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6.xml" ContentType="application/vnd.openxmlformats-officedocument.drawing+xml"/>
  <Override PartName="/xl/tables/table16.xml" ContentType="application/vnd.openxmlformats-officedocument.spreadsheetml.table+xml"/>
  <Override PartName="/xl/drawings/drawing7.xml" ContentType="application/vnd.openxmlformats-officedocument.drawing+xml"/>
  <Override PartName="/xl/tables/table1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0.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Julián\Desktop\Coderhouse\"/>
    </mc:Choice>
  </mc:AlternateContent>
  <xr:revisionPtr revIDLastSave="0" documentId="8_{B01815DD-A2B7-4FEB-A31D-8B269F803F7B}" xr6:coauthVersionLast="47" xr6:coauthVersionMax="47" xr10:uidLastSave="{00000000-0000-0000-0000-000000000000}"/>
  <bookViews>
    <workbookView xWindow="-120" yWindow="-120" windowWidth="29040" windowHeight="15840" tabRatio="500" xr2:uid="{00000000-000D-0000-FFFF-FFFF00000000}"/>
  </bookViews>
  <sheets>
    <sheet name="README" sheetId="43" r:id="rId1"/>
    <sheet name="Dashboard" sheetId="38" r:id="rId2"/>
    <sheet name="Preguntas" sheetId="4" r:id="rId3"/>
    <sheet name="Macro Registro" sheetId="5" r:id="rId4"/>
    <sheet name="Macro Tabla" sheetId="7" r:id="rId5"/>
    <sheet name="Tabla_Original" sheetId="1" r:id="rId6"/>
    <sheet name="Tabla_Primaria" sheetId="2" r:id="rId7"/>
    <sheet name="Tabla_Auxiliar_1" sheetId="12" r:id="rId8"/>
    <sheet name="Tabla_Auxiliar_Subtotales_1" sheetId="14" r:id="rId9"/>
    <sheet name="Tabla_Auxiliar_Subtotales_2" sheetId="26" r:id="rId10"/>
    <sheet name="Tabla_Auxiliar_Totales" sheetId="3" r:id="rId11"/>
    <sheet name="Tabla_Dinámica_Región" sheetId="41" r:id="rId12"/>
    <sheet name="Tabla_Dinámica_Totales" sheetId="42" r:id="rId13"/>
    <sheet name="Tabla_Dinámica_Arg" sheetId="40" r:id="rId14"/>
    <sheet name="ID_Pais" sheetId="19" r:id="rId15"/>
    <sheet name="Region" sheetId="33" r:id="rId16"/>
    <sheet name="ID_Año" sheetId="35" r:id="rId17"/>
  </sheets>
  <definedNames>
    <definedName name="_xlnm._FilterDatabase" localSheetId="3" hidden="1">Tabla_Auxiliar_Totales!$A$153:$A$185</definedName>
    <definedName name="_xlnm._FilterDatabase" localSheetId="10" hidden="1">Tabla_Auxiliar_Totales!$A$2:$J$131</definedName>
    <definedName name="_xlnm._FilterDatabase" localSheetId="5" hidden="1">Tabla_Original!$A$1:$Q$23922</definedName>
    <definedName name="_xlnm._FilterDatabase" localSheetId="6" hidden="1">Tabla_Primaria!$A$2:$O$434</definedName>
    <definedName name="_xlcn.WorksheetConnection_CopaMundialdelaFIFAexcel6.xlsmID_Region1" hidden="1">ID_Region</definedName>
    <definedName name="_xlcn.WorksheetConnection_CopaMundialdelaFIFAexcel6.xlsmSub_19941" hidden="1">Sub_1994[]</definedName>
    <definedName name="_xlcn.WorksheetConnection_CopaMundialdelaFIFAexcel6.xlsmSub_19981" hidden="1">Sub_1998[]</definedName>
    <definedName name="_xlcn.WorksheetConnection_CopaMundialdelaFIFAexcel6.xlsmSub_20021" hidden="1">Sub_2002[]</definedName>
    <definedName name="_xlcn.WorksheetConnection_CopaMundialdelaFIFAexcel6.xlsmSub_20061" hidden="1">Sub_2006[]</definedName>
    <definedName name="_xlcn.WorksheetConnection_CopaMundialdelaFIFAexcel6.xlsmSub_20101" hidden="1">Sub_2010[]</definedName>
    <definedName name="_xlcn.WorksheetConnection_CopaMundialdelaFIFAexcel6.xlsmSub_20141" hidden="1">Sub_2014[]</definedName>
    <definedName name="_xlcn.WorksheetConnection_CopaMundialdelaFIFAexcel6.xlsmSub_20181" hidden="1">Sub_2018[]</definedName>
    <definedName name="_xlcn.WorksheetConnection_CopaMundialdelaFIFAexcel6.xlsmTabla_Principal1" hidden="1">Tabla_Principal[]</definedName>
    <definedName name="_xlcn.WorksheetConnection_CopaMundialdelaFIFAexcel7.xlsmSubtotal1" hidden="1">Subtotal[]</definedName>
    <definedName name="_xlcn.WorksheetConnection_CopaMundialdelaFIFAexcel8.xlsmRegion1" hidden="1">Region[]</definedName>
    <definedName name="_xlcn.WorksheetConnection_CopaMundialdelaFIFAexcel9.xlsmID_Pais1" hidden="1">ID_Pais[]</definedName>
    <definedName name="FIFACup">#REF!</definedName>
    <definedName name="FIFACup2">Tabla_Primaria!$A$2:$O$434</definedName>
    <definedName name="Participantes">#REF!</definedName>
    <definedName name="Registro">'Macro Registro'!$B$6:$Q$43</definedName>
    <definedName name="SegmentaciónDeDatos_Año">#N/A</definedName>
    <definedName name="SegmentaciónDeDatos_Países">#N/A</definedName>
    <definedName name="SegmentaciónDeDatos_Region">#N/A</definedName>
    <definedName name="Tabla1">Tabla_Primaria!$A$2:$Q$434</definedName>
  </definedNames>
  <calcPr calcId="191029"/>
  <pivotCaches>
    <pivotCache cacheId="0" r:id="rId18"/>
    <pivotCache cacheId="1" r:id="rId19"/>
    <pivotCache cacheId="2" r:id="rId20"/>
    <pivotCache cacheId="3" r:id="rId21"/>
    <pivotCache cacheId="4" r:id="rId22"/>
    <pivotCache cacheId="5" r:id="rId23"/>
    <pivotCache cacheId="6" r:id="rId24"/>
    <pivotCache cacheId="7" r:id="rId25"/>
    <pivotCache cacheId="8" r:id="rId26"/>
    <pivotCache cacheId="9" r:id="rId27"/>
    <pivotCache cacheId="10" r:id="rId28"/>
    <pivotCache cacheId="11" r:id="rId29"/>
    <pivotCache cacheId="12" r:id="rId30"/>
    <pivotCache cacheId="13" r:id="rId31"/>
    <pivotCache cacheId="14" r:id="rId32"/>
  </pivotCaches>
  <extLst>
    <ext xmlns:x14="http://schemas.microsoft.com/office/spreadsheetml/2009/9/main" uri="{876F7934-8845-4945-9796-88D515C7AA90}">
      <x14:pivotCaches>
        <pivotCache cacheId="15" r:id="rId33"/>
      </x14:pivotCaches>
    </ex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ID_Pais" name="ID_Pais" connection="WorksheetConnection_Copa Mundial de la FIFA excel 9.xlsm!ID_Pais"/>
          <x15:modelTable id="Region" name="Region" connection="WorksheetConnection_Copa Mundial de la FIFA excel 8.xlsm!Region"/>
          <x15:modelTable id="Subtotal" name="Subtotal" connection="WorksheetConnection_Copa Mundial de la FIFA excel 7.xlsm!Subtotal"/>
          <x15:modelTable id="Tabla_Principal" name="Tabla_Principal" connection="WorksheetConnection_Copa Mundial de la FIFA excel 6.xlsm!Tabla_Principal"/>
          <x15:modelTable id="Sub_2018" name="Sub_2018" connection="WorksheetConnection_Copa Mundial de la FIFA excel 6.xlsm!Sub_2018"/>
          <x15:modelTable id="Sub_2014" name="Sub_2014" connection="WorksheetConnection_Copa Mundial de la FIFA excel 6.xlsm!Sub_2014"/>
          <x15:modelTable id="Sub_2010" name="Sub_2010" connection="WorksheetConnection_Copa Mundial de la FIFA excel 6.xlsm!Sub_2010"/>
          <x15:modelTable id="Sub_2006" name="Sub_2006" connection="WorksheetConnection_Copa Mundial de la FIFA excel 6.xlsm!Sub_2006"/>
          <x15:modelTable id="Sub_2002" name="Sub_2002" connection="WorksheetConnection_Copa Mundial de la FIFA excel 6.xlsm!Sub_2002"/>
          <x15:modelTable id="Sub_1998" name="Sub_1998" connection="WorksheetConnection_Copa Mundial de la FIFA excel 6.xlsm!Sub_1998"/>
          <x15:modelTable id="Sub_1994" name="Sub_1994" connection="WorksheetConnection_Copa Mundial de la FIFA excel 6.xlsm!Sub_1994"/>
          <x15:modelTable id="ID_Region" name="ID_Region" connection="WorksheetConnection_Copa Mundial de la FIFA excel 6.xlsm!ID_Region"/>
        </x15:modelTables>
        <x15:modelRelationships>
          <x15:modelRelationship fromTable="Subtotal" fromColumn="ID_Pais" toTable="ID_Pais" toColumn="ID_Pais"/>
          <x15:modelRelationship fromTable="ID_Pais" fromColumn="ID_Region" toTable="Region" toColumn="ID_Region"/>
        </x15:modelRelationships>
        <x15:extLst>
          <ext xmlns:x16="http://schemas.microsoft.com/office/spreadsheetml/2014/11/main" uri="{9835A34E-60A6-4A7C-AAB8-D5F71C897F49}">
            <x16:modelTimeGroupings>
              <x16:modelTimeGrouping tableName="Tabla_Principal" columnName="Fecha" columnId="Fecha">
                <x16:calculatedTimeColumn columnName="Fecha (año)" columnId="Fecha (año)" contentType="years" isSelected="1"/>
                <x16:calculatedTimeColumn columnName="Fecha (trimestre)" columnId="Fecha (trimestre)" contentType="quarters" isSelected="1"/>
                <x16:calculatedTimeColumn columnName="Fecha (índice de meses)" columnId="Fecha (índice de meses)" contentType="monthsindex" isSelected="1"/>
                <x16:calculatedTimeColumn columnName="Fecha (mes)" columnId="Fecha (mes)"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S108" i="38" l="1"/>
  <c r="S109" i="38"/>
  <c r="S110" i="38"/>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E218" i="26"/>
  <c r="F218" i="26"/>
  <c r="G218" i="26"/>
  <c r="H218" i="26"/>
  <c r="D3" i="26"/>
  <c r="D4" i="26"/>
  <c r="D5" i="26"/>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12"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33" i="12"/>
  <c r="C269" i="14"/>
  <c r="C229" i="14"/>
  <c r="C188" i="14"/>
  <c r="C147" i="14"/>
  <c r="C106" i="14"/>
  <c r="C65" i="14"/>
  <c r="C27" i="14"/>
  <c r="D27" i="14"/>
  <c r="J435" i="2"/>
  <c r="K435" i="2"/>
  <c r="E269" i="14"/>
  <c r="D269" i="14"/>
  <c r="E229" i="14"/>
  <c r="D229" i="14"/>
  <c r="E188" i="14"/>
  <c r="D188" i="14"/>
  <c r="D147" i="14"/>
  <c r="E147" i="14"/>
  <c r="E106" i="14"/>
  <c r="D106" i="14"/>
  <c r="D65" i="14"/>
  <c r="E65" i="14"/>
  <c r="K6" i="14" s="1"/>
  <c r="E27" i="14"/>
  <c r="F188" i="14"/>
  <c r="F229" i="14"/>
  <c r="F269" i="14"/>
  <c r="F147" i="14"/>
  <c r="F106" i="14"/>
  <c r="F65" i="14"/>
  <c r="F27" i="14"/>
  <c r="K7" i="14" s="1"/>
  <c r="J236" i="12"/>
  <c r="M236" i="12"/>
  <c r="G254"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M197" i="12"/>
  <c r="J197" i="12"/>
  <c r="G197"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I192" i="12"/>
  <c r="I193" i="12"/>
  <c r="I194" i="12"/>
  <c r="I195" i="12"/>
  <c r="I196" i="12"/>
  <c r="I197" i="12"/>
  <c r="K197" i="12" s="1"/>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M179" i="12"/>
  <c r="J179"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K179" i="12" s="1"/>
  <c r="I180" i="12"/>
  <c r="I181" i="12"/>
  <c r="I182" i="12"/>
  <c r="I183" i="12"/>
  <c r="F152" i="12"/>
  <c r="G179"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H179" i="12" s="1"/>
  <c r="F180" i="12"/>
  <c r="F181" i="12"/>
  <c r="F182" i="12"/>
  <c r="F183" i="12"/>
  <c r="M123" i="12"/>
  <c r="J123"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G123" i="12"/>
  <c r="F112" i="12"/>
  <c r="F113" i="12"/>
  <c r="F114" i="12"/>
  <c r="F115" i="12"/>
  <c r="F116" i="12"/>
  <c r="F117" i="12"/>
  <c r="F118" i="12"/>
  <c r="F119" i="12"/>
  <c r="F120" i="12"/>
  <c r="F121" i="12"/>
  <c r="F122" i="12"/>
  <c r="F123" i="12"/>
  <c r="H123" i="12" s="1"/>
  <c r="F124" i="12"/>
  <c r="F125" i="12"/>
  <c r="F126" i="12"/>
  <c r="F127" i="12"/>
  <c r="F128" i="12"/>
  <c r="F129" i="12"/>
  <c r="F130" i="12"/>
  <c r="F131" i="12"/>
  <c r="F132" i="12"/>
  <c r="F133" i="12"/>
  <c r="F134" i="12"/>
  <c r="F135" i="12"/>
  <c r="F136" i="12"/>
  <c r="F137" i="12"/>
  <c r="F138" i="12"/>
  <c r="F139" i="12"/>
  <c r="F140" i="12"/>
  <c r="F141" i="12"/>
  <c r="F142" i="12"/>
  <c r="F143" i="12"/>
  <c r="M85" i="12"/>
  <c r="M86" i="12"/>
  <c r="L72" i="12"/>
  <c r="L73" i="12"/>
  <c r="L74" i="12"/>
  <c r="L75" i="12"/>
  <c r="L76" i="12"/>
  <c r="L77" i="12"/>
  <c r="L78" i="12"/>
  <c r="L79" i="12"/>
  <c r="L80" i="12"/>
  <c r="L81" i="12"/>
  <c r="L82" i="12"/>
  <c r="L83" i="12"/>
  <c r="L84" i="12"/>
  <c r="L85" i="12"/>
  <c r="N85" i="12" s="1"/>
  <c r="L86" i="12"/>
  <c r="N86" i="12" s="1"/>
  <c r="L87" i="12"/>
  <c r="L88" i="12"/>
  <c r="L89" i="12"/>
  <c r="L90" i="12"/>
  <c r="L91" i="12"/>
  <c r="L92" i="12"/>
  <c r="L93" i="12"/>
  <c r="L94" i="12"/>
  <c r="L95" i="12"/>
  <c r="L96" i="12"/>
  <c r="L97" i="12"/>
  <c r="L98" i="12"/>
  <c r="L99" i="12"/>
  <c r="L100" i="12"/>
  <c r="L101" i="12"/>
  <c r="L102" i="12"/>
  <c r="L103" i="12"/>
  <c r="J85" i="12"/>
  <c r="J86" i="12"/>
  <c r="I72" i="12"/>
  <c r="I73" i="12"/>
  <c r="I74" i="12"/>
  <c r="I75" i="12"/>
  <c r="I76" i="12"/>
  <c r="I77" i="12"/>
  <c r="I78" i="12"/>
  <c r="I79" i="12"/>
  <c r="I80" i="12"/>
  <c r="I81" i="12"/>
  <c r="I82" i="12"/>
  <c r="I83" i="12"/>
  <c r="I84" i="12"/>
  <c r="I85" i="12"/>
  <c r="K85" i="12" s="1"/>
  <c r="I86" i="12"/>
  <c r="K86" i="12" s="1"/>
  <c r="I87" i="12"/>
  <c r="I88" i="12"/>
  <c r="I89" i="12"/>
  <c r="I90" i="12"/>
  <c r="I91" i="12"/>
  <c r="I92" i="12"/>
  <c r="I93" i="12"/>
  <c r="I94" i="12"/>
  <c r="I95" i="12"/>
  <c r="I96" i="12"/>
  <c r="I97" i="12"/>
  <c r="I98" i="12"/>
  <c r="I99" i="12"/>
  <c r="I100" i="12"/>
  <c r="I101" i="12"/>
  <c r="I102" i="12"/>
  <c r="I103" i="12"/>
  <c r="G85" i="12"/>
  <c r="G86" i="12"/>
  <c r="F72" i="12"/>
  <c r="F73" i="12"/>
  <c r="F74" i="12"/>
  <c r="F75" i="12"/>
  <c r="F76" i="12"/>
  <c r="F77" i="12"/>
  <c r="F78" i="12"/>
  <c r="F79" i="12"/>
  <c r="F80" i="12"/>
  <c r="F81" i="12"/>
  <c r="F82" i="12"/>
  <c r="F83" i="12"/>
  <c r="F84" i="12"/>
  <c r="F85" i="12"/>
  <c r="H85" i="12" s="1"/>
  <c r="F86" i="12"/>
  <c r="H86" i="12" s="1"/>
  <c r="F87" i="12"/>
  <c r="F88" i="12"/>
  <c r="F89" i="12"/>
  <c r="F90" i="12"/>
  <c r="F91" i="12"/>
  <c r="F92" i="12"/>
  <c r="F93" i="12"/>
  <c r="F94" i="12"/>
  <c r="F95" i="12"/>
  <c r="F96" i="12"/>
  <c r="F97" i="12"/>
  <c r="F98" i="12"/>
  <c r="F99" i="12"/>
  <c r="F100" i="12"/>
  <c r="F101" i="12"/>
  <c r="F102" i="12"/>
  <c r="F103" i="12"/>
  <c r="M44" i="12"/>
  <c r="M45" i="12"/>
  <c r="M57" i="12"/>
  <c r="M61"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J44" i="12"/>
  <c r="J45" i="12"/>
  <c r="J57" i="12"/>
  <c r="J61"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G44" i="12"/>
  <c r="G45" i="12"/>
  <c r="G57" i="12"/>
  <c r="G61"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M26" i="12"/>
  <c r="L3" i="12"/>
  <c r="L4" i="12"/>
  <c r="L5" i="12"/>
  <c r="L6" i="12"/>
  <c r="L7" i="12"/>
  <c r="L8" i="12"/>
  <c r="L9" i="12"/>
  <c r="L10" i="12"/>
  <c r="L11" i="12"/>
  <c r="L12" i="12"/>
  <c r="L13" i="12"/>
  <c r="L14" i="12"/>
  <c r="L15" i="12"/>
  <c r="L16" i="12"/>
  <c r="L17" i="12"/>
  <c r="L18" i="12"/>
  <c r="L19" i="12"/>
  <c r="L20" i="12"/>
  <c r="L21" i="12"/>
  <c r="L22" i="12"/>
  <c r="L23" i="12"/>
  <c r="L24" i="12"/>
  <c r="L25" i="12"/>
  <c r="L26" i="12"/>
  <c r="J26" i="12"/>
  <c r="I3" i="12"/>
  <c r="I4" i="12"/>
  <c r="I5" i="12"/>
  <c r="I6" i="12"/>
  <c r="I7" i="12"/>
  <c r="I8" i="12"/>
  <c r="I9" i="12"/>
  <c r="I10" i="12"/>
  <c r="I11" i="12"/>
  <c r="I12" i="12"/>
  <c r="I13" i="12"/>
  <c r="I14" i="12"/>
  <c r="I15" i="12"/>
  <c r="I16" i="12"/>
  <c r="I17" i="12"/>
  <c r="I18" i="12"/>
  <c r="I19" i="12"/>
  <c r="I20" i="12"/>
  <c r="I21" i="12"/>
  <c r="I22" i="12"/>
  <c r="I23" i="12"/>
  <c r="I24" i="12"/>
  <c r="I25" i="12"/>
  <c r="I26" i="12"/>
  <c r="F3" i="12"/>
  <c r="F4" i="12"/>
  <c r="F5" i="12"/>
  <c r="F6" i="12"/>
  <c r="F7" i="12"/>
  <c r="F8" i="12"/>
  <c r="F9" i="12"/>
  <c r="F10" i="12"/>
  <c r="F11" i="12"/>
  <c r="F12" i="12"/>
  <c r="F13" i="12"/>
  <c r="F14" i="12"/>
  <c r="F15" i="12"/>
  <c r="F16" i="12"/>
  <c r="F17" i="12"/>
  <c r="F18" i="12"/>
  <c r="F19" i="12"/>
  <c r="F20" i="12"/>
  <c r="F21" i="12"/>
  <c r="F22" i="12"/>
  <c r="F23" i="12"/>
  <c r="F24" i="12"/>
  <c r="F25" i="12"/>
  <c r="F26" i="12"/>
  <c r="G26" i="12"/>
  <c r="E3" i="3"/>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31"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192" i="12"/>
  <c r="C192" i="12"/>
  <c r="C193" i="12"/>
  <c r="E193" i="12" s="1"/>
  <c r="C194" i="12"/>
  <c r="E194" i="12" s="1"/>
  <c r="C195" i="12"/>
  <c r="E195" i="12" s="1"/>
  <c r="C196" i="12"/>
  <c r="E196" i="12" s="1"/>
  <c r="C197" i="12"/>
  <c r="E197" i="12" s="1"/>
  <c r="C198" i="12"/>
  <c r="E198" i="12" s="1"/>
  <c r="C199" i="12"/>
  <c r="E199" i="12" s="1"/>
  <c r="C200" i="12"/>
  <c r="E200" i="12" s="1"/>
  <c r="C201" i="12"/>
  <c r="E201" i="12" s="1"/>
  <c r="C202" i="12"/>
  <c r="E202" i="12" s="1"/>
  <c r="C203" i="12"/>
  <c r="E203" i="12" s="1"/>
  <c r="C204" i="12"/>
  <c r="E204" i="12" s="1"/>
  <c r="C205" i="12"/>
  <c r="E205" i="12" s="1"/>
  <c r="C206" i="12"/>
  <c r="E206" i="12" s="1"/>
  <c r="C207" i="12"/>
  <c r="E207" i="12" s="1"/>
  <c r="C208" i="12"/>
  <c r="E208" i="12" s="1"/>
  <c r="C209" i="12"/>
  <c r="E209" i="12" s="1"/>
  <c r="C210" i="12"/>
  <c r="E210" i="12" s="1"/>
  <c r="C211" i="12"/>
  <c r="E211" i="12" s="1"/>
  <c r="C212" i="12"/>
  <c r="E212" i="12" s="1"/>
  <c r="C213" i="12"/>
  <c r="E213" i="12" s="1"/>
  <c r="C214" i="12"/>
  <c r="E214" i="12" s="1"/>
  <c r="C215" i="12"/>
  <c r="E215" i="12" s="1"/>
  <c r="C216" i="12"/>
  <c r="E216" i="12" s="1"/>
  <c r="C217" i="12"/>
  <c r="E217" i="12" s="1"/>
  <c r="C218" i="12"/>
  <c r="E218" i="12" s="1"/>
  <c r="C219" i="12"/>
  <c r="E219" i="12" s="1"/>
  <c r="C220" i="12"/>
  <c r="E220" i="12" s="1"/>
  <c r="C221" i="12"/>
  <c r="E221" i="12" s="1"/>
  <c r="C222" i="12"/>
  <c r="E222" i="12" s="1"/>
  <c r="C223" i="12"/>
  <c r="E223" i="12" s="1"/>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52" i="12"/>
  <c r="C152" i="12"/>
  <c r="C153" i="12"/>
  <c r="E153" i="12" s="1"/>
  <c r="C154" i="12"/>
  <c r="E154" i="12" s="1"/>
  <c r="C155" i="12"/>
  <c r="E155" i="12" s="1"/>
  <c r="C156" i="12"/>
  <c r="E156" i="12" s="1"/>
  <c r="C157" i="12"/>
  <c r="E157" i="12" s="1"/>
  <c r="C158" i="12"/>
  <c r="E158" i="12" s="1"/>
  <c r="C159" i="12"/>
  <c r="E159" i="12" s="1"/>
  <c r="C160" i="12"/>
  <c r="E160" i="12" s="1"/>
  <c r="C161" i="12"/>
  <c r="E161" i="12" s="1"/>
  <c r="C162" i="12"/>
  <c r="E162" i="12" s="1"/>
  <c r="C163" i="12"/>
  <c r="E163" i="12" s="1"/>
  <c r="C164" i="12"/>
  <c r="E164" i="12" s="1"/>
  <c r="C165" i="12"/>
  <c r="E165" i="12" s="1"/>
  <c r="C166" i="12"/>
  <c r="E166" i="12" s="1"/>
  <c r="C167" i="12"/>
  <c r="E167" i="12" s="1"/>
  <c r="C168" i="12"/>
  <c r="E168" i="12" s="1"/>
  <c r="C169" i="12"/>
  <c r="E169" i="12" s="1"/>
  <c r="C170" i="12"/>
  <c r="E170" i="12" s="1"/>
  <c r="C171" i="12"/>
  <c r="E171" i="12" s="1"/>
  <c r="C172" i="12"/>
  <c r="E172" i="12" s="1"/>
  <c r="C173" i="12"/>
  <c r="E173" i="12" s="1"/>
  <c r="C174" i="12"/>
  <c r="E174" i="12" s="1"/>
  <c r="C175" i="12"/>
  <c r="E175" i="12" s="1"/>
  <c r="C176" i="12"/>
  <c r="E176" i="12" s="1"/>
  <c r="C177" i="12"/>
  <c r="E177" i="12" s="1"/>
  <c r="C178" i="12"/>
  <c r="E178" i="12" s="1"/>
  <c r="C179" i="12"/>
  <c r="E179" i="12" s="1"/>
  <c r="C180" i="12"/>
  <c r="E180" i="12" s="1"/>
  <c r="C181" i="12"/>
  <c r="E181" i="12" s="1"/>
  <c r="C182" i="12"/>
  <c r="E182" i="12" s="1"/>
  <c r="C183" i="12"/>
  <c r="E183" i="12" s="1"/>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72" i="12"/>
  <c r="C72" i="12"/>
  <c r="C73" i="12"/>
  <c r="E73" i="12" s="1"/>
  <c r="C74" i="12"/>
  <c r="E74" i="12" s="1"/>
  <c r="C75" i="12"/>
  <c r="E75" i="12" s="1"/>
  <c r="C76" i="12"/>
  <c r="E76" i="12" s="1"/>
  <c r="C77" i="12"/>
  <c r="E77" i="12" s="1"/>
  <c r="C78" i="12"/>
  <c r="E78" i="12" s="1"/>
  <c r="C79" i="12"/>
  <c r="E79" i="12" s="1"/>
  <c r="C80" i="12"/>
  <c r="E80" i="12" s="1"/>
  <c r="C81" i="12"/>
  <c r="E81" i="12" s="1"/>
  <c r="C82" i="12"/>
  <c r="E82" i="12" s="1"/>
  <c r="C83" i="12"/>
  <c r="E83" i="12" s="1"/>
  <c r="C84" i="12"/>
  <c r="E84" i="12" s="1"/>
  <c r="C85" i="12"/>
  <c r="E85" i="12" s="1"/>
  <c r="C86" i="12"/>
  <c r="E86" i="12" s="1"/>
  <c r="C87" i="12"/>
  <c r="E87" i="12" s="1"/>
  <c r="C88" i="12"/>
  <c r="E88" i="12" s="1"/>
  <c r="C89" i="12"/>
  <c r="E89" i="12" s="1"/>
  <c r="C90" i="12"/>
  <c r="E90" i="12" s="1"/>
  <c r="C91" i="12"/>
  <c r="E91" i="12" s="1"/>
  <c r="C92" i="12"/>
  <c r="E92" i="12" s="1"/>
  <c r="C93" i="12"/>
  <c r="E93" i="12" s="1"/>
  <c r="C94" i="12"/>
  <c r="C95" i="12"/>
  <c r="E95" i="12" s="1"/>
  <c r="C96" i="12"/>
  <c r="E96" i="12" s="1"/>
  <c r="C97" i="12"/>
  <c r="E97" i="12" s="1"/>
  <c r="C98" i="12"/>
  <c r="E98" i="12" s="1"/>
  <c r="C99" i="12"/>
  <c r="E99" i="12" s="1"/>
  <c r="C100" i="12"/>
  <c r="E100" i="12" s="1"/>
  <c r="C101" i="12"/>
  <c r="E101" i="12" s="1"/>
  <c r="C102" i="12"/>
  <c r="E102" i="12" s="1"/>
  <c r="C103" i="12"/>
  <c r="E103" i="12" s="1"/>
  <c r="E34" i="12"/>
  <c r="E35" i="12"/>
  <c r="E37" i="12"/>
  <c r="E38" i="12"/>
  <c r="E40" i="12"/>
  <c r="E41" i="12"/>
  <c r="E43" i="12"/>
  <c r="E44" i="12"/>
  <c r="E46" i="12"/>
  <c r="E47" i="12"/>
  <c r="E49" i="12"/>
  <c r="E50" i="12"/>
  <c r="E52" i="12"/>
  <c r="E55" i="12"/>
  <c r="E56" i="12"/>
  <c r="E58" i="12"/>
  <c r="E59" i="12"/>
  <c r="E61" i="12"/>
  <c r="E62" i="12"/>
  <c r="D4" i="12"/>
  <c r="D5" i="12"/>
  <c r="D6" i="12"/>
  <c r="D7" i="12"/>
  <c r="D8" i="12"/>
  <c r="D9" i="12"/>
  <c r="D10" i="12"/>
  <c r="D11" i="12"/>
  <c r="D12" i="12"/>
  <c r="D13" i="12"/>
  <c r="D14" i="12"/>
  <c r="D15" i="12"/>
  <c r="D16" i="12"/>
  <c r="D17" i="12"/>
  <c r="D18" i="12"/>
  <c r="D19" i="12"/>
  <c r="D20" i="12"/>
  <c r="D21" i="12"/>
  <c r="D22" i="12"/>
  <c r="D23" i="12"/>
  <c r="D24" i="12"/>
  <c r="D25" i="12"/>
  <c r="D26" i="12"/>
  <c r="D3" i="12"/>
  <c r="C4" i="12"/>
  <c r="E4" i="12" s="1"/>
  <c r="C5" i="12"/>
  <c r="E5" i="12" s="1"/>
  <c r="C6" i="12"/>
  <c r="E6" i="12" s="1"/>
  <c r="C7" i="12"/>
  <c r="E7" i="12" s="1"/>
  <c r="C8" i="12"/>
  <c r="E8" i="12" s="1"/>
  <c r="C9" i="12"/>
  <c r="E9" i="12" s="1"/>
  <c r="C10" i="12"/>
  <c r="E10" i="12" s="1"/>
  <c r="C11" i="12"/>
  <c r="E11" i="12" s="1"/>
  <c r="C12" i="12"/>
  <c r="E12" i="12" s="1"/>
  <c r="C13" i="12"/>
  <c r="E13" i="12" s="1"/>
  <c r="C14" i="12"/>
  <c r="E14" i="12" s="1"/>
  <c r="C15" i="12"/>
  <c r="E15" i="12" s="1"/>
  <c r="C16" i="12"/>
  <c r="E16" i="12" s="1"/>
  <c r="C17" i="12"/>
  <c r="E17" i="12" s="1"/>
  <c r="C18" i="12"/>
  <c r="E18" i="12" s="1"/>
  <c r="C19" i="12"/>
  <c r="E19" i="12" s="1"/>
  <c r="C20" i="12"/>
  <c r="E20" i="12" s="1"/>
  <c r="C21" i="12"/>
  <c r="E21" i="12" s="1"/>
  <c r="C22" i="12"/>
  <c r="E22" i="12" s="1"/>
  <c r="C23" i="12"/>
  <c r="E23" i="12" s="1"/>
  <c r="C24" i="12"/>
  <c r="E24" i="12" s="1"/>
  <c r="C25" i="12"/>
  <c r="E25" i="12" s="1"/>
  <c r="C26" i="12"/>
  <c r="E26" i="12" s="1"/>
  <c r="C3" i="12"/>
  <c r="E3" i="12" s="1"/>
  <c r="C141" i="3"/>
  <c r="B141" i="3"/>
  <c r="B144" i="3"/>
  <c r="B143" i="3"/>
  <c r="B142" i="3"/>
  <c r="K130" i="3"/>
  <c r="H130" i="3"/>
  <c r="E130" i="3"/>
  <c r="C130" i="3"/>
  <c r="B130" i="3"/>
  <c r="K128" i="3"/>
  <c r="H128" i="3"/>
  <c r="E128" i="3"/>
  <c r="C128" i="3"/>
  <c r="B128" i="3"/>
  <c r="K126" i="3"/>
  <c r="H126" i="3"/>
  <c r="E126" i="3"/>
  <c r="C126" i="3"/>
  <c r="B126" i="3"/>
  <c r="K124" i="3"/>
  <c r="H124" i="3"/>
  <c r="E124" i="3"/>
  <c r="C124" i="3"/>
  <c r="B124" i="3"/>
  <c r="K122" i="3"/>
  <c r="H122" i="3"/>
  <c r="E122" i="3"/>
  <c r="C122" i="3"/>
  <c r="B122" i="3"/>
  <c r="K120" i="3"/>
  <c r="H120" i="3"/>
  <c r="E120" i="3"/>
  <c r="C120" i="3"/>
  <c r="B120" i="3"/>
  <c r="K118" i="3"/>
  <c r="H118" i="3"/>
  <c r="E118" i="3"/>
  <c r="C118" i="3"/>
  <c r="B118" i="3"/>
  <c r="K116" i="3"/>
  <c r="H116" i="3"/>
  <c r="E116" i="3"/>
  <c r="C116" i="3"/>
  <c r="B116" i="3"/>
  <c r="K114" i="3"/>
  <c r="H114" i="3"/>
  <c r="E114" i="3"/>
  <c r="C114" i="3"/>
  <c r="B114" i="3"/>
  <c r="K112" i="3"/>
  <c r="H112" i="3"/>
  <c r="E112" i="3"/>
  <c r="C112" i="3"/>
  <c r="B112" i="3"/>
  <c r="K110" i="3"/>
  <c r="H110" i="3"/>
  <c r="E110" i="3"/>
  <c r="C110" i="3"/>
  <c r="B110" i="3"/>
  <c r="K108" i="3"/>
  <c r="H108" i="3"/>
  <c r="E108" i="3"/>
  <c r="C108" i="3"/>
  <c r="B108" i="3"/>
  <c r="K106" i="3"/>
  <c r="H106" i="3"/>
  <c r="E106" i="3"/>
  <c r="C106" i="3"/>
  <c r="B106" i="3"/>
  <c r="K104" i="3"/>
  <c r="H104" i="3"/>
  <c r="E104" i="3"/>
  <c r="C104" i="3"/>
  <c r="B104" i="3"/>
  <c r="K102" i="3"/>
  <c r="H102" i="3"/>
  <c r="E102" i="3"/>
  <c r="C102" i="3"/>
  <c r="B102" i="3"/>
  <c r="K100" i="3"/>
  <c r="H100" i="3"/>
  <c r="E100" i="3"/>
  <c r="C100" i="3"/>
  <c r="B100" i="3"/>
  <c r="K98" i="3"/>
  <c r="H98" i="3"/>
  <c r="E98" i="3"/>
  <c r="C98" i="3"/>
  <c r="B98" i="3"/>
  <c r="K96" i="3"/>
  <c r="H96" i="3"/>
  <c r="E96" i="3"/>
  <c r="C96" i="3"/>
  <c r="B96" i="3"/>
  <c r="K94" i="3"/>
  <c r="H94" i="3"/>
  <c r="E94" i="3"/>
  <c r="C94" i="3"/>
  <c r="B94" i="3"/>
  <c r="K92" i="3"/>
  <c r="H92" i="3"/>
  <c r="E92" i="3"/>
  <c r="C92" i="3"/>
  <c r="B92" i="3"/>
  <c r="K90" i="3"/>
  <c r="H90" i="3"/>
  <c r="E90" i="3"/>
  <c r="C90" i="3"/>
  <c r="B90" i="3"/>
  <c r="K88" i="3"/>
  <c r="H88" i="3"/>
  <c r="E88" i="3"/>
  <c r="C88" i="3"/>
  <c r="B88" i="3"/>
  <c r="K86" i="3"/>
  <c r="H86" i="3"/>
  <c r="E86" i="3"/>
  <c r="C86" i="3"/>
  <c r="B86" i="3"/>
  <c r="K84" i="3"/>
  <c r="H84" i="3"/>
  <c r="E84" i="3"/>
  <c r="C84" i="3"/>
  <c r="B84" i="3"/>
  <c r="K82" i="3"/>
  <c r="H82" i="3"/>
  <c r="E82" i="3"/>
  <c r="C82" i="3"/>
  <c r="B82" i="3"/>
  <c r="K80" i="3"/>
  <c r="H80" i="3"/>
  <c r="E80" i="3"/>
  <c r="C80" i="3"/>
  <c r="B80" i="3"/>
  <c r="K78" i="3"/>
  <c r="H78" i="3"/>
  <c r="E78" i="3"/>
  <c r="C78" i="3"/>
  <c r="B78" i="3"/>
  <c r="K76" i="3"/>
  <c r="H76" i="3"/>
  <c r="E76" i="3"/>
  <c r="C76" i="3"/>
  <c r="B76" i="3"/>
  <c r="K74" i="3"/>
  <c r="H74" i="3"/>
  <c r="E74" i="3"/>
  <c r="C74" i="3"/>
  <c r="B74" i="3"/>
  <c r="K72" i="3"/>
  <c r="H72" i="3"/>
  <c r="E72" i="3"/>
  <c r="C72" i="3"/>
  <c r="B72" i="3"/>
  <c r="K70" i="3"/>
  <c r="H70" i="3"/>
  <c r="E70" i="3"/>
  <c r="C70" i="3"/>
  <c r="B70" i="3"/>
  <c r="K68" i="3"/>
  <c r="H68" i="3"/>
  <c r="E68" i="3"/>
  <c r="C68" i="3"/>
  <c r="B68" i="3"/>
  <c r="K66" i="3"/>
  <c r="H66" i="3"/>
  <c r="E66" i="3"/>
  <c r="C66" i="3"/>
  <c r="B66" i="3"/>
  <c r="K64" i="3"/>
  <c r="H64" i="3"/>
  <c r="E64" i="3"/>
  <c r="C64" i="3"/>
  <c r="B64" i="3"/>
  <c r="K62" i="3"/>
  <c r="H62" i="3"/>
  <c r="E62" i="3"/>
  <c r="C62" i="3"/>
  <c r="B62" i="3"/>
  <c r="K60" i="3"/>
  <c r="H60" i="3"/>
  <c r="E60" i="3"/>
  <c r="C60" i="3"/>
  <c r="B60" i="3"/>
  <c r="K58" i="3"/>
  <c r="H58" i="3"/>
  <c r="E58" i="3"/>
  <c r="C58" i="3"/>
  <c r="B58" i="3"/>
  <c r="K56" i="3"/>
  <c r="H56" i="3"/>
  <c r="E56" i="3"/>
  <c r="C56" i="3"/>
  <c r="B56" i="3"/>
  <c r="K54" i="3"/>
  <c r="H54" i="3"/>
  <c r="E54" i="3"/>
  <c r="C54" i="3"/>
  <c r="B54" i="3"/>
  <c r="K52" i="3"/>
  <c r="H52" i="3"/>
  <c r="E52" i="3"/>
  <c r="C52" i="3"/>
  <c r="B52" i="3"/>
  <c r="K50" i="3"/>
  <c r="H50" i="3"/>
  <c r="E50" i="3"/>
  <c r="C50" i="3"/>
  <c r="B50" i="3"/>
  <c r="K48" i="3"/>
  <c r="H48" i="3"/>
  <c r="E48" i="3"/>
  <c r="C48" i="3"/>
  <c r="B48" i="3"/>
  <c r="K46" i="3"/>
  <c r="H46" i="3"/>
  <c r="E46" i="3"/>
  <c r="C46" i="3"/>
  <c r="B46" i="3"/>
  <c r="K44" i="3"/>
  <c r="H44" i="3"/>
  <c r="E44" i="3"/>
  <c r="C44" i="3"/>
  <c r="B44" i="3"/>
  <c r="K42" i="3"/>
  <c r="H42" i="3"/>
  <c r="E42" i="3"/>
  <c r="C42" i="3"/>
  <c r="B42" i="3"/>
  <c r="K40" i="3"/>
  <c r="H40" i="3"/>
  <c r="E40" i="3"/>
  <c r="C40" i="3"/>
  <c r="B40" i="3"/>
  <c r="K38" i="3"/>
  <c r="H38" i="3"/>
  <c r="E38" i="3"/>
  <c r="C38" i="3"/>
  <c r="B38" i="3"/>
  <c r="K36" i="3"/>
  <c r="H36" i="3"/>
  <c r="E36" i="3"/>
  <c r="C36" i="3"/>
  <c r="B36" i="3"/>
  <c r="K34" i="3"/>
  <c r="H34" i="3"/>
  <c r="E34" i="3"/>
  <c r="C34" i="3"/>
  <c r="B34" i="3"/>
  <c r="K32" i="3"/>
  <c r="H32" i="3"/>
  <c r="E32" i="3"/>
  <c r="C32" i="3"/>
  <c r="B32" i="3"/>
  <c r="K30" i="3"/>
  <c r="H30" i="3"/>
  <c r="E30" i="3"/>
  <c r="C30" i="3"/>
  <c r="B30" i="3"/>
  <c r="K28" i="3"/>
  <c r="H28" i="3"/>
  <c r="E28" i="3"/>
  <c r="C28" i="3"/>
  <c r="B28" i="3"/>
  <c r="K26" i="3"/>
  <c r="H26" i="3"/>
  <c r="E26" i="3"/>
  <c r="C26" i="3"/>
  <c r="B26" i="3"/>
  <c r="K24" i="3"/>
  <c r="H24" i="3"/>
  <c r="E24" i="3"/>
  <c r="C24" i="3"/>
  <c r="B24" i="3"/>
  <c r="K22" i="3"/>
  <c r="H22" i="3"/>
  <c r="E22" i="3"/>
  <c r="C22" i="3"/>
  <c r="B22" i="3"/>
  <c r="K20" i="3"/>
  <c r="H20" i="3"/>
  <c r="E20" i="3"/>
  <c r="C20" i="3"/>
  <c r="B20" i="3"/>
  <c r="K18" i="3"/>
  <c r="H18" i="3"/>
  <c r="E18" i="3"/>
  <c r="C18" i="3"/>
  <c r="B18" i="3"/>
  <c r="K16" i="3"/>
  <c r="H16" i="3"/>
  <c r="E16" i="3"/>
  <c r="C16" i="3"/>
  <c r="B16" i="3"/>
  <c r="K14" i="3"/>
  <c r="H14" i="3"/>
  <c r="E14" i="3"/>
  <c r="C14" i="3"/>
  <c r="B14" i="3"/>
  <c r="K12" i="3"/>
  <c r="H12" i="3"/>
  <c r="E12" i="3"/>
  <c r="C12" i="3"/>
  <c r="B12" i="3"/>
  <c r="K11" i="3"/>
  <c r="H11" i="3"/>
  <c r="E11" i="3"/>
  <c r="C11" i="3"/>
  <c r="B11" i="3"/>
  <c r="K9" i="3"/>
  <c r="H9" i="3"/>
  <c r="E9" i="3"/>
  <c r="C9" i="3"/>
  <c r="B9" i="3"/>
  <c r="K7" i="3"/>
  <c r="H7" i="3"/>
  <c r="E7" i="3"/>
  <c r="C7" i="3"/>
  <c r="B7" i="3"/>
  <c r="K5" i="3"/>
  <c r="H5" i="3"/>
  <c r="E5" i="3"/>
  <c r="C5" i="3"/>
  <c r="B5" i="3"/>
  <c r="K3" i="3"/>
  <c r="H3" i="3"/>
  <c r="C3" i="3"/>
  <c r="B3" i="3"/>
  <c r="Q434" i="2"/>
  <c r="Q433" i="2"/>
  <c r="Q432" i="2"/>
  <c r="Q431" i="2"/>
  <c r="Q430" i="2"/>
  <c r="Q429" i="2"/>
  <c r="Q428" i="2"/>
  <c r="Q427" i="2"/>
  <c r="Q426" i="2"/>
  <c r="Q425" i="2"/>
  <c r="Q424" i="2"/>
  <c r="Q423" i="2"/>
  <c r="Q422" i="2"/>
  <c r="Q421" i="2"/>
  <c r="Q420" i="2"/>
  <c r="Q419" i="2"/>
  <c r="Q418" i="2"/>
  <c r="Q417" i="2"/>
  <c r="Q416" i="2"/>
  <c r="Q415" i="2"/>
  <c r="G252" i="12" s="1"/>
  <c r="Q414" i="2"/>
  <c r="Q413" i="2"/>
  <c r="G234" i="12" s="1"/>
  <c r="Q412" i="2"/>
  <c r="Q411" i="2"/>
  <c r="G242" i="12" s="1"/>
  <c r="Q410" i="2"/>
  <c r="Q409" i="2"/>
  <c r="Q408" i="2"/>
  <c r="Q407" i="2"/>
  <c r="Q406" i="2"/>
  <c r="Q405" i="2"/>
  <c r="Q404" i="2"/>
  <c r="Q403" i="2"/>
  <c r="Q402" i="2"/>
  <c r="Q401" i="2"/>
  <c r="Q400" i="2"/>
  <c r="Q399" i="2"/>
  <c r="Q398" i="2"/>
  <c r="Q397" i="2"/>
  <c r="Q396" i="2"/>
  <c r="Q395" i="2"/>
  <c r="Q394" i="2"/>
  <c r="Q393" i="2"/>
  <c r="Q392" i="2"/>
  <c r="G251" i="12" s="1"/>
  <c r="Q391" i="2"/>
  <c r="Q390" i="2"/>
  <c r="Q389" i="2"/>
  <c r="Q388" i="2"/>
  <c r="Q387" i="2"/>
  <c r="Q386" i="2"/>
  <c r="G256" i="12" s="1"/>
  <c r="Q385" i="2"/>
  <c r="G245" i="12" s="1"/>
  <c r="Q384" i="2"/>
  <c r="Q383" i="2"/>
  <c r="Q382" i="2"/>
  <c r="G246" i="12" s="1"/>
  <c r="Q381" i="2"/>
  <c r="Q380" i="2"/>
  <c r="Q379" i="2"/>
  <c r="G257" i="12" s="1"/>
  <c r="Q378" i="2"/>
  <c r="G249" i="12" s="1"/>
  <c r="Q377" i="2"/>
  <c r="G238" i="12" s="1"/>
  <c r="Q376" i="2"/>
  <c r="Q375" i="2"/>
  <c r="Q374" i="2"/>
  <c r="Q373" i="2"/>
  <c r="G244" i="12" s="1"/>
  <c r="Q372" i="2"/>
  <c r="Q371" i="2"/>
  <c r="G255" i="12" s="1"/>
  <c r="Q370" i="2"/>
  <c r="Q369" i="2"/>
  <c r="Q368" i="2"/>
  <c r="Q367" i="2"/>
  <c r="Q366" i="2"/>
  <c r="Q365" i="2"/>
  <c r="Q364" i="2"/>
  <c r="Q363" i="2"/>
  <c r="Q362" i="2"/>
  <c r="Q361" i="2"/>
  <c r="Q360" i="2"/>
  <c r="Q359" i="2"/>
  <c r="Q358" i="2"/>
  <c r="Q357" i="2"/>
  <c r="Q356" i="2"/>
  <c r="Q355" i="2"/>
  <c r="Q354" i="2"/>
  <c r="Q353" i="2"/>
  <c r="Q352" i="2"/>
  <c r="Q351" i="2"/>
  <c r="Q350" i="2"/>
  <c r="Q349" i="2"/>
  <c r="Q348" i="2"/>
  <c r="Q347" i="2"/>
  <c r="Q346" i="2"/>
  <c r="Q345" i="2"/>
  <c r="Q344" i="2"/>
  <c r="Q343" i="2"/>
  <c r="Q342" i="2"/>
  <c r="Q341" i="2"/>
  <c r="Q340" i="2"/>
  <c r="Q339" i="2"/>
  <c r="Q338" i="2"/>
  <c r="Q337" i="2"/>
  <c r="Q336" i="2"/>
  <c r="Q335" i="2"/>
  <c r="Q334" i="2"/>
  <c r="Q333" i="2"/>
  <c r="Q332" i="2"/>
  <c r="Q331" i="2"/>
  <c r="Q330" i="2"/>
  <c r="Q329" i="2"/>
  <c r="Q328" i="2"/>
  <c r="Q327"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M10" i="12" s="1"/>
  <c r="Q49" i="2"/>
  <c r="Q48" i="2"/>
  <c r="Q47" i="2"/>
  <c r="Q46" i="2"/>
  <c r="Q45" i="2"/>
  <c r="Q44" i="2"/>
  <c r="Q43" i="2"/>
  <c r="Q42" i="2"/>
  <c r="Q41" i="2"/>
  <c r="Q40" i="2"/>
  <c r="M4" i="12" s="1"/>
  <c r="Q39" i="2"/>
  <c r="Q38" i="2"/>
  <c r="Q37" i="2"/>
  <c r="Q36" i="2"/>
  <c r="Q35" i="2"/>
  <c r="Q34" i="2"/>
  <c r="Q33" i="2"/>
  <c r="Q32" i="2"/>
  <c r="Q31" i="2"/>
  <c r="Q30" i="2"/>
  <c r="Q29" i="2"/>
  <c r="Q28" i="2"/>
  <c r="Q27" i="2"/>
  <c r="Q26" i="2"/>
  <c r="Q25" i="2"/>
  <c r="M16" i="12" s="1"/>
  <c r="Q24" i="2"/>
  <c r="Q23" i="2"/>
  <c r="Q22" i="2"/>
  <c r="Q21" i="2"/>
  <c r="Q20" i="2"/>
  <c r="Q19" i="2"/>
  <c r="Q18" i="2"/>
  <c r="Q17" i="2"/>
  <c r="Q16" i="2"/>
  <c r="Q15" i="2"/>
  <c r="Q14" i="2"/>
  <c r="Q13" i="2"/>
  <c r="Q12" i="2"/>
  <c r="Q11" i="2"/>
  <c r="Q10" i="2"/>
  <c r="Q9" i="2"/>
  <c r="Q8" i="2"/>
  <c r="M25" i="12" s="1"/>
  <c r="Q7" i="2"/>
  <c r="Q6" i="2"/>
  <c r="Q5" i="2"/>
  <c r="Q4" i="2"/>
  <c r="Q3" i="2"/>
  <c r="I20" i="38"/>
  <c r="J20" i="38"/>
  <c r="K20" i="38"/>
  <c r="H20" i="38"/>
  <c r="K123" i="12" l="1"/>
  <c r="N236" i="12"/>
  <c r="K5" i="14"/>
  <c r="E51" i="12"/>
  <c r="E48" i="12"/>
  <c r="E45" i="12"/>
  <c r="E42" i="12"/>
  <c r="E39" i="12"/>
  <c r="E36" i="12"/>
  <c r="E27" i="12"/>
  <c r="J13" i="12"/>
  <c r="K13" i="12" s="1"/>
  <c r="E63" i="12"/>
  <c r="E60" i="12"/>
  <c r="E57" i="12"/>
  <c r="E54" i="12"/>
  <c r="G247" i="12"/>
  <c r="H197" i="12"/>
  <c r="E192" i="12"/>
  <c r="E224" i="12" s="1"/>
  <c r="N179" i="12"/>
  <c r="N197" i="12"/>
  <c r="M19" i="12"/>
  <c r="N19" i="12" s="1"/>
  <c r="M22" i="12"/>
  <c r="M7" i="12"/>
  <c r="N7" i="12" s="1"/>
  <c r="G243" i="12"/>
  <c r="H243" i="12" s="1"/>
  <c r="G248" i="12"/>
  <c r="H248" i="12" s="1"/>
  <c r="G236" i="12"/>
  <c r="H236" i="12" s="1"/>
  <c r="G261" i="12"/>
  <c r="H261" i="12" s="1"/>
  <c r="G253" i="12"/>
  <c r="H253" i="12" s="1"/>
  <c r="G231" i="12"/>
  <c r="H231" i="12" s="1"/>
  <c r="G233" i="12"/>
  <c r="H233" i="12" s="1"/>
  <c r="N123" i="12"/>
  <c r="K236" i="12"/>
  <c r="K4" i="14"/>
  <c r="M24" i="12"/>
  <c r="J24" i="12"/>
  <c r="K24" i="12" s="1"/>
  <c r="G24" i="12"/>
  <c r="H24" i="12" s="1"/>
  <c r="M42" i="12"/>
  <c r="N42" i="12" s="1"/>
  <c r="G42" i="12"/>
  <c r="H42" i="12" s="1"/>
  <c r="J42" i="12"/>
  <c r="K42" i="12" s="1"/>
  <c r="J52" i="12"/>
  <c r="K52" i="12" s="1"/>
  <c r="M52" i="12"/>
  <c r="G52" i="12"/>
  <c r="H52" i="12" s="1"/>
  <c r="M79" i="12"/>
  <c r="N79" i="12" s="1"/>
  <c r="J79" i="12"/>
  <c r="K79" i="12" s="1"/>
  <c r="G79" i="12"/>
  <c r="H79" i="12" s="1"/>
  <c r="M73" i="12"/>
  <c r="N73" i="12" s="1"/>
  <c r="J73" i="12"/>
  <c r="K73" i="12" s="1"/>
  <c r="G73" i="12"/>
  <c r="H73" i="12" s="1"/>
  <c r="M78" i="12"/>
  <c r="N78" i="12" s="1"/>
  <c r="J78" i="12"/>
  <c r="K78" i="12" s="1"/>
  <c r="G78" i="12"/>
  <c r="H78" i="12" s="1"/>
  <c r="M82" i="12"/>
  <c r="N82" i="12" s="1"/>
  <c r="J82" i="12"/>
  <c r="K82" i="12" s="1"/>
  <c r="G82" i="12"/>
  <c r="H82" i="12" s="1"/>
  <c r="M84" i="12"/>
  <c r="N84" i="12" s="1"/>
  <c r="J84" i="12"/>
  <c r="G84" i="12"/>
  <c r="H84" i="12" s="1"/>
  <c r="J133" i="12"/>
  <c r="K133" i="12" s="1"/>
  <c r="G133" i="12"/>
  <c r="H133" i="12" s="1"/>
  <c r="M133" i="12"/>
  <c r="N133" i="12" s="1"/>
  <c r="M132" i="12"/>
  <c r="J132" i="12"/>
  <c r="K132" i="12" s="1"/>
  <c r="G132" i="12"/>
  <c r="H132" i="12" s="1"/>
  <c r="M135" i="12"/>
  <c r="N135" i="12" s="1"/>
  <c r="J135" i="12"/>
  <c r="G135" i="12"/>
  <c r="H135" i="12" s="1"/>
  <c r="J113" i="12"/>
  <c r="K113" i="12" s="1"/>
  <c r="M113" i="12"/>
  <c r="G113" i="12"/>
  <c r="H113" i="12" s="1"/>
  <c r="J163" i="12"/>
  <c r="M163" i="12"/>
  <c r="N163" i="12" s="1"/>
  <c r="G163" i="12"/>
  <c r="H163" i="12" s="1"/>
  <c r="J181" i="12"/>
  <c r="M181" i="12"/>
  <c r="N181" i="12" s="1"/>
  <c r="G181" i="12"/>
  <c r="H181" i="12" s="1"/>
  <c r="M167" i="12"/>
  <c r="N167" i="12" s="1"/>
  <c r="J167" i="12"/>
  <c r="K167" i="12" s="1"/>
  <c r="G167" i="12"/>
  <c r="H167" i="12" s="1"/>
  <c r="M155" i="12"/>
  <c r="N155" i="12" s="1"/>
  <c r="J155" i="12"/>
  <c r="G155" i="12"/>
  <c r="H155" i="12" s="1"/>
  <c r="M252" i="12"/>
  <c r="N252" i="12" s="1"/>
  <c r="J252" i="12"/>
  <c r="K252" i="12" s="1"/>
  <c r="J213" i="12"/>
  <c r="K213" i="12" s="1"/>
  <c r="M213" i="12"/>
  <c r="N213" i="12" s="1"/>
  <c r="G213" i="12"/>
  <c r="H213" i="12" s="1"/>
  <c r="J254" i="12"/>
  <c r="K254" i="12" s="1"/>
  <c r="M254" i="12"/>
  <c r="N254" i="12" s="1"/>
  <c r="M215" i="12"/>
  <c r="N215" i="12" s="1"/>
  <c r="J215" i="12"/>
  <c r="K215" i="12" s="1"/>
  <c r="G215" i="12"/>
  <c r="J260" i="12"/>
  <c r="K260" i="12" s="1"/>
  <c r="M260" i="12"/>
  <c r="N260" i="12" s="1"/>
  <c r="M221" i="12"/>
  <c r="G221" i="12"/>
  <c r="H221" i="12" s="1"/>
  <c r="J221" i="12"/>
  <c r="K221" i="12" s="1"/>
  <c r="M234" i="12"/>
  <c r="N234" i="12" s="1"/>
  <c r="J234" i="12"/>
  <c r="K234" i="12" s="1"/>
  <c r="J195" i="12"/>
  <c r="K195" i="12" s="1"/>
  <c r="M195" i="12"/>
  <c r="N195" i="12" s="1"/>
  <c r="G195" i="12"/>
  <c r="G22" i="12"/>
  <c r="H22" i="12" s="1"/>
  <c r="G13" i="12"/>
  <c r="G4" i="12"/>
  <c r="H4" i="12" s="1"/>
  <c r="J22" i="12"/>
  <c r="K22" i="12" s="1"/>
  <c r="J4" i="12"/>
  <c r="K4" i="12" s="1"/>
  <c r="M5" i="12"/>
  <c r="N5" i="12" s="1"/>
  <c r="J5" i="12"/>
  <c r="K5" i="12" s="1"/>
  <c r="G5" i="12"/>
  <c r="M18" i="12"/>
  <c r="N18" i="12" s="1"/>
  <c r="J18" i="12"/>
  <c r="K18" i="12" s="1"/>
  <c r="G18" i="12"/>
  <c r="G59" i="12"/>
  <c r="H59" i="12" s="1"/>
  <c r="J59" i="12"/>
  <c r="K59" i="12" s="1"/>
  <c r="M59" i="12"/>
  <c r="M54" i="12"/>
  <c r="N54" i="12" s="1"/>
  <c r="G54" i="12"/>
  <c r="H54" i="12" s="1"/>
  <c r="J54" i="12"/>
  <c r="G38" i="12"/>
  <c r="H38" i="12" s="1"/>
  <c r="J38" i="12"/>
  <c r="K38" i="12" s="1"/>
  <c r="M38" i="12"/>
  <c r="J46" i="12"/>
  <c r="K46" i="12" s="1"/>
  <c r="M46" i="12"/>
  <c r="N46" i="12" s="1"/>
  <c r="G46" i="12"/>
  <c r="M97" i="12"/>
  <c r="N97" i="12" s="1"/>
  <c r="J97" i="12"/>
  <c r="K97" i="12" s="1"/>
  <c r="G97" i="12"/>
  <c r="H97" i="12" s="1"/>
  <c r="M100" i="12"/>
  <c r="N100" i="12" s="1"/>
  <c r="J100" i="12"/>
  <c r="K100" i="12" s="1"/>
  <c r="G100" i="12"/>
  <c r="H100" i="12" s="1"/>
  <c r="J89" i="12"/>
  <c r="K89" i="12" s="1"/>
  <c r="G89" i="12"/>
  <c r="H89" i="12" s="1"/>
  <c r="M89" i="12"/>
  <c r="N89" i="12" s="1"/>
  <c r="M72" i="12"/>
  <c r="N72" i="12" s="1"/>
  <c r="J72" i="12"/>
  <c r="K72" i="12" s="1"/>
  <c r="G72" i="12"/>
  <c r="H72" i="12" s="1"/>
  <c r="J127" i="12"/>
  <c r="K127" i="12" s="1"/>
  <c r="G127" i="12"/>
  <c r="H127" i="12" s="1"/>
  <c r="M127" i="12"/>
  <c r="N127" i="12" s="1"/>
  <c r="M114" i="12"/>
  <c r="N114" i="12" s="1"/>
  <c r="J114" i="12"/>
  <c r="K114" i="12" s="1"/>
  <c r="G114" i="12"/>
  <c r="J121" i="12"/>
  <c r="K121" i="12" s="1"/>
  <c r="G121" i="12"/>
  <c r="H121" i="12" s="1"/>
  <c r="M121" i="12"/>
  <c r="N121" i="12" s="1"/>
  <c r="J136" i="12"/>
  <c r="K136" i="12" s="1"/>
  <c r="G136" i="12"/>
  <c r="H136" i="12" s="1"/>
  <c r="M136" i="12"/>
  <c r="M164" i="12"/>
  <c r="N164" i="12" s="1"/>
  <c r="J164" i="12"/>
  <c r="K164" i="12" s="1"/>
  <c r="G164" i="12"/>
  <c r="M159" i="12"/>
  <c r="N159" i="12" s="1"/>
  <c r="J159" i="12"/>
  <c r="K159" i="12" s="1"/>
  <c r="G159" i="12"/>
  <c r="M162" i="12"/>
  <c r="N162" i="12" s="1"/>
  <c r="J162" i="12"/>
  <c r="G162" i="12"/>
  <c r="J166" i="12"/>
  <c r="K166" i="12" s="1"/>
  <c r="G166" i="12"/>
  <c r="H166" i="12" s="1"/>
  <c r="M166" i="12"/>
  <c r="N166" i="12" s="1"/>
  <c r="M255" i="12"/>
  <c r="J255" i="12"/>
  <c r="K255" i="12" s="1"/>
  <c r="J216" i="12"/>
  <c r="M216" i="12"/>
  <c r="N216" i="12" s="1"/>
  <c r="G216" i="12"/>
  <c r="J262" i="12"/>
  <c r="M262" i="12"/>
  <c r="N262" i="12" s="1"/>
  <c r="M223" i="12"/>
  <c r="N223" i="12" s="1"/>
  <c r="J223" i="12"/>
  <c r="G223" i="12"/>
  <c r="H223" i="12" s="1"/>
  <c r="M13" i="12"/>
  <c r="N13" i="12" s="1"/>
  <c r="J49" i="12"/>
  <c r="M49" i="12"/>
  <c r="N49" i="12" s="1"/>
  <c r="G49" i="12"/>
  <c r="H49" i="12" s="1"/>
  <c r="G56" i="12"/>
  <c r="J56" i="12"/>
  <c r="K56" i="12" s="1"/>
  <c r="M56" i="12"/>
  <c r="N56" i="12" s="1"/>
  <c r="J33" i="12"/>
  <c r="M33" i="12"/>
  <c r="N33" i="12" s="1"/>
  <c r="G33" i="12"/>
  <c r="H33" i="12" s="1"/>
  <c r="M94" i="12"/>
  <c r="N94" i="12" s="1"/>
  <c r="J94" i="12"/>
  <c r="K94" i="12" s="1"/>
  <c r="G94" i="12"/>
  <c r="H94" i="12" s="1"/>
  <c r="M96" i="12"/>
  <c r="N96" i="12" s="1"/>
  <c r="J96" i="12"/>
  <c r="K96" i="12" s="1"/>
  <c r="G96" i="12"/>
  <c r="H96" i="12" s="1"/>
  <c r="M90" i="12"/>
  <c r="N90" i="12" s="1"/>
  <c r="J90" i="12"/>
  <c r="K90" i="12" s="1"/>
  <c r="G90" i="12"/>
  <c r="H90" i="12" s="1"/>
  <c r="M91" i="12"/>
  <c r="N91" i="12" s="1"/>
  <c r="J91" i="12"/>
  <c r="K91" i="12" s="1"/>
  <c r="G91" i="12"/>
  <c r="H91" i="12" s="1"/>
  <c r="M74" i="12"/>
  <c r="J74" i="12"/>
  <c r="K74" i="12" s="1"/>
  <c r="G74" i="12"/>
  <c r="H74" i="12" s="1"/>
  <c r="J131" i="12"/>
  <c r="K131" i="12" s="1"/>
  <c r="M131" i="12"/>
  <c r="N131" i="12" s="1"/>
  <c r="G131" i="12"/>
  <c r="H131" i="12" s="1"/>
  <c r="J124" i="12"/>
  <c r="K124" i="12" s="1"/>
  <c r="G124" i="12"/>
  <c r="H124" i="12" s="1"/>
  <c r="M124" i="12"/>
  <c r="N124" i="12" s="1"/>
  <c r="J142" i="12"/>
  <c r="K142" i="12" s="1"/>
  <c r="G142" i="12"/>
  <c r="H142" i="12" s="1"/>
  <c r="M142" i="12"/>
  <c r="N142" i="12" s="1"/>
  <c r="F5" i="3"/>
  <c r="M112" i="12"/>
  <c r="N112" i="12" s="1"/>
  <c r="J112" i="12"/>
  <c r="K112" i="12" s="1"/>
  <c r="G112" i="12"/>
  <c r="H112" i="12" s="1"/>
  <c r="J128" i="12"/>
  <c r="M128" i="12"/>
  <c r="N128" i="12" s="1"/>
  <c r="G128" i="12"/>
  <c r="H128" i="12" s="1"/>
  <c r="M173" i="12"/>
  <c r="N173" i="12" s="1"/>
  <c r="J173" i="12"/>
  <c r="K173" i="12" s="1"/>
  <c r="G173" i="12"/>
  <c r="H173" i="12" s="1"/>
  <c r="M174" i="12"/>
  <c r="N174" i="12" s="1"/>
  <c r="J174" i="12"/>
  <c r="K174" i="12" s="1"/>
  <c r="G174" i="12"/>
  <c r="H174" i="12" s="1"/>
  <c r="J157" i="12"/>
  <c r="K157" i="12" s="1"/>
  <c r="G157" i="12"/>
  <c r="H157" i="12" s="1"/>
  <c r="M157" i="12"/>
  <c r="N157" i="12" s="1"/>
  <c r="J169" i="12"/>
  <c r="K169" i="12" s="1"/>
  <c r="G169" i="12"/>
  <c r="H169" i="12" s="1"/>
  <c r="M169" i="12"/>
  <c r="N169" i="12" s="1"/>
  <c r="J233" i="12"/>
  <c r="K233" i="12" s="1"/>
  <c r="M233" i="12"/>
  <c r="N233" i="12" s="1"/>
  <c r="M194" i="12"/>
  <c r="N194" i="12" s="1"/>
  <c r="J194" i="12"/>
  <c r="K194" i="12" s="1"/>
  <c r="G194" i="12"/>
  <c r="H194" i="12" s="1"/>
  <c r="M240" i="12"/>
  <c r="N240" i="12" s="1"/>
  <c r="J240" i="12"/>
  <c r="K240" i="12" s="1"/>
  <c r="J201" i="12"/>
  <c r="K201" i="12" s="1"/>
  <c r="G201" i="12"/>
  <c r="H201" i="12" s="1"/>
  <c r="M201" i="12"/>
  <c r="N201" i="12" s="1"/>
  <c r="M243" i="12"/>
  <c r="N243" i="12" s="1"/>
  <c r="J243" i="12"/>
  <c r="K243" i="12" s="1"/>
  <c r="J204" i="12"/>
  <c r="K204" i="12" s="1"/>
  <c r="M204" i="12"/>
  <c r="N204" i="12" s="1"/>
  <c r="G204" i="12"/>
  <c r="H204" i="12" s="1"/>
  <c r="J253" i="12"/>
  <c r="K253" i="12" s="1"/>
  <c r="M253" i="12"/>
  <c r="N253" i="12" s="1"/>
  <c r="M214" i="12"/>
  <c r="N214" i="12" s="1"/>
  <c r="J214" i="12"/>
  <c r="K214" i="12" s="1"/>
  <c r="G214" i="12"/>
  <c r="H214" i="12" s="1"/>
  <c r="J245" i="12"/>
  <c r="M245" i="12"/>
  <c r="N245" i="12" s="1"/>
  <c r="M206" i="12"/>
  <c r="N206" i="12" s="1"/>
  <c r="J206" i="12"/>
  <c r="K206" i="12" s="1"/>
  <c r="G206" i="12"/>
  <c r="H206" i="12" s="1"/>
  <c r="G250" i="12"/>
  <c r="H250" i="12" s="1"/>
  <c r="G25" i="12"/>
  <c r="H25" i="12" s="1"/>
  <c r="G19" i="12"/>
  <c r="H19" i="12" s="1"/>
  <c r="G10" i="12"/>
  <c r="H10" i="12" s="1"/>
  <c r="J19" i="12"/>
  <c r="J10" i="12"/>
  <c r="K10" i="12" s="1"/>
  <c r="N74" i="12"/>
  <c r="M39" i="12"/>
  <c r="G39" i="12"/>
  <c r="H39" i="12" s="1"/>
  <c r="J39" i="12"/>
  <c r="K39" i="12" s="1"/>
  <c r="G62" i="12"/>
  <c r="J62" i="12"/>
  <c r="K62" i="12" s="1"/>
  <c r="M62" i="12"/>
  <c r="N62" i="12" s="1"/>
  <c r="M95" i="12"/>
  <c r="N95" i="12" s="1"/>
  <c r="J95" i="12"/>
  <c r="K95" i="12" s="1"/>
  <c r="G95" i="12"/>
  <c r="H95" i="12" s="1"/>
  <c r="M87" i="12"/>
  <c r="N87" i="12" s="1"/>
  <c r="J87" i="12"/>
  <c r="K87" i="12" s="1"/>
  <c r="G87" i="12"/>
  <c r="H87" i="12" s="1"/>
  <c r="M93" i="12"/>
  <c r="N93" i="12" s="1"/>
  <c r="J93" i="12"/>
  <c r="K93" i="12" s="1"/>
  <c r="G93" i="12"/>
  <c r="H93" i="12" s="1"/>
  <c r="M117" i="12"/>
  <c r="J117" i="12"/>
  <c r="K117" i="12" s="1"/>
  <c r="G117" i="12"/>
  <c r="H117" i="12" s="1"/>
  <c r="J118" i="12"/>
  <c r="G118" i="12"/>
  <c r="H118" i="12" s="1"/>
  <c r="M118" i="12"/>
  <c r="N118" i="12" s="1"/>
  <c r="M126" i="12"/>
  <c r="J126" i="12"/>
  <c r="K126" i="12" s="1"/>
  <c r="G126" i="12"/>
  <c r="H126" i="12" s="1"/>
  <c r="G161" i="12"/>
  <c r="M161" i="12"/>
  <c r="N161" i="12" s="1"/>
  <c r="J161" i="12"/>
  <c r="K161" i="12" s="1"/>
  <c r="M177" i="12"/>
  <c r="J177" i="12"/>
  <c r="K177" i="12" s="1"/>
  <c r="G177" i="12"/>
  <c r="H177" i="12" s="1"/>
  <c r="M165" i="12"/>
  <c r="J165" i="12"/>
  <c r="K165" i="12" s="1"/>
  <c r="G165" i="12"/>
  <c r="H165" i="12" s="1"/>
  <c r="M171" i="12"/>
  <c r="J171" i="12"/>
  <c r="K171" i="12" s="1"/>
  <c r="G171" i="12"/>
  <c r="H171" i="12" s="1"/>
  <c r="J242" i="12"/>
  <c r="M242" i="12"/>
  <c r="N242" i="12" s="1"/>
  <c r="M203" i="12"/>
  <c r="N203" i="12" s="1"/>
  <c r="G203" i="12"/>
  <c r="J203" i="12"/>
  <c r="K203" i="12" s="1"/>
  <c r="M249" i="12"/>
  <c r="N249" i="12" s="1"/>
  <c r="J249" i="12"/>
  <c r="J210" i="12"/>
  <c r="K210" i="12" s="1"/>
  <c r="G210" i="12"/>
  <c r="H210" i="12" s="1"/>
  <c r="M210" i="12"/>
  <c r="J247" i="12"/>
  <c r="K247" i="12" s="1"/>
  <c r="M247" i="12"/>
  <c r="N247" i="12" s="1"/>
  <c r="M208" i="12"/>
  <c r="J208" i="12"/>
  <c r="K208" i="12" s="1"/>
  <c r="G208" i="12"/>
  <c r="H208" i="12" s="1"/>
  <c r="J239" i="12"/>
  <c r="M239" i="12"/>
  <c r="N239" i="12" s="1"/>
  <c r="M200" i="12"/>
  <c r="N200" i="12" s="1"/>
  <c r="G200" i="12"/>
  <c r="J200" i="12"/>
  <c r="K200" i="12" s="1"/>
  <c r="M14" i="12"/>
  <c r="N14" i="12" s="1"/>
  <c r="J14" i="12"/>
  <c r="G14" i="12"/>
  <c r="H14" i="12" s="1"/>
  <c r="M11" i="12"/>
  <c r="N11" i="12" s="1"/>
  <c r="J11" i="12"/>
  <c r="G11" i="12"/>
  <c r="H11" i="12" s="1"/>
  <c r="M12" i="12"/>
  <c r="N12" i="12" s="1"/>
  <c r="J12" i="12"/>
  <c r="G12" i="12"/>
  <c r="H12" i="12" s="1"/>
  <c r="J55" i="12"/>
  <c r="K55" i="12" s="1"/>
  <c r="M55" i="12"/>
  <c r="N55" i="12" s="1"/>
  <c r="G55" i="12"/>
  <c r="H55" i="12" s="1"/>
  <c r="M60" i="12"/>
  <c r="N60" i="12" s="1"/>
  <c r="G60" i="12"/>
  <c r="J60" i="12"/>
  <c r="K60" i="12" s="1"/>
  <c r="M51" i="12"/>
  <c r="N51" i="12" s="1"/>
  <c r="G51" i="12"/>
  <c r="J51" i="12"/>
  <c r="K51" i="12" s="1"/>
  <c r="M63" i="12"/>
  <c r="N63" i="12" s="1"/>
  <c r="G63" i="12"/>
  <c r="J63" i="12"/>
  <c r="K63" i="12" s="1"/>
  <c r="J58" i="12"/>
  <c r="K58" i="12" s="1"/>
  <c r="M58" i="12"/>
  <c r="G58" i="12"/>
  <c r="H58" i="12" s="1"/>
  <c r="G50" i="12"/>
  <c r="H50" i="12" s="1"/>
  <c r="J50" i="12"/>
  <c r="K50" i="12" s="1"/>
  <c r="M50" i="12"/>
  <c r="N50" i="12" s="1"/>
  <c r="M88" i="12"/>
  <c r="N88" i="12" s="1"/>
  <c r="J88" i="12"/>
  <c r="K88" i="12" s="1"/>
  <c r="G88" i="12"/>
  <c r="H88" i="12" s="1"/>
  <c r="M80" i="12"/>
  <c r="N80" i="12" s="1"/>
  <c r="J80" i="12"/>
  <c r="K80" i="12" s="1"/>
  <c r="G80" i="12"/>
  <c r="H80" i="12" s="1"/>
  <c r="M102" i="12"/>
  <c r="N102" i="12" s="1"/>
  <c r="J102" i="12"/>
  <c r="K102" i="12" s="1"/>
  <c r="G102" i="12"/>
  <c r="H102" i="12" s="1"/>
  <c r="J116" i="12"/>
  <c r="K116" i="12" s="1"/>
  <c r="M116" i="12"/>
  <c r="G116" i="12"/>
  <c r="H116" i="12" s="1"/>
  <c r="J125" i="12"/>
  <c r="K125" i="12" s="1"/>
  <c r="M125" i="12"/>
  <c r="N125" i="12" s="1"/>
  <c r="G125" i="12"/>
  <c r="H125" i="12" s="1"/>
  <c r="M138" i="12"/>
  <c r="N138" i="12" s="1"/>
  <c r="J138" i="12"/>
  <c r="K138" i="12" s="1"/>
  <c r="G138" i="12"/>
  <c r="H138" i="12" s="1"/>
  <c r="J140" i="12"/>
  <c r="K140" i="12" s="1"/>
  <c r="M140" i="12"/>
  <c r="G140" i="12"/>
  <c r="H140" i="12" s="1"/>
  <c r="J143" i="12"/>
  <c r="K143" i="12" s="1"/>
  <c r="M143" i="12"/>
  <c r="N143" i="12" s="1"/>
  <c r="G143" i="12"/>
  <c r="H143" i="12" s="1"/>
  <c r="M141" i="12"/>
  <c r="N141" i="12" s="1"/>
  <c r="J141" i="12"/>
  <c r="K141" i="12" s="1"/>
  <c r="G141" i="12"/>
  <c r="H141" i="12" s="1"/>
  <c r="M129" i="12"/>
  <c r="N129" i="12" s="1"/>
  <c r="J129" i="12"/>
  <c r="K129" i="12" s="1"/>
  <c r="G129" i="12"/>
  <c r="H129" i="12" s="1"/>
  <c r="J178" i="12"/>
  <c r="K178" i="12" s="1"/>
  <c r="G178" i="12"/>
  <c r="M178" i="12"/>
  <c r="N178" i="12" s="1"/>
  <c r="M168" i="12"/>
  <c r="N168" i="12" s="1"/>
  <c r="J168" i="12"/>
  <c r="K168" i="12" s="1"/>
  <c r="G168" i="12"/>
  <c r="H168" i="12" s="1"/>
  <c r="J152" i="12"/>
  <c r="K152" i="12" s="1"/>
  <c r="G152" i="12"/>
  <c r="H152" i="12" s="1"/>
  <c r="M152" i="12"/>
  <c r="N152" i="12" s="1"/>
  <c r="M158" i="12"/>
  <c r="N158" i="12" s="1"/>
  <c r="J158" i="12"/>
  <c r="G158" i="12"/>
  <c r="H158" i="12" s="1"/>
  <c r="M153" i="12"/>
  <c r="N153" i="12" s="1"/>
  <c r="J153" i="12"/>
  <c r="K153" i="12" s="1"/>
  <c r="G153" i="12"/>
  <c r="H153" i="12" s="1"/>
  <c r="J160" i="12"/>
  <c r="K160" i="12" s="1"/>
  <c r="G160" i="12"/>
  <c r="H160" i="12" s="1"/>
  <c r="M160" i="12"/>
  <c r="N160" i="12" s="1"/>
  <c r="M180" i="12"/>
  <c r="N180" i="12" s="1"/>
  <c r="J180" i="12"/>
  <c r="K180" i="12" s="1"/>
  <c r="G180" i="12"/>
  <c r="J248" i="12"/>
  <c r="K248" i="12" s="1"/>
  <c r="M248" i="12"/>
  <c r="N248" i="12" s="1"/>
  <c r="M209" i="12"/>
  <c r="N209" i="12" s="1"/>
  <c r="G209" i="12"/>
  <c r="H209" i="12" s="1"/>
  <c r="J209" i="12"/>
  <c r="J256" i="12"/>
  <c r="K256" i="12" s="1"/>
  <c r="M256" i="12"/>
  <c r="N256" i="12" s="1"/>
  <c r="M217" i="12"/>
  <c r="N217" i="12" s="1"/>
  <c r="J217" i="12"/>
  <c r="K217" i="12" s="1"/>
  <c r="G217" i="12"/>
  <c r="H217" i="12" s="1"/>
  <c r="J238" i="12"/>
  <c r="K238" i="12" s="1"/>
  <c r="M238" i="12"/>
  <c r="N238" i="12" s="1"/>
  <c r="M199" i="12"/>
  <c r="N199" i="12" s="1"/>
  <c r="J199" i="12"/>
  <c r="K199" i="12" s="1"/>
  <c r="G199" i="12"/>
  <c r="H199" i="12" s="1"/>
  <c r="J244" i="12"/>
  <c r="K244" i="12" s="1"/>
  <c r="M244" i="12"/>
  <c r="M205" i="12"/>
  <c r="N205" i="12" s="1"/>
  <c r="J205" i="12"/>
  <c r="K205" i="12" s="1"/>
  <c r="G205" i="12"/>
  <c r="J232" i="12"/>
  <c r="K232" i="12" s="1"/>
  <c r="M232" i="12"/>
  <c r="N232" i="12" s="1"/>
  <c r="G193" i="12"/>
  <c r="H193" i="12" s="1"/>
  <c r="J193" i="12"/>
  <c r="K193" i="12" s="1"/>
  <c r="M193" i="12"/>
  <c r="N193" i="12" s="1"/>
  <c r="G258" i="12"/>
  <c r="H258" i="12" s="1"/>
  <c r="Q435" i="2"/>
  <c r="M20" i="12"/>
  <c r="N20" i="12" s="1"/>
  <c r="J20" i="12"/>
  <c r="K20" i="12" s="1"/>
  <c r="G20" i="12"/>
  <c r="H20" i="12" s="1"/>
  <c r="M15" i="12"/>
  <c r="N15" i="12" s="1"/>
  <c r="J15" i="12"/>
  <c r="K15" i="12" s="1"/>
  <c r="G15" i="12"/>
  <c r="H15" i="12" s="1"/>
  <c r="M21" i="12"/>
  <c r="N21" i="12" s="1"/>
  <c r="J21" i="12"/>
  <c r="G21" i="12"/>
  <c r="H21" i="12" s="1"/>
  <c r="M23" i="12"/>
  <c r="N23" i="12" s="1"/>
  <c r="J23" i="12"/>
  <c r="M9" i="12"/>
  <c r="N9" i="12" s="1"/>
  <c r="J9" i="12"/>
  <c r="K9" i="12" s="1"/>
  <c r="G9" i="12"/>
  <c r="H9" i="12" s="1"/>
  <c r="M8" i="12"/>
  <c r="N8" i="12" s="1"/>
  <c r="J8" i="12"/>
  <c r="K8" i="12" s="1"/>
  <c r="G8" i="12"/>
  <c r="M17" i="12"/>
  <c r="N17" i="12" s="1"/>
  <c r="J17" i="12"/>
  <c r="K17" i="12" s="1"/>
  <c r="G17" i="12"/>
  <c r="H17" i="12" s="1"/>
  <c r="M3" i="12"/>
  <c r="N3" i="12" s="1"/>
  <c r="J3" i="12"/>
  <c r="K3" i="12" s="1"/>
  <c r="G3" i="12"/>
  <c r="M6" i="12"/>
  <c r="N6" i="12" s="1"/>
  <c r="J6" i="12"/>
  <c r="K6" i="12" s="1"/>
  <c r="G6" i="12"/>
  <c r="L11" i="3"/>
  <c r="M11" i="3" s="1"/>
  <c r="J34" i="12"/>
  <c r="K34" i="12" s="1"/>
  <c r="M34" i="12"/>
  <c r="N34" i="12" s="1"/>
  <c r="G34" i="12"/>
  <c r="H34" i="12" s="1"/>
  <c r="J37" i="12"/>
  <c r="K37" i="12" s="1"/>
  <c r="M37" i="12"/>
  <c r="N37" i="12" s="1"/>
  <c r="G37" i="12"/>
  <c r="H37" i="12" s="1"/>
  <c r="G35" i="12"/>
  <c r="H35" i="12" s="1"/>
  <c r="J35" i="12"/>
  <c r="K35" i="12" s="1"/>
  <c r="M35" i="12"/>
  <c r="N35" i="12" s="1"/>
  <c r="G41" i="12"/>
  <c r="H41" i="12" s="1"/>
  <c r="J41" i="12"/>
  <c r="M41" i="12"/>
  <c r="N41" i="12" s="1"/>
  <c r="J40" i="12"/>
  <c r="K40" i="12" s="1"/>
  <c r="M40" i="12"/>
  <c r="G40" i="12"/>
  <c r="H40" i="12" s="1"/>
  <c r="M48" i="12"/>
  <c r="N48" i="12" s="1"/>
  <c r="G48" i="12"/>
  <c r="J48" i="12"/>
  <c r="K48" i="12" s="1"/>
  <c r="J43" i="12"/>
  <c r="K43" i="12" s="1"/>
  <c r="M43" i="12"/>
  <c r="N43" i="12" s="1"/>
  <c r="G43" i="12"/>
  <c r="H43" i="12" s="1"/>
  <c r="G47" i="12"/>
  <c r="H47" i="12" s="1"/>
  <c r="J47" i="12"/>
  <c r="K47" i="12" s="1"/>
  <c r="M47" i="12"/>
  <c r="N47" i="12" s="1"/>
  <c r="G53" i="12"/>
  <c r="H53" i="12" s="1"/>
  <c r="J53" i="12"/>
  <c r="M53" i="12"/>
  <c r="N53" i="12" s="1"/>
  <c r="M36" i="12"/>
  <c r="N36" i="12" s="1"/>
  <c r="G36" i="12"/>
  <c r="H36" i="12" s="1"/>
  <c r="J36" i="12"/>
  <c r="K36" i="12" s="1"/>
  <c r="M75" i="12"/>
  <c r="N75" i="12" s="1"/>
  <c r="J75" i="12"/>
  <c r="K75" i="12" s="1"/>
  <c r="G75" i="12"/>
  <c r="H75" i="12" s="1"/>
  <c r="M99" i="12"/>
  <c r="N99" i="12" s="1"/>
  <c r="J99" i="12"/>
  <c r="K99" i="12" s="1"/>
  <c r="G99" i="12"/>
  <c r="H99" i="12" s="1"/>
  <c r="M101" i="12"/>
  <c r="N101" i="12" s="1"/>
  <c r="J101" i="12"/>
  <c r="K101" i="12" s="1"/>
  <c r="G101" i="12"/>
  <c r="H101" i="12" s="1"/>
  <c r="J77" i="12"/>
  <c r="K77" i="12" s="1"/>
  <c r="G77" i="12"/>
  <c r="H77" i="12" s="1"/>
  <c r="M77" i="12"/>
  <c r="N77" i="12" s="1"/>
  <c r="M92" i="12"/>
  <c r="N92" i="12" s="1"/>
  <c r="J92" i="12"/>
  <c r="G92" i="12"/>
  <c r="H92" i="12" s="1"/>
  <c r="M81" i="12"/>
  <c r="N81" i="12" s="1"/>
  <c r="J81" i="12"/>
  <c r="K81" i="12" s="1"/>
  <c r="G81" i="12"/>
  <c r="H81" i="12" s="1"/>
  <c r="M76" i="12"/>
  <c r="N76" i="12" s="1"/>
  <c r="J76" i="12"/>
  <c r="K76" i="12" s="1"/>
  <c r="G76" i="12"/>
  <c r="H76" i="12" s="1"/>
  <c r="M103" i="12"/>
  <c r="N103" i="12" s="1"/>
  <c r="J103" i="12"/>
  <c r="K103" i="12" s="1"/>
  <c r="G103" i="12"/>
  <c r="H103" i="12" s="1"/>
  <c r="M83" i="12"/>
  <c r="N83" i="12" s="1"/>
  <c r="J83" i="12"/>
  <c r="K83" i="12" s="1"/>
  <c r="G83" i="12"/>
  <c r="H83" i="12" s="1"/>
  <c r="J98" i="12"/>
  <c r="K98" i="12" s="1"/>
  <c r="G98" i="12"/>
  <c r="H98" i="12" s="1"/>
  <c r="M98" i="12"/>
  <c r="N98" i="12" s="1"/>
  <c r="M120" i="12"/>
  <c r="N120" i="12" s="1"/>
  <c r="J120" i="12"/>
  <c r="K120" i="12" s="1"/>
  <c r="G120" i="12"/>
  <c r="H120" i="12" s="1"/>
  <c r="J137" i="12"/>
  <c r="K137" i="12" s="1"/>
  <c r="M137" i="12"/>
  <c r="N137" i="12" s="1"/>
  <c r="G137" i="12"/>
  <c r="H137" i="12" s="1"/>
  <c r="J130" i="12"/>
  <c r="K130" i="12" s="1"/>
  <c r="G130" i="12"/>
  <c r="M130" i="12"/>
  <c r="N130" i="12" s="1"/>
  <c r="I36" i="3"/>
  <c r="J36" i="3" s="1"/>
  <c r="J119" i="12"/>
  <c r="M119" i="12"/>
  <c r="N119" i="12" s="1"/>
  <c r="G119" i="12"/>
  <c r="H119" i="12" s="1"/>
  <c r="J139" i="12"/>
  <c r="K139" i="12" s="1"/>
  <c r="G139" i="12"/>
  <c r="M139" i="12"/>
  <c r="N139" i="12" s="1"/>
  <c r="J134" i="12"/>
  <c r="K134" i="12" s="1"/>
  <c r="M134" i="12"/>
  <c r="N134" i="12" s="1"/>
  <c r="G134" i="12"/>
  <c r="H134" i="12" s="1"/>
  <c r="J115" i="12"/>
  <c r="K115" i="12" s="1"/>
  <c r="G115" i="12"/>
  <c r="H115" i="12" s="1"/>
  <c r="M115" i="12"/>
  <c r="N115" i="12" s="1"/>
  <c r="J122" i="12"/>
  <c r="K122" i="12" s="1"/>
  <c r="M122" i="12"/>
  <c r="N122" i="12" s="1"/>
  <c r="G122" i="12"/>
  <c r="H122" i="12" s="1"/>
  <c r="G170" i="12"/>
  <c r="H170" i="12" s="1"/>
  <c r="M170" i="12"/>
  <c r="N170" i="12" s="1"/>
  <c r="J170" i="12"/>
  <c r="K170" i="12" s="1"/>
  <c r="M183" i="12"/>
  <c r="J183" i="12"/>
  <c r="K183" i="12" s="1"/>
  <c r="G183" i="12"/>
  <c r="H183" i="12" s="1"/>
  <c r="J154" i="12"/>
  <c r="K154" i="12" s="1"/>
  <c r="M154" i="12"/>
  <c r="N154" i="12" s="1"/>
  <c r="G154" i="12"/>
  <c r="H154" i="12" s="1"/>
  <c r="M156" i="12"/>
  <c r="N156" i="12" s="1"/>
  <c r="J156" i="12"/>
  <c r="K156" i="12" s="1"/>
  <c r="G156" i="12"/>
  <c r="H156" i="12" s="1"/>
  <c r="J175" i="12"/>
  <c r="K175" i="12" s="1"/>
  <c r="G175" i="12"/>
  <c r="H175" i="12" s="1"/>
  <c r="M175" i="12"/>
  <c r="N175" i="12" s="1"/>
  <c r="M182" i="12"/>
  <c r="N182" i="12" s="1"/>
  <c r="J182" i="12"/>
  <c r="K182" i="12" s="1"/>
  <c r="G182" i="12"/>
  <c r="H182" i="12" s="1"/>
  <c r="M176" i="12"/>
  <c r="N176" i="12" s="1"/>
  <c r="J176" i="12"/>
  <c r="K176" i="12" s="1"/>
  <c r="G176" i="12"/>
  <c r="H176" i="12" s="1"/>
  <c r="J172" i="12"/>
  <c r="K172" i="12" s="1"/>
  <c r="M172" i="12"/>
  <c r="N172" i="12" s="1"/>
  <c r="G172" i="12"/>
  <c r="H172" i="12" s="1"/>
  <c r="M237" i="12"/>
  <c r="N237" i="12" s="1"/>
  <c r="J237" i="12"/>
  <c r="K237" i="12" s="1"/>
  <c r="J198" i="12"/>
  <c r="K198" i="12" s="1"/>
  <c r="M198" i="12"/>
  <c r="N198" i="12" s="1"/>
  <c r="G198" i="12"/>
  <c r="H198" i="12" s="1"/>
  <c r="J251" i="12"/>
  <c r="K251" i="12" s="1"/>
  <c r="M251" i="12"/>
  <c r="N251" i="12" s="1"/>
  <c r="M212" i="12"/>
  <c r="N212" i="12" s="1"/>
  <c r="G212" i="12"/>
  <c r="H212" i="12" s="1"/>
  <c r="J212" i="12"/>
  <c r="K212" i="12" s="1"/>
  <c r="J235" i="12"/>
  <c r="K235" i="12" s="1"/>
  <c r="M235" i="12"/>
  <c r="N235" i="12" s="1"/>
  <c r="G196" i="12"/>
  <c r="H196" i="12" s="1"/>
  <c r="M196" i="12"/>
  <c r="N196" i="12" s="1"/>
  <c r="J196" i="12"/>
  <c r="K196" i="12" s="1"/>
  <c r="J257" i="12"/>
  <c r="K257" i="12" s="1"/>
  <c r="M218" i="12"/>
  <c r="N218" i="12" s="1"/>
  <c r="M257" i="12"/>
  <c r="N257" i="12" s="1"/>
  <c r="G218" i="12"/>
  <c r="H218" i="12" s="1"/>
  <c r="J218" i="12"/>
  <c r="K218" i="12" s="1"/>
  <c r="J231" i="12"/>
  <c r="K231" i="12" s="1"/>
  <c r="M231" i="12"/>
  <c r="N231" i="12" s="1"/>
  <c r="M192" i="12"/>
  <c r="N192" i="12" s="1"/>
  <c r="J192" i="12"/>
  <c r="K192" i="12" s="1"/>
  <c r="G192" i="12"/>
  <c r="H192" i="12" s="1"/>
  <c r="J241" i="12"/>
  <c r="K241" i="12" s="1"/>
  <c r="M241" i="12"/>
  <c r="N241" i="12" s="1"/>
  <c r="M202" i="12"/>
  <c r="N202" i="12" s="1"/>
  <c r="J202" i="12"/>
  <c r="K202" i="12" s="1"/>
  <c r="G202" i="12"/>
  <c r="H202" i="12" s="1"/>
  <c r="J250" i="12"/>
  <c r="K250" i="12" s="1"/>
  <c r="M250" i="12"/>
  <c r="N250" i="12" s="1"/>
  <c r="M211" i="12"/>
  <c r="N211" i="12" s="1"/>
  <c r="J211" i="12"/>
  <c r="K211" i="12" s="1"/>
  <c r="G211" i="12"/>
  <c r="H211" i="12" s="1"/>
  <c r="M258" i="12"/>
  <c r="N258" i="12" s="1"/>
  <c r="J258" i="12"/>
  <c r="K258" i="12" s="1"/>
  <c r="J219" i="12"/>
  <c r="K219" i="12" s="1"/>
  <c r="G219" i="12"/>
  <c r="H219" i="12" s="1"/>
  <c r="M219" i="12"/>
  <c r="N219" i="12" s="1"/>
  <c r="J259" i="12"/>
  <c r="K259" i="12" s="1"/>
  <c r="M259" i="12"/>
  <c r="N259" i="12" s="1"/>
  <c r="M220" i="12"/>
  <c r="N220" i="12" s="1"/>
  <c r="J220" i="12"/>
  <c r="K220" i="12" s="1"/>
  <c r="G220" i="12"/>
  <c r="H220" i="12" s="1"/>
  <c r="M261" i="12"/>
  <c r="N261" i="12" s="1"/>
  <c r="J261" i="12"/>
  <c r="K261" i="12" s="1"/>
  <c r="J222" i="12"/>
  <c r="K222" i="12" s="1"/>
  <c r="M222" i="12"/>
  <c r="N222" i="12" s="1"/>
  <c r="G222" i="12"/>
  <c r="H222" i="12" s="1"/>
  <c r="M246" i="12"/>
  <c r="N246" i="12" s="1"/>
  <c r="J246" i="12"/>
  <c r="K246" i="12" s="1"/>
  <c r="J207" i="12"/>
  <c r="K207" i="12" s="1"/>
  <c r="M207" i="12"/>
  <c r="N207" i="12" s="1"/>
  <c r="G207" i="12"/>
  <c r="H207" i="12" s="1"/>
  <c r="G262" i="12"/>
  <c r="H262" i="12" s="1"/>
  <c r="G232" i="12"/>
  <c r="H232" i="12" s="1"/>
  <c r="G260" i="12"/>
  <c r="H260" i="12" s="1"/>
  <c r="G240" i="12"/>
  <c r="H240" i="12" s="1"/>
  <c r="G239" i="12"/>
  <c r="H239" i="12" s="1"/>
  <c r="G237" i="12"/>
  <c r="H237" i="12" s="1"/>
  <c r="G259" i="12"/>
  <c r="H259" i="12" s="1"/>
  <c r="G235" i="12"/>
  <c r="H235" i="12" s="1"/>
  <c r="G241" i="12"/>
  <c r="H241" i="12" s="1"/>
  <c r="G23" i="12"/>
  <c r="H23" i="12" s="1"/>
  <c r="G16" i="12"/>
  <c r="H16" i="12" s="1"/>
  <c r="G7" i="12"/>
  <c r="H7" i="12" s="1"/>
  <c r="J25" i="12"/>
  <c r="K25" i="12" s="1"/>
  <c r="J16" i="12"/>
  <c r="K16" i="12" s="1"/>
  <c r="J7" i="12"/>
  <c r="K7" i="12" s="1"/>
  <c r="K84" i="12"/>
  <c r="H114" i="12"/>
  <c r="K135" i="12"/>
  <c r="N140" i="12"/>
  <c r="N116" i="12"/>
  <c r="N113" i="12"/>
  <c r="K181" i="12"/>
  <c r="K163" i="12"/>
  <c r="N183" i="12"/>
  <c r="N177" i="12"/>
  <c r="N171" i="12"/>
  <c r="N165" i="12"/>
  <c r="K92" i="12"/>
  <c r="K128" i="12"/>
  <c r="K119" i="12"/>
  <c r="N136" i="12"/>
  <c r="H180" i="12"/>
  <c r="H162" i="12"/>
  <c r="H159" i="12"/>
  <c r="H139" i="12"/>
  <c r="H130" i="12"/>
  <c r="K118" i="12"/>
  <c r="N132" i="12"/>
  <c r="N126" i="12"/>
  <c r="N117" i="12"/>
  <c r="H164" i="12"/>
  <c r="H161" i="12"/>
  <c r="H178" i="12"/>
  <c r="K158" i="12"/>
  <c r="K155" i="12"/>
  <c r="H215" i="12"/>
  <c r="H203" i="12"/>
  <c r="H200" i="12"/>
  <c r="K223" i="12"/>
  <c r="H205" i="12"/>
  <c r="K216" i="12"/>
  <c r="N221" i="12"/>
  <c r="K162" i="12"/>
  <c r="K209" i="12"/>
  <c r="N208" i="12"/>
  <c r="H216" i="12"/>
  <c r="H195" i="12"/>
  <c r="N210" i="12"/>
  <c r="H256" i="12"/>
  <c r="H247" i="12"/>
  <c r="H244" i="12"/>
  <c r="H238" i="12"/>
  <c r="K249" i="12"/>
  <c r="H255" i="12"/>
  <c r="H252" i="12"/>
  <c r="H249" i="12"/>
  <c r="H246" i="12"/>
  <c r="H234" i="12"/>
  <c r="K245" i="12"/>
  <c r="K242" i="12"/>
  <c r="K239" i="12"/>
  <c r="N244" i="12"/>
  <c r="H257" i="12"/>
  <c r="H254" i="12"/>
  <c r="H251" i="12"/>
  <c r="H245" i="12"/>
  <c r="H242" i="12"/>
  <c r="K262" i="12"/>
  <c r="N255" i="12"/>
  <c r="H18" i="12"/>
  <c r="H6" i="12"/>
  <c r="H26" i="12"/>
  <c r="H8" i="12"/>
  <c r="H62" i="12"/>
  <c r="H56" i="12"/>
  <c r="H44" i="12"/>
  <c r="N57" i="12"/>
  <c r="N45" i="12"/>
  <c r="N39" i="12"/>
  <c r="E94" i="12"/>
  <c r="K12" i="12"/>
  <c r="N24" i="12"/>
  <c r="K33" i="12"/>
  <c r="H63" i="12"/>
  <c r="H60" i="12"/>
  <c r="H57" i="12"/>
  <c r="H51" i="12"/>
  <c r="H48" i="12"/>
  <c r="H45" i="12"/>
  <c r="K53" i="12"/>
  <c r="K44" i="12"/>
  <c r="K41" i="12"/>
  <c r="K19" i="12"/>
  <c r="N25" i="12"/>
  <c r="N22" i="12"/>
  <c r="N16" i="12"/>
  <c r="N10" i="12"/>
  <c r="N4" i="12"/>
  <c r="H61" i="12"/>
  <c r="H46" i="12"/>
  <c r="H13" i="12"/>
  <c r="E53" i="12"/>
  <c r="E261" i="12"/>
  <c r="E258" i="12"/>
  <c r="E255" i="12"/>
  <c r="E252" i="12"/>
  <c r="E249" i="12"/>
  <c r="E246" i="12"/>
  <c r="E243" i="12"/>
  <c r="E240" i="12"/>
  <c r="E237" i="12"/>
  <c r="E234" i="12"/>
  <c r="K21" i="12"/>
  <c r="K57" i="12"/>
  <c r="K54" i="12"/>
  <c r="K45" i="12"/>
  <c r="N59" i="12"/>
  <c r="N44" i="12"/>
  <c r="N38" i="12"/>
  <c r="N61" i="12"/>
  <c r="N58" i="12"/>
  <c r="N52" i="12"/>
  <c r="N40" i="12"/>
  <c r="K26" i="12"/>
  <c r="K23" i="12"/>
  <c r="K14" i="12"/>
  <c r="K11" i="12"/>
  <c r="N26" i="12"/>
  <c r="K61" i="12"/>
  <c r="K49" i="12"/>
  <c r="E262" i="12"/>
  <c r="E259" i="12"/>
  <c r="E256" i="12"/>
  <c r="E253" i="12"/>
  <c r="E250" i="12"/>
  <c r="E247" i="12"/>
  <c r="E244" i="12"/>
  <c r="E241" i="12"/>
  <c r="E238" i="12"/>
  <c r="E235" i="12"/>
  <c r="E232" i="12"/>
  <c r="H3" i="12"/>
  <c r="H5" i="12"/>
  <c r="E231" i="12"/>
  <c r="E260" i="12"/>
  <c r="E257" i="12"/>
  <c r="E254" i="12"/>
  <c r="E251" i="12"/>
  <c r="E248" i="12"/>
  <c r="E245" i="12"/>
  <c r="E242" i="12"/>
  <c r="E239" i="12"/>
  <c r="E236" i="12"/>
  <c r="E233" i="12"/>
  <c r="E152" i="12"/>
  <c r="E184" i="12" s="1"/>
  <c r="E72" i="12"/>
  <c r="E33" i="12"/>
  <c r="E131" i="12"/>
  <c r="E120" i="12"/>
  <c r="E135" i="12"/>
  <c r="E140" i="12"/>
  <c r="E132" i="12"/>
  <c r="E142" i="12"/>
  <c r="E118" i="12"/>
  <c r="E134" i="12"/>
  <c r="E119" i="12"/>
  <c r="E128" i="12"/>
  <c r="E143" i="12"/>
  <c r="E138" i="12"/>
  <c r="E117" i="12"/>
  <c r="E116" i="12"/>
  <c r="E127" i="12"/>
  <c r="E130" i="12"/>
  <c r="E141" i="12"/>
  <c r="E122" i="12"/>
  <c r="E126" i="12"/>
  <c r="E129" i="12"/>
  <c r="E121" i="12"/>
  <c r="E125" i="12"/>
  <c r="E139" i="12"/>
  <c r="E133" i="12"/>
  <c r="E137" i="12"/>
  <c r="E136" i="12"/>
  <c r="E115" i="12"/>
  <c r="E114" i="12"/>
  <c r="E112" i="12"/>
  <c r="E113" i="12"/>
  <c r="E124" i="12"/>
  <c r="E123" i="12"/>
  <c r="L26" i="3"/>
  <c r="M26" i="3" s="1"/>
  <c r="F42" i="3"/>
  <c r="G42" i="3" s="1"/>
  <c r="F7" i="3"/>
  <c r="G7" i="3" s="1"/>
  <c r="L16" i="3"/>
  <c r="M16" i="3" s="1"/>
  <c r="L20" i="3"/>
  <c r="M20" i="3" s="1"/>
  <c r="L12" i="3"/>
  <c r="M12" i="3" s="1"/>
  <c r="L18" i="3"/>
  <c r="M18" i="3" s="1"/>
  <c r="L34" i="3"/>
  <c r="M34" i="3" s="1"/>
  <c r="F30" i="3"/>
  <c r="G30" i="3" s="1"/>
  <c r="L3" i="3"/>
  <c r="M3" i="3" s="1"/>
  <c r="K132" i="3"/>
  <c r="E132" i="3"/>
  <c r="L5" i="3"/>
  <c r="M5" i="3" s="1"/>
  <c r="I5" i="3"/>
  <c r="J5" i="3" s="1"/>
  <c r="D126" i="3"/>
  <c r="D141" i="3"/>
  <c r="B132" i="3"/>
  <c r="H132" i="3"/>
  <c r="C132" i="3"/>
  <c r="I22" i="3"/>
  <c r="J22" i="3" s="1"/>
  <c r="I28" i="3"/>
  <c r="J28" i="3" s="1"/>
  <c r="L22" i="3"/>
  <c r="M22" i="3" s="1"/>
  <c r="F24" i="3"/>
  <c r="G24" i="3" s="1"/>
  <c r="L9" i="3"/>
  <c r="M9" i="3" s="1"/>
  <c r="D30" i="3"/>
  <c r="D36" i="3"/>
  <c r="D42" i="3"/>
  <c r="D48" i="3"/>
  <c r="D54" i="3"/>
  <c r="D60" i="3"/>
  <c r="D66" i="3"/>
  <c r="D72" i="3"/>
  <c r="D78" i="3"/>
  <c r="D84" i="3"/>
  <c r="D90" i="3"/>
  <c r="D9" i="3"/>
  <c r="D14" i="3"/>
  <c r="D20" i="3"/>
  <c r="D86" i="3"/>
  <c r="D92" i="3"/>
  <c r="D98" i="3"/>
  <c r="D104" i="3"/>
  <c r="D110" i="3"/>
  <c r="D116" i="3"/>
  <c r="D122" i="3"/>
  <c r="D128" i="3"/>
  <c r="G5" i="3"/>
  <c r="D7" i="3"/>
  <c r="D12" i="3"/>
  <c r="D18" i="3"/>
  <c r="D24" i="3"/>
  <c r="D5" i="3"/>
  <c r="D11" i="3"/>
  <c r="D16" i="3"/>
  <c r="D22" i="3"/>
  <c r="D28" i="3"/>
  <c r="D34" i="3"/>
  <c r="D40" i="3"/>
  <c r="D46" i="3"/>
  <c r="D52" i="3"/>
  <c r="D58" i="3"/>
  <c r="D64" i="3"/>
  <c r="D70" i="3"/>
  <c r="D76" i="3"/>
  <c r="D82" i="3"/>
  <c r="D88" i="3"/>
  <c r="C144" i="3"/>
  <c r="C143" i="3"/>
  <c r="C142" i="3"/>
  <c r="L92" i="3"/>
  <c r="M92" i="3" s="1"/>
  <c r="I92" i="3"/>
  <c r="J92" i="3" s="1"/>
  <c r="F92" i="3"/>
  <c r="G92" i="3" s="1"/>
  <c r="I114" i="3"/>
  <c r="J114" i="3" s="1"/>
  <c r="L114" i="3"/>
  <c r="M114" i="3" s="1"/>
  <c r="F114" i="3"/>
  <c r="G114" i="3" s="1"/>
  <c r="F98" i="3"/>
  <c r="G98" i="3" s="1"/>
  <c r="I98" i="3"/>
  <c r="J98" i="3" s="1"/>
  <c r="L98" i="3"/>
  <c r="M98" i="3" s="1"/>
  <c r="I80" i="3"/>
  <c r="J80" i="3" s="1"/>
  <c r="L80" i="3"/>
  <c r="M80" i="3" s="1"/>
  <c r="F80" i="3"/>
  <c r="G80" i="3" s="1"/>
  <c r="I74" i="3"/>
  <c r="J74" i="3" s="1"/>
  <c r="L74" i="3"/>
  <c r="M74" i="3" s="1"/>
  <c r="F74" i="3"/>
  <c r="G74" i="3" s="1"/>
  <c r="I62" i="3"/>
  <c r="J62" i="3" s="1"/>
  <c r="L62" i="3"/>
  <c r="M62" i="3" s="1"/>
  <c r="F62" i="3"/>
  <c r="G62" i="3" s="1"/>
  <c r="L124" i="3"/>
  <c r="M124" i="3" s="1"/>
  <c r="F124" i="3"/>
  <c r="G124" i="3" s="1"/>
  <c r="I124" i="3"/>
  <c r="J124" i="3" s="1"/>
  <c r="L118" i="3"/>
  <c r="M118" i="3" s="1"/>
  <c r="F118" i="3"/>
  <c r="G118" i="3" s="1"/>
  <c r="I118" i="3"/>
  <c r="J118" i="3" s="1"/>
  <c r="F76" i="3"/>
  <c r="G76" i="3" s="1"/>
  <c r="I76" i="3"/>
  <c r="J76" i="3" s="1"/>
  <c r="L76" i="3"/>
  <c r="M76" i="3" s="1"/>
  <c r="F116" i="3"/>
  <c r="G116" i="3" s="1"/>
  <c r="I116" i="3"/>
  <c r="J116" i="3" s="1"/>
  <c r="L116" i="3"/>
  <c r="M116" i="3" s="1"/>
  <c r="F52" i="3"/>
  <c r="G52" i="3" s="1"/>
  <c r="I52" i="3"/>
  <c r="J52" i="3" s="1"/>
  <c r="L52" i="3"/>
  <c r="M52" i="3" s="1"/>
  <c r="L60" i="3"/>
  <c r="M60" i="3" s="1"/>
  <c r="F60" i="3"/>
  <c r="G60" i="3" s="1"/>
  <c r="I60" i="3"/>
  <c r="J60" i="3" s="1"/>
  <c r="F38" i="3"/>
  <c r="G38" i="3" s="1"/>
  <c r="F122" i="3"/>
  <c r="G122" i="3" s="1"/>
  <c r="I122" i="3"/>
  <c r="J122" i="3" s="1"/>
  <c r="L122" i="3"/>
  <c r="M122" i="3" s="1"/>
  <c r="F58" i="3"/>
  <c r="G58" i="3" s="1"/>
  <c r="I58" i="3"/>
  <c r="J58" i="3" s="1"/>
  <c r="L58" i="3"/>
  <c r="M58" i="3" s="1"/>
  <c r="I102" i="3"/>
  <c r="J102" i="3" s="1"/>
  <c r="L102" i="3"/>
  <c r="M102" i="3" s="1"/>
  <c r="F102" i="3"/>
  <c r="G102" i="3" s="1"/>
  <c r="F46" i="3"/>
  <c r="G46" i="3" s="1"/>
  <c r="I46" i="3"/>
  <c r="J46" i="3" s="1"/>
  <c r="L46" i="3"/>
  <c r="M46" i="3" s="1"/>
  <c r="F104" i="3"/>
  <c r="G104" i="3" s="1"/>
  <c r="I104" i="3"/>
  <c r="J104" i="3" s="1"/>
  <c r="L104" i="3"/>
  <c r="M104" i="3" s="1"/>
  <c r="L106" i="3"/>
  <c r="M106" i="3" s="1"/>
  <c r="F106" i="3"/>
  <c r="G106" i="3" s="1"/>
  <c r="I106" i="3"/>
  <c r="J106" i="3" s="1"/>
  <c r="L54" i="3"/>
  <c r="M54" i="3" s="1"/>
  <c r="F54" i="3"/>
  <c r="G54" i="3" s="1"/>
  <c r="I54" i="3"/>
  <c r="J54" i="3" s="1"/>
  <c r="I56" i="3"/>
  <c r="J56" i="3" s="1"/>
  <c r="L56" i="3"/>
  <c r="M56" i="3" s="1"/>
  <c r="F56" i="3"/>
  <c r="G56" i="3" s="1"/>
  <c r="F3" i="3"/>
  <c r="G3" i="3" s="1"/>
  <c r="I3" i="3"/>
  <c r="J3" i="3" s="1"/>
  <c r="I7" i="3"/>
  <c r="J7" i="3" s="1"/>
  <c r="L7" i="3"/>
  <c r="M7" i="3" s="1"/>
  <c r="F9" i="3"/>
  <c r="G9" i="3" s="1"/>
  <c r="I11" i="3"/>
  <c r="J11" i="3" s="1"/>
  <c r="F12" i="3"/>
  <c r="G12" i="3" s="1"/>
  <c r="I12" i="3"/>
  <c r="J12" i="3" s="1"/>
  <c r="F14" i="3"/>
  <c r="G14" i="3" s="1"/>
  <c r="I14" i="3"/>
  <c r="J14" i="3" s="1"/>
  <c r="L14" i="3"/>
  <c r="M14" i="3" s="1"/>
  <c r="F16" i="3"/>
  <c r="G16" i="3" s="1"/>
  <c r="F20" i="3"/>
  <c r="G20" i="3" s="1"/>
  <c r="I20" i="3"/>
  <c r="J20" i="3" s="1"/>
  <c r="L24" i="3"/>
  <c r="M24" i="3" s="1"/>
  <c r="I26" i="3"/>
  <c r="J26" i="3" s="1"/>
  <c r="F28" i="3"/>
  <c r="G28" i="3" s="1"/>
  <c r="L30" i="3"/>
  <c r="F36" i="3"/>
  <c r="G36" i="3" s="1"/>
  <c r="L36" i="3"/>
  <c r="M36" i="3" s="1"/>
  <c r="I44" i="3"/>
  <c r="J44" i="3" s="1"/>
  <c r="L44" i="3"/>
  <c r="M44" i="3" s="1"/>
  <c r="F44" i="3"/>
  <c r="G44" i="3" s="1"/>
  <c r="I68" i="3"/>
  <c r="J68" i="3" s="1"/>
  <c r="L68" i="3"/>
  <c r="M68" i="3" s="1"/>
  <c r="F68" i="3"/>
  <c r="G68" i="3" s="1"/>
  <c r="F70" i="3"/>
  <c r="G70" i="3" s="1"/>
  <c r="I70" i="3"/>
  <c r="J70" i="3" s="1"/>
  <c r="L70" i="3"/>
  <c r="M70" i="3" s="1"/>
  <c r="L48" i="3"/>
  <c r="M48" i="3" s="1"/>
  <c r="F48" i="3"/>
  <c r="G48" i="3" s="1"/>
  <c r="I48" i="3"/>
  <c r="J48" i="3" s="1"/>
  <c r="L100" i="3"/>
  <c r="M100" i="3" s="1"/>
  <c r="F100" i="3"/>
  <c r="G100" i="3" s="1"/>
  <c r="I100" i="3"/>
  <c r="J100" i="3" s="1"/>
  <c r="F32" i="3"/>
  <c r="G32" i="3" s="1"/>
  <c r="I9" i="3"/>
  <c r="J9" i="3" s="1"/>
  <c r="F11" i="3"/>
  <c r="G11" i="3" s="1"/>
  <c r="I16" i="3"/>
  <c r="J16" i="3" s="1"/>
  <c r="F18" i="3"/>
  <c r="G18" i="3" s="1"/>
  <c r="I18" i="3"/>
  <c r="J18" i="3" s="1"/>
  <c r="F22" i="3"/>
  <c r="G22" i="3" s="1"/>
  <c r="L94" i="3"/>
  <c r="M94" i="3" s="1"/>
  <c r="F94" i="3"/>
  <c r="G94" i="3" s="1"/>
  <c r="I94" i="3"/>
  <c r="J94" i="3" s="1"/>
  <c r="L72" i="3"/>
  <c r="M72" i="3" s="1"/>
  <c r="F72" i="3"/>
  <c r="G72" i="3" s="1"/>
  <c r="I72" i="3"/>
  <c r="J72" i="3" s="1"/>
  <c r="I96" i="3"/>
  <c r="J96" i="3" s="1"/>
  <c r="L96" i="3"/>
  <c r="M96" i="3" s="1"/>
  <c r="F96" i="3"/>
  <c r="G96" i="3" s="1"/>
  <c r="L112" i="3"/>
  <c r="M112" i="3" s="1"/>
  <c r="F112" i="3"/>
  <c r="G112" i="3" s="1"/>
  <c r="I112" i="3"/>
  <c r="J112" i="3" s="1"/>
  <c r="L78" i="3"/>
  <c r="M78" i="3" s="1"/>
  <c r="F78" i="3"/>
  <c r="G78" i="3" s="1"/>
  <c r="I78" i="3"/>
  <c r="J78" i="3" s="1"/>
  <c r="F110" i="3"/>
  <c r="G110" i="3" s="1"/>
  <c r="I110" i="3"/>
  <c r="J110" i="3" s="1"/>
  <c r="L110" i="3"/>
  <c r="M110" i="3" s="1"/>
  <c r="F64" i="3"/>
  <c r="G64" i="3" s="1"/>
  <c r="I64" i="3"/>
  <c r="J64" i="3" s="1"/>
  <c r="L64" i="3"/>
  <c r="M64" i="3" s="1"/>
  <c r="L130" i="3"/>
  <c r="M130" i="3" s="1"/>
  <c r="F130" i="3"/>
  <c r="G130" i="3" s="1"/>
  <c r="I130" i="3"/>
  <c r="J130" i="3" s="1"/>
  <c r="L84" i="3"/>
  <c r="M84" i="3" s="1"/>
  <c r="F84" i="3"/>
  <c r="G84" i="3" s="1"/>
  <c r="I84" i="3"/>
  <c r="J84" i="3" s="1"/>
  <c r="I108" i="3"/>
  <c r="J108" i="3" s="1"/>
  <c r="L108" i="3"/>
  <c r="M108" i="3" s="1"/>
  <c r="F108" i="3"/>
  <c r="G108" i="3" s="1"/>
  <c r="L40" i="3"/>
  <c r="M40" i="3" s="1"/>
  <c r="L88" i="3"/>
  <c r="M88" i="3" s="1"/>
  <c r="I88" i="3"/>
  <c r="J88" i="3" s="1"/>
  <c r="F88" i="3"/>
  <c r="G88" i="3" s="1"/>
  <c r="L90" i="3"/>
  <c r="M90" i="3" s="1"/>
  <c r="I90" i="3"/>
  <c r="J90" i="3" s="1"/>
  <c r="F90" i="3"/>
  <c r="G90" i="3" s="1"/>
  <c r="F128" i="3"/>
  <c r="G128" i="3" s="1"/>
  <c r="I128" i="3"/>
  <c r="J128" i="3" s="1"/>
  <c r="L128" i="3"/>
  <c r="M128" i="3" s="1"/>
  <c r="I50" i="3"/>
  <c r="J50" i="3" s="1"/>
  <c r="L50" i="3"/>
  <c r="M50" i="3" s="1"/>
  <c r="F50" i="3"/>
  <c r="G50" i="3" s="1"/>
  <c r="I126" i="3"/>
  <c r="J126" i="3" s="1"/>
  <c r="L126" i="3"/>
  <c r="M126" i="3" s="1"/>
  <c r="F126" i="3"/>
  <c r="G126" i="3" s="1"/>
  <c r="I120" i="3"/>
  <c r="J120" i="3" s="1"/>
  <c r="L120" i="3"/>
  <c r="M120" i="3" s="1"/>
  <c r="F120" i="3"/>
  <c r="G120" i="3" s="1"/>
  <c r="L66" i="3"/>
  <c r="M66" i="3" s="1"/>
  <c r="F66" i="3"/>
  <c r="G66" i="3" s="1"/>
  <c r="I66" i="3"/>
  <c r="J66" i="3" s="1"/>
  <c r="F82" i="3"/>
  <c r="G82" i="3" s="1"/>
  <c r="I82" i="3"/>
  <c r="J82" i="3" s="1"/>
  <c r="L82" i="3"/>
  <c r="M82" i="3" s="1"/>
  <c r="L86" i="3"/>
  <c r="M86" i="3" s="1"/>
  <c r="I86" i="3"/>
  <c r="J86" i="3" s="1"/>
  <c r="F86" i="3"/>
  <c r="G86" i="3" s="1"/>
  <c r="D3" i="3"/>
  <c r="I24" i="3"/>
  <c r="J24" i="3" s="1"/>
  <c r="D26" i="3"/>
  <c r="F26" i="3"/>
  <c r="G26" i="3" s="1"/>
  <c r="L28" i="3"/>
  <c r="M28" i="3" s="1"/>
  <c r="I30" i="3"/>
  <c r="J30" i="3" s="1"/>
  <c r="L32" i="3"/>
  <c r="M32" i="3" s="1"/>
  <c r="I34" i="3"/>
  <c r="J34" i="3" s="1"/>
  <c r="L38" i="3"/>
  <c r="M38" i="3" s="1"/>
  <c r="I40" i="3"/>
  <c r="J40" i="3" s="1"/>
  <c r="L42" i="3"/>
  <c r="M42" i="3" s="1"/>
  <c r="I42" i="3"/>
  <c r="J42" i="3" s="1"/>
  <c r="M30" i="3"/>
  <c r="I32" i="3"/>
  <c r="J32" i="3" s="1"/>
  <c r="F34" i="3"/>
  <c r="G34" i="3" s="1"/>
  <c r="I38" i="3"/>
  <c r="J38" i="3" s="1"/>
  <c r="F40" i="3"/>
  <c r="G40" i="3" s="1"/>
  <c r="D32" i="3"/>
  <c r="D38" i="3"/>
  <c r="D44" i="3"/>
  <c r="D50" i="3"/>
  <c r="D56" i="3"/>
  <c r="D62" i="3"/>
  <c r="D68" i="3"/>
  <c r="D74" i="3"/>
  <c r="D80" i="3"/>
  <c r="D96" i="3"/>
  <c r="D102" i="3"/>
  <c r="D108" i="3"/>
  <c r="D114" i="3"/>
  <c r="D120" i="3"/>
  <c r="D94" i="3"/>
  <c r="D100" i="3"/>
  <c r="D106" i="3"/>
  <c r="D112" i="3"/>
  <c r="D118" i="3"/>
  <c r="D124" i="3"/>
  <c r="D130" i="3"/>
  <c r="P18" i="4" l="1"/>
  <c r="O18" i="4" s="1"/>
  <c r="P14" i="4"/>
  <c r="O14" i="4" s="1"/>
  <c r="P16" i="4"/>
  <c r="O16" i="4" s="1"/>
  <c r="P10" i="4"/>
  <c r="O10" i="4" s="1"/>
  <c r="P12" i="4"/>
  <c r="O12" i="4" s="1"/>
  <c r="E104" i="12"/>
  <c r="H104" i="12"/>
  <c r="H263" i="12"/>
  <c r="N224" i="12"/>
  <c r="H224" i="12"/>
  <c r="N184" i="12"/>
  <c r="N144" i="12"/>
  <c r="K224" i="12"/>
  <c r="K144" i="12"/>
  <c r="H184" i="12"/>
  <c r="H144" i="12"/>
  <c r="E144" i="12"/>
  <c r="E263" i="12"/>
  <c r="H64" i="12"/>
  <c r="N263" i="12"/>
  <c r="K263" i="12"/>
  <c r="K184" i="12"/>
  <c r="N104" i="12"/>
  <c r="K104" i="12"/>
  <c r="E64" i="12"/>
  <c r="K27" i="12"/>
  <c r="K64" i="12"/>
  <c r="H27" i="12"/>
  <c r="N64" i="12"/>
  <c r="N27" i="12"/>
  <c r="F132" i="3"/>
  <c r="J132" i="3"/>
  <c r="D132" i="3"/>
  <c r="G132" i="3"/>
  <c r="I132" i="3"/>
  <c r="L132" i="3"/>
  <c r="M13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CCD67E9-24B4-4A2B-B392-8E6F01DF92D6}"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156856C-246C-4AFC-87F9-00570ACF861A}" name="WorksheetConnection_Copa Mundial de la FIFA excel 6.xlsm!ID_Region" type="102" refreshedVersion="8" minRefreshableVersion="5">
    <extLst>
      <ext xmlns:x15="http://schemas.microsoft.com/office/spreadsheetml/2010/11/main" uri="{DE250136-89BD-433C-8126-D09CA5730AF9}">
        <x15:connection id="ID_Region">
          <x15:rangePr sourceName="_xlcn.WorksheetConnection_CopaMundialdelaFIFAexcel6.xlsmID_Region1"/>
        </x15:connection>
      </ext>
    </extLst>
  </connection>
  <connection id="3" xr16:uid="{E3331A92-C777-4D4D-8868-BC1D6ABE9AF2}" name="WorksheetConnection_Copa Mundial de la FIFA excel 6.xlsm!Sub_1994" type="102" refreshedVersion="8" minRefreshableVersion="5">
    <extLst>
      <ext xmlns:x15="http://schemas.microsoft.com/office/spreadsheetml/2010/11/main" uri="{DE250136-89BD-433C-8126-D09CA5730AF9}">
        <x15:connection id="Sub_1994">
          <x15:rangePr sourceName="_xlcn.WorksheetConnection_CopaMundialdelaFIFAexcel6.xlsmSub_19941"/>
        </x15:connection>
      </ext>
    </extLst>
  </connection>
  <connection id="4" xr16:uid="{EC4FC178-607B-4090-BC0D-218F8C815750}" name="WorksheetConnection_Copa Mundial de la FIFA excel 6.xlsm!Sub_1998" type="102" refreshedVersion="8" minRefreshableVersion="5">
    <extLst>
      <ext xmlns:x15="http://schemas.microsoft.com/office/spreadsheetml/2010/11/main" uri="{DE250136-89BD-433C-8126-D09CA5730AF9}">
        <x15:connection id="Sub_1998">
          <x15:rangePr sourceName="_xlcn.WorksheetConnection_CopaMundialdelaFIFAexcel6.xlsmSub_19981"/>
        </x15:connection>
      </ext>
    </extLst>
  </connection>
  <connection id="5" xr16:uid="{47F65805-46B1-4728-9809-02EDCF2E2F48}" name="WorksheetConnection_Copa Mundial de la FIFA excel 6.xlsm!Sub_2002" type="102" refreshedVersion="8" minRefreshableVersion="5">
    <extLst>
      <ext xmlns:x15="http://schemas.microsoft.com/office/spreadsheetml/2010/11/main" uri="{DE250136-89BD-433C-8126-D09CA5730AF9}">
        <x15:connection id="Sub_2002">
          <x15:rangePr sourceName="_xlcn.WorksheetConnection_CopaMundialdelaFIFAexcel6.xlsmSub_20021"/>
        </x15:connection>
      </ext>
    </extLst>
  </connection>
  <connection id="6" xr16:uid="{6D65723F-5321-4C9C-B14A-E323663C834C}" name="WorksheetConnection_Copa Mundial de la FIFA excel 6.xlsm!Sub_2006" type="102" refreshedVersion="8" minRefreshableVersion="5">
    <extLst>
      <ext xmlns:x15="http://schemas.microsoft.com/office/spreadsheetml/2010/11/main" uri="{DE250136-89BD-433C-8126-D09CA5730AF9}">
        <x15:connection id="Sub_2006">
          <x15:rangePr sourceName="_xlcn.WorksheetConnection_CopaMundialdelaFIFAexcel6.xlsmSub_20061"/>
        </x15:connection>
      </ext>
    </extLst>
  </connection>
  <connection id="7" xr16:uid="{3ED393EE-F346-477E-BAC3-CA0E32538951}" name="WorksheetConnection_Copa Mundial de la FIFA excel 6.xlsm!Sub_2010" type="102" refreshedVersion="8" minRefreshableVersion="5">
    <extLst>
      <ext xmlns:x15="http://schemas.microsoft.com/office/spreadsheetml/2010/11/main" uri="{DE250136-89BD-433C-8126-D09CA5730AF9}">
        <x15:connection id="Sub_2010">
          <x15:rangePr sourceName="_xlcn.WorksheetConnection_CopaMundialdelaFIFAexcel6.xlsmSub_20101"/>
        </x15:connection>
      </ext>
    </extLst>
  </connection>
  <connection id="8" xr16:uid="{D31AF473-0B25-4F92-95AE-8C3AAF758AF7}" name="WorksheetConnection_Copa Mundial de la FIFA excel 6.xlsm!Sub_2014" type="102" refreshedVersion="8" minRefreshableVersion="5">
    <extLst>
      <ext xmlns:x15="http://schemas.microsoft.com/office/spreadsheetml/2010/11/main" uri="{DE250136-89BD-433C-8126-D09CA5730AF9}">
        <x15:connection id="Sub_2014">
          <x15:rangePr sourceName="_xlcn.WorksheetConnection_CopaMundialdelaFIFAexcel6.xlsmSub_20141"/>
        </x15:connection>
      </ext>
    </extLst>
  </connection>
  <connection id="9" xr16:uid="{1B747641-F40E-4CF5-A4EB-8674026C59A9}" name="WorksheetConnection_Copa Mundial de la FIFA excel 6.xlsm!Sub_2018" type="102" refreshedVersion="8" minRefreshableVersion="5">
    <extLst>
      <ext xmlns:x15="http://schemas.microsoft.com/office/spreadsheetml/2010/11/main" uri="{DE250136-89BD-433C-8126-D09CA5730AF9}">
        <x15:connection id="Sub_2018">
          <x15:rangePr sourceName="_xlcn.WorksheetConnection_CopaMundialdelaFIFAexcel6.xlsmSub_20181"/>
        </x15:connection>
      </ext>
    </extLst>
  </connection>
  <connection id="10" xr16:uid="{969EE599-B862-4B96-B8B4-A7A88CA6B2A2}" name="WorksheetConnection_Copa Mundial de la FIFA excel 6.xlsm!Tabla_Principal" type="102" refreshedVersion="8" minRefreshableVersion="5">
    <extLst>
      <ext xmlns:x15="http://schemas.microsoft.com/office/spreadsheetml/2010/11/main" uri="{DE250136-89BD-433C-8126-D09CA5730AF9}">
        <x15:connection id="Tabla_Principal">
          <x15:rangePr sourceName="_xlcn.WorksheetConnection_CopaMundialdelaFIFAexcel6.xlsmTabla_Principal1"/>
        </x15:connection>
      </ext>
    </extLst>
  </connection>
  <connection id="11" xr16:uid="{EA77EC60-F1CD-446C-A646-06540F8FFEBF}" name="WorksheetConnection_Copa Mundial de la FIFA excel 7.xlsm!Subtotal" type="102" refreshedVersion="8" minRefreshableVersion="5">
    <extLst>
      <ext xmlns:x15="http://schemas.microsoft.com/office/spreadsheetml/2010/11/main" uri="{DE250136-89BD-433C-8126-D09CA5730AF9}">
        <x15:connection id="Subtotal">
          <x15:rangePr sourceName="_xlcn.WorksheetConnection_CopaMundialdelaFIFAexcel7.xlsmSubtotal1"/>
        </x15:connection>
      </ext>
    </extLst>
  </connection>
  <connection id="12" xr16:uid="{E82BE22D-2A78-4E70-83C4-6DABABC1BEA4}" name="WorksheetConnection_Copa Mundial de la FIFA excel 8.xlsm!Region" type="102" refreshedVersion="8" minRefreshableVersion="5">
    <extLst>
      <ext xmlns:x15="http://schemas.microsoft.com/office/spreadsheetml/2010/11/main" uri="{DE250136-89BD-433C-8126-D09CA5730AF9}">
        <x15:connection id="Region">
          <x15:rangePr sourceName="_xlcn.WorksheetConnection_CopaMundialdelaFIFAexcel8.xlsmRegion1"/>
        </x15:connection>
      </ext>
    </extLst>
  </connection>
  <connection id="13" xr16:uid="{5B483C68-DA39-4BAF-A05B-682485DFE446}" name="WorksheetConnection_Copa Mundial de la FIFA excel 9.xlsm!ID_Pais" type="102" refreshedVersion="8" minRefreshableVersion="5">
    <extLst>
      <ext xmlns:x15="http://schemas.microsoft.com/office/spreadsheetml/2010/11/main" uri="{DE250136-89BD-433C-8126-D09CA5730AF9}">
        <x15:connection id="ID_Pais" autoDelete="1">
          <x15:rangePr sourceName="_xlcn.WorksheetConnection_CopaMundialdelaFIFAexcel9.xlsmID_Pai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Subtotal].[Países].&amp;[Argentina]}"/>
  </metadataStrings>
  <mdxMetadata count="1">
    <mdx n="0" f="s">
      <ms ns="1" c="0"/>
    </mdx>
  </mdxMetadata>
  <valueMetadata count="1">
    <bk>
      <rc t="1" v="0"/>
    </bk>
  </valueMetadata>
</metadata>
</file>

<file path=xl/sharedStrings.xml><?xml version="1.0" encoding="utf-8"?>
<sst xmlns="http://schemas.openxmlformats.org/spreadsheetml/2006/main" count="244410" uniqueCount="2016">
  <si>
    <t>date</t>
  </si>
  <si>
    <t>home_team</t>
  </si>
  <si>
    <t>away_team</t>
  </si>
  <si>
    <t>home_team_continent</t>
  </si>
  <si>
    <t>away_team_continent</t>
  </si>
  <si>
    <t>home_team_fifa_rank</t>
  </si>
  <si>
    <t>away_team_fifa_rank</t>
  </si>
  <si>
    <t>home_team_total_fifa_points</t>
  </si>
  <si>
    <t>away_team_total_fifa_points</t>
  </si>
  <si>
    <t>home_team_score</t>
  </si>
  <si>
    <t>away_team_score</t>
  </si>
  <si>
    <t>tournament</t>
  </si>
  <si>
    <t>city</t>
  </si>
  <si>
    <t>country</t>
  </si>
  <si>
    <t>neutral_location</t>
  </si>
  <si>
    <t>shoot_out</t>
  </si>
  <si>
    <t>home_team_result</t>
  </si>
  <si>
    <t>Bolivia</t>
  </si>
  <si>
    <t>Uruguay</t>
  </si>
  <si>
    <t>South America</t>
  </si>
  <si>
    <t>FIFA World Cup qualification</t>
  </si>
  <si>
    <t>La Paz</t>
  </si>
  <si>
    <t>False</t>
  </si>
  <si>
    <t>No</t>
  </si>
  <si>
    <t>Win</t>
  </si>
  <si>
    <t>Brazil</t>
  </si>
  <si>
    <t>Mexico</t>
  </si>
  <si>
    <t>North America</t>
  </si>
  <si>
    <t>Friendly</t>
  </si>
  <si>
    <t>Maceió</t>
  </si>
  <si>
    <t>Draw</t>
  </si>
  <si>
    <t>Ecuador</t>
  </si>
  <si>
    <t>Venezuela</t>
  </si>
  <si>
    <t>Quito</t>
  </si>
  <si>
    <t>Guinea</t>
  </si>
  <si>
    <t>Sierra Leone</t>
  </si>
  <si>
    <t>Africa</t>
  </si>
  <si>
    <t>Conakry</t>
  </si>
  <si>
    <t>Paraguay</t>
  </si>
  <si>
    <t>Argentina</t>
  </si>
  <si>
    <t>Asunción</t>
  </si>
  <si>
    <t>Lose</t>
  </si>
  <si>
    <t>Peru</t>
  </si>
  <si>
    <t>Colombia</t>
  </si>
  <si>
    <t>Lima</t>
  </si>
  <si>
    <t>Zimbabwe</t>
  </si>
  <si>
    <t>Eswatini</t>
  </si>
  <si>
    <t>Harare</t>
  </si>
  <si>
    <t>Faroe Islands</t>
  </si>
  <si>
    <t>Norway</t>
  </si>
  <si>
    <t>Europe</t>
  </si>
  <si>
    <t>Toftir</t>
  </si>
  <si>
    <t>Sweden</t>
  </si>
  <si>
    <t>Switzerland</t>
  </si>
  <si>
    <t>Borås</t>
  </si>
  <si>
    <t>Australia</t>
  </si>
  <si>
    <t>Canada</t>
  </si>
  <si>
    <t>Oceania</t>
  </si>
  <si>
    <t>Sydney</t>
  </si>
  <si>
    <t>Yes</t>
  </si>
  <si>
    <t>Barranquilla</t>
  </si>
  <si>
    <t>Congo</t>
  </si>
  <si>
    <t>African Cup of Nations qualification</t>
  </si>
  <si>
    <t>Pointe-Noire</t>
  </si>
  <si>
    <t>Montevideo</t>
  </si>
  <si>
    <t>Buenos Aires</t>
  </si>
  <si>
    <t>São Paulo</t>
  </si>
  <si>
    <t>France</t>
  </si>
  <si>
    <t>Solna</t>
  </si>
  <si>
    <t>Austria</t>
  </si>
  <si>
    <t>Finland</t>
  </si>
  <si>
    <t>Vienna</t>
  </si>
  <si>
    <t>Denmark</t>
  </si>
  <si>
    <t>Lithuania</t>
  </si>
  <si>
    <t>Copenhagen</t>
  </si>
  <si>
    <t>Recife</t>
  </si>
  <si>
    <t>Iceland</t>
  </si>
  <si>
    <t>USA</t>
  </si>
  <si>
    <t>Reykjavík</t>
  </si>
  <si>
    <t>Belo Horizonte</t>
  </si>
  <si>
    <t>Guayaquil</t>
  </si>
  <si>
    <t>Estonia</t>
  </si>
  <si>
    <t>Portugal</t>
  </si>
  <si>
    <t>Tallinn</t>
  </si>
  <si>
    <t>Mbabane</t>
  </si>
  <si>
    <t>Albania</t>
  </si>
  <si>
    <t>Tirana</t>
  </si>
  <si>
    <t>Bulgaria</t>
  </si>
  <si>
    <t>Sofia</t>
  </si>
  <si>
    <t>England</t>
  </si>
  <si>
    <t>Poland</t>
  </si>
  <si>
    <t>London</t>
  </si>
  <si>
    <t>Romania</t>
  </si>
  <si>
    <t>Tampere</t>
  </si>
  <si>
    <t>Hungary</t>
  </si>
  <si>
    <t>Russia</t>
  </si>
  <si>
    <t>Budapest</t>
  </si>
  <si>
    <t>Luxembourg</t>
  </si>
  <si>
    <t>Republic of Ireland</t>
  </si>
  <si>
    <t>Dublin</t>
  </si>
  <si>
    <t>Northern Ireland</t>
  </si>
  <si>
    <t>Latvia</t>
  </si>
  <si>
    <t>Belfast</t>
  </si>
  <si>
    <t>Oslo</t>
  </si>
  <si>
    <t>Scotland</t>
  </si>
  <si>
    <t>Aberdeen</t>
  </si>
  <si>
    <t>Spain</t>
  </si>
  <si>
    <t>Chile</t>
  </si>
  <si>
    <t>Alicante</t>
  </si>
  <si>
    <t>Puerto Ordaz</t>
  </si>
  <si>
    <t>Morocco</t>
  </si>
  <si>
    <t>Mali</t>
  </si>
  <si>
    <t>Casablanca</t>
  </si>
  <si>
    <t>Saudi Arabia</t>
  </si>
  <si>
    <t>Thailand</t>
  </si>
  <si>
    <t>Asia</t>
  </si>
  <si>
    <t>Dammam</t>
  </si>
  <si>
    <t>Rio de Janeiro</t>
  </si>
  <si>
    <t>Senegal</t>
  </si>
  <si>
    <t>Italy</t>
  </si>
  <si>
    <t>Cameroon</t>
  </si>
  <si>
    <t>Los Angeles</t>
  </si>
  <si>
    <t>True</t>
  </si>
  <si>
    <t>Israel</t>
  </si>
  <si>
    <t>Bucharest</t>
  </si>
  <si>
    <t>San Marino</t>
  </si>
  <si>
    <t>Netherlands</t>
  </si>
  <si>
    <t>Bologna</t>
  </si>
  <si>
    <t>Tunisia</t>
  </si>
  <si>
    <t>Germany</t>
  </si>
  <si>
    <t>Tunis</t>
  </si>
  <si>
    <t>Costa Rica</t>
  </si>
  <si>
    <t>Khobar</t>
  </si>
  <si>
    <t>Korea Republic</t>
  </si>
  <si>
    <t>Seoul</t>
  </si>
  <si>
    <t>Nigeria</t>
  </si>
  <si>
    <t>Côte d'Ivoire</t>
  </si>
  <si>
    <t>Lagos</t>
  </si>
  <si>
    <t>Zambia</t>
  </si>
  <si>
    <t>Lusaka</t>
  </si>
  <si>
    <t>Oakland</t>
  </si>
  <si>
    <t>Gabon</t>
  </si>
  <si>
    <t>Rabat</t>
  </si>
  <si>
    <t>Japan</t>
  </si>
  <si>
    <t>Tokyo</t>
  </si>
  <si>
    <t>Cyprus</t>
  </si>
  <si>
    <t>Limassol</t>
  </si>
  <si>
    <t>Belgium</t>
  </si>
  <si>
    <t>Brussels</t>
  </si>
  <si>
    <t>South Africa</t>
  </si>
  <si>
    <t>Algeria</t>
  </si>
  <si>
    <t>Algiers</t>
  </si>
  <si>
    <t>Yaoundé</t>
  </si>
  <si>
    <t>Greece</t>
  </si>
  <si>
    <t>Paris</t>
  </si>
  <si>
    <t>Karlsruhe</t>
  </si>
  <si>
    <t>Rome</t>
  </si>
  <si>
    <t>Rotterdam</t>
  </si>
  <si>
    <t>Poznań</t>
  </si>
  <si>
    <t>Porto</t>
  </si>
  <si>
    <t>Washington</t>
  </si>
  <si>
    <t>Wales</t>
  </si>
  <si>
    <t>Cardiff</t>
  </si>
  <si>
    <t>Korea DPR</t>
  </si>
  <si>
    <t>Iraq</t>
  </si>
  <si>
    <t>Doha</t>
  </si>
  <si>
    <t>Qatar</t>
  </si>
  <si>
    <t>IR Iran</t>
  </si>
  <si>
    <t>Ukraine</t>
  </si>
  <si>
    <t>High Point</t>
  </si>
  <si>
    <t>San Diego</t>
  </si>
  <si>
    <t>Bethlehem</t>
  </si>
  <si>
    <t>Burundi</t>
  </si>
  <si>
    <t>Libreville</t>
  </si>
  <si>
    <t>Liechtenstein</t>
  </si>
  <si>
    <t>Balzers</t>
  </si>
  <si>
    <t>United Arab Emirates</t>
  </si>
  <si>
    <t>Jordan</t>
  </si>
  <si>
    <t>Al Ain</t>
  </si>
  <si>
    <t>Ramat-Gan</t>
  </si>
  <si>
    <t>Turkey</t>
  </si>
  <si>
    <t>Istanbul</t>
  </si>
  <si>
    <t>China PR</t>
  </si>
  <si>
    <t>Egypt</t>
  </si>
  <si>
    <t>Malta</t>
  </si>
  <si>
    <t>Jamaica</t>
  </si>
  <si>
    <t>Fullerton</t>
  </si>
  <si>
    <t>Lisbon</t>
  </si>
  <si>
    <t>Cayman Islands</t>
  </si>
  <si>
    <t>Mission Viejo</t>
  </si>
  <si>
    <t>Cologne</t>
  </si>
  <si>
    <t>Athens</t>
  </si>
  <si>
    <t>Milan</t>
  </si>
  <si>
    <t>Attard</t>
  </si>
  <si>
    <t>Seville</t>
  </si>
  <si>
    <t>Zürich</t>
  </si>
  <si>
    <t>Gambia</t>
  </si>
  <si>
    <t>Mauritania</t>
  </si>
  <si>
    <t>Banjul</t>
  </si>
  <si>
    <t>Ghana</t>
  </si>
  <si>
    <t>Freetown</t>
  </si>
  <si>
    <t>Amílcar Cabral Cup</t>
  </si>
  <si>
    <t>Guinea-Bissau</t>
  </si>
  <si>
    <t>Tahiti</t>
  </si>
  <si>
    <t>Fiji</t>
  </si>
  <si>
    <t>Papeete</t>
  </si>
  <si>
    <t>French Polynesia</t>
  </si>
  <si>
    <t>Kenya</t>
  </si>
  <si>
    <t>Uganda</t>
  </si>
  <si>
    <t>Nairobi</t>
  </si>
  <si>
    <t>El Salvador</t>
  </si>
  <si>
    <t>Tanzania</t>
  </si>
  <si>
    <t>Bangladesh</t>
  </si>
  <si>
    <t>Myanmar</t>
  </si>
  <si>
    <t>Dhaka</t>
  </si>
  <si>
    <t>Miami</t>
  </si>
  <si>
    <t>Guadalajara</t>
  </si>
  <si>
    <t>Palo Alto</t>
  </si>
  <si>
    <t>Bamako</t>
  </si>
  <si>
    <t>Mexico City</t>
  </si>
  <si>
    <t>Accra</t>
  </si>
  <si>
    <t>Barbados</t>
  </si>
  <si>
    <t>Grenada</t>
  </si>
  <si>
    <t>Bridgetown</t>
  </si>
  <si>
    <t>Burkina Faso</t>
  </si>
  <si>
    <t>Nouakchott</t>
  </si>
  <si>
    <t>Bangkok</t>
  </si>
  <si>
    <t>Tempe</t>
  </si>
  <si>
    <t>Vigo</t>
  </si>
  <si>
    <t>Puerto Rico</t>
  </si>
  <si>
    <t>CFU Caribbean Cup qualification</t>
  </si>
  <si>
    <t>Riyadh</t>
  </si>
  <si>
    <t>Suriname</t>
  </si>
  <si>
    <t>Guyana</t>
  </si>
  <si>
    <t>Paramaribo</t>
  </si>
  <si>
    <t>Barinas</t>
  </si>
  <si>
    <t>Ouagadougou</t>
  </si>
  <si>
    <t>Niger</t>
  </si>
  <si>
    <t>Seattle</t>
  </si>
  <si>
    <t>Oman</t>
  </si>
  <si>
    <t>Muscat</t>
  </si>
  <si>
    <t>Dakar</t>
  </si>
  <si>
    <t>United Arab Emirates Friendship Tournament</t>
  </si>
  <si>
    <t>Sharjah</t>
  </si>
  <si>
    <t>Slovakia</t>
  </si>
  <si>
    <t>Jeddah</t>
  </si>
  <si>
    <t>Dubai</t>
  </si>
  <si>
    <t>Malta International Tournament</t>
  </si>
  <si>
    <t>Santa Cruz de Tenerife</t>
  </si>
  <si>
    <t>Slovenia</t>
  </si>
  <si>
    <t>Malawi</t>
  </si>
  <si>
    <t>Blantyre</t>
  </si>
  <si>
    <t>Lunar New Year Cup</t>
  </si>
  <si>
    <t>Kowloon</t>
  </si>
  <si>
    <t>Hong Kong</t>
  </si>
  <si>
    <t>Naples</t>
  </si>
  <si>
    <t>Changwon</t>
  </si>
  <si>
    <t>Fresno</t>
  </si>
  <si>
    <t>Monterey Park</t>
  </si>
  <si>
    <t>Moanda</t>
  </si>
  <si>
    <t>West Bay</t>
  </si>
  <si>
    <t>Paralímni</t>
  </si>
  <si>
    <t>Dominican Republic</t>
  </si>
  <si>
    <t>Haiti</t>
  </si>
  <si>
    <t>Santo Domingo</t>
  </si>
  <si>
    <t>Haifa</t>
  </si>
  <si>
    <t>Cairo</t>
  </si>
  <si>
    <t>Angola</t>
  </si>
  <si>
    <t>Luanda</t>
  </si>
  <si>
    <t>Lyon</t>
  </si>
  <si>
    <t>Linz</t>
  </si>
  <si>
    <t>Stuttgart</t>
  </si>
  <si>
    <t>Salonica</t>
  </si>
  <si>
    <t>Glasgow</t>
  </si>
  <si>
    <t>Croatia</t>
  </si>
  <si>
    <t>Valencia</t>
  </si>
  <si>
    <t>African Cup of Nations</t>
  </si>
  <si>
    <t>Dallas</t>
  </si>
  <si>
    <t>Sousse</t>
  </si>
  <si>
    <t>Szombathely</t>
  </si>
  <si>
    <t>CFU Caribbean Cup</t>
  </si>
  <si>
    <t>San Fernando</t>
  </si>
  <si>
    <t>Trinidad and Tobago</t>
  </si>
  <si>
    <t>Villavicencio</t>
  </si>
  <si>
    <t>Cannes</t>
  </si>
  <si>
    <t>Port of Spain</t>
  </si>
  <si>
    <t>Armenia</t>
  </si>
  <si>
    <t>Salta</t>
  </si>
  <si>
    <t>Toulon</t>
  </si>
  <si>
    <t>Vilnius</t>
  </si>
  <si>
    <t>Tilburg</t>
  </si>
  <si>
    <t>UEFA Euro qualification</t>
  </si>
  <si>
    <t>Bratislava</t>
  </si>
  <si>
    <t>Czech Republic</t>
  </si>
  <si>
    <t>Bursa</t>
  </si>
  <si>
    <t>Wrexham</t>
  </si>
  <si>
    <t>Mozambique</t>
  </si>
  <si>
    <t>Mafikeng</t>
  </si>
  <si>
    <t>Chula Vista</t>
  </si>
  <si>
    <t>Maribor</t>
  </si>
  <si>
    <t>Abu Dhabi</t>
  </si>
  <si>
    <t>Kuwait</t>
  </si>
  <si>
    <t>Kuwait City</t>
  </si>
  <si>
    <t>Albuquerque</t>
  </si>
  <si>
    <t>Honduras</t>
  </si>
  <si>
    <t>Florianópolis</t>
  </si>
  <si>
    <t>Cracow</t>
  </si>
  <si>
    <t>Piraeus</t>
  </si>
  <si>
    <t>Amsterdam</t>
  </si>
  <si>
    <t>Katowice</t>
  </si>
  <si>
    <t>Santiago</t>
  </si>
  <si>
    <t>Győr</t>
  </si>
  <si>
    <t>Kirin Cup</t>
  </si>
  <si>
    <t>Hiroshima</t>
  </si>
  <si>
    <t>Suva</t>
  </si>
  <si>
    <t>Ostrava</t>
  </si>
  <si>
    <t>Lautoka</t>
  </si>
  <si>
    <t>Belarus</t>
  </si>
  <si>
    <t>Kyiv</t>
  </si>
  <si>
    <t>Piscataway</t>
  </si>
  <si>
    <t>Kobe</t>
  </si>
  <si>
    <t>Parma</t>
  </si>
  <si>
    <t>Utrecht</t>
  </si>
  <si>
    <t>Basel</t>
  </si>
  <si>
    <t>New Haven</t>
  </si>
  <si>
    <t>Hanover</t>
  </si>
  <si>
    <t>Moscow</t>
  </si>
  <si>
    <t>Montréal</t>
  </si>
  <si>
    <t>North Macedonia</t>
  </si>
  <si>
    <t>Skopje</t>
  </si>
  <si>
    <t>Eindhoven</t>
  </si>
  <si>
    <t>Riga</t>
  </si>
  <si>
    <t>Foxborough</t>
  </si>
  <si>
    <t>Zagreb</t>
  </si>
  <si>
    <t>Pomona</t>
  </si>
  <si>
    <t>Pasadena</t>
  </si>
  <si>
    <t>Edmonton</t>
  </si>
  <si>
    <t>East Rutherford</t>
  </si>
  <si>
    <t>Wakefield</t>
  </si>
  <si>
    <t>Liberia</t>
  </si>
  <si>
    <t>Abidjan</t>
  </si>
  <si>
    <t>Adelaide</t>
  </si>
  <si>
    <t>Santa Cruz</t>
  </si>
  <si>
    <t>Toronto</t>
  </si>
  <si>
    <t>Duncanville</t>
  </si>
  <si>
    <t>Georgia</t>
  </si>
  <si>
    <t>Ibadan</t>
  </si>
  <si>
    <t>FIFA World Cup</t>
  </si>
  <si>
    <t>Chicago</t>
  </si>
  <si>
    <t>Pontiac</t>
  </si>
  <si>
    <t>Orlando</t>
  </si>
  <si>
    <t>Botswana</t>
  </si>
  <si>
    <t>Namibia</t>
  </si>
  <si>
    <t>Gaborone</t>
  </si>
  <si>
    <t>Solomon Islands</t>
  </si>
  <si>
    <t>Vanuatu</t>
  </si>
  <si>
    <t>Oceania Nations Cup qualification</t>
  </si>
  <si>
    <t>Honiara</t>
  </si>
  <si>
    <t>Nagoya</t>
  </si>
  <si>
    <t>Yerevan</t>
  </si>
  <si>
    <t>Tbilisi</t>
  </si>
  <si>
    <t>Baltic Cup</t>
  </si>
  <si>
    <t>Surabaya</t>
  </si>
  <si>
    <t>Indonesia</t>
  </si>
  <si>
    <t>Akureyri</t>
  </si>
  <si>
    <t>Togo</t>
  </si>
  <si>
    <t>Niamey</t>
  </si>
  <si>
    <t>Klagenfurt</t>
  </si>
  <si>
    <t>Bordeaux</t>
  </si>
  <si>
    <t>Radom</t>
  </si>
  <si>
    <t>Örebro</t>
  </si>
  <si>
    <t>Windhoek</t>
  </si>
  <si>
    <t>Grassau</t>
  </si>
  <si>
    <t>Dar es Salaam</t>
  </si>
  <si>
    <t>Ethiopia</t>
  </si>
  <si>
    <t>Addis Ababa</t>
  </si>
  <si>
    <t>Bissau</t>
  </si>
  <si>
    <t>Monrovia</t>
  </si>
  <si>
    <t>Madagascar</t>
  </si>
  <si>
    <t>Antananarivo</t>
  </si>
  <si>
    <t>Sudan</t>
  </si>
  <si>
    <t>Khartoum</t>
  </si>
  <si>
    <t>Sion</t>
  </si>
  <si>
    <t>Helsinki</t>
  </si>
  <si>
    <t>Moldova</t>
  </si>
  <si>
    <t>Eschen</t>
  </si>
  <si>
    <t>Azerbaijan</t>
  </si>
  <si>
    <t>Gangneung</t>
  </si>
  <si>
    <t>India</t>
  </si>
  <si>
    <t>Yemen</t>
  </si>
  <si>
    <t>Machala</t>
  </si>
  <si>
    <t>Malaysia</t>
  </si>
  <si>
    <t>Kuala Lumpur</t>
  </si>
  <si>
    <t>Saint-Étienne</t>
  </si>
  <si>
    <t>Minsk</t>
  </si>
  <si>
    <t>Chișinău</t>
  </si>
  <si>
    <t>Mielec</t>
  </si>
  <si>
    <t>Berne</t>
  </si>
  <si>
    <t>Kampala</t>
  </si>
  <si>
    <t>Maputo</t>
  </si>
  <si>
    <t>Lomé</t>
  </si>
  <si>
    <t>Gulf Cup</t>
  </si>
  <si>
    <t>Bahrain</t>
  </si>
  <si>
    <t>Ozolnieki</t>
  </si>
  <si>
    <t>Mauritius</t>
  </si>
  <si>
    <t>Lesotho</t>
  </si>
  <si>
    <t>Maseru</t>
  </si>
  <si>
    <t>St. George's</t>
  </si>
  <si>
    <t>Trabzon</t>
  </si>
  <si>
    <t>Palermo</t>
  </si>
  <si>
    <t>Zabrze</t>
  </si>
  <si>
    <t>Lausanne</t>
  </si>
  <si>
    <t>Kingston</t>
  </si>
  <si>
    <t>Simba Tournament</t>
  </si>
  <si>
    <t>Pretoria</t>
  </si>
  <si>
    <t>Jerusalem</t>
  </si>
  <si>
    <t>Port Elizabeth</t>
  </si>
  <si>
    <t>Málaga</t>
  </si>
  <si>
    <t>CECAFA Cup</t>
  </si>
  <si>
    <t>Seychelles</t>
  </si>
  <si>
    <t>Johannesburg</t>
  </si>
  <si>
    <t>Sfax</t>
  </si>
  <si>
    <t>Douala</t>
  </si>
  <si>
    <t>Kaiserslautern</t>
  </si>
  <si>
    <t>Pescara</t>
  </si>
  <si>
    <t>Vietnam</t>
  </si>
  <si>
    <t>Ho Chi Minh City</t>
  </si>
  <si>
    <t>Confederations Cup</t>
  </si>
  <si>
    <t>Ziguinchor</t>
  </si>
  <si>
    <t>Brazzaville</t>
  </si>
  <si>
    <t>Port Louis</t>
  </si>
  <si>
    <t>Bouaké</t>
  </si>
  <si>
    <t>La Coruña</t>
  </si>
  <si>
    <t>Larnaca</t>
  </si>
  <si>
    <t>So Kon Po</t>
  </si>
  <si>
    <t>Nicosia</t>
  </si>
  <si>
    <t>Kalamáta</t>
  </si>
  <si>
    <t>Mendoza</t>
  </si>
  <si>
    <t>Ashdod</t>
  </si>
  <si>
    <t>İzmir</t>
  </si>
  <si>
    <t>Dynasty Cup</t>
  </si>
  <si>
    <t>Victoria</t>
  </si>
  <si>
    <t>New Zealand</t>
  </si>
  <si>
    <t>Singapore</t>
  </si>
  <si>
    <t>Tauranga</t>
  </si>
  <si>
    <t>Fortaleza</t>
  </si>
  <si>
    <t>Jerez de la Frontera</t>
  </si>
  <si>
    <t>King's Cup</t>
  </si>
  <si>
    <t>Brno</t>
  </si>
  <si>
    <t>Uzbekistan</t>
  </si>
  <si>
    <t>Nehru Cup</t>
  </si>
  <si>
    <t>Calcutta</t>
  </si>
  <si>
    <t>Košice</t>
  </si>
  <si>
    <t>St. Kitts and Nevis</t>
  </si>
  <si>
    <t>Cuba</t>
  </si>
  <si>
    <t>Ostrowiec Świętokrzyski</t>
  </si>
  <si>
    <t>St. Lucia</t>
  </si>
  <si>
    <t>Medellín</t>
  </si>
  <si>
    <t>Salerno</t>
  </si>
  <si>
    <t>Nepal</t>
  </si>
  <si>
    <t>SAFF Cup</t>
  </si>
  <si>
    <t>Colombo</t>
  </si>
  <si>
    <t>Sri Lanka</t>
  </si>
  <si>
    <t>Pakistan</t>
  </si>
  <si>
    <t>Lebanon</t>
  </si>
  <si>
    <t>Beirut</t>
  </si>
  <si>
    <t>Salzburg</t>
  </si>
  <si>
    <t>Goiânia</t>
  </si>
  <si>
    <t>Serravalle</t>
  </si>
  <si>
    <t>Syria</t>
  </si>
  <si>
    <t>Damascus</t>
  </si>
  <si>
    <t>Benin</t>
  </si>
  <si>
    <t>Georgetown</t>
  </si>
  <si>
    <t>Sucre</t>
  </si>
  <si>
    <t>Castries</t>
  </si>
  <si>
    <t>Strumica</t>
  </si>
  <si>
    <t>Port Said</t>
  </si>
  <si>
    <t>Temuco</t>
  </si>
  <si>
    <t>Prague</t>
  </si>
  <si>
    <t>Nantes</t>
  </si>
  <si>
    <t>Düsseldorf</t>
  </si>
  <si>
    <t>Antigua and Barbuda</t>
  </si>
  <si>
    <t>Basseterre</t>
  </si>
  <si>
    <t>Copa Paz del Chaco</t>
  </si>
  <si>
    <t>Cochabamba</t>
  </si>
  <si>
    <t>Marrakech</t>
  </si>
  <si>
    <t>St. John's</t>
  </si>
  <si>
    <t>Toyama</t>
  </si>
  <si>
    <t>Tampa</t>
  </si>
  <si>
    <t>Córdoba</t>
  </si>
  <si>
    <t>Birmingham</t>
  </si>
  <si>
    <t>Korea Cup</t>
  </si>
  <si>
    <t>Suwon</t>
  </si>
  <si>
    <t>Liverpool</t>
  </si>
  <si>
    <t>Leeds</t>
  </si>
  <si>
    <t>Nottingham</t>
  </si>
  <si>
    <t>USA Cup</t>
  </si>
  <si>
    <t>Rosario</t>
  </si>
  <si>
    <t>Valera</t>
  </si>
  <si>
    <t>La Serena</t>
  </si>
  <si>
    <t>Coquimbo</t>
  </si>
  <si>
    <t>Perth</t>
  </si>
  <si>
    <t>Beira</t>
  </si>
  <si>
    <t>Paysandú</t>
  </si>
  <si>
    <t>Rivera</t>
  </si>
  <si>
    <t>Quilmes</t>
  </si>
  <si>
    <t>Neskaupstaður</t>
  </si>
  <si>
    <t>Copa América</t>
  </si>
  <si>
    <t>Maldonado</t>
  </si>
  <si>
    <t>George Town</t>
  </si>
  <si>
    <t>Montego Bay</t>
  </si>
  <si>
    <t>Merdeka Tournament</t>
  </si>
  <si>
    <t>St. Vincent and the Grenadines</t>
  </si>
  <si>
    <t>Jakarta</t>
  </si>
  <si>
    <t>Kyoto</t>
  </si>
  <si>
    <t>Siófok</t>
  </si>
  <si>
    <t>Norrköping</t>
  </si>
  <si>
    <t>South Pacific Games</t>
  </si>
  <si>
    <t>Auxerre</t>
  </si>
  <si>
    <t>Nuremberg</t>
  </si>
  <si>
    <t>Udine</t>
  </si>
  <si>
    <t>Granada</t>
  </si>
  <si>
    <t>Gothenburg</t>
  </si>
  <si>
    <t>Madrid</t>
  </si>
  <si>
    <t>Split</t>
  </si>
  <si>
    <t>Leverkusen</t>
  </si>
  <si>
    <t>Salvador</t>
  </si>
  <si>
    <t>Concepción</t>
  </si>
  <si>
    <t>Jaffa</t>
  </si>
  <si>
    <t>Ljubljana</t>
  </si>
  <si>
    <t>Tashkent</t>
  </si>
  <si>
    <t>Panama</t>
  </si>
  <si>
    <t>Nicaragua</t>
  </si>
  <si>
    <t>UNCAF Cup</t>
  </si>
  <si>
    <t>Panama City</t>
  </si>
  <si>
    <t>Yangon</t>
  </si>
  <si>
    <t>Beijing</t>
  </si>
  <si>
    <t>Matsuyama</t>
  </si>
  <si>
    <t>Diriamba</t>
  </si>
  <si>
    <t>Oceania Nations Cup</t>
  </si>
  <si>
    <t>Christchurch</t>
  </si>
  <si>
    <t>Bari</t>
  </si>
  <si>
    <t>Newcastle</t>
  </si>
  <si>
    <t>Caen</t>
  </si>
  <si>
    <t>Berlin</t>
  </si>
  <si>
    <t>Heraklion</t>
  </si>
  <si>
    <t>Reggio Emilia</t>
  </si>
  <si>
    <t>Elche</t>
  </si>
  <si>
    <t>Cabo Verde</t>
  </si>
  <si>
    <t>Dominica</t>
  </si>
  <si>
    <t>Windward Islands Tournament</t>
  </si>
  <si>
    <t>Roseau</t>
  </si>
  <si>
    <t>Mmabatho</t>
  </si>
  <si>
    <t>Jinja</t>
  </si>
  <si>
    <t>Santa Ana</t>
  </si>
  <si>
    <t>Guatemala</t>
  </si>
  <si>
    <t>Somalia</t>
  </si>
  <si>
    <t>San Salvador</t>
  </si>
  <si>
    <t>Hermosillo</t>
  </si>
  <si>
    <t>Manaus</t>
  </si>
  <si>
    <t>Kazakhstan</t>
  </si>
  <si>
    <t>Palo Seco</t>
  </si>
  <si>
    <t>Ismaila</t>
  </si>
  <si>
    <t>Gold Cup</t>
  </si>
  <si>
    <t>Anaheim</t>
  </si>
  <si>
    <t>Bloemfontein</t>
  </si>
  <si>
    <t>Durban</t>
  </si>
  <si>
    <t>Vitrolles</t>
  </si>
  <si>
    <t>Chalcis</t>
  </si>
  <si>
    <t>Kyrgyz Republic</t>
  </si>
  <si>
    <t>AFC Asian Cup qualification</t>
  </si>
  <si>
    <t>Macau</t>
  </si>
  <si>
    <t>Philippines</t>
  </si>
  <si>
    <t>Caracas</t>
  </si>
  <si>
    <t>Viña del Mar</t>
  </si>
  <si>
    <t>Las Palmas</t>
  </si>
  <si>
    <t>Wollongong</t>
  </si>
  <si>
    <t>Bourj Hammoud</t>
  </si>
  <si>
    <t>Melbourne</t>
  </si>
  <si>
    <t>Nîmes</t>
  </si>
  <si>
    <t>Púla</t>
  </si>
  <si>
    <t>Brisbane</t>
  </si>
  <si>
    <t>Rijeka</t>
  </si>
  <si>
    <t>Turkmenistan</t>
  </si>
  <si>
    <t>Ashgabat</t>
  </si>
  <si>
    <t>Neiva</t>
  </si>
  <si>
    <t>Aruba</t>
  </si>
  <si>
    <t>Varaždin</t>
  </si>
  <si>
    <t>São José do Rio Preto</t>
  </si>
  <si>
    <t>Munich</t>
  </si>
  <si>
    <t>Danlí</t>
  </si>
  <si>
    <t>Prilep</t>
  </si>
  <si>
    <t>Łódź</t>
  </si>
  <si>
    <t>Nitra</t>
  </si>
  <si>
    <t>Oranjestad</t>
  </si>
  <si>
    <t>Baku</t>
  </si>
  <si>
    <t>Osijek</t>
  </si>
  <si>
    <t>Trnava</t>
  </si>
  <si>
    <t>Lugano</t>
  </si>
  <si>
    <t>Port-au-Prince</t>
  </si>
  <si>
    <t>Samsun</t>
  </si>
  <si>
    <t>Ioannina</t>
  </si>
  <si>
    <t>Tajikistan</t>
  </si>
  <si>
    <t>Dushanbe</t>
  </si>
  <si>
    <t>Helsingborg</t>
  </si>
  <si>
    <t>Tabriz</t>
  </si>
  <si>
    <t>Kitwe</t>
  </si>
  <si>
    <t>Rose Hill</t>
  </si>
  <si>
    <t>New Britain</t>
  </si>
  <si>
    <t>Maladzečna</t>
  </si>
  <si>
    <t>Arima</t>
  </si>
  <si>
    <t>Strasbourg</t>
  </si>
  <si>
    <t>Cremona</t>
  </si>
  <si>
    <t>Fukuoka</t>
  </si>
  <si>
    <t>Belize</t>
  </si>
  <si>
    <t>Belize City</t>
  </si>
  <si>
    <t>Bujumbura</t>
  </si>
  <si>
    <t>Rwanda</t>
  </si>
  <si>
    <t>Kigali</t>
  </si>
  <si>
    <t>Mannheim</t>
  </si>
  <si>
    <t>Villeneuve-d'Ascq</t>
  </si>
  <si>
    <t>Akranes</t>
  </si>
  <si>
    <t>UEFA Euro</t>
  </si>
  <si>
    <t>Sheffield</t>
  </si>
  <si>
    <t>Manchester</t>
  </si>
  <si>
    <t>Tehran</t>
  </si>
  <si>
    <t>Almaty</t>
  </si>
  <si>
    <t>Kumasi</t>
  </si>
  <si>
    <t>San Pedro Sula</t>
  </si>
  <si>
    <t>Maldives</t>
  </si>
  <si>
    <t>Portoviejo</t>
  </si>
  <si>
    <t>Cap-Haïtien</t>
  </si>
  <si>
    <t>Kingstown</t>
  </si>
  <si>
    <t>Narva</t>
  </si>
  <si>
    <t>Lilongwe</t>
  </si>
  <si>
    <t>Mzuzu</t>
  </si>
  <si>
    <t>Tegucigalpa</t>
  </si>
  <si>
    <t>San José</t>
  </si>
  <si>
    <t>Chinese Taipei</t>
  </si>
  <si>
    <t>Cotonou</t>
  </si>
  <si>
    <t>Amman</t>
  </si>
  <si>
    <t>Arequipa</t>
  </si>
  <si>
    <t>Cuenca</t>
  </si>
  <si>
    <t>Fürth</t>
  </si>
  <si>
    <t>Osaka</t>
  </si>
  <si>
    <t>Bełchatów</t>
  </si>
  <si>
    <t>Bosnia and Herzegovina</t>
  </si>
  <si>
    <t>AFF Championship</t>
  </si>
  <si>
    <t>Cambodia</t>
  </si>
  <si>
    <t>Laos</t>
  </si>
  <si>
    <t>Jablonec nad Nisou nad Nisou</t>
  </si>
  <si>
    <t>Brunei Darussalam</t>
  </si>
  <si>
    <t>Saint-Louis</t>
  </si>
  <si>
    <t>Teplice</t>
  </si>
  <si>
    <t>Lae</t>
  </si>
  <si>
    <t>Papua New Guinea</t>
  </si>
  <si>
    <t>Wodzisław Śląski</t>
  </si>
  <si>
    <t>Tripoli</t>
  </si>
  <si>
    <t>Dhahran</t>
  </si>
  <si>
    <t>Ambato</t>
  </si>
  <si>
    <t>Central African Republic</t>
  </si>
  <si>
    <t>Bangui</t>
  </si>
  <si>
    <t>Curepipe</t>
  </si>
  <si>
    <t>Perugia</t>
  </si>
  <si>
    <t>San Cristóbal</t>
  </si>
  <si>
    <t>Teresina</t>
  </si>
  <si>
    <t>Kotka</t>
  </si>
  <si>
    <t>Genoa</t>
  </si>
  <si>
    <t>Canberra</t>
  </si>
  <si>
    <t>New York</t>
  </si>
  <si>
    <t>Burnaby</t>
  </si>
  <si>
    <t>Sarajevo</t>
  </si>
  <si>
    <t>San Isidro de El General</t>
  </si>
  <si>
    <t>Richmond</t>
  </si>
  <si>
    <t>Curitiba</t>
  </si>
  <si>
    <t>Celle Ligure</t>
  </si>
  <si>
    <t>Kassala</t>
  </si>
  <si>
    <t>Guangzhou</t>
  </si>
  <si>
    <t>AFC Asian Cup</t>
  </si>
  <si>
    <t>King Hassan II Tournament</t>
  </si>
  <si>
    <t>Mombasa</t>
  </si>
  <si>
    <t>Cartago</t>
  </si>
  <si>
    <t>Alexandria</t>
  </si>
  <si>
    <t>Mérida</t>
  </si>
  <si>
    <t>Braga</t>
  </si>
  <si>
    <t>Lobamba</t>
  </si>
  <si>
    <t>Kunming</t>
  </si>
  <si>
    <t>Alajuela</t>
  </si>
  <si>
    <t>Pereira</t>
  </si>
  <si>
    <t>Monaco</t>
  </si>
  <si>
    <t>Denizli</t>
  </si>
  <si>
    <t>Cyprus International Tournament</t>
  </si>
  <si>
    <t>Agía Nápa</t>
  </si>
  <si>
    <t>Dherynia</t>
  </si>
  <si>
    <t>Tonga</t>
  </si>
  <si>
    <t>Nuku'alofa</t>
  </si>
  <si>
    <t>Baghdad</t>
  </si>
  <si>
    <t>Heredia</t>
  </si>
  <si>
    <t>Dunhill Cup</t>
  </si>
  <si>
    <t>Nadi</t>
  </si>
  <si>
    <t>Bermuda</t>
  </si>
  <si>
    <t>Jwaneng</t>
  </si>
  <si>
    <t>COSAFA Cup qualification</t>
  </si>
  <si>
    <t>Muharraq</t>
  </si>
  <si>
    <t>Fort-de-France</t>
  </si>
  <si>
    <t>Martinique</t>
  </si>
  <si>
    <t>Oruro</t>
  </si>
  <si>
    <t>Trieste</t>
  </si>
  <si>
    <t>Kilmarnock</t>
  </si>
  <si>
    <t>Arusha</t>
  </si>
  <si>
    <t>San Ignacio</t>
  </si>
  <si>
    <t>Kochi</t>
  </si>
  <si>
    <t>Brasília</t>
  </si>
  <si>
    <t>Chorzów</t>
  </si>
  <si>
    <t>Lucerne</t>
  </si>
  <si>
    <t>Manama</t>
  </si>
  <si>
    <t>COSAFA Cup</t>
  </si>
  <si>
    <t>Phnom Penh</t>
  </si>
  <si>
    <t>Libya</t>
  </si>
  <si>
    <t>Bremen</t>
  </si>
  <si>
    <t>Sana'a</t>
  </si>
  <si>
    <t>Lahore</t>
  </si>
  <si>
    <t>Daejeon</t>
  </si>
  <si>
    <t>Bobo Dioulasso</t>
  </si>
  <si>
    <t>Port Moresby</t>
  </si>
  <si>
    <t>Mwanza</t>
  </si>
  <si>
    <t>Tournoi de France</t>
  </si>
  <si>
    <t>Viljandi</t>
  </si>
  <si>
    <t>St. Louis</t>
  </si>
  <si>
    <t>Ba</t>
  </si>
  <si>
    <t>Montpellier</t>
  </si>
  <si>
    <t>Batumi</t>
  </si>
  <si>
    <t>Burgas</t>
  </si>
  <si>
    <t>Valladolid</t>
  </si>
  <si>
    <t>Auckland</t>
  </si>
  <si>
    <t>Sendai</t>
  </si>
  <si>
    <t>Jacksonville</t>
  </si>
  <si>
    <t>Andorra</t>
  </si>
  <si>
    <t>Kuressaare</t>
  </si>
  <si>
    <t>Maracaibo</t>
  </si>
  <si>
    <t>Höfn</t>
  </si>
  <si>
    <t>Chililabombwe</t>
  </si>
  <si>
    <t>Tartu</t>
  </si>
  <si>
    <t>Malmö</t>
  </si>
  <si>
    <t>Baltimore</t>
  </si>
  <si>
    <t>Obuasi</t>
  </si>
  <si>
    <t>Setúbal</t>
  </si>
  <si>
    <t>Daegu</t>
  </si>
  <si>
    <t>Dalian</t>
  </si>
  <si>
    <t>Kathmandu</t>
  </si>
  <si>
    <t>Warsaw</t>
  </si>
  <si>
    <t>Portland</t>
  </si>
  <si>
    <t>Dortmund</t>
  </si>
  <si>
    <t>Bandung</t>
  </si>
  <si>
    <t>Taif</t>
  </si>
  <si>
    <t>Olsztyn</t>
  </si>
  <si>
    <t>Chad</t>
  </si>
  <si>
    <t>Gold Cup qualification</t>
  </si>
  <si>
    <t>Belém</t>
  </si>
  <si>
    <t>Lens</t>
  </si>
  <si>
    <t>Gijón</t>
  </si>
  <si>
    <t>Antofagasta</t>
  </si>
  <si>
    <t>Johor Bahru</t>
  </si>
  <si>
    <t>Palma de Mallorca</t>
  </si>
  <si>
    <t>Manila</t>
  </si>
  <si>
    <t>Aswan</t>
  </si>
  <si>
    <t>Nicoya</t>
  </si>
  <si>
    <t>Antalya</t>
  </si>
  <si>
    <t>Garoua</t>
  </si>
  <si>
    <t>Saint-Denis</t>
  </si>
  <si>
    <t>Catania</t>
  </si>
  <si>
    <t>Miami Gardens</t>
  </si>
  <si>
    <t>Marseille</t>
  </si>
  <si>
    <t>Yokohama</t>
  </si>
  <si>
    <t>Olomouc</t>
  </si>
  <si>
    <t>British Virgin Islands</t>
  </si>
  <si>
    <t>Anguilla</t>
  </si>
  <si>
    <t>Liepāja</t>
  </si>
  <si>
    <t>Edinburgh</t>
  </si>
  <si>
    <t>Murska Sobota</t>
  </si>
  <si>
    <t>Nice</t>
  </si>
  <si>
    <t>Montecatini Terme</t>
  </si>
  <si>
    <t>San Jose</t>
  </si>
  <si>
    <t>Nyíregyháza</t>
  </si>
  <si>
    <t>Arnhem</t>
  </si>
  <si>
    <t>Molde</t>
  </si>
  <si>
    <t>SKN Football Festival</t>
  </si>
  <si>
    <t>Frankfurt am Main</t>
  </si>
  <si>
    <t>Montélimar</t>
  </si>
  <si>
    <t>Saint-Ouen</t>
  </si>
  <si>
    <t>Créteil</t>
  </si>
  <si>
    <t>Santander</t>
  </si>
  <si>
    <t>Avignon</t>
  </si>
  <si>
    <t>Baiersbronn</t>
  </si>
  <si>
    <t>Ploiești</t>
  </si>
  <si>
    <t>Toulouse</t>
  </si>
  <si>
    <t>Valga</t>
  </si>
  <si>
    <t>Pärnu</t>
  </si>
  <si>
    <t>Karksi-Nuia</t>
  </si>
  <si>
    <t>Arab Cup qualification</t>
  </si>
  <si>
    <t>Djibouti</t>
  </si>
  <si>
    <t>N'Djamena</t>
  </si>
  <si>
    <t>Equatorial Guinea</t>
  </si>
  <si>
    <t>Bata</t>
  </si>
  <si>
    <t>Gəncə</t>
  </si>
  <si>
    <t>Praia</t>
  </si>
  <si>
    <t>Kaunas</t>
  </si>
  <si>
    <t>Abovyan</t>
  </si>
  <si>
    <t>Zalaegerszeg</t>
  </si>
  <si>
    <t>Ponta Delgada</t>
  </si>
  <si>
    <t>Kohtla-Järve</t>
  </si>
  <si>
    <t>Hanoi</t>
  </si>
  <si>
    <t>Cook Islands</t>
  </si>
  <si>
    <t>Samoa</t>
  </si>
  <si>
    <t>Avarua</t>
  </si>
  <si>
    <t>Tangier</t>
  </si>
  <si>
    <t>Luganville</t>
  </si>
  <si>
    <t>Arab Cup</t>
  </si>
  <si>
    <t>Kumanovo</t>
  </si>
  <si>
    <t>Sant Julià de Lòria</t>
  </si>
  <si>
    <t>Vaduz</t>
  </si>
  <si>
    <t>New Delhi</t>
  </si>
  <si>
    <t>Gelsenkirchen</t>
  </si>
  <si>
    <t>Shanghai</t>
  </si>
  <si>
    <t>Songkhla</t>
  </si>
  <si>
    <t>Road Town</t>
  </si>
  <si>
    <t>Hamilton</t>
  </si>
  <si>
    <t>Umm al-Fahm</t>
  </si>
  <si>
    <t>Eritrea</t>
  </si>
  <si>
    <t>Asmara</t>
  </si>
  <si>
    <t>Abeokuta</t>
  </si>
  <si>
    <t>Bulawayo</t>
  </si>
  <si>
    <t>Pisa</t>
  </si>
  <si>
    <t>Fort Lauderdale</t>
  </si>
  <si>
    <t>Mabopane</t>
  </si>
  <si>
    <t>Stara Zagora</t>
  </si>
  <si>
    <t>Pointe-à-Pitre</t>
  </si>
  <si>
    <t>Guadeloupe</t>
  </si>
  <si>
    <t>St. Gallen</t>
  </si>
  <si>
    <t>Guimarães</t>
  </si>
  <si>
    <t>Liège</t>
  </si>
  <si>
    <t>Ancona</t>
  </si>
  <si>
    <t>Annaba</t>
  </si>
  <si>
    <t>Monterrey</t>
  </si>
  <si>
    <t>Margao</t>
  </si>
  <si>
    <t>Luque</t>
  </si>
  <si>
    <t>Graz</t>
  </si>
  <si>
    <t>Pedro Juan Caballero</t>
  </si>
  <si>
    <t>Bahamas</t>
  </si>
  <si>
    <t>Willemstad</t>
  </si>
  <si>
    <t>Netherlands Antilles</t>
  </si>
  <si>
    <t>Tula</t>
  </si>
  <si>
    <t>Dubnica nad Váhom</t>
  </si>
  <si>
    <t>Macoya</t>
  </si>
  <si>
    <t>Vila-real</t>
  </si>
  <si>
    <t>Barcelona</t>
  </si>
  <si>
    <t>Coimbra</t>
  </si>
  <si>
    <t>Manizales</t>
  </si>
  <si>
    <t>Ciudad del Este</t>
  </si>
  <si>
    <t>Les Avirons</t>
  </si>
  <si>
    <t>Réunion</t>
  </si>
  <si>
    <t>Shah Alam</t>
  </si>
  <si>
    <t>Samarqand</t>
  </si>
  <si>
    <t>San Bernardino</t>
  </si>
  <si>
    <t>Bruges</t>
  </si>
  <si>
    <t>Drnovice</t>
  </si>
  <si>
    <t>Tórshavn</t>
  </si>
  <si>
    <t>Kavála</t>
  </si>
  <si>
    <t>Oeiras</t>
  </si>
  <si>
    <t>Porto Alegre</t>
  </si>
  <si>
    <t>Badajoz</t>
  </si>
  <si>
    <t>Cape Town</t>
  </si>
  <si>
    <t>Sunderland</t>
  </si>
  <si>
    <t>Albacete</t>
  </si>
  <si>
    <t>Houston</t>
  </si>
  <si>
    <t>UNIFFAC Cup</t>
  </si>
  <si>
    <t>São Tomé and Príncipe</t>
  </si>
  <si>
    <t>Kilkís</t>
  </si>
  <si>
    <t>Lecce</t>
  </si>
  <si>
    <t>Kozáni</t>
  </si>
  <si>
    <t>Agilat</t>
  </si>
  <si>
    <t>Vieux Fort</t>
  </si>
  <si>
    <t>Lárisa</t>
  </si>
  <si>
    <t>Tríkala</t>
  </si>
  <si>
    <t>Agadir</t>
  </si>
  <si>
    <t>Benghazi</t>
  </si>
  <si>
    <t>El Jadida</t>
  </si>
  <si>
    <t>Kano</t>
  </si>
  <si>
    <t>Palmerston North</t>
  </si>
  <si>
    <t>Guam</t>
  </si>
  <si>
    <t>Congo DR</t>
  </si>
  <si>
    <t>Cartagena</t>
  </si>
  <si>
    <t>US Virgin Islands</t>
  </si>
  <si>
    <t>Saint Croix</t>
  </si>
  <si>
    <t>Nordic Championship</t>
  </si>
  <si>
    <t>Paphos</t>
  </si>
  <si>
    <t>Valparaíso</t>
  </si>
  <si>
    <t>Charleroi</t>
  </si>
  <si>
    <t>Mongolia</t>
  </si>
  <si>
    <t>The Valley</t>
  </si>
  <si>
    <t>Havana</t>
  </si>
  <si>
    <t>Montserrat</t>
  </si>
  <si>
    <t>Zarqa</t>
  </si>
  <si>
    <t>San Juan</t>
  </si>
  <si>
    <t>Turks and Caicos Islands</t>
  </si>
  <si>
    <t>Nassau</t>
  </si>
  <si>
    <t>Frederiksted</t>
  </si>
  <si>
    <t>Morogoro</t>
  </si>
  <si>
    <t>Bogotá</t>
  </si>
  <si>
    <t>Zenica</t>
  </si>
  <si>
    <t>Debrecen</t>
  </si>
  <si>
    <t>Ashkelon</t>
  </si>
  <si>
    <t>Leiria</t>
  </si>
  <si>
    <t>Palestine</t>
  </si>
  <si>
    <t>São Tomé</t>
  </si>
  <si>
    <t>Mindelo</t>
  </si>
  <si>
    <t>Malabo</t>
  </si>
  <si>
    <t>Bakau</t>
  </si>
  <si>
    <t>Omdurman</t>
  </si>
  <si>
    <t>Orange Walk</t>
  </si>
  <si>
    <t>Kinshasa</t>
  </si>
  <si>
    <t>Paynesville</t>
  </si>
  <si>
    <t>Reggio di Calabria</t>
  </si>
  <si>
    <t>Constanţa</t>
  </si>
  <si>
    <t>Rustenburg</t>
  </si>
  <si>
    <t>Malé</t>
  </si>
  <si>
    <t>Zahlé</t>
  </si>
  <si>
    <t>WAFF Championship</t>
  </si>
  <si>
    <t>Winnipeg</t>
  </si>
  <si>
    <t>Chaves</t>
  </si>
  <si>
    <t>Port Harcourt</t>
  </si>
  <si>
    <t>Freiburg</t>
  </si>
  <si>
    <t>Rifu</t>
  </si>
  <si>
    <t>American Samoa</t>
  </si>
  <si>
    <t>Tosu</t>
  </si>
  <si>
    <t>Witbank</t>
  </si>
  <si>
    <t>San Francisco</t>
  </si>
  <si>
    <t>Fès</t>
  </si>
  <si>
    <t>Mazatenango</t>
  </si>
  <si>
    <t>Quetzaltenango</t>
  </si>
  <si>
    <t>Varna</t>
  </si>
  <si>
    <t>Leicester</t>
  </si>
  <si>
    <t>Ipoh</t>
  </si>
  <si>
    <t>Latakia</t>
  </si>
  <si>
    <t>Viseu</t>
  </si>
  <si>
    <t>Hamburg</t>
  </si>
  <si>
    <t>Abha</t>
  </si>
  <si>
    <t>Columbus</t>
  </si>
  <si>
    <t>Sidon</t>
  </si>
  <si>
    <t>Chiang Mai</t>
  </si>
  <si>
    <t>Rhodes</t>
  </si>
  <si>
    <t>Turin</t>
  </si>
  <si>
    <t>Mbale</t>
  </si>
  <si>
    <t>Manzini</t>
  </si>
  <si>
    <t>Millennium Cup</t>
  </si>
  <si>
    <t>Cup of Ancient Civilizations</t>
  </si>
  <si>
    <t>Beit She'an</t>
  </si>
  <si>
    <t>Morelia</t>
  </si>
  <si>
    <t>Växjö</t>
  </si>
  <si>
    <t>Jönköping</t>
  </si>
  <si>
    <t>Marigot</t>
  </si>
  <si>
    <t>Saint Martin</t>
  </si>
  <si>
    <t>Balchik</t>
  </si>
  <si>
    <t>Herzliyya</t>
  </si>
  <si>
    <t>Funchal</t>
  </si>
  <si>
    <t>Koper</t>
  </si>
  <si>
    <t>Mumias</t>
  </si>
  <si>
    <t>Chingola</t>
  </si>
  <si>
    <t>Uitvlugt</t>
  </si>
  <si>
    <t>Bandar Seri Begawan</t>
  </si>
  <si>
    <t>Coffs Harbour</t>
  </si>
  <si>
    <t>Bangalore</t>
  </si>
  <si>
    <t>Mapou</t>
  </si>
  <si>
    <t>Xi'an</t>
  </si>
  <si>
    <t>Innsbruck</t>
  </si>
  <si>
    <t>Bydgoszcz</t>
  </si>
  <si>
    <t>Geneva</t>
  </si>
  <si>
    <t>Gaziantep</t>
  </si>
  <si>
    <t>Kansas City</t>
  </si>
  <si>
    <t>Bhutan</t>
  </si>
  <si>
    <t>Aleppo</t>
  </si>
  <si>
    <t>Kutaisi</t>
  </si>
  <si>
    <t>Vientiane</t>
  </si>
  <si>
    <t>Puerto Cortés</t>
  </si>
  <si>
    <t>Derby</t>
  </si>
  <si>
    <t>Pasig City</t>
  </si>
  <si>
    <t>Kashima</t>
  </si>
  <si>
    <t>Niigata</t>
  </si>
  <si>
    <t>Ulsan</t>
  </si>
  <si>
    <t>Benin City</t>
  </si>
  <si>
    <t>Oviedo</t>
  </si>
  <si>
    <t>North Shore</t>
  </si>
  <si>
    <t>La Chorrera</t>
  </si>
  <si>
    <t>Cabinda</t>
  </si>
  <si>
    <t>Wellington</t>
  </si>
  <si>
    <t>Sapporo</t>
  </si>
  <si>
    <t>Cali</t>
  </si>
  <si>
    <t>Bihać</t>
  </si>
  <si>
    <t>Évreux</t>
  </si>
  <si>
    <t>Fukuroi</t>
  </si>
  <si>
    <t>Mondercange</t>
  </si>
  <si>
    <t>Faro</t>
  </si>
  <si>
    <t>Riffa</t>
  </si>
  <si>
    <t>Veracruz</t>
  </si>
  <si>
    <t>Shenyang</t>
  </si>
  <si>
    <t>Lleida</t>
  </si>
  <si>
    <t>Piacenza</t>
  </si>
  <si>
    <t>Trenčín</t>
  </si>
  <si>
    <t>Lviv</t>
  </si>
  <si>
    <t>Busan</t>
  </si>
  <si>
    <t>Southampton</t>
  </si>
  <si>
    <t>Puebla</t>
  </si>
  <si>
    <t>Ségou</t>
  </si>
  <si>
    <t>Sikasso</t>
  </si>
  <si>
    <t>Saitama</t>
  </si>
  <si>
    <t>Jeonju</t>
  </si>
  <si>
    <t>Gwangju</t>
  </si>
  <si>
    <t>São Luís</t>
  </si>
  <si>
    <t>Paola</t>
  </si>
  <si>
    <t>Huelva</t>
  </si>
  <si>
    <t>Seogwipo</t>
  </si>
  <si>
    <t>Mopti</t>
  </si>
  <si>
    <t>Prime Minister's Cup</t>
  </si>
  <si>
    <t>Kayes</t>
  </si>
  <si>
    <t>Breda</t>
  </si>
  <si>
    <t>Pégeia</t>
  </si>
  <si>
    <t>Hesperange</t>
  </si>
  <si>
    <t>Cuiabá</t>
  </si>
  <si>
    <t>Apia</t>
  </si>
  <si>
    <t>Kurunegala</t>
  </si>
  <si>
    <t>Pistoia</t>
  </si>
  <si>
    <t>Kalutara</t>
  </si>
  <si>
    <t>Bochum</t>
  </si>
  <si>
    <t>Rostock</t>
  </si>
  <si>
    <t>Mhlume</t>
  </si>
  <si>
    <t>Big Bend</t>
  </si>
  <si>
    <t>Jaffna</t>
  </si>
  <si>
    <t>Murcia</t>
  </si>
  <si>
    <t>Ventspils</t>
  </si>
  <si>
    <t>Kerkrade</t>
  </si>
  <si>
    <t>Incheon</t>
  </si>
  <si>
    <t>Pécs</t>
  </si>
  <si>
    <t>Prešov</t>
  </si>
  <si>
    <t>Kallang</t>
  </si>
  <si>
    <t>Bodø</t>
  </si>
  <si>
    <t>Tottori</t>
  </si>
  <si>
    <t>Kumamoto</t>
  </si>
  <si>
    <t>Wakayama</t>
  </si>
  <si>
    <t>Ōita</t>
  </si>
  <si>
    <t>Thimphu</t>
  </si>
  <si>
    <t>Kuantan</t>
  </si>
  <si>
    <t>Kisumu</t>
  </si>
  <si>
    <t>Blida</t>
  </si>
  <si>
    <t>Szczecin</t>
  </si>
  <si>
    <t>Radès</t>
  </si>
  <si>
    <t>Polokwane</t>
  </si>
  <si>
    <t>Watford</t>
  </si>
  <si>
    <t>Wolverhampton</t>
  </si>
  <si>
    <t>Misrata</t>
  </si>
  <si>
    <t>Centre de Flacq</t>
  </si>
  <si>
    <t>Volgograd</t>
  </si>
  <si>
    <t>Logroño</t>
  </si>
  <si>
    <t>Timişoara</t>
  </si>
  <si>
    <t>Independencia</t>
  </si>
  <si>
    <t>Petaling Jaya</t>
  </si>
  <si>
    <t>Šibenik</t>
  </si>
  <si>
    <t>Châteauroux</t>
  </si>
  <si>
    <t>Bastia Umbra</t>
  </si>
  <si>
    <t>Phoenix</t>
  </si>
  <si>
    <t>Nova Gorica</t>
  </si>
  <si>
    <t>Wuhan</t>
  </si>
  <si>
    <t>EAFF Championship</t>
  </si>
  <si>
    <t>TIFOCO Tournament</t>
  </si>
  <si>
    <t>Afghanistan</t>
  </si>
  <si>
    <t>Pyongyang</t>
  </si>
  <si>
    <t>Shkodër</t>
  </si>
  <si>
    <t>Tiraspol</t>
  </si>
  <si>
    <t>León</t>
  </si>
  <si>
    <t>Amiens</t>
  </si>
  <si>
    <t>Rivière-Pilote</t>
  </si>
  <si>
    <t>Vantaa</t>
  </si>
  <si>
    <t>Žilina</t>
  </si>
  <si>
    <t>Abuja</t>
  </si>
  <si>
    <t>Wolfsburg</t>
  </si>
  <si>
    <t>Campobasso</t>
  </si>
  <si>
    <t>Craiova</t>
  </si>
  <si>
    <t>Zaragoza</t>
  </si>
  <si>
    <t>Ghent</t>
  </si>
  <si>
    <t>Middlesbrough</t>
  </si>
  <si>
    <t>Carson</t>
  </si>
  <si>
    <t>La Plata</t>
  </si>
  <si>
    <t>East London</t>
  </si>
  <si>
    <t>Esch-sur-Alzette</t>
  </si>
  <si>
    <t>Florence</t>
  </si>
  <si>
    <t>Tianjin</t>
  </si>
  <si>
    <t>Ipswich</t>
  </si>
  <si>
    <t>Ankara</t>
  </si>
  <si>
    <t>Donets'k</t>
  </si>
  <si>
    <t>Dinard</t>
  </si>
  <si>
    <t>Reading</t>
  </si>
  <si>
    <t>Potchefstroom</t>
  </si>
  <si>
    <t>Afro-Asian Games</t>
  </si>
  <si>
    <t>Hyderabad</t>
  </si>
  <si>
    <t>Balkanabat</t>
  </si>
  <si>
    <t>Meknès</t>
  </si>
  <si>
    <t>Aveiro</t>
  </si>
  <si>
    <t>Kabul</t>
  </si>
  <si>
    <t>Ulaanbaatar</t>
  </si>
  <si>
    <t>Karachi</t>
  </si>
  <si>
    <t>Bishkek</t>
  </si>
  <si>
    <t>Selebi-Phikwe</t>
  </si>
  <si>
    <t>Houmet Souk</t>
  </si>
  <si>
    <t>Az Zawiyah</t>
  </si>
  <si>
    <t>Bizerte</t>
  </si>
  <si>
    <t>Yiwu</t>
  </si>
  <si>
    <t>Monastir</t>
  </si>
  <si>
    <t>Suzhou</t>
  </si>
  <si>
    <t>Spanish Town</t>
  </si>
  <si>
    <t>West Palm Beach</t>
  </si>
  <si>
    <t>Shenzhen</t>
  </si>
  <si>
    <t>Ta' Qali</t>
  </si>
  <si>
    <t>Achna</t>
  </si>
  <si>
    <t>Al Wakrah</t>
  </si>
  <si>
    <t>Charlotte Amalie</t>
  </si>
  <si>
    <t>Hialeah</t>
  </si>
  <si>
    <t>Estelí</t>
  </si>
  <si>
    <t>Tuxtla Gutiérrez</t>
  </si>
  <si>
    <t>Blairmont</t>
  </si>
  <si>
    <t>Lookout</t>
  </si>
  <si>
    <t>Jounieh</t>
  </si>
  <si>
    <t>Siu Sai Wan</t>
  </si>
  <si>
    <t>Płock</t>
  </si>
  <si>
    <t>Celje</t>
  </si>
  <si>
    <t>Nam Định</t>
  </si>
  <si>
    <t>Port Vila</t>
  </si>
  <si>
    <t>La Ceiba</t>
  </si>
  <si>
    <t>Peralada</t>
  </si>
  <si>
    <t>Clermont-Ferrand</t>
  </si>
  <si>
    <t>Chambéry</t>
  </si>
  <si>
    <t>West Bromwich</t>
  </si>
  <si>
    <t>Águeda</t>
  </si>
  <si>
    <t>San Carlos</t>
  </si>
  <si>
    <t>Getafe</t>
  </si>
  <si>
    <t>Bacolet</t>
  </si>
  <si>
    <t>Homs</t>
  </si>
  <si>
    <t>San Antonio</t>
  </si>
  <si>
    <t>Aguascalientes</t>
  </si>
  <si>
    <t>Chongqing</t>
  </si>
  <si>
    <t>Chiclayo</t>
  </si>
  <si>
    <t>Hohhot</t>
  </si>
  <si>
    <t>Trujillo</t>
  </si>
  <si>
    <t>Piura</t>
  </si>
  <si>
    <t>Tacna</t>
  </si>
  <si>
    <t>Chengdu</t>
  </si>
  <si>
    <t>Jinan</t>
  </si>
  <si>
    <t>Cusco</t>
  </si>
  <si>
    <t>Colombes</t>
  </si>
  <si>
    <t>Rennes</t>
  </si>
  <si>
    <t>Al Rayyan</t>
  </si>
  <si>
    <t>Leipzig</t>
  </si>
  <si>
    <t>Messina</t>
  </si>
  <si>
    <t>Krasnodar</t>
  </si>
  <si>
    <t>Hải Phòng</t>
  </si>
  <si>
    <t>Babahoyo</t>
  </si>
  <si>
    <t>Scarborough</t>
  </si>
  <si>
    <t>Rouen</t>
  </si>
  <si>
    <t>Cagliari</t>
  </si>
  <si>
    <t>Grodzisk Wielkopolski</t>
  </si>
  <si>
    <t>Almería</t>
  </si>
  <si>
    <t>Culiacán</t>
  </si>
  <si>
    <t>Taipei</t>
  </si>
  <si>
    <t>Barcelos</t>
  </si>
  <si>
    <t>Salamanca</t>
  </si>
  <si>
    <t>Oran</t>
  </si>
  <si>
    <t>Padua</t>
  </si>
  <si>
    <t>Atlanta</t>
  </si>
  <si>
    <t>Toyota</t>
  </si>
  <si>
    <t>Metz</t>
  </si>
  <si>
    <t>Liberec</t>
  </si>
  <si>
    <t>Saint Petersburg</t>
  </si>
  <si>
    <t>Salt Lake City</t>
  </si>
  <si>
    <t>Mönchengladbach</t>
  </si>
  <si>
    <t>Arles</t>
  </si>
  <si>
    <t>Quetta</t>
  </si>
  <si>
    <t>Peshawar</t>
  </si>
  <si>
    <t>Changsha</t>
  </si>
  <si>
    <t>Loja</t>
  </si>
  <si>
    <t>Hartford</t>
  </si>
  <si>
    <t>Swansea</t>
  </si>
  <si>
    <t>Mutare</t>
  </si>
  <si>
    <t>Antwerp</t>
  </si>
  <si>
    <t>Lubumbashi</t>
  </si>
  <si>
    <t>Linden</t>
  </si>
  <si>
    <t>Port-Gentil</t>
  </si>
  <si>
    <t>San Luis Potosí</t>
  </si>
  <si>
    <t>Dnipropetrovs'k</t>
  </si>
  <si>
    <t>Vitsebsk</t>
  </si>
  <si>
    <t>Le Mans</t>
  </si>
  <si>
    <t>Clairfontaine</t>
  </si>
  <si>
    <t>Phang Nga</t>
  </si>
  <si>
    <t>Phuket</t>
  </si>
  <si>
    <t>Viry-Châtillon</t>
  </si>
  <si>
    <t>Ayutthaya</t>
  </si>
  <si>
    <t>Frisco</t>
  </si>
  <si>
    <t>Serbia</t>
  </si>
  <si>
    <t>Chonburi</t>
  </si>
  <si>
    <t>AFC Challenge Cup</t>
  </si>
  <si>
    <t>Chittagong</t>
  </si>
  <si>
    <t>Cary</t>
  </si>
  <si>
    <t>Rancagua</t>
  </si>
  <si>
    <t>La Calera</t>
  </si>
  <si>
    <t>Sittard</t>
  </si>
  <si>
    <t>Wronki</t>
  </si>
  <si>
    <t>Nashville</t>
  </si>
  <si>
    <t>Genk</t>
  </si>
  <si>
    <t>Cleveland</t>
  </si>
  <si>
    <t>Aarhus</t>
  </si>
  <si>
    <t>Altenkirchen</t>
  </si>
  <si>
    <t>Évora</t>
  </si>
  <si>
    <t>Belgrade</t>
  </si>
  <si>
    <t>Serbia and Montenegro</t>
  </si>
  <si>
    <t>East Hartford</t>
  </si>
  <si>
    <t>Vittel</t>
  </si>
  <si>
    <t>Jablonec nad Nisou</t>
  </si>
  <si>
    <t>Dornbirn</t>
  </si>
  <si>
    <t>Offenbach am Main</t>
  </si>
  <si>
    <t>Seremban</t>
  </si>
  <si>
    <t>Bondoufle</t>
  </si>
  <si>
    <t>Krefeld</t>
  </si>
  <si>
    <t>Gossau</t>
  </si>
  <si>
    <t>Ulm</t>
  </si>
  <si>
    <t>Aix-en-Provence</t>
  </si>
  <si>
    <t>Brentford</t>
  </si>
  <si>
    <t>Uherské Hradiště</t>
  </si>
  <si>
    <t>Odense</t>
  </si>
  <si>
    <t>Livorno</t>
  </si>
  <si>
    <t>Tours</t>
  </si>
  <si>
    <t>Islamabad</t>
  </si>
  <si>
    <t>Narbonne</t>
  </si>
  <si>
    <t>Maracay</t>
  </si>
  <si>
    <t>Brøndby</t>
  </si>
  <si>
    <t>Nijmegen</t>
  </si>
  <si>
    <t>Saint-Marc</t>
  </si>
  <si>
    <t>Grand Bay</t>
  </si>
  <si>
    <t>Copa del Pacífico</t>
  </si>
  <si>
    <t>Montbéliard</t>
  </si>
  <si>
    <t>Black Rock</t>
  </si>
  <si>
    <t>Bacolod</t>
  </si>
  <si>
    <t>La Courneuve</t>
  </si>
  <si>
    <t>Székesfehérvár</t>
  </si>
  <si>
    <t>Bergamo</t>
  </si>
  <si>
    <t>Cádiz</t>
  </si>
  <si>
    <t>Couva</t>
  </si>
  <si>
    <t>Le Havre</t>
  </si>
  <si>
    <t>Cúcuta</t>
  </si>
  <si>
    <t>Domžale</t>
  </si>
  <si>
    <t>Glendale</t>
  </si>
  <si>
    <t>Qarshi</t>
  </si>
  <si>
    <t>Shymkent</t>
  </si>
  <si>
    <t>Belle Vue</t>
  </si>
  <si>
    <t>Woumé</t>
  </si>
  <si>
    <t>Talca</t>
  </si>
  <si>
    <t>Duisburg</t>
  </si>
  <si>
    <t>Kielce</t>
  </si>
  <si>
    <t>Piatra Neamţ</t>
  </si>
  <si>
    <t>Odessa</t>
  </si>
  <si>
    <t>Osorno</t>
  </si>
  <si>
    <t>Masvingo</t>
  </si>
  <si>
    <t>Salmiya</t>
  </si>
  <si>
    <t>Maturín</t>
  </si>
  <si>
    <t>Paju</t>
  </si>
  <si>
    <t>Puerto la Cruz</t>
  </si>
  <si>
    <t>Barquisimeto</t>
  </si>
  <si>
    <t>New Caledonia</t>
  </si>
  <si>
    <t>Nouméa</t>
  </si>
  <si>
    <t>Palembang</t>
  </si>
  <si>
    <t>Orapa</t>
  </si>
  <si>
    <t>Creil</t>
  </si>
  <si>
    <t>Commerce City</t>
  </si>
  <si>
    <t>Montenegro</t>
  </si>
  <si>
    <t>Podgorica</t>
  </si>
  <si>
    <t>Warri</t>
  </si>
  <si>
    <t>Atteridgeville</t>
  </si>
  <si>
    <t>Homel</t>
  </si>
  <si>
    <t>Comoros</t>
  </si>
  <si>
    <t>Ciudad Juárez</t>
  </si>
  <si>
    <t>Siena</t>
  </si>
  <si>
    <t>Foshan</t>
  </si>
  <si>
    <t>Timor-Leste</t>
  </si>
  <si>
    <t>Gianyar</t>
  </si>
  <si>
    <t>Melun</t>
  </si>
  <si>
    <t>Moroni</t>
  </si>
  <si>
    <t>Évry/Bondoufle</t>
  </si>
  <si>
    <t>Modena</t>
  </si>
  <si>
    <t>Estepona</t>
  </si>
  <si>
    <t>Alverca do Ribatejo</t>
  </si>
  <si>
    <t>Umlazi</t>
  </si>
  <si>
    <t>Zhongshan</t>
  </si>
  <si>
    <t>Sekondi</t>
  </si>
  <si>
    <t>Tamale</t>
  </si>
  <si>
    <t>Bayamón</t>
  </si>
  <si>
    <t>Providenciales</t>
  </si>
  <si>
    <t>Germiston</t>
  </si>
  <si>
    <t>Kópavogur</t>
  </si>
  <si>
    <t>Aubervilliers</t>
  </si>
  <si>
    <t>Pokhara</t>
  </si>
  <si>
    <t>Nanterre</t>
  </si>
  <si>
    <t>Pernis</t>
  </si>
  <si>
    <t>Herning</t>
  </si>
  <si>
    <t>Latacunga</t>
  </si>
  <si>
    <t>Iquitos</t>
  </si>
  <si>
    <t>Zlaté Moravce</t>
  </si>
  <si>
    <t>AFC Challenge Cup qualification</t>
  </si>
  <si>
    <t>Bucaramanga</t>
  </si>
  <si>
    <t>Iloilo City</t>
  </si>
  <si>
    <t>Barotac Nuevo</t>
  </si>
  <si>
    <t>Nizwa</t>
  </si>
  <si>
    <t>Patras</t>
  </si>
  <si>
    <t>Bielefeld</t>
  </si>
  <si>
    <t>Alcochete</t>
  </si>
  <si>
    <t>Kunshan</t>
  </si>
  <si>
    <t>Reutlingen</t>
  </si>
  <si>
    <t>Grenoble</t>
  </si>
  <si>
    <t>Chennai</t>
  </si>
  <si>
    <t>Burghausen</t>
  </si>
  <si>
    <t>Jūrmala</t>
  </si>
  <si>
    <t>Turku</t>
  </si>
  <si>
    <t>Falmouth</t>
  </si>
  <si>
    <t>Providence</t>
  </si>
  <si>
    <t>Secunda</t>
  </si>
  <si>
    <t>Bushbuckridge</t>
  </si>
  <si>
    <t>Mantes-la-Ville</t>
  </si>
  <si>
    <t>Le Touquet-Paris-Plage</t>
  </si>
  <si>
    <t>Dreux</t>
  </si>
  <si>
    <t>Chantilly</t>
  </si>
  <si>
    <t>Marijampolė</t>
  </si>
  <si>
    <t>Urziceni</t>
  </si>
  <si>
    <t>Nyon</t>
  </si>
  <si>
    <t>İzmit</t>
  </si>
  <si>
    <t>Mainz</t>
  </si>
  <si>
    <t>Wrocław</t>
  </si>
  <si>
    <t>Cluj</t>
  </si>
  <si>
    <t>Bridgeview</t>
  </si>
  <si>
    <t>African Nations Championship</t>
  </si>
  <si>
    <t>Kharkiv</t>
  </si>
  <si>
    <t>Arad</t>
  </si>
  <si>
    <t>Les Abymes</t>
  </si>
  <si>
    <t>Al-Ram</t>
  </si>
  <si>
    <t>VFF Cup</t>
  </si>
  <si>
    <t>Compiègne</t>
  </si>
  <si>
    <t>Gama</t>
  </si>
  <si>
    <t>Palmira</t>
  </si>
  <si>
    <t>Fort Pierce</t>
  </si>
  <si>
    <t>Hangzhou</t>
  </si>
  <si>
    <t>Albufeira</t>
  </si>
  <si>
    <t>Bois-Guillaume</t>
  </si>
  <si>
    <t>Le Petit-Quevilly</t>
  </si>
  <si>
    <t>Vila Real de Santo António</t>
  </si>
  <si>
    <t>Yona</t>
  </si>
  <si>
    <t>Keetmanshoop</t>
  </si>
  <si>
    <t>Olhão</t>
  </si>
  <si>
    <t>Espargos</t>
  </si>
  <si>
    <t>Dundo</t>
  </si>
  <si>
    <t>Santa Fe</t>
  </si>
  <si>
    <t>Chiba</t>
  </si>
  <si>
    <t>Llanelli</t>
  </si>
  <si>
    <t>Qinhuangdao</t>
  </si>
  <si>
    <t>Kayseri</t>
  </si>
  <si>
    <t>Hrodna</t>
  </si>
  <si>
    <t>Barysaw</t>
  </si>
  <si>
    <t>Ha'ateiho</t>
  </si>
  <si>
    <t>Oxnard</t>
  </si>
  <si>
    <t>Erbil</t>
  </si>
  <si>
    <t>Philadelphia</t>
  </si>
  <si>
    <t>Arlington</t>
  </si>
  <si>
    <t>Dieppe</t>
  </si>
  <si>
    <t>Blois</t>
  </si>
  <si>
    <t>Limerick</t>
  </si>
  <si>
    <t>Salalah</t>
  </si>
  <si>
    <t>Kaohsiung</t>
  </si>
  <si>
    <t>Lənkəran</t>
  </si>
  <si>
    <t>Enschede</t>
  </si>
  <si>
    <t>Sandy City</t>
  </si>
  <si>
    <t>Kimberley</t>
  </si>
  <si>
    <t>Shizuoka</t>
  </si>
  <si>
    <t>Brest</t>
  </si>
  <si>
    <t>Guingamp</t>
  </si>
  <si>
    <t>Campo Grande</t>
  </si>
  <si>
    <t>Miyagi</t>
  </si>
  <si>
    <t>Astana</t>
  </si>
  <si>
    <t>Saint-Gratien</t>
  </si>
  <si>
    <t>Al-Jahra</t>
  </si>
  <si>
    <t>Talcahuano</t>
  </si>
  <si>
    <t>Nonthaburi</t>
  </si>
  <si>
    <t>Vinkovci</t>
  </si>
  <si>
    <t>Esbjerg</t>
  </si>
  <si>
    <t>Sedan</t>
  </si>
  <si>
    <t>Cesena</t>
  </si>
  <si>
    <t>Heerenveen</t>
  </si>
  <si>
    <t>Tete</t>
  </si>
  <si>
    <t>Jiangyin</t>
  </si>
  <si>
    <t>Benguela</t>
  </si>
  <si>
    <t>Lubango</t>
  </si>
  <si>
    <t>Nakhon Ratchasima</t>
  </si>
  <si>
    <t>Mar del Plata</t>
  </si>
  <si>
    <t>Vólos</t>
  </si>
  <si>
    <t>Torreón</t>
  </si>
  <si>
    <t>Charlotte</t>
  </si>
  <si>
    <t>Taunusstein</t>
  </si>
  <si>
    <t>Cutral Có</t>
  </si>
  <si>
    <t>Iquique</t>
  </si>
  <si>
    <t>Aachen</t>
  </si>
  <si>
    <t>Nelspruit</t>
  </si>
  <si>
    <t>Ajaccio</t>
  </si>
  <si>
    <t>Schwaz</t>
  </si>
  <si>
    <t>Harrison</t>
  </si>
  <si>
    <t>Covilhã</t>
  </si>
  <si>
    <t>Altach</t>
  </si>
  <si>
    <t>Wattens</t>
  </si>
  <si>
    <t>Seekirchen am Wallersee</t>
  </si>
  <si>
    <t>Calama</t>
  </si>
  <si>
    <t>Villach</t>
  </si>
  <si>
    <t>Aalborg</t>
  </si>
  <si>
    <t>Bischofshofen</t>
  </si>
  <si>
    <t>Anif</t>
  </si>
  <si>
    <t>Kufstein</t>
  </si>
  <si>
    <t>Chillán</t>
  </si>
  <si>
    <t>Bayreuth</t>
  </si>
  <si>
    <t>Milton Keynes</t>
  </si>
  <si>
    <t>Thonon-les-Bains</t>
  </si>
  <si>
    <t>Roodepoort</t>
  </si>
  <si>
    <t>Zell am See</t>
  </si>
  <si>
    <t>Winterthur</t>
  </si>
  <si>
    <t>Saint-Pierre</t>
  </si>
  <si>
    <t>Sankt Veit an der Glan</t>
  </si>
  <si>
    <t>Durrës</t>
  </si>
  <si>
    <t>Porto-Novo</t>
  </si>
  <si>
    <t>Senlis</t>
  </si>
  <si>
    <t>Nanning</t>
  </si>
  <si>
    <t>Marignane</t>
  </si>
  <si>
    <t>Mahajanga</t>
  </si>
  <si>
    <t>Zhengzhou</t>
  </si>
  <si>
    <t>Zapopan</t>
  </si>
  <si>
    <t>Calabar</t>
  </si>
  <si>
    <t>Nanjing</t>
  </si>
  <si>
    <t>Belmopan</t>
  </si>
  <si>
    <t>Quartier d'Orléans</t>
  </si>
  <si>
    <t>Longjumeau</t>
  </si>
  <si>
    <t>Pune</t>
  </si>
  <si>
    <t>Mitsamiouli</t>
  </si>
  <si>
    <t>Ciudad Quesada</t>
  </si>
  <si>
    <t>Dragon Cup</t>
  </si>
  <si>
    <t>Chester</t>
  </si>
  <si>
    <t>Lobatse</t>
  </si>
  <si>
    <t>Korçë</t>
  </si>
  <si>
    <t>Kennesaw</t>
  </si>
  <si>
    <t>Voronezh</t>
  </si>
  <si>
    <t>Aden</t>
  </si>
  <si>
    <t>Zinjibar</t>
  </si>
  <si>
    <t>Zhuhai</t>
  </si>
  <si>
    <t>Sulaymaniyah</t>
  </si>
  <si>
    <t>6th of October City</t>
  </si>
  <si>
    <t>Nile Basin Tournament</t>
  </si>
  <si>
    <t>Nations Cup</t>
  </si>
  <si>
    <t>Valence</t>
  </si>
  <si>
    <t>Moquegua</t>
  </si>
  <si>
    <t>Óbidos</t>
  </si>
  <si>
    <t>Pula</t>
  </si>
  <si>
    <t>Amadora</t>
  </si>
  <si>
    <t>Maun</t>
  </si>
  <si>
    <t>Gurgaon</t>
  </si>
  <si>
    <t>The Hague</t>
  </si>
  <si>
    <t>České Budějovice</t>
  </si>
  <si>
    <t>Resistencia</t>
  </si>
  <si>
    <t>Sinsheim</t>
  </si>
  <si>
    <t>Denver</t>
  </si>
  <si>
    <t>Matsumoto</t>
  </si>
  <si>
    <t>Franceville</t>
  </si>
  <si>
    <t>Detroit</t>
  </si>
  <si>
    <t>Guiyang</t>
  </si>
  <si>
    <t>Copa Confraternidad</t>
  </si>
  <si>
    <t>Las Vegas</t>
  </si>
  <si>
    <t>Kota Bharu</t>
  </si>
  <si>
    <t>Tursunzoda</t>
  </si>
  <si>
    <t>San Salvador de Jujuy</t>
  </si>
  <si>
    <t>Buriram</t>
  </si>
  <si>
    <t>Hawalli</t>
  </si>
  <si>
    <t>Hefei</t>
  </si>
  <si>
    <t>Saint-Leu-la-Forêt</t>
  </si>
  <si>
    <t>Lubin</t>
  </si>
  <si>
    <t>Navua</t>
  </si>
  <si>
    <t>Curaçao</t>
  </si>
  <si>
    <t>Surakarta</t>
  </si>
  <si>
    <t>Pacific Games</t>
  </si>
  <si>
    <t>Boulari</t>
  </si>
  <si>
    <t>Osbourn</t>
  </si>
  <si>
    <t>Goyang</t>
  </si>
  <si>
    <t>Managua</t>
  </si>
  <si>
    <t>Gdańsk</t>
  </si>
  <si>
    <t>Gros Islet</t>
  </si>
  <si>
    <t>Koné</t>
  </si>
  <si>
    <t>Lifou</t>
  </si>
  <si>
    <t>Superclásico de las Américas</t>
  </si>
  <si>
    <t>Wiesbaden</t>
  </si>
  <si>
    <t>Querétaro</t>
  </si>
  <si>
    <t>Guwahati</t>
  </si>
  <si>
    <t>Mayagüez</t>
  </si>
  <si>
    <t>Kaduna</t>
  </si>
  <si>
    <t>Chamazi</t>
  </si>
  <si>
    <t>ABCS Tournament</t>
  </si>
  <si>
    <t>Bitam</t>
  </si>
  <si>
    <t>Belek</t>
  </si>
  <si>
    <t>Seeb</t>
  </si>
  <si>
    <t>Petah Tikva</t>
  </si>
  <si>
    <t>Xuçand</t>
  </si>
  <si>
    <t>Arica</t>
  </si>
  <si>
    <t>Karaj</t>
  </si>
  <si>
    <t>Amanvillers</t>
  </si>
  <si>
    <t>Würzburg</t>
  </si>
  <si>
    <t>Valenciennes</t>
  </si>
  <si>
    <t>Cascais</t>
  </si>
  <si>
    <t>Kelsterbach</t>
  </si>
  <si>
    <t>Port el-Kantaoui</t>
  </si>
  <si>
    <t>Reims</t>
  </si>
  <si>
    <t>Võru</t>
  </si>
  <si>
    <t>Ingolstadt</t>
  </si>
  <si>
    <t>Ndola</t>
  </si>
  <si>
    <t>Molepolole</t>
  </si>
  <si>
    <t>Bakıxanov</t>
  </si>
  <si>
    <t>Lauderhill</t>
  </si>
  <si>
    <t>Kecskemét</t>
  </si>
  <si>
    <t>Anyang</t>
  </si>
  <si>
    <t>Differdange</t>
  </si>
  <si>
    <t>Jurong</t>
  </si>
  <si>
    <t>Le Lamentin</t>
  </si>
  <si>
    <t>Pontevedra</t>
  </si>
  <si>
    <t>Novi Sad</t>
  </si>
  <si>
    <t>Pirae</t>
  </si>
  <si>
    <t>Franconville</t>
  </si>
  <si>
    <t>Plzeň</t>
  </si>
  <si>
    <t>al-Ahsa</t>
  </si>
  <si>
    <t>Choa Chu Kang</t>
  </si>
  <si>
    <t>Estoril</t>
  </si>
  <si>
    <t>Hwaseong</t>
  </si>
  <si>
    <t>Cebu City</t>
  </si>
  <si>
    <t>South Sudan</t>
  </si>
  <si>
    <t>Al Farwaniyah</t>
  </si>
  <si>
    <t>North Sound</t>
  </si>
  <si>
    <t>Roche Caiman</t>
  </si>
  <si>
    <t>Sur</t>
  </si>
  <si>
    <t>Sohar</t>
  </si>
  <si>
    <t>Isa Town</t>
  </si>
  <si>
    <t>Marbella</t>
  </si>
  <si>
    <t>Netanya</t>
  </si>
  <si>
    <t>Manisa</t>
  </si>
  <si>
    <t>Dunedin</t>
  </si>
  <si>
    <t>Boca Raton</t>
  </si>
  <si>
    <t>Kirin Challenge Cup</t>
  </si>
  <si>
    <t>Qurghonteppa</t>
  </si>
  <si>
    <t>Antigua Guatemala</t>
  </si>
  <si>
    <t>Sandy</t>
  </si>
  <si>
    <t>Marcory</t>
  </si>
  <si>
    <t>Dolisie</t>
  </si>
  <si>
    <t>Zhodzina</t>
  </si>
  <si>
    <t>el-Gouna</t>
  </si>
  <si>
    <t>Sintra</t>
  </si>
  <si>
    <t>Jalan Besar</t>
  </si>
  <si>
    <t>Khujand</t>
  </si>
  <si>
    <t>Aïn Draham</t>
  </si>
  <si>
    <t>OSN Cup</t>
  </si>
  <si>
    <t>Kazan</t>
  </si>
  <si>
    <t>Oliva</t>
  </si>
  <si>
    <t>Cheonan</t>
  </si>
  <si>
    <t>Jagodina</t>
  </si>
  <si>
    <t>Siliguri</t>
  </si>
  <si>
    <t>Adana</t>
  </si>
  <si>
    <t>Mersin</t>
  </si>
  <si>
    <t>Hougang</t>
  </si>
  <si>
    <t>Machakos</t>
  </si>
  <si>
    <t>Nakuru</t>
  </si>
  <si>
    <t>Selayang</t>
  </si>
  <si>
    <t>Martigues</t>
  </si>
  <si>
    <t>Alzira</t>
  </si>
  <si>
    <t>Cebu</t>
  </si>
  <si>
    <t>Kapfenberg</t>
  </si>
  <si>
    <t>Addu City</t>
  </si>
  <si>
    <t>Ritzing</t>
  </si>
  <si>
    <t>Senec</t>
  </si>
  <si>
    <t>Hartberg</t>
  </si>
  <si>
    <t>Carouge</t>
  </si>
  <si>
    <t>Mauer</t>
  </si>
  <si>
    <t>Olmaliq</t>
  </si>
  <si>
    <t>Rieti</t>
  </si>
  <si>
    <t>Yverdon-les-Bains</t>
  </si>
  <si>
    <t>Meyrin</t>
  </si>
  <si>
    <t>Lancy</t>
  </si>
  <si>
    <t>Landover</t>
  </si>
  <si>
    <t>Natal</t>
  </si>
  <si>
    <t>Malang</t>
  </si>
  <si>
    <t>Thủ Dầu Một</t>
  </si>
  <si>
    <t>Dededo</t>
  </si>
  <si>
    <t>Stavanger</t>
  </si>
  <si>
    <t>Matrei in Osttirol</t>
  </si>
  <si>
    <t>Khimki</t>
  </si>
  <si>
    <t>Tuzla</t>
  </si>
  <si>
    <t>Anshan</t>
  </si>
  <si>
    <t>Bucheon</t>
  </si>
  <si>
    <t>Santa Clara</t>
  </si>
  <si>
    <t>Harbin</t>
  </si>
  <si>
    <t>Yogyakarta</t>
  </si>
  <si>
    <t>Sidoarjo</t>
  </si>
  <si>
    <t>Elbasan</t>
  </si>
  <si>
    <t>Taipa</t>
  </si>
  <si>
    <t>Jessore</t>
  </si>
  <si>
    <t>Rajshahi</t>
  </si>
  <si>
    <t>Yishun</t>
  </si>
  <si>
    <t>Nanchang</t>
  </si>
  <si>
    <t>Perivólia</t>
  </si>
  <si>
    <t>Uyo</t>
  </si>
  <si>
    <t>Chenzhou</t>
  </si>
  <si>
    <t>al-Hamriyah</t>
  </si>
  <si>
    <t>South Geelong</t>
  </si>
  <si>
    <t>Robina</t>
  </si>
  <si>
    <t>Ballarat</t>
  </si>
  <si>
    <t>Parramatta</t>
  </si>
  <si>
    <t>Penrith</t>
  </si>
  <si>
    <t>Ebebiyín</t>
  </si>
  <si>
    <t>Mongomo</t>
  </si>
  <si>
    <t>Dili</t>
  </si>
  <si>
    <t>East Timor</t>
  </si>
  <si>
    <t>Ulan Bator</t>
  </si>
  <si>
    <t>Santiago de los Caballeros</t>
  </si>
  <si>
    <t>Beauvais</t>
  </si>
  <si>
    <t>Sankt Pölten</t>
  </si>
  <si>
    <t>Chōfu</t>
  </si>
  <si>
    <t>Moruleng-Saulspoort</t>
  </si>
  <si>
    <t>Phokeng</t>
  </si>
  <si>
    <t>Irbid</t>
  </si>
  <si>
    <t>Crewe</t>
  </si>
  <si>
    <t>Samut Sakhon</t>
  </si>
  <si>
    <t>Jurong West</t>
  </si>
  <si>
    <t>Viborg</t>
  </si>
  <si>
    <t>Mons</t>
  </si>
  <si>
    <t>Thun</t>
  </si>
  <si>
    <t>Mashhad</t>
  </si>
  <si>
    <t>Bocaue</t>
  </si>
  <si>
    <t>Owando</t>
  </si>
  <si>
    <t>Daşoguz</t>
  </si>
  <si>
    <t>Zanzibar</t>
  </si>
  <si>
    <t>Bahir Dar</t>
  </si>
  <si>
    <t>Kertepe</t>
  </si>
  <si>
    <t>‘Atele</t>
  </si>
  <si>
    <t>Konya</t>
  </si>
  <si>
    <t>Francistown</t>
  </si>
  <si>
    <t>Juba</t>
  </si>
  <si>
    <t>Pathum Thani</t>
  </si>
  <si>
    <t>Visé</t>
  </si>
  <si>
    <t>Ciudad Guayana</t>
  </si>
  <si>
    <t>Troyes</t>
  </si>
  <si>
    <t>Rostov-on-Don</t>
  </si>
  <si>
    <t>Hawassa</t>
  </si>
  <si>
    <t>Juticalpa</t>
  </si>
  <si>
    <t>Thiruvananthapuram</t>
  </si>
  <si>
    <t>Gisenyi</t>
  </si>
  <si>
    <t>Copa América qualification</t>
  </si>
  <si>
    <t>Njeru</t>
  </si>
  <si>
    <t>Butare</t>
  </si>
  <si>
    <t>Giurgiu</t>
  </si>
  <si>
    <t>Ansan</t>
  </si>
  <si>
    <t>Vancouver</t>
  </si>
  <si>
    <t>Limbé</t>
  </si>
  <si>
    <t>Krubong</t>
  </si>
  <si>
    <t>Hebron</t>
  </si>
  <si>
    <t>Serowe</t>
  </si>
  <si>
    <t>Como</t>
  </si>
  <si>
    <t>Užice</t>
  </si>
  <si>
    <t>Bad Erlach</t>
  </si>
  <si>
    <t>Koprivnica</t>
  </si>
  <si>
    <t>Wels</t>
  </si>
  <si>
    <t>Cornellà de Llobregat</t>
  </si>
  <si>
    <t>Augsburg</t>
  </si>
  <si>
    <t>Klaipėda</t>
  </si>
  <si>
    <t>Cork</t>
  </si>
  <si>
    <t>Thanh Hóa</t>
  </si>
  <si>
    <t>Rohrbach an der Lafnitz</t>
  </si>
  <si>
    <t>Verona</t>
  </si>
  <si>
    <t>Suita</t>
  </si>
  <si>
    <t>Bad Waltersdorf</t>
  </si>
  <si>
    <t>Paroi</t>
  </si>
  <si>
    <t>Mladá Boleslav</t>
  </si>
  <si>
    <t>Horsens</t>
  </si>
  <si>
    <t>Bombay</t>
  </si>
  <si>
    <t>Kosovo</t>
  </si>
  <si>
    <t>Gibraltar</t>
  </si>
  <si>
    <t>Sleman</t>
  </si>
  <si>
    <t>Kuching</t>
  </si>
  <si>
    <t>Bishan</t>
  </si>
  <si>
    <t>Groznyy</t>
  </si>
  <si>
    <t>Gabès</t>
  </si>
  <si>
    <t>Naypyidaw</t>
  </si>
  <si>
    <t>Bogor</t>
  </si>
  <si>
    <t>Sidi Moussa</t>
  </si>
  <si>
    <t>Oyem</t>
  </si>
  <si>
    <t>Cibinong</t>
  </si>
  <si>
    <t>Ústí nad Labem</t>
  </si>
  <si>
    <t>Paya Rumput</t>
  </si>
  <si>
    <t>Eskişehir</t>
  </si>
  <si>
    <t>Molenbeek</t>
  </si>
  <si>
    <t>Sochi</t>
  </si>
  <si>
    <t>Belle Vue Maurel</t>
  </si>
  <si>
    <t>Empoli</t>
  </si>
  <si>
    <t>Basra</t>
  </si>
  <si>
    <t>Neuchâtel</t>
  </si>
  <si>
    <t>Salé</t>
  </si>
  <si>
    <t>New Cairo</t>
  </si>
  <si>
    <t>Yacuiba</t>
  </si>
  <si>
    <t>Ras al-Khaimah</t>
  </si>
  <si>
    <t>al-Ubayyid</t>
  </si>
  <si>
    <t>Moruleng</t>
  </si>
  <si>
    <t>Sauteurs</t>
  </si>
  <si>
    <t>Saulspoort</t>
  </si>
  <si>
    <t>Zouérat</t>
  </si>
  <si>
    <t>Obeid</t>
  </si>
  <si>
    <t>Constantine</t>
  </si>
  <si>
    <t>Burton on Trent</t>
  </si>
  <si>
    <t>Bekasi</t>
  </si>
  <si>
    <t>Lalitpur</t>
  </si>
  <si>
    <t>Mandalay</t>
  </si>
  <si>
    <t>La Marsa</t>
  </si>
  <si>
    <t>Pak Kret</t>
  </si>
  <si>
    <t>Salon-de-Provence</t>
  </si>
  <si>
    <t>Biel</t>
  </si>
  <si>
    <t>Hisor</t>
  </si>
  <si>
    <t>Gori</t>
  </si>
  <si>
    <t>Karbala</t>
  </si>
  <si>
    <t>Mitrovica</t>
  </si>
  <si>
    <t>Jenin</t>
  </si>
  <si>
    <t>Cikarang</t>
  </si>
  <si>
    <t>Banda Aceh</t>
  </si>
  <si>
    <t>Pacific Mini Games</t>
  </si>
  <si>
    <t>Kakamega</t>
  </si>
  <si>
    <t>La Línea de la Concepción</t>
  </si>
  <si>
    <t>Limeil-Brévannes</t>
  </si>
  <si>
    <t>San Pedro de Alcántara</t>
  </si>
  <si>
    <t>Razgrad</t>
  </si>
  <si>
    <t>San Pedro del Pinatar</t>
  </si>
  <si>
    <t>Felcsút</t>
  </si>
  <si>
    <t>Rakvere</t>
  </si>
  <si>
    <t>Intercontinental Cup</t>
  </si>
  <si>
    <t>Mumbai</t>
  </si>
  <si>
    <t>Évian-les-Bains</t>
  </si>
  <si>
    <t>Almada</t>
  </si>
  <si>
    <t>Kematen</t>
  </si>
  <si>
    <t>Schwechat</t>
  </si>
  <si>
    <t>Grödig</t>
  </si>
  <si>
    <t>Ekaterinburg</t>
  </si>
  <si>
    <t>Saransk</t>
  </si>
  <si>
    <t>Kaliningrad</t>
  </si>
  <si>
    <t>Samara</t>
  </si>
  <si>
    <t>Nizhny Novgorod</t>
  </si>
  <si>
    <t>San Pedro</t>
  </si>
  <si>
    <t>Guatemala City</t>
  </si>
  <si>
    <t>Nilphamari Sadar</t>
  </si>
  <si>
    <t>AFF Championship qualification</t>
  </si>
  <si>
    <t>UEFA Nations League</t>
  </si>
  <si>
    <t>East Riffa</t>
  </si>
  <si>
    <t>Faro-Loulé</t>
  </si>
  <si>
    <t>Llagostera</t>
  </si>
  <si>
    <t>CONCACAF Nations League qualification</t>
  </si>
  <si>
    <t>Leonora</t>
  </si>
  <si>
    <t>Luxembourg City</t>
  </si>
  <si>
    <t>Kira</t>
  </si>
  <si>
    <t>Bradenton</t>
  </si>
  <si>
    <t>Stockholm</t>
  </si>
  <si>
    <t>Andorra la Vella</t>
  </si>
  <si>
    <t>Pristina</t>
  </si>
  <si>
    <t>San Nicolás de los Garza</t>
  </si>
  <si>
    <t>Rize</t>
  </si>
  <si>
    <t>Beer Sheva</t>
  </si>
  <si>
    <t>Suphan Buri</t>
  </si>
  <si>
    <t>Malacca City</t>
  </si>
  <si>
    <t>Eupen</t>
  </si>
  <si>
    <t>Al-Ain</t>
  </si>
  <si>
    <t>Asaba</t>
  </si>
  <si>
    <t>Villa Tunari</t>
  </si>
  <si>
    <t>Al Ahmadi</t>
  </si>
  <si>
    <t>Nur-Sultan</t>
  </si>
  <si>
    <t>Thiès</t>
  </si>
  <si>
    <t>Cluj-Napoca</t>
  </si>
  <si>
    <t>African Nations Championship qualification</t>
  </si>
  <si>
    <t>Alanya</t>
  </si>
  <si>
    <t>Toyota City</t>
  </si>
  <si>
    <t>Boulogne-Sur-Mer</t>
  </si>
  <si>
    <t>Borisov</t>
  </si>
  <si>
    <t>Penafiel</t>
  </si>
  <si>
    <t>Majadahonda</t>
  </si>
  <si>
    <t>Cincinnati</t>
  </si>
  <si>
    <t>Saint Paul</t>
  </si>
  <si>
    <t>Suez</t>
  </si>
  <si>
    <t>New Jersey</t>
  </si>
  <si>
    <t>Ahmedabad</t>
  </si>
  <si>
    <t>Dire Dawa</t>
  </si>
  <si>
    <t>Soweto</t>
  </si>
  <si>
    <t>Xianghe</t>
  </si>
  <si>
    <t>CONCACAF Nations League</t>
  </si>
  <si>
    <t>Berrechid</t>
  </si>
  <si>
    <t>Gijon</t>
  </si>
  <si>
    <t>Arnos Vale</t>
  </si>
  <si>
    <t>Dnipro</t>
  </si>
  <si>
    <t>Mekele</t>
  </si>
  <si>
    <t>Toluca</t>
  </si>
  <si>
    <t>Belle Vue Harel</t>
  </si>
  <si>
    <t>Fos-sur-Mer</t>
  </si>
  <si>
    <t>Thanyaburi</t>
  </si>
  <si>
    <t>Buraidah</t>
  </si>
  <si>
    <t>Ivory Coast</t>
  </si>
  <si>
    <t>Saint Kitts and Nevis</t>
  </si>
  <si>
    <t>Villeneuve D'Ascq</t>
  </si>
  <si>
    <t>Kolkota</t>
  </si>
  <si>
    <t>Berkane</t>
  </si>
  <si>
    <t>DR Congo</t>
  </si>
  <si>
    <t>Cape Coast</t>
  </si>
  <si>
    <t>Zaporizhia</t>
  </si>
  <si>
    <t>Kasarani</t>
  </si>
  <si>
    <t>Tel Aviv</t>
  </si>
  <si>
    <t>Frankfurt</t>
  </si>
  <si>
    <t>Irvine</t>
  </si>
  <si>
    <t>Sivas</t>
  </si>
  <si>
    <t>Rimini</t>
  </si>
  <si>
    <t>Mohammedia</t>
  </si>
  <si>
    <t>Parchal</t>
  </si>
  <si>
    <t>Comayagua</t>
  </si>
  <si>
    <t>Tychy</t>
  </si>
  <si>
    <t>Aksu</t>
  </si>
  <si>
    <t>Rio Maior</t>
  </si>
  <si>
    <t>Leuven</t>
  </si>
  <si>
    <t>Brondbyvester</t>
  </si>
  <si>
    <t>Maria Enzersdorf</t>
  </si>
  <si>
    <t>Zaprešić</t>
  </si>
  <si>
    <t>Wiener Neustadt</t>
  </si>
  <si>
    <t>Lublin</t>
  </si>
  <si>
    <t>Benina</t>
  </si>
  <si>
    <t>Thessaloniki</t>
  </si>
  <si>
    <t>Toamasina</t>
  </si>
  <si>
    <t>Velika Gorica</t>
  </si>
  <si>
    <t>Ried im Innkreis</t>
  </si>
  <si>
    <t>São João da Venda</t>
  </si>
  <si>
    <t>Paderborn</t>
  </si>
  <si>
    <t>Santiago del Estero</t>
  </si>
  <si>
    <t>Miki</t>
  </si>
  <si>
    <t>Leganés</t>
  </si>
  <si>
    <t>Djibouti City</t>
  </si>
  <si>
    <t>Austin</t>
  </si>
  <si>
    <t>Three Nations Cup</t>
  </si>
  <si>
    <t>Entebbe</t>
  </si>
  <si>
    <t>Mahinda Rajapaksa Cup</t>
  </si>
  <si>
    <t>Manavgat</t>
  </si>
  <si>
    <t>Sapanca</t>
  </si>
  <si>
    <t>Al Khor</t>
  </si>
  <si>
    <t>Bafoussam</t>
  </si>
  <si>
    <t>Saint Pierre</t>
  </si>
  <si>
    <t>Kortrijk</t>
  </si>
  <si>
    <t>Navruz Cup</t>
  </si>
  <si>
    <t>Namangan</t>
  </si>
  <si>
    <t>Mbombela</t>
  </si>
  <si>
    <t>Diamniadio</t>
  </si>
  <si>
    <t>Guayana</t>
  </si>
  <si>
    <t>Sylhet</t>
  </si>
  <si>
    <t>Anderlecht</t>
  </si>
  <si>
    <t>Sisaket</t>
  </si>
  <si>
    <t>Adama</t>
  </si>
  <si>
    <t>CONMEBOL–UEFA Cup of Champions</t>
  </si>
  <si>
    <t>Soreang</t>
  </si>
  <si>
    <t>Sevilla</t>
  </si>
  <si>
    <t>Yamoussoukro</t>
  </si>
  <si>
    <t>Tortola</t>
  </si>
  <si>
    <t>Devonshire Parish</t>
  </si>
  <si>
    <t>Pamplona</t>
  </si>
  <si>
    <t>Mardakan</t>
  </si>
  <si>
    <t xml:space="preserve">Estandarización + Filtrado + Validación </t>
  </si>
  <si>
    <t>SI Anidado</t>
  </si>
  <si>
    <t>Fecha</t>
  </si>
  <si>
    <t xml:space="preserve">Equipo 1 </t>
  </si>
  <si>
    <t>Equipo 2</t>
  </si>
  <si>
    <t>Continente Equipo 1</t>
  </si>
  <si>
    <t>Continente Equipo 2</t>
  </si>
  <si>
    <t>Ranking FIFA Equipo 1</t>
  </si>
  <si>
    <t>Ranking FIFA Equipo 2</t>
  </si>
  <si>
    <t>Goles Equipo 1</t>
  </si>
  <si>
    <t>Goles Equipo 2</t>
  </si>
  <si>
    <t>Torneo</t>
  </si>
  <si>
    <t xml:space="preserve">Ciudad </t>
  </si>
  <si>
    <t>País</t>
  </si>
  <si>
    <t>Definición por penales</t>
  </si>
  <si>
    <t>Resultado del Equipo 1</t>
  </si>
  <si>
    <t>Resultado del Equipo 2</t>
  </si>
  <si>
    <t>Europa</t>
  </si>
  <si>
    <t>América del Sur</t>
  </si>
  <si>
    <t>Copa Mundial de la FIFA</t>
  </si>
  <si>
    <t>Empate</t>
  </si>
  <si>
    <t>Derrota</t>
  </si>
  <si>
    <t>América del Norte</t>
  </si>
  <si>
    <t>África</t>
  </si>
  <si>
    <t>Sí</t>
  </si>
  <si>
    <t>Oceanía</t>
  </si>
  <si>
    <t>Perú</t>
  </si>
  <si>
    <t>Países</t>
  </si>
  <si>
    <t>Goles como Equipo 1</t>
  </si>
  <si>
    <t>Goles como Equipo 2</t>
  </si>
  <si>
    <t>Total Goles</t>
  </si>
  <si>
    <t>Partidos Ganados como Equipo 1</t>
  </si>
  <si>
    <t>Partidos Ganados como Equipo 2</t>
  </si>
  <si>
    <t>Total Partidos Ganados</t>
  </si>
  <si>
    <t>Partidos Perdidos como Equipo 1</t>
  </si>
  <si>
    <t>Partidos Perdidos como Equipo 2</t>
  </si>
  <si>
    <t>Total Partidos Perdidos</t>
  </si>
  <si>
    <t>Partidos Empatados como Equipo 1</t>
  </si>
  <si>
    <t>Partidos Empatados como Equipo 2</t>
  </si>
  <si>
    <t>Total Partidos Empatados</t>
  </si>
  <si>
    <t>TOTAL</t>
  </si>
  <si>
    <t>Comprobación de resultados:</t>
  </si>
  <si>
    <t>Equipo 1</t>
  </si>
  <si>
    <t>Victorias</t>
  </si>
  <si>
    <t>Derrotas</t>
  </si>
  <si>
    <t>Empates</t>
  </si>
  <si>
    <t>Goles</t>
  </si>
  <si>
    <t>¿Cuál es el equipo que anotó la mayor cantidad de goles?</t>
  </si>
  <si>
    <t>¿Cuál es el equipo que anotó la menor cantidad de goles?</t>
  </si>
  <si>
    <t>¿Cuál es el equipo que más partidos ganó?</t>
  </si>
  <si>
    <t>¿Cuál es el equipo que más partidos perdió?</t>
  </si>
  <si>
    <t>¿Cuál es el equipo que más partidos empato?</t>
  </si>
  <si>
    <t>Dicho macro simula la inscripción a un sorteo por parte de una nueva empresa de indumentaria y material deportivo que quiere hacer branding, donde a los 10 primeros usuarios que adivinen tanto el campeón y subcampeón de la Copa FIFA 2022 se ganarán la pelota Adidas Al Rihla utilizada en el mundial.</t>
  </si>
  <si>
    <t>Nombre:</t>
  </si>
  <si>
    <t>Apellido:</t>
  </si>
  <si>
    <t>Inglaterra</t>
  </si>
  <si>
    <t>DNI:</t>
  </si>
  <si>
    <t>H26: Validación de datos por longitud de DNI</t>
  </si>
  <si>
    <t>Domicilio:</t>
  </si>
  <si>
    <t>Mail:</t>
  </si>
  <si>
    <t>Elección de Campeón Copa FIFA 2022:</t>
  </si>
  <si>
    <t>H35 y H38: Validación de datos por selección de lista.</t>
  </si>
  <si>
    <t>Elección del Subcampeón Copa FIFA 2022:</t>
  </si>
  <si>
    <t>DNI</t>
  </si>
  <si>
    <t>Nombre</t>
  </si>
  <si>
    <t>Apellido</t>
  </si>
  <si>
    <t>Domicilio</t>
  </si>
  <si>
    <t>Mail</t>
  </si>
  <si>
    <t>Elección de Campeón Copa FIFA 2022</t>
  </si>
  <si>
    <t>Elección del Subcampeón Copa FIFA 2022</t>
  </si>
  <si>
    <t>SUMA</t>
  </si>
  <si>
    <t>CONTAR.SI.CONJUNTO</t>
  </si>
  <si>
    <t>SUMAR.SI</t>
  </si>
  <si>
    <t>Total</t>
  </si>
  <si>
    <t>Julián</t>
  </si>
  <si>
    <t>Brezina</t>
  </si>
  <si>
    <t>abc@gmail.com</t>
  </si>
  <si>
    <t>123 ABC, Buenos Aires</t>
  </si>
  <si>
    <t>CONTAR.SI</t>
  </si>
  <si>
    <t>Año</t>
  </si>
  <si>
    <t>Formato Condicional</t>
  </si>
  <si>
    <t>Total Partidos Ganados:</t>
  </si>
  <si>
    <t>Total Partidos Perdidos:</t>
  </si>
  <si>
    <t>Total Partidos Empatados:</t>
  </si>
  <si>
    <t>Total Goles:</t>
  </si>
  <si>
    <t>SUMAR.Si</t>
  </si>
  <si>
    <t>CONTAR.Si.CONJUNTO</t>
  </si>
  <si>
    <t xml:space="preserve">      Preguntas:</t>
  </si>
  <si>
    <t>INDICE + COINCIDIR</t>
  </si>
  <si>
    <t>ID_Pais</t>
  </si>
  <si>
    <t>BUSCARV</t>
  </si>
  <si>
    <t>ID_Region</t>
  </si>
  <si>
    <t>Region</t>
  </si>
  <si>
    <t>ID_Año</t>
  </si>
  <si>
    <t>YEAR</t>
  </si>
  <si>
    <t>Etiquetas de columna</t>
  </si>
  <si>
    <t>Total general</t>
  </si>
  <si>
    <t>Etiquetas de fila</t>
  </si>
  <si>
    <t>Suma de Total Goles</t>
  </si>
  <si>
    <t>Suma de Total Partidos Ganados</t>
  </si>
  <si>
    <t>Suma de Total Partidos Perdidos</t>
  </si>
  <si>
    <t>Suma de Total Partidos Empatados</t>
  </si>
  <si>
    <t>Partidos Ganados</t>
  </si>
  <si>
    <t>Partidos Perdidos</t>
  </si>
  <si>
    <t xml:space="preserve"> 1. README</t>
  </si>
  <si>
    <t xml:space="preserve"> 2. Dashboard</t>
  </si>
  <si>
    <t xml:space="preserve"> 3. Preguntas</t>
  </si>
  <si>
    <t xml:space="preserve"> 4. Macro Registro</t>
  </si>
  <si>
    <t xml:space="preserve"> 5. Macro Tabla</t>
  </si>
  <si>
    <t xml:space="preserve"> 6. Tabla_Original</t>
  </si>
  <si>
    <t xml:space="preserve"> 7. Tabla Primaria</t>
  </si>
  <si>
    <t xml:space="preserve"> 8. Tabla_Auxiliar</t>
  </si>
  <si>
    <t xml:space="preserve"> 9. Tabla_Auxiliar_Subtotales_1</t>
  </si>
  <si>
    <t>10.  Tabla_Auxiliar_Subtotales_2</t>
  </si>
  <si>
    <t>11.  Tabla_Auxiliar_Totales</t>
  </si>
  <si>
    <t>12.  Tabla_Dinámica_Región</t>
  </si>
  <si>
    <t>13.  Tabla_Dinámica_Totales</t>
  </si>
  <si>
    <t>14.  Tabla_Dinámica_Arg</t>
  </si>
  <si>
    <t>15.  ID_Pais</t>
  </si>
  <si>
    <t>16.  Region</t>
  </si>
  <si>
    <t>Indice:</t>
  </si>
  <si>
    <t>Información Adicional:</t>
  </si>
  <si>
    <t>Autor: Julián Brezina</t>
  </si>
  <si>
    <t>Adicionalmente al análisis, se explora sobre las funcionalidades de la herramienta, tal es el caso de la hojas Macro Registro y Macro Tabla, o bien, de la funcionalidad de la hoja ID_Año</t>
  </si>
  <si>
    <t xml:space="preserve"> Institución: Coderhouse</t>
  </si>
  <si>
    <t xml:space="preserve">  Profesor: Alcides Gonzales</t>
  </si>
  <si>
    <t>Fecha de entrega: 20/09/2022</t>
  </si>
  <si>
    <t>De aquí parten las tablas dinámicas</t>
  </si>
  <si>
    <t>Prueba</t>
  </si>
  <si>
    <t>ABC 321, Buenos Aires</t>
  </si>
  <si>
    <t>321@hotmail.com</t>
  </si>
  <si>
    <t>Brasil</t>
  </si>
  <si>
    <t>Última</t>
  </si>
  <si>
    <r>
      <t xml:space="preserve">      README_FIFA_World_Cup </t>
    </r>
    <r>
      <rPr>
        <b/>
        <sz val="12"/>
        <color theme="1"/>
        <rFont val="Caladea"/>
        <family val="1"/>
      </rPr>
      <t>(1994/2018)</t>
    </r>
  </si>
  <si>
    <t>Realizar un análisis exploratorio a partir  del dataset ubicado en Tabla_Original para determinar el desempeño que tuvieron los distintos países y regiones en la FIFA World Cup entre los años 1994/2018, poniendo foco principal en la permormance de Argentina a lo largo de los distintos Mundiales, respondiendo preguntas tales como: ¿Qué país anotó más goles? o ¿Qué país tuvo más victorias?, entre otras.</t>
  </si>
  <si>
    <t>17.  ID_Año</t>
  </si>
  <si>
    <t xml:space="preserve">  Objetivo: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</si>
</sst>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numFmt numFmtId="165" formatCode="dd/mm/yyyy;@"/>
  </numFmts>
  <fonts count="38" x14ac:knownFonts="1">
    <font>
      <sz val="10"/>
      <name val="Arial"/>
      <family val="2"/>
      <charset val="1"/>
    </font>
    <font>
      <b/>
      <sz val="10"/>
      <name val="Arial"/>
      <family val="2"/>
      <charset val="1"/>
    </font>
    <font>
      <b/>
      <sz val="12"/>
      <color rgb="FF000000"/>
      <name val="Arial"/>
      <family val="2"/>
      <charset val="1"/>
    </font>
    <font>
      <b/>
      <sz val="12"/>
      <color rgb="FFFFFFFF"/>
      <name val="Arial"/>
      <family val="2"/>
      <charset val="1"/>
    </font>
    <font>
      <sz val="12"/>
      <color rgb="FF000000"/>
      <name val="Arial"/>
      <family val="2"/>
      <charset val="1"/>
    </font>
    <font>
      <sz val="12"/>
      <name val="Arial"/>
      <family val="2"/>
      <charset val="1"/>
    </font>
    <font>
      <b/>
      <sz val="12"/>
      <name val="Arial"/>
      <family val="2"/>
      <charset val="1"/>
    </font>
    <font>
      <sz val="14"/>
      <name val="Arial"/>
      <family val="2"/>
      <charset val="1"/>
    </font>
    <font>
      <sz val="14"/>
      <name val="Ink Free"/>
      <family val="4"/>
      <charset val="1"/>
    </font>
    <font>
      <b/>
      <sz val="14"/>
      <name val="Ink Free"/>
      <family val="4"/>
      <charset val="1"/>
    </font>
    <font>
      <sz val="10"/>
      <name val="Ink Free"/>
      <family val="4"/>
      <charset val="1"/>
    </font>
    <font>
      <sz val="10"/>
      <name val="Arial"/>
      <family val="2"/>
      <charset val="1"/>
    </font>
    <font>
      <u/>
      <sz val="10"/>
      <color theme="10"/>
      <name val="Arial"/>
      <family val="2"/>
      <charset val="1"/>
    </font>
    <font>
      <sz val="10"/>
      <color theme="1"/>
      <name val="Arial"/>
      <family val="2"/>
      <charset val="1"/>
    </font>
    <font>
      <sz val="12"/>
      <color theme="0"/>
      <name val="Arial"/>
      <family val="2"/>
      <charset val="1"/>
    </font>
    <font>
      <b/>
      <sz val="12"/>
      <name val="Arial"/>
      <family val="2"/>
    </font>
    <font>
      <b/>
      <sz val="10"/>
      <color theme="0"/>
      <name val="Arial"/>
      <family val="2"/>
      <charset val="1"/>
    </font>
    <font>
      <sz val="10"/>
      <color theme="0"/>
      <name val="Arial"/>
      <family val="2"/>
      <charset val="1"/>
    </font>
    <font>
      <b/>
      <sz val="10"/>
      <color theme="0"/>
      <name val="Arial"/>
      <family val="2"/>
    </font>
    <font>
      <sz val="20"/>
      <name val="Ebrima"/>
    </font>
    <font>
      <b/>
      <sz val="28"/>
      <color theme="0"/>
      <name val="Ebrima"/>
    </font>
    <font>
      <b/>
      <sz val="16"/>
      <color theme="0"/>
      <name val="Arial"/>
      <family val="2"/>
      <charset val="1"/>
    </font>
    <font>
      <b/>
      <sz val="16"/>
      <name val="Ebrima"/>
    </font>
    <font>
      <sz val="18"/>
      <name val="Caladea"/>
      <family val="1"/>
    </font>
    <font>
      <sz val="36"/>
      <name val="Caladea"/>
      <family val="1"/>
    </font>
    <font>
      <b/>
      <sz val="36"/>
      <name val="Caladea"/>
      <family val="1"/>
    </font>
    <font>
      <sz val="16"/>
      <color theme="1"/>
      <name val="Caladea"/>
      <family val="1"/>
    </font>
    <font>
      <b/>
      <sz val="14"/>
      <color theme="1"/>
      <name val="Caladea"/>
      <family val="1"/>
    </font>
    <font>
      <b/>
      <sz val="8"/>
      <color theme="1"/>
      <name val="Caladea"/>
      <family val="1"/>
    </font>
    <font>
      <b/>
      <sz val="12"/>
      <color theme="1"/>
      <name val="Caladea"/>
      <family val="1"/>
    </font>
    <font>
      <b/>
      <sz val="11"/>
      <name val="Caladea"/>
      <family val="1"/>
    </font>
    <font>
      <b/>
      <sz val="10"/>
      <name val="Caladea"/>
      <family val="1"/>
    </font>
    <font>
      <b/>
      <sz val="14"/>
      <name val="Candara"/>
      <family val="2"/>
    </font>
    <font>
      <b/>
      <sz val="16"/>
      <name val="Caladea"/>
      <family val="1"/>
    </font>
    <font>
      <b/>
      <sz val="16"/>
      <color rgb="FF000000"/>
      <name val="Caladea"/>
      <family val="1"/>
    </font>
    <font>
      <sz val="14"/>
      <name val="Caladea"/>
      <family val="1"/>
    </font>
    <font>
      <u/>
      <sz val="10"/>
      <color theme="10"/>
      <name val="Caladea"/>
      <family val="1"/>
    </font>
    <font>
      <b/>
      <sz val="14"/>
      <color rgb="FFFFFFFF"/>
      <name val="Caladea"/>
      <family val="1"/>
    </font>
  </fonts>
  <fills count="40">
    <fill>
      <patternFill patternType="none"/>
    </fill>
    <fill>
      <patternFill patternType="gray125"/>
    </fill>
    <fill>
      <patternFill patternType="solid">
        <fgColor rgb="FFE8F2A1"/>
        <bgColor rgb="FFFFE994"/>
      </patternFill>
    </fill>
    <fill>
      <patternFill patternType="solid">
        <fgColor rgb="FFFFB66C"/>
        <bgColor rgb="FFFFCC00"/>
      </patternFill>
    </fill>
    <fill>
      <patternFill patternType="solid">
        <fgColor rgb="FFB7B3CA"/>
        <bgColor rgb="FFB2B2B2"/>
      </patternFill>
    </fill>
    <fill>
      <patternFill patternType="solid">
        <fgColor rgb="FF96F5F2"/>
        <bgColor rgb="FFCCFFFF"/>
      </patternFill>
    </fill>
    <fill>
      <patternFill patternType="solid">
        <fgColor rgb="FF77BC65"/>
        <bgColor rgb="FF729FCF"/>
      </patternFill>
    </fill>
    <fill>
      <patternFill patternType="solid">
        <fgColor rgb="FFFF6D6D"/>
        <bgColor rgb="FFFF6600"/>
      </patternFill>
    </fill>
    <fill>
      <patternFill patternType="solid">
        <fgColor rgb="FF729FCF"/>
        <bgColor rgb="FF5983B0"/>
      </patternFill>
    </fill>
    <fill>
      <patternFill patternType="solid">
        <fgColor rgb="FF00599D"/>
        <bgColor rgb="FF3465A4"/>
      </patternFill>
    </fill>
    <fill>
      <patternFill patternType="solid">
        <fgColor rgb="FFDDDDDD"/>
        <bgColor rgb="FFE8F2A1"/>
      </patternFill>
    </fill>
    <fill>
      <patternFill patternType="solid">
        <fgColor rgb="FF37DDDF"/>
        <bgColor rgb="FF00CCFF"/>
      </patternFill>
    </fill>
    <fill>
      <patternFill patternType="solid">
        <fgColor rgb="FFB4C7DC"/>
        <bgColor rgb="FFB7B3CA"/>
      </patternFill>
    </fill>
    <fill>
      <patternFill patternType="solid">
        <fgColor theme="0" tint="-0.34998626667073579"/>
        <bgColor indexed="64"/>
      </patternFill>
    </fill>
    <fill>
      <patternFill patternType="solid">
        <fgColor theme="0"/>
        <bgColor indexed="64"/>
      </patternFill>
    </fill>
    <fill>
      <patternFill patternType="solid">
        <fgColor theme="4" tint="-0.249977111117893"/>
        <bgColor rgb="FF3465A4"/>
      </patternFill>
    </fill>
    <fill>
      <patternFill patternType="solid">
        <fgColor theme="2" tint="-0.499984740745262"/>
        <bgColor rgb="FFE8F2A1"/>
      </patternFill>
    </fill>
    <fill>
      <patternFill patternType="solid">
        <fgColor theme="4"/>
        <bgColor theme="4"/>
      </patternFill>
    </fill>
    <fill>
      <patternFill patternType="solid">
        <fgColor theme="8" tint="-0.249977111117893"/>
        <bgColor indexed="64"/>
      </patternFill>
    </fill>
    <fill>
      <patternFill patternType="solid">
        <fgColor theme="0" tint="-0.14999847407452621"/>
        <bgColor rgb="FFB2B2B2"/>
      </patternFill>
    </fill>
    <fill>
      <patternFill patternType="solid">
        <fgColor theme="0" tint="-0.14999847407452621"/>
        <bgColor indexed="64"/>
      </patternFill>
    </fill>
    <fill>
      <patternFill patternType="solid">
        <fgColor theme="0" tint="-0.499984740745262"/>
        <bgColor rgb="FFB2B2B2"/>
      </patternFill>
    </fill>
    <fill>
      <patternFill patternType="solid">
        <fgColor theme="0" tint="-0.499984740745262"/>
        <bgColor indexed="64"/>
      </patternFill>
    </fill>
    <fill>
      <patternFill patternType="solid">
        <fgColor theme="0" tint="-0.14999847407452621"/>
        <bgColor rgb="FFE8F2A1"/>
      </patternFill>
    </fill>
    <fill>
      <patternFill patternType="solid">
        <fgColor theme="0" tint="-0.249977111117893"/>
        <bgColor rgb="FFE8F2A1"/>
      </patternFill>
    </fill>
    <fill>
      <patternFill patternType="solid">
        <fgColor theme="0" tint="-0.249977111117893"/>
        <bgColor indexed="64"/>
      </patternFill>
    </fill>
    <fill>
      <patternFill patternType="solid">
        <fgColor theme="4" tint="0.59999389629810485"/>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749992370372631"/>
        <bgColor indexed="64"/>
      </patternFill>
    </fill>
    <fill>
      <patternFill patternType="solid">
        <fgColor theme="2" tint="-0.749992370372631"/>
        <bgColor rgb="FFB7B3CA"/>
      </patternFill>
    </fill>
    <fill>
      <patternFill patternType="solid">
        <fgColor theme="0" tint="-0.34998626667073579"/>
        <bgColor rgb="FF808080"/>
      </patternFill>
    </fill>
    <fill>
      <patternFill patternType="solid">
        <fgColor theme="1" tint="0.14999847407452621"/>
        <bgColor rgb="FFB7B3CA"/>
      </patternFill>
    </fill>
    <fill>
      <patternFill patternType="solid">
        <fgColor theme="1" tint="0.249977111117893"/>
        <bgColor rgb="FFB7B3CA"/>
      </patternFill>
    </fill>
    <fill>
      <patternFill patternType="solid">
        <fgColor theme="1" tint="0.14999847407452621"/>
        <bgColor indexed="64"/>
      </patternFill>
    </fill>
    <fill>
      <patternFill patternType="solid">
        <fgColor theme="1" tint="0.14999847407452621"/>
        <bgColor rgb="FF00599D"/>
      </patternFill>
    </fill>
  </fills>
  <borders count="33">
    <border>
      <left/>
      <right/>
      <top/>
      <bottom/>
      <diagonal/>
    </border>
    <border>
      <left/>
      <right/>
      <top/>
      <bottom style="thin">
        <color rgb="FF00599D"/>
      </bottom>
      <diagonal/>
    </border>
    <border>
      <left style="thin">
        <color rgb="FF00599D"/>
      </left>
      <right/>
      <top/>
      <bottom/>
      <diagonal/>
    </border>
    <border>
      <left/>
      <right style="thin">
        <color rgb="FF00599D"/>
      </right>
      <top/>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thin">
        <color theme="1"/>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59999389629810485"/>
      </left>
      <right/>
      <top style="thin">
        <color theme="4" tint="0.59999389629810485"/>
      </top>
      <bottom/>
      <diagonal/>
    </border>
    <border>
      <left/>
      <right/>
      <top style="thin">
        <color theme="4" tint="0.59999389629810485"/>
      </top>
      <bottom/>
      <diagonal/>
    </border>
    <border>
      <left/>
      <right style="thin">
        <color theme="4" tint="0.59999389629810485"/>
      </right>
      <top style="thin">
        <color theme="4" tint="0.59999389629810485"/>
      </top>
      <bottom/>
      <diagonal/>
    </border>
    <border>
      <left style="thin">
        <color theme="4" tint="0.59999389629810485"/>
      </left>
      <right/>
      <top/>
      <bottom/>
      <diagonal/>
    </border>
    <border>
      <left/>
      <right style="thin">
        <color theme="4" tint="0.59999389629810485"/>
      </right>
      <top/>
      <bottom/>
      <diagonal/>
    </border>
    <border>
      <left style="thin">
        <color theme="4" tint="0.59999389629810485"/>
      </left>
      <right/>
      <top/>
      <bottom style="thin">
        <color theme="4" tint="0.59999389629810485"/>
      </bottom>
      <diagonal/>
    </border>
    <border>
      <left/>
      <right/>
      <top/>
      <bottom style="thin">
        <color theme="4" tint="0.59999389629810485"/>
      </bottom>
      <diagonal/>
    </border>
    <border>
      <left/>
      <right style="thin">
        <color theme="4" tint="0.59999389629810485"/>
      </right>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thin">
        <color theme="4"/>
      </left>
      <right style="thin">
        <color theme="4"/>
      </right>
      <top/>
      <bottom/>
      <diagonal/>
    </border>
    <border>
      <left/>
      <right/>
      <top style="thin">
        <color theme="1"/>
      </top>
      <bottom style="thin">
        <color theme="1"/>
      </bottom>
      <diagonal/>
    </border>
    <border>
      <left style="thin">
        <color auto="1"/>
      </left>
      <right/>
      <top/>
      <bottom/>
      <diagonal/>
    </border>
    <border>
      <left style="thin">
        <color theme="4" tint="0.39997558519241921"/>
      </left>
      <right/>
      <top/>
      <bottom/>
      <diagonal/>
    </border>
    <border>
      <left/>
      <right style="thin">
        <color theme="4" tint="0.39997558519241921"/>
      </right>
      <top/>
      <bottom/>
      <diagonal/>
    </border>
    <border>
      <left style="medium">
        <color theme="1" tint="0.34998626667073579"/>
      </left>
      <right style="medium">
        <color theme="1" tint="0.34998626667073579"/>
      </right>
      <top style="medium">
        <color theme="1" tint="0.34998626667073579"/>
      </top>
      <bottom/>
      <diagonal/>
    </border>
    <border>
      <left style="medium">
        <color theme="1" tint="0.34998626667073579"/>
      </left>
      <right style="medium">
        <color theme="1" tint="0.34998626667073579"/>
      </right>
      <top/>
      <bottom style="medium">
        <color theme="1"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2">
    <xf numFmtId="0" fontId="0" fillId="0" borderId="0"/>
    <xf numFmtId="0" fontId="11" fillId="2" borderId="0" applyProtection="0"/>
    <xf numFmtId="0" fontId="1" fillId="3" borderId="0" applyProtection="0"/>
    <xf numFmtId="0" fontId="11" fillId="4" borderId="0" applyProtection="0"/>
    <xf numFmtId="0" fontId="11" fillId="0" borderId="0" applyBorder="0" applyProtection="0"/>
    <xf numFmtId="0" fontId="11" fillId="4" borderId="0" applyProtection="0"/>
    <xf numFmtId="0" fontId="11" fillId="5" borderId="0" applyBorder="0" applyProtection="0"/>
    <xf numFmtId="0" fontId="11" fillId="4" borderId="0" applyBorder="0" applyProtection="0"/>
    <xf numFmtId="0" fontId="1" fillId="6" borderId="0" applyBorder="0" applyProtection="0"/>
    <xf numFmtId="0" fontId="1" fillId="7" borderId="0" applyBorder="0" applyProtection="0"/>
    <xf numFmtId="0" fontId="1" fillId="6" borderId="0" applyBorder="0" applyProtection="0"/>
    <xf numFmtId="0" fontId="12" fillId="0" borderId="0" applyNumberFormat="0" applyFill="0" applyBorder="0" applyAlignment="0" applyProtection="0"/>
  </cellStyleXfs>
  <cellXfs count="162">
    <xf numFmtId="0" fontId="0" fillId="0" borderId="0" xfId="0"/>
    <xf numFmtId="0" fontId="0" fillId="8" borderId="0" xfId="0" applyFont="1" applyFill="1"/>
    <xf numFmtId="164" fontId="0" fillId="0" borderId="0" xfId="0" applyNumberFormat="1"/>
    <xf numFmtId="0" fontId="0" fillId="0" borderId="0" xfId="0" applyAlignment="1">
      <alignment horizontal="center"/>
    </xf>
    <xf numFmtId="0" fontId="4" fillId="0" borderId="0" xfId="0" applyFont="1" applyBorder="1" applyAlignment="1"/>
    <xf numFmtId="0" fontId="4" fillId="0" borderId="0" xfId="0" applyFont="1" applyBorder="1" applyAlignment="1">
      <alignment horizontal="center"/>
    </xf>
    <xf numFmtId="0" fontId="4" fillId="0" borderId="3" xfId="0" applyFont="1" applyBorder="1" applyAlignment="1"/>
    <xf numFmtId="0" fontId="4" fillId="10" borderId="0" xfId="0" applyFont="1" applyFill="1" applyBorder="1" applyAlignment="1"/>
    <xf numFmtId="0" fontId="4" fillId="10" borderId="0" xfId="0" applyFont="1" applyFill="1" applyBorder="1" applyAlignment="1">
      <alignment horizontal="center"/>
    </xf>
    <xf numFmtId="0" fontId="4" fillId="10" borderId="3" xfId="0" applyFont="1" applyFill="1" applyBorder="1" applyAlignment="1"/>
    <xf numFmtId="0" fontId="3" fillId="9" borderId="0" xfId="0" applyFont="1" applyFill="1"/>
    <xf numFmtId="0" fontId="5" fillId="0" borderId="0" xfId="0" applyFont="1"/>
    <xf numFmtId="0" fontId="5" fillId="0" borderId="0" xfId="0" applyFont="1" applyAlignment="1">
      <alignment horizontal="center"/>
    </xf>
    <xf numFmtId="0" fontId="5" fillId="0" borderId="0" xfId="0" applyFont="1"/>
    <xf numFmtId="0" fontId="5" fillId="10" borderId="0" xfId="0" applyFont="1" applyFill="1"/>
    <xf numFmtId="0" fontId="5" fillId="10" borderId="0" xfId="0" applyFont="1" applyFill="1" applyAlignment="1">
      <alignment horizontal="center"/>
    </xf>
    <xf numFmtId="0" fontId="5" fillId="10" borderId="0" xfId="0" applyFont="1" applyFill="1"/>
    <xf numFmtId="0" fontId="5" fillId="11" borderId="0" xfId="0" applyFont="1" applyFill="1"/>
    <xf numFmtId="0" fontId="0" fillId="12" borderId="0" xfId="0" applyFill="1"/>
    <xf numFmtId="0" fontId="12" fillId="0" borderId="4" xfId="11" applyBorder="1" applyAlignment="1">
      <alignment horizontal="left" vertical="center"/>
    </xf>
    <xf numFmtId="0" fontId="2" fillId="0" borderId="0" xfId="0" applyFont="1" applyBorder="1" applyAlignment="1">
      <alignment horizontal="center"/>
    </xf>
    <xf numFmtId="0" fontId="3" fillId="15" borderId="1" xfId="0" applyFont="1" applyFill="1" applyBorder="1" applyAlignment="1">
      <alignment horizontal="center"/>
    </xf>
    <xf numFmtId="0" fontId="3" fillId="15" borderId="1" xfId="0" applyFont="1" applyFill="1" applyBorder="1" applyAlignment="1"/>
    <xf numFmtId="0" fontId="14" fillId="16" borderId="0" xfId="0" applyFont="1" applyFill="1" applyAlignment="1"/>
    <xf numFmtId="0" fontId="14" fillId="16" borderId="0" xfId="0" applyFont="1" applyFill="1" applyAlignment="1">
      <alignment horizontal="center"/>
    </xf>
    <xf numFmtId="0" fontId="14" fillId="16" borderId="3" xfId="0" applyFont="1" applyFill="1" applyBorder="1" applyAlignment="1"/>
    <xf numFmtId="0" fontId="15" fillId="13" borderId="0" xfId="0" applyFont="1" applyFill="1"/>
    <xf numFmtId="0" fontId="15" fillId="13" borderId="0" xfId="0" applyFont="1" applyFill="1" applyAlignment="1">
      <alignment horizontal="center"/>
    </xf>
    <xf numFmtId="0" fontId="16" fillId="17" borderId="7" xfId="0" applyFont="1" applyFill="1" applyBorder="1"/>
    <xf numFmtId="0" fontId="16" fillId="17" borderId="6" xfId="0" applyFont="1" applyFill="1" applyBorder="1"/>
    <xf numFmtId="0" fontId="16" fillId="17" borderId="8" xfId="0" applyFont="1"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0"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3" fillId="14" borderId="18" xfId="0" applyFont="1" applyFill="1" applyBorder="1"/>
    <xf numFmtId="0" fontId="0" fillId="18" borderId="0" xfId="0" applyFill="1"/>
    <xf numFmtId="0" fontId="11" fillId="19" borderId="0" xfId="5" applyFill="1"/>
    <xf numFmtId="0" fontId="0" fillId="20" borderId="0" xfId="0" applyFill="1"/>
    <xf numFmtId="0" fontId="0" fillId="22" borderId="0" xfId="0" applyFill="1"/>
    <xf numFmtId="0" fontId="0" fillId="20" borderId="5" xfId="0" applyFill="1" applyBorder="1"/>
    <xf numFmtId="0" fontId="0" fillId="20" borderId="0" xfId="0" applyFill="1" applyBorder="1"/>
    <xf numFmtId="0" fontId="5" fillId="20" borderId="0" xfId="0" applyFont="1" applyFill="1" applyBorder="1"/>
    <xf numFmtId="0" fontId="6" fillId="20" borderId="0" xfId="0" applyFont="1" applyFill="1" applyBorder="1"/>
    <xf numFmtId="0" fontId="6" fillId="20" borderId="0" xfId="0" applyFont="1" applyFill="1" applyBorder="1" applyAlignment="1">
      <alignment horizontal="right"/>
    </xf>
    <xf numFmtId="0" fontId="5" fillId="23" borderId="0" xfId="0" applyFont="1" applyFill="1" applyBorder="1" applyAlignment="1">
      <alignment horizontal="right"/>
    </xf>
    <xf numFmtId="0" fontId="5" fillId="20" borderId="0" xfId="0" applyFont="1" applyFill="1" applyBorder="1" applyAlignment="1">
      <alignment horizontal="right"/>
    </xf>
    <xf numFmtId="0" fontId="5" fillId="24" borderId="0" xfId="0" applyFont="1" applyFill="1" applyBorder="1" applyAlignment="1">
      <alignment horizontal="center"/>
    </xf>
    <xf numFmtId="0" fontId="5" fillId="25" borderId="0" xfId="0" applyFont="1" applyFill="1" applyBorder="1" applyAlignment="1">
      <alignment horizontal="center"/>
    </xf>
    <xf numFmtId="0" fontId="15" fillId="20" borderId="0" xfId="0" applyFont="1" applyFill="1" applyBorder="1" applyAlignment="1">
      <alignment horizontal="center"/>
    </xf>
    <xf numFmtId="0" fontId="0" fillId="20" borderId="5" xfId="0" applyNumberFormat="1" applyFill="1" applyBorder="1"/>
    <xf numFmtId="0" fontId="0" fillId="14" borderId="5" xfId="0" applyFill="1" applyBorder="1"/>
    <xf numFmtId="0" fontId="0" fillId="14" borderId="5" xfId="0" applyNumberFormat="1" applyFill="1" applyBorder="1"/>
    <xf numFmtId="0" fontId="16" fillId="17" borderId="21" xfId="0" applyFont="1" applyFill="1" applyBorder="1"/>
    <xf numFmtId="0" fontId="16" fillId="17" borderId="0" xfId="0" applyFont="1" applyFill="1" applyBorder="1"/>
    <xf numFmtId="0" fontId="16" fillId="17" borderId="22" xfId="0" applyFont="1" applyFill="1" applyBorder="1"/>
    <xf numFmtId="0" fontId="0" fillId="0" borderId="5" xfId="0" applyBorder="1"/>
    <xf numFmtId="0" fontId="19" fillId="26" borderId="0" xfId="0" applyFont="1" applyFill="1" applyBorder="1"/>
    <xf numFmtId="0" fontId="0" fillId="0" borderId="19" xfId="0" applyBorder="1"/>
    <xf numFmtId="0" fontId="17" fillId="28" borderId="0" xfId="0" applyFont="1" applyFill="1"/>
    <xf numFmtId="0" fontId="17" fillId="29" borderId="0" xfId="0" applyFont="1" applyFill="1"/>
    <xf numFmtId="1" fontId="0" fillId="0" borderId="0" xfId="0" applyNumberFormat="1"/>
    <xf numFmtId="165" fontId="3" fillId="15" borderId="1" xfId="0" applyNumberFormat="1" applyFont="1" applyFill="1" applyBorder="1" applyAlignment="1">
      <alignment horizontal="center"/>
    </xf>
    <xf numFmtId="165" fontId="4" fillId="0" borderId="2" xfId="0" applyNumberFormat="1" applyFont="1" applyBorder="1" applyAlignment="1">
      <alignment horizontal="center"/>
    </xf>
    <xf numFmtId="165" fontId="4" fillId="10" borderId="2" xfId="0" applyNumberFormat="1" applyFont="1" applyFill="1" applyBorder="1" applyAlignment="1">
      <alignment horizontal="center"/>
    </xf>
    <xf numFmtId="165" fontId="14" fillId="16" borderId="2" xfId="0" applyNumberFormat="1" applyFont="1" applyFill="1" applyBorder="1" applyAlignment="1">
      <alignment horizontal="center"/>
    </xf>
    <xf numFmtId="165" fontId="0" fillId="0" borderId="0" xfId="0" applyNumberFormat="1" applyAlignment="1">
      <alignment horizontal="center"/>
    </xf>
    <xf numFmtId="1" fontId="3" fillId="15" borderId="1" xfId="0" applyNumberFormat="1" applyFont="1" applyFill="1" applyBorder="1" applyAlignment="1">
      <alignment horizontal="center"/>
    </xf>
    <xf numFmtId="1" fontId="4" fillId="0" borderId="0" xfId="0" applyNumberFormat="1" applyFont="1" applyBorder="1" applyAlignment="1">
      <alignment horizontal="center"/>
    </xf>
    <xf numFmtId="1" fontId="4" fillId="10" borderId="0" xfId="0" applyNumberFormat="1" applyFont="1" applyFill="1" applyBorder="1" applyAlignment="1">
      <alignment horizontal="center"/>
    </xf>
    <xf numFmtId="1" fontId="14" fillId="16" borderId="2" xfId="0" applyNumberFormat="1" applyFont="1" applyFill="1" applyBorder="1" applyAlignment="1">
      <alignment horizontal="center"/>
    </xf>
    <xf numFmtId="1" fontId="0" fillId="0" borderId="0" xfId="0" applyNumberFormat="1" applyAlignment="1">
      <alignment horizontal="center"/>
    </xf>
    <xf numFmtId="0" fontId="2" fillId="0" borderId="0" xfId="0" applyFont="1" applyBorder="1" applyAlignment="1"/>
    <xf numFmtId="0" fontId="0" fillId="0" borderId="0" xfId="0" pivotButton="1"/>
    <xf numFmtId="0" fontId="0" fillId="0" borderId="0" xfId="0" applyAlignment="1">
      <alignment horizontal="left"/>
    </xf>
    <xf numFmtId="0" fontId="0" fillId="0" borderId="0" xfId="0" applyNumberFormat="1"/>
    <xf numFmtId="0" fontId="26" fillId="30" borderId="23" xfId="0" applyFont="1" applyFill="1" applyBorder="1" applyAlignment="1">
      <alignment horizontal="center" vertical="center" wrapText="1"/>
    </xf>
    <xf numFmtId="0" fontId="25" fillId="30" borderId="24" xfId="0" applyFont="1" applyFill="1" applyBorder="1" applyAlignment="1">
      <alignment horizontal="center" vertical="center" wrapText="1"/>
    </xf>
    <xf numFmtId="0" fontId="0" fillId="31" borderId="0" xfId="0" applyFill="1"/>
    <xf numFmtId="14" fontId="0" fillId="31" borderId="0" xfId="0" applyNumberFormat="1" applyFill="1"/>
    <xf numFmtId="0" fontId="23" fillId="20" borderId="0" xfId="0" applyFont="1" applyFill="1" applyBorder="1" applyAlignment="1">
      <alignment wrapText="1"/>
    </xf>
    <xf numFmtId="0" fontId="24" fillId="20" borderId="0" xfId="0" applyFont="1" applyFill="1" applyBorder="1" applyAlignment="1">
      <alignment horizontal="center"/>
    </xf>
    <xf numFmtId="0" fontId="0" fillId="20" borderId="0" xfId="0" applyFill="1" applyAlignment="1"/>
    <xf numFmtId="0" fontId="0" fillId="32" borderId="0" xfId="0" applyFill="1"/>
    <xf numFmtId="0" fontId="0" fillId="32" borderId="0" xfId="0" applyFill="1" applyAlignment="1">
      <alignment horizontal="center"/>
    </xf>
    <xf numFmtId="0" fontId="0" fillId="33" borderId="0" xfId="0" applyFill="1"/>
    <xf numFmtId="0" fontId="19" fillId="33" borderId="0" xfId="0" applyFont="1" applyFill="1"/>
    <xf numFmtId="0" fontId="17" fillId="33" borderId="0" xfId="0" applyFont="1" applyFill="1"/>
    <xf numFmtId="0" fontId="0" fillId="34" borderId="0" xfId="0" applyFill="1"/>
    <xf numFmtId="0" fontId="0" fillId="36" borderId="0" xfId="0" applyFill="1"/>
    <xf numFmtId="0" fontId="17" fillId="36" borderId="0" xfId="0" applyFont="1" applyFill="1"/>
    <xf numFmtId="0" fontId="17" fillId="31" borderId="0" xfId="0" applyFont="1" applyFill="1"/>
    <xf numFmtId="0" fontId="0" fillId="32" borderId="25" xfId="0" applyFill="1" applyBorder="1"/>
    <xf numFmtId="0" fontId="0" fillId="32" borderId="26" xfId="0" applyFill="1" applyBorder="1"/>
    <xf numFmtId="0" fontId="0" fillId="32" borderId="27" xfId="0" applyFill="1" applyBorder="1"/>
    <xf numFmtId="0" fontId="0" fillId="32" borderId="30" xfId="0" applyFill="1" applyBorder="1"/>
    <xf numFmtId="0" fontId="0" fillId="32" borderId="31" xfId="0" applyFill="1" applyBorder="1"/>
    <xf numFmtId="0" fontId="0" fillId="32" borderId="32" xfId="0" applyFill="1" applyBorder="1"/>
    <xf numFmtId="0" fontId="0" fillId="32" borderId="28" xfId="0" applyFill="1" applyBorder="1"/>
    <xf numFmtId="0" fontId="0" fillId="32" borderId="29" xfId="0" applyFill="1" applyBorder="1"/>
    <xf numFmtId="0" fontId="0" fillId="32" borderId="0" xfId="0" applyFill="1" applyBorder="1"/>
    <xf numFmtId="0" fontId="31" fillId="32" borderId="0" xfId="0" applyFont="1" applyFill="1" applyBorder="1" applyAlignment="1">
      <alignment vertical="top"/>
    </xf>
    <xf numFmtId="0" fontId="0" fillId="32" borderId="0" xfId="0" applyFill="1" applyBorder="1" applyAlignment="1">
      <alignment vertical="top"/>
    </xf>
    <xf numFmtId="0" fontId="32" fillId="32" borderId="0" xfId="0" applyFont="1" applyFill="1" applyBorder="1" applyAlignment="1">
      <alignment vertical="top"/>
    </xf>
    <xf numFmtId="0" fontId="30" fillId="32" borderId="0" xfId="0" applyFont="1" applyFill="1" applyBorder="1"/>
    <xf numFmtId="0" fontId="0" fillId="37" borderId="0" xfId="0" applyFill="1"/>
    <xf numFmtId="0" fontId="0" fillId="38" borderId="0" xfId="0" applyFill="1"/>
    <xf numFmtId="0" fontId="0" fillId="35" borderId="25" xfId="0" applyFill="1" applyBorder="1"/>
    <xf numFmtId="0" fontId="0" fillId="35" borderId="26" xfId="0" applyFill="1" applyBorder="1"/>
    <xf numFmtId="0" fontId="0" fillId="35" borderId="27" xfId="0" applyFill="1" applyBorder="1"/>
    <xf numFmtId="0" fontId="0" fillId="35" borderId="28" xfId="0" applyFill="1" applyBorder="1"/>
    <xf numFmtId="0" fontId="0" fillId="35" borderId="0" xfId="0" applyFill="1" applyBorder="1"/>
    <xf numFmtId="0" fontId="0" fillId="35" borderId="29" xfId="0" applyFill="1" applyBorder="1"/>
    <xf numFmtId="0" fontId="7" fillId="35" borderId="28" xfId="0" applyFont="1" applyFill="1" applyBorder="1"/>
    <xf numFmtId="0" fontId="7" fillId="35" borderId="0" xfId="0" applyFont="1" applyFill="1" applyBorder="1"/>
    <xf numFmtId="0" fontId="8" fillId="35" borderId="28" xfId="0" applyFont="1" applyFill="1" applyBorder="1"/>
    <xf numFmtId="0" fontId="8" fillId="35" borderId="0" xfId="0" applyFont="1" applyFill="1" applyBorder="1"/>
    <xf numFmtId="0" fontId="33" fillId="35" borderId="0" xfId="0" applyFont="1" applyFill="1" applyBorder="1"/>
    <xf numFmtId="0" fontId="9" fillId="35" borderId="0" xfId="0" applyFont="1" applyFill="1" applyBorder="1"/>
    <xf numFmtId="0" fontId="8" fillId="35" borderId="29" xfId="0" applyFont="1" applyFill="1" applyBorder="1"/>
    <xf numFmtId="0" fontId="10" fillId="35" borderId="28" xfId="0" applyFont="1" applyFill="1" applyBorder="1"/>
    <xf numFmtId="0" fontId="10" fillId="35" borderId="0" xfId="0" applyFont="1" applyFill="1" applyBorder="1"/>
    <xf numFmtId="0" fontId="0" fillId="35" borderId="30" xfId="0" applyFill="1" applyBorder="1"/>
    <xf numFmtId="0" fontId="0" fillId="35" borderId="31" xfId="0" applyFill="1" applyBorder="1"/>
    <xf numFmtId="0" fontId="0" fillId="35" borderId="32" xfId="0" applyFill="1" applyBorder="1"/>
    <xf numFmtId="0" fontId="35" fillId="0" borderId="4" xfId="0" applyFont="1" applyBorder="1" applyAlignment="1">
      <alignment horizontal="left" vertical="center"/>
    </xf>
    <xf numFmtId="0" fontId="35" fillId="35" borderId="0" xfId="0" applyFont="1" applyFill="1" applyBorder="1"/>
    <xf numFmtId="0" fontId="36" fillId="0" borderId="4" xfId="11" applyFont="1" applyBorder="1" applyAlignment="1">
      <alignment horizontal="left" vertical="center"/>
    </xf>
    <xf numFmtId="0" fontId="37" fillId="39" borderId="4" xfId="0" applyFont="1" applyFill="1" applyBorder="1"/>
    <xf numFmtId="0" fontId="17" fillId="27" borderId="25" xfId="0" applyFont="1" applyFill="1" applyBorder="1"/>
    <xf numFmtId="0" fontId="17" fillId="27" borderId="28" xfId="0" applyFont="1" applyFill="1" applyBorder="1"/>
    <xf numFmtId="0" fontId="0" fillId="26" borderId="28" xfId="0" applyFill="1" applyBorder="1"/>
    <xf numFmtId="0" fontId="0" fillId="26" borderId="0" xfId="0" applyFill="1" applyBorder="1"/>
    <xf numFmtId="0" fontId="0" fillId="26" borderId="29" xfId="0" applyFill="1" applyBorder="1"/>
    <xf numFmtId="0" fontId="22" fillId="26" borderId="0" xfId="0" applyFont="1" applyFill="1" applyBorder="1"/>
    <xf numFmtId="0" fontId="0" fillId="26" borderId="30" xfId="0" applyFill="1" applyBorder="1"/>
    <xf numFmtId="0" fontId="19" fillId="26" borderId="31" xfId="0" applyFont="1" applyFill="1" applyBorder="1"/>
    <xf numFmtId="0" fontId="0" fillId="26" borderId="31" xfId="0" applyFill="1" applyBorder="1"/>
    <xf numFmtId="0" fontId="0" fillId="26" borderId="32" xfId="0" applyFill="1" applyBorder="1"/>
    <xf numFmtId="0" fontId="17" fillId="27" borderId="30" xfId="0" applyFont="1" applyFill="1" applyBorder="1"/>
    <xf numFmtId="0" fontId="28" fillId="32" borderId="0" xfId="0" applyFont="1" applyFill="1" applyAlignment="1">
      <alignment horizontal="center"/>
    </xf>
    <xf numFmtId="0" fontId="32" fillId="32" borderId="0" xfId="0" applyFont="1" applyFill="1" applyBorder="1" applyAlignment="1">
      <alignment horizontal="left" vertical="center"/>
    </xf>
    <xf numFmtId="0" fontId="32" fillId="32" borderId="29" xfId="0" applyFont="1" applyFill="1" applyBorder="1" applyAlignment="1">
      <alignment horizontal="left" vertical="center"/>
    </xf>
    <xf numFmtId="0" fontId="31" fillId="32" borderId="0" xfId="0" applyFont="1" applyFill="1" applyBorder="1" applyAlignment="1">
      <alignment horizontal="left" vertical="top" wrapText="1"/>
    </xf>
    <xf numFmtId="0" fontId="27" fillId="32" borderId="0" xfId="0" applyFont="1" applyFill="1" applyBorder="1" applyAlignment="1">
      <alignment horizontal="center" vertical="center"/>
    </xf>
    <xf numFmtId="0" fontId="20" fillId="27" borderId="26" xfId="0" applyFont="1" applyFill="1" applyBorder="1" applyAlignment="1">
      <alignment horizontal="left" vertical="center"/>
    </xf>
    <xf numFmtId="0" fontId="20" fillId="27" borderId="27" xfId="0" applyFont="1" applyFill="1" applyBorder="1" applyAlignment="1">
      <alignment horizontal="left" vertical="center"/>
    </xf>
    <xf numFmtId="0" fontId="20" fillId="27" borderId="0" xfId="0" applyFont="1" applyFill="1" applyBorder="1" applyAlignment="1">
      <alignment horizontal="left" vertical="center"/>
    </xf>
    <xf numFmtId="0" fontId="20" fillId="27" borderId="29" xfId="0" applyFont="1" applyFill="1" applyBorder="1" applyAlignment="1">
      <alignment horizontal="left" vertical="center"/>
    </xf>
    <xf numFmtId="0" fontId="20" fillId="27" borderId="31" xfId="0" applyFont="1" applyFill="1" applyBorder="1" applyAlignment="1">
      <alignment horizontal="left" vertical="center"/>
    </xf>
    <xf numFmtId="0" fontId="20" fillId="27" borderId="32" xfId="0" applyFont="1" applyFill="1" applyBorder="1" applyAlignment="1">
      <alignment horizontal="left" vertical="center"/>
    </xf>
    <xf numFmtId="0" fontId="2" fillId="0" borderId="0" xfId="0" applyFont="1" applyBorder="1" applyAlignment="1">
      <alignment horizontal="center"/>
    </xf>
    <xf numFmtId="0" fontId="18" fillId="21" borderId="0" xfId="5" applyFont="1" applyFill="1" applyAlignment="1">
      <alignment horizontal="center"/>
    </xf>
    <xf numFmtId="0" fontId="21" fillId="22" borderId="20" xfId="0" applyFont="1" applyFill="1" applyBorder="1" applyAlignment="1">
      <alignment horizontal="center"/>
    </xf>
    <xf numFmtId="0" fontId="21" fillId="22" borderId="0" xfId="0" applyFont="1" applyFill="1" applyBorder="1" applyAlignment="1">
      <alignment horizontal="center"/>
    </xf>
    <xf numFmtId="0" fontId="0" fillId="0" borderId="0" xfId="0" applyAlignment="1">
      <alignment horizontal="center"/>
    </xf>
  </cellXfs>
  <cellStyles count="12">
    <cellStyle name="Hipervínculo" xfId="11" builtinId="8"/>
    <cellStyle name="Normal" xfId="0" builtinId="0"/>
    <cellStyle name="Sin título1" xfId="1" xr:uid="{00000000-0005-0000-0000-000006000000}"/>
    <cellStyle name="Sin título10" xfId="2" xr:uid="{00000000-0005-0000-0000-000007000000}"/>
    <cellStyle name="Sin título2" xfId="3" xr:uid="{00000000-0005-0000-0000-000008000000}"/>
    <cellStyle name="Sin título3" xfId="4" xr:uid="{00000000-0005-0000-0000-000009000000}"/>
    <cellStyle name="Sin título4" xfId="5" xr:uid="{00000000-0005-0000-0000-00000A000000}"/>
    <cellStyle name="Sin título5" xfId="6" xr:uid="{00000000-0005-0000-0000-00000B000000}"/>
    <cellStyle name="Sin título6" xfId="7" xr:uid="{00000000-0005-0000-0000-00000C000000}"/>
    <cellStyle name="Sin título7" xfId="8" xr:uid="{00000000-0005-0000-0000-00000D000000}"/>
    <cellStyle name="Sin título8" xfId="9" xr:uid="{00000000-0005-0000-0000-00000E000000}"/>
    <cellStyle name="Sin título9" xfId="10" xr:uid="{00000000-0005-0000-0000-00000F000000}"/>
  </cellStyles>
  <dxfs count="194">
    <dxf>
      <font>
        <strike val="0"/>
        <outline val="0"/>
        <shadow val="0"/>
        <u val="none"/>
        <vertAlign val="baseline"/>
        <sz val="10"/>
        <color theme="0"/>
        <name val="Arial"/>
        <family val="2"/>
        <charset val="1"/>
        <scheme val="none"/>
      </font>
      <fill>
        <patternFill patternType="solid">
          <fgColor indexed="64"/>
          <bgColor theme="4" tint="-0.249977111117893"/>
        </patternFill>
      </fill>
    </dxf>
    <dxf>
      <font>
        <strike val="0"/>
        <outline val="0"/>
        <shadow val="0"/>
        <u val="none"/>
        <vertAlign val="baseline"/>
        <sz val="10"/>
        <color theme="0"/>
        <name val="Arial"/>
        <family val="2"/>
        <charset val="1"/>
        <scheme val="none"/>
      </font>
      <fill>
        <patternFill patternType="solid">
          <fgColor indexed="64"/>
          <bgColor theme="4" tint="-0.249977111117893"/>
        </patternFill>
      </fill>
    </dxf>
    <dxf>
      <numFmt numFmtId="1" formatCode="0"/>
    </dxf>
    <dxf>
      <numFmt numFmtId="1" formatCode="0"/>
    </dxf>
    <dxf>
      <font>
        <strike val="0"/>
        <outline val="0"/>
        <shadow val="0"/>
        <u val="none"/>
        <vertAlign val="baseline"/>
        <sz val="10"/>
        <color theme="0"/>
        <name val="Arial"/>
        <family val="2"/>
        <charset val="1"/>
        <scheme val="none"/>
      </font>
      <fill>
        <patternFill patternType="solid">
          <fgColor indexed="64"/>
          <bgColor theme="4" tint="-0.249977111117893"/>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alignment horizontal="center" vertical="bottom" textRotation="0" wrapText="0" indent="0" justifyLastLine="0" shrinkToFit="0" readingOrder="0"/>
    </dxf>
    <dxf>
      <font>
        <b/>
        <strike val="0"/>
        <outline val="0"/>
        <shadow val="0"/>
        <u val="none"/>
        <vertAlign val="baseline"/>
        <sz val="12"/>
        <color auto="1"/>
        <name val="Arial"/>
        <family val="2"/>
        <scheme val="none"/>
      </font>
      <fill>
        <patternFill patternType="solid">
          <fgColor indexed="64"/>
          <bgColor theme="0" tint="-0.34998626667073579"/>
        </patternFill>
      </fill>
      <alignment horizontal="center" vertical="bottom" textRotation="0" wrapText="0" indent="0" justifyLastLine="0" shrinkToFit="0" readingOrder="0"/>
    </dxf>
    <dxf>
      <font>
        <b/>
        <strike val="0"/>
        <outline val="0"/>
        <shadow val="0"/>
        <u val="none"/>
        <vertAlign val="baseline"/>
        <sz val="12"/>
        <color auto="1"/>
        <name val="Arial"/>
        <family val="2"/>
        <scheme val="none"/>
      </font>
      <fill>
        <patternFill patternType="solid">
          <fgColor indexed="64"/>
          <bgColor theme="0" tint="-0.34998626667073579"/>
        </patternFill>
      </fill>
      <alignment horizontal="center" vertical="bottom" textRotation="0" wrapText="0" indent="0" justifyLastLine="0" shrinkToFit="0" readingOrder="0"/>
    </dxf>
    <dxf>
      <font>
        <b/>
        <strike val="0"/>
        <outline val="0"/>
        <shadow val="0"/>
        <u val="none"/>
        <vertAlign val="baseline"/>
        <sz val="12"/>
        <color auto="1"/>
        <name val="Arial"/>
        <family val="2"/>
        <scheme val="none"/>
      </font>
      <fill>
        <patternFill patternType="solid">
          <fgColor indexed="64"/>
          <bgColor theme="0" tint="-0.34998626667073579"/>
        </patternFill>
      </fill>
    </dxf>
    <dxf>
      <font>
        <b/>
        <strike val="0"/>
        <outline val="0"/>
        <shadow val="0"/>
        <u val="none"/>
        <vertAlign val="baseline"/>
        <sz val="12"/>
        <color auto="1"/>
        <name val="Arial"/>
        <family val="2"/>
        <scheme val="none"/>
      </font>
      <fill>
        <patternFill patternType="solid">
          <fgColor indexed="64"/>
          <bgColor theme="0" tint="-0.34998626667073579"/>
        </patternFill>
      </fill>
    </dxf>
    <dxf>
      <font>
        <b/>
        <i val="0"/>
        <strike val="0"/>
        <condense val="0"/>
        <extend val="0"/>
        <outline val="0"/>
        <shadow val="0"/>
        <u val="none"/>
        <vertAlign val="baseline"/>
        <sz val="12"/>
        <color rgb="FFFFFFFF"/>
        <name val="Arial"/>
        <family val="2"/>
        <charset val="1"/>
        <scheme val="none"/>
      </font>
      <fill>
        <patternFill patternType="solid">
          <fgColor rgb="FF3465A4"/>
          <bgColor rgb="FF00599D"/>
        </patternFill>
      </fill>
    </dxf>
    <dxf>
      <font>
        <b/>
        <name val="Arial"/>
        <family val="2"/>
        <charset val="1"/>
      </font>
      <fill>
        <patternFill>
          <bgColor rgb="FFFFB66C"/>
        </patternFill>
      </fill>
      <border diagonalUp="0" diagonalDown="0">
        <left/>
        <right/>
        <top/>
        <bottom/>
      </border>
    </dxf>
    <dxf>
      <font>
        <b/>
        <name val="Arial"/>
        <family val="2"/>
        <charset val="1"/>
      </font>
      <fill>
        <patternFill>
          <bgColor rgb="FFFF6D6D"/>
        </patternFill>
      </fill>
    </dxf>
    <dxf>
      <font>
        <b/>
        <name val="Arial"/>
        <family val="2"/>
        <charset val="1"/>
      </font>
      <fill>
        <patternFill>
          <bgColor rgb="FF77BC65"/>
        </patternFill>
      </fill>
    </dxf>
    <dxf>
      <font>
        <b/>
        <name val="Arial"/>
        <family val="2"/>
        <charset val="1"/>
      </font>
      <fill>
        <patternFill>
          <bgColor rgb="FFFF6D6D"/>
        </patternFill>
      </fill>
    </dxf>
    <dxf>
      <font>
        <b/>
        <name val="Arial"/>
        <family val="2"/>
        <charset val="1"/>
      </font>
      <fill>
        <patternFill>
          <bgColor rgb="FF77BC65"/>
        </patternFill>
      </fill>
    </dxf>
    <dxf>
      <font>
        <name val="Arial"/>
        <family val="2"/>
        <charset val="1"/>
      </font>
      <fill>
        <patternFill>
          <bgColor rgb="FF96F5F2"/>
        </patternFill>
      </fill>
    </dxf>
    <dxf>
      <numFmt numFmtId="1" formatCode="0"/>
    </dxf>
    <dxf>
      <font>
        <strike val="0"/>
        <outline val="0"/>
        <shadow val="0"/>
        <u val="none"/>
        <vertAlign val="baseline"/>
        <sz val="10"/>
        <color theme="0"/>
        <name val="Arial"/>
        <family val="2"/>
        <charset val="1"/>
        <scheme val="none"/>
      </font>
      <fill>
        <patternFill patternType="solid">
          <fgColor indexed="64"/>
          <bgColor theme="4"/>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numFmt numFmtId="0" formatCode="General"/>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fill>
        <patternFill patternType="solid">
          <fgColor indexed="64"/>
          <bgColor theme="0"/>
        </patternFill>
      </fill>
      <border diagonalUp="0" diagonalDown="0">
        <left style="thin">
          <color theme="4"/>
        </left>
        <right style="thin">
          <color theme="4"/>
        </right>
        <top style="thin">
          <color theme="4"/>
        </top>
        <bottom style="thin">
          <color theme="4"/>
        </bottom>
        <vertical/>
        <horizontal/>
      </border>
    </dxf>
    <dxf>
      <border outline="0">
        <bottom style="thin">
          <color theme="4"/>
        </bottom>
      </border>
    </dxf>
    <dxf>
      <fill>
        <patternFill patternType="solid">
          <fgColor indexed="64"/>
          <bgColor theme="0"/>
        </patternFill>
      </fill>
    </dxf>
    <dxf>
      <fill>
        <patternFill patternType="solid">
          <fgColor indexed="64"/>
          <bgColor theme="8" tint="-0.249977111117893"/>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numFmt numFmtId="0" formatCode="General"/>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border diagonalUp="0" diagonalDown="0">
        <left style="thin">
          <color theme="1"/>
        </left>
        <right style="thin">
          <color theme="1"/>
        </right>
        <top style="thin">
          <color theme="1"/>
        </top>
        <bottom style="thin">
          <color theme="1"/>
        </bottom>
        <vertical style="thin">
          <color theme="1"/>
        </vertical>
        <horizontal style="thin">
          <color theme="1"/>
        </horizontal>
      </border>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0"/>
        <color theme="0"/>
        <name val="Arial"/>
        <family val="2"/>
        <charset val="1"/>
        <scheme val="none"/>
      </font>
      <fill>
        <patternFill patternType="solid">
          <fgColor theme="4"/>
          <bgColor theme="4"/>
        </patternFill>
      </fill>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numFmt numFmtId="0" formatCode="General"/>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b val="0"/>
        <i val="0"/>
        <strike val="0"/>
        <condense val="0"/>
        <extend val="0"/>
        <outline val="0"/>
        <shadow val="0"/>
        <u val="none"/>
        <vertAlign val="baseline"/>
        <sz val="10"/>
        <color theme="1"/>
        <name val="Arial"/>
        <family val="2"/>
        <charset val="1"/>
        <scheme val="none"/>
      </font>
      <fill>
        <patternFill patternType="solid">
          <fgColor indexed="64"/>
          <bgColor theme="0"/>
        </patternFill>
      </fill>
      <border diagonalUp="0" diagonalDown="0" outline="0">
        <left style="thin">
          <color theme="4"/>
        </left>
        <right style="thin">
          <color theme="4"/>
        </right>
        <top/>
        <bottom/>
      </border>
    </dxf>
    <dxf>
      <fill>
        <patternFill patternType="solid">
          <fgColor indexed="64"/>
          <bgColor theme="0"/>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dxf>
    <dxf>
      <font>
        <strike val="0"/>
        <outline val="0"/>
        <shadow val="0"/>
        <u val="none"/>
        <vertAlign val="baseline"/>
        <sz val="10"/>
        <color theme="1"/>
        <name val="Arial"/>
        <family val="2"/>
        <charset val="1"/>
        <scheme val="none"/>
      </font>
    </dxf>
    <dxf>
      <fill>
        <patternFill patternType="solid">
          <fgColor indexed="64"/>
          <bgColor theme="0"/>
        </patternFill>
      </fill>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border diagonalUp="0" diagonalDown="0" outline="0">
        <left/>
        <right style="thin">
          <color rgb="FF00599D"/>
        </right>
        <top/>
        <bottom/>
      </border>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border diagonalUp="0" diagonalDown="0">
        <left/>
        <right style="thin">
          <color rgb="FF00599D"/>
        </right>
        <top/>
        <bottom/>
        <vertical/>
        <horizontal/>
      </border>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fill>
        <patternFill patternType="solid">
          <fgColor rgb="FFE8F2A1"/>
          <bgColor theme="2" tint="-0.499984740745262"/>
        </patternFill>
      </fill>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numFmt numFmtId="1" formatCode="0"/>
      <fill>
        <patternFill patternType="solid">
          <fgColor rgb="FFE8F2A1"/>
          <bgColor theme="2" tint="-0.499984740745262"/>
        </patternFill>
      </fill>
      <alignment horizontal="center" vertical="bottom" textRotation="0" wrapText="0" indent="0" justifyLastLine="0" shrinkToFit="0" readingOrder="0"/>
      <border diagonalUp="0" diagonalDown="0" outline="0">
        <left style="thin">
          <color rgb="FF00599D"/>
        </left>
        <right/>
        <top/>
        <bottom/>
      </border>
    </dxf>
    <dxf>
      <font>
        <b val="0"/>
        <i val="0"/>
        <strike val="0"/>
        <condense val="0"/>
        <extend val="0"/>
        <outline val="0"/>
        <shadow val="0"/>
        <u val="none"/>
        <vertAlign val="baseline"/>
        <sz val="12"/>
        <color rgb="FF000000"/>
        <name val="Arial"/>
        <family val="2"/>
        <charset val="1"/>
        <scheme val="none"/>
      </font>
      <numFmt numFmtId="1" formatCode="0"/>
      <fill>
        <patternFill patternType="solid">
          <fgColor rgb="FFE8F2A1"/>
          <bgColor rgb="FFDDDDDD"/>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numFmt numFmtId="1" formatCode="0"/>
      <fill>
        <patternFill patternType="solid">
          <fgColor rgb="FFE8F2A1"/>
          <bgColor theme="2" tint="-0.499984740745262"/>
        </patternFill>
      </fill>
      <alignment horizontal="center" vertical="bottom" textRotation="0" wrapText="0" indent="0" justifyLastLine="0" shrinkToFit="0" readingOrder="0"/>
      <border diagonalUp="0" diagonalDown="0" outline="0">
        <left style="thin">
          <color rgb="FF00599D"/>
        </left>
        <right/>
        <top/>
        <bottom/>
      </border>
    </dxf>
    <dxf>
      <font>
        <b val="0"/>
        <i val="0"/>
        <strike val="0"/>
        <condense val="0"/>
        <extend val="0"/>
        <outline val="0"/>
        <shadow val="0"/>
        <u val="none"/>
        <vertAlign val="baseline"/>
        <sz val="12"/>
        <color rgb="FF000000"/>
        <name val="Arial"/>
        <family val="2"/>
        <charset val="1"/>
        <scheme val="none"/>
      </font>
      <numFmt numFmtId="1" formatCode="0"/>
      <fill>
        <patternFill patternType="solid">
          <fgColor rgb="FFE8F2A1"/>
          <bgColor rgb="FFDDDDDD"/>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Arial"/>
        <family val="2"/>
        <charset val="1"/>
        <scheme val="none"/>
      </font>
      <numFmt numFmtId="165" formatCode="dd/mm/yyyy;@"/>
      <fill>
        <patternFill patternType="solid">
          <fgColor rgb="FFE8F2A1"/>
          <bgColor theme="2" tint="-0.499984740745262"/>
        </patternFill>
      </fill>
      <alignment horizontal="center" vertical="bottom" textRotation="0" wrapText="0" indent="0" justifyLastLine="0" shrinkToFit="0" readingOrder="0"/>
      <border diagonalUp="0" diagonalDown="0" outline="0">
        <left style="thin">
          <color rgb="FF00599D"/>
        </left>
        <right/>
        <top/>
        <bottom/>
      </border>
    </dxf>
    <dxf>
      <font>
        <b val="0"/>
        <i val="0"/>
        <strike val="0"/>
        <condense val="0"/>
        <extend val="0"/>
        <outline val="0"/>
        <shadow val="0"/>
        <u val="none"/>
        <vertAlign val="baseline"/>
        <sz val="12"/>
        <color rgb="FF000000"/>
        <name val="Arial"/>
        <family val="2"/>
        <charset val="1"/>
        <scheme val="none"/>
      </font>
      <numFmt numFmtId="165" formatCode="dd/mm/yyyy;@"/>
      <fill>
        <patternFill patternType="solid">
          <fgColor rgb="FFE8F2A1"/>
          <bgColor rgb="FFDDDDDD"/>
        </patternFill>
      </fill>
      <alignment horizontal="center" vertical="bottom" textRotation="0" wrapText="0" indent="0" justifyLastLine="0" shrinkToFit="0" readingOrder="0"/>
      <border diagonalUp="0" diagonalDown="0">
        <left style="thin">
          <color rgb="FF00599D"/>
        </left>
        <right/>
        <top/>
        <bottom/>
        <vertical/>
        <horizontal/>
      </border>
    </dxf>
    <dxf>
      <font>
        <strike val="0"/>
        <outline val="0"/>
        <shadow val="0"/>
        <u val="none"/>
        <vertAlign val="baseline"/>
        <sz val="12"/>
        <color theme="0"/>
        <name val="Arial"/>
        <family val="2"/>
        <charset val="1"/>
        <scheme val="none"/>
      </font>
      <fill>
        <patternFill patternType="solid">
          <fgColor rgb="FFE8F2A1"/>
          <bgColor theme="2" tint="-0.499984740745262"/>
        </patternFill>
      </fill>
    </dxf>
    <dxf>
      <border outline="0">
        <top style="thin">
          <color rgb="FF00599D"/>
        </top>
      </border>
    </dxf>
    <dxf>
      <font>
        <b val="0"/>
        <i val="0"/>
        <strike val="0"/>
        <condense val="0"/>
        <extend val="0"/>
        <outline val="0"/>
        <shadow val="0"/>
        <u val="none"/>
        <vertAlign val="baseline"/>
        <sz val="12"/>
        <color rgb="FF000000"/>
        <name val="Arial"/>
        <family val="2"/>
        <charset val="1"/>
        <scheme val="none"/>
      </font>
      <fill>
        <patternFill patternType="solid">
          <fgColor rgb="FFE8F2A1"/>
          <bgColor rgb="FFDDDDDD"/>
        </patternFill>
      </fill>
      <alignment horizontal="general" vertical="bottom" textRotation="0" wrapText="0" indent="0" justifyLastLine="0" shrinkToFit="0" readingOrder="0"/>
    </dxf>
    <dxf>
      <border outline="0">
        <bottom style="thin">
          <color rgb="FF00599D"/>
        </bottom>
      </border>
    </dxf>
    <dxf>
      <font>
        <b/>
        <i val="0"/>
        <strike val="0"/>
        <condense val="0"/>
        <extend val="0"/>
        <outline val="0"/>
        <shadow val="0"/>
        <u val="none"/>
        <vertAlign val="baseline"/>
        <sz val="12"/>
        <color rgb="FFFFFFFF"/>
        <name val="Arial"/>
        <family val="2"/>
        <charset val="1"/>
        <scheme val="none"/>
      </font>
      <fill>
        <patternFill patternType="solid">
          <fgColor rgb="FF3465A4"/>
          <bgColor theme="4" tint="-0.249977111117893"/>
        </patternFill>
      </fill>
      <alignment horizontal="general" vertical="bottom" textRotation="0" wrapText="0" indent="0" justifyLastLine="0" shrinkToFit="0" readingOrder="0"/>
    </dxf>
    <dxf>
      <font>
        <name val="Arial"/>
        <family val="2"/>
        <charset val="1"/>
      </font>
      <fill>
        <patternFill>
          <bgColor rgb="FF96F5F2"/>
        </patternFill>
      </fill>
    </dxf>
    <dxf>
      <font>
        <name val="Arial"/>
        <family val="2"/>
        <charset val="1"/>
      </font>
      <fill>
        <patternFill>
          <bgColor rgb="FFB7B3CA"/>
        </patternFill>
      </fill>
      <border diagonalUp="0" diagonalDown="0">
        <left/>
        <right/>
        <top/>
        <bottom/>
      </border>
    </dxf>
    <dxf>
      <font>
        <name val="Arial"/>
        <family val="2"/>
        <charset val="1"/>
      </font>
      <fill>
        <patternFill>
          <bgColor rgb="FFE8F2A1"/>
        </patternFill>
      </fill>
      <border diagonalUp="0" diagonalDown="0">
        <left/>
        <right/>
        <top/>
        <bottom/>
      </border>
    </dxf>
    <dxf>
      <fill>
        <patternFill>
          <bgColor theme="3" tint="0.39994506668294322"/>
        </patternFill>
      </fill>
    </dxf>
  </dxfs>
  <tableStyles count="1" defaultTableStyle="TableStyleMedium2" defaultPivotStyle="PivotStyleLight16">
    <tableStyle name="Estilo de segmentación de datos 1" pivot="0" table="0" count="1" xr9:uid="{F3D115AF-5300-4DC1-A56D-CA323248ADBC}">
      <tableStyleElement type="wholeTable" dxfId="193"/>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7B3CA"/>
      <rgbColor rgb="FF808080"/>
      <rgbColor rgb="FF729FCF"/>
      <rgbColor rgb="FF993366"/>
      <rgbColor rgb="FFE8F2A1"/>
      <rgbColor rgb="FF96F5F2"/>
      <rgbColor rgb="FF660066"/>
      <rgbColor rgb="FFFF6D6D"/>
      <rgbColor rgb="FF00599D"/>
      <rgbColor rgb="FFB4C7DC"/>
      <rgbColor rgb="FF000080"/>
      <rgbColor rgb="FFFF00FF"/>
      <rgbColor rgb="FFFFFF00"/>
      <rgbColor rgb="FF00FFFF"/>
      <rgbColor rgb="FF800080"/>
      <rgbColor rgb="FF800000"/>
      <rgbColor rgb="FF008080"/>
      <rgbColor rgb="FF0000FF"/>
      <rgbColor rgb="FF00CCFF"/>
      <rgbColor rgb="FFCCFFFF"/>
      <rgbColor rgb="FFDDDDDD"/>
      <rgbColor rgb="FFFFFFA6"/>
      <rgbColor rgb="FF99CCFF"/>
      <rgbColor rgb="FFFFB66C"/>
      <rgbColor rgb="FFCC99FF"/>
      <rgbColor rgb="FFFFE994"/>
      <rgbColor rgb="FF3465A4"/>
      <rgbColor rgb="FF37DDDF"/>
      <rgbColor rgb="FF77BC65"/>
      <rgbColor rgb="FFFFCC00"/>
      <rgbColor rgb="FFFF9900"/>
      <rgbColor rgb="FFFF6600"/>
      <rgbColor rgb="FF5983B0"/>
      <rgbColor rgb="FFB2B2B2"/>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232323"/>
      <color rgb="FFD3E6F5"/>
    </mruColors>
  </colors>
  <extLst>
    <ext xmlns:x14="http://schemas.microsoft.com/office/spreadsheetml/2009/9/main" uri="{EB79DEF2-80B8-43e5-95BD-54CBDDF9020C}">
      <x14:slicerStyles defaultSlicerStyle="SlicerStyleLight1">
        <x14:slicerStyle name="Estilo de segmentación de datos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pivotCacheDefinition" Target="pivotCache/pivotCacheDefinition9.xml"/><Relationship Id="rId39" Type="http://schemas.openxmlformats.org/officeDocument/2006/relationships/styles" Target="styles.xml"/><Relationship Id="rId21" Type="http://schemas.openxmlformats.org/officeDocument/2006/relationships/pivotCacheDefinition" Target="pivotCache/pivotCacheDefinition4.xml"/><Relationship Id="rId34" Type="http://schemas.microsoft.com/office/2007/relationships/slicerCache" Target="slicerCaches/slicerCache1.xml"/><Relationship Id="rId42" Type="http://schemas.openxmlformats.org/officeDocument/2006/relationships/powerPivotData" Target="model/item.data"/><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pivotCacheDefinition" Target="pivotCache/pivotCacheDefinition12.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pivotCacheDefinition" Target="pivotCache/pivotCacheDefinition15.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pivotCacheDefinition" Target="pivotCache/pivotCacheDefinition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openxmlformats.org/officeDocument/2006/relationships/pivotCacheDefinition" Target="pivotCache/pivotCacheDefinition13.xml"/><Relationship Id="rId35" Type="http://schemas.microsoft.com/office/2007/relationships/slicerCache" Target="slicerCaches/slicerCache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8.xml"/><Relationship Id="rId33" Type="http://schemas.openxmlformats.org/officeDocument/2006/relationships/pivotCacheDefinition" Target="pivotCache/pivotCacheDefinition16.xml"/><Relationship Id="rId3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Coderhouse.xlsm]Tabla_Dinámica_Arg!Arg_Total</c:name>
    <c:fmtId val="2"/>
  </c:pivotSource>
  <c:chart>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587830546351252E-2"/>
          <c:y val="0.12461117021627464"/>
          <c:w val="0.95441216945364871"/>
          <c:h val="0.77194488864932709"/>
        </c:manualLayout>
      </c:layout>
      <c:lineChart>
        <c:grouping val="standard"/>
        <c:varyColors val="0"/>
        <c:ser>
          <c:idx val="0"/>
          <c:order val="0"/>
          <c:tx>
            <c:strRef>
              <c:f>Tabla_Dinámica_Arg!$S$4:$S$6</c:f>
              <c:strCache>
                <c:ptCount val="1"/>
                <c:pt idx="0">
                  <c:v>Argentina - Goles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Tabla_Dinámica_Arg!$R$7:$R$14</c:f>
              <c:strCache>
                <c:ptCount val="7"/>
                <c:pt idx="0">
                  <c:v>1994</c:v>
                </c:pt>
                <c:pt idx="1">
                  <c:v>1998</c:v>
                </c:pt>
                <c:pt idx="2">
                  <c:v>2002</c:v>
                </c:pt>
                <c:pt idx="3">
                  <c:v>2006</c:v>
                </c:pt>
                <c:pt idx="4">
                  <c:v>2010</c:v>
                </c:pt>
                <c:pt idx="5">
                  <c:v>2014</c:v>
                </c:pt>
                <c:pt idx="6">
                  <c:v>2018</c:v>
                </c:pt>
              </c:strCache>
            </c:strRef>
          </c:cat>
          <c:val>
            <c:numRef>
              <c:f>Tabla_Dinámica_Arg!$S$7:$S$14</c:f>
              <c:numCache>
                <c:formatCode>General</c:formatCode>
                <c:ptCount val="7"/>
                <c:pt idx="0">
                  <c:v>8</c:v>
                </c:pt>
                <c:pt idx="1">
                  <c:v>10</c:v>
                </c:pt>
                <c:pt idx="2">
                  <c:v>2</c:v>
                </c:pt>
                <c:pt idx="3">
                  <c:v>11</c:v>
                </c:pt>
                <c:pt idx="4">
                  <c:v>10</c:v>
                </c:pt>
                <c:pt idx="5">
                  <c:v>8</c:v>
                </c:pt>
                <c:pt idx="6">
                  <c:v>6</c:v>
                </c:pt>
              </c:numCache>
            </c:numRef>
          </c:val>
          <c:smooth val="0"/>
          <c:extLst>
            <c:ext xmlns:c16="http://schemas.microsoft.com/office/drawing/2014/chart" uri="{C3380CC4-5D6E-409C-BE32-E72D297353CC}">
              <c16:uniqueId val="{00000000-01D1-47E0-AB92-196902CB1759}"/>
            </c:ext>
          </c:extLst>
        </c:ser>
        <c:ser>
          <c:idx val="1"/>
          <c:order val="1"/>
          <c:tx>
            <c:strRef>
              <c:f>Tabla_Dinámica_Arg!$T$4:$T$6</c:f>
              <c:strCache>
                <c:ptCount val="1"/>
                <c:pt idx="0">
                  <c:v>Argentina - Partidos Ganados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Tabla_Dinámica_Arg!$R$7:$R$14</c:f>
              <c:strCache>
                <c:ptCount val="7"/>
                <c:pt idx="0">
                  <c:v>1994</c:v>
                </c:pt>
                <c:pt idx="1">
                  <c:v>1998</c:v>
                </c:pt>
                <c:pt idx="2">
                  <c:v>2002</c:v>
                </c:pt>
                <c:pt idx="3">
                  <c:v>2006</c:v>
                </c:pt>
                <c:pt idx="4">
                  <c:v>2010</c:v>
                </c:pt>
                <c:pt idx="5">
                  <c:v>2014</c:v>
                </c:pt>
                <c:pt idx="6">
                  <c:v>2018</c:v>
                </c:pt>
              </c:strCache>
            </c:strRef>
          </c:cat>
          <c:val>
            <c:numRef>
              <c:f>Tabla_Dinámica_Arg!$T$7:$T$14</c:f>
              <c:numCache>
                <c:formatCode>General</c:formatCode>
                <c:ptCount val="7"/>
                <c:pt idx="0">
                  <c:v>2</c:v>
                </c:pt>
                <c:pt idx="1">
                  <c:v>4</c:v>
                </c:pt>
                <c:pt idx="2">
                  <c:v>1</c:v>
                </c:pt>
                <c:pt idx="3">
                  <c:v>3</c:v>
                </c:pt>
                <c:pt idx="4">
                  <c:v>4</c:v>
                </c:pt>
                <c:pt idx="5">
                  <c:v>6</c:v>
                </c:pt>
                <c:pt idx="6">
                  <c:v>1</c:v>
                </c:pt>
              </c:numCache>
            </c:numRef>
          </c:val>
          <c:smooth val="0"/>
          <c:extLst>
            <c:ext xmlns:c16="http://schemas.microsoft.com/office/drawing/2014/chart" uri="{C3380CC4-5D6E-409C-BE32-E72D297353CC}">
              <c16:uniqueId val="{00000001-01D1-47E0-AB92-196902CB1759}"/>
            </c:ext>
          </c:extLst>
        </c:ser>
        <c:ser>
          <c:idx val="2"/>
          <c:order val="2"/>
          <c:tx>
            <c:strRef>
              <c:f>Tabla_Dinámica_Arg!$U$4:$U$6</c:f>
              <c:strCache>
                <c:ptCount val="1"/>
                <c:pt idx="0">
                  <c:v>Argentina - Partidos Perdidos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Tabla_Dinámica_Arg!$R$7:$R$14</c:f>
              <c:strCache>
                <c:ptCount val="7"/>
                <c:pt idx="0">
                  <c:v>1994</c:v>
                </c:pt>
                <c:pt idx="1">
                  <c:v>1998</c:v>
                </c:pt>
                <c:pt idx="2">
                  <c:v>2002</c:v>
                </c:pt>
                <c:pt idx="3">
                  <c:v>2006</c:v>
                </c:pt>
                <c:pt idx="4">
                  <c:v>2010</c:v>
                </c:pt>
                <c:pt idx="5">
                  <c:v>2014</c:v>
                </c:pt>
                <c:pt idx="6">
                  <c:v>2018</c:v>
                </c:pt>
              </c:strCache>
            </c:strRef>
          </c:cat>
          <c:val>
            <c:numRef>
              <c:f>Tabla_Dinámica_Arg!$U$7:$U$14</c:f>
              <c:numCache>
                <c:formatCode>General</c:formatCode>
                <c:ptCount val="7"/>
                <c:pt idx="0">
                  <c:v>1</c:v>
                </c:pt>
                <c:pt idx="1">
                  <c:v>1</c:v>
                </c:pt>
                <c:pt idx="2">
                  <c:v>1</c:v>
                </c:pt>
                <c:pt idx="3">
                  <c:v>1</c:v>
                </c:pt>
                <c:pt idx="4">
                  <c:v>1</c:v>
                </c:pt>
                <c:pt idx="5">
                  <c:v>1</c:v>
                </c:pt>
                <c:pt idx="6">
                  <c:v>2</c:v>
                </c:pt>
              </c:numCache>
            </c:numRef>
          </c:val>
          <c:smooth val="0"/>
          <c:extLst>
            <c:ext xmlns:c16="http://schemas.microsoft.com/office/drawing/2014/chart" uri="{C3380CC4-5D6E-409C-BE32-E72D297353CC}">
              <c16:uniqueId val="{00000002-01D1-47E0-AB92-196902CB1759}"/>
            </c:ext>
          </c:extLst>
        </c:ser>
        <c:dLbls>
          <c:dLblPos val="t"/>
          <c:showLegendKey val="0"/>
          <c:showVal val="1"/>
          <c:showCatName val="0"/>
          <c:showSerName val="0"/>
          <c:showPercent val="0"/>
          <c:showBubbleSize val="0"/>
        </c:dLbls>
        <c:marker val="1"/>
        <c:smooth val="0"/>
        <c:axId val="795055664"/>
        <c:axId val="795046096"/>
      </c:lineChart>
      <c:catAx>
        <c:axId val="79505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95046096"/>
        <c:crosses val="autoZero"/>
        <c:auto val="1"/>
        <c:lblAlgn val="ctr"/>
        <c:lblOffset val="100"/>
        <c:noMultiLvlLbl val="0"/>
      </c:catAx>
      <c:valAx>
        <c:axId val="79504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95055664"/>
        <c:crosses val="autoZero"/>
        <c:crossBetween val="between"/>
      </c:valAx>
      <c:spPr>
        <a:solidFill>
          <a:schemeClr val="bg1">
            <a:lumMod val="95000"/>
          </a:schemeClr>
        </a:solidFill>
        <a:ln w="76200">
          <a:noFill/>
        </a:ln>
        <a:effectLst/>
      </c:spPr>
    </c:plotArea>
    <c:legend>
      <c:legendPos val="t"/>
      <c:legendEntry>
        <c:idx val="0"/>
        <c:txPr>
          <a:bodyPr rot="0" spcFirstLastPara="1" vertOverflow="ellipsis" vert="horz" wrap="square" anchor="ctr" anchorCtr="1"/>
          <a:lstStyle/>
          <a:p>
            <a:pPr>
              <a:defRPr sz="1600" b="1" i="0" u="none" strike="noStrike" kern="1200" baseline="0">
                <a:solidFill>
                  <a:schemeClr val="tx1"/>
                </a:solidFill>
                <a:latin typeface="Caladea" panose="02040503050406030204" pitchFamily="18" charset="0"/>
                <a:ea typeface="+mn-ea"/>
                <a:cs typeface="+mn-cs"/>
              </a:defRPr>
            </a:pPr>
            <a:endParaRPr lang="es-AR"/>
          </a:p>
        </c:txPr>
      </c:legendEntry>
      <c:legendEntry>
        <c:idx val="1"/>
        <c:txPr>
          <a:bodyPr rot="0" spcFirstLastPara="1" vertOverflow="ellipsis" vert="horz" wrap="square" anchor="ctr" anchorCtr="1"/>
          <a:lstStyle/>
          <a:p>
            <a:pPr>
              <a:defRPr sz="1600" b="1" i="0" u="none" strike="noStrike" kern="1200" baseline="0">
                <a:solidFill>
                  <a:schemeClr val="tx1"/>
                </a:solidFill>
                <a:latin typeface="Caladea" panose="02040503050406030204" pitchFamily="18" charset="0"/>
                <a:ea typeface="+mn-ea"/>
                <a:cs typeface="+mn-cs"/>
              </a:defRPr>
            </a:pPr>
            <a:endParaRPr lang="es-AR"/>
          </a:p>
        </c:txPr>
      </c:legendEntry>
      <c:legendEntry>
        <c:idx val="2"/>
        <c:txPr>
          <a:bodyPr rot="0" spcFirstLastPara="1" vertOverflow="ellipsis" vert="horz" wrap="square" anchor="ctr" anchorCtr="1"/>
          <a:lstStyle/>
          <a:p>
            <a:pPr>
              <a:defRPr sz="1600" b="1" i="0" u="none" strike="noStrike" kern="1200" baseline="0">
                <a:solidFill>
                  <a:schemeClr val="tx1"/>
                </a:solidFill>
                <a:latin typeface="Caladea" panose="02040503050406030204" pitchFamily="18" charset="0"/>
                <a:ea typeface="+mn-ea"/>
                <a:cs typeface="+mn-cs"/>
              </a:defRPr>
            </a:pPr>
            <a:endParaRPr lang="es-AR"/>
          </a:p>
        </c:txPr>
      </c:legendEntry>
      <c:layout>
        <c:manualLayout>
          <c:xMode val="edge"/>
          <c:yMode val="edge"/>
          <c:x val="6.0843181914921607E-2"/>
          <c:y val="0"/>
          <c:w val="0.87874932254428917"/>
          <c:h val="0.1722040136887386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Caladea" panose="02040503050406030204" pitchFamily="18"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1200" b="1" i="0" baseline="0">
          <a:solidFill>
            <a:schemeClr val="tx1"/>
          </a:solidFill>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Coderhouse.xlsm]Tabla_Dinámica_Totales!Totales_Top3</c:name>
    <c:fmtId val="9"/>
  </c:pivotSource>
  <c:chart>
    <c:title>
      <c:tx>
        <c:rich>
          <a:bodyPr rot="0" spcFirstLastPara="1" vertOverflow="ellipsis" vert="horz" wrap="square" anchor="ctr" anchorCtr="1"/>
          <a:lstStyle/>
          <a:p>
            <a:pPr>
              <a:defRPr sz="1800" b="1" i="0" u="none" strike="noStrike" kern="1200" spc="0" baseline="0">
                <a:solidFill>
                  <a:schemeClr val="tx1"/>
                </a:solidFill>
                <a:latin typeface="Caladea" panose="02040503050406030204" pitchFamily="18" charset="0"/>
                <a:ea typeface="+mn-ea"/>
                <a:cs typeface="+mn-cs"/>
              </a:defRPr>
            </a:pPr>
            <a:r>
              <a:rPr lang="en-US" sz="2400" b="1" i="0" baseline="0">
                <a:solidFill>
                  <a:schemeClr val="tx1"/>
                </a:solidFill>
                <a:latin typeface="Caladea" panose="02040503050406030204" pitchFamily="18" charset="0"/>
              </a:rPr>
              <a:t>Top 3</a:t>
            </a:r>
          </a:p>
          <a:p>
            <a:pPr>
              <a:defRPr sz="1800" b="1">
                <a:solidFill>
                  <a:schemeClr val="tx1"/>
                </a:solidFill>
                <a:latin typeface="Caladea" panose="02040503050406030204" pitchFamily="18" charset="0"/>
              </a:defRPr>
            </a:pPr>
            <a:r>
              <a:rPr lang="en-US" sz="2400" b="1" i="0" baseline="0">
                <a:solidFill>
                  <a:schemeClr val="tx1"/>
                </a:solidFill>
                <a:latin typeface="Caladea" panose="02040503050406030204" pitchFamily="18" charset="0"/>
              </a:rPr>
              <a:t>Equipos</a:t>
            </a:r>
          </a:p>
        </c:rich>
      </c:tx>
      <c:layout>
        <c:manualLayout>
          <c:xMode val="edge"/>
          <c:yMode val="edge"/>
          <c:x val="6.132486291623921E-2"/>
          <c:y val="0.10514405749718048"/>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590367727116511"/>
          <c:y val="0.17592909936222209"/>
          <c:w val="0.44063348270576003"/>
          <c:h val="0.76455675925374023"/>
        </c:manualLayout>
      </c:layout>
      <c:radarChart>
        <c:radarStyle val="marker"/>
        <c:varyColors val="0"/>
        <c:ser>
          <c:idx val="0"/>
          <c:order val="0"/>
          <c:tx>
            <c:strRef>
              <c:f>Tabla_Dinámica_Totales!$AI$4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Tabla_Dinámica_Totales!$AH$5:$AH$8</c:f>
              <c:strCache>
                <c:ptCount val="3"/>
                <c:pt idx="0">
                  <c:v>Argentina</c:v>
                </c:pt>
                <c:pt idx="1">
                  <c:v>Germany</c:v>
                </c:pt>
                <c:pt idx="2">
                  <c:v>Brazil</c:v>
                </c:pt>
              </c:strCache>
            </c:strRef>
          </c:cat>
          <c:val>
            <c:numRef>
              <c:f>Tabla_Dinámica_Totales!$AI$5:$AI$8</c:f>
              <c:numCache>
                <c:formatCode>General</c:formatCode>
                <c:ptCount val="3"/>
                <c:pt idx="0">
                  <c:v>21</c:v>
                </c:pt>
                <c:pt idx="1">
                  <c:v>29</c:v>
                </c:pt>
                <c:pt idx="2">
                  <c:v>30</c:v>
                </c:pt>
              </c:numCache>
            </c:numRef>
          </c:val>
          <c:extLst>
            <c:ext xmlns:c16="http://schemas.microsoft.com/office/drawing/2014/chart" uri="{C3380CC4-5D6E-409C-BE32-E72D297353CC}">
              <c16:uniqueId val="{00000000-96D2-42CA-8EE2-86A96BFB6CE6}"/>
            </c:ext>
          </c:extLst>
        </c:ser>
        <c:dLbls>
          <c:showLegendKey val="0"/>
          <c:showVal val="0"/>
          <c:showCatName val="0"/>
          <c:showSerName val="0"/>
          <c:showPercent val="0"/>
          <c:showBubbleSize val="0"/>
        </c:dLbls>
        <c:axId val="1531678784"/>
        <c:axId val="1531673376"/>
      </c:radarChart>
      <c:catAx>
        <c:axId val="153167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800" b="1" i="0" u="none" strike="noStrike" kern="1200" baseline="0">
                <a:solidFill>
                  <a:schemeClr val="tx1"/>
                </a:solidFill>
                <a:latin typeface="Caladea" panose="02040503050406030204" pitchFamily="18" charset="0"/>
                <a:ea typeface="+mn-ea"/>
                <a:cs typeface="+mn-cs"/>
              </a:defRPr>
            </a:pPr>
            <a:endParaRPr lang="es-AR"/>
          </a:p>
        </c:txPr>
        <c:crossAx val="1531673376"/>
        <c:crosses val="autoZero"/>
        <c:auto val="1"/>
        <c:lblAlgn val="ctr"/>
        <c:lblOffset val="100"/>
        <c:noMultiLvlLbl val="0"/>
      </c:catAx>
      <c:valAx>
        <c:axId val="153167337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3167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Coderhouse.xlsm]Tabla_Dinámica_Totales!Total_Win</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r>
              <a:rPr lang="en-US" sz="1400">
                <a:latin typeface="Caladea" panose="02040503050406030204" pitchFamily="18" charset="0"/>
              </a:rPr>
              <a:t>Top 10 Partidos Ganados</a:t>
            </a:r>
          </a:p>
        </c:rich>
      </c:tx>
      <c:layout>
        <c:manualLayout>
          <c:xMode val="edge"/>
          <c:yMode val="edge"/>
          <c:x val="0.30207413776542219"/>
          <c:y val="3.683780183712019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Tabla_Dinámica_Totales!$J$4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Tabla_Dinámica_Totales!$I$5:$I$15</c:f>
              <c:strCache>
                <c:ptCount val="10"/>
                <c:pt idx="0">
                  <c:v>England</c:v>
                </c:pt>
                <c:pt idx="1">
                  <c:v>Belgium</c:v>
                </c:pt>
                <c:pt idx="2">
                  <c:v>Italy</c:v>
                </c:pt>
                <c:pt idx="3">
                  <c:v>Croatia</c:v>
                </c:pt>
                <c:pt idx="4">
                  <c:v>Spain</c:v>
                </c:pt>
                <c:pt idx="5">
                  <c:v>Netherlands</c:v>
                </c:pt>
                <c:pt idx="6">
                  <c:v>France</c:v>
                </c:pt>
                <c:pt idx="7">
                  <c:v>Argentina</c:v>
                </c:pt>
                <c:pt idx="8">
                  <c:v>Germany</c:v>
                </c:pt>
                <c:pt idx="9">
                  <c:v>Brazil</c:v>
                </c:pt>
              </c:strCache>
            </c:strRef>
          </c:cat>
          <c:val>
            <c:numRef>
              <c:f>Tabla_Dinámica_Totales!$J$5:$J$15</c:f>
              <c:numCache>
                <c:formatCode>General</c:formatCode>
                <c:ptCount val="10"/>
                <c:pt idx="0">
                  <c:v>12</c:v>
                </c:pt>
                <c:pt idx="1">
                  <c:v>12</c:v>
                </c:pt>
                <c:pt idx="2">
                  <c:v>13</c:v>
                </c:pt>
                <c:pt idx="3">
                  <c:v>13</c:v>
                </c:pt>
                <c:pt idx="4">
                  <c:v>18</c:v>
                </c:pt>
                <c:pt idx="5">
                  <c:v>19</c:v>
                </c:pt>
                <c:pt idx="6">
                  <c:v>20</c:v>
                </c:pt>
                <c:pt idx="7">
                  <c:v>21</c:v>
                </c:pt>
                <c:pt idx="8">
                  <c:v>29</c:v>
                </c:pt>
                <c:pt idx="9">
                  <c:v>30</c:v>
                </c:pt>
              </c:numCache>
            </c:numRef>
          </c:val>
          <c:extLst>
            <c:ext xmlns:c16="http://schemas.microsoft.com/office/drawing/2014/chart" uri="{C3380CC4-5D6E-409C-BE32-E72D297353CC}">
              <c16:uniqueId val="{00000000-8D2D-4E25-AC8B-C3E5770727DA}"/>
            </c:ext>
          </c:extLst>
        </c:ser>
        <c:dLbls>
          <c:dLblPos val="outEnd"/>
          <c:showLegendKey val="0"/>
          <c:showVal val="1"/>
          <c:showCatName val="0"/>
          <c:showSerName val="0"/>
          <c:showPercent val="0"/>
          <c:showBubbleSize val="0"/>
        </c:dLbls>
        <c:gapWidth val="182"/>
        <c:axId val="788448304"/>
        <c:axId val="788443728"/>
      </c:barChart>
      <c:catAx>
        <c:axId val="788448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88443728"/>
        <c:crosses val="autoZero"/>
        <c:auto val="1"/>
        <c:lblAlgn val="ctr"/>
        <c:lblOffset val="100"/>
        <c:noMultiLvlLbl val="0"/>
      </c:catAx>
      <c:valAx>
        <c:axId val="788443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88448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1200" b="1" i="0" baseline="0">
          <a:solidFill>
            <a:schemeClr val="tx1"/>
          </a:solidFill>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Coderhouse.xlsm]Tabla_Dinámica_Totales!Total_Loss</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r>
              <a:rPr lang="en-US" sz="1400">
                <a:latin typeface="Caladea" panose="02040503050406030204" pitchFamily="18" charset="0"/>
              </a:rPr>
              <a:t>Top 10 Partidos Perdidos</a:t>
            </a:r>
          </a:p>
        </c:rich>
      </c:tx>
      <c:layout>
        <c:manualLayout>
          <c:xMode val="edge"/>
          <c:yMode val="edge"/>
          <c:x val="0.29882439651384596"/>
          <c:y val="4.159808094980597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Tabla_Dinámica_Totales!$O$4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Tabla_Dinámica_Totales!$N$5:$N$15</c:f>
              <c:strCache>
                <c:ptCount val="10"/>
                <c:pt idx="0">
                  <c:v>Cameroon</c:v>
                </c:pt>
                <c:pt idx="1">
                  <c:v>Brazil</c:v>
                </c:pt>
                <c:pt idx="2">
                  <c:v>Italy</c:v>
                </c:pt>
                <c:pt idx="3">
                  <c:v>Croatia</c:v>
                </c:pt>
                <c:pt idx="4">
                  <c:v>Switzerland</c:v>
                </c:pt>
                <c:pt idx="5">
                  <c:v>Spain</c:v>
                </c:pt>
                <c:pt idx="6">
                  <c:v>Japan</c:v>
                </c:pt>
                <c:pt idx="7">
                  <c:v>USA</c:v>
                </c:pt>
                <c:pt idx="8">
                  <c:v>Mexico</c:v>
                </c:pt>
                <c:pt idx="9">
                  <c:v>Nigeria</c:v>
                </c:pt>
              </c:strCache>
            </c:strRef>
          </c:cat>
          <c:val>
            <c:numRef>
              <c:f>Tabla_Dinámica_Totales!$O$5:$O$15</c:f>
              <c:numCache>
                <c:formatCode>General</c:formatCode>
                <c:ptCount val="10"/>
                <c:pt idx="0">
                  <c:v>9</c:v>
                </c:pt>
                <c:pt idx="1">
                  <c:v>9</c:v>
                </c:pt>
                <c:pt idx="2">
                  <c:v>9</c:v>
                </c:pt>
                <c:pt idx="3">
                  <c:v>10</c:v>
                </c:pt>
                <c:pt idx="4">
                  <c:v>10</c:v>
                </c:pt>
                <c:pt idx="5">
                  <c:v>10</c:v>
                </c:pt>
                <c:pt idx="6">
                  <c:v>11</c:v>
                </c:pt>
                <c:pt idx="7">
                  <c:v>11</c:v>
                </c:pt>
                <c:pt idx="8">
                  <c:v>12</c:v>
                </c:pt>
                <c:pt idx="9">
                  <c:v>14</c:v>
                </c:pt>
              </c:numCache>
            </c:numRef>
          </c:val>
          <c:extLst>
            <c:ext xmlns:c16="http://schemas.microsoft.com/office/drawing/2014/chart" uri="{C3380CC4-5D6E-409C-BE32-E72D297353CC}">
              <c16:uniqueId val="{00000000-FAC7-40EE-A5FF-D3F026AF5240}"/>
            </c:ext>
          </c:extLst>
        </c:ser>
        <c:dLbls>
          <c:dLblPos val="outEnd"/>
          <c:showLegendKey val="0"/>
          <c:showVal val="1"/>
          <c:showCatName val="0"/>
          <c:showSerName val="0"/>
          <c:showPercent val="0"/>
          <c:showBubbleSize val="0"/>
        </c:dLbls>
        <c:gapWidth val="182"/>
        <c:axId val="788462864"/>
        <c:axId val="788463280"/>
      </c:barChart>
      <c:catAx>
        <c:axId val="788462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88463280"/>
        <c:crosses val="autoZero"/>
        <c:auto val="1"/>
        <c:lblAlgn val="ctr"/>
        <c:lblOffset val="100"/>
        <c:noMultiLvlLbl val="0"/>
      </c:catAx>
      <c:valAx>
        <c:axId val="788463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788462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1200" b="1" i="0" baseline="0">
          <a:solidFill>
            <a:schemeClr val="tx1"/>
          </a:solidFill>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Coderhouse.xlsm]Tabla_Dinámica_Totales!Total_Goles</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r>
              <a:rPr lang="en-US" sz="1400">
                <a:latin typeface="Caladea" panose="02040503050406030204" pitchFamily="18" charset="0"/>
              </a:rPr>
              <a:t>Top 10 Goleadores</a:t>
            </a:r>
          </a:p>
        </c:rich>
      </c:tx>
      <c:layout>
        <c:manualLayout>
          <c:xMode val="edge"/>
          <c:yMode val="edge"/>
          <c:x val="0.33398667378457053"/>
          <c:y val="4.358976199116285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A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Tabla_Dinámica_Totales!$A$5:$A$15</c:f>
              <c:strCache>
                <c:ptCount val="10"/>
                <c:pt idx="0">
                  <c:v>Croatia</c:v>
                </c:pt>
                <c:pt idx="1">
                  <c:v>Belgium</c:v>
                </c:pt>
                <c:pt idx="2">
                  <c:v>England</c:v>
                </c:pt>
                <c:pt idx="3">
                  <c:v>Italy</c:v>
                </c:pt>
                <c:pt idx="4">
                  <c:v>France</c:v>
                </c:pt>
                <c:pt idx="5">
                  <c:v>Netherlands</c:v>
                </c:pt>
                <c:pt idx="6">
                  <c:v>Argentina</c:v>
                </c:pt>
                <c:pt idx="7">
                  <c:v>Spain</c:v>
                </c:pt>
                <c:pt idx="8">
                  <c:v>Germany</c:v>
                </c:pt>
                <c:pt idx="9">
                  <c:v>Brazil</c:v>
                </c:pt>
              </c:strCache>
            </c:strRef>
          </c:cat>
          <c:val>
            <c:numRef>
              <c:f>Tabla_Dinámica_Totales!$B$5:$B$15</c:f>
              <c:numCache>
                <c:formatCode>General</c:formatCode>
                <c:ptCount val="10"/>
                <c:pt idx="0">
                  <c:v>35</c:v>
                </c:pt>
                <c:pt idx="1">
                  <c:v>35</c:v>
                </c:pt>
                <c:pt idx="2">
                  <c:v>36</c:v>
                </c:pt>
                <c:pt idx="3">
                  <c:v>39</c:v>
                </c:pt>
                <c:pt idx="4">
                  <c:v>49</c:v>
                </c:pt>
                <c:pt idx="5">
                  <c:v>49</c:v>
                </c:pt>
                <c:pt idx="6">
                  <c:v>55</c:v>
                </c:pt>
                <c:pt idx="7">
                  <c:v>56</c:v>
                </c:pt>
                <c:pt idx="8">
                  <c:v>79</c:v>
                </c:pt>
                <c:pt idx="9">
                  <c:v>81</c:v>
                </c:pt>
              </c:numCache>
            </c:numRef>
          </c:val>
          <c:extLst>
            <c:ext xmlns:c16="http://schemas.microsoft.com/office/drawing/2014/chart" uri="{C3380CC4-5D6E-409C-BE32-E72D297353CC}">
              <c16:uniqueId val="{00000000-2F63-4ECE-A6AC-997C0BEBAABA}"/>
            </c:ext>
          </c:extLst>
        </c:ser>
        <c:dLbls>
          <c:dLblPos val="outEnd"/>
          <c:showLegendKey val="0"/>
          <c:showVal val="1"/>
          <c:showCatName val="0"/>
          <c:showSerName val="0"/>
          <c:showPercent val="0"/>
          <c:showBubbleSize val="0"/>
        </c:dLbls>
        <c:gapWidth val="182"/>
        <c:axId val="788471184"/>
        <c:axId val="788484080"/>
      </c:barChart>
      <c:catAx>
        <c:axId val="78847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AR"/>
          </a:p>
        </c:txPr>
        <c:crossAx val="788484080"/>
        <c:crosses val="autoZero"/>
        <c:auto val="1"/>
        <c:lblAlgn val="ctr"/>
        <c:lblOffset val="100"/>
        <c:noMultiLvlLbl val="0"/>
      </c:catAx>
      <c:valAx>
        <c:axId val="788484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AR"/>
          </a:p>
        </c:txPr>
        <c:crossAx val="78847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1100" b="1" i="0" baseline="0">
          <a:solidFill>
            <a:schemeClr val="tx1"/>
          </a:solidFill>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Coderhouse.xlsm]Tabla_Dinámica_Totales!Totales_Tot</c:name>
    <c:fmtId val="6"/>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2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2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
        <c:idx val="3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l"/>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61472813706924E-2"/>
          <c:y val="3.5978801062559053E-2"/>
          <c:w val="0.93638527186293075"/>
          <c:h val="0.86921382247203272"/>
        </c:manualLayout>
      </c:layout>
      <c:lineChart>
        <c:grouping val="standard"/>
        <c:varyColors val="0"/>
        <c:ser>
          <c:idx val="0"/>
          <c:order val="0"/>
          <c:tx>
            <c:strRef>
              <c:f>Tabla_Dinámica_Totales!$AD$4:$AD$6</c:f>
              <c:strCache>
                <c:ptCount val="1"/>
                <c:pt idx="0">
                  <c:v>Brazil - Goles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Tabla_Dinámica_Totales!$AD$7:$AD$13</c:f>
              <c:numCache>
                <c:formatCode>General</c:formatCode>
                <c:ptCount val="7"/>
                <c:pt idx="0">
                  <c:v>11</c:v>
                </c:pt>
                <c:pt idx="1">
                  <c:v>14</c:v>
                </c:pt>
                <c:pt idx="2">
                  <c:v>18</c:v>
                </c:pt>
                <c:pt idx="3">
                  <c:v>10</c:v>
                </c:pt>
                <c:pt idx="4">
                  <c:v>9</c:v>
                </c:pt>
                <c:pt idx="5">
                  <c:v>11</c:v>
                </c:pt>
                <c:pt idx="6">
                  <c:v>8</c:v>
                </c:pt>
              </c:numCache>
            </c:numRef>
          </c:val>
          <c:smooth val="0"/>
          <c:extLst>
            <c:ext xmlns:c16="http://schemas.microsoft.com/office/drawing/2014/chart" uri="{C3380CC4-5D6E-409C-BE32-E72D297353CC}">
              <c16:uniqueId val="{00000003-CAD2-4D5A-AD1F-1A2DDA7C3E6A}"/>
            </c:ext>
          </c:extLst>
        </c:ser>
        <c:ser>
          <c:idx val="1"/>
          <c:order val="1"/>
          <c:tx>
            <c:strRef>
              <c:f>Tabla_Dinámica_Totales!$AE$4:$AE$6</c:f>
              <c:strCache>
                <c:ptCount val="1"/>
                <c:pt idx="0">
                  <c:v>Brazil - Partidos Ganados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Tabla_Dinámica_Totales!$AE$7:$AE$13</c:f>
              <c:numCache>
                <c:formatCode>General</c:formatCode>
                <c:ptCount val="7"/>
                <c:pt idx="0">
                  <c:v>4</c:v>
                </c:pt>
                <c:pt idx="1">
                  <c:v>5</c:v>
                </c:pt>
                <c:pt idx="2">
                  <c:v>7</c:v>
                </c:pt>
                <c:pt idx="3">
                  <c:v>4</c:v>
                </c:pt>
                <c:pt idx="4">
                  <c:v>3</c:v>
                </c:pt>
                <c:pt idx="5">
                  <c:v>4</c:v>
                </c:pt>
                <c:pt idx="6">
                  <c:v>3</c:v>
                </c:pt>
              </c:numCache>
            </c:numRef>
          </c:val>
          <c:smooth val="0"/>
          <c:extLst>
            <c:ext xmlns:c16="http://schemas.microsoft.com/office/drawing/2014/chart" uri="{C3380CC4-5D6E-409C-BE32-E72D297353CC}">
              <c16:uniqueId val="{00000004-CAD2-4D5A-AD1F-1A2DDA7C3E6A}"/>
            </c:ext>
          </c:extLst>
        </c:ser>
        <c:ser>
          <c:idx val="2"/>
          <c:order val="2"/>
          <c:tx>
            <c:strRef>
              <c:f>Tabla_Dinámica_Totales!$AF$4:$AF$6</c:f>
              <c:strCache>
                <c:ptCount val="1"/>
                <c:pt idx="0">
                  <c:v>Brazil - Partidos Perdidos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s-AR"/>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Tabla_Dinámica_Totales!$AF$7:$AF$13</c:f>
              <c:numCache>
                <c:formatCode>General</c:formatCode>
                <c:ptCount val="7"/>
                <c:pt idx="0">
                  <c:v>2</c:v>
                </c:pt>
                <c:pt idx="1">
                  <c:v>2</c:v>
                </c:pt>
                <c:pt idx="2">
                  <c:v>0</c:v>
                </c:pt>
                <c:pt idx="3">
                  <c:v>1</c:v>
                </c:pt>
                <c:pt idx="4">
                  <c:v>1</c:v>
                </c:pt>
                <c:pt idx="5">
                  <c:v>2</c:v>
                </c:pt>
                <c:pt idx="6">
                  <c:v>1</c:v>
                </c:pt>
              </c:numCache>
            </c:numRef>
          </c:val>
          <c:smooth val="0"/>
          <c:extLst>
            <c:ext xmlns:c16="http://schemas.microsoft.com/office/drawing/2014/chart" uri="{C3380CC4-5D6E-409C-BE32-E72D297353CC}">
              <c16:uniqueId val="{00000005-CAD2-4D5A-AD1F-1A2DDA7C3E6A}"/>
            </c:ext>
          </c:extLst>
        </c:ser>
        <c:dLbls>
          <c:dLblPos val="l"/>
          <c:showLegendKey val="0"/>
          <c:showVal val="1"/>
          <c:showCatName val="0"/>
          <c:showSerName val="0"/>
          <c:showPercent val="0"/>
          <c:showBubbleSize val="0"/>
        </c:dLbls>
        <c:marker val="1"/>
        <c:smooth val="0"/>
        <c:axId val="2013831008"/>
        <c:axId val="2013839744"/>
      </c:lineChart>
      <c:catAx>
        <c:axId val="201383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2013839744"/>
        <c:crosses val="autoZero"/>
        <c:auto val="1"/>
        <c:lblAlgn val="ctr"/>
        <c:lblOffset val="100"/>
        <c:noMultiLvlLbl val="0"/>
      </c:catAx>
      <c:valAx>
        <c:axId val="201383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AR"/>
          </a:p>
        </c:txPr>
        <c:crossAx val="2013831008"/>
        <c:crosses val="autoZero"/>
        <c:crossBetween val="between"/>
      </c:valAx>
      <c:spPr>
        <a:noFill/>
        <a:ln>
          <a:noFill/>
        </a:ln>
        <a:effectLst/>
      </c:spPr>
    </c:plotArea>
    <c:legend>
      <c:legendPos val="t"/>
      <c:layout>
        <c:manualLayout>
          <c:xMode val="edge"/>
          <c:yMode val="edge"/>
          <c:x val="1.5437736949547974E-2"/>
          <c:y val="1.7460320733718424E-2"/>
          <c:w val="0.97900087489063869"/>
          <c:h val="9.391613225940903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Caladea" panose="02040503050406030204" pitchFamily="18"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Coderhouse.xlsm]Tabla_Dinámica_Región!Region_Loss</c:name>
    <c:fmtId val="5"/>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s-AR" b="1">
                <a:solidFill>
                  <a:schemeClr val="tx1"/>
                </a:solidFill>
                <a:latin typeface="Caladea" panose="02040503050406030204" pitchFamily="18" charset="0"/>
              </a:rPr>
              <a:t>Partidos Perdidos</a:t>
            </a:r>
          </a:p>
          <a:p>
            <a:pPr algn="l">
              <a:defRPr/>
            </a:pPr>
            <a:r>
              <a:rPr lang="es-AR" b="1">
                <a:solidFill>
                  <a:schemeClr val="tx1"/>
                </a:solidFill>
                <a:latin typeface="Caladea" panose="02040503050406030204" pitchFamily="18" charset="0"/>
              </a:rPr>
              <a:t> por Región</a:t>
            </a:r>
          </a:p>
        </c:rich>
      </c:tx>
      <c:layout>
        <c:manualLayout>
          <c:xMode val="edge"/>
          <c:yMode val="edge"/>
          <c:x val="1.4972926668108991E-2"/>
          <c:y val="4.1314557656091766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mbri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9.0506353169567857E-2"/>
              <c:y val="-9.50234826090110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mbri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5548527339387305"/>
              <c:y val="-4.13145576560917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mbri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dLbl>
          <c:idx val="0"/>
          <c:layout>
            <c:manualLayout>
              <c:x val="-2.3206757222966139E-3"/>
              <c:y val="-7.84976595465743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mbri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4565704725261231"/>
          <c:y val="0.13276230906711542"/>
          <c:w val="0.52725149400352"/>
          <c:h val="0.80101643948029266"/>
        </c:manualLayout>
      </c:layout>
      <c:doughnutChart>
        <c:varyColors val="1"/>
        <c:ser>
          <c:idx val="0"/>
          <c:order val="0"/>
          <c:tx>
            <c:strRef>
              <c:f>Tabla_Dinámica_Región!$N$3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18-4CDD-8BE1-EBC91C84E68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DF18-4CDD-8BE1-EBC91C84E68A}"/>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DF18-4CDD-8BE1-EBC91C84E68A}"/>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DF18-4CDD-8BE1-EBC91C84E68A}"/>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DF18-4CDD-8BE1-EBC91C84E68A}"/>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DF18-4CDD-8BE1-EBC91C84E68A}"/>
              </c:ext>
            </c:extLst>
          </c:dPt>
          <c:dLbls>
            <c:dLbl>
              <c:idx val="0"/>
              <c:layout>
                <c:manualLayout>
                  <c:x val="9.0506353169567857E-2"/>
                  <c:y val="-9.502348260901105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F18-4CDD-8BE1-EBC91C84E68A}"/>
                </c:ext>
              </c:extLst>
            </c:dLbl>
            <c:dLbl>
              <c:idx val="1"/>
              <c:layout>
                <c:manualLayout>
                  <c:x val="0.15548527339387305"/>
                  <c:y val="-4.131455765609176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F18-4CDD-8BE1-EBC91C84E68A}"/>
                </c:ext>
              </c:extLst>
            </c:dLbl>
            <c:dLbl>
              <c:idx val="5"/>
              <c:layout>
                <c:manualLayout>
                  <c:x val="-2.3206757222966139E-3"/>
                  <c:y val="-7.849765954657436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F18-4CDD-8BE1-EBC91C84E68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mbria" panose="02040503050406030204" pitchFamily="18" charset="0"/>
                    <a:ea typeface="+mn-ea"/>
                    <a:cs typeface="+mn-cs"/>
                  </a:defRPr>
                </a:pPr>
                <a:endParaRPr lang="es-AR"/>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Tabla_Dinámica_Región!$M$4:$M$10</c:f>
              <c:strCache>
                <c:ptCount val="6"/>
                <c:pt idx="0">
                  <c:v>África</c:v>
                </c:pt>
                <c:pt idx="1">
                  <c:v>América del Norte</c:v>
                </c:pt>
                <c:pt idx="2">
                  <c:v>América del Sur</c:v>
                </c:pt>
                <c:pt idx="3">
                  <c:v>Asia</c:v>
                </c:pt>
                <c:pt idx="4">
                  <c:v>Europa</c:v>
                </c:pt>
                <c:pt idx="5">
                  <c:v>Oceanía</c:v>
                </c:pt>
              </c:strCache>
            </c:strRef>
          </c:cat>
          <c:val>
            <c:numRef>
              <c:f>Tabla_Dinámica_Región!$N$4:$N$10</c:f>
              <c:numCache>
                <c:formatCode>General</c:formatCode>
                <c:ptCount val="6"/>
                <c:pt idx="0">
                  <c:v>62</c:v>
                </c:pt>
                <c:pt idx="1">
                  <c:v>25</c:v>
                </c:pt>
                <c:pt idx="2">
                  <c:v>66</c:v>
                </c:pt>
                <c:pt idx="3">
                  <c:v>49</c:v>
                </c:pt>
                <c:pt idx="4">
                  <c:v>143</c:v>
                </c:pt>
                <c:pt idx="5">
                  <c:v>7</c:v>
                </c:pt>
              </c:numCache>
            </c:numRef>
          </c:val>
          <c:extLst>
            <c:ext xmlns:c16="http://schemas.microsoft.com/office/drawing/2014/chart" uri="{C3380CC4-5D6E-409C-BE32-E72D297353CC}">
              <c16:uniqueId val="{0000000C-DF18-4CDD-8BE1-EBC91C84E68A}"/>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Coderhouse.xlsm]Tabla_Dinámica_Región!Region_Win</c:name>
    <c:fmtId val="5"/>
  </c:pivotSource>
  <c:chart>
    <c:title>
      <c:tx>
        <c:rich>
          <a:bodyPr rot="0" spcFirstLastPara="1" vertOverflow="ellipsis" vert="horz" wrap="square" anchor="ctr" anchorCtr="0"/>
          <a:lstStyle/>
          <a:p>
            <a:pPr algn="l">
              <a:defRPr sz="1400" b="1" i="0" u="none" strike="noStrike" kern="1200" spc="0" baseline="0">
                <a:solidFill>
                  <a:schemeClr val="tx1"/>
                </a:solidFill>
                <a:latin typeface="Caladea" panose="02040503050406030204" pitchFamily="18" charset="0"/>
                <a:ea typeface="+mn-ea"/>
                <a:cs typeface="+mn-cs"/>
              </a:defRPr>
            </a:pPr>
            <a:r>
              <a:rPr lang="en-US" b="1">
                <a:solidFill>
                  <a:schemeClr val="tx1"/>
                </a:solidFill>
                <a:latin typeface="Caladea" panose="02040503050406030204" pitchFamily="18" charset="0"/>
              </a:rPr>
              <a:t>Partidos</a:t>
            </a:r>
            <a:r>
              <a:rPr lang="en-US" b="1" baseline="0">
                <a:solidFill>
                  <a:schemeClr val="tx1"/>
                </a:solidFill>
                <a:latin typeface="Caladea" panose="02040503050406030204" pitchFamily="18" charset="0"/>
              </a:rPr>
              <a:t> Ganados</a:t>
            </a:r>
          </a:p>
          <a:p>
            <a:pPr algn="l">
              <a:defRPr b="1">
                <a:solidFill>
                  <a:schemeClr val="tx1"/>
                </a:solidFill>
                <a:latin typeface="Caladea" panose="02040503050406030204" pitchFamily="18" charset="0"/>
              </a:defRPr>
            </a:pPr>
            <a:r>
              <a:rPr lang="en-US" b="1" baseline="0">
                <a:solidFill>
                  <a:schemeClr val="tx1"/>
                </a:solidFill>
                <a:latin typeface="Caladea" panose="02040503050406030204" pitchFamily="18" charset="0"/>
              </a:rPr>
              <a:t>por Región</a:t>
            </a:r>
            <a:endParaRPr lang="en-US" b="1">
              <a:solidFill>
                <a:schemeClr val="tx1"/>
              </a:solidFill>
              <a:latin typeface="Caladea" panose="02040503050406030204" pitchFamily="18" charset="0"/>
            </a:endParaRPr>
          </a:p>
        </c:rich>
      </c:tx>
      <c:layout>
        <c:manualLayout>
          <c:xMode val="edge"/>
          <c:yMode val="edge"/>
          <c:x val="2.3356691250657022E-2"/>
          <c:y val="2.2177421115175032E-2"/>
        </c:manualLayout>
      </c:layout>
      <c:overlay val="0"/>
      <c:spPr>
        <a:noFill/>
        <a:ln>
          <a:noFill/>
        </a:ln>
        <a:effectLst/>
      </c:spPr>
      <c:txPr>
        <a:bodyPr rot="0" spcFirstLastPara="1" vertOverflow="ellipsis" vert="horz" wrap="square" anchor="ctr" anchorCtr="0"/>
        <a:lstStyle/>
        <a:p>
          <a:pPr algn="l">
            <a:defRPr sz="14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8.1770694574845523E-2"/>
              <c:y val="-0.17721226618857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6816817700473047"/>
              <c:y val="-5.91397896404667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dLbl>
          <c:idx val="0"/>
          <c:layout>
            <c:manualLayout>
              <c:x val="-7.0070073751971069E-3"/>
              <c:y val="-0.1552419478062252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3955032603842641"/>
          <c:y val="0.14921763220910753"/>
          <c:w val="0.52367761586666017"/>
          <c:h val="0.82872889907148783"/>
        </c:manualLayout>
      </c:layout>
      <c:doughnutChart>
        <c:varyColors val="1"/>
        <c:ser>
          <c:idx val="0"/>
          <c:order val="0"/>
          <c:tx>
            <c:strRef>
              <c:f>Tabla_Dinámica_Región!$H$3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5E-4CDE-BF60-CEB70432B9F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D5E-4CDE-BF60-CEB70432B9F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3D5E-4CDE-BF60-CEB70432B9F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3D5E-4CDE-BF60-CEB70432B9F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3D5E-4CDE-BF60-CEB70432B9F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3D5E-4CDE-BF60-CEB70432B9F7}"/>
              </c:ext>
            </c:extLst>
          </c:dPt>
          <c:dLbls>
            <c:dLbl>
              <c:idx val="0"/>
              <c:layout>
                <c:manualLayout>
                  <c:x val="8.1770694574845523E-2"/>
                  <c:y val="-0.177212266188577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D5E-4CDE-BF60-CEB70432B9F7}"/>
                </c:ext>
              </c:extLst>
            </c:dLbl>
            <c:dLbl>
              <c:idx val="1"/>
              <c:layout>
                <c:manualLayout>
                  <c:x val="0.16816817700473047"/>
                  <c:y val="-5.913978964046674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D5E-4CDE-BF60-CEB70432B9F7}"/>
                </c:ext>
              </c:extLst>
            </c:dLbl>
            <c:dLbl>
              <c:idx val="5"/>
              <c:layout>
                <c:manualLayout>
                  <c:x val="-7.0070073751971069E-3"/>
                  <c:y val="-0.1552419478062252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3D5E-4CDE-BF60-CEB70432B9F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Tabla_Dinámica_Región!$G$4:$G$10</c:f>
              <c:strCache>
                <c:ptCount val="6"/>
                <c:pt idx="0">
                  <c:v>África</c:v>
                </c:pt>
                <c:pt idx="1">
                  <c:v>América del Norte</c:v>
                </c:pt>
                <c:pt idx="2">
                  <c:v>América del Sur</c:v>
                </c:pt>
                <c:pt idx="3">
                  <c:v>Asia</c:v>
                </c:pt>
                <c:pt idx="4">
                  <c:v>Europa</c:v>
                </c:pt>
                <c:pt idx="5">
                  <c:v>Oceanía</c:v>
                </c:pt>
              </c:strCache>
            </c:strRef>
          </c:cat>
          <c:val>
            <c:numRef>
              <c:f>Tabla_Dinámica_Región!$H$4:$H$10</c:f>
              <c:numCache>
                <c:formatCode>General</c:formatCode>
                <c:ptCount val="6"/>
                <c:pt idx="0">
                  <c:v>23</c:v>
                </c:pt>
                <c:pt idx="1">
                  <c:v>17</c:v>
                </c:pt>
                <c:pt idx="2">
                  <c:v>88</c:v>
                </c:pt>
                <c:pt idx="3">
                  <c:v>24</c:v>
                </c:pt>
                <c:pt idx="4">
                  <c:v>198</c:v>
                </c:pt>
                <c:pt idx="5">
                  <c:v>2</c:v>
                </c:pt>
              </c:numCache>
            </c:numRef>
          </c:val>
          <c:extLst>
            <c:ext xmlns:c16="http://schemas.microsoft.com/office/drawing/2014/chart" uri="{C3380CC4-5D6E-409C-BE32-E72D297353CC}">
              <c16:uniqueId val="{0000000C-3D5E-4CDE-BF60-CEB70432B9F7}"/>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Coderhouse.xlsm]Tabla_Dinámica_Región!Region_Goles</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r>
              <a:rPr lang="es-AR" b="1">
                <a:solidFill>
                  <a:schemeClr val="tx1"/>
                </a:solidFill>
                <a:latin typeface="Caladea" panose="02040503050406030204" pitchFamily="18" charset="0"/>
              </a:rPr>
              <a:t>Goles</a:t>
            </a:r>
            <a:r>
              <a:rPr lang="es-AR" b="1" baseline="0">
                <a:solidFill>
                  <a:schemeClr val="tx1"/>
                </a:solidFill>
                <a:latin typeface="Caladea" panose="02040503050406030204" pitchFamily="18" charset="0"/>
              </a:rPr>
              <a:t> por Región</a:t>
            </a:r>
          </a:p>
        </c:rich>
      </c:tx>
      <c:layout>
        <c:manualLayout>
          <c:xMode val="edge"/>
          <c:yMode val="edge"/>
          <c:x val="8.8327524394402872E-3"/>
          <c:y val="1.09115403429144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6.334840960205966E-2"/>
              <c:y val="-0.1127525835434497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2669681920411932"/>
              <c:y val="-0.1091154034291448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4.9270985246046319E-2"/>
              <c:y val="-7.2743602286097246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dLbl>
          <c:idx val="0"/>
          <c:layout>
            <c:manualLayout>
              <c:x val="-1.1731186963344383E-2"/>
              <c:y val="-0.1418500244578883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4935357295203145"/>
          <c:y val="0.11827158722186348"/>
          <c:w val="0.5168987717155662"/>
          <c:h val="0.81725365562268781"/>
        </c:manualLayout>
      </c:layout>
      <c:doughnutChart>
        <c:varyColors val="1"/>
        <c:ser>
          <c:idx val="0"/>
          <c:order val="0"/>
          <c:tx>
            <c:strRef>
              <c:f>Tabla_Dinámica_Región!$C$3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3B-4FF0-B33A-8FA751C4967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13B-4FF0-B33A-8FA751C4967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813B-4FF0-B33A-8FA751C4967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813B-4FF0-B33A-8FA751C4967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813B-4FF0-B33A-8FA751C4967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813B-4FF0-B33A-8FA751C49677}"/>
              </c:ext>
            </c:extLst>
          </c:dPt>
          <c:dLbls>
            <c:dLbl>
              <c:idx val="0"/>
              <c:layout>
                <c:manualLayout>
                  <c:x val="6.334840960205966E-2"/>
                  <c:y val="-0.1127525835434497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13B-4FF0-B33A-8FA751C49677}"/>
                </c:ext>
              </c:extLst>
            </c:dLbl>
            <c:dLbl>
              <c:idx val="1"/>
              <c:layout>
                <c:manualLayout>
                  <c:x val="0.12669681920411932"/>
                  <c:y val="-0.1091154034291448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13B-4FF0-B33A-8FA751C49677}"/>
                </c:ext>
              </c:extLst>
            </c:dLbl>
            <c:dLbl>
              <c:idx val="2"/>
              <c:layout>
                <c:manualLayout>
                  <c:x val="4.9270985246046319E-2"/>
                  <c:y val="-7.274360228609724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13B-4FF0-B33A-8FA751C49677}"/>
                </c:ext>
              </c:extLst>
            </c:dLbl>
            <c:dLbl>
              <c:idx val="5"/>
              <c:layout>
                <c:manualLayout>
                  <c:x val="-1.1731186963344383E-2"/>
                  <c:y val="-0.1418500244578883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13B-4FF0-B33A-8FA751C49677}"/>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tx1"/>
                    </a:solidFill>
                    <a:latin typeface="Caladea" panose="02040503050406030204" pitchFamily="18" charset="0"/>
                    <a:ea typeface="+mn-ea"/>
                    <a:cs typeface="+mn-cs"/>
                  </a:defRPr>
                </a:pPr>
                <a:endParaRPr lang="es-AR"/>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Tabla_Dinámica_Región!$B$4:$B$10</c:f>
              <c:strCache>
                <c:ptCount val="6"/>
                <c:pt idx="0">
                  <c:v>África</c:v>
                </c:pt>
                <c:pt idx="1">
                  <c:v>América del Norte</c:v>
                </c:pt>
                <c:pt idx="2">
                  <c:v>América del Sur</c:v>
                </c:pt>
                <c:pt idx="3">
                  <c:v>Asia</c:v>
                </c:pt>
                <c:pt idx="4">
                  <c:v>Europa</c:v>
                </c:pt>
                <c:pt idx="5">
                  <c:v>Oceanía</c:v>
                </c:pt>
              </c:strCache>
            </c:strRef>
          </c:cat>
          <c:val>
            <c:numRef>
              <c:f>Tabla_Dinámica_Región!$C$4:$C$10</c:f>
              <c:numCache>
                <c:formatCode>General</c:formatCode>
                <c:ptCount val="6"/>
                <c:pt idx="0">
                  <c:v>111</c:v>
                </c:pt>
                <c:pt idx="1">
                  <c:v>59</c:v>
                </c:pt>
                <c:pt idx="2">
                  <c:v>244</c:v>
                </c:pt>
                <c:pt idx="3">
                  <c:v>92</c:v>
                </c:pt>
                <c:pt idx="4">
                  <c:v>575</c:v>
                </c:pt>
                <c:pt idx="5">
                  <c:v>15</c:v>
                </c:pt>
              </c:numCache>
            </c:numRef>
          </c:val>
          <c:extLst>
            <c:ext xmlns:c16="http://schemas.microsoft.com/office/drawing/2014/chart" uri="{C3380CC4-5D6E-409C-BE32-E72D297353CC}">
              <c16:uniqueId val="{0000000C-813B-4FF0-B33A-8FA751C49677}"/>
            </c:ext>
          </c:extLst>
        </c:ser>
        <c:dLbls>
          <c:showLegendKey val="0"/>
          <c:showVal val="1"/>
          <c:showCatName val="1"/>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12700"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Coderhouse.xlsm]Tabla_Dinámica_Región!Region_Goles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Tabla_Dinámica_Región!$C$3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C7-4564-81D8-F3A91EC97A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C7-4564-81D8-F3A91EC97A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C7-4564-81D8-F3A91EC97A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C7-4564-81D8-F3A91EC97A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1C7-4564-81D8-F3A91EC97A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1C7-4564-81D8-F3A91EC97A12}"/>
              </c:ext>
            </c:extLst>
          </c:dPt>
          <c:cat>
            <c:strRef>
              <c:f>Tabla_Dinámica_Región!$B$4:$B$10</c:f>
              <c:strCache>
                <c:ptCount val="6"/>
                <c:pt idx="0">
                  <c:v>África</c:v>
                </c:pt>
                <c:pt idx="1">
                  <c:v>América del Norte</c:v>
                </c:pt>
                <c:pt idx="2">
                  <c:v>América del Sur</c:v>
                </c:pt>
                <c:pt idx="3">
                  <c:v>Asia</c:v>
                </c:pt>
                <c:pt idx="4">
                  <c:v>Europa</c:v>
                </c:pt>
                <c:pt idx="5">
                  <c:v>Oceanía</c:v>
                </c:pt>
              </c:strCache>
            </c:strRef>
          </c:cat>
          <c:val>
            <c:numRef>
              <c:f>Tabla_Dinámica_Región!$C$4:$C$10</c:f>
              <c:numCache>
                <c:formatCode>General</c:formatCode>
                <c:ptCount val="6"/>
                <c:pt idx="0">
                  <c:v>111</c:v>
                </c:pt>
                <c:pt idx="1">
                  <c:v>59</c:v>
                </c:pt>
                <c:pt idx="2">
                  <c:v>244</c:v>
                </c:pt>
                <c:pt idx="3">
                  <c:v>92</c:v>
                </c:pt>
                <c:pt idx="4">
                  <c:v>575</c:v>
                </c:pt>
                <c:pt idx="5">
                  <c:v>15</c:v>
                </c:pt>
              </c:numCache>
            </c:numRef>
          </c:val>
          <c:extLst>
            <c:ext xmlns:c16="http://schemas.microsoft.com/office/drawing/2014/chart" uri="{C3380CC4-5D6E-409C-BE32-E72D297353CC}">
              <c16:uniqueId val="{00000000-D49D-42E9-9E0D-0F32534C62A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Coderhouse.xlsm]Tabla_Dinámica_Región!Region_Win</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Tabla_Dinámica_Región!$H$3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D0-4FCB-840F-E9AB468BCF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D0-4FCB-840F-E9AB468BCF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D0-4FCB-840F-E9AB468BCF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D0-4FCB-840F-E9AB468BCFB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1D0-4FCB-840F-E9AB468BCFB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1D0-4FCB-840F-E9AB468BCFB1}"/>
              </c:ext>
            </c:extLst>
          </c:dPt>
          <c:cat>
            <c:strRef>
              <c:f>Tabla_Dinámica_Región!$G$4:$G$10</c:f>
              <c:strCache>
                <c:ptCount val="6"/>
                <c:pt idx="0">
                  <c:v>África</c:v>
                </c:pt>
                <c:pt idx="1">
                  <c:v>América del Norte</c:v>
                </c:pt>
                <c:pt idx="2">
                  <c:v>América del Sur</c:v>
                </c:pt>
                <c:pt idx="3">
                  <c:v>Asia</c:v>
                </c:pt>
                <c:pt idx="4">
                  <c:v>Europa</c:v>
                </c:pt>
                <c:pt idx="5">
                  <c:v>Oceanía</c:v>
                </c:pt>
              </c:strCache>
            </c:strRef>
          </c:cat>
          <c:val>
            <c:numRef>
              <c:f>Tabla_Dinámica_Región!$H$4:$H$10</c:f>
              <c:numCache>
                <c:formatCode>General</c:formatCode>
                <c:ptCount val="6"/>
                <c:pt idx="0">
                  <c:v>23</c:v>
                </c:pt>
                <c:pt idx="1">
                  <c:v>17</c:v>
                </c:pt>
                <c:pt idx="2">
                  <c:v>88</c:v>
                </c:pt>
                <c:pt idx="3">
                  <c:v>24</c:v>
                </c:pt>
                <c:pt idx="4">
                  <c:v>198</c:v>
                </c:pt>
                <c:pt idx="5">
                  <c:v>2</c:v>
                </c:pt>
              </c:numCache>
            </c:numRef>
          </c:val>
          <c:extLst>
            <c:ext xmlns:c16="http://schemas.microsoft.com/office/drawing/2014/chart" uri="{C3380CC4-5D6E-409C-BE32-E72D297353CC}">
              <c16:uniqueId val="{00000000-B99B-48DB-8781-1B67E1A8149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Coderhouse.xlsm]Tabla_Dinámica_Región!Region_Loss</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Tabla_Dinámica_Región!$N$3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7F-4468-A219-A5F1967AD8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7F-4468-A219-A5F1967AD89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B7F-4468-A219-A5F1967AD89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B7F-4468-A219-A5F1967AD89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B7F-4468-A219-A5F1967AD89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B7F-4468-A219-A5F1967AD896}"/>
              </c:ext>
            </c:extLst>
          </c:dPt>
          <c:cat>
            <c:strRef>
              <c:f>Tabla_Dinámica_Región!$M$4:$M$10</c:f>
              <c:strCache>
                <c:ptCount val="6"/>
                <c:pt idx="0">
                  <c:v>África</c:v>
                </c:pt>
                <c:pt idx="1">
                  <c:v>América del Norte</c:v>
                </c:pt>
                <c:pt idx="2">
                  <c:v>América del Sur</c:v>
                </c:pt>
                <c:pt idx="3">
                  <c:v>Asia</c:v>
                </c:pt>
                <c:pt idx="4">
                  <c:v>Europa</c:v>
                </c:pt>
                <c:pt idx="5">
                  <c:v>Oceanía</c:v>
                </c:pt>
              </c:strCache>
            </c:strRef>
          </c:cat>
          <c:val>
            <c:numRef>
              <c:f>Tabla_Dinámica_Región!$N$4:$N$10</c:f>
              <c:numCache>
                <c:formatCode>General</c:formatCode>
                <c:ptCount val="6"/>
                <c:pt idx="0">
                  <c:v>62</c:v>
                </c:pt>
                <c:pt idx="1">
                  <c:v>25</c:v>
                </c:pt>
                <c:pt idx="2">
                  <c:v>66</c:v>
                </c:pt>
                <c:pt idx="3">
                  <c:v>49</c:v>
                </c:pt>
                <c:pt idx="4">
                  <c:v>143</c:v>
                </c:pt>
                <c:pt idx="5">
                  <c:v>7</c:v>
                </c:pt>
              </c:numCache>
            </c:numRef>
          </c:val>
          <c:extLst>
            <c:ext xmlns:c16="http://schemas.microsoft.com/office/drawing/2014/chart" uri="{C3380CC4-5D6E-409C-BE32-E72D297353CC}">
              <c16:uniqueId val="{00000000-AD40-456B-9DA6-AB655E1F041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Coderhouse.xlsm]Tabla_Dinámica_Región!Region_Draw</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s>
    <c:plotArea>
      <c:layout/>
      <c:doughnutChart>
        <c:varyColors val="1"/>
        <c:ser>
          <c:idx val="0"/>
          <c:order val="0"/>
          <c:tx>
            <c:strRef>
              <c:f>Tabla_Dinámica_Región!$U$3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0-4453-9682-5A922B0524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0-4453-9682-5A922B05241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0-4453-9682-5A922B05241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0-4453-9682-5A922B05241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0-4453-9682-5A922B05241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0-4453-9682-5A922B052416}"/>
              </c:ext>
            </c:extLst>
          </c:dPt>
          <c:cat>
            <c:strRef>
              <c:f>Tabla_Dinámica_Región!$T$4:$T$10</c:f>
              <c:strCache>
                <c:ptCount val="6"/>
                <c:pt idx="0">
                  <c:v>África</c:v>
                </c:pt>
                <c:pt idx="1">
                  <c:v>América del Norte</c:v>
                </c:pt>
                <c:pt idx="2">
                  <c:v>América del Sur</c:v>
                </c:pt>
                <c:pt idx="3">
                  <c:v>Asia</c:v>
                </c:pt>
                <c:pt idx="4">
                  <c:v>Europa</c:v>
                </c:pt>
                <c:pt idx="5">
                  <c:v>Oceanía</c:v>
                </c:pt>
              </c:strCache>
            </c:strRef>
          </c:cat>
          <c:val>
            <c:numRef>
              <c:f>Tabla_Dinámica_Región!$U$4:$U$10</c:f>
              <c:numCache>
                <c:formatCode>General</c:formatCode>
                <c:ptCount val="6"/>
                <c:pt idx="0">
                  <c:v>26</c:v>
                </c:pt>
                <c:pt idx="1">
                  <c:v>12</c:v>
                </c:pt>
                <c:pt idx="2">
                  <c:v>27</c:v>
                </c:pt>
                <c:pt idx="3">
                  <c:v>19</c:v>
                </c:pt>
                <c:pt idx="4">
                  <c:v>71</c:v>
                </c:pt>
                <c:pt idx="5">
                  <c:v>5</c:v>
                </c:pt>
              </c:numCache>
            </c:numRef>
          </c:val>
          <c:extLst>
            <c:ext xmlns:c16="http://schemas.microsoft.com/office/drawing/2014/chart" uri="{C3380CC4-5D6E-409C-BE32-E72D297353CC}">
              <c16:uniqueId val="{0000000C-2370-4453-9682-5A922B05241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Coderhouse.xlsm]Tabla_Dinámica_Totales!Total_Goles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Tabla_Dinámica_Totales!$B$4</c:f>
              <c:strCache>
                <c:ptCount val="1"/>
                <c:pt idx="0">
                  <c:v>Total</c:v>
                </c:pt>
              </c:strCache>
            </c:strRef>
          </c:tx>
          <c:spPr>
            <a:solidFill>
              <a:schemeClr val="accent1"/>
            </a:solidFill>
            <a:ln>
              <a:noFill/>
            </a:ln>
            <a:effectLst/>
          </c:spPr>
          <c:invertIfNegative val="0"/>
          <c:cat>
            <c:strRef>
              <c:f>Tabla_Dinámica_Totales!$A$5:$A$15</c:f>
              <c:strCache>
                <c:ptCount val="10"/>
                <c:pt idx="0">
                  <c:v>Croatia</c:v>
                </c:pt>
                <c:pt idx="1">
                  <c:v>Belgium</c:v>
                </c:pt>
                <c:pt idx="2">
                  <c:v>England</c:v>
                </c:pt>
                <c:pt idx="3">
                  <c:v>Italy</c:v>
                </c:pt>
                <c:pt idx="4">
                  <c:v>France</c:v>
                </c:pt>
                <c:pt idx="5">
                  <c:v>Netherlands</c:v>
                </c:pt>
                <c:pt idx="6">
                  <c:v>Argentina</c:v>
                </c:pt>
                <c:pt idx="7">
                  <c:v>Spain</c:v>
                </c:pt>
                <c:pt idx="8">
                  <c:v>Germany</c:v>
                </c:pt>
                <c:pt idx="9">
                  <c:v>Brazil</c:v>
                </c:pt>
              </c:strCache>
            </c:strRef>
          </c:cat>
          <c:val>
            <c:numRef>
              <c:f>Tabla_Dinámica_Totales!$B$5:$B$15</c:f>
              <c:numCache>
                <c:formatCode>General</c:formatCode>
                <c:ptCount val="10"/>
                <c:pt idx="0">
                  <c:v>35</c:v>
                </c:pt>
                <c:pt idx="1">
                  <c:v>35</c:v>
                </c:pt>
                <c:pt idx="2">
                  <c:v>36</c:v>
                </c:pt>
                <c:pt idx="3">
                  <c:v>39</c:v>
                </c:pt>
                <c:pt idx="4">
                  <c:v>49</c:v>
                </c:pt>
                <c:pt idx="5">
                  <c:v>49</c:v>
                </c:pt>
                <c:pt idx="6">
                  <c:v>55</c:v>
                </c:pt>
                <c:pt idx="7">
                  <c:v>56</c:v>
                </c:pt>
                <c:pt idx="8">
                  <c:v>79</c:v>
                </c:pt>
                <c:pt idx="9">
                  <c:v>81</c:v>
                </c:pt>
              </c:numCache>
            </c:numRef>
          </c:val>
          <c:extLst>
            <c:ext xmlns:c16="http://schemas.microsoft.com/office/drawing/2014/chart" uri="{C3380CC4-5D6E-409C-BE32-E72D297353CC}">
              <c16:uniqueId val="{00000000-6EA5-48E7-A224-06CB967A0BA2}"/>
            </c:ext>
          </c:extLst>
        </c:ser>
        <c:dLbls>
          <c:showLegendKey val="0"/>
          <c:showVal val="0"/>
          <c:showCatName val="0"/>
          <c:showSerName val="0"/>
          <c:showPercent val="0"/>
          <c:showBubbleSize val="0"/>
        </c:dLbls>
        <c:gapWidth val="219"/>
        <c:axId val="795044016"/>
        <c:axId val="795051088"/>
      </c:barChart>
      <c:catAx>
        <c:axId val="795044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95051088"/>
        <c:crosses val="autoZero"/>
        <c:auto val="1"/>
        <c:lblAlgn val="ctr"/>
        <c:lblOffset val="100"/>
        <c:noMultiLvlLbl val="0"/>
      </c:catAx>
      <c:valAx>
        <c:axId val="79505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95044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Coderhouse.xlsm]Tabla_Dinámica_Totales!Total_Goles</c:name>
    <c:fmtId val="1"/>
  </c:pivotSource>
  <c:chart>
    <c:title>
      <c:layout>
        <c:manualLayout>
          <c:xMode val="edge"/>
          <c:yMode val="edge"/>
          <c:x val="0.62122593296527584"/>
          <c:y val="5.49161922375081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Tabla_Dinámica_Totales!$B$4</c:f>
              <c:strCache>
                <c:ptCount val="1"/>
                <c:pt idx="0">
                  <c:v>Total</c:v>
                </c:pt>
              </c:strCache>
            </c:strRef>
          </c:tx>
          <c:spPr>
            <a:solidFill>
              <a:schemeClr val="accent1"/>
            </a:solidFill>
            <a:ln>
              <a:noFill/>
            </a:ln>
            <a:effectLst/>
          </c:spPr>
          <c:invertIfNegative val="0"/>
          <c:cat>
            <c:strRef>
              <c:f>Tabla_Dinámica_Totales!$A$5:$A$15</c:f>
              <c:strCache>
                <c:ptCount val="10"/>
                <c:pt idx="0">
                  <c:v>Croatia</c:v>
                </c:pt>
                <c:pt idx="1">
                  <c:v>Belgium</c:v>
                </c:pt>
                <c:pt idx="2">
                  <c:v>England</c:v>
                </c:pt>
                <c:pt idx="3">
                  <c:v>Italy</c:v>
                </c:pt>
                <c:pt idx="4">
                  <c:v>France</c:v>
                </c:pt>
                <c:pt idx="5">
                  <c:v>Netherlands</c:v>
                </c:pt>
                <c:pt idx="6">
                  <c:v>Argentina</c:v>
                </c:pt>
                <c:pt idx="7">
                  <c:v>Spain</c:v>
                </c:pt>
                <c:pt idx="8">
                  <c:v>Germany</c:v>
                </c:pt>
                <c:pt idx="9">
                  <c:v>Brazil</c:v>
                </c:pt>
              </c:strCache>
            </c:strRef>
          </c:cat>
          <c:val>
            <c:numRef>
              <c:f>Tabla_Dinámica_Totales!$B$5:$B$15</c:f>
              <c:numCache>
                <c:formatCode>General</c:formatCode>
                <c:ptCount val="10"/>
                <c:pt idx="0">
                  <c:v>35</c:v>
                </c:pt>
                <c:pt idx="1">
                  <c:v>35</c:v>
                </c:pt>
                <c:pt idx="2">
                  <c:v>36</c:v>
                </c:pt>
                <c:pt idx="3">
                  <c:v>39</c:v>
                </c:pt>
                <c:pt idx="4">
                  <c:v>49</c:v>
                </c:pt>
                <c:pt idx="5">
                  <c:v>49</c:v>
                </c:pt>
                <c:pt idx="6">
                  <c:v>55</c:v>
                </c:pt>
                <c:pt idx="7">
                  <c:v>56</c:v>
                </c:pt>
                <c:pt idx="8">
                  <c:v>79</c:v>
                </c:pt>
                <c:pt idx="9">
                  <c:v>81</c:v>
                </c:pt>
              </c:numCache>
            </c:numRef>
          </c:val>
          <c:extLst>
            <c:ext xmlns:c16="http://schemas.microsoft.com/office/drawing/2014/chart" uri="{C3380CC4-5D6E-409C-BE32-E72D297353CC}">
              <c16:uniqueId val="{00000000-8A92-4460-AAFD-7915BEA64F34}"/>
            </c:ext>
          </c:extLst>
        </c:ser>
        <c:dLbls>
          <c:showLegendKey val="0"/>
          <c:showVal val="0"/>
          <c:showCatName val="0"/>
          <c:showSerName val="0"/>
          <c:showPercent val="0"/>
          <c:showBubbleSize val="0"/>
        </c:dLbls>
        <c:gapWidth val="182"/>
        <c:axId val="788471184"/>
        <c:axId val="788484080"/>
      </c:barChart>
      <c:catAx>
        <c:axId val="78847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84080"/>
        <c:crosses val="autoZero"/>
        <c:auto val="1"/>
        <c:lblAlgn val="ctr"/>
        <c:lblOffset val="100"/>
        <c:noMultiLvlLbl val="0"/>
      </c:catAx>
      <c:valAx>
        <c:axId val="788484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71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Coderhouse.xlsm]Tabla_Dinámica_Totales!Total_Win</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Tabla_Dinámica_Totales!$J$4</c:f>
              <c:strCache>
                <c:ptCount val="1"/>
                <c:pt idx="0">
                  <c:v>Total</c:v>
                </c:pt>
              </c:strCache>
            </c:strRef>
          </c:tx>
          <c:spPr>
            <a:solidFill>
              <a:schemeClr val="accent1"/>
            </a:solidFill>
            <a:ln>
              <a:noFill/>
            </a:ln>
            <a:effectLst/>
          </c:spPr>
          <c:invertIfNegative val="0"/>
          <c:cat>
            <c:strRef>
              <c:f>Tabla_Dinámica_Totales!$I$5:$I$15</c:f>
              <c:strCache>
                <c:ptCount val="10"/>
                <c:pt idx="0">
                  <c:v>England</c:v>
                </c:pt>
                <c:pt idx="1">
                  <c:v>Belgium</c:v>
                </c:pt>
                <c:pt idx="2">
                  <c:v>Italy</c:v>
                </c:pt>
                <c:pt idx="3">
                  <c:v>Croatia</c:v>
                </c:pt>
                <c:pt idx="4">
                  <c:v>Spain</c:v>
                </c:pt>
                <c:pt idx="5">
                  <c:v>Netherlands</c:v>
                </c:pt>
                <c:pt idx="6">
                  <c:v>France</c:v>
                </c:pt>
                <c:pt idx="7">
                  <c:v>Argentina</c:v>
                </c:pt>
                <c:pt idx="8">
                  <c:v>Germany</c:v>
                </c:pt>
                <c:pt idx="9">
                  <c:v>Brazil</c:v>
                </c:pt>
              </c:strCache>
            </c:strRef>
          </c:cat>
          <c:val>
            <c:numRef>
              <c:f>Tabla_Dinámica_Totales!$J$5:$J$15</c:f>
              <c:numCache>
                <c:formatCode>General</c:formatCode>
                <c:ptCount val="10"/>
                <c:pt idx="0">
                  <c:v>12</c:v>
                </c:pt>
                <c:pt idx="1">
                  <c:v>12</c:v>
                </c:pt>
                <c:pt idx="2">
                  <c:v>13</c:v>
                </c:pt>
                <c:pt idx="3">
                  <c:v>13</c:v>
                </c:pt>
                <c:pt idx="4">
                  <c:v>18</c:v>
                </c:pt>
                <c:pt idx="5">
                  <c:v>19</c:v>
                </c:pt>
                <c:pt idx="6">
                  <c:v>20</c:v>
                </c:pt>
                <c:pt idx="7">
                  <c:v>21</c:v>
                </c:pt>
                <c:pt idx="8">
                  <c:v>29</c:v>
                </c:pt>
                <c:pt idx="9">
                  <c:v>30</c:v>
                </c:pt>
              </c:numCache>
            </c:numRef>
          </c:val>
          <c:extLst>
            <c:ext xmlns:c16="http://schemas.microsoft.com/office/drawing/2014/chart" uri="{C3380CC4-5D6E-409C-BE32-E72D297353CC}">
              <c16:uniqueId val="{00000000-88AB-4AAE-8F02-A049F2BACD67}"/>
            </c:ext>
          </c:extLst>
        </c:ser>
        <c:dLbls>
          <c:showLegendKey val="0"/>
          <c:showVal val="0"/>
          <c:showCatName val="0"/>
          <c:showSerName val="0"/>
          <c:showPercent val="0"/>
          <c:showBubbleSize val="0"/>
        </c:dLbls>
        <c:gapWidth val="182"/>
        <c:axId val="788448304"/>
        <c:axId val="788443728"/>
      </c:barChart>
      <c:catAx>
        <c:axId val="788448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43728"/>
        <c:crosses val="autoZero"/>
        <c:auto val="1"/>
        <c:lblAlgn val="ctr"/>
        <c:lblOffset val="100"/>
        <c:noMultiLvlLbl val="0"/>
      </c:catAx>
      <c:valAx>
        <c:axId val="788443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48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Coderhouse.xlsm]Tabla_Dinámica_Totales!Total_Loss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Tabla_Dinámica_Totales!$O$4</c:f>
              <c:strCache>
                <c:ptCount val="1"/>
                <c:pt idx="0">
                  <c:v>Total</c:v>
                </c:pt>
              </c:strCache>
            </c:strRef>
          </c:tx>
          <c:spPr>
            <a:solidFill>
              <a:schemeClr val="accent1"/>
            </a:solidFill>
            <a:ln>
              <a:noFill/>
            </a:ln>
            <a:effectLst/>
          </c:spPr>
          <c:invertIfNegative val="0"/>
          <c:cat>
            <c:strRef>
              <c:f>Tabla_Dinámica_Totales!$N$5:$N$15</c:f>
              <c:strCache>
                <c:ptCount val="10"/>
                <c:pt idx="0">
                  <c:v>Cameroon</c:v>
                </c:pt>
                <c:pt idx="1">
                  <c:v>Brazil</c:v>
                </c:pt>
                <c:pt idx="2">
                  <c:v>Italy</c:v>
                </c:pt>
                <c:pt idx="3">
                  <c:v>Croatia</c:v>
                </c:pt>
                <c:pt idx="4">
                  <c:v>Switzerland</c:v>
                </c:pt>
                <c:pt idx="5">
                  <c:v>Spain</c:v>
                </c:pt>
                <c:pt idx="6">
                  <c:v>Japan</c:v>
                </c:pt>
                <c:pt idx="7">
                  <c:v>USA</c:v>
                </c:pt>
                <c:pt idx="8">
                  <c:v>Mexico</c:v>
                </c:pt>
                <c:pt idx="9">
                  <c:v>Nigeria</c:v>
                </c:pt>
              </c:strCache>
            </c:strRef>
          </c:cat>
          <c:val>
            <c:numRef>
              <c:f>Tabla_Dinámica_Totales!$O$5:$O$15</c:f>
              <c:numCache>
                <c:formatCode>General</c:formatCode>
                <c:ptCount val="10"/>
                <c:pt idx="0">
                  <c:v>9</c:v>
                </c:pt>
                <c:pt idx="1">
                  <c:v>9</c:v>
                </c:pt>
                <c:pt idx="2">
                  <c:v>9</c:v>
                </c:pt>
                <c:pt idx="3">
                  <c:v>10</c:v>
                </c:pt>
                <c:pt idx="4">
                  <c:v>10</c:v>
                </c:pt>
                <c:pt idx="5">
                  <c:v>10</c:v>
                </c:pt>
                <c:pt idx="6">
                  <c:v>11</c:v>
                </c:pt>
                <c:pt idx="7">
                  <c:v>11</c:v>
                </c:pt>
                <c:pt idx="8">
                  <c:v>12</c:v>
                </c:pt>
                <c:pt idx="9">
                  <c:v>14</c:v>
                </c:pt>
              </c:numCache>
            </c:numRef>
          </c:val>
          <c:extLst>
            <c:ext xmlns:c16="http://schemas.microsoft.com/office/drawing/2014/chart" uri="{C3380CC4-5D6E-409C-BE32-E72D297353CC}">
              <c16:uniqueId val="{00000000-FE91-4592-8F0C-930EEBDF2495}"/>
            </c:ext>
          </c:extLst>
        </c:ser>
        <c:dLbls>
          <c:showLegendKey val="0"/>
          <c:showVal val="0"/>
          <c:showCatName val="0"/>
          <c:showSerName val="0"/>
          <c:showPercent val="0"/>
          <c:showBubbleSize val="0"/>
        </c:dLbls>
        <c:gapWidth val="182"/>
        <c:axId val="788462864"/>
        <c:axId val="788463280"/>
      </c:barChart>
      <c:catAx>
        <c:axId val="788462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63280"/>
        <c:crosses val="autoZero"/>
        <c:auto val="1"/>
        <c:lblAlgn val="ctr"/>
        <c:lblOffset val="100"/>
        <c:noMultiLvlLbl val="0"/>
      </c:catAx>
      <c:valAx>
        <c:axId val="788463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62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Coderhouse.xlsm]Tabla_Dinámica_Totales!Total_Draw</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Tabla_Dinámica_Totales!$T$4</c:f>
              <c:strCache>
                <c:ptCount val="1"/>
                <c:pt idx="0">
                  <c:v>Total</c:v>
                </c:pt>
              </c:strCache>
            </c:strRef>
          </c:tx>
          <c:spPr>
            <a:solidFill>
              <a:schemeClr val="accent1"/>
            </a:solidFill>
            <a:ln>
              <a:noFill/>
            </a:ln>
            <a:effectLst/>
          </c:spPr>
          <c:invertIfNegative val="0"/>
          <c:cat>
            <c:strRef>
              <c:f>Tabla_Dinámica_Totales!$S$5:$S$15</c:f>
              <c:strCache>
                <c:ptCount val="10"/>
                <c:pt idx="0">
                  <c:v>Argentina</c:v>
                </c:pt>
                <c:pt idx="1">
                  <c:v>France</c:v>
                </c:pt>
                <c:pt idx="2">
                  <c:v>USA</c:v>
                </c:pt>
                <c:pt idx="3">
                  <c:v>Sweden</c:v>
                </c:pt>
                <c:pt idx="4">
                  <c:v>Paraguay</c:v>
                </c:pt>
                <c:pt idx="5">
                  <c:v>Belgium</c:v>
                </c:pt>
                <c:pt idx="6">
                  <c:v>Italy</c:v>
                </c:pt>
                <c:pt idx="7">
                  <c:v>Korea Republic</c:v>
                </c:pt>
                <c:pt idx="8">
                  <c:v>England</c:v>
                </c:pt>
                <c:pt idx="9">
                  <c:v>Mexico</c:v>
                </c:pt>
              </c:strCache>
            </c:strRef>
          </c:cat>
          <c:val>
            <c:numRef>
              <c:f>Tabla_Dinámica_Totales!$T$5:$T$15</c:f>
              <c:numCache>
                <c:formatCode>General</c:formatCode>
                <c:ptCount val="10"/>
                <c:pt idx="0">
                  <c:v>4</c:v>
                </c:pt>
                <c:pt idx="1">
                  <c:v>5</c:v>
                </c:pt>
                <c:pt idx="2">
                  <c:v>5</c:v>
                </c:pt>
                <c:pt idx="3">
                  <c:v>5</c:v>
                </c:pt>
                <c:pt idx="4">
                  <c:v>5</c:v>
                </c:pt>
                <c:pt idx="5">
                  <c:v>6</c:v>
                </c:pt>
                <c:pt idx="6">
                  <c:v>7</c:v>
                </c:pt>
                <c:pt idx="7">
                  <c:v>7</c:v>
                </c:pt>
                <c:pt idx="8">
                  <c:v>7</c:v>
                </c:pt>
                <c:pt idx="9">
                  <c:v>7</c:v>
                </c:pt>
              </c:numCache>
            </c:numRef>
          </c:val>
          <c:extLst>
            <c:ext xmlns:c16="http://schemas.microsoft.com/office/drawing/2014/chart" uri="{C3380CC4-5D6E-409C-BE32-E72D297353CC}">
              <c16:uniqueId val="{00000000-1A69-4EBE-8C95-DDB4594BE93F}"/>
            </c:ext>
          </c:extLst>
        </c:ser>
        <c:dLbls>
          <c:showLegendKey val="0"/>
          <c:showVal val="0"/>
          <c:showCatName val="0"/>
          <c:showSerName val="0"/>
          <c:showPercent val="0"/>
          <c:showBubbleSize val="0"/>
        </c:dLbls>
        <c:gapWidth val="182"/>
        <c:axId val="788461200"/>
        <c:axId val="788468272"/>
      </c:barChart>
      <c:catAx>
        <c:axId val="788461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68272"/>
        <c:crosses val="autoZero"/>
        <c:auto val="1"/>
        <c:lblAlgn val="ctr"/>
        <c:lblOffset val="100"/>
        <c:noMultiLvlLbl val="0"/>
      </c:catAx>
      <c:valAx>
        <c:axId val="78846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88461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Coderhouse.xlsm]Tabla_Dinámica_Totales!Totales_Tot</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Tabla_Dinámica_Totales!$AD$4:$AD$6</c:f>
              <c:strCache>
                <c:ptCount val="1"/>
                <c:pt idx="0">
                  <c:v>Brazil - Goles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Tabla_Dinámica_Totales!$AD$7:$AD$13</c:f>
              <c:numCache>
                <c:formatCode>General</c:formatCode>
                <c:ptCount val="7"/>
                <c:pt idx="0">
                  <c:v>11</c:v>
                </c:pt>
                <c:pt idx="1">
                  <c:v>14</c:v>
                </c:pt>
                <c:pt idx="2">
                  <c:v>18</c:v>
                </c:pt>
                <c:pt idx="3">
                  <c:v>10</c:v>
                </c:pt>
                <c:pt idx="4">
                  <c:v>9</c:v>
                </c:pt>
                <c:pt idx="5">
                  <c:v>11</c:v>
                </c:pt>
                <c:pt idx="6">
                  <c:v>8</c:v>
                </c:pt>
              </c:numCache>
            </c:numRef>
          </c:val>
          <c:smooth val="0"/>
          <c:extLst>
            <c:ext xmlns:c16="http://schemas.microsoft.com/office/drawing/2014/chart" uri="{C3380CC4-5D6E-409C-BE32-E72D297353CC}">
              <c16:uniqueId val="{000000CD-B687-4F21-AA40-CEFC0D2564DB}"/>
            </c:ext>
          </c:extLst>
        </c:ser>
        <c:ser>
          <c:idx val="1"/>
          <c:order val="1"/>
          <c:tx>
            <c:strRef>
              <c:f>Tabla_Dinámica_Totales!$AE$4:$AE$6</c:f>
              <c:strCache>
                <c:ptCount val="1"/>
                <c:pt idx="0">
                  <c:v>Brazil - Partidos Ganados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Tabla_Dinámica_Totales!$AE$7:$AE$13</c:f>
              <c:numCache>
                <c:formatCode>General</c:formatCode>
                <c:ptCount val="7"/>
                <c:pt idx="0">
                  <c:v>4</c:v>
                </c:pt>
                <c:pt idx="1">
                  <c:v>5</c:v>
                </c:pt>
                <c:pt idx="2">
                  <c:v>7</c:v>
                </c:pt>
                <c:pt idx="3">
                  <c:v>4</c:v>
                </c:pt>
                <c:pt idx="4">
                  <c:v>3</c:v>
                </c:pt>
                <c:pt idx="5">
                  <c:v>4</c:v>
                </c:pt>
                <c:pt idx="6">
                  <c:v>3</c:v>
                </c:pt>
              </c:numCache>
            </c:numRef>
          </c:val>
          <c:smooth val="0"/>
          <c:extLst>
            <c:ext xmlns:c16="http://schemas.microsoft.com/office/drawing/2014/chart" uri="{C3380CC4-5D6E-409C-BE32-E72D297353CC}">
              <c16:uniqueId val="{000000CE-B687-4F21-AA40-CEFC0D2564DB}"/>
            </c:ext>
          </c:extLst>
        </c:ser>
        <c:ser>
          <c:idx val="2"/>
          <c:order val="2"/>
          <c:tx>
            <c:strRef>
              <c:f>Tabla_Dinámica_Totales!$AF$4:$AF$6</c:f>
              <c:strCache>
                <c:ptCount val="1"/>
                <c:pt idx="0">
                  <c:v>Brazil - Partidos Perdidos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Tabla_Dinámica_Totales!$AC$7:$AC$13</c:f>
              <c:strCache>
                <c:ptCount val="7"/>
                <c:pt idx="0">
                  <c:v>1994</c:v>
                </c:pt>
                <c:pt idx="1">
                  <c:v>1998</c:v>
                </c:pt>
                <c:pt idx="2">
                  <c:v>2002</c:v>
                </c:pt>
                <c:pt idx="3">
                  <c:v>2006</c:v>
                </c:pt>
                <c:pt idx="4">
                  <c:v>2010</c:v>
                </c:pt>
                <c:pt idx="5">
                  <c:v>2014</c:v>
                </c:pt>
                <c:pt idx="6">
                  <c:v>2018</c:v>
                </c:pt>
              </c:strCache>
            </c:strRef>
          </c:cat>
          <c:val>
            <c:numRef>
              <c:f>Tabla_Dinámica_Totales!$AF$7:$AF$13</c:f>
              <c:numCache>
                <c:formatCode>General</c:formatCode>
                <c:ptCount val="7"/>
                <c:pt idx="0">
                  <c:v>2</c:v>
                </c:pt>
                <c:pt idx="1">
                  <c:v>2</c:v>
                </c:pt>
                <c:pt idx="2">
                  <c:v>0</c:v>
                </c:pt>
                <c:pt idx="3">
                  <c:v>1</c:v>
                </c:pt>
                <c:pt idx="4">
                  <c:v>1</c:v>
                </c:pt>
                <c:pt idx="5">
                  <c:v>2</c:v>
                </c:pt>
                <c:pt idx="6">
                  <c:v>1</c:v>
                </c:pt>
              </c:numCache>
            </c:numRef>
          </c:val>
          <c:smooth val="0"/>
          <c:extLst>
            <c:ext xmlns:c16="http://schemas.microsoft.com/office/drawing/2014/chart" uri="{C3380CC4-5D6E-409C-BE32-E72D297353CC}">
              <c16:uniqueId val="{000000CF-B687-4F21-AA40-CEFC0D2564DB}"/>
            </c:ext>
          </c:extLst>
        </c:ser>
        <c:dLbls>
          <c:showLegendKey val="0"/>
          <c:showVal val="0"/>
          <c:showCatName val="0"/>
          <c:showSerName val="0"/>
          <c:showPercent val="0"/>
          <c:showBubbleSize val="0"/>
        </c:dLbls>
        <c:marker val="1"/>
        <c:smooth val="0"/>
        <c:axId val="2013831008"/>
        <c:axId val="2013839744"/>
      </c:lineChart>
      <c:catAx>
        <c:axId val="201383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013839744"/>
        <c:crosses val="autoZero"/>
        <c:auto val="1"/>
        <c:lblAlgn val="ctr"/>
        <c:lblOffset val="100"/>
        <c:noMultiLvlLbl val="0"/>
      </c:catAx>
      <c:valAx>
        <c:axId val="201383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013831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Coderhouse.xlsm]Tabla_Dinámica_Totales!Totales_Top3</c:name>
    <c:fmtId val="7"/>
  </c:pivotSource>
  <c:chart>
    <c:title>
      <c:tx>
        <c:rich>
          <a:bodyPr rot="0" spcFirstLastPara="1" vertOverflow="ellipsis" vert="horz" wrap="square" anchor="ctr" anchorCtr="1"/>
          <a:lstStyle/>
          <a:p>
            <a:pPr algn="l">
              <a:defRPr sz="1600" b="1" i="0" u="none" strike="noStrike" kern="1200" cap="none" spc="150" baseline="0">
                <a:solidFill>
                  <a:schemeClr val="tx1"/>
                </a:solidFill>
                <a:latin typeface="Caladea" panose="02040503050406030204" pitchFamily="18" charset="0"/>
                <a:ea typeface="+mn-ea"/>
                <a:cs typeface="+mn-cs"/>
              </a:defRPr>
            </a:pPr>
            <a:r>
              <a:rPr lang="en-US" sz="1600" cap="none" baseline="0">
                <a:solidFill>
                  <a:schemeClr val="tx1"/>
                </a:solidFill>
                <a:latin typeface="Caladea" panose="02040503050406030204" pitchFamily="18" charset="0"/>
              </a:rPr>
              <a:t>Top 3</a:t>
            </a:r>
          </a:p>
          <a:p>
            <a:pPr algn="l">
              <a:defRPr sz="1600" cap="none">
                <a:solidFill>
                  <a:schemeClr val="tx1"/>
                </a:solidFill>
                <a:latin typeface="Caladea" panose="02040503050406030204" pitchFamily="18" charset="0"/>
              </a:defRPr>
            </a:pPr>
            <a:r>
              <a:rPr lang="en-US" sz="1600" cap="none" baseline="0">
                <a:solidFill>
                  <a:schemeClr val="tx1"/>
                </a:solidFill>
                <a:latin typeface="Caladea" panose="02040503050406030204" pitchFamily="18" charset="0"/>
              </a:rPr>
              <a:t>Equipos</a:t>
            </a:r>
          </a:p>
        </c:rich>
      </c:tx>
      <c:layout>
        <c:manualLayout>
          <c:xMode val="edge"/>
          <c:yMode val="edge"/>
          <c:x val="1.9255843639892408E-2"/>
          <c:y val="7.0707070707070704E-2"/>
        </c:manualLayout>
      </c:layout>
      <c:overlay val="0"/>
      <c:spPr>
        <a:noFill/>
        <a:ln>
          <a:noFill/>
        </a:ln>
        <a:effectLst/>
      </c:spPr>
      <c:txPr>
        <a:bodyPr rot="0" spcFirstLastPara="1" vertOverflow="ellipsis" vert="horz" wrap="square" anchor="ctr" anchorCtr="1"/>
        <a:lstStyle/>
        <a:p>
          <a:pPr algn="l">
            <a:defRPr sz="1600" b="1" i="0" u="none" strike="noStrike" kern="1200" cap="none" spc="150" baseline="0">
              <a:solidFill>
                <a:schemeClr val="tx1"/>
              </a:solidFill>
              <a:latin typeface="Caladea" panose="02040503050406030204" pitchFamily="18" charset="0"/>
              <a:ea typeface="+mn-ea"/>
              <a:cs typeface="+mn-cs"/>
            </a:defRPr>
          </a:pPr>
          <a:endParaRPr lang="es-AR"/>
        </a:p>
      </c:txPr>
    </c:title>
    <c:autoTitleDeleted val="0"/>
    <c:pivotFmts>
      <c:pivotFmt>
        <c:idx val="0"/>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893782586119825"/>
          <c:y val="0.16340093851904872"/>
          <c:w val="0.45512038637446744"/>
          <c:h val="0.77993212969590919"/>
        </c:manualLayout>
      </c:layout>
      <c:radarChart>
        <c:radarStyle val="marker"/>
        <c:varyColors val="0"/>
        <c:ser>
          <c:idx val="0"/>
          <c:order val="0"/>
          <c:tx>
            <c:strRef>
              <c:f>Tabla_Dinámica_Totales!$AI$4</c:f>
              <c:strCache>
                <c:ptCount val="1"/>
                <c:pt idx="0">
                  <c:v>Total</c:v>
                </c:pt>
              </c:strCache>
            </c:strRef>
          </c:tx>
          <c:spPr>
            <a:ln w="25400" cap="rnd" cmpd="sng" algn="ctr">
              <a:solidFill>
                <a:schemeClr val="accent1"/>
              </a:solidFill>
              <a:prstDash val="sysDot"/>
              <a:round/>
            </a:ln>
            <a:effectLst/>
          </c:spPr>
          <c:marker>
            <c:symbol val="circle"/>
            <c:size val="6"/>
            <c:spPr>
              <a:solidFill>
                <a:schemeClr val="accent1"/>
              </a:solidFill>
              <a:ln>
                <a:noFill/>
              </a:ln>
              <a:effectLst/>
            </c:spPr>
          </c:marker>
          <c:cat>
            <c:strRef>
              <c:f>Tabla_Dinámica_Totales!$AH$5:$AH$8</c:f>
              <c:strCache>
                <c:ptCount val="3"/>
                <c:pt idx="0">
                  <c:v>Argentina</c:v>
                </c:pt>
                <c:pt idx="1">
                  <c:v>Germany</c:v>
                </c:pt>
                <c:pt idx="2">
                  <c:v>Brazil</c:v>
                </c:pt>
              </c:strCache>
            </c:strRef>
          </c:cat>
          <c:val>
            <c:numRef>
              <c:f>Tabla_Dinámica_Totales!$AI$5:$AI$8</c:f>
              <c:numCache>
                <c:formatCode>General</c:formatCode>
                <c:ptCount val="3"/>
                <c:pt idx="0">
                  <c:v>21</c:v>
                </c:pt>
                <c:pt idx="1">
                  <c:v>29</c:v>
                </c:pt>
                <c:pt idx="2">
                  <c:v>30</c:v>
                </c:pt>
              </c:numCache>
            </c:numRef>
          </c:val>
          <c:extLst>
            <c:ext xmlns:c16="http://schemas.microsoft.com/office/drawing/2014/chart" uri="{C3380CC4-5D6E-409C-BE32-E72D297353CC}">
              <c16:uniqueId val="{00000000-61AD-4E53-8D10-368A93C70BC7}"/>
            </c:ext>
          </c:extLst>
        </c:ser>
        <c:dLbls>
          <c:showLegendKey val="0"/>
          <c:showVal val="0"/>
          <c:showCatName val="0"/>
          <c:showSerName val="0"/>
          <c:showPercent val="0"/>
          <c:showBubbleSize val="0"/>
        </c:dLbls>
        <c:axId val="1531678784"/>
        <c:axId val="1531673376"/>
      </c:radarChart>
      <c:catAx>
        <c:axId val="1531678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Caladea" panose="02040503050406030204" pitchFamily="18" charset="0"/>
                <a:ea typeface="+mn-ea"/>
                <a:cs typeface="+mn-cs"/>
              </a:defRPr>
            </a:pPr>
            <a:endParaRPr lang="es-AR"/>
          </a:p>
        </c:txPr>
        <c:crossAx val="1531673376"/>
        <c:crosses val="autoZero"/>
        <c:auto val="1"/>
        <c:lblAlgn val="ctr"/>
        <c:lblOffset val="100"/>
        <c:noMultiLvlLbl val="0"/>
      </c:catAx>
      <c:valAx>
        <c:axId val="153167337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31678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[Brezina, Julián - FIFA World Cup - Proyecto Final Coderhouse.xlsm]Tabla_Dinámica_Arg!Arg_Total</c:name>
    <c:fmtId val="4"/>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717849432319056E-2"/>
          <c:y val="6.5505945834982912E-2"/>
          <c:w val="0.61242754422529166"/>
          <c:h val="0.75181871116792376"/>
        </c:manualLayout>
      </c:layout>
      <c:lineChart>
        <c:grouping val="standard"/>
        <c:varyColors val="0"/>
        <c:ser>
          <c:idx val="0"/>
          <c:order val="0"/>
          <c:tx>
            <c:strRef>
              <c:f>Tabla_Dinámica_Arg!$S$4:$S$6</c:f>
              <c:strCache>
                <c:ptCount val="1"/>
                <c:pt idx="0">
                  <c:v>Argentina - Goles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Tabla_Dinámica_Arg!$R$7:$R$14</c:f>
              <c:strCache>
                <c:ptCount val="7"/>
                <c:pt idx="0">
                  <c:v>1994</c:v>
                </c:pt>
                <c:pt idx="1">
                  <c:v>1998</c:v>
                </c:pt>
                <c:pt idx="2">
                  <c:v>2002</c:v>
                </c:pt>
                <c:pt idx="3">
                  <c:v>2006</c:v>
                </c:pt>
                <c:pt idx="4">
                  <c:v>2010</c:v>
                </c:pt>
                <c:pt idx="5">
                  <c:v>2014</c:v>
                </c:pt>
                <c:pt idx="6">
                  <c:v>2018</c:v>
                </c:pt>
              </c:strCache>
            </c:strRef>
          </c:cat>
          <c:val>
            <c:numRef>
              <c:f>Tabla_Dinámica_Arg!$S$7:$S$14</c:f>
              <c:numCache>
                <c:formatCode>General</c:formatCode>
                <c:ptCount val="7"/>
                <c:pt idx="0">
                  <c:v>8</c:v>
                </c:pt>
                <c:pt idx="1">
                  <c:v>10</c:v>
                </c:pt>
                <c:pt idx="2">
                  <c:v>2</c:v>
                </c:pt>
                <c:pt idx="3">
                  <c:v>11</c:v>
                </c:pt>
                <c:pt idx="4">
                  <c:v>10</c:v>
                </c:pt>
                <c:pt idx="5">
                  <c:v>8</c:v>
                </c:pt>
                <c:pt idx="6">
                  <c:v>6</c:v>
                </c:pt>
              </c:numCache>
            </c:numRef>
          </c:val>
          <c:smooth val="0"/>
          <c:extLst>
            <c:ext xmlns:c16="http://schemas.microsoft.com/office/drawing/2014/chart" uri="{C3380CC4-5D6E-409C-BE32-E72D297353CC}">
              <c16:uniqueId val="{00000000-F685-4C48-A319-C0BD6B1B4CA7}"/>
            </c:ext>
          </c:extLst>
        </c:ser>
        <c:ser>
          <c:idx val="1"/>
          <c:order val="1"/>
          <c:tx>
            <c:strRef>
              <c:f>Tabla_Dinámica_Arg!$T$4:$T$6</c:f>
              <c:strCache>
                <c:ptCount val="1"/>
                <c:pt idx="0">
                  <c:v>Argentina - Partidos Ganados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Tabla_Dinámica_Arg!$R$7:$R$14</c:f>
              <c:strCache>
                <c:ptCount val="7"/>
                <c:pt idx="0">
                  <c:v>1994</c:v>
                </c:pt>
                <c:pt idx="1">
                  <c:v>1998</c:v>
                </c:pt>
                <c:pt idx="2">
                  <c:v>2002</c:v>
                </c:pt>
                <c:pt idx="3">
                  <c:v>2006</c:v>
                </c:pt>
                <c:pt idx="4">
                  <c:v>2010</c:v>
                </c:pt>
                <c:pt idx="5">
                  <c:v>2014</c:v>
                </c:pt>
                <c:pt idx="6">
                  <c:v>2018</c:v>
                </c:pt>
              </c:strCache>
            </c:strRef>
          </c:cat>
          <c:val>
            <c:numRef>
              <c:f>Tabla_Dinámica_Arg!$T$7:$T$14</c:f>
              <c:numCache>
                <c:formatCode>General</c:formatCode>
                <c:ptCount val="7"/>
                <c:pt idx="0">
                  <c:v>2</c:v>
                </c:pt>
                <c:pt idx="1">
                  <c:v>4</c:v>
                </c:pt>
                <c:pt idx="2">
                  <c:v>1</c:v>
                </c:pt>
                <c:pt idx="3">
                  <c:v>3</c:v>
                </c:pt>
                <c:pt idx="4">
                  <c:v>4</c:v>
                </c:pt>
                <c:pt idx="5">
                  <c:v>6</c:v>
                </c:pt>
                <c:pt idx="6">
                  <c:v>1</c:v>
                </c:pt>
              </c:numCache>
            </c:numRef>
          </c:val>
          <c:smooth val="0"/>
          <c:extLst>
            <c:ext xmlns:c16="http://schemas.microsoft.com/office/drawing/2014/chart" uri="{C3380CC4-5D6E-409C-BE32-E72D297353CC}">
              <c16:uniqueId val="{00000001-F685-4C48-A319-C0BD6B1B4CA7}"/>
            </c:ext>
          </c:extLst>
        </c:ser>
        <c:ser>
          <c:idx val="2"/>
          <c:order val="2"/>
          <c:tx>
            <c:strRef>
              <c:f>Tabla_Dinámica_Arg!$U$4:$U$6</c:f>
              <c:strCache>
                <c:ptCount val="1"/>
                <c:pt idx="0">
                  <c:v>Argentina - Partidos Perdidos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Tabla_Dinámica_Arg!$R$7:$R$14</c:f>
              <c:strCache>
                <c:ptCount val="7"/>
                <c:pt idx="0">
                  <c:v>1994</c:v>
                </c:pt>
                <c:pt idx="1">
                  <c:v>1998</c:v>
                </c:pt>
                <c:pt idx="2">
                  <c:v>2002</c:v>
                </c:pt>
                <c:pt idx="3">
                  <c:v>2006</c:v>
                </c:pt>
                <c:pt idx="4">
                  <c:v>2010</c:v>
                </c:pt>
                <c:pt idx="5">
                  <c:v>2014</c:v>
                </c:pt>
                <c:pt idx="6">
                  <c:v>2018</c:v>
                </c:pt>
              </c:strCache>
            </c:strRef>
          </c:cat>
          <c:val>
            <c:numRef>
              <c:f>Tabla_Dinámica_Arg!$U$7:$U$14</c:f>
              <c:numCache>
                <c:formatCode>General</c:formatCode>
                <c:ptCount val="7"/>
                <c:pt idx="0">
                  <c:v>1</c:v>
                </c:pt>
                <c:pt idx="1">
                  <c:v>1</c:v>
                </c:pt>
                <c:pt idx="2">
                  <c:v>1</c:v>
                </c:pt>
                <c:pt idx="3">
                  <c:v>1</c:v>
                </c:pt>
                <c:pt idx="4">
                  <c:v>1</c:v>
                </c:pt>
                <c:pt idx="5">
                  <c:v>1</c:v>
                </c:pt>
                <c:pt idx="6">
                  <c:v>2</c:v>
                </c:pt>
              </c:numCache>
            </c:numRef>
          </c:val>
          <c:smooth val="0"/>
          <c:extLst>
            <c:ext xmlns:c16="http://schemas.microsoft.com/office/drawing/2014/chart" uri="{C3380CC4-5D6E-409C-BE32-E72D297353CC}">
              <c16:uniqueId val="{00000002-F685-4C48-A319-C0BD6B1B4CA7}"/>
            </c:ext>
          </c:extLst>
        </c:ser>
        <c:dLbls>
          <c:showLegendKey val="0"/>
          <c:showVal val="0"/>
          <c:showCatName val="0"/>
          <c:showSerName val="0"/>
          <c:showPercent val="0"/>
          <c:showBubbleSize val="0"/>
        </c:dLbls>
        <c:marker val="1"/>
        <c:smooth val="0"/>
        <c:axId val="795055664"/>
        <c:axId val="795046096"/>
      </c:lineChart>
      <c:catAx>
        <c:axId val="79505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95046096"/>
        <c:crosses val="autoZero"/>
        <c:auto val="1"/>
        <c:lblAlgn val="ctr"/>
        <c:lblOffset val="100"/>
        <c:noMultiLvlLbl val="0"/>
      </c:catAx>
      <c:valAx>
        <c:axId val="795046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795055664"/>
        <c:crosses val="autoZero"/>
        <c:crossBetween val="between"/>
      </c:valAx>
      <c:spPr>
        <a:noFill/>
        <a:ln>
          <a:noFill/>
        </a:ln>
        <a:effectLst/>
      </c:spPr>
    </c:plotArea>
    <c:legend>
      <c:legendPos val="r"/>
      <c:layout>
        <c:manualLayout>
          <c:xMode val="edge"/>
          <c:yMode val="edge"/>
          <c:x val="0.66666678547897373"/>
          <c:y val="0.29680482648002326"/>
          <c:w val="0.27689819995080917"/>
          <c:h val="0.225891464643039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www.linkedin.com/in/julianbrezina/" TargetMode="External"/><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0.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9.png"/><Relationship Id="rId5" Type="http://schemas.openxmlformats.org/officeDocument/2006/relationships/image" Target="../media/image5.svg"/><Relationship Id="rId10" Type="http://schemas.openxmlformats.org/officeDocument/2006/relationships/hyperlink" Target="https://www.coderhouse.com/" TargetMode="External"/><Relationship Id="rId4" Type="http://schemas.openxmlformats.org/officeDocument/2006/relationships/image" Target="../media/image4.png"/><Relationship Id="rId9"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https://www.google.com/search?q=fifa+world+cup+calendar&amp;rlz=1C1ONGR_esAR1009AR1009&amp;ei=qbMoY_TsLP-31sQPx-6kmA4&amp;ved=0ahUKEwi05cL7vKH6AhX_m5UCHUc3CeMQ4dUDCA4&amp;uact=5&amp;oq=fifa+world+cup+calendar&amp;gs_lcp=Cgdnd3Mtd2l6EAMyCggAEIAEEEYQ_QEyBQgAEIAEMgYIABAeEBYyBggAEB4QFjIGCAAQHhAWMgYIABAeEBYyBggAEB4QFjIGCAAQHhAWMgYIABAeEBYyBggAEB4QFjoKCAAQRxDWBBCwAzoHCAAQsAMQQzoKCC4Q1AIQsAMQQzoNCAAQ5AIQ1gQQsAMYAToPCC4Q1AIQyAMQsAMQQxgCOgwILhDIAxCwAxBDGAI6BAgAEEM6BwgAELEDEEM6BwguENQCEEM6CwgAEIAEELEDEIMBOggIABCABBCxAzoKCAAQsQMQgwEQCjoFCC4QgAQ6BAgAEAo6BAguEAo6CAgAEB4QFhAKSgQIQRgASgQIRhgBUPABWI0JYI4KaAFwAHgAgAFliAGjBpIBAzguMZgBAKABAcgBE8ABAdoBBggBEAEYCdoBBggCEAEYCA&amp;sclient=gws-wiz#sie=lg;/m/0fp_8fm;2;/m/030q7;mt;fp;1;;;" TargetMode="External"/><Relationship Id="rId17" Type="http://schemas.openxmlformats.org/officeDocument/2006/relationships/image" Target="../media/image17.png"/><Relationship Id="rId2" Type="http://schemas.openxmlformats.org/officeDocument/2006/relationships/chart" Target="../charts/chart2.xml"/><Relationship Id="rId16" Type="http://schemas.openxmlformats.org/officeDocument/2006/relationships/image" Target="../media/image16.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png"/><Relationship Id="rId5" Type="http://schemas.openxmlformats.org/officeDocument/2006/relationships/chart" Target="../charts/chart5.xml"/><Relationship Id="rId15" Type="http://schemas.openxmlformats.org/officeDocument/2006/relationships/image" Target="../media/image15.png"/><Relationship Id="rId10" Type="http://schemas.openxmlformats.org/officeDocument/2006/relationships/image" Target="../media/image12.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2" Type="http://schemas.openxmlformats.org/officeDocument/2006/relationships/image" Target="../media/image19.svg"/><Relationship Id="rId1" Type="http://schemas.openxmlformats.org/officeDocument/2006/relationships/image" Target="../media/image18.png"/></Relationships>
</file>

<file path=xl/drawings/_rels/drawing4.xml.rels><?xml version="1.0" encoding="UTF-8" standalone="yes"?>
<Relationships xmlns="http://schemas.openxmlformats.org/package/2006/relationships"><Relationship Id="rId2" Type="http://schemas.openxmlformats.org/officeDocument/2006/relationships/image" Target="../media/image21.sv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2" Type="http://schemas.openxmlformats.org/officeDocument/2006/relationships/image" Target="../media/image23.svg"/><Relationship Id="rId1" Type="http://schemas.openxmlformats.org/officeDocument/2006/relationships/image" Target="../media/image22.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svg"/><Relationship Id="rId1" Type="http://schemas.openxmlformats.org/officeDocument/2006/relationships/image" Target="../media/image22.png"/></Relationships>
</file>

<file path=xl/drawings/_rels/drawing7.xml.rels><?xml version="1.0" encoding="UTF-8" standalone="yes"?>
<Relationships xmlns="http://schemas.openxmlformats.org/package/2006/relationships"><Relationship Id="rId2" Type="http://schemas.openxmlformats.org/officeDocument/2006/relationships/image" Target="../media/image23.svg"/><Relationship Id="rId1" Type="http://schemas.openxmlformats.org/officeDocument/2006/relationships/image" Target="../media/image2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3</xdr:row>
      <xdr:rowOff>123826</xdr:rowOff>
    </xdr:from>
    <xdr:to>
      <xdr:col>5</xdr:col>
      <xdr:colOff>356923</xdr:colOff>
      <xdr:row>5</xdr:row>
      <xdr:rowOff>180976</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915150" y="609601"/>
          <a:ext cx="223573" cy="476250"/>
        </a:xfrm>
        <a:prstGeom prst="rect">
          <a:avLst/>
        </a:prstGeom>
      </xdr:spPr>
    </xdr:pic>
    <xdr:clientData/>
  </xdr:twoCellAnchor>
  <xdr:twoCellAnchor editAs="oneCell">
    <xdr:from>
      <xdr:col>1</xdr:col>
      <xdr:colOff>85725</xdr:colOff>
      <xdr:row>9</xdr:row>
      <xdr:rowOff>104775</xdr:rowOff>
    </xdr:from>
    <xdr:to>
      <xdr:col>2</xdr:col>
      <xdr:colOff>85724</xdr:colOff>
      <xdr:row>13</xdr:row>
      <xdr:rowOff>28574</xdr:rowOff>
    </xdr:to>
    <xdr:pic>
      <xdr:nvPicPr>
        <xdr:cNvPr id="6" name="Gráfico 5" descr="Diana con relleno sólid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90550" y="2038350"/>
          <a:ext cx="571499" cy="571499"/>
        </a:xfrm>
        <a:prstGeom prst="rect">
          <a:avLst/>
        </a:prstGeom>
      </xdr:spPr>
    </xdr:pic>
    <xdr:clientData/>
  </xdr:twoCellAnchor>
  <xdr:twoCellAnchor editAs="oneCell">
    <xdr:from>
      <xdr:col>6</xdr:col>
      <xdr:colOff>66675</xdr:colOff>
      <xdr:row>9</xdr:row>
      <xdr:rowOff>76200</xdr:rowOff>
    </xdr:from>
    <xdr:to>
      <xdr:col>7</xdr:col>
      <xdr:colOff>28575</xdr:colOff>
      <xdr:row>12</xdr:row>
      <xdr:rowOff>133350</xdr:rowOff>
    </xdr:to>
    <xdr:pic>
      <xdr:nvPicPr>
        <xdr:cNvPr id="8" name="Gráfico 7" descr="Base de datos con relleno sólido">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857625" y="2009775"/>
          <a:ext cx="542925" cy="542925"/>
        </a:xfrm>
        <a:prstGeom prst="rect">
          <a:avLst/>
        </a:prstGeom>
      </xdr:spPr>
    </xdr:pic>
    <xdr:clientData/>
  </xdr:twoCellAnchor>
  <xdr:twoCellAnchor editAs="oneCell">
    <xdr:from>
      <xdr:col>11</xdr:col>
      <xdr:colOff>114300</xdr:colOff>
      <xdr:row>9</xdr:row>
      <xdr:rowOff>95250</xdr:rowOff>
    </xdr:from>
    <xdr:to>
      <xdr:col>12</xdr:col>
      <xdr:colOff>76200</xdr:colOff>
      <xdr:row>12</xdr:row>
      <xdr:rowOff>133350</xdr:rowOff>
    </xdr:to>
    <xdr:pic>
      <xdr:nvPicPr>
        <xdr:cNvPr id="12" name="Gráfico 11" descr="Lupa con relleno sólid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353300" y="2028825"/>
          <a:ext cx="523875" cy="523875"/>
        </a:xfrm>
        <a:prstGeom prst="rect">
          <a:avLst/>
        </a:prstGeom>
      </xdr:spPr>
    </xdr:pic>
    <xdr:clientData/>
  </xdr:twoCellAnchor>
  <xdr:twoCellAnchor editAs="oneCell">
    <xdr:from>
      <xdr:col>6</xdr:col>
      <xdr:colOff>200026</xdr:colOff>
      <xdr:row>35</xdr:row>
      <xdr:rowOff>133351</xdr:rowOff>
    </xdr:from>
    <xdr:to>
      <xdr:col>6</xdr:col>
      <xdr:colOff>504826</xdr:colOff>
      <xdr:row>37</xdr:row>
      <xdr:rowOff>76201</xdr:rowOff>
    </xdr:to>
    <xdr:pic>
      <xdr:nvPicPr>
        <xdr:cNvPr id="16" name="Imagen 15">
          <a:hlinkClick xmlns:r="http://schemas.openxmlformats.org/officeDocument/2006/relationships" r:id="rId8"/>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9"/>
        <a:stretch>
          <a:fillRect/>
        </a:stretch>
      </xdr:blipFill>
      <xdr:spPr>
        <a:xfrm>
          <a:off x="7515226" y="6705601"/>
          <a:ext cx="304800" cy="304800"/>
        </a:xfrm>
        <a:prstGeom prst="rect">
          <a:avLst/>
        </a:prstGeom>
      </xdr:spPr>
    </xdr:pic>
    <xdr:clientData/>
  </xdr:twoCellAnchor>
  <xdr:twoCellAnchor editAs="oneCell">
    <xdr:from>
      <xdr:col>1</xdr:col>
      <xdr:colOff>142874</xdr:colOff>
      <xdr:row>35</xdr:row>
      <xdr:rowOff>104775</xdr:rowOff>
    </xdr:from>
    <xdr:to>
      <xdr:col>1</xdr:col>
      <xdr:colOff>508405</xdr:colOff>
      <xdr:row>37</xdr:row>
      <xdr:rowOff>114300</xdr:rowOff>
    </xdr:to>
    <xdr:pic>
      <xdr:nvPicPr>
        <xdr:cNvPr id="19" name="Imagen 18">
          <a:hlinkClick xmlns:r="http://schemas.openxmlformats.org/officeDocument/2006/relationships" r:id="rId10"/>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3981449" y="6677025"/>
          <a:ext cx="365531" cy="371475"/>
        </a:xfrm>
        <a:prstGeom prst="rect">
          <a:avLst/>
        </a:prstGeom>
      </xdr:spPr>
    </xdr:pic>
    <xdr:clientData/>
  </xdr:twoCellAnchor>
  <xdr:twoCellAnchor editAs="oneCell">
    <xdr:from>
      <xdr:col>11</xdr:col>
      <xdr:colOff>180976</xdr:colOff>
      <xdr:row>35</xdr:row>
      <xdr:rowOff>76201</xdr:rowOff>
    </xdr:from>
    <xdr:to>
      <xdr:col>12</xdr:col>
      <xdr:colOff>1</xdr:colOff>
      <xdr:row>37</xdr:row>
      <xdr:rowOff>95251</xdr:rowOff>
    </xdr:to>
    <xdr:pic>
      <xdr:nvPicPr>
        <xdr:cNvPr id="21" name="Gráfico 20" descr="Aula de clases con relleno sólido">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791826" y="6648451"/>
          <a:ext cx="381000" cy="381000"/>
        </a:xfrm>
        <a:prstGeom prst="rect">
          <a:avLst/>
        </a:prstGeom>
      </xdr:spPr>
    </xdr:pic>
    <xdr:clientData/>
  </xdr:twoCellAnchor>
  <xdr:twoCellAnchor>
    <xdr:from>
      <xdr:col>0</xdr:col>
      <xdr:colOff>3810000</xdr:colOff>
      <xdr:row>2</xdr:row>
      <xdr:rowOff>133350</xdr:rowOff>
    </xdr:from>
    <xdr:to>
      <xdr:col>15</xdr:col>
      <xdr:colOff>28575</xdr:colOff>
      <xdr:row>7</xdr:row>
      <xdr:rowOff>9525</xdr:rowOff>
    </xdr:to>
    <xdr:sp macro="" textlink="">
      <xdr:nvSpPr>
        <xdr:cNvPr id="22" name="Rectángulo: esquinas redondeadas 21">
          <a:extLst>
            <a:ext uri="{FF2B5EF4-FFF2-40B4-BE49-F238E27FC236}">
              <a16:creationId xmlns:a16="http://schemas.microsoft.com/office/drawing/2014/main" id="{00000000-0008-0000-0000-000016000000}"/>
            </a:ext>
          </a:extLst>
        </xdr:cNvPr>
        <xdr:cNvSpPr/>
      </xdr:nvSpPr>
      <xdr:spPr>
        <a:xfrm>
          <a:off x="3810000" y="457200"/>
          <a:ext cx="9677400" cy="828675"/>
        </a:xfrm>
        <a:prstGeom prst="roundRect">
          <a:avLst/>
        </a:prstGeom>
        <a:noFill/>
        <a:ln w="57150">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3810000</xdr:colOff>
      <xdr:row>35</xdr:row>
      <xdr:rowOff>0</xdr:rowOff>
    </xdr:from>
    <xdr:to>
      <xdr:col>15</xdr:col>
      <xdr:colOff>19050</xdr:colOff>
      <xdr:row>38</xdr:row>
      <xdr:rowOff>19051</xdr:rowOff>
    </xdr:to>
    <xdr:sp macro="" textlink="">
      <xdr:nvSpPr>
        <xdr:cNvPr id="24" name="Rectángulo: esquinas redondeadas 23">
          <a:extLst>
            <a:ext uri="{FF2B5EF4-FFF2-40B4-BE49-F238E27FC236}">
              <a16:creationId xmlns:a16="http://schemas.microsoft.com/office/drawing/2014/main" id="{00000000-0008-0000-0000-000018000000}"/>
            </a:ext>
          </a:extLst>
        </xdr:cNvPr>
        <xdr:cNvSpPr/>
      </xdr:nvSpPr>
      <xdr:spPr>
        <a:xfrm>
          <a:off x="3810000" y="5886450"/>
          <a:ext cx="9534525" cy="552451"/>
        </a:xfrm>
        <a:prstGeom prst="roundRect">
          <a:avLst/>
        </a:prstGeom>
        <a:noFill/>
        <a:ln w="57150">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533399</xdr:colOff>
      <xdr:row>38</xdr:row>
      <xdr:rowOff>266700</xdr:rowOff>
    </xdr:from>
    <xdr:to>
      <xdr:col>9</xdr:col>
      <xdr:colOff>742949</xdr:colOff>
      <xdr:row>40</xdr:row>
      <xdr:rowOff>28575</xdr:rowOff>
    </xdr:to>
    <xdr:sp macro="" textlink="">
      <xdr:nvSpPr>
        <xdr:cNvPr id="26" name="Rectángulo: esquinas redondeadas 25">
          <a:extLst>
            <a:ext uri="{FF2B5EF4-FFF2-40B4-BE49-F238E27FC236}">
              <a16:creationId xmlns:a16="http://schemas.microsoft.com/office/drawing/2014/main" id="{00000000-0008-0000-0000-00001A000000}"/>
            </a:ext>
          </a:extLst>
        </xdr:cNvPr>
        <xdr:cNvSpPr/>
      </xdr:nvSpPr>
      <xdr:spPr>
        <a:xfrm>
          <a:off x="7315199" y="6696075"/>
          <a:ext cx="2847975" cy="209550"/>
        </a:xfrm>
        <a:prstGeom prst="roundRect">
          <a:avLst/>
        </a:prstGeom>
        <a:noFill/>
        <a:ln w="38100">
          <a:solidFill>
            <a:srgbClr val="23232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AR" sz="9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1624852</xdr:colOff>
      <xdr:row>20</xdr:row>
      <xdr:rowOff>32427</xdr:rowOff>
    </xdr:from>
    <xdr:to>
      <xdr:col>13</xdr:col>
      <xdr:colOff>515470</xdr:colOff>
      <xdr:row>54</xdr:row>
      <xdr:rowOff>34636</xdr:rowOff>
    </xdr:to>
    <xdr:graphicFrame macro="">
      <xdr:nvGraphicFramePr>
        <xdr:cNvPr id="28" name="Gráfico 27">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1649185</xdr:colOff>
      <xdr:row>14</xdr:row>
      <xdr:rowOff>34635</xdr:rowOff>
    </xdr:from>
    <xdr:to>
      <xdr:col>11</xdr:col>
      <xdr:colOff>0</xdr:colOff>
      <xdr:row>17</xdr:row>
      <xdr:rowOff>234043</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494078</xdr:colOff>
      <xdr:row>18</xdr:row>
      <xdr:rowOff>0</xdr:rowOff>
    </xdr:from>
    <xdr:to>
      <xdr:col>7</xdr:col>
      <xdr:colOff>34637</xdr:colOff>
      <xdr:row>31</xdr:row>
      <xdr:rowOff>51953</xdr:rowOff>
    </xdr:to>
    <xdr:graphicFrame macro="">
      <xdr:nvGraphicFramePr>
        <xdr:cNvPr id="30" name="Gráfico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476250</xdr:colOff>
      <xdr:row>31</xdr:row>
      <xdr:rowOff>86591</xdr:rowOff>
    </xdr:from>
    <xdr:to>
      <xdr:col>7</xdr:col>
      <xdr:colOff>0</xdr:colOff>
      <xdr:row>54</xdr:row>
      <xdr:rowOff>34636</xdr:rowOff>
    </xdr:to>
    <xdr:graphicFrame macro="">
      <xdr:nvGraphicFramePr>
        <xdr:cNvPr id="31" name="Gráfico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476250</xdr:colOff>
      <xdr:row>14</xdr:row>
      <xdr:rowOff>33618</xdr:rowOff>
    </xdr:from>
    <xdr:to>
      <xdr:col>6</xdr:col>
      <xdr:colOff>1649185</xdr:colOff>
      <xdr:row>17</xdr:row>
      <xdr:rowOff>321129</xdr:rowOff>
    </xdr:to>
    <xdr:graphicFrame macro="">
      <xdr:nvGraphicFramePr>
        <xdr:cNvPr id="29" name="Gráfico 28">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1572491</xdr:colOff>
      <xdr:row>12</xdr:row>
      <xdr:rowOff>117764</xdr:rowOff>
    </xdr:from>
    <xdr:to>
      <xdr:col>7</xdr:col>
      <xdr:colOff>13854</xdr:colOff>
      <xdr:row>55</xdr:row>
      <xdr:rowOff>100445</xdr:rowOff>
    </xdr:to>
    <xdr:sp macro="" textlink="">
      <xdr:nvSpPr>
        <xdr:cNvPr id="5" name="Rectángulo: esquinas redondeadas 4">
          <a:extLst>
            <a:ext uri="{FF2B5EF4-FFF2-40B4-BE49-F238E27FC236}">
              <a16:creationId xmlns:a16="http://schemas.microsoft.com/office/drawing/2014/main" id="{00000000-0008-0000-0100-000005000000}"/>
            </a:ext>
          </a:extLst>
        </xdr:cNvPr>
        <xdr:cNvSpPr/>
      </xdr:nvSpPr>
      <xdr:spPr>
        <a:xfrm flipH="1">
          <a:off x="7148946" y="1988128"/>
          <a:ext cx="86590" cy="10893135"/>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11</xdr:col>
      <xdr:colOff>78442</xdr:colOff>
      <xdr:row>14</xdr:row>
      <xdr:rowOff>10559</xdr:rowOff>
    </xdr:from>
    <xdr:to>
      <xdr:col>13</xdr:col>
      <xdr:colOff>615852</xdr:colOff>
      <xdr:row>20</xdr:row>
      <xdr:rowOff>0</xdr:rowOff>
    </xdr:to>
    <xdr:graphicFrame macro="">
      <xdr:nvGraphicFramePr>
        <xdr:cNvPr id="46" name="Gráfico 45">
          <a:extLst>
            <a:ext uri="{FF2B5EF4-FFF2-40B4-BE49-F238E27FC236}">
              <a16:creationId xmlns:a16="http://schemas.microsoft.com/office/drawing/2014/main" id="{00000000-0008-0000-01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539896</xdr:colOff>
      <xdr:row>31</xdr:row>
      <xdr:rowOff>51954</xdr:rowOff>
    </xdr:from>
    <xdr:to>
      <xdr:col>19</xdr:col>
      <xdr:colOff>158894</xdr:colOff>
      <xdr:row>54</xdr:row>
      <xdr:rowOff>69272</xdr:rowOff>
    </xdr:to>
    <xdr:graphicFrame macro="">
      <xdr:nvGraphicFramePr>
        <xdr:cNvPr id="37" name="Gráfico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547007</xdr:colOff>
      <xdr:row>18</xdr:row>
      <xdr:rowOff>51954</xdr:rowOff>
    </xdr:from>
    <xdr:to>
      <xdr:col>19</xdr:col>
      <xdr:colOff>136071</xdr:colOff>
      <xdr:row>30</xdr:row>
      <xdr:rowOff>121228</xdr:rowOff>
    </xdr:to>
    <xdr:graphicFrame macro="">
      <xdr:nvGraphicFramePr>
        <xdr:cNvPr id="36" name="Gráfico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567790</xdr:colOff>
      <xdr:row>14</xdr:row>
      <xdr:rowOff>34636</xdr:rowOff>
    </xdr:from>
    <xdr:to>
      <xdr:col>19</xdr:col>
      <xdr:colOff>190500</xdr:colOff>
      <xdr:row>18</xdr:row>
      <xdr:rowOff>34637</xdr:rowOff>
    </xdr:to>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470647</xdr:colOff>
      <xdr:row>12</xdr:row>
      <xdr:rowOff>98961</xdr:rowOff>
    </xdr:from>
    <xdr:to>
      <xdr:col>13</xdr:col>
      <xdr:colOff>554183</xdr:colOff>
      <xdr:row>54</xdr:row>
      <xdr:rowOff>86591</xdr:rowOff>
    </xdr:to>
    <xdr:sp macro="" textlink="">
      <xdr:nvSpPr>
        <xdr:cNvPr id="42" name="Rectángulo: esquinas redondeadas 41">
          <a:extLst>
            <a:ext uri="{FF2B5EF4-FFF2-40B4-BE49-F238E27FC236}">
              <a16:creationId xmlns:a16="http://schemas.microsoft.com/office/drawing/2014/main" id="{00000000-0008-0000-0100-00002A000000}"/>
            </a:ext>
          </a:extLst>
        </xdr:cNvPr>
        <xdr:cNvSpPr/>
      </xdr:nvSpPr>
      <xdr:spPr>
        <a:xfrm>
          <a:off x="16988118" y="1981549"/>
          <a:ext cx="83536" cy="10095336"/>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19</xdr:col>
      <xdr:colOff>158339</xdr:colOff>
      <xdr:row>13</xdr:row>
      <xdr:rowOff>18557</xdr:rowOff>
    </xdr:from>
    <xdr:to>
      <xdr:col>19</xdr:col>
      <xdr:colOff>280803</xdr:colOff>
      <xdr:row>55</xdr:row>
      <xdr:rowOff>129597</xdr:rowOff>
    </xdr:to>
    <xdr:sp macro="" textlink="">
      <xdr:nvSpPr>
        <xdr:cNvPr id="39" name="Rectángulo: esquinas redondeadas 38">
          <a:extLst>
            <a:ext uri="{FF2B5EF4-FFF2-40B4-BE49-F238E27FC236}">
              <a16:creationId xmlns:a16="http://schemas.microsoft.com/office/drawing/2014/main" id="{00000000-0008-0000-0100-000027000000}"/>
            </a:ext>
          </a:extLst>
        </xdr:cNvPr>
        <xdr:cNvSpPr/>
      </xdr:nvSpPr>
      <xdr:spPr>
        <a:xfrm>
          <a:off x="22533430" y="2044784"/>
          <a:ext cx="122464" cy="10207540"/>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xdr:col>
      <xdr:colOff>336177</xdr:colOff>
      <xdr:row>11</xdr:row>
      <xdr:rowOff>137309</xdr:rowOff>
    </xdr:from>
    <xdr:to>
      <xdr:col>1</xdr:col>
      <xdr:colOff>498517</xdr:colOff>
      <xdr:row>55</xdr:row>
      <xdr:rowOff>100853</xdr:rowOff>
    </xdr:to>
    <xdr:sp macro="" textlink="">
      <xdr:nvSpPr>
        <xdr:cNvPr id="12" name="Rectángulo: esquinas redondeadas 11">
          <a:extLst>
            <a:ext uri="{FF2B5EF4-FFF2-40B4-BE49-F238E27FC236}">
              <a16:creationId xmlns:a16="http://schemas.microsoft.com/office/drawing/2014/main" id="{00000000-0008-0000-0100-00000C000000}"/>
            </a:ext>
          </a:extLst>
        </xdr:cNvPr>
        <xdr:cNvSpPr/>
      </xdr:nvSpPr>
      <xdr:spPr>
        <a:xfrm>
          <a:off x="2095501" y="1863015"/>
          <a:ext cx="162340" cy="10385014"/>
        </a:xfrm>
        <a:prstGeom prst="roundRect">
          <a:avLst/>
        </a:prstGeom>
        <a:solidFill>
          <a:schemeClr val="tx1">
            <a:lumMod val="50000"/>
            <a:lumOff val="5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10</xdr:col>
      <xdr:colOff>1540298</xdr:colOff>
      <xdr:row>13</xdr:row>
      <xdr:rowOff>2</xdr:rowOff>
    </xdr:from>
    <xdr:to>
      <xdr:col>11</xdr:col>
      <xdr:colOff>100853</xdr:colOff>
      <xdr:row>20</xdr:row>
      <xdr:rowOff>17320</xdr:rowOff>
    </xdr:to>
    <xdr:sp macro="" textlink="">
      <xdr:nvSpPr>
        <xdr:cNvPr id="41" name="Rectángulo: esquinas redondeadas 40">
          <a:extLst>
            <a:ext uri="{FF2B5EF4-FFF2-40B4-BE49-F238E27FC236}">
              <a16:creationId xmlns:a16="http://schemas.microsoft.com/office/drawing/2014/main" id="{00000000-0008-0000-0100-000029000000}"/>
            </a:ext>
          </a:extLst>
        </xdr:cNvPr>
        <xdr:cNvSpPr/>
      </xdr:nvSpPr>
      <xdr:spPr>
        <a:xfrm flipH="1">
          <a:off x="12802210" y="2039473"/>
          <a:ext cx="118172" cy="5317700"/>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0</xdr:col>
      <xdr:colOff>1680334</xdr:colOff>
      <xdr:row>1</xdr:row>
      <xdr:rowOff>9408</xdr:rowOff>
    </xdr:from>
    <xdr:to>
      <xdr:col>19</xdr:col>
      <xdr:colOff>574137</xdr:colOff>
      <xdr:row>14</xdr:row>
      <xdr:rowOff>0</xdr:rowOff>
    </xdr:to>
    <xdr:sp macro="" textlink="">
      <xdr:nvSpPr>
        <xdr:cNvPr id="13" name="Rectángulo: esquinas redondeadas 12">
          <a:extLst>
            <a:ext uri="{FF2B5EF4-FFF2-40B4-BE49-F238E27FC236}">
              <a16:creationId xmlns:a16="http://schemas.microsoft.com/office/drawing/2014/main" id="{00000000-0008-0000-0100-00000D000000}"/>
            </a:ext>
          </a:extLst>
        </xdr:cNvPr>
        <xdr:cNvSpPr/>
      </xdr:nvSpPr>
      <xdr:spPr>
        <a:xfrm>
          <a:off x="1680334" y="175060"/>
          <a:ext cx="24660999" cy="2144070"/>
        </a:xfrm>
        <a:prstGeom prst="roundRect">
          <a:avLst/>
        </a:prstGeom>
        <a:solidFill>
          <a:schemeClr val="tx1">
            <a:lumMod val="50000"/>
            <a:lumOff val="50000"/>
          </a:schemeClr>
        </a:solidFill>
        <a:ln w="76200">
          <a:solidFill>
            <a:schemeClr val="tx1">
              <a:lumMod val="85000"/>
              <a:lumOff val="1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xdr:col>
      <xdr:colOff>329046</xdr:colOff>
      <xdr:row>2</xdr:row>
      <xdr:rowOff>84679</xdr:rowOff>
    </xdr:from>
    <xdr:to>
      <xdr:col>7</xdr:col>
      <xdr:colOff>1165412</xdr:colOff>
      <xdr:row>12</xdr:row>
      <xdr:rowOff>84678</xdr:rowOff>
    </xdr:to>
    <xdr:sp macro="" textlink="">
      <xdr:nvSpPr>
        <xdr:cNvPr id="10" name="Rectángulo: esquinas redondeadas 9">
          <a:extLst>
            <a:ext uri="{FF2B5EF4-FFF2-40B4-BE49-F238E27FC236}">
              <a16:creationId xmlns:a16="http://schemas.microsoft.com/office/drawing/2014/main" id="{00000000-0008-0000-0100-00000A000000}"/>
            </a:ext>
          </a:extLst>
        </xdr:cNvPr>
        <xdr:cNvSpPr/>
      </xdr:nvSpPr>
      <xdr:spPr>
        <a:xfrm>
          <a:off x="2088370" y="398444"/>
          <a:ext cx="6293630" cy="1568822"/>
        </a:xfrm>
        <a:prstGeom prst="roundRect">
          <a:avLst/>
        </a:prstGeom>
        <a:solidFill>
          <a:schemeClr val="bg2">
            <a:lumMod val="90000"/>
          </a:schemeClr>
        </a:solidFill>
        <a:ln w="57150">
          <a:solidFill>
            <a:schemeClr val="tx1">
              <a:lumMod val="75000"/>
              <a:lumOff val="2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AR" sz="3600" b="1">
            <a:solidFill>
              <a:schemeClr val="tx1"/>
            </a:solidFill>
          </a:endParaRPr>
        </a:p>
      </xdr:txBody>
    </xdr:sp>
    <xdr:clientData/>
  </xdr:twoCellAnchor>
  <xdr:twoCellAnchor editAs="oneCell">
    <xdr:from>
      <xdr:col>2</xdr:col>
      <xdr:colOff>239327</xdr:colOff>
      <xdr:row>3</xdr:row>
      <xdr:rowOff>115551</xdr:rowOff>
    </xdr:from>
    <xdr:to>
      <xdr:col>6</xdr:col>
      <xdr:colOff>1324698</xdr:colOff>
      <xdr:row>11</xdr:row>
      <xdr:rowOff>68265</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0"/>
        <a:stretch>
          <a:fillRect/>
        </a:stretch>
      </xdr:blipFill>
      <xdr:spPr>
        <a:xfrm>
          <a:off x="2767782" y="583142"/>
          <a:ext cx="4133371" cy="1199623"/>
        </a:xfrm>
        <a:prstGeom prst="rect">
          <a:avLst/>
        </a:prstGeom>
      </xdr:spPr>
    </xdr:pic>
    <xdr:clientData/>
  </xdr:twoCellAnchor>
  <xdr:twoCellAnchor editAs="oneCell">
    <xdr:from>
      <xdr:col>7</xdr:col>
      <xdr:colOff>0</xdr:colOff>
      <xdr:row>3</xdr:row>
      <xdr:rowOff>136923</xdr:rowOff>
    </xdr:from>
    <xdr:to>
      <xdr:col>7</xdr:col>
      <xdr:colOff>524596</xdr:colOff>
      <xdr:row>11</xdr:row>
      <xdr:rowOff>7495</xdr:rowOff>
    </xdr:to>
    <xdr:pic>
      <xdr:nvPicPr>
        <xdr:cNvPr id="19" name="Imagen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1"/>
        <a:stretch>
          <a:fillRect/>
        </a:stretch>
      </xdr:blipFill>
      <xdr:spPr>
        <a:xfrm>
          <a:off x="7302747" y="604514"/>
          <a:ext cx="524596" cy="1117481"/>
        </a:xfrm>
        <a:prstGeom prst="rect">
          <a:avLst/>
        </a:prstGeom>
      </xdr:spPr>
    </xdr:pic>
    <xdr:clientData/>
  </xdr:twoCellAnchor>
  <xdr:twoCellAnchor editAs="oneCell">
    <xdr:from>
      <xdr:col>18</xdr:col>
      <xdr:colOff>1126265</xdr:colOff>
      <xdr:row>6</xdr:row>
      <xdr:rowOff>65927</xdr:rowOff>
    </xdr:from>
    <xdr:to>
      <xdr:col>19</xdr:col>
      <xdr:colOff>1196</xdr:colOff>
      <xdr:row>12</xdr:row>
      <xdr:rowOff>39032</xdr:rowOff>
    </xdr:to>
    <xdr:pic>
      <xdr:nvPicPr>
        <xdr:cNvPr id="21" name="Gráfico 20" descr="Calendario con relleno sólido">
          <a:hlinkClick xmlns:r="http://schemas.openxmlformats.org/officeDocument/2006/relationships" r:id="rId1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1457810" y="1001109"/>
          <a:ext cx="914400" cy="908287"/>
        </a:xfrm>
        <a:prstGeom prst="rect">
          <a:avLst/>
        </a:prstGeom>
      </xdr:spPr>
    </xdr:pic>
    <xdr:clientData/>
  </xdr:twoCellAnchor>
  <xdr:twoCellAnchor>
    <xdr:from>
      <xdr:col>5</xdr:col>
      <xdr:colOff>728658</xdr:colOff>
      <xdr:row>4</xdr:row>
      <xdr:rowOff>19921</xdr:rowOff>
    </xdr:from>
    <xdr:to>
      <xdr:col>6</xdr:col>
      <xdr:colOff>1350818</xdr:colOff>
      <xdr:row>5</xdr:row>
      <xdr:rowOff>69273</xdr:rowOff>
    </xdr:to>
    <xdr:sp macro="" textlink="">
      <xdr:nvSpPr>
        <xdr:cNvPr id="22" name="CuadroTexto 21">
          <a:extLst>
            <a:ext uri="{FF2B5EF4-FFF2-40B4-BE49-F238E27FC236}">
              <a16:creationId xmlns:a16="http://schemas.microsoft.com/office/drawing/2014/main" id="{00000000-0008-0000-0100-000016000000}"/>
            </a:ext>
          </a:extLst>
        </xdr:cNvPr>
        <xdr:cNvSpPr txBox="1"/>
      </xdr:nvSpPr>
      <xdr:spPr>
        <a:xfrm>
          <a:off x="5543113" y="643376"/>
          <a:ext cx="1384160" cy="20521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b="1">
              <a:solidFill>
                <a:schemeClr val="accent1">
                  <a:lumMod val="50000"/>
                </a:schemeClr>
              </a:solidFill>
              <a:latin typeface="Caladea" panose="02040503050406030204" pitchFamily="18" charset="0"/>
            </a:rPr>
            <a:t>(1994/2018)</a:t>
          </a:r>
        </a:p>
        <a:p>
          <a:endParaRPr lang="es-AR" sz="1100"/>
        </a:p>
      </xdr:txBody>
    </xdr:sp>
    <xdr:clientData/>
  </xdr:twoCellAnchor>
  <xdr:twoCellAnchor>
    <xdr:from>
      <xdr:col>18</xdr:col>
      <xdr:colOff>755726</xdr:colOff>
      <xdr:row>2</xdr:row>
      <xdr:rowOff>80611</xdr:rowOff>
    </xdr:from>
    <xdr:to>
      <xdr:col>19</xdr:col>
      <xdr:colOff>398319</xdr:colOff>
      <xdr:row>6</xdr:row>
      <xdr:rowOff>121228</xdr:rowOff>
    </xdr:to>
    <xdr:sp macro="" textlink="">
      <xdr:nvSpPr>
        <xdr:cNvPr id="23" name="CuadroTexto 22">
          <a:extLst>
            <a:ext uri="{FF2B5EF4-FFF2-40B4-BE49-F238E27FC236}">
              <a16:creationId xmlns:a16="http://schemas.microsoft.com/office/drawing/2014/main" id="{00000000-0008-0000-0100-000017000000}"/>
            </a:ext>
          </a:extLst>
        </xdr:cNvPr>
        <xdr:cNvSpPr txBox="1"/>
      </xdr:nvSpPr>
      <xdr:spPr>
        <a:xfrm>
          <a:off x="21087271" y="392338"/>
          <a:ext cx="1686139" cy="664072"/>
        </a:xfrm>
        <a:prstGeom prst="rect">
          <a:avLst/>
        </a:prstGeom>
        <a:solidFill>
          <a:schemeClr val="tx1">
            <a:lumMod val="50000"/>
            <a:lumOff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600" b="1">
              <a:solidFill>
                <a:schemeClr val="tx1"/>
              </a:solidFill>
              <a:latin typeface="Caladea" panose="02040503050406030204" pitchFamily="18" charset="0"/>
            </a:rPr>
            <a:t>Calendario Qatar 2022</a:t>
          </a:r>
        </a:p>
        <a:p>
          <a:pPr algn="ctr"/>
          <a:endParaRPr lang="es-AR" sz="1400" b="1">
            <a:solidFill>
              <a:schemeClr val="tx1"/>
            </a:solidFill>
            <a:latin typeface="Caladea" panose="02040503050406030204" pitchFamily="18" charset="0"/>
          </a:endParaRPr>
        </a:p>
      </xdr:txBody>
    </xdr:sp>
    <xdr:clientData/>
  </xdr:twoCellAnchor>
  <xdr:twoCellAnchor editAs="oneCell">
    <xdr:from>
      <xdr:col>9</xdr:col>
      <xdr:colOff>255444</xdr:colOff>
      <xdr:row>2</xdr:row>
      <xdr:rowOff>1564</xdr:rowOff>
    </xdr:from>
    <xdr:to>
      <xdr:col>10</xdr:col>
      <xdr:colOff>1111332</xdr:colOff>
      <xdr:row>12</xdr:row>
      <xdr:rowOff>122959</xdr:rowOff>
    </xdr:to>
    <mc:AlternateContent xmlns:mc="http://schemas.openxmlformats.org/markup-compatibility/2006" xmlns:a14="http://schemas.microsoft.com/office/drawing/2010/main">
      <mc:Choice Requires="a14">
        <xdr:graphicFrame macro="">
          <xdr:nvGraphicFramePr>
            <xdr:cNvPr id="25" name="Año 1">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Año 1"/>
            </a:graphicData>
          </a:graphic>
        </xdr:graphicFrame>
      </mc:Choice>
      <mc:Fallback xmlns="">
        <xdr:sp macro="" textlink="">
          <xdr:nvSpPr>
            <xdr:cNvPr id="0" name=""/>
            <xdr:cNvSpPr>
              <a:spLocks noTextEdit="1"/>
            </xdr:cNvSpPr>
          </xdr:nvSpPr>
          <xdr:spPr>
            <a:xfrm>
              <a:off x="10161444" y="313291"/>
              <a:ext cx="2224024" cy="1680032"/>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1117023</xdr:colOff>
      <xdr:row>2</xdr:row>
      <xdr:rowOff>898</xdr:rowOff>
    </xdr:from>
    <xdr:to>
      <xdr:col>12</xdr:col>
      <xdr:colOff>361790</xdr:colOff>
      <xdr:row>12</xdr:row>
      <xdr:rowOff>125185</xdr:rowOff>
    </xdr:to>
    <mc:AlternateContent xmlns:mc="http://schemas.openxmlformats.org/markup-compatibility/2006" xmlns:a14="http://schemas.microsoft.com/office/drawing/2010/main">
      <mc:Choice Requires="a14">
        <xdr:graphicFrame macro="">
          <xdr:nvGraphicFramePr>
            <xdr:cNvPr id="26" name="Region 1">
              <a:extLst>
                <a:ext uri="{FF2B5EF4-FFF2-40B4-BE49-F238E27FC236}">
                  <a16:creationId xmlns:a16="http://schemas.microsoft.com/office/drawing/2014/main" id="{00000000-0008-0000-0100-00001A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391159" y="312625"/>
              <a:ext cx="2258131" cy="1682924"/>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12</xdr:col>
      <xdr:colOff>364358</xdr:colOff>
      <xdr:row>2</xdr:row>
      <xdr:rowOff>973</xdr:rowOff>
    </xdr:from>
    <xdr:to>
      <xdr:col>12</xdr:col>
      <xdr:colOff>2600202</xdr:colOff>
      <xdr:row>12</xdr:row>
      <xdr:rowOff>115875</xdr:rowOff>
    </xdr:to>
    <mc:AlternateContent xmlns:mc="http://schemas.openxmlformats.org/markup-compatibility/2006" xmlns:a14="http://schemas.microsoft.com/office/drawing/2010/main">
      <mc:Choice Requires="a14">
        <xdr:graphicFrame macro="">
          <xdr:nvGraphicFramePr>
            <xdr:cNvPr id="27" name="Países 1">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microsoft.com/office/drawing/2010/slicer">
              <sle:slicer xmlns:sle="http://schemas.microsoft.com/office/drawing/2010/slicer" name="Países 1"/>
            </a:graphicData>
          </a:graphic>
        </xdr:graphicFrame>
      </mc:Choice>
      <mc:Fallback xmlns="">
        <xdr:sp macro="" textlink="">
          <xdr:nvSpPr>
            <xdr:cNvPr id="0" name=""/>
            <xdr:cNvSpPr>
              <a:spLocks noTextEdit="1"/>
            </xdr:cNvSpPr>
          </xdr:nvSpPr>
          <xdr:spPr>
            <a:xfrm>
              <a:off x="14651858" y="312700"/>
              <a:ext cx="2235844" cy="167353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9</xdr:col>
      <xdr:colOff>202406</xdr:colOff>
      <xdr:row>1</xdr:row>
      <xdr:rowOff>152924</xdr:rowOff>
    </xdr:from>
    <xdr:to>
      <xdr:col>9</xdr:col>
      <xdr:colOff>252102</xdr:colOff>
      <xdr:row>12</xdr:row>
      <xdr:rowOff>152924</xdr:rowOff>
    </xdr:to>
    <xdr:sp macro="" textlink="">
      <xdr:nvSpPr>
        <xdr:cNvPr id="43" name="Rectángulo: esquinas redondeadas 42">
          <a:extLst>
            <a:ext uri="{FF2B5EF4-FFF2-40B4-BE49-F238E27FC236}">
              <a16:creationId xmlns:a16="http://schemas.microsoft.com/office/drawing/2014/main" id="{00000000-0008-0000-0100-00002B000000}"/>
            </a:ext>
          </a:extLst>
        </xdr:cNvPr>
        <xdr:cNvSpPr/>
      </xdr:nvSpPr>
      <xdr:spPr>
        <a:xfrm>
          <a:off x="10100123" y="318576"/>
          <a:ext cx="49696" cy="1822174"/>
        </a:xfrm>
        <a:prstGeom prst="roundRect">
          <a:avLst/>
        </a:prstGeom>
        <a:solidFill>
          <a:schemeClr val="tx1">
            <a:lumMod val="65000"/>
            <a:lumOff val="35000"/>
          </a:schemeClr>
        </a:solidFill>
        <a:ln>
          <a:noFill/>
        </a:ln>
        <a:effectLst>
          <a:innerShdw blurRad="63500" dist="50800" dir="108000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12</xdr:col>
      <xdr:colOff>2554189</xdr:colOff>
      <xdr:row>1</xdr:row>
      <xdr:rowOff>130030</xdr:rowOff>
    </xdr:from>
    <xdr:to>
      <xdr:col>12</xdr:col>
      <xdr:colOff>2603885</xdr:colOff>
      <xdr:row>12</xdr:row>
      <xdr:rowOff>130030</xdr:rowOff>
    </xdr:to>
    <xdr:sp macro="" textlink="">
      <xdr:nvSpPr>
        <xdr:cNvPr id="44" name="Rectángulo: esquinas redondeadas 43">
          <a:extLst>
            <a:ext uri="{FF2B5EF4-FFF2-40B4-BE49-F238E27FC236}">
              <a16:creationId xmlns:a16="http://schemas.microsoft.com/office/drawing/2014/main" id="{00000000-0008-0000-0100-00002C000000}"/>
            </a:ext>
          </a:extLst>
        </xdr:cNvPr>
        <xdr:cNvSpPr/>
      </xdr:nvSpPr>
      <xdr:spPr>
        <a:xfrm>
          <a:off x="16836246" y="293316"/>
          <a:ext cx="49696" cy="1796143"/>
        </a:xfrm>
        <a:prstGeom prst="roundRect">
          <a:avLst/>
        </a:prstGeom>
        <a:solidFill>
          <a:schemeClr val="tx1">
            <a:lumMod val="65000"/>
            <a:lumOff val="35000"/>
          </a:schemeClr>
        </a:solidFill>
        <a:ln>
          <a:noFill/>
        </a:ln>
        <a:effectLst>
          <a:innerShdw blurRad="63500" dist="508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oneCellAnchor>
    <xdr:from>
      <xdr:col>6</xdr:col>
      <xdr:colOff>1624852</xdr:colOff>
      <xdr:row>18</xdr:row>
      <xdr:rowOff>106836</xdr:rowOff>
    </xdr:from>
    <xdr:ext cx="1404938" cy="1054135"/>
    <xdr:sp macro="" textlink="">
      <xdr:nvSpPr>
        <xdr:cNvPr id="58" name="CuadroTexto 57">
          <a:extLst>
            <a:ext uri="{FF2B5EF4-FFF2-40B4-BE49-F238E27FC236}">
              <a16:creationId xmlns:a16="http://schemas.microsoft.com/office/drawing/2014/main" id="{00000000-0008-0000-0100-00003A000000}"/>
            </a:ext>
          </a:extLst>
        </xdr:cNvPr>
        <xdr:cNvSpPr txBox="1"/>
      </xdr:nvSpPr>
      <xdr:spPr>
        <a:xfrm>
          <a:off x="7194176" y="5608924"/>
          <a:ext cx="1404938" cy="1054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AR" sz="1600">
              <a:latin typeface="Caladea" panose="02040503050406030204" pitchFamily="18" charset="0"/>
            </a:rPr>
            <a:t>Total de Goles </a:t>
          </a:r>
          <a:r>
            <a:rPr lang="es-AR" sz="1600" baseline="0">
              <a:latin typeface="Caladea" panose="02040503050406030204" pitchFamily="18" charset="0"/>
            </a:rPr>
            <a:t> </a:t>
          </a:r>
          <a:r>
            <a:rPr lang="es-AR" sz="1600" b="0">
              <a:solidFill>
                <a:schemeClr val="tx1"/>
              </a:solidFill>
              <a:latin typeface="Caladea" panose="02040503050406030204" pitchFamily="18" charset="0"/>
              <a:ea typeface="+mn-ea"/>
              <a:cs typeface="+mn-cs"/>
            </a:rPr>
            <a:t>realizados</a:t>
          </a:r>
          <a:r>
            <a:rPr lang="es-AR" sz="1600" baseline="0">
              <a:latin typeface="Caladea" panose="02040503050406030204" pitchFamily="18" charset="0"/>
            </a:rPr>
            <a:t> por Argentina</a:t>
          </a:r>
          <a:endParaRPr lang="es-AR" sz="1600">
            <a:latin typeface="Caladea" panose="02040503050406030204" pitchFamily="18" charset="0"/>
          </a:endParaRPr>
        </a:p>
      </xdr:txBody>
    </xdr:sp>
    <xdr:clientData/>
  </xdr:oneCellAnchor>
  <xdr:oneCellAnchor>
    <xdr:from>
      <xdr:col>8</xdr:col>
      <xdr:colOff>2164</xdr:colOff>
      <xdr:row>18</xdr:row>
      <xdr:rowOff>101744</xdr:rowOff>
    </xdr:from>
    <xdr:ext cx="1309688" cy="1054135"/>
    <xdr:sp macro="" textlink="">
      <xdr:nvSpPr>
        <xdr:cNvPr id="59" name="CuadroTexto 58">
          <a:extLst>
            <a:ext uri="{FF2B5EF4-FFF2-40B4-BE49-F238E27FC236}">
              <a16:creationId xmlns:a16="http://schemas.microsoft.com/office/drawing/2014/main" id="{00000000-0008-0000-0100-00003B000000}"/>
            </a:ext>
          </a:extLst>
        </xdr:cNvPr>
        <xdr:cNvSpPr txBox="1"/>
      </xdr:nvSpPr>
      <xdr:spPr>
        <a:xfrm>
          <a:off x="9579119" y="4587153"/>
          <a:ext cx="1309688" cy="1054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AR" sz="1600">
              <a:latin typeface="Caladea" panose="02040503050406030204" pitchFamily="18" charset="0"/>
            </a:rPr>
            <a:t>Total de Partidos Ganados</a:t>
          </a:r>
          <a:r>
            <a:rPr lang="es-AR" sz="1600" baseline="0">
              <a:latin typeface="Caladea" panose="02040503050406030204" pitchFamily="18" charset="0"/>
            </a:rPr>
            <a:t> por Argentina</a:t>
          </a:r>
          <a:endParaRPr lang="es-AR" sz="1600">
            <a:latin typeface="Caladea" panose="02040503050406030204" pitchFamily="18" charset="0"/>
          </a:endParaRPr>
        </a:p>
      </xdr:txBody>
    </xdr:sp>
    <xdr:clientData/>
  </xdr:oneCellAnchor>
  <xdr:oneCellAnchor>
    <xdr:from>
      <xdr:col>8</xdr:col>
      <xdr:colOff>1270721</xdr:colOff>
      <xdr:row>18</xdr:row>
      <xdr:rowOff>136380</xdr:rowOff>
    </xdr:from>
    <xdr:ext cx="1500188" cy="1054135"/>
    <xdr:sp macro="" textlink="">
      <xdr:nvSpPr>
        <xdr:cNvPr id="60" name="CuadroTexto 59">
          <a:extLst>
            <a:ext uri="{FF2B5EF4-FFF2-40B4-BE49-F238E27FC236}">
              <a16:creationId xmlns:a16="http://schemas.microsoft.com/office/drawing/2014/main" id="{00000000-0008-0000-0100-00003C000000}"/>
            </a:ext>
          </a:extLst>
        </xdr:cNvPr>
        <xdr:cNvSpPr txBox="1"/>
      </xdr:nvSpPr>
      <xdr:spPr>
        <a:xfrm>
          <a:off x="10899630" y="4621789"/>
          <a:ext cx="1500188" cy="1054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AR" sz="1600">
              <a:latin typeface="Caladea" panose="02040503050406030204" pitchFamily="18" charset="0"/>
            </a:rPr>
            <a:t>Total de Partidos Perdidos por Argentina</a:t>
          </a:r>
        </a:p>
      </xdr:txBody>
    </xdr:sp>
    <xdr:clientData/>
  </xdr:oneCellAnchor>
  <xdr:oneCellAnchor>
    <xdr:from>
      <xdr:col>9</xdr:col>
      <xdr:colOff>1307522</xdr:colOff>
      <xdr:row>18</xdr:row>
      <xdr:rowOff>101744</xdr:rowOff>
    </xdr:from>
    <xdr:ext cx="1500188" cy="1054135"/>
    <xdr:sp macro="" textlink="">
      <xdr:nvSpPr>
        <xdr:cNvPr id="61" name="CuadroTexto 60">
          <a:extLst>
            <a:ext uri="{FF2B5EF4-FFF2-40B4-BE49-F238E27FC236}">
              <a16:creationId xmlns:a16="http://schemas.microsoft.com/office/drawing/2014/main" id="{00000000-0008-0000-0100-00003D000000}"/>
            </a:ext>
          </a:extLst>
        </xdr:cNvPr>
        <xdr:cNvSpPr txBox="1"/>
      </xdr:nvSpPr>
      <xdr:spPr>
        <a:xfrm>
          <a:off x="12269931" y="4587153"/>
          <a:ext cx="1500188" cy="10541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AR" sz="1600">
              <a:latin typeface="Caladea" panose="02040503050406030204" pitchFamily="18" charset="0"/>
            </a:rPr>
            <a:t>Total de Partidos Empatados por Argentina</a:t>
          </a:r>
        </a:p>
      </xdr:txBody>
    </xdr:sp>
    <xdr:clientData/>
  </xdr:oneCellAnchor>
  <xdr:twoCellAnchor>
    <xdr:from>
      <xdr:col>18</xdr:col>
      <xdr:colOff>593910</xdr:colOff>
      <xdr:row>1</xdr:row>
      <xdr:rowOff>153622</xdr:rowOff>
    </xdr:from>
    <xdr:to>
      <xdr:col>18</xdr:col>
      <xdr:colOff>661148</xdr:colOff>
      <xdr:row>12</xdr:row>
      <xdr:rowOff>100853</xdr:rowOff>
    </xdr:to>
    <xdr:sp macro="" textlink="">
      <xdr:nvSpPr>
        <xdr:cNvPr id="62" name="Rectángulo: esquinas redondeadas 61">
          <a:extLst>
            <a:ext uri="{FF2B5EF4-FFF2-40B4-BE49-F238E27FC236}">
              <a16:creationId xmlns:a16="http://schemas.microsoft.com/office/drawing/2014/main" id="{00000000-0008-0000-0100-00003E000000}"/>
            </a:ext>
          </a:extLst>
        </xdr:cNvPr>
        <xdr:cNvSpPr/>
      </xdr:nvSpPr>
      <xdr:spPr>
        <a:xfrm>
          <a:off x="20921381" y="310504"/>
          <a:ext cx="67238" cy="1672937"/>
        </a:xfrm>
        <a:prstGeom prst="roundRect">
          <a:avLst/>
        </a:prstGeom>
        <a:solidFill>
          <a:schemeClr val="tx1">
            <a:lumMod val="65000"/>
            <a:lumOff val="35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9</xdr:col>
      <xdr:colOff>200858</xdr:colOff>
      <xdr:row>1</xdr:row>
      <xdr:rowOff>128218</xdr:rowOff>
    </xdr:from>
    <xdr:to>
      <xdr:col>12</xdr:col>
      <xdr:colOff>2584177</xdr:colOff>
      <xdr:row>2</xdr:row>
      <xdr:rowOff>16568</xdr:rowOff>
    </xdr:to>
    <xdr:sp macro="" textlink="">
      <xdr:nvSpPr>
        <xdr:cNvPr id="3" name="Rectángulo: esquinas redondeadas 2">
          <a:extLst>
            <a:ext uri="{FF2B5EF4-FFF2-40B4-BE49-F238E27FC236}">
              <a16:creationId xmlns:a16="http://schemas.microsoft.com/office/drawing/2014/main" id="{00000000-0008-0000-0100-000003000000}"/>
            </a:ext>
          </a:extLst>
        </xdr:cNvPr>
        <xdr:cNvSpPr/>
      </xdr:nvSpPr>
      <xdr:spPr>
        <a:xfrm rot="5400000">
          <a:off x="13458125" y="-3065680"/>
          <a:ext cx="54002" cy="6773102"/>
        </a:xfrm>
        <a:prstGeom prst="roundRect">
          <a:avLst/>
        </a:prstGeom>
        <a:solidFill>
          <a:schemeClr val="tx1">
            <a:lumMod val="65000"/>
            <a:lumOff val="35000"/>
          </a:schemeClr>
        </a:solidFill>
        <a:ln>
          <a:noFill/>
        </a:ln>
        <a:effectLst>
          <a:innerShdw blurRad="63500" dist="508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9</xdr:col>
      <xdr:colOff>198785</xdr:colOff>
      <xdr:row>12</xdr:row>
      <xdr:rowOff>117567</xdr:rowOff>
    </xdr:from>
    <xdr:to>
      <xdr:col>12</xdr:col>
      <xdr:colOff>2602149</xdr:colOff>
      <xdr:row>13</xdr:row>
      <xdr:rowOff>1158</xdr:rowOff>
    </xdr:to>
    <xdr:sp macro="" textlink="">
      <xdr:nvSpPr>
        <xdr:cNvPr id="4" name="Rectángulo: esquinas redondeadas 3">
          <a:extLst>
            <a:ext uri="{FF2B5EF4-FFF2-40B4-BE49-F238E27FC236}">
              <a16:creationId xmlns:a16="http://schemas.microsoft.com/office/drawing/2014/main" id="{00000000-0008-0000-0100-000004000000}"/>
            </a:ext>
          </a:extLst>
        </xdr:cNvPr>
        <xdr:cNvSpPr/>
      </xdr:nvSpPr>
      <xdr:spPr>
        <a:xfrm rot="5400000">
          <a:off x="13464224" y="-1304446"/>
          <a:ext cx="45719" cy="6780810"/>
        </a:xfrm>
        <a:prstGeom prst="roundRect">
          <a:avLst/>
        </a:prstGeom>
        <a:solidFill>
          <a:schemeClr val="tx1">
            <a:lumMod val="65000"/>
            <a:lumOff val="35000"/>
          </a:schemeClr>
        </a:solidFill>
        <a:ln>
          <a:noFill/>
        </a:ln>
        <a:effectLst>
          <a:innerShdw blurRad="63500" dist="508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10</xdr:col>
      <xdr:colOff>1103500</xdr:colOff>
      <xdr:row>1</xdr:row>
      <xdr:rowOff>139849</xdr:rowOff>
    </xdr:from>
    <xdr:to>
      <xdr:col>10</xdr:col>
      <xdr:colOff>1153196</xdr:colOff>
      <xdr:row>12</xdr:row>
      <xdr:rowOff>139849</xdr:rowOff>
    </xdr:to>
    <xdr:sp macro="" textlink="">
      <xdr:nvSpPr>
        <xdr:cNvPr id="6" name="Rectángulo: esquinas redondeadas 5">
          <a:extLst>
            <a:ext uri="{FF2B5EF4-FFF2-40B4-BE49-F238E27FC236}">
              <a16:creationId xmlns:a16="http://schemas.microsoft.com/office/drawing/2014/main" id="{00000000-0008-0000-0100-000006000000}"/>
            </a:ext>
          </a:extLst>
        </xdr:cNvPr>
        <xdr:cNvSpPr/>
      </xdr:nvSpPr>
      <xdr:spPr>
        <a:xfrm>
          <a:off x="12376130" y="305501"/>
          <a:ext cx="49696" cy="1822174"/>
        </a:xfrm>
        <a:prstGeom prst="roundRect">
          <a:avLst/>
        </a:prstGeom>
        <a:solidFill>
          <a:schemeClr val="tx1">
            <a:lumMod val="65000"/>
            <a:lumOff val="35000"/>
          </a:schemeClr>
        </a:solidFill>
        <a:ln>
          <a:noFill/>
        </a:ln>
        <a:effectLst>
          <a:innerShdw blurRad="63500" dist="508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xdr:col>
      <xdr:colOff>479960</xdr:colOff>
      <xdr:row>31</xdr:row>
      <xdr:rowOff>29689</xdr:rowOff>
    </xdr:from>
    <xdr:to>
      <xdr:col>7</xdr:col>
      <xdr:colOff>17318</xdr:colOff>
      <xdr:row>31</xdr:row>
      <xdr:rowOff>103910</xdr:rowOff>
    </xdr:to>
    <xdr:sp macro="" textlink="">
      <xdr:nvSpPr>
        <xdr:cNvPr id="8" name="Rectángulo: esquinas redondeadas 7">
          <a:extLst>
            <a:ext uri="{FF2B5EF4-FFF2-40B4-BE49-F238E27FC236}">
              <a16:creationId xmlns:a16="http://schemas.microsoft.com/office/drawing/2014/main" id="{00000000-0008-0000-0100-000008000000}"/>
            </a:ext>
          </a:extLst>
        </xdr:cNvPr>
        <xdr:cNvSpPr/>
      </xdr:nvSpPr>
      <xdr:spPr>
        <a:xfrm>
          <a:off x="2246415" y="8948553"/>
          <a:ext cx="4992585" cy="74221"/>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13</xdr:col>
      <xdr:colOff>536864</xdr:colOff>
      <xdr:row>18</xdr:row>
      <xdr:rowOff>1</xdr:rowOff>
    </xdr:from>
    <xdr:to>
      <xdr:col>19</xdr:col>
      <xdr:colOff>244927</xdr:colOff>
      <xdr:row>18</xdr:row>
      <xdr:rowOff>51955</xdr:rowOff>
    </xdr:to>
    <xdr:sp macro="" textlink="">
      <xdr:nvSpPr>
        <xdr:cNvPr id="9" name="Rectángulo: esquinas redondeadas 8">
          <a:extLst>
            <a:ext uri="{FF2B5EF4-FFF2-40B4-BE49-F238E27FC236}">
              <a16:creationId xmlns:a16="http://schemas.microsoft.com/office/drawing/2014/main" id="{00000000-0008-0000-0100-000009000000}"/>
            </a:ext>
          </a:extLst>
        </xdr:cNvPr>
        <xdr:cNvSpPr/>
      </xdr:nvSpPr>
      <xdr:spPr>
        <a:xfrm>
          <a:off x="18288000" y="5645728"/>
          <a:ext cx="5561609" cy="51954"/>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13</xdr:col>
      <xdr:colOff>536863</xdr:colOff>
      <xdr:row>30</xdr:row>
      <xdr:rowOff>138546</xdr:rowOff>
    </xdr:from>
    <xdr:to>
      <xdr:col>19</xdr:col>
      <xdr:colOff>244926</xdr:colOff>
      <xdr:row>31</xdr:row>
      <xdr:rowOff>34636</xdr:rowOff>
    </xdr:to>
    <xdr:sp macro="" textlink="">
      <xdr:nvSpPr>
        <xdr:cNvPr id="11" name="Rectángulo: esquinas redondeadas 10">
          <a:extLst>
            <a:ext uri="{FF2B5EF4-FFF2-40B4-BE49-F238E27FC236}">
              <a16:creationId xmlns:a16="http://schemas.microsoft.com/office/drawing/2014/main" id="{00000000-0008-0000-0100-00000B000000}"/>
            </a:ext>
          </a:extLst>
        </xdr:cNvPr>
        <xdr:cNvSpPr/>
      </xdr:nvSpPr>
      <xdr:spPr>
        <a:xfrm>
          <a:off x="18287999" y="9213273"/>
          <a:ext cx="5561609" cy="51954"/>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7</xdr:col>
      <xdr:colOff>0</xdr:colOff>
      <xdr:row>20</xdr:row>
      <xdr:rowOff>0</xdr:rowOff>
    </xdr:from>
    <xdr:to>
      <xdr:col>13</xdr:col>
      <xdr:colOff>502227</xdr:colOff>
      <xdr:row>20</xdr:row>
      <xdr:rowOff>22164</xdr:rowOff>
    </xdr:to>
    <xdr:sp macro="" textlink="">
      <xdr:nvSpPr>
        <xdr:cNvPr id="15" name="Rectángulo: esquinas redondeadas 14">
          <a:extLst>
            <a:ext uri="{FF2B5EF4-FFF2-40B4-BE49-F238E27FC236}">
              <a16:creationId xmlns:a16="http://schemas.microsoft.com/office/drawing/2014/main" id="{00000000-0008-0000-0100-00000F000000}"/>
            </a:ext>
          </a:extLst>
        </xdr:cNvPr>
        <xdr:cNvSpPr/>
      </xdr:nvSpPr>
      <xdr:spPr>
        <a:xfrm flipV="1">
          <a:off x="7602681" y="6643945"/>
          <a:ext cx="9421091" cy="45719"/>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xdr:col>
      <xdr:colOff>336174</xdr:colOff>
      <xdr:row>54</xdr:row>
      <xdr:rowOff>32161</xdr:rowOff>
    </xdr:from>
    <xdr:to>
      <xdr:col>19</xdr:col>
      <xdr:colOff>288471</xdr:colOff>
      <xdr:row>56</xdr:row>
      <xdr:rowOff>0</xdr:rowOff>
    </xdr:to>
    <xdr:sp macro="" textlink="">
      <xdr:nvSpPr>
        <xdr:cNvPr id="40" name="Rectángulo: esquinas redondeadas 39">
          <a:extLst>
            <a:ext uri="{FF2B5EF4-FFF2-40B4-BE49-F238E27FC236}">
              <a16:creationId xmlns:a16="http://schemas.microsoft.com/office/drawing/2014/main" id="{00000000-0008-0000-0100-000028000000}"/>
            </a:ext>
          </a:extLst>
        </xdr:cNvPr>
        <xdr:cNvSpPr/>
      </xdr:nvSpPr>
      <xdr:spPr>
        <a:xfrm flipH="1">
          <a:off x="2099660" y="13209318"/>
          <a:ext cx="21789040" cy="294411"/>
        </a:xfrm>
        <a:prstGeom prst="roundRect">
          <a:avLst/>
        </a:prstGeom>
        <a:solidFill>
          <a:schemeClr val="tx1">
            <a:lumMod val="50000"/>
            <a:lumOff val="50000"/>
          </a:schemeClr>
        </a:solidFill>
        <a:ln w="3810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editAs="oneCell">
    <xdr:from>
      <xdr:col>13</xdr:col>
      <xdr:colOff>741714</xdr:colOff>
      <xdr:row>4</xdr:row>
      <xdr:rowOff>143494</xdr:rowOff>
    </xdr:from>
    <xdr:to>
      <xdr:col>16</xdr:col>
      <xdr:colOff>745671</xdr:colOff>
      <xdr:row>10</xdr:row>
      <xdr:rowOff>141514</xdr:rowOff>
    </xdr:to>
    <xdr:pic>
      <xdr:nvPicPr>
        <xdr:cNvPr id="71" name="Imagen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5"/>
        <a:stretch>
          <a:fillRect/>
        </a:stretch>
      </xdr:blipFill>
      <xdr:spPr>
        <a:xfrm>
          <a:off x="18490871" y="796637"/>
          <a:ext cx="2289957" cy="977734"/>
        </a:xfrm>
        <a:prstGeom prst="rect">
          <a:avLst/>
        </a:prstGeom>
      </xdr:spPr>
    </xdr:pic>
    <xdr:clientData/>
  </xdr:twoCellAnchor>
  <xdr:twoCellAnchor>
    <xdr:from>
      <xdr:col>11</xdr:col>
      <xdr:colOff>22412</xdr:colOff>
      <xdr:row>19</xdr:row>
      <xdr:rowOff>707220</xdr:rowOff>
    </xdr:from>
    <xdr:to>
      <xdr:col>13</xdr:col>
      <xdr:colOff>539563</xdr:colOff>
      <xdr:row>20</xdr:row>
      <xdr:rowOff>11205</xdr:rowOff>
    </xdr:to>
    <xdr:sp macro="" textlink="">
      <xdr:nvSpPr>
        <xdr:cNvPr id="17" name="Rectángulo: esquinas redondeadas 16">
          <a:extLst>
            <a:ext uri="{FF2B5EF4-FFF2-40B4-BE49-F238E27FC236}">
              <a16:creationId xmlns:a16="http://schemas.microsoft.com/office/drawing/2014/main" id="{00000000-0008-0000-0100-000011000000}"/>
            </a:ext>
          </a:extLst>
        </xdr:cNvPr>
        <xdr:cNvSpPr/>
      </xdr:nvSpPr>
      <xdr:spPr>
        <a:xfrm rot="5400000" flipH="1">
          <a:off x="15447463" y="4786126"/>
          <a:ext cx="45719" cy="5620119"/>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twoCellAnchor>
    <xdr:from>
      <xdr:col>1</xdr:col>
      <xdr:colOff>427510</xdr:colOff>
      <xdr:row>17</xdr:row>
      <xdr:rowOff>321129</xdr:rowOff>
    </xdr:from>
    <xdr:to>
      <xdr:col>11</xdr:col>
      <xdr:colOff>97971</xdr:colOff>
      <xdr:row>18</xdr:row>
      <xdr:rowOff>43543</xdr:rowOff>
    </xdr:to>
    <xdr:sp macro="" textlink="">
      <xdr:nvSpPr>
        <xdr:cNvPr id="18" name="Rectángulo: esquinas redondeadas 17">
          <a:extLst>
            <a:ext uri="{FF2B5EF4-FFF2-40B4-BE49-F238E27FC236}">
              <a16:creationId xmlns:a16="http://schemas.microsoft.com/office/drawing/2014/main" id="{00000000-0008-0000-0100-000012000000}"/>
            </a:ext>
          </a:extLst>
        </xdr:cNvPr>
        <xdr:cNvSpPr/>
      </xdr:nvSpPr>
      <xdr:spPr>
        <a:xfrm>
          <a:off x="2190996" y="5725886"/>
          <a:ext cx="10550732" cy="65314"/>
        </a:xfrm>
        <a:prstGeom prst="round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oneCellAnchor>
    <xdr:from>
      <xdr:col>14</xdr:col>
      <xdr:colOff>97972</xdr:colOff>
      <xdr:row>5</xdr:row>
      <xdr:rowOff>48985</xdr:rowOff>
    </xdr:from>
    <xdr:ext cx="1003993" cy="264560"/>
    <xdr:sp macro="" textlink="">
      <xdr:nvSpPr>
        <xdr:cNvPr id="24" name="CuadroTexto 23">
          <a:extLst>
            <a:ext uri="{FF2B5EF4-FFF2-40B4-BE49-F238E27FC236}">
              <a16:creationId xmlns:a16="http://schemas.microsoft.com/office/drawing/2014/main" id="{00000000-0008-0000-0100-000018000000}"/>
            </a:ext>
          </a:extLst>
        </xdr:cNvPr>
        <xdr:cNvSpPr txBox="1"/>
      </xdr:nvSpPr>
      <xdr:spPr>
        <a:xfrm>
          <a:off x="18609129" y="865414"/>
          <a:ext cx="100399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AR" sz="1100">
              <a:solidFill>
                <a:schemeClr val="bg1">
                  <a:lumMod val="75000"/>
                </a:schemeClr>
              </a:solidFill>
            </a:rPr>
            <a:t>Próximo</a:t>
          </a:r>
          <a:r>
            <a:rPr lang="es-AR" sz="1100" baseline="0">
              <a:solidFill>
                <a:schemeClr val="bg1">
                  <a:lumMod val="75000"/>
                </a:schemeClr>
              </a:solidFill>
            </a:rPr>
            <a:t> Rival:</a:t>
          </a:r>
          <a:endParaRPr lang="es-AR" sz="1100">
            <a:solidFill>
              <a:schemeClr val="bg1">
                <a:lumMod val="75000"/>
              </a:schemeClr>
            </a:solidFill>
          </a:endParaRPr>
        </a:p>
      </xdr:txBody>
    </xdr:sp>
    <xdr:clientData/>
  </xdr:oneCellAnchor>
  <xdr:twoCellAnchor editAs="oneCell">
    <xdr:from>
      <xdr:col>15</xdr:col>
      <xdr:colOff>660071</xdr:colOff>
      <xdr:row>6</xdr:row>
      <xdr:rowOff>56409</xdr:rowOff>
    </xdr:from>
    <xdr:to>
      <xdr:col>16</xdr:col>
      <xdr:colOff>571500</xdr:colOff>
      <xdr:row>9</xdr:row>
      <xdr:rowOff>147385</xdr:rowOff>
    </xdr:to>
    <xdr:pic>
      <xdr:nvPicPr>
        <xdr:cNvPr id="32" name="Imagen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6"/>
        <a:stretch>
          <a:fillRect/>
        </a:stretch>
      </xdr:blipFill>
      <xdr:spPr>
        <a:xfrm>
          <a:off x="19933228" y="1036123"/>
          <a:ext cx="673429" cy="580833"/>
        </a:xfrm>
        <a:prstGeom prst="rect">
          <a:avLst/>
        </a:prstGeom>
      </xdr:spPr>
    </xdr:pic>
    <xdr:clientData/>
  </xdr:twoCellAnchor>
  <xdr:twoCellAnchor editAs="oneCell">
    <xdr:from>
      <xdr:col>14</xdr:col>
      <xdr:colOff>104899</xdr:colOff>
      <xdr:row>6</xdr:row>
      <xdr:rowOff>72737</xdr:rowOff>
    </xdr:from>
    <xdr:to>
      <xdr:col>16</xdr:col>
      <xdr:colOff>38100</xdr:colOff>
      <xdr:row>10</xdr:row>
      <xdr:rowOff>30949</xdr:rowOff>
    </xdr:to>
    <xdr:pic>
      <xdr:nvPicPr>
        <xdr:cNvPr id="33" name="Imagen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17"/>
        <a:stretch>
          <a:fillRect/>
        </a:stretch>
      </xdr:blipFill>
      <xdr:spPr>
        <a:xfrm>
          <a:off x="18616056" y="1052451"/>
          <a:ext cx="1457201" cy="611355"/>
        </a:xfrm>
        <a:prstGeom prst="rect">
          <a:avLst/>
        </a:prstGeom>
      </xdr:spPr>
    </xdr:pic>
    <xdr:clientData/>
  </xdr:twoCellAnchor>
  <xdr:twoCellAnchor>
    <xdr:from>
      <xdr:col>12</xdr:col>
      <xdr:colOff>348954</xdr:colOff>
      <xdr:row>1</xdr:row>
      <xdr:rowOff>134934</xdr:rowOff>
    </xdr:from>
    <xdr:to>
      <xdr:col>12</xdr:col>
      <xdr:colOff>398650</xdr:colOff>
      <xdr:row>12</xdr:row>
      <xdr:rowOff>134934</xdr:rowOff>
    </xdr:to>
    <xdr:sp macro="" textlink="">
      <xdr:nvSpPr>
        <xdr:cNvPr id="38" name="Rectángulo: esquinas redondeadas 37">
          <a:extLst>
            <a:ext uri="{FF2B5EF4-FFF2-40B4-BE49-F238E27FC236}">
              <a16:creationId xmlns:a16="http://schemas.microsoft.com/office/drawing/2014/main" id="{00000000-0008-0000-0100-000026000000}"/>
            </a:ext>
          </a:extLst>
        </xdr:cNvPr>
        <xdr:cNvSpPr/>
      </xdr:nvSpPr>
      <xdr:spPr>
        <a:xfrm>
          <a:off x="14624294" y="297062"/>
          <a:ext cx="49696" cy="1783404"/>
        </a:xfrm>
        <a:prstGeom prst="roundRect">
          <a:avLst/>
        </a:prstGeom>
        <a:solidFill>
          <a:schemeClr val="tx1">
            <a:lumMod val="65000"/>
            <a:lumOff val="35000"/>
          </a:schemeClr>
        </a:solidFill>
        <a:ln>
          <a:noFill/>
        </a:ln>
        <a:effectLst>
          <a:innerShdw blurRad="63500" dist="50800">
            <a:prstClr val="black">
              <a:alpha val="50000"/>
            </a:prstClr>
          </a:inn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s-A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259500</xdr:colOff>
      <xdr:row>5</xdr:row>
      <xdr:rowOff>94400</xdr:rowOff>
    </xdr:from>
    <xdr:to>
      <xdr:col>4</xdr:col>
      <xdr:colOff>399200</xdr:colOff>
      <xdr:row>7</xdr:row>
      <xdr:rowOff>323000</xdr:rowOff>
    </xdr:to>
    <xdr:pic>
      <xdr:nvPicPr>
        <xdr:cNvPr id="11" name="Gráfico 10" descr="Birrete con relleno sólido">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21700" y="75480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421821</xdr:colOff>
      <xdr:row>7</xdr:row>
      <xdr:rowOff>40822</xdr:rowOff>
    </xdr:from>
    <xdr:to>
      <xdr:col>8</xdr:col>
      <xdr:colOff>299357</xdr:colOff>
      <xdr:row>14</xdr:row>
      <xdr:rowOff>136072</xdr:rowOff>
    </xdr:to>
    <xdr:sp macro="" textlink="">
      <xdr:nvSpPr>
        <xdr:cNvPr id="5" name="Rectángulo: esquinas redondeadas 4">
          <a:extLst>
            <a:ext uri="{FF2B5EF4-FFF2-40B4-BE49-F238E27FC236}">
              <a16:creationId xmlns:a16="http://schemas.microsoft.com/office/drawing/2014/main" id="{00000000-0008-0000-0300-000005000000}"/>
            </a:ext>
          </a:extLst>
        </xdr:cNvPr>
        <xdr:cNvSpPr/>
      </xdr:nvSpPr>
      <xdr:spPr>
        <a:xfrm>
          <a:off x="8518071" y="1183822"/>
          <a:ext cx="7715250" cy="1483179"/>
        </a:xfrm>
        <a:prstGeom prst="roundRect">
          <a:avLst/>
        </a:prstGeom>
        <a:solidFill>
          <a:schemeClr val="tx1">
            <a:lumMod val="75000"/>
            <a:lumOff val="25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AR" sz="3200" b="1">
              <a:solidFill>
                <a:schemeClr val="bg1"/>
              </a:solidFill>
              <a:latin typeface="Caladea" panose="02040503050406030204" pitchFamily="18" charset="0"/>
            </a:rPr>
            <a:t>Inscripción sorteo Copa FIFA 2022</a:t>
          </a:r>
        </a:p>
      </xdr:txBody>
    </xdr:sp>
    <xdr:clientData/>
  </xdr:twoCellAnchor>
  <mc:AlternateContent xmlns:mc="http://schemas.openxmlformats.org/markup-compatibility/2006">
    <mc:Choice xmlns:a14="http://schemas.microsoft.com/office/drawing/2010/main" Requires="a14">
      <xdr:twoCellAnchor>
        <xdr:from>
          <xdr:col>6</xdr:col>
          <xdr:colOff>923925</xdr:colOff>
          <xdr:row>40</xdr:row>
          <xdr:rowOff>123825</xdr:rowOff>
        </xdr:from>
        <xdr:to>
          <xdr:col>8</xdr:col>
          <xdr:colOff>180975</xdr:colOff>
          <xdr:row>44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AR" sz="1600" b="1" i="0" u="none" strike="noStrike" baseline="0">
                  <a:solidFill>
                    <a:srgbClr val="000000"/>
                  </a:solidFill>
                  <a:latin typeface="Caladea"/>
                </a:rPr>
                <a:t>Enviar Formulario</a:t>
              </a:r>
            </a:p>
          </xdr:txBody>
        </xdr:sp>
        <xdr:clientData fPrintsWithSheet="0"/>
      </xdr:twoCellAnchor>
    </mc:Choice>
    <mc:Fallback/>
  </mc:AlternateContent>
  <xdr:twoCellAnchor editAs="oneCell">
    <xdr:from>
      <xdr:col>7</xdr:col>
      <xdr:colOff>1973035</xdr:colOff>
      <xdr:row>9</xdr:row>
      <xdr:rowOff>40821</xdr:rowOff>
    </xdr:from>
    <xdr:to>
      <xdr:col>8</xdr:col>
      <xdr:colOff>166007</xdr:colOff>
      <xdr:row>13</xdr:row>
      <xdr:rowOff>138793</xdr:rowOff>
    </xdr:to>
    <xdr:pic>
      <xdr:nvPicPr>
        <xdr:cNvPr id="3" name="Gráfico 2" descr="Balón de fútbol con relleno sólido">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185571" y="1510392"/>
          <a:ext cx="914400" cy="914400"/>
        </a:xfrm>
        <a:prstGeom prst="rect">
          <a:avLst/>
        </a:prstGeom>
      </xdr:spPr>
    </xdr:pic>
    <xdr:clientData/>
  </xdr:twoCellAnchor>
  <xdr:twoCellAnchor>
    <xdr:from>
      <xdr:col>1</xdr:col>
      <xdr:colOff>40821</xdr:colOff>
      <xdr:row>4</xdr:row>
      <xdr:rowOff>163286</xdr:rowOff>
    </xdr:from>
    <xdr:to>
      <xdr:col>8</xdr:col>
      <xdr:colOff>734786</xdr:colOff>
      <xdr:row>48</xdr:row>
      <xdr:rowOff>149679</xdr:rowOff>
    </xdr:to>
    <xdr:sp macro="" textlink="">
      <xdr:nvSpPr>
        <xdr:cNvPr id="4" name="Rectángulo 3">
          <a:extLst>
            <a:ext uri="{FF2B5EF4-FFF2-40B4-BE49-F238E27FC236}">
              <a16:creationId xmlns:a16="http://schemas.microsoft.com/office/drawing/2014/main" id="{00000000-0008-0000-0300-000004000000}"/>
            </a:ext>
          </a:extLst>
        </xdr:cNvPr>
        <xdr:cNvSpPr/>
      </xdr:nvSpPr>
      <xdr:spPr>
        <a:xfrm>
          <a:off x="8137071" y="816429"/>
          <a:ext cx="8531679" cy="9742714"/>
        </a:xfrm>
        <a:prstGeom prst="rect">
          <a:avLst/>
        </a:prstGeom>
        <a:noFill/>
        <a:ln w="7620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898070</xdr:colOff>
      <xdr:row>40</xdr:row>
      <xdr:rowOff>95250</xdr:rowOff>
    </xdr:from>
    <xdr:to>
      <xdr:col>8</xdr:col>
      <xdr:colOff>190499</xdr:colOff>
      <xdr:row>44</xdr:row>
      <xdr:rowOff>136072</xdr:rowOff>
    </xdr:to>
    <xdr:sp macro="" textlink="">
      <xdr:nvSpPr>
        <xdr:cNvPr id="6" name="Rectángulo: esquinas redondeadas 5">
          <a:extLst>
            <a:ext uri="{FF2B5EF4-FFF2-40B4-BE49-F238E27FC236}">
              <a16:creationId xmlns:a16="http://schemas.microsoft.com/office/drawing/2014/main" id="{00000000-0008-0000-0300-000006000000}"/>
            </a:ext>
          </a:extLst>
        </xdr:cNvPr>
        <xdr:cNvSpPr/>
      </xdr:nvSpPr>
      <xdr:spPr>
        <a:xfrm>
          <a:off x="12872356" y="9198429"/>
          <a:ext cx="3252107" cy="693964"/>
        </a:xfrm>
        <a:prstGeom prst="roundRect">
          <a:avLst/>
        </a:prstGeom>
        <a:noFill/>
        <a:ln w="38100">
          <a:solidFill>
            <a:srgbClr val="23232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305814</xdr:colOff>
      <xdr:row>2</xdr:row>
      <xdr:rowOff>161563</xdr:rowOff>
    </xdr:from>
    <xdr:to>
      <xdr:col>11</xdr:col>
      <xdr:colOff>478277</xdr:colOff>
      <xdr:row>4</xdr:row>
      <xdr:rowOff>9930</xdr:rowOff>
    </xdr:to>
    <xdr:pic>
      <xdr:nvPicPr>
        <xdr:cNvPr id="3" name="Gráfico 2" descr="Marca de verificación con relleno sólid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634484" y="485818"/>
          <a:ext cx="172463" cy="172623"/>
        </a:xfrm>
        <a:prstGeom prst="rect">
          <a:avLst/>
        </a:prstGeom>
      </xdr:spPr>
    </xdr:pic>
    <xdr:clientData/>
  </xdr:twoCellAnchor>
  <xdr:twoCellAnchor editAs="oneCell">
    <xdr:from>
      <xdr:col>11</xdr:col>
      <xdr:colOff>299936</xdr:colOff>
      <xdr:row>4</xdr:row>
      <xdr:rowOff>0</xdr:rowOff>
    </xdr:from>
    <xdr:to>
      <xdr:col>11</xdr:col>
      <xdr:colOff>472399</xdr:colOff>
      <xdr:row>5</xdr:row>
      <xdr:rowOff>10496</xdr:rowOff>
    </xdr:to>
    <xdr:pic>
      <xdr:nvPicPr>
        <xdr:cNvPr id="6" name="Gráfico 5" descr="Marca de verificación con relleno sólido">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628606" y="648511"/>
          <a:ext cx="172463" cy="172623"/>
        </a:xfrm>
        <a:prstGeom prst="rect">
          <a:avLst/>
        </a:prstGeom>
      </xdr:spPr>
    </xdr:pic>
    <xdr:clientData/>
  </xdr:twoCellAnchor>
  <xdr:twoCellAnchor editAs="oneCell">
    <xdr:from>
      <xdr:col>11</xdr:col>
      <xdr:colOff>295883</xdr:colOff>
      <xdr:row>4</xdr:row>
      <xdr:rowOff>154021</xdr:rowOff>
    </xdr:from>
    <xdr:to>
      <xdr:col>11</xdr:col>
      <xdr:colOff>468346</xdr:colOff>
      <xdr:row>6</xdr:row>
      <xdr:rowOff>2389</xdr:rowOff>
    </xdr:to>
    <xdr:pic>
      <xdr:nvPicPr>
        <xdr:cNvPr id="7" name="Gráfico 6" descr="Marca de verificación con relleno sólido">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624553" y="802532"/>
          <a:ext cx="172463" cy="172623"/>
        </a:xfrm>
        <a:prstGeom prst="rect">
          <a:avLst/>
        </a:prstGeom>
      </xdr:spPr>
    </xdr:pic>
    <xdr:clientData/>
  </xdr:twoCellAnchor>
  <xdr:twoCellAnchor editAs="oneCell">
    <xdr:from>
      <xdr:col>11</xdr:col>
      <xdr:colOff>287777</xdr:colOff>
      <xdr:row>5</xdr:row>
      <xdr:rowOff>158075</xdr:rowOff>
    </xdr:from>
    <xdr:to>
      <xdr:col>11</xdr:col>
      <xdr:colOff>460240</xdr:colOff>
      <xdr:row>7</xdr:row>
      <xdr:rowOff>6442</xdr:rowOff>
    </xdr:to>
    <xdr:pic>
      <xdr:nvPicPr>
        <xdr:cNvPr id="8" name="Gráfico 7" descr="Marca de verificación con relleno sólido">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616447" y="968713"/>
          <a:ext cx="172463" cy="17262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514350</xdr:colOff>
      <xdr:row>218</xdr:row>
      <xdr:rowOff>28575</xdr:rowOff>
    </xdr:from>
    <xdr:to>
      <xdr:col>4</xdr:col>
      <xdr:colOff>686813</xdr:colOff>
      <xdr:row>219</xdr:row>
      <xdr:rowOff>41588</xdr:rowOff>
    </xdr:to>
    <xdr:pic>
      <xdr:nvPicPr>
        <xdr:cNvPr id="2" name="Gráfico 1" descr="Marca de verificación con relleno sólido">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752850" y="35328225"/>
          <a:ext cx="172463" cy="174938"/>
        </a:xfrm>
        <a:prstGeom prst="rect">
          <a:avLst/>
        </a:prstGeom>
      </xdr:spPr>
    </xdr:pic>
    <xdr:clientData/>
  </xdr:twoCellAnchor>
  <xdr:twoCellAnchor editAs="oneCell">
    <xdr:from>
      <xdr:col>5</xdr:col>
      <xdr:colOff>1257300</xdr:colOff>
      <xdr:row>218</xdr:row>
      <xdr:rowOff>28575</xdr:rowOff>
    </xdr:from>
    <xdr:to>
      <xdr:col>5</xdr:col>
      <xdr:colOff>1429763</xdr:colOff>
      <xdr:row>219</xdr:row>
      <xdr:rowOff>41588</xdr:rowOff>
    </xdr:to>
    <xdr:pic>
      <xdr:nvPicPr>
        <xdr:cNvPr id="3" name="Gráfico 2" descr="Marca de verificación con relleno sólid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34000" y="35328225"/>
          <a:ext cx="172463" cy="174938"/>
        </a:xfrm>
        <a:prstGeom prst="rect">
          <a:avLst/>
        </a:prstGeom>
      </xdr:spPr>
    </xdr:pic>
    <xdr:clientData/>
  </xdr:twoCellAnchor>
  <xdr:twoCellAnchor editAs="oneCell">
    <xdr:from>
      <xdr:col>6</xdr:col>
      <xdr:colOff>1285875</xdr:colOff>
      <xdr:row>218</xdr:row>
      <xdr:rowOff>9525</xdr:rowOff>
    </xdr:from>
    <xdr:to>
      <xdr:col>6</xdr:col>
      <xdr:colOff>1458338</xdr:colOff>
      <xdr:row>219</xdr:row>
      <xdr:rowOff>22538</xdr:rowOff>
    </xdr:to>
    <xdr:pic>
      <xdr:nvPicPr>
        <xdr:cNvPr id="4" name="Gráfico 3" descr="Marca de verificación con relleno sólido">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67525" y="35309175"/>
          <a:ext cx="172463" cy="174938"/>
        </a:xfrm>
        <a:prstGeom prst="rect">
          <a:avLst/>
        </a:prstGeom>
      </xdr:spPr>
    </xdr:pic>
    <xdr:clientData/>
  </xdr:twoCellAnchor>
  <xdr:twoCellAnchor editAs="oneCell">
    <xdr:from>
      <xdr:col>7</xdr:col>
      <xdr:colOff>1409700</xdr:colOff>
      <xdr:row>218</xdr:row>
      <xdr:rowOff>9525</xdr:rowOff>
    </xdr:from>
    <xdr:to>
      <xdr:col>7</xdr:col>
      <xdr:colOff>1582163</xdr:colOff>
      <xdr:row>219</xdr:row>
      <xdr:rowOff>22538</xdr:rowOff>
    </xdr:to>
    <xdr:pic>
      <xdr:nvPicPr>
        <xdr:cNvPr id="5" name="Gráfico 4" descr="Marca de verificación con relleno sólido">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86775" y="35309175"/>
          <a:ext cx="172463" cy="1749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750706</xdr:colOff>
      <xdr:row>144</xdr:row>
      <xdr:rowOff>9037</xdr:rowOff>
    </xdr:from>
    <xdr:to>
      <xdr:col>3</xdr:col>
      <xdr:colOff>923169</xdr:colOff>
      <xdr:row>144</xdr:row>
      <xdr:rowOff>183976</xdr:rowOff>
    </xdr:to>
    <xdr:pic>
      <xdr:nvPicPr>
        <xdr:cNvPr id="2" name="Gráfico 1" descr="Marca de verificación con relleno sólido">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30989" y="15000559"/>
          <a:ext cx="172463" cy="174939"/>
        </a:xfrm>
        <a:prstGeom prst="rect">
          <a:avLst/>
        </a:prstGeom>
      </xdr:spPr>
    </xdr:pic>
    <xdr:clientData/>
  </xdr:twoCellAnchor>
  <xdr:twoCellAnchor editAs="oneCell">
    <xdr:from>
      <xdr:col>3</xdr:col>
      <xdr:colOff>753718</xdr:colOff>
      <xdr:row>140</xdr:row>
      <xdr:rowOff>8282</xdr:rowOff>
    </xdr:from>
    <xdr:to>
      <xdr:col>3</xdr:col>
      <xdr:colOff>926181</xdr:colOff>
      <xdr:row>140</xdr:row>
      <xdr:rowOff>183221</xdr:rowOff>
    </xdr:to>
    <xdr:pic>
      <xdr:nvPicPr>
        <xdr:cNvPr id="3" name="Gráfico 2" descr="Marca de verificación con relleno sólid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34001" y="15397369"/>
          <a:ext cx="172463" cy="17493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114301</xdr:colOff>
      <xdr:row>2</xdr:row>
      <xdr:rowOff>9525</xdr:rowOff>
    </xdr:from>
    <xdr:to>
      <xdr:col>4</xdr:col>
      <xdr:colOff>876301</xdr:colOff>
      <xdr:row>10</xdr:row>
      <xdr:rowOff>114300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171450</xdr:colOff>
      <xdr:row>2</xdr:row>
      <xdr:rowOff>9525</xdr:rowOff>
    </xdr:from>
    <xdr:to>
      <xdr:col>11</xdr:col>
      <xdr:colOff>209550</xdr:colOff>
      <xdr:row>9</xdr:row>
      <xdr:rowOff>95250</xdr:rowOff>
    </xdr:to>
    <xdr:graphicFrame macro="">
      <xdr:nvGraphicFramePr>
        <xdr:cNvPr id="6" name="Gráfico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1</xdr:row>
      <xdr:rowOff>142875</xdr:rowOff>
    </xdr:from>
    <xdr:to>
      <xdr:col>17</xdr:col>
      <xdr:colOff>733425</xdr:colOff>
      <xdr:row>11</xdr:row>
      <xdr:rowOff>0</xdr:rowOff>
    </xdr:to>
    <xdr:graphicFrame macro="">
      <xdr:nvGraphicFramePr>
        <xdr:cNvPr id="7" name="Gráfico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161925</xdr:colOff>
      <xdr:row>2</xdr:row>
      <xdr:rowOff>9525</xdr:rowOff>
    </xdr:from>
    <xdr:to>
      <xdr:col>25</xdr:col>
      <xdr:colOff>85725</xdr:colOff>
      <xdr:row>13</xdr:row>
      <xdr:rowOff>123825</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685800</xdr:colOff>
      <xdr:row>1</xdr:row>
      <xdr:rowOff>152400</xdr:rowOff>
    </xdr:from>
    <xdr:to>
      <xdr:col>10</xdr:col>
      <xdr:colOff>733425</xdr:colOff>
      <xdr:row>1</xdr:row>
      <xdr:rowOff>1943100</xdr:rowOff>
    </xdr:to>
    <mc:AlternateContent xmlns:mc="http://schemas.openxmlformats.org/markup-compatibility/2006" xmlns:a14="http://schemas.microsoft.com/office/drawing/2010/main">
      <mc:Choice Requires="a14">
        <xdr:graphicFrame macro="">
          <xdr:nvGraphicFramePr>
            <xdr:cNvPr id="2" name="Año">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8162925" y="314325"/>
              <a:ext cx="2133600" cy="179070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733425</xdr:colOff>
      <xdr:row>1</xdr:row>
      <xdr:rowOff>142875</xdr:rowOff>
    </xdr:from>
    <xdr:to>
      <xdr:col>11</xdr:col>
      <xdr:colOff>1638300</xdr:colOff>
      <xdr:row>1</xdr:row>
      <xdr:rowOff>1943100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96525" y="304800"/>
              <a:ext cx="2095500" cy="180022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28</xdr:col>
      <xdr:colOff>638175</xdr:colOff>
      <xdr:row>1</xdr:row>
      <xdr:rowOff>228600</xdr:rowOff>
    </xdr:from>
    <xdr:to>
      <xdr:col>30</xdr:col>
      <xdr:colOff>47625</xdr:colOff>
      <xdr:row>1</xdr:row>
      <xdr:rowOff>2009775</xdr:rowOff>
    </xdr:to>
    <mc:AlternateContent xmlns:mc="http://schemas.openxmlformats.org/markup-compatibility/2006" xmlns:a14="http://schemas.microsoft.com/office/drawing/2010/main">
      <mc:Choice Requires="a14">
        <xdr:graphicFrame macro="">
          <xdr:nvGraphicFramePr>
            <xdr:cNvPr id="4" name="Países">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Países"/>
            </a:graphicData>
          </a:graphic>
        </xdr:graphicFrame>
      </mc:Choice>
      <mc:Fallback xmlns="">
        <xdr:sp macro="" textlink="">
          <xdr:nvSpPr>
            <xdr:cNvPr id="0" name=""/>
            <xdr:cNvSpPr>
              <a:spLocks noTextEdit="1"/>
            </xdr:cNvSpPr>
          </xdr:nvSpPr>
          <xdr:spPr>
            <a:xfrm>
              <a:off x="29708475" y="390525"/>
              <a:ext cx="2133600" cy="178117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647700</xdr:colOff>
      <xdr:row>70</xdr:row>
      <xdr:rowOff>133349</xdr:rowOff>
    </xdr:from>
    <xdr:to>
      <xdr:col>8</xdr:col>
      <xdr:colOff>981075</xdr:colOff>
      <xdr:row>101</xdr:row>
      <xdr:rowOff>76200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95249</xdr:colOff>
      <xdr:row>2</xdr:row>
      <xdr:rowOff>123825</xdr:rowOff>
    </xdr:from>
    <xdr:to>
      <xdr:col>5</xdr:col>
      <xdr:colOff>1019175</xdr:colOff>
      <xdr:row>14</xdr:row>
      <xdr:rowOff>133351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266701</xdr:colOff>
      <xdr:row>3</xdr:row>
      <xdr:rowOff>0</xdr:rowOff>
    </xdr:from>
    <xdr:to>
      <xdr:col>11</xdr:col>
      <xdr:colOff>2047876</xdr:colOff>
      <xdr:row>15</xdr:row>
      <xdr:rowOff>47625</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457201</xdr:colOff>
      <xdr:row>3</xdr:row>
      <xdr:rowOff>9526</xdr:rowOff>
    </xdr:from>
    <xdr:to>
      <xdr:col>16</xdr:col>
      <xdr:colOff>2828926</xdr:colOff>
      <xdr:row>15</xdr:row>
      <xdr:rowOff>0</xdr:rowOff>
    </xdr:to>
    <xdr:graphicFrame macro="">
      <xdr:nvGraphicFramePr>
        <xdr:cNvPr id="8" name="Gráfico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400050</xdr:colOff>
      <xdr:row>2</xdr:row>
      <xdr:rowOff>123825</xdr:rowOff>
    </xdr:from>
    <xdr:to>
      <xdr:col>27</xdr:col>
      <xdr:colOff>447675</xdr:colOff>
      <xdr:row>15</xdr:row>
      <xdr:rowOff>0</xdr:rowOff>
    </xdr:to>
    <xdr:graphicFrame macro="">
      <xdr:nvGraphicFramePr>
        <xdr:cNvPr id="9" name="Gráfico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647700</xdr:colOff>
      <xdr:row>1</xdr:row>
      <xdr:rowOff>104773</xdr:rowOff>
    </xdr:from>
    <xdr:to>
      <xdr:col>11</xdr:col>
      <xdr:colOff>1657350</xdr:colOff>
      <xdr:row>1</xdr:row>
      <xdr:rowOff>1952622</xdr:rowOff>
    </xdr:to>
    <xdr:sp macro="" textlink="">
      <xdr:nvSpPr>
        <xdr:cNvPr id="10" name="Rectángulo 9">
          <a:extLst>
            <a:ext uri="{FF2B5EF4-FFF2-40B4-BE49-F238E27FC236}">
              <a16:creationId xmlns:a16="http://schemas.microsoft.com/office/drawing/2014/main" id="{00000000-0008-0000-0C00-00000A000000}"/>
            </a:ext>
          </a:extLst>
        </xdr:cNvPr>
        <xdr:cNvSpPr/>
      </xdr:nvSpPr>
      <xdr:spPr>
        <a:xfrm flipH="1" flipV="1">
          <a:off x="8124825" y="266698"/>
          <a:ext cx="4286250" cy="1847849"/>
        </a:xfrm>
        <a:prstGeom prst="rect">
          <a:avLst/>
        </a:prstGeom>
        <a:noFill/>
        <a:ln w="762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28</xdr:col>
      <xdr:colOff>47624</xdr:colOff>
      <xdr:row>14</xdr:row>
      <xdr:rowOff>57150</xdr:rowOff>
    </xdr:from>
    <xdr:to>
      <xdr:col>31</xdr:col>
      <xdr:colOff>1400174</xdr:colOff>
      <xdr:row>35</xdr:row>
      <xdr:rowOff>123825</xdr:rowOff>
    </xdr:to>
    <xdr:graphicFrame macro="">
      <xdr:nvGraphicFramePr>
        <xdr:cNvPr id="11" name="Gráfico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638175</xdr:colOff>
      <xdr:row>1</xdr:row>
      <xdr:rowOff>228599</xdr:rowOff>
    </xdr:from>
    <xdr:to>
      <xdr:col>30</xdr:col>
      <xdr:colOff>57150</xdr:colOff>
      <xdr:row>1</xdr:row>
      <xdr:rowOff>2076448</xdr:rowOff>
    </xdr:to>
    <xdr:sp macro="" textlink="">
      <xdr:nvSpPr>
        <xdr:cNvPr id="12" name="Rectángulo 11">
          <a:extLst>
            <a:ext uri="{FF2B5EF4-FFF2-40B4-BE49-F238E27FC236}">
              <a16:creationId xmlns:a16="http://schemas.microsoft.com/office/drawing/2014/main" id="{00000000-0008-0000-0C00-00000C000000}"/>
            </a:ext>
          </a:extLst>
        </xdr:cNvPr>
        <xdr:cNvSpPr/>
      </xdr:nvSpPr>
      <xdr:spPr>
        <a:xfrm flipH="1" flipV="1">
          <a:off x="29708475" y="390524"/>
          <a:ext cx="2143125" cy="1847849"/>
        </a:xfrm>
        <a:prstGeom prst="rect">
          <a:avLst/>
        </a:prstGeom>
        <a:noFill/>
        <a:ln w="76200">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36</xdr:col>
      <xdr:colOff>0</xdr:colOff>
      <xdr:row>3</xdr:row>
      <xdr:rowOff>0</xdr:rowOff>
    </xdr:from>
    <xdr:to>
      <xdr:col>39</xdr:col>
      <xdr:colOff>657225</xdr:colOff>
      <xdr:row>14</xdr:row>
      <xdr:rowOff>104775</xdr:rowOff>
    </xdr:to>
    <xdr:graphicFrame macro="">
      <xdr:nvGraphicFramePr>
        <xdr:cNvPr id="14" name="Gráfico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171450</xdr:colOff>
      <xdr:row>2</xdr:row>
      <xdr:rowOff>152400</xdr:rowOff>
    </xdr:from>
    <xdr:to>
      <xdr:col>34</xdr:col>
      <xdr:colOff>76200</xdr:colOff>
      <xdr:row>14</xdr:row>
      <xdr:rowOff>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3.91375324074" backgroundQuery="1" createdVersion="8" refreshedVersion="8" minRefreshableVersion="3" recordCount="0" supportSubquery="1" supportAdvancedDrill="1" xr:uid="{EA5D9100-C0E0-451D-A6FA-22551103CC39}">
  <cacheSource type="external" connectionId="1"/>
  <cacheFields count="6">
    <cacheField name="[ID_Pais].[Países].[Países]" caption="Países" numFmtId="0" level="1">
      <sharedItems count="1">
        <s v="Argentina"/>
      </sharedItems>
    </cacheField>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Subtotal].[Países].[Países]" caption="Países" numFmtId="0" hierarchy="50" level="1">
      <sharedItems containsSemiMixedTypes="0" containsNonDate="0" containsString="0"/>
    </cacheField>
    <cacheField name="[Measures].[Suma de Total Goles 3]" caption="Suma de Total Goles 3" numFmtId="0" hierarchy="97" level="32767"/>
    <cacheField name="[Measures].[Suma de Total Partidos Ganados 3]" caption="Suma de Total Partidos Ganados 3" numFmtId="0" hierarchy="98" level="32767"/>
    <cacheField name="[Measures].[Suma de Total Partidos Perdidos 3]" caption="Suma de Total Partidos Perdidos 3" numFmtId="0" hierarchy="99" level="32767"/>
  </cacheFields>
  <cacheHierarchies count="103">
    <cacheHierarchy uniqueName="[ID_Pais].[Países]" caption="Países" attribute="1" defaultMemberUniqueName="[ID_Pais].[Países].[All]" allUniqueName="[ID_Pais].[Países].[All]" dimensionUniqueName="[ID_Pais]" displayFolder="" count="2" memberValueDatatype="130" unbalanced="0">
      <fieldsUsage count="2">
        <fieldUsage x="-1"/>
        <fieldUsage x="0"/>
      </fieldsUsage>
    </cacheHierarchy>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1"/>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2"/>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oneField="1" hidden="1">
      <fieldsUsage count="1">
        <fieldUsage x="3"/>
      </fieldsUsage>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4"/>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oneField="1" hidden="1">
      <fieldsUsage count="1">
        <fieldUsage x="5"/>
      </fieldsUsage>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68634258" backgroundQuery="1" createdVersion="8" refreshedVersion="8" minRefreshableVersion="3" recordCount="0" supportSubquery="1" supportAdvancedDrill="1" xr:uid="{40166AF5-70FD-4717-B1EA-6A672F139646}">
  <cacheSource type="external" connectionId="1"/>
  <cacheFields count="3">
    <cacheField name="[Region].[Region].[Region]" caption="Region" numFmtId="0" hierarchy="6" level="1">
      <sharedItems count="6">
        <s v="África"/>
        <s v="América del Norte"/>
        <s v="América del Sur"/>
        <s v="Asia"/>
        <s v="Europa"/>
        <s v="Oceanía"/>
      </sharedItems>
    </cacheField>
    <cacheField name="[Measures].[Suma de Total Partidos Empatados 3]" caption="Suma de Total Partidos Empatados 3" numFmtId="0" hierarchy="100" level="32767"/>
    <cacheField name="[Subtotal].[Año].[Año]" caption="Año" numFmtId="0" hierarchy="49"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2"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0" memberValueDatatype="130" unbalanced="0"/>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oneField="1" hidden="1">
      <fieldsUsage count="1">
        <fieldUsage x="1"/>
      </fieldsUsage>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68981482" backgroundQuery="1" createdVersion="8" refreshedVersion="8" minRefreshableVersion="3" recordCount="0" supportSubquery="1" supportAdvancedDrill="1" xr:uid="{7AE734F9-DBE5-4392-A124-647C6D6F10E3}">
  <cacheSource type="external" connectionId="1"/>
  <cacheFields count="3">
    <cacheField name="[Measures].[Suma de Total Goles 3]" caption="Suma de Total Goles 3" numFmtId="0" hierarchy="97" level="32767"/>
    <cacheField name="[Region].[Region].[Region]" caption="Region" numFmtId="0" hierarchy="6" level="1">
      <sharedItems count="6">
        <s v="África"/>
        <s v="América del Norte"/>
        <s v="América del Sur"/>
        <s v="Asia"/>
        <s v="Europa"/>
        <s v="Oceanía"/>
      </sharedItems>
    </cacheField>
    <cacheField name="[Subtotal].[Año].[Año]" caption="Año" numFmtId="0" hierarchy="49"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2"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1"/>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0" memberValueDatatype="130" unbalanced="0"/>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oneField="1" hidden="1">
      <fieldsUsage count="1">
        <fieldUsage x="0"/>
      </fieldsUsage>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69560182" backgroundQuery="1" createdVersion="8" refreshedVersion="8" minRefreshableVersion="3" recordCount="0" supportSubquery="1" supportAdvancedDrill="1" xr:uid="{08568C59-7E83-45E1-8A70-401474683C01}">
  <cacheSource type="external" connectionId="1"/>
  <cacheFields count="3">
    <cacheField name="[Region].[Region].[Region]" caption="Region" numFmtId="0" hierarchy="6" level="1">
      <sharedItems count="6">
        <s v="África"/>
        <s v="América del Norte"/>
        <s v="América del Sur"/>
        <s v="Asia"/>
        <s v="Europa"/>
        <s v="Oceanía"/>
      </sharedItems>
    </cacheField>
    <cacheField name="[Measures].[Suma de Total Partidos Perdidos 3]" caption="Suma de Total Partidos Perdidos 3" numFmtId="0" hierarchy="99" level="32767"/>
    <cacheField name="[Subtotal].[Año].[Año]" caption="Año" numFmtId="0" hierarchy="49"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2"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0" memberValueDatatype="130" unbalanced="0"/>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oneField="1" hidden="1">
      <fieldsUsage count="1">
        <fieldUsage x="1"/>
      </fieldsUsage>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69791667" backgroundQuery="1" createdVersion="8" refreshedVersion="8" minRefreshableVersion="3" recordCount="0" supportSubquery="1" supportAdvancedDrill="1" xr:uid="{42139E81-7881-4EB8-BFFE-6E8BF896CBE8}">
  <cacheSource type="external" connectionId="1"/>
  <cacheFields count="3">
    <cacheField name="[Region].[Region].[Region]" caption="Region" numFmtId="0" hierarchy="6" level="1">
      <sharedItems count="6">
        <s v="África"/>
        <s v="América del Norte"/>
        <s v="América del Sur"/>
        <s v="Asia"/>
        <s v="Europa"/>
        <s v="Oceanía"/>
      </sharedItems>
    </cacheField>
    <cacheField name="[Measures].[Suma de Total Partidos Ganados 3]" caption="Suma de Total Partidos Ganados 3" numFmtId="0" hierarchy="98" level="32767"/>
    <cacheField name="[Subtotal].[Año].[Año]" caption="Año" numFmtId="0" hierarchy="49"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2"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0"/>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0" memberValueDatatype="130" unbalanced="0"/>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2"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1"/>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71990738" backgroundQuery="1" createdVersion="8" refreshedVersion="8" minRefreshableVersion="3" recordCount="0" supportSubquery="1" supportAdvancedDrill="1" xr:uid="{E3795D08-B4ED-49DA-BC73-580BE35FF9CC}">
  <cacheSource type="external" connectionId="1"/>
  <cacheFields count="4">
    <cacheField name="[ID_Pais].[Países].[Países]" caption="Países" numFmtId="0" level="1">
      <sharedItems count="1">
        <s v="Argentina"/>
      </sharedItems>
    </cacheField>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Subtotal].[Países].[Países]" caption="Países" numFmtId="0" hierarchy="50" level="1">
      <sharedItems containsSemiMixedTypes="0" containsNonDate="0" containsString="0"/>
    </cacheField>
    <cacheField name="[Measures].[Suma de Total Partidos Empatados 3]" caption="Suma de Total Partidos Empatados 3" numFmtId="0" hierarchy="100" level="32767"/>
  </cacheFields>
  <cacheHierarchies count="103">
    <cacheHierarchy uniqueName="[ID_Pais].[Países]" caption="Países" attribute="1" defaultMemberUniqueName="[ID_Pais].[Países].[All]" allUniqueName="[ID_Pais].[Países].[All]" dimensionUniqueName="[ID_Pais]" displayFolder="" count="2" memberValueDatatype="130" unbalanced="0">
      <fieldsUsage count="2">
        <fieldUsage x="-1"/>
        <fieldUsage x="0"/>
      </fieldsUsage>
    </cacheHierarchy>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1"/>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2"/>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oneField="1" hidden="1">
      <fieldsUsage count="1">
        <fieldUsage x="3"/>
      </fieldsUsage>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72453707" backgroundQuery="1" createdVersion="8" refreshedVersion="8" minRefreshableVersion="3" recordCount="0" supportSubquery="1" supportAdvancedDrill="1" xr:uid="{A61743BB-A8DF-454A-AF2A-CCD5ED7418E2}">
  <cacheSource type="external" connectionId="1"/>
  <cacheFields count="4">
    <cacheField name="[ID_Pais].[Países].[Países]" caption="Países" numFmtId="0" level="1">
      <sharedItems count="1">
        <s v="Argentina"/>
      </sharedItems>
    </cacheField>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Subtotal].[Países].[Países]" caption="Países" numFmtId="0" hierarchy="50" level="1">
      <sharedItems containsSemiMixedTypes="0" containsNonDate="0" containsString="0"/>
    </cacheField>
    <cacheField name="[Measures].[Suma de Total Goles 3]" caption="Suma de Total Goles 3" numFmtId="0" hierarchy="97" level="32767"/>
  </cacheFields>
  <cacheHierarchies count="103">
    <cacheHierarchy uniqueName="[ID_Pais].[Países]" caption="Países" attribute="1" defaultMemberUniqueName="[ID_Pais].[Países].[All]" allUniqueName="[ID_Pais].[Países].[All]" dimensionUniqueName="[ID_Pais]" displayFolder="" count="2" memberValueDatatype="130" unbalanced="0">
      <fieldsUsage count="2">
        <fieldUsage x="-1"/>
        <fieldUsage x="0"/>
      </fieldsUsage>
    </cacheHierarchy>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1"/>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2"/>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oneField="1" hidden="1">
      <fieldsUsage count="1">
        <fieldUsage x="3"/>
      </fieldsUsage>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72800923" backgroundQuery="1" createdVersion="8" refreshedVersion="8" minRefreshableVersion="3" recordCount="0" supportSubquery="1" supportAdvancedDrill="1" xr:uid="{D76C3E21-2BA3-432C-A615-E2CFBEA83430}">
  <cacheSource type="external" connectionId="1"/>
  <cacheFields count="4">
    <cacheField name="[ID_Pais].[Países].[Países]" caption="Países" numFmtId="0" level="1">
      <sharedItems count="1">
        <s v="Argentina"/>
      </sharedItems>
    </cacheField>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Subtotal].[Países].[Países]" caption="Países" numFmtId="0" hierarchy="50" level="1">
      <sharedItems containsSemiMixedTypes="0" containsNonDate="0" containsString="0"/>
    </cacheField>
    <cacheField name="[Measures].[Suma de Total Partidos Perdidos 3]" caption="Suma de Total Partidos Perdidos 3" numFmtId="0" hierarchy="99" level="32767"/>
  </cacheFields>
  <cacheHierarchies count="103">
    <cacheHierarchy uniqueName="[ID_Pais].[Países]" caption="Países" attribute="1" defaultMemberUniqueName="[ID_Pais].[Países].[All]" allUniqueName="[ID_Pais].[Países].[All]" dimensionUniqueName="[ID_Pais]" displayFolder="" count="2" memberValueDatatype="130" unbalanced="0">
      <fieldsUsage count="2">
        <fieldUsage x="-1"/>
        <fieldUsage x="0"/>
      </fieldsUsage>
    </cacheHierarchy>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1"/>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2"/>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oneField="1" hidden="1">
      <fieldsUsage count="1">
        <fieldUsage x="3"/>
      </fieldsUsage>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3973148146" backgroundQuery="1" createdVersion="8" refreshedVersion="8" minRefreshableVersion="3" recordCount="0" supportSubquery="1" supportAdvancedDrill="1" xr:uid="{A75FBAC9-EA89-42B2-8263-3FEB5B641839}">
  <cacheSource type="external" connectionId="1"/>
  <cacheFields count="4">
    <cacheField name="[ID_Pais].[Países].[Países]" caption="Países" numFmtId="0" level="1">
      <sharedItems count="1">
        <s v="Argentina"/>
      </sharedItems>
    </cacheField>
    <cacheField name="[Measures].[Suma de Total Partidos Ganados 3]" caption="Suma de Total Partidos Ganados 3" numFmtId="0" hierarchy="98" level="32767"/>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Subtotal].[Países].[Países]" caption="Países" numFmtId="0" hierarchy="50"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2" memberValueDatatype="130" unbalanced="0">
      <fieldsUsage count="2">
        <fieldUsage x="-1"/>
        <fieldUsage x="0"/>
      </fieldsUsage>
    </cacheHierarchy>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0"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3"/>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1"/>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36296296" backgroundQuery="1" createdVersion="8" refreshedVersion="8" minRefreshableVersion="3" recordCount="0" supportSubquery="1" supportAdvancedDrill="1" xr:uid="{46B96E10-A6B7-4759-8CA6-DE661D042176}">
  <cacheSource type="external" connectionId="1"/>
  <cacheFields count="3">
    <cacheField name="[Subtotal].[Países].[Países]" caption="Países" numFmtId="0" hierarchy="50" level="1">
      <sharedItems count="10">
        <s v="Argentina"/>
        <s v="Belgium"/>
        <s v="Brazil"/>
        <s v="Croatia"/>
        <s v="England"/>
        <s v="France"/>
        <s v="Germany"/>
        <s v="Italy"/>
        <s v="Netherlands"/>
        <s v="Spain"/>
      </sharedItems>
    </cacheField>
    <cacheField name="[Measures].[Suma de Total Goles 3]" caption="Suma de Total Goles 3" numFmtId="0" hierarchy="97"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2" memberValueDatatype="130" unbalanced="0"/>
    <cacheHierarchy uniqueName="[ID_Pais].[ID_Pais]" caption="ID_Pais" attribute="1" defaultMemberUniqueName="[ID_Pais].[ID_Pais].[All]" allUniqueName="[ID_Pais].[ID_Pais].[All]" dimensionUniqueName="[ID_Pais]" displayFolder="" count="2" memberValueDatatype="20" unbalanced="0"/>
    <cacheHierarchy uniqueName="[ID_Pais].[ID_Region]" caption="ID_Region" attribute="1" defaultMemberUniqueName="[ID_Pais].[ID_Region].[All]" allUniqueName="[ID_Pais].[ID_Region].[All]" dimensionUniqueName="[ID_Pais]" displayFolder="" count="2" memberValueDatatype="20" unbalanced="0"/>
    <cacheHierarchy uniqueName="[ID_Region].[ID_Región]" caption="ID_Región" attribute="1" defaultMemberUniqueName="[ID_Region].[ID_Región].[All]" allUniqueName="[ID_Region].[ID_Región].[All]" dimensionUniqueName="[ID_Region]" displayFolder="" count="2" memberValueDatatype="20" unbalanced="0"/>
    <cacheHierarchy uniqueName="[ID_Region].[Región]" caption="Región" attribute="1" defaultMemberUniqueName="[ID_Region].[Región].[All]" allUniqueName="[ID_Region].[Región].[All]" dimensionUniqueName="[ID_Region]" displayFolder="" count="2" memberValueDatatype="130" unbalanced="0"/>
    <cacheHierarchy uniqueName="[Region].[ID_Region]" caption="ID_Region" attribute="1" defaultMemberUniqueName="[Region].[ID_Region].[All]" allUniqueName="[Region].[ID_Region].[All]" dimensionUniqueName="[Region]" displayFolder="" count="2"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2"/>
      </fieldsUsage>
    </cacheHierarchy>
    <cacheHierarchy uniqueName="[Sub_1994].[Año]" caption="Año" attribute="1" defaultMemberUniqueName="[Sub_1994].[Año].[All]" allUniqueName="[Sub_1994].[Año].[All]" dimensionUniqueName="[Sub_1994]" displayFolder="" count="2" memberValueDatatype="20" unbalanced="0"/>
    <cacheHierarchy uniqueName="[Sub_1994].[Países]" caption="Países" attribute="1" defaultMemberUniqueName="[Sub_1994].[Países].[All]" allUniqueName="[Sub_1994].[Países].[All]" dimensionUniqueName="[Sub_1994]" displayFolder="" count="2" memberValueDatatype="130" unbalanced="0"/>
    <cacheHierarchy uniqueName="[Sub_1994].[Total Goles]" caption="Total Goles" attribute="1" defaultMemberUniqueName="[Sub_1994].[Total Goles].[All]" allUniqueName="[Sub_1994].[Total Goles].[All]" dimensionUniqueName="[Sub_1994]" displayFolder="" count="2"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2"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2"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2" memberValueDatatype="20" unbalanced="0"/>
    <cacheHierarchy uniqueName="[Sub_1998].[Año]" caption="Año" attribute="1" defaultMemberUniqueName="[Sub_1998].[Año].[All]" allUniqueName="[Sub_1998].[Año].[All]" dimensionUniqueName="[Sub_1998]" displayFolder="" count="2" memberValueDatatype="20" unbalanced="0"/>
    <cacheHierarchy uniqueName="[Sub_1998].[Países]" caption="Países" attribute="1" defaultMemberUniqueName="[Sub_1998].[Países].[All]" allUniqueName="[Sub_1998].[Países].[All]" dimensionUniqueName="[Sub_1998]" displayFolder="" count="2" memberValueDatatype="130" unbalanced="0"/>
    <cacheHierarchy uniqueName="[Sub_1998].[Total Goles]" caption="Total Goles" attribute="1" defaultMemberUniqueName="[Sub_1998].[Total Goles].[All]" allUniqueName="[Sub_1998].[Total Goles].[All]" dimensionUniqueName="[Sub_1998]" displayFolder="" count="2"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2"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2"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2" memberValueDatatype="20" unbalanced="0"/>
    <cacheHierarchy uniqueName="[Sub_2002].[Año]" caption="Año" attribute="1" defaultMemberUniqueName="[Sub_2002].[Año].[All]" allUniqueName="[Sub_2002].[Año].[All]" dimensionUniqueName="[Sub_2002]" displayFolder="" count="2" memberValueDatatype="20" unbalanced="0"/>
    <cacheHierarchy uniqueName="[Sub_2002].[Países]" caption="Países" attribute="1" defaultMemberUniqueName="[Sub_2002].[Países].[All]" allUniqueName="[Sub_2002].[Países].[All]" dimensionUniqueName="[Sub_2002]" displayFolder="" count="2" memberValueDatatype="130" unbalanced="0"/>
    <cacheHierarchy uniqueName="[Sub_2002].[Total Goles]" caption="Total Goles" attribute="1" defaultMemberUniqueName="[Sub_2002].[Total Goles].[All]" allUniqueName="[Sub_2002].[Total Goles].[All]" dimensionUniqueName="[Sub_2002]" displayFolder="" count="2"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2"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2"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2" memberValueDatatype="20" unbalanced="0"/>
    <cacheHierarchy uniqueName="[Sub_2006].[Año]" caption="Año" attribute="1" defaultMemberUniqueName="[Sub_2006].[Año].[All]" allUniqueName="[Sub_2006].[Año].[All]" dimensionUniqueName="[Sub_2006]" displayFolder="" count="2" memberValueDatatype="20" unbalanced="0"/>
    <cacheHierarchy uniqueName="[Sub_2006].[Países]" caption="Países" attribute="1" defaultMemberUniqueName="[Sub_2006].[Países].[All]" allUniqueName="[Sub_2006].[Países].[All]" dimensionUniqueName="[Sub_2006]" displayFolder="" count="2" memberValueDatatype="130" unbalanced="0"/>
    <cacheHierarchy uniqueName="[Sub_2006].[Total Goles]" caption="Total Goles" attribute="1" defaultMemberUniqueName="[Sub_2006].[Total Goles].[All]" allUniqueName="[Sub_2006].[Total Goles].[All]" dimensionUniqueName="[Sub_2006]" displayFolder="" count="2"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2"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2"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2" memberValueDatatype="20" unbalanced="0"/>
    <cacheHierarchy uniqueName="[Sub_2010].[Año]" caption="Año" attribute="1" defaultMemberUniqueName="[Sub_2010].[Año].[All]" allUniqueName="[Sub_2010].[Año].[All]" dimensionUniqueName="[Sub_2010]" displayFolder="" count="2" memberValueDatatype="20" unbalanced="0"/>
    <cacheHierarchy uniqueName="[Sub_2010].[Países]" caption="Países" attribute="1" defaultMemberUniqueName="[Sub_2010].[Países].[All]" allUniqueName="[Sub_2010].[Países].[All]" dimensionUniqueName="[Sub_2010]" displayFolder="" count="2" memberValueDatatype="130" unbalanced="0"/>
    <cacheHierarchy uniqueName="[Sub_2010].[Total Goles]" caption="Total Goles" attribute="1" defaultMemberUniqueName="[Sub_2010].[Total Goles].[All]" allUniqueName="[Sub_2010].[Total Goles].[All]" dimensionUniqueName="[Sub_2010]" displayFolder="" count="2"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2"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2"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2" memberValueDatatype="20" unbalanced="0"/>
    <cacheHierarchy uniqueName="[Sub_2014].[Año]" caption="Año" attribute="1" defaultMemberUniqueName="[Sub_2014].[Año].[All]" allUniqueName="[Sub_2014].[Año].[All]" dimensionUniqueName="[Sub_2014]" displayFolder="" count="2" memberValueDatatype="20" unbalanced="0"/>
    <cacheHierarchy uniqueName="[Sub_2014].[Países]" caption="Países" attribute="1" defaultMemberUniqueName="[Sub_2014].[Países].[All]" allUniqueName="[Sub_2014].[Países].[All]" dimensionUniqueName="[Sub_2014]" displayFolder="" count="2" memberValueDatatype="130" unbalanced="0"/>
    <cacheHierarchy uniqueName="[Sub_2014].[Total Goles]" caption="Total Goles" attribute="1" defaultMemberUniqueName="[Sub_2014].[Total Goles].[All]" allUniqueName="[Sub_2014].[Total Goles].[All]" dimensionUniqueName="[Sub_2014]" displayFolder="" count="2"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2"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2"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2" memberValueDatatype="20" unbalanced="0"/>
    <cacheHierarchy uniqueName="[Sub_2018].[Año]" caption="Año" attribute="1" defaultMemberUniqueName="[Sub_2018].[Año].[All]" allUniqueName="[Sub_2018].[Año].[All]" dimensionUniqueName="[Sub_2018]" displayFolder="" count="2" memberValueDatatype="20" unbalanced="0"/>
    <cacheHierarchy uniqueName="[Sub_2018].[Países]" caption="Países" attribute="1" defaultMemberUniqueName="[Sub_2018].[Países].[All]" allUniqueName="[Sub_2018].[Países].[All]" dimensionUniqueName="[Sub_2018]" displayFolder="" count="2" memberValueDatatype="130" unbalanced="0"/>
    <cacheHierarchy uniqueName="[Sub_2018].[Total Goles]" caption="Total Goles" attribute="1" defaultMemberUniqueName="[Sub_2018].[Total Goles].[All]" allUniqueName="[Sub_2018].[Total Goles].[All]" dimensionUniqueName="[Sub_2018]" displayFolder="" count="2"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2"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2"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2"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2" memberValueDatatype="20" unbalanced="0"/>
    <cacheHierarchy uniqueName="[Subtotal].[Total Goles]" caption="Total Goles" attribute="1" defaultMemberUniqueName="[Subtotal].[Total Goles].[All]" allUniqueName="[Subtotal].[Total Goles].[All]" dimensionUniqueName="[Subtotal]" displayFolder="" count="2"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2"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2"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2" memberValueDatatype="20" unbalanced="0"/>
    <cacheHierarchy uniqueName="[Tabla_Principal].[Fecha]" caption="Fecha" attribute="1" time="1" defaultMemberUniqueName="[Tabla_Principal].[Fecha].[All]" allUniqueName="[Tabla_Principal].[Fecha].[All]" dimensionUniqueName="[Tabla_Principal]" displayFolder="" count="2" memberValueDatatype="7" unbalanced="0"/>
    <cacheHierarchy uniqueName="[Tabla_Principal].[Equipo 1]" caption="Equipo 1" attribute="1" defaultMemberUniqueName="[Tabla_Principal].[Equipo 1].[All]" allUniqueName="[Tabla_Principal].[Equipo 1].[All]" dimensionUniqueName="[Tabla_Principal]" displayFolder="" count="2" memberValueDatatype="130" unbalanced="0"/>
    <cacheHierarchy uniqueName="[Tabla_Principal].[Equipo 2]" caption="Equipo 2" attribute="1" defaultMemberUniqueName="[Tabla_Principal].[Equipo 2].[All]" allUniqueName="[Tabla_Principal].[Equipo 2].[All]" dimensionUniqueName="[Tabla_Principal]" displayFolder="" count="2"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2"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2"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2"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2" memberValueDatatype="20" unbalanced="0"/>
    <cacheHierarchy uniqueName="[Tabla_Principal].[Goles Equipo 1]" caption="Goles Equipo 1" attribute="1" defaultMemberUniqueName="[Tabla_Principal].[Goles Equipo 1].[All]" allUniqueName="[Tabla_Principal].[Goles Equipo 1].[All]" dimensionUniqueName="[Tabla_Principal]" displayFolder="" count="2" memberValueDatatype="20" unbalanced="0"/>
    <cacheHierarchy uniqueName="[Tabla_Principal].[Goles Equipo 2]" caption="Goles Equipo 2" attribute="1" defaultMemberUniqueName="[Tabla_Principal].[Goles Equipo 2].[All]" allUniqueName="[Tabla_Principal].[Goles Equipo 2].[All]" dimensionUniqueName="[Tabla_Principal]" displayFolder="" count="2" memberValueDatatype="20" unbalanced="0"/>
    <cacheHierarchy uniqueName="[Tabla_Principal].[Torneo]" caption="Torneo" attribute="1" defaultMemberUniqueName="[Tabla_Principal].[Torneo].[All]" allUniqueName="[Tabla_Principal].[Torneo].[All]" dimensionUniqueName="[Tabla_Principal]" displayFolder="" count="2" memberValueDatatype="130" unbalanced="0"/>
    <cacheHierarchy uniqueName="[Tabla_Principal].[Ciudad]" caption="Ciudad" attribute="1" defaultMemberUniqueName="[Tabla_Principal].[Ciudad].[All]" allUniqueName="[Tabla_Principal].[Ciudad].[All]" dimensionUniqueName="[Tabla_Principal]" displayFolder="" count="2" memberValueDatatype="130" unbalanced="0"/>
    <cacheHierarchy uniqueName="[Tabla_Principal].[País]" caption="País" attribute="1" defaultMemberUniqueName="[Tabla_Principal].[País].[All]" allUniqueName="[Tabla_Principal].[País].[All]" dimensionUniqueName="[Tabla_Principal]" displayFolder="" count="2"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2"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2"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2" memberValueDatatype="130" unbalanced="0"/>
    <cacheHierarchy uniqueName="[Tabla_Principal].[Fecha (año)]" caption="Fecha (año)" attribute="1" defaultMemberUniqueName="[Tabla_Principal].[Fecha (año)].[All]" allUniqueName="[Tabla_Principal].[Fecha (año)].[All]" dimensionUniqueName="[Tabla_Principal]" displayFolder="" count="2"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2" memberValueDatatype="130" unbalanced="0"/>
    <cacheHierarchy uniqueName="[Tabla_Principal].[Fecha (mes)]" caption="Fecha (mes)" attribute="1" defaultMemberUniqueName="[Tabla_Principal].[Fecha (mes)].[All]" allUniqueName="[Tabla_Principal].[Fecha (mes)].[All]" dimensionUniqueName="[Tabla_Principal]" displayFolder="" count="2"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2"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oneField="1" hidden="1">
      <fieldsUsage count="1">
        <fieldUsage x="1"/>
      </fieldsUsage>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363425929" backgroundQuery="1" createdVersion="8" refreshedVersion="8" minRefreshableVersion="3" recordCount="0" supportSubquery="1" supportAdvancedDrill="1" xr:uid="{DFCEFDE4-ED31-4E44-A9EE-5EB878D0E0B4}">
  <cacheSource type="external" connectionId="1"/>
  <cacheFields count="3">
    <cacheField name="[Subtotal].[Países].[Países]" caption="Países" numFmtId="0" hierarchy="50" level="1">
      <sharedItems count="10">
        <s v="Argentina"/>
        <s v="Belgium"/>
        <s v="England"/>
        <s v="France"/>
        <s v="Italy"/>
        <s v="Korea Republic"/>
        <s v="Mexico"/>
        <s v="Paraguay"/>
        <s v="Sweden"/>
        <s v="USA"/>
      </sharedItems>
    </cacheField>
    <cacheField name="[Measures].[Suma de Total Partidos Empatados 3]" caption="Suma de Total Partidos Empatados 3" numFmtId="0" hierarchy="100"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2"/>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oneField="1" hidden="1">
      <fieldsUsage count="1">
        <fieldUsage x="1"/>
      </fieldsUsage>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363888891" backgroundQuery="1" createdVersion="8" refreshedVersion="8" minRefreshableVersion="3" recordCount="0" supportSubquery="1" supportAdvancedDrill="1" xr:uid="{78A3E1BB-182E-434B-9BF4-5F4EB8E66B8E}">
  <cacheSource type="external" connectionId="1"/>
  <cacheFields count="3">
    <cacheField name="[Subtotal].[Países].[Países]" caption="Países" numFmtId="0" hierarchy="50" level="1">
      <sharedItems count="10">
        <s v="Brazil"/>
        <s v="Cameroon"/>
        <s v="Croatia"/>
        <s v="Italy"/>
        <s v="Japan"/>
        <s v="Mexico"/>
        <s v="Nigeria"/>
        <s v="Spain"/>
        <s v="Switzerland"/>
        <s v="USA"/>
      </sharedItems>
    </cacheField>
    <cacheField name="[Measures].[Suma de Total Partidos Perdidos 3]" caption="Suma de Total Partidos Perdidos 3" numFmtId="0" hierarchy="99"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2"/>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oneField="1" hidden="1">
      <fieldsUsage count="1">
        <fieldUsage x="1"/>
      </fieldsUsage>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364236114" backgroundQuery="1" createdVersion="8" refreshedVersion="8" minRefreshableVersion="3" recordCount="0" supportSubquery="1" supportAdvancedDrill="1" xr:uid="{5FDB0DDB-450B-442A-A3A7-EB1CA1EF0F03}">
  <cacheSource type="external" connectionId="1"/>
  <cacheFields count="3">
    <cacheField name="[Subtotal].[Países].[Países]" caption="Países" numFmtId="0" hierarchy="50" level="1">
      <sharedItems count="10">
        <s v="Argentina"/>
        <s v="Belgium"/>
        <s v="Brazil"/>
        <s v="Croatia"/>
        <s v="England"/>
        <s v="France"/>
        <s v="Germany"/>
        <s v="Italy"/>
        <s v="Netherlands"/>
        <s v="Spain"/>
      </sharedItems>
    </cacheField>
    <cacheField name="[Measures].[Suma de Total Partidos Ganados 3]" caption="Suma de Total Partidos Ganados 3" numFmtId="0" hierarchy="98"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2"/>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1"/>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36458333" backgroundQuery="1" createdVersion="8" refreshedVersion="8" minRefreshableVersion="3" recordCount="0" supportSubquery="1" supportAdvancedDrill="1" xr:uid="{1967EA03-FFDF-4281-BAFE-2B2C69A5E281}">
  <cacheSource type="external" connectionId="1"/>
  <cacheFields count="3">
    <cacheField name="[Subtotal].[Países].[Países]" caption="Países" numFmtId="0" hierarchy="50" level="1">
      <sharedItems count="3">
        <s v="Argentina"/>
        <s v="Brazil"/>
        <s v="Germany"/>
      </sharedItems>
    </cacheField>
    <cacheField name="[Measures].[Suma de Total Partidos Ganados 3]" caption="Suma de Total Partidos Ganados 3" numFmtId="0" hierarchy="98"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2"/>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1"/>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4.654450231479" backgroundQuery="1" createdVersion="8" refreshedVersion="8" minRefreshableVersion="3" recordCount="0" supportSubquery="1" supportAdvancedDrill="1" xr:uid="{EA721BCE-156B-4CC6-BAB2-C9508C7BE9BA}">
  <cacheSource type="external" connectionId="1"/>
  <cacheFields count="6">
    <cacheField name="[Subtotal].[Países].[Países]" caption="Países" numFmtId="0" hierarchy="50" level="1">
      <sharedItems count="65">
        <s v="Brazil"/>
        <s v="Bosnia and Herzegovina" u="1"/>
        <s v="Bolivia" u="1"/>
        <s v="Belgium" u="1"/>
        <s v="Algeria" u="1"/>
        <s v="Argentina" u="1"/>
        <s v="Australia" u="1"/>
        <s v="Cameroon" u="1"/>
        <s v="Chile" u="1"/>
        <s v="Colombia" u="1"/>
        <s v="Costa Rica" u="1"/>
        <s v="Côte d'Ivoire" u="1"/>
        <s v="Croatia" u="1"/>
        <s v="Ecuador" u="1"/>
        <s v="England" u="1"/>
        <s v="France" u="1"/>
        <s v="Germany" u="1"/>
        <s v="Ghana" u="1"/>
        <s v="Greece" u="1"/>
        <s v="Honduras" u="1"/>
        <s v="IR Iran" u="1"/>
        <s v="Italy" u="1"/>
        <s v="Japan" u="1"/>
        <s v="Korea Republic" u="1"/>
        <s v="Mexico" u="1"/>
        <s v="Netherlands" u="1"/>
        <s v="Nigeria" u="1"/>
        <s v="Portugal" u="1"/>
        <s v="Russia" u="1"/>
        <s v="Spain" u="1"/>
        <s v="Switzerland" u="1"/>
        <s v="Uruguay" u="1"/>
        <s v="USA" u="1"/>
        <s v="Bulgaria" u="1"/>
        <s v="Angola" u="1"/>
        <s v="Austria" u="1"/>
        <s v="China PR" u="1"/>
        <s v="Czech Republic" u="1"/>
        <s v="Denmark" u="1"/>
        <s v="Egypt" u="1"/>
        <s v="Iceland" u="1"/>
        <s v="Jamaica" u="1"/>
        <s v="Korea DPR" u="1"/>
        <s v="Morocco" u="1"/>
        <s v="New Zealand" u="1"/>
        <s v="Norway" u="1"/>
        <s v="Panama" u="1"/>
        <s v="Paraguay" u="1"/>
        <s v="Perú" u="1"/>
        <s v="Poland" u="1"/>
        <s v="Republic of Ireland" u="1"/>
        <s v="Romania" u="1"/>
        <s v="Saudi Arabia" u="1"/>
        <s v="Scotland" u="1"/>
        <s v="Senegal" u="1"/>
        <s v="Serbia" u="1"/>
        <s v="Slovakia" u="1"/>
        <s v="Slovenia" u="1"/>
        <s v="South Africa" u="1"/>
        <s v="Sweden" u="1"/>
        <s v="Togo" u="1"/>
        <s v="Trinidad and Tobago" u="1"/>
        <s v="Tunisia" u="1"/>
        <s v="Turkey" u="1"/>
        <s v="Ukraine" u="1"/>
      </sharedItems>
    </cacheField>
    <cacheField name="[Measures].[Suma de Total Partidos Ganados 3]" caption="Suma de Total Partidos Ganados 3" numFmtId="0" hierarchy="98" level="32767"/>
    <cacheField name="[Subtotal].[Año].[Año]" caption="Año" numFmtId="0" hierarchy="49" level="1">
      <sharedItems containsSemiMixedTypes="0" containsString="0" containsNumber="1" containsInteger="1" minValue="1994" maxValue="2018" count="7">
        <n v="1994"/>
        <n v="1998"/>
        <n v="2002"/>
        <n v="2006"/>
        <n v="2010"/>
        <n v="2014"/>
        <n v="2018"/>
      </sharedItems>
      <extLst>
        <ext xmlns:x15="http://schemas.microsoft.com/office/spreadsheetml/2010/11/main" uri="{4F2E5C28-24EA-4eb8-9CBF-B6C8F9C3D259}">
          <x15:cachedUniqueNames>
            <x15:cachedUniqueName index="0" name="[Subtotal].[Año].&amp;[1994]"/>
            <x15:cachedUniqueName index="1" name="[Subtotal].[Año].&amp;[1998]"/>
            <x15:cachedUniqueName index="2" name="[Subtotal].[Año].&amp;[2002]"/>
            <x15:cachedUniqueName index="3" name="[Subtotal].[Año].&amp;[2006]"/>
            <x15:cachedUniqueName index="4" name="[Subtotal].[Año].&amp;[2010]"/>
            <x15:cachedUniqueName index="5" name="[Subtotal].[Año].&amp;[2014]"/>
            <x15:cachedUniqueName index="6" name="[Subtotal].[Año].&amp;[2018]"/>
          </x15:cachedUniqueNames>
        </ext>
      </extLst>
    </cacheField>
    <cacheField name="[Measures].[Suma de Total Goles 3]" caption="Suma de Total Goles 3" numFmtId="0" hierarchy="97" level="32767"/>
    <cacheField name="[Measures].[Suma de Total Partidos Perdidos 3]" caption="Suma de Total Partidos Perdidos 3" numFmtId="0" hierarchy="99" level="32767"/>
    <cacheField name="[Region].[Region].[Region]" caption="Region" numFmtId="0" hierarchy="6" level="1">
      <sharedItems containsSemiMixedTypes="0" containsNonDate="0" containsString="0"/>
    </cacheField>
  </cacheFields>
  <cacheHierarchies count="103">
    <cacheHierarchy uniqueName="[ID_Pais].[Países]" caption="Países" attribute="1" defaultMemberUniqueName="[ID_Pais].[Países].[All]" allUniqueName="[ID_Pais].[Países].[All]" dimensionUniqueName="[ID_Pais]" displayFolder="" count="2"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fieldsUsage count="2">
        <fieldUsage x="-1"/>
        <fieldUsage x="2"/>
      </fieldsUsage>
    </cacheHierarchy>
    <cacheHierarchy uniqueName="[Subtotal].[Países]" caption="Países" attribute="1" defaultMemberUniqueName="[Subtotal].[Países].[All]" allUniqueName="[Subtotal].[Países].[All]" dimensionUniqueName="[Subtotal]" displayFolder="" count="2" memberValueDatatype="130" unbalanced="0">
      <fieldsUsage count="2">
        <fieldUsage x="-1"/>
        <fieldUsage x="0"/>
      </fieldsUsage>
    </cacheHierarchy>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oneField="1" hidden="1">
      <fieldsUsage count="1">
        <fieldUsage x="3"/>
      </fieldsUsage>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oneField="1" hidden="1">
      <fieldsUsage count="1">
        <fieldUsage x="1"/>
      </fieldsUsage>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oneField="1" hidden="1">
      <fieldsUsage count="1">
        <fieldUsage x="4"/>
      </fieldsUsage>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dimensions count="13">
    <dimension name="ID_Pais" uniqueName="[ID_Pais]" caption="ID_Pais"/>
    <dimension name="ID_Region" uniqueName="[ID_Region]" caption="ID_Region"/>
    <dimension measure="1" name="Measures" uniqueName="[Measures]" caption="Measures"/>
    <dimension name="Region" uniqueName="[Region]" caption="Region"/>
    <dimension name="Sub_1994" uniqueName="[Sub_1994]" caption="Sub_1994"/>
    <dimension name="Sub_1998" uniqueName="[Sub_1998]" caption="Sub_1998"/>
    <dimension name="Sub_2002" uniqueName="[Sub_2002]" caption="Sub_2002"/>
    <dimension name="Sub_2006" uniqueName="[Sub_2006]" caption="Sub_2006"/>
    <dimension name="Sub_2010" uniqueName="[Sub_2010]" caption="Sub_2010"/>
    <dimension name="Sub_2014" uniqueName="[Sub_2014]" caption="Sub_2014"/>
    <dimension name="Sub_2018" uniqueName="[Sub_2018]" caption="Sub_2018"/>
    <dimension name="Subtotal" uniqueName="[Subtotal]" caption="Subtotal"/>
    <dimension name="Tabla_Principal" uniqueName="[Tabla_Principal]" caption="Tabla_Principal"/>
  </dimensions>
  <measureGroups count="12">
    <measureGroup name="ID_Pais" caption="ID_Pais"/>
    <measureGroup name="ID_Region" caption="ID_Region"/>
    <measureGroup name="Region" caption="Region"/>
    <measureGroup name="Sub_1994" caption="Sub_1994"/>
    <measureGroup name="Sub_1998" caption="Sub_1998"/>
    <measureGroup name="Sub_2002" caption="Sub_2002"/>
    <measureGroup name="Sub_2006" caption="Sub_2006"/>
    <measureGroup name="Sub_2010" caption="Sub_2010"/>
    <measureGroup name="Sub_2014" caption="Sub_2014"/>
    <measureGroup name="Sub_2018" caption="Sub_2018"/>
    <measureGroup name="Subtotal" caption="Subtotal"/>
    <measureGroup name="Tabla_Principal" caption="Tabla_Principal"/>
  </measureGroups>
  <maps count="15">
    <map measureGroup="0" dimension="0"/>
    <map measureGroup="0" dimension="3"/>
    <map measureGroup="1" dimension="1"/>
    <map measureGroup="2" dimension="3"/>
    <map measureGroup="3" dimension="4"/>
    <map measureGroup="4" dimension="5"/>
    <map measureGroup="5" dimension="6"/>
    <map measureGroup="6" dimension="7"/>
    <map measureGroup="7" dimension="8"/>
    <map measureGroup="8" dimension="9"/>
    <map measureGroup="9" dimension="10"/>
    <map measureGroup="10" dimension="0"/>
    <map measureGroup="10" dimension="3"/>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lián" refreshedDate="44823.689619560188" backgroundQuery="1" createdVersion="3" refreshedVersion="8" minRefreshableVersion="3" recordCount="0" supportSubquery="1" supportAdvancedDrill="1" xr:uid="{9C3B7DFF-FA62-43FE-93F8-2DA7A666E62E}">
  <cacheSource type="external" connectionId="1">
    <extLst>
      <ext xmlns:x14="http://schemas.microsoft.com/office/spreadsheetml/2009/9/main" uri="{F057638F-6D5F-4e77-A914-E7F072B9BCA8}">
        <x14:sourceConnection name="ThisWorkbookDataModel"/>
      </ext>
    </extLst>
  </cacheSource>
  <cacheFields count="0"/>
  <cacheHierarchies count="103">
    <cacheHierarchy uniqueName="[ID_Pais].[Países]" caption="Países" attribute="1" defaultMemberUniqueName="[ID_Pais].[Países].[All]" allUniqueName="[ID_Pais].[Países].[All]" dimensionUniqueName="[ID_Pais]" displayFolder="" count="0" memberValueDatatype="130" unbalanced="0"/>
    <cacheHierarchy uniqueName="[ID_Pais].[ID_Pais]" caption="ID_Pais" attribute="1" defaultMemberUniqueName="[ID_Pais].[ID_Pais].[All]" allUniqueName="[ID_Pais].[ID_Pais].[All]" dimensionUniqueName="[ID_Pais]" displayFolder="" count="0" memberValueDatatype="20" unbalanced="0"/>
    <cacheHierarchy uniqueName="[ID_Pais].[ID_Region]" caption="ID_Region" attribute="1" defaultMemberUniqueName="[ID_Pais].[ID_Region].[All]" allUniqueName="[ID_Pais].[ID_Region].[All]" dimensionUniqueName="[ID_Pais]" displayFolder="" count="0" memberValueDatatype="20" unbalanced="0"/>
    <cacheHierarchy uniqueName="[ID_Region].[ID_Región]" caption="ID_Región" attribute="1" defaultMemberUniqueName="[ID_Region].[ID_Región].[All]" allUniqueName="[ID_Region].[ID_Región].[All]" dimensionUniqueName="[ID_Region]" displayFolder="" count="0" memberValueDatatype="20" unbalanced="0"/>
    <cacheHierarchy uniqueName="[ID_Region].[Región]" caption="Región" attribute="1" defaultMemberUniqueName="[ID_Region].[Región].[All]" allUniqueName="[ID_Region].[Región].[All]" dimensionUniqueName="[ID_Region]" displayFolder="" count="0" memberValueDatatype="130" unbalanced="0"/>
    <cacheHierarchy uniqueName="[Region].[ID_Region]" caption="ID_Region" attribute="1" defaultMemberUniqueName="[Region].[ID_Region].[All]" allUniqueName="[Region].[ID_Region].[All]" dimensionUniqueName="[Region]" displayFolder="" count="0" memberValueDatatype="20" unbalanced="0"/>
    <cacheHierarchy uniqueName="[Region].[Region]" caption="Region" attribute="1" defaultMemberUniqueName="[Region].[Region].[All]" allUniqueName="[Region].[Region].[All]" dimensionUniqueName="[Region]" displayFolder="" count="2" memberValueDatatype="130" unbalanced="0"/>
    <cacheHierarchy uniqueName="[Sub_1994].[Año]" caption="Año" attribute="1" defaultMemberUniqueName="[Sub_1994].[Año].[All]" allUniqueName="[Sub_1994].[Año].[All]" dimensionUniqueName="[Sub_1994]" displayFolder="" count="0" memberValueDatatype="20" unbalanced="0"/>
    <cacheHierarchy uniqueName="[Sub_1994].[Países]" caption="Países" attribute="1" defaultMemberUniqueName="[Sub_1994].[Países].[All]" allUniqueName="[Sub_1994].[Países].[All]" dimensionUniqueName="[Sub_1994]" displayFolder="" count="0" memberValueDatatype="130" unbalanced="0"/>
    <cacheHierarchy uniqueName="[Sub_1994].[Total Goles]" caption="Total Goles" attribute="1" defaultMemberUniqueName="[Sub_1994].[Total Goles].[All]" allUniqueName="[Sub_1994].[Total Goles].[All]" dimensionUniqueName="[Sub_1994]" displayFolder="" count="0" memberValueDatatype="20" unbalanced="0"/>
    <cacheHierarchy uniqueName="[Sub_1994].[Total Partidos Ganados]" caption="Total Partidos Ganados" attribute="1" defaultMemberUniqueName="[Sub_1994].[Total Partidos Ganados].[All]" allUniqueName="[Sub_1994].[Total Partidos Ganados].[All]" dimensionUniqueName="[Sub_1994]" displayFolder="" count="0" memberValueDatatype="20" unbalanced="0"/>
    <cacheHierarchy uniqueName="[Sub_1994].[Total Partidos Perdidos]" caption="Total Partidos Perdidos" attribute="1" defaultMemberUniqueName="[Sub_1994].[Total Partidos Perdidos].[All]" allUniqueName="[Sub_1994].[Total Partidos Perdidos].[All]" dimensionUniqueName="[Sub_1994]" displayFolder="" count="0" memberValueDatatype="20" unbalanced="0"/>
    <cacheHierarchy uniqueName="[Sub_1994].[Total Partidos Empatados]" caption="Total Partidos Empatados" attribute="1" defaultMemberUniqueName="[Sub_1994].[Total Partidos Empatados].[All]" allUniqueName="[Sub_1994].[Total Partidos Empatados].[All]" dimensionUniqueName="[Sub_1994]" displayFolder="" count="0" memberValueDatatype="20" unbalanced="0"/>
    <cacheHierarchy uniqueName="[Sub_1998].[Año]" caption="Año" attribute="1" defaultMemberUniqueName="[Sub_1998].[Año].[All]" allUniqueName="[Sub_1998].[Año].[All]" dimensionUniqueName="[Sub_1998]" displayFolder="" count="0" memberValueDatatype="20" unbalanced="0"/>
    <cacheHierarchy uniqueName="[Sub_1998].[Países]" caption="Países" attribute="1" defaultMemberUniqueName="[Sub_1998].[Países].[All]" allUniqueName="[Sub_1998].[Países].[All]" dimensionUniqueName="[Sub_1998]" displayFolder="" count="0" memberValueDatatype="130" unbalanced="0"/>
    <cacheHierarchy uniqueName="[Sub_1998].[Total Goles]" caption="Total Goles" attribute="1" defaultMemberUniqueName="[Sub_1998].[Total Goles].[All]" allUniqueName="[Sub_1998].[Total Goles].[All]" dimensionUniqueName="[Sub_1998]" displayFolder="" count="0" memberValueDatatype="20" unbalanced="0"/>
    <cacheHierarchy uniqueName="[Sub_1998].[Total Partidos Ganados]" caption="Total Partidos Ganados" attribute="1" defaultMemberUniqueName="[Sub_1998].[Total Partidos Ganados].[All]" allUniqueName="[Sub_1998].[Total Partidos Ganados].[All]" dimensionUniqueName="[Sub_1998]" displayFolder="" count="0" memberValueDatatype="20" unbalanced="0"/>
    <cacheHierarchy uniqueName="[Sub_1998].[Total Partidos Perdidos]" caption="Total Partidos Perdidos" attribute="1" defaultMemberUniqueName="[Sub_1998].[Total Partidos Perdidos].[All]" allUniqueName="[Sub_1998].[Total Partidos Perdidos].[All]" dimensionUniqueName="[Sub_1998]" displayFolder="" count="0" memberValueDatatype="20" unbalanced="0"/>
    <cacheHierarchy uniqueName="[Sub_1998].[Total Partidos Empatados]" caption="Total Partidos Empatados" attribute="1" defaultMemberUniqueName="[Sub_1998].[Total Partidos Empatados].[All]" allUniqueName="[Sub_1998].[Total Partidos Empatados].[All]" dimensionUniqueName="[Sub_1998]" displayFolder="" count="0" memberValueDatatype="20" unbalanced="0"/>
    <cacheHierarchy uniqueName="[Sub_2002].[Año]" caption="Año" attribute="1" defaultMemberUniqueName="[Sub_2002].[Año].[All]" allUniqueName="[Sub_2002].[Año].[All]" dimensionUniqueName="[Sub_2002]" displayFolder="" count="0" memberValueDatatype="20" unbalanced="0"/>
    <cacheHierarchy uniqueName="[Sub_2002].[Países]" caption="Países" attribute="1" defaultMemberUniqueName="[Sub_2002].[Países].[All]" allUniqueName="[Sub_2002].[Países].[All]" dimensionUniqueName="[Sub_2002]" displayFolder="" count="0" memberValueDatatype="130" unbalanced="0"/>
    <cacheHierarchy uniqueName="[Sub_2002].[Total Goles]" caption="Total Goles" attribute="1" defaultMemberUniqueName="[Sub_2002].[Total Goles].[All]" allUniqueName="[Sub_2002].[Total Goles].[All]" dimensionUniqueName="[Sub_2002]" displayFolder="" count="0" memberValueDatatype="20" unbalanced="0"/>
    <cacheHierarchy uniqueName="[Sub_2002].[Total Partidos Ganados]" caption="Total Partidos Ganados" attribute="1" defaultMemberUniqueName="[Sub_2002].[Total Partidos Ganados].[All]" allUniqueName="[Sub_2002].[Total Partidos Ganados].[All]" dimensionUniqueName="[Sub_2002]" displayFolder="" count="0" memberValueDatatype="20" unbalanced="0"/>
    <cacheHierarchy uniqueName="[Sub_2002].[Total Partidos Perdidos]" caption="Total Partidos Perdidos" attribute="1" defaultMemberUniqueName="[Sub_2002].[Total Partidos Perdidos].[All]" allUniqueName="[Sub_2002].[Total Partidos Perdidos].[All]" dimensionUniqueName="[Sub_2002]" displayFolder="" count="0" memberValueDatatype="20" unbalanced="0"/>
    <cacheHierarchy uniqueName="[Sub_2002].[Total Partidos Empatados]" caption="Total Partidos Empatados" attribute="1" defaultMemberUniqueName="[Sub_2002].[Total Partidos Empatados].[All]" allUniqueName="[Sub_2002].[Total Partidos Empatados].[All]" dimensionUniqueName="[Sub_2002]" displayFolder="" count="0" memberValueDatatype="20" unbalanced="0"/>
    <cacheHierarchy uniqueName="[Sub_2006].[Año]" caption="Año" attribute="1" defaultMemberUniqueName="[Sub_2006].[Año].[All]" allUniqueName="[Sub_2006].[Año].[All]" dimensionUniqueName="[Sub_2006]" displayFolder="" count="0" memberValueDatatype="20" unbalanced="0"/>
    <cacheHierarchy uniqueName="[Sub_2006].[Países]" caption="Países" attribute="1" defaultMemberUniqueName="[Sub_2006].[Países].[All]" allUniqueName="[Sub_2006].[Países].[All]" dimensionUniqueName="[Sub_2006]" displayFolder="" count="0" memberValueDatatype="130" unbalanced="0"/>
    <cacheHierarchy uniqueName="[Sub_2006].[Total Goles]" caption="Total Goles" attribute="1" defaultMemberUniqueName="[Sub_2006].[Total Goles].[All]" allUniqueName="[Sub_2006].[Total Goles].[All]" dimensionUniqueName="[Sub_2006]" displayFolder="" count="0" memberValueDatatype="20" unbalanced="0"/>
    <cacheHierarchy uniqueName="[Sub_2006].[Total Partidos Ganados]" caption="Total Partidos Ganados" attribute="1" defaultMemberUniqueName="[Sub_2006].[Total Partidos Ganados].[All]" allUniqueName="[Sub_2006].[Total Partidos Ganados].[All]" dimensionUniqueName="[Sub_2006]" displayFolder="" count="0" memberValueDatatype="20" unbalanced="0"/>
    <cacheHierarchy uniqueName="[Sub_2006].[Total Partidos Perdidos]" caption="Total Partidos Perdidos" attribute="1" defaultMemberUniqueName="[Sub_2006].[Total Partidos Perdidos].[All]" allUniqueName="[Sub_2006].[Total Partidos Perdidos].[All]" dimensionUniqueName="[Sub_2006]" displayFolder="" count="0" memberValueDatatype="20" unbalanced="0"/>
    <cacheHierarchy uniqueName="[Sub_2006].[Total Partidos Empatados]" caption="Total Partidos Empatados" attribute="1" defaultMemberUniqueName="[Sub_2006].[Total Partidos Empatados].[All]" allUniqueName="[Sub_2006].[Total Partidos Empatados].[All]" dimensionUniqueName="[Sub_2006]" displayFolder="" count="0" memberValueDatatype="20" unbalanced="0"/>
    <cacheHierarchy uniqueName="[Sub_2010].[Año]" caption="Año" attribute="1" defaultMemberUniqueName="[Sub_2010].[Año].[All]" allUniqueName="[Sub_2010].[Año].[All]" dimensionUniqueName="[Sub_2010]" displayFolder="" count="0" memberValueDatatype="20" unbalanced="0"/>
    <cacheHierarchy uniqueName="[Sub_2010].[Países]" caption="Países" attribute="1" defaultMemberUniqueName="[Sub_2010].[Países].[All]" allUniqueName="[Sub_2010].[Países].[All]" dimensionUniqueName="[Sub_2010]" displayFolder="" count="0" memberValueDatatype="130" unbalanced="0"/>
    <cacheHierarchy uniqueName="[Sub_2010].[Total Goles]" caption="Total Goles" attribute="1" defaultMemberUniqueName="[Sub_2010].[Total Goles].[All]" allUniqueName="[Sub_2010].[Total Goles].[All]" dimensionUniqueName="[Sub_2010]" displayFolder="" count="0" memberValueDatatype="20" unbalanced="0"/>
    <cacheHierarchy uniqueName="[Sub_2010].[Total Partidos Ganados]" caption="Total Partidos Ganados" attribute="1" defaultMemberUniqueName="[Sub_2010].[Total Partidos Ganados].[All]" allUniqueName="[Sub_2010].[Total Partidos Ganados].[All]" dimensionUniqueName="[Sub_2010]" displayFolder="" count="0" memberValueDatatype="20" unbalanced="0"/>
    <cacheHierarchy uniqueName="[Sub_2010].[Total Partidos Perdidos]" caption="Total Partidos Perdidos" attribute="1" defaultMemberUniqueName="[Sub_2010].[Total Partidos Perdidos].[All]" allUniqueName="[Sub_2010].[Total Partidos Perdidos].[All]" dimensionUniqueName="[Sub_2010]" displayFolder="" count="0" memberValueDatatype="20" unbalanced="0"/>
    <cacheHierarchy uniqueName="[Sub_2010].[Total Partidos Empatados]" caption="Total Partidos Empatados" attribute="1" defaultMemberUniqueName="[Sub_2010].[Total Partidos Empatados].[All]" allUniqueName="[Sub_2010].[Total Partidos Empatados].[All]" dimensionUniqueName="[Sub_2010]" displayFolder="" count="0" memberValueDatatype="20" unbalanced="0"/>
    <cacheHierarchy uniqueName="[Sub_2014].[Año]" caption="Año" attribute="1" defaultMemberUniqueName="[Sub_2014].[Año].[All]" allUniqueName="[Sub_2014].[Año].[All]" dimensionUniqueName="[Sub_2014]" displayFolder="" count="0" memberValueDatatype="20" unbalanced="0"/>
    <cacheHierarchy uniqueName="[Sub_2014].[Países]" caption="Países" attribute="1" defaultMemberUniqueName="[Sub_2014].[Países].[All]" allUniqueName="[Sub_2014].[Países].[All]" dimensionUniqueName="[Sub_2014]" displayFolder="" count="0" memberValueDatatype="130" unbalanced="0"/>
    <cacheHierarchy uniqueName="[Sub_2014].[Total Goles]" caption="Total Goles" attribute="1" defaultMemberUniqueName="[Sub_2014].[Total Goles].[All]" allUniqueName="[Sub_2014].[Total Goles].[All]" dimensionUniqueName="[Sub_2014]" displayFolder="" count="0" memberValueDatatype="20" unbalanced="0"/>
    <cacheHierarchy uniqueName="[Sub_2014].[Total Partidos Ganados]" caption="Total Partidos Ganados" attribute="1" defaultMemberUniqueName="[Sub_2014].[Total Partidos Ganados].[All]" allUniqueName="[Sub_2014].[Total Partidos Ganados].[All]" dimensionUniqueName="[Sub_2014]" displayFolder="" count="0" memberValueDatatype="20" unbalanced="0"/>
    <cacheHierarchy uniqueName="[Sub_2014].[Total Partidos Perdidos]" caption="Total Partidos Perdidos" attribute="1" defaultMemberUniqueName="[Sub_2014].[Total Partidos Perdidos].[All]" allUniqueName="[Sub_2014].[Total Partidos Perdidos].[All]" dimensionUniqueName="[Sub_2014]" displayFolder="" count="0" memberValueDatatype="20" unbalanced="0"/>
    <cacheHierarchy uniqueName="[Sub_2014].[Total Partidos Empatados]" caption="Total Partidos Empatados" attribute="1" defaultMemberUniqueName="[Sub_2014].[Total Partidos Empatados].[All]" allUniqueName="[Sub_2014].[Total Partidos Empatados].[All]" dimensionUniqueName="[Sub_2014]" displayFolder="" count="0" memberValueDatatype="20" unbalanced="0"/>
    <cacheHierarchy uniqueName="[Sub_2018].[Año]" caption="Año" attribute="1" defaultMemberUniqueName="[Sub_2018].[Año].[All]" allUniqueName="[Sub_2018].[Año].[All]" dimensionUniqueName="[Sub_2018]" displayFolder="" count="0" memberValueDatatype="20" unbalanced="0"/>
    <cacheHierarchy uniqueName="[Sub_2018].[Países]" caption="Países" attribute="1" defaultMemberUniqueName="[Sub_2018].[Países].[All]" allUniqueName="[Sub_2018].[Países].[All]" dimensionUniqueName="[Sub_2018]" displayFolder="" count="0" memberValueDatatype="130" unbalanced="0"/>
    <cacheHierarchy uniqueName="[Sub_2018].[Total Goles]" caption="Total Goles" attribute="1" defaultMemberUniqueName="[Sub_2018].[Total Goles].[All]" allUniqueName="[Sub_2018].[Total Goles].[All]" dimensionUniqueName="[Sub_2018]" displayFolder="" count="0" memberValueDatatype="20" unbalanced="0"/>
    <cacheHierarchy uniqueName="[Sub_2018].[Total Partidos Ganados]" caption="Total Partidos Ganados" attribute="1" defaultMemberUniqueName="[Sub_2018].[Total Partidos Ganados].[All]" allUniqueName="[Sub_2018].[Total Partidos Ganados].[All]" dimensionUniqueName="[Sub_2018]" displayFolder="" count="0" memberValueDatatype="20" unbalanced="0"/>
    <cacheHierarchy uniqueName="[Sub_2018].[Total Partidos Perdidos]" caption="Total Partidos Perdidos" attribute="1" defaultMemberUniqueName="[Sub_2018].[Total Partidos Perdidos].[All]" allUniqueName="[Sub_2018].[Total Partidos Perdidos].[All]" dimensionUniqueName="[Sub_2018]" displayFolder="" count="0" memberValueDatatype="20" unbalanced="0"/>
    <cacheHierarchy uniqueName="[Sub_2018].[Total Partidos Empatados]" caption="Total Partidos Empatados" attribute="1" defaultMemberUniqueName="[Sub_2018].[Total Partidos Empatados].[All]" allUniqueName="[Sub_2018].[Total Partidos Empatados].[All]" dimensionUniqueName="[Sub_2018]" displayFolder="" count="0" memberValueDatatype="20" unbalanced="0"/>
    <cacheHierarchy uniqueName="[Subtotal].[Año]" caption="Año" attribute="1" defaultMemberUniqueName="[Subtotal].[Año].[All]" allUniqueName="[Subtotal].[Año].[All]" dimensionUniqueName="[Subtotal]" displayFolder="" count="2" memberValueDatatype="20" unbalanced="0"/>
    <cacheHierarchy uniqueName="[Subtotal].[Países]" caption="Países" attribute="1" defaultMemberUniqueName="[Subtotal].[Países].[All]" allUniqueName="[Subtotal].[Países].[All]" dimensionUniqueName="[Subtotal]" displayFolder="" count="2" memberValueDatatype="130" unbalanced="0"/>
    <cacheHierarchy uniqueName="[Subtotal].[ID_Pais]" caption="ID_Pais" attribute="1" defaultMemberUniqueName="[Subtotal].[ID_Pais].[All]" allUniqueName="[Subtotal].[ID_Pais].[All]" dimensionUniqueName="[Subtotal]" displayFolder="" count="0" memberValueDatatype="20" unbalanced="0"/>
    <cacheHierarchy uniqueName="[Subtotal].[Total Goles]" caption="Total Goles" attribute="1" defaultMemberUniqueName="[Subtotal].[Total Goles].[All]" allUniqueName="[Subtotal].[Total Goles].[All]" dimensionUniqueName="[Subtotal]" displayFolder="" count="0" memberValueDatatype="20" unbalanced="0"/>
    <cacheHierarchy uniqueName="[Subtotal].[Total Partidos Ganados]" caption="Total Partidos Ganados" attribute="1" defaultMemberUniqueName="[Subtotal].[Total Partidos Ganados].[All]" allUniqueName="[Subtotal].[Total Partidos Ganados].[All]" dimensionUniqueName="[Subtotal]" displayFolder="" count="0" memberValueDatatype="20" unbalanced="0"/>
    <cacheHierarchy uniqueName="[Subtotal].[Total Partidos Perdidos]" caption="Total Partidos Perdidos" attribute="1" defaultMemberUniqueName="[Subtotal].[Total Partidos Perdidos].[All]" allUniqueName="[Subtotal].[Total Partidos Perdidos].[All]" dimensionUniqueName="[Subtotal]" displayFolder="" count="0" memberValueDatatype="20" unbalanced="0"/>
    <cacheHierarchy uniqueName="[Subtotal].[Total Partidos Empatados]" caption="Total Partidos Empatados" attribute="1" defaultMemberUniqueName="[Subtotal].[Total Partidos Empatados].[All]" allUniqueName="[Subtotal].[Total Partidos Empatados].[All]" dimensionUniqueName="[Subtotal]" displayFolder="" count="0" memberValueDatatype="20" unbalanced="0"/>
    <cacheHierarchy uniqueName="[Tabla_Principal].[Fecha]" caption="Fecha" attribute="1" time="1" defaultMemberUniqueName="[Tabla_Principal].[Fecha].[All]" allUniqueName="[Tabla_Principal].[Fecha].[All]" dimensionUniqueName="[Tabla_Principal]" displayFolder="" count="0" memberValueDatatype="7" unbalanced="0"/>
    <cacheHierarchy uniqueName="[Tabla_Principal].[Equipo 1]" caption="Equipo 1" attribute="1" defaultMemberUniqueName="[Tabla_Principal].[Equipo 1].[All]" allUniqueName="[Tabla_Principal].[Equipo 1].[All]" dimensionUniqueName="[Tabla_Principal]" displayFolder="" count="0" memberValueDatatype="130" unbalanced="0"/>
    <cacheHierarchy uniqueName="[Tabla_Principal].[Equipo 2]" caption="Equipo 2" attribute="1" defaultMemberUniqueName="[Tabla_Principal].[Equipo 2].[All]" allUniqueName="[Tabla_Principal].[Equipo 2].[All]" dimensionUniqueName="[Tabla_Principal]" displayFolder="" count="0" memberValueDatatype="130" unbalanced="0"/>
    <cacheHierarchy uniqueName="[Tabla_Principal].[Continente Equipo 1]" caption="Continente Equipo 1" attribute="1" defaultMemberUniqueName="[Tabla_Principal].[Continente Equipo 1].[All]" allUniqueName="[Tabla_Principal].[Continente Equipo 1].[All]" dimensionUniqueName="[Tabla_Principal]" displayFolder="" count="0" memberValueDatatype="130" unbalanced="0"/>
    <cacheHierarchy uniqueName="[Tabla_Principal].[Continente Equipo 2]" caption="Continente Equipo 2" attribute="1" defaultMemberUniqueName="[Tabla_Principal].[Continente Equipo 2].[All]" allUniqueName="[Tabla_Principal].[Continente Equipo 2].[All]" dimensionUniqueName="[Tabla_Principal]" displayFolder="" count="0" memberValueDatatype="130" unbalanced="0"/>
    <cacheHierarchy uniqueName="[Tabla_Principal].[Ranking FIFA Equipo 1]" caption="Ranking FIFA Equipo 1" attribute="1" defaultMemberUniqueName="[Tabla_Principal].[Ranking FIFA Equipo 1].[All]" allUniqueName="[Tabla_Principal].[Ranking FIFA Equipo 1].[All]" dimensionUniqueName="[Tabla_Principal]" displayFolder="" count="0" memberValueDatatype="20" unbalanced="0"/>
    <cacheHierarchy uniqueName="[Tabla_Principal].[Ranking FIFA Equipo 2]" caption="Ranking FIFA Equipo 2" attribute="1" defaultMemberUniqueName="[Tabla_Principal].[Ranking FIFA Equipo 2].[All]" allUniqueName="[Tabla_Principal].[Ranking FIFA Equipo 2].[All]" dimensionUniqueName="[Tabla_Principal]" displayFolder="" count="0" memberValueDatatype="20" unbalanced="0"/>
    <cacheHierarchy uniqueName="[Tabla_Principal].[Goles Equipo 1]" caption="Goles Equipo 1" attribute="1" defaultMemberUniqueName="[Tabla_Principal].[Goles Equipo 1].[All]" allUniqueName="[Tabla_Principal].[Goles Equipo 1].[All]" dimensionUniqueName="[Tabla_Principal]" displayFolder="" count="0" memberValueDatatype="20" unbalanced="0"/>
    <cacheHierarchy uniqueName="[Tabla_Principal].[Goles Equipo 2]" caption="Goles Equipo 2" attribute="1" defaultMemberUniqueName="[Tabla_Principal].[Goles Equipo 2].[All]" allUniqueName="[Tabla_Principal].[Goles Equipo 2].[All]" dimensionUniqueName="[Tabla_Principal]" displayFolder="" count="0" memberValueDatatype="20" unbalanced="0"/>
    <cacheHierarchy uniqueName="[Tabla_Principal].[Torneo]" caption="Torneo" attribute="1" defaultMemberUniqueName="[Tabla_Principal].[Torneo].[All]" allUniqueName="[Tabla_Principal].[Torneo].[All]" dimensionUniqueName="[Tabla_Principal]" displayFolder="" count="0" memberValueDatatype="130" unbalanced="0"/>
    <cacheHierarchy uniqueName="[Tabla_Principal].[Ciudad]" caption="Ciudad" attribute="1" defaultMemberUniqueName="[Tabla_Principal].[Ciudad].[All]" allUniqueName="[Tabla_Principal].[Ciudad].[All]" dimensionUniqueName="[Tabla_Principal]" displayFolder="" count="0" memberValueDatatype="130" unbalanced="0"/>
    <cacheHierarchy uniqueName="[Tabla_Principal].[País]" caption="País" attribute="1" defaultMemberUniqueName="[Tabla_Principal].[País].[All]" allUniqueName="[Tabla_Principal].[País].[All]" dimensionUniqueName="[Tabla_Principal]" displayFolder="" count="0" memberValueDatatype="130" unbalanced="0"/>
    <cacheHierarchy uniqueName="[Tabla_Principal].[Definición por penales]" caption="Definición por penales" attribute="1" defaultMemberUniqueName="[Tabla_Principal].[Definición por penales].[All]" allUniqueName="[Tabla_Principal].[Definición por penales].[All]" dimensionUniqueName="[Tabla_Principal]" displayFolder="" count="0" memberValueDatatype="130" unbalanced="0"/>
    <cacheHierarchy uniqueName="[Tabla_Principal].[Resultado del Equipo 1]" caption="Resultado del Equipo 1" attribute="1" defaultMemberUniqueName="[Tabla_Principal].[Resultado del Equipo 1].[All]" allUniqueName="[Tabla_Principal].[Resultado del Equipo 1].[All]" dimensionUniqueName="[Tabla_Principal]" displayFolder="" count="0" memberValueDatatype="130" unbalanced="0"/>
    <cacheHierarchy uniqueName="[Tabla_Principal].[Resultado del Equipo 2]" caption="Resultado del Equipo 2" attribute="1" defaultMemberUniqueName="[Tabla_Principal].[Resultado del Equipo 2].[All]" allUniqueName="[Tabla_Principal].[Resultado del Equipo 2].[All]" dimensionUniqueName="[Tabla_Principal]" displayFolder="" count="0" memberValueDatatype="130" unbalanced="0"/>
    <cacheHierarchy uniqueName="[Tabla_Principal].[Fecha (año)]" caption="Fecha (año)" attribute="1" defaultMemberUniqueName="[Tabla_Principal].[Fecha (año)].[All]" allUniqueName="[Tabla_Principal].[Fecha (año)].[All]" dimensionUniqueName="[Tabla_Principal]" displayFolder="" count="0" memberValueDatatype="130" unbalanced="0"/>
    <cacheHierarchy uniqueName="[Tabla_Principal].[Fecha (trimestre)]" caption="Fecha (trimestre)" attribute="1" defaultMemberUniqueName="[Tabla_Principal].[Fecha (trimestre)].[All]" allUniqueName="[Tabla_Principal].[Fecha (trimestre)].[All]" dimensionUniqueName="[Tabla_Principal]" displayFolder="" count="0" memberValueDatatype="130" unbalanced="0"/>
    <cacheHierarchy uniqueName="[Tabla_Principal].[Fecha (mes)]" caption="Fecha (mes)" attribute="1" defaultMemberUniqueName="[Tabla_Principal].[Fecha (mes)].[All]" allUniqueName="[Tabla_Principal].[Fecha (mes)].[All]" dimensionUniqueName="[Tabla_Principal]" displayFolder="" count="0" memberValueDatatype="130" unbalanced="0"/>
    <cacheHierarchy uniqueName="[Tabla_Principal].[Fecha (índice de meses)]" caption="Fecha (índice de meses)" attribute="1" defaultMemberUniqueName="[Tabla_Principal].[Fecha (índice de meses)].[All]" allUniqueName="[Tabla_Principal].[Fecha (índice de meses)].[All]" dimensionUniqueName="[Tabla_Principal]" displayFolder="" count="0" memberValueDatatype="20" unbalanced="0" hidden="1"/>
    <cacheHierarchy uniqueName="[Measures].[__XL_Count ID_Region]" caption="__XL_Count ID_Region" measure="1" displayFolder="" measureGroup="ID_Region" count="0" hidden="1"/>
    <cacheHierarchy uniqueName="[Measures].[__XL_Count Sub_1994]" caption="__XL_Count Sub_1994" measure="1" displayFolder="" measureGroup="Sub_1994" count="0" hidden="1"/>
    <cacheHierarchy uniqueName="[Measures].[__XL_Count Sub_1998]" caption="__XL_Count Sub_1998" measure="1" displayFolder="" measureGroup="Sub_1998" count="0" hidden="1"/>
    <cacheHierarchy uniqueName="[Measures].[__XL_Count Sub_2002]" caption="__XL_Count Sub_2002" measure="1" displayFolder="" measureGroup="Sub_2002" count="0" hidden="1"/>
    <cacheHierarchy uniqueName="[Measures].[__XL_Count Sub_2006]" caption="__XL_Count Sub_2006" measure="1" displayFolder="" measureGroup="Sub_2006" count="0" hidden="1"/>
    <cacheHierarchy uniqueName="[Measures].[__XL_Count Sub_2010]" caption="__XL_Count Sub_2010" measure="1" displayFolder="" measureGroup="Sub_2010" count="0" hidden="1"/>
    <cacheHierarchy uniqueName="[Measures].[__XL_Count Sub_2014]" caption="__XL_Count Sub_2014" measure="1" displayFolder="" measureGroup="Sub_2014" count="0" hidden="1"/>
    <cacheHierarchy uniqueName="[Measures].[__XL_Count Sub_2018]" caption="__XL_Count Sub_2018" measure="1" displayFolder="" measureGroup="Sub_2018" count="0" hidden="1"/>
    <cacheHierarchy uniqueName="[Measures].[__XL_Count Tabla_Principal]" caption="__XL_Count Tabla_Principal" measure="1" displayFolder="" measureGroup="Tabla_Principal" count="0" hidden="1"/>
    <cacheHierarchy uniqueName="[Measures].[__XL_Count Subtotal]" caption="__XL_Count Subtotal" measure="1" displayFolder="" measureGroup="Subtotal" count="0" hidden="1"/>
    <cacheHierarchy uniqueName="[Measures].[__XL_Count Region]" caption="__XL_Count Region" measure="1" displayFolder="" measureGroup="Region" count="0" hidden="1"/>
    <cacheHierarchy uniqueName="[Measures].[__XL_Count ID_Pais]" caption="__XL_Count ID_Pais" measure="1" displayFolder="" measureGroup="ID_Pais" count="0" hidden="1"/>
    <cacheHierarchy uniqueName="[Measures].[__No measures defined]" caption="__No measures defined" measure="1" displayFolder="" count="0" hidden="1"/>
    <cacheHierarchy uniqueName="[Measures].[Suma de Año]" caption="Suma de Año" measure="1" displayFolder="" measureGroup="Sub_1994" count="0" hidden="1">
      <extLst>
        <ext xmlns:x15="http://schemas.microsoft.com/office/spreadsheetml/2010/11/main" uri="{B97F6D7D-B522-45F9-BDA1-12C45D357490}">
          <x15:cacheHierarchy aggregatedColumn="7"/>
        </ext>
      </extLst>
    </cacheHierarchy>
    <cacheHierarchy uniqueName="[Measures].[Suma de Total Goles]" caption="Suma de Total Goles" measure="1" displayFolder="" measureGroup="Sub_1994" count="0" hidden="1">
      <extLst>
        <ext xmlns:x15="http://schemas.microsoft.com/office/spreadsheetml/2010/11/main" uri="{B97F6D7D-B522-45F9-BDA1-12C45D357490}">
          <x15:cacheHierarchy aggregatedColumn="9"/>
        </ext>
      </extLst>
    </cacheHierarchy>
    <cacheHierarchy uniqueName="[Measures].[Suma de Total Partidos Ganados]" caption="Suma de Total Partidos Ganados" measure="1" displayFolder="" measureGroup="Sub_1994" count="0" hidden="1">
      <extLst>
        <ext xmlns:x15="http://schemas.microsoft.com/office/spreadsheetml/2010/11/main" uri="{B97F6D7D-B522-45F9-BDA1-12C45D357490}">
          <x15:cacheHierarchy aggregatedColumn="10"/>
        </ext>
      </extLst>
    </cacheHierarchy>
    <cacheHierarchy uniqueName="[Measures].[Suma de Total Partidos Perdidos]" caption="Suma de Total Partidos Perdidos" measure="1" displayFolder="" measureGroup="Sub_1994" count="0" hidden="1">
      <extLst>
        <ext xmlns:x15="http://schemas.microsoft.com/office/spreadsheetml/2010/11/main" uri="{B97F6D7D-B522-45F9-BDA1-12C45D357490}">
          <x15:cacheHierarchy aggregatedColumn="11"/>
        </ext>
      </extLst>
    </cacheHierarchy>
    <cacheHierarchy uniqueName="[Measures].[Suma de Total Partidos Empatados]" caption="Suma de Total Partidos Empatados" measure="1" displayFolder="" measureGroup="Sub_1994" count="0" hidden="1">
      <extLst>
        <ext xmlns:x15="http://schemas.microsoft.com/office/spreadsheetml/2010/11/main" uri="{B97F6D7D-B522-45F9-BDA1-12C45D357490}">
          <x15:cacheHierarchy aggregatedColumn="12"/>
        </ext>
      </extLst>
    </cacheHierarchy>
    <cacheHierarchy uniqueName="[Measures].[Suma de Total Goles 2]" caption="Suma de Total Goles 2" measure="1" displayFolder="" measureGroup="Sub_1998" count="0" hidden="1">
      <extLst>
        <ext xmlns:x15="http://schemas.microsoft.com/office/spreadsheetml/2010/11/main" uri="{B97F6D7D-B522-45F9-BDA1-12C45D357490}">
          <x15:cacheHierarchy aggregatedColumn="15"/>
        </ext>
      </extLst>
    </cacheHierarchy>
    <cacheHierarchy uniqueName="[Measures].[Suma de Total Partidos Ganados 2]" caption="Suma de Total Partidos Ganados 2" measure="1" displayFolder="" measureGroup="Sub_1998" count="0" hidden="1">
      <extLst>
        <ext xmlns:x15="http://schemas.microsoft.com/office/spreadsheetml/2010/11/main" uri="{B97F6D7D-B522-45F9-BDA1-12C45D357490}">
          <x15:cacheHierarchy aggregatedColumn="16"/>
        </ext>
      </extLst>
    </cacheHierarchy>
    <cacheHierarchy uniqueName="[Measures].[Suma de Total Partidos Perdidos 2]" caption="Suma de Total Partidos Perdidos 2" measure="1" displayFolder="" measureGroup="Sub_1998" count="0" hidden="1">
      <extLst>
        <ext xmlns:x15="http://schemas.microsoft.com/office/spreadsheetml/2010/11/main" uri="{B97F6D7D-B522-45F9-BDA1-12C45D357490}">
          <x15:cacheHierarchy aggregatedColumn="17"/>
        </ext>
      </extLst>
    </cacheHierarchy>
    <cacheHierarchy uniqueName="[Measures].[Suma de Total Partidos Empatados 2]" caption="Suma de Total Partidos Empatados 2" measure="1" displayFolder="" measureGroup="Sub_1998" count="0" hidden="1">
      <extLst>
        <ext xmlns:x15="http://schemas.microsoft.com/office/spreadsheetml/2010/11/main" uri="{B97F6D7D-B522-45F9-BDA1-12C45D357490}">
          <x15:cacheHierarchy aggregatedColumn="18"/>
        </ext>
      </extLst>
    </cacheHierarchy>
    <cacheHierarchy uniqueName="[Measures].[Suma de Total Goles 3]" caption="Suma de Total Goles 3" measure="1" displayFolder="" measureGroup="Subtotal" count="0" hidden="1">
      <extLst>
        <ext xmlns:x15="http://schemas.microsoft.com/office/spreadsheetml/2010/11/main" uri="{B97F6D7D-B522-45F9-BDA1-12C45D357490}">
          <x15:cacheHierarchy aggregatedColumn="52"/>
        </ext>
      </extLst>
    </cacheHierarchy>
    <cacheHierarchy uniqueName="[Measures].[Suma de Total Partidos Ganados 3]" caption="Suma de Total Partidos Ganados 3" measure="1" displayFolder="" measureGroup="Subtotal" count="0" hidden="1">
      <extLst>
        <ext xmlns:x15="http://schemas.microsoft.com/office/spreadsheetml/2010/11/main" uri="{B97F6D7D-B522-45F9-BDA1-12C45D357490}">
          <x15:cacheHierarchy aggregatedColumn="53"/>
        </ext>
      </extLst>
    </cacheHierarchy>
    <cacheHierarchy uniqueName="[Measures].[Suma de Total Partidos Perdidos 3]" caption="Suma de Total Partidos Perdidos 3" measure="1" displayFolder="" measureGroup="Subtotal" count="0" hidden="1">
      <extLst>
        <ext xmlns:x15="http://schemas.microsoft.com/office/spreadsheetml/2010/11/main" uri="{B97F6D7D-B522-45F9-BDA1-12C45D357490}">
          <x15:cacheHierarchy aggregatedColumn="54"/>
        </ext>
      </extLst>
    </cacheHierarchy>
    <cacheHierarchy uniqueName="[Measures].[Suma de Total Partidos Empatados 3]" caption="Suma de Total Partidos Empatados 3" measure="1" displayFolder="" measureGroup="Subtotal" count="0" hidden="1">
      <extLst>
        <ext xmlns:x15="http://schemas.microsoft.com/office/spreadsheetml/2010/11/main" uri="{B97F6D7D-B522-45F9-BDA1-12C45D357490}">
          <x15:cacheHierarchy aggregatedColumn="55"/>
        </ext>
      </extLst>
    </cacheHierarchy>
    <cacheHierarchy uniqueName="[Measures].[Recuento de Países]" caption="Recuento de Países" measure="1" displayFolder="" measureGroup="Subtotal" count="0" hidden="1">
      <extLst>
        <ext xmlns:x15="http://schemas.microsoft.com/office/spreadsheetml/2010/11/main" uri="{B97F6D7D-B522-45F9-BDA1-12C45D357490}">
          <x15:cacheHierarchy aggregatedColumn="50"/>
        </ext>
      </extLst>
    </cacheHierarchy>
    <cacheHierarchy uniqueName="[Measures].[Recuento de Total Goles]" caption="Recuento de Total Goles" measure="1" displayFolder="" measureGroup="Subtotal" count="0" hidden="1">
      <extLst>
        <ext xmlns:x15="http://schemas.microsoft.com/office/spreadsheetml/2010/11/main" uri="{B97F6D7D-B522-45F9-BDA1-12C45D357490}">
          <x15:cacheHierarchy aggregatedColumn="52"/>
        </ext>
      </extLst>
    </cacheHierarchy>
  </cacheHierarchies>
  <kpis count="0"/>
  <extLst>
    <ext xmlns:x14="http://schemas.microsoft.com/office/spreadsheetml/2009/9/main" uri="{725AE2AE-9491-48be-B2B4-4EB974FC3084}">
      <x14:pivotCacheDefinition slicerData="1" pivotCacheId="39360528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696A31-A126-4EA2-AF58-EA8A10E8DC61}" name="Region_Loss"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7">
  <location ref="M3:N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a de Total Partidos Perdidos" fld="1" baseField="0" baseItem="0"/>
  </dataFields>
  <chartFormats count="14">
    <chartFormat chart="1" format="0" series="1">
      <pivotArea type="data" outline="0" fieldPosition="0">
        <references count="1">
          <reference field="4294967294" count="1" selected="0">
            <x v="0"/>
          </reference>
        </references>
      </pivotArea>
    </chartFormat>
    <chartFormat chart="5" format="22" series="1">
      <pivotArea type="data" outline="0" fieldPosition="0">
        <references count="1">
          <reference field="4294967294" count="1" selected="0">
            <x v="0"/>
          </reference>
        </references>
      </pivotArea>
    </chartFormat>
    <chartFormat chart="5" format="23">
      <pivotArea type="data" outline="0" fieldPosition="0">
        <references count="2">
          <reference field="4294967294" count="1" selected="0">
            <x v="0"/>
          </reference>
          <reference field="0" count="1" selected="0">
            <x v="0"/>
          </reference>
        </references>
      </pivotArea>
    </chartFormat>
    <chartFormat chart="5" format="24">
      <pivotArea type="data" outline="0" fieldPosition="0">
        <references count="2">
          <reference field="4294967294" count="1" selected="0">
            <x v="0"/>
          </reference>
          <reference field="0" count="1" selected="0">
            <x v="1"/>
          </reference>
        </references>
      </pivotArea>
    </chartFormat>
    <chartFormat chart="5" format="25">
      <pivotArea type="data" outline="0" fieldPosition="0">
        <references count="2">
          <reference field="4294967294" count="1" selected="0">
            <x v="0"/>
          </reference>
          <reference field="0" count="1" selected="0">
            <x v="2"/>
          </reference>
        </references>
      </pivotArea>
    </chartFormat>
    <chartFormat chart="5" format="26">
      <pivotArea type="data" outline="0" fieldPosition="0">
        <references count="2">
          <reference field="4294967294" count="1" selected="0">
            <x v="0"/>
          </reference>
          <reference field="0" count="1" selected="0">
            <x v="3"/>
          </reference>
        </references>
      </pivotArea>
    </chartFormat>
    <chartFormat chart="5" format="27">
      <pivotArea type="data" outline="0" fieldPosition="0">
        <references count="2">
          <reference field="4294967294" count="1" selected="0">
            <x v="0"/>
          </reference>
          <reference field="0" count="1" selected="0">
            <x v="4"/>
          </reference>
        </references>
      </pivotArea>
    </chartFormat>
    <chartFormat chart="5" format="28">
      <pivotArea type="data" outline="0" fieldPosition="0">
        <references count="2">
          <reference field="4294967294" count="1" selected="0">
            <x v="0"/>
          </reference>
          <reference field="0" count="1" selected="0">
            <x v="5"/>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1" format="6">
      <pivotArea type="data" outline="0" fieldPosition="0">
        <references count="2">
          <reference field="4294967294" count="1" selected="0">
            <x v="0"/>
          </reference>
          <reference field="0" count="1" selected="0">
            <x v="5"/>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ID_Region]"/>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FD2012-63F7-4F68-B590-C0D49B2733D8}" name="Region_Win" cacheId="4"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6">
  <location ref="G3:H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a de Total Partidos Ganados" fld="1" baseField="0" baseItem="0"/>
  </dataFields>
  <chartFormats count="14">
    <chartFormat chart="1" format="0" series="1">
      <pivotArea type="data" outline="0" fieldPosition="0">
        <references count="1">
          <reference field="4294967294" count="1" selected="0">
            <x v="0"/>
          </reference>
        </references>
      </pivotArea>
    </chartFormat>
    <chartFormat chart="5" format="22" series="1">
      <pivotArea type="data" outline="0" fieldPosition="0">
        <references count="1">
          <reference field="4294967294" count="1" selected="0">
            <x v="0"/>
          </reference>
        </references>
      </pivotArea>
    </chartFormat>
    <chartFormat chart="5" format="23">
      <pivotArea type="data" outline="0" fieldPosition="0">
        <references count="2">
          <reference field="4294967294" count="1" selected="0">
            <x v="0"/>
          </reference>
          <reference field="0" count="1" selected="0">
            <x v="0"/>
          </reference>
        </references>
      </pivotArea>
    </chartFormat>
    <chartFormat chart="5" format="24">
      <pivotArea type="data" outline="0" fieldPosition="0">
        <references count="2">
          <reference field="4294967294" count="1" selected="0">
            <x v="0"/>
          </reference>
          <reference field="0" count="1" selected="0">
            <x v="1"/>
          </reference>
        </references>
      </pivotArea>
    </chartFormat>
    <chartFormat chart="5" format="25">
      <pivotArea type="data" outline="0" fieldPosition="0">
        <references count="2">
          <reference field="4294967294" count="1" selected="0">
            <x v="0"/>
          </reference>
          <reference field="0" count="1" selected="0">
            <x v="2"/>
          </reference>
        </references>
      </pivotArea>
    </chartFormat>
    <chartFormat chart="5" format="26">
      <pivotArea type="data" outline="0" fieldPosition="0">
        <references count="2">
          <reference field="4294967294" count="1" selected="0">
            <x v="0"/>
          </reference>
          <reference field="0" count="1" selected="0">
            <x v="3"/>
          </reference>
        </references>
      </pivotArea>
    </chartFormat>
    <chartFormat chart="5" format="27">
      <pivotArea type="data" outline="0" fieldPosition="0">
        <references count="2">
          <reference field="4294967294" count="1" selected="0">
            <x v="0"/>
          </reference>
          <reference field="0" count="1" selected="0">
            <x v="4"/>
          </reference>
        </references>
      </pivotArea>
    </chartFormat>
    <chartFormat chart="5" format="28">
      <pivotArea type="data" outline="0" fieldPosition="0">
        <references count="2">
          <reference field="4294967294" count="1" selected="0">
            <x v="0"/>
          </reference>
          <reference field="0" count="1" selected="0">
            <x v="5"/>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1" format="6">
      <pivotArea type="data" outline="0" fieldPosition="0">
        <references count="2">
          <reference field="4294967294" count="1" selected="0">
            <x v="0"/>
          </reference>
          <reference field="0" count="1" selected="0">
            <x v="5"/>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ID_Region]"/>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72520A-B647-470E-8B28-AA1DE2573222}" name="Region_Goles" cacheId="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location ref="B3:C10"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Suma de Total Goles" fld="0" baseField="0" baseItem="0"/>
  </dataFields>
  <chartFormats count="14">
    <chartFormat chart="0" format="0"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1" count="1" selected="0">
            <x v="0"/>
          </reference>
        </references>
      </pivotArea>
    </chartFormat>
    <chartFormat chart="4" format="24">
      <pivotArea type="data" outline="0" fieldPosition="0">
        <references count="2">
          <reference field="4294967294" count="1" selected="0">
            <x v="0"/>
          </reference>
          <reference field="1" count="1" selected="0">
            <x v="1"/>
          </reference>
        </references>
      </pivotArea>
    </chartFormat>
    <chartFormat chart="4" format="25">
      <pivotArea type="data" outline="0" fieldPosition="0">
        <references count="2">
          <reference field="4294967294" count="1" selected="0">
            <x v="0"/>
          </reference>
          <reference field="1" count="1" selected="0">
            <x v="2"/>
          </reference>
        </references>
      </pivotArea>
    </chartFormat>
    <chartFormat chart="4" format="26">
      <pivotArea type="data" outline="0" fieldPosition="0">
        <references count="2">
          <reference field="4294967294" count="1" selected="0">
            <x v="0"/>
          </reference>
          <reference field="1" count="1" selected="0">
            <x v="3"/>
          </reference>
        </references>
      </pivotArea>
    </chartFormat>
    <chartFormat chart="4" format="27">
      <pivotArea type="data" outline="0" fieldPosition="0">
        <references count="2">
          <reference field="4294967294" count="1" selected="0">
            <x v="0"/>
          </reference>
          <reference field="1" count="1" selected="0">
            <x v="4"/>
          </reference>
        </references>
      </pivotArea>
    </chartFormat>
    <chartFormat chart="4" format="28">
      <pivotArea type="data" outline="0" fieldPosition="0">
        <references count="2">
          <reference field="4294967294" count="1" selected="0">
            <x v="0"/>
          </reference>
          <reference field="1" count="1" selected="0">
            <x v="5"/>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ID_Region]"/>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188EE0-3A91-4259-96B0-637DAD717364}" name="Region_Draw"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location ref="T3:U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Suma de Total Partidos Empatados" fld="1" baseField="0" baseItem="0"/>
  </dataFields>
  <chartFormats count="7">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0" count="1" selected="0">
            <x v="0"/>
          </reference>
        </references>
      </pivotArea>
    </chartFormat>
    <chartFormat chart="4" format="16">
      <pivotArea type="data" outline="0" fieldPosition="0">
        <references count="2">
          <reference field="4294967294" count="1" selected="0">
            <x v="0"/>
          </reference>
          <reference field="0" count="1" selected="0">
            <x v="1"/>
          </reference>
        </references>
      </pivotArea>
    </chartFormat>
    <chartFormat chart="4" format="17">
      <pivotArea type="data" outline="0" fieldPosition="0">
        <references count="2">
          <reference field="4294967294" count="1" selected="0">
            <x v="0"/>
          </reference>
          <reference field="0" count="1" selected="0">
            <x v="2"/>
          </reference>
        </references>
      </pivotArea>
    </chartFormat>
    <chartFormat chart="4" format="18">
      <pivotArea type="data" outline="0" fieldPosition="0">
        <references count="2">
          <reference field="4294967294" count="1" selected="0">
            <x v="0"/>
          </reference>
          <reference field="0" count="1" selected="0">
            <x v="3"/>
          </reference>
        </references>
      </pivotArea>
    </chartFormat>
    <chartFormat chart="4" format="19">
      <pivotArea type="data" outline="0" fieldPosition="0">
        <references count="2">
          <reference field="4294967294" count="1" selected="0">
            <x v="0"/>
          </reference>
          <reference field="0" count="1" selected="0">
            <x v="4"/>
          </reference>
        </references>
      </pivotArea>
    </chartFormat>
    <chartFormat chart="4" format="20">
      <pivotArea type="data" outline="0" fieldPosition="0">
        <references count="2">
          <reference field="4294967294" count="1" selected="0">
            <x v="0"/>
          </reference>
          <reference field="0" count="1" selected="0">
            <x v="5"/>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ID_Region]"/>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643CD-AEC5-48AD-9B09-8A16C11EE2A1}" name="Totales_Top3" cacheId="13"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10">
  <location ref="AH4:AI8" firstHeaderRow="1" firstDataRow="1" firstDataCol="1"/>
  <pivotFields count="3">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i>
    <i>
      <x v="2"/>
    </i>
    <i>
      <x v="1"/>
    </i>
    <i t="grand">
      <x/>
    </i>
  </rowItems>
  <colItems count="1">
    <i/>
  </colItems>
  <dataFields count="1">
    <dataField name="Suma de Total Partidos Ganados" fld="1" baseField="0" baseItem="0"/>
  </dataFields>
  <chartFormats count="4">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98">
      <autoFilter ref="A1">
        <filterColumn colId="0">
          <top10 val="3" filterVal="3"/>
        </filterColumn>
      </autoFilter>
    </filter>
  </filters>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249C6F-D380-424B-AA61-D3E463888692}" name="Total_Win" cacheId="12"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4">
  <location ref="I4:J15"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4"/>
    </i>
    <i>
      <x v="1"/>
    </i>
    <i>
      <x v="7"/>
    </i>
    <i>
      <x v="3"/>
    </i>
    <i>
      <x v="9"/>
    </i>
    <i>
      <x v="8"/>
    </i>
    <i>
      <x v="5"/>
    </i>
    <i>
      <x/>
    </i>
    <i>
      <x v="6"/>
    </i>
    <i>
      <x v="2"/>
    </i>
    <i t="grand">
      <x/>
    </i>
  </rowItems>
  <colItems count="1">
    <i/>
  </colItems>
  <dataFields count="1">
    <dataField name="Suma de Total Partidos Ganados" fld="1"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98">
      <autoFilter ref="A1">
        <filterColumn colId="0">
          <top10 val="10" filterVal="10"/>
        </filterColumn>
      </autoFilter>
    </filter>
  </filters>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4AFDE0-4EAD-4CE9-84B2-C94699999B14}" name="Total_Goles" cacheId="9"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5">
  <location ref="A4:B15"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3"/>
    </i>
    <i>
      <x v="1"/>
    </i>
    <i>
      <x v="4"/>
    </i>
    <i>
      <x v="7"/>
    </i>
    <i>
      <x v="5"/>
    </i>
    <i>
      <x v="8"/>
    </i>
    <i>
      <x/>
    </i>
    <i>
      <x v="9"/>
    </i>
    <i>
      <x v="6"/>
    </i>
    <i>
      <x v="2"/>
    </i>
    <i t="grand">
      <x/>
    </i>
  </rowItems>
  <colItems count="1">
    <i/>
  </colItems>
  <dataFields count="1">
    <dataField name="Suma de Total Goles" fld="1" baseField="0" baseItem="55"/>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97">
      <autoFilter ref="A1">
        <filterColumn colId="0">
          <top10 val="10" filterVal="10"/>
        </filterColumn>
      </autoFilter>
    </filter>
  </filters>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D773AE-34EB-4445-A428-AA846E9E2B44}" name="Totales_Tot" cacheId="14" applyNumberFormats="0" applyBorderFormats="0" applyFontFormats="0" applyPatternFormats="0" applyAlignmentFormats="0" applyWidthHeightFormats="1" dataCaption="Valores" updatedVersion="8" minRefreshableVersion="3" useAutoFormatting="1" subtotalHiddenItems="1" rowGrandTotals="0" colGrandTotals="0" itemPrintTitles="1" createdVersion="8" indent="0" outline="1" outlineData="1" multipleFieldFilters="0" chartFormat="7">
  <location ref="AC4:AF13" firstHeaderRow="1" firstDataRow="3" firstDataCol="1"/>
  <pivotFields count="6">
    <pivotField axis="axisCol" allDrilled="1" subtotalTop="0" showAll="0" defaultSubtotal="0" defaultAttributeDrillState="1">
      <items count="65">
        <item x="5"/>
        <item x="35"/>
        <item x="2"/>
        <item x="4"/>
        <item x="34"/>
        <item x="6"/>
        <item x="3"/>
        <item x="1"/>
        <item s="1" x="0"/>
        <item x="33"/>
        <item x="7"/>
        <item x="8"/>
        <item x="36"/>
        <item x="9"/>
        <item x="10"/>
        <item x="11"/>
        <item x="12"/>
        <item x="37"/>
        <item x="38"/>
        <item x="13"/>
        <item x="39"/>
        <item x="14"/>
        <item x="15"/>
        <item x="16"/>
        <item x="17"/>
        <item x="18"/>
        <item x="19"/>
        <item x="40"/>
        <item x="20"/>
        <item x="21"/>
        <item x="41"/>
        <item x="22"/>
        <item x="42"/>
        <item x="23"/>
        <item x="24"/>
        <item x="43"/>
        <item x="25"/>
        <item x="44"/>
        <item x="26"/>
        <item x="45"/>
        <item x="46"/>
        <item x="47"/>
        <item x="48"/>
        <item x="49"/>
        <item x="27"/>
        <item x="50"/>
        <item x="51"/>
        <item x="28"/>
        <item x="52"/>
        <item x="53"/>
        <item x="54"/>
        <item x="55"/>
        <item x="56"/>
        <item x="57"/>
        <item x="58"/>
        <item x="29"/>
        <item x="59"/>
        <item x="30"/>
        <item x="60"/>
        <item x="61"/>
        <item x="62"/>
        <item x="63"/>
        <item x="64"/>
        <item x="31"/>
        <item x="32"/>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7">
    <i>
      <x/>
    </i>
    <i>
      <x v="1"/>
    </i>
    <i>
      <x v="2"/>
    </i>
    <i>
      <x v="3"/>
    </i>
    <i>
      <x v="4"/>
    </i>
    <i>
      <x v="5"/>
    </i>
    <i>
      <x v="6"/>
    </i>
  </rowItems>
  <colFields count="2">
    <field x="0"/>
    <field x="-2"/>
  </colFields>
  <colItems count="3">
    <i>
      <x v="8"/>
      <x/>
    </i>
    <i r="1" i="1">
      <x v="1"/>
    </i>
    <i r="1" i="2">
      <x v="2"/>
    </i>
  </colItems>
  <dataFields count="3">
    <dataField name="Goles" fld="3" baseField="2" baseItem="0"/>
    <dataField name="Partidos Ganados" fld="1" baseField="0" baseItem="0"/>
    <dataField name="Partidos Perdidos" fld="4" baseField="0" baseItem="0"/>
  </dataFields>
  <chartFormats count="392">
    <chartFormat chart="0" format="0" series="1">
      <pivotArea type="data" outline="0" fieldPosition="0">
        <references count="1">
          <reference field="4294967294" count="1" selected="0">
            <x v="1"/>
          </reference>
        </references>
      </pivotArea>
    </chartFormat>
    <chartFormat chart="3" format="3" series="1">
      <pivotArea type="data" outline="0" fieldPosition="0">
        <references count="1">
          <reference field="4294967294" count="1" selected="0">
            <x v="1"/>
          </reference>
        </references>
      </pivotArea>
    </chartFormat>
    <chartFormat chart="4" format="0" series="1">
      <pivotArea type="data" outline="0" fieldPosition="0">
        <references count="2">
          <reference field="4294967294" count="1" selected="0">
            <x v="0"/>
          </reference>
          <reference field="0" count="1" selected="0">
            <x v="0"/>
          </reference>
        </references>
      </pivotArea>
    </chartFormat>
    <chartFormat chart="4" format="1" series="1">
      <pivotArea type="data" outline="0" fieldPosition="0">
        <references count="2">
          <reference field="4294967294" count="1" selected="0">
            <x v="1"/>
          </reference>
          <reference field="0" count="1" selected="0">
            <x v="0"/>
          </reference>
        </references>
      </pivotArea>
    </chartFormat>
    <chartFormat chart="4" format="2" series="1">
      <pivotArea type="data" outline="0" fieldPosition="0">
        <references count="2">
          <reference field="4294967294" count="1" selected="0">
            <x v="2"/>
          </reference>
          <reference field="0" count="1" selected="0">
            <x v="0"/>
          </reference>
        </references>
      </pivotArea>
    </chartFormat>
    <chartFormat chart="4" format="3"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1"/>
          </reference>
          <reference field="0" count="1" selected="0">
            <x v="1"/>
          </reference>
        </references>
      </pivotArea>
    </chartFormat>
    <chartFormat chart="4" format="5" series="1">
      <pivotArea type="data" outline="0" fieldPosition="0">
        <references count="2">
          <reference field="4294967294" count="1" selected="0">
            <x v="2"/>
          </reference>
          <reference field="0" count="1" selected="0">
            <x v="1"/>
          </reference>
        </references>
      </pivotArea>
    </chartFormat>
    <chartFormat chart="4" format="6" series="1">
      <pivotArea type="data" outline="0" fieldPosition="0">
        <references count="2">
          <reference field="4294967294" count="1" selected="0">
            <x v="0"/>
          </reference>
          <reference field="0" count="1" selected="0">
            <x v="2"/>
          </reference>
        </references>
      </pivotArea>
    </chartFormat>
    <chartFormat chart="4" format="7" series="1">
      <pivotArea type="data" outline="0" fieldPosition="0">
        <references count="2">
          <reference field="4294967294" count="1" selected="0">
            <x v="1"/>
          </reference>
          <reference field="0" count="1" selected="0">
            <x v="2"/>
          </reference>
        </references>
      </pivotArea>
    </chartFormat>
    <chartFormat chart="4" format="8" series="1">
      <pivotArea type="data" outline="0" fieldPosition="0">
        <references count="2">
          <reference field="4294967294" count="1" selected="0">
            <x v="2"/>
          </reference>
          <reference field="0" count="1" selected="0">
            <x v="2"/>
          </reference>
        </references>
      </pivotArea>
    </chartFormat>
    <chartFormat chart="4" format="9" series="1">
      <pivotArea type="data" outline="0" fieldPosition="0">
        <references count="2">
          <reference field="4294967294" count="1" selected="0">
            <x v="0"/>
          </reference>
          <reference field="0" count="1" selected="0">
            <x v="3"/>
          </reference>
        </references>
      </pivotArea>
    </chartFormat>
    <chartFormat chart="4" format="10" series="1">
      <pivotArea type="data" outline="0" fieldPosition="0">
        <references count="2">
          <reference field="4294967294" count="1" selected="0">
            <x v="1"/>
          </reference>
          <reference field="0" count="1" selected="0">
            <x v="3"/>
          </reference>
        </references>
      </pivotArea>
    </chartFormat>
    <chartFormat chart="4" format="11" series="1">
      <pivotArea type="data" outline="0" fieldPosition="0">
        <references count="2">
          <reference field="4294967294" count="1" selected="0">
            <x v="2"/>
          </reference>
          <reference field="0" count="1" selected="0">
            <x v="3"/>
          </reference>
        </references>
      </pivotArea>
    </chartFormat>
    <chartFormat chart="4" format="12" series="1">
      <pivotArea type="data" outline="0" fieldPosition="0">
        <references count="2">
          <reference field="4294967294" count="1" selected="0">
            <x v="0"/>
          </reference>
          <reference field="0" count="1" selected="0">
            <x v="4"/>
          </reference>
        </references>
      </pivotArea>
    </chartFormat>
    <chartFormat chart="4" format="13" series="1">
      <pivotArea type="data" outline="0" fieldPosition="0">
        <references count="2">
          <reference field="4294967294" count="1" selected="0">
            <x v="1"/>
          </reference>
          <reference field="0" count="1" selected="0">
            <x v="4"/>
          </reference>
        </references>
      </pivotArea>
    </chartFormat>
    <chartFormat chart="4" format="14" series="1">
      <pivotArea type="data" outline="0" fieldPosition="0">
        <references count="2">
          <reference field="4294967294" count="1" selected="0">
            <x v="2"/>
          </reference>
          <reference field="0" count="1" selected="0">
            <x v="4"/>
          </reference>
        </references>
      </pivotArea>
    </chartFormat>
    <chartFormat chart="4" format="15" series="1">
      <pivotArea type="data" outline="0" fieldPosition="0">
        <references count="2">
          <reference field="4294967294" count="1" selected="0">
            <x v="0"/>
          </reference>
          <reference field="0" count="1" selected="0">
            <x v="5"/>
          </reference>
        </references>
      </pivotArea>
    </chartFormat>
    <chartFormat chart="4" format="16" series="1">
      <pivotArea type="data" outline="0" fieldPosition="0">
        <references count="2">
          <reference field="4294967294" count="1" selected="0">
            <x v="1"/>
          </reference>
          <reference field="0" count="1" selected="0">
            <x v="5"/>
          </reference>
        </references>
      </pivotArea>
    </chartFormat>
    <chartFormat chart="4" format="17" series="1">
      <pivotArea type="data" outline="0" fieldPosition="0">
        <references count="2">
          <reference field="4294967294" count="1" selected="0">
            <x v="2"/>
          </reference>
          <reference field="0" count="1" selected="0">
            <x v="5"/>
          </reference>
        </references>
      </pivotArea>
    </chartFormat>
    <chartFormat chart="4" format="18" series="1">
      <pivotArea type="data" outline="0" fieldPosition="0">
        <references count="2">
          <reference field="4294967294" count="1" selected="0">
            <x v="0"/>
          </reference>
          <reference field="0" count="1" selected="0">
            <x v="6"/>
          </reference>
        </references>
      </pivotArea>
    </chartFormat>
    <chartFormat chart="4" format="19" series="1">
      <pivotArea type="data" outline="0" fieldPosition="0">
        <references count="2">
          <reference field="4294967294" count="1" selected="0">
            <x v="1"/>
          </reference>
          <reference field="0" count="1" selected="0">
            <x v="6"/>
          </reference>
        </references>
      </pivotArea>
    </chartFormat>
    <chartFormat chart="4" format="20" series="1">
      <pivotArea type="data" outline="0" fieldPosition="0">
        <references count="2">
          <reference field="4294967294" count="1" selected="0">
            <x v="2"/>
          </reference>
          <reference field="0" count="1" selected="0">
            <x v="6"/>
          </reference>
        </references>
      </pivotArea>
    </chartFormat>
    <chartFormat chart="4" format="21" series="1">
      <pivotArea type="data" outline="0" fieldPosition="0">
        <references count="2">
          <reference field="4294967294" count="1" selected="0">
            <x v="0"/>
          </reference>
          <reference field="0" count="1" selected="0">
            <x v="7"/>
          </reference>
        </references>
      </pivotArea>
    </chartFormat>
    <chartFormat chart="4" format="22" series="1">
      <pivotArea type="data" outline="0" fieldPosition="0">
        <references count="2">
          <reference field="4294967294" count="1" selected="0">
            <x v="1"/>
          </reference>
          <reference field="0" count="1" selected="0">
            <x v="7"/>
          </reference>
        </references>
      </pivotArea>
    </chartFormat>
    <chartFormat chart="4" format="23" series="1">
      <pivotArea type="data" outline="0" fieldPosition="0">
        <references count="2">
          <reference field="4294967294" count="1" selected="0">
            <x v="2"/>
          </reference>
          <reference field="0" count="1" selected="0">
            <x v="7"/>
          </reference>
        </references>
      </pivotArea>
    </chartFormat>
    <chartFormat chart="4" format="24" series="1">
      <pivotArea type="data" outline="0" fieldPosition="0">
        <references count="2">
          <reference field="4294967294" count="1" selected="0">
            <x v="0"/>
          </reference>
          <reference field="0" count="1" selected="0">
            <x v="8"/>
          </reference>
        </references>
      </pivotArea>
    </chartFormat>
    <chartFormat chart="4" format="25" series="1">
      <pivotArea type="data" outline="0" fieldPosition="0">
        <references count="2">
          <reference field="4294967294" count="1" selected="0">
            <x v="1"/>
          </reference>
          <reference field="0" count="1" selected="0">
            <x v="8"/>
          </reference>
        </references>
      </pivotArea>
    </chartFormat>
    <chartFormat chart="4" format="26" series="1">
      <pivotArea type="data" outline="0" fieldPosition="0">
        <references count="2">
          <reference field="4294967294" count="1" selected="0">
            <x v="2"/>
          </reference>
          <reference field="0" count="1" selected="0">
            <x v="8"/>
          </reference>
        </references>
      </pivotArea>
    </chartFormat>
    <chartFormat chart="4" format="27" series="1">
      <pivotArea type="data" outline="0" fieldPosition="0">
        <references count="2">
          <reference field="4294967294" count="1" selected="0">
            <x v="0"/>
          </reference>
          <reference field="0" count="1" selected="0">
            <x v="9"/>
          </reference>
        </references>
      </pivotArea>
    </chartFormat>
    <chartFormat chart="4" format="28" series="1">
      <pivotArea type="data" outline="0" fieldPosition="0">
        <references count="2">
          <reference field="4294967294" count="1" selected="0">
            <x v="1"/>
          </reference>
          <reference field="0" count="1" selected="0">
            <x v="9"/>
          </reference>
        </references>
      </pivotArea>
    </chartFormat>
    <chartFormat chart="4" format="29" series="1">
      <pivotArea type="data" outline="0" fieldPosition="0">
        <references count="2">
          <reference field="4294967294" count="1" selected="0">
            <x v="2"/>
          </reference>
          <reference field="0" count="1" selected="0">
            <x v="9"/>
          </reference>
        </references>
      </pivotArea>
    </chartFormat>
    <chartFormat chart="4" format="30" series="1">
      <pivotArea type="data" outline="0" fieldPosition="0">
        <references count="2">
          <reference field="4294967294" count="1" selected="0">
            <x v="0"/>
          </reference>
          <reference field="0" count="1" selected="0">
            <x v="10"/>
          </reference>
        </references>
      </pivotArea>
    </chartFormat>
    <chartFormat chart="4" format="31" series="1">
      <pivotArea type="data" outline="0" fieldPosition="0">
        <references count="2">
          <reference field="4294967294" count="1" selected="0">
            <x v="1"/>
          </reference>
          <reference field="0" count="1" selected="0">
            <x v="10"/>
          </reference>
        </references>
      </pivotArea>
    </chartFormat>
    <chartFormat chart="4" format="32" series="1">
      <pivotArea type="data" outline="0" fieldPosition="0">
        <references count="2">
          <reference field="4294967294" count="1" selected="0">
            <x v="2"/>
          </reference>
          <reference field="0" count="1" selected="0">
            <x v="10"/>
          </reference>
        </references>
      </pivotArea>
    </chartFormat>
    <chartFormat chart="4" format="33" series="1">
      <pivotArea type="data" outline="0" fieldPosition="0">
        <references count="2">
          <reference field="4294967294" count="1" selected="0">
            <x v="0"/>
          </reference>
          <reference field="0" count="1" selected="0">
            <x v="11"/>
          </reference>
        </references>
      </pivotArea>
    </chartFormat>
    <chartFormat chart="4" format="34" series="1">
      <pivotArea type="data" outline="0" fieldPosition="0">
        <references count="2">
          <reference field="4294967294" count="1" selected="0">
            <x v="1"/>
          </reference>
          <reference field="0" count="1" selected="0">
            <x v="11"/>
          </reference>
        </references>
      </pivotArea>
    </chartFormat>
    <chartFormat chart="4" format="35" series="1">
      <pivotArea type="data" outline="0" fieldPosition="0">
        <references count="2">
          <reference field="4294967294" count="1" selected="0">
            <x v="2"/>
          </reference>
          <reference field="0" count="1" selected="0">
            <x v="11"/>
          </reference>
        </references>
      </pivotArea>
    </chartFormat>
    <chartFormat chart="4" format="36" series="1">
      <pivotArea type="data" outline="0" fieldPosition="0">
        <references count="2">
          <reference field="4294967294" count="1" selected="0">
            <x v="0"/>
          </reference>
          <reference field="0" count="1" selected="0">
            <x v="12"/>
          </reference>
        </references>
      </pivotArea>
    </chartFormat>
    <chartFormat chart="4" format="37" series="1">
      <pivotArea type="data" outline="0" fieldPosition="0">
        <references count="2">
          <reference field="4294967294" count="1" selected="0">
            <x v="1"/>
          </reference>
          <reference field="0" count="1" selected="0">
            <x v="12"/>
          </reference>
        </references>
      </pivotArea>
    </chartFormat>
    <chartFormat chart="4" format="38" series="1">
      <pivotArea type="data" outline="0" fieldPosition="0">
        <references count="2">
          <reference field="4294967294" count="1" selected="0">
            <x v="2"/>
          </reference>
          <reference field="0" count="1" selected="0">
            <x v="12"/>
          </reference>
        </references>
      </pivotArea>
    </chartFormat>
    <chartFormat chart="4" format="39" series="1">
      <pivotArea type="data" outline="0" fieldPosition="0">
        <references count="2">
          <reference field="4294967294" count="1" selected="0">
            <x v="0"/>
          </reference>
          <reference field="0" count="1" selected="0">
            <x v="13"/>
          </reference>
        </references>
      </pivotArea>
    </chartFormat>
    <chartFormat chart="4" format="40" series="1">
      <pivotArea type="data" outline="0" fieldPosition="0">
        <references count="2">
          <reference field="4294967294" count="1" selected="0">
            <x v="1"/>
          </reference>
          <reference field="0" count="1" selected="0">
            <x v="13"/>
          </reference>
        </references>
      </pivotArea>
    </chartFormat>
    <chartFormat chart="4" format="41" series="1">
      <pivotArea type="data" outline="0" fieldPosition="0">
        <references count="2">
          <reference field="4294967294" count="1" selected="0">
            <x v="2"/>
          </reference>
          <reference field="0" count="1" selected="0">
            <x v="13"/>
          </reference>
        </references>
      </pivotArea>
    </chartFormat>
    <chartFormat chart="4" format="42" series="1">
      <pivotArea type="data" outline="0" fieldPosition="0">
        <references count="2">
          <reference field="4294967294" count="1" selected="0">
            <x v="0"/>
          </reference>
          <reference field="0" count="1" selected="0">
            <x v="14"/>
          </reference>
        </references>
      </pivotArea>
    </chartFormat>
    <chartFormat chart="4" format="43" series="1">
      <pivotArea type="data" outline="0" fieldPosition="0">
        <references count="2">
          <reference field="4294967294" count="1" selected="0">
            <x v="1"/>
          </reference>
          <reference field="0" count="1" selected="0">
            <x v="14"/>
          </reference>
        </references>
      </pivotArea>
    </chartFormat>
    <chartFormat chart="4" format="44" series="1">
      <pivotArea type="data" outline="0" fieldPosition="0">
        <references count="2">
          <reference field="4294967294" count="1" selected="0">
            <x v="2"/>
          </reference>
          <reference field="0" count="1" selected="0">
            <x v="14"/>
          </reference>
        </references>
      </pivotArea>
    </chartFormat>
    <chartFormat chart="4" format="45" series="1">
      <pivotArea type="data" outline="0" fieldPosition="0">
        <references count="2">
          <reference field="4294967294" count="1" selected="0">
            <x v="0"/>
          </reference>
          <reference field="0" count="1" selected="0">
            <x v="15"/>
          </reference>
        </references>
      </pivotArea>
    </chartFormat>
    <chartFormat chart="4" format="46" series="1">
      <pivotArea type="data" outline="0" fieldPosition="0">
        <references count="2">
          <reference field="4294967294" count="1" selected="0">
            <x v="1"/>
          </reference>
          <reference field="0" count="1" selected="0">
            <x v="15"/>
          </reference>
        </references>
      </pivotArea>
    </chartFormat>
    <chartFormat chart="4" format="47" series="1">
      <pivotArea type="data" outline="0" fieldPosition="0">
        <references count="2">
          <reference field="4294967294" count="1" selected="0">
            <x v="2"/>
          </reference>
          <reference field="0" count="1" selected="0">
            <x v="15"/>
          </reference>
        </references>
      </pivotArea>
    </chartFormat>
    <chartFormat chart="4" format="48" series="1">
      <pivotArea type="data" outline="0" fieldPosition="0">
        <references count="2">
          <reference field="4294967294" count="1" selected="0">
            <x v="0"/>
          </reference>
          <reference field="0" count="1" selected="0">
            <x v="16"/>
          </reference>
        </references>
      </pivotArea>
    </chartFormat>
    <chartFormat chart="4" format="49" series="1">
      <pivotArea type="data" outline="0" fieldPosition="0">
        <references count="2">
          <reference field="4294967294" count="1" selected="0">
            <x v="1"/>
          </reference>
          <reference field="0" count="1" selected="0">
            <x v="16"/>
          </reference>
        </references>
      </pivotArea>
    </chartFormat>
    <chartFormat chart="4" format="50" series="1">
      <pivotArea type="data" outline="0" fieldPosition="0">
        <references count="2">
          <reference field="4294967294" count="1" selected="0">
            <x v="2"/>
          </reference>
          <reference field="0" count="1" selected="0">
            <x v="16"/>
          </reference>
        </references>
      </pivotArea>
    </chartFormat>
    <chartFormat chart="4" format="51" series="1">
      <pivotArea type="data" outline="0" fieldPosition="0">
        <references count="2">
          <reference field="4294967294" count="1" selected="0">
            <x v="0"/>
          </reference>
          <reference field="0" count="1" selected="0">
            <x v="17"/>
          </reference>
        </references>
      </pivotArea>
    </chartFormat>
    <chartFormat chart="4" format="52" series="1">
      <pivotArea type="data" outline="0" fieldPosition="0">
        <references count="2">
          <reference field="4294967294" count="1" selected="0">
            <x v="1"/>
          </reference>
          <reference field="0" count="1" selected="0">
            <x v="17"/>
          </reference>
        </references>
      </pivotArea>
    </chartFormat>
    <chartFormat chart="4" format="53" series="1">
      <pivotArea type="data" outline="0" fieldPosition="0">
        <references count="2">
          <reference field="4294967294" count="1" selected="0">
            <x v="2"/>
          </reference>
          <reference field="0" count="1" selected="0">
            <x v="17"/>
          </reference>
        </references>
      </pivotArea>
    </chartFormat>
    <chartFormat chart="4" format="54" series="1">
      <pivotArea type="data" outline="0" fieldPosition="0">
        <references count="2">
          <reference field="4294967294" count="1" selected="0">
            <x v="0"/>
          </reference>
          <reference field="0" count="1" selected="0">
            <x v="18"/>
          </reference>
        </references>
      </pivotArea>
    </chartFormat>
    <chartFormat chart="4" format="55" series="1">
      <pivotArea type="data" outline="0" fieldPosition="0">
        <references count="2">
          <reference field="4294967294" count="1" selected="0">
            <x v="1"/>
          </reference>
          <reference field="0" count="1" selected="0">
            <x v="18"/>
          </reference>
        </references>
      </pivotArea>
    </chartFormat>
    <chartFormat chart="4" format="56" series="1">
      <pivotArea type="data" outline="0" fieldPosition="0">
        <references count="2">
          <reference field="4294967294" count="1" selected="0">
            <x v="2"/>
          </reference>
          <reference field="0" count="1" selected="0">
            <x v="18"/>
          </reference>
        </references>
      </pivotArea>
    </chartFormat>
    <chartFormat chart="4" format="57" series="1">
      <pivotArea type="data" outline="0" fieldPosition="0">
        <references count="2">
          <reference field="4294967294" count="1" selected="0">
            <x v="0"/>
          </reference>
          <reference field="0" count="1" selected="0">
            <x v="19"/>
          </reference>
        </references>
      </pivotArea>
    </chartFormat>
    <chartFormat chart="4" format="58" series="1">
      <pivotArea type="data" outline="0" fieldPosition="0">
        <references count="2">
          <reference field="4294967294" count="1" selected="0">
            <x v="1"/>
          </reference>
          <reference field="0" count="1" selected="0">
            <x v="19"/>
          </reference>
        </references>
      </pivotArea>
    </chartFormat>
    <chartFormat chart="4" format="59" series="1">
      <pivotArea type="data" outline="0" fieldPosition="0">
        <references count="2">
          <reference field="4294967294" count="1" selected="0">
            <x v="2"/>
          </reference>
          <reference field="0" count="1" selected="0">
            <x v="19"/>
          </reference>
        </references>
      </pivotArea>
    </chartFormat>
    <chartFormat chart="4" format="60" series="1">
      <pivotArea type="data" outline="0" fieldPosition="0">
        <references count="2">
          <reference field="4294967294" count="1" selected="0">
            <x v="0"/>
          </reference>
          <reference field="0" count="1" selected="0">
            <x v="20"/>
          </reference>
        </references>
      </pivotArea>
    </chartFormat>
    <chartFormat chart="4" format="61" series="1">
      <pivotArea type="data" outline="0" fieldPosition="0">
        <references count="2">
          <reference field="4294967294" count="1" selected="0">
            <x v="1"/>
          </reference>
          <reference field="0" count="1" selected="0">
            <x v="20"/>
          </reference>
        </references>
      </pivotArea>
    </chartFormat>
    <chartFormat chart="4" format="62" series="1">
      <pivotArea type="data" outline="0" fieldPosition="0">
        <references count="2">
          <reference field="4294967294" count="1" selected="0">
            <x v="2"/>
          </reference>
          <reference field="0" count="1" selected="0">
            <x v="20"/>
          </reference>
        </references>
      </pivotArea>
    </chartFormat>
    <chartFormat chart="4" format="63" series="1">
      <pivotArea type="data" outline="0" fieldPosition="0">
        <references count="2">
          <reference field="4294967294" count="1" selected="0">
            <x v="0"/>
          </reference>
          <reference field="0" count="1" selected="0">
            <x v="21"/>
          </reference>
        </references>
      </pivotArea>
    </chartFormat>
    <chartFormat chart="4" format="64" series="1">
      <pivotArea type="data" outline="0" fieldPosition="0">
        <references count="2">
          <reference field="4294967294" count="1" selected="0">
            <x v="1"/>
          </reference>
          <reference field="0" count="1" selected="0">
            <x v="21"/>
          </reference>
        </references>
      </pivotArea>
    </chartFormat>
    <chartFormat chart="4" format="65" series="1">
      <pivotArea type="data" outline="0" fieldPosition="0">
        <references count="2">
          <reference field="4294967294" count="1" selected="0">
            <x v="2"/>
          </reference>
          <reference field="0" count="1" selected="0">
            <x v="21"/>
          </reference>
        </references>
      </pivotArea>
    </chartFormat>
    <chartFormat chart="4" format="66" series="1">
      <pivotArea type="data" outline="0" fieldPosition="0">
        <references count="2">
          <reference field="4294967294" count="1" selected="0">
            <x v="0"/>
          </reference>
          <reference field="0" count="1" selected="0">
            <x v="22"/>
          </reference>
        </references>
      </pivotArea>
    </chartFormat>
    <chartFormat chart="4" format="67" series="1">
      <pivotArea type="data" outline="0" fieldPosition="0">
        <references count="2">
          <reference field="4294967294" count="1" selected="0">
            <x v="1"/>
          </reference>
          <reference field="0" count="1" selected="0">
            <x v="22"/>
          </reference>
        </references>
      </pivotArea>
    </chartFormat>
    <chartFormat chart="4" format="68" series="1">
      <pivotArea type="data" outline="0" fieldPosition="0">
        <references count="2">
          <reference field="4294967294" count="1" selected="0">
            <x v="2"/>
          </reference>
          <reference field="0" count="1" selected="0">
            <x v="22"/>
          </reference>
        </references>
      </pivotArea>
    </chartFormat>
    <chartFormat chart="4" format="69" series="1">
      <pivotArea type="data" outline="0" fieldPosition="0">
        <references count="2">
          <reference field="4294967294" count="1" selected="0">
            <x v="0"/>
          </reference>
          <reference field="0" count="1" selected="0">
            <x v="23"/>
          </reference>
        </references>
      </pivotArea>
    </chartFormat>
    <chartFormat chart="4" format="70" series="1">
      <pivotArea type="data" outline="0" fieldPosition="0">
        <references count="2">
          <reference field="4294967294" count="1" selected="0">
            <x v="1"/>
          </reference>
          <reference field="0" count="1" selected="0">
            <x v="23"/>
          </reference>
        </references>
      </pivotArea>
    </chartFormat>
    <chartFormat chart="4" format="71" series="1">
      <pivotArea type="data" outline="0" fieldPosition="0">
        <references count="2">
          <reference field="4294967294" count="1" selected="0">
            <x v="2"/>
          </reference>
          <reference field="0" count="1" selected="0">
            <x v="23"/>
          </reference>
        </references>
      </pivotArea>
    </chartFormat>
    <chartFormat chart="4" format="72" series="1">
      <pivotArea type="data" outline="0" fieldPosition="0">
        <references count="2">
          <reference field="4294967294" count="1" selected="0">
            <x v="0"/>
          </reference>
          <reference field="0" count="1" selected="0">
            <x v="24"/>
          </reference>
        </references>
      </pivotArea>
    </chartFormat>
    <chartFormat chart="4" format="73" series="1">
      <pivotArea type="data" outline="0" fieldPosition="0">
        <references count="2">
          <reference field="4294967294" count="1" selected="0">
            <x v="1"/>
          </reference>
          <reference field="0" count="1" selected="0">
            <x v="24"/>
          </reference>
        </references>
      </pivotArea>
    </chartFormat>
    <chartFormat chart="4" format="74" series="1">
      <pivotArea type="data" outline="0" fieldPosition="0">
        <references count="2">
          <reference field="4294967294" count="1" selected="0">
            <x v="2"/>
          </reference>
          <reference field="0" count="1" selected="0">
            <x v="24"/>
          </reference>
        </references>
      </pivotArea>
    </chartFormat>
    <chartFormat chart="4" format="75" series="1">
      <pivotArea type="data" outline="0" fieldPosition="0">
        <references count="2">
          <reference field="4294967294" count="1" selected="0">
            <x v="0"/>
          </reference>
          <reference field="0" count="1" selected="0">
            <x v="25"/>
          </reference>
        </references>
      </pivotArea>
    </chartFormat>
    <chartFormat chart="4" format="76" series="1">
      <pivotArea type="data" outline="0" fieldPosition="0">
        <references count="2">
          <reference field="4294967294" count="1" selected="0">
            <x v="1"/>
          </reference>
          <reference field="0" count="1" selected="0">
            <x v="25"/>
          </reference>
        </references>
      </pivotArea>
    </chartFormat>
    <chartFormat chart="4" format="77" series="1">
      <pivotArea type="data" outline="0" fieldPosition="0">
        <references count="2">
          <reference field="4294967294" count="1" selected="0">
            <x v="2"/>
          </reference>
          <reference field="0" count="1" selected="0">
            <x v="25"/>
          </reference>
        </references>
      </pivotArea>
    </chartFormat>
    <chartFormat chart="4" format="78" series="1">
      <pivotArea type="data" outline="0" fieldPosition="0">
        <references count="2">
          <reference field="4294967294" count="1" selected="0">
            <x v="0"/>
          </reference>
          <reference field="0" count="1" selected="0">
            <x v="26"/>
          </reference>
        </references>
      </pivotArea>
    </chartFormat>
    <chartFormat chart="4" format="79" series="1">
      <pivotArea type="data" outline="0" fieldPosition="0">
        <references count="2">
          <reference field="4294967294" count="1" selected="0">
            <x v="1"/>
          </reference>
          <reference field="0" count="1" selected="0">
            <x v="26"/>
          </reference>
        </references>
      </pivotArea>
    </chartFormat>
    <chartFormat chart="4" format="80" series="1">
      <pivotArea type="data" outline="0" fieldPosition="0">
        <references count="2">
          <reference field="4294967294" count="1" selected="0">
            <x v="2"/>
          </reference>
          <reference field="0" count="1" selected="0">
            <x v="26"/>
          </reference>
        </references>
      </pivotArea>
    </chartFormat>
    <chartFormat chart="4" format="81" series="1">
      <pivotArea type="data" outline="0" fieldPosition="0">
        <references count="2">
          <reference field="4294967294" count="1" selected="0">
            <x v="0"/>
          </reference>
          <reference field="0" count="1" selected="0">
            <x v="27"/>
          </reference>
        </references>
      </pivotArea>
    </chartFormat>
    <chartFormat chart="4" format="82" series="1">
      <pivotArea type="data" outline="0" fieldPosition="0">
        <references count="2">
          <reference field="4294967294" count="1" selected="0">
            <x v="1"/>
          </reference>
          <reference field="0" count="1" selected="0">
            <x v="27"/>
          </reference>
        </references>
      </pivotArea>
    </chartFormat>
    <chartFormat chart="4" format="83" series="1">
      <pivotArea type="data" outline="0" fieldPosition="0">
        <references count="2">
          <reference field="4294967294" count="1" selected="0">
            <x v="2"/>
          </reference>
          <reference field="0" count="1" selected="0">
            <x v="27"/>
          </reference>
        </references>
      </pivotArea>
    </chartFormat>
    <chartFormat chart="4" format="84" series="1">
      <pivotArea type="data" outline="0" fieldPosition="0">
        <references count="2">
          <reference field="4294967294" count="1" selected="0">
            <x v="0"/>
          </reference>
          <reference field="0" count="1" selected="0">
            <x v="28"/>
          </reference>
        </references>
      </pivotArea>
    </chartFormat>
    <chartFormat chart="4" format="85" series="1">
      <pivotArea type="data" outline="0" fieldPosition="0">
        <references count="2">
          <reference field="4294967294" count="1" selected="0">
            <x v="1"/>
          </reference>
          <reference field="0" count="1" selected="0">
            <x v="28"/>
          </reference>
        </references>
      </pivotArea>
    </chartFormat>
    <chartFormat chart="4" format="86" series="1">
      <pivotArea type="data" outline="0" fieldPosition="0">
        <references count="2">
          <reference field="4294967294" count="1" selected="0">
            <x v="2"/>
          </reference>
          <reference field="0" count="1" selected="0">
            <x v="28"/>
          </reference>
        </references>
      </pivotArea>
    </chartFormat>
    <chartFormat chart="4" format="87" series="1">
      <pivotArea type="data" outline="0" fieldPosition="0">
        <references count="2">
          <reference field="4294967294" count="1" selected="0">
            <x v="0"/>
          </reference>
          <reference field="0" count="1" selected="0">
            <x v="29"/>
          </reference>
        </references>
      </pivotArea>
    </chartFormat>
    <chartFormat chart="4" format="88" series="1">
      <pivotArea type="data" outline="0" fieldPosition="0">
        <references count="2">
          <reference field="4294967294" count="1" selected="0">
            <x v="1"/>
          </reference>
          <reference field="0" count="1" selected="0">
            <x v="29"/>
          </reference>
        </references>
      </pivotArea>
    </chartFormat>
    <chartFormat chart="4" format="89" series="1">
      <pivotArea type="data" outline="0" fieldPosition="0">
        <references count="2">
          <reference field="4294967294" count="1" selected="0">
            <x v="2"/>
          </reference>
          <reference field="0" count="1" selected="0">
            <x v="29"/>
          </reference>
        </references>
      </pivotArea>
    </chartFormat>
    <chartFormat chart="4" format="90" series="1">
      <pivotArea type="data" outline="0" fieldPosition="0">
        <references count="2">
          <reference field="4294967294" count="1" selected="0">
            <x v="0"/>
          </reference>
          <reference field="0" count="1" selected="0">
            <x v="30"/>
          </reference>
        </references>
      </pivotArea>
    </chartFormat>
    <chartFormat chart="4" format="91" series="1">
      <pivotArea type="data" outline="0" fieldPosition="0">
        <references count="2">
          <reference field="4294967294" count="1" selected="0">
            <x v="1"/>
          </reference>
          <reference field="0" count="1" selected="0">
            <x v="30"/>
          </reference>
        </references>
      </pivotArea>
    </chartFormat>
    <chartFormat chart="4" format="92" series="1">
      <pivotArea type="data" outline="0" fieldPosition="0">
        <references count="2">
          <reference field="4294967294" count="1" selected="0">
            <x v="2"/>
          </reference>
          <reference field="0" count="1" selected="0">
            <x v="30"/>
          </reference>
        </references>
      </pivotArea>
    </chartFormat>
    <chartFormat chart="4" format="93" series="1">
      <pivotArea type="data" outline="0" fieldPosition="0">
        <references count="2">
          <reference field="4294967294" count="1" selected="0">
            <x v="0"/>
          </reference>
          <reference field="0" count="1" selected="0">
            <x v="31"/>
          </reference>
        </references>
      </pivotArea>
    </chartFormat>
    <chartFormat chart="4" format="94" series="1">
      <pivotArea type="data" outline="0" fieldPosition="0">
        <references count="2">
          <reference field="4294967294" count="1" selected="0">
            <x v="1"/>
          </reference>
          <reference field="0" count="1" selected="0">
            <x v="31"/>
          </reference>
        </references>
      </pivotArea>
    </chartFormat>
    <chartFormat chart="4" format="95" series="1">
      <pivotArea type="data" outline="0" fieldPosition="0">
        <references count="2">
          <reference field="4294967294" count="1" selected="0">
            <x v="2"/>
          </reference>
          <reference field="0" count="1" selected="0">
            <x v="31"/>
          </reference>
        </references>
      </pivotArea>
    </chartFormat>
    <chartFormat chart="4" format="96" series="1">
      <pivotArea type="data" outline="0" fieldPosition="0">
        <references count="2">
          <reference field="4294967294" count="1" selected="0">
            <x v="0"/>
          </reference>
          <reference field="0" count="1" selected="0">
            <x v="32"/>
          </reference>
        </references>
      </pivotArea>
    </chartFormat>
    <chartFormat chart="4" format="97" series="1">
      <pivotArea type="data" outline="0" fieldPosition="0">
        <references count="2">
          <reference field="4294967294" count="1" selected="0">
            <x v="1"/>
          </reference>
          <reference field="0" count="1" selected="0">
            <x v="32"/>
          </reference>
        </references>
      </pivotArea>
    </chartFormat>
    <chartFormat chart="4" format="98" series="1">
      <pivotArea type="data" outline="0" fieldPosition="0">
        <references count="2">
          <reference field="4294967294" count="1" selected="0">
            <x v="2"/>
          </reference>
          <reference field="0" count="1" selected="0">
            <x v="32"/>
          </reference>
        </references>
      </pivotArea>
    </chartFormat>
    <chartFormat chart="4" format="99" series="1">
      <pivotArea type="data" outline="0" fieldPosition="0">
        <references count="2">
          <reference field="4294967294" count="1" selected="0">
            <x v="0"/>
          </reference>
          <reference field="0" count="1" selected="0">
            <x v="33"/>
          </reference>
        </references>
      </pivotArea>
    </chartFormat>
    <chartFormat chart="4" format="100" series="1">
      <pivotArea type="data" outline="0" fieldPosition="0">
        <references count="2">
          <reference field="4294967294" count="1" selected="0">
            <x v="1"/>
          </reference>
          <reference field="0" count="1" selected="0">
            <x v="33"/>
          </reference>
        </references>
      </pivotArea>
    </chartFormat>
    <chartFormat chart="4" format="101" series="1">
      <pivotArea type="data" outline="0" fieldPosition="0">
        <references count="2">
          <reference field="4294967294" count="1" selected="0">
            <x v="2"/>
          </reference>
          <reference field="0" count="1" selected="0">
            <x v="33"/>
          </reference>
        </references>
      </pivotArea>
    </chartFormat>
    <chartFormat chart="4" format="102" series="1">
      <pivotArea type="data" outline="0" fieldPosition="0">
        <references count="2">
          <reference field="4294967294" count="1" selected="0">
            <x v="0"/>
          </reference>
          <reference field="0" count="1" selected="0">
            <x v="34"/>
          </reference>
        </references>
      </pivotArea>
    </chartFormat>
    <chartFormat chart="4" format="103" series="1">
      <pivotArea type="data" outline="0" fieldPosition="0">
        <references count="2">
          <reference field="4294967294" count="1" selected="0">
            <x v="1"/>
          </reference>
          <reference field="0" count="1" selected="0">
            <x v="34"/>
          </reference>
        </references>
      </pivotArea>
    </chartFormat>
    <chartFormat chart="4" format="104" series="1">
      <pivotArea type="data" outline="0" fieldPosition="0">
        <references count="2">
          <reference field="4294967294" count="1" selected="0">
            <x v="2"/>
          </reference>
          <reference field="0" count="1" selected="0">
            <x v="34"/>
          </reference>
        </references>
      </pivotArea>
    </chartFormat>
    <chartFormat chart="4" format="105" series="1">
      <pivotArea type="data" outline="0" fieldPosition="0">
        <references count="2">
          <reference field="4294967294" count="1" selected="0">
            <x v="0"/>
          </reference>
          <reference field="0" count="1" selected="0">
            <x v="35"/>
          </reference>
        </references>
      </pivotArea>
    </chartFormat>
    <chartFormat chart="4" format="106" series="1">
      <pivotArea type="data" outline="0" fieldPosition="0">
        <references count="2">
          <reference field="4294967294" count="1" selected="0">
            <x v="1"/>
          </reference>
          <reference field="0" count="1" selected="0">
            <x v="35"/>
          </reference>
        </references>
      </pivotArea>
    </chartFormat>
    <chartFormat chart="4" format="107" series="1">
      <pivotArea type="data" outline="0" fieldPosition="0">
        <references count="2">
          <reference field="4294967294" count="1" selected="0">
            <x v="2"/>
          </reference>
          <reference field="0" count="1" selected="0">
            <x v="35"/>
          </reference>
        </references>
      </pivotArea>
    </chartFormat>
    <chartFormat chart="4" format="108" series="1">
      <pivotArea type="data" outline="0" fieldPosition="0">
        <references count="2">
          <reference field="4294967294" count="1" selected="0">
            <x v="0"/>
          </reference>
          <reference field="0" count="1" selected="0">
            <x v="36"/>
          </reference>
        </references>
      </pivotArea>
    </chartFormat>
    <chartFormat chart="4" format="109" series="1">
      <pivotArea type="data" outline="0" fieldPosition="0">
        <references count="2">
          <reference field="4294967294" count="1" selected="0">
            <x v="1"/>
          </reference>
          <reference field="0" count="1" selected="0">
            <x v="36"/>
          </reference>
        </references>
      </pivotArea>
    </chartFormat>
    <chartFormat chart="4" format="110" series="1">
      <pivotArea type="data" outline="0" fieldPosition="0">
        <references count="2">
          <reference field="4294967294" count="1" selected="0">
            <x v="2"/>
          </reference>
          <reference field="0" count="1" selected="0">
            <x v="36"/>
          </reference>
        </references>
      </pivotArea>
    </chartFormat>
    <chartFormat chart="4" format="111" series="1">
      <pivotArea type="data" outline="0" fieldPosition="0">
        <references count="2">
          <reference field="4294967294" count="1" selected="0">
            <x v="0"/>
          </reference>
          <reference field="0" count="1" selected="0">
            <x v="37"/>
          </reference>
        </references>
      </pivotArea>
    </chartFormat>
    <chartFormat chart="4" format="112" series="1">
      <pivotArea type="data" outline="0" fieldPosition="0">
        <references count="2">
          <reference field="4294967294" count="1" selected="0">
            <x v="1"/>
          </reference>
          <reference field="0" count="1" selected="0">
            <x v="37"/>
          </reference>
        </references>
      </pivotArea>
    </chartFormat>
    <chartFormat chart="4" format="113" series="1">
      <pivotArea type="data" outline="0" fieldPosition="0">
        <references count="2">
          <reference field="4294967294" count="1" selected="0">
            <x v="2"/>
          </reference>
          <reference field="0" count="1" selected="0">
            <x v="37"/>
          </reference>
        </references>
      </pivotArea>
    </chartFormat>
    <chartFormat chart="4" format="114" series="1">
      <pivotArea type="data" outline="0" fieldPosition="0">
        <references count="2">
          <reference field="4294967294" count="1" selected="0">
            <x v="0"/>
          </reference>
          <reference field="0" count="1" selected="0">
            <x v="38"/>
          </reference>
        </references>
      </pivotArea>
    </chartFormat>
    <chartFormat chart="4" format="115" series="1">
      <pivotArea type="data" outline="0" fieldPosition="0">
        <references count="2">
          <reference field="4294967294" count="1" selected="0">
            <x v="1"/>
          </reference>
          <reference field="0" count="1" selected="0">
            <x v="38"/>
          </reference>
        </references>
      </pivotArea>
    </chartFormat>
    <chartFormat chart="4" format="116" series="1">
      <pivotArea type="data" outline="0" fieldPosition="0">
        <references count="2">
          <reference field="4294967294" count="1" selected="0">
            <x v="2"/>
          </reference>
          <reference field="0" count="1" selected="0">
            <x v="38"/>
          </reference>
        </references>
      </pivotArea>
    </chartFormat>
    <chartFormat chart="4" format="117" series="1">
      <pivotArea type="data" outline="0" fieldPosition="0">
        <references count="2">
          <reference field="4294967294" count="1" selected="0">
            <x v="0"/>
          </reference>
          <reference field="0" count="1" selected="0">
            <x v="39"/>
          </reference>
        </references>
      </pivotArea>
    </chartFormat>
    <chartFormat chart="4" format="118" series="1">
      <pivotArea type="data" outline="0" fieldPosition="0">
        <references count="2">
          <reference field="4294967294" count="1" selected="0">
            <x v="1"/>
          </reference>
          <reference field="0" count="1" selected="0">
            <x v="39"/>
          </reference>
        </references>
      </pivotArea>
    </chartFormat>
    <chartFormat chart="4" format="119" series="1">
      <pivotArea type="data" outline="0" fieldPosition="0">
        <references count="2">
          <reference field="4294967294" count="1" selected="0">
            <x v="2"/>
          </reference>
          <reference field="0" count="1" selected="0">
            <x v="39"/>
          </reference>
        </references>
      </pivotArea>
    </chartFormat>
    <chartFormat chart="4" format="120" series="1">
      <pivotArea type="data" outline="0" fieldPosition="0">
        <references count="2">
          <reference field="4294967294" count="1" selected="0">
            <x v="0"/>
          </reference>
          <reference field="0" count="1" selected="0">
            <x v="40"/>
          </reference>
        </references>
      </pivotArea>
    </chartFormat>
    <chartFormat chart="4" format="121" series="1">
      <pivotArea type="data" outline="0" fieldPosition="0">
        <references count="2">
          <reference field="4294967294" count="1" selected="0">
            <x v="1"/>
          </reference>
          <reference field="0" count="1" selected="0">
            <x v="40"/>
          </reference>
        </references>
      </pivotArea>
    </chartFormat>
    <chartFormat chart="4" format="122" series="1">
      <pivotArea type="data" outline="0" fieldPosition="0">
        <references count="2">
          <reference field="4294967294" count="1" selected="0">
            <x v="2"/>
          </reference>
          <reference field="0" count="1" selected="0">
            <x v="40"/>
          </reference>
        </references>
      </pivotArea>
    </chartFormat>
    <chartFormat chart="4" format="123" series="1">
      <pivotArea type="data" outline="0" fieldPosition="0">
        <references count="2">
          <reference field="4294967294" count="1" selected="0">
            <x v="0"/>
          </reference>
          <reference field="0" count="1" selected="0">
            <x v="41"/>
          </reference>
        </references>
      </pivotArea>
    </chartFormat>
    <chartFormat chart="4" format="124" series="1">
      <pivotArea type="data" outline="0" fieldPosition="0">
        <references count="2">
          <reference field="4294967294" count="1" selected="0">
            <x v="1"/>
          </reference>
          <reference field="0" count="1" selected="0">
            <x v="41"/>
          </reference>
        </references>
      </pivotArea>
    </chartFormat>
    <chartFormat chart="4" format="125" series="1">
      <pivotArea type="data" outline="0" fieldPosition="0">
        <references count="2">
          <reference field="4294967294" count="1" selected="0">
            <x v="2"/>
          </reference>
          <reference field="0" count="1" selected="0">
            <x v="41"/>
          </reference>
        </references>
      </pivotArea>
    </chartFormat>
    <chartFormat chart="4" format="126" series="1">
      <pivotArea type="data" outline="0" fieldPosition="0">
        <references count="2">
          <reference field="4294967294" count="1" selected="0">
            <x v="0"/>
          </reference>
          <reference field="0" count="1" selected="0">
            <x v="42"/>
          </reference>
        </references>
      </pivotArea>
    </chartFormat>
    <chartFormat chart="4" format="127" series="1">
      <pivotArea type="data" outline="0" fieldPosition="0">
        <references count="2">
          <reference field="4294967294" count="1" selected="0">
            <x v="1"/>
          </reference>
          <reference field="0" count="1" selected="0">
            <x v="42"/>
          </reference>
        </references>
      </pivotArea>
    </chartFormat>
    <chartFormat chart="4" format="128" series="1">
      <pivotArea type="data" outline="0" fieldPosition="0">
        <references count="2">
          <reference field="4294967294" count="1" selected="0">
            <x v="2"/>
          </reference>
          <reference field="0" count="1" selected="0">
            <x v="42"/>
          </reference>
        </references>
      </pivotArea>
    </chartFormat>
    <chartFormat chart="4" format="129" series="1">
      <pivotArea type="data" outline="0" fieldPosition="0">
        <references count="2">
          <reference field="4294967294" count="1" selected="0">
            <x v="0"/>
          </reference>
          <reference field="0" count="1" selected="0">
            <x v="43"/>
          </reference>
        </references>
      </pivotArea>
    </chartFormat>
    <chartFormat chart="4" format="130" series="1">
      <pivotArea type="data" outline="0" fieldPosition="0">
        <references count="2">
          <reference field="4294967294" count="1" selected="0">
            <x v="1"/>
          </reference>
          <reference field="0" count="1" selected="0">
            <x v="43"/>
          </reference>
        </references>
      </pivotArea>
    </chartFormat>
    <chartFormat chart="4" format="131" series="1">
      <pivotArea type="data" outline="0" fieldPosition="0">
        <references count="2">
          <reference field="4294967294" count="1" selected="0">
            <x v="2"/>
          </reference>
          <reference field="0" count="1" selected="0">
            <x v="43"/>
          </reference>
        </references>
      </pivotArea>
    </chartFormat>
    <chartFormat chart="4" format="132" series="1">
      <pivotArea type="data" outline="0" fieldPosition="0">
        <references count="2">
          <reference field="4294967294" count="1" selected="0">
            <x v="0"/>
          </reference>
          <reference field="0" count="1" selected="0">
            <x v="44"/>
          </reference>
        </references>
      </pivotArea>
    </chartFormat>
    <chartFormat chart="4" format="133" series="1">
      <pivotArea type="data" outline="0" fieldPosition="0">
        <references count="2">
          <reference field="4294967294" count="1" selected="0">
            <x v="1"/>
          </reference>
          <reference field="0" count="1" selected="0">
            <x v="44"/>
          </reference>
        </references>
      </pivotArea>
    </chartFormat>
    <chartFormat chart="4" format="134" series="1">
      <pivotArea type="data" outline="0" fieldPosition="0">
        <references count="2">
          <reference field="4294967294" count="1" selected="0">
            <x v="2"/>
          </reference>
          <reference field="0" count="1" selected="0">
            <x v="44"/>
          </reference>
        </references>
      </pivotArea>
    </chartFormat>
    <chartFormat chart="4" format="135" series="1">
      <pivotArea type="data" outline="0" fieldPosition="0">
        <references count="2">
          <reference field="4294967294" count="1" selected="0">
            <x v="0"/>
          </reference>
          <reference field="0" count="1" selected="0">
            <x v="45"/>
          </reference>
        </references>
      </pivotArea>
    </chartFormat>
    <chartFormat chart="4" format="136" series="1">
      <pivotArea type="data" outline="0" fieldPosition="0">
        <references count="2">
          <reference field="4294967294" count="1" selected="0">
            <x v="1"/>
          </reference>
          <reference field="0" count="1" selected="0">
            <x v="45"/>
          </reference>
        </references>
      </pivotArea>
    </chartFormat>
    <chartFormat chart="4" format="137" series="1">
      <pivotArea type="data" outline="0" fieldPosition="0">
        <references count="2">
          <reference field="4294967294" count="1" selected="0">
            <x v="2"/>
          </reference>
          <reference field="0" count="1" selected="0">
            <x v="45"/>
          </reference>
        </references>
      </pivotArea>
    </chartFormat>
    <chartFormat chart="4" format="138" series="1">
      <pivotArea type="data" outline="0" fieldPosition="0">
        <references count="2">
          <reference field="4294967294" count="1" selected="0">
            <x v="0"/>
          </reference>
          <reference field="0" count="1" selected="0">
            <x v="46"/>
          </reference>
        </references>
      </pivotArea>
    </chartFormat>
    <chartFormat chart="4" format="139" series="1">
      <pivotArea type="data" outline="0" fieldPosition="0">
        <references count="2">
          <reference field="4294967294" count="1" selected="0">
            <x v="1"/>
          </reference>
          <reference field="0" count="1" selected="0">
            <x v="46"/>
          </reference>
        </references>
      </pivotArea>
    </chartFormat>
    <chartFormat chart="4" format="140" series="1">
      <pivotArea type="data" outline="0" fieldPosition="0">
        <references count="2">
          <reference field="4294967294" count="1" selected="0">
            <x v="2"/>
          </reference>
          <reference field="0" count="1" selected="0">
            <x v="46"/>
          </reference>
        </references>
      </pivotArea>
    </chartFormat>
    <chartFormat chart="4" format="141" series="1">
      <pivotArea type="data" outline="0" fieldPosition="0">
        <references count="2">
          <reference field="4294967294" count="1" selected="0">
            <x v="0"/>
          </reference>
          <reference field="0" count="1" selected="0">
            <x v="47"/>
          </reference>
        </references>
      </pivotArea>
    </chartFormat>
    <chartFormat chart="4" format="142" series="1">
      <pivotArea type="data" outline="0" fieldPosition="0">
        <references count="2">
          <reference field="4294967294" count="1" selected="0">
            <x v="1"/>
          </reference>
          <reference field="0" count="1" selected="0">
            <x v="47"/>
          </reference>
        </references>
      </pivotArea>
    </chartFormat>
    <chartFormat chart="4" format="143" series="1">
      <pivotArea type="data" outline="0" fieldPosition="0">
        <references count="2">
          <reference field="4294967294" count="1" selected="0">
            <x v="2"/>
          </reference>
          <reference field="0" count="1" selected="0">
            <x v="47"/>
          </reference>
        </references>
      </pivotArea>
    </chartFormat>
    <chartFormat chart="4" format="144" series="1">
      <pivotArea type="data" outline="0" fieldPosition="0">
        <references count="2">
          <reference field="4294967294" count="1" selected="0">
            <x v="0"/>
          </reference>
          <reference field="0" count="1" selected="0">
            <x v="48"/>
          </reference>
        </references>
      </pivotArea>
    </chartFormat>
    <chartFormat chart="4" format="145" series="1">
      <pivotArea type="data" outline="0" fieldPosition="0">
        <references count="2">
          <reference field="4294967294" count="1" selected="0">
            <x v="1"/>
          </reference>
          <reference field="0" count="1" selected="0">
            <x v="48"/>
          </reference>
        </references>
      </pivotArea>
    </chartFormat>
    <chartFormat chart="4" format="146" series="1">
      <pivotArea type="data" outline="0" fieldPosition="0">
        <references count="2">
          <reference field="4294967294" count="1" selected="0">
            <x v="2"/>
          </reference>
          <reference field="0" count="1" selected="0">
            <x v="48"/>
          </reference>
        </references>
      </pivotArea>
    </chartFormat>
    <chartFormat chart="4" format="147" series="1">
      <pivotArea type="data" outline="0" fieldPosition="0">
        <references count="2">
          <reference field="4294967294" count="1" selected="0">
            <x v="0"/>
          </reference>
          <reference field="0" count="1" selected="0">
            <x v="49"/>
          </reference>
        </references>
      </pivotArea>
    </chartFormat>
    <chartFormat chart="4" format="148" series="1">
      <pivotArea type="data" outline="0" fieldPosition="0">
        <references count="2">
          <reference field="4294967294" count="1" selected="0">
            <x v="1"/>
          </reference>
          <reference field="0" count="1" selected="0">
            <x v="49"/>
          </reference>
        </references>
      </pivotArea>
    </chartFormat>
    <chartFormat chart="4" format="149" series="1">
      <pivotArea type="data" outline="0" fieldPosition="0">
        <references count="2">
          <reference field="4294967294" count="1" selected="0">
            <x v="2"/>
          </reference>
          <reference field="0" count="1" selected="0">
            <x v="49"/>
          </reference>
        </references>
      </pivotArea>
    </chartFormat>
    <chartFormat chart="4" format="150" series="1">
      <pivotArea type="data" outline="0" fieldPosition="0">
        <references count="2">
          <reference field="4294967294" count="1" selected="0">
            <x v="0"/>
          </reference>
          <reference field="0" count="1" selected="0">
            <x v="50"/>
          </reference>
        </references>
      </pivotArea>
    </chartFormat>
    <chartFormat chart="4" format="151" series="1">
      <pivotArea type="data" outline="0" fieldPosition="0">
        <references count="2">
          <reference field="4294967294" count="1" selected="0">
            <x v="1"/>
          </reference>
          <reference field="0" count="1" selected="0">
            <x v="50"/>
          </reference>
        </references>
      </pivotArea>
    </chartFormat>
    <chartFormat chart="4" format="152" series="1">
      <pivotArea type="data" outline="0" fieldPosition="0">
        <references count="2">
          <reference field="4294967294" count="1" selected="0">
            <x v="2"/>
          </reference>
          <reference field="0" count="1" selected="0">
            <x v="50"/>
          </reference>
        </references>
      </pivotArea>
    </chartFormat>
    <chartFormat chart="4" format="153" series="1">
      <pivotArea type="data" outline="0" fieldPosition="0">
        <references count="2">
          <reference field="4294967294" count="1" selected="0">
            <x v="0"/>
          </reference>
          <reference field="0" count="1" selected="0">
            <x v="51"/>
          </reference>
        </references>
      </pivotArea>
    </chartFormat>
    <chartFormat chart="4" format="154" series="1">
      <pivotArea type="data" outline="0" fieldPosition="0">
        <references count="2">
          <reference field="4294967294" count="1" selected="0">
            <x v="1"/>
          </reference>
          <reference field="0" count="1" selected="0">
            <x v="51"/>
          </reference>
        </references>
      </pivotArea>
    </chartFormat>
    <chartFormat chart="4" format="155" series="1">
      <pivotArea type="data" outline="0" fieldPosition="0">
        <references count="2">
          <reference field="4294967294" count="1" selected="0">
            <x v="2"/>
          </reference>
          <reference field="0" count="1" selected="0">
            <x v="51"/>
          </reference>
        </references>
      </pivotArea>
    </chartFormat>
    <chartFormat chart="4" format="156" series="1">
      <pivotArea type="data" outline="0" fieldPosition="0">
        <references count="2">
          <reference field="4294967294" count="1" selected="0">
            <x v="0"/>
          </reference>
          <reference field="0" count="1" selected="0">
            <x v="52"/>
          </reference>
        </references>
      </pivotArea>
    </chartFormat>
    <chartFormat chart="4" format="157" series="1">
      <pivotArea type="data" outline="0" fieldPosition="0">
        <references count="2">
          <reference field="4294967294" count="1" selected="0">
            <x v="1"/>
          </reference>
          <reference field="0" count="1" selected="0">
            <x v="52"/>
          </reference>
        </references>
      </pivotArea>
    </chartFormat>
    <chartFormat chart="4" format="158" series="1">
      <pivotArea type="data" outline="0" fieldPosition="0">
        <references count="2">
          <reference field="4294967294" count="1" selected="0">
            <x v="2"/>
          </reference>
          <reference field="0" count="1" selected="0">
            <x v="52"/>
          </reference>
        </references>
      </pivotArea>
    </chartFormat>
    <chartFormat chart="4" format="159" series="1">
      <pivotArea type="data" outline="0" fieldPosition="0">
        <references count="2">
          <reference field="4294967294" count="1" selected="0">
            <x v="0"/>
          </reference>
          <reference field="0" count="1" selected="0">
            <x v="53"/>
          </reference>
        </references>
      </pivotArea>
    </chartFormat>
    <chartFormat chart="4" format="160" series="1">
      <pivotArea type="data" outline="0" fieldPosition="0">
        <references count="2">
          <reference field="4294967294" count="1" selected="0">
            <x v="1"/>
          </reference>
          <reference field="0" count="1" selected="0">
            <x v="53"/>
          </reference>
        </references>
      </pivotArea>
    </chartFormat>
    <chartFormat chart="4" format="161" series="1">
      <pivotArea type="data" outline="0" fieldPosition="0">
        <references count="2">
          <reference field="4294967294" count="1" selected="0">
            <x v="2"/>
          </reference>
          <reference field="0" count="1" selected="0">
            <x v="53"/>
          </reference>
        </references>
      </pivotArea>
    </chartFormat>
    <chartFormat chart="4" format="162" series="1">
      <pivotArea type="data" outline="0" fieldPosition="0">
        <references count="2">
          <reference field="4294967294" count="1" selected="0">
            <x v="0"/>
          </reference>
          <reference field="0" count="1" selected="0">
            <x v="54"/>
          </reference>
        </references>
      </pivotArea>
    </chartFormat>
    <chartFormat chart="4" format="163" series="1">
      <pivotArea type="data" outline="0" fieldPosition="0">
        <references count="2">
          <reference field="4294967294" count="1" selected="0">
            <x v="1"/>
          </reference>
          <reference field="0" count="1" selected="0">
            <x v="54"/>
          </reference>
        </references>
      </pivotArea>
    </chartFormat>
    <chartFormat chart="4" format="164" series="1">
      <pivotArea type="data" outline="0" fieldPosition="0">
        <references count="2">
          <reference field="4294967294" count="1" selected="0">
            <x v="2"/>
          </reference>
          <reference field="0" count="1" selected="0">
            <x v="54"/>
          </reference>
        </references>
      </pivotArea>
    </chartFormat>
    <chartFormat chart="4" format="165" series="1">
      <pivotArea type="data" outline="0" fieldPosition="0">
        <references count="2">
          <reference field="4294967294" count="1" selected="0">
            <x v="0"/>
          </reference>
          <reference field="0" count="1" selected="0">
            <x v="55"/>
          </reference>
        </references>
      </pivotArea>
    </chartFormat>
    <chartFormat chart="4" format="166" series="1">
      <pivotArea type="data" outline="0" fieldPosition="0">
        <references count="2">
          <reference field="4294967294" count="1" selected="0">
            <x v="1"/>
          </reference>
          <reference field="0" count="1" selected="0">
            <x v="55"/>
          </reference>
        </references>
      </pivotArea>
    </chartFormat>
    <chartFormat chart="4" format="167" series="1">
      <pivotArea type="data" outline="0" fieldPosition="0">
        <references count="2">
          <reference field="4294967294" count="1" selected="0">
            <x v="2"/>
          </reference>
          <reference field="0" count="1" selected="0">
            <x v="55"/>
          </reference>
        </references>
      </pivotArea>
    </chartFormat>
    <chartFormat chart="4" format="168" series="1">
      <pivotArea type="data" outline="0" fieldPosition="0">
        <references count="2">
          <reference field="4294967294" count="1" selected="0">
            <x v="0"/>
          </reference>
          <reference field="0" count="1" selected="0">
            <x v="56"/>
          </reference>
        </references>
      </pivotArea>
    </chartFormat>
    <chartFormat chart="4" format="169" series="1">
      <pivotArea type="data" outline="0" fieldPosition="0">
        <references count="2">
          <reference field="4294967294" count="1" selected="0">
            <x v="1"/>
          </reference>
          <reference field="0" count="1" selected="0">
            <x v="56"/>
          </reference>
        </references>
      </pivotArea>
    </chartFormat>
    <chartFormat chart="4" format="170" series="1">
      <pivotArea type="data" outline="0" fieldPosition="0">
        <references count="2">
          <reference field="4294967294" count="1" selected="0">
            <x v="2"/>
          </reference>
          <reference field="0" count="1" selected="0">
            <x v="56"/>
          </reference>
        </references>
      </pivotArea>
    </chartFormat>
    <chartFormat chart="4" format="171" series="1">
      <pivotArea type="data" outline="0" fieldPosition="0">
        <references count="2">
          <reference field="4294967294" count="1" selected="0">
            <x v="0"/>
          </reference>
          <reference field="0" count="1" selected="0">
            <x v="57"/>
          </reference>
        </references>
      </pivotArea>
    </chartFormat>
    <chartFormat chart="4" format="172" series="1">
      <pivotArea type="data" outline="0" fieldPosition="0">
        <references count="2">
          <reference field="4294967294" count="1" selected="0">
            <x v="1"/>
          </reference>
          <reference field="0" count="1" selected="0">
            <x v="57"/>
          </reference>
        </references>
      </pivotArea>
    </chartFormat>
    <chartFormat chart="4" format="173" series="1">
      <pivotArea type="data" outline="0" fieldPosition="0">
        <references count="2">
          <reference field="4294967294" count="1" selected="0">
            <x v="2"/>
          </reference>
          <reference field="0" count="1" selected="0">
            <x v="57"/>
          </reference>
        </references>
      </pivotArea>
    </chartFormat>
    <chartFormat chart="4" format="174" series="1">
      <pivotArea type="data" outline="0" fieldPosition="0">
        <references count="2">
          <reference field="4294967294" count="1" selected="0">
            <x v="0"/>
          </reference>
          <reference field="0" count="1" selected="0">
            <x v="58"/>
          </reference>
        </references>
      </pivotArea>
    </chartFormat>
    <chartFormat chart="4" format="175" series="1">
      <pivotArea type="data" outline="0" fieldPosition="0">
        <references count="2">
          <reference field="4294967294" count="1" selected="0">
            <x v="1"/>
          </reference>
          <reference field="0" count="1" selected="0">
            <x v="58"/>
          </reference>
        </references>
      </pivotArea>
    </chartFormat>
    <chartFormat chart="4" format="176" series="1">
      <pivotArea type="data" outline="0" fieldPosition="0">
        <references count="2">
          <reference field="4294967294" count="1" selected="0">
            <x v="2"/>
          </reference>
          <reference field="0" count="1" selected="0">
            <x v="58"/>
          </reference>
        </references>
      </pivotArea>
    </chartFormat>
    <chartFormat chart="4" format="177" series="1">
      <pivotArea type="data" outline="0" fieldPosition="0">
        <references count="2">
          <reference field="4294967294" count="1" selected="0">
            <x v="0"/>
          </reference>
          <reference field="0" count="1" selected="0">
            <x v="59"/>
          </reference>
        </references>
      </pivotArea>
    </chartFormat>
    <chartFormat chart="4" format="178" series="1">
      <pivotArea type="data" outline="0" fieldPosition="0">
        <references count="2">
          <reference field="4294967294" count="1" selected="0">
            <x v="1"/>
          </reference>
          <reference field="0" count="1" selected="0">
            <x v="59"/>
          </reference>
        </references>
      </pivotArea>
    </chartFormat>
    <chartFormat chart="4" format="179" series="1">
      <pivotArea type="data" outline="0" fieldPosition="0">
        <references count="2">
          <reference field="4294967294" count="1" selected="0">
            <x v="2"/>
          </reference>
          <reference field="0" count="1" selected="0">
            <x v="59"/>
          </reference>
        </references>
      </pivotArea>
    </chartFormat>
    <chartFormat chart="4" format="180" series="1">
      <pivotArea type="data" outline="0" fieldPosition="0">
        <references count="2">
          <reference field="4294967294" count="1" selected="0">
            <x v="0"/>
          </reference>
          <reference field="0" count="1" selected="0">
            <x v="60"/>
          </reference>
        </references>
      </pivotArea>
    </chartFormat>
    <chartFormat chart="4" format="181" series="1">
      <pivotArea type="data" outline="0" fieldPosition="0">
        <references count="2">
          <reference field="4294967294" count="1" selected="0">
            <x v="1"/>
          </reference>
          <reference field="0" count="1" selected="0">
            <x v="60"/>
          </reference>
        </references>
      </pivotArea>
    </chartFormat>
    <chartFormat chart="4" format="182" series="1">
      <pivotArea type="data" outline="0" fieldPosition="0">
        <references count="2">
          <reference field="4294967294" count="1" selected="0">
            <x v="2"/>
          </reference>
          <reference field="0" count="1" selected="0">
            <x v="60"/>
          </reference>
        </references>
      </pivotArea>
    </chartFormat>
    <chartFormat chart="4" format="183" series="1">
      <pivotArea type="data" outline="0" fieldPosition="0">
        <references count="2">
          <reference field="4294967294" count="1" selected="0">
            <x v="0"/>
          </reference>
          <reference field="0" count="1" selected="0">
            <x v="61"/>
          </reference>
        </references>
      </pivotArea>
    </chartFormat>
    <chartFormat chart="4" format="184" series="1">
      <pivotArea type="data" outline="0" fieldPosition="0">
        <references count="2">
          <reference field="4294967294" count="1" selected="0">
            <x v="1"/>
          </reference>
          <reference field="0" count="1" selected="0">
            <x v="61"/>
          </reference>
        </references>
      </pivotArea>
    </chartFormat>
    <chartFormat chart="4" format="185" series="1">
      <pivotArea type="data" outline="0" fieldPosition="0">
        <references count="2">
          <reference field="4294967294" count="1" selected="0">
            <x v="2"/>
          </reference>
          <reference field="0" count="1" selected="0">
            <x v="61"/>
          </reference>
        </references>
      </pivotArea>
    </chartFormat>
    <chartFormat chart="4" format="186" series="1">
      <pivotArea type="data" outline="0" fieldPosition="0">
        <references count="2">
          <reference field="4294967294" count="1" selected="0">
            <x v="0"/>
          </reference>
          <reference field="0" count="1" selected="0">
            <x v="62"/>
          </reference>
        </references>
      </pivotArea>
    </chartFormat>
    <chartFormat chart="4" format="187" series="1">
      <pivotArea type="data" outline="0" fieldPosition="0">
        <references count="2">
          <reference field="4294967294" count="1" selected="0">
            <x v="1"/>
          </reference>
          <reference field="0" count="1" selected="0">
            <x v="62"/>
          </reference>
        </references>
      </pivotArea>
    </chartFormat>
    <chartFormat chart="4" format="188" series="1">
      <pivotArea type="data" outline="0" fieldPosition="0">
        <references count="2">
          <reference field="4294967294" count="1" selected="0">
            <x v="2"/>
          </reference>
          <reference field="0" count="1" selected="0">
            <x v="62"/>
          </reference>
        </references>
      </pivotArea>
    </chartFormat>
    <chartFormat chart="4" format="189" series="1">
      <pivotArea type="data" outline="0" fieldPosition="0">
        <references count="2">
          <reference field="4294967294" count="1" selected="0">
            <x v="0"/>
          </reference>
          <reference field="0" count="1" selected="0">
            <x v="63"/>
          </reference>
        </references>
      </pivotArea>
    </chartFormat>
    <chartFormat chart="4" format="190" series="1">
      <pivotArea type="data" outline="0" fieldPosition="0">
        <references count="2">
          <reference field="4294967294" count="1" selected="0">
            <x v="1"/>
          </reference>
          <reference field="0" count="1" selected="0">
            <x v="63"/>
          </reference>
        </references>
      </pivotArea>
    </chartFormat>
    <chartFormat chart="4" format="191" series="1">
      <pivotArea type="data" outline="0" fieldPosition="0">
        <references count="2">
          <reference field="4294967294" count="1" selected="0">
            <x v="2"/>
          </reference>
          <reference field="0" count="1" selected="0">
            <x v="63"/>
          </reference>
        </references>
      </pivotArea>
    </chartFormat>
    <chartFormat chart="4" format="192" series="1">
      <pivotArea type="data" outline="0" fieldPosition="0">
        <references count="2">
          <reference field="4294967294" count="1" selected="0">
            <x v="0"/>
          </reference>
          <reference field="0" count="1" selected="0">
            <x v="64"/>
          </reference>
        </references>
      </pivotArea>
    </chartFormat>
    <chartFormat chart="4" format="193" series="1">
      <pivotArea type="data" outline="0" fieldPosition="0">
        <references count="2">
          <reference field="4294967294" count="1" selected="0">
            <x v="1"/>
          </reference>
          <reference field="0" count="1" selected="0">
            <x v="64"/>
          </reference>
        </references>
      </pivotArea>
    </chartFormat>
    <chartFormat chart="4" format="194" series="1">
      <pivotArea type="data" outline="0" fieldPosition="0">
        <references count="2">
          <reference field="4294967294" count="1" selected="0">
            <x v="2"/>
          </reference>
          <reference field="0" count="1" selected="0">
            <x v="64"/>
          </reference>
        </references>
      </pivotArea>
    </chartFormat>
    <chartFormat chart="6" format="198" series="1">
      <pivotArea type="data" outline="0" fieldPosition="0">
        <references count="2">
          <reference field="4294967294" count="1" selected="0">
            <x v="0"/>
          </reference>
          <reference field="0" count="1" selected="0">
            <x v="3"/>
          </reference>
        </references>
      </pivotArea>
    </chartFormat>
    <chartFormat chart="6" format="199" series="1">
      <pivotArea type="data" outline="0" fieldPosition="0">
        <references count="2">
          <reference field="4294967294" count="1" selected="0">
            <x v="1"/>
          </reference>
          <reference field="0" count="1" selected="0">
            <x v="3"/>
          </reference>
        </references>
      </pivotArea>
    </chartFormat>
    <chartFormat chart="6" format="200" series="1">
      <pivotArea type="data" outline="0" fieldPosition="0">
        <references count="2">
          <reference field="4294967294" count="1" selected="0">
            <x v="2"/>
          </reference>
          <reference field="0" count="1" selected="0">
            <x v="3"/>
          </reference>
        </references>
      </pivotArea>
    </chartFormat>
    <chartFormat chart="6" format="201" series="1">
      <pivotArea type="data" outline="0" fieldPosition="0">
        <references count="2">
          <reference field="4294967294" count="1" selected="0">
            <x v="0"/>
          </reference>
          <reference field="0" count="1" selected="0">
            <x v="4"/>
          </reference>
        </references>
      </pivotArea>
    </chartFormat>
    <chartFormat chart="6" format="202" series="1">
      <pivotArea type="data" outline="0" fieldPosition="0">
        <references count="2">
          <reference field="4294967294" count="1" selected="0">
            <x v="1"/>
          </reference>
          <reference field="0" count="1" selected="0">
            <x v="4"/>
          </reference>
        </references>
      </pivotArea>
    </chartFormat>
    <chartFormat chart="6" format="203" series="1">
      <pivotArea type="data" outline="0" fieldPosition="0">
        <references count="2">
          <reference field="4294967294" count="1" selected="0">
            <x v="2"/>
          </reference>
          <reference field="0" count="1" selected="0">
            <x v="4"/>
          </reference>
        </references>
      </pivotArea>
    </chartFormat>
    <chartFormat chart="6" format="204" series="1">
      <pivotArea type="data" outline="0" fieldPosition="0">
        <references count="2">
          <reference field="4294967294" count="1" selected="0">
            <x v="0"/>
          </reference>
          <reference field="0" count="1" selected="0">
            <x v="0"/>
          </reference>
        </references>
      </pivotArea>
    </chartFormat>
    <chartFormat chart="6" format="205" series="1">
      <pivotArea type="data" outline="0" fieldPosition="0">
        <references count="2">
          <reference field="4294967294" count="1" selected="0">
            <x v="1"/>
          </reference>
          <reference field="0" count="1" selected="0">
            <x v="0"/>
          </reference>
        </references>
      </pivotArea>
    </chartFormat>
    <chartFormat chart="6" format="206" series="1">
      <pivotArea type="data" outline="0" fieldPosition="0">
        <references count="2">
          <reference field="4294967294" count="1" selected="0">
            <x v="2"/>
          </reference>
          <reference field="0" count="1" selected="0">
            <x v="0"/>
          </reference>
        </references>
      </pivotArea>
    </chartFormat>
    <chartFormat chart="6" format="207" series="1">
      <pivotArea type="data" outline="0" fieldPosition="0">
        <references count="2">
          <reference field="4294967294" count="1" selected="0">
            <x v="0"/>
          </reference>
          <reference field="0" count="1" selected="0">
            <x v="1"/>
          </reference>
        </references>
      </pivotArea>
    </chartFormat>
    <chartFormat chart="6" format="208" series="1">
      <pivotArea type="data" outline="0" fieldPosition="0">
        <references count="2">
          <reference field="4294967294" count="1" selected="0">
            <x v="1"/>
          </reference>
          <reference field="0" count="1" selected="0">
            <x v="1"/>
          </reference>
        </references>
      </pivotArea>
    </chartFormat>
    <chartFormat chart="6" format="209" series="1">
      <pivotArea type="data" outline="0" fieldPosition="0">
        <references count="2">
          <reference field="4294967294" count="1" selected="0">
            <x v="2"/>
          </reference>
          <reference field="0" count="1" selected="0">
            <x v="1"/>
          </reference>
        </references>
      </pivotArea>
    </chartFormat>
    <chartFormat chart="6" format="210" series="1">
      <pivotArea type="data" outline="0" fieldPosition="0">
        <references count="2">
          <reference field="4294967294" count="1" selected="0">
            <x v="0"/>
          </reference>
          <reference field="0" count="1" selected="0">
            <x v="5"/>
          </reference>
        </references>
      </pivotArea>
    </chartFormat>
    <chartFormat chart="6" format="211" series="1">
      <pivotArea type="data" outline="0" fieldPosition="0">
        <references count="2">
          <reference field="4294967294" count="1" selected="0">
            <x v="1"/>
          </reference>
          <reference field="0" count="1" selected="0">
            <x v="5"/>
          </reference>
        </references>
      </pivotArea>
    </chartFormat>
    <chartFormat chart="6" format="212" series="1">
      <pivotArea type="data" outline="0" fieldPosition="0">
        <references count="2">
          <reference field="4294967294" count="1" selected="0">
            <x v="2"/>
          </reference>
          <reference field="0" count="1" selected="0">
            <x v="5"/>
          </reference>
        </references>
      </pivotArea>
    </chartFormat>
    <chartFormat chart="6" format="213" series="1">
      <pivotArea type="data" outline="0" fieldPosition="0">
        <references count="2">
          <reference field="4294967294" count="1" selected="0">
            <x v="0"/>
          </reference>
          <reference field="0" count="1" selected="0">
            <x v="2"/>
          </reference>
        </references>
      </pivotArea>
    </chartFormat>
    <chartFormat chart="6" format="214" series="1">
      <pivotArea type="data" outline="0" fieldPosition="0">
        <references count="2">
          <reference field="4294967294" count="1" selected="0">
            <x v="1"/>
          </reference>
          <reference field="0" count="1" selected="0">
            <x v="2"/>
          </reference>
        </references>
      </pivotArea>
    </chartFormat>
    <chartFormat chart="6" format="215" series="1">
      <pivotArea type="data" outline="0" fieldPosition="0">
        <references count="2">
          <reference field="4294967294" count="1" selected="0">
            <x v="2"/>
          </reference>
          <reference field="0" count="1" selected="0">
            <x v="2"/>
          </reference>
        </references>
      </pivotArea>
    </chartFormat>
    <chartFormat chart="6" format="216" series="1">
      <pivotArea type="data" outline="0" fieldPosition="0">
        <references count="2">
          <reference field="4294967294" count="1" selected="0">
            <x v="0"/>
          </reference>
          <reference field="0" count="1" selected="0">
            <x v="7"/>
          </reference>
        </references>
      </pivotArea>
    </chartFormat>
    <chartFormat chart="6" format="217" series="1">
      <pivotArea type="data" outline="0" fieldPosition="0">
        <references count="2">
          <reference field="4294967294" count="1" selected="0">
            <x v="1"/>
          </reference>
          <reference field="0" count="1" selected="0">
            <x v="7"/>
          </reference>
        </references>
      </pivotArea>
    </chartFormat>
    <chartFormat chart="6" format="218" series="1">
      <pivotArea type="data" outline="0" fieldPosition="0">
        <references count="2">
          <reference field="4294967294" count="1" selected="0">
            <x v="2"/>
          </reference>
          <reference field="0" count="1" selected="0">
            <x v="7"/>
          </reference>
        </references>
      </pivotArea>
    </chartFormat>
    <chartFormat chart="6" format="219" series="1">
      <pivotArea type="data" outline="0" fieldPosition="0">
        <references count="2">
          <reference field="4294967294" count="1" selected="0">
            <x v="0"/>
          </reference>
          <reference field="0" count="1" selected="0">
            <x v="9"/>
          </reference>
        </references>
      </pivotArea>
    </chartFormat>
    <chartFormat chart="6" format="220" series="1">
      <pivotArea type="data" outline="0" fieldPosition="0">
        <references count="2">
          <reference field="4294967294" count="1" selected="0">
            <x v="1"/>
          </reference>
          <reference field="0" count="1" selected="0">
            <x v="9"/>
          </reference>
        </references>
      </pivotArea>
    </chartFormat>
    <chartFormat chart="6" format="221" series="1">
      <pivotArea type="data" outline="0" fieldPosition="0">
        <references count="2">
          <reference field="4294967294" count="1" selected="0">
            <x v="2"/>
          </reference>
          <reference field="0" count="1" selected="0">
            <x v="9"/>
          </reference>
        </references>
      </pivotArea>
    </chartFormat>
    <chartFormat chart="6" format="222" series="1">
      <pivotArea type="data" outline="0" fieldPosition="0">
        <references count="2">
          <reference field="4294967294" count="1" selected="0">
            <x v="0"/>
          </reference>
          <reference field="0" count="1" selected="0">
            <x v="8"/>
          </reference>
        </references>
      </pivotArea>
    </chartFormat>
    <chartFormat chart="6" format="223" series="1">
      <pivotArea type="data" outline="0" fieldPosition="0">
        <references count="2">
          <reference field="4294967294" count="1" selected="0">
            <x v="1"/>
          </reference>
          <reference field="0" count="1" selected="0">
            <x v="8"/>
          </reference>
        </references>
      </pivotArea>
    </chartFormat>
    <chartFormat chart="6" format="224" series="1">
      <pivotArea type="data" outline="0" fieldPosition="0">
        <references count="2">
          <reference field="4294967294" count="1" selected="0">
            <x v="2"/>
          </reference>
          <reference field="0" count="1" selected="0">
            <x v="8"/>
          </reference>
        </references>
      </pivotArea>
    </chartFormat>
    <chartFormat chart="6" format="225" series="1">
      <pivotArea type="data" outline="0" fieldPosition="0">
        <references count="2">
          <reference field="4294967294" count="1" selected="0">
            <x v="0"/>
          </reference>
          <reference field="0" count="1" selected="0">
            <x v="10"/>
          </reference>
        </references>
      </pivotArea>
    </chartFormat>
    <chartFormat chart="6" format="226" series="1">
      <pivotArea type="data" outline="0" fieldPosition="0">
        <references count="2">
          <reference field="4294967294" count="1" selected="0">
            <x v="1"/>
          </reference>
          <reference field="0" count="1" selected="0">
            <x v="10"/>
          </reference>
        </references>
      </pivotArea>
    </chartFormat>
    <chartFormat chart="6" format="227" series="1">
      <pivotArea type="data" outline="0" fieldPosition="0">
        <references count="2">
          <reference field="4294967294" count="1" selected="0">
            <x v="2"/>
          </reference>
          <reference field="0" count="1" selected="0">
            <x v="10"/>
          </reference>
        </references>
      </pivotArea>
    </chartFormat>
    <chartFormat chart="6" format="228" series="1">
      <pivotArea type="data" outline="0" fieldPosition="0">
        <references count="2">
          <reference field="4294967294" count="1" selected="0">
            <x v="0"/>
          </reference>
          <reference field="0" count="1" selected="0">
            <x v="6"/>
          </reference>
        </references>
      </pivotArea>
    </chartFormat>
    <chartFormat chart="6" format="229" series="1">
      <pivotArea type="data" outline="0" fieldPosition="0">
        <references count="2">
          <reference field="4294967294" count="1" selected="0">
            <x v="1"/>
          </reference>
          <reference field="0" count="1" selected="0">
            <x v="6"/>
          </reference>
        </references>
      </pivotArea>
    </chartFormat>
    <chartFormat chart="6" format="230" series="1">
      <pivotArea type="data" outline="0" fieldPosition="0">
        <references count="2">
          <reference field="4294967294" count="1" selected="0">
            <x v="2"/>
          </reference>
          <reference field="0" count="1" selected="0">
            <x v="6"/>
          </reference>
        </references>
      </pivotArea>
    </chartFormat>
    <chartFormat chart="6" format="231" series="1">
      <pivotArea type="data" outline="0" fieldPosition="0">
        <references count="2">
          <reference field="4294967294" count="1" selected="0">
            <x v="0"/>
          </reference>
          <reference field="0" count="1" selected="0">
            <x v="11"/>
          </reference>
        </references>
      </pivotArea>
    </chartFormat>
    <chartFormat chart="6" format="232" series="1">
      <pivotArea type="data" outline="0" fieldPosition="0">
        <references count="2">
          <reference field="4294967294" count="1" selected="0">
            <x v="1"/>
          </reference>
          <reference field="0" count="1" selected="0">
            <x v="11"/>
          </reference>
        </references>
      </pivotArea>
    </chartFormat>
    <chartFormat chart="6" format="233" series="1">
      <pivotArea type="data" outline="0" fieldPosition="0">
        <references count="2">
          <reference field="4294967294" count="1" selected="0">
            <x v="2"/>
          </reference>
          <reference field="0" count="1" selected="0">
            <x v="11"/>
          </reference>
        </references>
      </pivotArea>
    </chartFormat>
    <chartFormat chart="6" format="234" series="1">
      <pivotArea type="data" outline="0" fieldPosition="0">
        <references count="2">
          <reference field="4294967294" count="1" selected="0">
            <x v="0"/>
          </reference>
          <reference field="0" count="1" selected="0">
            <x v="12"/>
          </reference>
        </references>
      </pivotArea>
    </chartFormat>
    <chartFormat chart="6" format="235" series="1">
      <pivotArea type="data" outline="0" fieldPosition="0">
        <references count="2">
          <reference field="4294967294" count="1" selected="0">
            <x v="1"/>
          </reference>
          <reference field="0" count="1" selected="0">
            <x v="12"/>
          </reference>
        </references>
      </pivotArea>
    </chartFormat>
    <chartFormat chart="6" format="236" series="1">
      <pivotArea type="data" outline="0" fieldPosition="0">
        <references count="2">
          <reference field="4294967294" count="1" selected="0">
            <x v="2"/>
          </reference>
          <reference field="0" count="1" selected="0">
            <x v="12"/>
          </reference>
        </references>
      </pivotArea>
    </chartFormat>
    <chartFormat chart="6" format="237" series="1">
      <pivotArea type="data" outline="0" fieldPosition="0">
        <references count="2">
          <reference field="4294967294" count="1" selected="0">
            <x v="0"/>
          </reference>
          <reference field="0" count="1" selected="0">
            <x v="13"/>
          </reference>
        </references>
      </pivotArea>
    </chartFormat>
    <chartFormat chart="6" format="238" series="1">
      <pivotArea type="data" outline="0" fieldPosition="0">
        <references count="2">
          <reference field="4294967294" count="1" selected="0">
            <x v="1"/>
          </reference>
          <reference field="0" count="1" selected="0">
            <x v="13"/>
          </reference>
        </references>
      </pivotArea>
    </chartFormat>
    <chartFormat chart="6" format="239" series="1">
      <pivotArea type="data" outline="0" fieldPosition="0">
        <references count="2">
          <reference field="4294967294" count="1" selected="0">
            <x v="2"/>
          </reference>
          <reference field="0" count="1" selected="0">
            <x v="13"/>
          </reference>
        </references>
      </pivotArea>
    </chartFormat>
    <chartFormat chart="6" format="240" series="1">
      <pivotArea type="data" outline="0" fieldPosition="0">
        <references count="2">
          <reference field="4294967294" count="1" selected="0">
            <x v="0"/>
          </reference>
          <reference field="0" count="1" selected="0">
            <x v="14"/>
          </reference>
        </references>
      </pivotArea>
    </chartFormat>
    <chartFormat chart="6" format="241" series="1">
      <pivotArea type="data" outline="0" fieldPosition="0">
        <references count="2">
          <reference field="4294967294" count="1" selected="0">
            <x v="1"/>
          </reference>
          <reference field="0" count="1" selected="0">
            <x v="14"/>
          </reference>
        </references>
      </pivotArea>
    </chartFormat>
    <chartFormat chart="6" format="242" series="1">
      <pivotArea type="data" outline="0" fieldPosition="0">
        <references count="2">
          <reference field="4294967294" count="1" selected="0">
            <x v="2"/>
          </reference>
          <reference field="0" count="1" selected="0">
            <x v="14"/>
          </reference>
        </references>
      </pivotArea>
    </chartFormat>
    <chartFormat chart="6" format="243" series="1">
      <pivotArea type="data" outline="0" fieldPosition="0">
        <references count="2">
          <reference field="4294967294" count="1" selected="0">
            <x v="0"/>
          </reference>
          <reference field="0" count="1" selected="0">
            <x v="15"/>
          </reference>
        </references>
      </pivotArea>
    </chartFormat>
    <chartFormat chart="6" format="244" series="1">
      <pivotArea type="data" outline="0" fieldPosition="0">
        <references count="2">
          <reference field="4294967294" count="1" selected="0">
            <x v="1"/>
          </reference>
          <reference field="0" count="1" selected="0">
            <x v="15"/>
          </reference>
        </references>
      </pivotArea>
    </chartFormat>
    <chartFormat chart="6" format="245" series="1">
      <pivotArea type="data" outline="0" fieldPosition="0">
        <references count="2">
          <reference field="4294967294" count="1" selected="0">
            <x v="2"/>
          </reference>
          <reference field="0" count="1" selected="0">
            <x v="15"/>
          </reference>
        </references>
      </pivotArea>
    </chartFormat>
    <chartFormat chart="6" format="246" series="1">
      <pivotArea type="data" outline="0" fieldPosition="0">
        <references count="2">
          <reference field="4294967294" count="1" selected="0">
            <x v="0"/>
          </reference>
          <reference field="0" count="1" selected="0">
            <x v="16"/>
          </reference>
        </references>
      </pivotArea>
    </chartFormat>
    <chartFormat chart="6" format="247" series="1">
      <pivotArea type="data" outline="0" fieldPosition="0">
        <references count="2">
          <reference field="4294967294" count="1" selected="0">
            <x v="1"/>
          </reference>
          <reference field="0" count="1" selected="0">
            <x v="16"/>
          </reference>
        </references>
      </pivotArea>
    </chartFormat>
    <chartFormat chart="6" format="248" series="1">
      <pivotArea type="data" outline="0" fieldPosition="0">
        <references count="2">
          <reference field="4294967294" count="1" selected="0">
            <x v="2"/>
          </reference>
          <reference field="0" count="1" selected="0">
            <x v="16"/>
          </reference>
        </references>
      </pivotArea>
    </chartFormat>
    <chartFormat chart="6" format="249" series="1">
      <pivotArea type="data" outline="0" fieldPosition="0">
        <references count="2">
          <reference field="4294967294" count="1" selected="0">
            <x v="0"/>
          </reference>
          <reference field="0" count="1" selected="0">
            <x v="17"/>
          </reference>
        </references>
      </pivotArea>
    </chartFormat>
    <chartFormat chart="6" format="250" series="1">
      <pivotArea type="data" outline="0" fieldPosition="0">
        <references count="2">
          <reference field="4294967294" count="1" selected="0">
            <x v="1"/>
          </reference>
          <reference field="0" count="1" selected="0">
            <x v="17"/>
          </reference>
        </references>
      </pivotArea>
    </chartFormat>
    <chartFormat chart="6" format="251" series="1">
      <pivotArea type="data" outline="0" fieldPosition="0">
        <references count="2">
          <reference field="4294967294" count="1" selected="0">
            <x v="2"/>
          </reference>
          <reference field="0" count="1" selected="0">
            <x v="17"/>
          </reference>
        </references>
      </pivotArea>
    </chartFormat>
    <chartFormat chart="6" format="252" series="1">
      <pivotArea type="data" outline="0" fieldPosition="0">
        <references count="2">
          <reference field="4294967294" count="1" selected="0">
            <x v="0"/>
          </reference>
          <reference field="0" count="1" selected="0">
            <x v="18"/>
          </reference>
        </references>
      </pivotArea>
    </chartFormat>
    <chartFormat chart="6" format="253" series="1">
      <pivotArea type="data" outline="0" fieldPosition="0">
        <references count="2">
          <reference field="4294967294" count="1" selected="0">
            <x v="1"/>
          </reference>
          <reference field="0" count="1" selected="0">
            <x v="18"/>
          </reference>
        </references>
      </pivotArea>
    </chartFormat>
    <chartFormat chart="6" format="254" series="1">
      <pivotArea type="data" outline="0" fieldPosition="0">
        <references count="2">
          <reference field="4294967294" count="1" selected="0">
            <x v="2"/>
          </reference>
          <reference field="0" count="1" selected="0">
            <x v="18"/>
          </reference>
        </references>
      </pivotArea>
    </chartFormat>
    <chartFormat chart="6" format="255" series="1">
      <pivotArea type="data" outline="0" fieldPosition="0">
        <references count="2">
          <reference field="4294967294" count="1" selected="0">
            <x v="0"/>
          </reference>
          <reference field="0" count="1" selected="0">
            <x v="19"/>
          </reference>
        </references>
      </pivotArea>
    </chartFormat>
    <chartFormat chart="6" format="256" series="1">
      <pivotArea type="data" outline="0" fieldPosition="0">
        <references count="2">
          <reference field="4294967294" count="1" selected="0">
            <x v="1"/>
          </reference>
          <reference field="0" count="1" selected="0">
            <x v="19"/>
          </reference>
        </references>
      </pivotArea>
    </chartFormat>
    <chartFormat chart="6" format="257" series="1">
      <pivotArea type="data" outline="0" fieldPosition="0">
        <references count="2">
          <reference field="4294967294" count="1" selected="0">
            <x v="2"/>
          </reference>
          <reference field="0" count="1" selected="0">
            <x v="19"/>
          </reference>
        </references>
      </pivotArea>
    </chartFormat>
    <chartFormat chart="6" format="258" series="1">
      <pivotArea type="data" outline="0" fieldPosition="0">
        <references count="2">
          <reference field="4294967294" count="1" selected="0">
            <x v="0"/>
          </reference>
          <reference field="0" count="1" selected="0">
            <x v="20"/>
          </reference>
        </references>
      </pivotArea>
    </chartFormat>
    <chartFormat chart="6" format="259" series="1">
      <pivotArea type="data" outline="0" fieldPosition="0">
        <references count="2">
          <reference field="4294967294" count="1" selected="0">
            <x v="1"/>
          </reference>
          <reference field="0" count="1" selected="0">
            <x v="20"/>
          </reference>
        </references>
      </pivotArea>
    </chartFormat>
    <chartFormat chart="6" format="260" series="1">
      <pivotArea type="data" outline="0" fieldPosition="0">
        <references count="2">
          <reference field="4294967294" count="1" selected="0">
            <x v="2"/>
          </reference>
          <reference field="0" count="1" selected="0">
            <x v="20"/>
          </reference>
        </references>
      </pivotArea>
    </chartFormat>
    <chartFormat chart="6" format="261" series="1">
      <pivotArea type="data" outline="0" fieldPosition="0">
        <references count="2">
          <reference field="4294967294" count="1" selected="0">
            <x v="0"/>
          </reference>
          <reference field="0" count="1" selected="0">
            <x v="21"/>
          </reference>
        </references>
      </pivotArea>
    </chartFormat>
    <chartFormat chart="6" format="262" series="1">
      <pivotArea type="data" outline="0" fieldPosition="0">
        <references count="2">
          <reference field="4294967294" count="1" selected="0">
            <x v="1"/>
          </reference>
          <reference field="0" count="1" selected="0">
            <x v="21"/>
          </reference>
        </references>
      </pivotArea>
    </chartFormat>
    <chartFormat chart="6" format="263" series="1">
      <pivotArea type="data" outline="0" fieldPosition="0">
        <references count="2">
          <reference field="4294967294" count="1" selected="0">
            <x v="2"/>
          </reference>
          <reference field="0" count="1" selected="0">
            <x v="21"/>
          </reference>
        </references>
      </pivotArea>
    </chartFormat>
    <chartFormat chart="6" format="264" series="1">
      <pivotArea type="data" outline="0" fieldPosition="0">
        <references count="2">
          <reference field="4294967294" count="1" selected="0">
            <x v="0"/>
          </reference>
          <reference field="0" count="1" selected="0">
            <x v="22"/>
          </reference>
        </references>
      </pivotArea>
    </chartFormat>
    <chartFormat chart="6" format="265" series="1">
      <pivotArea type="data" outline="0" fieldPosition="0">
        <references count="2">
          <reference field="4294967294" count="1" selected="0">
            <x v="1"/>
          </reference>
          <reference field="0" count="1" selected="0">
            <x v="22"/>
          </reference>
        </references>
      </pivotArea>
    </chartFormat>
    <chartFormat chart="6" format="266" series="1">
      <pivotArea type="data" outline="0" fieldPosition="0">
        <references count="2">
          <reference field="4294967294" count="1" selected="0">
            <x v="2"/>
          </reference>
          <reference field="0" count="1" selected="0">
            <x v="22"/>
          </reference>
        </references>
      </pivotArea>
    </chartFormat>
    <chartFormat chart="6" format="267" series="1">
      <pivotArea type="data" outline="0" fieldPosition="0">
        <references count="2">
          <reference field="4294967294" count="1" selected="0">
            <x v="0"/>
          </reference>
          <reference field="0" count="1" selected="0">
            <x v="23"/>
          </reference>
        </references>
      </pivotArea>
    </chartFormat>
    <chartFormat chart="6" format="268" series="1">
      <pivotArea type="data" outline="0" fieldPosition="0">
        <references count="2">
          <reference field="4294967294" count="1" selected="0">
            <x v="1"/>
          </reference>
          <reference field="0" count="1" selected="0">
            <x v="23"/>
          </reference>
        </references>
      </pivotArea>
    </chartFormat>
    <chartFormat chart="6" format="269" series="1">
      <pivotArea type="data" outline="0" fieldPosition="0">
        <references count="2">
          <reference field="4294967294" count="1" selected="0">
            <x v="2"/>
          </reference>
          <reference field="0" count="1" selected="0">
            <x v="23"/>
          </reference>
        </references>
      </pivotArea>
    </chartFormat>
    <chartFormat chart="6" format="270" series="1">
      <pivotArea type="data" outline="0" fieldPosition="0">
        <references count="2">
          <reference field="4294967294" count="1" selected="0">
            <x v="0"/>
          </reference>
          <reference field="0" count="1" selected="0">
            <x v="24"/>
          </reference>
        </references>
      </pivotArea>
    </chartFormat>
    <chartFormat chart="6" format="271" series="1">
      <pivotArea type="data" outline="0" fieldPosition="0">
        <references count="2">
          <reference field="4294967294" count="1" selected="0">
            <x v="1"/>
          </reference>
          <reference field="0" count="1" selected="0">
            <x v="24"/>
          </reference>
        </references>
      </pivotArea>
    </chartFormat>
    <chartFormat chart="6" format="272" series="1">
      <pivotArea type="data" outline="0" fieldPosition="0">
        <references count="2">
          <reference field="4294967294" count="1" selected="0">
            <x v="2"/>
          </reference>
          <reference field="0" count="1" selected="0">
            <x v="24"/>
          </reference>
        </references>
      </pivotArea>
    </chartFormat>
    <chartFormat chart="6" format="273" series="1">
      <pivotArea type="data" outline="0" fieldPosition="0">
        <references count="2">
          <reference field="4294967294" count="1" selected="0">
            <x v="0"/>
          </reference>
          <reference field="0" count="1" selected="0">
            <x v="25"/>
          </reference>
        </references>
      </pivotArea>
    </chartFormat>
    <chartFormat chart="6" format="274" series="1">
      <pivotArea type="data" outline="0" fieldPosition="0">
        <references count="2">
          <reference field="4294967294" count="1" selected="0">
            <x v="1"/>
          </reference>
          <reference field="0" count="1" selected="0">
            <x v="25"/>
          </reference>
        </references>
      </pivotArea>
    </chartFormat>
    <chartFormat chart="6" format="275" series="1">
      <pivotArea type="data" outline="0" fieldPosition="0">
        <references count="2">
          <reference field="4294967294" count="1" selected="0">
            <x v="2"/>
          </reference>
          <reference field="0" count="1" selected="0">
            <x v="25"/>
          </reference>
        </references>
      </pivotArea>
    </chartFormat>
    <chartFormat chart="6" format="276" series="1">
      <pivotArea type="data" outline="0" fieldPosition="0">
        <references count="2">
          <reference field="4294967294" count="1" selected="0">
            <x v="0"/>
          </reference>
          <reference field="0" count="1" selected="0">
            <x v="26"/>
          </reference>
        </references>
      </pivotArea>
    </chartFormat>
    <chartFormat chart="6" format="277" series="1">
      <pivotArea type="data" outline="0" fieldPosition="0">
        <references count="2">
          <reference field="4294967294" count="1" selected="0">
            <x v="1"/>
          </reference>
          <reference field="0" count="1" selected="0">
            <x v="26"/>
          </reference>
        </references>
      </pivotArea>
    </chartFormat>
    <chartFormat chart="6" format="278" series="1">
      <pivotArea type="data" outline="0" fieldPosition="0">
        <references count="2">
          <reference field="4294967294" count="1" selected="0">
            <x v="2"/>
          </reference>
          <reference field="0" count="1" selected="0">
            <x v="26"/>
          </reference>
        </references>
      </pivotArea>
    </chartFormat>
    <chartFormat chart="6" format="279" series="1">
      <pivotArea type="data" outline="0" fieldPosition="0">
        <references count="2">
          <reference field="4294967294" count="1" selected="0">
            <x v="0"/>
          </reference>
          <reference field="0" count="1" selected="0">
            <x v="27"/>
          </reference>
        </references>
      </pivotArea>
    </chartFormat>
    <chartFormat chart="6" format="280" series="1">
      <pivotArea type="data" outline="0" fieldPosition="0">
        <references count="2">
          <reference field="4294967294" count="1" selected="0">
            <x v="1"/>
          </reference>
          <reference field="0" count="1" selected="0">
            <x v="27"/>
          </reference>
        </references>
      </pivotArea>
    </chartFormat>
    <chartFormat chart="6" format="281" series="1">
      <pivotArea type="data" outline="0" fieldPosition="0">
        <references count="2">
          <reference field="4294967294" count="1" selected="0">
            <x v="2"/>
          </reference>
          <reference field="0" count="1" selected="0">
            <x v="27"/>
          </reference>
        </references>
      </pivotArea>
    </chartFormat>
    <chartFormat chart="6" format="282" series="1">
      <pivotArea type="data" outline="0" fieldPosition="0">
        <references count="2">
          <reference field="4294967294" count="1" selected="0">
            <x v="0"/>
          </reference>
          <reference field="0" count="1" selected="0">
            <x v="28"/>
          </reference>
        </references>
      </pivotArea>
    </chartFormat>
    <chartFormat chart="6" format="283" series="1">
      <pivotArea type="data" outline="0" fieldPosition="0">
        <references count="2">
          <reference field="4294967294" count="1" selected="0">
            <x v="1"/>
          </reference>
          <reference field="0" count="1" selected="0">
            <x v="28"/>
          </reference>
        </references>
      </pivotArea>
    </chartFormat>
    <chartFormat chart="6" format="284" series="1">
      <pivotArea type="data" outline="0" fieldPosition="0">
        <references count="2">
          <reference field="4294967294" count="1" selected="0">
            <x v="2"/>
          </reference>
          <reference field="0" count="1" selected="0">
            <x v="28"/>
          </reference>
        </references>
      </pivotArea>
    </chartFormat>
    <chartFormat chart="6" format="285" series="1">
      <pivotArea type="data" outline="0" fieldPosition="0">
        <references count="2">
          <reference field="4294967294" count="1" selected="0">
            <x v="0"/>
          </reference>
          <reference field="0" count="1" selected="0">
            <x v="29"/>
          </reference>
        </references>
      </pivotArea>
    </chartFormat>
    <chartFormat chart="6" format="286" series="1">
      <pivotArea type="data" outline="0" fieldPosition="0">
        <references count="2">
          <reference field="4294967294" count="1" selected="0">
            <x v="1"/>
          </reference>
          <reference field="0" count="1" selected="0">
            <x v="29"/>
          </reference>
        </references>
      </pivotArea>
    </chartFormat>
    <chartFormat chart="6" format="287" series="1">
      <pivotArea type="data" outline="0" fieldPosition="0">
        <references count="2">
          <reference field="4294967294" count="1" selected="0">
            <x v="2"/>
          </reference>
          <reference field="0" count="1" selected="0">
            <x v="29"/>
          </reference>
        </references>
      </pivotArea>
    </chartFormat>
    <chartFormat chart="6" format="288" series="1">
      <pivotArea type="data" outline="0" fieldPosition="0">
        <references count="2">
          <reference field="4294967294" count="1" selected="0">
            <x v="0"/>
          </reference>
          <reference field="0" count="1" selected="0">
            <x v="30"/>
          </reference>
        </references>
      </pivotArea>
    </chartFormat>
    <chartFormat chart="6" format="289" series="1">
      <pivotArea type="data" outline="0" fieldPosition="0">
        <references count="2">
          <reference field="4294967294" count="1" selected="0">
            <x v="1"/>
          </reference>
          <reference field="0" count="1" selected="0">
            <x v="30"/>
          </reference>
        </references>
      </pivotArea>
    </chartFormat>
    <chartFormat chart="6" format="290" series="1">
      <pivotArea type="data" outline="0" fieldPosition="0">
        <references count="2">
          <reference field="4294967294" count="1" selected="0">
            <x v="2"/>
          </reference>
          <reference field="0" count="1" selected="0">
            <x v="30"/>
          </reference>
        </references>
      </pivotArea>
    </chartFormat>
    <chartFormat chart="6" format="291" series="1">
      <pivotArea type="data" outline="0" fieldPosition="0">
        <references count="2">
          <reference field="4294967294" count="1" selected="0">
            <x v="0"/>
          </reference>
          <reference field="0" count="1" selected="0">
            <x v="31"/>
          </reference>
        </references>
      </pivotArea>
    </chartFormat>
    <chartFormat chart="6" format="292" series="1">
      <pivotArea type="data" outline="0" fieldPosition="0">
        <references count="2">
          <reference field="4294967294" count="1" selected="0">
            <x v="1"/>
          </reference>
          <reference field="0" count="1" selected="0">
            <x v="31"/>
          </reference>
        </references>
      </pivotArea>
    </chartFormat>
    <chartFormat chart="6" format="293" series="1">
      <pivotArea type="data" outline="0" fieldPosition="0">
        <references count="2">
          <reference field="4294967294" count="1" selected="0">
            <x v="2"/>
          </reference>
          <reference field="0" count="1" selected="0">
            <x v="31"/>
          </reference>
        </references>
      </pivotArea>
    </chartFormat>
    <chartFormat chart="6" format="294" series="1">
      <pivotArea type="data" outline="0" fieldPosition="0">
        <references count="2">
          <reference field="4294967294" count="1" selected="0">
            <x v="0"/>
          </reference>
          <reference field="0" count="1" selected="0">
            <x v="32"/>
          </reference>
        </references>
      </pivotArea>
    </chartFormat>
    <chartFormat chart="6" format="295" series="1">
      <pivotArea type="data" outline="0" fieldPosition="0">
        <references count="2">
          <reference field="4294967294" count="1" selected="0">
            <x v="1"/>
          </reference>
          <reference field="0" count="1" selected="0">
            <x v="32"/>
          </reference>
        </references>
      </pivotArea>
    </chartFormat>
    <chartFormat chart="6" format="296" series="1">
      <pivotArea type="data" outline="0" fieldPosition="0">
        <references count="2">
          <reference field="4294967294" count="1" selected="0">
            <x v="2"/>
          </reference>
          <reference field="0" count="1" selected="0">
            <x v="32"/>
          </reference>
        </references>
      </pivotArea>
    </chartFormat>
    <chartFormat chart="6" format="297" series="1">
      <pivotArea type="data" outline="0" fieldPosition="0">
        <references count="2">
          <reference field="4294967294" count="1" selected="0">
            <x v="0"/>
          </reference>
          <reference field="0" count="1" selected="0">
            <x v="33"/>
          </reference>
        </references>
      </pivotArea>
    </chartFormat>
    <chartFormat chart="6" format="298" series="1">
      <pivotArea type="data" outline="0" fieldPosition="0">
        <references count="2">
          <reference field="4294967294" count="1" selected="0">
            <x v="1"/>
          </reference>
          <reference field="0" count="1" selected="0">
            <x v="33"/>
          </reference>
        </references>
      </pivotArea>
    </chartFormat>
    <chartFormat chart="6" format="299" series="1">
      <pivotArea type="data" outline="0" fieldPosition="0">
        <references count="2">
          <reference field="4294967294" count="1" selected="0">
            <x v="2"/>
          </reference>
          <reference field="0" count="1" selected="0">
            <x v="33"/>
          </reference>
        </references>
      </pivotArea>
    </chartFormat>
    <chartFormat chart="6" format="300" series="1">
      <pivotArea type="data" outline="0" fieldPosition="0">
        <references count="2">
          <reference field="4294967294" count="1" selected="0">
            <x v="0"/>
          </reference>
          <reference field="0" count="1" selected="0">
            <x v="34"/>
          </reference>
        </references>
      </pivotArea>
    </chartFormat>
    <chartFormat chart="6" format="301" series="1">
      <pivotArea type="data" outline="0" fieldPosition="0">
        <references count="2">
          <reference field="4294967294" count="1" selected="0">
            <x v="1"/>
          </reference>
          <reference field="0" count="1" selected="0">
            <x v="34"/>
          </reference>
        </references>
      </pivotArea>
    </chartFormat>
    <chartFormat chart="6" format="302" series="1">
      <pivotArea type="data" outline="0" fieldPosition="0">
        <references count="2">
          <reference field="4294967294" count="1" selected="0">
            <x v="2"/>
          </reference>
          <reference field="0" count="1" selected="0">
            <x v="34"/>
          </reference>
        </references>
      </pivotArea>
    </chartFormat>
    <chartFormat chart="6" format="303" series="1">
      <pivotArea type="data" outline="0" fieldPosition="0">
        <references count="2">
          <reference field="4294967294" count="1" selected="0">
            <x v="0"/>
          </reference>
          <reference field="0" count="1" selected="0">
            <x v="35"/>
          </reference>
        </references>
      </pivotArea>
    </chartFormat>
    <chartFormat chart="6" format="304" series="1">
      <pivotArea type="data" outline="0" fieldPosition="0">
        <references count="2">
          <reference field="4294967294" count="1" selected="0">
            <x v="1"/>
          </reference>
          <reference field="0" count="1" selected="0">
            <x v="35"/>
          </reference>
        </references>
      </pivotArea>
    </chartFormat>
    <chartFormat chart="6" format="305" series="1">
      <pivotArea type="data" outline="0" fieldPosition="0">
        <references count="2">
          <reference field="4294967294" count="1" selected="0">
            <x v="2"/>
          </reference>
          <reference field="0" count="1" selected="0">
            <x v="35"/>
          </reference>
        </references>
      </pivotArea>
    </chartFormat>
    <chartFormat chart="6" format="306" series="1">
      <pivotArea type="data" outline="0" fieldPosition="0">
        <references count="2">
          <reference field="4294967294" count="1" selected="0">
            <x v="0"/>
          </reference>
          <reference field="0" count="1" selected="0">
            <x v="36"/>
          </reference>
        </references>
      </pivotArea>
    </chartFormat>
    <chartFormat chart="6" format="307" series="1">
      <pivotArea type="data" outline="0" fieldPosition="0">
        <references count="2">
          <reference field="4294967294" count="1" selected="0">
            <x v="1"/>
          </reference>
          <reference field="0" count="1" selected="0">
            <x v="36"/>
          </reference>
        </references>
      </pivotArea>
    </chartFormat>
    <chartFormat chart="6" format="308" series="1">
      <pivotArea type="data" outline="0" fieldPosition="0">
        <references count="2">
          <reference field="4294967294" count="1" selected="0">
            <x v="2"/>
          </reference>
          <reference field="0" count="1" selected="0">
            <x v="36"/>
          </reference>
        </references>
      </pivotArea>
    </chartFormat>
    <chartFormat chart="6" format="309" series="1">
      <pivotArea type="data" outline="0" fieldPosition="0">
        <references count="2">
          <reference field="4294967294" count="1" selected="0">
            <x v="0"/>
          </reference>
          <reference field="0" count="1" selected="0">
            <x v="37"/>
          </reference>
        </references>
      </pivotArea>
    </chartFormat>
    <chartFormat chart="6" format="310" series="1">
      <pivotArea type="data" outline="0" fieldPosition="0">
        <references count="2">
          <reference field="4294967294" count="1" selected="0">
            <x v="1"/>
          </reference>
          <reference field="0" count="1" selected="0">
            <x v="37"/>
          </reference>
        </references>
      </pivotArea>
    </chartFormat>
    <chartFormat chart="6" format="311" series="1">
      <pivotArea type="data" outline="0" fieldPosition="0">
        <references count="2">
          <reference field="4294967294" count="1" selected="0">
            <x v="2"/>
          </reference>
          <reference field="0" count="1" selected="0">
            <x v="37"/>
          </reference>
        </references>
      </pivotArea>
    </chartFormat>
    <chartFormat chart="6" format="312" series="1">
      <pivotArea type="data" outline="0" fieldPosition="0">
        <references count="2">
          <reference field="4294967294" count="1" selected="0">
            <x v="0"/>
          </reference>
          <reference field="0" count="1" selected="0">
            <x v="38"/>
          </reference>
        </references>
      </pivotArea>
    </chartFormat>
    <chartFormat chart="6" format="313" series="1">
      <pivotArea type="data" outline="0" fieldPosition="0">
        <references count="2">
          <reference field="4294967294" count="1" selected="0">
            <x v="1"/>
          </reference>
          <reference field="0" count="1" selected="0">
            <x v="38"/>
          </reference>
        </references>
      </pivotArea>
    </chartFormat>
    <chartFormat chart="6" format="314" series="1">
      <pivotArea type="data" outline="0" fieldPosition="0">
        <references count="2">
          <reference field="4294967294" count="1" selected="0">
            <x v="2"/>
          </reference>
          <reference field="0" count="1" selected="0">
            <x v="38"/>
          </reference>
        </references>
      </pivotArea>
    </chartFormat>
    <chartFormat chart="6" format="315" series="1">
      <pivotArea type="data" outline="0" fieldPosition="0">
        <references count="2">
          <reference field="4294967294" count="1" selected="0">
            <x v="0"/>
          </reference>
          <reference field="0" count="1" selected="0">
            <x v="39"/>
          </reference>
        </references>
      </pivotArea>
    </chartFormat>
    <chartFormat chart="6" format="316" series="1">
      <pivotArea type="data" outline="0" fieldPosition="0">
        <references count="2">
          <reference field="4294967294" count="1" selected="0">
            <x v="1"/>
          </reference>
          <reference field="0" count="1" selected="0">
            <x v="39"/>
          </reference>
        </references>
      </pivotArea>
    </chartFormat>
    <chartFormat chart="6" format="317" series="1">
      <pivotArea type="data" outline="0" fieldPosition="0">
        <references count="2">
          <reference field="4294967294" count="1" selected="0">
            <x v="2"/>
          </reference>
          <reference field="0" count="1" selected="0">
            <x v="39"/>
          </reference>
        </references>
      </pivotArea>
    </chartFormat>
    <chartFormat chart="6" format="318" series="1">
      <pivotArea type="data" outline="0" fieldPosition="0">
        <references count="2">
          <reference field="4294967294" count="1" selected="0">
            <x v="0"/>
          </reference>
          <reference field="0" count="1" selected="0">
            <x v="40"/>
          </reference>
        </references>
      </pivotArea>
    </chartFormat>
    <chartFormat chart="6" format="319" series="1">
      <pivotArea type="data" outline="0" fieldPosition="0">
        <references count="2">
          <reference field="4294967294" count="1" selected="0">
            <x v="1"/>
          </reference>
          <reference field="0" count="1" selected="0">
            <x v="40"/>
          </reference>
        </references>
      </pivotArea>
    </chartFormat>
    <chartFormat chart="6" format="320" series="1">
      <pivotArea type="data" outline="0" fieldPosition="0">
        <references count="2">
          <reference field="4294967294" count="1" selected="0">
            <x v="2"/>
          </reference>
          <reference field="0" count="1" selected="0">
            <x v="40"/>
          </reference>
        </references>
      </pivotArea>
    </chartFormat>
    <chartFormat chart="6" format="321" series="1">
      <pivotArea type="data" outline="0" fieldPosition="0">
        <references count="2">
          <reference field="4294967294" count="1" selected="0">
            <x v="0"/>
          </reference>
          <reference field="0" count="1" selected="0">
            <x v="41"/>
          </reference>
        </references>
      </pivotArea>
    </chartFormat>
    <chartFormat chart="6" format="322" series="1">
      <pivotArea type="data" outline="0" fieldPosition="0">
        <references count="2">
          <reference field="4294967294" count="1" selected="0">
            <x v="1"/>
          </reference>
          <reference field="0" count="1" selected="0">
            <x v="41"/>
          </reference>
        </references>
      </pivotArea>
    </chartFormat>
    <chartFormat chart="6" format="323" series="1">
      <pivotArea type="data" outline="0" fieldPosition="0">
        <references count="2">
          <reference field="4294967294" count="1" selected="0">
            <x v="2"/>
          </reference>
          <reference field="0" count="1" selected="0">
            <x v="41"/>
          </reference>
        </references>
      </pivotArea>
    </chartFormat>
    <chartFormat chart="6" format="324" series="1">
      <pivotArea type="data" outline="0" fieldPosition="0">
        <references count="2">
          <reference field="4294967294" count="1" selected="0">
            <x v="0"/>
          </reference>
          <reference field="0" count="1" selected="0">
            <x v="42"/>
          </reference>
        </references>
      </pivotArea>
    </chartFormat>
    <chartFormat chart="6" format="325" series="1">
      <pivotArea type="data" outline="0" fieldPosition="0">
        <references count="2">
          <reference field="4294967294" count="1" selected="0">
            <x v="1"/>
          </reference>
          <reference field="0" count="1" selected="0">
            <x v="42"/>
          </reference>
        </references>
      </pivotArea>
    </chartFormat>
    <chartFormat chart="6" format="326" series="1">
      <pivotArea type="data" outline="0" fieldPosition="0">
        <references count="2">
          <reference field="4294967294" count="1" selected="0">
            <x v="2"/>
          </reference>
          <reference field="0" count="1" selected="0">
            <x v="42"/>
          </reference>
        </references>
      </pivotArea>
    </chartFormat>
    <chartFormat chart="6" format="327" series="1">
      <pivotArea type="data" outline="0" fieldPosition="0">
        <references count="2">
          <reference field="4294967294" count="1" selected="0">
            <x v="0"/>
          </reference>
          <reference field="0" count="1" selected="0">
            <x v="43"/>
          </reference>
        </references>
      </pivotArea>
    </chartFormat>
    <chartFormat chart="6" format="328" series="1">
      <pivotArea type="data" outline="0" fieldPosition="0">
        <references count="2">
          <reference field="4294967294" count="1" selected="0">
            <x v="1"/>
          </reference>
          <reference field="0" count="1" selected="0">
            <x v="43"/>
          </reference>
        </references>
      </pivotArea>
    </chartFormat>
    <chartFormat chart="6" format="329" series="1">
      <pivotArea type="data" outline="0" fieldPosition="0">
        <references count="2">
          <reference field="4294967294" count="1" selected="0">
            <x v="2"/>
          </reference>
          <reference field="0" count="1" selected="0">
            <x v="43"/>
          </reference>
        </references>
      </pivotArea>
    </chartFormat>
    <chartFormat chart="6" format="330" series="1">
      <pivotArea type="data" outline="0" fieldPosition="0">
        <references count="2">
          <reference field="4294967294" count="1" selected="0">
            <x v="0"/>
          </reference>
          <reference field="0" count="1" selected="0">
            <x v="44"/>
          </reference>
        </references>
      </pivotArea>
    </chartFormat>
    <chartFormat chart="6" format="331" series="1">
      <pivotArea type="data" outline="0" fieldPosition="0">
        <references count="2">
          <reference field="4294967294" count="1" selected="0">
            <x v="1"/>
          </reference>
          <reference field="0" count="1" selected="0">
            <x v="44"/>
          </reference>
        </references>
      </pivotArea>
    </chartFormat>
    <chartFormat chart="6" format="332" series="1">
      <pivotArea type="data" outline="0" fieldPosition="0">
        <references count="2">
          <reference field="4294967294" count="1" selected="0">
            <x v="2"/>
          </reference>
          <reference field="0" count="1" selected="0">
            <x v="44"/>
          </reference>
        </references>
      </pivotArea>
    </chartFormat>
    <chartFormat chart="6" format="333" series="1">
      <pivotArea type="data" outline="0" fieldPosition="0">
        <references count="2">
          <reference field="4294967294" count="1" selected="0">
            <x v="0"/>
          </reference>
          <reference field="0" count="1" selected="0">
            <x v="45"/>
          </reference>
        </references>
      </pivotArea>
    </chartFormat>
    <chartFormat chart="6" format="334" series="1">
      <pivotArea type="data" outline="0" fieldPosition="0">
        <references count="2">
          <reference field="4294967294" count="1" selected="0">
            <x v="1"/>
          </reference>
          <reference field="0" count="1" selected="0">
            <x v="45"/>
          </reference>
        </references>
      </pivotArea>
    </chartFormat>
    <chartFormat chart="6" format="335" series="1">
      <pivotArea type="data" outline="0" fieldPosition="0">
        <references count="2">
          <reference field="4294967294" count="1" selected="0">
            <x v="2"/>
          </reference>
          <reference field="0" count="1" selected="0">
            <x v="45"/>
          </reference>
        </references>
      </pivotArea>
    </chartFormat>
    <chartFormat chart="6" format="336" series="1">
      <pivotArea type="data" outline="0" fieldPosition="0">
        <references count="2">
          <reference field="4294967294" count="1" selected="0">
            <x v="0"/>
          </reference>
          <reference field="0" count="1" selected="0">
            <x v="46"/>
          </reference>
        </references>
      </pivotArea>
    </chartFormat>
    <chartFormat chart="6" format="337" series="1">
      <pivotArea type="data" outline="0" fieldPosition="0">
        <references count="2">
          <reference field="4294967294" count="1" selected="0">
            <x v="1"/>
          </reference>
          <reference field="0" count="1" selected="0">
            <x v="46"/>
          </reference>
        </references>
      </pivotArea>
    </chartFormat>
    <chartFormat chart="6" format="338" series="1">
      <pivotArea type="data" outline="0" fieldPosition="0">
        <references count="2">
          <reference field="4294967294" count="1" selected="0">
            <x v="2"/>
          </reference>
          <reference field="0" count="1" selected="0">
            <x v="46"/>
          </reference>
        </references>
      </pivotArea>
    </chartFormat>
    <chartFormat chart="6" format="339" series="1">
      <pivotArea type="data" outline="0" fieldPosition="0">
        <references count="2">
          <reference field="4294967294" count="1" selected="0">
            <x v="0"/>
          </reference>
          <reference field="0" count="1" selected="0">
            <x v="47"/>
          </reference>
        </references>
      </pivotArea>
    </chartFormat>
    <chartFormat chart="6" format="340" series="1">
      <pivotArea type="data" outline="0" fieldPosition="0">
        <references count="2">
          <reference field="4294967294" count="1" selected="0">
            <x v="1"/>
          </reference>
          <reference field="0" count="1" selected="0">
            <x v="47"/>
          </reference>
        </references>
      </pivotArea>
    </chartFormat>
    <chartFormat chart="6" format="341" series="1">
      <pivotArea type="data" outline="0" fieldPosition="0">
        <references count="2">
          <reference field="4294967294" count="1" selected="0">
            <x v="2"/>
          </reference>
          <reference field="0" count="1" selected="0">
            <x v="47"/>
          </reference>
        </references>
      </pivotArea>
    </chartFormat>
    <chartFormat chart="6" format="342" series="1">
      <pivotArea type="data" outline="0" fieldPosition="0">
        <references count="2">
          <reference field="4294967294" count="1" selected="0">
            <x v="0"/>
          </reference>
          <reference field="0" count="1" selected="0">
            <x v="48"/>
          </reference>
        </references>
      </pivotArea>
    </chartFormat>
    <chartFormat chart="6" format="343" series="1">
      <pivotArea type="data" outline="0" fieldPosition="0">
        <references count="2">
          <reference field="4294967294" count="1" selected="0">
            <x v="1"/>
          </reference>
          <reference field="0" count="1" selected="0">
            <x v="48"/>
          </reference>
        </references>
      </pivotArea>
    </chartFormat>
    <chartFormat chart="6" format="344" series="1">
      <pivotArea type="data" outline="0" fieldPosition="0">
        <references count="2">
          <reference field="4294967294" count="1" selected="0">
            <x v="2"/>
          </reference>
          <reference field="0" count="1" selected="0">
            <x v="48"/>
          </reference>
        </references>
      </pivotArea>
    </chartFormat>
    <chartFormat chart="6" format="345" series="1">
      <pivotArea type="data" outline="0" fieldPosition="0">
        <references count="2">
          <reference field="4294967294" count="1" selected="0">
            <x v="0"/>
          </reference>
          <reference field="0" count="1" selected="0">
            <x v="49"/>
          </reference>
        </references>
      </pivotArea>
    </chartFormat>
    <chartFormat chart="6" format="346" series="1">
      <pivotArea type="data" outline="0" fieldPosition="0">
        <references count="2">
          <reference field="4294967294" count="1" selected="0">
            <x v="1"/>
          </reference>
          <reference field="0" count="1" selected="0">
            <x v="49"/>
          </reference>
        </references>
      </pivotArea>
    </chartFormat>
    <chartFormat chart="6" format="347" series="1">
      <pivotArea type="data" outline="0" fieldPosition="0">
        <references count="2">
          <reference field="4294967294" count="1" selected="0">
            <x v="2"/>
          </reference>
          <reference field="0" count="1" selected="0">
            <x v="49"/>
          </reference>
        </references>
      </pivotArea>
    </chartFormat>
    <chartFormat chart="6" format="348" series="1">
      <pivotArea type="data" outline="0" fieldPosition="0">
        <references count="2">
          <reference field="4294967294" count="1" selected="0">
            <x v="0"/>
          </reference>
          <reference field="0" count="1" selected="0">
            <x v="50"/>
          </reference>
        </references>
      </pivotArea>
    </chartFormat>
    <chartFormat chart="6" format="349" series="1">
      <pivotArea type="data" outline="0" fieldPosition="0">
        <references count="2">
          <reference field="4294967294" count="1" selected="0">
            <x v="1"/>
          </reference>
          <reference field="0" count="1" selected="0">
            <x v="50"/>
          </reference>
        </references>
      </pivotArea>
    </chartFormat>
    <chartFormat chart="6" format="350" series="1">
      <pivotArea type="data" outline="0" fieldPosition="0">
        <references count="2">
          <reference field="4294967294" count="1" selected="0">
            <x v="2"/>
          </reference>
          <reference field="0" count="1" selected="0">
            <x v="50"/>
          </reference>
        </references>
      </pivotArea>
    </chartFormat>
    <chartFormat chart="6" format="351" series="1">
      <pivotArea type="data" outline="0" fieldPosition="0">
        <references count="2">
          <reference field="4294967294" count="1" selected="0">
            <x v="0"/>
          </reference>
          <reference field="0" count="1" selected="0">
            <x v="51"/>
          </reference>
        </references>
      </pivotArea>
    </chartFormat>
    <chartFormat chart="6" format="352" series="1">
      <pivotArea type="data" outline="0" fieldPosition="0">
        <references count="2">
          <reference field="4294967294" count="1" selected="0">
            <x v="1"/>
          </reference>
          <reference field="0" count="1" selected="0">
            <x v="51"/>
          </reference>
        </references>
      </pivotArea>
    </chartFormat>
    <chartFormat chart="6" format="353" series="1">
      <pivotArea type="data" outline="0" fieldPosition="0">
        <references count="2">
          <reference field="4294967294" count="1" selected="0">
            <x v="2"/>
          </reference>
          <reference field="0" count="1" selected="0">
            <x v="51"/>
          </reference>
        </references>
      </pivotArea>
    </chartFormat>
    <chartFormat chart="6" format="354" series="1">
      <pivotArea type="data" outline="0" fieldPosition="0">
        <references count="2">
          <reference field="4294967294" count="1" selected="0">
            <x v="0"/>
          </reference>
          <reference field="0" count="1" selected="0">
            <x v="52"/>
          </reference>
        </references>
      </pivotArea>
    </chartFormat>
    <chartFormat chart="6" format="355" series="1">
      <pivotArea type="data" outline="0" fieldPosition="0">
        <references count="2">
          <reference field="4294967294" count="1" selected="0">
            <x v="1"/>
          </reference>
          <reference field="0" count="1" selected="0">
            <x v="52"/>
          </reference>
        </references>
      </pivotArea>
    </chartFormat>
    <chartFormat chart="6" format="356" series="1">
      <pivotArea type="data" outline="0" fieldPosition="0">
        <references count="2">
          <reference field="4294967294" count="1" selected="0">
            <x v="2"/>
          </reference>
          <reference field="0" count="1" selected="0">
            <x v="52"/>
          </reference>
        </references>
      </pivotArea>
    </chartFormat>
    <chartFormat chart="6" format="357" series="1">
      <pivotArea type="data" outline="0" fieldPosition="0">
        <references count="2">
          <reference field="4294967294" count="1" selected="0">
            <x v="0"/>
          </reference>
          <reference field="0" count="1" selected="0">
            <x v="53"/>
          </reference>
        </references>
      </pivotArea>
    </chartFormat>
    <chartFormat chart="6" format="358" series="1">
      <pivotArea type="data" outline="0" fieldPosition="0">
        <references count="2">
          <reference field="4294967294" count="1" selected="0">
            <x v="1"/>
          </reference>
          <reference field="0" count="1" selected="0">
            <x v="53"/>
          </reference>
        </references>
      </pivotArea>
    </chartFormat>
    <chartFormat chart="6" format="359" series="1">
      <pivotArea type="data" outline="0" fieldPosition="0">
        <references count="2">
          <reference field="4294967294" count="1" selected="0">
            <x v="2"/>
          </reference>
          <reference field="0" count="1" selected="0">
            <x v="53"/>
          </reference>
        </references>
      </pivotArea>
    </chartFormat>
    <chartFormat chart="6" format="360" series="1">
      <pivotArea type="data" outline="0" fieldPosition="0">
        <references count="2">
          <reference field="4294967294" count="1" selected="0">
            <x v="0"/>
          </reference>
          <reference field="0" count="1" selected="0">
            <x v="54"/>
          </reference>
        </references>
      </pivotArea>
    </chartFormat>
    <chartFormat chart="6" format="361" series="1">
      <pivotArea type="data" outline="0" fieldPosition="0">
        <references count="2">
          <reference field="4294967294" count="1" selected="0">
            <x v="1"/>
          </reference>
          <reference field="0" count="1" selected="0">
            <x v="54"/>
          </reference>
        </references>
      </pivotArea>
    </chartFormat>
    <chartFormat chart="6" format="362" series="1">
      <pivotArea type="data" outline="0" fieldPosition="0">
        <references count="2">
          <reference field="4294967294" count="1" selected="0">
            <x v="2"/>
          </reference>
          <reference field="0" count="1" selected="0">
            <x v="54"/>
          </reference>
        </references>
      </pivotArea>
    </chartFormat>
    <chartFormat chart="6" format="363" series="1">
      <pivotArea type="data" outline="0" fieldPosition="0">
        <references count="2">
          <reference field="4294967294" count="1" selected="0">
            <x v="0"/>
          </reference>
          <reference field="0" count="1" selected="0">
            <x v="55"/>
          </reference>
        </references>
      </pivotArea>
    </chartFormat>
    <chartFormat chart="6" format="364" series="1">
      <pivotArea type="data" outline="0" fieldPosition="0">
        <references count="2">
          <reference field="4294967294" count="1" selected="0">
            <x v="1"/>
          </reference>
          <reference field="0" count="1" selected="0">
            <x v="55"/>
          </reference>
        </references>
      </pivotArea>
    </chartFormat>
    <chartFormat chart="6" format="365" series="1">
      <pivotArea type="data" outline="0" fieldPosition="0">
        <references count="2">
          <reference field="4294967294" count="1" selected="0">
            <x v="2"/>
          </reference>
          <reference field="0" count="1" selected="0">
            <x v="55"/>
          </reference>
        </references>
      </pivotArea>
    </chartFormat>
    <chartFormat chart="6" format="366" series="1">
      <pivotArea type="data" outline="0" fieldPosition="0">
        <references count="2">
          <reference field="4294967294" count="1" selected="0">
            <x v="0"/>
          </reference>
          <reference field="0" count="1" selected="0">
            <x v="56"/>
          </reference>
        </references>
      </pivotArea>
    </chartFormat>
    <chartFormat chart="6" format="367" series="1">
      <pivotArea type="data" outline="0" fieldPosition="0">
        <references count="2">
          <reference field="4294967294" count="1" selected="0">
            <x v="1"/>
          </reference>
          <reference field="0" count="1" selected="0">
            <x v="56"/>
          </reference>
        </references>
      </pivotArea>
    </chartFormat>
    <chartFormat chart="6" format="368" series="1">
      <pivotArea type="data" outline="0" fieldPosition="0">
        <references count="2">
          <reference field="4294967294" count="1" selected="0">
            <x v="2"/>
          </reference>
          <reference field="0" count="1" selected="0">
            <x v="56"/>
          </reference>
        </references>
      </pivotArea>
    </chartFormat>
    <chartFormat chart="6" format="369" series="1">
      <pivotArea type="data" outline="0" fieldPosition="0">
        <references count="2">
          <reference field="4294967294" count="1" selected="0">
            <x v="0"/>
          </reference>
          <reference field="0" count="1" selected="0">
            <x v="57"/>
          </reference>
        </references>
      </pivotArea>
    </chartFormat>
    <chartFormat chart="6" format="370" series="1">
      <pivotArea type="data" outline="0" fieldPosition="0">
        <references count="2">
          <reference field="4294967294" count="1" selected="0">
            <x v="1"/>
          </reference>
          <reference field="0" count="1" selected="0">
            <x v="57"/>
          </reference>
        </references>
      </pivotArea>
    </chartFormat>
    <chartFormat chart="6" format="371" series="1">
      <pivotArea type="data" outline="0" fieldPosition="0">
        <references count="2">
          <reference field="4294967294" count="1" selected="0">
            <x v="2"/>
          </reference>
          <reference field="0" count="1" selected="0">
            <x v="57"/>
          </reference>
        </references>
      </pivotArea>
    </chartFormat>
    <chartFormat chart="6" format="372" series="1">
      <pivotArea type="data" outline="0" fieldPosition="0">
        <references count="2">
          <reference field="4294967294" count="1" selected="0">
            <x v="0"/>
          </reference>
          <reference field="0" count="1" selected="0">
            <x v="58"/>
          </reference>
        </references>
      </pivotArea>
    </chartFormat>
    <chartFormat chart="6" format="373" series="1">
      <pivotArea type="data" outline="0" fieldPosition="0">
        <references count="2">
          <reference field="4294967294" count="1" selected="0">
            <x v="1"/>
          </reference>
          <reference field="0" count="1" selected="0">
            <x v="58"/>
          </reference>
        </references>
      </pivotArea>
    </chartFormat>
    <chartFormat chart="6" format="374" series="1">
      <pivotArea type="data" outline="0" fieldPosition="0">
        <references count="2">
          <reference field="4294967294" count="1" selected="0">
            <x v="2"/>
          </reference>
          <reference field="0" count="1" selected="0">
            <x v="58"/>
          </reference>
        </references>
      </pivotArea>
    </chartFormat>
    <chartFormat chart="6" format="375" series="1">
      <pivotArea type="data" outline="0" fieldPosition="0">
        <references count="2">
          <reference field="4294967294" count="1" selected="0">
            <x v="0"/>
          </reference>
          <reference field="0" count="1" selected="0">
            <x v="59"/>
          </reference>
        </references>
      </pivotArea>
    </chartFormat>
    <chartFormat chart="6" format="376" series="1">
      <pivotArea type="data" outline="0" fieldPosition="0">
        <references count="2">
          <reference field="4294967294" count="1" selected="0">
            <x v="1"/>
          </reference>
          <reference field="0" count="1" selected="0">
            <x v="59"/>
          </reference>
        </references>
      </pivotArea>
    </chartFormat>
    <chartFormat chart="6" format="377" series="1">
      <pivotArea type="data" outline="0" fieldPosition="0">
        <references count="2">
          <reference field="4294967294" count="1" selected="0">
            <x v="2"/>
          </reference>
          <reference field="0" count="1" selected="0">
            <x v="59"/>
          </reference>
        </references>
      </pivotArea>
    </chartFormat>
    <chartFormat chart="6" format="378" series="1">
      <pivotArea type="data" outline="0" fieldPosition="0">
        <references count="2">
          <reference field="4294967294" count="1" selected="0">
            <x v="0"/>
          </reference>
          <reference field="0" count="1" selected="0">
            <x v="60"/>
          </reference>
        </references>
      </pivotArea>
    </chartFormat>
    <chartFormat chart="6" format="379" series="1">
      <pivotArea type="data" outline="0" fieldPosition="0">
        <references count="2">
          <reference field="4294967294" count="1" selected="0">
            <x v="1"/>
          </reference>
          <reference field="0" count="1" selected="0">
            <x v="60"/>
          </reference>
        </references>
      </pivotArea>
    </chartFormat>
    <chartFormat chart="6" format="380" series="1">
      <pivotArea type="data" outline="0" fieldPosition="0">
        <references count="2">
          <reference field="4294967294" count="1" selected="0">
            <x v="2"/>
          </reference>
          <reference field="0" count="1" selected="0">
            <x v="60"/>
          </reference>
        </references>
      </pivotArea>
    </chartFormat>
    <chartFormat chart="6" format="381" series="1">
      <pivotArea type="data" outline="0" fieldPosition="0">
        <references count="2">
          <reference field="4294967294" count="1" selected="0">
            <x v="0"/>
          </reference>
          <reference field="0" count="1" selected="0">
            <x v="61"/>
          </reference>
        </references>
      </pivotArea>
    </chartFormat>
    <chartFormat chart="6" format="382" series="1">
      <pivotArea type="data" outline="0" fieldPosition="0">
        <references count="2">
          <reference field="4294967294" count="1" selected="0">
            <x v="1"/>
          </reference>
          <reference field="0" count="1" selected="0">
            <x v="61"/>
          </reference>
        </references>
      </pivotArea>
    </chartFormat>
    <chartFormat chart="6" format="383" series="1">
      <pivotArea type="data" outline="0" fieldPosition="0">
        <references count="2">
          <reference field="4294967294" count="1" selected="0">
            <x v="2"/>
          </reference>
          <reference field="0" count="1" selected="0">
            <x v="61"/>
          </reference>
        </references>
      </pivotArea>
    </chartFormat>
    <chartFormat chart="6" format="384" series="1">
      <pivotArea type="data" outline="0" fieldPosition="0">
        <references count="2">
          <reference field="4294967294" count="1" selected="0">
            <x v="0"/>
          </reference>
          <reference field="0" count="1" selected="0">
            <x v="62"/>
          </reference>
        </references>
      </pivotArea>
    </chartFormat>
    <chartFormat chart="6" format="385" series="1">
      <pivotArea type="data" outline="0" fieldPosition="0">
        <references count="2">
          <reference field="4294967294" count="1" selected="0">
            <x v="1"/>
          </reference>
          <reference field="0" count="1" selected="0">
            <x v="62"/>
          </reference>
        </references>
      </pivotArea>
    </chartFormat>
    <chartFormat chart="6" format="386" series="1">
      <pivotArea type="data" outline="0" fieldPosition="0">
        <references count="2">
          <reference field="4294967294" count="1" selected="0">
            <x v="2"/>
          </reference>
          <reference field="0" count="1" selected="0">
            <x v="62"/>
          </reference>
        </references>
      </pivotArea>
    </chartFormat>
    <chartFormat chart="6" format="387" series="1">
      <pivotArea type="data" outline="0" fieldPosition="0">
        <references count="2">
          <reference field="4294967294" count="1" selected="0">
            <x v="0"/>
          </reference>
          <reference field="0" count="1" selected="0">
            <x v="63"/>
          </reference>
        </references>
      </pivotArea>
    </chartFormat>
    <chartFormat chart="6" format="388" series="1">
      <pivotArea type="data" outline="0" fieldPosition="0">
        <references count="2">
          <reference field="4294967294" count="1" selected="0">
            <x v="1"/>
          </reference>
          <reference field="0" count="1" selected="0">
            <x v="63"/>
          </reference>
        </references>
      </pivotArea>
    </chartFormat>
    <chartFormat chart="6" format="389" series="1">
      <pivotArea type="data" outline="0" fieldPosition="0">
        <references count="2">
          <reference field="4294967294" count="1" selected="0">
            <x v="2"/>
          </reference>
          <reference field="0" count="1" selected="0">
            <x v="63"/>
          </reference>
        </references>
      </pivotArea>
    </chartFormat>
    <chartFormat chart="6" format="390" series="1">
      <pivotArea type="data" outline="0" fieldPosition="0">
        <references count="2">
          <reference field="4294967294" count="1" selected="0">
            <x v="0"/>
          </reference>
          <reference field="0" count="1" selected="0">
            <x v="64"/>
          </reference>
        </references>
      </pivotArea>
    </chartFormat>
    <chartFormat chart="6" format="391" series="1">
      <pivotArea type="data" outline="0" fieldPosition="0">
        <references count="2">
          <reference field="4294967294" count="1" selected="0">
            <x v="1"/>
          </reference>
          <reference field="0" count="1" selected="0">
            <x v="64"/>
          </reference>
        </references>
      </pivotArea>
    </chartFormat>
    <chartFormat chart="6" format="392" series="1">
      <pivotArea type="data" outline="0" fieldPosition="0">
        <references count="2">
          <reference field="4294967294" count="1" selected="0">
            <x v="2"/>
          </reference>
          <reference field="0" count="1" selected="0">
            <x v="64"/>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members count="1" level="1">
        <member name="[Region].[Region].&amp;[As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oles"/>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2">
    <colHierarchyUsage hierarchyUsage="50"/>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57B6EC0-D572-4AFF-89D1-F2A9E87D31C2}" name="Total_Draw" cacheId="10"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1">
  <location ref="S4:T15"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i>
    <i>
      <x v="3"/>
    </i>
    <i>
      <x v="9"/>
    </i>
    <i>
      <x v="8"/>
    </i>
    <i>
      <x v="7"/>
    </i>
    <i>
      <x v="1"/>
    </i>
    <i>
      <x v="4"/>
    </i>
    <i>
      <x v="5"/>
    </i>
    <i>
      <x v="2"/>
    </i>
    <i>
      <x v="6"/>
    </i>
    <i t="grand">
      <x/>
    </i>
  </rowItems>
  <colItems count="1">
    <i/>
  </colItems>
  <dataFields count="1">
    <dataField name="Suma de Total Partidos Empatado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0">
      <autoFilter ref="A1">
        <filterColumn colId="0">
          <top10 val="10" filterVal="10"/>
        </filterColumn>
      </autoFilter>
    </filter>
  </filters>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BE93D98-DEDD-4F3B-872E-E5CE1B3E3107}" name="Total_Loss" cacheId="11"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4">
  <location ref="N4:O15" firstHeaderRow="1" firstDataRow="1" firstDataCol="1"/>
  <pivotFields count="3">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1"/>
    </i>
    <i>
      <x/>
    </i>
    <i>
      <x v="3"/>
    </i>
    <i>
      <x v="2"/>
    </i>
    <i>
      <x v="8"/>
    </i>
    <i>
      <x v="7"/>
    </i>
    <i>
      <x v="4"/>
    </i>
    <i>
      <x v="9"/>
    </i>
    <i>
      <x v="5"/>
    </i>
    <i>
      <x v="6"/>
    </i>
    <i t="grand">
      <x/>
    </i>
  </rowItems>
  <colItems count="1">
    <i/>
  </colItems>
  <dataFields count="1">
    <dataField name="Suma de Total Partidos Perdidos" fld="1"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99">
      <autoFilter ref="A1">
        <filterColumn colId="0">
          <top10 val="10" filterVal="10"/>
        </filterColumn>
      </autoFilter>
    </filter>
  </filters>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3D86357-885A-4753-9946-446BB947CADB}" name="Arg_Total" cacheId="0" applyNumberFormats="0" applyBorderFormats="0" applyFontFormats="0" applyPatternFormats="0" applyAlignmentFormats="0" applyWidthHeightFormats="1" dataCaption="Valores" updatedVersion="8" minRefreshableVersion="3" useAutoFormatting="1" subtotalHiddenItems="1" colGrandTotals="0" itemPrintTitles="1" createdVersion="8" indent="0" outline="1" outlineData="1" multipleFieldFilters="0" chartFormat="5">
  <location ref="R4:U14" firstHeaderRow="1" firstDataRow="3" firstDataCol="1" rowPageCount="1" colPageCount="1"/>
  <pivotFields count="6">
    <pivotField axis="axisCol" allDrilled="1" subtotalTop="0" showAll="0" dataSourceSort="1" defaultSubtotal="0" defaultAttributeDrillState="1">
      <items count="1">
        <item x="0"/>
      </items>
    </pivotField>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s>
  <rowFields count="1">
    <field x="1"/>
  </rowFields>
  <rowItems count="8">
    <i>
      <x/>
    </i>
    <i>
      <x v="1"/>
    </i>
    <i>
      <x v="2"/>
    </i>
    <i>
      <x v="3"/>
    </i>
    <i>
      <x v="4"/>
    </i>
    <i>
      <x v="5"/>
    </i>
    <i>
      <x v="6"/>
    </i>
    <i t="grand">
      <x/>
    </i>
  </rowItems>
  <colFields count="2">
    <field x="0"/>
    <field x="-2"/>
  </colFields>
  <colItems count="3">
    <i>
      <x/>
      <x/>
    </i>
    <i r="1" i="1">
      <x v="1"/>
    </i>
    <i r="1" i="2">
      <x v="2"/>
    </i>
  </colItems>
  <pageFields count="1">
    <pageField fld="2" hier="50" name="[Subtotal].[Países].&amp;[Argentina]" cap="Argentina"/>
  </pageFields>
  <dataFields count="3">
    <dataField name="Goles" fld="3" baseField="1" baseItem="0"/>
    <dataField name="Partidos Ganados" fld="4" baseField="1" baseItem="0"/>
    <dataField name="Partidos Perdidos" fld="5" baseField="1" baseItem="0"/>
  </dataFields>
  <chartFormats count="6">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1"/>
          </reference>
          <reference field="0" count="1" selected="0">
            <x v="0"/>
          </reference>
        </references>
      </pivotArea>
    </chartFormat>
    <chartFormat chart="2" format="8" series="1">
      <pivotArea type="data" outline="0" fieldPosition="0">
        <references count="2">
          <reference field="4294967294" count="1" selected="0">
            <x v="2"/>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1"/>
          </reference>
          <reference field="0" count="1" selected="0">
            <x v="0"/>
          </reference>
        </references>
      </pivotArea>
    </chartFormat>
    <chartFormat chart="4" format="8" series="1">
      <pivotArea type="data" outline="0" fieldPosition="0">
        <references count="2">
          <reference field="4294967294" count="1" selected="0">
            <x v="2"/>
          </reference>
          <reference field="0" count="1" selected="0">
            <x v="0"/>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oles"/>
    <pivotHierarchy dragToData="1" caption="Partidos Ganados"/>
    <pivotHierarchy dragToData="1" caption="Partidos Perdido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2">
    <colHierarchyUsage hierarchyUsage="0"/>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480303D-01F2-4F2C-B397-55AB81A972A2}" name="Arg_Draw" cacheId="5" applyNumberFormats="0" applyBorderFormats="0" applyFontFormats="0" applyPatternFormats="0" applyAlignmentFormats="0" applyWidthHeightFormats="1" dataCaption="Valores" updatedVersion="8" minRefreshableVersion="3" useAutoFormatting="1" colGrandTotals="0" itemPrintTitles="1" createdVersion="8" indent="0" outline="1" outlineData="1" multipleFieldFilters="0">
  <location ref="N4:O13" firstHeaderRow="1" firstDataRow="2" firstDataCol="1" rowPageCount="1" colPageCount="1"/>
  <pivotFields count="4">
    <pivotField axis="axisCol" allDrilled="1" subtotalTop="0" showAll="0" dataSourceSort="1" defaultSubtotal="0" defaultAttributeDrillState="1">
      <items count="1">
        <item x="0"/>
      </items>
    </pivotField>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s>
  <rowFields count="1">
    <field x="1"/>
  </rowFields>
  <rowItems count="8">
    <i>
      <x/>
    </i>
    <i>
      <x v="1"/>
    </i>
    <i>
      <x v="2"/>
    </i>
    <i>
      <x v="3"/>
    </i>
    <i>
      <x v="4"/>
    </i>
    <i>
      <x v="5"/>
    </i>
    <i>
      <x v="6"/>
    </i>
    <i t="grand">
      <x/>
    </i>
  </rowItems>
  <colFields count="1">
    <field x="0"/>
  </colFields>
  <colItems count="1">
    <i>
      <x/>
    </i>
  </colItems>
  <pageFields count="1">
    <pageField fld="2" hier="50" name="[Subtotal].[Países].&amp;[Argentina]" cap="Argentina"/>
  </pageFields>
  <dataFields count="1">
    <dataField name="Suma de Total Partidos Empatados" fld="3"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C04360C-5BF1-4739-9784-7A35B0E92845}" name="Arg_Loss" cacheId="7" applyNumberFormats="0" applyBorderFormats="0" applyFontFormats="0" applyPatternFormats="0" applyAlignmentFormats="0" applyWidthHeightFormats="1" dataCaption="Valores" updatedVersion="8" minRefreshableVersion="3" useAutoFormatting="1" colGrandTotals="0" itemPrintTitles="1" createdVersion="8" indent="0" outline="1" outlineData="1" multipleFieldFilters="0">
  <location ref="J4:K13" firstHeaderRow="1" firstDataRow="2" firstDataCol="1" rowPageCount="1" colPageCount="1"/>
  <pivotFields count="4">
    <pivotField axis="axisCol" allDrilled="1" subtotalTop="0" showAll="0" dataSourceSort="1" defaultSubtotal="0" defaultAttributeDrillState="1">
      <items count="1">
        <item x="0"/>
      </items>
    </pivotField>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s>
  <rowFields count="1">
    <field x="1"/>
  </rowFields>
  <rowItems count="8">
    <i>
      <x/>
    </i>
    <i>
      <x v="1"/>
    </i>
    <i>
      <x v="2"/>
    </i>
    <i>
      <x v="3"/>
    </i>
    <i>
      <x v="4"/>
    </i>
    <i>
      <x v="5"/>
    </i>
    <i>
      <x v="6"/>
    </i>
    <i t="grand">
      <x/>
    </i>
  </rowItems>
  <colFields count="1">
    <field x="0"/>
  </colFields>
  <colItems count="1">
    <i>
      <x/>
    </i>
  </colItems>
  <pageFields count="1">
    <pageField fld="2" hier="50" name="[Subtotal].[Países].&amp;[Argentina]" cap="Argentina"/>
  </pageFields>
  <dataFields count="1">
    <dataField name="Suma de Total Partidos Perdidos" fld="3"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1EEB92C-2E19-42B3-843A-88598E3523EA}" name="Arg_Win" cacheId="8" applyNumberFormats="0" applyBorderFormats="0" applyFontFormats="0" applyPatternFormats="0" applyAlignmentFormats="0" applyWidthHeightFormats="1" dataCaption="Valores" updatedVersion="8" minRefreshableVersion="3" useAutoFormatting="1" colGrandTotals="0" itemPrintTitles="1" createdVersion="8" indent="0" outline="1" outlineData="1" multipleFieldFilters="0">
  <location ref="F4:G13" firstHeaderRow="1" firstDataRow="2" firstDataCol="1" rowPageCount="1" colPageCount="1"/>
  <pivotFields count="4">
    <pivotField axis="axisCol" allDrilled="1" subtotalTop="0" showAll="0"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s>
  <rowFields count="1">
    <field x="2"/>
  </rowFields>
  <rowItems count="8">
    <i>
      <x/>
    </i>
    <i>
      <x v="1"/>
    </i>
    <i>
      <x v="2"/>
    </i>
    <i>
      <x v="3"/>
    </i>
    <i>
      <x v="4"/>
    </i>
    <i>
      <x v="5"/>
    </i>
    <i>
      <x v="6"/>
    </i>
    <i t="grand">
      <x/>
    </i>
  </rowItems>
  <colFields count="1">
    <field x="0"/>
  </colFields>
  <colItems count="1">
    <i>
      <x/>
    </i>
  </colItems>
  <pageFields count="1">
    <pageField fld="3" hier="50" name="[Subtotal].[Países].&amp;[Argentina]" cap="Argentina"/>
  </pageFields>
  <dataFields count="1">
    <dataField name="Suma de Total Partidos Ganados" fld="1" baseField="0" baseItem="0"/>
  </dataFields>
  <conditionalFormats count="1">
    <conditionalFormat priority="3">
      <pivotAreas count="1">
        <pivotArea type="data" collapsedLevelsAreSubtotals="1" fieldPosition="0">
          <references count="2">
            <reference field="4294967294" count="1" selected="0">
              <x v="0"/>
            </reference>
            <reference field="2" count="7">
              <x v="0"/>
              <x v="1"/>
              <x v="2"/>
              <x v="3"/>
              <x v="4"/>
              <x v="5"/>
              <x v="6"/>
            </reference>
          </references>
        </pivotArea>
      </pivotAreas>
    </conditionalFormat>
  </conditional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E5EBCA2-52D5-4AB7-BBCD-D13F5A40929E}" name="Arg_Goles" cacheId="6" applyNumberFormats="0" applyBorderFormats="0" applyFontFormats="0" applyPatternFormats="0" applyAlignmentFormats="0" applyWidthHeightFormats="1" dataCaption="Valores" updatedVersion="8" minRefreshableVersion="3" useAutoFormatting="1" colGrandTotals="0" itemPrintTitles="1" createdVersion="8" indent="0" outline="1" outlineData="1" multipleFieldFilters="0">
  <location ref="B4:C13" firstHeaderRow="1" firstDataRow="2" firstDataCol="1" rowPageCount="1" colPageCount="1"/>
  <pivotFields count="4">
    <pivotField axis="axisCol" allDrilled="1" subtotalTop="0" showAll="0" dataSourceSort="1" defaultSubtotal="0" defaultAttributeDrillState="1">
      <items count="1">
        <item x="0"/>
      </items>
    </pivotField>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s>
  <rowFields count="1">
    <field x="1"/>
  </rowFields>
  <rowItems count="8">
    <i>
      <x/>
    </i>
    <i>
      <x v="1"/>
    </i>
    <i>
      <x v="2"/>
    </i>
    <i>
      <x v="3"/>
    </i>
    <i>
      <x v="4"/>
    </i>
    <i>
      <x v="5"/>
    </i>
    <i>
      <x v="6"/>
    </i>
    <i t="grand">
      <x/>
    </i>
  </rowItems>
  <colFields count="1">
    <field x="0"/>
  </colFields>
  <colItems count="1">
    <i>
      <x/>
    </i>
  </colItems>
  <pageFields count="1">
    <pageField fld="2" hier="50" name="[Subtotal].[Países].&amp;[Argentina]" cap="Argentina"/>
  </pageFields>
  <dataFields count="1">
    <dataField name="Suma de Total Goles" fld="3" baseField="0" baseItem="0"/>
  </dataFields>
  <conditionalFormats count="1">
    <conditionalFormat priority="4">
      <pivotAreas count="1">
        <pivotArea type="data" collapsedLevelsAreSubtotals="1" fieldPosition="0">
          <references count="2">
            <reference field="4294967294" count="1" selected="0">
              <x v="0"/>
            </reference>
            <reference field="1" count="7">
              <x v="0"/>
              <x v="1"/>
              <x v="2"/>
              <x v="3"/>
              <x v="4"/>
              <x v="5"/>
              <x v="6"/>
            </reference>
          </references>
        </pivotArea>
      </pivotAreas>
    </conditionalFormat>
  </conditional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D_Pais]"/>
        <x15:activeTabTopLevelEntity name="[Subtotal]"/>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B8422BC3-E13B-4754-B004-AE78C8B22347}" sourceName="[Subtotal].[Año]">
  <pivotTables>
    <pivotTable tabId="42" name="Total_Goles"/>
    <pivotTable tabId="41" name="Region_Draw"/>
    <pivotTable tabId="41" name="Region_Goles"/>
    <pivotTable tabId="41" name="Region_Loss"/>
    <pivotTable tabId="41" name="Region_Win"/>
    <pivotTable tabId="42" name="Total_Draw"/>
    <pivotTable tabId="42" name="Total_Loss"/>
    <pivotTable tabId="42" name="Total_Win"/>
    <pivotTable tabId="40" name="Arg_Draw"/>
    <pivotTable tabId="40" name="Arg_Goles"/>
    <pivotTable tabId="40" name="Arg_Loss"/>
    <pivotTable tabId="40" name="Arg_Win"/>
    <pivotTable tabId="42" name="Totales_Top3"/>
  </pivotTables>
  <data>
    <olap pivotCacheId="393605280">
      <levels count="2">
        <level uniqueName="[Subtotal].[Año].[(All)]" sourceCaption="(All)" count="0"/>
        <level uniqueName="[Subtotal].[Año].[Año]" sourceCaption="Año" count="7">
          <ranges>
            <range startItem="0">
              <i n="[Subtotal].[Año].&amp;[1994]" c="1994"/>
              <i n="[Subtotal].[Año].&amp;[1998]" c="1998"/>
              <i n="[Subtotal].[Año].&amp;[2002]" c="2002"/>
              <i n="[Subtotal].[Año].&amp;[2006]" c="2006"/>
              <i n="[Subtotal].[Año].&amp;[2010]" c="2010"/>
              <i n="[Subtotal].[Año].&amp;[2014]" c="2014"/>
              <i n="[Subtotal].[Año].&amp;[2018]" c="2018"/>
            </range>
          </ranges>
        </level>
      </levels>
      <selections count="1">
        <selection n="[Subtotal].[Año].[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gion" xr10:uid="{6FB1813F-27D2-462C-AB22-9E65EE552AC2}" sourceName="[Region].[Region]">
  <pivotTables>
    <pivotTable tabId="42" name="Total_Goles"/>
    <pivotTable tabId="42" name="Total_Draw"/>
    <pivotTable tabId="42" name="Total_Loss"/>
    <pivotTable tabId="42" name="Total_Win"/>
    <pivotTable tabId="42" name="Totales_Top3"/>
  </pivotTables>
  <data>
    <olap pivotCacheId="393605280">
      <levels count="2">
        <level uniqueName="[Region].[Region].[(All)]" sourceCaption="(All)" count="0"/>
        <level uniqueName="[Region].[Region].[Region]" sourceCaption="Region" count="6">
          <ranges>
            <range startItem="0">
              <i n="[Region].[Region].&amp;[África]" c="África"/>
              <i n="[Region].[Region].&amp;[América del Norte]" c="América del Norte"/>
              <i n="[Region].[Region].&amp;[América del Sur]" c="América del Sur"/>
              <i n="[Region].[Region].&amp;[Asia]" c="Asia"/>
              <i n="[Region].[Region].&amp;[Europa]" c="Europa"/>
              <i n="[Region].[Region].&amp;[Oceanía]" c="Oceanía"/>
            </range>
          </ranges>
        </level>
      </levels>
      <selections count="1">
        <selection n="[Region].[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aíses" xr10:uid="{7FDC63E8-8CBC-44C2-A0E5-CE7B4ECE48AB}" sourceName="[Subtotal].[Países]">
  <pivotTables>
    <pivotTable tabId="42" name="Totales_Tot"/>
  </pivotTables>
  <data>
    <olap pivotCacheId="393605280">
      <levels count="2">
        <level uniqueName="[Subtotal].[Países].[(All)]" sourceCaption="(All)" count="0"/>
        <level uniqueName="[Subtotal].[Países].[Países]" sourceCaption="Países" count="65">
          <ranges>
            <range startItem="0">
              <i n="[Subtotal].[Países].&amp;[Algeria]" c="Algeria"/>
              <i n="[Subtotal].[Países].&amp;[Angola]" c="Angola"/>
              <i n="[Subtotal].[Países].&amp;[Argentina]" c="Argentina"/>
              <i n="[Subtotal].[Países].&amp;[Australia]" c="Australia"/>
              <i n="[Subtotal].[Países].&amp;[Austria]" c="Austria"/>
              <i n="[Subtotal].[Países].&amp;[Belgium]" c="Belgium"/>
              <i n="[Subtotal].[Países].&amp;[Bolivia]" c="Bolivia"/>
              <i n="[Subtotal].[Países].&amp;[Bosnia and Herzegovina]" c="Bosnia and Herzegovina"/>
              <i n="[Subtotal].[Países].&amp;[Brazil]" c="Brazil"/>
              <i n="[Subtotal].[Países].&amp;[Bulgaria]" c="Bulgaria"/>
              <i n="[Subtotal].[Países].&amp;[Cameroon]" c="Cameroon"/>
              <i n="[Subtotal].[Países].&amp;[Chile]" c="Chile"/>
              <i n="[Subtotal].[Países].&amp;[China PR]" c="China PR"/>
              <i n="[Subtotal].[Países].&amp;[Colombia]" c="Colombia"/>
              <i n="[Subtotal].[Países].&amp;[Costa Rica]" c="Costa Rica"/>
              <i n="[Subtotal].[Países].&amp;[Côte d'Ivoire]" c="Côte d'Ivoire"/>
              <i n="[Subtotal].[Países].&amp;[Croatia]" c="Croatia"/>
              <i n="[Subtotal].[Países].&amp;[Czech Republic]" c="Czech Republic"/>
              <i n="[Subtotal].[Países].&amp;[Denmark]" c="Denmark"/>
              <i n="[Subtotal].[Países].&amp;[Ecuador]" c="Ecuador"/>
              <i n="[Subtotal].[Países].&amp;[Egypt]" c="Egypt"/>
              <i n="[Subtotal].[Países].&amp;[England]" c="England"/>
              <i n="[Subtotal].[Países].&amp;[France]" c="France"/>
              <i n="[Subtotal].[Países].&amp;[Germany]" c="Germany"/>
              <i n="[Subtotal].[Países].&amp;[Ghana]" c="Ghana"/>
              <i n="[Subtotal].[Países].&amp;[Greece]" c="Greece"/>
              <i n="[Subtotal].[Países].&amp;[Honduras]" c="Honduras"/>
              <i n="[Subtotal].[Países].&amp;[Iceland]" c="Iceland"/>
              <i n="[Subtotal].[Países].&amp;[IR Iran]" c="IR Iran"/>
              <i n="[Subtotal].[Países].&amp;[Italy]" c="Italy"/>
              <i n="[Subtotal].[Países].&amp;[Jamaica]" c="Jamaica"/>
              <i n="[Subtotal].[Países].&amp;[Japan]" c="Japan"/>
              <i n="[Subtotal].[Países].&amp;[Korea DPR]" c="Korea DPR"/>
              <i n="[Subtotal].[Países].&amp;[Korea Republic]" c="Korea Republic"/>
              <i n="[Subtotal].[Países].&amp;[Mexico]" c="Mexico"/>
              <i n="[Subtotal].[Países].&amp;[Morocco]" c="Morocco"/>
              <i n="[Subtotal].[Países].&amp;[Netherlands]" c="Netherlands"/>
              <i n="[Subtotal].[Países].&amp;[New Zealand]" c="New Zealand"/>
              <i n="[Subtotal].[Países].&amp;[Nigeria]" c="Nigeria"/>
              <i n="[Subtotal].[Países].&amp;[Norway]" c="Norway"/>
              <i n="[Subtotal].[Países].&amp;[Panama]" c="Panama"/>
              <i n="[Subtotal].[Países].&amp;[Paraguay]" c="Paraguay"/>
              <i n="[Subtotal].[Países].&amp;[Perú]" c="Perú"/>
              <i n="[Subtotal].[Países].&amp;[Poland]" c="Poland"/>
              <i n="[Subtotal].[Países].&amp;[Portugal]" c="Portugal"/>
              <i n="[Subtotal].[Países].&amp;[Republic of Ireland]" c="Republic of Ireland"/>
              <i n="[Subtotal].[Países].&amp;[Romania]" c="Romania"/>
              <i n="[Subtotal].[Países].&amp;[Russia]" c="Russia"/>
              <i n="[Subtotal].[Países].&amp;[Saudi Arabia]" c="Saudi Arabia"/>
              <i n="[Subtotal].[Países].&amp;[Scotland]" c="Scotland"/>
              <i n="[Subtotal].[Países].&amp;[Senegal]" c="Senegal"/>
              <i n="[Subtotal].[Países].&amp;[Serbia]" c="Serbia"/>
              <i n="[Subtotal].[Países].&amp;[Slovakia]" c="Slovakia"/>
              <i n="[Subtotal].[Países].&amp;[Slovenia]" c="Slovenia"/>
              <i n="[Subtotal].[Países].&amp;[South Africa]" c="South Africa"/>
              <i n="[Subtotal].[Países].&amp;[Spain]" c="Spain"/>
              <i n="[Subtotal].[Países].&amp;[Sweden]" c="Sweden"/>
              <i n="[Subtotal].[Países].&amp;[Switzerland]" c="Switzerland"/>
              <i n="[Subtotal].[Países].&amp;[Togo]" c="Togo"/>
              <i n="[Subtotal].[Países].&amp;[Trinidad and Tobago]" c="Trinidad and Tobago"/>
              <i n="[Subtotal].[Países].&amp;[Tunisia]" c="Tunisia"/>
              <i n="[Subtotal].[Países].&amp;[Turkey]" c="Turkey"/>
              <i n="[Subtotal].[Países].&amp;[Ukraine]" c="Ukraine"/>
              <i n="[Subtotal].[Países].&amp;[Uruguay]" c="Uruguay"/>
              <i n="[Subtotal].[Países].&amp;[USA]" c="USA"/>
            </range>
          </ranges>
        </level>
      </levels>
      <selections count="1">
        <selection n="[Subtotal].[Países].&amp;[Brazi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1" xr10:uid="{67094F7E-66B9-4D74-908B-55487D1E010E}" cache="SegmentaciónDeDatos_Año" caption="Año" startItem="2" level="1" style="SlicerStyleOther1" rowHeight="225425"/>
  <slicer name="Region 1" xr10:uid="{B5E8817B-138D-4A54-85CA-3C38B56020E1}" cache="SegmentaciónDeDatos_Region" caption="Region" startItem="1" level="1" style="SlicerStyleOther1" rowHeight="225425"/>
  <slicer name="Países 1" xr10:uid="{B2F01325-0309-4812-BA86-863228E3BA63}" cache="SegmentaciónDeDatos_Países" caption="País" startItem="4" level="1" style="SlicerStyleOther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C8778C3D-102A-4B35-9C45-77FB43BED102}" cache="SegmentaciónDeDatos_Año" caption="Año" level="1" style="SlicerStyleOther1" rowHeight="225425"/>
  <slicer name="Region" xr10:uid="{9F95EC5D-5172-4D32-8760-BAA6CBA83A16}" cache="SegmentaciónDeDatos_Region" caption="Region" startItem="1" level="1" style="SlicerStyleOther1" rowHeight="225425"/>
  <slicer name="Países" xr10:uid="{1281AA82-B300-4071-A673-EED77E5034BB}" cache="SegmentaciónDeDatos_Países" caption="Países" startItem="19" level="1" style="SlicerStyleOther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F0EC2A-F50E-4910-A2E7-140B3EF3DC20}" name="Tabla_Principal" displayName="Tabla_Principal" ref="A2:Q435" totalsRowCount="1" headerRowDxfId="189" dataDxfId="187" totalsRowDxfId="185" headerRowBorderDxfId="188" tableBorderDxfId="186">
  <autoFilter ref="A2:Q434" xr:uid="{04F0EC2A-F50E-4910-A2E7-140B3EF3DC20}"/>
  <tableColumns count="17">
    <tableColumn id="1" xr3:uid="{E59D36F4-D9DC-4828-B7D9-2FA2AB8CB004}" name="Fecha" dataDxfId="184" totalsRowDxfId="183"/>
    <tableColumn id="17" xr3:uid="{FCBFB58C-469C-4B6F-B104-B170C90F29E7}" name="Año" dataDxfId="182" totalsRowDxfId="181">
      <calculatedColumnFormula>YEAR(A3)</calculatedColumnFormula>
    </tableColumn>
    <tableColumn id="16" xr3:uid="{4ED0DABE-DAEB-44CC-8A17-34203E9D7B85}" name="ID_Año" dataDxfId="180" totalsRowDxfId="179">
      <calculatedColumnFormula>VLOOKUP(B3,ID_Año[],2,0)</calculatedColumnFormula>
    </tableColumn>
    <tableColumn id="2" xr3:uid="{F849C65C-EF86-44BA-8CB7-93E31C76BB0A}" name="Equipo 1 " dataDxfId="178" totalsRowDxfId="177"/>
    <tableColumn id="3" xr3:uid="{E992D4B3-7EE8-4EFB-8C65-A8A53AC632C9}" name="Equipo 2" dataDxfId="176" totalsRowDxfId="175"/>
    <tableColumn id="4" xr3:uid="{BF348AC3-9E8B-45E1-83A2-8FD575E9E6BB}" name="Continente Equipo 1" dataDxfId="174" totalsRowDxfId="173"/>
    <tableColumn id="5" xr3:uid="{E905DEE8-66D6-4DDA-AEA8-12734219793B}" name="Continente Equipo 2" dataDxfId="172" totalsRowDxfId="171"/>
    <tableColumn id="6" xr3:uid="{310CD616-8FC4-4F9B-A250-F6DBD71E8B76}" name="Ranking FIFA Equipo 1" dataDxfId="170" totalsRowDxfId="169"/>
    <tableColumn id="7" xr3:uid="{752B21C5-606C-4C0E-812A-1FC428A5F7D0}" name="Ranking FIFA Equipo 2" dataDxfId="168" totalsRowDxfId="167"/>
    <tableColumn id="8" xr3:uid="{0A97977D-C9EE-46E2-8917-4222891AB3D5}" name="Goles Equipo 1" totalsRowFunction="sum" dataDxfId="166" totalsRowDxfId="165"/>
    <tableColumn id="9" xr3:uid="{BA84CE05-9DD5-403F-BF3E-6FCFBDCDEBFC}" name="Goles Equipo 2" totalsRowFunction="sum" dataDxfId="164" totalsRowDxfId="163"/>
    <tableColumn id="10" xr3:uid="{32CF56DD-9326-407A-8F65-DAFB5FC64B8E}" name="Torneo" dataDxfId="162" totalsRowDxfId="161"/>
    <tableColumn id="11" xr3:uid="{24C61284-1A1D-4456-A717-945975573E93}" name="Ciudad " dataDxfId="160" totalsRowDxfId="159"/>
    <tableColumn id="12" xr3:uid="{82EB5545-64C8-454A-B33D-6BA8AE1B165D}" name="País" dataDxfId="158" totalsRowDxfId="157"/>
    <tableColumn id="13" xr3:uid="{5DC395D1-2874-4359-B532-1E5D746BB5FC}" name="Definición por penales" dataDxfId="156" totalsRowDxfId="155"/>
    <tableColumn id="14" xr3:uid="{76F81F70-9399-4871-8DCE-4B01BEC085C5}" name="Resultado del Equipo 1" dataDxfId="154" totalsRowDxfId="153"/>
    <tableColumn id="15" xr3:uid="{8FFAD486-C372-454D-948B-091D473E355C}" name="Resultado del Equipo 2" totalsRowFunction="count" dataDxfId="152" totalsRowDxfId="151">
      <calculatedColumnFormula>IF(P3="Victoria","Derrota",IF(P3="Empate","Empate","Victoria"))</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A18F287-87B6-46EE-AB3F-901240F5248C}" name="Tabla_2006" displayName="Tabla_2006" ref="A111:N144" totalsRowCount="1" dataDxfId="150" totalsRowDxfId="149">
  <autoFilter ref="A111:N143" xr:uid="{1A18F287-87B6-46EE-AB3F-901240F5248C}"/>
  <sortState xmlns:xlrd2="http://schemas.microsoft.com/office/spreadsheetml/2017/richdata2" ref="A112:N143">
    <sortCondition ref="B111:B143"/>
  </sortState>
  <tableColumns count="14">
    <tableColumn id="1" xr3:uid="{4A241827-CD09-4CF1-A53E-89B9B13A9AFE}" name="Año" totalsRowLabel="Total" dataDxfId="148" totalsRowDxfId="147"/>
    <tableColumn id="2" xr3:uid="{C2F3AE01-5969-4BCF-B96B-CC4A02A039BF}" name="Países" dataDxfId="146" totalsRowDxfId="145"/>
    <tableColumn id="3" xr3:uid="{306FD49A-EA09-4810-9B4B-E2886BFA7275}" name="Goles como Equipo 1" dataDxfId="144" totalsRowDxfId="143">
      <calculatedColumnFormula>SUMIF(Tabla_Primaria!D$179:D$242,$B112,Tabla_Primaria!J$179:J$242)</calculatedColumnFormula>
    </tableColumn>
    <tableColumn id="4" xr3:uid="{BB8D7A8A-3250-4329-A866-4A6E87A79FFC}" name="Goles como Equipo 2" dataDxfId="142" totalsRowDxfId="141">
      <calculatedColumnFormula>SUMIF(Tabla_Primaria!E$179:E$242,$B112,Tabla_Primaria!K$179:K$242)</calculatedColumnFormula>
    </tableColumn>
    <tableColumn id="5" xr3:uid="{6B871993-06B1-43C3-A838-E7708112766C}" name="Total Goles" totalsRowFunction="sum" dataDxfId="140" totalsRowDxfId="139">
      <calculatedColumnFormula>SUM(Tabla_2006[[#This Row],[Goles como Equipo 1]]+Tabla_2006[[#This Row],[Goles como Equipo 2]])</calculatedColumnFormula>
    </tableColumn>
    <tableColumn id="6" xr3:uid="{5C7FFFB3-B054-4EF5-9139-62651A57DD8C}" name="Partidos Ganados como Equipo 1" dataDxfId="138" totalsRowDxfId="137">
      <calculatedColumnFormula>COUNTIFS(Tabla_Primaria!D$179:D$242,$B112,Tabla_Primaria!P$179:P$242,"Victoria")</calculatedColumnFormula>
    </tableColumn>
    <tableColumn id="7" xr3:uid="{81329502-9AF8-4AEC-8D33-5A8DEB9B43A5}" name="Partidos Ganados como Equipo 2" dataDxfId="136" totalsRowDxfId="135">
      <calculatedColumnFormula>COUNTIFS(Tabla_Primaria!E$179:E$242,$B112,Tabla_Primaria!Q$179:Q$242,"Victoria")</calculatedColumnFormula>
    </tableColumn>
    <tableColumn id="8" xr3:uid="{FC189632-392E-401E-9CB3-F4BC3034CA50}" name="Total Partidos Ganados" totalsRowFunction="sum" dataDxfId="134" totalsRowDxfId="133">
      <calculatedColumnFormula>SUM(Tabla_2006[[#This Row],[Partidos Ganados como Equipo 1]]+Tabla_2006[[#This Row],[Partidos Ganados como Equipo 2]])</calculatedColumnFormula>
    </tableColumn>
    <tableColumn id="9" xr3:uid="{9B991C44-DDA8-4634-BA10-9CEA16DA2EFD}" name="Partidos Perdidos como Equipo 1" dataDxfId="132" totalsRowDxfId="131">
      <calculatedColumnFormula>COUNTIFS(Tabla_Primaria!D$179:D$242,$B112,Tabla_Primaria!P$179:P$242,"Derrota")</calculatedColumnFormula>
    </tableColumn>
    <tableColumn id="10" xr3:uid="{C22E4A56-327A-4F03-B2C2-517C431D8218}" name="Partidos Perdidos como Equipo 2" dataDxfId="130" totalsRowDxfId="129">
      <calculatedColumnFormula>COUNTIFS(Tabla_Primaria!E$179:E$242,$B112,Tabla_Primaria!Q$179:Q$242,"Derrota")</calculatedColumnFormula>
    </tableColumn>
    <tableColumn id="11" xr3:uid="{AE20E589-551E-4B10-87E8-6AC8C07AAC1A}" name="Total Partidos Perdidos" totalsRowFunction="sum" dataDxfId="128" totalsRowDxfId="127">
      <calculatedColumnFormula>SUM(Tabla_2006[[#This Row],[Partidos Perdidos como Equipo 1]]+Tabla_2006[[#This Row],[Partidos Perdidos como Equipo 2]])</calculatedColumnFormula>
    </tableColumn>
    <tableColumn id="12" xr3:uid="{FABA27BC-4225-4A63-8FA8-EF1D39A978B1}" name="Partidos Empatados como Equipo 1" dataDxfId="126" totalsRowDxfId="125">
      <calculatedColumnFormula>COUNTIFS(Tabla_Primaria!D$179:D$242,$B112,Tabla_Primaria!P$179:P$242,"Empate")</calculatedColumnFormula>
    </tableColumn>
    <tableColumn id="13" xr3:uid="{0457AA84-4C57-4397-8B2F-FAE72AD56DCB}" name="Partidos Empatados como Equipo 2" dataDxfId="124" totalsRowDxfId="123">
      <calculatedColumnFormula>COUNTIFS(Tabla_Primaria!E$179:E$242,$B112,Tabla_Primaria!Q$179:Q$242,"Empate")</calculatedColumnFormula>
    </tableColumn>
    <tableColumn id="14" xr3:uid="{36889CDD-0327-4742-93DB-E2AD0606937B}" name="Total Partidos Empatados" totalsRowFunction="count" dataDxfId="122" totalsRowDxfId="121">
      <calculatedColumnFormula>SUM(Tabla_2006[[#This Row],[Partidos Empatados como Equipo 1]]+Tabla_2006[[#This Row],[Partidos Empatados como Equipo 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4C8118D-D9AA-475C-9E07-86C289EB6BD8}" name="Tabla_2018" displayName="Tabla_2018" ref="A230:N263" totalsRowCount="1" headerRowDxfId="120" headerRowBorderDxfId="119" tableBorderDxfId="118">
  <autoFilter ref="A230:N262" xr:uid="{B4C8118D-D9AA-475C-9E07-86C289EB6BD8}"/>
  <sortState xmlns:xlrd2="http://schemas.microsoft.com/office/spreadsheetml/2017/richdata2" ref="A231:N262">
    <sortCondition ref="B230:B262"/>
  </sortState>
  <tableColumns count="14">
    <tableColumn id="1" xr3:uid="{A57EFF38-DFCD-4709-B831-C50544F0CEE3}" name="Año" totalsRowLabel="Total"/>
    <tableColumn id="2" xr3:uid="{239F9426-584D-42C0-8C4E-2F476DFC19C7}" name="Países"/>
    <tableColumn id="3" xr3:uid="{FF99F689-083B-490D-A0A8-2524B0DE62E5}" name="Goles como Equipo 1" dataDxfId="117">
      <calculatedColumnFormula>SUMIF(Tabla_Primaria!D$371:D$434,$B231,Tabla_Primaria!J$371:J$434)</calculatedColumnFormula>
    </tableColumn>
    <tableColumn id="4" xr3:uid="{1824019C-98B8-4F2E-8A35-078001326797}" name="Goles como Equipo 2">
      <calculatedColumnFormula>SUMIF(Tabla_Primaria!E$371:E$434,$B231,Tabla_Primaria!K$371:K$434)</calculatedColumnFormula>
    </tableColumn>
    <tableColumn id="5" xr3:uid="{2494F62E-1F15-4AAE-AA12-6FC3CA15EE96}" name="Total Goles" totalsRowFunction="sum" dataDxfId="116">
      <calculatedColumnFormula>SUM(Tabla_2018[[#This Row],[Goles como Equipo 1]]+Tabla_2018[[#This Row],[Goles como Equipo 2]])</calculatedColumnFormula>
    </tableColumn>
    <tableColumn id="6" xr3:uid="{89E36894-62D3-4BB0-BB0E-561DEF1B32C2}" name="Partidos Ganados como Equipo 1" dataDxfId="115">
      <calculatedColumnFormula>COUNTIFS(Tabla_Primaria!D$371:D$434,$B231,Tabla_Primaria!P$371:P$434,"Victoria")</calculatedColumnFormula>
    </tableColumn>
    <tableColumn id="7" xr3:uid="{82FB53F2-C1E3-4032-9564-DE3533E7868B}" name="Partidos Ganados como Equipo 2">
      <calculatedColumnFormula>COUNTIFS(Tabla_Primaria!E$371:E$434,$B231,Tabla_Primaria!Q$371:Q$434,"Victoria")</calculatedColumnFormula>
    </tableColumn>
    <tableColumn id="8" xr3:uid="{FE3EFBA1-7D35-4C4E-B99F-D71AE97B08FF}" name="Total Partidos Ganados" totalsRowFunction="sum" dataDxfId="114">
      <calculatedColumnFormula>SUM(Tabla_2018[[#This Row],[Partidos Ganados como Equipo 1]]+Tabla_2018[[#This Row],[Partidos Ganados como Equipo 2]])</calculatedColumnFormula>
    </tableColumn>
    <tableColumn id="9" xr3:uid="{4CB3DC7B-D059-4167-932C-CCBDFC0D1376}" name="Partidos Perdidos como Equipo 1" dataDxfId="113">
      <calculatedColumnFormula>COUNTIFS(Tabla_Primaria!D$307:D$370,$B192,Tabla_Primaria!P$307:P$370,"Derrota")</calculatedColumnFormula>
    </tableColumn>
    <tableColumn id="10" xr3:uid="{8912AEEC-62E2-4069-9F29-8AB9CB25AB5D}" name="Partidos Perdidos como Equipo 2">
      <calculatedColumnFormula>COUNTIFS(Tabla_Primaria!E$307:E$370,$B192,Tabla_Primaria!Q$307:Q$370,"Derrota")</calculatedColumnFormula>
    </tableColumn>
    <tableColumn id="11" xr3:uid="{EDE0879B-7FA4-45D0-9501-91D55FD9E5E0}" name="Total Partidos Perdidos" totalsRowFunction="sum" dataDxfId="112">
      <calculatedColumnFormula>SUM(Tabla_2018[[#This Row],[Partidos Perdidos como Equipo 1]]+Tabla_2018[[#This Row],[Partidos Perdidos como Equipo 2]])</calculatedColumnFormula>
    </tableColumn>
    <tableColumn id="12" xr3:uid="{0E9DCAE6-47F4-44D1-A357-A80B187C0255}" name="Partidos Empatados como Equipo 1" dataDxfId="111">
      <calculatedColumnFormula>COUNTIFS(Tabla_Primaria!D$307:D$370,$B192,Tabla_Primaria!P$307:P$370,"Empate")</calculatedColumnFormula>
    </tableColumn>
    <tableColumn id="13" xr3:uid="{1910807B-7430-4037-9E21-ACD52DB25C0B}" name="Partidos Empatados como Equipo 2">
      <calculatedColumnFormula>COUNTIFS(Tabla_Primaria!E$307:E$370,$B192,Tabla_Primaria!Q$307:Q$370,"Empate")</calculatedColumnFormula>
    </tableColumn>
    <tableColumn id="14" xr3:uid="{9A59D931-9DD9-4611-BBB9-26A32BDC99EE}" name="Total Partidos Empatados" totalsRowFunction="count" dataDxfId="110">
      <calculatedColumnFormula>SUM(Tabla_2018[[#This Row],[Partidos Empatados como Equipo 1]]+Tabla_2018[[#This Row],[Partidos Empatados como Equipo 2]])</calculatedColumnFormula>
    </tableColumn>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96AC08F-CF31-4DF8-821C-790038BFC044}" name="Tabla_2014" displayName="Tabla_2014" ref="A191:N224" totalsRowCount="1" headerRowDxfId="109" headerRowBorderDxfId="108" tableBorderDxfId="107">
  <autoFilter ref="A191:N223" xr:uid="{796AC08F-CF31-4DF8-821C-790038BFC044}"/>
  <sortState xmlns:xlrd2="http://schemas.microsoft.com/office/spreadsheetml/2017/richdata2" ref="A192:N223">
    <sortCondition ref="B191:B223"/>
  </sortState>
  <tableColumns count="14">
    <tableColumn id="1" xr3:uid="{C62641E8-6734-4C15-BA30-4C73DB2645F7}" name="Año" totalsRowLabel="Total"/>
    <tableColumn id="2" xr3:uid="{3B2669ED-E45E-446F-A494-3034DCECB52B}" name="Países"/>
    <tableColumn id="3" xr3:uid="{544B3AE9-E4BE-4F4A-B040-558FB1179C36}" name="Goles como Equipo 1" dataDxfId="106">
      <calculatedColumnFormula>SUMIF(Tabla_Primaria!D$307:D$370,$B192,Tabla_Primaria!J$307:J$370)</calculatedColumnFormula>
    </tableColumn>
    <tableColumn id="4" xr3:uid="{AA1A8380-8A48-4542-A060-E6F003750964}" name="Goles como Equipo 2">
      <calculatedColumnFormula>SUMIF(Tabla_Primaria!E$307:E$370,$B192,Tabla_Primaria!K$307:K$370)</calculatedColumnFormula>
    </tableColumn>
    <tableColumn id="5" xr3:uid="{E08B1821-5A3A-4309-A5B6-372BFEDFDF87}" name="Total Goles" totalsRowFunction="sum" dataDxfId="105">
      <calculatedColumnFormula>SUM(Tabla_2014[[#This Row],[Goles como Equipo 1]]+Tabla_2014[[#This Row],[Goles como Equipo 2]])</calculatedColumnFormula>
    </tableColumn>
    <tableColumn id="6" xr3:uid="{81189DAC-314D-4D38-AE1F-C34CAEDFDB13}" name="Partidos Ganados como Equipo 1" dataDxfId="104">
      <calculatedColumnFormula>COUNTIFS(Tabla_Primaria!D$307:D$370,$B192,Tabla_Primaria!P$307:P$370,"Victoria")</calculatedColumnFormula>
    </tableColumn>
    <tableColumn id="7" xr3:uid="{0E3470D4-0AEC-485D-BBDF-5AB99F54A996}" name="Partidos Ganados como Equipo 2">
      <calculatedColumnFormula>COUNTIFS(Tabla_Primaria!E$307:E$370,$B192,Tabla_Primaria!Q$307:Q$370,"Victoria")</calculatedColumnFormula>
    </tableColumn>
    <tableColumn id="8" xr3:uid="{4332EE81-E5F5-4042-979A-B3877255DFDB}" name="Total Partidos Ganados" totalsRowFunction="sum" dataDxfId="103">
      <calculatedColumnFormula>SUM(Tabla_2014[[#This Row],[Partidos Ganados como Equipo 1]]+Tabla_2014[[#This Row],[Partidos Ganados como Equipo 2]])</calculatedColumnFormula>
    </tableColumn>
    <tableColumn id="9" xr3:uid="{C7DAAB20-D236-47BD-BE33-8BEF90986594}" name="Partidos Perdidos como Equipo 1" dataDxfId="102">
      <calculatedColumnFormula>COUNTIFS(Tabla_Primaria!D$307:D$370,$B192,Tabla_Primaria!P$307:P$370,"Derrota")</calculatedColumnFormula>
    </tableColumn>
    <tableColumn id="10" xr3:uid="{A21A4E6A-3FD9-4EC5-BC51-DB513FE7E5DA}" name="Partidos Perdidos como Equipo 2">
      <calculatedColumnFormula>COUNTIFS(Tabla_Primaria!E$307:E$370,$B192,Tabla_Primaria!Q$307:Q$370,"Derrota")</calculatedColumnFormula>
    </tableColumn>
    <tableColumn id="11" xr3:uid="{45F212F7-FF00-4C10-A3B0-91D5E6AA9681}" name="Total Partidos Perdidos" totalsRowFunction="sum" dataDxfId="101">
      <calculatedColumnFormula>SUM(Tabla_2014[[#This Row],[Partidos Perdidos como Equipo 1]]+Tabla_2014[[#This Row],[Partidos Perdidos como Equipo 2]])</calculatedColumnFormula>
    </tableColumn>
    <tableColumn id="12" xr3:uid="{9FF16FE8-67FE-48CF-9442-10F69456C43E}" name="Partidos Empatados como Equipo 1" dataDxfId="100">
      <calculatedColumnFormula>COUNTIFS(Tabla_Primaria!D$307:D$370,$B192,Tabla_Primaria!P$307:P$370,"Empate")</calculatedColumnFormula>
    </tableColumn>
    <tableColumn id="13" xr3:uid="{FE481DD5-70C5-49FB-A33D-449946A1E373}" name="Partidos Empatados como Equipo 2">
      <calculatedColumnFormula>COUNTIFS(Tabla_Primaria!E$307:E$370,$B192,Tabla_Primaria!Q$307:Q$370,"Empate")</calculatedColumnFormula>
    </tableColumn>
    <tableColumn id="14" xr3:uid="{D24FC5EE-7179-4F7C-B0C7-E380B2CE79F3}" name="Total Partidos Empatados" totalsRowFunction="count" dataDxfId="99">
      <calculatedColumnFormula>SUM(Tabla_2014[[#This Row],[Partidos Empatados como Equipo 1]]+Tabla_2014[[#This Row],[Partidos Empatados como Equipo 2]])</calculatedColumnFormula>
    </tableColumn>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98C8282-1157-42B2-AB45-8D0D495CD04C}" name="Tabla_2010" displayName="Tabla_2010" ref="A151:N184" totalsRowCount="1" headerRowDxfId="98" headerRowBorderDxfId="97" tableBorderDxfId="96">
  <autoFilter ref="A151:N183" xr:uid="{D98C8282-1157-42B2-AB45-8D0D495CD04C}"/>
  <sortState xmlns:xlrd2="http://schemas.microsoft.com/office/spreadsheetml/2017/richdata2" ref="A152:N183">
    <sortCondition ref="B151:B183"/>
  </sortState>
  <tableColumns count="14">
    <tableColumn id="1" xr3:uid="{4B5A96E1-8EF2-4337-9449-F6328A22D8F7}" name="Año" totalsRowLabel="Total"/>
    <tableColumn id="2" xr3:uid="{C7E84C7D-DF2D-45A1-BCF5-28BBA8098900}" name="Países"/>
    <tableColumn id="3" xr3:uid="{7DE424DE-14D4-4B38-82EF-5B4FC624544F}" name="Goles como Equipo 1" dataDxfId="95">
      <calculatedColumnFormula>SUMIF(Tabla_Primaria!D$243:D$306,$B152,Tabla_Primaria!J$243:J$306)</calculatedColumnFormula>
    </tableColumn>
    <tableColumn id="4" xr3:uid="{E6E08123-CA95-4B57-B2BC-F18DD8C6A35B}" name="Goles como Equipo 2">
      <calculatedColumnFormula>SUMIF(Tabla_Primaria!E$243:E$306,$B152,Tabla_Primaria!K$243:K$306)</calculatedColumnFormula>
    </tableColumn>
    <tableColumn id="5" xr3:uid="{6C70A6C1-D404-4F3B-A0C9-D4341A81B4AE}" name="Total Goles" totalsRowFunction="sum" dataDxfId="94">
      <calculatedColumnFormula>SUM(Tabla_2010[[#This Row],[Goles como Equipo 1]]+Tabla_2010[[#This Row],[Goles como Equipo 2]])</calculatedColumnFormula>
    </tableColumn>
    <tableColumn id="6" xr3:uid="{72A904E0-8A40-4355-820D-AC849163F2EC}" name="Partidos Ganados como Equipo 1" dataDxfId="93">
      <calculatedColumnFormula>COUNTIFS(Tabla_Primaria!D$243:D$306,$B152,Tabla_Primaria!P$243:P$306,"Victoria")</calculatedColumnFormula>
    </tableColumn>
    <tableColumn id="7" xr3:uid="{07BB8504-7FDA-4DA6-BCBD-CA6407667B8C}" name="Partidos Ganados como Equipo 2">
      <calculatedColumnFormula>COUNTIFS(Tabla_Primaria!E$243:E$306,$B152,Tabla_Primaria!Q$243:Q$306,"Victoria")</calculatedColumnFormula>
    </tableColumn>
    <tableColumn id="8" xr3:uid="{D205E2B1-2B41-47D2-BD13-B162A27A7A46}" name="Total Partidos Ganados" totalsRowFunction="sum" dataDxfId="92">
      <calculatedColumnFormula>SUM(Tabla_2010[[#This Row],[Partidos Ganados como Equipo 1]]+Tabla_2010[[#This Row],[Partidos Ganados como Equipo 2]])</calculatedColumnFormula>
    </tableColumn>
    <tableColumn id="9" xr3:uid="{1E54E32B-D098-495F-933E-EDA0998D7425}" name="Partidos Perdidos como Equipo 1" dataDxfId="91">
      <calculatedColumnFormula>COUNTIFS(Tabla_Primaria!D$243:D$306,$B152,Tabla_Primaria!P$243:P$306,"Derrota")</calculatedColumnFormula>
    </tableColumn>
    <tableColumn id="10" xr3:uid="{E25554F0-C345-420F-9CBC-F4CE19A534FA}" name="Partidos Perdidos como Equipo 2">
      <calculatedColumnFormula>COUNTIFS(Tabla_Primaria!E$243:E$306,$B152,Tabla_Primaria!Q$243:Q$306,"Derrota")</calculatedColumnFormula>
    </tableColumn>
    <tableColumn id="11" xr3:uid="{987FBDF6-5200-4AA1-A45B-14A9A16401A7}" name="Total Partidos Perdidos" totalsRowFunction="sum" dataDxfId="90">
      <calculatedColumnFormula>SUM(Tabla_2010[[#This Row],[Partidos Perdidos como Equipo 1]]+Tabla_2010[[#This Row],[Partidos Perdidos como Equipo 2]])</calculatedColumnFormula>
    </tableColumn>
    <tableColumn id="12" xr3:uid="{3FCADF26-8D84-4A59-8102-AED7B46296F6}" name="Partidos Empatados como Equipo 1" dataDxfId="89">
      <calculatedColumnFormula>COUNTIFS(Tabla_Primaria!D$243:D$306,$B152,Tabla_Primaria!P$243:P$306,"Empate")</calculatedColumnFormula>
    </tableColumn>
    <tableColumn id="13" xr3:uid="{911AE427-7DC7-4A09-90B4-6E42CE333138}" name="Partidos Empatados como Equipo 2">
      <calculatedColumnFormula>COUNTIFS(Tabla_Primaria!E$243:E$306,$B152,Tabla_Primaria!Q$243:Q$306,"Empate")</calculatedColumnFormula>
    </tableColumn>
    <tableColumn id="14" xr3:uid="{68232182-074E-4FAF-BCED-B1E2F936F020}" name="Total Partidos Empatados" totalsRowFunction="count" dataDxfId="88">
      <calculatedColumnFormula>SUM(Tabla_2010[[#This Row],[Partidos Empatados como Equipo 1]]+Tabla_2010[[#This Row],[Partidos Empatados como Equipo 2]])</calculatedColumnFormula>
    </tableColumn>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7841A8E-49C5-4EC3-9E23-54CB7A5084BF}" name="Tabla_2002" displayName="Tabla_2002" ref="A71:N104" totalsRowCount="1" headerRowDxfId="87" headerRowBorderDxfId="86" tableBorderDxfId="85">
  <autoFilter ref="A71:N103" xr:uid="{B7841A8E-49C5-4EC3-9E23-54CB7A5084BF}"/>
  <sortState xmlns:xlrd2="http://schemas.microsoft.com/office/spreadsheetml/2017/richdata2" ref="A72:N103">
    <sortCondition ref="B71:B103"/>
  </sortState>
  <tableColumns count="14">
    <tableColumn id="1" xr3:uid="{7AE595B6-2FE4-4C3B-9B29-D78880A9F3D4}" name="Año" totalsRowLabel="Total" dataDxfId="84"/>
    <tableColumn id="2" xr3:uid="{6754B685-0113-43A4-96E8-6995A02D2D65}" name="Países" dataDxfId="83"/>
    <tableColumn id="3" xr3:uid="{6A39E2EC-BE37-4015-B68F-5798B0F4521E}" name="Goles como Equipo 1" dataDxfId="82">
      <calculatedColumnFormula>SUMIF(Tabla_Primaria!D$115:D$178,$B72,Tabla_Primaria!J$115:J$178)</calculatedColumnFormula>
    </tableColumn>
    <tableColumn id="4" xr3:uid="{DD48ABF1-FAB7-4D87-856C-51F21F93C3A7}" name="Goles como Equipo 2" dataDxfId="81">
      <calculatedColumnFormula>SUMIF(Tabla_Primaria!E$115:E$178,$B72,Tabla_Primaria!K$115:K$178)</calculatedColumnFormula>
    </tableColumn>
    <tableColumn id="5" xr3:uid="{3DB745C4-13B4-48C0-850F-2778BCFC9CC1}" name="Total Goles" totalsRowFunction="sum" dataDxfId="80">
      <calculatedColumnFormula>SUM(Tabla_2002[[#This Row],[Goles como Equipo 1]]+Tabla_2002[[#This Row],[Goles como Equipo 2]])</calculatedColumnFormula>
    </tableColumn>
    <tableColumn id="6" xr3:uid="{FCB993FA-89DB-4851-BF9A-900B2E5C4192}" name="Partidos Ganados como Equipo 1" dataDxfId="79">
      <calculatedColumnFormula>COUNTIFS(Tabla_Primaria!D$115:D$178,$B72,Tabla_Primaria!P$115:P$178,"Victoria")</calculatedColumnFormula>
    </tableColumn>
    <tableColumn id="7" xr3:uid="{9A258F67-1080-41B2-A1B5-DEA1A2044AA3}" name="Partidos Ganados como Equipo 2" dataDxfId="78">
      <calculatedColumnFormula>COUNTIFS(Tabla_Primaria!E$115:E$178,$B72,Tabla_Primaria!Q$115:Q$178,"Victoria")</calculatedColumnFormula>
    </tableColumn>
    <tableColumn id="8" xr3:uid="{2B61AB3C-1C65-444A-813F-18F9B34E4261}" name="Total Partidos Ganados" totalsRowFunction="sum" dataDxfId="77">
      <calculatedColumnFormula>SUM(Tabla_2002[[#This Row],[Partidos Ganados como Equipo 1]]+Tabla_2002[[#This Row],[Partidos Ganados como Equipo 2]])</calculatedColumnFormula>
    </tableColumn>
    <tableColumn id="9" xr3:uid="{47AE1CBF-2B01-47D0-ADF1-0A27CB909799}" name="Partidos Perdidos como Equipo 1" dataDxfId="76">
      <calculatedColumnFormula>COUNTIFS(Tabla_Primaria!D$115:D$178,$B72,Tabla_Primaria!P$115:P$178,"Derrota")</calculatedColumnFormula>
    </tableColumn>
    <tableColumn id="10" xr3:uid="{B16ACAEB-80FF-4708-99FF-657A3063954C}" name="Partidos Perdidos como Equipo 2" dataDxfId="75">
      <calculatedColumnFormula>COUNTIFS(Tabla_Primaria!E$115:E$178,$B72,Tabla_Primaria!Q$115:Q$178,"Derrota")</calculatedColumnFormula>
    </tableColumn>
    <tableColumn id="11" xr3:uid="{D1B68102-C8D0-4FC4-8425-A6BA61945A2E}" name="Total Partidos Perdidos" totalsRowFunction="sum" dataDxfId="74">
      <calculatedColumnFormula>SUM(Tabla_2002[[#This Row],[Partidos Perdidos como Equipo 1]]+Tabla_2002[[#This Row],[Partidos Perdidos como Equipo 2]])</calculatedColumnFormula>
    </tableColumn>
    <tableColumn id="12" xr3:uid="{6EC72195-3D9A-4B95-8AD1-5F20FB4F7E77}" name="Partidos Empatados como Equipo 1" dataDxfId="73">
      <calculatedColumnFormula>COUNTIFS(Tabla_Primaria!D$115:D$178,$B72,Tabla_Primaria!P$115:P$178,"Empate")</calculatedColumnFormula>
    </tableColumn>
    <tableColumn id="13" xr3:uid="{6DA4F5F8-A681-4B8D-A7AE-C081327AB81E}" name="Partidos Empatados como Equipo 2" dataDxfId="72">
      <calculatedColumnFormula>COUNTIFS(Tabla_Primaria!E$115:E$178,$B72,Tabla_Primaria!Q$115:Q$178,"Empate")</calculatedColumnFormula>
    </tableColumn>
    <tableColumn id="14" xr3:uid="{0F406363-0304-414C-9A27-014D1C18C1E4}" name="Total Partidos Empatados" totalsRowFunction="count" dataDxfId="71">
      <calculatedColumnFormula>SUM(Tabla_2002[[#This Row],[Partidos Empatados como Equipo 1]]+Tabla_2002[[#This Row],[Partidos Empatados como Equipo 2]])</calculatedColumnFormula>
    </tableColumn>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8E2DC34-DCD2-421E-B232-05165FF96636}" name="Tabla_1998" displayName="Tabla_1998" ref="A32:N64" totalsRowCount="1" headerRowDxfId="70" headerRowBorderDxfId="69" tableBorderDxfId="68">
  <autoFilter ref="A32:N63" xr:uid="{D8E2DC34-DCD2-421E-B232-05165FF96636}"/>
  <sortState xmlns:xlrd2="http://schemas.microsoft.com/office/spreadsheetml/2017/richdata2" ref="A33:N63">
    <sortCondition ref="B32:B63"/>
  </sortState>
  <tableColumns count="14">
    <tableColumn id="1" xr3:uid="{853F93C3-6629-485A-ADA5-A79B07C21013}" name="Año" totalsRowLabel="Total"/>
    <tableColumn id="2" xr3:uid="{806C500F-EABE-411D-A32E-4165DE7E3A8B}" name="Países"/>
    <tableColumn id="3" xr3:uid="{3D807DA6-7B96-4E93-AB97-EABC367051E8}" name="Goles como Equipo 1" dataDxfId="67">
      <calculatedColumnFormula>SUMIF(Tabla_Primaria!D$55:D$114,$B33,Tabla_Primaria!J$55:J$114)</calculatedColumnFormula>
    </tableColumn>
    <tableColumn id="4" xr3:uid="{FE5F4F39-170A-4061-B255-A59D4780EB9E}" name="Goles como Equipo 2">
      <calculatedColumnFormula>SUMIF(Tabla_Primaria!E$55:E$114,$B33,Tabla_Primaria!K$55:K$114)</calculatedColumnFormula>
    </tableColumn>
    <tableColumn id="5" xr3:uid="{87E71049-D6BD-4E2B-946E-A569919EE753}" name="Total Goles" totalsRowFunction="sum" dataDxfId="66">
      <calculatedColumnFormula>SUM(Tabla_1998[[#This Row],[Goles como Equipo 1]]+Tabla_1998[[#This Row],[Goles como Equipo 2]])</calculatedColumnFormula>
    </tableColumn>
    <tableColumn id="6" xr3:uid="{862F79EE-D4EB-4E5F-8245-DB3333B3B469}" name="Partidos Ganados como Equipo 1" dataDxfId="65">
      <calculatedColumnFormula>COUNTIFS(Tabla_Primaria!D$55:D$114,$B33,Tabla_Primaria!P$55:P$114,"Victoria")</calculatedColumnFormula>
    </tableColumn>
    <tableColumn id="7" xr3:uid="{37E08E52-5D1F-4784-A921-69B306E561AF}" name="Partidos Ganados como Equipo 2">
      <calculatedColumnFormula>COUNTIFS(Tabla_Primaria!E$55:E$114,$B33,Tabla_Primaria!Q$55:Q$114,"Victoria")</calculatedColumnFormula>
    </tableColumn>
    <tableColumn id="8" xr3:uid="{533B65B7-D373-4223-A1E0-A884EA0FD935}" name="Total Partidos Ganados" totalsRowFunction="sum" dataDxfId="64">
      <calculatedColumnFormula>SUM(Tabla_1998[[#This Row],[Partidos Ganados como Equipo 1]]+Tabla_1998[[#This Row],[Partidos Ganados como Equipo 2]])</calculatedColumnFormula>
    </tableColumn>
    <tableColumn id="9" xr3:uid="{EA6F01E1-824D-4328-907C-815130F17C7C}" name="Partidos Perdidos como Equipo 1" dataDxfId="63">
      <calculatedColumnFormula>COUNTIFS(Tabla_Primaria!D$55:D$114,$B33,Tabla_Primaria!P$55:P$114,"Derrota")</calculatedColumnFormula>
    </tableColumn>
    <tableColumn id="10" xr3:uid="{16619C9A-5799-4A8A-8B68-62BBC06D5068}" name="Partidos Perdidos como Equipo 2">
      <calculatedColumnFormula>COUNTIFS(Tabla_Primaria!E$55:E$114,$B33,Tabla_Primaria!Q$55:Q$114,"Derrota")</calculatedColumnFormula>
    </tableColumn>
    <tableColumn id="11" xr3:uid="{64D0078D-676D-4C94-972D-D68889EF6749}" name="Total Partidos Perdidos" totalsRowFunction="sum" dataDxfId="62">
      <calculatedColumnFormula>SUM(Tabla_1998[[#This Row],[Partidos Perdidos como Equipo 1]]+Tabla_1998[[#This Row],[Partidos Perdidos como Equipo 2]])</calculatedColumnFormula>
    </tableColumn>
    <tableColumn id="12" xr3:uid="{79D2FC1B-528E-447A-B15E-E00D4D783A99}" name="Partidos Empatados como Equipo 1" dataDxfId="61">
      <calculatedColumnFormula>COUNTIFS(Tabla_Primaria!D$55:D$114,$B33,Tabla_Primaria!P$55:P$114,"Empate")</calculatedColumnFormula>
    </tableColumn>
    <tableColumn id="13" xr3:uid="{9A095C46-AEA1-4160-944D-D1F38D9B0245}" name="Partidos Empatados como Equipo 2">
      <calculatedColumnFormula>COUNTIFS(Tabla_Primaria!E$55:E$114,$B33,Tabla_Primaria!Q$55:Q$114,"Empate")</calculatedColumnFormula>
    </tableColumn>
    <tableColumn id="14" xr3:uid="{7F9FCA5E-D4AB-4BA6-A9CA-D3279406A460}" name="Total Partidos Empatados" totalsRowFunction="sum" dataDxfId="60">
      <calculatedColumnFormula>SUM(Tabla_1998[[#This Row],[Partidos Empatados como Equipo 1]]+Tabla_1998[[#This Row],[Partidos Empatados como Equipo 2]])</calculatedColumnFormula>
    </tableColumn>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86C266D-4DAE-4BC4-9932-B5A155D4CAD7}" name="Tabla_1994" displayName="Tabla_1994" ref="A2:N27" totalsRowCount="1" headerRowDxfId="59" headerRowBorderDxfId="58" tableBorderDxfId="57">
  <autoFilter ref="A2:N26" xr:uid="{786C266D-4DAE-4BC4-9932-B5A155D4CAD7}"/>
  <sortState xmlns:xlrd2="http://schemas.microsoft.com/office/spreadsheetml/2017/richdata2" ref="A3:N26">
    <sortCondition ref="B2:B26"/>
  </sortState>
  <tableColumns count="14">
    <tableColumn id="1" xr3:uid="{57B7C4BE-02ED-4479-8AFA-B29C3EA7B5DF}" name="Año" totalsRowLabel="Total"/>
    <tableColumn id="2" xr3:uid="{188C6E15-907A-4AA4-9CDA-96EF253E77B5}" name="Países"/>
    <tableColumn id="3" xr3:uid="{94458422-A502-4657-9872-2E1010CB002B}" name="Goles como Equipo 1" dataDxfId="56">
      <calculatedColumnFormula>SUMIF(Tabla_Primaria!D$3:D$54,$B3,Tabla_Primaria!J$3:J$54)</calculatedColumnFormula>
    </tableColumn>
    <tableColumn id="4" xr3:uid="{03BEA604-1E54-4131-B973-1F69F684B326}" name="Goles como Equipo 2">
      <calculatedColumnFormula>SUMIF(Tabla_Primaria!E$3:E$54,$B3,Tabla_Primaria!K$3:K$54)</calculatedColumnFormula>
    </tableColumn>
    <tableColumn id="5" xr3:uid="{295924EF-2718-4B8A-869B-1BB9DF7C26A3}" name="Total Goles" totalsRowFunction="sum" dataDxfId="55">
      <calculatedColumnFormula>SUM(Tabla_1994[[#This Row],[Goles como Equipo 1]]+Tabla_1994[[#This Row],[Goles como Equipo 2]])</calculatedColumnFormula>
    </tableColumn>
    <tableColumn id="6" xr3:uid="{D3C99A66-55D9-487F-9639-6EC6CD3F1996}" name="Partidos Ganados como Equipo 1" dataDxfId="54">
      <calculatedColumnFormula>COUNTIFS(Tabla_Primaria!D$3:D$54,$B3,Tabla_Primaria!P$4:P$55,"Victoria")</calculatedColumnFormula>
    </tableColumn>
    <tableColumn id="7" xr3:uid="{64A573C1-20E7-4580-BA9D-0E55120B5645}" name="Partidos Ganados como Equipo 2">
      <calculatedColumnFormula>COUNTIFS(Tabla_Primaria!E$3:E$54,$B3,Tabla_Primaria!Q$4:Q$55,"Victoria")</calculatedColumnFormula>
    </tableColumn>
    <tableColumn id="8" xr3:uid="{C2571900-571E-47D4-B20B-FFAE3A163BEE}" name="Total Partidos Ganados" totalsRowFunction="sum" dataDxfId="53">
      <calculatedColumnFormula>SUM(Tabla_1994[[#This Row],[Partidos Ganados como Equipo 1]]+Tabla_1994[[#This Row],[Partidos Ganados como Equipo 2]])</calculatedColumnFormula>
    </tableColumn>
    <tableColumn id="9" xr3:uid="{4F0D020A-BCDA-4D40-8289-D9C533BD6DAC}" name="Partidos Perdidos como Equipo 1" dataDxfId="52">
      <calculatedColumnFormula>COUNTIFS(Tabla_Primaria!D$3:D$54,$B3,Tabla_Primaria!P$4:P$55,"Derrota")</calculatedColumnFormula>
    </tableColumn>
    <tableColumn id="10" xr3:uid="{CC887105-5238-45F9-B363-D362AA4814E8}" name="Partidos Perdidos como Equipo 2">
      <calculatedColumnFormula>COUNTIFS(Tabla_Primaria!E$3:E$54,$B3,Tabla_Primaria!Q$4:Q$55,"Derrota")</calculatedColumnFormula>
    </tableColumn>
    <tableColumn id="11" xr3:uid="{8F0E39FC-9263-4C6D-BB83-8C3897EE15E8}" name="Total Partidos Perdidos" totalsRowFunction="sum" dataDxfId="51">
      <calculatedColumnFormula>SUM(Tabla_1994[[#This Row],[Partidos Perdidos como Equipo 1]]+Tabla_1994[[#This Row],[Partidos Perdidos como Equipo 2]])</calculatedColumnFormula>
    </tableColumn>
    <tableColumn id="12" xr3:uid="{75BD5038-BD2B-44DE-AEAF-149A5E52D329}" name="Partidos Empatados como Equipo 1" dataDxfId="50">
      <calculatedColumnFormula>COUNTIFS(Tabla_Primaria!D$3:D$54,$B3,Tabla_Primaria!P$4:P$55,"Empate")</calculatedColumnFormula>
    </tableColumn>
    <tableColumn id="13" xr3:uid="{1EC67F1D-9EC9-4E9B-B1A1-13580C940BAE}" name="Partidos Empatados como Equipo 2">
      <calculatedColumnFormula>COUNTIFS(Tabla_Primaria!E$3:E$54,$B3,Tabla_Primaria!Q$4:Q$55,"Empate")</calculatedColumnFormula>
    </tableColumn>
    <tableColumn id="14" xr3:uid="{1A29FEC1-5C3C-4B3C-9D73-6E93C4E6B4D3}" name="Total Partidos Empatados" totalsRowFunction="sum" dataDxfId="49">
      <calculatedColumnFormula>SUM(Tabla_1994[[#This Row],[Partidos Empatados como Equipo 1]]+Tabla_1994[[#This Row],[Partidos Empatados como Equipo 2]])</calculatedColumnFormula>
    </tableColumn>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AAD533-80B1-4F8C-9EA1-BAD7FE558A7C}" name="Sub_1994" displayName="Sub_1994" ref="A2:F27" totalsRowCount="1" headerRowDxfId="48" headerRowBorderDxfId="47">
  <autoFilter ref="A2:F26" xr:uid="{44AAD533-80B1-4F8C-9EA1-BAD7FE558A7C}"/>
  <tableColumns count="6">
    <tableColumn id="1" xr3:uid="{3E27E2EF-9536-492A-871A-CC13D400DF98}" name="Año" totalsRowLabel="Total"/>
    <tableColumn id="2" xr3:uid="{AD6C651B-587A-43E9-BDA4-CB2D6B08F448}" name="Países"/>
    <tableColumn id="3" xr3:uid="{1BD432BF-96FE-4CB0-8ABE-61DD3B91046A}" name="Total Goles" totalsRowFunction="sum"/>
    <tableColumn id="4" xr3:uid="{AC966B7E-62AB-40D4-BD4C-6C7D4D807BDB}" name="Total Partidos Ganados" totalsRowFunction="sum"/>
    <tableColumn id="5" xr3:uid="{594D69FE-B377-4EA7-98A9-8E67D4CEE903}" name="Total Partidos Perdidos" totalsRowFunction="sum"/>
    <tableColumn id="6" xr3:uid="{F045C6B5-2606-4298-8651-ED2B8CFA1867}" name="Total Partidos Empatados" totalsRowFunction="sum"/>
  </tableColumns>
  <tableStyleInfo name="TableStyleLight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F85BB23-9FA4-465E-96F8-E66B10EF7C4B}" name="Sub_1998" displayName="Sub_1998" ref="A33:F65" totalsRowCount="1" headerRowDxfId="46" headerRowBorderDxfId="45">
  <autoFilter ref="A33:F64" xr:uid="{4F85BB23-9FA4-465E-96F8-E66B10EF7C4B}"/>
  <tableColumns count="6">
    <tableColumn id="1" xr3:uid="{30D88F1E-ECF7-4DD6-BC44-869BEDA9E1A0}" name="Año" totalsRowLabel="Total"/>
    <tableColumn id="2" xr3:uid="{7E446C8E-02F8-44EA-9EB3-2D7A885B20D4}" name="Países"/>
    <tableColumn id="3" xr3:uid="{6AEAE4E7-122F-4B0E-94F4-CE9DD995179E}" name="Total Goles" totalsRowFunction="sum"/>
    <tableColumn id="4" xr3:uid="{6ACC37C4-5A2F-41A2-A061-B8D58C1AEB0E}" name="Total Partidos Ganados" totalsRowFunction="sum"/>
    <tableColumn id="5" xr3:uid="{2D473A32-75AA-4444-96CA-FDD61F9ED900}" name="Total Partidos Perdidos" totalsRowFunction="sum"/>
    <tableColumn id="6" xr3:uid="{A73D08CA-9682-4F95-BA2B-F16BAC526DA9}" name="Total Partidos Empatados" totalsRowFunction="sum"/>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4C25502-2AD6-42A2-B89B-0FD0CB4689ED}" name="Sub_2002" displayName="Sub_2002" ref="A73:F106" totalsRowCount="1" headerRowDxfId="44" headerRowBorderDxfId="43">
  <autoFilter ref="A73:F105" xr:uid="{A4C25502-2AD6-42A2-B89B-0FD0CB4689ED}"/>
  <tableColumns count="6">
    <tableColumn id="1" xr3:uid="{8A8C1C04-8917-4B8C-9026-F74F89AA25D7}" name="Año" totalsRowLabel="Total"/>
    <tableColumn id="2" xr3:uid="{427B8647-AD03-4B84-AC8E-B5C417F9253B}" name="Países"/>
    <tableColumn id="3" xr3:uid="{DC342F8A-90B1-4D4D-BE6A-502AB8E285AE}" name="Total Goles" totalsRowFunction="sum"/>
    <tableColumn id="4" xr3:uid="{81EAD5CA-1562-47D0-85A9-22B277C90316}" name="Total Partidos Ganados" totalsRowFunction="sum"/>
    <tableColumn id="5" xr3:uid="{24320D77-E978-43EE-BABE-D73D5605A494}" name="Total Partidos Perdidos" totalsRowFunction="sum"/>
    <tableColumn id="6" xr3:uid="{0C24CB83-1B66-441B-A63D-E585D6AB4726}" name="Total Partidos Empatados" totalsRowFunction="sum"/>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B93C67-8C20-48AB-BB04-DA7CB8C9186C}" name="Sub_2006" displayName="Sub_2006" ref="A114:F147" totalsRowCount="1" headerRowDxfId="42" dataDxfId="41" tableBorderDxfId="40">
  <autoFilter ref="A114:F146" xr:uid="{7FB93C67-8C20-48AB-BB04-DA7CB8C9186C}"/>
  <tableColumns count="6">
    <tableColumn id="1" xr3:uid="{6C567624-F7CA-4F89-978E-5FF6C80FA19C}" name="Año" totalsRowLabel="Total" dataDxfId="39"/>
    <tableColumn id="2" xr3:uid="{7213A6A2-4D61-4A50-A7EE-2DE9D80F293B}" name="Países" dataDxfId="38"/>
    <tableColumn id="3" xr3:uid="{296062BC-38CC-46AB-B26F-6147D81309F7}" name="Total Goles" totalsRowFunction="sum" dataDxfId="37"/>
    <tableColumn id="4" xr3:uid="{DDFAD7D1-8648-482C-A1E8-DF257AB7A9D4}" name="Total Partidos Ganados" totalsRowFunction="sum" dataDxfId="36"/>
    <tableColumn id="5" xr3:uid="{CA648401-FF1A-4A77-8236-F25DA0D3D4F8}" name="Total Partidos Perdidos" totalsRowFunction="sum" dataDxfId="35"/>
    <tableColumn id="6" xr3:uid="{C4021D01-8F9E-4B73-B4CA-E111264EA53B}" name="Total Partidos Empatados" totalsRowFunction="sum" dataDxfId="34"/>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1402B9E-6E9A-4B07-A91B-F8EE89E1E2D6}" name="Sub_2010" displayName="Sub_2010" ref="A155:F188" totalsRowCount="1" headerRowDxfId="33" headerRowBorderDxfId="32">
  <autoFilter ref="A155:F187" xr:uid="{A1402B9E-6E9A-4B07-A91B-F8EE89E1E2D6}"/>
  <tableColumns count="6">
    <tableColumn id="1" xr3:uid="{18670C98-0880-43BF-B62B-9F630DC1CD9B}" name="Año" totalsRowLabel="Total"/>
    <tableColumn id="2" xr3:uid="{D273C2DD-C4AA-4474-9170-808ACFD1FD5C}" name="Países"/>
    <tableColumn id="3" xr3:uid="{ED14AB5D-28B7-4866-BB71-18941F3DE282}" name="Total Goles" totalsRowFunction="sum"/>
    <tableColumn id="4" xr3:uid="{EE3D5980-945F-4C26-AA9C-EC764D88457F}" name="Total Partidos Ganados" totalsRowFunction="sum"/>
    <tableColumn id="5" xr3:uid="{ABD2B1C3-2FE7-458C-B9C6-B1C05B431AEF}" name="Total Partidos Perdidos" totalsRowFunction="sum"/>
    <tableColumn id="6" xr3:uid="{348AD161-9A4A-4384-B1D2-18B9B5A5445C}" name="Total Partidos Empatados" totalsRowFunction="sum"/>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5C64949-ECE4-45BB-A944-BA0C19882A4F}" name="Sub_2014" displayName="Sub_2014" ref="A196:F229" totalsRowCount="1" headerRowDxfId="31" headerRowBorderDxfId="30">
  <autoFilter ref="A196:F228" xr:uid="{E5C64949-ECE4-45BB-A944-BA0C19882A4F}"/>
  <tableColumns count="6">
    <tableColumn id="1" xr3:uid="{00DDCFC0-7232-4F11-96A1-BB33398C1DC8}" name="Año" totalsRowLabel="Total"/>
    <tableColumn id="2" xr3:uid="{ADC415E2-F222-4319-87FC-92695867AD1A}" name="Países"/>
    <tableColumn id="3" xr3:uid="{B6D8B69D-C1D6-404F-AA1E-4D0D0EAF2575}" name="Total Goles" totalsRowFunction="sum"/>
    <tableColumn id="4" xr3:uid="{E92A1A1C-5303-4B96-A7EE-D6D946D2E3ED}" name="Total Partidos Ganados" totalsRowFunction="sum"/>
    <tableColumn id="5" xr3:uid="{A72741E0-E3D5-4F73-81C3-01F2AC8F6342}" name="Total Partidos Perdidos" totalsRowFunction="sum"/>
    <tableColumn id="6" xr3:uid="{D2CA6CF4-F776-4889-A89C-686511E05ABD}" name="Total Partidos Empatados" totalsRowFunction="sum"/>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EFE3C6D-93FE-4DAD-B391-EF8149B17FD5}" name="Sub_2018" displayName="Sub_2018" ref="A236:F269" totalsRowCount="1" headerRowDxfId="29" headerRowBorderDxfId="28">
  <autoFilter ref="A236:F268" xr:uid="{1EFE3C6D-93FE-4DAD-B391-EF8149B17FD5}"/>
  <tableColumns count="6">
    <tableColumn id="1" xr3:uid="{393F8E9B-3105-4CC9-9DB7-194060931A0B}" name="Año" totalsRowLabel="Total"/>
    <tableColumn id="2" xr3:uid="{19BA9880-F362-40D1-BA93-7DDE5B643D28}" name="Países"/>
    <tableColumn id="3" xr3:uid="{E5B3FEC9-1B4A-421C-89DE-C9D767F08BA4}" name="Total Goles" totalsRowFunction="sum"/>
    <tableColumn id="4" xr3:uid="{073BB25A-524E-4A97-8B0D-A0490ED88CC4}" name="Total Partidos Ganados" totalsRowFunction="sum"/>
    <tableColumn id="5" xr3:uid="{8872DB67-6E4B-4E80-B7D8-67AB4DE4B45E}" name="Total Partidos Perdidos" totalsRowFunction="sum"/>
    <tableColumn id="6" xr3:uid="{3E8D0BE6-BFE4-4D9C-9B43-A701F5A800FD}" name="Total Partidos Empatados" totalsRowFunction="sum"/>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475726-75DB-4B91-9539-0FBCD6BD54E3}" name="Subtotal" displayName="Subtotal" ref="B2:H218" totalsRowCount="1" headerRowDxfId="27">
  <autoFilter ref="B2:H217" xr:uid="{EB475726-75DB-4B91-9539-0FBCD6BD54E3}"/>
  <sortState xmlns:xlrd2="http://schemas.microsoft.com/office/spreadsheetml/2017/richdata2" ref="B3:H217">
    <sortCondition ref="C2:C217"/>
  </sortState>
  <tableColumns count="7">
    <tableColumn id="1" xr3:uid="{39FD4014-E69F-4F48-8661-BC78A2F5EA24}" name="Año" totalsRowLabel="Total"/>
    <tableColumn id="3" xr3:uid="{ED919D13-E564-4575-9384-6D70F983EA2E}" name="Países"/>
    <tableColumn id="10" xr3:uid="{03CE6E84-F792-4A26-B8B9-BC983A53F0E1}" name="ID_Pais" dataDxfId="26">
      <calculatedColumnFormula>VLOOKUP(C3,ID_Pais!$A$2:$B$66,2,1)</calculatedColumnFormula>
    </tableColumn>
    <tableColumn id="4" xr3:uid="{27CCF078-EE9F-4315-ACD9-40BA2E491A9E}" name="Total Goles" totalsRowFunction="sum"/>
    <tableColumn id="5" xr3:uid="{0A69F4BD-7F0F-4455-9700-17820CCAFD10}" name="Total Partidos Ganados" totalsRowFunction="sum"/>
    <tableColumn id="6" xr3:uid="{68991BC2-086D-4279-84B6-8D5BCA6405F6}" name="Total Partidos Perdidos" totalsRowFunction="sum"/>
    <tableColumn id="7" xr3:uid="{B7F69BE5-82FF-46DC-8E24-FB84DF17AFD9}" name="Total Partidos Empatados" totalsRowFunction="sum"/>
  </tableColumns>
  <tableStyleInfo name="TableStyleLight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7AEBA2-5A51-4931-96A0-812E37E13364}" name="Totales" displayName="Totales" ref="A2:M132" totalsRowCount="1" headerRowDxfId="19" totalsRowDxfId="18">
  <autoFilter ref="A2:M131" xr:uid="{DA7AEBA2-5A51-4931-96A0-812E37E13364}"/>
  <tableColumns count="13">
    <tableColumn id="1" xr3:uid="{9B4C0E08-44D6-46F1-B7D0-65CFBEED95DE}" name="Países" totalsRowLabel="Total" totalsRowDxfId="17"/>
    <tableColumn id="2" xr3:uid="{140CD68E-CD68-42BB-B5CA-2FE550424C19}" name="Goles como Equipo 1" totalsRowFunction="sum" totalsRowDxfId="16"/>
    <tableColumn id="3" xr3:uid="{51623FB0-A829-4806-8073-2059208F3376}" name="Goles como Equipo 2" totalsRowFunction="sum" totalsRowDxfId="15"/>
    <tableColumn id="4" xr3:uid="{267F1EFC-AA4A-4825-AD15-E5EA0B1293D4}" name="Total Goles" totalsRowFunction="sum" totalsRowDxfId="14"/>
    <tableColumn id="5" xr3:uid="{22AD775F-7D15-439D-9E68-DF678EF81F25}" name="Partidos Ganados como Equipo 1" totalsRowFunction="sum" totalsRowDxfId="13"/>
    <tableColumn id="6" xr3:uid="{9BAA2383-49EB-4B55-A974-9F7D10E19AC7}" name="Partidos Ganados como Equipo 2" totalsRowFunction="sum" totalsRowDxfId="12"/>
    <tableColumn id="7" xr3:uid="{02F330C8-D409-40D5-AC0C-5797641F7CF2}" name="Total Partidos Ganados" totalsRowFunction="sum" totalsRowDxfId="11"/>
    <tableColumn id="8" xr3:uid="{06FB9296-8CE6-4CD7-B62A-D3FFE3B1056C}" name="Partidos Perdidos como Equipo 1" totalsRowFunction="sum" totalsRowDxfId="10"/>
    <tableColumn id="9" xr3:uid="{93F6C5B6-24D9-4A50-A649-4D9AD7A6810B}" name="Partidos Perdidos como Equipo 2" totalsRowFunction="sum" totalsRowDxfId="9"/>
    <tableColumn id="10" xr3:uid="{A2AB375D-77AC-4B0E-A66C-9C7EAD497C4A}" name="Total Partidos Perdidos" totalsRowFunction="sum" totalsRowDxfId="8"/>
    <tableColumn id="11" xr3:uid="{69F92106-7111-440E-BDA3-DD1BDEC99F34}" name="Partidos Empatados como Equipo 1" totalsRowFunction="sum" totalsRowDxfId="7"/>
    <tableColumn id="12" xr3:uid="{B72BFA3A-0C39-4D77-8315-09EA56C5E408}" name="Partidos Empatados como Equipo 2" totalsRowFunction="sum" totalsRowDxfId="6"/>
    <tableColumn id="13" xr3:uid="{65B8F165-F2C6-4E05-AADE-E5B30DA83C8E}" name="Total Partidos Empatados" totalsRowFunction="sum" totalsRowDxfId="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12008B1-B2CA-4CB8-9393-DEBA16AF683B}" name="ID_Pais" displayName="ID_Pais" ref="A1:C66" totalsRowShown="0" headerRowDxfId="4">
  <autoFilter ref="A1:C66" xr:uid="{D12008B1-B2CA-4CB8-9393-DEBA16AF683B}"/>
  <sortState xmlns:xlrd2="http://schemas.microsoft.com/office/spreadsheetml/2017/richdata2" ref="A2:C66">
    <sortCondition ref="A1:A66"/>
  </sortState>
  <tableColumns count="3">
    <tableColumn id="2" xr3:uid="{23F4A571-F064-495C-A87C-C8EF171B3DB6}" name="Países"/>
    <tableColumn id="5" xr3:uid="{335EE80A-F95E-48F4-8688-51B33F5AACE5}" name="ID_Pais" dataDxfId="3"/>
    <tableColumn id="3" xr3:uid="{1D201E46-4806-4960-A189-A79FDC5903CA}" name="ID_Region" dataDxfId="2"/>
  </tableColumns>
  <tableStyleInfo name="TableStyleLight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0FFF623-86FC-4420-9E83-3547FE544DFE}" name="Region" displayName="Region" ref="B2:C8" totalsRowShown="0" headerRowDxfId="1">
  <autoFilter ref="B2:C8" xr:uid="{40FFF623-86FC-4420-9E83-3547FE544DFE}"/>
  <tableColumns count="2">
    <tableColumn id="1" xr3:uid="{CEADA1E3-E95F-4C57-A1B3-8AC2E7CB5A49}" name="ID_Region"/>
    <tableColumn id="2" xr3:uid="{F67EB456-811A-4A3A-9B42-1A1F727D4F69}" name="Region"/>
  </tableColumns>
  <tableStyleInfo name="TableStyleLight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56FF6F3-DEDB-4F94-831C-AF2C66C42DDB}" name="ID_Año" displayName="ID_Año" ref="B2:C9" totalsRowShown="0" headerRowDxfId="0">
  <autoFilter ref="B2:C9" xr:uid="{C56FF6F3-DEDB-4F94-831C-AF2C66C42DDB}"/>
  <tableColumns count="2">
    <tableColumn id="1" xr3:uid="{FFC000C1-6E14-4E69-A9DF-BF1D7B694C81}" name="Año"/>
    <tableColumn id="2" xr3:uid="{960E60E9-B15A-42CC-9CEA-F29B8B5B08EC}" name="ID_Año"/>
  </tableColumns>
  <tableStyleInfo name="TableStyleLight15"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mailto:321@hotmail.com" TargetMode="External"/><Relationship Id="rId1" Type="http://schemas.openxmlformats.org/officeDocument/2006/relationships/hyperlink" Target="mailto:abc@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drawing" Target="../drawings/drawing5.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8.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7.xml"/><Relationship Id="rId7" Type="http://schemas.openxmlformats.org/officeDocument/2006/relationships/drawing" Target="../drawings/drawing9.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drawing" Target="../drawings/drawing10.xml"/><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6F7CB-8AF8-43D7-9707-7A015684D1ED}">
  <sheetPr>
    <tabColor theme="6" tint="-0.249977111117893"/>
  </sheetPr>
  <dimension ref="A1:Y147"/>
  <sheetViews>
    <sheetView tabSelected="1" workbookViewId="0"/>
  </sheetViews>
  <sheetFormatPr baseColWidth="10" defaultRowHeight="12.75" x14ac:dyDescent="0.2"/>
  <cols>
    <col min="1" max="1" width="57.5703125" customWidth="1"/>
    <col min="2" max="2" width="8.5703125" customWidth="1"/>
    <col min="3" max="3" width="9.85546875" customWidth="1"/>
    <col min="4" max="4" width="17.42578125" customWidth="1"/>
    <col min="5" max="5" width="7" customWidth="1"/>
    <col min="6" max="6" width="7.28515625" customWidth="1"/>
    <col min="7" max="7" width="8.7109375" customWidth="1"/>
    <col min="10" max="10" width="11.28515625" customWidth="1"/>
    <col min="11" max="11" width="6.5703125" customWidth="1"/>
    <col min="12" max="12" width="8.42578125" customWidth="1"/>
    <col min="13" max="13" width="11.42578125" customWidth="1"/>
    <col min="14" max="14" width="14.28515625" customWidth="1"/>
    <col min="15" max="15" width="8.5703125" customWidth="1"/>
  </cols>
  <sheetData>
    <row r="1" spans="1:25" x14ac:dyDescent="0.2">
      <c r="A1" s="84"/>
      <c r="B1" s="84"/>
      <c r="C1" s="84"/>
      <c r="D1" s="84"/>
      <c r="E1" s="84"/>
      <c r="F1" s="84"/>
      <c r="G1" s="84"/>
      <c r="H1" s="84"/>
      <c r="I1" s="84"/>
      <c r="J1" s="84"/>
      <c r="K1" s="84"/>
      <c r="L1" s="84"/>
      <c r="M1" s="84"/>
      <c r="N1" s="84"/>
      <c r="O1" s="84"/>
      <c r="P1" s="84"/>
      <c r="Q1" s="84"/>
      <c r="R1" s="84"/>
      <c r="S1" s="84"/>
      <c r="T1" s="84"/>
      <c r="U1" s="84"/>
      <c r="V1" s="84"/>
      <c r="W1" s="84"/>
      <c r="X1" s="84"/>
      <c r="Y1" s="84"/>
    </row>
    <row r="2" spans="1:25" x14ac:dyDescent="0.2">
      <c r="A2" s="84"/>
      <c r="B2" s="84"/>
      <c r="C2" s="84"/>
      <c r="D2" s="84"/>
      <c r="E2" s="84"/>
      <c r="F2" s="84"/>
      <c r="G2" s="84"/>
      <c r="H2" s="84"/>
      <c r="I2" s="84"/>
      <c r="J2" s="84"/>
      <c r="K2" s="84"/>
      <c r="L2" s="84"/>
      <c r="M2" s="84"/>
      <c r="N2" s="84"/>
      <c r="O2" s="84"/>
      <c r="P2" s="84"/>
      <c r="Q2" s="84"/>
      <c r="R2" s="84"/>
      <c r="S2" s="84"/>
      <c r="T2" s="84"/>
      <c r="U2" s="84"/>
      <c r="V2" s="84"/>
      <c r="W2" s="84"/>
      <c r="X2" s="84"/>
      <c r="Y2" s="84"/>
    </row>
    <row r="3" spans="1:25" x14ac:dyDescent="0.2">
      <c r="A3" s="84"/>
      <c r="B3" s="84"/>
      <c r="C3" s="84"/>
      <c r="D3" s="84"/>
      <c r="E3" s="84"/>
      <c r="F3" s="84"/>
      <c r="G3" s="84"/>
      <c r="H3" s="84"/>
      <c r="I3" s="84"/>
      <c r="J3" s="84"/>
      <c r="K3" s="84"/>
      <c r="L3" s="84"/>
      <c r="M3" s="84"/>
      <c r="N3" s="84"/>
      <c r="O3" s="84"/>
      <c r="P3" s="84"/>
      <c r="Q3" s="84"/>
      <c r="R3" s="84"/>
      <c r="S3" s="84"/>
      <c r="T3" s="84"/>
      <c r="U3" s="84"/>
      <c r="V3" s="84"/>
      <c r="W3" s="84"/>
      <c r="X3" s="84"/>
      <c r="Y3" s="84"/>
    </row>
    <row r="4" spans="1:25" ht="18" customHeight="1" x14ac:dyDescent="0.2">
      <c r="A4" s="84"/>
      <c r="B4" s="150" t="s">
        <v>2012</v>
      </c>
      <c r="C4" s="150"/>
      <c r="D4" s="150"/>
      <c r="E4" s="150"/>
      <c r="F4" s="150"/>
      <c r="G4" s="150"/>
      <c r="H4" s="150"/>
      <c r="I4" s="150"/>
      <c r="J4" s="150"/>
      <c r="K4" s="150"/>
      <c r="L4" s="150"/>
      <c r="M4" s="150"/>
      <c r="N4" s="150"/>
      <c r="O4" s="150"/>
      <c r="P4" s="84"/>
      <c r="Q4" s="84"/>
      <c r="R4" s="84"/>
      <c r="S4" s="84"/>
      <c r="T4" s="84"/>
      <c r="U4" s="84"/>
      <c r="V4" s="84"/>
      <c r="W4" s="84"/>
      <c r="X4" s="84"/>
      <c r="Y4" s="84"/>
    </row>
    <row r="5" spans="1:25" ht="15" customHeight="1" x14ac:dyDescent="0.2">
      <c r="A5" s="84"/>
      <c r="B5" s="150"/>
      <c r="C5" s="150"/>
      <c r="D5" s="150"/>
      <c r="E5" s="150"/>
      <c r="F5" s="150"/>
      <c r="G5" s="150"/>
      <c r="H5" s="150"/>
      <c r="I5" s="150"/>
      <c r="J5" s="150"/>
      <c r="K5" s="150"/>
      <c r="L5" s="150"/>
      <c r="M5" s="150"/>
      <c r="N5" s="150"/>
      <c r="O5" s="150"/>
      <c r="P5" s="84"/>
      <c r="Q5" s="84"/>
      <c r="R5" s="84"/>
      <c r="S5" s="84"/>
      <c r="T5" s="84"/>
      <c r="U5" s="84"/>
      <c r="V5" s="84"/>
      <c r="W5" s="84"/>
      <c r="X5" s="84"/>
      <c r="Y5" s="84"/>
    </row>
    <row r="6" spans="1:25" ht="15" customHeight="1" x14ac:dyDescent="0.2">
      <c r="A6" s="84"/>
      <c r="B6" s="150"/>
      <c r="C6" s="150"/>
      <c r="D6" s="150"/>
      <c r="E6" s="150"/>
      <c r="F6" s="150"/>
      <c r="G6" s="150"/>
      <c r="H6" s="150"/>
      <c r="I6" s="150"/>
      <c r="J6" s="150"/>
      <c r="K6" s="150"/>
      <c r="L6" s="150"/>
      <c r="M6" s="150"/>
      <c r="N6" s="150"/>
      <c r="O6" s="150"/>
      <c r="P6" s="84"/>
      <c r="Q6" s="84"/>
      <c r="R6" s="84"/>
      <c r="S6" s="84"/>
      <c r="T6" s="84"/>
      <c r="U6" s="84"/>
      <c r="V6" s="84"/>
      <c r="W6" s="84"/>
      <c r="X6" s="84"/>
      <c r="Y6" s="84"/>
    </row>
    <row r="7" spans="1:25" x14ac:dyDescent="0.2">
      <c r="A7" s="84"/>
      <c r="B7" s="150"/>
      <c r="C7" s="150"/>
      <c r="D7" s="150"/>
      <c r="E7" s="150"/>
      <c r="F7" s="150"/>
      <c r="G7" s="150"/>
      <c r="H7" s="150"/>
      <c r="I7" s="150"/>
      <c r="J7" s="150"/>
      <c r="K7" s="150"/>
      <c r="L7" s="150"/>
      <c r="M7" s="150"/>
      <c r="N7" s="150"/>
      <c r="O7" s="150"/>
      <c r="P7" s="84"/>
      <c r="Q7" s="84"/>
      <c r="R7" s="84"/>
      <c r="S7" s="84"/>
      <c r="T7" s="84"/>
      <c r="U7" s="84"/>
      <c r="V7" s="84"/>
      <c r="W7" s="84"/>
      <c r="X7" s="84"/>
      <c r="Y7" s="84"/>
    </row>
    <row r="8" spans="1:25" x14ac:dyDescent="0.2">
      <c r="A8" s="84"/>
      <c r="B8" s="84"/>
      <c r="C8" s="97"/>
      <c r="D8" s="97"/>
      <c r="E8" s="97"/>
      <c r="F8" s="97"/>
      <c r="G8" s="97"/>
      <c r="H8" s="97"/>
      <c r="I8" s="97"/>
      <c r="J8" s="97"/>
      <c r="K8" s="97"/>
      <c r="L8" s="97"/>
      <c r="M8" s="84"/>
      <c r="N8" s="84"/>
      <c r="O8" s="84"/>
      <c r="P8" s="84"/>
      <c r="Q8" s="84"/>
      <c r="R8" s="84"/>
      <c r="S8" s="84"/>
      <c r="T8" s="84"/>
      <c r="U8" s="84"/>
      <c r="V8" s="84"/>
      <c r="W8" s="84"/>
      <c r="X8" s="84"/>
      <c r="Y8" s="84"/>
    </row>
    <row r="9" spans="1:25" ht="13.5" thickBot="1" x14ac:dyDescent="0.25">
      <c r="A9" s="84"/>
      <c r="B9" s="84"/>
      <c r="C9" s="84"/>
      <c r="D9" s="84"/>
      <c r="E9" s="84"/>
      <c r="F9" s="84"/>
      <c r="G9" s="84"/>
      <c r="H9" s="84"/>
      <c r="I9" s="84"/>
      <c r="J9" s="84"/>
      <c r="K9" s="84"/>
      <c r="L9" s="84"/>
      <c r="M9" s="84"/>
      <c r="N9" s="84"/>
      <c r="O9" s="84"/>
      <c r="P9" s="84"/>
      <c r="Q9" s="84"/>
      <c r="R9" s="84"/>
      <c r="S9" s="84"/>
      <c r="T9" s="84"/>
      <c r="U9" s="84"/>
      <c r="V9" s="84"/>
      <c r="W9" s="84"/>
      <c r="X9" s="84"/>
      <c r="Y9" s="84"/>
    </row>
    <row r="10" spans="1:25" x14ac:dyDescent="0.2">
      <c r="A10" s="84"/>
      <c r="B10" s="98"/>
      <c r="C10" s="99"/>
      <c r="D10" s="99"/>
      <c r="E10" s="100"/>
      <c r="F10" s="84"/>
      <c r="G10" s="98"/>
      <c r="H10" s="99"/>
      <c r="I10" s="99"/>
      <c r="J10" s="100"/>
      <c r="K10" s="84"/>
      <c r="L10" s="98"/>
      <c r="M10" s="99"/>
      <c r="N10" s="99"/>
      <c r="O10" s="100"/>
      <c r="P10" s="84"/>
      <c r="Q10" s="84"/>
      <c r="R10" s="84"/>
      <c r="S10" s="84"/>
      <c r="T10" s="84"/>
      <c r="U10" s="84"/>
      <c r="V10" s="84"/>
      <c r="W10" s="84"/>
      <c r="X10" s="84"/>
      <c r="Y10" s="84"/>
    </row>
    <row r="11" spans="1:25" ht="12.75" customHeight="1" x14ac:dyDescent="0.2">
      <c r="A11" s="84"/>
      <c r="B11" s="104"/>
      <c r="C11" s="147" t="s">
        <v>2015</v>
      </c>
      <c r="D11" s="147"/>
      <c r="E11" s="105"/>
      <c r="F11" s="84"/>
      <c r="G11" s="104"/>
      <c r="H11" s="147" t="s">
        <v>1999</v>
      </c>
      <c r="I11" s="147"/>
      <c r="J11" s="105"/>
      <c r="K11" s="84"/>
      <c r="L11" s="104"/>
      <c r="M11" s="147" t="s">
        <v>2000</v>
      </c>
      <c r="N11" s="147"/>
      <c r="O11" s="148"/>
      <c r="P11" s="84"/>
      <c r="Q11" s="84"/>
      <c r="R11" s="84"/>
      <c r="S11" s="84"/>
      <c r="T11" s="84"/>
      <c r="U11" s="84"/>
      <c r="V11" s="84"/>
      <c r="W11" s="84"/>
      <c r="X11" s="84"/>
      <c r="Y11" s="84"/>
    </row>
    <row r="12" spans="1:25" ht="12.75" customHeight="1" x14ac:dyDescent="0.2">
      <c r="A12" s="84"/>
      <c r="B12" s="104"/>
      <c r="C12" s="147"/>
      <c r="D12" s="147"/>
      <c r="E12" s="105"/>
      <c r="F12" s="84"/>
      <c r="G12" s="104"/>
      <c r="H12" s="147"/>
      <c r="I12" s="147"/>
      <c r="J12" s="105"/>
      <c r="K12" s="84"/>
      <c r="L12" s="104"/>
      <c r="M12" s="147"/>
      <c r="N12" s="147"/>
      <c r="O12" s="148"/>
      <c r="P12" s="84"/>
      <c r="Q12" s="84"/>
      <c r="R12" s="84"/>
      <c r="S12" s="84"/>
      <c r="T12" s="84"/>
      <c r="U12" s="84"/>
      <c r="V12" s="84"/>
      <c r="W12" s="84"/>
      <c r="X12" s="84"/>
      <c r="Y12" s="84"/>
    </row>
    <row r="13" spans="1:25" ht="12.75" customHeight="1" x14ac:dyDescent="0.2">
      <c r="A13" s="84"/>
      <c r="B13" s="104"/>
      <c r="C13" s="147"/>
      <c r="D13" s="147"/>
      <c r="E13" s="105"/>
      <c r="F13" s="84"/>
      <c r="G13" s="104"/>
      <c r="H13" s="109"/>
      <c r="I13" s="109"/>
      <c r="J13" s="105"/>
      <c r="K13" s="84"/>
      <c r="L13" s="104"/>
      <c r="M13" s="106"/>
      <c r="N13" s="106"/>
      <c r="O13" s="105"/>
      <c r="P13" s="84"/>
      <c r="Q13" s="84"/>
      <c r="R13" s="84"/>
      <c r="S13" s="84"/>
      <c r="T13" s="84"/>
      <c r="U13" s="84"/>
      <c r="V13" s="84"/>
      <c r="W13" s="84"/>
      <c r="X13" s="84"/>
      <c r="Y13" s="84"/>
    </row>
    <row r="14" spans="1:25" ht="12.75" customHeight="1" x14ac:dyDescent="0.2">
      <c r="A14" s="84"/>
      <c r="B14" s="104"/>
      <c r="C14" s="106"/>
      <c r="D14" s="106"/>
      <c r="E14" s="105"/>
      <c r="F14" s="84"/>
      <c r="G14" s="104"/>
      <c r="H14" s="109"/>
      <c r="I14" s="109"/>
      <c r="J14" s="105"/>
      <c r="K14" s="84"/>
      <c r="L14" s="104"/>
      <c r="M14" s="106"/>
      <c r="N14" s="106"/>
      <c r="O14" s="105"/>
      <c r="P14" s="84"/>
      <c r="Q14" s="84"/>
      <c r="R14" s="84"/>
      <c r="S14" s="84"/>
      <c r="T14" s="84"/>
      <c r="U14" s="84"/>
      <c r="V14" s="84"/>
      <c r="W14" s="84"/>
      <c r="X14" s="84"/>
      <c r="Y14" s="84"/>
    </row>
    <row r="15" spans="1:25" ht="12.75" customHeight="1" x14ac:dyDescent="0.2">
      <c r="A15" s="84"/>
      <c r="B15" s="104"/>
      <c r="C15" s="149" t="s">
        <v>2013</v>
      </c>
      <c r="D15" s="149"/>
      <c r="E15" s="105"/>
      <c r="F15" s="84"/>
      <c r="G15" s="104"/>
      <c r="H15" s="107" t="s">
        <v>1983</v>
      </c>
      <c r="I15" s="106"/>
      <c r="J15" s="105"/>
      <c r="K15" s="84"/>
      <c r="L15" s="104"/>
      <c r="M15" s="106"/>
      <c r="N15" s="106"/>
      <c r="O15" s="105"/>
      <c r="P15" s="84"/>
      <c r="Q15" s="84"/>
      <c r="R15" s="84"/>
      <c r="S15" s="84"/>
      <c r="T15" s="84"/>
      <c r="U15" s="84"/>
      <c r="V15" s="84"/>
      <c r="W15" s="84"/>
      <c r="X15" s="84"/>
      <c r="Y15" s="84"/>
    </row>
    <row r="16" spans="1:25" ht="12.75" customHeight="1" x14ac:dyDescent="0.2">
      <c r="A16" s="84"/>
      <c r="B16" s="104"/>
      <c r="C16" s="149"/>
      <c r="D16" s="149"/>
      <c r="E16" s="105"/>
      <c r="F16" s="84"/>
      <c r="G16" s="104"/>
      <c r="H16" s="107" t="s">
        <v>1984</v>
      </c>
      <c r="I16" s="108"/>
      <c r="J16" s="105"/>
      <c r="K16" s="84"/>
      <c r="L16" s="104"/>
      <c r="M16" s="149" t="s">
        <v>2002</v>
      </c>
      <c r="N16" s="149"/>
      <c r="O16" s="105"/>
      <c r="P16" s="84"/>
      <c r="Q16" s="84"/>
      <c r="R16" s="84"/>
      <c r="S16" s="84"/>
      <c r="T16" s="84"/>
      <c r="U16" s="84"/>
      <c r="V16" s="84"/>
      <c r="W16" s="84"/>
      <c r="X16" s="84"/>
      <c r="Y16" s="84"/>
    </row>
    <row r="17" spans="1:25" x14ac:dyDescent="0.2">
      <c r="A17" s="84"/>
      <c r="B17" s="104"/>
      <c r="C17" s="149"/>
      <c r="D17" s="149"/>
      <c r="E17" s="105"/>
      <c r="F17" s="84"/>
      <c r="G17" s="104"/>
      <c r="H17" s="107" t="s">
        <v>1985</v>
      </c>
      <c r="I17" s="108"/>
      <c r="J17" s="105"/>
      <c r="K17" s="84"/>
      <c r="L17" s="104"/>
      <c r="M17" s="149"/>
      <c r="N17" s="149"/>
      <c r="O17" s="105"/>
      <c r="P17" s="84"/>
      <c r="Q17" s="84"/>
      <c r="R17" s="84"/>
      <c r="S17" s="84"/>
      <c r="T17" s="84"/>
      <c r="U17" s="84"/>
      <c r="V17" s="84"/>
      <c r="W17" s="84"/>
      <c r="X17" s="84"/>
      <c r="Y17" s="84"/>
    </row>
    <row r="18" spans="1:25" x14ac:dyDescent="0.2">
      <c r="A18" s="84"/>
      <c r="B18" s="104"/>
      <c r="C18" s="149"/>
      <c r="D18" s="149"/>
      <c r="E18" s="105"/>
      <c r="F18" s="84"/>
      <c r="G18" s="104"/>
      <c r="H18" s="107" t="s">
        <v>1986</v>
      </c>
      <c r="I18" s="108"/>
      <c r="J18" s="105"/>
      <c r="K18" s="84"/>
      <c r="L18" s="104"/>
      <c r="M18" s="149"/>
      <c r="N18" s="149"/>
      <c r="O18" s="105"/>
      <c r="P18" s="84"/>
      <c r="Q18" s="84"/>
      <c r="R18" s="84"/>
      <c r="S18" s="84"/>
      <c r="T18" s="84"/>
      <c r="U18" s="84"/>
      <c r="V18" s="84"/>
      <c r="W18" s="84"/>
      <c r="X18" s="84"/>
      <c r="Y18" s="84"/>
    </row>
    <row r="19" spans="1:25" x14ac:dyDescent="0.2">
      <c r="A19" s="84"/>
      <c r="B19" s="104"/>
      <c r="C19" s="149"/>
      <c r="D19" s="149"/>
      <c r="E19" s="105"/>
      <c r="F19" s="84"/>
      <c r="G19" s="104"/>
      <c r="H19" s="107" t="s">
        <v>1987</v>
      </c>
      <c r="I19" s="108"/>
      <c r="J19" s="105"/>
      <c r="K19" s="84"/>
      <c r="L19" s="104"/>
      <c r="M19" s="149"/>
      <c r="N19" s="149"/>
      <c r="O19" s="105"/>
      <c r="P19" s="84"/>
      <c r="Q19" s="84"/>
      <c r="R19" s="84"/>
      <c r="S19" s="84"/>
      <c r="T19" s="84"/>
      <c r="U19" s="84"/>
      <c r="V19" s="84"/>
      <c r="W19" s="84"/>
      <c r="X19" s="84"/>
      <c r="Y19" s="84"/>
    </row>
    <row r="20" spans="1:25" x14ac:dyDescent="0.2">
      <c r="A20" s="84"/>
      <c r="B20" s="104"/>
      <c r="C20" s="149"/>
      <c r="D20" s="149"/>
      <c r="E20" s="105"/>
      <c r="F20" s="84"/>
      <c r="G20" s="104"/>
      <c r="H20" s="107" t="s">
        <v>1988</v>
      </c>
      <c r="I20" s="108"/>
      <c r="J20" s="105"/>
      <c r="K20" s="84"/>
      <c r="L20" s="104"/>
      <c r="M20" s="149"/>
      <c r="N20" s="149"/>
      <c r="O20" s="105"/>
      <c r="P20" s="84"/>
      <c r="Q20" s="84"/>
      <c r="R20" s="84"/>
      <c r="S20" s="84"/>
      <c r="T20" s="84"/>
      <c r="U20" s="84"/>
      <c r="V20" s="84"/>
      <c r="W20" s="84"/>
      <c r="X20" s="84"/>
      <c r="Y20" s="84"/>
    </row>
    <row r="21" spans="1:25" x14ac:dyDescent="0.2">
      <c r="A21" s="84"/>
      <c r="B21" s="104"/>
      <c r="C21" s="149"/>
      <c r="D21" s="149"/>
      <c r="E21" s="105"/>
      <c r="F21" s="84"/>
      <c r="G21" s="104"/>
      <c r="H21" s="107" t="s">
        <v>1989</v>
      </c>
      <c r="I21" s="108"/>
      <c r="J21" s="105"/>
      <c r="K21" s="84"/>
      <c r="L21" s="104"/>
      <c r="M21" s="149"/>
      <c r="N21" s="149"/>
      <c r="O21" s="105"/>
      <c r="P21" s="84"/>
      <c r="Q21" s="84"/>
      <c r="R21" s="84"/>
      <c r="S21" s="84"/>
      <c r="T21" s="84"/>
      <c r="U21" s="84"/>
      <c r="V21" s="84"/>
      <c r="W21" s="84"/>
      <c r="X21" s="84"/>
      <c r="Y21" s="84"/>
    </row>
    <row r="22" spans="1:25" x14ac:dyDescent="0.2">
      <c r="A22" s="84"/>
      <c r="B22" s="104"/>
      <c r="C22" s="149"/>
      <c r="D22" s="149"/>
      <c r="E22" s="105"/>
      <c r="F22" s="84"/>
      <c r="G22" s="104"/>
      <c r="H22" s="107" t="s">
        <v>1990</v>
      </c>
      <c r="I22" s="108"/>
      <c r="J22" s="105"/>
      <c r="K22" s="84"/>
      <c r="L22" s="104"/>
      <c r="M22" s="149"/>
      <c r="N22" s="149"/>
      <c r="O22" s="105"/>
      <c r="P22" s="84"/>
      <c r="Q22" s="84"/>
      <c r="R22" s="84"/>
      <c r="S22" s="84"/>
      <c r="T22" s="84"/>
      <c r="U22" s="84"/>
      <c r="V22" s="84"/>
      <c r="W22" s="84"/>
      <c r="X22" s="84"/>
      <c r="Y22" s="84"/>
    </row>
    <row r="23" spans="1:25" x14ac:dyDescent="0.2">
      <c r="A23" s="84"/>
      <c r="B23" s="104"/>
      <c r="C23" s="149"/>
      <c r="D23" s="149"/>
      <c r="E23" s="105"/>
      <c r="F23" s="84"/>
      <c r="G23" s="104"/>
      <c r="H23" s="107" t="s">
        <v>1991</v>
      </c>
      <c r="I23" s="108"/>
      <c r="J23" s="105"/>
      <c r="K23" s="84"/>
      <c r="L23" s="104"/>
      <c r="M23" s="149"/>
      <c r="N23" s="149"/>
      <c r="O23" s="105"/>
      <c r="P23" s="84"/>
      <c r="Q23" s="84"/>
      <c r="R23" s="84"/>
      <c r="S23" s="84"/>
      <c r="T23" s="84"/>
      <c r="U23" s="84"/>
      <c r="V23" s="84"/>
      <c r="W23" s="84"/>
      <c r="X23" s="84"/>
      <c r="Y23" s="84"/>
    </row>
    <row r="24" spans="1:25" x14ac:dyDescent="0.2">
      <c r="A24" s="84"/>
      <c r="B24" s="104"/>
      <c r="C24" s="149"/>
      <c r="D24" s="149"/>
      <c r="E24" s="105"/>
      <c r="F24" s="84"/>
      <c r="G24" s="104"/>
      <c r="H24" s="107" t="s">
        <v>1992</v>
      </c>
      <c r="I24" s="108"/>
      <c r="J24" s="105"/>
      <c r="K24" s="84"/>
      <c r="L24" s="104"/>
      <c r="M24" s="149"/>
      <c r="N24" s="149"/>
      <c r="O24" s="105"/>
      <c r="P24" s="84"/>
      <c r="Q24" s="84"/>
      <c r="R24" s="84"/>
      <c r="S24" s="84"/>
      <c r="T24" s="84"/>
      <c r="U24" s="84"/>
      <c r="V24" s="84"/>
      <c r="W24" s="84"/>
      <c r="X24" s="84"/>
      <c r="Y24" s="84"/>
    </row>
    <row r="25" spans="1:25" x14ac:dyDescent="0.2">
      <c r="A25" s="84"/>
      <c r="B25" s="104"/>
      <c r="C25" s="149"/>
      <c r="D25" s="149"/>
      <c r="E25" s="105"/>
      <c r="F25" s="84"/>
      <c r="G25" s="104"/>
      <c r="H25" s="107" t="s">
        <v>1993</v>
      </c>
      <c r="I25" s="108"/>
      <c r="J25" s="105"/>
      <c r="K25" s="84"/>
      <c r="L25" s="104"/>
      <c r="M25" s="149"/>
      <c r="N25" s="149"/>
      <c r="O25" s="105"/>
      <c r="P25" s="84"/>
      <c r="Q25" s="84"/>
      <c r="R25" s="84"/>
      <c r="S25" s="84"/>
      <c r="T25" s="84"/>
      <c r="U25" s="84"/>
      <c r="V25" s="84"/>
      <c r="W25" s="84"/>
      <c r="X25" s="84"/>
      <c r="Y25" s="84"/>
    </row>
    <row r="26" spans="1:25" x14ac:dyDescent="0.2">
      <c r="A26" s="84"/>
      <c r="B26" s="104"/>
      <c r="C26" s="149"/>
      <c r="D26" s="149"/>
      <c r="E26" s="105"/>
      <c r="F26" s="84"/>
      <c r="G26" s="104"/>
      <c r="H26" s="107" t="s">
        <v>1994</v>
      </c>
      <c r="I26" s="108"/>
      <c r="J26" s="105"/>
      <c r="K26" s="84"/>
      <c r="L26" s="104"/>
      <c r="M26" s="149"/>
      <c r="N26" s="149"/>
      <c r="O26" s="105"/>
      <c r="P26" s="84"/>
      <c r="Q26" s="84"/>
      <c r="R26" s="84"/>
      <c r="S26" s="84"/>
      <c r="T26" s="84"/>
      <c r="U26" s="84"/>
      <c r="V26" s="84"/>
      <c r="W26" s="84"/>
      <c r="X26" s="84"/>
      <c r="Y26" s="84"/>
    </row>
    <row r="27" spans="1:25" x14ac:dyDescent="0.2">
      <c r="A27" s="84"/>
      <c r="B27" s="104"/>
      <c r="C27" s="149"/>
      <c r="D27" s="149"/>
      <c r="E27" s="105"/>
      <c r="F27" s="84"/>
      <c r="G27" s="104"/>
      <c r="H27" s="107" t="s">
        <v>1995</v>
      </c>
      <c r="I27" s="108"/>
      <c r="J27" s="105"/>
      <c r="K27" s="84"/>
      <c r="L27" s="104"/>
      <c r="M27" s="149"/>
      <c r="N27" s="149"/>
      <c r="O27" s="105"/>
      <c r="P27" s="84"/>
      <c r="Q27" s="84"/>
      <c r="R27" s="84"/>
      <c r="S27" s="84"/>
      <c r="T27" s="84"/>
      <c r="U27" s="84"/>
      <c r="V27" s="84"/>
      <c r="W27" s="84"/>
      <c r="X27" s="84"/>
      <c r="Y27" s="84"/>
    </row>
    <row r="28" spans="1:25" x14ac:dyDescent="0.2">
      <c r="A28" s="84"/>
      <c r="B28" s="104"/>
      <c r="C28" s="149"/>
      <c r="D28" s="149"/>
      <c r="E28" s="105"/>
      <c r="F28" s="84"/>
      <c r="G28" s="104"/>
      <c r="H28" s="107" t="s">
        <v>1996</v>
      </c>
      <c r="I28" s="108"/>
      <c r="J28" s="105"/>
      <c r="K28" s="84"/>
      <c r="L28" s="104"/>
      <c r="M28" s="149"/>
      <c r="N28" s="149"/>
      <c r="O28" s="105"/>
      <c r="P28" s="84"/>
      <c r="Q28" s="84"/>
      <c r="R28" s="84"/>
      <c r="S28" s="84"/>
      <c r="T28" s="84"/>
      <c r="U28" s="84"/>
      <c r="V28" s="84"/>
      <c r="W28" s="84"/>
      <c r="X28" s="84"/>
      <c r="Y28" s="84"/>
    </row>
    <row r="29" spans="1:25" x14ac:dyDescent="0.2">
      <c r="A29" s="84"/>
      <c r="B29" s="104"/>
      <c r="C29" s="149"/>
      <c r="D29" s="149"/>
      <c r="E29" s="105"/>
      <c r="F29" s="84"/>
      <c r="G29" s="104"/>
      <c r="H29" s="107" t="s">
        <v>1997</v>
      </c>
      <c r="I29" s="108"/>
      <c r="J29" s="105"/>
      <c r="K29" s="84"/>
      <c r="L29" s="104"/>
      <c r="M29" s="149"/>
      <c r="N29" s="149"/>
      <c r="O29" s="105"/>
      <c r="P29" s="84"/>
      <c r="Q29" s="84"/>
      <c r="R29" s="84"/>
      <c r="S29" s="84"/>
      <c r="T29" s="84"/>
      <c r="U29" s="84"/>
      <c r="V29" s="84"/>
      <c r="W29" s="84"/>
      <c r="X29" s="84"/>
      <c r="Y29" s="84"/>
    </row>
    <row r="30" spans="1:25" x14ac:dyDescent="0.2">
      <c r="A30" s="84"/>
      <c r="B30" s="104"/>
      <c r="C30" s="149"/>
      <c r="D30" s="149"/>
      <c r="E30" s="105"/>
      <c r="F30" s="84"/>
      <c r="G30" s="104"/>
      <c r="H30" s="107" t="s">
        <v>1998</v>
      </c>
      <c r="I30" s="106"/>
      <c r="J30" s="105"/>
      <c r="K30" s="84"/>
      <c r="L30" s="104"/>
      <c r="M30" s="149"/>
      <c r="N30" s="149"/>
      <c r="O30" s="105"/>
      <c r="P30" s="84"/>
      <c r="Q30" s="84"/>
      <c r="R30" s="84"/>
      <c r="S30" s="84"/>
      <c r="T30" s="84"/>
      <c r="U30" s="84"/>
      <c r="V30" s="84"/>
      <c r="W30" s="84"/>
      <c r="X30" s="84"/>
      <c r="Y30" s="84"/>
    </row>
    <row r="31" spans="1:25" x14ac:dyDescent="0.2">
      <c r="A31" s="84"/>
      <c r="B31" s="104"/>
      <c r="C31" s="149"/>
      <c r="D31" s="149"/>
      <c r="E31" s="105"/>
      <c r="F31" s="84"/>
      <c r="G31" s="104"/>
      <c r="H31" s="107" t="s">
        <v>2014</v>
      </c>
      <c r="I31" s="106"/>
      <c r="J31" s="105"/>
      <c r="K31" s="84"/>
      <c r="L31" s="104"/>
      <c r="M31" s="149"/>
      <c r="N31" s="149"/>
      <c r="O31" s="105"/>
      <c r="P31" s="84"/>
      <c r="Q31" s="84"/>
      <c r="R31" s="84"/>
      <c r="S31" s="84"/>
      <c r="T31" s="84"/>
      <c r="U31" s="84"/>
      <c r="V31" s="84"/>
      <c r="W31" s="84"/>
      <c r="X31" s="84"/>
      <c r="Y31" s="84"/>
    </row>
    <row r="32" spans="1:25" ht="13.5" customHeight="1" x14ac:dyDescent="0.2">
      <c r="A32" s="84"/>
      <c r="B32" s="104"/>
      <c r="C32" s="149"/>
      <c r="D32" s="149"/>
      <c r="E32" s="105"/>
      <c r="F32" s="84"/>
      <c r="G32" s="104"/>
      <c r="H32" s="106"/>
      <c r="I32" s="106"/>
      <c r="J32" s="105"/>
      <c r="K32" s="84"/>
      <c r="L32" s="104"/>
      <c r="M32" s="106"/>
      <c r="N32" s="106"/>
      <c r="O32" s="105"/>
      <c r="P32" s="84"/>
      <c r="Q32" s="84"/>
      <c r="R32" s="84"/>
      <c r="S32" s="84"/>
      <c r="T32" s="84"/>
      <c r="U32" s="84"/>
      <c r="V32" s="84"/>
      <c r="W32" s="84"/>
      <c r="X32" s="84"/>
      <c r="Y32" s="84"/>
    </row>
    <row r="33" spans="1:25" ht="13.5" thickBot="1" x14ac:dyDescent="0.25">
      <c r="A33" s="84"/>
      <c r="B33" s="101"/>
      <c r="C33" s="102"/>
      <c r="D33" s="102"/>
      <c r="E33" s="103"/>
      <c r="F33" s="84"/>
      <c r="G33" s="101"/>
      <c r="H33" s="102"/>
      <c r="I33" s="102"/>
      <c r="J33" s="103"/>
      <c r="K33" s="84"/>
      <c r="L33" s="101"/>
      <c r="M33" s="102"/>
      <c r="N33" s="102"/>
      <c r="O33" s="103"/>
      <c r="P33" s="84"/>
      <c r="Q33" s="84"/>
      <c r="R33" s="84"/>
      <c r="S33" s="84"/>
      <c r="T33" s="84"/>
      <c r="U33" s="84"/>
      <c r="V33" s="84"/>
      <c r="W33" s="84"/>
      <c r="X33" s="84"/>
      <c r="Y33" s="84"/>
    </row>
    <row r="34" spans="1:25" x14ac:dyDescent="0.2">
      <c r="A34" s="84"/>
      <c r="B34" s="84"/>
      <c r="C34" s="84"/>
      <c r="D34" s="84"/>
      <c r="E34" s="84"/>
      <c r="F34" s="84"/>
      <c r="G34" s="84"/>
      <c r="H34" s="84"/>
      <c r="I34" s="84"/>
      <c r="J34" s="84"/>
      <c r="K34" s="84"/>
      <c r="L34" s="84"/>
      <c r="M34" s="84"/>
      <c r="N34" s="84"/>
      <c r="O34" s="84"/>
      <c r="P34" s="84"/>
      <c r="Q34" s="84"/>
      <c r="R34" s="84"/>
      <c r="S34" s="84"/>
      <c r="T34" s="84"/>
      <c r="U34" s="84"/>
      <c r="V34" s="84"/>
      <c r="W34" s="84"/>
      <c r="X34" s="84"/>
      <c r="Y34" s="84"/>
    </row>
    <row r="35" spans="1:25" ht="18" customHeight="1" x14ac:dyDescent="0.2">
      <c r="A35" s="84"/>
      <c r="B35" s="84"/>
      <c r="C35" s="84"/>
      <c r="D35" s="84"/>
      <c r="E35" s="84"/>
      <c r="F35" s="84"/>
      <c r="G35" s="84"/>
      <c r="H35" s="84"/>
      <c r="I35" s="84"/>
      <c r="J35" s="84"/>
      <c r="K35" s="84"/>
      <c r="L35" s="84"/>
      <c r="M35" s="84"/>
      <c r="N35" s="84"/>
      <c r="O35" s="84"/>
      <c r="P35" s="84"/>
      <c r="Q35" s="84"/>
      <c r="R35" s="84"/>
      <c r="S35" s="84"/>
      <c r="T35" s="84"/>
      <c r="U35" s="84"/>
      <c r="V35" s="84"/>
      <c r="W35" s="84"/>
      <c r="X35" s="84"/>
      <c r="Y35" s="84"/>
    </row>
    <row r="36" spans="1:25" ht="14.25" x14ac:dyDescent="0.2">
      <c r="A36" s="84"/>
      <c r="B36" s="110"/>
      <c r="C36" s="110"/>
      <c r="D36" s="110"/>
      <c r="E36" s="110"/>
      <c r="F36" s="110"/>
      <c r="G36" s="110"/>
      <c r="H36" s="110"/>
      <c r="I36" s="110"/>
      <c r="J36" s="110"/>
      <c r="K36" s="110"/>
      <c r="L36" s="110"/>
      <c r="M36" s="110"/>
      <c r="N36" s="110"/>
      <c r="O36" s="110"/>
      <c r="P36" s="84"/>
      <c r="Q36" s="84"/>
      <c r="R36" s="84"/>
      <c r="S36" s="84"/>
      <c r="T36" s="84"/>
      <c r="U36" s="84"/>
      <c r="V36" s="84"/>
      <c r="W36" s="84"/>
      <c r="X36" s="84"/>
      <c r="Y36" s="84"/>
    </row>
    <row r="37" spans="1:25" ht="14.25" x14ac:dyDescent="0.2">
      <c r="A37" s="84"/>
      <c r="B37" s="110"/>
      <c r="C37" s="110" t="s">
        <v>2003</v>
      </c>
      <c r="D37" s="110"/>
      <c r="E37" s="110"/>
      <c r="F37" s="110"/>
      <c r="G37" s="110"/>
      <c r="H37" s="110" t="s">
        <v>2001</v>
      </c>
      <c r="I37" s="110"/>
      <c r="J37" s="110"/>
      <c r="K37" s="110"/>
      <c r="L37" s="106"/>
      <c r="M37" s="110" t="s">
        <v>2004</v>
      </c>
      <c r="N37" s="110"/>
      <c r="O37" s="110"/>
      <c r="P37" s="84"/>
      <c r="Q37" s="84"/>
      <c r="R37" s="84"/>
      <c r="S37" s="84"/>
      <c r="T37" s="84"/>
      <c r="U37" s="84"/>
      <c r="V37" s="84"/>
      <c r="W37" s="84"/>
      <c r="X37" s="84"/>
      <c r="Y37" s="84"/>
    </row>
    <row r="38" spans="1:25" ht="13.5" customHeight="1" x14ac:dyDescent="0.2">
      <c r="A38" s="84"/>
      <c r="B38" s="110"/>
      <c r="C38" s="110"/>
      <c r="D38" s="110"/>
      <c r="E38" s="110"/>
      <c r="F38" s="110"/>
      <c r="G38" s="110"/>
      <c r="H38" s="110"/>
      <c r="I38" s="110"/>
      <c r="J38" s="110"/>
      <c r="K38" s="110"/>
      <c r="L38" s="110"/>
      <c r="M38" s="110"/>
      <c r="N38" s="110"/>
      <c r="O38" s="110"/>
      <c r="P38" s="84"/>
      <c r="Q38" s="84"/>
      <c r="R38" s="84"/>
      <c r="S38" s="84"/>
      <c r="T38" s="84"/>
      <c r="U38" s="84"/>
      <c r="V38" s="84"/>
      <c r="W38" s="84"/>
      <c r="X38" s="84"/>
      <c r="Y38" s="84"/>
    </row>
    <row r="39" spans="1:25" ht="18.75" customHeight="1" x14ac:dyDescent="0.2">
      <c r="A39" s="84"/>
      <c r="B39" s="84"/>
      <c r="C39" s="84"/>
      <c r="D39" s="84"/>
      <c r="E39" s="84"/>
      <c r="F39" s="84"/>
      <c r="G39" s="84"/>
      <c r="H39" s="84"/>
      <c r="I39" s="84"/>
      <c r="J39" s="84"/>
      <c r="K39" s="84"/>
      <c r="L39" s="84"/>
      <c r="M39" s="84"/>
      <c r="N39" s="84"/>
      <c r="O39" s="84"/>
      <c r="P39" s="84"/>
      <c r="Q39" s="84"/>
      <c r="R39" s="84"/>
      <c r="S39" s="84"/>
      <c r="T39" s="84"/>
      <c r="U39" s="84"/>
      <c r="V39" s="84"/>
      <c r="W39" s="84"/>
      <c r="X39" s="84"/>
      <c r="Y39" s="84"/>
    </row>
    <row r="40" spans="1:25" x14ac:dyDescent="0.2">
      <c r="A40" s="84"/>
      <c r="B40" s="84"/>
      <c r="C40" s="84"/>
      <c r="D40" s="84"/>
      <c r="E40" s="84"/>
      <c r="F40" s="84"/>
      <c r="G40" s="146" t="s">
        <v>2005</v>
      </c>
      <c r="H40" s="146"/>
      <c r="I40" s="146"/>
      <c r="J40" s="146"/>
      <c r="K40" s="84"/>
      <c r="L40" s="84"/>
      <c r="M40" s="84"/>
      <c r="N40" s="84"/>
      <c r="O40" s="84"/>
      <c r="P40" s="84"/>
      <c r="Q40" s="84"/>
      <c r="R40" s="84"/>
      <c r="S40" s="84"/>
      <c r="T40" s="84"/>
      <c r="U40" s="84"/>
      <c r="V40" s="84"/>
      <c r="W40" s="84"/>
      <c r="X40" s="84"/>
      <c r="Y40" s="84"/>
    </row>
    <row r="41" spans="1:25" x14ac:dyDescent="0.2">
      <c r="A41" s="84"/>
      <c r="B41" s="84"/>
      <c r="C41" s="84"/>
      <c r="D41" s="84"/>
      <c r="E41" s="84"/>
      <c r="F41" s="84"/>
      <c r="G41" s="84"/>
      <c r="H41" s="84"/>
      <c r="I41" s="84"/>
      <c r="J41" s="84"/>
      <c r="K41" s="84"/>
      <c r="L41" s="84"/>
      <c r="M41" s="84"/>
      <c r="N41" s="84"/>
      <c r="O41" s="84"/>
      <c r="P41" s="84"/>
      <c r="Q41" s="84"/>
      <c r="R41" s="84"/>
      <c r="S41" s="84"/>
      <c r="T41" s="84"/>
      <c r="U41" s="84"/>
      <c r="V41" s="84"/>
      <c r="W41" s="84"/>
      <c r="X41" s="84"/>
      <c r="Y41" s="84"/>
    </row>
    <row r="42" spans="1:25" x14ac:dyDescent="0.2">
      <c r="A42" s="84"/>
      <c r="B42" s="84"/>
      <c r="C42" s="84"/>
      <c r="D42" s="84"/>
      <c r="E42" s="84"/>
      <c r="F42" s="84"/>
      <c r="G42" s="84"/>
      <c r="H42" s="84"/>
      <c r="I42" s="84"/>
      <c r="J42" s="84"/>
      <c r="K42" s="84"/>
      <c r="L42" s="84"/>
      <c r="M42" s="84"/>
      <c r="N42" s="84"/>
      <c r="O42" s="84"/>
      <c r="P42" s="84"/>
      <c r="Q42" s="84"/>
      <c r="R42" s="84"/>
      <c r="S42" s="84"/>
      <c r="T42" s="84"/>
      <c r="U42" s="84"/>
      <c r="V42" s="84"/>
      <c r="W42" s="84"/>
      <c r="X42" s="84"/>
      <c r="Y42" s="84"/>
    </row>
    <row r="43" spans="1:25" x14ac:dyDescent="0.2">
      <c r="A43" s="84"/>
      <c r="B43" s="84"/>
      <c r="C43" s="84"/>
      <c r="D43" s="84"/>
      <c r="E43" s="84"/>
      <c r="F43" s="84"/>
      <c r="G43" s="84"/>
      <c r="H43" s="84"/>
      <c r="I43" s="84"/>
      <c r="J43" s="84"/>
      <c r="K43" s="84"/>
      <c r="L43" s="84"/>
      <c r="M43" s="84"/>
      <c r="N43" s="84"/>
      <c r="O43" s="84"/>
      <c r="P43" s="84"/>
      <c r="Q43" s="84"/>
      <c r="R43" s="84"/>
      <c r="S43" s="84"/>
      <c r="T43" s="84"/>
      <c r="U43" s="84"/>
      <c r="V43" s="84"/>
      <c r="W43" s="84"/>
      <c r="X43" s="84"/>
      <c r="Y43" s="84"/>
    </row>
    <row r="44" spans="1:25" x14ac:dyDescent="0.2">
      <c r="A44" s="84"/>
      <c r="B44" s="84"/>
      <c r="C44" s="84"/>
      <c r="D44" s="84"/>
      <c r="E44" s="84"/>
      <c r="F44" s="84"/>
      <c r="G44" s="84"/>
      <c r="H44" s="84"/>
      <c r="I44" s="84"/>
      <c r="J44" s="84"/>
      <c r="K44" s="84"/>
      <c r="L44" s="84"/>
      <c r="M44" s="84"/>
      <c r="N44" s="84"/>
      <c r="O44" s="84"/>
      <c r="P44" s="84"/>
      <c r="Q44" s="84"/>
      <c r="R44" s="84"/>
      <c r="S44" s="84"/>
      <c r="T44" s="84"/>
      <c r="U44" s="84"/>
      <c r="V44" s="84"/>
      <c r="W44" s="84"/>
      <c r="X44" s="84"/>
      <c r="Y44" s="84"/>
    </row>
    <row r="45" spans="1:25"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row>
    <row r="46" spans="1:25"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row>
    <row r="47" spans="1:25"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row>
    <row r="48" spans="1:25"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row>
    <row r="49" spans="1:25"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row>
    <row r="50" spans="1:25" x14ac:dyDescent="0.2">
      <c r="A50" s="84"/>
      <c r="B50" s="84"/>
      <c r="C50" s="84"/>
      <c r="D50" s="84"/>
      <c r="E50" s="84"/>
      <c r="F50" s="84"/>
      <c r="G50" s="84"/>
      <c r="H50" s="84"/>
      <c r="I50" s="84"/>
      <c r="J50" s="84"/>
      <c r="K50" s="84"/>
      <c r="L50" s="84"/>
      <c r="M50" s="84"/>
      <c r="N50" s="84"/>
      <c r="O50" s="84"/>
      <c r="P50" s="84"/>
      <c r="Q50" s="84"/>
      <c r="R50" s="84"/>
      <c r="S50" s="84"/>
      <c r="T50" s="84"/>
      <c r="U50" s="84"/>
      <c r="V50" s="84"/>
      <c r="W50" s="84"/>
      <c r="X50" s="84"/>
      <c r="Y50" s="84"/>
    </row>
    <row r="51" spans="1:25" x14ac:dyDescent="0.2">
      <c r="A51" s="84"/>
      <c r="B51" s="84"/>
      <c r="C51" s="84"/>
      <c r="D51" s="84"/>
      <c r="E51" s="84"/>
      <c r="F51" s="84"/>
      <c r="G51" s="84"/>
      <c r="H51" s="84"/>
      <c r="I51" s="84"/>
      <c r="J51" s="84"/>
      <c r="K51" s="84"/>
      <c r="L51" s="84"/>
      <c r="M51" s="84"/>
      <c r="N51" s="84"/>
      <c r="O51" s="84"/>
      <c r="P51" s="84"/>
      <c r="Q51" s="84"/>
      <c r="R51" s="84"/>
      <c r="S51" s="84"/>
      <c r="T51" s="84"/>
      <c r="U51" s="84"/>
      <c r="V51" s="84"/>
      <c r="W51" s="84"/>
      <c r="X51" s="84"/>
      <c r="Y51" s="84"/>
    </row>
    <row r="52" spans="1:25" x14ac:dyDescent="0.2">
      <c r="A52" s="84"/>
      <c r="B52" s="84"/>
      <c r="C52" s="84"/>
      <c r="D52" s="84"/>
      <c r="E52" s="84"/>
      <c r="F52" s="84"/>
      <c r="G52" s="84"/>
      <c r="H52" s="84"/>
      <c r="I52" s="84"/>
      <c r="J52" s="84"/>
      <c r="K52" s="84"/>
      <c r="L52" s="84"/>
      <c r="M52" s="84"/>
      <c r="N52" s="84"/>
      <c r="O52" s="84"/>
      <c r="P52" s="84"/>
      <c r="Q52" s="84"/>
      <c r="R52" s="84"/>
      <c r="S52" s="84"/>
      <c r="T52" s="84"/>
      <c r="U52" s="84"/>
      <c r="V52" s="84"/>
      <c r="W52" s="84"/>
      <c r="X52" s="84"/>
      <c r="Y52" s="84"/>
    </row>
    <row r="53" spans="1:25" x14ac:dyDescent="0.2">
      <c r="A53" s="84"/>
      <c r="B53" s="84"/>
      <c r="C53" s="84"/>
      <c r="D53" s="84"/>
      <c r="E53" s="84"/>
      <c r="F53" s="84"/>
      <c r="G53" s="84"/>
      <c r="H53" s="84"/>
      <c r="I53" s="84"/>
      <c r="J53" s="84"/>
      <c r="K53" s="84"/>
      <c r="L53" s="84"/>
      <c r="M53" s="84"/>
      <c r="N53" s="84"/>
      <c r="O53" s="84"/>
      <c r="P53" s="84"/>
      <c r="Q53" s="84"/>
      <c r="R53" s="84"/>
      <c r="S53" s="84"/>
      <c r="T53" s="84"/>
      <c r="U53" s="84"/>
      <c r="V53" s="84"/>
      <c r="W53" s="84"/>
      <c r="X53" s="84"/>
      <c r="Y53" s="84"/>
    </row>
    <row r="54" spans="1:25" x14ac:dyDescent="0.2">
      <c r="A54" s="84"/>
      <c r="B54" s="84"/>
      <c r="C54" s="84"/>
      <c r="D54" s="84"/>
      <c r="E54" s="84"/>
      <c r="F54" s="84"/>
      <c r="G54" s="84"/>
      <c r="H54" s="84"/>
      <c r="I54" s="84"/>
      <c r="J54" s="84"/>
      <c r="K54" s="84"/>
      <c r="L54" s="84"/>
      <c r="M54" s="84"/>
      <c r="N54" s="84"/>
      <c r="O54" s="84"/>
      <c r="P54" s="84"/>
      <c r="Q54" s="84"/>
      <c r="R54" s="84"/>
      <c r="S54" s="84"/>
      <c r="T54" s="84"/>
      <c r="U54" s="84"/>
      <c r="V54" s="84"/>
      <c r="W54" s="84"/>
      <c r="X54" s="84"/>
      <c r="Y54" s="84"/>
    </row>
    <row r="55" spans="1:25" x14ac:dyDescent="0.2">
      <c r="A55" s="84"/>
      <c r="B55" s="84"/>
      <c r="C55" s="84"/>
      <c r="D55" s="84"/>
      <c r="E55" s="84"/>
      <c r="F55" s="84"/>
      <c r="G55" s="84"/>
      <c r="H55" s="84"/>
      <c r="I55" s="84"/>
      <c r="J55" s="84"/>
      <c r="K55" s="84"/>
      <c r="L55" s="84"/>
      <c r="M55" s="84"/>
      <c r="N55" s="84"/>
      <c r="O55" s="84"/>
      <c r="P55" s="84"/>
      <c r="Q55" s="84"/>
      <c r="R55" s="84"/>
      <c r="S55" s="84"/>
      <c r="T55" s="84"/>
      <c r="U55" s="84"/>
      <c r="V55" s="84"/>
      <c r="W55" s="84"/>
      <c r="X55" s="84"/>
      <c r="Y55" s="84"/>
    </row>
    <row r="56" spans="1:25" x14ac:dyDescent="0.2">
      <c r="A56" s="84"/>
      <c r="B56" s="84"/>
      <c r="C56" s="84"/>
      <c r="D56" s="84"/>
      <c r="E56" s="84"/>
      <c r="F56" s="84"/>
      <c r="G56" s="84"/>
      <c r="H56" s="84"/>
      <c r="I56" s="84"/>
      <c r="J56" s="84"/>
      <c r="K56" s="84"/>
      <c r="L56" s="84"/>
      <c r="M56" s="84"/>
      <c r="N56" s="84"/>
      <c r="O56" s="84"/>
      <c r="P56" s="84"/>
      <c r="Q56" s="84"/>
      <c r="R56" s="84"/>
      <c r="S56" s="84"/>
      <c r="T56" s="84"/>
      <c r="U56" s="84"/>
      <c r="V56" s="84"/>
      <c r="W56" s="84"/>
      <c r="X56" s="84"/>
      <c r="Y56" s="84"/>
    </row>
    <row r="57" spans="1:25" x14ac:dyDescent="0.2">
      <c r="A57" s="84"/>
      <c r="B57" s="84"/>
      <c r="C57" s="84"/>
      <c r="D57" s="84"/>
      <c r="E57" s="84"/>
      <c r="F57" s="84"/>
      <c r="G57" s="84"/>
      <c r="H57" s="84"/>
      <c r="I57" s="84"/>
      <c r="J57" s="84"/>
      <c r="K57" s="84"/>
      <c r="L57" s="84"/>
      <c r="M57" s="84"/>
      <c r="N57" s="84"/>
      <c r="O57" s="84"/>
      <c r="P57" s="84"/>
      <c r="Q57" s="84"/>
      <c r="R57" s="84"/>
      <c r="S57" s="84"/>
      <c r="T57" s="84"/>
      <c r="U57" s="84"/>
      <c r="V57" s="84"/>
      <c r="W57" s="84"/>
      <c r="X57" s="84"/>
      <c r="Y57" s="84"/>
    </row>
    <row r="58" spans="1:25" x14ac:dyDescent="0.2">
      <c r="A58" s="84"/>
      <c r="B58" s="84"/>
      <c r="C58" s="84"/>
      <c r="D58" s="84"/>
      <c r="E58" s="84"/>
      <c r="F58" s="84"/>
      <c r="G58" s="84"/>
      <c r="H58" s="84"/>
      <c r="I58" s="84"/>
      <c r="J58" s="84"/>
      <c r="K58" s="84"/>
      <c r="L58" s="84"/>
      <c r="M58" s="84"/>
      <c r="N58" s="84"/>
      <c r="O58" s="84"/>
      <c r="P58" s="84"/>
      <c r="Q58" s="84"/>
      <c r="R58" s="84"/>
      <c r="S58" s="84"/>
      <c r="T58" s="84"/>
      <c r="U58" s="84"/>
      <c r="V58" s="84"/>
      <c r="W58" s="84"/>
      <c r="X58" s="84"/>
      <c r="Y58" s="84"/>
    </row>
    <row r="59" spans="1:25" x14ac:dyDescent="0.2">
      <c r="A59" s="84"/>
      <c r="B59" s="84"/>
      <c r="C59" s="84"/>
      <c r="D59" s="84"/>
      <c r="E59" s="84"/>
      <c r="F59" s="84"/>
      <c r="G59" s="84"/>
      <c r="H59" s="84"/>
      <c r="I59" s="84"/>
      <c r="J59" s="84"/>
      <c r="K59" s="84"/>
      <c r="L59" s="84"/>
      <c r="M59" s="84"/>
      <c r="N59" s="84"/>
      <c r="O59" s="84"/>
      <c r="P59" s="84"/>
      <c r="Q59" s="84"/>
      <c r="R59" s="84"/>
      <c r="S59" s="84"/>
      <c r="T59" s="84"/>
      <c r="U59" s="84"/>
      <c r="V59" s="84"/>
      <c r="W59" s="84"/>
      <c r="X59" s="84"/>
      <c r="Y59" s="84"/>
    </row>
    <row r="60" spans="1:25" x14ac:dyDescent="0.2">
      <c r="A60" s="84"/>
      <c r="B60" s="84"/>
      <c r="C60" s="84"/>
      <c r="D60" s="84"/>
      <c r="E60" s="84"/>
      <c r="F60" s="84"/>
      <c r="G60" s="84"/>
      <c r="H60" s="84"/>
      <c r="I60" s="84"/>
      <c r="J60" s="84"/>
      <c r="K60" s="84"/>
      <c r="L60" s="84"/>
      <c r="M60" s="84"/>
      <c r="N60" s="84"/>
      <c r="O60" s="84"/>
      <c r="P60" s="84"/>
      <c r="Q60" s="84"/>
      <c r="R60" s="84"/>
      <c r="S60" s="84"/>
      <c r="T60" s="84"/>
      <c r="U60" s="84"/>
      <c r="V60" s="84"/>
      <c r="W60" s="84"/>
      <c r="X60" s="84"/>
      <c r="Y60" s="84"/>
    </row>
    <row r="61" spans="1:25" x14ac:dyDescent="0.2">
      <c r="A61" s="84"/>
      <c r="B61" s="84"/>
      <c r="C61" s="84"/>
      <c r="D61" s="84"/>
      <c r="E61" s="84"/>
      <c r="F61" s="84"/>
      <c r="G61" s="84"/>
      <c r="H61" s="84"/>
      <c r="I61" s="84"/>
      <c r="J61" s="84"/>
      <c r="K61" s="84"/>
      <c r="L61" s="84"/>
      <c r="M61" s="84"/>
      <c r="N61" s="84"/>
      <c r="O61" s="84"/>
      <c r="P61" s="84"/>
      <c r="Q61" s="84"/>
      <c r="R61" s="84"/>
      <c r="S61" s="84"/>
      <c r="T61" s="84"/>
      <c r="U61" s="84"/>
      <c r="V61" s="84"/>
      <c r="W61" s="84"/>
      <c r="X61" s="84"/>
      <c r="Y61" s="84"/>
    </row>
    <row r="62" spans="1:25" x14ac:dyDescent="0.2">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x14ac:dyDescent="0.2">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x14ac:dyDescent="0.2">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x14ac:dyDescent="0.2">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x14ac:dyDescent="0.2">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x14ac:dyDescent="0.2">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x14ac:dyDescent="0.2">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x14ac:dyDescent="0.2">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x14ac:dyDescent="0.2">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x14ac:dyDescent="0.2">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x14ac:dyDescent="0.2">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x14ac:dyDescent="0.2">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x14ac:dyDescent="0.2">
      <c r="A74" s="84"/>
      <c r="B74" s="84"/>
      <c r="C74" s="84"/>
      <c r="D74" s="84"/>
      <c r="E74" s="84"/>
      <c r="F74" s="84"/>
      <c r="G74" s="84"/>
      <c r="H74" s="84"/>
      <c r="I74" s="84"/>
      <c r="J74" s="84"/>
      <c r="K74" s="84"/>
      <c r="L74" s="84"/>
      <c r="M74" s="84"/>
      <c r="N74" s="84"/>
      <c r="O74" s="84"/>
      <c r="P74" s="84"/>
      <c r="Q74" s="84"/>
      <c r="R74" s="84"/>
      <c r="S74" s="84"/>
      <c r="T74" s="84"/>
      <c r="U74" s="84"/>
      <c r="V74" s="84"/>
      <c r="W74" s="84"/>
      <c r="X74" s="84"/>
      <c r="Y74" s="84"/>
    </row>
    <row r="75" spans="1:25" x14ac:dyDescent="0.2">
      <c r="A75" s="84"/>
      <c r="B75" s="84"/>
      <c r="C75" s="84"/>
      <c r="D75" s="84"/>
      <c r="E75" s="84"/>
      <c r="F75" s="84"/>
      <c r="G75" s="84"/>
      <c r="H75" s="84"/>
      <c r="I75" s="84"/>
      <c r="J75" s="84"/>
      <c r="K75" s="84"/>
      <c r="L75" s="84"/>
      <c r="M75" s="84"/>
      <c r="N75" s="84"/>
      <c r="O75" s="84"/>
      <c r="P75" s="84"/>
      <c r="Q75" s="84"/>
      <c r="R75" s="84"/>
      <c r="S75" s="84"/>
      <c r="T75" s="84"/>
      <c r="U75" s="84"/>
      <c r="V75" s="84"/>
      <c r="W75" s="84"/>
      <c r="X75" s="84"/>
      <c r="Y75" s="84"/>
    </row>
    <row r="76" spans="1:25" x14ac:dyDescent="0.2">
      <c r="A76" s="84"/>
      <c r="B76" s="84"/>
      <c r="C76" s="84"/>
      <c r="D76" s="84"/>
      <c r="E76" s="84"/>
      <c r="F76" s="84"/>
      <c r="G76" s="84"/>
      <c r="H76" s="84"/>
      <c r="I76" s="84"/>
      <c r="J76" s="84"/>
      <c r="K76" s="84"/>
      <c r="L76" s="84"/>
      <c r="M76" s="84"/>
      <c r="N76" s="84"/>
      <c r="O76" s="84"/>
      <c r="P76" s="84"/>
      <c r="Q76" s="84"/>
      <c r="R76" s="84"/>
      <c r="S76" s="84"/>
      <c r="T76" s="84"/>
      <c r="U76" s="84"/>
      <c r="V76" s="84"/>
      <c r="W76" s="84"/>
      <c r="X76" s="84"/>
      <c r="Y76" s="84"/>
    </row>
    <row r="77" spans="1:25" x14ac:dyDescent="0.2">
      <c r="A77" s="84"/>
      <c r="B77" s="84"/>
      <c r="C77" s="84"/>
      <c r="D77" s="84"/>
      <c r="E77" s="84"/>
      <c r="F77" s="84"/>
      <c r="G77" s="84"/>
      <c r="H77" s="84"/>
      <c r="I77" s="84"/>
      <c r="J77" s="84"/>
      <c r="K77" s="84"/>
      <c r="L77" s="84"/>
      <c r="M77" s="84"/>
      <c r="N77" s="84"/>
      <c r="O77" s="84"/>
      <c r="P77" s="84"/>
      <c r="Q77" s="84"/>
      <c r="R77" s="84"/>
      <c r="S77" s="84"/>
      <c r="T77" s="84"/>
      <c r="U77" s="84"/>
      <c r="V77" s="84"/>
      <c r="W77" s="84"/>
      <c r="X77" s="84"/>
      <c r="Y77" s="84"/>
    </row>
    <row r="78" spans="1:25" x14ac:dyDescent="0.2">
      <c r="A78" s="84"/>
      <c r="B78" s="84"/>
      <c r="C78" s="84"/>
      <c r="D78" s="84"/>
      <c r="E78" s="84"/>
      <c r="F78" s="84"/>
      <c r="G78" s="84"/>
      <c r="H78" s="84"/>
      <c r="I78" s="84"/>
      <c r="J78" s="84"/>
      <c r="K78" s="84"/>
      <c r="L78" s="84"/>
      <c r="M78" s="84"/>
      <c r="N78" s="84"/>
      <c r="O78" s="84"/>
      <c r="P78" s="84"/>
      <c r="Q78" s="84"/>
      <c r="R78" s="84"/>
      <c r="S78" s="84"/>
      <c r="T78" s="84"/>
      <c r="U78" s="84"/>
      <c r="V78" s="84"/>
      <c r="W78" s="84"/>
      <c r="X78" s="84"/>
      <c r="Y78" s="84"/>
    </row>
    <row r="79" spans="1:25" x14ac:dyDescent="0.2">
      <c r="A79" s="84"/>
      <c r="B79" s="84"/>
      <c r="C79" s="84"/>
      <c r="D79" s="84"/>
      <c r="E79" s="84"/>
      <c r="F79" s="84"/>
      <c r="G79" s="84"/>
      <c r="H79" s="84"/>
      <c r="I79" s="84"/>
      <c r="J79" s="84"/>
      <c r="K79" s="84"/>
      <c r="L79" s="84"/>
      <c r="M79" s="84"/>
      <c r="N79" s="84"/>
      <c r="O79" s="84"/>
      <c r="P79" s="84"/>
      <c r="Q79" s="84"/>
      <c r="R79" s="84"/>
      <c r="S79" s="84"/>
      <c r="T79" s="84"/>
      <c r="U79" s="84"/>
      <c r="V79" s="84"/>
      <c r="W79" s="84"/>
      <c r="X79" s="84"/>
      <c r="Y79" s="84"/>
    </row>
    <row r="80" spans="1:25" x14ac:dyDescent="0.2">
      <c r="A80" s="84"/>
      <c r="B80" s="84"/>
      <c r="C80" s="84"/>
      <c r="D80" s="84"/>
      <c r="E80" s="84"/>
      <c r="F80" s="84"/>
      <c r="G80" s="84"/>
      <c r="H80" s="84"/>
      <c r="I80" s="84"/>
      <c r="J80" s="84"/>
      <c r="K80" s="84"/>
      <c r="L80" s="84"/>
      <c r="M80" s="84"/>
      <c r="N80" s="84"/>
      <c r="O80" s="84"/>
      <c r="P80" s="84"/>
      <c r="Q80" s="84"/>
      <c r="R80" s="84"/>
      <c r="S80" s="84"/>
      <c r="T80" s="84"/>
      <c r="U80" s="84"/>
      <c r="V80" s="84"/>
      <c r="W80" s="84"/>
      <c r="X80" s="84"/>
      <c r="Y80" s="84"/>
    </row>
    <row r="81" spans="1:25" x14ac:dyDescent="0.2">
      <c r="A81" s="84"/>
      <c r="B81" s="84"/>
      <c r="C81" s="84"/>
      <c r="D81" s="84"/>
      <c r="E81" s="84"/>
      <c r="F81" s="84"/>
      <c r="G81" s="84"/>
      <c r="H81" s="84"/>
      <c r="I81" s="84"/>
      <c r="J81" s="84"/>
      <c r="K81" s="84"/>
      <c r="L81" s="84"/>
      <c r="M81" s="84"/>
      <c r="N81" s="84"/>
      <c r="O81" s="84"/>
      <c r="P81" s="84"/>
      <c r="Q81" s="84"/>
      <c r="R81" s="84"/>
      <c r="S81" s="84"/>
      <c r="T81" s="84"/>
      <c r="U81" s="84"/>
      <c r="V81" s="84"/>
      <c r="W81" s="84"/>
      <c r="X81" s="84"/>
      <c r="Y81" s="84"/>
    </row>
    <row r="82" spans="1:25" x14ac:dyDescent="0.2">
      <c r="A82" s="84"/>
      <c r="B82" s="84"/>
      <c r="C82" s="84"/>
      <c r="D82" s="84"/>
      <c r="E82" s="84"/>
      <c r="F82" s="84"/>
      <c r="G82" s="84"/>
      <c r="H82" s="84"/>
      <c r="I82" s="84"/>
      <c r="J82" s="84"/>
      <c r="K82" s="84"/>
      <c r="L82" s="84"/>
      <c r="M82" s="84"/>
      <c r="N82" s="84"/>
      <c r="O82" s="84"/>
      <c r="P82" s="84"/>
      <c r="Q82" s="84"/>
      <c r="R82" s="84"/>
      <c r="S82" s="84"/>
      <c r="T82" s="84"/>
      <c r="U82" s="84"/>
      <c r="V82" s="84"/>
      <c r="W82" s="84"/>
      <c r="X82" s="84"/>
      <c r="Y82" s="84"/>
    </row>
    <row r="83" spans="1:25" x14ac:dyDescent="0.2">
      <c r="A83" s="84"/>
      <c r="B83" s="84"/>
      <c r="C83" s="84"/>
      <c r="D83" s="84"/>
      <c r="E83" s="84"/>
      <c r="F83" s="84"/>
      <c r="G83" s="84"/>
      <c r="H83" s="84"/>
      <c r="I83" s="84"/>
      <c r="J83" s="84"/>
      <c r="K83" s="84"/>
      <c r="L83" s="84"/>
      <c r="M83" s="84"/>
      <c r="N83" s="84"/>
      <c r="O83" s="84"/>
      <c r="P83" s="84"/>
      <c r="Q83" s="84"/>
      <c r="R83" s="84"/>
      <c r="S83" s="84"/>
      <c r="T83" s="84"/>
      <c r="U83" s="84"/>
      <c r="V83" s="84"/>
      <c r="W83" s="84"/>
      <c r="X83" s="84"/>
      <c r="Y83" s="84"/>
    </row>
    <row r="84" spans="1:25" x14ac:dyDescent="0.2">
      <c r="A84" s="84"/>
      <c r="B84" s="84"/>
      <c r="C84" s="84"/>
      <c r="D84" s="84"/>
      <c r="E84" s="84"/>
      <c r="F84" s="84"/>
      <c r="G84" s="84"/>
      <c r="H84" s="84"/>
      <c r="I84" s="84"/>
      <c r="J84" s="84"/>
      <c r="K84" s="84"/>
      <c r="L84" s="84"/>
      <c r="M84" s="84"/>
      <c r="N84" s="84"/>
      <c r="O84" s="84"/>
      <c r="P84" s="84"/>
      <c r="Q84" s="84"/>
      <c r="R84" s="84"/>
      <c r="S84" s="84"/>
      <c r="T84" s="84"/>
      <c r="U84" s="84"/>
      <c r="V84" s="84"/>
      <c r="W84" s="84"/>
      <c r="X84" s="84"/>
      <c r="Y84" s="84"/>
    </row>
    <row r="85" spans="1:25" x14ac:dyDescent="0.2">
      <c r="A85" s="84"/>
      <c r="B85" s="84"/>
      <c r="C85" s="84"/>
      <c r="D85" s="84"/>
      <c r="E85" s="84"/>
      <c r="F85" s="84"/>
      <c r="G85" s="84"/>
      <c r="H85" s="84"/>
      <c r="I85" s="84"/>
      <c r="J85" s="84"/>
      <c r="K85" s="84"/>
      <c r="L85" s="84"/>
      <c r="M85" s="84"/>
      <c r="N85" s="84"/>
      <c r="O85" s="84"/>
      <c r="P85" s="84"/>
      <c r="Q85" s="84"/>
      <c r="R85" s="84"/>
      <c r="S85" s="84"/>
      <c r="T85" s="84"/>
      <c r="U85" s="84"/>
      <c r="V85" s="84"/>
      <c r="W85" s="84"/>
      <c r="X85" s="84"/>
      <c r="Y85" s="84"/>
    </row>
    <row r="86" spans="1:25" x14ac:dyDescent="0.2">
      <c r="A86" s="84"/>
      <c r="B86" s="84"/>
      <c r="C86" s="84"/>
      <c r="D86" s="84"/>
      <c r="E86" s="84"/>
      <c r="F86" s="84"/>
      <c r="G86" s="84"/>
      <c r="H86" s="84"/>
      <c r="I86" s="84"/>
      <c r="J86" s="84"/>
      <c r="K86" s="84"/>
      <c r="L86" s="84"/>
      <c r="M86" s="84"/>
      <c r="N86" s="84"/>
      <c r="O86" s="84"/>
      <c r="P86" s="84"/>
      <c r="Q86" s="84"/>
      <c r="R86" s="84"/>
      <c r="S86" s="84"/>
      <c r="T86" s="84"/>
      <c r="U86" s="84"/>
      <c r="V86" s="84"/>
      <c r="W86" s="84"/>
      <c r="X86" s="84"/>
      <c r="Y86" s="84"/>
    </row>
    <row r="87" spans="1:25" x14ac:dyDescent="0.2">
      <c r="A87" s="84"/>
      <c r="B87" s="84"/>
      <c r="C87" s="84"/>
      <c r="D87" s="84"/>
      <c r="E87" s="84"/>
      <c r="F87" s="84"/>
      <c r="G87" s="84"/>
      <c r="H87" s="84"/>
      <c r="I87" s="84"/>
      <c r="J87" s="84"/>
      <c r="K87" s="84"/>
      <c r="L87" s="84"/>
      <c r="M87" s="84"/>
      <c r="N87" s="84"/>
      <c r="O87" s="84"/>
      <c r="P87" s="84"/>
      <c r="Q87" s="84"/>
      <c r="R87" s="84"/>
      <c r="S87" s="84"/>
      <c r="T87" s="84"/>
      <c r="U87" s="84"/>
      <c r="V87" s="84"/>
      <c r="W87" s="84"/>
      <c r="X87" s="84"/>
      <c r="Y87" s="84"/>
    </row>
    <row r="88" spans="1:25" x14ac:dyDescent="0.2">
      <c r="A88" s="84"/>
      <c r="B88" s="84"/>
      <c r="C88" s="84"/>
      <c r="D88" s="84"/>
      <c r="E88" s="84"/>
      <c r="F88" s="84"/>
      <c r="G88" s="84"/>
      <c r="H88" s="84"/>
      <c r="I88" s="84"/>
      <c r="J88" s="84"/>
      <c r="K88" s="84"/>
      <c r="L88" s="84"/>
      <c r="M88" s="84"/>
      <c r="N88" s="84"/>
      <c r="O88" s="84"/>
      <c r="P88" s="84"/>
      <c r="Q88" s="84"/>
      <c r="R88" s="84"/>
      <c r="S88" s="84"/>
      <c r="T88" s="84"/>
      <c r="U88" s="84"/>
      <c r="V88" s="84"/>
      <c r="W88" s="84"/>
      <c r="X88" s="84"/>
      <c r="Y88" s="84"/>
    </row>
    <row r="89" spans="1:25" x14ac:dyDescent="0.2">
      <c r="A89" s="84"/>
      <c r="B89" s="84"/>
      <c r="C89" s="84"/>
      <c r="D89" s="84"/>
      <c r="E89" s="84"/>
      <c r="F89" s="84"/>
      <c r="G89" s="84"/>
      <c r="H89" s="84"/>
      <c r="I89" s="84"/>
      <c r="J89" s="84"/>
      <c r="K89" s="84"/>
      <c r="L89" s="84"/>
      <c r="M89" s="84"/>
      <c r="N89" s="84"/>
      <c r="O89" s="84"/>
      <c r="P89" s="84"/>
      <c r="Q89" s="84"/>
      <c r="R89" s="84"/>
      <c r="S89" s="84"/>
      <c r="T89" s="84"/>
      <c r="U89" s="84"/>
      <c r="V89" s="84"/>
      <c r="W89" s="84"/>
      <c r="X89" s="84"/>
      <c r="Y89" s="84"/>
    </row>
    <row r="90" spans="1:25" x14ac:dyDescent="0.2">
      <c r="A90" s="84"/>
      <c r="B90" s="84"/>
      <c r="C90" s="84"/>
      <c r="D90" s="84"/>
      <c r="E90" s="84"/>
      <c r="F90" s="84"/>
      <c r="G90" s="84"/>
      <c r="H90" s="84"/>
      <c r="I90" s="84"/>
      <c r="J90" s="84"/>
      <c r="K90" s="84"/>
      <c r="L90" s="84"/>
      <c r="M90" s="84"/>
      <c r="N90" s="84"/>
      <c r="O90" s="84"/>
      <c r="P90" s="84"/>
      <c r="Q90" s="84"/>
      <c r="R90" s="84"/>
      <c r="S90" s="84"/>
      <c r="T90" s="84"/>
      <c r="U90" s="84"/>
      <c r="V90" s="84"/>
      <c r="W90" s="84"/>
      <c r="X90" s="84"/>
      <c r="Y90" s="84"/>
    </row>
    <row r="91" spans="1:25" x14ac:dyDescent="0.2">
      <c r="A91" s="84"/>
      <c r="B91" s="84"/>
      <c r="C91" s="84"/>
      <c r="D91" s="84"/>
      <c r="E91" s="84"/>
      <c r="F91" s="84"/>
      <c r="G91" s="84"/>
      <c r="H91" s="84"/>
      <c r="I91" s="84"/>
      <c r="J91" s="84"/>
      <c r="K91" s="84"/>
      <c r="L91" s="84"/>
      <c r="M91" s="84"/>
      <c r="N91" s="84"/>
      <c r="O91" s="84"/>
      <c r="P91" s="84"/>
      <c r="Q91" s="84"/>
      <c r="R91" s="84"/>
      <c r="S91" s="84"/>
      <c r="T91" s="84"/>
      <c r="U91" s="84"/>
      <c r="V91" s="84"/>
      <c r="W91" s="84"/>
      <c r="X91" s="84"/>
      <c r="Y91" s="84"/>
    </row>
    <row r="92" spans="1:25" x14ac:dyDescent="0.2">
      <c r="A92" s="84"/>
      <c r="B92" s="84"/>
      <c r="C92" s="84"/>
      <c r="D92" s="84"/>
      <c r="E92" s="84"/>
      <c r="F92" s="84"/>
      <c r="G92" s="84"/>
      <c r="H92" s="84"/>
      <c r="I92" s="84"/>
      <c r="J92" s="84"/>
      <c r="K92" s="84"/>
      <c r="L92" s="84"/>
      <c r="M92" s="84"/>
      <c r="N92" s="84"/>
      <c r="O92" s="84"/>
      <c r="P92" s="84"/>
      <c r="Q92" s="84"/>
      <c r="R92" s="84"/>
      <c r="S92" s="84"/>
      <c r="T92" s="84"/>
      <c r="U92" s="84"/>
      <c r="V92" s="84"/>
      <c r="W92" s="84"/>
      <c r="X92" s="84"/>
      <c r="Y92" s="84"/>
    </row>
    <row r="93" spans="1:25" x14ac:dyDescent="0.2">
      <c r="A93" s="84"/>
      <c r="B93" s="84"/>
      <c r="C93" s="84"/>
      <c r="D93" s="84"/>
      <c r="E93" s="84"/>
      <c r="F93" s="84"/>
      <c r="G93" s="84"/>
      <c r="H93" s="84"/>
      <c r="I93" s="84"/>
      <c r="J93" s="84"/>
      <c r="K93" s="84"/>
      <c r="L93" s="84"/>
      <c r="M93" s="84"/>
      <c r="N93" s="84"/>
      <c r="O93" s="84"/>
      <c r="P93" s="84"/>
      <c r="Q93" s="84"/>
      <c r="R93" s="84"/>
      <c r="S93" s="84"/>
      <c r="T93" s="84"/>
      <c r="U93" s="84"/>
      <c r="V93" s="84"/>
      <c r="W93" s="84"/>
      <c r="X93" s="84"/>
      <c r="Y93" s="84"/>
    </row>
    <row r="94" spans="1:25" x14ac:dyDescent="0.2">
      <c r="A94" s="84"/>
      <c r="B94" s="84"/>
      <c r="C94" s="84"/>
      <c r="D94" s="84"/>
      <c r="E94" s="84"/>
      <c r="F94" s="84"/>
      <c r="G94" s="84"/>
      <c r="H94" s="84"/>
      <c r="I94" s="84"/>
      <c r="J94" s="84"/>
      <c r="K94" s="84"/>
      <c r="L94" s="84"/>
      <c r="M94" s="84"/>
      <c r="N94" s="84"/>
      <c r="O94" s="84"/>
      <c r="P94" s="84"/>
      <c r="Q94" s="84"/>
      <c r="R94" s="84"/>
      <c r="S94" s="84"/>
      <c r="T94" s="84"/>
      <c r="U94" s="84"/>
      <c r="V94" s="84"/>
      <c r="W94" s="84"/>
      <c r="X94" s="84"/>
      <c r="Y94" s="84"/>
    </row>
    <row r="95" spans="1:25" x14ac:dyDescent="0.2">
      <c r="A95" s="84"/>
      <c r="B95" s="84"/>
      <c r="C95" s="84"/>
      <c r="D95" s="84"/>
      <c r="E95" s="84"/>
      <c r="F95" s="84"/>
      <c r="G95" s="84"/>
      <c r="H95" s="84"/>
      <c r="I95" s="84"/>
      <c r="J95" s="84"/>
      <c r="K95" s="84"/>
      <c r="L95" s="84"/>
      <c r="M95" s="84"/>
      <c r="N95" s="84"/>
      <c r="O95" s="84"/>
      <c r="P95" s="84"/>
      <c r="Q95" s="84"/>
      <c r="R95" s="84"/>
      <c r="S95" s="84"/>
      <c r="T95" s="84"/>
      <c r="U95" s="84"/>
      <c r="V95" s="84"/>
      <c r="W95" s="84"/>
      <c r="X95" s="84"/>
      <c r="Y95" s="84"/>
    </row>
    <row r="96" spans="1:25" x14ac:dyDescent="0.2">
      <c r="A96" s="84"/>
      <c r="B96" s="84"/>
      <c r="C96" s="84"/>
      <c r="D96" s="84"/>
      <c r="E96" s="84"/>
      <c r="F96" s="84"/>
      <c r="G96" s="84"/>
      <c r="H96" s="84"/>
      <c r="I96" s="84"/>
      <c r="J96" s="84"/>
      <c r="K96" s="84"/>
      <c r="L96" s="84"/>
      <c r="M96" s="84"/>
      <c r="N96" s="84"/>
      <c r="O96" s="84"/>
      <c r="P96" s="84"/>
      <c r="Q96" s="84"/>
      <c r="R96" s="84"/>
      <c r="S96" s="84"/>
      <c r="T96" s="84"/>
      <c r="U96" s="84"/>
      <c r="V96" s="84"/>
      <c r="W96" s="84"/>
      <c r="X96" s="84"/>
      <c r="Y96" s="84"/>
    </row>
    <row r="97" spans="1:25" x14ac:dyDescent="0.2">
      <c r="A97" s="84"/>
      <c r="B97" s="84"/>
      <c r="C97" s="84"/>
      <c r="D97" s="84"/>
      <c r="E97" s="84"/>
      <c r="F97" s="84"/>
      <c r="G97" s="84"/>
      <c r="H97" s="84"/>
      <c r="I97" s="84"/>
      <c r="J97" s="84"/>
      <c r="K97" s="84"/>
      <c r="L97" s="84"/>
      <c r="M97" s="84"/>
      <c r="N97" s="84"/>
      <c r="O97" s="84"/>
      <c r="P97" s="84"/>
      <c r="Q97" s="84"/>
      <c r="R97" s="84"/>
      <c r="S97" s="84"/>
      <c r="T97" s="84"/>
      <c r="U97" s="84"/>
      <c r="V97" s="84"/>
      <c r="W97" s="84"/>
      <c r="X97" s="84"/>
      <c r="Y97" s="84"/>
    </row>
    <row r="98" spans="1:25" x14ac:dyDescent="0.2">
      <c r="A98" s="84"/>
      <c r="B98" s="84"/>
      <c r="C98" s="84"/>
      <c r="D98" s="84"/>
      <c r="E98" s="84"/>
      <c r="F98" s="84"/>
      <c r="G98" s="84"/>
      <c r="H98" s="84"/>
      <c r="I98" s="84"/>
      <c r="J98" s="84"/>
      <c r="K98" s="84"/>
      <c r="L98" s="84"/>
      <c r="M98" s="84"/>
      <c r="N98" s="84"/>
      <c r="O98" s="84"/>
      <c r="P98" s="84"/>
      <c r="Q98" s="84"/>
      <c r="R98" s="84"/>
      <c r="S98" s="84"/>
      <c r="T98" s="84"/>
      <c r="U98" s="84"/>
      <c r="V98" s="84"/>
      <c r="W98" s="84"/>
      <c r="X98" s="84"/>
      <c r="Y98" s="84"/>
    </row>
    <row r="99" spans="1:25" x14ac:dyDescent="0.2">
      <c r="A99" s="84"/>
      <c r="B99" s="84"/>
      <c r="C99" s="84"/>
      <c r="D99" s="84"/>
      <c r="E99" s="84"/>
      <c r="F99" s="84"/>
      <c r="G99" s="84"/>
      <c r="H99" s="84"/>
      <c r="I99" s="84"/>
      <c r="J99" s="84"/>
      <c r="K99" s="84"/>
      <c r="L99" s="84"/>
      <c r="M99" s="84"/>
      <c r="N99" s="84"/>
      <c r="O99" s="84"/>
      <c r="P99" s="84"/>
      <c r="Q99" s="84"/>
      <c r="R99" s="84"/>
      <c r="S99" s="84"/>
      <c r="T99" s="84"/>
      <c r="U99" s="84"/>
      <c r="V99" s="84"/>
      <c r="W99" s="84"/>
      <c r="X99" s="84"/>
      <c r="Y99" s="84"/>
    </row>
    <row r="100" spans="1:25" x14ac:dyDescent="0.2">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row>
    <row r="101" spans="1:25" x14ac:dyDescent="0.2">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row>
    <row r="102" spans="1:25" x14ac:dyDescent="0.2">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row>
    <row r="103" spans="1:25" x14ac:dyDescent="0.2">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row>
    <row r="104" spans="1:25" x14ac:dyDescent="0.2">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row>
    <row r="105" spans="1:25" x14ac:dyDescent="0.2">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row>
    <row r="106" spans="1:25" x14ac:dyDescent="0.2">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row>
    <row r="107" spans="1:25" x14ac:dyDescent="0.2">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row>
    <row r="108" spans="1:25" x14ac:dyDescent="0.2">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row>
    <row r="109" spans="1:25" x14ac:dyDescent="0.2">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row>
    <row r="110" spans="1:25" x14ac:dyDescent="0.2">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row>
    <row r="111" spans="1:25" x14ac:dyDescent="0.2">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row>
    <row r="112" spans="1:25" x14ac:dyDescent="0.2">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row>
    <row r="113" spans="1:25" x14ac:dyDescent="0.2">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row>
    <row r="114" spans="1:25" x14ac:dyDescent="0.2">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row>
    <row r="115" spans="1:25" x14ac:dyDescent="0.2">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row>
    <row r="116" spans="1:25" x14ac:dyDescent="0.2">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row>
    <row r="117" spans="1:25" x14ac:dyDescent="0.2">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row>
    <row r="118" spans="1:25" x14ac:dyDescent="0.2">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row>
    <row r="119" spans="1:25" x14ac:dyDescent="0.2">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row>
    <row r="120" spans="1:25" x14ac:dyDescent="0.2">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row>
    <row r="121" spans="1:25" x14ac:dyDescent="0.2">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row>
    <row r="122" spans="1:25" x14ac:dyDescent="0.2">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row>
    <row r="123" spans="1:25" x14ac:dyDescent="0.2">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row>
    <row r="124" spans="1:25" x14ac:dyDescent="0.2">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row>
    <row r="125" spans="1:25" x14ac:dyDescent="0.2">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row>
    <row r="126" spans="1:25" x14ac:dyDescent="0.2">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row>
    <row r="127" spans="1:25" x14ac:dyDescent="0.2">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row>
    <row r="128" spans="1:25" x14ac:dyDescent="0.2">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row>
    <row r="129" spans="1:25" x14ac:dyDescent="0.2">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row>
    <row r="130" spans="1:25" x14ac:dyDescent="0.2">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row>
    <row r="131" spans="1:25" x14ac:dyDescent="0.2">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row>
    <row r="132" spans="1:25" x14ac:dyDescent="0.2">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row>
    <row r="133" spans="1:25" x14ac:dyDescent="0.2">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row>
    <row r="134" spans="1:25" x14ac:dyDescent="0.2">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row>
    <row r="135" spans="1:25" x14ac:dyDescent="0.2">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row>
    <row r="136" spans="1:25" x14ac:dyDescent="0.2">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row>
    <row r="137" spans="1:25" x14ac:dyDescent="0.2">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row>
    <row r="138" spans="1:25" x14ac:dyDescent="0.2">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row>
    <row r="139" spans="1:25" x14ac:dyDescent="0.2">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row>
    <row r="140" spans="1:25" x14ac:dyDescent="0.2">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row>
    <row r="141" spans="1:25" x14ac:dyDescent="0.2">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row>
    <row r="142" spans="1:25" x14ac:dyDescent="0.2">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row>
    <row r="143" spans="1:25" x14ac:dyDescent="0.2">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row>
    <row r="144" spans="1:25" x14ac:dyDescent="0.2">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row>
    <row r="145" spans="1:25" x14ac:dyDescent="0.2">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row>
    <row r="146" spans="1:25" x14ac:dyDescent="0.2">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row>
    <row r="147" spans="1:25" x14ac:dyDescent="0.2">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row>
  </sheetData>
  <mergeCells count="7">
    <mergeCell ref="G40:J40"/>
    <mergeCell ref="M11:O12"/>
    <mergeCell ref="M16:N31"/>
    <mergeCell ref="B4:O7"/>
    <mergeCell ref="H11:I12"/>
    <mergeCell ref="C15:D32"/>
    <mergeCell ref="C11: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451DD-B82B-45E9-B45A-912043AB984A}">
  <sheetPr>
    <tabColor theme="1" tint="0.14999847407452621"/>
  </sheetPr>
  <dimension ref="A1:AL131"/>
  <sheetViews>
    <sheetView zoomScale="55" zoomScaleNormal="55" workbookViewId="0">
      <selection activeCell="Z29" sqref="Z29"/>
    </sheetView>
  </sheetViews>
  <sheetFormatPr baseColWidth="10" defaultRowHeight="12.75" x14ac:dyDescent="0.2"/>
  <cols>
    <col min="1" max="1" width="26.42578125" customWidth="1"/>
    <col min="7" max="7" width="24.7109375" customWidth="1"/>
    <col min="8" max="8" width="20.140625" customWidth="1"/>
    <col min="9" max="9" width="20" customWidth="1"/>
    <col min="10" max="11" width="20.5703125" customWidth="1"/>
    <col min="12" max="12" width="24.5703125" customWidth="1"/>
    <col min="13" max="13" width="52" customWidth="1"/>
    <col min="19" max="19" width="30.5703125" customWidth="1"/>
    <col min="26" max="26" width="20.85546875" customWidth="1"/>
  </cols>
  <sheetData>
    <row r="1" spans="1:38" x14ac:dyDescent="0.2">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row>
    <row r="2" spans="1:38" x14ac:dyDescent="0.2">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row>
    <row r="3" spans="1:38" x14ac:dyDescent="0.2">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row>
    <row r="4" spans="1:38" x14ac:dyDescent="0.2">
      <c r="A4" s="84"/>
      <c r="B4" s="84"/>
      <c r="C4" s="84"/>
      <c r="D4" s="84"/>
      <c r="E4" s="84"/>
      <c r="F4" s="84"/>
      <c r="G4" s="84"/>
      <c r="H4" s="84"/>
      <c r="I4" s="84"/>
      <c r="J4" s="84"/>
      <c r="K4" s="84"/>
      <c r="L4" s="84"/>
      <c r="M4" s="84"/>
      <c r="N4" s="84"/>
      <c r="O4" s="84"/>
      <c r="P4" s="84"/>
      <c r="Q4" s="84"/>
      <c r="R4" s="84"/>
      <c r="S4" s="84"/>
      <c r="T4" s="84"/>
      <c r="U4" s="84"/>
      <c r="V4" s="84"/>
      <c r="W4" s="84"/>
      <c r="X4" s="84"/>
      <c r="Y4" s="84"/>
      <c r="Z4" s="84"/>
      <c r="AA4" s="85"/>
      <c r="AB4" s="84"/>
      <c r="AC4" s="84"/>
      <c r="AD4" s="84"/>
      <c r="AE4" s="84"/>
      <c r="AF4" s="84"/>
      <c r="AG4" s="84"/>
      <c r="AH4" s="84"/>
      <c r="AI4" s="84"/>
      <c r="AJ4" s="84"/>
      <c r="AK4" s="84"/>
      <c r="AL4" s="84"/>
    </row>
    <row r="5" spans="1:38" x14ac:dyDescent="0.2">
      <c r="A5" s="84"/>
      <c r="B5" s="84"/>
      <c r="C5" s="84"/>
      <c r="D5" s="84"/>
      <c r="E5" s="84"/>
      <c r="F5" s="84"/>
      <c r="G5" s="84"/>
      <c r="H5" s="84"/>
      <c r="I5" s="84"/>
      <c r="J5" s="84"/>
      <c r="K5" s="84"/>
      <c r="L5" s="84"/>
      <c r="M5" s="84"/>
      <c r="N5" s="84"/>
      <c r="O5" s="84"/>
      <c r="P5" s="84"/>
      <c r="Q5" s="84"/>
      <c r="R5" s="84"/>
      <c r="S5" s="84"/>
      <c r="T5" s="84"/>
      <c r="U5" s="84"/>
      <c r="V5" s="84"/>
      <c r="W5" s="84"/>
      <c r="X5" s="84"/>
      <c r="Y5" s="84"/>
      <c r="Z5" s="84"/>
      <c r="AA5" s="85"/>
      <c r="AB5" s="84"/>
      <c r="AC5" s="84"/>
      <c r="AD5" s="84"/>
      <c r="AE5" s="84"/>
      <c r="AF5" s="84"/>
      <c r="AG5" s="84"/>
      <c r="AH5" s="84"/>
      <c r="AI5" s="84"/>
      <c r="AJ5" s="84"/>
      <c r="AK5" s="84"/>
      <c r="AL5" s="84"/>
    </row>
    <row r="6" spans="1:38" x14ac:dyDescent="0.2">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row>
    <row r="7" spans="1:38" x14ac:dyDescent="0.2">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row>
    <row r="8" spans="1:38" x14ac:dyDescent="0.2">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row>
    <row r="9" spans="1:38" x14ac:dyDescent="0.2">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row>
    <row r="10" spans="1:38" x14ac:dyDescent="0.2">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row>
    <row r="11" spans="1:38" x14ac:dyDescent="0.2">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row>
    <row r="12" spans="1:38" x14ac:dyDescent="0.2">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row>
    <row r="13" spans="1:38" x14ac:dyDescent="0.2">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row>
    <row r="14" spans="1:38" x14ac:dyDescent="0.2">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row>
    <row r="15" spans="1:38" ht="179.25" customHeight="1" x14ac:dyDescent="0.3">
      <c r="A15" s="84"/>
      <c r="B15" s="84"/>
      <c r="C15" s="84"/>
      <c r="D15" s="84"/>
      <c r="E15" s="84"/>
      <c r="F15" s="84"/>
      <c r="G15" s="84"/>
      <c r="H15" s="47"/>
      <c r="I15" s="47"/>
      <c r="J15" s="47"/>
      <c r="K15" s="47"/>
      <c r="L15" s="47"/>
      <c r="M15" s="86"/>
      <c r="N15" s="44"/>
      <c r="O15" s="84"/>
      <c r="P15" s="84"/>
      <c r="Q15" s="84"/>
      <c r="R15" s="84"/>
      <c r="S15" s="84"/>
      <c r="T15" s="84"/>
      <c r="U15" s="84"/>
      <c r="V15" s="84"/>
      <c r="W15" s="84"/>
      <c r="X15" s="84"/>
      <c r="Y15" s="84"/>
      <c r="Z15" s="84"/>
      <c r="AA15" s="84"/>
      <c r="AB15" s="84"/>
      <c r="AC15" s="84"/>
      <c r="AD15" s="84"/>
      <c r="AE15" s="84"/>
      <c r="AF15" s="84"/>
      <c r="AG15" s="84"/>
      <c r="AH15" s="84"/>
      <c r="AI15" s="84"/>
      <c r="AJ15" s="84"/>
      <c r="AK15" s="84"/>
      <c r="AL15" s="84"/>
    </row>
    <row r="16" spans="1:38" ht="22.5" customHeight="1" x14ac:dyDescent="0.3">
      <c r="A16" s="84"/>
      <c r="B16" s="84"/>
      <c r="C16" s="84"/>
      <c r="D16" s="84"/>
      <c r="E16" s="84"/>
      <c r="F16" s="84"/>
      <c r="G16" s="84"/>
      <c r="H16" s="47"/>
      <c r="I16" s="47"/>
      <c r="J16" s="47"/>
      <c r="K16" s="47"/>
      <c r="L16" s="47"/>
      <c r="M16" s="86"/>
      <c r="N16" s="44"/>
      <c r="O16" s="84"/>
      <c r="P16" s="84"/>
      <c r="Q16" s="84"/>
      <c r="R16" s="84"/>
      <c r="S16" s="84"/>
      <c r="T16" s="84"/>
      <c r="U16" s="84"/>
      <c r="V16" s="84"/>
      <c r="W16" s="84"/>
      <c r="X16" s="84"/>
      <c r="Y16" s="84"/>
      <c r="Z16" s="84"/>
      <c r="AA16" s="84"/>
      <c r="AB16" s="84"/>
      <c r="AC16" s="84"/>
      <c r="AD16" s="84"/>
      <c r="AE16" s="84"/>
      <c r="AF16" s="84"/>
      <c r="AG16" s="84"/>
      <c r="AH16" s="84"/>
      <c r="AI16" s="84"/>
      <c r="AJ16" s="84"/>
      <c r="AK16" s="84"/>
      <c r="AL16" s="84"/>
    </row>
    <row r="17" spans="1:38" ht="43.5" customHeight="1" x14ac:dyDescent="0.6">
      <c r="A17" s="84"/>
      <c r="B17" s="84"/>
      <c r="C17" s="84"/>
      <c r="D17" s="84"/>
      <c r="E17" s="84"/>
      <c r="F17" s="84"/>
      <c r="G17" s="84"/>
      <c r="H17" s="87"/>
      <c r="I17" s="88"/>
      <c r="J17" s="44"/>
      <c r="K17" s="88"/>
      <c r="L17" s="88"/>
      <c r="M17" s="44"/>
      <c r="N17" s="44"/>
      <c r="O17" s="84"/>
      <c r="P17" s="84"/>
      <c r="Q17" s="84"/>
      <c r="R17" s="84"/>
      <c r="S17" s="84"/>
      <c r="T17" s="84"/>
      <c r="U17" s="84"/>
      <c r="V17" s="84"/>
      <c r="W17" s="84"/>
      <c r="X17" s="84"/>
      <c r="Y17" s="84"/>
      <c r="Z17" s="84"/>
      <c r="AA17" s="84"/>
      <c r="AB17" s="84"/>
      <c r="AC17" s="84"/>
      <c r="AD17" s="84"/>
      <c r="AE17" s="84"/>
      <c r="AF17" s="84"/>
      <c r="AG17" s="84"/>
      <c r="AH17" s="84"/>
      <c r="AI17" s="84"/>
      <c r="AJ17" s="84"/>
      <c r="AK17" s="84"/>
      <c r="AL17" s="84"/>
    </row>
    <row r="18" spans="1:38" ht="27" customHeight="1" thickBot="1" x14ac:dyDescent="0.25">
      <c r="A18" s="84"/>
      <c r="B18" s="84"/>
      <c r="C18" s="84"/>
      <c r="D18" s="84"/>
      <c r="E18" s="84"/>
      <c r="F18" s="84"/>
      <c r="G18" s="84"/>
      <c r="H18" s="44"/>
      <c r="I18" s="44"/>
      <c r="J18" s="44"/>
      <c r="K18" s="44"/>
      <c r="L18" s="44"/>
      <c r="M18" s="44"/>
      <c r="N18" s="44"/>
      <c r="O18" s="84"/>
      <c r="P18" s="84"/>
      <c r="Q18" s="84"/>
      <c r="R18" s="84"/>
      <c r="S18" s="84"/>
      <c r="T18" s="84"/>
      <c r="U18" s="84"/>
      <c r="V18" s="84"/>
      <c r="W18" s="84"/>
      <c r="X18" s="84"/>
      <c r="Y18" s="84"/>
      <c r="Z18" s="84"/>
      <c r="AA18" s="84"/>
      <c r="AB18" s="84"/>
      <c r="AC18" s="84"/>
      <c r="AD18" s="84"/>
      <c r="AE18" s="84"/>
      <c r="AF18" s="84"/>
      <c r="AG18" s="84"/>
      <c r="AH18" s="84"/>
      <c r="AI18" s="84"/>
      <c r="AJ18" s="84"/>
      <c r="AK18" s="84"/>
      <c r="AL18" s="84"/>
    </row>
    <row r="19" spans="1:38" ht="89.25" customHeight="1" x14ac:dyDescent="0.2">
      <c r="A19" s="84"/>
      <c r="B19" s="84"/>
      <c r="C19" s="84"/>
      <c r="D19" s="84"/>
      <c r="E19" s="84"/>
      <c r="F19" s="84"/>
      <c r="G19" s="84"/>
      <c r="H19" s="82"/>
      <c r="I19" s="82"/>
      <c r="J19" s="82"/>
      <c r="K19" s="82"/>
      <c r="L19" s="47"/>
      <c r="M19" s="44"/>
      <c r="N19" s="44"/>
      <c r="O19" s="84"/>
      <c r="P19" s="84"/>
      <c r="Q19" s="84"/>
      <c r="R19" s="84"/>
      <c r="S19" s="84"/>
      <c r="T19" s="84"/>
      <c r="U19" s="84"/>
      <c r="V19" s="84"/>
      <c r="W19" s="84"/>
      <c r="X19" s="84"/>
      <c r="Y19" s="84"/>
      <c r="Z19" s="84"/>
      <c r="AA19" s="84"/>
      <c r="AB19" s="84"/>
      <c r="AC19" s="84"/>
      <c r="AD19" s="84"/>
      <c r="AE19" s="84"/>
      <c r="AF19" s="84"/>
      <c r="AG19" s="84"/>
      <c r="AH19" s="84"/>
      <c r="AI19" s="84"/>
      <c r="AJ19" s="84"/>
      <c r="AK19" s="84"/>
      <c r="AL19" s="84"/>
    </row>
    <row r="20" spans="1:38" ht="58.5" customHeight="1" thickBot="1" x14ac:dyDescent="0.25">
      <c r="A20" s="84"/>
      <c r="B20" s="84"/>
      <c r="C20" s="84"/>
      <c r="D20" s="84"/>
      <c r="E20" s="84"/>
      <c r="F20" s="84"/>
      <c r="G20" s="84"/>
      <c r="H20" s="83">
        <f>GETPIVOTDATA("[Measures].[Suma de Total Goles 3]",Tabla_Dinámica_Arg!$B$4,"[ID_Pais].[Países]","[ID_Pais].[Países].&amp;[Argentina]")</f>
        <v>55</v>
      </c>
      <c r="I20" s="83">
        <f>GETPIVOTDATA("[Measures].[Suma de Total Partidos Ganados 3]",Tabla_Dinámica_Arg!$F$4,"[ID_Pais].[Países]","[ID_Pais].[Países].&amp;[Argentina]")</f>
        <v>21</v>
      </c>
      <c r="J20" s="83">
        <f>GETPIVOTDATA("[Measures].[Suma de Total Partidos Perdidos 3]",Tabla_Dinámica_Arg!$J$4,"[ID_Pais].[Países]","[ID_Pais].[Países].&amp;[Argentina]")</f>
        <v>8</v>
      </c>
      <c r="K20" s="83">
        <f>GETPIVOTDATA("[Measures].[Suma de Total Partidos Empatados 3]",Tabla_Dinámica_Arg!$N$4,"[ID_Pais].[Países]","[ID_Pais].[Países].&amp;[Argentina]")</f>
        <v>4</v>
      </c>
      <c r="L20" s="47"/>
      <c r="M20" s="44"/>
      <c r="N20" s="44"/>
      <c r="O20" s="84"/>
      <c r="P20" s="84"/>
      <c r="Q20" s="84"/>
      <c r="R20" s="84"/>
      <c r="S20" s="84"/>
      <c r="T20" s="84"/>
      <c r="U20" s="84"/>
      <c r="V20" s="84"/>
      <c r="W20" s="84"/>
      <c r="X20" s="84"/>
      <c r="Y20" s="84"/>
      <c r="Z20" s="84"/>
      <c r="AA20" s="84"/>
      <c r="AB20" s="84"/>
      <c r="AC20" s="84"/>
      <c r="AD20" s="84"/>
      <c r="AE20" s="84"/>
      <c r="AF20" s="84"/>
      <c r="AG20" s="84"/>
      <c r="AH20" s="84"/>
      <c r="AI20" s="84"/>
      <c r="AJ20" s="84"/>
      <c r="AK20" s="84"/>
      <c r="AL20" s="84"/>
    </row>
    <row r="21" spans="1:38" x14ac:dyDescent="0.2">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row>
    <row r="22" spans="1:38" x14ac:dyDescent="0.2">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row>
    <row r="23" spans="1:38" x14ac:dyDescent="0.2">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row>
    <row r="24" spans="1:38" x14ac:dyDescent="0.2">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row>
    <row r="25" spans="1:38" x14ac:dyDescent="0.2">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row>
    <row r="26" spans="1:38" x14ac:dyDescent="0.2">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row>
    <row r="27" spans="1:38" x14ac:dyDescent="0.2">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row>
    <row r="28" spans="1:38" x14ac:dyDescent="0.2">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row>
    <row r="29" spans="1:38" x14ac:dyDescent="0.2">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row>
    <row r="30" spans="1:38" x14ac:dyDescent="0.2">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row>
    <row r="31" spans="1:38" x14ac:dyDescent="0.2">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row>
    <row r="32" spans="1:38" x14ac:dyDescent="0.2">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row>
    <row r="33" spans="1:38" x14ac:dyDescent="0.2">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row>
    <row r="34" spans="1:38" x14ac:dyDescent="0.2">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row>
    <row r="35" spans="1:38" x14ac:dyDescent="0.2">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row>
    <row r="36" spans="1:38" x14ac:dyDescent="0.2">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x14ac:dyDescent="0.2">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x14ac:dyDescent="0.2">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row>
    <row r="39" spans="1:38" x14ac:dyDescent="0.2">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row>
    <row r="40" spans="1:38" x14ac:dyDescent="0.2">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row>
    <row r="41" spans="1:38" x14ac:dyDescent="0.2">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row>
    <row r="42" spans="1:38" x14ac:dyDescent="0.2">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row>
    <row r="43" spans="1:38" x14ac:dyDescent="0.2">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x14ac:dyDescent="0.2">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x14ac:dyDescent="0.2">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row>
    <row r="51" spans="1:38" x14ac:dyDescent="0.2">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row>
    <row r="52" spans="1:38" x14ac:dyDescent="0.2">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row>
    <row r="53" spans="1:38" x14ac:dyDescent="0.2">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row>
    <row r="54" spans="1:38" x14ac:dyDescent="0.2">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row>
    <row r="55" spans="1:38" x14ac:dyDescent="0.2">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row>
    <row r="56" spans="1:38" x14ac:dyDescent="0.2">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row>
    <row r="57" spans="1:38" x14ac:dyDescent="0.2">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row>
    <row r="58" spans="1:38" x14ac:dyDescent="0.2">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row>
    <row r="59" spans="1:38" x14ac:dyDescent="0.2">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row>
    <row r="60" spans="1:38" x14ac:dyDescent="0.2">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row>
    <row r="61" spans="1:38" x14ac:dyDescent="0.2">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row>
    <row r="62" spans="1:38" x14ac:dyDescent="0.2">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row>
    <row r="63" spans="1:38" x14ac:dyDescent="0.2">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row>
    <row r="64" spans="1:38" x14ac:dyDescent="0.2">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row>
    <row r="65" spans="1:38" x14ac:dyDescent="0.2">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row>
    <row r="66" spans="1:38" x14ac:dyDescent="0.2">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row>
    <row r="67" spans="1:38" x14ac:dyDescent="0.2">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row>
    <row r="68" spans="1:38" x14ac:dyDescent="0.2">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row>
    <row r="69" spans="1:38" x14ac:dyDescent="0.2">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row>
    <row r="70" spans="1:38" x14ac:dyDescent="0.2">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row>
    <row r="71" spans="1:38" x14ac:dyDescent="0.2">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row>
    <row r="72" spans="1:38" x14ac:dyDescent="0.2">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row>
    <row r="73" spans="1:38" x14ac:dyDescent="0.2">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row>
    <row r="74" spans="1:38" x14ac:dyDescent="0.2">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row>
    <row r="75" spans="1:38" x14ac:dyDescent="0.2">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row>
    <row r="76" spans="1:38" x14ac:dyDescent="0.2">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row>
    <row r="77" spans="1:38" x14ac:dyDescent="0.2">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row>
    <row r="78" spans="1:38" x14ac:dyDescent="0.2">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row>
    <row r="79" spans="1:38" x14ac:dyDescent="0.2">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row>
    <row r="80" spans="1:38" x14ac:dyDescent="0.2">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row>
    <row r="81" spans="1:38" x14ac:dyDescent="0.2">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row>
    <row r="82" spans="1:38" x14ac:dyDescent="0.2">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row>
    <row r="83" spans="1:38" x14ac:dyDescent="0.2">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row>
    <row r="84" spans="1:38" x14ac:dyDescent="0.2">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row>
    <row r="85" spans="1:38" x14ac:dyDescent="0.2">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row>
    <row r="86" spans="1:38" x14ac:dyDescent="0.2">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row>
    <row r="87" spans="1:38" x14ac:dyDescent="0.2">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row>
    <row r="88" spans="1:38" x14ac:dyDescent="0.2">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row>
    <row r="89" spans="1:38" x14ac:dyDescent="0.2">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row>
    <row r="90" spans="1:38" x14ac:dyDescent="0.2">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row>
    <row r="91" spans="1:38" x14ac:dyDescent="0.2">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row>
    <row r="92" spans="1:38" x14ac:dyDescent="0.2">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row>
    <row r="93" spans="1:38" x14ac:dyDescent="0.2">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row>
    <row r="94" spans="1:38" x14ac:dyDescent="0.2">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row>
    <row r="95" spans="1:38" x14ac:dyDescent="0.2">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row>
    <row r="96" spans="1:38" x14ac:dyDescent="0.2">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row>
    <row r="97" spans="1:38" x14ac:dyDescent="0.2">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row>
    <row r="103" spans="1:38" x14ac:dyDescent="0.2">
      <c r="H103" s="89"/>
      <c r="I103" s="89"/>
      <c r="J103" s="89"/>
      <c r="K103" s="89"/>
      <c r="L103" s="89"/>
      <c r="M103" s="89"/>
      <c r="N103" s="89"/>
      <c r="O103" s="89"/>
      <c r="P103" s="89"/>
    </row>
    <row r="104" spans="1:38" x14ac:dyDescent="0.2">
      <c r="H104" s="89"/>
      <c r="I104" s="89"/>
      <c r="J104" s="89"/>
      <c r="K104" s="89"/>
      <c r="L104" s="89"/>
      <c r="M104" s="89"/>
      <c r="N104" s="89"/>
      <c r="O104" s="89"/>
      <c r="P104" s="89"/>
    </row>
    <row r="105" spans="1:38" x14ac:dyDescent="0.2">
      <c r="H105" s="89"/>
      <c r="I105" s="89"/>
      <c r="J105" s="89"/>
      <c r="K105" s="89"/>
      <c r="L105" s="89"/>
      <c r="M105" s="89"/>
      <c r="N105" s="89"/>
      <c r="O105" s="89"/>
      <c r="P105" s="89"/>
    </row>
    <row r="106" spans="1:38" x14ac:dyDescent="0.2">
      <c r="H106" s="89"/>
      <c r="I106" s="89"/>
      <c r="J106" s="89"/>
      <c r="K106" s="89"/>
      <c r="L106" s="89"/>
      <c r="M106" s="89"/>
      <c r="N106" s="89"/>
      <c r="O106" s="89"/>
      <c r="P106" s="89"/>
    </row>
    <row r="107" spans="1:38" x14ac:dyDescent="0.2">
      <c r="H107" s="89"/>
      <c r="I107" s="89"/>
      <c r="J107" s="89"/>
      <c r="K107" s="89"/>
      <c r="L107" s="89"/>
      <c r="M107" s="89"/>
      <c r="N107" s="89"/>
      <c r="O107" s="89"/>
      <c r="P107" s="89"/>
    </row>
    <row r="108" spans="1:38" x14ac:dyDescent="0.2">
      <c r="H108" s="89"/>
      <c r="I108" s="89"/>
      <c r="J108" s="89"/>
      <c r="K108" s="89"/>
      <c r="L108" s="89"/>
      <c r="M108" s="89"/>
      <c r="N108" s="89"/>
      <c r="O108" s="89"/>
      <c r="P108" s="89"/>
      <c r="S108" t="str">
        <f>Tabla_Dinámica_Totales!I12</f>
        <v>Argentina</v>
      </c>
    </row>
    <row r="109" spans="1:38" x14ac:dyDescent="0.2">
      <c r="H109" s="89"/>
      <c r="I109" s="89"/>
      <c r="J109" s="89"/>
      <c r="K109" s="89"/>
      <c r="L109" s="89"/>
      <c r="M109" s="89"/>
      <c r="N109" s="89"/>
      <c r="O109" s="89"/>
      <c r="P109" s="89"/>
      <c r="S109" s="80" t="str">
        <f>Tabla_Dinámica_Totales!I13</f>
        <v>Germany</v>
      </c>
    </row>
    <row r="110" spans="1:38" x14ac:dyDescent="0.2">
      <c r="H110" s="89"/>
      <c r="I110" s="89"/>
      <c r="J110" s="89"/>
      <c r="K110" s="89"/>
      <c r="L110" s="89"/>
      <c r="M110" s="89"/>
      <c r="N110" s="89"/>
      <c r="O110" s="89"/>
      <c r="P110" s="89"/>
      <c r="S110" t="str">
        <f>Tabla_Dinámica_Totales!I14</f>
        <v>Brazil</v>
      </c>
    </row>
    <row r="111" spans="1:38" x14ac:dyDescent="0.2">
      <c r="H111" s="89"/>
      <c r="I111" s="89"/>
      <c r="J111" s="89"/>
      <c r="K111" s="89"/>
      <c r="L111" s="89"/>
      <c r="M111" s="89"/>
      <c r="N111" s="89"/>
      <c r="O111" s="89"/>
      <c r="P111" s="89"/>
    </row>
    <row r="112" spans="1:38" x14ac:dyDescent="0.2">
      <c r="H112" s="89"/>
      <c r="I112" s="89"/>
      <c r="J112" s="89"/>
      <c r="K112" s="89"/>
      <c r="L112" s="89"/>
      <c r="M112" s="89"/>
      <c r="N112" s="89"/>
      <c r="O112" s="89"/>
      <c r="P112" s="89"/>
    </row>
    <row r="113" spans="8:16" x14ac:dyDescent="0.2">
      <c r="H113" s="89"/>
      <c r="I113" s="89"/>
      <c r="J113" s="89"/>
      <c r="K113" s="89"/>
      <c r="L113" s="89"/>
      <c r="M113" s="89"/>
      <c r="N113" s="89"/>
      <c r="O113" s="89"/>
      <c r="P113" s="89"/>
    </row>
    <row r="114" spans="8:16" x14ac:dyDescent="0.2">
      <c r="H114" s="89"/>
      <c r="I114" s="89"/>
      <c r="J114" s="89"/>
      <c r="K114" s="89"/>
      <c r="L114" s="89"/>
      <c r="M114" s="89"/>
      <c r="N114" s="89"/>
      <c r="O114" s="89"/>
      <c r="P114" s="89"/>
    </row>
    <row r="115" spans="8:16" x14ac:dyDescent="0.2">
      <c r="H115" s="89"/>
      <c r="I115" s="89"/>
      <c r="J115" s="89"/>
      <c r="K115" s="89"/>
      <c r="L115" s="89"/>
      <c r="M115" s="89"/>
      <c r="N115" s="89"/>
      <c r="O115" s="89"/>
      <c r="P115" s="89"/>
    </row>
    <row r="116" spans="8:16" x14ac:dyDescent="0.2">
      <c r="H116" s="89"/>
      <c r="I116" s="89"/>
      <c r="J116" s="89"/>
      <c r="K116" s="89"/>
      <c r="L116" s="89"/>
      <c r="M116" s="89"/>
      <c r="N116" s="89"/>
      <c r="O116" s="89"/>
      <c r="P116" s="89"/>
    </row>
    <row r="117" spans="8:16" x14ac:dyDescent="0.2">
      <c r="H117" s="89"/>
      <c r="I117" s="89"/>
      <c r="J117" s="89"/>
      <c r="K117" s="89"/>
      <c r="L117" s="89"/>
      <c r="M117" s="89"/>
      <c r="N117" s="89"/>
      <c r="O117" s="89"/>
      <c r="P117" s="89"/>
    </row>
    <row r="118" spans="8:16" x14ac:dyDescent="0.2">
      <c r="H118" s="89"/>
      <c r="I118" s="89"/>
      <c r="J118" s="89"/>
      <c r="K118" s="89"/>
      <c r="L118" s="89"/>
      <c r="M118" s="89"/>
      <c r="N118" s="89"/>
      <c r="O118" s="89"/>
      <c r="P118" s="89"/>
    </row>
    <row r="119" spans="8:16" x14ac:dyDescent="0.2">
      <c r="H119" s="89"/>
      <c r="I119" s="89"/>
      <c r="J119" s="89"/>
      <c r="K119" s="89"/>
      <c r="L119" s="89"/>
      <c r="M119" s="89"/>
      <c r="N119" s="89"/>
      <c r="O119" s="89"/>
      <c r="P119" s="89"/>
    </row>
    <row r="120" spans="8:16" x14ac:dyDescent="0.2">
      <c r="H120" s="89"/>
      <c r="I120" s="89"/>
      <c r="J120" s="89"/>
      <c r="K120" s="89"/>
      <c r="L120" s="89"/>
      <c r="M120" s="89"/>
      <c r="N120" s="89"/>
      <c r="O120" s="89"/>
      <c r="P120" s="89"/>
    </row>
    <row r="121" spans="8:16" x14ac:dyDescent="0.2">
      <c r="H121" s="89"/>
      <c r="I121" s="89"/>
      <c r="J121" s="89"/>
      <c r="K121" s="89"/>
      <c r="L121" s="89"/>
      <c r="M121" s="89"/>
      <c r="N121" s="89"/>
      <c r="O121" s="89"/>
      <c r="P121" s="89"/>
    </row>
    <row r="122" spans="8:16" x14ac:dyDescent="0.2">
      <c r="H122" s="89"/>
      <c r="I122" s="89"/>
      <c r="J122" s="89"/>
      <c r="K122" s="89"/>
      <c r="L122" s="89"/>
      <c r="M122" s="89"/>
      <c r="N122" s="89"/>
      <c r="O122" s="89"/>
      <c r="P122" s="89"/>
    </row>
    <row r="123" spans="8:16" x14ac:dyDescent="0.2">
      <c r="H123" s="89"/>
      <c r="I123" s="89"/>
      <c r="J123" s="89"/>
      <c r="K123" s="89"/>
      <c r="L123" s="89"/>
      <c r="M123" s="89"/>
      <c r="N123" s="89"/>
      <c r="O123" s="89"/>
      <c r="P123" s="89"/>
    </row>
    <row r="124" spans="8:16" x14ac:dyDescent="0.2">
      <c r="H124" s="89"/>
      <c r="I124" s="89"/>
      <c r="J124" s="89"/>
      <c r="K124" s="89"/>
      <c r="L124" s="89"/>
      <c r="M124" s="89"/>
      <c r="N124" s="89"/>
      <c r="O124" s="89"/>
      <c r="P124" s="89"/>
    </row>
    <row r="125" spans="8:16" x14ac:dyDescent="0.2">
      <c r="H125" s="89"/>
      <c r="I125" s="89"/>
      <c r="J125" s="89"/>
      <c r="K125" s="89"/>
      <c r="L125" s="89"/>
      <c r="M125" s="89"/>
      <c r="N125" s="89"/>
      <c r="O125" s="89"/>
      <c r="P125" s="89"/>
    </row>
    <row r="126" spans="8:16" x14ac:dyDescent="0.2">
      <c r="H126" s="89"/>
      <c r="I126" s="89"/>
      <c r="J126" s="89"/>
      <c r="K126" s="89"/>
      <c r="L126" s="89"/>
      <c r="M126" s="89"/>
      <c r="N126" s="89"/>
      <c r="O126" s="89"/>
      <c r="P126" s="89"/>
    </row>
    <row r="127" spans="8:16" x14ac:dyDescent="0.2">
      <c r="H127" s="89"/>
      <c r="I127" s="89"/>
      <c r="J127" s="89"/>
      <c r="K127" s="89"/>
      <c r="L127" s="89"/>
      <c r="M127" s="89"/>
      <c r="N127" s="89"/>
      <c r="O127" s="89"/>
      <c r="P127" s="89"/>
    </row>
    <row r="128" spans="8:16" x14ac:dyDescent="0.2">
      <c r="H128" s="89"/>
      <c r="I128" s="89"/>
      <c r="J128" s="89"/>
      <c r="K128" s="89"/>
      <c r="L128" s="89"/>
      <c r="M128" s="89"/>
      <c r="N128" s="89"/>
      <c r="O128" s="89"/>
      <c r="P128" s="89"/>
    </row>
    <row r="129" spans="8:16" x14ac:dyDescent="0.2">
      <c r="H129" s="89"/>
      <c r="I129" s="89"/>
      <c r="J129" s="89"/>
      <c r="K129" s="89"/>
      <c r="L129" s="89"/>
      <c r="M129" s="89"/>
      <c r="N129" s="89"/>
      <c r="O129" s="89"/>
      <c r="P129" s="89"/>
    </row>
    <row r="130" spans="8:16" x14ac:dyDescent="0.2">
      <c r="H130" s="89"/>
      <c r="I130" s="89"/>
      <c r="J130" s="89"/>
      <c r="K130" s="89"/>
      <c r="L130" s="89"/>
      <c r="M130" s="89"/>
      <c r="N130" s="89"/>
      <c r="O130" s="89"/>
      <c r="P130" s="89"/>
    </row>
    <row r="131" spans="8:16" x14ac:dyDescent="0.2">
      <c r="H131" s="89"/>
      <c r="I131" s="89"/>
      <c r="J131" s="89"/>
      <c r="K131" s="89"/>
      <c r="L131" s="89"/>
      <c r="M131" s="89"/>
      <c r="N131" s="89"/>
      <c r="O131" s="89"/>
      <c r="P131" s="8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theme="1" tint="0.34998626667073579"/>
  </sheetPr>
  <dimension ref="A1:AI76"/>
  <sheetViews>
    <sheetView showGridLines="0" zoomScale="75" zoomScaleNormal="75" workbookViewId="0">
      <selection activeCell="Z9" sqref="Z9"/>
    </sheetView>
  </sheetViews>
  <sheetFormatPr baseColWidth="10" defaultColWidth="11.5703125" defaultRowHeight="12.75" x14ac:dyDescent="0.2"/>
  <cols>
    <col min="2" max="2" width="20.140625" customWidth="1"/>
    <col min="15" max="15" width="26.85546875" customWidth="1"/>
    <col min="16" max="16" width="5.7109375" customWidth="1"/>
  </cols>
  <sheetData>
    <row r="1" spans="1:35" x14ac:dyDescent="0.2">
      <c r="A1" s="91"/>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row>
    <row r="2" spans="1:35" x14ac:dyDescent="0.2">
      <c r="A2" s="91"/>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row>
    <row r="3" spans="1:35" x14ac:dyDescent="0.2">
      <c r="A3" s="91"/>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row>
    <row r="4" spans="1:35" ht="82.5" customHeight="1" x14ac:dyDescent="0.2">
      <c r="A4" s="91"/>
      <c r="B4" s="91"/>
      <c r="C4" s="91"/>
      <c r="D4" s="91"/>
      <c r="E4" s="91"/>
      <c r="F4" s="91"/>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row>
    <row r="5" spans="1:35" ht="13.5" thickBot="1" x14ac:dyDescent="0.25">
      <c r="A5" s="91"/>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row>
    <row r="6" spans="1:35" x14ac:dyDescent="0.2">
      <c r="A6" s="91"/>
      <c r="B6" s="91"/>
      <c r="C6" s="91"/>
      <c r="D6" s="135"/>
      <c r="E6" s="151" t="s">
        <v>1966</v>
      </c>
      <c r="F6" s="151"/>
      <c r="G6" s="151"/>
      <c r="H6" s="151"/>
      <c r="I6" s="151"/>
      <c r="J6" s="151"/>
      <c r="K6" s="151"/>
      <c r="L6" s="151"/>
      <c r="M6" s="151"/>
      <c r="N6" s="151"/>
      <c r="O6" s="151"/>
      <c r="P6" s="151"/>
      <c r="Q6" s="152"/>
      <c r="R6" s="91"/>
      <c r="S6" s="91"/>
      <c r="T6" s="91"/>
      <c r="U6" s="91"/>
      <c r="V6" s="91"/>
      <c r="W6" s="91"/>
      <c r="X6" s="91"/>
      <c r="Y6" s="91"/>
      <c r="Z6" s="91"/>
      <c r="AA6" s="91"/>
      <c r="AB6" s="91"/>
      <c r="AC6" s="91"/>
      <c r="AD6" s="91"/>
      <c r="AE6" s="91"/>
      <c r="AF6" s="91"/>
      <c r="AG6" s="91"/>
      <c r="AH6" s="91"/>
      <c r="AI6" s="91"/>
    </row>
    <row r="7" spans="1:35" ht="40.5" customHeight="1" x14ac:dyDescent="0.2">
      <c r="A7" s="91"/>
      <c r="B7" s="91"/>
      <c r="C7" s="91"/>
      <c r="D7" s="136"/>
      <c r="E7" s="153"/>
      <c r="F7" s="153"/>
      <c r="G7" s="153"/>
      <c r="H7" s="153"/>
      <c r="I7" s="153"/>
      <c r="J7" s="153"/>
      <c r="K7" s="153"/>
      <c r="L7" s="153"/>
      <c r="M7" s="153"/>
      <c r="N7" s="153"/>
      <c r="O7" s="153"/>
      <c r="P7" s="153"/>
      <c r="Q7" s="154"/>
      <c r="R7" s="91"/>
      <c r="S7" s="91"/>
      <c r="T7" s="91"/>
      <c r="U7" s="91"/>
      <c r="V7" s="91"/>
      <c r="W7" s="91"/>
      <c r="X7" s="91"/>
      <c r="Y7" s="91"/>
      <c r="Z7" s="91"/>
      <c r="AA7" s="91"/>
      <c r="AB7" s="91"/>
      <c r="AC7" s="91"/>
      <c r="AD7" s="91"/>
      <c r="AE7" s="91"/>
      <c r="AF7" s="91"/>
      <c r="AG7" s="91"/>
      <c r="AH7" s="91"/>
      <c r="AI7" s="91"/>
    </row>
    <row r="8" spans="1:35" ht="30.75" customHeight="1" thickBot="1" x14ac:dyDescent="0.25">
      <c r="A8" s="91"/>
      <c r="B8" s="91"/>
      <c r="C8" s="91"/>
      <c r="D8" s="145"/>
      <c r="E8" s="155"/>
      <c r="F8" s="155"/>
      <c r="G8" s="155"/>
      <c r="H8" s="155"/>
      <c r="I8" s="155"/>
      <c r="J8" s="155"/>
      <c r="K8" s="155"/>
      <c r="L8" s="155"/>
      <c r="M8" s="155"/>
      <c r="N8" s="155"/>
      <c r="O8" s="155"/>
      <c r="P8" s="155"/>
      <c r="Q8" s="156"/>
      <c r="R8" s="91"/>
      <c r="S8" s="91"/>
      <c r="T8" s="91"/>
      <c r="U8" s="91"/>
      <c r="V8" s="91"/>
      <c r="W8" s="91"/>
      <c r="X8" s="91"/>
      <c r="Y8" s="91"/>
      <c r="Z8" s="91"/>
      <c r="AA8" s="91"/>
      <c r="AB8" s="91"/>
      <c r="AC8" s="91"/>
      <c r="AD8" s="91"/>
      <c r="AE8" s="91"/>
      <c r="AF8" s="91"/>
      <c r="AG8" s="91"/>
      <c r="AH8" s="91"/>
      <c r="AI8" s="91"/>
    </row>
    <row r="9" spans="1:35" x14ac:dyDescent="0.2">
      <c r="A9" s="91"/>
      <c r="B9" s="91"/>
      <c r="C9" s="91"/>
      <c r="D9" s="137"/>
      <c r="E9" s="138"/>
      <c r="F9" s="138"/>
      <c r="G9" s="138"/>
      <c r="H9" s="138"/>
      <c r="I9" s="138"/>
      <c r="J9" s="138"/>
      <c r="K9" s="138"/>
      <c r="L9" s="138"/>
      <c r="M9" s="138"/>
      <c r="N9" s="138"/>
      <c r="O9" s="138"/>
      <c r="P9" s="138"/>
      <c r="Q9" s="139"/>
      <c r="R9" s="91"/>
      <c r="S9" s="91"/>
      <c r="T9" s="91"/>
      <c r="U9" s="91"/>
      <c r="V9" s="91"/>
      <c r="W9" s="91"/>
      <c r="X9" s="91"/>
      <c r="Y9" s="91"/>
      <c r="Z9" s="91"/>
      <c r="AA9" s="91"/>
      <c r="AB9" s="91"/>
      <c r="AC9" s="91"/>
      <c r="AD9" s="91"/>
      <c r="AE9" s="91"/>
      <c r="AF9" s="91"/>
      <c r="AG9" s="91"/>
      <c r="AH9" s="91"/>
      <c r="AI9" s="91"/>
    </row>
    <row r="10" spans="1:35" ht="30.75" x14ac:dyDescent="0.55000000000000004">
      <c r="A10" s="91"/>
      <c r="B10" s="91"/>
      <c r="C10" s="91"/>
      <c r="D10" s="137"/>
      <c r="E10" s="63" t="s">
        <v>1926</v>
      </c>
      <c r="F10" s="63"/>
      <c r="G10" s="63"/>
      <c r="H10" s="63"/>
      <c r="I10" s="63"/>
      <c r="J10" s="63"/>
      <c r="K10" s="63"/>
      <c r="L10" s="63"/>
      <c r="M10" s="63"/>
      <c r="N10" s="138"/>
      <c r="O10" s="140" t="str">
        <f>INDEX(Tabla_Auxiliar_Totales!A3:D130,MATCH(P10,Tabla_Auxiliar_Totales!D3:D130,0),MATCH((Totales[[#Headers],[Países]]),Totales[[#Headers],[Países]:[Total Goles]],0))</f>
        <v>Brazil</v>
      </c>
      <c r="P10" s="140">
        <f>MAX(Tabla_Auxiliar_Totales!D3:D130)</f>
        <v>81</v>
      </c>
      <c r="Q10" s="139"/>
      <c r="R10" s="93" t="s">
        <v>1967</v>
      </c>
      <c r="S10" s="91"/>
      <c r="T10" s="91"/>
      <c r="U10" s="91"/>
      <c r="V10" s="91"/>
      <c r="W10" s="91"/>
      <c r="X10" s="91"/>
      <c r="Y10" s="91"/>
      <c r="Z10" s="91"/>
      <c r="AA10" s="91"/>
      <c r="AB10" s="91"/>
      <c r="AC10" s="91"/>
      <c r="AD10" s="91"/>
      <c r="AE10" s="91"/>
      <c r="AF10" s="91"/>
      <c r="AG10" s="91"/>
      <c r="AH10" s="91"/>
      <c r="AI10" s="91"/>
    </row>
    <row r="11" spans="1:35" ht="30.75" x14ac:dyDescent="0.55000000000000004">
      <c r="A11" s="91"/>
      <c r="B11" s="91"/>
      <c r="C11" s="91"/>
      <c r="D11" s="137"/>
      <c r="E11" s="63"/>
      <c r="F11" s="63"/>
      <c r="G11" s="63"/>
      <c r="H11" s="63"/>
      <c r="I11" s="63"/>
      <c r="J11" s="63"/>
      <c r="K11" s="63"/>
      <c r="L11" s="63"/>
      <c r="M11" s="63"/>
      <c r="N11" s="138"/>
      <c r="O11" s="138"/>
      <c r="P11" s="138"/>
      <c r="Q11" s="139"/>
      <c r="R11" s="91"/>
      <c r="S11" s="91"/>
      <c r="T11" s="91"/>
      <c r="U11" s="91"/>
      <c r="V11" s="91"/>
      <c r="W11" s="91"/>
      <c r="X11" s="91"/>
      <c r="Y11" s="91"/>
      <c r="Z11" s="91"/>
      <c r="AA11" s="91"/>
      <c r="AB11" s="91"/>
      <c r="AC11" s="91"/>
      <c r="AD11" s="91"/>
      <c r="AE11" s="91"/>
      <c r="AF11" s="91"/>
      <c r="AG11" s="91"/>
      <c r="AH11" s="91"/>
      <c r="AI11" s="91"/>
    </row>
    <row r="12" spans="1:35" ht="30.75" x14ac:dyDescent="0.55000000000000004">
      <c r="A12" s="91"/>
      <c r="B12" s="91"/>
      <c r="C12" s="91"/>
      <c r="D12" s="137"/>
      <c r="E12" s="63" t="s">
        <v>1927</v>
      </c>
      <c r="F12" s="63"/>
      <c r="G12" s="63"/>
      <c r="H12" s="63"/>
      <c r="I12" s="63"/>
      <c r="J12" s="63"/>
      <c r="K12" s="63"/>
      <c r="L12" s="63"/>
      <c r="M12" s="63"/>
      <c r="N12" s="138"/>
      <c r="O12" s="140" t="str">
        <f>INDEX(Tabla_Auxiliar_Totales!A3:D130,MATCH(P12,Tabla_Auxiliar_Totales!D3:D130,0),MATCH((Totales[[#Headers],[Países]]),Totales[[#Headers],[Países]:[Total Goles]],0))</f>
        <v>China PR</v>
      </c>
      <c r="P12" s="140">
        <f>MIN(Tabla_Auxiliar_Totales!D3:D130)</f>
        <v>0</v>
      </c>
      <c r="Q12" s="139"/>
      <c r="R12" s="93" t="s">
        <v>1967</v>
      </c>
      <c r="S12" s="91"/>
      <c r="T12" s="91"/>
      <c r="U12" s="91"/>
      <c r="V12" s="91"/>
      <c r="W12" s="91"/>
      <c r="X12" s="91"/>
      <c r="Y12" s="91"/>
      <c r="Z12" s="91"/>
      <c r="AA12" s="91"/>
      <c r="AB12" s="91"/>
      <c r="AC12" s="91"/>
      <c r="AD12" s="91"/>
      <c r="AE12" s="91"/>
      <c r="AF12" s="91"/>
      <c r="AG12" s="91"/>
      <c r="AH12" s="91"/>
      <c r="AI12" s="91"/>
    </row>
    <row r="13" spans="1:35" ht="30.75" x14ac:dyDescent="0.55000000000000004">
      <c r="A13" s="91"/>
      <c r="B13" s="91"/>
      <c r="C13" s="91"/>
      <c r="D13" s="137"/>
      <c r="E13" s="63"/>
      <c r="F13" s="63"/>
      <c r="G13" s="63"/>
      <c r="H13" s="63"/>
      <c r="I13" s="63"/>
      <c r="J13" s="63"/>
      <c r="K13" s="63"/>
      <c r="L13" s="63"/>
      <c r="M13" s="63"/>
      <c r="N13" s="138"/>
      <c r="O13" s="138"/>
      <c r="P13" s="138"/>
      <c r="Q13" s="139"/>
      <c r="R13" s="91"/>
      <c r="S13" s="91"/>
      <c r="T13" s="91"/>
      <c r="U13" s="91"/>
      <c r="V13" s="91"/>
      <c r="W13" s="91"/>
      <c r="X13" s="91"/>
      <c r="Y13" s="91"/>
      <c r="Z13" s="91"/>
      <c r="AA13" s="91"/>
      <c r="AB13" s="91"/>
      <c r="AC13" s="91"/>
      <c r="AD13" s="91"/>
      <c r="AE13" s="91"/>
      <c r="AF13" s="91"/>
      <c r="AG13" s="91"/>
      <c r="AH13" s="91"/>
      <c r="AI13" s="91"/>
    </row>
    <row r="14" spans="1:35" ht="30.75" x14ac:dyDescent="0.55000000000000004">
      <c r="A14" s="91"/>
      <c r="B14" s="91"/>
      <c r="C14" s="91"/>
      <c r="D14" s="137"/>
      <c r="E14" s="63" t="s">
        <v>1928</v>
      </c>
      <c r="F14" s="63"/>
      <c r="G14" s="63"/>
      <c r="H14" s="63"/>
      <c r="I14" s="63"/>
      <c r="J14" s="63"/>
      <c r="K14" s="63"/>
      <c r="L14" s="63"/>
      <c r="M14" s="63"/>
      <c r="N14" s="138"/>
      <c r="O14" s="140" t="str">
        <f>INDEX(Tabla_Auxiliar_Totales!A3:D130,MATCH(P14,Tabla_Auxiliar_Totales!G3:G130,0),MATCH((Totales[[#Headers],[Países]]),Totales[[#Headers],[Países]:[Total Partidos Ganados]],0))</f>
        <v>Brazil</v>
      </c>
      <c r="P14" s="140">
        <f>MAX(Tabla_Auxiliar_Totales!G3:G130)</f>
        <v>32</v>
      </c>
      <c r="Q14" s="139"/>
      <c r="R14" s="93" t="s">
        <v>1967</v>
      </c>
      <c r="S14" s="91"/>
      <c r="T14" s="91"/>
      <c r="U14" s="91"/>
      <c r="V14" s="91"/>
      <c r="W14" s="91"/>
      <c r="X14" s="91"/>
      <c r="Y14" s="91"/>
      <c r="Z14" s="91"/>
      <c r="AA14" s="91"/>
      <c r="AB14" s="91"/>
      <c r="AC14" s="91"/>
      <c r="AD14" s="91"/>
      <c r="AE14" s="91"/>
      <c r="AF14" s="91"/>
      <c r="AG14" s="91"/>
      <c r="AH14" s="91"/>
      <c r="AI14" s="91"/>
    </row>
    <row r="15" spans="1:35" ht="30.75" x14ac:dyDescent="0.55000000000000004">
      <c r="A15" s="91"/>
      <c r="B15" s="91"/>
      <c r="C15" s="91"/>
      <c r="D15" s="137"/>
      <c r="E15" s="63"/>
      <c r="F15" s="63"/>
      <c r="G15" s="63"/>
      <c r="H15" s="63"/>
      <c r="I15" s="63"/>
      <c r="J15" s="63"/>
      <c r="K15" s="63"/>
      <c r="L15" s="63"/>
      <c r="M15" s="63"/>
      <c r="N15" s="138"/>
      <c r="O15" s="138"/>
      <c r="P15" s="138"/>
      <c r="Q15" s="139"/>
      <c r="R15" s="91"/>
      <c r="S15" s="91"/>
      <c r="T15" s="91"/>
      <c r="U15" s="91"/>
      <c r="V15" s="91"/>
      <c r="W15" s="91"/>
      <c r="X15" s="91"/>
      <c r="Y15" s="91"/>
      <c r="Z15" s="91"/>
      <c r="AA15" s="91"/>
      <c r="AB15" s="91"/>
      <c r="AC15" s="91"/>
      <c r="AD15" s="91"/>
      <c r="AE15" s="91"/>
      <c r="AF15" s="91"/>
      <c r="AG15" s="91"/>
      <c r="AH15" s="91"/>
      <c r="AI15" s="91"/>
    </row>
    <row r="16" spans="1:35" ht="30.75" x14ac:dyDescent="0.55000000000000004">
      <c r="A16" s="91"/>
      <c r="B16" s="91"/>
      <c r="C16" s="91"/>
      <c r="D16" s="137"/>
      <c r="E16" s="63" t="s">
        <v>1929</v>
      </c>
      <c r="F16" s="63"/>
      <c r="G16" s="63"/>
      <c r="H16" s="63"/>
      <c r="I16" s="63"/>
      <c r="J16" s="63"/>
      <c r="K16" s="63"/>
      <c r="L16" s="63"/>
      <c r="M16" s="63"/>
      <c r="N16" s="138"/>
      <c r="O16" s="140" t="str">
        <f>INDEX(Tabla_Auxiliar_Totales!A3:D130,MATCH(P16,Tabla_Auxiliar_Totales!J3:J130,0),MATCH((Totales[[#Headers],[Países]]),Totales[[#Headers],[Países]:[Total Partidos Perdidos]],0))</f>
        <v>Japan</v>
      </c>
      <c r="P16" s="140">
        <f>MAX(Tabla_Auxiliar_Totales!J3:J130)</f>
        <v>12</v>
      </c>
      <c r="Q16" s="139"/>
      <c r="R16" s="93" t="s">
        <v>1967</v>
      </c>
      <c r="S16" s="91"/>
      <c r="T16" s="91"/>
      <c r="U16" s="91"/>
      <c r="V16" s="91"/>
      <c r="W16" s="91"/>
      <c r="X16" s="91"/>
      <c r="Y16" s="91"/>
      <c r="Z16" s="91"/>
      <c r="AA16" s="91"/>
      <c r="AB16" s="91"/>
      <c r="AC16" s="91"/>
      <c r="AD16" s="91"/>
      <c r="AE16" s="91"/>
      <c r="AF16" s="91"/>
      <c r="AG16" s="91"/>
      <c r="AH16" s="91"/>
      <c r="AI16" s="91"/>
    </row>
    <row r="17" spans="1:35" ht="30.75" x14ac:dyDescent="0.55000000000000004">
      <c r="A17" s="91"/>
      <c r="B17" s="91"/>
      <c r="C17" s="91"/>
      <c r="D17" s="137"/>
      <c r="E17" s="63"/>
      <c r="F17" s="63"/>
      <c r="G17" s="63"/>
      <c r="H17" s="63"/>
      <c r="I17" s="63"/>
      <c r="J17" s="63"/>
      <c r="K17" s="63"/>
      <c r="L17" s="63"/>
      <c r="M17" s="63"/>
      <c r="N17" s="138"/>
      <c r="O17" s="138"/>
      <c r="P17" s="138"/>
      <c r="Q17" s="139"/>
      <c r="R17" s="91"/>
      <c r="S17" s="91"/>
      <c r="T17" s="91"/>
      <c r="U17" s="91"/>
      <c r="V17" s="91"/>
      <c r="W17" s="91"/>
      <c r="X17" s="91"/>
      <c r="Y17" s="91"/>
      <c r="Z17" s="91"/>
      <c r="AA17" s="91"/>
      <c r="AB17" s="91"/>
      <c r="AC17" s="91"/>
      <c r="AD17" s="91"/>
      <c r="AE17" s="91"/>
      <c r="AF17" s="91"/>
      <c r="AG17" s="91"/>
      <c r="AH17" s="91"/>
      <c r="AI17" s="91"/>
    </row>
    <row r="18" spans="1:35" ht="30.75" x14ac:dyDescent="0.55000000000000004">
      <c r="A18" s="91"/>
      <c r="B18" s="91"/>
      <c r="C18" s="91"/>
      <c r="D18" s="137"/>
      <c r="E18" s="63" t="s">
        <v>1930</v>
      </c>
      <c r="F18" s="63"/>
      <c r="G18" s="63"/>
      <c r="H18" s="63"/>
      <c r="I18" s="63"/>
      <c r="J18" s="63"/>
      <c r="K18" s="63"/>
      <c r="L18" s="63"/>
      <c r="M18" s="63"/>
      <c r="N18" s="138"/>
      <c r="O18" s="140" t="str">
        <f>INDEX(Tabla_Auxiliar_Totales!A3:D130,MATCH(P18,Tabla_Auxiliar_Totales!M3:M130,0),MATCH((Totales[[#Headers],[Países]]),Totales[#Headers],0))</f>
        <v>Korea Republic</v>
      </c>
      <c r="P18" s="140">
        <f>MAX(Tabla_Auxiliar_Totales!M3:M130)</f>
        <v>7</v>
      </c>
      <c r="Q18" s="139"/>
      <c r="R18" s="93" t="s">
        <v>1967</v>
      </c>
      <c r="S18" s="91"/>
      <c r="T18" s="91"/>
      <c r="U18" s="91"/>
      <c r="V18" s="91"/>
      <c r="W18" s="91"/>
      <c r="X18" s="91"/>
      <c r="Y18" s="91"/>
      <c r="Z18" s="91"/>
      <c r="AA18" s="91"/>
      <c r="AB18" s="91"/>
      <c r="AC18" s="91"/>
      <c r="AD18" s="91"/>
      <c r="AE18" s="91"/>
      <c r="AF18" s="91"/>
      <c r="AG18" s="91"/>
      <c r="AH18" s="91"/>
      <c r="AI18" s="91"/>
    </row>
    <row r="19" spans="1:35" ht="31.5" thickBot="1" x14ac:dyDescent="0.6">
      <c r="A19" s="91"/>
      <c r="B19" s="91"/>
      <c r="C19" s="91"/>
      <c r="D19" s="141"/>
      <c r="E19" s="142"/>
      <c r="F19" s="142"/>
      <c r="G19" s="142"/>
      <c r="H19" s="142"/>
      <c r="I19" s="142"/>
      <c r="J19" s="142"/>
      <c r="K19" s="142"/>
      <c r="L19" s="142"/>
      <c r="M19" s="142"/>
      <c r="N19" s="143"/>
      <c r="O19" s="143"/>
      <c r="P19" s="143"/>
      <c r="Q19" s="144"/>
      <c r="R19" s="91"/>
      <c r="S19" s="91"/>
      <c r="T19" s="91"/>
      <c r="U19" s="91"/>
      <c r="V19" s="91"/>
      <c r="W19" s="91"/>
      <c r="X19" s="91"/>
      <c r="Y19" s="91"/>
      <c r="Z19" s="91"/>
      <c r="AA19" s="91"/>
      <c r="AB19" s="91"/>
      <c r="AC19" s="91"/>
      <c r="AD19" s="91"/>
      <c r="AE19" s="91"/>
      <c r="AF19" s="91"/>
      <c r="AG19" s="91"/>
      <c r="AH19" s="91"/>
      <c r="AI19" s="91"/>
    </row>
    <row r="20" spans="1:35" ht="30.75" x14ac:dyDescent="0.55000000000000004">
      <c r="A20" s="91"/>
      <c r="B20" s="91"/>
      <c r="C20" s="91"/>
      <c r="D20" s="91"/>
      <c r="E20" s="92"/>
      <c r="F20" s="92"/>
      <c r="G20" s="92"/>
      <c r="H20" s="92"/>
      <c r="I20" s="92"/>
      <c r="J20" s="92"/>
      <c r="K20" s="92"/>
      <c r="L20" s="92"/>
      <c r="M20" s="92"/>
      <c r="N20" s="91"/>
      <c r="O20" s="91"/>
      <c r="P20" s="91"/>
      <c r="Q20" s="91"/>
      <c r="R20" s="91"/>
      <c r="S20" s="91"/>
      <c r="T20" s="91"/>
      <c r="U20" s="91"/>
      <c r="V20" s="91"/>
      <c r="W20" s="91"/>
      <c r="X20" s="91"/>
      <c r="Y20" s="91"/>
      <c r="Z20" s="91"/>
      <c r="AA20" s="91"/>
      <c r="AB20" s="91"/>
      <c r="AC20" s="91"/>
      <c r="AD20" s="91"/>
      <c r="AE20" s="91"/>
      <c r="AF20" s="91"/>
      <c r="AG20" s="91"/>
      <c r="AH20" s="91"/>
      <c r="AI20" s="91"/>
    </row>
    <row r="21" spans="1:35" ht="30.75" x14ac:dyDescent="0.55000000000000004">
      <c r="A21" s="91"/>
      <c r="B21" s="91"/>
      <c r="C21" s="91"/>
      <c r="D21" s="91"/>
      <c r="E21" s="92"/>
      <c r="F21" s="92"/>
      <c r="G21" s="92"/>
      <c r="H21" s="92"/>
      <c r="I21" s="92"/>
      <c r="J21" s="92"/>
      <c r="K21" s="92"/>
      <c r="L21" s="92"/>
      <c r="M21" s="92"/>
      <c r="N21" s="91"/>
      <c r="O21" s="91"/>
      <c r="P21" s="91"/>
      <c r="Q21" s="91"/>
      <c r="R21" s="91"/>
      <c r="S21" s="91"/>
      <c r="T21" s="91"/>
      <c r="U21" s="91"/>
      <c r="V21" s="91"/>
      <c r="W21" s="91"/>
      <c r="X21" s="91"/>
      <c r="Y21" s="91"/>
      <c r="Z21" s="91"/>
      <c r="AA21" s="91"/>
      <c r="AB21" s="91"/>
      <c r="AC21" s="91"/>
      <c r="AD21" s="91"/>
      <c r="AE21" s="91"/>
      <c r="AF21" s="91"/>
      <c r="AG21" s="91"/>
      <c r="AH21" s="91"/>
      <c r="AI21" s="91"/>
    </row>
    <row r="22" spans="1:35" ht="30.75" x14ac:dyDescent="0.55000000000000004">
      <c r="A22" s="91"/>
      <c r="B22" s="91"/>
      <c r="C22" s="91"/>
      <c r="D22" s="91"/>
      <c r="E22" s="92"/>
      <c r="F22" s="92"/>
      <c r="G22" s="92"/>
      <c r="H22" s="92"/>
      <c r="I22" s="92"/>
      <c r="J22" s="92"/>
      <c r="K22" s="92"/>
      <c r="L22" s="92"/>
      <c r="M22" s="92"/>
      <c r="N22" s="91"/>
      <c r="O22" s="91"/>
      <c r="P22" s="91"/>
      <c r="Q22" s="91"/>
      <c r="R22" s="91"/>
      <c r="S22" s="91"/>
      <c r="T22" s="91"/>
      <c r="U22" s="91"/>
      <c r="V22" s="91"/>
      <c r="W22" s="91"/>
      <c r="X22" s="91"/>
      <c r="Y22" s="91"/>
      <c r="Z22" s="91"/>
      <c r="AA22" s="91"/>
      <c r="AB22" s="91"/>
      <c r="AC22" s="91"/>
      <c r="AD22" s="91"/>
      <c r="AE22" s="91"/>
      <c r="AF22" s="91"/>
      <c r="AG22" s="91"/>
      <c r="AH22" s="91"/>
      <c r="AI22" s="91"/>
    </row>
    <row r="23" spans="1:35" x14ac:dyDescent="0.2">
      <c r="A23" s="91"/>
      <c r="B23" s="91"/>
      <c r="C23" s="91"/>
      <c r="D23" s="91"/>
      <c r="E23" s="91"/>
      <c r="F23" s="91"/>
      <c r="G23" s="91"/>
      <c r="H23" s="91"/>
      <c r="I23" s="91"/>
      <c r="J23" s="91"/>
      <c r="K23" s="91"/>
      <c r="L23" s="91"/>
      <c r="M23" s="91"/>
      <c r="N23" s="91"/>
      <c r="O23" s="91"/>
      <c r="P23" s="91"/>
      <c r="Q23" s="91"/>
      <c r="R23" s="91"/>
      <c r="S23" s="91"/>
      <c r="T23" s="91"/>
      <c r="U23" s="91"/>
      <c r="V23" s="91"/>
      <c r="W23" s="91"/>
      <c r="X23" s="91"/>
      <c r="Y23" s="91"/>
      <c r="Z23" s="91"/>
      <c r="AA23" s="91"/>
      <c r="AB23" s="91"/>
      <c r="AC23" s="91"/>
      <c r="AD23" s="91"/>
      <c r="AE23" s="91"/>
      <c r="AF23" s="91"/>
      <c r="AG23" s="91"/>
      <c r="AH23" s="91"/>
      <c r="AI23" s="91"/>
    </row>
    <row r="24" spans="1:35" x14ac:dyDescent="0.2">
      <c r="A24" s="91"/>
      <c r="B24" s="91"/>
      <c r="C24" s="91"/>
      <c r="D24" s="91"/>
      <c r="E24" s="91"/>
      <c r="F24" s="91"/>
      <c r="G24" s="91"/>
      <c r="H24" s="91"/>
      <c r="I24" s="91"/>
      <c r="J24" s="91"/>
      <c r="K24" s="91"/>
      <c r="L24" s="91"/>
      <c r="M24" s="91"/>
      <c r="N24" s="91"/>
      <c r="O24" s="91"/>
      <c r="P24" s="91"/>
      <c r="Q24" s="91"/>
      <c r="R24" s="91"/>
      <c r="S24" s="91"/>
      <c r="T24" s="91"/>
      <c r="U24" s="91"/>
      <c r="V24" s="91"/>
      <c r="W24" s="91"/>
      <c r="X24" s="91"/>
      <c r="Y24" s="91"/>
      <c r="Z24" s="91"/>
      <c r="AA24" s="91"/>
      <c r="AB24" s="91"/>
      <c r="AC24" s="91"/>
      <c r="AD24" s="91"/>
      <c r="AE24" s="91"/>
      <c r="AF24" s="91"/>
      <c r="AG24" s="91"/>
      <c r="AH24" s="91"/>
      <c r="AI24" s="91"/>
    </row>
    <row r="25" spans="1:35" x14ac:dyDescent="0.2">
      <c r="A25" s="91"/>
      <c r="B25" s="91"/>
      <c r="C25" s="91"/>
      <c r="D25" s="91"/>
      <c r="E25" s="91"/>
      <c r="F25" s="91"/>
      <c r="G25" s="91"/>
      <c r="H25" s="91"/>
      <c r="I25" s="91"/>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c r="AI25" s="91"/>
    </row>
    <row r="26" spans="1:35" x14ac:dyDescent="0.2">
      <c r="A26" s="91"/>
      <c r="B26" s="91"/>
      <c r="C26" s="91"/>
      <c r="D26" s="91"/>
      <c r="E26" s="91"/>
      <c r="F26" s="91"/>
      <c r="G26" s="91"/>
      <c r="H26" s="91"/>
      <c r="I26" s="91"/>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row>
    <row r="27" spans="1:35" x14ac:dyDescent="0.2">
      <c r="A27" s="91"/>
      <c r="B27" s="91"/>
      <c r="C27" s="91"/>
      <c r="D27" s="91"/>
      <c r="E27" s="91"/>
      <c r="F27" s="91"/>
      <c r="G27" s="91"/>
      <c r="H27" s="91"/>
      <c r="I27" s="91"/>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row>
    <row r="28" spans="1:35" x14ac:dyDescent="0.2">
      <c r="A28" s="91"/>
      <c r="B28" s="91"/>
      <c r="C28" s="91"/>
      <c r="D28" s="91"/>
      <c r="E28" s="91"/>
      <c r="F28" s="91"/>
      <c r="G28" s="91"/>
      <c r="H28" s="91"/>
      <c r="I28" s="91"/>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row>
    <row r="29" spans="1:35" x14ac:dyDescent="0.2">
      <c r="A29" s="91"/>
      <c r="B29" s="91"/>
      <c r="C29" s="91"/>
      <c r="D29" s="91"/>
      <c r="E29" s="91"/>
      <c r="F29" s="91"/>
      <c r="G29" s="91"/>
      <c r="H29" s="91"/>
      <c r="I29" s="91"/>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row>
    <row r="30" spans="1:35" x14ac:dyDescent="0.2">
      <c r="A30" s="91"/>
      <c r="B30" s="91"/>
      <c r="C30" s="91"/>
      <c r="D30" s="91"/>
      <c r="E30" s="91"/>
      <c r="F30" s="91"/>
      <c r="G30" s="91"/>
      <c r="H30" s="91"/>
      <c r="I30" s="91"/>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row>
    <row r="31" spans="1:35" x14ac:dyDescent="0.2">
      <c r="A31" s="91"/>
      <c r="B31" s="91"/>
      <c r="C31" s="91"/>
      <c r="D31" s="91"/>
      <c r="E31" s="91"/>
      <c r="F31" s="91"/>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row>
    <row r="32" spans="1:35" x14ac:dyDescent="0.2">
      <c r="A32" s="91"/>
      <c r="B32" s="91"/>
      <c r="C32" s="91"/>
      <c r="D32" s="91"/>
      <c r="E32" s="91"/>
      <c r="F32" s="91"/>
      <c r="G32" s="91"/>
      <c r="H32" s="91"/>
      <c r="I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row>
    <row r="33" spans="1:35" x14ac:dyDescent="0.2">
      <c r="A33" s="91"/>
      <c r="B33" s="91"/>
      <c r="C33" s="91"/>
      <c r="D33" s="91"/>
      <c r="E33" s="91"/>
      <c r="F33" s="91"/>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row>
    <row r="34" spans="1:35" x14ac:dyDescent="0.2">
      <c r="A34" s="91"/>
      <c r="B34" s="91"/>
      <c r="C34" s="91"/>
      <c r="D34" s="91"/>
      <c r="E34" s="91"/>
      <c r="F34" s="91"/>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row>
    <row r="35" spans="1:35" x14ac:dyDescent="0.2">
      <c r="A35" s="91"/>
      <c r="B35" s="91"/>
      <c r="C35" s="91"/>
      <c r="D35" s="91"/>
      <c r="E35" s="91"/>
      <c r="F35" s="91"/>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row>
    <row r="36" spans="1:35" x14ac:dyDescent="0.2">
      <c r="A36" s="91"/>
      <c r="B36" s="91"/>
      <c r="C36" s="91"/>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row>
    <row r="37" spans="1:35" x14ac:dyDescent="0.2">
      <c r="A37" s="91"/>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row>
    <row r="38" spans="1:35" x14ac:dyDescent="0.2">
      <c r="A38" s="91"/>
      <c r="B38" s="91"/>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row>
    <row r="39" spans="1:35" x14ac:dyDescent="0.2">
      <c r="A39" s="91"/>
      <c r="B39" s="91"/>
      <c r="C39" s="91"/>
      <c r="D39" s="91"/>
      <c r="E39" s="91"/>
      <c r="F39" s="91"/>
      <c r="G39" s="91"/>
      <c r="H39" s="91"/>
      <c r="I39" s="91"/>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row>
    <row r="40" spans="1:35" x14ac:dyDescent="0.2">
      <c r="A40" s="91"/>
      <c r="B40" s="91"/>
      <c r="C40" s="91"/>
      <c r="D40" s="91"/>
      <c r="E40" s="91"/>
      <c r="F40" s="91"/>
      <c r="G40" s="91"/>
      <c r="H40" s="91"/>
      <c r="I40" s="9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row>
    <row r="41" spans="1:35" x14ac:dyDescent="0.2">
      <c r="A41" s="91"/>
      <c r="B41" s="91"/>
      <c r="C41" s="91"/>
      <c r="D41" s="91"/>
      <c r="E41" s="91"/>
      <c r="F41" s="91"/>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row>
    <row r="42" spans="1:35" x14ac:dyDescent="0.2">
      <c r="A42" s="91"/>
      <c r="B42" s="91"/>
      <c r="C42" s="91"/>
      <c r="D42" s="91"/>
      <c r="E42" s="91"/>
      <c r="F42" s="91"/>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row>
    <row r="43" spans="1:35" x14ac:dyDescent="0.2">
      <c r="A43" s="91"/>
      <c r="B43" s="91"/>
      <c r="C43" s="91"/>
      <c r="D43" s="91"/>
      <c r="E43" s="91"/>
      <c r="F43" s="91"/>
      <c r="G43" s="91"/>
      <c r="H43" s="91"/>
      <c r="I43" s="91"/>
      <c r="J43" s="91"/>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row>
    <row r="44" spans="1:35" x14ac:dyDescent="0.2">
      <c r="A44" s="91"/>
      <c r="B44" s="91"/>
      <c r="C44" s="91"/>
      <c r="D44" s="91"/>
      <c r="E44" s="91"/>
      <c r="F44" s="91"/>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row>
    <row r="45" spans="1:35" x14ac:dyDescent="0.2">
      <c r="A45" s="91"/>
      <c r="B45" s="91"/>
      <c r="C45" s="91"/>
      <c r="D45" s="91"/>
      <c r="E45" s="91"/>
      <c r="F45" s="91"/>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row>
    <row r="46" spans="1:35" x14ac:dyDescent="0.2">
      <c r="A46" s="91"/>
      <c r="B46" s="91"/>
      <c r="C46" s="91"/>
      <c r="D46" s="91"/>
      <c r="E46" s="91"/>
      <c r="F46" s="91"/>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row>
    <row r="47" spans="1:35" x14ac:dyDescent="0.2">
      <c r="A47" s="91"/>
      <c r="B47" s="91"/>
      <c r="C47" s="91"/>
      <c r="D47" s="91"/>
      <c r="E47" s="91"/>
      <c r="F47" s="91"/>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row>
    <row r="48" spans="1:35" x14ac:dyDescent="0.2">
      <c r="A48" s="91"/>
      <c r="B48" s="91"/>
      <c r="C48" s="91"/>
      <c r="D48" s="91"/>
      <c r="E48" s="91"/>
      <c r="F48" s="91"/>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row>
    <row r="49" spans="1:35" x14ac:dyDescent="0.2">
      <c r="A49" s="91"/>
      <c r="B49" s="91"/>
      <c r="C49" s="91"/>
      <c r="D49" s="91"/>
      <c r="E49" s="91"/>
      <c r="F49" s="91"/>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row>
    <row r="50" spans="1:35" x14ac:dyDescent="0.2">
      <c r="A50" s="91"/>
      <c r="B50" s="91"/>
      <c r="C50" s="91"/>
      <c r="D50" s="91"/>
      <c r="E50" s="91"/>
      <c r="F50" s="91"/>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row>
    <row r="51" spans="1:35" x14ac:dyDescent="0.2">
      <c r="A51" s="91"/>
      <c r="B51" s="91"/>
      <c r="C51" s="91"/>
      <c r="D51" s="91"/>
      <c r="E51" s="91"/>
      <c r="F51" s="91"/>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row>
    <row r="52" spans="1:35" x14ac:dyDescent="0.2">
      <c r="A52" s="91"/>
      <c r="B52" s="91"/>
      <c r="C52" s="91"/>
      <c r="D52" s="91"/>
      <c r="E52" s="91"/>
      <c r="F52" s="91"/>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row>
    <row r="53" spans="1:35" x14ac:dyDescent="0.2">
      <c r="A53" s="91"/>
      <c r="B53" s="91"/>
      <c r="C53" s="91"/>
      <c r="D53" s="91"/>
      <c r="E53" s="91"/>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row>
    <row r="54" spans="1:35" x14ac:dyDescent="0.2">
      <c r="A54" s="91"/>
      <c r="B54" s="91"/>
      <c r="C54" s="91"/>
      <c r="D54" s="91"/>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91"/>
      <c r="AE54" s="91"/>
      <c r="AF54" s="91"/>
      <c r="AG54" s="91"/>
      <c r="AH54" s="91"/>
      <c r="AI54" s="91"/>
    </row>
    <row r="55" spans="1:35" x14ac:dyDescent="0.2">
      <c r="A55" s="91"/>
      <c r="B55" s="91"/>
      <c r="C55" s="91"/>
      <c r="D55" s="91"/>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91"/>
      <c r="AE55" s="91"/>
      <c r="AF55" s="91"/>
      <c r="AG55" s="91"/>
      <c r="AH55" s="91"/>
      <c r="AI55" s="91"/>
    </row>
    <row r="56" spans="1:35" x14ac:dyDescent="0.2">
      <c r="A56" s="91"/>
      <c r="B56" s="91"/>
      <c r="C56" s="91"/>
      <c r="D56" s="91"/>
      <c r="E56" s="91"/>
      <c r="F56" s="91"/>
      <c r="G56" s="91"/>
      <c r="H56" s="91"/>
      <c r="I56" s="91"/>
      <c r="J56" s="91"/>
      <c r="K56" s="91"/>
      <c r="L56" s="91"/>
      <c r="M56" s="91"/>
      <c r="N56" s="91"/>
      <c r="O56" s="91"/>
      <c r="P56" s="91"/>
      <c r="Q56" s="91"/>
      <c r="R56" s="91"/>
      <c r="S56" s="91"/>
      <c r="T56" s="91"/>
      <c r="U56" s="91"/>
      <c r="V56" s="91"/>
      <c r="W56" s="91"/>
      <c r="X56" s="91"/>
      <c r="Y56" s="91"/>
      <c r="Z56" s="91"/>
      <c r="AA56" s="91"/>
      <c r="AB56" s="91"/>
      <c r="AC56" s="91"/>
      <c r="AD56" s="91"/>
      <c r="AE56" s="91"/>
      <c r="AF56" s="91"/>
      <c r="AG56" s="91"/>
      <c r="AH56" s="91"/>
      <c r="AI56" s="91"/>
    </row>
    <row r="57" spans="1:35" x14ac:dyDescent="0.2">
      <c r="A57" s="91"/>
      <c r="B57" s="91"/>
      <c r="C57" s="91"/>
      <c r="D57" s="91"/>
      <c r="E57" s="91"/>
      <c r="F57" s="91"/>
      <c r="G57" s="91"/>
      <c r="H57" s="91"/>
      <c r="I57" s="91"/>
      <c r="J57" s="91"/>
      <c r="K57" s="91"/>
      <c r="L57" s="91"/>
      <c r="M57" s="91"/>
      <c r="N57" s="91"/>
      <c r="O57" s="91"/>
      <c r="P57" s="91"/>
      <c r="Q57" s="91"/>
      <c r="R57" s="91"/>
      <c r="S57" s="91"/>
      <c r="T57" s="91"/>
      <c r="U57" s="91"/>
      <c r="V57" s="91"/>
      <c r="W57" s="91"/>
      <c r="X57" s="91"/>
      <c r="Y57" s="91"/>
      <c r="Z57" s="91"/>
      <c r="AA57" s="91"/>
      <c r="AB57" s="91"/>
      <c r="AC57" s="91"/>
      <c r="AD57" s="91"/>
      <c r="AE57" s="91"/>
      <c r="AF57" s="91"/>
      <c r="AG57" s="91"/>
      <c r="AH57" s="91"/>
      <c r="AI57" s="91"/>
    </row>
    <row r="58" spans="1:35" x14ac:dyDescent="0.2">
      <c r="A58" s="91"/>
      <c r="B58" s="91"/>
      <c r="C58" s="91"/>
      <c r="D58" s="91"/>
      <c r="E58" s="91"/>
      <c r="F58" s="91"/>
      <c r="G58" s="91"/>
      <c r="H58" s="91"/>
      <c r="I58" s="91"/>
      <c r="J58" s="91"/>
      <c r="K58" s="91"/>
      <c r="L58" s="91"/>
      <c r="M58" s="91"/>
      <c r="N58" s="91"/>
      <c r="O58" s="91"/>
      <c r="P58" s="91"/>
      <c r="Q58" s="91"/>
      <c r="R58" s="91"/>
      <c r="S58" s="91"/>
      <c r="T58" s="91"/>
      <c r="U58" s="91"/>
      <c r="V58" s="91"/>
      <c r="W58" s="91"/>
      <c r="X58" s="91"/>
      <c r="Y58" s="91"/>
      <c r="Z58" s="91"/>
      <c r="AA58" s="91"/>
      <c r="AB58" s="91"/>
      <c r="AC58" s="91"/>
      <c r="AD58" s="91"/>
      <c r="AE58" s="91"/>
      <c r="AF58" s="91"/>
      <c r="AG58" s="91"/>
      <c r="AH58" s="91"/>
      <c r="AI58" s="91"/>
    </row>
    <row r="59" spans="1:35" x14ac:dyDescent="0.2">
      <c r="A59" s="91"/>
      <c r="B59" s="91"/>
      <c r="C59" s="91"/>
      <c r="D59" s="91"/>
      <c r="E59" s="91"/>
      <c r="F59" s="91"/>
      <c r="G59" s="91"/>
      <c r="H59" s="91"/>
      <c r="I59" s="91"/>
      <c r="J59" s="91"/>
      <c r="K59" s="91"/>
      <c r="L59" s="91"/>
      <c r="M59" s="91"/>
      <c r="N59" s="91"/>
      <c r="O59" s="91"/>
      <c r="P59" s="91"/>
      <c r="Q59" s="91"/>
      <c r="R59" s="91"/>
      <c r="S59" s="91"/>
      <c r="T59" s="91"/>
      <c r="U59" s="91"/>
      <c r="V59" s="91"/>
      <c r="W59" s="91"/>
      <c r="X59" s="91"/>
      <c r="Y59" s="91"/>
      <c r="Z59" s="91"/>
      <c r="AA59" s="91"/>
      <c r="AB59" s="91"/>
      <c r="AC59" s="91"/>
      <c r="AD59" s="91"/>
      <c r="AE59" s="91"/>
      <c r="AF59" s="91"/>
      <c r="AG59" s="91"/>
      <c r="AH59" s="91"/>
      <c r="AI59" s="91"/>
    </row>
    <row r="60" spans="1:35" x14ac:dyDescent="0.2">
      <c r="A60" s="91"/>
      <c r="B60" s="91"/>
      <c r="C60" s="91"/>
      <c r="D60" s="91"/>
      <c r="E60" s="91"/>
      <c r="F60" s="91"/>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row>
    <row r="61" spans="1:35" x14ac:dyDescent="0.2">
      <c r="A61" s="91"/>
      <c r="B61" s="91"/>
      <c r="C61" s="91"/>
      <c r="D61" s="91"/>
      <c r="E61" s="91"/>
      <c r="F61" s="91"/>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row>
    <row r="62" spans="1:35" x14ac:dyDescent="0.2">
      <c r="A62" s="91"/>
      <c r="B62" s="91"/>
      <c r="C62" s="91"/>
      <c r="D62" s="91"/>
      <c r="E62" s="91"/>
      <c r="F62" s="91"/>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row>
    <row r="63" spans="1:35" x14ac:dyDescent="0.2">
      <c r="A63" s="91"/>
      <c r="B63" s="91"/>
      <c r="C63" s="91"/>
      <c r="D63" s="91"/>
      <c r="E63" s="91"/>
      <c r="F63" s="91"/>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row>
    <row r="64" spans="1:35" x14ac:dyDescent="0.2">
      <c r="A64" s="91"/>
      <c r="B64" s="91"/>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row>
    <row r="65" spans="1:35" x14ac:dyDescent="0.2">
      <c r="A65" s="91"/>
      <c r="B65" s="91"/>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row>
    <row r="66" spans="1:35" x14ac:dyDescent="0.2">
      <c r="A66" s="91"/>
      <c r="B66" s="91"/>
      <c r="C66" s="91"/>
      <c r="D66" s="91"/>
      <c r="E66" s="91"/>
      <c r="F66" s="91"/>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row>
    <row r="67" spans="1:35" x14ac:dyDescent="0.2">
      <c r="A67" s="91"/>
      <c r="B67" s="91"/>
      <c r="C67" s="91"/>
      <c r="D67" s="91"/>
      <c r="E67" s="91"/>
      <c r="F67" s="91"/>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row>
    <row r="68" spans="1:35" x14ac:dyDescent="0.2">
      <c r="A68" s="91"/>
      <c r="B68" s="91"/>
      <c r="C68" s="91"/>
      <c r="D68" s="91"/>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row>
    <row r="69" spans="1:35" x14ac:dyDescent="0.2">
      <c r="A69" s="91"/>
      <c r="B69" s="91"/>
      <c r="C69" s="91"/>
      <c r="D69" s="91"/>
      <c r="E69" s="91"/>
      <c r="F69" s="91"/>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row>
    <row r="70" spans="1:35" x14ac:dyDescent="0.2">
      <c r="A70" s="91"/>
      <c r="B70" s="91"/>
      <c r="C70" s="91"/>
      <c r="D70" s="91"/>
      <c r="E70" s="91"/>
      <c r="F70" s="91"/>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row>
    <row r="71" spans="1:35" x14ac:dyDescent="0.2">
      <c r="A71" s="91"/>
      <c r="B71" s="91"/>
      <c r="C71" s="91"/>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row>
    <row r="72" spans="1:35" x14ac:dyDescent="0.2">
      <c r="A72" s="91"/>
      <c r="B72" s="91"/>
      <c r="C72" s="91"/>
      <c r="D72" s="91"/>
      <c r="E72" s="91"/>
      <c r="F72" s="91"/>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row>
    <row r="73" spans="1:35" x14ac:dyDescent="0.2">
      <c r="A73" s="91"/>
      <c r="B73" s="91"/>
      <c r="C73" s="91"/>
      <c r="D73" s="91"/>
      <c r="E73" s="91"/>
      <c r="F73" s="91"/>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row>
    <row r="74" spans="1:35" x14ac:dyDescent="0.2">
      <c r="A74" s="91"/>
      <c r="B74" s="91"/>
      <c r="C74" s="91"/>
      <c r="D74" s="91"/>
      <c r="E74" s="91"/>
      <c r="F74" s="91"/>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row>
    <row r="75" spans="1:35" x14ac:dyDescent="0.2">
      <c r="A75" s="91"/>
      <c r="B75" s="91"/>
      <c r="C75" s="91"/>
      <c r="D75" s="91"/>
      <c r="E75" s="91"/>
      <c r="F75" s="91"/>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row>
    <row r="76" spans="1:35" x14ac:dyDescent="0.2">
      <c r="A76" s="91"/>
      <c r="B76" s="91"/>
      <c r="C76" s="91"/>
      <c r="D76" s="91"/>
      <c r="E76" s="91"/>
      <c r="F76" s="91"/>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row>
  </sheetData>
  <mergeCells count="1">
    <mergeCell ref="E6:Q8"/>
  </mergeCells>
  <pageMargins left="0.78749999999999998" right="0.78749999999999998" top="1.05277777777778" bottom="1.05277777777778" header="0.78749999999999998" footer="0.78749999999999998"/>
  <pageSetup paperSize="9" orientation="portrait" horizontalDpi="300" verticalDpi="300"/>
  <headerFooter>
    <oddHeader>&amp;C&amp;"Times New Roman,Normal"&amp;12&amp;A</oddHeader>
    <oddFooter>&amp;C&amp;"Times New Roman,Normal"&amp;12Página &amp;P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4" tint="0.39997558519241921"/>
  </sheetPr>
  <dimension ref="A1:AF173"/>
  <sheetViews>
    <sheetView zoomScale="70" zoomScaleNormal="70" workbookViewId="0">
      <selection activeCell="H20" sqref="H20"/>
    </sheetView>
  </sheetViews>
  <sheetFormatPr baseColWidth="10" defaultColWidth="11.5703125" defaultRowHeight="12.75" x14ac:dyDescent="0.2"/>
  <cols>
    <col min="1" max="1" width="121.42578125" customWidth="1"/>
    <col min="7" max="7" width="18.5703125" customWidth="1"/>
    <col min="8" max="8" width="40.7109375" customWidth="1"/>
  </cols>
  <sheetData>
    <row r="1" spans="1:32" x14ac:dyDescent="0.2">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84"/>
      <c r="AC1" s="84"/>
      <c r="AD1" s="84"/>
      <c r="AE1" s="84"/>
      <c r="AF1" s="84"/>
    </row>
    <row r="2" spans="1:32" x14ac:dyDescent="0.2">
      <c r="A2" s="95"/>
      <c r="B2" s="95"/>
      <c r="C2" s="95"/>
      <c r="D2" s="95"/>
      <c r="E2" s="95"/>
      <c r="F2" s="95"/>
      <c r="G2" s="95"/>
      <c r="H2" s="95"/>
      <c r="I2" s="95"/>
      <c r="J2" s="95"/>
      <c r="K2" s="95"/>
      <c r="L2" s="95"/>
      <c r="M2" s="95"/>
      <c r="N2" s="95"/>
      <c r="O2" s="95"/>
      <c r="P2" s="95"/>
      <c r="Q2" s="95"/>
      <c r="R2" s="95"/>
      <c r="S2" s="95"/>
      <c r="T2" s="95"/>
      <c r="U2" s="95"/>
      <c r="V2" s="95"/>
      <c r="W2" s="95"/>
      <c r="X2" s="95"/>
      <c r="Y2" s="95"/>
      <c r="Z2" s="95"/>
      <c r="AA2" s="95"/>
      <c r="AB2" s="84"/>
      <c r="AC2" s="84"/>
      <c r="AD2" s="84"/>
      <c r="AE2" s="84"/>
      <c r="AF2" s="84"/>
    </row>
    <row r="3" spans="1:32" x14ac:dyDescent="0.2">
      <c r="A3" s="95"/>
      <c r="B3" s="96" t="s">
        <v>1931</v>
      </c>
      <c r="C3" s="95"/>
      <c r="D3" s="95"/>
      <c r="E3" s="95"/>
      <c r="F3" s="95"/>
      <c r="G3" s="95"/>
      <c r="H3" s="95"/>
      <c r="I3" s="95"/>
      <c r="J3" s="95"/>
      <c r="K3" s="95"/>
      <c r="L3" s="95"/>
      <c r="M3" s="95"/>
      <c r="N3" s="95"/>
      <c r="O3" s="95"/>
      <c r="P3" s="95"/>
      <c r="Q3" s="95"/>
      <c r="R3" s="95"/>
      <c r="S3" s="95"/>
      <c r="T3" s="95"/>
      <c r="U3" s="95"/>
      <c r="V3" s="95"/>
      <c r="W3" s="95"/>
      <c r="X3" s="95"/>
      <c r="Y3" s="95"/>
      <c r="Z3" s="95"/>
      <c r="AA3" s="95"/>
      <c r="AB3" s="84"/>
      <c r="AC3" s="84"/>
      <c r="AD3" s="84"/>
      <c r="AE3" s="84"/>
      <c r="AF3" s="84"/>
    </row>
    <row r="4" spans="1:32" x14ac:dyDescent="0.2">
      <c r="A4" s="95"/>
      <c r="B4" s="95"/>
      <c r="C4" s="95"/>
      <c r="D4" s="95"/>
      <c r="E4" s="95"/>
      <c r="F4" s="95"/>
      <c r="G4" s="95"/>
      <c r="H4" s="95"/>
      <c r="I4" s="95"/>
      <c r="J4" s="95"/>
      <c r="K4" s="95"/>
      <c r="L4" s="95"/>
      <c r="M4" s="95"/>
      <c r="N4" s="95"/>
      <c r="O4" s="95"/>
      <c r="P4" s="95"/>
      <c r="Q4" s="95"/>
      <c r="R4" s="95"/>
      <c r="S4" s="95"/>
      <c r="T4" s="95"/>
      <c r="U4" s="95"/>
      <c r="V4" s="95"/>
      <c r="W4" s="95"/>
      <c r="X4" s="95"/>
      <c r="Y4" s="95"/>
      <c r="Z4" s="95"/>
      <c r="AA4" s="95"/>
      <c r="AB4" s="84"/>
      <c r="AC4" s="84"/>
      <c r="AD4" s="84"/>
      <c r="AE4" s="84"/>
      <c r="AF4" s="84"/>
    </row>
    <row r="5" spans="1:32" ht="13.5" thickBot="1" x14ac:dyDescent="0.25">
      <c r="A5" s="95"/>
      <c r="B5" s="95"/>
      <c r="C5" s="95"/>
      <c r="D5" s="95"/>
      <c r="E5" s="95"/>
      <c r="F5" s="95"/>
      <c r="G5" s="95"/>
      <c r="H5" s="95"/>
      <c r="I5" s="95"/>
      <c r="J5" s="95"/>
      <c r="K5" s="95"/>
      <c r="L5" s="95"/>
      <c r="M5" s="95"/>
      <c r="N5" s="95"/>
      <c r="O5" s="95"/>
      <c r="P5" s="95"/>
      <c r="Q5" s="95"/>
      <c r="R5" s="95"/>
      <c r="S5" s="95"/>
      <c r="T5" s="95"/>
      <c r="U5" s="95"/>
      <c r="V5" s="95"/>
      <c r="W5" s="95"/>
      <c r="X5" s="95"/>
      <c r="Y5" s="95"/>
      <c r="Z5" s="95"/>
      <c r="AA5" s="95"/>
      <c r="AB5" s="84"/>
      <c r="AC5" s="84"/>
      <c r="AD5" s="84"/>
      <c r="AE5" s="84"/>
      <c r="AF5" s="84"/>
    </row>
    <row r="6" spans="1:32" x14ac:dyDescent="0.2">
      <c r="A6" s="95"/>
      <c r="B6" s="113"/>
      <c r="C6" s="114"/>
      <c r="D6" s="114"/>
      <c r="E6" s="114"/>
      <c r="F6" s="114"/>
      <c r="G6" s="114"/>
      <c r="H6" s="114"/>
      <c r="I6" s="115"/>
      <c r="J6" s="95"/>
      <c r="K6" s="95"/>
      <c r="L6" s="95"/>
      <c r="M6" s="95"/>
      <c r="N6" s="95"/>
      <c r="O6" s="95"/>
      <c r="P6" s="95"/>
      <c r="Q6" s="95"/>
      <c r="R6" s="95"/>
      <c r="S6" s="95"/>
      <c r="T6" s="95"/>
      <c r="U6" s="95"/>
      <c r="V6" s="95"/>
      <c r="W6" s="95"/>
      <c r="X6" s="95"/>
      <c r="Y6" s="95"/>
      <c r="Z6" s="95"/>
      <c r="AA6" s="95"/>
      <c r="AB6" s="84"/>
      <c r="AC6" s="84"/>
      <c r="AD6" s="84"/>
      <c r="AE6" s="84"/>
      <c r="AF6" s="84"/>
    </row>
    <row r="7" spans="1:32" x14ac:dyDescent="0.2">
      <c r="A7" s="95"/>
      <c r="B7" s="116"/>
      <c r="C7" s="117"/>
      <c r="D7" s="117"/>
      <c r="E7" s="117"/>
      <c r="F7" s="117"/>
      <c r="G7" s="117"/>
      <c r="H7" s="117"/>
      <c r="I7" s="118"/>
      <c r="J7" s="95"/>
      <c r="K7" s="95"/>
      <c r="L7" s="95"/>
      <c r="M7" s="95"/>
      <c r="N7" s="95"/>
      <c r="O7" s="95"/>
      <c r="P7" s="95"/>
      <c r="Q7" s="95"/>
      <c r="R7" s="95"/>
      <c r="S7" s="95"/>
      <c r="T7" s="95"/>
      <c r="U7" s="95"/>
      <c r="V7" s="95"/>
      <c r="W7" s="95"/>
      <c r="X7" s="95"/>
      <c r="Y7" s="95"/>
      <c r="Z7" s="95"/>
      <c r="AA7" s="95"/>
      <c r="AB7" s="84"/>
      <c r="AC7" s="84"/>
      <c r="AD7" s="84"/>
      <c r="AE7" s="84"/>
      <c r="AF7" s="84"/>
    </row>
    <row r="8" spans="1:32" x14ac:dyDescent="0.2">
      <c r="A8" s="95"/>
      <c r="B8" s="116"/>
      <c r="C8" s="117"/>
      <c r="D8" s="117"/>
      <c r="E8" s="117"/>
      <c r="F8" s="117"/>
      <c r="G8" s="117"/>
      <c r="H8" s="117"/>
      <c r="I8" s="118"/>
      <c r="J8" s="95"/>
      <c r="K8" s="95"/>
      <c r="L8" s="95"/>
      <c r="M8" s="95"/>
      <c r="N8" s="95"/>
      <c r="O8" s="95"/>
      <c r="P8" s="95"/>
      <c r="Q8" s="95"/>
      <c r="R8" s="95"/>
      <c r="S8" s="95"/>
      <c r="T8" s="95"/>
      <c r="U8" s="95"/>
      <c r="V8" s="95"/>
      <c r="W8" s="95"/>
      <c r="X8" s="95"/>
      <c r="Y8" s="95"/>
      <c r="Z8" s="95"/>
      <c r="AA8" s="95"/>
      <c r="AB8" s="84"/>
      <c r="AC8" s="84"/>
      <c r="AD8" s="84"/>
      <c r="AE8" s="84"/>
      <c r="AF8" s="84"/>
    </row>
    <row r="9" spans="1:32" ht="12.75" customHeight="1" x14ac:dyDescent="0.2">
      <c r="A9" s="95"/>
      <c r="B9" s="116"/>
      <c r="C9" s="117"/>
      <c r="D9" s="117"/>
      <c r="E9" s="117"/>
      <c r="F9" s="117"/>
      <c r="G9" s="117"/>
      <c r="H9" s="117"/>
      <c r="I9" s="118"/>
      <c r="J9" s="95"/>
      <c r="K9" s="95"/>
      <c r="L9" s="95"/>
      <c r="M9" s="95"/>
      <c r="N9" s="95"/>
      <c r="O9" s="95"/>
      <c r="P9" s="95"/>
      <c r="Q9" s="95"/>
      <c r="R9" s="95"/>
      <c r="S9" s="95"/>
      <c r="T9" s="95"/>
      <c r="U9" s="95"/>
      <c r="V9" s="95"/>
      <c r="W9" s="95"/>
      <c r="X9" s="95"/>
      <c r="Y9" s="95"/>
      <c r="Z9" s="95"/>
      <c r="AA9" s="95"/>
      <c r="AB9" s="84"/>
      <c r="AC9" s="84"/>
      <c r="AD9" s="84"/>
      <c r="AE9" s="84"/>
      <c r="AF9" s="84"/>
    </row>
    <row r="10" spans="1:32" ht="12.75" customHeight="1" x14ac:dyDescent="0.2">
      <c r="A10" s="95"/>
      <c r="B10" s="116"/>
      <c r="C10" s="117"/>
      <c r="D10" s="117"/>
      <c r="E10" s="117"/>
      <c r="F10" s="117"/>
      <c r="G10" s="117"/>
      <c r="H10" s="117"/>
      <c r="I10" s="118"/>
      <c r="J10" s="95"/>
      <c r="K10" s="95"/>
      <c r="L10" s="95"/>
      <c r="M10" s="95"/>
      <c r="N10" s="95"/>
      <c r="O10" s="95"/>
      <c r="P10" s="95"/>
      <c r="Q10" s="95"/>
      <c r="R10" s="95"/>
      <c r="S10" s="95"/>
      <c r="T10" s="95"/>
      <c r="U10" s="95"/>
      <c r="V10" s="95"/>
      <c r="W10" s="95"/>
      <c r="X10" s="95"/>
      <c r="Y10" s="95"/>
      <c r="Z10" s="95"/>
      <c r="AA10" s="95"/>
      <c r="AB10" s="84"/>
      <c r="AC10" s="84"/>
      <c r="AD10" s="84"/>
      <c r="AE10" s="84"/>
      <c r="AF10" s="84"/>
    </row>
    <row r="11" spans="1:32" ht="12.75" customHeight="1" x14ac:dyDescent="0.2">
      <c r="A11" s="95"/>
      <c r="B11" s="116"/>
      <c r="C11" s="117"/>
      <c r="D11" s="117"/>
      <c r="E11" s="117"/>
      <c r="F11" s="117"/>
      <c r="G11" s="117"/>
      <c r="H11" s="117"/>
      <c r="I11" s="118"/>
      <c r="J11" s="95"/>
      <c r="K11" s="95"/>
      <c r="L11" s="95"/>
      <c r="M11" s="95"/>
      <c r="N11" s="95"/>
      <c r="O11" s="95"/>
      <c r="P11" s="95"/>
      <c r="Q11" s="95"/>
      <c r="R11" s="95"/>
      <c r="S11" s="95"/>
      <c r="T11" s="95"/>
      <c r="U11" s="95"/>
      <c r="V11" s="95"/>
      <c r="W11" s="95"/>
      <c r="X11" s="95"/>
      <c r="Y11" s="95"/>
      <c r="Z11" s="95"/>
      <c r="AA11" s="95"/>
      <c r="AB11" s="84"/>
      <c r="AC11" s="84"/>
      <c r="AD11" s="84"/>
      <c r="AE11" s="84"/>
      <c r="AF11" s="84"/>
    </row>
    <row r="12" spans="1:32" ht="19.5" customHeight="1" x14ac:dyDescent="0.2">
      <c r="A12" s="95"/>
      <c r="B12" s="116"/>
      <c r="C12" s="117"/>
      <c r="D12" s="117"/>
      <c r="E12" s="117"/>
      <c r="F12" s="117"/>
      <c r="G12" s="117"/>
      <c r="H12" s="117"/>
      <c r="I12" s="118"/>
      <c r="J12" s="95"/>
      <c r="K12" s="95"/>
      <c r="L12" s="95"/>
      <c r="M12" s="95"/>
      <c r="N12" s="95"/>
      <c r="O12" s="95"/>
      <c r="P12" s="95"/>
      <c r="Q12" s="95"/>
      <c r="R12" s="95"/>
      <c r="S12" s="95"/>
      <c r="T12" s="95"/>
      <c r="U12" s="95"/>
      <c r="V12" s="95"/>
      <c r="W12" s="95"/>
      <c r="X12" s="95"/>
      <c r="Y12" s="95"/>
      <c r="Z12" s="95"/>
      <c r="AA12" s="95"/>
      <c r="AB12" s="84"/>
      <c r="AC12" s="84"/>
      <c r="AD12" s="84"/>
      <c r="AE12" s="84"/>
      <c r="AF12" s="84"/>
    </row>
    <row r="13" spans="1:32" ht="19.5" customHeight="1" x14ac:dyDescent="0.2">
      <c r="A13" s="95"/>
      <c r="B13" s="116"/>
      <c r="C13" s="117"/>
      <c r="D13" s="117"/>
      <c r="E13" s="117"/>
      <c r="F13" s="117"/>
      <c r="G13" s="117"/>
      <c r="H13" s="117"/>
      <c r="I13" s="118"/>
      <c r="J13" s="95"/>
      <c r="K13" s="95"/>
      <c r="L13" s="95"/>
      <c r="M13" s="95"/>
      <c r="N13" s="95"/>
      <c r="O13" s="95"/>
      <c r="P13" s="95"/>
      <c r="Q13" s="95"/>
      <c r="R13" s="95"/>
      <c r="S13" s="95"/>
      <c r="T13" s="95"/>
      <c r="U13" s="95"/>
      <c r="V13" s="95"/>
      <c r="W13" s="95"/>
      <c r="X13" s="95"/>
      <c r="Y13" s="95"/>
      <c r="Z13" s="95"/>
      <c r="AA13" s="95"/>
      <c r="AB13" s="84"/>
      <c r="AC13" s="84"/>
      <c r="AD13" s="84"/>
      <c r="AE13" s="84"/>
      <c r="AF13" s="84"/>
    </row>
    <row r="14" spans="1:32" ht="19.5" customHeight="1" x14ac:dyDescent="0.2">
      <c r="A14" s="95"/>
      <c r="B14" s="116"/>
      <c r="C14" s="117"/>
      <c r="D14" s="117"/>
      <c r="E14" s="117"/>
      <c r="F14" s="117"/>
      <c r="G14" s="117"/>
      <c r="H14" s="117"/>
      <c r="I14" s="118"/>
      <c r="J14" s="95"/>
      <c r="K14" s="95"/>
      <c r="L14" s="95"/>
      <c r="M14" s="95"/>
      <c r="N14" s="95"/>
      <c r="O14" s="95"/>
      <c r="P14" s="95"/>
      <c r="Q14" s="95"/>
      <c r="R14" s="95"/>
      <c r="S14" s="95"/>
      <c r="T14" s="95"/>
      <c r="U14" s="95"/>
      <c r="V14" s="95"/>
      <c r="W14" s="95"/>
      <c r="X14" s="95"/>
      <c r="Y14" s="95"/>
      <c r="Z14" s="95"/>
      <c r="AA14" s="95"/>
      <c r="AB14" s="84"/>
      <c r="AC14" s="84"/>
      <c r="AD14" s="84"/>
      <c r="AE14" s="84"/>
      <c r="AF14" s="84"/>
    </row>
    <row r="15" spans="1:32" x14ac:dyDescent="0.2">
      <c r="A15" s="95"/>
      <c r="B15" s="116"/>
      <c r="C15" s="117"/>
      <c r="D15" s="117"/>
      <c r="E15" s="117"/>
      <c r="F15" s="117"/>
      <c r="G15" s="117"/>
      <c r="H15" s="117"/>
      <c r="I15" s="118"/>
      <c r="J15" s="95"/>
      <c r="K15" s="95"/>
      <c r="L15" s="95"/>
      <c r="M15" s="95"/>
      <c r="N15" s="95"/>
      <c r="O15" s="95"/>
      <c r="P15" s="95"/>
      <c r="Q15" s="95"/>
      <c r="R15" s="95"/>
      <c r="S15" s="95"/>
      <c r="T15" s="95"/>
      <c r="U15" s="95"/>
      <c r="V15" s="95"/>
      <c r="W15" s="95"/>
      <c r="X15" s="95"/>
      <c r="Y15" s="95"/>
      <c r="Z15" s="95"/>
      <c r="AA15" s="95"/>
      <c r="AB15" s="84"/>
      <c r="AC15" s="84"/>
      <c r="AD15" s="84"/>
      <c r="AE15" s="84"/>
      <c r="AF15" s="84"/>
    </row>
    <row r="16" spans="1:32" x14ac:dyDescent="0.2">
      <c r="A16" s="95"/>
      <c r="B16" s="116"/>
      <c r="C16" s="117"/>
      <c r="D16" s="117"/>
      <c r="E16" s="117"/>
      <c r="F16" s="117"/>
      <c r="G16" s="117"/>
      <c r="H16" s="117"/>
      <c r="I16" s="118"/>
      <c r="J16" s="95"/>
      <c r="K16" s="95"/>
      <c r="L16" s="95"/>
      <c r="M16" s="95"/>
      <c r="N16" s="95"/>
      <c r="O16" s="95"/>
      <c r="P16" s="95"/>
      <c r="Q16" s="95"/>
      <c r="R16" s="95"/>
      <c r="S16" s="95"/>
      <c r="T16" s="95"/>
      <c r="U16" s="95"/>
      <c r="V16" s="95"/>
      <c r="W16" s="95"/>
      <c r="X16" s="95"/>
      <c r="Y16" s="95"/>
      <c r="Z16" s="95"/>
      <c r="AA16" s="95"/>
      <c r="AB16" s="84"/>
      <c r="AC16" s="84"/>
      <c r="AD16" s="84"/>
      <c r="AE16" s="84"/>
      <c r="AF16" s="84"/>
    </row>
    <row r="17" spans="1:32" x14ac:dyDescent="0.2">
      <c r="A17" s="95"/>
      <c r="B17" s="116"/>
      <c r="C17" s="117"/>
      <c r="D17" s="117"/>
      <c r="E17" s="117"/>
      <c r="F17" s="117"/>
      <c r="G17" s="117"/>
      <c r="H17" s="117"/>
      <c r="I17" s="118"/>
      <c r="J17" s="95"/>
      <c r="K17" s="95"/>
      <c r="L17" s="95"/>
      <c r="M17" s="95"/>
      <c r="N17" s="95"/>
      <c r="O17" s="95"/>
      <c r="P17" s="95"/>
      <c r="Q17" s="95"/>
      <c r="R17" s="95"/>
      <c r="S17" s="95"/>
      <c r="T17" s="95"/>
      <c r="U17" s="95"/>
      <c r="V17" s="95"/>
      <c r="W17" s="95"/>
      <c r="X17" s="95"/>
      <c r="Y17" s="95"/>
      <c r="Z17" s="95"/>
      <c r="AA17" s="95"/>
      <c r="AB17" s="84"/>
      <c r="AC17" s="84"/>
      <c r="AD17" s="84"/>
      <c r="AE17" s="84"/>
      <c r="AF17" s="84"/>
    </row>
    <row r="18" spans="1:32" ht="18" x14ac:dyDescent="0.25">
      <c r="A18" s="95"/>
      <c r="B18" s="119"/>
      <c r="C18" s="120"/>
      <c r="D18" s="120"/>
      <c r="E18" s="120"/>
      <c r="F18" s="120"/>
      <c r="G18" s="117"/>
      <c r="H18" s="117"/>
      <c r="I18" s="118"/>
      <c r="J18" s="95"/>
      <c r="K18" s="95"/>
      <c r="L18" s="95"/>
      <c r="M18" s="95"/>
      <c r="N18" s="95"/>
      <c r="O18" s="95"/>
      <c r="P18" s="95"/>
      <c r="Q18" s="95"/>
      <c r="R18" s="95"/>
      <c r="S18" s="95"/>
      <c r="T18" s="95"/>
      <c r="U18" s="95"/>
      <c r="V18" s="95"/>
      <c r="W18" s="95"/>
      <c r="X18" s="95"/>
      <c r="Y18" s="95"/>
      <c r="Z18" s="95"/>
      <c r="AA18" s="95"/>
      <c r="AB18" s="84"/>
      <c r="AC18" s="84"/>
      <c r="AD18" s="84"/>
      <c r="AE18" s="84"/>
      <c r="AF18" s="84"/>
    </row>
    <row r="19" spans="1:32" ht="19.5" x14ac:dyDescent="0.35">
      <c r="A19" s="95"/>
      <c r="B19" s="121"/>
      <c r="C19" s="122"/>
      <c r="D19" s="122"/>
      <c r="E19" s="122"/>
      <c r="F19" s="122"/>
      <c r="G19" s="117"/>
      <c r="H19" s="117"/>
      <c r="I19" s="118"/>
      <c r="J19" s="95"/>
      <c r="K19" s="95"/>
      <c r="L19" s="95"/>
      <c r="M19" s="95"/>
      <c r="N19" s="95"/>
      <c r="O19" s="95"/>
      <c r="P19" s="95"/>
      <c r="Q19" s="95"/>
      <c r="R19" s="95"/>
      <c r="S19" s="95"/>
      <c r="T19" s="95"/>
      <c r="U19" s="95"/>
      <c r="V19" s="95"/>
      <c r="W19" s="95"/>
      <c r="X19" s="95"/>
      <c r="Y19" s="95"/>
      <c r="Z19" s="95"/>
      <c r="AA19" s="95"/>
      <c r="AB19" s="84"/>
      <c r="AC19" s="84"/>
      <c r="AD19" s="84"/>
      <c r="AE19" s="84"/>
      <c r="AF19" s="84"/>
    </row>
    <row r="20" spans="1:32" ht="21" x14ac:dyDescent="0.35">
      <c r="A20" s="95"/>
      <c r="B20" s="121"/>
      <c r="C20" s="123" t="s">
        <v>1932</v>
      </c>
      <c r="D20" s="124"/>
      <c r="E20" s="124"/>
      <c r="F20" s="124"/>
      <c r="G20" s="117"/>
      <c r="H20" s="131"/>
      <c r="I20" s="125"/>
      <c r="J20" s="95"/>
      <c r="K20" s="95"/>
      <c r="L20" s="95"/>
      <c r="M20" s="95"/>
      <c r="N20" s="95"/>
      <c r="O20" s="95"/>
      <c r="P20" s="95"/>
      <c r="Q20" s="95"/>
      <c r="R20" s="95"/>
      <c r="S20" s="95"/>
      <c r="T20" s="95"/>
      <c r="U20" s="95"/>
      <c r="V20" s="95"/>
      <c r="W20" s="95"/>
      <c r="X20" s="95"/>
      <c r="Y20" s="95"/>
      <c r="Z20" s="95"/>
      <c r="AA20" s="95"/>
      <c r="AB20" s="84"/>
      <c r="AC20" s="84"/>
      <c r="AD20" s="84"/>
      <c r="AE20" s="84"/>
      <c r="AF20" s="84"/>
    </row>
    <row r="21" spans="1:32" ht="21" x14ac:dyDescent="0.35">
      <c r="A21" s="95"/>
      <c r="B21" s="121"/>
      <c r="C21" s="123"/>
      <c r="D21" s="124"/>
      <c r="E21" s="124"/>
      <c r="F21" s="124"/>
      <c r="G21" s="117"/>
      <c r="H21" s="132"/>
      <c r="I21" s="125"/>
      <c r="J21" s="95"/>
      <c r="K21" s="95"/>
      <c r="L21" s="95"/>
      <c r="M21" s="95"/>
      <c r="N21" s="95"/>
      <c r="O21" s="95"/>
      <c r="P21" s="95"/>
      <c r="Q21" s="95"/>
      <c r="R21" s="95"/>
      <c r="S21" s="95"/>
      <c r="T21" s="95"/>
      <c r="U21" s="95"/>
      <c r="V21" s="95"/>
      <c r="W21" s="95"/>
      <c r="X21" s="95"/>
      <c r="Y21" s="95"/>
      <c r="Z21" s="95"/>
      <c r="AA21" s="95"/>
      <c r="AB21" s="84"/>
      <c r="AC21" s="84"/>
      <c r="AD21" s="84"/>
      <c r="AE21" s="84"/>
      <c r="AF21" s="84"/>
    </row>
    <row r="22" spans="1:32" ht="21" x14ac:dyDescent="0.35">
      <c r="A22" s="95"/>
      <c r="B22" s="121"/>
      <c r="C22" s="123"/>
      <c r="D22" s="124"/>
      <c r="E22" s="124"/>
      <c r="F22" s="124"/>
      <c r="G22" s="117"/>
      <c r="H22" s="132"/>
      <c r="I22" s="125"/>
      <c r="J22" s="95"/>
      <c r="K22" s="95"/>
      <c r="L22" s="95"/>
      <c r="M22" s="95"/>
      <c r="N22" s="95"/>
      <c r="O22" s="95"/>
      <c r="P22" s="95"/>
      <c r="Q22" s="95"/>
      <c r="R22" s="95"/>
      <c r="S22" s="95"/>
      <c r="T22" s="95"/>
      <c r="U22" s="95"/>
      <c r="V22" s="95"/>
      <c r="W22" s="95"/>
      <c r="X22" s="95"/>
      <c r="Y22" s="95"/>
      <c r="Z22" s="95"/>
      <c r="AA22" s="95"/>
      <c r="AB22" s="84"/>
      <c r="AC22" s="84"/>
      <c r="AD22" s="84"/>
      <c r="AE22" s="84"/>
      <c r="AF22" s="84"/>
    </row>
    <row r="23" spans="1:32" ht="21" x14ac:dyDescent="0.35">
      <c r="A23" s="95"/>
      <c r="B23" s="121"/>
      <c r="C23" s="123" t="s">
        <v>1933</v>
      </c>
      <c r="D23" s="124"/>
      <c r="E23" s="124"/>
      <c r="F23" s="124"/>
      <c r="G23" s="117"/>
      <c r="H23" s="131"/>
      <c r="I23" s="125"/>
      <c r="J23" s="95"/>
      <c r="K23" s="95"/>
      <c r="L23" s="95"/>
      <c r="M23" s="95"/>
      <c r="N23" s="95"/>
      <c r="O23" s="95"/>
      <c r="P23" s="95"/>
      <c r="Q23" s="95"/>
      <c r="R23" s="95"/>
      <c r="S23" s="95"/>
      <c r="T23" s="95"/>
      <c r="U23" s="95"/>
      <c r="V23" s="95"/>
      <c r="W23" s="95"/>
      <c r="X23" s="95"/>
      <c r="Y23" s="95"/>
      <c r="Z23" s="95"/>
      <c r="AA23" s="95"/>
      <c r="AB23" s="84"/>
      <c r="AC23" s="84"/>
      <c r="AD23" s="84"/>
      <c r="AE23" s="84"/>
      <c r="AF23" s="84"/>
    </row>
    <row r="24" spans="1:32" ht="21" x14ac:dyDescent="0.35">
      <c r="A24" s="95"/>
      <c r="B24" s="121"/>
      <c r="C24" s="123"/>
      <c r="D24" s="124"/>
      <c r="E24" s="124"/>
      <c r="F24" s="124"/>
      <c r="G24" s="117"/>
      <c r="H24" s="132"/>
      <c r="I24" s="125"/>
      <c r="J24" s="95"/>
      <c r="K24" s="95"/>
      <c r="L24" s="95"/>
      <c r="M24" s="95"/>
      <c r="N24" s="95"/>
      <c r="O24" s="95"/>
      <c r="P24" s="95"/>
      <c r="Q24" s="95"/>
      <c r="R24" s="95"/>
      <c r="S24" s="95"/>
      <c r="T24" s="95"/>
      <c r="U24" s="95"/>
      <c r="V24" s="95"/>
      <c r="W24" s="95"/>
      <c r="X24" s="95"/>
      <c r="Y24" s="95"/>
      <c r="Z24" s="95"/>
      <c r="AA24" s="95"/>
      <c r="AB24" s="84"/>
      <c r="AC24" s="84"/>
      <c r="AD24" s="84"/>
      <c r="AE24" s="84"/>
      <c r="AF24" s="84"/>
    </row>
    <row r="25" spans="1:32" ht="21" x14ac:dyDescent="0.35">
      <c r="A25" s="95"/>
      <c r="B25" s="121"/>
      <c r="C25" s="123"/>
      <c r="D25" s="124"/>
      <c r="E25" s="124"/>
      <c r="F25" s="124"/>
      <c r="G25" s="117"/>
      <c r="H25" s="132"/>
      <c r="I25" s="125"/>
      <c r="J25" s="95"/>
      <c r="K25" s="95"/>
      <c r="L25" s="95"/>
      <c r="M25" s="95"/>
      <c r="N25" s="95"/>
      <c r="O25" s="95"/>
      <c r="P25" s="95"/>
      <c r="Q25" s="95"/>
      <c r="R25" s="95"/>
      <c r="S25" s="95"/>
      <c r="T25" s="95"/>
      <c r="U25" s="95"/>
      <c r="V25" s="95"/>
      <c r="W25" s="95"/>
      <c r="X25" s="95"/>
      <c r="Y25" s="95"/>
      <c r="Z25" s="95"/>
      <c r="AA25" s="95"/>
      <c r="AB25" s="84"/>
      <c r="AC25" s="84"/>
      <c r="AD25" s="84"/>
      <c r="AE25" s="84"/>
      <c r="AF25" s="84"/>
    </row>
    <row r="26" spans="1:32" ht="21" x14ac:dyDescent="0.35">
      <c r="A26" s="95"/>
      <c r="B26" s="121"/>
      <c r="C26" s="123" t="s">
        <v>1935</v>
      </c>
      <c r="D26" s="124"/>
      <c r="E26" s="124"/>
      <c r="F26" s="124"/>
      <c r="G26" s="117"/>
      <c r="H26" s="131"/>
      <c r="I26" s="125"/>
      <c r="J26" s="96" t="s">
        <v>1936</v>
      </c>
      <c r="K26" s="95"/>
      <c r="L26" s="95"/>
      <c r="M26" s="95"/>
      <c r="N26" s="95"/>
      <c r="O26" s="95"/>
      <c r="P26" s="95"/>
      <c r="Q26" s="95"/>
      <c r="R26" s="95"/>
      <c r="S26" s="95"/>
      <c r="T26" s="95"/>
      <c r="U26" s="95"/>
      <c r="V26" s="95"/>
      <c r="W26" s="95"/>
      <c r="X26" s="95"/>
      <c r="Y26" s="95"/>
      <c r="Z26" s="95"/>
      <c r="AA26" s="95"/>
      <c r="AB26" s="84"/>
      <c r="AC26" s="84"/>
      <c r="AD26" s="84"/>
      <c r="AE26" s="84"/>
      <c r="AF26" s="84"/>
    </row>
    <row r="27" spans="1:32" ht="21" x14ac:dyDescent="0.35">
      <c r="A27" s="95"/>
      <c r="B27" s="121"/>
      <c r="C27" s="123"/>
      <c r="D27" s="124"/>
      <c r="E27" s="124"/>
      <c r="F27" s="124"/>
      <c r="G27" s="117"/>
      <c r="H27" s="132"/>
      <c r="I27" s="125"/>
      <c r="J27" s="95"/>
      <c r="K27" s="95"/>
      <c r="L27" s="95"/>
      <c r="M27" s="95"/>
      <c r="N27" s="95"/>
      <c r="O27" s="95"/>
      <c r="P27" s="95"/>
      <c r="Q27" s="95"/>
      <c r="R27" s="95"/>
      <c r="S27" s="95"/>
      <c r="T27" s="95"/>
      <c r="U27" s="95"/>
      <c r="V27" s="95"/>
      <c r="W27" s="95"/>
      <c r="X27" s="95"/>
      <c r="Y27" s="95"/>
      <c r="Z27" s="95"/>
      <c r="AA27" s="95"/>
      <c r="AB27" s="84"/>
      <c r="AC27" s="84"/>
      <c r="AD27" s="84"/>
      <c r="AE27" s="84"/>
      <c r="AF27" s="84"/>
    </row>
    <row r="28" spans="1:32" ht="21" x14ac:dyDescent="0.35">
      <c r="A28" s="95"/>
      <c r="B28" s="121"/>
      <c r="C28" s="123"/>
      <c r="D28" s="124"/>
      <c r="E28" s="124"/>
      <c r="F28" s="124"/>
      <c r="G28" s="117"/>
      <c r="H28" s="132"/>
      <c r="I28" s="125"/>
      <c r="J28" s="95"/>
      <c r="K28" s="95"/>
      <c r="L28" s="95"/>
      <c r="M28" s="95"/>
      <c r="N28" s="95"/>
      <c r="O28" s="95"/>
      <c r="P28" s="95"/>
      <c r="Q28" s="95"/>
      <c r="R28" s="95"/>
      <c r="S28" s="95"/>
      <c r="T28" s="95"/>
      <c r="U28" s="95"/>
      <c r="V28" s="95"/>
      <c r="W28" s="95"/>
      <c r="X28" s="95"/>
      <c r="Y28" s="95"/>
      <c r="Z28" s="95"/>
      <c r="AA28" s="95"/>
      <c r="AB28" s="84"/>
      <c r="AC28" s="84"/>
      <c r="AD28" s="84"/>
      <c r="AE28" s="84"/>
      <c r="AF28" s="84"/>
    </row>
    <row r="29" spans="1:32" ht="21" x14ac:dyDescent="0.35">
      <c r="A29" s="95"/>
      <c r="B29" s="121"/>
      <c r="C29" s="123" t="s">
        <v>1937</v>
      </c>
      <c r="D29" s="124"/>
      <c r="E29" s="124"/>
      <c r="F29" s="124"/>
      <c r="G29" s="117"/>
      <c r="H29" s="131"/>
      <c r="I29" s="125"/>
      <c r="J29" s="95"/>
      <c r="K29" s="95"/>
      <c r="L29" s="95"/>
      <c r="M29" s="95"/>
      <c r="N29" s="95"/>
      <c r="O29" s="95"/>
      <c r="P29" s="95"/>
      <c r="Q29" s="95"/>
      <c r="R29" s="95"/>
      <c r="S29" s="95"/>
      <c r="T29" s="95"/>
      <c r="U29" s="95"/>
      <c r="V29" s="95"/>
      <c r="W29" s="95"/>
      <c r="X29" s="95"/>
      <c r="Y29" s="95"/>
      <c r="Z29" s="95"/>
      <c r="AA29" s="95"/>
      <c r="AB29" s="84"/>
      <c r="AC29" s="84"/>
      <c r="AD29" s="84"/>
      <c r="AE29" s="84"/>
      <c r="AF29" s="84"/>
    </row>
    <row r="30" spans="1:32" ht="21" x14ac:dyDescent="0.35">
      <c r="A30" s="95"/>
      <c r="B30" s="121"/>
      <c r="C30" s="123"/>
      <c r="D30" s="124"/>
      <c r="E30" s="124"/>
      <c r="F30" s="124"/>
      <c r="G30" s="117"/>
      <c r="H30" s="132"/>
      <c r="I30" s="125"/>
      <c r="J30" s="95"/>
      <c r="K30" s="95"/>
      <c r="L30" s="95"/>
      <c r="M30" s="95"/>
      <c r="N30" s="95"/>
      <c r="O30" s="95"/>
      <c r="P30" s="95"/>
      <c r="Q30" s="95"/>
      <c r="R30" s="95"/>
      <c r="S30" s="95"/>
      <c r="T30" s="95"/>
      <c r="U30" s="95"/>
      <c r="V30" s="95"/>
      <c r="W30" s="95"/>
      <c r="X30" s="95"/>
      <c r="Y30" s="95"/>
      <c r="Z30" s="95"/>
      <c r="AA30" s="95"/>
      <c r="AB30" s="84"/>
      <c r="AC30" s="84"/>
      <c r="AD30" s="84"/>
      <c r="AE30" s="84"/>
      <c r="AF30" s="84"/>
    </row>
    <row r="31" spans="1:32" ht="21" x14ac:dyDescent="0.35">
      <c r="A31" s="95"/>
      <c r="B31" s="121"/>
      <c r="C31" s="123"/>
      <c r="D31" s="124"/>
      <c r="E31" s="124"/>
      <c r="F31" s="124"/>
      <c r="G31" s="117"/>
      <c r="H31" s="132"/>
      <c r="I31" s="125"/>
      <c r="J31" s="95"/>
      <c r="K31" s="95"/>
      <c r="L31" s="95"/>
      <c r="M31" s="95"/>
      <c r="N31" s="95"/>
      <c r="O31" s="95"/>
      <c r="P31" s="95"/>
      <c r="Q31" s="95"/>
      <c r="R31" s="95"/>
      <c r="S31" s="95"/>
      <c r="T31" s="95"/>
      <c r="U31" s="95"/>
      <c r="V31" s="95"/>
      <c r="W31" s="95"/>
      <c r="X31" s="95"/>
      <c r="Y31" s="95"/>
      <c r="Z31" s="95"/>
      <c r="AA31" s="95"/>
      <c r="AB31" s="84"/>
      <c r="AC31" s="84"/>
      <c r="AD31" s="84"/>
      <c r="AE31" s="84"/>
      <c r="AF31" s="84"/>
    </row>
    <row r="32" spans="1:32" ht="21" x14ac:dyDescent="0.35">
      <c r="A32" s="95"/>
      <c r="B32" s="121"/>
      <c r="C32" s="123" t="s">
        <v>1938</v>
      </c>
      <c r="D32" s="124"/>
      <c r="E32" s="124"/>
      <c r="F32" s="124"/>
      <c r="G32" s="117"/>
      <c r="H32" s="19"/>
      <c r="I32" s="125"/>
      <c r="J32" s="95"/>
      <c r="K32" s="95"/>
      <c r="L32" s="95"/>
      <c r="M32" s="95"/>
      <c r="N32" s="95"/>
      <c r="O32" s="95"/>
      <c r="P32" s="95"/>
      <c r="Q32" s="95"/>
      <c r="R32" s="95"/>
      <c r="S32" s="95"/>
      <c r="T32" s="95"/>
      <c r="U32" s="95"/>
      <c r="V32" s="95"/>
      <c r="W32" s="95"/>
      <c r="X32" s="95"/>
      <c r="Y32" s="95"/>
      <c r="Z32" s="95"/>
      <c r="AA32" s="95"/>
      <c r="AB32" s="84"/>
      <c r="AC32" s="84"/>
      <c r="AD32" s="84"/>
      <c r="AE32" s="84"/>
      <c r="AF32" s="84"/>
    </row>
    <row r="33" spans="1:32" ht="21" x14ac:dyDescent="0.35">
      <c r="A33" s="95"/>
      <c r="B33" s="121"/>
      <c r="C33" s="123"/>
      <c r="D33" s="124"/>
      <c r="E33" s="124"/>
      <c r="F33" s="124"/>
      <c r="G33" s="117"/>
      <c r="H33" s="132"/>
      <c r="I33" s="125"/>
      <c r="J33" s="95"/>
      <c r="K33" s="95"/>
      <c r="L33" s="95"/>
      <c r="M33" s="95"/>
      <c r="N33" s="95"/>
      <c r="O33" s="95"/>
      <c r="P33" s="95"/>
      <c r="Q33" s="95"/>
      <c r="R33" s="95"/>
      <c r="S33" s="95"/>
      <c r="T33" s="95"/>
      <c r="U33" s="95"/>
      <c r="V33" s="95"/>
      <c r="W33" s="95"/>
      <c r="X33" s="95"/>
      <c r="Y33" s="95"/>
      <c r="Z33" s="95"/>
      <c r="AA33" s="95"/>
      <c r="AB33" s="84"/>
      <c r="AC33" s="84"/>
      <c r="AD33" s="84"/>
      <c r="AE33" s="84"/>
      <c r="AF33" s="84"/>
    </row>
    <row r="34" spans="1:32" ht="21" x14ac:dyDescent="0.35">
      <c r="A34" s="95"/>
      <c r="B34" s="121"/>
      <c r="C34" s="123"/>
      <c r="D34" s="124"/>
      <c r="E34" s="124"/>
      <c r="F34" s="124"/>
      <c r="G34" s="117"/>
      <c r="H34" s="132"/>
      <c r="I34" s="125"/>
      <c r="J34" s="95"/>
      <c r="K34" s="95"/>
      <c r="L34" s="95"/>
      <c r="M34" s="95"/>
      <c r="N34" s="95"/>
      <c r="O34" s="95"/>
      <c r="P34" s="95"/>
      <c r="Q34" s="95"/>
      <c r="R34" s="95"/>
      <c r="S34" s="95"/>
      <c r="T34" s="95"/>
      <c r="U34" s="95"/>
      <c r="V34" s="95"/>
      <c r="W34" s="95"/>
      <c r="X34" s="95"/>
      <c r="Y34" s="95"/>
      <c r="Z34" s="95"/>
      <c r="AA34" s="95"/>
      <c r="AB34" s="84"/>
      <c r="AC34" s="84"/>
      <c r="AD34" s="84"/>
      <c r="AE34" s="84"/>
      <c r="AF34" s="84"/>
    </row>
    <row r="35" spans="1:32" ht="21" x14ac:dyDescent="0.35">
      <c r="A35" s="95"/>
      <c r="B35" s="121"/>
      <c r="C35" s="123" t="s">
        <v>1939</v>
      </c>
      <c r="D35" s="124"/>
      <c r="E35" s="124"/>
      <c r="F35" s="124"/>
      <c r="G35" s="117"/>
      <c r="H35" s="131"/>
      <c r="I35" s="125"/>
      <c r="J35" s="96" t="s">
        <v>1940</v>
      </c>
      <c r="K35" s="95"/>
      <c r="L35" s="95"/>
      <c r="M35" s="95"/>
      <c r="N35" s="95"/>
      <c r="O35" s="95"/>
      <c r="P35" s="95"/>
      <c r="Q35" s="95"/>
      <c r="R35" s="95"/>
      <c r="S35" s="95"/>
      <c r="T35" s="95"/>
      <c r="U35" s="95"/>
      <c r="V35" s="95"/>
      <c r="W35" s="95"/>
      <c r="X35" s="95"/>
      <c r="Y35" s="95"/>
      <c r="Z35" s="95"/>
      <c r="AA35" s="95"/>
      <c r="AB35" s="84"/>
      <c r="AC35" s="84"/>
      <c r="AD35" s="84"/>
      <c r="AE35" s="84"/>
      <c r="AF35" s="84"/>
    </row>
    <row r="36" spans="1:32" ht="21" x14ac:dyDescent="0.35">
      <c r="A36" s="95"/>
      <c r="B36" s="121"/>
      <c r="C36" s="123"/>
      <c r="D36" s="124"/>
      <c r="E36" s="124"/>
      <c r="F36" s="124"/>
      <c r="G36" s="117"/>
      <c r="H36" s="132"/>
      <c r="I36" s="125"/>
      <c r="J36" s="95"/>
      <c r="K36" s="95"/>
      <c r="L36" s="95"/>
      <c r="M36" s="95"/>
      <c r="N36" s="95"/>
      <c r="O36" s="95"/>
      <c r="P36" s="95"/>
      <c r="Q36" s="95"/>
      <c r="R36" s="95"/>
      <c r="S36" s="95"/>
      <c r="T36" s="95"/>
      <c r="U36" s="95"/>
      <c r="V36" s="95"/>
      <c r="W36" s="95"/>
      <c r="X36" s="95"/>
      <c r="Y36" s="95"/>
      <c r="Z36" s="95"/>
      <c r="AA36" s="95"/>
      <c r="AB36" s="84"/>
      <c r="AC36" s="84"/>
      <c r="AD36" s="84"/>
      <c r="AE36" s="84"/>
      <c r="AF36" s="84"/>
    </row>
    <row r="37" spans="1:32" ht="21" x14ac:dyDescent="0.35">
      <c r="A37" s="95"/>
      <c r="B37" s="121"/>
      <c r="C37" s="123"/>
      <c r="D37" s="124"/>
      <c r="E37" s="124"/>
      <c r="F37" s="124"/>
      <c r="G37" s="117"/>
      <c r="H37" s="132"/>
      <c r="I37" s="125"/>
      <c r="J37" s="95"/>
      <c r="K37" s="95"/>
      <c r="L37" s="95"/>
      <c r="M37" s="95"/>
      <c r="N37" s="95"/>
      <c r="O37" s="95"/>
      <c r="P37" s="95"/>
      <c r="Q37" s="95"/>
      <c r="R37" s="95"/>
      <c r="S37" s="95"/>
      <c r="T37" s="95"/>
      <c r="U37" s="95"/>
      <c r="V37" s="95"/>
      <c r="W37" s="95"/>
      <c r="X37" s="95"/>
      <c r="Y37" s="95"/>
      <c r="Z37" s="95"/>
      <c r="AA37" s="95"/>
      <c r="AB37" s="84"/>
      <c r="AC37" s="84"/>
      <c r="AD37" s="84"/>
      <c r="AE37" s="84"/>
      <c r="AF37" s="84"/>
    </row>
    <row r="38" spans="1:32" ht="21" x14ac:dyDescent="0.35">
      <c r="A38" s="95"/>
      <c r="B38" s="121"/>
      <c r="C38" s="123" t="s">
        <v>1941</v>
      </c>
      <c r="D38" s="124"/>
      <c r="E38" s="124"/>
      <c r="F38" s="124"/>
      <c r="G38" s="117"/>
      <c r="H38" s="131"/>
      <c r="I38" s="125"/>
      <c r="J38" s="95"/>
      <c r="K38" s="95"/>
      <c r="L38" s="95"/>
      <c r="M38" s="95"/>
      <c r="N38" s="95"/>
      <c r="O38" s="95"/>
      <c r="P38" s="95"/>
      <c r="Q38" s="95"/>
      <c r="R38" s="95"/>
      <c r="S38" s="95"/>
      <c r="T38" s="95"/>
      <c r="U38" s="95"/>
      <c r="V38" s="95"/>
      <c r="W38" s="95"/>
      <c r="X38" s="95"/>
      <c r="Y38" s="95"/>
      <c r="Z38" s="95"/>
      <c r="AA38" s="95"/>
      <c r="AB38" s="84"/>
      <c r="AC38" s="84"/>
      <c r="AD38" s="84"/>
      <c r="AE38" s="84"/>
      <c r="AF38" s="84"/>
    </row>
    <row r="39" spans="1:32" ht="19.5" x14ac:dyDescent="0.35">
      <c r="A39" s="95"/>
      <c r="B39" s="121"/>
      <c r="C39" s="124"/>
      <c r="D39" s="124"/>
      <c r="E39" s="124"/>
      <c r="F39" s="124"/>
      <c r="G39" s="117"/>
      <c r="H39" s="117"/>
      <c r="I39" s="118"/>
      <c r="J39" s="95"/>
      <c r="K39" s="95"/>
      <c r="L39" s="95"/>
      <c r="M39" s="95"/>
      <c r="N39" s="95"/>
      <c r="O39" s="95"/>
      <c r="P39" s="95"/>
      <c r="Q39" s="95"/>
      <c r="R39" s="95"/>
      <c r="S39" s="95"/>
      <c r="T39" s="95"/>
      <c r="U39" s="95"/>
      <c r="V39" s="95"/>
      <c r="W39" s="95"/>
      <c r="X39" s="95"/>
      <c r="Y39" s="95"/>
      <c r="Z39" s="95"/>
      <c r="AA39" s="95"/>
      <c r="AB39" s="84"/>
      <c r="AC39" s="84"/>
      <c r="AD39" s="84"/>
      <c r="AE39" s="84"/>
      <c r="AF39" s="84"/>
    </row>
    <row r="40" spans="1:32" ht="13.5" x14ac:dyDescent="0.25">
      <c r="A40" s="95"/>
      <c r="B40" s="126"/>
      <c r="C40" s="127"/>
      <c r="D40" s="127"/>
      <c r="E40" s="127"/>
      <c r="F40" s="127"/>
      <c r="G40" s="117"/>
      <c r="H40" s="117"/>
      <c r="I40" s="118"/>
      <c r="J40" s="95"/>
      <c r="K40" s="95"/>
      <c r="L40" s="95"/>
      <c r="M40" s="95"/>
      <c r="N40" s="95"/>
      <c r="O40" s="95"/>
      <c r="P40" s="95"/>
      <c r="Q40" s="95"/>
      <c r="R40" s="95"/>
      <c r="S40" s="95"/>
      <c r="T40" s="95"/>
      <c r="U40" s="95"/>
      <c r="V40" s="95"/>
      <c r="W40" s="95"/>
      <c r="X40" s="95"/>
      <c r="Y40" s="95"/>
      <c r="Z40" s="95"/>
      <c r="AA40" s="95"/>
      <c r="AB40" s="84"/>
      <c r="AC40" s="84"/>
      <c r="AD40" s="84"/>
      <c r="AE40" s="84"/>
      <c r="AF40" s="84"/>
    </row>
    <row r="41" spans="1:32" x14ac:dyDescent="0.2">
      <c r="A41" s="95"/>
      <c r="B41" s="116"/>
      <c r="C41" s="117"/>
      <c r="D41" s="117"/>
      <c r="E41" s="117"/>
      <c r="F41" s="117"/>
      <c r="G41" s="117"/>
      <c r="H41" s="117"/>
      <c r="I41" s="118"/>
      <c r="J41" s="95"/>
      <c r="K41" s="95"/>
      <c r="L41" s="95"/>
      <c r="M41" s="95"/>
      <c r="N41" s="95"/>
      <c r="O41" s="95"/>
      <c r="P41" s="95"/>
      <c r="Q41" s="95"/>
      <c r="R41" s="95"/>
      <c r="S41" s="95"/>
      <c r="T41" s="95"/>
      <c r="U41" s="95"/>
      <c r="V41" s="95"/>
      <c r="W41" s="95"/>
      <c r="X41" s="95"/>
      <c r="Y41" s="95"/>
      <c r="Z41" s="95"/>
      <c r="AA41" s="95"/>
      <c r="AB41" s="84"/>
      <c r="AC41" s="84"/>
      <c r="AD41" s="84"/>
      <c r="AE41" s="84"/>
      <c r="AF41" s="84"/>
    </row>
    <row r="42" spans="1:32" x14ac:dyDescent="0.2">
      <c r="A42" s="95"/>
      <c r="B42" s="116"/>
      <c r="C42" s="117"/>
      <c r="D42" s="117"/>
      <c r="E42" s="117"/>
      <c r="F42" s="117"/>
      <c r="G42" s="117"/>
      <c r="H42" s="117"/>
      <c r="I42" s="118"/>
      <c r="J42" s="95"/>
      <c r="K42" s="95"/>
      <c r="L42" s="95"/>
      <c r="M42" s="95"/>
      <c r="N42" s="95"/>
      <c r="O42" s="95"/>
      <c r="P42" s="95"/>
      <c r="Q42" s="95"/>
      <c r="R42" s="95"/>
      <c r="S42" s="95"/>
      <c r="T42" s="95"/>
      <c r="U42" s="95"/>
      <c r="V42" s="95"/>
      <c r="W42" s="95"/>
      <c r="X42" s="95"/>
      <c r="Y42" s="95"/>
      <c r="Z42" s="95"/>
      <c r="AA42" s="95"/>
      <c r="AB42" s="84"/>
      <c r="AC42" s="84"/>
      <c r="AD42" s="84"/>
      <c r="AE42" s="84"/>
      <c r="AF42" s="84"/>
    </row>
    <row r="43" spans="1:32" x14ac:dyDescent="0.2">
      <c r="A43" s="95"/>
      <c r="B43" s="116"/>
      <c r="C43" s="117"/>
      <c r="D43" s="117"/>
      <c r="E43" s="117"/>
      <c r="F43" s="117"/>
      <c r="G43" s="117"/>
      <c r="H43" s="117"/>
      <c r="I43" s="118"/>
      <c r="J43" s="95"/>
      <c r="K43" s="95"/>
      <c r="L43" s="95"/>
      <c r="M43" s="95"/>
      <c r="N43" s="95"/>
      <c r="O43" s="95"/>
      <c r="P43" s="95"/>
      <c r="Q43" s="95"/>
      <c r="R43" s="95"/>
      <c r="S43" s="95"/>
      <c r="T43" s="95"/>
      <c r="U43" s="95"/>
      <c r="V43" s="95"/>
      <c r="W43" s="95"/>
      <c r="X43" s="95"/>
      <c r="Y43" s="95"/>
      <c r="Z43" s="95"/>
      <c r="AA43" s="95"/>
      <c r="AB43" s="84"/>
      <c r="AC43" s="84"/>
      <c r="AD43" s="84"/>
      <c r="AE43" s="84"/>
      <c r="AF43" s="84"/>
    </row>
    <row r="44" spans="1:32" x14ac:dyDescent="0.2">
      <c r="A44" s="95"/>
      <c r="B44" s="116"/>
      <c r="C44" s="117"/>
      <c r="D44" s="117"/>
      <c r="E44" s="117"/>
      <c r="F44" s="117"/>
      <c r="G44" s="117"/>
      <c r="H44" s="117"/>
      <c r="I44" s="118"/>
      <c r="J44" s="95"/>
      <c r="K44" s="95"/>
      <c r="L44" s="95"/>
      <c r="M44" s="95"/>
      <c r="N44" s="95"/>
      <c r="O44" s="95"/>
      <c r="P44" s="95"/>
      <c r="Q44" s="95"/>
      <c r="R44" s="95"/>
      <c r="S44" s="95"/>
      <c r="T44" s="95"/>
      <c r="U44" s="95"/>
      <c r="V44" s="95"/>
      <c r="W44" s="95"/>
      <c r="X44" s="95"/>
      <c r="Y44" s="95"/>
      <c r="Z44" s="95"/>
      <c r="AA44" s="95"/>
      <c r="AB44" s="84"/>
      <c r="AC44" s="84"/>
      <c r="AD44" s="84"/>
      <c r="AE44" s="84"/>
      <c r="AF44" s="84"/>
    </row>
    <row r="45" spans="1:32" x14ac:dyDescent="0.2">
      <c r="A45" s="95"/>
      <c r="B45" s="116"/>
      <c r="C45" s="117"/>
      <c r="D45" s="117"/>
      <c r="E45" s="117"/>
      <c r="F45" s="117"/>
      <c r="G45" s="117"/>
      <c r="H45" s="117"/>
      <c r="I45" s="118"/>
      <c r="J45" s="95"/>
      <c r="K45" s="95"/>
      <c r="L45" s="95"/>
      <c r="M45" s="95"/>
      <c r="N45" s="95"/>
      <c r="O45" s="95"/>
      <c r="P45" s="95"/>
      <c r="Q45" s="95"/>
      <c r="R45" s="95"/>
      <c r="S45" s="95"/>
      <c r="T45" s="95"/>
      <c r="U45" s="95"/>
      <c r="V45" s="95"/>
      <c r="W45" s="95"/>
      <c r="X45" s="95"/>
      <c r="Y45" s="95"/>
      <c r="Z45" s="95"/>
      <c r="AA45" s="95"/>
      <c r="AB45" s="84"/>
      <c r="AC45" s="84"/>
      <c r="AD45" s="84"/>
      <c r="AE45" s="84"/>
      <c r="AF45" s="84"/>
    </row>
    <row r="46" spans="1:32" x14ac:dyDescent="0.2">
      <c r="A46" s="95"/>
      <c r="B46" s="116"/>
      <c r="C46" s="117"/>
      <c r="D46" s="117"/>
      <c r="E46" s="117"/>
      <c r="F46" s="117"/>
      <c r="G46" s="117"/>
      <c r="H46" s="117"/>
      <c r="I46" s="118"/>
      <c r="J46" s="95"/>
      <c r="K46" s="95"/>
      <c r="L46" s="95"/>
      <c r="M46" s="95"/>
      <c r="N46" s="95"/>
      <c r="O46" s="95"/>
      <c r="P46" s="95"/>
      <c r="Q46" s="95"/>
      <c r="R46" s="95"/>
      <c r="S46" s="95"/>
      <c r="T46" s="95"/>
      <c r="U46" s="95"/>
      <c r="V46" s="95"/>
      <c r="W46" s="95"/>
      <c r="X46" s="95"/>
      <c r="Y46" s="95"/>
      <c r="Z46" s="95"/>
      <c r="AA46" s="95"/>
      <c r="AB46" s="84"/>
      <c r="AC46" s="84"/>
      <c r="AD46" s="84"/>
      <c r="AE46" s="84"/>
      <c r="AF46" s="84"/>
    </row>
    <row r="47" spans="1:32" x14ac:dyDescent="0.2">
      <c r="A47" s="95"/>
      <c r="B47" s="116"/>
      <c r="C47" s="117"/>
      <c r="D47" s="117"/>
      <c r="E47" s="117"/>
      <c r="F47" s="117"/>
      <c r="G47" s="117"/>
      <c r="H47" s="117"/>
      <c r="I47" s="118"/>
      <c r="J47" s="95"/>
      <c r="K47" s="95"/>
      <c r="L47" s="95"/>
      <c r="M47" s="95"/>
      <c r="N47" s="95"/>
      <c r="O47" s="95"/>
      <c r="P47" s="95"/>
      <c r="Q47" s="95"/>
      <c r="R47" s="95"/>
      <c r="S47" s="95"/>
      <c r="T47" s="95"/>
      <c r="U47" s="95"/>
      <c r="V47" s="95"/>
      <c r="W47" s="95"/>
      <c r="X47" s="95"/>
      <c r="Y47" s="95"/>
      <c r="Z47" s="95"/>
      <c r="AA47" s="95"/>
      <c r="AB47" s="84"/>
      <c r="AC47" s="84"/>
      <c r="AD47" s="84"/>
      <c r="AE47" s="84"/>
      <c r="AF47" s="84"/>
    </row>
    <row r="48" spans="1:32" x14ac:dyDescent="0.2">
      <c r="A48" s="95"/>
      <c r="B48" s="116"/>
      <c r="C48" s="117"/>
      <c r="D48" s="117"/>
      <c r="E48" s="117"/>
      <c r="F48" s="117"/>
      <c r="G48" s="117"/>
      <c r="H48" s="117"/>
      <c r="I48" s="118"/>
      <c r="J48" s="95"/>
      <c r="K48" s="95"/>
      <c r="L48" s="95"/>
      <c r="M48" s="95"/>
      <c r="N48" s="95"/>
      <c r="O48" s="95"/>
      <c r="P48" s="95"/>
      <c r="Q48" s="95"/>
      <c r="R48" s="95"/>
      <c r="S48" s="95"/>
      <c r="T48" s="95"/>
      <c r="U48" s="95"/>
      <c r="V48" s="95"/>
      <c r="W48" s="95"/>
      <c r="X48" s="95"/>
      <c r="Y48" s="95"/>
      <c r="Z48" s="95"/>
      <c r="AA48" s="95"/>
      <c r="AB48" s="84"/>
      <c r="AC48" s="84"/>
      <c r="AD48" s="84"/>
      <c r="AE48" s="84"/>
      <c r="AF48" s="84"/>
    </row>
    <row r="49" spans="1:32" ht="13.5" thickBot="1" x14ac:dyDescent="0.25">
      <c r="A49" s="95"/>
      <c r="B49" s="128"/>
      <c r="C49" s="129"/>
      <c r="D49" s="129"/>
      <c r="E49" s="129"/>
      <c r="F49" s="129"/>
      <c r="G49" s="129"/>
      <c r="H49" s="129"/>
      <c r="I49" s="130"/>
      <c r="J49" s="95"/>
      <c r="K49" s="95"/>
      <c r="L49" s="95"/>
      <c r="M49" s="95"/>
      <c r="N49" s="95"/>
      <c r="O49" s="95"/>
      <c r="P49" s="95"/>
      <c r="Q49" s="95"/>
      <c r="R49" s="95"/>
      <c r="S49" s="95"/>
      <c r="T49" s="95"/>
      <c r="U49" s="95"/>
      <c r="V49" s="95"/>
      <c r="W49" s="95"/>
      <c r="X49" s="95"/>
      <c r="Y49" s="95"/>
      <c r="Z49" s="95"/>
      <c r="AA49" s="95"/>
      <c r="AB49" s="84"/>
      <c r="AC49" s="84"/>
      <c r="AD49" s="84"/>
      <c r="AE49" s="84"/>
      <c r="AF49" s="84"/>
    </row>
    <row r="50" spans="1:32" x14ac:dyDescent="0.2">
      <c r="A50" s="95"/>
      <c r="B50" s="95"/>
      <c r="C50" s="95"/>
      <c r="D50" s="95"/>
      <c r="E50" s="95"/>
      <c r="F50" s="95"/>
      <c r="G50" s="95"/>
      <c r="H50" s="95"/>
      <c r="I50" s="95"/>
      <c r="J50" s="95"/>
      <c r="K50" s="95"/>
      <c r="L50" s="95"/>
      <c r="M50" s="95"/>
      <c r="N50" s="95"/>
      <c r="O50" s="95"/>
      <c r="P50" s="95"/>
      <c r="Q50" s="95"/>
      <c r="R50" s="95"/>
      <c r="S50" s="95"/>
      <c r="T50" s="95"/>
      <c r="U50" s="95"/>
      <c r="V50" s="95"/>
      <c r="W50" s="95"/>
      <c r="X50" s="95"/>
      <c r="Y50" s="95"/>
      <c r="Z50" s="95"/>
      <c r="AA50" s="95"/>
      <c r="AB50" s="84"/>
      <c r="AC50" s="84"/>
      <c r="AD50" s="84"/>
      <c r="AE50" s="84"/>
      <c r="AF50" s="84"/>
    </row>
    <row r="51" spans="1:32" x14ac:dyDescent="0.2">
      <c r="A51" s="95"/>
      <c r="B51" s="95"/>
      <c r="C51" s="95"/>
      <c r="D51" s="95"/>
      <c r="E51" s="95"/>
      <c r="F51" s="95"/>
      <c r="G51" s="95"/>
      <c r="H51" s="95"/>
      <c r="I51" s="95"/>
      <c r="J51" s="95"/>
      <c r="K51" s="95"/>
      <c r="L51" s="95"/>
      <c r="M51" s="95"/>
      <c r="N51" s="95"/>
      <c r="O51" s="95"/>
      <c r="P51" s="95"/>
      <c r="Q51" s="95"/>
      <c r="R51" s="95"/>
      <c r="S51" s="95"/>
      <c r="T51" s="95"/>
      <c r="U51" s="95"/>
      <c r="V51" s="95"/>
      <c r="W51" s="95"/>
      <c r="X51" s="95"/>
      <c r="Y51" s="95"/>
      <c r="Z51" s="95"/>
      <c r="AA51" s="95"/>
      <c r="AB51" s="84"/>
      <c r="AC51" s="84"/>
      <c r="AD51" s="84"/>
      <c r="AE51" s="84"/>
      <c r="AF51" s="84"/>
    </row>
    <row r="52" spans="1:32" x14ac:dyDescent="0.2">
      <c r="A52" s="95"/>
      <c r="B52" s="95"/>
      <c r="C52" s="95"/>
      <c r="D52" s="95"/>
      <c r="E52" s="95"/>
      <c r="F52" s="95"/>
      <c r="G52" s="95"/>
      <c r="H52" s="95"/>
      <c r="I52" s="95"/>
      <c r="J52" s="95"/>
      <c r="K52" s="95"/>
      <c r="L52" s="95"/>
      <c r="M52" s="95"/>
      <c r="N52" s="95"/>
      <c r="O52" s="95"/>
      <c r="P52" s="95"/>
      <c r="Q52" s="95"/>
      <c r="R52" s="95"/>
      <c r="S52" s="95"/>
      <c r="T52" s="95"/>
      <c r="U52" s="95"/>
      <c r="V52" s="95"/>
      <c r="W52" s="95"/>
      <c r="X52" s="95"/>
      <c r="Y52" s="95"/>
      <c r="Z52" s="95"/>
      <c r="AA52" s="95"/>
      <c r="AB52" s="84"/>
      <c r="AC52" s="84"/>
      <c r="AD52" s="84"/>
      <c r="AE52" s="84"/>
      <c r="AF52" s="84"/>
    </row>
    <row r="53" spans="1:32" x14ac:dyDescent="0.2">
      <c r="A53" s="95"/>
      <c r="B53" s="95"/>
      <c r="C53" s="95"/>
      <c r="D53" s="95"/>
      <c r="E53" s="95"/>
      <c r="F53" s="95"/>
      <c r="G53" s="95"/>
      <c r="H53" s="95"/>
      <c r="I53" s="95"/>
      <c r="J53" s="95"/>
      <c r="K53" s="95"/>
      <c r="L53" s="95"/>
      <c r="M53" s="95"/>
      <c r="N53" s="95"/>
      <c r="O53" s="95"/>
      <c r="P53" s="95"/>
      <c r="Q53" s="95"/>
      <c r="R53" s="95"/>
      <c r="S53" s="95"/>
      <c r="T53" s="95"/>
      <c r="U53" s="95"/>
      <c r="V53" s="95"/>
      <c r="W53" s="95"/>
      <c r="X53" s="95"/>
      <c r="Y53" s="95"/>
      <c r="Z53" s="95"/>
      <c r="AA53" s="95"/>
      <c r="AB53" s="84"/>
      <c r="AC53" s="84"/>
      <c r="AD53" s="84"/>
      <c r="AE53" s="84"/>
      <c r="AF53" s="84"/>
    </row>
    <row r="54" spans="1:32" x14ac:dyDescent="0.2">
      <c r="A54" s="95"/>
      <c r="B54" s="95"/>
      <c r="C54" s="95"/>
      <c r="D54" s="95"/>
      <c r="E54" s="95"/>
      <c r="F54" s="95"/>
      <c r="G54" s="95"/>
      <c r="H54" s="95"/>
      <c r="I54" s="95"/>
      <c r="J54" s="95"/>
      <c r="K54" s="95"/>
      <c r="L54" s="95"/>
      <c r="M54" s="95"/>
      <c r="N54" s="95"/>
      <c r="O54" s="95"/>
      <c r="P54" s="95"/>
      <c r="Q54" s="95"/>
      <c r="R54" s="95"/>
      <c r="S54" s="95"/>
      <c r="T54" s="95"/>
      <c r="U54" s="95"/>
      <c r="V54" s="95"/>
      <c r="W54" s="95"/>
      <c r="X54" s="95"/>
      <c r="Y54" s="95"/>
      <c r="Z54" s="95"/>
      <c r="AA54" s="95"/>
      <c r="AB54" s="84"/>
      <c r="AC54" s="84"/>
      <c r="AD54" s="84"/>
      <c r="AE54" s="84"/>
      <c r="AF54" s="84"/>
    </row>
    <row r="55" spans="1:32" x14ac:dyDescent="0.2">
      <c r="A55" s="95"/>
      <c r="B55" s="95"/>
      <c r="C55" s="95"/>
      <c r="D55" s="95"/>
      <c r="E55" s="95"/>
      <c r="F55" s="95"/>
      <c r="G55" s="95"/>
      <c r="H55" s="95"/>
      <c r="I55" s="95"/>
      <c r="J55" s="95"/>
      <c r="K55" s="95"/>
      <c r="L55" s="95"/>
      <c r="M55" s="95"/>
      <c r="N55" s="95"/>
      <c r="O55" s="95"/>
      <c r="P55" s="95"/>
      <c r="Q55" s="95"/>
      <c r="R55" s="95"/>
      <c r="S55" s="95"/>
      <c r="T55" s="95"/>
      <c r="U55" s="95"/>
      <c r="V55" s="95"/>
      <c r="W55" s="95"/>
      <c r="X55" s="95"/>
      <c r="Y55" s="95"/>
      <c r="Z55" s="95"/>
      <c r="AA55" s="95"/>
      <c r="AB55" s="84"/>
      <c r="AC55" s="84"/>
      <c r="AD55" s="84"/>
      <c r="AE55" s="84"/>
      <c r="AF55" s="84"/>
    </row>
    <row r="56" spans="1:32" x14ac:dyDescent="0.2">
      <c r="A56" s="95"/>
      <c r="B56" s="95"/>
      <c r="C56" s="95"/>
      <c r="D56" s="95"/>
      <c r="E56" s="95"/>
      <c r="F56" s="95"/>
      <c r="G56" s="95"/>
      <c r="H56" s="95"/>
      <c r="I56" s="95"/>
      <c r="J56" s="95"/>
      <c r="K56" s="95"/>
      <c r="L56" s="95"/>
      <c r="M56" s="95"/>
      <c r="N56" s="95"/>
      <c r="O56" s="95"/>
      <c r="P56" s="95"/>
      <c r="Q56" s="95"/>
      <c r="R56" s="95"/>
      <c r="S56" s="95"/>
      <c r="T56" s="95"/>
      <c r="U56" s="95"/>
      <c r="V56" s="95"/>
      <c r="W56" s="95"/>
      <c r="X56" s="95"/>
      <c r="Y56" s="95"/>
      <c r="Z56" s="95"/>
      <c r="AA56" s="95"/>
      <c r="AB56" s="84"/>
      <c r="AC56" s="84"/>
      <c r="AD56" s="84"/>
      <c r="AE56" s="84"/>
      <c r="AF56" s="84"/>
    </row>
    <row r="57" spans="1:32" x14ac:dyDescent="0.2">
      <c r="A57" s="95"/>
      <c r="B57" s="95"/>
      <c r="C57" s="95"/>
      <c r="D57" s="95"/>
      <c r="E57" s="95"/>
      <c r="F57" s="95"/>
      <c r="G57" s="95"/>
      <c r="H57" s="95"/>
      <c r="I57" s="95"/>
      <c r="J57" s="95"/>
      <c r="K57" s="95"/>
      <c r="L57" s="95"/>
      <c r="M57" s="95"/>
      <c r="N57" s="95"/>
      <c r="O57" s="95"/>
      <c r="P57" s="95"/>
      <c r="Q57" s="95"/>
      <c r="R57" s="95"/>
      <c r="S57" s="95"/>
      <c r="T57" s="95"/>
      <c r="U57" s="95"/>
      <c r="V57" s="95"/>
      <c r="W57" s="95"/>
      <c r="X57" s="95"/>
      <c r="Y57" s="95"/>
      <c r="Z57" s="95"/>
      <c r="AA57" s="95"/>
      <c r="AB57" s="84"/>
      <c r="AC57" s="84"/>
      <c r="AD57" s="84"/>
      <c r="AE57" s="84"/>
      <c r="AF57" s="84"/>
    </row>
    <row r="58" spans="1:32" x14ac:dyDescent="0.2">
      <c r="A58" s="95"/>
      <c r="B58" s="95"/>
      <c r="C58" s="95"/>
      <c r="D58" s="95"/>
      <c r="E58" s="95"/>
      <c r="F58" s="95"/>
      <c r="G58" s="95"/>
      <c r="H58" s="95"/>
      <c r="I58" s="95"/>
      <c r="J58" s="95"/>
      <c r="K58" s="95"/>
      <c r="L58" s="95"/>
      <c r="M58" s="95"/>
      <c r="N58" s="95"/>
      <c r="O58" s="95"/>
      <c r="P58" s="95"/>
      <c r="Q58" s="95"/>
      <c r="R58" s="95"/>
      <c r="S58" s="95"/>
      <c r="T58" s="95"/>
      <c r="U58" s="95"/>
      <c r="V58" s="95"/>
      <c r="W58" s="95"/>
      <c r="X58" s="95"/>
      <c r="Y58" s="95"/>
      <c r="Z58" s="95"/>
      <c r="AA58" s="95"/>
      <c r="AB58" s="84"/>
      <c r="AC58" s="84"/>
      <c r="AD58" s="84"/>
      <c r="AE58" s="84"/>
      <c r="AF58" s="84"/>
    </row>
    <row r="59" spans="1:32" x14ac:dyDescent="0.2">
      <c r="A59" s="95"/>
      <c r="B59" s="95"/>
      <c r="C59" s="95"/>
      <c r="D59" s="95"/>
      <c r="E59" s="95"/>
      <c r="F59" s="95"/>
      <c r="G59" s="95"/>
      <c r="H59" s="95"/>
      <c r="I59" s="95"/>
      <c r="J59" s="95"/>
      <c r="K59" s="95"/>
      <c r="L59" s="95"/>
      <c r="M59" s="95"/>
      <c r="N59" s="95"/>
      <c r="O59" s="95"/>
      <c r="P59" s="95"/>
      <c r="Q59" s="95"/>
      <c r="R59" s="95"/>
      <c r="S59" s="95"/>
      <c r="T59" s="95"/>
      <c r="U59" s="95"/>
      <c r="V59" s="95"/>
      <c r="W59" s="95"/>
      <c r="X59" s="95"/>
      <c r="Y59" s="95"/>
      <c r="Z59" s="95"/>
      <c r="AA59" s="95"/>
      <c r="AB59" s="84"/>
      <c r="AC59" s="84"/>
      <c r="AD59" s="84"/>
      <c r="AE59" s="84"/>
      <c r="AF59" s="84"/>
    </row>
    <row r="60" spans="1:32" x14ac:dyDescent="0.2">
      <c r="A60" s="95"/>
      <c r="B60" s="95"/>
      <c r="C60" s="95"/>
      <c r="D60" s="95"/>
      <c r="E60" s="95"/>
      <c r="F60" s="95"/>
      <c r="G60" s="95"/>
      <c r="H60" s="95"/>
      <c r="I60" s="95"/>
      <c r="J60" s="95"/>
      <c r="K60" s="95"/>
      <c r="L60" s="95"/>
      <c r="M60" s="95"/>
      <c r="N60" s="95"/>
      <c r="O60" s="95"/>
      <c r="P60" s="95"/>
      <c r="Q60" s="95"/>
      <c r="R60" s="95"/>
      <c r="S60" s="95"/>
      <c r="T60" s="95"/>
      <c r="U60" s="95"/>
      <c r="V60" s="95"/>
      <c r="W60" s="95"/>
      <c r="X60" s="95"/>
      <c r="Y60" s="95"/>
      <c r="Z60" s="95"/>
      <c r="AA60" s="95"/>
      <c r="AB60" s="84"/>
      <c r="AC60" s="84"/>
      <c r="AD60" s="84"/>
      <c r="AE60" s="84"/>
      <c r="AF60" s="84"/>
    </row>
    <row r="61" spans="1:32" x14ac:dyDescent="0.2">
      <c r="A61" s="95"/>
      <c r="B61" s="95"/>
      <c r="C61" s="95"/>
      <c r="D61" s="95"/>
      <c r="E61" s="95"/>
      <c r="F61" s="95"/>
      <c r="G61" s="95"/>
      <c r="H61" s="95"/>
      <c r="I61" s="95"/>
      <c r="J61" s="95"/>
      <c r="K61" s="95"/>
      <c r="L61" s="95"/>
      <c r="M61" s="95"/>
      <c r="N61" s="95"/>
      <c r="O61" s="95"/>
      <c r="P61" s="95"/>
      <c r="Q61" s="95"/>
      <c r="R61" s="95"/>
      <c r="S61" s="95"/>
      <c r="T61" s="95"/>
      <c r="U61" s="95"/>
      <c r="V61" s="95"/>
      <c r="W61" s="95"/>
      <c r="X61" s="95"/>
      <c r="Y61" s="95"/>
      <c r="Z61" s="95"/>
      <c r="AA61" s="95"/>
      <c r="AB61" s="84"/>
      <c r="AC61" s="84"/>
      <c r="AD61" s="84"/>
      <c r="AE61" s="84"/>
      <c r="AF61" s="84"/>
    </row>
    <row r="62" spans="1:32" x14ac:dyDescent="0.2">
      <c r="A62" s="95"/>
      <c r="B62" s="95"/>
      <c r="C62" s="95"/>
      <c r="D62" s="95"/>
      <c r="E62" s="95"/>
      <c r="F62" s="95"/>
      <c r="G62" s="95"/>
      <c r="H62" s="95"/>
      <c r="I62" s="95"/>
      <c r="J62" s="95"/>
      <c r="K62" s="95"/>
      <c r="L62" s="95"/>
      <c r="M62" s="95"/>
      <c r="N62" s="95"/>
      <c r="O62" s="95"/>
      <c r="P62" s="95"/>
      <c r="Q62" s="95"/>
      <c r="R62" s="95"/>
      <c r="S62" s="95"/>
      <c r="T62" s="95"/>
      <c r="U62" s="95"/>
      <c r="V62" s="95"/>
      <c r="W62" s="95"/>
      <c r="X62" s="95"/>
      <c r="Y62" s="95"/>
      <c r="Z62" s="95"/>
      <c r="AA62" s="95"/>
      <c r="AB62" s="84"/>
      <c r="AC62" s="84"/>
      <c r="AD62" s="84"/>
      <c r="AE62" s="84"/>
      <c r="AF62" s="84"/>
    </row>
    <row r="63" spans="1:32" x14ac:dyDescent="0.2">
      <c r="A63" s="95"/>
      <c r="B63" s="95"/>
      <c r="C63" s="95"/>
      <c r="D63" s="95"/>
      <c r="E63" s="95"/>
      <c r="F63" s="95"/>
      <c r="G63" s="95"/>
      <c r="H63" s="95"/>
      <c r="I63" s="95"/>
      <c r="J63" s="95"/>
      <c r="K63" s="95"/>
      <c r="L63" s="95"/>
      <c r="M63" s="95"/>
      <c r="N63" s="95"/>
      <c r="O63" s="95"/>
      <c r="P63" s="95"/>
      <c r="Q63" s="95"/>
      <c r="R63" s="95"/>
      <c r="S63" s="95"/>
      <c r="T63" s="95"/>
      <c r="U63" s="95"/>
      <c r="V63" s="95"/>
      <c r="W63" s="95"/>
      <c r="X63" s="95"/>
      <c r="Y63" s="95"/>
      <c r="Z63" s="95"/>
      <c r="AA63" s="95"/>
      <c r="AB63" s="84"/>
      <c r="AC63" s="84"/>
      <c r="AD63" s="84"/>
      <c r="AE63" s="84"/>
      <c r="AF63" s="84"/>
    </row>
    <row r="64" spans="1:32" x14ac:dyDescent="0.2">
      <c r="A64" s="95"/>
      <c r="B64" s="95"/>
      <c r="C64" s="95"/>
      <c r="D64" s="95"/>
      <c r="E64" s="95"/>
      <c r="F64" s="95"/>
      <c r="G64" s="95"/>
      <c r="H64" s="95"/>
      <c r="I64" s="95"/>
      <c r="J64" s="95"/>
      <c r="K64" s="95"/>
      <c r="L64" s="95"/>
      <c r="M64" s="95"/>
      <c r="N64" s="95"/>
      <c r="O64" s="95"/>
      <c r="P64" s="95"/>
      <c r="Q64" s="95"/>
      <c r="R64" s="95"/>
      <c r="S64" s="95"/>
      <c r="T64" s="95"/>
      <c r="U64" s="95"/>
      <c r="V64" s="95"/>
      <c r="W64" s="95"/>
      <c r="X64" s="95"/>
      <c r="Y64" s="95"/>
      <c r="Z64" s="95"/>
      <c r="AA64" s="95"/>
      <c r="AB64" s="84"/>
      <c r="AC64" s="84"/>
      <c r="AD64" s="84"/>
      <c r="AE64" s="84"/>
      <c r="AF64" s="84"/>
    </row>
    <row r="65" spans="1:32" x14ac:dyDescent="0.2">
      <c r="A65" s="95"/>
      <c r="B65" s="95"/>
      <c r="C65" s="95"/>
      <c r="D65" s="95"/>
      <c r="E65" s="95"/>
      <c r="F65" s="95"/>
      <c r="G65" s="95"/>
      <c r="H65" s="95"/>
      <c r="I65" s="95"/>
      <c r="J65" s="95"/>
      <c r="K65" s="95"/>
      <c r="L65" s="95"/>
      <c r="M65" s="95"/>
      <c r="N65" s="95"/>
      <c r="O65" s="95"/>
      <c r="P65" s="95"/>
      <c r="Q65" s="95"/>
      <c r="R65" s="95"/>
      <c r="S65" s="95"/>
      <c r="T65" s="95"/>
      <c r="U65" s="95"/>
      <c r="V65" s="95"/>
      <c r="W65" s="95"/>
      <c r="X65" s="95"/>
      <c r="Y65" s="95"/>
      <c r="Z65" s="95"/>
      <c r="AA65" s="95"/>
      <c r="AB65" s="84"/>
      <c r="AC65" s="84"/>
      <c r="AD65" s="84"/>
      <c r="AE65" s="84"/>
      <c r="AF65" s="84"/>
    </row>
    <row r="66" spans="1:32"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84"/>
      <c r="AC66" s="84"/>
      <c r="AD66" s="84"/>
      <c r="AE66" s="84"/>
      <c r="AF66" s="84"/>
    </row>
    <row r="67" spans="1:32" x14ac:dyDescent="0.2">
      <c r="A67" s="95"/>
      <c r="B67" s="95"/>
      <c r="C67" s="95"/>
      <c r="D67" s="95"/>
      <c r="E67" s="95"/>
      <c r="F67" s="95"/>
      <c r="G67" s="95"/>
      <c r="H67" s="95"/>
      <c r="I67" s="95"/>
      <c r="J67" s="95"/>
      <c r="K67" s="95"/>
      <c r="L67" s="95"/>
      <c r="M67" s="95"/>
      <c r="N67" s="95"/>
      <c r="O67" s="95"/>
      <c r="P67" s="95"/>
      <c r="Q67" s="95"/>
      <c r="R67" s="95"/>
      <c r="S67" s="95"/>
      <c r="T67" s="95"/>
      <c r="U67" s="95"/>
      <c r="V67" s="95"/>
      <c r="W67" s="95"/>
      <c r="X67" s="95"/>
      <c r="Y67" s="95"/>
      <c r="Z67" s="95"/>
      <c r="AA67" s="95"/>
      <c r="AB67" s="84"/>
      <c r="AC67" s="84"/>
      <c r="AD67" s="84"/>
      <c r="AE67" s="84"/>
      <c r="AF67" s="84"/>
    </row>
    <row r="68" spans="1:32" x14ac:dyDescent="0.2">
      <c r="A68" s="95"/>
      <c r="B68" s="95"/>
      <c r="C68" s="95"/>
      <c r="D68" s="95"/>
      <c r="E68" s="95"/>
      <c r="F68" s="95"/>
      <c r="G68" s="95"/>
      <c r="H68" s="95"/>
      <c r="I68" s="95"/>
      <c r="J68" s="95"/>
      <c r="K68" s="95"/>
      <c r="L68" s="95"/>
      <c r="M68" s="95"/>
      <c r="N68" s="95"/>
      <c r="O68" s="95"/>
      <c r="P68" s="95"/>
      <c r="Q68" s="95"/>
      <c r="R68" s="95"/>
      <c r="S68" s="95"/>
      <c r="T68" s="95"/>
      <c r="U68" s="95"/>
      <c r="V68" s="95"/>
      <c r="W68" s="95"/>
      <c r="X68" s="95"/>
      <c r="Y68" s="95"/>
      <c r="Z68" s="95"/>
      <c r="AA68" s="95"/>
      <c r="AB68" s="84"/>
      <c r="AC68" s="84"/>
      <c r="AD68" s="84"/>
      <c r="AE68" s="84"/>
      <c r="AF68" s="84"/>
    </row>
    <row r="69" spans="1:32" x14ac:dyDescent="0.2">
      <c r="A69" s="95"/>
      <c r="B69" s="95"/>
      <c r="C69" s="95"/>
      <c r="D69" s="95"/>
      <c r="E69" s="95"/>
      <c r="F69" s="95"/>
      <c r="G69" s="95"/>
      <c r="H69" s="95"/>
      <c r="I69" s="95"/>
      <c r="J69" s="95"/>
      <c r="K69" s="95"/>
      <c r="L69" s="95"/>
      <c r="M69" s="95"/>
      <c r="N69" s="95"/>
      <c r="O69" s="95"/>
      <c r="P69" s="95"/>
      <c r="Q69" s="95"/>
      <c r="R69" s="95"/>
      <c r="S69" s="95"/>
      <c r="T69" s="95"/>
      <c r="U69" s="95"/>
      <c r="V69" s="95"/>
      <c r="W69" s="95"/>
      <c r="X69" s="95"/>
      <c r="Y69" s="95"/>
      <c r="Z69" s="95"/>
      <c r="AA69" s="95"/>
      <c r="AB69" s="84"/>
      <c r="AC69" s="84"/>
      <c r="AD69" s="84"/>
      <c r="AE69" s="84"/>
      <c r="AF69" s="84"/>
    </row>
    <row r="70" spans="1:32" x14ac:dyDescent="0.2">
      <c r="A70" s="95"/>
      <c r="B70" s="95"/>
      <c r="C70" s="95"/>
      <c r="D70" s="95"/>
      <c r="E70" s="95"/>
      <c r="F70" s="95"/>
      <c r="G70" s="95"/>
      <c r="H70" s="95"/>
      <c r="I70" s="95"/>
      <c r="J70" s="95"/>
      <c r="K70" s="95"/>
      <c r="L70" s="95"/>
      <c r="M70" s="95"/>
      <c r="N70" s="95"/>
      <c r="O70" s="95"/>
      <c r="P70" s="95"/>
      <c r="Q70" s="95"/>
      <c r="R70" s="95"/>
      <c r="S70" s="95"/>
      <c r="T70" s="95"/>
      <c r="U70" s="95"/>
      <c r="V70" s="95"/>
      <c r="W70" s="95"/>
      <c r="X70" s="95"/>
      <c r="Y70" s="95"/>
      <c r="Z70" s="95"/>
      <c r="AA70" s="95"/>
      <c r="AB70" s="84"/>
      <c r="AC70" s="84"/>
      <c r="AD70" s="84"/>
      <c r="AE70" s="84"/>
      <c r="AF70" s="84"/>
    </row>
    <row r="71" spans="1:32" x14ac:dyDescent="0.2">
      <c r="A71" s="95"/>
      <c r="B71" s="95"/>
      <c r="C71" s="95"/>
      <c r="D71" s="95"/>
      <c r="E71" s="95"/>
      <c r="F71" s="95"/>
      <c r="G71" s="95"/>
      <c r="H71" s="95"/>
      <c r="I71" s="95"/>
      <c r="J71" s="95"/>
      <c r="K71" s="95"/>
      <c r="L71" s="95"/>
      <c r="M71" s="95"/>
      <c r="N71" s="95"/>
      <c r="O71" s="95"/>
      <c r="P71" s="95"/>
      <c r="Q71" s="95"/>
      <c r="R71" s="95"/>
      <c r="S71" s="95"/>
      <c r="T71" s="95"/>
      <c r="U71" s="95"/>
      <c r="V71" s="95"/>
      <c r="W71" s="95"/>
      <c r="X71" s="95"/>
      <c r="Y71" s="95"/>
      <c r="Z71" s="95"/>
      <c r="AA71" s="95"/>
      <c r="AB71" s="84"/>
      <c r="AC71" s="84"/>
      <c r="AD71" s="84"/>
      <c r="AE71" s="84"/>
      <c r="AF71" s="84"/>
    </row>
    <row r="72" spans="1:32" x14ac:dyDescent="0.2">
      <c r="A72" s="95"/>
      <c r="B72" s="95"/>
      <c r="C72" s="95"/>
      <c r="D72" s="95"/>
      <c r="E72" s="95"/>
      <c r="F72" s="95"/>
      <c r="G72" s="95"/>
      <c r="H72" s="95"/>
      <c r="I72" s="95"/>
      <c r="J72" s="95"/>
      <c r="K72" s="95"/>
      <c r="L72" s="95"/>
      <c r="M72" s="95"/>
      <c r="N72" s="95"/>
      <c r="O72" s="95"/>
      <c r="P72" s="95"/>
      <c r="Q72" s="95"/>
      <c r="R72" s="95"/>
      <c r="S72" s="95"/>
      <c r="T72" s="95"/>
      <c r="U72" s="95"/>
      <c r="V72" s="95"/>
      <c r="W72" s="95"/>
      <c r="X72" s="95"/>
      <c r="Y72" s="95"/>
      <c r="Z72" s="95"/>
      <c r="AA72" s="95"/>
      <c r="AB72" s="84"/>
      <c r="AC72" s="84"/>
      <c r="AD72" s="84"/>
      <c r="AE72" s="84"/>
      <c r="AF72" s="84"/>
    </row>
    <row r="73" spans="1:32" x14ac:dyDescent="0.2">
      <c r="A73" s="95"/>
      <c r="B73" s="95"/>
      <c r="C73" s="95"/>
      <c r="D73" s="95"/>
      <c r="E73" s="95"/>
      <c r="F73" s="95"/>
      <c r="G73" s="95"/>
      <c r="H73" s="95"/>
      <c r="I73" s="95"/>
      <c r="J73" s="95"/>
      <c r="K73" s="95"/>
      <c r="L73" s="95"/>
      <c r="M73" s="95"/>
      <c r="N73" s="95"/>
      <c r="O73" s="95"/>
      <c r="P73" s="95"/>
      <c r="Q73" s="95"/>
      <c r="R73" s="95"/>
      <c r="S73" s="95"/>
      <c r="T73" s="95"/>
      <c r="U73" s="95"/>
      <c r="V73" s="95"/>
      <c r="W73" s="95"/>
      <c r="X73" s="95"/>
      <c r="Y73" s="95"/>
      <c r="Z73" s="95"/>
      <c r="AA73" s="95"/>
      <c r="AB73" s="84"/>
      <c r="AC73" s="84"/>
      <c r="AD73" s="84"/>
      <c r="AE73" s="84"/>
      <c r="AF73" s="84"/>
    </row>
    <row r="74" spans="1:32" x14ac:dyDescent="0.2">
      <c r="A74" s="95"/>
      <c r="B74" s="95"/>
      <c r="C74" s="95"/>
      <c r="D74" s="95"/>
      <c r="E74" s="95"/>
      <c r="F74" s="95"/>
      <c r="G74" s="95"/>
      <c r="H74" s="95"/>
      <c r="I74" s="95"/>
      <c r="J74" s="95"/>
      <c r="K74" s="95"/>
      <c r="L74" s="95"/>
      <c r="M74" s="95"/>
      <c r="N74" s="95"/>
      <c r="O74" s="95"/>
      <c r="P74" s="95"/>
      <c r="Q74" s="95"/>
      <c r="R74" s="95"/>
      <c r="S74" s="95"/>
      <c r="T74" s="95"/>
      <c r="U74" s="95"/>
      <c r="V74" s="95"/>
      <c r="W74" s="95"/>
      <c r="X74" s="95"/>
      <c r="Y74" s="95"/>
      <c r="Z74" s="95"/>
      <c r="AA74" s="95"/>
      <c r="AB74" s="84"/>
      <c r="AC74" s="84"/>
      <c r="AD74" s="84"/>
      <c r="AE74" s="84"/>
      <c r="AF74" s="84"/>
    </row>
    <row r="75" spans="1:32" x14ac:dyDescent="0.2">
      <c r="A75" s="95"/>
      <c r="B75" s="95"/>
      <c r="C75" s="95"/>
      <c r="D75" s="95"/>
      <c r="E75" s="95"/>
      <c r="F75" s="95"/>
      <c r="G75" s="95"/>
      <c r="H75" s="95"/>
      <c r="I75" s="95"/>
      <c r="J75" s="95"/>
      <c r="K75" s="95"/>
      <c r="L75" s="95"/>
      <c r="M75" s="95"/>
      <c r="N75" s="95"/>
      <c r="O75" s="95"/>
      <c r="P75" s="95"/>
      <c r="Q75" s="95"/>
      <c r="R75" s="95"/>
      <c r="S75" s="95"/>
      <c r="T75" s="95"/>
      <c r="U75" s="95"/>
      <c r="V75" s="95"/>
      <c r="W75" s="95"/>
      <c r="X75" s="95"/>
      <c r="Y75" s="95"/>
      <c r="Z75" s="95"/>
      <c r="AA75" s="95"/>
      <c r="AB75" s="84"/>
      <c r="AC75" s="84"/>
      <c r="AD75" s="84"/>
      <c r="AE75" s="84"/>
      <c r="AF75" s="84"/>
    </row>
    <row r="76" spans="1:32" x14ac:dyDescent="0.2">
      <c r="A76" s="95"/>
      <c r="B76" s="95"/>
      <c r="C76" s="95"/>
      <c r="D76" s="95"/>
      <c r="E76" s="95"/>
      <c r="F76" s="95"/>
      <c r="G76" s="95"/>
      <c r="H76" s="95"/>
      <c r="I76" s="95"/>
      <c r="J76" s="95"/>
      <c r="K76" s="95"/>
      <c r="L76" s="95"/>
      <c r="M76" s="95"/>
      <c r="N76" s="95"/>
      <c r="O76" s="95"/>
      <c r="P76" s="95"/>
      <c r="Q76" s="95"/>
      <c r="R76" s="95"/>
      <c r="S76" s="95"/>
      <c r="T76" s="95"/>
      <c r="U76" s="95"/>
      <c r="V76" s="95"/>
      <c r="W76" s="95"/>
      <c r="X76" s="95"/>
      <c r="Y76" s="95"/>
      <c r="Z76" s="95"/>
      <c r="AA76" s="95"/>
      <c r="AB76" s="84"/>
      <c r="AC76" s="84"/>
      <c r="AD76" s="84"/>
      <c r="AE76" s="84"/>
      <c r="AF76" s="84"/>
    </row>
    <row r="77" spans="1:32" x14ac:dyDescent="0.2">
      <c r="A77" s="95"/>
      <c r="B77" s="95"/>
      <c r="C77" s="95"/>
      <c r="D77" s="95"/>
      <c r="E77" s="95"/>
      <c r="F77" s="95"/>
      <c r="G77" s="95"/>
      <c r="H77" s="95"/>
      <c r="I77" s="95"/>
      <c r="J77" s="95"/>
      <c r="K77" s="95"/>
      <c r="L77" s="95"/>
      <c r="M77" s="95"/>
      <c r="N77" s="95"/>
      <c r="O77" s="95"/>
      <c r="P77" s="95"/>
      <c r="Q77" s="95"/>
      <c r="R77" s="95"/>
      <c r="S77" s="95"/>
      <c r="T77" s="95"/>
      <c r="U77" s="95"/>
      <c r="V77" s="95"/>
      <c r="W77" s="95"/>
      <c r="X77" s="95"/>
      <c r="Y77" s="95"/>
      <c r="Z77" s="95"/>
      <c r="AA77" s="95"/>
      <c r="AB77" s="84"/>
      <c r="AC77" s="84"/>
      <c r="AD77" s="84"/>
      <c r="AE77" s="84"/>
      <c r="AF77" s="84"/>
    </row>
    <row r="78" spans="1:32" x14ac:dyDescent="0.2">
      <c r="A78" s="95"/>
      <c r="B78" s="95"/>
      <c r="C78" s="95"/>
      <c r="D78" s="95"/>
      <c r="E78" s="95"/>
      <c r="F78" s="95"/>
      <c r="G78" s="95"/>
      <c r="H78" s="95"/>
      <c r="I78" s="95"/>
      <c r="J78" s="95"/>
      <c r="K78" s="95"/>
      <c r="L78" s="95"/>
      <c r="M78" s="95"/>
      <c r="N78" s="95"/>
      <c r="O78" s="95"/>
      <c r="P78" s="95"/>
      <c r="Q78" s="95"/>
      <c r="R78" s="95"/>
      <c r="S78" s="95"/>
      <c r="T78" s="95"/>
      <c r="U78" s="95"/>
      <c r="V78" s="95"/>
      <c r="W78" s="95"/>
      <c r="X78" s="95"/>
      <c r="Y78" s="95"/>
      <c r="Z78" s="95"/>
      <c r="AA78" s="95"/>
      <c r="AB78" s="84"/>
      <c r="AC78" s="84"/>
      <c r="AD78" s="84"/>
      <c r="AE78" s="84"/>
      <c r="AF78" s="84"/>
    </row>
    <row r="79" spans="1:32" x14ac:dyDescent="0.2">
      <c r="A79" s="95"/>
      <c r="B79" s="95"/>
      <c r="C79" s="95"/>
      <c r="D79" s="95"/>
      <c r="E79" s="95"/>
      <c r="F79" s="95"/>
      <c r="G79" s="95"/>
      <c r="H79" s="95"/>
      <c r="I79" s="95"/>
      <c r="J79" s="95"/>
      <c r="K79" s="95"/>
      <c r="L79" s="95"/>
      <c r="M79" s="95"/>
      <c r="N79" s="95"/>
      <c r="O79" s="95"/>
      <c r="P79" s="95"/>
      <c r="Q79" s="95"/>
      <c r="R79" s="95"/>
      <c r="S79" s="95"/>
      <c r="T79" s="95"/>
      <c r="U79" s="95"/>
      <c r="V79" s="95"/>
      <c r="W79" s="95"/>
      <c r="X79" s="95"/>
      <c r="Y79" s="95"/>
      <c r="Z79" s="95"/>
      <c r="AA79" s="95"/>
      <c r="AB79" s="84"/>
      <c r="AC79" s="84"/>
      <c r="AD79" s="84"/>
      <c r="AE79" s="84"/>
      <c r="AF79" s="84"/>
    </row>
    <row r="80" spans="1:32" x14ac:dyDescent="0.2">
      <c r="A80" s="95"/>
      <c r="B80" s="95"/>
      <c r="C80" s="95"/>
      <c r="D80" s="95"/>
      <c r="E80" s="95"/>
      <c r="F80" s="95"/>
      <c r="G80" s="95"/>
      <c r="H80" s="95"/>
      <c r="I80" s="95"/>
      <c r="J80" s="95"/>
      <c r="K80" s="95"/>
      <c r="L80" s="95"/>
      <c r="M80" s="95"/>
      <c r="N80" s="95"/>
      <c r="O80" s="95"/>
      <c r="P80" s="95"/>
      <c r="Q80" s="95"/>
      <c r="R80" s="95"/>
      <c r="S80" s="95"/>
      <c r="T80" s="95"/>
      <c r="U80" s="95"/>
      <c r="V80" s="95"/>
      <c r="W80" s="95"/>
      <c r="X80" s="95"/>
      <c r="Y80" s="95"/>
      <c r="Z80" s="95"/>
      <c r="AA80" s="95"/>
      <c r="AB80" s="84"/>
      <c r="AC80" s="84"/>
      <c r="AD80" s="84"/>
      <c r="AE80" s="84"/>
      <c r="AF80" s="84"/>
    </row>
    <row r="81" spans="1:32" x14ac:dyDescent="0.2">
      <c r="A81" s="95"/>
      <c r="B81" s="95"/>
      <c r="C81" s="95"/>
      <c r="D81" s="95"/>
      <c r="E81" s="95"/>
      <c r="F81" s="95"/>
      <c r="G81" s="95"/>
      <c r="H81" s="95"/>
      <c r="I81" s="95"/>
      <c r="J81" s="95"/>
      <c r="K81" s="95"/>
      <c r="L81" s="95"/>
      <c r="M81" s="95"/>
      <c r="N81" s="95"/>
      <c r="O81" s="95"/>
      <c r="P81" s="95"/>
      <c r="Q81" s="95"/>
      <c r="R81" s="95"/>
      <c r="S81" s="95"/>
      <c r="T81" s="95"/>
      <c r="U81" s="95"/>
      <c r="V81" s="95"/>
      <c r="W81" s="95"/>
      <c r="X81" s="95"/>
      <c r="Y81" s="95"/>
      <c r="Z81" s="95"/>
      <c r="AA81" s="95"/>
      <c r="AB81" s="84"/>
      <c r="AC81" s="84"/>
      <c r="AD81" s="84"/>
      <c r="AE81" s="84"/>
      <c r="AF81" s="84"/>
    </row>
    <row r="82" spans="1:32" x14ac:dyDescent="0.2">
      <c r="A82" s="95"/>
      <c r="B82" s="95"/>
      <c r="C82" s="95"/>
      <c r="D82" s="95"/>
      <c r="E82" s="95"/>
      <c r="F82" s="95"/>
      <c r="G82" s="95"/>
      <c r="H82" s="95"/>
      <c r="I82" s="95"/>
      <c r="J82" s="95"/>
      <c r="K82" s="95"/>
      <c r="L82" s="95"/>
      <c r="M82" s="95"/>
      <c r="N82" s="95"/>
      <c r="O82" s="95"/>
      <c r="P82" s="95"/>
      <c r="Q82" s="95"/>
      <c r="R82" s="95"/>
      <c r="S82" s="95"/>
      <c r="T82" s="95"/>
      <c r="U82" s="95"/>
      <c r="V82" s="95"/>
      <c r="W82" s="95"/>
      <c r="X82" s="95"/>
      <c r="Y82" s="95"/>
      <c r="Z82" s="95"/>
      <c r="AA82" s="95"/>
      <c r="AB82" s="84"/>
      <c r="AC82" s="84"/>
      <c r="AD82" s="84"/>
      <c r="AE82" s="84"/>
      <c r="AF82" s="84"/>
    </row>
    <row r="83" spans="1:32" x14ac:dyDescent="0.2">
      <c r="A83" s="95"/>
      <c r="B83" s="95"/>
      <c r="C83" s="95"/>
      <c r="D83" s="95"/>
      <c r="E83" s="95"/>
      <c r="F83" s="95"/>
      <c r="G83" s="95"/>
      <c r="H83" s="95"/>
      <c r="I83" s="95"/>
      <c r="J83" s="95"/>
      <c r="K83" s="95"/>
      <c r="L83" s="95"/>
      <c r="M83" s="95"/>
      <c r="N83" s="95"/>
      <c r="O83" s="95"/>
      <c r="P83" s="95"/>
      <c r="Q83" s="95"/>
      <c r="R83" s="95"/>
      <c r="S83" s="95"/>
      <c r="T83" s="95"/>
      <c r="U83" s="95"/>
      <c r="V83" s="95"/>
      <c r="W83" s="95"/>
      <c r="X83" s="95"/>
      <c r="Y83" s="95"/>
      <c r="Z83" s="95"/>
      <c r="AA83" s="95"/>
      <c r="AB83" s="84"/>
      <c r="AC83" s="84"/>
      <c r="AD83" s="84"/>
      <c r="AE83" s="84"/>
      <c r="AF83" s="84"/>
    </row>
    <row r="84" spans="1:32" x14ac:dyDescent="0.2">
      <c r="A84" s="95"/>
      <c r="B84" s="95"/>
      <c r="C84" s="95"/>
      <c r="D84" s="95"/>
      <c r="E84" s="95"/>
      <c r="F84" s="95"/>
      <c r="G84" s="95"/>
      <c r="H84" s="95"/>
      <c r="I84" s="95"/>
      <c r="J84" s="95"/>
      <c r="K84" s="95"/>
      <c r="L84" s="95"/>
      <c r="M84" s="95"/>
      <c r="N84" s="95"/>
      <c r="O84" s="95"/>
      <c r="P84" s="95"/>
      <c r="Q84" s="95"/>
      <c r="R84" s="95"/>
      <c r="S84" s="95"/>
      <c r="T84" s="95"/>
      <c r="U84" s="95"/>
      <c r="V84" s="95"/>
      <c r="W84" s="95"/>
      <c r="X84" s="95"/>
      <c r="Y84" s="95"/>
      <c r="Z84" s="95"/>
      <c r="AA84" s="95"/>
      <c r="AB84" s="84"/>
      <c r="AC84" s="84"/>
      <c r="AD84" s="84"/>
      <c r="AE84" s="84"/>
      <c r="AF84" s="84"/>
    </row>
    <row r="85" spans="1:32" x14ac:dyDescent="0.2">
      <c r="A85" s="95"/>
      <c r="B85" s="95"/>
      <c r="C85" s="95"/>
      <c r="D85" s="95"/>
      <c r="E85" s="95"/>
      <c r="F85" s="95"/>
      <c r="G85" s="95"/>
      <c r="H85" s="95"/>
      <c r="I85" s="95"/>
      <c r="J85" s="95"/>
      <c r="K85" s="95"/>
      <c r="L85" s="95"/>
      <c r="M85" s="95"/>
      <c r="N85" s="95"/>
      <c r="O85" s="95"/>
      <c r="P85" s="95"/>
      <c r="Q85" s="95"/>
      <c r="R85" s="95"/>
      <c r="S85" s="95"/>
      <c r="T85" s="95"/>
      <c r="U85" s="95"/>
      <c r="V85" s="95"/>
      <c r="W85" s="95"/>
      <c r="X85" s="95"/>
      <c r="Y85" s="95"/>
      <c r="Z85" s="95"/>
      <c r="AA85" s="95"/>
      <c r="AB85" s="84"/>
      <c r="AC85" s="84"/>
      <c r="AD85" s="84"/>
      <c r="AE85" s="84"/>
      <c r="AF85" s="84"/>
    </row>
    <row r="86" spans="1:32" x14ac:dyDescent="0.2">
      <c r="A86" s="95"/>
      <c r="B86" s="95"/>
      <c r="C86" s="95"/>
      <c r="D86" s="95"/>
      <c r="E86" s="95"/>
      <c r="F86" s="95"/>
      <c r="G86" s="95"/>
      <c r="H86" s="95"/>
      <c r="I86" s="95"/>
      <c r="J86" s="95"/>
      <c r="K86" s="95"/>
      <c r="L86" s="95"/>
      <c r="M86" s="95"/>
      <c r="N86" s="95"/>
      <c r="O86" s="95"/>
      <c r="P86" s="95"/>
      <c r="Q86" s="95"/>
      <c r="R86" s="95"/>
      <c r="S86" s="95"/>
      <c r="T86" s="95"/>
      <c r="U86" s="95"/>
      <c r="V86" s="95"/>
      <c r="W86" s="95"/>
      <c r="X86" s="95"/>
      <c r="Y86" s="95"/>
      <c r="Z86" s="95"/>
      <c r="AA86" s="95"/>
      <c r="AB86" s="84"/>
      <c r="AC86" s="84"/>
      <c r="AD86" s="84"/>
      <c r="AE86" s="84"/>
      <c r="AF86" s="84"/>
    </row>
    <row r="87" spans="1:32" x14ac:dyDescent="0.2">
      <c r="A87" s="95"/>
      <c r="B87" s="95"/>
      <c r="C87" s="95"/>
      <c r="D87" s="95"/>
      <c r="E87" s="95"/>
      <c r="F87" s="95"/>
      <c r="G87" s="95"/>
      <c r="H87" s="95"/>
      <c r="I87" s="95"/>
      <c r="J87" s="95"/>
      <c r="K87" s="95"/>
      <c r="L87" s="95"/>
      <c r="M87" s="95"/>
      <c r="N87" s="95"/>
      <c r="O87" s="95"/>
      <c r="P87" s="95"/>
      <c r="Q87" s="95"/>
      <c r="R87" s="95"/>
      <c r="S87" s="95"/>
      <c r="T87" s="95"/>
      <c r="U87" s="95"/>
      <c r="V87" s="95"/>
      <c r="W87" s="95"/>
      <c r="X87" s="95"/>
      <c r="Y87" s="95"/>
      <c r="Z87" s="95"/>
      <c r="AA87" s="95"/>
      <c r="AB87" s="84"/>
      <c r="AC87" s="84"/>
      <c r="AD87" s="84"/>
      <c r="AE87" s="84"/>
      <c r="AF87" s="84"/>
    </row>
    <row r="88" spans="1:32" x14ac:dyDescent="0.2">
      <c r="A88" s="95"/>
      <c r="B88" s="95"/>
      <c r="C88" s="95"/>
      <c r="D88" s="95"/>
      <c r="E88" s="95"/>
      <c r="F88" s="95"/>
      <c r="G88" s="95"/>
      <c r="H88" s="95"/>
      <c r="I88" s="95"/>
      <c r="J88" s="95"/>
      <c r="K88" s="95"/>
      <c r="L88" s="95"/>
      <c r="M88" s="95"/>
      <c r="N88" s="95"/>
      <c r="O88" s="95"/>
      <c r="P88" s="95"/>
      <c r="Q88" s="95"/>
      <c r="R88" s="95"/>
      <c r="S88" s="95"/>
      <c r="T88" s="95"/>
      <c r="U88" s="95"/>
      <c r="V88" s="95"/>
      <c r="W88" s="95"/>
      <c r="X88" s="95"/>
      <c r="Y88" s="95"/>
      <c r="Z88" s="95"/>
      <c r="AA88" s="95"/>
      <c r="AB88" s="84"/>
      <c r="AC88" s="84"/>
      <c r="AD88" s="84"/>
      <c r="AE88" s="84"/>
      <c r="AF88" s="84"/>
    </row>
    <row r="89" spans="1:32" x14ac:dyDescent="0.2">
      <c r="A89" s="95"/>
      <c r="B89" s="95"/>
      <c r="C89" s="95"/>
      <c r="D89" s="95"/>
      <c r="E89" s="95"/>
      <c r="F89" s="95"/>
      <c r="G89" s="95"/>
      <c r="H89" s="95"/>
      <c r="I89" s="95"/>
      <c r="J89" s="95"/>
      <c r="K89" s="95"/>
      <c r="L89" s="95"/>
      <c r="M89" s="95"/>
      <c r="N89" s="95"/>
      <c r="O89" s="95"/>
      <c r="P89" s="95"/>
      <c r="Q89" s="95"/>
      <c r="R89" s="95"/>
      <c r="S89" s="95"/>
      <c r="T89" s="95"/>
      <c r="U89" s="95"/>
      <c r="V89" s="95"/>
      <c r="W89" s="95"/>
      <c r="X89" s="95"/>
      <c r="Y89" s="95"/>
      <c r="Z89" s="95"/>
      <c r="AA89" s="95"/>
      <c r="AB89" s="84"/>
      <c r="AC89" s="84"/>
      <c r="AD89" s="84"/>
      <c r="AE89" s="84"/>
      <c r="AF89" s="84"/>
    </row>
    <row r="90" spans="1:32" x14ac:dyDescent="0.2">
      <c r="A90" s="95"/>
      <c r="B90" s="95"/>
      <c r="C90" s="95"/>
      <c r="D90" s="95"/>
      <c r="E90" s="95"/>
      <c r="F90" s="95"/>
      <c r="G90" s="95"/>
      <c r="H90" s="95"/>
      <c r="I90" s="95"/>
      <c r="J90" s="95"/>
      <c r="K90" s="95"/>
      <c r="L90" s="95"/>
      <c r="M90" s="95"/>
      <c r="N90" s="95"/>
      <c r="O90" s="95"/>
      <c r="P90" s="95"/>
      <c r="Q90" s="95"/>
      <c r="R90" s="95"/>
      <c r="S90" s="95"/>
      <c r="T90" s="95"/>
      <c r="U90" s="95"/>
      <c r="V90" s="95"/>
      <c r="W90" s="95"/>
      <c r="X90" s="95"/>
      <c r="Y90" s="95"/>
      <c r="Z90" s="95"/>
      <c r="AA90" s="95"/>
      <c r="AB90" s="84"/>
      <c r="AC90" s="84"/>
      <c r="AD90" s="84"/>
      <c r="AE90" s="84"/>
      <c r="AF90" s="84"/>
    </row>
    <row r="91" spans="1:32" x14ac:dyDescent="0.2">
      <c r="A91" s="95"/>
      <c r="B91" s="95"/>
      <c r="C91" s="95"/>
      <c r="D91" s="95"/>
      <c r="E91" s="95"/>
      <c r="F91" s="95"/>
      <c r="G91" s="95"/>
      <c r="H91" s="95"/>
      <c r="I91" s="95"/>
      <c r="J91" s="95"/>
      <c r="K91" s="95"/>
      <c r="L91" s="95"/>
      <c r="M91" s="95"/>
      <c r="N91" s="95"/>
      <c r="O91" s="95"/>
      <c r="P91" s="95"/>
      <c r="Q91" s="95"/>
      <c r="R91" s="95"/>
      <c r="S91" s="95"/>
      <c r="T91" s="95"/>
      <c r="U91" s="95"/>
      <c r="V91" s="95"/>
      <c r="W91" s="95"/>
      <c r="X91" s="95"/>
      <c r="Y91" s="95"/>
      <c r="Z91" s="95"/>
      <c r="AA91" s="95"/>
      <c r="AB91" s="84"/>
      <c r="AC91" s="84"/>
      <c r="AD91" s="84"/>
      <c r="AE91" s="84"/>
      <c r="AF91" s="84"/>
    </row>
    <row r="92" spans="1:32" x14ac:dyDescent="0.2">
      <c r="A92" s="95"/>
      <c r="B92" s="95"/>
      <c r="C92" s="95"/>
      <c r="D92" s="95"/>
      <c r="E92" s="95"/>
      <c r="F92" s="95"/>
      <c r="G92" s="95"/>
      <c r="H92" s="95"/>
      <c r="I92" s="95"/>
      <c r="J92" s="95"/>
      <c r="K92" s="95"/>
      <c r="L92" s="95"/>
      <c r="M92" s="95"/>
      <c r="N92" s="95"/>
      <c r="O92" s="95"/>
      <c r="P92" s="95"/>
      <c r="Q92" s="95"/>
      <c r="R92" s="95"/>
      <c r="S92" s="95"/>
      <c r="T92" s="95"/>
      <c r="U92" s="95"/>
      <c r="V92" s="95"/>
      <c r="W92" s="95"/>
      <c r="X92" s="95"/>
      <c r="Y92" s="95"/>
      <c r="Z92" s="95"/>
      <c r="AA92" s="95"/>
      <c r="AB92" s="84"/>
      <c r="AC92" s="84"/>
      <c r="AD92" s="84"/>
      <c r="AE92" s="84"/>
      <c r="AF92" s="84"/>
    </row>
    <row r="93" spans="1:32" x14ac:dyDescent="0.2">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5"/>
      <c r="AA93" s="95"/>
      <c r="AB93" s="84"/>
      <c r="AC93" s="84"/>
      <c r="AD93" s="84"/>
      <c r="AE93" s="84"/>
      <c r="AF93" s="84"/>
    </row>
    <row r="94" spans="1:32" x14ac:dyDescent="0.2">
      <c r="A94" s="95"/>
      <c r="B94" s="95"/>
      <c r="C94" s="95"/>
      <c r="D94" s="95"/>
      <c r="E94" s="95"/>
      <c r="F94" s="95"/>
      <c r="G94" s="95"/>
      <c r="H94" s="95"/>
      <c r="I94" s="95"/>
      <c r="J94" s="95"/>
      <c r="K94" s="95"/>
      <c r="L94" s="95"/>
      <c r="M94" s="95"/>
      <c r="N94" s="95"/>
      <c r="O94" s="95"/>
      <c r="P94" s="95"/>
      <c r="Q94" s="95"/>
      <c r="R94" s="95"/>
      <c r="S94" s="95"/>
      <c r="T94" s="95"/>
      <c r="U94" s="95"/>
      <c r="V94" s="95"/>
      <c r="W94" s="95"/>
      <c r="X94" s="95"/>
      <c r="Y94" s="95"/>
      <c r="Z94" s="95"/>
      <c r="AA94" s="95"/>
      <c r="AB94" s="84"/>
      <c r="AC94" s="84"/>
      <c r="AD94" s="84"/>
      <c r="AE94" s="84"/>
      <c r="AF94" s="84"/>
    </row>
    <row r="95" spans="1:32" x14ac:dyDescent="0.2">
      <c r="A95" s="95"/>
      <c r="B95" s="95"/>
      <c r="C95" s="95"/>
      <c r="D95" s="95"/>
      <c r="E95" s="95"/>
      <c r="F95" s="95"/>
      <c r="G95" s="95"/>
      <c r="H95" s="95"/>
      <c r="I95" s="95"/>
      <c r="J95" s="95"/>
      <c r="K95" s="95"/>
      <c r="L95" s="95"/>
      <c r="M95" s="95"/>
      <c r="N95" s="95"/>
      <c r="O95" s="95"/>
      <c r="P95" s="95"/>
      <c r="Q95" s="95"/>
      <c r="R95" s="95"/>
      <c r="S95" s="95"/>
      <c r="T95" s="95"/>
      <c r="U95" s="95"/>
      <c r="V95" s="95"/>
      <c r="W95" s="95"/>
      <c r="X95" s="95"/>
      <c r="Y95" s="95"/>
      <c r="Z95" s="95"/>
      <c r="AA95" s="95"/>
      <c r="AB95" s="84"/>
      <c r="AC95" s="84"/>
      <c r="AD95" s="84"/>
      <c r="AE95" s="84"/>
      <c r="AF95" s="84"/>
    </row>
    <row r="96" spans="1:32" x14ac:dyDescent="0.2">
      <c r="A96" s="95"/>
      <c r="B96" s="95"/>
      <c r="C96" s="95"/>
      <c r="D96" s="95"/>
      <c r="E96" s="95"/>
      <c r="F96" s="95"/>
      <c r="G96" s="95"/>
      <c r="H96" s="95"/>
      <c r="I96" s="95"/>
      <c r="J96" s="95"/>
      <c r="K96" s="95"/>
      <c r="L96" s="95"/>
      <c r="M96" s="95"/>
      <c r="N96" s="95"/>
      <c r="O96" s="95"/>
      <c r="P96" s="95"/>
      <c r="Q96" s="95"/>
      <c r="R96" s="95"/>
      <c r="S96" s="95"/>
      <c r="T96" s="95"/>
      <c r="U96" s="95"/>
      <c r="V96" s="95"/>
      <c r="W96" s="95"/>
      <c r="X96" s="95"/>
      <c r="Y96" s="95"/>
      <c r="Z96" s="95"/>
      <c r="AA96" s="95"/>
      <c r="AB96" s="84"/>
      <c r="AC96" s="84"/>
      <c r="AD96" s="84"/>
      <c r="AE96" s="84"/>
      <c r="AF96" s="84"/>
    </row>
    <row r="97" spans="1:32" x14ac:dyDescent="0.2">
      <c r="A97" s="95"/>
      <c r="B97" s="95"/>
      <c r="C97" s="95"/>
      <c r="D97" s="95"/>
      <c r="E97" s="95"/>
      <c r="F97" s="95"/>
      <c r="G97" s="95"/>
      <c r="H97" s="95"/>
      <c r="I97" s="95"/>
      <c r="J97" s="95"/>
      <c r="K97" s="95"/>
      <c r="L97" s="95"/>
      <c r="M97" s="95"/>
      <c r="N97" s="95"/>
      <c r="O97" s="95"/>
      <c r="P97" s="95"/>
      <c r="Q97" s="95"/>
      <c r="R97" s="95"/>
      <c r="S97" s="95"/>
      <c r="T97" s="95"/>
      <c r="U97" s="95"/>
      <c r="V97" s="95"/>
      <c r="W97" s="95"/>
      <c r="X97" s="95"/>
      <c r="Y97" s="95"/>
      <c r="Z97" s="95"/>
      <c r="AA97" s="95"/>
      <c r="AB97" s="84"/>
      <c r="AC97" s="84"/>
      <c r="AD97" s="84"/>
      <c r="AE97" s="84"/>
      <c r="AF97" s="84"/>
    </row>
    <row r="98" spans="1:32" x14ac:dyDescent="0.2">
      <c r="A98" s="95"/>
      <c r="B98" s="95"/>
      <c r="C98" s="95"/>
      <c r="D98" s="95"/>
      <c r="E98" s="95"/>
      <c r="F98" s="95"/>
      <c r="G98" s="95"/>
      <c r="H98" s="95"/>
      <c r="I98" s="95"/>
      <c r="J98" s="95"/>
      <c r="K98" s="95"/>
      <c r="L98" s="95"/>
      <c r="M98" s="95"/>
      <c r="N98" s="95"/>
      <c r="O98" s="95"/>
      <c r="P98" s="95"/>
      <c r="Q98" s="95"/>
      <c r="R98" s="95"/>
      <c r="S98" s="95"/>
      <c r="T98" s="95"/>
      <c r="U98" s="95"/>
      <c r="V98" s="95"/>
      <c r="W98" s="95"/>
      <c r="X98" s="95"/>
      <c r="Y98" s="95"/>
      <c r="Z98" s="95"/>
      <c r="AA98" s="95"/>
      <c r="AB98" s="84"/>
      <c r="AC98" s="84"/>
      <c r="AD98" s="84"/>
      <c r="AE98" s="84"/>
      <c r="AF98" s="84"/>
    </row>
    <row r="99" spans="1:32" x14ac:dyDescent="0.2">
      <c r="A99" s="95"/>
      <c r="B99" s="95"/>
      <c r="C99" s="95"/>
      <c r="D99" s="95"/>
      <c r="E99" s="95"/>
      <c r="F99" s="95"/>
      <c r="G99" s="95"/>
      <c r="H99" s="95"/>
      <c r="I99" s="95"/>
      <c r="J99" s="95"/>
      <c r="K99" s="95"/>
      <c r="L99" s="95"/>
      <c r="M99" s="95"/>
      <c r="N99" s="95"/>
      <c r="O99" s="95"/>
      <c r="P99" s="95"/>
      <c r="Q99" s="95"/>
      <c r="R99" s="95"/>
      <c r="S99" s="95"/>
      <c r="T99" s="95"/>
      <c r="U99" s="95"/>
      <c r="V99" s="95"/>
      <c r="W99" s="95"/>
      <c r="X99" s="95"/>
      <c r="Y99" s="95"/>
      <c r="Z99" s="95"/>
      <c r="AA99" s="95"/>
      <c r="AB99" s="84"/>
      <c r="AC99" s="84"/>
      <c r="AD99" s="84"/>
      <c r="AE99" s="84"/>
      <c r="AF99" s="84"/>
    </row>
    <row r="100" spans="1:32" x14ac:dyDescent="0.2">
      <c r="A100" s="95"/>
      <c r="B100" s="111"/>
      <c r="C100" s="111"/>
      <c r="D100" s="111"/>
      <c r="E100" s="111"/>
      <c r="F100" s="111"/>
      <c r="G100" s="111"/>
      <c r="H100" s="111"/>
      <c r="I100" s="111"/>
      <c r="J100" s="111"/>
      <c r="K100" s="111"/>
      <c r="L100" s="111"/>
      <c r="M100" s="111"/>
      <c r="N100" s="111"/>
      <c r="O100" s="111"/>
      <c r="P100" s="111"/>
      <c r="Q100" s="111"/>
      <c r="R100" s="111"/>
      <c r="S100" s="111"/>
      <c r="T100" s="111"/>
      <c r="U100" s="111"/>
      <c r="V100" s="111"/>
      <c r="W100" s="111"/>
      <c r="X100" s="111"/>
      <c r="Y100" s="111"/>
      <c r="Z100" s="111"/>
      <c r="AA100" s="111"/>
      <c r="AB100" s="84"/>
      <c r="AC100" s="84"/>
      <c r="AD100" s="84"/>
      <c r="AE100" s="84"/>
      <c r="AF100" s="84"/>
    </row>
    <row r="101" spans="1:32" x14ac:dyDescent="0.2">
      <c r="A101" s="95"/>
      <c r="B101" s="111"/>
      <c r="C101" s="111"/>
      <c r="D101" s="111"/>
      <c r="E101" s="111"/>
      <c r="F101" s="111"/>
      <c r="G101" s="111"/>
      <c r="H101" s="111"/>
      <c r="I101" s="111"/>
      <c r="J101" s="111"/>
      <c r="K101" s="111"/>
      <c r="L101" s="111"/>
      <c r="M101" s="111"/>
      <c r="N101" s="111"/>
      <c r="O101" s="111"/>
      <c r="P101" s="111"/>
      <c r="Q101" s="111"/>
      <c r="R101" s="111"/>
      <c r="S101" s="111"/>
      <c r="T101" s="111"/>
      <c r="U101" s="111"/>
      <c r="V101" s="111"/>
      <c r="W101" s="111"/>
      <c r="X101" s="111"/>
      <c r="Y101" s="111"/>
      <c r="Z101" s="111"/>
      <c r="AA101" s="111"/>
      <c r="AB101" s="84"/>
      <c r="AC101" s="84"/>
      <c r="AD101" s="84"/>
      <c r="AE101" s="84"/>
      <c r="AF101" s="84"/>
    </row>
    <row r="102" spans="1:32" x14ac:dyDescent="0.2">
      <c r="A102" s="95"/>
      <c r="B102" s="111"/>
      <c r="C102" s="111"/>
      <c r="D102" s="111"/>
      <c r="E102" s="111"/>
      <c r="F102" s="111"/>
      <c r="G102" s="111"/>
      <c r="H102" s="111"/>
      <c r="I102" s="111"/>
      <c r="J102" s="111"/>
      <c r="K102" s="111"/>
      <c r="L102" s="111"/>
      <c r="M102" s="111"/>
      <c r="N102" s="111"/>
      <c r="O102" s="111"/>
      <c r="P102" s="111"/>
      <c r="Q102" s="111"/>
      <c r="R102" s="111"/>
      <c r="S102" s="111"/>
      <c r="T102" s="111"/>
      <c r="U102" s="111"/>
      <c r="V102" s="111"/>
      <c r="W102" s="111"/>
      <c r="X102" s="111"/>
      <c r="Y102" s="111"/>
      <c r="Z102" s="111"/>
      <c r="AA102" s="111"/>
      <c r="AB102" s="84"/>
      <c r="AC102" s="84"/>
      <c r="AD102" s="84"/>
      <c r="AE102" s="84"/>
      <c r="AF102" s="84"/>
    </row>
    <row r="103" spans="1:32" x14ac:dyDescent="0.2">
      <c r="A103" s="95"/>
      <c r="B103" s="111"/>
      <c r="C103" s="111"/>
      <c r="D103" s="111"/>
      <c r="E103" s="111"/>
      <c r="F103" s="111"/>
      <c r="G103" s="111"/>
      <c r="H103" s="111"/>
      <c r="I103" s="111"/>
      <c r="J103" s="111"/>
      <c r="K103" s="111"/>
      <c r="L103" s="111"/>
      <c r="M103" s="111"/>
      <c r="N103" s="111"/>
      <c r="O103" s="111"/>
      <c r="P103" s="111"/>
      <c r="Q103" s="111"/>
      <c r="R103" s="111"/>
      <c r="S103" s="111"/>
      <c r="T103" s="111"/>
      <c r="U103" s="111"/>
      <c r="V103" s="111"/>
      <c r="W103" s="111"/>
      <c r="X103" s="111"/>
      <c r="Y103" s="111"/>
      <c r="Z103" s="111"/>
      <c r="AA103" s="111"/>
      <c r="AB103" s="84"/>
      <c r="AC103" s="84"/>
      <c r="AD103" s="84"/>
      <c r="AE103" s="84"/>
      <c r="AF103" s="84"/>
    </row>
    <row r="104" spans="1:32" x14ac:dyDescent="0.2">
      <c r="A104" s="95"/>
      <c r="B104" s="111"/>
      <c r="C104" s="111"/>
      <c r="D104" s="111"/>
      <c r="E104" s="111"/>
      <c r="F104" s="111"/>
      <c r="G104" s="111"/>
      <c r="H104" s="111"/>
      <c r="I104" s="111"/>
      <c r="J104" s="111"/>
      <c r="K104" s="111"/>
      <c r="L104" s="111"/>
      <c r="M104" s="111"/>
      <c r="N104" s="111"/>
      <c r="O104" s="111"/>
      <c r="P104" s="111"/>
      <c r="Q104" s="111"/>
      <c r="R104" s="111"/>
      <c r="S104" s="111"/>
      <c r="T104" s="111"/>
      <c r="U104" s="111"/>
      <c r="V104" s="111"/>
      <c r="W104" s="111"/>
      <c r="X104" s="111"/>
      <c r="Y104" s="111"/>
      <c r="Z104" s="111"/>
      <c r="AA104" s="111"/>
      <c r="AB104" s="84"/>
      <c r="AC104" s="84"/>
      <c r="AD104" s="84"/>
      <c r="AE104" s="84"/>
      <c r="AF104" s="84"/>
    </row>
    <row r="105" spans="1:32" x14ac:dyDescent="0.2">
      <c r="A105" s="95"/>
      <c r="B105" s="111"/>
      <c r="C105" s="111"/>
      <c r="D105" s="111"/>
      <c r="E105" s="111"/>
      <c r="F105" s="111"/>
      <c r="G105" s="111"/>
      <c r="H105" s="111"/>
      <c r="I105" s="111"/>
      <c r="J105" s="111"/>
      <c r="K105" s="111"/>
      <c r="L105" s="111"/>
      <c r="M105" s="111"/>
      <c r="N105" s="111"/>
      <c r="O105" s="111"/>
      <c r="P105" s="111"/>
      <c r="Q105" s="111"/>
      <c r="R105" s="111"/>
      <c r="S105" s="111"/>
      <c r="T105" s="111"/>
      <c r="U105" s="111"/>
      <c r="V105" s="111"/>
      <c r="W105" s="111"/>
      <c r="X105" s="111"/>
      <c r="Y105" s="111"/>
      <c r="Z105" s="111"/>
      <c r="AA105" s="111"/>
      <c r="AB105" s="84"/>
      <c r="AC105" s="84"/>
      <c r="AD105" s="84"/>
      <c r="AE105" s="84"/>
      <c r="AF105" s="84"/>
    </row>
    <row r="106" spans="1:32" x14ac:dyDescent="0.2">
      <c r="A106" s="95"/>
      <c r="B106" s="111"/>
      <c r="C106" s="111"/>
      <c r="D106" s="111"/>
      <c r="E106" s="111"/>
      <c r="F106" s="111"/>
      <c r="G106" s="111"/>
      <c r="H106" s="111"/>
      <c r="I106" s="111"/>
      <c r="J106" s="111"/>
      <c r="K106" s="111"/>
      <c r="L106" s="111"/>
      <c r="M106" s="111"/>
      <c r="N106" s="111"/>
      <c r="O106" s="111"/>
      <c r="P106" s="111"/>
      <c r="Q106" s="111"/>
      <c r="R106" s="111"/>
      <c r="S106" s="111"/>
      <c r="T106" s="111"/>
      <c r="U106" s="111"/>
      <c r="V106" s="111"/>
      <c r="W106" s="111"/>
      <c r="X106" s="111"/>
      <c r="Y106" s="111"/>
      <c r="Z106" s="111"/>
      <c r="AA106" s="111"/>
      <c r="AB106" s="84"/>
      <c r="AC106" s="84"/>
      <c r="AD106" s="84"/>
      <c r="AE106" s="84"/>
      <c r="AF106" s="84"/>
    </row>
    <row r="107" spans="1:32" x14ac:dyDescent="0.2">
      <c r="A107" s="95"/>
      <c r="B107" s="111"/>
      <c r="C107" s="111"/>
      <c r="D107" s="111"/>
      <c r="E107" s="111"/>
      <c r="F107" s="111"/>
      <c r="G107" s="111"/>
      <c r="H107" s="111"/>
      <c r="I107" s="111"/>
      <c r="J107" s="111"/>
      <c r="K107" s="111"/>
      <c r="L107" s="111"/>
      <c r="M107" s="111"/>
      <c r="N107" s="111"/>
      <c r="O107" s="111"/>
      <c r="P107" s="111"/>
      <c r="Q107" s="111"/>
      <c r="R107" s="111"/>
      <c r="S107" s="111"/>
      <c r="T107" s="111"/>
      <c r="U107" s="111"/>
      <c r="V107" s="111"/>
      <c r="W107" s="111"/>
      <c r="X107" s="111"/>
      <c r="Y107" s="111"/>
      <c r="Z107" s="111"/>
      <c r="AA107" s="111"/>
      <c r="AB107" s="84"/>
      <c r="AC107" s="84"/>
      <c r="AD107" s="84"/>
      <c r="AE107" s="84"/>
      <c r="AF107" s="84"/>
    </row>
    <row r="108" spans="1:32" x14ac:dyDescent="0.2">
      <c r="A108" s="95"/>
      <c r="B108" s="111"/>
      <c r="C108" s="111"/>
      <c r="D108" s="111"/>
      <c r="E108" s="111"/>
      <c r="F108" s="111"/>
      <c r="G108" s="111"/>
      <c r="H108" s="111"/>
      <c r="I108" s="111"/>
      <c r="J108" s="111"/>
      <c r="K108" s="111"/>
      <c r="L108" s="111"/>
      <c r="M108" s="111"/>
      <c r="N108" s="111"/>
      <c r="O108" s="111"/>
      <c r="P108" s="111"/>
      <c r="Q108" s="111"/>
      <c r="R108" s="111"/>
      <c r="S108" s="111"/>
      <c r="T108" s="111"/>
      <c r="U108" s="111"/>
      <c r="V108" s="111"/>
      <c r="W108" s="111"/>
      <c r="X108" s="111"/>
      <c r="Y108" s="111"/>
      <c r="Z108" s="111"/>
      <c r="AA108" s="111"/>
      <c r="AB108" s="84"/>
      <c r="AC108" s="84"/>
      <c r="AD108" s="84"/>
      <c r="AE108" s="84"/>
      <c r="AF108" s="84"/>
    </row>
    <row r="109" spans="1:32" x14ac:dyDescent="0.2">
      <c r="A109" s="95"/>
      <c r="B109" s="111"/>
      <c r="C109" s="111"/>
      <c r="D109" s="111"/>
      <c r="E109" s="111"/>
      <c r="F109" s="111"/>
      <c r="G109" s="111"/>
      <c r="H109" s="111"/>
      <c r="I109" s="111"/>
      <c r="J109" s="111"/>
      <c r="K109" s="111"/>
      <c r="L109" s="111"/>
      <c r="M109" s="111"/>
      <c r="N109" s="111"/>
      <c r="O109" s="111"/>
      <c r="P109" s="111"/>
      <c r="Q109" s="111"/>
      <c r="R109" s="111"/>
      <c r="S109" s="111"/>
      <c r="T109" s="111"/>
      <c r="U109" s="111"/>
      <c r="V109" s="111"/>
      <c r="W109" s="111"/>
      <c r="X109" s="111"/>
      <c r="Y109" s="111"/>
      <c r="Z109" s="111"/>
      <c r="AA109" s="111"/>
      <c r="AB109" s="84"/>
      <c r="AC109" s="84"/>
      <c r="AD109" s="84"/>
      <c r="AE109" s="84"/>
      <c r="AF109" s="84"/>
    </row>
    <row r="110" spans="1:32" x14ac:dyDescent="0.2">
      <c r="A110" s="95"/>
      <c r="B110" s="111"/>
      <c r="C110" s="111"/>
      <c r="D110" s="111"/>
      <c r="E110" s="111"/>
      <c r="F110" s="111"/>
      <c r="G110" s="111"/>
      <c r="H110" s="111"/>
      <c r="I110" s="111"/>
      <c r="J110" s="111"/>
      <c r="K110" s="111"/>
      <c r="L110" s="111"/>
      <c r="M110" s="111"/>
      <c r="N110" s="111"/>
      <c r="O110" s="111"/>
      <c r="P110" s="111"/>
      <c r="Q110" s="111"/>
      <c r="R110" s="111"/>
      <c r="S110" s="111"/>
      <c r="T110" s="111"/>
      <c r="U110" s="111"/>
      <c r="V110" s="111"/>
      <c r="W110" s="111"/>
      <c r="X110" s="111"/>
      <c r="Y110" s="111"/>
      <c r="Z110" s="111"/>
      <c r="AA110" s="111"/>
      <c r="AB110" s="84"/>
      <c r="AC110" s="84"/>
      <c r="AD110" s="84"/>
      <c r="AE110" s="84"/>
      <c r="AF110" s="84"/>
    </row>
    <row r="111" spans="1:32" x14ac:dyDescent="0.2">
      <c r="A111" s="95"/>
      <c r="B111" s="111"/>
      <c r="C111" s="111"/>
      <c r="D111" s="111"/>
      <c r="E111" s="111"/>
      <c r="F111" s="111"/>
      <c r="G111" s="111"/>
      <c r="H111" s="111"/>
      <c r="I111" s="111"/>
      <c r="J111" s="111"/>
      <c r="K111" s="111"/>
      <c r="L111" s="111"/>
      <c r="M111" s="111"/>
      <c r="N111" s="111"/>
      <c r="O111" s="111"/>
      <c r="P111" s="111"/>
      <c r="Q111" s="111"/>
      <c r="R111" s="111"/>
      <c r="S111" s="111"/>
      <c r="T111" s="111"/>
      <c r="U111" s="111"/>
      <c r="V111" s="111"/>
      <c r="W111" s="111"/>
      <c r="X111" s="111"/>
      <c r="Y111" s="111"/>
      <c r="Z111" s="111"/>
      <c r="AA111" s="111"/>
      <c r="AB111" s="84"/>
      <c r="AC111" s="84"/>
      <c r="AD111" s="84"/>
      <c r="AE111" s="84"/>
      <c r="AF111" s="84"/>
    </row>
    <row r="112" spans="1:32" x14ac:dyDescent="0.2">
      <c r="A112" s="95"/>
      <c r="B112" s="111"/>
      <c r="C112" s="111"/>
      <c r="D112" s="111"/>
      <c r="E112" s="111"/>
      <c r="F112" s="111"/>
      <c r="G112" s="111"/>
      <c r="H112" s="111"/>
      <c r="I112" s="111"/>
      <c r="J112" s="111"/>
      <c r="K112" s="111"/>
      <c r="L112" s="111"/>
      <c r="M112" s="111"/>
      <c r="N112" s="111"/>
      <c r="O112" s="111"/>
      <c r="P112" s="111"/>
      <c r="Q112" s="111"/>
      <c r="R112" s="111"/>
      <c r="S112" s="111"/>
      <c r="T112" s="111"/>
      <c r="U112" s="111"/>
      <c r="V112" s="111"/>
      <c r="W112" s="111"/>
      <c r="X112" s="111"/>
      <c r="Y112" s="111"/>
      <c r="Z112" s="111"/>
      <c r="AA112" s="111"/>
      <c r="AB112" s="84"/>
      <c r="AC112" s="84"/>
      <c r="AD112" s="84"/>
      <c r="AE112" s="84"/>
      <c r="AF112" s="84"/>
    </row>
    <row r="113" spans="1:32" x14ac:dyDescent="0.2">
      <c r="A113" s="95"/>
      <c r="B113" s="111"/>
      <c r="C113" s="111"/>
      <c r="D113" s="111"/>
      <c r="E113" s="111"/>
      <c r="F113" s="111"/>
      <c r="G113" s="111"/>
      <c r="H113" s="111"/>
      <c r="I113" s="111"/>
      <c r="J113" s="111"/>
      <c r="K113" s="111"/>
      <c r="L113" s="111"/>
      <c r="M113" s="111"/>
      <c r="N113" s="111"/>
      <c r="O113" s="111"/>
      <c r="P113" s="111"/>
      <c r="Q113" s="111"/>
      <c r="R113" s="111"/>
      <c r="S113" s="111"/>
      <c r="T113" s="111"/>
      <c r="U113" s="111"/>
      <c r="V113" s="111"/>
      <c r="W113" s="111"/>
      <c r="X113" s="111"/>
      <c r="Y113" s="111"/>
      <c r="Z113" s="111"/>
      <c r="AA113" s="111"/>
      <c r="AB113" s="84"/>
      <c r="AC113" s="84"/>
      <c r="AD113" s="84"/>
      <c r="AE113" s="84"/>
      <c r="AF113" s="84"/>
    </row>
    <row r="114" spans="1:32" x14ac:dyDescent="0.2">
      <c r="A114" s="95"/>
      <c r="B114" s="111"/>
      <c r="C114" s="111"/>
      <c r="D114" s="111"/>
      <c r="E114" s="111"/>
      <c r="F114" s="111"/>
      <c r="G114" s="111"/>
      <c r="H114" s="111"/>
      <c r="I114" s="111"/>
      <c r="J114" s="111"/>
      <c r="K114" s="111"/>
      <c r="L114" s="111"/>
      <c r="M114" s="111"/>
      <c r="N114" s="111"/>
      <c r="O114" s="111"/>
      <c r="P114" s="111"/>
      <c r="Q114" s="111"/>
      <c r="R114" s="111"/>
      <c r="S114" s="111"/>
      <c r="T114" s="111"/>
      <c r="U114" s="111"/>
      <c r="V114" s="111"/>
      <c r="W114" s="111"/>
      <c r="X114" s="111"/>
      <c r="Y114" s="111"/>
      <c r="Z114" s="111"/>
      <c r="AA114" s="111"/>
      <c r="AB114" s="84"/>
      <c r="AC114" s="84"/>
      <c r="AD114" s="84"/>
      <c r="AE114" s="84"/>
      <c r="AF114" s="84"/>
    </row>
    <row r="115" spans="1:32" x14ac:dyDescent="0.2">
      <c r="A115" s="95"/>
      <c r="B115" s="111"/>
      <c r="C115" s="111"/>
      <c r="D115" s="111"/>
      <c r="E115" s="111"/>
      <c r="F115" s="111"/>
      <c r="G115" s="111"/>
      <c r="H115" s="111"/>
      <c r="I115" s="111"/>
      <c r="J115" s="111"/>
      <c r="K115" s="111"/>
      <c r="L115" s="111"/>
      <c r="M115" s="111"/>
      <c r="N115" s="111"/>
      <c r="O115" s="111"/>
      <c r="P115" s="111"/>
      <c r="Q115" s="111"/>
      <c r="R115" s="111"/>
      <c r="S115" s="111"/>
      <c r="T115" s="111"/>
      <c r="U115" s="111"/>
      <c r="V115" s="111"/>
      <c r="W115" s="111"/>
      <c r="X115" s="111"/>
      <c r="Y115" s="111"/>
      <c r="Z115" s="111"/>
      <c r="AA115" s="111"/>
      <c r="AB115" s="84"/>
      <c r="AC115" s="84"/>
      <c r="AD115" s="84"/>
      <c r="AE115" s="84"/>
      <c r="AF115" s="84"/>
    </row>
    <row r="116" spans="1:32" x14ac:dyDescent="0.2">
      <c r="A116" s="95"/>
      <c r="B116" s="111"/>
      <c r="C116" s="111"/>
      <c r="D116" s="111"/>
      <c r="E116" s="111"/>
      <c r="F116" s="111"/>
      <c r="G116" s="111"/>
      <c r="H116" s="111"/>
      <c r="I116" s="111"/>
      <c r="J116" s="111"/>
      <c r="K116" s="111"/>
      <c r="L116" s="111"/>
      <c r="M116" s="111"/>
      <c r="N116" s="111"/>
      <c r="O116" s="111"/>
      <c r="P116" s="111"/>
      <c r="Q116" s="111"/>
      <c r="R116" s="111"/>
      <c r="S116" s="111"/>
      <c r="T116" s="111"/>
      <c r="U116" s="111"/>
      <c r="V116" s="111"/>
      <c r="W116" s="111"/>
      <c r="X116" s="111"/>
      <c r="Y116" s="111"/>
      <c r="Z116" s="111"/>
      <c r="AA116" s="111"/>
      <c r="AB116" s="84"/>
      <c r="AC116" s="84"/>
      <c r="AD116" s="84"/>
      <c r="AE116" s="84"/>
      <c r="AF116" s="84"/>
    </row>
    <row r="117" spans="1:32" x14ac:dyDescent="0.2">
      <c r="A117" s="95"/>
      <c r="B117" s="111"/>
      <c r="C117" s="111"/>
      <c r="D117" s="111"/>
      <c r="E117" s="111"/>
      <c r="F117" s="111"/>
      <c r="G117" s="111"/>
      <c r="H117" s="111"/>
      <c r="I117" s="111"/>
      <c r="J117" s="111"/>
      <c r="K117" s="111"/>
      <c r="L117" s="111"/>
      <c r="M117" s="111"/>
      <c r="N117" s="111"/>
      <c r="O117" s="111"/>
      <c r="P117" s="111"/>
      <c r="Q117" s="111"/>
      <c r="R117" s="111"/>
      <c r="S117" s="111"/>
      <c r="T117" s="111"/>
      <c r="U117" s="111"/>
      <c r="V117" s="111"/>
      <c r="W117" s="111"/>
      <c r="X117" s="111"/>
      <c r="Y117" s="111"/>
      <c r="Z117" s="111"/>
      <c r="AA117" s="111"/>
      <c r="AB117" s="84"/>
      <c r="AC117" s="84"/>
      <c r="AD117" s="84"/>
      <c r="AE117" s="84"/>
      <c r="AF117" s="84"/>
    </row>
    <row r="118" spans="1:32" x14ac:dyDescent="0.2">
      <c r="A118" s="95"/>
      <c r="B118" s="111"/>
      <c r="C118" s="111"/>
      <c r="D118" s="111"/>
      <c r="E118" s="111"/>
      <c r="F118" s="111"/>
      <c r="G118" s="111"/>
      <c r="H118" s="111"/>
      <c r="I118" s="111"/>
      <c r="J118" s="111"/>
      <c r="K118" s="111"/>
      <c r="L118" s="111"/>
      <c r="M118" s="111"/>
      <c r="N118" s="111"/>
      <c r="O118" s="111"/>
      <c r="P118" s="111"/>
      <c r="Q118" s="111"/>
      <c r="R118" s="111"/>
      <c r="S118" s="111"/>
      <c r="T118" s="111"/>
      <c r="U118" s="111"/>
      <c r="V118" s="111"/>
      <c r="W118" s="111"/>
      <c r="X118" s="111"/>
      <c r="Y118" s="111"/>
      <c r="Z118" s="111"/>
      <c r="AA118" s="111"/>
      <c r="AB118" s="84"/>
      <c r="AC118" s="84"/>
      <c r="AD118" s="84"/>
      <c r="AE118" s="84"/>
      <c r="AF118" s="84"/>
    </row>
    <row r="119" spans="1:32" x14ac:dyDescent="0.2">
      <c r="A119" s="95"/>
      <c r="B119" s="111"/>
      <c r="C119" s="111"/>
      <c r="D119" s="111"/>
      <c r="E119" s="111"/>
      <c r="F119" s="111"/>
      <c r="G119" s="111"/>
      <c r="H119" s="111"/>
      <c r="I119" s="111"/>
      <c r="J119" s="111"/>
      <c r="K119" s="111"/>
      <c r="L119" s="111"/>
      <c r="M119" s="111"/>
      <c r="N119" s="111"/>
      <c r="O119" s="111"/>
      <c r="P119" s="111"/>
      <c r="Q119" s="111"/>
      <c r="R119" s="111"/>
      <c r="S119" s="111"/>
      <c r="T119" s="111"/>
      <c r="U119" s="111"/>
      <c r="V119" s="111"/>
      <c r="W119" s="111"/>
      <c r="X119" s="111"/>
      <c r="Y119" s="111"/>
      <c r="Z119" s="111"/>
      <c r="AA119" s="111"/>
      <c r="AB119" s="84"/>
      <c r="AC119" s="84"/>
      <c r="AD119" s="84"/>
      <c r="AE119" s="84"/>
      <c r="AF119" s="84"/>
    </row>
    <row r="120" spans="1:32" x14ac:dyDescent="0.2">
      <c r="A120" s="95"/>
      <c r="B120" s="111"/>
      <c r="C120" s="111"/>
      <c r="D120" s="111"/>
      <c r="E120" s="111"/>
      <c r="F120" s="111"/>
      <c r="G120" s="111"/>
      <c r="H120" s="111"/>
      <c r="I120" s="111"/>
      <c r="J120" s="111"/>
      <c r="K120" s="111"/>
      <c r="L120" s="111"/>
      <c r="M120" s="111"/>
      <c r="N120" s="111"/>
      <c r="O120" s="111"/>
      <c r="P120" s="111"/>
      <c r="Q120" s="111"/>
      <c r="R120" s="111"/>
      <c r="S120" s="111"/>
      <c r="T120" s="111"/>
      <c r="U120" s="111"/>
      <c r="V120" s="111"/>
      <c r="W120" s="111"/>
      <c r="X120" s="111"/>
      <c r="Y120" s="111"/>
      <c r="Z120" s="111"/>
      <c r="AA120" s="111"/>
      <c r="AB120" s="84"/>
      <c r="AC120" s="84"/>
      <c r="AD120" s="84"/>
      <c r="AE120" s="84"/>
      <c r="AF120" s="84"/>
    </row>
    <row r="121" spans="1:32" x14ac:dyDescent="0.2">
      <c r="A121" s="95"/>
      <c r="B121" s="111"/>
      <c r="C121" s="111"/>
      <c r="D121" s="111"/>
      <c r="E121" s="111"/>
      <c r="F121" s="111"/>
      <c r="G121" s="111"/>
      <c r="H121" s="111"/>
      <c r="I121" s="111"/>
      <c r="J121" s="111"/>
      <c r="K121" s="111"/>
      <c r="L121" s="111"/>
      <c r="M121" s="111"/>
      <c r="N121" s="111"/>
      <c r="O121" s="111"/>
      <c r="P121" s="111"/>
      <c r="Q121" s="111"/>
      <c r="R121" s="111"/>
      <c r="S121" s="111"/>
      <c r="T121" s="111"/>
      <c r="U121" s="111"/>
      <c r="V121" s="111"/>
      <c r="W121" s="111"/>
      <c r="X121" s="111"/>
      <c r="Y121" s="111"/>
      <c r="Z121" s="111"/>
      <c r="AA121" s="111"/>
      <c r="AB121" s="84"/>
      <c r="AC121" s="84"/>
      <c r="AD121" s="84"/>
      <c r="AE121" s="84"/>
      <c r="AF121" s="84"/>
    </row>
    <row r="122" spans="1:32" x14ac:dyDescent="0.2">
      <c r="A122" s="95"/>
      <c r="B122" s="111"/>
      <c r="C122" s="111"/>
      <c r="D122" s="111"/>
      <c r="E122" s="111"/>
      <c r="F122" s="111"/>
      <c r="G122" s="111"/>
      <c r="H122" s="111"/>
      <c r="I122" s="111"/>
      <c r="J122" s="111"/>
      <c r="K122" s="111"/>
      <c r="L122" s="111"/>
      <c r="M122" s="111"/>
      <c r="N122" s="111"/>
      <c r="O122" s="111"/>
      <c r="P122" s="111"/>
      <c r="Q122" s="111"/>
      <c r="R122" s="111"/>
      <c r="S122" s="111"/>
      <c r="T122" s="111"/>
      <c r="U122" s="111"/>
      <c r="V122" s="111"/>
      <c r="W122" s="111"/>
      <c r="X122" s="111"/>
      <c r="Y122" s="111"/>
      <c r="Z122" s="111"/>
      <c r="AA122" s="111"/>
      <c r="AB122" s="84"/>
      <c r="AC122" s="84"/>
      <c r="AD122" s="84"/>
      <c r="AE122" s="84"/>
      <c r="AF122" s="84"/>
    </row>
    <row r="123" spans="1:32" x14ac:dyDescent="0.2">
      <c r="A123" s="95"/>
      <c r="B123" s="111"/>
      <c r="C123" s="111"/>
      <c r="D123" s="111"/>
      <c r="E123" s="111"/>
      <c r="F123" s="111"/>
      <c r="G123" s="111"/>
      <c r="H123" s="111"/>
      <c r="I123" s="111"/>
      <c r="J123" s="111"/>
      <c r="K123" s="111"/>
      <c r="L123" s="111"/>
      <c r="M123" s="111"/>
      <c r="N123" s="111"/>
      <c r="O123" s="111"/>
      <c r="P123" s="111"/>
      <c r="Q123" s="111"/>
      <c r="R123" s="111"/>
      <c r="S123" s="111"/>
      <c r="T123" s="111"/>
      <c r="U123" s="111"/>
      <c r="V123" s="111"/>
      <c r="W123" s="111"/>
      <c r="X123" s="111"/>
      <c r="Y123" s="111"/>
      <c r="Z123" s="111"/>
      <c r="AA123" s="111"/>
      <c r="AB123" s="84"/>
      <c r="AC123" s="84"/>
      <c r="AD123" s="84"/>
      <c r="AE123" s="84"/>
      <c r="AF123" s="84"/>
    </row>
    <row r="124" spans="1:32" x14ac:dyDescent="0.2">
      <c r="A124" s="95"/>
      <c r="B124" s="111"/>
      <c r="C124" s="111"/>
      <c r="D124" s="111"/>
      <c r="E124" s="111"/>
      <c r="F124" s="111"/>
      <c r="G124" s="111"/>
      <c r="H124" s="111"/>
      <c r="I124" s="111"/>
      <c r="J124" s="111"/>
      <c r="K124" s="111"/>
      <c r="L124" s="111"/>
      <c r="M124" s="111"/>
      <c r="N124" s="111"/>
      <c r="O124" s="111"/>
      <c r="P124" s="111"/>
      <c r="Q124" s="111"/>
      <c r="R124" s="111"/>
      <c r="S124" s="111"/>
      <c r="T124" s="111"/>
      <c r="U124" s="111"/>
      <c r="V124" s="111"/>
      <c r="W124" s="111"/>
      <c r="X124" s="111"/>
      <c r="Y124" s="111"/>
      <c r="Z124" s="111"/>
      <c r="AA124" s="111"/>
      <c r="AB124" s="84"/>
      <c r="AC124" s="84"/>
      <c r="AD124" s="84"/>
      <c r="AE124" s="84"/>
      <c r="AF124" s="84"/>
    </row>
    <row r="125" spans="1:32" x14ac:dyDescent="0.2">
      <c r="A125" s="95"/>
      <c r="B125" s="111"/>
      <c r="C125" s="111"/>
      <c r="D125" s="111"/>
      <c r="E125" s="111"/>
      <c r="F125" s="111"/>
      <c r="G125" s="111"/>
      <c r="H125" s="111"/>
      <c r="I125" s="111"/>
      <c r="J125" s="111"/>
      <c r="K125" s="111"/>
      <c r="L125" s="111"/>
      <c r="M125" s="111"/>
      <c r="N125" s="111"/>
      <c r="O125" s="111"/>
      <c r="P125" s="111"/>
      <c r="Q125" s="111"/>
      <c r="R125" s="111"/>
      <c r="S125" s="111"/>
      <c r="T125" s="111"/>
      <c r="U125" s="111"/>
      <c r="V125" s="111"/>
      <c r="W125" s="111"/>
      <c r="X125" s="111"/>
      <c r="Y125" s="111"/>
      <c r="Z125" s="111"/>
      <c r="AA125" s="111"/>
      <c r="AB125" s="84"/>
      <c r="AC125" s="84"/>
      <c r="AD125" s="84"/>
      <c r="AE125" s="84"/>
      <c r="AF125" s="84"/>
    </row>
    <row r="126" spans="1:32" x14ac:dyDescent="0.2">
      <c r="A126" s="95"/>
      <c r="B126" s="111"/>
      <c r="C126" s="111"/>
      <c r="D126" s="111"/>
      <c r="E126" s="111"/>
      <c r="F126" s="111"/>
      <c r="G126" s="111"/>
      <c r="H126" s="111"/>
      <c r="I126" s="111"/>
      <c r="J126" s="111"/>
      <c r="K126" s="111"/>
      <c r="L126" s="111"/>
      <c r="M126" s="111"/>
      <c r="N126" s="111"/>
      <c r="O126" s="111"/>
      <c r="P126" s="111"/>
      <c r="Q126" s="111"/>
      <c r="R126" s="111"/>
      <c r="S126" s="111"/>
      <c r="T126" s="111"/>
      <c r="U126" s="111"/>
      <c r="V126" s="111"/>
      <c r="W126" s="111"/>
      <c r="X126" s="111"/>
      <c r="Y126" s="111"/>
      <c r="Z126" s="111"/>
      <c r="AA126" s="111"/>
      <c r="AB126" s="84"/>
      <c r="AC126" s="84"/>
      <c r="AD126" s="84"/>
      <c r="AE126" s="84"/>
      <c r="AF126" s="84"/>
    </row>
    <row r="127" spans="1:32" x14ac:dyDescent="0.2">
      <c r="A127" s="95"/>
      <c r="B127" s="111"/>
      <c r="C127" s="111"/>
      <c r="D127" s="111"/>
      <c r="E127" s="111"/>
      <c r="F127" s="111"/>
      <c r="G127" s="111"/>
      <c r="H127" s="111"/>
      <c r="I127" s="111"/>
      <c r="J127" s="111"/>
      <c r="K127" s="111"/>
      <c r="L127" s="111"/>
      <c r="M127" s="111"/>
      <c r="N127" s="111"/>
      <c r="O127" s="111"/>
      <c r="P127" s="111"/>
      <c r="Q127" s="111"/>
      <c r="R127" s="111"/>
      <c r="S127" s="111"/>
      <c r="T127" s="111"/>
      <c r="U127" s="111"/>
      <c r="V127" s="111"/>
      <c r="W127" s="111"/>
      <c r="X127" s="111"/>
      <c r="Y127" s="111"/>
      <c r="Z127" s="111"/>
      <c r="AA127" s="111"/>
      <c r="AB127" s="84"/>
      <c r="AC127" s="84"/>
      <c r="AD127" s="84"/>
      <c r="AE127" s="84"/>
      <c r="AF127" s="84"/>
    </row>
    <row r="128" spans="1:32" x14ac:dyDescent="0.2">
      <c r="A128" s="95"/>
      <c r="B128" s="111"/>
      <c r="C128" s="111"/>
      <c r="D128" s="111"/>
      <c r="E128" s="111"/>
      <c r="F128" s="111"/>
      <c r="G128" s="111"/>
      <c r="H128" s="111"/>
      <c r="I128" s="111"/>
      <c r="J128" s="111"/>
      <c r="K128" s="111"/>
      <c r="L128" s="111"/>
      <c r="M128" s="111"/>
      <c r="N128" s="111"/>
      <c r="O128" s="111"/>
      <c r="P128" s="111"/>
      <c r="Q128" s="111"/>
      <c r="R128" s="111"/>
      <c r="S128" s="111"/>
      <c r="T128" s="111"/>
      <c r="U128" s="111"/>
      <c r="V128" s="111"/>
      <c r="W128" s="111"/>
      <c r="X128" s="111"/>
      <c r="Y128" s="111"/>
      <c r="Z128" s="111"/>
      <c r="AA128" s="111"/>
      <c r="AB128" s="84"/>
      <c r="AC128" s="84"/>
      <c r="AD128" s="84"/>
      <c r="AE128" s="84"/>
      <c r="AF128" s="84"/>
    </row>
    <row r="129" spans="1:32" x14ac:dyDescent="0.2">
      <c r="A129" s="95"/>
      <c r="B129" s="111"/>
      <c r="C129" s="111"/>
      <c r="D129" s="111"/>
      <c r="E129" s="111"/>
      <c r="F129" s="111"/>
      <c r="G129" s="111"/>
      <c r="H129" s="111"/>
      <c r="I129" s="111"/>
      <c r="J129" s="111"/>
      <c r="K129" s="111"/>
      <c r="L129" s="111"/>
      <c r="M129" s="111"/>
      <c r="N129" s="111"/>
      <c r="O129" s="111"/>
      <c r="P129" s="111"/>
      <c r="Q129" s="111"/>
      <c r="R129" s="111"/>
      <c r="S129" s="111"/>
      <c r="T129" s="111"/>
      <c r="U129" s="111"/>
      <c r="V129" s="111"/>
      <c r="W129" s="111"/>
      <c r="X129" s="111"/>
      <c r="Y129" s="111"/>
      <c r="Z129" s="111"/>
      <c r="AA129" s="111"/>
      <c r="AB129" s="84"/>
      <c r="AC129" s="84"/>
      <c r="AD129" s="84"/>
      <c r="AE129" s="84"/>
      <c r="AF129" s="84"/>
    </row>
    <row r="130" spans="1:32" x14ac:dyDescent="0.2">
      <c r="A130" s="95"/>
      <c r="B130" s="111"/>
      <c r="C130" s="111"/>
      <c r="D130" s="111"/>
      <c r="E130" s="111"/>
      <c r="F130" s="111"/>
      <c r="G130" s="111"/>
      <c r="H130" s="111"/>
      <c r="I130" s="111"/>
      <c r="J130" s="111"/>
      <c r="K130" s="111"/>
      <c r="L130" s="111"/>
      <c r="M130" s="111"/>
      <c r="N130" s="111"/>
      <c r="O130" s="111"/>
      <c r="P130" s="111"/>
      <c r="Q130" s="111"/>
      <c r="R130" s="111"/>
      <c r="S130" s="111"/>
      <c r="T130" s="111"/>
      <c r="U130" s="111"/>
      <c r="V130" s="111"/>
      <c r="W130" s="111"/>
      <c r="X130" s="111"/>
      <c r="Y130" s="111"/>
      <c r="Z130" s="111"/>
      <c r="AA130" s="111"/>
      <c r="AB130" s="84"/>
      <c r="AC130" s="84"/>
      <c r="AD130" s="84"/>
      <c r="AE130" s="84"/>
      <c r="AF130" s="84"/>
    </row>
    <row r="131" spans="1:32" x14ac:dyDescent="0.2">
      <c r="A131" s="95"/>
      <c r="B131" s="111"/>
      <c r="C131" s="111"/>
      <c r="D131" s="111"/>
      <c r="E131" s="111"/>
      <c r="F131" s="111"/>
      <c r="G131" s="111"/>
      <c r="H131" s="111"/>
      <c r="I131" s="111"/>
      <c r="J131" s="111"/>
      <c r="K131" s="111"/>
      <c r="L131" s="111"/>
      <c r="M131" s="111"/>
      <c r="N131" s="111"/>
      <c r="O131" s="111"/>
      <c r="P131" s="111"/>
      <c r="Q131" s="111"/>
      <c r="R131" s="111"/>
      <c r="S131" s="111"/>
      <c r="T131" s="111"/>
      <c r="U131" s="111"/>
      <c r="V131" s="111"/>
      <c r="W131" s="111"/>
      <c r="X131" s="111"/>
      <c r="Y131" s="111"/>
      <c r="Z131" s="111"/>
      <c r="AA131" s="111"/>
      <c r="AB131" s="84"/>
      <c r="AC131" s="84"/>
      <c r="AD131" s="84"/>
      <c r="AE131" s="84"/>
      <c r="AF131" s="84"/>
    </row>
    <row r="132" spans="1:32" x14ac:dyDescent="0.2">
      <c r="A132" s="95"/>
      <c r="B132" s="111"/>
      <c r="C132" s="111"/>
      <c r="D132" s="111"/>
      <c r="E132" s="111"/>
      <c r="F132" s="111"/>
      <c r="G132" s="111"/>
      <c r="H132" s="111"/>
      <c r="I132" s="111"/>
      <c r="J132" s="111"/>
      <c r="K132" s="111"/>
      <c r="L132" s="111"/>
      <c r="M132" s="111"/>
      <c r="N132" s="111"/>
      <c r="O132" s="111"/>
      <c r="P132" s="111"/>
      <c r="Q132" s="111"/>
      <c r="R132" s="111"/>
      <c r="S132" s="111"/>
      <c r="T132" s="111"/>
      <c r="U132" s="111"/>
      <c r="V132" s="111"/>
      <c r="W132" s="111"/>
      <c r="X132" s="111"/>
      <c r="Y132" s="111"/>
      <c r="Z132" s="111"/>
      <c r="AA132" s="111"/>
      <c r="AB132" s="84"/>
      <c r="AC132" s="84"/>
      <c r="AD132" s="84"/>
      <c r="AE132" s="84"/>
      <c r="AF132" s="84"/>
    </row>
    <row r="133" spans="1:32" x14ac:dyDescent="0.2">
      <c r="A133" s="95"/>
      <c r="B133" s="111"/>
      <c r="C133" s="111"/>
      <c r="D133" s="111"/>
      <c r="E133" s="111"/>
      <c r="F133" s="111"/>
      <c r="G133" s="111"/>
      <c r="H133" s="111"/>
      <c r="I133" s="111"/>
      <c r="J133" s="111"/>
      <c r="K133" s="111"/>
      <c r="L133" s="111"/>
      <c r="M133" s="111"/>
      <c r="N133" s="111"/>
      <c r="O133" s="111"/>
      <c r="P133" s="111"/>
      <c r="Q133" s="111"/>
      <c r="R133" s="111"/>
      <c r="S133" s="111"/>
      <c r="T133" s="111"/>
      <c r="U133" s="111"/>
      <c r="V133" s="111"/>
      <c r="W133" s="111"/>
      <c r="X133" s="111"/>
      <c r="Y133" s="111"/>
      <c r="Z133" s="111"/>
      <c r="AA133" s="111"/>
      <c r="AB133" s="84"/>
      <c r="AC133" s="84"/>
      <c r="AD133" s="84"/>
      <c r="AE133" s="84"/>
      <c r="AF133" s="84"/>
    </row>
    <row r="134" spans="1:32" x14ac:dyDescent="0.2">
      <c r="A134" s="95"/>
      <c r="B134" s="111"/>
      <c r="C134" s="111"/>
      <c r="D134" s="111"/>
      <c r="E134" s="111"/>
      <c r="F134" s="111"/>
      <c r="G134" s="111"/>
      <c r="H134" s="111"/>
      <c r="I134" s="111"/>
      <c r="J134" s="111"/>
      <c r="K134" s="111"/>
      <c r="L134" s="111"/>
      <c r="M134" s="111"/>
      <c r="N134" s="111"/>
      <c r="O134" s="111"/>
      <c r="P134" s="111"/>
      <c r="Q134" s="111"/>
      <c r="R134" s="111"/>
      <c r="S134" s="111"/>
      <c r="T134" s="111"/>
      <c r="U134" s="111"/>
      <c r="V134" s="111"/>
      <c r="W134" s="111"/>
      <c r="X134" s="111"/>
      <c r="Y134" s="111"/>
      <c r="Z134" s="111"/>
      <c r="AA134" s="111"/>
      <c r="AB134" s="84"/>
      <c r="AC134" s="84"/>
      <c r="AD134" s="84"/>
      <c r="AE134" s="84"/>
      <c r="AF134" s="84"/>
    </row>
    <row r="135" spans="1:32" x14ac:dyDescent="0.2">
      <c r="A135" s="94"/>
      <c r="B135" s="111"/>
      <c r="C135" s="111"/>
      <c r="D135" s="111"/>
      <c r="E135" s="111"/>
      <c r="F135" s="111"/>
      <c r="G135" s="111"/>
      <c r="H135" s="111"/>
      <c r="I135" s="111"/>
      <c r="J135" s="111"/>
      <c r="K135" s="111"/>
      <c r="L135" s="111"/>
      <c r="M135" s="111"/>
      <c r="N135" s="111"/>
      <c r="O135" s="111"/>
      <c r="P135" s="111"/>
      <c r="Q135" s="111"/>
      <c r="R135" s="111"/>
      <c r="S135" s="111"/>
      <c r="T135" s="111"/>
      <c r="U135" s="111"/>
      <c r="V135" s="111"/>
      <c r="W135" s="111"/>
      <c r="X135" s="111"/>
      <c r="Y135" s="111"/>
      <c r="Z135" s="111"/>
      <c r="AA135" s="111"/>
      <c r="AB135" s="84"/>
      <c r="AC135" s="84"/>
      <c r="AD135" s="84"/>
      <c r="AE135" s="84"/>
      <c r="AF135" s="84"/>
    </row>
    <row r="136" spans="1:32" x14ac:dyDescent="0.2">
      <c r="A136" s="94"/>
      <c r="B136" s="111"/>
      <c r="C136" s="111"/>
      <c r="D136" s="111"/>
      <c r="E136" s="111"/>
      <c r="F136" s="111"/>
      <c r="G136" s="111"/>
      <c r="H136" s="111"/>
      <c r="I136" s="111"/>
      <c r="J136" s="111"/>
      <c r="K136" s="111"/>
      <c r="L136" s="111"/>
      <c r="M136" s="111"/>
      <c r="N136" s="111"/>
      <c r="O136" s="111"/>
      <c r="P136" s="111"/>
      <c r="Q136" s="111"/>
      <c r="R136" s="111"/>
      <c r="S136" s="111"/>
      <c r="T136" s="111"/>
      <c r="U136" s="111"/>
      <c r="V136" s="111"/>
      <c r="W136" s="111"/>
      <c r="X136" s="111"/>
      <c r="Y136" s="111"/>
      <c r="Z136" s="111"/>
      <c r="AA136" s="111"/>
      <c r="AB136" s="84"/>
      <c r="AC136" s="84"/>
      <c r="AD136" s="84"/>
      <c r="AE136" s="84"/>
      <c r="AF136" s="84"/>
    </row>
    <row r="137" spans="1:32" x14ac:dyDescent="0.2">
      <c r="A137" s="94"/>
      <c r="B137" s="111"/>
      <c r="C137" s="111"/>
      <c r="D137" s="111"/>
      <c r="E137" s="111"/>
      <c r="F137" s="111"/>
      <c r="G137" s="111"/>
      <c r="H137" s="111"/>
      <c r="I137" s="111"/>
      <c r="J137" s="111"/>
      <c r="K137" s="111"/>
      <c r="L137" s="111"/>
      <c r="M137" s="111"/>
      <c r="N137" s="111"/>
      <c r="O137" s="111"/>
      <c r="P137" s="111"/>
      <c r="Q137" s="111"/>
      <c r="R137" s="111"/>
      <c r="S137" s="111"/>
      <c r="T137" s="111"/>
      <c r="U137" s="111"/>
      <c r="V137" s="111"/>
      <c r="W137" s="111"/>
      <c r="X137" s="111"/>
      <c r="Y137" s="111"/>
      <c r="Z137" s="111"/>
      <c r="AA137" s="111"/>
      <c r="AB137" s="84"/>
      <c r="AC137" s="84"/>
      <c r="AD137" s="84"/>
      <c r="AE137" s="84"/>
      <c r="AF137" s="84"/>
    </row>
    <row r="138" spans="1:32" x14ac:dyDescent="0.2">
      <c r="A138" s="18"/>
      <c r="B138" s="111"/>
      <c r="C138" s="111"/>
      <c r="D138" s="111"/>
      <c r="E138" s="111"/>
      <c r="F138" s="111"/>
      <c r="G138" s="111"/>
      <c r="H138" s="111"/>
      <c r="I138" s="111"/>
      <c r="J138" s="111"/>
      <c r="K138" s="111"/>
      <c r="L138" s="111"/>
      <c r="M138" s="111"/>
      <c r="N138" s="111"/>
      <c r="O138" s="111"/>
      <c r="P138" s="111"/>
      <c r="Q138" s="111"/>
      <c r="R138" s="111"/>
      <c r="S138" s="111"/>
      <c r="T138" s="111"/>
      <c r="U138" s="111"/>
      <c r="V138" s="111"/>
      <c r="W138" s="111"/>
      <c r="X138" s="111"/>
      <c r="Y138" s="111"/>
      <c r="Z138" s="111"/>
      <c r="AA138" s="111"/>
      <c r="AB138" s="84"/>
      <c r="AC138" s="84"/>
      <c r="AD138" s="84"/>
      <c r="AE138" s="84"/>
      <c r="AF138" s="84"/>
    </row>
    <row r="139" spans="1:32" x14ac:dyDescent="0.2">
      <c r="A139" s="18"/>
      <c r="B139" s="111"/>
      <c r="C139" s="111"/>
      <c r="D139" s="111"/>
      <c r="E139" s="111"/>
      <c r="F139" s="111"/>
      <c r="G139" s="111"/>
      <c r="H139" s="111"/>
      <c r="I139" s="111"/>
      <c r="J139" s="111"/>
      <c r="K139" s="111"/>
      <c r="L139" s="111"/>
      <c r="M139" s="111"/>
      <c r="N139" s="111"/>
      <c r="O139" s="111"/>
      <c r="P139" s="111"/>
      <c r="Q139" s="111"/>
      <c r="R139" s="111"/>
      <c r="S139" s="111"/>
      <c r="T139" s="111"/>
      <c r="U139" s="111"/>
      <c r="V139" s="111"/>
      <c r="W139" s="111"/>
      <c r="X139" s="111"/>
      <c r="Y139" s="111"/>
      <c r="Z139" s="111"/>
      <c r="AA139" s="111"/>
      <c r="AB139" s="84"/>
      <c r="AC139" s="84"/>
      <c r="AD139" s="84"/>
      <c r="AE139" s="84"/>
      <c r="AF139" s="84"/>
    </row>
    <row r="140" spans="1:32" x14ac:dyDescent="0.2">
      <c r="A140" s="18"/>
      <c r="B140" s="111"/>
      <c r="C140" s="111"/>
      <c r="D140" s="111"/>
      <c r="E140" s="111"/>
      <c r="F140" s="111"/>
      <c r="G140" s="111"/>
      <c r="H140" s="111"/>
      <c r="I140" s="111"/>
      <c r="J140" s="111"/>
      <c r="K140" s="111"/>
      <c r="L140" s="111"/>
      <c r="M140" s="111"/>
      <c r="N140" s="111"/>
      <c r="O140" s="111"/>
      <c r="P140" s="111"/>
      <c r="Q140" s="111"/>
      <c r="R140" s="111"/>
      <c r="S140" s="111"/>
      <c r="T140" s="111"/>
      <c r="U140" s="111"/>
      <c r="V140" s="111"/>
      <c r="W140" s="111"/>
      <c r="X140" s="111"/>
      <c r="Y140" s="111"/>
      <c r="Z140" s="111"/>
      <c r="AA140" s="111"/>
      <c r="AB140" s="84"/>
      <c r="AC140" s="84"/>
      <c r="AD140" s="84"/>
      <c r="AE140" s="84"/>
      <c r="AF140" s="84"/>
    </row>
    <row r="141" spans="1:32" x14ac:dyDescent="0.2">
      <c r="A141" s="18"/>
      <c r="B141" s="111"/>
      <c r="C141" s="111"/>
      <c r="D141" s="111"/>
      <c r="E141" s="111"/>
      <c r="F141" s="111"/>
      <c r="G141" s="111"/>
      <c r="H141" s="111"/>
      <c r="I141" s="111"/>
      <c r="J141" s="111"/>
      <c r="K141" s="111"/>
      <c r="L141" s="111"/>
      <c r="M141" s="111"/>
      <c r="N141" s="111"/>
      <c r="O141" s="111"/>
      <c r="P141" s="111"/>
      <c r="Q141" s="111"/>
      <c r="R141" s="111"/>
      <c r="S141" s="111"/>
      <c r="T141" s="111"/>
      <c r="U141" s="111"/>
      <c r="V141" s="111"/>
      <c r="W141" s="111"/>
      <c r="X141" s="111"/>
      <c r="Y141" s="111"/>
      <c r="Z141" s="111"/>
      <c r="AA141" s="111"/>
      <c r="AB141" s="84"/>
      <c r="AC141" s="84"/>
      <c r="AD141" s="84"/>
      <c r="AE141" s="84"/>
      <c r="AF141" s="84"/>
    </row>
    <row r="142" spans="1:32" x14ac:dyDescent="0.2">
      <c r="A142" s="18"/>
      <c r="B142" s="111"/>
      <c r="C142" s="111"/>
      <c r="D142" s="111"/>
      <c r="E142" s="111"/>
      <c r="F142" s="111"/>
      <c r="G142" s="111"/>
      <c r="H142" s="111"/>
      <c r="I142" s="111"/>
      <c r="J142" s="111"/>
      <c r="K142" s="111"/>
      <c r="L142" s="111"/>
      <c r="M142" s="111"/>
      <c r="N142" s="111"/>
      <c r="O142" s="111"/>
      <c r="P142" s="111"/>
      <c r="Q142" s="111"/>
      <c r="R142" s="111"/>
      <c r="S142" s="111"/>
      <c r="T142" s="111"/>
      <c r="U142" s="111"/>
      <c r="V142" s="111"/>
      <c r="W142" s="111"/>
      <c r="X142" s="111"/>
      <c r="Y142" s="111"/>
      <c r="Z142" s="111"/>
      <c r="AA142" s="111"/>
      <c r="AB142" s="84"/>
      <c r="AC142" s="84"/>
      <c r="AD142" s="84"/>
      <c r="AE142" s="84"/>
      <c r="AF142" s="84"/>
    </row>
    <row r="143" spans="1:32" x14ac:dyDescent="0.2">
      <c r="A143" s="18"/>
      <c r="B143" s="111"/>
      <c r="C143" s="111"/>
      <c r="D143" s="111"/>
      <c r="E143" s="111"/>
      <c r="F143" s="111"/>
      <c r="G143" s="111"/>
      <c r="H143" s="111"/>
      <c r="I143" s="111"/>
      <c r="J143" s="111"/>
      <c r="K143" s="111"/>
      <c r="L143" s="111"/>
      <c r="M143" s="111"/>
      <c r="N143" s="111"/>
      <c r="O143" s="111"/>
      <c r="P143" s="111"/>
      <c r="Q143" s="111"/>
      <c r="R143" s="111"/>
      <c r="S143" s="111"/>
      <c r="T143" s="111"/>
      <c r="U143" s="111"/>
      <c r="V143" s="111"/>
      <c r="W143" s="111"/>
      <c r="X143" s="111"/>
      <c r="Y143" s="111"/>
      <c r="Z143" s="111"/>
      <c r="AA143" s="111"/>
      <c r="AB143" s="84"/>
      <c r="AC143" s="84"/>
      <c r="AD143" s="84"/>
      <c r="AE143" s="84"/>
      <c r="AF143" s="84"/>
    </row>
    <row r="144" spans="1:32" x14ac:dyDescent="0.2">
      <c r="A144" s="18"/>
      <c r="B144" s="111"/>
      <c r="C144" s="111"/>
      <c r="D144" s="111"/>
      <c r="E144" s="111"/>
      <c r="F144" s="111"/>
      <c r="G144" s="111"/>
      <c r="H144" s="111"/>
      <c r="I144" s="111"/>
      <c r="J144" s="111"/>
      <c r="K144" s="111"/>
      <c r="L144" s="111"/>
      <c r="M144" s="111"/>
      <c r="N144" s="111"/>
      <c r="O144" s="111"/>
      <c r="P144" s="111"/>
      <c r="Q144" s="111"/>
      <c r="R144" s="111"/>
      <c r="S144" s="111"/>
      <c r="T144" s="111"/>
      <c r="U144" s="111"/>
      <c r="V144" s="111"/>
      <c r="W144" s="111"/>
      <c r="X144" s="111"/>
      <c r="Y144" s="111"/>
      <c r="Z144" s="111"/>
      <c r="AA144" s="111"/>
      <c r="AB144" s="84"/>
      <c r="AC144" s="84"/>
      <c r="AD144" s="84"/>
      <c r="AE144" s="84"/>
      <c r="AF144" s="84"/>
    </row>
    <row r="145" spans="1:32" x14ac:dyDescent="0.2">
      <c r="A145" s="18"/>
      <c r="B145" s="111"/>
      <c r="C145" s="111"/>
      <c r="D145" s="111"/>
      <c r="E145" s="111"/>
      <c r="F145" s="111"/>
      <c r="G145" s="111"/>
      <c r="H145" s="111"/>
      <c r="I145" s="111"/>
      <c r="J145" s="111"/>
      <c r="K145" s="111"/>
      <c r="L145" s="111"/>
      <c r="M145" s="111"/>
      <c r="N145" s="111"/>
      <c r="O145" s="111"/>
      <c r="P145" s="111"/>
      <c r="Q145" s="111"/>
      <c r="R145" s="111"/>
      <c r="S145" s="111"/>
      <c r="T145" s="111"/>
      <c r="U145" s="111"/>
      <c r="V145" s="111"/>
      <c r="W145" s="111"/>
      <c r="X145" s="111"/>
      <c r="Y145" s="111"/>
      <c r="Z145" s="111"/>
      <c r="AA145" s="111"/>
      <c r="AB145" s="84"/>
      <c r="AC145" s="84"/>
      <c r="AD145" s="84"/>
      <c r="AE145" s="84"/>
      <c r="AF145" s="84"/>
    </row>
    <row r="146" spans="1:32" x14ac:dyDescent="0.2">
      <c r="A146" s="18"/>
      <c r="B146" s="111"/>
      <c r="C146" s="111"/>
      <c r="D146" s="111"/>
      <c r="E146" s="111"/>
      <c r="F146" s="111"/>
      <c r="G146" s="111"/>
      <c r="H146" s="111"/>
      <c r="I146" s="111"/>
      <c r="J146" s="111"/>
      <c r="K146" s="111"/>
      <c r="L146" s="111"/>
      <c r="M146" s="111"/>
      <c r="N146" s="111"/>
      <c r="O146" s="111"/>
      <c r="P146" s="111"/>
      <c r="Q146" s="111"/>
      <c r="R146" s="111"/>
      <c r="S146" s="111"/>
      <c r="T146" s="111"/>
      <c r="U146" s="111"/>
      <c r="V146" s="111"/>
      <c r="W146" s="111"/>
      <c r="X146" s="111"/>
      <c r="Y146" s="111"/>
      <c r="Z146" s="111"/>
      <c r="AA146" s="111"/>
      <c r="AB146" s="84"/>
      <c r="AC146" s="84"/>
      <c r="AD146" s="84"/>
      <c r="AE146" s="84"/>
      <c r="AF146" s="84"/>
    </row>
    <row r="147" spans="1:32" x14ac:dyDescent="0.2">
      <c r="A147" s="18"/>
      <c r="B147" s="111"/>
      <c r="C147" s="111"/>
      <c r="D147" s="111"/>
      <c r="E147" s="111"/>
      <c r="F147" s="111"/>
      <c r="G147" s="111"/>
      <c r="H147" s="111"/>
      <c r="I147" s="111"/>
      <c r="J147" s="111"/>
      <c r="K147" s="111"/>
      <c r="L147" s="111"/>
      <c r="M147" s="111"/>
      <c r="N147" s="111"/>
      <c r="O147" s="111"/>
      <c r="P147" s="111"/>
      <c r="Q147" s="111"/>
      <c r="R147" s="111"/>
      <c r="S147" s="111"/>
      <c r="T147" s="111"/>
      <c r="U147" s="111"/>
      <c r="V147" s="111"/>
      <c r="W147" s="111"/>
      <c r="X147" s="111"/>
      <c r="Y147" s="111"/>
      <c r="Z147" s="111"/>
      <c r="AA147" s="111"/>
      <c r="AB147" s="84"/>
      <c r="AC147" s="84"/>
      <c r="AD147" s="84"/>
      <c r="AE147" s="84"/>
      <c r="AF147" s="84"/>
    </row>
    <row r="148" spans="1:32" x14ac:dyDescent="0.2">
      <c r="A148" s="18"/>
      <c r="B148" s="111"/>
      <c r="C148" s="111"/>
      <c r="D148" s="111"/>
      <c r="E148" s="111"/>
      <c r="F148" s="111"/>
      <c r="G148" s="111"/>
      <c r="H148" s="111"/>
      <c r="I148" s="111"/>
      <c r="J148" s="111"/>
      <c r="K148" s="111"/>
      <c r="L148" s="111"/>
      <c r="M148" s="111"/>
      <c r="N148" s="111"/>
      <c r="O148" s="111"/>
      <c r="P148" s="111"/>
      <c r="Q148" s="111"/>
      <c r="R148" s="111"/>
      <c r="S148" s="111"/>
      <c r="T148" s="111"/>
      <c r="U148" s="111"/>
      <c r="V148" s="111"/>
      <c r="W148" s="111"/>
      <c r="X148" s="111"/>
      <c r="Y148" s="111"/>
      <c r="Z148" s="111"/>
      <c r="AA148" s="111"/>
      <c r="AB148" s="84"/>
      <c r="AC148" s="84"/>
      <c r="AD148" s="84"/>
      <c r="AE148" s="84"/>
      <c r="AF148" s="84"/>
    </row>
    <row r="149" spans="1:32" x14ac:dyDescent="0.2">
      <c r="A149" s="18"/>
      <c r="B149" s="111"/>
      <c r="C149" s="111"/>
      <c r="D149" s="111"/>
      <c r="E149" s="111"/>
      <c r="F149" s="111"/>
      <c r="G149" s="111"/>
      <c r="H149" s="111"/>
      <c r="I149" s="111"/>
      <c r="J149" s="111"/>
      <c r="K149" s="111"/>
      <c r="L149" s="111"/>
      <c r="M149" s="111"/>
      <c r="N149" s="111"/>
      <c r="O149" s="111"/>
      <c r="P149" s="111"/>
      <c r="Q149" s="111"/>
      <c r="R149" s="111"/>
      <c r="S149" s="111"/>
      <c r="T149" s="111"/>
      <c r="U149" s="111"/>
      <c r="V149" s="111"/>
      <c r="W149" s="111"/>
      <c r="X149" s="111"/>
      <c r="Y149" s="111"/>
      <c r="Z149" s="111"/>
      <c r="AA149" s="111"/>
      <c r="AB149" s="84"/>
      <c r="AC149" s="84"/>
      <c r="AD149" s="84"/>
      <c r="AE149" s="84"/>
      <c r="AF149" s="84"/>
    </row>
    <row r="150" spans="1:32" x14ac:dyDescent="0.2">
      <c r="A150" s="18"/>
      <c r="B150" s="111"/>
      <c r="C150" s="111"/>
      <c r="D150" s="111"/>
      <c r="E150" s="111"/>
      <c r="F150" s="111"/>
      <c r="G150" s="111"/>
      <c r="H150" s="111"/>
      <c r="I150" s="111"/>
      <c r="J150" s="111"/>
      <c r="K150" s="111"/>
      <c r="L150" s="111"/>
      <c r="M150" s="111"/>
      <c r="N150" s="111"/>
      <c r="O150" s="111"/>
      <c r="P150" s="111"/>
      <c r="Q150" s="111"/>
      <c r="R150" s="111"/>
      <c r="S150" s="111"/>
      <c r="T150" s="111"/>
      <c r="U150" s="111"/>
      <c r="V150" s="111"/>
      <c r="W150" s="111"/>
      <c r="X150" s="111"/>
      <c r="Y150" s="111"/>
      <c r="Z150" s="111"/>
      <c r="AA150" s="111"/>
      <c r="AB150" s="84"/>
      <c r="AC150" s="84"/>
      <c r="AD150" s="84"/>
      <c r="AE150" s="84"/>
      <c r="AF150" s="84"/>
    </row>
    <row r="151" spans="1:32" x14ac:dyDescent="0.2">
      <c r="A151" s="18"/>
      <c r="B151" s="111"/>
      <c r="C151" s="111"/>
      <c r="D151" s="111"/>
      <c r="E151" s="111"/>
      <c r="F151" s="111"/>
      <c r="G151" s="111"/>
      <c r="H151" s="111"/>
      <c r="I151" s="111"/>
      <c r="J151" s="111"/>
      <c r="K151" s="111"/>
      <c r="L151" s="111"/>
      <c r="M151" s="111"/>
      <c r="N151" s="111"/>
      <c r="O151" s="111"/>
      <c r="P151" s="111"/>
      <c r="Q151" s="111"/>
      <c r="R151" s="111"/>
      <c r="S151" s="111"/>
      <c r="T151" s="111"/>
      <c r="U151" s="111"/>
      <c r="V151" s="111"/>
      <c r="W151" s="111"/>
      <c r="X151" s="111"/>
      <c r="Y151" s="111"/>
      <c r="Z151" s="111"/>
      <c r="AA151" s="111"/>
      <c r="AB151" s="84"/>
      <c r="AC151" s="84"/>
      <c r="AD151" s="84"/>
      <c r="AE151" s="84"/>
      <c r="AF151" s="84"/>
    </row>
    <row r="152" spans="1:32" x14ac:dyDescent="0.2">
      <c r="A152" s="18"/>
      <c r="B152" s="111"/>
      <c r="C152" s="111"/>
      <c r="D152" s="111"/>
      <c r="E152" s="111"/>
      <c r="F152" s="111"/>
      <c r="G152" s="111"/>
      <c r="H152" s="111"/>
      <c r="I152" s="111"/>
      <c r="J152" s="111"/>
      <c r="K152" s="111"/>
      <c r="L152" s="111"/>
      <c r="M152" s="111"/>
      <c r="N152" s="111"/>
      <c r="O152" s="111"/>
      <c r="P152" s="111"/>
      <c r="Q152" s="111"/>
      <c r="R152" s="111"/>
      <c r="S152" s="111"/>
      <c r="T152" s="111"/>
      <c r="U152" s="111"/>
      <c r="V152" s="111"/>
      <c r="W152" s="111"/>
      <c r="X152" s="111"/>
      <c r="Y152" s="111"/>
      <c r="Z152" s="111"/>
      <c r="AA152" s="111"/>
      <c r="AB152" s="84"/>
      <c r="AC152" s="84"/>
      <c r="AD152" s="84"/>
      <c r="AE152" s="84"/>
      <c r="AF152" s="84"/>
    </row>
    <row r="153" spans="1:32" x14ac:dyDescent="0.2">
      <c r="A153" s="18"/>
      <c r="B153" s="111"/>
      <c r="C153" s="111"/>
      <c r="D153" s="111"/>
      <c r="E153" s="111"/>
      <c r="F153" s="111"/>
      <c r="G153" s="111"/>
      <c r="H153" s="111"/>
      <c r="I153" s="111"/>
      <c r="J153" s="111"/>
      <c r="K153" s="111"/>
      <c r="L153" s="111"/>
      <c r="M153" s="111"/>
      <c r="N153" s="111"/>
      <c r="O153" s="111"/>
      <c r="P153" s="111"/>
      <c r="Q153" s="111"/>
      <c r="R153" s="111"/>
      <c r="S153" s="111"/>
      <c r="T153" s="111"/>
      <c r="U153" s="111"/>
      <c r="V153" s="111"/>
      <c r="W153" s="111"/>
      <c r="X153" s="111"/>
      <c r="Y153" s="111"/>
      <c r="Z153" s="111"/>
      <c r="AA153" s="111"/>
      <c r="AB153" s="84"/>
      <c r="AC153" s="84"/>
      <c r="AD153" s="84"/>
      <c r="AE153" s="84"/>
      <c r="AF153" s="84"/>
    </row>
    <row r="154" spans="1:32" x14ac:dyDescent="0.2">
      <c r="A154" s="18"/>
      <c r="B154" s="111"/>
      <c r="C154" s="111"/>
      <c r="D154" s="111"/>
      <c r="E154" s="111"/>
      <c r="F154" s="111"/>
      <c r="G154" s="111"/>
      <c r="H154" s="111"/>
      <c r="I154" s="111"/>
      <c r="J154" s="111"/>
      <c r="K154" s="111"/>
      <c r="L154" s="111"/>
      <c r="M154" s="111"/>
      <c r="N154" s="111"/>
      <c r="O154" s="111"/>
      <c r="P154" s="111"/>
      <c r="Q154" s="111"/>
      <c r="R154" s="111"/>
      <c r="S154" s="111"/>
      <c r="T154" s="111"/>
      <c r="U154" s="111"/>
      <c r="V154" s="111"/>
      <c r="W154" s="111"/>
      <c r="X154" s="111"/>
      <c r="Y154" s="111"/>
      <c r="Z154" s="111"/>
      <c r="AA154" s="111"/>
      <c r="AB154" s="84"/>
      <c r="AC154" s="84"/>
      <c r="AD154" s="84"/>
      <c r="AE154" s="84"/>
      <c r="AF154" s="84"/>
    </row>
    <row r="155" spans="1:32" x14ac:dyDescent="0.2">
      <c r="A155" s="18"/>
      <c r="B155" s="111"/>
      <c r="C155" s="111"/>
      <c r="D155" s="111"/>
      <c r="E155" s="111"/>
      <c r="F155" s="111"/>
      <c r="G155" s="111"/>
      <c r="H155" s="111"/>
      <c r="I155" s="111"/>
      <c r="J155" s="111"/>
      <c r="K155" s="111"/>
      <c r="L155" s="111"/>
      <c r="M155" s="111"/>
      <c r="N155" s="111"/>
      <c r="O155" s="111"/>
      <c r="P155" s="111"/>
      <c r="Q155" s="111"/>
      <c r="R155" s="111"/>
      <c r="S155" s="111"/>
      <c r="T155" s="111"/>
      <c r="U155" s="111"/>
      <c r="V155" s="111"/>
      <c r="W155" s="111"/>
      <c r="X155" s="111"/>
      <c r="Y155" s="111"/>
      <c r="Z155" s="111"/>
      <c r="AA155" s="111"/>
      <c r="AB155" s="84"/>
      <c r="AC155" s="84"/>
      <c r="AD155" s="84"/>
      <c r="AE155" s="84"/>
      <c r="AF155" s="84"/>
    </row>
    <row r="156" spans="1:32" x14ac:dyDescent="0.2">
      <c r="A156" s="18"/>
      <c r="B156" s="111"/>
      <c r="C156" s="111"/>
      <c r="D156" s="111"/>
      <c r="E156" s="111"/>
      <c r="F156" s="111"/>
      <c r="G156" s="111"/>
      <c r="H156" s="111"/>
      <c r="I156" s="111"/>
      <c r="J156" s="111"/>
      <c r="K156" s="111"/>
      <c r="L156" s="111"/>
      <c r="M156" s="111"/>
      <c r="N156" s="111"/>
      <c r="O156" s="111"/>
      <c r="P156" s="111"/>
      <c r="Q156" s="111"/>
      <c r="R156" s="111"/>
      <c r="S156" s="111"/>
      <c r="T156" s="111"/>
      <c r="U156" s="111"/>
      <c r="V156" s="111"/>
      <c r="W156" s="111"/>
      <c r="X156" s="111"/>
      <c r="Y156" s="111"/>
      <c r="Z156" s="111"/>
      <c r="AA156" s="111"/>
      <c r="AB156" s="84"/>
      <c r="AC156" s="84"/>
      <c r="AD156" s="84"/>
      <c r="AE156" s="84"/>
      <c r="AF156" s="84"/>
    </row>
    <row r="157" spans="1:32" x14ac:dyDescent="0.2">
      <c r="A157" s="18"/>
      <c r="B157" s="111"/>
      <c r="C157" s="111"/>
      <c r="D157" s="111"/>
      <c r="E157" s="111"/>
      <c r="F157" s="111"/>
      <c r="G157" s="111"/>
      <c r="H157" s="111"/>
      <c r="I157" s="111"/>
      <c r="J157" s="111"/>
      <c r="K157" s="111"/>
      <c r="L157" s="111"/>
      <c r="M157" s="111"/>
      <c r="N157" s="111"/>
      <c r="O157" s="111"/>
      <c r="P157" s="111"/>
      <c r="Q157" s="111"/>
      <c r="R157" s="111"/>
      <c r="S157" s="111"/>
      <c r="T157" s="111"/>
      <c r="U157" s="111"/>
      <c r="V157" s="111"/>
      <c r="W157" s="111"/>
      <c r="X157" s="111"/>
      <c r="Y157" s="111"/>
      <c r="Z157" s="111"/>
      <c r="AA157" s="111"/>
      <c r="AB157" s="84"/>
      <c r="AC157" s="84"/>
      <c r="AD157" s="84"/>
      <c r="AE157" s="84"/>
      <c r="AF157" s="84"/>
    </row>
    <row r="158" spans="1:32" x14ac:dyDescent="0.2">
      <c r="A158" s="18"/>
      <c r="B158" s="111"/>
      <c r="C158" s="111"/>
      <c r="D158" s="111"/>
      <c r="E158" s="111"/>
      <c r="F158" s="111"/>
      <c r="G158" s="111"/>
      <c r="H158" s="111"/>
      <c r="I158" s="111"/>
      <c r="J158" s="111"/>
      <c r="K158" s="111"/>
      <c r="L158" s="111"/>
      <c r="M158" s="111"/>
      <c r="N158" s="111"/>
      <c r="O158" s="111"/>
      <c r="P158" s="111"/>
      <c r="Q158" s="111"/>
      <c r="R158" s="111"/>
      <c r="S158" s="111"/>
      <c r="T158" s="111"/>
      <c r="U158" s="111"/>
      <c r="V158" s="111"/>
      <c r="W158" s="111"/>
      <c r="X158" s="111"/>
      <c r="Y158" s="111"/>
      <c r="Z158" s="111"/>
      <c r="AA158" s="111"/>
      <c r="AB158" s="84"/>
      <c r="AC158" s="84"/>
      <c r="AD158" s="84"/>
      <c r="AE158" s="84"/>
      <c r="AF158" s="84"/>
    </row>
    <row r="159" spans="1:32" x14ac:dyDescent="0.2">
      <c r="A159" s="18"/>
      <c r="B159" s="111"/>
      <c r="C159" s="111"/>
      <c r="D159" s="111"/>
      <c r="E159" s="111"/>
      <c r="F159" s="111"/>
      <c r="G159" s="111"/>
      <c r="H159" s="111"/>
      <c r="I159" s="111"/>
      <c r="J159" s="111"/>
      <c r="K159" s="111"/>
      <c r="L159" s="111"/>
      <c r="M159" s="111"/>
      <c r="N159" s="111"/>
      <c r="O159" s="111"/>
      <c r="P159" s="111"/>
      <c r="Q159" s="111"/>
      <c r="R159" s="111"/>
      <c r="S159" s="111"/>
      <c r="T159" s="111"/>
      <c r="U159" s="111"/>
      <c r="V159" s="111"/>
      <c r="W159" s="111"/>
      <c r="X159" s="111"/>
      <c r="Y159" s="111"/>
      <c r="Z159" s="111"/>
      <c r="AA159" s="111"/>
      <c r="AB159" s="84"/>
      <c r="AC159" s="84"/>
      <c r="AD159" s="84"/>
      <c r="AE159" s="84"/>
      <c r="AF159" s="84"/>
    </row>
    <row r="160" spans="1:32" x14ac:dyDescent="0.2">
      <c r="A160" s="18"/>
      <c r="B160" s="111"/>
      <c r="C160" s="111"/>
      <c r="D160" s="111"/>
      <c r="E160" s="111"/>
      <c r="F160" s="111"/>
      <c r="G160" s="111"/>
      <c r="H160" s="111"/>
      <c r="I160" s="111"/>
      <c r="J160" s="111"/>
      <c r="K160" s="111"/>
      <c r="L160" s="111"/>
      <c r="M160" s="111"/>
      <c r="N160" s="111"/>
      <c r="O160" s="111"/>
      <c r="P160" s="111"/>
      <c r="Q160" s="111"/>
      <c r="R160" s="111"/>
      <c r="S160" s="111"/>
      <c r="T160" s="111"/>
      <c r="U160" s="111"/>
      <c r="V160" s="111"/>
      <c r="W160" s="111"/>
      <c r="X160" s="111"/>
      <c r="Y160" s="111"/>
      <c r="Z160" s="111"/>
      <c r="AA160" s="111"/>
      <c r="AB160" s="84"/>
      <c r="AC160" s="84"/>
      <c r="AD160" s="84"/>
      <c r="AE160" s="84"/>
      <c r="AF160" s="84"/>
    </row>
    <row r="161" spans="1:32" x14ac:dyDescent="0.2">
      <c r="A161" s="18"/>
      <c r="B161" s="111"/>
      <c r="C161" s="111"/>
      <c r="D161" s="111"/>
      <c r="E161" s="111"/>
      <c r="F161" s="111"/>
      <c r="G161" s="111"/>
      <c r="H161" s="111"/>
      <c r="I161" s="111"/>
      <c r="J161" s="111"/>
      <c r="K161" s="111"/>
      <c r="L161" s="111"/>
      <c r="M161" s="111"/>
      <c r="N161" s="111"/>
      <c r="O161" s="111"/>
      <c r="P161" s="111"/>
      <c r="Q161" s="111"/>
      <c r="R161" s="111"/>
      <c r="S161" s="111"/>
      <c r="T161" s="111"/>
      <c r="U161" s="111"/>
      <c r="V161" s="111"/>
      <c r="W161" s="111"/>
      <c r="X161" s="111"/>
      <c r="Y161" s="111"/>
      <c r="Z161" s="111"/>
      <c r="AA161" s="111"/>
      <c r="AB161" s="84"/>
      <c r="AC161" s="84"/>
      <c r="AD161" s="84"/>
      <c r="AE161" s="84"/>
      <c r="AF161" s="84"/>
    </row>
    <row r="162" spans="1:32" x14ac:dyDescent="0.2">
      <c r="A162" s="18"/>
      <c r="B162" s="111"/>
      <c r="C162" s="111"/>
      <c r="D162" s="111"/>
      <c r="E162" s="111"/>
      <c r="F162" s="111"/>
      <c r="G162" s="111"/>
      <c r="H162" s="111"/>
      <c r="I162" s="111"/>
      <c r="J162" s="111"/>
      <c r="K162" s="111"/>
      <c r="L162" s="111"/>
      <c r="M162" s="111"/>
      <c r="N162" s="111"/>
      <c r="O162" s="111"/>
      <c r="P162" s="111"/>
      <c r="Q162" s="111"/>
      <c r="R162" s="111"/>
      <c r="S162" s="111"/>
      <c r="T162" s="111"/>
      <c r="U162" s="111"/>
      <c r="V162" s="111"/>
      <c r="W162" s="111"/>
      <c r="X162" s="111"/>
      <c r="Y162" s="111"/>
      <c r="Z162" s="111"/>
      <c r="AA162" s="111"/>
      <c r="AB162" s="84"/>
      <c r="AC162" s="84"/>
      <c r="AD162" s="84"/>
      <c r="AE162" s="84"/>
      <c r="AF162" s="84"/>
    </row>
    <row r="163" spans="1:32" x14ac:dyDescent="0.2">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row>
    <row r="164" spans="1:32" x14ac:dyDescent="0.2">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row>
    <row r="165" spans="1:32" x14ac:dyDescent="0.2">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row>
    <row r="166" spans="1:32" x14ac:dyDescent="0.2">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row>
    <row r="167" spans="1:32" x14ac:dyDescent="0.2">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row>
    <row r="168" spans="1:32" x14ac:dyDescent="0.2">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row>
    <row r="169" spans="1:32" x14ac:dyDescent="0.2">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row>
    <row r="170" spans="1:32" x14ac:dyDescent="0.2">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row>
    <row r="171" spans="1:32" x14ac:dyDescent="0.2">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row>
    <row r="172" spans="1:32" x14ac:dyDescent="0.2">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row>
    <row r="173" spans="1:32" x14ac:dyDescent="0.2">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row>
  </sheetData>
  <dataValidations count="2">
    <dataValidation type="textLength" operator="equal" showErrorMessage="1" errorTitle="Error" error="Longitud de DNI incorrecta" sqref="H26 AE14" xr:uid="{00000000-0002-0000-0400-000000000000}">
      <formula1>9</formula1>
      <formula2>0</formula2>
    </dataValidation>
    <dataValidation type="list" operator="equal" showInputMessage="1" showErrorMessage="1" promptTitle="Seleccione País" sqref="H35 H38 AE17:AE18" xr:uid="{00000000-0002-0000-0400-000001000000}">
      <formula1>"Alemania,Arabia Saudí,Argentina,Australia,Bélgica,Brasil,Camerún,Canadá,Costa Rica,Croacia,Dinamarca,Ecuador,EEUU,España,Francia,Gales,Ghana,Inglaterra,Japón,Marruecos,México,Países Bajos,Polonia,Portugal,Qatar,República de Corea,RI de Irán,Senegal,Serbia"</formula1>
      <formula2>0</formula2>
    </dataValidation>
  </dataValidations>
  <pageMargins left="0.78749999999999998" right="0.78749999999999998" top="1.05277777777778" bottom="1.05277777777778" header="0.78749999999999998" footer="0.78749999999999998"/>
  <pageSetup paperSize="9" orientation="portrait" horizontalDpi="300" verticalDpi="300" r:id="rId1"/>
  <headerFooter>
    <oddHeader>&amp;C&amp;"Times New Roman,Normal"&amp;12&amp;A</oddHeader>
    <oddFooter>&amp;C&amp;"Times New Roman,Normal"&amp;12Página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Inscribir">
                <anchor moveWithCells="1" sizeWithCells="1">
                  <from>
                    <xdr:col>6</xdr:col>
                    <xdr:colOff>923925</xdr:colOff>
                    <xdr:row>40</xdr:row>
                    <xdr:rowOff>123825</xdr:rowOff>
                  </from>
                  <to>
                    <xdr:col>8</xdr:col>
                    <xdr:colOff>180975</xdr:colOff>
                    <xdr:row>44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F9D7C-DBB8-4BC5-982C-18B216859C55}">
  <sheetPr>
    <tabColor theme="4" tint="0.39997558519241921"/>
  </sheetPr>
  <dimension ref="A1:X239"/>
  <sheetViews>
    <sheetView workbookViewId="0">
      <selection activeCell="A2" sqref="A2:XFD2"/>
    </sheetView>
  </sheetViews>
  <sheetFormatPr baseColWidth="10" defaultRowHeight="12.75" x14ac:dyDescent="0.2"/>
  <cols>
    <col min="1" max="1" width="23" customWidth="1"/>
    <col min="2" max="2" width="14" customWidth="1"/>
    <col min="3" max="3" width="16.28515625" customWidth="1"/>
    <col min="4" max="4" width="28.28515625" bestFit="1" customWidth="1"/>
    <col min="5" max="5" width="21" customWidth="1"/>
    <col min="6" max="6" width="51.28515625" bestFit="1" customWidth="1"/>
    <col min="7" max="7" width="56.28515625" bestFit="1" customWidth="1"/>
  </cols>
  <sheetData>
    <row r="1" spans="1:24" ht="18" x14ac:dyDescent="0.25">
      <c r="A1" s="134" t="s">
        <v>1942</v>
      </c>
      <c r="B1" s="134" t="s">
        <v>1943</v>
      </c>
      <c r="C1" s="134" t="s">
        <v>1944</v>
      </c>
      <c r="D1" s="134" t="s">
        <v>1945</v>
      </c>
      <c r="E1" s="134" t="s">
        <v>1946</v>
      </c>
      <c r="F1" s="134" t="s">
        <v>1947</v>
      </c>
      <c r="G1" s="134" t="s">
        <v>1948</v>
      </c>
      <c r="H1" s="112"/>
      <c r="I1" s="112"/>
      <c r="J1" s="112"/>
      <c r="K1" s="112"/>
      <c r="L1" s="112"/>
      <c r="M1" s="112"/>
      <c r="N1" s="112"/>
      <c r="O1" s="112"/>
      <c r="P1" s="112"/>
      <c r="Q1" s="112"/>
      <c r="R1" s="112"/>
      <c r="S1" s="112"/>
      <c r="T1" s="112"/>
      <c r="U1" s="112"/>
      <c r="V1" s="112"/>
      <c r="W1" s="112"/>
      <c r="X1" s="112"/>
    </row>
    <row r="2" spans="1:24" ht="18" x14ac:dyDescent="0.2">
      <c r="A2" s="131">
        <v>321321321</v>
      </c>
      <c r="B2" s="131" t="s">
        <v>2011</v>
      </c>
      <c r="C2" s="131" t="s">
        <v>2007</v>
      </c>
      <c r="D2" s="131" t="s">
        <v>2008</v>
      </c>
      <c r="E2" s="19" t="s">
        <v>2009</v>
      </c>
      <c r="F2" s="131" t="s">
        <v>39</v>
      </c>
      <c r="G2" s="131" t="s">
        <v>2010</v>
      </c>
      <c r="H2" s="112"/>
      <c r="I2" s="112"/>
      <c r="J2" s="112"/>
      <c r="K2" s="112"/>
      <c r="L2" s="112"/>
      <c r="M2" s="112"/>
      <c r="N2" s="112"/>
      <c r="O2" s="112"/>
      <c r="P2" s="112"/>
      <c r="Q2" s="112"/>
      <c r="R2" s="112"/>
      <c r="S2" s="112"/>
      <c r="T2" s="112"/>
      <c r="U2" s="112"/>
      <c r="V2" s="112"/>
      <c r="W2" s="112"/>
      <c r="X2" s="112"/>
    </row>
    <row r="3" spans="1:24" ht="18" x14ac:dyDescent="0.2">
      <c r="A3" s="131">
        <v>321321321</v>
      </c>
      <c r="B3" s="131">
        <v>1</v>
      </c>
      <c r="C3" s="131">
        <v>2</v>
      </c>
      <c r="D3" s="131">
        <v>123</v>
      </c>
      <c r="E3" s="133">
        <v>123</v>
      </c>
      <c r="F3" s="131" t="s">
        <v>39</v>
      </c>
      <c r="G3" s="131" t="s">
        <v>55</v>
      </c>
      <c r="H3" s="112"/>
      <c r="I3" s="112"/>
      <c r="J3" s="112"/>
      <c r="K3" s="112"/>
      <c r="L3" s="112"/>
      <c r="M3" s="112"/>
      <c r="N3" s="112"/>
      <c r="O3" s="112"/>
      <c r="P3" s="112"/>
      <c r="Q3" s="112"/>
      <c r="R3" s="112"/>
      <c r="S3" s="112"/>
      <c r="T3" s="112"/>
      <c r="U3" s="112"/>
      <c r="V3" s="112"/>
      <c r="W3" s="112"/>
      <c r="X3" s="112"/>
    </row>
    <row r="4" spans="1:24" ht="18" x14ac:dyDescent="0.2">
      <c r="A4" s="131">
        <v>123456789</v>
      </c>
      <c r="B4" s="131" t="s">
        <v>1953</v>
      </c>
      <c r="C4" s="131" t="s">
        <v>1954</v>
      </c>
      <c r="D4" s="131" t="s">
        <v>1956</v>
      </c>
      <c r="E4" s="133" t="s">
        <v>1955</v>
      </c>
      <c r="F4" s="131" t="s">
        <v>39</v>
      </c>
      <c r="G4" s="131" t="s">
        <v>1934</v>
      </c>
      <c r="H4" s="112"/>
      <c r="I4" s="112"/>
      <c r="J4" s="112"/>
      <c r="K4" s="112"/>
      <c r="L4" s="112"/>
      <c r="M4" s="112"/>
      <c r="N4" s="112"/>
      <c r="O4" s="112"/>
      <c r="P4" s="112"/>
      <c r="Q4" s="112"/>
      <c r="R4" s="112"/>
      <c r="S4" s="112"/>
      <c r="T4" s="112"/>
      <c r="U4" s="112"/>
      <c r="V4" s="112"/>
      <c r="W4" s="112"/>
      <c r="X4" s="112"/>
    </row>
    <row r="5" spans="1:24" x14ac:dyDescent="0.2">
      <c r="A5" s="112"/>
      <c r="B5" s="112"/>
      <c r="C5" s="112"/>
      <c r="D5" s="112"/>
      <c r="E5" s="112"/>
      <c r="F5" s="112"/>
      <c r="G5" s="112"/>
      <c r="H5" s="112"/>
      <c r="I5" s="112"/>
      <c r="J5" s="112"/>
      <c r="K5" s="112"/>
      <c r="L5" s="112"/>
      <c r="M5" s="112"/>
      <c r="N5" s="112"/>
      <c r="O5" s="112"/>
      <c r="P5" s="112"/>
      <c r="Q5" s="112"/>
      <c r="R5" s="112"/>
      <c r="S5" s="112"/>
      <c r="T5" s="112"/>
      <c r="U5" s="112"/>
      <c r="V5" s="112"/>
      <c r="W5" s="112"/>
      <c r="X5" s="112"/>
    </row>
    <row r="6" spans="1:24" x14ac:dyDescent="0.2">
      <c r="A6" s="112"/>
      <c r="B6" s="112"/>
      <c r="C6" s="112"/>
      <c r="D6" s="112"/>
      <c r="E6" s="112"/>
      <c r="F6" s="112"/>
      <c r="G6" s="112"/>
      <c r="H6" s="112"/>
      <c r="I6" s="112"/>
      <c r="J6" s="112"/>
      <c r="K6" s="112"/>
      <c r="L6" s="112"/>
      <c r="M6" s="112"/>
      <c r="N6" s="112"/>
      <c r="O6" s="112"/>
      <c r="P6" s="112"/>
      <c r="Q6" s="112"/>
      <c r="R6" s="112"/>
      <c r="S6" s="112"/>
      <c r="T6" s="112"/>
      <c r="U6" s="112"/>
      <c r="V6" s="112"/>
      <c r="W6" s="112"/>
      <c r="X6" s="112"/>
    </row>
    <row r="7" spans="1:24" x14ac:dyDescent="0.2">
      <c r="A7" s="112"/>
      <c r="B7" s="112"/>
      <c r="C7" s="112"/>
      <c r="D7" s="112"/>
      <c r="E7" s="112"/>
      <c r="F7" s="112"/>
      <c r="G7" s="112"/>
      <c r="H7" s="112"/>
      <c r="I7" s="112"/>
      <c r="J7" s="112"/>
      <c r="K7" s="112"/>
      <c r="L7" s="112"/>
      <c r="M7" s="112"/>
      <c r="N7" s="112"/>
      <c r="O7" s="112"/>
      <c r="P7" s="112"/>
      <c r="Q7" s="112"/>
      <c r="R7" s="112"/>
      <c r="S7" s="112"/>
      <c r="T7" s="112"/>
      <c r="U7" s="112"/>
      <c r="V7" s="112"/>
      <c r="W7" s="112"/>
      <c r="X7" s="112"/>
    </row>
    <row r="8" spans="1:24" x14ac:dyDescent="0.2">
      <c r="A8" s="112"/>
      <c r="B8" s="112"/>
      <c r="C8" s="112"/>
      <c r="D8" s="112"/>
      <c r="E8" s="112"/>
      <c r="F8" s="112"/>
      <c r="G8" s="112"/>
      <c r="H8" s="112"/>
      <c r="I8" s="112"/>
      <c r="J8" s="112"/>
      <c r="K8" s="112"/>
      <c r="L8" s="112"/>
      <c r="M8" s="112"/>
      <c r="N8" s="112"/>
      <c r="O8" s="112"/>
      <c r="P8" s="112"/>
      <c r="Q8" s="112"/>
      <c r="R8" s="112"/>
      <c r="S8" s="112"/>
      <c r="T8" s="112"/>
      <c r="U8" s="112"/>
      <c r="V8" s="112"/>
      <c r="W8" s="112"/>
      <c r="X8" s="112"/>
    </row>
    <row r="9" spans="1:24" x14ac:dyDescent="0.2">
      <c r="A9" s="112"/>
      <c r="B9" s="112"/>
      <c r="C9" s="112"/>
      <c r="D9" s="112"/>
      <c r="E9" s="112"/>
      <c r="F9" s="112"/>
      <c r="G9" s="112"/>
      <c r="H9" s="112"/>
      <c r="I9" s="112"/>
      <c r="J9" s="112"/>
      <c r="K9" s="112"/>
      <c r="L9" s="112"/>
      <c r="M9" s="112"/>
      <c r="N9" s="112"/>
      <c r="O9" s="112"/>
      <c r="P9" s="112"/>
      <c r="Q9" s="112"/>
      <c r="R9" s="112"/>
      <c r="S9" s="112"/>
      <c r="T9" s="112"/>
      <c r="U9" s="112"/>
      <c r="V9" s="112"/>
      <c r="W9" s="112"/>
      <c r="X9" s="112"/>
    </row>
    <row r="10" spans="1:24" x14ac:dyDescent="0.2">
      <c r="A10" s="112"/>
      <c r="B10" s="112"/>
      <c r="C10" s="112"/>
      <c r="D10" s="112"/>
      <c r="E10" s="112"/>
      <c r="F10" s="112"/>
      <c r="G10" s="112"/>
      <c r="H10" s="112"/>
      <c r="I10" s="112"/>
      <c r="J10" s="112"/>
      <c r="K10" s="112"/>
      <c r="L10" s="112"/>
      <c r="M10" s="112"/>
      <c r="N10" s="112"/>
      <c r="O10" s="112"/>
      <c r="P10" s="112"/>
      <c r="Q10" s="112"/>
      <c r="R10" s="112"/>
      <c r="S10" s="112"/>
      <c r="T10" s="112"/>
      <c r="U10" s="112"/>
      <c r="V10" s="112"/>
      <c r="W10" s="112"/>
      <c r="X10" s="112"/>
    </row>
    <row r="11" spans="1:24" x14ac:dyDescent="0.2">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row>
    <row r="12" spans="1:24" x14ac:dyDescent="0.2">
      <c r="A12" s="112"/>
      <c r="B12" s="112"/>
      <c r="C12" s="112"/>
      <c r="D12" s="112"/>
      <c r="E12" s="112"/>
      <c r="F12" s="112"/>
      <c r="G12" s="112"/>
      <c r="H12" s="112"/>
      <c r="I12" s="112"/>
      <c r="J12" s="112"/>
      <c r="K12" s="112"/>
      <c r="L12" s="112"/>
      <c r="M12" s="112"/>
      <c r="N12" s="112"/>
      <c r="O12" s="112"/>
      <c r="P12" s="112"/>
      <c r="Q12" s="112"/>
      <c r="R12" s="112"/>
      <c r="S12" s="112"/>
      <c r="T12" s="112"/>
      <c r="U12" s="112"/>
      <c r="V12" s="112"/>
      <c r="W12" s="112"/>
      <c r="X12" s="112"/>
    </row>
    <row r="13" spans="1:24" x14ac:dyDescent="0.2">
      <c r="A13" s="112"/>
      <c r="B13" s="112"/>
      <c r="C13" s="112"/>
      <c r="D13" s="112"/>
      <c r="E13" s="112"/>
      <c r="F13" s="112"/>
      <c r="G13" s="112"/>
      <c r="H13" s="112"/>
      <c r="I13" s="112"/>
      <c r="J13" s="112"/>
      <c r="K13" s="112"/>
      <c r="L13" s="112"/>
      <c r="M13" s="112"/>
      <c r="N13" s="112"/>
      <c r="O13" s="112"/>
      <c r="P13" s="112"/>
      <c r="Q13" s="112"/>
      <c r="R13" s="112"/>
      <c r="S13" s="112"/>
      <c r="T13" s="112"/>
      <c r="U13" s="112"/>
      <c r="V13" s="112"/>
      <c r="W13" s="112"/>
      <c r="X13" s="112"/>
    </row>
    <row r="14" spans="1:24" x14ac:dyDescent="0.2">
      <c r="A14" s="112"/>
      <c r="B14" s="112"/>
      <c r="C14" s="112"/>
      <c r="D14" s="112"/>
      <c r="E14" s="112"/>
      <c r="F14" s="112"/>
      <c r="G14" s="112"/>
      <c r="H14" s="112"/>
      <c r="I14" s="112"/>
      <c r="J14" s="112"/>
      <c r="K14" s="112"/>
      <c r="L14" s="112"/>
      <c r="M14" s="112"/>
      <c r="N14" s="112"/>
      <c r="O14" s="112"/>
      <c r="P14" s="112"/>
      <c r="Q14" s="112"/>
      <c r="R14" s="112"/>
      <c r="S14" s="112"/>
      <c r="T14" s="112"/>
      <c r="U14" s="112"/>
      <c r="V14" s="112"/>
      <c r="W14" s="112"/>
      <c r="X14" s="112"/>
    </row>
    <row r="15" spans="1:24" x14ac:dyDescent="0.2">
      <c r="A15" s="112"/>
      <c r="B15" s="112"/>
      <c r="C15" s="112"/>
      <c r="D15" s="112"/>
      <c r="E15" s="112"/>
      <c r="F15" s="112"/>
      <c r="G15" s="112"/>
      <c r="H15" s="112"/>
      <c r="I15" s="112"/>
      <c r="J15" s="112"/>
      <c r="K15" s="112"/>
      <c r="L15" s="112"/>
      <c r="M15" s="112"/>
      <c r="N15" s="112"/>
      <c r="O15" s="112"/>
      <c r="P15" s="112"/>
      <c r="Q15" s="112"/>
      <c r="R15" s="112"/>
      <c r="S15" s="112"/>
      <c r="T15" s="112"/>
      <c r="U15" s="112"/>
      <c r="V15" s="112"/>
      <c r="W15" s="112"/>
      <c r="X15" s="112"/>
    </row>
    <row r="16" spans="1:24" x14ac:dyDescent="0.2">
      <c r="A16" s="112"/>
      <c r="B16" s="112"/>
      <c r="C16" s="112"/>
      <c r="D16" s="112"/>
      <c r="E16" s="112"/>
      <c r="F16" s="112"/>
      <c r="G16" s="112"/>
      <c r="H16" s="112"/>
      <c r="I16" s="112"/>
      <c r="J16" s="112"/>
      <c r="K16" s="112"/>
      <c r="L16" s="112"/>
      <c r="M16" s="112"/>
      <c r="N16" s="112"/>
      <c r="O16" s="112"/>
      <c r="P16" s="112"/>
      <c r="Q16" s="112"/>
      <c r="R16" s="112"/>
      <c r="S16" s="112"/>
      <c r="T16" s="112"/>
      <c r="U16" s="112"/>
      <c r="V16" s="112"/>
      <c r="W16" s="112"/>
      <c r="X16" s="112"/>
    </row>
    <row r="17" spans="1:24" x14ac:dyDescent="0.2">
      <c r="A17" s="112"/>
      <c r="B17" s="112"/>
      <c r="C17" s="112"/>
      <c r="D17" s="112"/>
      <c r="E17" s="112"/>
      <c r="F17" s="112"/>
      <c r="G17" s="112"/>
      <c r="H17" s="112"/>
      <c r="I17" s="112"/>
      <c r="J17" s="112"/>
      <c r="K17" s="112"/>
      <c r="L17" s="112"/>
      <c r="M17" s="112"/>
      <c r="N17" s="112"/>
      <c r="O17" s="112"/>
      <c r="P17" s="112"/>
      <c r="Q17" s="112"/>
      <c r="R17" s="112"/>
      <c r="S17" s="112"/>
      <c r="T17" s="112"/>
      <c r="U17" s="112"/>
      <c r="V17" s="112"/>
      <c r="W17" s="112"/>
      <c r="X17" s="112"/>
    </row>
    <row r="18" spans="1:24" x14ac:dyDescent="0.2">
      <c r="A18" s="112"/>
      <c r="B18" s="112"/>
      <c r="C18" s="112"/>
      <c r="D18" s="112"/>
      <c r="E18" s="112"/>
      <c r="F18" s="112"/>
      <c r="G18" s="112"/>
      <c r="H18" s="112"/>
      <c r="I18" s="112"/>
      <c r="J18" s="112"/>
      <c r="K18" s="112"/>
      <c r="L18" s="112"/>
      <c r="M18" s="112"/>
      <c r="N18" s="112"/>
      <c r="O18" s="112"/>
      <c r="P18" s="112"/>
      <c r="Q18" s="112"/>
      <c r="R18" s="112"/>
      <c r="S18" s="112"/>
      <c r="T18" s="112"/>
      <c r="U18" s="112"/>
      <c r="V18" s="112"/>
      <c r="W18" s="112"/>
      <c r="X18" s="112"/>
    </row>
    <row r="19" spans="1:24" x14ac:dyDescent="0.2">
      <c r="A19" s="112"/>
      <c r="B19" s="112"/>
      <c r="C19" s="112"/>
      <c r="D19" s="112"/>
      <c r="E19" s="112"/>
      <c r="F19" s="112"/>
      <c r="G19" s="112"/>
      <c r="H19" s="112"/>
      <c r="I19" s="112"/>
      <c r="J19" s="112"/>
      <c r="K19" s="112"/>
      <c r="L19" s="112"/>
      <c r="M19" s="112"/>
      <c r="N19" s="112"/>
      <c r="O19" s="112"/>
      <c r="P19" s="112"/>
      <c r="Q19" s="112"/>
      <c r="R19" s="112"/>
      <c r="S19" s="112"/>
      <c r="T19" s="112"/>
      <c r="U19" s="112"/>
      <c r="V19" s="112"/>
      <c r="W19" s="112"/>
      <c r="X19" s="112"/>
    </row>
    <row r="20" spans="1:24" x14ac:dyDescent="0.2">
      <c r="A20" s="112"/>
      <c r="B20" s="112"/>
      <c r="C20" s="112"/>
      <c r="D20" s="112"/>
      <c r="E20" s="112"/>
      <c r="F20" s="112"/>
      <c r="G20" s="112"/>
      <c r="H20" s="112"/>
      <c r="I20" s="112"/>
      <c r="J20" s="112"/>
      <c r="K20" s="112"/>
      <c r="L20" s="112"/>
      <c r="M20" s="112"/>
      <c r="N20" s="112"/>
      <c r="O20" s="112"/>
      <c r="P20" s="112"/>
      <c r="Q20" s="112"/>
      <c r="R20" s="112"/>
      <c r="S20" s="112"/>
      <c r="T20" s="112"/>
      <c r="U20" s="112"/>
      <c r="V20" s="112"/>
      <c r="W20" s="112"/>
      <c r="X20" s="112"/>
    </row>
    <row r="21" spans="1:24" x14ac:dyDescent="0.2">
      <c r="A21" s="112"/>
      <c r="B21" s="112"/>
      <c r="C21" s="112"/>
      <c r="D21" s="112"/>
      <c r="E21" s="112"/>
      <c r="F21" s="112"/>
      <c r="G21" s="112"/>
      <c r="H21" s="112"/>
      <c r="I21" s="112"/>
      <c r="J21" s="112"/>
      <c r="K21" s="112"/>
      <c r="L21" s="112"/>
      <c r="M21" s="112"/>
      <c r="N21" s="112"/>
      <c r="O21" s="112"/>
      <c r="P21" s="112"/>
      <c r="Q21" s="112"/>
      <c r="R21" s="112"/>
      <c r="S21" s="112"/>
      <c r="T21" s="112"/>
      <c r="U21" s="112"/>
      <c r="V21" s="112"/>
      <c r="W21" s="112"/>
      <c r="X21" s="112"/>
    </row>
    <row r="22" spans="1:24" x14ac:dyDescent="0.2">
      <c r="A22" s="112"/>
      <c r="B22" s="112"/>
      <c r="C22" s="112"/>
      <c r="D22" s="112"/>
      <c r="E22" s="112"/>
      <c r="F22" s="112"/>
      <c r="G22" s="112"/>
      <c r="H22" s="112"/>
      <c r="I22" s="112"/>
      <c r="J22" s="112"/>
      <c r="K22" s="112"/>
      <c r="L22" s="112"/>
      <c r="M22" s="112"/>
      <c r="N22" s="112"/>
      <c r="O22" s="112"/>
      <c r="P22" s="112"/>
      <c r="Q22" s="112"/>
      <c r="R22" s="112"/>
      <c r="S22" s="112"/>
      <c r="T22" s="112"/>
      <c r="U22" s="112"/>
      <c r="V22" s="112"/>
      <c r="W22" s="112"/>
      <c r="X22" s="112"/>
    </row>
    <row r="23" spans="1:24" x14ac:dyDescent="0.2">
      <c r="A23" s="112"/>
      <c r="B23" s="112"/>
      <c r="C23" s="112"/>
      <c r="D23" s="112"/>
      <c r="E23" s="112"/>
      <c r="F23" s="112"/>
      <c r="G23" s="112"/>
      <c r="H23" s="112"/>
      <c r="I23" s="112"/>
      <c r="J23" s="112"/>
      <c r="K23" s="112"/>
      <c r="L23" s="112"/>
      <c r="M23" s="112"/>
      <c r="N23" s="112"/>
      <c r="O23" s="112"/>
      <c r="P23" s="112"/>
      <c r="Q23" s="112"/>
      <c r="R23" s="112"/>
      <c r="S23" s="112"/>
      <c r="T23" s="112"/>
      <c r="U23" s="112"/>
      <c r="V23" s="112"/>
      <c r="W23" s="112"/>
      <c r="X23" s="112"/>
    </row>
    <row r="24" spans="1:24" x14ac:dyDescent="0.2">
      <c r="A24" s="112"/>
      <c r="B24" s="112"/>
      <c r="C24" s="112"/>
      <c r="D24" s="112"/>
      <c r="E24" s="112"/>
      <c r="F24" s="112"/>
      <c r="G24" s="112"/>
      <c r="H24" s="112"/>
      <c r="I24" s="112"/>
      <c r="J24" s="112"/>
      <c r="K24" s="112"/>
      <c r="L24" s="112"/>
      <c r="M24" s="112"/>
      <c r="N24" s="112"/>
      <c r="O24" s="112"/>
      <c r="P24" s="112"/>
      <c r="Q24" s="112"/>
      <c r="R24" s="112"/>
      <c r="S24" s="112"/>
      <c r="T24" s="112"/>
      <c r="U24" s="112"/>
      <c r="V24" s="112"/>
      <c r="W24" s="112"/>
      <c r="X24" s="112"/>
    </row>
    <row r="25" spans="1:24" x14ac:dyDescent="0.2">
      <c r="A25" s="112"/>
      <c r="B25" s="112"/>
      <c r="C25" s="112"/>
      <c r="D25" s="112"/>
      <c r="E25" s="112"/>
      <c r="F25" s="112"/>
      <c r="G25" s="112"/>
      <c r="H25" s="112"/>
      <c r="I25" s="112"/>
      <c r="J25" s="112"/>
      <c r="K25" s="112"/>
      <c r="L25" s="112"/>
      <c r="M25" s="112"/>
      <c r="N25" s="112"/>
      <c r="O25" s="112"/>
      <c r="P25" s="112"/>
      <c r="Q25" s="112"/>
      <c r="R25" s="112"/>
      <c r="S25" s="112"/>
      <c r="T25" s="112"/>
      <c r="U25" s="112"/>
      <c r="V25" s="112"/>
      <c r="W25" s="112"/>
      <c r="X25" s="112"/>
    </row>
    <row r="26" spans="1:24" x14ac:dyDescent="0.2">
      <c r="A26" s="112"/>
      <c r="B26" s="112"/>
      <c r="C26" s="112"/>
      <c r="D26" s="112"/>
      <c r="E26" s="112"/>
      <c r="F26" s="112"/>
      <c r="G26" s="112"/>
      <c r="H26" s="112"/>
      <c r="I26" s="112"/>
      <c r="J26" s="112"/>
      <c r="K26" s="112"/>
      <c r="L26" s="112"/>
      <c r="M26" s="112"/>
      <c r="N26" s="112"/>
      <c r="O26" s="112"/>
      <c r="P26" s="112"/>
      <c r="Q26" s="112"/>
      <c r="R26" s="112"/>
      <c r="S26" s="112"/>
      <c r="T26" s="112"/>
      <c r="U26" s="112"/>
      <c r="V26" s="112"/>
      <c r="W26" s="112"/>
      <c r="X26" s="112"/>
    </row>
    <row r="27" spans="1:24" x14ac:dyDescent="0.2">
      <c r="A27" s="112"/>
      <c r="B27" s="112"/>
      <c r="C27" s="112"/>
      <c r="D27" s="112"/>
      <c r="E27" s="112"/>
      <c r="F27" s="112"/>
      <c r="G27" s="112"/>
      <c r="H27" s="112"/>
      <c r="I27" s="112"/>
      <c r="J27" s="112"/>
      <c r="K27" s="112"/>
      <c r="L27" s="112"/>
      <c r="M27" s="112"/>
      <c r="N27" s="112"/>
      <c r="O27" s="112"/>
      <c r="P27" s="112"/>
      <c r="Q27" s="112"/>
      <c r="R27" s="112"/>
      <c r="S27" s="112"/>
      <c r="T27" s="112"/>
      <c r="U27" s="112"/>
      <c r="V27" s="112"/>
      <c r="W27" s="112"/>
      <c r="X27" s="112"/>
    </row>
    <row r="28" spans="1:24" x14ac:dyDescent="0.2">
      <c r="A28" s="112"/>
      <c r="B28" s="112"/>
      <c r="C28" s="112"/>
      <c r="D28" s="112"/>
      <c r="E28" s="112"/>
      <c r="F28" s="112"/>
      <c r="G28" s="112"/>
      <c r="H28" s="112"/>
      <c r="I28" s="112"/>
      <c r="J28" s="112"/>
      <c r="K28" s="112"/>
      <c r="L28" s="112"/>
      <c r="M28" s="112"/>
      <c r="N28" s="112"/>
      <c r="O28" s="112"/>
      <c r="P28" s="112"/>
      <c r="Q28" s="112"/>
      <c r="R28" s="112"/>
      <c r="S28" s="112"/>
      <c r="T28" s="112"/>
      <c r="U28" s="112"/>
      <c r="V28" s="112"/>
      <c r="W28" s="112"/>
      <c r="X28" s="112"/>
    </row>
    <row r="29" spans="1:24" x14ac:dyDescent="0.2">
      <c r="A29" s="112"/>
      <c r="B29" s="112"/>
      <c r="C29" s="112"/>
      <c r="D29" s="112"/>
      <c r="E29" s="112"/>
      <c r="F29" s="112"/>
      <c r="G29" s="112"/>
      <c r="H29" s="112"/>
      <c r="I29" s="112"/>
      <c r="J29" s="112"/>
      <c r="K29" s="112"/>
      <c r="L29" s="112"/>
      <c r="M29" s="112"/>
      <c r="N29" s="112"/>
      <c r="O29" s="112"/>
      <c r="P29" s="112"/>
      <c r="Q29" s="112"/>
      <c r="R29" s="112"/>
      <c r="S29" s="112"/>
      <c r="T29" s="112"/>
      <c r="U29" s="112"/>
      <c r="V29" s="112"/>
      <c r="W29" s="112"/>
      <c r="X29" s="112"/>
    </row>
    <row r="30" spans="1:24" x14ac:dyDescent="0.2">
      <c r="A30" s="112"/>
      <c r="B30" s="112"/>
      <c r="C30" s="112"/>
      <c r="D30" s="112"/>
      <c r="E30" s="112"/>
      <c r="F30" s="112"/>
      <c r="G30" s="112"/>
      <c r="H30" s="112"/>
      <c r="I30" s="112"/>
      <c r="J30" s="112"/>
      <c r="K30" s="112"/>
      <c r="L30" s="112"/>
      <c r="M30" s="112"/>
      <c r="N30" s="112"/>
      <c r="O30" s="112"/>
      <c r="P30" s="112"/>
      <c r="Q30" s="112"/>
      <c r="R30" s="112"/>
      <c r="S30" s="112"/>
      <c r="T30" s="112"/>
      <c r="U30" s="112"/>
      <c r="V30" s="112"/>
      <c r="W30" s="112"/>
      <c r="X30" s="112"/>
    </row>
    <row r="31" spans="1:24" x14ac:dyDescent="0.2">
      <c r="A31" s="112"/>
      <c r="B31" s="112"/>
      <c r="C31" s="112"/>
      <c r="D31" s="112"/>
      <c r="E31" s="112"/>
      <c r="F31" s="112"/>
      <c r="G31" s="112"/>
      <c r="H31" s="112"/>
      <c r="I31" s="112"/>
      <c r="J31" s="112"/>
      <c r="K31" s="112"/>
      <c r="L31" s="112"/>
      <c r="M31" s="112"/>
      <c r="N31" s="112"/>
      <c r="O31" s="112"/>
      <c r="P31" s="112"/>
      <c r="Q31" s="112"/>
      <c r="R31" s="112"/>
      <c r="S31" s="112"/>
      <c r="T31" s="112"/>
      <c r="U31" s="112"/>
      <c r="V31" s="112"/>
      <c r="W31" s="112"/>
      <c r="X31" s="112"/>
    </row>
    <row r="32" spans="1:24" x14ac:dyDescent="0.2">
      <c r="A32" s="112"/>
      <c r="B32" s="112"/>
      <c r="C32" s="112"/>
      <c r="D32" s="112"/>
      <c r="E32" s="112"/>
      <c r="F32" s="112"/>
      <c r="G32" s="112"/>
      <c r="H32" s="112"/>
      <c r="I32" s="112"/>
      <c r="J32" s="112"/>
      <c r="K32" s="112"/>
      <c r="L32" s="112"/>
      <c r="M32" s="112"/>
      <c r="N32" s="112"/>
      <c r="O32" s="112"/>
      <c r="P32" s="112"/>
      <c r="Q32" s="112"/>
      <c r="R32" s="112"/>
      <c r="S32" s="112"/>
      <c r="T32" s="112"/>
      <c r="U32" s="112"/>
      <c r="V32" s="112"/>
      <c r="W32" s="112"/>
      <c r="X32" s="112"/>
    </row>
    <row r="33" spans="1:24" x14ac:dyDescent="0.2">
      <c r="A33" s="112"/>
      <c r="B33" s="112"/>
      <c r="C33" s="112"/>
      <c r="D33" s="112"/>
      <c r="E33" s="112"/>
      <c r="F33" s="112"/>
      <c r="G33" s="112"/>
      <c r="H33" s="112"/>
      <c r="I33" s="112"/>
      <c r="J33" s="112"/>
      <c r="K33" s="112"/>
      <c r="L33" s="112"/>
      <c r="M33" s="112"/>
      <c r="N33" s="112"/>
      <c r="O33" s="112"/>
      <c r="P33" s="112"/>
      <c r="Q33" s="112"/>
      <c r="R33" s="112"/>
      <c r="S33" s="112"/>
      <c r="T33" s="112"/>
      <c r="U33" s="112"/>
      <c r="V33" s="112"/>
      <c r="W33" s="112"/>
      <c r="X33" s="112"/>
    </row>
    <row r="34" spans="1:24" x14ac:dyDescent="0.2">
      <c r="A34" s="112"/>
      <c r="B34" s="112"/>
      <c r="C34" s="112"/>
      <c r="D34" s="112"/>
      <c r="E34" s="112"/>
      <c r="F34" s="112"/>
      <c r="G34" s="112"/>
      <c r="H34" s="112"/>
      <c r="I34" s="112"/>
      <c r="J34" s="112"/>
      <c r="K34" s="112"/>
      <c r="L34" s="112"/>
      <c r="M34" s="112"/>
      <c r="N34" s="112"/>
      <c r="O34" s="112"/>
      <c r="P34" s="112"/>
      <c r="Q34" s="112"/>
      <c r="R34" s="112"/>
      <c r="S34" s="112"/>
      <c r="T34" s="112"/>
      <c r="U34" s="112"/>
      <c r="V34" s="112"/>
      <c r="W34" s="112"/>
      <c r="X34" s="112"/>
    </row>
    <row r="35" spans="1:24" x14ac:dyDescent="0.2">
      <c r="A35" s="112"/>
      <c r="B35" s="112"/>
      <c r="C35" s="112"/>
      <c r="D35" s="112"/>
      <c r="E35" s="112"/>
      <c r="F35" s="112"/>
      <c r="G35" s="112"/>
      <c r="H35" s="112"/>
      <c r="I35" s="112"/>
      <c r="J35" s="112"/>
      <c r="K35" s="112"/>
      <c r="L35" s="112"/>
      <c r="M35" s="112"/>
      <c r="N35" s="112"/>
      <c r="O35" s="112"/>
      <c r="P35" s="112"/>
      <c r="Q35" s="112"/>
      <c r="R35" s="112"/>
      <c r="S35" s="112"/>
      <c r="T35" s="112"/>
      <c r="U35" s="112"/>
      <c r="V35" s="112"/>
      <c r="W35" s="112"/>
      <c r="X35" s="112"/>
    </row>
    <row r="36" spans="1:24" x14ac:dyDescent="0.2">
      <c r="A36" s="112"/>
      <c r="B36" s="112"/>
      <c r="C36" s="112"/>
      <c r="D36" s="112"/>
      <c r="E36" s="112"/>
      <c r="F36" s="112"/>
      <c r="G36" s="112"/>
      <c r="H36" s="112"/>
      <c r="I36" s="112"/>
      <c r="J36" s="112"/>
      <c r="K36" s="112"/>
      <c r="L36" s="112"/>
      <c r="M36" s="112"/>
      <c r="N36" s="112"/>
      <c r="O36" s="112"/>
      <c r="P36" s="112"/>
      <c r="Q36" s="112"/>
      <c r="R36" s="112"/>
      <c r="S36" s="112"/>
      <c r="T36" s="112"/>
      <c r="U36" s="112"/>
      <c r="V36" s="112"/>
      <c r="W36" s="112"/>
      <c r="X36" s="112"/>
    </row>
    <row r="37" spans="1:24" x14ac:dyDescent="0.2">
      <c r="A37" s="112"/>
      <c r="B37" s="112"/>
      <c r="C37" s="112"/>
      <c r="D37" s="112"/>
      <c r="E37" s="112"/>
      <c r="F37" s="112"/>
      <c r="G37" s="112"/>
      <c r="H37" s="112"/>
      <c r="I37" s="112"/>
      <c r="J37" s="112"/>
      <c r="K37" s="112"/>
      <c r="L37" s="112"/>
      <c r="M37" s="112"/>
      <c r="N37" s="112"/>
      <c r="O37" s="112"/>
      <c r="P37" s="112"/>
      <c r="Q37" s="112"/>
      <c r="R37" s="112"/>
      <c r="S37" s="112"/>
      <c r="T37" s="112"/>
      <c r="U37" s="112"/>
      <c r="V37" s="112"/>
      <c r="W37" s="112"/>
      <c r="X37" s="112"/>
    </row>
    <row r="38" spans="1:24" x14ac:dyDescent="0.2">
      <c r="A38" s="112"/>
      <c r="B38" s="112"/>
      <c r="C38" s="112"/>
      <c r="D38" s="112"/>
      <c r="E38" s="112"/>
      <c r="F38" s="112"/>
      <c r="G38" s="112"/>
      <c r="H38" s="112"/>
      <c r="I38" s="112"/>
      <c r="J38" s="112"/>
      <c r="K38" s="112"/>
      <c r="L38" s="112"/>
      <c r="M38" s="112"/>
      <c r="N38" s="112"/>
      <c r="O38" s="112"/>
      <c r="P38" s="112"/>
      <c r="Q38" s="112"/>
      <c r="R38" s="112"/>
      <c r="S38" s="112"/>
      <c r="T38" s="112"/>
      <c r="U38" s="112"/>
      <c r="V38" s="112"/>
      <c r="W38" s="112"/>
      <c r="X38" s="112"/>
    </row>
    <row r="39" spans="1:24" x14ac:dyDescent="0.2">
      <c r="A39" s="112"/>
      <c r="B39" s="112"/>
      <c r="C39" s="112"/>
      <c r="D39" s="112"/>
      <c r="E39" s="112"/>
      <c r="F39" s="112"/>
      <c r="G39" s="112"/>
      <c r="H39" s="112"/>
      <c r="I39" s="112"/>
      <c r="J39" s="112"/>
      <c r="K39" s="112"/>
      <c r="L39" s="112"/>
      <c r="M39" s="112"/>
      <c r="N39" s="112"/>
      <c r="O39" s="112"/>
      <c r="P39" s="112"/>
      <c r="Q39" s="112"/>
      <c r="R39" s="112"/>
      <c r="S39" s="112"/>
      <c r="T39" s="112"/>
      <c r="U39" s="112"/>
      <c r="V39" s="112"/>
      <c r="W39" s="112"/>
      <c r="X39" s="112"/>
    </row>
    <row r="40" spans="1:24" x14ac:dyDescent="0.2">
      <c r="A40" s="112"/>
      <c r="B40" s="112"/>
      <c r="C40" s="112"/>
      <c r="D40" s="112"/>
      <c r="E40" s="112"/>
      <c r="F40" s="112"/>
      <c r="G40" s="112"/>
      <c r="H40" s="112"/>
      <c r="I40" s="112"/>
      <c r="J40" s="112"/>
      <c r="K40" s="112"/>
      <c r="L40" s="112"/>
      <c r="M40" s="112"/>
      <c r="N40" s="112"/>
      <c r="O40" s="112"/>
      <c r="P40" s="112"/>
      <c r="Q40" s="112"/>
      <c r="R40" s="112"/>
      <c r="S40" s="112"/>
      <c r="T40" s="112"/>
      <c r="U40" s="112"/>
      <c r="V40" s="112"/>
      <c r="W40" s="112"/>
      <c r="X40" s="112"/>
    </row>
    <row r="41" spans="1:24" x14ac:dyDescent="0.2">
      <c r="A41" s="112"/>
      <c r="B41" s="112"/>
      <c r="C41" s="112"/>
      <c r="D41" s="112"/>
      <c r="E41" s="112"/>
      <c r="F41" s="112"/>
      <c r="G41" s="112"/>
      <c r="H41" s="112"/>
      <c r="I41" s="112"/>
      <c r="J41" s="112"/>
      <c r="K41" s="112"/>
      <c r="L41" s="112"/>
      <c r="M41" s="112"/>
      <c r="N41" s="112"/>
      <c r="O41" s="112"/>
      <c r="P41" s="112"/>
      <c r="Q41" s="112"/>
      <c r="R41" s="112"/>
      <c r="S41" s="112"/>
      <c r="T41" s="112"/>
      <c r="U41" s="112"/>
      <c r="V41" s="112"/>
      <c r="W41" s="112"/>
      <c r="X41" s="112"/>
    </row>
    <row r="42" spans="1:24" x14ac:dyDescent="0.2">
      <c r="A42" s="112"/>
      <c r="B42" s="112"/>
      <c r="C42" s="112"/>
      <c r="D42" s="112"/>
      <c r="E42" s="112"/>
      <c r="F42" s="112"/>
      <c r="G42" s="112"/>
      <c r="H42" s="112"/>
      <c r="I42" s="112"/>
      <c r="J42" s="112"/>
      <c r="K42" s="112"/>
      <c r="L42" s="112"/>
      <c r="M42" s="112"/>
      <c r="N42" s="112"/>
      <c r="O42" s="112"/>
      <c r="P42" s="112"/>
      <c r="Q42" s="112"/>
      <c r="R42" s="112"/>
      <c r="S42" s="112"/>
      <c r="T42" s="112"/>
      <c r="U42" s="112"/>
      <c r="V42" s="112"/>
      <c r="W42" s="112"/>
      <c r="X42" s="112"/>
    </row>
    <row r="43" spans="1:24" x14ac:dyDescent="0.2">
      <c r="A43" s="112"/>
      <c r="B43" s="112"/>
      <c r="C43" s="112"/>
      <c r="D43" s="112"/>
      <c r="E43" s="112"/>
      <c r="F43" s="112"/>
      <c r="G43" s="112"/>
      <c r="H43" s="112"/>
      <c r="I43" s="112"/>
      <c r="J43" s="112"/>
      <c r="K43" s="112"/>
      <c r="L43" s="112"/>
      <c r="M43" s="112"/>
      <c r="N43" s="112"/>
      <c r="O43" s="112"/>
      <c r="P43" s="112"/>
      <c r="Q43" s="112"/>
      <c r="R43" s="112"/>
      <c r="S43" s="112"/>
      <c r="T43" s="112"/>
      <c r="U43" s="112"/>
      <c r="V43" s="112"/>
      <c r="W43" s="112"/>
      <c r="X43" s="112"/>
    </row>
    <row r="44" spans="1:24" x14ac:dyDescent="0.2">
      <c r="A44" s="112"/>
      <c r="B44" s="112"/>
      <c r="C44" s="112"/>
      <c r="D44" s="112"/>
      <c r="E44" s="112"/>
      <c r="F44" s="112"/>
      <c r="G44" s="112"/>
      <c r="H44" s="112"/>
      <c r="I44" s="112"/>
      <c r="J44" s="112"/>
      <c r="K44" s="112"/>
      <c r="L44" s="112"/>
      <c r="M44" s="112"/>
      <c r="N44" s="112"/>
      <c r="O44" s="112"/>
      <c r="P44" s="112"/>
      <c r="Q44" s="112"/>
      <c r="R44" s="112"/>
      <c r="S44" s="112"/>
      <c r="T44" s="112"/>
      <c r="U44" s="112"/>
      <c r="V44" s="112"/>
      <c r="W44" s="112"/>
      <c r="X44" s="112"/>
    </row>
    <row r="45" spans="1:24" x14ac:dyDescent="0.2">
      <c r="A45" s="112"/>
      <c r="B45" s="112"/>
      <c r="C45" s="112"/>
      <c r="D45" s="112"/>
      <c r="E45" s="112"/>
      <c r="F45" s="112"/>
      <c r="G45" s="112"/>
      <c r="H45" s="112"/>
      <c r="I45" s="112"/>
      <c r="J45" s="112"/>
      <c r="K45" s="112"/>
      <c r="L45" s="112"/>
      <c r="M45" s="112"/>
      <c r="N45" s="112"/>
      <c r="O45" s="112"/>
      <c r="P45" s="112"/>
      <c r="Q45" s="112"/>
      <c r="R45" s="112"/>
      <c r="S45" s="112"/>
      <c r="T45" s="112"/>
      <c r="U45" s="112"/>
      <c r="V45" s="112"/>
      <c r="W45" s="112"/>
      <c r="X45" s="112"/>
    </row>
    <row r="46" spans="1:24" x14ac:dyDescent="0.2">
      <c r="A46" s="112"/>
      <c r="B46" s="112"/>
      <c r="C46" s="112"/>
      <c r="D46" s="112"/>
      <c r="E46" s="112"/>
      <c r="F46" s="112"/>
      <c r="G46" s="112"/>
      <c r="H46" s="112"/>
      <c r="I46" s="112"/>
      <c r="J46" s="112"/>
      <c r="K46" s="112"/>
      <c r="L46" s="112"/>
      <c r="M46" s="112"/>
      <c r="N46" s="112"/>
      <c r="O46" s="112"/>
      <c r="P46" s="112"/>
      <c r="Q46" s="112"/>
      <c r="R46" s="112"/>
      <c r="S46" s="112"/>
      <c r="T46" s="112"/>
      <c r="U46" s="112"/>
      <c r="V46" s="112"/>
      <c r="W46" s="112"/>
      <c r="X46" s="112"/>
    </row>
    <row r="47" spans="1:24" x14ac:dyDescent="0.2">
      <c r="A47" s="112"/>
      <c r="B47" s="112"/>
      <c r="C47" s="112"/>
      <c r="D47" s="112"/>
      <c r="E47" s="112"/>
      <c r="F47" s="112"/>
      <c r="G47" s="112"/>
      <c r="H47" s="112"/>
      <c r="I47" s="112"/>
      <c r="J47" s="112"/>
      <c r="K47" s="112"/>
      <c r="L47" s="112"/>
      <c r="M47" s="112"/>
      <c r="N47" s="112"/>
      <c r="O47" s="112"/>
      <c r="P47" s="112"/>
      <c r="Q47" s="112"/>
      <c r="R47" s="112"/>
      <c r="S47" s="112"/>
      <c r="T47" s="112"/>
      <c r="U47" s="112"/>
      <c r="V47" s="112"/>
      <c r="W47" s="112"/>
      <c r="X47" s="112"/>
    </row>
    <row r="48" spans="1:24" x14ac:dyDescent="0.2">
      <c r="A48" s="112"/>
      <c r="B48" s="112"/>
      <c r="C48" s="112"/>
      <c r="D48" s="112"/>
      <c r="E48" s="112"/>
      <c r="F48" s="112"/>
      <c r="G48" s="112"/>
      <c r="H48" s="112"/>
      <c r="I48" s="112"/>
      <c r="J48" s="112"/>
      <c r="K48" s="112"/>
      <c r="L48" s="112"/>
      <c r="M48" s="112"/>
      <c r="N48" s="112"/>
      <c r="O48" s="112"/>
      <c r="P48" s="112"/>
      <c r="Q48" s="112"/>
      <c r="R48" s="112"/>
      <c r="S48" s="112"/>
      <c r="T48" s="112"/>
      <c r="U48" s="112"/>
      <c r="V48" s="112"/>
      <c r="W48" s="112"/>
      <c r="X48" s="112"/>
    </row>
    <row r="49" spans="1:24" x14ac:dyDescent="0.2">
      <c r="A49" s="112"/>
      <c r="B49" s="112"/>
      <c r="C49" s="112"/>
      <c r="D49" s="112"/>
      <c r="E49" s="112"/>
      <c r="F49" s="112"/>
      <c r="G49" s="112"/>
      <c r="H49" s="112"/>
      <c r="I49" s="112"/>
      <c r="J49" s="112"/>
      <c r="K49" s="112"/>
      <c r="L49" s="112"/>
      <c r="M49" s="112"/>
      <c r="N49" s="112"/>
      <c r="O49" s="112"/>
      <c r="P49" s="112"/>
      <c r="Q49" s="112"/>
      <c r="R49" s="112"/>
      <c r="S49" s="112"/>
      <c r="T49" s="112"/>
      <c r="U49" s="112"/>
      <c r="V49" s="112"/>
      <c r="W49" s="112"/>
      <c r="X49" s="112"/>
    </row>
    <row r="50" spans="1:24" x14ac:dyDescent="0.2">
      <c r="A50" s="112"/>
      <c r="B50" s="112"/>
      <c r="C50" s="112"/>
      <c r="D50" s="112"/>
      <c r="E50" s="112"/>
      <c r="F50" s="112"/>
      <c r="G50" s="112"/>
      <c r="H50" s="112"/>
      <c r="I50" s="112"/>
      <c r="J50" s="112"/>
      <c r="K50" s="112"/>
      <c r="L50" s="112"/>
      <c r="M50" s="112"/>
      <c r="N50" s="112"/>
      <c r="O50" s="112"/>
      <c r="P50" s="112"/>
      <c r="Q50" s="112"/>
      <c r="R50" s="112"/>
      <c r="S50" s="112"/>
      <c r="T50" s="112"/>
      <c r="U50" s="112"/>
      <c r="V50" s="112"/>
      <c r="W50" s="112"/>
      <c r="X50" s="112"/>
    </row>
    <row r="51" spans="1:24" x14ac:dyDescent="0.2">
      <c r="A51" s="112"/>
      <c r="B51" s="112"/>
      <c r="C51" s="112"/>
      <c r="D51" s="112"/>
      <c r="E51" s="112"/>
      <c r="F51" s="112"/>
      <c r="G51" s="112"/>
      <c r="H51" s="112"/>
      <c r="I51" s="112"/>
      <c r="J51" s="112"/>
      <c r="K51" s="112"/>
      <c r="L51" s="112"/>
      <c r="M51" s="112"/>
      <c r="N51" s="112"/>
      <c r="O51" s="112"/>
      <c r="P51" s="112"/>
      <c r="Q51" s="112"/>
      <c r="R51" s="112"/>
      <c r="S51" s="112"/>
      <c r="T51" s="112"/>
      <c r="U51" s="112"/>
      <c r="V51" s="112"/>
      <c r="W51" s="112"/>
      <c r="X51" s="112"/>
    </row>
    <row r="52" spans="1:24" x14ac:dyDescent="0.2">
      <c r="A52" s="112"/>
      <c r="B52" s="112"/>
      <c r="C52" s="112"/>
      <c r="D52" s="112"/>
      <c r="E52" s="112"/>
      <c r="F52" s="112"/>
      <c r="G52" s="112"/>
      <c r="H52" s="112"/>
      <c r="I52" s="112"/>
      <c r="J52" s="112"/>
      <c r="K52" s="112"/>
      <c r="L52" s="112"/>
      <c r="M52" s="112"/>
      <c r="N52" s="112"/>
      <c r="O52" s="112"/>
      <c r="P52" s="112"/>
      <c r="Q52" s="112"/>
      <c r="R52" s="112"/>
      <c r="S52" s="112"/>
      <c r="T52" s="112"/>
      <c r="U52" s="112"/>
      <c r="V52" s="112"/>
      <c r="W52" s="112"/>
      <c r="X52" s="112"/>
    </row>
    <row r="53" spans="1:24" x14ac:dyDescent="0.2">
      <c r="A53" s="112"/>
      <c r="B53" s="112"/>
      <c r="C53" s="112"/>
      <c r="D53" s="112"/>
      <c r="E53" s="112"/>
      <c r="F53" s="112"/>
      <c r="G53" s="112"/>
      <c r="H53" s="112"/>
      <c r="I53" s="112"/>
      <c r="J53" s="112"/>
      <c r="K53" s="112"/>
      <c r="L53" s="112"/>
      <c r="M53" s="112"/>
      <c r="N53" s="112"/>
      <c r="O53" s="112"/>
      <c r="P53" s="112"/>
      <c r="Q53" s="112"/>
      <c r="R53" s="112"/>
      <c r="S53" s="112"/>
      <c r="T53" s="112"/>
      <c r="U53" s="112"/>
      <c r="V53" s="112"/>
      <c r="W53" s="112"/>
      <c r="X53" s="112"/>
    </row>
    <row r="54" spans="1:24" x14ac:dyDescent="0.2">
      <c r="A54" s="112"/>
      <c r="B54" s="112"/>
      <c r="C54" s="112"/>
      <c r="D54" s="112"/>
      <c r="E54" s="112"/>
      <c r="F54" s="112"/>
      <c r="G54" s="112"/>
      <c r="H54" s="112"/>
      <c r="I54" s="112"/>
      <c r="J54" s="112"/>
      <c r="K54" s="112"/>
      <c r="L54" s="112"/>
      <c r="M54" s="112"/>
      <c r="N54" s="112"/>
      <c r="O54" s="112"/>
      <c r="P54" s="112"/>
      <c r="Q54" s="112"/>
      <c r="R54" s="112"/>
      <c r="S54" s="112"/>
      <c r="T54" s="112"/>
      <c r="U54" s="112"/>
      <c r="V54" s="112"/>
      <c r="W54" s="112"/>
      <c r="X54" s="112"/>
    </row>
    <row r="55" spans="1:24" x14ac:dyDescent="0.2">
      <c r="A55" s="112"/>
      <c r="B55" s="112"/>
      <c r="C55" s="112"/>
      <c r="D55" s="112"/>
      <c r="E55" s="112"/>
      <c r="F55" s="112"/>
      <c r="G55" s="112"/>
      <c r="H55" s="112"/>
      <c r="I55" s="112"/>
      <c r="J55" s="112"/>
      <c r="K55" s="112"/>
      <c r="L55" s="112"/>
      <c r="M55" s="112"/>
      <c r="N55" s="112"/>
      <c r="O55" s="112"/>
      <c r="P55" s="112"/>
      <c r="Q55" s="112"/>
      <c r="R55" s="112"/>
      <c r="S55" s="112"/>
      <c r="T55" s="112"/>
      <c r="U55" s="112"/>
      <c r="V55" s="112"/>
      <c r="W55" s="112"/>
      <c r="X55" s="112"/>
    </row>
    <row r="56" spans="1:24" x14ac:dyDescent="0.2">
      <c r="A56" s="112"/>
      <c r="B56" s="112"/>
      <c r="C56" s="112"/>
      <c r="D56" s="112"/>
      <c r="E56" s="112"/>
      <c r="F56" s="112"/>
      <c r="G56" s="112"/>
      <c r="H56" s="112"/>
      <c r="I56" s="112"/>
      <c r="J56" s="112"/>
      <c r="K56" s="112"/>
      <c r="L56" s="112"/>
      <c r="M56" s="112"/>
      <c r="N56" s="112"/>
      <c r="O56" s="112"/>
      <c r="P56" s="112"/>
      <c r="Q56" s="112"/>
      <c r="R56" s="112"/>
      <c r="S56" s="112"/>
      <c r="T56" s="112"/>
      <c r="U56" s="112"/>
      <c r="V56" s="112"/>
      <c r="W56" s="112"/>
      <c r="X56" s="112"/>
    </row>
    <row r="57" spans="1:24" x14ac:dyDescent="0.2">
      <c r="A57" s="112"/>
      <c r="B57" s="112"/>
      <c r="C57" s="112"/>
      <c r="D57" s="112"/>
      <c r="E57" s="112"/>
      <c r="F57" s="112"/>
      <c r="G57" s="112"/>
      <c r="H57" s="112"/>
      <c r="I57" s="112"/>
      <c r="J57" s="112"/>
      <c r="K57" s="112"/>
      <c r="L57" s="112"/>
      <c r="M57" s="112"/>
      <c r="N57" s="112"/>
      <c r="O57" s="112"/>
      <c r="P57" s="112"/>
      <c r="Q57" s="112"/>
      <c r="R57" s="112"/>
      <c r="S57" s="112"/>
      <c r="T57" s="112"/>
      <c r="U57" s="112"/>
      <c r="V57" s="112"/>
      <c r="W57" s="112"/>
      <c r="X57" s="112"/>
    </row>
    <row r="58" spans="1:24" x14ac:dyDescent="0.2">
      <c r="A58" s="112"/>
      <c r="B58" s="112"/>
      <c r="C58" s="112"/>
      <c r="D58" s="112"/>
      <c r="E58" s="112"/>
      <c r="F58" s="112"/>
      <c r="G58" s="112"/>
      <c r="H58" s="112"/>
      <c r="I58" s="112"/>
      <c r="J58" s="112"/>
      <c r="K58" s="112"/>
      <c r="L58" s="112"/>
      <c r="M58" s="112"/>
      <c r="N58" s="112"/>
      <c r="O58" s="112"/>
      <c r="P58" s="112"/>
      <c r="Q58" s="112"/>
      <c r="R58" s="112"/>
      <c r="S58" s="112"/>
      <c r="T58" s="112"/>
      <c r="U58" s="112"/>
      <c r="V58" s="112"/>
      <c r="W58" s="112"/>
      <c r="X58" s="112"/>
    </row>
    <row r="59" spans="1:24" x14ac:dyDescent="0.2">
      <c r="A59" s="112"/>
      <c r="B59" s="112"/>
      <c r="C59" s="112"/>
      <c r="D59" s="112"/>
      <c r="E59" s="112"/>
      <c r="F59" s="112"/>
      <c r="G59" s="112"/>
      <c r="H59" s="112"/>
      <c r="I59" s="112"/>
      <c r="J59" s="112"/>
      <c r="K59" s="112"/>
      <c r="L59" s="112"/>
      <c r="M59" s="112"/>
      <c r="N59" s="112"/>
      <c r="O59" s="112"/>
      <c r="P59" s="112"/>
      <c r="Q59" s="112"/>
      <c r="R59" s="112"/>
      <c r="S59" s="112"/>
      <c r="T59" s="112"/>
      <c r="U59" s="112"/>
      <c r="V59" s="112"/>
      <c r="W59" s="112"/>
      <c r="X59" s="112"/>
    </row>
    <row r="60" spans="1:24" x14ac:dyDescent="0.2">
      <c r="A60" s="112"/>
      <c r="B60" s="112"/>
      <c r="C60" s="112"/>
      <c r="D60" s="112"/>
      <c r="E60" s="112"/>
      <c r="F60" s="112"/>
      <c r="G60" s="112"/>
      <c r="H60" s="112"/>
      <c r="I60" s="112"/>
      <c r="J60" s="112"/>
      <c r="K60" s="112"/>
      <c r="L60" s="112"/>
      <c r="M60" s="112"/>
      <c r="N60" s="112"/>
      <c r="O60" s="112"/>
      <c r="P60" s="112"/>
      <c r="Q60" s="112"/>
      <c r="R60" s="112"/>
      <c r="S60" s="112"/>
      <c r="T60" s="112"/>
      <c r="U60" s="112"/>
      <c r="V60" s="112"/>
      <c r="W60" s="112"/>
      <c r="X60" s="112"/>
    </row>
    <row r="61" spans="1:24" x14ac:dyDescent="0.2">
      <c r="A61" s="112"/>
      <c r="B61" s="112"/>
      <c r="C61" s="112"/>
      <c r="D61" s="112"/>
      <c r="E61" s="112"/>
      <c r="F61" s="112"/>
      <c r="G61" s="112"/>
      <c r="H61" s="112"/>
      <c r="I61" s="112"/>
      <c r="J61" s="112"/>
      <c r="K61" s="112"/>
      <c r="L61" s="112"/>
      <c r="M61" s="112"/>
      <c r="N61" s="112"/>
      <c r="O61" s="112"/>
      <c r="P61" s="112"/>
      <c r="Q61" s="112"/>
      <c r="R61" s="112"/>
      <c r="S61" s="112"/>
      <c r="T61" s="112"/>
      <c r="U61" s="112"/>
      <c r="V61" s="112"/>
      <c r="W61" s="112"/>
      <c r="X61" s="112"/>
    </row>
    <row r="62" spans="1:24" x14ac:dyDescent="0.2">
      <c r="A62" s="112"/>
      <c r="B62" s="112"/>
      <c r="C62" s="112"/>
      <c r="D62" s="112"/>
      <c r="E62" s="112"/>
      <c r="F62" s="112"/>
      <c r="G62" s="112"/>
      <c r="H62" s="112"/>
      <c r="I62" s="112"/>
      <c r="J62" s="112"/>
      <c r="K62" s="112"/>
      <c r="L62" s="112"/>
      <c r="M62" s="112"/>
      <c r="N62" s="112"/>
      <c r="O62" s="112"/>
      <c r="P62" s="112"/>
      <c r="Q62" s="112"/>
      <c r="R62" s="112"/>
      <c r="S62" s="112"/>
      <c r="T62" s="112"/>
      <c r="U62" s="112"/>
      <c r="V62" s="112"/>
      <c r="W62" s="112"/>
      <c r="X62" s="112"/>
    </row>
    <row r="63" spans="1:24" x14ac:dyDescent="0.2">
      <c r="A63" s="112"/>
      <c r="B63" s="112"/>
      <c r="C63" s="112"/>
      <c r="D63" s="112"/>
      <c r="E63" s="112"/>
      <c r="F63" s="112"/>
      <c r="G63" s="112"/>
      <c r="H63" s="112"/>
      <c r="I63" s="112"/>
      <c r="J63" s="112"/>
      <c r="K63" s="112"/>
      <c r="L63" s="112"/>
      <c r="M63" s="112"/>
      <c r="N63" s="112"/>
      <c r="O63" s="112"/>
      <c r="P63" s="112"/>
      <c r="Q63" s="112"/>
      <c r="R63" s="112"/>
      <c r="S63" s="112"/>
      <c r="T63" s="112"/>
      <c r="U63" s="112"/>
      <c r="V63" s="112"/>
      <c r="W63" s="112"/>
      <c r="X63" s="112"/>
    </row>
    <row r="64" spans="1:24" x14ac:dyDescent="0.2">
      <c r="A64" s="112"/>
      <c r="B64" s="112"/>
      <c r="C64" s="112"/>
      <c r="D64" s="112"/>
      <c r="E64" s="112"/>
      <c r="F64" s="112"/>
      <c r="G64" s="112"/>
      <c r="H64" s="112"/>
      <c r="I64" s="112"/>
      <c r="J64" s="112"/>
      <c r="K64" s="112"/>
      <c r="L64" s="112"/>
      <c r="M64" s="112"/>
      <c r="N64" s="112"/>
      <c r="O64" s="112"/>
      <c r="P64" s="112"/>
      <c r="Q64" s="112"/>
      <c r="R64" s="112"/>
      <c r="S64" s="112"/>
      <c r="T64" s="112"/>
      <c r="U64" s="112"/>
      <c r="V64" s="112"/>
      <c r="W64" s="112"/>
      <c r="X64" s="112"/>
    </row>
    <row r="65" spans="1:24" x14ac:dyDescent="0.2">
      <c r="A65" s="112"/>
      <c r="B65" s="112"/>
      <c r="C65" s="112"/>
      <c r="D65" s="112"/>
      <c r="E65" s="112"/>
      <c r="F65" s="112"/>
      <c r="G65" s="112"/>
      <c r="H65" s="112"/>
      <c r="I65" s="112"/>
      <c r="J65" s="112"/>
      <c r="K65" s="112"/>
      <c r="L65" s="112"/>
      <c r="M65" s="112"/>
      <c r="N65" s="112"/>
      <c r="O65" s="112"/>
      <c r="P65" s="112"/>
      <c r="Q65" s="112"/>
      <c r="R65" s="112"/>
      <c r="S65" s="112"/>
      <c r="T65" s="112"/>
      <c r="U65" s="112"/>
      <c r="V65" s="112"/>
      <c r="W65" s="112"/>
      <c r="X65" s="112"/>
    </row>
    <row r="66" spans="1:24" x14ac:dyDescent="0.2">
      <c r="A66" s="112"/>
      <c r="B66" s="112"/>
      <c r="C66" s="112"/>
      <c r="D66" s="112"/>
      <c r="E66" s="112"/>
      <c r="F66" s="112"/>
      <c r="G66" s="112"/>
      <c r="H66" s="112"/>
      <c r="I66" s="112"/>
      <c r="J66" s="112"/>
      <c r="K66" s="112"/>
      <c r="L66" s="112"/>
      <c r="M66" s="112"/>
      <c r="N66" s="112"/>
      <c r="O66" s="112"/>
      <c r="P66" s="112"/>
      <c r="Q66" s="112"/>
      <c r="R66" s="112"/>
      <c r="S66" s="112"/>
      <c r="T66" s="112"/>
      <c r="U66" s="112"/>
      <c r="V66" s="112"/>
      <c r="W66" s="112"/>
      <c r="X66" s="112"/>
    </row>
    <row r="67" spans="1:24" x14ac:dyDescent="0.2">
      <c r="A67" s="112"/>
      <c r="B67" s="112"/>
      <c r="C67" s="112"/>
      <c r="D67" s="112"/>
      <c r="E67" s="112"/>
      <c r="F67" s="112"/>
      <c r="G67" s="112"/>
      <c r="H67" s="112"/>
      <c r="I67" s="112"/>
      <c r="J67" s="112"/>
      <c r="K67" s="112"/>
      <c r="L67" s="112"/>
      <c r="M67" s="112"/>
      <c r="N67" s="112"/>
      <c r="O67" s="112"/>
      <c r="P67" s="112"/>
      <c r="Q67" s="112"/>
      <c r="R67" s="112"/>
      <c r="S67" s="112"/>
      <c r="T67" s="112"/>
      <c r="U67" s="112"/>
      <c r="V67" s="112"/>
      <c r="W67" s="112"/>
      <c r="X67" s="112"/>
    </row>
    <row r="68" spans="1:24" x14ac:dyDescent="0.2">
      <c r="A68" s="112"/>
      <c r="B68" s="112"/>
      <c r="C68" s="112"/>
      <c r="D68" s="112"/>
      <c r="E68" s="112"/>
      <c r="F68" s="112"/>
      <c r="G68" s="112"/>
      <c r="H68" s="112"/>
      <c r="I68" s="112"/>
      <c r="J68" s="112"/>
      <c r="K68" s="112"/>
      <c r="L68" s="112"/>
      <c r="M68" s="112"/>
      <c r="N68" s="112"/>
      <c r="O68" s="112"/>
      <c r="P68" s="112"/>
      <c r="Q68" s="112"/>
      <c r="R68" s="112"/>
      <c r="S68" s="112"/>
      <c r="T68" s="112"/>
      <c r="U68" s="112"/>
      <c r="V68" s="112"/>
      <c r="W68" s="112"/>
      <c r="X68" s="112"/>
    </row>
    <row r="69" spans="1:24" x14ac:dyDescent="0.2">
      <c r="A69" s="112"/>
      <c r="B69" s="112"/>
      <c r="C69" s="112"/>
      <c r="D69" s="112"/>
      <c r="E69" s="112"/>
      <c r="F69" s="112"/>
      <c r="G69" s="112"/>
      <c r="H69" s="112"/>
      <c r="I69" s="112"/>
      <c r="J69" s="112"/>
      <c r="K69" s="112"/>
      <c r="L69" s="112"/>
      <c r="M69" s="112"/>
      <c r="N69" s="112"/>
      <c r="O69" s="112"/>
      <c r="P69" s="112"/>
      <c r="Q69" s="112"/>
      <c r="R69" s="112"/>
      <c r="S69" s="112"/>
      <c r="T69" s="112"/>
      <c r="U69" s="112"/>
      <c r="V69" s="112"/>
      <c r="W69" s="112"/>
      <c r="X69" s="112"/>
    </row>
    <row r="70" spans="1:24" x14ac:dyDescent="0.2">
      <c r="A70" s="112"/>
      <c r="B70" s="112"/>
      <c r="C70" s="112"/>
      <c r="D70" s="112"/>
      <c r="E70" s="112"/>
      <c r="F70" s="112"/>
      <c r="G70" s="112"/>
      <c r="H70" s="112"/>
      <c r="I70" s="112"/>
      <c r="J70" s="112"/>
      <c r="K70" s="112"/>
      <c r="L70" s="112"/>
      <c r="M70" s="112"/>
      <c r="N70" s="112"/>
      <c r="O70" s="112"/>
      <c r="P70" s="112"/>
      <c r="Q70" s="112"/>
      <c r="R70" s="112"/>
      <c r="S70" s="112"/>
      <c r="T70" s="112"/>
      <c r="U70" s="112"/>
      <c r="V70" s="112"/>
      <c r="W70" s="112"/>
      <c r="X70" s="112"/>
    </row>
    <row r="71" spans="1:24" x14ac:dyDescent="0.2">
      <c r="A71" s="112"/>
      <c r="B71" s="112"/>
      <c r="C71" s="112"/>
      <c r="D71" s="112"/>
      <c r="E71" s="112"/>
      <c r="F71" s="112"/>
      <c r="G71" s="112"/>
      <c r="H71" s="112"/>
      <c r="I71" s="112"/>
      <c r="J71" s="112"/>
      <c r="K71" s="112"/>
      <c r="L71" s="112"/>
      <c r="M71" s="112"/>
      <c r="N71" s="112"/>
      <c r="O71" s="112"/>
      <c r="P71" s="112"/>
      <c r="Q71" s="112"/>
      <c r="R71" s="112"/>
      <c r="S71" s="112"/>
      <c r="T71" s="112"/>
      <c r="U71" s="112"/>
      <c r="V71" s="112"/>
      <c r="W71" s="112"/>
      <c r="X71" s="112"/>
    </row>
    <row r="72" spans="1:24" x14ac:dyDescent="0.2">
      <c r="A72" s="112"/>
      <c r="B72" s="112"/>
      <c r="C72" s="112"/>
      <c r="D72" s="112"/>
      <c r="E72" s="112"/>
      <c r="F72" s="112"/>
      <c r="G72" s="112"/>
      <c r="H72" s="112"/>
      <c r="I72" s="112"/>
      <c r="J72" s="112"/>
      <c r="K72" s="112"/>
      <c r="L72" s="112"/>
      <c r="M72" s="112"/>
      <c r="N72" s="112"/>
      <c r="O72" s="112"/>
      <c r="P72" s="112"/>
      <c r="Q72" s="112"/>
      <c r="R72" s="112"/>
      <c r="S72" s="112"/>
      <c r="T72" s="112"/>
      <c r="U72" s="112"/>
      <c r="V72" s="112"/>
      <c r="W72" s="112"/>
      <c r="X72" s="112"/>
    </row>
    <row r="73" spans="1:24" x14ac:dyDescent="0.2">
      <c r="A73" s="112"/>
      <c r="B73" s="112"/>
      <c r="C73" s="112"/>
      <c r="D73" s="112"/>
      <c r="E73" s="112"/>
      <c r="F73" s="112"/>
      <c r="G73" s="112"/>
      <c r="H73" s="112"/>
      <c r="I73" s="112"/>
      <c r="J73" s="112"/>
      <c r="K73" s="112"/>
      <c r="L73" s="112"/>
      <c r="M73" s="112"/>
      <c r="N73" s="112"/>
      <c r="O73" s="112"/>
      <c r="P73" s="112"/>
      <c r="Q73" s="112"/>
      <c r="R73" s="112"/>
      <c r="S73" s="112"/>
      <c r="T73" s="112"/>
      <c r="U73" s="112"/>
      <c r="V73" s="112"/>
      <c r="W73" s="112"/>
      <c r="X73" s="112"/>
    </row>
    <row r="74" spans="1:24" x14ac:dyDescent="0.2">
      <c r="A74" s="112"/>
      <c r="B74" s="112"/>
      <c r="C74" s="112"/>
      <c r="D74" s="112"/>
      <c r="E74" s="112"/>
      <c r="F74" s="112"/>
      <c r="G74" s="112"/>
      <c r="H74" s="112"/>
      <c r="I74" s="112"/>
      <c r="J74" s="112"/>
      <c r="K74" s="112"/>
      <c r="L74" s="112"/>
      <c r="M74" s="112"/>
      <c r="N74" s="112"/>
      <c r="O74" s="112"/>
      <c r="P74" s="112"/>
      <c r="Q74" s="112"/>
      <c r="R74" s="112"/>
      <c r="S74" s="112"/>
      <c r="T74" s="112"/>
      <c r="U74" s="112"/>
      <c r="V74" s="112"/>
      <c r="W74" s="112"/>
      <c r="X74" s="112"/>
    </row>
    <row r="75" spans="1:24" x14ac:dyDescent="0.2">
      <c r="A75" s="112"/>
      <c r="B75" s="112"/>
      <c r="C75" s="112"/>
      <c r="D75" s="112"/>
      <c r="E75" s="112"/>
      <c r="F75" s="112"/>
      <c r="G75" s="112"/>
      <c r="H75" s="112"/>
      <c r="I75" s="112"/>
      <c r="J75" s="112"/>
      <c r="K75" s="112"/>
      <c r="L75" s="112"/>
      <c r="M75" s="112"/>
      <c r="N75" s="112"/>
      <c r="O75" s="112"/>
      <c r="P75" s="112"/>
      <c r="Q75" s="112"/>
      <c r="R75" s="112"/>
      <c r="S75" s="112"/>
      <c r="T75" s="112"/>
      <c r="U75" s="112"/>
      <c r="V75" s="112"/>
      <c r="W75" s="112"/>
      <c r="X75" s="112"/>
    </row>
    <row r="76" spans="1:24" x14ac:dyDescent="0.2">
      <c r="A76" s="112"/>
      <c r="B76" s="112"/>
      <c r="C76" s="112"/>
      <c r="D76" s="112"/>
      <c r="E76" s="112"/>
      <c r="F76" s="112"/>
      <c r="G76" s="112"/>
      <c r="H76" s="112"/>
      <c r="I76" s="112"/>
      <c r="J76" s="112"/>
      <c r="K76" s="112"/>
      <c r="L76" s="112"/>
      <c r="M76" s="112"/>
      <c r="N76" s="112"/>
      <c r="O76" s="112"/>
      <c r="P76" s="112"/>
      <c r="Q76" s="112"/>
      <c r="R76" s="112"/>
      <c r="S76" s="112"/>
      <c r="T76" s="112"/>
      <c r="U76" s="112"/>
      <c r="V76" s="112"/>
      <c r="W76" s="112"/>
      <c r="X76" s="112"/>
    </row>
    <row r="77" spans="1:24" x14ac:dyDescent="0.2">
      <c r="A77" s="112"/>
      <c r="B77" s="112"/>
      <c r="C77" s="112"/>
      <c r="D77" s="112"/>
      <c r="E77" s="112"/>
      <c r="F77" s="112"/>
      <c r="G77" s="112"/>
      <c r="H77" s="112"/>
      <c r="I77" s="112"/>
      <c r="J77" s="112"/>
      <c r="K77" s="112"/>
      <c r="L77" s="112"/>
      <c r="M77" s="112"/>
      <c r="N77" s="112"/>
      <c r="O77" s="112"/>
      <c r="P77" s="112"/>
      <c r="Q77" s="112"/>
      <c r="R77" s="112"/>
      <c r="S77" s="112"/>
      <c r="T77" s="112"/>
      <c r="U77" s="112"/>
      <c r="V77" s="112"/>
      <c r="W77" s="112"/>
      <c r="X77" s="112"/>
    </row>
    <row r="78" spans="1:24" x14ac:dyDescent="0.2">
      <c r="A78" s="112"/>
      <c r="B78" s="112"/>
      <c r="C78" s="112"/>
      <c r="D78" s="112"/>
      <c r="E78" s="112"/>
      <c r="F78" s="112"/>
      <c r="G78" s="112"/>
      <c r="H78" s="112"/>
      <c r="I78" s="112"/>
      <c r="J78" s="112"/>
      <c r="K78" s="112"/>
      <c r="L78" s="112"/>
      <c r="M78" s="112"/>
      <c r="N78" s="112"/>
      <c r="O78" s="112"/>
      <c r="P78" s="112"/>
      <c r="Q78" s="112"/>
      <c r="R78" s="112"/>
      <c r="S78" s="112"/>
      <c r="T78" s="112"/>
      <c r="U78" s="112"/>
      <c r="V78" s="112"/>
      <c r="W78" s="112"/>
      <c r="X78" s="112"/>
    </row>
    <row r="79" spans="1:24" x14ac:dyDescent="0.2">
      <c r="A79" s="112"/>
      <c r="B79" s="112"/>
      <c r="C79" s="112"/>
      <c r="D79" s="112"/>
      <c r="E79" s="112"/>
      <c r="F79" s="112"/>
      <c r="G79" s="112"/>
      <c r="H79" s="112"/>
      <c r="I79" s="112"/>
      <c r="J79" s="112"/>
      <c r="K79" s="112"/>
      <c r="L79" s="112"/>
      <c r="M79" s="112"/>
      <c r="N79" s="112"/>
      <c r="O79" s="112"/>
      <c r="P79" s="112"/>
      <c r="Q79" s="112"/>
      <c r="R79" s="112"/>
      <c r="S79" s="112"/>
      <c r="T79" s="112"/>
      <c r="U79" s="112"/>
      <c r="V79" s="112"/>
      <c r="W79" s="112"/>
      <c r="X79" s="112"/>
    </row>
    <row r="80" spans="1:24" x14ac:dyDescent="0.2">
      <c r="A80" s="112"/>
      <c r="B80" s="112"/>
      <c r="C80" s="112"/>
      <c r="D80" s="112"/>
      <c r="E80" s="112"/>
      <c r="F80" s="112"/>
      <c r="G80" s="112"/>
      <c r="H80" s="112"/>
      <c r="I80" s="112"/>
      <c r="J80" s="112"/>
      <c r="K80" s="112"/>
      <c r="L80" s="112"/>
      <c r="M80" s="112"/>
      <c r="N80" s="112"/>
      <c r="O80" s="112"/>
      <c r="P80" s="112"/>
      <c r="Q80" s="112"/>
      <c r="R80" s="112"/>
      <c r="S80" s="112"/>
      <c r="T80" s="112"/>
      <c r="U80" s="112"/>
      <c r="V80" s="112"/>
      <c r="W80" s="112"/>
      <c r="X80" s="112"/>
    </row>
    <row r="81" spans="1:24" x14ac:dyDescent="0.2">
      <c r="A81" s="112"/>
      <c r="B81" s="112"/>
      <c r="C81" s="112"/>
      <c r="D81" s="112"/>
      <c r="E81" s="112"/>
      <c r="F81" s="112"/>
      <c r="G81" s="112"/>
      <c r="H81" s="112"/>
      <c r="I81" s="112"/>
      <c r="J81" s="112"/>
      <c r="K81" s="112"/>
      <c r="L81" s="112"/>
      <c r="M81" s="112"/>
      <c r="N81" s="112"/>
      <c r="O81" s="112"/>
      <c r="P81" s="112"/>
      <c r="Q81" s="112"/>
      <c r="R81" s="112"/>
      <c r="S81" s="112"/>
      <c r="T81" s="112"/>
      <c r="U81" s="112"/>
      <c r="V81" s="112"/>
      <c r="W81" s="112"/>
      <c r="X81" s="112"/>
    </row>
    <row r="82" spans="1:24" x14ac:dyDescent="0.2">
      <c r="A82" s="112"/>
      <c r="B82" s="112"/>
      <c r="C82" s="112"/>
      <c r="D82" s="112"/>
      <c r="E82" s="112"/>
      <c r="F82" s="112"/>
      <c r="G82" s="112"/>
      <c r="H82" s="112"/>
      <c r="I82" s="112"/>
      <c r="J82" s="112"/>
      <c r="K82" s="112"/>
      <c r="L82" s="112"/>
      <c r="M82" s="112"/>
      <c r="N82" s="112"/>
      <c r="O82" s="112"/>
      <c r="P82" s="112"/>
      <c r="Q82" s="112"/>
      <c r="R82" s="112"/>
      <c r="S82" s="112"/>
      <c r="T82" s="112"/>
      <c r="U82" s="112"/>
      <c r="V82" s="112"/>
      <c r="W82" s="112"/>
      <c r="X82" s="112"/>
    </row>
    <row r="83" spans="1:24" x14ac:dyDescent="0.2">
      <c r="A83" s="112"/>
      <c r="B83" s="112"/>
      <c r="C83" s="112"/>
      <c r="D83" s="112"/>
      <c r="E83" s="112"/>
      <c r="F83" s="112"/>
      <c r="G83" s="112"/>
      <c r="H83" s="112"/>
      <c r="I83" s="112"/>
      <c r="J83" s="112"/>
      <c r="K83" s="112"/>
      <c r="L83" s="112"/>
      <c r="M83" s="112"/>
      <c r="N83" s="112"/>
      <c r="O83" s="112"/>
      <c r="P83" s="112"/>
      <c r="Q83" s="112"/>
      <c r="R83" s="112"/>
      <c r="S83" s="112"/>
      <c r="T83" s="112"/>
      <c r="U83" s="112"/>
      <c r="V83" s="112"/>
      <c r="W83" s="112"/>
      <c r="X83" s="112"/>
    </row>
    <row r="84" spans="1:24" x14ac:dyDescent="0.2">
      <c r="A84" s="112"/>
      <c r="B84" s="112"/>
      <c r="C84" s="112"/>
      <c r="D84" s="112"/>
      <c r="E84" s="112"/>
      <c r="F84" s="112"/>
      <c r="G84" s="112"/>
      <c r="H84" s="112"/>
      <c r="I84" s="112"/>
      <c r="J84" s="112"/>
      <c r="K84" s="112"/>
      <c r="L84" s="112"/>
      <c r="M84" s="112"/>
      <c r="N84" s="112"/>
      <c r="O84" s="112"/>
      <c r="P84" s="112"/>
      <c r="Q84" s="112"/>
      <c r="R84" s="112"/>
      <c r="S84" s="112"/>
      <c r="T84" s="112"/>
      <c r="U84" s="112"/>
      <c r="V84" s="112"/>
      <c r="W84" s="112"/>
      <c r="X84" s="112"/>
    </row>
    <row r="85" spans="1:24" x14ac:dyDescent="0.2">
      <c r="A85" s="112"/>
      <c r="B85" s="112"/>
      <c r="C85" s="112"/>
      <c r="D85" s="112"/>
      <c r="E85" s="112"/>
      <c r="F85" s="112"/>
      <c r="G85" s="112"/>
      <c r="H85" s="112"/>
      <c r="I85" s="112"/>
      <c r="J85" s="112"/>
      <c r="K85" s="112"/>
      <c r="L85" s="112"/>
      <c r="M85" s="112"/>
      <c r="N85" s="112"/>
      <c r="O85" s="112"/>
      <c r="P85" s="112"/>
      <c r="Q85" s="112"/>
      <c r="R85" s="112"/>
      <c r="S85" s="112"/>
      <c r="T85" s="112"/>
      <c r="U85" s="112"/>
      <c r="V85" s="112"/>
      <c r="W85" s="112"/>
      <c r="X85" s="112"/>
    </row>
    <row r="86" spans="1:24" x14ac:dyDescent="0.2">
      <c r="A86" s="112"/>
      <c r="B86" s="112"/>
      <c r="C86" s="112"/>
      <c r="D86" s="112"/>
      <c r="E86" s="112"/>
      <c r="F86" s="112"/>
      <c r="G86" s="112"/>
      <c r="H86" s="112"/>
      <c r="I86" s="112"/>
      <c r="J86" s="112"/>
      <c r="K86" s="112"/>
      <c r="L86" s="112"/>
      <c r="M86" s="112"/>
      <c r="N86" s="112"/>
      <c r="O86" s="112"/>
      <c r="P86" s="112"/>
      <c r="Q86" s="112"/>
      <c r="R86" s="112"/>
      <c r="S86" s="112"/>
      <c r="T86" s="112"/>
      <c r="U86" s="112"/>
      <c r="V86" s="112"/>
      <c r="W86" s="112"/>
      <c r="X86" s="112"/>
    </row>
    <row r="87" spans="1:24" x14ac:dyDescent="0.2">
      <c r="A87" s="112"/>
      <c r="B87" s="112"/>
      <c r="C87" s="112"/>
      <c r="D87" s="112"/>
      <c r="E87" s="112"/>
      <c r="F87" s="112"/>
      <c r="G87" s="112"/>
      <c r="H87" s="112"/>
      <c r="I87" s="112"/>
      <c r="J87" s="112"/>
      <c r="K87" s="112"/>
      <c r="L87" s="112"/>
      <c r="M87" s="112"/>
      <c r="N87" s="112"/>
      <c r="O87" s="112"/>
      <c r="P87" s="112"/>
      <c r="Q87" s="112"/>
      <c r="R87" s="112"/>
      <c r="S87" s="112"/>
      <c r="T87" s="112"/>
      <c r="U87" s="112"/>
      <c r="V87" s="112"/>
      <c r="W87" s="112"/>
      <c r="X87" s="112"/>
    </row>
    <row r="88" spans="1:24" x14ac:dyDescent="0.2">
      <c r="A88" s="112"/>
      <c r="B88" s="112"/>
      <c r="C88" s="112"/>
      <c r="D88" s="112"/>
      <c r="E88" s="112"/>
      <c r="F88" s="112"/>
      <c r="G88" s="112"/>
      <c r="H88" s="112"/>
      <c r="I88" s="112"/>
      <c r="J88" s="112"/>
      <c r="K88" s="112"/>
      <c r="L88" s="112"/>
      <c r="M88" s="112"/>
      <c r="N88" s="112"/>
      <c r="O88" s="112"/>
      <c r="P88" s="112"/>
      <c r="Q88" s="112"/>
      <c r="R88" s="112"/>
      <c r="S88" s="112"/>
      <c r="T88" s="112"/>
      <c r="U88" s="112"/>
      <c r="V88" s="112"/>
      <c r="W88" s="112"/>
      <c r="X88" s="112"/>
    </row>
    <row r="89" spans="1:24" x14ac:dyDescent="0.2">
      <c r="A89" s="112"/>
      <c r="B89" s="112"/>
      <c r="C89" s="112"/>
      <c r="D89" s="112"/>
      <c r="E89" s="112"/>
      <c r="F89" s="112"/>
      <c r="G89" s="112"/>
      <c r="H89" s="112"/>
      <c r="I89" s="112"/>
      <c r="J89" s="112"/>
      <c r="K89" s="112"/>
      <c r="L89" s="112"/>
      <c r="M89" s="112"/>
      <c r="N89" s="112"/>
      <c r="O89" s="112"/>
      <c r="P89" s="112"/>
      <c r="Q89" s="112"/>
      <c r="R89" s="112"/>
      <c r="S89" s="112"/>
      <c r="T89" s="112"/>
      <c r="U89" s="112"/>
      <c r="V89" s="112"/>
      <c r="W89" s="112"/>
      <c r="X89" s="112"/>
    </row>
    <row r="90" spans="1:24" x14ac:dyDescent="0.2">
      <c r="A90" s="112"/>
      <c r="B90" s="112"/>
      <c r="C90" s="112"/>
      <c r="D90" s="112"/>
      <c r="E90" s="112"/>
      <c r="F90" s="112"/>
      <c r="G90" s="112"/>
      <c r="H90" s="112"/>
      <c r="I90" s="112"/>
      <c r="J90" s="112"/>
      <c r="K90" s="112"/>
      <c r="L90" s="112"/>
      <c r="M90" s="112"/>
      <c r="N90" s="112"/>
      <c r="O90" s="112"/>
      <c r="P90" s="112"/>
      <c r="Q90" s="112"/>
      <c r="R90" s="112"/>
      <c r="S90" s="112"/>
      <c r="T90" s="112"/>
      <c r="U90" s="112"/>
      <c r="V90" s="112"/>
      <c r="W90" s="112"/>
      <c r="X90" s="112"/>
    </row>
    <row r="91" spans="1:24" x14ac:dyDescent="0.2">
      <c r="A91" s="112"/>
      <c r="B91" s="112"/>
      <c r="C91" s="112"/>
      <c r="D91" s="112"/>
      <c r="E91" s="112"/>
      <c r="F91" s="112"/>
      <c r="G91" s="112"/>
      <c r="H91" s="112"/>
      <c r="I91" s="112"/>
      <c r="J91" s="112"/>
      <c r="K91" s="112"/>
      <c r="L91" s="112"/>
      <c r="M91" s="112"/>
      <c r="N91" s="112"/>
      <c r="O91" s="112"/>
      <c r="P91" s="112"/>
      <c r="Q91" s="112"/>
      <c r="R91" s="112"/>
      <c r="S91" s="112"/>
      <c r="T91" s="112"/>
      <c r="U91" s="112"/>
      <c r="V91" s="112"/>
      <c r="W91" s="112"/>
      <c r="X91" s="112"/>
    </row>
    <row r="92" spans="1:24" x14ac:dyDescent="0.2">
      <c r="A92" s="112"/>
      <c r="B92" s="112"/>
      <c r="C92" s="112"/>
      <c r="D92" s="112"/>
      <c r="E92" s="112"/>
      <c r="F92" s="112"/>
      <c r="G92" s="112"/>
      <c r="H92" s="112"/>
      <c r="I92" s="112"/>
      <c r="J92" s="112"/>
      <c r="K92" s="112"/>
      <c r="L92" s="112"/>
      <c r="M92" s="112"/>
      <c r="N92" s="112"/>
      <c r="O92" s="112"/>
      <c r="P92" s="112"/>
      <c r="Q92" s="112"/>
      <c r="R92" s="112"/>
      <c r="S92" s="112"/>
      <c r="T92" s="112"/>
      <c r="U92" s="112"/>
      <c r="V92" s="112"/>
      <c r="W92" s="112"/>
      <c r="X92" s="112"/>
    </row>
    <row r="93" spans="1:24" x14ac:dyDescent="0.2">
      <c r="A93" s="112"/>
      <c r="B93" s="112"/>
      <c r="C93" s="112"/>
      <c r="D93" s="112"/>
      <c r="E93" s="112"/>
      <c r="F93" s="112"/>
      <c r="G93" s="112"/>
      <c r="H93" s="112"/>
      <c r="I93" s="112"/>
      <c r="J93" s="112"/>
      <c r="K93" s="112"/>
      <c r="L93" s="112"/>
      <c r="M93" s="112"/>
      <c r="N93" s="112"/>
      <c r="O93" s="112"/>
      <c r="P93" s="112"/>
      <c r="Q93" s="112"/>
      <c r="R93" s="112"/>
      <c r="S93" s="112"/>
      <c r="T93" s="112"/>
      <c r="U93" s="112"/>
      <c r="V93" s="112"/>
      <c r="W93" s="112"/>
      <c r="X93" s="112"/>
    </row>
    <row r="94" spans="1:24" x14ac:dyDescent="0.2">
      <c r="A94" s="112"/>
      <c r="B94" s="112"/>
      <c r="C94" s="112"/>
      <c r="D94" s="112"/>
      <c r="E94" s="112"/>
      <c r="F94" s="112"/>
      <c r="G94" s="112"/>
      <c r="H94" s="112"/>
      <c r="I94" s="112"/>
      <c r="J94" s="112"/>
      <c r="K94" s="112"/>
      <c r="L94" s="112"/>
      <c r="M94" s="112"/>
      <c r="N94" s="112"/>
      <c r="O94" s="112"/>
      <c r="P94" s="112"/>
      <c r="Q94" s="112"/>
      <c r="R94" s="112"/>
      <c r="S94" s="112"/>
      <c r="T94" s="112"/>
      <c r="U94" s="112"/>
      <c r="V94" s="112"/>
      <c r="W94" s="112"/>
      <c r="X94" s="112"/>
    </row>
    <row r="95" spans="1:24" x14ac:dyDescent="0.2">
      <c r="A95" s="112"/>
      <c r="B95" s="112"/>
      <c r="C95" s="112"/>
      <c r="D95" s="112"/>
      <c r="E95" s="112"/>
      <c r="F95" s="112"/>
      <c r="G95" s="112"/>
      <c r="H95" s="112"/>
      <c r="I95" s="112"/>
      <c r="J95" s="112"/>
      <c r="K95" s="112"/>
      <c r="L95" s="112"/>
      <c r="M95" s="112"/>
      <c r="N95" s="112"/>
      <c r="O95" s="112"/>
      <c r="P95" s="112"/>
      <c r="Q95" s="112"/>
      <c r="R95" s="112"/>
      <c r="S95" s="112"/>
      <c r="T95" s="112"/>
      <c r="U95" s="112"/>
      <c r="V95" s="112"/>
      <c r="W95" s="112"/>
      <c r="X95" s="112"/>
    </row>
    <row r="96" spans="1:24" x14ac:dyDescent="0.2">
      <c r="A96" s="112"/>
      <c r="B96" s="112"/>
      <c r="C96" s="112"/>
      <c r="D96" s="112"/>
      <c r="E96" s="112"/>
      <c r="F96" s="112"/>
      <c r="G96" s="112"/>
      <c r="H96" s="112"/>
      <c r="I96" s="112"/>
      <c r="J96" s="112"/>
      <c r="K96" s="112"/>
      <c r="L96" s="112"/>
      <c r="M96" s="112"/>
      <c r="N96" s="112"/>
      <c r="O96" s="112"/>
      <c r="P96" s="112"/>
      <c r="Q96" s="112"/>
      <c r="R96" s="112"/>
      <c r="S96" s="112"/>
      <c r="T96" s="112"/>
      <c r="U96" s="112"/>
      <c r="V96" s="112"/>
      <c r="W96" s="112"/>
      <c r="X96" s="112"/>
    </row>
    <row r="97" spans="1:24" x14ac:dyDescent="0.2">
      <c r="A97" s="112"/>
      <c r="B97" s="112"/>
      <c r="C97" s="112"/>
      <c r="D97" s="112"/>
      <c r="E97" s="112"/>
      <c r="F97" s="112"/>
      <c r="G97" s="112"/>
      <c r="H97" s="112"/>
      <c r="I97" s="112"/>
      <c r="J97" s="112"/>
      <c r="K97" s="112"/>
      <c r="L97" s="112"/>
      <c r="M97" s="112"/>
      <c r="N97" s="112"/>
      <c r="O97" s="112"/>
      <c r="P97" s="112"/>
      <c r="Q97" s="112"/>
      <c r="R97" s="112"/>
      <c r="S97" s="112"/>
      <c r="T97" s="112"/>
      <c r="U97" s="112"/>
      <c r="V97" s="112"/>
      <c r="W97" s="112"/>
      <c r="X97" s="112"/>
    </row>
    <row r="98" spans="1:24" x14ac:dyDescent="0.2">
      <c r="A98" s="112"/>
      <c r="B98" s="112"/>
      <c r="C98" s="112"/>
      <c r="D98" s="112"/>
      <c r="E98" s="112"/>
      <c r="F98" s="112"/>
      <c r="G98" s="112"/>
      <c r="H98" s="112"/>
      <c r="I98" s="112"/>
      <c r="J98" s="112"/>
      <c r="K98" s="112"/>
      <c r="L98" s="112"/>
      <c r="M98" s="112"/>
      <c r="N98" s="112"/>
      <c r="O98" s="112"/>
      <c r="P98" s="112"/>
      <c r="Q98" s="112"/>
      <c r="R98" s="112"/>
      <c r="S98" s="112"/>
      <c r="T98" s="112"/>
      <c r="U98" s="112"/>
      <c r="V98" s="112"/>
      <c r="W98" s="112"/>
      <c r="X98" s="112"/>
    </row>
    <row r="99" spans="1:24" x14ac:dyDescent="0.2">
      <c r="A99" s="112"/>
      <c r="B99" s="112"/>
      <c r="C99" s="112"/>
      <c r="D99" s="112"/>
      <c r="E99" s="112"/>
      <c r="F99" s="112"/>
      <c r="G99" s="112"/>
      <c r="H99" s="112"/>
      <c r="I99" s="112"/>
      <c r="J99" s="112"/>
      <c r="K99" s="112"/>
      <c r="L99" s="112"/>
      <c r="M99" s="112"/>
      <c r="N99" s="112"/>
      <c r="O99" s="112"/>
      <c r="P99" s="112"/>
      <c r="Q99" s="112"/>
      <c r="R99" s="112"/>
      <c r="S99" s="112"/>
      <c r="T99" s="112"/>
      <c r="U99" s="112"/>
      <c r="V99" s="112"/>
      <c r="W99" s="112"/>
      <c r="X99" s="112"/>
    </row>
    <row r="100" spans="1:24" x14ac:dyDescent="0.2">
      <c r="A100" s="112"/>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row>
    <row r="101" spans="1:24" x14ac:dyDescent="0.2">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row>
    <row r="102" spans="1:24" x14ac:dyDescent="0.2">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row>
    <row r="103" spans="1:24" x14ac:dyDescent="0.2">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row>
    <row r="104" spans="1:24" x14ac:dyDescent="0.2">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row>
    <row r="105" spans="1:24" x14ac:dyDescent="0.2">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row>
    <row r="106" spans="1:24" x14ac:dyDescent="0.2">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row>
    <row r="107" spans="1:24" x14ac:dyDescent="0.2">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row>
    <row r="108" spans="1:24" x14ac:dyDescent="0.2">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row>
    <row r="109" spans="1:24" x14ac:dyDescent="0.2">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row>
    <row r="110" spans="1:24" x14ac:dyDescent="0.2">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row>
    <row r="111" spans="1:24" x14ac:dyDescent="0.2">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row>
    <row r="112" spans="1:24" x14ac:dyDescent="0.2">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row>
    <row r="113" spans="1:24" x14ac:dyDescent="0.2">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row>
    <row r="114" spans="1:24" x14ac:dyDescent="0.2">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row>
    <row r="115" spans="1:24" x14ac:dyDescent="0.2">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row>
    <row r="116" spans="1:24" x14ac:dyDescent="0.2">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row>
    <row r="117" spans="1:24" x14ac:dyDescent="0.2">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row>
    <row r="118" spans="1:24" x14ac:dyDescent="0.2">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row>
    <row r="119" spans="1:24" x14ac:dyDescent="0.2">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row>
    <row r="120" spans="1:24" x14ac:dyDescent="0.2">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row>
    <row r="121" spans="1:24" x14ac:dyDescent="0.2">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row>
    <row r="122" spans="1:24" x14ac:dyDescent="0.2">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row>
    <row r="123" spans="1:24" x14ac:dyDescent="0.2">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row>
    <row r="124" spans="1:24" x14ac:dyDescent="0.2">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row>
    <row r="125" spans="1:24" x14ac:dyDescent="0.2">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row>
    <row r="126" spans="1:24" x14ac:dyDescent="0.2">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row>
    <row r="127" spans="1:24" x14ac:dyDescent="0.2">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row>
    <row r="128" spans="1:24" x14ac:dyDescent="0.2">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row>
    <row r="129" spans="1:24" x14ac:dyDescent="0.2">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row>
    <row r="130" spans="1:24" x14ac:dyDescent="0.2">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row>
    <row r="131" spans="1:24" x14ac:dyDescent="0.2">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row>
    <row r="132" spans="1:24" x14ac:dyDescent="0.2">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row>
    <row r="133" spans="1:24" x14ac:dyDescent="0.2">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row>
    <row r="134" spans="1:24" x14ac:dyDescent="0.2">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row>
    <row r="135" spans="1:24" x14ac:dyDescent="0.2">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row>
    <row r="136" spans="1:24" x14ac:dyDescent="0.2">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row>
    <row r="137" spans="1:24" x14ac:dyDescent="0.2">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row>
    <row r="138" spans="1:24" x14ac:dyDescent="0.2">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row>
    <row r="139" spans="1:24" x14ac:dyDescent="0.2">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row>
    <row r="140" spans="1:24" x14ac:dyDescent="0.2">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row>
    <row r="141" spans="1:24" x14ac:dyDescent="0.2">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row>
    <row r="142" spans="1:24" x14ac:dyDescent="0.2">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row>
    <row r="143" spans="1:24" x14ac:dyDescent="0.2">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row>
    <row r="144" spans="1:24" x14ac:dyDescent="0.2">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row>
    <row r="145" spans="1:24" x14ac:dyDescent="0.2">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row>
    <row r="146" spans="1:24" x14ac:dyDescent="0.2">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row>
    <row r="147" spans="1:24" x14ac:dyDescent="0.2">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row>
    <row r="148" spans="1:24" x14ac:dyDescent="0.2">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row>
    <row r="149" spans="1:24" x14ac:dyDescent="0.2">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row>
    <row r="150" spans="1:24" x14ac:dyDescent="0.2">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row>
    <row r="151" spans="1:24" x14ac:dyDescent="0.2">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row>
    <row r="152" spans="1:24" x14ac:dyDescent="0.2">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row>
    <row r="153" spans="1:24" x14ac:dyDescent="0.2">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row>
    <row r="154" spans="1:24" x14ac:dyDescent="0.2">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row>
    <row r="155" spans="1:24" x14ac:dyDescent="0.2">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row>
    <row r="156" spans="1:24" x14ac:dyDescent="0.2">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row>
    <row r="157" spans="1:24" x14ac:dyDescent="0.2">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row>
    <row r="158" spans="1:24" x14ac:dyDescent="0.2">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row>
    <row r="159" spans="1:24" x14ac:dyDescent="0.2">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row>
    <row r="160" spans="1:24" x14ac:dyDescent="0.2">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row>
    <row r="161" spans="1:24" x14ac:dyDescent="0.2">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row>
    <row r="162" spans="1:24" x14ac:dyDescent="0.2">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row>
    <row r="163" spans="1:24" x14ac:dyDescent="0.2">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row>
    <row r="164" spans="1:24" x14ac:dyDescent="0.2">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row>
    <row r="165" spans="1:24" x14ac:dyDescent="0.2">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row>
    <row r="166" spans="1:24" x14ac:dyDescent="0.2">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row>
    <row r="167" spans="1:24" x14ac:dyDescent="0.2">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row>
    <row r="168" spans="1:24" x14ac:dyDescent="0.2">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row>
    <row r="169" spans="1:24" x14ac:dyDescent="0.2">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row>
    <row r="170" spans="1:24" x14ac:dyDescent="0.2">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row>
    <row r="171" spans="1:24" x14ac:dyDescent="0.2">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row>
    <row r="172" spans="1:24" x14ac:dyDescent="0.2">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row>
    <row r="173" spans="1:24" x14ac:dyDescent="0.2">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row>
    <row r="174" spans="1:24" x14ac:dyDescent="0.2">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row>
    <row r="175" spans="1:24" x14ac:dyDescent="0.2">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row>
    <row r="176" spans="1:24" x14ac:dyDescent="0.2">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row>
    <row r="177" spans="1:24" x14ac:dyDescent="0.2">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row>
    <row r="178" spans="1:24" x14ac:dyDescent="0.2">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row>
    <row r="179" spans="1:24" x14ac:dyDescent="0.2">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row>
    <row r="180" spans="1:24" x14ac:dyDescent="0.2">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row>
    <row r="181" spans="1:24" x14ac:dyDescent="0.2">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row>
    <row r="182" spans="1:24" x14ac:dyDescent="0.2">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row>
    <row r="183" spans="1:24" x14ac:dyDescent="0.2">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row>
    <row r="184" spans="1:24" x14ac:dyDescent="0.2">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row>
    <row r="185" spans="1:24" x14ac:dyDescent="0.2">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row>
    <row r="186" spans="1:24" x14ac:dyDescent="0.2">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row>
    <row r="187" spans="1:24" x14ac:dyDescent="0.2">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row>
    <row r="188" spans="1:24" x14ac:dyDescent="0.2">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row>
    <row r="189" spans="1:24" x14ac:dyDescent="0.2">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row>
    <row r="190" spans="1:24" x14ac:dyDescent="0.2">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row>
    <row r="191" spans="1:24" x14ac:dyDescent="0.2">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row>
    <row r="192" spans="1:24" x14ac:dyDescent="0.2">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row>
    <row r="193" spans="1:24" x14ac:dyDescent="0.2">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row>
    <row r="194" spans="1:24" x14ac:dyDescent="0.2">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row>
    <row r="195" spans="1:24" x14ac:dyDescent="0.2">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row>
    <row r="196" spans="1:24" x14ac:dyDescent="0.2">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row>
    <row r="197" spans="1:24" x14ac:dyDescent="0.2">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row>
    <row r="198" spans="1:24" x14ac:dyDescent="0.2">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row>
    <row r="199" spans="1:24" x14ac:dyDescent="0.2">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row>
    <row r="200" spans="1:24" x14ac:dyDescent="0.2">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row>
    <row r="201" spans="1:24" x14ac:dyDescent="0.2">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row>
    <row r="202" spans="1:24" x14ac:dyDescent="0.2">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row>
    <row r="203" spans="1:24" x14ac:dyDescent="0.2">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row>
    <row r="204" spans="1:24" x14ac:dyDescent="0.2">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row>
    <row r="205" spans="1:24" x14ac:dyDescent="0.2">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row>
    <row r="206" spans="1:24" x14ac:dyDescent="0.2">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row>
    <row r="207" spans="1:24" x14ac:dyDescent="0.2">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row>
    <row r="208" spans="1:24" x14ac:dyDescent="0.2">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row>
    <row r="209" spans="1:24" x14ac:dyDescent="0.2">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row>
    <row r="210" spans="1:24" x14ac:dyDescent="0.2">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row>
    <row r="211" spans="1:24" x14ac:dyDescent="0.2">
      <c r="H211" s="91"/>
      <c r="I211" s="91"/>
      <c r="J211" s="91"/>
      <c r="K211" s="91"/>
      <c r="L211" s="91"/>
      <c r="M211" s="91"/>
      <c r="N211" s="91"/>
      <c r="O211" s="91"/>
      <c r="P211" s="91"/>
      <c r="Q211" s="91"/>
      <c r="R211" s="91"/>
      <c r="S211" s="91"/>
      <c r="T211" s="91"/>
      <c r="U211" s="91"/>
      <c r="V211" s="91"/>
      <c r="W211" s="91"/>
      <c r="X211" s="91"/>
    </row>
    <row r="212" spans="1:24" x14ac:dyDescent="0.2">
      <c r="H212" s="91"/>
      <c r="I212" s="91"/>
      <c r="J212" s="91"/>
      <c r="K212" s="91"/>
      <c r="L212" s="91"/>
      <c r="M212" s="91"/>
      <c r="N212" s="91"/>
      <c r="O212" s="91"/>
      <c r="P212" s="91"/>
      <c r="Q212" s="91"/>
      <c r="R212" s="91"/>
      <c r="S212" s="91"/>
      <c r="T212" s="91"/>
      <c r="U212" s="91"/>
      <c r="V212" s="91"/>
      <c r="W212" s="91"/>
      <c r="X212" s="91"/>
    </row>
    <row r="213" spans="1:24" x14ac:dyDescent="0.2">
      <c r="H213" s="91"/>
      <c r="I213" s="91"/>
      <c r="J213" s="91"/>
      <c r="K213" s="91"/>
      <c r="L213" s="91"/>
      <c r="M213" s="91"/>
      <c r="N213" s="91"/>
      <c r="O213" s="91"/>
      <c r="P213" s="91"/>
      <c r="Q213" s="91"/>
      <c r="R213" s="91"/>
      <c r="S213" s="91"/>
      <c r="T213" s="91"/>
      <c r="U213" s="91"/>
      <c r="V213" s="91"/>
      <c r="W213" s="91"/>
      <c r="X213" s="91"/>
    </row>
    <row r="214" spans="1:24" x14ac:dyDescent="0.2">
      <c r="H214" s="91"/>
      <c r="I214" s="91"/>
      <c r="J214" s="91"/>
      <c r="K214" s="91"/>
      <c r="L214" s="91"/>
      <c r="M214" s="91"/>
      <c r="N214" s="91"/>
      <c r="O214" s="91"/>
      <c r="P214" s="91"/>
      <c r="Q214" s="91"/>
      <c r="R214" s="91"/>
      <c r="S214" s="91"/>
      <c r="T214" s="91"/>
      <c r="U214" s="91"/>
      <c r="V214" s="91"/>
      <c r="W214" s="91"/>
      <c r="X214" s="91"/>
    </row>
    <row r="215" spans="1:24" x14ac:dyDescent="0.2">
      <c r="H215" s="91"/>
      <c r="I215" s="91"/>
      <c r="J215" s="91"/>
      <c r="K215" s="91"/>
      <c r="L215" s="91"/>
      <c r="M215" s="91"/>
      <c r="N215" s="91"/>
      <c r="O215" s="91"/>
      <c r="P215" s="91"/>
      <c r="Q215" s="91"/>
      <c r="R215" s="91"/>
      <c r="S215" s="91"/>
      <c r="T215" s="91"/>
      <c r="U215" s="91"/>
      <c r="V215" s="91"/>
      <c r="W215" s="91"/>
      <c r="X215" s="91"/>
    </row>
    <row r="216" spans="1:24" x14ac:dyDescent="0.2">
      <c r="H216" s="91"/>
      <c r="I216" s="91"/>
      <c r="J216" s="91"/>
      <c r="K216" s="91"/>
      <c r="L216" s="91"/>
      <c r="M216" s="91"/>
      <c r="N216" s="91"/>
      <c r="O216" s="91"/>
      <c r="P216" s="91"/>
      <c r="Q216" s="91"/>
      <c r="R216" s="91"/>
      <c r="S216" s="91"/>
      <c r="T216" s="91"/>
      <c r="U216" s="91"/>
      <c r="V216" s="91"/>
      <c r="W216" s="91"/>
      <c r="X216" s="91"/>
    </row>
    <row r="217" spans="1:24" x14ac:dyDescent="0.2">
      <c r="H217" s="91"/>
      <c r="I217" s="91"/>
      <c r="J217" s="91"/>
      <c r="K217" s="91"/>
      <c r="L217" s="91"/>
      <c r="M217" s="91"/>
      <c r="N217" s="91"/>
      <c r="O217" s="91"/>
      <c r="P217" s="91"/>
      <c r="Q217" s="91"/>
      <c r="R217" s="91"/>
      <c r="S217" s="91"/>
      <c r="T217" s="91"/>
      <c r="U217" s="91"/>
      <c r="V217" s="91"/>
      <c r="W217" s="91"/>
      <c r="X217" s="91"/>
    </row>
    <row r="218" spans="1:24" x14ac:dyDescent="0.2">
      <c r="H218" s="91"/>
      <c r="I218" s="91"/>
      <c r="J218" s="91"/>
      <c r="K218" s="91"/>
      <c r="L218" s="91"/>
      <c r="M218" s="91"/>
      <c r="N218" s="91"/>
      <c r="O218" s="91"/>
      <c r="P218" s="91"/>
      <c r="Q218" s="91"/>
      <c r="R218" s="91"/>
      <c r="S218" s="91"/>
      <c r="T218" s="91"/>
      <c r="U218" s="91"/>
      <c r="V218" s="91"/>
      <c r="W218" s="91"/>
      <c r="X218" s="91"/>
    </row>
    <row r="219" spans="1:24" x14ac:dyDescent="0.2">
      <c r="H219" s="91"/>
      <c r="I219" s="91"/>
      <c r="J219" s="91"/>
      <c r="K219" s="91"/>
      <c r="L219" s="91"/>
      <c r="M219" s="91"/>
      <c r="N219" s="91"/>
      <c r="O219" s="91"/>
      <c r="P219" s="91"/>
      <c r="Q219" s="91"/>
      <c r="R219" s="91"/>
      <c r="S219" s="91"/>
      <c r="T219" s="91"/>
      <c r="U219" s="91"/>
      <c r="V219" s="91"/>
      <c r="W219" s="91"/>
      <c r="X219" s="91"/>
    </row>
    <row r="220" spans="1:24" x14ac:dyDescent="0.2">
      <c r="H220" s="91"/>
      <c r="I220" s="91"/>
      <c r="J220" s="91"/>
      <c r="K220" s="91"/>
      <c r="L220" s="91"/>
      <c r="M220" s="91"/>
      <c r="N220" s="91"/>
      <c r="O220" s="91"/>
      <c r="P220" s="91"/>
      <c r="Q220" s="91"/>
      <c r="R220" s="91"/>
      <c r="S220" s="91"/>
      <c r="T220" s="91"/>
      <c r="U220" s="91"/>
      <c r="V220" s="91"/>
      <c r="W220" s="91"/>
      <c r="X220" s="91"/>
    </row>
    <row r="221" spans="1:24" x14ac:dyDescent="0.2">
      <c r="H221" s="91"/>
      <c r="I221" s="91"/>
      <c r="J221" s="91"/>
      <c r="K221" s="91"/>
      <c r="L221" s="91"/>
      <c r="M221" s="91"/>
      <c r="N221" s="91"/>
      <c r="O221" s="91"/>
      <c r="P221" s="91"/>
      <c r="Q221" s="91"/>
      <c r="R221" s="91"/>
      <c r="S221" s="91"/>
      <c r="T221" s="91"/>
      <c r="U221" s="91"/>
      <c r="V221" s="91"/>
      <c r="W221" s="91"/>
      <c r="X221" s="91"/>
    </row>
    <row r="222" spans="1:24" x14ac:dyDescent="0.2">
      <c r="H222" s="91"/>
      <c r="I222" s="91"/>
      <c r="J222" s="91"/>
      <c r="K222" s="91"/>
      <c r="L222" s="91"/>
      <c r="M222" s="91"/>
      <c r="N222" s="91"/>
      <c r="O222" s="91"/>
      <c r="P222" s="91"/>
      <c r="Q222" s="91"/>
      <c r="R222" s="91"/>
      <c r="S222" s="91"/>
      <c r="T222" s="91"/>
      <c r="U222" s="91"/>
      <c r="V222" s="91"/>
      <c r="W222" s="91"/>
      <c r="X222" s="91"/>
    </row>
    <row r="223" spans="1:24" x14ac:dyDescent="0.2">
      <c r="H223" s="91"/>
      <c r="I223" s="91"/>
      <c r="J223" s="91"/>
      <c r="K223" s="91"/>
      <c r="L223" s="91"/>
      <c r="M223" s="91"/>
      <c r="N223" s="91"/>
      <c r="O223" s="91"/>
      <c r="P223" s="91"/>
      <c r="Q223" s="91"/>
      <c r="R223" s="91"/>
      <c r="S223" s="91"/>
      <c r="T223" s="91"/>
      <c r="U223" s="91"/>
      <c r="V223" s="91"/>
      <c r="W223" s="91"/>
      <c r="X223" s="91"/>
    </row>
    <row r="224" spans="1:24" x14ac:dyDescent="0.2">
      <c r="H224" s="91"/>
      <c r="I224" s="91"/>
      <c r="J224" s="91"/>
      <c r="K224" s="91"/>
      <c r="L224" s="91"/>
      <c r="M224" s="91"/>
      <c r="N224" s="91"/>
      <c r="O224" s="91"/>
      <c r="P224" s="91"/>
      <c r="Q224" s="91"/>
      <c r="R224" s="91"/>
      <c r="S224" s="91"/>
      <c r="T224" s="91"/>
      <c r="U224" s="91"/>
      <c r="V224" s="91"/>
      <c r="W224" s="91"/>
      <c r="X224" s="91"/>
    </row>
    <row r="225" spans="8:24" x14ac:dyDescent="0.2">
      <c r="H225" s="91"/>
      <c r="I225" s="91"/>
      <c r="J225" s="91"/>
      <c r="K225" s="91"/>
      <c r="L225" s="91"/>
      <c r="M225" s="91"/>
      <c r="N225" s="91"/>
      <c r="O225" s="91"/>
      <c r="P225" s="91"/>
      <c r="Q225" s="91"/>
      <c r="R225" s="91"/>
      <c r="S225" s="91"/>
      <c r="T225" s="91"/>
      <c r="U225" s="91"/>
      <c r="V225" s="91"/>
      <c r="W225" s="91"/>
      <c r="X225" s="91"/>
    </row>
    <row r="226" spans="8:24" x14ac:dyDescent="0.2">
      <c r="H226" s="91"/>
      <c r="I226" s="91"/>
      <c r="J226" s="91"/>
      <c r="K226" s="91"/>
      <c r="L226" s="91"/>
      <c r="M226" s="91"/>
      <c r="N226" s="91"/>
      <c r="O226" s="91"/>
      <c r="P226" s="91"/>
      <c r="Q226" s="91"/>
      <c r="R226" s="91"/>
      <c r="S226" s="91"/>
      <c r="T226" s="91"/>
      <c r="U226" s="91"/>
      <c r="V226" s="91"/>
      <c r="W226" s="91"/>
      <c r="X226" s="91"/>
    </row>
    <row r="227" spans="8:24" x14ac:dyDescent="0.2">
      <c r="H227" s="91"/>
      <c r="I227" s="91"/>
      <c r="J227" s="91"/>
      <c r="K227" s="91"/>
      <c r="L227" s="91"/>
      <c r="M227" s="91"/>
      <c r="N227" s="91"/>
      <c r="O227" s="91"/>
      <c r="P227" s="91"/>
      <c r="Q227" s="91"/>
      <c r="R227" s="91"/>
      <c r="S227" s="91"/>
      <c r="T227" s="91"/>
      <c r="U227" s="91"/>
      <c r="V227" s="91"/>
      <c r="W227" s="91"/>
      <c r="X227" s="91"/>
    </row>
    <row r="228" spans="8:24" x14ac:dyDescent="0.2">
      <c r="H228" s="91"/>
      <c r="I228" s="91"/>
      <c r="J228" s="91"/>
      <c r="K228" s="91"/>
      <c r="L228" s="91"/>
      <c r="M228" s="91"/>
      <c r="N228" s="91"/>
      <c r="O228" s="91"/>
      <c r="P228" s="91"/>
      <c r="Q228" s="91"/>
      <c r="R228" s="91"/>
      <c r="S228" s="91"/>
      <c r="T228" s="91"/>
      <c r="U228" s="91"/>
      <c r="V228" s="91"/>
      <c r="W228" s="91"/>
      <c r="X228" s="91"/>
    </row>
    <row r="229" spans="8:24" x14ac:dyDescent="0.2">
      <c r="H229" s="91"/>
      <c r="I229" s="91"/>
      <c r="J229" s="91"/>
      <c r="K229" s="91"/>
      <c r="L229" s="91"/>
      <c r="M229" s="91"/>
      <c r="N229" s="91"/>
      <c r="O229" s="91"/>
      <c r="P229" s="91"/>
      <c r="Q229" s="91"/>
      <c r="R229" s="91"/>
      <c r="S229" s="91"/>
      <c r="T229" s="91"/>
      <c r="U229" s="91"/>
      <c r="V229" s="91"/>
      <c r="W229" s="91"/>
      <c r="X229" s="91"/>
    </row>
    <row r="230" spans="8:24" x14ac:dyDescent="0.2">
      <c r="H230" s="91"/>
      <c r="I230" s="91"/>
      <c r="J230" s="91"/>
      <c r="K230" s="91"/>
      <c r="L230" s="91"/>
      <c r="M230" s="91"/>
      <c r="N230" s="91"/>
      <c r="O230" s="91"/>
      <c r="P230" s="91"/>
      <c r="Q230" s="91"/>
      <c r="R230" s="91"/>
      <c r="S230" s="91"/>
      <c r="T230" s="91"/>
      <c r="U230" s="91"/>
      <c r="V230" s="91"/>
      <c r="W230" s="91"/>
      <c r="X230" s="91"/>
    </row>
    <row r="231" spans="8:24" x14ac:dyDescent="0.2">
      <c r="H231" s="91"/>
      <c r="I231" s="91"/>
      <c r="J231" s="91"/>
      <c r="K231" s="91"/>
      <c r="L231" s="91"/>
      <c r="M231" s="91"/>
      <c r="N231" s="91"/>
      <c r="O231" s="91"/>
      <c r="P231" s="91"/>
      <c r="Q231" s="91"/>
      <c r="R231" s="91"/>
      <c r="S231" s="91"/>
      <c r="T231" s="91"/>
      <c r="U231" s="91"/>
      <c r="V231" s="91"/>
      <c r="W231" s="91"/>
      <c r="X231" s="91"/>
    </row>
    <row r="232" spans="8:24" x14ac:dyDescent="0.2">
      <c r="H232" s="91"/>
      <c r="I232" s="91"/>
      <c r="J232" s="91"/>
      <c r="K232" s="91"/>
      <c r="L232" s="91"/>
      <c r="M232" s="91"/>
      <c r="N232" s="91"/>
      <c r="O232" s="91"/>
      <c r="P232" s="91"/>
      <c r="Q232" s="91"/>
      <c r="R232" s="91"/>
      <c r="S232" s="91"/>
      <c r="T232" s="91"/>
      <c r="U232" s="91"/>
      <c r="V232" s="91"/>
      <c r="W232" s="91"/>
      <c r="X232" s="91"/>
    </row>
    <row r="233" spans="8:24" x14ac:dyDescent="0.2">
      <c r="H233" s="91"/>
      <c r="I233" s="91"/>
      <c r="J233" s="91"/>
      <c r="K233" s="91"/>
      <c r="L233" s="91"/>
      <c r="M233" s="91"/>
      <c r="N233" s="91"/>
      <c r="O233" s="91"/>
      <c r="P233" s="91"/>
      <c r="Q233" s="91"/>
      <c r="R233" s="91"/>
      <c r="S233" s="91"/>
      <c r="T233" s="91"/>
      <c r="U233" s="91"/>
      <c r="V233" s="91"/>
      <c r="W233" s="91"/>
      <c r="X233" s="91"/>
    </row>
    <row r="234" spans="8:24" x14ac:dyDescent="0.2">
      <c r="H234" s="91"/>
      <c r="I234" s="91"/>
      <c r="J234" s="91"/>
      <c r="K234" s="91"/>
      <c r="L234" s="91"/>
      <c r="M234" s="91"/>
      <c r="N234" s="91"/>
      <c r="O234" s="91"/>
      <c r="P234" s="91"/>
      <c r="Q234" s="91"/>
      <c r="R234" s="91"/>
      <c r="S234" s="91"/>
      <c r="T234" s="91"/>
      <c r="U234" s="91"/>
      <c r="V234" s="91"/>
      <c r="W234" s="91"/>
      <c r="X234" s="91"/>
    </row>
    <row r="235" spans="8:24" x14ac:dyDescent="0.2">
      <c r="H235" s="91"/>
      <c r="I235" s="91"/>
      <c r="J235" s="91"/>
      <c r="K235" s="91"/>
      <c r="L235" s="91"/>
      <c r="M235" s="91"/>
      <c r="N235" s="91"/>
      <c r="O235" s="91"/>
      <c r="P235" s="91"/>
      <c r="Q235" s="91"/>
      <c r="R235" s="91"/>
      <c r="S235" s="91"/>
      <c r="T235" s="91"/>
      <c r="U235" s="91"/>
      <c r="V235" s="91"/>
      <c r="W235" s="91"/>
      <c r="X235" s="91"/>
    </row>
    <row r="236" spans="8:24" x14ac:dyDescent="0.2">
      <c r="H236" s="91"/>
      <c r="I236" s="91"/>
      <c r="J236" s="91"/>
      <c r="K236" s="91"/>
      <c r="L236" s="91"/>
      <c r="M236" s="91"/>
      <c r="N236" s="91"/>
      <c r="O236" s="91"/>
      <c r="P236" s="91"/>
      <c r="Q236" s="91"/>
      <c r="R236" s="91"/>
      <c r="S236" s="91"/>
      <c r="T236" s="91"/>
      <c r="U236" s="91"/>
      <c r="V236" s="91"/>
      <c r="W236" s="91"/>
      <c r="X236" s="91"/>
    </row>
    <row r="237" spans="8:24" x14ac:dyDescent="0.2">
      <c r="H237" s="91"/>
      <c r="I237" s="91"/>
      <c r="J237" s="91"/>
      <c r="K237" s="91"/>
      <c r="L237" s="91"/>
      <c r="M237" s="91"/>
      <c r="N237" s="91"/>
      <c r="O237" s="91"/>
      <c r="P237" s="91"/>
      <c r="Q237" s="91"/>
      <c r="R237" s="91"/>
      <c r="S237" s="91"/>
      <c r="T237" s="91"/>
      <c r="U237" s="91"/>
      <c r="V237" s="91"/>
      <c r="W237" s="91"/>
      <c r="X237" s="91"/>
    </row>
    <row r="238" spans="8:24" x14ac:dyDescent="0.2">
      <c r="H238" s="91"/>
      <c r="I238" s="91"/>
      <c r="J238" s="91"/>
      <c r="K238" s="91"/>
      <c r="L238" s="91"/>
      <c r="M238" s="91"/>
      <c r="N238" s="91"/>
      <c r="O238" s="91"/>
      <c r="P238" s="91"/>
      <c r="Q238" s="91"/>
      <c r="R238" s="91"/>
      <c r="S238" s="91"/>
      <c r="T238" s="91"/>
      <c r="U238" s="91"/>
      <c r="V238" s="91"/>
      <c r="W238" s="91"/>
      <c r="X238" s="91"/>
    </row>
    <row r="239" spans="8:24" x14ac:dyDescent="0.2">
      <c r="H239" s="91"/>
      <c r="I239" s="91"/>
      <c r="J239" s="91"/>
      <c r="K239" s="91"/>
      <c r="L239" s="91"/>
      <c r="M239" s="91"/>
      <c r="N239" s="91"/>
      <c r="O239" s="91"/>
      <c r="P239" s="91"/>
      <c r="Q239" s="91"/>
      <c r="R239" s="91"/>
      <c r="S239" s="91"/>
      <c r="T239" s="91"/>
      <c r="U239" s="91"/>
      <c r="V239" s="91"/>
      <c r="W239" s="91"/>
      <c r="X239" s="91"/>
    </row>
  </sheetData>
  <dataValidations count="2">
    <dataValidation type="list" operator="equal" showInputMessage="1" showErrorMessage="1" promptTitle="Seleccione País" sqref="F2:G4" xr:uid="{B78F3DF1-195A-4979-AC6A-16883CDE8E21}">
      <formula1>"Alemania,Arabia Saudí,Argentina,Australia,Bélgica,Brasil,Camerún,Canadá,Costa Rica,Croacia,Dinamarca,Ecuador,EEUU,España,Francia,Gales,Ghana,Inglaterra,Japón,Marruecos,México,Países Bajos,Polonia,Portugal,Qatar,República de Corea,RI de Irán,Senegal,Serbia"</formula1>
      <formula2>0</formula2>
    </dataValidation>
    <dataValidation type="textLength" operator="equal" showErrorMessage="1" errorTitle="Error" error="Longitud de DNI incorrecta" sqref="A2:A4" xr:uid="{0C32840B-1104-4BED-A7F8-9965943FC5CA}">
      <formula1>9</formula1>
      <formula2>0</formula2>
    </dataValidation>
  </dataValidations>
  <hyperlinks>
    <hyperlink ref="E4" r:id="rId1" xr:uid="{ADDE2905-CF17-4CB4-8A42-5B9F06CA74E1}"/>
    <hyperlink ref="E2" r:id="rId2" xr:uid="{35643F37-EAA1-4746-BA46-F73CF3A3AAA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8" tint="0.79998168889431442"/>
  </sheetPr>
  <dimension ref="A1:Q23922"/>
  <sheetViews>
    <sheetView zoomScale="75" zoomScaleNormal="75" workbookViewId="0"/>
  </sheetViews>
  <sheetFormatPr baseColWidth="10" defaultColWidth="11.5703125" defaultRowHeight="12.75" x14ac:dyDescent="0.2"/>
  <cols>
    <col min="1" max="1" width="11.5703125" bestFit="1" customWidth="1"/>
    <col min="2" max="3" width="26.7109375" customWidth="1"/>
    <col min="4" max="4" width="19.28515625" customWidth="1"/>
    <col min="5" max="5" width="19.140625" customWidth="1"/>
    <col min="6" max="6" width="18.85546875" customWidth="1"/>
    <col min="7" max="7" width="18.7109375" customWidth="1"/>
    <col min="8" max="8" width="24.85546875" customWidth="1"/>
    <col min="9" max="9" width="24.42578125" customWidth="1"/>
    <col min="10" max="10" width="16.42578125" customWidth="1"/>
    <col min="11" max="11" width="16.140625" customWidth="1"/>
    <col min="12" max="12" width="37.42578125" customWidth="1"/>
    <col min="13" max="13" width="26" customWidth="1"/>
    <col min="14" max="14" width="26.7109375" customWidth="1"/>
    <col min="15" max="15" width="14.140625" customWidth="1"/>
    <col min="16" max="16" width="9.42578125" customWidth="1"/>
    <col min="17" max="17" width="16.42578125" customWidth="1"/>
    <col min="18" max="18" width="26.140625" customWidth="1"/>
    <col min="19" max="19" width="25.85546875" customWidth="1"/>
    <col min="20" max="20" width="29.28515625" customWidth="1"/>
    <col min="21" max="21" width="28.5703125" customWidth="1"/>
    <col min="22" max="22" width="29.140625" customWidth="1"/>
    <col min="23" max="23" width="29" customWidth="1"/>
    <col min="24" max="24" width="28.42578125" customWidth="1"/>
    <col min="25" max="25" width="28.85546875" customWidth="1"/>
  </cols>
  <sheetData>
    <row r="1" spans="1:17"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row>
    <row r="2" spans="1:17" x14ac:dyDescent="0.2">
      <c r="A2" s="2">
        <v>34189</v>
      </c>
      <c r="B2" t="s">
        <v>17</v>
      </c>
      <c r="C2" t="s">
        <v>18</v>
      </c>
      <c r="D2" t="s">
        <v>19</v>
      </c>
      <c r="E2" t="s">
        <v>19</v>
      </c>
      <c r="F2">
        <v>59</v>
      </c>
      <c r="G2">
        <v>22</v>
      </c>
      <c r="H2">
        <v>0</v>
      </c>
      <c r="I2">
        <v>0</v>
      </c>
      <c r="J2">
        <v>3</v>
      </c>
      <c r="K2">
        <v>1</v>
      </c>
      <c r="L2" t="s">
        <v>20</v>
      </c>
      <c r="M2" t="s">
        <v>21</v>
      </c>
      <c r="N2" t="s">
        <v>17</v>
      </c>
      <c r="O2" t="s">
        <v>22</v>
      </c>
      <c r="P2" t="s">
        <v>23</v>
      </c>
      <c r="Q2" t="s">
        <v>24</v>
      </c>
    </row>
    <row r="3" spans="1:17" x14ac:dyDescent="0.2">
      <c r="A3" s="2">
        <v>34189</v>
      </c>
      <c r="B3" t="s">
        <v>25</v>
      </c>
      <c r="C3" t="s">
        <v>26</v>
      </c>
      <c r="D3" t="s">
        <v>19</v>
      </c>
      <c r="E3" t="s">
        <v>27</v>
      </c>
      <c r="F3">
        <v>8</v>
      </c>
      <c r="G3">
        <v>14</v>
      </c>
      <c r="H3">
        <v>0</v>
      </c>
      <c r="I3">
        <v>0</v>
      </c>
      <c r="J3">
        <v>1</v>
      </c>
      <c r="K3">
        <v>1</v>
      </c>
      <c r="L3" t="s">
        <v>28</v>
      </c>
      <c r="M3" t="s">
        <v>29</v>
      </c>
      <c r="N3" t="s">
        <v>25</v>
      </c>
      <c r="O3" t="s">
        <v>22</v>
      </c>
      <c r="P3" t="s">
        <v>23</v>
      </c>
      <c r="Q3" t="s">
        <v>30</v>
      </c>
    </row>
    <row r="4" spans="1:17" x14ac:dyDescent="0.2">
      <c r="A4" s="2">
        <v>34189</v>
      </c>
      <c r="B4" t="s">
        <v>31</v>
      </c>
      <c r="C4" t="s">
        <v>32</v>
      </c>
      <c r="D4" t="s">
        <v>19</v>
      </c>
      <c r="E4" t="s">
        <v>19</v>
      </c>
      <c r="F4">
        <v>35</v>
      </c>
      <c r="G4">
        <v>94</v>
      </c>
      <c r="H4">
        <v>0</v>
      </c>
      <c r="I4">
        <v>0</v>
      </c>
      <c r="J4">
        <v>5</v>
      </c>
      <c r="K4">
        <v>0</v>
      </c>
      <c r="L4" t="s">
        <v>20</v>
      </c>
      <c r="M4" t="s">
        <v>33</v>
      </c>
      <c r="N4" t="s">
        <v>31</v>
      </c>
      <c r="O4" t="s">
        <v>22</v>
      </c>
      <c r="P4" t="s">
        <v>23</v>
      </c>
      <c r="Q4" t="s">
        <v>24</v>
      </c>
    </row>
    <row r="5" spans="1:17" x14ac:dyDescent="0.2">
      <c r="A5" s="2">
        <v>34189</v>
      </c>
      <c r="B5" t="s">
        <v>34</v>
      </c>
      <c r="C5" t="s">
        <v>35</v>
      </c>
      <c r="D5" t="s">
        <v>36</v>
      </c>
      <c r="E5" t="s">
        <v>36</v>
      </c>
      <c r="F5">
        <v>65</v>
      </c>
      <c r="G5">
        <v>86</v>
      </c>
      <c r="H5">
        <v>0</v>
      </c>
      <c r="I5">
        <v>0</v>
      </c>
      <c r="J5">
        <v>1</v>
      </c>
      <c r="K5">
        <v>0</v>
      </c>
      <c r="L5" t="s">
        <v>28</v>
      </c>
      <c r="M5" t="s">
        <v>37</v>
      </c>
      <c r="N5" t="s">
        <v>34</v>
      </c>
      <c r="O5" t="s">
        <v>22</v>
      </c>
      <c r="P5" t="s">
        <v>23</v>
      </c>
      <c r="Q5" t="s">
        <v>24</v>
      </c>
    </row>
    <row r="6" spans="1:17" x14ac:dyDescent="0.2">
      <c r="A6" s="2">
        <v>34189</v>
      </c>
      <c r="B6" t="s">
        <v>38</v>
      </c>
      <c r="C6" t="s">
        <v>39</v>
      </c>
      <c r="D6" t="s">
        <v>19</v>
      </c>
      <c r="E6" t="s">
        <v>19</v>
      </c>
      <c r="F6">
        <v>67</v>
      </c>
      <c r="G6">
        <v>5</v>
      </c>
      <c r="H6">
        <v>0</v>
      </c>
      <c r="I6">
        <v>0</v>
      </c>
      <c r="J6">
        <v>1</v>
      </c>
      <c r="K6">
        <v>3</v>
      </c>
      <c r="L6" t="s">
        <v>20</v>
      </c>
      <c r="M6" t="s">
        <v>40</v>
      </c>
      <c r="N6" t="s">
        <v>38</v>
      </c>
      <c r="O6" t="s">
        <v>22</v>
      </c>
      <c r="P6" t="s">
        <v>23</v>
      </c>
      <c r="Q6" t="s">
        <v>41</v>
      </c>
    </row>
    <row r="7" spans="1:17" x14ac:dyDescent="0.2">
      <c r="A7" s="2">
        <v>34189</v>
      </c>
      <c r="B7" t="s">
        <v>42</v>
      </c>
      <c r="C7" t="s">
        <v>43</v>
      </c>
      <c r="D7" t="s">
        <v>19</v>
      </c>
      <c r="E7" t="s">
        <v>19</v>
      </c>
      <c r="F7">
        <v>70</v>
      </c>
      <c r="G7">
        <v>19</v>
      </c>
      <c r="H7">
        <v>0</v>
      </c>
      <c r="I7">
        <v>0</v>
      </c>
      <c r="J7">
        <v>0</v>
      </c>
      <c r="K7">
        <v>1</v>
      </c>
      <c r="L7" t="s">
        <v>20</v>
      </c>
      <c r="M7" t="s">
        <v>44</v>
      </c>
      <c r="N7" t="s">
        <v>42</v>
      </c>
      <c r="O7" t="s">
        <v>22</v>
      </c>
      <c r="P7" t="s">
        <v>23</v>
      </c>
      <c r="Q7" t="s">
        <v>41</v>
      </c>
    </row>
    <row r="8" spans="1:17" x14ac:dyDescent="0.2">
      <c r="A8" s="2">
        <v>34189</v>
      </c>
      <c r="B8" t="s">
        <v>45</v>
      </c>
      <c r="C8" t="s">
        <v>46</v>
      </c>
      <c r="D8" t="s">
        <v>36</v>
      </c>
      <c r="E8" t="s">
        <v>36</v>
      </c>
      <c r="F8">
        <v>50</v>
      </c>
      <c r="G8">
        <v>102</v>
      </c>
      <c r="H8">
        <v>0</v>
      </c>
      <c r="I8">
        <v>0</v>
      </c>
      <c r="J8">
        <v>2</v>
      </c>
      <c r="K8">
        <v>0</v>
      </c>
      <c r="L8" t="s">
        <v>28</v>
      </c>
      <c r="M8" t="s">
        <v>47</v>
      </c>
      <c r="N8" t="s">
        <v>45</v>
      </c>
      <c r="O8" t="s">
        <v>22</v>
      </c>
      <c r="P8" t="s">
        <v>23</v>
      </c>
      <c r="Q8" t="s">
        <v>24</v>
      </c>
    </row>
    <row r="9" spans="1:17" x14ac:dyDescent="0.2">
      <c r="A9" s="2">
        <v>34190</v>
      </c>
      <c r="B9" t="s">
        <v>34</v>
      </c>
      <c r="C9" t="s">
        <v>35</v>
      </c>
      <c r="D9" t="s">
        <v>36</v>
      </c>
      <c r="E9" t="s">
        <v>36</v>
      </c>
      <c r="F9">
        <v>65</v>
      </c>
      <c r="G9">
        <v>86</v>
      </c>
      <c r="H9">
        <v>0</v>
      </c>
      <c r="I9">
        <v>0</v>
      </c>
      <c r="J9">
        <v>4</v>
      </c>
      <c r="K9">
        <v>0</v>
      </c>
      <c r="L9" t="s">
        <v>28</v>
      </c>
      <c r="M9" t="s">
        <v>37</v>
      </c>
      <c r="N9" t="s">
        <v>34</v>
      </c>
      <c r="O9" t="s">
        <v>22</v>
      </c>
      <c r="P9" t="s">
        <v>23</v>
      </c>
      <c r="Q9" t="s">
        <v>24</v>
      </c>
    </row>
    <row r="10" spans="1:17" x14ac:dyDescent="0.2">
      <c r="A10" s="2">
        <v>34192</v>
      </c>
      <c r="B10" t="s">
        <v>48</v>
      </c>
      <c r="C10" t="s">
        <v>49</v>
      </c>
      <c r="D10" t="s">
        <v>50</v>
      </c>
      <c r="E10" t="s">
        <v>50</v>
      </c>
      <c r="F10">
        <v>111</v>
      </c>
      <c r="G10">
        <v>9</v>
      </c>
      <c r="H10">
        <v>0</v>
      </c>
      <c r="I10">
        <v>0</v>
      </c>
      <c r="J10">
        <v>0</v>
      </c>
      <c r="K10">
        <v>7</v>
      </c>
      <c r="L10" t="s">
        <v>28</v>
      </c>
      <c r="M10" t="s">
        <v>51</v>
      </c>
      <c r="N10" t="s">
        <v>48</v>
      </c>
      <c r="O10" t="s">
        <v>22</v>
      </c>
      <c r="P10" t="s">
        <v>23</v>
      </c>
      <c r="Q10" t="s">
        <v>41</v>
      </c>
    </row>
    <row r="11" spans="1:17" x14ac:dyDescent="0.2">
      <c r="A11" s="2">
        <v>34192</v>
      </c>
      <c r="B11" t="s">
        <v>52</v>
      </c>
      <c r="C11" t="s">
        <v>53</v>
      </c>
      <c r="D11" t="s">
        <v>50</v>
      </c>
      <c r="E11" t="s">
        <v>50</v>
      </c>
      <c r="F11">
        <v>4</v>
      </c>
      <c r="G11">
        <v>3</v>
      </c>
      <c r="H11">
        <v>0</v>
      </c>
      <c r="I11">
        <v>0</v>
      </c>
      <c r="J11">
        <v>1</v>
      </c>
      <c r="K11">
        <v>2</v>
      </c>
      <c r="L11" t="s">
        <v>28</v>
      </c>
      <c r="M11" t="s">
        <v>54</v>
      </c>
      <c r="N11" t="s">
        <v>52</v>
      </c>
      <c r="O11" t="s">
        <v>22</v>
      </c>
      <c r="P11" t="s">
        <v>23</v>
      </c>
      <c r="Q11" t="s">
        <v>41</v>
      </c>
    </row>
    <row r="12" spans="1:17" x14ac:dyDescent="0.2">
      <c r="A12" s="2">
        <v>34196</v>
      </c>
      <c r="B12" t="s">
        <v>55</v>
      </c>
      <c r="C12" t="s">
        <v>56</v>
      </c>
      <c r="D12" t="s">
        <v>57</v>
      </c>
      <c r="E12" t="s">
        <v>27</v>
      </c>
      <c r="F12">
        <v>52</v>
      </c>
      <c r="G12">
        <v>46</v>
      </c>
      <c r="H12">
        <v>0</v>
      </c>
      <c r="I12">
        <v>0</v>
      </c>
      <c r="J12">
        <v>2</v>
      </c>
      <c r="K12">
        <v>1</v>
      </c>
      <c r="L12" t="s">
        <v>20</v>
      </c>
      <c r="M12" t="s">
        <v>58</v>
      </c>
      <c r="N12" t="s">
        <v>55</v>
      </c>
      <c r="O12" t="s">
        <v>22</v>
      </c>
      <c r="P12" t="s">
        <v>59</v>
      </c>
      <c r="Q12" t="s">
        <v>24</v>
      </c>
    </row>
    <row r="13" spans="1:17" x14ac:dyDescent="0.2">
      <c r="A13" s="2">
        <v>34196</v>
      </c>
      <c r="B13" t="s">
        <v>17</v>
      </c>
      <c r="C13" t="s">
        <v>31</v>
      </c>
      <c r="D13" t="s">
        <v>19</v>
      </c>
      <c r="E13" t="s">
        <v>19</v>
      </c>
      <c r="F13">
        <v>59</v>
      </c>
      <c r="G13">
        <v>35</v>
      </c>
      <c r="H13">
        <v>0</v>
      </c>
      <c r="I13">
        <v>0</v>
      </c>
      <c r="J13">
        <v>1</v>
      </c>
      <c r="K13">
        <v>0</v>
      </c>
      <c r="L13" t="s">
        <v>20</v>
      </c>
      <c r="M13" t="s">
        <v>21</v>
      </c>
      <c r="N13" t="s">
        <v>17</v>
      </c>
      <c r="O13" t="s">
        <v>22</v>
      </c>
      <c r="P13" t="s">
        <v>23</v>
      </c>
      <c r="Q13" t="s">
        <v>24</v>
      </c>
    </row>
    <row r="14" spans="1:17" x14ac:dyDescent="0.2">
      <c r="A14" s="2">
        <v>34196</v>
      </c>
      <c r="B14" t="s">
        <v>43</v>
      </c>
      <c r="C14" t="s">
        <v>39</v>
      </c>
      <c r="D14" t="s">
        <v>19</v>
      </c>
      <c r="E14" t="s">
        <v>19</v>
      </c>
      <c r="F14">
        <v>19</v>
      </c>
      <c r="G14">
        <v>5</v>
      </c>
      <c r="H14">
        <v>0</v>
      </c>
      <c r="I14">
        <v>0</v>
      </c>
      <c r="J14">
        <v>2</v>
      </c>
      <c r="K14">
        <v>1</v>
      </c>
      <c r="L14" t="s">
        <v>20</v>
      </c>
      <c r="M14" t="s">
        <v>60</v>
      </c>
      <c r="N14" t="s">
        <v>43</v>
      </c>
      <c r="O14" t="s">
        <v>22</v>
      </c>
      <c r="P14" t="s">
        <v>23</v>
      </c>
      <c r="Q14" t="s">
        <v>24</v>
      </c>
    </row>
    <row r="15" spans="1:17" x14ac:dyDescent="0.2">
      <c r="A15" s="2">
        <v>34196</v>
      </c>
      <c r="B15" t="s">
        <v>61</v>
      </c>
      <c r="C15" t="s">
        <v>34</v>
      </c>
      <c r="D15" t="s">
        <v>36</v>
      </c>
      <c r="E15" t="s">
        <v>36</v>
      </c>
      <c r="F15">
        <v>107</v>
      </c>
      <c r="G15">
        <v>65</v>
      </c>
      <c r="H15">
        <v>0</v>
      </c>
      <c r="I15">
        <v>0</v>
      </c>
      <c r="J15">
        <v>0</v>
      </c>
      <c r="K15">
        <v>0</v>
      </c>
      <c r="L15" t="s">
        <v>62</v>
      </c>
      <c r="M15" t="s">
        <v>63</v>
      </c>
      <c r="N15" t="s">
        <v>61</v>
      </c>
      <c r="O15" t="s">
        <v>22</v>
      </c>
      <c r="P15" t="s">
        <v>23</v>
      </c>
      <c r="Q15" t="s">
        <v>30</v>
      </c>
    </row>
    <row r="16" spans="1:17" x14ac:dyDescent="0.2">
      <c r="A16" s="2">
        <v>34196</v>
      </c>
      <c r="B16" t="s">
        <v>18</v>
      </c>
      <c r="C16" t="s">
        <v>25</v>
      </c>
      <c r="D16" t="s">
        <v>19</v>
      </c>
      <c r="E16" t="s">
        <v>19</v>
      </c>
      <c r="F16">
        <v>22</v>
      </c>
      <c r="G16">
        <v>8</v>
      </c>
      <c r="H16">
        <v>0</v>
      </c>
      <c r="I16">
        <v>0</v>
      </c>
      <c r="J16">
        <v>1</v>
      </c>
      <c r="K16">
        <v>1</v>
      </c>
      <c r="L16" t="s">
        <v>20</v>
      </c>
      <c r="M16" t="s">
        <v>64</v>
      </c>
      <c r="N16" t="s">
        <v>18</v>
      </c>
      <c r="O16" t="s">
        <v>22</v>
      </c>
      <c r="P16" t="s">
        <v>23</v>
      </c>
      <c r="Q16" t="s">
        <v>30</v>
      </c>
    </row>
    <row r="17" spans="1:17" x14ac:dyDescent="0.2">
      <c r="A17" s="2">
        <v>34203</v>
      </c>
      <c r="B17" t="s">
        <v>39</v>
      </c>
      <c r="C17" t="s">
        <v>42</v>
      </c>
      <c r="D17" t="s">
        <v>19</v>
      </c>
      <c r="E17" t="s">
        <v>19</v>
      </c>
      <c r="F17">
        <v>5</v>
      </c>
      <c r="G17">
        <v>70</v>
      </c>
      <c r="H17">
        <v>0</v>
      </c>
      <c r="I17">
        <v>0</v>
      </c>
      <c r="J17">
        <v>2</v>
      </c>
      <c r="K17">
        <v>1</v>
      </c>
      <c r="L17" t="s">
        <v>20</v>
      </c>
      <c r="M17" t="s">
        <v>65</v>
      </c>
      <c r="N17" t="s">
        <v>39</v>
      </c>
      <c r="O17" t="s">
        <v>22</v>
      </c>
      <c r="P17" t="s">
        <v>23</v>
      </c>
      <c r="Q17" t="s">
        <v>24</v>
      </c>
    </row>
    <row r="18" spans="1:17" x14ac:dyDescent="0.2">
      <c r="A18" s="2">
        <v>34203</v>
      </c>
      <c r="B18" t="s">
        <v>17</v>
      </c>
      <c r="C18" t="s">
        <v>32</v>
      </c>
      <c r="D18" t="s">
        <v>19</v>
      </c>
      <c r="E18" t="s">
        <v>19</v>
      </c>
      <c r="F18">
        <v>59</v>
      </c>
      <c r="G18">
        <v>94</v>
      </c>
      <c r="H18">
        <v>0</v>
      </c>
      <c r="I18">
        <v>0</v>
      </c>
      <c r="J18">
        <v>7</v>
      </c>
      <c r="K18">
        <v>0</v>
      </c>
      <c r="L18" t="s">
        <v>20</v>
      </c>
      <c r="M18" t="s">
        <v>21</v>
      </c>
      <c r="N18" t="s">
        <v>17</v>
      </c>
      <c r="O18" t="s">
        <v>22</v>
      </c>
      <c r="P18" t="s">
        <v>23</v>
      </c>
      <c r="Q18" t="s">
        <v>24</v>
      </c>
    </row>
    <row r="19" spans="1:17" x14ac:dyDescent="0.2">
      <c r="A19" s="2">
        <v>34203</v>
      </c>
      <c r="B19" t="s">
        <v>25</v>
      </c>
      <c r="C19" t="s">
        <v>31</v>
      </c>
      <c r="D19" t="s">
        <v>19</v>
      </c>
      <c r="E19" t="s">
        <v>19</v>
      </c>
      <c r="F19">
        <v>8</v>
      </c>
      <c r="G19">
        <v>35</v>
      </c>
      <c r="H19">
        <v>0</v>
      </c>
      <c r="I19">
        <v>0</v>
      </c>
      <c r="J19">
        <v>2</v>
      </c>
      <c r="K19">
        <v>0</v>
      </c>
      <c r="L19" t="s">
        <v>20</v>
      </c>
      <c r="M19" t="s">
        <v>66</v>
      </c>
      <c r="N19" t="s">
        <v>25</v>
      </c>
      <c r="O19" t="s">
        <v>22</v>
      </c>
      <c r="P19" t="s">
        <v>23</v>
      </c>
      <c r="Q19" t="s">
        <v>24</v>
      </c>
    </row>
    <row r="20" spans="1:17" x14ac:dyDescent="0.2">
      <c r="A20" s="2">
        <v>34203</v>
      </c>
      <c r="B20" t="s">
        <v>38</v>
      </c>
      <c r="C20" t="s">
        <v>43</v>
      </c>
      <c r="D20" t="s">
        <v>19</v>
      </c>
      <c r="E20" t="s">
        <v>19</v>
      </c>
      <c r="F20">
        <v>67</v>
      </c>
      <c r="G20">
        <v>19</v>
      </c>
      <c r="H20">
        <v>0</v>
      </c>
      <c r="I20">
        <v>0</v>
      </c>
      <c r="J20">
        <v>1</v>
      </c>
      <c r="K20">
        <v>1</v>
      </c>
      <c r="L20" t="s">
        <v>20</v>
      </c>
      <c r="M20" t="s">
        <v>40</v>
      </c>
      <c r="N20" t="s">
        <v>38</v>
      </c>
      <c r="O20" t="s">
        <v>22</v>
      </c>
      <c r="P20" t="s">
        <v>23</v>
      </c>
      <c r="Q20" t="s">
        <v>30</v>
      </c>
    </row>
    <row r="21" spans="1:17" x14ac:dyDescent="0.2">
      <c r="A21" s="2">
        <v>34203</v>
      </c>
      <c r="B21" t="s">
        <v>52</v>
      </c>
      <c r="C21" t="s">
        <v>67</v>
      </c>
      <c r="D21" t="s">
        <v>50</v>
      </c>
      <c r="E21" t="s">
        <v>50</v>
      </c>
      <c r="F21">
        <v>4</v>
      </c>
      <c r="G21">
        <v>12</v>
      </c>
      <c r="H21">
        <v>0</v>
      </c>
      <c r="I21">
        <v>0</v>
      </c>
      <c r="J21">
        <v>1</v>
      </c>
      <c r="K21">
        <v>1</v>
      </c>
      <c r="L21" t="s">
        <v>20</v>
      </c>
      <c r="M21" t="s">
        <v>68</v>
      </c>
      <c r="N21" t="s">
        <v>52</v>
      </c>
      <c r="O21" t="s">
        <v>22</v>
      </c>
      <c r="P21" t="s">
        <v>23</v>
      </c>
      <c r="Q21" t="s">
        <v>30</v>
      </c>
    </row>
    <row r="22" spans="1:17" x14ac:dyDescent="0.2">
      <c r="A22" s="2">
        <v>34206</v>
      </c>
      <c r="B22" t="s">
        <v>69</v>
      </c>
      <c r="C22" t="s">
        <v>70</v>
      </c>
      <c r="D22" t="s">
        <v>50</v>
      </c>
      <c r="E22" t="s">
        <v>50</v>
      </c>
      <c r="F22">
        <v>38</v>
      </c>
      <c r="G22">
        <v>47</v>
      </c>
      <c r="H22">
        <v>0</v>
      </c>
      <c r="I22">
        <v>0</v>
      </c>
      <c r="J22">
        <v>3</v>
      </c>
      <c r="K22">
        <v>0</v>
      </c>
      <c r="L22" t="s">
        <v>20</v>
      </c>
      <c r="M22" t="s">
        <v>71</v>
      </c>
      <c r="N22" t="s">
        <v>69</v>
      </c>
      <c r="O22" t="s">
        <v>22</v>
      </c>
      <c r="P22" t="s">
        <v>23</v>
      </c>
      <c r="Q22" t="s">
        <v>24</v>
      </c>
    </row>
    <row r="23" spans="1:17" x14ac:dyDescent="0.2">
      <c r="A23" s="2">
        <v>34206</v>
      </c>
      <c r="B23" t="s">
        <v>72</v>
      </c>
      <c r="C23" t="s">
        <v>73</v>
      </c>
      <c r="D23" t="s">
        <v>50</v>
      </c>
      <c r="E23" t="s">
        <v>50</v>
      </c>
      <c r="F23">
        <v>10</v>
      </c>
      <c r="G23">
        <v>84</v>
      </c>
      <c r="H23">
        <v>0</v>
      </c>
      <c r="I23">
        <v>0</v>
      </c>
      <c r="J23">
        <v>4</v>
      </c>
      <c r="K23">
        <v>0</v>
      </c>
      <c r="L23" t="s">
        <v>20</v>
      </c>
      <c r="M23" t="s">
        <v>74</v>
      </c>
      <c r="N23" t="s">
        <v>72</v>
      </c>
      <c r="O23" t="s">
        <v>22</v>
      </c>
      <c r="P23" t="s">
        <v>23</v>
      </c>
      <c r="Q23" t="s">
        <v>24</v>
      </c>
    </row>
    <row r="24" spans="1:17" x14ac:dyDescent="0.2">
      <c r="A24" s="2">
        <v>34210</v>
      </c>
      <c r="B24" t="s">
        <v>39</v>
      </c>
      <c r="C24" t="s">
        <v>38</v>
      </c>
      <c r="D24" t="s">
        <v>19</v>
      </c>
      <c r="E24" t="s">
        <v>19</v>
      </c>
      <c r="F24">
        <v>5</v>
      </c>
      <c r="G24">
        <v>67</v>
      </c>
      <c r="H24">
        <v>0</v>
      </c>
      <c r="I24">
        <v>0</v>
      </c>
      <c r="J24">
        <v>0</v>
      </c>
      <c r="K24">
        <v>0</v>
      </c>
      <c r="L24" t="s">
        <v>20</v>
      </c>
      <c r="M24" t="s">
        <v>65</v>
      </c>
      <c r="N24" t="s">
        <v>39</v>
      </c>
      <c r="O24" t="s">
        <v>22</v>
      </c>
      <c r="P24" t="s">
        <v>23</v>
      </c>
      <c r="Q24" t="s">
        <v>30</v>
      </c>
    </row>
    <row r="25" spans="1:17" x14ac:dyDescent="0.2">
      <c r="A25" s="2">
        <v>34210</v>
      </c>
      <c r="B25" t="s">
        <v>25</v>
      </c>
      <c r="C25" t="s">
        <v>17</v>
      </c>
      <c r="D25" t="s">
        <v>19</v>
      </c>
      <c r="E25" t="s">
        <v>19</v>
      </c>
      <c r="F25">
        <v>8</v>
      </c>
      <c r="G25">
        <v>59</v>
      </c>
      <c r="H25">
        <v>0</v>
      </c>
      <c r="I25">
        <v>0</v>
      </c>
      <c r="J25">
        <v>6</v>
      </c>
      <c r="K25">
        <v>0</v>
      </c>
      <c r="L25" t="s">
        <v>20</v>
      </c>
      <c r="M25" t="s">
        <v>75</v>
      </c>
      <c r="N25" t="s">
        <v>25</v>
      </c>
      <c r="O25" t="s">
        <v>22</v>
      </c>
      <c r="P25" t="s">
        <v>23</v>
      </c>
      <c r="Q25" t="s">
        <v>24</v>
      </c>
    </row>
    <row r="26" spans="1:17" x14ac:dyDescent="0.2">
      <c r="A26" s="2">
        <v>34210</v>
      </c>
      <c r="B26" t="s">
        <v>43</v>
      </c>
      <c r="C26" t="s">
        <v>42</v>
      </c>
      <c r="D26" t="s">
        <v>19</v>
      </c>
      <c r="E26" t="s">
        <v>19</v>
      </c>
      <c r="F26">
        <v>19</v>
      </c>
      <c r="G26">
        <v>70</v>
      </c>
      <c r="H26">
        <v>0</v>
      </c>
      <c r="I26">
        <v>0</v>
      </c>
      <c r="J26">
        <v>4</v>
      </c>
      <c r="K26">
        <v>0</v>
      </c>
      <c r="L26" t="s">
        <v>20</v>
      </c>
      <c r="M26" t="s">
        <v>60</v>
      </c>
      <c r="N26" t="s">
        <v>43</v>
      </c>
      <c r="O26" t="s">
        <v>22</v>
      </c>
      <c r="P26" t="s">
        <v>23</v>
      </c>
      <c r="Q26" t="s">
        <v>24</v>
      </c>
    </row>
    <row r="27" spans="1:17" x14ac:dyDescent="0.2">
      <c r="A27" s="2">
        <v>34210</v>
      </c>
      <c r="B27" t="s">
        <v>18</v>
      </c>
      <c r="C27" t="s">
        <v>32</v>
      </c>
      <c r="D27" t="s">
        <v>19</v>
      </c>
      <c r="E27" t="s">
        <v>19</v>
      </c>
      <c r="F27">
        <v>22</v>
      </c>
      <c r="G27">
        <v>94</v>
      </c>
      <c r="H27">
        <v>0</v>
      </c>
      <c r="I27">
        <v>0</v>
      </c>
      <c r="J27">
        <v>4</v>
      </c>
      <c r="K27">
        <v>0</v>
      </c>
      <c r="L27" t="s">
        <v>20</v>
      </c>
      <c r="M27" t="s">
        <v>64</v>
      </c>
      <c r="N27" t="s">
        <v>18</v>
      </c>
      <c r="O27" t="s">
        <v>22</v>
      </c>
      <c r="P27" t="s">
        <v>23</v>
      </c>
      <c r="Q27" t="s">
        <v>24</v>
      </c>
    </row>
    <row r="28" spans="1:17" x14ac:dyDescent="0.2">
      <c r="A28" s="2">
        <v>34212</v>
      </c>
      <c r="B28" t="s">
        <v>76</v>
      </c>
      <c r="C28" t="s">
        <v>77</v>
      </c>
      <c r="D28" t="s">
        <v>50</v>
      </c>
      <c r="E28" t="s">
        <v>27</v>
      </c>
      <c r="F28">
        <v>53</v>
      </c>
      <c r="G28">
        <v>28</v>
      </c>
      <c r="H28">
        <v>0</v>
      </c>
      <c r="I28">
        <v>0</v>
      </c>
      <c r="J28">
        <v>0</v>
      </c>
      <c r="K28">
        <v>1</v>
      </c>
      <c r="L28" t="s">
        <v>28</v>
      </c>
      <c r="M28" t="s">
        <v>78</v>
      </c>
      <c r="N28" t="s">
        <v>76</v>
      </c>
      <c r="O28" t="s">
        <v>22</v>
      </c>
      <c r="P28" t="s">
        <v>23</v>
      </c>
      <c r="Q28" t="s">
        <v>41</v>
      </c>
    </row>
    <row r="29" spans="1:17" x14ac:dyDescent="0.2">
      <c r="A29" s="2">
        <v>34217</v>
      </c>
      <c r="B29" t="s">
        <v>39</v>
      </c>
      <c r="C29" t="s">
        <v>43</v>
      </c>
      <c r="D29" t="s">
        <v>19</v>
      </c>
      <c r="E29" t="s">
        <v>19</v>
      </c>
      <c r="F29">
        <v>5</v>
      </c>
      <c r="G29">
        <v>19</v>
      </c>
      <c r="H29">
        <v>0</v>
      </c>
      <c r="I29">
        <v>0</v>
      </c>
      <c r="J29">
        <v>0</v>
      </c>
      <c r="K29">
        <v>5</v>
      </c>
      <c r="L29" t="s">
        <v>20</v>
      </c>
      <c r="M29" t="s">
        <v>65</v>
      </c>
      <c r="N29" t="s">
        <v>39</v>
      </c>
      <c r="O29" t="s">
        <v>22</v>
      </c>
      <c r="P29" t="s">
        <v>23</v>
      </c>
      <c r="Q29" t="s">
        <v>41</v>
      </c>
    </row>
    <row r="30" spans="1:17" x14ac:dyDescent="0.2">
      <c r="A30" s="2">
        <v>34217</v>
      </c>
      <c r="B30" t="s">
        <v>25</v>
      </c>
      <c r="C30" t="s">
        <v>32</v>
      </c>
      <c r="D30" t="s">
        <v>19</v>
      </c>
      <c r="E30" t="s">
        <v>19</v>
      </c>
      <c r="F30">
        <v>8</v>
      </c>
      <c r="G30">
        <v>94</v>
      </c>
      <c r="H30">
        <v>0</v>
      </c>
      <c r="I30">
        <v>0</v>
      </c>
      <c r="J30">
        <v>4</v>
      </c>
      <c r="K30">
        <v>0</v>
      </c>
      <c r="L30" t="s">
        <v>20</v>
      </c>
      <c r="M30" t="s">
        <v>79</v>
      </c>
      <c r="N30" t="s">
        <v>25</v>
      </c>
      <c r="O30" t="s">
        <v>22</v>
      </c>
      <c r="P30" t="s">
        <v>23</v>
      </c>
      <c r="Q30" t="s">
        <v>24</v>
      </c>
    </row>
    <row r="31" spans="1:17" x14ac:dyDescent="0.2">
      <c r="A31" s="2">
        <v>34217</v>
      </c>
      <c r="B31" t="s">
        <v>31</v>
      </c>
      <c r="C31" t="s">
        <v>18</v>
      </c>
      <c r="D31" t="s">
        <v>19</v>
      </c>
      <c r="E31" t="s">
        <v>19</v>
      </c>
      <c r="F31">
        <v>35</v>
      </c>
      <c r="G31">
        <v>22</v>
      </c>
      <c r="H31">
        <v>0</v>
      </c>
      <c r="I31">
        <v>0</v>
      </c>
      <c r="J31">
        <v>0</v>
      </c>
      <c r="K31">
        <v>1</v>
      </c>
      <c r="L31" t="s">
        <v>20</v>
      </c>
      <c r="M31" t="s">
        <v>80</v>
      </c>
      <c r="N31" t="s">
        <v>31</v>
      </c>
      <c r="O31" t="s">
        <v>22</v>
      </c>
      <c r="P31" t="s">
        <v>23</v>
      </c>
      <c r="Q31" t="s">
        <v>41</v>
      </c>
    </row>
    <row r="32" spans="1:17" x14ac:dyDescent="0.2">
      <c r="A32" s="2">
        <v>34217</v>
      </c>
      <c r="B32" t="s">
        <v>81</v>
      </c>
      <c r="C32" t="s">
        <v>82</v>
      </c>
      <c r="D32" t="s">
        <v>50</v>
      </c>
      <c r="E32" t="s">
        <v>50</v>
      </c>
      <c r="F32">
        <v>118</v>
      </c>
      <c r="G32">
        <v>23</v>
      </c>
      <c r="H32">
        <v>0</v>
      </c>
      <c r="I32">
        <v>0</v>
      </c>
      <c r="J32">
        <v>0</v>
      </c>
      <c r="K32">
        <v>2</v>
      </c>
      <c r="L32" t="s">
        <v>20</v>
      </c>
      <c r="M32" t="s">
        <v>83</v>
      </c>
      <c r="N32" t="s">
        <v>81</v>
      </c>
      <c r="O32" t="s">
        <v>22</v>
      </c>
      <c r="P32" t="s">
        <v>23</v>
      </c>
      <c r="Q32" t="s">
        <v>41</v>
      </c>
    </row>
    <row r="33" spans="1:17" x14ac:dyDescent="0.2">
      <c r="A33" s="2">
        <v>34217</v>
      </c>
      <c r="B33" t="s">
        <v>42</v>
      </c>
      <c r="C33" t="s">
        <v>38</v>
      </c>
      <c r="D33" t="s">
        <v>19</v>
      </c>
      <c r="E33" t="s">
        <v>19</v>
      </c>
      <c r="F33">
        <v>70</v>
      </c>
      <c r="G33">
        <v>67</v>
      </c>
      <c r="H33">
        <v>0</v>
      </c>
      <c r="I33">
        <v>0</v>
      </c>
      <c r="J33">
        <v>2</v>
      </c>
      <c r="K33">
        <v>2</v>
      </c>
      <c r="L33" t="s">
        <v>20</v>
      </c>
      <c r="M33" t="s">
        <v>44</v>
      </c>
      <c r="N33" t="s">
        <v>42</v>
      </c>
      <c r="O33" t="s">
        <v>22</v>
      </c>
      <c r="P33" t="s">
        <v>23</v>
      </c>
      <c r="Q33" t="s">
        <v>30</v>
      </c>
    </row>
    <row r="34" spans="1:17" x14ac:dyDescent="0.2">
      <c r="A34" s="2">
        <v>34218</v>
      </c>
      <c r="B34" t="s">
        <v>46</v>
      </c>
      <c r="C34" t="s">
        <v>45</v>
      </c>
      <c r="D34" t="s">
        <v>36</v>
      </c>
      <c r="E34" t="s">
        <v>36</v>
      </c>
      <c r="F34">
        <v>102</v>
      </c>
      <c r="G34">
        <v>50</v>
      </c>
      <c r="H34">
        <v>0</v>
      </c>
      <c r="I34">
        <v>0</v>
      </c>
      <c r="J34">
        <v>0</v>
      </c>
      <c r="K34">
        <v>1</v>
      </c>
      <c r="L34" t="s">
        <v>28</v>
      </c>
      <c r="M34" t="s">
        <v>84</v>
      </c>
      <c r="N34" t="s">
        <v>46</v>
      </c>
      <c r="O34" t="s">
        <v>22</v>
      </c>
      <c r="P34" t="s">
        <v>23</v>
      </c>
      <c r="Q34" t="s">
        <v>41</v>
      </c>
    </row>
    <row r="35" spans="1:17" x14ac:dyDescent="0.2">
      <c r="A35" s="2">
        <v>34220</v>
      </c>
      <c r="B35" t="s">
        <v>85</v>
      </c>
      <c r="C35" t="s">
        <v>72</v>
      </c>
      <c r="D35" t="s">
        <v>50</v>
      </c>
      <c r="E35" t="s">
        <v>50</v>
      </c>
      <c r="F35">
        <v>92</v>
      </c>
      <c r="G35">
        <v>10</v>
      </c>
      <c r="H35">
        <v>0</v>
      </c>
      <c r="I35">
        <v>0</v>
      </c>
      <c r="J35">
        <v>0</v>
      </c>
      <c r="K35">
        <v>1</v>
      </c>
      <c r="L35" t="s">
        <v>20</v>
      </c>
      <c r="M35" t="s">
        <v>86</v>
      </c>
      <c r="N35" t="s">
        <v>85</v>
      </c>
      <c r="O35" t="s">
        <v>22</v>
      </c>
      <c r="P35" t="s">
        <v>23</v>
      </c>
      <c r="Q35" t="s">
        <v>41</v>
      </c>
    </row>
    <row r="36" spans="1:17" x14ac:dyDescent="0.2">
      <c r="A36" s="2">
        <v>34220</v>
      </c>
      <c r="B36" t="s">
        <v>87</v>
      </c>
      <c r="C36" t="s">
        <v>52</v>
      </c>
      <c r="D36" t="s">
        <v>50</v>
      </c>
      <c r="E36" t="s">
        <v>50</v>
      </c>
      <c r="F36">
        <v>37</v>
      </c>
      <c r="G36">
        <v>4</v>
      </c>
      <c r="H36">
        <v>0</v>
      </c>
      <c r="I36">
        <v>0</v>
      </c>
      <c r="J36">
        <v>1</v>
      </c>
      <c r="K36">
        <v>1</v>
      </c>
      <c r="L36" t="s">
        <v>20</v>
      </c>
      <c r="M36" t="s">
        <v>88</v>
      </c>
      <c r="N36" t="s">
        <v>87</v>
      </c>
      <c r="O36" t="s">
        <v>22</v>
      </c>
      <c r="P36" t="s">
        <v>23</v>
      </c>
      <c r="Q36" t="s">
        <v>30</v>
      </c>
    </row>
    <row r="37" spans="1:17" x14ac:dyDescent="0.2">
      <c r="A37" s="2">
        <v>34220</v>
      </c>
      <c r="B37" t="s">
        <v>89</v>
      </c>
      <c r="C37" t="s">
        <v>90</v>
      </c>
      <c r="D37" t="s">
        <v>50</v>
      </c>
      <c r="E37" t="s">
        <v>50</v>
      </c>
      <c r="F37">
        <v>11</v>
      </c>
      <c r="G37">
        <v>20</v>
      </c>
      <c r="H37">
        <v>0</v>
      </c>
      <c r="I37">
        <v>0</v>
      </c>
      <c r="J37">
        <v>3</v>
      </c>
      <c r="K37">
        <v>0</v>
      </c>
      <c r="L37" t="s">
        <v>20</v>
      </c>
      <c r="M37" t="s">
        <v>91</v>
      </c>
      <c r="N37" t="s">
        <v>89</v>
      </c>
      <c r="O37" t="s">
        <v>22</v>
      </c>
      <c r="P37" t="s">
        <v>23</v>
      </c>
      <c r="Q37" t="s">
        <v>24</v>
      </c>
    </row>
    <row r="38" spans="1:17" x14ac:dyDescent="0.2">
      <c r="A38" s="2">
        <v>34220</v>
      </c>
      <c r="B38" t="s">
        <v>48</v>
      </c>
      <c r="C38" t="s">
        <v>92</v>
      </c>
      <c r="D38" t="s">
        <v>50</v>
      </c>
      <c r="E38" t="s">
        <v>50</v>
      </c>
      <c r="F38">
        <v>111</v>
      </c>
      <c r="G38">
        <v>21</v>
      </c>
      <c r="H38">
        <v>0</v>
      </c>
      <c r="I38">
        <v>0</v>
      </c>
      <c r="J38">
        <v>0</v>
      </c>
      <c r="K38">
        <v>4</v>
      </c>
      <c r="L38" t="s">
        <v>20</v>
      </c>
      <c r="M38" t="s">
        <v>51</v>
      </c>
      <c r="N38" t="s">
        <v>48</v>
      </c>
      <c r="O38" t="s">
        <v>22</v>
      </c>
      <c r="P38" t="s">
        <v>23</v>
      </c>
      <c r="Q38" t="s">
        <v>41</v>
      </c>
    </row>
    <row r="39" spans="1:17" x14ac:dyDescent="0.2">
      <c r="A39" s="2">
        <v>34220</v>
      </c>
      <c r="B39" t="s">
        <v>70</v>
      </c>
      <c r="C39" t="s">
        <v>67</v>
      </c>
      <c r="D39" t="s">
        <v>50</v>
      </c>
      <c r="E39" t="s">
        <v>50</v>
      </c>
      <c r="F39">
        <v>47</v>
      </c>
      <c r="G39">
        <v>12</v>
      </c>
      <c r="H39">
        <v>0</v>
      </c>
      <c r="I39">
        <v>0</v>
      </c>
      <c r="J39">
        <v>0</v>
      </c>
      <c r="K39">
        <v>2</v>
      </c>
      <c r="L39" t="s">
        <v>20</v>
      </c>
      <c r="M39" t="s">
        <v>93</v>
      </c>
      <c r="N39" t="s">
        <v>70</v>
      </c>
      <c r="O39" t="s">
        <v>22</v>
      </c>
      <c r="P39" t="s">
        <v>23</v>
      </c>
      <c r="Q39" t="s">
        <v>41</v>
      </c>
    </row>
    <row r="40" spans="1:17" x14ac:dyDescent="0.2">
      <c r="A40" s="2">
        <v>34220</v>
      </c>
      <c r="B40" t="s">
        <v>94</v>
      </c>
      <c r="C40" t="s">
        <v>95</v>
      </c>
      <c r="D40" t="s">
        <v>50</v>
      </c>
      <c r="E40" t="s">
        <v>50</v>
      </c>
      <c r="F40">
        <v>42</v>
      </c>
      <c r="G40">
        <v>7</v>
      </c>
      <c r="H40">
        <v>0</v>
      </c>
      <c r="I40">
        <v>0</v>
      </c>
      <c r="J40">
        <v>1</v>
      </c>
      <c r="K40">
        <v>3</v>
      </c>
      <c r="L40" t="s">
        <v>20</v>
      </c>
      <c r="M40" t="s">
        <v>96</v>
      </c>
      <c r="N40" t="s">
        <v>94</v>
      </c>
      <c r="O40" t="s">
        <v>22</v>
      </c>
      <c r="P40" t="s">
        <v>23</v>
      </c>
      <c r="Q40" t="s">
        <v>41</v>
      </c>
    </row>
    <row r="41" spans="1:17" x14ac:dyDescent="0.2">
      <c r="A41" s="2">
        <v>34220</v>
      </c>
      <c r="B41" t="s">
        <v>76</v>
      </c>
      <c r="C41" t="s">
        <v>97</v>
      </c>
      <c r="D41" t="s">
        <v>50</v>
      </c>
      <c r="E41" t="s">
        <v>50</v>
      </c>
      <c r="F41">
        <v>53</v>
      </c>
      <c r="G41">
        <v>110</v>
      </c>
      <c r="H41">
        <v>0</v>
      </c>
      <c r="I41">
        <v>0</v>
      </c>
      <c r="J41">
        <v>1</v>
      </c>
      <c r="K41">
        <v>0</v>
      </c>
      <c r="L41" t="s">
        <v>20</v>
      </c>
      <c r="M41" t="s">
        <v>78</v>
      </c>
      <c r="N41" t="s">
        <v>76</v>
      </c>
      <c r="O41" t="s">
        <v>22</v>
      </c>
      <c r="P41" t="s">
        <v>23</v>
      </c>
      <c r="Q41" t="s">
        <v>24</v>
      </c>
    </row>
    <row r="42" spans="1:17" x14ac:dyDescent="0.2">
      <c r="A42" s="2">
        <v>34220</v>
      </c>
      <c r="B42" t="s">
        <v>98</v>
      </c>
      <c r="C42" t="s">
        <v>73</v>
      </c>
      <c r="D42" t="s">
        <v>50</v>
      </c>
      <c r="E42" t="s">
        <v>50</v>
      </c>
      <c r="F42">
        <v>6</v>
      </c>
      <c r="G42">
        <v>84</v>
      </c>
      <c r="H42">
        <v>0</v>
      </c>
      <c r="I42">
        <v>0</v>
      </c>
      <c r="J42">
        <v>2</v>
      </c>
      <c r="K42">
        <v>0</v>
      </c>
      <c r="L42" t="s">
        <v>20</v>
      </c>
      <c r="M42" t="s">
        <v>99</v>
      </c>
      <c r="N42" t="s">
        <v>98</v>
      </c>
      <c r="O42" t="s">
        <v>22</v>
      </c>
      <c r="P42" t="s">
        <v>23</v>
      </c>
      <c r="Q42" t="s">
        <v>24</v>
      </c>
    </row>
    <row r="43" spans="1:17" x14ac:dyDescent="0.2">
      <c r="A43" s="2">
        <v>34220</v>
      </c>
      <c r="B43" t="s">
        <v>100</v>
      </c>
      <c r="C43" t="s">
        <v>101</v>
      </c>
      <c r="D43" t="s">
        <v>50</v>
      </c>
      <c r="E43" t="s">
        <v>50</v>
      </c>
      <c r="F43">
        <v>40</v>
      </c>
      <c r="G43">
        <v>89</v>
      </c>
      <c r="H43">
        <v>0</v>
      </c>
      <c r="I43">
        <v>0</v>
      </c>
      <c r="J43">
        <v>2</v>
      </c>
      <c r="K43">
        <v>0</v>
      </c>
      <c r="L43" t="s">
        <v>20</v>
      </c>
      <c r="M43" t="s">
        <v>102</v>
      </c>
      <c r="N43" t="s">
        <v>100</v>
      </c>
      <c r="O43" t="s">
        <v>22</v>
      </c>
      <c r="P43" t="s">
        <v>23</v>
      </c>
      <c r="Q43" t="s">
        <v>24</v>
      </c>
    </row>
    <row r="44" spans="1:17" x14ac:dyDescent="0.2">
      <c r="A44" s="2">
        <v>34220</v>
      </c>
      <c r="B44" t="s">
        <v>49</v>
      </c>
      <c r="C44" t="s">
        <v>77</v>
      </c>
      <c r="D44" t="s">
        <v>50</v>
      </c>
      <c r="E44" t="s">
        <v>27</v>
      </c>
      <c r="F44">
        <v>9</v>
      </c>
      <c r="G44">
        <v>28</v>
      </c>
      <c r="H44">
        <v>0</v>
      </c>
      <c r="I44">
        <v>0</v>
      </c>
      <c r="J44">
        <v>1</v>
      </c>
      <c r="K44">
        <v>0</v>
      </c>
      <c r="L44" t="s">
        <v>28</v>
      </c>
      <c r="M44" t="s">
        <v>103</v>
      </c>
      <c r="N44" t="s">
        <v>49</v>
      </c>
      <c r="O44" t="s">
        <v>22</v>
      </c>
      <c r="P44" t="s">
        <v>23</v>
      </c>
      <c r="Q44" t="s">
        <v>24</v>
      </c>
    </row>
    <row r="45" spans="1:17" x14ac:dyDescent="0.2">
      <c r="A45" s="2">
        <v>34220</v>
      </c>
      <c r="B45" t="s">
        <v>104</v>
      </c>
      <c r="C45" t="s">
        <v>53</v>
      </c>
      <c r="D45" t="s">
        <v>50</v>
      </c>
      <c r="E45" t="s">
        <v>50</v>
      </c>
      <c r="F45">
        <v>30</v>
      </c>
      <c r="G45">
        <v>3</v>
      </c>
      <c r="H45">
        <v>0</v>
      </c>
      <c r="I45">
        <v>0</v>
      </c>
      <c r="J45">
        <v>1</v>
      </c>
      <c r="K45">
        <v>1</v>
      </c>
      <c r="L45" t="s">
        <v>20</v>
      </c>
      <c r="M45" t="s">
        <v>105</v>
      </c>
      <c r="N45" t="s">
        <v>104</v>
      </c>
      <c r="O45" t="s">
        <v>22</v>
      </c>
      <c r="P45" t="s">
        <v>23</v>
      </c>
      <c r="Q45" t="s">
        <v>30</v>
      </c>
    </row>
    <row r="46" spans="1:17" x14ac:dyDescent="0.2">
      <c r="A46" s="2">
        <v>34220</v>
      </c>
      <c r="B46" t="s">
        <v>106</v>
      </c>
      <c r="C46" t="s">
        <v>107</v>
      </c>
      <c r="D46" t="s">
        <v>50</v>
      </c>
      <c r="E46" t="s">
        <v>19</v>
      </c>
      <c r="F46">
        <v>13</v>
      </c>
      <c r="G46">
        <v>49</v>
      </c>
      <c r="H46">
        <v>0</v>
      </c>
      <c r="I46">
        <v>0</v>
      </c>
      <c r="J46">
        <v>2</v>
      </c>
      <c r="K46">
        <v>0</v>
      </c>
      <c r="L46" t="s">
        <v>28</v>
      </c>
      <c r="M46" t="s">
        <v>108</v>
      </c>
      <c r="N46" t="s">
        <v>106</v>
      </c>
      <c r="O46" t="s">
        <v>22</v>
      </c>
      <c r="P46" t="s">
        <v>23</v>
      </c>
      <c r="Q46" t="s">
        <v>24</v>
      </c>
    </row>
    <row r="47" spans="1:17" x14ac:dyDescent="0.2">
      <c r="A47" s="2">
        <v>34224</v>
      </c>
      <c r="B47" t="s">
        <v>18</v>
      </c>
      <c r="C47" t="s">
        <v>17</v>
      </c>
      <c r="D47" t="s">
        <v>19</v>
      </c>
      <c r="E47" t="s">
        <v>19</v>
      </c>
      <c r="F47">
        <v>22</v>
      </c>
      <c r="G47">
        <v>59</v>
      </c>
      <c r="H47">
        <v>0</v>
      </c>
      <c r="I47">
        <v>0</v>
      </c>
      <c r="J47">
        <v>2</v>
      </c>
      <c r="K47">
        <v>1</v>
      </c>
      <c r="L47" t="s">
        <v>20</v>
      </c>
      <c r="M47" t="s">
        <v>64</v>
      </c>
      <c r="N47" t="s">
        <v>18</v>
      </c>
      <c r="O47" t="s">
        <v>22</v>
      </c>
      <c r="P47" t="s">
        <v>23</v>
      </c>
      <c r="Q47" t="s">
        <v>24</v>
      </c>
    </row>
    <row r="48" spans="1:17" x14ac:dyDescent="0.2">
      <c r="A48" s="2">
        <v>34224</v>
      </c>
      <c r="B48" t="s">
        <v>32</v>
      </c>
      <c r="C48" t="s">
        <v>31</v>
      </c>
      <c r="D48" t="s">
        <v>19</v>
      </c>
      <c r="E48" t="s">
        <v>19</v>
      </c>
      <c r="F48">
        <v>94</v>
      </c>
      <c r="G48">
        <v>35</v>
      </c>
      <c r="H48">
        <v>0</v>
      </c>
      <c r="I48">
        <v>0</v>
      </c>
      <c r="J48">
        <v>2</v>
      </c>
      <c r="K48">
        <v>1</v>
      </c>
      <c r="L48" t="s">
        <v>20</v>
      </c>
      <c r="M48" t="s">
        <v>109</v>
      </c>
      <c r="N48" t="s">
        <v>32</v>
      </c>
      <c r="O48" t="s">
        <v>22</v>
      </c>
      <c r="P48" t="s">
        <v>23</v>
      </c>
      <c r="Q48" t="s">
        <v>24</v>
      </c>
    </row>
    <row r="49" spans="1:17" x14ac:dyDescent="0.2">
      <c r="A49" s="2">
        <v>34227</v>
      </c>
      <c r="B49" t="s">
        <v>110</v>
      </c>
      <c r="C49" t="s">
        <v>111</v>
      </c>
      <c r="D49" t="s">
        <v>36</v>
      </c>
      <c r="E49" t="s">
        <v>36</v>
      </c>
      <c r="F49">
        <v>33</v>
      </c>
      <c r="G49">
        <v>74</v>
      </c>
      <c r="H49">
        <v>0</v>
      </c>
      <c r="I49">
        <v>0</v>
      </c>
      <c r="J49">
        <v>3</v>
      </c>
      <c r="K49">
        <v>0</v>
      </c>
      <c r="L49" t="s">
        <v>28</v>
      </c>
      <c r="M49" t="s">
        <v>112</v>
      </c>
      <c r="N49" t="s">
        <v>110</v>
      </c>
      <c r="O49" t="s">
        <v>22</v>
      </c>
      <c r="P49" t="s">
        <v>23</v>
      </c>
      <c r="Q49" t="s">
        <v>24</v>
      </c>
    </row>
    <row r="50" spans="1:17" x14ac:dyDescent="0.2">
      <c r="A50" s="2">
        <v>34229</v>
      </c>
      <c r="B50" t="s">
        <v>113</v>
      </c>
      <c r="C50" t="s">
        <v>114</v>
      </c>
      <c r="D50" t="s">
        <v>115</v>
      </c>
      <c r="E50" t="s">
        <v>115</v>
      </c>
      <c r="F50">
        <v>44</v>
      </c>
      <c r="G50">
        <v>66</v>
      </c>
      <c r="H50">
        <v>0</v>
      </c>
      <c r="I50">
        <v>0</v>
      </c>
      <c r="J50">
        <v>4</v>
      </c>
      <c r="K50">
        <v>0</v>
      </c>
      <c r="L50" t="s">
        <v>28</v>
      </c>
      <c r="M50" t="s">
        <v>116</v>
      </c>
      <c r="N50" t="s">
        <v>113</v>
      </c>
      <c r="O50" t="s">
        <v>22</v>
      </c>
      <c r="P50" t="s">
        <v>23</v>
      </c>
      <c r="Q50" t="s">
        <v>24</v>
      </c>
    </row>
    <row r="51" spans="1:17" x14ac:dyDescent="0.2">
      <c r="A51" s="2">
        <v>34231</v>
      </c>
      <c r="B51" t="s">
        <v>25</v>
      </c>
      <c r="C51" t="s">
        <v>18</v>
      </c>
      <c r="D51" t="s">
        <v>19</v>
      </c>
      <c r="E51" t="s">
        <v>19</v>
      </c>
      <c r="F51">
        <v>8</v>
      </c>
      <c r="G51">
        <v>22</v>
      </c>
      <c r="H51">
        <v>0</v>
      </c>
      <c r="I51">
        <v>0</v>
      </c>
      <c r="J51">
        <v>2</v>
      </c>
      <c r="K51">
        <v>0</v>
      </c>
      <c r="L51" t="s">
        <v>20</v>
      </c>
      <c r="M51" t="s">
        <v>117</v>
      </c>
      <c r="N51" t="s">
        <v>25</v>
      </c>
      <c r="O51" t="s">
        <v>22</v>
      </c>
      <c r="P51" t="s">
        <v>23</v>
      </c>
      <c r="Q51" t="s">
        <v>24</v>
      </c>
    </row>
    <row r="52" spans="1:17" x14ac:dyDescent="0.2">
      <c r="A52" s="2">
        <v>34231</v>
      </c>
      <c r="B52" t="s">
        <v>31</v>
      </c>
      <c r="C52" t="s">
        <v>17</v>
      </c>
      <c r="D52" t="s">
        <v>19</v>
      </c>
      <c r="E52" t="s">
        <v>19</v>
      </c>
      <c r="F52">
        <v>35</v>
      </c>
      <c r="G52">
        <v>59</v>
      </c>
      <c r="H52">
        <v>0</v>
      </c>
      <c r="I52">
        <v>0</v>
      </c>
      <c r="J52">
        <v>1</v>
      </c>
      <c r="K52">
        <v>1</v>
      </c>
      <c r="L52" t="s">
        <v>20</v>
      </c>
      <c r="M52" t="s">
        <v>80</v>
      </c>
      <c r="N52" t="s">
        <v>31</v>
      </c>
      <c r="O52" t="s">
        <v>22</v>
      </c>
      <c r="P52" t="s">
        <v>23</v>
      </c>
      <c r="Q52" t="s">
        <v>30</v>
      </c>
    </row>
    <row r="53" spans="1:17" x14ac:dyDescent="0.2">
      <c r="A53" s="2">
        <v>34231</v>
      </c>
      <c r="B53" t="s">
        <v>45</v>
      </c>
      <c r="C53" t="s">
        <v>118</v>
      </c>
      <c r="D53" t="s">
        <v>36</v>
      </c>
      <c r="E53" t="s">
        <v>36</v>
      </c>
      <c r="F53">
        <v>50</v>
      </c>
      <c r="G53">
        <v>58</v>
      </c>
      <c r="H53">
        <v>0</v>
      </c>
      <c r="I53">
        <v>0</v>
      </c>
      <c r="J53">
        <v>2</v>
      </c>
      <c r="K53">
        <v>0</v>
      </c>
      <c r="L53" t="s">
        <v>28</v>
      </c>
      <c r="M53" t="s">
        <v>47</v>
      </c>
      <c r="N53" t="s">
        <v>45</v>
      </c>
      <c r="O53" t="s">
        <v>22</v>
      </c>
      <c r="P53" t="s">
        <v>23</v>
      </c>
      <c r="Q53" t="s">
        <v>24</v>
      </c>
    </row>
    <row r="54" spans="1:17" x14ac:dyDescent="0.2">
      <c r="A54" s="2">
        <v>34232</v>
      </c>
      <c r="B54" t="s">
        <v>113</v>
      </c>
      <c r="C54" t="s">
        <v>114</v>
      </c>
      <c r="D54" t="s">
        <v>115</v>
      </c>
      <c r="E54" t="s">
        <v>115</v>
      </c>
      <c r="F54">
        <v>44</v>
      </c>
      <c r="G54">
        <v>66</v>
      </c>
      <c r="H54">
        <v>0</v>
      </c>
      <c r="I54">
        <v>0</v>
      </c>
      <c r="J54">
        <v>3</v>
      </c>
      <c r="K54">
        <v>0</v>
      </c>
      <c r="L54" t="s">
        <v>28</v>
      </c>
      <c r="M54" t="s">
        <v>116</v>
      </c>
      <c r="N54" t="s">
        <v>113</v>
      </c>
      <c r="O54" t="s">
        <v>22</v>
      </c>
      <c r="P54" t="s">
        <v>23</v>
      </c>
      <c r="Q54" t="s">
        <v>24</v>
      </c>
    </row>
    <row r="55" spans="1:17" x14ac:dyDescent="0.2">
      <c r="A55" s="2">
        <v>34234</v>
      </c>
      <c r="B55" t="s">
        <v>85</v>
      </c>
      <c r="C55" t="s">
        <v>106</v>
      </c>
      <c r="D55" t="s">
        <v>50</v>
      </c>
      <c r="E55" t="s">
        <v>50</v>
      </c>
      <c r="F55">
        <v>92</v>
      </c>
      <c r="G55">
        <v>13</v>
      </c>
      <c r="H55">
        <v>0</v>
      </c>
      <c r="I55">
        <v>0</v>
      </c>
      <c r="J55">
        <v>1</v>
      </c>
      <c r="K55">
        <v>5</v>
      </c>
      <c r="L55" t="s">
        <v>20</v>
      </c>
      <c r="M55" t="s">
        <v>86</v>
      </c>
      <c r="N55" t="s">
        <v>85</v>
      </c>
      <c r="O55" t="s">
        <v>22</v>
      </c>
      <c r="P55" t="s">
        <v>23</v>
      </c>
      <c r="Q55" t="s">
        <v>41</v>
      </c>
    </row>
    <row r="56" spans="1:17" x14ac:dyDescent="0.2">
      <c r="A56" s="2">
        <v>34234</v>
      </c>
      <c r="B56" t="s">
        <v>81</v>
      </c>
      <c r="C56" t="s">
        <v>119</v>
      </c>
      <c r="D56" t="s">
        <v>50</v>
      </c>
      <c r="E56" t="s">
        <v>50</v>
      </c>
      <c r="F56">
        <v>118</v>
      </c>
      <c r="G56">
        <v>2</v>
      </c>
      <c r="H56">
        <v>0</v>
      </c>
      <c r="I56">
        <v>0</v>
      </c>
      <c r="J56">
        <v>0</v>
      </c>
      <c r="K56">
        <v>3</v>
      </c>
      <c r="L56" t="s">
        <v>20</v>
      </c>
      <c r="M56" t="s">
        <v>83</v>
      </c>
      <c r="N56" t="s">
        <v>81</v>
      </c>
      <c r="O56" t="s">
        <v>22</v>
      </c>
      <c r="P56" t="s">
        <v>23</v>
      </c>
      <c r="Q56" t="s">
        <v>41</v>
      </c>
    </row>
    <row r="57" spans="1:17" x14ac:dyDescent="0.2">
      <c r="A57" s="2">
        <v>34234</v>
      </c>
      <c r="B57" t="s">
        <v>26</v>
      </c>
      <c r="C57" t="s">
        <v>120</v>
      </c>
      <c r="D57" t="s">
        <v>27</v>
      </c>
      <c r="E57" t="s">
        <v>36</v>
      </c>
      <c r="F57">
        <v>14</v>
      </c>
      <c r="G57">
        <v>24</v>
      </c>
      <c r="H57">
        <v>0</v>
      </c>
      <c r="I57">
        <v>0</v>
      </c>
      <c r="J57">
        <v>1</v>
      </c>
      <c r="K57">
        <v>0</v>
      </c>
      <c r="L57" t="s">
        <v>28</v>
      </c>
      <c r="M57" t="s">
        <v>121</v>
      </c>
      <c r="N57" t="s">
        <v>77</v>
      </c>
      <c r="O57" t="s">
        <v>122</v>
      </c>
      <c r="P57" t="s">
        <v>23</v>
      </c>
      <c r="Q57" t="s">
        <v>24</v>
      </c>
    </row>
    <row r="58" spans="1:17" x14ac:dyDescent="0.2">
      <c r="A58" s="2">
        <v>34234</v>
      </c>
      <c r="B58" t="s">
        <v>49</v>
      </c>
      <c r="C58" t="s">
        <v>90</v>
      </c>
      <c r="D58" t="s">
        <v>50</v>
      </c>
      <c r="E58" t="s">
        <v>50</v>
      </c>
      <c r="F58">
        <v>9</v>
      </c>
      <c r="G58">
        <v>20</v>
      </c>
      <c r="H58">
        <v>0</v>
      </c>
      <c r="I58">
        <v>0</v>
      </c>
      <c r="J58">
        <v>1</v>
      </c>
      <c r="K58">
        <v>0</v>
      </c>
      <c r="L58" t="s">
        <v>20</v>
      </c>
      <c r="M58" t="s">
        <v>103</v>
      </c>
      <c r="N58" t="s">
        <v>49</v>
      </c>
      <c r="O58" t="s">
        <v>22</v>
      </c>
      <c r="P58" t="s">
        <v>23</v>
      </c>
      <c r="Q58" t="s">
        <v>24</v>
      </c>
    </row>
    <row r="59" spans="1:17" x14ac:dyDescent="0.2">
      <c r="A59" s="2">
        <v>34234</v>
      </c>
      <c r="B59" t="s">
        <v>92</v>
      </c>
      <c r="C59" t="s">
        <v>123</v>
      </c>
      <c r="D59" t="s">
        <v>50</v>
      </c>
      <c r="E59" t="s">
        <v>50</v>
      </c>
      <c r="F59">
        <v>21</v>
      </c>
      <c r="G59">
        <v>69</v>
      </c>
      <c r="H59">
        <v>0</v>
      </c>
      <c r="I59">
        <v>0</v>
      </c>
      <c r="J59">
        <v>1</v>
      </c>
      <c r="K59">
        <v>0</v>
      </c>
      <c r="L59" t="s">
        <v>28</v>
      </c>
      <c r="M59" t="s">
        <v>124</v>
      </c>
      <c r="N59" t="s">
        <v>92</v>
      </c>
      <c r="O59" t="s">
        <v>22</v>
      </c>
      <c r="P59" t="s">
        <v>23</v>
      </c>
      <c r="Q59" t="s">
        <v>24</v>
      </c>
    </row>
    <row r="60" spans="1:17" x14ac:dyDescent="0.2">
      <c r="A60" s="2">
        <v>34234</v>
      </c>
      <c r="B60" t="s">
        <v>125</v>
      </c>
      <c r="C60" t="s">
        <v>126</v>
      </c>
      <c r="D60" t="s">
        <v>50</v>
      </c>
      <c r="E60" t="s">
        <v>50</v>
      </c>
      <c r="F60">
        <v>119</v>
      </c>
      <c r="G60">
        <v>16</v>
      </c>
      <c r="H60">
        <v>0</v>
      </c>
      <c r="I60">
        <v>0</v>
      </c>
      <c r="J60">
        <v>0</v>
      </c>
      <c r="K60">
        <v>7</v>
      </c>
      <c r="L60" t="s">
        <v>20</v>
      </c>
      <c r="M60" t="s">
        <v>127</v>
      </c>
      <c r="N60" t="s">
        <v>119</v>
      </c>
      <c r="O60" t="s">
        <v>122</v>
      </c>
      <c r="P60" t="s">
        <v>23</v>
      </c>
      <c r="Q60" t="s">
        <v>41</v>
      </c>
    </row>
    <row r="61" spans="1:17" x14ac:dyDescent="0.2">
      <c r="A61" s="2">
        <v>34234</v>
      </c>
      <c r="B61" t="s">
        <v>128</v>
      </c>
      <c r="C61" t="s">
        <v>129</v>
      </c>
      <c r="D61" t="s">
        <v>36</v>
      </c>
      <c r="E61" t="s">
        <v>50</v>
      </c>
      <c r="F61">
        <v>31</v>
      </c>
      <c r="G61">
        <v>1</v>
      </c>
      <c r="H61">
        <v>0</v>
      </c>
      <c r="I61">
        <v>0</v>
      </c>
      <c r="J61">
        <v>1</v>
      </c>
      <c r="K61">
        <v>1</v>
      </c>
      <c r="L61" t="s">
        <v>28</v>
      </c>
      <c r="M61" t="s">
        <v>130</v>
      </c>
      <c r="N61" t="s">
        <v>128</v>
      </c>
      <c r="O61" t="s">
        <v>22</v>
      </c>
      <c r="P61" t="s">
        <v>23</v>
      </c>
      <c r="Q61" t="s">
        <v>30</v>
      </c>
    </row>
    <row r="62" spans="1:17" x14ac:dyDescent="0.2">
      <c r="A62" s="2">
        <v>34235</v>
      </c>
      <c r="B62" t="s">
        <v>113</v>
      </c>
      <c r="C62" t="s">
        <v>131</v>
      </c>
      <c r="D62" t="s">
        <v>115</v>
      </c>
      <c r="E62" t="s">
        <v>27</v>
      </c>
      <c r="F62">
        <v>44</v>
      </c>
      <c r="G62">
        <v>38</v>
      </c>
      <c r="H62">
        <v>0</v>
      </c>
      <c r="I62">
        <v>0</v>
      </c>
      <c r="J62">
        <v>1</v>
      </c>
      <c r="K62">
        <v>2</v>
      </c>
      <c r="L62" t="s">
        <v>28</v>
      </c>
      <c r="M62" t="s">
        <v>132</v>
      </c>
      <c r="N62" t="s">
        <v>113</v>
      </c>
      <c r="O62" t="s">
        <v>22</v>
      </c>
      <c r="P62" t="s">
        <v>23</v>
      </c>
      <c r="Q62" t="s">
        <v>41</v>
      </c>
    </row>
    <row r="63" spans="1:17" x14ac:dyDescent="0.2">
      <c r="A63" s="2">
        <v>34236</v>
      </c>
      <c r="B63" t="s">
        <v>133</v>
      </c>
      <c r="C63" t="s">
        <v>55</v>
      </c>
      <c r="D63" t="s">
        <v>115</v>
      </c>
      <c r="E63" t="s">
        <v>57</v>
      </c>
      <c r="F63">
        <v>36</v>
      </c>
      <c r="G63">
        <v>65</v>
      </c>
      <c r="H63">
        <v>0</v>
      </c>
      <c r="I63">
        <v>0</v>
      </c>
      <c r="J63">
        <v>1</v>
      </c>
      <c r="K63">
        <v>1</v>
      </c>
      <c r="L63" t="s">
        <v>28</v>
      </c>
      <c r="M63" t="s">
        <v>134</v>
      </c>
      <c r="N63" t="s">
        <v>133</v>
      </c>
      <c r="O63" t="s">
        <v>22</v>
      </c>
      <c r="P63" t="s">
        <v>23</v>
      </c>
      <c r="Q63" t="s">
        <v>30</v>
      </c>
    </row>
    <row r="64" spans="1:17" x14ac:dyDescent="0.2">
      <c r="A64" s="2">
        <v>34237</v>
      </c>
      <c r="B64" t="s">
        <v>135</v>
      </c>
      <c r="C64" t="s">
        <v>136</v>
      </c>
      <c r="D64" t="s">
        <v>36</v>
      </c>
      <c r="E64" t="s">
        <v>36</v>
      </c>
      <c r="F64">
        <v>18</v>
      </c>
      <c r="G64">
        <v>31</v>
      </c>
      <c r="H64">
        <v>0</v>
      </c>
      <c r="I64">
        <v>0</v>
      </c>
      <c r="J64">
        <v>4</v>
      </c>
      <c r="K64">
        <v>1</v>
      </c>
      <c r="L64" t="s">
        <v>20</v>
      </c>
      <c r="M64" t="s">
        <v>137</v>
      </c>
      <c r="N64" t="s">
        <v>135</v>
      </c>
      <c r="O64" t="s">
        <v>22</v>
      </c>
      <c r="P64" t="s">
        <v>23</v>
      </c>
      <c r="Q64" t="s">
        <v>24</v>
      </c>
    </row>
    <row r="65" spans="1:17" x14ac:dyDescent="0.2">
      <c r="A65" s="2">
        <v>34238</v>
      </c>
      <c r="B65" t="s">
        <v>133</v>
      </c>
      <c r="C65" t="s">
        <v>55</v>
      </c>
      <c r="D65" t="s">
        <v>115</v>
      </c>
      <c r="E65" t="s">
        <v>57</v>
      </c>
      <c r="F65">
        <v>36</v>
      </c>
      <c r="G65">
        <v>65</v>
      </c>
      <c r="H65">
        <v>0</v>
      </c>
      <c r="I65">
        <v>0</v>
      </c>
      <c r="J65">
        <v>1</v>
      </c>
      <c r="K65">
        <v>0</v>
      </c>
      <c r="L65" t="s">
        <v>28</v>
      </c>
      <c r="M65" t="s">
        <v>134</v>
      </c>
      <c r="N65" t="s">
        <v>133</v>
      </c>
      <c r="O65" t="s">
        <v>22</v>
      </c>
      <c r="P65" t="s">
        <v>23</v>
      </c>
      <c r="Q65" t="s">
        <v>24</v>
      </c>
    </row>
    <row r="66" spans="1:17" x14ac:dyDescent="0.2">
      <c r="A66" s="2">
        <v>34238</v>
      </c>
      <c r="B66" t="s">
        <v>138</v>
      </c>
      <c r="C66" t="s">
        <v>118</v>
      </c>
      <c r="D66" t="s">
        <v>36</v>
      </c>
      <c r="E66" t="s">
        <v>36</v>
      </c>
      <c r="F66">
        <v>27</v>
      </c>
      <c r="G66">
        <v>57</v>
      </c>
      <c r="H66">
        <v>0</v>
      </c>
      <c r="I66">
        <v>0</v>
      </c>
      <c r="J66">
        <v>4</v>
      </c>
      <c r="K66">
        <v>0</v>
      </c>
      <c r="L66" t="s">
        <v>20</v>
      </c>
      <c r="M66" t="s">
        <v>139</v>
      </c>
      <c r="N66" t="s">
        <v>138</v>
      </c>
      <c r="O66" t="s">
        <v>22</v>
      </c>
      <c r="P66" t="s">
        <v>23</v>
      </c>
      <c r="Q66" t="s">
        <v>24</v>
      </c>
    </row>
    <row r="67" spans="1:17" x14ac:dyDescent="0.2">
      <c r="A67" s="2">
        <v>34238</v>
      </c>
      <c r="B67" t="s">
        <v>45</v>
      </c>
      <c r="C67" t="s">
        <v>34</v>
      </c>
      <c r="D67" t="s">
        <v>36</v>
      </c>
      <c r="E67" t="s">
        <v>36</v>
      </c>
      <c r="F67">
        <v>47</v>
      </c>
      <c r="G67">
        <v>60</v>
      </c>
      <c r="H67">
        <v>0</v>
      </c>
      <c r="I67">
        <v>0</v>
      </c>
      <c r="J67">
        <v>1</v>
      </c>
      <c r="K67">
        <v>0</v>
      </c>
      <c r="L67" t="s">
        <v>20</v>
      </c>
      <c r="M67" t="s">
        <v>47</v>
      </c>
      <c r="N67" t="s">
        <v>45</v>
      </c>
      <c r="O67" t="s">
        <v>22</v>
      </c>
      <c r="P67" t="s">
        <v>23</v>
      </c>
      <c r="Q67" t="s">
        <v>24</v>
      </c>
    </row>
    <row r="68" spans="1:17" x14ac:dyDescent="0.2">
      <c r="A68" s="2">
        <v>34239</v>
      </c>
      <c r="B68" t="s">
        <v>113</v>
      </c>
      <c r="C68" t="s">
        <v>131</v>
      </c>
      <c r="D68" t="s">
        <v>115</v>
      </c>
      <c r="E68" t="s">
        <v>27</v>
      </c>
      <c r="F68">
        <v>44</v>
      </c>
      <c r="G68">
        <v>38</v>
      </c>
      <c r="H68">
        <v>0</v>
      </c>
      <c r="I68">
        <v>0</v>
      </c>
      <c r="J68">
        <v>3</v>
      </c>
      <c r="K68">
        <v>2</v>
      </c>
      <c r="L68" t="s">
        <v>28</v>
      </c>
      <c r="M68" t="s">
        <v>132</v>
      </c>
      <c r="N68" t="s">
        <v>113</v>
      </c>
      <c r="O68" t="s">
        <v>22</v>
      </c>
      <c r="P68" t="s">
        <v>23</v>
      </c>
      <c r="Q68" t="s">
        <v>24</v>
      </c>
    </row>
    <row r="69" spans="1:17" x14ac:dyDescent="0.2">
      <c r="A69" s="2">
        <v>34241</v>
      </c>
      <c r="B69" t="s">
        <v>26</v>
      </c>
      <c r="C69" t="s">
        <v>90</v>
      </c>
      <c r="D69" t="s">
        <v>27</v>
      </c>
      <c r="E69" t="s">
        <v>50</v>
      </c>
      <c r="F69">
        <v>16</v>
      </c>
      <c r="G69">
        <v>22</v>
      </c>
      <c r="H69">
        <v>0</v>
      </c>
      <c r="I69">
        <v>0</v>
      </c>
      <c r="J69">
        <v>0</v>
      </c>
      <c r="K69">
        <v>0</v>
      </c>
      <c r="L69" t="s">
        <v>28</v>
      </c>
      <c r="M69" t="s">
        <v>140</v>
      </c>
      <c r="N69" t="s">
        <v>77</v>
      </c>
      <c r="O69" t="s">
        <v>122</v>
      </c>
      <c r="P69" t="s">
        <v>23</v>
      </c>
      <c r="Q69" t="s">
        <v>30</v>
      </c>
    </row>
    <row r="70" spans="1:17" x14ac:dyDescent="0.2">
      <c r="A70" s="2">
        <v>34243</v>
      </c>
      <c r="B70" t="s">
        <v>110</v>
      </c>
      <c r="C70" t="s">
        <v>141</v>
      </c>
      <c r="D70" t="s">
        <v>36</v>
      </c>
      <c r="E70" t="s">
        <v>36</v>
      </c>
      <c r="F70">
        <v>32</v>
      </c>
      <c r="G70">
        <v>51</v>
      </c>
      <c r="H70">
        <v>0</v>
      </c>
      <c r="I70">
        <v>0</v>
      </c>
      <c r="J70">
        <v>1</v>
      </c>
      <c r="K70">
        <v>0</v>
      </c>
      <c r="L70" t="s">
        <v>28</v>
      </c>
      <c r="M70" t="s">
        <v>142</v>
      </c>
      <c r="N70" t="s">
        <v>110</v>
      </c>
      <c r="O70" t="s">
        <v>22</v>
      </c>
      <c r="P70" t="s">
        <v>23</v>
      </c>
      <c r="Q70" t="s">
        <v>24</v>
      </c>
    </row>
    <row r="71" spans="1:17" x14ac:dyDescent="0.2">
      <c r="A71" s="2">
        <v>34246</v>
      </c>
      <c r="B71" t="s">
        <v>143</v>
      </c>
      <c r="C71" t="s">
        <v>136</v>
      </c>
      <c r="D71" t="s">
        <v>115</v>
      </c>
      <c r="E71" t="s">
        <v>36</v>
      </c>
      <c r="F71">
        <v>43</v>
      </c>
      <c r="G71">
        <v>31</v>
      </c>
      <c r="H71">
        <v>0</v>
      </c>
      <c r="I71">
        <v>0</v>
      </c>
      <c r="J71">
        <v>1</v>
      </c>
      <c r="K71">
        <v>0</v>
      </c>
      <c r="L71" t="s">
        <v>28</v>
      </c>
      <c r="M71" t="s">
        <v>144</v>
      </c>
      <c r="N71" t="s">
        <v>143</v>
      </c>
      <c r="O71" t="s">
        <v>22</v>
      </c>
      <c r="P71" t="s">
        <v>23</v>
      </c>
      <c r="Q71" t="s">
        <v>24</v>
      </c>
    </row>
    <row r="72" spans="1:17" x14ac:dyDescent="0.2">
      <c r="A72" s="2">
        <v>34247</v>
      </c>
      <c r="B72" t="s">
        <v>145</v>
      </c>
      <c r="C72" t="s">
        <v>123</v>
      </c>
      <c r="D72" t="s">
        <v>50</v>
      </c>
      <c r="E72" t="s">
        <v>50</v>
      </c>
      <c r="F72">
        <v>74</v>
      </c>
      <c r="G72">
        <v>71</v>
      </c>
      <c r="H72">
        <v>0</v>
      </c>
      <c r="I72">
        <v>0</v>
      </c>
      <c r="J72">
        <v>2</v>
      </c>
      <c r="K72">
        <v>2</v>
      </c>
      <c r="L72" t="s">
        <v>28</v>
      </c>
      <c r="M72" t="s">
        <v>146</v>
      </c>
      <c r="N72" t="s">
        <v>145</v>
      </c>
      <c r="O72" t="s">
        <v>22</v>
      </c>
      <c r="P72" t="s">
        <v>23</v>
      </c>
      <c r="Q72" t="s">
        <v>30</v>
      </c>
    </row>
    <row r="73" spans="1:17" x14ac:dyDescent="0.2">
      <c r="A73" s="2">
        <v>34248</v>
      </c>
      <c r="B73" t="s">
        <v>147</v>
      </c>
      <c r="C73" t="s">
        <v>141</v>
      </c>
      <c r="D73" t="s">
        <v>50</v>
      </c>
      <c r="E73" t="s">
        <v>36</v>
      </c>
      <c r="F73">
        <v>24</v>
      </c>
      <c r="G73">
        <v>51</v>
      </c>
      <c r="H73">
        <v>0</v>
      </c>
      <c r="I73">
        <v>0</v>
      </c>
      <c r="J73">
        <v>2</v>
      </c>
      <c r="K73">
        <v>1</v>
      </c>
      <c r="L73" t="s">
        <v>28</v>
      </c>
      <c r="M73" t="s">
        <v>148</v>
      </c>
      <c r="N73" t="s">
        <v>147</v>
      </c>
      <c r="O73" t="s">
        <v>22</v>
      </c>
      <c r="P73" t="s">
        <v>23</v>
      </c>
      <c r="Q73" t="s">
        <v>24</v>
      </c>
    </row>
    <row r="74" spans="1:17" x14ac:dyDescent="0.2">
      <c r="A74" s="2">
        <v>34248</v>
      </c>
      <c r="B74" t="s">
        <v>26</v>
      </c>
      <c r="C74" t="s">
        <v>149</v>
      </c>
      <c r="D74" t="s">
        <v>27</v>
      </c>
      <c r="E74" t="s">
        <v>36</v>
      </c>
      <c r="F74">
        <v>16</v>
      </c>
      <c r="G74">
        <v>95</v>
      </c>
      <c r="H74">
        <v>0</v>
      </c>
      <c r="I74">
        <v>0</v>
      </c>
      <c r="J74">
        <v>4</v>
      </c>
      <c r="K74">
        <v>0</v>
      </c>
      <c r="L74" t="s">
        <v>28</v>
      </c>
      <c r="M74" t="s">
        <v>121</v>
      </c>
      <c r="N74" t="s">
        <v>77</v>
      </c>
      <c r="O74" t="s">
        <v>122</v>
      </c>
      <c r="P74" t="s">
        <v>23</v>
      </c>
      <c r="Q74" t="s">
        <v>24</v>
      </c>
    </row>
    <row r="75" spans="1:17" x14ac:dyDescent="0.2">
      <c r="A75" s="2">
        <v>34248</v>
      </c>
      <c r="B75" t="s">
        <v>113</v>
      </c>
      <c r="C75" t="s">
        <v>95</v>
      </c>
      <c r="D75" t="s">
        <v>115</v>
      </c>
      <c r="E75" t="s">
        <v>50</v>
      </c>
      <c r="F75">
        <v>44</v>
      </c>
      <c r="G75">
        <v>8</v>
      </c>
      <c r="H75">
        <v>0</v>
      </c>
      <c r="I75">
        <v>0</v>
      </c>
      <c r="J75">
        <v>4</v>
      </c>
      <c r="K75">
        <v>2</v>
      </c>
      <c r="L75" t="s">
        <v>28</v>
      </c>
      <c r="M75" t="s">
        <v>132</v>
      </c>
      <c r="N75" t="s">
        <v>113</v>
      </c>
      <c r="O75" t="s">
        <v>22</v>
      </c>
      <c r="P75" t="s">
        <v>23</v>
      </c>
      <c r="Q75" t="s">
        <v>24</v>
      </c>
    </row>
    <row r="76" spans="1:17" x14ac:dyDescent="0.2">
      <c r="A76" s="2">
        <v>34250</v>
      </c>
      <c r="B76" t="s">
        <v>150</v>
      </c>
      <c r="C76" t="s">
        <v>135</v>
      </c>
      <c r="D76" t="s">
        <v>36</v>
      </c>
      <c r="E76" t="s">
        <v>36</v>
      </c>
      <c r="F76">
        <v>30</v>
      </c>
      <c r="G76">
        <v>18</v>
      </c>
      <c r="H76">
        <v>0</v>
      </c>
      <c r="I76">
        <v>0</v>
      </c>
      <c r="J76">
        <v>1</v>
      </c>
      <c r="K76">
        <v>1</v>
      </c>
      <c r="L76" t="s">
        <v>20</v>
      </c>
      <c r="M76" t="s">
        <v>151</v>
      </c>
      <c r="N76" t="s">
        <v>150</v>
      </c>
      <c r="O76" t="s">
        <v>22</v>
      </c>
      <c r="P76" t="s">
        <v>23</v>
      </c>
      <c r="Q76" t="s">
        <v>30</v>
      </c>
    </row>
    <row r="77" spans="1:17" x14ac:dyDescent="0.2">
      <c r="A77" s="2">
        <v>34252</v>
      </c>
      <c r="B77" t="s">
        <v>120</v>
      </c>
      <c r="C77" t="s">
        <v>45</v>
      </c>
      <c r="D77" t="s">
        <v>36</v>
      </c>
      <c r="E77" t="s">
        <v>36</v>
      </c>
      <c r="F77">
        <v>23</v>
      </c>
      <c r="G77">
        <v>47</v>
      </c>
      <c r="H77">
        <v>0</v>
      </c>
      <c r="I77">
        <v>0</v>
      </c>
      <c r="J77">
        <v>3</v>
      </c>
      <c r="K77">
        <v>1</v>
      </c>
      <c r="L77" t="s">
        <v>20</v>
      </c>
      <c r="M77" t="s">
        <v>152</v>
      </c>
      <c r="N77" t="s">
        <v>120</v>
      </c>
      <c r="O77" t="s">
        <v>22</v>
      </c>
      <c r="P77" t="s">
        <v>23</v>
      </c>
      <c r="Q77" t="s">
        <v>24</v>
      </c>
    </row>
    <row r="78" spans="1:17" x14ac:dyDescent="0.2">
      <c r="A78" s="2">
        <v>34252</v>
      </c>
      <c r="B78" t="s">
        <v>110</v>
      </c>
      <c r="C78" t="s">
        <v>138</v>
      </c>
      <c r="D78" t="s">
        <v>36</v>
      </c>
      <c r="E78" t="s">
        <v>36</v>
      </c>
      <c r="F78">
        <v>32</v>
      </c>
      <c r="G78">
        <v>27</v>
      </c>
      <c r="H78">
        <v>0</v>
      </c>
      <c r="I78">
        <v>0</v>
      </c>
      <c r="J78">
        <v>1</v>
      </c>
      <c r="K78">
        <v>0</v>
      </c>
      <c r="L78" t="s">
        <v>20</v>
      </c>
      <c r="M78" t="s">
        <v>112</v>
      </c>
      <c r="N78" t="s">
        <v>110</v>
      </c>
      <c r="O78" t="s">
        <v>22</v>
      </c>
      <c r="P78" t="s">
        <v>23</v>
      </c>
      <c r="Q78" t="s">
        <v>24</v>
      </c>
    </row>
    <row r="79" spans="1:17" x14ac:dyDescent="0.2">
      <c r="A79" s="2">
        <v>34254</v>
      </c>
      <c r="B79" t="s">
        <v>97</v>
      </c>
      <c r="C79" t="s">
        <v>153</v>
      </c>
      <c r="D79" t="s">
        <v>50</v>
      </c>
      <c r="E79" t="s">
        <v>50</v>
      </c>
      <c r="F79">
        <v>110</v>
      </c>
      <c r="G79">
        <v>35</v>
      </c>
      <c r="H79">
        <v>0</v>
      </c>
      <c r="I79">
        <v>0</v>
      </c>
      <c r="J79">
        <v>1</v>
      </c>
      <c r="K79">
        <v>3</v>
      </c>
      <c r="L79" t="s">
        <v>20</v>
      </c>
      <c r="M79" t="s">
        <v>97</v>
      </c>
      <c r="N79" t="s">
        <v>97</v>
      </c>
      <c r="O79" t="s">
        <v>22</v>
      </c>
      <c r="P79" t="s">
        <v>23</v>
      </c>
      <c r="Q79" t="s">
        <v>41</v>
      </c>
    </row>
    <row r="80" spans="1:17" x14ac:dyDescent="0.2">
      <c r="A80" s="2">
        <v>34255</v>
      </c>
      <c r="B80" t="s">
        <v>87</v>
      </c>
      <c r="C80" t="s">
        <v>69</v>
      </c>
      <c r="D80" t="s">
        <v>50</v>
      </c>
      <c r="E80" t="s">
        <v>50</v>
      </c>
      <c r="F80">
        <v>37</v>
      </c>
      <c r="G80">
        <v>33</v>
      </c>
      <c r="H80">
        <v>0</v>
      </c>
      <c r="I80">
        <v>0</v>
      </c>
      <c r="J80">
        <v>4</v>
      </c>
      <c r="K80">
        <v>1</v>
      </c>
      <c r="L80" t="s">
        <v>20</v>
      </c>
      <c r="M80" t="s">
        <v>88</v>
      </c>
      <c r="N80" t="s">
        <v>87</v>
      </c>
      <c r="O80" t="s">
        <v>22</v>
      </c>
      <c r="P80" t="s">
        <v>23</v>
      </c>
      <c r="Q80" t="s">
        <v>24</v>
      </c>
    </row>
    <row r="81" spans="1:17" x14ac:dyDescent="0.2">
      <c r="A81" s="2">
        <v>34255</v>
      </c>
      <c r="B81" t="s">
        <v>72</v>
      </c>
      <c r="C81" t="s">
        <v>100</v>
      </c>
      <c r="D81" t="s">
        <v>50</v>
      </c>
      <c r="E81" t="s">
        <v>50</v>
      </c>
      <c r="F81">
        <v>4</v>
      </c>
      <c r="G81">
        <v>40</v>
      </c>
      <c r="H81">
        <v>0</v>
      </c>
      <c r="I81">
        <v>0</v>
      </c>
      <c r="J81">
        <v>1</v>
      </c>
      <c r="K81">
        <v>0</v>
      </c>
      <c r="L81" t="s">
        <v>20</v>
      </c>
      <c r="M81" t="s">
        <v>74</v>
      </c>
      <c r="N81" t="s">
        <v>72</v>
      </c>
      <c r="O81" t="s">
        <v>22</v>
      </c>
      <c r="P81" t="s">
        <v>23</v>
      </c>
      <c r="Q81" t="s">
        <v>24</v>
      </c>
    </row>
    <row r="82" spans="1:17" x14ac:dyDescent="0.2">
      <c r="A82" s="2">
        <v>34255</v>
      </c>
      <c r="B82" t="s">
        <v>67</v>
      </c>
      <c r="C82" t="s">
        <v>123</v>
      </c>
      <c r="D82" t="s">
        <v>50</v>
      </c>
      <c r="E82" t="s">
        <v>50</v>
      </c>
      <c r="F82">
        <v>7</v>
      </c>
      <c r="G82">
        <v>71</v>
      </c>
      <c r="H82">
        <v>0</v>
      </c>
      <c r="I82">
        <v>0</v>
      </c>
      <c r="J82">
        <v>2</v>
      </c>
      <c r="K82">
        <v>3</v>
      </c>
      <c r="L82" t="s">
        <v>20</v>
      </c>
      <c r="M82" t="s">
        <v>154</v>
      </c>
      <c r="N82" t="s">
        <v>67</v>
      </c>
      <c r="O82" t="s">
        <v>22</v>
      </c>
      <c r="P82" t="s">
        <v>23</v>
      </c>
      <c r="Q82" t="s">
        <v>41</v>
      </c>
    </row>
    <row r="83" spans="1:17" x14ac:dyDescent="0.2">
      <c r="A83" s="2">
        <v>34255</v>
      </c>
      <c r="B83" t="s">
        <v>129</v>
      </c>
      <c r="C83" t="s">
        <v>18</v>
      </c>
      <c r="D83" t="s">
        <v>50</v>
      </c>
      <c r="E83" t="s">
        <v>19</v>
      </c>
      <c r="F83">
        <v>5</v>
      </c>
      <c r="G83">
        <v>15</v>
      </c>
      <c r="H83">
        <v>0</v>
      </c>
      <c r="I83">
        <v>0</v>
      </c>
      <c r="J83">
        <v>5</v>
      </c>
      <c r="K83">
        <v>0</v>
      </c>
      <c r="L83" t="s">
        <v>28</v>
      </c>
      <c r="M83" t="s">
        <v>155</v>
      </c>
      <c r="N83" t="s">
        <v>129</v>
      </c>
      <c r="O83" t="s">
        <v>22</v>
      </c>
      <c r="P83" t="s">
        <v>23</v>
      </c>
      <c r="Q83" t="s">
        <v>24</v>
      </c>
    </row>
    <row r="84" spans="1:17" x14ac:dyDescent="0.2">
      <c r="A84" s="2">
        <v>34255</v>
      </c>
      <c r="B84" t="s">
        <v>98</v>
      </c>
      <c r="C84" t="s">
        <v>106</v>
      </c>
      <c r="D84" t="s">
        <v>50</v>
      </c>
      <c r="E84" t="s">
        <v>50</v>
      </c>
      <c r="F84">
        <v>9</v>
      </c>
      <c r="G84">
        <v>14</v>
      </c>
      <c r="H84">
        <v>0</v>
      </c>
      <c r="I84">
        <v>0</v>
      </c>
      <c r="J84">
        <v>1</v>
      </c>
      <c r="K84">
        <v>3</v>
      </c>
      <c r="L84" t="s">
        <v>20</v>
      </c>
      <c r="M84" t="s">
        <v>99</v>
      </c>
      <c r="N84" t="s">
        <v>98</v>
      </c>
      <c r="O84" t="s">
        <v>22</v>
      </c>
      <c r="P84" t="s">
        <v>23</v>
      </c>
      <c r="Q84" t="s">
        <v>41</v>
      </c>
    </row>
    <row r="85" spans="1:17" x14ac:dyDescent="0.2">
      <c r="A85" s="2">
        <v>34255</v>
      </c>
      <c r="B85" t="s">
        <v>119</v>
      </c>
      <c r="C85" t="s">
        <v>104</v>
      </c>
      <c r="D85" t="s">
        <v>50</v>
      </c>
      <c r="E85" t="s">
        <v>50</v>
      </c>
      <c r="F85">
        <v>2</v>
      </c>
      <c r="G85">
        <v>28</v>
      </c>
      <c r="H85">
        <v>0</v>
      </c>
      <c r="I85">
        <v>0</v>
      </c>
      <c r="J85">
        <v>3</v>
      </c>
      <c r="K85">
        <v>1</v>
      </c>
      <c r="L85" t="s">
        <v>20</v>
      </c>
      <c r="M85" t="s">
        <v>156</v>
      </c>
      <c r="N85" t="s">
        <v>119</v>
      </c>
      <c r="O85" t="s">
        <v>22</v>
      </c>
      <c r="P85" t="s">
        <v>23</v>
      </c>
      <c r="Q85" t="s">
        <v>24</v>
      </c>
    </row>
    <row r="86" spans="1:17" x14ac:dyDescent="0.2">
      <c r="A86" s="2">
        <v>34255</v>
      </c>
      <c r="B86" t="s">
        <v>126</v>
      </c>
      <c r="C86" t="s">
        <v>89</v>
      </c>
      <c r="D86" t="s">
        <v>50</v>
      </c>
      <c r="E86" t="s">
        <v>50</v>
      </c>
      <c r="F86">
        <v>13</v>
      </c>
      <c r="G86">
        <v>5</v>
      </c>
      <c r="H86">
        <v>0</v>
      </c>
      <c r="I86">
        <v>0</v>
      </c>
      <c r="J86">
        <v>2</v>
      </c>
      <c r="K86">
        <v>0</v>
      </c>
      <c r="L86" t="s">
        <v>20</v>
      </c>
      <c r="M86" t="s">
        <v>157</v>
      </c>
      <c r="N86" t="s">
        <v>126</v>
      </c>
      <c r="O86" t="s">
        <v>22</v>
      </c>
      <c r="P86" t="s">
        <v>23</v>
      </c>
      <c r="Q86" t="s">
        <v>24</v>
      </c>
    </row>
    <row r="87" spans="1:17" x14ac:dyDescent="0.2">
      <c r="A87" s="2">
        <v>34255</v>
      </c>
      <c r="B87" t="s">
        <v>90</v>
      </c>
      <c r="C87" t="s">
        <v>49</v>
      </c>
      <c r="D87" t="s">
        <v>50</v>
      </c>
      <c r="E87" t="s">
        <v>50</v>
      </c>
      <c r="F87">
        <v>22</v>
      </c>
      <c r="G87">
        <v>3</v>
      </c>
      <c r="H87">
        <v>0</v>
      </c>
      <c r="I87">
        <v>0</v>
      </c>
      <c r="J87">
        <v>0</v>
      </c>
      <c r="K87">
        <v>3</v>
      </c>
      <c r="L87" t="s">
        <v>20</v>
      </c>
      <c r="M87" t="s">
        <v>158</v>
      </c>
      <c r="N87" t="s">
        <v>90</v>
      </c>
      <c r="O87" t="s">
        <v>22</v>
      </c>
      <c r="P87" t="s">
        <v>23</v>
      </c>
      <c r="Q87" t="s">
        <v>41</v>
      </c>
    </row>
    <row r="88" spans="1:17" x14ac:dyDescent="0.2">
      <c r="A88" s="2">
        <v>34255</v>
      </c>
      <c r="B88" t="s">
        <v>82</v>
      </c>
      <c r="C88" t="s">
        <v>53</v>
      </c>
      <c r="D88" t="s">
        <v>50</v>
      </c>
      <c r="E88" t="s">
        <v>50</v>
      </c>
      <c r="F88">
        <v>21</v>
      </c>
      <c r="G88">
        <v>10</v>
      </c>
      <c r="H88">
        <v>0</v>
      </c>
      <c r="I88">
        <v>0</v>
      </c>
      <c r="J88">
        <v>1</v>
      </c>
      <c r="K88">
        <v>0</v>
      </c>
      <c r="L88" t="s">
        <v>20</v>
      </c>
      <c r="M88" t="s">
        <v>159</v>
      </c>
      <c r="N88" t="s">
        <v>82</v>
      </c>
      <c r="O88" t="s">
        <v>22</v>
      </c>
      <c r="P88" t="s">
        <v>23</v>
      </c>
      <c r="Q88" t="s">
        <v>24</v>
      </c>
    </row>
    <row r="89" spans="1:17" x14ac:dyDescent="0.2">
      <c r="A89" s="2">
        <v>34255</v>
      </c>
      <c r="B89" t="s">
        <v>92</v>
      </c>
      <c r="C89" t="s">
        <v>147</v>
      </c>
      <c r="D89" t="s">
        <v>50</v>
      </c>
      <c r="E89" t="s">
        <v>50</v>
      </c>
      <c r="F89">
        <v>20</v>
      </c>
      <c r="G89">
        <v>24</v>
      </c>
      <c r="H89">
        <v>0</v>
      </c>
      <c r="I89">
        <v>0</v>
      </c>
      <c r="J89">
        <v>2</v>
      </c>
      <c r="K89">
        <v>1</v>
      </c>
      <c r="L89" t="s">
        <v>20</v>
      </c>
      <c r="M89" t="s">
        <v>124</v>
      </c>
      <c r="N89" t="s">
        <v>92</v>
      </c>
      <c r="O89" t="s">
        <v>22</v>
      </c>
      <c r="P89" t="s">
        <v>23</v>
      </c>
      <c r="Q89" t="s">
        <v>24</v>
      </c>
    </row>
    <row r="90" spans="1:17" x14ac:dyDescent="0.2">
      <c r="A90" s="2">
        <v>34255</v>
      </c>
      <c r="B90" t="s">
        <v>52</v>
      </c>
      <c r="C90" t="s">
        <v>70</v>
      </c>
      <c r="D90" t="s">
        <v>50</v>
      </c>
      <c r="E90" t="s">
        <v>50</v>
      </c>
      <c r="F90">
        <v>11</v>
      </c>
      <c r="G90">
        <v>50</v>
      </c>
      <c r="H90">
        <v>0</v>
      </c>
      <c r="I90">
        <v>0</v>
      </c>
      <c r="J90">
        <v>3</v>
      </c>
      <c r="K90">
        <v>2</v>
      </c>
      <c r="L90" t="s">
        <v>20</v>
      </c>
      <c r="M90" t="s">
        <v>68</v>
      </c>
      <c r="N90" t="s">
        <v>52</v>
      </c>
      <c r="O90" t="s">
        <v>22</v>
      </c>
      <c r="P90" t="s">
        <v>23</v>
      </c>
      <c r="Q90" t="s">
        <v>24</v>
      </c>
    </row>
    <row r="91" spans="1:17" x14ac:dyDescent="0.2">
      <c r="A91" s="2">
        <v>34255</v>
      </c>
      <c r="B91" t="s">
        <v>77</v>
      </c>
      <c r="C91" t="s">
        <v>26</v>
      </c>
      <c r="D91" t="s">
        <v>27</v>
      </c>
      <c r="E91" t="s">
        <v>27</v>
      </c>
      <c r="F91">
        <v>26</v>
      </c>
      <c r="G91">
        <v>16</v>
      </c>
      <c r="H91">
        <v>0</v>
      </c>
      <c r="I91">
        <v>0</v>
      </c>
      <c r="J91">
        <v>1</v>
      </c>
      <c r="K91">
        <v>1</v>
      </c>
      <c r="L91" t="s">
        <v>28</v>
      </c>
      <c r="M91" t="s">
        <v>160</v>
      </c>
      <c r="N91" t="s">
        <v>77</v>
      </c>
      <c r="O91" t="s">
        <v>22</v>
      </c>
      <c r="P91" t="s">
        <v>23</v>
      </c>
      <c r="Q91" t="s">
        <v>30</v>
      </c>
    </row>
    <row r="92" spans="1:17" x14ac:dyDescent="0.2">
      <c r="A92" s="2">
        <v>34255</v>
      </c>
      <c r="B92" t="s">
        <v>161</v>
      </c>
      <c r="C92" t="s">
        <v>145</v>
      </c>
      <c r="D92" t="s">
        <v>50</v>
      </c>
      <c r="E92" t="s">
        <v>50</v>
      </c>
      <c r="F92">
        <v>29</v>
      </c>
      <c r="G92">
        <v>74</v>
      </c>
      <c r="H92">
        <v>0</v>
      </c>
      <c r="I92">
        <v>0</v>
      </c>
      <c r="J92">
        <v>2</v>
      </c>
      <c r="K92">
        <v>0</v>
      </c>
      <c r="L92" t="s">
        <v>20</v>
      </c>
      <c r="M92" t="s">
        <v>162</v>
      </c>
      <c r="N92" t="s">
        <v>161</v>
      </c>
      <c r="O92" t="s">
        <v>22</v>
      </c>
      <c r="P92" t="s">
        <v>23</v>
      </c>
      <c r="Q92" t="s">
        <v>24</v>
      </c>
    </row>
    <row r="93" spans="1:17" x14ac:dyDescent="0.2">
      <c r="A93" s="2">
        <v>34257</v>
      </c>
      <c r="B93" t="s">
        <v>163</v>
      </c>
      <c r="C93" t="s">
        <v>164</v>
      </c>
      <c r="D93" t="s">
        <v>115</v>
      </c>
      <c r="E93" t="s">
        <v>115</v>
      </c>
      <c r="F93">
        <v>64</v>
      </c>
      <c r="G93">
        <v>59</v>
      </c>
      <c r="H93">
        <v>0</v>
      </c>
      <c r="I93">
        <v>0</v>
      </c>
      <c r="J93">
        <v>3</v>
      </c>
      <c r="K93">
        <v>2</v>
      </c>
      <c r="L93" t="s">
        <v>20</v>
      </c>
      <c r="M93" t="s">
        <v>165</v>
      </c>
      <c r="N93" t="s">
        <v>166</v>
      </c>
      <c r="O93" t="s">
        <v>122</v>
      </c>
      <c r="P93" t="s">
        <v>23</v>
      </c>
      <c r="Q93" t="s">
        <v>24</v>
      </c>
    </row>
    <row r="94" spans="1:17" x14ac:dyDescent="0.2">
      <c r="A94" s="2">
        <v>34257</v>
      </c>
      <c r="B94" t="s">
        <v>113</v>
      </c>
      <c r="C94" t="s">
        <v>143</v>
      </c>
      <c r="D94" t="s">
        <v>115</v>
      </c>
      <c r="E94" t="s">
        <v>115</v>
      </c>
      <c r="F94">
        <v>44</v>
      </c>
      <c r="G94">
        <v>43</v>
      </c>
      <c r="H94">
        <v>0</v>
      </c>
      <c r="I94">
        <v>0</v>
      </c>
      <c r="J94">
        <v>0</v>
      </c>
      <c r="K94">
        <v>0</v>
      </c>
      <c r="L94" t="s">
        <v>20</v>
      </c>
      <c r="M94" t="s">
        <v>165</v>
      </c>
      <c r="N94" t="s">
        <v>166</v>
      </c>
      <c r="O94" t="s">
        <v>122</v>
      </c>
      <c r="P94" t="s">
        <v>23</v>
      </c>
      <c r="Q94" t="s">
        <v>30</v>
      </c>
    </row>
    <row r="95" spans="1:17" x14ac:dyDescent="0.2">
      <c r="A95" s="2">
        <v>34258</v>
      </c>
      <c r="B95" t="s">
        <v>167</v>
      </c>
      <c r="C95" t="s">
        <v>133</v>
      </c>
      <c r="D95" t="s">
        <v>115</v>
      </c>
      <c r="E95" t="s">
        <v>115</v>
      </c>
      <c r="F95">
        <v>58</v>
      </c>
      <c r="G95">
        <v>36</v>
      </c>
      <c r="H95">
        <v>0</v>
      </c>
      <c r="I95">
        <v>0</v>
      </c>
      <c r="J95">
        <v>0</v>
      </c>
      <c r="K95">
        <v>3</v>
      </c>
      <c r="L95" t="s">
        <v>20</v>
      </c>
      <c r="M95" t="s">
        <v>165</v>
      </c>
      <c r="N95" t="s">
        <v>166</v>
      </c>
      <c r="O95" t="s">
        <v>122</v>
      </c>
      <c r="P95" t="s">
        <v>23</v>
      </c>
      <c r="Q95" t="s">
        <v>41</v>
      </c>
    </row>
    <row r="96" spans="1:17" x14ac:dyDescent="0.2">
      <c r="A96" s="2">
        <v>34258</v>
      </c>
      <c r="B96" t="s">
        <v>77</v>
      </c>
      <c r="C96" t="s">
        <v>168</v>
      </c>
      <c r="D96" t="s">
        <v>27</v>
      </c>
      <c r="E96" t="s">
        <v>50</v>
      </c>
      <c r="F96">
        <v>26</v>
      </c>
      <c r="G96">
        <v>132</v>
      </c>
      <c r="H96">
        <v>0</v>
      </c>
      <c r="I96">
        <v>0</v>
      </c>
      <c r="J96">
        <v>1</v>
      </c>
      <c r="K96">
        <v>2</v>
      </c>
      <c r="L96" t="s">
        <v>28</v>
      </c>
      <c r="M96" t="s">
        <v>169</v>
      </c>
      <c r="N96" t="s">
        <v>77</v>
      </c>
      <c r="O96" t="s">
        <v>22</v>
      </c>
      <c r="P96" t="s">
        <v>23</v>
      </c>
      <c r="Q96" t="s">
        <v>41</v>
      </c>
    </row>
    <row r="97" spans="1:17" x14ac:dyDescent="0.2">
      <c r="A97" s="2">
        <v>34259</v>
      </c>
      <c r="B97" t="s">
        <v>128</v>
      </c>
      <c r="C97" t="s">
        <v>76</v>
      </c>
      <c r="D97" t="s">
        <v>36</v>
      </c>
      <c r="E97" t="s">
        <v>50</v>
      </c>
      <c r="F97">
        <v>34</v>
      </c>
      <c r="G97">
        <v>49</v>
      </c>
      <c r="H97">
        <v>0</v>
      </c>
      <c r="I97">
        <v>0</v>
      </c>
      <c r="J97">
        <v>3</v>
      </c>
      <c r="K97">
        <v>1</v>
      </c>
      <c r="L97" t="s">
        <v>28</v>
      </c>
      <c r="M97" t="s">
        <v>130</v>
      </c>
      <c r="N97" t="s">
        <v>128</v>
      </c>
      <c r="O97" t="s">
        <v>22</v>
      </c>
      <c r="P97" t="s">
        <v>23</v>
      </c>
      <c r="Q97" t="s">
        <v>24</v>
      </c>
    </row>
    <row r="98" spans="1:17" x14ac:dyDescent="0.2">
      <c r="A98" s="2">
        <v>34260</v>
      </c>
      <c r="B98" t="s">
        <v>143</v>
      </c>
      <c r="C98" t="s">
        <v>167</v>
      </c>
      <c r="D98" t="s">
        <v>115</v>
      </c>
      <c r="E98" t="s">
        <v>115</v>
      </c>
      <c r="F98">
        <v>43</v>
      </c>
      <c r="G98">
        <v>58</v>
      </c>
      <c r="H98">
        <v>0</v>
      </c>
      <c r="I98">
        <v>0</v>
      </c>
      <c r="J98">
        <v>1</v>
      </c>
      <c r="K98">
        <v>2</v>
      </c>
      <c r="L98" t="s">
        <v>20</v>
      </c>
      <c r="M98" t="s">
        <v>165</v>
      </c>
      <c r="N98" t="s">
        <v>166</v>
      </c>
      <c r="O98" t="s">
        <v>122</v>
      </c>
      <c r="P98" t="s">
        <v>23</v>
      </c>
      <c r="Q98" t="s">
        <v>41</v>
      </c>
    </row>
    <row r="99" spans="1:17" x14ac:dyDescent="0.2">
      <c r="A99" s="2">
        <v>34260</v>
      </c>
      <c r="B99" t="s">
        <v>163</v>
      </c>
      <c r="C99" t="s">
        <v>113</v>
      </c>
      <c r="D99" t="s">
        <v>115</v>
      </c>
      <c r="E99" t="s">
        <v>115</v>
      </c>
      <c r="F99">
        <v>64</v>
      </c>
      <c r="G99">
        <v>44</v>
      </c>
      <c r="H99">
        <v>0</v>
      </c>
      <c r="I99">
        <v>0</v>
      </c>
      <c r="J99">
        <v>1</v>
      </c>
      <c r="K99">
        <v>2</v>
      </c>
      <c r="L99" t="s">
        <v>20</v>
      </c>
      <c r="M99" t="s">
        <v>165</v>
      </c>
      <c r="N99" t="s">
        <v>166</v>
      </c>
      <c r="O99" t="s">
        <v>122</v>
      </c>
      <c r="P99" t="s">
        <v>23</v>
      </c>
      <c r="Q99" t="s">
        <v>41</v>
      </c>
    </row>
    <row r="100" spans="1:17" x14ac:dyDescent="0.2">
      <c r="A100" s="2">
        <v>34261</v>
      </c>
      <c r="B100" t="s">
        <v>164</v>
      </c>
      <c r="C100" t="s">
        <v>133</v>
      </c>
      <c r="D100" t="s">
        <v>115</v>
      </c>
      <c r="E100" t="s">
        <v>115</v>
      </c>
      <c r="F100">
        <v>59</v>
      </c>
      <c r="G100">
        <v>36</v>
      </c>
      <c r="H100">
        <v>0</v>
      </c>
      <c r="I100">
        <v>0</v>
      </c>
      <c r="J100">
        <v>2</v>
      </c>
      <c r="K100">
        <v>2</v>
      </c>
      <c r="L100" t="s">
        <v>20</v>
      </c>
      <c r="M100" t="s">
        <v>165</v>
      </c>
      <c r="N100" t="s">
        <v>166</v>
      </c>
      <c r="O100" t="s">
        <v>122</v>
      </c>
      <c r="P100" t="s">
        <v>23</v>
      </c>
      <c r="Q100" t="s">
        <v>30</v>
      </c>
    </row>
    <row r="101" spans="1:17" x14ac:dyDescent="0.2">
      <c r="A101" s="2">
        <v>34262</v>
      </c>
      <c r="B101" t="s">
        <v>26</v>
      </c>
      <c r="C101" t="s">
        <v>168</v>
      </c>
      <c r="D101" t="s">
        <v>27</v>
      </c>
      <c r="E101" t="s">
        <v>50</v>
      </c>
      <c r="F101">
        <v>16</v>
      </c>
      <c r="G101">
        <v>132</v>
      </c>
      <c r="H101">
        <v>0</v>
      </c>
      <c r="I101">
        <v>0</v>
      </c>
      <c r="J101">
        <v>2</v>
      </c>
      <c r="K101">
        <v>1</v>
      </c>
      <c r="L101" t="s">
        <v>28</v>
      </c>
      <c r="M101" t="s">
        <v>170</v>
      </c>
      <c r="N101" t="s">
        <v>77</v>
      </c>
      <c r="O101" t="s">
        <v>122</v>
      </c>
      <c r="P101" t="s">
        <v>23</v>
      </c>
      <c r="Q101" t="s">
        <v>24</v>
      </c>
    </row>
    <row r="102" spans="1:17" x14ac:dyDescent="0.2">
      <c r="A102" s="2">
        <v>34263</v>
      </c>
      <c r="B102" t="s">
        <v>163</v>
      </c>
      <c r="C102" t="s">
        <v>143</v>
      </c>
      <c r="D102" t="s">
        <v>115</v>
      </c>
      <c r="E102" t="s">
        <v>115</v>
      </c>
      <c r="F102">
        <v>64</v>
      </c>
      <c r="G102">
        <v>43</v>
      </c>
      <c r="H102">
        <v>0</v>
      </c>
      <c r="I102">
        <v>0</v>
      </c>
      <c r="J102">
        <v>0</v>
      </c>
      <c r="K102">
        <v>3</v>
      </c>
      <c r="L102" t="s">
        <v>20</v>
      </c>
      <c r="M102" t="s">
        <v>165</v>
      </c>
      <c r="N102" t="s">
        <v>166</v>
      </c>
      <c r="O102" t="s">
        <v>122</v>
      </c>
      <c r="P102" t="s">
        <v>23</v>
      </c>
      <c r="Q102" t="s">
        <v>41</v>
      </c>
    </row>
    <row r="103" spans="1:17" x14ac:dyDescent="0.2">
      <c r="A103" s="2">
        <v>34264</v>
      </c>
      <c r="B103" t="s">
        <v>167</v>
      </c>
      <c r="C103" t="s">
        <v>164</v>
      </c>
      <c r="D103" t="s">
        <v>115</v>
      </c>
      <c r="E103" t="s">
        <v>115</v>
      </c>
      <c r="F103">
        <v>59</v>
      </c>
      <c r="G103">
        <v>64</v>
      </c>
      <c r="H103">
        <v>0</v>
      </c>
      <c r="I103">
        <v>0</v>
      </c>
      <c r="J103">
        <v>1</v>
      </c>
      <c r="K103">
        <v>2</v>
      </c>
      <c r="L103" t="s">
        <v>20</v>
      </c>
      <c r="M103" t="s">
        <v>165</v>
      </c>
      <c r="N103" t="s">
        <v>166</v>
      </c>
      <c r="O103" t="s">
        <v>122</v>
      </c>
      <c r="P103" t="s">
        <v>23</v>
      </c>
      <c r="Q103" t="s">
        <v>41</v>
      </c>
    </row>
    <row r="104" spans="1:17" x14ac:dyDescent="0.2">
      <c r="A104" s="2">
        <v>34264</v>
      </c>
      <c r="B104" t="s">
        <v>133</v>
      </c>
      <c r="C104" t="s">
        <v>113</v>
      </c>
      <c r="D104" t="s">
        <v>115</v>
      </c>
      <c r="E104" t="s">
        <v>115</v>
      </c>
      <c r="F104">
        <v>37</v>
      </c>
      <c r="G104">
        <v>46</v>
      </c>
      <c r="H104">
        <v>0</v>
      </c>
      <c r="I104">
        <v>0</v>
      </c>
      <c r="J104">
        <v>1</v>
      </c>
      <c r="K104">
        <v>1</v>
      </c>
      <c r="L104" t="s">
        <v>20</v>
      </c>
      <c r="M104" t="s">
        <v>165</v>
      </c>
      <c r="N104" t="s">
        <v>166</v>
      </c>
      <c r="O104" t="s">
        <v>122</v>
      </c>
      <c r="P104" t="s">
        <v>23</v>
      </c>
      <c r="Q104" t="s">
        <v>30</v>
      </c>
    </row>
    <row r="105" spans="1:17" x14ac:dyDescent="0.2">
      <c r="A105" s="2">
        <v>34265</v>
      </c>
      <c r="B105" t="s">
        <v>77</v>
      </c>
      <c r="C105" t="s">
        <v>168</v>
      </c>
      <c r="D105" t="s">
        <v>27</v>
      </c>
      <c r="E105" t="s">
        <v>50</v>
      </c>
      <c r="F105">
        <v>26</v>
      </c>
      <c r="G105">
        <v>120</v>
      </c>
      <c r="H105">
        <v>0</v>
      </c>
      <c r="I105">
        <v>0</v>
      </c>
      <c r="J105">
        <v>0</v>
      </c>
      <c r="K105">
        <v>1</v>
      </c>
      <c r="L105" t="s">
        <v>28</v>
      </c>
      <c r="M105" t="s">
        <v>171</v>
      </c>
      <c r="N105" t="s">
        <v>77</v>
      </c>
      <c r="O105" t="s">
        <v>22</v>
      </c>
      <c r="P105" t="s">
        <v>23</v>
      </c>
      <c r="Q105" t="s">
        <v>41</v>
      </c>
    </row>
    <row r="106" spans="1:17" x14ac:dyDescent="0.2">
      <c r="A106" s="2">
        <v>34266</v>
      </c>
      <c r="B106" t="s">
        <v>172</v>
      </c>
      <c r="C106" t="s">
        <v>34</v>
      </c>
      <c r="D106" t="s">
        <v>36</v>
      </c>
      <c r="E106" t="s">
        <v>36</v>
      </c>
      <c r="F106">
        <v>98</v>
      </c>
      <c r="G106">
        <v>63</v>
      </c>
      <c r="H106">
        <v>0</v>
      </c>
      <c r="I106">
        <v>0</v>
      </c>
      <c r="J106">
        <v>0</v>
      </c>
      <c r="K106">
        <v>0</v>
      </c>
      <c r="L106" t="s">
        <v>62</v>
      </c>
      <c r="M106" t="s">
        <v>173</v>
      </c>
      <c r="N106" t="s">
        <v>141</v>
      </c>
      <c r="O106" t="s">
        <v>122</v>
      </c>
      <c r="P106" t="s">
        <v>59</v>
      </c>
      <c r="Q106" t="s">
        <v>41</v>
      </c>
    </row>
    <row r="107" spans="1:17" x14ac:dyDescent="0.2">
      <c r="A107" s="2">
        <v>34266</v>
      </c>
      <c r="B107" t="s">
        <v>164</v>
      </c>
      <c r="C107" t="s">
        <v>113</v>
      </c>
      <c r="D107" t="s">
        <v>115</v>
      </c>
      <c r="E107" t="s">
        <v>115</v>
      </c>
      <c r="F107">
        <v>64</v>
      </c>
      <c r="G107">
        <v>46</v>
      </c>
      <c r="H107">
        <v>0</v>
      </c>
      <c r="I107">
        <v>0</v>
      </c>
      <c r="J107">
        <v>1</v>
      </c>
      <c r="K107">
        <v>1</v>
      </c>
      <c r="L107" t="s">
        <v>20</v>
      </c>
      <c r="M107" t="s">
        <v>165</v>
      </c>
      <c r="N107" t="s">
        <v>166</v>
      </c>
      <c r="O107" t="s">
        <v>122</v>
      </c>
      <c r="P107" t="s">
        <v>23</v>
      </c>
      <c r="Q107" t="s">
        <v>30</v>
      </c>
    </row>
    <row r="108" spans="1:17" x14ac:dyDescent="0.2">
      <c r="A108" s="2">
        <v>34267</v>
      </c>
      <c r="B108" t="s">
        <v>167</v>
      </c>
      <c r="C108" t="s">
        <v>163</v>
      </c>
      <c r="D108" t="s">
        <v>115</v>
      </c>
      <c r="E108" t="s">
        <v>115</v>
      </c>
      <c r="F108">
        <v>59</v>
      </c>
      <c r="G108">
        <v>58</v>
      </c>
      <c r="H108">
        <v>0</v>
      </c>
      <c r="I108">
        <v>0</v>
      </c>
      <c r="J108">
        <v>2</v>
      </c>
      <c r="K108">
        <v>1</v>
      </c>
      <c r="L108" t="s">
        <v>20</v>
      </c>
      <c r="M108" t="s">
        <v>165</v>
      </c>
      <c r="N108" t="s">
        <v>166</v>
      </c>
      <c r="O108" t="s">
        <v>122</v>
      </c>
      <c r="P108" t="s">
        <v>23</v>
      </c>
      <c r="Q108" t="s">
        <v>24</v>
      </c>
    </row>
    <row r="109" spans="1:17" x14ac:dyDescent="0.2">
      <c r="A109" s="2">
        <v>34267</v>
      </c>
      <c r="B109" t="s">
        <v>143</v>
      </c>
      <c r="C109" t="s">
        <v>133</v>
      </c>
      <c r="D109" t="s">
        <v>115</v>
      </c>
      <c r="E109" t="s">
        <v>115</v>
      </c>
      <c r="F109">
        <v>44</v>
      </c>
      <c r="G109">
        <v>37</v>
      </c>
      <c r="H109">
        <v>0</v>
      </c>
      <c r="I109">
        <v>0</v>
      </c>
      <c r="J109">
        <v>1</v>
      </c>
      <c r="K109">
        <v>0</v>
      </c>
      <c r="L109" t="s">
        <v>20</v>
      </c>
      <c r="M109" t="s">
        <v>165</v>
      </c>
      <c r="N109" t="s">
        <v>166</v>
      </c>
      <c r="O109" t="s">
        <v>122</v>
      </c>
      <c r="P109" t="s">
        <v>23</v>
      </c>
      <c r="Q109" t="s">
        <v>24</v>
      </c>
    </row>
    <row r="110" spans="1:17" x14ac:dyDescent="0.2">
      <c r="A110" s="2">
        <v>34268</v>
      </c>
      <c r="B110" t="s">
        <v>174</v>
      </c>
      <c r="C110" t="s">
        <v>81</v>
      </c>
      <c r="D110" t="s">
        <v>50</v>
      </c>
      <c r="E110" t="s">
        <v>50</v>
      </c>
      <c r="F110">
        <v>157</v>
      </c>
      <c r="G110">
        <v>119</v>
      </c>
      <c r="H110">
        <v>0</v>
      </c>
      <c r="I110">
        <v>0</v>
      </c>
      <c r="J110">
        <v>0</v>
      </c>
      <c r="K110">
        <v>2</v>
      </c>
      <c r="L110" t="s">
        <v>28</v>
      </c>
      <c r="M110" t="s">
        <v>175</v>
      </c>
      <c r="N110" t="s">
        <v>174</v>
      </c>
      <c r="O110" t="s">
        <v>22</v>
      </c>
      <c r="P110" t="s">
        <v>23</v>
      </c>
      <c r="Q110" t="s">
        <v>41</v>
      </c>
    </row>
    <row r="111" spans="1:17" x14ac:dyDescent="0.2">
      <c r="A111" s="2">
        <v>34268</v>
      </c>
      <c r="B111" t="s">
        <v>176</v>
      </c>
      <c r="C111" t="s">
        <v>177</v>
      </c>
      <c r="D111" t="s">
        <v>115</v>
      </c>
      <c r="E111" t="s">
        <v>115</v>
      </c>
      <c r="F111">
        <v>55</v>
      </c>
      <c r="G111">
        <v>89</v>
      </c>
      <c r="H111">
        <v>0</v>
      </c>
      <c r="I111">
        <v>0</v>
      </c>
      <c r="J111">
        <v>2</v>
      </c>
      <c r="K111">
        <v>1</v>
      </c>
      <c r="L111" t="s">
        <v>28</v>
      </c>
      <c r="M111" t="s">
        <v>178</v>
      </c>
      <c r="N111" t="s">
        <v>176</v>
      </c>
      <c r="O111" t="s">
        <v>22</v>
      </c>
      <c r="P111" t="s">
        <v>23</v>
      </c>
      <c r="Q111" t="s">
        <v>24</v>
      </c>
    </row>
    <row r="112" spans="1:17" x14ac:dyDescent="0.2">
      <c r="A112" s="2">
        <v>34269</v>
      </c>
      <c r="B112" t="s">
        <v>94</v>
      </c>
      <c r="C112" t="s">
        <v>97</v>
      </c>
      <c r="D112" t="s">
        <v>50</v>
      </c>
      <c r="E112" t="s">
        <v>50</v>
      </c>
      <c r="F112">
        <v>49</v>
      </c>
      <c r="G112">
        <v>106</v>
      </c>
      <c r="H112">
        <v>0</v>
      </c>
      <c r="I112">
        <v>0</v>
      </c>
      <c r="J112">
        <v>1</v>
      </c>
      <c r="K112">
        <v>0</v>
      </c>
      <c r="L112" t="s">
        <v>20</v>
      </c>
      <c r="M112" t="s">
        <v>96</v>
      </c>
      <c r="N112" t="s">
        <v>94</v>
      </c>
      <c r="O112" t="s">
        <v>22</v>
      </c>
      <c r="P112" t="s">
        <v>23</v>
      </c>
      <c r="Q112" t="s">
        <v>24</v>
      </c>
    </row>
    <row r="113" spans="1:17" x14ac:dyDescent="0.2">
      <c r="A113" s="2">
        <v>34269</v>
      </c>
      <c r="B113" t="s">
        <v>123</v>
      </c>
      <c r="C113" t="s">
        <v>69</v>
      </c>
      <c r="D113" t="s">
        <v>50</v>
      </c>
      <c r="E113" t="s">
        <v>50</v>
      </c>
      <c r="F113">
        <v>66</v>
      </c>
      <c r="G113">
        <v>34</v>
      </c>
      <c r="H113">
        <v>0</v>
      </c>
      <c r="I113">
        <v>0</v>
      </c>
      <c r="J113">
        <v>1</v>
      </c>
      <c r="K113">
        <v>1</v>
      </c>
      <c r="L113" t="s">
        <v>20</v>
      </c>
      <c r="M113" t="s">
        <v>179</v>
      </c>
      <c r="N113" t="s">
        <v>123</v>
      </c>
      <c r="O113" t="s">
        <v>22</v>
      </c>
      <c r="P113" t="s">
        <v>23</v>
      </c>
      <c r="Q113" t="s">
        <v>30</v>
      </c>
    </row>
    <row r="114" spans="1:17" x14ac:dyDescent="0.2">
      <c r="A114" s="2">
        <v>34269</v>
      </c>
      <c r="B114" t="s">
        <v>180</v>
      </c>
      <c r="C114" t="s">
        <v>90</v>
      </c>
      <c r="D114" t="s">
        <v>50</v>
      </c>
      <c r="E114" t="s">
        <v>50</v>
      </c>
      <c r="F114">
        <v>67</v>
      </c>
      <c r="G114">
        <v>23</v>
      </c>
      <c r="H114">
        <v>0</v>
      </c>
      <c r="I114">
        <v>0</v>
      </c>
      <c r="J114">
        <v>2</v>
      </c>
      <c r="K114">
        <v>1</v>
      </c>
      <c r="L114" t="s">
        <v>20</v>
      </c>
      <c r="M114" t="s">
        <v>181</v>
      </c>
      <c r="N114" t="s">
        <v>180</v>
      </c>
      <c r="O114" t="s">
        <v>22</v>
      </c>
      <c r="P114" t="s">
        <v>23</v>
      </c>
      <c r="Q114" t="s">
        <v>24</v>
      </c>
    </row>
    <row r="115" spans="1:17" x14ac:dyDescent="0.2">
      <c r="A115" s="2">
        <v>34270</v>
      </c>
      <c r="B115" t="s">
        <v>164</v>
      </c>
      <c r="C115" t="s">
        <v>143</v>
      </c>
      <c r="D115" t="s">
        <v>115</v>
      </c>
      <c r="E115" t="s">
        <v>115</v>
      </c>
      <c r="F115">
        <v>64</v>
      </c>
      <c r="G115">
        <v>44</v>
      </c>
      <c r="H115">
        <v>0</v>
      </c>
      <c r="I115">
        <v>0</v>
      </c>
      <c r="J115">
        <v>2</v>
      </c>
      <c r="K115">
        <v>2</v>
      </c>
      <c r="L115" t="s">
        <v>20</v>
      </c>
      <c r="M115" t="s">
        <v>165</v>
      </c>
      <c r="N115" t="s">
        <v>166</v>
      </c>
      <c r="O115" t="s">
        <v>122</v>
      </c>
      <c r="P115" t="s">
        <v>23</v>
      </c>
      <c r="Q115" t="s">
        <v>30</v>
      </c>
    </row>
    <row r="116" spans="1:17" x14ac:dyDescent="0.2">
      <c r="A116" s="2">
        <v>34270</v>
      </c>
      <c r="B116" t="s">
        <v>133</v>
      </c>
      <c r="C116" t="s">
        <v>163</v>
      </c>
      <c r="D116" t="s">
        <v>115</v>
      </c>
      <c r="E116" t="s">
        <v>115</v>
      </c>
      <c r="F116">
        <v>37</v>
      </c>
      <c r="G116">
        <v>58</v>
      </c>
      <c r="H116">
        <v>0</v>
      </c>
      <c r="I116">
        <v>0</v>
      </c>
      <c r="J116">
        <v>3</v>
      </c>
      <c r="K116">
        <v>0</v>
      </c>
      <c r="L116" t="s">
        <v>20</v>
      </c>
      <c r="M116" t="s">
        <v>165</v>
      </c>
      <c r="N116" t="s">
        <v>166</v>
      </c>
      <c r="O116" t="s">
        <v>122</v>
      </c>
      <c r="P116" t="s">
        <v>23</v>
      </c>
      <c r="Q116" t="s">
        <v>24</v>
      </c>
    </row>
    <row r="117" spans="1:17" x14ac:dyDescent="0.2">
      <c r="A117" s="2">
        <v>34270</v>
      </c>
      <c r="B117" t="s">
        <v>113</v>
      </c>
      <c r="C117" t="s">
        <v>167</v>
      </c>
      <c r="D117" t="s">
        <v>115</v>
      </c>
      <c r="E117" t="s">
        <v>115</v>
      </c>
      <c r="F117">
        <v>46</v>
      </c>
      <c r="G117">
        <v>59</v>
      </c>
      <c r="H117">
        <v>0</v>
      </c>
      <c r="I117">
        <v>0</v>
      </c>
      <c r="J117">
        <v>4</v>
      </c>
      <c r="K117">
        <v>3</v>
      </c>
      <c r="L117" t="s">
        <v>20</v>
      </c>
      <c r="M117" t="s">
        <v>165</v>
      </c>
      <c r="N117" t="s">
        <v>166</v>
      </c>
      <c r="O117" t="s">
        <v>122</v>
      </c>
      <c r="P117" t="s">
        <v>23</v>
      </c>
      <c r="Q117" t="s">
        <v>24</v>
      </c>
    </row>
    <row r="118" spans="1:17" x14ac:dyDescent="0.2">
      <c r="A118" s="2">
        <v>34270</v>
      </c>
      <c r="B118" t="s">
        <v>176</v>
      </c>
      <c r="C118" t="s">
        <v>177</v>
      </c>
      <c r="D118" t="s">
        <v>115</v>
      </c>
      <c r="E118" t="s">
        <v>115</v>
      </c>
      <c r="F118">
        <v>55</v>
      </c>
      <c r="G118">
        <v>89</v>
      </c>
      <c r="H118">
        <v>0</v>
      </c>
      <c r="I118">
        <v>0</v>
      </c>
      <c r="J118">
        <v>0</v>
      </c>
      <c r="K118">
        <v>2</v>
      </c>
      <c r="L118" t="s">
        <v>28</v>
      </c>
      <c r="M118" t="s">
        <v>178</v>
      </c>
      <c r="N118" t="s">
        <v>176</v>
      </c>
      <c r="O118" t="s">
        <v>22</v>
      </c>
      <c r="P118" t="s">
        <v>23</v>
      </c>
      <c r="Q118" t="s">
        <v>41</v>
      </c>
    </row>
    <row r="119" spans="1:17" x14ac:dyDescent="0.2">
      <c r="A119" s="2">
        <v>34273</v>
      </c>
      <c r="B119" t="s">
        <v>55</v>
      </c>
      <c r="C119" t="s">
        <v>39</v>
      </c>
      <c r="D119" t="s">
        <v>57</v>
      </c>
      <c r="E119" t="s">
        <v>19</v>
      </c>
      <c r="F119">
        <v>61</v>
      </c>
      <c r="G119">
        <v>9</v>
      </c>
      <c r="H119">
        <v>0</v>
      </c>
      <c r="I119">
        <v>0</v>
      </c>
      <c r="J119">
        <v>1</v>
      </c>
      <c r="K119">
        <v>1</v>
      </c>
      <c r="L119" t="s">
        <v>20</v>
      </c>
      <c r="M119" t="s">
        <v>58</v>
      </c>
      <c r="N119" t="s">
        <v>55</v>
      </c>
      <c r="O119" t="s">
        <v>22</v>
      </c>
      <c r="P119" t="s">
        <v>23</v>
      </c>
      <c r="Q119" t="s">
        <v>30</v>
      </c>
    </row>
    <row r="120" spans="1:17" x14ac:dyDescent="0.2">
      <c r="A120" s="2">
        <v>34276</v>
      </c>
      <c r="B120" t="s">
        <v>26</v>
      </c>
      <c r="C120" t="s">
        <v>182</v>
      </c>
      <c r="D120" t="s">
        <v>27</v>
      </c>
      <c r="E120" t="s">
        <v>115</v>
      </c>
      <c r="F120">
        <v>18</v>
      </c>
      <c r="G120">
        <v>48</v>
      </c>
      <c r="H120">
        <v>0</v>
      </c>
      <c r="I120">
        <v>0</v>
      </c>
      <c r="J120">
        <v>3</v>
      </c>
      <c r="K120">
        <v>0</v>
      </c>
      <c r="L120" t="s">
        <v>28</v>
      </c>
      <c r="M120" t="s">
        <v>170</v>
      </c>
      <c r="N120" t="s">
        <v>77</v>
      </c>
      <c r="O120" t="s">
        <v>122</v>
      </c>
      <c r="P120" t="s">
        <v>23</v>
      </c>
      <c r="Q120" t="s">
        <v>24</v>
      </c>
    </row>
    <row r="121" spans="1:17" x14ac:dyDescent="0.2">
      <c r="A121" s="2">
        <v>34278</v>
      </c>
      <c r="B121" t="s">
        <v>183</v>
      </c>
      <c r="C121" t="s">
        <v>184</v>
      </c>
      <c r="D121" t="s">
        <v>36</v>
      </c>
      <c r="E121" t="s">
        <v>50</v>
      </c>
      <c r="F121">
        <v>27</v>
      </c>
      <c r="G121">
        <v>84</v>
      </c>
      <c r="H121">
        <v>0</v>
      </c>
      <c r="I121">
        <v>0</v>
      </c>
      <c r="J121">
        <v>3</v>
      </c>
      <c r="K121">
        <v>0</v>
      </c>
      <c r="L121" t="s">
        <v>28</v>
      </c>
      <c r="M121" t="s">
        <v>130</v>
      </c>
      <c r="N121" t="s">
        <v>128</v>
      </c>
      <c r="O121" t="s">
        <v>122</v>
      </c>
      <c r="P121" t="s">
        <v>23</v>
      </c>
      <c r="Q121" t="s">
        <v>24</v>
      </c>
    </row>
    <row r="122" spans="1:17" x14ac:dyDescent="0.2">
      <c r="A122" s="2">
        <v>34278</v>
      </c>
      <c r="B122" t="s">
        <v>128</v>
      </c>
      <c r="C122" t="s">
        <v>141</v>
      </c>
      <c r="D122" t="s">
        <v>36</v>
      </c>
      <c r="E122" t="s">
        <v>36</v>
      </c>
      <c r="F122">
        <v>35</v>
      </c>
      <c r="G122">
        <v>54</v>
      </c>
      <c r="H122">
        <v>0</v>
      </c>
      <c r="I122">
        <v>0</v>
      </c>
      <c r="J122">
        <v>4</v>
      </c>
      <c r="K122">
        <v>0</v>
      </c>
      <c r="L122" t="s">
        <v>28</v>
      </c>
      <c r="M122" t="s">
        <v>130</v>
      </c>
      <c r="N122" t="s">
        <v>128</v>
      </c>
      <c r="O122" t="s">
        <v>22</v>
      </c>
      <c r="P122" t="s">
        <v>23</v>
      </c>
      <c r="Q122" t="s">
        <v>24</v>
      </c>
    </row>
    <row r="123" spans="1:17" x14ac:dyDescent="0.2">
      <c r="A123" s="2">
        <v>34280</v>
      </c>
      <c r="B123" t="s">
        <v>141</v>
      </c>
      <c r="C123" t="s">
        <v>184</v>
      </c>
      <c r="D123" t="s">
        <v>36</v>
      </c>
      <c r="E123" t="s">
        <v>50</v>
      </c>
      <c r="F123">
        <v>54</v>
      </c>
      <c r="G123">
        <v>84</v>
      </c>
      <c r="H123">
        <v>0</v>
      </c>
      <c r="I123">
        <v>0</v>
      </c>
      <c r="J123">
        <v>1</v>
      </c>
      <c r="K123">
        <v>2</v>
      </c>
      <c r="L123" t="s">
        <v>28</v>
      </c>
      <c r="M123" t="s">
        <v>130</v>
      </c>
      <c r="N123" t="s">
        <v>128</v>
      </c>
      <c r="O123" t="s">
        <v>122</v>
      </c>
      <c r="P123" t="s">
        <v>23</v>
      </c>
      <c r="Q123" t="s">
        <v>41</v>
      </c>
    </row>
    <row r="124" spans="1:17" x14ac:dyDescent="0.2">
      <c r="A124" s="2">
        <v>34280</v>
      </c>
      <c r="B124" t="s">
        <v>128</v>
      </c>
      <c r="C124" t="s">
        <v>183</v>
      </c>
      <c r="D124" t="s">
        <v>36</v>
      </c>
      <c r="E124" t="s">
        <v>36</v>
      </c>
      <c r="F124">
        <v>35</v>
      </c>
      <c r="G124">
        <v>27</v>
      </c>
      <c r="H124">
        <v>0</v>
      </c>
      <c r="I124">
        <v>0</v>
      </c>
      <c r="J124">
        <v>2</v>
      </c>
      <c r="K124">
        <v>1</v>
      </c>
      <c r="L124" t="s">
        <v>28</v>
      </c>
      <c r="M124" t="s">
        <v>130</v>
      </c>
      <c r="N124" t="s">
        <v>128</v>
      </c>
      <c r="O124" t="s">
        <v>22</v>
      </c>
      <c r="P124" t="s">
        <v>23</v>
      </c>
      <c r="Q124" t="s">
        <v>24</v>
      </c>
    </row>
    <row r="125" spans="1:17" x14ac:dyDescent="0.2">
      <c r="A125" s="2">
        <v>34280</v>
      </c>
      <c r="B125" t="s">
        <v>77</v>
      </c>
      <c r="C125" t="s">
        <v>185</v>
      </c>
      <c r="D125" t="s">
        <v>27</v>
      </c>
      <c r="E125" t="s">
        <v>27</v>
      </c>
      <c r="F125">
        <v>26</v>
      </c>
      <c r="G125">
        <v>76</v>
      </c>
      <c r="H125">
        <v>0</v>
      </c>
      <c r="I125">
        <v>0</v>
      </c>
      <c r="J125">
        <v>1</v>
      </c>
      <c r="K125">
        <v>0</v>
      </c>
      <c r="L125" t="s">
        <v>28</v>
      </c>
      <c r="M125" t="s">
        <v>186</v>
      </c>
      <c r="N125" t="s">
        <v>77</v>
      </c>
      <c r="O125" t="s">
        <v>22</v>
      </c>
      <c r="P125" t="s">
        <v>23</v>
      </c>
      <c r="Q125" t="s">
        <v>24</v>
      </c>
    </row>
    <row r="126" spans="1:17" x14ac:dyDescent="0.2">
      <c r="A126" s="2">
        <v>34283</v>
      </c>
      <c r="B126" t="s">
        <v>69</v>
      </c>
      <c r="C126" t="s">
        <v>52</v>
      </c>
      <c r="D126" t="s">
        <v>50</v>
      </c>
      <c r="E126" t="s">
        <v>50</v>
      </c>
      <c r="F126">
        <v>34</v>
      </c>
      <c r="G126">
        <v>8</v>
      </c>
      <c r="H126">
        <v>0</v>
      </c>
      <c r="I126">
        <v>0</v>
      </c>
      <c r="J126">
        <v>1</v>
      </c>
      <c r="K126">
        <v>1</v>
      </c>
      <c r="L126" t="s">
        <v>20</v>
      </c>
      <c r="M126" t="s">
        <v>71</v>
      </c>
      <c r="N126" t="s">
        <v>69</v>
      </c>
      <c r="O126" t="s">
        <v>22</v>
      </c>
      <c r="P126" t="s">
        <v>23</v>
      </c>
      <c r="Q126" t="s">
        <v>30</v>
      </c>
    </row>
    <row r="127" spans="1:17" x14ac:dyDescent="0.2">
      <c r="A127" s="2">
        <v>34283</v>
      </c>
      <c r="B127" t="s">
        <v>123</v>
      </c>
      <c r="C127" t="s">
        <v>70</v>
      </c>
      <c r="D127" t="s">
        <v>50</v>
      </c>
      <c r="E127" t="s">
        <v>50</v>
      </c>
      <c r="F127">
        <v>66</v>
      </c>
      <c r="G127">
        <v>45</v>
      </c>
      <c r="H127">
        <v>0</v>
      </c>
      <c r="I127">
        <v>0</v>
      </c>
      <c r="J127">
        <v>1</v>
      </c>
      <c r="K127">
        <v>3</v>
      </c>
      <c r="L127" t="s">
        <v>20</v>
      </c>
      <c r="M127" t="s">
        <v>179</v>
      </c>
      <c r="N127" t="s">
        <v>123</v>
      </c>
      <c r="O127" t="s">
        <v>22</v>
      </c>
      <c r="P127" t="s">
        <v>23</v>
      </c>
      <c r="Q127" t="s">
        <v>41</v>
      </c>
    </row>
    <row r="128" spans="1:17" x14ac:dyDescent="0.2">
      <c r="A128" s="2">
        <v>34283</v>
      </c>
      <c r="B128" t="s">
        <v>82</v>
      </c>
      <c r="C128" t="s">
        <v>81</v>
      </c>
      <c r="D128" t="s">
        <v>50</v>
      </c>
      <c r="E128" t="s">
        <v>50</v>
      </c>
      <c r="F128">
        <v>20</v>
      </c>
      <c r="G128">
        <v>119</v>
      </c>
      <c r="H128">
        <v>0</v>
      </c>
      <c r="I128">
        <v>0</v>
      </c>
      <c r="J128">
        <v>3</v>
      </c>
      <c r="K128">
        <v>0</v>
      </c>
      <c r="L128" t="s">
        <v>20</v>
      </c>
      <c r="M128" t="s">
        <v>187</v>
      </c>
      <c r="N128" t="s">
        <v>82</v>
      </c>
      <c r="O128" t="s">
        <v>22</v>
      </c>
      <c r="P128" t="s">
        <v>23</v>
      </c>
      <c r="Q128" t="s">
        <v>24</v>
      </c>
    </row>
    <row r="129" spans="1:17" x14ac:dyDescent="0.2">
      <c r="A129" s="2">
        <v>34283</v>
      </c>
      <c r="B129" t="s">
        <v>180</v>
      </c>
      <c r="C129" t="s">
        <v>49</v>
      </c>
      <c r="D129" t="s">
        <v>50</v>
      </c>
      <c r="E129" t="s">
        <v>50</v>
      </c>
      <c r="F129">
        <v>67</v>
      </c>
      <c r="G129">
        <v>2</v>
      </c>
      <c r="H129">
        <v>0</v>
      </c>
      <c r="I129">
        <v>0</v>
      </c>
      <c r="J129">
        <v>2</v>
      </c>
      <c r="K129">
        <v>1</v>
      </c>
      <c r="L129" t="s">
        <v>20</v>
      </c>
      <c r="M129" t="s">
        <v>181</v>
      </c>
      <c r="N129" t="s">
        <v>180</v>
      </c>
      <c r="O129" t="s">
        <v>22</v>
      </c>
      <c r="P129" t="s">
        <v>23</v>
      </c>
      <c r="Q129" t="s">
        <v>24</v>
      </c>
    </row>
    <row r="130" spans="1:17" x14ac:dyDescent="0.2">
      <c r="A130" s="2">
        <v>34287</v>
      </c>
      <c r="B130" t="s">
        <v>77</v>
      </c>
      <c r="C130" t="s">
        <v>188</v>
      </c>
      <c r="D130" t="s">
        <v>27</v>
      </c>
      <c r="E130" t="s">
        <v>27</v>
      </c>
      <c r="F130">
        <v>26</v>
      </c>
      <c r="G130">
        <v>156</v>
      </c>
      <c r="H130">
        <v>0</v>
      </c>
      <c r="I130">
        <v>0</v>
      </c>
      <c r="J130">
        <v>8</v>
      </c>
      <c r="K130">
        <v>1</v>
      </c>
      <c r="L130" t="s">
        <v>28</v>
      </c>
      <c r="M130" t="s">
        <v>189</v>
      </c>
      <c r="N130" t="s">
        <v>77</v>
      </c>
      <c r="O130" t="s">
        <v>22</v>
      </c>
      <c r="P130" t="s">
        <v>23</v>
      </c>
      <c r="Q130" t="s">
        <v>24</v>
      </c>
    </row>
    <row r="131" spans="1:17" x14ac:dyDescent="0.2">
      <c r="A131" s="2">
        <v>34290</v>
      </c>
      <c r="B131" t="s">
        <v>39</v>
      </c>
      <c r="C131" t="s">
        <v>55</v>
      </c>
      <c r="D131" t="s">
        <v>19</v>
      </c>
      <c r="E131" t="s">
        <v>57</v>
      </c>
      <c r="F131">
        <v>9</v>
      </c>
      <c r="G131">
        <v>61</v>
      </c>
      <c r="H131">
        <v>0</v>
      </c>
      <c r="I131">
        <v>0</v>
      </c>
      <c r="J131">
        <v>1</v>
      </c>
      <c r="K131">
        <v>0</v>
      </c>
      <c r="L131" t="s">
        <v>20</v>
      </c>
      <c r="M131" t="s">
        <v>65</v>
      </c>
      <c r="N131" t="s">
        <v>39</v>
      </c>
      <c r="O131" t="s">
        <v>22</v>
      </c>
      <c r="P131" t="s">
        <v>23</v>
      </c>
      <c r="Q131" t="s">
        <v>24</v>
      </c>
    </row>
    <row r="132" spans="1:17" x14ac:dyDescent="0.2">
      <c r="A132" s="2">
        <v>34290</v>
      </c>
      <c r="B132" t="s">
        <v>67</v>
      </c>
      <c r="C132" t="s">
        <v>87</v>
      </c>
      <c r="D132" t="s">
        <v>50</v>
      </c>
      <c r="E132" t="s">
        <v>50</v>
      </c>
      <c r="F132">
        <v>14</v>
      </c>
      <c r="G132">
        <v>32</v>
      </c>
      <c r="H132">
        <v>0</v>
      </c>
      <c r="I132">
        <v>0</v>
      </c>
      <c r="J132">
        <v>1</v>
      </c>
      <c r="K132">
        <v>2</v>
      </c>
      <c r="L132" t="s">
        <v>20</v>
      </c>
      <c r="M132" t="s">
        <v>154</v>
      </c>
      <c r="N132" t="s">
        <v>67</v>
      </c>
      <c r="O132" t="s">
        <v>22</v>
      </c>
      <c r="P132" t="s">
        <v>23</v>
      </c>
      <c r="Q132" t="s">
        <v>41</v>
      </c>
    </row>
    <row r="133" spans="1:17" x14ac:dyDescent="0.2">
      <c r="A133" s="2">
        <v>34290</v>
      </c>
      <c r="B133" t="s">
        <v>129</v>
      </c>
      <c r="C133" t="s">
        <v>25</v>
      </c>
      <c r="D133" t="s">
        <v>50</v>
      </c>
      <c r="E133" t="s">
        <v>19</v>
      </c>
      <c r="F133">
        <v>4</v>
      </c>
      <c r="G133">
        <v>1</v>
      </c>
      <c r="H133">
        <v>0</v>
      </c>
      <c r="I133">
        <v>0</v>
      </c>
      <c r="J133">
        <v>2</v>
      </c>
      <c r="K133">
        <v>1</v>
      </c>
      <c r="L133" t="s">
        <v>28</v>
      </c>
      <c r="M133" t="s">
        <v>190</v>
      </c>
      <c r="N133" t="s">
        <v>129</v>
      </c>
      <c r="O133" t="s">
        <v>22</v>
      </c>
      <c r="P133" t="s">
        <v>23</v>
      </c>
      <c r="Q133" t="s">
        <v>24</v>
      </c>
    </row>
    <row r="134" spans="1:17" x14ac:dyDescent="0.2">
      <c r="A134" s="2">
        <v>34290</v>
      </c>
      <c r="B134" t="s">
        <v>153</v>
      </c>
      <c r="C134" t="s">
        <v>95</v>
      </c>
      <c r="D134" t="s">
        <v>50</v>
      </c>
      <c r="E134" t="s">
        <v>50</v>
      </c>
      <c r="F134">
        <v>36</v>
      </c>
      <c r="G134">
        <v>11</v>
      </c>
      <c r="H134">
        <v>0</v>
      </c>
      <c r="I134">
        <v>0</v>
      </c>
      <c r="J134">
        <v>1</v>
      </c>
      <c r="K134">
        <v>0</v>
      </c>
      <c r="L134" t="s">
        <v>20</v>
      </c>
      <c r="M134" t="s">
        <v>191</v>
      </c>
      <c r="N134" t="s">
        <v>153</v>
      </c>
      <c r="O134" t="s">
        <v>22</v>
      </c>
      <c r="P134" t="s">
        <v>23</v>
      </c>
      <c r="Q134" t="s">
        <v>24</v>
      </c>
    </row>
    <row r="135" spans="1:17" x14ac:dyDescent="0.2">
      <c r="A135" s="2">
        <v>34290</v>
      </c>
      <c r="B135" t="s">
        <v>119</v>
      </c>
      <c r="C135" t="s">
        <v>82</v>
      </c>
      <c r="D135" t="s">
        <v>50</v>
      </c>
      <c r="E135" t="s">
        <v>50</v>
      </c>
      <c r="F135">
        <v>3</v>
      </c>
      <c r="G135">
        <v>20</v>
      </c>
      <c r="H135">
        <v>0</v>
      </c>
      <c r="I135">
        <v>0</v>
      </c>
      <c r="J135">
        <v>1</v>
      </c>
      <c r="K135">
        <v>0</v>
      </c>
      <c r="L135" t="s">
        <v>20</v>
      </c>
      <c r="M135" t="s">
        <v>192</v>
      </c>
      <c r="N135" t="s">
        <v>119</v>
      </c>
      <c r="O135" t="s">
        <v>22</v>
      </c>
      <c r="P135" t="s">
        <v>23</v>
      </c>
      <c r="Q135" t="s">
        <v>24</v>
      </c>
    </row>
    <row r="136" spans="1:17" x14ac:dyDescent="0.2">
      <c r="A136" s="2">
        <v>34290</v>
      </c>
      <c r="B136" t="s">
        <v>184</v>
      </c>
      <c r="C136" t="s">
        <v>104</v>
      </c>
      <c r="D136" t="s">
        <v>50</v>
      </c>
      <c r="E136" t="s">
        <v>50</v>
      </c>
      <c r="F136">
        <v>84</v>
      </c>
      <c r="G136">
        <v>29</v>
      </c>
      <c r="H136">
        <v>0</v>
      </c>
      <c r="I136">
        <v>0</v>
      </c>
      <c r="J136">
        <v>0</v>
      </c>
      <c r="K136">
        <v>2</v>
      </c>
      <c r="L136" t="s">
        <v>20</v>
      </c>
      <c r="M136" t="s">
        <v>193</v>
      </c>
      <c r="N136" t="s">
        <v>184</v>
      </c>
      <c r="O136" t="s">
        <v>22</v>
      </c>
      <c r="P136" t="s">
        <v>23</v>
      </c>
      <c r="Q136" t="s">
        <v>41</v>
      </c>
    </row>
    <row r="137" spans="1:17" x14ac:dyDescent="0.2">
      <c r="A137" s="2">
        <v>34290</v>
      </c>
      <c r="B137" t="s">
        <v>100</v>
      </c>
      <c r="C137" t="s">
        <v>98</v>
      </c>
      <c r="D137" t="s">
        <v>50</v>
      </c>
      <c r="E137" t="s">
        <v>50</v>
      </c>
      <c r="F137">
        <v>42</v>
      </c>
      <c r="G137">
        <v>11</v>
      </c>
      <c r="H137">
        <v>0</v>
      </c>
      <c r="I137">
        <v>0</v>
      </c>
      <c r="J137">
        <v>1</v>
      </c>
      <c r="K137">
        <v>1</v>
      </c>
      <c r="L137" t="s">
        <v>20</v>
      </c>
      <c r="M137" t="s">
        <v>102</v>
      </c>
      <c r="N137" t="s">
        <v>100</v>
      </c>
      <c r="O137" t="s">
        <v>22</v>
      </c>
      <c r="P137" t="s">
        <v>23</v>
      </c>
      <c r="Q137" t="s">
        <v>30</v>
      </c>
    </row>
    <row r="138" spans="1:17" x14ac:dyDescent="0.2">
      <c r="A138" s="2">
        <v>34290</v>
      </c>
      <c r="B138" t="s">
        <v>90</v>
      </c>
      <c r="C138" t="s">
        <v>126</v>
      </c>
      <c r="D138" t="s">
        <v>50</v>
      </c>
      <c r="E138" t="s">
        <v>50</v>
      </c>
      <c r="F138">
        <v>23</v>
      </c>
      <c r="G138">
        <v>6</v>
      </c>
      <c r="H138">
        <v>0</v>
      </c>
      <c r="I138">
        <v>0</v>
      </c>
      <c r="J138">
        <v>1</v>
      </c>
      <c r="K138">
        <v>3</v>
      </c>
      <c r="L138" t="s">
        <v>20</v>
      </c>
      <c r="M138" t="s">
        <v>158</v>
      </c>
      <c r="N138" t="s">
        <v>90</v>
      </c>
      <c r="O138" t="s">
        <v>22</v>
      </c>
      <c r="P138" t="s">
        <v>23</v>
      </c>
      <c r="Q138" t="s">
        <v>41</v>
      </c>
    </row>
    <row r="139" spans="1:17" x14ac:dyDescent="0.2">
      <c r="A139" s="2">
        <v>34290</v>
      </c>
      <c r="B139" t="s">
        <v>125</v>
      </c>
      <c r="C139" t="s">
        <v>89</v>
      </c>
      <c r="D139" t="s">
        <v>50</v>
      </c>
      <c r="E139" t="s">
        <v>50</v>
      </c>
      <c r="F139">
        <v>122</v>
      </c>
      <c r="G139">
        <v>10</v>
      </c>
      <c r="H139">
        <v>0</v>
      </c>
      <c r="I139">
        <v>0</v>
      </c>
      <c r="J139">
        <v>1</v>
      </c>
      <c r="K139">
        <v>7</v>
      </c>
      <c r="L139" t="s">
        <v>20</v>
      </c>
      <c r="M139" t="s">
        <v>127</v>
      </c>
      <c r="N139" t="s">
        <v>119</v>
      </c>
      <c r="O139" t="s">
        <v>122</v>
      </c>
      <c r="P139" t="s">
        <v>23</v>
      </c>
      <c r="Q139" t="s">
        <v>41</v>
      </c>
    </row>
    <row r="140" spans="1:17" x14ac:dyDescent="0.2">
      <c r="A140" s="2">
        <v>34290</v>
      </c>
      <c r="B140" t="s">
        <v>106</v>
      </c>
      <c r="C140" t="s">
        <v>72</v>
      </c>
      <c r="D140" t="s">
        <v>50</v>
      </c>
      <c r="E140" t="s">
        <v>50</v>
      </c>
      <c r="F140">
        <v>7</v>
      </c>
      <c r="G140">
        <v>5</v>
      </c>
      <c r="H140">
        <v>0</v>
      </c>
      <c r="I140">
        <v>0</v>
      </c>
      <c r="J140">
        <v>1</v>
      </c>
      <c r="K140">
        <v>0</v>
      </c>
      <c r="L140" t="s">
        <v>20</v>
      </c>
      <c r="M140" t="s">
        <v>194</v>
      </c>
      <c r="N140" t="s">
        <v>106</v>
      </c>
      <c r="O140" t="s">
        <v>22</v>
      </c>
      <c r="P140" t="s">
        <v>23</v>
      </c>
      <c r="Q140" t="s">
        <v>24</v>
      </c>
    </row>
    <row r="141" spans="1:17" x14ac:dyDescent="0.2">
      <c r="A141" s="2">
        <v>34290</v>
      </c>
      <c r="B141" t="s">
        <v>53</v>
      </c>
      <c r="C141" t="s">
        <v>81</v>
      </c>
      <c r="D141" t="s">
        <v>50</v>
      </c>
      <c r="E141" t="s">
        <v>50</v>
      </c>
      <c r="F141">
        <v>13</v>
      </c>
      <c r="G141">
        <v>119</v>
      </c>
      <c r="H141">
        <v>0</v>
      </c>
      <c r="I141">
        <v>0</v>
      </c>
      <c r="J141">
        <v>4</v>
      </c>
      <c r="K141">
        <v>0</v>
      </c>
      <c r="L141" t="s">
        <v>20</v>
      </c>
      <c r="M141" t="s">
        <v>195</v>
      </c>
      <c r="N141" t="s">
        <v>53</v>
      </c>
      <c r="O141" t="s">
        <v>22</v>
      </c>
      <c r="P141" t="s">
        <v>23</v>
      </c>
      <c r="Q141" t="s">
        <v>24</v>
      </c>
    </row>
    <row r="142" spans="1:17" x14ac:dyDescent="0.2">
      <c r="A142" s="2">
        <v>34290</v>
      </c>
      <c r="B142" t="s">
        <v>161</v>
      </c>
      <c r="C142" t="s">
        <v>92</v>
      </c>
      <c r="D142" t="s">
        <v>50</v>
      </c>
      <c r="E142" t="s">
        <v>50</v>
      </c>
      <c r="F142">
        <v>28</v>
      </c>
      <c r="G142">
        <v>15</v>
      </c>
      <c r="H142">
        <v>0</v>
      </c>
      <c r="I142">
        <v>0</v>
      </c>
      <c r="J142">
        <v>1</v>
      </c>
      <c r="K142">
        <v>2</v>
      </c>
      <c r="L142" t="s">
        <v>20</v>
      </c>
      <c r="M142" t="s">
        <v>162</v>
      </c>
      <c r="N142" t="s">
        <v>161</v>
      </c>
      <c r="O142" t="s">
        <v>22</v>
      </c>
      <c r="P142" t="s">
        <v>23</v>
      </c>
      <c r="Q142" t="s">
        <v>41</v>
      </c>
    </row>
    <row r="143" spans="1:17" x14ac:dyDescent="0.2">
      <c r="A143" s="2">
        <v>34295</v>
      </c>
      <c r="B143" t="s">
        <v>196</v>
      </c>
      <c r="C143" t="s">
        <v>197</v>
      </c>
      <c r="D143" t="s">
        <v>36</v>
      </c>
      <c r="E143" t="s">
        <v>36</v>
      </c>
      <c r="F143">
        <v>153</v>
      </c>
      <c r="G143">
        <v>144</v>
      </c>
      <c r="H143">
        <v>0</v>
      </c>
      <c r="I143">
        <v>0</v>
      </c>
      <c r="J143">
        <v>2</v>
      </c>
      <c r="K143">
        <v>4</v>
      </c>
      <c r="L143" t="s">
        <v>28</v>
      </c>
      <c r="M143" t="s">
        <v>198</v>
      </c>
      <c r="N143" t="s">
        <v>196</v>
      </c>
      <c r="O143" t="s">
        <v>22</v>
      </c>
      <c r="P143" t="s">
        <v>23</v>
      </c>
      <c r="Q143" t="s">
        <v>41</v>
      </c>
    </row>
    <row r="144" spans="1:17" x14ac:dyDescent="0.2">
      <c r="A144" s="2">
        <v>34299</v>
      </c>
      <c r="B144" t="s">
        <v>196</v>
      </c>
      <c r="C144" t="s">
        <v>199</v>
      </c>
      <c r="D144" t="s">
        <v>36</v>
      </c>
      <c r="E144" t="s">
        <v>36</v>
      </c>
      <c r="F144">
        <v>153</v>
      </c>
      <c r="G144">
        <v>41</v>
      </c>
      <c r="H144">
        <v>0</v>
      </c>
      <c r="I144">
        <v>0</v>
      </c>
      <c r="J144">
        <v>3</v>
      </c>
      <c r="K144">
        <v>0</v>
      </c>
      <c r="L144" t="s">
        <v>28</v>
      </c>
      <c r="M144" t="s">
        <v>200</v>
      </c>
      <c r="N144" t="s">
        <v>35</v>
      </c>
      <c r="O144" t="s">
        <v>122</v>
      </c>
      <c r="P144" t="s">
        <v>23</v>
      </c>
      <c r="Q144" t="s">
        <v>24</v>
      </c>
    </row>
    <row r="145" spans="1:17" x14ac:dyDescent="0.2">
      <c r="A145" s="2">
        <v>34299</v>
      </c>
      <c r="B145" t="s">
        <v>35</v>
      </c>
      <c r="C145" t="s">
        <v>34</v>
      </c>
      <c r="D145" t="s">
        <v>36</v>
      </c>
      <c r="E145" t="s">
        <v>36</v>
      </c>
      <c r="F145">
        <v>84</v>
      </c>
      <c r="G145">
        <v>62</v>
      </c>
      <c r="H145">
        <v>0</v>
      </c>
      <c r="I145">
        <v>0</v>
      </c>
      <c r="J145">
        <v>1</v>
      </c>
      <c r="K145">
        <v>1</v>
      </c>
      <c r="L145" t="s">
        <v>201</v>
      </c>
      <c r="M145" t="s">
        <v>200</v>
      </c>
      <c r="N145" t="s">
        <v>35</v>
      </c>
      <c r="O145" t="s">
        <v>22</v>
      </c>
      <c r="P145" t="s">
        <v>23</v>
      </c>
      <c r="Q145" t="s">
        <v>30</v>
      </c>
    </row>
    <row r="146" spans="1:17" x14ac:dyDescent="0.2">
      <c r="A146" s="2">
        <v>34300</v>
      </c>
      <c r="B146" t="s">
        <v>202</v>
      </c>
      <c r="C146" t="s">
        <v>197</v>
      </c>
      <c r="D146" t="s">
        <v>36</v>
      </c>
      <c r="E146" t="s">
        <v>36</v>
      </c>
      <c r="F146">
        <v>132</v>
      </c>
      <c r="G146">
        <v>144</v>
      </c>
      <c r="H146">
        <v>0</v>
      </c>
      <c r="I146">
        <v>0</v>
      </c>
      <c r="J146">
        <v>1</v>
      </c>
      <c r="K146">
        <v>0</v>
      </c>
      <c r="L146" t="s">
        <v>201</v>
      </c>
      <c r="M146" t="s">
        <v>200</v>
      </c>
      <c r="N146" t="s">
        <v>35</v>
      </c>
      <c r="O146" t="s">
        <v>122</v>
      </c>
      <c r="P146" t="s">
        <v>23</v>
      </c>
      <c r="Q146" t="s">
        <v>24</v>
      </c>
    </row>
    <row r="147" spans="1:17" x14ac:dyDescent="0.2">
      <c r="A147" s="2">
        <v>34300</v>
      </c>
      <c r="B147" t="s">
        <v>118</v>
      </c>
      <c r="C147" t="s">
        <v>111</v>
      </c>
      <c r="D147" t="s">
        <v>36</v>
      </c>
      <c r="E147" t="s">
        <v>36</v>
      </c>
      <c r="F147">
        <v>63</v>
      </c>
      <c r="G147">
        <v>75</v>
      </c>
      <c r="H147">
        <v>0</v>
      </c>
      <c r="I147">
        <v>0</v>
      </c>
      <c r="J147">
        <v>0</v>
      </c>
      <c r="K147">
        <v>1</v>
      </c>
      <c r="L147" t="s">
        <v>201</v>
      </c>
      <c r="M147" t="s">
        <v>200</v>
      </c>
      <c r="N147" t="s">
        <v>35</v>
      </c>
      <c r="O147" t="s">
        <v>122</v>
      </c>
      <c r="P147" t="s">
        <v>23</v>
      </c>
      <c r="Q147" t="s">
        <v>41</v>
      </c>
    </row>
    <row r="148" spans="1:17" x14ac:dyDescent="0.2">
      <c r="A148" s="2">
        <v>34301</v>
      </c>
      <c r="B148" t="s">
        <v>34</v>
      </c>
      <c r="C148" t="s">
        <v>196</v>
      </c>
      <c r="D148" t="s">
        <v>36</v>
      </c>
      <c r="E148" t="s">
        <v>36</v>
      </c>
      <c r="F148">
        <v>62</v>
      </c>
      <c r="G148">
        <v>153</v>
      </c>
      <c r="H148">
        <v>0</v>
      </c>
      <c r="I148">
        <v>0</v>
      </c>
      <c r="J148">
        <v>1</v>
      </c>
      <c r="K148">
        <v>2</v>
      </c>
      <c r="L148" t="s">
        <v>201</v>
      </c>
      <c r="M148" t="s">
        <v>200</v>
      </c>
      <c r="N148" t="s">
        <v>35</v>
      </c>
      <c r="O148" t="s">
        <v>122</v>
      </c>
      <c r="P148" t="s">
        <v>23</v>
      </c>
      <c r="Q148" t="s">
        <v>41</v>
      </c>
    </row>
    <row r="149" spans="1:17" x14ac:dyDescent="0.2">
      <c r="A149" s="2">
        <v>34301</v>
      </c>
      <c r="B149" t="s">
        <v>35</v>
      </c>
      <c r="C149" t="s">
        <v>199</v>
      </c>
      <c r="D149" t="s">
        <v>36</v>
      </c>
      <c r="E149" t="s">
        <v>36</v>
      </c>
      <c r="F149">
        <v>84</v>
      </c>
      <c r="G149">
        <v>41</v>
      </c>
      <c r="H149">
        <v>0</v>
      </c>
      <c r="I149">
        <v>0</v>
      </c>
      <c r="J149">
        <v>2</v>
      </c>
      <c r="K149">
        <v>3</v>
      </c>
      <c r="L149" t="s">
        <v>28</v>
      </c>
      <c r="M149" t="s">
        <v>200</v>
      </c>
      <c r="N149" t="s">
        <v>35</v>
      </c>
      <c r="O149" t="s">
        <v>22</v>
      </c>
      <c r="P149" t="s">
        <v>23</v>
      </c>
      <c r="Q149" t="s">
        <v>41</v>
      </c>
    </row>
    <row r="150" spans="1:17" x14ac:dyDescent="0.2">
      <c r="A150" s="2">
        <v>34302</v>
      </c>
      <c r="B150" t="s">
        <v>111</v>
      </c>
      <c r="C150" t="s">
        <v>202</v>
      </c>
      <c r="D150" t="s">
        <v>36</v>
      </c>
      <c r="E150" t="s">
        <v>36</v>
      </c>
      <c r="F150">
        <v>75</v>
      </c>
      <c r="G150">
        <v>132</v>
      </c>
      <c r="H150">
        <v>0</v>
      </c>
      <c r="I150">
        <v>0</v>
      </c>
      <c r="J150">
        <v>3</v>
      </c>
      <c r="K150">
        <v>0</v>
      </c>
      <c r="L150" t="s">
        <v>201</v>
      </c>
      <c r="M150" t="s">
        <v>200</v>
      </c>
      <c r="N150" t="s">
        <v>35</v>
      </c>
      <c r="O150" t="s">
        <v>122</v>
      </c>
      <c r="P150" t="s">
        <v>23</v>
      </c>
      <c r="Q150" t="s">
        <v>24</v>
      </c>
    </row>
    <row r="151" spans="1:17" x14ac:dyDescent="0.2">
      <c r="A151" s="2">
        <v>34302</v>
      </c>
      <c r="B151" t="s">
        <v>118</v>
      </c>
      <c r="C151" t="s">
        <v>197</v>
      </c>
      <c r="D151" t="s">
        <v>36</v>
      </c>
      <c r="E151" t="s">
        <v>36</v>
      </c>
      <c r="F151">
        <v>63</v>
      </c>
      <c r="G151">
        <v>144</v>
      </c>
      <c r="H151">
        <v>0</v>
      </c>
      <c r="I151">
        <v>0</v>
      </c>
      <c r="J151">
        <v>4</v>
      </c>
      <c r="K151">
        <v>0</v>
      </c>
      <c r="L151" t="s">
        <v>201</v>
      </c>
      <c r="M151" t="s">
        <v>200</v>
      </c>
      <c r="N151" t="s">
        <v>35</v>
      </c>
      <c r="O151" t="s">
        <v>122</v>
      </c>
      <c r="P151" t="s">
        <v>23</v>
      </c>
      <c r="Q151" t="s">
        <v>24</v>
      </c>
    </row>
    <row r="152" spans="1:17" x14ac:dyDescent="0.2">
      <c r="A152" s="2">
        <v>34303</v>
      </c>
      <c r="B152" t="s">
        <v>199</v>
      </c>
      <c r="C152" t="s">
        <v>34</v>
      </c>
      <c r="D152" t="s">
        <v>36</v>
      </c>
      <c r="E152" t="s">
        <v>36</v>
      </c>
      <c r="F152">
        <v>41</v>
      </c>
      <c r="G152">
        <v>62</v>
      </c>
      <c r="H152">
        <v>0</v>
      </c>
      <c r="I152">
        <v>0</v>
      </c>
      <c r="J152">
        <v>1</v>
      </c>
      <c r="K152">
        <v>0</v>
      </c>
      <c r="L152" t="s">
        <v>28</v>
      </c>
      <c r="M152" t="s">
        <v>200</v>
      </c>
      <c r="N152" t="s">
        <v>35</v>
      </c>
      <c r="O152" t="s">
        <v>122</v>
      </c>
      <c r="P152" t="s">
        <v>23</v>
      </c>
      <c r="Q152" t="s">
        <v>24</v>
      </c>
    </row>
    <row r="153" spans="1:17" x14ac:dyDescent="0.2">
      <c r="A153" s="2">
        <v>34303</v>
      </c>
      <c r="B153" t="s">
        <v>35</v>
      </c>
      <c r="C153" t="s">
        <v>196</v>
      </c>
      <c r="D153" t="s">
        <v>36</v>
      </c>
      <c r="E153" t="s">
        <v>36</v>
      </c>
      <c r="F153">
        <v>84</v>
      </c>
      <c r="G153">
        <v>153</v>
      </c>
      <c r="H153">
        <v>0</v>
      </c>
      <c r="I153">
        <v>0</v>
      </c>
      <c r="J153">
        <v>1</v>
      </c>
      <c r="K153">
        <v>1</v>
      </c>
      <c r="L153" t="s">
        <v>201</v>
      </c>
      <c r="M153" t="s">
        <v>200</v>
      </c>
      <c r="N153" t="s">
        <v>35</v>
      </c>
      <c r="O153" t="s">
        <v>22</v>
      </c>
      <c r="P153" t="s">
        <v>23</v>
      </c>
      <c r="Q153" t="s">
        <v>30</v>
      </c>
    </row>
    <row r="154" spans="1:17" x14ac:dyDescent="0.2">
      <c r="A154" s="2">
        <v>34303</v>
      </c>
      <c r="B154" t="s">
        <v>203</v>
      </c>
      <c r="C154" t="s">
        <v>204</v>
      </c>
      <c r="D154" t="s">
        <v>57</v>
      </c>
      <c r="E154" t="s">
        <v>57</v>
      </c>
      <c r="F154">
        <v>138</v>
      </c>
      <c r="G154">
        <v>107</v>
      </c>
      <c r="H154">
        <v>0</v>
      </c>
      <c r="I154">
        <v>0</v>
      </c>
      <c r="J154">
        <v>3</v>
      </c>
      <c r="K154">
        <v>0</v>
      </c>
      <c r="L154" t="s">
        <v>28</v>
      </c>
      <c r="M154" t="s">
        <v>205</v>
      </c>
      <c r="N154" t="s">
        <v>206</v>
      </c>
      <c r="O154" t="s">
        <v>22</v>
      </c>
      <c r="P154" t="s">
        <v>23</v>
      </c>
      <c r="Q154" t="s">
        <v>24</v>
      </c>
    </row>
    <row r="155" spans="1:17" x14ac:dyDescent="0.2">
      <c r="A155" s="2">
        <v>34304</v>
      </c>
      <c r="B155" t="s">
        <v>207</v>
      </c>
      <c r="C155" t="s">
        <v>208</v>
      </c>
      <c r="D155" t="s">
        <v>36</v>
      </c>
      <c r="E155" t="s">
        <v>36</v>
      </c>
      <c r="F155">
        <v>72</v>
      </c>
      <c r="G155">
        <v>95</v>
      </c>
      <c r="H155">
        <v>0</v>
      </c>
      <c r="I155">
        <v>0</v>
      </c>
      <c r="J155">
        <v>2</v>
      </c>
      <c r="K155">
        <v>1</v>
      </c>
      <c r="L155" t="s">
        <v>28</v>
      </c>
      <c r="M155" t="s">
        <v>209</v>
      </c>
      <c r="N155" t="s">
        <v>207</v>
      </c>
      <c r="O155" t="s">
        <v>22</v>
      </c>
      <c r="P155" t="s">
        <v>23</v>
      </c>
      <c r="Q155" t="s">
        <v>24</v>
      </c>
    </row>
    <row r="156" spans="1:17" x14ac:dyDescent="0.2">
      <c r="A156" s="2">
        <v>34304</v>
      </c>
      <c r="B156" t="s">
        <v>111</v>
      </c>
      <c r="C156" t="s">
        <v>197</v>
      </c>
      <c r="D156" t="s">
        <v>36</v>
      </c>
      <c r="E156" t="s">
        <v>36</v>
      </c>
      <c r="F156">
        <v>75</v>
      </c>
      <c r="G156">
        <v>144</v>
      </c>
      <c r="H156">
        <v>0</v>
      </c>
      <c r="I156">
        <v>0</v>
      </c>
      <c r="J156">
        <v>0</v>
      </c>
      <c r="K156">
        <v>0</v>
      </c>
      <c r="L156" t="s">
        <v>201</v>
      </c>
      <c r="M156" t="s">
        <v>200</v>
      </c>
      <c r="N156" t="s">
        <v>35</v>
      </c>
      <c r="O156" t="s">
        <v>122</v>
      </c>
      <c r="P156" t="s">
        <v>23</v>
      </c>
      <c r="Q156" t="s">
        <v>30</v>
      </c>
    </row>
    <row r="157" spans="1:17" x14ac:dyDescent="0.2">
      <c r="A157" s="2">
        <v>34304</v>
      </c>
      <c r="B157" t="s">
        <v>118</v>
      </c>
      <c r="C157" t="s">
        <v>202</v>
      </c>
      <c r="D157" t="s">
        <v>36</v>
      </c>
      <c r="E157" t="s">
        <v>36</v>
      </c>
      <c r="F157">
        <v>63</v>
      </c>
      <c r="G157">
        <v>132</v>
      </c>
      <c r="H157">
        <v>0</v>
      </c>
      <c r="I157">
        <v>0</v>
      </c>
      <c r="J157">
        <v>0</v>
      </c>
      <c r="K157">
        <v>0</v>
      </c>
      <c r="L157" t="s">
        <v>201</v>
      </c>
      <c r="M157" t="s">
        <v>200</v>
      </c>
      <c r="N157" t="s">
        <v>35</v>
      </c>
      <c r="O157" t="s">
        <v>122</v>
      </c>
      <c r="P157" t="s">
        <v>23</v>
      </c>
      <c r="Q157" t="s">
        <v>30</v>
      </c>
    </row>
    <row r="158" spans="1:17" x14ac:dyDescent="0.2">
      <c r="A158" s="2">
        <v>34306</v>
      </c>
      <c r="B158" t="s">
        <v>196</v>
      </c>
      <c r="C158" t="s">
        <v>118</v>
      </c>
      <c r="D158" t="s">
        <v>36</v>
      </c>
      <c r="E158" t="s">
        <v>36</v>
      </c>
      <c r="F158">
        <v>153</v>
      </c>
      <c r="G158">
        <v>63</v>
      </c>
      <c r="H158">
        <v>0</v>
      </c>
      <c r="I158">
        <v>0</v>
      </c>
      <c r="J158">
        <v>0</v>
      </c>
      <c r="K158">
        <v>2</v>
      </c>
      <c r="L158" t="s">
        <v>201</v>
      </c>
      <c r="M158" t="s">
        <v>200</v>
      </c>
      <c r="N158" t="s">
        <v>35</v>
      </c>
      <c r="O158" t="s">
        <v>122</v>
      </c>
      <c r="P158" t="s">
        <v>23</v>
      </c>
      <c r="Q158" t="s">
        <v>41</v>
      </c>
    </row>
    <row r="159" spans="1:17" x14ac:dyDescent="0.2">
      <c r="A159" s="2">
        <v>34306</v>
      </c>
      <c r="B159" t="s">
        <v>35</v>
      </c>
      <c r="C159" t="s">
        <v>111</v>
      </c>
      <c r="D159" t="s">
        <v>36</v>
      </c>
      <c r="E159" t="s">
        <v>36</v>
      </c>
      <c r="F159">
        <v>84</v>
      </c>
      <c r="G159">
        <v>75</v>
      </c>
      <c r="H159">
        <v>0</v>
      </c>
      <c r="I159">
        <v>0</v>
      </c>
      <c r="J159">
        <v>2</v>
      </c>
      <c r="K159">
        <v>0</v>
      </c>
      <c r="L159" t="s">
        <v>201</v>
      </c>
      <c r="M159" t="s">
        <v>200</v>
      </c>
      <c r="N159" t="s">
        <v>35</v>
      </c>
      <c r="O159" t="s">
        <v>22</v>
      </c>
      <c r="P159" t="s">
        <v>23</v>
      </c>
      <c r="Q159" t="s">
        <v>24</v>
      </c>
    </row>
    <row r="160" spans="1:17" x14ac:dyDescent="0.2">
      <c r="A160" s="2">
        <v>34308</v>
      </c>
      <c r="B160" t="s">
        <v>196</v>
      </c>
      <c r="C160" t="s">
        <v>111</v>
      </c>
      <c r="D160" t="s">
        <v>36</v>
      </c>
      <c r="E160" t="s">
        <v>36</v>
      </c>
      <c r="F160">
        <v>153</v>
      </c>
      <c r="G160">
        <v>75</v>
      </c>
      <c r="H160">
        <v>0</v>
      </c>
      <c r="I160">
        <v>0</v>
      </c>
      <c r="J160">
        <v>2</v>
      </c>
      <c r="K160">
        <v>0</v>
      </c>
      <c r="L160" t="s">
        <v>201</v>
      </c>
      <c r="M160" t="s">
        <v>200</v>
      </c>
      <c r="N160" t="s">
        <v>35</v>
      </c>
      <c r="O160" t="s">
        <v>122</v>
      </c>
      <c r="P160" t="s">
        <v>23</v>
      </c>
      <c r="Q160" t="s">
        <v>24</v>
      </c>
    </row>
    <row r="161" spans="1:17" x14ac:dyDescent="0.2">
      <c r="A161" s="2">
        <v>34308</v>
      </c>
      <c r="B161" t="s">
        <v>35</v>
      </c>
      <c r="C161" t="s">
        <v>118</v>
      </c>
      <c r="D161" t="s">
        <v>36</v>
      </c>
      <c r="E161" t="s">
        <v>36</v>
      </c>
      <c r="F161">
        <v>84</v>
      </c>
      <c r="G161">
        <v>63</v>
      </c>
      <c r="H161">
        <v>0</v>
      </c>
      <c r="I161">
        <v>0</v>
      </c>
      <c r="J161">
        <v>2</v>
      </c>
      <c r="K161">
        <v>0</v>
      </c>
      <c r="L161" t="s">
        <v>201</v>
      </c>
      <c r="M161" t="s">
        <v>200</v>
      </c>
      <c r="N161" t="s">
        <v>35</v>
      </c>
      <c r="O161" t="s">
        <v>22</v>
      </c>
      <c r="P161" t="s">
        <v>23</v>
      </c>
      <c r="Q161" t="s">
        <v>24</v>
      </c>
    </row>
    <row r="162" spans="1:17" x14ac:dyDescent="0.2">
      <c r="A162" s="2">
        <v>34308</v>
      </c>
      <c r="B162" t="s">
        <v>77</v>
      </c>
      <c r="C162" t="s">
        <v>210</v>
      </c>
      <c r="D162" t="s">
        <v>27</v>
      </c>
      <c r="E162" t="s">
        <v>27</v>
      </c>
      <c r="F162">
        <v>27</v>
      </c>
      <c r="G162">
        <v>65</v>
      </c>
      <c r="H162">
        <v>0</v>
      </c>
      <c r="I162">
        <v>0</v>
      </c>
      <c r="J162">
        <v>7</v>
      </c>
      <c r="K162">
        <v>0</v>
      </c>
      <c r="L162" t="s">
        <v>28</v>
      </c>
      <c r="M162" t="s">
        <v>189</v>
      </c>
      <c r="N162" t="s">
        <v>77</v>
      </c>
      <c r="O162" t="s">
        <v>22</v>
      </c>
      <c r="P162" t="s">
        <v>23</v>
      </c>
      <c r="Q162" t="s">
        <v>24</v>
      </c>
    </row>
    <row r="163" spans="1:17" x14ac:dyDescent="0.2">
      <c r="A163" s="2">
        <v>34309</v>
      </c>
      <c r="B163" t="s">
        <v>211</v>
      </c>
      <c r="C163" t="s">
        <v>208</v>
      </c>
      <c r="D163" t="s">
        <v>36</v>
      </c>
      <c r="E163" t="s">
        <v>36</v>
      </c>
      <c r="F163">
        <v>101</v>
      </c>
      <c r="G163">
        <v>95</v>
      </c>
      <c r="H163">
        <v>0</v>
      </c>
      <c r="I163">
        <v>0</v>
      </c>
      <c r="J163">
        <v>1</v>
      </c>
      <c r="K163">
        <v>0</v>
      </c>
      <c r="L163" t="s">
        <v>28</v>
      </c>
      <c r="M163" t="s">
        <v>209</v>
      </c>
      <c r="N163" t="s">
        <v>207</v>
      </c>
      <c r="O163" t="s">
        <v>122</v>
      </c>
      <c r="P163" t="s">
        <v>23</v>
      </c>
      <c r="Q163" t="s">
        <v>24</v>
      </c>
    </row>
    <row r="164" spans="1:17" x14ac:dyDescent="0.2">
      <c r="A164" s="2">
        <v>34313</v>
      </c>
      <c r="B164" t="s">
        <v>212</v>
      </c>
      <c r="C164" t="s">
        <v>213</v>
      </c>
      <c r="D164" t="s">
        <v>115</v>
      </c>
      <c r="E164" t="s">
        <v>115</v>
      </c>
      <c r="F164">
        <v>122</v>
      </c>
      <c r="G164">
        <v>109</v>
      </c>
      <c r="H164">
        <v>0</v>
      </c>
      <c r="I164">
        <v>0</v>
      </c>
      <c r="J164">
        <v>3</v>
      </c>
      <c r="K164">
        <v>1</v>
      </c>
      <c r="L164" t="s">
        <v>28</v>
      </c>
      <c r="M164" t="s">
        <v>214</v>
      </c>
      <c r="N164" t="s">
        <v>212</v>
      </c>
      <c r="O164" t="s">
        <v>22</v>
      </c>
      <c r="P164" t="s">
        <v>23</v>
      </c>
      <c r="Q164" t="s">
        <v>24</v>
      </c>
    </row>
    <row r="165" spans="1:17" x14ac:dyDescent="0.2">
      <c r="A165" s="2">
        <v>34313</v>
      </c>
      <c r="B165" t="s">
        <v>207</v>
      </c>
      <c r="C165" t="s">
        <v>211</v>
      </c>
      <c r="D165" t="s">
        <v>36</v>
      </c>
      <c r="E165" t="s">
        <v>36</v>
      </c>
      <c r="F165">
        <v>72</v>
      </c>
      <c r="G165">
        <v>101</v>
      </c>
      <c r="H165">
        <v>0</v>
      </c>
      <c r="I165">
        <v>0</v>
      </c>
      <c r="J165">
        <v>2</v>
      </c>
      <c r="K165">
        <v>1</v>
      </c>
      <c r="L165" t="s">
        <v>28</v>
      </c>
      <c r="M165" t="s">
        <v>209</v>
      </c>
      <c r="N165" t="s">
        <v>207</v>
      </c>
      <c r="O165" t="s">
        <v>22</v>
      </c>
      <c r="P165" t="s">
        <v>23</v>
      </c>
      <c r="Q165" t="s">
        <v>24</v>
      </c>
    </row>
    <row r="166" spans="1:17" x14ac:dyDescent="0.2">
      <c r="A166" s="2">
        <v>34318</v>
      </c>
      <c r="B166" t="s">
        <v>39</v>
      </c>
      <c r="C166" t="s">
        <v>129</v>
      </c>
      <c r="D166" t="s">
        <v>19</v>
      </c>
      <c r="E166" t="s">
        <v>50</v>
      </c>
      <c r="F166">
        <v>9</v>
      </c>
      <c r="G166">
        <v>3</v>
      </c>
      <c r="H166">
        <v>0</v>
      </c>
      <c r="I166">
        <v>0</v>
      </c>
      <c r="J166">
        <v>2</v>
      </c>
      <c r="K166">
        <v>1</v>
      </c>
      <c r="L166" t="s">
        <v>28</v>
      </c>
      <c r="M166" t="s">
        <v>215</v>
      </c>
      <c r="N166" t="s">
        <v>77</v>
      </c>
      <c r="O166" t="s">
        <v>122</v>
      </c>
      <c r="P166" t="s">
        <v>23</v>
      </c>
      <c r="Q166" t="s">
        <v>24</v>
      </c>
    </row>
    <row r="167" spans="1:17" x14ac:dyDescent="0.2">
      <c r="A167" s="2">
        <v>34319</v>
      </c>
      <c r="B167" t="s">
        <v>26</v>
      </c>
      <c r="C167" t="s">
        <v>25</v>
      </c>
      <c r="D167" t="s">
        <v>27</v>
      </c>
      <c r="E167" t="s">
        <v>19</v>
      </c>
      <c r="F167">
        <v>17</v>
      </c>
      <c r="G167">
        <v>4</v>
      </c>
      <c r="H167">
        <v>0</v>
      </c>
      <c r="I167">
        <v>0</v>
      </c>
      <c r="J167">
        <v>0</v>
      </c>
      <c r="K167">
        <v>1</v>
      </c>
      <c r="L167" t="s">
        <v>28</v>
      </c>
      <c r="M167" t="s">
        <v>216</v>
      </c>
      <c r="N167" t="s">
        <v>26</v>
      </c>
      <c r="O167" t="s">
        <v>22</v>
      </c>
      <c r="P167" t="s">
        <v>23</v>
      </c>
      <c r="Q167" t="s">
        <v>41</v>
      </c>
    </row>
    <row r="168" spans="1:17" x14ac:dyDescent="0.2">
      <c r="A168" s="2">
        <v>34321</v>
      </c>
      <c r="B168" t="s">
        <v>77</v>
      </c>
      <c r="C168" t="s">
        <v>129</v>
      </c>
      <c r="D168" t="s">
        <v>27</v>
      </c>
      <c r="E168" t="s">
        <v>50</v>
      </c>
      <c r="F168">
        <v>27</v>
      </c>
      <c r="G168">
        <v>3</v>
      </c>
      <c r="H168">
        <v>0</v>
      </c>
      <c r="I168">
        <v>0</v>
      </c>
      <c r="J168">
        <v>0</v>
      </c>
      <c r="K168">
        <v>3</v>
      </c>
      <c r="L168" t="s">
        <v>28</v>
      </c>
      <c r="M168" t="s">
        <v>217</v>
      </c>
      <c r="N168" t="s">
        <v>77</v>
      </c>
      <c r="O168" t="s">
        <v>22</v>
      </c>
      <c r="P168" t="s">
        <v>23</v>
      </c>
      <c r="Q168" t="s">
        <v>41</v>
      </c>
    </row>
    <row r="169" spans="1:17" x14ac:dyDescent="0.2">
      <c r="A169" s="2">
        <v>34322</v>
      </c>
      <c r="B169" t="s">
        <v>111</v>
      </c>
      <c r="C169" t="s">
        <v>136</v>
      </c>
      <c r="D169" t="s">
        <v>36</v>
      </c>
      <c r="E169" t="s">
        <v>36</v>
      </c>
      <c r="F169">
        <v>75</v>
      </c>
      <c r="G169">
        <v>34</v>
      </c>
      <c r="H169">
        <v>0</v>
      </c>
      <c r="I169">
        <v>0</v>
      </c>
      <c r="J169">
        <v>0</v>
      </c>
      <c r="K169">
        <v>1</v>
      </c>
      <c r="L169" t="s">
        <v>28</v>
      </c>
      <c r="M169" t="s">
        <v>218</v>
      </c>
      <c r="N169" t="s">
        <v>111</v>
      </c>
      <c r="O169" t="s">
        <v>22</v>
      </c>
      <c r="P169" t="s">
        <v>23</v>
      </c>
      <c r="Q169" t="s">
        <v>41</v>
      </c>
    </row>
    <row r="170" spans="1:17" x14ac:dyDescent="0.2">
      <c r="A170" s="2">
        <v>34325</v>
      </c>
      <c r="B170" t="s">
        <v>26</v>
      </c>
      <c r="C170" t="s">
        <v>129</v>
      </c>
      <c r="D170" t="s">
        <v>27</v>
      </c>
      <c r="E170" t="s">
        <v>50</v>
      </c>
      <c r="F170">
        <v>17</v>
      </c>
      <c r="G170">
        <v>3</v>
      </c>
      <c r="H170">
        <v>0</v>
      </c>
      <c r="I170">
        <v>0</v>
      </c>
      <c r="J170">
        <v>0</v>
      </c>
      <c r="K170">
        <v>0</v>
      </c>
      <c r="L170" t="s">
        <v>28</v>
      </c>
      <c r="M170" t="s">
        <v>219</v>
      </c>
      <c r="N170" t="s">
        <v>26</v>
      </c>
      <c r="O170" t="s">
        <v>22</v>
      </c>
      <c r="P170" t="s">
        <v>23</v>
      </c>
      <c r="Q170" t="s">
        <v>30</v>
      </c>
    </row>
    <row r="171" spans="1:17" x14ac:dyDescent="0.2">
      <c r="A171" s="2">
        <v>34332</v>
      </c>
      <c r="B171" t="s">
        <v>199</v>
      </c>
      <c r="C171" t="s">
        <v>183</v>
      </c>
      <c r="D171" t="s">
        <v>36</v>
      </c>
      <c r="E171" t="s">
        <v>36</v>
      </c>
      <c r="F171">
        <v>37</v>
      </c>
      <c r="G171">
        <v>26</v>
      </c>
      <c r="H171">
        <v>0</v>
      </c>
      <c r="I171">
        <v>0</v>
      </c>
      <c r="J171">
        <v>0</v>
      </c>
      <c r="K171">
        <v>0</v>
      </c>
      <c r="L171" t="s">
        <v>28</v>
      </c>
      <c r="M171" t="s">
        <v>220</v>
      </c>
      <c r="N171" t="s">
        <v>199</v>
      </c>
      <c r="O171" t="s">
        <v>22</v>
      </c>
      <c r="P171" t="s">
        <v>23</v>
      </c>
      <c r="Q171" t="s">
        <v>30</v>
      </c>
    </row>
    <row r="172" spans="1:17" x14ac:dyDescent="0.2">
      <c r="A172" s="2">
        <v>34334</v>
      </c>
      <c r="B172" t="s">
        <v>199</v>
      </c>
      <c r="C172" t="s">
        <v>128</v>
      </c>
      <c r="D172" t="s">
        <v>36</v>
      </c>
      <c r="E172" t="s">
        <v>36</v>
      </c>
      <c r="F172">
        <v>37</v>
      </c>
      <c r="G172">
        <v>32</v>
      </c>
      <c r="H172">
        <v>0</v>
      </c>
      <c r="I172">
        <v>0</v>
      </c>
      <c r="J172">
        <v>1</v>
      </c>
      <c r="K172">
        <v>1</v>
      </c>
      <c r="L172" t="s">
        <v>28</v>
      </c>
      <c r="M172" t="s">
        <v>220</v>
      </c>
      <c r="N172" t="s">
        <v>199</v>
      </c>
      <c r="O172" t="s">
        <v>22</v>
      </c>
      <c r="P172" t="s">
        <v>23</v>
      </c>
      <c r="Q172" t="s">
        <v>30</v>
      </c>
    </row>
    <row r="173" spans="1:17" x14ac:dyDescent="0.2">
      <c r="A173" s="2">
        <v>34336</v>
      </c>
      <c r="B173" t="s">
        <v>221</v>
      </c>
      <c r="C173" t="s">
        <v>222</v>
      </c>
      <c r="D173" t="s">
        <v>27</v>
      </c>
      <c r="E173" t="s">
        <v>27</v>
      </c>
      <c r="F173">
        <v>114</v>
      </c>
      <c r="G173">
        <v>143</v>
      </c>
      <c r="H173">
        <v>0</v>
      </c>
      <c r="I173">
        <v>0</v>
      </c>
      <c r="J173">
        <v>0</v>
      </c>
      <c r="K173">
        <v>0</v>
      </c>
      <c r="L173" t="s">
        <v>28</v>
      </c>
      <c r="M173" t="s">
        <v>223</v>
      </c>
      <c r="N173" t="s">
        <v>221</v>
      </c>
      <c r="O173" t="s">
        <v>22</v>
      </c>
      <c r="P173" t="s">
        <v>23</v>
      </c>
      <c r="Q173" t="s">
        <v>30</v>
      </c>
    </row>
    <row r="174" spans="1:17" x14ac:dyDescent="0.2">
      <c r="A174" s="2">
        <v>34336</v>
      </c>
      <c r="B174" t="s">
        <v>199</v>
      </c>
      <c r="C174" t="s">
        <v>183</v>
      </c>
      <c r="D174" t="s">
        <v>36</v>
      </c>
      <c r="E174" t="s">
        <v>36</v>
      </c>
      <c r="F174">
        <v>37</v>
      </c>
      <c r="G174">
        <v>26</v>
      </c>
      <c r="H174">
        <v>0</v>
      </c>
      <c r="I174">
        <v>0</v>
      </c>
      <c r="J174">
        <v>2</v>
      </c>
      <c r="K174">
        <v>1</v>
      </c>
      <c r="L174" t="s">
        <v>28</v>
      </c>
      <c r="M174" t="s">
        <v>220</v>
      </c>
      <c r="N174" t="s">
        <v>199</v>
      </c>
      <c r="O174" t="s">
        <v>22</v>
      </c>
      <c r="P174" t="s">
        <v>23</v>
      </c>
      <c r="Q174" t="s">
        <v>24</v>
      </c>
    </row>
    <row r="175" spans="1:17" x14ac:dyDescent="0.2">
      <c r="A175" s="2">
        <v>34339</v>
      </c>
      <c r="B175" t="s">
        <v>111</v>
      </c>
      <c r="C175" t="s">
        <v>224</v>
      </c>
      <c r="D175" t="s">
        <v>36</v>
      </c>
      <c r="E175" t="s">
        <v>36</v>
      </c>
      <c r="F175">
        <v>70</v>
      </c>
      <c r="G175">
        <v>127</v>
      </c>
      <c r="H175">
        <v>0</v>
      </c>
      <c r="I175">
        <v>0</v>
      </c>
      <c r="J175">
        <v>1</v>
      </c>
      <c r="K175">
        <v>1</v>
      </c>
      <c r="L175" t="s">
        <v>28</v>
      </c>
      <c r="M175" t="s">
        <v>218</v>
      </c>
      <c r="N175" t="s">
        <v>111</v>
      </c>
      <c r="O175" t="s">
        <v>22</v>
      </c>
      <c r="P175" t="s">
        <v>23</v>
      </c>
      <c r="Q175" t="s">
        <v>30</v>
      </c>
    </row>
    <row r="176" spans="1:17" x14ac:dyDescent="0.2">
      <c r="A176" s="2">
        <v>34343</v>
      </c>
      <c r="B176" t="s">
        <v>197</v>
      </c>
      <c r="C176" t="s">
        <v>111</v>
      </c>
      <c r="D176" t="s">
        <v>36</v>
      </c>
      <c r="E176" t="s">
        <v>36</v>
      </c>
      <c r="F176">
        <v>144</v>
      </c>
      <c r="G176">
        <v>70</v>
      </c>
      <c r="H176">
        <v>0</v>
      </c>
      <c r="I176">
        <v>0</v>
      </c>
      <c r="J176">
        <v>1</v>
      </c>
      <c r="K176">
        <v>3</v>
      </c>
      <c r="L176" t="s">
        <v>28</v>
      </c>
      <c r="M176" t="s">
        <v>225</v>
      </c>
      <c r="N176" t="s">
        <v>197</v>
      </c>
      <c r="O176" t="s">
        <v>22</v>
      </c>
      <c r="P176" t="s">
        <v>23</v>
      </c>
      <c r="Q176" t="s">
        <v>41</v>
      </c>
    </row>
    <row r="177" spans="1:17" x14ac:dyDescent="0.2">
      <c r="A177" s="2">
        <v>34345</v>
      </c>
      <c r="B177" t="s">
        <v>114</v>
      </c>
      <c r="C177" t="s">
        <v>135</v>
      </c>
      <c r="D177" t="s">
        <v>115</v>
      </c>
      <c r="E177" t="s">
        <v>36</v>
      </c>
      <c r="F177">
        <v>69</v>
      </c>
      <c r="G177">
        <v>18</v>
      </c>
      <c r="H177">
        <v>0</v>
      </c>
      <c r="I177">
        <v>0</v>
      </c>
      <c r="J177">
        <v>1</v>
      </c>
      <c r="K177">
        <v>1</v>
      </c>
      <c r="L177" t="s">
        <v>28</v>
      </c>
      <c r="M177" t="s">
        <v>226</v>
      </c>
      <c r="N177" t="s">
        <v>114</v>
      </c>
      <c r="O177" t="s">
        <v>22</v>
      </c>
      <c r="P177" t="s">
        <v>23</v>
      </c>
      <c r="Q177" t="s">
        <v>30</v>
      </c>
    </row>
    <row r="178" spans="1:17" x14ac:dyDescent="0.2">
      <c r="A178" s="2">
        <v>34349</v>
      </c>
      <c r="B178" t="s">
        <v>77</v>
      </c>
      <c r="C178" t="s">
        <v>49</v>
      </c>
      <c r="D178" t="s">
        <v>27</v>
      </c>
      <c r="E178" t="s">
        <v>50</v>
      </c>
      <c r="F178">
        <v>22</v>
      </c>
      <c r="G178">
        <v>4</v>
      </c>
      <c r="H178">
        <v>0</v>
      </c>
      <c r="I178">
        <v>0</v>
      </c>
      <c r="J178">
        <v>2</v>
      </c>
      <c r="K178">
        <v>1</v>
      </c>
      <c r="L178" t="s">
        <v>28</v>
      </c>
      <c r="M178" t="s">
        <v>227</v>
      </c>
      <c r="N178" t="s">
        <v>77</v>
      </c>
      <c r="O178" t="s">
        <v>22</v>
      </c>
      <c r="P178" t="s">
        <v>23</v>
      </c>
      <c r="Q178" t="s">
        <v>24</v>
      </c>
    </row>
    <row r="179" spans="1:17" x14ac:dyDescent="0.2">
      <c r="A179" s="2">
        <v>34352</v>
      </c>
      <c r="B179" t="s">
        <v>34</v>
      </c>
      <c r="C179" t="s">
        <v>136</v>
      </c>
      <c r="D179" t="s">
        <v>36</v>
      </c>
      <c r="E179" t="s">
        <v>36</v>
      </c>
      <c r="F179">
        <v>63</v>
      </c>
      <c r="G179">
        <v>33</v>
      </c>
      <c r="H179">
        <v>0</v>
      </c>
      <c r="I179">
        <v>0</v>
      </c>
      <c r="J179">
        <v>3</v>
      </c>
      <c r="K179">
        <v>0</v>
      </c>
      <c r="L179" t="s">
        <v>28</v>
      </c>
      <c r="M179" t="s">
        <v>37</v>
      </c>
      <c r="N179" t="s">
        <v>34</v>
      </c>
      <c r="O179" t="s">
        <v>22</v>
      </c>
      <c r="P179" t="s">
        <v>23</v>
      </c>
      <c r="Q179" t="s">
        <v>24</v>
      </c>
    </row>
    <row r="180" spans="1:17" x14ac:dyDescent="0.2">
      <c r="A180" s="2">
        <v>34353</v>
      </c>
      <c r="B180" t="s">
        <v>131</v>
      </c>
      <c r="C180" t="s">
        <v>49</v>
      </c>
      <c r="D180" t="s">
        <v>27</v>
      </c>
      <c r="E180" t="s">
        <v>50</v>
      </c>
      <c r="F180">
        <v>42</v>
      </c>
      <c r="G180">
        <v>4</v>
      </c>
      <c r="H180">
        <v>0</v>
      </c>
      <c r="I180">
        <v>0</v>
      </c>
      <c r="J180">
        <v>0</v>
      </c>
      <c r="K180">
        <v>0</v>
      </c>
      <c r="L180" t="s">
        <v>28</v>
      </c>
      <c r="M180" t="s">
        <v>170</v>
      </c>
      <c r="N180" t="s">
        <v>77</v>
      </c>
      <c r="O180" t="s">
        <v>122</v>
      </c>
      <c r="P180" t="s">
        <v>23</v>
      </c>
      <c r="Q180" t="s">
        <v>30</v>
      </c>
    </row>
    <row r="181" spans="1:17" x14ac:dyDescent="0.2">
      <c r="A181" s="2">
        <v>34353</v>
      </c>
      <c r="B181" t="s">
        <v>26</v>
      </c>
      <c r="C181" t="s">
        <v>87</v>
      </c>
      <c r="D181" t="s">
        <v>27</v>
      </c>
      <c r="E181" t="s">
        <v>50</v>
      </c>
      <c r="F181">
        <v>16</v>
      </c>
      <c r="G181">
        <v>31</v>
      </c>
      <c r="H181">
        <v>0</v>
      </c>
      <c r="I181">
        <v>0</v>
      </c>
      <c r="J181">
        <v>1</v>
      </c>
      <c r="K181">
        <v>1</v>
      </c>
      <c r="L181" t="s">
        <v>28</v>
      </c>
      <c r="M181" t="s">
        <v>170</v>
      </c>
      <c r="N181" t="s">
        <v>77</v>
      </c>
      <c r="O181" t="s">
        <v>122</v>
      </c>
      <c r="P181" t="s">
        <v>23</v>
      </c>
      <c r="Q181" t="s">
        <v>30</v>
      </c>
    </row>
    <row r="182" spans="1:17" x14ac:dyDescent="0.2">
      <c r="A182" s="2">
        <v>34353</v>
      </c>
      <c r="B182" t="s">
        <v>106</v>
      </c>
      <c r="C182" t="s">
        <v>82</v>
      </c>
      <c r="D182" t="s">
        <v>50</v>
      </c>
      <c r="E182" t="s">
        <v>50</v>
      </c>
      <c r="F182">
        <v>5</v>
      </c>
      <c r="G182">
        <v>20</v>
      </c>
      <c r="H182">
        <v>0</v>
      </c>
      <c r="I182">
        <v>0</v>
      </c>
      <c r="J182">
        <v>2</v>
      </c>
      <c r="K182">
        <v>2</v>
      </c>
      <c r="L182" t="s">
        <v>28</v>
      </c>
      <c r="M182" t="s">
        <v>228</v>
      </c>
      <c r="N182" t="s">
        <v>106</v>
      </c>
      <c r="O182" t="s">
        <v>22</v>
      </c>
      <c r="P182" t="s">
        <v>23</v>
      </c>
      <c r="Q182" t="s">
        <v>30</v>
      </c>
    </row>
    <row r="183" spans="1:17" x14ac:dyDescent="0.2">
      <c r="A183" s="2">
        <v>34353</v>
      </c>
      <c r="B183" t="s">
        <v>128</v>
      </c>
      <c r="C183" t="s">
        <v>126</v>
      </c>
      <c r="D183" t="s">
        <v>36</v>
      </c>
      <c r="E183" t="s">
        <v>50</v>
      </c>
      <c r="F183">
        <v>32</v>
      </c>
      <c r="G183">
        <v>7</v>
      </c>
      <c r="H183">
        <v>0</v>
      </c>
      <c r="I183">
        <v>0</v>
      </c>
      <c r="J183">
        <v>2</v>
      </c>
      <c r="K183">
        <v>2</v>
      </c>
      <c r="L183" t="s">
        <v>28</v>
      </c>
      <c r="M183" t="s">
        <v>130</v>
      </c>
      <c r="N183" t="s">
        <v>128</v>
      </c>
      <c r="O183" t="s">
        <v>22</v>
      </c>
      <c r="P183" t="s">
        <v>23</v>
      </c>
      <c r="Q183" t="s">
        <v>30</v>
      </c>
    </row>
    <row r="184" spans="1:17" x14ac:dyDescent="0.2">
      <c r="A184" s="2">
        <v>34356</v>
      </c>
      <c r="B184" t="s">
        <v>77</v>
      </c>
      <c r="C184" t="s">
        <v>53</v>
      </c>
      <c r="D184" t="s">
        <v>27</v>
      </c>
      <c r="E184" t="s">
        <v>50</v>
      </c>
      <c r="F184">
        <v>22</v>
      </c>
      <c r="G184">
        <v>12</v>
      </c>
      <c r="H184">
        <v>0</v>
      </c>
      <c r="I184">
        <v>0</v>
      </c>
      <c r="J184">
        <v>1</v>
      </c>
      <c r="K184">
        <v>1</v>
      </c>
      <c r="L184" t="s">
        <v>28</v>
      </c>
      <c r="M184" t="s">
        <v>186</v>
      </c>
      <c r="N184" t="s">
        <v>77</v>
      </c>
      <c r="O184" t="s">
        <v>22</v>
      </c>
      <c r="P184" t="s">
        <v>23</v>
      </c>
      <c r="Q184" t="s">
        <v>30</v>
      </c>
    </row>
    <row r="185" spans="1:17" x14ac:dyDescent="0.2">
      <c r="A185" s="2">
        <v>34357</v>
      </c>
      <c r="B185" t="s">
        <v>221</v>
      </c>
      <c r="C185" t="s">
        <v>229</v>
      </c>
      <c r="D185" t="s">
        <v>27</v>
      </c>
      <c r="E185" t="s">
        <v>27</v>
      </c>
      <c r="F185">
        <v>114</v>
      </c>
      <c r="G185">
        <v>105</v>
      </c>
      <c r="H185">
        <v>0</v>
      </c>
      <c r="I185">
        <v>0</v>
      </c>
      <c r="J185">
        <v>0</v>
      </c>
      <c r="K185">
        <v>1</v>
      </c>
      <c r="L185" t="s">
        <v>230</v>
      </c>
      <c r="M185" t="s">
        <v>223</v>
      </c>
      <c r="N185" t="s">
        <v>221</v>
      </c>
      <c r="O185" t="s">
        <v>22</v>
      </c>
      <c r="P185" t="s">
        <v>23</v>
      </c>
      <c r="Q185" t="s">
        <v>41</v>
      </c>
    </row>
    <row r="186" spans="1:17" x14ac:dyDescent="0.2">
      <c r="A186" s="2">
        <v>34357</v>
      </c>
      <c r="B186" t="s">
        <v>111</v>
      </c>
      <c r="C186" t="s">
        <v>118</v>
      </c>
      <c r="D186" t="s">
        <v>36</v>
      </c>
      <c r="E186" t="s">
        <v>36</v>
      </c>
      <c r="F186">
        <v>70</v>
      </c>
      <c r="G186">
        <v>56</v>
      </c>
      <c r="H186">
        <v>0</v>
      </c>
      <c r="I186">
        <v>0</v>
      </c>
      <c r="J186">
        <v>1</v>
      </c>
      <c r="K186">
        <v>0</v>
      </c>
      <c r="L186" t="s">
        <v>28</v>
      </c>
      <c r="M186" t="s">
        <v>218</v>
      </c>
      <c r="N186" t="s">
        <v>111</v>
      </c>
      <c r="O186" t="s">
        <v>22</v>
      </c>
      <c r="P186" t="s">
        <v>23</v>
      </c>
      <c r="Q186" t="s">
        <v>24</v>
      </c>
    </row>
    <row r="187" spans="1:17" x14ac:dyDescent="0.2">
      <c r="A187" s="2">
        <v>34357</v>
      </c>
      <c r="B187" t="s">
        <v>113</v>
      </c>
      <c r="C187" t="s">
        <v>182</v>
      </c>
      <c r="D187" t="s">
        <v>115</v>
      </c>
      <c r="E187" t="s">
        <v>115</v>
      </c>
      <c r="F187">
        <v>38</v>
      </c>
      <c r="G187">
        <v>53</v>
      </c>
      <c r="H187">
        <v>0</v>
      </c>
      <c r="I187">
        <v>0</v>
      </c>
      <c r="J187">
        <v>1</v>
      </c>
      <c r="K187">
        <v>0</v>
      </c>
      <c r="L187" t="s">
        <v>28</v>
      </c>
      <c r="M187" t="s">
        <v>231</v>
      </c>
      <c r="N187" t="s">
        <v>113</v>
      </c>
      <c r="O187" t="s">
        <v>22</v>
      </c>
      <c r="P187" t="s">
        <v>23</v>
      </c>
      <c r="Q187" t="s">
        <v>24</v>
      </c>
    </row>
    <row r="188" spans="1:17" x14ac:dyDescent="0.2">
      <c r="A188" s="2">
        <v>34357</v>
      </c>
      <c r="B188" t="s">
        <v>232</v>
      </c>
      <c r="C188" t="s">
        <v>233</v>
      </c>
      <c r="D188" t="s">
        <v>19</v>
      </c>
      <c r="E188" t="s">
        <v>19</v>
      </c>
      <c r="F188">
        <v>117</v>
      </c>
      <c r="G188">
        <v>136</v>
      </c>
      <c r="H188">
        <v>0</v>
      </c>
      <c r="I188">
        <v>0</v>
      </c>
      <c r="J188">
        <v>2</v>
      </c>
      <c r="K188">
        <v>0</v>
      </c>
      <c r="L188" t="s">
        <v>230</v>
      </c>
      <c r="M188" t="s">
        <v>234</v>
      </c>
      <c r="N188" t="s">
        <v>232</v>
      </c>
      <c r="O188" t="s">
        <v>22</v>
      </c>
      <c r="P188" t="s">
        <v>23</v>
      </c>
      <c r="Q188" t="s">
        <v>24</v>
      </c>
    </row>
    <row r="189" spans="1:17" x14ac:dyDescent="0.2">
      <c r="A189" s="2">
        <v>34359</v>
      </c>
      <c r="B189" t="s">
        <v>222</v>
      </c>
      <c r="C189" t="s">
        <v>229</v>
      </c>
      <c r="D189" t="s">
        <v>27</v>
      </c>
      <c r="E189" t="s">
        <v>27</v>
      </c>
      <c r="F189">
        <v>143</v>
      </c>
      <c r="G189">
        <v>105</v>
      </c>
      <c r="H189">
        <v>0</v>
      </c>
      <c r="I189">
        <v>0</v>
      </c>
      <c r="J189">
        <v>1</v>
      </c>
      <c r="K189">
        <v>0</v>
      </c>
      <c r="L189" t="s">
        <v>230</v>
      </c>
      <c r="M189" t="s">
        <v>223</v>
      </c>
      <c r="N189" t="s">
        <v>221</v>
      </c>
      <c r="O189" t="s">
        <v>122</v>
      </c>
      <c r="P189" t="s">
        <v>23</v>
      </c>
      <c r="Q189" t="s">
        <v>24</v>
      </c>
    </row>
    <row r="190" spans="1:17" x14ac:dyDescent="0.2">
      <c r="A190" s="2">
        <v>34359</v>
      </c>
      <c r="B190" t="s">
        <v>166</v>
      </c>
      <c r="C190" t="s">
        <v>70</v>
      </c>
      <c r="D190" t="s">
        <v>115</v>
      </c>
      <c r="E190" t="s">
        <v>50</v>
      </c>
      <c r="F190">
        <v>54</v>
      </c>
      <c r="G190">
        <v>45</v>
      </c>
      <c r="H190">
        <v>0</v>
      </c>
      <c r="I190">
        <v>0</v>
      </c>
      <c r="J190">
        <v>1</v>
      </c>
      <c r="K190">
        <v>0</v>
      </c>
      <c r="L190" t="s">
        <v>28</v>
      </c>
      <c r="M190" t="s">
        <v>165</v>
      </c>
      <c r="N190" t="s">
        <v>166</v>
      </c>
      <c r="O190" t="s">
        <v>22</v>
      </c>
      <c r="P190" t="s">
        <v>23</v>
      </c>
      <c r="Q190" t="s">
        <v>24</v>
      </c>
    </row>
    <row r="191" spans="1:17" x14ac:dyDescent="0.2">
      <c r="A191" s="2">
        <v>34360</v>
      </c>
      <c r="B191" t="s">
        <v>26</v>
      </c>
      <c r="C191" t="s">
        <v>53</v>
      </c>
      <c r="D191" t="s">
        <v>27</v>
      </c>
      <c r="E191" t="s">
        <v>50</v>
      </c>
      <c r="F191">
        <v>16</v>
      </c>
      <c r="G191">
        <v>12</v>
      </c>
      <c r="H191">
        <v>0</v>
      </c>
      <c r="I191">
        <v>0</v>
      </c>
      <c r="J191">
        <v>1</v>
      </c>
      <c r="K191">
        <v>5</v>
      </c>
      <c r="L191" t="s">
        <v>28</v>
      </c>
      <c r="M191" t="s">
        <v>140</v>
      </c>
      <c r="N191" t="s">
        <v>77</v>
      </c>
      <c r="O191" t="s">
        <v>122</v>
      </c>
      <c r="P191" t="s">
        <v>23</v>
      </c>
      <c r="Q191" t="s">
        <v>41</v>
      </c>
    </row>
    <row r="192" spans="1:17" x14ac:dyDescent="0.2">
      <c r="A192" s="2">
        <v>34360</v>
      </c>
      <c r="B192" t="s">
        <v>113</v>
      </c>
      <c r="C192" t="s">
        <v>182</v>
      </c>
      <c r="D192" t="s">
        <v>115</v>
      </c>
      <c r="E192" t="s">
        <v>115</v>
      </c>
      <c r="F192">
        <v>38</v>
      </c>
      <c r="G192">
        <v>53</v>
      </c>
      <c r="H192">
        <v>0</v>
      </c>
      <c r="I192">
        <v>0</v>
      </c>
      <c r="J192">
        <v>1</v>
      </c>
      <c r="K192">
        <v>1</v>
      </c>
      <c r="L192" t="s">
        <v>28</v>
      </c>
      <c r="M192" t="s">
        <v>231</v>
      </c>
      <c r="N192" t="s">
        <v>113</v>
      </c>
      <c r="O192" t="s">
        <v>22</v>
      </c>
      <c r="P192" t="s">
        <v>23</v>
      </c>
      <c r="Q192" t="s">
        <v>30</v>
      </c>
    </row>
    <row r="193" spans="1:17" x14ac:dyDescent="0.2">
      <c r="A193" s="2">
        <v>34361</v>
      </c>
      <c r="B193" t="s">
        <v>221</v>
      </c>
      <c r="C193" t="s">
        <v>222</v>
      </c>
      <c r="D193" t="s">
        <v>27</v>
      </c>
      <c r="E193" t="s">
        <v>27</v>
      </c>
      <c r="F193">
        <v>114</v>
      </c>
      <c r="G193">
        <v>143</v>
      </c>
      <c r="H193">
        <v>0</v>
      </c>
      <c r="I193">
        <v>0</v>
      </c>
      <c r="J193">
        <v>3</v>
      </c>
      <c r="K193">
        <v>2</v>
      </c>
      <c r="L193" t="s">
        <v>230</v>
      </c>
      <c r="M193" t="s">
        <v>223</v>
      </c>
      <c r="N193" t="s">
        <v>221</v>
      </c>
      <c r="O193" t="s">
        <v>22</v>
      </c>
      <c r="P193" t="s">
        <v>23</v>
      </c>
      <c r="Q193" t="s">
        <v>24</v>
      </c>
    </row>
    <row r="194" spans="1:17" x14ac:dyDescent="0.2">
      <c r="A194" s="2">
        <v>34361</v>
      </c>
      <c r="B194" t="s">
        <v>166</v>
      </c>
      <c r="C194" t="s">
        <v>70</v>
      </c>
      <c r="D194" t="s">
        <v>115</v>
      </c>
      <c r="E194" t="s">
        <v>50</v>
      </c>
      <c r="F194">
        <v>54</v>
      </c>
      <c r="G194">
        <v>45</v>
      </c>
      <c r="H194">
        <v>0</v>
      </c>
      <c r="I194">
        <v>0</v>
      </c>
      <c r="J194">
        <v>0</v>
      </c>
      <c r="K194">
        <v>0</v>
      </c>
      <c r="L194" t="s">
        <v>28</v>
      </c>
      <c r="M194" t="s">
        <v>165</v>
      </c>
      <c r="N194" t="s">
        <v>166</v>
      </c>
      <c r="O194" t="s">
        <v>22</v>
      </c>
      <c r="P194" t="s">
        <v>23</v>
      </c>
      <c r="Q194" t="s">
        <v>30</v>
      </c>
    </row>
    <row r="195" spans="1:17" x14ac:dyDescent="0.2">
      <c r="A195" s="2">
        <v>34362</v>
      </c>
      <c r="B195" t="s">
        <v>32</v>
      </c>
      <c r="C195" t="s">
        <v>43</v>
      </c>
      <c r="D195" t="s">
        <v>19</v>
      </c>
      <c r="E195" t="s">
        <v>19</v>
      </c>
      <c r="F195">
        <v>93</v>
      </c>
      <c r="G195">
        <v>21</v>
      </c>
      <c r="H195">
        <v>0</v>
      </c>
      <c r="I195">
        <v>0</v>
      </c>
      <c r="J195">
        <v>1</v>
      </c>
      <c r="K195">
        <v>2</v>
      </c>
      <c r="L195" t="s">
        <v>28</v>
      </c>
      <c r="M195" t="s">
        <v>235</v>
      </c>
      <c r="N195" t="s">
        <v>32</v>
      </c>
      <c r="O195" t="s">
        <v>22</v>
      </c>
      <c r="P195" t="s">
        <v>23</v>
      </c>
      <c r="Q195" t="s">
        <v>41</v>
      </c>
    </row>
    <row r="196" spans="1:17" x14ac:dyDescent="0.2">
      <c r="A196" s="2">
        <v>34363</v>
      </c>
      <c r="B196" t="s">
        <v>224</v>
      </c>
      <c r="C196" t="s">
        <v>34</v>
      </c>
      <c r="D196" t="s">
        <v>36</v>
      </c>
      <c r="E196" t="s">
        <v>36</v>
      </c>
      <c r="F196">
        <v>127</v>
      </c>
      <c r="G196">
        <v>63</v>
      </c>
      <c r="H196">
        <v>0</v>
      </c>
      <c r="I196">
        <v>0</v>
      </c>
      <c r="J196">
        <v>1</v>
      </c>
      <c r="K196">
        <v>1</v>
      </c>
      <c r="L196" t="s">
        <v>28</v>
      </c>
      <c r="M196" t="s">
        <v>236</v>
      </c>
      <c r="N196" t="s">
        <v>224</v>
      </c>
      <c r="O196" t="s">
        <v>22</v>
      </c>
      <c r="P196" t="s">
        <v>59</v>
      </c>
      <c r="Q196" t="s">
        <v>24</v>
      </c>
    </row>
    <row r="197" spans="1:17" x14ac:dyDescent="0.2">
      <c r="A197" s="2">
        <v>34363</v>
      </c>
      <c r="B197" t="s">
        <v>136</v>
      </c>
      <c r="C197" t="s">
        <v>237</v>
      </c>
      <c r="D197" t="s">
        <v>36</v>
      </c>
      <c r="E197" t="s">
        <v>36</v>
      </c>
      <c r="F197">
        <v>33</v>
      </c>
      <c r="G197">
        <v>81</v>
      </c>
      <c r="H197">
        <v>0</v>
      </c>
      <c r="I197">
        <v>0</v>
      </c>
      <c r="J197">
        <v>5</v>
      </c>
      <c r="K197">
        <v>3</v>
      </c>
      <c r="L197" t="s">
        <v>28</v>
      </c>
      <c r="M197" t="s">
        <v>236</v>
      </c>
      <c r="N197" t="s">
        <v>224</v>
      </c>
      <c r="O197" t="s">
        <v>122</v>
      </c>
      <c r="P197" t="s">
        <v>23</v>
      </c>
      <c r="Q197" t="s">
        <v>24</v>
      </c>
    </row>
    <row r="198" spans="1:17" x14ac:dyDescent="0.2">
      <c r="A198" s="2">
        <v>34363</v>
      </c>
      <c r="B198" t="s">
        <v>77</v>
      </c>
      <c r="C198" t="s">
        <v>95</v>
      </c>
      <c r="D198" t="s">
        <v>27</v>
      </c>
      <c r="E198" t="s">
        <v>50</v>
      </c>
      <c r="F198">
        <v>22</v>
      </c>
      <c r="G198">
        <v>14</v>
      </c>
      <c r="H198">
        <v>0</v>
      </c>
      <c r="I198">
        <v>0</v>
      </c>
      <c r="J198">
        <v>1</v>
      </c>
      <c r="K198">
        <v>1</v>
      </c>
      <c r="L198" t="s">
        <v>28</v>
      </c>
      <c r="M198" t="s">
        <v>238</v>
      </c>
      <c r="N198" t="s">
        <v>77</v>
      </c>
      <c r="O198" t="s">
        <v>22</v>
      </c>
      <c r="P198" t="s">
        <v>23</v>
      </c>
      <c r="Q198" t="s">
        <v>30</v>
      </c>
    </row>
    <row r="199" spans="1:17" x14ac:dyDescent="0.2">
      <c r="A199" s="2">
        <v>34364</v>
      </c>
      <c r="B199" t="s">
        <v>224</v>
      </c>
      <c r="C199" t="s">
        <v>136</v>
      </c>
      <c r="D199" t="s">
        <v>36</v>
      </c>
      <c r="E199" t="s">
        <v>36</v>
      </c>
      <c r="F199">
        <v>127</v>
      </c>
      <c r="G199">
        <v>33</v>
      </c>
      <c r="H199">
        <v>0</v>
      </c>
      <c r="I199">
        <v>0</v>
      </c>
      <c r="J199">
        <v>0</v>
      </c>
      <c r="K199">
        <v>1</v>
      </c>
      <c r="L199" t="s">
        <v>28</v>
      </c>
      <c r="M199" t="s">
        <v>236</v>
      </c>
      <c r="N199" t="s">
        <v>224</v>
      </c>
      <c r="O199" t="s">
        <v>22</v>
      </c>
      <c r="P199" t="s">
        <v>23</v>
      </c>
      <c r="Q199" t="s">
        <v>41</v>
      </c>
    </row>
    <row r="200" spans="1:17" x14ac:dyDescent="0.2">
      <c r="A200" s="2">
        <v>34364</v>
      </c>
      <c r="B200" t="s">
        <v>34</v>
      </c>
      <c r="C200" t="s">
        <v>237</v>
      </c>
      <c r="D200" t="s">
        <v>36</v>
      </c>
      <c r="E200" t="s">
        <v>36</v>
      </c>
      <c r="F200">
        <v>63</v>
      </c>
      <c r="G200">
        <v>81</v>
      </c>
      <c r="H200">
        <v>0</v>
      </c>
      <c r="I200">
        <v>0</v>
      </c>
      <c r="J200">
        <v>1</v>
      </c>
      <c r="K200">
        <v>3</v>
      </c>
      <c r="L200" t="s">
        <v>28</v>
      </c>
      <c r="M200" t="s">
        <v>236</v>
      </c>
      <c r="N200" t="s">
        <v>224</v>
      </c>
      <c r="O200" t="s">
        <v>122</v>
      </c>
      <c r="P200" t="s">
        <v>23</v>
      </c>
      <c r="Q200" t="s">
        <v>41</v>
      </c>
    </row>
    <row r="201" spans="1:17" x14ac:dyDescent="0.2">
      <c r="A201" s="2">
        <v>34364</v>
      </c>
      <c r="B201" t="s">
        <v>239</v>
      </c>
      <c r="C201" t="s">
        <v>70</v>
      </c>
      <c r="D201" t="s">
        <v>115</v>
      </c>
      <c r="E201" t="s">
        <v>50</v>
      </c>
      <c r="F201">
        <v>97</v>
      </c>
      <c r="G201">
        <v>45</v>
      </c>
      <c r="H201">
        <v>0</v>
      </c>
      <c r="I201">
        <v>0</v>
      </c>
      <c r="J201">
        <v>0</v>
      </c>
      <c r="K201">
        <v>2</v>
      </c>
      <c r="L201" t="s">
        <v>28</v>
      </c>
      <c r="M201" t="s">
        <v>240</v>
      </c>
      <c r="N201" t="s">
        <v>239</v>
      </c>
      <c r="O201" t="s">
        <v>22</v>
      </c>
      <c r="P201" t="s">
        <v>23</v>
      </c>
      <c r="Q201" t="s">
        <v>41</v>
      </c>
    </row>
    <row r="202" spans="1:17" x14ac:dyDescent="0.2">
      <c r="A202" s="2">
        <v>34364</v>
      </c>
      <c r="B202" t="s">
        <v>118</v>
      </c>
      <c r="C202" t="s">
        <v>111</v>
      </c>
      <c r="D202" t="s">
        <v>36</v>
      </c>
      <c r="E202" t="s">
        <v>36</v>
      </c>
      <c r="F202">
        <v>56</v>
      </c>
      <c r="G202">
        <v>70</v>
      </c>
      <c r="H202">
        <v>0</v>
      </c>
      <c r="I202">
        <v>0</v>
      </c>
      <c r="J202">
        <v>0</v>
      </c>
      <c r="K202">
        <v>0</v>
      </c>
      <c r="L202" t="s">
        <v>28</v>
      </c>
      <c r="M202" t="s">
        <v>241</v>
      </c>
      <c r="N202" t="s">
        <v>118</v>
      </c>
      <c r="O202" t="s">
        <v>22</v>
      </c>
      <c r="P202" t="s">
        <v>23</v>
      </c>
      <c r="Q202" t="s">
        <v>30</v>
      </c>
    </row>
    <row r="203" spans="1:17" x14ac:dyDescent="0.2">
      <c r="A203" s="2">
        <v>34366</v>
      </c>
      <c r="B203" t="s">
        <v>239</v>
      </c>
      <c r="C203" t="s">
        <v>70</v>
      </c>
      <c r="D203" t="s">
        <v>115</v>
      </c>
      <c r="E203" t="s">
        <v>50</v>
      </c>
      <c r="F203">
        <v>97</v>
      </c>
      <c r="G203">
        <v>45</v>
      </c>
      <c r="H203">
        <v>0</v>
      </c>
      <c r="I203">
        <v>0</v>
      </c>
      <c r="J203">
        <v>1</v>
      </c>
      <c r="K203">
        <v>1</v>
      </c>
      <c r="L203" t="s">
        <v>28</v>
      </c>
      <c r="M203" t="s">
        <v>240</v>
      </c>
      <c r="N203" t="s">
        <v>239</v>
      </c>
      <c r="O203" t="s">
        <v>22</v>
      </c>
      <c r="P203" t="s">
        <v>23</v>
      </c>
      <c r="Q203" t="s">
        <v>30</v>
      </c>
    </row>
    <row r="204" spans="1:17" x14ac:dyDescent="0.2">
      <c r="A204" s="2">
        <v>34367</v>
      </c>
      <c r="B204" t="s">
        <v>183</v>
      </c>
      <c r="C204" t="s">
        <v>110</v>
      </c>
      <c r="D204" t="s">
        <v>36</v>
      </c>
      <c r="E204" t="s">
        <v>36</v>
      </c>
      <c r="F204">
        <v>26</v>
      </c>
      <c r="G204">
        <v>30</v>
      </c>
      <c r="H204">
        <v>0</v>
      </c>
      <c r="I204">
        <v>0</v>
      </c>
      <c r="J204">
        <v>1</v>
      </c>
      <c r="K204">
        <v>1</v>
      </c>
      <c r="L204" t="s">
        <v>242</v>
      </c>
      <c r="M204" t="s">
        <v>243</v>
      </c>
      <c r="N204" t="s">
        <v>176</v>
      </c>
      <c r="O204" t="s">
        <v>122</v>
      </c>
      <c r="P204" t="s">
        <v>23</v>
      </c>
      <c r="Q204" t="s">
        <v>30</v>
      </c>
    </row>
    <row r="205" spans="1:17" x14ac:dyDescent="0.2">
      <c r="A205" s="2">
        <v>34367</v>
      </c>
      <c r="B205" t="s">
        <v>26</v>
      </c>
      <c r="C205" t="s">
        <v>95</v>
      </c>
      <c r="D205" t="s">
        <v>27</v>
      </c>
      <c r="E205" t="s">
        <v>50</v>
      </c>
      <c r="F205">
        <v>16</v>
      </c>
      <c r="G205">
        <v>14</v>
      </c>
      <c r="H205">
        <v>0</v>
      </c>
      <c r="I205">
        <v>0</v>
      </c>
      <c r="J205">
        <v>1</v>
      </c>
      <c r="K205">
        <v>4</v>
      </c>
      <c r="L205" t="s">
        <v>28</v>
      </c>
      <c r="M205" t="s">
        <v>140</v>
      </c>
      <c r="N205" t="s">
        <v>77</v>
      </c>
      <c r="O205" t="s">
        <v>122</v>
      </c>
      <c r="P205" t="s">
        <v>23</v>
      </c>
      <c r="Q205" t="s">
        <v>41</v>
      </c>
    </row>
    <row r="206" spans="1:17" x14ac:dyDescent="0.2">
      <c r="A206" s="2">
        <v>34367</v>
      </c>
      <c r="B206" t="s">
        <v>176</v>
      </c>
      <c r="C206" t="s">
        <v>244</v>
      </c>
      <c r="D206" t="s">
        <v>115</v>
      </c>
      <c r="E206" t="s">
        <v>50</v>
      </c>
      <c r="F206">
        <v>51</v>
      </c>
      <c r="G206">
        <v>150</v>
      </c>
      <c r="H206">
        <v>0</v>
      </c>
      <c r="I206">
        <v>0</v>
      </c>
      <c r="J206">
        <v>0</v>
      </c>
      <c r="K206">
        <v>1</v>
      </c>
      <c r="L206" t="s">
        <v>242</v>
      </c>
      <c r="M206" t="s">
        <v>243</v>
      </c>
      <c r="N206" t="s">
        <v>176</v>
      </c>
      <c r="O206" t="s">
        <v>22</v>
      </c>
      <c r="P206" t="s">
        <v>23</v>
      </c>
      <c r="Q206" t="s">
        <v>41</v>
      </c>
    </row>
    <row r="207" spans="1:17" x14ac:dyDescent="0.2">
      <c r="A207" s="2">
        <v>34369</v>
      </c>
      <c r="B207" t="s">
        <v>183</v>
      </c>
      <c r="C207" t="s">
        <v>244</v>
      </c>
      <c r="D207" t="s">
        <v>36</v>
      </c>
      <c r="E207" t="s">
        <v>50</v>
      </c>
      <c r="F207">
        <v>26</v>
      </c>
      <c r="G207">
        <v>150</v>
      </c>
      <c r="H207">
        <v>0</v>
      </c>
      <c r="I207">
        <v>0</v>
      </c>
      <c r="J207">
        <v>1</v>
      </c>
      <c r="K207">
        <v>0</v>
      </c>
      <c r="L207" t="s">
        <v>242</v>
      </c>
      <c r="M207" t="s">
        <v>243</v>
      </c>
      <c r="N207" t="s">
        <v>176</v>
      </c>
      <c r="O207" t="s">
        <v>122</v>
      </c>
      <c r="P207" t="s">
        <v>23</v>
      </c>
      <c r="Q207" t="s">
        <v>24</v>
      </c>
    </row>
    <row r="208" spans="1:17" x14ac:dyDescent="0.2">
      <c r="A208" s="2">
        <v>34369</v>
      </c>
      <c r="B208" t="s">
        <v>239</v>
      </c>
      <c r="C208" t="s">
        <v>207</v>
      </c>
      <c r="D208" t="s">
        <v>115</v>
      </c>
      <c r="E208" t="s">
        <v>36</v>
      </c>
      <c r="F208">
        <v>97</v>
      </c>
      <c r="G208">
        <v>74</v>
      </c>
      <c r="H208">
        <v>0</v>
      </c>
      <c r="I208">
        <v>0</v>
      </c>
      <c r="J208">
        <v>1</v>
      </c>
      <c r="K208">
        <v>0</v>
      </c>
      <c r="L208" t="s">
        <v>28</v>
      </c>
      <c r="M208" t="s">
        <v>240</v>
      </c>
      <c r="N208" t="s">
        <v>239</v>
      </c>
      <c r="O208" t="s">
        <v>22</v>
      </c>
      <c r="P208" t="s">
        <v>23</v>
      </c>
      <c r="Q208" t="s">
        <v>24</v>
      </c>
    </row>
    <row r="209" spans="1:17" x14ac:dyDescent="0.2">
      <c r="A209" s="2">
        <v>34369</v>
      </c>
      <c r="B209" t="s">
        <v>176</v>
      </c>
      <c r="C209" t="s">
        <v>110</v>
      </c>
      <c r="D209" t="s">
        <v>115</v>
      </c>
      <c r="E209" t="s">
        <v>36</v>
      </c>
      <c r="F209">
        <v>51</v>
      </c>
      <c r="G209">
        <v>30</v>
      </c>
      <c r="H209">
        <v>0</v>
      </c>
      <c r="I209">
        <v>0</v>
      </c>
      <c r="J209">
        <v>1</v>
      </c>
      <c r="K209">
        <v>1</v>
      </c>
      <c r="L209" t="s">
        <v>242</v>
      </c>
      <c r="M209" t="s">
        <v>243</v>
      </c>
      <c r="N209" t="s">
        <v>176</v>
      </c>
      <c r="O209" t="s">
        <v>22</v>
      </c>
      <c r="P209" t="s">
        <v>23</v>
      </c>
      <c r="Q209" t="s">
        <v>30</v>
      </c>
    </row>
    <row r="210" spans="1:17" x14ac:dyDescent="0.2">
      <c r="A210" s="2">
        <v>34371</v>
      </c>
      <c r="B210" t="s">
        <v>110</v>
      </c>
      <c r="C210" t="s">
        <v>244</v>
      </c>
      <c r="D210" t="s">
        <v>36</v>
      </c>
      <c r="E210" t="s">
        <v>50</v>
      </c>
      <c r="F210">
        <v>30</v>
      </c>
      <c r="G210">
        <v>150</v>
      </c>
      <c r="H210">
        <v>0</v>
      </c>
      <c r="I210">
        <v>0</v>
      </c>
      <c r="J210">
        <v>2</v>
      </c>
      <c r="K210">
        <v>1</v>
      </c>
      <c r="L210" t="s">
        <v>242</v>
      </c>
      <c r="M210" t="s">
        <v>243</v>
      </c>
      <c r="N210" t="s">
        <v>176</v>
      </c>
      <c r="O210" t="s">
        <v>122</v>
      </c>
      <c r="P210" t="s">
        <v>23</v>
      </c>
      <c r="Q210" t="s">
        <v>24</v>
      </c>
    </row>
    <row r="211" spans="1:17" x14ac:dyDescent="0.2">
      <c r="A211" s="2">
        <v>34371</v>
      </c>
      <c r="B211" t="s">
        <v>239</v>
      </c>
      <c r="C211" t="s">
        <v>207</v>
      </c>
      <c r="D211" t="s">
        <v>115</v>
      </c>
      <c r="E211" t="s">
        <v>36</v>
      </c>
      <c r="F211">
        <v>97</v>
      </c>
      <c r="G211">
        <v>74</v>
      </c>
      <c r="H211">
        <v>0</v>
      </c>
      <c r="I211">
        <v>0</v>
      </c>
      <c r="J211">
        <v>2</v>
      </c>
      <c r="K211">
        <v>0</v>
      </c>
      <c r="L211" t="s">
        <v>28</v>
      </c>
      <c r="M211" t="s">
        <v>240</v>
      </c>
      <c r="N211" t="s">
        <v>239</v>
      </c>
      <c r="O211" t="s">
        <v>22</v>
      </c>
      <c r="P211" t="s">
        <v>23</v>
      </c>
      <c r="Q211" t="s">
        <v>24</v>
      </c>
    </row>
    <row r="212" spans="1:17" x14ac:dyDescent="0.2">
      <c r="A212" s="2">
        <v>34371</v>
      </c>
      <c r="B212" t="s">
        <v>113</v>
      </c>
      <c r="C212" t="s">
        <v>43</v>
      </c>
      <c r="D212" t="s">
        <v>115</v>
      </c>
      <c r="E212" t="s">
        <v>19</v>
      </c>
      <c r="F212">
        <v>38</v>
      </c>
      <c r="G212">
        <v>21</v>
      </c>
      <c r="H212">
        <v>0</v>
      </c>
      <c r="I212">
        <v>0</v>
      </c>
      <c r="J212">
        <v>1</v>
      </c>
      <c r="K212">
        <v>1</v>
      </c>
      <c r="L212" t="s">
        <v>28</v>
      </c>
      <c r="M212" t="s">
        <v>245</v>
      </c>
      <c r="N212" t="s">
        <v>113</v>
      </c>
      <c r="O212" t="s">
        <v>22</v>
      </c>
      <c r="P212" t="s">
        <v>23</v>
      </c>
      <c r="Q212" t="s">
        <v>30</v>
      </c>
    </row>
    <row r="213" spans="1:17" x14ac:dyDescent="0.2">
      <c r="A213" s="2">
        <v>34371</v>
      </c>
      <c r="B213" t="s">
        <v>176</v>
      </c>
      <c r="C213" t="s">
        <v>183</v>
      </c>
      <c r="D213" t="s">
        <v>115</v>
      </c>
      <c r="E213" t="s">
        <v>36</v>
      </c>
      <c r="F213">
        <v>51</v>
      </c>
      <c r="G213">
        <v>26</v>
      </c>
      <c r="H213">
        <v>0</v>
      </c>
      <c r="I213">
        <v>0</v>
      </c>
      <c r="J213">
        <v>0</v>
      </c>
      <c r="K213">
        <v>1</v>
      </c>
      <c r="L213" t="s">
        <v>242</v>
      </c>
      <c r="M213" t="s">
        <v>246</v>
      </c>
      <c r="N213" t="s">
        <v>176</v>
      </c>
      <c r="O213" t="s">
        <v>22</v>
      </c>
      <c r="P213" t="s">
        <v>23</v>
      </c>
      <c r="Q213" t="s">
        <v>41</v>
      </c>
    </row>
    <row r="214" spans="1:17" x14ac:dyDescent="0.2">
      <c r="A214" s="2">
        <v>34372</v>
      </c>
      <c r="B214" t="s">
        <v>196</v>
      </c>
      <c r="C214" t="s">
        <v>118</v>
      </c>
      <c r="D214" t="s">
        <v>36</v>
      </c>
      <c r="E214" t="s">
        <v>36</v>
      </c>
      <c r="F214">
        <v>125</v>
      </c>
      <c r="G214">
        <v>56</v>
      </c>
      <c r="H214">
        <v>0</v>
      </c>
      <c r="I214">
        <v>0</v>
      </c>
      <c r="J214">
        <v>0</v>
      </c>
      <c r="K214">
        <v>0</v>
      </c>
      <c r="L214" t="s">
        <v>28</v>
      </c>
      <c r="M214" t="s">
        <v>198</v>
      </c>
      <c r="N214" t="s">
        <v>196</v>
      </c>
      <c r="O214" t="s">
        <v>22</v>
      </c>
      <c r="P214" t="s">
        <v>23</v>
      </c>
      <c r="Q214" t="s">
        <v>30</v>
      </c>
    </row>
    <row r="215" spans="1:17" x14ac:dyDescent="0.2">
      <c r="A215" s="2">
        <v>34373</v>
      </c>
      <c r="B215" t="s">
        <v>184</v>
      </c>
      <c r="C215" t="s">
        <v>128</v>
      </c>
      <c r="D215" t="s">
        <v>50</v>
      </c>
      <c r="E215" t="s">
        <v>36</v>
      </c>
      <c r="F215">
        <v>83</v>
      </c>
      <c r="G215">
        <v>32</v>
      </c>
      <c r="H215">
        <v>0</v>
      </c>
      <c r="I215">
        <v>0</v>
      </c>
      <c r="J215">
        <v>1</v>
      </c>
      <c r="K215">
        <v>1</v>
      </c>
      <c r="L215" t="s">
        <v>247</v>
      </c>
      <c r="M215" t="s">
        <v>193</v>
      </c>
      <c r="N215" t="s">
        <v>184</v>
      </c>
      <c r="O215" t="s">
        <v>22</v>
      </c>
      <c r="P215" t="s">
        <v>23</v>
      </c>
      <c r="Q215" t="s">
        <v>30</v>
      </c>
    </row>
    <row r="216" spans="1:17" x14ac:dyDescent="0.2">
      <c r="A216" s="2">
        <v>34374</v>
      </c>
      <c r="B216" t="s">
        <v>106</v>
      </c>
      <c r="C216" t="s">
        <v>90</v>
      </c>
      <c r="D216" t="s">
        <v>50</v>
      </c>
      <c r="E216" t="s">
        <v>50</v>
      </c>
      <c r="F216">
        <v>5</v>
      </c>
      <c r="G216">
        <v>28</v>
      </c>
      <c r="H216">
        <v>0</v>
      </c>
      <c r="I216">
        <v>0</v>
      </c>
      <c r="J216">
        <v>1</v>
      </c>
      <c r="K216">
        <v>1</v>
      </c>
      <c r="L216" t="s">
        <v>28</v>
      </c>
      <c r="M216" t="s">
        <v>248</v>
      </c>
      <c r="N216" t="s">
        <v>106</v>
      </c>
      <c r="O216" t="s">
        <v>22</v>
      </c>
      <c r="P216" t="s">
        <v>23</v>
      </c>
      <c r="Q216" t="s">
        <v>30</v>
      </c>
    </row>
    <row r="217" spans="1:17" x14ac:dyDescent="0.2">
      <c r="A217" s="2">
        <v>34375</v>
      </c>
      <c r="B217" t="s">
        <v>249</v>
      </c>
      <c r="C217" t="s">
        <v>128</v>
      </c>
      <c r="D217" t="s">
        <v>50</v>
      </c>
      <c r="E217" t="s">
        <v>36</v>
      </c>
      <c r="F217">
        <v>134</v>
      </c>
      <c r="G217">
        <v>32</v>
      </c>
      <c r="H217">
        <v>0</v>
      </c>
      <c r="I217">
        <v>0</v>
      </c>
      <c r="J217">
        <v>2</v>
      </c>
      <c r="K217">
        <v>2</v>
      </c>
      <c r="L217" t="s">
        <v>247</v>
      </c>
      <c r="M217" t="s">
        <v>193</v>
      </c>
      <c r="N217" t="s">
        <v>184</v>
      </c>
      <c r="O217" t="s">
        <v>122</v>
      </c>
      <c r="P217" t="s">
        <v>23</v>
      </c>
      <c r="Q217" t="s">
        <v>30</v>
      </c>
    </row>
    <row r="218" spans="1:17" x14ac:dyDescent="0.2">
      <c r="A218" s="2">
        <v>34377</v>
      </c>
      <c r="B218" t="s">
        <v>250</v>
      </c>
      <c r="C218" t="s">
        <v>138</v>
      </c>
      <c r="D218" t="s">
        <v>36</v>
      </c>
      <c r="E218" t="s">
        <v>36</v>
      </c>
      <c r="F218">
        <v>67</v>
      </c>
      <c r="G218">
        <v>27</v>
      </c>
      <c r="H218">
        <v>0</v>
      </c>
      <c r="I218">
        <v>0</v>
      </c>
      <c r="J218">
        <v>0</v>
      </c>
      <c r="K218">
        <v>3</v>
      </c>
      <c r="L218" t="s">
        <v>28</v>
      </c>
      <c r="M218" t="s">
        <v>251</v>
      </c>
      <c r="N218" t="s">
        <v>250</v>
      </c>
      <c r="O218" t="s">
        <v>22</v>
      </c>
      <c r="P218" t="s">
        <v>23</v>
      </c>
      <c r="Q218" t="s">
        <v>41</v>
      </c>
    </row>
    <row r="219" spans="1:17" x14ac:dyDescent="0.2">
      <c r="A219" s="2">
        <v>34377</v>
      </c>
      <c r="B219" t="s">
        <v>184</v>
      </c>
      <c r="C219" t="s">
        <v>249</v>
      </c>
      <c r="D219" t="s">
        <v>50</v>
      </c>
      <c r="E219" t="s">
        <v>50</v>
      </c>
      <c r="F219">
        <v>83</v>
      </c>
      <c r="G219">
        <v>134</v>
      </c>
      <c r="H219">
        <v>0</v>
      </c>
      <c r="I219">
        <v>0</v>
      </c>
      <c r="J219">
        <v>0</v>
      </c>
      <c r="K219">
        <v>1</v>
      </c>
      <c r="L219" t="s">
        <v>247</v>
      </c>
      <c r="M219" t="s">
        <v>193</v>
      </c>
      <c r="N219" t="s">
        <v>184</v>
      </c>
      <c r="O219" t="s">
        <v>22</v>
      </c>
      <c r="P219" t="s">
        <v>23</v>
      </c>
      <c r="Q219" t="s">
        <v>41</v>
      </c>
    </row>
    <row r="220" spans="1:17" x14ac:dyDescent="0.2">
      <c r="A220" s="2">
        <v>34378</v>
      </c>
      <c r="B220" t="s">
        <v>250</v>
      </c>
      <c r="C220" t="s">
        <v>138</v>
      </c>
      <c r="D220" t="s">
        <v>36</v>
      </c>
      <c r="E220" t="s">
        <v>36</v>
      </c>
      <c r="F220">
        <v>67</v>
      </c>
      <c r="G220">
        <v>27</v>
      </c>
      <c r="H220">
        <v>0</v>
      </c>
      <c r="I220">
        <v>0</v>
      </c>
      <c r="J220">
        <v>0</v>
      </c>
      <c r="K220">
        <v>2</v>
      </c>
      <c r="L220" t="s">
        <v>28</v>
      </c>
      <c r="M220" t="s">
        <v>251</v>
      </c>
      <c r="N220" t="s">
        <v>250</v>
      </c>
      <c r="O220" t="s">
        <v>22</v>
      </c>
      <c r="P220" t="s">
        <v>23</v>
      </c>
      <c r="Q220" t="s">
        <v>41</v>
      </c>
    </row>
    <row r="221" spans="1:17" x14ac:dyDescent="0.2">
      <c r="A221" s="2">
        <v>34378</v>
      </c>
      <c r="B221" t="s">
        <v>92</v>
      </c>
      <c r="C221" t="s">
        <v>77</v>
      </c>
      <c r="D221" t="s">
        <v>50</v>
      </c>
      <c r="E221" t="s">
        <v>27</v>
      </c>
      <c r="F221">
        <v>13</v>
      </c>
      <c r="G221">
        <v>22</v>
      </c>
      <c r="H221">
        <v>0</v>
      </c>
      <c r="I221">
        <v>0</v>
      </c>
      <c r="J221">
        <v>2</v>
      </c>
      <c r="K221">
        <v>1</v>
      </c>
      <c r="L221" t="s">
        <v>252</v>
      </c>
      <c r="M221" t="s">
        <v>253</v>
      </c>
      <c r="N221" t="s">
        <v>254</v>
      </c>
      <c r="O221" t="s">
        <v>122</v>
      </c>
      <c r="P221" t="s">
        <v>23</v>
      </c>
      <c r="Q221" t="s">
        <v>24</v>
      </c>
    </row>
    <row r="222" spans="1:17" x14ac:dyDescent="0.2">
      <c r="A222" s="2">
        <v>34381</v>
      </c>
      <c r="B222" t="s">
        <v>119</v>
      </c>
      <c r="C222" t="s">
        <v>67</v>
      </c>
      <c r="D222" t="s">
        <v>50</v>
      </c>
      <c r="E222" t="s">
        <v>50</v>
      </c>
      <c r="F222">
        <v>7</v>
      </c>
      <c r="G222">
        <v>14</v>
      </c>
      <c r="H222">
        <v>0</v>
      </c>
      <c r="I222">
        <v>0</v>
      </c>
      <c r="J222">
        <v>0</v>
      </c>
      <c r="K222">
        <v>1</v>
      </c>
      <c r="L222" t="s">
        <v>28</v>
      </c>
      <c r="M222" t="s">
        <v>255</v>
      </c>
      <c r="N222" t="s">
        <v>119</v>
      </c>
      <c r="O222" t="s">
        <v>22</v>
      </c>
      <c r="P222" t="s">
        <v>23</v>
      </c>
      <c r="Q222" t="s">
        <v>41</v>
      </c>
    </row>
    <row r="223" spans="1:17" x14ac:dyDescent="0.2">
      <c r="A223" s="2">
        <v>34381</v>
      </c>
      <c r="B223" t="s">
        <v>133</v>
      </c>
      <c r="C223" t="s">
        <v>92</v>
      </c>
      <c r="D223" t="s">
        <v>115</v>
      </c>
      <c r="E223" t="s">
        <v>50</v>
      </c>
      <c r="F223">
        <v>42</v>
      </c>
      <c r="G223">
        <v>18</v>
      </c>
      <c r="H223">
        <v>0</v>
      </c>
      <c r="I223">
        <v>0</v>
      </c>
      <c r="J223">
        <v>1</v>
      </c>
      <c r="K223">
        <v>2</v>
      </c>
      <c r="L223" t="s">
        <v>28</v>
      </c>
      <c r="M223" t="s">
        <v>256</v>
      </c>
      <c r="N223" t="s">
        <v>133</v>
      </c>
      <c r="O223" t="s">
        <v>22</v>
      </c>
      <c r="P223" t="s">
        <v>23</v>
      </c>
      <c r="Q223" t="s">
        <v>41</v>
      </c>
    </row>
    <row r="224" spans="1:17" x14ac:dyDescent="0.2">
      <c r="A224" s="2">
        <v>34381</v>
      </c>
      <c r="B224" t="s">
        <v>184</v>
      </c>
      <c r="C224" t="s">
        <v>147</v>
      </c>
      <c r="D224" t="s">
        <v>50</v>
      </c>
      <c r="E224" t="s">
        <v>50</v>
      </c>
      <c r="F224">
        <v>83</v>
      </c>
      <c r="G224">
        <v>26</v>
      </c>
      <c r="H224">
        <v>0</v>
      </c>
      <c r="I224">
        <v>0</v>
      </c>
      <c r="J224">
        <v>1</v>
      </c>
      <c r="K224">
        <v>0</v>
      </c>
      <c r="L224" t="s">
        <v>28</v>
      </c>
      <c r="M224" t="s">
        <v>193</v>
      </c>
      <c r="N224" t="s">
        <v>184</v>
      </c>
      <c r="O224" t="s">
        <v>22</v>
      </c>
      <c r="P224" t="s">
        <v>23</v>
      </c>
      <c r="Q224" t="s">
        <v>24</v>
      </c>
    </row>
    <row r="225" spans="1:17" x14ac:dyDescent="0.2">
      <c r="A225" s="2">
        <v>34383</v>
      </c>
      <c r="B225" t="s">
        <v>43</v>
      </c>
      <c r="C225" t="s">
        <v>52</v>
      </c>
      <c r="D225" t="s">
        <v>19</v>
      </c>
      <c r="E225" t="s">
        <v>50</v>
      </c>
      <c r="F225">
        <v>20</v>
      </c>
      <c r="G225">
        <v>10</v>
      </c>
      <c r="H225">
        <v>0</v>
      </c>
      <c r="I225">
        <v>0</v>
      </c>
      <c r="J225">
        <v>0</v>
      </c>
      <c r="K225">
        <v>0</v>
      </c>
      <c r="L225" t="s">
        <v>28</v>
      </c>
      <c r="M225" t="s">
        <v>215</v>
      </c>
      <c r="N225" t="s">
        <v>77</v>
      </c>
      <c r="O225" t="s">
        <v>122</v>
      </c>
      <c r="P225" t="s">
        <v>23</v>
      </c>
      <c r="Q225" t="s">
        <v>30</v>
      </c>
    </row>
    <row r="226" spans="1:17" x14ac:dyDescent="0.2">
      <c r="A226" s="2">
        <v>34383</v>
      </c>
      <c r="B226" t="s">
        <v>77</v>
      </c>
      <c r="C226" t="s">
        <v>17</v>
      </c>
      <c r="D226" t="s">
        <v>27</v>
      </c>
      <c r="E226" t="s">
        <v>19</v>
      </c>
      <c r="F226">
        <v>21</v>
      </c>
      <c r="G226">
        <v>55</v>
      </c>
      <c r="H226">
        <v>0</v>
      </c>
      <c r="I226">
        <v>0</v>
      </c>
      <c r="J226">
        <v>1</v>
      </c>
      <c r="K226">
        <v>1</v>
      </c>
      <c r="L226" t="s">
        <v>28</v>
      </c>
      <c r="M226" t="s">
        <v>215</v>
      </c>
      <c r="N226" t="s">
        <v>77</v>
      </c>
      <c r="O226" t="s">
        <v>22</v>
      </c>
      <c r="P226" t="s">
        <v>23</v>
      </c>
      <c r="Q226" t="s">
        <v>30</v>
      </c>
    </row>
    <row r="227" spans="1:17" x14ac:dyDescent="0.2">
      <c r="A227" s="2">
        <v>34385</v>
      </c>
      <c r="B227" t="s">
        <v>17</v>
      </c>
      <c r="C227" t="s">
        <v>43</v>
      </c>
      <c r="D227" t="s">
        <v>19</v>
      </c>
      <c r="E227" t="s">
        <v>19</v>
      </c>
      <c r="F227">
        <v>55</v>
      </c>
      <c r="G227">
        <v>20</v>
      </c>
      <c r="H227">
        <v>0</v>
      </c>
      <c r="I227">
        <v>0</v>
      </c>
      <c r="J227">
        <v>0</v>
      </c>
      <c r="K227">
        <v>2</v>
      </c>
      <c r="L227" t="s">
        <v>28</v>
      </c>
      <c r="M227" t="s">
        <v>215</v>
      </c>
      <c r="N227" t="s">
        <v>77</v>
      </c>
      <c r="O227" t="s">
        <v>122</v>
      </c>
      <c r="P227" t="s">
        <v>23</v>
      </c>
      <c r="Q227" t="s">
        <v>41</v>
      </c>
    </row>
    <row r="228" spans="1:17" x14ac:dyDescent="0.2">
      <c r="A228" s="2">
        <v>34385</v>
      </c>
      <c r="B228" t="s">
        <v>77</v>
      </c>
      <c r="C228" t="s">
        <v>52</v>
      </c>
      <c r="D228" t="s">
        <v>27</v>
      </c>
      <c r="E228" t="s">
        <v>50</v>
      </c>
      <c r="F228">
        <v>21</v>
      </c>
      <c r="G228">
        <v>10</v>
      </c>
      <c r="H228">
        <v>0</v>
      </c>
      <c r="I228">
        <v>0</v>
      </c>
      <c r="J228">
        <v>1</v>
      </c>
      <c r="K228">
        <v>3</v>
      </c>
      <c r="L228" t="s">
        <v>28</v>
      </c>
      <c r="M228" t="s">
        <v>215</v>
      </c>
      <c r="N228" t="s">
        <v>77</v>
      </c>
      <c r="O228" t="s">
        <v>22</v>
      </c>
      <c r="P228" t="s">
        <v>23</v>
      </c>
      <c r="Q228" t="s">
        <v>41</v>
      </c>
    </row>
    <row r="229" spans="1:17" x14ac:dyDescent="0.2">
      <c r="A229" s="2">
        <v>34388</v>
      </c>
      <c r="B229" t="s">
        <v>111</v>
      </c>
      <c r="C229" t="s">
        <v>199</v>
      </c>
      <c r="D229" t="s">
        <v>36</v>
      </c>
      <c r="E229" t="s">
        <v>36</v>
      </c>
      <c r="F229">
        <v>61</v>
      </c>
      <c r="G229">
        <v>35</v>
      </c>
      <c r="H229">
        <v>0</v>
      </c>
      <c r="I229">
        <v>0</v>
      </c>
      <c r="J229">
        <v>0</v>
      </c>
      <c r="K229">
        <v>0</v>
      </c>
      <c r="L229" t="s">
        <v>28</v>
      </c>
      <c r="M229" t="s">
        <v>218</v>
      </c>
      <c r="N229" t="s">
        <v>111</v>
      </c>
      <c r="O229" t="s">
        <v>22</v>
      </c>
      <c r="P229" t="s">
        <v>23</v>
      </c>
      <c r="Q229" t="s">
        <v>30</v>
      </c>
    </row>
    <row r="230" spans="1:17" x14ac:dyDescent="0.2">
      <c r="A230" s="2">
        <v>34388</v>
      </c>
      <c r="B230" t="s">
        <v>110</v>
      </c>
      <c r="C230" t="s">
        <v>70</v>
      </c>
      <c r="D230" t="s">
        <v>36</v>
      </c>
      <c r="E230" t="s">
        <v>50</v>
      </c>
      <c r="F230">
        <v>28</v>
      </c>
      <c r="G230">
        <v>41</v>
      </c>
      <c r="H230">
        <v>0</v>
      </c>
      <c r="I230">
        <v>0</v>
      </c>
      <c r="J230">
        <v>0</v>
      </c>
      <c r="K230">
        <v>0</v>
      </c>
      <c r="L230" t="s">
        <v>28</v>
      </c>
      <c r="M230" t="s">
        <v>112</v>
      </c>
      <c r="N230" t="s">
        <v>110</v>
      </c>
      <c r="O230" t="s">
        <v>22</v>
      </c>
      <c r="P230" t="s">
        <v>23</v>
      </c>
      <c r="Q230" t="s">
        <v>30</v>
      </c>
    </row>
    <row r="231" spans="1:17" x14ac:dyDescent="0.2">
      <c r="A231" s="2">
        <v>34389</v>
      </c>
      <c r="B231" t="s">
        <v>26</v>
      </c>
      <c r="C231" t="s">
        <v>52</v>
      </c>
      <c r="D231" t="s">
        <v>27</v>
      </c>
      <c r="E231" t="s">
        <v>50</v>
      </c>
      <c r="F231">
        <v>17</v>
      </c>
      <c r="G231">
        <v>10</v>
      </c>
      <c r="H231">
        <v>0</v>
      </c>
      <c r="I231">
        <v>0</v>
      </c>
      <c r="J231">
        <v>2</v>
      </c>
      <c r="K231">
        <v>1</v>
      </c>
      <c r="L231" t="s">
        <v>28</v>
      </c>
      <c r="M231" t="s">
        <v>257</v>
      </c>
      <c r="N231" t="s">
        <v>77</v>
      </c>
      <c r="O231" t="s">
        <v>122</v>
      </c>
      <c r="P231" t="s">
        <v>23</v>
      </c>
      <c r="Q231" t="s">
        <v>24</v>
      </c>
    </row>
    <row r="232" spans="1:17" x14ac:dyDescent="0.2">
      <c r="A232" s="2">
        <v>34391</v>
      </c>
      <c r="B232" t="s">
        <v>43</v>
      </c>
      <c r="C232" t="s">
        <v>133</v>
      </c>
      <c r="D232" t="s">
        <v>19</v>
      </c>
      <c r="E232" t="s">
        <v>115</v>
      </c>
      <c r="F232">
        <v>20</v>
      </c>
      <c r="G232">
        <v>42</v>
      </c>
      <c r="H232">
        <v>0</v>
      </c>
      <c r="I232">
        <v>0</v>
      </c>
      <c r="J232">
        <v>2</v>
      </c>
      <c r="K232">
        <v>2</v>
      </c>
      <c r="L232" t="s">
        <v>28</v>
      </c>
      <c r="M232" t="s">
        <v>258</v>
      </c>
      <c r="N232" t="s">
        <v>77</v>
      </c>
      <c r="O232" t="s">
        <v>122</v>
      </c>
      <c r="P232" t="s">
        <v>23</v>
      </c>
      <c r="Q232" t="s">
        <v>30</v>
      </c>
    </row>
    <row r="233" spans="1:17" x14ac:dyDescent="0.2">
      <c r="A233" s="2">
        <v>34391</v>
      </c>
      <c r="B233" t="s">
        <v>45</v>
      </c>
      <c r="C233" t="s">
        <v>138</v>
      </c>
      <c r="D233" t="s">
        <v>36</v>
      </c>
      <c r="E233" t="s">
        <v>36</v>
      </c>
      <c r="F233">
        <v>46</v>
      </c>
      <c r="G233">
        <v>30</v>
      </c>
      <c r="H233">
        <v>0</v>
      </c>
      <c r="I233">
        <v>0</v>
      </c>
      <c r="J233">
        <v>2</v>
      </c>
      <c r="K233">
        <v>2</v>
      </c>
      <c r="L233" t="s">
        <v>28</v>
      </c>
      <c r="M233" t="s">
        <v>47</v>
      </c>
      <c r="N233" t="s">
        <v>45</v>
      </c>
      <c r="O233" t="s">
        <v>22</v>
      </c>
      <c r="P233" t="s">
        <v>23</v>
      </c>
      <c r="Q233" t="s">
        <v>30</v>
      </c>
    </row>
    <row r="234" spans="1:17" x14ac:dyDescent="0.2">
      <c r="A234" s="2">
        <v>34392</v>
      </c>
      <c r="B234" t="s">
        <v>141</v>
      </c>
      <c r="C234" t="s">
        <v>118</v>
      </c>
      <c r="D234" t="s">
        <v>36</v>
      </c>
      <c r="E234" t="s">
        <v>36</v>
      </c>
      <c r="F234">
        <v>62</v>
      </c>
      <c r="G234">
        <v>60</v>
      </c>
      <c r="H234">
        <v>0</v>
      </c>
      <c r="I234">
        <v>0</v>
      </c>
      <c r="J234">
        <v>0</v>
      </c>
      <c r="K234">
        <v>0</v>
      </c>
      <c r="L234" t="s">
        <v>28</v>
      </c>
      <c r="M234" t="s">
        <v>259</v>
      </c>
      <c r="N234" t="s">
        <v>141</v>
      </c>
      <c r="O234" t="s">
        <v>22</v>
      </c>
      <c r="P234" t="s">
        <v>23</v>
      </c>
      <c r="Q234" t="s">
        <v>30</v>
      </c>
    </row>
    <row r="235" spans="1:17" x14ac:dyDescent="0.2">
      <c r="A235" s="2">
        <v>34395</v>
      </c>
      <c r="B235" t="s">
        <v>26</v>
      </c>
      <c r="C235" t="s">
        <v>43</v>
      </c>
      <c r="D235" t="s">
        <v>27</v>
      </c>
      <c r="E235" t="s">
        <v>19</v>
      </c>
      <c r="F235">
        <v>17</v>
      </c>
      <c r="G235">
        <v>20</v>
      </c>
      <c r="H235">
        <v>0</v>
      </c>
      <c r="I235">
        <v>0</v>
      </c>
      <c r="J235">
        <v>0</v>
      </c>
      <c r="K235">
        <v>0</v>
      </c>
      <c r="L235" t="s">
        <v>28</v>
      </c>
      <c r="M235" t="s">
        <v>219</v>
      </c>
      <c r="N235" t="s">
        <v>26</v>
      </c>
      <c r="O235" t="s">
        <v>22</v>
      </c>
      <c r="P235" t="s">
        <v>23</v>
      </c>
      <c r="Q235" t="s">
        <v>30</v>
      </c>
    </row>
    <row r="236" spans="1:17" x14ac:dyDescent="0.2">
      <c r="A236" s="2">
        <v>34398</v>
      </c>
      <c r="B236" t="s">
        <v>77</v>
      </c>
      <c r="C236" t="s">
        <v>133</v>
      </c>
      <c r="D236" t="s">
        <v>27</v>
      </c>
      <c r="E236" t="s">
        <v>115</v>
      </c>
      <c r="F236">
        <v>21</v>
      </c>
      <c r="G236">
        <v>42</v>
      </c>
      <c r="H236">
        <v>0</v>
      </c>
      <c r="I236">
        <v>0</v>
      </c>
      <c r="J236">
        <v>1</v>
      </c>
      <c r="K236">
        <v>0</v>
      </c>
      <c r="L236" t="s">
        <v>28</v>
      </c>
      <c r="M236" t="s">
        <v>258</v>
      </c>
      <c r="N236" t="s">
        <v>77</v>
      </c>
      <c r="O236" t="s">
        <v>22</v>
      </c>
      <c r="P236" t="s">
        <v>23</v>
      </c>
      <c r="Q236" t="s">
        <v>24</v>
      </c>
    </row>
    <row r="237" spans="1:17" x14ac:dyDescent="0.2">
      <c r="A237" s="2">
        <v>34399</v>
      </c>
      <c r="B237" t="s">
        <v>188</v>
      </c>
      <c r="C237" t="s">
        <v>185</v>
      </c>
      <c r="D237" t="s">
        <v>27</v>
      </c>
      <c r="E237" t="s">
        <v>27</v>
      </c>
      <c r="F237">
        <v>153</v>
      </c>
      <c r="G237">
        <v>81</v>
      </c>
      <c r="H237">
        <v>0</v>
      </c>
      <c r="I237">
        <v>0</v>
      </c>
      <c r="J237">
        <v>3</v>
      </c>
      <c r="K237">
        <v>2</v>
      </c>
      <c r="L237" t="s">
        <v>230</v>
      </c>
      <c r="M237" t="s">
        <v>260</v>
      </c>
      <c r="N237" t="s">
        <v>188</v>
      </c>
      <c r="O237" t="s">
        <v>22</v>
      </c>
      <c r="P237" t="s">
        <v>23</v>
      </c>
      <c r="Q237" t="s">
        <v>24</v>
      </c>
    </row>
    <row r="238" spans="1:17" x14ac:dyDescent="0.2">
      <c r="A238" s="2">
        <v>34402</v>
      </c>
      <c r="B238" t="s">
        <v>145</v>
      </c>
      <c r="C238" t="s">
        <v>81</v>
      </c>
      <c r="D238" t="s">
        <v>50</v>
      </c>
      <c r="E238" t="s">
        <v>50</v>
      </c>
      <c r="F238">
        <v>75</v>
      </c>
      <c r="G238">
        <v>109</v>
      </c>
      <c r="H238">
        <v>0</v>
      </c>
      <c r="I238">
        <v>0</v>
      </c>
      <c r="J238">
        <v>2</v>
      </c>
      <c r="K238">
        <v>0</v>
      </c>
      <c r="L238" t="s">
        <v>28</v>
      </c>
      <c r="M238" t="s">
        <v>261</v>
      </c>
      <c r="N238" t="s">
        <v>145</v>
      </c>
      <c r="O238" t="s">
        <v>22</v>
      </c>
      <c r="P238" t="s">
        <v>23</v>
      </c>
      <c r="Q238" t="s">
        <v>24</v>
      </c>
    </row>
    <row r="239" spans="1:17" x14ac:dyDescent="0.2">
      <c r="A239" s="2">
        <v>34402</v>
      </c>
      <c r="B239" t="s">
        <v>89</v>
      </c>
      <c r="C239" t="s">
        <v>72</v>
      </c>
      <c r="D239" t="s">
        <v>50</v>
      </c>
      <c r="E239" t="s">
        <v>50</v>
      </c>
      <c r="F239">
        <v>12</v>
      </c>
      <c r="G239">
        <v>4</v>
      </c>
      <c r="H239">
        <v>0</v>
      </c>
      <c r="I239">
        <v>0</v>
      </c>
      <c r="J239">
        <v>1</v>
      </c>
      <c r="K239">
        <v>0</v>
      </c>
      <c r="L239" t="s">
        <v>28</v>
      </c>
      <c r="M239" t="s">
        <v>91</v>
      </c>
      <c r="N239" t="s">
        <v>89</v>
      </c>
      <c r="O239" t="s">
        <v>22</v>
      </c>
      <c r="P239" t="s">
        <v>23</v>
      </c>
      <c r="Q239" t="s">
        <v>24</v>
      </c>
    </row>
    <row r="240" spans="1:17" x14ac:dyDescent="0.2">
      <c r="A240" s="2">
        <v>34402</v>
      </c>
      <c r="B240" t="s">
        <v>94</v>
      </c>
      <c r="C240" t="s">
        <v>53</v>
      </c>
      <c r="D240" t="s">
        <v>50</v>
      </c>
      <c r="E240" t="s">
        <v>50</v>
      </c>
      <c r="F240">
        <v>49</v>
      </c>
      <c r="G240">
        <v>8</v>
      </c>
      <c r="H240">
        <v>0</v>
      </c>
      <c r="I240">
        <v>0</v>
      </c>
      <c r="J240">
        <v>1</v>
      </c>
      <c r="K240">
        <v>2</v>
      </c>
      <c r="L240" t="s">
        <v>28</v>
      </c>
      <c r="M240" t="s">
        <v>96</v>
      </c>
      <c r="N240" t="s">
        <v>94</v>
      </c>
      <c r="O240" t="s">
        <v>22</v>
      </c>
      <c r="P240" t="s">
        <v>23</v>
      </c>
      <c r="Q240" t="s">
        <v>41</v>
      </c>
    </row>
    <row r="241" spans="1:17" x14ac:dyDescent="0.2">
      <c r="A241" s="2">
        <v>34402</v>
      </c>
      <c r="B241" t="s">
        <v>135</v>
      </c>
      <c r="C241" t="s">
        <v>199</v>
      </c>
      <c r="D241" t="s">
        <v>36</v>
      </c>
      <c r="E241" t="s">
        <v>36</v>
      </c>
      <c r="F241">
        <v>15</v>
      </c>
      <c r="G241">
        <v>35</v>
      </c>
      <c r="H241">
        <v>0</v>
      </c>
      <c r="I241">
        <v>0</v>
      </c>
      <c r="J241">
        <v>0</v>
      </c>
      <c r="K241">
        <v>0</v>
      </c>
      <c r="L241" t="s">
        <v>28</v>
      </c>
      <c r="M241" t="s">
        <v>137</v>
      </c>
      <c r="N241" t="s">
        <v>135</v>
      </c>
      <c r="O241" t="s">
        <v>22</v>
      </c>
      <c r="P241" t="s">
        <v>23</v>
      </c>
      <c r="Q241" t="s">
        <v>30</v>
      </c>
    </row>
    <row r="242" spans="1:17" x14ac:dyDescent="0.2">
      <c r="A242" s="2">
        <v>34402</v>
      </c>
      <c r="B242" t="s">
        <v>161</v>
      </c>
      <c r="C242" t="s">
        <v>49</v>
      </c>
      <c r="D242" t="s">
        <v>50</v>
      </c>
      <c r="E242" t="s">
        <v>50</v>
      </c>
      <c r="F242">
        <v>27</v>
      </c>
      <c r="G242">
        <v>5</v>
      </c>
      <c r="H242">
        <v>0</v>
      </c>
      <c r="I242">
        <v>0</v>
      </c>
      <c r="J242">
        <v>1</v>
      </c>
      <c r="K242">
        <v>3</v>
      </c>
      <c r="L242" t="s">
        <v>28</v>
      </c>
      <c r="M242" t="s">
        <v>162</v>
      </c>
      <c r="N242" t="s">
        <v>161</v>
      </c>
      <c r="O242" t="s">
        <v>22</v>
      </c>
      <c r="P242" t="s">
        <v>23</v>
      </c>
      <c r="Q242" t="s">
        <v>41</v>
      </c>
    </row>
    <row r="243" spans="1:17" x14ac:dyDescent="0.2">
      <c r="A243" s="2">
        <v>34403</v>
      </c>
      <c r="B243" t="s">
        <v>262</v>
      </c>
      <c r="C243" t="s">
        <v>263</v>
      </c>
      <c r="D243" t="s">
        <v>27</v>
      </c>
      <c r="E243" t="s">
        <v>27</v>
      </c>
      <c r="F243">
        <v>152</v>
      </c>
      <c r="G243">
        <v>145</v>
      </c>
      <c r="H243">
        <v>0</v>
      </c>
      <c r="I243">
        <v>0</v>
      </c>
      <c r="J243">
        <v>0</v>
      </c>
      <c r="K243">
        <v>1</v>
      </c>
      <c r="L243" t="s">
        <v>230</v>
      </c>
      <c r="M243" t="s">
        <v>264</v>
      </c>
      <c r="N243" t="s">
        <v>262</v>
      </c>
      <c r="O243" t="s">
        <v>22</v>
      </c>
      <c r="P243" t="s">
        <v>23</v>
      </c>
      <c r="Q243" t="s">
        <v>41</v>
      </c>
    </row>
    <row r="244" spans="1:17" x14ac:dyDescent="0.2">
      <c r="A244" s="2">
        <v>34405</v>
      </c>
      <c r="B244" t="s">
        <v>77</v>
      </c>
      <c r="C244" t="s">
        <v>133</v>
      </c>
      <c r="D244" t="s">
        <v>27</v>
      </c>
      <c r="E244" t="s">
        <v>115</v>
      </c>
      <c r="F244">
        <v>21</v>
      </c>
      <c r="G244">
        <v>42</v>
      </c>
      <c r="H244">
        <v>0</v>
      </c>
      <c r="I244">
        <v>0</v>
      </c>
      <c r="J244">
        <v>1</v>
      </c>
      <c r="K244">
        <v>1</v>
      </c>
      <c r="L244" t="s">
        <v>28</v>
      </c>
      <c r="M244" t="s">
        <v>186</v>
      </c>
      <c r="N244" t="s">
        <v>77</v>
      </c>
      <c r="O244" t="s">
        <v>22</v>
      </c>
      <c r="P244" t="s">
        <v>23</v>
      </c>
      <c r="Q244" t="s">
        <v>30</v>
      </c>
    </row>
    <row r="245" spans="1:17" x14ac:dyDescent="0.2">
      <c r="A245" s="2">
        <v>34405</v>
      </c>
      <c r="B245" t="s">
        <v>138</v>
      </c>
      <c r="C245" t="s">
        <v>45</v>
      </c>
      <c r="D245" t="s">
        <v>36</v>
      </c>
      <c r="E245" t="s">
        <v>36</v>
      </c>
      <c r="F245">
        <v>30</v>
      </c>
      <c r="G245">
        <v>46</v>
      </c>
      <c r="H245">
        <v>0</v>
      </c>
      <c r="I245">
        <v>0</v>
      </c>
      <c r="J245">
        <v>2</v>
      </c>
      <c r="K245">
        <v>1</v>
      </c>
      <c r="L245" t="s">
        <v>28</v>
      </c>
      <c r="M245" t="s">
        <v>139</v>
      </c>
      <c r="N245" t="s">
        <v>138</v>
      </c>
      <c r="O245" t="s">
        <v>22</v>
      </c>
      <c r="P245" t="s">
        <v>23</v>
      </c>
      <c r="Q245" t="s">
        <v>24</v>
      </c>
    </row>
    <row r="246" spans="1:17" x14ac:dyDescent="0.2">
      <c r="A246" s="2">
        <v>34408</v>
      </c>
      <c r="B246" t="s">
        <v>123</v>
      </c>
      <c r="C246" t="s">
        <v>168</v>
      </c>
      <c r="D246" t="s">
        <v>50</v>
      </c>
      <c r="E246" t="s">
        <v>50</v>
      </c>
      <c r="F246">
        <v>54</v>
      </c>
      <c r="G246">
        <v>90</v>
      </c>
      <c r="H246">
        <v>0</v>
      </c>
      <c r="I246">
        <v>0</v>
      </c>
      <c r="J246">
        <v>1</v>
      </c>
      <c r="K246">
        <v>0</v>
      </c>
      <c r="L246" t="s">
        <v>28</v>
      </c>
      <c r="M246" t="s">
        <v>265</v>
      </c>
      <c r="N246" t="s">
        <v>123</v>
      </c>
      <c r="O246" t="s">
        <v>22</v>
      </c>
      <c r="P246" t="s">
        <v>23</v>
      </c>
      <c r="Q246" t="s">
        <v>24</v>
      </c>
    </row>
    <row r="247" spans="1:17" x14ac:dyDescent="0.2">
      <c r="A247" s="2">
        <v>34409</v>
      </c>
      <c r="B247" t="s">
        <v>183</v>
      </c>
      <c r="C247" t="s">
        <v>120</v>
      </c>
      <c r="D247" t="s">
        <v>36</v>
      </c>
      <c r="E247" t="s">
        <v>36</v>
      </c>
      <c r="F247">
        <v>25</v>
      </c>
      <c r="G247">
        <v>26</v>
      </c>
      <c r="H247">
        <v>0</v>
      </c>
      <c r="I247">
        <v>0</v>
      </c>
      <c r="J247">
        <v>0</v>
      </c>
      <c r="K247">
        <v>0</v>
      </c>
      <c r="L247" t="s">
        <v>28</v>
      </c>
      <c r="M247" t="s">
        <v>266</v>
      </c>
      <c r="N247" t="s">
        <v>183</v>
      </c>
      <c r="O247" t="s">
        <v>22</v>
      </c>
      <c r="P247" t="s">
        <v>23</v>
      </c>
      <c r="Q247" t="s">
        <v>30</v>
      </c>
    </row>
    <row r="248" spans="1:17" x14ac:dyDescent="0.2">
      <c r="A248" s="2">
        <v>34410</v>
      </c>
      <c r="B248" t="s">
        <v>128</v>
      </c>
      <c r="C248" t="s">
        <v>237</v>
      </c>
      <c r="D248" t="s">
        <v>36</v>
      </c>
      <c r="E248" t="s">
        <v>36</v>
      </c>
      <c r="F248">
        <v>32</v>
      </c>
      <c r="G248">
        <v>80</v>
      </c>
      <c r="H248">
        <v>0</v>
      </c>
      <c r="I248">
        <v>0</v>
      </c>
      <c r="J248">
        <v>4</v>
      </c>
      <c r="K248">
        <v>2</v>
      </c>
      <c r="L248" t="s">
        <v>28</v>
      </c>
      <c r="M248" t="s">
        <v>130</v>
      </c>
      <c r="N248" t="s">
        <v>128</v>
      </c>
      <c r="O248" t="s">
        <v>22</v>
      </c>
      <c r="P248" t="s">
        <v>23</v>
      </c>
      <c r="Q248" t="s">
        <v>24</v>
      </c>
    </row>
    <row r="249" spans="1:17" x14ac:dyDescent="0.2">
      <c r="A249" s="2">
        <v>34412</v>
      </c>
      <c r="B249" t="s">
        <v>267</v>
      </c>
      <c r="C249" t="s">
        <v>141</v>
      </c>
      <c r="D249" t="s">
        <v>36</v>
      </c>
      <c r="E249" t="s">
        <v>36</v>
      </c>
      <c r="F249">
        <v>124</v>
      </c>
      <c r="G249">
        <v>61</v>
      </c>
      <c r="H249">
        <v>0</v>
      </c>
      <c r="I249">
        <v>0</v>
      </c>
      <c r="J249">
        <v>2</v>
      </c>
      <c r="K249">
        <v>1</v>
      </c>
      <c r="L249" t="s">
        <v>28</v>
      </c>
      <c r="M249" t="s">
        <v>268</v>
      </c>
      <c r="N249" t="s">
        <v>267</v>
      </c>
      <c r="O249" t="s">
        <v>22</v>
      </c>
      <c r="P249" t="s">
        <v>23</v>
      </c>
      <c r="Q249" t="s">
        <v>24</v>
      </c>
    </row>
    <row r="250" spans="1:17" x14ac:dyDescent="0.2">
      <c r="A250" s="2">
        <v>34415</v>
      </c>
      <c r="B250" t="s">
        <v>67</v>
      </c>
      <c r="C250" t="s">
        <v>107</v>
      </c>
      <c r="D250" t="s">
        <v>50</v>
      </c>
      <c r="E250" t="s">
        <v>19</v>
      </c>
      <c r="F250">
        <v>15</v>
      </c>
      <c r="G250">
        <v>55</v>
      </c>
      <c r="H250">
        <v>0</v>
      </c>
      <c r="I250">
        <v>0</v>
      </c>
      <c r="J250">
        <v>3</v>
      </c>
      <c r="K250">
        <v>1</v>
      </c>
      <c r="L250" t="s">
        <v>28</v>
      </c>
      <c r="M250" t="s">
        <v>269</v>
      </c>
      <c r="N250" t="s">
        <v>67</v>
      </c>
      <c r="O250" t="s">
        <v>22</v>
      </c>
      <c r="P250" t="s">
        <v>23</v>
      </c>
      <c r="Q250" t="s">
        <v>24</v>
      </c>
    </row>
    <row r="251" spans="1:17" x14ac:dyDescent="0.2">
      <c r="A251" s="2">
        <v>34416</v>
      </c>
      <c r="B251" t="s">
        <v>69</v>
      </c>
      <c r="C251" t="s">
        <v>94</v>
      </c>
      <c r="D251" t="s">
        <v>50</v>
      </c>
      <c r="E251" t="s">
        <v>50</v>
      </c>
      <c r="F251">
        <v>35</v>
      </c>
      <c r="G251">
        <v>52</v>
      </c>
      <c r="H251">
        <v>0</v>
      </c>
      <c r="I251">
        <v>0</v>
      </c>
      <c r="J251">
        <v>1</v>
      </c>
      <c r="K251">
        <v>1</v>
      </c>
      <c r="L251" t="s">
        <v>28</v>
      </c>
      <c r="M251" t="s">
        <v>270</v>
      </c>
      <c r="N251" t="s">
        <v>69</v>
      </c>
      <c r="O251" t="s">
        <v>22</v>
      </c>
      <c r="P251" t="s">
        <v>23</v>
      </c>
      <c r="Q251" t="s">
        <v>30</v>
      </c>
    </row>
    <row r="252" spans="1:17" x14ac:dyDescent="0.2">
      <c r="A252" s="2">
        <v>34416</v>
      </c>
      <c r="B252" t="s">
        <v>25</v>
      </c>
      <c r="C252" t="s">
        <v>39</v>
      </c>
      <c r="D252" t="s">
        <v>19</v>
      </c>
      <c r="E252" t="s">
        <v>19</v>
      </c>
      <c r="F252">
        <v>2</v>
      </c>
      <c r="G252">
        <v>8</v>
      </c>
      <c r="H252">
        <v>0</v>
      </c>
      <c r="I252">
        <v>0</v>
      </c>
      <c r="J252">
        <v>2</v>
      </c>
      <c r="K252">
        <v>0</v>
      </c>
      <c r="L252" t="s">
        <v>28</v>
      </c>
      <c r="M252" t="s">
        <v>75</v>
      </c>
      <c r="N252" t="s">
        <v>25</v>
      </c>
      <c r="O252" t="s">
        <v>22</v>
      </c>
      <c r="P252" t="s">
        <v>23</v>
      </c>
      <c r="Q252" t="s">
        <v>24</v>
      </c>
    </row>
    <row r="253" spans="1:17" x14ac:dyDescent="0.2">
      <c r="A253" s="2">
        <v>34416</v>
      </c>
      <c r="B253" t="s">
        <v>129</v>
      </c>
      <c r="C253" t="s">
        <v>119</v>
      </c>
      <c r="D253" t="s">
        <v>50</v>
      </c>
      <c r="E253" t="s">
        <v>50</v>
      </c>
      <c r="F253">
        <v>1</v>
      </c>
      <c r="G253">
        <v>11</v>
      </c>
      <c r="H253">
        <v>0</v>
      </c>
      <c r="I253">
        <v>0</v>
      </c>
      <c r="J253">
        <v>2</v>
      </c>
      <c r="K253">
        <v>1</v>
      </c>
      <c r="L253" t="s">
        <v>28</v>
      </c>
      <c r="M253" t="s">
        <v>271</v>
      </c>
      <c r="N253" t="s">
        <v>129</v>
      </c>
      <c r="O253" t="s">
        <v>22</v>
      </c>
      <c r="P253" t="s">
        <v>23</v>
      </c>
      <c r="Q253" t="s">
        <v>24</v>
      </c>
    </row>
    <row r="254" spans="1:17" x14ac:dyDescent="0.2">
      <c r="A254" s="2">
        <v>34416</v>
      </c>
      <c r="B254" t="s">
        <v>153</v>
      </c>
      <c r="C254" t="s">
        <v>90</v>
      </c>
      <c r="D254" t="s">
        <v>50</v>
      </c>
      <c r="E254" t="s">
        <v>50</v>
      </c>
      <c r="F254">
        <v>34</v>
      </c>
      <c r="G254">
        <v>24</v>
      </c>
      <c r="H254">
        <v>0</v>
      </c>
      <c r="I254">
        <v>0</v>
      </c>
      <c r="J254">
        <v>0</v>
      </c>
      <c r="K254">
        <v>0</v>
      </c>
      <c r="L254" t="s">
        <v>28</v>
      </c>
      <c r="M254" t="s">
        <v>272</v>
      </c>
      <c r="N254" t="s">
        <v>153</v>
      </c>
      <c r="O254" t="s">
        <v>22</v>
      </c>
      <c r="P254" t="s">
        <v>23</v>
      </c>
      <c r="Q254" t="s">
        <v>30</v>
      </c>
    </row>
    <row r="255" spans="1:17" x14ac:dyDescent="0.2">
      <c r="A255" s="2">
        <v>34416</v>
      </c>
      <c r="B255" t="s">
        <v>98</v>
      </c>
      <c r="C255" t="s">
        <v>95</v>
      </c>
      <c r="D255" t="s">
        <v>50</v>
      </c>
      <c r="E255" t="s">
        <v>50</v>
      </c>
      <c r="F255">
        <v>13</v>
      </c>
      <c r="G255">
        <v>16</v>
      </c>
      <c r="H255">
        <v>0</v>
      </c>
      <c r="I255">
        <v>0</v>
      </c>
      <c r="J255">
        <v>0</v>
      </c>
      <c r="K255">
        <v>0</v>
      </c>
      <c r="L255" t="s">
        <v>28</v>
      </c>
      <c r="M255" t="s">
        <v>99</v>
      </c>
      <c r="N255" t="s">
        <v>98</v>
      </c>
      <c r="O255" t="s">
        <v>22</v>
      </c>
      <c r="P255" t="s">
        <v>23</v>
      </c>
      <c r="Q255" t="s">
        <v>30</v>
      </c>
    </row>
    <row r="256" spans="1:17" x14ac:dyDescent="0.2">
      <c r="A256" s="2">
        <v>34416</v>
      </c>
      <c r="B256" t="s">
        <v>97</v>
      </c>
      <c r="C256" t="s">
        <v>110</v>
      </c>
      <c r="D256" t="s">
        <v>50</v>
      </c>
      <c r="E256" t="s">
        <v>36</v>
      </c>
      <c r="F256">
        <v>116</v>
      </c>
      <c r="G256">
        <v>29</v>
      </c>
      <c r="H256">
        <v>0</v>
      </c>
      <c r="I256">
        <v>0</v>
      </c>
      <c r="J256">
        <v>1</v>
      </c>
      <c r="K256">
        <v>2</v>
      </c>
      <c r="L256" t="s">
        <v>28</v>
      </c>
      <c r="M256" t="s">
        <v>97</v>
      </c>
      <c r="N256" t="s">
        <v>97</v>
      </c>
      <c r="O256" t="s">
        <v>22</v>
      </c>
      <c r="P256" t="s">
        <v>23</v>
      </c>
      <c r="Q256" t="s">
        <v>41</v>
      </c>
    </row>
    <row r="257" spans="1:17" x14ac:dyDescent="0.2">
      <c r="A257" s="2">
        <v>34416</v>
      </c>
      <c r="B257" t="s">
        <v>100</v>
      </c>
      <c r="C257" t="s">
        <v>92</v>
      </c>
      <c r="D257" t="s">
        <v>50</v>
      </c>
      <c r="E257" t="s">
        <v>50</v>
      </c>
      <c r="F257">
        <v>42</v>
      </c>
      <c r="G257">
        <v>10</v>
      </c>
      <c r="H257">
        <v>0</v>
      </c>
      <c r="I257">
        <v>0</v>
      </c>
      <c r="J257">
        <v>2</v>
      </c>
      <c r="K257">
        <v>0</v>
      </c>
      <c r="L257" t="s">
        <v>28</v>
      </c>
      <c r="M257" t="s">
        <v>102</v>
      </c>
      <c r="N257" t="s">
        <v>100</v>
      </c>
      <c r="O257" t="s">
        <v>22</v>
      </c>
      <c r="P257" t="s">
        <v>23</v>
      </c>
      <c r="Q257" t="s">
        <v>24</v>
      </c>
    </row>
    <row r="258" spans="1:17" x14ac:dyDescent="0.2">
      <c r="A258" s="2">
        <v>34416</v>
      </c>
      <c r="B258" t="s">
        <v>104</v>
      </c>
      <c r="C258" t="s">
        <v>126</v>
      </c>
      <c r="D258" t="s">
        <v>50</v>
      </c>
      <c r="E258" t="s">
        <v>50</v>
      </c>
      <c r="F258">
        <v>30</v>
      </c>
      <c r="G258">
        <v>9</v>
      </c>
      <c r="H258">
        <v>0</v>
      </c>
      <c r="I258">
        <v>0</v>
      </c>
      <c r="J258">
        <v>0</v>
      </c>
      <c r="K258">
        <v>1</v>
      </c>
      <c r="L258" t="s">
        <v>28</v>
      </c>
      <c r="M258" t="s">
        <v>273</v>
      </c>
      <c r="N258" t="s">
        <v>104</v>
      </c>
      <c r="O258" t="s">
        <v>22</v>
      </c>
      <c r="P258" t="s">
        <v>23</v>
      </c>
      <c r="Q258" t="s">
        <v>41</v>
      </c>
    </row>
    <row r="259" spans="1:17" x14ac:dyDescent="0.2">
      <c r="A259" s="2">
        <v>34416</v>
      </c>
      <c r="B259" t="s">
        <v>106</v>
      </c>
      <c r="C259" t="s">
        <v>274</v>
      </c>
      <c r="D259" t="s">
        <v>50</v>
      </c>
      <c r="E259" t="s">
        <v>50</v>
      </c>
      <c r="F259">
        <v>6</v>
      </c>
      <c r="G259">
        <v>125</v>
      </c>
      <c r="H259">
        <v>0</v>
      </c>
      <c r="I259">
        <v>0</v>
      </c>
      <c r="J259">
        <v>0</v>
      </c>
      <c r="K259">
        <v>2</v>
      </c>
      <c r="L259" t="s">
        <v>28</v>
      </c>
      <c r="M259" t="s">
        <v>275</v>
      </c>
      <c r="N259" t="s">
        <v>106</v>
      </c>
      <c r="O259" t="s">
        <v>22</v>
      </c>
      <c r="P259" t="s">
        <v>23</v>
      </c>
      <c r="Q259" t="s">
        <v>41</v>
      </c>
    </row>
    <row r="260" spans="1:17" x14ac:dyDescent="0.2">
      <c r="A260" s="2">
        <v>34419</v>
      </c>
      <c r="B260" t="s">
        <v>135</v>
      </c>
      <c r="C260" t="s">
        <v>141</v>
      </c>
      <c r="D260" t="s">
        <v>36</v>
      </c>
      <c r="E260" t="s">
        <v>36</v>
      </c>
      <c r="F260">
        <v>18</v>
      </c>
      <c r="G260">
        <v>61</v>
      </c>
      <c r="H260">
        <v>0</v>
      </c>
      <c r="I260">
        <v>0</v>
      </c>
      <c r="J260">
        <v>3</v>
      </c>
      <c r="K260">
        <v>0</v>
      </c>
      <c r="L260" t="s">
        <v>276</v>
      </c>
      <c r="M260" t="s">
        <v>130</v>
      </c>
      <c r="N260" t="s">
        <v>128</v>
      </c>
      <c r="O260" t="s">
        <v>122</v>
      </c>
      <c r="P260" t="s">
        <v>23</v>
      </c>
      <c r="Q260" t="s">
        <v>24</v>
      </c>
    </row>
    <row r="261" spans="1:17" x14ac:dyDescent="0.2">
      <c r="A261" s="2">
        <v>34419</v>
      </c>
      <c r="B261" t="s">
        <v>113</v>
      </c>
      <c r="C261" t="s">
        <v>107</v>
      </c>
      <c r="D261" t="s">
        <v>115</v>
      </c>
      <c r="E261" t="s">
        <v>19</v>
      </c>
      <c r="F261">
        <v>36</v>
      </c>
      <c r="G261">
        <v>55</v>
      </c>
      <c r="H261">
        <v>0</v>
      </c>
      <c r="I261">
        <v>0</v>
      </c>
      <c r="J261">
        <v>0</v>
      </c>
      <c r="K261">
        <v>2</v>
      </c>
      <c r="L261" t="s">
        <v>28</v>
      </c>
      <c r="M261" t="s">
        <v>231</v>
      </c>
      <c r="N261" t="s">
        <v>113</v>
      </c>
      <c r="O261" t="s">
        <v>22</v>
      </c>
      <c r="P261" t="s">
        <v>23</v>
      </c>
      <c r="Q261" t="s">
        <v>41</v>
      </c>
    </row>
    <row r="262" spans="1:17" x14ac:dyDescent="0.2">
      <c r="A262" s="2">
        <v>34419</v>
      </c>
      <c r="B262" t="s">
        <v>128</v>
      </c>
      <c r="C262" t="s">
        <v>111</v>
      </c>
      <c r="D262" t="s">
        <v>36</v>
      </c>
      <c r="E262" t="s">
        <v>36</v>
      </c>
      <c r="F262">
        <v>32</v>
      </c>
      <c r="G262">
        <v>57</v>
      </c>
      <c r="H262">
        <v>0</v>
      </c>
      <c r="I262">
        <v>0</v>
      </c>
      <c r="J262">
        <v>0</v>
      </c>
      <c r="K262">
        <v>2</v>
      </c>
      <c r="L262" t="s">
        <v>276</v>
      </c>
      <c r="M262" t="s">
        <v>130</v>
      </c>
      <c r="N262" t="s">
        <v>128</v>
      </c>
      <c r="O262" t="s">
        <v>22</v>
      </c>
      <c r="P262" t="s">
        <v>23</v>
      </c>
      <c r="Q262" t="s">
        <v>41</v>
      </c>
    </row>
    <row r="263" spans="1:17" x14ac:dyDescent="0.2">
      <c r="A263" s="2">
        <v>34419</v>
      </c>
      <c r="B263" t="s">
        <v>77</v>
      </c>
      <c r="C263" t="s">
        <v>17</v>
      </c>
      <c r="D263" t="s">
        <v>27</v>
      </c>
      <c r="E263" t="s">
        <v>19</v>
      </c>
      <c r="F263">
        <v>21</v>
      </c>
      <c r="G263">
        <v>56</v>
      </c>
      <c r="H263">
        <v>0</v>
      </c>
      <c r="I263">
        <v>0</v>
      </c>
      <c r="J263">
        <v>2</v>
      </c>
      <c r="K263">
        <v>2</v>
      </c>
      <c r="L263" t="s">
        <v>28</v>
      </c>
      <c r="M263" t="s">
        <v>277</v>
      </c>
      <c r="N263" t="s">
        <v>77</v>
      </c>
      <c r="O263" t="s">
        <v>22</v>
      </c>
      <c r="P263" t="s">
        <v>23</v>
      </c>
      <c r="Q263" t="s">
        <v>30</v>
      </c>
    </row>
    <row r="264" spans="1:17" x14ac:dyDescent="0.2">
      <c r="A264" s="2">
        <v>34420</v>
      </c>
      <c r="B264" t="s">
        <v>199</v>
      </c>
      <c r="C264" t="s">
        <v>34</v>
      </c>
      <c r="D264" t="s">
        <v>36</v>
      </c>
      <c r="E264" t="s">
        <v>36</v>
      </c>
      <c r="F264">
        <v>31</v>
      </c>
      <c r="G264">
        <v>62</v>
      </c>
      <c r="H264">
        <v>0</v>
      </c>
      <c r="I264">
        <v>0</v>
      </c>
      <c r="J264">
        <v>1</v>
      </c>
      <c r="K264">
        <v>0</v>
      </c>
      <c r="L264" t="s">
        <v>276</v>
      </c>
      <c r="M264" t="s">
        <v>278</v>
      </c>
      <c r="N264" t="s">
        <v>128</v>
      </c>
      <c r="O264" t="s">
        <v>122</v>
      </c>
      <c r="P264" t="s">
        <v>23</v>
      </c>
      <c r="Q264" t="s">
        <v>24</v>
      </c>
    </row>
    <row r="265" spans="1:17" x14ac:dyDescent="0.2">
      <c r="A265" s="2">
        <v>34420</v>
      </c>
      <c r="B265" t="s">
        <v>136</v>
      </c>
      <c r="C265" t="s">
        <v>35</v>
      </c>
      <c r="D265" t="s">
        <v>36</v>
      </c>
      <c r="E265" t="s">
        <v>36</v>
      </c>
      <c r="F265">
        <v>28</v>
      </c>
      <c r="G265">
        <v>73</v>
      </c>
      <c r="H265">
        <v>0</v>
      </c>
      <c r="I265">
        <v>0</v>
      </c>
      <c r="J265">
        <v>4</v>
      </c>
      <c r="K265">
        <v>0</v>
      </c>
      <c r="L265" t="s">
        <v>276</v>
      </c>
      <c r="M265" t="s">
        <v>278</v>
      </c>
      <c r="N265" t="s">
        <v>128</v>
      </c>
      <c r="O265" t="s">
        <v>122</v>
      </c>
      <c r="P265" t="s">
        <v>23</v>
      </c>
      <c r="Q265" t="s">
        <v>24</v>
      </c>
    </row>
    <row r="266" spans="1:17" x14ac:dyDescent="0.2">
      <c r="A266" s="2">
        <v>34421</v>
      </c>
      <c r="B266" t="s">
        <v>183</v>
      </c>
      <c r="C266" t="s">
        <v>141</v>
      </c>
      <c r="D266" t="s">
        <v>36</v>
      </c>
      <c r="E266" t="s">
        <v>36</v>
      </c>
      <c r="F266">
        <v>25</v>
      </c>
      <c r="G266">
        <v>61</v>
      </c>
      <c r="H266">
        <v>0</v>
      </c>
      <c r="I266">
        <v>0</v>
      </c>
      <c r="J266">
        <v>4</v>
      </c>
      <c r="K266">
        <v>0</v>
      </c>
      <c r="L266" t="s">
        <v>276</v>
      </c>
      <c r="M266" t="s">
        <v>130</v>
      </c>
      <c r="N266" t="s">
        <v>128</v>
      </c>
      <c r="O266" t="s">
        <v>122</v>
      </c>
      <c r="P266" t="s">
        <v>23</v>
      </c>
      <c r="Q266" t="s">
        <v>24</v>
      </c>
    </row>
    <row r="267" spans="1:17" x14ac:dyDescent="0.2">
      <c r="A267" s="2">
        <v>34422</v>
      </c>
      <c r="B267" t="s">
        <v>118</v>
      </c>
      <c r="C267" t="s">
        <v>34</v>
      </c>
      <c r="D267" t="s">
        <v>36</v>
      </c>
      <c r="E267" t="s">
        <v>36</v>
      </c>
      <c r="F267">
        <v>58</v>
      </c>
      <c r="G267">
        <v>62</v>
      </c>
      <c r="H267">
        <v>0</v>
      </c>
      <c r="I267">
        <v>0</v>
      </c>
      <c r="J267">
        <v>2</v>
      </c>
      <c r="K267">
        <v>1</v>
      </c>
      <c r="L267" t="s">
        <v>276</v>
      </c>
      <c r="M267" t="s">
        <v>278</v>
      </c>
      <c r="N267" t="s">
        <v>128</v>
      </c>
      <c r="O267" t="s">
        <v>122</v>
      </c>
      <c r="P267" t="s">
        <v>23</v>
      </c>
      <c r="Q267" t="s">
        <v>24</v>
      </c>
    </row>
    <row r="268" spans="1:17" x14ac:dyDescent="0.2">
      <c r="A268" s="2">
        <v>34422</v>
      </c>
      <c r="B268" t="s">
        <v>138</v>
      </c>
      <c r="C268" t="s">
        <v>35</v>
      </c>
      <c r="D268" t="s">
        <v>36</v>
      </c>
      <c r="E268" t="s">
        <v>36</v>
      </c>
      <c r="F268">
        <v>22</v>
      </c>
      <c r="G268">
        <v>73</v>
      </c>
      <c r="H268">
        <v>0</v>
      </c>
      <c r="I268">
        <v>0</v>
      </c>
      <c r="J268">
        <v>0</v>
      </c>
      <c r="K268">
        <v>0</v>
      </c>
      <c r="L268" t="s">
        <v>276</v>
      </c>
      <c r="M268" t="s">
        <v>278</v>
      </c>
      <c r="N268" t="s">
        <v>128</v>
      </c>
      <c r="O268" t="s">
        <v>122</v>
      </c>
      <c r="P268" t="s">
        <v>23</v>
      </c>
      <c r="Q268" t="s">
        <v>30</v>
      </c>
    </row>
    <row r="269" spans="1:17" x14ac:dyDescent="0.2">
      <c r="A269" s="2">
        <v>34423</v>
      </c>
      <c r="B269" t="s">
        <v>184</v>
      </c>
      <c r="C269" t="s">
        <v>244</v>
      </c>
      <c r="D269" t="s">
        <v>50</v>
      </c>
      <c r="E269" t="s">
        <v>50</v>
      </c>
      <c r="F269">
        <v>78</v>
      </c>
      <c r="G269">
        <v>60</v>
      </c>
      <c r="H269">
        <v>0</v>
      </c>
      <c r="I269">
        <v>0</v>
      </c>
      <c r="J269">
        <v>1</v>
      </c>
      <c r="K269">
        <v>2</v>
      </c>
      <c r="L269" t="s">
        <v>28</v>
      </c>
      <c r="M269" t="s">
        <v>193</v>
      </c>
      <c r="N269" t="s">
        <v>184</v>
      </c>
      <c r="O269" t="s">
        <v>22</v>
      </c>
      <c r="P269" t="s">
        <v>23</v>
      </c>
      <c r="Q269" t="s">
        <v>41</v>
      </c>
    </row>
    <row r="270" spans="1:17" x14ac:dyDescent="0.2">
      <c r="A270" s="2">
        <v>34423</v>
      </c>
      <c r="B270" t="s">
        <v>135</v>
      </c>
      <c r="C270" t="s">
        <v>183</v>
      </c>
      <c r="D270" t="s">
        <v>36</v>
      </c>
      <c r="E270" t="s">
        <v>36</v>
      </c>
      <c r="F270">
        <v>18</v>
      </c>
      <c r="G270">
        <v>25</v>
      </c>
      <c r="H270">
        <v>0</v>
      </c>
      <c r="I270">
        <v>0</v>
      </c>
      <c r="J270">
        <v>0</v>
      </c>
      <c r="K270">
        <v>0</v>
      </c>
      <c r="L270" t="s">
        <v>276</v>
      </c>
      <c r="M270" t="s">
        <v>130</v>
      </c>
      <c r="N270" t="s">
        <v>128</v>
      </c>
      <c r="O270" t="s">
        <v>122</v>
      </c>
      <c r="P270" t="s">
        <v>23</v>
      </c>
      <c r="Q270" t="s">
        <v>30</v>
      </c>
    </row>
    <row r="271" spans="1:17" x14ac:dyDescent="0.2">
      <c r="A271" s="2">
        <v>34424</v>
      </c>
      <c r="B271" t="s">
        <v>199</v>
      </c>
      <c r="C271" t="s">
        <v>118</v>
      </c>
      <c r="D271" t="s">
        <v>36</v>
      </c>
      <c r="E271" t="s">
        <v>36</v>
      </c>
      <c r="F271">
        <v>31</v>
      </c>
      <c r="G271">
        <v>58</v>
      </c>
      <c r="H271">
        <v>0</v>
      </c>
      <c r="I271">
        <v>0</v>
      </c>
      <c r="J271">
        <v>1</v>
      </c>
      <c r="K271">
        <v>0</v>
      </c>
      <c r="L271" t="s">
        <v>276</v>
      </c>
      <c r="M271" t="s">
        <v>278</v>
      </c>
      <c r="N271" t="s">
        <v>128</v>
      </c>
      <c r="O271" t="s">
        <v>122</v>
      </c>
      <c r="P271" t="s">
        <v>23</v>
      </c>
      <c r="Q271" t="s">
        <v>24</v>
      </c>
    </row>
    <row r="272" spans="1:17" x14ac:dyDescent="0.2">
      <c r="A272" s="2">
        <v>34424</v>
      </c>
      <c r="B272" t="s">
        <v>138</v>
      </c>
      <c r="C272" t="s">
        <v>136</v>
      </c>
      <c r="D272" t="s">
        <v>36</v>
      </c>
      <c r="E272" t="s">
        <v>36</v>
      </c>
      <c r="F272">
        <v>22</v>
      </c>
      <c r="G272">
        <v>28</v>
      </c>
      <c r="H272">
        <v>0</v>
      </c>
      <c r="I272">
        <v>0</v>
      </c>
      <c r="J272">
        <v>1</v>
      </c>
      <c r="K272">
        <v>0</v>
      </c>
      <c r="L272" t="s">
        <v>276</v>
      </c>
      <c r="M272" t="s">
        <v>278</v>
      </c>
      <c r="N272" t="s">
        <v>128</v>
      </c>
      <c r="O272" t="s">
        <v>122</v>
      </c>
      <c r="P272" t="s">
        <v>23</v>
      </c>
      <c r="Q272" t="s">
        <v>24</v>
      </c>
    </row>
    <row r="273" spans="1:17" x14ac:dyDescent="0.2">
      <c r="A273" s="2">
        <v>34426</v>
      </c>
      <c r="B273" t="s">
        <v>183</v>
      </c>
      <c r="C273" t="s">
        <v>111</v>
      </c>
      <c r="D273" t="s">
        <v>36</v>
      </c>
      <c r="E273" t="s">
        <v>36</v>
      </c>
      <c r="F273">
        <v>25</v>
      </c>
      <c r="G273">
        <v>57</v>
      </c>
      <c r="H273">
        <v>0</v>
      </c>
      <c r="I273">
        <v>0</v>
      </c>
      <c r="J273">
        <v>0</v>
      </c>
      <c r="K273">
        <v>1</v>
      </c>
      <c r="L273" t="s">
        <v>276</v>
      </c>
      <c r="M273" t="s">
        <v>130</v>
      </c>
      <c r="N273" t="s">
        <v>128</v>
      </c>
      <c r="O273" t="s">
        <v>122</v>
      </c>
      <c r="P273" t="s">
        <v>23</v>
      </c>
      <c r="Q273" t="s">
        <v>41</v>
      </c>
    </row>
    <row r="274" spans="1:17" x14ac:dyDescent="0.2">
      <c r="A274" s="2">
        <v>34427</v>
      </c>
      <c r="B274" t="s">
        <v>199</v>
      </c>
      <c r="C274" t="s">
        <v>136</v>
      </c>
      <c r="D274" t="s">
        <v>36</v>
      </c>
      <c r="E274" t="s">
        <v>36</v>
      </c>
      <c r="F274">
        <v>31</v>
      </c>
      <c r="G274">
        <v>28</v>
      </c>
      <c r="H274">
        <v>0</v>
      </c>
      <c r="I274">
        <v>0</v>
      </c>
      <c r="J274">
        <v>1</v>
      </c>
      <c r="K274">
        <v>2</v>
      </c>
      <c r="L274" t="s">
        <v>276</v>
      </c>
      <c r="M274" t="s">
        <v>278</v>
      </c>
      <c r="N274" t="s">
        <v>128</v>
      </c>
      <c r="O274" t="s">
        <v>122</v>
      </c>
      <c r="P274" t="s">
        <v>23</v>
      </c>
      <c r="Q274" t="s">
        <v>41</v>
      </c>
    </row>
    <row r="275" spans="1:17" x14ac:dyDescent="0.2">
      <c r="A275" s="2">
        <v>34427</v>
      </c>
      <c r="B275" t="s">
        <v>138</v>
      </c>
      <c r="C275" t="s">
        <v>118</v>
      </c>
      <c r="D275" t="s">
        <v>36</v>
      </c>
      <c r="E275" t="s">
        <v>36</v>
      </c>
      <c r="F275">
        <v>22</v>
      </c>
      <c r="G275">
        <v>58</v>
      </c>
      <c r="H275">
        <v>0</v>
      </c>
      <c r="I275">
        <v>0</v>
      </c>
      <c r="J275">
        <v>1</v>
      </c>
      <c r="K275">
        <v>0</v>
      </c>
      <c r="L275" t="s">
        <v>276</v>
      </c>
      <c r="M275" t="s">
        <v>278</v>
      </c>
      <c r="N275" t="s">
        <v>128</v>
      </c>
      <c r="O275" t="s">
        <v>122</v>
      </c>
      <c r="P275" t="s">
        <v>23</v>
      </c>
      <c r="Q275" t="s">
        <v>24</v>
      </c>
    </row>
    <row r="276" spans="1:17" x14ac:dyDescent="0.2">
      <c r="A276" s="2">
        <v>34430</v>
      </c>
      <c r="B276" t="s">
        <v>94</v>
      </c>
      <c r="C276" t="s">
        <v>249</v>
      </c>
      <c r="D276" t="s">
        <v>50</v>
      </c>
      <c r="E276" t="s">
        <v>50</v>
      </c>
      <c r="F276">
        <v>52</v>
      </c>
      <c r="G276">
        <v>123</v>
      </c>
      <c r="H276">
        <v>0</v>
      </c>
      <c r="I276">
        <v>0</v>
      </c>
      <c r="J276">
        <v>0</v>
      </c>
      <c r="K276">
        <v>1</v>
      </c>
      <c r="L276" t="s">
        <v>28</v>
      </c>
      <c r="M276" t="s">
        <v>279</v>
      </c>
      <c r="N276" t="s">
        <v>94</v>
      </c>
      <c r="O276" t="s">
        <v>22</v>
      </c>
      <c r="P276" t="s">
        <v>23</v>
      </c>
      <c r="Q276" t="s">
        <v>41</v>
      </c>
    </row>
    <row r="277" spans="1:17" x14ac:dyDescent="0.2">
      <c r="A277" s="2">
        <v>34430</v>
      </c>
      <c r="B277" t="s">
        <v>135</v>
      </c>
      <c r="C277" t="s">
        <v>136</v>
      </c>
      <c r="D277" t="s">
        <v>36</v>
      </c>
      <c r="E277" t="s">
        <v>36</v>
      </c>
      <c r="F277">
        <v>18</v>
      </c>
      <c r="G277">
        <v>28</v>
      </c>
      <c r="H277">
        <v>0</v>
      </c>
      <c r="I277">
        <v>0</v>
      </c>
      <c r="J277">
        <v>2</v>
      </c>
      <c r="K277">
        <v>2</v>
      </c>
      <c r="L277" t="s">
        <v>276</v>
      </c>
      <c r="M277" t="s">
        <v>130</v>
      </c>
      <c r="N277" t="s">
        <v>128</v>
      </c>
      <c r="O277" t="s">
        <v>122</v>
      </c>
      <c r="P277" t="s">
        <v>59</v>
      </c>
      <c r="Q277" t="s">
        <v>24</v>
      </c>
    </row>
    <row r="278" spans="1:17" x14ac:dyDescent="0.2">
      <c r="A278" s="2">
        <v>34430</v>
      </c>
      <c r="B278" t="s">
        <v>138</v>
      </c>
      <c r="C278" t="s">
        <v>111</v>
      </c>
      <c r="D278" t="s">
        <v>36</v>
      </c>
      <c r="E278" t="s">
        <v>36</v>
      </c>
      <c r="F278">
        <v>22</v>
      </c>
      <c r="G278">
        <v>57</v>
      </c>
      <c r="H278">
        <v>0</v>
      </c>
      <c r="I278">
        <v>0</v>
      </c>
      <c r="J278">
        <v>4</v>
      </c>
      <c r="K278">
        <v>0</v>
      </c>
      <c r="L278" t="s">
        <v>276</v>
      </c>
      <c r="M278" t="s">
        <v>130</v>
      </c>
      <c r="N278" t="s">
        <v>128</v>
      </c>
      <c r="O278" t="s">
        <v>122</v>
      </c>
      <c r="P278" t="s">
        <v>23</v>
      </c>
      <c r="Q278" t="s">
        <v>24</v>
      </c>
    </row>
    <row r="279" spans="1:17" x14ac:dyDescent="0.2">
      <c r="A279" s="2">
        <v>34431</v>
      </c>
      <c r="B279" t="s">
        <v>188</v>
      </c>
      <c r="C279" t="s">
        <v>263</v>
      </c>
      <c r="D279" t="s">
        <v>27</v>
      </c>
      <c r="E279" t="s">
        <v>27</v>
      </c>
      <c r="F279">
        <v>140</v>
      </c>
      <c r="G279">
        <v>147</v>
      </c>
      <c r="H279">
        <v>0</v>
      </c>
      <c r="I279">
        <v>0</v>
      </c>
      <c r="J279">
        <v>2</v>
      </c>
      <c r="K279">
        <v>3</v>
      </c>
      <c r="L279" t="s">
        <v>280</v>
      </c>
      <c r="M279" t="s">
        <v>281</v>
      </c>
      <c r="N279" t="s">
        <v>282</v>
      </c>
      <c r="O279" t="s">
        <v>122</v>
      </c>
      <c r="P279" t="s">
        <v>23</v>
      </c>
      <c r="Q279" t="s">
        <v>41</v>
      </c>
    </row>
    <row r="280" spans="1:17" x14ac:dyDescent="0.2">
      <c r="A280" s="2">
        <v>34431</v>
      </c>
      <c r="B280" t="s">
        <v>43</v>
      </c>
      <c r="C280" t="s">
        <v>17</v>
      </c>
      <c r="D280" t="s">
        <v>19</v>
      </c>
      <c r="E280" t="s">
        <v>19</v>
      </c>
      <c r="F280">
        <v>20</v>
      </c>
      <c r="G280">
        <v>56</v>
      </c>
      <c r="H280">
        <v>0</v>
      </c>
      <c r="I280">
        <v>0</v>
      </c>
      <c r="J280">
        <v>0</v>
      </c>
      <c r="K280">
        <v>1</v>
      </c>
      <c r="L280" t="s">
        <v>28</v>
      </c>
      <c r="M280" t="s">
        <v>283</v>
      </c>
      <c r="N280" t="s">
        <v>43</v>
      </c>
      <c r="O280" t="s">
        <v>22</v>
      </c>
      <c r="P280" t="s">
        <v>23</v>
      </c>
      <c r="Q280" t="s">
        <v>41</v>
      </c>
    </row>
    <row r="281" spans="1:17" x14ac:dyDescent="0.2">
      <c r="A281" s="2">
        <v>34433</v>
      </c>
      <c r="B281" t="s">
        <v>232</v>
      </c>
      <c r="C281" t="s">
        <v>188</v>
      </c>
      <c r="D281" t="s">
        <v>19</v>
      </c>
      <c r="E281" t="s">
        <v>27</v>
      </c>
      <c r="F281">
        <v>109</v>
      </c>
      <c r="G281">
        <v>140</v>
      </c>
      <c r="H281">
        <v>0</v>
      </c>
      <c r="I281">
        <v>0</v>
      </c>
      <c r="J281">
        <v>2</v>
      </c>
      <c r="K281">
        <v>0</v>
      </c>
      <c r="L281" t="s">
        <v>280</v>
      </c>
      <c r="M281" t="s">
        <v>281</v>
      </c>
      <c r="N281" t="s">
        <v>282</v>
      </c>
      <c r="O281" t="s">
        <v>122</v>
      </c>
      <c r="P281" t="s">
        <v>23</v>
      </c>
      <c r="Q281" t="s">
        <v>24</v>
      </c>
    </row>
    <row r="282" spans="1:17" x14ac:dyDescent="0.2">
      <c r="A282" s="2">
        <v>34434</v>
      </c>
      <c r="B282" t="s">
        <v>136</v>
      </c>
      <c r="C282" t="s">
        <v>111</v>
      </c>
      <c r="D282" t="s">
        <v>36</v>
      </c>
      <c r="E282" t="s">
        <v>36</v>
      </c>
      <c r="F282">
        <v>28</v>
      </c>
      <c r="G282">
        <v>57</v>
      </c>
      <c r="H282">
        <v>0</v>
      </c>
      <c r="I282">
        <v>0</v>
      </c>
      <c r="J282">
        <v>3</v>
      </c>
      <c r="K282">
        <v>1</v>
      </c>
      <c r="L282" t="s">
        <v>276</v>
      </c>
      <c r="M282" t="s">
        <v>130</v>
      </c>
      <c r="N282" t="s">
        <v>128</v>
      </c>
      <c r="O282" t="s">
        <v>122</v>
      </c>
      <c r="P282" t="s">
        <v>23</v>
      </c>
      <c r="Q282" t="s">
        <v>24</v>
      </c>
    </row>
    <row r="283" spans="1:17" x14ac:dyDescent="0.2">
      <c r="A283" s="2">
        <v>34434</v>
      </c>
      <c r="B283" t="s">
        <v>135</v>
      </c>
      <c r="C283" t="s">
        <v>138</v>
      </c>
      <c r="D283" t="s">
        <v>36</v>
      </c>
      <c r="E283" t="s">
        <v>36</v>
      </c>
      <c r="F283">
        <v>18</v>
      </c>
      <c r="G283">
        <v>22</v>
      </c>
      <c r="H283">
        <v>0</v>
      </c>
      <c r="I283">
        <v>0</v>
      </c>
      <c r="J283">
        <v>2</v>
      </c>
      <c r="K283">
        <v>1</v>
      </c>
      <c r="L283" t="s">
        <v>276</v>
      </c>
      <c r="M283" t="s">
        <v>130</v>
      </c>
      <c r="N283" t="s">
        <v>128</v>
      </c>
      <c r="O283" t="s">
        <v>122</v>
      </c>
      <c r="P283" t="s">
        <v>23</v>
      </c>
      <c r="Q283" t="s">
        <v>24</v>
      </c>
    </row>
    <row r="284" spans="1:17" x14ac:dyDescent="0.2">
      <c r="A284" s="2">
        <v>34435</v>
      </c>
      <c r="B284" t="s">
        <v>232</v>
      </c>
      <c r="C284" t="s">
        <v>263</v>
      </c>
      <c r="D284" t="s">
        <v>19</v>
      </c>
      <c r="E284" t="s">
        <v>27</v>
      </c>
      <c r="F284">
        <v>109</v>
      </c>
      <c r="G284">
        <v>147</v>
      </c>
      <c r="H284">
        <v>0</v>
      </c>
      <c r="I284">
        <v>0</v>
      </c>
      <c r="J284">
        <v>1</v>
      </c>
      <c r="K284">
        <v>1</v>
      </c>
      <c r="L284" t="s">
        <v>280</v>
      </c>
      <c r="M284" t="s">
        <v>281</v>
      </c>
      <c r="N284" t="s">
        <v>282</v>
      </c>
      <c r="O284" t="s">
        <v>122</v>
      </c>
      <c r="P284" t="s">
        <v>23</v>
      </c>
      <c r="Q284" t="s">
        <v>30</v>
      </c>
    </row>
    <row r="285" spans="1:17" x14ac:dyDescent="0.2">
      <c r="A285" s="2">
        <v>34437</v>
      </c>
      <c r="B285" t="s">
        <v>90</v>
      </c>
      <c r="C285" t="s">
        <v>113</v>
      </c>
      <c r="D285" t="s">
        <v>50</v>
      </c>
      <c r="E285" t="s">
        <v>115</v>
      </c>
      <c r="F285">
        <v>24</v>
      </c>
      <c r="G285">
        <v>36</v>
      </c>
      <c r="H285">
        <v>0</v>
      </c>
      <c r="I285">
        <v>0</v>
      </c>
      <c r="J285">
        <v>1</v>
      </c>
      <c r="K285">
        <v>0</v>
      </c>
      <c r="L285" t="s">
        <v>28</v>
      </c>
      <c r="M285" t="s">
        <v>284</v>
      </c>
      <c r="N285" t="s">
        <v>67</v>
      </c>
      <c r="O285" t="s">
        <v>122</v>
      </c>
      <c r="P285" t="s">
        <v>23</v>
      </c>
      <c r="Q285" t="s">
        <v>24</v>
      </c>
    </row>
    <row r="286" spans="1:17" x14ac:dyDescent="0.2">
      <c r="A286" s="2">
        <v>34438</v>
      </c>
      <c r="B286" t="s">
        <v>282</v>
      </c>
      <c r="C286" t="s">
        <v>232</v>
      </c>
      <c r="D286" t="s">
        <v>19</v>
      </c>
      <c r="E286" t="s">
        <v>19</v>
      </c>
      <c r="F286">
        <v>93</v>
      </c>
      <c r="G286">
        <v>109</v>
      </c>
      <c r="H286">
        <v>0</v>
      </c>
      <c r="I286">
        <v>0</v>
      </c>
      <c r="J286">
        <v>3</v>
      </c>
      <c r="K286">
        <v>2</v>
      </c>
      <c r="L286" t="s">
        <v>280</v>
      </c>
      <c r="M286" t="s">
        <v>285</v>
      </c>
      <c r="N286" t="s">
        <v>282</v>
      </c>
      <c r="O286" t="s">
        <v>22</v>
      </c>
      <c r="P286" t="s">
        <v>23</v>
      </c>
      <c r="Q286" t="s">
        <v>24</v>
      </c>
    </row>
    <row r="287" spans="1:17" x14ac:dyDescent="0.2">
      <c r="A287" s="2">
        <v>34439</v>
      </c>
      <c r="B287" t="s">
        <v>239</v>
      </c>
      <c r="C287" t="s">
        <v>87</v>
      </c>
      <c r="D287" t="s">
        <v>115</v>
      </c>
      <c r="E287" t="s">
        <v>50</v>
      </c>
      <c r="F287">
        <v>83</v>
      </c>
      <c r="G287">
        <v>23</v>
      </c>
      <c r="H287">
        <v>0</v>
      </c>
      <c r="I287">
        <v>0</v>
      </c>
      <c r="J287">
        <v>1</v>
      </c>
      <c r="K287">
        <v>1</v>
      </c>
      <c r="L287" t="s">
        <v>28</v>
      </c>
      <c r="M287" t="s">
        <v>240</v>
      </c>
      <c r="N287" t="s">
        <v>239</v>
      </c>
      <c r="O287" t="s">
        <v>22</v>
      </c>
      <c r="P287" t="s">
        <v>23</v>
      </c>
      <c r="Q287" t="s">
        <v>30</v>
      </c>
    </row>
    <row r="288" spans="1:17" x14ac:dyDescent="0.2">
      <c r="A288" s="2">
        <v>34441</v>
      </c>
      <c r="B288" t="s">
        <v>43</v>
      </c>
      <c r="C288" t="s">
        <v>135</v>
      </c>
      <c r="D288" t="s">
        <v>19</v>
      </c>
      <c r="E288" t="s">
        <v>36</v>
      </c>
      <c r="F288">
        <v>20</v>
      </c>
      <c r="G288">
        <v>18</v>
      </c>
      <c r="H288">
        <v>0</v>
      </c>
      <c r="I288">
        <v>0</v>
      </c>
      <c r="J288">
        <v>1</v>
      </c>
      <c r="K288">
        <v>0</v>
      </c>
      <c r="L288" t="s">
        <v>28</v>
      </c>
      <c r="M288" t="s">
        <v>286</v>
      </c>
      <c r="N288" t="s">
        <v>43</v>
      </c>
      <c r="O288" t="s">
        <v>22</v>
      </c>
      <c r="P288" t="s">
        <v>23</v>
      </c>
      <c r="Q288" t="s">
        <v>24</v>
      </c>
    </row>
    <row r="289" spans="1:17" x14ac:dyDescent="0.2">
      <c r="A289" s="2">
        <v>34442</v>
      </c>
      <c r="B289" t="s">
        <v>128</v>
      </c>
      <c r="C289" t="s">
        <v>113</v>
      </c>
      <c r="D289" t="s">
        <v>36</v>
      </c>
      <c r="E289" t="s">
        <v>115</v>
      </c>
      <c r="F289">
        <v>32</v>
      </c>
      <c r="G289">
        <v>36</v>
      </c>
      <c r="H289">
        <v>0</v>
      </c>
      <c r="I289">
        <v>0</v>
      </c>
      <c r="J289">
        <v>2</v>
      </c>
      <c r="K289">
        <v>0</v>
      </c>
      <c r="L289" t="s">
        <v>28</v>
      </c>
      <c r="M289" t="s">
        <v>130</v>
      </c>
      <c r="N289" t="s">
        <v>128</v>
      </c>
      <c r="O289" t="s">
        <v>22</v>
      </c>
      <c r="P289" t="s">
        <v>23</v>
      </c>
      <c r="Q289" t="s">
        <v>24</v>
      </c>
    </row>
    <row r="290" spans="1:17" x14ac:dyDescent="0.2">
      <c r="A290" s="2">
        <v>34444</v>
      </c>
      <c r="B290" t="s">
        <v>39</v>
      </c>
      <c r="C290" t="s">
        <v>110</v>
      </c>
      <c r="D290" t="s">
        <v>19</v>
      </c>
      <c r="E290" t="s">
        <v>36</v>
      </c>
      <c r="F290">
        <v>10</v>
      </c>
      <c r="G290">
        <v>26</v>
      </c>
      <c r="H290">
        <v>0</v>
      </c>
      <c r="I290">
        <v>0</v>
      </c>
      <c r="J290">
        <v>3</v>
      </c>
      <c r="K290">
        <v>1</v>
      </c>
      <c r="L290" t="s">
        <v>28</v>
      </c>
      <c r="M290" t="s">
        <v>287</v>
      </c>
      <c r="N290" t="s">
        <v>39</v>
      </c>
      <c r="O290" t="s">
        <v>22</v>
      </c>
      <c r="P290" t="s">
        <v>23</v>
      </c>
      <c r="Q290" t="s">
        <v>24</v>
      </c>
    </row>
    <row r="291" spans="1:17" x14ac:dyDescent="0.2">
      <c r="A291" s="2">
        <v>34444</v>
      </c>
      <c r="B291" t="s">
        <v>69</v>
      </c>
      <c r="C291" t="s">
        <v>104</v>
      </c>
      <c r="D291" t="s">
        <v>50</v>
      </c>
      <c r="E291" t="s">
        <v>50</v>
      </c>
      <c r="F291">
        <v>36</v>
      </c>
      <c r="G291">
        <v>31</v>
      </c>
      <c r="H291">
        <v>0</v>
      </c>
      <c r="I291">
        <v>0</v>
      </c>
      <c r="J291">
        <v>1</v>
      </c>
      <c r="K291">
        <v>2</v>
      </c>
      <c r="L291" t="s">
        <v>28</v>
      </c>
      <c r="M291" t="s">
        <v>71</v>
      </c>
      <c r="N291" t="s">
        <v>69</v>
      </c>
      <c r="O291" t="s">
        <v>22</v>
      </c>
      <c r="P291" t="s">
        <v>23</v>
      </c>
      <c r="Q291" t="s">
        <v>41</v>
      </c>
    </row>
    <row r="292" spans="1:17" x14ac:dyDescent="0.2">
      <c r="A292" s="2">
        <v>34444</v>
      </c>
      <c r="B292" t="s">
        <v>72</v>
      </c>
      <c r="C292" t="s">
        <v>94</v>
      </c>
      <c r="D292" t="s">
        <v>50</v>
      </c>
      <c r="E292" t="s">
        <v>50</v>
      </c>
      <c r="F292">
        <v>6</v>
      </c>
      <c r="G292">
        <v>53</v>
      </c>
      <c r="H292">
        <v>0</v>
      </c>
      <c r="I292">
        <v>0</v>
      </c>
      <c r="J292">
        <v>3</v>
      </c>
      <c r="K292">
        <v>1</v>
      </c>
      <c r="L292" t="s">
        <v>28</v>
      </c>
      <c r="M292" t="s">
        <v>74</v>
      </c>
      <c r="N292" t="s">
        <v>72</v>
      </c>
      <c r="O292" t="s">
        <v>22</v>
      </c>
      <c r="P292" t="s">
        <v>23</v>
      </c>
      <c r="Q292" t="s">
        <v>24</v>
      </c>
    </row>
    <row r="293" spans="1:17" x14ac:dyDescent="0.2">
      <c r="A293" s="2">
        <v>34444</v>
      </c>
      <c r="B293" t="s">
        <v>76</v>
      </c>
      <c r="C293" t="s">
        <v>113</v>
      </c>
      <c r="D293" t="s">
        <v>50</v>
      </c>
      <c r="E293" t="s">
        <v>115</v>
      </c>
      <c r="F293">
        <v>43</v>
      </c>
      <c r="G293">
        <v>34</v>
      </c>
      <c r="H293">
        <v>0</v>
      </c>
      <c r="I293">
        <v>0</v>
      </c>
      <c r="J293">
        <v>0</v>
      </c>
      <c r="K293">
        <v>2</v>
      </c>
      <c r="L293" t="s">
        <v>28</v>
      </c>
      <c r="M293" t="s">
        <v>288</v>
      </c>
      <c r="N293" t="s">
        <v>67</v>
      </c>
      <c r="O293" t="s">
        <v>122</v>
      </c>
      <c r="P293" t="s">
        <v>23</v>
      </c>
      <c r="Q293" t="s">
        <v>41</v>
      </c>
    </row>
    <row r="294" spans="1:17" x14ac:dyDescent="0.2">
      <c r="A294" s="2">
        <v>34444</v>
      </c>
      <c r="B294" t="s">
        <v>73</v>
      </c>
      <c r="C294" t="s">
        <v>123</v>
      </c>
      <c r="D294" t="s">
        <v>50</v>
      </c>
      <c r="E294" t="s">
        <v>50</v>
      </c>
      <c r="F294">
        <v>87</v>
      </c>
      <c r="G294">
        <v>52</v>
      </c>
      <c r="H294">
        <v>0</v>
      </c>
      <c r="I294">
        <v>0</v>
      </c>
      <c r="J294">
        <v>1</v>
      </c>
      <c r="K294">
        <v>1</v>
      </c>
      <c r="L294" t="s">
        <v>28</v>
      </c>
      <c r="M294" t="s">
        <v>289</v>
      </c>
      <c r="N294" t="s">
        <v>73</v>
      </c>
      <c r="O294" t="s">
        <v>22</v>
      </c>
      <c r="P294" t="s">
        <v>23</v>
      </c>
      <c r="Q294" t="s">
        <v>30</v>
      </c>
    </row>
    <row r="295" spans="1:17" x14ac:dyDescent="0.2">
      <c r="A295" s="2">
        <v>34444</v>
      </c>
      <c r="B295" t="s">
        <v>126</v>
      </c>
      <c r="C295" t="s">
        <v>98</v>
      </c>
      <c r="D295" t="s">
        <v>50</v>
      </c>
      <c r="E295" t="s">
        <v>50</v>
      </c>
      <c r="F295">
        <v>8</v>
      </c>
      <c r="G295">
        <v>17</v>
      </c>
      <c r="H295">
        <v>0</v>
      </c>
      <c r="I295">
        <v>0</v>
      </c>
      <c r="J295">
        <v>0</v>
      </c>
      <c r="K295">
        <v>1</v>
      </c>
      <c r="L295" t="s">
        <v>28</v>
      </c>
      <c r="M295" t="s">
        <v>290</v>
      </c>
      <c r="N295" t="s">
        <v>126</v>
      </c>
      <c r="O295" t="s">
        <v>22</v>
      </c>
      <c r="P295" t="s">
        <v>23</v>
      </c>
      <c r="Q295" t="s">
        <v>41</v>
      </c>
    </row>
    <row r="296" spans="1:17" x14ac:dyDescent="0.2">
      <c r="A296" s="2">
        <v>34444</v>
      </c>
      <c r="B296" t="s">
        <v>100</v>
      </c>
      <c r="C296" t="s">
        <v>174</v>
      </c>
      <c r="D296" t="s">
        <v>50</v>
      </c>
      <c r="E296" t="s">
        <v>50</v>
      </c>
      <c r="F296">
        <v>35</v>
      </c>
      <c r="G296">
        <v>160</v>
      </c>
      <c r="H296">
        <v>0</v>
      </c>
      <c r="I296">
        <v>0</v>
      </c>
      <c r="J296">
        <v>4</v>
      </c>
      <c r="K296">
        <v>1</v>
      </c>
      <c r="L296" t="s">
        <v>291</v>
      </c>
      <c r="M296" t="s">
        <v>102</v>
      </c>
      <c r="N296" t="s">
        <v>100</v>
      </c>
      <c r="O296" t="s">
        <v>22</v>
      </c>
      <c r="P296" t="s">
        <v>23</v>
      </c>
      <c r="Q296" t="s">
        <v>24</v>
      </c>
    </row>
    <row r="297" spans="1:17" x14ac:dyDescent="0.2">
      <c r="A297" s="2">
        <v>34444</v>
      </c>
      <c r="B297" t="s">
        <v>49</v>
      </c>
      <c r="C297" t="s">
        <v>82</v>
      </c>
      <c r="D297" t="s">
        <v>50</v>
      </c>
      <c r="E297" t="s">
        <v>50</v>
      </c>
      <c r="F297">
        <v>3</v>
      </c>
      <c r="G297">
        <v>22</v>
      </c>
      <c r="H297">
        <v>0</v>
      </c>
      <c r="I297">
        <v>0</v>
      </c>
      <c r="J297">
        <v>0</v>
      </c>
      <c r="K297">
        <v>0</v>
      </c>
      <c r="L297" t="s">
        <v>28</v>
      </c>
      <c r="M297" t="s">
        <v>103</v>
      </c>
      <c r="N297" t="s">
        <v>49</v>
      </c>
      <c r="O297" t="s">
        <v>22</v>
      </c>
      <c r="P297" t="s">
        <v>23</v>
      </c>
      <c r="Q297" t="s">
        <v>30</v>
      </c>
    </row>
    <row r="298" spans="1:17" x14ac:dyDescent="0.2">
      <c r="A298" s="2">
        <v>34444</v>
      </c>
      <c r="B298" t="s">
        <v>92</v>
      </c>
      <c r="C298" t="s">
        <v>17</v>
      </c>
      <c r="D298" t="s">
        <v>50</v>
      </c>
      <c r="E298" t="s">
        <v>19</v>
      </c>
      <c r="F298">
        <v>11</v>
      </c>
      <c r="G298">
        <v>47</v>
      </c>
      <c r="H298">
        <v>0</v>
      </c>
      <c r="I298">
        <v>0</v>
      </c>
      <c r="J298">
        <v>3</v>
      </c>
      <c r="K298">
        <v>0</v>
      </c>
      <c r="L298" t="s">
        <v>28</v>
      </c>
      <c r="M298" t="s">
        <v>124</v>
      </c>
      <c r="N298" t="s">
        <v>92</v>
      </c>
      <c r="O298" t="s">
        <v>22</v>
      </c>
      <c r="P298" t="s">
        <v>23</v>
      </c>
      <c r="Q298" t="s">
        <v>24</v>
      </c>
    </row>
    <row r="299" spans="1:17" x14ac:dyDescent="0.2">
      <c r="A299" s="2">
        <v>34444</v>
      </c>
      <c r="B299" t="s">
        <v>244</v>
      </c>
      <c r="C299" t="s">
        <v>274</v>
      </c>
      <c r="D299" t="s">
        <v>50</v>
      </c>
      <c r="E299" t="s">
        <v>50</v>
      </c>
      <c r="F299">
        <v>54</v>
      </c>
      <c r="G299">
        <v>103</v>
      </c>
      <c r="H299">
        <v>0</v>
      </c>
      <c r="I299">
        <v>0</v>
      </c>
      <c r="J299">
        <v>4</v>
      </c>
      <c r="K299">
        <v>1</v>
      </c>
      <c r="L299" t="s">
        <v>28</v>
      </c>
      <c r="M299" t="s">
        <v>292</v>
      </c>
      <c r="N299" t="s">
        <v>244</v>
      </c>
      <c r="O299" t="s">
        <v>22</v>
      </c>
      <c r="P299" t="s">
        <v>23</v>
      </c>
      <c r="Q299" t="s">
        <v>24</v>
      </c>
    </row>
    <row r="300" spans="1:17" x14ac:dyDescent="0.2">
      <c r="A300" s="2">
        <v>34444</v>
      </c>
      <c r="B300" t="s">
        <v>53</v>
      </c>
      <c r="C300" t="s">
        <v>293</v>
      </c>
      <c r="D300" t="s">
        <v>50</v>
      </c>
      <c r="E300" t="s">
        <v>50</v>
      </c>
      <c r="F300">
        <v>4</v>
      </c>
      <c r="G300">
        <v>63</v>
      </c>
      <c r="H300">
        <v>0</v>
      </c>
      <c r="I300">
        <v>0</v>
      </c>
      <c r="J300">
        <v>3</v>
      </c>
      <c r="K300">
        <v>0</v>
      </c>
      <c r="L300" t="s">
        <v>28</v>
      </c>
      <c r="M300" t="s">
        <v>195</v>
      </c>
      <c r="N300" t="s">
        <v>53</v>
      </c>
      <c r="O300" t="s">
        <v>22</v>
      </c>
      <c r="P300" t="s">
        <v>23</v>
      </c>
      <c r="Q300" t="s">
        <v>24</v>
      </c>
    </row>
    <row r="301" spans="1:17" x14ac:dyDescent="0.2">
      <c r="A301" s="2">
        <v>34444</v>
      </c>
      <c r="B301" t="s">
        <v>180</v>
      </c>
      <c r="C301" t="s">
        <v>95</v>
      </c>
      <c r="D301" t="s">
        <v>50</v>
      </c>
      <c r="E301" t="s">
        <v>50</v>
      </c>
      <c r="F301">
        <v>57</v>
      </c>
      <c r="G301">
        <v>12</v>
      </c>
      <c r="H301">
        <v>0</v>
      </c>
      <c r="I301">
        <v>0</v>
      </c>
      <c r="J301">
        <v>0</v>
      </c>
      <c r="K301">
        <v>1</v>
      </c>
      <c r="L301" t="s">
        <v>28</v>
      </c>
      <c r="M301" t="s">
        <v>294</v>
      </c>
      <c r="N301" t="s">
        <v>180</v>
      </c>
      <c r="O301" t="s">
        <v>22</v>
      </c>
      <c r="P301" t="s">
        <v>23</v>
      </c>
      <c r="Q301" t="s">
        <v>41</v>
      </c>
    </row>
    <row r="302" spans="1:17" x14ac:dyDescent="0.2">
      <c r="A302" s="2">
        <v>34444</v>
      </c>
      <c r="B302" t="s">
        <v>161</v>
      </c>
      <c r="C302" t="s">
        <v>52</v>
      </c>
      <c r="D302" t="s">
        <v>50</v>
      </c>
      <c r="E302" t="s">
        <v>50</v>
      </c>
      <c r="F302">
        <v>32</v>
      </c>
      <c r="G302">
        <v>9</v>
      </c>
      <c r="H302">
        <v>0</v>
      </c>
      <c r="I302">
        <v>0</v>
      </c>
      <c r="J302">
        <v>0</v>
      </c>
      <c r="K302">
        <v>2</v>
      </c>
      <c r="L302" t="s">
        <v>28</v>
      </c>
      <c r="M302" t="s">
        <v>295</v>
      </c>
      <c r="N302" t="s">
        <v>161</v>
      </c>
      <c r="O302" t="s">
        <v>22</v>
      </c>
      <c r="P302" t="s">
        <v>23</v>
      </c>
      <c r="Q302" t="s">
        <v>41</v>
      </c>
    </row>
    <row r="303" spans="1:17" x14ac:dyDescent="0.2">
      <c r="A303" s="2">
        <v>34446</v>
      </c>
      <c r="B303" t="s">
        <v>46</v>
      </c>
      <c r="C303" t="s">
        <v>296</v>
      </c>
      <c r="D303" t="s">
        <v>36</v>
      </c>
      <c r="E303" t="s">
        <v>36</v>
      </c>
      <c r="F303">
        <v>100</v>
      </c>
      <c r="G303">
        <v>118</v>
      </c>
      <c r="H303">
        <v>0</v>
      </c>
      <c r="I303">
        <v>0</v>
      </c>
      <c r="J303">
        <v>0</v>
      </c>
      <c r="K303">
        <v>1</v>
      </c>
      <c r="L303" t="s">
        <v>28</v>
      </c>
      <c r="M303" t="s">
        <v>84</v>
      </c>
      <c r="N303" t="s">
        <v>46</v>
      </c>
      <c r="O303" t="s">
        <v>22</v>
      </c>
      <c r="P303" t="s">
        <v>23</v>
      </c>
      <c r="Q303" t="s">
        <v>41</v>
      </c>
    </row>
    <row r="304" spans="1:17" x14ac:dyDescent="0.2">
      <c r="A304" s="2">
        <v>34448</v>
      </c>
      <c r="B304" t="s">
        <v>149</v>
      </c>
      <c r="C304" t="s">
        <v>45</v>
      </c>
      <c r="D304" t="s">
        <v>36</v>
      </c>
      <c r="E304" t="s">
        <v>36</v>
      </c>
      <c r="F304">
        <v>92</v>
      </c>
      <c r="G304">
        <v>41</v>
      </c>
      <c r="H304">
        <v>0</v>
      </c>
      <c r="I304">
        <v>0</v>
      </c>
      <c r="J304">
        <v>1</v>
      </c>
      <c r="K304">
        <v>0</v>
      </c>
      <c r="L304" t="s">
        <v>28</v>
      </c>
      <c r="M304" t="s">
        <v>297</v>
      </c>
      <c r="N304" t="s">
        <v>149</v>
      </c>
      <c r="O304" t="s">
        <v>22</v>
      </c>
      <c r="P304" t="s">
        <v>23</v>
      </c>
      <c r="Q304" t="s">
        <v>24</v>
      </c>
    </row>
    <row r="305" spans="1:17" x14ac:dyDescent="0.2">
      <c r="A305" s="2">
        <v>34448</v>
      </c>
      <c r="B305" t="s">
        <v>77</v>
      </c>
      <c r="C305" t="s">
        <v>76</v>
      </c>
      <c r="D305" t="s">
        <v>27</v>
      </c>
      <c r="E305" t="s">
        <v>50</v>
      </c>
      <c r="F305">
        <v>23</v>
      </c>
      <c r="G305">
        <v>43</v>
      </c>
      <c r="H305">
        <v>0</v>
      </c>
      <c r="I305">
        <v>0</v>
      </c>
      <c r="J305">
        <v>1</v>
      </c>
      <c r="K305">
        <v>2</v>
      </c>
      <c r="L305" t="s">
        <v>28</v>
      </c>
      <c r="M305" t="s">
        <v>298</v>
      </c>
      <c r="N305" t="s">
        <v>77</v>
      </c>
      <c r="O305" t="s">
        <v>22</v>
      </c>
      <c r="P305" t="s">
        <v>23</v>
      </c>
      <c r="Q305" t="s">
        <v>41</v>
      </c>
    </row>
    <row r="306" spans="1:17" x14ac:dyDescent="0.2">
      <c r="A306" s="2">
        <v>34451</v>
      </c>
      <c r="B306" t="s">
        <v>153</v>
      </c>
      <c r="C306" t="s">
        <v>113</v>
      </c>
      <c r="D306" t="s">
        <v>50</v>
      </c>
      <c r="E306" t="s">
        <v>115</v>
      </c>
      <c r="F306">
        <v>37</v>
      </c>
      <c r="G306">
        <v>34</v>
      </c>
      <c r="H306">
        <v>0</v>
      </c>
      <c r="I306">
        <v>0</v>
      </c>
      <c r="J306">
        <v>5</v>
      </c>
      <c r="K306">
        <v>1</v>
      </c>
      <c r="L306" t="s">
        <v>28</v>
      </c>
      <c r="M306" t="s">
        <v>191</v>
      </c>
      <c r="N306" t="s">
        <v>153</v>
      </c>
      <c r="O306" t="s">
        <v>22</v>
      </c>
      <c r="P306" t="s">
        <v>23</v>
      </c>
      <c r="Q306" t="s">
        <v>24</v>
      </c>
    </row>
    <row r="307" spans="1:17" x14ac:dyDescent="0.2">
      <c r="A307" s="2">
        <v>34451</v>
      </c>
      <c r="B307" t="s">
        <v>249</v>
      </c>
      <c r="C307" t="s">
        <v>145</v>
      </c>
      <c r="D307" t="s">
        <v>50</v>
      </c>
      <c r="E307" t="s">
        <v>50</v>
      </c>
      <c r="F307">
        <v>117</v>
      </c>
      <c r="G307">
        <v>71</v>
      </c>
      <c r="H307">
        <v>0</v>
      </c>
      <c r="I307">
        <v>0</v>
      </c>
      <c r="J307">
        <v>3</v>
      </c>
      <c r="K307">
        <v>0</v>
      </c>
      <c r="L307" t="s">
        <v>28</v>
      </c>
      <c r="M307" t="s">
        <v>299</v>
      </c>
      <c r="N307" t="s">
        <v>249</v>
      </c>
      <c r="O307" t="s">
        <v>22</v>
      </c>
      <c r="P307" t="s">
        <v>23</v>
      </c>
      <c r="Q307" t="s">
        <v>24</v>
      </c>
    </row>
    <row r="308" spans="1:17" x14ac:dyDescent="0.2">
      <c r="A308" s="2">
        <v>34451</v>
      </c>
      <c r="B308" t="s">
        <v>176</v>
      </c>
      <c r="C308" t="s">
        <v>129</v>
      </c>
      <c r="D308" t="s">
        <v>115</v>
      </c>
      <c r="E308" t="s">
        <v>50</v>
      </c>
      <c r="F308">
        <v>56</v>
      </c>
      <c r="G308">
        <v>2</v>
      </c>
      <c r="H308">
        <v>0</v>
      </c>
      <c r="I308">
        <v>0</v>
      </c>
      <c r="J308">
        <v>0</v>
      </c>
      <c r="K308">
        <v>2</v>
      </c>
      <c r="L308" t="s">
        <v>28</v>
      </c>
      <c r="M308" t="s">
        <v>300</v>
      </c>
      <c r="N308" t="s">
        <v>176</v>
      </c>
      <c r="O308" t="s">
        <v>22</v>
      </c>
      <c r="P308" t="s">
        <v>23</v>
      </c>
      <c r="Q308" t="s">
        <v>41</v>
      </c>
    </row>
    <row r="309" spans="1:17" x14ac:dyDescent="0.2">
      <c r="A309" s="2">
        <v>34452</v>
      </c>
      <c r="B309" t="s">
        <v>301</v>
      </c>
      <c r="C309" t="s">
        <v>87</v>
      </c>
      <c r="D309" t="s">
        <v>115</v>
      </c>
      <c r="E309" t="s">
        <v>50</v>
      </c>
      <c r="F309">
        <v>62</v>
      </c>
      <c r="G309">
        <v>25</v>
      </c>
      <c r="H309">
        <v>0</v>
      </c>
      <c r="I309">
        <v>0</v>
      </c>
      <c r="J309">
        <v>2</v>
      </c>
      <c r="K309">
        <v>2</v>
      </c>
      <c r="L309" t="s">
        <v>28</v>
      </c>
      <c r="M309" t="s">
        <v>302</v>
      </c>
      <c r="N309" t="s">
        <v>301</v>
      </c>
      <c r="O309" t="s">
        <v>22</v>
      </c>
      <c r="P309" t="s">
        <v>23</v>
      </c>
      <c r="Q309" t="s">
        <v>30</v>
      </c>
    </row>
    <row r="310" spans="1:17" x14ac:dyDescent="0.2">
      <c r="A310" s="2">
        <v>34454</v>
      </c>
      <c r="B310" t="s">
        <v>77</v>
      </c>
      <c r="C310" t="s">
        <v>107</v>
      </c>
      <c r="D310" t="s">
        <v>27</v>
      </c>
      <c r="E310" t="s">
        <v>19</v>
      </c>
      <c r="F310">
        <v>23</v>
      </c>
      <c r="G310">
        <v>46</v>
      </c>
      <c r="H310">
        <v>0</v>
      </c>
      <c r="I310">
        <v>0</v>
      </c>
      <c r="J310">
        <v>0</v>
      </c>
      <c r="K310">
        <v>2</v>
      </c>
      <c r="L310" t="s">
        <v>28</v>
      </c>
      <c r="M310" t="s">
        <v>303</v>
      </c>
      <c r="N310" t="s">
        <v>77</v>
      </c>
      <c r="O310" t="s">
        <v>22</v>
      </c>
      <c r="P310" t="s">
        <v>23</v>
      </c>
      <c r="Q310" t="s">
        <v>41</v>
      </c>
    </row>
    <row r="311" spans="1:17" x14ac:dyDescent="0.2">
      <c r="A311" s="2">
        <v>34455</v>
      </c>
      <c r="B311" t="s">
        <v>133</v>
      </c>
      <c r="C311" t="s">
        <v>120</v>
      </c>
      <c r="D311" t="s">
        <v>115</v>
      </c>
      <c r="E311" t="s">
        <v>36</v>
      </c>
      <c r="F311">
        <v>40</v>
      </c>
      <c r="G311">
        <v>27</v>
      </c>
      <c r="H311">
        <v>0</v>
      </c>
      <c r="I311">
        <v>0</v>
      </c>
      <c r="J311">
        <v>2</v>
      </c>
      <c r="K311">
        <v>2</v>
      </c>
      <c r="L311" t="s">
        <v>28</v>
      </c>
      <c r="M311" t="s">
        <v>134</v>
      </c>
      <c r="N311" t="s">
        <v>133</v>
      </c>
      <c r="O311" t="s">
        <v>22</v>
      </c>
      <c r="P311" t="s">
        <v>23</v>
      </c>
      <c r="Q311" t="s">
        <v>30</v>
      </c>
    </row>
    <row r="312" spans="1:17" x14ac:dyDescent="0.2">
      <c r="A312" s="2">
        <v>34457</v>
      </c>
      <c r="B312" t="s">
        <v>43</v>
      </c>
      <c r="C312" t="s">
        <v>42</v>
      </c>
      <c r="D312" t="s">
        <v>19</v>
      </c>
      <c r="E312" t="s">
        <v>19</v>
      </c>
      <c r="F312">
        <v>20</v>
      </c>
      <c r="G312">
        <v>72</v>
      </c>
      <c r="H312">
        <v>0</v>
      </c>
      <c r="I312">
        <v>0</v>
      </c>
      <c r="J312">
        <v>1</v>
      </c>
      <c r="K312">
        <v>0</v>
      </c>
      <c r="L312" t="s">
        <v>28</v>
      </c>
      <c r="M312" t="s">
        <v>215</v>
      </c>
      <c r="N312" t="s">
        <v>77</v>
      </c>
      <c r="O312" t="s">
        <v>122</v>
      </c>
      <c r="P312" t="s">
        <v>23</v>
      </c>
      <c r="Q312" t="s">
        <v>24</v>
      </c>
    </row>
    <row r="313" spans="1:17" x14ac:dyDescent="0.2">
      <c r="A313" s="2">
        <v>34457</v>
      </c>
      <c r="B313" t="s">
        <v>210</v>
      </c>
      <c r="C313" t="s">
        <v>304</v>
      </c>
      <c r="D313" t="s">
        <v>27</v>
      </c>
      <c r="E313" t="s">
        <v>27</v>
      </c>
      <c r="F313">
        <v>73</v>
      </c>
      <c r="G313">
        <v>51</v>
      </c>
      <c r="H313">
        <v>0</v>
      </c>
      <c r="I313">
        <v>0</v>
      </c>
      <c r="J313">
        <v>3</v>
      </c>
      <c r="K313">
        <v>1</v>
      </c>
      <c r="L313" t="s">
        <v>28</v>
      </c>
      <c r="M313" t="s">
        <v>215</v>
      </c>
      <c r="N313" t="s">
        <v>77</v>
      </c>
      <c r="O313" t="s">
        <v>122</v>
      </c>
      <c r="P313" t="s">
        <v>23</v>
      </c>
      <c r="Q313" t="s">
        <v>24</v>
      </c>
    </row>
    <row r="314" spans="1:17" x14ac:dyDescent="0.2">
      <c r="A314" s="2">
        <v>34457</v>
      </c>
      <c r="B314" t="s">
        <v>133</v>
      </c>
      <c r="C314" t="s">
        <v>120</v>
      </c>
      <c r="D314" t="s">
        <v>115</v>
      </c>
      <c r="E314" t="s">
        <v>36</v>
      </c>
      <c r="F314">
        <v>40</v>
      </c>
      <c r="G314">
        <v>27</v>
      </c>
      <c r="H314">
        <v>0</v>
      </c>
      <c r="I314">
        <v>0</v>
      </c>
      <c r="J314">
        <v>2</v>
      </c>
      <c r="K314">
        <v>1</v>
      </c>
      <c r="L314" t="s">
        <v>28</v>
      </c>
      <c r="M314" t="s">
        <v>256</v>
      </c>
      <c r="N314" t="s">
        <v>133</v>
      </c>
      <c r="O314" t="s">
        <v>22</v>
      </c>
      <c r="P314" t="s">
        <v>23</v>
      </c>
      <c r="Q314" t="s">
        <v>24</v>
      </c>
    </row>
    <row r="315" spans="1:17" x14ac:dyDescent="0.2">
      <c r="A315" s="2">
        <v>34458</v>
      </c>
      <c r="B315" t="s">
        <v>17</v>
      </c>
      <c r="C315" t="s">
        <v>113</v>
      </c>
      <c r="D315" t="s">
        <v>19</v>
      </c>
      <c r="E315" t="s">
        <v>115</v>
      </c>
      <c r="F315">
        <v>47</v>
      </c>
      <c r="G315">
        <v>34</v>
      </c>
      <c r="H315">
        <v>0</v>
      </c>
      <c r="I315">
        <v>0</v>
      </c>
      <c r="J315">
        <v>1</v>
      </c>
      <c r="K315">
        <v>0</v>
      </c>
      <c r="L315" t="s">
        <v>28</v>
      </c>
      <c r="M315" t="s">
        <v>284</v>
      </c>
      <c r="N315" t="s">
        <v>67</v>
      </c>
      <c r="O315" t="s">
        <v>122</v>
      </c>
      <c r="P315" t="s">
        <v>23</v>
      </c>
      <c r="Q315" t="s">
        <v>24</v>
      </c>
    </row>
    <row r="316" spans="1:17" x14ac:dyDescent="0.2">
      <c r="A316" s="2">
        <v>34458</v>
      </c>
      <c r="B316" t="s">
        <v>25</v>
      </c>
      <c r="C316" t="s">
        <v>76</v>
      </c>
      <c r="D316" t="s">
        <v>19</v>
      </c>
      <c r="E316" t="s">
        <v>50</v>
      </c>
      <c r="F316">
        <v>1</v>
      </c>
      <c r="G316">
        <v>43</v>
      </c>
      <c r="H316">
        <v>0</v>
      </c>
      <c r="I316">
        <v>0</v>
      </c>
      <c r="J316">
        <v>3</v>
      </c>
      <c r="K316">
        <v>0</v>
      </c>
      <c r="L316" t="s">
        <v>28</v>
      </c>
      <c r="M316" t="s">
        <v>305</v>
      </c>
      <c r="N316" t="s">
        <v>25</v>
      </c>
      <c r="O316" t="s">
        <v>22</v>
      </c>
      <c r="P316" t="s">
        <v>23</v>
      </c>
      <c r="Q316" t="s">
        <v>24</v>
      </c>
    </row>
    <row r="317" spans="1:17" x14ac:dyDescent="0.2">
      <c r="A317" s="2">
        <v>34458</v>
      </c>
      <c r="B317" t="s">
        <v>90</v>
      </c>
      <c r="C317" t="s">
        <v>94</v>
      </c>
      <c r="D317" t="s">
        <v>50</v>
      </c>
      <c r="E317" t="s">
        <v>50</v>
      </c>
      <c r="F317">
        <v>28</v>
      </c>
      <c r="G317">
        <v>53</v>
      </c>
      <c r="H317">
        <v>0</v>
      </c>
      <c r="I317">
        <v>0</v>
      </c>
      <c r="J317">
        <v>3</v>
      </c>
      <c r="K317">
        <v>2</v>
      </c>
      <c r="L317" t="s">
        <v>28</v>
      </c>
      <c r="M317" t="s">
        <v>306</v>
      </c>
      <c r="N317" t="s">
        <v>90</v>
      </c>
      <c r="O317" t="s">
        <v>22</v>
      </c>
      <c r="P317" t="s">
        <v>23</v>
      </c>
      <c r="Q317" t="s">
        <v>24</v>
      </c>
    </row>
    <row r="318" spans="1:17" x14ac:dyDescent="0.2">
      <c r="A318" s="2">
        <v>34459</v>
      </c>
      <c r="B318" t="s">
        <v>43</v>
      </c>
      <c r="C318" t="s">
        <v>210</v>
      </c>
      <c r="D318" t="s">
        <v>19</v>
      </c>
      <c r="E318" t="s">
        <v>27</v>
      </c>
      <c r="F318">
        <v>20</v>
      </c>
      <c r="G318">
        <v>73</v>
      </c>
      <c r="H318">
        <v>0</v>
      </c>
      <c r="I318">
        <v>0</v>
      </c>
      <c r="J318">
        <v>3</v>
      </c>
      <c r="K318">
        <v>0</v>
      </c>
      <c r="L318" t="s">
        <v>28</v>
      </c>
      <c r="M318" t="s">
        <v>215</v>
      </c>
      <c r="N318" t="s">
        <v>77</v>
      </c>
      <c r="O318" t="s">
        <v>122</v>
      </c>
      <c r="P318" t="s">
        <v>23</v>
      </c>
      <c r="Q318" t="s">
        <v>24</v>
      </c>
    </row>
    <row r="319" spans="1:17" x14ac:dyDescent="0.2">
      <c r="A319" s="2">
        <v>34459</v>
      </c>
      <c r="B319" t="s">
        <v>304</v>
      </c>
      <c r="C319" t="s">
        <v>42</v>
      </c>
      <c r="D319" t="s">
        <v>27</v>
      </c>
      <c r="E319" t="s">
        <v>19</v>
      </c>
      <c r="F319">
        <v>51</v>
      </c>
      <c r="G319">
        <v>72</v>
      </c>
      <c r="H319">
        <v>0</v>
      </c>
      <c r="I319">
        <v>0</v>
      </c>
      <c r="J319">
        <v>2</v>
      </c>
      <c r="K319">
        <v>1</v>
      </c>
      <c r="L319" t="s">
        <v>28</v>
      </c>
      <c r="M319" t="s">
        <v>215</v>
      </c>
      <c r="N319" t="s">
        <v>77</v>
      </c>
      <c r="O319" t="s">
        <v>122</v>
      </c>
      <c r="P319" t="s">
        <v>23</v>
      </c>
      <c r="Q319" t="s">
        <v>24</v>
      </c>
    </row>
    <row r="320" spans="1:17" x14ac:dyDescent="0.2">
      <c r="A320" s="2">
        <v>34459</v>
      </c>
      <c r="B320" t="s">
        <v>52</v>
      </c>
      <c r="C320" t="s">
        <v>135</v>
      </c>
      <c r="D320" t="s">
        <v>50</v>
      </c>
      <c r="E320" t="s">
        <v>36</v>
      </c>
      <c r="F320">
        <v>9</v>
      </c>
      <c r="G320">
        <v>5</v>
      </c>
      <c r="H320">
        <v>0</v>
      </c>
      <c r="I320">
        <v>0</v>
      </c>
      <c r="J320">
        <v>3</v>
      </c>
      <c r="K320">
        <v>1</v>
      </c>
      <c r="L320" t="s">
        <v>28</v>
      </c>
      <c r="M320" t="s">
        <v>68</v>
      </c>
      <c r="N320" t="s">
        <v>52</v>
      </c>
      <c r="O320" t="s">
        <v>22</v>
      </c>
      <c r="P320" t="s">
        <v>23</v>
      </c>
      <c r="Q320" t="s">
        <v>24</v>
      </c>
    </row>
    <row r="321" spans="1:17" x14ac:dyDescent="0.2">
      <c r="A321" s="2">
        <v>34461</v>
      </c>
      <c r="B321" t="s">
        <v>77</v>
      </c>
      <c r="C321" t="s">
        <v>81</v>
      </c>
      <c r="D321" t="s">
        <v>27</v>
      </c>
      <c r="E321" t="s">
        <v>50</v>
      </c>
      <c r="F321">
        <v>23</v>
      </c>
      <c r="G321">
        <v>115</v>
      </c>
      <c r="H321">
        <v>0</v>
      </c>
      <c r="I321">
        <v>0</v>
      </c>
      <c r="J321">
        <v>4</v>
      </c>
      <c r="K321">
        <v>0</v>
      </c>
      <c r="L321" t="s">
        <v>28</v>
      </c>
      <c r="M321" t="s">
        <v>186</v>
      </c>
      <c r="N321" t="s">
        <v>77</v>
      </c>
      <c r="O321" t="s">
        <v>22</v>
      </c>
      <c r="P321" t="s">
        <v>23</v>
      </c>
      <c r="Q321" t="s">
        <v>24</v>
      </c>
    </row>
    <row r="322" spans="1:17" x14ac:dyDescent="0.2">
      <c r="A322" s="2">
        <v>34463</v>
      </c>
      <c r="B322" t="s">
        <v>153</v>
      </c>
      <c r="C322" t="s">
        <v>120</v>
      </c>
      <c r="D322" t="s">
        <v>50</v>
      </c>
      <c r="E322" t="s">
        <v>36</v>
      </c>
      <c r="F322">
        <v>37</v>
      </c>
      <c r="G322">
        <v>27</v>
      </c>
      <c r="H322">
        <v>0</v>
      </c>
      <c r="I322">
        <v>0</v>
      </c>
      <c r="J322">
        <v>0</v>
      </c>
      <c r="K322">
        <v>3</v>
      </c>
      <c r="L322" t="s">
        <v>28</v>
      </c>
      <c r="M322" t="s">
        <v>307</v>
      </c>
      <c r="N322" t="s">
        <v>153</v>
      </c>
      <c r="O322" t="s">
        <v>22</v>
      </c>
      <c r="P322" t="s">
        <v>23</v>
      </c>
      <c r="Q322" t="s">
        <v>41</v>
      </c>
    </row>
    <row r="323" spans="1:17" x14ac:dyDescent="0.2">
      <c r="A323" s="2">
        <v>34465</v>
      </c>
      <c r="B323" t="s">
        <v>17</v>
      </c>
      <c r="C323" t="s">
        <v>120</v>
      </c>
      <c r="D323" t="s">
        <v>19</v>
      </c>
      <c r="E323" t="s">
        <v>36</v>
      </c>
      <c r="F323">
        <v>47</v>
      </c>
      <c r="G323">
        <v>27</v>
      </c>
      <c r="H323">
        <v>0</v>
      </c>
      <c r="I323">
        <v>0</v>
      </c>
      <c r="J323">
        <v>1</v>
      </c>
      <c r="K323">
        <v>1</v>
      </c>
      <c r="L323" t="s">
        <v>28</v>
      </c>
      <c r="M323" t="s">
        <v>307</v>
      </c>
      <c r="N323" t="s">
        <v>153</v>
      </c>
      <c r="O323" t="s">
        <v>122</v>
      </c>
      <c r="P323" t="s">
        <v>23</v>
      </c>
      <c r="Q323" t="s">
        <v>30</v>
      </c>
    </row>
    <row r="324" spans="1:17" x14ac:dyDescent="0.2">
      <c r="A324" s="2">
        <v>34467</v>
      </c>
      <c r="B324" t="s">
        <v>153</v>
      </c>
      <c r="C324" t="s">
        <v>17</v>
      </c>
      <c r="D324" t="s">
        <v>50</v>
      </c>
      <c r="E324" t="s">
        <v>19</v>
      </c>
      <c r="F324">
        <v>37</v>
      </c>
      <c r="G324">
        <v>47</v>
      </c>
      <c r="H324">
        <v>0</v>
      </c>
      <c r="I324">
        <v>0</v>
      </c>
      <c r="J324">
        <v>0</v>
      </c>
      <c r="K324">
        <v>0</v>
      </c>
      <c r="L324" t="s">
        <v>28</v>
      </c>
      <c r="M324" t="s">
        <v>307</v>
      </c>
      <c r="N324" t="s">
        <v>153</v>
      </c>
      <c r="O324" t="s">
        <v>22</v>
      </c>
      <c r="P324" t="s">
        <v>23</v>
      </c>
      <c r="Q324" t="s">
        <v>30</v>
      </c>
    </row>
    <row r="325" spans="1:17" x14ac:dyDescent="0.2">
      <c r="A325" s="2">
        <v>34468</v>
      </c>
      <c r="B325" t="s">
        <v>135</v>
      </c>
      <c r="C325" t="s">
        <v>232</v>
      </c>
      <c r="D325" t="s">
        <v>36</v>
      </c>
      <c r="E325" t="s">
        <v>19</v>
      </c>
      <c r="F325">
        <v>5</v>
      </c>
      <c r="G325">
        <v>110</v>
      </c>
      <c r="H325">
        <v>0</v>
      </c>
      <c r="I325">
        <v>0</v>
      </c>
      <c r="J325">
        <v>2</v>
      </c>
      <c r="K325">
        <v>1</v>
      </c>
      <c r="L325" t="s">
        <v>28</v>
      </c>
      <c r="M325" t="s">
        <v>308</v>
      </c>
      <c r="N325" t="s">
        <v>126</v>
      </c>
      <c r="O325" t="s">
        <v>122</v>
      </c>
      <c r="P325" t="s">
        <v>23</v>
      </c>
      <c r="Q325" t="s">
        <v>24</v>
      </c>
    </row>
    <row r="326" spans="1:17" x14ac:dyDescent="0.2">
      <c r="A326" s="2">
        <v>34471</v>
      </c>
      <c r="B326" t="s">
        <v>89</v>
      </c>
      <c r="C326" t="s">
        <v>153</v>
      </c>
      <c r="D326" t="s">
        <v>50</v>
      </c>
      <c r="E326" t="s">
        <v>50</v>
      </c>
      <c r="F326">
        <v>15</v>
      </c>
      <c r="G326">
        <v>32</v>
      </c>
      <c r="H326">
        <v>0</v>
      </c>
      <c r="I326">
        <v>0</v>
      </c>
      <c r="J326">
        <v>5</v>
      </c>
      <c r="K326">
        <v>0</v>
      </c>
      <c r="L326" t="s">
        <v>28</v>
      </c>
      <c r="M326" t="s">
        <v>91</v>
      </c>
      <c r="N326" t="s">
        <v>89</v>
      </c>
      <c r="O326" t="s">
        <v>22</v>
      </c>
      <c r="P326" t="s">
        <v>23</v>
      </c>
      <c r="Q326" t="s">
        <v>24</v>
      </c>
    </row>
    <row r="327" spans="1:17" x14ac:dyDescent="0.2">
      <c r="A327" s="2">
        <v>34471</v>
      </c>
      <c r="B327" t="s">
        <v>90</v>
      </c>
      <c r="C327" t="s">
        <v>69</v>
      </c>
      <c r="D327" t="s">
        <v>50</v>
      </c>
      <c r="E327" t="s">
        <v>50</v>
      </c>
      <c r="F327">
        <v>27</v>
      </c>
      <c r="G327">
        <v>41</v>
      </c>
      <c r="H327">
        <v>0</v>
      </c>
      <c r="I327">
        <v>0</v>
      </c>
      <c r="J327">
        <v>3</v>
      </c>
      <c r="K327">
        <v>4</v>
      </c>
      <c r="L327" t="s">
        <v>28</v>
      </c>
      <c r="M327" t="s">
        <v>309</v>
      </c>
      <c r="N327" t="s">
        <v>90</v>
      </c>
      <c r="O327" t="s">
        <v>22</v>
      </c>
      <c r="P327" t="s">
        <v>23</v>
      </c>
      <c r="Q327" t="s">
        <v>41</v>
      </c>
    </row>
    <row r="328" spans="1:17" x14ac:dyDescent="0.2">
      <c r="A328" s="2">
        <v>34472</v>
      </c>
      <c r="B328" t="s">
        <v>107</v>
      </c>
      <c r="C328" t="s">
        <v>39</v>
      </c>
      <c r="D328" t="s">
        <v>19</v>
      </c>
      <c r="E328" t="s">
        <v>19</v>
      </c>
      <c r="F328">
        <v>40</v>
      </c>
      <c r="G328">
        <v>6</v>
      </c>
      <c r="H328">
        <v>0</v>
      </c>
      <c r="I328">
        <v>0</v>
      </c>
      <c r="J328">
        <v>3</v>
      </c>
      <c r="K328">
        <v>3</v>
      </c>
      <c r="L328" t="s">
        <v>28</v>
      </c>
      <c r="M328" t="s">
        <v>310</v>
      </c>
      <c r="N328" t="s">
        <v>107</v>
      </c>
      <c r="O328" t="s">
        <v>22</v>
      </c>
      <c r="P328" t="s">
        <v>23</v>
      </c>
      <c r="Q328" t="s">
        <v>30</v>
      </c>
    </row>
    <row r="329" spans="1:17" x14ac:dyDescent="0.2">
      <c r="A329" s="2">
        <v>34472</v>
      </c>
      <c r="B329" t="s">
        <v>94</v>
      </c>
      <c r="C329" t="s">
        <v>274</v>
      </c>
      <c r="D329" t="s">
        <v>50</v>
      </c>
      <c r="E329" t="s">
        <v>50</v>
      </c>
      <c r="F329">
        <v>49</v>
      </c>
      <c r="G329">
        <v>102</v>
      </c>
      <c r="H329">
        <v>0</v>
      </c>
      <c r="I329">
        <v>0</v>
      </c>
      <c r="J329">
        <v>2</v>
      </c>
      <c r="K329">
        <v>2</v>
      </c>
      <c r="L329" t="s">
        <v>28</v>
      </c>
      <c r="M329" t="s">
        <v>311</v>
      </c>
      <c r="N329" t="s">
        <v>94</v>
      </c>
      <c r="O329" t="s">
        <v>22</v>
      </c>
      <c r="P329" t="s">
        <v>23</v>
      </c>
      <c r="Q329" t="s">
        <v>30</v>
      </c>
    </row>
    <row r="330" spans="1:17" x14ac:dyDescent="0.2">
      <c r="A330" s="2">
        <v>34473</v>
      </c>
      <c r="B330" t="s">
        <v>76</v>
      </c>
      <c r="C330" t="s">
        <v>17</v>
      </c>
      <c r="D330" t="s">
        <v>50</v>
      </c>
      <c r="E330" t="s">
        <v>19</v>
      </c>
      <c r="F330">
        <v>39</v>
      </c>
      <c r="G330">
        <v>43</v>
      </c>
      <c r="H330">
        <v>0</v>
      </c>
      <c r="I330">
        <v>0</v>
      </c>
      <c r="J330">
        <v>1</v>
      </c>
      <c r="K330">
        <v>0</v>
      </c>
      <c r="L330" t="s">
        <v>28</v>
      </c>
      <c r="M330" t="s">
        <v>78</v>
      </c>
      <c r="N330" t="s">
        <v>76</v>
      </c>
      <c r="O330" t="s">
        <v>22</v>
      </c>
      <c r="P330" t="s">
        <v>23</v>
      </c>
      <c r="Q330" t="s">
        <v>24</v>
      </c>
    </row>
    <row r="331" spans="1:17" x14ac:dyDescent="0.2">
      <c r="A331" s="2">
        <v>34476</v>
      </c>
      <c r="B331" t="s">
        <v>89</v>
      </c>
      <c r="C331" t="s">
        <v>49</v>
      </c>
      <c r="D331" t="s">
        <v>50</v>
      </c>
      <c r="E331" t="s">
        <v>50</v>
      </c>
      <c r="F331">
        <v>15</v>
      </c>
      <c r="G331">
        <v>4</v>
      </c>
      <c r="H331">
        <v>0</v>
      </c>
      <c r="I331">
        <v>0</v>
      </c>
      <c r="J331">
        <v>0</v>
      </c>
      <c r="K331">
        <v>0</v>
      </c>
      <c r="L331" t="s">
        <v>28</v>
      </c>
      <c r="M331" t="s">
        <v>91</v>
      </c>
      <c r="N331" t="s">
        <v>89</v>
      </c>
      <c r="O331" t="s">
        <v>22</v>
      </c>
      <c r="P331" t="s">
        <v>23</v>
      </c>
      <c r="Q331" t="s">
        <v>30</v>
      </c>
    </row>
    <row r="332" spans="1:17" x14ac:dyDescent="0.2">
      <c r="A332" s="2">
        <v>34476</v>
      </c>
      <c r="B332" t="s">
        <v>143</v>
      </c>
      <c r="C332" t="s">
        <v>55</v>
      </c>
      <c r="D332" t="s">
        <v>115</v>
      </c>
      <c r="E332" t="s">
        <v>57</v>
      </c>
      <c r="F332">
        <v>54</v>
      </c>
      <c r="G332">
        <v>44</v>
      </c>
      <c r="H332">
        <v>0</v>
      </c>
      <c r="I332">
        <v>0</v>
      </c>
      <c r="J332">
        <v>1</v>
      </c>
      <c r="K332">
        <v>1</v>
      </c>
      <c r="L332" t="s">
        <v>312</v>
      </c>
      <c r="M332" t="s">
        <v>313</v>
      </c>
      <c r="N332" t="s">
        <v>143</v>
      </c>
      <c r="O332" t="s">
        <v>22</v>
      </c>
      <c r="P332" t="s">
        <v>23</v>
      </c>
      <c r="Q332" t="s">
        <v>30</v>
      </c>
    </row>
    <row r="333" spans="1:17" x14ac:dyDescent="0.2">
      <c r="A333" s="2">
        <v>34477</v>
      </c>
      <c r="B333" t="s">
        <v>81</v>
      </c>
      <c r="C333" t="s">
        <v>161</v>
      </c>
      <c r="D333" t="s">
        <v>50</v>
      </c>
      <c r="E333" t="s">
        <v>50</v>
      </c>
      <c r="F333">
        <v>113</v>
      </c>
      <c r="G333">
        <v>36</v>
      </c>
      <c r="H333">
        <v>0</v>
      </c>
      <c r="I333">
        <v>0</v>
      </c>
      <c r="J333">
        <v>1</v>
      </c>
      <c r="K333">
        <v>2</v>
      </c>
      <c r="L333" t="s">
        <v>28</v>
      </c>
      <c r="M333" t="s">
        <v>83</v>
      </c>
      <c r="N333" t="s">
        <v>81</v>
      </c>
      <c r="O333" t="s">
        <v>22</v>
      </c>
      <c r="P333" t="s">
        <v>23</v>
      </c>
      <c r="Q333" t="s">
        <v>41</v>
      </c>
    </row>
    <row r="334" spans="1:17" x14ac:dyDescent="0.2">
      <c r="A334" s="2">
        <v>34477</v>
      </c>
      <c r="B334" t="s">
        <v>204</v>
      </c>
      <c r="C334" t="s">
        <v>203</v>
      </c>
      <c r="D334" t="s">
        <v>57</v>
      </c>
      <c r="E334" t="s">
        <v>57</v>
      </c>
      <c r="F334">
        <v>110</v>
      </c>
      <c r="G334">
        <v>146</v>
      </c>
      <c r="H334">
        <v>0</v>
      </c>
      <c r="I334">
        <v>0</v>
      </c>
      <c r="J334">
        <v>2</v>
      </c>
      <c r="K334">
        <v>2</v>
      </c>
      <c r="L334" t="s">
        <v>28</v>
      </c>
      <c r="M334" t="s">
        <v>314</v>
      </c>
      <c r="N334" t="s">
        <v>204</v>
      </c>
      <c r="O334" t="s">
        <v>22</v>
      </c>
      <c r="P334" t="s">
        <v>23</v>
      </c>
      <c r="Q334" t="s">
        <v>30</v>
      </c>
    </row>
    <row r="335" spans="1:17" x14ac:dyDescent="0.2">
      <c r="A335" s="2">
        <v>34478</v>
      </c>
      <c r="B335" t="s">
        <v>98</v>
      </c>
      <c r="C335" t="s">
        <v>17</v>
      </c>
      <c r="D335" t="s">
        <v>50</v>
      </c>
      <c r="E335" t="s">
        <v>19</v>
      </c>
      <c r="F335">
        <v>12</v>
      </c>
      <c r="G335">
        <v>43</v>
      </c>
      <c r="H335">
        <v>0</v>
      </c>
      <c r="I335">
        <v>0</v>
      </c>
      <c r="J335">
        <v>1</v>
      </c>
      <c r="K335">
        <v>0</v>
      </c>
      <c r="L335" t="s">
        <v>28</v>
      </c>
      <c r="M335" t="s">
        <v>99</v>
      </c>
      <c r="N335" t="s">
        <v>98</v>
      </c>
      <c r="O335" t="s">
        <v>22</v>
      </c>
      <c r="P335" t="s">
        <v>23</v>
      </c>
      <c r="Q335" t="s">
        <v>24</v>
      </c>
    </row>
    <row r="336" spans="1:17" x14ac:dyDescent="0.2">
      <c r="A336" s="2">
        <v>34479</v>
      </c>
      <c r="B336" t="s">
        <v>107</v>
      </c>
      <c r="C336" t="s">
        <v>42</v>
      </c>
      <c r="D336" t="s">
        <v>19</v>
      </c>
      <c r="E336" t="s">
        <v>19</v>
      </c>
      <c r="F336">
        <v>40</v>
      </c>
      <c r="G336">
        <v>69</v>
      </c>
      <c r="H336">
        <v>0</v>
      </c>
      <c r="I336">
        <v>0</v>
      </c>
      <c r="J336">
        <v>2</v>
      </c>
      <c r="K336">
        <v>1</v>
      </c>
      <c r="L336" t="s">
        <v>28</v>
      </c>
      <c r="M336" t="s">
        <v>310</v>
      </c>
      <c r="N336" t="s">
        <v>107</v>
      </c>
      <c r="O336" t="s">
        <v>22</v>
      </c>
      <c r="P336" t="s">
        <v>23</v>
      </c>
      <c r="Q336" t="s">
        <v>24</v>
      </c>
    </row>
    <row r="337" spans="1:17" x14ac:dyDescent="0.2">
      <c r="A337" s="2">
        <v>34479</v>
      </c>
      <c r="B337" t="s">
        <v>293</v>
      </c>
      <c r="C337" t="s">
        <v>73</v>
      </c>
      <c r="D337" t="s">
        <v>50</v>
      </c>
      <c r="E337" t="s">
        <v>50</v>
      </c>
      <c r="F337">
        <v>59</v>
      </c>
      <c r="G337">
        <v>88</v>
      </c>
      <c r="H337">
        <v>0</v>
      </c>
      <c r="I337">
        <v>0</v>
      </c>
      <c r="J337">
        <v>5</v>
      </c>
      <c r="K337">
        <v>3</v>
      </c>
      <c r="L337" t="s">
        <v>28</v>
      </c>
      <c r="M337" t="s">
        <v>315</v>
      </c>
      <c r="N337" t="s">
        <v>293</v>
      </c>
      <c r="O337" t="s">
        <v>22</v>
      </c>
      <c r="P337" t="s">
        <v>23</v>
      </c>
      <c r="Q337" t="s">
        <v>24</v>
      </c>
    </row>
    <row r="338" spans="1:17" x14ac:dyDescent="0.2">
      <c r="A338" s="2">
        <v>34479</v>
      </c>
      <c r="B338" t="s">
        <v>31</v>
      </c>
      <c r="C338" t="s">
        <v>39</v>
      </c>
      <c r="D338" t="s">
        <v>19</v>
      </c>
      <c r="E338" t="s">
        <v>19</v>
      </c>
      <c r="F338">
        <v>47</v>
      </c>
      <c r="G338">
        <v>6</v>
      </c>
      <c r="H338">
        <v>0</v>
      </c>
      <c r="I338">
        <v>0</v>
      </c>
      <c r="J338">
        <v>1</v>
      </c>
      <c r="K338">
        <v>0</v>
      </c>
      <c r="L338" t="s">
        <v>28</v>
      </c>
      <c r="M338" t="s">
        <v>80</v>
      </c>
      <c r="N338" t="s">
        <v>31</v>
      </c>
      <c r="O338" t="s">
        <v>22</v>
      </c>
      <c r="P338" t="s">
        <v>23</v>
      </c>
      <c r="Q338" t="s">
        <v>24</v>
      </c>
    </row>
    <row r="339" spans="1:17" x14ac:dyDescent="0.2">
      <c r="A339" s="2">
        <v>34479</v>
      </c>
      <c r="B339" t="s">
        <v>204</v>
      </c>
      <c r="C339" t="s">
        <v>203</v>
      </c>
      <c r="D339" t="s">
        <v>57</v>
      </c>
      <c r="E339" t="s">
        <v>57</v>
      </c>
      <c r="F339">
        <v>110</v>
      </c>
      <c r="G339">
        <v>146</v>
      </c>
      <c r="H339">
        <v>0</v>
      </c>
      <c r="I339">
        <v>0</v>
      </c>
      <c r="J339">
        <v>2</v>
      </c>
      <c r="K339">
        <v>0</v>
      </c>
      <c r="L339" t="s">
        <v>28</v>
      </c>
      <c r="M339" t="s">
        <v>316</v>
      </c>
      <c r="N339" t="s">
        <v>204</v>
      </c>
      <c r="O339" t="s">
        <v>22</v>
      </c>
      <c r="P339" t="s">
        <v>23</v>
      </c>
      <c r="Q339" t="s">
        <v>24</v>
      </c>
    </row>
    <row r="340" spans="1:17" x14ac:dyDescent="0.2">
      <c r="A340" s="2">
        <v>34479</v>
      </c>
      <c r="B340" t="s">
        <v>168</v>
      </c>
      <c r="C340" t="s">
        <v>317</v>
      </c>
      <c r="D340" t="s">
        <v>50</v>
      </c>
      <c r="E340" t="s">
        <v>50</v>
      </c>
      <c r="F340">
        <v>93</v>
      </c>
      <c r="G340">
        <v>142</v>
      </c>
      <c r="H340">
        <v>0</v>
      </c>
      <c r="I340">
        <v>0</v>
      </c>
      <c r="J340">
        <v>3</v>
      </c>
      <c r="K340">
        <v>1</v>
      </c>
      <c r="L340" t="s">
        <v>28</v>
      </c>
      <c r="M340" t="s">
        <v>318</v>
      </c>
      <c r="N340" t="s">
        <v>168</v>
      </c>
      <c r="O340" t="s">
        <v>22</v>
      </c>
      <c r="P340" t="s">
        <v>23</v>
      </c>
      <c r="Q340" t="s">
        <v>24</v>
      </c>
    </row>
    <row r="341" spans="1:17" x14ac:dyDescent="0.2">
      <c r="A341" s="2">
        <v>34479</v>
      </c>
      <c r="B341" t="s">
        <v>77</v>
      </c>
      <c r="C341" t="s">
        <v>113</v>
      </c>
      <c r="D341" t="s">
        <v>27</v>
      </c>
      <c r="E341" t="s">
        <v>115</v>
      </c>
      <c r="F341">
        <v>23</v>
      </c>
      <c r="G341">
        <v>35</v>
      </c>
      <c r="H341">
        <v>0</v>
      </c>
      <c r="I341">
        <v>0</v>
      </c>
      <c r="J341">
        <v>0</v>
      </c>
      <c r="K341">
        <v>0</v>
      </c>
      <c r="L341" t="s">
        <v>28</v>
      </c>
      <c r="M341" t="s">
        <v>319</v>
      </c>
      <c r="N341" t="s">
        <v>77</v>
      </c>
      <c r="O341" t="s">
        <v>22</v>
      </c>
      <c r="P341" t="s">
        <v>23</v>
      </c>
      <c r="Q341" t="s">
        <v>30</v>
      </c>
    </row>
    <row r="342" spans="1:17" x14ac:dyDescent="0.2">
      <c r="A342" s="2">
        <v>34480</v>
      </c>
      <c r="B342" t="s">
        <v>55</v>
      </c>
      <c r="C342" t="s">
        <v>67</v>
      </c>
      <c r="D342" t="s">
        <v>57</v>
      </c>
      <c r="E342" t="s">
        <v>50</v>
      </c>
      <c r="F342">
        <v>44</v>
      </c>
      <c r="G342">
        <v>17</v>
      </c>
      <c r="H342">
        <v>0</v>
      </c>
      <c r="I342">
        <v>0</v>
      </c>
      <c r="J342">
        <v>0</v>
      </c>
      <c r="K342">
        <v>1</v>
      </c>
      <c r="L342" t="s">
        <v>312</v>
      </c>
      <c r="M342" t="s">
        <v>320</v>
      </c>
      <c r="N342" t="s">
        <v>143</v>
      </c>
      <c r="O342" t="s">
        <v>122</v>
      </c>
      <c r="P342" t="s">
        <v>23</v>
      </c>
      <c r="Q342" t="s">
        <v>41</v>
      </c>
    </row>
    <row r="343" spans="1:17" x14ac:dyDescent="0.2">
      <c r="A343" s="2">
        <v>34480</v>
      </c>
      <c r="B343" t="s">
        <v>72</v>
      </c>
      <c r="C343" t="s">
        <v>52</v>
      </c>
      <c r="D343" t="s">
        <v>50</v>
      </c>
      <c r="E343" t="s">
        <v>50</v>
      </c>
      <c r="F343">
        <v>5</v>
      </c>
      <c r="G343">
        <v>3</v>
      </c>
      <c r="H343">
        <v>0</v>
      </c>
      <c r="I343">
        <v>0</v>
      </c>
      <c r="J343">
        <v>1</v>
      </c>
      <c r="K343">
        <v>0</v>
      </c>
      <c r="L343" t="s">
        <v>28</v>
      </c>
      <c r="M343" t="s">
        <v>74</v>
      </c>
      <c r="N343" t="s">
        <v>72</v>
      </c>
      <c r="O343" t="s">
        <v>22</v>
      </c>
      <c r="P343" t="s">
        <v>23</v>
      </c>
      <c r="Q343" t="s">
        <v>24</v>
      </c>
    </row>
    <row r="344" spans="1:17" x14ac:dyDescent="0.2">
      <c r="A344" s="2">
        <v>34481</v>
      </c>
      <c r="B344" t="s">
        <v>119</v>
      </c>
      <c r="C344" t="s">
        <v>70</v>
      </c>
      <c r="D344" t="s">
        <v>50</v>
      </c>
      <c r="E344" t="s">
        <v>50</v>
      </c>
      <c r="F344">
        <v>16</v>
      </c>
      <c r="G344">
        <v>38</v>
      </c>
      <c r="H344">
        <v>0</v>
      </c>
      <c r="I344">
        <v>0</v>
      </c>
      <c r="J344">
        <v>2</v>
      </c>
      <c r="K344">
        <v>0</v>
      </c>
      <c r="L344" t="s">
        <v>28</v>
      </c>
      <c r="M344" t="s">
        <v>321</v>
      </c>
      <c r="N344" t="s">
        <v>119</v>
      </c>
      <c r="O344" t="s">
        <v>22</v>
      </c>
      <c r="P344" t="s">
        <v>23</v>
      </c>
      <c r="Q344" t="s">
        <v>24</v>
      </c>
    </row>
    <row r="345" spans="1:17" x14ac:dyDescent="0.2">
      <c r="A345" s="2">
        <v>34481</v>
      </c>
      <c r="B345" t="s">
        <v>126</v>
      </c>
      <c r="C345" t="s">
        <v>104</v>
      </c>
      <c r="D345" t="s">
        <v>50</v>
      </c>
      <c r="E345" t="s">
        <v>50</v>
      </c>
      <c r="F345">
        <v>11</v>
      </c>
      <c r="G345">
        <v>26</v>
      </c>
      <c r="H345">
        <v>0</v>
      </c>
      <c r="I345">
        <v>0</v>
      </c>
      <c r="J345">
        <v>3</v>
      </c>
      <c r="K345">
        <v>1</v>
      </c>
      <c r="L345" t="s">
        <v>28</v>
      </c>
      <c r="M345" t="s">
        <v>322</v>
      </c>
      <c r="N345" t="s">
        <v>126</v>
      </c>
      <c r="O345" t="s">
        <v>22</v>
      </c>
      <c r="P345" t="s">
        <v>23</v>
      </c>
      <c r="Q345" t="s">
        <v>24</v>
      </c>
    </row>
    <row r="346" spans="1:17" x14ac:dyDescent="0.2">
      <c r="A346" s="2">
        <v>34481</v>
      </c>
      <c r="B346" t="s">
        <v>53</v>
      </c>
      <c r="C346" t="s">
        <v>174</v>
      </c>
      <c r="D346" t="s">
        <v>50</v>
      </c>
      <c r="E346" t="s">
        <v>50</v>
      </c>
      <c r="F346">
        <v>8</v>
      </c>
      <c r="G346">
        <v>158</v>
      </c>
      <c r="H346">
        <v>0</v>
      </c>
      <c r="I346">
        <v>0</v>
      </c>
      <c r="J346">
        <v>2</v>
      </c>
      <c r="K346">
        <v>0</v>
      </c>
      <c r="L346" t="s">
        <v>28</v>
      </c>
      <c r="M346" t="s">
        <v>323</v>
      </c>
      <c r="N346" t="s">
        <v>53</v>
      </c>
      <c r="O346" t="s">
        <v>22</v>
      </c>
      <c r="P346" t="s">
        <v>23</v>
      </c>
      <c r="Q346" t="s">
        <v>24</v>
      </c>
    </row>
    <row r="347" spans="1:17" x14ac:dyDescent="0.2">
      <c r="A347" s="2">
        <v>34482</v>
      </c>
      <c r="B347" t="s">
        <v>77</v>
      </c>
      <c r="C347" t="s">
        <v>153</v>
      </c>
      <c r="D347" t="s">
        <v>27</v>
      </c>
      <c r="E347" t="s">
        <v>50</v>
      </c>
      <c r="F347">
        <v>23</v>
      </c>
      <c r="G347">
        <v>32</v>
      </c>
      <c r="H347">
        <v>0</v>
      </c>
      <c r="I347">
        <v>0</v>
      </c>
      <c r="J347">
        <v>1</v>
      </c>
      <c r="K347">
        <v>1</v>
      </c>
      <c r="L347" t="s">
        <v>28</v>
      </c>
      <c r="M347" t="s">
        <v>324</v>
      </c>
      <c r="N347" t="s">
        <v>77</v>
      </c>
      <c r="O347" t="s">
        <v>22</v>
      </c>
      <c r="P347" t="s">
        <v>23</v>
      </c>
      <c r="Q347" t="s">
        <v>30</v>
      </c>
    </row>
    <row r="348" spans="1:17" x14ac:dyDescent="0.2">
      <c r="A348" s="2">
        <v>34483</v>
      </c>
      <c r="B348" t="s">
        <v>129</v>
      </c>
      <c r="C348" t="s">
        <v>98</v>
      </c>
      <c r="D348" t="s">
        <v>50</v>
      </c>
      <c r="E348" t="s">
        <v>50</v>
      </c>
      <c r="F348">
        <v>2</v>
      </c>
      <c r="G348">
        <v>12</v>
      </c>
      <c r="H348">
        <v>0</v>
      </c>
      <c r="I348">
        <v>0</v>
      </c>
      <c r="J348">
        <v>0</v>
      </c>
      <c r="K348">
        <v>2</v>
      </c>
      <c r="L348" t="s">
        <v>28</v>
      </c>
      <c r="M348" t="s">
        <v>325</v>
      </c>
      <c r="N348" t="s">
        <v>129</v>
      </c>
      <c r="O348" t="s">
        <v>22</v>
      </c>
      <c r="P348" t="s">
        <v>23</v>
      </c>
      <c r="Q348" t="s">
        <v>41</v>
      </c>
    </row>
    <row r="349" spans="1:17" x14ac:dyDescent="0.2">
      <c r="A349" s="2">
        <v>34483</v>
      </c>
      <c r="B349" t="s">
        <v>143</v>
      </c>
      <c r="C349" t="s">
        <v>67</v>
      </c>
      <c r="D349" t="s">
        <v>115</v>
      </c>
      <c r="E349" t="s">
        <v>50</v>
      </c>
      <c r="F349">
        <v>54</v>
      </c>
      <c r="G349">
        <v>17</v>
      </c>
      <c r="H349">
        <v>0</v>
      </c>
      <c r="I349">
        <v>0</v>
      </c>
      <c r="J349">
        <v>1</v>
      </c>
      <c r="K349">
        <v>4</v>
      </c>
      <c r="L349" t="s">
        <v>312</v>
      </c>
      <c r="M349" t="s">
        <v>144</v>
      </c>
      <c r="N349" t="s">
        <v>143</v>
      </c>
      <c r="O349" t="s">
        <v>22</v>
      </c>
      <c r="P349" t="s">
        <v>23</v>
      </c>
      <c r="Q349" t="s">
        <v>41</v>
      </c>
    </row>
    <row r="350" spans="1:17" x14ac:dyDescent="0.2">
      <c r="A350" s="2">
        <v>34483</v>
      </c>
      <c r="B350" t="s">
        <v>95</v>
      </c>
      <c r="C350" t="s">
        <v>244</v>
      </c>
      <c r="D350" t="s">
        <v>50</v>
      </c>
      <c r="E350" t="s">
        <v>50</v>
      </c>
      <c r="F350">
        <v>20</v>
      </c>
      <c r="G350">
        <v>45</v>
      </c>
      <c r="H350">
        <v>0</v>
      </c>
      <c r="I350">
        <v>0</v>
      </c>
      <c r="J350">
        <v>2</v>
      </c>
      <c r="K350">
        <v>1</v>
      </c>
      <c r="L350" t="s">
        <v>28</v>
      </c>
      <c r="M350" t="s">
        <v>326</v>
      </c>
      <c r="N350" t="s">
        <v>95</v>
      </c>
      <c r="O350" t="s">
        <v>22</v>
      </c>
      <c r="P350" t="s">
        <v>23</v>
      </c>
      <c r="Q350" t="s">
        <v>24</v>
      </c>
    </row>
    <row r="351" spans="1:17" x14ac:dyDescent="0.2">
      <c r="A351" s="2">
        <v>34485</v>
      </c>
      <c r="B351" t="s">
        <v>123</v>
      </c>
      <c r="C351" t="s">
        <v>39</v>
      </c>
      <c r="D351" t="s">
        <v>50</v>
      </c>
      <c r="E351" t="s">
        <v>19</v>
      </c>
      <c r="F351">
        <v>52</v>
      </c>
      <c r="G351">
        <v>6</v>
      </c>
      <c r="H351">
        <v>0</v>
      </c>
      <c r="I351">
        <v>0</v>
      </c>
      <c r="J351">
        <v>0</v>
      </c>
      <c r="K351">
        <v>3</v>
      </c>
      <c r="L351" t="s">
        <v>28</v>
      </c>
      <c r="M351" t="s">
        <v>179</v>
      </c>
      <c r="N351" t="s">
        <v>123</v>
      </c>
      <c r="O351" t="s">
        <v>22</v>
      </c>
      <c r="P351" t="s">
        <v>23</v>
      </c>
      <c r="Q351" t="s">
        <v>41</v>
      </c>
    </row>
    <row r="352" spans="1:17" x14ac:dyDescent="0.2">
      <c r="A352" s="2">
        <v>34486</v>
      </c>
      <c r="B352" t="s">
        <v>56</v>
      </c>
      <c r="C352" t="s">
        <v>110</v>
      </c>
      <c r="D352" t="s">
        <v>27</v>
      </c>
      <c r="E352" t="s">
        <v>36</v>
      </c>
      <c r="F352">
        <v>58</v>
      </c>
      <c r="G352">
        <v>30</v>
      </c>
      <c r="H352">
        <v>0</v>
      </c>
      <c r="I352">
        <v>0</v>
      </c>
      <c r="J352">
        <v>1</v>
      </c>
      <c r="K352">
        <v>1</v>
      </c>
      <c r="L352" t="s">
        <v>28</v>
      </c>
      <c r="M352" t="s">
        <v>327</v>
      </c>
      <c r="N352" t="s">
        <v>56</v>
      </c>
      <c r="O352" t="s">
        <v>22</v>
      </c>
      <c r="P352" t="s">
        <v>23</v>
      </c>
      <c r="Q352" t="s">
        <v>30</v>
      </c>
    </row>
    <row r="353" spans="1:17" x14ac:dyDescent="0.2">
      <c r="A353" s="2">
        <v>34486</v>
      </c>
      <c r="B353" t="s">
        <v>328</v>
      </c>
      <c r="C353" t="s">
        <v>81</v>
      </c>
      <c r="D353" t="s">
        <v>50</v>
      </c>
      <c r="E353" t="s">
        <v>50</v>
      </c>
      <c r="F353">
        <v>147</v>
      </c>
      <c r="G353">
        <v>113</v>
      </c>
      <c r="H353">
        <v>0</v>
      </c>
      <c r="I353">
        <v>0</v>
      </c>
      <c r="J353">
        <v>2</v>
      </c>
      <c r="K353">
        <v>0</v>
      </c>
      <c r="L353" t="s">
        <v>28</v>
      </c>
      <c r="M353" t="s">
        <v>329</v>
      </c>
      <c r="N353" t="s">
        <v>328</v>
      </c>
      <c r="O353" t="s">
        <v>22</v>
      </c>
      <c r="P353" t="s">
        <v>23</v>
      </c>
      <c r="Q353" t="s">
        <v>24</v>
      </c>
    </row>
    <row r="354" spans="1:17" x14ac:dyDescent="0.2">
      <c r="A354" s="2">
        <v>34486</v>
      </c>
      <c r="B354" t="s">
        <v>126</v>
      </c>
      <c r="C354" t="s">
        <v>94</v>
      </c>
      <c r="D354" t="s">
        <v>50</v>
      </c>
      <c r="E354" t="s">
        <v>50</v>
      </c>
      <c r="F354">
        <v>11</v>
      </c>
      <c r="G354">
        <v>49</v>
      </c>
      <c r="H354">
        <v>0</v>
      </c>
      <c r="I354">
        <v>0</v>
      </c>
      <c r="J354">
        <v>7</v>
      </c>
      <c r="K354">
        <v>1</v>
      </c>
      <c r="L354" t="s">
        <v>28</v>
      </c>
      <c r="M354" t="s">
        <v>330</v>
      </c>
      <c r="N354" t="s">
        <v>126</v>
      </c>
      <c r="O354" t="s">
        <v>22</v>
      </c>
      <c r="P354" t="s">
        <v>23</v>
      </c>
      <c r="Q354" t="s">
        <v>24</v>
      </c>
    </row>
    <row r="355" spans="1:17" x14ac:dyDescent="0.2">
      <c r="A355" s="2">
        <v>34486</v>
      </c>
      <c r="B355" t="s">
        <v>49</v>
      </c>
      <c r="C355" t="s">
        <v>72</v>
      </c>
      <c r="D355" t="s">
        <v>50</v>
      </c>
      <c r="E355" t="s">
        <v>50</v>
      </c>
      <c r="F355">
        <v>4</v>
      </c>
      <c r="G355">
        <v>5</v>
      </c>
      <c r="H355">
        <v>0</v>
      </c>
      <c r="I355">
        <v>0</v>
      </c>
      <c r="J355">
        <v>2</v>
      </c>
      <c r="K355">
        <v>1</v>
      </c>
      <c r="L355" t="s">
        <v>28</v>
      </c>
      <c r="M355" t="s">
        <v>103</v>
      </c>
      <c r="N355" t="s">
        <v>49</v>
      </c>
      <c r="O355" t="s">
        <v>22</v>
      </c>
      <c r="P355" t="s">
        <v>23</v>
      </c>
      <c r="Q355" t="s">
        <v>24</v>
      </c>
    </row>
    <row r="356" spans="1:17" x14ac:dyDescent="0.2">
      <c r="A356" s="2">
        <v>34486</v>
      </c>
      <c r="B356" t="s">
        <v>92</v>
      </c>
      <c r="C356" t="s">
        <v>249</v>
      </c>
      <c r="D356" t="s">
        <v>50</v>
      </c>
      <c r="E356" t="s">
        <v>50</v>
      </c>
      <c r="F356">
        <v>10</v>
      </c>
      <c r="G356">
        <v>87</v>
      </c>
      <c r="H356">
        <v>0</v>
      </c>
      <c r="I356">
        <v>0</v>
      </c>
      <c r="J356">
        <v>0</v>
      </c>
      <c r="K356">
        <v>0</v>
      </c>
      <c r="L356" t="s">
        <v>28</v>
      </c>
      <c r="M356" t="s">
        <v>124</v>
      </c>
      <c r="N356" t="s">
        <v>92</v>
      </c>
      <c r="O356" t="s">
        <v>22</v>
      </c>
      <c r="P356" t="s">
        <v>23</v>
      </c>
      <c r="Q356" t="s">
        <v>30</v>
      </c>
    </row>
    <row r="357" spans="1:17" x14ac:dyDescent="0.2">
      <c r="A357" s="2">
        <v>34487</v>
      </c>
      <c r="B357" t="s">
        <v>69</v>
      </c>
      <c r="C357" t="s">
        <v>129</v>
      </c>
      <c r="D357" t="s">
        <v>50</v>
      </c>
      <c r="E357" t="s">
        <v>50</v>
      </c>
      <c r="F357">
        <v>41</v>
      </c>
      <c r="G357">
        <v>2</v>
      </c>
      <c r="H357">
        <v>0</v>
      </c>
      <c r="I357">
        <v>0</v>
      </c>
      <c r="J357">
        <v>1</v>
      </c>
      <c r="K357">
        <v>5</v>
      </c>
      <c r="L357" t="s">
        <v>28</v>
      </c>
      <c r="M357" t="s">
        <v>71</v>
      </c>
      <c r="N357" t="s">
        <v>69</v>
      </c>
      <c r="O357" t="s">
        <v>22</v>
      </c>
      <c r="P357" t="s">
        <v>23</v>
      </c>
      <c r="Q357" t="s">
        <v>41</v>
      </c>
    </row>
    <row r="358" spans="1:17" x14ac:dyDescent="0.2">
      <c r="A358" s="2">
        <v>34487</v>
      </c>
      <c r="B358" t="s">
        <v>70</v>
      </c>
      <c r="C358" t="s">
        <v>106</v>
      </c>
      <c r="D358" t="s">
        <v>50</v>
      </c>
      <c r="E358" t="s">
        <v>50</v>
      </c>
      <c r="F358">
        <v>38</v>
      </c>
      <c r="G358">
        <v>9</v>
      </c>
      <c r="H358">
        <v>0</v>
      </c>
      <c r="I358">
        <v>0</v>
      </c>
      <c r="J358">
        <v>1</v>
      </c>
      <c r="K358">
        <v>2</v>
      </c>
      <c r="L358" t="s">
        <v>28</v>
      </c>
      <c r="M358" t="s">
        <v>93</v>
      </c>
      <c r="N358" t="s">
        <v>70</v>
      </c>
      <c r="O358" t="s">
        <v>22</v>
      </c>
      <c r="P358" t="s">
        <v>23</v>
      </c>
      <c r="Q358" t="s">
        <v>41</v>
      </c>
    </row>
    <row r="359" spans="1:17" x14ac:dyDescent="0.2">
      <c r="A359" s="2">
        <v>34487</v>
      </c>
      <c r="B359" t="s">
        <v>101</v>
      </c>
      <c r="C359" t="s">
        <v>184</v>
      </c>
      <c r="D359" t="s">
        <v>50</v>
      </c>
      <c r="E359" t="s">
        <v>50</v>
      </c>
      <c r="F359">
        <v>91</v>
      </c>
      <c r="G359">
        <v>74</v>
      </c>
      <c r="H359">
        <v>0</v>
      </c>
      <c r="I359">
        <v>0</v>
      </c>
      <c r="J359">
        <v>2</v>
      </c>
      <c r="K359">
        <v>0</v>
      </c>
      <c r="L359" t="s">
        <v>28</v>
      </c>
      <c r="M359" t="s">
        <v>331</v>
      </c>
      <c r="N359" t="s">
        <v>101</v>
      </c>
      <c r="O359" t="s">
        <v>22</v>
      </c>
      <c r="P359" t="s">
        <v>23</v>
      </c>
      <c r="Q359" t="s">
        <v>24</v>
      </c>
    </row>
    <row r="360" spans="1:17" x14ac:dyDescent="0.2">
      <c r="A360" s="2">
        <v>34488</v>
      </c>
      <c r="B360" t="s">
        <v>87</v>
      </c>
      <c r="C360" t="s">
        <v>168</v>
      </c>
      <c r="D360" t="s">
        <v>50</v>
      </c>
      <c r="E360" t="s">
        <v>50</v>
      </c>
      <c r="F360">
        <v>29</v>
      </c>
      <c r="G360">
        <v>93</v>
      </c>
      <c r="H360">
        <v>0</v>
      </c>
      <c r="I360">
        <v>0</v>
      </c>
      <c r="J360">
        <v>1</v>
      </c>
      <c r="K360">
        <v>1</v>
      </c>
      <c r="L360" t="s">
        <v>28</v>
      </c>
      <c r="M360" t="s">
        <v>88</v>
      </c>
      <c r="N360" t="s">
        <v>87</v>
      </c>
      <c r="O360" t="s">
        <v>22</v>
      </c>
      <c r="P360" t="s">
        <v>23</v>
      </c>
      <c r="Q360" t="s">
        <v>30</v>
      </c>
    </row>
    <row r="361" spans="1:17" x14ac:dyDescent="0.2">
      <c r="A361" s="2">
        <v>34488</v>
      </c>
      <c r="B361" t="s">
        <v>43</v>
      </c>
      <c r="C361" t="s">
        <v>100</v>
      </c>
      <c r="D361" t="s">
        <v>19</v>
      </c>
      <c r="E361" t="s">
        <v>50</v>
      </c>
      <c r="F361">
        <v>18</v>
      </c>
      <c r="G361">
        <v>33</v>
      </c>
      <c r="H361">
        <v>0</v>
      </c>
      <c r="I361">
        <v>0</v>
      </c>
      <c r="J361">
        <v>2</v>
      </c>
      <c r="K361">
        <v>0</v>
      </c>
      <c r="L361" t="s">
        <v>28</v>
      </c>
      <c r="M361" t="s">
        <v>332</v>
      </c>
      <c r="N361" t="s">
        <v>77</v>
      </c>
      <c r="O361" t="s">
        <v>122</v>
      </c>
      <c r="P361" t="s">
        <v>23</v>
      </c>
      <c r="Q361" t="s">
        <v>24</v>
      </c>
    </row>
    <row r="362" spans="1:17" x14ac:dyDescent="0.2">
      <c r="A362" s="2">
        <v>34488</v>
      </c>
      <c r="B362" t="s">
        <v>119</v>
      </c>
      <c r="C362" t="s">
        <v>53</v>
      </c>
      <c r="D362" t="s">
        <v>50</v>
      </c>
      <c r="E362" t="s">
        <v>50</v>
      </c>
      <c r="F362">
        <v>16</v>
      </c>
      <c r="G362">
        <v>8</v>
      </c>
      <c r="H362">
        <v>0</v>
      </c>
      <c r="I362">
        <v>0</v>
      </c>
      <c r="J362">
        <v>1</v>
      </c>
      <c r="K362">
        <v>0</v>
      </c>
      <c r="L362" t="s">
        <v>28</v>
      </c>
      <c r="M362" t="s">
        <v>156</v>
      </c>
      <c r="N362" t="s">
        <v>119</v>
      </c>
      <c r="O362" t="s">
        <v>22</v>
      </c>
      <c r="P362" t="s">
        <v>23</v>
      </c>
      <c r="Q362" t="s">
        <v>24</v>
      </c>
    </row>
    <row r="363" spans="1:17" x14ac:dyDescent="0.2">
      <c r="A363" s="2">
        <v>34489</v>
      </c>
      <c r="B363" t="s">
        <v>274</v>
      </c>
      <c r="C363" t="s">
        <v>39</v>
      </c>
      <c r="D363" t="s">
        <v>50</v>
      </c>
      <c r="E363" t="s">
        <v>19</v>
      </c>
      <c r="F363">
        <v>102</v>
      </c>
      <c r="G363">
        <v>6</v>
      </c>
      <c r="H363">
        <v>0</v>
      </c>
      <c r="I363">
        <v>0</v>
      </c>
      <c r="J363">
        <v>0</v>
      </c>
      <c r="K363">
        <v>0</v>
      </c>
      <c r="L363" t="s">
        <v>28</v>
      </c>
      <c r="M363" t="s">
        <v>333</v>
      </c>
      <c r="N363" t="s">
        <v>274</v>
      </c>
      <c r="O363" t="s">
        <v>22</v>
      </c>
      <c r="P363" t="s">
        <v>23</v>
      </c>
      <c r="Q363" t="s">
        <v>30</v>
      </c>
    </row>
    <row r="364" spans="1:17" x14ac:dyDescent="0.2">
      <c r="A364" s="2">
        <v>34489</v>
      </c>
      <c r="B364" t="s">
        <v>282</v>
      </c>
      <c r="C364" t="s">
        <v>113</v>
      </c>
      <c r="D364" t="s">
        <v>19</v>
      </c>
      <c r="E364" t="s">
        <v>115</v>
      </c>
      <c r="F364">
        <v>85</v>
      </c>
      <c r="G364">
        <v>35</v>
      </c>
      <c r="H364">
        <v>0</v>
      </c>
      <c r="I364">
        <v>0</v>
      </c>
      <c r="J364">
        <v>2</v>
      </c>
      <c r="K364">
        <v>3</v>
      </c>
      <c r="L364" t="s">
        <v>28</v>
      </c>
      <c r="M364" t="s">
        <v>334</v>
      </c>
      <c r="N364" t="s">
        <v>77</v>
      </c>
      <c r="O364" t="s">
        <v>122</v>
      </c>
      <c r="P364" t="s">
        <v>23</v>
      </c>
      <c r="Q364" t="s">
        <v>41</v>
      </c>
    </row>
    <row r="365" spans="1:17" x14ac:dyDescent="0.2">
      <c r="A365" s="2">
        <v>34489</v>
      </c>
      <c r="B365" t="s">
        <v>77</v>
      </c>
      <c r="C365" t="s">
        <v>26</v>
      </c>
      <c r="D365" t="s">
        <v>27</v>
      </c>
      <c r="E365" t="s">
        <v>27</v>
      </c>
      <c r="F365">
        <v>23</v>
      </c>
      <c r="G365">
        <v>13</v>
      </c>
      <c r="H365">
        <v>0</v>
      </c>
      <c r="I365">
        <v>0</v>
      </c>
      <c r="J365">
        <v>1</v>
      </c>
      <c r="K365">
        <v>0</v>
      </c>
      <c r="L365" t="s">
        <v>28</v>
      </c>
      <c r="M365" t="s">
        <v>335</v>
      </c>
      <c r="N365" t="s">
        <v>77</v>
      </c>
      <c r="O365" t="s">
        <v>22</v>
      </c>
      <c r="P365" t="s">
        <v>23</v>
      </c>
      <c r="Q365" t="s">
        <v>24</v>
      </c>
    </row>
    <row r="366" spans="1:17" x14ac:dyDescent="0.2">
      <c r="A366" s="2">
        <v>34490</v>
      </c>
      <c r="B366" t="s">
        <v>56</v>
      </c>
      <c r="C366" t="s">
        <v>25</v>
      </c>
      <c r="D366" t="s">
        <v>27</v>
      </c>
      <c r="E366" t="s">
        <v>19</v>
      </c>
      <c r="F366">
        <v>58</v>
      </c>
      <c r="G366">
        <v>1</v>
      </c>
      <c r="H366">
        <v>0</v>
      </c>
      <c r="I366">
        <v>0</v>
      </c>
      <c r="J366">
        <v>1</v>
      </c>
      <c r="K366">
        <v>1</v>
      </c>
      <c r="L366" t="s">
        <v>28</v>
      </c>
      <c r="M366" t="s">
        <v>336</v>
      </c>
      <c r="N366" t="s">
        <v>56</v>
      </c>
      <c r="O366" t="s">
        <v>22</v>
      </c>
      <c r="P366" t="s">
        <v>23</v>
      </c>
      <c r="Q366" t="s">
        <v>30</v>
      </c>
    </row>
    <row r="367" spans="1:17" x14ac:dyDescent="0.2">
      <c r="A367" s="2">
        <v>34490</v>
      </c>
      <c r="B367" t="s">
        <v>43</v>
      </c>
      <c r="C367" t="s">
        <v>153</v>
      </c>
      <c r="D367" t="s">
        <v>19</v>
      </c>
      <c r="E367" t="s">
        <v>50</v>
      </c>
      <c r="F367">
        <v>18</v>
      </c>
      <c r="G367">
        <v>32</v>
      </c>
      <c r="H367">
        <v>0</v>
      </c>
      <c r="I367">
        <v>0</v>
      </c>
      <c r="J367">
        <v>2</v>
      </c>
      <c r="K367">
        <v>0</v>
      </c>
      <c r="L367" t="s">
        <v>28</v>
      </c>
      <c r="M367" t="s">
        <v>337</v>
      </c>
      <c r="N367" t="s">
        <v>77</v>
      </c>
      <c r="O367" t="s">
        <v>122</v>
      </c>
      <c r="P367" t="s">
        <v>23</v>
      </c>
      <c r="Q367" t="s">
        <v>24</v>
      </c>
    </row>
    <row r="368" spans="1:17" x14ac:dyDescent="0.2">
      <c r="A368" s="2">
        <v>34490</v>
      </c>
      <c r="B368" t="s">
        <v>31</v>
      </c>
      <c r="C368" t="s">
        <v>133</v>
      </c>
      <c r="D368" t="s">
        <v>19</v>
      </c>
      <c r="E368" t="s">
        <v>115</v>
      </c>
      <c r="F368">
        <v>47</v>
      </c>
      <c r="G368">
        <v>37</v>
      </c>
      <c r="H368">
        <v>0</v>
      </c>
      <c r="I368">
        <v>0</v>
      </c>
      <c r="J368">
        <v>2</v>
      </c>
      <c r="K368">
        <v>1</v>
      </c>
      <c r="L368" t="s">
        <v>28</v>
      </c>
      <c r="M368" t="s">
        <v>338</v>
      </c>
      <c r="N368" t="s">
        <v>77</v>
      </c>
      <c r="O368" t="s">
        <v>122</v>
      </c>
      <c r="P368" t="s">
        <v>23</v>
      </c>
      <c r="Q368" t="s">
        <v>24</v>
      </c>
    </row>
    <row r="369" spans="1:17" x14ac:dyDescent="0.2">
      <c r="A369" s="2">
        <v>34490</v>
      </c>
      <c r="B369" t="s">
        <v>98</v>
      </c>
      <c r="C369" t="s">
        <v>293</v>
      </c>
      <c r="D369" t="s">
        <v>50</v>
      </c>
      <c r="E369" t="s">
        <v>50</v>
      </c>
      <c r="F369">
        <v>12</v>
      </c>
      <c r="G369">
        <v>59</v>
      </c>
      <c r="H369">
        <v>0</v>
      </c>
      <c r="I369">
        <v>0</v>
      </c>
      <c r="J369">
        <v>1</v>
      </c>
      <c r="K369">
        <v>3</v>
      </c>
      <c r="L369" t="s">
        <v>28</v>
      </c>
      <c r="M369" t="s">
        <v>99</v>
      </c>
      <c r="N369" t="s">
        <v>98</v>
      </c>
      <c r="O369" t="s">
        <v>22</v>
      </c>
      <c r="P369" t="s">
        <v>23</v>
      </c>
      <c r="Q369" t="s">
        <v>41</v>
      </c>
    </row>
    <row r="370" spans="1:17" x14ac:dyDescent="0.2">
      <c r="A370" s="2">
        <v>34490</v>
      </c>
      <c r="B370" t="s">
        <v>136</v>
      </c>
      <c r="C370" t="s">
        <v>339</v>
      </c>
      <c r="D370" t="s">
        <v>36</v>
      </c>
      <c r="E370" t="s">
        <v>36</v>
      </c>
      <c r="F370">
        <v>21</v>
      </c>
      <c r="G370">
        <v>135</v>
      </c>
      <c r="H370">
        <v>0</v>
      </c>
      <c r="I370">
        <v>0</v>
      </c>
      <c r="J370">
        <v>4</v>
      </c>
      <c r="K370">
        <v>1</v>
      </c>
      <c r="L370" t="s">
        <v>28</v>
      </c>
      <c r="M370" t="s">
        <v>340</v>
      </c>
      <c r="N370" t="s">
        <v>136</v>
      </c>
      <c r="O370" t="s">
        <v>22</v>
      </c>
      <c r="P370" t="s">
        <v>23</v>
      </c>
      <c r="Q370" t="s">
        <v>24</v>
      </c>
    </row>
    <row r="371" spans="1:17" x14ac:dyDescent="0.2">
      <c r="A371" s="2">
        <v>34490</v>
      </c>
      <c r="B371" t="s">
        <v>52</v>
      </c>
      <c r="C371" t="s">
        <v>49</v>
      </c>
      <c r="D371" t="s">
        <v>50</v>
      </c>
      <c r="E371" t="s">
        <v>50</v>
      </c>
      <c r="F371">
        <v>3</v>
      </c>
      <c r="G371">
        <v>4</v>
      </c>
      <c r="H371">
        <v>0</v>
      </c>
      <c r="I371">
        <v>0</v>
      </c>
      <c r="J371">
        <v>2</v>
      </c>
      <c r="K371">
        <v>0</v>
      </c>
      <c r="L371" t="s">
        <v>28</v>
      </c>
      <c r="M371" t="s">
        <v>68</v>
      </c>
      <c r="N371" t="s">
        <v>52</v>
      </c>
      <c r="O371" t="s">
        <v>22</v>
      </c>
      <c r="P371" t="s">
        <v>23</v>
      </c>
      <c r="Q371" t="s">
        <v>24</v>
      </c>
    </row>
    <row r="372" spans="1:17" x14ac:dyDescent="0.2">
      <c r="A372" s="2">
        <v>34493</v>
      </c>
      <c r="B372" t="s">
        <v>55</v>
      </c>
      <c r="C372" t="s">
        <v>149</v>
      </c>
      <c r="D372" t="s">
        <v>57</v>
      </c>
      <c r="E372" t="s">
        <v>36</v>
      </c>
      <c r="F372">
        <v>44</v>
      </c>
      <c r="G372">
        <v>78</v>
      </c>
      <c r="H372">
        <v>0</v>
      </c>
      <c r="I372">
        <v>0</v>
      </c>
      <c r="J372">
        <v>1</v>
      </c>
      <c r="K372">
        <v>0</v>
      </c>
      <c r="L372" t="s">
        <v>28</v>
      </c>
      <c r="M372" t="s">
        <v>341</v>
      </c>
      <c r="N372" t="s">
        <v>55</v>
      </c>
      <c r="O372" t="s">
        <v>22</v>
      </c>
      <c r="P372" t="s">
        <v>23</v>
      </c>
      <c r="Q372" t="s">
        <v>24</v>
      </c>
    </row>
    <row r="373" spans="1:17" x14ac:dyDescent="0.2">
      <c r="A373" s="2">
        <v>34493</v>
      </c>
      <c r="B373" t="s">
        <v>147</v>
      </c>
      <c r="C373" t="s">
        <v>94</v>
      </c>
      <c r="D373" t="s">
        <v>50</v>
      </c>
      <c r="E373" t="s">
        <v>50</v>
      </c>
      <c r="F373">
        <v>34</v>
      </c>
      <c r="G373">
        <v>49</v>
      </c>
      <c r="H373">
        <v>0</v>
      </c>
      <c r="I373">
        <v>0</v>
      </c>
      <c r="J373">
        <v>3</v>
      </c>
      <c r="K373">
        <v>1</v>
      </c>
      <c r="L373" t="s">
        <v>28</v>
      </c>
      <c r="M373" t="s">
        <v>148</v>
      </c>
      <c r="N373" t="s">
        <v>147</v>
      </c>
      <c r="O373" t="s">
        <v>22</v>
      </c>
      <c r="P373" t="s">
        <v>23</v>
      </c>
      <c r="Q373" t="s">
        <v>24</v>
      </c>
    </row>
    <row r="374" spans="1:17" x14ac:dyDescent="0.2">
      <c r="A374" s="2">
        <v>34493</v>
      </c>
      <c r="B374" t="s">
        <v>17</v>
      </c>
      <c r="C374" t="s">
        <v>42</v>
      </c>
      <c r="D374" t="s">
        <v>19</v>
      </c>
      <c r="E374" t="s">
        <v>19</v>
      </c>
      <c r="F374">
        <v>43</v>
      </c>
      <c r="G374">
        <v>69</v>
      </c>
      <c r="H374">
        <v>0</v>
      </c>
      <c r="I374">
        <v>0</v>
      </c>
      <c r="J374">
        <v>0</v>
      </c>
      <c r="K374">
        <v>0</v>
      </c>
      <c r="L374" t="s">
        <v>28</v>
      </c>
      <c r="M374" t="s">
        <v>342</v>
      </c>
      <c r="N374" t="s">
        <v>17</v>
      </c>
      <c r="O374" t="s">
        <v>22</v>
      </c>
      <c r="P374" t="s">
        <v>23</v>
      </c>
      <c r="Q374" t="s">
        <v>30</v>
      </c>
    </row>
    <row r="375" spans="1:17" x14ac:dyDescent="0.2">
      <c r="A375" s="2">
        <v>34493</v>
      </c>
      <c r="B375" t="s">
        <v>56</v>
      </c>
      <c r="C375" t="s">
        <v>129</v>
      </c>
      <c r="D375" t="s">
        <v>27</v>
      </c>
      <c r="E375" t="s">
        <v>50</v>
      </c>
      <c r="F375">
        <v>58</v>
      </c>
      <c r="G375">
        <v>2</v>
      </c>
      <c r="H375">
        <v>0</v>
      </c>
      <c r="I375">
        <v>0</v>
      </c>
      <c r="J375">
        <v>0</v>
      </c>
      <c r="K375">
        <v>2</v>
      </c>
      <c r="L375" t="s">
        <v>28</v>
      </c>
      <c r="M375" t="s">
        <v>343</v>
      </c>
      <c r="N375" t="s">
        <v>56</v>
      </c>
      <c r="O375" t="s">
        <v>22</v>
      </c>
      <c r="P375" t="s">
        <v>23</v>
      </c>
      <c r="Q375" t="s">
        <v>41</v>
      </c>
    </row>
    <row r="376" spans="1:17" x14ac:dyDescent="0.2">
      <c r="A376" s="2">
        <v>34493</v>
      </c>
      <c r="B376" t="s">
        <v>304</v>
      </c>
      <c r="C376" t="s">
        <v>25</v>
      </c>
      <c r="D376" t="s">
        <v>27</v>
      </c>
      <c r="E376" t="s">
        <v>19</v>
      </c>
      <c r="F376">
        <v>51</v>
      </c>
      <c r="G376">
        <v>1</v>
      </c>
      <c r="H376">
        <v>0</v>
      </c>
      <c r="I376">
        <v>0</v>
      </c>
      <c r="J376">
        <v>2</v>
      </c>
      <c r="K376">
        <v>8</v>
      </c>
      <c r="L376" t="s">
        <v>28</v>
      </c>
      <c r="M376" t="s">
        <v>170</v>
      </c>
      <c r="N376" t="s">
        <v>77</v>
      </c>
      <c r="O376" t="s">
        <v>122</v>
      </c>
      <c r="P376" t="s">
        <v>23</v>
      </c>
      <c r="Q376" t="s">
        <v>41</v>
      </c>
    </row>
    <row r="377" spans="1:17" x14ac:dyDescent="0.2">
      <c r="A377" s="2">
        <v>34495</v>
      </c>
      <c r="B377" t="s">
        <v>56</v>
      </c>
      <c r="C377" t="s">
        <v>106</v>
      </c>
      <c r="D377" t="s">
        <v>27</v>
      </c>
      <c r="E377" t="s">
        <v>50</v>
      </c>
      <c r="F377">
        <v>58</v>
      </c>
      <c r="G377">
        <v>9</v>
      </c>
      <c r="H377">
        <v>0</v>
      </c>
      <c r="I377">
        <v>0</v>
      </c>
      <c r="J377">
        <v>0</v>
      </c>
      <c r="K377">
        <v>2</v>
      </c>
      <c r="L377" t="s">
        <v>28</v>
      </c>
      <c r="M377" t="s">
        <v>327</v>
      </c>
      <c r="N377" t="s">
        <v>56</v>
      </c>
      <c r="O377" t="s">
        <v>22</v>
      </c>
      <c r="P377" t="s">
        <v>23</v>
      </c>
      <c r="Q377" t="s">
        <v>41</v>
      </c>
    </row>
    <row r="378" spans="1:17" x14ac:dyDescent="0.2">
      <c r="A378" s="2">
        <v>34496</v>
      </c>
      <c r="B378" t="s">
        <v>17</v>
      </c>
      <c r="C378" t="s">
        <v>53</v>
      </c>
      <c r="D378" t="s">
        <v>19</v>
      </c>
      <c r="E378" t="s">
        <v>50</v>
      </c>
      <c r="F378">
        <v>43</v>
      </c>
      <c r="G378">
        <v>8</v>
      </c>
      <c r="H378">
        <v>0</v>
      </c>
      <c r="I378">
        <v>0</v>
      </c>
      <c r="J378">
        <v>0</v>
      </c>
      <c r="K378">
        <v>0</v>
      </c>
      <c r="L378" t="s">
        <v>28</v>
      </c>
      <c r="M378" t="s">
        <v>327</v>
      </c>
      <c r="N378" t="s">
        <v>56</v>
      </c>
      <c r="O378" t="s">
        <v>122</v>
      </c>
      <c r="P378" t="s">
        <v>23</v>
      </c>
      <c r="Q378" t="s">
        <v>30</v>
      </c>
    </row>
    <row r="379" spans="1:17" x14ac:dyDescent="0.2">
      <c r="A379" s="2">
        <v>34496</v>
      </c>
      <c r="B379" t="s">
        <v>131</v>
      </c>
      <c r="C379" t="s">
        <v>119</v>
      </c>
      <c r="D379" t="s">
        <v>27</v>
      </c>
      <c r="E379" t="s">
        <v>50</v>
      </c>
      <c r="F379">
        <v>50</v>
      </c>
      <c r="G379">
        <v>16</v>
      </c>
      <c r="H379">
        <v>0</v>
      </c>
      <c r="I379">
        <v>0</v>
      </c>
      <c r="J379">
        <v>0</v>
      </c>
      <c r="K379">
        <v>1</v>
      </c>
      <c r="L379" t="s">
        <v>28</v>
      </c>
      <c r="M379" t="s">
        <v>324</v>
      </c>
      <c r="N379" t="s">
        <v>77</v>
      </c>
      <c r="O379" t="s">
        <v>122</v>
      </c>
      <c r="P379" t="s">
        <v>23</v>
      </c>
      <c r="Q379" t="s">
        <v>41</v>
      </c>
    </row>
    <row r="380" spans="1:17" x14ac:dyDescent="0.2">
      <c r="A380" s="2">
        <v>34496</v>
      </c>
      <c r="B380" t="s">
        <v>304</v>
      </c>
      <c r="C380" t="s">
        <v>133</v>
      </c>
      <c r="D380" t="s">
        <v>27</v>
      </c>
      <c r="E380" t="s">
        <v>115</v>
      </c>
      <c r="F380">
        <v>51</v>
      </c>
      <c r="G380">
        <v>37</v>
      </c>
      <c r="H380">
        <v>0</v>
      </c>
      <c r="I380">
        <v>0</v>
      </c>
      <c r="J380">
        <v>0</v>
      </c>
      <c r="K380">
        <v>3</v>
      </c>
      <c r="L380" t="s">
        <v>28</v>
      </c>
      <c r="M380" t="s">
        <v>344</v>
      </c>
      <c r="N380" t="s">
        <v>77</v>
      </c>
      <c r="O380" t="s">
        <v>122</v>
      </c>
      <c r="P380" t="s">
        <v>23</v>
      </c>
      <c r="Q380" t="s">
        <v>41</v>
      </c>
    </row>
    <row r="381" spans="1:17" x14ac:dyDescent="0.2">
      <c r="A381" s="2">
        <v>34496</v>
      </c>
      <c r="B381" t="s">
        <v>26</v>
      </c>
      <c r="C381" t="s">
        <v>100</v>
      </c>
      <c r="D381" t="s">
        <v>27</v>
      </c>
      <c r="E381" t="s">
        <v>50</v>
      </c>
      <c r="F381">
        <v>13</v>
      </c>
      <c r="G381">
        <v>33</v>
      </c>
      <c r="H381">
        <v>0</v>
      </c>
      <c r="I381">
        <v>0</v>
      </c>
      <c r="J381">
        <v>3</v>
      </c>
      <c r="K381">
        <v>0</v>
      </c>
      <c r="L381" t="s">
        <v>28</v>
      </c>
      <c r="M381" t="s">
        <v>215</v>
      </c>
      <c r="N381" t="s">
        <v>77</v>
      </c>
      <c r="O381" t="s">
        <v>122</v>
      </c>
      <c r="P381" t="s">
        <v>23</v>
      </c>
      <c r="Q381" t="s">
        <v>24</v>
      </c>
    </row>
    <row r="382" spans="1:17" x14ac:dyDescent="0.2">
      <c r="A382" s="2">
        <v>34496</v>
      </c>
      <c r="B382" t="s">
        <v>135</v>
      </c>
      <c r="C382" t="s">
        <v>345</v>
      </c>
      <c r="D382" t="s">
        <v>36</v>
      </c>
      <c r="E382" t="s">
        <v>50</v>
      </c>
      <c r="F382">
        <v>7</v>
      </c>
      <c r="G382">
        <v>129</v>
      </c>
      <c r="H382">
        <v>0</v>
      </c>
      <c r="I382">
        <v>0</v>
      </c>
      <c r="J382">
        <v>5</v>
      </c>
      <c r="K382">
        <v>1</v>
      </c>
      <c r="L382" t="s">
        <v>28</v>
      </c>
      <c r="M382" t="s">
        <v>346</v>
      </c>
      <c r="N382" t="s">
        <v>135</v>
      </c>
      <c r="O382" t="s">
        <v>22</v>
      </c>
      <c r="P382" t="s">
        <v>23</v>
      </c>
      <c r="Q382" t="s">
        <v>24</v>
      </c>
    </row>
    <row r="383" spans="1:17" x14ac:dyDescent="0.2">
      <c r="A383" s="2">
        <v>34497</v>
      </c>
      <c r="B383" t="s">
        <v>55</v>
      </c>
      <c r="C383" t="s">
        <v>149</v>
      </c>
      <c r="D383" t="s">
        <v>57</v>
      </c>
      <c r="E383" t="s">
        <v>36</v>
      </c>
      <c r="F383">
        <v>44</v>
      </c>
      <c r="G383">
        <v>78</v>
      </c>
      <c r="H383">
        <v>0</v>
      </c>
      <c r="I383">
        <v>0</v>
      </c>
      <c r="J383">
        <v>1</v>
      </c>
      <c r="K383">
        <v>0</v>
      </c>
      <c r="L383" t="s">
        <v>28</v>
      </c>
      <c r="M383" t="s">
        <v>58</v>
      </c>
      <c r="N383" t="s">
        <v>55</v>
      </c>
      <c r="O383" t="s">
        <v>22</v>
      </c>
      <c r="P383" t="s">
        <v>23</v>
      </c>
      <c r="Q383" t="s">
        <v>24</v>
      </c>
    </row>
    <row r="384" spans="1:17" x14ac:dyDescent="0.2">
      <c r="A384" s="2">
        <v>34497</v>
      </c>
      <c r="B384" t="s">
        <v>56</v>
      </c>
      <c r="C384" t="s">
        <v>126</v>
      </c>
      <c r="D384" t="s">
        <v>27</v>
      </c>
      <c r="E384" t="s">
        <v>50</v>
      </c>
      <c r="F384">
        <v>58</v>
      </c>
      <c r="G384">
        <v>11</v>
      </c>
      <c r="H384">
        <v>0</v>
      </c>
      <c r="I384">
        <v>0</v>
      </c>
      <c r="J384">
        <v>0</v>
      </c>
      <c r="K384">
        <v>3</v>
      </c>
      <c r="L384" t="s">
        <v>28</v>
      </c>
      <c r="M384" t="s">
        <v>343</v>
      </c>
      <c r="N384" t="s">
        <v>56</v>
      </c>
      <c r="O384" t="s">
        <v>22</v>
      </c>
      <c r="P384" t="s">
        <v>23</v>
      </c>
      <c r="Q384" t="s">
        <v>41</v>
      </c>
    </row>
    <row r="385" spans="1:17" x14ac:dyDescent="0.2">
      <c r="A385" s="2">
        <v>34497</v>
      </c>
      <c r="B385" t="s">
        <v>210</v>
      </c>
      <c r="C385" t="s">
        <v>25</v>
      </c>
      <c r="D385" t="s">
        <v>27</v>
      </c>
      <c r="E385" t="s">
        <v>19</v>
      </c>
      <c r="F385">
        <v>70</v>
      </c>
      <c r="G385">
        <v>1</v>
      </c>
      <c r="H385">
        <v>0</v>
      </c>
      <c r="I385">
        <v>0</v>
      </c>
      <c r="J385">
        <v>0</v>
      </c>
      <c r="K385">
        <v>4</v>
      </c>
      <c r="L385" t="s">
        <v>28</v>
      </c>
      <c r="M385" t="s">
        <v>257</v>
      </c>
      <c r="N385" t="s">
        <v>77</v>
      </c>
      <c r="O385" t="s">
        <v>122</v>
      </c>
      <c r="P385" t="s">
        <v>23</v>
      </c>
      <c r="Q385" t="s">
        <v>41</v>
      </c>
    </row>
    <row r="386" spans="1:17" x14ac:dyDescent="0.2">
      <c r="A386" s="2">
        <v>34497</v>
      </c>
      <c r="B386" t="s">
        <v>92</v>
      </c>
      <c r="C386" t="s">
        <v>52</v>
      </c>
      <c r="D386" t="s">
        <v>50</v>
      </c>
      <c r="E386" t="s">
        <v>50</v>
      </c>
      <c r="F386">
        <v>10</v>
      </c>
      <c r="G386">
        <v>3</v>
      </c>
      <c r="H386">
        <v>0</v>
      </c>
      <c r="I386">
        <v>0</v>
      </c>
      <c r="J386">
        <v>1</v>
      </c>
      <c r="K386">
        <v>1</v>
      </c>
      <c r="L386" t="s">
        <v>28</v>
      </c>
      <c r="M386" t="s">
        <v>189</v>
      </c>
      <c r="N386" t="s">
        <v>77</v>
      </c>
      <c r="O386" t="s">
        <v>122</v>
      </c>
      <c r="P386" t="s">
        <v>23</v>
      </c>
      <c r="Q386" t="s">
        <v>30</v>
      </c>
    </row>
    <row r="387" spans="1:17" x14ac:dyDescent="0.2">
      <c r="A387" s="2">
        <v>34502</v>
      </c>
      <c r="B387" t="s">
        <v>129</v>
      </c>
      <c r="C387" t="s">
        <v>17</v>
      </c>
      <c r="D387" t="s">
        <v>50</v>
      </c>
      <c r="E387" t="s">
        <v>19</v>
      </c>
      <c r="F387">
        <v>1</v>
      </c>
      <c r="G387">
        <v>43</v>
      </c>
      <c r="H387">
        <v>0</v>
      </c>
      <c r="I387">
        <v>0</v>
      </c>
      <c r="J387">
        <v>1</v>
      </c>
      <c r="K387">
        <v>0</v>
      </c>
      <c r="L387" t="s">
        <v>347</v>
      </c>
      <c r="M387" t="s">
        <v>348</v>
      </c>
      <c r="N387" t="s">
        <v>77</v>
      </c>
      <c r="O387" t="s">
        <v>122</v>
      </c>
      <c r="P387" t="s">
        <v>23</v>
      </c>
      <c r="Q387" t="s">
        <v>24</v>
      </c>
    </row>
    <row r="388" spans="1:17" x14ac:dyDescent="0.2">
      <c r="A388" s="2">
        <v>34502</v>
      </c>
      <c r="B388" t="s">
        <v>106</v>
      </c>
      <c r="C388" t="s">
        <v>133</v>
      </c>
      <c r="D388" t="s">
        <v>50</v>
      </c>
      <c r="E388" t="s">
        <v>115</v>
      </c>
      <c r="F388">
        <v>5</v>
      </c>
      <c r="G388">
        <v>37</v>
      </c>
      <c r="H388">
        <v>0</v>
      </c>
      <c r="I388">
        <v>0</v>
      </c>
      <c r="J388">
        <v>2</v>
      </c>
      <c r="K388">
        <v>2</v>
      </c>
      <c r="L388" t="s">
        <v>347</v>
      </c>
      <c r="M388" t="s">
        <v>277</v>
      </c>
      <c r="N388" t="s">
        <v>77</v>
      </c>
      <c r="O388" t="s">
        <v>122</v>
      </c>
      <c r="P388" t="s">
        <v>23</v>
      </c>
      <c r="Q388" t="s">
        <v>30</v>
      </c>
    </row>
    <row r="389" spans="1:17" x14ac:dyDescent="0.2">
      <c r="A389" s="2">
        <v>34503</v>
      </c>
      <c r="B389" t="s">
        <v>43</v>
      </c>
      <c r="C389" t="s">
        <v>92</v>
      </c>
      <c r="D389" t="s">
        <v>19</v>
      </c>
      <c r="E389" t="s">
        <v>50</v>
      </c>
      <c r="F389">
        <v>17</v>
      </c>
      <c r="G389">
        <v>7</v>
      </c>
      <c r="H389">
        <v>0</v>
      </c>
      <c r="I389">
        <v>0</v>
      </c>
      <c r="J389">
        <v>1</v>
      </c>
      <c r="K389">
        <v>3</v>
      </c>
      <c r="L389" t="s">
        <v>347</v>
      </c>
      <c r="M389" t="s">
        <v>335</v>
      </c>
      <c r="N389" t="s">
        <v>77</v>
      </c>
      <c r="O389" t="s">
        <v>122</v>
      </c>
      <c r="P389" t="s">
        <v>23</v>
      </c>
      <c r="Q389" t="s">
        <v>41</v>
      </c>
    </row>
    <row r="390" spans="1:17" x14ac:dyDescent="0.2">
      <c r="A390" s="2">
        <v>34503</v>
      </c>
      <c r="B390" t="s">
        <v>119</v>
      </c>
      <c r="C390" t="s">
        <v>98</v>
      </c>
      <c r="D390" t="s">
        <v>50</v>
      </c>
      <c r="E390" t="s">
        <v>50</v>
      </c>
      <c r="F390">
        <v>4</v>
      </c>
      <c r="G390">
        <v>14</v>
      </c>
      <c r="H390">
        <v>0</v>
      </c>
      <c r="I390">
        <v>0</v>
      </c>
      <c r="J390">
        <v>0</v>
      </c>
      <c r="K390">
        <v>1</v>
      </c>
      <c r="L390" t="s">
        <v>347</v>
      </c>
      <c r="M390" t="s">
        <v>337</v>
      </c>
      <c r="N390" t="s">
        <v>77</v>
      </c>
      <c r="O390" t="s">
        <v>122</v>
      </c>
      <c r="P390" t="s">
        <v>23</v>
      </c>
      <c r="Q390" t="s">
        <v>41</v>
      </c>
    </row>
    <row r="391" spans="1:17" x14ac:dyDescent="0.2">
      <c r="A391" s="2">
        <v>34503</v>
      </c>
      <c r="B391" t="s">
        <v>77</v>
      </c>
      <c r="C391" t="s">
        <v>53</v>
      </c>
      <c r="D391" t="s">
        <v>27</v>
      </c>
      <c r="E391" t="s">
        <v>50</v>
      </c>
      <c r="F391">
        <v>23</v>
      </c>
      <c r="G391">
        <v>12</v>
      </c>
      <c r="H391">
        <v>0</v>
      </c>
      <c r="I391">
        <v>0</v>
      </c>
      <c r="J391">
        <v>1</v>
      </c>
      <c r="K391">
        <v>1</v>
      </c>
      <c r="L391" t="s">
        <v>347</v>
      </c>
      <c r="M391" t="s">
        <v>349</v>
      </c>
      <c r="N391" t="s">
        <v>77</v>
      </c>
      <c r="O391" t="s">
        <v>22</v>
      </c>
      <c r="P391" t="s">
        <v>23</v>
      </c>
      <c r="Q391" t="s">
        <v>30</v>
      </c>
    </row>
    <row r="392" spans="1:17" x14ac:dyDescent="0.2">
      <c r="A392" s="2">
        <v>34504</v>
      </c>
      <c r="B392" t="s">
        <v>147</v>
      </c>
      <c r="C392" t="s">
        <v>110</v>
      </c>
      <c r="D392" t="s">
        <v>50</v>
      </c>
      <c r="E392" t="s">
        <v>36</v>
      </c>
      <c r="F392">
        <v>27</v>
      </c>
      <c r="G392">
        <v>28</v>
      </c>
      <c r="H392">
        <v>0</v>
      </c>
      <c r="I392">
        <v>0</v>
      </c>
      <c r="J392">
        <v>1</v>
      </c>
      <c r="K392">
        <v>0</v>
      </c>
      <c r="L392" t="s">
        <v>347</v>
      </c>
      <c r="M392" t="s">
        <v>350</v>
      </c>
      <c r="N392" t="s">
        <v>77</v>
      </c>
      <c r="O392" t="s">
        <v>122</v>
      </c>
      <c r="P392" t="s">
        <v>23</v>
      </c>
      <c r="Q392" t="s">
        <v>24</v>
      </c>
    </row>
    <row r="393" spans="1:17" x14ac:dyDescent="0.2">
      <c r="A393" s="2">
        <v>34504</v>
      </c>
      <c r="B393" t="s">
        <v>120</v>
      </c>
      <c r="C393" t="s">
        <v>52</v>
      </c>
      <c r="D393" t="s">
        <v>36</v>
      </c>
      <c r="E393" t="s">
        <v>50</v>
      </c>
      <c r="F393">
        <v>24</v>
      </c>
      <c r="G393">
        <v>10</v>
      </c>
      <c r="H393">
        <v>0</v>
      </c>
      <c r="I393">
        <v>0</v>
      </c>
      <c r="J393">
        <v>2</v>
      </c>
      <c r="K393">
        <v>2</v>
      </c>
      <c r="L393" t="s">
        <v>347</v>
      </c>
      <c r="M393" t="s">
        <v>335</v>
      </c>
      <c r="N393" t="s">
        <v>77</v>
      </c>
      <c r="O393" t="s">
        <v>122</v>
      </c>
      <c r="P393" t="s">
        <v>23</v>
      </c>
      <c r="Q393" t="s">
        <v>30</v>
      </c>
    </row>
    <row r="394" spans="1:17" x14ac:dyDescent="0.2">
      <c r="A394" s="2">
        <v>34504</v>
      </c>
      <c r="B394" t="s">
        <v>49</v>
      </c>
      <c r="C394" t="s">
        <v>26</v>
      </c>
      <c r="D394" t="s">
        <v>50</v>
      </c>
      <c r="E394" t="s">
        <v>27</v>
      </c>
      <c r="F394">
        <v>6</v>
      </c>
      <c r="G394">
        <v>16</v>
      </c>
      <c r="H394">
        <v>0</v>
      </c>
      <c r="I394">
        <v>0</v>
      </c>
      <c r="J394">
        <v>1</v>
      </c>
      <c r="K394">
        <v>0</v>
      </c>
      <c r="L394" t="s">
        <v>347</v>
      </c>
      <c r="M394" t="s">
        <v>160</v>
      </c>
      <c r="N394" t="s">
        <v>77</v>
      </c>
      <c r="O394" t="s">
        <v>122</v>
      </c>
      <c r="P394" t="s">
        <v>23</v>
      </c>
      <c r="Q394" t="s">
        <v>24</v>
      </c>
    </row>
    <row r="395" spans="1:17" x14ac:dyDescent="0.2">
      <c r="A395" s="2">
        <v>34505</v>
      </c>
      <c r="B395" t="s">
        <v>25</v>
      </c>
      <c r="C395" t="s">
        <v>95</v>
      </c>
      <c r="D395" t="s">
        <v>19</v>
      </c>
      <c r="E395" t="s">
        <v>50</v>
      </c>
      <c r="F395">
        <v>3</v>
      </c>
      <c r="G395">
        <v>19</v>
      </c>
      <c r="H395">
        <v>0</v>
      </c>
      <c r="I395">
        <v>0</v>
      </c>
      <c r="J395">
        <v>2</v>
      </c>
      <c r="K395">
        <v>0</v>
      </c>
      <c r="L395" t="s">
        <v>347</v>
      </c>
      <c r="M395" t="s">
        <v>217</v>
      </c>
      <c r="N395" t="s">
        <v>77</v>
      </c>
      <c r="O395" t="s">
        <v>122</v>
      </c>
      <c r="P395" t="s">
        <v>23</v>
      </c>
      <c r="Q395" t="s">
        <v>24</v>
      </c>
    </row>
    <row r="396" spans="1:17" x14ac:dyDescent="0.2">
      <c r="A396" s="2">
        <v>34505</v>
      </c>
      <c r="B396" t="s">
        <v>126</v>
      </c>
      <c r="C396" t="s">
        <v>113</v>
      </c>
      <c r="D396" t="s">
        <v>50</v>
      </c>
      <c r="E396" t="s">
        <v>115</v>
      </c>
      <c r="F396">
        <v>2</v>
      </c>
      <c r="G396">
        <v>34</v>
      </c>
      <c r="H396">
        <v>0</v>
      </c>
      <c r="I396">
        <v>0</v>
      </c>
      <c r="J396">
        <v>2</v>
      </c>
      <c r="K396">
        <v>1</v>
      </c>
      <c r="L396" t="s">
        <v>347</v>
      </c>
      <c r="M396" t="s">
        <v>160</v>
      </c>
      <c r="N396" t="s">
        <v>77</v>
      </c>
      <c r="O396" t="s">
        <v>122</v>
      </c>
      <c r="P396" t="s">
        <v>23</v>
      </c>
      <c r="Q396" t="s">
        <v>24</v>
      </c>
    </row>
    <row r="397" spans="1:17" x14ac:dyDescent="0.2">
      <c r="A397" s="2">
        <v>34506</v>
      </c>
      <c r="B397" t="s">
        <v>39</v>
      </c>
      <c r="C397" t="s">
        <v>153</v>
      </c>
      <c r="D397" t="s">
        <v>19</v>
      </c>
      <c r="E397" t="s">
        <v>50</v>
      </c>
      <c r="F397">
        <v>8</v>
      </c>
      <c r="G397">
        <v>31</v>
      </c>
      <c r="H397">
        <v>0</v>
      </c>
      <c r="I397">
        <v>0</v>
      </c>
      <c r="J397">
        <v>4</v>
      </c>
      <c r="K397">
        <v>0</v>
      </c>
      <c r="L397" t="s">
        <v>347</v>
      </c>
      <c r="M397" t="s">
        <v>332</v>
      </c>
      <c r="N397" t="s">
        <v>77</v>
      </c>
      <c r="O397" t="s">
        <v>122</v>
      </c>
      <c r="P397" t="s">
        <v>23</v>
      </c>
      <c r="Q397" t="s">
        <v>24</v>
      </c>
    </row>
    <row r="398" spans="1:17" x14ac:dyDescent="0.2">
      <c r="A398" s="2">
        <v>34506</v>
      </c>
      <c r="B398" t="s">
        <v>129</v>
      </c>
      <c r="C398" t="s">
        <v>106</v>
      </c>
      <c r="D398" t="s">
        <v>50</v>
      </c>
      <c r="E398" t="s">
        <v>50</v>
      </c>
      <c r="F398">
        <v>1</v>
      </c>
      <c r="G398">
        <v>5</v>
      </c>
      <c r="H398">
        <v>0</v>
      </c>
      <c r="I398">
        <v>0</v>
      </c>
      <c r="J398">
        <v>1</v>
      </c>
      <c r="K398">
        <v>1</v>
      </c>
      <c r="L398" t="s">
        <v>347</v>
      </c>
      <c r="M398" t="s">
        <v>348</v>
      </c>
      <c r="N398" t="s">
        <v>77</v>
      </c>
      <c r="O398" t="s">
        <v>122</v>
      </c>
      <c r="P398" t="s">
        <v>23</v>
      </c>
      <c r="Q398" t="s">
        <v>30</v>
      </c>
    </row>
    <row r="399" spans="1:17" x14ac:dyDescent="0.2">
      <c r="A399" s="2">
        <v>34506</v>
      </c>
      <c r="B399" t="s">
        <v>135</v>
      </c>
      <c r="C399" t="s">
        <v>87</v>
      </c>
      <c r="D399" t="s">
        <v>36</v>
      </c>
      <c r="E399" t="s">
        <v>50</v>
      </c>
      <c r="F399">
        <v>11</v>
      </c>
      <c r="G399">
        <v>29</v>
      </c>
      <c r="H399">
        <v>0</v>
      </c>
      <c r="I399">
        <v>0</v>
      </c>
      <c r="J399">
        <v>3</v>
      </c>
      <c r="K399">
        <v>0</v>
      </c>
      <c r="L399" t="s">
        <v>347</v>
      </c>
      <c r="M399" t="s">
        <v>277</v>
      </c>
      <c r="N399" t="s">
        <v>77</v>
      </c>
      <c r="O399" t="s">
        <v>122</v>
      </c>
      <c r="P399" t="s">
        <v>23</v>
      </c>
      <c r="Q399" t="s">
        <v>24</v>
      </c>
    </row>
    <row r="400" spans="1:17" x14ac:dyDescent="0.2">
      <c r="A400" s="2">
        <v>34507</v>
      </c>
      <c r="B400" t="s">
        <v>92</v>
      </c>
      <c r="C400" t="s">
        <v>53</v>
      </c>
      <c r="D400" t="s">
        <v>50</v>
      </c>
      <c r="E400" t="s">
        <v>50</v>
      </c>
      <c r="F400">
        <v>7</v>
      </c>
      <c r="G400">
        <v>12</v>
      </c>
      <c r="H400">
        <v>0</v>
      </c>
      <c r="I400">
        <v>0</v>
      </c>
      <c r="J400">
        <v>1</v>
      </c>
      <c r="K400">
        <v>4</v>
      </c>
      <c r="L400" t="s">
        <v>347</v>
      </c>
      <c r="M400" t="s">
        <v>349</v>
      </c>
      <c r="N400" t="s">
        <v>77</v>
      </c>
      <c r="O400" t="s">
        <v>122</v>
      </c>
      <c r="P400" t="s">
        <v>23</v>
      </c>
      <c r="Q400" t="s">
        <v>41</v>
      </c>
    </row>
    <row r="401" spans="1:17" x14ac:dyDescent="0.2">
      <c r="A401" s="2">
        <v>34507</v>
      </c>
      <c r="B401" t="s">
        <v>77</v>
      </c>
      <c r="C401" t="s">
        <v>43</v>
      </c>
      <c r="D401" t="s">
        <v>27</v>
      </c>
      <c r="E401" t="s">
        <v>19</v>
      </c>
      <c r="F401">
        <v>23</v>
      </c>
      <c r="G401">
        <v>17</v>
      </c>
      <c r="H401">
        <v>0</v>
      </c>
      <c r="I401">
        <v>0</v>
      </c>
      <c r="J401">
        <v>2</v>
      </c>
      <c r="K401">
        <v>1</v>
      </c>
      <c r="L401" t="s">
        <v>347</v>
      </c>
      <c r="M401" t="s">
        <v>335</v>
      </c>
      <c r="N401" t="s">
        <v>77</v>
      </c>
      <c r="O401" t="s">
        <v>22</v>
      </c>
      <c r="P401" t="s">
        <v>23</v>
      </c>
      <c r="Q401" t="s">
        <v>24</v>
      </c>
    </row>
    <row r="402" spans="1:17" x14ac:dyDescent="0.2">
      <c r="A402" s="2">
        <v>34508</v>
      </c>
      <c r="B402" t="s">
        <v>119</v>
      </c>
      <c r="C402" t="s">
        <v>49</v>
      </c>
      <c r="D402" t="s">
        <v>50</v>
      </c>
      <c r="E402" t="s">
        <v>50</v>
      </c>
      <c r="F402">
        <v>4</v>
      </c>
      <c r="G402">
        <v>6</v>
      </c>
      <c r="H402">
        <v>0</v>
      </c>
      <c r="I402">
        <v>0</v>
      </c>
      <c r="J402">
        <v>1</v>
      </c>
      <c r="K402">
        <v>0</v>
      </c>
      <c r="L402" t="s">
        <v>347</v>
      </c>
      <c r="M402" t="s">
        <v>337</v>
      </c>
      <c r="N402" t="s">
        <v>77</v>
      </c>
      <c r="O402" t="s">
        <v>122</v>
      </c>
      <c r="P402" t="s">
        <v>23</v>
      </c>
      <c r="Q402" t="s">
        <v>24</v>
      </c>
    </row>
    <row r="403" spans="1:17" x14ac:dyDescent="0.2">
      <c r="A403" s="2">
        <v>34508</v>
      </c>
      <c r="B403" t="s">
        <v>133</v>
      </c>
      <c r="C403" t="s">
        <v>17</v>
      </c>
      <c r="D403" t="s">
        <v>115</v>
      </c>
      <c r="E403" t="s">
        <v>19</v>
      </c>
      <c r="F403">
        <v>37</v>
      </c>
      <c r="G403">
        <v>43</v>
      </c>
      <c r="H403">
        <v>0</v>
      </c>
      <c r="I403">
        <v>0</v>
      </c>
      <c r="J403">
        <v>0</v>
      </c>
      <c r="K403">
        <v>0</v>
      </c>
      <c r="L403" t="s">
        <v>347</v>
      </c>
      <c r="M403" t="s">
        <v>332</v>
      </c>
      <c r="N403" t="s">
        <v>77</v>
      </c>
      <c r="O403" t="s">
        <v>122</v>
      </c>
      <c r="P403" t="s">
        <v>23</v>
      </c>
      <c r="Q403" t="s">
        <v>30</v>
      </c>
    </row>
    <row r="404" spans="1:17" x14ac:dyDescent="0.2">
      <c r="A404" s="2">
        <v>34509</v>
      </c>
      <c r="B404" t="s">
        <v>25</v>
      </c>
      <c r="C404" t="s">
        <v>120</v>
      </c>
      <c r="D404" t="s">
        <v>19</v>
      </c>
      <c r="E404" t="s">
        <v>36</v>
      </c>
      <c r="F404">
        <v>3</v>
      </c>
      <c r="G404">
        <v>24</v>
      </c>
      <c r="H404">
        <v>0</v>
      </c>
      <c r="I404">
        <v>0</v>
      </c>
      <c r="J404">
        <v>3</v>
      </c>
      <c r="K404">
        <v>0</v>
      </c>
      <c r="L404" t="s">
        <v>347</v>
      </c>
      <c r="M404" t="s">
        <v>217</v>
      </c>
      <c r="N404" t="s">
        <v>77</v>
      </c>
      <c r="O404" t="s">
        <v>122</v>
      </c>
      <c r="P404" t="s">
        <v>23</v>
      </c>
      <c r="Q404" t="s">
        <v>24</v>
      </c>
    </row>
    <row r="405" spans="1:17" x14ac:dyDescent="0.2">
      <c r="A405" s="2">
        <v>34509</v>
      </c>
      <c r="B405" t="s">
        <v>26</v>
      </c>
      <c r="C405" t="s">
        <v>98</v>
      </c>
      <c r="D405" t="s">
        <v>27</v>
      </c>
      <c r="E405" t="s">
        <v>50</v>
      </c>
      <c r="F405">
        <v>16</v>
      </c>
      <c r="G405">
        <v>14</v>
      </c>
      <c r="H405">
        <v>0</v>
      </c>
      <c r="I405">
        <v>0</v>
      </c>
      <c r="J405">
        <v>2</v>
      </c>
      <c r="K405">
        <v>1</v>
      </c>
      <c r="L405" t="s">
        <v>347</v>
      </c>
      <c r="M405" t="s">
        <v>350</v>
      </c>
      <c r="N405" t="s">
        <v>77</v>
      </c>
      <c r="O405" t="s">
        <v>122</v>
      </c>
      <c r="P405" t="s">
        <v>23</v>
      </c>
      <c r="Q405" t="s">
        <v>24</v>
      </c>
    </row>
    <row r="406" spans="1:17" x14ac:dyDescent="0.2">
      <c r="A406" s="2">
        <v>34509</v>
      </c>
      <c r="B406" t="s">
        <v>52</v>
      </c>
      <c r="C406" t="s">
        <v>95</v>
      </c>
      <c r="D406" t="s">
        <v>50</v>
      </c>
      <c r="E406" t="s">
        <v>50</v>
      </c>
      <c r="F406">
        <v>10</v>
      </c>
      <c r="G406">
        <v>19</v>
      </c>
      <c r="H406">
        <v>0</v>
      </c>
      <c r="I406">
        <v>0</v>
      </c>
      <c r="J406">
        <v>3</v>
      </c>
      <c r="K406">
        <v>1</v>
      </c>
      <c r="L406" t="s">
        <v>347</v>
      </c>
      <c r="M406" t="s">
        <v>349</v>
      </c>
      <c r="N406" t="s">
        <v>77</v>
      </c>
      <c r="O406" t="s">
        <v>122</v>
      </c>
      <c r="P406" t="s">
        <v>23</v>
      </c>
      <c r="Q406" t="s">
        <v>24</v>
      </c>
    </row>
    <row r="407" spans="1:17" x14ac:dyDescent="0.2">
      <c r="A407" s="2">
        <v>34510</v>
      </c>
      <c r="B407" t="s">
        <v>39</v>
      </c>
      <c r="C407" t="s">
        <v>135</v>
      </c>
      <c r="D407" t="s">
        <v>19</v>
      </c>
      <c r="E407" t="s">
        <v>36</v>
      </c>
      <c r="F407">
        <v>8</v>
      </c>
      <c r="G407">
        <v>11</v>
      </c>
      <c r="H407">
        <v>0</v>
      </c>
      <c r="I407">
        <v>0</v>
      </c>
      <c r="J407">
        <v>2</v>
      </c>
      <c r="K407">
        <v>1</v>
      </c>
      <c r="L407" t="s">
        <v>347</v>
      </c>
      <c r="M407" t="s">
        <v>332</v>
      </c>
      <c r="N407" t="s">
        <v>77</v>
      </c>
      <c r="O407" t="s">
        <v>122</v>
      </c>
      <c r="P407" t="s">
        <v>23</v>
      </c>
      <c r="Q407" t="s">
        <v>24</v>
      </c>
    </row>
    <row r="408" spans="1:17" x14ac:dyDescent="0.2">
      <c r="A408" s="2">
        <v>34510</v>
      </c>
      <c r="B408" t="s">
        <v>147</v>
      </c>
      <c r="C408" t="s">
        <v>126</v>
      </c>
      <c r="D408" t="s">
        <v>50</v>
      </c>
      <c r="E408" t="s">
        <v>50</v>
      </c>
      <c r="F408">
        <v>27</v>
      </c>
      <c r="G408">
        <v>2</v>
      </c>
      <c r="H408">
        <v>0</v>
      </c>
      <c r="I408">
        <v>0</v>
      </c>
      <c r="J408">
        <v>1</v>
      </c>
      <c r="K408">
        <v>0</v>
      </c>
      <c r="L408" t="s">
        <v>347</v>
      </c>
      <c r="M408" t="s">
        <v>350</v>
      </c>
      <c r="N408" t="s">
        <v>77</v>
      </c>
      <c r="O408" t="s">
        <v>122</v>
      </c>
      <c r="P408" t="s">
        <v>23</v>
      </c>
      <c r="Q408" t="s">
        <v>24</v>
      </c>
    </row>
    <row r="409" spans="1:17" x14ac:dyDescent="0.2">
      <c r="A409" s="2">
        <v>34510</v>
      </c>
      <c r="B409" t="s">
        <v>113</v>
      </c>
      <c r="C409" t="s">
        <v>110</v>
      </c>
      <c r="D409" t="s">
        <v>115</v>
      </c>
      <c r="E409" t="s">
        <v>36</v>
      </c>
      <c r="F409">
        <v>34</v>
      </c>
      <c r="G409">
        <v>28</v>
      </c>
      <c r="H409">
        <v>0</v>
      </c>
      <c r="I409">
        <v>0</v>
      </c>
      <c r="J409">
        <v>2</v>
      </c>
      <c r="K409">
        <v>1</v>
      </c>
      <c r="L409" t="s">
        <v>347</v>
      </c>
      <c r="M409" t="s">
        <v>337</v>
      </c>
      <c r="N409" t="s">
        <v>77</v>
      </c>
      <c r="O409" t="s">
        <v>122</v>
      </c>
      <c r="P409" t="s">
        <v>23</v>
      </c>
      <c r="Q409" t="s">
        <v>24</v>
      </c>
    </row>
    <row r="410" spans="1:17" x14ac:dyDescent="0.2">
      <c r="A410" s="2">
        <v>34511</v>
      </c>
      <c r="B410" t="s">
        <v>87</v>
      </c>
      <c r="C410" t="s">
        <v>153</v>
      </c>
      <c r="D410" t="s">
        <v>50</v>
      </c>
      <c r="E410" t="s">
        <v>50</v>
      </c>
      <c r="F410">
        <v>29</v>
      </c>
      <c r="G410">
        <v>31</v>
      </c>
      <c r="H410">
        <v>0</v>
      </c>
      <c r="I410">
        <v>0</v>
      </c>
      <c r="J410">
        <v>4</v>
      </c>
      <c r="K410">
        <v>0</v>
      </c>
      <c r="L410" t="s">
        <v>347</v>
      </c>
      <c r="M410" t="s">
        <v>348</v>
      </c>
      <c r="N410" t="s">
        <v>77</v>
      </c>
      <c r="O410" t="s">
        <v>122</v>
      </c>
      <c r="P410" t="s">
        <v>23</v>
      </c>
      <c r="Q410" t="s">
        <v>24</v>
      </c>
    </row>
    <row r="411" spans="1:17" x14ac:dyDescent="0.2">
      <c r="A411" s="2">
        <v>34511</v>
      </c>
      <c r="B411" t="s">
        <v>101</v>
      </c>
      <c r="C411" t="s">
        <v>345</v>
      </c>
      <c r="D411" t="s">
        <v>50</v>
      </c>
      <c r="E411" t="s">
        <v>50</v>
      </c>
      <c r="F411">
        <v>85</v>
      </c>
      <c r="G411">
        <v>126</v>
      </c>
      <c r="H411">
        <v>0</v>
      </c>
      <c r="I411">
        <v>0</v>
      </c>
      <c r="J411">
        <v>1</v>
      </c>
      <c r="K411">
        <v>3</v>
      </c>
      <c r="L411" t="s">
        <v>28</v>
      </c>
      <c r="M411" t="s">
        <v>331</v>
      </c>
      <c r="N411" t="s">
        <v>101</v>
      </c>
      <c r="O411" t="s">
        <v>22</v>
      </c>
      <c r="P411" t="s">
        <v>23</v>
      </c>
      <c r="Q411" t="s">
        <v>41</v>
      </c>
    </row>
    <row r="412" spans="1:17" x14ac:dyDescent="0.2">
      <c r="A412" s="2">
        <v>34511</v>
      </c>
      <c r="B412" t="s">
        <v>53</v>
      </c>
      <c r="C412" t="s">
        <v>43</v>
      </c>
      <c r="D412" t="s">
        <v>50</v>
      </c>
      <c r="E412" t="s">
        <v>19</v>
      </c>
      <c r="F412">
        <v>12</v>
      </c>
      <c r="G412">
        <v>17</v>
      </c>
      <c r="H412">
        <v>0</v>
      </c>
      <c r="I412">
        <v>0</v>
      </c>
      <c r="J412">
        <v>0</v>
      </c>
      <c r="K412">
        <v>2</v>
      </c>
      <c r="L412" t="s">
        <v>347</v>
      </c>
      <c r="M412" t="s">
        <v>217</v>
      </c>
      <c r="N412" t="s">
        <v>77</v>
      </c>
      <c r="O412" t="s">
        <v>122</v>
      </c>
      <c r="P412" t="s">
        <v>23</v>
      </c>
      <c r="Q412" t="s">
        <v>41</v>
      </c>
    </row>
    <row r="413" spans="1:17" x14ac:dyDescent="0.2">
      <c r="A413" s="2">
        <v>34511</v>
      </c>
      <c r="B413" t="s">
        <v>77</v>
      </c>
      <c r="C413" t="s">
        <v>92</v>
      </c>
      <c r="D413" t="s">
        <v>27</v>
      </c>
      <c r="E413" t="s">
        <v>50</v>
      </c>
      <c r="F413">
        <v>23</v>
      </c>
      <c r="G413">
        <v>7</v>
      </c>
      <c r="H413">
        <v>0</v>
      </c>
      <c r="I413">
        <v>0</v>
      </c>
      <c r="J413">
        <v>0</v>
      </c>
      <c r="K413">
        <v>1</v>
      </c>
      <c r="L413" t="s">
        <v>347</v>
      </c>
      <c r="M413" t="s">
        <v>335</v>
      </c>
      <c r="N413" t="s">
        <v>77</v>
      </c>
      <c r="O413" t="s">
        <v>22</v>
      </c>
      <c r="P413" t="s">
        <v>23</v>
      </c>
      <c r="Q413" t="s">
        <v>41</v>
      </c>
    </row>
    <row r="414" spans="1:17" x14ac:dyDescent="0.2">
      <c r="A414" s="2">
        <v>34512</v>
      </c>
      <c r="B414" t="s">
        <v>17</v>
      </c>
      <c r="C414" t="s">
        <v>106</v>
      </c>
      <c r="D414" t="s">
        <v>19</v>
      </c>
      <c r="E414" t="s">
        <v>50</v>
      </c>
      <c r="F414">
        <v>43</v>
      </c>
      <c r="G414">
        <v>5</v>
      </c>
      <c r="H414">
        <v>0</v>
      </c>
      <c r="I414">
        <v>0</v>
      </c>
      <c r="J414">
        <v>1</v>
      </c>
      <c r="K414">
        <v>3</v>
      </c>
      <c r="L414" t="s">
        <v>347</v>
      </c>
      <c r="M414" t="s">
        <v>348</v>
      </c>
      <c r="N414" t="s">
        <v>77</v>
      </c>
      <c r="O414" t="s">
        <v>122</v>
      </c>
      <c r="P414" t="s">
        <v>23</v>
      </c>
      <c r="Q414" t="s">
        <v>41</v>
      </c>
    </row>
    <row r="415" spans="1:17" x14ac:dyDescent="0.2">
      <c r="A415" s="2">
        <v>34512</v>
      </c>
      <c r="B415" t="s">
        <v>129</v>
      </c>
      <c r="C415" t="s">
        <v>133</v>
      </c>
      <c r="D415" t="s">
        <v>50</v>
      </c>
      <c r="E415" t="s">
        <v>115</v>
      </c>
      <c r="F415">
        <v>1</v>
      </c>
      <c r="G415">
        <v>37</v>
      </c>
      <c r="H415">
        <v>0</v>
      </c>
      <c r="I415">
        <v>0</v>
      </c>
      <c r="J415">
        <v>3</v>
      </c>
      <c r="K415">
        <v>2</v>
      </c>
      <c r="L415" t="s">
        <v>347</v>
      </c>
      <c r="M415" t="s">
        <v>277</v>
      </c>
      <c r="N415" t="s">
        <v>77</v>
      </c>
      <c r="O415" t="s">
        <v>122</v>
      </c>
      <c r="P415" t="s">
        <v>23</v>
      </c>
      <c r="Q415" t="s">
        <v>24</v>
      </c>
    </row>
    <row r="416" spans="1:17" x14ac:dyDescent="0.2">
      <c r="A416" s="2">
        <v>34513</v>
      </c>
      <c r="B416" t="s">
        <v>25</v>
      </c>
      <c r="C416" t="s">
        <v>52</v>
      </c>
      <c r="D416" t="s">
        <v>19</v>
      </c>
      <c r="E416" t="s">
        <v>50</v>
      </c>
      <c r="F416">
        <v>3</v>
      </c>
      <c r="G416">
        <v>10</v>
      </c>
      <c r="H416">
        <v>0</v>
      </c>
      <c r="I416">
        <v>0</v>
      </c>
      <c r="J416">
        <v>1</v>
      </c>
      <c r="K416">
        <v>1</v>
      </c>
      <c r="L416" t="s">
        <v>347</v>
      </c>
      <c r="M416" t="s">
        <v>349</v>
      </c>
      <c r="N416" t="s">
        <v>77</v>
      </c>
      <c r="O416" t="s">
        <v>122</v>
      </c>
      <c r="P416" t="s">
        <v>23</v>
      </c>
      <c r="Q416" t="s">
        <v>30</v>
      </c>
    </row>
    <row r="417" spans="1:17" x14ac:dyDescent="0.2">
      <c r="A417" s="2">
        <v>34513</v>
      </c>
      <c r="B417" t="s">
        <v>98</v>
      </c>
      <c r="C417" t="s">
        <v>49</v>
      </c>
      <c r="D417" t="s">
        <v>50</v>
      </c>
      <c r="E417" t="s">
        <v>50</v>
      </c>
      <c r="F417">
        <v>14</v>
      </c>
      <c r="G417">
        <v>6</v>
      </c>
      <c r="H417">
        <v>0</v>
      </c>
      <c r="I417">
        <v>0</v>
      </c>
      <c r="J417">
        <v>0</v>
      </c>
      <c r="K417">
        <v>0</v>
      </c>
      <c r="L417" t="s">
        <v>347</v>
      </c>
      <c r="M417" t="s">
        <v>337</v>
      </c>
      <c r="N417" t="s">
        <v>77</v>
      </c>
      <c r="O417" t="s">
        <v>122</v>
      </c>
      <c r="P417" t="s">
        <v>23</v>
      </c>
      <c r="Q417" t="s">
        <v>30</v>
      </c>
    </row>
    <row r="418" spans="1:17" x14ac:dyDescent="0.2">
      <c r="A418" s="2">
        <v>34513</v>
      </c>
      <c r="B418" t="s">
        <v>119</v>
      </c>
      <c r="C418" t="s">
        <v>26</v>
      </c>
      <c r="D418" t="s">
        <v>50</v>
      </c>
      <c r="E418" t="s">
        <v>27</v>
      </c>
      <c r="F418">
        <v>4</v>
      </c>
      <c r="G418">
        <v>16</v>
      </c>
      <c r="H418">
        <v>0</v>
      </c>
      <c r="I418">
        <v>0</v>
      </c>
      <c r="J418">
        <v>1</v>
      </c>
      <c r="K418">
        <v>1</v>
      </c>
      <c r="L418" t="s">
        <v>347</v>
      </c>
      <c r="M418" t="s">
        <v>160</v>
      </c>
      <c r="N418" t="s">
        <v>77</v>
      </c>
      <c r="O418" t="s">
        <v>122</v>
      </c>
      <c r="P418" t="s">
        <v>23</v>
      </c>
      <c r="Q418" t="s">
        <v>30</v>
      </c>
    </row>
    <row r="419" spans="1:17" x14ac:dyDescent="0.2">
      <c r="A419" s="2">
        <v>34513</v>
      </c>
      <c r="B419" t="s">
        <v>95</v>
      </c>
      <c r="C419" t="s">
        <v>120</v>
      </c>
      <c r="D419" t="s">
        <v>50</v>
      </c>
      <c r="E419" t="s">
        <v>36</v>
      </c>
      <c r="F419">
        <v>19</v>
      </c>
      <c r="G419">
        <v>24</v>
      </c>
      <c r="H419">
        <v>0</v>
      </c>
      <c r="I419">
        <v>0</v>
      </c>
      <c r="J419">
        <v>6</v>
      </c>
      <c r="K419">
        <v>1</v>
      </c>
      <c r="L419" t="s">
        <v>347</v>
      </c>
      <c r="M419" t="s">
        <v>217</v>
      </c>
      <c r="N419" t="s">
        <v>77</v>
      </c>
      <c r="O419" t="s">
        <v>122</v>
      </c>
      <c r="P419" t="s">
        <v>23</v>
      </c>
      <c r="Q419" t="s">
        <v>24</v>
      </c>
    </row>
    <row r="420" spans="1:17" x14ac:dyDescent="0.2">
      <c r="A420" s="2">
        <v>34514</v>
      </c>
      <c r="B420" t="s">
        <v>147</v>
      </c>
      <c r="C420" t="s">
        <v>113</v>
      </c>
      <c r="D420" t="s">
        <v>50</v>
      </c>
      <c r="E420" t="s">
        <v>115</v>
      </c>
      <c r="F420">
        <v>27</v>
      </c>
      <c r="G420">
        <v>34</v>
      </c>
      <c r="H420">
        <v>0</v>
      </c>
      <c r="I420">
        <v>0</v>
      </c>
      <c r="J420">
        <v>0</v>
      </c>
      <c r="K420">
        <v>1</v>
      </c>
      <c r="L420" t="s">
        <v>347</v>
      </c>
      <c r="M420" t="s">
        <v>160</v>
      </c>
      <c r="N420" t="s">
        <v>77</v>
      </c>
      <c r="O420" t="s">
        <v>122</v>
      </c>
      <c r="P420" t="s">
        <v>23</v>
      </c>
      <c r="Q420" t="s">
        <v>41</v>
      </c>
    </row>
    <row r="421" spans="1:17" x14ac:dyDescent="0.2">
      <c r="A421" s="2">
        <v>34514</v>
      </c>
      <c r="B421" t="s">
        <v>110</v>
      </c>
      <c r="C421" t="s">
        <v>126</v>
      </c>
      <c r="D421" t="s">
        <v>36</v>
      </c>
      <c r="E421" t="s">
        <v>50</v>
      </c>
      <c r="F421">
        <v>28</v>
      </c>
      <c r="G421">
        <v>2</v>
      </c>
      <c r="H421">
        <v>0</v>
      </c>
      <c r="I421">
        <v>0</v>
      </c>
      <c r="J421">
        <v>1</v>
      </c>
      <c r="K421">
        <v>2</v>
      </c>
      <c r="L421" t="s">
        <v>347</v>
      </c>
      <c r="M421" t="s">
        <v>350</v>
      </c>
      <c r="N421" t="s">
        <v>77</v>
      </c>
      <c r="O421" t="s">
        <v>122</v>
      </c>
      <c r="P421" t="s">
        <v>23</v>
      </c>
      <c r="Q421" t="s">
        <v>41</v>
      </c>
    </row>
    <row r="422" spans="1:17" x14ac:dyDescent="0.2">
      <c r="A422" s="2">
        <v>34515</v>
      </c>
      <c r="B422" t="s">
        <v>39</v>
      </c>
      <c r="C422" t="s">
        <v>87</v>
      </c>
      <c r="D422" t="s">
        <v>19</v>
      </c>
      <c r="E422" t="s">
        <v>50</v>
      </c>
      <c r="F422">
        <v>8</v>
      </c>
      <c r="G422">
        <v>29</v>
      </c>
      <c r="H422">
        <v>0</v>
      </c>
      <c r="I422">
        <v>0</v>
      </c>
      <c r="J422">
        <v>0</v>
      </c>
      <c r="K422">
        <v>2</v>
      </c>
      <c r="L422" t="s">
        <v>347</v>
      </c>
      <c r="M422" t="s">
        <v>277</v>
      </c>
      <c r="N422" t="s">
        <v>77</v>
      </c>
      <c r="O422" t="s">
        <v>122</v>
      </c>
      <c r="P422" t="s">
        <v>23</v>
      </c>
      <c r="Q422" t="s">
        <v>41</v>
      </c>
    </row>
    <row r="423" spans="1:17" x14ac:dyDescent="0.2">
      <c r="A423" s="2">
        <v>34515</v>
      </c>
      <c r="B423" t="s">
        <v>153</v>
      </c>
      <c r="C423" t="s">
        <v>135</v>
      </c>
      <c r="D423" t="s">
        <v>50</v>
      </c>
      <c r="E423" t="s">
        <v>36</v>
      </c>
      <c r="F423">
        <v>31</v>
      </c>
      <c r="G423">
        <v>11</v>
      </c>
      <c r="H423">
        <v>0</v>
      </c>
      <c r="I423">
        <v>0</v>
      </c>
      <c r="J423">
        <v>0</v>
      </c>
      <c r="K423">
        <v>2</v>
      </c>
      <c r="L423" t="s">
        <v>347</v>
      </c>
      <c r="M423" t="s">
        <v>332</v>
      </c>
      <c r="N423" t="s">
        <v>77</v>
      </c>
      <c r="O423" t="s">
        <v>122</v>
      </c>
      <c r="P423" t="s">
        <v>23</v>
      </c>
      <c r="Q423" t="s">
        <v>41</v>
      </c>
    </row>
    <row r="424" spans="1:17" x14ac:dyDescent="0.2">
      <c r="A424" s="2">
        <v>34516</v>
      </c>
      <c r="B424" t="s">
        <v>351</v>
      </c>
      <c r="C424" t="s">
        <v>352</v>
      </c>
      <c r="D424" t="s">
        <v>36</v>
      </c>
      <c r="E424" t="s">
        <v>36</v>
      </c>
      <c r="F424">
        <v>148</v>
      </c>
      <c r="G424">
        <v>161</v>
      </c>
      <c r="H424">
        <v>0</v>
      </c>
      <c r="I424">
        <v>0</v>
      </c>
      <c r="J424">
        <v>0</v>
      </c>
      <c r="K424">
        <v>1</v>
      </c>
      <c r="L424" t="s">
        <v>28</v>
      </c>
      <c r="M424" t="s">
        <v>353</v>
      </c>
      <c r="N424" t="s">
        <v>351</v>
      </c>
      <c r="O424" t="s">
        <v>22</v>
      </c>
      <c r="P424" t="s">
        <v>23</v>
      </c>
      <c r="Q424" t="s">
        <v>41</v>
      </c>
    </row>
    <row r="425" spans="1:17" x14ac:dyDescent="0.2">
      <c r="A425" s="2">
        <v>34517</v>
      </c>
      <c r="B425" t="s">
        <v>129</v>
      </c>
      <c r="C425" t="s">
        <v>147</v>
      </c>
      <c r="D425" t="s">
        <v>50</v>
      </c>
      <c r="E425" t="s">
        <v>50</v>
      </c>
      <c r="F425">
        <v>1</v>
      </c>
      <c r="G425">
        <v>27</v>
      </c>
      <c r="H425">
        <v>0</v>
      </c>
      <c r="I425">
        <v>0</v>
      </c>
      <c r="J425">
        <v>3</v>
      </c>
      <c r="K425">
        <v>2</v>
      </c>
      <c r="L425" t="s">
        <v>347</v>
      </c>
      <c r="M425" t="s">
        <v>348</v>
      </c>
      <c r="N425" t="s">
        <v>77</v>
      </c>
      <c r="O425" t="s">
        <v>122</v>
      </c>
      <c r="P425" t="s">
        <v>23</v>
      </c>
      <c r="Q425" t="s">
        <v>24</v>
      </c>
    </row>
    <row r="426" spans="1:17" x14ac:dyDescent="0.2">
      <c r="A426" s="2">
        <v>34517</v>
      </c>
      <c r="B426" t="s">
        <v>106</v>
      </c>
      <c r="C426" t="s">
        <v>53</v>
      </c>
      <c r="D426" t="s">
        <v>50</v>
      </c>
      <c r="E426" t="s">
        <v>50</v>
      </c>
      <c r="F426">
        <v>5</v>
      </c>
      <c r="G426">
        <v>12</v>
      </c>
      <c r="H426">
        <v>0</v>
      </c>
      <c r="I426">
        <v>0</v>
      </c>
      <c r="J426">
        <v>3</v>
      </c>
      <c r="K426">
        <v>0</v>
      </c>
      <c r="L426" t="s">
        <v>347</v>
      </c>
      <c r="M426" t="s">
        <v>160</v>
      </c>
      <c r="N426" t="s">
        <v>77</v>
      </c>
      <c r="O426" t="s">
        <v>122</v>
      </c>
      <c r="P426" t="s">
        <v>23</v>
      </c>
      <c r="Q426" t="s">
        <v>24</v>
      </c>
    </row>
    <row r="427" spans="1:17" x14ac:dyDescent="0.2">
      <c r="A427" s="2">
        <v>34518</v>
      </c>
      <c r="B427" t="s">
        <v>92</v>
      </c>
      <c r="C427" t="s">
        <v>39</v>
      </c>
      <c r="D427" t="s">
        <v>50</v>
      </c>
      <c r="E427" t="s">
        <v>19</v>
      </c>
      <c r="F427">
        <v>7</v>
      </c>
      <c r="G427">
        <v>8</v>
      </c>
      <c r="H427">
        <v>0</v>
      </c>
      <c r="I427">
        <v>0</v>
      </c>
      <c r="J427">
        <v>3</v>
      </c>
      <c r="K427">
        <v>2</v>
      </c>
      <c r="L427" t="s">
        <v>347</v>
      </c>
      <c r="M427" t="s">
        <v>335</v>
      </c>
      <c r="N427" t="s">
        <v>77</v>
      </c>
      <c r="O427" t="s">
        <v>122</v>
      </c>
      <c r="P427" t="s">
        <v>23</v>
      </c>
      <c r="Q427" t="s">
        <v>24</v>
      </c>
    </row>
    <row r="428" spans="1:17" x14ac:dyDescent="0.2">
      <c r="A428" s="2">
        <v>34518</v>
      </c>
      <c r="B428" t="s">
        <v>113</v>
      </c>
      <c r="C428" t="s">
        <v>52</v>
      </c>
      <c r="D428" t="s">
        <v>115</v>
      </c>
      <c r="E428" t="s">
        <v>50</v>
      </c>
      <c r="F428">
        <v>34</v>
      </c>
      <c r="G428">
        <v>10</v>
      </c>
      <c r="H428">
        <v>0</v>
      </c>
      <c r="I428">
        <v>0</v>
      </c>
      <c r="J428">
        <v>1</v>
      </c>
      <c r="K428">
        <v>3</v>
      </c>
      <c r="L428" t="s">
        <v>347</v>
      </c>
      <c r="M428" t="s">
        <v>277</v>
      </c>
      <c r="N428" t="s">
        <v>77</v>
      </c>
      <c r="O428" t="s">
        <v>122</v>
      </c>
      <c r="P428" t="s">
        <v>23</v>
      </c>
      <c r="Q428" t="s">
        <v>41</v>
      </c>
    </row>
    <row r="429" spans="1:17" x14ac:dyDescent="0.2">
      <c r="A429" s="2">
        <v>34519</v>
      </c>
      <c r="B429" t="s">
        <v>126</v>
      </c>
      <c r="C429" t="s">
        <v>98</v>
      </c>
      <c r="D429" t="s">
        <v>50</v>
      </c>
      <c r="E429" t="s">
        <v>50</v>
      </c>
      <c r="F429">
        <v>2</v>
      </c>
      <c r="G429">
        <v>14</v>
      </c>
      <c r="H429">
        <v>0</v>
      </c>
      <c r="I429">
        <v>0</v>
      </c>
      <c r="J429">
        <v>2</v>
      </c>
      <c r="K429">
        <v>0</v>
      </c>
      <c r="L429" t="s">
        <v>347</v>
      </c>
      <c r="M429" t="s">
        <v>350</v>
      </c>
      <c r="N429" t="s">
        <v>77</v>
      </c>
      <c r="O429" t="s">
        <v>122</v>
      </c>
      <c r="P429" t="s">
        <v>23</v>
      </c>
      <c r="Q429" t="s">
        <v>24</v>
      </c>
    </row>
    <row r="430" spans="1:17" x14ac:dyDescent="0.2">
      <c r="A430" s="2">
        <v>34519</v>
      </c>
      <c r="B430" t="s">
        <v>77</v>
      </c>
      <c r="C430" t="s">
        <v>25</v>
      </c>
      <c r="D430" t="s">
        <v>27</v>
      </c>
      <c r="E430" t="s">
        <v>19</v>
      </c>
      <c r="F430">
        <v>23</v>
      </c>
      <c r="G430">
        <v>3</v>
      </c>
      <c r="H430">
        <v>0</v>
      </c>
      <c r="I430">
        <v>0</v>
      </c>
      <c r="J430">
        <v>0</v>
      </c>
      <c r="K430">
        <v>1</v>
      </c>
      <c r="L430" t="s">
        <v>347</v>
      </c>
      <c r="M430" t="s">
        <v>217</v>
      </c>
      <c r="N430" t="s">
        <v>77</v>
      </c>
      <c r="O430" t="s">
        <v>22</v>
      </c>
      <c r="P430" t="s">
        <v>23</v>
      </c>
      <c r="Q430" t="s">
        <v>41</v>
      </c>
    </row>
    <row r="431" spans="1:17" x14ac:dyDescent="0.2">
      <c r="A431" s="2">
        <v>34520</v>
      </c>
      <c r="B431" t="s">
        <v>26</v>
      </c>
      <c r="C431" t="s">
        <v>87</v>
      </c>
      <c r="D431" t="s">
        <v>27</v>
      </c>
      <c r="E431" t="s">
        <v>50</v>
      </c>
      <c r="F431">
        <v>16</v>
      </c>
      <c r="G431">
        <v>29</v>
      </c>
      <c r="H431">
        <v>0</v>
      </c>
      <c r="I431">
        <v>0</v>
      </c>
      <c r="J431">
        <v>1</v>
      </c>
      <c r="K431">
        <v>1</v>
      </c>
      <c r="L431" t="s">
        <v>347</v>
      </c>
      <c r="M431" t="s">
        <v>337</v>
      </c>
      <c r="N431" t="s">
        <v>77</v>
      </c>
      <c r="O431" t="s">
        <v>122</v>
      </c>
      <c r="P431" t="s">
        <v>59</v>
      </c>
      <c r="Q431" t="s">
        <v>41</v>
      </c>
    </row>
    <row r="432" spans="1:17" x14ac:dyDescent="0.2">
      <c r="A432" s="2">
        <v>34520</v>
      </c>
      <c r="B432" t="s">
        <v>135</v>
      </c>
      <c r="C432" t="s">
        <v>119</v>
      </c>
      <c r="D432" t="s">
        <v>36</v>
      </c>
      <c r="E432" t="s">
        <v>50</v>
      </c>
      <c r="F432">
        <v>11</v>
      </c>
      <c r="G432">
        <v>4</v>
      </c>
      <c r="H432">
        <v>0</v>
      </c>
      <c r="I432">
        <v>0</v>
      </c>
      <c r="J432">
        <v>1</v>
      </c>
      <c r="K432">
        <v>2</v>
      </c>
      <c r="L432" t="s">
        <v>347</v>
      </c>
      <c r="M432" t="s">
        <v>332</v>
      </c>
      <c r="N432" t="s">
        <v>77</v>
      </c>
      <c r="O432" t="s">
        <v>122</v>
      </c>
      <c r="P432" t="s">
        <v>23</v>
      </c>
      <c r="Q432" t="s">
        <v>41</v>
      </c>
    </row>
    <row r="433" spans="1:17" x14ac:dyDescent="0.2">
      <c r="A433" s="2">
        <v>34521</v>
      </c>
      <c r="B433" t="s">
        <v>354</v>
      </c>
      <c r="C433" t="s">
        <v>355</v>
      </c>
      <c r="D433" t="s">
        <v>57</v>
      </c>
      <c r="E433" t="s">
        <v>57</v>
      </c>
      <c r="F433">
        <v>155</v>
      </c>
      <c r="G433">
        <v>168</v>
      </c>
      <c r="H433">
        <v>0</v>
      </c>
      <c r="I433">
        <v>0</v>
      </c>
      <c r="J433">
        <v>4</v>
      </c>
      <c r="K433">
        <v>0</v>
      </c>
      <c r="L433" t="s">
        <v>356</v>
      </c>
      <c r="M433" t="s">
        <v>357</v>
      </c>
      <c r="N433" t="s">
        <v>354</v>
      </c>
      <c r="O433" t="s">
        <v>22</v>
      </c>
      <c r="P433" t="s">
        <v>23</v>
      </c>
      <c r="Q433" t="s">
        <v>24</v>
      </c>
    </row>
    <row r="434" spans="1:17" x14ac:dyDescent="0.2">
      <c r="A434" s="2">
        <v>34522</v>
      </c>
      <c r="B434" t="s">
        <v>354</v>
      </c>
      <c r="C434" t="s">
        <v>204</v>
      </c>
      <c r="D434" t="s">
        <v>57</v>
      </c>
      <c r="E434" t="s">
        <v>57</v>
      </c>
      <c r="F434">
        <v>155</v>
      </c>
      <c r="G434">
        <v>97</v>
      </c>
      <c r="H434">
        <v>0</v>
      </c>
      <c r="I434">
        <v>0</v>
      </c>
      <c r="J434">
        <v>1</v>
      </c>
      <c r="K434">
        <v>0</v>
      </c>
      <c r="L434" t="s">
        <v>356</v>
      </c>
      <c r="M434" t="s">
        <v>357</v>
      </c>
      <c r="N434" t="s">
        <v>354</v>
      </c>
      <c r="O434" t="s">
        <v>22</v>
      </c>
      <c r="P434" t="s">
        <v>23</v>
      </c>
      <c r="Q434" t="s">
        <v>24</v>
      </c>
    </row>
    <row r="435" spans="1:17" x14ac:dyDescent="0.2">
      <c r="A435" s="2">
        <v>34523</v>
      </c>
      <c r="B435" t="s">
        <v>143</v>
      </c>
      <c r="C435" t="s">
        <v>199</v>
      </c>
      <c r="D435" t="s">
        <v>115</v>
      </c>
      <c r="E435" t="s">
        <v>36</v>
      </c>
      <c r="F435">
        <v>52</v>
      </c>
      <c r="G435">
        <v>26</v>
      </c>
      <c r="H435">
        <v>0</v>
      </c>
      <c r="I435">
        <v>0</v>
      </c>
      <c r="J435">
        <v>3</v>
      </c>
      <c r="K435">
        <v>2</v>
      </c>
      <c r="L435" t="s">
        <v>28</v>
      </c>
      <c r="M435" t="s">
        <v>358</v>
      </c>
      <c r="N435" t="s">
        <v>143</v>
      </c>
      <c r="O435" t="s">
        <v>22</v>
      </c>
      <c r="P435" t="s">
        <v>23</v>
      </c>
      <c r="Q435" t="s">
        <v>24</v>
      </c>
    </row>
    <row r="436" spans="1:17" x14ac:dyDescent="0.2">
      <c r="A436" s="2">
        <v>34523</v>
      </c>
      <c r="B436" t="s">
        <v>355</v>
      </c>
      <c r="C436" t="s">
        <v>204</v>
      </c>
      <c r="D436" t="s">
        <v>57</v>
      </c>
      <c r="E436" t="s">
        <v>57</v>
      </c>
      <c r="F436">
        <v>168</v>
      </c>
      <c r="G436">
        <v>97</v>
      </c>
      <c r="H436">
        <v>0</v>
      </c>
      <c r="I436">
        <v>0</v>
      </c>
      <c r="J436">
        <v>2</v>
      </c>
      <c r="K436">
        <v>4</v>
      </c>
      <c r="L436" t="s">
        <v>356</v>
      </c>
      <c r="M436" t="s">
        <v>357</v>
      </c>
      <c r="N436" t="s">
        <v>354</v>
      </c>
      <c r="O436" t="s">
        <v>122</v>
      </c>
      <c r="P436" t="s">
        <v>23</v>
      </c>
      <c r="Q436" t="s">
        <v>41</v>
      </c>
    </row>
    <row r="437" spans="1:17" x14ac:dyDescent="0.2">
      <c r="A437" s="2">
        <v>34524</v>
      </c>
      <c r="B437" t="s">
        <v>119</v>
      </c>
      <c r="C437" t="s">
        <v>106</v>
      </c>
      <c r="D437" t="s">
        <v>50</v>
      </c>
      <c r="E437" t="s">
        <v>50</v>
      </c>
      <c r="F437">
        <v>4</v>
      </c>
      <c r="G437">
        <v>5</v>
      </c>
      <c r="H437">
        <v>0</v>
      </c>
      <c r="I437">
        <v>0</v>
      </c>
      <c r="J437">
        <v>2</v>
      </c>
      <c r="K437">
        <v>1</v>
      </c>
      <c r="L437" t="s">
        <v>347</v>
      </c>
      <c r="M437" t="s">
        <v>332</v>
      </c>
      <c r="N437" t="s">
        <v>77</v>
      </c>
      <c r="O437" t="s">
        <v>122</v>
      </c>
      <c r="P437" t="s">
        <v>23</v>
      </c>
      <c r="Q437" t="s">
        <v>24</v>
      </c>
    </row>
    <row r="438" spans="1:17" x14ac:dyDescent="0.2">
      <c r="A438" s="2">
        <v>34524</v>
      </c>
      <c r="B438" t="s">
        <v>126</v>
      </c>
      <c r="C438" t="s">
        <v>25</v>
      </c>
      <c r="D438" t="s">
        <v>50</v>
      </c>
      <c r="E438" t="s">
        <v>19</v>
      </c>
      <c r="F438">
        <v>2</v>
      </c>
      <c r="G438">
        <v>3</v>
      </c>
      <c r="H438">
        <v>0</v>
      </c>
      <c r="I438">
        <v>0</v>
      </c>
      <c r="J438">
        <v>2</v>
      </c>
      <c r="K438">
        <v>3</v>
      </c>
      <c r="L438" t="s">
        <v>347</v>
      </c>
      <c r="M438" t="s">
        <v>277</v>
      </c>
      <c r="N438" t="s">
        <v>77</v>
      </c>
      <c r="O438" t="s">
        <v>122</v>
      </c>
      <c r="P438" t="s">
        <v>23</v>
      </c>
      <c r="Q438" t="s">
        <v>41</v>
      </c>
    </row>
    <row r="439" spans="1:17" x14ac:dyDescent="0.2">
      <c r="A439" s="2">
        <v>34525</v>
      </c>
      <c r="B439" t="s">
        <v>87</v>
      </c>
      <c r="C439" t="s">
        <v>129</v>
      </c>
      <c r="D439" t="s">
        <v>50</v>
      </c>
      <c r="E439" t="s">
        <v>50</v>
      </c>
      <c r="F439">
        <v>29</v>
      </c>
      <c r="G439">
        <v>1</v>
      </c>
      <c r="H439">
        <v>0</v>
      </c>
      <c r="I439">
        <v>0</v>
      </c>
      <c r="J439">
        <v>2</v>
      </c>
      <c r="K439">
        <v>1</v>
      </c>
      <c r="L439" t="s">
        <v>347</v>
      </c>
      <c r="M439" t="s">
        <v>337</v>
      </c>
      <c r="N439" t="s">
        <v>77</v>
      </c>
      <c r="O439" t="s">
        <v>122</v>
      </c>
      <c r="P439" t="s">
        <v>23</v>
      </c>
      <c r="Q439" t="s">
        <v>24</v>
      </c>
    </row>
    <row r="440" spans="1:17" x14ac:dyDescent="0.2">
      <c r="A440" s="2">
        <v>34525</v>
      </c>
      <c r="B440" t="s">
        <v>92</v>
      </c>
      <c r="C440" t="s">
        <v>52</v>
      </c>
      <c r="D440" t="s">
        <v>50</v>
      </c>
      <c r="E440" t="s">
        <v>50</v>
      </c>
      <c r="F440">
        <v>7</v>
      </c>
      <c r="G440">
        <v>10</v>
      </c>
      <c r="H440">
        <v>0</v>
      </c>
      <c r="I440">
        <v>0</v>
      </c>
      <c r="J440">
        <v>2</v>
      </c>
      <c r="K440">
        <v>2</v>
      </c>
      <c r="L440" t="s">
        <v>347</v>
      </c>
      <c r="M440" t="s">
        <v>217</v>
      </c>
      <c r="N440" t="s">
        <v>77</v>
      </c>
      <c r="O440" t="s">
        <v>122</v>
      </c>
      <c r="P440" t="s">
        <v>59</v>
      </c>
      <c r="Q440" t="s">
        <v>41</v>
      </c>
    </row>
    <row r="441" spans="1:17" x14ac:dyDescent="0.2">
      <c r="A441" s="2">
        <v>34528</v>
      </c>
      <c r="B441" t="s">
        <v>87</v>
      </c>
      <c r="C441" t="s">
        <v>119</v>
      </c>
      <c r="D441" t="s">
        <v>50</v>
      </c>
      <c r="E441" t="s">
        <v>50</v>
      </c>
      <c r="F441">
        <v>29</v>
      </c>
      <c r="G441">
        <v>4</v>
      </c>
      <c r="H441">
        <v>0</v>
      </c>
      <c r="I441">
        <v>0</v>
      </c>
      <c r="J441">
        <v>1</v>
      </c>
      <c r="K441">
        <v>2</v>
      </c>
      <c r="L441" t="s">
        <v>347</v>
      </c>
      <c r="M441" t="s">
        <v>337</v>
      </c>
      <c r="N441" t="s">
        <v>77</v>
      </c>
      <c r="O441" t="s">
        <v>122</v>
      </c>
      <c r="P441" t="s">
        <v>23</v>
      </c>
      <c r="Q441" t="s">
        <v>41</v>
      </c>
    </row>
    <row r="442" spans="1:17" x14ac:dyDescent="0.2">
      <c r="A442" s="2">
        <v>34528</v>
      </c>
      <c r="B442" t="s">
        <v>52</v>
      </c>
      <c r="C442" t="s">
        <v>25</v>
      </c>
      <c r="D442" t="s">
        <v>50</v>
      </c>
      <c r="E442" t="s">
        <v>19</v>
      </c>
      <c r="F442">
        <v>10</v>
      </c>
      <c r="G442">
        <v>3</v>
      </c>
      <c r="H442">
        <v>0</v>
      </c>
      <c r="I442">
        <v>0</v>
      </c>
      <c r="J442">
        <v>0</v>
      </c>
      <c r="K442">
        <v>1</v>
      </c>
      <c r="L442" t="s">
        <v>347</v>
      </c>
      <c r="M442" t="s">
        <v>335</v>
      </c>
      <c r="N442" t="s">
        <v>77</v>
      </c>
      <c r="O442" t="s">
        <v>122</v>
      </c>
      <c r="P442" t="s">
        <v>23</v>
      </c>
      <c r="Q442" t="s">
        <v>41</v>
      </c>
    </row>
    <row r="443" spans="1:17" x14ac:dyDescent="0.2">
      <c r="A443" s="2">
        <v>34529</v>
      </c>
      <c r="B443" t="s">
        <v>143</v>
      </c>
      <c r="C443" t="s">
        <v>199</v>
      </c>
      <c r="D443" t="s">
        <v>115</v>
      </c>
      <c r="E443" t="s">
        <v>36</v>
      </c>
      <c r="F443">
        <v>52</v>
      </c>
      <c r="G443">
        <v>26</v>
      </c>
      <c r="H443">
        <v>0</v>
      </c>
      <c r="I443">
        <v>0</v>
      </c>
      <c r="J443">
        <v>2</v>
      </c>
      <c r="K443">
        <v>1</v>
      </c>
      <c r="L443" t="s">
        <v>28</v>
      </c>
      <c r="M443" t="s">
        <v>320</v>
      </c>
      <c r="N443" t="s">
        <v>143</v>
      </c>
      <c r="O443" t="s">
        <v>22</v>
      </c>
      <c r="P443" t="s">
        <v>23</v>
      </c>
      <c r="Q443" t="s">
        <v>24</v>
      </c>
    </row>
    <row r="444" spans="1:17" x14ac:dyDescent="0.2">
      <c r="A444" s="2">
        <v>34531</v>
      </c>
      <c r="B444" t="s">
        <v>286</v>
      </c>
      <c r="C444" t="s">
        <v>184</v>
      </c>
      <c r="D444" t="s">
        <v>50</v>
      </c>
      <c r="E444" t="s">
        <v>50</v>
      </c>
      <c r="F444">
        <v>159</v>
      </c>
      <c r="G444">
        <v>72</v>
      </c>
      <c r="H444">
        <v>0</v>
      </c>
      <c r="I444">
        <v>0</v>
      </c>
      <c r="J444">
        <v>1</v>
      </c>
      <c r="K444">
        <v>0</v>
      </c>
      <c r="L444" t="s">
        <v>28</v>
      </c>
      <c r="M444" t="s">
        <v>359</v>
      </c>
      <c r="N444" t="s">
        <v>286</v>
      </c>
      <c r="O444" t="s">
        <v>22</v>
      </c>
      <c r="P444" t="s">
        <v>23</v>
      </c>
      <c r="Q444" t="s">
        <v>24</v>
      </c>
    </row>
    <row r="445" spans="1:17" x14ac:dyDescent="0.2">
      <c r="A445" s="2">
        <v>34531</v>
      </c>
      <c r="B445" t="s">
        <v>52</v>
      </c>
      <c r="C445" t="s">
        <v>87</v>
      </c>
      <c r="D445" t="s">
        <v>50</v>
      </c>
      <c r="E445" t="s">
        <v>50</v>
      </c>
      <c r="F445">
        <v>10</v>
      </c>
      <c r="G445">
        <v>29</v>
      </c>
      <c r="H445">
        <v>0</v>
      </c>
      <c r="I445">
        <v>0</v>
      </c>
      <c r="J445">
        <v>4</v>
      </c>
      <c r="K445">
        <v>0</v>
      </c>
      <c r="L445" t="s">
        <v>347</v>
      </c>
      <c r="M445" t="s">
        <v>335</v>
      </c>
      <c r="N445" t="s">
        <v>77</v>
      </c>
      <c r="O445" t="s">
        <v>122</v>
      </c>
      <c r="P445" t="s">
        <v>23</v>
      </c>
      <c r="Q445" t="s">
        <v>24</v>
      </c>
    </row>
    <row r="446" spans="1:17" x14ac:dyDescent="0.2">
      <c r="A446" s="2">
        <v>34532</v>
      </c>
      <c r="B446" t="s">
        <v>25</v>
      </c>
      <c r="C446" t="s">
        <v>119</v>
      </c>
      <c r="D446" t="s">
        <v>19</v>
      </c>
      <c r="E446" t="s">
        <v>50</v>
      </c>
      <c r="F446">
        <v>3</v>
      </c>
      <c r="G446">
        <v>4</v>
      </c>
      <c r="H446">
        <v>0</v>
      </c>
      <c r="I446">
        <v>0</v>
      </c>
      <c r="J446">
        <v>0</v>
      </c>
      <c r="K446">
        <v>0</v>
      </c>
      <c r="L446" t="s">
        <v>347</v>
      </c>
      <c r="M446" t="s">
        <v>335</v>
      </c>
      <c r="N446" t="s">
        <v>77</v>
      </c>
      <c r="O446" t="s">
        <v>122</v>
      </c>
      <c r="P446" t="s">
        <v>59</v>
      </c>
      <c r="Q446" t="s">
        <v>24</v>
      </c>
    </row>
    <row r="447" spans="1:17" x14ac:dyDescent="0.2">
      <c r="A447" s="2">
        <v>34534</v>
      </c>
      <c r="B447" t="s">
        <v>345</v>
      </c>
      <c r="C447" t="s">
        <v>184</v>
      </c>
      <c r="D447" t="s">
        <v>50</v>
      </c>
      <c r="E447" t="s">
        <v>50</v>
      </c>
      <c r="F447">
        <v>126</v>
      </c>
      <c r="G447">
        <v>72</v>
      </c>
      <c r="H447">
        <v>0</v>
      </c>
      <c r="I447">
        <v>0</v>
      </c>
      <c r="J447">
        <v>1</v>
      </c>
      <c r="K447">
        <v>1</v>
      </c>
      <c r="L447" t="s">
        <v>28</v>
      </c>
      <c r="M447" t="s">
        <v>360</v>
      </c>
      <c r="N447" t="s">
        <v>345</v>
      </c>
      <c r="O447" t="s">
        <v>22</v>
      </c>
      <c r="P447" t="s">
        <v>23</v>
      </c>
      <c r="Q447" t="s">
        <v>30</v>
      </c>
    </row>
    <row r="448" spans="1:17" x14ac:dyDescent="0.2">
      <c r="A448" s="2">
        <v>34544</v>
      </c>
      <c r="B448" t="s">
        <v>73</v>
      </c>
      <c r="C448" t="s">
        <v>81</v>
      </c>
      <c r="D448" t="s">
        <v>50</v>
      </c>
      <c r="E448" t="s">
        <v>50</v>
      </c>
      <c r="F448">
        <v>84</v>
      </c>
      <c r="G448">
        <v>111</v>
      </c>
      <c r="H448">
        <v>0</v>
      </c>
      <c r="I448">
        <v>0</v>
      </c>
      <c r="J448">
        <v>3</v>
      </c>
      <c r="K448">
        <v>0</v>
      </c>
      <c r="L448" t="s">
        <v>361</v>
      </c>
      <c r="M448" t="s">
        <v>289</v>
      </c>
      <c r="N448" t="s">
        <v>73</v>
      </c>
      <c r="O448" t="s">
        <v>22</v>
      </c>
      <c r="P448" t="s">
        <v>23</v>
      </c>
      <c r="Q448" t="s">
        <v>24</v>
      </c>
    </row>
    <row r="449" spans="1:17" x14ac:dyDescent="0.2">
      <c r="A449" s="2">
        <v>34545</v>
      </c>
      <c r="B449" t="s">
        <v>81</v>
      </c>
      <c r="C449" t="s">
        <v>101</v>
      </c>
      <c r="D449" t="s">
        <v>50</v>
      </c>
      <c r="E449" t="s">
        <v>50</v>
      </c>
      <c r="F449">
        <v>111</v>
      </c>
      <c r="G449">
        <v>86</v>
      </c>
      <c r="H449">
        <v>0</v>
      </c>
      <c r="I449">
        <v>0</v>
      </c>
      <c r="J449">
        <v>0</v>
      </c>
      <c r="K449">
        <v>2</v>
      </c>
      <c r="L449" t="s">
        <v>361</v>
      </c>
      <c r="M449" t="s">
        <v>289</v>
      </c>
      <c r="N449" t="s">
        <v>73</v>
      </c>
      <c r="O449" t="s">
        <v>122</v>
      </c>
      <c r="P449" t="s">
        <v>23</v>
      </c>
      <c r="Q449" t="s">
        <v>41</v>
      </c>
    </row>
    <row r="450" spans="1:17" x14ac:dyDescent="0.2">
      <c r="A450" s="2">
        <v>34546</v>
      </c>
      <c r="B450" t="s">
        <v>73</v>
      </c>
      <c r="C450" t="s">
        <v>101</v>
      </c>
      <c r="D450" t="s">
        <v>50</v>
      </c>
      <c r="E450" t="s">
        <v>50</v>
      </c>
      <c r="F450">
        <v>84</v>
      </c>
      <c r="G450">
        <v>86</v>
      </c>
      <c r="H450">
        <v>0</v>
      </c>
      <c r="I450">
        <v>0</v>
      </c>
      <c r="J450">
        <v>1</v>
      </c>
      <c r="K450">
        <v>0</v>
      </c>
      <c r="L450" t="s">
        <v>361</v>
      </c>
      <c r="M450" t="s">
        <v>289</v>
      </c>
      <c r="N450" t="s">
        <v>73</v>
      </c>
      <c r="O450" t="s">
        <v>22</v>
      </c>
      <c r="P450" t="s">
        <v>23</v>
      </c>
      <c r="Q450" t="s">
        <v>24</v>
      </c>
    </row>
    <row r="451" spans="1:17" x14ac:dyDescent="0.2">
      <c r="A451" s="2">
        <v>34554</v>
      </c>
      <c r="B451" t="s">
        <v>136</v>
      </c>
      <c r="C451" t="s">
        <v>111</v>
      </c>
      <c r="D451" t="s">
        <v>36</v>
      </c>
      <c r="E451" t="s">
        <v>36</v>
      </c>
      <c r="F451">
        <v>24</v>
      </c>
      <c r="G451">
        <v>50</v>
      </c>
      <c r="H451">
        <v>0</v>
      </c>
      <c r="I451">
        <v>0</v>
      </c>
      <c r="J451">
        <v>2</v>
      </c>
      <c r="K451">
        <v>1</v>
      </c>
      <c r="L451" t="s">
        <v>28</v>
      </c>
      <c r="M451" t="s">
        <v>340</v>
      </c>
      <c r="N451" t="s">
        <v>136</v>
      </c>
      <c r="O451" t="s">
        <v>22</v>
      </c>
      <c r="P451" t="s">
        <v>23</v>
      </c>
      <c r="Q451" t="s">
        <v>24</v>
      </c>
    </row>
    <row r="452" spans="1:17" x14ac:dyDescent="0.2">
      <c r="A452" s="2">
        <v>34558</v>
      </c>
      <c r="B452" t="s">
        <v>213</v>
      </c>
      <c r="C452" t="s">
        <v>114</v>
      </c>
      <c r="D452" t="s">
        <v>115</v>
      </c>
      <c r="E452" t="s">
        <v>115</v>
      </c>
      <c r="F452">
        <v>119</v>
      </c>
      <c r="G452">
        <v>81</v>
      </c>
      <c r="H452">
        <v>0</v>
      </c>
      <c r="I452">
        <v>0</v>
      </c>
      <c r="J452">
        <v>2</v>
      </c>
      <c r="K452">
        <v>2</v>
      </c>
      <c r="L452" t="s">
        <v>28</v>
      </c>
      <c r="M452" t="s">
        <v>362</v>
      </c>
      <c r="N452" t="s">
        <v>363</v>
      </c>
      <c r="O452" t="s">
        <v>122</v>
      </c>
      <c r="P452" t="s">
        <v>23</v>
      </c>
      <c r="Q452" t="s">
        <v>30</v>
      </c>
    </row>
    <row r="453" spans="1:17" x14ac:dyDescent="0.2">
      <c r="A453" s="2">
        <v>34562</v>
      </c>
      <c r="B453" t="s">
        <v>76</v>
      </c>
      <c r="C453" t="s">
        <v>81</v>
      </c>
      <c r="D453" t="s">
        <v>50</v>
      </c>
      <c r="E453" t="s">
        <v>50</v>
      </c>
      <c r="F453">
        <v>42</v>
      </c>
      <c r="G453">
        <v>111</v>
      </c>
      <c r="H453">
        <v>0</v>
      </c>
      <c r="I453">
        <v>0</v>
      </c>
      <c r="J453">
        <v>4</v>
      </c>
      <c r="K453">
        <v>0</v>
      </c>
      <c r="L453" t="s">
        <v>28</v>
      </c>
      <c r="M453" t="s">
        <v>364</v>
      </c>
      <c r="N453" t="s">
        <v>76</v>
      </c>
      <c r="O453" t="s">
        <v>22</v>
      </c>
      <c r="P453" t="s">
        <v>23</v>
      </c>
      <c r="Q453" t="s">
        <v>24</v>
      </c>
    </row>
    <row r="454" spans="1:17" x14ac:dyDescent="0.2">
      <c r="A454" s="2">
        <v>34562</v>
      </c>
      <c r="B454" t="s">
        <v>237</v>
      </c>
      <c r="C454" t="s">
        <v>365</v>
      </c>
      <c r="D454" t="s">
        <v>36</v>
      </c>
      <c r="E454" t="s">
        <v>36</v>
      </c>
      <c r="F454">
        <v>76</v>
      </c>
      <c r="G454">
        <v>122</v>
      </c>
      <c r="H454">
        <v>0</v>
      </c>
      <c r="I454">
        <v>0</v>
      </c>
      <c r="J454">
        <v>3</v>
      </c>
      <c r="K454">
        <v>2</v>
      </c>
      <c r="L454" t="s">
        <v>28</v>
      </c>
      <c r="M454" t="s">
        <v>366</v>
      </c>
      <c r="N454" t="s">
        <v>237</v>
      </c>
      <c r="O454" t="s">
        <v>22</v>
      </c>
      <c r="P454" t="s">
        <v>23</v>
      </c>
      <c r="Q454" t="s">
        <v>24</v>
      </c>
    </row>
    <row r="455" spans="1:17" x14ac:dyDescent="0.2">
      <c r="A455" s="2">
        <v>34562</v>
      </c>
      <c r="B455" t="s">
        <v>244</v>
      </c>
      <c r="C455" t="s">
        <v>184</v>
      </c>
      <c r="D455" t="s">
        <v>50</v>
      </c>
      <c r="E455" t="s">
        <v>50</v>
      </c>
      <c r="F455">
        <v>43</v>
      </c>
      <c r="G455">
        <v>69</v>
      </c>
      <c r="H455">
        <v>0</v>
      </c>
      <c r="I455">
        <v>0</v>
      </c>
      <c r="J455">
        <v>1</v>
      </c>
      <c r="K455">
        <v>1</v>
      </c>
      <c r="L455" t="s">
        <v>28</v>
      </c>
      <c r="M455" t="s">
        <v>292</v>
      </c>
      <c r="N455" t="s">
        <v>244</v>
      </c>
      <c r="O455" t="s">
        <v>22</v>
      </c>
      <c r="P455" t="s">
        <v>23</v>
      </c>
      <c r="Q455" t="s">
        <v>30</v>
      </c>
    </row>
    <row r="456" spans="1:17" x14ac:dyDescent="0.2">
      <c r="A456" s="2">
        <v>34563</v>
      </c>
      <c r="B456" t="s">
        <v>69</v>
      </c>
      <c r="C456" t="s">
        <v>95</v>
      </c>
      <c r="D456" t="s">
        <v>50</v>
      </c>
      <c r="E456" t="s">
        <v>50</v>
      </c>
      <c r="F456">
        <v>37</v>
      </c>
      <c r="G456">
        <v>19</v>
      </c>
      <c r="H456">
        <v>0</v>
      </c>
      <c r="I456">
        <v>0</v>
      </c>
      <c r="J456">
        <v>0</v>
      </c>
      <c r="K456">
        <v>3</v>
      </c>
      <c r="L456" t="s">
        <v>28</v>
      </c>
      <c r="M456" t="s">
        <v>367</v>
      </c>
      <c r="N456" t="s">
        <v>69</v>
      </c>
      <c r="O456" t="s">
        <v>22</v>
      </c>
      <c r="P456" t="s">
        <v>23</v>
      </c>
      <c r="Q456" t="s">
        <v>41</v>
      </c>
    </row>
    <row r="457" spans="1:17" x14ac:dyDescent="0.2">
      <c r="A457" s="2">
        <v>34563</v>
      </c>
      <c r="B457" t="s">
        <v>72</v>
      </c>
      <c r="C457" t="s">
        <v>70</v>
      </c>
      <c r="D457" t="s">
        <v>50</v>
      </c>
      <c r="E457" t="s">
        <v>50</v>
      </c>
      <c r="F457">
        <v>12</v>
      </c>
      <c r="G457">
        <v>45</v>
      </c>
      <c r="H457">
        <v>0</v>
      </c>
      <c r="I457">
        <v>0</v>
      </c>
      <c r="J457">
        <v>2</v>
      </c>
      <c r="K457">
        <v>1</v>
      </c>
      <c r="L457" t="s">
        <v>28</v>
      </c>
      <c r="M457" t="s">
        <v>74</v>
      </c>
      <c r="N457" t="s">
        <v>72</v>
      </c>
      <c r="O457" t="s">
        <v>22</v>
      </c>
      <c r="P457" t="s">
        <v>23</v>
      </c>
      <c r="Q457" t="s">
        <v>24</v>
      </c>
    </row>
    <row r="458" spans="1:17" x14ac:dyDescent="0.2">
      <c r="A458" s="2">
        <v>34563</v>
      </c>
      <c r="B458" t="s">
        <v>67</v>
      </c>
      <c r="C458" t="s">
        <v>293</v>
      </c>
      <c r="D458" t="s">
        <v>50</v>
      </c>
      <c r="E458" t="s">
        <v>50</v>
      </c>
      <c r="F458">
        <v>16</v>
      </c>
      <c r="G458">
        <v>44</v>
      </c>
      <c r="H458">
        <v>0</v>
      </c>
      <c r="I458">
        <v>0</v>
      </c>
      <c r="J458">
        <v>2</v>
      </c>
      <c r="K458">
        <v>2</v>
      </c>
      <c r="L458" t="s">
        <v>28</v>
      </c>
      <c r="M458" t="s">
        <v>368</v>
      </c>
      <c r="N458" t="s">
        <v>67</v>
      </c>
      <c r="O458" t="s">
        <v>22</v>
      </c>
      <c r="P458" t="s">
        <v>23</v>
      </c>
      <c r="Q458" t="s">
        <v>30</v>
      </c>
    </row>
    <row r="459" spans="1:17" x14ac:dyDescent="0.2">
      <c r="A459" s="2">
        <v>34563</v>
      </c>
      <c r="B459" t="s">
        <v>123</v>
      </c>
      <c r="C459" t="s">
        <v>274</v>
      </c>
      <c r="D459" t="s">
        <v>50</v>
      </c>
      <c r="E459" t="s">
        <v>50</v>
      </c>
      <c r="F459">
        <v>52</v>
      </c>
      <c r="G459">
        <v>90</v>
      </c>
      <c r="H459">
        <v>0</v>
      </c>
      <c r="I459">
        <v>0</v>
      </c>
      <c r="J459">
        <v>0</v>
      </c>
      <c r="K459">
        <v>4</v>
      </c>
      <c r="L459" t="s">
        <v>28</v>
      </c>
      <c r="M459" t="s">
        <v>179</v>
      </c>
      <c r="N459" t="s">
        <v>123</v>
      </c>
      <c r="O459" t="s">
        <v>22</v>
      </c>
      <c r="P459" t="s">
        <v>23</v>
      </c>
      <c r="Q459" t="s">
        <v>41</v>
      </c>
    </row>
    <row r="460" spans="1:17" x14ac:dyDescent="0.2">
      <c r="A460" s="2">
        <v>34563</v>
      </c>
      <c r="B460" t="s">
        <v>42</v>
      </c>
      <c r="C460" t="s">
        <v>31</v>
      </c>
      <c r="D460" t="s">
        <v>19</v>
      </c>
      <c r="E460" t="s">
        <v>19</v>
      </c>
      <c r="F460">
        <v>72</v>
      </c>
      <c r="G460">
        <v>46</v>
      </c>
      <c r="H460">
        <v>0</v>
      </c>
      <c r="I460">
        <v>0</v>
      </c>
      <c r="J460">
        <v>2</v>
      </c>
      <c r="K460">
        <v>0</v>
      </c>
      <c r="L460" t="s">
        <v>28</v>
      </c>
      <c r="M460" t="s">
        <v>44</v>
      </c>
      <c r="N460" t="s">
        <v>42</v>
      </c>
      <c r="O460" t="s">
        <v>22</v>
      </c>
      <c r="P460" t="s">
        <v>23</v>
      </c>
      <c r="Q460" t="s">
        <v>24</v>
      </c>
    </row>
    <row r="461" spans="1:17" x14ac:dyDescent="0.2">
      <c r="A461" s="2">
        <v>34563</v>
      </c>
      <c r="B461" t="s">
        <v>90</v>
      </c>
      <c r="C461" t="s">
        <v>317</v>
      </c>
      <c r="D461" t="s">
        <v>50</v>
      </c>
      <c r="E461" t="s">
        <v>50</v>
      </c>
      <c r="F461">
        <v>32</v>
      </c>
      <c r="G461">
        <v>142</v>
      </c>
      <c r="H461">
        <v>0</v>
      </c>
      <c r="I461">
        <v>0</v>
      </c>
      <c r="J461">
        <v>1</v>
      </c>
      <c r="K461">
        <v>1</v>
      </c>
      <c r="L461" t="s">
        <v>28</v>
      </c>
      <c r="M461" t="s">
        <v>369</v>
      </c>
      <c r="N461" t="s">
        <v>90</v>
      </c>
      <c r="O461" t="s">
        <v>22</v>
      </c>
      <c r="P461" t="s">
        <v>23</v>
      </c>
      <c r="Q461" t="s">
        <v>30</v>
      </c>
    </row>
    <row r="462" spans="1:17" x14ac:dyDescent="0.2">
      <c r="A462" s="2">
        <v>34563</v>
      </c>
      <c r="B462" t="s">
        <v>52</v>
      </c>
      <c r="C462" t="s">
        <v>73</v>
      </c>
      <c r="D462" t="s">
        <v>50</v>
      </c>
      <c r="E462" t="s">
        <v>50</v>
      </c>
      <c r="F462">
        <v>3</v>
      </c>
      <c r="G462">
        <v>84</v>
      </c>
      <c r="H462">
        <v>0</v>
      </c>
      <c r="I462">
        <v>0</v>
      </c>
      <c r="J462">
        <v>4</v>
      </c>
      <c r="K462">
        <v>2</v>
      </c>
      <c r="L462" t="s">
        <v>28</v>
      </c>
      <c r="M462" t="s">
        <v>370</v>
      </c>
      <c r="N462" t="s">
        <v>52</v>
      </c>
      <c r="O462" t="s">
        <v>22</v>
      </c>
      <c r="P462" t="s">
        <v>23</v>
      </c>
      <c r="Q462" t="s">
        <v>24</v>
      </c>
    </row>
    <row r="463" spans="1:17" x14ac:dyDescent="0.2">
      <c r="A463" s="2">
        <v>34565</v>
      </c>
      <c r="B463" t="s">
        <v>183</v>
      </c>
      <c r="C463" t="s">
        <v>111</v>
      </c>
      <c r="D463" t="s">
        <v>36</v>
      </c>
      <c r="E463" t="s">
        <v>36</v>
      </c>
      <c r="F463">
        <v>26</v>
      </c>
      <c r="G463">
        <v>50</v>
      </c>
      <c r="H463">
        <v>0</v>
      </c>
      <c r="I463">
        <v>0</v>
      </c>
      <c r="J463">
        <v>2</v>
      </c>
      <c r="K463">
        <v>1</v>
      </c>
      <c r="L463" t="s">
        <v>28</v>
      </c>
      <c r="M463" t="s">
        <v>266</v>
      </c>
      <c r="N463" t="s">
        <v>183</v>
      </c>
      <c r="O463" t="s">
        <v>22</v>
      </c>
      <c r="P463" t="s">
        <v>23</v>
      </c>
      <c r="Q463" t="s">
        <v>24</v>
      </c>
    </row>
    <row r="464" spans="1:17" x14ac:dyDescent="0.2">
      <c r="A464" s="2">
        <v>34567</v>
      </c>
      <c r="B464" t="s">
        <v>183</v>
      </c>
      <c r="C464" t="s">
        <v>111</v>
      </c>
      <c r="D464" t="s">
        <v>36</v>
      </c>
      <c r="E464" t="s">
        <v>36</v>
      </c>
      <c r="F464">
        <v>26</v>
      </c>
      <c r="G464">
        <v>50</v>
      </c>
      <c r="H464">
        <v>0</v>
      </c>
      <c r="I464">
        <v>0</v>
      </c>
      <c r="J464">
        <v>0</v>
      </c>
      <c r="K464">
        <v>1</v>
      </c>
      <c r="L464" t="s">
        <v>28</v>
      </c>
      <c r="M464" t="s">
        <v>266</v>
      </c>
      <c r="N464" t="s">
        <v>183</v>
      </c>
      <c r="O464" t="s">
        <v>22</v>
      </c>
      <c r="P464" t="s">
        <v>23</v>
      </c>
      <c r="Q464" t="s">
        <v>41</v>
      </c>
    </row>
    <row r="465" spans="1:17" x14ac:dyDescent="0.2">
      <c r="A465" s="2">
        <v>34569</v>
      </c>
      <c r="B465" t="s">
        <v>224</v>
      </c>
      <c r="C465" t="s">
        <v>237</v>
      </c>
      <c r="D465" t="s">
        <v>36</v>
      </c>
      <c r="E465" t="s">
        <v>36</v>
      </c>
      <c r="F465">
        <v>100</v>
      </c>
      <c r="G465">
        <v>76</v>
      </c>
      <c r="H465">
        <v>0</v>
      </c>
      <c r="I465">
        <v>0</v>
      </c>
      <c r="J465">
        <v>0</v>
      </c>
      <c r="K465">
        <v>0</v>
      </c>
      <c r="L465" t="s">
        <v>28</v>
      </c>
      <c r="M465" t="s">
        <v>236</v>
      </c>
      <c r="N465" t="s">
        <v>224</v>
      </c>
      <c r="O465" t="s">
        <v>22</v>
      </c>
      <c r="P465" t="s">
        <v>23</v>
      </c>
      <c r="Q465" t="s">
        <v>30</v>
      </c>
    </row>
    <row r="466" spans="1:17" x14ac:dyDescent="0.2">
      <c r="A466" s="2">
        <v>34569</v>
      </c>
      <c r="B466" t="s">
        <v>183</v>
      </c>
      <c r="C466" t="s">
        <v>199</v>
      </c>
      <c r="D466" t="s">
        <v>36</v>
      </c>
      <c r="E466" t="s">
        <v>36</v>
      </c>
      <c r="F466">
        <v>26</v>
      </c>
      <c r="G466">
        <v>28</v>
      </c>
      <c r="H466">
        <v>0</v>
      </c>
      <c r="I466">
        <v>0</v>
      </c>
      <c r="J466">
        <v>2</v>
      </c>
      <c r="K466">
        <v>0</v>
      </c>
      <c r="L466" t="s">
        <v>28</v>
      </c>
      <c r="M466" t="s">
        <v>266</v>
      </c>
      <c r="N466" t="s">
        <v>183</v>
      </c>
      <c r="O466" t="s">
        <v>22</v>
      </c>
      <c r="P466" t="s">
        <v>23</v>
      </c>
      <c r="Q466" t="s">
        <v>24</v>
      </c>
    </row>
    <row r="467" spans="1:17" x14ac:dyDescent="0.2">
      <c r="A467" s="2">
        <v>34571</v>
      </c>
      <c r="B467" t="s">
        <v>199</v>
      </c>
      <c r="C467" t="s">
        <v>138</v>
      </c>
      <c r="D467" t="s">
        <v>36</v>
      </c>
      <c r="E467" t="s">
        <v>36</v>
      </c>
      <c r="F467">
        <v>28</v>
      </c>
      <c r="G467">
        <v>21</v>
      </c>
      <c r="H467">
        <v>0</v>
      </c>
      <c r="I467">
        <v>0</v>
      </c>
      <c r="J467">
        <v>1</v>
      </c>
      <c r="K467">
        <v>0</v>
      </c>
      <c r="L467" t="s">
        <v>28</v>
      </c>
      <c r="M467" t="s">
        <v>266</v>
      </c>
      <c r="N467" t="s">
        <v>183</v>
      </c>
      <c r="O467" t="s">
        <v>122</v>
      </c>
      <c r="P467" t="s">
        <v>23</v>
      </c>
      <c r="Q467" t="s">
        <v>24</v>
      </c>
    </row>
    <row r="468" spans="1:17" x14ac:dyDescent="0.2">
      <c r="A468" s="2">
        <v>34571</v>
      </c>
      <c r="B468" t="s">
        <v>352</v>
      </c>
      <c r="C468" t="s">
        <v>351</v>
      </c>
      <c r="D468" t="s">
        <v>36</v>
      </c>
      <c r="E468" t="s">
        <v>36</v>
      </c>
      <c r="F468">
        <v>161</v>
      </c>
      <c r="G468">
        <v>148</v>
      </c>
      <c r="H468">
        <v>0</v>
      </c>
      <c r="I468">
        <v>0</v>
      </c>
      <c r="J468">
        <v>2</v>
      </c>
      <c r="K468">
        <v>3</v>
      </c>
      <c r="L468" t="s">
        <v>28</v>
      </c>
      <c r="M468" t="s">
        <v>371</v>
      </c>
      <c r="N468" t="s">
        <v>352</v>
      </c>
      <c r="O468" t="s">
        <v>22</v>
      </c>
      <c r="P468" t="s">
        <v>23</v>
      </c>
      <c r="Q468" t="s">
        <v>41</v>
      </c>
    </row>
    <row r="469" spans="1:17" x14ac:dyDescent="0.2">
      <c r="A469" s="2">
        <v>34572</v>
      </c>
      <c r="B469" t="s">
        <v>168</v>
      </c>
      <c r="C469" t="s">
        <v>176</v>
      </c>
      <c r="D469" t="s">
        <v>50</v>
      </c>
      <c r="E469" t="s">
        <v>115</v>
      </c>
      <c r="F469">
        <v>79</v>
      </c>
      <c r="G469">
        <v>59</v>
      </c>
      <c r="H469">
        <v>0</v>
      </c>
      <c r="I469">
        <v>0</v>
      </c>
      <c r="J469">
        <v>1</v>
      </c>
      <c r="K469">
        <v>1</v>
      </c>
      <c r="L469" t="s">
        <v>28</v>
      </c>
      <c r="M469" t="s">
        <v>372</v>
      </c>
      <c r="N469" t="s">
        <v>69</v>
      </c>
      <c r="O469" t="s">
        <v>122</v>
      </c>
      <c r="P469" t="s">
        <v>23</v>
      </c>
      <c r="Q469" t="s">
        <v>30</v>
      </c>
    </row>
    <row r="470" spans="1:17" x14ac:dyDescent="0.2">
      <c r="A470" s="2">
        <v>34573</v>
      </c>
      <c r="B470" t="s">
        <v>183</v>
      </c>
      <c r="C470" t="s">
        <v>138</v>
      </c>
      <c r="D470" t="s">
        <v>36</v>
      </c>
      <c r="E470" t="s">
        <v>36</v>
      </c>
      <c r="F470">
        <v>26</v>
      </c>
      <c r="G470">
        <v>21</v>
      </c>
      <c r="H470">
        <v>0</v>
      </c>
      <c r="I470">
        <v>0</v>
      </c>
      <c r="J470">
        <v>0</v>
      </c>
      <c r="K470">
        <v>4</v>
      </c>
      <c r="L470" t="s">
        <v>28</v>
      </c>
      <c r="M470" t="s">
        <v>266</v>
      </c>
      <c r="N470" t="s">
        <v>183</v>
      </c>
      <c r="O470" t="s">
        <v>22</v>
      </c>
      <c r="P470" t="s">
        <v>23</v>
      </c>
      <c r="Q470" t="s">
        <v>41</v>
      </c>
    </row>
    <row r="471" spans="1:17" x14ac:dyDescent="0.2">
      <c r="A471" s="2">
        <v>34576</v>
      </c>
      <c r="B471" t="s">
        <v>76</v>
      </c>
      <c r="C471" t="s">
        <v>176</v>
      </c>
      <c r="D471" t="s">
        <v>50</v>
      </c>
      <c r="E471" t="s">
        <v>115</v>
      </c>
      <c r="F471">
        <v>42</v>
      </c>
      <c r="G471">
        <v>59</v>
      </c>
      <c r="H471">
        <v>0</v>
      </c>
      <c r="I471">
        <v>0</v>
      </c>
      <c r="J471">
        <v>1</v>
      </c>
      <c r="K471">
        <v>0</v>
      </c>
      <c r="L471" t="s">
        <v>28</v>
      </c>
      <c r="M471" t="s">
        <v>78</v>
      </c>
      <c r="N471" t="s">
        <v>76</v>
      </c>
      <c r="O471" t="s">
        <v>22</v>
      </c>
      <c r="P471" t="s">
        <v>23</v>
      </c>
      <c r="Q471" t="s">
        <v>24</v>
      </c>
    </row>
    <row r="472" spans="1:17" x14ac:dyDescent="0.2">
      <c r="A472" s="2">
        <v>34577</v>
      </c>
      <c r="B472" t="s">
        <v>328</v>
      </c>
      <c r="C472" t="s">
        <v>180</v>
      </c>
      <c r="D472" t="s">
        <v>50</v>
      </c>
      <c r="E472" t="s">
        <v>50</v>
      </c>
      <c r="F472">
        <v>117</v>
      </c>
      <c r="G472">
        <v>57</v>
      </c>
      <c r="H472">
        <v>0</v>
      </c>
      <c r="I472">
        <v>0</v>
      </c>
      <c r="J472">
        <v>0</v>
      </c>
      <c r="K472">
        <v>2</v>
      </c>
      <c r="L472" t="s">
        <v>28</v>
      </c>
      <c r="M472" t="s">
        <v>329</v>
      </c>
      <c r="N472" t="s">
        <v>328</v>
      </c>
      <c r="O472" t="s">
        <v>22</v>
      </c>
      <c r="P472" t="s">
        <v>23</v>
      </c>
      <c r="Q472" t="s">
        <v>41</v>
      </c>
    </row>
    <row r="473" spans="1:17" x14ac:dyDescent="0.2">
      <c r="A473" s="2">
        <v>34579</v>
      </c>
      <c r="B473" t="s">
        <v>354</v>
      </c>
      <c r="C473" t="s">
        <v>204</v>
      </c>
      <c r="D473" t="s">
        <v>57</v>
      </c>
      <c r="E473" t="s">
        <v>57</v>
      </c>
      <c r="F473">
        <v>155</v>
      </c>
      <c r="G473">
        <v>94</v>
      </c>
      <c r="H473">
        <v>0</v>
      </c>
      <c r="I473">
        <v>0</v>
      </c>
      <c r="J473">
        <v>1</v>
      </c>
      <c r="K473">
        <v>0</v>
      </c>
      <c r="L473" t="s">
        <v>28</v>
      </c>
      <c r="M473" t="s">
        <v>357</v>
      </c>
      <c r="N473" t="s">
        <v>354</v>
      </c>
      <c r="O473" t="s">
        <v>22</v>
      </c>
      <c r="P473" t="s">
        <v>23</v>
      </c>
      <c r="Q473" t="s">
        <v>24</v>
      </c>
    </row>
    <row r="474" spans="1:17" x14ac:dyDescent="0.2">
      <c r="A474" s="2">
        <v>34580</v>
      </c>
      <c r="B474" t="s">
        <v>211</v>
      </c>
      <c r="C474" t="s">
        <v>208</v>
      </c>
      <c r="D474" t="s">
        <v>36</v>
      </c>
      <c r="E474" t="s">
        <v>36</v>
      </c>
      <c r="F474">
        <v>99</v>
      </c>
      <c r="G474">
        <v>104</v>
      </c>
      <c r="H474">
        <v>0</v>
      </c>
      <c r="I474">
        <v>0</v>
      </c>
      <c r="J474">
        <v>4</v>
      </c>
      <c r="K474">
        <v>0</v>
      </c>
      <c r="L474" t="s">
        <v>62</v>
      </c>
      <c r="M474" t="s">
        <v>373</v>
      </c>
      <c r="N474" t="s">
        <v>211</v>
      </c>
      <c r="O474" t="s">
        <v>22</v>
      </c>
      <c r="P474" t="s">
        <v>23</v>
      </c>
      <c r="Q474" t="s">
        <v>24</v>
      </c>
    </row>
    <row r="475" spans="1:17" x14ac:dyDescent="0.2">
      <c r="A475" s="2">
        <v>34581</v>
      </c>
      <c r="B475" t="s">
        <v>267</v>
      </c>
      <c r="C475" t="s">
        <v>352</v>
      </c>
      <c r="D475" t="s">
        <v>36</v>
      </c>
      <c r="E475" t="s">
        <v>36</v>
      </c>
      <c r="F475">
        <v>123</v>
      </c>
      <c r="G475">
        <v>161</v>
      </c>
      <c r="H475">
        <v>0</v>
      </c>
      <c r="I475">
        <v>0</v>
      </c>
      <c r="J475">
        <v>2</v>
      </c>
      <c r="K475">
        <v>0</v>
      </c>
      <c r="L475" t="s">
        <v>62</v>
      </c>
      <c r="M475" t="s">
        <v>268</v>
      </c>
      <c r="N475" t="s">
        <v>267</v>
      </c>
      <c r="O475" t="s">
        <v>22</v>
      </c>
      <c r="P475" t="s">
        <v>23</v>
      </c>
      <c r="Q475" t="s">
        <v>24</v>
      </c>
    </row>
    <row r="476" spans="1:17" x14ac:dyDescent="0.2">
      <c r="A476" s="2">
        <v>34581</v>
      </c>
      <c r="B476" t="s">
        <v>351</v>
      </c>
      <c r="C476" t="s">
        <v>34</v>
      </c>
      <c r="D476" t="s">
        <v>36</v>
      </c>
      <c r="E476" t="s">
        <v>36</v>
      </c>
      <c r="F476">
        <v>148</v>
      </c>
      <c r="G476">
        <v>61</v>
      </c>
      <c r="H476">
        <v>0</v>
      </c>
      <c r="I476">
        <v>0</v>
      </c>
      <c r="J476">
        <v>0</v>
      </c>
      <c r="K476">
        <v>1</v>
      </c>
      <c r="L476" t="s">
        <v>62</v>
      </c>
      <c r="M476" t="s">
        <v>353</v>
      </c>
      <c r="N476" t="s">
        <v>351</v>
      </c>
      <c r="O476" t="s">
        <v>22</v>
      </c>
      <c r="P476" t="s">
        <v>23</v>
      </c>
      <c r="Q476" t="s">
        <v>41</v>
      </c>
    </row>
    <row r="477" spans="1:17" x14ac:dyDescent="0.2">
      <c r="A477" s="2">
        <v>34581</v>
      </c>
      <c r="B477" t="s">
        <v>224</v>
      </c>
      <c r="C477" t="s">
        <v>110</v>
      </c>
      <c r="D477" t="s">
        <v>36</v>
      </c>
      <c r="E477" t="s">
        <v>36</v>
      </c>
      <c r="F477">
        <v>100</v>
      </c>
      <c r="G477">
        <v>30</v>
      </c>
      <c r="H477">
        <v>0</v>
      </c>
      <c r="I477">
        <v>0</v>
      </c>
      <c r="J477">
        <v>2</v>
      </c>
      <c r="K477">
        <v>1</v>
      </c>
      <c r="L477" t="s">
        <v>62</v>
      </c>
      <c r="M477" t="s">
        <v>236</v>
      </c>
      <c r="N477" t="s">
        <v>224</v>
      </c>
      <c r="O477" t="s">
        <v>22</v>
      </c>
      <c r="P477" t="s">
        <v>23</v>
      </c>
      <c r="Q477" t="s">
        <v>24</v>
      </c>
    </row>
    <row r="478" spans="1:17" x14ac:dyDescent="0.2">
      <c r="A478" s="2">
        <v>34581</v>
      </c>
      <c r="B478" t="s">
        <v>61</v>
      </c>
      <c r="C478" t="s">
        <v>196</v>
      </c>
      <c r="D478" t="s">
        <v>36</v>
      </c>
      <c r="E478" t="s">
        <v>36</v>
      </c>
      <c r="F478">
        <v>110</v>
      </c>
      <c r="G478">
        <v>108</v>
      </c>
      <c r="H478">
        <v>0</v>
      </c>
      <c r="I478">
        <v>0</v>
      </c>
      <c r="J478">
        <v>1</v>
      </c>
      <c r="K478">
        <v>1</v>
      </c>
      <c r="L478" t="s">
        <v>62</v>
      </c>
      <c r="M478" t="s">
        <v>63</v>
      </c>
      <c r="N478" t="s">
        <v>61</v>
      </c>
      <c r="O478" t="s">
        <v>22</v>
      </c>
      <c r="P478" t="s">
        <v>23</v>
      </c>
      <c r="Q478" t="s">
        <v>30</v>
      </c>
    </row>
    <row r="479" spans="1:17" x14ac:dyDescent="0.2">
      <c r="A479" s="2">
        <v>34581</v>
      </c>
      <c r="B479" t="s">
        <v>81</v>
      </c>
      <c r="C479" t="s">
        <v>274</v>
      </c>
      <c r="D479" t="s">
        <v>50</v>
      </c>
      <c r="E479" t="s">
        <v>50</v>
      </c>
      <c r="F479">
        <v>111</v>
      </c>
      <c r="G479">
        <v>90</v>
      </c>
      <c r="H479">
        <v>0</v>
      </c>
      <c r="I479">
        <v>0</v>
      </c>
      <c r="J479">
        <v>0</v>
      </c>
      <c r="K479">
        <v>2</v>
      </c>
      <c r="L479" t="s">
        <v>291</v>
      </c>
      <c r="M479" t="s">
        <v>83</v>
      </c>
      <c r="N479" t="s">
        <v>81</v>
      </c>
      <c r="O479" t="s">
        <v>22</v>
      </c>
      <c r="P479" t="s">
        <v>23</v>
      </c>
      <c r="Q479" t="s">
        <v>41</v>
      </c>
    </row>
    <row r="480" spans="1:17" x14ac:dyDescent="0.2">
      <c r="A480" s="2">
        <v>34581</v>
      </c>
      <c r="B480" t="s">
        <v>374</v>
      </c>
      <c r="C480" t="s">
        <v>150</v>
      </c>
      <c r="D480" t="s">
        <v>36</v>
      </c>
      <c r="E480" t="s">
        <v>36</v>
      </c>
      <c r="F480">
        <v>114</v>
      </c>
      <c r="G480">
        <v>48</v>
      </c>
      <c r="H480">
        <v>0</v>
      </c>
      <c r="I480">
        <v>0</v>
      </c>
      <c r="J480">
        <v>0</v>
      </c>
      <c r="K480">
        <v>0</v>
      </c>
      <c r="L480" t="s">
        <v>62</v>
      </c>
      <c r="M480" t="s">
        <v>375</v>
      </c>
      <c r="N480" t="s">
        <v>374</v>
      </c>
      <c r="O480" t="s">
        <v>22</v>
      </c>
      <c r="P480" t="s">
        <v>23</v>
      </c>
      <c r="Q480" t="s">
        <v>30</v>
      </c>
    </row>
    <row r="481" spans="1:17" x14ac:dyDescent="0.2">
      <c r="A481" s="2">
        <v>34581</v>
      </c>
      <c r="B481" t="s">
        <v>202</v>
      </c>
      <c r="C481" t="s">
        <v>128</v>
      </c>
      <c r="D481" t="s">
        <v>36</v>
      </c>
      <c r="E481" t="s">
        <v>36</v>
      </c>
      <c r="F481">
        <v>115</v>
      </c>
      <c r="G481">
        <v>31</v>
      </c>
      <c r="H481">
        <v>0</v>
      </c>
      <c r="I481">
        <v>0</v>
      </c>
      <c r="J481">
        <v>1</v>
      </c>
      <c r="K481">
        <v>3</v>
      </c>
      <c r="L481" t="s">
        <v>62</v>
      </c>
      <c r="M481" t="s">
        <v>376</v>
      </c>
      <c r="N481" t="s">
        <v>202</v>
      </c>
      <c r="O481" t="s">
        <v>22</v>
      </c>
      <c r="P481" t="s">
        <v>23</v>
      </c>
      <c r="Q481" t="s">
        <v>41</v>
      </c>
    </row>
    <row r="482" spans="1:17" x14ac:dyDescent="0.2">
      <c r="A482" s="2">
        <v>34581</v>
      </c>
      <c r="B482" t="s">
        <v>123</v>
      </c>
      <c r="C482" t="s">
        <v>90</v>
      </c>
      <c r="D482" t="s">
        <v>50</v>
      </c>
      <c r="E482" t="s">
        <v>50</v>
      </c>
      <c r="F482">
        <v>52</v>
      </c>
      <c r="G482">
        <v>32</v>
      </c>
      <c r="H482">
        <v>0</v>
      </c>
      <c r="I482">
        <v>0</v>
      </c>
      <c r="J482">
        <v>2</v>
      </c>
      <c r="K482">
        <v>1</v>
      </c>
      <c r="L482" t="s">
        <v>291</v>
      </c>
      <c r="M482" t="s">
        <v>179</v>
      </c>
      <c r="N482" t="s">
        <v>123</v>
      </c>
      <c r="O482" t="s">
        <v>22</v>
      </c>
      <c r="P482" t="s">
        <v>23</v>
      </c>
      <c r="Q482" t="s">
        <v>24</v>
      </c>
    </row>
    <row r="483" spans="1:17" x14ac:dyDescent="0.2">
      <c r="A483" s="2">
        <v>34581</v>
      </c>
      <c r="B483" t="s">
        <v>339</v>
      </c>
      <c r="C483" t="s">
        <v>365</v>
      </c>
      <c r="D483" t="s">
        <v>36</v>
      </c>
      <c r="E483" t="s">
        <v>36</v>
      </c>
      <c r="F483">
        <v>136</v>
      </c>
      <c r="G483">
        <v>122</v>
      </c>
      <c r="H483">
        <v>0</v>
      </c>
      <c r="I483">
        <v>0</v>
      </c>
      <c r="J483">
        <v>1</v>
      </c>
      <c r="K483">
        <v>0</v>
      </c>
      <c r="L483" t="s">
        <v>62</v>
      </c>
      <c r="M483" t="s">
        <v>377</v>
      </c>
      <c r="N483" t="s">
        <v>339</v>
      </c>
      <c r="O483" t="s">
        <v>22</v>
      </c>
      <c r="P483" t="s">
        <v>23</v>
      </c>
      <c r="Q483" t="s">
        <v>24</v>
      </c>
    </row>
    <row r="484" spans="1:17" x14ac:dyDescent="0.2">
      <c r="A484" s="2">
        <v>34581</v>
      </c>
      <c r="B484" t="s">
        <v>378</v>
      </c>
      <c r="C484" t="s">
        <v>149</v>
      </c>
      <c r="D484" t="s">
        <v>36</v>
      </c>
      <c r="E484" t="s">
        <v>36</v>
      </c>
      <c r="F484">
        <v>102</v>
      </c>
      <c r="G484">
        <v>74</v>
      </c>
      <c r="H484">
        <v>0</v>
      </c>
      <c r="I484">
        <v>0</v>
      </c>
      <c r="J484">
        <v>0</v>
      </c>
      <c r="K484">
        <v>1</v>
      </c>
      <c r="L484" t="s">
        <v>62</v>
      </c>
      <c r="M484" t="s">
        <v>379</v>
      </c>
      <c r="N484" t="s">
        <v>378</v>
      </c>
      <c r="O484" t="s">
        <v>22</v>
      </c>
      <c r="P484" t="s">
        <v>23</v>
      </c>
      <c r="Q484" t="s">
        <v>41</v>
      </c>
    </row>
    <row r="485" spans="1:17" x14ac:dyDescent="0.2">
      <c r="A485" s="2">
        <v>34581</v>
      </c>
      <c r="B485" t="s">
        <v>111</v>
      </c>
      <c r="C485" t="s">
        <v>296</v>
      </c>
      <c r="D485" t="s">
        <v>36</v>
      </c>
      <c r="E485" t="s">
        <v>36</v>
      </c>
      <c r="F485">
        <v>50</v>
      </c>
      <c r="G485">
        <v>109</v>
      </c>
      <c r="H485">
        <v>0</v>
      </c>
      <c r="I485">
        <v>0</v>
      </c>
      <c r="J485">
        <v>2</v>
      </c>
      <c r="K485">
        <v>1</v>
      </c>
      <c r="L485" t="s">
        <v>62</v>
      </c>
      <c r="M485" t="s">
        <v>218</v>
      </c>
      <c r="N485" t="s">
        <v>111</v>
      </c>
      <c r="O485" t="s">
        <v>22</v>
      </c>
      <c r="P485" t="s">
        <v>23</v>
      </c>
      <c r="Q485" t="s">
        <v>24</v>
      </c>
    </row>
    <row r="486" spans="1:17" x14ac:dyDescent="0.2">
      <c r="A486" s="2">
        <v>34581</v>
      </c>
      <c r="B486" t="s">
        <v>380</v>
      </c>
      <c r="C486" t="s">
        <v>183</v>
      </c>
      <c r="D486" t="s">
        <v>36</v>
      </c>
      <c r="E486" t="s">
        <v>36</v>
      </c>
      <c r="F486">
        <v>132</v>
      </c>
      <c r="G486">
        <v>26</v>
      </c>
      <c r="H486">
        <v>0</v>
      </c>
      <c r="I486">
        <v>0</v>
      </c>
      <c r="J486">
        <v>0</v>
      </c>
      <c r="K486">
        <v>0</v>
      </c>
      <c r="L486" t="s">
        <v>62</v>
      </c>
      <c r="M486" t="s">
        <v>381</v>
      </c>
      <c r="N486" t="s">
        <v>380</v>
      </c>
      <c r="O486" t="s">
        <v>22</v>
      </c>
      <c r="P486" t="s">
        <v>23</v>
      </c>
      <c r="Q486" t="s">
        <v>30</v>
      </c>
    </row>
    <row r="487" spans="1:17" x14ac:dyDescent="0.2">
      <c r="A487" s="2">
        <v>34583</v>
      </c>
      <c r="B487" t="s">
        <v>293</v>
      </c>
      <c r="C487" t="s">
        <v>184</v>
      </c>
      <c r="D487" t="s">
        <v>50</v>
      </c>
      <c r="E487" t="s">
        <v>50</v>
      </c>
      <c r="F487">
        <v>44</v>
      </c>
      <c r="G487">
        <v>69</v>
      </c>
      <c r="H487">
        <v>0</v>
      </c>
      <c r="I487">
        <v>0</v>
      </c>
      <c r="J487">
        <v>6</v>
      </c>
      <c r="K487">
        <v>1</v>
      </c>
      <c r="L487" t="s">
        <v>291</v>
      </c>
      <c r="M487" t="s">
        <v>315</v>
      </c>
      <c r="N487" t="s">
        <v>293</v>
      </c>
      <c r="O487" t="s">
        <v>22</v>
      </c>
      <c r="P487" t="s">
        <v>23</v>
      </c>
      <c r="Q487" t="s">
        <v>24</v>
      </c>
    </row>
    <row r="488" spans="1:17" x14ac:dyDescent="0.2">
      <c r="A488" s="2">
        <v>34583</v>
      </c>
      <c r="B488" t="s">
        <v>339</v>
      </c>
      <c r="C488" t="s">
        <v>365</v>
      </c>
      <c r="D488" t="s">
        <v>36</v>
      </c>
      <c r="E488" t="s">
        <v>36</v>
      </c>
      <c r="F488">
        <v>136</v>
      </c>
      <c r="G488">
        <v>122</v>
      </c>
      <c r="H488">
        <v>0</v>
      </c>
      <c r="I488">
        <v>0</v>
      </c>
      <c r="J488">
        <v>1</v>
      </c>
      <c r="K488">
        <v>1</v>
      </c>
      <c r="L488" t="s">
        <v>28</v>
      </c>
      <c r="M488" t="s">
        <v>377</v>
      </c>
      <c r="N488" t="s">
        <v>339</v>
      </c>
      <c r="O488" t="s">
        <v>22</v>
      </c>
      <c r="P488" t="s">
        <v>23</v>
      </c>
      <c r="Q488" t="s">
        <v>30</v>
      </c>
    </row>
    <row r="489" spans="1:17" x14ac:dyDescent="0.2">
      <c r="A489" s="2">
        <v>34583</v>
      </c>
      <c r="B489" t="s">
        <v>53</v>
      </c>
      <c r="C489" t="s">
        <v>176</v>
      </c>
      <c r="D489" t="s">
        <v>50</v>
      </c>
      <c r="E489" t="s">
        <v>115</v>
      </c>
      <c r="F489">
        <v>11</v>
      </c>
      <c r="G489">
        <v>59</v>
      </c>
      <c r="H489">
        <v>0</v>
      </c>
      <c r="I489">
        <v>0</v>
      </c>
      <c r="J489">
        <v>1</v>
      </c>
      <c r="K489">
        <v>0</v>
      </c>
      <c r="L489" t="s">
        <v>28</v>
      </c>
      <c r="M489" t="s">
        <v>382</v>
      </c>
      <c r="N489" t="s">
        <v>53</v>
      </c>
      <c r="O489" t="s">
        <v>22</v>
      </c>
      <c r="P489" t="s">
        <v>23</v>
      </c>
      <c r="Q489" t="s">
        <v>24</v>
      </c>
    </row>
    <row r="490" spans="1:17" x14ac:dyDescent="0.2">
      <c r="A490" s="2">
        <v>34584</v>
      </c>
      <c r="B490" t="s">
        <v>147</v>
      </c>
      <c r="C490" t="s">
        <v>286</v>
      </c>
      <c r="D490" t="s">
        <v>50</v>
      </c>
      <c r="E490" t="s">
        <v>50</v>
      </c>
      <c r="F490">
        <v>20</v>
      </c>
      <c r="G490">
        <v>159</v>
      </c>
      <c r="H490">
        <v>0</v>
      </c>
      <c r="I490">
        <v>0</v>
      </c>
      <c r="J490">
        <v>2</v>
      </c>
      <c r="K490">
        <v>0</v>
      </c>
      <c r="L490" t="s">
        <v>291</v>
      </c>
      <c r="M490" t="s">
        <v>148</v>
      </c>
      <c r="N490" t="s">
        <v>147</v>
      </c>
      <c r="O490" t="s">
        <v>22</v>
      </c>
      <c r="P490" t="s">
        <v>23</v>
      </c>
      <c r="Q490" t="s">
        <v>24</v>
      </c>
    </row>
    <row r="491" spans="1:17" x14ac:dyDescent="0.2">
      <c r="A491" s="2">
        <v>34584</v>
      </c>
      <c r="B491" t="s">
        <v>145</v>
      </c>
      <c r="C491" t="s">
        <v>106</v>
      </c>
      <c r="D491" t="s">
        <v>50</v>
      </c>
      <c r="E491" t="s">
        <v>50</v>
      </c>
      <c r="F491">
        <v>71</v>
      </c>
      <c r="G491">
        <v>6</v>
      </c>
      <c r="H491">
        <v>0</v>
      </c>
      <c r="I491">
        <v>0</v>
      </c>
      <c r="J491">
        <v>1</v>
      </c>
      <c r="K491">
        <v>2</v>
      </c>
      <c r="L491" t="s">
        <v>291</v>
      </c>
      <c r="M491" t="s">
        <v>146</v>
      </c>
      <c r="N491" t="s">
        <v>145</v>
      </c>
      <c r="O491" t="s">
        <v>22</v>
      </c>
      <c r="P491" t="s">
        <v>23</v>
      </c>
      <c r="Q491" t="s">
        <v>41</v>
      </c>
    </row>
    <row r="492" spans="1:17" x14ac:dyDescent="0.2">
      <c r="A492" s="2">
        <v>34584</v>
      </c>
      <c r="B492" t="s">
        <v>89</v>
      </c>
      <c r="C492" t="s">
        <v>77</v>
      </c>
      <c r="D492" t="s">
        <v>50</v>
      </c>
      <c r="E492" t="s">
        <v>27</v>
      </c>
      <c r="F492">
        <v>18</v>
      </c>
      <c r="G492">
        <v>22</v>
      </c>
      <c r="H492">
        <v>0</v>
      </c>
      <c r="I492">
        <v>0</v>
      </c>
      <c r="J492">
        <v>2</v>
      </c>
      <c r="K492">
        <v>0</v>
      </c>
      <c r="L492" t="s">
        <v>28</v>
      </c>
      <c r="M492" t="s">
        <v>91</v>
      </c>
      <c r="N492" t="s">
        <v>89</v>
      </c>
      <c r="O492" t="s">
        <v>22</v>
      </c>
      <c r="P492" t="s">
        <v>23</v>
      </c>
      <c r="Q492" t="s">
        <v>24</v>
      </c>
    </row>
    <row r="493" spans="1:17" x14ac:dyDescent="0.2">
      <c r="A493" s="2">
        <v>34584</v>
      </c>
      <c r="B493" t="s">
        <v>48</v>
      </c>
      <c r="C493" t="s">
        <v>153</v>
      </c>
      <c r="D493" t="s">
        <v>50</v>
      </c>
      <c r="E493" t="s">
        <v>50</v>
      </c>
      <c r="F493">
        <v>127</v>
      </c>
      <c r="G493">
        <v>34</v>
      </c>
      <c r="H493">
        <v>0</v>
      </c>
      <c r="I493">
        <v>0</v>
      </c>
      <c r="J493">
        <v>1</v>
      </c>
      <c r="K493">
        <v>5</v>
      </c>
      <c r="L493" t="s">
        <v>291</v>
      </c>
      <c r="M493" t="s">
        <v>51</v>
      </c>
      <c r="N493" t="s">
        <v>48</v>
      </c>
      <c r="O493" t="s">
        <v>22</v>
      </c>
      <c r="P493" t="s">
        <v>23</v>
      </c>
      <c r="Q493" t="s">
        <v>41</v>
      </c>
    </row>
    <row r="494" spans="1:17" x14ac:dyDescent="0.2">
      <c r="A494" s="2">
        <v>34584</v>
      </c>
      <c r="B494" t="s">
        <v>70</v>
      </c>
      <c r="C494" t="s">
        <v>104</v>
      </c>
      <c r="D494" t="s">
        <v>50</v>
      </c>
      <c r="E494" t="s">
        <v>50</v>
      </c>
      <c r="F494">
        <v>45</v>
      </c>
      <c r="G494">
        <v>33</v>
      </c>
      <c r="H494">
        <v>0</v>
      </c>
      <c r="I494">
        <v>0</v>
      </c>
      <c r="J494">
        <v>0</v>
      </c>
      <c r="K494">
        <v>2</v>
      </c>
      <c r="L494" t="s">
        <v>291</v>
      </c>
      <c r="M494" t="s">
        <v>383</v>
      </c>
      <c r="N494" t="s">
        <v>70</v>
      </c>
      <c r="O494" t="s">
        <v>22</v>
      </c>
      <c r="P494" t="s">
        <v>23</v>
      </c>
      <c r="Q494" t="s">
        <v>41</v>
      </c>
    </row>
    <row r="495" spans="1:17" x14ac:dyDescent="0.2">
      <c r="A495" s="2">
        <v>34584</v>
      </c>
      <c r="B495" t="s">
        <v>345</v>
      </c>
      <c r="C495" t="s">
        <v>384</v>
      </c>
      <c r="D495" t="s">
        <v>50</v>
      </c>
      <c r="E495" t="s">
        <v>50</v>
      </c>
      <c r="F495">
        <v>124</v>
      </c>
      <c r="G495">
        <v>149</v>
      </c>
      <c r="H495">
        <v>0</v>
      </c>
      <c r="I495">
        <v>0</v>
      </c>
      <c r="J495">
        <v>0</v>
      </c>
      <c r="K495">
        <v>1</v>
      </c>
      <c r="L495" t="s">
        <v>291</v>
      </c>
      <c r="M495" t="s">
        <v>360</v>
      </c>
      <c r="N495" t="s">
        <v>345</v>
      </c>
      <c r="O495" t="s">
        <v>22</v>
      </c>
      <c r="P495" t="s">
        <v>23</v>
      </c>
      <c r="Q495" t="s">
        <v>41</v>
      </c>
    </row>
    <row r="496" spans="1:17" x14ac:dyDescent="0.2">
      <c r="A496" s="2">
        <v>34584</v>
      </c>
      <c r="B496" t="s">
        <v>94</v>
      </c>
      <c r="C496" t="s">
        <v>180</v>
      </c>
      <c r="D496" t="s">
        <v>50</v>
      </c>
      <c r="E496" t="s">
        <v>50</v>
      </c>
      <c r="F496">
        <v>55</v>
      </c>
      <c r="G496">
        <v>57</v>
      </c>
      <c r="H496">
        <v>0</v>
      </c>
      <c r="I496">
        <v>0</v>
      </c>
      <c r="J496">
        <v>2</v>
      </c>
      <c r="K496">
        <v>2</v>
      </c>
      <c r="L496" t="s">
        <v>291</v>
      </c>
      <c r="M496" t="s">
        <v>96</v>
      </c>
      <c r="N496" t="s">
        <v>94</v>
      </c>
      <c r="O496" t="s">
        <v>22</v>
      </c>
      <c r="P496" t="s">
        <v>23</v>
      </c>
      <c r="Q496" t="s">
        <v>30</v>
      </c>
    </row>
    <row r="497" spans="1:17" x14ac:dyDescent="0.2">
      <c r="A497" s="2">
        <v>34584</v>
      </c>
      <c r="B497" t="s">
        <v>76</v>
      </c>
      <c r="C497" t="s">
        <v>52</v>
      </c>
      <c r="D497" t="s">
        <v>50</v>
      </c>
      <c r="E497" t="s">
        <v>50</v>
      </c>
      <c r="F497">
        <v>42</v>
      </c>
      <c r="G497">
        <v>3</v>
      </c>
      <c r="H497">
        <v>0</v>
      </c>
      <c r="I497">
        <v>0</v>
      </c>
      <c r="J497">
        <v>0</v>
      </c>
      <c r="K497">
        <v>1</v>
      </c>
      <c r="L497" t="s">
        <v>291</v>
      </c>
      <c r="M497" t="s">
        <v>78</v>
      </c>
      <c r="N497" t="s">
        <v>76</v>
      </c>
      <c r="O497" t="s">
        <v>22</v>
      </c>
      <c r="P497" t="s">
        <v>23</v>
      </c>
      <c r="Q497" t="s">
        <v>41</v>
      </c>
    </row>
    <row r="498" spans="1:17" x14ac:dyDescent="0.2">
      <c r="A498" s="2">
        <v>34584</v>
      </c>
      <c r="B498" t="s">
        <v>101</v>
      </c>
      <c r="C498" t="s">
        <v>98</v>
      </c>
      <c r="D498" t="s">
        <v>50</v>
      </c>
      <c r="E498" t="s">
        <v>50</v>
      </c>
      <c r="F498">
        <v>86</v>
      </c>
      <c r="G498">
        <v>13</v>
      </c>
      <c r="H498">
        <v>0</v>
      </c>
      <c r="I498">
        <v>0</v>
      </c>
      <c r="J498">
        <v>0</v>
      </c>
      <c r="K498">
        <v>3</v>
      </c>
      <c r="L498" t="s">
        <v>291</v>
      </c>
      <c r="M498" t="s">
        <v>331</v>
      </c>
      <c r="N498" t="s">
        <v>101</v>
      </c>
      <c r="O498" t="s">
        <v>22</v>
      </c>
      <c r="P498" t="s">
        <v>23</v>
      </c>
      <c r="Q498" t="s">
        <v>41</v>
      </c>
    </row>
    <row r="499" spans="1:17" x14ac:dyDescent="0.2">
      <c r="A499" s="2">
        <v>34584</v>
      </c>
      <c r="B499" t="s">
        <v>174</v>
      </c>
      <c r="C499" t="s">
        <v>69</v>
      </c>
      <c r="D499" t="s">
        <v>50</v>
      </c>
      <c r="E499" t="s">
        <v>50</v>
      </c>
      <c r="F499">
        <v>151</v>
      </c>
      <c r="G499">
        <v>37</v>
      </c>
      <c r="H499">
        <v>0</v>
      </c>
      <c r="I499">
        <v>0</v>
      </c>
      <c r="J499">
        <v>0</v>
      </c>
      <c r="K499">
        <v>4</v>
      </c>
      <c r="L499" t="s">
        <v>291</v>
      </c>
      <c r="M499" t="s">
        <v>385</v>
      </c>
      <c r="N499" t="s">
        <v>174</v>
      </c>
      <c r="O499" t="s">
        <v>22</v>
      </c>
      <c r="P499" t="s">
        <v>23</v>
      </c>
      <c r="Q499" t="s">
        <v>41</v>
      </c>
    </row>
    <row r="500" spans="1:17" x14ac:dyDescent="0.2">
      <c r="A500" s="2">
        <v>34584</v>
      </c>
      <c r="B500" t="s">
        <v>97</v>
      </c>
      <c r="C500" t="s">
        <v>126</v>
      </c>
      <c r="D500" t="s">
        <v>50</v>
      </c>
      <c r="E500" t="s">
        <v>50</v>
      </c>
      <c r="F500">
        <v>116</v>
      </c>
      <c r="G500">
        <v>5</v>
      </c>
      <c r="H500">
        <v>0</v>
      </c>
      <c r="I500">
        <v>0</v>
      </c>
      <c r="J500">
        <v>0</v>
      </c>
      <c r="K500">
        <v>4</v>
      </c>
      <c r="L500" t="s">
        <v>291</v>
      </c>
      <c r="M500" t="s">
        <v>97</v>
      </c>
      <c r="N500" t="s">
        <v>97</v>
      </c>
      <c r="O500" t="s">
        <v>22</v>
      </c>
      <c r="P500" t="s">
        <v>23</v>
      </c>
      <c r="Q500" t="s">
        <v>41</v>
      </c>
    </row>
    <row r="501" spans="1:17" x14ac:dyDescent="0.2">
      <c r="A501" s="2">
        <v>34584</v>
      </c>
      <c r="B501" t="s">
        <v>328</v>
      </c>
      <c r="C501" t="s">
        <v>72</v>
      </c>
      <c r="D501" t="s">
        <v>50</v>
      </c>
      <c r="E501" t="s">
        <v>50</v>
      </c>
      <c r="F501">
        <v>117</v>
      </c>
      <c r="G501">
        <v>12</v>
      </c>
      <c r="H501">
        <v>0</v>
      </c>
      <c r="I501">
        <v>0</v>
      </c>
      <c r="J501">
        <v>1</v>
      </c>
      <c r="K501">
        <v>1</v>
      </c>
      <c r="L501" t="s">
        <v>291</v>
      </c>
      <c r="M501" t="s">
        <v>329</v>
      </c>
      <c r="N501" t="s">
        <v>328</v>
      </c>
      <c r="O501" t="s">
        <v>22</v>
      </c>
      <c r="P501" t="s">
        <v>23</v>
      </c>
      <c r="Q501" t="s">
        <v>30</v>
      </c>
    </row>
    <row r="502" spans="1:17" x14ac:dyDescent="0.2">
      <c r="A502" s="2">
        <v>34584</v>
      </c>
      <c r="B502" t="s">
        <v>100</v>
      </c>
      <c r="C502" t="s">
        <v>82</v>
      </c>
      <c r="D502" t="s">
        <v>50</v>
      </c>
      <c r="E502" t="s">
        <v>50</v>
      </c>
      <c r="F502">
        <v>39</v>
      </c>
      <c r="G502">
        <v>25</v>
      </c>
      <c r="H502">
        <v>0</v>
      </c>
      <c r="I502">
        <v>0</v>
      </c>
      <c r="J502">
        <v>1</v>
      </c>
      <c r="K502">
        <v>2</v>
      </c>
      <c r="L502" t="s">
        <v>291</v>
      </c>
      <c r="M502" t="s">
        <v>102</v>
      </c>
      <c r="N502" t="s">
        <v>100</v>
      </c>
      <c r="O502" t="s">
        <v>22</v>
      </c>
      <c r="P502" t="s">
        <v>23</v>
      </c>
      <c r="Q502" t="s">
        <v>41</v>
      </c>
    </row>
    <row r="503" spans="1:17" x14ac:dyDescent="0.2">
      <c r="A503" s="2">
        <v>34584</v>
      </c>
      <c r="B503" t="s">
        <v>49</v>
      </c>
      <c r="C503" t="s">
        <v>317</v>
      </c>
      <c r="D503" t="s">
        <v>50</v>
      </c>
      <c r="E503" t="s">
        <v>50</v>
      </c>
      <c r="F503">
        <v>8</v>
      </c>
      <c r="G503">
        <v>142</v>
      </c>
      <c r="H503">
        <v>0</v>
      </c>
      <c r="I503">
        <v>0</v>
      </c>
      <c r="J503">
        <v>1</v>
      </c>
      <c r="K503">
        <v>0</v>
      </c>
      <c r="L503" t="s">
        <v>291</v>
      </c>
      <c r="M503" t="s">
        <v>103</v>
      </c>
      <c r="N503" t="s">
        <v>49</v>
      </c>
      <c r="O503" t="s">
        <v>22</v>
      </c>
      <c r="P503" t="s">
        <v>23</v>
      </c>
      <c r="Q503" t="s">
        <v>24</v>
      </c>
    </row>
    <row r="504" spans="1:17" x14ac:dyDescent="0.2">
      <c r="A504" s="2">
        <v>34584</v>
      </c>
      <c r="B504" t="s">
        <v>92</v>
      </c>
      <c r="C504" t="s">
        <v>386</v>
      </c>
      <c r="D504" t="s">
        <v>50</v>
      </c>
      <c r="E504" t="s">
        <v>50</v>
      </c>
      <c r="F504">
        <v>7</v>
      </c>
      <c r="G504">
        <v>170</v>
      </c>
      <c r="H504">
        <v>0</v>
      </c>
      <c r="I504">
        <v>0</v>
      </c>
      <c r="J504">
        <v>3</v>
      </c>
      <c r="K504">
        <v>0</v>
      </c>
      <c r="L504" t="s">
        <v>291</v>
      </c>
      <c r="M504" t="s">
        <v>124</v>
      </c>
      <c r="N504" t="s">
        <v>92</v>
      </c>
      <c r="O504" t="s">
        <v>22</v>
      </c>
      <c r="P504" t="s">
        <v>23</v>
      </c>
      <c r="Q504" t="s">
        <v>24</v>
      </c>
    </row>
    <row r="505" spans="1:17" x14ac:dyDescent="0.2">
      <c r="A505" s="2">
        <v>34584</v>
      </c>
      <c r="B505" t="s">
        <v>95</v>
      </c>
      <c r="C505" t="s">
        <v>129</v>
      </c>
      <c r="D505" t="s">
        <v>50</v>
      </c>
      <c r="E505" t="s">
        <v>50</v>
      </c>
      <c r="F505">
        <v>19</v>
      </c>
      <c r="G505">
        <v>4</v>
      </c>
      <c r="H505">
        <v>0</v>
      </c>
      <c r="I505">
        <v>0</v>
      </c>
      <c r="J505">
        <v>0</v>
      </c>
      <c r="K505">
        <v>1</v>
      </c>
      <c r="L505" t="s">
        <v>28</v>
      </c>
      <c r="M505" t="s">
        <v>326</v>
      </c>
      <c r="N505" t="s">
        <v>95</v>
      </c>
      <c r="O505" t="s">
        <v>22</v>
      </c>
      <c r="P505" t="s">
        <v>23</v>
      </c>
      <c r="Q505" t="s">
        <v>41</v>
      </c>
    </row>
    <row r="506" spans="1:17" x14ac:dyDescent="0.2">
      <c r="A506" s="2">
        <v>34584</v>
      </c>
      <c r="B506" t="s">
        <v>244</v>
      </c>
      <c r="C506" t="s">
        <v>67</v>
      </c>
      <c r="D506" t="s">
        <v>50</v>
      </c>
      <c r="E506" t="s">
        <v>50</v>
      </c>
      <c r="F506">
        <v>43</v>
      </c>
      <c r="G506">
        <v>16</v>
      </c>
      <c r="H506">
        <v>0</v>
      </c>
      <c r="I506">
        <v>0</v>
      </c>
      <c r="J506">
        <v>0</v>
      </c>
      <c r="K506">
        <v>0</v>
      </c>
      <c r="L506" t="s">
        <v>291</v>
      </c>
      <c r="M506" t="s">
        <v>292</v>
      </c>
      <c r="N506" t="s">
        <v>244</v>
      </c>
      <c r="O506" t="s">
        <v>22</v>
      </c>
      <c r="P506" t="s">
        <v>23</v>
      </c>
      <c r="Q506" t="s">
        <v>30</v>
      </c>
    </row>
    <row r="507" spans="1:17" x14ac:dyDescent="0.2">
      <c r="A507" s="2">
        <v>34584</v>
      </c>
      <c r="B507" t="s">
        <v>249</v>
      </c>
      <c r="C507" t="s">
        <v>119</v>
      </c>
      <c r="D507" t="s">
        <v>50</v>
      </c>
      <c r="E507" t="s">
        <v>50</v>
      </c>
      <c r="F507">
        <v>75</v>
      </c>
      <c r="G507">
        <v>2</v>
      </c>
      <c r="H507">
        <v>0</v>
      </c>
      <c r="I507">
        <v>0</v>
      </c>
      <c r="J507">
        <v>1</v>
      </c>
      <c r="K507">
        <v>1</v>
      </c>
      <c r="L507" t="s">
        <v>291</v>
      </c>
      <c r="M507" t="s">
        <v>299</v>
      </c>
      <c r="N507" t="s">
        <v>249</v>
      </c>
      <c r="O507" t="s">
        <v>22</v>
      </c>
      <c r="P507" t="s">
        <v>23</v>
      </c>
      <c r="Q507" t="s">
        <v>30</v>
      </c>
    </row>
    <row r="508" spans="1:17" x14ac:dyDescent="0.2">
      <c r="A508" s="2">
        <v>34584</v>
      </c>
      <c r="B508" t="s">
        <v>168</v>
      </c>
      <c r="C508" t="s">
        <v>73</v>
      </c>
      <c r="D508" t="s">
        <v>50</v>
      </c>
      <c r="E508" t="s">
        <v>50</v>
      </c>
      <c r="F508">
        <v>79</v>
      </c>
      <c r="G508">
        <v>84</v>
      </c>
      <c r="H508">
        <v>0</v>
      </c>
      <c r="I508">
        <v>0</v>
      </c>
      <c r="J508">
        <v>0</v>
      </c>
      <c r="K508">
        <v>2</v>
      </c>
      <c r="L508" t="s">
        <v>291</v>
      </c>
      <c r="M508" t="s">
        <v>318</v>
      </c>
      <c r="N508" t="s">
        <v>168</v>
      </c>
      <c r="O508" t="s">
        <v>22</v>
      </c>
      <c r="P508" t="s">
        <v>23</v>
      </c>
      <c r="Q508" t="s">
        <v>41</v>
      </c>
    </row>
    <row r="509" spans="1:17" x14ac:dyDescent="0.2">
      <c r="A509" s="2">
        <v>34584</v>
      </c>
      <c r="B509" t="s">
        <v>161</v>
      </c>
      <c r="C509" t="s">
        <v>85</v>
      </c>
      <c r="D509" t="s">
        <v>50</v>
      </c>
      <c r="E509" t="s">
        <v>50</v>
      </c>
      <c r="F509">
        <v>35</v>
      </c>
      <c r="G509">
        <v>101</v>
      </c>
      <c r="H509">
        <v>0</v>
      </c>
      <c r="I509">
        <v>0</v>
      </c>
      <c r="J509">
        <v>2</v>
      </c>
      <c r="K509">
        <v>0</v>
      </c>
      <c r="L509" t="s">
        <v>291</v>
      </c>
      <c r="M509" t="s">
        <v>162</v>
      </c>
      <c r="N509" t="s">
        <v>161</v>
      </c>
      <c r="O509" t="s">
        <v>22</v>
      </c>
      <c r="P509" t="s">
        <v>23</v>
      </c>
      <c r="Q509" t="s">
        <v>24</v>
      </c>
    </row>
    <row r="510" spans="1:17" x14ac:dyDescent="0.2">
      <c r="A510" s="2">
        <v>34587</v>
      </c>
      <c r="B510" t="s">
        <v>166</v>
      </c>
      <c r="C510" t="s">
        <v>239</v>
      </c>
      <c r="D510" t="s">
        <v>115</v>
      </c>
      <c r="E510" t="s">
        <v>115</v>
      </c>
      <c r="F510">
        <v>67</v>
      </c>
      <c r="G510">
        <v>77</v>
      </c>
      <c r="H510">
        <v>0</v>
      </c>
      <c r="I510">
        <v>0</v>
      </c>
      <c r="J510">
        <v>0</v>
      </c>
      <c r="K510">
        <v>2</v>
      </c>
      <c r="L510" t="s">
        <v>28</v>
      </c>
      <c r="M510" t="s">
        <v>165</v>
      </c>
      <c r="N510" t="s">
        <v>166</v>
      </c>
      <c r="O510" t="s">
        <v>22</v>
      </c>
      <c r="P510" t="s">
        <v>23</v>
      </c>
      <c r="Q510" t="s">
        <v>41</v>
      </c>
    </row>
    <row r="511" spans="1:17" x14ac:dyDescent="0.2">
      <c r="A511" s="2">
        <v>34588</v>
      </c>
      <c r="B511" t="s">
        <v>133</v>
      </c>
      <c r="C511" t="s">
        <v>168</v>
      </c>
      <c r="D511" t="s">
        <v>115</v>
      </c>
      <c r="E511" t="s">
        <v>50</v>
      </c>
      <c r="F511">
        <v>36</v>
      </c>
      <c r="G511">
        <v>79</v>
      </c>
      <c r="H511">
        <v>0</v>
      </c>
      <c r="I511">
        <v>0</v>
      </c>
      <c r="J511">
        <v>1</v>
      </c>
      <c r="K511">
        <v>0</v>
      </c>
      <c r="L511" t="s">
        <v>28</v>
      </c>
      <c r="M511" t="s">
        <v>387</v>
      </c>
      <c r="N511" t="s">
        <v>133</v>
      </c>
      <c r="O511" t="s">
        <v>22</v>
      </c>
      <c r="P511" t="s">
        <v>23</v>
      </c>
      <c r="Q511" t="s">
        <v>24</v>
      </c>
    </row>
    <row r="512" spans="1:17" x14ac:dyDescent="0.2">
      <c r="A512" s="2">
        <v>34589</v>
      </c>
      <c r="B512" t="s">
        <v>212</v>
      </c>
      <c r="C512" t="s">
        <v>388</v>
      </c>
      <c r="D512" t="s">
        <v>115</v>
      </c>
      <c r="E512" t="s">
        <v>115</v>
      </c>
      <c r="F512">
        <v>126</v>
      </c>
      <c r="G512">
        <v>105</v>
      </c>
      <c r="H512">
        <v>0</v>
      </c>
      <c r="I512">
        <v>0</v>
      </c>
      <c r="J512">
        <v>2</v>
      </c>
      <c r="K512">
        <v>4</v>
      </c>
      <c r="L512" t="s">
        <v>28</v>
      </c>
      <c r="M512" t="s">
        <v>165</v>
      </c>
      <c r="N512" t="s">
        <v>166</v>
      </c>
      <c r="O512" t="s">
        <v>122</v>
      </c>
      <c r="P512" t="s">
        <v>23</v>
      </c>
      <c r="Q512" t="s">
        <v>41</v>
      </c>
    </row>
    <row r="513" spans="1:17" x14ac:dyDescent="0.2">
      <c r="A513" s="2">
        <v>34590</v>
      </c>
      <c r="B513" t="s">
        <v>133</v>
      </c>
      <c r="C513" t="s">
        <v>168</v>
      </c>
      <c r="D513" t="s">
        <v>115</v>
      </c>
      <c r="E513" t="s">
        <v>50</v>
      </c>
      <c r="F513">
        <v>38</v>
      </c>
      <c r="G513">
        <v>79</v>
      </c>
      <c r="H513">
        <v>0</v>
      </c>
      <c r="I513">
        <v>0</v>
      </c>
      <c r="J513">
        <v>2</v>
      </c>
      <c r="K513">
        <v>0</v>
      </c>
      <c r="L513" t="s">
        <v>28</v>
      </c>
      <c r="M513" t="s">
        <v>134</v>
      </c>
      <c r="N513" t="s">
        <v>133</v>
      </c>
      <c r="O513" t="s">
        <v>22</v>
      </c>
      <c r="P513" t="s">
        <v>23</v>
      </c>
      <c r="Q513" t="s">
        <v>24</v>
      </c>
    </row>
    <row r="514" spans="1:17" x14ac:dyDescent="0.2">
      <c r="A514" s="2">
        <v>34591</v>
      </c>
      <c r="B514" t="s">
        <v>388</v>
      </c>
      <c r="C514" t="s">
        <v>389</v>
      </c>
      <c r="D514" t="s">
        <v>115</v>
      </c>
      <c r="E514" t="s">
        <v>115</v>
      </c>
      <c r="F514">
        <v>113</v>
      </c>
      <c r="G514">
        <v>109</v>
      </c>
      <c r="H514">
        <v>0</v>
      </c>
      <c r="I514">
        <v>0</v>
      </c>
      <c r="J514">
        <v>0</v>
      </c>
      <c r="K514">
        <v>1</v>
      </c>
      <c r="L514" t="s">
        <v>28</v>
      </c>
      <c r="M514" t="s">
        <v>165</v>
      </c>
      <c r="N514" t="s">
        <v>166</v>
      </c>
      <c r="O514" t="s">
        <v>122</v>
      </c>
      <c r="P514" t="s">
        <v>23</v>
      </c>
      <c r="Q514" t="s">
        <v>41</v>
      </c>
    </row>
    <row r="515" spans="1:17" x14ac:dyDescent="0.2">
      <c r="A515" s="2">
        <v>34591</v>
      </c>
      <c r="B515" t="s">
        <v>239</v>
      </c>
      <c r="C515" t="s">
        <v>380</v>
      </c>
      <c r="D515" t="s">
        <v>115</v>
      </c>
      <c r="E515" t="s">
        <v>36</v>
      </c>
      <c r="F515">
        <v>80</v>
      </c>
      <c r="G515">
        <v>125</v>
      </c>
      <c r="H515">
        <v>0</v>
      </c>
      <c r="I515">
        <v>0</v>
      </c>
      <c r="J515">
        <v>1</v>
      </c>
      <c r="K515">
        <v>1</v>
      </c>
      <c r="L515" t="s">
        <v>28</v>
      </c>
      <c r="M515" t="s">
        <v>165</v>
      </c>
      <c r="N515" t="s">
        <v>166</v>
      </c>
      <c r="O515" t="s">
        <v>122</v>
      </c>
      <c r="P515" t="s">
        <v>23</v>
      </c>
      <c r="Q515" t="s">
        <v>30</v>
      </c>
    </row>
    <row r="516" spans="1:17" x14ac:dyDescent="0.2">
      <c r="A516" s="2">
        <v>34593</v>
      </c>
      <c r="B516" t="s">
        <v>388</v>
      </c>
      <c r="C516" t="s">
        <v>239</v>
      </c>
      <c r="D516" t="s">
        <v>115</v>
      </c>
      <c r="E516" t="s">
        <v>115</v>
      </c>
      <c r="F516">
        <v>113</v>
      </c>
      <c r="G516">
        <v>80</v>
      </c>
      <c r="H516">
        <v>0</v>
      </c>
      <c r="I516">
        <v>0</v>
      </c>
      <c r="J516">
        <v>1</v>
      </c>
      <c r="K516">
        <v>4</v>
      </c>
      <c r="L516" t="s">
        <v>28</v>
      </c>
      <c r="M516" t="s">
        <v>165</v>
      </c>
      <c r="N516" t="s">
        <v>166</v>
      </c>
      <c r="O516" t="s">
        <v>122</v>
      </c>
      <c r="P516" t="s">
        <v>23</v>
      </c>
      <c r="Q516" t="s">
        <v>41</v>
      </c>
    </row>
    <row r="517" spans="1:17" x14ac:dyDescent="0.2">
      <c r="A517" s="2">
        <v>34593</v>
      </c>
      <c r="B517" t="s">
        <v>166</v>
      </c>
      <c r="C517" t="s">
        <v>389</v>
      </c>
      <c r="D517" t="s">
        <v>115</v>
      </c>
      <c r="E517" t="s">
        <v>115</v>
      </c>
      <c r="F517">
        <v>71</v>
      </c>
      <c r="G517">
        <v>109</v>
      </c>
      <c r="H517">
        <v>0</v>
      </c>
      <c r="I517">
        <v>0</v>
      </c>
      <c r="J517">
        <v>2</v>
      </c>
      <c r="K517">
        <v>0</v>
      </c>
      <c r="L517" t="s">
        <v>28</v>
      </c>
      <c r="M517" t="s">
        <v>165</v>
      </c>
      <c r="N517" t="s">
        <v>166</v>
      </c>
      <c r="O517" t="s">
        <v>22</v>
      </c>
      <c r="P517" t="s">
        <v>23</v>
      </c>
      <c r="Q517" t="s">
        <v>24</v>
      </c>
    </row>
    <row r="518" spans="1:17" x14ac:dyDescent="0.2">
      <c r="A518" s="2">
        <v>34595</v>
      </c>
      <c r="B518" t="s">
        <v>388</v>
      </c>
      <c r="C518" t="s">
        <v>389</v>
      </c>
      <c r="D518" t="s">
        <v>115</v>
      </c>
      <c r="E518" t="s">
        <v>115</v>
      </c>
      <c r="F518">
        <v>113</v>
      </c>
      <c r="G518">
        <v>109</v>
      </c>
      <c r="H518">
        <v>0</v>
      </c>
      <c r="I518">
        <v>0</v>
      </c>
      <c r="J518">
        <v>0</v>
      </c>
      <c r="K518">
        <v>2</v>
      </c>
      <c r="L518" t="s">
        <v>28</v>
      </c>
      <c r="M518" t="s">
        <v>165</v>
      </c>
      <c r="N518" t="s">
        <v>166</v>
      </c>
      <c r="O518" t="s">
        <v>122</v>
      </c>
      <c r="P518" t="s">
        <v>23</v>
      </c>
      <c r="Q518" t="s">
        <v>41</v>
      </c>
    </row>
    <row r="519" spans="1:17" x14ac:dyDescent="0.2">
      <c r="A519" s="2">
        <v>34596</v>
      </c>
      <c r="B519" t="s">
        <v>133</v>
      </c>
      <c r="C519" t="s">
        <v>176</v>
      </c>
      <c r="D519" t="s">
        <v>115</v>
      </c>
      <c r="E519" t="s">
        <v>115</v>
      </c>
      <c r="F519">
        <v>38</v>
      </c>
      <c r="G519">
        <v>59</v>
      </c>
      <c r="H519">
        <v>0</v>
      </c>
      <c r="I519">
        <v>0</v>
      </c>
      <c r="J519">
        <v>0</v>
      </c>
      <c r="K519">
        <v>0</v>
      </c>
      <c r="L519" t="s">
        <v>28</v>
      </c>
      <c r="M519" t="s">
        <v>134</v>
      </c>
      <c r="N519" t="s">
        <v>133</v>
      </c>
      <c r="O519" t="s">
        <v>22</v>
      </c>
      <c r="P519" t="s">
        <v>23</v>
      </c>
      <c r="Q519" t="s">
        <v>30</v>
      </c>
    </row>
    <row r="520" spans="1:17" x14ac:dyDescent="0.2">
      <c r="A520" s="2">
        <v>34598</v>
      </c>
      <c r="B520" t="s">
        <v>107</v>
      </c>
      <c r="C520" t="s">
        <v>17</v>
      </c>
      <c r="D520" t="s">
        <v>19</v>
      </c>
      <c r="E520" t="s">
        <v>19</v>
      </c>
      <c r="F520">
        <v>43</v>
      </c>
      <c r="G520">
        <v>44</v>
      </c>
      <c r="H520">
        <v>0</v>
      </c>
      <c r="I520">
        <v>0</v>
      </c>
      <c r="J520">
        <v>1</v>
      </c>
      <c r="K520">
        <v>2</v>
      </c>
      <c r="L520" t="s">
        <v>28</v>
      </c>
      <c r="M520" t="s">
        <v>310</v>
      </c>
      <c r="N520" t="s">
        <v>107</v>
      </c>
      <c r="O520" t="s">
        <v>22</v>
      </c>
      <c r="P520" t="s">
        <v>23</v>
      </c>
      <c r="Q520" t="s">
        <v>41</v>
      </c>
    </row>
    <row r="521" spans="1:17" x14ac:dyDescent="0.2">
      <c r="A521" s="2">
        <v>34598</v>
      </c>
      <c r="B521" t="s">
        <v>31</v>
      </c>
      <c r="C521" t="s">
        <v>42</v>
      </c>
      <c r="D521" t="s">
        <v>19</v>
      </c>
      <c r="E521" t="s">
        <v>19</v>
      </c>
      <c r="F521">
        <v>53</v>
      </c>
      <c r="G521">
        <v>65</v>
      </c>
      <c r="H521">
        <v>0</v>
      </c>
      <c r="I521">
        <v>0</v>
      </c>
      <c r="J521">
        <v>0</v>
      </c>
      <c r="K521">
        <v>0</v>
      </c>
      <c r="L521" t="s">
        <v>28</v>
      </c>
      <c r="M521" t="s">
        <v>390</v>
      </c>
      <c r="N521" t="s">
        <v>31</v>
      </c>
      <c r="O521" t="s">
        <v>22</v>
      </c>
      <c r="P521" t="s">
        <v>23</v>
      </c>
      <c r="Q521" t="s">
        <v>30</v>
      </c>
    </row>
    <row r="522" spans="1:17" x14ac:dyDescent="0.2">
      <c r="A522" s="2">
        <v>34599</v>
      </c>
      <c r="B522" t="s">
        <v>391</v>
      </c>
      <c r="C522" t="s">
        <v>301</v>
      </c>
      <c r="D522" t="s">
        <v>115</v>
      </c>
      <c r="E522" t="s">
        <v>115</v>
      </c>
      <c r="F522">
        <v>94</v>
      </c>
      <c r="G522">
        <v>78</v>
      </c>
      <c r="H522">
        <v>0</v>
      </c>
      <c r="I522">
        <v>0</v>
      </c>
      <c r="J522">
        <v>0</v>
      </c>
      <c r="K522">
        <v>2</v>
      </c>
      <c r="L522" t="s">
        <v>28</v>
      </c>
      <c r="M522" t="s">
        <v>392</v>
      </c>
      <c r="N522" t="s">
        <v>391</v>
      </c>
      <c r="O522" t="s">
        <v>22</v>
      </c>
      <c r="P522" t="s">
        <v>23</v>
      </c>
      <c r="Q522" t="s">
        <v>41</v>
      </c>
    </row>
    <row r="523" spans="1:17" x14ac:dyDescent="0.2">
      <c r="A523" s="2">
        <v>34601</v>
      </c>
      <c r="B523" t="s">
        <v>55</v>
      </c>
      <c r="C523" t="s">
        <v>301</v>
      </c>
      <c r="D523" t="s">
        <v>57</v>
      </c>
      <c r="E523" t="s">
        <v>115</v>
      </c>
      <c r="F523">
        <v>52</v>
      </c>
      <c r="G523">
        <v>78</v>
      </c>
      <c r="H523">
        <v>0</v>
      </c>
      <c r="I523">
        <v>0</v>
      </c>
      <c r="J523">
        <v>0</v>
      </c>
      <c r="K523">
        <v>0</v>
      </c>
      <c r="L523" t="s">
        <v>28</v>
      </c>
      <c r="M523" t="s">
        <v>392</v>
      </c>
      <c r="N523" t="s">
        <v>391</v>
      </c>
      <c r="O523" t="s">
        <v>122</v>
      </c>
      <c r="P523" t="s">
        <v>23</v>
      </c>
      <c r="Q523" t="s">
        <v>30</v>
      </c>
    </row>
    <row r="524" spans="1:17" x14ac:dyDescent="0.2">
      <c r="A524" s="2">
        <v>34602</v>
      </c>
      <c r="B524" t="s">
        <v>138</v>
      </c>
      <c r="C524" t="s">
        <v>199</v>
      </c>
      <c r="D524" t="s">
        <v>36</v>
      </c>
      <c r="E524" t="s">
        <v>36</v>
      </c>
      <c r="F524">
        <v>21</v>
      </c>
      <c r="G524">
        <v>26</v>
      </c>
      <c r="H524">
        <v>0</v>
      </c>
      <c r="I524">
        <v>0</v>
      </c>
      <c r="J524">
        <v>3</v>
      </c>
      <c r="K524">
        <v>0</v>
      </c>
      <c r="L524" t="s">
        <v>28</v>
      </c>
      <c r="M524" t="s">
        <v>139</v>
      </c>
      <c r="N524" t="s">
        <v>138</v>
      </c>
      <c r="O524" t="s">
        <v>22</v>
      </c>
      <c r="P524" t="s">
        <v>23</v>
      </c>
      <c r="Q524" t="s">
        <v>24</v>
      </c>
    </row>
    <row r="525" spans="1:17" x14ac:dyDescent="0.2">
      <c r="A525" s="2">
        <v>34604</v>
      </c>
      <c r="B525" t="s">
        <v>143</v>
      </c>
      <c r="C525" t="s">
        <v>55</v>
      </c>
      <c r="D525" t="s">
        <v>115</v>
      </c>
      <c r="E525" t="s">
        <v>57</v>
      </c>
      <c r="F525">
        <v>41</v>
      </c>
      <c r="G525">
        <v>52</v>
      </c>
      <c r="H525">
        <v>0</v>
      </c>
      <c r="I525">
        <v>0</v>
      </c>
      <c r="J525">
        <v>0</v>
      </c>
      <c r="K525">
        <v>0</v>
      </c>
      <c r="L525" t="s">
        <v>28</v>
      </c>
      <c r="M525" t="s">
        <v>144</v>
      </c>
      <c r="N525" t="s">
        <v>143</v>
      </c>
      <c r="O525" t="s">
        <v>22</v>
      </c>
      <c r="P525" t="s">
        <v>23</v>
      </c>
      <c r="Q525" t="s">
        <v>30</v>
      </c>
    </row>
    <row r="526" spans="1:17" x14ac:dyDescent="0.2">
      <c r="A526" s="2">
        <v>34615</v>
      </c>
      <c r="B526" t="s">
        <v>286</v>
      </c>
      <c r="C526" t="s">
        <v>145</v>
      </c>
      <c r="D526" t="s">
        <v>50</v>
      </c>
      <c r="E526" t="s">
        <v>50</v>
      </c>
      <c r="F526">
        <v>142</v>
      </c>
      <c r="G526">
        <v>72</v>
      </c>
      <c r="H526">
        <v>0</v>
      </c>
      <c r="I526">
        <v>0</v>
      </c>
      <c r="J526">
        <v>0</v>
      </c>
      <c r="K526">
        <v>0</v>
      </c>
      <c r="L526" t="s">
        <v>291</v>
      </c>
      <c r="M526" t="s">
        <v>359</v>
      </c>
      <c r="N526" t="s">
        <v>286</v>
      </c>
      <c r="O526" t="s">
        <v>22</v>
      </c>
      <c r="P526" t="s">
        <v>23</v>
      </c>
      <c r="Q526" t="s">
        <v>30</v>
      </c>
    </row>
    <row r="527" spans="1:17" x14ac:dyDescent="0.2">
      <c r="A527" s="2">
        <v>34615</v>
      </c>
      <c r="B527" t="s">
        <v>81</v>
      </c>
      <c r="C527" t="s">
        <v>119</v>
      </c>
      <c r="D527" t="s">
        <v>50</v>
      </c>
      <c r="E527" t="s">
        <v>50</v>
      </c>
      <c r="F527">
        <v>116</v>
      </c>
      <c r="G527">
        <v>2</v>
      </c>
      <c r="H527">
        <v>0</v>
      </c>
      <c r="I527">
        <v>0</v>
      </c>
      <c r="J527">
        <v>0</v>
      </c>
      <c r="K527">
        <v>2</v>
      </c>
      <c r="L527" t="s">
        <v>291</v>
      </c>
      <c r="M527" t="s">
        <v>83</v>
      </c>
      <c r="N527" t="s">
        <v>81</v>
      </c>
      <c r="O527" t="s">
        <v>22</v>
      </c>
      <c r="P527" t="s">
        <v>23</v>
      </c>
      <c r="Q527" t="s">
        <v>41</v>
      </c>
    </row>
    <row r="528" spans="1:17" x14ac:dyDescent="0.2">
      <c r="A528" s="2">
        <v>34615</v>
      </c>
      <c r="B528" t="s">
        <v>67</v>
      </c>
      <c r="C528" t="s">
        <v>92</v>
      </c>
      <c r="D528" t="s">
        <v>50</v>
      </c>
      <c r="E528" t="s">
        <v>50</v>
      </c>
      <c r="F528">
        <v>20</v>
      </c>
      <c r="G528">
        <v>7</v>
      </c>
      <c r="H528">
        <v>0</v>
      </c>
      <c r="I528">
        <v>0</v>
      </c>
      <c r="J528">
        <v>0</v>
      </c>
      <c r="K528">
        <v>0</v>
      </c>
      <c r="L528" t="s">
        <v>291</v>
      </c>
      <c r="M528" t="s">
        <v>393</v>
      </c>
      <c r="N528" t="s">
        <v>67</v>
      </c>
      <c r="O528" t="s">
        <v>22</v>
      </c>
      <c r="P528" t="s">
        <v>23</v>
      </c>
      <c r="Q528" t="s">
        <v>30</v>
      </c>
    </row>
    <row r="529" spans="1:17" x14ac:dyDescent="0.2">
      <c r="A529" s="2">
        <v>34616</v>
      </c>
      <c r="B529" t="s">
        <v>274</v>
      </c>
      <c r="C529" t="s">
        <v>73</v>
      </c>
      <c r="D529" t="s">
        <v>50</v>
      </c>
      <c r="E529" t="s">
        <v>50</v>
      </c>
      <c r="F529">
        <v>73</v>
      </c>
      <c r="G529">
        <v>58</v>
      </c>
      <c r="H529">
        <v>0</v>
      </c>
      <c r="I529">
        <v>0</v>
      </c>
      <c r="J529">
        <v>2</v>
      </c>
      <c r="K529">
        <v>0</v>
      </c>
      <c r="L529" t="s">
        <v>291</v>
      </c>
      <c r="M529" t="s">
        <v>333</v>
      </c>
      <c r="N529" t="s">
        <v>274</v>
      </c>
      <c r="O529" t="s">
        <v>22</v>
      </c>
      <c r="P529" t="s">
        <v>23</v>
      </c>
      <c r="Q529" t="s">
        <v>24</v>
      </c>
    </row>
    <row r="530" spans="1:17" x14ac:dyDescent="0.2">
      <c r="A530" s="2">
        <v>34616</v>
      </c>
      <c r="B530" t="s">
        <v>101</v>
      </c>
      <c r="C530" t="s">
        <v>82</v>
      </c>
      <c r="D530" t="s">
        <v>50</v>
      </c>
      <c r="E530" t="s">
        <v>50</v>
      </c>
      <c r="F530">
        <v>70</v>
      </c>
      <c r="G530">
        <v>24</v>
      </c>
      <c r="H530">
        <v>0</v>
      </c>
      <c r="I530">
        <v>0</v>
      </c>
      <c r="J530">
        <v>1</v>
      </c>
      <c r="K530">
        <v>3</v>
      </c>
      <c r="L530" t="s">
        <v>291</v>
      </c>
      <c r="M530" t="s">
        <v>331</v>
      </c>
      <c r="N530" t="s">
        <v>101</v>
      </c>
      <c r="O530" t="s">
        <v>22</v>
      </c>
      <c r="P530" t="s">
        <v>23</v>
      </c>
      <c r="Q530" t="s">
        <v>41</v>
      </c>
    </row>
    <row r="531" spans="1:17" x14ac:dyDescent="0.2">
      <c r="A531" s="2">
        <v>34616</v>
      </c>
      <c r="B531" t="s">
        <v>118</v>
      </c>
      <c r="C531" t="s">
        <v>237</v>
      </c>
      <c r="D531" t="s">
        <v>36</v>
      </c>
      <c r="E531" t="s">
        <v>36</v>
      </c>
      <c r="F531">
        <v>55</v>
      </c>
      <c r="G531">
        <v>74</v>
      </c>
      <c r="H531">
        <v>0</v>
      </c>
      <c r="I531">
        <v>0</v>
      </c>
      <c r="J531">
        <v>3</v>
      </c>
      <c r="K531">
        <v>1</v>
      </c>
      <c r="L531" t="s">
        <v>28</v>
      </c>
      <c r="M531" t="s">
        <v>241</v>
      </c>
      <c r="N531" t="s">
        <v>118</v>
      </c>
      <c r="O531" t="s">
        <v>22</v>
      </c>
      <c r="P531" t="s">
        <v>23</v>
      </c>
      <c r="Q531" t="s">
        <v>24</v>
      </c>
    </row>
    <row r="532" spans="1:17" x14ac:dyDescent="0.2">
      <c r="A532" s="2">
        <v>34616</v>
      </c>
      <c r="B532" t="s">
        <v>138</v>
      </c>
      <c r="C532" t="s">
        <v>250</v>
      </c>
      <c r="D532" t="s">
        <v>36</v>
      </c>
      <c r="E532" t="s">
        <v>36</v>
      </c>
      <c r="F532">
        <v>21</v>
      </c>
      <c r="G532">
        <v>84</v>
      </c>
      <c r="H532">
        <v>0</v>
      </c>
      <c r="I532">
        <v>0</v>
      </c>
      <c r="J532">
        <v>2</v>
      </c>
      <c r="K532">
        <v>1</v>
      </c>
      <c r="L532" t="s">
        <v>28</v>
      </c>
      <c r="M532" t="s">
        <v>139</v>
      </c>
      <c r="N532" t="s">
        <v>138</v>
      </c>
      <c r="O532" t="s">
        <v>22</v>
      </c>
      <c r="P532" t="s">
        <v>23</v>
      </c>
      <c r="Q532" t="s">
        <v>24</v>
      </c>
    </row>
    <row r="533" spans="1:17" x14ac:dyDescent="0.2">
      <c r="A533" s="2">
        <v>34619</v>
      </c>
      <c r="B533" t="s">
        <v>69</v>
      </c>
      <c r="C533" t="s">
        <v>100</v>
      </c>
      <c r="D533" t="s">
        <v>50</v>
      </c>
      <c r="E533" t="s">
        <v>50</v>
      </c>
      <c r="F533">
        <v>40</v>
      </c>
      <c r="G533">
        <v>45</v>
      </c>
      <c r="H533">
        <v>0</v>
      </c>
      <c r="I533">
        <v>0</v>
      </c>
      <c r="J533">
        <v>1</v>
      </c>
      <c r="K533">
        <v>2</v>
      </c>
      <c r="L533" t="s">
        <v>291</v>
      </c>
      <c r="M533" t="s">
        <v>71</v>
      </c>
      <c r="N533" t="s">
        <v>69</v>
      </c>
      <c r="O533" t="s">
        <v>22</v>
      </c>
      <c r="P533" t="s">
        <v>23</v>
      </c>
      <c r="Q533" t="s">
        <v>41</v>
      </c>
    </row>
    <row r="534" spans="1:17" x14ac:dyDescent="0.2">
      <c r="A534" s="2">
        <v>34619</v>
      </c>
      <c r="B534" t="s">
        <v>317</v>
      </c>
      <c r="C534" t="s">
        <v>97</v>
      </c>
      <c r="D534" t="s">
        <v>50</v>
      </c>
      <c r="E534" t="s">
        <v>50</v>
      </c>
      <c r="F534">
        <v>130</v>
      </c>
      <c r="G534">
        <v>120</v>
      </c>
      <c r="H534">
        <v>0</v>
      </c>
      <c r="I534">
        <v>0</v>
      </c>
      <c r="J534">
        <v>2</v>
      </c>
      <c r="K534">
        <v>0</v>
      </c>
      <c r="L534" t="s">
        <v>291</v>
      </c>
      <c r="M534" t="s">
        <v>394</v>
      </c>
      <c r="N534" t="s">
        <v>317</v>
      </c>
      <c r="O534" t="s">
        <v>22</v>
      </c>
      <c r="P534" t="s">
        <v>23</v>
      </c>
      <c r="Q534" t="s">
        <v>24</v>
      </c>
    </row>
    <row r="535" spans="1:17" x14ac:dyDescent="0.2">
      <c r="A535" s="2">
        <v>34619</v>
      </c>
      <c r="B535" t="s">
        <v>87</v>
      </c>
      <c r="C535" t="s">
        <v>345</v>
      </c>
      <c r="D535" t="s">
        <v>50</v>
      </c>
      <c r="E535" t="s">
        <v>50</v>
      </c>
      <c r="F535">
        <v>14</v>
      </c>
      <c r="G535">
        <v>100</v>
      </c>
      <c r="H535">
        <v>0</v>
      </c>
      <c r="I535">
        <v>0</v>
      </c>
      <c r="J535">
        <v>2</v>
      </c>
      <c r="K535">
        <v>0</v>
      </c>
      <c r="L535" t="s">
        <v>291</v>
      </c>
      <c r="M535" t="s">
        <v>88</v>
      </c>
      <c r="N535" t="s">
        <v>87</v>
      </c>
      <c r="O535" t="s">
        <v>22</v>
      </c>
      <c r="P535" t="s">
        <v>23</v>
      </c>
      <c r="Q535" t="s">
        <v>24</v>
      </c>
    </row>
    <row r="536" spans="1:17" x14ac:dyDescent="0.2">
      <c r="A536" s="2">
        <v>34619</v>
      </c>
      <c r="B536" t="s">
        <v>72</v>
      </c>
      <c r="C536" t="s">
        <v>147</v>
      </c>
      <c r="D536" t="s">
        <v>50</v>
      </c>
      <c r="E536" t="s">
        <v>50</v>
      </c>
      <c r="F536">
        <v>13</v>
      </c>
      <c r="G536">
        <v>19</v>
      </c>
      <c r="H536">
        <v>0</v>
      </c>
      <c r="I536">
        <v>0</v>
      </c>
      <c r="J536">
        <v>3</v>
      </c>
      <c r="K536">
        <v>1</v>
      </c>
      <c r="L536" t="s">
        <v>291</v>
      </c>
      <c r="M536" t="s">
        <v>74</v>
      </c>
      <c r="N536" t="s">
        <v>72</v>
      </c>
      <c r="O536" t="s">
        <v>22</v>
      </c>
      <c r="P536" t="s">
        <v>23</v>
      </c>
      <c r="Q536" t="s">
        <v>24</v>
      </c>
    </row>
    <row r="537" spans="1:17" x14ac:dyDescent="0.2">
      <c r="A537" s="2">
        <v>34619</v>
      </c>
      <c r="B537" t="s">
        <v>89</v>
      </c>
      <c r="C537" t="s">
        <v>92</v>
      </c>
      <c r="D537" t="s">
        <v>50</v>
      </c>
      <c r="E537" t="s">
        <v>50</v>
      </c>
      <c r="F537">
        <v>18</v>
      </c>
      <c r="G537">
        <v>7</v>
      </c>
      <c r="H537">
        <v>0</v>
      </c>
      <c r="I537">
        <v>0</v>
      </c>
      <c r="J537">
        <v>1</v>
      </c>
      <c r="K537">
        <v>1</v>
      </c>
      <c r="L537" t="s">
        <v>28</v>
      </c>
      <c r="M537" t="s">
        <v>91</v>
      </c>
      <c r="N537" t="s">
        <v>89</v>
      </c>
      <c r="O537" t="s">
        <v>22</v>
      </c>
      <c r="P537" t="s">
        <v>23</v>
      </c>
      <c r="Q537" t="s">
        <v>30</v>
      </c>
    </row>
    <row r="538" spans="1:17" x14ac:dyDescent="0.2">
      <c r="A538" s="2">
        <v>34619</v>
      </c>
      <c r="B538" t="s">
        <v>153</v>
      </c>
      <c r="C538" t="s">
        <v>70</v>
      </c>
      <c r="D538" t="s">
        <v>50</v>
      </c>
      <c r="E538" t="s">
        <v>50</v>
      </c>
      <c r="F538">
        <v>32</v>
      </c>
      <c r="G538">
        <v>47</v>
      </c>
      <c r="H538">
        <v>0</v>
      </c>
      <c r="I538">
        <v>0</v>
      </c>
      <c r="J538">
        <v>4</v>
      </c>
      <c r="K538">
        <v>0</v>
      </c>
      <c r="L538" t="s">
        <v>291</v>
      </c>
      <c r="M538" t="s">
        <v>272</v>
      </c>
      <c r="N538" t="s">
        <v>153</v>
      </c>
      <c r="O538" t="s">
        <v>22</v>
      </c>
      <c r="P538" t="s">
        <v>23</v>
      </c>
      <c r="Q538" t="s">
        <v>24</v>
      </c>
    </row>
    <row r="539" spans="1:17" x14ac:dyDescent="0.2">
      <c r="A539" s="2">
        <v>34619</v>
      </c>
      <c r="B539" t="s">
        <v>94</v>
      </c>
      <c r="C539" t="s">
        <v>129</v>
      </c>
      <c r="D539" t="s">
        <v>50</v>
      </c>
      <c r="E539" t="s">
        <v>50</v>
      </c>
      <c r="F539">
        <v>54</v>
      </c>
      <c r="G539">
        <v>4</v>
      </c>
      <c r="H539">
        <v>0</v>
      </c>
      <c r="I539">
        <v>0</v>
      </c>
      <c r="J539">
        <v>0</v>
      </c>
      <c r="K539">
        <v>0</v>
      </c>
      <c r="L539" t="s">
        <v>28</v>
      </c>
      <c r="M539" t="s">
        <v>96</v>
      </c>
      <c r="N539" t="s">
        <v>94</v>
      </c>
      <c r="O539" t="s">
        <v>22</v>
      </c>
      <c r="P539" t="s">
        <v>23</v>
      </c>
      <c r="Q539" t="s">
        <v>30</v>
      </c>
    </row>
    <row r="540" spans="1:17" x14ac:dyDescent="0.2">
      <c r="A540" s="2">
        <v>34619</v>
      </c>
      <c r="B540" t="s">
        <v>98</v>
      </c>
      <c r="C540" t="s">
        <v>174</v>
      </c>
      <c r="D540" t="s">
        <v>50</v>
      </c>
      <c r="E540" t="s">
        <v>50</v>
      </c>
      <c r="F540">
        <v>12</v>
      </c>
      <c r="G540">
        <v>154</v>
      </c>
      <c r="H540">
        <v>0</v>
      </c>
      <c r="I540">
        <v>0</v>
      </c>
      <c r="J540">
        <v>4</v>
      </c>
      <c r="K540">
        <v>0</v>
      </c>
      <c r="L540" t="s">
        <v>291</v>
      </c>
      <c r="M540" t="s">
        <v>99</v>
      </c>
      <c r="N540" t="s">
        <v>98</v>
      </c>
      <c r="O540" t="s">
        <v>22</v>
      </c>
      <c r="P540" t="s">
        <v>23</v>
      </c>
      <c r="Q540" t="s">
        <v>24</v>
      </c>
    </row>
    <row r="541" spans="1:17" x14ac:dyDescent="0.2">
      <c r="A541" s="2">
        <v>34619</v>
      </c>
      <c r="B541" t="s">
        <v>123</v>
      </c>
      <c r="C541" t="s">
        <v>244</v>
      </c>
      <c r="D541" t="s">
        <v>50</v>
      </c>
      <c r="E541" t="s">
        <v>50</v>
      </c>
      <c r="F541">
        <v>48</v>
      </c>
      <c r="G541">
        <v>42</v>
      </c>
      <c r="H541">
        <v>0</v>
      </c>
      <c r="I541">
        <v>0</v>
      </c>
      <c r="J541">
        <v>2</v>
      </c>
      <c r="K541">
        <v>2</v>
      </c>
      <c r="L541" t="s">
        <v>291</v>
      </c>
      <c r="M541" t="s">
        <v>179</v>
      </c>
      <c r="N541" t="s">
        <v>123</v>
      </c>
      <c r="O541" t="s">
        <v>22</v>
      </c>
      <c r="P541" t="s">
        <v>23</v>
      </c>
      <c r="Q541" t="s">
        <v>30</v>
      </c>
    </row>
    <row r="542" spans="1:17" x14ac:dyDescent="0.2">
      <c r="A542" s="2">
        <v>34619</v>
      </c>
      <c r="B542" t="s">
        <v>328</v>
      </c>
      <c r="C542" t="s">
        <v>106</v>
      </c>
      <c r="D542" t="s">
        <v>50</v>
      </c>
      <c r="E542" t="s">
        <v>50</v>
      </c>
      <c r="F542">
        <v>105</v>
      </c>
      <c r="G542">
        <v>6</v>
      </c>
      <c r="H542">
        <v>0</v>
      </c>
      <c r="I542">
        <v>0</v>
      </c>
      <c r="J542">
        <v>0</v>
      </c>
      <c r="K542">
        <v>2</v>
      </c>
      <c r="L542" t="s">
        <v>291</v>
      </c>
      <c r="M542" t="s">
        <v>329</v>
      </c>
      <c r="N542" t="s">
        <v>328</v>
      </c>
      <c r="O542" t="s">
        <v>22</v>
      </c>
      <c r="P542" t="s">
        <v>23</v>
      </c>
      <c r="Q542" t="s">
        <v>41</v>
      </c>
    </row>
    <row r="543" spans="1:17" x14ac:dyDescent="0.2">
      <c r="A543" s="2">
        <v>34619</v>
      </c>
      <c r="B543" t="s">
        <v>184</v>
      </c>
      <c r="C543" t="s">
        <v>293</v>
      </c>
      <c r="D543" t="s">
        <v>50</v>
      </c>
      <c r="E543" t="s">
        <v>50</v>
      </c>
      <c r="F543">
        <v>66</v>
      </c>
      <c r="G543">
        <v>35</v>
      </c>
      <c r="H543">
        <v>0</v>
      </c>
      <c r="I543">
        <v>0</v>
      </c>
      <c r="J543">
        <v>0</v>
      </c>
      <c r="K543">
        <v>0</v>
      </c>
      <c r="L543" t="s">
        <v>291</v>
      </c>
      <c r="M543" t="s">
        <v>193</v>
      </c>
      <c r="N543" t="s">
        <v>184</v>
      </c>
      <c r="O543" t="s">
        <v>22</v>
      </c>
      <c r="P543" t="s">
        <v>23</v>
      </c>
      <c r="Q543" t="s">
        <v>30</v>
      </c>
    </row>
    <row r="544" spans="1:17" x14ac:dyDescent="0.2">
      <c r="A544" s="2">
        <v>34619</v>
      </c>
      <c r="B544" t="s">
        <v>384</v>
      </c>
      <c r="C544" t="s">
        <v>161</v>
      </c>
      <c r="D544" t="s">
        <v>50</v>
      </c>
      <c r="E544" t="s">
        <v>50</v>
      </c>
      <c r="F544">
        <v>135</v>
      </c>
      <c r="G544">
        <v>34</v>
      </c>
      <c r="H544">
        <v>0</v>
      </c>
      <c r="I544">
        <v>0</v>
      </c>
      <c r="J544">
        <v>3</v>
      </c>
      <c r="K544">
        <v>2</v>
      </c>
      <c r="L544" t="s">
        <v>291</v>
      </c>
      <c r="M544" t="s">
        <v>395</v>
      </c>
      <c r="N544" t="s">
        <v>384</v>
      </c>
      <c r="O544" t="s">
        <v>22</v>
      </c>
      <c r="P544" t="s">
        <v>23</v>
      </c>
      <c r="Q544" t="s">
        <v>24</v>
      </c>
    </row>
    <row r="545" spans="1:17" x14ac:dyDescent="0.2">
      <c r="A545" s="2">
        <v>34619</v>
      </c>
      <c r="B545" t="s">
        <v>49</v>
      </c>
      <c r="C545" t="s">
        <v>126</v>
      </c>
      <c r="D545" t="s">
        <v>50</v>
      </c>
      <c r="E545" t="s">
        <v>50</v>
      </c>
      <c r="F545">
        <v>8</v>
      </c>
      <c r="G545">
        <v>5</v>
      </c>
      <c r="H545">
        <v>0</v>
      </c>
      <c r="I545">
        <v>0</v>
      </c>
      <c r="J545">
        <v>1</v>
      </c>
      <c r="K545">
        <v>1</v>
      </c>
      <c r="L545" t="s">
        <v>291</v>
      </c>
      <c r="M545" t="s">
        <v>103</v>
      </c>
      <c r="N545" t="s">
        <v>49</v>
      </c>
      <c r="O545" t="s">
        <v>22</v>
      </c>
      <c r="P545" t="s">
        <v>23</v>
      </c>
      <c r="Q545" t="s">
        <v>30</v>
      </c>
    </row>
    <row r="546" spans="1:17" x14ac:dyDescent="0.2">
      <c r="A546" s="2">
        <v>34619</v>
      </c>
      <c r="B546" t="s">
        <v>90</v>
      </c>
      <c r="C546" t="s">
        <v>386</v>
      </c>
      <c r="D546" t="s">
        <v>50</v>
      </c>
      <c r="E546" t="s">
        <v>50</v>
      </c>
      <c r="F546">
        <v>33</v>
      </c>
      <c r="G546">
        <v>151</v>
      </c>
      <c r="H546">
        <v>0</v>
      </c>
      <c r="I546">
        <v>0</v>
      </c>
      <c r="J546">
        <v>1</v>
      </c>
      <c r="K546">
        <v>0</v>
      </c>
      <c r="L546" t="s">
        <v>291</v>
      </c>
      <c r="M546" t="s">
        <v>396</v>
      </c>
      <c r="N546" t="s">
        <v>90</v>
      </c>
      <c r="O546" t="s">
        <v>22</v>
      </c>
      <c r="P546" t="s">
        <v>23</v>
      </c>
      <c r="Q546" t="s">
        <v>24</v>
      </c>
    </row>
    <row r="547" spans="1:17" x14ac:dyDescent="0.2">
      <c r="A547" s="2">
        <v>34619</v>
      </c>
      <c r="B547" t="s">
        <v>95</v>
      </c>
      <c r="C547" t="s">
        <v>125</v>
      </c>
      <c r="D547" t="s">
        <v>50</v>
      </c>
      <c r="E547" t="s">
        <v>50</v>
      </c>
      <c r="F547">
        <v>17</v>
      </c>
      <c r="G547">
        <v>133</v>
      </c>
      <c r="H547">
        <v>0</v>
      </c>
      <c r="I547">
        <v>0</v>
      </c>
      <c r="J547">
        <v>4</v>
      </c>
      <c r="K547">
        <v>0</v>
      </c>
      <c r="L547" t="s">
        <v>291</v>
      </c>
      <c r="M547" t="s">
        <v>326</v>
      </c>
      <c r="N547" t="s">
        <v>95</v>
      </c>
      <c r="O547" t="s">
        <v>22</v>
      </c>
      <c r="P547" t="s">
        <v>23</v>
      </c>
      <c r="Q547" t="s">
        <v>24</v>
      </c>
    </row>
    <row r="548" spans="1:17" x14ac:dyDescent="0.2">
      <c r="A548" s="2">
        <v>34619</v>
      </c>
      <c r="B548" t="s">
        <v>104</v>
      </c>
      <c r="C548" t="s">
        <v>48</v>
      </c>
      <c r="D548" t="s">
        <v>50</v>
      </c>
      <c r="E548" t="s">
        <v>50</v>
      </c>
      <c r="F548">
        <v>31</v>
      </c>
      <c r="G548">
        <v>128</v>
      </c>
      <c r="H548">
        <v>0</v>
      </c>
      <c r="I548">
        <v>0</v>
      </c>
      <c r="J548">
        <v>5</v>
      </c>
      <c r="K548">
        <v>1</v>
      </c>
      <c r="L548" t="s">
        <v>291</v>
      </c>
      <c r="M548" t="s">
        <v>273</v>
      </c>
      <c r="N548" t="s">
        <v>104</v>
      </c>
      <c r="O548" t="s">
        <v>22</v>
      </c>
      <c r="P548" t="s">
        <v>23</v>
      </c>
      <c r="Q548" t="s">
        <v>24</v>
      </c>
    </row>
    <row r="549" spans="1:17" x14ac:dyDescent="0.2">
      <c r="A549" s="2">
        <v>34619</v>
      </c>
      <c r="B549" t="s">
        <v>53</v>
      </c>
      <c r="C549" t="s">
        <v>52</v>
      </c>
      <c r="D549" t="s">
        <v>50</v>
      </c>
      <c r="E549" t="s">
        <v>50</v>
      </c>
      <c r="F549">
        <v>11</v>
      </c>
      <c r="G549">
        <v>3</v>
      </c>
      <c r="H549">
        <v>0</v>
      </c>
      <c r="I549">
        <v>0</v>
      </c>
      <c r="J549">
        <v>4</v>
      </c>
      <c r="K549">
        <v>2</v>
      </c>
      <c r="L549" t="s">
        <v>291</v>
      </c>
      <c r="M549" t="s">
        <v>397</v>
      </c>
      <c r="N549" t="s">
        <v>53</v>
      </c>
      <c r="O549" t="s">
        <v>22</v>
      </c>
      <c r="P549" t="s">
        <v>23</v>
      </c>
      <c r="Q549" t="s">
        <v>24</v>
      </c>
    </row>
    <row r="550" spans="1:17" x14ac:dyDescent="0.2">
      <c r="A550" s="2">
        <v>34619</v>
      </c>
      <c r="B550" t="s">
        <v>180</v>
      </c>
      <c r="C550" t="s">
        <v>76</v>
      </c>
      <c r="D550" t="s">
        <v>50</v>
      </c>
      <c r="E550" t="s">
        <v>50</v>
      </c>
      <c r="F550">
        <v>39</v>
      </c>
      <c r="G550">
        <v>37</v>
      </c>
      <c r="H550">
        <v>0</v>
      </c>
      <c r="I550">
        <v>0</v>
      </c>
      <c r="J550">
        <v>5</v>
      </c>
      <c r="K550">
        <v>0</v>
      </c>
      <c r="L550" t="s">
        <v>291</v>
      </c>
      <c r="M550" t="s">
        <v>181</v>
      </c>
      <c r="N550" t="s">
        <v>180</v>
      </c>
      <c r="O550" t="s">
        <v>22</v>
      </c>
      <c r="P550" t="s">
        <v>23</v>
      </c>
      <c r="Q550" t="s">
        <v>24</v>
      </c>
    </row>
    <row r="551" spans="1:17" x14ac:dyDescent="0.2">
      <c r="A551" s="2">
        <v>34619</v>
      </c>
      <c r="B551" t="s">
        <v>168</v>
      </c>
      <c r="C551" t="s">
        <v>249</v>
      </c>
      <c r="D551" t="s">
        <v>50</v>
      </c>
      <c r="E551" t="s">
        <v>50</v>
      </c>
      <c r="F551">
        <v>79</v>
      </c>
      <c r="G551">
        <v>69</v>
      </c>
      <c r="H551">
        <v>0</v>
      </c>
      <c r="I551">
        <v>0</v>
      </c>
      <c r="J551">
        <v>0</v>
      </c>
      <c r="K551">
        <v>0</v>
      </c>
      <c r="L551" t="s">
        <v>291</v>
      </c>
      <c r="M551" t="s">
        <v>318</v>
      </c>
      <c r="N551" t="s">
        <v>168</v>
      </c>
      <c r="O551" t="s">
        <v>22</v>
      </c>
      <c r="P551" t="s">
        <v>23</v>
      </c>
      <c r="Q551" t="s">
        <v>30</v>
      </c>
    </row>
    <row r="552" spans="1:17" x14ac:dyDescent="0.2">
      <c r="A552" s="2">
        <v>34621</v>
      </c>
      <c r="B552" t="s">
        <v>150</v>
      </c>
      <c r="C552" t="s">
        <v>380</v>
      </c>
      <c r="D552" t="s">
        <v>36</v>
      </c>
      <c r="E552" t="s">
        <v>36</v>
      </c>
      <c r="F552">
        <v>50</v>
      </c>
      <c r="G552">
        <v>125</v>
      </c>
      <c r="H552">
        <v>0</v>
      </c>
      <c r="I552">
        <v>0</v>
      </c>
      <c r="J552">
        <v>1</v>
      </c>
      <c r="K552">
        <v>1</v>
      </c>
      <c r="L552" t="s">
        <v>62</v>
      </c>
      <c r="M552" t="s">
        <v>151</v>
      </c>
      <c r="N552" t="s">
        <v>150</v>
      </c>
      <c r="O552" t="s">
        <v>22</v>
      </c>
      <c r="P552" t="s">
        <v>23</v>
      </c>
      <c r="Q552" t="s">
        <v>30</v>
      </c>
    </row>
    <row r="553" spans="1:17" x14ac:dyDescent="0.2">
      <c r="A553" s="2">
        <v>34621</v>
      </c>
      <c r="B553" t="s">
        <v>183</v>
      </c>
      <c r="C553" t="s">
        <v>211</v>
      </c>
      <c r="D553" t="s">
        <v>36</v>
      </c>
      <c r="E553" t="s">
        <v>36</v>
      </c>
      <c r="F553">
        <v>25</v>
      </c>
      <c r="G553">
        <v>89</v>
      </c>
      <c r="H553">
        <v>0</v>
      </c>
      <c r="I553">
        <v>0</v>
      </c>
      <c r="J553">
        <v>5</v>
      </c>
      <c r="K553">
        <v>1</v>
      </c>
      <c r="L553" t="s">
        <v>62</v>
      </c>
      <c r="M553" t="s">
        <v>266</v>
      </c>
      <c r="N553" t="s">
        <v>183</v>
      </c>
      <c r="O553" t="s">
        <v>22</v>
      </c>
      <c r="P553" t="s">
        <v>23</v>
      </c>
      <c r="Q553" t="s">
        <v>24</v>
      </c>
    </row>
    <row r="554" spans="1:17" x14ac:dyDescent="0.2">
      <c r="A554" s="2">
        <v>34621</v>
      </c>
      <c r="B554" t="s">
        <v>197</v>
      </c>
      <c r="C554" t="s">
        <v>202</v>
      </c>
      <c r="D554" t="s">
        <v>36</v>
      </c>
      <c r="E554" t="s">
        <v>36</v>
      </c>
      <c r="F554">
        <v>141</v>
      </c>
      <c r="G554">
        <v>119</v>
      </c>
      <c r="H554">
        <v>0</v>
      </c>
      <c r="I554">
        <v>0</v>
      </c>
      <c r="J554">
        <v>1</v>
      </c>
      <c r="K554">
        <v>1</v>
      </c>
      <c r="L554" t="s">
        <v>62</v>
      </c>
      <c r="M554" t="s">
        <v>225</v>
      </c>
      <c r="N554" t="s">
        <v>197</v>
      </c>
      <c r="O554" t="s">
        <v>22</v>
      </c>
      <c r="P554" t="s">
        <v>23</v>
      </c>
      <c r="Q554" t="s">
        <v>30</v>
      </c>
    </row>
    <row r="555" spans="1:17" x14ac:dyDescent="0.2">
      <c r="A555" s="2">
        <v>34622</v>
      </c>
      <c r="B555" t="s">
        <v>250</v>
      </c>
      <c r="C555" t="s">
        <v>45</v>
      </c>
      <c r="D555" t="s">
        <v>36</v>
      </c>
      <c r="E555" t="s">
        <v>36</v>
      </c>
      <c r="F555">
        <v>84</v>
      </c>
      <c r="G555">
        <v>46</v>
      </c>
      <c r="H555">
        <v>0</v>
      </c>
      <c r="I555">
        <v>0</v>
      </c>
      <c r="J555">
        <v>3</v>
      </c>
      <c r="K555">
        <v>1</v>
      </c>
      <c r="L555" t="s">
        <v>62</v>
      </c>
      <c r="M555" t="s">
        <v>251</v>
      </c>
      <c r="N555" t="s">
        <v>250</v>
      </c>
      <c r="O555" t="s">
        <v>22</v>
      </c>
      <c r="P555" t="s">
        <v>23</v>
      </c>
      <c r="Q555" t="s">
        <v>24</v>
      </c>
    </row>
    <row r="556" spans="1:17" x14ac:dyDescent="0.2">
      <c r="A556" s="2">
        <v>34622</v>
      </c>
      <c r="B556" t="s">
        <v>352</v>
      </c>
      <c r="C556" t="s">
        <v>111</v>
      </c>
      <c r="D556" t="s">
        <v>36</v>
      </c>
      <c r="E556" t="s">
        <v>36</v>
      </c>
      <c r="F556">
        <v>153</v>
      </c>
      <c r="G556">
        <v>49</v>
      </c>
      <c r="H556">
        <v>0</v>
      </c>
      <c r="I556">
        <v>0</v>
      </c>
      <c r="J556">
        <v>2</v>
      </c>
      <c r="K556">
        <v>1</v>
      </c>
      <c r="L556" t="s">
        <v>62</v>
      </c>
      <c r="M556" t="s">
        <v>371</v>
      </c>
      <c r="N556" t="s">
        <v>352</v>
      </c>
      <c r="O556" t="s">
        <v>22</v>
      </c>
      <c r="P556" t="s">
        <v>23</v>
      </c>
      <c r="Q556" t="s">
        <v>24</v>
      </c>
    </row>
    <row r="557" spans="1:17" x14ac:dyDescent="0.2">
      <c r="A557" s="2">
        <v>34622</v>
      </c>
      <c r="B557" t="s">
        <v>208</v>
      </c>
      <c r="C557" t="s">
        <v>374</v>
      </c>
      <c r="D557" t="s">
        <v>36</v>
      </c>
      <c r="E557" t="s">
        <v>36</v>
      </c>
      <c r="F557">
        <v>118</v>
      </c>
      <c r="G557">
        <v>107</v>
      </c>
      <c r="H557">
        <v>0</v>
      </c>
      <c r="I557">
        <v>0</v>
      </c>
      <c r="J557">
        <v>4</v>
      </c>
      <c r="K557">
        <v>1</v>
      </c>
      <c r="L557" t="s">
        <v>62</v>
      </c>
      <c r="M557" t="s">
        <v>398</v>
      </c>
      <c r="N557" t="s">
        <v>208</v>
      </c>
      <c r="O557" t="s">
        <v>22</v>
      </c>
      <c r="P557" t="s">
        <v>23</v>
      </c>
      <c r="Q557" t="s">
        <v>24</v>
      </c>
    </row>
    <row r="558" spans="1:17" x14ac:dyDescent="0.2">
      <c r="A558" s="2">
        <v>34623</v>
      </c>
      <c r="B558" t="s">
        <v>34</v>
      </c>
      <c r="C558" t="s">
        <v>267</v>
      </c>
      <c r="D558" t="s">
        <v>36</v>
      </c>
      <c r="E558" t="s">
        <v>36</v>
      </c>
      <c r="F558">
        <v>61</v>
      </c>
      <c r="G558">
        <v>111</v>
      </c>
      <c r="H558">
        <v>0</v>
      </c>
      <c r="I558">
        <v>0</v>
      </c>
      <c r="J558">
        <v>3</v>
      </c>
      <c r="K558">
        <v>1</v>
      </c>
      <c r="L558" t="s">
        <v>62</v>
      </c>
      <c r="M558" t="s">
        <v>37</v>
      </c>
      <c r="N558" t="s">
        <v>34</v>
      </c>
      <c r="O558" t="s">
        <v>22</v>
      </c>
      <c r="P558" t="s">
        <v>23</v>
      </c>
      <c r="Q558" t="s">
        <v>24</v>
      </c>
    </row>
    <row r="559" spans="1:17" x14ac:dyDescent="0.2">
      <c r="A559" s="2">
        <v>34623</v>
      </c>
      <c r="B559" t="s">
        <v>296</v>
      </c>
      <c r="C559" t="s">
        <v>351</v>
      </c>
      <c r="D559" t="s">
        <v>36</v>
      </c>
      <c r="E559" t="s">
        <v>36</v>
      </c>
      <c r="F559">
        <v>106</v>
      </c>
      <c r="G559">
        <v>150</v>
      </c>
      <c r="H559">
        <v>0</v>
      </c>
      <c r="I559">
        <v>0</v>
      </c>
      <c r="J559">
        <v>3</v>
      </c>
      <c r="K559">
        <v>1</v>
      </c>
      <c r="L559" t="s">
        <v>62</v>
      </c>
      <c r="M559" t="s">
        <v>399</v>
      </c>
      <c r="N559" t="s">
        <v>296</v>
      </c>
      <c r="O559" t="s">
        <v>22</v>
      </c>
      <c r="P559" t="s">
        <v>23</v>
      </c>
      <c r="Q559" t="s">
        <v>24</v>
      </c>
    </row>
    <row r="560" spans="1:17" x14ac:dyDescent="0.2">
      <c r="A560" s="2">
        <v>34623</v>
      </c>
      <c r="B560" t="s">
        <v>237</v>
      </c>
      <c r="C560" t="s">
        <v>199</v>
      </c>
      <c r="D560" t="s">
        <v>36</v>
      </c>
      <c r="E560" t="s">
        <v>36</v>
      </c>
      <c r="F560">
        <v>74</v>
      </c>
      <c r="G560">
        <v>26</v>
      </c>
      <c r="H560">
        <v>0</v>
      </c>
      <c r="I560">
        <v>0</v>
      </c>
      <c r="J560">
        <v>1</v>
      </c>
      <c r="K560">
        <v>5</v>
      </c>
      <c r="L560" t="s">
        <v>62</v>
      </c>
      <c r="M560" t="s">
        <v>366</v>
      </c>
      <c r="N560" t="s">
        <v>237</v>
      </c>
      <c r="O560" t="s">
        <v>22</v>
      </c>
      <c r="P560" t="s">
        <v>23</v>
      </c>
      <c r="Q560" t="s">
        <v>41</v>
      </c>
    </row>
    <row r="561" spans="1:17" x14ac:dyDescent="0.2">
      <c r="A561" s="2">
        <v>34623</v>
      </c>
      <c r="B561" t="s">
        <v>365</v>
      </c>
      <c r="C561" t="s">
        <v>118</v>
      </c>
      <c r="D561" t="s">
        <v>36</v>
      </c>
      <c r="E561" t="s">
        <v>36</v>
      </c>
      <c r="F561">
        <v>114</v>
      </c>
      <c r="G561">
        <v>55</v>
      </c>
      <c r="H561">
        <v>0</v>
      </c>
      <c r="I561">
        <v>0</v>
      </c>
      <c r="J561">
        <v>2</v>
      </c>
      <c r="K561">
        <v>0</v>
      </c>
      <c r="L561" t="s">
        <v>62</v>
      </c>
      <c r="M561" t="s">
        <v>400</v>
      </c>
      <c r="N561" t="s">
        <v>365</v>
      </c>
      <c r="O561" t="s">
        <v>22</v>
      </c>
      <c r="P561" t="s">
        <v>23</v>
      </c>
      <c r="Q561" t="s">
        <v>24</v>
      </c>
    </row>
    <row r="562" spans="1:17" x14ac:dyDescent="0.2">
      <c r="A562" s="2">
        <v>34626</v>
      </c>
      <c r="B562" t="s">
        <v>42</v>
      </c>
      <c r="C562" t="s">
        <v>18</v>
      </c>
      <c r="D562" t="s">
        <v>19</v>
      </c>
      <c r="E562" t="s">
        <v>19</v>
      </c>
      <c r="F562">
        <v>65</v>
      </c>
      <c r="G562">
        <v>36</v>
      </c>
      <c r="H562">
        <v>0</v>
      </c>
      <c r="I562">
        <v>0</v>
      </c>
      <c r="J562">
        <v>0</v>
      </c>
      <c r="K562">
        <v>1</v>
      </c>
      <c r="L562" t="s">
        <v>28</v>
      </c>
      <c r="M562" t="s">
        <v>44</v>
      </c>
      <c r="N562" t="s">
        <v>42</v>
      </c>
      <c r="O562" t="s">
        <v>22</v>
      </c>
      <c r="P562" t="s">
        <v>23</v>
      </c>
      <c r="Q562" t="s">
        <v>41</v>
      </c>
    </row>
    <row r="563" spans="1:17" x14ac:dyDescent="0.2">
      <c r="A563" s="2">
        <v>34626</v>
      </c>
      <c r="B563" t="s">
        <v>113</v>
      </c>
      <c r="C563" t="s">
        <v>77</v>
      </c>
      <c r="D563" t="s">
        <v>115</v>
      </c>
      <c r="E563" t="s">
        <v>27</v>
      </c>
      <c r="F563">
        <v>29</v>
      </c>
      <c r="G563">
        <v>22</v>
      </c>
      <c r="H563">
        <v>0</v>
      </c>
      <c r="I563">
        <v>0</v>
      </c>
      <c r="J563">
        <v>2</v>
      </c>
      <c r="K563">
        <v>1</v>
      </c>
      <c r="L563" t="s">
        <v>28</v>
      </c>
      <c r="M563" t="s">
        <v>132</v>
      </c>
      <c r="N563" t="s">
        <v>113</v>
      </c>
      <c r="O563" t="s">
        <v>22</v>
      </c>
      <c r="P563" t="s">
        <v>23</v>
      </c>
      <c r="Q563" t="s">
        <v>24</v>
      </c>
    </row>
    <row r="564" spans="1:17" x14ac:dyDescent="0.2">
      <c r="A564" s="2">
        <v>34630</v>
      </c>
      <c r="B564" t="s">
        <v>239</v>
      </c>
      <c r="C564" t="s">
        <v>118</v>
      </c>
      <c r="D564" t="s">
        <v>115</v>
      </c>
      <c r="E564" t="s">
        <v>36</v>
      </c>
      <c r="F564">
        <v>80</v>
      </c>
      <c r="G564">
        <v>55</v>
      </c>
      <c r="H564">
        <v>0</v>
      </c>
      <c r="I564">
        <v>0</v>
      </c>
      <c r="J564">
        <v>0</v>
      </c>
      <c r="K564">
        <v>1</v>
      </c>
      <c r="L564" t="s">
        <v>28</v>
      </c>
      <c r="M564" t="s">
        <v>240</v>
      </c>
      <c r="N564" t="s">
        <v>239</v>
      </c>
      <c r="O564" t="s">
        <v>22</v>
      </c>
      <c r="P564" t="s">
        <v>23</v>
      </c>
      <c r="Q564" t="s">
        <v>41</v>
      </c>
    </row>
    <row r="565" spans="1:17" x14ac:dyDescent="0.2">
      <c r="A565" s="2">
        <v>34632</v>
      </c>
      <c r="B565" t="s">
        <v>239</v>
      </c>
      <c r="C565" t="s">
        <v>118</v>
      </c>
      <c r="D565" t="s">
        <v>115</v>
      </c>
      <c r="E565" t="s">
        <v>36</v>
      </c>
      <c r="F565">
        <v>65</v>
      </c>
      <c r="G565">
        <v>53</v>
      </c>
      <c r="H565">
        <v>0</v>
      </c>
      <c r="I565">
        <v>0</v>
      </c>
      <c r="J565">
        <v>2</v>
      </c>
      <c r="K565">
        <v>1</v>
      </c>
      <c r="L565" t="s">
        <v>28</v>
      </c>
      <c r="M565" t="s">
        <v>240</v>
      </c>
      <c r="N565" t="s">
        <v>239</v>
      </c>
      <c r="O565" t="s">
        <v>22</v>
      </c>
      <c r="P565" t="s">
        <v>23</v>
      </c>
      <c r="Q565" t="s">
        <v>24</v>
      </c>
    </row>
    <row r="566" spans="1:17" x14ac:dyDescent="0.2">
      <c r="A566" s="2">
        <v>34633</v>
      </c>
      <c r="B566" t="s">
        <v>81</v>
      </c>
      <c r="C566" t="s">
        <v>70</v>
      </c>
      <c r="D566" t="s">
        <v>50</v>
      </c>
      <c r="E566" t="s">
        <v>50</v>
      </c>
      <c r="F566">
        <v>119</v>
      </c>
      <c r="G566">
        <v>48</v>
      </c>
      <c r="H566">
        <v>0</v>
      </c>
      <c r="I566">
        <v>0</v>
      </c>
      <c r="J566">
        <v>0</v>
      </c>
      <c r="K566">
        <v>7</v>
      </c>
      <c r="L566" t="s">
        <v>28</v>
      </c>
      <c r="M566" t="s">
        <v>83</v>
      </c>
      <c r="N566" t="s">
        <v>81</v>
      </c>
      <c r="O566" t="s">
        <v>22</v>
      </c>
      <c r="P566" t="s">
        <v>23</v>
      </c>
      <c r="Q566" t="s">
        <v>41</v>
      </c>
    </row>
    <row r="567" spans="1:17" x14ac:dyDescent="0.2">
      <c r="A567" s="2">
        <v>34633</v>
      </c>
      <c r="B567" t="s">
        <v>113</v>
      </c>
      <c r="C567" t="s">
        <v>282</v>
      </c>
      <c r="D567" t="s">
        <v>115</v>
      </c>
      <c r="E567" t="s">
        <v>19</v>
      </c>
      <c r="F567">
        <v>27</v>
      </c>
      <c r="G567">
        <v>90</v>
      </c>
      <c r="H567">
        <v>0</v>
      </c>
      <c r="I567">
        <v>0</v>
      </c>
      <c r="J567">
        <v>1</v>
      </c>
      <c r="K567">
        <v>0</v>
      </c>
      <c r="L567" t="s">
        <v>28</v>
      </c>
      <c r="M567" t="s">
        <v>231</v>
      </c>
      <c r="N567" t="s">
        <v>113</v>
      </c>
      <c r="O567" t="s">
        <v>22</v>
      </c>
      <c r="P567" t="s">
        <v>23</v>
      </c>
      <c r="Q567" t="s">
        <v>24</v>
      </c>
    </row>
    <row r="568" spans="1:17" x14ac:dyDescent="0.2">
      <c r="A568" s="2">
        <v>34635</v>
      </c>
      <c r="B568" t="s">
        <v>176</v>
      </c>
      <c r="C568" t="s">
        <v>118</v>
      </c>
      <c r="D568" t="s">
        <v>115</v>
      </c>
      <c r="E568" t="s">
        <v>36</v>
      </c>
      <c r="F568">
        <v>54</v>
      </c>
      <c r="G568">
        <v>53</v>
      </c>
      <c r="H568">
        <v>0</v>
      </c>
      <c r="I568">
        <v>0</v>
      </c>
      <c r="J568">
        <v>3</v>
      </c>
      <c r="K568">
        <v>2</v>
      </c>
      <c r="L568" t="s">
        <v>28</v>
      </c>
      <c r="M568" t="s">
        <v>300</v>
      </c>
      <c r="N568" t="s">
        <v>176</v>
      </c>
      <c r="O568" t="s">
        <v>22</v>
      </c>
      <c r="P568" t="s">
        <v>23</v>
      </c>
      <c r="Q568" t="s">
        <v>24</v>
      </c>
    </row>
    <row r="569" spans="1:17" x14ac:dyDescent="0.2">
      <c r="A569" s="2">
        <v>34636</v>
      </c>
      <c r="B569" t="s">
        <v>301</v>
      </c>
      <c r="C569" t="s">
        <v>76</v>
      </c>
      <c r="D569" t="s">
        <v>115</v>
      </c>
      <c r="E569" t="s">
        <v>50</v>
      </c>
      <c r="F569">
        <v>47</v>
      </c>
      <c r="G569">
        <v>45</v>
      </c>
      <c r="H569">
        <v>0</v>
      </c>
      <c r="I569">
        <v>0</v>
      </c>
      <c r="J569">
        <v>0</v>
      </c>
      <c r="K569">
        <v>1</v>
      </c>
      <c r="L569" t="s">
        <v>28</v>
      </c>
      <c r="M569" t="s">
        <v>178</v>
      </c>
      <c r="N569" t="s">
        <v>176</v>
      </c>
      <c r="O569" t="s">
        <v>122</v>
      </c>
      <c r="P569" t="s">
        <v>23</v>
      </c>
      <c r="Q569" t="s">
        <v>41</v>
      </c>
    </row>
    <row r="570" spans="1:17" x14ac:dyDescent="0.2">
      <c r="A570" s="2">
        <v>34641</v>
      </c>
      <c r="B570" t="s">
        <v>176</v>
      </c>
      <c r="C570" t="s">
        <v>166</v>
      </c>
      <c r="D570" t="s">
        <v>115</v>
      </c>
      <c r="E570" t="s">
        <v>115</v>
      </c>
      <c r="F570">
        <v>54</v>
      </c>
      <c r="G570">
        <v>60</v>
      </c>
      <c r="H570">
        <v>0</v>
      </c>
      <c r="I570">
        <v>0</v>
      </c>
      <c r="J570">
        <v>2</v>
      </c>
      <c r="K570">
        <v>0</v>
      </c>
      <c r="L570" t="s">
        <v>401</v>
      </c>
      <c r="M570" t="s">
        <v>300</v>
      </c>
      <c r="N570" t="s">
        <v>176</v>
      </c>
      <c r="O570" t="s">
        <v>22</v>
      </c>
      <c r="P570" t="s">
        <v>23</v>
      </c>
      <c r="Q570" t="s">
        <v>24</v>
      </c>
    </row>
    <row r="571" spans="1:17" x14ac:dyDescent="0.2">
      <c r="A571" s="2">
        <v>34642</v>
      </c>
      <c r="B571" t="s">
        <v>402</v>
      </c>
      <c r="C571" t="s">
        <v>301</v>
      </c>
      <c r="D571" t="s">
        <v>115</v>
      </c>
      <c r="E571" t="s">
        <v>115</v>
      </c>
      <c r="F571">
        <v>84</v>
      </c>
      <c r="G571">
        <v>47</v>
      </c>
      <c r="H571">
        <v>0</v>
      </c>
      <c r="I571">
        <v>0</v>
      </c>
      <c r="J571">
        <v>2</v>
      </c>
      <c r="K571">
        <v>1</v>
      </c>
      <c r="L571" t="s">
        <v>401</v>
      </c>
      <c r="M571" t="s">
        <v>300</v>
      </c>
      <c r="N571" t="s">
        <v>176</v>
      </c>
      <c r="O571" t="s">
        <v>122</v>
      </c>
      <c r="P571" t="s">
        <v>23</v>
      </c>
      <c r="Q571" t="s">
        <v>24</v>
      </c>
    </row>
    <row r="572" spans="1:17" x14ac:dyDescent="0.2">
      <c r="A572" s="2">
        <v>34642</v>
      </c>
      <c r="B572" t="s">
        <v>239</v>
      </c>
      <c r="C572" t="s">
        <v>113</v>
      </c>
      <c r="D572" t="s">
        <v>115</v>
      </c>
      <c r="E572" t="s">
        <v>115</v>
      </c>
      <c r="F572">
        <v>65</v>
      </c>
      <c r="G572">
        <v>27</v>
      </c>
      <c r="H572">
        <v>0</v>
      </c>
      <c r="I572">
        <v>0</v>
      </c>
      <c r="J572">
        <v>1</v>
      </c>
      <c r="K572">
        <v>2</v>
      </c>
      <c r="L572" t="s">
        <v>401</v>
      </c>
      <c r="M572" t="s">
        <v>300</v>
      </c>
      <c r="N572" t="s">
        <v>176</v>
      </c>
      <c r="O572" t="s">
        <v>122</v>
      </c>
      <c r="P572" t="s">
        <v>23</v>
      </c>
      <c r="Q572" t="s">
        <v>41</v>
      </c>
    </row>
    <row r="573" spans="1:17" x14ac:dyDescent="0.2">
      <c r="A573" s="2">
        <v>34644</v>
      </c>
      <c r="B573" t="s">
        <v>101</v>
      </c>
      <c r="C573" t="s">
        <v>81</v>
      </c>
      <c r="D573" t="s">
        <v>50</v>
      </c>
      <c r="E573" t="s">
        <v>50</v>
      </c>
      <c r="F573">
        <v>72</v>
      </c>
      <c r="G573">
        <v>119</v>
      </c>
      <c r="H573">
        <v>0</v>
      </c>
      <c r="I573">
        <v>0</v>
      </c>
      <c r="J573">
        <v>0</v>
      </c>
      <c r="K573">
        <v>0</v>
      </c>
      <c r="L573" t="s">
        <v>28</v>
      </c>
      <c r="M573" t="s">
        <v>403</v>
      </c>
      <c r="N573" t="s">
        <v>101</v>
      </c>
      <c r="O573" t="s">
        <v>22</v>
      </c>
      <c r="P573" t="s">
        <v>23</v>
      </c>
      <c r="Q573" t="s">
        <v>30</v>
      </c>
    </row>
    <row r="574" spans="1:17" x14ac:dyDescent="0.2">
      <c r="A574" s="2">
        <v>34644</v>
      </c>
      <c r="B574" t="s">
        <v>176</v>
      </c>
      <c r="C574" t="s">
        <v>113</v>
      </c>
      <c r="D574" t="s">
        <v>115</v>
      </c>
      <c r="E574" t="s">
        <v>115</v>
      </c>
      <c r="F574">
        <v>54</v>
      </c>
      <c r="G574">
        <v>27</v>
      </c>
      <c r="H574">
        <v>0</v>
      </c>
      <c r="I574">
        <v>0</v>
      </c>
      <c r="J574">
        <v>1</v>
      </c>
      <c r="K574">
        <v>1</v>
      </c>
      <c r="L574" t="s">
        <v>401</v>
      </c>
      <c r="M574" t="s">
        <v>300</v>
      </c>
      <c r="N574" t="s">
        <v>176</v>
      </c>
      <c r="O574" t="s">
        <v>22</v>
      </c>
      <c r="P574" t="s">
        <v>23</v>
      </c>
      <c r="Q574" t="s">
        <v>30</v>
      </c>
    </row>
    <row r="575" spans="1:17" x14ac:dyDescent="0.2">
      <c r="A575" s="2">
        <v>34644</v>
      </c>
      <c r="B575" t="s">
        <v>239</v>
      </c>
      <c r="C575" t="s">
        <v>402</v>
      </c>
      <c r="D575" t="s">
        <v>115</v>
      </c>
      <c r="E575" t="s">
        <v>115</v>
      </c>
      <c r="F575">
        <v>65</v>
      </c>
      <c r="G575">
        <v>84</v>
      </c>
      <c r="H575">
        <v>0</v>
      </c>
      <c r="I575">
        <v>0</v>
      </c>
      <c r="J575">
        <v>1</v>
      </c>
      <c r="K575">
        <v>1</v>
      </c>
      <c r="L575" t="s">
        <v>401</v>
      </c>
      <c r="M575" t="s">
        <v>300</v>
      </c>
      <c r="N575" t="s">
        <v>176</v>
      </c>
      <c r="O575" t="s">
        <v>122</v>
      </c>
      <c r="P575" t="s">
        <v>23</v>
      </c>
      <c r="Q575" t="s">
        <v>30</v>
      </c>
    </row>
    <row r="576" spans="1:17" x14ac:dyDescent="0.2">
      <c r="A576" s="2">
        <v>34645</v>
      </c>
      <c r="B576" t="s">
        <v>301</v>
      </c>
      <c r="C576" t="s">
        <v>166</v>
      </c>
      <c r="D576" t="s">
        <v>115</v>
      </c>
      <c r="E576" t="s">
        <v>115</v>
      </c>
      <c r="F576">
        <v>47</v>
      </c>
      <c r="G576">
        <v>60</v>
      </c>
      <c r="H576">
        <v>0</v>
      </c>
      <c r="I576">
        <v>0</v>
      </c>
      <c r="J576">
        <v>1</v>
      </c>
      <c r="K576">
        <v>0</v>
      </c>
      <c r="L576" t="s">
        <v>401</v>
      </c>
      <c r="M576" t="s">
        <v>300</v>
      </c>
      <c r="N576" t="s">
        <v>176</v>
      </c>
      <c r="O576" t="s">
        <v>122</v>
      </c>
      <c r="P576" t="s">
        <v>23</v>
      </c>
      <c r="Q576" t="s">
        <v>24</v>
      </c>
    </row>
    <row r="577" spans="1:17" x14ac:dyDescent="0.2">
      <c r="A577" s="2">
        <v>34645</v>
      </c>
      <c r="B577" t="s">
        <v>110</v>
      </c>
      <c r="C577" t="s">
        <v>120</v>
      </c>
      <c r="D577" t="s">
        <v>36</v>
      </c>
      <c r="E577" t="s">
        <v>36</v>
      </c>
      <c r="F577">
        <v>33</v>
      </c>
      <c r="G577">
        <v>29</v>
      </c>
      <c r="H577">
        <v>0</v>
      </c>
      <c r="I577">
        <v>0</v>
      </c>
      <c r="J577">
        <v>1</v>
      </c>
      <c r="K577">
        <v>1</v>
      </c>
      <c r="L577" t="s">
        <v>28</v>
      </c>
      <c r="M577" t="s">
        <v>112</v>
      </c>
      <c r="N577" t="s">
        <v>110</v>
      </c>
      <c r="O577" t="s">
        <v>22</v>
      </c>
      <c r="P577" t="s">
        <v>23</v>
      </c>
      <c r="Q577" t="s">
        <v>30</v>
      </c>
    </row>
    <row r="578" spans="1:17" x14ac:dyDescent="0.2">
      <c r="A578" s="2">
        <v>34646</v>
      </c>
      <c r="B578" t="s">
        <v>128</v>
      </c>
      <c r="C578" t="s">
        <v>136</v>
      </c>
      <c r="D578" t="s">
        <v>36</v>
      </c>
      <c r="E578" t="s">
        <v>36</v>
      </c>
      <c r="F578">
        <v>30</v>
      </c>
      <c r="G578">
        <v>22</v>
      </c>
      <c r="H578">
        <v>0</v>
      </c>
      <c r="I578">
        <v>0</v>
      </c>
      <c r="J578">
        <v>2</v>
      </c>
      <c r="K578">
        <v>0</v>
      </c>
      <c r="L578" t="s">
        <v>28</v>
      </c>
      <c r="M578" t="s">
        <v>130</v>
      </c>
      <c r="N578" t="s">
        <v>128</v>
      </c>
      <c r="O578" t="s">
        <v>22</v>
      </c>
      <c r="P578" t="s">
        <v>23</v>
      </c>
      <c r="Q578" t="s">
        <v>24</v>
      </c>
    </row>
    <row r="579" spans="1:17" x14ac:dyDescent="0.2">
      <c r="A579" s="2">
        <v>34647</v>
      </c>
      <c r="B579" t="s">
        <v>166</v>
      </c>
      <c r="C579" t="s">
        <v>239</v>
      </c>
      <c r="D579" t="s">
        <v>115</v>
      </c>
      <c r="E579" t="s">
        <v>115</v>
      </c>
      <c r="F579">
        <v>60</v>
      </c>
      <c r="G579">
        <v>65</v>
      </c>
      <c r="H579">
        <v>0</v>
      </c>
      <c r="I579">
        <v>0</v>
      </c>
      <c r="J579">
        <v>4</v>
      </c>
      <c r="K579">
        <v>2</v>
      </c>
      <c r="L579" t="s">
        <v>401</v>
      </c>
      <c r="M579" t="s">
        <v>300</v>
      </c>
      <c r="N579" t="s">
        <v>176</v>
      </c>
      <c r="O579" t="s">
        <v>122</v>
      </c>
      <c r="P579" t="s">
        <v>23</v>
      </c>
      <c r="Q579" t="s">
        <v>24</v>
      </c>
    </row>
    <row r="580" spans="1:17" x14ac:dyDescent="0.2">
      <c r="A580" s="2">
        <v>34647</v>
      </c>
      <c r="B580" t="s">
        <v>176</v>
      </c>
      <c r="C580" t="s">
        <v>301</v>
      </c>
      <c r="D580" t="s">
        <v>115</v>
      </c>
      <c r="E580" t="s">
        <v>115</v>
      </c>
      <c r="F580">
        <v>54</v>
      </c>
      <c r="G580">
        <v>47</v>
      </c>
      <c r="H580">
        <v>0</v>
      </c>
      <c r="I580">
        <v>0</v>
      </c>
      <c r="J580">
        <v>2</v>
      </c>
      <c r="K580">
        <v>0</v>
      </c>
      <c r="L580" t="s">
        <v>401</v>
      </c>
      <c r="M580" t="s">
        <v>300</v>
      </c>
      <c r="N580" t="s">
        <v>176</v>
      </c>
      <c r="O580" t="s">
        <v>22</v>
      </c>
      <c r="P580" t="s">
        <v>23</v>
      </c>
      <c r="Q580" t="s">
        <v>24</v>
      </c>
    </row>
    <row r="581" spans="1:17" x14ac:dyDescent="0.2">
      <c r="A581" s="2">
        <v>34648</v>
      </c>
      <c r="B581" t="s">
        <v>113</v>
      </c>
      <c r="C581" t="s">
        <v>402</v>
      </c>
      <c r="D581" t="s">
        <v>115</v>
      </c>
      <c r="E581" t="s">
        <v>115</v>
      </c>
      <c r="F581">
        <v>27</v>
      </c>
      <c r="G581">
        <v>84</v>
      </c>
      <c r="H581">
        <v>0</v>
      </c>
      <c r="I581">
        <v>0</v>
      </c>
      <c r="J581">
        <v>3</v>
      </c>
      <c r="K581">
        <v>1</v>
      </c>
      <c r="L581" t="s">
        <v>401</v>
      </c>
      <c r="M581" t="s">
        <v>300</v>
      </c>
      <c r="N581" t="s">
        <v>176</v>
      </c>
      <c r="O581" t="s">
        <v>122</v>
      </c>
      <c r="P581" t="s">
        <v>23</v>
      </c>
      <c r="Q581" t="s">
        <v>24</v>
      </c>
    </row>
    <row r="582" spans="1:17" x14ac:dyDescent="0.2">
      <c r="A582" s="2">
        <v>34649</v>
      </c>
      <c r="B582" t="s">
        <v>183</v>
      </c>
      <c r="C582" t="s">
        <v>374</v>
      </c>
      <c r="D582" t="s">
        <v>36</v>
      </c>
      <c r="E582" t="s">
        <v>36</v>
      </c>
      <c r="F582">
        <v>24</v>
      </c>
      <c r="G582">
        <v>115</v>
      </c>
      <c r="H582">
        <v>0</v>
      </c>
      <c r="I582">
        <v>0</v>
      </c>
      <c r="J582">
        <v>5</v>
      </c>
      <c r="K582">
        <v>0</v>
      </c>
      <c r="L582" t="s">
        <v>62</v>
      </c>
      <c r="M582" t="s">
        <v>266</v>
      </c>
      <c r="N582" t="s">
        <v>183</v>
      </c>
      <c r="O582" t="s">
        <v>22</v>
      </c>
      <c r="P582" t="s">
        <v>23</v>
      </c>
      <c r="Q582" t="s">
        <v>24</v>
      </c>
    </row>
    <row r="583" spans="1:17" x14ac:dyDescent="0.2">
      <c r="A583" s="2">
        <v>34649</v>
      </c>
      <c r="B583" t="s">
        <v>197</v>
      </c>
      <c r="C583" t="s">
        <v>339</v>
      </c>
      <c r="D583" t="s">
        <v>36</v>
      </c>
      <c r="E583" t="s">
        <v>36</v>
      </c>
      <c r="F583">
        <v>137</v>
      </c>
      <c r="G583">
        <v>128</v>
      </c>
      <c r="H583">
        <v>0</v>
      </c>
      <c r="I583">
        <v>0</v>
      </c>
      <c r="J583">
        <v>1</v>
      </c>
      <c r="K583">
        <v>1</v>
      </c>
      <c r="L583" t="s">
        <v>62</v>
      </c>
      <c r="M583" t="s">
        <v>225</v>
      </c>
      <c r="N583" t="s">
        <v>197</v>
      </c>
      <c r="O583" t="s">
        <v>22</v>
      </c>
      <c r="P583" t="s">
        <v>23</v>
      </c>
      <c r="Q583" t="s">
        <v>30</v>
      </c>
    </row>
    <row r="584" spans="1:17" x14ac:dyDescent="0.2">
      <c r="A584" s="2">
        <v>34650</v>
      </c>
      <c r="B584" t="s">
        <v>196</v>
      </c>
      <c r="C584" t="s">
        <v>199</v>
      </c>
      <c r="D584" t="s">
        <v>36</v>
      </c>
      <c r="E584" t="s">
        <v>36</v>
      </c>
      <c r="F584">
        <v>107</v>
      </c>
      <c r="G584">
        <v>26</v>
      </c>
      <c r="H584">
        <v>0</v>
      </c>
      <c r="I584">
        <v>0</v>
      </c>
      <c r="J584">
        <v>1</v>
      </c>
      <c r="K584">
        <v>2</v>
      </c>
      <c r="L584" t="s">
        <v>62</v>
      </c>
      <c r="M584" t="s">
        <v>198</v>
      </c>
      <c r="N584" t="s">
        <v>196</v>
      </c>
      <c r="O584" t="s">
        <v>22</v>
      </c>
      <c r="P584" t="s">
        <v>23</v>
      </c>
      <c r="Q584" t="s">
        <v>41</v>
      </c>
    </row>
    <row r="585" spans="1:17" x14ac:dyDescent="0.2">
      <c r="A585" s="2">
        <v>34650</v>
      </c>
      <c r="B585" t="s">
        <v>166</v>
      </c>
      <c r="C585" t="s">
        <v>113</v>
      </c>
      <c r="D585" t="s">
        <v>115</v>
      </c>
      <c r="E585" t="s">
        <v>115</v>
      </c>
      <c r="F585">
        <v>60</v>
      </c>
      <c r="G585">
        <v>27</v>
      </c>
      <c r="H585">
        <v>0</v>
      </c>
      <c r="I585">
        <v>0</v>
      </c>
      <c r="J585">
        <v>1</v>
      </c>
      <c r="K585">
        <v>2</v>
      </c>
      <c r="L585" t="s">
        <v>401</v>
      </c>
      <c r="M585" t="s">
        <v>300</v>
      </c>
      <c r="N585" t="s">
        <v>176</v>
      </c>
      <c r="O585" t="s">
        <v>122</v>
      </c>
      <c r="P585" t="s">
        <v>23</v>
      </c>
      <c r="Q585" t="s">
        <v>41</v>
      </c>
    </row>
    <row r="586" spans="1:17" x14ac:dyDescent="0.2">
      <c r="A586" s="2">
        <v>34650</v>
      </c>
      <c r="B586" t="s">
        <v>92</v>
      </c>
      <c r="C586" t="s">
        <v>244</v>
      </c>
      <c r="D586" t="s">
        <v>50</v>
      </c>
      <c r="E586" t="s">
        <v>50</v>
      </c>
      <c r="F586">
        <v>8</v>
      </c>
      <c r="G586">
        <v>42</v>
      </c>
      <c r="H586">
        <v>0</v>
      </c>
      <c r="I586">
        <v>0</v>
      </c>
      <c r="J586">
        <v>3</v>
      </c>
      <c r="K586">
        <v>2</v>
      </c>
      <c r="L586" t="s">
        <v>291</v>
      </c>
      <c r="M586" t="s">
        <v>124</v>
      </c>
      <c r="N586" t="s">
        <v>92</v>
      </c>
      <c r="O586" t="s">
        <v>22</v>
      </c>
      <c r="P586" t="s">
        <v>23</v>
      </c>
      <c r="Q586" t="s">
        <v>24</v>
      </c>
    </row>
    <row r="587" spans="1:17" x14ac:dyDescent="0.2">
      <c r="A587" s="2">
        <v>34650</v>
      </c>
      <c r="B587" t="s">
        <v>211</v>
      </c>
      <c r="C587" t="s">
        <v>380</v>
      </c>
      <c r="D587" t="s">
        <v>36</v>
      </c>
      <c r="E587" t="s">
        <v>36</v>
      </c>
      <c r="F587">
        <v>90</v>
      </c>
      <c r="G587">
        <v>114</v>
      </c>
      <c r="H587">
        <v>0</v>
      </c>
      <c r="I587">
        <v>0</v>
      </c>
      <c r="J587">
        <v>2</v>
      </c>
      <c r="K587">
        <v>0</v>
      </c>
      <c r="L587" t="s">
        <v>62</v>
      </c>
      <c r="M587" t="s">
        <v>373</v>
      </c>
      <c r="N587" t="s">
        <v>211</v>
      </c>
      <c r="O587" t="s">
        <v>22</v>
      </c>
      <c r="P587" t="s">
        <v>23</v>
      </c>
      <c r="Q587" t="s">
        <v>24</v>
      </c>
    </row>
    <row r="588" spans="1:17" x14ac:dyDescent="0.2">
      <c r="A588" s="2">
        <v>34650</v>
      </c>
      <c r="B588" t="s">
        <v>208</v>
      </c>
      <c r="C588" t="s">
        <v>150</v>
      </c>
      <c r="D588" t="s">
        <v>36</v>
      </c>
      <c r="E588" t="s">
        <v>36</v>
      </c>
      <c r="F588">
        <v>101</v>
      </c>
      <c r="G588">
        <v>58</v>
      </c>
      <c r="H588">
        <v>0</v>
      </c>
      <c r="I588">
        <v>0</v>
      </c>
      <c r="J588">
        <v>1</v>
      </c>
      <c r="K588">
        <v>1</v>
      </c>
      <c r="L588" t="s">
        <v>62</v>
      </c>
      <c r="M588" t="s">
        <v>398</v>
      </c>
      <c r="N588" t="s">
        <v>208</v>
      </c>
      <c r="O588" t="s">
        <v>22</v>
      </c>
      <c r="P588" t="s">
        <v>23</v>
      </c>
      <c r="Q588" t="s">
        <v>30</v>
      </c>
    </row>
    <row r="589" spans="1:17" x14ac:dyDescent="0.2">
      <c r="A589" s="2">
        <v>34650</v>
      </c>
      <c r="B589" t="s">
        <v>176</v>
      </c>
      <c r="C589" t="s">
        <v>402</v>
      </c>
      <c r="D589" t="s">
        <v>115</v>
      </c>
      <c r="E589" t="s">
        <v>115</v>
      </c>
      <c r="F589">
        <v>54</v>
      </c>
      <c r="G589">
        <v>84</v>
      </c>
      <c r="H589">
        <v>0</v>
      </c>
      <c r="I589">
        <v>0</v>
      </c>
      <c r="J589">
        <v>0</v>
      </c>
      <c r="K589">
        <v>0</v>
      </c>
      <c r="L589" t="s">
        <v>401</v>
      </c>
      <c r="M589" t="s">
        <v>300</v>
      </c>
      <c r="N589" t="s">
        <v>176</v>
      </c>
      <c r="O589" t="s">
        <v>22</v>
      </c>
      <c r="P589" t="s">
        <v>23</v>
      </c>
      <c r="Q589" t="s">
        <v>30</v>
      </c>
    </row>
    <row r="590" spans="1:17" x14ac:dyDescent="0.2">
      <c r="A590" s="2">
        <v>34651</v>
      </c>
      <c r="B590" t="s">
        <v>141</v>
      </c>
      <c r="C590" t="s">
        <v>404</v>
      </c>
      <c r="D590" t="s">
        <v>36</v>
      </c>
      <c r="E590" t="s">
        <v>36</v>
      </c>
      <c r="F590">
        <v>79</v>
      </c>
      <c r="G590">
        <v>145</v>
      </c>
      <c r="H590">
        <v>0</v>
      </c>
      <c r="I590">
        <v>0</v>
      </c>
      <c r="J590">
        <v>3</v>
      </c>
      <c r="K590">
        <v>0</v>
      </c>
      <c r="L590" t="s">
        <v>62</v>
      </c>
      <c r="M590" t="s">
        <v>173</v>
      </c>
      <c r="N590" t="s">
        <v>141</v>
      </c>
      <c r="O590" t="s">
        <v>22</v>
      </c>
      <c r="P590" t="s">
        <v>23</v>
      </c>
      <c r="Q590" t="s">
        <v>24</v>
      </c>
    </row>
    <row r="591" spans="1:17" x14ac:dyDescent="0.2">
      <c r="A591" s="2">
        <v>34651</v>
      </c>
      <c r="B591" t="s">
        <v>202</v>
      </c>
      <c r="C591" t="s">
        <v>118</v>
      </c>
      <c r="D591" t="s">
        <v>36</v>
      </c>
      <c r="E591" t="s">
        <v>36</v>
      </c>
      <c r="F591">
        <v>117</v>
      </c>
      <c r="G591">
        <v>53</v>
      </c>
      <c r="H591">
        <v>0</v>
      </c>
      <c r="I591">
        <v>0</v>
      </c>
      <c r="J591">
        <v>1</v>
      </c>
      <c r="K591">
        <v>4</v>
      </c>
      <c r="L591" t="s">
        <v>62</v>
      </c>
      <c r="M591" t="s">
        <v>376</v>
      </c>
      <c r="N591" t="s">
        <v>202</v>
      </c>
      <c r="O591" t="s">
        <v>22</v>
      </c>
      <c r="P591" t="s">
        <v>23</v>
      </c>
      <c r="Q591" t="s">
        <v>41</v>
      </c>
    </row>
    <row r="592" spans="1:17" x14ac:dyDescent="0.2">
      <c r="A592" s="2">
        <v>34651</v>
      </c>
      <c r="B592" t="s">
        <v>405</v>
      </c>
      <c r="C592" t="s">
        <v>120</v>
      </c>
      <c r="D592" t="s">
        <v>36</v>
      </c>
      <c r="E592" t="s">
        <v>36</v>
      </c>
      <c r="F592">
        <v>151</v>
      </c>
      <c r="G592">
        <v>29</v>
      </c>
      <c r="H592">
        <v>0</v>
      </c>
      <c r="I592">
        <v>0</v>
      </c>
      <c r="J592">
        <v>2</v>
      </c>
      <c r="K592">
        <v>0</v>
      </c>
      <c r="L592" t="s">
        <v>62</v>
      </c>
      <c r="M592" t="s">
        <v>406</v>
      </c>
      <c r="N592" t="s">
        <v>405</v>
      </c>
      <c r="O592" t="s">
        <v>22</v>
      </c>
      <c r="P592" t="s">
        <v>23</v>
      </c>
      <c r="Q592" t="s">
        <v>24</v>
      </c>
    </row>
    <row r="593" spans="1:17" x14ac:dyDescent="0.2">
      <c r="A593" s="2">
        <v>34651</v>
      </c>
      <c r="B593" t="s">
        <v>111</v>
      </c>
      <c r="C593" t="s">
        <v>267</v>
      </c>
      <c r="D593" t="s">
        <v>36</v>
      </c>
      <c r="E593" t="s">
        <v>36</v>
      </c>
      <c r="F593">
        <v>49</v>
      </c>
      <c r="G593">
        <v>116</v>
      </c>
      <c r="H593">
        <v>0</v>
      </c>
      <c r="I593">
        <v>0</v>
      </c>
      <c r="J593">
        <v>0</v>
      </c>
      <c r="K593">
        <v>0</v>
      </c>
      <c r="L593" t="s">
        <v>62</v>
      </c>
      <c r="M593" t="s">
        <v>218</v>
      </c>
      <c r="N593" t="s">
        <v>111</v>
      </c>
      <c r="O593" t="s">
        <v>22</v>
      </c>
      <c r="P593" t="s">
        <v>23</v>
      </c>
      <c r="Q593" t="s">
        <v>30</v>
      </c>
    </row>
    <row r="594" spans="1:17" x14ac:dyDescent="0.2">
      <c r="A594" s="2">
        <v>34651</v>
      </c>
      <c r="B594" t="s">
        <v>110</v>
      </c>
      <c r="C594" t="s">
        <v>136</v>
      </c>
      <c r="D594" t="s">
        <v>36</v>
      </c>
      <c r="E594" t="s">
        <v>36</v>
      </c>
      <c r="F594">
        <v>33</v>
      </c>
      <c r="G594">
        <v>22</v>
      </c>
      <c r="H594">
        <v>0</v>
      </c>
      <c r="I594">
        <v>0</v>
      </c>
      <c r="J594">
        <v>1</v>
      </c>
      <c r="K594">
        <v>0</v>
      </c>
      <c r="L594" t="s">
        <v>62</v>
      </c>
      <c r="M594" t="s">
        <v>112</v>
      </c>
      <c r="N594" t="s">
        <v>110</v>
      </c>
      <c r="O594" t="s">
        <v>22</v>
      </c>
      <c r="P594" t="s">
        <v>23</v>
      </c>
      <c r="Q594" t="s">
        <v>24</v>
      </c>
    </row>
    <row r="595" spans="1:17" x14ac:dyDescent="0.2">
      <c r="A595" s="2">
        <v>34651</v>
      </c>
      <c r="B595" t="s">
        <v>296</v>
      </c>
      <c r="C595" t="s">
        <v>34</v>
      </c>
      <c r="D595" t="s">
        <v>36</v>
      </c>
      <c r="E595" t="s">
        <v>36</v>
      </c>
      <c r="F595">
        <v>98</v>
      </c>
      <c r="G595">
        <v>63</v>
      </c>
      <c r="H595">
        <v>0</v>
      </c>
      <c r="I595">
        <v>0</v>
      </c>
      <c r="J595">
        <v>2</v>
      </c>
      <c r="K595">
        <v>1</v>
      </c>
      <c r="L595" t="s">
        <v>62</v>
      </c>
      <c r="M595" t="s">
        <v>399</v>
      </c>
      <c r="N595" t="s">
        <v>296</v>
      </c>
      <c r="O595" t="s">
        <v>22</v>
      </c>
      <c r="P595" t="s">
        <v>23</v>
      </c>
      <c r="Q595" t="s">
        <v>24</v>
      </c>
    </row>
    <row r="596" spans="1:17" x14ac:dyDescent="0.2">
      <c r="A596" s="2">
        <v>34651</v>
      </c>
      <c r="B596" t="s">
        <v>237</v>
      </c>
      <c r="C596" t="s">
        <v>35</v>
      </c>
      <c r="D596" t="s">
        <v>36</v>
      </c>
      <c r="E596" t="s">
        <v>36</v>
      </c>
      <c r="F596">
        <v>76</v>
      </c>
      <c r="G596">
        <v>68</v>
      </c>
      <c r="H596">
        <v>0</v>
      </c>
      <c r="I596">
        <v>0</v>
      </c>
      <c r="J596">
        <v>4</v>
      </c>
      <c r="K596">
        <v>2</v>
      </c>
      <c r="L596" t="s">
        <v>62</v>
      </c>
      <c r="M596" t="s">
        <v>366</v>
      </c>
      <c r="N596" t="s">
        <v>237</v>
      </c>
      <c r="O596" t="s">
        <v>22</v>
      </c>
      <c r="P596" t="s">
        <v>23</v>
      </c>
      <c r="Q596" t="s">
        <v>24</v>
      </c>
    </row>
    <row r="597" spans="1:17" x14ac:dyDescent="0.2">
      <c r="A597" s="2">
        <v>34651</v>
      </c>
      <c r="B597" t="s">
        <v>239</v>
      </c>
      <c r="C597" t="s">
        <v>301</v>
      </c>
      <c r="D597" t="s">
        <v>115</v>
      </c>
      <c r="E597" t="s">
        <v>115</v>
      </c>
      <c r="F597">
        <v>65</v>
      </c>
      <c r="G597">
        <v>47</v>
      </c>
      <c r="H597">
        <v>0</v>
      </c>
      <c r="I597">
        <v>0</v>
      </c>
      <c r="J597">
        <v>0</v>
      </c>
      <c r="K597">
        <v>0</v>
      </c>
      <c r="L597" t="s">
        <v>401</v>
      </c>
      <c r="M597" t="s">
        <v>300</v>
      </c>
      <c r="N597" t="s">
        <v>176</v>
      </c>
      <c r="O597" t="s">
        <v>122</v>
      </c>
      <c r="P597" t="s">
        <v>23</v>
      </c>
      <c r="Q597" t="s">
        <v>30</v>
      </c>
    </row>
    <row r="598" spans="1:17" x14ac:dyDescent="0.2">
      <c r="A598" s="2">
        <v>34651</v>
      </c>
      <c r="B598" t="s">
        <v>82</v>
      </c>
      <c r="C598" t="s">
        <v>69</v>
      </c>
      <c r="D598" t="s">
        <v>50</v>
      </c>
      <c r="E598" t="s">
        <v>50</v>
      </c>
      <c r="F598">
        <v>25</v>
      </c>
      <c r="G598">
        <v>41</v>
      </c>
      <c r="H598">
        <v>0</v>
      </c>
      <c r="I598">
        <v>0</v>
      </c>
      <c r="J598">
        <v>1</v>
      </c>
      <c r="K598">
        <v>0</v>
      </c>
      <c r="L598" t="s">
        <v>291</v>
      </c>
      <c r="M598" t="s">
        <v>187</v>
      </c>
      <c r="N598" t="s">
        <v>82</v>
      </c>
      <c r="O598" t="s">
        <v>22</v>
      </c>
      <c r="P598" t="s">
        <v>23</v>
      </c>
      <c r="Q598" t="s">
        <v>24</v>
      </c>
    </row>
    <row r="599" spans="1:17" x14ac:dyDescent="0.2">
      <c r="A599" s="2">
        <v>34651</v>
      </c>
      <c r="B599" t="s">
        <v>168</v>
      </c>
      <c r="C599" t="s">
        <v>81</v>
      </c>
      <c r="D599" t="s">
        <v>50</v>
      </c>
      <c r="E599" t="s">
        <v>50</v>
      </c>
      <c r="F599">
        <v>81</v>
      </c>
      <c r="G599">
        <v>119</v>
      </c>
      <c r="H599">
        <v>0</v>
      </c>
      <c r="I599">
        <v>0</v>
      </c>
      <c r="J599">
        <v>3</v>
      </c>
      <c r="K599">
        <v>0</v>
      </c>
      <c r="L599" t="s">
        <v>291</v>
      </c>
      <c r="M599" t="s">
        <v>318</v>
      </c>
      <c r="N599" t="s">
        <v>168</v>
      </c>
      <c r="O599" t="s">
        <v>22</v>
      </c>
      <c r="P599" t="s">
        <v>23</v>
      </c>
      <c r="Q599" t="s">
        <v>24</v>
      </c>
    </row>
    <row r="600" spans="1:17" x14ac:dyDescent="0.2">
      <c r="A600" s="2">
        <v>34651</v>
      </c>
      <c r="B600" t="s">
        <v>138</v>
      </c>
      <c r="C600" t="s">
        <v>149</v>
      </c>
      <c r="D600" t="s">
        <v>36</v>
      </c>
      <c r="E600" t="s">
        <v>36</v>
      </c>
      <c r="F600">
        <v>20</v>
      </c>
      <c r="G600">
        <v>69</v>
      </c>
      <c r="H600">
        <v>0</v>
      </c>
      <c r="I600">
        <v>0</v>
      </c>
      <c r="J600">
        <v>1</v>
      </c>
      <c r="K600">
        <v>1</v>
      </c>
      <c r="L600" t="s">
        <v>62</v>
      </c>
      <c r="M600" t="s">
        <v>139</v>
      </c>
      <c r="N600" t="s">
        <v>138</v>
      </c>
      <c r="O600" t="s">
        <v>22</v>
      </c>
      <c r="P600" t="s">
        <v>23</v>
      </c>
      <c r="Q600" t="s">
        <v>30</v>
      </c>
    </row>
    <row r="601" spans="1:17" x14ac:dyDescent="0.2">
      <c r="A601" s="2">
        <v>34653</v>
      </c>
      <c r="B601" t="s">
        <v>402</v>
      </c>
      <c r="C601" t="s">
        <v>166</v>
      </c>
      <c r="D601" t="s">
        <v>115</v>
      </c>
      <c r="E601" t="s">
        <v>115</v>
      </c>
      <c r="F601">
        <v>84</v>
      </c>
      <c r="G601">
        <v>60</v>
      </c>
      <c r="H601">
        <v>0</v>
      </c>
      <c r="I601">
        <v>0</v>
      </c>
      <c r="J601">
        <v>1</v>
      </c>
      <c r="K601">
        <v>1</v>
      </c>
      <c r="L601" t="s">
        <v>401</v>
      </c>
      <c r="M601" t="s">
        <v>300</v>
      </c>
      <c r="N601" t="s">
        <v>176</v>
      </c>
      <c r="O601" t="s">
        <v>122</v>
      </c>
      <c r="P601" t="s">
        <v>23</v>
      </c>
      <c r="Q601" t="s">
        <v>30</v>
      </c>
    </row>
    <row r="602" spans="1:17" x14ac:dyDescent="0.2">
      <c r="A602" s="2">
        <v>34653</v>
      </c>
      <c r="B602" t="s">
        <v>222</v>
      </c>
      <c r="C602" t="s">
        <v>282</v>
      </c>
      <c r="D602" t="s">
        <v>27</v>
      </c>
      <c r="E602" t="s">
        <v>19</v>
      </c>
      <c r="F602">
        <v>139</v>
      </c>
      <c r="G602">
        <v>90</v>
      </c>
      <c r="H602">
        <v>0</v>
      </c>
      <c r="I602">
        <v>0</v>
      </c>
      <c r="J602">
        <v>1</v>
      </c>
      <c r="K602">
        <v>2</v>
      </c>
      <c r="L602" t="s">
        <v>28</v>
      </c>
      <c r="M602" t="s">
        <v>407</v>
      </c>
      <c r="N602" t="s">
        <v>222</v>
      </c>
      <c r="O602" t="s">
        <v>22</v>
      </c>
      <c r="P602" t="s">
        <v>23</v>
      </c>
      <c r="Q602" t="s">
        <v>41</v>
      </c>
    </row>
    <row r="603" spans="1:17" x14ac:dyDescent="0.2">
      <c r="A603" s="2">
        <v>34653</v>
      </c>
      <c r="B603" t="s">
        <v>174</v>
      </c>
      <c r="C603" t="s">
        <v>101</v>
      </c>
      <c r="D603" t="s">
        <v>50</v>
      </c>
      <c r="E603" t="s">
        <v>50</v>
      </c>
      <c r="F603">
        <v>156</v>
      </c>
      <c r="G603">
        <v>72</v>
      </c>
      <c r="H603">
        <v>0</v>
      </c>
      <c r="I603">
        <v>0</v>
      </c>
      <c r="J603">
        <v>0</v>
      </c>
      <c r="K603">
        <v>1</v>
      </c>
      <c r="L603" t="s">
        <v>291</v>
      </c>
      <c r="M603" t="s">
        <v>385</v>
      </c>
      <c r="N603" t="s">
        <v>174</v>
      </c>
      <c r="O603" t="s">
        <v>22</v>
      </c>
      <c r="P603" t="s">
        <v>23</v>
      </c>
      <c r="Q603" t="s">
        <v>41</v>
      </c>
    </row>
    <row r="604" spans="1:17" x14ac:dyDescent="0.2">
      <c r="A604" s="2">
        <v>34654</v>
      </c>
      <c r="B604" t="s">
        <v>85</v>
      </c>
      <c r="C604" t="s">
        <v>129</v>
      </c>
      <c r="D604" t="s">
        <v>50</v>
      </c>
      <c r="E604" t="s">
        <v>50</v>
      </c>
      <c r="F604">
        <v>113</v>
      </c>
      <c r="G604">
        <v>4</v>
      </c>
      <c r="H604">
        <v>0</v>
      </c>
      <c r="I604">
        <v>0</v>
      </c>
      <c r="J604">
        <v>1</v>
      </c>
      <c r="K604">
        <v>2</v>
      </c>
      <c r="L604" t="s">
        <v>291</v>
      </c>
      <c r="M604" t="s">
        <v>86</v>
      </c>
      <c r="N604" t="s">
        <v>85</v>
      </c>
      <c r="O604" t="s">
        <v>22</v>
      </c>
      <c r="P604" t="s">
        <v>23</v>
      </c>
      <c r="Q604" t="s">
        <v>41</v>
      </c>
    </row>
    <row r="605" spans="1:17" x14ac:dyDescent="0.2">
      <c r="A605" s="2">
        <v>34654</v>
      </c>
      <c r="B605" t="s">
        <v>386</v>
      </c>
      <c r="C605" t="s">
        <v>123</v>
      </c>
      <c r="D605" t="s">
        <v>50</v>
      </c>
      <c r="E605" t="s">
        <v>50</v>
      </c>
      <c r="F605">
        <v>150</v>
      </c>
      <c r="G605">
        <v>51</v>
      </c>
      <c r="H605">
        <v>0</v>
      </c>
      <c r="I605">
        <v>0</v>
      </c>
      <c r="J605">
        <v>0</v>
      </c>
      <c r="K605">
        <v>2</v>
      </c>
      <c r="L605" t="s">
        <v>291</v>
      </c>
      <c r="M605" t="s">
        <v>408</v>
      </c>
      <c r="N605" t="s">
        <v>180</v>
      </c>
      <c r="O605" t="s">
        <v>122</v>
      </c>
      <c r="P605" t="s">
        <v>23</v>
      </c>
      <c r="Q605" t="s">
        <v>41</v>
      </c>
    </row>
    <row r="606" spans="1:17" x14ac:dyDescent="0.2">
      <c r="A606" s="2">
        <v>34654</v>
      </c>
      <c r="B606" t="s">
        <v>317</v>
      </c>
      <c r="C606" t="s">
        <v>49</v>
      </c>
      <c r="D606" t="s">
        <v>50</v>
      </c>
      <c r="E606" t="s">
        <v>50</v>
      </c>
      <c r="F606">
        <v>121</v>
      </c>
      <c r="G606">
        <v>10</v>
      </c>
      <c r="H606">
        <v>0</v>
      </c>
      <c r="I606">
        <v>0</v>
      </c>
      <c r="J606">
        <v>0</v>
      </c>
      <c r="K606">
        <v>4</v>
      </c>
      <c r="L606" t="s">
        <v>291</v>
      </c>
      <c r="M606" t="s">
        <v>394</v>
      </c>
      <c r="N606" t="s">
        <v>317</v>
      </c>
      <c r="O606" t="s">
        <v>22</v>
      </c>
      <c r="P606" t="s">
        <v>23</v>
      </c>
      <c r="Q606" t="s">
        <v>41</v>
      </c>
    </row>
    <row r="607" spans="1:17" x14ac:dyDescent="0.2">
      <c r="A607" s="2">
        <v>34654</v>
      </c>
      <c r="B607" t="s">
        <v>147</v>
      </c>
      <c r="C607" t="s">
        <v>328</v>
      </c>
      <c r="D607" t="s">
        <v>50</v>
      </c>
      <c r="E607" t="s">
        <v>50</v>
      </c>
      <c r="F607">
        <v>21</v>
      </c>
      <c r="G607">
        <v>108</v>
      </c>
      <c r="H607">
        <v>0</v>
      </c>
      <c r="I607">
        <v>0</v>
      </c>
      <c r="J607">
        <v>1</v>
      </c>
      <c r="K607">
        <v>1</v>
      </c>
      <c r="L607" t="s">
        <v>291</v>
      </c>
      <c r="M607" t="s">
        <v>148</v>
      </c>
      <c r="N607" t="s">
        <v>147</v>
      </c>
      <c r="O607" t="s">
        <v>22</v>
      </c>
      <c r="P607" t="s">
        <v>23</v>
      </c>
      <c r="Q607" t="s">
        <v>30</v>
      </c>
    </row>
    <row r="608" spans="1:17" x14ac:dyDescent="0.2">
      <c r="A608" s="2">
        <v>34654</v>
      </c>
      <c r="B608" t="s">
        <v>87</v>
      </c>
      <c r="C608" t="s">
        <v>384</v>
      </c>
      <c r="D608" t="s">
        <v>50</v>
      </c>
      <c r="E608" t="s">
        <v>50</v>
      </c>
      <c r="F608">
        <v>16</v>
      </c>
      <c r="G608">
        <v>124</v>
      </c>
      <c r="H608">
        <v>0</v>
      </c>
      <c r="I608">
        <v>0</v>
      </c>
      <c r="J608">
        <v>4</v>
      </c>
      <c r="K608">
        <v>1</v>
      </c>
      <c r="L608" t="s">
        <v>291</v>
      </c>
      <c r="M608" t="s">
        <v>88</v>
      </c>
      <c r="N608" t="s">
        <v>87</v>
      </c>
      <c r="O608" t="s">
        <v>22</v>
      </c>
      <c r="P608" t="s">
        <v>23</v>
      </c>
      <c r="Q608" t="s">
        <v>24</v>
      </c>
    </row>
    <row r="609" spans="1:17" x14ac:dyDescent="0.2">
      <c r="A609" s="2">
        <v>34654</v>
      </c>
      <c r="B609" t="s">
        <v>107</v>
      </c>
      <c r="C609" t="s">
        <v>39</v>
      </c>
      <c r="D609" t="s">
        <v>19</v>
      </c>
      <c r="E609" t="s">
        <v>19</v>
      </c>
      <c r="F609">
        <v>46</v>
      </c>
      <c r="G609">
        <v>9</v>
      </c>
      <c r="H609">
        <v>0</v>
      </c>
      <c r="I609">
        <v>0</v>
      </c>
      <c r="J609">
        <v>0</v>
      </c>
      <c r="K609">
        <v>3</v>
      </c>
      <c r="L609" t="s">
        <v>28</v>
      </c>
      <c r="M609" t="s">
        <v>310</v>
      </c>
      <c r="N609" t="s">
        <v>107</v>
      </c>
      <c r="O609" t="s">
        <v>22</v>
      </c>
      <c r="P609" t="s">
        <v>23</v>
      </c>
      <c r="Q609" t="s">
        <v>41</v>
      </c>
    </row>
    <row r="610" spans="1:17" x14ac:dyDescent="0.2">
      <c r="A610" s="2">
        <v>34654</v>
      </c>
      <c r="B610" t="s">
        <v>145</v>
      </c>
      <c r="C610" t="s">
        <v>286</v>
      </c>
      <c r="D610" t="s">
        <v>50</v>
      </c>
      <c r="E610" t="s">
        <v>50</v>
      </c>
      <c r="F610">
        <v>75</v>
      </c>
      <c r="G610">
        <v>141</v>
      </c>
      <c r="H610">
        <v>0</v>
      </c>
      <c r="I610">
        <v>0</v>
      </c>
      <c r="J610">
        <v>2</v>
      </c>
      <c r="K610">
        <v>0</v>
      </c>
      <c r="L610" t="s">
        <v>291</v>
      </c>
      <c r="M610" t="s">
        <v>146</v>
      </c>
      <c r="N610" t="s">
        <v>145</v>
      </c>
      <c r="O610" t="s">
        <v>22</v>
      </c>
      <c r="P610" t="s">
        <v>23</v>
      </c>
      <c r="Q610" t="s">
        <v>24</v>
      </c>
    </row>
    <row r="611" spans="1:17" x14ac:dyDescent="0.2">
      <c r="A611" s="2">
        <v>34654</v>
      </c>
      <c r="B611" t="s">
        <v>89</v>
      </c>
      <c r="C611" t="s">
        <v>135</v>
      </c>
      <c r="D611" t="s">
        <v>50</v>
      </c>
      <c r="E611" t="s">
        <v>36</v>
      </c>
      <c r="F611">
        <v>17</v>
      </c>
      <c r="G611">
        <v>12</v>
      </c>
      <c r="H611">
        <v>0</v>
      </c>
      <c r="I611">
        <v>0</v>
      </c>
      <c r="J611">
        <v>1</v>
      </c>
      <c r="K611">
        <v>0</v>
      </c>
      <c r="L611" t="s">
        <v>28</v>
      </c>
      <c r="M611" t="s">
        <v>91</v>
      </c>
      <c r="N611" t="s">
        <v>89</v>
      </c>
      <c r="O611" t="s">
        <v>22</v>
      </c>
      <c r="P611" t="s">
        <v>23</v>
      </c>
      <c r="Q611" t="s">
        <v>24</v>
      </c>
    </row>
    <row r="612" spans="1:17" x14ac:dyDescent="0.2">
      <c r="A612" s="2">
        <v>34654</v>
      </c>
      <c r="B612" t="s">
        <v>70</v>
      </c>
      <c r="C612" t="s">
        <v>48</v>
      </c>
      <c r="D612" t="s">
        <v>50</v>
      </c>
      <c r="E612" t="s">
        <v>50</v>
      </c>
      <c r="F612">
        <v>48</v>
      </c>
      <c r="G612">
        <v>132</v>
      </c>
      <c r="H612">
        <v>0</v>
      </c>
      <c r="I612">
        <v>0</v>
      </c>
      <c r="J612">
        <v>5</v>
      </c>
      <c r="K612">
        <v>0</v>
      </c>
      <c r="L612" t="s">
        <v>291</v>
      </c>
      <c r="M612" t="s">
        <v>383</v>
      </c>
      <c r="N612" t="s">
        <v>70</v>
      </c>
      <c r="O612" t="s">
        <v>22</v>
      </c>
      <c r="P612" t="s">
        <v>23</v>
      </c>
      <c r="Q612" t="s">
        <v>24</v>
      </c>
    </row>
    <row r="613" spans="1:17" x14ac:dyDescent="0.2">
      <c r="A613" s="2">
        <v>34654</v>
      </c>
      <c r="B613" t="s">
        <v>345</v>
      </c>
      <c r="C613" t="s">
        <v>161</v>
      </c>
      <c r="D613" t="s">
        <v>50</v>
      </c>
      <c r="E613" t="s">
        <v>50</v>
      </c>
      <c r="F613">
        <v>106</v>
      </c>
      <c r="G613">
        <v>40</v>
      </c>
      <c r="H613">
        <v>0</v>
      </c>
      <c r="I613">
        <v>0</v>
      </c>
      <c r="J613">
        <v>5</v>
      </c>
      <c r="K613">
        <v>0</v>
      </c>
      <c r="L613" t="s">
        <v>291</v>
      </c>
      <c r="M613" t="s">
        <v>360</v>
      </c>
      <c r="N613" t="s">
        <v>345</v>
      </c>
      <c r="O613" t="s">
        <v>22</v>
      </c>
      <c r="P613" t="s">
        <v>23</v>
      </c>
      <c r="Q613" t="s">
        <v>24</v>
      </c>
    </row>
    <row r="614" spans="1:17" x14ac:dyDescent="0.2">
      <c r="A614" s="2">
        <v>34654</v>
      </c>
      <c r="B614" t="s">
        <v>153</v>
      </c>
      <c r="C614" t="s">
        <v>125</v>
      </c>
      <c r="D614" t="s">
        <v>50</v>
      </c>
      <c r="E614" t="s">
        <v>50</v>
      </c>
      <c r="F614">
        <v>31</v>
      </c>
      <c r="G614">
        <v>134</v>
      </c>
      <c r="H614">
        <v>0</v>
      </c>
      <c r="I614">
        <v>0</v>
      </c>
      <c r="J614">
        <v>2</v>
      </c>
      <c r="K614">
        <v>0</v>
      </c>
      <c r="L614" t="s">
        <v>291</v>
      </c>
      <c r="M614" t="s">
        <v>191</v>
      </c>
      <c r="N614" t="s">
        <v>153</v>
      </c>
      <c r="O614" t="s">
        <v>22</v>
      </c>
      <c r="P614" t="s">
        <v>23</v>
      </c>
      <c r="Q614" t="s">
        <v>24</v>
      </c>
    </row>
    <row r="615" spans="1:17" x14ac:dyDescent="0.2">
      <c r="A615" s="2">
        <v>34654</v>
      </c>
      <c r="B615" t="s">
        <v>119</v>
      </c>
      <c r="C615" t="s">
        <v>274</v>
      </c>
      <c r="D615" t="s">
        <v>50</v>
      </c>
      <c r="E615" t="s">
        <v>50</v>
      </c>
      <c r="F615">
        <v>2</v>
      </c>
      <c r="G615">
        <v>67</v>
      </c>
      <c r="H615">
        <v>0</v>
      </c>
      <c r="I615">
        <v>0</v>
      </c>
      <c r="J615">
        <v>1</v>
      </c>
      <c r="K615">
        <v>2</v>
      </c>
      <c r="L615" t="s">
        <v>291</v>
      </c>
      <c r="M615" t="s">
        <v>409</v>
      </c>
      <c r="N615" t="s">
        <v>119</v>
      </c>
      <c r="O615" t="s">
        <v>22</v>
      </c>
      <c r="P615" t="s">
        <v>23</v>
      </c>
      <c r="Q615" t="s">
        <v>41</v>
      </c>
    </row>
    <row r="616" spans="1:17" x14ac:dyDescent="0.2">
      <c r="A616" s="2">
        <v>34654</v>
      </c>
      <c r="B616" t="s">
        <v>301</v>
      </c>
      <c r="C616" t="s">
        <v>113</v>
      </c>
      <c r="D616" t="s">
        <v>115</v>
      </c>
      <c r="E616" t="s">
        <v>115</v>
      </c>
      <c r="F616">
        <v>47</v>
      </c>
      <c r="G616">
        <v>27</v>
      </c>
      <c r="H616">
        <v>0</v>
      </c>
      <c r="I616">
        <v>0</v>
      </c>
      <c r="J616">
        <v>0</v>
      </c>
      <c r="K616">
        <v>2</v>
      </c>
      <c r="L616" t="s">
        <v>401</v>
      </c>
      <c r="M616" t="s">
        <v>300</v>
      </c>
      <c r="N616" t="s">
        <v>176</v>
      </c>
      <c r="O616" t="s">
        <v>122</v>
      </c>
      <c r="P616" t="s">
        <v>23</v>
      </c>
      <c r="Q616" t="s">
        <v>41</v>
      </c>
    </row>
    <row r="617" spans="1:17" x14ac:dyDescent="0.2">
      <c r="A617" s="2">
        <v>34654</v>
      </c>
      <c r="B617" t="s">
        <v>126</v>
      </c>
      <c r="C617" t="s">
        <v>293</v>
      </c>
      <c r="D617" t="s">
        <v>50</v>
      </c>
      <c r="E617" t="s">
        <v>50</v>
      </c>
      <c r="F617">
        <v>5</v>
      </c>
      <c r="G617">
        <v>32</v>
      </c>
      <c r="H617">
        <v>0</v>
      </c>
      <c r="I617">
        <v>0</v>
      </c>
      <c r="J617">
        <v>0</v>
      </c>
      <c r="K617">
        <v>0</v>
      </c>
      <c r="L617" t="s">
        <v>291</v>
      </c>
      <c r="M617" t="s">
        <v>157</v>
      </c>
      <c r="N617" t="s">
        <v>126</v>
      </c>
      <c r="O617" t="s">
        <v>22</v>
      </c>
      <c r="P617" t="s">
        <v>23</v>
      </c>
      <c r="Q617" t="s">
        <v>30</v>
      </c>
    </row>
    <row r="618" spans="1:17" x14ac:dyDescent="0.2">
      <c r="A618" s="2">
        <v>34654</v>
      </c>
      <c r="B618" t="s">
        <v>100</v>
      </c>
      <c r="C618" t="s">
        <v>98</v>
      </c>
      <c r="D618" t="s">
        <v>50</v>
      </c>
      <c r="E618" t="s">
        <v>50</v>
      </c>
      <c r="F618">
        <v>39</v>
      </c>
      <c r="G618">
        <v>11</v>
      </c>
      <c r="H618">
        <v>0</v>
      </c>
      <c r="I618">
        <v>0</v>
      </c>
      <c r="J618">
        <v>0</v>
      </c>
      <c r="K618">
        <v>4</v>
      </c>
      <c r="L618" t="s">
        <v>291</v>
      </c>
      <c r="M618" t="s">
        <v>102</v>
      </c>
      <c r="N618" t="s">
        <v>100</v>
      </c>
      <c r="O618" t="s">
        <v>22</v>
      </c>
      <c r="P618" t="s">
        <v>23</v>
      </c>
      <c r="Q618" t="s">
        <v>41</v>
      </c>
    </row>
    <row r="619" spans="1:17" x14ac:dyDescent="0.2">
      <c r="A619" s="2">
        <v>34654</v>
      </c>
      <c r="B619" t="s">
        <v>90</v>
      </c>
      <c r="C619" t="s">
        <v>67</v>
      </c>
      <c r="D619" t="s">
        <v>50</v>
      </c>
      <c r="E619" t="s">
        <v>50</v>
      </c>
      <c r="F619">
        <v>36</v>
      </c>
      <c r="G619">
        <v>19</v>
      </c>
      <c r="H619">
        <v>0</v>
      </c>
      <c r="I619">
        <v>0</v>
      </c>
      <c r="J619">
        <v>0</v>
      </c>
      <c r="K619">
        <v>0</v>
      </c>
      <c r="L619" t="s">
        <v>291</v>
      </c>
      <c r="M619" t="s">
        <v>410</v>
      </c>
      <c r="N619" t="s">
        <v>90</v>
      </c>
      <c r="O619" t="s">
        <v>22</v>
      </c>
      <c r="P619" t="s">
        <v>23</v>
      </c>
      <c r="Q619" t="s">
        <v>30</v>
      </c>
    </row>
    <row r="620" spans="1:17" x14ac:dyDescent="0.2">
      <c r="A620" s="2">
        <v>34654</v>
      </c>
      <c r="B620" t="s">
        <v>104</v>
      </c>
      <c r="C620" t="s">
        <v>95</v>
      </c>
      <c r="D620" t="s">
        <v>50</v>
      </c>
      <c r="E620" t="s">
        <v>50</v>
      </c>
      <c r="F620">
        <v>28</v>
      </c>
      <c r="G620">
        <v>14</v>
      </c>
      <c r="H620">
        <v>0</v>
      </c>
      <c r="I620">
        <v>0</v>
      </c>
      <c r="J620">
        <v>1</v>
      </c>
      <c r="K620">
        <v>1</v>
      </c>
      <c r="L620" t="s">
        <v>291</v>
      </c>
      <c r="M620" t="s">
        <v>273</v>
      </c>
      <c r="N620" t="s">
        <v>104</v>
      </c>
      <c r="O620" t="s">
        <v>22</v>
      </c>
      <c r="P620" t="s">
        <v>23</v>
      </c>
      <c r="Q620" t="s">
        <v>30</v>
      </c>
    </row>
    <row r="621" spans="1:17" x14ac:dyDescent="0.2">
      <c r="A621" s="2">
        <v>34654</v>
      </c>
      <c r="B621" t="s">
        <v>249</v>
      </c>
      <c r="C621" t="s">
        <v>73</v>
      </c>
      <c r="D621" t="s">
        <v>50</v>
      </c>
      <c r="E621" t="s">
        <v>50</v>
      </c>
      <c r="F621">
        <v>73</v>
      </c>
      <c r="G621">
        <v>61</v>
      </c>
      <c r="H621">
        <v>0</v>
      </c>
      <c r="I621">
        <v>0</v>
      </c>
      <c r="J621">
        <v>1</v>
      </c>
      <c r="K621">
        <v>2</v>
      </c>
      <c r="L621" t="s">
        <v>291</v>
      </c>
      <c r="M621" t="s">
        <v>299</v>
      </c>
      <c r="N621" t="s">
        <v>249</v>
      </c>
      <c r="O621" t="s">
        <v>22</v>
      </c>
      <c r="P621" t="s">
        <v>23</v>
      </c>
      <c r="Q621" t="s">
        <v>41</v>
      </c>
    </row>
    <row r="622" spans="1:17" x14ac:dyDescent="0.2">
      <c r="A622" s="2">
        <v>34654</v>
      </c>
      <c r="B622" t="s">
        <v>106</v>
      </c>
      <c r="C622" t="s">
        <v>72</v>
      </c>
      <c r="D622" t="s">
        <v>50</v>
      </c>
      <c r="E622" t="s">
        <v>50</v>
      </c>
      <c r="F622">
        <v>6</v>
      </c>
      <c r="G622">
        <v>13</v>
      </c>
      <c r="H622">
        <v>0</v>
      </c>
      <c r="I622">
        <v>0</v>
      </c>
      <c r="J622">
        <v>3</v>
      </c>
      <c r="K622">
        <v>0</v>
      </c>
      <c r="L622" t="s">
        <v>291</v>
      </c>
      <c r="M622" t="s">
        <v>194</v>
      </c>
      <c r="N622" t="s">
        <v>106</v>
      </c>
      <c r="O622" t="s">
        <v>22</v>
      </c>
      <c r="P622" t="s">
        <v>23</v>
      </c>
      <c r="Q622" t="s">
        <v>24</v>
      </c>
    </row>
    <row r="623" spans="1:17" x14ac:dyDescent="0.2">
      <c r="A623" s="2">
        <v>34654</v>
      </c>
      <c r="B623" t="s">
        <v>52</v>
      </c>
      <c r="C623" t="s">
        <v>94</v>
      </c>
      <c r="D623" t="s">
        <v>50</v>
      </c>
      <c r="E623" t="s">
        <v>50</v>
      </c>
      <c r="F623">
        <v>3</v>
      </c>
      <c r="G623">
        <v>52</v>
      </c>
      <c r="H623">
        <v>0</v>
      </c>
      <c r="I623">
        <v>0</v>
      </c>
      <c r="J623">
        <v>2</v>
      </c>
      <c r="K623">
        <v>0</v>
      </c>
      <c r="L623" t="s">
        <v>291</v>
      </c>
      <c r="M623" t="s">
        <v>68</v>
      </c>
      <c r="N623" t="s">
        <v>52</v>
      </c>
      <c r="O623" t="s">
        <v>22</v>
      </c>
      <c r="P623" t="s">
        <v>23</v>
      </c>
      <c r="Q623" t="s">
        <v>24</v>
      </c>
    </row>
    <row r="624" spans="1:17" x14ac:dyDescent="0.2">
      <c r="A624" s="2">
        <v>34654</v>
      </c>
      <c r="B624" t="s">
        <v>53</v>
      </c>
      <c r="C624" t="s">
        <v>76</v>
      </c>
      <c r="D624" t="s">
        <v>50</v>
      </c>
      <c r="E624" t="s">
        <v>50</v>
      </c>
      <c r="F624">
        <v>7</v>
      </c>
      <c r="G624">
        <v>45</v>
      </c>
      <c r="H624">
        <v>0</v>
      </c>
      <c r="I624">
        <v>0</v>
      </c>
      <c r="J624">
        <v>1</v>
      </c>
      <c r="K624">
        <v>0</v>
      </c>
      <c r="L624" t="s">
        <v>291</v>
      </c>
      <c r="M624" t="s">
        <v>411</v>
      </c>
      <c r="N624" t="s">
        <v>53</v>
      </c>
      <c r="O624" t="s">
        <v>22</v>
      </c>
      <c r="P624" t="s">
        <v>23</v>
      </c>
      <c r="Q624" t="s">
        <v>24</v>
      </c>
    </row>
    <row r="625" spans="1:17" x14ac:dyDescent="0.2">
      <c r="A625" s="2">
        <v>34654</v>
      </c>
      <c r="B625" t="s">
        <v>176</v>
      </c>
      <c r="C625" t="s">
        <v>239</v>
      </c>
      <c r="D625" t="s">
        <v>115</v>
      </c>
      <c r="E625" t="s">
        <v>115</v>
      </c>
      <c r="F625">
        <v>54</v>
      </c>
      <c r="G625">
        <v>65</v>
      </c>
      <c r="H625">
        <v>0</v>
      </c>
      <c r="I625">
        <v>0</v>
      </c>
      <c r="J625">
        <v>2</v>
      </c>
      <c r="K625">
        <v>0</v>
      </c>
      <c r="L625" t="s">
        <v>401</v>
      </c>
      <c r="M625" t="s">
        <v>300</v>
      </c>
      <c r="N625" t="s">
        <v>176</v>
      </c>
      <c r="O625" t="s">
        <v>22</v>
      </c>
      <c r="P625" t="s">
        <v>23</v>
      </c>
      <c r="Q625" t="s">
        <v>24</v>
      </c>
    </row>
    <row r="626" spans="1:17" x14ac:dyDescent="0.2">
      <c r="A626" s="2">
        <v>34657</v>
      </c>
      <c r="B626" t="s">
        <v>282</v>
      </c>
      <c r="C626" t="s">
        <v>77</v>
      </c>
      <c r="D626" t="s">
        <v>19</v>
      </c>
      <c r="E626" t="s">
        <v>27</v>
      </c>
      <c r="F626">
        <v>90</v>
      </c>
      <c r="G626">
        <v>23</v>
      </c>
      <c r="H626">
        <v>0</v>
      </c>
      <c r="I626">
        <v>0</v>
      </c>
      <c r="J626">
        <v>1</v>
      </c>
      <c r="K626">
        <v>0</v>
      </c>
      <c r="L626" t="s">
        <v>28</v>
      </c>
      <c r="M626" t="s">
        <v>285</v>
      </c>
      <c r="N626" t="s">
        <v>282</v>
      </c>
      <c r="O626" t="s">
        <v>22</v>
      </c>
      <c r="P626" t="s">
        <v>23</v>
      </c>
      <c r="Q626" t="s">
        <v>24</v>
      </c>
    </row>
    <row r="627" spans="1:17" x14ac:dyDescent="0.2">
      <c r="A627" s="2">
        <v>34658</v>
      </c>
      <c r="B627" t="s">
        <v>141</v>
      </c>
      <c r="C627" t="s">
        <v>138</v>
      </c>
      <c r="D627" t="s">
        <v>36</v>
      </c>
      <c r="E627" t="s">
        <v>36</v>
      </c>
      <c r="F627">
        <v>79</v>
      </c>
      <c r="G627">
        <v>20</v>
      </c>
      <c r="H627">
        <v>0</v>
      </c>
      <c r="I627">
        <v>0</v>
      </c>
      <c r="J627">
        <v>2</v>
      </c>
      <c r="K627">
        <v>1</v>
      </c>
      <c r="L627" t="s">
        <v>62</v>
      </c>
      <c r="M627" t="s">
        <v>173</v>
      </c>
      <c r="N627" t="s">
        <v>141</v>
      </c>
      <c r="O627" t="s">
        <v>22</v>
      </c>
      <c r="P627" t="s">
        <v>23</v>
      </c>
      <c r="Q627" t="s">
        <v>24</v>
      </c>
    </row>
    <row r="628" spans="1:17" x14ac:dyDescent="0.2">
      <c r="A628" s="2">
        <v>34660</v>
      </c>
      <c r="B628" t="s">
        <v>185</v>
      </c>
      <c r="C628" t="s">
        <v>77</v>
      </c>
      <c r="D628" t="s">
        <v>27</v>
      </c>
      <c r="E628" t="s">
        <v>27</v>
      </c>
      <c r="F628">
        <v>92</v>
      </c>
      <c r="G628">
        <v>24</v>
      </c>
      <c r="H628">
        <v>0</v>
      </c>
      <c r="I628">
        <v>0</v>
      </c>
      <c r="J628">
        <v>0</v>
      </c>
      <c r="K628">
        <v>3</v>
      </c>
      <c r="L628" t="s">
        <v>28</v>
      </c>
      <c r="M628" t="s">
        <v>412</v>
      </c>
      <c r="N628" t="s">
        <v>185</v>
      </c>
      <c r="O628" t="s">
        <v>22</v>
      </c>
      <c r="P628" t="s">
        <v>23</v>
      </c>
      <c r="Q628" t="s">
        <v>41</v>
      </c>
    </row>
    <row r="629" spans="1:17" x14ac:dyDescent="0.2">
      <c r="A629" s="2">
        <v>34664</v>
      </c>
      <c r="B629" t="s">
        <v>120</v>
      </c>
      <c r="C629" t="s">
        <v>136</v>
      </c>
      <c r="D629" t="s">
        <v>36</v>
      </c>
      <c r="E629" t="s">
        <v>36</v>
      </c>
      <c r="F629">
        <v>28</v>
      </c>
      <c r="G629">
        <v>25</v>
      </c>
      <c r="H629">
        <v>0</v>
      </c>
      <c r="I629">
        <v>0</v>
      </c>
      <c r="J629">
        <v>1</v>
      </c>
      <c r="K629">
        <v>2</v>
      </c>
      <c r="L629" t="s">
        <v>413</v>
      </c>
      <c r="M629" t="s">
        <v>414</v>
      </c>
      <c r="N629" t="s">
        <v>149</v>
      </c>
      <c r="O629" t="s">
        <v>122</v>
      </c>
      <c r="P629" t="s">
        <v>23</v>
      </c>
      <c r="Q629" t="s">
        <v>41</v>
      </c>
    </row>
    <row r="630" spans="1:17" x14ac:dyDescent="0.2">
      <c r="A630" s="2">
        <v>34667</v>
      </c>
      <c r="B630" t="s">
        <v>123</v>
      </c>
      <c r="C630" t="s">
        <v>145</v>
      </c>
      <c r="D630" t="s">
        <v>50</v>
      </c>
      <c r="E630" t="s">
        <v>50</v>
      </c>
      <c r="F630">
        <v>50</v>
      </c>
      <c r="G630">
        <v>69</v>
      </c>
      <c r="H630">
        <v>0</v>
      </c>
      <c r="I630">
        <v>0</v>
      </c>
      <c r="J630">
        <v>4</v>
      </c>
      <c r="K630">
        <v>3</v>
      </c>
      <c r="L630" t="s">
        <v>28</v>
      </c>
      <c r="M630" t="s">
        <v>415</v>
      </c>
      <c r="N630" t="s">
        <v>123</v>
      </c>
      <c r="O630" t="s">
        <v>22</v>
      </c>
      <c r="P630" t="s">
        <v>23</v>
      </c>
      <c r="Q630" t="s">
        <v>24</v>
      </c>
    </row>
    <row r="631" spans="1:17" x14ac:dyDescent="0.2">
      <c r="A631" s="2">
        <v>34668</v>
      </c>
      <c r="B631" t="s">
        <v>120</v>
      </c>
      <c r="C631" t="s">
        <v>199</v>
      </c>
      <c r="D631" t="s">
        <v>36</v>
      </c>
      <c r="E631" t="s">
        <v>36</v>
      </c>
      <c r="F631">
        <v>28</v>
      </c>
      <c r="G631">
        <v>26</v>
      </c>
      <c r="H631">
        <v>0</v>
      </c>
      <c r="I631">
        <v>0</v>
      </c>
      <c r="J631">
        <v>0</v>
      </c>
      <c r="K631">
        <v>1</v>
      </c>
      <c r="L631" t="s">
        <v>413</v>
      </c>
      <c r="M631" t="s">
        <v>416</v>
      </c>
      <c r="N631" t="s">
        <v>149</v>
      </c>
      <c r="O631" t="s">
        <v>122</v>
      </c>
      <c r="P631" t="s">
        <v>23</v>
      </c>
      <c r="Q631" t="s">
        <v>41</v>
      </c>
    </row>
    <row r="632" spans="1:17" x14ac:dyDescent="0.2">
      <c r="A632" s="2">
        <v>34668</v>
      </c>
      <c r="B632" t="s">
        <v>149</v>
      </c>
      <c r="C632" t="s">
        <v>136</v>
      </c>
      <c r="D632" t="s">
        <v>36</v>
      </c>
      <c r="E632" t="s">
        <v>36</v>
      </c>
      <c r="F632">
        <v>64</v>
      </c>
      <c r="G632">
        <v>25</v>
      </c>
      <c r="H632">
        <v>0</v>
      </c>
      <c r="I632">
        <v>0</v>
      </c>
      <c r="J632">
        <v>0</v>
      </c>
      <c r="K632">
        <v>0</v>
      </c>
      <c r="L632" t="s">
        <v>413</v>
      </c>
      <c r="M632" t="s">
        <v>416</v>
      </c>
      <c r="N632" t="s">
        <v>149</v>
      </c>
      <c r="O632" t="s">
        <v>22</v>
      </c>
      <c r="P632" t="s">
        <v>23</v>
      </c>
      <c r="Q632" t="s">
        <v>30</v>
      </c>
    </row>
    <row r="633" spans="1:17" x14ac:dyDescent="0.2">
      <c r="A633" s="2">
        <v>34668</v>
      </c>
      <c r="B633" t="s">
        <v>106</v>
      </c>
      <c r="C633" t="s">
        <v>70</v>
      </c>
      <c r="D633" t="s">
        <v>50</v>
      </c>
      <c r="E633" t="s">
        <v>50</v>
      </c>
      <c r="F633">
        <v>5</v>
      </c>
      <c r="G633">
        <v>41</v>
      </c>
      <c r="H633">
        <v>0</v>
      </c>
      <c r="I633">
        <v>0</v>
      </c>
      <c r="J633">
        <v>2</v>
      </c>
      <c r="K633">
        <v>0</v>
      </c>
      <c r="L633" t="s">
        <v>28</v>
      </c>
      <c r="M633" t="s">
        <v>417</v>
      </c>
      <c r="N633" t="s">
        <v>106</v>
      </c>
      <c r="O633" t="s">
        <v>22</v>
      </c>
      <c r="P633" t="s">
        <v>23</v>
      </c>
      <c r="Q633" t="s">
        <v>24</v>
      </c>
    </row>
    <row r="634" spans="1:17" x14ac:dyDescent="0.2">
      <c r="A634" s="2">
        <v>34669</v>
      </c>
      <c r="B634" t="s">
        <v>207</v>
      </c>
      <c r="C634" t="s">
        <v>211</v>
      </c>
      <c r="D634" t="s">
        <v>36</v>
      </c>
      <c r="E634" t="s">
        <v>36</v>
      </c>
      <c r="F634">
        <v>90</v>
      </c>
      <c r="G634">
        <v>85</v>
      </c>
      <c r="H634">
        <v>0</v>
      </c>
      <c r="I634">
        <v>0</v>
      </c>
      <c r="J634">
        <v>0</v>
      </c>
      <c r="K634">
        <v>1</v>
      </c>
      <c r="L634" t="s">
        <v>418</v>
      </c>
      <c r="M634" t="s">
        <v>209</v>
      </c>
      <c r="N634" t="s">
        <v>207</v>
      </c>
      <c r="O634" t="s">
        <v>22</v>
      </c>
      <c r="P634" t="s">
        <v>23</v>
      </c>
      <c r="Q634" t="s">
        <v>41</v>
      </c>
    </row>
    <row r="635" spans="1:17" x14ac:dyDescent="0.2">
      <c r="A635" s="2">
        <v>34669</v>
      </c>
      <c r="B635" t="s">
        <v>208</v>
      </c>
      <c r="C635" t="s">
        <v>419</v>
      </c>
      <c r="D635" t="s">
        <v>36</v>
      </c>
      <c r="E635" t="s">
        <v>36</v>
      </c>
      <c r="F635">
        <v>97</v>
      </c>
      <c r="G635">
        <v>170</v>
      </c>
      <c r="H635">
        <v>0</v>
      </c>
      <c r="I635">
        <v>0</v>
      </c>
      <c r="J635">
        <v>2</v>
      </c>
      <c r="K635">
        <v>0</v>
      </c>
      <c r="L635" t="s">
        <v>418</v>
      </c>
      <c r="M635" t="s">
        <v>209</v>
      </c>
      <c r="N635" t="s">
        <v>207</v>
      </c>
      <c r="O635" t="s">
        <v>122</v>
      </c>
      <c r="P635" t="s">
        <v>23</v>
      </c>
      <c r="Q635" t="s">
        <v>24</v>
      </c>
    </row>
    <row r="636" spans="1:17" x14ac:dyDescent="0.2">
      <c r="A636" s="2">
        <v>34672</v>
      </c>
      <c r="B636" t="s">
        <v>199</v>
      </c>
      <c r="C636" t="s">
        <v>136</v>
      </c>
      <c r="D636" t="s">
        <v>36</v>
      </c>
      <c r="E636" t="s">
        <v>36</v>
      </c>
      <c r="F636">
        <v>26</v>
      </c>
      <c r="G636">
        <v>25</v>
      </c>
      <c r="H636">
        <v>0</v>
      </c>
      <c r="I636">
        <v>0</v>
      </c>
      <c r="J636">
        <v>1</v>
      </c>
      <c r="K636">
        <v>1</v>
      </c>
      <c r="L636" t="s">
        <v>413</v>
      </c>
      <c r="M636" t="s">
        <v>420</v>
      </c>
      <c r="N636" t="s">
        <v>149</v>
      </c>
      <c r="O636" t="s">
        <v>122</v>
      </c>
      <c r="P636" t="s">
        <v>23</v>
      </c>
      <c r="Q636" t="s">
        <v>30</v>
      </c>
    </row>
    <row r="637" spans="1:17" x14ac:dyDescent="0.2">
      <c r="A637" s="2">
        <v>34672</v>
      </c>
      <c r="B637" t="s">
        <v>149</v>
      </c>
      <c r="C637" t="s">
        <v>120</v>
      </c>
      <c r="D637" t="s">
        <v>36</v>
      </c>
      <c r="E637" t="s">
        <v>36</v>
      </c>
      <c r="F637">
        <v>64</v>
      </c>
      <c r="G637">
        <v>28</v>
      </c>
      <c r="H637">
        <v>0</v>
      </c>
      <c r="I637">
        <v>0</v>
      </c>
      <c r="J637">
        <v>1</v>
      </c>
      <c r="K637">
        <v>1</v>
      </c>
      <c r="L637" t="s">
        <v>413</v>
      </c>
      <c r="M637" t="s">
        <v>420</v>
      </c>
      <c r="N637" t="s">
        <v>149</v>
      </c>
      <c r="O637" t="s">
        <v>22</v>
      </c>
      <c r="P637" t="s">
        <v>23</v>
      </c>
      <c r="Q637" t="s">
        <v>30</v>
      </c>
    </row>
    <row r="638" spans="1:17" x14ac:dyDescent="0.2">
      <c r="A638" s="2">
        <v>34672</v>
      </c>
      <c r="B638" t="s">
        <v>365</v>
      </c>
      <c r="C638" t="s">
        <v>224</v>
      </c>
      <c r="D638" t="s">
        <v>36</v>
      </c>
      <c r="E638" t="s">
        <v>36</v>
      </c>
      <c r="F638">
        <v>88</v>
      </c>
      <c r="G638">
        <v>95</v>
      </c>
      <c r="H638">
        <v>0</v>
      </c>
      <c r="I638">
        <v>0</v>
      </c>
      <c r="J638">
        <v>2</v>
      </c>
      <c r="K638">
        <v>0</v>
      </c>
      <c r="L638" t="s">
        <v>28</v>
      </c>
      <c r="M638" t="s">
        <v>400</v>
      </c>
      <c r="N638" t="s">
        <v>365</v>
      </c>
      <c r="O638" t="s">
        <v>22</v>
      </c>
      <c r="P638" t="s">
        <v>23</v>
      </c>
      <c r="Q638" t="s">
        <v>24</v>
      </c>
    </row>
    <row r="639" spans="1:17" x14ac:dyDescent="0.2">
      <c r="A639" s="2">
        <v>34673</v>
      </c>
      <c r="B639" t="s">
        <v>207</v>
      </c>
      <c r="C639" t="s">
        <v>208</v>
      </c>
      <c r="D639" t="s">
        <v>36</v>
      </c>
      <c r="E639" t="s">
        <v>36</v>
      </c>
      <c r="F639">
        <v>90</v>
      </c>
      <c r="G639">
        <v>97</v>
      </c>
      <c r="H639">
        <v>0</v>
      </c>
      <c r="I639">
        <v>0</v>
      </c>
      <c r="J639">
        <v>0</v>
      </c>
      <c r="K639">
        <v>1</v>
      </c>
      <c r="L639" t="s">
        <v>418</v>
      </c>
      <c r="M639" t="s">
        <v>209</v>
      </c>
      <c r="N639" t="s">
        <v>207</v>
      </c>
      <c r="O639" t="s">
        <v>22</v>
      </c>
      <c r="P639" t="s">
        <v>23</v>
      </c>
      <c r="Q639" t="s">
        <v>41</v>
      </c>
    </row>
    <row r="640" spans="1:17" x14ac:dyDescent="0.2">
      <c r="A640" s="2">
        <v>34676</v>
      </c>
      <c r="B640" t="s">
        <v>113</v>
      </c>
      <c r="C640" t="s">
        <v>90</v>
      </c>
      <c r="D640" t="s">
        <v>115</v>
      </c>
      <c r="E640" t="s">
        <v>50</v>
      </c>
      <c r="F640">
        <v>27</v>
      </c>
      <c r="G640">
        <v>33</v>
      </c>
      <c r="H640">
        <v>0</v>
      </c>
      <c r="I640">
        <v>0</v>
      </c>
      <c r="J640">
        <v>0</v>
      </c>
      <c r="K640">
        <v>2</v>
      </c>
      <c r="L640" t="s">
        <v>28</v>
      </c>
      <c r="M640" t="s">
        <v>231</v>
      </c>
      <c r="N640" t="s">
        <v>113</v>
      </c>
      <c r="O640" t="s">
        <v>22</v>
      </c>
      <c r="P640" t="s">
        <v>23</v>
      </c>
      <c r="Q640" t="s">
        <v>41</v>
      </c>
    </row>
    <row r="641" spans="1:17" x14ac:dyDescent="0.2">
      <c r="A641" s="2">
        <v>34676</v>
      </c>
      <c r="B641" t="s">
        <v>211</v>
      </c>
      <c r="C641" t="s">
        <v>208</v>
      </c>
      <c r="D641" t="s">
        <v>36</v>
      </c>
      <c r="E641" t="s">
        <v>36</v>
      </c>
      <c r="F641">
        <v>85</v>
      </c>
      <c r="G641">
        <v>97</v>
      </c>
      <c r="H641">
        <v>0</v>
      </c>
      <c r="I641">
        <v>0</v>
      </c>
      <c r="J641">
        <v>2</v>
      </c>
      <c r="K641">
        <v>2</v>
      </c>
      <c r="L641" t="s">
        <v>28</v>
      </c>
      <c r="M641" t="s">
        <v>209</v>
      </c>
      <c r="N641" t="s">
        <v>207</v>
      </c>
      <c r="O641" t="s">
        <v>122</v>
      </c>
      <c r="P641" t="s">
        <v>59</v>
      </c>
      <c r="Q641" t="s">
        <v>24</v>
      </c>
    </row>
    <row r="642" spans="1:17" x14ac:dyDescent="0.2">
      <c r="A642" s="2">
        <v>34678</v>
      </c>
      <c r="B642" t="s">
        <v>352</v>
      </c>
      <c r="C642" t="s">
        <v>136</v>
      </c>
      <c r="D642" t="s">
        <v>36</v>
      </c>
      <c r="E642" t="s">
        <v>36</v>
      </c>
      <c r="F642">
        <v>136</v>
      </c>
      <c r="G642">
        <v>25</v>
      </c>
      <c r="H642">
        <v>0</v>
      </c>
      <c r="I642">
        <v>0</v>
      </c>
      <c r="J642">
        <v>2</v>
      </c>
      <c r="K642">
        <v>1</v>
      </c>
      <c r="L642" t="s">
        <v>28</v>
      </c>
      <c r="M642" t="s">
        <v>371</v>
      </c>
      <c r="N642" t="s">
        <v>352</v>
      </c>
      <c r="O642" t="s">
        <v>22</v>
      </c>
      <c r="P642" t="s">
        <v>23</v>
      </c>
      <c r="Q642" t="s">
        <v>24</v>
      </c>
    </row>
    <row r="643" spans="1:17" x14ac:dyDescent="0.2">
      <c r="A643" s="2">
        <v>34678</v>
      </c>
      <c r="B643" t="s">
        <v>113</v>
      </c>
      <c r="C643" t="s">
        <v>90</v>
      </c>
      <c r="D643" t="s">
        <v>115</v>
      </c>
      <c r="E643" t="s">
        <v>50</v>
      </c>
      <c r="F643">
        <v>27</v>
      </c>
      <c r="G643">
        <v>33</v>
      </c>
      <c r="H643">
        <v>0</v>
      </c>
      <c r="I643">
        <v>0</v>
      </c>
      <c r="J643">
        <v>1</v>
      </c>
      <c r="K643">
        <v>2</v>
      </c>
      <c r="L643" t="s">
        <v>28</v>
      </c>
      <c r="M643" t="s">
        <v>231</v>
      </c>
      <c r="N643" t="s">
        <v>113</v>
      </c>
      <c r="O643" t="s">
        <v>22</v>
      </c>
      <c r="P643" t="s">
        <v>23</v>
      </c>
      <c r="Q643" t="s">
        <v>41</v>
      </c>
    </row>
    <row r="644" spans="1:17" x14ac:dyDescent="0.2">
      <c r="A644" s="2">
        <v>34679</v>
      </c>
      <c r="B644" t="s">
        <v>77</v>
      </c>
      <c r="C644" t="s">
        <v>304</v>
      </c>
      <c r="D644" t="s">
        <v>27</v>
      </c>
      <c r="E644" t="s">
        <v>27</v>
      </c>
      <c r="F644">
        <v>24</v>
      </c>
      <c r="G644">
        <v>54</v>
      </c>
      <c r="H644">
        <v>0</v>
      </c>
      <c r="I644">
        <v>0</v>
      </c>
      <c r="J644">
        <v>1</v>
      </c>
      <c r="K644">
        <v>1</v>
      </c>
      <c r="L644" t="s">
        <v>28</v>
      </c>
      <c r="M644" t="s">
        <v>186</v>
      </c>
      <c r="N644" t="s">
        <v>77</v>
      </c>
      <c r="O644" t="s">
        <v>22</v>
      </c>
      <c r="P644" t="s">
        <v>23</v>
      </c>
      <c r="Q644" t="s">
        <v>30</v>
      </c>
    </row>
    <row r="645" spans="1:17" x14ac:dyDescent="0.2">
      <c r="A645" s="2">
        <v>34682</v>
      </c>
      <c r="B645" t="s">
        <v>85</v>
      </c>
      <c r="C645" t="s">
        <v>345</v>
      </c>
      <c r="D645" t="s">
        <v>50</v>
      </c>
      <c r="E645" t="s">
        <v>50</v>
      </c>
      <c r="F645">
        <v>109</v>
      </c>
      <c r="G645">
        <v>93</v>
      </c>
      <c r="H645">
        <v>0</v>
      </c>
      <c r="I645">
        <v>0</v>
      </c>
      <c r="J645">
        <v>0</v>
      </c>
      <c r="K645">
        <v>1</v>
      </c>
      <c r="L645" t="s">
        <v>291</v>
      </c>
      <c r="M645" t="s">
        <v>86</v>
      </c>
      <c r="N645" t="s">
        <v>85</v>
      </c>
      <c r="O645" t="s">
        <v>22</v>
      </c>
      <c r="P645" t="s">
        <v>23</v>
      </c>
      <c r="Q645" t="s">
        <v>41</v>
      </c>
    </row>
    <row r="646" spans="1:17" x14ac:dyDescent="0.2">
      <c r="A646" s="2">
        <v>34682</v>
      </c>
      <c r="B646" t="s">
        <v>70</v>
      </c>
      <c r="C646" t="s">
        <v>125</v>
      </c>
      <c r="D646" t="s">
        <v>50</v>
      </c>
      <c r="E646" t="s">
        <v>50</v>
      </c>
      <c r="F646">
        <v>41</v>
      </c>
      <c r="G646">
        <v>133</v>
      </c>
      <c r="H646">
        <v>0</v>
      </c>
      <c r="I646">
        <v>0</v>
      </c>
      <c r="J646">
        <v>4</v>
      </c>
      <c r="K646">
        <v>1</v>
      </c>
      <c r="L646" t="s">
        <v>291</v>
      </c>
      <c r="M646" t="s">
        <v>383</v>
      </c>
      <c r="N646" t="s">
        <v>70</v>
      </c>
      <c r="O646" t="s">
        <v>22</v>
      </c>
      <c r="P646" t="s">
        <v>23</v>
      </c>
      <c r="Q646" t="s">
        <v>24</v>
      </c>
    </row>
    <row r="647" spans="1:17" x14ac:dyDescent="0.2">
      <c r="A647" s="2">
        <v>34682</v>
      </c>
      <c r="B647" t="s">
        <v>123</v>
      </c>
      <c r="C647" t="s">
        <v>92</v>
      </c>
      <c r="D647" t="s">
        <v>50</v>
      </c>
      <c r="E647" t="s">
        <v>50</v>
      </c>
      <c r="F647">
        <v>50</v>
      </c>
      <c r="G647">
        <v>11</v>
      </c>
      <c r="H647">
        <v>0</v>
      </c>
      <c r="I647">
        <v>0</v>
      </c>
      <c r="J647">
        <v>1</v>
      </c>
      <c r="K647">
        <v>1</v>
      </c>
      <c r="L647" t="s">
        <v>291</v>
      </c>
      <c r="M647" t="s">
        <v>179</v>
      </c>
      <c r="N647" t="s">
        <v>123</v>
      </c>
      <c r="O647" t="s">
        <v>22</v>
      </c>
      <c r="P647" t="s">
        <v>23</v>
      </c>
      <c r="Q647" t="s">
        <v>30</v>
      </c>
    </row>
    <row r="648" spans="1:17" x14ac:dyDescent="0.2">
      <c r="A648" s="2">
        <v>34682</v>
      </c>
      <c r="B648" t="s">
        <v>184</v>
      </c>
      <c r="C648" t="s">
        <v>49</v>
      </c>
      <c r="D648" t="s">
        <v>50</v>
      </c>
      <c r="E648" t="s">
        <v>50</v>
      </c>
      <c r="F648">
        <v>78</v>
      </c>
      <c r="G648">
        <v>10</v>
      </c>
      <c r="H648">
        <v>0</v>
      </c>
      <c r="I648">
        <v>0</v>
      </c>
      <c r="J648">
        <v>0</v>
      </c>
      <c r="K648">
        <v>1</v>
      </c>
      <c r="L648" t="s">
        <v>291</v>
      </c>
      <c r="M648" t="s">
        <v>193</v>
      </c>
      <c r="N648" t="s">
        <v>184</v>
      </c>
      <c r="O648" t="s">
        <v>22</v>
      </c>
      <c r="P648" t="s">
        <v>23</v>
      </c>
      <c r="Q648" t="s">
        <v>41</v>
      </c>
    </row>
    <row r="649" spans="1:17" x14ac:dyDescent="0.2">
      <c r="A649" s="2">
        <v>34682</v>
      </c>
      <c r="B649" t="s">
        <v>26</v>
      </c>
      <c r="C649" t="s">
        <v>94</v>
      </c>
      <c r="D649" t="s">
        <v>27</v>
      </c>
      <c r="E649" t="s">
        <v>50</v>
      </c>
      <c r="F649">
        <v>19</v>
      </c>
      <c r="G649">
        <v>59</v>
      </c>
      <c r="H649">
        <v>0</v>
      </c>
      <c r="I649">
        <v>0</v>
      </c>
      <c r="J649">
        <v>5</v>
      </c>
      <c r="K649">
        <v>1</v>
      </c>
      <c r="L649" t="s">
        <v>28</v>
      </c>
      <c r="M649" t="s">
        <v>219</v>
      </c>
      <c r="N649" t="s">
        <v>26</v>
      </c>
      <c r="O649" t="s">
        <v>22</v>
      </c>
      <c r="P649" t="s">
        <v>23</v>
      </c>
      <c r="Q649" t="s">
        <v>24</v>
      </c>
    </row>
    <row r="650" spans="1:17" x14ac:dyDescent="0.2">
      <c r="A650" s="2">
        <v>34682</v>
      </c>
      <c r="B650" t="s">
        <v>384</v>
      </c>
      <c r="C650" t="s">
        <v>129</v>
      </c>
      <c r="D650" t="s">
        <v>50</v>
      </c>
      <c r="E650" t="s">
        <v>50</v>
      </c>
      <c r="F650">
        <v>121</v>
      </c>
      <c r="G650">
        <v>4</v>
      </c>
      <c r="H650">
        <v>0</v>
      </c>
      <c r="I650">
        <v>0</v>
      </c>
      <c r="J650">
        <v>0</v>
      </c>
      <c r="K650">
        <v>3</v>
      </c>
      <c r="L650" t="s">
        <v>291</v>
      </c>
      <c r="M650" t="s">
        <v>395</v>
      </c>
      <c r="N650" t="s">
        <v>384</v>
      </c>
      <c r="O650" t="s">
        <v>22</v>
      </c>
      <c r="P650" t="s">
        <v>23</v>
      </c>
      <c r="Q650" t="s">
        <v>41</v>
      </c>
    </row>
    <row r="651" spans="1:17" x14ac:dyDescent="0.2">
      <c r="A651" s="2">
        <v>34682</v>
      </c>
      <c r="B651" t="s">
        <v>126</v>
      </c>
      <c r="C651" t="s">
        <v>97</v>
      </c>
      <c r="D651" t="s">
        <v>50</v>
      </c>
      <c r="E651" t="s">
        <v>50</v>
      </c>
      <c r="F651">
        <v>6</v>
      </c>
      <c r="G651">
        <v>129</v>
      </c>
      <c r="H651">
        <v>0</v>
      </c>
      <c r="I651">
        <v>0</v>
      </c>
      <c r="J651">
        <v>5</v>
      </c>
      <c r="K651">
        <v>0</v>
      </c>
      <c r="L651" t="s">
        <v>291</v>
      </c>
      <c r="M651" t="s">
        <v>157</v>
      </c>
      <c r="N651" t="s">
        <v>126</v>
      </c>
      <c r="O651" t="s">
        <v>22</v>
      </c>
      <c r="P651" t="s">
        <v>23</v>
      </c>
      <c r="Q651" t="s">
        <v>24</v>
      </c>
    </row>
    <row r="652" spans="1:17" x14ac:dyDescent="0.2">
      <c r="A652" s="2">
        <v>34682</v>
      </c>
      <c r="B652" t="s">
        <v>180</v>
      </c>
      <c r="C652" t="s">
        <v>53</v>
      </c>
      <c r="D652" t="s">
        <v>50</v>
      </c>
      <c r="E652" t="s">
        <v>50</v>
      </c>
      <c r="F652">
        <v>48</v>
      </c>
      <c r="G652">
        <v>7</v>
      </c>
      <c r="H652">
        <v>0</v>
      </c>
      <c r="I652">
        <v>0</v>
      </c>
      <c r="J652">
        <v>1</v>
      </c>
      <c r="K652">
        <v>2</v>
      </c>
      <c r="L652" t="s">
        <v>291</v>
      </c>
      <c r="M652" t="s">
        <v>181</v>
      </c>
      <c r="N652" t="s">
        <v>180</v>
      </c>
      <c r="O652" t="s">
        <v>22</v>
      </c>
      <c r="P652" t="s">
        <v>23</v>
      </c>
      <c r="Q652" t="s">
        <v>41</v>
      </c>
    </row>
    <row r="653" spans="1:17" x14ac:dyDescent="0.2">
      <c r="A653" s="2">
        <v>34682</v>
      </c>
      <c r="B653" t="s">
        <v>161</v>
      </c>
      <c r="C653" t="s">
        <v>87</v>
      </c>
      <c r="D653" t="s">
        <v>50</v>
      </c>
      <c r="E653" t="s">
        <v>50</v>
      </c>
      <c r="F653">
        <v>40</v>
      </c>
      <c r="G653">
        <v>17</v>
      </c>
      <c r="H653">
        <v>0</v>
      </c>
      <c r="I653">
        <v>0</v>
      </c>
      <c r="J653">
        <v>0</v>
      </c>
      <c r="K653">
        <v>3</v>
      </c>
      <c r="L653" t="s">
        <v>291</v>
      </c>
      <c r="M653" t="s">
        <v>162</v>
      </c>
      <c r="N653" t="s">
        <v>161</v>
      </c>
      <c r="O653" t="s">
        <v>22</v>
      </c>
      <c r="P653" t="s">
        <v>23</v>
      </c>
      <c r="Q653" t="s">
        <v>41</v>
      </c>
    </row>
    <row r="654" spans="1:17" x14ac:dyDescent="0.2">
      <c r="A654" s="2">
        <v>34684</v>
      </c>
      <c r="B654" t="s">
        <v>128</v>
      </c>
      <c r="C654" t="s">
        <v>150</v>
      </c>
      <c r="D654" t="s">
        <v>36</v>
      </c>
      <c r="E654" t="s">
        <v>36</v>
      </c>
      <c r="F654">
        <v>29</v>
      </c>
      <c r="G654">
        <v>55</v>
      </c>
      <c r="H654">
        <v>0</v>
      </c>
      <c r="I654">
        <v>0</v>
      </c>
      <c r="J654">
        <v>1</v>
      </c>
      <c r="K654">
        <v>0</v>
      </c>
      <c r="L654" t="s">
        <v>28</v>
      </c>
      <c r="M654" t="s">
        <v>421</v>
      </c>
      <c r="N654" t="s">
        <v>128</v>
      </c>
      <c r="O654" t="s">
        <v>22</v>
      </c>
      <c r="P654" t="s">
        <v>23</v>
      </c>
      <c r="Q654" t="s">
        <v>24</v>
      </c>
    </row>
    <row r="655" spans="1:17" x14ac:dyDescent="0.2">
      <c r="A655" s="2">
        <v>34685</v>
      </c>
      <c r="B655" t="s">
        <v>147</v>
      </c>
      <c r="C655" t="s">
        <v>106</v>
      </c>
      <c r="D655" t="s">
        <v>50</v>
      </c>
      <c r="E655" t="s">
        <v>50</v>
      </c>
      <c r="F655">
        <v>22</v>
      </c>
      <c r="G655">
        <v>5</v>
      </c>
      <c r="H655">
        <v>0</v>
      </c>
      <c r="I655">
        <v>0</v>
      </c>
      <c r="J655">
        <v>1</v>
      </c>
      <c r="K655">
        <v>4</v>
      </c>
      <c r="L655" t="s">
        <v>291</v>
      </c>
      <c r="M655" t="s">
        <v>148</v>
      </c>
      <c r="N655" t="s">
        <v>147</v>
      </c>
      <c r="O655" t="s">
        <v>22</v>
      </c>
      <c r="P655" t="s">
        <v>23</v>
      </c>
      <c r="Q655" t="s">
        <v>41</v>
      </c>
    </row>
    <row r="656" spans="1:17" x14ac:dyDescent="0.2">
      <c r="A656" s="2">
        <v>34685</v>
      </c>
      <c r="B656" t="s">
        <v>328</v>
      </c>
      <c r="C656" t="s">
        <v>145</v>
      </c>
      <c r="D656" t="s">
        <v>50</v>
      </c>
      <c r="E656" t="s">
        <v>50</v>
      </c>
      <c r="F656">
        <v>99</v>
      </c>
      <c r="G656">
        <v>69</v>
      </c>
      <c r="H656">
        <v>0</v>
      </c>
      <c r="I656">
        <v>0</v>
      </c>
      <c r="J656">
        <v>3</v>
      </c>
      <c r="K656">
        <v>0</v>
      </c>
      <c r="L656" t="s">
        <v>291</v>
      </c>
      <c r="M656" t="s">
        <v>329</v>
      </c>
      <c r="N656" t="s">
        <v>328</v>
      </c>
      <c r="O656" t="s">
        <v>22</v>
      </c>
      <c r="P656" t="s">
        <v>23</v>
      </c>
      <c r="Q656" t="s">
        <v>24</v>
      </c>
    </row>
    <row r="657" spans="1:17" x14ac:dyDescent="0.2">
      <c r="A657" s="2">
        <v>34685</v>
      </c>
      <c r="B657" t="s">
        <v>113</v>
      </c>
      <c r="C657" t="s">
        <v>131</v>
      </c>
      <c r="D657" t="s">
        <v>115</v>
      </c>
      <c r="E657" t="s">
        <v>27</v>
      </c>
      <c r="F657">
        <v>27</v>
      </c>
      <c r="G657">
        <v>63</v>
      </c>
      <c r="H657">
        <v>0</v>
      </c>
      <c r="I657">
        <v>0</v>
      </c>
      <c r="J657">
        <v>1</v>
      </c>
      <c r="K657">
        <v>3</v>
      </c>
      <c r="L657" t="s">
        <v>28</v>
      </c>
      <c r="M657" t="s">
        <v>231</v>
      </c>
      <c r="N657" t="s">
        <v>113</v>
      </c>
      <c r="O657" t="s">
        <v>22</v>
      </c>
      <c r="P657" t="s">
        <v>23</v>
      </c>
      <c r="Q657" t="s">
        <v>41</v>
      </c>
    </row>
    <row r="658" spans="1:17" x14ac:dyDescent="0.2">
      <c r="A658" s="2">
        <v>34686</v>
      </c>
      <c r="B658" t="s">
        <v>120</v>
      </c>
      <c r="C658" t="s">
        <v>365</v>
      </c>
      <c r="D658" t="s">
        <v>36</v>
      </c>
      <c r="E658" t="s">
        <v>36</v>
      </c>
      <c r="F658">
        <v>28</v>
      </c>
      <c r="G658">
        <v>88</v>
      </c>
      <c r="H658">
        <v>0</v>
      </c>
      <c r="I658">
        <v>0</v>
      </c>
      <c r="J658">
        <v>1</v>
      </c>
      <c r="K658">
        <v>1</v>
      </c>
      <c r="L658" t="s">
        <v>28</v>
      </c>
      <c r="M658" t="s">
        <v>422</v>
      </c>
      <c r="N658" t="s">
        <v>120</v>
      </c>
      <c r="O658" t="s">
        <v>22</v>
      </c>
      <c r="P658" t="s">
        <v>23</v>
      </c>
      <c r="Q658" t="s">
        <v>30</v>
      </c>
    </row>
    <row r="659" spans="1:17" x14ac:dyDescent="0.2">
      <c r="A659" s="2">
        <v>34686</v>
      </c>
      <c r="B659" t="s">
        <v>129</v>
      </c>
      <c r="C659" t="s">
        <v>85</v>
      </c>
      <c r="D659" t="s">
        <v>50</v>
      </c>
      <c r="E659" t="s">
        <v>50</v>
      </c>
      <c r="F659">
        <v>4</v>
      </c>
      <c r="G659">
        <v>109</v>
      </c>
      <c r="H659">
        <v>0</v>
      </c>
      <c r="I659">
        <v>0</v>
      </c>
      <c r="J659">
        <v>2</v>
      </c>
      <c r="K659">
        <v>1</v>
      </c>
      <c r="L659" t="s">
        <v>291</v>
      </c>
      <c r="M659" t="s">
        <v>423</v>
      </c>
      <c r="N659" t="s">
        <v>129</v>
      </c>
      <c r="O659" t="s">
        <v>22</v>
      </c>
      <c r="P659" t="s">
        <v>23</v>
      </c>
      <c r="Q659" t="s">
        <v>24</v>
      </c>
    </row>
    <row r="660" spans="1:17" x14ac:dyDescent="0.2">
      <c r="A660" s="2">
        <v>34686</v>
      </c>
      <c r="B660" t="s">
        <v>153</v>
      </c>
      <c r="C660" t="s">
        <v>104</v>
      </c>
      <c r="D660" t="s">
        <v>50</v>
      </c>
      <c r="E660" t="s">
        <v>50</v>
      </c>
      <c r="F660">
        <v>32</v>
      </c>
      <c r="G660">
        <v>30</v>
      </c>
      <c r="H660">
        <v>0</v>
      </c>
      <c r="I660">
        <v>0</v>
      </c>
      <c r="J660">
        <v>1</v>
      </c>
      <c r="K660">
        <v>0</v>
      </c>
      <c r="L660" t="s">
        <v>291</v>
      </c>
      <c r="M660" t="s">
        <v>191</v>
      </c>
      <c r="N660" t="s">
        <v>153</v>
      </c>
      <c r="O660" t="s">
        <v>22</v>
      </c>
      <c r="P660" t="s">
        <v>23</v>
      </c>
      <c r="Q660" t="s">
        <v>24</v>
      </c>
    </row>
    <row r="661" spans="1:17" x14ac:dyDescent="0.2">
      <c r="A661" s="2">
        <v>34686</v>
      </c>
      <c r="B661" t="s">
        <v>82</v>
      </c>
      <c r="C661" t="s">
        <v>174</v>
      </c>
      <c r="D661" t="s">
        <v>50</v>
      </c>
      <c r="E661" t="s">
        <v>50</v>
      </c>
      <c r="F661">
        <v>21</v>
      </c>
      <c r="G661">
        <v>158</v>
      </c>
      <c r="H661">
        <v>0</v>
      </c>
      <c r="I661">
        <v>0</v>
      </c>
      <c r="J661">
        <v>8</v>
      </c>
      <c r="K661">
        <v>0</v>
      </c>
      <c r="L661" t="s">
        <v>291</v>
      </c>
      <c r="M661" t="s">
        <v>187</v>
      </c>
      <c r="N661" t="s">
        <v>82</v>
      </c>
      <c r="O661" t="s">
        <v>22</v>
      </c>
      <c r="P661" t="s">
        <v>23</v>
      </c>
      <c r="Q661" t="s">
        <v>24</v>
      </c>
    </row>
    <row r="662" spans="1:17" x14ac:dyDescent="0.2">
      <c r="A662" s="2">
        <v>34689</v>
      </c>
      <c r="B662" t="s">
        <v>119</v>
      </c>
      <c r="C662" t="s">
        <v>180</v>
      </c>
      <c r="D662" t="s">
        <v>50</v>
      </c>
      <c r="E662" t="s">
        <v>50</v>
      </c>
      <c r="F662">
        <v>4</v>
      </c>
      <c r="G662">
        <v>48</v>
      </c>
      <c r="H662">
        <v>0</v>
      </c>
      <c r="I662">
        <v>0</v>
      </c>
      <c r="J662">
        <v>3</v>
      </c>
      <c r="K662">
        <v>1</v>
      </c>
      <c r="L662" t="s">
        <v>28</v>
      </c>
      <c r="M662" t="s">
        <v>424</v>
      </c>
      <c r="N662" t="s">
        <v>119</v>
      </c>
      <c r="O662" t="s">
        <v>22</v>
      </c>
      <c r="P662" t="s">
        <v>23</v>
      </c>
      <c r="Q662" t="s">
        <v>24</v>
      </c>
    </row>
    <row r="663" spans="1:17" x14ac:dyDescent="0.2">
      <c r="A663" s="2">
        <v>34693</v>
      </c>
      <c r="B663" t="s">
        <v>111</v>
      </c>
      <c r="C663" t="s">
        <v>197</v>
      </c>
      <c r="D663" t="s">
        <v>36</v>
      </c>
      <c r="E663" t="s">
        <v>36</v>
      </c>
      <c r="F663">
        <v>52</v>
      </c>
      <c r="G663">
        <v>137</v>
      </c>
      <c r="H663">
        <v>0</v>
      </c>
      <c r="I663">
        <v>0</v>
      </c>
      <c r="J663">
        <v>0</v>
      </c>
      <c r="K663">
        <v>0</v>
      </c>
      <c r="L663" t="s">
        <v>28</v>
      </c>
      <c r="M663" t="s">
        <v>218</v>
      </c>
      <c r="N663" t="s">
        <v>111</v>
      </c>
      <c r="O663" t="s">
        <v>22</v>
      </c>
      <c r="P663" t="s">
        <v>23</v>
      </c>
      <c r="Q663" t="s">
        <v>30</v>
      </c>
    </row>
    <row r="664" spans="1:17" x14ac:dyDescent="0.2">
      <c r="A664" s="2">
        <v>34697</v>
      </c>
      <c r="B664" t="s">
        <v>339</v>
      </c>
      <c r="C664" t="s">
        <v>34</v>
      </c>
      <c r="D664" t="s">
        <v>36</v>
      </c>
      <c r="E664" t="s">
        <v>36</v>
      </c>
      <c r="F664">
        <v>127</v>
      </c>
      <c r="G664">
        <v>66</v>
      </c>
      <c r="H664">
        <v>0</v>
      </c>
      <c r="I664">
        <v>0</v>
      </c>
      <c r="J664">
        <v>0</v>
      </c>
      <c r="K664">
        <v>0</v>
      </c>
      <c r="L664" t="s">
        <v>28</v>
      </c>
      <c r="M664" t="s">
        <v>377</v>
      </c>
      <c r="N664" t="s">
        <v>339</v>
      </c>
      <c r="O664" t="s">
        <v>22</v>
      </c>
      <c r="P664" t="s">
        <v>23</v>
      </c>
      <c r="Q664" t="s">
        <v>30</v>
      </c>
    </row>
    <row r="665" spans="1:17" x14ac:dyDescent="0.2">
      <c r="A665" s="2">
        <v>34697</v>
      </c>
      <c r="B665" t="s">
        <v>111</v>
      </c>
      <c r="C665" t="s">
        <v>197</v>
      </c>
      <c r="D665" t="s">
        <v>36</v>
      </c>
      <c r="E665" t="s">
        <v>36</v>
      </c>
      <c r="F665">
        <v>52</v>
      </c>
      <c r="G665">
        <v>137</v>
      </c>
      <c r="H665">
        <v>0</v>
      </c>
      <c r="I665">
        <v>0</v>
      </c>
      <c r="J665">
        <v>0</v>
      </c>
      <c r="K665">
        <v>0</v>
      </c>
      <c r="L665" t="s">
        <v>28</v>
      </c>
      <c r="M665" t="s">
        <v>218</v>
      </c>
      <c r="N665" t="s">
        <v>111</v>
      </c>
      <c r="O665" t="s">
        <v>22</v>
      </c>
      <c r="P665" t="s">
        <v>23</v>
      </c>
      <c r="Q665" t="s">
        <v>30</v>
      </c>
    </row>
    <row r="666" spans="1:17" x14ac:dyDescent="0.2">
      <c r="A666" s="2">
        <v>34697</v>
      </c>
      <c r="B666" t="s">
        <v>113</v>
      </c>
      <c r="C666" t="s">
        <v>138</v>
      </c>
      <c r="D666" t="s">
        <v>115</v>
      </c>
      <c r="E666" t="s">
        <v>36</v>
      </c>
      <c r="F666">
        <v>27</v>
      </c>
      <c r="G666">
        <v>21</v>
      </c>
      <c r="H666">
        <v>0</v>
      </c>
      <c r="I666">
        <v>0</v>
      </c>
      <c r="J666">
        <v>1</v>
      </c>
      <c r="K666">
        <v>0</v>
      </c>
      <c r="L666" t="s">
        <v>28</v>
      </c>
      <c r="M666" t="s">
        <v>231</v>
      </c>
      <c r="N666" t="s">
        <v>113</v>
      </c>
      <c r="O666" t="s">
        <v>22</v>
      </c>
      <c r="P666" t="s">
        <v>23</v>
      </c>
      <c r="Q666" t="s">
        <v>24</v>
      </c>
    </row>
    <row r="667" spans="1:17" x14ac:dyDescent="0.2">
      <c r="A667" s="2">
        <v>34700</v>
      </c>
      <c r="B667" t="s">
        <v>34</v>
      </c>
      <c r="C667" t="s">
        <v>35</v>
      </c>
      <c r="D667" t="s">
        <v>36</v>
      </c>
      <c r="E667" t="s">
        <v>36</v>
      </c>
      <c r="F667">
        <v>66</v>
      </c>
      <c r="G667">
        <v>76</v>
      </c>
      <c r="H667">
        <v>0</v>
      </c>
      <c r="I667">
        <v>0</v>
      </c>
      <c r="J667">
        <v>3</v>
      </c>
      <c r="K667">
        <v>1</v>
      </c>
      <c r="L667" t="s">
        <v>28</v>
      </c>
      <c r="M667" t="s">
        <v>37</v>
      </c>
      <c r="N667" t="s">
        <v>34</v>
      </c>
      <c r="O667" t="s">
        <v>22</v>
      </c>
      <c r="P667" t="s">
        <v>23</v>
      </c>
      <c r="Q667" t="s">
        <v>24</v>
      </c>
    </row>
    <row r="668" spans="1:17" x14ac:dyDescent="0.2">
      <c r="A668" s="2">
        <v>34701</v>
      </c>
      <c r="B668" t="s">
        <v>111</v>
      </c>
      <c r="C668" t="s">
        <v>197</v>
      </c>
      <c r="D668" t="s">
        <v>36</v>
      </c>
      <c r="E668" t="s">
        <v>36</v>
      </c>
      <c r="F668">
        <v>52</v>
      </c>
      <c r="G668">
        <v>137</v>
      </c>
      <c r="H668">
        <v>0</v>
      </c>
      <c r="I668">
        <v>0</v>
      </c>
      <c r="J668">
        <v>0</v>
      </c>
      <c r="K668">
        <v>1</v>
      </c>
      <c r="L668" t="s">
        <v>28</v>
      </c>
      <c r="M668" t="s">
        <v>218</v>
      </c>
      <c r="N668" t="s">
        <v>111</v>
      </c>
      <c r="O668" t="s">
        <v>22</v>
      </c>
      <c r="P668" t="s">
        <v>23</v>
      </c>
      <c r="Q668" t="s">
        <v>41</v>
      </c>
    </row>
    <row r="669" spans="1:17" x14ac:dyDescent="0.2">
      <c r="A669" s="2">
        <v>34701</v>
      </c>
      <c r="B669" t="s">
        <v>128</v>
      </c>
      <c r="C669" t="s">
        <v>183</v>
      </c>
      <c r="D669" t="s">
        <v>36</v>
      </c>
      <c r="E669" t="s">
        <v>36</v>
      </c>
      <c r="F669">
        <v>30</v>
      </c>
      <c r="G669">
        <v>22</v>
      </c>
      <c r="H669">
        <v>0</v>
      </c>
      <c r="I669">
        <v>0</v>
      </c>
      <c r="J669">
        <v>2</v>
      </c>
      <c r="K669">
        <v>0</v>
      </c>
      <c r="L669" t="s">
        <v>28</v>
      </c>
      <c r="M669" t="s">
        <v>278</v>
      </c>
      <c r="N669" t="s">
        <v>128</v>
      </c>
      <c r="O669" t="s">
        <v>22</v>
      </c>
      <c r="P669" t="s">
        <v>23</v>
      </c>
      <c r="Q669" t="s">
        <v>24</v>
      </c>
    </row>
    <row r="670" spans="1:17" x14ac:dyDescent="0.2">
      <c r="A670" s="2">
        <v>34703</v>
      </c>
      <c r="B670" t="s">
        <v>425</v>
      </c>
      <c r="C670" t="s">
        <v>81</v>
      </c>
      <c r="D670" t="s">
        <v>115</v>
      </c>
      <c r="E670" t="s">
        <v>50</v>
      </c>
      <c r="F670">
        <v>151</v>
      </c>
      <c r="G670">
        <v>119</v>
      </c>
      <c r="H670">
        <v>0</v>
      </c>
      <c r="I670">
        <v>0</v>
      </c>
      <c r="J670">
        <v>1</v>
      </c>
      <c r="K670">
        <v>0</v>
      </c>
      <c r="L670" t="s">
        <v>28</v>
      </c>
      <c r="M670" t="s">
        <v>426</v>
      </c>
      <c r="N670" t="s">
        <v>425</v>
      </c>
      <c r="O670" t="s">
        <v>22</v>
      </c>
      <c r="P670" t="s">
        <v>23</v>
      </c>
      <c r="Q670" t="s">
        <v>24</v>
      </c>
    </row>
    <row r="671" spans="1:17" x14ac:dyDescent="0.2">
      <c r="A671" s="2">
        <v>34705</v>
      </c>
      <c r="B671" t="s">
        <v>143</v>
      </c>
      <c r="C671" t="s">
        <v>135</v>
      </c>
      <c r="D671" t="s">
        <v>115</v>
      </c>
      <c r="E671" t="s">
        <v>36</v>
      </c>
      <c r="F671">
        <v>36</v>
      </c>
      <c r="G671">
        <v>12</v>
      </c>
      <c r="H671">
        <v>0</v>
      </c>
      <c r="I671">
        <v>0</v>
      </c>
      <c r="J671">
        <v>0</v>
      </c>
      <c r="K671">
        <v>3</v>
      </c>
      <c r="L671" t="s">
        <v>427</v>
      </c>
      <c r="M671" t="s">
        <v>231</v>
      </c>
      <c r="N671" t="s">
        <v>113</v>
      </c>
      <c r="O671" t="s">
        <v>122</v>
      </c>
      <c r="P671" t="s">
        <v>23</v>
      </c>
      <c r="Q671" t="s">
        <v>41</v>
      </c>
    </row>
    <row r="672" spans="1:17" x14ac:dyDescent="0.2">
      <c r="A672" s="2">
        <v>34705</v>
      </c>
      <c r="B672" t="s">
        <v>113</v>
      </c>
      <c r="C672" t="s">
        <v>26</v>
      </c>
      <c r="D672" t="s">
        <v>115</v>
      </c>
      <c r="E672" t="s">
        <v>27</v>
      </c>
      <c r="F672">
        <v>27</v>
      </c>
      <c r="G672">
        <v>15</v>
      </c>
      <c r="H672">
        <v>0</v>
      </c>
      <c r="I672">
        <v>0</v>
      </c>
      <c r="J672">
        <v>0</v>
      </c>
      <c r="K672">
        <v>2</v>
      </c>
      <c r="L672" t="s">
        <v>427</v>
      </c>
      <c r="M672" t="s">
        <v>231</v>
      </c>
      <c r="N672" t="s">
        <v>113</v>
      </c>
      <c r="O672" t="s">
        <v>22</v>
      </c>
      <c r="P672" t="s">
        <v>23</v>
      </c>
      <c r="Q672" t="s">
        <v>41</v>
      </c>
    </row>
    <row r="673" spans="1:17" x14ac:dyDescent="0.2">
      <c r="A673" s="2">
        <v>34706</v>
      </c>
      <c r="B673" t="s">
        <v>118</v>
      </c>
      <c r="C673" t="s">
        <v>128</v>
      </c>
      <c r="D673" t="s">
        <v>36</v>
      </c>
      <c r="E673" t="s">
        <v>36</v>
      </c>
      <c r="F673">
        <v>50</v>
      </c>
      <c r="G673">
        <v>30</v>
      </c>
      <c r="H673">
        <v>0</v>
      </c>
      <c r="I673">
        <v>0</v>
      </c>
      <c r="J673">
        <v>0</v>
      </c>
      <c r="K673">
        <v>0</v>
      </c>
      <c r="L673" t="s">
        <v>62</v>
      </c>
      <c r="M673" t="s">
        <v>428</v>
      </c>
      <c r="N673" t="s">
        <v>118</v>
      </c>
      <c r="O673" t="s">
        <v>22</v>
      </c>
      <c r="P673" t="s">
        <v>23</v>
      </c>
      <c r="Q673" t="s">
        <v>30</v>
      </c>
    </row>
    <row r="674" spans="1:17" x14ac:dyDescent="0.2">
      <c r="A674" s="2">
        <v>34706</v>
      </c>
      <c r="B674" t="s">
        <v>35</v>
      </c>
      <c r="C674" t="s">
        <v>196</v>
      </c>
      <c r="D674" t="s">
        <v>36</v>
      </c>
      <c r="E674" t="s">
        <v>36</v>
      </c>
      <c r="F674">
        <v>76</v>
      </c>
      <c r="G674">
        <v>117</v>
      </c>
      <c r="H674">
        <v>0</v>
      </c>
      <c r="I674">
        <v>0</v>
      </c>
      <c r="J674">
        <v>2</v>
      </c>
      <c r="K674">
        <v>0</v>
      </c>
      <c r="L674" t="s">
        <v>62</v>
      </c>
      <c r="M674" t="s">
        <v>200</v>
      </c>
      <c r="N674" t="s">
        <v>35</v>
      </c>
      <c r="O674" t="s">
        <v>22</v>
      </c>
      <c r="P674" t="s">
        <v>23</v>
      </c>
      <c r="Q674" t="s">
        <v>24</v>
      </c>
    </row>
    <row r="675" spans="1:17" x14ac:dyDescent="0.2">
      <c r="A675" s="2">
        <v>34707</v>
      </c>
      <c r="B675" t="s">
        <v>267</v>
      </c>
      <c r="C675" t="s">
        <v>296</v>
      </c>
      <c r="D675" t="s">
        <v>36</v>
      </c>
      <c r="E675" t="s">
        <v>36</v>
      </c>
      <c r="F675">
        <v>106</v>
      </c>
      <c r="G675">
        <v>94</v>
      </c>
      <c r="H675">
        <v>0</v>
      </c>
      <c r="I675">
        <v>0</v>
      </c>
      <c r="J675">
        <v>1</v>
      </c>
      <c r="K675">
        <v>0</v>
      </c>
      <c r="L675" t="s">
        <v>62</v>
      </c>
      <c r="M675" t="s">
        <v>268</v>
      </c>
      <c r="N675" t="s">
        <v>267</v>
      </c>
      <c r="O675" t="s">
        <v>22</v>
      </c>
      <c r="P675" t="s">
        <v>23</v>
      </c>
      <c r="Q675" t="s">
        <v>24</v>
      </c>
    </row>
    <row r="676" spans="1:17" x14ac:dyDescent="0.2">
      <c r="A676" s="2">
        <v>34707</v>
      </c>
      <c r="B676" t="s">
        <v>120</v>
      </c>
      <c r="C676" t="s">
        <v>250</v>
      </c>
      <c r="D676" t="s">
        <v>36</v>
      </c>
      <c r="E676" t="s">
        <v>36</v>
      </c>
      <c r="F676">
        <v>31</v>
      </c>
      <c r="G676">
        <v>82</v>
      </c>
      <c r="H676">
        <v>0</v>
      </c>
      <c r="I676">
        <v>0</v>
      </c>
      <c r="J676">
        <v>0</v>
      </c>
      <c r="K676">
        <v>0</v>
      </c>
      <c r="L676" t="s">
        <v>62</v>
      </c>
      <c r="M676" t="s">
        <v>152</v>
      </c>
      <c r="N676" t="s">
        <v>120</v>
      </c>
      <c r="O676" t="s">
        <v>22</v>
      </c>
      <c r="P676" t="s">
        <v>23</v>
      </c>
      <c r="Q676" t="s">
        <v>30</v>
      </c>
    </row>
    <row r="677" spans="1:17" x14ac:dyDescent="0.2">
      <c r="A677" s="2">
        <v>34707</v>
      </c>
      <c r="B677" t="s">
        <v>61</v>
      </c>
      <c r="C677" t="s">
        <v>237</v>
      </c>
      <c r="D677" t="s">
        <v>36</v>
      </c>
      <c r="E677" t="s">
        <v>36</v>
      </c>
      <c r="F677">
        <v>114</v>
      </c>
      <c r="G677">
        <v>70</v>
      </c>
      <c r="H677">
        <v>0</v>
      </c>
      <c r="I677">
        <v>0</v>
      </c>
      <c r="J677">
        <v>3</v>
      </c>
      <c r="K677">
        <v>1</v>
      </c>
      <c r="L677" t="s">
        <v>62</v>
      </c>
      <c r="M677" t="s">
        <v>429</v>
      </c>
      <c r="N677" t="s">
        <v>61</v>
      </c>
      <c r="O677" t="s">
        <v>22</v>
      </c>
      <c r="P677" t="s">
        <v>23</v>
      </c>
      <c r="Q677" t="s">
        <v>24</v>
      </c>
    </row>
    <row r="678" spans="1:17" x14ac:dyDescent="0.2">
      <c r="A678" s="2">
        <v>34707</v>
      </c>
      <c r="B678" t="s">
        <v>374</v>
      </c>
      <c r="C678" t="s">
        <v>211</v>
      </c>
      <c r="D678" t="s">
        <v>36</v>
      </c>
      <c r="E678" t="s">
        <v>36</v>
      </c>
      <c r="F678">
        <v>115</v>
      </c>
      <c r="G678">
        <v>74</v>
      </c>
      <c r="H678">
        <v>0</v>
      </c>
      <c r="I678">
        <v>0</v>
      </c>
      <c r="J678">
        <v>1</v>
      </c>
      <c r="K678">
        <v>0</v>
      </c>
      <c r="L678" t="s">
        <v>62</v>
      </c>
      <c r="M678" t="s">
        <v>375</v>
      </c>
      <c r="N678" t="s">
        <v>374</v>
      </c>
      <c r="O678" t="s">
        <v>22</v>
      </c>
      <c r="P678" t="s">
        <v>23</v>
      </c>
      <c r="Q678" t="s">
        <v>24</v>
      </c>
    </row>
    <row r="679" spans="1:17" x14ac:dyDescent="0.2">
      <c r="A679" s="2">
        <v>34707</v>
      </c>
      <c r="B679" t="s">
        <v>34</v>
      </c>
      <c r="C679" t="s">
        <v>352</v>
      </c>
      <c r="D679" t="s">
        <v>36</v>
      </c>
      <c r="E679" t="s">
        <v>36</v>
      </c>
      <c r="F679">
        <v>66</v>
      </c>
      <c r="G679">
        <v>123</v>
      </c>
      <c r="H679">
        <v>0</v>
      </c>
      <c r="I679">
        <v>0</v>
      </c>
      <c r="J679">
        <v>3</v>
      </c>
      <c r="K679">
        <v>0</v>
      </c>
      <c r="L679" t="s">
        <v>62</v>
      </c>
      <c r="M679" t="s">
        <v>37</v>
      </c>
      <c r="N679" t="s">
        <v>34</v>
      </c>
      <c r="O679" t="s">
        <v>22</v>
      </c>
      <c r="P679" t="s">
        <v>23</v>
      </c>
      <c r="Q679" t="s">
        <v>24</v>
      </c>
    </row>
    <row r="680" spans="1:17" x14ac:dyDescent="0.2">
      <c r="A680" s="2">
        <v>34707</v>
      </c>
      <c r="B680" t="s">
        <v>143</v>
      </c>
      <c r="C680" t="s">
        <v>39</v>
      </c>
      <c r="D680" t="s">
        <v>115</v>
      </c>
      <c r="E680" t="s">
        <v>19</v>
      </c>
      <c r="F680">
        <v>36</v>
      </c>
      <c r="G680">
        <v>10</v>
      </c>
      <c r="H680">
        <v>0</v>
      </c>
      <c r="I680">
        <v>0</v>
      </c>
      <c r="J680">
        <v>1</v>
      </c>
      <c r="K680">
        <v>5</v>
      </c>
      <c r="L680" t="s">
        <v>427</v>
      </c>
      <c r="M680" t="s">
        <v>231</v>
      </c>
      <c r="N680" t="s">
        <v>113</v>
      </c>
      <c r="O680" t="s">
        <v>122</v>
      </c>
      <c r="P680" t="s">
        <v>23</v>
      </c>
      <c r="Q680" t="s">
        <v>41</v>
      </c>
    </row>
    <row r="681" spans="1:17" x14ac:dyDescent="0.2">
      <c r="A681" s="2">
        <v>34707</v>
      </c>
      <c r="B681" t="s">
        <v>113</v>
      </c>
      <c r="C681" t="s">
        <v>72</v>
      </c>
      <c r="D681" t="s">
        <v>115</v>
      </c>
      <c r="E681" t="s">
        <v>50</v>
      </c>
      <c r="F681">
        <v>27</v>
      </c>
      <c r="G681">
        <v>14</v>
      </c>
      <c r="H681">
        <v>0</v>
      </c>
      <c r="I681">
        <v>0</v>
      </c>
      <c r="J681">
        <v>0</v>
      </c>
      <c r="K681">
        <v>2</v>
      </c>
      <c r="L681" t="s">
        <v>427</v>
      </c>
      <c r="M681" t="s">
        <v>231</v>
      </c>
      <c r="N681" t="s">
        <v>113</v>
      </c>
      <c r="O681" t="s">
        <v>22</v>
      </c>
      <c r="P681" t="s">
        <v>23</v>
      </c>
      <c r="Q681" t="s">
        <v>41</v>
      </c>
    </row>
    <row r="682" spans="1:17" x14ac:dyDescent="0.2">
      <c r="A682" s="2">
        <v>34707</v>
      </c>
      <c r="B682" t="s">
        <v>365</v>
      </c>
      <c r="C682" t="s">
        <v>197</v>
      </c>
      <c r="D682" t="s">
        <v>36</v>
      </c>
      <c r="E682" t="s">
        <v>36</v>
      </c>
      <c r="F682">
        <v>86</v>
      </c>
      <c r="G682">
        <v>137</v>
      </c>
      <c r="H682">
        <v>0</v>
      </c>
      <c r="I682">
        <v>0</v>
      </c>
      <c r="J682">
        <v>0</v>
      </c>
      <c r="K682">
        <v>0</v>
      </c>
      <c r="L682" t="s">
        <v>62</v>
      </c>
      <c r="M682" t="s">
        <v>400</v>
      </c>
      <c r="N682" t="s">
        <v>365</v>
      </c>
      <c r="O682" t="s">
        <v>22</v>
      </c>
      <c r="P682" t="s">
        <v>23</v>
      </c>
      <c r="Q682" t="s">
        <v>30</v>
      </c>
    </row>
    <row r="683" spans="1:17" x14ac:dyDescent="0.2">
      <c r="A683" s="2">
        <v>34708</v>
      </c>
      <c r="B683" t="s">
        <v>404</v>
      </c>
      <c r="C683" t="s">
        <v>138</v>
      </c>
      <c r="D683" t="s">
        <v>36</v>
      </c>
      <c r="E683" t="s">
        <v>36</v>
      </c>
      <c r="F683">
        <v>146</v>
      </c>
      <c r="G683">
        <v>21</v>
      </c>
      <c r="H683">
        <v>0</v>
      </c>
      <c r="I683">
        <v>0</v>
      </c>
      <c r="J683">
        <v>0</v>
      </c>
      <c r="K683">
        <v>3</v>
      </c>
      <c r="L683" t="s">
        <v>62</v>
      </c>
      <c r="M683" t="s">
        <v>430</v>
      </c>
      <c r="N683" t="s">
        <v>404</v>
      </c>
      <c r="O683" t="s">
        <v>22</v>
      </c>
      <c r="P683" t="s">
        <v>23</v>
      </c>
      <c r="Q683" t="s">
        <v>41</v>
      </c>
    </row>
    <row r="684" spans="1:17" x14ac:dyDescent="0.2">
      <c r="A684" s="2">
        <v>34709</v>
      </c>
      <c r="B684" t="s">
        <v>72</v>
      </c>
      <c r="C684" t="s">
        <v>26</v>
      </c>
      <c r="D684" t="s">
        <v>50</v>
      </c>
      <c r="E684" t="s">
        <v>27</v>
      </c>
      <c r="F684">
        <v>14</v>
      </c>
      <c r="G684">
        <v>15</v>
      </c>
      <c r="H684">
        <v>0</v>
      </c>
      <c r="I684">
        <v>0</v>
      </c>
      <c r="J684">
        <v>1</v>
      </c>
      <c r="K684">
        <v>1</v>
      </c>
      <c r="L684" t="s">
        <v>427</v>
      </c>
      <c r="M684" t="s">
        <v>231</v>
      </c>
      <c r="N684" t="s">
        <v>113</v>
      </c>
      <c r="O684" t="s">
        <v>122</v>
      </c>
      <c r="P684" t="s">
        <v>59</v>
      </c>
      <c r="Q684" t="s">
        <v>24</v>
      </c>
    </row>
    <row r="685" spans="1:17" x14ac:dyDescent="0.2">
      <c r="A685" s="2">
        <v>34709</v>
      </c>
      <c r="B685" t="s">
        <v>135</v>
      </c>
      <c r="C685" t="s">
        <v>39</v>
      </c>
      <c r="D685" t="s">
        <v>36</v>
      </c>
      <c r="E685" t="s">
        <v>19</v>
      </c>
      <c r="F685">
        <v>12</v>
      </c>
      <c r="G685">
        <v>10</v>
      </c>
      <c r="H685">
        <v>0</v>
      </c>
      <c r="I685">
        <v>0</v>
      </c>
      <c r="J685">
        <v>0</v>
      </c>
      <c r="K685">
        <v>0</v>
      </c>
      <c r="L685" t="s">
        <v>427</v>
      </c>
      <c r="M685" t="s">
        <v>231</v>
      </c>
      <c r="N685" t="s">
        <v>113</v>
      </c>
      <c r="O685" t="s">
        <v>122</v>
      </c>
      <c r="P685" t="s">
        <v>23</v>
      </c>
      <c r="Q685" t="s">
        <v>30</v>
      </c>
    </row>
    <row r="686" spans="1:17" x14ac:dyDescent="0.2">
      <c r="A686" s="2">
        <v>34712</v>
      </c>
      <c r="B686" t="s">
        <v>72</v>
      </c>
      <c r="C686" t="s">
        <v>39</v>
      </c>
      <c r="D686" t="s">
        <v>50</v>
      </c>
      <c r="E686" t="s">
        <v>19</v>
      </c>
      <c r="F686">
        <v>14</v>
      </c>
      <c r="G686">
        <v>10</v>
      </c>
      <c r="H686">
        <v>0</v>
      </c>
      <c r="I686">
        <v>0</v>
      </c>
      <c r="J686">
        <v>2</v>
      </c>
      <c r="K686">
        <v>0</v>
      </c>
      <c r="L686" t="s">
        <v>427</v>
      </c>
      <c r="M686" t="s">
        <v>231</v>
      </c>
      <c r="N686" t="s">
        <v>113</v>
      </c>
      <c r="O686" t="s">
        <v>122</v>
      </c>
      <c r="P686" t="s">
        <v>23</v>
      </c>
      <c r="Q686" t="s">
        <v>24</v>
      </c>
    </row>
    <row r="687" spans="1:17" x14ac:dyDescent="0.2">
      <c r="A687" s="2">
        <v>34712</v>
      </c>
      <c r="B687" t="s">
        <v>26</v>
      </c>
      <c r="C687" t="s">
        <v>135</v>
      </c>
      <c r="D687" t="s">
        <v>27</v>
      </c>
      <c r="E687" t="s">
        <v>36</v>
      </c>
      <c r="F687">
        <v>15</v>
      </c>
      <c r="G687">
        <v>12</v>
      </c>
      <c r="H687">
        <v>0</v>
      </c>
      <c r="I687">
        <v>0</v>
      </c>
      <c r="J687">
        <v>1</v>
      </c>
      <c r="K687">
        <v>1</v>
      </c>
      <c r="L687" t="s">
        <v>427</v>
      </c>
      <c r="M687" t="s">
        <v>231</v>
      </c>
      <c r="N687" t="s">
        <v>113</v>
      </c>
      <c r="O687" t="s">
        <v>122</v>
      </c>
      <c r="P687" t="s">
        <v>59</v>
      </c>
      <c r="Q687" t="s">
        <v>24</v>
      </c>
    </row>
    <row r="688" spans="1:17" x14ac:dyDescent="0.2">
      <c r="A688" s="2">
        <v>34714</v>
      </c>
      <c r="B688" t="s">
        <v>136</v>
      </c>
      <c r="C688" t="s">
        <v>365</v>
      </c>
      <c r="D688" t="s">
        <v>36</v>
      </c>
      <c r="E688" t="s">
        <v>36</v>
      </c>
      <c r="F688">
        <v>25</v>
      </c>
      <c r="G688">
        <v>86</v>
      </c>
      <c r="H688">
        <v>0</v>
      </c>
      <c r="I688">
        <v>0</v>
      </c>
      <c r="J688">
        <v>0</v>
      </c>
      <c r="K688">
        <v>0</v>
      </c>
      <c r="L688" t="s">
        <v>28</v>
      </c>
      <c r="M688" t="s">
        <v>431</v>
      </c>
      <c r="N688" t="s">
        <v>136</v>
      </c>
      <c r="O688" t="s">
        <v>22</v>
      </c>
      <c r="P688" t="s">
        <v>23</v>
      </c>
      <c r="Q688" t="s">
        <v>30</v>
      </c>
    </row>
    <row r="689" spans="1:17" x14ac:dyDescent="0.2">
      <c r="A689" s="2">
        <v>34717</v>
      </c>
      <c r="B689" t="s">
        <v>126</v>
      </c>
      <c r="C689" t="s">
        <v>67</v>
      </c>
      <c r="D689" t="s">
        <v>50</v>
      </c>
      <c r="E689" t="s">
        <v>50</v>
      </c>
      <c r="F689">
        <v>6</v>
      </c>
      <c r="G689">
        <v>19</v>
      </c>
      <c r="H689">
        <v>0</v>
      </c>
      <c r="I689">
        <v>0</v>
      </c>
      <c r="J689">
        <v>0</v>
      </c>
      <c r="K689">
        <v>1</v>
      </c>
      <c r="L689" t="s">
        <v>28</v>
      </c>
      <c r="M689" t="s">
        <v>322</v>
      </c>
      <c r="N689" t="s">
        <v>126</v>
      </c>
      <c r="O689" t="s">
        <v>22</v>
      </c>
      <c r="P689" t="s">
        <v>23</v>
      </c>
      <c r="Q689" t="s">
        <v>41</v>
      </c>
    </row>
    <row r="690" spans="1:17" x14ac:dyDescent="0.2">
      <c r="A690" s="2">
        <v>34717</v>
      </c>
      <c r="B690" t="s">
        <v>106</v>
      </c>
      <c r="C690" t="s">
        <v>18</v>
      </c>
      <c r="D690" t="s">
        <v>50</v>
      </c>
      <c r="E690" t="s">
        <v>19</v>
      </c>
      <c r="F690">
        <v>2</v>
      </c>
      <c r="G690">
        <v>37</v>
      </c>
      <c r="H690">
        <v>0</v>
      </c>
      <c r="I690">
        <v>0</v>
      </c>
      <c r="J690">
        <v>2</v>
      </c>
      <c r="K690">
        <v>2</v>
      </c>
      <c r="L690" t="s">
        <v>28</v>
      </c>
      <c r="M690" t="s">
        <v>432</v>
      </c>
      <c r="N690" t="s">
        <v>106</v>
      </c>
      <c r="O690" t="s">
        <v>22</v>
      </c>
      <c r="P690" t="s">
        <v>23</v>
      </c>
      <c r="Q690" t="s">
        <v>30</v>
      </c>
    </row>
    <row r="691" spans="1:17" x14ac:dyDescent="0.2">
      <c r="A691" s="2">
        <v>34720</v>
      </c>
      <c r="B691" t="s">
        <v>211</v>
      </c>
      <c r="C691" t="s">
        <v>150</v>
      </c>
      <c r="D691" t="s">
        <v>36</v>
      </c>
      <c r="E691" t="s">
        <v>36</v>
      </c>
      <c r="F691">
        <v>74</v>
      </c>
      <c r="G691">
        <v>57</v>
      </c>
      <c r="H691">
        <v>0</v>
      </c>
      <c r="I691">
        <v>0</v>
      </c>
      <c r="J691">
        <v>2</v>
      </c>
      <c r="K691">
        <v>1</v>
      </c>
      <c r="L691" t="s">
        <v>62</v>
      </c>
      <c r="M691" t="s">
        <v>373</v>
      </c>
      <c r="N691" t="s">
        <v>211</v>
      </c>
      <c r="O691" t="s">
        <v>22</v>
      </c>
      <c r="P691" t="s">
        <v>23</v>
      </c>
      <c r="Q691" t="s">
        <v>24</v>
      </c>
    </row>
    <row r="692" spans="1:17" x14ac:dyDescent="0.2">
      <c r="A692" s="2">
        <v>34720</v>
      </c>
      <c r="B692" t="s">
        <v>208</v>
      </c>
      <c r="C692" t="s">
        <v>183</v>
      </c>
      <c r="D692" t="s">
        <v>36</v>
      </c>
      <c r="E692" t="s">
        <v>36</v>
      </c>
      <c r="F692">
        <v>93</v>
      </c>
      <c r="G692">
        <v>22</v>
      </c>
      <c r="H692">
        <v>0</v>
      </c>
      <c r="I692">
        <v>0</v>
      </c>
      <c r="J692">
        <v>0</v>
      </c>
      <c r="K692">
        <v>0</v>
      </c>
      <c r="L692" t="s">
        <v>62</v>
      </c>
      <c r="M692" t="s">
        <v>398</v>
      </c>
      <c r="N692" t="s">
        <v>208</v>
      </c>
      <c r="O692" t="s">
        <v>22</v>
      </c>
      <c r="P692" t="s">
        <v>23</v>
      </c>
      <c r="Q692" t="s">
        <v>30</v>
      </c>
    </row>
    <row r="693" spans="1:17" x14ac:dyDescent="0.2">
      <c r="A693" s="2">
        <v>34721</v>
      </c>
      <c r="B693" t="s">
        <v>351</v>
      </c>
      <c r="C693" t="s">
        <v>267</v>
      </c>
      <c r="D693" t="s">
        <v>36</v>
      </c>
      <c r="E693" t="s">
        <v>36</v>
      </c>
      <c r="F693">
        <v>145</v>
      </c>
      <c r="G693">
        <v>106</v>
      </c>
      <c r="H693">
        <v>0</v>
      </c>
      <c r="I693">
        <v>0</v>
      </c>
      <c r="J693">
        <v>1</v>
      </c>
      <c r="K693">
        <v>2</v>
      </c>
      <c r="L693" t="s">
        <v>62</v>
      </c>
      <c r="M693" t="s">
        <v>353</v>
      </c>
      <c r="N693" t="s">
        <v>351</v>
      </c>
      <c r="O693" t="s">
        <v>22</v>
      </c>
      <c r="P693" t="s">
        <v>23</v>
      </c>
      <c r="Q693" t="s">
        <v>41</v>
      </c>
    </row>
    <row r="694" spans="1:17" x14ac:dyDescent="0.2">
      <c r="A694" s="2">
        <v>34721</v>
      </c>
      <c r="B694" t="s">
        <v>374</v>
      </c>
      <c r="C694" t="s">
        <v>380</v>
      </c>
      <c r="D694" t="s">
        <v>36</v>
      </c>
      <c r="E694" t="s">
        <v>36</v>
      </c>
      <c r="F694">
        <v>115</v>
      </c>
      <c r="G694">
        <v>116</v>
      </c>
      <c r="H694">
        <v>0</v>
      </c>
      <c r="I694">
        <v>0</v>
      </c>
      <c r="J694">
        <v>2</v>
      </c>
      <c r="K694">
        <v>0</v>
      </c>
      <c r="L694" t="s">
        <v>62</v>
      </c>
      <c r="M694" t="s">
        <v>375</v>
      </c>
      <c r="N694" t="s">
        <v>374</v>
      </c>
      <c r="O694" t="s">
        <v>22</v>
      </c>
      <c r="P694" t="s">
        <v>23</v>
      </c>
      <c r="Q694" t="s">
        <v>24</v>
      </c>
    </row>
    <row r="695" spans="1:17" x14ac:dyDescent="0.2">
      <c r="A695" s="2">
        <v>34721</v>
      </c>
      <c r="B695" t="s">
        <v>199</v>
      </c>
      <c r="C695" t="s">
        <v>61</v>
      </c>
      <c r="D695" t="s">
        <v>36</v>
      </c>
      <c r="E695" t="s">
        <v>36</v>
      </c>
      <c r="F695">
        <v>26</v>
      </c>
      <c r="G695">
        <v>114</v>
      </c>
      <c r="H695">
        <v>0</v>
      </c>
      <c r="I695">
        <v>0</v>
      </c>
      <c r="J695">
        <v>3</v>
      </c>
      <c r="K695">
        <v>1</v>
      </c>
      <c r="L695" t="s">
        <v>62</v>
      </c>
      <c r="M695" t="s">
        <v>220</v>
      </c>
      <c r="N695" t="s">
        <v>199</v>
      </c>
      <c r="O695" t="s">
        <v>22</v>
      </c>
      <c r="P695" t="s">
        <v>23</v>
      </c>
      <c r="Q695" t="s">
        <v>24</v>
      </c>
    </row>
    <row r="696" spans="1:17" x14ac:dyDescent="0.2">
      <c r="A696" s="2">
        <v>34721</v>
      </c>
      <c r="B696" t="s">
        <v>136</v>
      </c>
      <c r="C696" t="s">
        <v>224</v>
      </c>
      <c r="D696" t="s">
        <v>36</v>
      </c>
      <c r="E696" t="s">
        <v>36</v>
      </c>
      <c r="F696">
        <v>25</v>
      </c>
      <c r="G696">
        <v>97</v>
      </c>
      <c r="H696">
        <v>0</v>
      </c>
      <c r="I696">
        <v>0</v>
      </c>
      <c r="J696">
        <v>2</v>
      </c>
      <c r="K696">
        <v>2</v>
      </c>
      <c r="L696" t="s">
        <v>62</v>
      </c>
      <c r="M696" t="s">
        <v>340</v>
      </c>
      <c r="N696" t="s">
        <v>136</v>
      </c>
      <c r="O696" t="s">
        <v>22</v>
      </c>
      <c r="P696" t="s">
        <v>23</v>
      </c>
      <c r="Q696" t="s">
        <v>30</v>
      </c>
    </row>
    <row r="697" spans="1:17" x14ac:dyDescent="0.2">
      <c r="A697" s="2">
        <v>34721</v>
      </c>
      <c r="B697" t="s">
        <v>405</v>
      </c>
      <c r="C697" t="s">
        <v>250</v>
      </c>
      <c r="D697" t="s">
        <v>36</v>
      </c>
      <c r="E697" t="s">
        <v>36</v>
      </c>
      <c r="F697">
        <v>135</v>
      </c>
      <c r="G697">
        <v>82</v>
      </c>
      <c r="H697">
        <v>0</v>
      </c>
      <c r="I697">
        <v>0</v>
      </c>
      <c r="J697">
        <v>0</v>
      </c>
      <c r="K697">
        <v>2</v>
      </c>
      <c r="L697" t="s">
        <v>62</v>
      </c>
      <c r="M697" t="s">
        <v>406</v>
      </c>
      <c r="N697" t="s">
        <v>405</v>
      </c>
      <c r="O697" t="s">
        <v>22</v>
      </c>
      <c r="P697" t="s">
        <v>23</v>
      </c>
      <c r="Q697" t="s">
        <v>41</v>
      </c>
    </row>
    <row r="698" spans="1:17" x14ac:dyDescent="0.2">
      <c r="A698" s="2">
        <v>34721</v>
      </c>
      <c r="B698" t="s">
        <v>339</v>
      </c>
      <c r="C698" t="s">
        <v>118</v>
      </c>
      <c r="D698" t="s">
        <v>36</v>
      </c>
      <c r="E698" t="s">
        <v>36</v>
      </c>
      <c r="F698">
        <v>127</v>
      </c>
      <c r="G698">
        <v>50</v>
      </c>
      <c r="H698">
        <v>0</v>
      </c>
      <c r="I698">
        <v>0</v>
      </c>
      <c r="J698">
        <v>1</v>
      </c>
      <c r="K698">
        <v>1</v>
      </c>
      <c r="L698" t="s">
        <v>62</v>
      </c>
      <c r="M698" t="s">
        <v>377</v>
      </c>
      <c r="N698" t="s">
        <v>339</v>
      </c>
      <c r="O698" t="s">
        <v>22</v>
      </c>
      <c r="P698" t="s">
        <v>23</v>
      </c>
      <c r="Q698" t="s">
        <v>30</v>
      </c>
    </row>
    <row r="699" spans="1:17" x14ac:dyDescent="0.2">
      <c r="A699" s="2">
        <v>34721</v>
      </c>
      <c r="B699" t="s">
        <v>296</v>
      </c>
      <c r="C699" t="s">
        <v>352</v>
      </c>
      <c r="D699" t="s">
        <v>36</v>
      </c>
      <c r="E699" t="s">
        <v>36</v>
      </c>
      <c r="F699">
        <v>94</v>
      </c>
      <c r="G699">
        <v>123</v>
      </c>
      <c r="H699">
        <v>0</v>
      </c>
      <c r="I699">
        <v>0</v>
      </c>
      <c r="J699">
        <v>4</v>
      </c>
      <c r="K699">
        <v>2</v>
      </c>
      <c r="L699" t="s">
        <v>62</v>
      </c>
      <c r="M699" t="s">
        <v>399</v>
      </c>
      <c r="N699" t="s">
        <v>296</v>
      </c>
      <c r="O699" t="s">
        <v>22</v>
      </c>
      <c r="P699" t="s">
        <v>23</v>
      </c>
      <c r="Q699" t="s">
        <v>24</v>
      </c>
    </row>
    <row r="700" spans="1:17" x14ac:dyDescent="0.2">
      <c r="A700" s="2">
        <v>34721</v>
      </c>
      <c r="B700" t="s">
        <v>237</v>
      </c>
      <c r="C700" t="s">
        <v>196</v>
      </c>
      <c r="D700" t="s">
        <v>36</v>
      </c>
      <c r="E700" t="s">
        <v>36</v>
      </c>
      <c r="F700">
        <v>70</v>
      </c>
      <c r="G700">
        <v>117</v>
      </c>
      <c r="H700">
        <v>0</v>
      </c>
      <c r="I700">
        <v>0</v>
      </c>
      <c r="J700">
        <v>1</v>
      </c>
      <c r="K700">
        <v>1</v>
      </c>
      <c r="L700" t="s">
        <v>62</v>
      </c>
      <c r="M700" t="s">
        <v>366</v>
      </c>
      <c r="N700" t="s">
        <v>237</v>
      </c>
      <c r="O700" t="s">
        <v>22</v>
      </c>
      <c r="P700" t="s">
        <v>23</v>
      </c>
      <c r="Q700" t="s">
        <v>30</v>
      </c>
    </row>
    <row r="701" spans="1:17" x14ac:dyDescent="0.2">
      <c r="A701" s="2">
        <v>34721</v>
      </c>
      <c r="B701" t="s">
        <v>45</v>
      </c>
      <c r="C701" t="s">
        <v>120</v>
      </c>
      <c r="D701" t="s">
        <v>36</v>
      </c>
      <c r="E701" t="s">
        <v>36</v>
      </c>
      <c r="F701">
        <v>51</v>
      </c>
      <c r="G701">
        <v>31</v>
      </c>
      <c r="H701">
        <v>0</v>
      </c>
      <c r="I701">
        <v>0</v>
      </c>
      <c r="J701">
        <v>4</v>
      </c>
      <c r="K701">
        <v>1</v>
      </c>
      <c r="L701" t="s">
        <v>62</v>
      </c>
      <c r="M701" t="s">
        <v>47</v>
      </c>
      <c r="N701" t="s">
        <v>45</v>
      </c>
      <c r="O701" t="s">
        <v>22</v>
      </c>
      <c r="P701" t="s">
        <v>23</v>
      </c>
      <c r="Q701" t="s">
        <v>24</v>
      </c>
    </row>
    <row r="702" spans="1:17" x14ac:dyDescent="0.2">
      <c r="A702" s="2">
        <v>34724</v>
      </c>
      <c r="B702" t="s">
        <v>145</v>
      </c>
      <c r="C702" t="s">
        <v>153</v>
      </c>
      <c r="D702" t="s">
        <v>50</v>
      </c>
      <c r="E702" t="s">
        <v>50</v>
      </c>
      <c r="F702">
        <v>67</v>
      </c>
      <c r="G702">
        <v>28</v>
      </c>
      <c r="H702">
        <v>0</v>
      </c>
      <c r="I702">
        <v>0</v>
      </c>
      <c r="J702">
        <v>2</v>
      </c>
      <c r="K702">
        <v>3</v>
      </c>
      <c r="L702" t="s">
        <v>28</v>
      </c>
      <c r="M702" t="s">
        <v>433</v>
      </c>
      <c r="N702" t="s">
        <v>145</v>
      </c>
      <c r="O702" t="s">
        <v>22</v>
      </c>
      <c r="P702" t="s">
        <v>23</v>
      </c>
      <c r="Q702" t="s">
        <v>41</v>
      </c>
    </row>
    <row r="703" spans="1:17" x14ac:dyDescent="0.2">
      <c r="A703" s="2">
        <v>34725</v>
      </c>
      <c r="B703" t="s">
        <v>56</v>
      </c>
      <c r="C703" t="s">
        <v>82</v>
      </c>
      <c r="D703" t="s">
        <v>27</v>
      </c>
      <c r="E703" t="s">
        <v>50</v>
      </c>
      <c r="F703">
        <v>63</v>
      </c>
      <c r="G703">
        <v>20</v>
      </c>
      <c r="H703">
        <v>0</v>
      </c>
      <c r="I703">
        <v>0</v>
      </c>
      <c r="J703">
        <v>1</v>
      </c>
      <c r="K703">
        <v>1</v>
      </c>
      <c r="L703" t="s">
        <v>28</v>
      </c>
      <c r="M703" t="s">
        <v>343</v>
      </c>
      <c r="N703" t="s">
        <v>56</v>
      </c>
      <c r="O703" t="s">
        <v>22</v>
      </c>
      <c r="P703" t="s">
        <v>23</v>
      </c>
      <c r="Q703" t="s">
        <v>30</v>
      </c>
    </row>
    <row r="704" spans="1:17" x14ac:dyDescent="0.2">
      <c r="A704" s="2">
        <v>34728</v>
      </c>
      <c r="B704" t="s">
        <v>128</v>
      </c>
      <c r="C704" t="s">
        <v>197</v>
      </c>
      <c r="D704" t="s">
        <v>36</v>
      </c>
      <c r="E704" t="s">
        <v>36</v>
      </c>
      <c r="F704">
        <v>30</v>
      </c>
      <c r="G704">
        <v>137</v>
      </c>
      <c r="H704">
        <v>0</v>
      </c>
      <c r="I704">
        <v>0</v>
      </c>
      <c r="J704">
        <v>1</v>
      </c>
      <c r="K704">
        <v>0</v>
      </c>
      <c r="L704" t="s">
        <v>62</v>
      </c>
      <c r="M704" t="s">
        <v>130</v>
      </c>
      <c r="N704" t="s">
        <v>128</v>
      </c>
      <c r="O704" t="s">
        <v>22</v>
      </c>
      <c r="P704" t="s">
        <v>23</v>
      </c>
      <c r="Q704" t="s">
        <v>24</v>
      </c>
    </row>
    <row r="705" spans="1:17" x14ac:dyDescent="0.2">
      <c r="A705" s="2">
        <v>34730</v>
      </c>
      <c r="B705" t="s">
        <v>133</v>
      </c>
      <c r="C705" t="s">
        <v>43</v>
      </c>
      <c r="D705" t="s">
        <v>115</v>
      </c>
      <c r="E705" t="s">
        <v>19</v>
      </c>
      <c r="F705">
        <v>35</v>
      </c>
      <c r="G705">
        <v>17</v>
      </c>
      <c r="H705">
        <v>0</v>
      </c>
      <c r="I705">
        <v>0</v>
      </c>
      <c r="J705">
        <v>1</v>
      </c>
      <c r="K705">
        <v>0</v>
      </c>
      <c r="L705" t="s">
        <v>252</v>
      </c>
      <c r="M705" t="s">
        <v>434</v>
      </c>
      <c r="N705" t="s">
        <v>254</v>
      </c>
      <c r="O705" t="s">
        <v>122</v>
      </c>
      <c r="P705" t="s">
        <v>23</v>
      </c>
      <c r="Q705" t="s">
        <v>24</v>
      </c>
    </row>
    <row r="706" spans="1:17" x14ac:dyDescent="0.2">
      <c r="A706" s="2">
        <v>34731</v>
      </c>
      <c r="B706" t="s">
        <v>26</v>
      </c>
      <c r="C706" t="s">
        <v>18</v>
      </c>
      <c r="D706" t="s">
        <v>27</v>
      </c>
      <c r="E706" t="s">
        <v>19</v>
      </c>
      <c r="F706">
        <v>15</v>
      </c>
      <c r="G706">
        <v>37</v>
      </c>
      <c r="H706">
        <v>0</v>
      </c>
      <c r="I706">
        <v>0</v>
      </c>
      <c r="J706">
        <v>1</v>
      </c>
      <c r="K706">
        <v>0</v>
      </c>
      <c r="L706" t="s">
        <v>28</v>
      </c>
      <c r="M706" t="s">
        <v>170</v>
      </c>
      <c r="N706" t="s">
        <v>77</v>
      </c>
      <c r="O706" t="s">
        <v>122</v>
      </c>
      <c r="P706" t="s">
        <v>23</v>
      </c>
      <c r="Q706" t="s">
        <v>24</v>
      </c>
    </row>
    <row r="707" spans="1:17" x14ac:dyDescent="0.2">
      <c r="A707" s="2">
        <v>34736</v>
      </c>
      <c r="B707" t="s">
        <v>81</v>
      </c>
      <c r="C707" t="s">
        <v>49</v>
      </c>
      <c r="D707" t="s">
        <v>50</v>
      </c>
      <c r="E707" t="s">
        <v>50</v>
      </c>
      <c r="F707">
        <v>119</v>
      </c>
      <c r="G707">
        <v>8</v>
      </c>
      <c r="H707">
        <v>0</v>
      </c>
      <c r="I707">
        <v>0</v>
      </c>
      <c r="J707">
        <v>0</v>
      </c>
      <c r="K707">
        <v>7</v>
      </c>
      <c r="L707" t="s">
        <v>28</v>
      </c>
      <c r="M707" t="s">
        <v>433</v>
      </c>
      <c r="N707" t="s">
        <v>145</v>
      </c>
      <c r="O707" t="s">
        <v>122</v>
      </c>
      <c r="P707" t="s">
        <v>23</v>
      </c>
      <c r="Q707" t="s">
        <v>41</v>
      </c>
    </row>
    <row r="708" spans="1:17" x14ac:dyDescent="0.2">
      <c r="A708" s="2">
        <v>34738</v>
      </c>
      <c r="B708" t="s">
        <v>145</v>
      </c>
      <c r="C708" t="s">
        <v>49</v>
      </c>
      <c r="D708" t="s">
        <v>50</v>
      </c>
      <c r="E708" t="s">
        <v>50</v>
      </c>
      <c r="F708">
        <v>67</v>
      </c>
      <c r="G708">
        <v>8</v>
      </c>
      <c r="H708">
        <v>0</v>
      </c>
      <c r="I708">
        <v>0</v>
      </c>
      <c r="J708">
        <v>0</v>
      </c>
      <c r="K708">
        <v>2</v>
      </c>
      <c r="L708" t="s">
        <v>28</v>
      </c>
      <c r="M708" t="s">
        <v>435</v>
      </c>
      <c r="N708" t="s">
        <v>145</v>
      </c>
      <c r="O708" t="s">
        <v>22</v>
      </c>
      <c r="P708" t="s">
        <v>23</v>
      </c>
      <c r="Q708" t="s">
        <v>41</v>
      </c>
    </row>
    <row r="709" spans="1:17" x14ac:dyDescent="0.2">
      <c r="A709" s="2">
        <v>34738</v>
      </c>
      <c r="B709" t="s">
        <v>153</v>
      </c>
      <c r="C709" t="s">
        <v>92</v>
      </c>
      <c r="D709" t="s">
        <v>50</v>
      </c>
      <c r="E709" t="s">
        <v>50</v>
      </c>
      <c r="F709">
        <v>28</v>
      </c>
      <c r="G709">
        <v>11</v>
      </c>
      <c r="H709">
        <v>0</v>
      </c>
      <c r="I709">
        <v>0</v>
      </c>
      <c r="J709">
        <v>1</v>
      </c>
      <c r="K709">
        <v>0</v>
      </c>
      <c r="L709" t="s">
        <v>28</v>
      </c>
      <c r="M709" t="s">
        <v>436</v>
      </c>
      <c r="N709" t="s">
        <v>153</v>
      </c>
      <c r="O709" t="s">
        <v>22</v>
      </c>
      <c r="P709" t="s">
        <v>23</v>
      </c>
      <c r="Q709" t="s">
        <v>24</v>
      </c>
    </row>
    <row r="710" spans="1:17" x14ac:dyDescent="0.2">
      <c r="A710" s="2">
        <v>34740</v>
      </c>
      <c r="B710" t="s">
        <v>128</v>
      </c>
      <c r="C710" t="s">
        <v>339</v>
      </c>
      <c r="D710" t="s">
        <v>36</v>
      </c>
      <c r="E710" t="s">
        <v>36</v>
      </c>
      <c r="F710">
        <v>30</v>
      </c>
      <c r="G710">
        <v>127</v>
      </c>
      <c r="H710">
        <v>0</v>
      </c>
      <c r="I710">
        <v>0</v>
      </c>
      <c r="J710">
        <v>0</v>
      </c>
      <c r="K710">
        <v>0</v>
      </c>
      <c r="L710" t="s">
        <v>62</v>
      </c>
      <c r="M710" t="s">
        <v>130</v>
      </c>
      <c r="N710" t="s">
        <v>128</v>
      </c>
      <c r="O710" t="s">
        <v>22</v>
      </c>
      <c r="P710" t="s">
        <v>23</v>
      </c>
      <c r="Q710" t="s">
        <v>30</v>
      </c>
    </row>
    <row r="711" spans="1:17" x14ac:dyDescent="0.2">
      <c r="A711" s="2">
        <v>34741</v>
      </c>
      <c r="B711" t="s">
        <v>55</v>
      </c>
      <c r="C711" t="s">
        <v>43</v>
      </c>
      <c r="D711" t="s">
        <v>57</v>
      </c>
      <c r="E711" t="s">
        <v>19</v>
      </c>
      <c r="F711">
        <v>58</v>
      </c>
      <c r="G711">
        <v>17</v>
      </c>
      <c r="H711">
        <v>0</v>
      </c>
      <c r="I711">
        <v>0</v>
      </c>
      <c r="J711">
        <v>0</v>
      </c>
      <c r="K711">
        <v>1</v>
      </c>
      <c r="L711" t="s">
        <v>28</v>
      </c>
      <c r="M711" t="s">
        <v>58</v>
      </c>
      <c r="N711" t="s">
        <v>55</v>
      </c>
      <c r="O711" t="s">
        <v>22</v>
      </c>
      <c r="P711" t="s">
        <v>23</v>
      </c>
      <c r="Q711" t="s">
        <v>41</v>
      </c>
    </row>
    <row r="712" spans="1:17" x14ac:dyDescent="0.2">
      <c r="A712" s="2">
        <v>34744</v>
      </c>
      <c r="B712" t="s">
        <v>39</v>
      </c>
      <c r="C712" t="s">
        <v>87</v>
      </c>
      <c r="D712" t="s">
        <v>19</v>
      </c>
      <c r="E712" t="s">
        <v>50</v>
      </c>
      <c r="F712">
        <v>10</v>
      </c>
      <c r="G712">
        <v>16</v>
      </c>
      <c r="H712">
        <v>0</v>
      </c>
      <c r="I712">
        <v>0</v>
      </c>
      <c r="J712">
        <v>4</v>
      </c>
      <c r="K712">
        <v>1</v>
      </c>
      <c r="L712" t="s">
        <v>28</v>
      </c>
      <c r="M712" t="s">
        <v>437</v>
      </c>
      <c r="N712" t="s">
        <v>39</v>
      </c>
      <c r="O712" t="s">
        <v>22</v>
      </c>
      <c r="P712" t="s">
        <v>23</v>
      </c>
      <c r="Q712" t="s">
        <v>24</v>
      </c>
    </row>
    <row r="713" spans="1:17" x14ac:dyDescent="0.2">
      <c r="A713" s="2">
        <v>34744</v>
      </c>
      <c r="B713" t="s">
        <v>123</v>
      </c>
      <c r="C713" t="s">
        <v>97</v>
      </c>
      <c r="D713" t="s">
        <v>50</v>
      </c>
      <c r="E713" t="s">
        <v>50</v>
      </c>
      <c r="F713">
        <v>42</v>
      </c>
      <c r="G713">
        <v>128</v>
      </c>
      <c r="H713">
        <v>0</v>
      </c>
      <c r="I713">
        <v>0</v>
      </c>
      <c r="J713">
        <v>4</v>
      </c>
      <c r="K713">
        <v>2</v>
      </c>
      <c r="L713" t="s">
        <v>28</v>
      </c>
      <c r="M713" t="s">
        <v>438</v>
      </c>
      <c r="N713" t="s">
        <v>123</v>
      </c>
      <c r="O713" t="s">
        <v>22</v>
      </c>
      <c r="P713" t="s">
        <v>23</v>
      </c>
      <c r="Q713" t="s">
        <v>24</v>
      </c>
    </row>
    <row r="714" spans="1:17" x14ac:dyDescent="0.2">
      <c r="A714" s="2">
        <v>34745</v>
      </c>
      <c r="B714" t="s">
        <v>55</v>
      </c>
      <c r="C714" t="s">
        <v>143</v>
      </c>
      <c r="D714" t="s">
        <v>57</v>
      </c>
      <c r="E714" t="s">
        <v>115</v>
      </c>
      <c r="F714">
        <v>58</v>
      </c>
      <c r="G714">
        <v>36</v>
      </c>
      <c r="H714">
        <v>0</v>
      </c>
      <c r="I714">
        <v>0</v>
      </c>
      <c r="J714">
        <v>2</v>
      </c>
      <c r="K714">
        <v>1</v>
      </c>
      <c r="L714" t="s">
        <v>28</v>
      </c>
      <c r="M714" t="s">
        <v>58</v>
      </c>
      <c r="N714" t="s">
        <v>55</v>
      </c>
      <c r="O714" t="s">
        <v>22</v>
      </c>
      <c r="P714" t="s">
        <v>23</v>
      </c>
      <c r="Q714" t="s">
        <v>24</v>
      </c>
    </row>
    <row r="715" spans="1:17" x14ac:dyDescent="0.2">
      <c r="A715" s="2">
        <v>34745</v>
      </c>
      <c r="B715" t="s">
        <v>145</v>
      </c>
      <c r="C715" t="s">
        <v>81</v>
      </c>
      <c r="D715" t="s">
        <v>50</v>
      </c>
      <c r="E715" t="s">
        <v>50</v>
      </c>
      <c r="F715">
        <v>67</v>
      </c>
      <c r="G715">
        <v>119</v>
      </c>
      <c r="H715">
        <v>0</v>
      </c>
      <c r="I715">
        <v>0</v>
      </c>
      <c r="J715">
        <v>3</v>
      </c>
      <c r="K715">
        <v>1</v>
      </c>
      <c r="L715" t="s">
        <v>28</v>
      </c>
      <c r="M715" t="s">
        <v>146</v>
      </c>
      <c r="N715" t="s">
        <v>145</v>
      </c>
      <c r="O715" t="s">
        <v>22</v>
      </c>
      <c r="P715" t="s">
        <v>23</v>
      </c>
      <c r="Q715" t="s">
        <v>24</v>
      </c>
    </row>
    <row r="716" spans="1:17" x14ac:dyDescent="0.2">
      <c r="A716" s="2">
        <v>34745</v>
      </c>
      <c r="B716" t="s">
        <v>98</v>
      </c>
      <c r="C716" t="s">
        <v>89</v>
      </c>
      <c r="D716" t="s">
        <v>50</v>
      </c>
      <c r="E716" t="s">
        <v>50</v>
      </c>
      <c r="F716">
        <v>9</v>
      </c>
      <c r="G716">
        <v>18</v>
      </c>
      <c r="H716">
        <v>0</v>
      </c>
      <c r="I716">
        <v>0</v>
      </c>
      <c r="J716">
        <v>1</v>
      </c>
      <c r="K716">
        <v>0</v>
      </c>
      <c r="L716" t="s">
        <v>28</v>
      </c>
      <c r="M716" t="s">
        <v>99</v>
      </c>
      <c r="N716" t="s">
        <v>98</v>
      </c>
      <c r="O716" t="s">
        <v>22</v>
      </c>
      <c r="P716" t="s">
        <v>23</v>
      </c>
      <c r="Q716" t="s">
        <v>24</v>
      </c>
    </row>
    <row r="717" spans="1:17" x14ac:dyDescent="0.2">
      <c r="A717" s="2">
        <v>34745</v>
      </c>
      <c r="B717" t="s">
        <v>282</v>
      </c>
      <c r="C717" t="s">
        <v>70</v>
      </c>
      <c r="D717" t="s">
        <v>19</v>
      </c>
      <c r="E717" t="s">
        <v>50</v>
      </c>
      <c r="F717">
        <v>91</v>
      </c>
      <c r="G717">
        <v>38</v>
      </c>
      <c r="H717">
        <v>0</v>
      </c>
      <c r="I717">
        <v>0</v>
      </c>
      <c r="J717">
        <v>2</v>
      </c>
      <c r="K717">
        <v>1</v>
      </c>
      <c r="L717" t="s">
        <v>28</v>
      </c>
      <c r="M717" t="s">
        <v>285</v>
      </c>
      <c r="N717" t="s">
        <v>282</v>
      </c>
      <c r="O717" t="s">
        <v>22</v>
      </c>
      <c r="P717" t="s">
        <v>23</v>
      </c>
      <c r="Q717" t="s">
        <v>24</v>
      </c>
    </row>
    <row r="718" spans="1:17" x14ac:dyDescent="0.2">
      <c r="A718" s="2">
        <v>34745</v>
      </c>
      <c r="B718" t="s">
        <v>180</v>
      </c>
      <c r="C718" t="s">
        <v>92</v>
      </c>
      <c r="D718" t="s">
        <v>50</v>
      </c>
      <c r="E718" t="s">
        <v>50</v>
      </c>
      <c r="F718">
        <v>48</v>
      </c>
      <c r="G718">
        <v>11</v>
      </c>
      <c r="H718">
        <v>0</v>
      </c>
      <c r="I718">
        <v>0</v>
      </c>
      <c r="J718">
        <v>1</v>
      </c>
      <c r="K718">
        <v>1</v>
      </c>
      <c r="L718" t="s">
        <v>28</v>
      </c>
      <c r="M718" t="s">
        <v>439</v>
      </c>
      <c r="N718" t="s">
        <v>180</v>
      </c>
      <c r="O718" t="s">
        <v>22</v>
      </c>
      <c r="P718" t="s">
        <v>23</v>
      </c>
      <c r="Q718" t="s">
        <v>30</v>
      </c>
    </row>
    <row r="719" spans="1:17" x14ac:dyDescent="0.2">
      <c r="A719" s="2">
        <v>34747</v>
      </c>
      <c r="B719" t="s">
        <v>282</v>
      </c>
      <c r="C719" t="s">
        <v>70</v>
      </c>
      <c r="D719" t="s">
        <v>19</v>
      </c>
      <c r="E719" t="s">
        <v>50</v>
      </c>
      <c r="F719">
        <v>91</v>
      </c>
      <c r="G719">
        <v>38</v>
      </c>
      <c r="H719">
        <v>0</v>
      </c>
      <c r="I719">
        <v>0</v>
      </c>
      <c r="J719">
        <v>2</v>
      </c>
      <c r="K719">
        <v>2</v>
      </c>
      <c r="L719" t="s">
        <v>28</v>
      </c>
      <c r="M719" t="s">
        <v>285</v>
      </c>
      <c r="N719" t="s">
        <v>282</v>
      </c>
      <c r="O719" t="s">
        <v>22</v>
      </c>
      <c r="P719" t="s">
        <v>23</v>
      </c>
      <c r="Q719" t="s">
        <v>30</v>
      </c>
    </row>
    <row r="720" spans="1:17" x14ac:dyDescent="0.2">
      <c r="A720" s="2">
        <v>34749</v>
      </c>
      <c r="B720" t="s">
        <v>182</v>
      </c>
      <c r="C720" t="s">
        <v>133</v>
      </c>
      <c r="D720" t="s">
        <v>115</v>
      </c>
      <c r="E720" t="s">
        <v>115</v>
      </c>
      <c r="F720">
        <v>40</v>
      </c>
      <c r="G720">
        <v>35</v>
      </c>
      <c r="H720">
        <v>0</v>
      </c>
      <c r="I720">
        <v>0</v>
      </c>
      <c r="J720">
        <v>0</v>
      </c>
      <c r="K720">
        <v>0</v>
      </c>
      <c r="L720" t="s">
        <v>440</v>
      </c>
      <c r="M720" t="s">
        <v>441</v>
      </c>
      <c r="N720" t="s">
        <v>254</v>
      </c>
      <c r="O720" t="s">
        <v>122</v>
      </c>
      <c r="P720" t="s">
        <v>23</v>
      </c>
      <c r="Q720" t="s">
        <v>30</v>
      </c>
    </row>
    <row r="721" spans="1:17" x14ac:dyDescent="0.2">
      <c r="A721" s="2">
        <v>34749</v>
      </c>
      <c r="B721" t="s">
        <v>254</v>
      </c>
      <c r="C721" t="s">
        <v>143</v>
      </c>
      <c r="D721" t="s">
        <v>115</v>
      </c>
      <c r="E721" t="s">
        <v>115</v>
      </c>
      <c r="F721">
        <v>98</v>
      </c>
      <c r="G721">
        <v>36</v>
      </c>
      <c r="H721">
        <v>0</v>
      </c>
      <c r="I721">
        <v>0</v>
      </c>
      <c r="J721">
        <v>0</v>
      </c>
      <c r="K721">
        <v>3</v>
      </c>
      <c r="L721" t="s">
        <v>440</v>
      </c>
      <c r="M721" t="s">
        <v>441</v>
      </c>
      <c r="N721" t="s">
        <v>254</v>
      </c>
      <c r="O721" t="s">
        <v>22</v>
      </c>
      <c r="P721" t="s">
        <v>23</v>
      </c>
      <c r="Q721" t="s">
        <v>41</v>
      </c>
    </row>
    <row r="722" spans="1:17" x14ac:dyDescent="0.2">
      <c r="A722" s="2">
        <v>34751</v>
      </c>
      <c r="B722" t="s">
        <v>254</v>
      </c>
      <c r="C722" t="s">
        <v>182</v>
      </c>
      <c r="D722" t="s">
        <v>115</v>
      </c>
      <c r="E722" t="s">
        <v>115</v>
      </c>
      <c r="F722">
        <v>108</v>
      </c>
      <c r="G722">
        <v>42</v>
      </c>
      <c r="H722">
        <v>0</v>
      </c>
      <c r="I722">
        <v>0</v>
      </c>
      <c r="J722">
        <v>0</v>
      </c>
      <c r="K722">
        <v>0</v>
      </c>
      <c r="L722" t="s">
        <v>440</v>
      </c>
      <c r="M722" t="s">
        <v>441</v>
      </c>
      <c r="N722" t="s">
        <v>254</v>
      </c>
      <c r="O722" t="s">
        <v>22</v>
      </c>
      <c r="P722" t="s">
        <v>23</v>
      </c>
      <c r="Q722" t="s">
        <v>30</v>
      </c>
    </row>
    <row r="723" spans="1:17" x14ac:dyDescent="0.2">
      <c r="A723" s="2">
        <v>34751</v>
      </c>
      <c r="B723" t="s">
        <v>143</v>
      </c>
      <c r="C723" t="s">
        <v>133</v>
      </c>
      <c r="D723" t="s">
        <v>115</v>
      </c>
      <c r="E723" t="s">
        <v>115</v>
      </c>
      <c r="F723">
        <v>37</v>
      </c>
      <c r="G723">
        <v>33</v>
      </c>
      <c r="H723">
        <v>0</v>
      </c>
      <c r="I723">
        <v>0</v>
      </c>
      <c r="J723">
        <v>1</v>
      </c>
      <c r="K723">
        <v>1</v>
      </c>
      <c r="L723" t="s">
        <v>440</v>
      </c>
      <c r="M723" t="s">
        <v>441</v>
      </c>
      <c r="N723" t="s">
        <v>254</v>
      </c>
      <c r="O723" t="s">
        <v>122</v>
      </c>
      <c r="P723" t="s">
        <v>23</v>
      </c>
      <c r="Q723" t="s">
        <v>30</v>
      </c>
    </row>
    <row r="724" spans="1:17" x14ac:dyDescent="0.2">
      <c r="A724" s="2">
        <v>34751</v>
      </c>
      <c r="B724" t="s">
        <v>442</v>
      </c>
      <c r="C724" t="s">
        <v>443</v>
      </c>
      <c r="D724" t="s">
        <v>57</v>
      </c>
      <c r="E724" t="s">
        <v>115</v>
      </c>
      <c r="F724">
        <v>107</v>
      </c>
      <c r="G724">
        <v>100</v>
      </c>
      <c r="H724">
        <v>0</v>
      </c>
      <c r="I724">
        <v>0</v>
      </c>
      <c r="J724">
        <v>3</v>
      </c>
      <c r="K724">
        <v>0</v>
      </c>
      <c r="L724" t="s">
        <v>28</v>
      </c>
      <c r="M724" t="s">
        <v>444</v>
      </c>
      <c r="N724" t="s">
        <v>442</v>
      </c>
      <c r="O724" t="s">
        <v>22</v>
      </c>
      <c r="P724" t="s">
        <v>23</v>
      </c>
      <c r="Q724" t="s">
        <v>24</v>
      </c>
    </row>
    <row r="725" spans="1:17" x14ac:dyDescent="0.2">
      <c r="A725" s="2">
        <v>34752</v>
      </c>
      <c r="B725" t="s">
        <v>25</v>
      </c>
      <c r="C725" t="s">
        <v>244</v>
      </c>
      <c r="D725" t="s">
        <v>19</v>
      </c>
      <c r="E725" t="s">
        <v>50</v>
      </c>
      <c r="F725">
        <v>1</v>
      </c>
      <c r="G725">
        <v>44</v>
      </c>
      <c r="H725">
        <v>0</v>
      </c>
      <c r="I725">
        <v>0</v>
      </c>
      <c r="J725">
        <v>5</v>
      </c>
      <c r="K725">
        <v>0</v>
      </c>
      <c r="L725" t="s">
        <v>28</v>
      </c>
      <c r="M725" t="s">
        <v>445</v>
      </c>
      <c r="N725" t="s">
        <v>25</v>
      </c>
      <c r="O725" t="s">
        <v>22</v>
      </c>
      <c r="P725" t="s">
        <v>23</v>
      </c>
      <c r="Q725" t="s">
        <v>24</v>
      </c>
    </row>
    <row r="726" spans="1:17" x14ac:dyDescent="0.2">
      <c r="A726" s="2">
        <v>34752</v>
      </c>
      <c r="B726" t="s">
        <v>184</v>
      </c>
      <c r="C726" t="s">
        <v>97</v>
      </c>
      <c r="D726" t="s">
        <v>50</v>
      </c>
      <c r="E726" t="s">
        <v>50</v>
      </c>
      <c r="F726">
        <v>86</v>
      </c>
      <c r="G726">
        <v>127</v>
      </c>
      <c r="H726">
        <v>0</v>
      </c>
      <c r="I726">
        <v>0</v>
      </c>
      <c r="J726">
        <v>0</v>
      </c>
      <c r="K726">
        <v>1</v>
      </c>
      <c r="L726" t="s">
        <v>291</v>
      </c>
      <c r="M726" t="s">
        <v>193</v>
      </c>
      <c r="N726" t="s">
        <v>184</v>
      </c>
      <c r="O726" t="s">
        <v>22</v>
      </c>
      <c r="P726" t="s">
        <v>23</v>
      </c>
      <c r="Q726" t="s">
        <v>41</v>
      </c>
    </row>
    <row r="727" spans="1:17" x14ac:dyDescent="0.2">
      <c r="A727" s="2">
        <v>34752</v>
      </c>
      <c r="B727" t="s">
        <v>126</v>
      </c>
      <c r="C727" t="s">
        <v>82</v>
      </c>
      <c r="D727" t="s">
        <v>50</v>
      </c>
      <c r="E727" t="s">
        <v>50</v>
      </c>
      <c r="F727">
        <v>8</v>
      </c>
      <c r="G727">
        <v>19</v>
      </c>
      <c r="H727">
        <v>0</v>
      </c>
      <c r="I727">
        <v>0</v>
      </c>
      <c r="J727">
        <v>0</v>
      </c>
      <c r="K727">
        <v>1</v>
      </c>
      <c r="L727" t="s">
        <v>28</v>
      </c>
      <c r="M727" t="s">
        <v>330</v>
      </c>
      <c r="N727" t="s">
        <v>126</v>
      </c>
      <c r="O727" t="s">
        <v>22</v>
      </c>
      <c r="P727" t="s">
        <v>23</v>
      </c>
      <c r="Q727" t="s">
        <v>41</v>
      </c>
    </row>
    <row r="728" spans="1:17" x14ac:dyDescent="0.2">
      <c r="A728" s="2">
        <v>34752</v>
      </c>
      <c r="B728" t="s">
        <v>106</v>
      </c>
      <c r="C728" t="s">
        <v>129</v>
      </c>
      <c r="D728" t="s">
        <v>50</v>
      </c>
      <c r="E728" t="s">
        <v>50</v>
      </c>
      <c r="F728">
        <v>2</v>
      </c>
      <c r="G728">
        <v>5</v>
      </c>
      <c r="H728">
        <v>0</v>
      </c>
      <c r="I728">
        <v>0</v>
      </c>
      <c r="J728">
        <v>0</v>
      </c>
      <c r="K728">
        <v>0</v>
      </c>
      <c r="L728" t="s">
        <v>28</v>
      </c>
      <c r="M728" t="s">
        <v>446</v>
      </c>
      <c r="N728" t="s">
        <v>106</v>
      </c>
      <c r="O728" t="s">
        <v>22</v>
      </c>
      <c r="P728" t="s">
        <v>23</v>
      </c>
      <c r="Q728" t="s">
        <v>30</v>
      </c>
    </row>
    <row r="729" spans="1:17" x14ac:dyDescent="0.2">
      <c r="A729" s="2">
        <v>34752</v>
      </c>
      <c r="B729" t="s">
        <v>114</v>
      </c>
      <c r="C729" t="s">
        <v>143</v>
      </c>
      <c r="D729" t="s">
        <v>115</v>
      </c>
      <c r="E729" t="s">
        <v>115</v>
      </c>
      <c r="F729">
        <v>92</v>
      </c>
      <c r="G729">
        <v>37</v>
      </c>
      <c r="H729">
        <v>0</v>
      </c>
      <c r="I729">
        <v>0</v>
      </c>
      <c r="J729">
        <v>3</v>
      </c>
      <c r="K729">
        <v>2</v>
      </c>
      <c r="L729" t="s">
        <v>447</v>
      </c>
      <c r="M729" t="s">
        <v>226</v>
      </c>
      <c r="N729" t="s">
        <v>114</v>
      </c>
      <c r="O729" t="s">
        <v>22</v>
      </c>
      <c r="P729" t="s">
        <v>23</v>
      </c>
      <c r="Q729" t="s">
        <v>24</v>
      </c>
    </row>
    <row r="730" spans="1:17" x14ac:dyDescent="0.2">
      <c r="A730" s="2">
        <v>34753</v>
      </c>
      <c r="B730" t="s">
        <v>182</v>
      </c>
      <c r="C730" t="s">
        <v>143</v>
      </c>
      <c r="D730" t="s">
        <v>115</v>
      </c>
      <c r="E730" t="s">
        <v>115</v>
      </c>
      <c r="F730">
        <v>42</v>
      </c>
      <c r="G730">
        <v>37</v>
      </c>
      <c r="H730">
        <v>0</v>
      </c>
      <c r="I730">
        <v>0</v>
      </c>
      <c r="J730">
        <v>1</v>
      </c>
      <c r="K730">
        <v>2</v>
      </c>
      <c r="L730" t="s">
        <v>440</v>
      </c>
      <c r="M730" t="s">
        <v>441</v>
      </c>
      <c r="N730" t="s">
        <v>254</v>
      </c>
      <c r="O730" t="s">
        <v>122</v>
      </c>
      <c r="P730" t="s">
        <v>23</v>
      </c>
      <c r="Q730" t="s">
        <v>41</v>
      </c>
    </row>
    <row r="731" spans="1:17" x14ac:dyDescent="0.2">
      <c r="A731" s="2">
        <v>34753</v>
      </c>
      <c r="B731" t="s">
        <v>254</v>
      </c>
      <c r="C731" t="s">
        <v>133</v>
      </c>
      <c r="D731" t="s">
        <v>115</v>
      </c>
      <c r="E731" t="s">
        <v>115</v>
      </c>
      <c r="F731">
        <v>108</v>
      </c>
      <c r="G731">
        <v>33</v>
      </c>
      <c r="H731">
        <v>0</v>
      </c>
      <c r="I731">
        <v>0</v>
      </c>
      <c r="J731">
        <v>2</v>
      </c>
      <c r="K731">
        <v>3</v>
      </c>
      <c r="L731" t="s">
        <v>440</v>
      </c>
      <c r="M731" t="s">
        <v>441</v>
      </c>
      <c r="N731" t="s">
        <v>254</v>
      </c>
      <c r="O731" t="s">
        <v>22</v>
      </c>
      <c r="P731" t="s">
        <v>23</v>
      </c>
      <c r="Q731" t="s">
        <v>41</v>
      </c>
    </row>
    <row r="732" spans="1:17" x14ac:dyDescent="0.2">
      <c r="A732" s="2">
        <v>34756</v>
      </c>
      <c r="B732" t="s">
        <v>254</v>
      </c>
      <c r="C732" t="s">
        <v>182</v>
      </c>
      <c r="D732" t="s">
        <v>115</v>
      </c>
      <c r="E732" t="s">
        <v>115</v>
      </c>
      <c r="F732">
        <v>108</v>
      </c>
      <c r="G732">
        <v>42</v>
      </c>
      <c r="H732">
        <v>0</v>
      </c>
      <c r="I732">
        <v>0</v>
      </c>
      <c r="J732">
        <v>1</v>
      </c>
      <c r="K732">
        <v>1</v>
      </c>
      <c r="L732" t="s">
        <v>440</v>
      </c>
      <c r="M732" t="s">
        <v>441</v>
      </c>
      <c r="N732" t="s">
        <v>254</v>
      </c>
      <c r="O732" t="s">
        <v>22</v>
      </c>
      <c r="P732" t="s">
        <v>23</v>
      </c>
      <c r="Q732" t="s">
        <v>30</v>
      </c>
    </row>
    <row r="733" spans="1:17" x14ac:dyDescent="0.2">
      <c r="A733" s="2">
        <v>34756</v>
      </c>
      <c r="B733" t="s">
        <v>143</v>
      </c>
      <c r="C733" t="s">
        <v>133</v>
      </c>
      <c r="D733" t="s">
        <v>115</v>
      </c>
      <c r="E733" t="s">
        <v>115</v>
      </c>
      <c r="F733">
        <v>37</v>
      </c>
      <c r="G733">
        <v>33</v>
      </c>
      <c r="H733">
        <v>0</v>
      </c>
      <c r="I733">
        <v>0</v>
      </c>
      <c r="J733">
        <v>2</v>
      </c>
      <c r="K733">
        <v>2</v>
      </c>
      <c r="L733" t="s">
        <v>440</v>
      </c>
      <c r="M733" t="s">
        <v>441</v>
      </c>
      <c r="N733" t="s">
        <v>254</v>
      </c>
      <c r="O733" t="s">
        <v>122</v>
      </c>
      <c r="P733" t="s">
        <v>59</v>
      </c>
      <c r="Q733" t="s">
        <v>24</v>
      </c>
    </row>
    <row r="734" spans="1:17" x14ac:dyDescent="0.2">
      <c r="A734" s="2">
        <v>34759</v>
      </c>
      <c r="B734" t="s">
        <v>110</v>
      </c>
      <c r="C734" t="s">
        <v>118</v>
      </c>
      <c r="D734" t="s">
        <v>36</v>
      </c>
      <c r="E734" t="s">
        <v>36</v>
      </c>
      <c r="F734">
        <v>35</v>
      </c>
      <c r="G734">
        <v>51</v>
      </c>
      <c r="H734">
        <v>0</v>
      </c>
      <c r="I734">
        <v>0</v>
      </c>
      <c r="J734">
        <v>2</v>
      </c>
      <c r="K734">
        <v>0</v>
      </c>
      <c r="L734" t="s">
        <v>28</v>
      </c>
      <c r="M734" t="s">
        <v>112</v>
      </c>
      <c r="N734" t="s">
        <v>110</v>
      </c>
      <c r="O734" t="s">
        <v>22</v>
      </c>
      <c r="P734" t="s">
        <v>23</v>
      </c>
      <c r="Q734" t="s">
        <v>24</v>
      </c>
    </row>
    <row r="735" spans="1:17" x14ac:dyDescent="0.2">
      <c r="A735" s="2">
        <v>34766</v>
      </c>
      <c r="B735" t="s">
        <v>145</v>
      </c>
      <c r="C735" t="s">
        <v>52</v>
      </c>
      <c r="D735" t="s">
        <v>50</v>
      </c>
      <c r="E735" t="s">
        <v>50</v>
      </c>
      <c r="F735">
        <v>70</v>
      </c>
      <c r="G735">
        <v>4</v>
      </c>
      <c r="H735">
        <v>0</v>
      </c>
      <c r="I735">
        <v>0</v>
      </c>
      <c r="J735">
        <v>3</v>
      </c>
      <c r="K735">
        <v>3</v>
      </c>
      <c r="L735" t="s">
        <v>28</v>
      </c>
      <c r="M735" t="s">
        <v>146</v>
      </c>
      <c r="N735" t="s">
        <v>145</v>
      </c>
      <c r="O735" t="s">
        <v>22</v>
      </c>
      <c r="P735" t="s">
        <v>23</v>
      </c>
      <c r="Q735" t="s">
        <v>30</v>
      </c>
    </row>
    <row r="736" spans="1:17" x14ac:dyDescent="0.2">
      <c r="A736" s="2">
        <v>34766</v>
      </c>
      <c r="B736" t="s">
        <v>293</v>
      </c>
      <c r="C736" t="s">
        <v>70</v>
      </c>
      <c r="D736" t="s">
        <v>50</v>
      </c>
      <c r="E736" t="s">
        <v>50</v>
      </c>
      <c r="F736">
        <v>34</v>
      </c>
      <c r="G736">
        <v>46</v>
      </c>
      <c r="H736">
        <v>0</v>
      </c>
      <c r="I736">
        <v>0</v>
      </c>
      <c r="J736">
        <v>4</v>
      </c>
      <c r="K736">
        <v>1</v>
      </c>
      <c r="L736" t="s">
        <v>28</v>
      </c>
      <c r="M736" t="s">
        <v>448</v>
      </c>
      <c r="N736" t="s">
        <v>293</v>
      </c>
      <c r="O736" t="s">
        <v>22</v>
      </c>
      <c r="P736" t="s">
        <v>23</v>
      </c>
      <c r="Q736" t="s">
        <v>24</v>
      </c>
    </row>
    <row r="737" spans="1:17" x14ac:dyDescent="0.2">
      <c r="A737" s="2">
        <v>34766</v>
      </c>
      <c r="B737" t="s">
        <v>153</v>
      </c>
      <c r="C737" t="s">
        <v>53</v>
      </c>
      <c r="D737" t="s">
        <v>50</v>
      </c>
      <c r="E737" t="s">
        <v>50</v>
      </c>
      <c r="F737">
        <v>26</v>
      </c>
      <c r="G737">
        <v>11</v>
      </c>
      <c r="H737">
        <v>0</v>
      </c>
      <c r="I737">
        <v>0</v>
      </c>
      <c r="J737">
        <v>1</v>
      </c>
      <c r="K737">
        <v>1</v>
      </c>
      <c r="L737" t="s">
        <v>28</v>
      </c>
      <c r="M737" t="s">
        <v>191</v>
      </c>
      <c r="N737" t="s">
        <v>153</v>
      </c>
      <c r="O737" t="s">
        <v>22</v>
      </c>
      <c r="P737" t="s">
        <v>23</v>
      </c>
      <c r="Q737" t="s">
        <v>30</v>
      </c>
    </row>
    <row r="738" spans="1:17" x14ac:dyDescent="0.2">
      <c r="A738" s="2">
        <v>34766</v>
      </c>
      <c r="B738" t="s">
        <v>94</v>
      </c>
      <c r="C738" t="s">
        <v>101</v>
      </c>
      <c r="D738" t="s">
        <v>50</v>
      </c>
      <c r="E738" t="s">
        <v>50</v>
      </c>
      <c r="F738">
        <v>63</v>
      </c>
      <c r="G738">
        <v>74</v>
      </c>
      <c r="H738">
        <v>0</v>
      </c>
      <c r="I738">
        <v>0</v>
      </c>
      <c r="J738">
        <v>3</v>
      </c>
      <c r="K738">
        <v>1</v>
      </c>
      <c r="L738" t="s">
        <v>28</v>
      </c>
      <c r="M738" t="s">
        <v>96</v>
      </c>
      <c r="N738" t="s">
        <v>94</v>
      </c>
      <c r="O738" t="s">
        <v>22</v>
      </c>
      <c r="P738" t="s">
        <v>23</v>
      </c>
      <c r="Q738" t="s">
        <v>24</v>
      </c>
    </row>
    <row r="739" spans="1:17" x14ac:dyDescent="0.2">
      <c r="A739" s="2">
        <v>34766</v>
      </c>
      <c r="B739" t="s">
        <v>164</v>
      </c>
      <c r="C739" t="s">
        <v>449</v>
      </c>
      <c r="D739" t="s">
        <v>115</v>
      </c>
      <c r="E739" t="s">
        <v>115</v>
      </c>
      <c r="F739">
        <v>96</v>
      </c>
      <c r="G739">
        <v>82</v>
      </c>
      <c r="H739">
        <v>0</v>
      </c>
      <c r="I739">
        <v>0</v>
      </c>
      <c r="J739">
        <v>3</v>
      </c>
      <c r="K739">
        <v>1</v>
      </c>
      <c r="L739" t="s">
        <v>450</v>
      </c>
      <c r="M739" t="s">
        <v>451</v>
      </c>
      <c r="N739" t="s">
        <v>388</v>
      </c>
      <c r="O739" t="s">
        <v>122</v>
      </c>
      <c r="P739" t="s">
        <v>23</v>
      </c>
      <c r="Q739" t="s">
        <v>24</v>
      </c>
    </row>
    <row r="740" spans="1:17" x14ac:dyDescent="0.2">
      <c r="A740" s="2">
        <v>34766</v>
      </c>
      <c r="B740" t="s">
        <v>244</v>
      </c>
      <c r="C740" t="s">
        <v>95</v>
      </c>
      <c r="D740" t="s">
        <v>50</v>
      </c>
      <c r="E740" t="s">
        <v>50</v>
      </c>
      <c r="F740">
        <v>44</v>
      </c>
      <c r="G740">
        <v>17</v>
      </c>
      <c r="H740">
        <v>0</v>
      </c>
      <c r="I740">
        <v>0</v>
      </c>
      <c r="J740">
        <v>2</v>
      </c>
      <c r="K740">
        <v>1</v>
      </c>
      <c r="L740" t="s">
        <v>28</v>
      </c>
      <c r="M740" t="s">
        <v>452</v>
      </c>
      <c r="N740" t="s">
        <v>244</v>
      </c>
      <c r="O740" t="s">
        <v>22</v>
      </c>
      <c r="P740" t="s">
        <v>23</v>
      </c>
      <c r="Q740" t="s">
        <v>24</v>
      </c>
    </row>
    <row r="741" spans="1:17" x14ac:dyDescent="0.2">
      <c r="A741" s="2">
        <v>34766</v>
      </c>
      <c r="B741" t="s">
        <v>180</v>
      </c>
      <c r="C741" t="s">
        <v>123</v>
      </c>
      <c r="D741" t="s">
        <v>50</v>
      </c>
      <c r="E741" t="s">
        <v>50</v>
      </c>
      <c r="F741">
        <v>49</v>
      </c>
      <c r="G741">
        <v>40</v>
      </c>
      <c r="H741">
        <v>0</v>
      </c>
      <c r="I741">
        <v>0</v>
      </c>
      <c r="J741">
        <v>2</v>
      </c>
      <c r="K741">
        <v>1</v>
      </c>
      <c r="L741" t="s">
        <v>28</v>
      </c>
      <c r="M741" t="s">
        <v>181</v>
      </c>
      <c r="N741" t="s">
        <v>180</v>
      </c>
      <c r="O741" t="s">
        <v>22</v>
      </c>
      <c r="P741" t="s">
        <v>23</v>
      </c>
      <c r="Q741" t="s">
        <v>24</v>
      </c>
    </row>
    <row r="742" spans="1:17" x14ac:dyDescent="0.2">
      <c r="A742" s="2">
        <v>34768</v>
      </c>
      <c r="B742" t="s">
        <v>388</v>
      </c>
      <c r="C742" t="s">
        <v>114</v>
      </c>
      <c r="D742" t="s">
        <v>115</v>
      </c>
      <c r="E742" t="s">
        <v>115</v>
      </c>
      <c r="F742">
        <v>116</v>
      </c>
      <c r="G742">
        <v>92</v>
      </c>
      <c r="H742">
        <v>0</v>
      </c>
      <c r="I742">
        <v>0</v>
      </c>
      <c r="J742">
        <v>0</v>
      </c>
      <c r="K742">
        <v>5</v>
      </c>
      <c r="L742" t="s">
        <v>450</v>
      </c>
      <c r="M742" t="s">
        <v>451</v>
      </c>
      <c r="N742" t="s">
        <v>388</v>
      </c>
      <c r="O742" t="s">
        <v>22</v>
      </c>
      <c r="P742" t="s">
        <v>23</v>
      </c>
      <c r="Q742" t="s">
        <v>41</v>
      </c>
    </row>
    <row r="743" spans="1:17" x14ac:dyDescent="0.2">
      <c r="A743" s="2">
        <v>34770</v>
      </c>
      <c r="B743" t="s">
        <v>221</v>
      </c>
      <c r="C743" t="s">
        <v>453</v>
      </c>
      <c r="D743" t="s">
        <v>27</v>
      </c>
      <c r="E743" t="s">
        <v>27</v>
      </c>
      <c r="F743">
        <v>117</v>
      </c>
      <c r="G743">
        <v>154</v>
      </c>
      <c r="H743">
        <v>0</v>
      </c>
      <c r="I743">
        <v>0</v>
      </c>
      <c r="J743">
        <v>0</v>
      </c>
      <c r="K743">
        <v>1</v>
      </c>
      <c r="L743" t="s">
        <v>28</v>
      </c>
      <c r="M743" t="s">
        <v>223</v>
      </c>
      <c r="N743" t="s">
        <v>221</v>
      </c>
      <c r="O743" t="s">
        <v>22</v>
      </c>
      <c r="P743" t="s">
        <v>23</v>
      </c>
      <c r="Q743" t="s">
        <v>41</v>
      </c>
    </row>
    <row r="744" spans="1:17" x14ac:dyDescent="0.2">
      <c r="A744" s="2">
        <v>34770</v>
      </c>
      <c r="B744" t="s">
        <v>388</v>
      </c>
      <c r="C744" t="s">
        <v>164</v>
      </c>
      <c r="D744" t="s">
        <v>115</v>
      </c>
      <c r="E744" t="s">
        <v>115</v>
      </c>
      <c r="F744">
        <v>116</v>
      </c>
      <c r="G744">
        <v>96</v>
      </c>
      <c r="H744">
        <v>0</v>
      </c>
      <c r="I744">
        <v>0</v>
      </c>
      <c r="J744">
        <v>1</v>
      </c>
      <c r="K744">
        <v>1</v>
      </c>
      <c r="L744" t="s">
        <v>450</v>
      </c>
      <c r="M744" t="s">
        <v>451</v>
      </c>
      <c r="N744" t="s">
        <v>388</v>
      </c>
      <c r="O744" t="s">
        <v>22</v>
      </c>
      <c r="P744" t="s">
        <v>23</v>
      </c>
      <c r="Q744" t="s">
        <v>30</v>
      </c>
    </row>
    <row r="745" spans="1:17" x14ac:dyDescent="0.2">
      <c r="A745" s="2">
        <v>34770</v>
      </c>
      <c r="B745" t="s">
        <v>185</v>
      </c>
      <c r="C745" t="s">
        <v>454</v>
      </c>
      <c r="D745" t="s">
        <v>27</v>
      </c>
      <c r="E745" t="s">
        <v>27</v>
      </c>
      <c r="F745">
        <v>84</v>
      </c>
      <c r="G745">
        <v>175</v>
      </c>
      <c r="H745">
        <v>0</v>
      </c>
      <c r="I745">
        <v>0</v>
      </c>
      <c r="J745">
        <v>0</v>
      </c>
      <c r="K745">
        <v>0</v>
      </c>
      <c r="L745" t="s">
        <v>28</v>
      </c>
      <c r="M745" t="s">
        <v>412</v>
      </c>
      <c r="N745" t="s">
        <v>185</v>
      </c>
      <c r="O745" t="s">
        <v>22</v>
      </c>
      <c r="P745" t="s">
        <v>23</v>
      </c>
      <c r="Q745" t="s">
        <v>30</v>
      </c>
    </row>
    <row r="746" spans="1:17" x14ac:dyDescent="0.2">
      <c r="A746" s="2">
        <v>34772</v>
      </c>
      <c r="B746" t="s">
        <v>388</v>
      </c>
      <c r="C746" t="s">
        <v>449</v>
      </c>
      <c r="D746" t="s">
        <v>115</v>
      </c>
      <c r="E746" t="s">
        <v>115</v>
      </c>
      <c r="F746">
        <v>116</v>
      </c>
      <c r="G746">
        <v>82</v>
      </c>
      <c r="H746">
        <v>0</v>
      </c>
      <c r="I746">
        <v>0</v>
      </c>
      <c r="J746">
        <v>1</v>
      </c>
      <c r="K746">
        <v>0</v>
      </c>
      <c r="L746" t="s">
        <v>450</v>
      </c>
      <c r="M746" t="s">
        <v>451</v>
      </c>
      <c r="N746" t="s">
        <v>388</v>
      </c>
      <c r="O746" t="s">
        <v>22</v>
      </c>
      <c r="P746" t="s">
        <v>23</v>
      </c>
      <c r="Q746" t="s">
        <v>24</v>
      </c>
    </row>
    <row r="747" spans="1:17" x14ac:dyDescent="0.2">
      <c r="A747" s="2">
        <v>34772</v>
      </c>
      <c r="B747" t="s">
        <v>164</v>
      </c>
      <c r="C747" t="s">
        <v>114</v>
      </c>
      <c r="D747" t="s">
        <v>115</v>
      </c>
      <c r="E747" t="s">
        <v>115</v>
      </c>
      <c r="F747">
        <v>96</v>
      </c>
      <c r="G747">
        <v>92</v>
      </c>
      <c r="H747">
        <v>0</v>
      </c>
      <c r="I747">
        <v>0</v>
      </c>
      <c r="J747">
        <v>3</v>
      </c>
      <c r="K747">
        <v>1</v>
      </c>
      <c r="L747" t="s">
        <v>450</v>
      </c>
      <c r="M747" t="s">
        <v>451</v>
      </c>
      <c r="N747" t="s">
        <v>388</v>
      </c>
      <c r="O747" t="s">
        <v>122</v>
      </c>
      <c r="P747" t="s">
        <v>23</v>
      </c>
      <c r="Q747" t="s">
        <v>24</v>
      </c>
    </row>
    <row r="748" spans="1:17" x14ac:dyDescent="0.2">
      <c r="A748" s="2">
        <v>34773</v>
      </c>
      <c r="B748" t="s">
        <v>90</v>
      </c>
      <c r="C748" t="s">
        <v>73</v>
      </c>
      <c r="D748" t="s">
        <v>50</v>
      </c>
      <c r="E748" t="s">
        <v>50</v>
      </c>
      <c r="F748">
        <v>32</v>
      </c>
      <c r="G748">
        <v>61</v>
      </c>
      <c r="H748">
        <v>0</v>
      </c>
      <c r="I748">
        <v>0</v>
      </c>
      <c r="J748">
        <v>4</v>
      </c>
      <c r="K748">
        <v>1</v>
      </c>
      <c r="L748" t="s">
        <v>28</v>
      </c>
      <c r="M748" t="s">
        <v>455</v>
      </c>
      <c r="N748" t="s">
        <v>90</v>
      </c>
      <c r="O748" t="s">
        <v>22</v>
      </c>
      <c r="P748" t="s">
        <v>23</v>
      </c>
      <c r="Q748" t="s">
        <v>24</v>
      </c>
    </row>
    <row r="749" spans="1:17" x14ac:dyDescent="0.2">
      <c r="A749" s="2">
        <v>34774</v>
      </c>
      <c r="B749" t="s">
        <v>114</v>
      </c>
      <c r="C749" t="s">
        <v>449</v>
      </c>
      <c r="D749" t="s">
        <v>115</v>
      </c>
      <c r="E749" t="s">
        <v>115</v>
      </c>
      <c r="F749">
        <v>92</v>
      </c>
      <c r="G749">
        <v>82</v>
      </c>
      <c r="H749">
        <v>0</v>
      </c>
      <c r="I749">
        <v>0</v>
      </c>
      <c r="J749">
        <v>0</v>
      </c>
      <c r="K749">
        <v>1</v>
      </c>
      <c r="L749" t="s">
        <v>450</v>
      </c>
      <c r="M749" t="s">
        <v>451</v>
      </c>
      <c r="N749" t="s">
        <v>388</v>
      </c>
      <c r="O749" t="s">
        <v>122</v>
      </c>
      <c r="P749" t="s">
        <v>23</v>
      </c>
      <c r="Q749" t="s">
        <v>41</v>
      </c>
    </row>
    <row r="750" spans="1:17" x14ac:dyDescent="0.2">
      <c r="A750" s="2">
        <v>34779</v>
      </c>
      <c r="B750" t="s">
        <v>222</v>
      </c>
      <c r="C750" t="s">
        <v>456</v>
      </c>
      <c r="D750" t="s">
        <v>27</v>
      </c>
      <c r="E750" t="s">
        <v>27</v>
      </c>
      <c r="F750">
        <v>145</v>
      </c>
      <c r="G750">
        <v>131</v>
      </c>
      <c r="H750">
        <v>0</v>
      </c>
      <c r="I750">
        <v>0</v>
      </c>
      <c r="J750">
        <v>2</v>
      </c>
      <c r="K750">
        <v>0</v>
      </c>
      <c r="L750" t="s">
        <v>230</v>
      </c>
      <c r="M750" t="s">
        <v>407</v>
      </c>
      <c r="N750" t="s">
        <v>222</v>
      </c>
      <c r="O750" t="s">
        <v>22</v>
      </c>
      <c r="P750" t="s">
        <v>23</v>
      </c>
      <c r="Q750" t="s">
        <v>24</v>
      </c>
    </row>
    <row r="751" spans="1:17" x14ac:dyDescent="0.2">
      <c r="A751" s="2">
        <v>34780</v>
      </c>
      <c r="B751" t="s">
        <v>43</v>
      </c>
      <c r="C751" t="s">
        <v>18</v>
      </c>
      <c r="D751" t="s">
        <v>19</v>
      </c>
      <c r="E751" t="s">
        <v>19</v>
      </c>
      <c r="F751">
        <v>16</v>
      </c>
      <c r="G751">
        <v>36</v>
      </c>
      <c r="H751">
        <v>0</v>
      </c>
      <c r="I751">
        <v>0</v>
      </c>
      <c r="J751">
        <v>2</v>
      </c>
      <c r="K751">
        <v>1</v>
      </c>
      <c r="L751" t="s">
        <v>28</v>
      </c>
      <c r="M751" t="s">
        <v>457</v>
      </c>
      <c r="N751" t="s">
        <v>43</v>
      </c>
      <c r="O751" t="s">
        <v>22</v>
      </c>
      <c r="P751" t="s">
        <v>23</v>
      </c>
      <c r="Q751" t="s">
        <v>24</v>
      </c>
    </row>
    <row r="752" spans="1:17" x14ac:dyDescent="0.2">
      <c r="A752" s="2">
        <v>34781</v>
      </c>
      <c r="B752" t="s">
        <v>110</v>
      </c>
      <c r="C752" t="s">
        <v>111</v>
      </c>
      <c r="D752" t="s">
        <v>36</v>
      </c>
      <c r="E752" t="s">
        <v>36</v>
      </c>
      <c r="F752">
        <v>35</v>
      </c>
      <c r="G752">
        <v>55</v>
      </c>
      <c r="H752">
        <v>0</v>
      </c>
      <c r="I752">
        <v>0</v>
      </c>
      <c r="J752">
        <v>3</v>
      </c>
      <c r="K752">
        <v>0</v>
      </c>
      <c r="L752" t="s">
        <v>28</v>
      </c>
      <c r="M752" t="s">
        <v>112</v>
      </c>
      <c r="N752" t="s">
        <v>110</v>
      </c>
      <c r="O752" t="s">
        <v>22</v>
      </c>
      <c r="P752" t="s">
        <v>23</v>
      </c>
      <c r="Q752" t="s">
        <v>24</v>
      </c>
    </row>
    <row r="753" spans="1:17" x14ac:dyDescent="0.2">
      <c r="A753" s="2">
        <v>34782</v>
      </c>
      <c r="B753" t="s">
        <v>203</v>
      </c>
      <c r="C753" t="s">
        <v>204</v>
      </c>
      <c r="D753" t="s">
        <v>57</v>
      </c>
      <c r="E753" t="s">
        <v>57</v>
      </c>
      <c r="F753">
        <v>149</v>
      </c>
      <c r="G753">
        <v>120</v>
      </c>
      <c r="H753">
        <v>0</v>
      </c>
      <c r="I753">
        <v>0</v>
      </c>
      <c r="J753">
        <v>3</v>
      </c>
      <c r="K753">
        <v>3</v>
      </c>
      <c r="L753" t="s">
        <v>28</v>
      </c>
      <c r="M753" t="s">
        <v>205</v>
      </c>
      <c r="N753" t="s">
        <v>206</v>
      </c>
      <c r="O753" t="s">
        <v>22</v>
      </c>
      <c r="P753" t="s">
        <v>23</v>
      </c>
      <c r="Q753" t="s">
        <v>30</v>
      </c>
    </row>
    <row r="754" spans="1:17" x14ac:dyDescent="0.2">
      <c r="A754" s="2">
        <v>34783</v>
      </c>
      <c r="B754" t="s">
        <v>274</v>
      </c>
      <c r="C754" t="s">
        <v>168</v>
      </c>
      <c r="D754" t="s">
        <v>50</v>
      </c>
      <c r="E754" t="s">
        <v>50</v>
      </c>
      <c r="F754">
        <v>64</v>
      </c>
      <c r="G754">
        <v>81</v>
      </c>
      <c r="H754">
        <v>0</v>
      </c>
      <c r="I754">
        <v>0</v>
      </c>
      <c r="J754">
        <v>4</v>
      </c>
      <c r="K754">
        <v>0</v>
      </c>
      <c r="L754" t="s">
        <v>291</v>
      </c>
      <c r="M754" t="s">
        <v>333</v>
      </c>
      <c r="N754" t="s">
        <v>274</v>
      </c>
      <c r="O754" t="s">
        <v>22</v>
      </c>
      <c r="P754" t="s">
        <v>23</v>
      </c>
      <c r="Q754" t="s">
        <v>24</v>
      </c>
    </row>
    <row r="755" spans="1:17" x14ac:dyDescent="0.2">
      <c r="A755" s="2">
        <v>34783</v>
      </c>
      <c r="B755" t="s">
        <v>119</v>
      </c>
      <c r="C755" t="s">
        <v>81</v>
      </c>
      <c r="D755" t="s">
        <v>50</v>
      </c>
      <c r="E755" t="s">
        <v>50</v>
      </c>
      <c r="F755">
        <v>3</v>
      </c>
      <c r="G755">
        <v>119</v>
      </c>
      <c r="H755">
        <v>0</v>
      </c>
      <c r="I755">
        <v>0</v>
      </c>
      <c r="J755">
        <v>4</v>
      </c>
      <c r="K755">
        <v>1</v>
      </c>
      <c r="L755" t="s">
        <v>291</v>
      </c>
      <c r="M755" t="s">
        <v>458</v>
      </c>
      <c r="N755" t="s">
        <v>119</v>
      </c>
      <c r="O755" t="s">
        <v>22</v>
      </c>
      <c r="P755" t="s">
        <v>23</v>
      </c>
      <c r="Q755" t="s">
        <v>24</v>
      </c>
    </row>
    <row r="756" spans="1:17" x14ac:dyDescent="0.2">
      <c r="A756" s="2">
        <v>34783</v>
      </c>
      <c r="B756" t="s">
        <v>459</v>
      </c>
      <c r="C756" t="s">
        <v>212</v>
      </c>
      <c r="D756" t="s">
        <v>115</v>
      </c>
      <c r="E756" t="s">
        <v>115</v>
      </c>
      <c r="F756">
        <v>142</v>
      </c>
      <c r="G756">
        <v>133</v>
      </c>
      <c r="H756">
        <v>0</v>
      </c>
      <c r="I756">
        <v>0</v>
      </c>
      <c r="J756">
        <v>0</v>
      </c>
      <c r="K756">
        <v>2</v>
      </c>
      <c r="L756" t="s">
        <v>460</v>
      </c>
      <c r="M756" t="s">
        <v>461</v>
      </c>
      <c r="N756" t="s">
        <v>462</v>
      </c>
      <c r="O756" t="s">
        <v>122</v>
      </c>
      <c r="P756" t="s">
        <v>23</v>
      </c>
      <c r="Q756" t="s">
        <v>41</v>
      </c>
    </row>
    <row r="757" spans="1:17" x14ac:dyDescent="0.2">
      <c r="A757" s="2">
        <v>34783</v>
      </c>
      <c r="B757" t="s">
        <v>463</v>
      </c>
      <c r="C757" t="s">
        <v>212</v>
      </c>
      <c r="D757" t="s">
        <v>115</v>
      </c>
      <c r="E757" t="s">
        <v>115</v>
      </c>
      <c r="F757">
        <v>159</v>
      </c>
      <c r="G757">
        <v>133</v>
      </c>
      <c r="H757">
        <v>0</v>
      </c>
      <c r="I757">
        <v>0</v>
      </c>
      <c r="J757">
        <v>1</v>
      </c>
      <c r="K757">
        <v>0</v>
      </c>
      <c r="L757" t="s">
        <v>460</v>
      </c>
      <c r="M757" t="s">
        <v>461</v>
      </c>
      <c r="N757" t="s">
        <v>462</v>
      </c>
      <c r="O757" t="s">
        <v>122</v>
      </c>
      <c r="P757" t="s">
        <v>23</v>
      </c>
      <c r="Q757" t="s">
        <v>24</v>
      </c>
    </row>
    <row r="758" spans="1:17" x14ac:dyDescent="0.2">
      <c r="A758" s="2">
        <v>34783</v>
      </c>
      <c r="B758" t="s">
        <v>77</v>
      </c>
      <c r="C758" t="s">
        <v>18</v>
      </c>
      <c r="D758" t="s">
        <v>27</v>
      </c>
      <c r="E758" t="s">
        <v>19</v>
      </c>
      <c r="F758">
        <v>22</v>
      </c>
      <c r="G758">
        <v>36</v>
      </c>
      <c r="H758">
        <v>0</v>
      </c>
      <c r="I758">
        <v>0</v>
      </c>
      <c r="J758">
        <v>2</v>
      </c>
      <c r="K758">
        <v>2</v>
      </c>
      <c r="L758" t="s">
        <v>28</v>
      </c>
      <c r="M758" t="s">
        <v>277</v>
      </c>
      <c r="N758" t="s">
        <v>77</v>
      </c>
      <c r="O758" t="s">
        <v>22</v>
      </c>
      <c r="P758" t="s">
        <v>23</v>
      </c>
      <c r="Q758" t="s">
        <v>30</v>
      </c>
    </row>
    <row r="759" spans="1:17" x14ac:dyDescent="0.2">
      <c r="A759" s="2">
        <v>34784</v>
      </c>
      <c r="B759" t="s">
        <v>221</v>
      </c>
      <c r="C759" t="s">
        <v>233</v>
      </c>
      <c r="D759" t="s">
        <v>27</v>
      </c>
      <c r="E759" t="s">
        <v>19</v>
      </c>
      <c r="F759">
        <v>117</v>
      </c>
      <c r="G759">
        <v>155</v>
      </c>
      <c r="H759">
        <v>0</v>
      </c>
      <c r="I759">
        <v>0</v>
      </c>
      <c r="J759">
        <v>3</v>
      </c>
      <c r="K759">
        <v>0</v>
      </c>
      <c r="L759" t="s">
        <v>230</v>
      </c>
      <c r="M759" t="s">
        <v>223</v>
      </c>
      <c r="N759" t="s">
        <v>221</v>
      </c>
      <c r="O759" t="s">
        <v>22</v>
      </c>
      <c r="P759" t="s">
        <v>23</v>
      </c>
      <c r="Q759" t="s">
        <v>24</v>
      </c>
    </row>
    <row r="760" spans="1:17" x14ac:dyDescent="0.2">
      <c r="A760" s="2">
        <v>34784</v>
      </c>
      <c r="B760" t="s">
        <v>464</v>
      </c>
      <c r="C760" t="s">
        <v>183</v>
      </c>
      <c r="D760" t="s">
        <v>115</v>
      </c>
      <c r="E760" t="s">
        <v>36</v>
      </c>
      <c r="F760">
        <v>132</v>
      </c>
      <c r="G760">
        <v>28</v>
      </c>
      <c r="H760">
        <v>0</v>
      </c>
      <c r="I760">
        <v>0</v>
      </c>
      <c r="J760">
        <v>1</v>
      </c>
      <c r="K760">
        <v>1</v>
      </c>
      <c r="L760" t="s">
        <v>28</v>
      </c>
      <c r="M760" t="s">
        <v>465</v>
      </c>
      <c r="N760" t="s">
        <v>464</v>
      </c>
      <c r="O760" t="s">
        <v>22</v>
      </c>
      <c r="P760" t="s">
        <v>23</v>
      </c>
      <c r="Q760" t="s">
        <v>30</v>
      </c>
    </row>
    <row r="761" spans="1:17" x14ac:dyDescent="0.2">
      <c r="A761" s="2">
        <v>34787</v>
      </c>
      <c r="B761" t="s">
        <v>85</v>
      </c>
      <c r="C761" t="s">
        <v>384</v>
      </c>
      <c r="D761" t="s">
        <v>50</v>
      </c>
      <c r="E761" t="s">
        <v>50</v>
      </c>
      <c r="F761">
        <v>106</v>
      </c>
      <c r="G761">
        <v>110</v>
      </c>
      <c r="H761">
        <v>0</v>
      </c>
      <c r="I761">
        <v>0</v>
      </c>
      <c r="J761">
        <v>3</v>
      </c>
      <c r="K761">
        <v>0</v>
      </c>
      <c r="L761" t="s">
        <v>291</v>
      </c>
      <c r="M761" t="s">
        <v>86</v>
      </c>
      <c r="N761" t="s">
        <v>85</v>
      </c>
      <c r="O761" t="s">
        <v>22</v>
      </c>
      <c r="P761" t="s">
        <v>23</v>
      </c>
      <c r="Q761" t="s">
        <v>24</v>
      </c>
    </row>
    <row r="762" spans="1:17" x14ac:dyDescent="0.2">
      <c r="A762" s="2">
        <v>34787</v>
      </c>
      <c r="B762" t="s">
        <v>69</v>
      </c>
      <c r="C762" t="s">
        <v>101</v>
      </c>
      <c r="D762" t="s">
        <v>50</v>
      </c>
      <c r="E762" t="s">
        <v>50</v>
      </c>
      <c r="F762">
        <v>52</v>
      </c>
      <c r="G762">
        <v>74</v>
      </c>
      <c r="H762">
        <v>0</v>
      </c>
      <c r="I762">
        <v>0</v>
      </c>
      <c r="J762">
        <v>5</v>
      </c>
      <c r="K762">
        <v>0</v>
      </c>
      <c r="L762" t="s">
        <v>291</v>
      </c>
      <c r="M762" t="s">
        <v>466</v>
      </c>
      <c r="N762" t="s">
        <v>69</v>
      </c>
      <c r="O762" t="s">
        <v>22</v>
      </c>
      <c r="P762" t="s">
        <v>23</v>
      </c>
      <c r="Q762" t="s">
        <v>24</v>
      </c>
    </row>
    <row r="763" spans="1:17" x14ac:dyDescent="0.2">
      <c r="A763" s="2">
        <v>34787</v>
      </c>
      <c r="B763" t="s">
        <v>25</v>
      </c>
      <c r="C763" t="s">
        <v>304</v>
      </c>
      <c r="D763" t="s">
        <v>19</v>
      </c>
      <c r="E763" t="s">
        <v>27</v>
      </c>
      <c r="F763">
        <v>1</v>
      </c>
      <c r="G763">
        <v>53</v>
      </c>
      <c r="H763">
        <v>0</v>
      </c>
      <c r="I763">
        <v>0</v>
      </c>
      <c r="J763">
        <v>1</v>
      </c>
      <c r="K763">
        <v>1</v>
      </c>
      <c r="L763" t="s">
        <v>28</v>
      </c>
      <c r="M763" t="s">
        <v>467</v>
      </c>
      <c r="N763" t="s">
        <v>25</v>
      </c>
      <c r="O763" t="s">
        <v>22</v>
      </c>
      <c r="P763" t="s">
        <v>23</v>
      </c>
      <c r="Q763" t="s">
        <v>30</v>
      </c>
    </row>
    <row r="764" spans="1:17" x14ac:dyDescent="0.2">
      <c r="A764" s="2">
        <v>34787</v>
      </c>
      <c r="B764" t="s">
        <v>87</v>
      </c>
      <c r="C764" t="s">
        <v>161</v>
      </c>
      <c r="D764" t="s">
        <v>50</v>
      </c>
      <c r="E764" t="s">
        <v>50</v>
      </c>
      <c r="F764">
        <v>14</v>
      </c>
      <c r="G764">
        <v>45</v>
      </c>
      <c r="H764">
        <v>0</v>
      </c>
      <c r="I764">
        <v>0</v>
      </c>
      <c r="J764">
        <v>3</v>
      </c>
      <c r="K764">
        <v>1</v>
      </c>
      <c r="L764" t="s">
        <v>291</v>
      </c>
      <c r="M764" t="s">
        <v>88</v>
      </c>
      <c r="N764" t="s">
        <v>87</v>
      </c>
      <c r="O764" t="s">
        <v>22</v>
      </c>
      <c r="P764" t="s">
        <v>23</v>
      </c>
      <c r="Q764" t="s">
        <v>24</v>
      </c>
    </row>
    <row r="765" spans="1:17" x14ac:dyDescent="0.2">
      <c r="A765" s="2">
        <v>34787</v>
      </c>
      <c r="B765" t="s">
        <v>145</v>
      </c>
      <c r="C765" t="s">
        <v>72</v>
      </c>
      <c r="D765" t="s">
        <v>50</v>
      </c>
      <c r="E765" t="s">
        <v>50</v>
      </c>
      <c r="F765">
        <v>70</v>
      </c>
      <c r="G765">
        <v>15</v>
      </c>
      <c r="H765">
        <v>0</v>
      </c>
      <c r="I765">
        <v>0</v>
      </c>
      <c r="J765">
        <v>1</v>
      </c>
      <c r="K765">
        <v>1</v>
      </c>
      <c r="L765" t="s">
        <v>291</v>
      </c>
      <c r="M765" t="s">
        <v>146</v>
      </c>
      <c r="N765" t="s">
        <v>145</v>
      </c>
      <c r="O765" t="s">
        <v>22</v>
      </c>
      <c r="P765" t="s">
        <v>23</v>
      </c>
      <c r="Q765" t="s">
        <v>30</v>
      </c>
    </row>
    <row r="766" spans="1:17" x14ac:dyDescent="0.2">
      <c r="A766" s="2">
        <v>34787</v>
      </c>
      <c r="B766" t="s">
        <v>293</v>
      </c>
      <c r="C766" t="s">
        <v>317</v>
      </c>
      <c r="D766" t="s">
        <v>50</v>
      </c>
      <c r="E766" t="s">
        <v>50</v>
      </c>
      <c r="F766">
        <v>34</v>
      </c>
      <c r="G766">
        <v>123</v>
      </c>
      <c r="H766">
        <v>0</v>
      </c>
      <c r="I766">
        <v>0</v>
      </c>
      <c r="J766">
        <v>4</v>
      </c>
      <c r="K766">
        <v>2</v>
      </c>
      <c r="L766" t="s">
        <v>291</v>
      </c>
      <c r="M766" t="s">
        <v>315</v>
      </c>
      <c r="N766" t="s">
        <v>293</v>
      </c>
      <c r="O766" t="s">
        <v>22</v>
      </c>
      <c r="P766" t="s">
        <v>23</v>
      </c>
      <c r="Q766" t="s">
        <v>24</v>
      </c>
    </row>
    <row r="767" spans="1:17" x14ac:dyDescent="0.2">
      <c r="A767" s="2">
        <v>34787</v>
      </c>
      <c r="B767" t="s">
        <v>89</v>
      </c>
      <c r="C767" t="s">
        <v>18</v>
      </c>
      <c r="D767" t="s">
        <v>50</v>
      </c>
      <c r="E767" t="s">
        <v>19</v>
      </c>
      <c r="F767">
        <v>20</v>
      </c>
      <c r="G767">
        <v>36</v>
      </c>
      <c r="H767">
        <v>0</v>
      </c>
      <c r="I767">
        <v>0</v>
      </c>
      <c r="J767">
        <v>0</v>
      </c>
      <c r="K767">
        <v>0</v>
      </c>
      <c r="L767" t="s">
        <v>28</v>
      </c>
      <c r="M767" t="s">
        <v>91</v>
      </c>
      <c r="N767" t="s">
        <v>89</v>
      </c>
      <c r="O767" t="s">
        <v>22</v>
      </c>
      <c r="P767" t="s">
        <v>23</v>
      </c>
      <c r="Q767" t="s">
        <v>30</v>
      </c>
    </row>
    <row r="768" spans="1:17" x14ac:dyDescent="0.2">
      <c r="A768" s="2">
        <v>34787</v>
      </c>
      <c r="B768" t="s">
        <v>345</v>
      </c>
      <c r="C768" t="s">
        <v>129</v>
      </c>
      <c r="D768" t="s">
        <v>50</v>
      </c>
      <c r="E768" t="s">
        <v>50</v>
      </c>
      <c r="F768">
        <v>98</v>
      </c>
      <c r="G768">
        <v>5</v>
      </c>
      <c r="H768">
        <v>0</v>
      </c>
      <c r="I768">
        <v>0</v>
      </c>
      <c r="J768">
        <v>0</v>
      </c>
      <c r="K768">
        <v>2</v>
      </c>
      <c r="L768" t="s">
        <v>291</v>
      </c>
      <c r="M768" t="s">
        <v>360</v>
      </c>
      <c r="N768" t="s">
        <v>345</v>
      </c>
      <c r="O768" t="s">
        <v>22</v>
      </c>
      <c r="P768" t="s">
        <v>23</v>
      </c>
      <c r="Q768" t="s">
        <v>41</v>
      </c>
    </row>
    <row r="769" spans="1:17" x14ac:dyDescent="0.2">
      <c r="A769" s="2">
        <v>34787</v>
      </c>
      <c r="B769" t="s">
        <v>94</v>
      </c>
      <c r="C769" t="s">
        <v>53</v>
      </c>
      <c r="D769" t="s">
        <v>50</v>
      </c>
      <c r="E769" t="s">
        <v>50</v>
      </c>
      <c r="F769">
        <v>63</v>
      </c>
      <c r="G769">
        <v>11</v>
      </c>
      <c r="H769">
        <v>0</v>
      </c>
      <c r="I769">
        <v>0</v>
      </c>
      <c r="J769">
        <v>2</v>
      </c>
      <c r="K769">
        <v>2</v>
      </c>
      <c r="L769" t="s">
        <v>291</v>
      </c>
      <c r="M769" t="s">
        <v>96</v>
      </c>
      <c r="N769" t="s">
        <v>94</v>
      </c>
      <c r="O769" t="s">
        <v>22</v>
      </c>
      <c r="P769" t="s">
        <v>23</v>
      </c>
      <c r="Q769" t="s">
        <v>30</v>
      </c>
    </row>
    <row r="770" spans="1:17" x14ac:dyDescent="0.2">
      <c r="A770" s="2">
        <v>34787</v>
      </c>
      <c r="B770" t="s">
        <v>98</v>
      </c>
      <c r="C770" t="s">
        <v>100</v>
      </c>
      <c r="D770" t="s">
        <v>50</v>
      </c>
      <c r="E770" t="s">
        <v>50</v>
      </c>
      <c r="F770">
        <v>10</v>
      </c>
      <c r="G770">
        <v>50</v>
      </c>
      <c r="H770">
        <v>0</v>
      </c>
      <c r="I770">
        <v>0</v>
      </c>
      <c r="J770">
        <v>1</v>
      </c>
      <c r="K770">
        <v>1</v>
      </c>
      <c r="L770" t="s">
        <v>291</v>
      </c>
      <c r="M770" t="s">
        <v>99</v>
      </c>
      <c r="N770" t="s">
        <v>98</v>
      </c>
      <c r="O770" t="s">
        <v>22</v>
      </c>
      <c r="P770" t="s">
        <v>23</v>
      </c>
      <c r="Q770" t="s">
        <v>30</v>
      </c>
    </row>
    <row r="771" spans="1:17" x14ac:dyDescent="0.2">
      <c r="A771" s="2">
        <v>34787</v>
      </c>
      <c r="B771" t="s">
        <v>123</v>
      </c>
      <c r="C771" t="s">
        <v>67</v>
      </c>
      <c r="D771" t="s">
        <v>50</v>
      </c>
      <c r="E771" t="s">
        <v>50</v>
      </c>
      <c r="F771">
        <v>40</v>
      </c>
      <c r="G771">
        <v>18</v>
      </c>
      <c r="H771">
        <v>0</v>
      </c>
      <c r="I771">
        <v>0</v>
      </c>
      <c r="J771">
        <v>0</v>
      </c>
      <c r="K771">
        <v>0</v>
      </c>
      <c r="L771" t="s">
        <v>291</v>
      </c>
      <c r="M771" t="s">
        <v>179</v>
      </c>
      <c r="N771" t="s">
        <v>123</v>
      </c>
      <c r="O771" t="s">
        <v>22</v>
      </c>
      <c r="P771" t="s">
        <v>23</v>
      </c>
      <c r="Q771" t="s">
        <v>30</v>
      </c>
    </row>
    <row r="772" spans="1:17" x14ac:dyDescent="0.2">
      <c r="A772" s="2">
        <v>34787</v>
      </c>
      <c r="B772" t="s">
        <v>73</v>
      </c>
      <c r="C772" t="s">
        <v>274</v>
      </c>
      <c r="D772" t="s">
        <v>50</v>
      </c>
      <c r="E772" t="s">
        <v>50</v>
      </c>
      <c r="F772">
        <v>61</v>
      </c>
      <c r="G772">
        <v>64</v>
      </c>
      <c r="H772">
        <v>0</v>
      </c>
      <c r="I772">
        <v>0</v>
      </c>
      <c r="J772">
        <v>0</v>
      </c>
      <c r="K772">
        <v>0</v>
      </c>
      <c r="L772" t="s">
        <v>291</v>
      </c>
      <c r="M772" t="s">
        <v>289</v>
      </c>
      <c r="N772" t="s">
        <v>73</v>
      </c>
      <c r="O772" t="s">
        <v>22</v>
      </c>
      <c r="P772" t="s">
        <v>23</v>
      </c>
      <c r="Q772" t="s">
        <v>30</v>
      </c>
    </row>
    <row r="773" spans="1:17" x14ac:dyDescent="0.2">
      <c r="A773" s="2">
        <v>34787</v>
      </c>
      <c r="B773" t="s">
        <v>97</v>
      </c>
      <c r="C773" t="s">
        <v>49</v>
      </c>
      <c r="D773" t="s">
        <v>50</v>
      </c>
      <c r="E773" t="s">
        <v>50</v>
      </c>
      <c r="F773">
        <v>127</v>
      </c>
      <c r="G773">
        <v>6</v>
      </c>
      <c r="H773">
        <v>0</v>
      </c>
      <c r="I773">
        <v>0</v>
      </c>
      <c r="J773">
        <v>0</v>
      </c>
      <c r="K773">
        <v>2</v>
      </c>
      <c r="L773" t="s">
        <v>291</v>
      </c>
      <c r="M773" t="s">
        <v>97</v>
      </c>
      <c r="N773" t="s">
        <v>97</v>
      </c>
      <c r="O773" t="s">
        <v>22</v>
      </c>
      <c r="P773" t="s">
        <v>23</v>
      </c>
      <c r="Q773" t="s">
        <v>41</v>
      </c>
    </row>
    <row r="774" spans="1:17" x14ac:dyDescent="0.2">
      <c r="A774" s="2">
        <v>34787</v>
      </c>
      <c r="B774" t="s">
        <v>26</v>
      </c>
      <c r="C774" t="s">
        <v>107</v>
      </c>
      <c r="D774" t="s">
        <v>27</v>
      </c>
      <c r="E774" t="s">
        <v>19</v>
      </c>
      <c r="F774">
        <v>9</v>
      </c>
      <c r="G774">
        <v>38</v>
      </c>
      <c r="H774">
        <v>0</v>
      </c>
      <c r="I774">
        <v>0</v>
      </c>
      <c r="J774">
        <v>1</v>
      </c>
      <c r="K774">
        <v>2</v>
      </c>
      <c r="L774" t="s">
        <v>28</v>
      </c>
      <c r="M774" t="s">
        <v>121</v>
      </c>
      <c r="N774" t="s">
        <v>77</v>
      </c>
      <c r="O774" t="s">
        <v>122</v>
      </c>
      <c r="P774" t="s">
        <v>23</v>
      </c>
      <c r="Q774" t="s">
        <v>41</v>
      </c>
    </row>
    <row r="775" spans="1:17" x14ac:dyDescent="0.2">
      <c r="A775" s="2">
        <v>34787</v>
      </c>
      <c r="B775" t="s">
        <v>459</v>
      </c>
      <c r="C775" t="s">
        <v>463</v>
      </c>
      <c r="D775" t="s">
        <v>115</v>
      </c>
      <c r="E775" t="s">
        <v>115</v>
      </c>
      <c r="F775">
        <v>142</v>
      </c>
      <c r="G775">
        <v>159</v>
      </c>
      <c r="H775">
        <v>0</v>
      </c>
      <c r="I775">
        <v>0</v>
      </c>
      <c r="J775">
        <v>2</v>
      </c>
      <c r="K775">
        <v>0</v>
      </c>
      <c r="L775" t="s">
        <v>460</v>
      </c>
      <c r="M775" t="s">
        <v>461</v>
      </c>
      <c r="N775" t="s">
        <v>462</v>
      </c>
      <c r="O775" t="s">
        <v>122</v>
      </c>
      <c r="P775" t="s">
        <v>23</v>
      </c>
      <c r="Q775" t="s">
        <v>24</v>
      </c>
    </row>
    <row r="776" spans="1:17" x14ac:dyDescent="0.2">
      <c r="A776" s="2">
        <v>34787</v>
      </c>
      <c r="B776" t="s">
        <v>126</v>
      </c>
      <c r="C776" t="s">
        <v>184</v>
      </c>
      <c r="D776" t="s">
        <v>50</v>
      </c>
      <c r="E776" t="s">
        <v>50</v>
      </c>
      <c r="F776">
        <v>8</v>
      </c>
      <c r="G776">
        <v>86</v>
      </c>
      <c r="H776">
        <v>0</v>
      </c>
      <c r="I776">
        <v>0</v>
      </c>
      <c r="J776">
        <v>4</v>
      </c>
      <c r="K776">
        <v>0</v>
      </c>
      <c r="L776" t="s">
        <v>291</v>
      </c>
      <c r="M776" t="s">
        <v>157</v>
      </c>
      <c r="N776" t="s">
        <v>126</v>
      </c>
      <c r="O776" t="s">
        <v>22</v>
      </c>
      <c r="P776" t="s">
        <v>23</v>
      </c>
      <c r="Q776" t="s">
        <v>24</v>
      </c>
    </row>
    <row r="777" spans="1:17" x14ac:dyDescent="0.2">
      <c r="A777" s="2">
        <v>34787</v>
      </c>
      <c r="B777" t="s">
        <v>92</v>
      </c>
      <c r="C777" t="s">
        <v>90</v>
      </c>
      <c r="D777" t="s">
        <v>50</v>
      </c>
      <c r="E777" t="s">
        <v>50</v>
      </c>
      <c r="F777">
        <v>12</v>
      </c>
      <c r="G777">
        <v>32</v>
      </c>
      <c r="H777">
        <v>0</v>
      </c>
      <c r="I777">
        <v>0</v>
      </c>
      <c r="J777">
        <v>2</v>
      </c>
      <c r="K777">
        <v>1</v>
      </c>
      <c r="L777" t="s">
        <v>291</v>
      </c>
      <c r="M777" t="s">
        <v>124</v>
      </c>
      <c r="N777" t="s">
        <v>92</v>
      </c>
      <c r="O777" t="s">
        <v>22</v>
      </c>
      <c r="P777" t="s">
        <v>23</v>
      </c>
      <c r="Q777" t="s">
        <v>24</v>
      </c>
    </row>
    <row r="778" spans="1:17" x14ac:dyDescent="0.2">
      <c r="A778" s="2">
        <v>34787</v>
      </c>
      <c r="B778" t="s">
        <v>95</v>
      </c>
      <c r="C778" t="s">
        <v>104</v>
      </c>
      <c r="D778" t="s">
        <v>50</v>
      </c>
      <c r="E778" t="s">
        <v>50</v>
      </c>
      <c r="F778">
        <v>17</v>
      </c>
      <c r="G778">
        <v>30</v>
      </c>
      <c r="H778">
        <v>0</v>
      </c>
      <c r="I778">
        <v>0</v>
      </c>
      <c r="J778">
        <v>0</v>
      </c>
      <c r="K778">
        <v>0</v>
      </c>
      <c r="L778" t="s">
        <v>291</v>
      </c>
      <c r="M778" t="s">
        <v>326</v>
      </c>
      <c r="N778" t="s">
        <v>95</v>
      </c>
      <c r="O778" t="s">
        <v>22</v>
      </c>
      <c r="P778" t="s">
        <v>23</v>
      </c>
      <c r="Q778" t="s">
        <v>30</v>
      </c>
    </row>
    <row r="779" spans="1:17" x14ac:dyDescent="0.2">
      <c r="A779" s="2">
        <v>34787</v>
      </c>
      <c r="B779" t="s">
        <v>125</v>
      </c>
      <c r="C779" t="s">
        <v>70</v>
      </c>
      <c r="D779" t="s">
        <v>50</v>
      </c>
      <c r="E779" t="s">
        <v>50</v>
      </c>
      <c r="F779">
        <v>135</v>
      </c>
      <c r="G779">
        <v>46</v>
      </c>
      <c r="H779">
        <v>0</v>
      </c>
      <c r="I779">
        <v>0</v>
      </c>
      <c r="J779">
        <v>0</v>
      </c>
      <c r="K779">
        <v>2</v>
      </c>
      <c r="L779" t="s">
        <v>291</v>
      </c>
      <c r="M779" t="s">
        <v>468</v>
      </c>
      <c r="N779" t="s">
        <v>125</v>
      </c>
      <c r="O779" t="s">
        <v>22</v>
      </c>
      <c r="P779" t="s">
        <v>23</v>
      </c>
      <c r="Q779" t="s">
        <v>41</v>
      </c>
    </row>
    <row r="780" spans="1:17" x14ac:dyDescent="0.2">
      <c r="A780" s="2">
        <v>34787</v>
      </c>
      <c r="B780" t="s">
        <v>244</v>
      </c>
      <c r="C780" t="s">
        <v>386</v>
      </c>
      <c r="D780" t="s">
        <v>50</v>
      </c>
      <c r="E780" t="s">
        <v>50</v>
      </c>
      <c r="F780">
        <v>44</v>
      </c>
      <c r="G780">
        <v>148</v>
      </c>
      <c r="H780">
        <v>0</v>
      </c>
      <c r="I780">
        <v>0</v>
      </c>
      <c r="J780">
        <v>4</v>
      </c>
      <c r="K780">
        <v>1</v>
      </c>
      <c r="L780" t="s">
        <v>291</v>
      </c>
      <c r="M780" t="s">
        <v>452</v>
      </c>
      <c r="N780" t="s">
        <v>244</v>
      </c>
      <c r="O780" t="s">
        <v>22</v>
      </c>
      <c r="P780" t="s">
        <v>23</v>
      </c>
      <c r="Q780" t="s">
        <v>24</v>
      </c>
    </row>
    <row r="781" spans="1:17" x14ac:dyDescent="0.2">
      <c r="A781" s="2">
        <v>34787</v>
      </c>
      <c r="B781" t="s">
        <v>249</v>
      </c>
      <c r="C781" t="s">
        <v>81</v>
      </c>
      <c r="D781" t="s">
        <v>50</v>
      </c>
      <c r="E781" t="s">
        <v>50</v>
      </c>
      <c r="F781">
        <v>89</v>
      </c>
      <c r="G781">
        <v>119</v>
      </c>
      <c r="H781">
        <v>0</v>
      </c>
      <c r="I781">
        <v>0</v>
      </c>
      <c r="J781">
        <v>3</v>
      </c>
      <c r="K781">
        <v>0</v>
      </c>
      <c r="L781" t="s">
        <v>291</v>
      </c>
      <c r="M781" t="s">
        <v>299</v>
      </c>
      <c r="N781" t="s">
        <v>249</v>
      </c>
      <c r="O781" t="s">
        <v>22</v>
      </c>
      <c r="P781" t="s">
        <v>23</v>
      </c>
      <c r="Q781" t="s">
        <v>24</v>
      </c>
    </row>
    <row r="782" spans="1:17" x14ac:dyDescent="0.2">
      <c r="A782" s="2">
        <v>34787</v>
      </c>
      <c r="B782" t="s">
        <v>106</v>
      </c>
      <c r="C782" t="s">
        <v>147</v>
      </c>
      <c r="D782" t="s">
        <v>50</v>
      </c>
      <c r="E782" t="s">
        <v>50</v>
      </c>
      <c r="F782">
        <v>2</v>
      </c>
      <c r="G782">
        <v>23</v>
      </c>
      <c r="H782">
        <v>0</v>
      </c>
      <c r="I782">
        <v>0</v>
      </c>
      <c r="J782">
        <v>1</v>
      </c>
      <c r="K782">
        <v>1</v>
      </c>
      <c r="L782" t="s">
        <v>291</v>
      </c>
      <c r="M782" t="s">
        <v>194</v>
      </c>
      <c r="N782" t="s">
        <v>106</v>
      </c>
      <c r="O782" t="s">
        <v>22</v>
      </c>
      <c r="P782" t="s">
        <v>23</v>
      </c>
      <c r="Q782" t="s">
        <v>30</v>
      </c>
    </row>
    <row r="783" spans="1:17" x14ac:dyDescent="0.2">
      <c r="A783" s="2">
        <v>34787</v>
      </c>
      <c r="B783" t="s">
        <v>462</v>
      </c>
      <c r="C783" t="s">
        <v>388</v>
      </c>
      <c r="D783" t="s">
        <v>115</v>
      </c>
      <c r="E783" t="s">
        <v>115</v>
      </c>
      <c r="F783">
        <v>143</v>
      </c>
      <c r="G783">
        <v>116</v>
      </c>
      <c r="H783">
        <v>0</v>
      </c>
      <c r="I783">
        <v>0</v>
      </c>
      <c r="J783">
        <v>2</v>
      </c>
      <c r="K783">
        <v>2</v>
      </c>
      <c r="L783" t="s">
        <v>460</v>
      </c>
      <c r="M783" t="s">
        <v>461</v>
      </c>
      <c r="N783" t="s">
        <v>462</v>
      </c>
      <c r="O783" t="s">
        <v>22</v>
      </c>
      <c r="P783" t="s">
        <v>23</v>
      </c>
      <c r="Q783" t="s">
        <v>30</v>
      </c>
    </row>
    <row r="784" spans="1:17" x14ac:dyDescent="0.2">
      <c r="A784" s="2">
        <v>34787</v>
      </c>
      <c r="B784" t="s">
        <v>180</v>
      </c>
      <c r="C784" t="s">
        <v>52</v>
      </c>
      <c r="D784" t="s">
        <v>50</v>
      </c>
      <c r="E784" t="s">
        <v>50</v>
      </c>
      <c r="F784">
        <v>49</v>
      </c>
      <c r="G784">
        <v>4</v>
      </c>
      <c r="H784">
        <v>0</v>
      </c>
      <c r="I784">
        <v>0</v>
      </c>
      <c r="J784">
        <v>2</v>
      </c>
      <c r="K784">
        <v>1</v>
      </c>
      <c r="L784" t="s">
        <v>291</v>
      </c>
      <c r="M784" t="s">
        <v>181</v>
      </c>
      <c r="N784" t="s">
        <v>180</v>
      </c>
      <c r="O784" t="s">
        <v>22</v>
      </c>
      <c r="P784" t="s">
        <v>23</v>
      </c>
      <c r="Q784" t="s">
        <v>24</v>
      </c>
    </row>
    <row r="785" spans="1:17" x14ac:dyDescent="0.2">
      <c r="A785" s="2">
        <v>34787</v>
      </c>
      <c r="B785" t="s">
        <v>168</v>
      </c>
      <c r="C785" t="s">
        <v>119</v>
      </c>
      <c r="D785" t="s">
        <v>50</v>
      </c>
      <c r="E785" t="s">
        <v>50</v>
      </c>
      <c r="F785">
        <v>81</v>
      </c>
      <c r="G785">
        <v>3</v>
      </c>
      <c r="H785">
        <v>0</v>
      </c>
      <c r="I785">
        <v>0</v>
      </c>
      <c r="J785">
        <v>0</v>
      </c>
      <c r="K785">
        <v>2</v>
      </c>
      <c r="L785" t="s">
        <v>291</v>
      </c>
      <c r="M785" t="s">
        <v>318</v>
      </c>
      <c r="N785" t="s">
        <v>168</v>
      </c>
      <c r="O785" t="s">
        <v>22</v>
      </c>
      <c r="P785" t="s">
        <v>23</v>
      </c>
      <c r="Q785" t="s">
        <v>41</v>
      </c>
    </row>
    <row r="786" spans="1:17" x14ac:dyDescent="0.2">
      <c r="A786" s="2">
        <v>34788</v>
      </c>
      <c r="B786" t="s">
        <v>203</v>
      </c>
      <c r="C786" t="s">
        <v>204</v>
      </c>
      <c r="D786" t="s">
        <v>57</v>
      </c>
      <c r="E786" t="s">
        <v>57</v>
      </c>
      <c r="F786">
        <v>149</v>
      </c>
      <c r="G786">
        <v>120</v>
      </c>
      <c r="H786">
        <v>0</v>
      </c>
      <c r="I786">
        <v>0</v>
      </c>
      <c r="J786">
        <v>3</v>
      </c>
      <c r="K786">
        <v>0</v>
      </c>
      <c r="L786" t="s">
        <v>28</v>
      </c>
      <c r="M786" t="s">
        <v>205</v>
      </c>
      <c r="N786" t="s">
        <v>206</v>
      </c>
      <c r="O786" t="s">
        <v>22</v>
      </c>
      <c r="P786" t="s">
        <v>23</v>
      </c>
      <c r="Q786" t="s">
        <v>24</v>
      </c>
    </row>
    <row r="787" spans="1:17" x14ac:dyDescent="0.2">
      <c r="A787" s="2">
        <v>34789</v>
      </c>
      <c r="B787" t="s">
        <v>388</v>
      </c>
      <c r="C787" t="s">
        <v>212</v>
      </c>
      <c r="D787" t="s">
        <v>115</v>
      </c>
      <c r="E787" t="s">
        <v>115</v>
      </c>
      <c r="F787">
        <v>116</v>
      </c>
      <c r="G787">
        <v>133</v>
      </c>
      <c r="H787">
        <v>0</v>
      </c>
      <c r="I787">
        <v>0</v>
      </c>
      <c r="J787">
        <v>0</v>
      </c>
      <c r="K787">
        <v>0</v>
      </c>
      <c r="L787" t="s">
        <v>460</v>
      </c>
      <c r="M787" t="s">
        <v>461</v>
      </c>
      <c r="N787" t="s">
        <v>462</v>
      </c>
      <c r="O787" t="s">
        <v>122</v>
      </c>
      <c r="P787" t="s">
        <v>59</v>
      </c>
      <c r="Q787" t="s">
        <v>24</v>
      </c>
    </row>
    <row r="788" spans="1:17" x14ac:dyDescent="0.2">
      <c r="A788" s="2">
        <v>34789</v>
      </c>
      <c r="B788" t="s">
        <v>462</v>
      </c>
      <c r="C788" t="s">
        <v>459</v>
      </c>
      <c r="D788" t="s">
        <v>115</v>
      </c>
      <c r="E788" t="s">
        <v>115</v>
      </c>
      <c r="F788">
        <v>143</v>
      </c>
      <c r="G788">
        <v>142</v>
      </c>
      <c r="H788">
        <v>0</v>
      </c>
      <c r="I788">
        <v>0</v>
      </c>
      <c r="J788">
        <v>2</v>
      </c>
      <c r="K788">
        <v>1</v>
      </c>
      <c r="L788" t="s">
        <v>460</v>
      </c>
      <c r="M788" t="s">
        <v>461</v>
      </c>
      <c r="N788" t="s">
        <v>462</v>
      </c>
      <c r="O788" t="s">
        <v>22</v>
      </c>
      <c r="P788" t="s">
        <v>23</v>
      </c>
      <c r="Q788" t="s">
        <v>24</v>
      </c>
    </row>
    <row r="789" spans="1:17" x14ac:dyDescent="0.2">
      <c r="A789" s="2">
        <v>34789</v>
      </c>
      <c r="B789" t="s">
        <v>469</v>
      </c>
      <c r="C789" t="s">
        <v>183</v>
      </c>
      <c r="D789" t="s">
        <v>115</v>
      </c>
      <c r="E789" t="s">
        <v>36</v>
      </c>
      <c r="F789">
        <v>113</v>
      </c>
      <c r="G789">
        <v>28</v>
      </c>
      <c r="H789">
        <v>0</v>
      </c>
      <c r="I789">
        <v>0</v>
      </c>
      <c r="J789">
        <v>1</v>
      </c>
      <c r="K789">
        <v>2</v>
      </c>
      <c r="L789" t="s">
        <v>28</v>
      </c>
      <c r="M789" t="s">
        <v>470</v>
      </c>
      <c r="N789" t="s">
        <v>469</v>
      </c>
      <c r="O789" t="s">
        <v>22</v>
      </c>
      <c r="P789" t="s">
        <v>23</v>
      </c>
      <c r="Q789" t="s">
        <v>41</v>
      </c>
    </row>
    <row r="790" spans="1:17" x14ac:dyDescent="0.2">
      <c r="A790" s="2">
        <v>34791</v>
      </c>
      <c r="B790" t="s">
        <v>141</v>
      </c>
      <c r="C790" t="s">
        <v>471</v>
      </c>
      <c r="D790" t="s">
        <v>36</v>
      </c>
      <c r="E790" t="s">
        <v>36</v>
      </c>
      <c r="F790">
        <v>67</v>
      </c>
      <c r="G790">
        <v>147</v>
      </c>
      <c r="H790">
        <v>0</v>
      </c>
      <c r="I790">
        <v>0</v>
      </c>
      <c r="J790">
        <v>7</v>
      </c>
      <c r="K790">
        <v>0</v>
      </c>
      <c r="L790" t="s">
        <v>28</v>
      </c>
      <c r="M790" t="s">
        <v>173</v>
      </c>
      <c r="N790" t="s">
        <v>141</v>
      </c>
      <c r="O790" t="s">
        <v>22</v>
      </c>
      <c r="P790" t="s">
        <v>23</v>
      </c>
      <c r="Q790" t="s">
        <v>24</v>
      </c>
    </row>
    <row r="791" spans="1:17" x14ac:dyDescent="0.2">
      <c r="A791" s="2">
        <v>34791</v>
      </c>
      <c r="B791" t="s">
        <v>233</v>
      </c>
      <c r="C791" t="s">
        <v>221</v>
      </c>
      <c r="D791" t="s">
        <v>19</v>
      </c>
      <c r="E791" t="s">
        <v>27</v>
      </c>
      <c r="F791">
        <v>155</v>
      </c>
      <c r="G791">
        <v>117</v>
      </c>
      <c r="H791">
        <v>0</v>
      </c>
      <c r="I791">
        <v>0</v>
      </c>
      <c r="J791">
        <v>0</v>
      </c>
      <c r="K791">
        <v>4</v>
      </c>
      <c r="L791" t="s">
        <v>230</v>
      </c>
      <c r="M791" t="s">
        <v>472</v>
      </c>
      <c r="N791" t="s">
        <v>233</v>
      </c>
      <c r="O791" t="s">
        <v>22</v>
      </c>
      <c r="P791" t="s">
        <v>23</v>
      </c>
      <c r="Q791" t="s">
        <v>41</v>
      </c>
    </row>
    <row r="792" spans="1:17" x14ac:dyDescent="0.2">
      <c r="A792" s="2">
        <v>34791</v>
      </c>
      <c r="B792" t="s">
        <v>462</v>
      </c>
      <c r="C792" t="s">
        <v>388</v>
      </c>
      <c r="D792" t="s">
        <v>115</v>
      </c>
      <c r="E792" t="s">
        <v>115</v>
      </c>
      <c r="F792">
        <v>143</v>
      </c>
      <c r="G792">
        <v>116</v>
      </c>
      <c r="H792">
        <v>0</v>
      </c>
      <c r="I792">
        <v>0</v>
      </c>
      <c r="J792">
        <v>1</v>
      </c>
      <c r="K792">
        <v>0</v>
      </c>
      <c r="L792" t="s">
        <v>460</v>
      </c>
      <c r="M792" t="s">
        <v>461</v>
      </c>
      <c r="N792" t="s">
        <v>462</v>
      </c>
      <c r="O792" t="s">
        <v>22</v>
      </c>
      <c r="P792" t="s">
        <v>23</v>
      </c>
      <c r="Q792" t="s">
        <v>24</v>
      </c>
    </row>
    <row r="793" spans="1:17" x14ac:dyDescent="0.2">
      <c r="A793" s="2">
        <v>34792</v>
      </c>
      <c r="B793" t="s">
        <v>17</v>
      </c>
      <c r="C793" t="s">
        <v>32</v>
      </c>
      <c r="D793" t="s">
        <v>19</v>
      </c>
      <c r="E793" t="s">
        <v>19</v>
      </c>
      <c r="F793">
        <v>48</v>
      </c>
      <c r="G793">
        <v>121</v>
      </c>
      <c r="H793">
        <v>0</v>
      </c>
      <c r="I793">
        <v>0</v>
      </c>
      <c r="J793">
        <v>0</v>
      </c>
      <c r="K793">
        <v>0</v>
      </c>
      <c r="L793" t="s">
        <v>28</v>
      </c>
      <c r="M793" t="s">
        <v>473</v>
      </c>
      <c r="N793" t="s">
        <v>17</v>
      </c>
      <c r="O793" t="s">
        <v>22</v>
      </c>
      <c r="P793" t="s">
        <v>23</v>
      </c>
      <c r="Q793" t="s">
        <v>30</v>
      </c>
    </row>
    <row r="794" spans="1:17" x14ac:dyDescent="0.2">
      <c r="A794" s="2">
        <v>34794</v>
      </c>
      <c r="B794" t="s">
        <v>18</v>
      </c>
      <c r="C794" t="s">
        <v>42</v>
      </c>
      <c r="D794" t="s">
        <v>19</v>
      </c>
      <c r="E794" t="s">
        <v>19</v>
      </c>
      <c r="F794">
        <v>36</v>
      </c>
      <c r="G794">
        <v>76</v>
      </c>
      <c r="H794">
        <v>0</v>
      </c>
      <c r="I794">
        <v>0</v>
      </c>
      <c r="J794">
        <v>1</v>
      </c>
      <c r="K794">
        <v>0</v>
      </c>
      <c r="L794" t="s">
        <v>28</v>
      </c>
      <c r="M794" t="s">
        <v>64</v>
      </c>
      <c r="N794" t="s">
        <v>18</v>
      </c>
      <c r="O794" t="s">
        <v>22</v>
      </c>
      <c r="P794" t="s">
        <v>23</v>
      </c>
      <c r="Q794" t="s">
        <v>24</v>
      </c>
    </row>
    <row r="795" spans="1:17" x14ac:dyDescent="0.2">
      <c r="A795" s="2">
        <v>34796</v>
      </c>
      <c r="B795" t="s">
        <v>197</v>
      </c>
      <c r="C795" t="s">
        <v>118</v>
      </c>
      <c r="D795" t="s">
        <v>36</v>
      </c>
      <c r="E795" t="s">
        <v>36</v>
      </c>
      <c r="F795">
        <v>99</v>
      </c>
      <c r="G795">
        <v>51</v>
      </c>
      <c r="H795">
        <v>0</v>
      </c>
      <c r="I795">
        <v>0</v>
      </c>
      <c r="J795">
        <v>0</v>
      </c>
      <c r="K795">
        <v>1</v>
      </c>
      <c r="L795" t="s">
        <v>62</v>
      </c>
      <c r="M795" t="s">
        <v>225</v>
      </c>
      <c r="N795" t="s">
        <v>197</v>
      </c>
      <c r="O795" t="s">
        <v>22</v>
      </c>
      <c r="P795" t="s">
        <v>23</v>
      </c>
      <c r="Q795" t="s">
        <v>41</v>
      </c>
    </row>
    <row r="796" spans="1:17" x14ac:dyDescent="0.2">
      <c r="A796" s="2">
        <v>34797</v>
      </c>
      <c r="B796" t="s">
        <v>35</v>
      </c>
      <c r="C796" t="s">
        <v>199</v>
      </c>
      <c r="D796" t="s">
        <v>36</v>
      </c>
      <c r="E796" t="s">
        <v>36</v>
      </c>
      <c r="F796">
        <v>71</v>
      </c>
      <c r="G796">
        <v>25</v>
      </c>
      <c r="H796">
        <v>0</v>
      </c>
      <c r="I796">
        <v>0</v>
      </c>
      <c r="J796">
        <v>1</v>
      </c>
      <c r="K796">
        <v>0</v>
      </c>
      <c r="L796" t="s">
        <v>62</v>
      </c>
      <c r="M796" t="s">
        <v>200</v>
      </c>
      <c r="N796" t="s">
        <v>35</v>
      </c>
      <c r="O796" t="s">
        <v>22</v>
      </c>
      <c r="P796" t="s">
        <v>23</v>
      </c>
      <c r="Q796" t="s">
        <v>24</v>
      </c>
    </row>
    <row r="797" spans="1:17" x14ac:dyDescent="0.2">
      <c r="A797" s="2">
        <v>34797</v>
      </c>
      <c r="B797" t="s">
        <v>208</v>
      </c>
      <c r="C797" t="s">
        <v>211</v>
      </c>
      <c r="D797" t="s">
        <v>36</v>
      </c>
      <c r="E797" t="s">
        <v>36</v>
      </c>
      <c r="F797">
        <v>73</v>
      </c>
      <c r="G797">
        <v>65</v>
      </c>
      <c r="H797">
        <v>0</v>
      </c>
      <c r="I797">
        <v>0</v>
      </c>
      <c r="J797">
        <v>2</v>
      </c>
      <c r="K797">
        <v>0</v>
      </c>
      <c r="L797" t="s">
        <v>62</v>
      </c>
      <c r="M797" t="s">
        <v>398</v>
      </c>
      <c r="N797" t="s">
        <v>208</v>
      </c>
      <c r="O797" t="s">
        <v>22</v>
      </c>
      <c r="P797" t="s">
        <v>23</v>
      </c>
      <c r="Q797" t="s">
        <v>24</v>
      </c>
    </row>
    <row r="798" spans="1:17" x14ac:dyDescent="0.2">
      <c r="A798" s="2">
        <v>34797</v>
      </c>
      <c r="B798" t="s">
        <v>138</v>
      </c>
      <c r="C798" t="s">
        <v>141</v>
      </c>
      <c r="D798" t="s">
        <v>36</v>
      </c>
      <c r="E798" t="s">
        <v>36</v>
      </c>
      <c r="F798">
        <v>21</v>
      </c>
      <c r="G798">
        <v>67</v>
      </c>
      <c r="H798">
        <v>0</v>
      </c>
      <c r="I798">
        <v>0</v>
      </c>
      <c r="J798">
        <v>1</v>
      </c>
      <c r="K798">
        <v>0</v>
      </c>
      <c r="L798" t="s">
        <v>62</v>
      </c>
      <c r="M798" t="s">
        <v>139</v>
      </c>
      <c r="N798" t="s">
        <v>138</v>
      </c>
      <c r="O798" t="s">
        <v>22</v>
      </c>
      <c r="P798" t="s">
        <v>23</v>
      </c>
      <c r="Q798" t="s">
        <v>24</v>
      </c>
    </row>
    <row r="799" spans="1:17" x14ac:dyDescent="0.2">
      <c r="A799" s="2">
        <v>34798</v>
      </c>
      <c r="B799" t="s">
        <v>196</v>
      </c>
      <c r="C799" t="s">
        <v>61</v>
      </c>
      <c r="D799" t="s">
        <v>36</v>
      </c>
      <c r="E799" t="s">
        <v>36</v>
      </c>
      <c r="F799">
        <v>111</v>
      </c>
      <c r="G799">
        <v>104</v>
      </c>
      <c r="H799">
        <v>0</v>
      </c>
      <c r="I799">
        <v>0</v>
      </c>
      <c r="J799">
        <v>1</v>
      </c>
      <c r="K799">
        <v>1</v>
      </c>
      <c r="L799" t="s">
        <v>62</v>
      </c>
      <c r="M799" t="s">
        <v>198</v>
      </c>
      <c r="N799" t="s">
        <v>196</v>
      </c>
      <c r="O799" t="s">
        <v>22</v>
      </c>
      <c r="P799" t="s">
        <v>23</v>
      </c>
      <c r="Q799" t="s">
        <v>30</v>
      </c>
    </row>
    <row r="800" spans="1:17" x14ac:dyDescent="0.2">
      <c r="A800" s="2">
        <v>34798</v>
      </c>
      <c r="B800" t="s">
        <v>34</v>
      </c>
      <c r="C800" t="s">
        <v>351</v>
      </c>
      <c r="D800" t="s">
        <v>36</v>
      </c>
      <c r="E800" t="s">
        <v>36</v>
      </c>
      <c r="F800">
        <v>56</v>
      </c>
      <c r="G800">
        <v>146</v>
      </c>
      <c r="H800">
        <v>0</v>
      </c>
      <c r="I800">
        <v>0</v>
      </c>
      <c r="J800">
        <v>5</v>
      </c>
      <c r="K800">
        <v>0</v>
      </c>
      <c r="L800" t="s">
        <v>62</v>
      </c>
      <c r="M800" t="s">
        <v>37</v>
      </c>
      <c r="N800" t="s">
        <v>34</v>
      </c>
      <c r="O800" t="s">
        <v>22</v>
      </c>
      <c r="P800" t="s">
        <v>23</v>
      </c>
      <c r="Q800" t="s">
        <v>24</v>
      </c>
    </row>
    <row r="801" spans="1:17" x14ac:dyDescent="0.2">
      <c r="A801" s="2">
        <v>34798</v>
      </c>
      <c r="B801" t="s">
        <v>405</v>
      </c>
      <c r="C801" t="s">
        <v>45</v>
      </c>
      <c r="D801" t="s">
        <v>36</v>
      </c>
      <c r="E801" t="s">
        <v>36</v>
      </c>
      <c r="F801">
        <v>137</v>
      </c>
      <c r="G801">
        <v>41</v>
      </c>
      <c r="H801">
        <v>0</v>
      </c>
      <c r="I801">
        <v>0</v>
      </c>
      <c r="J801">
        <v>0</v>
      </c>
      <c r="K801">
        <v>2</v>
      </c>
      <c r="L801" t="s">
        <v>62</v>
      </c>
      <c r="M801" t="s">
        <v>406</v>
      </c>
      <c r="N801" t="s">
        <v>405</v>
      </c>
      <c r="O801" t="s">
        <v>22</v>
      </c>
      <c r="P801" t="s">
        <v>23</v>
      </c>
      <c r="Q801" t="s">
        <v>41</v>
      </c>
    </row>
    <row r="802" spans="1:17" x14ac:dyDescent="0.2">
      <c r="A802" s="2">
        <v>34798</v>
      </c>
      <c r="B802" t="s">
        <v>110</v>
      </c>
      <c r="C802" t="s">
        <v>224</v>
      </c>
      <c r="D802" t="s">
        <v>36</v>
      </c>
      <c r="E802" t="s">
        <v>36</v>
      </c>
      <c r="F802">
        <v>35</v>
      </c>
      <c r="G802">
        <v>101</v>
      </c>
      <c r="H802">
        <v>0</v>
      </c>
      <c r="I802">
        <v>0</v>
      </c>
      <c r="J802">
        <v>0</v>
      </c>
      <c r="K802">
        <v>0</v>
      </c>
      <c r="L802" t="s">
        <v>62</v>
      </c>
      <c r="M802" t="s">
        <v>112</v>
      </c>
      <c r="N802" t="s">
        <v>110</v>
      </c>
      <c r="O802" t="s">
        <v>22</v>
      </c>
      <c r="P802" t="s">
        <v>23</v>
      </c>
      <c r="Q802" t="s">
        <v>30</v>
      </c>
    </row>
    <row r="803" spans="1:17" x14ac:dyDescent="0.2">
      <c r="A803" s="2">
        <v>34798</v>
      </c>
      <c r="B803" t="s">
        <v>296</v>
      </c>
      <c r="C803" t="s">
        <v>111</v>
      </c>
      <c r="D803" t="s">
        <v>36</v>
      </c>
      <c r="E803" t="s">
        <v>36</v>
      </c>
      <c r="F803">
        <v>91</v>
      </c>
      <c r="G803">
        <v>55</v>
      </c>
      <c r="H803">
        <v>0</v>
      </c>
      <c r="I803">
        <v>0</v>
      </c>
      <c r="J803">
        <v>1</v>
      </c>
      <c r="K803">
        <v>0</v>
      </c>
      <c r="L803" t="s">
        <v>62</v>
      </c>
      <c r="M803" t="s">
        <v>399</v>
      </c>
      <c r="N803" t="s">
        <v>296</v>
      </c>
      <c r="O803" t="s">
        <v>22</v>
      </c>
      <c r="P803" t="s">
        <v>23</v>
      </c>
      <c r="Q803" t="s">
        <v>24</v>
      </c>
    </row>
    <row r="804" spans="1:17" x14ac:dyDescent="0.2">
      <c r="A804" s="2">
        <v>34798</v>
      </c>
      <c r="B804" t="s">
        <v>456</v>
      </c>
      <c r="C804" t="s">
        <v>222</v>
      </c>
      <c r="D804" t="s">
        <v>27</v>
      </c>
      <c r="E804" t="s">
        <v>27</v>
      </c>
      <c r="F804">
        <v>131</v>
      </c>
      <c r="G804">
        <v>145</v>
      </c>
      <c r="H804">
        <v>0</v>
      </c>
      <c r="I804">
        <v>0</v>
      </c>
      <c r="J804">
        <v>4</v>
      </c>
      <c r="K804">
        <v>0</v>
      </c>
      <c r="L804" t="s">
        <v>230</v>
      </c>
      <c r="M804" t="s">
        <v>474</v>
      </c>
      <c r="N804" t="s">
        <v>456</v>
      </c>
      <c r="O804" t="s">
        <v>22</v>
      </c>
      <c r="P804" t="s">
        <v>23</v>
      </c>
      <c r="Q804" t="s">
        <v>24</v>
      </c>
    </row>
    <row r="805" spans="1:17" x14ac:dyDescent="0.2">
      <c r="A805" s="2">
        <v>34798</v>
      </c>
      <c r="B805" t="s">
        <v>365</v>
      </c>
      <c r="C805" t="s">
        <v>339</v>
      </c>
      <c r="D805" t="s">
        <v>36</v>
      </c>
      <c r="E805" t="s">
        <v>36</v>
      </c>
      <c r="F805">
        <v>80</v>
      </c>
      <c r="G805">
        <v>115</v>
      </c>
      <c r="H805">
        <v>0</v>
      </c>
      <c r="I805">
        <v>0</v>
      </c>
      <c r="J805">
        <v>0</v>
      </c>
      <c r="K805">
        <v>0</v>
      </c>
      <c r="L805" t="s">
        <v>62</v>
      </c>
      <c r="M805" t="s">
        <v>400</v>
      </c>
      <c r="N805" t="s">
        <v>365</v>
      </c>
      <c r="O805" t="s">
        <v>22</v>
      </c>
      <c r="P805" t="s">
        <v>23</v>
      </c>
      <c r="Q805" t="s">
        <v>30</v>
      </c>
    </row>
    <row r="806" spans="1:17" x14ac:dyDescent="0.2">
      <c r="A806" s="2">
        <v>34801</v>
      </c>
      <c r="B806" t="s">
        <v>328</v>
      </c>
      <c r="C806" t="s">
        <v>87</v>
      </c>
      <c r="D806" t="s">
        <v>50</v>
      </c>
      <c r="E806" t="s">
        <v>50</v>
      </c>
      <c r="F806">
        <v>90</v>
      </c>
      <c r="G806">
        <v>14</v>
      </c>
      <c r="H806">
        <v>0</v>
      </c>
      <c r="I806">
        <v>0</v>
      </c>
      <c r="J806">
        <v>0</v>
      </c>
      <c r="K806">
        <v>0</v>
      </c>
      <c r="L806" t="s">
        <v>28</v>
      </c>
      <c r="M806" t="s">
        <v>475</v>
      </c>
      <c r="N806" t="s">
        <v>328</v>
      </c>
      <c r="O806" t="s">
        <v>22</v>
      </c>
      <c r="P806" t="s">
        <v>23</v>
      </c>
      <c r="Q806" t="s">
        <v>30</v>
      </c>
    </row>
    <row r="807" spans="1:17" x14ac:dyDescent="0.2">
      <c r="A807" s="2">
        <v>34803</v>
      </c>
      <c r="B807" t="s">
        <v>183</v>
      </c>
      <c r="C807" t="s">
        <v>128</v>
      </c>
      <c r="D807" t="s">
        <v>36</v>
      </c>
      <c r="E807" t="s">
        <v>36</v>
      </c>
      <c r="F807">
        <v>28</v>
      </c>
      <c r="G807">
        <v>24</v>
      </c>
      <c r="H807">
        <v>0</v>
      </c>
      <c r="I807">
        <v>0</v>
      </c>
      <c r="J807">
        <v>1</v>
      </c>
      <c r="K807">
        <v>0</v>
      </c>
      <c r="L807" t="s">
        <v>28</v>
      </c>
      <c r="M807" t="s">
        <v>476</v>
      </c>
      <c r="N807" t="s">
        <v>183</v>
      </c>
      <c r="O807" t="s">
        <v>22</v>
      </c>
      <c r="P807" t="s">
        <v>23</v>
      </c>
      <c r="Q807" t="s">
        <v>24</v>
      </c>
    </row>
    <row r="808" spans="1:17" x14ac:dyDescent="0.2">
      <c r="A808" s="2">
        <v>34808</v>
      </c>
      <c r="B808" t="s">
        <v>42</v>
      </c>
      <c r="C808" t="s">
        <v>107</v>
      </c>
      <c r="D808" t="s">
        <v>19</v>
      </c>
      <c r="E808" t="s">
        <v>19</v>
      </c>
      <c r="F808">
        <v>73</v>
      </c>
      <c r="G808">
        <v>43</v>
      </c>
      <c r="H808">
        <v>0</v>
      </c>
      <c r="I808">
        <v>0</v>
      </c>
      <c r="J808">
        <v>6</v>
      </c>
      <c r="K808">
        <v>0</v>
      </c>
      <c r="L808" t="s">
        <v>28</v>
      </c>
      <c r="M808" t="s">
        <v>44</v>
      </c>
      <c r="N808" t="s">
        <v>42</v>
      </c>
      <c r="O808" t="s">
        <v>22</v>
      </c>
      <c r="P808" t="s">
        <v>23</v>
      </c>
      <c r="Q808" t="s">
        <v>24</v>
      </c>
    </row>
    <row r="809" spans="1:17" x14ac:dyDescent="0.2">
      <c r="A809" s="2">
        <v>34811</v>
      </c>
      <c r="B809" t="s">
        <v>147</v>
      </c>
      <c r="C809" t="s">
        <v>77</v>
      </c>
      <c r="D809" t="s">
        <v>50</v>
      </c>
      <c r="E809" t="s">
        <v>27</v>
      </c>
      <c r="F809">
        <v>21</v>
      </c>
      <c r="G809">
        <v>22</v>
      </c>
      <c r="H809">
        <v>0</v>
      </c>
      <c r="I809">
        <v>0</v>
      </c>
      <c r="J809">
        <v>1</v>
      </c>
      <c r="K809">
        <v>0</v>
      </c>
      <c r="L809" t="s">
        <v>28</v>
      </c>
      <c r="M809" t="s">
        <v>148</v>
      </c>
      <c r="N809" t="s">
        <v>147</v>
      </c>
      <c r="O809" t="s">
        <v>22</v>
      </c>
      <c r="P809" t="s">
        <v>23</v>
      </c>
      <c r="Q809" t="s">
        <v>24</v>
      </c>
    </row>
    <row r="810" spans="1:17" x14ac:dyDescent="0.2">
      <c r="A810" s="2">
        <v>34811</v>
      </c>
      <c r="B810" t="s">
        <v>107</v>
      </c>
      <c r="C810" t="s">
        <v>76</v>
      </c>
      <c r="D810" t="s">
        <v>19</v>
      </c>
      <c r="E810" t="s">
        <v>50</v>
      </c>
      <c r="F810">
        <v>43</v>
      </c>
      <c r="G810">
        <v>42</v>
      </c>
      <c r="H810">
        <v>0</v>
      </c>
      <c r="I810">
        <v>0</v>
      </c>
      <c r="J810">
        <v>1</v>
      </c>
      <c r="K810">
        <v>1</v>
      </c>
      <c r="L810" t="s">
        <v>28</v>
      </c>
      <c r="M810" t="s">
        <v>477</v>
      </c>
      <c r="N810" t="s">
        <v>107</v>
      </c>
      <c r="O810" t="s">
        <v>22</v>
      </c>
      <c r="P810" t="s">
        <v>23</v>
      </c>
      <c r="Q810" t="s">
        <v>30</v>
      </c>
    </row>
    <row r="811" spans="1:17" x14ac:dyDescent="0.2">
      <c r="A811" s="2">
        <v>34811</v>
      </c>
      <c r="B811" t="s">
        <v>61</v>
      </c>
      <c r="C811" t="s">
        <v>35</v>
      </c>
      <c r="D811" t="s">
        <v>36</v>
      </c>
      <c r="E811" t="s">
        <v>36</v>
      </c>
      <c r="F811">
        <v>102</v>
      </c>
      <c r="G811">
        <v>69</v>
      </c>
      <c r="H811">
        <v>0</v>
      </c>
      <c r="I811">
        <v>0</v>
      </c>
      <c r="J811">
        <v>0</v>
      </c>
      <c r="K811">
        <v>2</v>
      </c>
      <c r="L811" t="s">
        <v>62</v>
      </c>
      <c r="M811" t="s">
        <v>429</v>
      </c>
      <c r="N811" t="s">
        <v>61</v>
      </c>
      <c r="O811" t="s">
        <v>22</v>
      </c>
      <c r="P811" t="s">
        <v>23</v>
      </c>
      <c r="Q811" t="s">
        <v>41</v>
      </c>
    </row>
    <row r="812" spans="1:17" x14ac:dyDescent="0.2">
      <c r="A812" s="2">
        <v>34811</v>
      </c>
      <c r="B812" t="s">
        <v>118</v>
      </c>
      <c r="C812" t="s">
        <v>365</v>
      </c>
      <c r="D812" t="s">
        <v>36</v>
      </c>
      <c r="E812" t="s">
        <v>36</v>
      </c>
      <c r="F812">
        <v>50</v>
      </c>
      <c r="G812">
        <v>79</v>
      </c>
      <c r="H812">
        <v>0</v>
      </c>
      <c r="I812">
        <v>0</v>
      </c>
      <c r="J812">
        <v>5</v>
      </c>
      <c r="K812">
        <v>1</v>
      </c>
      <c r="L812" t="s">
        <v>62</v>
      </c>
      <c r="M812" t="s">
        <v>241</v>
      </c>
      <c r="N812" t="s">
        <v>118</v>
      </c>
      <c r="O812" t="s">
        <v>22</v>
      </c>
      <c r="P812" t="s">
        <v>23</v>
      </c>
      <c r="Q812" t="s">
        <v>24</v>
      </c>
    </row>
    <row r="813" spans="1:17" x14ac:dyDescent="0.2">
      <c r="A813" s="2">
        <v>34811</v>
      </c>
      <c r="B813" t="s">
        <v>211</v>
      </c>
      <c r="C813" t="s">
        <v>183</v>
      </c>
      <c r="D813" t="s">
        <v>36</v>
      </c>
      <c r="E813" t="s">
        <v>36</v>
      </c>
      <c r="F813">
        <v>67</v>
      </c>
      <c r="G813">
        <v>26</v>
      </c>
      <c r="H813">
        <v>0</v>
      </c>
      <c r="I813">
        <v>0</v>
      </c>
      <c r="J813">
        <v>1</v>
      </c>
      <c r="K813">
        <v>2</v>
      </c>
      <c r="L813" t="s">
        <v>62</v>
      </c>
      <c r="M813" t="s">
        <v>373</v>
      </c>
      <c r="N813" t="s">
        <v>211</v>
      </c>
      <c r="O813" t="s">
        <v>22</v>
      </c>
      <c r="P813" t="s">
        <v>23</v>
      </c>
      <c r="Q813" t="s">
        <v>41</v>
      </c>
    </row>
    <row r="814" spans="1:17" x14ac:dyDescent="0.2">
      <c r="A814" s="2">
        <v>34812</v>
      </c>
      <c r="B814" t="s">
        <v>267</v>
      </c>
      <c r="C814" t="s">
        <v>34</v>
      </c>
      <c r="D814" t="s">
        <v>36</v>
      </c>
      <c r="E814" t="s">
        <v>36</v>
      </c>
      <c r="F814">
        <v>93</v>
      </c>
      <c r="G814">
        <v>51</v>
      </c>
      <c r="H814">
        <v>0</v>
      </c>
      <c r="I814">
        <v>0</v>
      </c>
      <c r="J814">
        <v>3</v>
      </c>
      <c r="K814">
        <v>0</v>
      </c>
      <c r="L814" t="s">
        <v>62</v>
      </c>
      <c r="M814" t="s">
        <v>268</v>
      </c>
      <c r="N814" t="s">
        <v>267</v>
      </c>
      <c r="O814" t="s">
        <v>22</v>
      </c>
      <c r="P814" t="s">
        <v>23</v>
      </c>
      <c r="Q814" t="s">
        <v>24</v>
      </c>
    </row>
    <row r="815" spans="1:17" x14ac:dyDescent="0.2">
      <c r="A815" s="2">
        <v>34812</v>
      </c>
      <c r="B815" t="s">
        <v>351</v>
      </c>
      <c r="C815" t="s">
        <v>296</v>
      </c>
      <c r="D815" t="s">
        <v>36</v>
      </c>
      <c r="E815" t="s">
        <v>36</v>
      </c>
      <c r="F815">
        <v>147</v>
      </c>
      <c r="G815">
        <v>84</v>
      </c>
      <c r="H815">
        <v>0</v>
      </c>
      <c r="I815">
        <v>0</v>
      </c>
      <c r="J815">
        <v>0</v>
      </c>
      <c r="K815">
        <v>3</v>
      </c>
      <c r="L815" t="s">
        <v>62</v>
      </c>
      <c r="M815" t="s">
        <v>353</v>
      </c>
      <c r="N815" t="s">
        <v>351</v>
      </c>
      <c r="O815" t="s">
        <v>22</v>
      </c>
      <c r="P815" t="s">
        <v>23</v>
      </c>
      <c r="Q815" t="s">
        <v>41</v>
      </c>
    </row>
    <row r="816" spans="1:17" x14ac:dyDescent="0.2">
      <c r="A816" s="2">
        <v>34812</v>
      </c>
      <c r="B816" t="s">
        <v>374</v>
      </c>
      <c r="C816" t="s">
        <v>208</v>
      </c>
      <c r="D816" t="s">
        <v>36</v>
      </c>
      <c r="E816" t="s">
        <v>36</v>
      </c>
      <c r="F816">
        <v>97</v>
      </c>
      <c r="G816">
        <v>66</v>
      </c>
      <c r="H816">
        <v>0</v>
      </c>
      <c r="I816">
        <v>0</v>
      </c>
      <c r="J816">
        <v>0</v>
      </c>
      <c r="K816">
        <v>0</v>
      </c>
      <c r="L816" t="s">
        <v>62</v>
      </c>
      <c r="M816" t="s">
        <v>375</v>
      </c>
      <c r="N816" t="s">
        <v>374</v>
      </c>
      <c r="O816" t="s">
        <v>22</v>
      </c>
      <c r="P816" t="s">
        <v>23</v>
      </c>
      <c r="Q816" t="s">
        <v>30</v>
      </c>
    </row>
    <row r="817" spans="1:17" x14ac:dyDescent="0.2">
      <c r="A817" s="2">
        <v>34812</v>
      </c>
      <c r="B817" t="s">
        <v>199</v>
      </c>
      <c r="C817" t="s">
        <v>237</v>
      </c>
      <c r="D817" t="s">
        <v>36</v>
      </c>
      <c r="E817" t="s">
        <v>36</v>
      </c>
      <c r="F817">
        <v>27</v>
      </c>
      <c r="G817">
        <v>77</v>
      </c>
      <c r="H817">
        <v>0</v>
      </c>
      <c r="I817">
        <v>0</v>
      </c>
      <c r="J817">
        <v>1</v>
      </c>
      <c r="K817">
        <v>0</v>
      </c>
      <c r="L817" t="s">
        <v>62</v>
      </c>
      <c r="M817" t="s">
        <v>220</v>
      </c>
      <c r="N817" t="s">
        <v>199</v>
      </c>
      <c r="O817" t="s">
        <v>22</v>
      </c>
      <c r="P817" t="s">
        <v>23</v>
      </c>
      <c r="Q817" t="s">
        <v>24</v>
      </c>
    </row>
    <row r="818" spans="1:17" x14ac:dyDescent="0.2">
      <c r="A818" s="2">
        <v>34812</v>
      </c>
      <c r="B818" t="s">
        <v>339</v>
      </c>
      <c r="C818" t="s">
        <v>128</v>
      </c>
      <c r="D818" t="s">
        <v>36</v>
      </c>
      <c r="E818" t="s">
        <v>36</v>
      </c>
      <c r="F818">
        <v>109</v>
      </c>
      <c r="G818">
        <v>24</v>
      </c>
      <c r="H818">
        <v>0</v>
      </c>
      <c r="I818">
        <v>0</v>
      </c>
      <c r="J818">
        <v>1</v>
      </c>
      <c r="K818">
        <v>0</v>
      </c>
      <c r="L818" t="s">
        <v>62</v>
      </c>
      <c r="M818" t="s">
        <v>377</v>
      </c>
      <c r="N818" t="s">
        <v>339</v>
      </c>
      <c r="O818" t="s">
        <v>22</v>
      </c>
      <c r="P818" t="s">
        <v>23</v>
      </c>
      <c r="Q818" t="s">
        <v>24</v>
      </c>
    </row>
    <row r="819" spans="1:17" x14ac:dyDescent="0.2">
      <c r="A819" s="2">
        <v>34812</v>
      </c>
      <c r="B819" t="s">
        <v>111</v>
      </c>
      <c r="C819" t="s">
        <v>352</v>
      </c>
      <c r="D819" t="s">
        <v>36</v>
      </c>
      <c r="E819" t="s">
        <v>36</v>
      </c>
      <c r="F819">
        <v>59</v>
      </c>
      <c r="G819">
        <v>114</v>
      </c>
      <c r="H819">
        <v>0</v>
      </c>
      <c r="I819">
        <v>0</v>
      </c>
      <c r="J819">
        <v>2</v>
      </c>
      <c r="K819">
        <v>0</v>
      </c>
      <c r="L819" t="s">
        <v>62</v>
      </c>
      <c r="M819" t="s">
        <v>218</v>
      </c>
      <c r="N819" t="s">
        <v>111</v>
      </c>
      <c r="O819" t="s">
        <v>22</v>
      </c>
      <c r="P819" t="s">
        <v>23</v>
      </c>
      <c r="Q819" t="s">
        <v>24</v>
      </c>
    </row>
    <row r="820" spans="1:17" x14ac:dyDescent="0.2">
      <c r="A820" s="2">
        <v>34812</v>
      </c>
      <c r="B820" t="s">
        <v>45</v>
      </c>
      <c r="C820" t="s">
        <v>250</v>
      </c>
      <c r="D820" t="s">
        <v>36</v>
      </c>
      <c r="E820" t="s">
        <v>36</v>
      </c>
      <c r="F820">
        <v>40</v>
      </c>
      <c r="G820">
        <v>71</v>
      </c>
      <c r="H820">
        <v>0</v>
      </c>
      <c r="I820">
        <v>0</v>
      </c>
      <c r="J820">
        <v>1</v>
      </c>
      <c r="K820">
        <v>1</v>
      </c>
      <c r="L820" t="s">
        <v>62</v>
      </c>
      <c r="M820" t="s">
        <v>47</v>
      </c>
      <c r="N820" t="s">
        <v>45</v>
      </c>
      <c r="O820" t="s">
        <v>22</v>
      </c>
      <c r="P820" t="s">
        <v>23</v>
      </c>
      <c r="Q820" t="s">
        <v>30</v>
      </c>
    </row>
    <row r="821" spans="1:17" x14ac:dyDescent="0.2">
      <c r="A821" s="2">
        <v>34813</v>
      </c>
      <c r="B821" t="s">
        <v>380</v>
      </c>
      <c r="C821" t="s">
        <v>150</v>
      </c>
      <c r="D821" t="s">
        <v>36</v>
      </c>
      <c r="E821" t="s">
        <v>36</v>
      </c>
      <c r="F821">
        <v>107</v>
      </c>
      <c r="G821">
        <v>53</v>
      </c>
      <c r="H821">
        <v>0</v>
      </c>
      <c r="I821">
        <v>0</v>
      </c>
      <c r="J821">
        <v>2</v>
      </c>
      <c r="K821">
        <v>0</v>
      </c>
      <c r="L821" t="s">
        <v>62</v>
      </c>
      <c r="M821" t="s">
        <v>381</v>
      </c>
      <c r="N821" t="s">
        <v>380</v>
      </c>
      <c r="O821" t="s">
        <v>22</v>
      </c>
      <c r="P821" t="s">
        <v>23</v>
      </c>
      <c r="Q821" t="s">
        <v>24</v>
      </c>
    </row>
    <row r="822" spans="1:17" x14ac:dyDescent="0.2">
      <c r="A822" s="2">
        <v>34814</v>
      </c>
      <c r="B822" t="s">
        <v>90</v>
      </c>
      <c r="C822" t="s">
        <v>123</v>
      </c>
      <c r="D822" t="s">
        <v>50</v>
      </c>
      <c r="E822" t="s">
        <v>50</v>
      </c>
      <c r="F822">
        <v>34</v>
      </c>
      <c r="G822">
        <v>44</v>
      </c>
      <c r="H822">
        <v>0</v>
      </c>
      <c r="I822">
        <v>0</v>
      </c>
      <c r="J822">
        <v>4</v>
      </c>
      <c r="K822">
        <v>3</v>
      </c>
      <c r="L822" t="s">
        <v>291</v>
      </c>
      <c r="M822" t="s">
        <v>410</v>
      </c>
      <c r="N822" t="s">
        <v>90</v>
      </c>
      <c r="O822" t="s">
        <v>22</v>
      </c>
      <c r="P822" t="s">
        <v>23</v>
      </c>
      <c r="Q822" t="s">
        <v>24</v>
      </c>
    </row>
    <row r="823" spans="1:17" x14ac:dyDescent="0.2">
      <c r="A823" s="2">
        <v>34815</v>
      </c>
      <c r="B823" t="s">
        <v>286</v>
      </c>
      <c r="C823" t="s">
        <v>106</v>
      </c>
      <c r="D823" t="s">
        <v>50</v>
      </c>
      <c r="E823" t="s">
        <v>50</v>
      </c>
      <c r="F823">
        <v>144</v>
      </c>
      <c r="G823">
        <v>3</v>
      </c>
      <c r="H823">
        <v>0</v>
      </c>
      <c r="I823">
        <v>0</v>
      </c>
      <c r="J823">
        <v>0</v>
      </c>
      <c r="K823">
        <v>2</v>
      </c>
      <c r="L823" t="s">
        <v>291</v>
      </c>
      <c r="M823" t="s">
        <v>359</v>
      </c>
      <c r="N823" t="s">
        <v>286</v>
      </c>
      <c r="O823" t="s">
        <v>22</v>
      </c>
      <c r="P823" t="s">
        <v>23</v>
      </c>
      <c r="Q823" t="s">
        <v>41</v>
      </c>
    </row>
    <row r="824" spans="1:17" x14ac:dyDescent="0.2">
      <c r="A824" s="2">
        <v>34815</v>
      </c>
      <c r="B824" t="s">
        <v>69</v>
      </c>
      <c r="C824" t="s">
        <v>174</v>
      </c>
      <c r="D824" t="s">
        <v>50</v>
      </c>
      <c r="E824" t="s">
        <v>50</v>
      </c>
      <c r="F824">
        <v>47</v>
      </c>
      <c r="G824">
        <v>156</v>
      </c>
      <c r="H824">
        <v>0</v>
      </c>
      <c r="I824">
        <v>0</v>
      </c>
      <c r="J824">
        <v>7</v>
      </c>
      <c r="K824">
        <v>0</v>
      </c>
      <c r="L824" t="s">
        <v>291</v>
      </c>
      <c r="M824" t="s">
        <v>466</v>
      </c>
      <c r="N824" t="s">
        <v>69</v>
      </c>
      <c r="O824" t="s">
        <v>22</v>
      </c>
      <c r="P824" t="s">
        <v>23</v>
      </c>
      <c r="Q824" t="s">
        <v>24</v>
      </c>
    </row>
    <row r="825" spans="1:17" x14ac:dyDescent="0.2">
      <c r="A825" s="2">
        <v>34815</v>
      </c>
      <c r="B825" t="s">
        <v>386</v>
      </c>
      <c r="C825" t="s">
        <v>92</v>
      </c>
      <c r="D825" t="s">
        <v>50</v>
      </c>
      <c r="E825" t="s">
        <v>50</v>
      </c>
      <c r="F825">
        <v>148</v>
      </c>
      <c r="G825">
        <v>10</v>
      </c>
      <c r="H825">
        <v>0</v>
      </c>
      <c r="I825">
        <v>0</v>
      </c>
      <c r="J825">
        <v>1</v>
      </c>
      <c r="K825">
        <v>4</v>
      </c>
      <c r="L825" t="s">
        <v>291</v>
      </c>
      <c r="M825" t="s">
        <v>408</v>
      </c>
      <c r="N825" t="s">
        <v>180</v>
      </c>
      <c r="O825" t="s">
        <v>122</v>
      </c>
      <c r="P825" t="s">
        <v>23</v>
      </c>
      <c r="Q825" t="s">
        <v>41</v>
      </c>
    </row>
    <row r="826" spans="1:17" x14ac:dyDescent="0.2">
      <c r="A826" s="2">
        <v>34815</v>
      </c>
      <c r="B826" t="s">
        <v>317</v>
      </c>
      <c r="C826" t="s">
        <v>184</v>
      </c>
      <c r="D826" t="s">
        <v>50</v>
      </c>
      <c r="E826" t="s">
        <v>50</v>
      </c>
      <c r="F826">
        <v>120</v>
      </c>
      <c r="G826">
        <v>88</v>
      </c>
      <c r="H826">
        <v>0</v>
      </c>
      <c r="I826">
        <v>0</v>
      </c>
      <c r="J826">
        <v>1</v>
      </c>
      <c r="K826">
        <v>1</v>
      </c>
      <c r="L826" t="s">
        <v>291</v>
      </c>
      <c r="M826" t="s">
        <v>394</v>
      </c>
      <c r="N826" t="s">
        <v>317</v>
      </c>
      <c r="O826" t="s">
        <v>22</v>
      </c>
      <c r="P826" t="s">
        <v>23</v>
      </c>
      <c r="Q826" t="s">
        <v>30</v>
      </c>
    </row>
    <row r="827" spans="1:17" x14ac:dyDescent="0.2">
      <c r="A827" s="2">
        <v>34815</v>
      </c>
      <c r="B827" t="s">
        <v>147</v>
      </c>
      <c r="C827" t="s">
        <v>145</v>
      </c>
      <c r="D827" t="s">
        <v>50</v>
      </c>
      <c r="E827" t="s">
        <v>50</v>
      </c>
      <c r="F827">
        <v>21</v>
      </c>
      <c r="G827">
        <v>65</v>
      </c>
      <c r="H827">
        <v>0</v>
      </c>
      <c r="I827">
        <v>0</v>
      </c>
      <c r="J827">
        <v>2</v>
      </c>
      <c r="K827">
        <v>0</v>
      </c>
      <c r="L827" t="s">
        <v>291</v>
      </c>
      <c r="M827" t="s">
        <v>148</v>
      </c>
      <c r="N827" t="s">
        <v>147</v>
      </c>
      <c r="O827" t="s">
        <v>22</v>
      </c>
      <c r="P827" t="s">
        <v>23</v>
      </c>
      <c r="Q827" t="s">
        <v>24</v>
      </c>
    </row>
    <row r="828" spans="1:17" x14ac:dyDescent="0.2">
      <c r="A828" s="2">
        <v>34815</v>
      </c>
      <c r="B828" t="s">
        <v>274</v>
      </c>
      <c r="C828" t="s">
        <v>249</v>
      </c>
      <c r="D828" t="s">
        <v>50</v>
      </c>
      <c r="E828" t="s">
        <v>50</v>
      </c>
      <c r="F828">
        <v>56</v>
      </c>
      <c r="G828">
        <v>81</v>
      </c>
      <c r="H828">
        <v>0</v>
      </c>
      <c r="I828">
        <v>0</v>
      </c>
      <c r="J828">
        <v>2</v>
      </c>
      <c r="K828">
        <v>0</v>
      </c>
      <c r="L828" t="s">
        <v>291</v>
      </c>
      <c r="M828" t="s">
        <v>333</v>
      </c>
      <c r="N828" t="s">
        <v>274</v>
      </c>
      <c r="O828" t="s">
        <v>22</v>
      </c>
      <c r="P828" t="s">
        <v>23</v>
      </c>
      <c r="Q828" t="s">
        <v>24</v>
      </c>
    </row>
    <row r="829" spans="1:17" x14ac:dyDescent="0.2">
      <c r="A829" s="2">
        <v>34815</v>
      </c>
      <c r="B829" t="s">
        <v>293</v>
      </c>
      <c r="C829" t="s">
        <v>126</v>
      </c>
      <c r="D829" t="s">
        <v>50</v>
      </c>
      <c r="E829" t="s">
        <v>50</v>
      </c>
      <c r="F829">
        <v>30</v>
      </c>
      <c r="G829">
        <v>7</v>
      </c>
      <c r="H829">
        <v>0</v>
      </c>
      <c r="I829">
        <v>0</v>
      </c>
      <c r="J829">
        <v>3</v>
      </c>
      <c r="K829">
        <v>1</v>
      </c>
      <c r="L829" t="s">
        <v>291</v>
      </c>
      <c r="M829" t="s">
        <v>478</v>
      </c>
      <c r="N829" t="s">
        <v>293</v>
      </c>
      <c r="O829" t="s">
        <v>22</v>
      </c>
      <c r="P829" t="s">
        <v>23</v>
      </c>
      <c r="Q829" t="s">
        <v>24</v>
      </c>
    </row>
    <row r="830" spans="1:17" x14ac:dyDescent="0.2">
      <c r="A830" s="2">
        <v>34815</v>
      </c>
      <c r="B830" t="s">
        <v>72</v>
      </c>
      <c r="C830" t="s">
        <v>328</v>
      </c>
      <c r="D830" t="s">
        <v>50</v>
      </c>
      <c r="E830" t="s">
        <v>50</v>
      </c>
      <c r="F830">
        <v>15</v>
      </c>
      <c r="G830">
        <v>92</v>
      </c>
      <c r="H830">
        <v>0</v>
      </c>
      <c r="I830">
        <v>0</v>
      </c>
      <c r="J830">
        <v>1</v>
      </c>
      <c r="K830">
        <v>0</v>
      </c>
      <c r="L830" t="s">
        <v>291</v>
      </c>
      <c r="M830" t="s">
        <v>74</v>
      </c>
      <c r="N830" t="s">
        <v>72</v>
      </c>
      <c r="O830" t="s">
        <v>22</v>
      </c>
      <c r="P830" t="s">
        <v>23</v>
      </c>
      <c r="Q830" t="s">
        <v>24</v>
      </c>
    </row>
    <row r="831" spans="1:17" x14ac:dyDescent="0.2">
      <c r="A831" s="2">
        <v>34815</v>
      </c>
      <c r="B831" t="s">
        <v>81</v>
      </c>
      <c r="C831" t="s">
        <v>168</v>
      </c>
      <c r="D831" t="s">
        <v>50</v>
      </c>
      <c r="E831" t="s">
        <v>50</v>
      </c>
      <c r="F831">
        <v>115</v>
      </c>
      <c r="G831">
        <v>82</v>
      </c>
      <c r="H831">
        <v>0</v>
      </c>
      <c r="I831">
        <v>0</v>
      </c>
      <c r="J831">
        <v>0</v>
      </c>
      <c r="K831">
        <v>1</v>
      </c>
      <c r="L831" t="s">
        <v>291</v>
      </c>
      <c r="M831" t="s">
        <v>83</v>
      </c>
      <c r="N831" t="s">
        <v>81</v>
      </c>
      <c r="O831" t="s">
        <v>22</v>
      </c>
      <c r="P831" t="s">
        <v>23</v>
      </c>
      <c r="Q831" t="s">
        <v>41</v>
      </c>
    </row>
    <row r="832" spans="1:17" x14ac:dyDescent="0.2">
      <c r="A832" s="2">
        <v>34815</v>
      </c>
      <c r="B832" t="s">
        <v>48</v>
      </c>
      <c r="C832" t="s">
        <v>70</v>
      </c>
      <c r="D832" t="s">
        <v>50</v>
      </c>
      <c r="E832" t="s">
        <v>50</v>
      </c>
      <c r="F832">
        <v>136</v>
      </c>
      <c r="G832">
        <v>40</v>
      </c>
      <c r="H832">
        <v>0</v>
      </c>
      <c r="I832">
        <v>0</v>
      </c>
      <c r="J832">
        <v>0</v>
      </c>
      <c r="K832">
        <v>4</v>
      </c>
      <c r="L832" t="s">
        <v>291</v>
      </c>
      <c r="M832" t="s">
        <v>51</v>
      </c>
      <c r="N832" t="s">
        <v>48</v>
      </c>
      <c r="O832" t="s">
        <v>22</v>
      </c>
      <c r="P832" t="s">
        <v>23</v>
      </c>
      <c r="Q832" t="s">
        <v>41</v>
      </c>
    </row>
    <row r="833" spans="1:17" x14ac:dyDescent="0.2">
      <c r="A833" s="2">
        <v>34815</v>
      </c>
      <c r="B833" t="s">
        <v>67</v>
      </c>
      <c r="C833" t="s">
        <v>244</v>
      </c>
      <c r="D833" t="s">
        <v>50</v>
      </c>
      <c r="E833" t="s">
        <v>50</v>
      </c>
      <c r="F833">
        <v>18</v>
      </c>
      <c r="G833">
        <v>38</v>
      </c>
      <c r="H833">
        <v>0</v>
      </c>
      <c r="I833">
        <v>0</v>
      </c>
      <c r="J833">
        <v>4</v>
      </c>
      <c r="K833">
        <v>0</v>
      </c>
      <c r="L833" t="s">
        <v>291</v>
      </c>
      <c r="M833" t="s">
        <v>479</v>
      </c>
      <c r="N833" t="s">
        <v>67</v>
      </c>
      <c r="O833" t="s">
        <v>22</v>
      </c>
      <c r="P833" t="s">
        <v>23</v>
      </c>
      <c r="Q833" t="s">
        <v>24</v>
      </c>
    </row>
    <row r="834" spans="1:17" x14ac:dyDescent="0.2">
      <c r="A834" s="2">
        <v>34815</v>
      </c>
      <c r="B834" t="s">
        <v>345</v>
      </c>
      <c r="C834" t="s">
        <v>85</v>
      </c>
      <c r="D834" t="s">
        <v>50</v>
      </c>
      <c r="E834" t="s">
        <v>50</v>
      </c>
      <c r="F834">
        <v>100</v>
      </c>
      <c r="G834">
        <v>99</v>
      </c>
      <c r="H834">
        <v>0</v>
      </c>
      <c r="I834">
        <v>0</v>
      </c>
      <c r="J834">
        <v>2</v>
      </c>
      <c r="K834">
        <v>0</v>
      </c>
      <c r="L834" t="s">
        <v>291</v>
      </c>
      <c r="M834" t="s">
        <v>360</v>
      </c>
      <c r="N834" t="s">
        <v>345</v>
      </c>
      <c r="O834" t="s">
        <v>22</v>
      </c>
      <c r="P834" t="s">
        <v>23</v>
      </c>
      <c r="Q834" t="s">
        <v>24</v>
      </c>
    </row>
    <row r="835" spans="1:17" x14ac:dyDescent="0.2">
      <c r="A835" s="2">
        <v>34815</v>
      </c>
      <c r="B835" t="s">
        <v>129</v>
      </c>
      <c r="C835" t="s">
        <v>161</v>
      </c>
      <c r="D835" t="s">
        <v>50</v>
      </c>
      <c r="E835" t="s">
        <v>50</v>
      </c>
      <c r="F835">
        <v>4</v>
      </c>
      <c r="G835">
        <v>49</v>
      </c>
      <c r="H835">
        <v>0</v>
      </c>
      <c r="I835">
        <v>0</v>
      </c>
      <c r="J835">
        <v>1</v>
      </c>
      <c r="K835">
        <v>1</v>
      </c>
      <c r="L835" t="s">
        <v>291</v>
      </c>
      <c r="M835" t="s">
        <v>480</v>
      </c>
      <c r="N835" t="s">
        <v>129</v>
      </c>
      <c r="O835" t="s">
        <v>22</v>
      </c>
      <c r="P835" t="s">
        <v>23</v>
      </c>
      <c r="Q835" t="s">
        <v>30</v>
      </c>
    </row>
    <row r="836" spans="1:17" x14ac:dyDescent="0.2">
      <c r="A836" s="2">
        <v>34815</v>
      </c>
      <c r="B836" t="s">
        <v>153</v>
      </c>
      <c r="C836" t="s">
        <v>95</v>
      </c>
      <c r="D836" t="s">
        <v>50</v>
      </c>
      <c r="E836" t="s">
        <v>50</v>
      </c>
      <c r="F836">
        <v>23</v>
      </c>
      <c r="G836">
        <v>17</v>
      </c>
      <c r="H836">
        <v>0</v>
      </c>
      <c r="I836">
        <v>0</v>
      </c>
      <c r="J836">
        <v>0</v>
      </c>
      <c r="K836">
        <v>3</v>
      </c>
      <c r="L836" t="s">
        <v>291</v>
      </c>
      <c r="M836" t="s">
        <v>272</v>
      </c>
      <c r="N836" t="s">
        <v>153</v>
      </c>
      <c r="O836" t="s">
        <v>22</v>
      </c>
      <c r="P836" t="s">
        <v>23</v>
      </c>
      <c r="Q836" t="s">
        <v>41</v>
      </c>
    </row>
    <row r="837" spans="1:17" x14ac:dyDescent="0.2">
      <c r="A837" s="2">
        <v>34815</v>
      </c>
      <c r="B837" t="s">
        <v>94</v>
      </c>
      <c r="C837" t="s">
        <v>52</v>
      </c>
      <c r="D837" t="s">
        <v>50</v>
      </c>
      <c r="E837" t="s">
        <v>50</v>
      </c>
      <c r="F837">
        <v>57</v>
      </c>
      <c r="G837">
        <v>5</v>
      </c>
      <c r="H837">
        <v>0</v>
      </c>
      <c r="I837">
        <v>0</v>
      </c>
      <c r="J837">
        <v>1</v>
      </c>
      <c r="K837">
        <v>0</v>
      </c>
      <c r="L837" t="s">
        <v>291</v>
      </c>
      <c r="M837" t="s">
        <v>96</v>
      </c>
      <c r="N837" t="s">
        <v>94</v>
      </c>
      <c r="O837" t="s">
        <v>22</v>
      </c>
      <c r="P837" t="s">
        <v>23</v>
      </c>
      <c r="Q837" t="s">
        <v>24</v>
      </c>
    </row>
    <row r="838" spans="1:17" x14ac:dyDescent="0.2">
      <c r="A838" s="2">
        <v>34815</v>
      </c>
      <c r="B838" t="s">
        <v>98</v>
      </c>
      <c r="C838" t="s">
        <v>82</v>
      </c>
      <c r="D838" t="s">
        <v>50</v>
      </c>
      <c r="E838" t="s">
        <v>50</v>
      </c>
      <c r="F838">
        <v>11</v>
      </c>
      <c r="G838">
        <v>14</v>
      </c>
      <c r="H838">
        <v>0</v>
      </c>
      <c r="I838">
        <v>0</v>
      </c>
      <c r="J838">
        <v>1</v>
      </c>
      <c r="K838">
        <v>0</v>
      </c>
      <c r="L838" t="s">
        <v>291</v>
      </c>
      <c r="M838" t="s">
        <v>99</v>
      </c>
      <c r="N838" t="s">
        <v>98</v>
      </c>
      <c r="O838" t="s">
        <v>22</v>
      </c>
      <c r="P838" t="s">
        <v>23</v>
      </c>
      <c r="Q838" t="s">
        <v>24</v>
      </c>
    </row>
    <row r="839" spans="1:17" x14ac:dyDescent="0.2">
      <c r="A839" s="2">
        <v>34815</v>
      </c>
      <c r="B839" t="s">
        <v>136</v>
      </c>
      <c r="C839" t="s">
        <v>35</v>
      </c>
      <c r="D839" t="s">
        <v>36</v>
      </c>
      <c r="E839" t="s">
        <v>36</v>
      </c>
      <c r="F839">
        <v>39</v>
      </c>
      <c r="G839">
        <v>69</v>
      </c>
      <c r="H839">
        <v>0</v>
      </c>
      <c r="I839">
        <v>0</v>
      </c>
      <c r="J839">
        <v>4</v>
      </c>
      <c r="K839">
        <v>0</v>
      </c>
      <c r="L839" t="s">
        <v>28</v>
      </c>
      <c r="M839" t="s">
        <v>340</v>
      </c>
      <c r="N839" t="s">
        <v>136</v>
      </c>
      <c r="O839" t="s">
        <v>22</v>
      </c>
      <c r="P839" t="s">
        <v>23</v>
      </c>
      <c r="Q839" t="s">
        <v>24</v>
      </c>
    </row>
    <row r="840" spans="1:17" x14ac:dyDescent="0.2">
      <c r="A840" s="2">
        <v>34815</v>
      </c>
      <c r="B840" t="s">
        <v>101</v>
      </c>
      <c r="C840" t="s">
        <v>100</v>
      </c>
      <c r="D840" t="s">
        <v>50</v>
      </c>
      <c r="E840" t="s">
        <v>50</v>
      </c>
      <c r="F840">
        <v>73</v>
      </c>
      <c r="G840">
        <v>54</v>
      </c>
      <c r="H840">
        <v>0</v>
      </c>
      <c r="I840">
        <v>0</v>
      </c>
      <c r="J840">
        <v>0</v>
      </c>
      <c r="K840">
        <v>1</v>
      </c>
      <c r="L840" t="s">
        <v>291</v>
      </c>
      <c r="M840" t="s">
        <v>331</v>
      </c>
      <c r="N840" t="s">
        <v>101</v>
      </c>
      <c r="O840" t="s">
        <v>22</v>
      </c>
      <c r="P840" t="s">
        <v>23</v>
      </c>
      <c r="Q840" t="s">
        <v>41</v>
      </c>
    </row>
    <row r="841" spans="1:17" x14ac:dyDescent="0.2">
      <c r="A841" s="2">
        <v>34815</v>
      </c>
      <c r="B841" t="s">
        <v>73</v>
      </c>
      <c r="C841" t="s">
        <v>119</v>
      </c>
      <c r="D841" t="s">
        <v>50</v>
      </c>
      <c r="E841" t="s">
        <v>50</v>
      </c>
      <c r="F841">
        <v>60</v>
      </c>
      <c r="G841">
        <v>2</v>
      </c>
      <c r="H841">
        <v>0</v>
      </c>
      <c r="I841">
        <v>0</v>
      </c>
      <c r="J841">
        <v>0</v>
      </c>
      <c r="K841">
        <v>1</v>
      </c>
      <c r="L841" t="s">
        <v>291</v>
      </c>
      <c r="M841" t="s">
        <v>289</v>
      </c>
      <c r="N841" t="s">
        <v>73</v>
      </c>
      <c r="O841" t="s">
        <v>22</v>
      </c>
      <c r="P841" t="s">
        <v>23</v>
      </c>
      <c r="Q841" t="s">
        <v>41</v>
      </c>
    </row>
    <row r="842" spans="1:17" x14ac:dyDescent="0.2">
      <c r="A842" s="2">
        <v>34815</v>
      </c>
      <c r="B842" t="s">
        <v>384</v>
      </c>
      <c r="C842" t="s">
        <v>87</v>
      </c>
      <c r="D842" t="s">
        <v>50</v>
      </c>
      <c r="E842" t="s">
        <v>50</v>
      </c>
      <c r="F842">
        <v>112</v>
      </c>
      <c r="G842">
        <v>13</v>
      </c>
      <c r="H842">
        <v>0</v>
      </c>
      <c r="I842">
        <v>0</v>
      </c>
      <c r="J842">
        <v>0</v>
      </c>
      <c r="K842">
        <v>3</v>
      </c>
      <c r="L842" t="s">
        <v>291</v>
      </c>
      <c r="M842" t="s">
        <v>395</v>
      </c>
      <c r="N842" t="s">
        <v>384</v>
      </c>
      <c r="O842" t="s">
        <v>22</v>
      </c>
      <c r="P842" t="s">
        <v>23</v>
      </c>
      <c r="Q842" t="s">
        <v>41</v>
      </c>
    </row>
    <row r="843" spans="1:17" x14ac:dyDescent="0.2">
      <c r="A843" s="2">
        <v>34815</v>
      </c>
      <c r="B843" t="s">
        <v>49</v>
      </c>
      <c r="C843" t="s">
        <v>97</v>
      </c>
      <c r="D843" t="s">
        <v>50</v>
      </c>
      <c r="E843" t="s">
        <v>50</v>
      </c>
      <c r="F843">
        <v>6</v>
      </c>
      <c r="G843">
        <v>113</v>
      </c>
      <c r="H843">
        <v>0</v>
      </c>
      <c r="I843">
        <v>0</v>
      </c>
      <c r="J843">
        <v>5</v>
      </c>
      <c r="K843">
        <v>0</v>
      </c>
      <c r="L843" t="s">
        <v>291</v>
      </c>
      <c r="M843" t="s">
        <v>103</v>
      </c>
      <c r="N843" t="s">
        <v>49</v>
      </c>
      <c r="O843" t="s">
        <v>22</v>
      </c>
      <c r="P843" t="s">
        <v>23</v>
      </c>
      <c r="Q843" t="s">
        <v>24</v>
      </c>
    </row>
    <row r="844" spans="1:17" x14ac:dyDescent="0.2">
      <c r="A844" s="2">
        <v>34815</v>
      </c>
      <c r="B844" t="s">
        <v>125</v>
      </c>
      <c r="C844" t="s">
        <v>104</v>
      </c>
      <c r="D844" t="s">
        <v>50</v>
      </c>
      <c r="E844" t="s">
        <v>50</v>
      </c>
      <c r="F844">
        <v>134</v>
      </c>
      <c r="G844">
        <v>30</v>
      </c>
      <c r="H844">
        <v>0</v>
      </c>
      <c r="I844">
        <v>0</v>
      </c>
      <c r="J844">
        <v>0</v>
      </c>
      <c r="K844">
        <v>2</v>
      </c>
      <c r="L844" t="s">
        <v>291</v>
      </c>
      <c r="M844" t="s">
        <v>468</v>
      </c>
      <c r="N844" t="s">
        <v>125</v>
      </c>
      <c r="O844" t="s">
        <v>22</v>
      </c>
      <c r="P844" t="s">
        <v>23</v>
      </c>
      <c r="Q844" t="s">
        <v>41</v>
      </c>
    </row>
    <row r="845" spans="1:17" x14ac:dyDescent="0.2">
      <c r="A845" s="2">
        <v>34815</v>
      </c>
      <c r="B845" t="s">
        <v>53</v>
      </c>
      <c r="C845" t="s">
        <v>180</v>
      </c>
      <c r="D845" t="s">
        <v>50</v>
      </c>
      <c r="E845" t="s">
        <v>50</v>
      </c>
      <c r="F845">
        <v>12</v>
      </c>
      <c r="G845">
        <v>37</v>
      </c>
      <c r="H845">
        <v>0</v>
      </c>
      <c r="I845">
        <v>0</v>
      </c>
      <c r="J845">
        <v>1</v>
      </c>
      <c r="K845">
        <v>2</v>
      </c>
      <c r="L845" t="s">
        <v>291</v>
      </c>
      <c r="M845" t="s">
        <v>397</v>
      </c>
      <c r="N845" t="s">
        <v>53</v>
      </c>
      <c r="O845" t="s">
        <v>22</v>
      </c>
      <c r="P845" t="s">
        <v>23</v>
      </c>
      <c r="Q845" t="s">
        <v>41</v>
      </c>
    </row>
    <row r="846" spans="1:17" x14ac:dyDescent="0.2">
      <c r="A846" s="2">
        <v>34819</v>
      </c>
      <c r="B846" t="s">
        <v>221</v>
      </c>
      <c r="C846" t="s">
        <v>456</v>
      </c>
      <c r="D846" t="s">
        <v>27</v>
      </c>
      <c r="E846" t="s">
        <v>27</v>
      </c>
      <c r="F846">
        <v>126</v>
      </c>
      <c r="G846">
        <v>131</v>
      </c>
      <c r="H846">
        <v>0</v>
      </c>
      <c r="I846">
        <v>0</v>
      </c>
      <c r="J846">
        <v>1</v>
      </c>
      <c r="K846">
        <v>1</v>
      </c>
      <c r="L846" t="s">
        <v>230</v>
      </c>
      <c r="M846" t="s">
        <v>223</v>
      </c>
      <c r="N846" t="s">
        <v>221</v>
      </c>
      <c r="O846" t="s">
        <v>22</v>
      </c>
      <c r="P846" t="s">
        <v>23</v>
      </c>
      <c r="Q846" t="s">
        <v>30</v>
      </c>
    </row>
    <row r="847" spans="1:17" x14ac:dyDescent="0.2">
      <c r="A847" s="2">
        <v>34819</v>
      </c>
      <c r="B847" t="s">
        <v>453</v>
      </c>
      <c r="C847" t="s">
        <v>481</v>
      </c>
      <c r="D847" t="s">
        <v>27</v>
      </c>
      <c r="E847" t="s">
        <v>27</v>
      </c>
      <c r="F847">
        <v>142</v>
      </c>
      <c r="G847">
        <v>141</v>
      </c>
      <c r="H847">
        <v>0</v>
      </c>
      <c r="I847">
        <v>0</v>
      </c>
      <c r="J847">
        <v>1</v>
      </c>
      <c r="K847">
        <v>1</v>
      </c>
      <c r="L847" t="s">
        <v>230</v>
      </c>
      <c r="M847" t="s">
        <v>482</v>
      </c>
      <c r="N847" t="s">
        <v>453</v>
      </c>
      <c r="O847" t="s">
        <v>22</v>
      </c>
      <c r="P847" t="s">
        <v>23</v>
      </c>
      <c r="Q847" t="s">
        <v>30</v>
      </c>
    </row>
    <row r="848" spans="1:17" x14ac:dyDescent="0.2">
      <c r="A848" s="2">
        <v>34823</v>
      </c>
      <c r="B848" t="s">
        <v>301</v>
      </c>
      <c r="C848" t="s">
        <v>111</v>
      </c>
      <c r="D848" t="s">
        <v>115</v>
      </c>
      <c r="E848" t="s">
        <v>36</v>
      </c>
      <c r="F848">
        <v>58</v>
      </c>
      <c r="G848">
        <v>59</v>
      </c>
      <c r="H848">
        <v>0</v>
      </c>
      <c r="I848">
        <v>0</v>
      </c>
      <c r="J848">
        <v>2</v>
      </c>
      <c r="K848">
        <v>1</v>
      </c>
      <c r="L848" t="s">
        <v>28</v>
      </c>
      <c r="M848" t="s">
        <v>302</v>
      </c>
      <c r="N848" t="s">
        <v>301</v>
      </c>
      <c r="O848" t="s">
        <v>22</v>
      </c>
      <c r="P848" t="s">
        <v>23</v>
      </c>
      <c r="Q848" t="s">
        <v>24</v>
      </c>
    </row>
    <row r="849" spans="1:17" x14ac:dyDescent="0.2">
      <c r="A849" s="2">
        <v>34825</v>
      </c>
      <c r="B849" t="s">
        <v>95</v>
      </c>
      <c r="C849" t="s">
        <v>48</v>
      </c>
      <c r="D849" t="s">
        <v>50</v>
      </c>
      <c r="E849" t="s">
        <v>50</v>
      </c>
      <c r="F849">
        <v>17</v>
      </c>
      <c r="G849">
        <v>136</v>
      </c>
      <c r="H849">
        <v>0</v>
      </c>
      <c r="I849">
        <v>0</v>
      </c>
      <c r="J849">
        <v>3</v>
      </c>
      <c r="K849">
        <v>0</v>
      </c>
      <c r="L849" t="s">
        <v>291</v>
      </c>
      <c r="M849" t="s">
        <v>326</v>
      </c>
      <c r="N849" t="s">
        <v>95</v>
      </c>
      <c r="O849" t="s">
        <v>22</v>
      </c>
      <c r="P849" t="s">
        <v>23</v>
      </c>
      <c r="Q849" t="s">
        <v>24</v>
      </c>
    </row>
    <row r="850" spans="1:17" x14ac:dyDescent="0.2">
      <c r="A850" s="2">
        <v>34826</v>
      </c>
      <c r="B850" t="s">
        <v>456</v>
      </c>
      <c r="C850" t="s">
        <v>221</v>
      </c>
      <c r="D850" t="s">
        <v>27</v>
      </c>
      <c r="E850" t="s">
        <v>27</v>
      </c>
      <c r="F850">
        <v>131</v>
      </c>
      <c r="G850">
        <v>126</v>
      </c>
      <c r="H850">
        <v>0</v>
      </c>
      <c r="I850">
        <v>0</v>
      </c>
      <c r="J850">
        <v>2</v>
      </c>
      <c r="K850">
        <v>1</v>
      </c>
      <c r="L850" t="s">
        <v>230</v>
      </c>
      <c r="M850" t="s">
        <v>474</v>
      </c>
      <c r="N850" t="s">
        <v>456</v>
      </c>
      <c r="O850" t="s">
        <v>22</v>
      </c>
      <c r="P850" t="s">
        <v>23</v>
      </c>
      <c r="Q850" t="s">
        <v>24</v>
      </c>
    </row>
    <row r="851" spans="1:17" x14ac:dyDescent="0.2">
      <c r="A851" s="2">
        <v>34827</v>
      </c>
      <c r="B851" t="s">
        <v>244</v>
      </c>
      <c r="C851" t="s">
        <v>293</v>
      </c>
      <c r="D851" t="s">
        <v>50</v>
      </c>
      <c r="E851" t="s">
        <v>50</v>
      </c>
      <c r="F851">
        <v>38</v>
      </c>
      <c r="G851">
        <v>30</v>
      </c>
      <c r="H851">
        <v>0</v>
      </c>
      <c r="I851">
        <v>0</v>
      </c>
      <c r="J851">
        <v>1</v>
      </c>
      <c r="K851">
        <v>1</v>
      </c>
      <c r="L851" t="s">
        <v>28</v>
      </c>
      <c r="M851" t="s">
        <v>292</v>
      </c>
      <c r="N851" t="s">
        <v>244</v>
      </c>
      <c r="O851" t="s">
        <v>22</v>
      </c>
      <c r="P851" t="s">
        <v>23</v>
      </c>
      <c r="Q851" t="s">
        <v>30</v>
      </c>
    </row>
    <row r="852" spans="1:17" x14ac:dyDescent="0.2">
      <c r="A852" s="2">
        <v>34829</v>
      </c>
      <c r="B852" t="s">
        <v>286</v>
      </c>
      <c r="C852" t="s">
        <v>328</v>
      </c>
      <c r="D852" t="s">
        <v>50</v>
      </c>
      <c r="E852" t="s">
        <v>50</v>
      </c>
      <c r="F852">
        <v>144</v>
      </c>
      <c r="G852">
        <v>92</v>
      </c>
      <c r="H852">
        <v>0</v>
      </c>
      <c r="I852">
        <v>0</v>
      </c>
      <c r="J852">
        <v>2</v>
      </c>
      <c r="K852">
        <v>2</v>
      </c>
      <c r="L852" t="s">
        <v>291</v>
      </c>
      <c r="M852" t="s">
        <v>359</v>
      </c>
      <c r="N852" t="s">
        <v>286</v>
      </c>
      <c r="O852" t="s">
        <v>22</v>
      </c>
      <c r="P852" t="s">
        <v>23</v>
      </c>
      <c r="Q852" t="s">
        <v>30</v>
      </c>
    </row>
    <row r="853" spans="1:17" x14ac:dyDescent="0.2">
      <c r="A853" s="2">
        <v>34832</v>
      </c>
      <c r="B853" t="s">
        <v>136</v>
      </c>
      <c r="C853" t="s">
        <v>111</v>
      </c>
      <c r="D853" t="s">
        <v>36</v>
      </c>
      <c r="E853" t="s">
        <v>36</v>
      </c>
      <c r="F853">
        <v>39</v>
      </c>
      <c r="G853">
        <v>59</v>
      </c>
      <c r="H853">
        <v>0</v>
      </c>
      <c r="I853">
        <v>0</v>
      </c>
      <c r="J853">
        <v>0</v>
      </c>
      <c r="K853">
        <v>1</v>
      </c>
      <c r="L853" t="s">
        <v>28</v>
      </c>
      <c r="M853" t="s">
        <v>340</v>
      </c>
      <c r="N853" t="s">
        <v>136</v>
      </c>
      <c r="O853" t="s">
        <v>22</v>
      </c>
      <c r="P853" t="s">
        <v>23</v>
      </c>
      <c r="Q853" t="s">
        <v>41</v>
      </c>
    </row>
    <row r="854" spans="1:17" x14ac:dyDescent="0.2">
      <c r="A854" s="2">
        <v>34832</v>
      </c>
      <c r="B854" t="s">
        <v>149</v>
      </c>
      <c r="C854" t="s">
        <v>39</v>
      </c>
      <c r="D854" t="s">
        <v>36</v>
      </c>
      <c r="E854" t="s">
        <v>19</v>
      </c>
      <c r="F854">
        <v>62</v>
      </c>
      <c r="G854">
        <v>8</v>
      </c>
      <c r="H854">
        <v>0</v>
      </c>
      <c r="I854">
        <v>0</v>
      </c>
      <c r="J854">
        <v>1</v>
      </c>
      <c r="K854">
        <v>1</v>
      </c>
      <c r="L854" t="s">
        <v>28</v>
      </c>
      <c r="M854" t="s">
        <v>420</v>
      </c>
      <c r="N854" t="s">
        <v>149</v>
      </c>
      <c r="O854" t="s">
        <v>22</v>
      </c>
      <c r="P854" t="s">
        <v>23</v>
      </c>
      <c r="Q854" t="s">
        <v>30</v>
      </c>
    </row>
    <row r="855" spans="1:17" x14ac:dyDescent="0.2">
      <c r="A855" s="2">
        <v>34832</v>
      </c>
      <c r="B855" t="s">
        <v>365</v>
      </c>
      <c r="C855" t="s">
        <v>471</v>
      </c>
      <c r="D855" t="s">
        <v>36</v>
      </c>
      <c r="E855" t="s">
        <v>36</v>
      </c>
      <c r="F855">
        <v>79</v>
      </c>
      <c r="G855">
        <v>149</v>
      </c>
      <c r="H855">
        <v>0</v>
      </c>
      <c r="I855">
        <v>0</v>
      </c>
      <c r="J855">
        <v>3</v>
      </c>
      <c r="K855">
        <v>0</v>
      </c>
      <c r="L855" t="s">
        <v>28</v>
      </c>
      <c r="M855" t="s">
        <v>400</v>
      </c>
      <c r="N855" t="s">
        <v>365</v>
      </c>
      <c r="O855" t="s">
        <v>22</v>
      </c>
      <c r="P855" t="s">
        <v>23</v>
      </c>
      <c r="Q855" t="s">
        <v>24</v>
      </c>
    </row>
    <row r="856" spans="1:17" x14ac:dyDescent="0.2">
      <c r="A856" s="2">
        <v>34833</v>
      </c>
      <c r="B856" t="s">
        <v>17</v>
      </c>
      <c r="C856" t="s">
        <v>38</v>
      </c>
      <c r="D856" t="s">
        <v>19</v>
      </c>
      <c r="E856" t="s">
        <v>19</v>
      </c>
      <c r="F856">
        <v>55</v>
      </c>
      <c r="G856">
        <v>101</v>
      </c>
      <c r="H856">
        <v>0</v>
      </c>
      <c r="I856">
        <v>0</v>
      </c>
      <c r="J856">
        <v>1</v>
      </c>
      <c r="K856">
        <v>1</v>
      </c>
      <c r="L856" t="s">
        <v>483</v>
      </c>
      <c r="M856" t="s">
        <v>484</v>
      </c>
      <c r="N856" t="s">
        <v>17</v>
      </c>
      <c r="O856" t="s">
        <v>22</v>
      </c>
      <c r="P856" t="s">
        <v>23</v>
      </c>
      <c r="Q856" t="s">
        <v>30</v>
      </c>
    </row>
    <row r="857" spans="1:17" x14ac:dyDescent="0.2">
      <c r="A857" s="2">
        <v>34836</v>
      </c>
      <c r="B857" t="s">
        <v>123</v>
      </c>
      <c r="C857" t="s">
        <v>25</v>
      </c>
      <c r="D857" t="s">
        <v>50</v>
      </c>
      <c r="E857" t="s">
        <v>19</v>
      </c>
      <c r="F857">
        <v>46</v>
      </c>
      <c r="G857">
        <v>1</v>
      </c>
      <c r="H857">
        <v>0</v>
      </c>
      <c r="I857">
        <v>0</v>
      </c>
      <c r="J857">
        <v>1</v>
      </c>
      <c r="K857">
        <v>2</v>
      </c>
      <c r="L857" t="s">
        <v>28</v>
      </c>
      <c r="M857" t="s">
        <v>179</v>
      </c>
      <c r="N857" t="s">
        <v>123</v>
      </c>
      <c r="O857" t="s">
        <v>22</v>
      </c>
      <c r="P857" t="s">
        <v>23</v>
      </c>
      <c r="Q857" t="s">
        <v>41</v>
      </c>
    </row>
    <row r="858" spans="1:17" x14ac:dyDescent="0.2">
      <c r="A858" s="2">
        <v>34836</v>
      </c>
      <c r="B858" t="s">
        <v>73</v>
      </c>
      <c r="C858" t="s">
        <v>153</v>
      </c>
      <c r="D858" t="s">
        <v>50</v>
      </c>
      <c r="E858" t="s">
        <v>50</v>
      </c>
      <c r="F858">
        <v>61</v>
      </c>
      <c r="G858">
        <v>24</v>
      </c>
      <c r="H858">
        <v>0</v>
      </c>
      <c r="I858">
        <v>0</v>
      </c>
      <c r="J858">
        <v>2</v>
      </c>
      <c r="K858">
        <v>1</v>
      </c>
      <c r="L858" t="s">
        <v>28</v>
      </c>
      <c r="M858" t="s">
        <v>289</v>
      </c>
      <c r="N858" t="s">
        <v>73</v>
      </c>
      <c r="O858" t="s">
        <v>22</v>
      </c>
      <c r="P858" t="s">
        <v>23</v>
      </c>
      <c r="Q858" t="s">
        <v>24</v>
      </c>
    </row>
    <row r="859" spans="1:17" x14ac:dyDescent="0.2">
      <c r="A859" s="2">
        <v>34837</v>
      </c>
      <c r="B859" t="s">
        <v>110</v>
      </c>
      <c r="C859" t="s">
        <v>183</v>
      </c>
      <c r="D859" t="s">
        <v>36</v>
      </c>
      <c r="E859" t="s">
        <v>36</v>
      </c>
      <c r="F859">
        <v>34</v>
      </c>
      <c r="G859">
        <v>23</v>
      </c>
      <c r="H859">
        <v>0</v>
      </c>
      <c r="I859">
        <v>0</v>
      </c>
      <c r="J859">
        <v>0</v>
      </c>
      <c r="K859">
        <v>0</v>
      </c>
      <c r="L859" t="s">
        <v>28</v>
      </c>
      <c r="M859" t="s">
        <v>485</v>
      </c>
      <c r="N859" t="s">
        <v>110</v>
      </c>
      <c r="O859" t="s">
        <v>22</v>
      </c>
      <c r="P859" t="s">
        <v>23</v>
      </c>
      <c r="Q859" t="s">
        <v>30</v>
      </c>
    </row>
    <row r="860" spans="1:17" x14ac:dyDescent="0.2">
      <c r="A860" s="2">
        <v>34838</v>
      </c>
      <c r="B860" t="s">
        <v>101</v>
      </c>
      <c r="C860" t="s">
        <v>81</v>
      </c>
      <c r="D860" t="s">
        <v>50</v>
      </c>
      <c r="E860" t="s">
        <v>50</v>
      </c>
      <c r="F860">
        <v>76</v>
      </c>
      <c r="G860">
        <v>116</v>
      </c>
      <c r="H860">
        <v>0</v>
      </c>
      <c r="I860">
        <v>0</v>
      </c>
      <c r="J860">
        <v>2</v>
      </c>
      <c r="K860">
        <v>0</v>
      </c>
      <c r="L860" t="s">
        <v>361</v>
      </c>
      <c r="M860" t="s">
        <v>331</v>
      </c>
      <c r="N860" t="s">
        <v>101</v>
      </c>
      <c r="O860" t="s">
        <v>22</v>
      </c>
      <c r="P860" t="s">
        <v>23</v>
      </c>
      <c r="Q860" t="s">
        <v>24</v>
      </c>
    </row>
    <row r="861" spans="1:17" x14ac:dyDescent="0.2">
      <c r="A861" s="2">
        <v>34839</v>
      </c>
      <c r="B861" t="s">
        <v>81</v>
      </c>
      <c r="C861" t="s">
        <v>73</v>
      </c>
      <c r="D861" t="s">
        <v>50</v>
      </c>
      <c r="E861" t="s">
        <v>50</v>
      </c>
      <c r="F861">
        <v>116</v>
      </c>
      <c r="G861">
        <v>61</v>
      </c>
      <c r="H861">
        <v>0</v>
      </c>
      <c r="I861">
        <v>0</v>
      </c>
      <c r="J861">
        <v>0</v>
      </c>
      <c r="K861">
        <v>7</v>
      </c>
      <c r="L861" t="s">
        <v>361</v>
      </c>
      <c r="M861" t="s">
        <v>331</v>
      </c>
      <c r="N861" t="s">
        <v>101</v>
      </c>
      <c r="O861" t="s">
        <v>122</v>
      </c>
      <c r="P861" t="s">
        <v>23</v>
      </c>
      <c r="Q861" t="s">
        <v>41</v>
      </c>
    </row>
    <row r="862" spans="1:17" x14ac:dyDescent="0.2">
      <c r="A862" s="2">
        <v>34840</v>
      </c>
      <c r="B862" t="s">
        <v>481</v>
      </c>
      <c r="C862" t="s">
        <v>453</v>
      </c>
      <c r="D862" t="s">
        <v>27</v>
      </c>
      <c r="E862" t="s">
        <v>27</v>
      </c>
      <c r="F862">
        <v>144</v>
      </c>
      <c r="G862">
        <v>143</v>
      </c>
      <c r="H862">
        <v>0</v>
      </c>
      <c r="I862">
        <v>0</v>
      </c>
      <c r="J862">
        <v>2</v>
      </c>
      <c r="K862">
        <v>2</v>
      </c>
      <c r="L862" t="s">
        <v>230</v>
      </c>
      <c r="M862" t="s">
        <v>486</v>
      </c>
      <c r="N862" t="s">
        <v>481</v>
      </c>
      <c r="O862" t="s">
        <v>22</v>
      </c>
      <c r="P862" t="s">
        <v>59</v>
      </c>
      <c r="Q862" t="s">
        <v>24</v>
      </c>
    </row>
    <row r="863" spans="1:17" x14ac:dyDescent="0.2">
      <c r="A863" s="2">
        <v>34840</v>
      </c>
      <c r="B863" t="s">
        <v>143</v>
      </c>
      <c r="C863" t="s">
        <v>104</v>
      </c>
      <c r="D863" t="s">
        <v>115</v>
      </c>
      <c r="E863" t="s">
        <v>50</v>
      </c>
      <c r="F863">
        <v>35</v>
      </c>
      <c r="G863">
        <v>31</v>
      </c>
      <c r="H863">
        <v>0</v>
      </c>
      <c r="I863">
        <v>0</v>
      </c>
      <c r="J863">
        <v>0</v>
      </c>
      <c r="K863">
        <v>0</v>
      </c>
      <c r="L863" t="s">
        <v>312</v>
      </c>
      <c r="M863" t="s">
        <v>313</v>
      </c>
      <c r="N863" t="s">
        <v>143</v>
      </c>
      <c r="O863" t="s">
        <v>22</v>
      </c>
      <c r="P863" t="s">
        <v>23</v>
      </c>
      <c r="Q863" t="s">
        <v>30</v>
      </c>
    </row>
    <row r="864" spans="1:17" x14ac:dyDescent="0.2">
      <c r="A864" s="2">
        <v>34840</v>
      </c>
      <c r="B864" t="s">
        <v>101</v>
      </c>
      <c r="C864" t="s">
        <v>73</v>
      </c>
      <c r="D864" t="s">
        <v>50</v>
      </c>
      <c r="E864" t="s">
        <v>50</v>
      </c>
      <c r="F864">
        <v>76</v>
      </c>
      <c r="G864">
        <v>61</v>
      </c>
      <c r="H864">
        <v>0</v>
      </c>
      <c r="I864">
        <v>0</v>
      </c>
      <c r="J864">
        <v>2</v>
      </c>
      <c r="K864">
        <v>0</v>
      </c>
      <c r="L864" t="s">
        <v>361</v>
      </c>
      <c r="M864" t="s">
        <v>331</v>
      </c>
      <c r="N864" t="s">
        <v>101</v>
      </c>
      <c r="O864" t="s">
        <v>22</v>
      </c>
      <c r="P864" t="s">
        <v>23</v>
      </c>
      <c r="Q864" t="s">
        <v>24</v>
      </c>
    </row>
    <row r="865" spans="1:17" x14ac:dyDescent="0.2">
      <c r="A865" s="2">
        <v>34841</v>
      </c>
      <c r="B865" t="s">
        <v>56</v>
      </c>
      <c r="C865" t="s">
        <v>100</v>
      </c>
      <c r="D865" t="s">
        <v>27</v>
      </c>
      <c r="E865" t="s">
        <v>50</v>
      </c>
      <c r="F865">
        <v>67</v>
      </c>
      <c r="G865">
        <v>52</v>
      </c>
      <c r="H865">
        <v>0</v>
      </c>
      <c r="I865">
        <v>0</v>
      </c>
      <c r="J865">
        <v>2</v>
      </c>
      <c r="K865">
        <v>0</v>
      </c>
      <c r="L865" t="s">
        <v>28</v>
      </c>
      <c r="M865" t="s">
        <v>336</v>
      </c>
      <c r="N865" t="s">
        <v>56</v>
      </c>
      <c r="O865" t="s">
        <v>22</v>
      </c>
      <c r="P865" t="s">
        <v>23</v>
      </c>
      <c r="Q865" t="s">
        <v>24</v>
      </c>
    </row>
    <row r="866" spans="1:17" x14ac:dyDescent="0.2">
      <c r="A866" s="2">
        <v>34842</v>
      </c>
      <c r="B866" t="s">
        <v>262</v>
      </c>
      <c r="C866" t="s">
        <v>229</v>
      </c>
      <c r="D866" t="s">
        <v>27</v>
      </c>
      <c r="E866" t="s">
        <v>27</v>
      </c>
      <c r="F866">
        <v>161</v>
      </c>
      <c r="G866">
        <v>127</v>
      </c>
      <c r="H866">
        <v>0</v>
      </c>
      <c r="I866">
        <v>0</v>
      </c>
      <c r="J866">
        <v>3</v>
      </c>
      <c r="K866">
        <v>1</v>
      </c>
      <c r="L866" t="s">
        <v>230</v>
      </c>
      <c r="M866" t="s">
        <v>264</v>
      </c>
      <c r="N866" t="s">
        <v>262</v>
      </c>
      <c r="O866" t="s">
        <v>22</v>
      </c>
      <c r="P866" t="s">
        <v>23</v>
      </c>
      <c r="Q866" t="s">
        <v>24</v>
      </c>
    </row>
    <row r="867" spans="1:17" x14ac:dyDescent="0.2">
      <c r="A867" s="2">
        <v>34843</v>
      </c>
      <c r="B867" t="s">
        <v>31</v>
      </c>
      <c r="C867" t="s">
        <v>104</v>
      </c>
      <c r="D867" t="s">
        <v>19</v>
      </c>
      <c r="E867" t="s">
        <v>50</v>
      </c>
      <c r="F867">
        <v>62</v>
      </c>
      <c r="G867">
        <v>31</v>
      </c>
      <c r="H867">
        <v>0</v>
      </c>
      <c r="I867">
        <v>0</v>
      </c>
      <c r="J867">
        <v>1</v>
      </c>
      <c r="K867">
        <v>2</v>
      </c>
      <c r="L867" t="s">
        <v>312</v>
      </c>
      <c r="M867" t="s">
        <v>487</v>
      </c>
      <c r="N867" t="s">
        <v>143</v>
      </c>
      <c r="O867" t="s">
        <v>122</v>
      </c>
      <c r="P867" t="s">
        <v>23</v>
      </c>
      <c r="Q867" t="s">
        <v>41</v>
      </c>
    </row>
    <row r="868" spans="1:17" x14ac:dyDescent="0.2">
      <c r="A868" s="2">
        <v>34844</v>
      </c>
      <c r="B868" t="s">
        <v>107</v>
      </c>
      <c r="C868" t="s">
        <v>100</v>
      </c>
      <c r="D868" t="s">
        <v>19</v>
      </c>
      <c r="E868" t="s">
        <v>50</v>
      </c>
      <c r="F868">
        <v>49</v>
      </c>
      <c r="G868">
        <v>52</v>
      </c>
      <c r="H868">
        <v>0</v>
      </c>
      <c r="I868">
        <v>0</v>
      </c>
      <c r="J868">
        <v>2</v>
      </c>
      <c r="K868">
        <v>1</v>
      </c>
      <c r="L868" t="s">
        <v>28</v>
      </c>
      <c r="M868" t="s">
        <v>336</v>
      </c>
      <c r="N868" t="s">
        <v>56</v>
      </c>
      <c r="O868" t="s">
        <v>122</v>
      </c>
      <c r="P868" t="s">
        <v>23</v>
      </c>
      <c r="Q868" t="s">
        <v>24</v>
      </c>
    </row>
    <row r="869" spans="1:17" x14ac:dyDescent="0.2">
      <c r="A869" s="2">
        <v>34844</v>
      </c>
      <c r="B869" t="s">
        <v>262</v>
      </c>
      <c r="C869" t="s">
        <v>454</v>
      </c>
      <c r="D869" t="s">
        <v>27</v>
      </c>
      <c r="E869" t="s">
        <v>27</v>
      </c>
      <c r="F869">
        <v>161</v>
      </c>
      <c r="G869">
        <v>175</v>
      </c>
      <c r="H869">
        <v>0</v>
      </c>
      <c r="I869">
        <v>0</v>
      </c>
      <c r="J869">
        <v>0</v>
      </c>
      <c r="K869">
        <v>3</v>
      </c>
      <c r="L869" t="s">
        <v>230</v>
      </c>
      <c r="M869" t="s">
        <v>264</v>
      </c>
      <c r="N869" t="s">
        <v>262</v>
      </c>
      <c r="O869" t="s">
        <v>22</v>
      </c>
      <c r="P869" t="s">
        <v>23</v>
      </c>
      <c r="Q869" t="s">
        <v>41</v>
      </c>
    </row>
    <row r="870" spans="1:17" x14ac:dyDescent="0.2">
      <c r="A870" s="2">
        <v>34844</v>
      </c>
      <c r="B870" t="s">
        <v>48</v>
      </c>
      <c r="C870" t="s">
        <v>125</v>
      </c>
      <c r="D870" t="s">
        <v>50</v>
      </c>
      <c r="E870" t="s">
        <v>50</v>
      </c>
      <c r="F870">
        <v>137</v>
      </c>
      <c r="G870">
        <v>134</v>
      </c>
      <c r="H870">
        <v>0</v>
      </c>
      <c r="I870">
        <v>0</v>
      </c>
      <c r="J870">
        <v>3</v>
      </c>
      <c r="K870">
        <v>0</v>
      </c>
      <c r="L870" t="s">
        <v>291</v>
      </c>
      <c r="M870" t="s">
        <v>51</v>
      </c>
      <c r="N870" t="s">
        <v>48</v>
      </c>
      <c r="O870" t="s">
        <v>22</v>
      </c>
      <c r="P870" t="s">
        <v>23</v>
      </c>
      <c r="Q870" t="s">
        <v>24</v>
      </c>
    </row>
    <row r="871" spans="1:17" x14ac:dyDescent="0.2">
      <c r="A871" s="2">
        <v>34844</v>
      </c>
      <c r="B871" t="s">
        <v>339</v>
      </c>
      <c r="C871" t="s">
        <v>111</v>
      </c>
      <c r="D871" t="s">
        <v>36</v>
      </c>
      <c r="E871" t="s">
        <v>36</v>
      </c>
      <c r="F871">
        <v>102</v>
      </c>
      <c r="G871">
        <v>56</v>
      </c>
      <c r="H871">
        <v>0</v>
      </c>
      <c r="I871">
        <v>0</v>
      </c>
      <c r="J871">
        <v>3</v>
      </c>
      <c r="K871">
        <v>2</v>
      </c>
      <c r="L871" t="s">
        <v>28</v>
      </c>
      <c r="M871" t="s">
        <v>340</v>
      </c>
      <c r="N871" t="s">
        <v>136</v>
      </c>
      <c r="O871" t="s">
        <v>122</v>
      </c>
      <c r="P871" t="s">
        <v>23</v>
      </c>
      <c r="Q871" t="s">
        <v>24</v>
      </c>
    </row>
    <row r="872" spans="1:17" x14ac:dyDescent="0.2">
      <c r="A872" s="2">
        <v>34844</v>
      </c>
      <c r="B872" t="s">
        <v>49</v>
      </c>
      <c r="C872" t="s">
        <v>199</v>
      </c>
      <c r="D872" t="s">
        <v>50</v>
      </c>
      <c r="E872" t="s">
        <v>36</v>
      </c>
      <c r="F872">
        <v>4</v>
      </c>
      <c r="G872">
        <v>26</v>
      </c>
      <c r="H872">
        <v>0</v>
      </c>
      <c r="I872">
        <v>0</v>
      </c>
      <c r="J872">
        <v>3</v>
      </c>
      <c r="K872">
        <v>2</v>
      </c>
      <c r="L872" t="s">
        <v>28</v>
      </c>
      <c r="M872" t="s">
        <v>103</v>
      </c>
      <c r="N872" t="s">
        <v>49</v>
      </c>
      <c r="O872" t="s">
        <v>22</v>
      </c>
      <c r="P872" t="s">
        <v>23</v>
      </c>
      <c r="Q872" t="s">
        <v>24</v>
      </c>
    </row>
    <row r="873" spans="1:17" x14ac:dyDescent="0.2">
      <c r="A873" s="2">
        <v>34846</v>
      </c>
      <c r="B873" t="s">
        <v>454</v>
      </c>
      <c r="C873" t="s">
        <v>229</v>
      </c>
      <c r="D873" t="s">
        <v>27</v>
      </c>
      <c r="E873" t="s">
        <v>27</v>
      </c>
      <c r="F873">
        <v>175</v>
      </c>
      <c r="G873">
        <v>127</v>
      </c>
      <c r="H873">
        <v>0</v>
      </c>
      <c r="I873">
        <v>0</v>
      </c>
      <c r="J873">
        <v>9</v>
      </c>
      <c r="K873">
        <v>0</v>
      </c>
      <c r="L873" t="s">
        <v>230</v>
      </c>
      <c r="M873" t="s">
        <v>264</v>
      </c>
      <c r="N873" t="s">
        <v>262</v>
      </c>
      <c r="O873" t="s">
        <v>122</v>
      </c>
      <c r="P873" t="s">
        <v>23</v>
      </c>
      <c r="Q873" t="s">
        <v>24</v>
      </c>
    </row>
    <row r="874" spans="1:17" x14ac:dyDescent="0.2">
      <c r="A874" s="2">
        <v>34847</v>
      </c>
      <c r="B874" t="s">
        <v>56</v>
      </c>
      <c r="C874" t="s">
        <v>107</v>
      </c>
      <c r="D874" t="s">
        <v>27</v>
      </c>
      <c r="E874" t="s">
        <v>19</v>
      </c>
      <c r="F874">
        <v>67</v>
      </c>
      <c r="G874">
        <v>49</v>
      </c>
      <c r="H874">
        <v>0</v>
      </c>
      <c r="I874">
        <v>0</v>
      </c>
      <c r="J874">
        <v>1</v>
      </c>
      <c r="K874">
        <v>2</v>
      </c>
      <c r="L874" t="s">
        <v>28</v>
      </c>
      <c r="M874" t="s">
        <v>336</v>
      </c>
      <c r="N874" t="s">
        <v>56</v>
      </c>
      <c r="O874" t="s">
        <v>22</v>
      </c>
      <c r="P874" t="s">
        <v>23</v>
      </c>
      <c r="Q874" t="s">
        <v>41</v>
      </c>
    </row>
    <row r="875" spans="1:17" x14ac:dyDescent="0.2">
      <c r="A875" s="2">
        <v>34847</v>
      </c>
      <c r="B875" t="s">
        <v>136</v>
      </c>
      <c r="C875" t="s">
        <v>339</v>
      </c>
      <c r="D875" t="s">
        <v>36</v>
      </c>
      <c r="E875" t="s">
        <v>36</v>
      </c>
      <c r="F875">
        <v>33</v>
      </c>
      <c r="G875">
        <v>102</v>
      </c>
      <c r="H875">
        <v>0</v>
      </c>
      <c r="I875">
        <v>0</v>
      </c>
      <c r="J875">
        <v>1</v>
      </c>
      <c r="K875">
        <v>1</v>
      </c>
      <c r="L875" t="s">
        <v>28</v>
      </c>
      <c r="M875" t="s">
        <v>340</v>
      </c>
      <c r="N875" t="s">
        <v>136</v>
      </c>
      <c r="O875" t="s">
        <v>22</v>
      </c>
      <c r="P875" t="s">
        <v>23</v>
      </c>
      <c r="Q875" t="s">
        <v>30</v>
      </c>
    </row>
    <row r="876" spans="1:17" x14ac:dyDescent="0.2">
      <c r="A876" s="2">
        <v>34847</v>
      </c>
      <c r="B876" t="s">
        <v>143</v>
      </c>
      <c r="C876" t="s">
        <v>31</v>
      </c>
      <c r="D876" t="s">
        <v>115</v>
      </c>
      <c r="E876" t="s">
        <v>19</v>
      </c>
      <c r="F876">
        <v>35</v>
      </c>
      <c r="G876">
        <v>62</v>
      </c>
      <c r="H876">
        <v>0</v>
      </c>
      <c r="I876">
        <v>0</v>
      </c>
      <c r="J876">
        <v>3</v>
      </c>
      <c r="K876">
        <v>0</v>
      </c>
      <c r="L876" t="s">
        <v>312</v>
      </c>
      <c r="M876" t="s">
        <v>144</v>
      </c>
      <c r="N876" t="s">
        <v>143</v>
      </c>
      <c r="O876" t="s">
        <v>22</v>
      </c>
      <c r="P876" t="s">
        <v>23</v>
      </c>
      <c r="Q876" t="s">
        <v>24</v>
      </c>
    </row>
    <row r="877" spans="1:17" x14ac:dyDescent="0.2">
      <c r="A877" s="2">
        <v>34847</v>
      </c>
      <c r="B877" t="s">
        <v>77</v>
      </c>
      <c r="C877" t="s">
        <v>131</v>
      </c>
      <c r="D877" t="s">
        <v>27</v>
      </c>
      <c r="E877" t="s">
        <v>27</v>
      </c>
      <c r="F877">
        <v>27</v>
      </c>
      <c r="G877">
        <v>72</v>
      </c>
      <c r="H877">
        <v>0</v>
      </c>
      <c r="I877">
        <v>0</v>
      </c>
      <c r="J877">
        <v>1</v>
      </c>
      <c r="K877">
        <v>2</v>
      </c>
      <c r="L877" t="s">
        <v>28</v>
      </c>
      <c r="M877" t="s">
        <v>488</v>
      </c>
      <c r="N877" t="s">
        <v>77</v>
      </c>
      <c r="O877" t="s">
        <v>22</v>
      </c>
      <c r="P877" t="s">
        <v>23</v>
      </c>
      <c r="Q877" t="s">
        <v>41</v>
      </c>
    </row>
    <row r="878" spans="1:17" x14ac:dyDescent="0.2">
      <c r="A878" s="2">
        <v>34850</v>
      </c>
      <c r="B878" t="s">
        <v>39</v>
      </c>
      <c r="C878" t="s">
        <v>42</v>
      </c>
      <c r="D878" t="s">
        <v>19</v>
      </c>
      <c r="E878" t="s">
        <v>19</v>
      </c>
      <c r="F878">
        <v>8</v>
      </c>
      <c r="G878">
        <v>69</v>
      </c>
      <c r="H878">
        <v>0</v>
      </c>
      <c r="I878">
        <v>0</v>
      </c>
      <c r="J878">
        <v>1</v>
      </c>
      <c r="K878">
        <v>0</v>
      </c>
      <c r="L878" t="s">
        <v>28</v>
      </c>
      <c r="M878" t="s">
        <v>489</v>
      </c>
      <c r="N878" t="s">
        <v>39</v>
      </c>
      <c r="O878" t="s">
        <v>22</v>
      </c>
      <c r="P878" t="s">
        <v>23</v>
      </c>
      <c r="Q878" t="s">
        <v>24</v>
      </c>
    </row>
    <row r="879" spans="1:17" x14ac:dyDescent="0.2">
      <c r="A879" s="2">
        <v>34850</v>
      </c>
      <c r="B879" t="s">
        <v>70</v>
      </c>
      <c r="C879" t="s">
        <v>72</v>
      </c>
      <c r="D879" t="s">
        <v>50</v>
      </c>
      <c r="E879" t="s">
        <v>50</v>
      </c>
      <c r="F879">
        <v>38</v>
      </c>
      <c r="G879">
        <v>14</v>
      </c>
      <c r="H879">
        <v>0</v>
      </c>
      <c r="I879">
        <v>0</v>
      </c>
      <c r="J879">
        <v>0</v>
      </c>
      <c r="K879">
        <v>1</v>
      </c>
      <c r="L879" t="s">
        <v>28</v>
      </c>
      <c r="M879" t="s">
        <v>383</v>
      </c>
      <c r="N879" t="s">
        <v>70</v>
      </c>
      <c r="O879" t="s">
        <v>22</v>
      </c>
      <c r="P879" t="s">
        <v>23</v>
      </c>
      <c r="Q879" t="s">
        <v>41</v>
      </c>
    </row>
    <row r="880" spans="1:17" x14ac:dyDescent="0.2">
      <c r="A880" s="2">
        <v>34851</v>
      </c>
      <c r="B880" t="s">
        <v>52</v>
      </c>
      <c r="C880" t="s">
        <v>76</v>
      </c>
      <c r="D880" t="s">
        <v>50</v>
      </c>
      <c r="E880" t="s">
        <v>50</v>
      </c>
      <c r="F880">
        <v>6</v>
      </c>
      <c r="G880">
        <v>42</v>
      </c>
      <c r="H880">
        <v>0</v>
      </c>
      <c r="I880">
        <v>0</v>
      </c>
      <c r="J880">
        <v>1</v>
      </c>
      <c r="K880">
        <v>1</v>
      </c>
      <c r="L880" t="s">
        <v>291</v>
      </c>
      <c r="M880" t="s">
        <v>68</v>
      </c>
      <c r="N880" t="s">
        <v>52</v>
      </c>
      <c r="O880" t="s">
        <v>22</v>
      </c>
      <c r="P880" t="s">
        <v>23</v>
      </c>
      <c r="Q880" t="s">
        <v>30</v>
      </c>
    </row>
    <row r="881" spans="1:17" x14ac:dyDescent="0.2">
      <c r="A881" s="2">
        <v>34852</v>
      </c>
      <c r="B881" t="s">
        <v>150</v>
      </c>
      <c r="C881" t="s">
        <v>208</v>
      </c>
      <c r="D881" t="s">
        <v>36</v>
      </c>
      <c r="E881" t="s">
        <v>36</v>
      </c>
      <c r="F881">
        <v>55</v>
      </c>
      <c r="G881">
        <v>71</v>
      </c>
      <c r="H881">
        <v>0</v>
      </c>
      <c r="I881">
        <v>0</v>
      </c>
      <c r="J881">
        <v>1</v>
      </c>
      <c r="K881">
        <v>1</v>
      </c>
      <c r="L881" t="s">
        <v>62</v>
      </c>
      <c r="M881" t="s">
        <v>151</v>
      </c>
      <c r="N881" t="s">
        <v>150</v>
      </c>
      <c r="O881" t="s">
        <v>22</v>
      </c>
      <c r="P881" t="s">
        <v>23</v>
      </c>
      <c r="Q881" t="s">
        <v>30</v>
      </c>
    </row>
    <row r="882" spans="1:17" x14ac:dyDescent="0.2">
      <c r="A882" s="2">
        <v>34853</v>
      </c>
      <c r="B882" t="s">
        <v>89</v>
      </c>
      <c r="C882" t="s">
        <v>143</v>
      </c>
      <c r="D882" t="s">
        <v>50</v>
      </c>
      <c r="E882" t="s">
        <v>115</v>
      </c>
      <c r="F882">
        <v>21</v>
      </c>
      <c r="G882">
        <v>35</v>
      </c>
      <c r="H882">
        <v>0</v>
      </c>
      <c r="I882">
        <v>0</v>
      </c>
      <c r="J882">
        <v>2</v>
      </c>
      <c r="K882">
        <v>1</v>
      </c>
      <c r="L882" t="s">
        <v>28</v>
      </c>
      <c r="M882" t="s">
        <v>91</v>
      </c>
      <c r="N882" t="s">
        <v>89</v>
      </c>
      <c r="O882" t="s">
        <v>22</v>
      </c>
      <c r="P882" t="s">
        <v>23</v>
      </c>
      <c r="Q882" t="s">
        <v>24</v>
      </c>
    </row>
    <row r="883" spans="1:17" x14ac:dyDescent="0.2">
      <c r="A883" s="2">
        <v>34853</v>
      </c>
      <c r="B883" t="s">
        <v>174</v>
      </c>
      <c r="C883" t="s">
        <v>98</v>
      </c>
      <c r="D883" t="s">
        <v>50</v>
      </c>
      <c r="E883" t="s">
        <v>50</v>
      </c>
      <c r="F883">
        <v>156</v>
      </c>
      <c r="G883">
        <v>10</v>
      </c>
      <c r="H883">
        <v>0</v>
      </c>
      <c r="I883">
        <v>0</v>
      </c>
      <c r="J883">
        <v>0</v>
      </c>
      <c r="K883">
        <v>0</v>
      </c>
      <c r="L883" t="s">
        <v>291</v>
      </c>
      <c r="M883" t="s">
        <v>385</v>
      </c>
      <c r="N883" t="s">
        <v>174</v>
      </c>
      <c r="O883" t="s">
        <v>22</v>
      </c>
      <c r="P883" t="s">
        <v>23</v>
      </c>
      <c r="Q883" t="s">
        <v>30</v>
      </c>
    </row>
    <row r="884" spans="1:17" x14ac:dyDescent="0.2">
      <c r="A884" s="2">
        <v>34853</v>
      </c>
      <c r="B884" t="s">
        <v>82</v>
      </c>
      <c r="C884" t="s">
        <v>101</v>
      </c>
      <c r="D884" t="s">
        <v>50</v>
      </c>
      <c r="E884" t="s">
        <v>50</v>
      </c>
      <c r="F884">
        <v>16</v>
      </c>
      <c r="G884">
        <v>76</v>
      </c>
      <c r="H884">
        <v>0</v>
      </c>
      <c r="I884">
        <v>0</v>
      </c>
      <c r="J884">
        <v>3</v>
      </c>
      <c r="K884">
        <v>2</v>
      </c>
      <c r="L884" t="s">
        <v>291</v>
      </c>
      <c r="M884" t="s">
        <v>159</v>
      </c>
      <c r="N884" t="s">
        <v>82</v>
      </c>
      <c r="O884" t="s">
        <v>22</v>
      </c>
      <c r="P884" t="s">
        <v>23</v>
      </c>
      <c r="Q884" t="s">
        <v>24</v>
      </c>
    </row>
    <row r="885" spans="1:17" x14ac:dyDescent="0.2">
      <c r="A885" s="2">
        <v>34853</v>
      </c>
      <c r="B885" t="s">
        <v>35</v>
      </c>
      <c r="C885" t="s">
        <v>237</v>
      </c>
      <c r="D885" t="s">
        <v>36</v>
      </c>
      <c r="E885" t="s">
        <v>36</v>
      </c>
      <c r="F885">
        <v>63</v>
      </c>
      <c r="G885">
        <v>78</v>
      </c>
      <c r="H885">
        <v>0</v>
      </c>
      <c r="I885">
        <v>0</v>
      </c>
      <c r="J885">
        <v>5</v>
      </c>
      <c r="K885">
        <v>1</v>
      </c>
      <c r="L885" t="s">
        <v>62</v>
      </c>
      <c r="M885" t="s">
        <v>200</v>
      </c>
      <c r="N885" t="s">
        <v>35</v>
      </c>
      <c r="O885" t="s">
        <v>22</v>
      </c>
      <c r="P885" t="s">
        <v>23</v>
      </c>
      <c r="Q885" t="s">
        <v>24</v>
      </c>
    </row>
    <row r="886" spans="1:17" x14ac:dyDescent="0.2">
      <c r="A886" s="2">
        <v>34853</v>
      </c>
      <c r="B886" t="s">
        <v>380</v>
      </c>
      <c r="C886" t="s">
        <v>211</v>
      </c>
      <c r="D886" t="s">
        <v>36</v>
      </c>
      <c r="E886" t="s">
        <v>36</v>
      </c>
      <c r="F886">
        <v>94</v>
      </c>
      <c r="G886">
        <v>70</v>
      </c>
      <c r="H886">
        <v>0</v>
      </c>
      <c r="I886">
        <v>0</v>
      </c>
      <c r="J886">
        <v>2</v>
      </c>
      <c r="K886">
        <v>1</v>
      </c>
      <c r="L886" t="s">
        <v>62</v>
      </c>
      <c r="M886" t="s">
        <v>381</v>
      </c>
      <c r="N886" t="s">
        <v>380</v>
      </c>
      <c r="O886" t="s">
        <v>22</v>
      </c>
      <c r="P886" t="s">
        <v>23</v>
      </c>
      <c r="Q886" t="s">
        <v>24</v>
      </c>
    </row>
    <row r="887" spans="1:17" x14ac:dyDescent="0.2">
      <c r="A887" s="2">
        <v>34854</v>
      </c>
      <c r="B887" t="s">
        <v>267</v>
      </c>
      <c r="C887" t="s">
        <v>111</v>
      </c>
      <c r="D887" t="s">
        <v>36</v>
      </c>
      <c r="E887" t="s">
        <v>36</v>
      </c>
      <c r="F887">
        <v>82</v>
      </c>
      <c r="G887">
        <v>56</v>
      </c>
      <c r="H887">
        <v>0</v>
      </c>
      <c r="I887">
        <v>0</v>
      </c>
      <c r="J887">
        <v>1</v>
      </c>
      <c r="K887">
        <v>0</v>
      </c>
      <c r="L887" t="s">
        <v>62</v>
      </c>
      <c r="M887" t="s">
        <v>268</v>
      </c>
      <c r="N887" t="s">
        <v>267</v>
      </c>
      <c r="O887" t="s">
        <v>22</v>
      </c>
      <c r="P887" t="s">
        <v>23</v>
      </c>
      <c r="Q887" t="s">
        <v>24</v>
      </c>
    </row>
    <row r="888" spans="1:17" x14ac:dyDescent="0.2">
      <c r="A888" s="2">
        <v>34854</v>
      </c>
      <c r="B888" t="s">
        <v>351</v>
      </c>
      <c r="C888" t="s">
        <v>352</v>
      </c>
      <c r="D888" t="s">
        <v>36</v>
      </c>
      <c r="E888" t="s">
        <v>36</v>
      </c>
      <c r="F888">
        <v>148</v>
      </c>
      <c r="G888">
        <v>115</v>
      </c>
      <c r="H888">
        <v>0</v>
      </c>
      <c r="I888">
        <v>0</v>
      </c>
      <c r="J888">
        <v>1</v>
      </c>
      <c r="K888">
        <v>1</v>
      </c>
      <c r="L888" t="s">
        <v>62</v>
      </c>
      <c r="M888" t="s">
        <v>353</v>
      </c>
      <c r="N888" t="s">
        <v>351</v>
      </c>
      <c r="O888" t="s">
        <v>22</v>
      </c>
      <c r="P888" t="s">
        <v>23</v>
      </c>
      <c r="Q888" t="s">
        <v>30</v>
      </c>
    </row>
    <row r="889" spans="1:17" x14ac:dyDescent="0.2">
      <c r="A889" s="2">
        <v>34854</v>
      </c>
      <c r="B889" t="s">
        <v>25</v>
      </c>
      <c r="C889" t="s">
        <v>52</v>
      </c>
      <c r="D889" t="s">
        <v>19</v>
      </c>
      <c r="E889" t="s">
        <v>50</v>
      </c>
      <c r="F889">
        <v>1</v>
      </c>
      <c r="G889">
        <v>6</v>
      </c>
      <c r="H889">
        <v>0</v>
      </c>
      <c r="I889">
        <v>0</v>
      </c>
      <c r="J889">
        <v>1</v>
      </c>
      <c r="K889">
        <v>0</v>
      </c>
      <c r="L889" t="s">
        <v>28</v>
      </c>
      <c r="M889" t="s">
        <v>490</v>
      </c>
      <c r="N889" t="s">
        <v>89</v>
      </c>
      <c r="O889" t="s">
        <v>122</v>
      </c>
      <c r="P889" t="s">
        <v>23</v>
      </c>
      <c r="Q889" t="s">
        <v>24</v>
      </c>
    </row>
    <row r="890" spans="1:17" x14ac:dyDescent="0.2">
      <c r="A890" s="2">
        <v>34854</v>
      </c>
      <c r="B890" t="s">
        <v>120</v>
      </c>
      <c r="C890" t="s">
        <v>405</v>
      </c>
      <c r="D890" t="s">
        <v>36</v>
      </c>
      <c r="E890" t="s">
        <v>36</v>
      </c>
      <c r="F890">
        <v>44</v>
      </c>
      <c r="G890">
        <v>136</v>
      </c>
      <c r="H890">
        <v>0</v>
      </c>
      <c r="I890">
        <v>0</v>
      </c>
      <c r="J890">
        <v>4</v>
      </c>
      <c r="K890">
        <v>1</v>
      </c>
      <c r="L890" t="s">
        <v>62</v>
      </c>
      <c r="M890" t="s">
        <v>152</v>
      </c>
      <c r="N890" t="s">
        <v>120</v>
      </c>
      <c r="O890" t="s">
        <v>22</v>
      </c>
      <c r="P890" t="s">
        <v>23</v>
      </c>
      <c r="Q890" t="s">
        <v>24</v>
      </c>
    </row>
    <row r="891" spans="1:17" x14ac:dyDescent="0.2">
      <c r="A891" s="2">
        <v>34854</v>
      </c>
      <c r="B891" t="s">
        <v>56</v>
      </c>
      <c r="C891" t="s">
        <v>180</v>
      </c>
      <c r="D891" t="s">
        <v>27</v>
      </c>
      <c r="E891" t="s">
        <v>50</v>
      </c>
      <c r="F891">
        <v>67</v>
      </c>
      <c r="G891">
        <v>30</v>
      </c>
      <c r="H891">
        <v>0</v>
      </c>
      <c r="I891">
        <v>0</v>
      </c>
      <c r="J891">
        <v>1</v>
      </c>
      <c r="K891">
        <v>3</v>
      </c>
      <c r="L891" t="s">
        <v>28</v>
      </c>
      <c r="M891" t="s">
        <v>343</v>
      </c>
      <c r="N891" t="s">
        <v>56</v>
      </c>
      <c r="O891" t="s">
        <v>22</v>
      </c>
      <c r="P891" t="s">
        <v>23</v>
      </c>
      <c r="Q891" t="s">
        <v>41</v>
      </c>
    </row>
    <row r="892" spans="1:17" x14ac:dyDescent="0.2">
      <c r="A892" s="2">
        <v>34854</v>
      </c>
      <c r="B892" t="s">
        <v>31</v>
      </c>
      <c r="C892" t="s">
        <v>138</v>
      </c>
      <c r="D892" t="s">
        <v>19</v>
      </c>
      <c r="E892" t="s">
        <v>36</v>
      </c>
      <c r="F892">
        <v>62</v>
      </c>
      <c r="G892">
        <v>29</v>
      </c>
      <c r="H892">
        <v>0</v>
      </c>
      <c r="I892">
        <v>0</v>
      </c>
      <c r="J892">
        <v>4</v>
      </c>
      <c r="K892">
        <v>1</v>
      </c>
      <c r="L892" t="s">
        <v>491</v>
      </c>
      <c r="M892" t="s">
        <v>256</v>
      </c>
      <c r="N892" t="s">
        <v>133</v>
      </c>
      <c r="O892" t="s">
        <v>122</v>
      </c>
      <c r="P892" t="s">
        <v>23</v>
      </c>
      <c r="Q892" t="s">
        <v>24</v>
      </c>
    </row>
    <row r="893" spans="1:17" x14ac:dyDescent="0.2">
      <c r="A893" s="2">
        <v>34854</v>
      </c>
      <c r="B893" t="s">
        <v>374</v>
      </c>
      <c r="C893" t="s">
        <v>183</v>
      </c>
      <c r="D893" t="s">
        <v>36</v>
      </c>
      <c r="E893" t="s">
        <v>36</v>
      </c>
      <c r="F893">
        <v>96</v>
      </c>
      <c r="G893">
        <v>23</v>
      </c>
      <c r="H893">
        <v>0</v>
      </c>
      <c r="I893">
        <v>0</v>
      </c>
      <c r="J893">
        <v>0</v>
      </c>
      <c r="K893">
        <v>2</v>
      </c>
      <c r="L893" t="s">
        <v>62</v>
      </c>
      <c r="M893" t="s">
        <v>375</v>
      </c>
      <c r="N893" t="s">
        <v>374</v>
      </c>
      <c r="O893" t="s">
        <v>22</v>
      </c>
      <c r="P893" t="s">
        <v>23</v>
      </c>
      <c r="Q893" t="s">
        <v>41</v>
      </c>
    </row>
    <row r="894" spans="1:17" x14ac:dyDescent="0.2">
      <c r="A894" s="2">
        <v>34854</v>
      </c>
      <c r="B894" t="s">
        <v>34</v>
      </c>
      <c r="C894" t="s">
        <v>296</v>
      </c>
      <c r="D894" t="s">
        <v>36</v>
      </c>
      <c r="E894" t="s">
        <v>36</v>
      </c>
      <c r="F894">
        <v>54</v>
      </c>
      <c r="G894">
        <v>77</v>
      </c>
      <c r="H894">
        <v>0</v>
      </c>
      <c r="I894">
        <v>0</v>
      </c>
      <c r="J894">
        <v>0</v>
      </c>
      <c r="K894">
        <v>0</v>
      </c>
      <c r="L894" t="s">
        <v>62</v>
      </c>
      <c r="M894" t="s">
        <v>37</v>
      </c>
      <c r="N894" t="s">
        <v>34</v>
      </c>
      <c r="O894" t="s">
        <v>22</v>
      </c>
      <c r="P894" t="s">
        <v>23</v>
      </c>
      <c r="Q894" t="s">
        <v>30</v>
      </c>
    </row>
    <row r="895" spans="1:17" x14ac:dyDescent="0.2">
      <c r="A895" s="2">
        <v>34854</v>
      </c>
      <c r="B895" t="s">
        <v>136</v>
      </c>
      <c r="C895" t="s">
        <v>110</v>
      </c>
      <c r="D895" t="s">
        <v>36</v>
      </c>
      <c r="E895" t="s">
        <v>36</v>
      </c>
      <c r="F895">
        <v>33</v>
      </c>
      <c r="G895">
        <v>34</v>
      </c>
      <c r="H895">
        <v>0</v>
      </c>
      <c r="I895">
        <v>0</v>
      </c>
      <c r="J895">
        <v>2</v>
      </c>
      <c r="K895">
        <v>0</v>
      </c>
      <c r="L895" t="s">
        <v>62</v>
      </c>
      <c r="M895" t="s">
        <v>340</v>
      </c>
      <c r="N895" t="s">
        <v>136</v>
      </c>
      <c r="O895" t="s">
        <v>22</v>
      </c>
      <c r="P895" t="s">
        <v>23</v>
      </c>
      <c r="Q895" t="s">
        <v>24</v>
      </c>
    </row>
    <row r="896" spans="1:17" x14ac:dyDescent="0.2">
      <c r="A896" s="2">
        <v>34854</v>
      </c>
      <c r="B896" t="s">
        <v>339</v>
      </c>
      <c r="C896" t="s">
        <v>197</v>
      </c>
      <c r="D896" t="s">
        <v>36</v>
      </c>
      <c r="E896" t="s">
        <v>36</v>
      </c>
      <c r="F896">
        <v>102</v>
      </c>
      <c r="G896">
        <v>105</v>
      </c>
      <c r="H896">
        <v>0</v>
      </c>
      <c r="I896">
        <v>0</v>
      </c>
      <c r="J896">
        <v>2</v>
      </c>
      <c r="K896">
        <v>0</v>
      </c>
      <c r="L896" t="s">
        <v>62</v>
      </c>
      <c r="M896" t="s">
        <v>377</v>
      </c>
      <c r="N896" t="s">
        <v>339</v>
      </c>
      <c r="O896" t="s">
        <v>22</v>
      </c>
      <c r="P896" t="s">
        <v>23</v>
      </c>
      <c r="Q896" t="s">
        <v>24</v>
      </c>
    </row>
    <row r="897" spans="1:17" x14ac:dyDescent="0.2">
      <c r="A897" s="2">
        <v>34854</v>
      </c>
      <c r="B897" t="s">
        <v>404</v>
      </c>
      <c r="C897" t="s">
        <v>141</v>
      </c>
      <c r="D897" t="s">
        <v>36</v>
      </c>
      <c r="E897" t="s">
        <v>36</v>
      </c>
      <c r="F897">
        <v>138</v>
      </c>
      <c r="G897">
        <v>68</v>
      </c>
      <c r="H897">
        <v>0</v>
      </c>
      <c r="I897">
        <v>0</v>
      </c>
      <c r="J897">
        <v>0</v>
      </c>
      <c r="K897">
        <v>3</v>
      </c>
      <c r="L897" t="s">
        <v>62</v>
      </c>
      <c r="M897" t="s">
        <v>430</v>
      </c>
      <c r="N897" t="s">
        <v>404</v>
      </c>
      <c r="O897" t="s">
        <v>22</v>
      </c>
      <c r="P897" t="s">
        <v>23</v>
      </c>
      <c r="Q897" t="s">
        <v>41</v>
      </c>
    </row>
    <row r="898" spans="1:17" x14ac:dyDescent="0.2">
      <c r="A898" s="2">
        <v>34854</v>
      </c>
      <c r="B898" t="s">
        <v>365</v>
      </c>
      <c r="C898" t="s">
        <v>128</v>
      </c>
      <c r="D898" t="s">
        <v>36</v>
      </c>
      <c r="E898" t="s">
        <v>36</v>
      </c>
      <c r="F898">
        <v>81</v>
      </c>
      <c r="G898">
        <v>25</v>
      </c>
      <c r="H898">
        <v>0</v>
      </c>
      <c r="I898">
        <v>0</v>
      </c>
      <c r="J898">
        <v>0</v>
      </c>
      <c r="K898">
        <v>1</v>
      </c>
      <c r="L898" t="s">
        <v>62</v>
      </c>
      <c r="M898" t="s">
        <v>400</v>
      </c>
      <c r="N898" t="s">
        <v>365</v>
      </c>
      <c r="O898" t="s">
        <v>22</v>
      </c>
      <c r="P898" t="s">
        <v>23</v>
      </c>
      <c r="Q898" t="s">
        <v>41</v>
      </c>
    </row>
    <row r="899" spans="1:17" x14ac:dyDescent="0.2">
      <c r="A899" s="2">
        <v>34855</v>
      </c>
      <c r="B899" t="s">
        <v>133</v>
      </c>
      <c r="C899" t="s">
        <v>131</v>
      </c>
      <c r="D899" t="s">
        <v>115</v>
      </c>
      <c r="E899" t="s">
        <v>27</v>
      </c>
      <c r="F899">
        <v>37</v>
      </c>
      <c r="G899">
        <v>72</v>
      </c>
      <c r="H899">
        <v>0</v>
      </c>
      <c r="I899">
        <v>0</v>
      </c>
      <c r="J899">
        <v>1</v>
      </c>
      <c r="K899">
        <v>0</v>
      </c>
      <c r="L899" t="s">
        <v>491</v>
      </c>
      <c r="M899" t="s">
        <v>492</v>
      </c>
      <c r="N899" t="s">
        <v>133</v>
      </c>
      <c r="O899" t="s">
        <v>22</v>
      </c>
      <c r="P899" t="s">
        <v>23</v>
      </c>
      <c r="Q899" t="s">
        <v>24</v>
      </c>
    </row>
    <row r="900" spans="1:17" x14ac:dyDescent="0.2">
      <c r="A900" s="2">
        <v>34856</v>
      </c>
      <c r="B900" t="s">
        <v>25</v>
      </c>
      <c r="C900" t="s">
        <v>143</v>
      </c>
      <c r="D900" t="s">
        <v>19</v>
      </c>
      <c r="E900" t="s">
        <v>115</v>
      </c>
      <c r="F900">
        <v>1</v>
      </c>
      <c r="G900">
        <v>35</v>
      </c>
      <c r="H900">
        <v>0</v>
      </c>
      <c r="I900">
        <v>0</v>
      </c>
      <c r="J900">
        <v>3</v>
      </c>
      <c r="K900">
        <v>0</v>
      </c>
      <c r="L900" t="s">
        <v>28</v>
      </c>
      <c r="M900" t="s">
        <v>493</v>
      </c>
      <c r="N900" t="s">
        <v>89</v>
      </c>
      <c r="O900" t="s">
        <v>122</v>
      </c>
      <c r="P900" t="s">
        <v>23</v>
      </c>
      <c r="Q900" t="s">
        <v>24</v>
      </c>
    </row>
    <row r="901" spans="1:17" x14ac:dyDescent="0.2">
      <c r="A901" s="2">
        <v>34857</v>
      </c>
      <c r="B901" t="s">
        <v>317</v>
      </c>
      <c r="C901" t="s">
        <v>126</v>
      </c>
      <c r="D901" t="s">
        <v>50</v>
      </c>
      <c r="E901" t="s">
        <v>50</v>
      </c>
      <c r="F901">
        <v>113</v>
      </c>
      <c r="G901">
        <v>7</v>
      </c>
      <c r="H901">
        <v>0</v>
      </c>
      <c r="I901">
        <v>0</v>
      </c>
      <c r="J901">
        <v>1</v>
      </c>
      <c r="K901">
        <v>0</v>
      </c>
      <c r="L901" t="s">
        <v>291</v>
      </c>
      <c r="M901" t="s">
        <v>394</v>
      </c>
      <c r="N901" t="s">
        <v>317</v>
      </c>
      <c r="O901" t="s">
        <v>22</v>
      </c>
      <c r="P901" t="s">
        <v>23</v>
      </c>
      <c r="Q901" t="s">
        <v>24</v>
      </c>
    </row>
    <row r="902" spans="1:17" x14ac:dyDescent="0.2">
      <c r="A902" s="2">
        <v>34857</v>
      </c>
      <c r="B902" t="s">
        <v>87</v>
      </c>
      <c r="C902" t="s">
        <v>129</v>
      </c>
      <c r="D902" t="s">
        <v>50</v>
      </c>
      <c r="E902" t="s">
        <v>50</v>
      </c>
      <c r="F902">
        <v>12</v>
      </c>
      <c r="G902">
        <v>5</v>
      </c>
      <c r="H902">
        <v>0</v>
      </c>
      <c r="I902">
        <v>0</v>
      </c>
      <c r="J902">
        <v>3</v>
      </c>
      <c r="K902">
        <v>2</v>
      </c>
      <c r="L902" t="s">
        <v>291</v>
      </c>
      <c r="M902" t="s">
        <v>88</v>
      </c>
      <c r="N902" t="s">
        <v>87</v>
      </c>
      <c r="O902" t="s">
        <v>22</v>
      </c>
      <c r="P902" t="s">
        <v>23</v>
      </c>
      <c r="Q902" t="s">
        <v>24</v>
      </c>
    </row>
    <row r="903" spans="1:17" x14ac:dyDescent="0.2">
      <c r="A903" s="2">
        <v>34857</v>
      </c>
      <c r="B903" t="s">
        <v>56</v>
      </c>
      <c r="C903" t="s">
        <v>180</v>
      </c>
      <c r="D903" t="s">
        <v>27</v>
      </c>
      <c r="E903" t="s">
        <v>50</v>
      </c>
      <c r="F903">
        <v>67</v>
      </c>
      <c r="G903">
        <v>30</v>
      </c>
      <c r="H903">
        <v>0</v>
      </c>
      <c r="I903">
        <v>0</v>
      </c>
      <c r="J903">
        <v>0</v>
      </c>
      <c r="K903">
        <v>3</v>
      </c>
      <c r="L903" t="s">
        <v>28</v>
      </c>
      <c r="M903" t="s">
        <v>327</v>
      </c>
      <c r="N903" t="s">
        <v>56</v>
      </c>
      <c r="O903" t="s">
        <v>22</v>
      </c>
      <c r="P903" t="s">
        <v>23</v>
      </c>
      <c r="Q903" t="s">
        <v>41</v>
      </c>
    </row>
    <row r="904" spans="1:17" x14ac:dyDescent="0.2">
      <c r="A904" s="2">
        <v>34857</v>
      </c>
      <c r="B904" t="s">
        <v>72</v>
      </c>
      <c r="C904" t="s">
        <v>145</v>
      </c>
      <c r="D904" t="s">
        <v>50</v>
      </c>
      <c r="E904" t="s">
        <v>50</v>
      </c>
      <c r="F904">
        <v>14</v>
      </c>
      <c r="G904">
        <v>66</v>
      </c>
      <c r="H904">
        <v>0</v>
      </c>
      <c r="I904">
        <v>0</v>
      </c>
      <c r="J904">
        <v>4</v>
      </c>
      <c r="K904">
        <v>0</v>
      </c>
      <c r="L904" t="s">
        <v>291</v>
      </c>
      <c r="M904" t="s">
        <v>74</v>
      </c>
      <c r="N904" t="s">
        <v>72</v>
      </c>
      <c r="O904" t="s">
        <v>22</v>
      </c>
      <c r="P904" t="s">
        <v>23</v>
      </c>
      <c r="Q904" t="s">
        <v>24</v>
      </c>
    </row>
    <row r="905" spans="1:17" x14ac:dyDescent="0.2">
      <c r="A905" s="2">
        <v>34857</v>
      </c>
      <c r="B905" t="s">
        <v>48</v>
      </c>
      <c r="C905" t="s">
        <v>104</v>
      </c>
      <c r="D905" t="s">
        <v>50</v>
      </c>
      <c r="E905" t="s">
        <v>50</v>
      </c>
      <c r="F905">
        <v>137</v>
      </c>
      <c r="G905">
        <v>31</v>
      </c>
      <c r="H905">
        <v>0</v>
      </c>
      <c r="I905">
        <v>0</v>
      </c>
      <c r="J905">
        <v>0</v>
      </c>
      <c r="K905">
        <v>2</v>
      </c>
      <c r="L905" t="s">
        <v>291</v>
      </c>
      <c r="M905" t="s">
        <v>51</v>
      </c>
      <c r="N905" t="s">
        <v>48</v>
      </c>
      <c r="O905" t="s">
        <v>22</v>
      </c>
      <c r="P905" t="s">
        <v>23</v>
      </c>
      <c r="Q905" t="s">
        <v>41</v>
      </c>
    </row>
    <row r="906" spans="1:17" x14ac:dyDescent="0.2">
      <c r="A906" s="2">
        <v>34857</v>
      </c>
      <c r="B906" t="s">
        <v>73</v>
      </c>
      <c r="C906" t="s">
        <v>249</v>
      </c>
      <c r="D906" t="s">
        <v>50</v>
      </c>
      <c r="E906" t="s">
        <v>50</v>
      </c>
      <c r="F906">
        <v>61</v>
      </c>
      <c r="G906">
        <v>84</v>
      </c>
      <c r="H906">
        <v>0</v>
      </c>
      <c r="I906">
        <v>0</v>
      </c>
      <c r="J906">
        <v>2</v>
      </c>
      <c r="K906">
        <v>1</v>
      </c>
      <c r="L906" t="s">
        <v>291</v>
      </c>
      <c r="M906" t="s">
        <v>289</v>
      </c>
      <c r="N906" t="s">
        <v>73</v>
      </c>
      <c r="O906" t="s">
        <v>22</v>
      </c>
      <c r="P906" t="s">
        <v>23</v>
      </c>
      <c r="Q906" t="s">
        <v>24</v>
      </c>
    </row>
    <row r="907" spans="1:17" x14ac:dyDescent="0.2">
      <c r="A907" s="2">
        <v>34857</v>
      </c>
      <c r="B907" t="s">
        <v>97</v>
      </c>
      <c r="C907" t="s">
        <v>293</v>
      </c>
      <c r="D907" t="s">
        <v>50</v>
      </c>
      <c r="E907" t="s">
        <v>50</v>
      </c>
      <c r="F907">
        <v>112</v>
      </c>
      <c r="G907">
        <v>22</v>
      </c>
      <c r="H907">
        <v>0</v>
      </c>
      <c r="I907">
        <v>0</v>
      </c>
      <c r="J907">
        <v>1</v>
      </c>
      <c r="K907">
        <v>0</v>
      </c>
      <c r="L907" t="s">
        <v>291</v>
      </c>
      <c r="M907" t="s">
        <v>97</v>
      </c>
      <c r="N907" t="s">
        <v>97</v>
      </c>
      <c r="O907" t="s">
        <v>22</v>
      </c>
      <c r="P907" t="s">
        <v>23</v>
      </c>
      <c r="Q907" t="s">
        <v>24</v>
      </c>
    </row>
    <row r="908" spans="1:17" x14ac:dyDescent="0.2">
      <c r="A908" s="2">
        <v>34857</v>
      </c>
      <c r="B908" t="s">
        <v>328</v>
      </c>
      <c r="C908" t="s">
        <v>147</v>
      </c>
      <c r="D908" t="s">
        <v>50</v>
      </c>
      <c r="E908" t="s">
        <v>50</v>
      </c>
      <c r="F908">
        <v>88</v>
      </c>
      <c r="G908">
        <v>18</v>
      </c>
      <c r="H908">
        <v>0</v>
      </c>
      <c r="I908">
        <v>0</v>
      </c>
      <c r="J908">
        <v>0</v>
      </c>
      <c r="K908">
        <v>5</v>
      </c>
      <c r="L908" t="s">
        <v>291</v>
      </c>
      <c r="M908" t="s">
        <v>329</v>
      </c>
      <c r="N908" t="s">
        <v>328</v>
      </c>
      <c r="O908" t="s">
        <v>22</v>
      </c>
      <c r="P908" t="s">
        <v>23</v>
      </c>
      <c r="Q908" t="s">
        <v>41</v>
      </c>
    </row>
    <row r="909" spans="1:17" x14ac:dyDescent="0.2">
      <c r="A909" s="2">
        <v>34857</v>
      </c>
      <c r="B909" t="s">
        <v>384</v>
      </c>
      <c r="C909" t="s">
        <v>85</v>
      </c>
      <c r="D909" t="s">
        <v>50</v>
      </c>
      <c r="E909" t="s">
        <v>50</v>
      </c>
      <c r="F909">
        <v>114</v>
      </c>
      <c r="G909">
        <v>101</v>
      </c>
      <c r="H909">
        <v>0</v>
      </c>
      <c r="I909">
        <v>0</v>
      </c>
      <c r="J909">
        <v>2</v>
      </c>
      <c r="K909">
        <v>3</v>
      </c>
      <c r="L909" t="s">
        <v>291</v>
      </c>
      <c r="M909" t="s">
        <v>395</v>
      </c>
      <c r="N909" t="s">
        <v>384</v>
      </c>
      <c r="O909" t="s">
        <v>22</v>
      </c>
      <c r="P909" t="s">
        <v>23</v>
      </c>
      <c r="Q909" t="s">
        <v>41</v>
      </c>
    </row>
    <row r="910" spans="1:17" x14ac:dyDescent="0.2">
      <c r="A910" s="2">
        <v>34857</v>
      </c>
      <c r="B910" t="s">
        <v>100</v>
      </c>
      <c r="C910" t="s">
        <v>101</v>
      </c>
      <c r="D910" t="s">
        <v>50</v>
      </c>
      <c r="E910" t="s">
        <v>50</v>
      </c>
      <c r="F910">
        <v>52</v>
      </c>
      <c r="G910">
        <v>76</v>
      </c>
      <c r="H910">
        <v>0</v>
      </c>
      <c r="I910">
        <v>0</v>
      </c>
      <c r="J910">
        <v>1</v>
      </c>
      <c r="K910">
        <v>2</v>
      </c>
      <c r="L910" t="s">
        <v>291</v>
      </c>
      <c r="M910" t="s">
        <v>102</v>
      </c>
      <c r="N910" t="s">
        <v>100</v>
      </c>
      <c r="O910" t="s">
        <v>22</v>
      </c>
      <c r="P910" t="s">
        <v>23</v>
      </c>
      <c r="Q910" t="s">
        <v>41</v>
      </c>
    </row>
    <row r="911" spans="1:17" x14ac:dyDescent="0.2">
      <c r="A911" s="2">
        <v>34857</v>
      </c>
      <c r="B911" t="s">
        <v>49</v>
      </c>
      <c r="C911" t="s">
        <v>184</v>
      </c>
      <c r="D911" t="s">
        <v>50</v>
      </c>
      <c r="E911" t="s">
        <v>50</v>
      </c>
      <c r="F911">
        <v>4</v>
      </c>
      <c r="G911">
        <v>89</v>
      </c>
      <c r="H911">
        <v>0</v>
      </c>
      <c r="I911">
        <v>0</v>
      </c>
      <c r="J911">
        <v>2</v>
      </c>
      <c r="K911">
        <v>0</v>
      </c>
      <c r="L911" t="s">
        <v>291</v>
      </c>
      <c r="M911" t="s">
        <v>103</v>
      </c>
      <c r="N911" t="s">
        <v>49</v>
      </c>
      <c r="O911" t="s">
        <v>22</v>
      </c>
      <c r="P911" t="s">
        <v>23</v>
      </c>
      <c r="Q911" t="s">
        <v>24</v>
      </c>
    </row>
    <row r="912" spans="1:17" x14ac:dyDescent="0.2">
      <c r="A912" s="2">
        <v>34857</v>
      </c>
      <c r="B912" t="s">
        <v>92</v>
      </c>
      <c r="C912" t="s">
        <v>123</v>
      </c>
      <c r="D912" t="s">
        <v>50</v>
      </c>
      <c r="E912" t="s">
        <v>50</v>
      </c>
      <c r="F912">
        <v>11</v>
      </c>
      <c r="G912">
        <v>46</v>
      </c>
      <c r="H912">
        <v>0</v>
      </c>
      <c r="I912">
        <v>0</v>
      </c>
      <c r="J912">
        <v>2</v>
      </c>
      <c r="K912">
        <v>1</v>
      </c>
      <c r="L912" t="s">
        <v>291</v>
      </c>
      <c r="M912" t="s">
        <v>124</v>
      </c>
      <c r="N912" t="s">
        <v>92</v>
      </c>
      <c r="O912" t="s">
        <v>22</v>
      </c>
      <c r="P912" t="s">
        <v>23</v>
      </c>
      <c r="Q912" t="s">
        <v>24</v>
      </c>
    </row>
    <row r="913" spans="1:17" x14ac:dyDescent="0.2">
      <c r="A913" s="2">
        <v>34857</v>
      </c>
      <c r="B913" t="s">
        <v>125</v>
      </c>
      <c r="C913" t="s">
        <v>95</v>
      </c>
      <c r="D913" t="s">
        <v>50</v>
      </c>
      <c r="E913" t="s">
        <v>50</v>
      </c>
      <c r="F913">
        <v>134</v>
      </c>
      <c r="G913">
        <v>15</v>
      </c>
      <c r="H913">
        <v>0</v>
      </c>
      <c r="I913">
        <v>0</v>
      </c>
      <c r="J913">
        <v>0</v>
      </c>
      <c r="K913">
        <v>7</v>
      </c>
      <c r="L913" t="s">
        <v>291</v>
      </c>
      <c r="M913" t="s">
        <v>468</v>
      </c>
      <c r="N913" t="s">
        <v>125</v>
      </c>
      <c r="O913" t="s">
        <v>22</v>
      </c>
      <c r="P913" t="s">
        <v>23</v>
      </c>
      <c r="Q913" t="s">
        <v>41</v>
      </c>
    </row>
    <row r="914" spans="1:17" x14ac:dyDescent="0.2">
      <c r="A914" s="2">
        <v>34857</v>
      </c>
      <c r="B914" t="s">
        <v>106</v>
      </c>
      <c r="C914" t="s">
        <v>286</v>
      </c>
      <c r="D914" t="s">
        <v>50</v>
      </c>
      <c r="E914" t="s">
        <v>50</v>
      </c>
      <c r="F914">
        <v>3</v>
      </c>
      <c r="G914">
        <v>133</v>
      </c>
      <c r="H914">
        <v>0</v>
      </c>
      <c r="I914">
        <v>0</v>
      </c>
      <c r="J914">
        <v>1</v>
      </c>
      <c r="K914">
        <v>0</v>
      </c>
      <c r="L914" t="s">
        <v>291</v>
      </c>
      <c r="M914" t="s">
        <v>194</v>
      </c>
      <c r="N914" t="s">
        <v>106</v>
      </c>
      <c r="O914" t="s">
        <v>22</v>
      </c>
      <c r="P914" t="s">
        <v>23</v>
      </c>
      <c r="Q914" t="s">
        <v>24</v>
      </c>
    </row>
    <row r="915" spans="1:17" x14ac:dyDescent="0.2">
      <c r="A915" s="2">
        <v>34857</v>
      </c>
      <c r="B915" t="s">
        <v>161</v>
      </c>
      <c r="C915" t="s">
        <v>345</v>
      </c>
      <c r="D915" t="s">
        <v>50</v>
      </c>
      <c r="E915" t="s">
        <v>50</v>
      </c>
      <c r="F915">
        <v>43</v>
      </c>
      <c r="G915">
        <v>93</v>
      </c>
      <c r="H915">
        <v>0</v>
      </c>
      <c r="I915">
        <v>0</v>
      </c>
      <c r="J915">
        <v>0</v>
      </c>
      <c r="K915">
        <v>1</v>
      </c>
      <c r="L915" t="s">
        <v>291</v>
      </c>
      <c r="M915" t="s">
        <v>162</v>
      </c>
      <c r="N915" t="s">
        <v>161</v>
      </c>
      <c r="O915" t="s">
        <v>22</v>
      </c>
      <c r="P915" t="s">
        <v>23</v>
      </c>
      <c r="Q915" t="s">
        <v>41</v>
      </c>
    </row>
    <row r="916" spans="1:17" x14ac:dyDescent="0.2">
      <c r="A916" s="2">
        <v>34858</v>
      </c>
      <c r="B916" t="s">
        <v>89</v>
      </c>
      <c r="C916" t="s">
        <v>52</v>
      </c>
      <c r="D916" t="s">
        <v>50</v>
      </c>
      <c r="E916" t="s">
        <v>50</v>
      </c>
      <c r="F916">
        <v>21</v>
      </c>
      <c r="G916">
        <v>6</v>
      </c>
      <c r="H916">
        <v>0</v>
      </c>
      <c r="I916">
        <v>0</v>
      </c>
      <c r="J916">
        <v>3</v>
      </c>
      <c r="K916">
        <v>3</v>
      </c>
      <c r="L916" t="s">
        <v>28</v>
      </c>
      <c r="M916" t="s">
        <v>494</v>
      </c>
      <c r="N916" t="s">
        <v>89</v>
      </c>
      <c r="O916" t="s">
        <v>22</v>
      </c>
      <c r="P916" t="s">
        <v>23</v>
      </c>
      <c r="Q916" t="s">
        <v>30</v>
      </c>
    </row>
    <row r="917" spans="1:17" x14ac:dyDescent="0.2">
      <c r="A917" s="2">
        <v>34859</v>
      </c>
      <c r="B917" t="s">
        <v>38</v>
      </c>
      <c r="C917" t="s">
        <v>17</v>
      </c>
      <c r="D917" t="s">
        <v>19</v>
      </c>
      <c r="E917" t="s">
        <v>19</v>
      </c>
      <c r="F917">
        <v>103</v>
      </c>
      <c r="G917">
        <v>58</v>
      </c>
      <c r="H917">
        <v>0</v>
      </c>
      <c r="I917">
        <v>0</v>
      </c>
      <c r="J917">
        <v>0</v>
      </c>
      <c r="K917">
        <v>0</v>
      </c>
      <c r="L917" t="s">
        <v>483</v>
      </c>
      <c r="M917" t="s">
        <v>40</v>
      </c>
      <c r="N917" t="s">
        <v>38</v>
      </c>
      <c r="O917" t="s">
        <v>22</v>
      </c>
      <c r="P917" t="s">
        <v>59</v>
      </c>
      <c r="Q917" t="s">
        <v>24</v>
      </c>
    </row>
    <row r="918" spans="1:17" x14ac:dyDescent="0.2">
      <c r="A918" s="2">
        <v>34859</v>
      </c>
      <c r="B918" t="s">
        <v>203</v>
      </c>
      <c r="C918" t="s">
        <v>442</v>
      </c>
      <c r="D918" t="s">
        <v>57</v>
      </c>
      <c r="E918" t="s">
        <v>57</v>
      </c>
      <c r="F918">
        <v>150</v>
      </c>
      <c r="G918">
        <v>106</v>
      </c>
      <c r="H918">
        <v>0</v>
      </c>
      <c r="I918">
        <v>0</v>
      </c>
      <c r="J918">
        <v>2</v>
      </c>
      <c r="K918">
        <v>1</v>
      </c>
      <c r="L918" t="s">
        <v>28</v>
      </c>
      <c r="M918" t="s">
        <v>205</v>
      </c>
      <c r="N918" t="s">
        <v>206</v>
      </c>
      <c r="O918" t="s">
        <v>22</v>
      </c>
      <c r="P918" t="s">
        <v>23</v>
      </c>
      <c r="Q918" t="s">
        <v>24</v>
      </c>
    </row>
    <row r="919" spans="1:17" x14ac:dyDescent="0.2">
      <c r="A919" s="2">
        <v>34860</v>
      </c>
      <c r="B919" t="s">
        <v>131</v>
      </c>
      <c r="C919" t="s">
        <v>31</v>
      </c>
      <c r="D919" t="s">
        <v>27</v>
      </c>
      <c r="E919" t="s">
        <v>19</v>
      </c>
      <c r="F919">
        <v>72</v>
      </c>
      <c r="G919">
        <v>62</v>
      </c>
      <c r="H919">
        <v>0</v>
      </c>
      <c r="I919">
        <v>0</v>
      </c>
      <c r="J919">
        <v>1</v>
      </c>
      <c r="K919">
        <v>2</v>
      </c>
      <c r="L919" t="s">
        <v>491</v>
      </c>
      <c r="M919" t="s">
        <v>134</v>
      </c>
      <c r="N919" t="s">
        <v>133</v>
      </c>
      <c r="O919" t="s">
        <v>122</v>
      </c>
      <c r="P919" t="s">
        <v>23</v>
      </c>
      <c r="Q919" t="s">
        <v>41</v>
      </c>
    </row>
    <row r="920" spans="1:17" x14ac:dyDescent="0.2">
      <c r="A920" s="2">
        <v>34860</v>
      </c>
      <c r="B920" t="s">
        <v>133</v>
      </c>
      <c r="C920" t="s">
        <v>138</v>
      </c>
      <c r="D920" t="s">
        <v>115</v>
      </c>
      <c r="E920" t="s">
        <v>36</v>
      </c>
      <c r="F920">
        <v>37</v>
      </c>
      <c r="G920">
        <v>29</v>
      </c>
      <c r="H920">
        <v>0</v>
      </c>
      <c r="I920">
        <v>0</v>
      </c>
      <c r="J920">
        <v>2</v>
      </c>
      <c r="K920">
        <v>3</v>
      </c>
      <c r="L920" t="s">
        <v>491</v>
      </c>
      <c r="M920" t="s">
        <v>134</v>
      </c>
      <c r="N920" t="s">
        <v>133</v>
      </c>
      <c r="O920" t="s">
        <v>22</v>
      </c>
      <c r="P920" t="s">
        <v>23</v>
      </c>
      <c r="Q920" t="s">
        <v>41</v>
      </c>
    </row>
    <row r="921" spans="1:17" x14ac:dyDescent="0.2">
      <c r="A921" s="2">
        <v>34860</v>
      </c>
      <c r="B921" t="s">
        <v>52</v>
      </c>
      <c r="C921" t="s">
        <v>143</v>
      </c>
      <c r="D921" t="s">
        <v>50</v>
      </c>
      <c r="E921" t="s">
        <v>115</v>
      </c>
      <c r="F921">
        <v>6</v>
      </c>
      <c r="G921">
        <v>35</v>
      </c>
      <c r="H921">
        <v>0</v>
      </c>
      <c r="I921">
        <v>0</v>
      </c>
      <c r="J921">
        <v>2</v>
      </c>
      <c r="K921">
        <v>2</v>
      </c>
      <c r="L921" t="s">
        <v>28</v>
      </c>
      <c r="M921" t="s">
        <v>495</v>
      </c>
      <c r="N921" t="s">
        <v>89</v>
      </c>
      <c r="O921" t="s">
        <v>122</v>
      </c>
      <c r="P921" t="s">
        <v>23</v>
      </c>
      <c r="Q921" t="s">
        <v>30</v>
      </c>
    </row>
    <row r="922" spans="1:17" x14ac:dyDescent="0.2">
      <c r="A922" s="2">
        <v>34861</v>
      </c>
      <c r="B922" t="s">
        <v>89</v>
      </c>
      <c r="C922" t="s">
        <v>25</v>
      </c>
      <c r="D922" t="s">
        <v>50</v>
      </c>
      <c r="E922" t="s">
        <v>19</v>
      </c>
      <c r="F922">
        <v>21</v>
      </c>
      <c r="G922">
        <v>1</v>
      </c>
      <c r="H922">
        <v>0</v>
      </c>
      <c r="I922">
        <v>0</v>
      </c>
      <c r="J922">
        <v>1</v>
      </c>
      <c r="K922">
        <v>3</v>
      </c>
      <c r="L922" t="s">
        <v>28</v>
      </c>
      <c r="M922" t="s">
        <v>91</v>
      </c>
      <c r="N922" t="s">
        <v>89</v>
      </c>
      <c r="O922" t="s">
        <v>22</v>
      </c>
      <c r="P922" t="s">
        <v>23</v>
      </c>
      <c r="Q922" t="s">
        <v>41</v>
      </c>
    </row>
    <row r="923" spans="1:17" x14ac:dyDescent="0.2">
      <c r="A923" s="2">
        <v>34861</v>
      </c>
      <c r="B923" t="s">
        <v>81</v>
      </c>
      <c r="C923" t="s">
        <v>249</v>
      </c>
      <c r="D923" t="s">
        <v>50</v>
      </c>
      <c r="E923" t="s">
        <v>50</v>
      </c>
      <c r="F923">
        <v>116</v>
      </c>
      <c r="G923">
        <v>84</v>
      </c>
      <c r="H923">
        <v>0</v>
      </c>
      <c r="I923">
        <v>0</v>
      </c>
      <c r="J923">
        <v>1</v>
      </c>
      <c r="K923">
        <v>3</v>
      </c>
      <c r="L923" t="s">
        <v>291</v>
      </c>
      <c r="M923" t="s">
        <v>83</v>
      </c>
      <c r="N923" t="s">
        <v>81</v>
      </c>
      <c r="O923" t="s">
        <v>22</v>
      </c>
      <c r="P923" t="s">
        <v>23</v>
      </c>
      <c r="Q923" t="s">
        <v>41</v>
      </c>
    </row>
    <row r="924" spans="1:17" x14ac:dyDescent="0.2">
      <c r="A924" s="2">
        <v>34861</v>
      </c>
      <c r="B924" t="s">
        <v>70</v>
      </c>
      <c r="C924" t="s">
        <v>153</v>
      </c>
      <c r="D924" t="s">
        <v>50</v>
      </c>
      <c r="E924" t="s">
        <v>50</v>
      </c>
      <c r="F924">
        <v>38</v>
      </c>
      <c r="G924">
        <v>24</v>
      </c>
      <c r="H924">
        <v>0</v>
      </c>
      <c r="I924">
        <v>0</v>
      </c>
      <c r="J924">
        <v>2</v>
      </c>
      <c r="K924">
        <v>1</v>
      </c>
      <c r="L924" t="s">
        <v>291</v>
      </c>
      <c r="M924" t="s">
        <v>383</v>
      </c>
      <c r="N924" t="s">
        <v>70</v>
      </c>
      <c r="O924" t="s">
        <v>22</v>
      </c>
      <c r="P924" t="s">
        <v>23</v>
      </c>
      <c r="Q924" t="s">
        <v>24</v>
      </c>
    </row>
    <row r="925" spans="1:17" x14ac:dyDescent="0.2">
      <c r="A925" s="2">
        <v>34861</v>
      </c>
      <c r="B925" t="s">
        <v>304</v>
      </c>
      <c r="C925" t="s">
        <v>180</v>
      </c>
      <c r="D925" t="s">
        <v>27</v>
      </c>
      <c r="E925" t="s">
        <v>50</v>
      </c>
      <c r="F925">
        <v>57</v>
      </c>
      <c r="G925">
        <v>30</v>
      </c>
      <c r="H925">
        <v>0</v>
      </c>
      <c r="I925">
        <v>0</v>
      </c>
      <c r="J925">
        <v>0</v>
      </c>
      <c r="K925">
        <v>1</v>
      </c>
      <c r="L925" t="s">
        <v>28</v>
      </c>
      <c r="M925" t="s">
        <v>343</v>
      </c>
      <c r="N925" t="s">
        <v>56</v>
      </c>
      <c r="O925" t="s">
        <v>122</v>
      </c>
      <c r="P925" t="s">
        <v>23</v>
      </c>
      <c r="Q925" t="s">
        <v>41</v>
      </c>
    </row>
    <row r="926" spans="1:17" x14ac:dyDescent="0.2">
      <c r="A926" s="2">
        <v>34861</v>
      </c>
      <c r="B926" t="s">
        <v>76</v>
      </c>
      <c r="C926" t="s">
        <v>94</v>
      </c>
      <c r="D926" t="s">
        <v>50</v>
      </c>
      <c r="E926" t="s">
        <v>50</v>
      </c>
      <c r="F926">
        <v>42</v>
      </c>
      <c r="G926">
        <v>53</v>
      </c>
      <c r="H926">
        <v>0</v>
      </c>
      <c r="I926">
        <v>0</v>
      </c>
      <c r="J926">
        <v>2</v>
      </c>
      <c r="K926">
        <v>1</v>
      </c>
      <c r="L926" t="s">
        <v>291</v>
      </c>
      <c r="M926" t="s">
        <v>78</v>
      </c>
      <c r="N926" t="s">
        <v>76</v>
      </c>
      <c r="O926" t="s">
        <v>22</v>
      </c>
      <c r="P926" t="s">
        <v>23</v>
      </c>
      <c r="Q926" t="s">
        <v>24</v>
      </c>
    </row>
    <row r="927" spans="1:17" x14ac:dyDescent="0.2">
      <c r="A927" s="2">
        <v>34861</v>
      </c>
      <c r="B927" t="s">
        <v>98</v>
      </c>
      <c r="C927" t="s">
        <v>69</v>
      </c>
      <c r="D927" t="s">
        <v>50</v>
      </c>
      <c r="E927" t="s">
        <v>50</v>
      </c>
      <c r="F927">
        <v>10</v>
      </c>
      <c r="G927">
        <v>40</v>
      </c>
      <c r="H927">
        <v>0</v>
      </c>
      <c r="I927">
        <v>0</v>
      </c>
      <c r="J927">
        <v>1</v>
      </c>
      <c r="K927">
        <v>3</v>
      </c>
      <c r="L927" t="s">
        <v>291</v>
      </c>
      <c r="M927" t="s">
        <v>99</v>
      </c>
      <c r="N927" t="s">
        <v>98</v>
      </c>
      <c r="O927" t="s">
        <v>22</v>
      </c>
      <c r="P927" t="s">
        <v>23</v>
      </c>
      <c r="Q927" t="s">
        <v>41</v>
      </c>
    </row>
    <row r="928" spans="1:17" x14ac:dyDescent="0.2">
      <c r="A928" s="2">
        <v>34861</v>
      </c>
      <c r="B928" t="s">
        <v>168</v>
      </c>
      <c r="C928" t="s">
        <v>274</v>
      </c>
      <c r="D928" t="s">
        <v>50</v>
      </c>
      <c r="E928" t="s">
        <v>50</v>
      </c>
      <c r="F928">
        <v>74</v>
      </c>
      <c r="G928">
        <v>51</v>
      </c>
      <c r="H928">
        <v>0</v>
      </c>
      <c r="I928">
        <v>0</v>
      </c>
      <c r="J928">
        <v>1</v>
      </c>
      <c r="K928">
        <v>0</v>
      </c>
      <c r="L928" t="s">
        <v>291</v>
      </c>
      <c r="M928" t="s">
        <v>318</v>
      </c>
      <c r="N928" t="s">
        <v>168</v>
      </c>
      <c r="O928" t="s">
        <v>22</v>
      </c>
      <c r="P928" t="s">
        <v>23</v>
      </c>
      <c r="Q928" t="s">
        <v>24</v>
      </c>
    </row>
    <row r="929" spans="1:17" x14ac:dyDescent="0.2">
      <c r="A929" s="2">
        <v>34861</v>
      </c>
      <c r="B929" t="s">
        <v>77</v>
      </c>
      <c r="C929" t="s">
        <v>135</v>
      </c>
      <c r="D929" t="s">
        <v>27</v>
      </c>
      <c r="E929" t="s">
        <v>36</v>
      </c>
      <c r="F929">
        <v>27</v>
      </c>
      <c r="G929">
        <v>20</v>
      </c>
      <c r="H929">
        <v>0</v>
      </c>
      <c r="I929">
        <v>0</v>
      </c>
      <c r="J929">
        <v>3</v>
      </c>
      <c r="K929">
        <v>2</v>
      </c>
      <c r="L929" t="s">
        <v>496</v>
      </c>
      <c r="M929" t="s">
        <v>332</v>
      </c>
      <c r="N929" t="s">
        <v>77</v>
      </c>
      <c r="O929" t="s">
        <v>22</v>
      </c>
      <c r="P929" t="s">
        <v>23</v>
      </c>
      <c r="Q929" t="s">
        <v>24</v>
      </c>
    </row>
    <row r="930" spans="1:17" x14ac:dyDescent="0.2">
      <c r="A930" s="2">
        <v>34862</v>
      </c>
      <c r="B930" t="s">
        <v>31</v>
      </c>
      <c r="C930" t="s">
        <v>138</v>
      </c>
      <c r="D930" t="s">
        <v>19</v>
      </c>
      <c r="E930" t="s">
        <v>36</v>
      </c>
      <c r="F930">
        <v>62</v>
      </c>
      <c r="G930">
        <v>29</v>
      </c>
      <c r="H930">
        <v>0</v>
      </c>
      <c r="I930">
        <v>0</v>
      </c>
      <c r="J930">
        <v>1</v>
      </c>
      <c r="K930">
        <v>0</v>
      </c>
      <c r="L930" t="s">
        <v>491</v>
      </c>
      <c r="M930" t="s">
        <v>134</v>
      </c>
      <c r="N930" t="s">
        <v>133</v>
      </c>
      <c r="O930" t="s">
        <v>122</v>
      </c>
      <c r="P930" t="s">
        <v>23</v>
      </c>
      <c r="Q930" t="s">
        <v>24</v>
      </c>
    </row>
    <row r="931" spans="1:17" x14ac:dyDescent="0.2">
      <c r="A931" s="2">
        <v>34864</v>
      </c>
      <c r="B931" t="s">
        <v>39</v>
      </c>
      <c r="C931" t="s">
        <v>38</v>
      </c>
      <c r="D931" t="s">
        <v>19</v>
      </c>
      <c r="E931" t="s">
        <v>19</v>
      </c>
      <c r="F931">
        <v>10</v>
      </c>
      <c r="G931">
        <v>100</v>
      </c>
      <c r="H931">
        <v>0</v>
      </c>
      <c r="I931">
        <v>0</v>
      </c>
      <c r="J931">
        <v>2</v>
      </c>
      <c r="K931">
        <v>1</v>
      </c>
      <c r="L931" t="s">
        <v>28</v>
      </c>
      <c r="M931" t="s">
        <v>497</v>
      </c>
      <c r="N931" t="s">
        <v>39</v>
      </c>
      <c r="O931" t="s">
        <v>22</v>
      </c>
      <c r="P931" t="s">
        <v>23</v>
      </c>
      <c r="Q931" t="s">
        <v>24</v>
      </c>
    </row>
    <row r="932" spans="1:17" x14ac:dyDescent="0.2">
      <c r="A932" s="2">
        <v>34867</v>
      </c>
      <c r="B932" t="s">
        <v>43</v>
      </c>
      <c r="C932" t="s">
        <v>135</v>
      </c>
      <c r="D932" t="s">
        <v>19</v>
      </c>
      <c r="E932" t="s">
        <v>36</v>
      </c>
      <c r="F932">
        <v>23</v>
      </c>
      <c r="G932">
        <v>18</v>
      </c>
      <c r="H932">
        <v>0</v>
      </c>
      <c r="I932">
        <v>0</v>
      </c>
      <c r="J932">
        <v>1</v>
      </c>
      <c r="K932">
        <v>0</v>
      </c>
      <c r="L932" t="s">
        <v>496</v>
      </c>
      <c r="M932" t="s">
        <v>319</v>
      </c>
      <c r="N932" t="s">
        <v>77</v>
      </c>
      <c r="O932" t="s">
        <v>122</v>
      </c>
      <c r="P932" t="s">
        <v>23</v>
      </c>
      <c r="Q932" t="s">
        <v>24</v>
      </c>
    </row>
    <row r="933" spans="1:17" x14ac:dyDescent="0.2">
      <c r="A933" s="2">
        <v>34868</v>
      </c>
      <c r="B933" t="s">
        <v>55</v>
      </c>
      <c r="C933" t="s">
        <v>199</v>
      </c>
      <c r="D933" t="s">
        <v>57</v>
      </c>
      <c r="E933" t="s">
        <v>36</v>
      </c>
      <c r="F933">
        <v>58</v>
      </c>
      <c r="G933">
        <v>27</v>
      </c>
      <c r="H933">
        <v>0</v>
      </c>
      <c r="I933">
        <v>0</v>
      </c>
      <c r="J933">
        <v>2</v>
      </c>
      <c r="K933">
        <v>1</v>
      </c>
      <c r="L933" t="s">
        <v>28</v>
      </c>
      <c r="M933" t="s">
        <v>58</v>
      </c>
      <c r="N933" t="s">
        <v>55</v>
      </c>
      <c r="O933" t="s">
        <v>22</v>
      </c>
      <c r="P933" t="s">
        <v>23</v>
      </c>
      <c r="Q933" t="s">
        <v>24</v>
      </c>
    </row>
    <row r="934" spans="1:17" x14ac:dyDescent="0.2">
      <c r="A934" s="2">
        <v>34868</v>
      </c>
      <c r="B934" t="s">
        <v>77</v>
      </c>
      <c r="C934" t="s">
        <v>26</v>
      </c>
      <c r="D934" t="s">
        <v>27</v>
      </c>
      <c r="E934" t="s">
        <v>27</v>
      </c>
      <c r="F934">
        <v>34</v>
      </c>
      <c r="G934">
        <v>7</v>
      </c>
      <c r="H934">
        <v>0</v>
      </c>
      <c r="I934">
        <v>0</v>
      </c>
      <c r="J934">
        <v>4</v>
      </c>
      <c r="K934">
        <v>0</v>
      </c>
      <c r="L934" t="s">
        <v>496</v>
      </c>
      <c r="M934" t="s">
        <v>160</v>
      </c>
      <c r="N934" t="s">
        <v>77</v>
      </c>
      <c r="O934" t="s">
        <v>22</v>
      </c>
      <c r="P934" t="s">
        <v>23</v>
      </c>
      <c r="Q934" t="s">
        <v>24</v>
      </c>
    </row>
    <row r="935" spans="1:17" x14ac:dyDescent="0.2">
      <c r="A935" s="2">
        <v>34868</v>
      </c>
      <c r="B935" t="s">
        <v>32</v>
      </c>
      <c r="C935" t="s">
        <v>17</v>
      </c>
      <c r="D935" t="s">
        <v>19</v>
      </c>
      <c r="E935" t="s">
        <v>19</v>
      </c>
      <c r="F935">
        <v>124</v>
      </c>
      <c r="G935">
        <v>62</v>
      </c>
      <c r="H935">
        <v>0</v>
      </c>
      <c r="I935">
        <v>0</v>
      </c>
      <c r="J935">
        <v>1</v>
      </c>
      <c r="K935">
        <v>3</v>
      </c>
      <c r="L935" t="s">
        <v>28</v>
      </c>
      <c r="M935" t="s">
        <v>498</v>
      </c>
      <c r="N935" t="s">
        <v>32</v>
      </c>
      <c r="O935" t="s">
        <v>22</v>
      </c>
      <c r="P935" t="s">
        <v>23</v>
      </c>
      <c r="Q935" t="s">
        <v>41</v>
      </c>
    </row>
    <row r="936" spans="1:17" x14ac:dyDescent="0.2">
      <c r="A936" s="2">
        <v>34869</v>
      </c>
      <c r="B936" t="s">
        <v>107</v>
      </c>
      <c r="C936" t="s">
        <v>38</v>
      </c>
      <c r="D936" t="s">
        <v>19</v>
      </c>
      <c r="E936" t="s">
        <v>19</v>
      </c>
      <c r="F936">
        <v>42</v>
      </c>
      <c r="G936">
        <v>100</v>
      </c>
      <c r="H936">
        <v>0</v>
      </c>
      <c r="I936">
        <v>0</v>
      </c>
      <c r="J936">
        <v>0</v>
      </c>
      <c r="K936">
        <v>1</v>
      </c>
      <c r="L936" t="s">
        <v>28</v>
      </c>
      <c r="M936" t="s">
        <v>499</v>
      </c>
      <c r="N936" t="s">
        <v>107</v>
      </c>
      <c r="O936" t="s">
        <v>22</v>
      </c>
      <c r="P936" t="s">
        <v>23</v>
      </c>
      <c r="Q936" t="s">
        <v>41</v>
      </c>
    </row>
    <row r="937" spans="1:17" x14ac:dyDescent="0.2">
      <c r="A937" s="2">
        <v>34869</v>
      </c>
      <c r="B937" t="s">
        <v>53</v>
      </c>
      <c r="C937" t="s">
        <v>119</v>
      </c>
      <c r="D937" t="s">
        <v>50</v>
      </c>
      <c r="E937" t="s">
        <v>50</v>
      </c>
      <c r="F937">
        <v>14</v>
      </c>
      <c r="G937">
        <v>2</v>
      </c>
      <c r="H937">
        <v>0</v>
      </c>
      <c r="I937">
        <v>0</v>
      </c>
      <c r="J937">
        <v>0</v>
      </c>
      <c r="K937">
        <v>1</v>
      </c>
      <c r="L937" t="s">
        <v>28</v>
      </c>
      <c r="M937" t="s">
        <v>411</v>
      </c>
      <c r="N937" t="s">
        <v>53</v>
      </c>
      <c r="O937" t="s">
        <v>22</v>
      </c>
      <c r="P937" t="s">
        <v>23</v>
      </c>
      <c r="Q937" t="s">
        <v>41</v>
      </c>
    </row>
    <row r="938" spans="1:17" x14ac:dyDescent="0.2">
      <c r="A938" s="2">
        <v>34870</v>
      </c>
      <c r="B938" t="s">
        <v>442</v>
      </c>
      <c r="C938" t="s">
        <v>180</v>
      </c>
      <c r="D938" t="s">
        <v>57</v>
      </c>
      <c r="E938" t="s">
        <v>50</v>
      </c>
      <c r="F938">
        <v>108</v>
      </c>
      <c r="G938">
        <v>25</v>
      </c>
      <c r="H938">
        <v>0</v>
      </c>
      <c r="I938">
        <v>0</v>
      </c>
      <c r="J938">
        <v>1</v>
      </c>
      <c r="K938">
        <v>2</v>
      </c>
      <c r="L938" t="s">
        <v>28</v>
      </c>
      <c r="M938" t="s">
        <v>500</v>
      </c>
      <c r="N938" t="s">
        <v>107</v>
      </c>
      <c r="O938" t="s">
        <v>122</v>
      </c>
      <c r="P938" t="s">
        <v>23</v>
      </c>
      <c r="Q938" t="s">
        <v>41</v>
      </c>
    </row>
    <row r="939" spans="1:17" x14ac:dyDescent="0.2">
      <c r="A939" s="2">
        <v>34871</v>
      </c>
      <c r="B939" t="s">
        <v>55</v>
      </c>
      <c r="C939" t="s">
        <v>199</v>
      </c>
      <c r="D939" t="s">
        <v>57</v>
      </c>
      <c r="E939" t="s">
        <v>36</v>
      </c>
      <c r="F939">
        <v>58</v>
      </c>
      <c r="G939">
        <v>27</v>
      </c>
      <c r="H939">
        <v>0</v>
      </c>
      <c r="I939">
        <v>0</v>
      </c>
      <c r="J939">
        <v>1</v>
      </c>
      <c r="K939">
        <v>0</v>
      </c>
      <c r="L939" t="s">
        <v>28</v>
      </c>
      <c r="M939" t="s">
        <v>341</v>
      </c>
      <c r="N939" t="s">
        <v>55</v>
      </c>
      <c r="O939" t="s">
        <v>22</v>
      </c>
      <c r="P939" t="s">
        <v>23</v>
      </c>
      <c r="Q939" t="s">
        <v>24</v>
      </c>
    </row>
    <row r="940" spans="1:17" x14ac:dyDescent="0.2">
      <c r="A940" s="2">
        <v>34871</v>
      </c>
      <c r="B940" t="s">
        <v>129</v>
      </c>
      <c r="C940" t="s">
        <v>119</v>
      </c>
      <c r="D940" t="s">
        <v>50</v>
      </c>
      <c r="E940" t="s">
        <v>50</v>
      </c>
      <c r="F940">
        <v>5</v>
      </c>
      <c r="G940">
        <v>2</v>
      </c>
      <c r="H940">
        <v>0</v>
      </c>
      <c r="I940">
        <v>0</v>
      </c>
      <c r="J940">
        <v>2</v>
      </c>
      <c r="K940">
        <v>0</v>
      </c>
      <c r="L940" t="s">
        <v>28</v>
      </c>
      <c r="M940" t="s">
        <v>195</v>
      </c>
      <c r="N940" t="s">
        <v>53</v>
      </c>
      <c r="O940" t="s">
        <v>122</v>
      </c>
      <c r="P940" t="s">
        <v>23</v>
      </c>
      <c r="Q940" t="s">
        <v>24</v>
      </c>
    </row>
    <row r="941" spans="1:17" x14ac:dyDescent="0.2">
      <c r="A941" s="2">
        <v>34871</v>
      </c>
      <c r="B941" t="s">
        <v>26</v>
      </c>
      <c r="C941" t="s">
        <v>43</v>
      </c>
      <c r="D941" t="s">
        <v>27</v>
      </c>
      <c r="E941" t="s">
        <v>19</v>
      </c>
      <c r="F941">
        <v>7</v>
      </c>
      <c r="G941">
        <v>23</v>
      </c>
      <c r="H941">
        <v>0</v>
      </c>
      <c r="I941">
        <v>0</v>
      </c>
      <c r="J941">
        <v>0</v>
      </c>
      <c r="K941">
        <v>0</v>
      </c>
      <c r="L941" t="s">
        <v>496</v>
      </c>
      <c r="M941" t="s">
        <v>160</v>
      </c>
      <c r="N941" t="s">
        <v>77</v>
      </c>
      <c r="O941" t="s">
        <v>122</v>
      </c>
      <c r="P941" t="s">
        <v>23</v>
      </c>
      <c r="Q941" t="s">
        <v>30</v>
      </c>
    </row>
    <row r="942" spans="1:17" x14ac:dyDescent="0.2">
      <c r="A942" s="2">
        <v>34872</v>
      </c>
      <c r="B942" t="s">
        <v>107</v>
      </c>
      <c r="C942" t="s">
        <v>180</v>
      </c>
      <c r="D942" t="s">
        <v>19</v>
      </c>
      <c r="E942" t="s">
        <v>50</v>
      </c>
      <c r="F942">
        <v>42</v>
      </c>
      <c r="G942">
        <v>25</v>
      </c>
      <c r="H942">
        <v>0</v>
      </c>
      <c r="I942">
        <v>0</v>
      </c>
      <c r="J942">
        <v>0</v>
      </c>
      <c r="K942">
        <v>0</v>
      </c>
      <c r="L942" t="s">
        <v>28</v>
      </c>
      <c r="M942" t="s">
        <v>310</v>
      </c>
      <c r="N942" t="s">
        <v>107</v>
      </c>
      <c r="O942" t="s">
        <v>22</v>
      </c>
      <c r="P942" t="s">
        <v>23</v>
      </c>
      <c r="Q942" t="s">
        <v>30</v>
      </c>
    </row>
    <row r="943" spans="1:17" x14ac:dyDescent="0.2">
      <c r="A943" s="2">
        <v>34872</v>
      </c>
      <c r="B943" t="s">
        <v>38</v>
      </c>
      <c r="C943" t="s">
        <v>442</v>
      </c>
      <c r="D943" t="s">
        <v>19</v>
      </c>
      <c r="E943" t="s">
        <v>57</v>
      </c>
      <c r="F943">
        <v>100</v>
      </c>
      <c r="G943">
        <v>108</v>
      </c>
      <c r="H943">
        <v>0</v>
      </c>
      <c r="I943">
        <v>0</v>
      </c>
      <c r="J943">
        <v>3</v>
      </c>
      <c r="K943">
        <v>2</v>
      </c>
      <c r="L943" t="s">
        <v>28</v>
      </c>
      <c r="M943" t="s">
        <v>310</v>
      </c>
      <c r="N943" t="s">
        <v>107</v>
      </c>
      <c r="O943" t="s">
        <v>122</v>
      </c>
      <c r="P943" t="s">
        <v>23</v>
      </c>
      <c r="Q943" t="s">
        <v>24</v>
      </c>
    </row>
    <row r="944" spans="1:17" x14ac:dyDescent="0.2">
      <c r="A944" s="2">
        <v>34873</v>
      </c>
      <c r="B944" t="s">
        <v>53</v>
      </c>
      <c r="C944" t="s">
        <v>129</v>
      </c>
      <c r="D944" t="s">
        <v>50</v>
      </c>
      <c r="E944" t="s">
        <v>50</v>
      </c>
      <c r="F944">
        <v>14</v>
      </c>
      <c r="G944">
        <v>5</v>
      </c>
      <c r="H944">
        <v>0</v>
      </c>
      <c r="I944">
        <v>0</v>
      </c>
      <c r="J944">
        <v>1</v>
      </c>
      <c r="K944">
        <v>2</v>
      </c>
      <c r="L944" t="s">
        <v>28</v>
      </c>
      <c r="M944" t="s">
        <v>397</v>
      </c>
      <c r="N944" t="s">
        <v>53</v>
      </c>
      <c r="O944" t="s">
        <v>22</v>
      </c>
      <c r="P944" t="s">
        <v>23</v>
      </c>
      <c r="Q944" t="s">
        <v>41</v>
      </c>
    </row>
    <row r="945" spans="1:17" x14ac:dyDescent="0.2">
      <c r="A945" s="2">
        <v>34874</v>
      </c>
      <c r="B945" t="s">
        <v>55</v>
      </c>
      <c r="C945" t="s">
        <v>199</v>
      </c>
      <c r="D945" t="s">
        <v>57</v>
      </c>
      <c r="E945" t="s">
        <v>36</v>
      </c>
      <c r="F945">
        <v>58</v>
      </c>
      <c r="G945">
        <v>27</v>
      </c>
      <c r="H945">
        <v>0</v>
      </c>
      <c r="I945">
        <v>0</v>
      </c>
      <c r="J945">
        <v>0</v>
      </c>
      <c r="K945">
        <v>1</v>
      </c>
      <c r="L945" t="s">
        <v>28</v>
      </c>
      <c r="M945" t="s">
        <v>501</v>
      </c>
      <c r="N945" t="s">
        <v>55</v>
      </c>
      <c r="O945" t="s">
        <v>22</v>
      </c>
      <c r="P945" t="s">
        <v>23</v>
      </c>
      <c r="Q945" t="s">
        <v>41</v>
      </c>
    </row>
    <row r="946" spans="1:17" x14ac:dyDescent="0.2">
      <c r="A946" s="2">
        <v>34874</v>
      </c>
      <c r="B946" t="s">
        <v>26</v>
      </c>
      <c r="C946" t="s">
        <v>135</v>
      </c>
      <c r="D946" t="s">
        <v>27</v>
      </c>
      <c r="E946" t="s">
        <v>36</v>
      </c>
      <c r="F946">
        <v>7</v>
      </c>
      <c r="G946">
        <v>18</v>
      </c>
      <c r="H946">
        <v>0</v>
      </c>
      <c r="I946">
        <v>0</v>
      </c>
      <c r="J946">
        <v>2</v>
      </c>
      <c r="K946">
        <v>1</v>
      </c>
      <c r="L946" t="s">
        <v>496</v>
      </c>
      <c r="M946" t="s">
        <v>277</v>
      </c>
      <c r="N946" t="s">
        <v>77</v>
      </c>
      <c r="O946" t="s">
        <v>122</v>
      </c>
      <c r="P946" t="s">
        <v>23</v>
      </c>
      <c r="Q946" t="s">
        <v>24</v>
      </c>
    </row>
    <row r="947" spans="1:17" x14ac:dyDescent="0.2">
      <c r="A947" s="2">
        <v>34875</v>
      </c>
      <c r="B947" t="s">
        <v>296</v>
      </c>
      <c r="C947" t="s">
        <v>45</v>
      </c>
      <c r="D947" t="s">
        <v>36</v>
      </c>
      <c r="E947" t="s">
        <v>36</v>
      </c>
      <c r="F947">
        <v>75</v>
      </c>
      <c r="G947">
        <v>41</v>
      </c>
      <c r="H947">
        <v>0</v>
      </c>
      <c r="I947">
        <v>0</v>
      </c>
      <c r="J947">
        <v>3</v>
      </c>
      <c r="K947">
        <v>1</v>
      </c>
      <c r="L947" t="s">
        <v>28</v>
      </c>
      <c r="M947" t="s">
        <v>502</v>
      </c>
      <c r="N947" t="s">
        <v>296</v>
      </c>
      <c r="O947" t="s">
        <v>22</v>
      </c>
      <c r="P947" t="s">
        <v>23</v>
      </c>
      <c r="Q947" t="s">
        <v>24</v>
      </c>
    </row>
    <row r="948" spans="1:17" x14ac:dyDescent="0.2">
      <c r="A948" s="2">
        <v>34875</v>
      </c>
      <c r="B948" t="s">
        <v>18</v>
      </c>
      <c r="C948" t="s">
        <v>442</v>
      </c>
      <c r="D948" t="s">
        <v>19</v>
      </c>
      <c r="E948" t="s">
        <v>57</v>
      </c>
      <c r="F948">
        <v>36</v>
      </c>
      <c r="G948">
        <v>108</v>
      </c>
      <c r="H948">
        <v>0</v>
      </c>
      <c r="I948">
        <v>0</v>
      </c>
      <c r="J948">
        <v>7</v>
      </c>
      <c r="K948">
        <v>0</v>
      </c>
      <c r="L948" t="s">
        <v>28</v>
      </c>
      <c r="M948" t="s">
        <v>503</v>
      </c>
      <c r="N948" t="s">
        <v>18</v>
      </c>
      <c r="O948" t="s">
        <v>22</v>
      </c>
      <c r="P948" t="s">
        <v>23</v>
      </c>
      <c r="Q948" t="s">
        <v>24</v>
      </c>
    </row>
    <row r="949" spans="1:17" x14ac:dyDescent="0.2">
      <c r="A949" s="2">
        <v>34875</v>
      </c>
      <c r="B949" t="s">
        <v>77</v>
      </c>
      <c r="C949" t="s">
        <v>43</v>
      </c>
      <c r="D949" t="s">
        <v>27</v>
      </c>
      <c r="E949" t="s">
        <v>19</v>
      </c>
      <c r="F949">
        <v>34</v>
      </c>
      <c r="G949">
        <v>23</v>
      </c>
      <c r="H949">
        <v>0</v>
      </c>
      <c r="I949">
        <v>0</v>
      </c>
      <c r="J949">
        <v>0</v>
      </c>
      <c r="K949">
        <v>0</v>
      </c>
      <c r="L949" t="s">
        <v>496</v>
      </c>
      <c r="M949" t="s">
        <v>319</v>
      </c>
      <c r="N949" t="s">
        <v>77</v>
      </c>
      <c r="O949" t="s">
        <v>22</v>
      </c>
      <c r="P949" t="s">
        <v>23</v>
      </c>
      <c r="Q949" t="s">
        <v>30</v>
      </c>
    </row>
    <row r="950" spans="1:17" x14ac:dyDescent="0.2">
      <c r="A950" s="2">
        <v>34878</v>
      </c>
      <c r="B950" t="s">
        <v>18</v>
      </c>
      <c r="C950" t="s">
        <v>442</v>
      </c>
      <c r="D950" t="s">
        <v>19</v>
      </c>
      <c r="E950" t="s">
        <v>57</v>
      </c>
      <c r="F950">
        <v>36</v>
      </c>
      <c r="G950">
        <v>108</v>
      </c>
      <c r="H950">
        <v>0</v>
      </c>
      <c r="I950">
        <v>0</v>
      </c>
      <c r="J950">
        <v>2</v>
      </c>
      <c r="K950">
        <v>2</v>
      </c>
      <c r="L950" t="s">
        <v>28</v>
      </c>
      <c r="M950" t="s">
        <v>504</v>
      </c>
      <c r="N950" t="s">
        <v>18</v>
      </c>
      <c r="O950" t="s">
        <v>22</v>
      </c>
      <c r="P950" t="s">
        <v>23</v>
      </c>
      <c r="Q950" t="s">
        <v>30</v>
      </c>
    </row>
    <row r="951" spans="1:17" x14ac:dyDescent="0.2">
      <c r="A951" s="2">
        <v>34880</v>
      </c>
      <c r="B951" t="s">
        <v>39</v>
      </c>
      <c r="C951" t="s">
        <v>55</v>
      </c>
      <c r="D951" t="s">
        <v>19</v>
      </c>
      <c r="E951" t="s">
        <v>57</v>
      </c>
      <c r="F951">
        <v>10</v>
      </c>
      <c r="G951">
        <v>58</v>
      </c>
      <c r="H951">
        <v>0</v>
      </c>
      <c r="I951">
        <v>0</v>
      </c>
      <c r="J951">
        <v>2</v>
      </c>
      <c r="K951">
        <v>0</v>
      </c>
      <c r="L951" t="s">
        <v>28</v>
      </c>
      <c r="M951" t="s">
        <v>505</v>
      </c>
      <c r="N951" t="s">
        <v>39</v>
      </c>
      <c r="O951" t="s">
        <v>22</v>
      </c>
      <c r="P951" t="s">
        <v>23</v>
      </c>
      <c r="Q951" t="s">
        <v>24</v>
      </c>
    </row>
    <row r="952" spans="1:17" x14ac:dyDescent="0.2">
      <c r="A952" s="2">
        <v>34880</v>
      </c>
      <c r="B952" t="s">
        <v>38</v>
      </c>
      <c r="C952" t="s">
        <v>31</v>
      </c>
      <c r="D952" t="s">
        <v>19</v>
      </c>
      <c r="E952" t="s">
        <v>19</v>
      </c>
      <c r="F952">
        <v>100</v>
      </c>
      <c r="G952">
        <v>76</v>
      </c>
      <c r="H952">
        <v>0</v>
      </c>
      <c r="I952">
        <v>0</v>
      </c>
      <c r="J952">
        <v>1</v>
      </c>
      <c r="K952">
        <v>0</v>
      </c>
      <c r="L952" t="s">
        <v>28</v>
      </c>
      <c r="M952" t="s">
        <v>40</v>
      </c>
      <c r="N952" t="s">
        <v>38</v>
      </c>
      <c r="O952" t="s">
        <v>22</v>
      </c>
      <c r="P952" t="s">
        <v>23</v>
      </c>
      <c r="Q952" t="s">
        <v>24</v>
      </c>
    </row>
    <row r="953" spans="1:17" x14ac:dyDescent="0.2">
      <c r="A953" s="2">
        <v>34881</v>
      </c>
      <c r="B953" t="s">
        <v>136</v>
      </c>
      <c r="C953" t="s">
        <v>199</v>
      </c>
      <c r="D953" t="s">
        <v>36</v>
      </c>
      <c r="E953" t="s">
        <v>36</v>
      </c>
      <c r="F953">
        <v>31</v>
      </c>
      <c r="G953">
        <v>27</v>
      </c>
      <c r="H953">
        <v>0</v>
      </c>
      <c r="I953">
        <v>0</v>
      </c>
      <c r="J953">
        <v>2</v>
      </c>
      <c r="K953">
        <v>0</v>
      </c>
      <c r="L953" t="s">
        <v>28</v>
      </c>
      <c r="M953" t="s">
        <v>340</v>
      </c>
      <c r="N953" t="s">
        <v>136</v>
      </c>
      <c r="O953" t="s">
        <v>22</v>
      </c>
      <c r="P953" t="s">
        <v>23</v>
      </c>
      <c r="Q953" t="s">
        <v>24</v>
      </c>
    </row>
    <row r="954" spans="1:17" x14ac:dyDescent="0.2">
      <c r="A954" s="2">
        <v>34881</v>
      </c>
      <c r="B954" t="s">
        <v>42</v>
      </c>
      <c r="C954" t="s">
        <v>17</v>
      </c>
      <c r="D954" t="s">
        <v>19</v>
      </c>
      <c r="E954" t="s">
        <v>19</v>
      </c>
      <c r="F954">
        <v>73</v>
      </c>
      <c r="G954">
        <v>62</v>
      </c>
      <c r="H954">
        <v>0</v>
      </c>
      <c r="I954">
        <v>0</v>
      </c>
      <c r="J954">
        <v>4</v>
      </c>
      <c r="K954">
        <v>1</v>
      </c>
      <c r="L954" t="s">
        <v>28</v>
      </c>
      <c r="M954" t="s">
        <v>44</v>
      </c>
      <c r="N954" t="s">
        <v>42</v>
      </c>
      <c r="O954" t="s">
        <v>22</v>
      </c>
      <c r="P954" t="s">
        <v>23</v>
      </c>
      <c r="Q954" t="s">
        <v>24</v>
      </c>
    </row>
    <row r="955" spans="1:17" x14ac:dyDescent="0.2">
      <c r="A955" s="2">
        <v>34882</v>
      </c>
      <c r="B955" t="s">
        <v>76</v>
      </c>
      <c r="C955" t="s">
        <v>48</v>
      </c>
      <c r="D955" t="s">
        <v>50</v>
      </c>
      <c r="E955" t="s">
        <v>50</v>
      </c>
      <c r="F955">
        <v>49</v>
      </c>
      <c r="G955">
        <v>121</v>
      </c>
      <c r="H955">
        <v>0</v>
      </c>
      <c r="I955">
        <v>0</v>
      </c>
      <c r="J955">
        <v>2</v>
      </c>
      <c r="K955">
        <v>0</v>
      </c>
      <c r="L955" t="s">
        <v>28</v>
      </c>
      <c r="M955" t="s">
        <v>506</v>
      </c>
      <c r="N955" t="s">
        <v>76</v>
      </c>
      <c r="O955" t="s">
        <v>22</v>
      </c>
      <c r="P955" t="s">
        <v>23</v>
      </c>
      <c r="Q955" t="s">
        <v>24</v>
      </c>
    </row>
    <row r="956" spans="1:17" x14ac:dyDescent="0.2">
      <c r="A956" s="2">
        <v>34885</v>
      </c>
      <c r="B956" t="s">
        <v>18</v>
      </c>
      <c r="C956" t="s">
        <v>32</v>
      </c>
      <c r="D956" t="s">
        <v>19</v>
      </c>
      <c r="E956" t="s">
        <v>19</v>
      </c>
      <c r="F956">
        <v>36</v>
      </c>
      <c r="G956">
        <v>124</v>
      </c>
      <c r="H956">
        <v>0</v>
      </c>
      <c r="I956">
        <v>0</v>
      </c>
      <c r="J956">
        <v>4</v>
      </c>
      <c r="K956">
        <v>1</v>
      </c>
      <c r="L956" t="s">
        <v>507</v>
      </c>
      <c r="M956" t="s">
        <v>64</v>
      </c>
      <c r="N956" t="s">
        <v>18</v>
      </c>
      <c r="O956" t="s">
        <v>22</v>
      </c>
      <c r="P956" t="s">
        <v>23</v>
      </c>
      <c r="Q956" t="s">
        <v>24</v>
      </c>
    </row>
    <row r="957" spans="1:17" x14ac:dyDescent="0.2">
      <c r="A957" s="2">
        <v>34886</v>
      </c>
      <c r="B957" t="s">
        <v>26</v>
      </c>
      <c r="C957" t="s">
        <v>38</v>
      </c>
      <c r="D957" t="s">
        <v>27</v>
      </c>
      <c r="E957" t="s">
        <v>19</v>
      </c>
      <c r="F957">
        <v>7</v>
      </c>
      <c r="G957">
        <v>100</v>
      </c>
      <c r="H957">
        <v>0</v>
      </c>
      <c r="I957">
        <v>0</v>
      </c>
      <c r="J957">
        <v>1</v>
      </c>
      <c r="K957">
        <v>2</v>
      </c>
      <c r="L957" t="s">
        <v>507</v>
      </c>
      <c r="M957" t="s">
        <v>508</v>
      </c>
      <c r="N957" t="s">
        <v>18</v>
      </c>
      <c r="O957" t="s">
        <v>122</v>
      </c>
      <c r="P957" t="s">
        <v>23</v>
      </c>
      <c r="Q957" t="s">
        <v>41</v>
      </c>
    </row>
    <row r="958" spans="1:17" x14ac:dyDescent="0.2">
      <c r="A958" s="2">
        <v>34887</v>
      </c>
      <c r="B958" t="s">
        <v>25</v>
      </c>
      <c r="C958" t="s">
        <v>31</v>
      </c>
      <c r="D958" t="s">
        <v>19</v>
      </c>
      <c r="E958" t="s">
        <v>19</v>
      </c>
      <c r="F958">
        <v>1</v>
      </c>
      <c r="G958">
        <v>76</v>
      </c>
      <c r="H958">
        <v>0</v>
      </c>
      <c r="I958">
        <v>0</v>
      </c>
      <c r="J958">
        <v>1</v>
      </c>
      <c r="K958">
        <v>0</v>
      </c>
      <c r="L958" t="s">
        <v>507</v>
      </c>
      <c r="M958" t="s">
        <v>504</v>
      </c>
      <c r="N958" t="s">
        <v>18</v>
      </c>
      <c r="O958" t="s">
        <v>122</v>
      </c>
      <c r="P958" t="s">
        <v>23</v>
      </c>
      <c r="Q958" t="s">
        <v>24</v>
      </c>
    </row>
    <row r="959" spans="1:17" x14ac:dyDescent="0.2">
      <c r="A959" s="2">
        <v>34887</v>
      </c>
      <c r="B959" t="s">
        <v>43</v>
      </c>
      <c r="C959" t="s">
        <v>42</v>
      </c>
      <c r="D959" t="s">
        <v>19</v>
      </c>
      <c r="E959" t="s">
        <v>19</v>
      </c>
      <c r="F959">
        <v>23</v>
      </c>
      <c r="G959">
        <v>73</v>
      </c>
      <c r="H959">
        <v>0</v>
      </c>
      <c r="I959">
        <v>0</v>
      </c>
      <c r="J959">
        <v>1</v>
      </c>
      <c r="K959">
        <v>1</v>
      </c>
      <c r="L959" t="s">
        <v>507</v>
      </c>
      <c r="M959" t="s">
        <v>504</v>
      </c>
      <c r="N959" t="s">
        <v>18</v>
      </c>
      <c r="O959" t="s">
        <v>122</v>
      </c>
      <c r="P959" t="s">
        <v>23</v>
      </c>
      <c r="Q959" t="s">
        <v>30</v>
      </c>
    </row>
    <row r="960" spans="1:17" x14ac:dyDescent="0.2">
      <c r="A960" s="2">
        <v>34888</v>
      </c>
      <c r="B960" t="s">
        <v>39</v>
      </c>
      <c r="C960" t="s">
        <v>17</v>
      </c>
      <c r="D960" t="s">
        <v>19</v>
      </c>
      <c r="E960" t="s">
        <v>19</v>
      </c>
      <c r="F960">
        <v>10</v>
      </c>
      <c r="G960">
        <v>62</v>
      </c>
      <c r="H960">
        <v>0</v>
      </c>
      <c r="I960">
        <v>0</v>
      </c>
      <c r="J960">
        <v>2</v>
      </c>
      <c r="K960">
        <v>1</v>
      </c>
      <c r="L960" t="s">
        <v>507</v>
      </c>
      <c r="M960" t="s">
        <v>503</v>
      </c>
      <c r="N960" t="s">
        <v>18</v>
      </c>
      <c r="O960" t="s">
        <v>122</v>
      </c>
      <c r="P960" t="s">
        <v>23</v>
      </c>
      <c r="Q960" t="s">
        <v>24</v>
      </c>
    </row>
    <row r="961" spans="1:17" x14ac:dyDescent="0.2">
      <c r="A961" s="2">
        <v>34888</v>
      </c>
      <c r="B961" t="s">
        <v>77</v>
      </c>
      <c r="C961" t="s">
        <v>107</v>
      </c>
      <c r="D961" t="s">
        <v>27</v>
      </c>
      <c r="E961" t="s">
        <v>19</v>
      </c>
      <c r="F961">
        <v>34</v>
      </c>
      <c r="G961">
        <v>42</v>
      </c>
      <c r="H961">
        <v>0</v>
      </c>
      <c r="I961">
        <v>0</v>
      </c>
      <c r="J961">
        <v>2</v>
      </c>
      <c r="K961">
        <v>1</v>
      </c>
      <c r="L961" t="s">
        <v>507</v>
      </c>
      <c r="M961" t="s">
        <v>503</v>
      </c>
      <c r="N961" t="s">
        <v>18</v>
      </c>
      <c r="O961" t="s">
        <v>122</v>
      </c>
      <c r="P961" t="s">
        <v>23</v>
      </c>
      <c r="Q961" t="s">
        <v>24</v>
      </c>
    </row>
    <row r="962" spans="1:17" x14ac:dyDescent="0.2">
      <c r="A962" s="2">
        <v>34889</v>
      </c>
      <c r="B962" t="s">
        <v>26</v>
      </c>
      <c r="C962" t="s">
        <v>32</v>
      </c>
      <c r="D962" t="s">
        <v>27</v>
      </c>
      <c r="E962" t="s">
        <v>19</v>
      </c>
      <c r="F962">
        <v>7</v>
      </c>
      <c r="G962">
        <v>124</v>
      </c>
      <c r="H962">
        <v>0</v>
      </c>
      <c r="I962">
        <v>0</v>
      </c>
      <c r="J962">
        <v>3</v>
      </c>
      <c r="K962">
        <v>1</v>
      </c>
      <c r="L962" t="s">
        <v>507</v>
      </c>
      <c r="M962" t="s">
        <v>508</v>
      </c>
      <c r="N962" t="s">
        <v>18</v>
      </c>
      <c r="O962" t="s">
        <v>122</v>
      </c>
      <c r="P962" t="s">
        <v>23</v>
      </c>
      <c r="Q962" t="s">
        <v>24</v>
      </c>
    </row>
    <row r="963" spans="1:17" x14ac:dyDescent="0.2">
      <c r="A963" s="2">
        <v>34889</v>
      </c>
      <c r="B963" t="s">
        <v>469</v>
      </c>
      <c r="C963" t="s">
        <v>183</v>
      </c>
      <c r="D963" t="s">
        <v>115</v>
      </c>
      <c r="E963" t="s">
        <v>36</v>
      </c>
      <c r="F963">
        <v>119</v>
      </c>
      <c r="G963">
        <v>20</v>
      </c>
      <c r="H963">
        <v>0</v>
      </c>
      <c r="I963">
        <v>0</v>
      </c>
      <c r="J963">
        <v>0</v>
      </c>
      <c r="K963">
        <v>0</v>
      </c>
      <c r="L963" t="s">
        <v>28</v>
      </c>
      <c r="M963" t="s">
        <v>470</v>
      </c>
      <c r="N963" t="s">
        <v>469</v>
      </c>
      <c r="O963" t="s">
        <v>22</v>
      </c>
      <c r="P963" t="s">
        <v>23</v>
      </c>
      <c r="Q963" t="s">
        <v>30</v>
      </c>
    </row>
    <row r="964" spans="1:17" x14ac:dyDescent="0.2">
      <c r="A964" s="2">
        <v>34889</v>
      </c>
      <c r="B964" t="s">
        <v>18</v>
      </c>
      <c r="C964" t="s">
        <v>38</v>
      </c>
      <c r="D964" t="s">
        <v>19</v>
      </c>
      <c r="E964" t="s">
        <v>19</v>
      </c>
      <c r="F964">
        <v>36</v>
      </c>
      <c r="G964">
        <v>100</v>
      </c>
      <c r="H964">
        <v>0</v>
      </c>
      <c r="I964">
        <v>0</v>
      </c>
      <c r="J964">
        <v>1</v>
      </c>
      <c r="K964">
        <v>0</v>
      </c>
      <c r="L964" t="s">
        <v>507</v>
      </c>
      <c r="M964" t="s">
        <v>64</v>
      </c>
      <c r="N964" t="s">
        <v>18</v>
      </c>
      <c r="O964" t="s">
        <v>22</v>
      </c>
      <c r="P964" t="s">
        <v>23</v>
      </c>
      <c r="Q964" t="s">
        <v>24</v>
      </c>
    </row>
    <row r="965" spans="1:17" x14ac:dyDescent="0.2">
      <c r="A965" s="2">
        <v>34890</v>
      </c>
      <c r="B965" t="s">
        <v>25</v>
      </c>
      <c r="C965" t="s">
        <v>42</v>
      </c>
      <c r="D965" t="s">
        <v>19</v>
      </c>
      <c r="E965" t="s">
        <v>19</v>
      </c>
      <c r="F965">
        <v>1</v>
      </c>
      <c r="G965">
        <v>73</v>
      </c>
      <c r="H965">
        <v>0</v>
      </c>
      <c r="I965">
        <v>0</v>
      </c>
      <c r="J965">
        <v>2</v>
      </c>
      <c r="K965">
        <v>0</v>
      </c>
      <c r="L965" t="s">
        <v>507</v>
      </c>
      <c r="M965" t="s">
        <v>504</v>
      </c>
      <c r="N965" t="s">
        <v>18</v>
      </c>
      <c r="O965" t="s">
        <v>122</v>
      </c>
      <c r="P965" t="s">
        <v>23</v>
      </c>
      <c r="Q965" t="s">
        <v>24</v>
      </c>
    </row>
    <row r="966" spans="1:17" x14ac:dyDescent="0.2">
      <c r="A966" s="2">
        <v>34890</v>
      </c>
      <c r="B966" t="s">
        <v>43</v>
      </c>
      <c r="C966" t="s">
        <v>31</v>
      </c>
      <c r="D966" t="s">
        <v>19</v>
      </c>
      <c r="E966" t="s">
        <v>19</v>
      </c>
      <c r="F966">
        <v>23</v>
      </c>
      <c r="G966">
        <v>76</v>
      </c>
      <c r="H966">
        <v>0</v>
      </c>
      <c r="I966">
        <v>0</v>
      </c>
      <c r="J966">
        <v>1</v>
      </c>
      <c r="K966">
        <v>0</v>
      </c>
      <c r="L966" t="s">
        <v>507</v>
      </c>
      <c r="M966" t="s">
        <v>504</v>
      </c>
      <c r="N966" t="s">
        <v>18</v>
      </c>
      <c r="O966" t="s">
        <v>122</v>
      </c>
      <c r="P966" t="s">
        <v>23</v>
      </c>
      <c r="Q966" t="s">
        <v>24</v>
      </c>
    </row>
    <row r="967" spans="1:17" x14ac:dyDescent="0.2">
      <c r="A967" s="2">
        <v>34891</v>
      </c>
      <c r="B967" t="s">
        <v>39</v>
      </c>
      <c r="C967" t="s">
        <v>107</v>
      </c>
      <c r="D967" t="s">
        <v>19</v>
      </c>
      <c r="E967" t="s">
        <v>19</v>
      </c>
      <c r="F967">
        <v>10</v>
      </c>
      <c r="G967">
        <v>42</v>
      </c>
      <c r="H967">
        <v>0</v>
      </c>
      <c r="I967">
        <v>0</v>
      </c>
      <c r="J967">
        <v>4</v>
      </c>
      <c r="K967">
        <v>0</v>
      </c>
      <c r="L967" t="s">
        <v>507</v>
      </c>
      <c r="M967" t="s">
        <v>503</v>
      </c>
      <c r="N967" t="s">
        <v>18</v>
      </c>
      <c r="O967" t="s">
        <v>122</v>
      </c>
      <c r="P967" t="s">
        <v>23</v>
      </c>
      <c r="Q967" t="s">
        <v>24</v>
      </c>
    </row>
    <row r="968" spans="1:17" x14ac:dyDescent="0.2">
      <c r="A968" s="2">
        <v>34891</v>
      </c>
      <c r="B968" t="s">
        <v>77</v>
      </c>
      <c r="C968" t="s">
        <v>17</v>
      </c>
      <c r="D968" t="s">
        <v>27</v>
      </c>
      <c r="E968" t="s">
        <v>19</v>
      </c>
      <c r="F968">
        <v>34</v>
      </c>
      <c r="G968">
        <v>62</v>
      </c>
      <c r="H968">
        <v>0</v>
      </c>
      <c r="I968">
        <v>0</v>
      </c>
      <c r="J968">
        <v>0</v>
      </c>
      <c r="K968">
        <v>1</v>
      </c>
      <c r="L968" t="s">
        <v>507</v>
      </c>
      <c r="M968" t="s">
        <v>503</v>
      </c>
      <c r="N968" t="s">
        <v>18</v>
      </c>
      <c r="O968" t="s">
        <v>122</v>
      </c>
      <c r="P968" t="s">
        <v>23</v>
      </c>
      <c r="Q968" t="s">
        <v>41</v>
      </c>
    </row>
    <row r="969" spans="1:17" x14ac:dyDescent="0.2">
      <c r="A969" s="2">
        <v>34892</v>
      </c>
      <c r="B969" t="s">
        <v>38</v>
      </c>
      <c r="C969" t="s">
        <v>32</v>
      </c>
      <c r="D969" t="s">
        <v>19</v>
      </c>
      <c r="E969" t="s">
        <v>19</v>
      </c>
      <c r="F969">
        <v>100</v>
      </c>
      <c r="G969">
        <v>124</v>
      </c>
      <c r="H969">
        <v>0</v>
      </c>
      <c r="I969">
        <v>0</v>
      </c>
      <c r="J969">
        <v>3</v>
      </c>
      <c r="K969">
        <v>2</v>
      </c>
      <c r="L969" t="s">
        <v>507</v>
      </c>
      <c r="M969" t="s">
        <v>508</v>
      </c>
      <c r="N969" t="s">
        <v>18</v>
      </c>
      <c r="O969" t="s">
        <v>122</v>
      </c>
      <c r="P969" t="s">
        <v>23</v>
      </c>
      <c r="Q969" t="s">
        <v>24</v>
      </c>
    </row>
    <row r="970" spans="1:17" x14ac:dyDescent="0.2">
      <c r="A970" s="2">
        <v>34893</v>
      </c>
      <c r="B970" t="s">
        <v>25</v>
      </c>
      <c r="C970" t="s">
        <v>43</v>
      </c>
      <c r="D970" t="s">
        <v>19</v>
      </c>
      <c r="E970" t="s">
        <v>19</v>
      </c>
      <c r="F970">
        <v>1</v>
      </c>
      <c r="G970">
        <v>23</v>
      </c>
      <c r="H970">
        <v>0</v>
      </c>
      <c r="I970">
        <v>0</v>
      </c>
      <c r="J970">
        <v>3</v>
      </c>
      <c r="K970">
        <v>0</v>
      </c>
      <c r="L970" t="s">
        <v>507</v>
      </c>
      <c r="M970" t="s">
        <v>504</v>
      </c>
      <c r="N970" t="s">
        <v>18</v>
      </c>
      <c r="O970" t="s">
        <v>122</v>
      </c>
      <c r="P970" t="s">
        <v>23</v>
      </c>
      <c r="Q970" t="s">
        <v>24</v>
      </c>
    </row>
    <row r="971" spans="1:17" x14ac:dyDescent="0.2">
      <c r="A971" s="2">
        <v>34893</v>
      </c>
      <c r="B971" t="s">
        <v>42</v>
      </c>
      <c r="C971" t="s">
        <v>31</v>
      </c>
      <c r="D971" t="s">
        <v>19</v>
      </c>
      <c r="E971" t="s">
        <v>19</v>
      </c>
      <c r="F971">
        <v>73</v>
      </c>
      <c r="G971">
        <v>76</v>
      </c>
      <c r="H971">
        <v>0</v>
      </c>
      <c r="I971">
        <v>0</v>
      </c>
      <c r="J971">
        <v>1</v>
      </c>
      <c r="K971">
        <v>2</v>
      </c>
      <c r="L971" t="s">
        <v>507</v>
      </c>
      <c r="M971" t="s">
        <v>504</v>
      </c>
      <c r="N971" t="s">
        <v>18</v>
      </c>
      <c r="O971" t="s">
        <v>122</v>
      </c>
      <c r="P971" t="s">
        <v>23</v>
      </c>
      <c r="Q971" t="s">
        <v>41</v>
      </c>
    </row>
    <row r="972" spans="1:17" x14ac:dyDescent="0.2">
      <c r="A972" s="2">
        <v>34893</v>
      </c>
      <c r="B972" t="s">
        <v>18</v>
      </c>
      <c r="C972" t="s">
        <v>26</v>
      </c>
      <c r="D972" t="s">
        <v>19</v>
      </c>
      <c r="E972" t="s">
        <v>27</v>
      </c>
      <c r="F972">
        <v>36</v>
      </c>
      <c r="G972">
        <v>7</v>
      </c>
      <c r="H972">
        <v>0</v>
      </c>
      <c r="I972">
        <v>0</v>
      </c>
      <c r="J972">
        <v>1</v>
      </c>
      <c r="K972">
        <v>1</v>
      </c>
      <c r="L972" t="s">
        <v>507</v>
      </c>
      <c r="M972" t="s">
        <v>64</v>
      </c>
      <c r="N972" t="s">
        <v>18</v>
      </c>
      <c r="O972" t="s">
        <v>22</v>
      </c>
      <c r="P972" t="s">
        <v>23</v>
      </c>
      <c r="Q972" t="s">
        <v>30</v>
      </c>
    </row>
    <row r="973" spans="1:17" x14ac:dyDescent="0.2">
      <c r="A973" s="2">
        <v>34894</v>
      </c>
      <c r="B973" t="s">
        <v>39</v>
      </c>
      <c r="C973" t="s">
        <v>77</v>
      </c>
      <c r="D973" t="s">
        <v>19</v>
      </c>
      <c r="E973" t="s">
        <v>27</v>
      </c>
      <c r="F973">
        <v>10</v>
      </c>
      <c r="G973">
        <v>34</v>
      </c>
      <c r="H973">
        <v>0</v>
      </c>
      <c r="I973">
        <v>0</v>
      </c>
      <c r="J973">
        <v>0</v>
      </c>
      <c r="K973">
        <v>3</v>
      </c>
      <c r="L973" t="s">
        <v>507</v>
      </c>
      <c r="M973" t="s">
        <v>503</v>
      </c>
      <c r="N973" t="s">
        <v>18</v>
      </c>
      <c r="O973" t="s">
        <v>122</v>
      </c>
      <c r="P973" t="s">
        <v>23</v>
      </c>
      <c r="Q973" t="s">
        <v>41</v>
      </c>
    </row>
    <row r="974" spans="1:17" x14ac:dyDescent="0.2">
      <c r="A974" s="2">
        <v>34894</v>
      </c>
      <c r="B974" t="s">
        <v>107</v>
      </c>
      <c r="C974" t="s">
        <v>17</v>
      </c>
      <c r="D974" t="s">
        <v>19</v>
      </c>
      <c r="E974" t="s">
        <v>19</v>
      </c>
      <c r="F974">
        <v>42</v>
      </c>
      <c r="G974">
        <v>62</v>
      </c>
      <c r="H974">
        <v>0</v>
      </c>
      <c r="I974">
        <v>0</v>
      </c>
      <c r="J974">
        <v>2</v>
      </c>
      <c r="K974">
        <v>2</v>
      </c>
      <c r="L974" t="s">
        <v>507</v>
      </c>
      <c r="M974" t="s">
        <v>503</v>
      </c>
      <c r="N974" t="s">
        <v>18</v>
      </c>
      <c r="O974" t="s">
        <v>122</v>
      </c>
      <c r="P974" t="s">
        <v>23</v>
      </c>
      <c r="Q974" t="s">
        <v>30</v>
      </c>
    </row>
    <row r="975" spans="1:17" x14ac:dyDescent="0.2">
      <c r="A975" s="2">
        <v>34894</v>
      </c>
      <c r="B975" t="s">
        <v>183</v>
      </c>
      <c r="C975" t="s">
        <v>150</v>
      </c>
      <c r="D975" t="s">
        <v>36</v>
      </c>
      <c r="E975" t="s">
        <v>36</v>
      </c>
      <c r="F975">
        <v>20</v>
      </c>
      <c r="G975">
        <v>57</v>
      </c>
      <c r="H975">
        <v>0</v>
      </c>
      <c r="I975">
        <v>0</v>
      </c>
      <c r="J975">
        <v>1</v>
      </c>
      <c r="K975">
        <v>1</v>
      </c>
      <c r="L975" t="s">
        <v>62</v>
      </c>
      <c r="M975" t="s">
        <v>266</v>
      </c>
      <c r="N975" t="s">
        <v>183</v>
      </c>
      <c r="O975" t="s">
        <v>22</v>
      </c>
      <c r="P975" t="s">
        <v>23</v>
      </c>
      <c r="Q975" t="s">
        <v>30</v>
      </c>
    </row>
    <row r="976" spans="1:17" x14ac:dyDescent="0.2">
      <c r="A976" s="2">
        <v>34894</v>
      </c>
      <c r="B976" t="s">
        <v>197</v>
      </c>
      <c r="C976" t="s">
        <v>365</v>
      </c>
      <c r="D976" t="s">
        <v>36</v>
      </c>
      <c r="E976" t="s">
        <v>36</v>
      </c>
      <c r="F976">
        <v>107</v>
      </c>
      <c r="G976">
        <v>82</v>
      </c>
      <c r="H976">
        <v>0</v>
      </c>
      <c r="I976">
        <v>0</v>
      </c>
      <c r="J976">
        <v>2</v>
      </c>
      <c r="K976">
        <v>1</v>
      </c>
      <c r="L976" t="s">
        <v>62</v>
      </c>
      <c r="M976" t="s">
        <v>225</v>
      </c>
      <c r="N976" t="s">
        <v>197</v>
      </c>
      <c r="O976" t="s">
        <v>22</v>
      </c>
      <c r="P976" t="s">
        <v>23</v>
      </c>
      <c r="Q976" t="s">
        <v>24</v>
      </c>
    </row>
    <row r="977" spans="1:17" x14ac:dyDescent="0.2">
      <c r="A977" s="2">
        <v>34895</v>
      </c>
      <c r="B977" t="s">
        <v>211</v>
      </c>
      <c r="C977" t="s">
        <v>374</v>
      </c>
      <c r="D977" t="s">
        <v>36</v>
      </c>
      <c r="E977" t="s">
        <v>36</v>
      </c>
      <c r="F977">
        <v>71</v>
      </c>
      <c r="G977">
        <v>97</v>
      </c>
      <c r="H977">
        <v>0</v>
      </c>
      <c r="I977">
        <v>0</v>
      </c>
      <c r="J977">
        <v>2</v>
      </c>
      <c r="K977">
        <v>0</v>
      </c>
      <c r="L977" t="s">
        <v>62</v>
      </c>
      <c r="M977" t="s">
        <v>373</v>
      </c>
      <c r="N977" t="s">
        <v>211</v>
      </c>
      <c r="O977" t="s">
        <v>22</v>
      </c>
      <c r="P977" t="s">
        <v>23</v>
      </c>
      <c r="Q977" t="s">
        <v>24</v>
      </c>
    </row>
    <row r="978" spans="1:17" x14ac:dyDescent="0.2">
      <c r="A978" s="2">
        <v>34895</v>
      </c>
      <c r="B978" t="s">
        <v>128</v>
      </c>
      <c r="C978" t="s">
        <v>118</v>
      </c>
      <c r="D978" t="s">
        <v>36</v>
      </c>
      <c r="E978" t="s">
        <v>36</v>
      </c>
      <c r="F978">
        <v>24</v>
      </c>
      <c r="G978">
        <v>43</v>
      </c>
      <c r="H978">
        <v>0</v>
      </c>
      <c r="I978">
        <v>0</v>
      </c>
      <c r="J978">
        <v>4</v>
      </c>
      <c r="K978">
        <v>0</v>
      </c>
      <c r="L978" t="s">
        <v>62</v>
      </c>
      <c r="M978" t="s">
        <v>130</v>
      </c>
      <c r="N978" t="s">
        <v>128</v>
      </c>
      <c r="O978" t="s">
        <v>22</v>
      </c>
      <c r="P978" t="s">
        <v>23</v>
      </c>
      <c r="Q978" t="s">
        <v>24</v>
      </c>
    </row>
    <row r="979" spans="1:17" x14ac:dyDescent="0.2">
      <c r="A979" s="2">
        <v>34895</v>
      </c>
      <c r="B979" t="s">
        <v>208</v>
      </c>
      <c r="C979" t="s">
        <v>380</v>
      </c>
      <c r="D979" t="s">
        <v>36</v>
      </c>
      <c r="E979" t="s">
        <v>36</v>
      </c>
      <c r="F979">
        <v>69</v>
      </c>
      <c r="G979">
        <v>88</v>
      </c>
      <c r="H979">
        <v>0</v>
      </c>
      <c r="I979">
        <v>0</v>
      </c>
      <c r="J979">
        <v>2</v>
      </c>
      <c r="K979">
        <v>0</v>
      </c>
      <c r="L979" t="s">
        <v>62</v>
      </c>
      <c r="M979" t="s">
        <v>398</v>
      </c>
      <c r="N979" t="s">
        <v>208</v>
      </c>
      <c r="O979" t="s">
        <v>22</v>
      </c>
      <c r="P979" t="s">
        <v>23</v>
      </c>
      <c r="Q979" t="s">
        <v>24</v>
      </c>
    </row>
    <row r="980" spans="1:17" x14ac:dyDescent="0.2">
      <c r="A980" s="2">
        <v>34895</v>
      </c>
      <c r="B980" t="s">
        <v>138</v>
      </c>
      <c r="C980" t="s">
        <v>404</v>
      </c>
      <c r="D980" t="s">
        <v>36</v>
      </c>
      <c r="E980" t="s">
        <v>36</v>
      </c>
      <c r="F980">
        <v>32</v>
      </c>
      <c r="G980">
        <v>140</v>
      </c>
      <c r="H980">
        <v>0</v>
      </c>
      <c r="I980">
        <v>0</v>
      </c>
      <c r="J980">
        <v>2</v>
      </c>
      <c r="K980">
        <v>0</v>
      </c>
      <c r="L980" t="s">
        <v>62</v>
      </c>
      <c r="M980" t="s">
        <v>139</v>
      </c>
      <c r="N980" t="s">
        <v>138</v>
      </c>
      <c r="O980" t="s">
        <v>22</v>
      </c>
      <c r="P980" t="s">
        <v>23</v>
      </c>
      <c r="Q980" t="s">
        <v>24</v>
      </c>
    </row>
    <row r="981" spans="1:17" x14ac:dyDescent="0.2">
      <c r="A981" s="2">
        <v>34896</v>
      </c>
      <c r="B981" t="s">
        <v>250</v>
      </c>
      <c r="C981" t="s">
        <v>120</v>
      </c>
      <c r="D981" t="s">
        <v>36</v>
      </c>
      <c r="E981" t="s">
        <v>36</v>
      </c>
      <c r="F981">
        <v>72</v>
      </c>
      <c r="G981">
        <v>40</v>
      </c>
      <c r="H981">
        <v>0</v>
      </c>
      <c r="I981">
        <v>0</v>
      </c>
      <c r="J981">
        <v>1</v>
      </c>
      <c r="K981">
        <v>3</v>
      </c>
      <c r="L981" t="s">
        <v>62</v>
      </c>
      <c r="M981" t="s">
        <v>251</v>
      </c>
      <c r="N981" t="s">
        <v>250</v>
      </c>
      <c r="O981" t="s">
        <v>22</v>
      </c>
      <c r="P981" t="s">
        <v>23</v>
      </c>
      <c r="Q981" t="s">
        <v>41</v>
      </c>
    </row>
    <row r="982" spans="1:17" x14ac:dyDescent="0.2">
      <c r="A982" s="2">
        <v>34896</v>
      </c>
      <c r="B982" t="s">
        <v>111</v>
      </c>
      <c r="C982" t="s">
        <v>351</v>
      </c>
      <c r="D982" t="s">
        <v>36</v>
      </c>
      <c r="E982" t="s">
        <v>36</v>
      </c>
      <c r="F982">
        <v>50</v>
      </c>
      <c r="G982">
        <v>138</v>
      </c>
      <c r="H982">
        <v>0</v>
      </c>
      <c r="I982">
        <v>0</v>
      </c>
      <c r="J982">
        <v>4</v>
      </c>
      <c r="K982">
        <v>0</v>
      </c>
      <c r="L982" t="s">
        <v>62</v>
      </c>
      <c r="M982" t="s">
        <v>218</v>
      </c>
      <c r="N982" t="s">
        <v>111</v>
      </c>
      <c r="O982" t="s">
        <v>22</v>
      </c>
      <c r="P982" t="s">
        <v>23</v>
      </c>
      <c r="Q982" t="s">
        <v>24</v>
      </c>
    </row>
    <row r="983" spans="1:17" x14ac:dyDescent="0.2">
      <c r="A983" s="2">
        <v>34896</v>
      </c>
      <c r="B983" t="s">
        <v>296</v>
      </c>
      <c r="C983" t="s">
        <v>267</v>
      </c>
      <c r="D983" t="s">
        <v>36</v>
      </c>
      <c r="E983" t="s">
        <v>36</v>
      </c>
      <c r="F983">
        <v>75</v>
      </c>
      <c r="G983">
        <v>74</v>
      </c>
      <c r="H983">
        <v>0</v>
      </c>
      <c r="I983">
        <v>0</v>
      </c>
      <c r="J983">
        <v>2</v>
      </c>
      <c r="K983">
        <v>1</v>
      </c>
      <c r="L983" t="s">
        <v>62</v>
      </c>
      <c r="M983" t="s">
        <v>399</v>
      </c>
      <c r="N983" t="s">
        <v>296</v>
      </c>
      <c r="O983" t="s">
        <v>22</v>
      </c>
      <c r="P983" t="s">
        <v>23</v>
      </c>
      <c r="Q983" t="s">
        <v>24</v>
      </c>
    </row>
    <row r="984" spans="1:17" x14ac:dyDescent="0.2">
      <c r="A984" s="2">
        <v>34896</v>
      </c>
      <c r="B984" t="s">
        <v>38</v>
      </c>
      <c r="C984" t="s">
        <v>43</v>
      </c>
      <c r="D984" t="s">
        <v>19</v>
      </c>
      <c r="E984" t="s">
        <v>19</v>
      </c>
      <c r="F984">
        <v>100</v>
      </c>
      <c r="G984">
        <v>23</v>
      </c>
      <c r="H984">
        <v>0</v>
      </c>
      <c r="I984">
        <v>0</v>
      </c>
      <c r="J984">
        <v>1</v>
      </c>
      <c r="K984">
        <v>1</v>
      </c>
      <c r="L984" t="s">
        <v>507</v>
      </c>
      <c r="M984" t="s">
        <v>64</v>
      </c>
      <c r="N984" t="s">
        <v>18</v>
      </c>
      <c r="O984" t="s">
        <v>122</v>
      </c>
      <c r="P984" t="s">
        <v>59</v>
      </c>
      <c r="Q984" t="s">
        <v>41</v>
      </c>
    </row>
    <row r="985" spans="1:17" x14ac:dyDescent="0.2">
      <c r="A985" s="2">
        <v>34896</v>
      </c>
      <c r="B985" t="s">
        <v>18</v>
      </c>
      <c r="C985" t="s">
        <v>17</v>
      </c>
      <c r="D985" t="s">
        <v>19</v>
      </c>
      <c r="E985" t="s">
        <v>19</v>
      </c>
      <c r="F985">
        <v>36</v>
      </c>
      <c r="G985">
        <v>62</v>
      </c>
      <c r="H985">
        <v>0</v>
      </c>
      <c r="I985">
        <v>0</v>
      </c>
      <c r="J985">
        <v>2</v>
      </c>
      <c r="K985">
        <v>1</v>
      </c>
      <c r="L985" t="s">
        <v>507</v>
      </c>
      <c r="M985" t="s">
        <v>64</v>
      </c>
      <c r="N985" t="s">
        <v>18</v>
      </c>
      <c r="O985" t="s">
        <v>22</v>
      </c>
      <c r="P985" t="s">
        <v>23</v>
      </c>
      <c r="Q985" t="s">
        <v>24</v>
      </c>
    </row>
    <row r="986" spans="1:17" x14ac:dyDescent="0.2">
      <c r="A986" s="2">
        <v>34897</v>
      </c>
      <c r="B986" t="s">
        <v>25</v>
      </c>
      <c r="C986" t="s">
        <v>39</v>
      </c>
      <c r="D986" t="s">
        <v>19</v>
      </c>
      <c r="E986" t="s">
        <v>19</v>
      </c>
      <c r="F986">
        <v>1</v>
      </c>
      <c r="G986">
        <v>10</v>
      </c>
      <c r="H986">
        <v>0</v>
      </c>
      <c r="I986">
        <v>0</v>
      </c>
      <c r="J986">
        <v>2</v>
      </c>
      <c r="K986">
        <v>2</v>
      </c>
      <c r="L986" t="s">
        <v>507</v>
      </c>
      <c r="M986" t="s">
        <v>504</v>
      </c>
      <c r="N986" t="s">
        <v>18</v>
      </c>
      <c r="O986" t="s">
        <v>122</v>
      </c>
      <c r="P986" t="s">
        <v>59</v>
      </c>
      <c r="Q986" t="s">
        <v>24</v>
      </c>
    </row>
    <row r="987" spans="1:17" x14ac:dyDescent="0.2">
      <c r="A987" s="2">
        <v>34897</v>
      </c>
      <c r="B987" t="s">
        <v>77</v>
      </c>
      <c r="C987" t="s">
        <v>26</v>
      </c>
      <c r="D987" t="s">
        <v>27</v>
      </c>
      <c r="E987" t="s">
        <v>27</v>
      </c>
      <c r="F987">
        <v>34</v>
      </c>
      <c r="G987">
        <v>7</v>
      </c>
      <c r="H987">
        <v>0</v>
      </c>
      <c r="I987">
        <v>0</v>
      </c>
      <c r="J987">
        <v>0</v>
      </c>
      <c r="K987">
        <v>0</v>
      </c>
      <c r="L987" t="s">
        <v>507</v>
      </c>
      <c r="M987" t="s">
        <v>503</v>
      </c>
      <c r="N987" t="s">
        <v>18</v>
      </c>
      <c r="O987" t="s">
        <v>122</v>
      </c>
      <c r="P987" t="s">
        <v>59</v>
      </c>
      <c r="Q987" t="s">
        <v>24</v>
      </c>
    </row>
    <row r="988" spans="1:17" x14ac:dyDescent="0.2">
      <c r="A988" s="2">
        <v>34899</v>
      </c>
      <c r="B988" t="s">
        <v>185</v>
      </c>
      <c r="C988" t="s">
        <v>456</v>
      </c>
      <c r="D988" t="s">
        <v>27</v>
      </c>
      <c r="E988" t="s">
        <v>27</v>
      </c>
      <c r="F988">
        <v>95</v>
      </c>
      <c r="G988">
        <v>132</v>
      </c>
      <c r="H988">
        <v>0</v>
      </c>
      <c r="I988">
        <v>0</v>
      </c>
      <c r="J988">
        <v>2</v>
      </c>
      <c r="K988">
        <v>1</v>
      </c>
      <c r="L988" t="s">
        <v>280</v>
      </c>
      <c r="M988" t="s">
        <v>412</v>
      </c>
      <c r="N988" t="s">
        <v>185</v>
      </c>
      <c r="O988" t="s">
        <v>22</v>
      </c>
      <c r="P988" t="s">
        <v>23</v>
      </c>
      <c r="Q988" t="s">
        <v>24</v>
      </c>
    </row>
    <row r="989" spans="1:17" x14ac:dyDescent="0.2">
      <c r="A989" s="2">
        <v>34899</v>
      </c>
      <c r="B989" t="s">
        <v>282</v>
      </c>
      <c r="C989" t="s">
        <v>454</v>
      </c>
      <c r="D989" t="s">
        <v>19</v>
      </c>
      <c r="E989" t="s">
        <v>27</v>
      </c>
      <c r="F989">
        <v>81</v>
      </c>
      <c r="G989">
        <v>175</v>
      </c>
      <c r="H989">
        <v>0</v>
      </c>
      <c r="I989">
        <v>0</v>
      </c>
      <c r="J989">
        <v>2</v>
      </c>
      <c r="K989">
        <v>0</v>
      </c>
      <c r="L989" t="s">
        <v>280</v>
      </c>
      <c r="M989" t="s">
        <v>412</v>
      </c>
      <c r="N989" t="s">
        <v>185</v>
      </c>
      <c r="O989" t="s">
        <v>122</v>
      </c>
      <c r="P989" t="s">
        <v>23</v>
      </c>
      <c r="Q989" t="s">
        <v>24</v>
      </c>
    </row>
    <row r="990" spans="1:17" x14ac:dyDescent="0.2">
      <c r="A990" s="2">
        <v>34899</v>
      </c>
      <c r="B990" t="s">
        <v>18</v>
      </c>
      <c r="C990" t="s">
        <v>43</v>
      </c>
      <c r="D990" t="s">
        <v>19</v>
      </c>
      <c r="E990" t="s">
        <v>19</v>
      </c>
      <c r="F990">
        <v>36</v>
      </c>
      <c r="G990">
        <v>23</v>
      </c>
      <c r="H990">
        <v>0</v>
      </c>
      <c r="I990">
        <v>0</v>
      </c>
      <c r="J990">
        <v>2</v>
      </c>
      <c r="K990">
        <v>0</v>
      </c>
      <c r="L990" t="s">
        <v>507</v>
      </c>
      <c r="M990" t="s">
        <v>64</v>
      </c>
      <c r="N990" t="s">
        <v>18</v>
      </c>
      <c r="O990" t="s">
        <v>22</v>
      </c>
      <c r="P990" t="s">
        <v>23</v>
      </c>
      <c r="Q990" t="s">
        <v>24</v>
      </c>
    </row>
    <row r="991" spans="1:17" x14ac:dyDescent="0.2">
      <c r="A991" s="2">
        <v>34900</v>
      </c>
      <c r="B991" t="s">
        <v>77</v>
      </c>
      <c r="C991" t="s">
        <v>25</v>
      </c>
      <c r="D991" t="s">
        <v>27</v>
      </c>
      <c r="E991" t="s">
        <v>19</v>
      </c>
      <c r="F991">
        <v>34</v>
      </c>
      <c r="G991">
        <v>1</v>
      </c>
      <c r="H991">
        <v>0</v>
      </c>
      <c r="I991">
        <v>0</v>
      </c>
      <c r="J991">
        <v>0</v>
      </c>
      <c r="K991">
        <v>1</v>
      </c>
      <c r="L991" t="s">
        <v>507</v>
      </c>
      <c r="M991" t="s">
        <v>508</v>
      </c>
      <c r="N991" t="s">
        <v>18</v>
      </c>
      <c r="O991" t="s">
        <v>122</v>
      </c>
      <c r="P991" t="s">
        <v>23</v>
      </c>
      <c r="Q991" t="s">
        <v>41</v>
      </c>
    </row>
    <row r="992" spans="1:17" x14ac:dyDescent="0.2">
      <c r="A992" s="2">
        <v>34901</v>
      </c>
      <c r="B992" t="s">
        <v>188</v>
      </c>
      <c r="C992" t="s">
        <v>481</v>
      </c>
      <c r="D992" t="s">
        <v>27</v>
      </c>
      <c r="E992" t="s">
        <v>27</v>
      </c>
      <c r="F992">
        <v>152</v>
      </c>
      <c r="G992">
        <v>144</v>
      </c>
      <c r="H992">
        <v>0</v>
      </c>
      <c r="I992">
        <v>0</v>
      </c>
      <c r="J992">
        <v>2</v>
      </c>
      <c r="K992">
        <v>0</v>
      </c>
      <c r="L992" t="s">
        <v>280</v>
      </c>
      <c r="M992" t="s">
        <v>509</v>
      </c>
      <c r="N992" t="s">
        <v>188</v>
      </c>
      <c r="O992" t="s">
        <v>22</v>
      </c>
      <c r="P992" t="s">
        <v>23</v>
      </c>
      <c r="Q992" t="s">
        <v>24</v>
      </c>
    </row>
    <row r="993" spans="1:17" x14ac:dyDescent="0.2">
      <c r="A993" s="2">
        <v>34901</v>
      </c>
      <c r="B993" t="s">
        <v>185</v>
      </c>
      <c r="C993" t="s">
        <v>454</v>
      </c>
      <c r="D993" t="s">
        <v>27</v>
      </c>
      <c r="E993" t="s">
        <v>27</v>
      </c>
      <c r="F993">
        <v>95</v>
      </c>
      <c r="G993">
        <v>175</v>
      </c>
      <c r="H993">
        <v>0</v>
      </c>
      <c r="I993">
        <v>0</v>
      </c>
      <c r="J993">
        <v>1</v>
      </c>
      <c r="K993">
        <v>2</v>
      </c>
      <c r="L993" t="s">
        <v>280</v>
      </c>
      <c r="M993" t="s">
        <v>510</v>
      </c>
      <c r="N993" t="s">
        <v>185</v>
      </c>
      <c r="O993" t="s">
        <v>22</v>
      </c>
      <c r="P993" t="s">
        <v>23</v>
      </c>
      <c r="Q993" t="s">
        <v>41</v>
      </c>
    </row>
    <row r="994" spans="1:17" x14ac:dyDescent="0.2">
      <c r="A994" s="2">
        <v>34901</v>
      </c>
      <c r="B994" t="s">
        <v>391</v>
      </c>
      <c r="C994" t="s">
        <v>164</v>
      </c>
      <c r="D994" t="s">
        <v>115</v>
      </c>
      <c r="E994" t="s">
        <v>115</v>
      </c>
      <c r="F994">
        <v>102</v>
      </c>
      <c r="G994">
        <v>96</v>
      </c>
      <c r="H994">
        <v>0</v>
      </c>
      <c r="I994">
        <v>0</v>
      </c>
      <c r="J994">
        <v>1</v>
      </c>
      <c r="K994">
        <v>2</v>
      </c>
      <c r="L994" t="s">
        <v>511</v>
      </c>
      <c r="M994" t="s">
        <v>392</v>
      </c>
      <c r="N994" t="s">
        <v>391</v>
      </c>
      <c r="O994" t="s">
        <v>22</v>
      </c>
      <c r="P994" t="s">
        <v>23</v>
      </c>
      <c r="Q994" t="s">
        <v>41</v>
      </c>
    </row>
    <row r="995" spans="1:17" x14ac:dyDescent="0.2">
      <c r="A995" s="2">
        <v>34901</v>
      </c>
      <c r="B995" t="s">
        <v>456</v>
      </c>
      <c r="C995" t="s">
        <v>282</v>
      </c>
      <c r="D995" t="s">
        <v>27</v>
      </c>
      <c r="E995" t="s">
        <v>19</v>
      </c>
      <c r="F995">
        <v>132</v>
      </c>
      <c r="G995">
        <v>81</v>
      </c>
      <c r="H995">
        <v>0</v>
      </c>
      <c r="I995">
        <v>0</v>
      </c>
      <c r="J995">
        <v>0</v>
      </c>
      <c r="K995">
        <v>5</v>
      </c>
      <c r="L995" t="s">
        <v>280</v>
      </c>
      <c r="M995" t="s">
        <v>510</v>
      </c>
      <c r="N995" t="s">
        <v>185</v>
      </c>
      <c r="O995" t="s">
        <v>122</v>
      </c>
      <c r="P995" t="s">
        <v>23</v>
      </c>
      <c r="Q995" t="s">
        <v>41</v>
      </c>
    </row>
    <row r="996" spans="1:17" x14ac:dyDescent="0.2">
      <c r="A996" s="2">
        <v>34902</v>
      </c>
      <c r="B996" t="s">
        <v>150</v>
      </c>
      <c r="C996" t="s">
        <v>128</v>
      </c>
      <c r="D996" t="s">
        <v>36</v>
      </c>
      <c r="E996" t="s">
        <v>36</v>
      </c>
      <c r="F996">
        <v>57</v>
      </c>
      <c r="G996">
        <v>24</v>
      </c>
      <c r="H996">
        <v>0</v>
      </c>
      <c r="I996">
        <v>0</v>
      </c>
      <c r="J996">
        <v>2</v>
      </c>
      <c r="K996">
        <v>1</v>
      </c>
      <c r="L996" t="s">
        <v>28</v>
      </c>
      <c r="M996" t="s">
        <v>151</v>
      </c>
      <c r="N996" t="s">
        <v>150</v>
      </c>
      <c r="O996" t="s">
        <v>22</v>
      </c>
      <c r="P996" t="s">
        <v>23</v>
      </c>
      <c r="Q996" t="s">
        <v>24</v>
      </c>
    </row>
    <row r="997" spans="1:17" x14ac:dyDescent="0.2">
      <c r="A997" s="2">
        <v>34902</v>
      </c>
      <c r="B997" t="s">
        <v>43</v>
      </c>
      <c r="C997" t="s">
        <v>77</v>
      </c>
      <c r="D997" t="s">
        <v>19</v>
      </c>
      <c r="E997" t="s">
        <v>27</v>
      </c>
      <c r="F997">
        <v>23</v>
      </c>
      <c r="G997">
        <v>34</v>
      </c>
      <c r="H997">
        <v>0</v>
      </c>
      <c r="I997">
        <v>0</v>
      </c>
      <c r="J997">
        <v>4</v>
      </c>
      <c r="K997">
        <v>1</v>
      </c>
      <c r="L997" t="s">
        <v>507</v>
      </c>
      <c r="M997" t="s">
        <v>508</v>
      </c>
      <c r="N997" t="s">
        <v>18</v>
      </c>
      <c r="O997" t="s">
        <v>122</v>
      </c>
      <c r="P997" t="s">
        <v>23</v>
      </c>
      <c r="Q997" t="s">
        <v>24</v>
      </c>
    </row>
    <row r="998" spans="1:17" x14ac:dyDescent="0.2">
      <c r="A998" s="2">
        <v>34902</v>
      </c>
      <c r="B998" t="s">
        <v>49</v>
      </c>
      <c r="C998" t="s">
        <v>67</v>
      </c>
      <c r="D998" t="s">
        <v>50</v>
      </c>
      <c r="E998" t="s">
        <v>50</v>
      </c>
      <c r="F998">
        <v>4</v>
      </c>
      <c r="G998">
        <v>17</v>
      </c>
      <c r="H998">
        <v>0</v>
      </c>
      <c r="I998">
        <v>0</v>
      </c>
      <c r="J998">
        <v>0</v>
      </c>
      <c r="K998">
        <v>0</v>
      </c>
      <c r="L998" t="s">
        <v>28</v>
      </c>
      <c r="M998" t="s">
        <v>103</v>
      </c>
      <c r="N998" t="s">
        <v>49</v>
      </c>
      <c r="O998" t="s">
        <v>22</v>
      </c>
      <c r="P998" t="s">
        <v>23</v>
      </c>
      <c r="Q998" t="s">
        <v>30</v>
      </c>
    </row>
    <row r="999" spans="1:17" x14ac:dyDescent="0.2">
      <c r="A999" s="2">
        <v>34903</v>
      </c>
      <c r="B999" t="s">
        <v>454</v>
      </c>
      <c r="C999" t="s">
        <v>456</v>
      </c>
      <c r="D999" t="s">
        <v>27</v>
      </c>
      <c r="E999" t="s">
        <v>27</v>
      </c>
      <c r="F999">
        <v>175</v>
      </c>
      <c r="G999">
        <v>132</v>
      </c>
      <c r="H999">
        <v>0</v>
      </c>
      <c r="I999">
        <v>0</v>
      </c>
      <c r="J999">
        <v>2</v>
      </c>
      <c r="K999">
        <v>0</v>
      </c>
      <c r="L999" t="s">
        <v>280</v>
      </c>
      <c r="M999" t="s">
        <v>412</v>
      </c>
      <c r="N999" t="s">
        <v>185</v>
      </c>
      <c r="O999" t="s">
        <v>122</v>
      </c>
      <c r="P999" t="s">
        <v>23</v>
      </c>
      <c r="Q999" t="s">
        <v>24</v>
      </c>
    </row>
    <row r="1000" spans="1:17" x14ac:dyDescent="0.2">
      <c r="A1000" s="2">
        <v>34903</v>
      </c>
      <c r="B1000" t="s">
        <v>185</v>
      </c>
      <c r="C1000" t="s">
        <v>282</v>
      </c>
      <c r="D1000" t="s">
        <v>27</v>
      </c>
      <c r="E1000" t="s">
        <v>19</v>
      </c>
      <c r="F1000">
        <v>95</v>
      </c>
      <c r="G1000">
        <v>81</v>
      </c>
      <c r="H1000">
        <v>0</v>
      </c>
      <c r="I1000">
        <v>0</v>
      </c>
      <c r="J1000">
        <v>1</v>
      </c>
      <c r="K1000">
        <v>0</v>
      </c>
      <c r="L1000" t="s">
        <v>280</v>
      </c>
      <c r="M1000" t="s">
        <v>412</v>
      </c>
      <c r="N1000" t="s">
        <v>185</v>
      </c>
      <c r="O1000" t="s">
        <v>22</v>
      </c>
      <c r="P1000" t="s">
        <v>23</v>
      </c>
      <c r="Q1000" t="s">
        <v>24</v>
      </c>
    </row>
    <row r="1001" spans="1:17" x14ac:dyDescent="0.2">
      <c r="A1001" s="2">
        <v>34903</v>
      </c>
      <c r="B1001" t="s">
        <v>111</v>
      </c>
      <c r="C1001" t="s">
        <v>136</v>
      </c>
      <c r="D1001" t="s">
        <v>36</v>
      </c>
      <c r="E1001" t="s">
        <v>36</v>
      </c>
      <c r="F1001">
        <v>50</v>
      </c>
      <c r="G1001">
        <v>31</v>
      </c>
      <c r="H1001">
        <v>0</v>
      </c>
      <c r="I1001">
        <v>0</v>
      </c>
      <c r="J1001">
        <v>2</v>
      </c>
      <c r="K1001">
        <v>2</v>
      </c>
      <c r="L1001" t="s">
        <v>28</v>
      </c>
      <c r="M1001" t="s">
        <v>218</v>
      </c>
      <c r="N1001" t="s">
        <v>111</v>
      </c>
      <c r="O1001" t="s">
        <v>22</v>
      </c>
      <c r="P1001" t="s">
        <v>23</v>
      </c>
      <c r="Q1001" t="s">
        <v>30</v>
      </c>
    </row>
    <row r="1002" spans="1:17" x14ac:dyDescent="0.2">
      <c r="A1002" s="2">
        <v>34903</v>
      </c>
      <c r="B1002" t="s">
        <v>512</v>
      </c>
      <c r="C1002" t="s">
        <v>481</v>
      </c>
      <c r="D1002" t="s">
        <v>27</v>
      </c>
      <c r="E1002" t="s">
        <v>27</v>
      </c>
      <c r="F1002">
        <v>129</v>
      </c>
      <c r="G1002">
        <v>144</v>
      </c>
      <c r="H1002">
        <v>0</v>
      </c>
      <c r="I1002">
        <v>0</v>
      </c>
      <c r="J1002">
        <v>5</v>
      </c>
      <c r="K1002">
        <v>1</v>
      </c>
      <c r="L1002" t="s">
        <v>280</v>
      </c>
      <c r="M1002" t="s">
        <v>509</v>
      </c>
      <c r="N1002" t="s">
        <v>188</v>
      </c>
      <c r="O1002" t="s">
        <v>122</v>
      </c>
      <c r="P1002" t="s">
        <v>23</v>
      </c>
      <c r="Q1002" t="s">
        <v>24</v>
      </c>
    </row>
    <row r="1003" spans="1:17" x14ac:dyDescent="0.2">
      <c r="A1003" s="2">
        <v>34903</v>
      </c>
      <c r="B1003" t="s">
        <v>18</v>
      </c>
      <c r="C1003" t="s">
        <v>25</v>
      </c>
      <c r="D1003" t="s">
        <v>19</v>
      </c>
      <c r="E1003" t="s">
        <v>19</v>
      </c>
      <c r="F1003">
        <v>36</v>
      </c>
      <c r="G1003">
        <v>1</v>
      </c>
      <c r="H1003">
        <v>0</v>
      </c>
      <c r="I1003">
        <v>0</v>
      </c>
      <c r="J1003">
        <v>1</v>
      </c>
      <c r="K1003">
        <v>1</v>
      </c>
      <c r="L1003" t="s">
        <v>507</v>
      </c>
      <c r="M1003" t="s">
        <v>64</v>
      </c>
      <c r="N1003" t="s">
        <v>18</v>
      </c>
      <c r="O1003" t="s">
        <v>22</v>
      </c>
      <c r="P1003" t="s">
        <v>59</v>
      </c>
      <c r="Q1003" t="s">
        <v>24</v>
      </c>
    </row>
    <row r="1004" spans="1:17" x14ac:dyDescent="0.2">
      <c r="A1004" s="2">
        <v>34908</v>
      </c>
      <c r="B1004" t="s">
        <v>188</v>
      </c>
      <c r="C1004" t="s">
        <v>282</v>
      </c>
      <c r="D1004" t="s">
        <v>27</v>
      </c>
      <c r="E1004" t="s">
        <v>19</v>
      </c>
      <c r="F1004">
        <v>156</v>
      </c>
      <c r="G1004">
        <v>83</v>
      </c>
      <c r="H1004">
        <v>0</v>
      </c>
      <c r="I1004">
        <v>0</v>
      </c>
      <c r="J1004">
        <v>2</v>
      </c>
      <c r="K1004">
        <v>9</v>
      </c>
      <c r="L1004" t="s">
        <v>280</v>
      </c>
      <c r="M1004" t="s">
        <v>509</v>
      </c>
      <c r="N1004" t="s">
        <v>188</v>
      </c>
      <c r="O1004" t="s">
        <v>22</v>
      </c>
      <c r="P1004" t="s">
        <v>23</v>
      </c>
      <c r="Q1004" t="s">
        <v>41</v>
      </c>
    </row>
    <row r="1005" spans="1:17" x14ac:dyDescent="0.2">
      <c r="A1005" s="2">
        <v>34909</v>
      </c>
      <c r="B1005" t="s">
        <v>73</v>
      </c>
      <c r="C1005" t="s">
        <v>317</v>
      </c>
      <c r="D1005" t="s">
        <v>50</v>
      </c>
      <c r="E1005" t="s">
        <v>50</v>
      </c>
      <c r="F1005">
        <v>49</v>
      </c>
      <c r="G1005">
        <v>107</v>
      </c>
      <c r="H1005">
        <v>0</v>
      </c>
      <c r="I1005">
        <v>0</v>
      </c>
      <c r="J1005">
        <v>1</v>
      </c>
      <c r="K1005">
        <v>1</v>
      </c>
      <c r="L1005" t="s">
        <v>28</v>
      </c>
      <c r="M1005" t="s">
        <v>289</v>
      </c>
      <c r="N1005" t="s">
        <v>73</v>
      </c>
      <c r="O1005" t="s">
        <v>22</v>
      </c>
      <c r="P1005" t="s">
        <v>23</v>
      </c>
      <c r="Q1005" t="s">
        <v>30</v>
      </c>
    </row>
    <row r="1006" spans="1:17" x14ac:dyDescent="0.2">
      <c r="A1006" s="2">
        <v>34910</v>
      </c>
      <c r="B1006" t="s">
        <v>150</v>
      </c>
      <c r="C1006" t="s">
        <v>211</v>
      </c>
      <c r="D1006" t="s">
        <v>36</v>
      </c>
      <c r="E1006" t="s">
        <v>36</v>
      </c>
      <c r="F1006">
        <v>56</v>
      </c>
      <c r="G1006">
        <v>72</v>
      </c>
      <c r="H1006">
        <v>0</v>
      </c>
      <c r="I1006">
        <v>0</v>
      </c>
      <c r="J1006">
        <v>2</v>
      </c>
      <c r="K1006">
        <v>1</v>
      </c>
      <c r="L1006" t="s">
        <v>62</v>
      </c>
      <c r="M1006" t="s">
        <v>151</v>
      </c>
      <c r="N1006" t="s">
        <v>150</v>
      </c>
      <c r="O1006" t="s">
        <v>22</v>
      </c>
      <c r="P1006" t="s">
        <v>23</v>
      </c>
      <c r="Q1006" t="s">
        <v>24</v>
      </c>
    </row>
    <row r="1007" spans="1:17" x14ac:dyDescent="0.2">
      <c r="A1007" s="2">
        <v>34910</v>
      </c>
      <c r="B1007" t="s">
        <v>267</v>
      </c>
      <c r="C1007" t="s">
        <v>351</v>
      </c>
      <c r="D1007" t="s">
        <v>36</v>
      </c>
      <c r="E1007" t="s">
        <v>36</v>
      </c>
      <c r="F1007">
        <v>79</v>
      </c>
      <c r="G1007">
        <v>146</v>
      </c>
      <c r="H1007">
        <v>0</v>
      </c>
      <c r="I1007">
        <v>0</v>
      </c>
      <c r="J1007">
        <v>4</v>
      </c>
      <c r="K1007">
        <v>0</v>
      </c>
      <c r="L1007" t="s">
        <v>62</v>
      </c>
      <c r="M1007" t="s">
        <v>268</v>
      </c>
      <c r="N1007" t="s">
        <v>267</v>
      </c>
      <c r="O1007" t="s">
        <v>22</v>
      </c>
      <c r="P1007" t="s">
        <v>23</v>
      </c>
      <c r="Q1007" t="s">
        <v>24</v>
      </c>
    </row>
    <row r="1008" spans="1:17" x14ac:dyDescent="0.2">
      <c r="A1008" s="2">
        <v>34910</v>
      </c>
      <c r="B1008" t="s">
        <v>224</v>
      </c>
      <c r="C1008" t="s">
        <v>136</v>
      </c>
      <c r="D1008" t="s">
        <v>36</v>
      </c>
      <c r="E1008" t="s">
        <v>36</v>
      </c>
      <c r="F1008">
        <v>102</v>
      </c>
      <c r="G1008">
        <v>28</v>
      </c>
      <c r="H1008">
        <v>0</v>
      </c>
      <c r="I1008">
        <v>0</v>
      </c>
      <c r="J1008">
        <v>1</v>
      </c>
      <c r="K1008">
        <v>1</v>
      </c>
      <c r="L1008" t="s">
        <v>62</v>
      </c>
      <c r="M1008" t="s">
        <v>236</v>
      </c>
      <c r="N1008" t="s">
        <v>224</v>
      </c>
      <c r="O1008" t="s">
        <v>22</v>
      </c>
      <c r="P1008" t="s">
        <v>23</v>
      </c>
      <c r="Q1008" t="s">
        <v>30</v>
      </c>
    </row>
    <row r="1009" spans="1:17" x14ac:dyDescent="0.2">
      <c r="A1009" s="2">
        <v>34910</v>
      </c>
      <c r="B1009" t="s">
        <v>120</v>
      </c>
      <c r="C1009" t="s">
        <v>45</v>
      </c>
      <c r="D1009" t="s">
        <v>36</v>
      </c>
      <c r="E1009" t="s">
        <v>36</v>
      </c>
      <c r="F1009">
        <v>41</v>
      </c>
      <c r="G1009">
        <v>44</v>
      </c>
      <c r="H1009">
        <v>0</v>
      </c>
      <c r="I1009">
        <v>0</v>
      </c>
      <c r="J1009">
        <v>1</v>
      </c>
      <c r="K1009">
        <v>0</v>
      </c>
      <c r="L1009" t="s">
        <v>62</v>
      </c>
      <c r="M1009" t="s">
        <v>152</v>
      </c>
      <c r="N1009" t="s">
        <v>120</v>
      </c>
      <c r="O1009" t="s">
        <v>22</v>
      </c>
      <c r="P1009" t="s">
        <v>23</v>
      </c>
      <c r="Q1009" t="s">
        <v>24</v>
      </c>
    </row>
    <row r="1010" spans="1:17" x14ac:dyDescent="0.2">
      <c r="A1010" s="2">
        <v>34910</v>
      </c>
      <c r="B1010" t="s">
        <v>188</v>
      </c>
      <c r="C1010" t="s">
        <v>454</v>
      </c>
      <c r="D1010" t="s">
        <v>27</v>
      </c>
      <c r="E1010" t="s">
        <v>27</v>
      </c>
      <c r="F1010">
        <v>156</v>
      </c>
      <c r="G1010">
        <v>131</v>
      </c>
      <c r="H1010">
        <v>0</v>
      </c>
      <c r="I1010">
        <v>0</v>
      </c>
      <c r="J1010">
        <v>0</v>
      </c>
      <c r="K1010">
        <v>3</v>
      </c>
      <c r="L1010" t="s">
        <v>280</v>
      </c>
      <c r="M1010" t="s">
        <v>509</v>
      </c>
      <c r="N1010" t="s">
        <v>188</v>
      </c>
      <c r="O1010" t="s">
        <v>22</v>
      </c>
      <c r="P1010" t="s">
        <v>23</v>
      </c>
      <c r="Q1010" t="s">
        <v>41</v>
      </c>
    </row>
    <row r="1011" spans="1:17" x14ac:dyDescent="0.2">
      <c r="A1011" s="2">
        <v>34910</v>
      </c>
      <c r="B1011" t="s">
        <v>61</v>
      </c>
      <c r="C1011" t="s">
        <v>199</v>
      </c>
      <c r="D1011" t="s">
        <v>36</v>
      </c>
      <c r="E1011" t="s">
        <v>36</v>
      </c>
      <c r="F1011">
        <v>108</v>
      </c>
      <c r="G1011">
        <v>26</v>
      </c>
      <c r="H1011">
        <v>0</v>
      </c>
      <c r="I1011">
        <v>0</v>
      </c>
      <c r="J1011">
        <v>0</v>
      </c>
      <c r="K1011">
        <v>2</v>
      </c>
      <c r="L1011" t="s">
        <v>62</v>
      </c>
      <c r="M1011" t="s">
        <v>429</v>
      </c>
      <c r="N1011" t="s">
        <v>61</v>
      </c>
      <c r="O1011" t="s">
        <v>22</v>
      </c>
      <c r="P1011" t="s">
        <v>23</v>
      </c>
      <c r="Q1011" t="s">
        <v>41</v>
      </c>
    </row>
    <row r="1012" spans="1:17" x14ac:dyDescent="0.2">
      <c r="A1012" s="2">
        <v>34910</v>
      </c>
      <c r="B1012" t="s">
        <v>183</v>
      </c>
      <c r="C1012" t="s">
        <v>208</v>
      </c>
      <c r="D1012" t="s">
        <v>36</v>
      </c>
      <c r="E1012" t="s">
        <v>36</v>
      </c>
      <c r="F1012">
        <v>23</v>
      </c>
      <c r="G1012">
        <v>70</v>
      </c>
      <c r="H1012">
        <v>0</v>
      </c>
      <c r="I1012">
        <v>0</v>
      </c>
      <c r="J1012">
        <v>6</v>
      </c>
      <c r="K1012">
        <v>0</v>
      </c>
      <c r="L1012" t="s">
        <v>62</v>
      </c>
      <c r="M1012" t="s">
        <v>266</v>
      </c>
      <c r="N1012" t="s">
        <v>183</v>
      </c>
      <c r="O1012" t="s">
        <v>22</v>
      </c>
      <c r="P1012" t="s">
        <v>23</v>
      </c>
      <c r="Q1012" t="s">
        <v>24</v>
      </c>
    </row>
    <row r="1013" spans="1:17" x14ac:dyDescent="0.2">
      <c r="A1013" s="2">
        <v>34910</v>
      </c>
      <c r="B1013" t="s">
        <v>34</v>
      </c>
      <c r="C1013" t="s">
        <v>111</v>
      </c>
      <c r="D1013" t="s">
        <v>36</v>
      </c>
      <c r="E1013" t="s">
        <v>36</v>
      </c>
      <c r="F1013">
        <v>58</v>
      </c>
      <c r="G1013">
        <v>46</v>
      </c>
      <c r="H1013">
        <v>0</v>
      </c>
      <c r="I1013">
        <v>0</v>
      </c>
      <c r="J1013">
        <v>4</v>
      </c>
      <c r="K1013">
        <v>1</v>
      </c>
      <c r="L1013" t="s">
        <v>62</v>
      </c>
      <c r="M1013" t="s">
        <v>37</v>
      </c>
      <c r="N1013" t="s">
        <v>34</v>
      </c>
      <c r="O1013" t="s">
        <v>22</v>
      </c>
      <c r="P1013" t="s">
        <v>23</v>
      </c>
      <c r="Q1013" t="s">
        <v>24</v>
      </c>
    </row>
    <row r="1014" spans="1:17" x14ac:dyDescent="0.2">
      <c r="A1014" s="2">
        <v>34910</v>
      </c>
      <c r="B1014" t="s">
        <v>197</v>
      </c>
      <c r="C1014" t="s">
        <v>128</v>
      </c>
      <c r="D1014" t="s">
        <v>36</v>
      </c>
      <c r="E1014" t="s">
        <v>36</v>
      </c>
      <c r="F1014">
        <v>104</v>
      </c>
      <c r="G1014">
        <v>21</v>
      </c>
      <c r="H1014">
        <v>0</v>
      </c>
      <c r="I1014">
        <v>0</v>
      </c>
      <c r="J1014">
        <v>0</v>
      </c>
      <c r="K1014">
        <v>0</v>
      </c>
      <c r="L1014" t="s">
        <v>62</v>
      </c>
      <c r="M1014" t="s">
        <v>225</v>
      </c>
      <c r="N1014" t="s">
        <v>197</v>
      </c>
      <c r="O1014" t="s">
        <v>22</v>
      </c>
      <c r="P1014" t="s">
        <v>23</v>
      </c>
      <c r="Q1014" t="s">
        <v>30</v>
      </c>
    </row>
    <row r="1015" spans="1:17" x14ac:dyDescent="0.2">
      <c r="A1015" s="2">
        <v>34910</v>
      </c>
      <c r="B1015" t="s">
        <v>352</v>
      </c>
      <c r="C1015" t="s">
        <v>296</v>
      </c>
      <c r="D1015" t="s">
        <v>36</v>
      </c>
      <c r="E1015" t="s">
        <v>36</v>
      </c>
      <c r="F1015">
        <v>114</v>
      </c>
      <c r="G1015">
        <v>75</v>
      </c>
      <c r="H1015">
        <v>0</v>
      </c>
      <c r="I1015">
        <v>0</v>
      </c>
      <c r="J1015">
        <v>0</v>
      </c>
      <c r="K1015">
        <v>0</v>
      </c>
      <c r="L1015" t="s">
        <v>62</v>
      </c>
      <c r="M1015" t="s">
        <v>371</v>
      </c>
      <c r="N1015" t="s">
        <v>352</v>
      </c>
      <c r="O1015" t="s">
        <v>22</v>
      </c>
      <c r="P1015" t="s">
        <v>23</v>
      </c>
      <c r="Q1015" t="s">
        <v>30</v>
      </c>
    </row>
    <row r="1016" spans="1:17" x14ac:dyDescent="0.2">
      <c r="A1016" s="2">
        <v>34910</v>
      </c>
      <c r="B1016" t="s">
        <v>118</v>
      </c>
      <c r="C1016" t="s">
        <v>339</v>
      </c>
      <c r="D1016" t="s">
        <v>36</v>
      </c>
      <c r="E1016" t="s">
        <v>36</v>
      </c>
      <c r="F1016">
        <v>48</v>
      </c>
      <c r="G1016">
        <v>87</v>
      </c>
      <c r="H1016">
        <v>0</v>
      </c>
      <c r="I1016">
        <v>0</v>
      </c>
      <c r="J1016">
        <v>3</v>
      </c>
      <c r="K1016">
        <v>0</v>
      </c>
      <c r="L1016" t="s">
        <v>62</v>
      </c>
      <c r="M1016" t="s">
        <v>241</v>
      </c>
      <c r="N1016" t="s">
        <v>118</v>
      </c>
      <c r="O1016" t="s">
        <v>22</v>
      </c>
      <c r="P1016" t="s">
        <v>23</v>
      </c>
      <c r="Q1016" t="s">
        <v>24</v>
      </c>
    </row>
    <row r="1017" spans="1:17" x14ac:dyDescent="0.2">
      <c r="A1017" s="2">
        <v>34910</v>
      </c>
      <c r="B1017" t="s">
        <v>380</v>
      </c>
      <c r="C1017" t="s">
        <v>374</v>
      </c>
      <c r="D1017" t="s">
        <v>36</v>
      </c>
      <c r="E1017" t="s">
        <v>36</v>
      </c>
      <c r="F1017">
        <v>91</v>
      </c>
      <c r="G1017">
        <v>100</v>
      </c>
      <c r="H1017">
        <v>0</v>
      </c>
      <c r="I1017">
        <v>0</v>
      </c>
      <c r="J1017">
        <v>3</v>
      </c>
      <c r="K1017">
        <v>0</v>
      </c>
      <c r="L1017" t="s">
        <v>62</v>
      </c>
      <c r="M1017" t="s">
        <v>381</v>
      </c>
      <c r="N1017" t="s">
        <v>380</v>
      </c>
      <c r="O1017" t="s">
        <v>22</v>
      </c>
      <c r="P1017" t="s">
        <v>23</v>
      </c>
      <c r="Q1017" t="s">
        <v>24</v>
      </c>
    </row>
    <row r="1018" spans="1:17" x14ac:dyDescent="0.2">
      <c r="A1018" s="2">
        <v>34912</v>
      </c>
      <c r="B1018" t="s">
        <v>56</v>
      </c>
      <c r="C1018" t="s">
        <v>185</v>
      </c>
      <c r="D1018" t="s">
        <v>27</v>
      </c>
      <c r="E1018" t="s">
        <v>27</v>
      </c>
      <c r="F1018">
        <v>74</v>
      </c>
      <c r="G1018">
        <v>95</v>
      </c>
      <c r="H1018">
        <v>0</v>
      </c>
      <c r="I1018">
        <v>0</v>
      </c>
      <c r="J1018">
        <v>3</v>
      </c>
      <c r="K1018">
        <v>1</v>
      </c>
      <c r="L1018" t="s">
        <v>28</v>
      </c>
      <c r="M1018" t="s">
        <v>343</v>
      </c>
      <c r="N1018" t="s">
        <v>56</v>
      </c>
      <c r="O1018" t="s">
        <v>22</v>
      </c>
      <c r="P1018" t="s">
        <v>23</v>
      </c>
      <c r="Q1018" t="s">
        <v>24</v>
      </c>
    </row>
    <row r="1019" spans="1:17" x14ac:dyDescent="0.2">
      <c r="A1019" s="2">
        <v>34912</v>
      </c>
      <c r="B1019" t="s">
        <v>363</v>
      </c>
      <c r="C1019" t="s">
        <v>443</v>
      </c>
      <c r="D1019" t="s">
        <v>115</v>
      </c>
      <c r="E1019" t="s">
        <v>115</v>
      </c>
      <c r="F1019">
        <v>148</v>
      </c>
      <c r="G1019">
        <v>115</v>
      </c>
      <c r="H1019">
        <v>0</v>
      </c>
      <c r="I1019">
        <v>0</v>
      </c>
      <c r="J1019">
        <v>0</v>
      </c>
      <c r="K1019">
        <v>0</v>
      </c>
      <c r="L1019" t="s">
        <v>28</v>
      </c>
      <c r="M1019" t="s">
        <v>513</v>
      </c>
      <c r="N1019" t="s">
        <v>363</v>
      </c>
      <c r="O1019" t="s">
        <v>22</v>
      </c>
      <c r="P1019" t="s">
        <v>23</v>
      </c>
      <c r="Q1019" t="s">
        <v>30</v>
      </c>
    </row>
    <row r="1020" spans="1:17" x14ac:dyDescent="0.2">
      <c r="A1020" s="2">
        <v>34914</v>
      </c>
      <c r="B1020" t="s">
        <v>56</v>
      </c>
      <c r="C1020" t="s">
        <v>282</v>
      </c>
      <c r="D1020" t="s">
        <v>27</v>
      </c>
      <c r="E1020" t="s">
        <v>19</v>
      </c>
      <c r="F1020">
        <v>74</v>
      </c>
      <c r="G1020">
        <v>83</v>
      </c>
      <c r="H1020">
        <v>0</v>
      </c>
      <c r="I1020">
        <v>0</v>
      </c>
      <c r="J1020">
        <v>3</v>
      </c>
      <c r="K1020">
        <v>1</v>
      </c>
      <c r="L1020" t="s">
        <v>28</v>
      </c>
      <c r="M1020" t="s">
        <v>343</v>
      </c>
      <c r="N1020" t="s">
        <v>56</v>
      </c>
      <c r="O1020" t="s">
        <v>22</v>
      </c>
      <c r="P1020" t="s">
        <v>23</v>
      </c>
      <c r="Q1020" t="s">
        <v>24</v>
      </c>
    </row>
    <row r="1021" spans="1:17" x14ac:dyDescent="0.2">
      <c r="A1021" s="2">
        <v>34917</v>
      </c>
      <c r="B1021" t="s">
        <v>185</v>
      </c>
      <c r="C1021" t="s">
        <v>282</v>
      </c>
      <c r="D1021" t="s">
        <v>27</v>
      </c>
      <c r="E1021" t="s">
        <v>19</v>
      </c>
      <c r="F1021">
        <v>95</v>
      </c>
      <c r="G1021">
        <v>83</v>
      </c>
      <c r="H1021">
        <v>0</v>
      </c>
      <c r="I1021">
        <v>0</v>
      </c>
      <c r="J1021">
        <v>1</v>
      </c>
      <c r="K1021">
        <v>0</v>
      </c>
      <c r="L1021" t="s">
        <v>28</v>
      </c>
      <c r="M1021" t="s">
        <v>343</v>
      </c>
      <c r="N1021" t="s">
        <v>56</v>
      </c>
      <c r="O1021" t="s">
        <v>122</v>
      </c>
      <c r="P1021" t="s">
        <v>23</v>
      </c>
      <c r="Q1021" t="s">
        <v>24</v>
      </c>
    </row>
    <row r="1022" spans="1:17" x14ac:dyDescent="0.2">
      <c r="A1022" s="2">
        <v>34917</v>
      </c>
      <c r="B1022" t="s">
        <v>143</v>
      </c>
      <c r="C1022" t="s">
        <v>131</v>
      </c>
      <c r="D1022" t="s">
        <v>115</v>
      </c>
      <c r="E1022" t="s">
        <v>27</v>
      </c>
      <c r="F1022">
        <v>36</v>
      </c>
      <c r="G1022">
        <v>71</v>
      </c>
      <c r="H1022">
        <v>0</v>
      </c>
      <c r="I1022">
        <v>0</v>
      </c>
      <c r="J1022">
        <v>3</v>
      </c>
      <c r="K1022">
        <v>0</v>
      </c>
      <c r="L1022" t="s">
        <v>28</v>
      </c>
      <c r="M1022" t="s">
        <v>514</v>
      </c>
      <c r="N1022" t="s">
        <v>143</v>
      </c>
      <c r="O1022" t="s">
        <v>22</v>
      </c>
      <c r="P1022" t="s">
        <v>23</v>
      </c>
      <c r="Q1022" t="s">
        <v>24</v>
      </c>
    </row>
    <row r="1023" spans="1:17" x14ac:dyDescent="0.2">
      <c r="A1023" s="2">
        <v>34920</v>
      </c>
      <c r="B1023" t="s">
        <v>143</v>
      </c>
      <c r="C1023" t="s">
        <v>25</v>
      </c>
      <c r="D1023" t="s">
        <v>115</v>
      </c>
      <c r="E1023" t="s">
        <v>19</v>
      </c>
      <c r="F1023">
        <v>36</v>
      </c>
      <c r="G1023">
        <v>1</v>
      </c>
      <c r="H1023">
        <v>0</v>
      </c>
      <c r="I1023">
        <v>0</v>
      </c>
      <c r="J1023">
        <v>1</v>
      </c>
      <c r="K1023">
        <v>5</v>
      </c>
      <c r="L1023" t="s">
        <v>28</v>
      </c>
      <c r="M1023" t="s">
        <v>144</v>
      </c>
      <c r="N1023" t="s">
        <v>143</v>
      </c>
      <c r="O1023" t="s">
        <v>22</v>
      </c>
      <c r="P1023" t="s">
        <v>23</v>
      </c>
      <c r="Q1023" t="s">
        <v>41</v>
      </c>
    </row>
    <row r="1024" spans="1:17" x14ac:dyDescent="0.2">
      <c r="A1024" s="2">
        <v>34923</v>
      </c>
      <c r="B1024" t="s">
        <v>133</v>
      </c>
      <c r="C1024" t="s">
        <v>25</v>
      </c>
      <c r="D1024" t="s">
        <v>115</v>
      </c>
      <c r="E1024" t="s">
        <v>19</v>
      </c>
      <c r="F1024">
        <v>39</v>
      </c>
      <c r="G1024">
        <v>1</v>
      </c>
      <c r="H1024">
        <v>0</v>
      </c>
      <c r="I1024">
        <v>0</v>
      </c>
      <c r="J1024">
        <v>0</v>
      </c>
      <c r="K1024">
        <v>1</v>
      </c>
      <c r="L1024" t="s">
        <v>28</v>
      </c>
      <c r="M1024" t="s">
        <v>492</v>
      </c>
      <c r="N1024" t="s">
        <v>133</v>
      </c>
      <c r="O1024" t="s">
        <v>22</v>
      </c>
      <c r="P1024" t="s">
        <v>23</v>
      </c>
      <c r="Q1024" t="s">
        <v>41</v>
      </c>
    </row>
    <row r="1025" spans="1:17" x14ac:dyDescent="0.2">
      <c r="A1025" s="2">
        <v>34926</v>
      </c>
      <c r="B1025" t="s">
        <v>174</v>
      </c>
      <c r="C1025" t="s">
        <v>82</v>
      </c>
      <c r="D1025" t="s">
        <v>50</v>
      </c>
      <c r="E1025" t="s">
        <v>50</v>
      </c>
      <c r="F1025">
        <v>152</v>
      </c>
      <c r="G1025">
        <v>10</v>
      </c>
      <c r="H1025">
        <v>0</v>
      </c>
      <c r="I1025">
        <v>0</v>
      </c>
      <c r="J1025">
        <v>0</v>
      </c>
      <c r="K1025">
        <v>7</v>
      </c>
      <c r="L1025" t="s">
        <v>291</v>
      </c>
      <c r="M1025" t="s">
        <v>385</v>
      </c>
      <c r="N1025" t="s">
        <v>174</v>
      </c>
      <c r="O1025" t="s">
        <v>22</v>
      </c>
      <c r="P1025" t="s">
        <v>23</v>
      </c>
      <c r="Q1025" t="s">
        <v>41</v>
      </c>
    </row>
    <row r="1026" spans="1:17" x14ac:dyDescent="0.2">
      <c r="A1026" s="2">
        <v>34927</v>
      </c>
      <c r="B1026" t="s">
        <v>286</v>
      </c>
      <c r="C1026" t="s">
        <v>72</v>
      </c>
      <c r="D1026" t="s">
        <v>50</v>
      </c>
      <c r="E1026" t="s">
        <v>50</v>
      </c>
      <c r="F1026">
        <v>130</v>
      </c>
      <c r="G1026">
        <v>7</v>
      </c>
      <c r="H1026">
        <v>0</v>
      </c>
      <c r="I1026">
        <v>0</v>
      </c>
      <c r="J1026">
        <v>0</v>
      </c>
      <c r="K1026">
        <v>2</v>
      </c>
      <c r="L1026" t="s">
        <v>291</v>
      </c>
      <c r="M1026" t="s">
        <v>359</v>
      </c>
      <c r="N1026" t="s">
        <v>286</v>
      </c>
      <c r="O1026" t="s">
        <v>22</v>
      </c>
      <c r="P1026" t="s">
        <v>23</v>
      </c>
      <c r="Q1026" t="s">
        <v>41</v>
      </c>
    </row>
    <row r="1027" spans="1:17" x14ac:dyDescent="0.2">
      <c r="A1027" s="2">
        <v>34927</v>
      </c>
      <c r="B1027" t="s">
        <v>386</v>
      </c>
      <c r="C1027" t="s">
        <v>244</v>
      </c>
      <c r="D1027" t="s">
        <v>50</v>
      </c>
      <c r="E1027" t="s">
        <v>50</v>
      </c>
      <c r="F1027">
        <v>150</v>
      </c>
      <c r="G1027">
        <v>43</v>
      </c>
      <c r="H1027">
        <v>0</v>
      </c>
      <c r="I1027">
        <v>0</v>
      </c>
      <c r="J1027">
        <v>0</v>
      </c>
      <c r="K1027">
        <v>1</v>
      </c>
      <c r="L1027" t="s">
        <v>291</v>
      </c>
      <c r="M1027" t="s">
        <v>408</v>
      </c>
      <c r="N1027" t="s">
        <v>180</v>
      </c>
      <c r="O1027" t="s">
        <v>122</v>
      </c>
      <c r="P1027" t="s">
        <v>23</v>
      </c>
      <c r="Q1027" t="s">
        <v>41</v>
      </c>
    </row>
    <row r="1028" spans="1:17" x14ac:dyDescent="0.2">
      <c r="A1028" s="2">
        <v>34927</v>
      </c>
      <c r="B1028" t="s">
        <v>81</v>
      </c>
      <c r="C1028" t="s">
        <v>73</v>
      </c>
      <c r="D1028" t="s">
        <v>50</v>
      </c>
      <c r="E1028" t="s">
        <v>50</v>
      </c>
      <c r="F1028">
        <v>123</v>
      </c>
      <c r="G1028">
        <v>49</v>
      </c>
      <c r="H1028">
        <v>0</v>
      </c>
      <c r="I1028">
        <v>0</v>
      </c>
      <c r="J1028">
        <v>0</v>
      </c>
      <c r="K1028">
        <v>1</v>
      </c>
      <c r="L1028" t="s">
        <v>291</v>
      </c>
      <c r="M1028" t="s">
        <v>83</v>
      </c>
      <c r="N1028" t="s">
        <v>81</v>
      </c>
      <c r="O1028" t="s">
        <v>22</v>
      </c>
      <c r="P1028" t="s">
        <v>23</v>
      </c>
      <c r="Q1028" t="s">
        <v>41</v>
      </c>
    </row>
    <row r="1029" spans="1:17" x14ac:dyDescent="0.2">
      <c r="A1029" s="2">
        <v>34927</v>
      </c>
      <c r="B1029" t="s">
        <v>70</v>
      </c>
      <c r="C1029" t="s">
        <v>95</v>
      </c>
      <c r="D1029" t="s">
        <v>50</v>
      </c>
      <c r="E1029" t="s">
        <v>50</v>
      </c>
      <c r="F1029">
        <v>37</v>
      </c>
      <c r="G1029">
        <v>9</v>
      </c>
      <c r="H1029">
        <v>0</v>
      </c>
      <c r="I1029">
        <v>0</v>
      </c>
      <c r="J1029">
        <v>0</v>
      </c>
      <c r="K1029">
        <v>6</v>
      </c>
      <c r="L1029" t="s">
        <v>291</v>
      </c>
      <c r="M1029" t="s">
        <v>383</v>
      </c>
      <c r="N1029" t="s">
        <v>70</v>
      </c>
      <c r="O1029" t="s">
        <v>22</v>
      </c>
      <c r="P1029" t="s">
        <v>23</v>
      </c>
      <c r="Q1029" t="s">
        <v>41</v>
      </c>
    </row>
    <row r="1030" spans="1:17" x14ac:dyDescent="0.2">
      <c r="A1030" s="2">
        <v>34927</v>
      </c>
      <c r="B1030" t="s">
        <v>67</v>
      </c>
      <c r="C1030" t="s">
        <v>90</v>
      </c>
      <c r="D1030" t="s">
        <v>50</v>
      </c>
      <c r="E1030" t="s">
        <v>50</v>
      </c>
      <c r="F1030">
        <v>18</v>
      </c>
      <c r="G1030">
        <v>32</v>
      </c>
      <c r="H1030">
        <v>0</v>
      </c>
      <c r="I1030">
        <v>0</v>
      </c>
      <c r="J1030">
        <v>1</v>
      </c>
      <c r="K1030">
        <v>1</v>
      </c>
      <c r="L1030" t="s">
        <v>291</v>
      </c>
      <c r="M1030" t="s">
        <v>154</v>
      </c>
      <c r="N1030" t="s">
        <v>67</v>
      </c>
      <c r="O1030" t="s">
        <v>22</v>
      </c>
      <c r="P1030" t="s">
        <v>23</v>
      </c>
      <c r="Q1030" t="s">
        <v>30</v>
      </c>
    </row>
    <row r="1031" spans="1:17" x14ac:dyDescent="0.2">
      <c r="A1031" s="2">
        <v>34927</v>
      </c>
      <c r="B1031" t="s">
        <v>94</v>
      </c>
      <c r="C1031" t="s">
        <v>123</v>
      </c>
      <c r="D1031" t="s">
        <v>50</v>
      </c>
      <c r="E1031" t="s">
        <v>50</v>
      </c>
      <c r="F1031">
        <v>55</v>
      </c>
      <c r="G1031">
        <v>47</v>
      </c>
      <c r="H1031">
        <v>0</v>
      </c>
      <c r="I1031">
        <v>0</v>
      </c>
      <c r="J1031">
        <v>0</v>
      </c>
      <c r="K1031">
        <v>2</v>
      </c>
      <c r="L1031" t="s">
        <v>28</v>
      </c>
      <c r="M1031" t="s">
        <v>515</v>
      </c>
      <c r="N1031" t="s">
        <v>94</v>
      </c>
      <c r="O1031" t="s">
        <v>22</v>
      </c>
      <c r="P1031" t="s">
        <v>23</v>
      </c>
      <c r="Q1031" t="s">
        <v>41</v>
      </c>
    </row>
    <row r="1032" spans="1:17" x14ac:dyDescent="0.2">
      <c r="A1032" s="2">
        <v>34927</v>
      </c>
      <c r="B1032" t="s">
        <v>76</v>
      </c>
      <c r="C1032" t="s">
        <v>53</v>
      </c>
      <c r="D1032" t="s">
        <v>50</v>
      </c>
      <c r="E1032" t="s">
        <v>50</v>
      </c>
      <c r="F1032">
        <v>40</v>
      </c>
      <c r="G1032">
        <v>14</v>
      </c>
      <c r="H1032">
        <v>0</v>
      </c>
      <c r="I1032">
        <v>0</v>
      </c>
      <c r="J1032">
        <v>0</v>
      </c>
      <c r="K1032">
        <v>2</v>
      </c>
      <c r="L1032" t="s">
        <v>291</v>
      </c>
      <c r="M1032" t="s">
        <v>78</v>
      </c>
      <c r="N1032" t="s">
        <v>76</v>
      </c>
      <c r="O1032" t="s">
        <v>22</v>
      </c>
      <c r="P1032" t="s">
        <v>23</v>
      </c>
      <c r="Q1032" t="s">
        <v>41</v>
      </c>
    </row>
    <row r="1033" spans="1:17" x14ac:dyDescent="0.2">
      <c r="A1033" s="2">
        <v>34927</v>
      </c>
      <c r="B1033" t="s">
        <v>101</v>
      </c>
      <c r="C1033" t="s">
        <v>69</v>
      </c>
      <c r="D1033" t="s">
        <v>50</v>
      </c>
      <c r="E1033" t="s">
        <v>50</v>
      </c>
      <c r="F1033">
        <v>69</v>
      </c>
      <c r="G1033">
        <v>42</v>
      </c>
      <c r="H1033">
        <v>0</v>
      </c>
      <c r="I1033">
        <v>0</v>
      </c>
      <c r="J1033">
        <v>3</v>
      </c>
      <c r="K1033">
        <v>2</v>
      </c>
      <c r="L1033" t="s">
        <v>291</v>
      </c>
      <c r="M1033" t="s">
        <v>331</v>
      </c>
      <c r="N1033" t="s">
        <v>101</v>
      </c>
      <c r="O1033" t="s">
        <v>22</v>
      </c>
      <c r="P1033" t="s">
        <v>23</v>
      </c>
      <c r="Q1033" t="s">
        <v>24</v>
      </c>
    </row>
    <row r="1034" spans="1:17" x14ac:dyDescent="0.2">
      <c r="A1034" s="2">
        <v>34927</v>
      </c>
      <c r="B1034" t="s">
        <v>184</v>
      </c>
      <c r="C1034" t="s">
        <v>85</v>
      </c>
      <c r="D1034" t="s">
        <v>50</v>
      </c>
      <c r="E1034" t="s">
        <v>50</v>
      </c>
      <c r="F1034">
        <v>90</v>
      </c>
      <c r="G1034">
        <v>94</v>
      </c>
      <c r="H1034">
        <v>0</v>
      </c>
      <c r="I1034">
        <v>0</v>
      </c>
      <c r="J1034">
        <v>2</v>
      </c>
      <c r="K1034">
        <v>1</v>
      </c>
      <c r="L1034" t="s">
        <v>28</v>
      </c>
      <c r="M1034" t="s">
        <v>193</v>
      </c>
      <c r="N1034" t="s">
        <v>184</v>
      </c>
      <c r="O1034" t="s">
        <v>22</v>
      </c>
      <c r="P1034" t="s">
        <v>23</v>
      </c>
      <c r="Q1034" t="s">
        <v>24</v>
      </c>
    </row>
    <row r="1035" spans="1:17" x14ac:dyDescent="0.2">
      <c r="A1035" s="2">
        <v>34927</v>
      </c>
      <c r="B1035" t="s">
        <v>49</v>
      </c>
      <c r="C1035" t="s">
        <v>293</v>
      </c>
      <c r="D1035" t="s">
        <v>50</v>
      </c>
      <c r="E1035" t="s">
        <v>50</v>
      </c>
      <c r="F1035">
        <v>2</v>
      </c>
      <c r="G1035">
        <v>30</v>
      </c>
      <c r="H1035">
        <v>0</v>
      </c>
      <c r="I1035">
        <v>0</v>
      </c>
      <c r="J1035">
        <v>1</v>
      </c>
      <c r="K1035">
        <v>1</v>
      </c>
      <c r="L1035" t="s">
        <v>291</v>
      </c>
      <c r="M1035" t="s">
        <v>103</v>
      </c>
      <c r="N1035" t="s">
        <v>49</v>
      </c>
      <c r="O1035" t="s">
        <v>22</v>
      </c>
      <c r="P1035" t="s">
        <v>23</v>
      </c>
      <c r="Q1035" t="s">
        <v>30</v>
      </c>
    </row>
    <row r="1036" spans="1:17" x14ac:dyDescent="0.2">
      <c r="A1036" s="2">
        <v>34927</v>
      </c>
      <c r="B1036" t="s">
        <v>104</v>
      </c>
      <c r="C1036" t="s">
        <v>153</v>
      </c>
      <c r="D1036" t="s">
        <v>50</v>
      </c>
      <c r="E1036" t="s">
        <v>50</v>
      </c>
      <c r="F1036">
        <v>25</v>
      </c>
      <c r="G1036">
        <v>27</v>
      </c>
      <c r="H1036">
        <v>0</v>
      </c>
      <c r="I1036">
        <v>0</v>
      </c>
      <c r="J1036">
        <v>1</v>
      </c>
      <c r="K1036">
        <v>0</v>
      </c>
      <c r="L1036" t="s">
        <v>291</v>
      </c>
      <c r="M1036" t="s">
        <v>273</v>
      </c>
      <c r="N1036" t="s">
        <v>104</v>
      </c>
      <c r="O1036" t="s">
        <v>22</v>
      </c>
      <c r="P1036" t="s">
        <v>23</v>
      </c>
      <c r="Q1036" t="s">
        <v>24</v>
      </c>
    </row>
    <row r="1037" spans="1:17" x14ac:dyDescent="0.2">
      <c r="A1037" s="2">
        <v>34927</v>
      </c>
      <c r="B1037" t="s">
        <v>52</v>
      </c>
      <c r="C1037" t="s">
        <v>77</v>
      </c>
      <c r="D1037" t="s">
        <v>50</v>
      </c>
      <c r="E1037" t="s">
        <v>27</v>
      </c>
      <c r="F1037">
        <v>15</v>
      </c>
      <c r="G1037">
        <v>20</v>
      </c>
      <c r="H1037">
        <v>0</v>
      </c>
      <c r="I1037">
        <v>0</v>
      </c>
      <c r="J1037">
        <v>1</v>
      </c>
      <c r="K1037">
        <v>0</v>
      </c>
      <c r="L1037" t="s">
        <v>28</v>
      </c>
      <c r="M1037" t="s">
        <v>516</v>
      </c>
      <c r="N1037" t="s">
        <v>52</v>
      </c>
      <c r="O1037" t="s">
        <v>22</v>
      </c>
      <c r="P1037" t="s">
        <v>23</v>
      </c>
      <c r="Q1037" t="s">
        <v>24</v>
      </c>
    </row>
    <row r="1038" spans="1:17" x14ac:dyDescent="0.2">
      <c r="A1038" s="2">
        <v>34929</v>
      </c>
      <c r="B1038" t="s">
        <v>185</v>
      </c>
      <c r="C1038" t="s">
        <v>138</v>
      </c>
      <c r="D1038" t="s">
        <v>27</v>
      </c>
      <c r="E1038" t="s">
        <v>36</v>
      </c>
      <c r="F1038">
        <v>95</v>
      </c>
      <c r="G1038">
        <v>24</v>
      </c>
      <c r="H1038">
        <v>0</v>
      </c>
      <c r="I1038">
        <v>0</v>
      </c>
      <c r="J1038">
        <v>1</v>
      </c>
      <c r="K1038">
        <v>1</v>
      </c>
      <c r="L1038" t="s">
        <v>28</v>
      </c>
      <c r="M1038" t="s">
        <v>510</v>
      </c>
      <c r="N1038" t="s">
        <v>185</v>
      </c>
      <c r="O1038" t="s">
        <v>22</v>
      </c>
      <c r="P1038" t="s">
        <v>23</v>
      </c>
      <c r="Q1038" t="s">
        <v>30</v>
      </c>
    </row>
    <row r="1039" spans="1:17" x14ac:dyDescent="0.2">
      <c r="A1039" s="2">
        <v>34930</v>
      </c>
      <c r="B1039" t="s">
        <v>203</v>
      </c>
      <c r="C1039" t="s">
        <v>354</v>
      </c>
      <c r="D1039" t="s">
        <v>57</v>
      </c>
      <c r="E1039" t="s">
        <v>57</v>
      </c>
      <c r="F1039">
        <v>157</v>
      </c>
      <c r="G1039">
        <v>167</v>
      </c>
      <c r="H1039">
        <v>0</v>
      </c>
      <c r="I1039">
        <v>0</v>
      </c>
      <c r="J1039">
        <v>4</v>
      </c>
      <c r="K1039">
        <v>2</v>
      </c>
      <c r="L1039" t="s">
        <v>517</v>
      </c>
      <c r="M1039" t="s">
        <v>205</v>
      </c>
      <c r="N1039" t="s">
        <v>206</v>
      </c>
      <c r="O1039" t="s">
        <v>122</v>
      </c>
      <c r="P1039" t="s">
        <v>23</v>
      </c>
      <c r="Q1039" t="s">
        <v>24</v>
      </c>
    </row>
    <row r="1040" spans="1:17" x14ac:dyDescent="0.2">
      <c r="A1040" s="2">
        <v>34931</v>
      </c>
      <c r="B1040" t="s">
        <v>185</v>
      </c>
      <c r="C1040" t="s">
        <v>138</v>
      </c>
      <c r="D1040" t="s">
        <v>27</v>
      </c>
      <c r="E1040" t="s">
        <v>36</v>
      </c>
      <c r="F1040">
        <v>95</v>
      </c>
      <c r="G1040">
        <v>24</v>
      </c>
      <c r="H1040">
        <v>0</v>
      </c>
      <c r="I1040">
        <v>0</v>
      </c>
      <c r="J1040">
        <v>3</v>
      </c>
      <c r="K1040">
        <v>1</v>
      </c>
      <c r="L1040" t="s">
        <v>28</v>
      </c>
      <c r="M1040" t="s">
        <v>412</v>
      </c>
      <c r="N1040" t="s">
        <v>185</v>
      </c>
      <c r="O1040" t="s">
        <v>22</v>
      </c>
      <c r="P1040" t="s">
        <v>23</v>
      </c>
      <c r="Q1040" t="s">
        <v>24</v>
      </c>
    </row>
    <row r="1041" spans="1:17" x14ac:dyDescent="0.2">
      <c r="A1041" s="2">
        <v>34933</v>
      </c>
      <c r="B1041" t="s">
        <v>204</v>
      </c>
      <c r="C1041" t="s">
        <v>355</v>
      </c>
      <c r="D1041" t="s">
        <v>57</v>
      </c>
      <c r="E1041" t="s">
        <v>57</v>
      </c>
      <c r="F1041">
        <v>137</v>
      </c>
      <c r="G1041">
        <v>177</v>
      </c>
      <c r="H1041">
        <v>0</v>
      </c>
      <c r="I1041">
        <v>0</v>
      </c>
      <c r="J1041">
        <v>3</v>
      </c>
      <c r="K1041">
        <v>1</v>
      </c>
      <c r="L1041" t="s">
        <v>517</v>
      </c>
      <c r="M1041" t="s">
        <v>205</v>
      </c>
      <c r="N1041" t="s">
        <v>206</v>
      </c>
      <c r="O1041" t="s">
        <v>122</v>
      </c>
      <c r="P1041" t="s">
        <v>23</v>
      </c>
      <c r="Q1041" t="s">
        <v>24</v>
      </c>
    </row>
    <row r="1042" spans="1:17" x14ac:dyDescent="0.2">
      <c r="A1042" s="2">
        <v>34934</v>
      </c>
      <c r="B1042" t="s">
        <v>147</v>
      </c>
      <c r="C1042" t="s">
        <v>129</v>
      </c>
      <c r="D1042" t="s">
        <v>50</v>
      </c>
      <c r="E1042" t="s">
        <v>50</v>
      </c>
      <c r="F1042">
        <v>29</v>
      </c>
      <c r="G1042">
        <v>4</v>
      </c>
      <c r="H1042">
        <v>0</v>
      </c>
      <c r="I1042">
        <v>0</v>
      </c>
      <c r="J1042">
        <v>1</v>
      </c>
      <c r="K1042">
        <v>2</v>
      </c>
      <c r="L1042" t="s">
        <v>28</v>
      </c>
      <c r="M1042" t="s">
        <v>148</v>
      </c>
      <c r="N1042" t="s">
        <v>147</v>
      </c>
      <c r="O1042" t="s">
        <v>22</v>
      </c>
      <c r="P1042" t="s">
        <v>23</v>
      </c>
      <c r="Q1042" t="s">
        <v>41</v>
      </c>
    </row>
    <row r="1043" spans="1:17" x14ac:dyDescent="0.2">
      <c r="A1043" s="2">
        <v>34935</v>
      </c>
      <c r="B1043" t="s">
        <v>204</v>
      </c>
      <c r="C1043" t="s">
        <v>354</v>
      </c>
      <c r="D1043" t="s">
        <v>57</v>
      </c>
      <c r="E1043" t="s">
        <v>57</v>
      </c>
      <c r="F1043">
        <v>137</v>
      </c>
      <c r="G1043">
        <v>167</v>
      </c>
      <c r="H1043">
        <v>0</v>
      </c>
      <c r="I1043">
        <v>0</v>
      </c>
      <c r="J1043">
        <v>3</v>
      </c>
      <c r="K1043">
        <v>3</v>
      </c>
      <c r="L1043" t="s">
        <v>517</v>
      </c>
      <c r="M1043" t="s">
        <v>205</v>
      </c>
      <c r="N1043" t="s">
        <v>206</v>
      </c>
      <c r="O1043" t="s">
        <v>122</v>
      </c>
      <c r="P1043" t="s">
        <v>59</v>
      </c>
      <c r="Q1043" t="s">
        <v>41</v>
      </c>
    </row>
    <row r="1044" spans="1:17" x14ac:dyDescent="0.2">
      <c r="A1044" s="2">
        <v>34935</v>
      </c>
      <c r="B1044" t="s">
        <v>203</v>
      </c>
      <c r="C1044" t="s">
        <v>355</v>
      </c>
      <c r="D1044" t="s">
        <v>57</v>
      </c>
      <c r="E1044" t="s">
        <v>57</v>
      </c>
      <c r="F1044">
        <v>157</v>
      </c>
      <c r="G1044">
        <v>177</v>
      </c>
      <c r="H1044">
        <v>0</v>
      </c>
      <c r="I1044">
        <v>0</v>
      </c>
      <c r="J1044">
        <v>3</v>
      </c>
      <c r="K1044">
        <v>0</v>
      </c>
      <c r="L1044" t="s">
        <v>517</v>
      </c>
      <c r="M1044" t="s">
        <v>205</v>
      </c>
      <c r="N1044" t="s">
        <v>206</v>
      </c>
      <c r="O1044" t="s">
        <v>122</v>
      </c>
      <c r="P1044" t="s">
        <v>23</v>
      </c>
      <c r="Q1044" t="s">
        <v>24</v>
      </c>
    </row>
    <row r="1045" spans="1:17" x14ac:dyDescent="0.2">
      <c r="A1045" s="2">
        <v>34937</v>
      </c>
      <c r="B1045" t="s">
        <v>204</v>
      </c>
      <c r="C1045" t="s">
        <v>355</v>
      </c>
      <c r="D1045" t="s">
        <v>57</v>
      </c>
      <c r="E1045" t="s">
        <v>57</v>
      </c>
      <c r="F1045">
        <v>137</v>
      </c>
      <c r="G1045">
        <v>177</v>
      </c>
      <c r="H1045">
        <v>0</v>
      </c>
      <c r="I1045">
        <v>0</v>
      </c>
      <c r="J1045">
        <v>3</v>
      </c>
      <c r="K1045">
        <v>0</v>
      </c>
      <c r="L1045" t="s">
        <v>517</v>
      </c>
      <c r="M1045" t="s">
        <v>205</v>
      </c>
      <c r="N1045" t="s">
        <v>206</v>
      </c>
      <c r="O1045" t="s">
        <v>122</v>
      </c>
      <c r="P1045" t="s">
        <v>23</v>
      </c>
      <c r="Q1045" t="s">
        <v>24</v>
      </c>
    </row>
    <row r="1046" spans="1:17" x14ac:dyDescent="0.2">
      <c r="A1046" s="2">
        <v>34937</v>
      </c>
      <c r="B1046" t="s">
        <v>203</v>
      </c>
      <c r="C1046" t="s">
        <v>354</v>
      </c>
      <c r="D1046" t="s">
        <v>57</v>
      </c>
      <c r="E1046" t="s">
        <v>57</v>
      </c>
      <c r="F1046">
        <v>157</v>
      </c>
      <c r="G1046">
        <v>167</v>
      </c>
      <c r="H1046">
        <v>0</v>
      </c>
      <c r="I1046">
        <v>0</v>
      </c>
      <c r="J1046">
        <v>2</v>
      </c>
      <c r="K1046">
        <v>0</v>
      </c>
      <c r="L1046" t="s">
        <v>517</v>
      </c>
      <c r="M1046" t="s">
        <v>205</v>
      </c>
      <c r="N1046" t="s">
        <v>206</v>
      </c>
      <c r="O1046" t="s">
        <v>122</v>
      </c>
      <c r="P1046" t="s">
        <v>23</v>
      </c>
      <c r="Q1046" t="s">
        <v>24</v>
      </c>
    </row>
    <row r="1047" spans="1:17" x14ac:dyDescent="0.2">
      <c r="A1047" s="2">
        <v>34941</v>
      </c>
      <c r="B1047" t="s">
        <v>180</v>
      </c>
      <c r="C1047" t="s">
        <v>328</v>
      </c>
      <c r="D1047" t="s">
        <v>50</v>
      </c>
      <c r="E1047" t="s">
        <v>50</v>
      </c>
      <c r="F1047">
        <v>31</v>
      </c>
      <c r="G1047">
        <v>99</v>
      </c>
      <c r="H1047">
        <v>0</v>
      </c>
      <c r="I1047">
        <v>0</v>
      </c>
      <c r="J1047">
        <v>2</v>
      </c>
      <c r="K1047">
        <v>1</v>
      </c>
      <c r="L1047" t="s">
        <v>28</v>
      </c>
      <c r="M1047" t="s">
        <v>181</v>
      </c>
      <c r="N1047" t="s">
        <v>180</v>
      </c>
      <c r="O1047" t="s">
        <v>22</v>
      </c>
      <c r="P1047" t="s">
        <v>23</v>
      </c>
      <c r="Q1047" t="s">
        <v>24</v>
      </c>
    </row>
    <row r="1048" spans="1:17" x14ac:dyDescent="0.2">
      <c r="A1048" s="2">
        <v>34945</v>
      </c>
      <c r="B1048" t="s">
        <v>274</v>
      </c>
      <c r="C1048" t="s">
        <v>81</v>
      </c>
      <c r="D1048" t="s">
        <v>50</v>
      </c>
      <c r="E1048" t="s">
        <v>50</v>
      </c>
      <c r="F1048">
        <v>56</v>
      </c>
      <c r="G1048">
        <v>123</v>
      </c>
      <c r="H1048">
        <v>0</v>
      </c>
      <c r="I1048">
        <v>0</v>
      </c>
      <c r="J1048">
        <v>7</v>
      </c>
      <c r="K1048">
        <v>1</v>
      </c>
      <c r="L1048" t="s">
        <v>291</v>
      </c>
      <c r="M1048" t="s">
        <v>333</v>
      </c>
      <c r="N1048" t="s">
        <v>274</v>
      </c>
      <c r="O1048" t="s">
        <v>22</v>
      </c>
      <c r="P1048" t="s">
        <v>23</v>
      </c>
      <c r="Q1048" t="s">
        <v>24</v>
      </c>
    </row>
    <row r="1049" spans="1:17" x14ac:dyDescent="0.2">
      <c r="A1049" s="2">
        <v>34945</v>
      </c>
      <c r="B1049" t="s">
        <v>82</v>
      </c>
      <c r="C1049" t="s">
        <v>100</v>
      </c>
      <c r="D1049" t="s">
        <v>50</v>
      </c>
      <c r="E1049" t="s">
        <v>50</v>
      </c>
      <c r="F1049">
        <v>9</v>
      </c>
      <c r="G1049">
        <v>55</v>
      </c>
      <c r="H1049">
        <v>0</v>
      </c>
      <c r="I1049">
        <v>0</v>
      </c>
      <c r="J1049">
        <v>1</v>
      </c>
      <c r="K1049">
        <v>1</v>
      </c>
      <c r="L1049" t="s">
        <v>291</v>
      </c>
      <c r="M1049" t="s">
        <v>159</v>
      </c>
      <c r="N1049" t="s">
        <v>82</v>
      </c>
      <c r="O1049" t="s">
        <v>22</v>
      </c>
      <c r="P1049" t="s">
        <v>23</v>
      </c>
      <c r="Q1049" t="s">
        <v>30</v>
      </c>
    </row>
    <row r="1050" spans="1:17" x14ac:dyDescent="0.2">
      <c r="A1050" s="2">
        <v>34948</v>
      </c>
      <c r="B1050" t="s">
        <v>85</v>
      </c>
      <c r="C1050" t="s">
        <v>87</v>
      </c>
      <c r="D1050" t="s">
        <v>50</v>
      </c>
      <c r="E1050" t="s">
        <v>50</v>
      </c>
      <c r="F1050">
        <v>97</v>
      </c>
      <c r="G1050">
        <v>12</v>
      </c>
      <c r="H1050">
        <v>0</v>
      </c>
      <c r="I1050">
        <v>0</v>
      </c>
      <c r="J1050">
        <v>1</v>
      </c>
      <c r="K1050">
        <v>1</v>
      </c>
      <c r="L1050" t="s">
        <v>291</v>
      </c>
      <c r="M1050" t="s">
        <v>86</v>
      </c>
      <c r="N1050" t="s">
        <v>85</v>
      </c>
      <c r="O1050" t="s">
        <v>22</v>
      </c>
      <c r="P1050" t="s">
        <v>23</v>
      </c>
      <c r="Q1050" t="s">
        <v>30</v>
      </c>
    </row>
    <row r="1051" spans="1:17" x14ac:dyDescent="0.2">
      <c r="A1051" s="2">
        <v>34948</v>
      </c>
      <c r="B1051" t="s">
        <v>69</v>
      </c>
      <c r="C1051" t="s">
        <v>98</v>
      </c>
      <c r="D1051" t="s">
        <v>50</v>
      </c>
      <c r="E1051" t="s">
        <v>50</v>
      </c>
      <c r="F1051">
        <v>42</v>
      </c>
      <c r="G1051">
        <v>16</v>
      </c>
      <c r="H1051">
        <v>0</v>
      </c>
      <c r="I1051">
        <v>0</v>
      </c>
      <c r="J1051">
        <v>3</v>
      </c>
      <c r="K1051">
        <v>1</v>
      </c>
      <c r="L1051" t="s">
        <v>291</v>
      </c>
      <c r="M1051" t="s">
        <v>71</v>
      </c>
      <c r="N1051" t="s">
        <v>69</v>
      </c>
      <c r="O1051" t="s">
        <v>22</v>
      </c>
      <c r="P1051" t="s">
        <v>23</v>
      </c>
      <c r="Q1051" t="s">
        <v>24</v>
      </c>
    </row>
    <row r="1052" spans="1:17" x14ac:dyDescent="0.2">
      <c r="A1052" s="2">
        <v>34948</v>
      </c>
      <c r="B1052" t="s">
        <v>147</v>
      </c>
      <c r="C1052" t="s">
        <v>72</v>
      </c>
      <c r="D1052" t="s">
        <v>50</v>
      </c>
      <c r="E1052" t="s">
        <v>50</v>
      </c>
      <c r="F1052">
        <v>29</v>
      </c>
      <c r="G1052">
        <v>7</v>
      </c>
      <c r="H1052">
        <v>0</v>
      </c>
      <c r="I1052">
        <v>0</v>
      </c>
      <c r="J1052">
        <v>1</v>
      </c>
      <c r="K1052">
        <v>3</v>
      </c>
      <c r="L1052" t="s">
        <v>291</v>
      </c>
      <c r="M1052" t="s">
        <v>148</v>
      </c>
      <c r="N1052" t="s">
        <v>147</v>
      </c>
      <c r="O1052" t="s">
        <v>22</v>
      </c>
      <c r="P1052" t="s">
        <v>23</v>
      </c>
      <c r="Q1052" t="s">
        <v>41</v>
      </c>
    </row>
    <row r="1053" spans="1:17" x14ac:dyDescent="0.2">
      <c r="A1053" s="2">
        <v>34948</v>
      </c>
      <c r="B1053" t="s">
        <v>293</v>
      </c>
      <c r="C1053" t="s">
        <v>49</v>
      </c>
      <c r="D1053" t="s">
        <v>50</v>
      </c>
      <c r="E1053" t="s">
        <v>50</v>
      </c>
      <c r="F1053">
        <v>27</v>
      </c>
      <c r="G1053">
        <v>2</v>
      </c>
      <c r="H1053">
        <v>0</v>
      </c>
      <c r="I1053">
        <v>0</v>
      </c>
      <c r="J1053">
        <v>2</v>
      </c>
      <c r="K1053">
        <v>0</v>
      </c>
      <c r="L1053" t="s">
        <v>291</v>
      </c>
      <c r="M1053" t="s">
        <v>478</v>
      </c>
      <c r="N1053" t="s">
        <v>293</v>
      </c>
      <c r="O1053" t="s">
        <v>22</v>
      </c>
      <c r="P1053" t="s">
        <v>23</v>
      </c>
      <c r="Q1053" t="s">
        <v>24</v>
      </c>
    </row>
    <row r="1054" spans="1:17" x14ac:dyDescent="0.2">
      <c r="A1054" s="2">
        <v>34948</v>
      </c>
      <c r="B1054" t="s">
        <v>89</v>
      </c>
      <c r="C1054" t="s">
        <v>43</v>
      </c>
      <c r="D1054" t="s">
        <v>50</v>
      </c>
      <c r="E1054" t="s">
        <v>19</v>
      </c>
      <c r="F1054">
        <v>22</v>
      </c>
      <c r="G1054">
        <v>13</v>
      </c>
      <c r="H1054">
        <v>0</v>
      </c>
      <c r="I1054">
        <v>0</v>
      </c>
      <c r="J1054">
        <v>0</v>
      </c>
      <c r="K1054">
        <v>0</v>
      </c>
      <c r="L1054" t="s">
        <v>28</v>
      </c>
      <c r="M1054" t="s">
        <v>91</v>
      </c>
      <c r="N1054" t="s">
        <v>89</v>
      </c>
      <c r="O1054" t="s">
        <v>22</v>
      </c>
      <c r="P1054" t="s">
        <v>23</v>
      </c>
      <c r="Q1054" t="s">
        <v>30</v>
      </c>
    </row>
    <row r="1055" spans="1:17" x14ac:dyDescent="0.2">
      <c r="A1055" s="2">
        <v>34948</v>
      </c>
      <c r="B1055" t="s">
        <v>48</v>
      </c>
      <c r="C1055" t="s">
        <v>95</v>
      </c>
      <c r="D1055" t="s">
        <v>50</v>
      </c>
      <c r="E1055" t="s">
        <v>50</v>
      </c>
      <c r="F1055">
        <v>126</v>
      </c>
      <c r="G1055">
        <v>8</v>
      </c>
      <c r="H1055">
        <v>0</v>
      </c>
      <c r="I1055">
        <v>0</v>
      </c>
      <c r="J1055">
        <v>2</v>
      </c>
      <c r="K1055">
        <v>5</v>
      </c>
      <c r="L1055" t="s">
        <v>291</v>
      </c>
      <c r="M1055" t="s">
        <v>51</v>
      </c>
      <c r="N1055" t="s">
        <v>48</v>
      </c>
      <c r="O1055" t="s">
        <v>22</v>
      </c>
      <c r="P1055" t="s">
        <v>23</v>
      </c>
      <c r="Q1055" t="s">
        <v>41</v>
      </c>
    </row>
    <row r="1056" spans="1:17" x14ac:dyDescent="0.2">
      <c r="A1056" s="2">
        <v>34948</v>
      </c>
      <c r="B1056" t="s">
        <v>67</v>
      </c>
      <c r="C1056" t="s">
        <v>386</v>
      </c>
      <c r="D1056" t="s">
        <v>50</v>
      </c>
      <c r="E1056" t="s">
        <v>50</v>
      </c>
      <c r="F1056">
        <v>18</v>
      </c>
      <c r="G1056">
        <v>149</v>
      </c>
      <c r="H1056">
        <v>0</v>
      </c>
      <c r="I1056">
        <v>0</v>
      </c>
      <c r="J1056">
        <v>10</v>
      </c>
      <c r="K1056">
        <v>0</v>
      </c>
      <c r="L1056" t="s">
        <v>291</v>
      </c>
      <c r="M1056" t="s">
        <v>518</v>
      </c>
      <c r="N1056" t="s">
        <v>67</v>
      </c>
      <c r="O1056" t="s">
        <v>22</v>
      </c>
      <c r="P1056" t="s">
        <v>23</v>
      </c>
      <c r="Q1056" t="s">
        <v>24</v>
      </c>
    </row>
    <row r="1057" spans="1:17" x14ac:dyDescent="0.2">
      <c r="A1057" s="2">
        <v>34948</v>
      </c>
      <c r="B1057" t="s">
        <v>129</v>
      </c>
      <c r="C1057" t="s">
        <v>345</v>
      </c>
      <c r="D1057" t="s">
        <v>50</v>
      </c>
      <c r="E1057" t="s">
        <v>50</v>
      </c>
      <c r="F1057">
        <v>4</v>
      </c>
      <c r="G1057">
        <v>86</v>
      </c>
      <c r="H1057">
        <v>0</v>
      </c>
      <c r="I1057">
        <v>0</v>
      </c>
      <c r="J1057">
        <v>4</v>
      </c>
      <c r="K1057">
        <v>1</v>
      </c>
      <c r="L1057" t="s">
        <v>291</v>
      </c>
      <c r="M1057" t="s">
        <v>519</v>
      </c>
      <c r="N1057" t="s">
        <v>129</v>
      </c>
      <c r="O1057" t="s">
        <v>22</v>
      </c>
      <c r="P1057" t="s">
        <v>23</v>
      </c>
      <c r="Q1057" t="s">
        <v>24</v>
      </c>
    </row>
    <row r="1058" spans="1:17" x14ac:dyDescent="0.2">
      <c r="A1058" s="2">
        <v>34948</v>
      </c>
      <c r="B1058" t="s">
        <v>119</v>
      </c>
      <c r="C1058" t="s">
        <v>249</v>
      </c>
      <c r="D1058" t="s">
        <v>50</v>
      </c>
      <c r="E1058" t="s">
        <v>50</v>
      </c>
      <c r="F1058">
        <v>6</v>
      </c>
      <c r="G1058">
        <v>81</v>
      </c>
      <c r="H1058">
        <v>0</v>
      </c>
      <c r="I1058">
        <v>0</v>
      </c>
      <c r="J1058">
        <v>1</v>
      </c>
      <c r="K1058">
        <v>0</v>
      </c>
      <c r="L1058" t="s">
        <v>291</v>
      </c>
      <c r="M1058" t="s">
        <v>520</v>
      </c>
      <c r="N1058" t="s">
        <v>119</v>
      </c>
      <c r="O1058" t="s">
        <v>22</v>
      </c>
      <c r="P1058" t="s">
        <v>23</v>
      </c>
      <c r="Q1058" t="s">
        <v>24</v>
      </c>
    </row>
    <row r="1059" spans="1:17" x14ac:dyDescent="0.2">
      <c r="A1059" s="2">
        <v>34948</v>
      </c>
      <c r="B1059" t="s">
        <v>101</v>
      </c>
      <c r="C1059" t="s">
        <v>174</v>
      </c>
      <c r="D1059" t="s">
        <v>50</v>
      </c>
      <c r="E1059" t="s">
        <v>50</v>
      </c>
      <c r="F1059">
        <v>65</v>
      </c>
      <c r="G1059">
        <v>153</v>
      </c>
      <c r="H1059">
        <v>0</v>
      </c>
      <c r="I1059">
        <v>0</v>
      </c>
      <c r="J1059">
        <v>1</v>
      </c>
      <c r="K1059">
        <v>0</v>
      </c>
      <c r="L1059" t="s">
        <v>291</v>
      </c>
      <c r="M1059" t="s">
        <v>331</v>
      </c>
      <c r="N1059" t="s">
        <v>101</v>
      </c>
      <c r="O1059" t="s">
        <v>22</v>
      </c>
      <c r="P1059" t="s">
        <v>23</v>
      </c>
      <c r="Q1059" t="s">
        <v>24</v>
      </c>
    </row>
    <row r="1060" spans="1:17" x14ac:dyDescent="0.2">
      <c r="A1060" s="2">
        <v>34948</v>
      </c>
      <c r="B1060" t="s">
        <v>73</v>
      </c>
      <c r="C1060" t="s">
        <v>168</v>
      </c>
      <c r="D1060" t="s">
        <v>50</v>
      </c>
      <c r="E1060" t="s">
        <v>50</v>
      </c>
      <c r="F1060">
        <v>49</v>
      </c>
      <c r="G1060">
        <v>80</v>
      </c>
      <c r="H1060">
        <v>0</v>
      </c>
      <c r="I1060">
        <v>0</v>
      </c>
      <c r="J1060">
        <v>1</v>
      </c>
      <c r="K1060">
        <v>3</v>
      </c>
      <c r="L1060" t="s">
        <v>291</v>
      </c>
      <c r="M1060" t="s">
        <v>289</v>
      </c>
      <c r="N1060" t="s">
        <v>73</v>
      </c>
      <c r="O1060" t="s">
        <v>22</v>
      </c>
      <c r="P1060" t="s">
        <v>23</v>
      </c>
      <c r="Q1060" t="s">
        <v>41</v>
      </c>
    </row>
    <row r="1061" spans="1:17" x14ac:dyDescent="0.2">
      <c r="A1061" s="2">
        <v>34948</v>
      </c>
      <c r="B1061" t="s">
        <v>97</v>
      </c>
      <c r="C1061" t="s">
        <v>184</v>
      </c>
      <c r="D1061" t="s">
        <v>50</v>
      </c>
      <c r="E1061" t="s">
        <v>50</v>
      </c>
      <c r="F1061">
        <v>111</v>
      </c>
      <c r="G1061">
        <v>95</v>
      </c>
      <c r="H1061">
        <v>0</v>
      </c>
      <c r="I1061">
        <v>0</v>
      </c>
      <c r="J1061">
        <v>1</v>
      </c>
      <c r="K1061">
        <v>0</v>
      </c>
      <c r="L1061" t="s">
        <v>291</v>
      </c>
      <c r="M1061" t="s">
        <v>97</v>
      </c>
      <c r="N1061" t="s">
        <v>97</v>
      </c>
      <c r="O1061" t="s">
        <v>22</v>
      </c>
      <c r="P1061" t="s">
        <v>23</v>
      </c>
      <c r="Q1061" t="s">
        <v>24</v>
      </c>
    </row>
    <row r="1062" spans="1:17" x14ac:dyDescent="0.2">
      <c r="A1062" s="2">
        <v>34948</v>
      </c>
      <c r="B1062" t="s">
        <v>328</v>
      </c>
      <c r="C1062" t="s">
        <v>286</v>
      </c>
      <c r="D1062" t="s">
        <v>50</v>
      </c>
      <c r="E1062" t="s">
        <v>50</v>
      </c>
      <c r="F1062">
        <v>99</v>
      </c>
      <c r="G1062">
        <v>127</v>
      </c>
      <c r="H1062">
        <v>0</v>
      </c>
      <c r="I1062">
        <v>0</v>
      </c>
      <c r="J1062">
        <v>1</v>
      </c>
      <c r="K1062">
        <v>2</v>
      </c>
      <c r="L1062" t="s">
        <v>291</v>
      </c>
      <c r="M1062" t="s">
        <v>329</v>
      </c>
      <c r="N1062" t="s">
        <v>328</v>
      </c>
      <c r="O1062" t="s">
        <v>22</v>
      </c>
      <c r="P1062" t="s">
        <v>23</v>
      </c>
      <c r="Q1062" t="s">
        <v>41</v>
      </c>
    </row>
    <row r="1063" spans="1:17" x14ac:dyDescent="0.2">
      <c r="A1063" s="2">
        <v>34948</v>
      </c>
      <c r="B1063" t="s">
        <v>126</v>
      </c>
      <c r="C1063" t="s">
        <v>317</v>
      </c>
      <c r="D1063" t="s">
        <v>50</v>
      </c>
      <c r="E1063" t="s">
        <v>50</v>
      </c>
      <c r="F1063">
        <v>17</v>
      </c>
      <c r="G1063">
        <v>103</v>
      </c>
      <c r="H1063">
        <v>0</v>
      </c>
      <c r="I1063">
        <v>0</v>
      </c>
      <c r="J1063">
        <v>1</v>
      </c>
      <c r="K1063">
        <v>0</v>
      </c>
      <c r="L1063" t="s">
        <v>291</v>
      </c>
      <c r="M1063" t="s">
        <v>157</v>
      </c>
      <c r="N1063" t="s">
        <v>126</v>
      </c>
      <c r="O1063" t="s">
        <v>22</v>
      </c>
      <c r="P1063" t="s">
        <v>23</v>
      </c>
      <c r="Q1063" t="s">
        <v>24</v>
      </c>
    </row>
    <row r="1064" spans="1:17" x14ac:dyDescent="0.2">
      <c r="A1064" s="2">
        <v>34948</v>
      </c>
      <c r="B1064" t="s">
        <v>90</v>
      </c>
      <c r="C1064" t="s">
        <v>92</v>
      </c>
      <c r="D1064" t="s">
        <v>50</v>
      </c>
      <c r="E1064" t="s">
        <v>50</v>
      </c>
      <c r="F1064">
        <v>28</v>
      </c>
      <c r="G1064">
        <v>14</v>
      </c>
      <c r="H1064">
        <v>0</v>
      </c>
      <c r="I1064">
        <v>0</v>
      </c>
      <c r="J1064">
        <v>0</v>
      </c>
      <c r="K1064">
        <v>0</v>
      </c>
      <c r="L1064" t="s">
        <v>291</v>
      </c>
      <c r="M1064" t="s">
        <v>410</v>
      </c>
      <c r="N1064" t="s">
        <v>90</v>
      </c>
      <c r="O1064" t="s">
        <v>22</v>
      </c>
      <c r="P1064" t="s">
        <v>23</v>
      </c>
      <c r="Q1064" t="s">
        <v>30</v>
      </c>
    </row>
    <row r="1065" spans="1:17" x14ac:dyDescent="0.2">
      <c r="A1065" s="2">
        <v>34948</v>
      </c>
      <c r="B1065" t="s">
        <v>125</v>
      </c>
      <c r="C1065" t="s">
        <v>153</v>
      </c>
      <c r="D1065" t="s">
        <v>50</v>
      </c>
      <c r="E1065" t="s">
        <v>50</v>
      </c>
      <c r="F1065">
        <v>142</v>
      </c>
      <c r="G1065">
        <v>30</v>
      </c>
      <c r="H1065">
        <v>0</v>
      </c>
      <c r="I1065">
        <v>0</v>
      </c>
      <c r="J1065">
        <v>0</v>
      </c>
      <c r="K1065">
        <v>4</v>
      </c>
      <c r="L1065" t="s">
        <v>291</v>
      </c>
      <c r="M1065" t="s">
        <v>468</v>
      </c>
      <c r="N1065" t="s">
        <v>125</v>
      </c>
      <c r="O1065" t="s">
        <v>22</v>
      </c>
      <c r="P1065" t="s">
        <v>23</v>
      </c>
      <c r="Q1065" t="s">
        <v>41</v>
      </c>
    </row>
    <row r="1066" spans="1:17" x14ac:dyDescent="0.2">
      <c r="A1066" s="2">
        <v>34948</v>
      </c>
      <c r="B1066" t="s">
        <v>104</v>
      </c>
      <c r="C1066" t="s">
        <v>70</v>
      </c>
      <c r="D1066" t="s">
        <v>50</v>
      </c>
      <c r="E1066" t="s">
        <v>50</v>
      </c>
      <c r="F1066">
        <v>23</v>
      </c>
      <c r="G1066">
        <v>37</v>
      </c>
      <c r="H1066">
        <v>0</v>
      </c>
      <c r="I1066">
        <v>0</v>
      </c>
      <c r="J1066">
        <v>1</v>
      </c>
      <c r="K1066">
        <v>0</v>
      </c>
      <c r="L1066" t="s">
        <v>291</v>
      </c>
      <c r="M1066" t="s">
        <v>273</v>
      </c>
      <c r="N1066" t="s">
        <v>104</v>
      </c>
      <c r="O1066" t="s">
        <v>22</v>
      </c>
      <c r="P1066" t="s">
        <v>23</v>
      </c>
      <c r="Q1066" t="s">
        <v>24</v>
      </c>
    </row>
    <row r="1067" spans="1:17" x14ac:dyDescent="0.2">
      <c r="A1067" s="2">
        <v>34948</v>
      </c>
      <c r="B1067" t="s">
        <v>244</v>
      </c>
      <c r="C1067" t="s">
        <v>123</v>
      </c>
      <c r="D1067" t="s">
        <v>50</v>
      </c>
      <c r="E1067" t="s">
        <v>50</v>
      </c>
      <c r="F1067">
        <v>40</v>
      </c>
      <c r="G1067">
        <v>43</v>
      </c>
      <c r="H1067">
        <v>0</v>
      </c>
      <c r="I1067">
        <v>0</v>
      </c>
      <c r="J1067">
        <v>1</v>
      </c>
      <c r="K1067">
        <v>0</v>
      </c>
      <c r="L1067" t="s">
        <v>291</v>
      </c>
      <c r="M1067" t="s">
        <v>452</v>
      </c>
      <c r="N1067" t="s">
        <v>244</v>
      </c>
      <c r="O1067" t="s">
        <v>22</v>
      </c>
      <c r="P1067" t="s">
        <v>23</v>
      </c>
      <c r="Q1067" t="s">
        <v>24</v>
      </c>
    </row>
    <row r="1068" spans="1:17" x14ac:dyDescent="0.2">
      <c r="A1068" s="2">
        <v>34948</v>
      </c>
      <c r="B1068" t="s">
        <v>106</v>
      </c>
      <c r="C1068" t="s">
        <v>145</v>
      </c>
      <c r="D1068" t="s">
        <v>50</v>
      </c>
      <c r="E1068" t="s">
        <v>50</v>
      </c>
      <c r="F1068">
        <v>3</v>
      </c>
      <c r="G1068">
        <v>75</v>
      </c>
      <c r="H1068">
        <v>0</v>
      </c>
      <c r="I1068">
        <v>0</v>
      </c>
      <c r="J1068">
        <v>6</v>
      </c>
      <c r="K1068">
        <v>0</v>
      </c>
      <c r="L1068" t="s">
        <v>291</v>
      </c>
      <c r="M1068" t="s">
        <v>521</v>
      </c>
      <c r="N1068" t="s">
        <v>106</v>
      </c>
      <c r="O1068" t="s">
        <v>22</v>
      </c>
      <c r="P1068" t="s">
        <v>23</v>
      </c>
      <c r="Q1068" t="s">
        <v>24</v>
      </c>
    </row>
    <row r="1069" spans="1:17" x14ac:dyDescent="0.2">
      <c r="A1069" s="2">
        <v>34948</v>
      </c>
      <c r="B1069" t="s">
        <v>52</v>
      </c>
      <c r="C1069" t="s">
        <v>53</v>
      </c>
      <c r="D1069" t="s">
        <v>50</v>
      </c>
      <c r="E1069" t="s">
        <v>50</v>
      </c>
      <c r="F1069">
        <v>15</v>
      </c>
      <c r="G1069">
        <v>11</v>
      </c>
      <c r="H1069">
        <v>0</v>
      </c>
      <c r="I1069">
        <v>0</v>
      </c>
      <c r="J1069">
        <v>0</v>
      </c>
      <c r="K1069">
        <v>0</v>
      </c>
      <c r="L1069" t="s">
        <v>291</v>
      </c>
      <c r="M1069" t="s">
        <v>522</v>
      </c>
      <c r="N1069" t="s">
        <v>52</v>
      </c>
      <c r="O1069" t="s">
        <v>22</v>
      </c>
      <c r="P1069" t="s">
        <v>23</v>
      </c>
      <c r="Q1069" t="s">
        <v>30</v>
      </c>
    </row>
    <row r="1070" spans="1:17" x14ac:dyDescent="0.2">
      <c r="A1070" s="2">
        <v>34948</v>
      </c>
      <c r="B1070" t="s">
        <v>180</v>
      </c>
      <c r="C1070" t="s">
        <v>94</v>
      </c>
      <c r="D1070" t="s">
        <v>50</v>
      </c>
      <c r="E1070" t="s">
        <v>50</v>
      </c>
      <c r="F1070">
        <v>31</v>
      </c>
      <c r="G1070">
        <v>61</v>
      </c>
      <c r="H1070">
        <v>0</v>
      </c>
      <c r="I1070">
        <v>0</v>
      </c>
      <c r="J1070">
        <v>2</v>
      </c>
      <c r="K1070">
        <v>0</v>
      </c>
      <c r="L1070" t="s">
        <v>291</v>
      </c>
      <c r="M1070" t="s">
        <v>181</v>
      </c>
      <c r="N1070" t="s">
        <v>180</v>
      </c>
      <c r="O1070" t="s">
        <v>22</v>
      </c>
      <c r="P1070" t="s">
        <v>23</v>
      </c>
      <c r="Q1070" t="s">
        <v>24</v>
      </c>
    </row>
    <row r="1071" spans="1:17" x14ac:dyDescent="0.2">
      <c r="A1071" s="2">
        <v>34948</v>
      </c>
      <c r="B1071" t="s">
        <v>161</v>
      </c>
      <c r="C1071" t="s">
        <v>384</v>
      </c>
      <c r="D1071" t="s">
        <v>50</v>
      </c>
      <c r="E1071" t="s">
        <v>50</v>
      </c>
      <c r="F1071">
        <v>62</v>
      </c>
      <c r="G1071">
        <v>118</v>
      </c>
      <c r="H1071">
        <v>0</v>
      </c>
      <c r="I1071">
        <v>0</v>
      </c>
      <c r="J1071">
        <v>1</v>
      </c>
      <c r="K1071">
        <v>0</v>
      </c>
      <c r="L1071" t="s">
        <v>291</v>
      </c>
      <c r="M1071" t="s">
        <v>162</v>
      </c>
      <c r="N1071" t="s">
        <v>161</v>
      </c>
      <c r="O1071" t="s">
        <v>22</v>
      </c>
      <c r="P1071" t="s">
        <v>23</v>
      </c>
      <c r="Q1071" t="s">
        <v>24</v>
      </c>
    </row>
    <row r="1072" spans="1:17" x14ac:dyDescent="0.2">
      <c r="A1072" s="2">
        <v>34962</v>
      </c>
      <c r="B1072" t="s">
        <v>123</v>
      </c>
      <c r="C1072" t="s">
        <v>18</v>
      </c>
      <c r="D1072" t="s">
        <v>50</v>
      </c>
      <c r="E1072" t="s">
        <v>19</v>
      </c>
      <c r="F1072">
        <v>48</v>
      </c>
      <c r="G1072">
        <v>36</v>
      </c>
      <c r="H1072">
        <v>0</v>
      </c>
      <c r="I1072">
        <v>0</v>
      </c>
      <c r="J1072">
        <v>3</v>
      </c>
      <c r="K1072">
        <v>1</v>
      </c>
      <c r="L1072" t="s">
        <v>28</v>
      </c>
      <c r="M1072" t="s">
        <v>415</v>
      </c>
      <c r="N1072" t="s">
        <v>123</v>
      </c>
      <c r="O1072" t="s">
        <v>22</v>
      </c>
      <c r="P1072" t="s">
        <v>23</v>
      </c>
      <c r="Q1072" t="s">
        <v>24</v>
      </c>
    </row>
    <row r="1073" spans="1:17" x14ac:dyDescent="0.2">
      <c r="A1073" s="2">
        <v>34962</v>
      </c>
      <c r="B1073" t="s">
        <v>143</v>
      </c>
      <c r="C1073" t="s">
        <v>38</v>
      </c>
      <c r="D1073" t="s">
        <v>115</v>
      </c>
      <c r="E1073" t="s">
        <v>19</v>
      </c>
      <c r="F1073">
        <v>41</v>
      </c>
      <c r="G1073">
        <v>81</v>
      </c>
      <c r="H1073">
        <v>0</v>
      </c>
      <c r="I1073">
        <v>0</v>
      </c>
      <c r="J1073">
        <v>1</v>
      </c>
      <c r="K1073">
        <v>2</v>
      </c>
      <c r="L1073" t="s">
        <v>28</v>
      </c>
      <c r="M1073" t="s">
        <v>144</v>
      </c>
      <c r="N1073" t="s">
        <v>143</v>
      </c>
      <c r="O1073" t="s">
        <v>22</v>
      </c>
      <c r="P1073" t="s">
        <v>23</v>
      </c>
      <c r="Q1073" t="s">
        <v>41</v>
      </c>
    </row>
    <row r="1074" spans="1:17" x14ac:dyDescent="0.2">
      <c r="A1074" s="2">
        <v>34962</v>
      </c>
      <c r="B1074" t="s">
        <v>106</v>
      </c>
      <c r="C1074" t="s">
        <v>39</v>
      </c>
      <c r="D1074" t="s">
        <v>50</v>
      </c>
      <c r="E1074" t="s">
        <v>19</v>
      </c>
      <c r="F1074">
        <v>6</v>
      </c>
      <c r="G1074">
        <v>9</v>
      </c>
      <c r="H1074">
        <v>0</v>
      </c>
      <c r="I1074">
        <v>0</v>
      </c>
      <c r="J1074">
        <v>2</v>
      </c>
      <c r="K1074">
        <v>1</v>
      </c>
      <c r="L1074" t="s">
        <v>28</v>
      </c>
      <c r="M1074" t="s">
        <v>523</v>
      </c>
      <c r="N1074" t="s">
        <v>106</v>
      </c>
      <c r="O1074" t="s">
        <v>22</v>
      </c>
      <c r="P1074" t="s">
        <v>23</v>
      </c>
      <c r="Q1074" t="s">
        <v>24</v>
      </c>
    </row>
    <row r="1075" spans="1:17" x14ac:dyDescent="0.2">
      <c r="A1075" s="2">
        <v>34966</v>
      </c>
      <c r="B1075" t="s">
        <v>282</v>
      </c>
      <c r="C1075" t="s">
        <v>185</v>
      </c>
      <c r="D1075" t="s">
        <v>19</v>
      </c>
      <c r="E1075" t="s">
        <v>27</v>
      </c>
      <c r="F1075">
        <v>85</v>
      </c>
      <c r="G1075">
        <v>86</v>
      </c>
      <c r="H1075">
        <v>0</v>
      </c>
      <c r="I1075">
        <v>0</v>
      </c>
      <c r="J1075">
        <v>1</v>
      </c>
      <c r="K1075">
        <v>0</v>
      </c>
      <c r="L1075" t="s">
        <v>28</v>
      </c>
      <c r="M1075" t="s">
        <v>285</v>
      </c>
      <c r="N1075" t="s">
        <v>282</v>
      </c>
      <c r="O1075" t="s">
        <v>22</v>
      </c>
      <c r="P1075" t="s">
        <v>23</v>
      </c>
      <c r="Q1075" t="s">
        <v>24</v>
      </c>
    </row>
    <row r="1076" spans="1:17" x14ac:dyDescent="0.2">
      <c r="A1076" s="2">
        <v>34969</v>
      </c>
      <c r="B1076" t="s">
        <v>185</v>
      </c>
      <c r="C1076" t="s">
        <v>131</v>
      </c>
      <c r="D1076" t="s">
        <v>27</v>
      </c>
      <c r="E1076" t="s">
        <v>27</v>
      </c>
      <c r="F1076">
        <v>86</v>
      </c>
      <c r="G1076">
        <v>56</v>
      </c>
      <c r="H1076">
        <v>0</v>
      </c>
      <c r="I1076">
        <v>0</v>
      </c>
      <c r="J1076">
        <v>2</v>
      </c>
      <c r="K1076">
        <v>0</v>
      </c>
      <c r="L1076" t="s">
        <v>28</v>
      </c>
      <c r="M1076" t="s">
        <v>412</v>
      </c>
      <c r="N1076" t="s">
        <v>185</v>
      </c>
      <c r="O1076" t="s">
        <v>22</v>
      </c>
      <c r="P1076" t="s">
        <v>23</v>
      </c>
      <c r="Q1076" t="s">
        <v>24</v>
      </c>
    </row>
    <row r="1077" spans="1:17" x14ac:dyDescent="0.2">
      <c r="A1077" s="2">
        <v>34972</v>
      </c>
      <c r="B1077" t="s">
        <v>149</v>
      </c>
      <c r="C1077" t="s">
        <v>296</v>
      </c>
      <c r="D1077" t="s">
        <v>36</v>
      </c>
      <c r="E1077" t="s">
        <v>36</v>
      </c>
      <c r="F1077">
        <v>67</v>
      </c>
      <c r="G1077">
        <v>106</v>
      </c>
      <c r="H1077">
        <v>0</v>
      </c>
      <c r="I1077">
        <v>0</v>
      </c>
      <c r="J1077">
        <v>3</v>
      </c>
      <c r="K1077">
        <v>2</v>
      </c>
      <c r="L1077" t="s">
        <v>28</v>
      </c>
      <c r="M1077" t="s">
        <v>420</v>
      </c>
      <c r="N1077" t="s">
        <v>149</v>
      </c>
      <c r="O1077" t="s">
        <v>22</v>
      </c>
      <c r="P1077" t="s">
        <v>23</v>
      </c>
      <c r="Q1077" t="s">
        <v>24</v>
      </c>
    </row>
    <row r="1078" spans="1:17" x14ac:dyDescent="0.2">
      <c r="A1078" s="2">
        <v>34976</v>
      </c>
      <c r="B1078" t="s">
        <v>70</v>
      </c>
      <c r="C1078" t="s">
        <v>180</v>
      </c>
      <c r="D1078" t="s">
        <v>50</v>
      </c>
      <c r="E1078" t="s">
        <v>50</v>
      </c>
      <c r="F1078">
        <v>47</v>
      </c>
      <c r="G1078">
        <v>39</v>
      </c>
      <c r="H1078">
        <v>0</v>
      </c>
      <c r="I1078">
        <v>0</v>
      </c>
      <c r="J1078">
        <v>0</v>
      </c>
      <c r="K1078">
        <v>0</v>
      </c>
      <c r="L1078" t="s">
        <v>28</v>
      </c>
      <c r="M1078" t="s">
        <v>383</v>
      </c>
      <c r="N1078" t="s">
        <v>70</v>
      </c>
      <c r="O1078" t="s">
        <v>22</v>
      </c>
      <c r="P1078" t="s">
        <v>23</v>
      </c>
      <c r="Q1078" t="s">
        <v>30</v>
      </c>
    </row>
    <row r="1079" spans="1:17" x14ac:dyDescent="0.2">
      <c r="A1079" s="2">
        <v>34979</v>
      </c>
      <c r="B1079" t="s">
        <v>286</v>
      </c>
      <c r="C1079" t="s">
        <v>147</v>
      </c>
      <c r="D1079" t="s">
        <v>50</v>
      </c>
      <c r="E1079" t="s">
        <v>50</v>
      </c>
      <c r="F1079">
        <v>142</v>
      </c>
      <c r="G1079">
        <v>19</v>
      </c>
      <c r="H1079">
        <v>0</v>
      </c>
      <c r="I1079">
        <v>0</v>
      </c>
      <c r="J1079">
        <v>0</v>
      </c>
      <c r="K1079">
        <v>2</v>
      </c>
      <c r="L1079" t="s">
        <v>291</v>
      </c>
      <c r="M1079" t="s">
        <v>359</v>
      </c>
      <c r="N1079" t="s">
        <v>286</v>
      </c>
      <c r="O1079" t="s">
        <v>22</v>
      </c>
      <c r="P1079" t="s">
        <v>23</v>
      </c>
      <c r="Q1079" t="s">
        <v>41</v>
      </c>
    </row>
    <row r="1080" spans="1:17" x14ac:dyDescent="0.2">
      <c r="A1080" s="2">
        <v>34979</v>
      </c>
      <c r="B1080" t="s">
        <v>317</v>
      </c>
      <c r="C1080" t="s">
        <v>293</v>
      </c>
      <c r="D1080" t="s">
        <v>50</v>
      </c>
      <c r="E1080" t="s">
        <v>50</v>
      </c>
      <c r="F1080">
        <v>130</v>
      </c>
      <c r="G1080">
        <v>35</v>
      </c>
      <c r="H1080">
        <v>0</v>
      </c>
      <c r="I1080">
        <v>0</v>
      </c>
      <c r="J1080">
        <v>0</v>
      </c>
      <c r="K1080">
        <v>2</v>
      </c>
      <c r="L1080" t="s">
        <v>291</v>
      </c>
      <c r="M1080" t="s">
        <v>394</v>
      </c>
      <c r="N1080" t="s">
        <v>317</v>
      </c>
      <c r="O1080" t="s">
        <v>22</v>
      </c>
      <c r="P1080" t="s">
        <v>23</v>
      </c>
      <c r="Q1080" t="s">
        <v>41</v>
      </c>
    </row>
    <row r="1081" spans="1:17" x14ac:dyDescent="0.2">
      <c r="A1081" s="2">
        <v>34979</v>
      </c>
      <c r="B1081" t="s">
        <v>87</v>
      </c>
      <c r="C1081" t="s">
        <v>85</v>
      </c>
      <c r="D1081" t="s">
        <v>50</v>
      </c>
      <c r="E1081" t="s">
        <v>50</v>
      </c>
      <c r="F1081">
        <v>14</v>
      </c>
      <c r="G1081">
        <v>102</v>
      </c>
      <c r="H1081">
        <v>0</v>
      </c>
      <c r="I1081">
        <v>0</v>
      </c>
      <c r="J1081">
        <v>3</v>
      </c>
      <c r="K1081">
        <v>0</v>
      </c>
      <c r="L1081" t="s">
        <v>291</v>
      </c>
      <c r="M1081" t="s">
        <v>88</v>
      </c>
      <c r="N1081" t="s">
        <v>87</v>
      </c>
      <c r="O1081" t="s">
        <v>22</v>
      </c>
      <c r="P1081" t="s">
        <v>23</v>
      </c>
      <c r="Q1081" t="s">
        <v>24</v>
      </c>
    </row>
    <row r="1082" spans="1:17" x14ac:dyDescent="0.2">
      <c r="A1082" s="2">
        <v>34980</v>
      </c>
      <c r="B1082" t="s">
        <v>274</v>
      </c>
      <c r="C1082" t="s">
        <v>119</v>
      </c>
      <c r="D1082" t="s">
        <v>50</v>
      </c>
      <c r="E1082" t="s">
        <v>50</v>
      </c>
      <c r="F1082">
        <v>73</v>
      </c>
      <c r="G1082">
        <v>2</v>
      </c>
      <c r="H1082">
        <v>0</v>
      </c>
      <c r="I1082">
        <v>0</v>
      </c>
      <c r="J1082">
        <v>1</v>
      </c>
      <c r="K1082">
        <v>1</v>
      </c>
      <c r="L1082" t="s">
        <v>291</v>
      </c>
      <c r="M1082" t="s">
        <v>524</v>
      </c>
      <c r="N1082" t="s">
        <v>274</v>
      </c>
      <c r="O1082" t="s">
        <v>22</v>
      </c>
      <c r="P1082" t="s">
        <v>23</v>
      </c>
      <c r="Q1082" t="s">
        <v>30</v>
      </c>
    </row>
    <row r="1083" spans="1:17" x14ac:dyDescent="0.2">
      <c r="A1083" s="2">
        <v>34980</v>
      </c>
      <c r="B1083" t="s">
        <v>129</v>
      </c>
      <c r="C1083" t="s">
        <v>384</v>
      </c>
      <c r="D1083" t="s">
        <v>50</v>
      </c>
      <c r="E1083" t="s">
        <v>50</v>
      </c>
      <c r="F1083">
        <v>4</v>
      </c>
      <c r="G1083">
        <v>135</v>
      </c>
      <c r="H1083">
        <v>0</v>
      </c>
      <c r="I1083">
        <v>0</v>
      </c>
      <c r="J1083">
        <v>6</v>
      </c>
      <c r="K1083">
        <v>1</v>
      </c>
      <c r="L1083" t="s">
        <v>291</v>
      </c>
      <c r="M1083" t="s">
        <v>525</v>
      </c>
      <c r="N1083" t="s">
        <v>129</v>
      </c>
      <c r="O1083" t="s">
        <v>22</v>
      </c>
      <c r="P1083" t="s">
        <v>23</v>
      </c>
      <c r="Q1083" t="s">
        <v>24</v>
      </c>
    </row>
    <row r="1084" spans="1:17" x14ac:dyDescent="0.2">
      <c r="A1084" s="2">
        <v>34980</v>
      </c>
      <c r="B1084" t="s">
        <v>77</v>
      </c>
      <c r="C1084" t="s">
        <v>113</v>
      </c>
      <c r="D1084" t="s">
        <v>27</v>
      </c>
      <c r="E1084" t="s">
        <v>115</v>
      </c>
      <c r="F1084">
        <v>22</v>
      </c>
      <c r="G1084">
        <v>29</v>
      </c>
      <c r="H1084">
        <v>0</v>
      </c>
      <c r="I1084">
        <v>0</v>
      </c>
      <c r="J1084">
        <v>4</v>
      </c>
      <c r="K1084">
        <v>3</v>
      </c>
      <c r="L1084" t="s">
        <v>28</v>
      </c>
      <c r="M1084" t="s">
        <v>160</v>
      </c>
      <c r="N1084" t="s">
        <v>77</v>
      </c>
      <c r="O1084" t="s">
        <v>22</v>
      </c>
      <c r="P1084" t="s">
        <v>23</v>
      </c>
      <c r="Q1084" t="s">
        <v>24</v>
      </c>
    </row>
    <row r="1085" spans="1:17" x14ac:dyDescent="0.2">
      <c r="A1085" s="2">
        <v>34983</v>
      </c>
      <c r="B1085" t="s">
        <v>39</v>
      </c>
      <c r="C1085" t="s">
        <v>43</v>
      </c>
      <c r="D1085" t="s">
        <v>19</v>
      </c>
      <c r="E1085" t="s">
        <v>19</v>
      </c>
      <c r="F1085">
        <v>9</v>
      </c>
      <c r="G1085">
        <v>15</v>
      </c>
      <c r="H1085">
        <v>0</v>
      </c>
      <c r="I1085">
        <v>0</v>
      </c>
      <c r="J1085">
        <v>0</v>
      </c>
      <c r="K1085">
        <v>0</v>
      </c>
      <c r="L1085" t="s">
        <v>28</v>
      </c>
      <c r="M1085" t="s">
        <v>65</v>
      </c>
      <c r="N1085" t="s">
        <v>39</v>
      </c>
      <c r="O1085" t="s">
        <v>22</v>
      </c>
      <c r="P1085" t="s">
        <v>23</v>
      </c>
      <c r="Q1085" t="s">
        <v>30</v>
      </c>
    </row>
    <row r="1086" spans="1:17" x14ac:dyDescent="0.2">
      <c r="A1086" s="2">
        <v>34983</v>
      </c>
      <c r="B1086" t="s">
        <v>69</v>
      </c>
      <c r="C1086" t="s">
        <v>82</v>
      </c>
      <c r="D1086" t="s">
        <v>50</v>
      </c>
      <c r="E1086" t="s">
        <v>50</v>
      </c>
      <c r="F1086">
        <v>40</v>
      </c>
      <c r="G1086">
        <v>24</v>
      </c>
      <c r="H1086">
        <v>0</v>
      </c>
      <c r="I1086">
        <v>0</v>
      </c>
      <c r="J1086">
        <v>1</v>
      </c>
      <c r="K1086">
        <v>1</v>
      </c>
      <c r="L1086" t="s">
        <v>291</v>
      </c>
      <c r="M1086" t="s">
        <v>71</v>
      </c>
      <c r="N1086" t="s">
        <v>69</v>
      </c>
      <c r="O1086" t="s">
        <v>22</v>
      </c>
      <c r="P1086" t="s">
        <v>23</v>
      </c>
      <c r="Q1086" t="s">
        <v>30</v>
      </c>
    </row>
    <row r="1087" spans="1:17" x14ac:dyDescent="0.2">
      <c r="A1087" s="2">
        <v>34983</v>
      </c>
      <c r="B1087" t="s">
        <v>25</v>
      </c>
      <c r="C1087" t="s">
        <v>18</v>
      </c>
      <c r="D1087" t="s">
        <v>19</v>
      </c>
      <c r="E1087" t="s">
        <v>19</v>
      </c>
      <c r="F1087">
        <v>1</v>
      </c>
      <c r="G1087">
        <v>36</v>
      </c>
      <c r="H1087">
        <v>0</v>
      </c>
      <c r="I1087">
        <v>0</v>
      </c>
      <c r="J1087">
        <v>2</v>
      </c>
      <c r="K1087">
        <v>0</v>
      </c>
      <c r="L1087" t="s">
        <v>28</v>
      </c>
      <c r="M1087" t="s">
        <v>526</v>
      </c>
      <c r="N1087" t="s">
        <v>25</v>
      </c>
      <c r="O1087" t="s">
        <v>22</v>
      </c>
      <c r="P1087" t="s">
        <v>23</v>
      </c>
      <c r="Q1087" t="s">
        <v>24</v>
      </c>
    </row>
    <row r="1088" spans="1:17" x14ac:dyDescent="0.2">
      <c r="A1088" s="2">
        <v>34983</v>
      </c>
      <c r="B1088" t="s">
        <v>107</v>
      </c>
      <c r="C1088" t="s">
        <v>56</v>
      </c>
      <c r="D1088" t="s">
        <v>19</v>
      </c>
      <c r="E1088" t="s">
        <v>27</v>
      </c>
      <c r="F1088">
        <v>43</v>
      </c>
      <c r="G1088">
        <v>57</v>
      </c>
      <c r="H1088">
        <v>0</v>
      </c>
      <c r="I1088">
        <v>0</v>
      </c>
      <c r="J1088">
        <v>2</v>
      </c>
      <c r="K1088">
        <v>0</v>
      </c>
      <c r="L1088" t="s">
        <v>28</v>
      </c>
      <c r="M1088" t="s">
        <v>527</v>
      </c>
      <c r="N1088" t="s">
        <v>107</v>
      </c>
      <c r="O1088" t="s">
        <v>22</v>
      </c>
      <c r="P1088" t="s">
        <v>23</v>
      </c>
      <c r="Q1088" t="s">
        <v>24</v>
      </c>
    </row>
    <row r="1089" spans="1:17" x14ac:dyDescent="0.2">
      <c r="A1089" s="2">
        <v>34983</v>
      </c>
      <c r="B1089" t="s">
        <v>145</v>
      </c>
      <c r="C1089" t="s">
        <v>328</v>
      </c>
      <c r="D1089" t="s">
        <v>50</v>
      </c>
      <c r="E1089" t="s">
        <v>50</v>
      </c>
      <c r="F1089">
        <v>72</v>
      </c>
      <c r="G1089">
        <v>105</v>
      </c>
      <c r="H1089">
        <v>0</v>
      </c>
      <c r="I1089">
        <v>0</v>
      </c>
      <c r="J1089">
        <v>1</v>
      </c>
      <c r="K1089">
        <v>1</v>
      </c>
      <c r="L1089" t="s">
        <v>291</v>
      </c>
      <c r="M1089" t="s">
        <v>146</v>
      </c>
      <c r="N1089" t="s">
        <v>145</v>
      </c>
      <c r="O1089" t="s">
        <v>22</v>
      </c>
      <c r="P1089" t="s">
        <v>23</v>
      </c>
      <c r="Q1089" t="s">
        <v>30</v>
      </c>
    </row>
    <row r="1090" spans="1:17" x14ac:dyDescent="0.2">
      <c r="A1090" s="2">
        <v>34983</v>
      </c>
      <c r="B1090" t="s">
        <v>72</v>
      </c>
      <c r="C1090" t="s">
        <v>106</v>
      </c>
      <c r="D1090" t="s">
        <v>50</v>
      </c>
      <c r="E1090" t="s">
        <v>50</v>
      </c>
      <c r="F1090">
        <v>13</v>
      </c>
      <c r="G1090">
        <v>6</v>
      </c>
      <c r="H1090">
        <v>0</v>
      </c>
      <c r="I1090">
        <v>0</v>
      </c>
      <c r="J1090">
        <v>1</v>
      </c>
      <c r="K1090">
        <v>1</v>
      </c>
      <c r="L1090" t="s">
        <v>291</v>
      </c>
      <c r="M1090" t="s">
        <v>74</v>
      </c>
      <c r="N1090" t="s">
        <v>72</v>
      </c>
      <c r="O1090" t="s">
        <v>22</v>
      </c>
      <c r="P1090" t="s">
        <v>23</v>
      </c>
      <c r="Q1090" t="s">
        <v>30</v>
      </c>
    </row>
    <row r="1091" spans="1:17" x14ac:dyDescent="0.2">
      <c r="A1091" s="2">
        <v>34983</v>
      </c>
      <c r="B1091" t="s">
        <v>345</v>
      </c>
      <c r="C1091" t="s">
        <v>87</v>
      </c>
      <c r="D1091" t="s">
        <v>50</v>
      </c>
      <c r="E1091" t="s">
        <v>50</v>
      </c>
      <c r="F1091">
        <v>100</v>
      </c>
      <c r="G1091">
        <v>14</v>
      </c>
      <c r="H1091">
        <v>0</v>
      </c>
      <c r="I1091">
        <v>0</v>
      </c>
      <c r="J1091">
        <v>2</v>
      </c>
      <c r="K1091">
        <v>1</v>
      </c>
      <c r="L1091" t="s">
        <v>291</v>
      </c>
      <c r="M1091" t="s">
        <v>360</v>
      </c>
      <c r="N1091" t="s">
        <v>345</v>
      </c>
      <c r="O1091" t="s">
        <v>22</v>
      </c>
      <c r="P1091" t="s">
        <v>23</v>
      </c>
      <c r="Q1091" t="s">
        <v>24</v>
      </c>
    </row>
    <row r="1092" spans="1:17" x14ac:dyDescent="0.2">
      <c r="A1092" s="2">
        <v>34983</v>
      </c>
      <c r="B1092" t="s">
        <v>76</v>
      </c>
      <c r="C1092" t="s">
        <v>180</v>
      </c>
      <c r="D1092" t="s">
        <v>50</v>
      </c>
      <c r="E1092" t="s">
        <v>50</v>
      </c>
      <c r="F1092">
        <v>37</v>
      </c>
      <c r="G1092">
        <v>39</v>
      </c>
      <c r="H1092">
        <v>0</v>
      </c>
      <c r="I1092">
        <v>0</v>
      </c>
      <c r="J1092">
        <v>0</v>
      </c>
      <c r="K1092">
        <v>0</v>
      </c>
      <c r="L1092" t="s">
        <v>291</v>
      </c>
      <c r="M1092" t="s">
        <v>78</v>
      </c>
      <c r="N1092" t="s">
        <v>76</v>
      </c>
      <c r="O1092" t="s">
        <v>22</v>
      </c>
      <c r="P1092" t="s">
        <v>23</v>
      </c>
      <c r="Q1092" t="s">
        <v>30</v>
      </c>
    </row>
    <row r="1093" spans="1:17" x14ac:dyDescent="0.2">
      <c r="A1093" s="2">
        <v>34983</v>
      </c>
      <c r="B1093" t="s">
        <v>98</v>
      </c>
      <c r="C1093" t="s">
        <v>101</v>
      </c>
      <c r="D1093" t="s">
        <v>50</v>
      </c>
      <c r="E1093" t="s">
        <v>50</v>
      </c>
      <c r="F1093">
        <v>12</v>
      </c>
      <c r="G1093">
        <v>70</v>
      </c>
      <c r="H1093">
        <v>0</v>
      </c>
      <c r="I1093">
        <v>0</v>
      </c>
      <c r="J1093">
        <v>2</v>
      </c>
      <c r="K1093">
        <v>1</v>
      </c>
      <c r="L1093" t="s">
        <v>291</v>
      </c>
      <c r="M1093" t="s">
        <v>99</v>
      </c>
      <c r="N1093" t="s">
        <v>98</v>
      </c>
      <c r="O1093" t="s">
        <v>22</v>
      </c>
      <c r="P1093" t="s">
        <v>23</v>
      </c>
      <c r="Q1093" t="s">
        <v>24</v>
      </c>
    </row>
    <row r="1094" spans="1:17" x14ac:dyDescent="0.2">
      <c r="A1094" s="2">
        <v>34983</v>
      </c>
      <c r="B1094" t="s">
        <v>123</v>
      </c>
      <c r="C1094" t="s">
        <v>386</v>
      </c>
      <c r="D1094" t="s">
        <v>50</v>
      </c>
      <c r="E1094" t="s">
        <v>50</v>
      </c>
      <c r="F1094">
        <v>48</v>
      </c>
      <c r="G1094">
        <v>151</v>
      </c>
      <c r="H1094">
        <v>0</v>
      </c>
      <c r="I1094">
        <v>0</v>
      </c>
      <c r="J1094">
        <v>2</v>
      </c>
      <c r="K1094">
        <v>0</v>
      </c>
      <c r="L1094" t="s">
        <v>291</v>
      </c>
      <c r="M1094" t="s">
        <v>528</v>
      </c>
      <c r="N1094" t="s">
        <v>123</v>
      </c>
      <c r="O1094" t="s">
        <v>22</v>
      </c>
      <c r="P1094" t="s">
        <v>23</v>
      </c>
      <c r="Q1094" t="s">
        <v>24</v>
      </c>
    </row>
    <row r="1095" spans="1:17" x14ac:dyDescent="0.2">
      <c r="A1095" s="2">
        <v>34983</v>
      </c>
      <c r="B1095" t="s">
        <v>174</v>
      </c>
      <c r="C1095" t="s">
        <v>100</v>
      </c>
      <c r="D1095" t="s">
        <v>50</v>
      </c>
      <c r="E1095" t="s">
        <v>50</v>
      </c>
      <c r="F1095">
        <v>154</v>
      </c>
      <c r="G1095">
        <v>45</v>
      </c>
      <c r="H1095">
        <v>0</v>
      </c>
      <c r="I1095">
        <v>0</v>
      </c>
      <c r="J1095">
        <v>0</v>
      </c>
      <c r="K1095">
        <v>4</v>
      </c>
      <c r="L1095" t="s">
        <v>291</v>
      </c>
      <c r="M1095" t="s">
        <v>385</v>
      </c>
      <c r="N1095" t="s">
        <v>174</v>
      </c>
      <c r="O1095" t="s">
        <v>22</v>
      </c>
      <c r="P1095" t="s">
        <v>23</v>
      </c>
      <c r="Q1095" t="s">
        <v>41</v>
      </c>
    </row>
    <row r="1096" spans="1:17" x14ac:dyDescent="0.2">
      <c r="A1096" s="2">
        <v>34983</v>
      </c>
      <c r="B1096" t="s">
        <v>73</v>
      </c>
      <c r="C1096" t="s">
        <v>81</v>
      </c>
      <c r="D1096" t="s">
        <v>50</v>
      </c>
      <c r="E1096" t="s">
        <v>50</v>
      </c>
      <c r="F1096">
        <v>58</v>
      </c>
      <c r="G1096">
        <v>116</v>
      </c>
      <c r="H1096">
        <v>0</v>
      </c>
      <c r="I1096">
        <v>0</v>
      </c>
      <c r="J1096">
        <v>5</v>
      </c>
      <c r="K1096">
        <v>0</v>
      </c>
      <c r="L1096" t="s">
        <v>291</v>
      </c>
      <c r="M1096" t="s">
        <v>289</v>
      </c>
      <c r="N1096" t="s">
        <v>73</v>
      </c>
      <c r="O1096" t="s">
        <v>22</v>
      </c>
      <c r="P1096" t="s">
        <v>23</v>
      </c>
      <c r="Q1096" t="s">
        <v>24</v>
      </c>
    </row>
    <row r="1097" spans="1:17" x14ac:dyDescent="0.2">
      <c r="A1097" s="2">
        <v>34983</v>
      </c>
      <c r="B1097" t="s">
        <v>97</v>
      </c>
      <c r="C1097" t="s">
        <v>317</v>
      </c>
      <c r="D1097" t="s">
        <v>50</v>
      </c>
      <c r="E1097" t="s">
        <v>50</v>
      </c>
      <c r="F1097">
        <v>120</v>
      </c>
      <c r="G1097">
        <v>130</v>
      </c>
      <c r="H1097">
        <v>0</v>
      </c>
      <c r="I1097">
        <v>0</v>
      </c>
      <c r="J1097">
        <v>0</v>
      </c>
      <c r="K1097">
        <v>0</v>
      </c>
      <c r="L1097" t="s">
        <v>291</v>
      </c>
      <c r="M1097" t="s">
        <v>97</v>
      </c>
      <c r="N1097" t="s">
        <v>97</v>
      </c>
      <c r="O1097" t="s">
        <v>22</v>
      </c>
      <c r="P1097" t="s">
        <v>23</v>
      </c>
      <c r="Q1097" t="s">
        <v>30</v>
      </c>
    </row>
    <row r="1098" spans="1:17" x14ac:dyDescent="0.2">
      <c r="A1098" s="2">
        <v>34983</v>
      </c>
      <c r="B1098" t="s">
        <v>184</v>
      </c>
      <c r="C1098" t="s">
        <v>126</v>
      </c>
      <c r="D1098" t="s">
        <v>50</v>
      </c>
      <c r="E1098" t="s">
        <v>50</v>
      </c>
      <c r="F1098">
        <v>66</v>
      </c>
      <c r="G1098">
        <v>5</v>
      </c>
      <c r="H1098">
        <v>0</v>
      </c>
      <c r="I1098">
        <v>0</v>
      </c>
      <c r="J1098">
        <v>0</v>
      </c>
      <c r="K1098">
        <v>4</v>
      </c>
      <c r="L1098" t="s">
        <v>291</v>
      </c>
      <c r="M1098" t="s">
        <v>193</v>
      </c>
      <c r="N1098" t="s">
        <v>184</v>
      </c>
      <c r="O1098" t="s">
        <v>22</v>
      </c>
      <c r="P1098" t="s">
        <v>23</v>
      </c>
      <c r="Q1098" t="s">
        <v>41</v>
      </c>
    </row>
    <row r="1099" spans="1:17" x14ac:dyDescent="0.2">
      <c r="A1099" s="2">
        <v>34983</v>
      </c>
      <c r="B1099" t="s">
        <v>26</v>
      </c>
      <c r="C1099" t="s">
        <v>113</v>
      </c>
      <c r="D1099" t="s">
        <v>27</v>
      </c>
      <c r="E1099" t="s">
        <v>115</v>
      </c>
      <c r="F1099">
        <v>16</v>
      </c>
      <c r="G1099">
        <v>29</v>
      </c>
      <c r="H1099">
        <v>0</v>
      </c>
      <c r="I1099">
        <v>0</v>
      </c>
      <c r="J1099">
        <v>2</v>
      </c>
      <c r="K1099">
        <v>1</v>
      </c>
      <c r="L1099" t="s">
        <v>28</v>
      </c>
      <c r="M1099" t="s">
        <v>121</v>
      </c>
      <c r="N1099" t="s">
        <v>77</v>
      </c>
      <c r="O1099" t="s">
        <v>122</v>
      </c>
      <c r="P1099" t="s">
        <v>23</v>
      </c>
      <c r="Q1099" t="s">
        <v>24</v>
      </c>
    </row>
    <row r="1100" spans="1:17" x14ac:dyDescent="0.2">
      <c r="A1100" s="2">
        <v>34983</v>
      </c>
      <c r="B1100" t="s">
        <v>49</v>
      </c>
      <c r="C1100" t="s">
        <v>89</v>
      </c>
      <c r="D1100" t="s">
        <v>50</v>
      </c>
      <c r="E1100" t="s">
        <v>50</v>
      </c>
      <c r="F1100">
        <v>8</v>
      </c>
      <c r="G1100">
        <v>18</v>
      </c>
      <c r="H1100">
        <v>0</v>
      </c>
      <c r="I1100">
        <v>0</v>
      </c>
      <c r="J1100">
        <v>0</v>
      </c>
      <c r="K1100">
        <v>0</v>
      </c>
      <c r="L1100" t="s">
        <v>28</v>
      </c>
      <c r="M1100" t="s">
        <v>103</v>
      </c>
      <c r="N1100" t="s">
        <v>49</v>
      </c>
      <c r="O1100" t="s">
        <v>22</v>
      </c>
      <c r="P1100" t="s">
        <v>23</v>
      </c>
      <c r="Q1100" t="s">
        <v>30</v>
      </c>
    </row>
    <row r="1101" spans="1:17" x14ac:dyDescent="0.2">
      <c r="A1101" s="2">
        <v>34983</v>
      </c>
      <c r="B1101" t="s">
        <v>92</v>
      </c>
      <c r="C1101" t="s">
        <v>67</v>
      </c>
      <c r="D1101" t="s">
        <v>50</v>
      </c>
      <c r="E1101" t="s">
        <v>50</v>
      </c>
      <c r="F1101">
        <v>7</v>
      </c>
      <c r="G1101">
        <v>20</v>
      </c>
      <c r="H1101">
        <v>0</v>
      </c>
      <c r="I1101">
        <v>0</v>
      </c>
      <c r="J1101">
        <v>1</v>
      </c>
      <c r="K1101">
        <v>3</v>
      </c>
      <c r="L1101" t="s">
        <v>291</v>
      </c>
      <c r="M1101" t="s">
        <v>124</v>
      </c>
      <c r="N1101" t="s">
        <v>92</v>
      </c>
      <c r="O1101" t="s">
        <v>22</v>
      </c>
      <c r="P1101" t="s">
        <v>23</v>
      </c>
      <c r="Q1101" t="s">
        <v>41</v>
      </c>
    </row>
    <row r="1102" spans="1:17" x14ac:dyDescent="0.2">
      <c r="A1102" s="2">
        <v>34983</v>
      </c>
      <c r="B1102" t="s">
        <v>95</v>
      </c>
      <c r="C1102" t="s">
        <v>153</v>
      </c>
      <c r="D1102" t="s">
        <v>50</v>
      </c>
      <c r="E1102" t="s">
        <v>50</v>
      </c>
      <c r="F1102">
        <v>17</v>
      </c>
      <c r="G1102">
        <v>32</v>
      </c>
      <c r="H1102">
        <v>0</v>
      </c>
      <c r="I1102">
        <v>0</v>
      </c>
      <c r="J1102">
        <v>2</v>
      </c>
      <c r="K1102">
        <v>1</v>
      </c>
      <c r="L1102" t="s">
        <v>291</v>
      </c>
      <c r="M1102" t="s">
        <v>326</v>
      </c>
      <c r="N1102" t="s">
        <v>95</v>
      </c>
      <c r="O1102" t="s">
        <v>22</v>
      </c>
      <c r="P1102" t="s">
        <v>23</v>
      </c>
      <c r="Q1102" t="s">
        <v>24</v>
      </c>
    </row>
    <row r="1103" spans="1:17" x14ac:dyDescent="0.2">
      <c r="A1103" s="2">
        <v>34983</v>
      </c>
      <c r="B1103" t="s">
        <v>125</v>
      </c>
      <c r="C1103" t="s">
        <v>48</v>
      </c>
      <c r="D1103" t="s">
        <v>50</v>
      </c>
      <c r="E1103" t="s">
        <v>50</v>
      </c>
      <c r="F1103">
        <v>133</v>
      </c>
      <c r="G1103">
        <v>128</v>
      </c>
      <c r="H1103">
        <v>0</v>
      </c>
      <c r="I1103">
        <v>0</v>
      </c>
      <c r="J1103">
        <v>1</v>
      </c>
      <c r="K1103">
        <v>3</v>
      </c>
      <c r="L1103" t="s">
        <v>291</v>
      </c>
      <c r="M1103" t="s">
        <v>468</v>
      </c>
      <c r="N1103" t="s">
        <v>125</v>
      </c>
      <c r="O1103" t="s">
        <v>22</v>
      </c>
      <c r="P1103" t="s">
        <v>23</v>
      </c>
      <c r="Q1103" t="s">
        <v>41</v>
      </c>
    </row>
    <row r="1104" spans="1:17" x14ac:dyDescent="0.2">
      <c r="A1104" s="2">
        <v>34983</v>
      </c>
      <c r="B1104" t="s">
        <v>244</v>
      </c>
      <c r="C1104" t="s">
        <v>90</v>
      </c>
      <c r="D1104" t="s">
        <v>50</v>
      </c>
      <c r="E1104" t="s">
        <v>50</v>
      </c>
      <c r="F1104">
        <v>42</v>
      </c>
      <c r="G1104">
        <v>33</v>
      </c>
      <c r="H1104">
        <v>0</v>
      </c>
      <c r="I1104">
        <v>0</v>
      </c>
      <c r="J1104">
        <v>4</v>
      </c>
      <c r="K1104">
        <v>1</v>
      </c>
      <c r="L1104" t="s">
        <v>291</v>
      </c>
      <c r="M1104" t="s">
        <v>292</v>
      </c>
      <c r="N1104" t="s">
        <v>244</v>
      </c>
      <c r="O1104" t="s">
        <v>22</v>
      </c>
      <c r="P1104" t="s">
        <v>23</v>
      </c>
      <c r="Q1104" t="s">
        <v>24</v>
      </c>
    </row>
    <row r="1105" spans="1:17" x14ac:dyDescent="0.2">
      <c r="A1105" s="2">
        <v>34983</v>
      </c>
      <c r="B1105" t="s">
        <v>249</v>
      </c>
      <c r="C1105" t="s">
        <v>168</v>
      </c>
      <c r="D1105" t="s">
        <v>50</v>
      </c>
      <c r="E1105" t="s">
        <v>50</v>
      </c>
      <c r="F1105">
        <v>69</v>
      </c>
      <c r="G1105">
        <v>79</v>
      </c>
      <c r="H1105">
        <v>0</v>
      </c>
      <c r="I1105">
        <v>0</v>
      </c>
      <c r="J1105">
        <v>3</v>
      </c>
      <c r="K1105">
        <v>2</v>
      </c>
      <c r="L1105" t="s">
        <v>291</v>
      </c>
      <c r="M1105" t="s">
        <v>529</v>
      </c>
      <c r="N1105" t="s">
        <v>249</v>
      </c>
      <c r="O1105" t="s">
        <v>22</v>
      </c>
      <c r="P1105" t="s">
        <v>23</v>
      </c>
      <c r="Q1105" t="s">
        <v>24</v>
      </c>
    </row>
    <row r="1106" spans="1:17" x14ac:dyDescent="0.2">
      <c r="A1106" s="2">
        <v>34983</v>
      </c>
      <c r="B1106" t="s">
        <v>52</v>
      </c>
      <c r="C1106" t="s">
        <v>104</v>
      </c>
      <c r="D1106" t="s">
        <v>50</v>
      </c>
      <c r="E1106" t="s">
        <v>50</v>
      </c>
      <c r="F1106">
        <v>3</v>
      </c>
      <c r="G1106">
        <v>31</v>
      </c>
      <c r="H1106">
        <v>0</v>
      </c>
      <c r="I1106">
        <v>0</v>
      </c>
      <c r="J1106">
        <v>2</v>
      </c>
      <c r="K1106">
        <v>0</v>
      </c>
      <c r="L1106" t="s">
        <v>28</v>
      </c>
      <c r="M1106" t="s">
        <v>68</v>
      </c>
      <c r="N1106" t="s">
        <v>52</v>
      </c>
      <c r="O1106" t="s">
        <v>22</v>
      </c>
      <c r="P1106" t="s">
        <v>23</v>
      </c>
      <c r="Q1106" t="s">
        <v>24</v>
      </c>
    </row>
    <row r="1107" spans="1:17" x14ac:dyDescent="0.2">
      <c r="A1107" s="2">
        <v>34983</v>
      </c>
      <c r="B1107" t="s">
        <v>53</v>
      </c>
      <c r="C1107" t="s">
        <v>94</v>
      </c>
      <c r="D1107" t="s">
        <v>50</v>
      </c>
      <c r="E1107" t="s">
        <v>50</v>
      </c>
      <c r="F1107">
        <v>11</v>
      </c>
      <c r="G1107">
        <v>54</v>
      </c>
      <c r="H1107">
        <v>0</v>
      </c>
      <c r="I1107">
        <v>0</v>
      </c>
      <c r="J1107">
        <v>3</v>
      </c>
      <c r="K1107">
        <v>0</v>
      </c>
      <c r="L1107" t="s">
        <v>291</v>
      </c>
      <c r="M1107" t="s">
        <v>195</v>
      </c>
      <c r="N1107" t="s">
        <v>53</v>
      </c>
      <c r="O1107" t="s">
        <v>22</v>
      </c>
      <c r="P1107" t="s">
        <v>23</v>
      </c>
      <c r="Q1107" t="s">
        <v>24</v>
      </c>
    </row>
    <row r="1108" spans="1:17" x14ac:dyDescent="0.2">
      <c r="A1108" s="2">
        <v>34983</v>
      </c>
      <c r="B1108" t="s">
        <v>161</v>
      </c>
      <c r="C1108" t="s">
        <v>129</v>
      </c>
      <c r="D1108" t="s">
        <v>50</v>
      </c>
      <c r="E1108" t="s">
        <v>50</v>
      </c>
      <c r="F1108">
        <v>34</v>
      </c>
      <c r="G1108">
        <v>4</v>
      </c>
      <c r="H1108">
        <v>0</v>
      </c>
      <c r="I1108">
        <v>0</v>
      </c>
      <c r="J1108">
        <v>1</v>
      </c>
      <c r="K1108">
        <v>2</v>
      </c>
      <c r="L1108" t="s">
        <v>291</v>
      </c>
      <c r="M1108" t="s">
        <v>162</v>
      </c>
      <c r="N1108" t="s">
        <v>161</v>
      </c>
      <c r="O1108" t="s">
        <v>22</v>
      </c>
      <c r="P1108" t="s">
        <v>23</v>
      </c>
      <c r="Q1108" t="s">
        <v>41</v>
      </c>
    </row>
    <row r="1109" spans="1:17" x14ac:dyDescent="0.2">
      <c r="A1109" s="2">
        <v>34990</v>
      </c>
      <c r="B1109" t="s">
        <v>185</v>
      </c>
      <c r="C1109" t="s">
        <v>304</v>
      </c>
      <c r="D1109" t="s">
        <v>27</v>
      </c>
      <c r="E1109" t="s">
        <v>27</v>
      </c>
      <c r="F1109">
        <v>81</v>
      </c>
      <c r="G1109">
        <v>71</v>
      </c>
      <c r="H1109">
        <v>0</v>
      </c>
      <c r="I1109">
        <v>0</v>
      </c>
      <c r="J1109">
        <v>1</v>
      </c>
      <c r="K1109">
        <v>0</v>
      </c>
      <c r="L1109" t="s">
        <v>28</v>
      </c>
      <c r="M1109" t="s">
        <v>412</v>
      </c>
      <c r="N1109" t="s">
        <v>185</v>
      </c>
      <c r="O1109" t="s">
        <v>22</v>
      </c>
      <c r="P1109" t="s">
        <v>23</v>
      </c>
      <c r="Q1109" t="s">
        <v>24</v>
      </c>
    </row>
    <row r="1110" spans="1:17" x14ac:dyDescent="0.2">
      <c r="A1110" s="2">
        <v>34992</v>
      </c>
      <c r="B1110" t="s">
        <v>185</v>
      </c>
      <c r="C1110" t="s">
        <v>282</v>
      </c>
      <c r="D1110" t="s">
        <v>27</v>
      </c>
      <c r="E1110" t="s">
        <v>19</v>
      </c>
      <c r="F1110">
        <v>81</v>
      </c>
      <c r="G1110">
        <v>58</v>
      </c>
      <c r="H1110">
        <v>0</v>
      </c>
      <c r="I1110">
        <v>0</v>
      </c>
      <c r="J1110">
        <v>1</v>
      </c>
      <c r="K1110">
        <v>0</v>
      </c>
      <c r="L1110" t="s">
        <v>28</v>
      </c>
      <c r="M1110" t="s">
        <v>509</v>
      </c>
      <c r="N1110" t="s">
        <v>188</v>
      </c>
      <c r="O1110" t="s">
        <v>122</v>
      </c>
      <c r="P1110" t="s">
        <v>23</v>
      </c>
      <c r="Q1110" t="s">
        <v>24</v>
      </c>
    </row>
    <row r="1111" spans="1:17" x14ac:dyDescent="0.2">
      <c r="A1111" s="2">
        <v>34993</v>
      </c>
      <c r="B1111" t="s">
        <v>111</v>
      </c>
      <c r="C1111" t="s">
        <v>150</v>
      </c>
      <c r="D1111" t="s">
        <v>36</v>
      </c>
      <c r="E1111" t="s">
        <v>36</v>
      </c>
      <c r="F1111">
        <v>49</v>
      </c>
      <c r="G1111">
        <v>51</v>
      </c>
      <c r="H1111">
        <v>0</v>
      </c>
      <c r="I1111">
        <v>0</v>
      </c>
      <c r="J1111">
        <v>0</v>
      </c>
      <c r="K1111">
        <v>2</v>
      </c>
      <c r="L1111" t="s">
        <v>28</v>
      </c>
      <c r="M1111" t="s">
        <v>218</v>
      </c>
      <c r="N1111" t="s">
        <v>111</v>
      </c>
      <c r="O1111" t="s">
        <v>22</v>
      </c>
      <c r="P1111" t="s">
        <v>23</v>
      </c>
      <c r="Q1111" t="s">
        <v>41</v>
      </c>
    </row>
    <row r="1112" spans="1:17" x14ac:dyDescent="0.2">
      <c r="A1112" s="2">
        <v>34993</v>
      </c>
      <c r="B1112" t="s">
        <v>449</v>
      </c>
      <c r="C1112" t="s">
        <v>135</v>
      </c>
      <c r="D1112" t="s">
        <v>115</v>
      </c>
      <c r="E1112" t="s">
        <v>36</v>
      </c>
      <c r="F1112">
        <v>95</v>
      </c>
      <c r="G1112">
        <v>35</v>
      </c>
      <c r="H1112">
        <v>0</v>
      </c>
      <c r="I1112">
        <v>0</v>
      </c>
      <c r="J1112">
        <v>2</v>
      </c>
      <c r="K1112">
        <v>3</v>
      </c>
      <c r="L1112" t="s">
        <v>28</v>
      </c>
      <c r="M1112" t="s">
        <v>530</v>
      </c>
      <c r="N1112" t="s">
        <v>449</v>
      </c>
      <c r="O1112" t="s">
        <v>22</v>
      </c>
      <c r="P1112" t="s">
        <v>23</v>
      </c>
      <c r="Q1112" t="s">
        <v>41</v>
      </c>
    </row>
    <row r="1113" spans="1:17" x14ac:dyDescent="0.2">
      <c r="A1113" s="2">
        <v>34994</v>
      </c>
      <c r="B1113" t="s">
        <v>224</v>
      </c>
      <c r="C1113" t="s">
        <v>128</v>
      </c>
      <c r="D1113" t="s">
        <v>36</v>
      </c>
      <c r="E1113" t="s">
        <v>36</v>
      </c>
      <c r="F1113">
        <v>100</v>
      </c>
      <c r="G1113">
        <v>25</v>
      </c>
      <c r="H1113">
        <v>0</v>
      </c>
      <c r="I1113">
        <v>0</v>
      </c>
      <c r="J1113">
        <v>2</v>
      </c>
      <c r="K1113">
        <v>2</v>
      </c>
      <c r="L1113" t="s">
        <v>28</v>
      </c>
      <c r="M1113" t="s">
        <v>236</v>
      </c>
      <c r="N1113" t="s">
        <v>224</v>
      </c>
      <c r="O1113" t="s">
        <v>22</v>
      </c>
      <c r="P1113" t="s">
        <v>23</v>
      </c>
      <c r="Q1113" t="s">
        <v>30</v>
      </c>
    </row>
    <row r="1114" spans="1:17" x14ac:dyDescent="0.2">
      <c r="A1114" s="2">
        <v>34994</v>
      </c>
      <c r="B1114" t="s">
        <v>188</v>
      </c>
      <c r="C1114" t="s">
        <v>185</v>
      </c>
      <c r="D1114" t="s">
        <v>27</v>
      </c>
      <c r="E1114" t="s">
        <v>27</v>
      </c>
      <c r="F1114">
        <v>129</v>
      </c>
      <c r="G1114">
        <v>81</v>
      </c>
      <c r="H1114">
        <v>0</v>
      </c>
      <c r="I1114">
        <v>0</v>
      </c>
      <c r="J1114">
        <v>1</v>
      </c>
      <c r="K1114">
        <v>5</v>
      </c>
      <c r="L1114" t="s">
        <v>28</v>
      </c>
      <c r="M1114" t="s">
        <v>509</v>
      </c>
      <c r="N1114" t="s">
        <v>188</v>
      </c>
      <c r="O1114" t="s">
        <v>22</v>
      </c>
      <c r="P1114" t="s">
        <v>23</v>
      </c>
      <c r="Q1114" t="s">
        <v>41</v>
      </c>
    </row>
    <row r="1115" spans="1:17" x14ac:dyDescent="0.2">
      <c r="A1115" s="2">
        <v>34994</v>
      </c>
      <c r="B1115" t="s">
        <v>141</v>
      </c>
      <c r="C1115" t="s">
        <v>35</v>
      </c>
      <c r="D1115" t="s">
        <v>36</v>
      </c>
      <c r="E1115" t="s">
        <v>36</v>
      </c>
      <c r="F1115">
        <v>66</v>
      </c>
      <c r="G1115">
        <v>62</v>
      </c>
      <c r="H1115">
        <v>0</v>
      </c>
      <c r="I1115">
        <v>0</v>
      </c>
      <c r="J1115">
        <v>1</v>
      </c>
      <c r="K1115">
        <v>0</v>
      </c>
      <c r="L1115" t="s">
        <v>28</v>
      </c>
      <c r="M1115" t="s">
        <v>173</v>
      </c>
      <c r="N1115" t="s">
        <v>141</v>
      </c>
      <c r="O1115" t="s">
        <v>22</v>
      </c>
      <c r="P1115" t="s">
        <v>23</v>
      </c>
      <c r="Q1115" t="s">
        <v>24</v>
      </c>
    </row>
    <row r="1116" spans="1:17" x14ac:dyDescent="0.2">
      <c r="A1116" s="2">
        <v>34994</v>
      </c>
      <c r="B1116" t="s">
        <v>531</v>
      </c>
      <c r="C1116" t="s">
        <v>532</v>
      </c>
      <c r="D1116" t="s">
        <v>27</v>
      </c>
      <c r="E1116" t="s">
        <v>27</v>
      </c>
      <c r="F1116">
        <v>150</v>
      </c>
      <c r="G1116">
        <v>170</v>
      </c>
      <c r="H1116">
        <v>0</v>
      </c>
      <c r="I1116">
        <v>0</v>
      </c>
      <c r="J1116">
        <v>2</v>
      </c>
      <c r="K1116">
        <v>0</v>
      </c>
      <c r="L1116" t="s">
        <v>533</v>
      </c>
      <c r="M1116" t="s">
        <v>534</v>
      </c>
      <c r="N1116" t="s">
        <v>531</v>
      </c>
      <c r="O1116" t="s">
        <v>22</v>
      </c>
      <c r="P1116" t="s">
        <v>23</v>
      </c>
      <c r="Q1116" t="s">
        <v>24</v>
      </c>
    </row>
    <row r="1117" spans="1:17" x14ac:dyDescent="0.2">
      <c r="A1117" s="2">
        <v>34996</v>
      </c>
      <c r="B1117" t="s">
        <v>188</v>
      </c>
      <c r="C1117" t="s">
        <v>282</v>
      </c>
      <c r="D1117" t="s">
        <v>27</v>
      </c>
      <c r="E1117" t="s">
        <v>19</v>
      </c>
      <c r="F1117">
        <v>129</v>
      </c>
      <c r="G1117">
        <v>58</v>
      </c>
      <c r="H1117">
        <v>0</v>
      </c>
      <c r="I1117">
        <v>0</v>
      </c>
      <c r="J1117">
        <v>0</v>
      </c>
      <c r="K1117">
        <v>7</v>
      </c>
      <c r="L1117" t="s">
        <v>28</v>
      </c>
      <c r="M1117" t="s">
        <v>509</v>
      </c>
      <c r="N1117" t="s">
        <v>188</v>
      </c>
      <c r="O1117" t="s">
        <v>22</v>
      </c>
      <c r="P1117" t="s">
        <v>23</v>
      </c>
      <c r="Q1117" t="s">
        <v>41</v>
      </c>
    </row>
    <row r="1118" spans="1:17" x14ac:dyDescent="0.2">
      <c r="A1118" s="2">
        <v>34996</v>
      </c>
      <c r="B1118" t="s">
        <v>143</v>
      </c>
      <c r="C1118" t="s">
        <v>113</v>
      </c>
      <c r="D1118" t="s">
        <v>115</v>
      </c>
      <c r="E1118" t="s">
        <v>115</v>
      </c>
      <c r="F1118">
        <v>34</v>
      </c>
      <c r="G1118">
        <v>39</v>
      </c>
      <c r="H1118">
        <v>0</v>
      </c>
      <c r="I1118">
        <v>0</v>
      </c>
      <c r="J1118">
        <v>2</v>
      </c>
      <c r="K1118">
        <v>1</v>
      </c>
      <c r="L1118" t="s">
        <v>28</v>
      </c>
      <c r="M1118" t="s">
        <v>144</v>
      </c>
      <c r="N1118" t="s">
        <v>143</v>
      </c>
      <c r="O1118" t="s">
        <v>22</v>
      </c>
      <c r="P1118" t="s">
        <v>23</v>
      </c>
      <c r="Q1118" t="s">
        <v>24</v>
      </c>
    </row>
    <row r="1119" spans="1:17" x14ac:dyDescent="0.2">
      <c r="A1119" s="2">
        <v>34997</v>
      </c>
      <c r="B1119" t="s">
        <v>17</v>
      </c>
      <c r="C1119" t="s">
        <v>31</v>
      </c>
      <c r="D1119" t="s">
        <v>19</v>
      </c>
      <c r="E1119" t="s">
        <v>19</v>
      </c>
      <c r="F1119">
        <v>50</v>
      </c>
      <c r="G1119">
        <v>61</v>
      </c>
      <c r="H1119">
        <v>0</v>
      </c>
      <c r="I1119">
        <v>0</v>
      </c>
      <c r="J1119">
        <v>2</v>
      </c>
      <c r="K1119">
        <v>2</v>
      </c>
      <c r="L1119" t="s">
        <v>28</v>
      </c>
      <c r="M1119" t="s">
        <v>342</v>
      </c>
      <c r="N1119" t="s">
        <v>17</v>
      </c>
      <c r="O1119" t="s">
        <v>22</v>
      </c>
      <c r="P1119" t="s">
        <v>23</v>
      </c>
      <c r="Q1119" t="s">
        <v>30</v>
      </c>
    </row>
    <row r="1120" spans="1:17" x14ac:dyDescent="0.2">
      <c r="A1120" s="2">
        <v>34998</v>
      </c>
      <c r="B1120" t="s">
        <v>213</v>
      </c>
      <c r="C1120" t="s">
        <v>212</v>
      </c>
      <c r="D1120" t="s">
        <v>115</v>
      </c>
      <c r="E1120" t="s">
        <v>115</v>
      </c>
      <c r="F1120">
        <v>138</v>
      </c>
      <c r="G1120">
        <v>134</v>
      </c>
      <c r="H1120">
        <v>0</v>
      </c>
      <c r="I1120">
        <v>0</v>
      </c>
      <c r="J1120">
        <v>4</v>
      </c>
      <c r="K1120">
        <v>0</v>
      </c>
      <c r="L1120" t="s">
        <v>28</v>
      </c>
      <c r="M1120" t="s">
        <v>535</v>
      </c>
      <c r="N1120" t="s">
        <v>213</v>
      </c>
      <c r="O1120" t="s">
        <v>22</v>
      </c>
      <c r="P1120" t="s">
        <v>23</v>
      </c>
      <c r="Q1120" t="s">
        <v>24</v>
      </c>
    </row>
    <row r="1121" spans="1:17" x14ac:dyDescent="0.2">
      <c r="A1121" s="2">
        <v>34998</v>
      </c>
      <c r="B1121" t="s">
        <v>182</v>
      </c>
      <c r="C1121" t="s">
        <v>43</v>
      </c>
      <c r="D1121" t="s">
        <v>115</v>
      </c>
      <c r="E1121" t="s">
        <v>19</v>
      </c>
      <c r="F1121">
        <v>70</v>
      </c>
      <c r="G1121">
        <v>15</v>
      </c>
      <c r="H1121">
        <v>0</v>
      </c>
      <c r="I1121">
        <v>0</v>
      </c>
      <c r="J1121">
        <v>2</v>
      </c>
      <c r="K1121">
        <v>1</v>
      </c>
      <c r="L1121" t="s">
        <v>28</v>
      </c>
      <c r="M1121" t="s">
        <v>536</v>
      </c>
      <c r="N1121" t="s">
        <v>182</v>
      </c>
      <c r="O1121" t="s">
        <v>22</v>
      </c>
      <c r="P1121" t="s">
        <v>23</v>
      </c>
      <c r="Q1121" t="s">
        <v>24</v>
      </c>
    </row>
    <row r="1122" spans="1:17" x14ac:dyDescent="0.2">
      <c r="A1122" s="2">
        <v>35000</v>
      </c>
      <c r="B1122" t="s">
        <v>143</v>
      </c>
      <c r="C1122" t="s">
        <v>113</v>
      </c>
      <c r="D1122" t="s">
        <v>115</v>
      </c>
      <c r="E1122" t="s">
        <v>115</v>
      </c>
      <c r="F1122">
        <v>34</v>
      </c>
      <c r="G1122">
        <v>39</v>
      </c>
      <c r="H1122">
        <v>0</v>
      </c>
      <c r="I1122">
        <v>0</v>
      </c>
      <c r="J1122">
        <v>2</v>
      </c>
      <c r="K1122">
        <v>1</v>
      </c>
      <c r="L1122" t="s">
        <v>28</v>
      </c>
      <c r="M1122" t="s">
        <v>537</v>
      </c>
      <c r="N1122" t="s">
        <v>143</v>
      </c>
      <c r="O1122" t="s">
        <v>22</v>
      </c>
      <c r="P1122" t="s">
        <v>23</v>
      </c>
      <c r="Q1122" t="s">
        <v>24</v>
      </c>
    </row>
    <row r="1123" spans="1:17" x14ac:dyDescent="0.2">
      <c r="A1123" s="2">
        <v>35001</v>
      </c>
      <c r="B1123" t="s">
        <v>213</v>
      </c>
      <c r="C1123" t="s">
        <v>462</v>
      </c>
      <c r="D1123" t="s">
        <v>115</v>
      </c>
      <c r="E1123" t="s">
        <v>115</v>
      </c>
      <c r="F1123">
        <v>138</v>
      </c>
      <c r="G1123">
        <v>127</v>
      </c>
      <c r="H1123">
        <v>0</v>
      </c>
      <c r="I1123">
        <v>0</v>
      </c>
      <c r="J1123">
        <v>2</v>
      </c>
      <c r="K1123">
        <v>0</v>
      </c>
      <c r="L1123" t="s">
        <v>28</v>
      </c>
      <c r="M1123" t="s">
        <v>535</v>
      </c>
      <c r="N1123" t="s">
        <v>213</v>
      </c>
      <c r="O1123" t="s">
        <v>22</v>
      </c>
      <c r="P1123" t="s">
        <v>23</v>
      </c>
      <c r="Q1123" t="s">
        <v>24</v>
      </c>
    </row>
    <row r="1124" spans="1:17" x14ac:dyDescent="0.2">
      <c r="A1124" s="2">
        <v>35001</v>
      </c>
      <c r="B1124" t="s">
        <v>532</v>
      </c>
      <c r="C1124" t="s">
        <v>531</v>
      </c>
      <c r="D1124" t="s">
        <v>27</v>
      </c>
      <c r="E1124" t="s">
        <v>27</v>
      </c>
      <c r="F1124">
        <v>170</v>
      </c>
      <c r="G1124">
        <v>150</v>
      </c>
      <c r="H1124">
        <v>0</v>
      </c>
      <c r="I1124">
        <v>0</v>
      </c>
      <c r="J1124">
        <v>0</v>
      </c>
      <c r="K1124">
        <v>5</v>
      </c>
      <c r="L1124" t="s">
        <v>533</v>
      </c>
      <c r="M1124" t="s">
        <v>538</v>
      </c>
      <c r="N1124" t="s">
        <v>532</v>
      </c>
      <c r="O1124" t="s">
        <v>22</v>
      </c>
      <c r="P1124" t="s">
        <v>23</v>
      </c>
      <c r="Q1124" t="s">
        <v>41</v>
      </c>
    </row>
    <row r="1125" spans="1:17" x14ac:dyDescent="0.2">
      <c r="A1125" s="2">
        <v>35003</v>
      </c>
      <c r="B1125" t="s">
        <v>133</v>
      </c>
      <c r="C1125" t="s">
        <v>113</v>
      </c>
      <c r="D1125" t="s">
        <v>115</v>
      </c>
      <c r="E1125" t="s">
        <v>115</v>
      </c>
      <c r="F1125">
        <v>48</v>
      </c>
      <c r="G1125">
        <v>39</v>
      </c>
      <c r="H1125">
        <v>0</v>
      </c>
      <c r="I1125">
        <v>0</v>
      </c>
      <c r="J1125">
        <v>1</v>
      </c>
      <c r="K1125">
        <v>1</v>
      </c>
      <c r="L1125" t="s">
        <v>28</v>
      </c>
      <c r="M1125" t="s">
        <v>134</v>
      </c>
      <c r="N1125" t="s">
        <v>133</v>
      </c>
      <c r="O1125" t="s">
        <v>22</v>
      </c>
      <c r="P1125" t="s">
        <v>23</v>
      </c>
      <c r="Q1125" t="s">
        <v>30</v>
      </c>
    </row>
    <row r="1126" spans="1:17" x14ac:dyDescent="0.2">
      <c r="A1126" s="2">
        <v>35004</v>
      </c>
      <c r="B1126" t="s">
        <v>212</v>
      </c>
      <c r="C1126" t="s">
        <v>462</v>
      </c>
      <c r="D1126" t="s">
        <v>115</v>
      </c>
      <c r="E1126" t="s">
        <v>115</v>
      </c>
      <c r="F1126">
        <v>134</v>
      </c>
      <c r="G1126">
        <v>127</v>
      </c>
      <c r="H1126">
        <v>0</v>
      </c>
      <c r="I1126">
        <v>0</v>
      </c>
      <c r="J1126">
        <v>1</v>
      </c>
      <c r="K1126">
        <v>0</v>
      </c>
      <c r="L1126" t="s">
        <v>28</v>
      </c>
      <c r="M1126" t="s">
        <v>535</v>
      </c>
      <c r="N1126" t="s">
        <v>213</v>
      </c>
      <c r="O1126" t="s">
        <v>122</v>
      </c>
      <c r="P1126" t="s">
        <v>23</v>
      </c>
      <c r="Q1126" t="s">
        <v>24</v>
      </c>
    </row>
    <row r="1127" spans="1:17" x14ac:dyDescent="0.2">
      <c r="A1127" s="2">
        <v>35006</v>
      </c>
      <c r="B1127" t="s">
        <v>150</v>
      </c>
      <c r="C1127" t="s">
        <v>197</v>
      </c>
      <c r="D1127" t="s">
        <v>36</v>
      </c>
      <c r="E1127" t="s">
        <v>36</v>
      </c>
      <c r="F1127">
        <v>51</v>
      </c>
      <c r="G1127">
        <v>99</v>
      </c>
      <c r="H1127">
        <v>0</v>
      </c>
      <c r="I1127">
        <v>0</v>
      </c>
      <c r="J1127">
        <v>4</v>
      </c>
      <c r="K1127">
        <v>0</v>
      </c>
      <c r="L1127" t="s">
        <v>28</v>
      </c>
      <c r="M1127" t="s">
        <v>130</v>
      </c>
      <c r="N1127" t="s">
        <v>128</v>
      </c>
      <c r="O1127" t="s">
        <v>122</v>
      </c>
      <c r="P1127" t="s">
        <v>23</v>
      </c>
      <c r="Q1127" t="s">
        <v>24</v>
      </c>
    </row>
    <row r="1128" spans="1:17" x14ac:dyDescent="0.2">
      <c r="A1128" s="2">
        <v>35007</v>
      </c>
      <c r="B1128" t="s">
        <v>213</v>
      </c>
      <c r="C1128" t="s">
        <v>212</v>
      </c>
      <c r="D1128" t="s">
        <v>115</v>
      </c>
      <c r="E1128" t="s">
        <v>115</v>
      </c>
      <c r="F1128">
        <v>138</v>
      </c>
      <c r="G1128">
        <v>134</v>
      </c>
      <c r="H1128">
        <v>0</v>
      </c>
      <c r="I1128">
        <v>0</v>
      </c>
      <c r="J1128">
        <v>1</v>
      </c>
      <c r="K1128">
        <v>2</v>
      </c>
      <c r="L1128" t="s">
        <v>28</v>
      </c>
      <c r="M1128" t="s">
        <v>535</v>
      </c>
      <c r="N1128" t="s">
        <v>213</v>
      </c>
      <c r="O1128" t="s">
        <v>22</v>
      </c>
      <c r="P1128" t="s">
        <v>23</v>
      </c>
      <c r="Q1128" t="s">
        <v>41</v>
      </c>
    </row>
    <row r="1129" spans="1:17" x14ac:dyDescent="0.2">
      <c r="A1129" s="2">
        <v>35008</v>
      </c>
      <c r="B1129" t="s">
        <v>128</v>
      </c>
      <c r="C1129" t="s">
        <v>150</v>
      </c>
      <c r="D1129" t="s">
        <v>36</v>
      </c>
      <c r="E1129" t="s">
        <v>36</v>
      </c>
      <c r="F1129">
        <v>25</v>
      </c>
      <c r="G1129">
        <v>51</v>
      </c>
      <c r="H1129">
        <v>0</v>
      </c>
      <c r="I1129">
        <v>0</v>
      </c>
      <c r="J1129">
        <v>2</v>
      </c>
      <c r="K1129">
        <v>0</v>
      </c>
      <c r="L1129" t="s">
        <v>28</v>
      </c>
      <c r="M1129" t="s">
        <v>130</v>
      </c>
      <c r="N1129" t="s">
        <v>128</v>
      </c>
      <c r="O1129" t="s">
        <v>22</v>
      </c>
      <c r="P1129" t="s">
        <v>23</v>
      </c>
      <c r="Q1129" t="s">
        <v>24</v>
      </c>
    </row>
    <row r="1130" spans="1:17" x14ac:dyDescent="0.2">
      <c r="A1130" s="2">
        <v>35008</v>
      </c>
      <c r="B1130" t="s">
        <v>138</v>
      </c>
      <c r="C1130" t="s">
        <v>185</v>
      </c>
      <c r="D1130" t="s">
        <v>36</v>
      </c>
      <c r="E1130" t="s">
        <v>27</v>
      </c>
      <c r="F1130">
        <v>31</v>
      </c>
      <c r="G1130">
        <v>81</v>
      </c>
      <c r="H1130">
        <v>0</v>
      </c>
      <c r="I1130">
        <v>0</v>
      </c>
      <c r="J1130">
        <v>4</v>
      </c>
      <c r="K1130">
        <v>2</v>
      </c>
      <c r="L1130" t="s">
        <v>28</v>
      </c>
      <c r="M1130" t="s">
        <v>139</v>
      </c>
      <c r="N1130" t="s">
        <v>138</v>
      </c>
      <c r="O1130" t="s">
        <v>22</v>
      </c>
      <c r="P1130" t="s">
        <v>23</v>
      </c>
      <c r="Q1130" t="s">
        <v>24</v>
      </c>
    </row>
    <row r="1131" spans="1:17" x14ac:dyDescent="0.2">
      <c r="A1131" s="2">
        <v>35010</v>
      </c>
      <c r="B1131" t="s">
        <v>128</v>
      </c>
      <c r="C1131" t="s">
        <v>197</v>
      </c>
      <c r="D1131" t="s">
        <v>36</v>
      </c>
      <c r="E1131" t="s">
        <v>36</v>
      </c>
      <c r="F1131">
        <v>25</v>
      </c>
      <c r="G1131">
        <v>99</v>
      </c>
      <c r="H1131">
        <v>0</v>
      </c>
      <c r="I1131">
        <v>0</v>
      </c>
      <c r="J1131">
        <v>2</v>
      </c>
      <c r="K1131">
        <v>1</v>
      </c>
      <c r="L1131" t="s">
        <v>28</v>
      </c>
      <c r="M1131" t="s">
        <v>130</v>
      </c>
      <c r="N1131" t="s">
        <v>128</v>
      </c>
      <c r="O1131" t="s">
        <v>22</v>
      </c>
      <c r="P1131" t="s">
        <v>23</v>
      </c>
      <c r="Q1131" t="s">
        <v>24</v>
      </c>
    </row>
    <row r="1132" spans="1:17" x14ac:dyDescent="0.2">
      <c r="A1132" s="2">
        <v>35011</v>
      </c>
      <c r="B1132" t="s">
        <v>39</v>
      </c>
      <c r="C1132" t="s">
        <v>25</v>
      </c>
      <c r="D1132" t="s">
        <v>19</v>
      </c>
      <c r="E1132" t="s">
        <v>19</v>
      </c>
      <c r="F1132">
        <v>7</v>
      </c>
      <c r="G1132">
        <v>1</v>
      </c>
      <c r="H1132">
        <v>0</v>
      </c>
      <c r="I1132">
        <v>0</v>
      </c>
      <c r="J1132">
        <v>0</v>
      </c>
      <c r="K1132">
        <v>1</v>
      </c>
      <c r="L1132" t="s">
        <v>28</v>
      </c>
      <c r="M1132" t="s">
        <v>65</v>
      </c>
      <c r="N1132" t="s">
        <v>39</v>
      </c>
      <c r="O1132" t="s">
        <v>22</v>
      </c>
      <c r="P1132" t="s">
        <v>23</v>
      </c>
      <c r="Q1132" t="s">
        <v>41</v>
      </c>
    </row>
    <row r="1133" spans="1:17" x14ac:dyDescent="0.2">
      <c r="A1133" s="2">
        <v>35013</v>
      </c>
      <c r="B1133" t="s">
        <v>442</v>
      </c>
      <c r="C1133" t="s">
        <v>55</v>
      </c>
      <c r="D1133" t="s">
        <v>57</v>
      </c>
      <c r="E1133" t="s">
        <v>57</v>
      </c>
      <c r="F1133">
        <v>101</v>
      </c>
      <c r="G1133">
        <v>55</v>
      </c>
      <c r="H1133">
        <v>0</v>
      </c>
      <c r="I1133">
        <v>0</v>
      </c>
      <c r="J1133">
        <v>0</v>
      </c>
      <c r="K1133">
        <v>0</v>
      </c>
      <c r="L1133" t="s">
        <v>539</v>
      </c>
      <c r="M1133" t="s">
        <v>540</v>
      </c>
      <c r="N1133" t="s">
        <v>442</v>
      </c>
      <c r="O1133" t="s">
        <v>22</v>
      </c>
      <c r="P1133" t="s">
        <v>23</v>
      </c>
      <c r="Q1133" t="s">
        <v>30</v>
      </c>
    </row>
    <row r="1134" spans="1:17" x14ac:dyDescent="0.2">
      <c r="A1134" s="2">
        <v>35013</v>
      </c>
      <c r="B1134" t="s">
        <v>135</v>
      </c>
      <c r="C1134" t="s">
        <v>449</v>
      </c>
      <c r="D1134" t="s">
        <v>36</v>
      </c>
      <c r="E1134" t="s">
        <v>115</v>
      </c>
      <c r="F1134">
        <v>35</v>
      </c>
      <c r="G1134">
        <v>95</v>
      </c>
      <c r="H1134">
        <v>0</v>
      </c>
      <c r="I1134">
        <v>0</v>
      </c>
      <c r="J1134">
        <v>1</v>
      </c>
      <c r="K1134">
        <v>0</v>
      </c>
      <c r="L1134" t="s">
        <v>28</v>
      </c>
      <c r="M1134" t="s">
        <v>137</v>
      </c>
      <c r="N1134" t="s">
        <v>135</v>
      </c>
      <c r="O1134" t="s">
        <v>22</v>
      </c>
      <c r="P1134" t="s">
        <v>23</v>
      </c>
      <c r="Q1134" t="s">
        <v>24</v>
      </c>
    </row>
    <row r="1135" spans="1:17" x14ac:dyDescent="0.2">
      <c r="A1135" s="2">
        <v>35014</v>
      </c>
      <c r="B1135" t="s">
        <v>94</v>
      </c>
      <c r="C1135" t="s">
        <v>76</v>
      </c>
      <c r="D1135" t="s">
        <v>50</v>
      </c>
      <c r="E1135" t="s">
        <v>50</v>
      </c>
      <c r="F1135">
        <v>65</v>
      </c>
      <c r="G1135">
        <v>44</v>
      </c>
      <c r="H1135">
        <v>0</v>
      </c>
      <c r="I1135">
        <v>0</v>
      </c>
      <c r="J1135">
        <v>1</v>
      </c>
      <c r="K1135">
        <v>0</v>
      </c>
      <c r="L1135" t="s">
        <v>291</v>
      </c>
      <c r="M1135" t="s">
        <v>96</v>
      </c>
      <c r="N1135" t="s">
        <v>94</v>
      </c>
      <c r="O1135" t="s">
        <v>22</v>
      </c>
      <c r="P1135" t="s">
        <v>23</v>
      </c>
      <c r="Q1135" t="s">
        <v>24</v>
      </c>
    </row>
    <row r="1136" spans="1:17" x14ac:dyDescent="0.2">
      <c r="A1136" s="2">
        <v>35014</v>
      </c>
      <c r="B1136" t="s">
        <v>119</v>
      </c>
      <c r="C1136" t="s">
        <v>168</v>
      </c>
      <c r="D1136" t="s">
        <v>50</v>
      </c>
      <c r="E1136" t="s">
        <v>50</v>
      </c>
      <c r="F1136">
        <v>6</v>
      </c>
      <c r="G1136">
        <v>67</v>
      </c>
      <c r="H1136">
        <v>0</v>
      </c>
      <c r="I1136">
        <v>0</v>
      </c>
      <c r="J1136">
        <v>3</v>
      </c>
      <c r="K1136">
        <v>1</v>
      </c>
      <c r="L1136" t="s">
        <v>291</v>
      </c>
      <c r="M1136" t="s">
        <v>541</v>
      </c>
      <c r="N1136" t="s">
        <v>119</v>
      </c>
      <c r="O1136" t="s">
        <v>22</v>
      </c>
      <c r="P1136" t="s">
        <v>23</v>
      </c>
      <c r="Q1136" t="s">
        <v>24</v>
      </c>
    </row>
    <row r="1137" spans="1:17" x14ac:dyDescent="0.2">
      <c r="A1137" s="2">
        <v>35015</v>
      </c>
      <c r="B1137" t="s">
        <v>184</v>
      </c>
      <c r="C1137" t="s">
        <v>317</v>
      </c>
      <c r="D1137" t="s">
        <v>50</v>
      </c>
      <c r="E1137" t="s">
        <v>50</v>
      </c>
      <c r="F1137">
        <v>86</v>
      </c>
      <c r="G1137">
        <v>96</v>
      </c>
      <c r="H1137">
        <v>0</v>
      </c>
      <c r="I1137">
        <v>0</v>
      </c>
      <c r="J1137">
        <v>0</v>
      </c>
      <c r="K1137">
        <v>2</v>
      </c>
      <c r="L1137" t="s">
        <v>291</v>
      </c>
      <c r="M1137" t="s">
        <v>193</v>
      </c>
      <c r="N1137" t="s">
        <v>184</v>
      </c>
      <c r="O1137" t="s">
        <v>22</v>
      </c>
      <c r="P1137" t="s">
        <v>23</v>
      </c>
      <c r="Q1137" t="s">
        <v>41</v>
      </c>
    </row>
    <row r="1138" spans="1:17" x14ac:dyDescent="0.2">
      <c r="A1138" s="2">
        <v>35018</v>
      </c>
      <c r="B1138" t="s">
        <v>85</v>
      </c>
      <c r="C1138" t="s">
        <v>161</v>
      </c>
      <c r="D1138" t="s">
        <v>50</v>
      </c>
      <c r="E1138" t="s">
        <v>50</v>
      </c>
      <c r="F1138">
        <v>89</v>
      </c>
      <c r="G1138">
        <v>59</v>
      </c>
      <c r="H1138">
        <v>0</v>
      </c>
      <c r="I1138">
        <v>0</v>
      </c>
      <c r="J1138">
        <v>1</v>
      </c>
      <c r="K1138">
        <v>1</v>
      </c>
      <c r="L1138" t="s">
        <v>291</v>
      </c>
      <c r="M1138" t="s">
        <v>86</v>
      </c>
      <c r="N1138" t="s">
        <v>85</v>
      </c>
      <c r="O1138" t="s">
        <v>22</v>
      </c>
      <c r="P1138" t="s">
        <v>23</v>
      </c>
      <c r="Q1138" t="s">
        <v>30</v>
      </c>
    </row>
    <row r="1139" spans="1:17" x14ac:dyDescent="0.2">
      <c r="A1139" s="2">
        <v>35018</v>
      </c>
      <c r="B1139" t="s">
        <v>55</v>
      </c>
      <c r="C1139" t="s">
        <v>442</v>
      </c>
      <c r="D1139" t="s">
        <v>57</v>
      </c>
      <c r="E1139" t="s">
        <v>57</v>
      </c>
      <c r="F1139">
        <v>55</v>
      </c>
      <c r="G1139">
        <v>101</v>
      </c>
      <c r="H1139">
        <v>0</v>
      </c>
      <c r="I1139">
        <v>0</v>
      </c>
      <c r="J1139">
        <v>3</v>
      </c>
      <c r="K1139">
        <v>0</v>
      </c>
      <c r="L1139" t="s">
        <v>539</v>
      </c>
      <c r="M1139" t="s">
        <v>542</v>
      </c>
      <c r="N1139" t="s">
        <v>55</v>
      </c>
      <c r="O1139" t="s">
        <v>22</v>
      </c>
      <c r="P1139" t="s">
        <v>23</v>
      </c>
      <c r="Q1139" t="s">
        <v>24</v>
      </c>
    </row>
    <row r="1140" spans="1:17" x14ac:dyDescent="0.2">
      <c r="A1140" s="2">
        <v>35018</v>
      </c>
      <c r="B1140" t="s">
        <v>386</v>
      </c>
      <c r="C1140" t="s">
        <v>90</v>
      </c>
      <c r="D1140" t="s">
        <v>50</v>
      </c>
      <c r="E1140" t="s">
        <v>50</v>
      </c>
      <c r="F1140">
        <v>146</v>
      </c>
      <c r="G1140">
        <v>27</v>
      </c>
      <c r="H1140">
        <v>0</v>
      </c>
      <c r="I1140">
        <v>0</v>
      </c>
      <c r="J1140">
        <v>0</v>
      </c>
      <c r="K1140">
        <v>0</v>
      </c>
      <c r="L1140" t="s">
        <v>291</v>
      </c>
      <c r="M1140" t="s">
        <v>408</v>
      </c>
      <c r="N1140" t="s">
        <v>180</v>
      </c>
      <c r="O1140" t="s">
        <v>122</v>
      </c>
      <c r="P1140" t="s">
        <v>23</v>
      </c>
      <c r="Q1140" t="s">
        <v>30</v>
      </c>
    </row>
    <row r="1141" spans="1:17" x14ac:dyDescent="0.2">
      <c r="A1141" s="2">
        <v>35018</v>
      </c>
      <c r="B1141" t="s">
        <v>145</v>
      </c>
      <c r="C1141" t="s">
        <v>147</v>
      </c>
      <c r="D1141" t="s">
        <v>50</v>
      </c>
      <c r="E1141" t="s">
        <v>50</v>
      </c>
      <c r="F1141">
        <v>75</v>
      </c>
      <c r="G1141">
        <v>29</v>
      </c>
      <c r="H1141">
        <v>0</v>
      </c>
      <c r="I1141">
        <v>0</v>
      </c>
      <c r="J1141">
        <v>1</v>
      </c>
      <c r="K1141">
        <v>1</v>
      </c>
      <c r="L1141" t="s">
        <v>291</v>
      </c>
      <c r="M1141" t="s">
        <v>146</v>
      </c>
      <c r="N1141" t="s">
        <v>145</v>
      </c>
      <c r="O1141" t="s">
        <v>22</v>
      </c>
      <c r="P1141" t="s">
        <v>23</v>
      </c>
      <c r="Q1141" t="s">
        <v>30</v>
      </c>
    </row>
    <row r="1142" spans="1:17" x14ac:dyDescent="0.2">
      <c r="A1142" s="2">
        <v>35018</v>
      </c>
      <c r="B1142" t="s">
        <v>293</v>
      </c>
      <c r="C1142" t="s">
        <v>97</v>
      </c>
      <c r="D1142" t="s">
        <v>50</v>
      </c>
      <c r="E1142" t="s">
        <v>50</v>
      </c>
      <c r="F1142">
        <v>20</v>
      </c>
      <c r="G1142">
        <v>98</v>
      </c>
      <c r="H1142">
        <v>0</v>
      </c>
      <c r="I1142">
        <v>0</v>
      </c>
      <c r="J1142">
        <v>3</v>
      </c>
      <c r="K1142">
        <v>0</v>
      </c>
      <c r="L1142" t="s">
        <v>291</v>
      </c>
      <c r="M1142" t="s">
        <v>478</v>
      </c>
      <c r="N1142" t="s">
        <v>293</v>
      </c>
      <c r="O1142" t="s">
        <v>22</v>
      </c>
      <c r="P1142" t="s">
        <v>23</v>
      </c>
      <c r="Q1142" t="s">
        <v>24</v>
      </c>
    </row>
    <row r="1143" spans="1:17" x14ac:dyDescent="0.2">
      <c r="A1143" s="2">
        <v>35018</v>
      </c>
      <c r="B1143" t="s">
        <v>72</v>
      </c>
      <c r="C1143" t="s">
        <v>286</v>
      </c>
      <c r="D1143" t="s">
        <v>50</v>
      </c>
      <c r="E1143" t="s">
        <v>50</v>
      </c>
      <c r="F1143">
        <v>8</v>
      </c>
      <c r="G1143">
        <v>114</v>
      </c>
      <c r="H1143">
        <v>0</v>
      </c>
      <c r="I1143">
        <v>0</v>
      </c>
      <c r="J1143">
        <v>3</v>
      </c>
      <c r="K1143">
        <v>1</v>
      </c>
      <c r="L1143" t="s">
        <v>291</v>
      </c>
      <c r="M1143" t="s">
        <v>74</v>
      </c>
      <c r="N1143" t="s">
        <v>72</v>
      </c>
      <c r="O1143" t="s">
        <v>22</v>
      </c>
      <c r="P1143" t="s">
        <v>23</v>
      </c>
      <c r="Q1143" t="s">
        <v>24</v>
      </c>
    </row>
    <row r="1144" spans="1:17" x14ac:dyDescent="0.2">
      <c r="A1144" s="2">
        <v>35018</v>
      </c>
      <c r="B1144" t="s">
        <v>89</v>
      </c>
      <c r="C1144" t="s">
        <v>53</v>
      </c>
      <c r="D1144" t="s">
        <v>50</v>
      </c>
      <c r="E1144" t="s">
        <v>50</v>
      </c>
      <c r="F1144">
        <v>22</v>
      </c>
      <c r="G1144">
        <v>9</v>
      </c>
      <c r="H1144">
        <v>0</v>
      </c>
      <c r="I1144">
        <v>0</v>
      </c>
      <c r="J1144">
        <v>3</v>
      </c>
      <c r="K1144">
        <v>1</v>
      </c>
      <c r="L1144" t="s">
        <v>28</v>
      </c>
      <c r="M1144" t="s">
        <v>91</v>
      </c>
      <c r="N1144" t="s">
        <v>89</v>
      </c>
      <c r="O1144" t="s">
        <v>22</v>
      </c>
      <c r="P1144" t="s">
        <v>23</v>
      </c>
      <c r="Q1144" t="s">
        <v>24</v>
      </c>
    </row>
    <row r="1145" spans="1:17" x14ac:dyDescent="0.2">
      <c r="A1145" s="2">
        <v>35018</v>
      </c>
      <c r="B1145" t="s">
        <v>67</v>
      </c>
      <c r="C1145" t="s">
        <v>123</v>
      </c>
      <c r="D1145" t="s">
        <v>50</v>
      </c>
      <c r="E1145" t="s">
        <v>50</v>
      </c>
      <c r="F1145">
        <v>12</v>
      </c>
      <c r="G1145">
        <v>42</v>
      </c>
      <c r="H1145">
        <v>0</v>
      </c>
      <c r="I1145">
        <v>0</v>
      </c>
      <c r="J1145">
        <v>2</v>
      </c>
      <c r="K1145">
        <v>0</v>
      </c>
      <c r="L1145" t="s">
        <v>291</v>
      </c>
      <c r="M1145" t="s">
        <v>543</v>
      </c>
      <c r="N1145" t="s">
        <v>67</v>
      </c>
      <c r="O1145" t="s">
        <v>22</v>
      </c>
      <c r="P1145" t="s">
        <v>23</v>
      </c>
      <c r="Q1145" t="s">
        <v>24</v>
      </c>
    </row>
    <row r="1146" spans="1:17" x14ac:dyDescent="0.2">
      <c r="A1146" s="2">
        <v>35018</v>
      </c>
      <c r="B1146" t="s">
        <v>129</v>
      </c>
      <c r="C1146" t="s">
        <v>87</v>
      </c>
      <c r="D1146" t="s">
        <v>50</v>
      </c>
      <c r="E1146" t="s">
        <v>50</v>
      </c>
      <c r="F1146">
        <v>3</v>
      </c>
      <c r="G1146">
        <v>11</v>
      </c>
      <c r="H1146">
        <v>0</v>
      </c>
      <c r="I1146">
        <v>0</v>
      </c>
      <c r="J1146">
        <v>3</v>
      </c>
      <c r="K1146">
        <v>1</v>
      </c>
      <c r="L1146" t="s">
        <v>291</v>
      </c>
      <c r="M1146" t="s">
        <v>544</v>
      </c>
      <c r="N1146" t="s">
        <v>129</v>
      </c>
      <c r="O1146" t="s">
        <v>22</v>
      </c>
      <c r="P1146" t="s">
        <v>23</v>
      </c>
      <c r="Q1146" t="s">
        <v>24</v>
      </c>
    </row>
    <row r="1147" spans="1:17" x14ac:dyDescent="0.2">
      <c r="A1147" s="2">
        <v>35018</v>
      </c>
      <c r="B1147" t="s">
        <v>153</v>
      </c>
      <c r="C1147" t="s">
        <v>48</v>
      </c>
      <c r="D1147" t="s">
        <v>50</v>
      </c>
      <c r="E1147" t="s">
        <v>50</v>
      </c>
      <c r="F1147">
        <v>30</v>
      </c>
      <c r="G1147">
        <v>113</v>
      </c>
      <c r="H1147">
        <v>0</v>
      </c>
      <c r="I1147">
        <v>0</v>
      </c>
      <c r="J1147">
        <v>5</v>
      </c>
      <c r="K1147">
        <v>0</v>
      </c>
      <c r="L1147" t="s">
        <v>291</v>
      </c>
      <c r="M1147" t="s">
        <v>545</v>
      </c>
      <c r="N1147" t="s">
        <v>153</v>
      </c>
      <c r="O1147" t="s">
        <v>22</v>
      </c>
      <c r="P1147" t="s">
        <v>23</v>
      </c>
      <c r="Q1147" t="s">
        <v>24</v>
      </c>
    </row>
    <row r="1148" spans="1:17" x14ac:dyDescent="0.2">
      <c r="A1148" s="2">
        <v>35018</v>
      </c>
      <c r="B1148" t="s">
        <v>119</v>
      </c>
      <c r="C1148" t="s">
        <v>73</v>
      </c>
      <c r="D1148" t="s">
        <v>50</v>
      </c>
      <c r="E1148" t="s">
        <v>50</v>
      </c>
      <c r="F1148">
        <v>6</v>
      </c>
      <c r="G1148">
        <v>43</v>
      </c>
      <c r="H1148">
        <v>0</v>
      </c>
      <c r="I1148">
        <v>0</v>
      </c>
      <c r="J1148">
        <v>4</v>
      </c>
      <c r="K1148">
        <v>0</v>
      </c>
      <c r="L1148" t="s">
        <v>291</v>
      </c>
      <c r="M1148" t="s">
        <v>546</v>
      </c>
      <c r="N1148" t="s">
        <v>119</v>
      </c>
      <c r="O1148" t="s">
        <v>22</v>
      </c>
      <c r="P1148" t="s">
        <v>23</v>
      </c>
      <c r="Q1148" t="s">
        <v>24</v>
      </c>
    </row>
    <row r="1149" spans="1:17" x14ac:dyDescent="0.2">
      <c r="A1149" s="2">
        <v>35018</v>
      </c>
      <c r="B1149" t="s">
        <v>384</v>
      </c>
      <c r="C1149" t="s">
        <v>345</v>
      </c>
      <c r="D1149" t="s">
        <v>50</v>
      </c>
      <c r="E1149" t="s">
        <v>50</v>
      </c>
      <c r="F1149">
        <v>115</v>
      </c>
      <c r="G1149">
        <v>77</v>
      </c>
      <c r="H1149">
        <v>0</v>
      </c>
      <c r="I1149">
        <v>0</v>
      </c>
      <c r="J1149">
        <v>3</v>
      </c>
      <c r="K1149">
        <v>2</v>
      </c>
      <c r="L1149" t="s">
        <v>291</v>
      </c>
      <c r="M1149" t="s">
        <v>395</v>
      </c>
      <c r="N1149" t="s">
        <v>384</v>
      </c>
      <c r="O1149" t="s">
        <v>22</v>
      </c>
      <c r="P1149" t="s">
        <v>23</v>
      </c>
      <c r="Q1149" t="s">
        <v>24</v>
      </c>
    </row>
    <row r="1150" spans="1:17" x14ac:dyDescent="0.2">
      <c r="A1150" s="2">
        <v>35018</v>
      </c>
      <c r="B1150" t="s">
        <v>110</v>
      </c>
      <c r="C1150" t="s">
        <v>111</v>
      </c>
      <c r="D1150" t="s">
        <v>36</v>
      </c>
      <c r="E1150" t="s">
        <v>36</v>
      </c>
      <c r="F1150">
        <v>36</v>
      </c>
      <c r="G1150">
        <v>49</v>
      </c>
      <c r="H1150">
        <v>0</v>
      </c>
      <c r="I1150">
        <v>0</v>
      </c>
      <c r="J1150">
        <v>2</v>
      </c>
      <c r="K1150">
        <v>0</v>
      </c>
      <c r="L1150" t="s">
        <v>28</v>
      </c>
      <c r="M1150" t="s">
        <v>142</v>
      </c>
      <c r="N1150" t="s">
        <v>110</v>
      </c>
      <c r="O1150" t="s">
        <v>22</v>
      </c>
      <c r="P1150" t="s">
        <v>23</v>
      </c>
      <c r="Q1150" t="s">
        <v>24</v>
      </c>
    </row>
    <row r="1151" spans="1:17" x14ac:dyDescent="0.2">
      <c r="A1151" s="2">
        <v>35018</v>
      </c>
      <c r="B1151" t="s">
        <v>126</v>
      </c>
      <c r="C1151" t="s">
        <v>49</v>
      </c>
      <c r="D1151" t="s">
        <v>50</v>
      </c>
      <c r="E1151" t="s">
        <v>50</v>
      </c>
      <c r="F1151">
        <v>14</v>
      </c>
      <c r="G1151">
        <v>4</v>
      </c>
      <c r="H1151">
        <v>0</v>
      </c>
      <c r="I1151">
        <v>0</v>
      </c>
      <c r="J1151">
        <v>3</v>
      </c>
      <c r="K1151">
        <v>0</v>
      </c>
      <c r="L1151" t="s">
        <v>291</v>
      </c>
      <c r="M1151" t="s">
        <v>157</v>
      </c>
      <c r="N1151" t="s">
        <v>126</v>
      </c>
      <c r="O1151" t="s">
        <v>22</v>
      </c>
      <c r="P1151" t="s">
        <v>23</v>
      </c>
      <c r="Q1151" t="s">
        <v>24</v>
      </c>
    </row>
    <row r="1152" spans="1:17" x14ac:dyDescent="0.2">
      <c r="A1152" s="2">
        <v>35018</v>
      </c>
      <c r="B1152" t="s">
        <v>100</v>
      </c>
      <c r="C1152" t="s">
        <v>69</v>
      </c>
      <c r="D1152" t="s">
        <v>50</v>
      </c>
      <c r="E1152" t="s">
        <v>50</v>
      </c>
      <c r="F1152">
        <v>46</v>
      </c>
      <c r="G1152">
        <v>40</v>
      </c>
      <c r="H1152">
        <v>0</v>
      </c>
      <c r="I1152">
        <v>0</v>
      </c>
      <c r="J1152">
        <v>5</v>
      </c>
      <c r="K1152">
        <v>3</v>
      </c>
      <c r="L1152" t="s">
        <v>291</v>
      </c>
      <c r="M1152" t="s">
        <v>102</v>
      </c>
      <c r="N1152" t="s">
        <v>100</v>
      </c>
      <c r="O1152" t="s">
        <v>22</v>
      </c>
      <c r="P1152" t="s">
        <v>23</v>
      </c>
      <c r="Q1152" t="s">
        <v>24</v>
      </c>
    </row>
    <row r="1153" spans="1:17" x14ac:dyDescent="0.2">
      <c r="A1153" s="2">
        <v>35018</v>
      </c>
      <c r="B1153" t="s">
        <v>82</v>
      </c>
      <c r="C1153" t="s">
        <v>98</v>
      </c>
      <c r="D1153" t="s">
        <v>50</v>
      </c>
      <c r="E1153" t="s">
        <v>50</v>
      </c>
      <c r="F1153">
        <v>17</v>
      </c>
      <c r="G1153">
        <v>18</v>
      </c>
      <c r="H1153">
        <v>0</v>
      </c>
      <c r="I1153">
        <v>0</v>
      </c>
      <c r="J1153">
        <v>3</v>
      </c>
      <c r="K1153">
        <v>0</v>
      </c>
      <c r="L1153" t="s">
        <v>291</v>
      </c>
      <c r="M1153" t="s">
        <v>187</v>
      </c>
      <c r="N1153" t="s">
        <v>82</v>
      </c>
      <c r="O1153" t="s">
        <v>22</v>
      </c>
      <c r="P1153" t="s">
        <v>23</v>
      </c>
      <c r="Q1153" t="s">
        <v>24</v>
      </c>
    </row>
    <row r="1154" spans="1:17" x14ac:dyDescent="0.2">
      <c r="A1154" s="2">
        <v>35018</v>
      </c>
      <c r="B1154" t="s">
        <v>95</v>
      </c>
      <c r="C1154" t="s">
        <v>70</v>
      </c>
      <c r="D1154" t="s">
        <v>50</v>
      </c>
      <c r="E1154" t="s">
        <v>50</v>
      </c>
      <c r="F1154">
        <v>5</v>
      </c>
      <c r="G1154">
        <v>38</v>
      </c>
      <c r="H1154">
        <v>0</v>
      </c>
      <c r="I1154">
        <v>0</v>
      </c>
      <c r="J1154">
        <v>3</v>
      </c>
      <c r="K1154">
        <v>1</v>
      </c>
      <c r="L1154" t="s">
        <v>291</v>
      </c>
      <c r="M1154" t="s">
        <v>326</v>
      </c>
      <c r="N1154" t="s">
        <v>95</v>
      </c>
      <c r="O1154" t="s">
        <v>22</v>
      </c>
      <c r="P1154" t="s">
        <v>23</v>
      </c>
      <c r="Q1154" t="s">
        <v>24</v>
      </c>
    </row>
    <row r="1155" spans="1:17" x14ac:dyDescent="0.2">
      <c r="A1155" s="2">
        <v>35018</v>
      </c>
      <c r="B1155" t="s">
        <v>104</v>
      </c>
      <c r="C1155" t="s">
        <v>125</v>
      </c>
      <c r="D1155" t="s">
        <v>50</v>
      </c>
      <c r="E1155" t="s">
        <v>50</v>
      </c>
      <c r="F1155">
        <v>26</v>
      </c>
      <c r="G1155">
        <v>141</v>
      </c>
      <c r="H1155">
        <v>0</v>
      </c>
      <c r="I1155">
        <v>0</v>
      </c>
      <c r="J1155">
        <v>5</v>
      </c>
      <c r="K1155">
        <v>0</v>
      </c>
      <c r="L1155" t="s">
        <v>291</v>
      </c>
      <c r="M1155" t="s">
        <v>273</v>
      </c>
      <c r="N1155" t="s">
        <v>104</v>
      </c>
      <c r="O1155" t="s">
        <v>22</v>
      </c>
      <c r="P1155" t="s">
        <v>23</v>
      </c>
      <c r="Q1155" t="s">
        <v>24</v>
      </c>
    </row>
    <row r="1156" spans="1:17" x14ac:dyDescent="0.2">
      <c r="A1156" s="2">
        <v>35018</v>
      </c>
      <c r="B1156" t="s">
        <v>244</v>
      </c>
      <c r="C1156" t="s">
        <v>92</v>
      </c>
      <c r="D1156" t="s">
        <v>50</v>
      </c>
      <c r="E1156" t="s">
        <v>50</v>
      </c>
      <c r="F1156">
        <v>33</v>
      </c>
      <c r="G1156">
        <v>15</v>
      </c>
      <c r="H1156">
        <v>0</v>
      </c>
      <c r="I1156">
        <v>0</v>
      </c>
      <c r="J1156">
        <v>0</v>
      </c>
      <c r="K1156">
        <v>2</v>
      </c>
      <c r="L1156" t="s">
        <v>291</v>
      </c>
      <c r="M1156" t="s">
        <v>452</v>
      </c>
      <c r="N1156" t="s">
        <v>244</v>
      </c>
      <c r="O1156" t="s">
        <v>22</v>
      </c>
      <c r="P1156" t="s">
        <v>23</v>
      </c>
      <c r="Q1156" t="s">
        <v>41</v>
      </c>
    </row>
    <row r="1157" spans="1:17" x14ac:dyDescent="0.2">
      <c r="A1157" s="2">
        <v>35018</v>
      </c>
      <c r="B1157" t="s">
        <v>249</v>
      </c>
      <c r="C1157" t="s">
        <v>274</v>
      </c>
      <c r="D1157" t="s">
        <v>50</v>
      </c>
      <c r="E1157" t="s">
        <v>50</v>
      </c>
      <c r="F1157">
        <v>73</v>
      </c>
      <c r="G1157">
        <v>45</v>
      </c>
      <c r="H1157">
        <v>0</v>
      </c>
      <c r="I1157">
        <v>0</v>
      </c>
      <c r="J1157">
        <v>1</v>
      </c>
      <c r="K1157">
        <v>2</v>
      </c>
      <c r="L1157" t="s">
        <v>291</v>
      </c>
      <c r="M1157" t="s">
        <v>529</v>
      </c>
      <c r="N1157" t="s">
        <v>249</v>
      </c>
      <c r="O1157" t="s">
        <v>22</v>
      </c>
      <c r="P1157" t="s">
        <v>23</v>
      </c>
      <c r="Q1157" t="s">
        <v>41</v>
      </c>
    </row>
    <row r="1158" spans="1:17" x14ac:dyDescent="0.2">
      <c r="A1158" s="2">
        <v>35018</v>
      </c>
      <c r="B1158" t="s">
        <v>106</v>
      </c>
      <c r="C1158" t="s">
        <v>328</v>
      </c>
      <c r="D1158" t="s">
        <v>50</v>
      </c>
      <c r="E1158" t="s">
        <v>50</v>
      </c>
      <c r="F1158">
        <v>2</v>
      </c>
      <c r="G1158">
        <v>92</v>
      </c>
      <c r="H1158">
        <v>0</v>
      </c>
      <c r="I1158">
        <v>0</v>
      </c>
      <c r="J1158">
        <v>3</v>
      </c>
      <c r="K1158">
        <v>0</v>
      </c>
      <c r="L1158" t="s">
        <v>291</v>
      </c>
      <c r="M1158" t="s">
        <v>547</v>
      </c>
      <c r="N1158" t="s">
        <v>106</v>
      </c>
      <c r="O1158" t="s">
        <v>22</v>
      </c>
      <c r="P1158" t="s">
        <v>23</v>
      </c>
      <c r="Q1158" t="s">
        <v>24</v>
      </c>
    </row>
    <row r="1159" spans="1:17" x14ac:dyDescent="0.2">
      <c r="A1159" s="2">
        <v>35018</v>
      </c>
      <c r="B1159" t="s">
        <v>52</v>
      </c>
      <c r="C1159" t="s">
        <v>180</v>
      </c>
      <c r="D1159" t="s">
        <v>50</v>
      </c>
      <c r="E1159" t="s">
        <v>50</v>
      </c>
      <c r="F1159">
        <v>13</v>
      </c>
      <c r="G1159">
        <v>28</v>
      </c>
      <c r="H1159">
        <v>0</v>
      </c>
      <c r="I1159">
        <v>0</v>
      </c>
      <c r="J1159">
        <v>2</v>
      </c>
      <c r="K1159">
        <v>2</v>
      </c>
      <c r="L1159" t="s">
        <v>291</v>
      </c>
      <c r="M1159" t="s">
        <v>68</v>
      </c>
      <c r="N1159" t="s">
        <v>52</v>
      </c>
      <c r="O1159" t="s">
        <v>22</v>
      </c>
      <c r="P1159" t="s">
        <v>23</v>
      </c>
      <c r="Q1159" t="s">
        <v>30</v>
      </c>
    </row>
    <row r="1160" spans="1:17" x14ac:dyDescent="0.2">
      <c r="A1160" s="2">
        <v>35020</v>
      </c>
      <c r="B1160" t="s">
        <v>548</v>
      </c>
      <c r="C1160" t="s">
        <v>111</v>
      </c>
      <c r="D1160" t="s">
        <v>36</v>
      </c>
      <c r="E1160" t="s">
        <v>36</v>
      </c>
      <c r="F1160">
        <v>166</v>
      </c>
      <c r="G1160">
        <v>49</v>
      </c>
      <c r="H1160">
        <v>0</v>
      </c>
      <c r="I1160">
        <v>0</v>
      </c>
      <c r="J1160">
        <v>1</v>
      </c>
      <c r="K1160">
        <v>0</v>
      </c>
      <c r="L1160" t="s">
        <v>201</v>
      </c>
      <c r="M1160" t="s">
        <v>225</v>
      </c>
      <c r="N1160" t="s">
        <v>197</v>
      </c>
      <c r="O1160" t="s">
        <v>122</v>
      </c>
      <c r="P1160" t="s">
        <v>23</v>
      </c>
      <c r="Q1160" t="s">
        <v>24</v>
      </c>
    </row>
    <row r="1161" spans="1:17" x14ac:dyDescent="0.2">
      <c r="A1161" s="2">
        <v>35020</v>
      </c>
      <c r="B1161" t="s">
        <v>197</v>
      </c>
      <c r="C1161" t="s">
        <v>196</v>
      </c>
      <c r="D1161" t="s">
        <v>36</v>
      </c>
      <c r="E1161" t="s">
        <v>36</v>
      </c>
      <c r="F1161">
        <v>99</v>
      </c>
      <c r="G1161">
        <v>118</v>
      </c>
      <c r="H1161">
        <v>0</v>
      </c>
      <c r="I1161">
        <v>0</v>
      </c>
      <c r="J1161">
        <v>2</v>
      </c>
      <c r="K1161">
        <v>1</v>
      </c>
      <c r="L1161" t="s">
        <v>201</v>
      </c>
      <c r="M1161" t="s">
        <v>225</v>
      </c>
      <c r="N1161" t="s">
        <v>197</v>
      </c>
      <c r="O1161" t="s">
        <v>22</v>
      </c>
      <c r="P1161" t="s">
        <v>23</v>
      </c>
      <c r="Q1161" t="s">
        <v>24</v>
      </c>
    </row>
    <row r="1162" spans="1:17" x14ac:dyDescent="0.2">
      <c r="A1162" s="2">
        <v>35020</v>
      </c>
      <c r="B1162" t="s">
        <v>354</v>
      </c>
      <c r="C1162" t="s">
        <v>203</v>
      </c>
      <c r="D1162" t="s">
        <v>57</v>
      </c>
      <c r="E1162" t="s">
        <v>57</v>
      </c>
      <c r="F1162">
        <v>167</v>
      </c>
      <c r="G1162">
        <v>157</v>
      </c>
      <c r="H1162">
        <v>0</v>
      </c>
      <c r="I1162">
        <v>0</v>
      </c>
      <c r="J1162">
        <v>0</v>
      </c>
      <c r="K1162">
        <v>1</v>
      </c>
      <c r="L1162" t="s">
        <v>539</v>
      </c>
      <c r="M1162" t="s">
        <v>357</v>
      </c>
      <c r="N1162" t="s">
        <v>354</v>
      </c>
      <c r="O1162" t="s">
        <v>22</v>
      </c>
      <c r="P1162" t="s">
        <v>23</v>
      </c>
      <c r="Q1162" t="s">
        <v>41</v>
      </c>
    </row>
    <row r="1163" spans="1:17" x14ac:dyDescent="0.2">
      <c r="A1163" s="2">
        <v>35021</v>
      </c>
      <c r="B1163" t="s">
        <v>202</v>
      </c>
      <c r="C1163" t="s">
        <v>118</v>
      </c>
      <c r="D1163" t="s">
        <v>36</v>
      </c>
      <c r="E1163" t="s">
        <v>36</v>
      </c>
      <c r="F1163">
        <v>132</v>
      </c>
      <c r="G1163">
        <v>47</v>
      </c>
      <c r="H1163">
        <v>0</v>
      </c>
      <c r="I1163">
        <v>0</v>
      </c>
      <c r="J1163">
        <v>2</v>
      </c>
      <c r="K1163">
        <v>1</v>
      </c>
      <c r="L1163" t="s">
        <v>201</v>
      </c>
      <c r="M1163" t="s">
        <v>225</v>
      </c>
      <c r="N1163" t="s">
        <v>197</v>
      </c>
      <c r="O1163" t="s">
        <v>122</v>
      </c>
      <c r="P1163" t="s">
        <v>23</v>
      </c>
      <c r="Q1163" t="s">
        <v>24</v>
      </c>
    </row>
    <row r="1164" spans="1:17" x14ac:dyDescent="0.2">
      <c r="A1164" s="2">
        <v>35021</v>
      </c>
      <c r="B1164" t="s">
        <v>35</v>
      </c>
      <c r="C1164" t="s">
        <v>34</v>
      </c>
      <c r="D1164" t="s">
        <v>36</v>
      </c>
      <c r="E1164" t="s">
        <v>36</v>
      </c>
      <c r="F1164">
        <v>62</v>
      </c>
      <c r="G1164">
        <v>56</v>
      </c>
      <c r="H1164">
        <v>0</v>
      </c>
      <c r="I1164">
        <v>0</v>
      </c>
      <c r="J1164">
        <v>2</v>
      </c>
      <c r="K1164">
        <v>0</v>
      </c>
      <c r="L1164" t="s">
        <v>201</v>
      </c>
      <c r="M1164" t="s">
        <v>225</v>
      </c>
      <c r="N1164" t="s">
        <v>197</v>
      </c>
      <c r="O1164" t="s">
        <v>122</v>
      </c>
      <c r="P1164" t="s">
        <v>23</v>
      </c>
      <c r="Q1164" t="s">
        <v>24</v>
      </c>
    </row>
    <row r="1165" spans="1:17" x14ac:dyDescent="0.2">
      <c r="A1165" s="2">
        <v>35022</v>
      </c>
      <c r="B1165" t="s">
        <v>549</v>
      </c>
      <c r="C1165" t="s">
        <v>456</v>
      </c>
      <c r="D1165" t="s">
        <v>27</v>
      </c>
      <c r="E1165" t="s">
        <v>27</v>
      </c>
      <c r="F1165">
        <v>160</v>
      </c>
      <c r="G1165">
        <v>110</v>
      </c>
      <c r="H1165">
        <v>0</v>
      </c>
      <c r="I1165">
        <v>0</v>
      </c>
      <c r="J1165">
        <v>2</v>
      </c>
      <c r="K1165">
        <v>1</v>
      </c>
      <c r="L1165" t="s">
        <v>550</v>
      </c>
      <c r="M1165" t="s">
        <v>551</v>
      </c>
      <c r="N1165" t="s">
        <v>549</v>
      </c>
      <c r="O1165" t="s">
        <v>22</v>
      </c>
      <c r="P1165" t="s">
        <v>23</v>
      </c>
      <c r="Q1165" t="s">
        <v>24</v>
      </c>
    </row>
    <row r="1166" spans="1:17" x14ac:dyDescent="0.2">
      <c r="A1166" s="2">
        <v>35022</v>
      </c>
      <c r="B1166" t="s">
        <v>111</v>
      </c>
      <c r="C1166" t="s">
        <v>196</v>
      </c>
      <c r="D1166" t="s">
        <v>36</v>
      </c>
      <c r="E1166" t="s">
        <v>36</v>
      </c>
      <c r="F1166">
        <v>49</v>
      </c>
      <c r="G1166">
        <v>118</v>
      </c>
      <c r="H1166">
        <v>0</v>
      </c>
      <c r="I1166">
        <v>0</v>
      </c>
      <c r="J1166">
        <v>1</v>
      </c>
      <c r="K1166">
        <v>0</v>
      </c>
      <c r="L1166" t="s">
        <v>201</v>
      </c>
      <c r="M1166" t="s">
        <v>225</v>
      </c>
      <c r="N1166" t="s">
        <v>197</v>
      </c>
      <c r="O1166" t="s">
        <v>122</v>
      </c>
      <c r="P1166" t="s">
        <v>23</v>
      </c>
      <c r="Q1166" t="s">
        <v>24</v>
      </c>
    </row>
    <row r="1167" spans="1:17" x14ac:dyDescent="0.2">
      <c r="A1167" s="2">
        <v>35022</v>
      </c>
      <c r="B1167" t="s">
        <v>197</v>
      </c>
      <c r="C1167" t="s">
        <v>548</v>
      </c>
      <c r="D1167" t="s">
        <v>36</v>
      </c>
      <c r="E1167" t="s">
        <v>36</v>
      </c>
      <c r="F1167">
        <v>99</v>
      </c>
      <c r="G1167">
        <v>166</v>
      </c>
      <c r="H1167">
        <v>0</v>
      </c>
      <c r="I1167">
        <v>0</v>
      </c>
      <c r="J1167">
        <v>1</v>
      </c>
      <c r="K1167">
        <v>1</v>
      </c>
      <c r="L1167" t="s">
        <v>201</v>
      </c>
      <c r="M1167" t="s">
        <v>225</v>
      </c>
      <c r="N1167" t="s">
        <v>197</v>
      </c>
      <c r="O1167" t="s">
        <v>22</v>
      </c>
      <c r="P1167" t="s">
        <v>23</v>
      </c>
      <c r="Q1167" t="s">
        <v>30</v>
      </c>
    </row>
    <row r="1168" spans="1:17" x14ac:dyDescent="0.2">
      <c r="A1168" s="2">
        <v>35022</v>
      </c>
      <c r="B1168" t="s">
        <v>512</v>
      </c>
      <c r="C1168" t="s">
        <v>221</v>
      </c>
      <c r="D1168" t="s">
        <v>27</v>
      </c>
      <c r="E1168" t="s">
        <v>27</v>
      </c>
      <c r="F1168">
        <v>90</v>
      </c>
      <c r="G1168">
        <v>103</v>
      </c>
      <c r="H1168">
        <v>0</v>
      </c>
      <c r="I1168">
        <v>0</v>
      </c>
      <c r="J1168">
        <v>2</v>
      </c>
      <c r="K1168">
        <v>0</v>
      </c>
      <c r="L1168" t="s">
        <v>550</v>
      </c>
      <c r="M1168" t="s">
        <v>551</v>
      </c>
      <c r="N1168" t="s">
        <v>549</v>
      </c>
      <c r="O1168" t="s">
        <v>122</v>
      </c>
      <c r="P1168" t="s">
        <v>23</v>
      </c>
      <c r="Q1168" t="s">
        <v>24</v>
      </c>
    </row>
    <row r="1169" spans="1:17" x14ac:dyDescent="0.2">
      <c r="A1169" s="2">
        <v>35023</v>
      </c>
      <c r="B1169" t="s">
        <v>118</v>
      </c>
      <c r="C1169" t="s">
        <v>34</v>
      </c>
      <c r="D1169" t="s">
        <v>36</v>
      </c>
      <c r="E1169" t="s">
        <v>36</v>
      </c>
      <c r="F1169">
        <v>47</v>
      </c>
      <c r="G1169">
        <v>56</v>
      </c>
      <c r="H1169">
        <v>0</v>
      </c>
      <c r="I1169">
        <v>0</v>
      </c>
      <c r="J1169">
        <v>3</v>
      </c>
      <c r="K1169">
        <v>0</v>
      </c>
      <c r="L1169" t="s">
        <v>201</v>
      </c>
      <c r="M1169" t="s">
        <v>225</v>
      </c>
      <c r="N1169" t="s">
        <v>197</v>
      </c>
      <c r="O1169" t="s">
        <v>122</v>
      </c>
      <c r="P1169" t="s">
        <v>23</v>
      </c>
      <c r="Q1169" t="s">
        <v>24</v>
      </c>
    </row>
    <row r="1170" spans="1:17" x14ac:dyDescent="0.2">
      <c r="A1170" s="2">
        <v>35023</v>
      </c>
      <c r="B1170" t="s">
        <v>35</v>
      </c>
      <c r="C1170" t="s">
        <v>202</v>
      </c>
      <c r="D1170" t="s">
        <v>36</v>
      </c>
      <c r="E1170" t="s">
        <v>36</v>
      </c>
      <c r="F1170">
        <v>62</v>
      </c>
      <c r="G1170">
        <v>132</v>
      </c>
      <c r="H1170">
        <v>0</v>
      </c>
      <c r="I1170">
        <v>0</v>
      </c>
      <c r="J1170">
        <v>2</v>
      </c>
      <c r="K1170">
        <v>0</v>
      </c>
      <c r="L1170" t="s">
        <v>201</v>
      </c>
      <c r="M1170" t="s">
        <v>225</v>
      </c>
      <c r="N1170" t="s">
        <v>197</v>
      </c>
      <c r="O1170" t="s">
        <v>122</v>
      </c>
      <c r="P1170" t="s">
        <v>23</v>
      </c>
      <c r="Q1170" t="s">
        <v>24</v>
      </c>
    </row>
    <row r="1171" spans="1:17" x14ac:dyDescent="0.2">
      <c r="A1171" s="2">
        <v>35025</v>
      </c>
      <c r="B1171" t="s">
        <v>183</v>
      </c>
      <c r="C1171" t="s">
        <v>45</v>
      </c>
      <c r="D1171" t="s">
        <v>36</v>
      </c>
      <c r="E1171" t="s">
        <v>36</v>
      </c>
      <c r="F1171">
        <v>23</v>
      </c>
      <c r="G1171">
        <v>61</v>
      </c>
      <c r="H1171">
        <v>0</v>
      </c>
      <c r="I1171">
        <v>0</v>
      </c>
      <c r="J1171">
        <v>2</v>
      </c>
      <c r="K1171">
        <v>2</v>
      </c>
      <c r="L1171" t="s">
        <v>413</v>
      </c>
      <c r="M1171" t="s">
        <v>414</v>
      </c>
      <c r="N1171" t="s">
        <v>149</v>
      </c>
      <c r="O1171" t="s">
        <v>122</v>
      </c>
      <c r="P1171" t="s">
        <v>23</v>
      </c>
      <c r="Q1171" t="s">
        <v>30</v>
      </c>
    </row>
    <row r="1172" spans="1:17" x14ac:dyDescent="0.2">
      <c r="A1172" s="2">
        <v>35025</v>
      </c>
      <c r="B1172" t="s">
        <v>202</v>
      </c>
      <c r="C1172" t="s">
        <v>34</v>
      </c>
      <c r="D1172" t="s">
        <v>36</v>
      </c>
      <c r="E1172" t="s">
        <v>36</v>
      </c>
      <c r="F1172">
        <v>139</v>
      </c>
      <c r="G1172">
        <v>56</v>
      </c>
      <c r="H1172">
        <v>0</v>
      </c>
      <c r="I1172">
        <v>0</v>
      </c>
      <c r="J1172">
        <v>2</v>
      </c>
      <c r="K1172">
        <v>1</v>
      </c>
      <c r="L1172" t="s">
        <v>201</v>
      </c>
      <c r="M1172" t="s">
        <v>225</v>
      </c>
      <c r="N1172" t="s">
        <v>197</v>
      </c>
      <c r="O1172" t="s">
        <v>122</v>
      </c>
      <c r="P1172" t="s">
        <v>23</v>
      </c>
      <c r="Q1172" t="s">
        <v>24</v>
      </c>
    </row>
    <row r="1173" spans="1:17" x14ac:dyDescent="0.2">
      <c r="A1173" s="2">
        <v>35025</v>
      </c>
      <c r="B1173" t="s">
        <v>118</v>
      </c>
      <c r="C1173" t="s">
        <v>35</v>
      </c>
      <c r="D1173" t="s">
        <v>36</v>
      </c>
      <c r="E1173" t="s">
        <v>36</v>
      </c>
      <c r="F1173">
        <v>53</v>
      </c>
      <c r="G1173">
        <v>68</v>
      </c>
      <c r="H1173">
        <v>0</v>
      </c>
      <c r="I1173">
        <v>0</v>
      </c>
      <c r="J1173">
        <v>1</v>
      </c>
      <c r="K1173">
        <v>1</v>
      </c>
      <c r="L1173" t="s">
        <v>201</v>
      </c>
      <c r="M1173" t="s">
        <v>225</v>
      </c>
      <c r="N1173" t="s">
        <v>197</v>
      </c>
      <c r="O1173" t="s">
        <v>122</v>
      </c>
      <c r="P1173" t="s">
        <v>23</v>
      </c>
      <c r="Q1173" t="s">
        <v>30</v>
      </c>
    </row>
    <row r="1174" spans="1:17" x14ac:dyDescent="0.2">
      <c r="A1174" s="2">
        <v>35025</v>
      </c>
      <c r="B1174" t="s">
        <v>149</v>
      </c>
      <c r="C1174" t="s">
        <v>138</v>
      </c>
      <c r="D1174" t="s">
        <v>36</v>
      </c>
      <c r="E1174" t="s">
        <v>36</v>
      </c>
      <c r="F1174">
        <v>59</v>
      </c>
      <c r="G1174">
        <v>34</v>
      </c>
      <c r="H1174">
        <v>0</v>
      </c>
      <c r="I1174">
        <v>0</v>
      </c>
      <c r="J1174">
        <v>2</v>
      </c>
      <c r="K1174">
        <v>2</v>
      </c>
      <c r="L1174" t="s">
        <v>413</v>
      </c>
      <c r="M1174" t="s">
        <v>414</v>
      </c>
      <c r="N1174" t="s">
        <v>149</v>
      </c>
      <c r="O1174" t="s">
        <v>22</v>
      </c>
      <c r="P1174" t="s">
        <v>23</v>
      </c>
      <c r="Q1174" t="s">
        <v>30</v>
      </c>
    </row>
    <row r="1175" spans="1:17" x14ac:dyDescent="0.2">
      <c r="A1175" s="2">
        <v>35026</v>
      </c>
      <c r="B1175" t="s">
        <v>222</v>
      </c>
      <c r="C1175" t="s">
        <v>221</v>
      </c>
      <c r="D1175" t="s">
        <v>27</v>
      </c>
      <c r="E1175" t="s">
        <v>27</v>
      </c>
      <c r="F1175">
        <v>137</v>
      </c>
      <c r="G1175">
        <v>102</v>
      </c>
      <c r="H1175">
        <v>0</v>
      </c>
      <c r="I1175">
        <v>0</v>
      </c>
      <c r="J1175">
        <v>1</v>
      </c>
      <c r="K1175">
        <v>0</v>
      </c>
      <c r="L1175" t="s">
        <v>550</v>
      </c>
      <c r="M1175" t="s">
        <v>551</v>
      </c>
      <c r="N1175" t="s">
        <v>549</v>
      </c>
      <c r="O1175" t="s">
        <v>122</v>
      </c>
      <c r="P1175" t="s">
        <v>23</v>
      </c>
      <c r="Q1175" t="s">
        <v>24</v>
      </c>
    </row>
    <row r="1176" spans="1:17" x14ac:dyDescent="0.2">
      <c r="A1176" s="2">
        <v>35026</v>
      </c>
      <c r="B1176" t="s">
        <v>456</v>
      </c>
      <c r="C1176" t="s">
        <v>512</v>
      </c>
      <c r="D1176" t="s">
        <v>27</v>
      </c>
      <c r="E1176" t="s">
        <v>27</v>
      </c>
      <c r="F1176">
        <v>111</v>
      </c>
      <c r="G1176">
        <v>91</v>
      </c>
      <c r="H1176">
        <v>0</v>
      </c>
      <c r="I1176">
        <v>0</v>
      </c>
      <c r="J1176">
        <v>2</v>
      </c>
      <c r="K1176">
        <v>1</v>
      </c>
      <c r="L1176" t="s">
        <v>550</v>
      </c>
      <c r="M1176" t="s">
        <v>551</v>
      </c>
      <c r="N1176" t="s">
        <v>549</v>
      </c>
      <c r="O1176" t="s">
        <v>122</v>
      </c>
      <c r="P1176" t="s">
        <v>23</v>
      </c>
      <c r="Q1176" t="s">
        <v>24</v>
      </c>
    </row>
    <row r="1177" spans="1:17" x14ac:dyDescent="0.2">
      <c r="A1177" s="2">
        <v>35027</v>
      </c>
      <c r="B1177" t="s">
        <v>149</v>
      </c>
      <c r="C1177" t="s">
        <v>183</v>
      </c>
      <c r="D1177" t="s">
        <v>36</v>
      </c>
      <c r="E1177" t="s">
        <v>36</v>
      </c>
      <c r="F1177">
        <v>59</v>
      </c>
      <c r="G1177">
        <v>23</v>
      </c>
      <c r="H1177">
        <v>0</v>
      </c>
      <c r="I1177">
        <v>0</v>
      </c>
      <c r="J1177">
        <v>2</v>
      </c>
      <c r="K1177">
        <v>0</v>
      </c>
      <c r="L1177" t="s">
        <v>413</v>
      </c>
      <c r="M1177" t="s">
        <v>297</v>
      </c>
      <c r="N1177" t="s">
        <v>149</v>
      </c>
      <c r="O1177" t="s">
        <v>22</v>
      </c>
      <c r="P1177" t="s">
        <v>23</v>
      </c>
      <c r="Q1177" t="s">
        <v>24</v>
      </c>
    </row>
    <row r="1178" spans="1:17" x14ac:dyDescent="0.2">
      <c r="A1178" s="2">
        <v>35027</v>
      </c>
      <c r="B1178" t="s">
        <v>138</v>
      </c>
      <c r="C1178" t="s">
        <v>45</v>
      </c>
      <c r="D1178" t="s">
        <v>36</v>
      </c>
      <c r="E1178" t="s">
        <v>36</v>
      </c>
      <c r="F1178">
        <v>34</v>
      </c>
      <c r="G1178">
        <v>61</v>
      </c>
      <c r="H1178">
        <v>0</v>
      </c>
      <c r="I1178">
        <v>0</v>
      </c>
      <c r="J1178">
        <v>1</v>
      </c>
      <c r="K1178">
        <v>1</v>
      </c>
      <c r="L1178" t="s">
        <v>413</v>
      </c>
      <c r="M1178" t="s">
        <v>552</v>
      </c>
      <c r="N1178" t="s">
        <v>149</v>
      </c>
      <c r="O1178" t="s">
        <v>122</v>
      </c>
      <c r="P1178" t="s">
        <v>23</v>
      </c>
      <c r="Q1178" t="s">
        <v>30</v>
      </c>
    </row>
    <row r="1179" spans="1:17" x14ac:dyDescent="0.2">
      <c r="A1179" s="2">
        <v>35028</v>
      </c>
      <c r="B1179" t="s">
        <v>197</v>
      </c>
      <c r="C1179" t="s">
        <v>202</v>
      </c>
      <c r="D1179" t="s">
        <v>36</v>
      </c>
      <c r="E1179" t="s">
        <v>36</v>
      </c>
      <c r="F1179">
        <v>99</v>
      </c>
      <c r="G1179">
        <v>139</v>
      </c>
      <c r="H1179">
        <v>0</v>
      </c>
      <c r="I1179">
        <v>0</v>
      </c>
      <c r="J1179">
        <v>1</v>
      </c>
      <c r="K1179">
        <v>0</v>
      </c>
      <c r="L1179" t="s">
        <v>201</v>
      </c>
      <c r="M1179" t="s">
        <v>225</v>
      </c>
      <c r="N1179" t="s">
        <v>197</v>
      </c>
      <c r="O1179" t="s">
        <v>22</v>
      </c>
      <c r="P1179" t="s">
        <v>23</v>
      </c>
      <c r="Q1179" t="s">
        <v>24</v>
      </c>
    </row>
    <row r="1180" spans="1:17" x14ac:dyDescent="0.2">
      <c r="A1180" s="2">
        <v>35028</v>
      </c>
      <c r="B1180" t="s">
        <v>35</v>
      </c>
      <c r="C1180" t="s">
        <v>548</v>
      </c>
      <c r="D1180" t="s">
        <v>36</v>
      </c>
      <c r="E1180" t="s">
        <v>36</v>
      </c>
      <c r="F1180">
        <v>68</v>
      </c>
      <c r="G1180">
        <v>166</v>
      </c>
      <c r="H1180">
        <v>0</v>
      </c>
      <c r="I1180">
        <v>0</v>
      </c>
      <c r="J1180">
        <v>2</v>
      </c>
      <c r="K1180">
        <v>0</v>
      </c>
      <c r="L1180" t="s">
        <v>201</v>
      </c>
      <c r="M1180" t="s">
        <v>225</v>
      </c>
      <c r="N1180" t="s">
        <v>197</v>
      </c>
      <c r="O1180" t="s">
        <v>122</v>
      </c>
      <c r="P1180" t="s">
        <v>23</v>
      </c>
      <c r="Q1180" t="s">
        <v>24</v>
      </c>
    </row>
    <row r="1181" spans="1:17" x14ac:dyDescent="0.2">
      <c r="A1181" s="2">
        <v>35029</v>
      </c>
      <c r="B1181" t="s">
        <v>150</v>
      </c>
      <c r="C1181" t="s">
        <v>136</v>
      </c>
      <c r="D1181" t="s">
        <v>36</v>
      </c>
      <c r="E1181" t="s">
        <v>36</v>
      </c>
      <c r="F1181">
        <v>47</v>
      </c>
      <c r="G1181">
        <v>28</v>
      </c>
      <c r="H1181">
        <v>0</v>
      </c>
      <c r="I1181">
        <v>0</v>
      </c>
      <c r="J1181">
        <v>0</v>
      </c>
      <c r="K1181">
        <v>0</v>
      </c>
      <c r="L1181" t="s">
        <v>28</v>
      </c>
      <c r="M1181" t="s">
        <v>173</v>
      </c>
      <c r="N1181" t="s">
        <v>141</v>
      </c>
      <c r="O1181" t="s">
        <v>122</v>
      </c>
      <c r="P1181" t="s">
        <v>23</v>
      </c>
      <c r="Q1181" t="s">
        <v>30</v>
      </c>
    </row>
    <row r="1182" spans="1:17" x14ac:dyDescent="0.2">
      <c r="A1182" s="2">
        <v>35029</v>
      </c>
      <c r="B1182" t="s">
        <v>183</v>
      </c>
      <c r="C1182" t="s">
        <v>138</v>
      </c>
      <c r="D1182" t="s">
        <v>36</v>
      </c>
      <c r="E1182" t="s">
        <v>36</v>
      </c>
      <c r="F1182">
        <v>23</v>
      </c>
      <c r="G1182">
        <v>34</v>
      </c>
      <c r="H1182">
        <v>0</v>
      </c>
      <c r="I1182">
        <v>0</v>
      </c>
      <c r="J1182">
        <v>3</v>
      </c>
      <c r="K1182">
        <v>1</v>
      </c>
      <c r="L1182" t="s">
        <v>413</v>
      </c>
      <c r="M1182" t="s">
        <v>420</v>
      </c>
      <c r="N1182" t="s">
        <v>149</v>
      </c>
      <c r="O1182" t="s">
        <v>122</v>
      </c>
      <c r="P1182" t="s">
        <v>23</v>
      </c>
      <c r="Q1182" t="s">
        <v>24</v>
      </c>
    </row>
    <row r="1183" spans="1:17" x14ac:dyDescent="0.2">
      <c r="A1183" s="2">
        <v>35029</v>
      </c>
      <c r="B1183" t="s">
        <v>141</v>
      </c>
      <c r="C1183" t="s">
        <v>120</v>
      </c>
      <c r="D1183" t="s">
        <v>36</v>
      </c>
      <c r="E1183" t="s">
        <v>36</v>
      </c>
      <c r="F1183">
        <v>65</v>
      </c>
      <c r="G1183">
        <v>43</v>
      </c>
      <c r="H1183">
        <v>0</v>
      </c>
      <c r="I1183">
        <v>0</v>
      </c>
      <c r="J1183">
        <v>1</v>
      </c>
      <c r="K1183">
        <v>2</v>
      </c>
      <c r="L1183" t="s">
        <v>28</v>
      </c>
      <c r="M1183" t="s">
        <v>173</v>
      </c>
      <c r="N1183" t="s">
        <v>141</v>
      </c>
      <c r="O1183" t="s">
        <v>22</v>
      </c>
      <c r="P1183" t="s">
        <v>23</v>
      </c>
      <c r="Q1183" t="s">
        <v>41</v>
      </c>
    </row>
    <row r="1184" spans="1:17" x14ac:dyDescent="0.2">
      <c r="A1184" s="2">
        <v>35029</v>
      </c>
      <c r="B1184" t="s">
        <v>185</v>
      </c>
      <c r="C1184" t="s">
        <v>49</v>
      </c>
      <c r="D1184" t="s">
        <v>27</v>
      </c>
      <c r="E1184" t="s">
        <v>50</v>
      </c>
      <c r="F1184">
        <v>51</v>
      </c>
      <c r="G1184">
        <v>6</v>
      </c>
      <c r="H1184">
        <v>0</v>
      </c>
      <c r="I1184">
        <v>0</v>
      </c>
      <c r="J1184">
        <v>1</v>
      </c>
      <c r="K1184">
        <v>1</v>
      </c>
      <c r="L1184" t="s">
        <v>28</v>
      </c>
      <c r="M1184" t="s">
        <v>412</v>
      </c>
      <c r="N1184" t="s">
        <v>185</v>
      </c>
      <c r="O1184" t="s">
        <v>22</v>
      </c>
      <c r="P1184" t="s">
        <v>23</v>
      </c>
      <c r="Q1184" t="s">
        <v>30</v>
      </c>
    </row>
    <row r="1185" spans="1:17" x14ac:dyDescent="0.2">
      <c r="A1185" s="2">
        <v>35029</v>
      </c>
      <c r="B1185" t="s">
        <v>149</v>
      </c>
      <c r="C1185" t="s">
        <v>45</v>
      </c>
      <c r="D1185" t="s">
        <v>36</v>
      </c>
      <c r="E1185" t="s">
        <v>36</v>
      </c>
      <c r="F1185">
        <v>59</v>
      </c>
      <c r="G1185">
        <v>61</v>
      </c>
      <c r="H1185">
        <v>0</v>
      </c>
      <c r="I1185">
        <v>0</v>
      </c>
      <c r="J1185">
        <v>2</v>
      </c>
      <c r="K1185">
        <v>0</v>
      </c>
      <c r="L1185" t="s">
        <v>413</v>
      </c>
      <c r="M1185" t="s">
        <v>420</v>
      </c>
      <c r="N1185" t="s">
        <v>149</v>
      </c>
      <c r="O1185" t="s">
        <v>22</v>
      </c>
      <c r="P1185" t="s">
        <v>23</v>
      </c>
      <c r="Q1185" t="s">
        <v>24</v>
      </c>
    </row>
    <row r="1186" spans="1:17" x14ac:dyDescent="0.2">
      <c r="A1186" s="2">
        <v>35030</v>
      </c>
      <c r="B1186" t="s">
        <v>548</v>
      </c>
      <c r="C1186" t="s">
        <v>202</v>
      </c>
      <c r="D1186" t="s">
        <v>36</v>
      </c>
      <c r="E1186" t="s">
        <v>36</v>
      </c>
      <c r="F1186">
        <v>166</v>
      </c>
      <c r="G1186">
        <v>139</v>
      </c>
      <c r="H1186">
        <v>0</v>
      </c>
      <c r="I1186">
        <v>0</v>
      </c>
      <c r="J1186">
        <v>1</v>
      </c>
      <c r="K1186">
        <v>0</v>
      </c>
      <c r="L1186" t="s">
        <v>201</v>
      </c>
      <c r="M1186" t="s">
        <v>225</v>
      </c>
      <c r="N1186" t="s">
        <v>197</v>
      </c>
      <c r="O1186" t="s">
        <v>122</v>
      </c>
      <c r="P1186" t="s">
        <v>23</v>
      </c>
      <c r="Q1186" t="s">
        <v>24</v>
      </c>
    </row>
    <row r="1187" spans="1:17" x14ac:dyDescent="0.2">
      <c r="A1187" s="2">
        <v>35030</v>
      </c>
      <c r="B1187" t="s">
        <v>211</v>
      </c>
      <c r="C1187" t="s">
        <v>374</v>
      </c>
      <c r="D1187" t="s">
        <v>36</v>
      </c>
      <c r="E1187" t="s">
        <v>36</v>
      </c>
      <c r="F1187">
        <v>74</v>
      </c>
      <c r="G1187">
        <v>108</v>
      </c>
      <c r="H1187">
        <v>0</v>
      </c>
      <c r="I1187">
        <v>0</v>
      </c>
      <c r="J1187">
        <v>2</v>
      </c>
      <c r="K1187">
        <v>2</v>
      </c>
      <c r="L1187" t="s">
        <v>418</v>
      </c>
      <c r="M1187" t="s">
        <v>553</v>
      </c>
      <c r="N1187" t="s">
        <v>208</v>
      </c>
      <c r="O1187" t="s">
        <v>122</v>
      </c>
      <c r="P1187" t="s">
        <v>23</v>
      </c>
      <c r="Q1187" t="s">
        <v>30</v>
      </c>
    </row>
    <row r="1188" spans="1:17" x14ac:dyDescent="0.2">
      <c r="A1188" s="2">
        <v>35031</v>
      </c>
      <c r="B1188" t="s">
        <v>150</v>
      </c>
      <c r="C1188" t="s">
        <v>120</v>
      </c>
      <c r="D1188" t="s">
        <v>36</v>
      </c>
      <c r="E1188" t="s">
        <v>36</v>
      </c>
      <c r="F1188">
        <v>47</v>
      </c>
      <c r="G1188">
        <v>43</v>
      </c>
      <c r="H1188">
        <v>0</v>
      </c>
      <c r="I1188">
        <v>0</v>
      </c>
      <c r="J1188">
        <v>4</v>
      </c>
      <c r="K1188">
        <v>0</v>
      </c>
      <c r="L1188" t="s">
        <v>28</v>
      </c>
      <c r="M1188" t="s">
        <v>173</v>
      </c>
      <c r="N1188" t="s">
        <v>141</v>
      </c>
      <c r="O1188" t="s">
        <v>122</v>
      </c>
      <c r="P1188" t="s">
        <v>23</v>
      </c>
      <c r="Q1188" t="s">
        <v>24</v>
      </c>
    </row>
    <row r="1189" spans="1:17" x14ac:dyDescent="0.2">
      <c r="A1189" s="2">
        <v>35031</v>
      </c>
      <c r="B1189" t="s">
        <v>549</v>
      </c>
      <c r="C1189" t="s">
        <v>512</v>
      </c>
      <c r="D1189" t="s">
        <v>27</v>
      </c>
      <c r="E1189" t="s">
        <v>27</v>
      </c>
      <c r="F1189">
        <v>161</v>
      </c>
      <c r="G1189">
        <v>91</v>
      </c>
      <c r="H1189">
        <v>0</v>
      </c>
      <c r="I1189">
        <v>0</v>
      </c>
      <c r="J1189">
        <v>1</v>
      </c>
      <c r="K1189">
        <v>0</v>
      </c>
      <c r="L1189" t="s">
        <v>550</v>
      </c>
      <c r="M1189" t="s">
        <v>551</v>
      </c>
      <c r="N1189" t="s">
        <v>549</v>
      </c>
      <c r="O1189" t="s">
        <v>22</v>
      </c>
      <c r="P1189" t="s">
        <v>23</v>
      </c>
      <c r="Q1189" t="s">
        <v>24</v>
      </c>
    </row>
    <row r="1190" spans="1:17" x14ac:dyDescent="0.2">
      <c r="A1190" s="2">
        <v>35031</v>
      </c>
      <c r="B1190" t="s">
        <v>141</v>
      </c>
      <c r="C1190" t="s">
        <v>136</v>
      </c>
      <c r="D1190" t="s">
        <v>36</v>
      </c>
      <c r="E1190" t="s">
        <v>36</v>
      </c>
      <c r="F1190">
        <v>65</v>
      </c>
      <c r="G1190">
        <v>28</v>
      </c>
      <c r="H1190">
        <v>0</v>
      </c>
      <c r="I1190">
        <v>0</v>
      </c>
      <c r="J1190">
        <v>0</v>
      </c>
      <c r="K1190">
        <v>2</v>
      </c>
      <c r="L1190" t="s">
        <v>28</v>
      </c>
      <c r="M1190" t="s">
        <v>173</v>
      </c>
      <c r="N1190" t="s">
        <v>141</v>
      </c>
      <c r="O1190" t="s">
        <v>22</v>
      </c>
      <c r="P1190" t="s">
        <v>23</v>
      </c>
      <c r="Q1190" t="s">
        <v>41</v>
      </c>
    </row>
    <row r="1191" spans="1:17" x14ac:dyDescent="0.2">
      <c r="A1191" s="2">
        <v>35031</v>
      </c>
      <c r="B1191" t="s">
        <v>197</v>
      </c>
      <c r="C1191" t="s">
        <v>35</v>
      </c>
      <c r="D1191" t="s">
        <v>36</v>
      </c>
      <c r="E1191" t="s">
        <v>36</v>
      </c>
      <c r="F1191">
        <v>99</v>
      </c>
      <c r="G1191">
        <v>68</v>
      </c>
      <c r="H1191">
        <v>0</v>
      </c>
      <c r="I1191">
        <v>0</v>
      </c>
      <c r="J1191">
        <v>0</v>
      </c>
      <c r="K1191">
        <v>0</v>
      </c>
      <c r="L1191" t="s">
        <v>201</v>
      </c>
      <c r="M1191" t="s">
        <v>225</v>
      </c>
      <c r="N1191" t="s">
        <v>197</v>
      </c>
      <c r="O1191" t="s">
        <v>22</v>
      </c>
      <c r="P1191" t="s">
        <v>59</v>
      </c>
      <c r="Q1191" t="s">
        <v>41</v>
      </c>
    </row>
    <row r="1192" spans="1:17" x14ac:dyDescent="0.2">
      <c r="A1192" s="2">
        <v>35032</v>
      </c>
      <c r="B1192" t="s">
        <v>304</v>
      </c>
      <c r="C1192" t="s">
        <v>531</v>
      </c>
      <c r="D1192" t="s">
        <v>27</v>
      </c>
      <c r="E1192" t="s">
        <v>27</v>
      </c>
      <c r="F1192">
        <v>69</v>
      </c>
      <c r="G1192">
        <v>141</v>
      </c>
      <c r="H1192">
        <v>0</v>
      </c>
      <c r="I1192">
        <v>0</v>
      </c>
      <c r="J1192">
        <v>2</v>
      </c>
      <c r="K1192">
        <v>0</v>
      </c>
      <c r="L1192" t="s">
        <v>533</v>
      </c>
      <c r="M1192" t="s">
        <v>554</v>
      </c>
      <c r="N1192" t="s">
        <v>210</v>
      </c>
      <c r="O1192" t="s">
        <v>122</v>
      </c>
      <c r="P1192" t="s">
        <v>23</v>
      </c>
      <c r="Q1192" t="s">
        <v>24</v>
      </c>
    </row>
    <row r="1193" spans="1:17" x14ac:dyDescent="0.2">
      <c r="A1193" s="2">
        <v>35032</v>
      </c>
      <c r="B1193" t="s">
        <v>26</v>
      </c>
      <c r="C1193" t="s">
        <v>43</v>
      </c>
      <c r="D1193" t="s">
        <v>27</v>
      </c>
      <c r="E1193" t="s">
        <v>19</v>
      </c>
      <c r="F1193">
        <v>13</v>
      </c>
      <c r="G1193">
        <v>17</v>
      </c>
      <c r="H1193">
        <v>0</v>
      </c>
      <c r="I1193">
        <v>0</v>
      </c>
      <c r="J1193">
        <v>2</v>
      </c>
      <c r="K1193">
        <v>2</v>
      </c>
      <c r="L1193" t="s">
        <v>28</v>
      </c>
      <c r="M1193" t="s">
        <v>121</v>
      </c>
      <c r="N1193" t="s">
        <v>77</v>
      </c>
      <c r="O1193" t="s">
        <v>122</v>
      </c>
      <c r="P1193" t="s">
        <v>23</v>
      </c>
      <c r="Q1193" t="s">
        <v>30</v>
      </c>
    </row>
    <row r="1194" spans="1:17" x14ac:dyDescent="0.2">
      <c r="A1194" s="2">
        <v>35032</v>
      </c>
      <c r="B1194" t="s">
        <v>282</v>
      </c>
      <c r="C1194" t="s">
        <v>49</v>
      </c>
      <c r="D1194" t="s">
        <v>19</v>
      </c>
      <c r="E1194" t="s">
        <v>50</v>
      </c>
      <c r="F1194">
        <v>55</v>
      </c>
      <c r="G1194">
        <v>6</v>
      </c>
      <c r="H1194">
        <v>0</v>
      </c>
      <c r="I1194">
        <v>0</v>
      </c>
      <c r="J1194">
        <v>3</v>
      </c>
      <c r="K1194">
        <v>2</v>
      </c>
      <c r="L1194" t="s">
        <v>28</v>
      </c>
      <c r="M1194" t="s">
        <v>285</v>
      </c>
      <c r="N1194" t="s">
        <v>282</v>
      </c>
      <c r="O1194" t="s">
        <v>22</v>
      </c>
      <c r="P1194" t="s">
        <v>23</v>
      </c>
      <c r="Q1194" t="s">
        <v>24</v>
      </c>
    </row>
    <row r="1195" spans="1:17" x14ac:dyDescent="0.2">
      <c r="A1195" s="2">
        <v>35032</v>
      </c>
      <c r="B1195" t="s">
        <v>128</v>
      </c>
      <c r="C1195" t="s">
        <v>224</v>
      </c>
      <c r="D1195" t="s">
        <v>36</v>
      </c>
      <c r="E1195" t="s">
        <v>36</v>
      </c>
      <c r="F1195">
        <v>22</v>
      </c>
      <c r="G1195">
        <v>101</v>
      </c>
      <c r="H1195">
        <v>0</v>
      </c>
      <c r="I1195">
        <v>0</v>
      </c>
      <c r="J1195">
        <v>3</v>
      </c>
      <c r="K1195">
        <v>0</v>
      </c>
      <c r="L1195" t="s">
        <v>28</v>
      </c>
      <c r="M1195" t="s">
        <v>130</v>
      </c>
      <c r="N1195" t="s">
        <v>128</v>
      </c>
      <c r="O1195" t="s">
        <v>22</v>
      </c>
      <c r="P1195" t="s">
        <v>23</v>
      </c>
      <c r="Q1195" t="s">
        <v>24</v>
      </c>
    </row>
    <row r="1196" spans="1:17" x14ac:dyDescent="0.2">
      <c r="A1196" s="2">
        <v>35033</v>
      </c>
      <c r="B1196" t="s">
        <v>141</v>
      </c>
      <c r="C1196" t="s">
        <v>150</v>
      </c>
      <c r="D1196" t="s">
        <v>36</v>
      </c>
      <c r="E1196" t="s">
        <v>36</v>
      </c>
      <c r="F1196">
        <v>65</v>
      </c>
      <c r="G1196">
        <v>47</v>
      </c>
      <c r="H1196">
        <v>0</v>
      </c>
      <c r="I1196">
        <v>0</v>
      </c>
      <c r="J1196">
        <v>2</v>
      </c>
      <c r="K1196">
        <v>1</v>
      </c>
      <c r="L1196" t="s">
        <v>28</v>
      </c>
      <c r="M1196" t="s">
        <v>173</v>
      </c>
      <c r="N1196" t="s">
        <v>141</v>
      </c>
      <c r="O1196" t="s">
        <v>22</v>
      </c>
      <c r="P1196" t="s">
        <v>23</v>
      </c>
      <c r="Q1196" t="s">
        <v>24</v>
      </c>
    </row>
    <row r="1197" spans="1:17" x14ac:dyDescent="0.2">
      <c r="A1197" s="2">
        <v>35033</v>
      </c>
      <c r="B1197" t="s">
        <v>136</v>
      </c>
      <c r="C1197" t="s">
        <v>120</v>
      </c>
      <c r="D1197" t="s">
        <v>36</v>
      </c>
      <c r="E1197" t="s">
        <v>36</v>
      </c>
      <c r="F1197">
        <v>28</v>
      </c>
      <c r="G1197">
        <v>43</v>
      </c>
      <c r="H1197">
        <v>0</v>
      </c>
      <c r="I1197">
        <v>0</v>
      </c>
      <c r="J1197">
        <v>2</v>
      </c>
      <c r="K1197">
        <v>1</v>
      </c>
      <c r="L1197" t="s">
        <v>28</v>
      </c>
      <c r="M1197" t="s">
        <v>173</v>
      </c>
      <c r="N1197" t="s">
        <v>141</v>
      </c>
      <c r="O1197" t="s">
        <v>122</v>
      </c>
      <c r="P1197" t="s">
        <v>23</v>
      </c>
      <c r="Q1197" t="s">
        <v>24</v>
      </c>
    </row>
    <row r="1198" spans="1:17" x14ac:dyDescent="0.2">
      <c r="A1198" s="2">
        <v>35034</v>
      </c>
      <c r="B1198" t="s">
        <v>555</v>
      </c>
      <c r="C1198" t="s">
        <v>531</v>
      </c>
      <c r="D1198" t="s">
        <v>27</v>
      </c>
      <c r="E1198" t="s">
        <v>27</v>
      </c>
      <c r="F1198">
        <v>163</v>
      </c>
      <c r="G1198">
        <v>141</v>
      </c>
      <c r="H1198">
        <v>0</v>
      </c>
      <c r="I1198">
        <v>0</v>
      </c>
      <c r="J1198">
        <v>1</v>
      </c>
      <c r="K1198">
        <v>0</v>
      </c>
      <c r="L1198" t="s">
        <v>533</v>
      </c>
      <c r="M1198" t="s">
        <v>554</v>
      </c>
      <c r="N1198" t="s">
        <v>210</v>
      </c>
      <c r="O1198" t="s">
        <v>122</v>
      </c>
      <c r="P1198" t="s">
        <v>23</v>
      </c>
      <c r="Q1198" t="s">
        <v>24</v>
      </c>
    </row>
    <row r="1199" spans="1:17" x14ac:dyDescent="0.2">
      <c r="A1199" s="2">
        <v>35034</v>
      </c>
      <c r="B1199" t="s">
        <v>211</v>
      </c>
      <c r="C1199" t="s">
        <v>556</v>
      </c>
      <c r="D1199" t="s">
        <v>36</v>
      </c>
      <c r="E1199" t="s">
        <v>36</v>
      </c>
      <c r="F1199">
        <v>74</v>
      </c>
      <c r="G1199">
        <v>160</v>
      </c>
      <c r="H1199">
        <v>0</v>
      </c>
      <c r="I1199">
        <v>0</v>
      </c>
      <c r="J1199">
        <v>7</v>
      </c>
      <c r="K1199">
        <v>0</v>
      </c>
      <c r="L1199" t="s">
        <v>418</v>
      </c>
      <c r="M1199" t="s">
        <v>553</v>
      </c>
      <c r="N1199" t="s">
        <v>208</v>
      </c>
      <c r="O1199" t="s">
        <v>122</v>
      </c>
      <c r="P1199" t="s">
        <v>23</v>
      </c>
      <c r="Q1199" t="s">
        <v>24</v>
      </c>
    </row>
    <row r="1200" spans="1:17" x14ac:dyDescent="0.2">
      <c r="A1200" s="2">
        <v>35035</v>
      </c>
      <c r="B1200" t="s">
        <v>150</v>
      </c>
      <c r="C1200" t="s">
        <v>136</v>
      </c>
      <c r="D1200" t="s">
        <v>36</v>
      </c>
      <c r="E1200" t="s">
        <v>36</v>
      </c>
      <c r="F1200">
        <v>47</v>
      </c>
      <c r="G1200">
        <v>28</v>
      </c>
      <c r="H1200">
        <v>0</v>
      </c>
      <c r="I1200">
        <v>0</v>
      </c>
      <c r="J1200">
        <v>0</v>
      </c>
      <c r="K1200">
        <v>0</v>
      </c>
      <c r="L1200" t="s">
        <v>28</v>
      </c>
      <c r="M1200" t="s">
        <v>173</v>
      </c>
      <c r="N1200" t="s">
        <v>141</v>
      </c>
      <c r="O1200" t="s">
        <v>122</v>
      </c>
      <c r="P1200" t="s">
        <v>59</v>
      </c>
      <c r="Q1200" t="s">
        <v>41</v>
      </c>
    </row>
    <row r="1201" spans="1:17" x14ac:dyDescent="0.2">
      <c r="A1201" s="2">
        <v>35035</v>
      </c>
      <c r="B1201" t="s">
        <v>141</v>
      </c>
      <c r="C1201" t="s">
        <v>120</v>
      </c>
      <c r="D1201" t="s">
        <v>36</v>
      </c>
      <c r="E1201" t="s">
        <v>36</v>
      </c>
      <c r="F1201">
        <v>65</v>
      </c>
      <c r="G1201">
        <v>43</v>
      </c>
      <c r="H1201">
        <v>0</v>
      </c>
      <c r="I1201">
        <v>0</v>
      </c>
      <c r="J1201">
        <v>0</v>
      </c>
      <c r="K1201">
        <v>0</v>
      </c>
      <c r="L1201" t="s">
        <v>28</v>
      </c>
      <c r="M1201" t="s">
        <v>173</v>
      </c>
      <c r="N1201" t="s">
        <v>141</v>
      </c>
      <c r="O1201" t="s">
        <v>22</v>
      </c>
      <c r="P1201" t="s">
        <v>59</v>
      </c>
      <c r="Q1201" t="s">
        <v>41</v>
      </c>
    </row>
    <row r="1202" spans="1:17" x14ac:dyDescent="0.2">
      <c r="A1202" s="2">
        <v>35035</v>
      </c>
      <c r="B1202" t="s">
        <v>208</v>
      </c>
      <c r="C1202" t="s">
        <v>207</v>
      </c>
      <c r="D1202" t="s">
        <v>36</v>
      </c>
      <c r="E1202" t="s">
        <v>36</v>
      </c>
      <c r="F1202">
        <v>72</v>
      </c>
      <c r="G1202">
        <v>97</v>
      </c>
      <c r="H1202">
        <v>0</v>
      </c>
      <c r="I1202">
        <v>0</v>
      </c>
      <c r="J1202">
        <v>0</v>
      </c>
      <c r="K1202">
        <v>0</v>
      </c>
      <c r="L1202" t="s">
        <v>418</v>
      </c>
      <c r="M1202" t="s">
        <v>398</v>
      </c>
      <c r="N1202" t="s">
        <v>208</v>
      </c>
      <c r="O1202" t="s">
        <v>22</v>
      </c>
      <c r="P1202" t="s">
        <v>23</v>
      </c>
      <c r="Q1202" t="s">
        <v>30</v>
      </c>
    </row>
    <row r="1203" spans="1:17" x14ac:dyDescent="0.2">
      <c r="A1203" s="2">
        <v>35036</v>
      </c>
      <c r="B1203" t="s">
        <v>481</v>
      </c>
      <c r="C1203" t="s">
        <v>185</v>
      </c>
      <c r="D1203" t="s">
        <v>27</v>
      </c>
      <c r="E1203" t="s">
        <v>27</v>
      </c>
      <c r="F1203">
        <v>135</v>
      </c>
      <c r="G1203">
        <v>51</v>
      </c>
      <c r="H1203">
        <v>0</v>
      </c>
      <c r="I1203">
        <v>0</v>
      </c>
      <c r="J1203">
        <v>1</v>
      </c>
      <c r="K1203">
        <v>2</v>
      </c>
      <c r="L1203" t="s">
        <v>28</v>
      </c>
      <c r="M1203" t="s">
        <v>486</v>
      </c>
      <c r="N1203" t="s">
        <v>481</v>
      </c>
      <c r="O1203" t="s">
        <v>22</v>
      </c>
      <c r="P1203" t="s">
        <v>23</v>
      </c>
      <c r="Q1203" t="s">
        <v>41</v>
      </c>
    </row>
    <row r="1204" spans="1:17" x14ac:dyDescent="0.2">
      <c r="A1204" s="2">
        <v>35036</v>
      </c>
      <c r="B1204" t="s">
        <v>210</v>
      </c>
      <c r="C1204" t="s">
        <v>131</v>
      </c>
      <c r="D1204" t="s">
        <v>27</v>
      </c>
      <c r="E1204" t="s">
        <v>27</v>
      </c>
      <c r="F1204">
        <v>104</v>
      </c>
      <c r="G1204">
        <v>76</v>
      </c>
      <c r="H1204">
        <v>0</v>
      </c>
      <c r="I1204">
        <v>0</v>
      </c>
      <c r="J1204">
        <v>2</v>
      </c>
      <c r="K1204">
        <v>1</v>
      </c>
      <c r="L1204" t="s">
        <v>533</v>
      </c>
      <c r="M1204" t="s">
        <v>557</v>
      </c>
      <c r="N1204" t="s">
        <v>210</v>
      </c>
      <c r="O1204" t="s">
        <v>22</v>
      </c>
      <c r="P1204" t="s">
        <v>23</v>
      </c>
      <c r="Q1204" t="s">
        <v>24</v>
      </c>
    </row>
    <row r="1205" spans="1:17" x14ac:dyDescent="0.2">
      <c r="A1205" s="2">
        <v>35036</v>
      </c>
      <c r="B1205" t="s">
        <v>374</v>
      </c>
      <c r="C1205" t="s">
        <v>556</v>
      </c>
      <c r="D1205" t="s">
        <v>36</v>
      </c>
      <c r="E1205" t="s">
        <v>36</v>
      </c>
      <c r="F1205">
        <v>108</v>
      </c>
      <c r="G1205">
        <v>160</v>
      </c>
      <c r="H1205">
        <v>0</v>
      </c>
      <c r="I1205">
        <v>0</v>
      </c>
      <c r="J1205">
        <v>5</v>
      </c>
      <c r="K1205">
        <v>0</v>
      </c>
      <c r="L1205" t="s">
        <v>418</v>
      </c>
      <c r="M1205" t="s">
        <v>553</v>
      </c>
      <c r="N1205" t="s">
        <v>208</v>
      </c>
      <c r="O1205" t="s">
        <v>122</v>
      </c>
      <c r="P1205" t="s">
        <v>23</v>
      </c>
      <c r="Q1205" t="s">
        <v>24</v>
      </c>
    </row>
    <row r="1206" spans="1:17" x14ac:dyDescent="0.2">
      <c r="A1206" s="2">
        <v>35036</v>
      </c>
      <c r="B1206" t="s">
        <v>222</v>
      </c>
      <c r="C1206" t="s">
        <v>512</v>
      </c>
      <c r="D1206" t="s">
        <v>27</v>
      </c>
      <c r="E1206" t="s">
        <v>27</v>
      </c>
      <c r="F1206">
        <v>137</v>
      </c>
      <c r="G1206">
        <v>91</v>
      </c>
      <c r="H1206">
        <v>0</v>
      </c>
      <c r="I1206">
        <v>0</v>
      </c>
      <c r="J1206">
        <v>1</v>
      </c>
      <c r="K1206">
        <v>0</v>
      </c>
      <c r="L1206" t="s">
        <v>550</v>
      </c>
      <c r="M1206" t="s">
        <v>551</v>
      </c>
      <c r="N1206" t="s">
        <v>549</v>
      </c>
      <c r="O1206" t="s">
        <v>122</v>
      </c>
      <c r="P1206" t="s">
        <v>23</v>
      </c>
      <c r="Q1206" t="s">
        <v>24</v>
      </c>
    </row>
    <row r="1207" spans="1:17" x14ac:dyDescent="0.2">
      <c r="A1207" s="2">
        <v>35036</v>
      </c>
      <c r="B1207" t="s">
        <v>304</v>
      </c>
      <c r="C1207" t="s">
        <v>555</v>
      </c>
      <c r="D1207" t="s">
        <v>27</v>
      </c>
      <c r="E1207" t="s">
        <v>27</v>
      </c>
      <c r="F1207">
        <v>69</v>
      </c>
      <c r="G1207">
        <v>163</v>
      </c>
      <c r="H1207">
        <v>0</v>
      </c>
      <c r="I1207">
        <v>0</v>
      </c>
      <c r="J1207">
        <v>2</v>
      </c>
      <c r="K1207">
        <v>0</v>
      </c>
      <c r="L1207" t="s">
        <v>533</v>
      </c>
      <c r="M1207" t="s">
        <v>554</v>
      </c>
      <c r="N1207" t="s">
        <v>210</v>
      </c>
      <c r="O1207" t="s">
        <v>122</v>
      </c>
      <c r="P1207" t="s">
        <v>23</v>
      </c>
      <c r="Q1207" t="s">
        <v>24</v>
      </c>
    </row>
    <row r="1208" spans="1:17" x14ac:dyDescent="0.2">
      <c r="A1208" s="2">
        <v>35039</v>
      </c>
      <c r="B1208" t="s">
        <v>26</v>
      </c>
      <c r="C1208" t="s">
        <v>249</v>
      </c>
      <c r="D1208" t="s">
        <v>27</v>
      </c>
      <c r="E1208" t="s">
        <v>50</v>
      </c>
      <c r="F1208">
        <v>13</v>
      </c>
      <c r="G1208">
        <v>75</v>
      </c>
      <c r="H1208">
        <v>0</v>
      </c>
      <c r="I1208">
        <v>0</v>
      </c>
      <c r="J1208">
        <v>1</v>
      </c>
      <c r="K1208">
        <v>2</v>
      </c>
      <c r="L1208" t="s">
        <v>28</v>
      </c>
      <c r="M1208" t="s">
        <v>558</v>
      </c>
      <c r="N1208" t="s">
        <v>26</v>
      </c>
      <c r="O1208" t="s">
        <v>22</v>
      </c>
      <c r="P1208" t="s">
        <v>23</v>
      </c>
      <c r="Q1208" t="s">
        <v>41</v>
      </c>
    </row>
    <row r="1209" spans="1:17" x14ac:dyDescent="0.2">
      <c r="A1209" s="2">
        <v>35039</v>
      </c>
      <c r="B1209" t="s">
        <v>453</v>
      </c>
      <c r="C1209" t="s">
        <v>185</v>
      </c>
      <c r="D1209" t="s">
        <v>27</v>
      </c>
      <c r="E1209" t="s">
        <v>27</v>
      </c>
      <c r="F1209">
        <v>146</v>
      </c>
      <c r="G1209">
        <v>51</v>
      </c>
      <c r="H1209">
        <v>0</v>
      </c>
      <c r="I1209">
        <v>0</v>
      </c>
      <c r="J1209">
        <v>0</v>
      </c>
      <c r="K1209">
        <v>3</v>
      </c>
      <c r="L1209" t="s">
        <v>28</v>
      </c>
      <c r="M1209" t="s">
        <v>482</v>
      </c>
      <c r="N1209" t="s">
        <v>453</v>
      </c>
      <c r="O1209" t="s">
        <v>22</v>
      </c>
      <c r="P1209" t="s">
        <v>23</v>
      </c>
      <c r="Q1209" t="s">
        <v>41</v>
      </c>
    </row>
    <row r="1210" spans="1:17" x14ac:dyDescent="0.2">
      <c r="A1210" s="2">
        <v>35040</v>
      </c>
      <c r="B1210" t="s">
        <v>210</v>
      </c>
      <c r="C1210" t="s">
        <v>555</v>
      </c>
      <c r="D1210" t="s">
        <v>27</v>
      </c>
      <c r="E1210" t="s">
        <v>27</v>
      </c>
      <c r="F1210">
        <v>104</v>
      </c>
      <c r="G1210">
        <v>163</v>
      </c>
      <c r="H1210">
        <v>0</v>
      </c>
      <c r="I1210">
        <v>0</v>
      </c>
      <c r="J1210">
        <v>0</v>
      </c>
      <c r="K1210">
        <v>1</v>
      </c>
      <c r="L1210" t="s">
        <v>533</v>
      </c>
      <c r="M1210" t="s">
        <v>557</v>
      </c>
      <c r="N1210" t="s">
        <v>210</v>
      </c>
      <c r="O1210" t="s">
        <v>22</v>
      </c>
      <c r="P1210" t="s">
        <v>23</v>
      </c>
      <c r="Q1210" t="s">
        <v>41</v>
      </c>
    </row>
    <row r="1211" spans="1:17" x14ac:dyDescent="0.2">
      <c r="A1211" s="2">
        <v>35040</v>
      </c>
      <c r="B1211" t="s">
        <v>304</v>
      </c>
      <c r="C1211" t="s">
        <v>131</v>
      </c>
      <c r="D1211" t="s">
        <v>27</v>
      </c>
      <c r="E1211" t="s">
        <v>27</v>
      </c>
      <c r="F1211">
        <v>69</v>
      </c>
      <c r="G1211">
        <v>76</v>
      </c>
      <c r="H1211">
        <v>0</v>
      </c>
      <c r="I1211">
        <v>0</v>
      </c>
      <c r="J1211">
        <v>1</v>
      </c>
      <c r="K1211">
        <v>1</v>
      </c>
      <c r="L1211" t="s">
        <v>533</v>
      </c>
      <c r="M1211" t="s">
        <v>557</v>
      </c>
      <c r="N1211" t="s">
        <v>210</v>
      </c>
      <c r="O1211" t="s">
        <v>122</v>
      </c>
      <c r="P1211" t="s">
        <v>59</v>
      </c>
      <c r="Q1211" t="s">
        <v>24</v>
      </c>
    </row>
    <row r="1212" spans="1:17" x14ac:dyDescent="0.2">
      <c r="A1212" s="2">
        <v>35042</v>
      </c>
      <c r="B1212" t="s">
        <v>136</v>
      </c>
      <c r="C1212" t="s">
        <v>111</v>
      </c>
      <c r="D1212" t="s">
        <v>36</v>
      </c>
      <c r="E1212" t="s">
        <v>36</v>
      </c>
      <c r="F1212">
        <v>28</v>
      </c>
      <c r="G1212">
        <v>52</v>
      </c>
      <c r="H1212">
        <v>0</v>
      </c>
      <c r="I1212">
        <v>0</v>
      </c>
      <c r="J1212">
        <v>2</v>
      </c>
      <c r="K1212">
        <v>1</v>
      </c>
      <c r="L1212" t="s">
        <v>28</v>
      </c>
      <c r="M1212" t="s">
        <v>431</v>
      </c>
      <c r="N1212" t="s">
        <v>136</v>
      </c>
      <c r="O1212" t="s">
        <v>22</v>
      </c>
      <c r="P1212" t="s">
        <v>23</v>
      </c>
      <c r="Q1212" t="s">
        <v>24</v>
      </c>
    </row>
    <row r="1213" spans="1:17" x14ac:dyDescent="0.2">
      <c r="A1213" s="2">
        <v>35042</v>
      </c>
      <c r="B1213" t="s">
        <v>207</v>
      </c>
      <c r="C1213" t="s">
        <v>374</v>
      </c>
      <c r="D1213" t="s">
        <v>36</v>
      </c>
      <c r="E1213" t="s">
        <v>36</v>
      </c>
      <c r="F1213">
        <v>97</v>
      </c>
      <c r="G1213">
        <v>108</v>
      </c>
      <c r="H1213">
        <v>0</v>
      </c>
      <c r="I1213">
        <v>0</v>
      </c>
      <c r="J1213">
        <v>2</v>
      </c>
      <c r="K1213">
        <v>1</v>
      </c>
      <c r="L1213" t="s">
        <v>418</v>
      </c>
      <c r="M1213" t="s">
        <v>398</v>
      </c>
      <c r="N1213" t="s">
        <v>208</v>
      </c>
      <c r="O1213" t="s">
        <v>122</v>
      </c>
      <c r="P1213" t="s">
        <v>23</v>
      </c>
      <c r="Q1213" t="s">
        <v>24</v>
      </c>
    </row>
    <row r="1214" spans="1:17" x14ac:dyDescent="0.2">
      <c r="A1214" s="2">
        <v>35043</v>
      </c>
      <c r="B1214" t="s">
        <v>210</v>
      </c>
      <c r="C1214" t="s">
        <v>131</v>
      </c>
      <c r="D1214" t="s">
        <v>27</v>
      </c>
      <c r="E1214" t="s">
        <v>27</v>
      </c>
      <c r="F1214">
        <v>104</v>
      </c>
      <c r="G1214">
        <v>76</v>
      </c>
      <c r="H1214">
        <v>0</v>
      </c>
      <c r="I1214">
        <v>0</v>
      </c>
      <c r="J1214">
        <v>2</v>
      </c>
      <c r="K1214">
        <v>1</v>
      </c>
      <c r="L1214" t="s">
        <v>533</v>
      </c>
      <c r="M1214" t="s">
        <v>557</v>
      </c>
      <c r="N1214" t="s">
        <v>210</v>
      </c>
      <c r="O1214" t="s">
        <v>22</v>
      </c>
      <c r="P1214" t="s">
        <v>23</v>
      </c>
      <c r="Q1214" t="s">
        <v>24</v>
      </c>
    </row>
    <row r="1215" spans="1:17" x14ac:dyDescent="0.2">
      <c r="A1215" s="2">
        <v>35043</v>
      </c>
      <c r="B1215" t="s">
        <v>304</v>
      </c>
      <c r="C1215" t="s">
        <v>555</v>
      </c>
      <c r="D1215" t="s">
        <v>27</v>
      </c>
      <c r="E1215" t="s">
        <v>27</v>
      </c>
      <c r="F1215">
        <v>69</v>
      </c>
      <c r="G1215">
        <v>163</v>
      </c>
      <c r="H1215">
        <v>0</v>
      </c>
      <c r="I1215">
        <v>0</v>
      </c>
      <c r="J1215">
        <v>3</v>
      </c>
      <c r="K1215">
        <v>0</v>
      </c>
      <c r="L1215" t="s">
        <v>533</v>
      </c>
      <c r="M1215" t="s">
        <v>557</v>
      </c>
      <c r="N1215" t="s">
        <v>210</v>
      </c>
      <c r="O1215" t="s">
        <v>122</v>
      </c>
      <c r="P1215" t="s">
        <v>23</v>
      </c>
      <c r="Q1215" t="s">
        <v>24</v>
      </c>
    </row>
    <row r="1216" spans="1:17" x14ac:dyDescent="0.2">
      <c r="A1216" s="2">
        <v>35045</v>
      </c>
      <c r="B1216" t="s">
        <v>89</v>
      </c>
      <c r="C1216" t="s">
        <v>82</v>
      </c>
      <c r="D1216" t="s">
        <v>50</v>
      </c>
      <c r="E1216" t="s">
        <v>50</v>
      </c>
      <c r="F1216">
        <v>20</v>
      </c>
      <c r="G1216">
        <v>16</v>
      </c>
      <c r="H1216">
        <v>0</v>
      </c>
      <c r="I1216">
        <v>0</v>
      </c>
      <c r="J1216">
        <v>1</v>
      </c>
      <c r="K1216">
        <v>1</v>
      </c>
      <c r="L1216" t="s">
        <v>28</v>
      </c>
      <c r="M1216" t="s">
        <v>91</v>
      </c>
      <c r="N1216" t="s">
        <v>89</v>
      </c>
      <c r="O1216" t="s">
        <v>22</v>
      </c>
      <c r="P1216" t="s">
        <v>23</v>
      </c>
      <c r="Q1216" t="s">
        <v>30</v>
      </c>
    </row>
    <row r="1217" spans="1:17" x14ac:dyDescent="0.2">
      <c r="A1217" s="2">
        <v>35046</v>
      </c>
      <c r="B1217" t="s">
        <v>98</v>
      </c>
      <c r="C1217" t="s">
        <v>126</v>
      </c>
      <c r="D1217" t="s">
        <v>50</v>
      </c>
      <c r="E1217" t="s">
        <v>50</v>
      </c>
      <c r="F1217">
        <v>21</v>
      </c>
      <c r="G1217">
        <v>10</v>
      </c>
      <c r="H1217">
        <v>0</v>
      </c>
      <c r="I1217">
        <v>0</v>
      </c>
      <c r="J1217">
        <v>0</v>
      </c>
      <c r="K1217">
        <v>2</v>
      </c>
      <c r="L1217" t="s">
        <v>291</v>
      </c>
      <c r="M1217" t="s">
        <v>493</v>
      </c>
      <c r="N1217" t="s">
        <v>89</v>
      </c>
      <c r="O1217" t="s">
        <v>122</v>
      </c>
      <c r="P1217" t="s">
        <v>23</v>
      </c>
      <c r="Q1217" t="s">
        <v>41</v>
      </c>
    </row>
    <row r="1218" spans="1:17" x14ac:dyDescent="0.2">
      <c r="A1218" s="2">
        <v>35046</v>
      </c>
      <c r="B1218" t="s">
        <v>301</v>
      </c>
      <c r="C1218" t="s">
        <v>293</v>
      </c>
      <c r="D1218" t="s">
        <v>115</v>
      </c>
      <c r="E1218" t="s">
        <v>50</v>
      </c>
      <c r="F1218">
        <v>82</v>
      </c>
      <c r="G1218">
        <v>18</v>
      </c>
      <c r="H1218">
        <v>0</v>
      </c>
      <c r="I1218">
        <v>0</v>
      </c>
      <c r="J1218">
        <v>1</v>
      </c>
      <c r="K1218">
        <v>2</v>
      </c>
      <c r="L1218" t="s">
        <v>28</v>
      </c>
      <c r="M1218" t="s">
        <v>302</v>
      </c>
      <c r="N1218" t="s">
        <v>301</v>
      </c>
      <c r="O1218" t="s">
        <v>22</v>
      </c>
      <c r="P1218" t="s">
        <v>23</v>
      </c>
      <c r="Q1218" t="s">
        <v>41</v>
      </c>
    </row>
    <row r="1219" spans="1:17" x14ac:dyDescent="0.2">
      <c r="A1219" s="2">
        <v>35048</v>
      </c>
      <c r="B1219" t="s">
        <v>149</v>
      </c>
      <c r="C1219" t="s">
        <v>129</v>
      </c>
      <c r="D1219" t="s">
        <v>36</v>
      </c>
      <c r="E1219" t="s">
        <v>50</v>
      </c>
      <c r="F1219">
        <v>59</v>
      </c>
      <c r="G1219">
        <v>2</v>
      </c>
      <c r="H1219">
        <v>0</v>
      </c>
      <c r="I1219">
        <v>0</v>
      </c>
      <c r="J1219">
        <v>0</v>
      </c>
      <c r="K1219">
        <v>0</v>
      </c>
      <c r="L1219" t="s">
        <v>28</v>
      </c>
      <c r="M1219" t="s">
        <v>420</v>
      </c>
      <c r="N1219" t="s">
        <v>149</v>
      </c>
      <c r="O1219" t="s">
        <v>22</v>
      </c>
      <c r="P1219" t="s">
        <v>23</v>
      </c>
      <c r="Q1219" t="s">
        <v>30</v>
      </c>
    </row>
    <row r="1220" spans="1:17" x14ac:dyDescent="0.2">
      <c r="A1220" s="2">
        <v>35050</v>
      </c>
      <c r="B1220" t="s">
        <v>35</v>
      </c>
      <c r="C1220" t="s">
        <v>339</v>
      </c>
      <c r="D1220" t="s">
        <v>36</v>
      </c>
      <c r="E1220" t="s">
        <v>36</v>
      </c>
      <c r="F1220">
        <v>68</v>
      </c>
      <c r="G1220">
        <v>84</v>
      </c>
      <c r="H1220">
        <v>0</v>
      </c>
      <c r="I1220">
        <v>0</v>
      </c>
      <c r="J1220">
        <v>1</v>
      </c>
      <c r="K1220">
        <v>0</v>
      </c>
      <c r="L1220" t="s">
        <v>28</v>
      </c>
      <c r="M1220" t="s">
        <v>200</v>
      </c>
      <c r="N1220" t="s">
        <v>35</v>
      </c>
      <c r="O1220" t="s">
        <v>22</v>
      </c>
      <c r="P1220" t="s">
        <v>23</v>
      </c>
      <c r="Q1220" t="s">
        <v>24</v>
      </c>
    </row>
    <row r="1221" spans="1:17" x14ac:dyDescent="0.2">
      <c r="A1221" s="2">
        <v>35053</v>
      </c>
      <c r="B1221" t="s">
        <v>25</v>
      </c>
      <c r="C1221" t="s">
        <v>43</v>
      </c>
      <c r="D1221" t="s">
        <v>19</v>
      </c>
      <c r="E1221" t="s">
        <v>19</v>
      </c>
      <c r="F1221">
        <v>1</v>
      </c>
      <c r="G1221">
        <v>15</v>
      </c>
      <c r="H1221">
        <v>0</v>
      </c>
      <c r="I1221">
        <v>0</v>
      </c>
      <c r="J1221">
        <v>3</v>
      </c>
      <c r="K1221">
        <v>1</v>
      </c>
      <c r="L1221" t="s">
        <v>28</v>
      </c>
      <c r="M1221" t="s">
        <v>559</v>
      </c>
      <c r="N1221" t="s">
        <v>25</v>
      </c>
      <c r="O1221" t="s">
        <v>22</v>
      </c>
      <c r="P1221" t="s">
        <v>23</v>
      </c>
      <c r="Q1221" t="s">
        <v>24</v>
      </c>
    </row>
    <row r="1222" spans="1:17" x14ac:dyDescent="0.2">
      <c r="A1222" s="2">
        <v>35053</v>
      </c>
      <c r="B1222" t="s">
        <v>185</v>
      </c>
      <c r="C1222" t="s">
        <v>26</v>
      </c>
      <c r="D1222" t="s">
        <v>27</v>
      </c>
      <c r="E1222" t="s">
        <v>27</v>
      </c>
      <c r="F1222">
        <v>56</v>
      </c>
      <c r="G1222">
        <v>12</v>
      </c>
      <c r="H1222">
        <v>0</v>
      </c>
      <c r="I1222">
        <v>0</v>
      </c>
      <c r="J1222">
        <v>2</v>
      </c>
      <c r="K1222">
        <v>1</v>
      </c>
      <c r="L1222" t="s">
        <v>28</v>
      </c>
      <c r="M1222" t="s">
        <v>412</v>
      </c>
      <c r="N1222" t="s">
        <v>185</v>
      </c>
      <c r="O1222" t="s">
        <v>22</v>
      </c>
      <c r="P1222" t="s">
        <v>23</v>
      </c>
      <c r="Q1222" t="s">
        <v>24</v>
      </c>
    </row>
    <row r="1223" spans="1:17" x14ac:dyDescent="0.2">
      <c r="A1223" s="2">
        <v>35054</v>
      </c>
      <c r="B1223" t="s">
        <v>39</v>
      </c>
      <c r="C1223" t="s">
        <v>32</v>
      </c>
      <c r="D1223" t="s">
        <v>19</v>
      </c>
      <c r="E1223" t="s">
        <v>19</v>
      </c>
      <c r="F1223">
        <v>7</v>
      </c>
      <c r="G1223">
        <v>127</v>
      </c>
      <c r="H1223">
        <v>0</v>
      </c>
      <c r="I1223">
        <v>0</v>
      </c>
      <c r="J1223">
        <v>6</v>
      </c>
      <c r="K1223">
        <v>0</v>
      </c>
      <c r="L1223" t="s">
        <v>28</v>
      </c>
      <c r="M1223" t="s">
        <v>437</v>
      </c>
      <c r="N1223" t="s">
        <v>39</v>
      </c>
      <c r="O1223" t="s">
        <v>22</v>
      </c>
      <c r="P1223" t="s">
        <v>23</v>
      </c>
      <c r="Q1223" t="s">
        <v>24</v>
      </c>
    </row>
    <row r="1224" spans="1:17" x14ac:dyDescent="0.2">
      <c r="A1224" s="2">
        <v>35055</v>
      </c>
      <c r="B1224" t="s">
        <v>224</v>
      </c>
      <c r="C1224" t="s">
        <v>141</v>
      </c>
      <c r="D1224" t="s">
        <v>36</v>
      </c>
      <c r="E1224" t="s">
        <v>36</v>
      </c>
      <c r="F1224">
        <v>101</v>
      </c>
      <c r="G1224">
        <v>67</v>
      </c>
      <c r="H1224">
        <v>0</v>
      </c>
      <c r="I1224">
        <v>0</v>
      </c>
      <c r="J1224">
        <v>2</v>
      </c>
      <c r="K1224">
        <v>5</v>
      </c>
      <c r="L1224" t="s">
        <v>28</v>
      </c>
      <c r="M1224" t="s">
        <v>236</v>
      </c>
      <c r="N1224" t="s">
        <v>224</v>
      </c>
      <c r="O1224" t="s">
        <v>22</v>
      </c>
      <c r="P1224" t="s">
        <v>23</v>
      </c>
      <c r="Q1224" t="s">
        <v>41</v>
      </c>
    </row>
    <row r="1225" spans="1:17" x14ac:dyDescent="0.2">
      <c r="A1225" s="2">
        <v>35056</v>
      </c>
      <c r="B1225" t="s">
        <v>138</v>
      </c>
      <c r="C1225" t="s">
        <v>128</v>
      </c>
      <c r="D1225" t="s">
        <v>36</v>
      </c>
      <c r="E1225" t="s">
        <v>36</v>
      </c>
      <c r="F1225">
        <v>25</v>
      </c>
      <c r="G1225">
        <v>22</v>
      </c>
      <c r="H1225">
        <v>0</v>
      </c>
      <c r="I1225">
        <v>0</v>
      </c>
      <c r="J1225">
        <v>2</v>
      </c>
      <c r="K1225">
        <v>0</v>
      </c>
      <c r="L1225" t="s">
        <v>28</v>
      </c>
      <c r="M1225" t="s">
        <v>139</v>
      </c>
      <c r="N1225" t="s">
        <v>138</v>
      </c>
      <c r="O1225" t="s">
        <v>22</v>
      </c>
      <c r="P1225" t="s">
        <v>23</v>
      </c>
      <c r="Q1225" t="s">
        <v>24</v>
      </c>
    </row>
    <row r="1226" spans="1:17" x14ac:dyDescent="0.2">
      <c r="A1226" s="2">
        <v>35057</v>
      </c>
      <c r="B1226" t="s">
        <v>120</v>
      </c>
      <c r="C1226" t="s">
        <v>339</v>
      </c>
      <c r="D1226" t="s">
        <v>36</v>
      </c>
      <c r="E1226" t="s">
        <v>36</v>
      </c>
      <c r="F1226">
        <v>37</v>
      </c>
      <c r="G1226">
        <v>87</v>
      </c>
      <c r="H1226">
        <v>0</v>
      </c>
      <c r="I1226">
        <v>0</v>
      </c>
      <c r="J1226">
        <v>1</v>
      </c>
      <c r="K1226">
        <v>0</v>
      </c>
      <c r="L1226" t="s">
        <v>28</v>
      </c>
      <c r="M1226" t="s">
        <v>152</v>
      </c>
      <c r="N1226" t="s">
        <v>120</v>
      </c>
      <c r="O1226" t="s">
        <v>22</v>
      </c>
      <c r="P1226" t="s">
        <v>23</v>
      </c>
      <c r="Q1226" t="s">
        <v>24</v>
      </c>
    </row>
    <row r="1227" spans="1:17" x14ac:dyDescent="0.2">
      <c r="A1227" s="2">
        <v>35060</v>
      </c>
      <c r="B1227" t="s">
        <v>301</v>
      </c>
      <c r="C1227" t="s">
        <v>560</v>
      </c>
      <c r="D1227" t="s">
        <v>115</v>
      </c>
      <c r="E1227" t="s">
        <v>50</v>
      </c>
      <c r="F1227">
        <v>84</v>
      </c>
      <c r="G1227">
        <v>163</v>
      </c>
      <c r="H1227">
        <v>0</v>
      </c>
      <c r="I1227">
        <v>0</v>
      </c>
      <c r="J1227">
        <v>0</v>
      </c>
      <c r="K1227">
        <v>0</v>
      </c>
      <c r="L1227" t="s">
        <v>28</v>
      </c>
      <c r="M1227" t="s">
        <v>302</v>
      </c>
      <c r="N1227" t="s">
        <v>301</v>
      </c>
      <c r="O1227" t="s">
        <v>22</v>
      </c>
      <c r="P1227" t="s">
        <v>23</v>
      </c>
      <c r="Q1227" t="s">
        <v>30</v>
      </c>
    </row>
    <row r="1228" spans="1:17" x14ac:dyDescent="0.2">
      <c r="A1228" s="2">
        <v>35060</v>
      </c>
      <c r="B1228" t="s">
        <v>111</v>
      </c>
      <c r="C1228" t="s">
        <v>141</v>
      </c>
      <c r="D1228" t="s">
        <v>36</v>
      </c>
      <c r="E1228" t="s">
        <v>36</v>
      </c>
      <c r="F1228">
        <v>52</v>
      </c>
      <c r="G1228">
        <v>67</v>
      </c>
      <c r="H1228">
        <v>0</v>
      </c>
      <c r="I1228">
        <v>0</v>
      </c>
      <c r="J1228">
        <v>1</v>
      </c>
      <c r="K1228">
        <v>2</v>
      </c>
      <c r="L1228" t="s">
        <v>28</v>
      </c>
      <c r="M1228" t="s">
        <v>218</v>
      </c>
      <c r="N1228" t="s">
        <v>111</v>
      </c>
      <c r="O1228" t="s">
        <v>22</v>
      </c>
      <c r="P1228" t="s">
        <v>23</v>
      </c>
      <c r="Q1228" t="s">
        <v>41</v>
      </c>
    </row>
    <row r="1229" spans="1:17" x14ac:dyDescent="0.2">
      <c r="A1229" s="2">
        <v>35062</v>
      </c>
      <c r="B1229" t="s">
        <v>183</v>
      </c>
      <c r="C1229" t="s">
        <v>199</v>
      </c>
      <c r="D1229" t="s">
        <v>36</v>
      </c>
      <c r="E1229" t="s">
        <v>36</v>
      </c>
      <c r="F1229">
        <v>23</v>
      </c>
      <c r="G1229">
        <v>29</v>
      </c>
      <c r="H1229">
        <v>0</v>
      </c>
      <c r="I1229">
        <v>0</v>
      </c>
      <c r="J1229">
        <v>1</v>
      </c>
      <c r="K1229">
        <v>2</v>
      </c>
      <c r="L1229" t="s">
        <v>28</v>
      </c>
      <c r="M1229" t="s">
        <v>266</v>
      </c>
      <c r="N1229" t="s">
        <v>183</v>
      </c>
      <c r="O1229" t="s">
        <v>22</v>
      </c>
      <c r="P1229" t="s">
        <v>23</v>
      </c>
      <c r="Q1229" t="s">
        <v>41</v>
      </c>
    </row>
    <row r="1230" spans="1:17" x14ac:dyDescent="0.2">
      <c r="A1230" s="2">
        <v>35062</v>
      </c>
      <c r="B1230" t="s">
        <v>113</v>
      </c>
      <c r="C1230" t="s">
        <v>560</v>
      </c>
      <c r="D1230" t="s">
        <v>115</v>
      </c>
      <c r="E1230" t="s">
        <v>50</v>
      </c>
      <c r="F1230">
        <v>54</v>
      </c>
      <c r="G1230">
        <v>163</v>
      </c>
      <c r="H1230">
        <v>0</v>
      </c>
      <c r="I1230">
        <v>0</v>
      </c>
      <c r="J1230">
        <v>3</v>
      </c>
      <c r="K1230">
        <v>0</v>
      </c>
      <c r="L1230" t="s">
        <v>28</v>
      </c>
      <c r="M1230" t="s">
        <v>245</v>
      </c>
      <c r="N1230" t="s">
        <v>113</v>
      </c>
      <c r="O1230" t="s">
        <v>22</v>
      </c>
      <c r="P1230" t="s">
        <v>23</v>
      </c>
      <c r="Q1230" t="s">
        <v>24</v>
      </c>
    </row>
    <row r="1231" spans="1:17" x14ac:dyDescent="0.2">
      <c r="A1231" s="2">
        <v>35067</v>
      </c>
      <c r="B1231" t="s">
        <v>464</v>
      </c>
      <c r="C1231" t="s">
        <v>560</v>
      </c>
      <c r="D1231" t="s">
        <v>115</v>
      </c>
      <c r="E1231" t="s">
        <v>50</v>
      </c>
      <c r="F1231">
        <v>134</v>
      </c>
      <c r="G1231">
        <v>163</v>
      </c>
      <c r="H1231">
        <v>0</v>
      </c>
      <c r="I1231">
        <v>0</v>
      </c>
      <c r="J1231">
        <v>2</v>
      </c>
      <c r="K1231">
        <v>1</v>
      </c>
      <c r="L1231" t="s">
        <v>28</v>
      </c>
      <c r="M1231" t="s">
        <v>465</v>
      </c>
      <c r="N1231" t="s">
        <v>464</v>
      </c>
      <c r="O1231" t="s">
        <v>22</v>
      </c>
      <c r="P1231" t="s">
        <v>23</v>
      </c>
      <c r="Q1231" t="s">
        <v>24</v>
      </c>
    </row>
    <row r="1232" spans="1:17" x14ac:dyDescent="0.2">
      <c r="A1232" s="2">
        <v>35067</v>
      </c>
      <c r="B1232" t="s">
        <v>110</v>
      </c>
      <c r="C1232" t="s">
        <v>128</v>
      </c>
      <c r="D1232" t="s">
        <v>36</v>
      </c>
      <c r="E1232" t="s">
        <v>36</v>
      </c>
      <c r="F1232">
        <v>38</v>
      </c>
      <c r="G1232">
        <v>22</v>
      </c>
      <c r="H1232">
        <v>0</v>
      </c>
      <c r="I1232">
        <v>0</v>
      </c>
      <c r="J1232">
        <v>3</v>
      </c>
      <c r="K1232">
        <v>1</v>
      </c>
      <c r="L1232" t="s">
        <v>28</v>
      </c>
      <c r="M1232" t="s">
        <v>142</v>
      </c>
      <c r="N1232" t="s">
        <v>110</v>
      </c>
      <c r="O1232" t="s">
        <v>22</v>
      </c>
      <c r="P1232" t="s">
        <v>23</v>
      </c>
      <c r="Q1232" t="s">
        <v>24</v>
      </c>
    </row>
    <row r="1233" spans="1:17" x14ac:dyDescent="0.2">
      <c r="A1233" s="2">
        <v>35069</v>
      </c>
      <c r="B1233" t="s">
        <v>113</v>
      </c>
      <c r="C1233" t="s">
        <v>199</v>
      </c>
      <c r="D1233" t="s">
        <v>115</v>
      </c>
      <c r="E1233" t="s">
        <v>36</v>
      </c>
      <c r="F1233">
        <v>54</v>
      </c>
      <c r="G1233">
        <v>29</v>
      </c>
      <c r="H1233">
        <v>0</v>
      </c>
      <c r="I1233">
        <v>0</v>
      </c>
      <c r="J1233">
        <v>1</v>
      </c>
      <c r="K1233">
        <v>1</v>
      </c>
      <c r="L1233" t="s">
        <v>28</v>
      </c>
      <c r="M1233" t="s">
        <v>245</v>
      </c>
      <c r="N1233" t="s">
        <v>113</v>
      </c>
      <c r="O1233" t="s">
        <v>22</v>
      </c>
      <c r="P1233" t="s">
        <v>23</v>
      </c>
      <c r="Q1233" t="s">
        <v>30</v>
      </c>
    </row>
    <row r="1234" spans="1:17" x14ac:dyDescent="0.2">
      <c r="A1234" s="2">
        <v>35069</v>
      </c>
      <c r="B1234" t="s">
        <v>282</v>
      </c>
      <c r="C1234" t="s">
        <v>32</v>
      </c>
      <c r="D1234" t="s">
        <v>19</v>
      </c>
      <c r="E1234" t="s">
        <v>19</v>
      </c>
      <c r="F1234">
        <v>57</v>
      </c>
      <c r="G1234">
        <v>127</v>
      </c>
      <c r="H1234">
        <v>0</v>
      </c>
      <c r="I1234">
        <v>0</v>
      </c>
      <c r="J1234">
        <v>0</v>
      </c>
      <c r="K1234">
        <v>0</v>
      </c>
      <c r="L1234" t="s">
        <v>28</v>
      </c>
      <c r="M1234" t="s">
        <v>561</v>
      </c>
      <c r="N1234" t="s">
        <v>282</v>
      </c>
      <c r="O1234" t="s">
        <v>22</v>
      </c>
      <c r="P1234" t="s">
        <v>23</v>
      </c>
      <c r="Q1234" t="s">
        <v>30</v>
      </c>
    </row>
    <row r="1235" spans="1:17" x14ac:dyDescent="0.2">
      <c r="A1235" s="2">
        <v>35070</v>
      </c>
      <c r="B1235" t="s">
        <v>35</v>
      </c>
      <c r="C1235" t="s">
        <v>339</v>
      </c>
      <c r="D1235" t="s">
        <v>36</v>
      </c>
      <c r="E1235" t="s">
        <v>36</v>
      </c>
      <c r="F1235">
        <v>58</v>
      </c>
      <c r="G1235">
        <v>87</v>
      </c>
      <c r="H1235">
        <v>0</v>
      </c>
      <c r="I1235">
        <v>0</v>
      </c>
      <c r="J1235">
        <v>2</v>
      </c>
      <c r="K1235">
        <v>1</v>
      </c>
      <c r="L1235" t="s">
        <v>28</v>
      </c>
      <c r="M1235" t="s">
        <v>200</v>
      </c>
      <c r="N1235" t="s">
        <v>35</v>
      </c>
      <c r="O1235" t="s">
        <v>22</v>
      </c>
      <c r="P1235" t="s">
        <v>23</v>
      </c>
      <c r="Q1235" t="s">
        <v>24</v>
      </c>
    </row>
    <row r="1236" spans="1:17" x14ac:dyDescent="0.2">
      <c r="A1236" s="2">
        <v>35071</v>
      </c>
      <c r="B1236" t="s">
        <v>282</v>
      </c>
      <c r="C1236" t="s">
        <v>32</v>
      </c>
      <c r="D1236" t="s">
        <v>19</v>
      </c>
      <c r="E1236" t="s">
        <v>19</v>
      </c>
      <c r="F1236">
        <v>57</v>
      </c>
      <c r="G1236">
        <v>127</v>
      </c>
      <c r="H1236">
        <v>0</v>
      </c>
      <c r="I1236">
        <v>0</v>
      </c>
      <c r="J1236">
        <v>0</v>
      </c>
      <c r="K1236">
        <v>0</v>
      </c>
      <c r="L1236" t="s">
        <v>28</v>
      </c>
      <c r="M1236" t="s">
        <v>285</v>
      </c>
      <c r="N1236" t="s">
        <v>282</v>
      </c>
      <c r="O1236" t="s">
        <v>22</v>
      </c>
      <c r="P1236" t="s">
        <v>23</v>
      </c>
      <c r="Q1236" t="s">
        <v>30</v>
      </c>
    </row>
    <row r="1237" spans="1:17" x14ac:dyDescent="0.2">
      <c r="A1237" s="2">
        <v>35071</v>
      </c>
      <c r="B1237" t="s">
        <v>45</v>
      </c>
      <c r="C1237" t="s">
        <v>141</v>
      </c>
      <c r="D1237" t="s">
        <v>36</v>
      </c>
      <c r="E1237" t="s">
        <v>36</v>
      </c>
      <c r="F1237">
        <v>59</v>
      </c>
      <c r="G1237">
        <v>67</v>
      </c>
      <c r="H1237">
        <v>0</v>
      </c>
      <c r="I1237">
        <v>0</v>
      </c>
      <c r="J1237">
        <v>1</v>
      </c>
      <c r="K1237">
        <v>2</v>
      </c>
      <c r="L1237" t="s">
        <v>28</v>
      </c>
      <c r="M1237" t="s">
        <v>47</v>
      </c>
      <c r="N1237" t="s">
        <v>45</v>
      </c>
      <c r="O1237" t="s">
        <v>22</v>
      </c>
      <c r="P1237" t="s">
        <v>23</v>
      </c>
      <c r="Q1237" t="s">
        <v>41</v>
      </c>
    </row>
    <row r="1238" spans="1:17" x14ac:dyDescent="0.2">
      <c r="A1238" s="2">
        <v>35072</v>
      </c>
      <c r="B1238" t="s">
        <v>183</v>
      </c>
      <c r="C1238" t="s">
        <v>128</v>
      </c>
      <c r="D1238" t="s">
        <v>36</v>
      </c>
      <c r="E1238" t="s">
        <v>36</v>
      </c>
      <c r="F1238">
        <v>23</v>
      </c>
      <c r="G1238">
        <v>22</v>
      </c>
      <c r="H1238">
        <v>0</v>
      </c>
      <c r="I1238">
        <v>0</v>
      </c>
      <c r="J1238">
        <v>2</v>
      </c>
      <c r="K1238">
        <v>1</v>
      </c>
      <c r="L1238" t="s">
        <v>28</v>
      </c>
      <c r="M1238" t="s">
        <v>562</v>
      </c>
      <c r="N1238" t="s">
        <v>183</v>
      </c>
      <c r="O1238" t="s">
        <v>22</v>
      </c>
      <c r="P1238" t="s">
        <v>23</v>
      </c>
      <c r="Q1238" t="s">
        <v>24</v>
      </c>
    </row>
    <row r="1239" spans="1:17" x14ac:dyDescent="0.2">
      <c r="A1239" s="2">
        <v>35073</v>
      </c>
      <c r="B1239" t="s">
        <v>45</v>
      </c>
      <c r="C1239" t="s">
        <v>199</v>
      </c>
      <c r="D1239" t="s">
        <v>36</v>
      </c>
      <c r="E1239" t="s">
        <v>36</v>
      </c>
      <c r="F1239">
        <v>59</v>
      </c>
      <c r="G1239">
        <v>29</v>
      </c>
      <c r="H1239">
        <v>0</v>
      </c>
      <c r="I1239">
        <v>0</v>
      </c>
      <c r="J1239">
        <v>1</v>
      </c>
      <c r="K1239">
        <v>1</v>
      </c>
      <c r="L1239" t="s">
        <v>28</v>
      </c>
      <c r="M1239" t="s">
        <v>47</v>
      </c>
      <c r="N1239" t="s">
        <v>45</v>
      </c>
      <c r="O1239" t="s">
        <v>22</v>
      </c>
      <c r="P1239" t="s">
        <v>23</v>
      </c>
      <c r="Q1239" t="s">
        <v>30</v>
      </c>
    </row>
    <row r="1240" spans="1:17" x14ac:dyDescent="0.2">
      <c r="A1240" s="2">
        <v>35074</v>
      </c>
      <c r="B1240" t="s">
        <v>56</v>
      </c>
      <c r="C1240" t="s">
        <v>304</v>
      </c>
      <c r="D1240" t="s">
        <v>27</v>
      </c>
      <c r="E1240" t="s">
        <v>27</v>
      </c>
      <c r="F1240">
        <v>65</v>
      </c>
      <c r="G1240">
        <v>49</v>
      </c>
      <c r="H1240">
        <v>0</v>
      </c>
      <c r="I1240">
        <v>0</v>
      </c>
      <c r="J1240">
        <v>3</v>
      </c>
      <c r="K1240">
        <v>1</v>
      </c>
      <c r="L1240" t="s">
        <v>563</v>
      </c>
      <c r="M1240" t="s">
        <v>564</v>
      </c>
      <c r="N1240" t="s">
        <v>77</v>
      </c>
      <c r="O1240" t="s">
        <v>122</v>
      </c>
      <c r="P1240" t="s">
        <v>23</v>
      </c>
      <c r="Q1240" t="s">
        <v>24</v>
      </c>
    </row>
    <row r="1241" spans="1:17" x14ac:dyDescent="0.2">
      <c r="A1241" s="2">
        <v>35074</v>
      </c>
      <c r="B1241" t="s">
        <v>282</v>
      </c>
      <c r="C1241" t="s">
        <v>210</v>
      </c>
      <c r="D1241" t="s">
        <v>19</v>
      </c>
      <c r="E1241" t="s">
        <v>27</v>
      </c>
      <c r="F1241">
        <v>57</v>
      </c>
      <c r="G1241">
        <v>82</v>
      </c>
      <c r="H1241">
        <v>0</v>
      </c>
      <c r="I1241">
        <v>0</v>
      </c>
      <c r="J1241">
        <v>2</v>
      </c>
      <c r="K1241">
        <v>3</v>
      </c>
      <c r="L1241" t="s">
        <v>563</v>
      </c>
      <c r="M1241" t="s">
        <v>564</v>
      </c>
      <c r="N1241" t="s">
        <v>77</v>
      </c>
      <c r="O1241" t="s">
        <v>122</v>
      </c>
      <c r="P1241" t="s">
        <v>23</v>
      </c>
      <c r="Q1241" t="s">
        <v>41</v>
      </c>
    </row>
    <row r="1242" spans="1:17" x14ac:dyDescent="0.2">
      <c r="A1242" s="2">
        <v>35075</v>
      </c>
      <c r="B1242" t="s">
        <v>26</v>
      </c>
      <c r="C1242" t="s">
        <v>512</v>
      </c>
      <c r="D1242" t="s">
        <v>27</v>
      </c>
      <c r="E1242" t="s">
        <v>27</v>
      </c>
      <c r="F1242">
        <v>12</v>
      </c>
      <c r="G1242">
        <v>95</v>
      </c>
      <c r="H1242">
        <v>0</v>
      </c>
      <c r="I1242">
        <v>0</v>
      </c>
      <c r="J1242">
        <v>5</v>
      </c>
      <c r="K1242">
        <v>0</v>
      </c>
      <c r="L1242" t="s">
        <v>563</v>
      </c>
      <c r="M1242" t="s">
        <v>170</v>
      </c>
      <c r="N1242" t="s">
        <v>77</v>
      </c>
      <c r="O1242" t="s">
        <v>122</v>
      </c>
      <c r="P1242" t="s">
        <v>23</v>
      </c>
      <c r="Q1242" t="s">
        <v>24</v>
      </c>
    </row>
    <row r="1243" spans="1:17" x14ac:dyDescent="0.2">
      <c r="A1243" s="2">
        <v>35075</v>
      </c>
      <c r="B1243" t="s">
        <v>296</v>
      </c>
      <c r="C1243" t="s">
        <v>141</v>
      </c>
      <c r="D1243" t="s">
        <v>36</v>
      </c>
      <c r="E1243" t="s">
        <v>36</v>
      </c>
      <c r="F1243">
        <v>76</v>
      </c>
      <c r="G1243">
        <v>67</v>
      </c>
      <c r="H1243">
        <v>0</v>
      </c>
      <c r="I1243">
        <v>0</v>
      </c>
      <c r="J1243">
        <v>1</v>
      </c>
      <c r="K1243">
        <v>0</v>
      </c>
      <c r="L1243" t="s">
        <v>28</v>
      </c>
      <c r="M1243" t="s">
        <v>399</v>
      </c>
      <c r="N1243" t="s">
        <v>296</v>
      </c>
      <c r="O1243" t="s">
        <v>22</v>
      </c>
      <c r="P1243" t="s">
        <v>23</v>
      </c>
      <c r="Q1243" t="s">
        <v>24</v>
      </c>
    </row>
    <row r="1244" spans="1:17" x14ac:dyDescent="0.2">
      <c r="A1244" s="2">
        <v>35076</v>
      </c>
      <c r="B1244" t="s">
        <v>25</v>
      </c>
      <c r="C1244" t="s">
        <v>56</v>
      </c>
      <c r="D1244" t="s">
        <v>19</v>
      </c>
      <c r="E1244" t="s">
        <v>27</v>
      </c>
      <c r="F1244">
        <v>1</v>
      </c>
      <c r="G1244">
        <v>65</v>
      </c>
      <c r="H1244">
        <v>0</v>
      </c>
      <c r="I1244">
        <v>0</v>
      </c>
      <c r="J1244">
        <v>4</v>
      </c>
      <c r="K1244">
        <v>1</v>
      </c>
      <c r="L1244" t="s">
        <v>563</v>
      </c>
      <c r="M1244" t="s">
        <v>121</v>
      </c>
      <c r="N1244" t="s">
        <v>77</v>
      </c>
      <c r="O1244" t="s">
        <v>122</v>
      </c>
      <c r="P1244" t="s">
        <v>23</v>
      </c>
      <c r="Q1244" t="s">
        <v>24</v>
      </c>
    </row>
    <row r="1245" spans="1:17" x14ac:dyDescent="0.2">
      <c r="A1245" s="2">
        <v>35077</v>
      </c>
      <c r="B1245" t="s">
        <v>149</v>
      </c>
      <c r="C1245" t="s">
        <v>120</v>
      </c>
      <c r="D1245" t="s">
        <v>36</v>
      </c>
      <c r="E1245" t="s">
        <v>36</v>
      </c>
      <c r="F1245">
        <v>40</v>
      </c>
      <c r="G1245">
        <v>37</v>
      </c>
      <c r="H1245">
        <v>0</v>
      </c>
      <c r="I1245">
        <v>0</v>
      </c>
      <c r="J1245">
        <v>3</v>
      </c>
      <c r="K1245">
        <v>0</v>
      </c>
      <c r="L1245" t="s">
        <v>276</v>
      </c>
      <c r="M1245" t="s">
        <v>420</v>
      </c>
      <c r="N1245" t="s">
        <v>149</v>
      </c>
      <c r="O1245" t="s">
        <v>22</v>
      </c>
      <c r="P1245" t="s">
        <v>23</v>
      </c>
      <c r="Q1245" t="s">
        <v>24</v>
      </c>
    </row>
    <row r="1246" spans="1:17" x14ac:dyDescent="0.2">
      <c r="A1246" s="2">
        <v>35077</v>
      </c>
      <c r="B1246" t="s">
        <v>77</v>
      </c>
      <c r="C1246" t="s">
        <v>282</v>
      </c>
      <c r="D1246" t="s">
        <v>27</v>
      </c>
      <c r="E1246" t="s">
        <v>19</v>
      </c>
      <c r="F1246">
        <v>19</v>
      </c>
      <c r="G1246">
        <v>57</v>
      </c>
      <c r="H1246">
        <v>0</v>
      </c>
      <c r="I1246">
        <v>0</v>
      </c>
      <c r="J1246">
        <v>3</v>
      </c>
      <c r="K1246">
        <v>2</v>
      </c>
      <c r="L1246" t="s">
        <v>563</v>
      </c>
      <c r="M1246" t="s">
        <v>564</v>
      </c>
      <c r="N1246" t="s">
        <v>77</v>
      </c>
      <c r="O1246" t="s">
        <v>22</v>
      </c>
      <c r="P1246" t="s">
        <v>23</v>
      </c>
      <c r="Q1246" t="s">
        <v>24</v>
      </c>
    </row>
    <row r="1247" spans="1:17" x14ac:dyDescent="0.2">
      <c r="A1247" s="2">
        <v>35078</v>
      </c>
      <c r="B1247" t="s">
        <v>555</v>
      </c>
      <c r="C1247" t="s">
        <v>26</v>
      </c>
      <c r="D1247" t="s">
        <v>27</v>
      </c>
      <c r="E1247" t="s">
        <v>27</v>
      </c>
      <c r="F1247">
        <v>145</v>
      </c>
      <c r="G1247">
        <v>12</v>
      </c>
      <c r="H1247">
        <v>0</v>
      </c>
      <c r="I1247">
        <v>0</v>
      </c>
      <c r="J1247">
        <v>0</v>
      </c>
      <c r="K1247">
        <v>1</v>
      </c>
      <c r="L1247" t="s">
        <v>563</v>
      </c>
      <c r="M1247" t="s">
        <v>170</v>
      </c>
      <c r="N1247" t="s">
        <v>77</v>
      </c>
      <c r="O1247" t="s">
        <v>122</v>
      </c>
      <c r="P1247" t="s">
        <v>23</v>
      </c>
      <c r="Q1247" t="s">
        <v>41</v>
      </c>
    </row>
    <row r="1248" spans="1:17" x14ac:dyDescent="0.2">
      <c r="A1248" s="2">
        <v>35078</v>
      </c>
      <c r="B1248" t="s">
        <v>304</v>
      </c>
      <c r="C1248" t="s">
        <v>25</v>
      </c>
      <c r="D1248" t="s">
        <v>27</v>
      </c>
      <c r="E1248" t="s">
        <v>19</v>
      </c>
      <c r="F1248">
        <v>49</v>
      </c>
      <c r="G1248">
        <v>1</v>
      </c>
      <c r="H1248">
        <v>0</v>
      </c>
      <c r="I1248">
        <v>0</v>
      </c>
      <c r="J1248">
        <v>0</v>
      </c>
      <c r="K1248">
        <v>5</v>
      </c>
      <c r="L1248" t="s">
        <v>563</v>
      </c>
      <c r="M1248" t="s">
        <v>121</v>
      </c>
      <c r="N1248" t="s">
        <v>77</v>
      </c>
      <c r="O1248" t="s">
        <v>122</v>
      </c>
      <c r="P1248" t="s">
        <v>23</v>
      </c>
      <c r="Q1248" t="s">
        <v>41</v>
      </c>
    </row>
    <row r="1249" spans="1:17" x14ac:dyDescent="0.2">
      <c r="A1249" s="2">
        <v>35078</v>
      </c>
      <c r="B1249" t="s">
        <v>136</v>
      </c>
      <c r="C1249" t="s">
        <v>199</v>
      </c>
      <c r="D1249" t="s">
        <v>36</v>
      </c>
      <c r="E1249" t="s">
        <v>36</v>
      </c>
      <c r="F1249">
        <v>20</v>
      </c>
      <c r="G1249">
        <v>29</v>
      </c>
      <c r="H1249">
        <v>0</v>
      </c>
      <c r="I1249">
        <v>0</v>
      </c>
      <c r="J1249">
        <v>0</v>
      </c>
      <c r="K1249">
        <v>2</v>
      </c>
      <c r="L1249" t="s">
        <v>276</v>
      </c>
      <c r="M1249" t="s">
        <v>416</v>
      </c>
      <c r="N1249" t="s">
        <v>149</v>
      </c>
      <c r="O1249" t="s">
        <v>122</v>
      </c>
      <c r="P1249" t="s">
        <v>23</v>
      </c>
      <c r="Q1249" t="s">
        <v>41</v>
      </c>
    </row>
    <row r="1250" spans="1:17" x14ac:dyDescent="0.2">
      <c r="A1250" s="2">
        <v>35078</v>
      </c>
      <c r="B1250" t="s">
        <v>185</v>
      </c>
      <c r="C1250" t="s">
        <v>454</v>
      </c>
      <c r="D1250" t="s">
        <v>27</v>
      </c>
      <c r="E1250" t="s">
        <v>27</v>
      </c>
      <c r="F1250">
        <v>56</v>
      </c>
      <c r="G1250">
        <v>96</v>
      </c>
      <c r="H1250">
        <v>0</v>
      </c>
      <c r="I1250">
        <v>0</v>
      </c>
      <c r="J1250">
        <v>1</v>
      </c>
      <c r="K1250">
        <v>1</v>
      </c>
      <c r="L1250" t="s">
        <v>28</v>
      </c>
      <c r="M1250" t="s">
        <v>412</v>
      </c>
      <c r="N1250" t="s">
        <v>185</v>
      </c>
      <c r="O1250" t="s">
        <v>22</v>
      </c>
      <c r="P1250" t="s">
        <v>23</v>
      </c>
      <c r="Q1250" t="s">
        <v>30</v>
      </c>
    </row>
    <row r="1251" spans="1:17" x14ac:dyDescent="0.2">
      <c r="A1251" s="2">
        <v>35078</v>
      </c>
      <c r="B1251" t="s">
        <v>138</v>
      </c>
      <c r="C1251" t="s">
        <v>150</v>
      </c>
      <c r="D1251" t="s">
        <v>36</v>
      </c>
      <c r="E1251" t="s">
        <v>36</v>
      </c>
      <c r="F1251">
        <v>25</v>
      </c>
      <c r="G1251">
        <v>48</v>
      </c>
      <c r="H1251">
        <v>0</v>
      </c>
      <c r="I1251">
        <v>0</v>
      </c>
      <c r="J1251">
        <v>0</v>
      </c>
      <c r="K1251">
        <v>0</v>
      </c>
      <c r="L1251" t="s">
        <v>276</v>
      </c>
      <c r="M1251" t="s">
        <v>565</v>
      </c>
      <c r="N1251" t="s">
        <v>149</v>
      </c>
      <c r="O1251" t="s">
        <v>122</v>
      </c>
      <c r="P1251" t="s">
        <v>23</v>
      </c>
      <c r="Q1251" t="s">
        <v>30</v>
      </c>
    </row>
    <row r="1252" spans="1:17" x14ac:dyDescent="0.2">
      <c r="A1252" s="2">
        <v>35079</v>
      </c>
      <c r="B1252" t="s">
        <v>183</v>
      </c>
      <c r="C1252" t="s">
        <v>267</v>
      </c>
      <c r="D1252" t="s">
        <v>36</v>
      </c>
      <c r="E1252" t="s">
        <v>36</v>
      </c>
      <c r="F1252">
        <v>23</v>
      </c>
      <c r="G1252">
        <v>80</v>
      </c>
      <c r="H1252">
        <v>0</v>
      </c>
      <c r="I1252">
        <v>0</v>
      </c>
      <c r="J1252">
        <v>2</v>
      </c>
      <c r="K1252">
        <v>1</v>
      </c>
      <c r="L1252" t="s">
        <v>276</v>
      </c>
      <c r="M1252" t="s">
        <v>420</v>
      </c>
      <c r="N1252" t="s">
        <v>149</v>
      </c>
      <c r="O1252" t="s">
        <v>122</v>
      </c>
      <c r="P1252" t="s">
        <v>23</v>
      </c>
      <c r="Q1252" t="s">
        <v>24</v>
      </c>
    </row>
    <row r="1253" spans="1:17" x14ac:dyDescent="0.2">
      <c r="A1253" s="2">
        <v>35079</v>
      </c>
      <c r="B1253" t="s">
        <v>35</v>
      </c>
      <c r="C1253" t="s">
        <v>224</v>
      </c>
      <c r="D1253" t="s">
        <v>36</v>
      </c>
      <c r="E1253" t="s">
        <v>36</v>
      </c>
      <c r="F1253">
        <v>58</v>
      </c>
      <c r="G1253">
        <v>101</v>
      </c>
      <c r="H1253">
        <v>0</v>
      </c>
      <c r="I1253">
        <v>0</v>
      </c>
      <c r="J1253">
        <v>2</v>
      </c>
      <c r="K1253">
        <v>1</v>
      </c>
      <c r="L1253" t="s">
        <v>276</v>
      </c>
      <c r="M1253" t="s">
        <v>565</v>
      </c>
      <c r="N1253" t="s">
        <v>149</v>
      </c>
      <c r="O1253" t="s">
        <v>122</v>
      </c>
      <c r="P1253" t="s">
        <v>23</v>
      </c>
      <c r="Q1253" t="s">
        <v>24</v>
      </c>
    </row>
    <row r="1254" spans="1:17" x14ac:dyDescent="0.2">
      <c r="A1254" s="2">
        <v>35080</v>
      </c>
      <c r="B1254" t="s">
        <v>141</v>
      </c>
      <c r="C1254" t="s">
        <v>339</v>
      </c>
      <c r="D1254" t="s">
        <v>36</v>
      </c>
      <c r="E1254" t="s">
        <v>36</v>
      </c>
      <c r="F1254">
        <v>67</v>
      </c>
      <c r="G1254">
        <v>87</v>
      </c>
      <c r="H1254">
        <v>0</v>
      </c>
      <c r="I1254">
        <v>0</v>
      </c>
      <c r="J1254">
        <v>1</v>
      </c>
      <c r="K1254">
        <v>2</v>
      </c>
      <c r="L1254" t="s">
        <v>276</v>
      </c>
      <c r="M1254" t="s">
        <v>566</v>
      </c>
      <c r="N1254" t="s">
        <v>149</v>
      </c>
      <c r="O1254" t="s">
        <v>122</v>
      </c>
      <c r="P1254" t="s">
        <v>23</v>
      </c>
      <c r="Q1254" t="s">
        <v>41</v>
      </c>
    </row>
    <row r="1255" spans="1:17" x14ac:dyDescent="0.2">
      <c r="A1255" s="2">
        <v>35080</v>
      </c>
      <c r="B1255" t="s">
        <v>555</v>
      </c>
      <c r="C1255" t="s">
        <v>512</v>
      </c>
      <c r="D1255" t="s">
        <v>27</v>
      </c>
      <c r="E1255" t="s">
        <v>27</v>
      </c>
      <c r="F1255">
        <v>145</v>
      </c>
      <c r="G1255">
        <v>95</v>
      </c>
      <c r="H1255">
        <v>0</v>
      </c>
      <c r="I1255">
        <v>0</v>
      </c>
      <c r="J1255">
        <v>3</v>
      </c>
      <c r="K1255">
        <v>0</v>
      </c>
      <c r="L1255" t="s">
        <v>563</v>
      </c>
      <c r="M1255" t="s">
        <v>564</v>
      </c>
      <c r="N1255" t="s">
        <v>77</v>
      </c>
      <c r="O1255" t="s">
        <v>122</v>
      </c>
      <c r="P1255" t="s">
        <v>23</v>
      </c>
      <c r="Q1255" t="s">
        <v>24</v>
      </c>
    </row>
    <row r="1256" spans="1:17" x14ac:dyDescent="0.2">
      <c r="A1256" s="2">
        <v>35080</v>
      </c>
      <c r="B1256" t="s">
        <v>464</v>
      </c>
      <c r="C1256" t="s">
        <v>145</v>
      </c>
      <c r="D1256" t="s">
        <v>115</v>
      </c>
      <c r="E1256" t="s">
        <v>50</v>
      </c>
      <c r="F1256">
        <v>134</v>
      </c>
      <c r="G1256">
        <v>73</v>
      </c>
      <c r="H1256">
        <v>0</v>
      </c>
      <c r="I1256">
        <v>0</v>
      </c>
      <c r="J1256">
        <v>1</v>
      </c>
      <c r="K1256">
        <v>0</v>
      </c>
      <c r="L1256" t="s">
        <v>28</v>
      </c>
      <c r="M1256" t="s">
        <v>465</v>
      </c>
      <c r="N1256" t="s">
        <v>464</v>
      </c>
      <c r="O1256" t="s">
        <v>22</v>
      </c>
      <c r="P1256" t="s">
        <v>23</v>
      </c>
      <c r="Q1256" t="s">
        <v>24</v>
      </c>
    </row>
    <row r="1257" spans="1:17" x14ac:dyDescent="0.2">
      <c r="A1257" s="2">
        <v>35080</v>
      </c>
      <c r="B1257" t="s">
        <v>128</v>
      </c>
      <c r="C1257" t="s">
        <v>296</v>
      </c>
      <c r="D1257" t="s">
        <v>36</v>
      </c>
      <c r="E1257" t="s">
        <v>36</v>
      </c>
      <c r="F1257">
        <v>22</v>
      </c>
      <c r="G1257">
        <v>76</v>
      </c>
      <c r="H1257">
        <v>0</v>
      </c>
      <c r="I1257">
        <v>0</v>
      </c>
      <c r="J1257">
        <v>1</v>
      </c>
      <c r="K1257">
        <v>1</v>
      </c>
      <c r="L1257" t="s">
        <v>276</v>
      </c>
      <c r="M1257" t="s">
        <v>416</v>
      </c>
      <c r="N1257" t="s">
        <v>149</v>
      </c>
      <c r="O1257" t="s">
        <v>122</v>
      </c>
      <c r="P1257" t="s">
        <v>23</v>
      </c>
      <c r="Q1257" t="s">
        <v>30</v>
      </c>
    </row>
    <row r="1258" spans="1:17" x14ac:dyDescent="0.2">
      <c r="A1258" s="2">
        <v>35080</v>
      </c>
      <c r="B1258" t="s">
        <v>77</v>
      </c>
      <c r="C1258" t="s">
        <v>210</v>
      </c>
      <c r="D1258" t="s">
        <v>27</v>
      </c>
      <c r="E1258" t="s">
        <v>27</v>
      </c>
      <c r="F1258">
        <v>19</v>
      </c>
      <c r="G1258">
        <v>82</v>
      </c>
      <c r="H1258">
        <v>0</v>
      </c>
      <c r="I1258">
        <v>0</v>
      </c>
      <c r="J1258">
        <v>2</v>
      </c>
      <c r="K1258">
        <v>0</v>
      </c>
      <c r="L1258" t="s">
        <v>563</v>
      </c>
      <c r="M1258" t="s">
        <v>564</v>
      </c>
      <c r="N1258" t="s">
        <v>77</v>
      </c>
      <c r="O1258" t="s">
        <v>22</v>
      </c>
      <c r="P1258" t="s">
        <v>23</v>
      </c>
      <c r="Q1258" t="s">
        <v>24</v>
      </c>
    </row>
    <row r="1259" spans="1:17" x14ac:dyDescent="0.2">
      <c r="A1259" s="2">
        <v>35081</v>
      </c>
      <c r="B1259" t="s">
        <v>286</v>
      </c>
      <c r="C1259" t="s">
        <v>110</v>
      </c>
      <c r="D1259" t="s">
        <v>50</v>
      </c>
      <c r="E1259" t="s">
        <v>36</v>
      </c>
      <c r="F1259">
        <v>113</v>
      </c>
      <c r="G1259">
        <v>38</v>
      </c>
      <c r="H1259">
        <v>0</v>
      </c>
      <c r="I1259">
        <v>0</v>
      </c>
      <c r="J1259">
        <v>0</v>
      </c>
      <c r="K1259">
        <v>6</v>
      </c>
      <c r="L1259" t="s">
        <v>28</v>
      </c>
      <c r="M1259" t="s">
        <v>567</v>
      </c>
      <c r="N1259" t="s">
        <v>67</v>
      </c>
      <c r="O1259" t="s">
        <v>122</v>
      </c>
      <c r="P1259" t="s">
        <v>23</v>
      </c>
      <c r="Q1259" t="s">
        <v>41</v>
      </c>
    </row>
    <row r="1260" spans="1:17" x14ac:dyDescent="0.2">
      <c r="A1260" s="2">
        <v>35082</v>
      </c>
      <c r="B1260" t="s">
        <v>150</v>
      </c>
      <c r="C1260" t="s">
        <v>35</v>
      </c>
      <c r="D1260" t="s">
        <v>36</v>
      </c>
      <c r="E1260" t="s">
        <v>36</v>
      </c>
      <c r="F1260">
        <v>48</v>
      </c>
      <c r="G1260">
        <v>58</v>
      </c>
      <c r="H1260">
        <v>0</v>
      </c>
      <c r="I1260">
        <v>0</v>
      </c>
      <c r="J1260">
        <v>2</v>
      </c>
      <c r="K1260">
        <v>0</v>
      </c>
      <c r="L1260" t="s">
        <v>276</v>
      </c>
      <c r="M1260" t="s">
        <v>565</v>
      </c>
      <c r="N1260" t="s">
        <v>149</v>
      </c>
      <c r="O1260" t="s">
        <v>122</v>
      </c>
      <c r="P1260" t="s">
        <v>23</v>
      </c>
      <c r="Q1260" t="s">
        <v>24</v>
      </c>
    </row>
    <row r="1261" spans="1:17" x14ac:dyDescent="0.2">
      <c r="A1261" s="2">
        <v>35082</v>
      </c>
      <c r="B1261" t="s">
        <v>120</v>
      </c>
      <c r="C1261" t="s">
        <v>183</v>
      </c>
      <c r="D1261" t="s">
        <v>36</v>
      </c>
      <c r="E1261" t="s">
        <v>36</v>
      </c>
      <c r="F1261">
        <v>37</v>
      </c>
      <c r="G1261">
        <v>23</v>
      </c>
      <c r="H1261">
        <v>0</v>
      </c>
      <c r="I1261">
        <v>0</v>
      </c>
      <c r="J1261">
        <v>2</v>
      </c>
      <c r="K1261">
        <v>1</v>
      </c>
      <c r="L1261" t="s">
        <v>276</v>
      </c>
      <c r="M1261" t="s">
        <v>420</v>
      </c>
      <c r="N1261" t="s">
        <v>149</v>
      </c>
      <c r="O1261" t="s">
        <v>122</v>
      </c>
      <c r="P1261" t="s">
        <v>23</v>
      </c>
      <c r="Q1261" t="s">
        <v>24</v>
      </c>
    </row>
    <row r="1262" spans="1:17" x14ac:dyDescent="0.2">
      <c r="A1262" s="2">
        <v>35082</v>
      </c>
      <c r="B1262" t="s">
        <v>77</v>
      </c>
      <c r="C1262" t="s">
        <v>25</v>
      </c>
      <c r="D1262" t="s">
        <v>27</v>
      </c>
      <c r="E1262" t="s">
        <v>19</v>
      </c>
      <c r="F1262">
        <v>19</v>
      </c>
      <c r="G1262">
        <v>1</v>
      </c>
      <c r="H1262">
        <v>0</v>
      </c>
      <c r="I1262">
        <v>0</v>
      </c>
      <c r="J1262">
        <v>0</v>
      </c>
      <c r="K1262">
        <v>1</v>
      </c>
      <c r="L1262" t="s">
        <v>563</v>
      </c>
      <c r="M1262" t="s">
        <v>121</v>
      </c>
      <c r="N1262" t="s">
        <v>77</v>
      </c>
      <c r="O1262" t="s">
        <v>22</v>
      </c>
      <c r="P1262" t="s">
        <v>23</v>
      </c>
      <c r="Q1262" t="s">
        <v>41</v>
      </c>
    </row>
    <row r="1263" spans="1:17" x14ac:dyDescent="0.2">
      <c r="A1263" s="2">
        <v>35083</v>
      </c>
      <c r="B1263" t="s">
        <v>199</v>
      </c>
      <c r="C1263" t="s">
        <v>128</v>
      </c>
      <c r="D1263" t="s">
        <v>36</v>
      </c>
      <c r="E1263" t="s">
        <v>36</v>
      </c>
      <c r="F1263">
        <v>29</v>
      </c>
      <c r="G1263">
        <v>22</v>
      </c>
      <c r="H1263">
        <v>0</v>
      </c>
      <c r="I1263">
        <v>0</v>
      </c>
      <c r="J1263">
        <v>2</v>
      </c>
      <c r="K1263">
        <v>1</v>
      </c>
      <c r="L1263" t="s">
        <v>276</v>
      </c>
      <c r="M1263" t="s">
        <v>416</v>
      </c>
      <c r="N1263" t="s">
        <v>149</v>
      </c>
      <c r="O1263" t="s">
        <v>122</v>
      </c>
      <c r="P1263" t="s">
        <v>23</v>
      </c>
      <c r="Q1263" t="s">
        <v>24</v>
      </c>
    </row>
    <row r="1264" spans="1:17" x14ac:dyDescent="0.2">
      <c r="A1264" s="2">
        <v>35083</v>
      </c>
      <c r="B1264" t="s">
        <v>26</v>
      </c>
      <c r="C1264" t="s">
        <v>555</v>
      </c>
      <c r="D1264" t="s">
        <v>27</v>
      </c>
      <c r="E1264" t="s">
        <v>27</v>
      </c>
      <c r="F1264">
        <v>12</v>
      </c>
      <c r="G1264">
        <v>145</v>
      </c>
      <c r="H1264">
        <v>0</v>
      </c>
      <c r="I1264">
        <v>0</v>
      </c>
      <c r="J1264">
        <v>1</v>
      </c>
      <c r="K1264">
        <v>0</v>
      </c>
      <c r="L1264" t="s">
        <v>563</v>
      </c>
      <c r="M1264" t="s">
        <v>170</v>
      </c>
      <c r="N1264" t="s">
        <v>77</v>
      </c>
      <c r="O1264" t="s">
        <v>122</v>
      </c>
      <c r="P1264" t="s">
        <v>23</v>
      </c>
      <c r="Q1264" t="s">
        <v>24</v>
      </c>
    </row>
    <row r="1265" spans="1:17" x14ac:dyDescent="0.2">
      <c r="A1265" s="2">
        <v>35084</v>
      </c>
      <c r="B1265" t="s">
        <v>224</v>
      </c>
      <c r="C1265" t="s">
        <v>138</v>
      </c>
      <c r="D1265" t="s">
        <v>36</v>
      </c>
      <c r="E1265" t="s">
        <v>36</v>
      </c>
      <c r="F1265">
        <v>101</v>
      </c>
      <c r="G1265">
        <v>25</v>
      </c>
      <c r="H1265">
        <v>0</v>
      </c>
      <c r="I1265">
        <v>0</v>
      </c>
      <c r="J1265">
        <v>1</v>
      </c>
      <c r="K1265">
        <v>5</v>
      </c>
      <c r="L1265" t="s">
        <v>276</v>
      </c>
      <c r="M1265" t="s">
        <v>565</v>
      </c>
      <c r="N1265" t="s">
        <v>149</v>
      </c>
      <c r="O1265" t="s">
        <v>122</v>
      </c>
      <c r="P1265" t="s">
        <v>23</v>
      </c>
      <c r="Q1265" t="s">
        <v>41</v>
      </c>
    </row>
    <row r="1266" spans="1:17" x14ac:dyDescent="0.2">
      <c r="A1266" s="2">
        <v>35084</v>
      </c>
      <c r="B1266" t="s">
        <v>149</v>
      </c>
      <c r="C1266" t="s">
        <v>267</v>
      </c>
      <c r="D1266" t="s">
        <v>36</v>
      </c>
      <c r="E1266" t="s">
        <v>36</v>
      </c>
      <c r="F1266">
        <v>40</v>
      </c>
      <c r="G1266">
        <v>80</v>
      </c>
      <c r="H1266">
        <v>0</v>
      </c>
      <c r="I1266">
        <v>0</v>
      </c>
      <c r="J1266">
        <v>1</v>
      </c>
      <c r="K1266">
        <v>0</v>
      </c>
      <c r="L1266" t="s">
        <v>276</v>
      </c>
      <c r="M1266" t="s">
        <v>420</v>
      </c>
      <c r="N1266" t="s">
        <v>149</v>
      </c>
      <c r="O1266" t="s">
        <v>22</v>
      </c>
      <c r="P1266" t="s">
        <v>23</v>
      </c>
      <c r="Q1266" t="s">
        <v>24</v>
      </c>
    </row>
    <row r="1267" spans="1:17" x14ac:dyDescent="0.2">
      <c r="A1267" s="2">
        <v>35085</v>
      </c>
      <c r="B1267" t="s">
        <v>26</v>
      </c>
      <c r="C1267" t="s">
        <v>25</v>
      </c>
      <c r="D1267" t="s">
        <v>27</v>
      </c>
      <c r="E1267" t="s">
        <v>19</v>
      </c>
      <c r="F1267">
        <v>12</v>
      </c>
      <c r="G1267">
        <v>1</v>
      </c>
      <c r="H1267">
        <v>0</v>
      </c>
      <c r="I1267">
        <v>0</v>
      </c>
      <c r="J1267">
        <v>2</v>
      </c>
      <c r="K1267">
        <v>0</v>
      </c>
      <c r="L1267" t="s">
        <v>563</v>
      </c>
      <c r="M1267" t="s">
        <v>121</v>
      </c>
      <c r="N1267" t="s">
        <v>77</v>
      </c>
      <c r="O1267" t="s">
        <v>122</v>
      </c>
      <c r="P1267" t="s">
        <v>23</v>
      </c>
      <c r="Q1267" t="s">
        <v>24</v>
      </c>
    </row>
    <row r="1268" spans="1:17" x14ac:dyDescent="0.2">
      <c r="A1268" s="2">
        <v>35085</v>
      </c>
      <c r="B1268" t="s">
        <v>296</v>
      </c>
      <c r="C1268" t="s">
        <v>136</v>
      </c>
      <c r="D1268" t="s">
        <v>36</v>
      </c>
      <c r="E1268" t="s">
        <v>36</v>
      </c>
      <c r="F1268">
        <v>76</v>
      </c>
      <c r="G1268">
        <v>20</v>
      </c>
      <c r="H1268">
        <v>0</v>
      </c>
      <c r="I1268">
        <v>0</v>
      </c>
      <c r="J1268">
        <v>0</v>
      </c>
      <c r="K1268">
        <v>1</v>
      </c>
      <c r="L1268" t="s">
        <v>276</v>
      </c>
      <c r="M1268" t="s">
        <v>416</v>
      </c>
      <c r="N1268" t="s">
        <v>149</v>
      </c>
      <c r="O1268" t="s">
        <v>122</v>
      </c>
      <c r="P1268" t="s">
        <v>23</v>
      </c>
      <c r="Q1268" t="s">
        <v>41</v>
      </c>
    </row>
    <row r="1269" spans="1:17" x14ac:dyDescent="0.2">
      <c r="A1269" s="2">
        <v>35085</v>
      </c>
      <c r="B1269" t="s">
        <v>77</v>
      </c>
      <c r="C1269" t="s">
        <v>555</v>
      </c>
      <c r="D1269" t="s">
        <v>27</v>
      </c>
      <c r="E1269" t="s">
        <v>27</v>
      </c>
      <c r="F1269">
        <v>19</v>
      </c>
      <c r="G1269">
        <v>145</v>
      </c>
      <c r="H1269">
        <v>0</v>
      </c>
      <c r="I1269">
        <v>0</v>
      </c>
      <c r="J1269">
        <v>3</v>
      </c>
      <c r="K1269">
        <v>0</v>
      </c>
      <c r="L1269" t="s">
        <v>563</v>
      </c>
      <c r="M1269" t="s">
        <v>121</v>
      </c>
      <c r="N1269" t="s">
        <v>77</v>
      </c>
      <c r="O1269" t="s">
        <v>22</v>
      </c>
      <c r="P1269" t="s">
        <v>23</v>
      </c>
      <c r="Q1269" t="s">
        <v>24</v>
      </c>
    </row>
    <row r="1270" spans="1:17" x14ac:dyDescent="0.2">
      <c r="A1270" s="2">
        <v>35088</v>
      </c>
      <c r="B1270" t="s">
        <v>267</v>
      </c>
      <c r="C1270" t="s">
        <v>120</v>
      </c>
      <c r="D1270" t="s">
        <v>36</v>
      </c>
      <c r="E1270" t="s">
        <v>36</v>
      </c>
      <c r="F1270">
        <v>82</v>
      </c>
      <c r="G1270">
        <v>32</v>
      </c>
      <c r="H1270">
        <v>0</v>
      </c>
      <c r="I1270">
        <v>0</v>
      </c>
      <c r="J1270">
        <v>3</v>
      </c>
      <c r="K1270">
        <v>3</v>
      </c>
      <c r="L1270" t="s">
        <v>276</v>
      </c>
      <c r="M1270" t="s">
        <v>566</v>
      </c>
      <c r="N1270" t="s">
        <v>149</v>
      </c>
      <c r="O1270" t="s">
        <v>122</v>
      </c>
      <c r="P1270" t="s">
        <v>23</v>
      </c>
      <c r="Q1270" t="s">
        <v>30</v>
      </c>
    </row>
    <row r="1271" spans="1:17" x14ac:dyDescent="0.2">
      <c r="A1271" s="2">
        <v>35088</v>
      </c>
      <c r="B1271" t="s">
        <v>224</v>
      </c>
      <c r="C1271" t="s">
        <v>150</v>
      </c>
      <c r="D1271" t="s">
        <v>36</v>
      </c>
      <c r="E1271" t="s">
        <v>36</v>
      </c>
      <c r="F1271">
        <v>105</v>
      </c>
      <c r="G1271">
        <v>44</v>
      </c>
      <c r="H1271">
        <v>0</v>
      </c>
      <c r="I1271">
        <v>0</v>
      </c>
      <c r="J1271">
        <v>1</v>
      </c>
      <c r="K1271">
        <v>2</v>
      </c>
      <c r="L1271" t="s">
        <v>276</v>
      </c>
      <c r="M1271" t="s">
        <v>416</v>
      </c>
      <c r="N1271" t="s">
        <v>149</v>
      </c>
      <c r="O1271" t="s">
        <v>122</v>
      </c>
      <c r="P1271" t="s">
        <v>23</v>
      </c>
      <c r="Q1271" t="s">
        <v>41</v>
      </c>
    </row>
    <row r="1272" spans="1:17" x14ac:dyDescent="0.2">
      <c r="A1272" s="2">
        <v>35088</v>
      </c>
      <c r="B1272" t="s">
        <v>153</v>
      </c>
      <c r="C1272" t="s">
        <v>123</v>
      </c>
      <c r="D1272" t="s">
        <v>50</v>
      </c>
      <c r="E1272" t="s">
        <v>50</v>
      </c>
      <c r="F1272">
        <v>37</v>
      </c>
      <c r="G1272">
        <v>42</v>
      </c>
      <c r="H1272">
        <v>0</v>
      </c>
      <c r="I1272">
        <v>0</v>
      </c>
      <c r="J1272">
        <v>2</v>
      </c>
      <c r="K1272">
        <v>1</v>
      </c>
      <c r="L1272" t="s">
        <v>28</v>
      </c>
      <c r="M1272" t="s">
        <v>568</v>
      </c>
      <c r="N1272" t="s">
        <v>153</v>
      </c>
      <c r="O1272" t="s">
        <v>22</v>
      </c>
      <c r="P1272" t="s">
        <v>23</v>
      </c>
      <c r="Q1272" t="s">
        <v>24</v>
      </c>
    </row>
    <row r="1273" spans="1:17" x14ac:dyDescent="0.2">
      <c r="A1273" s="2">
        <v>35088</v>
      </c>
      <c r="B1273" t="s">
        <v>113</v>
      </c>
      <c r="C1273" t="s">
        <v>569</v>
      </c>
      <c r="D1273" t="s">
        <v>115</v>
      </c>
      <c r="E1273" t="s">
        <v>115</v>
      </c>
      <c r="F1273">
        <v>43</v>
      </c>
      <c r="G1273">
        <v>172</v>
      </c>
      <c r="H1273">
        <v>0</v>
      </c>
      <c r="I1273">
        <v>0</v>
      </c>
      <c r="J1273">
        <v>3</v>
      </c>
      <c r="K1273">
        <v>0</v>
      </c>
      <c r="L1273" t="s">
        <v>570</v>
      </c>
      <c r="M1273" t="s">
        <v>231</v>
      </c>
      <c r="N1273" t="s">
        <v>113</v>
      </c>
      <c r="O1273" t="s">
        <v>22</v>
      </c>
      <c r="P1273" t="s">
        <v>23</v>
      </c>
      <c r="Q1273" t="s">
        <v>24</v>
      </c>
    </row>
    <row r="1274" spans="1:17" x14ac:dyDescent="0.2">
      <c r="A1274" s="2">
        <v>35088</v>
      </c>
      <c r="B1274" t="s">
        <v>35</v>
      </c>
      <c r="C1274" t="s">
        <v>138</v>
      </c>
      <c r="D1274" t="s">
        <v>36</v>
      </c>
      <c r="E1274" t="s">
        <v>36</v>
      </c>
      <c r="F1274">
        <v>51</v>
      </c>
      <c r="G1274">
        <v>23</v>
      </c>
      <c r="H1274">
        <v>0</v>
      </c>
      <c r="I1274">
        <v>0</v>
      </c>
      <c r="J1274">
        <v>0</v>
      </c>
      <c r="K1274">
        <v>4</v>
      </c>
      <c r="L1274" t="s">
        <v>276</v>
      </c>
      <c r="M1274" t="s">
        <v>565</v>
      </c>
      <c r="N1274" t="s">
        <v>149</v>
      </c>
      <c r="O1274" t="s">
        <v>122</v>
      </c>
      <c r="P1274" t="s">
        <v>23</v>
      </c>
      <c r="Q1274" t="s">
        <v>41</v>
      </c>
    </row>
    <row r="1275" spans="1:17" x14ac:dyDescent="0.2">
      <c r="A1275" s="2">
        <v>35088</v>
      </c>
      <c r="B1275" t="s">
        <v>149</v>
      </c>
      <c r="C1275" t="s">
        <v>183</v>
      </c>
      <c r="D1275" t="s">
        <v>36</v>
      </c>
      <c r="E1275" t="s">
        <v>36</v>
      </c>
      <c r="F1275">
        <v>29</v>
      </c>
      <c r="G1275">
        <v>22</v>
      </c>
      <c r="H1275">
        <v>0</v>
      </c>
      <c r="I1275">
        <v>0</v>
      </c>
      <c r="J1275">
        <v>0</v>
      </c>
      <c r="K1275">
        <v>1</v>
      </c>
      <c r="L1275" t="s">
        <v>276</v>
      </c>
      <c r="M1275" t="s">
        <v>420</v>
      </c>
      <c r="N1275" t="s">
        <v>149</v>
      </c>
      <c r="O1275" t="s">
        <v>22</v>
      </c>
      <c r="P1275" t="s">
        <v>23</v>
      </c>
      <c r="Q1275" t="s">
        <v>41</v>
      </c>
    </row>
    <row r="1276" spans="1:17" x14ac:dyDescent="0.2">
      <c r="A1276" s="2">
        <v>35089</v>
      </c>
      <c r="B1276" t="s">
        <v>296</v>
      </c>
      <c r="C1276" t="s">
        <v>199</v>
      </c>
      <c r="D1276" t="s">
        <v>36</v>
      </c>
      <c r="E1276" t="s">
        <v>36</v>
      </c>
      <c r="F1276">
        <v>68</v>
      </c>
      <c r="G1276">
        <v>19</v>
      </c>
      <c r="H1276">
        <v>0</v>
      </c>
      <c r="I1276">
        <v>0</v>
      </c>
      <c r="J1276">
        <v>0</v>
      </c>
      <c r="K1276">
        <v>2</v>
      </c>
      <c r="L1276" t="s">
        <v>276</v>
      </c>
      <c r="M1276" t="s">
        <v>565</v>
      </c>
      <c r="N1276" t="s">
        <v>149</v>
      </c>
      <c r="O1276" t="s">
        <v>122</v>
      </c>
      <c r="P1276" t="s">
        <v>23</v>
      </c>
      <c r="Q1276" t="s">
        <v>41</v>
      </c>
    </row>
    <row r="1277" spans="1:17" x14ac:dyDescent="0.2">
      <c r="A1277" s="2">
        <v>35089</v>
      </c>
      <c r="B1277" t="s">
        <v>128</v>
      </c>
      <c r="C1277" t="s">
        <v>136</v>
      </c>
      <c r="D1277" t="s">
        <v>36</v>
      </c>
      <c r="E1277" t="s">
        <v>36</v>
      </c>
      <c r="F1277">
        <v>31</v>
      </c>
      <c r="G1277">
        <v>21</v>
      </c>
      <c r="H1277">
        <v>0</v>
      </c>
      <c r="I1277">
        <v>0</v>
      </c>
      <c r="J1277">
        <v>3</v>
      </c>
      <c r="K1277">
        <v>1</v>
      </c>
      <c r="L1277" t="s">
        <v>276</v>
      </c>
      <c r="M1277" t="s">
        <v>416</v>
      </c>
      <c r="N1277" t="s">
        <v>149</v>
      </c>
      <c r="O1277" t="s">
        <v>122</v>
      </c>
      <c r="P1277" t="s">
        <v>23</v>
      </c>
      <c r="Q1277" t="s">
        <v>24</v>
      </c>
    </row>
    <row r="1278" spans="1:17" x14ac:dyDescent="0.2">
      <c r="A1278" s="2">
        <v>35090</v>
      </c>
      <c r="B1278" t="s">
        <v>389</v>
      </c>
      <c r="C1278" t="s">
        <v>569</v>
      </c>
      <c r="D1278" t="s">
        <v>115</v>
      </c>
      <c r="E1278" t="s">
        <v>115</v>
      </c>
      <c r="F1278">
        <v>125</v>
      </c>
      <c r="G1278">
        <v>172</v>
      </c>
      <c r="H1278">
        <v>0</v>
      </c>
      <c r="I1278">
        <v>0</v>
      </c>
      <c r="J1278">
        <v>1</v>
      </c>
      <c r="K1278">
        <v>0</v>
      </c>
      <c r="L1278" t="s">
        <v>570</v>
      </c>
      <c r="M1278" t="s">
        <v>231</v>
      </c>
      <c r="N1278" t="s">
        <v>113</v>
      </c>
      <c r="O1278" t="s">
        <v>122</v>
      </c>
      <c r="P1278" t="s">
        <v>23</v>
      </c>
      <c r="Q1278" t="s">
        <v>24</v>
      </c>
    </row>
    <row r="1279" spans="1:17" x14ac:dyDescent="0.2">
      <c r="A1279" s="2">
        <v>35091</v>
      </c>
      <c r="B1279" t="s">
        <v>149</v>
      </c>
      <c r="C1279" t="s">
        <v>150</v>
      </c>
      <c r="D1279" t="s">
        <v>36</v>
      </c>
      <c r="E1279" t="s">
        <v>36</v>
      </c>
      <c r="F1279">
        <v>29</v>
      </c>
      <c r="G1279">
        <v>44</v>
      </c>
      <c r="H1279">
        <v>0</v>
      </c>
      <c r="I1279">
        <v>0</v>
      </c>
      <c r="J1279">
        <v>2</v>
      </c>
      <c r="K1279">
        <v>1</v>
      </c>
      <c r="L1279" t="s">
        <v>276</v>
      </c>
      <c r="M1279" t="s">
        <v>420</v>
      </c>
      <c r="N1279" t="s">
        <v>149</v>
      </c>
      <c r="O1279" t="s">
        <v>22</v>
      </c>
      <c r="P1279" t="s">
        <v>23</v>
      </c>
      <c r="Q1279" t="s">
        <v>24</v>
      </c>
    </row>
    <row r="1280" spans="1:17" x14ac:dyDescent="0.2">
      <c r="A1280" s="2">
        <v>35091</v>
      </c>
      <c r="B1280" t="s">
        <v>138</v>
      </c>
      <c r="C1280" t="s">
        <v>183</v>
      </c>
      <c r="D1280" t="s">
        <v>36</v>
      </c>
      <c r="E1280" t="s">
        <v>36</v>
      </c>
      <c r="F1280">
        <v>23</v>
      </c>
      <c r="G1280">
        <v>22</v>
      </c>
      <c r="H1280">
        <v>0</v>
      </c>
      <c r="I1280">
        <v>0</v>
      </c>
      <c r="J1280">
        <v>3</v>
      </c>
      <c r="K1280">
        <v>1</v>
      </c>
      <c r="L1280" t="s">
        <v>276</v>
      </c>
      <c r="M1280" t="s">
        <v>565</v>
      </c>
      <c r="N1280" t="s">
        <v>149</v>
      </c>
      <c r="O1280" t="s">
        <v>122</v>
      </c>
      <c r="P1280" t="s">
        <v>23</v>
      </c>
      <c r="Q1280" t="s">
        <v>24</v>
      </c>
    </row>
    <row r="1281" spans="1:17" x14ac:dyDescent="0.2">
      <c r="A1281" s="2">
        <v>35092</v>
      </c>
      <c r="B1281" t="s">
        <v>141</v>
      </c>
      <c r="C1281" t="s">
        <v>128</v>
      </c>
      <c r="D1281" t="s">
        <v>36</v>
      </c>
      <c r="E1281" t="s">
        <v>36</v>
      </c>
      <c r="F1281">
        <v>45</v>
      </c>
      <c r="G1281">
        <v>31</v>
      </c>
      <c r="H1281">
        <v>0</v>
      </c>
      <c r="I1281">
        <v>0</v>
      </c>
      <c r="J1281">
        <v>1</v>
      </c>
      <c r="K1281">
        <v>1</v>
      </c>
      <c r="L1281" t="s">
        <v>276</v>
      </c>
      <c r="M1281" t="s">
        <v>566</v>
      </c>
      <c r="N1281" t="s">
        <v>149</v>
      </c>
      <c r="O1281" t="s">
        <v>122</v>
      </c>
      <c r="P1281" t="s">
        <v>59</v>
      </c>
      <c r="Q1281" t="s">
        <v>41</v>
      </c>
    </row>
    <row r="1282" spans="1:17" x14ac:dyDescent="0.2">
      <c r="A1282" s="2">
        <v>35092</v>
      </c>
      <c r="B1282" t="s">
        <v>113</v>
      </c>
      <c r="C1282" t="s">
        <v>389</v>
      </c>
      <c r="D1282" t="s">
        <v>115</v>
      </c>
      <c r="E1282" t="s">
        <v>115</v>
      </c>
      <c r="F1282">
        <v>43</v>
      </c>
      <c r="G1282">
        <v>125</v>
      </c>
      <c r="H1282">
        <v>0</v>
      </c>
      <c r="I1282">
        <v>0</v>
      </c>
      <c r="J1282">
        <v>4</v>
      </c>
      <c r="K1282">
        <v>0</v>
      </c>
      <c r="L1282" t="s">
        <v>570</v>
      </c>
      <c r="M1282" t="s">
        <v>231</v>
      </c>
      <c r="N1282" t="s">
        <v>113</v>
      </c>
      <c r="O1282" t="s">
        <v>22</v>
      </c>
      <c r="P1282" t="s">
        <v>23</v>
      </c>
      <c r="Q1282" t="s">
        <v>24</v>
      </c>
    </row>
    <row r="1283" spans="1:17" x14ac:dyDescent="0.2">
      <c r="A1283" s="2">
        <v>35094</v>
      </c>
      <c r="B1283" t="s">
        <v>182</v>
      </c>
      <c r="C1283" t="s">
        <v>571</v>
      </c>
      <c r="D1283" t="s">
        <v>115</v>
      </c>
      <c r="E1283" t="s">
        <v>115</v>
      </c>
      <c r="F1283">
        <v>66</v>
      </c>
      <c r="G1283">
        <v>180</v>
      </c>
      <c r="H1283">
        <v>0</v>
      </c>
      <c r="I1283">
        <v>0</v>
      </c>
      <c r="J1283">
        <v>7</v>
      </c>
      <c r="K1283">
        <v>1</v>
      </c>
      <c r="L1283" t="s">
        <v>570</v>
      </c>
      <c r="M1283" t="s">
        <v>441</v>
      </c>
      <c r="N1283" t="s">
        <v>254</v>
      </c>
      <c r="O1283" t="s">
        <v>122</v>
      </c>
      <c r="P1283" t="s">
        <v>23</v>
      </c>
      <c r="Q1283" t="s">
        <v>24</v>
      </c>
    </row>
    <row r="1284" spans="1:17" x14ac:dyDescent="0.2">
      <c r="A1284" s="2">
        <v>35094</v>
      </c>
      <c r="B1284" t="s">
        <v>254</v>
      </c>
      <c r="C1284" t="s">
        <v>572</v>
      </c>
      <c r="D1284" t="s">
        <v>115</v>
      </c>
      <c r="E1284" t="s">
        <v>115</v>
      </c>
      <c r="F1284">
        <v>110</v>
      </c>
      <c r="G1284">
        <v>166</v>
      </c>
      <c r="H1284">
        <v>0</v>
      </c>
      <c r="I1284">
        <v>0</v>
      </c>
      <c r="J1284">
        <v>8</v>
      </c>
      <c r="K1284">
        <v>0</v>
      </c>
      <c r="L1284" t="s">
        <v>570</v>
      </c>
      <c r="M1284" t="s">
        <v>441</v>
      </c>
      <c r="N1284" t="s">
        <v>254</v>
      </c>
      <c r="O1284" t="s">
        <v>22</v>
      </c>
      <c r="P1284" t="s">
        <v>23</v>
      </c>
      <c r="Q1284" t="s">
        <v>24</v>
      </c>
    </row>
    <row r="1285" spans="1:17" x14ac:dyDescent="0.2">
      <c r="A1285" s="2">
        <v>35095</v>
      </c>
      <c r="B1285" t="s">
        <v>113</v>
      </c>
      <c r="C1285" t="s">
        <v>569</v>
      </c>
      <c r="D1285" t="s">
        <v>115</v>
      </c>
      <c r="E1285" t="s">
        <v>115</v>
      </c>
      <c r="F1285">
        <v>43</v>
      </c>
      <c r="G1285">
        <v>172</v>
      </c>
      <c r="H1285">
        <v>0</v>
      </c>
      <c r="I1285">
        <v>0</v>
      </c>
      <c r="J1285">
        <v>2</v>
      </c>
      <c r="K1285">
        <v>0</v>
      </c>
      <c r="L1285" t="s">
        <v>570</v>
      </c>
      <c r="M1285" t="s">
        <v>231</v>
      </c>
      <c r="N1285" t="s">
        <v>113</v>
      </c>
      <c r="O1285" t="s">
        <v>22</v>
      </c>
      <c r="P1285" t="s">
        <v>23</v>
      </c>
      <c r="Q1285" t="s">
        <v>24</v>
      </c>
    </row>
    <row r="1286" spans="1:17" x14ac:dyDescent="0.2">
      <c r="A1286" s="2">
        <v>35095</v>
      </c>
      <c r="B1286" t="s">
        <v>149</v>
      </c>
      <c r="C1286" t="s">
        <v>199</v>
      </c>
      <c r="D1286" t="s">
        <v>36</v>
      </c>
      <c r="E1286" t="s">
        <v>36</v>
      </c>
      <c r="F1286">
        <v>29</v>
      </c>
      <c r="G1286">
        <v>19</v>
      </c>
      <c r="H1286">
        <v>0</v>
      </c>
      <c r="I1286">
        <v>0</v>
      </c>
      <c r="J1286">
        <v>3</v>
      </c>
      <c r="K1286">
        <v>0</v>
      </c>
      <c r="L1286" t="s">
        <v>276</v>
      </c>
      <c r="M1286" t="s">
        <v>420</v>
      </c>
      <c r="N1286" t="s">
        <v>149</v>
      </c>
      <c r="O1286" t="s">
        <v>22</v>
      </c>
      <c r="P1286" t="s">
        <v>23</v>
      </c>
      <c r="Q1286" t="s">
        <v>24</v>
      </c>
    </row>
    <row r="1287" spans="1:17" x14ac:dyDescent="0.2">
      <c r="A1287" s="2">
        <v>35095</v>
      </c>
      <c r="B1287" t="s">
        <v>138</v>
      </c>
      <c r="C1287" t="s">
        <v>128</v>
      </c>
      <c r="D1287" t="s">
        <v>36</v>
      </c>
      <c r="E1287" t="s">
        <v>36</v>
      </c>
      <c r="F1287">
        <v>23</v>
      </c>
      <c r="G1287">
        <v>31</v>
      </c>
      <c r="H1287">
        <v>0</v>
      </c>
      <c r="I1287">
        <v>0</v>
      </c>
      <c r="J1287">
        <v>2</v>
      </c>
      <c r="K1287">
        <v>4</v>
      </c>
      <c r="L1287" t="s">
        <v>276</v>
      </c>
      <c r="M1287" t="s">
        <v>566</v>
      </c>
      <c r="N1287" t="s">
        <v>149</v>
      </c>
      <c r="O1287" t="s">
        <v>122</v>
      </c>
      <c r="P1287" t="s">
        <v>23</v>
      </c>
      <c r="Q1287" t="s">
        <v>41</v>
      </c>
    </row>
    <row r="1288" spans="1:17" x14ac:dyDescent="0.2">
      <c r="A1288" s="2">
        <v>35096</v>
      </c>
      <c r="B1288" t="s">
        <v>254</v>
      </c>
      <c r="C1288" t="s">
        <v>571</v>
      </c>
      <c r="D1288" t="s">
        <v>115</v>
      </c>
      <c r="E1288" t="s">
        <v>115</v>
      </c>
      <c r="F1288">
        <v>110</v>
      </c>
      <c r="G1288">
        <v>180</v>
      </c>
      <c r="H1288">
        <v>0</v>
      </c>
      <c r="I1288">
        <v>0</v>
      </c>
      <c r="J1288">
        <v>4</v>
      </c>
      <c r="K1288">
        <v>1</v>
      </c>
      <c r="L1288" t="s">
        <v>570</v>
      </c>
      <c r="M1288" t="s">
        <v>441</v>
      </c>
      <c r="N1288" t="s">
        <v>254</v>
      </c>
      <c r="O1288" t="s">
        <v>22</v>
      </c>
      <c r="P1288" t="s">
        <v>23</v>
      </c>
      <c r="Q1288" t="s">
        <v>24</v>
      </c>
    </row>
    <row r="1289" spans="1:17" x14ac:dyDescent="0.2">
      <c r="A1289" s="2">
        <v>35096</v>
      </c>
      <c r="B1289" t="s">
        <v>572</v>
      </c>
      <c r="C1289" t="s">
        <v>182</v>
      </c>
      <c r="D1289" t="s">
        <v>115</v>
      </c>
      <c r="E1289" t="s">
        <v>115</v>
      </c>
      <c r="F1289">
        <v>166</v>
      </c>
      <c r="G1289">
        <v>66</v>
      </c>
      <c r="H1289">
        <v>0</v>
      </c>
      <c r="I1289">
        <v>0</v>
      </c>
      <c r="J1289">
        <v>0</v>
      </c>
      <c r="K1289">
        <v>7</v>
      </c>
      <c r="L1289" t="s">
        <v>570</v>
      </c>
      <c r="M1289" t="s">
        <v>441</v>
      </c>
      <c r="N1289" t="s">
        <v>254</v>
      </c>
      <c r="O1289" t="s">
        <v>122</v>
      </c>
      <c r="P1289" t="s">
        <v>23</v>
      </c>
      <c r="Q1289" t="s">
        <v>41</v>
      </c>
    </row>
    <row r="1290" spans="1:17" x14ac:dyDescent="0.2">
      <c r="A1290" s="2">
        <v>35097</v>
      </c>
      <c r="B1290" t="s">
        <v>569</v>
      </c>
      <c r="C1290" t="s">
        <v>389</v>
      </c>
      <c r="D1290" t="s">
        <v>115</v>
      </c>
      <c r="E1290" t="s">
        <v>115</v>
      </c>
      <c r="F1290">
        <v>172</v>
      </c>
      <c r="G1290">
        <v>125</v>
      </c>
      <c r="H1290">
        <v>0</v>
      </c>
      <c r="I1290">
        <v>0</v>
      </c>
      <c r="J1290">
        <v>3</v>
      </c>
      <c r="K1290">
        <v>1</v>
      </c>
      <c r="L1290" t="s">
        <v>570</v>
      </c>
      <c r="M1290" t="s">
        <v>231</v>
      </c>
      <c r="N1290" t="s">
        <v>113</v>
      </c>
      <c r="O1290" t="s">
        <v>122</v>
      </c>
      <c r="P1290" t="s">
        <v>23</v>
      </c>
      <c r="Q1290" t="s">
        <v>24</v>
      </c>
    </row>
    <row r="1291" spans="1:17" x14ac:dyDescent="0.2">
      <c r="A1291" s="2">
        <v>35097</v>
      </c>
      <c r="B1291" t="s">
        <v>32</v>
      </c>
      <c r="C1291" t="s">
        <v>31</v>
      </c>
      <c r="D1291" t="s">
        <v>19</v>
      </c>
      <c r="E1291" t="s">
        <v>19</v>
      </c>
      <c r="F1291">
        <v>112</v>
      </c>
      <c r="G1291">
        <v>57</v>
      </c>
      <c r="H1291">
        <v>0</v>
      </c>
      <c r="I1291">
        <v>0</v>
      </c>
      <c r="J1291">
        <v>0</v>
      </c>
      <c r="K1291">
        <v>1</v>
      </c>
      <c r="L1291" t="s">
        <v>28</v>
      </c>
      <c r="M1291" t="s">
        <v>573</v>
      </c>
      <c r="N1291" t="s">
        <v>32</v>
      </c>
      <c r="O1291" t="s">
        <v>22</v>
      </c>
      <c r="P1291" t="s">
        <v>23</v>
      </c>
      <c r="Q1291" t="s">
        <v>41</v>
      </c>
    </row>
    <row r="1292" spans="1:17" x14ac:dyDescent="0.2">
      <c r="A1292" s="2">
        <v>35098</v>
      </c>
      <c r="B1292" t="s">
        <v>149</v>
      </c>
      <c r="C1292" t="s">
        <v>128</v>
      </c>
      <c r="D1292" t="s">
        <v>36</v>
      </c>
      <c r="E1292" t="s">
        <v>36</v>
      </c>
      <c r="F1292">
        <v>29</v>
      </c>
      <c r="G1292">
        <v>31</v>
      </c>
      <c r="H1292">
        <v>0</v>
      </c>
      <c r="I1292">
        <v>0</v>
      </c>
      <c r="J1292">
        <v>2</v>
      </c>
      <c r="K1292">
        <v>0</v>
      </c>
      <c r="L1292" t="s">
        <v>276</v>
      </c>
      <c r="M1292" t="s">
        <v>420</v>
      </c>
      <c r="N1292" t="s">
        <v>149</v>
      </c>
      <c r="O1292" t="s">
        <v>22</v>
      </c>
      <c r="P1292" t="s">
        <v>23</v>
      </c>
      <c r="Q1292" t="s">
        <v>24</v>
      </c>
    </row>
    <row r="1293" spans="1:17" x14ac:dyDescent="0.2">
      <c r="A1293" s="2">
        <v>35098</v>
      </c>
      <c r="B1293" t="s">
        <v>138</v>
      </c>
      <c r="C1293" t="s">
        <v>199</v>
      </c>
      <c r="D1293" t="s">
        <v>36</v>
      </c>
      <c r="E1293" t="s">
        <v>36</v>
      </c>
      <c r="F1293">
        <v>23</v>
      </c>
      <c r="G1293">
        <v>19</v>
      </c>
      <c r="H1293">
        <v>0</v>
      </c>
      <c r="I1293">
        <v>0</v>
      </c>
      <c r="J1293">
        <v>1</v>
      </c>
      <c r="K1293">
        <v>0</v>
      </c>
      <c r="L1293" t="s">
        <v>276</v>
      </c>
      <c r="M1293" t="s">
        <v>420</v>
      </c>
      <c r="N1293" t="s">
        <v>149</v>
      </c>
      <c r="O1293" t="s">
        <v>122</v>
      </c>
      <c r="P1293" t="s">
        <v>23</v>
      </c>
      <c r="Q1293" t="s">
        <v>24</v>
      </c>
    </row>
    <row r="1294" spans="1:17" x14ac:dyDescent="0.2">
      <c r="A1294" s="2">
        <v>35099</v>
      </c>
      <c r="B1294" t="s">
        <v>17</v>
      </c>
      <c r="C1294" t="s">
        <v>107</v>
      </c>
      <c r="D1294" t="s">
        <v>19</v>
      </c>
      <c r="E1294" t="s">
        <v>19</v>
      </c>
      <c r="F1294">
        <v>56</v>
      </c>
      <c r="G1294">
        <v>39</v>
      </c>
      <c r="H1294">
        <v>0</v>
      </c>
      <c r="I1294">
        <v>0</v>
      </c>
      <c r="J1294">
        <v>1</v>
      </c>
      <c r="K1294">
        <v>1</v>
      </c>
      <c r="L1294" t="s">
        <v>28</v>
      </c>
      <c r="M1294" t="s">
        <v>484</v>
      </c>
      <c r="N1294" t="s">
        <v>17</v>
      </c>
      <c r="O1294" t="s">
        <v>22</v>
      </c>
      <c r="P1294" t="s">
        <v>23</v>
      </c>
      <c r="Q1294" t="s">
        <v>30</v>
      </c>
    </row>
    <row r="1295" spans="1:17" x14ac:dyDescent="0.2">
      <c r="A1295" s="2">
        <v>35099</v>
      </c>
      <c r="B1295" t="s">
        <v>254</v>
      </c>
      <c r="C1295" t="s">
        <v>182</v>
      </c>
      <c r="D1295" t="s">
        <v>115</v>
      </c>
      <c r="E1295" t="s">
        <v>115</v>
      </c>
      <c r="F1295">
        <v>110</v>
      </c>
      <c r="G1295">
        <v>66</v>
      </c>
      <c r="H1295">
        <v>0</v>
      </c>
      <c r="I1295">
        <v>0</v>
      </c>
      <c r="J1295">
        <v>0</v>
      </c>
      <c r="K1295">
        <v>2</v>
      </c>
      <c r="L1295" t="s">
        <v>570</v>
      </c>
      <c r="M1295" t="s">
        <v>441</v>
      </c>
      <c r="N1295" t="s">
        <v>254</v>
      </c>
      <c r="O1295" t="s">
        <v>22</v>
      </c>
      <c r="P1295" t="s">
        <v>23</v>
      </c>
      <c r="Q1295" t="s">
        <v>41</v>
      </c>
    </row>
    <row r="1296" spans="1:17" x14ac:dyDescent="0.2">
      <c r="A1296" s="2">
        <v>35099</v>
      </c>
      <c r="B1296" t="s">
        <v>571</v>
      </c>
      <c r="C1296" t="s">
        <v>572</v>
      </c>
      <c r="D1296" t="s">
        <v>115</v>
      </c>
      <c r="E1296" t="s">
        <v>115</v>
      </c>
      <c r="F1296">
        <v>180</v>
      </c>
      <c r="G1296">
        <v>166</v>
      </c>
      <c r="H1296">
        <v>0</v>
      </c>
      <c r="I1296">
        <v>0</v>
      </c>
      <c r="J1296">
        <v>5</v>
      </c>
      <c r="K1296">
        <v>1</v>
      </c>
      <c r="L1296" t="s">
        <v>570</v>
      </c>
      <c r="M1296" t="s">
        <v>441</v>
      </c>
      <c r="N1296" t="s">
        <v>254</v>
      </c>
      <c r="O1296" t="s">
        <v>122</v>
      </c>
      <c r="P1296" t="s">
        <v>23</v>
      </c>
      <c r="Q1296" t="s">
        <v>24</v>
      </c>
    </row>
    <row r="1297" spans="1:17" x14ac:dyDescent="0.2">
      <c r="A1297" s="2">
        <v>35099</v>
      </c>
      <c r="B1297" t="s">
        <v>113</v>
      </c>
      <c r="C1297" t="s">
        <v>389</v>
      </c>
      <c r="D1297" t="s">
        <v>115</v>
      </c>
      <c r="E1297" t="s">
        <v>115</v>
      </c>
      <c r="F1297">
        <v>43</v>
      </c>
      <c r="G1297">
        <v>125</v>
      </c>
      <c r="H1297">
        <v>0</v>
      </c>
      <c r="I1297">
        <v>0</v>
      </c>
      <c r="J1297">
        <v>1</v>
      </c>
      <c r="K1297">
        <v>0</v>
      </c>
      <c r="L1297" t="s">
        <v>570</v>
      </c>
      <c r="M1297" t="s">
        <v>231</v>
      </c>
      <c r="N1297" t="s">
        <v>113</v>
      </c>
      <c r="O1297" t="s">
        <v>22</v>
      </c>
      <c r="P1297" t="s">
        <v>23</v>
      </c>
      <c r="Q1297" t="s">
        <v>24</v>
      </c>
    </row>
    <row r="1298" spans="1:17" x14ac:dyDescent="0.2">
      <c r="A1298" s="2">
        <v>35102</v>
      </c>
      <c r="B1298" t="s">
        <v>107</v>
      </c>
      <c r="C1298" t="s">
        <v>26</v>
      </c>
      <c r="D1298" t="s">
        <v>19</v>
      </c>
      <c r="E1298" t="s">
        <v>27</v>
      </c>
      <c r="F1298">
        <v>39</v>
      </c>
      <c r="G1298">
        <v>8</v>
      </c>
      <c r="H1298">
        <v>0</v>
      </c>
      <c r="I1298">
        <v>0</v>
      </c>
      <c r="J1298">
        <v>2</v>
      </c>
      <c r="K1298">
        <v>1</v>
      </c>
      <c r="L1298" t="s">
        <v>28</v>
      </c>
      <c r="M1298" t="s">
        <v>574</v>
      </c>
      <c r="N1298" t="s">
        <v>107</v>
      </c>
      <c r="O1298" t="s">
        <v>22</v>
      </c>
      <c r="P1298" t="s">
        <v>23</v>
      </c>
      <c r="Q1298" t="s">
        <v>24</v>
      </c>
    </row>
    <row r="1299" spans="1:17" x14ac:dyDescent="0.2">
      <c r="A1299" s="2">
        <v>35102</v>
      </c>
      <c r="B1299" t="s">
        <v>76</v>
      </c>
      <c r="C1299" t="s">
        <v>249</v>
      </c>
      <c r="D1299" t="s">
        <v>50</v>
      </c>
      <c r="E1299" t="s">
        <v>50</v>
      </c>
      <c r="F1299">
        <v>53</v>
      </c>
      <c r="G1299">
        <v>70</v>
      </c>
      <c r="H1299">
        <v>0</v>
      </c>
      <c r="I1299">
        <v>0</v>
      </c>
      <c r="J1299">
        <v>1</v>
      </c>
      <c r="K1299">
        <v>7</v>
      </c>
      <c r="L1299" t="s">
        <v>247</v>
      </c>
      <c r="M1299" t="s">
        <v>193</v>
      </c>
      <c r="N1299" t="s">
        <v>184</v>
      </c>
      <c r="O1299" t="s">
        <v>122</v>
      </c>
      <c r="P1299" t="s">
        <v>23</v>
      </c>
      <c r="Q1299" t="s">
        <v>41</v>
      </c>
    </row>
    <row r="1300" spans="1:17" x14ac:dyDescent="0.2">
      <c r="A1300" s="2">
        <v>35102</v>
      </c>
      <c r="B1300" t="s">
        <v>184</v>
      </c>
      <c r="C1300" t="s">
        <v>95</v>
      </c>
      <c r="D1300" t="s">
        <v>50</v>
      </c>
      <c r="E1300" t="s">
        <v>50</v>
      </c>
      <c r="F1300">
        <v>89</v>
      </c>
      <c r="G1300">
        <v>5</v>
      </c>
      <c r="H1300">
        <v>0</v>
      </c>
      <c r="I1300">
        <v>0</v>
      </c>
      <c r="J1300">
        <v>0</v>
      </c>
      <c r="K1300">
        <v>2</v>
      </c>
      <c r="L1300" t="s">
        <v>247</v>
      </c>
      <c r="M1300" t="s">
        <v>193</v>
      </c>
      <c r="N1300" t="s">
        <v>184</v>
      </c>
      <c r="O1300" t="s">
        <v>22</v>
      </c>
      <c r="P1300" t="s">
        <v>23</v>
      </c>
      <c r="Q1300" t="s">
        <v>41</v>
      </c>
    </row>
    <row r="1301" spans="1:17" x14ac:dyDescent="0.2">
      <c r="A1301" s="2">
        <v>35102</v>
      </c>
      <c r="B1301" t="s">
        <v>110</v>
      </c>
      <c r="C1301" t="s">
        <v>97</v>
      </c>
      <c r="D1301" t="s">
        <v>36</v>
      </c>
      <c r="E1301" t="s">
        <v>50</v>
      </c>
      <c r="F1301">
        <v>33</v>
      </c>
      <c r="G1301">
        <v>99</v>
      </c>
      <c r="H1301">
        <v>0</v>
      </c>
      <c r="I1301">
        <v>0</v>
      </c>
      <c r="J1301">
        <v>2</v>
      </c>
      <c r="K1301">
        <v>0</v>
      </c>
      <c r="L1301" t="s">
        <v>28</v>
      </c>
      <c r="M1301" t="s">
        <v>142</v>
      </c>
      <c r="N1301" t="s">
        <v>110</v>
      </c>
      <c r="O1301" t="s">
        <v>22</v>
      </c>
      <c r="P1301" t="s">
        <v>23</v>
      </c>
      <c r="Q1301" t="s">
        <v>24</v>
      </c>
    </row>
    <row r="1302" spans="1:17" x14ac:dyDescent="0.2">
      <c r="A1302" s="2">
        <v>35102</v>
      </c>
      <c r="B1302" t="s">
        <v>106</v>
      </c>
      <c r="C1302" t="s">
        <v>49</v>
      </c>
      <c r="D1302" t="s">
        <v>50</v>
      </c>
      <c r="E1302" t="s">
        <v>50</v>
      </c>
      <c r="F1302">
        <v>4</v>
      </c>
      <c r="G1302">
        <v>9</v>
      </c>
      <c r="H1302">
        <v>0</v>
      </c>
      <c r="I1302">
        <v>0</v>
      </c>
      <c r="J1302">
        <v>1</v>
      </c>
      <c r="K1302">
        <v>0</v>
      </c>
      <c r="L1302" t="s">
        <v>28</v>
      </c>
      <c r="M1302" t="s">
        <v>575</v>
      </c>
      <c r="N1302" t="s">
        <v>106</v>
      </c>
      <c r="O1302" t="s">
        <v>22</v>
      </c>
      <c r="P1302" t="s">
        <v>23</v>
      </c>
      <c r="Q1302" t="s">
        <v>24</v>
      </c>
    </row>
    <row r="1303" spans="1:17" x14ac:dyDescent="0.2">
      <c r="A1303" s="2">
        <v>35104</v>
      </c>
      <c r="B1303" t="s">
        <v>76</v>
      </c>
      <c r="C1303" t="s">
        <v>95</v>
      </c>
      <c r="D1303" t="s">
        <v>50</v>
      </c>
      <c r="E1303" t="s">
        <v>50</v>
      </c>
      <c r="F1303">
        <v>53</v>
      </c>
      <c r="G1303">
        <v>5</v>
      </c>
      <c r="H1303">
        <v>0</v>
      </c>
      <c r="I1303">
        <v>0</v>
      </c>
      <c r="J1303">
        <v>0</v>
      </c>
      <c r="K1303">
        <v>3</v>
      </c>
      <c r="L1303" t="s">
        <v>247</v>
      </c>
      <c r="M1303" t="s">
        <v>193</v>
      </c>
      <c r="N1303" t="s">
        <v>184</v>
      </c>
      <c r="O1303" t="s">
        <v>122</v>
      </c>
      <c r="P1303" t="s">
        <v>23</v>
      </c>
      <c r="Q1303" t="s">
        <v>41</v>
      </c>
    </row>
    <row r="1304" spans="1:17" x14ac:dyDescent="0.2">
      <c r="A1304" s="2">
        <v>35104</v>
      </c>
      <c r="B1304" t="s">
        <v>184</v>
      </c>
      <c r="C1304" t="s">
        <v>249</v>
      </c>
      <c r="D1304" t="s">
        <v>50</v>
      </c>
      <c r="E1304" t="s">
        <v>50</v>
      </c>
      <c r="F1304">
        <v>89</v>
      </c>
      <c r="G1304">
        <v>70</v>
      </c>
      <c r="H1304">
        <v>0</v>
      </c>
      <c r="I1304">
        <v>0</v>
      </c>
      <c r="J1304">
        <v>0</v>
      </c>
      <c r="K1304">
        <v>0</v>
      </c>
      <c r="L1304" t="s">
        <v>247</v>
      </c>
      <c r="M1304" t="s">
        <v>193</v>
      </c>
      <c r="N1304" t="s">
        <v>184</v>
      </c>
      <c r="O1304" t="s">
        <v>22</v>
      </c>
      <c r="P1304" t="s">
        <v>23</v>
      </c>
      <c r="Q1304" t="s">
        <v>30</v>
      </c>
    </row>
    <row r="1305" spans="1:17" x14ac:dyDescent="0.2">
      <c r="A1305" s="2">
        <v>35104</v>
      </c>
      <c r="B1305" t="s">
        <v>114</v>
      </c>
      <c r="C1305" t="s">
        <v>70</v>
      </c>
      <c r="D1305" t="s">
        <v>115</v>
      </c>
      <c r="E1305" t="s">
        <v>50</v>
      </c>
      <c r="F1305">
        <v>72</v>
      </c>
      <c r="G1305">
        <v>50</v>
      </c>
      <c r="H1305">
        <v>0</v>
      </c>
      <c r="I1305">
        <v>0</v>
      </c>
      <c r="J1305">
        <v>1</v>
      </c>
      <c r="K1305">
        <v>0</v>
      </c>
      <c r="L1305" t="s">
        <v>447</v>
      </c>
      <c r="M1305" t="s">
        <v>226</v>
      </c>
      <c r="N1305" t="s">
        <v>114</v>
      </c>
      <c r="O1305" t="s">
        <v>22</v>
      </c>
      <c r="P1305" t="s">
        <v>23</v>
      </c>
      <c r="Q1305" t="s">
        <v>24</v>
      </c>
    </row>
    <row r="1306" spans="1:17" x14ac:dyDescent="0.2">
      <c r="A1306" s="2">
        <v>35105</v>
      </c>
      <c r="B1306" t="s">
        <v>55</v>
      </c>
      <c r="C1306" t="s">
        <v>143</v>
      </c>
      <c r="D1306" t="s">
        <v>57</v>
      </c>
      <c r="E1306" t="s">
        <v>115</v>
      </c>
      <c r="F1306">
        <v>54</v>
      </c>
      <c r="G1306">
        <v>30</v>
      </c>
      <c r="H1306">
        <v>0</v>
      </c>
      <c r="I1306">
        <v>0</v>
      </c>
      <c r="J1306">
        <v>1</v>
      </c>
      <c r="K1306">
        <v>4</v>
      </c>
      <c r="L1306" t="s">
        <v>28</v>
      </c>
      <c r="M1306" t="s">
        <v>576</v>
      </c>
      <c r="N1306" t="s">
        <v>55</v>
      </c>
      <c r="O1306" t="s">
        <v>22</v>
      </c>
      <c r="P1306" t="s">
        <v>23</v>
      </c>
      <c r="Q1306" t="s">
        <v>41</v>
      </c>
    </row>
    <row r="1307" spans="1:17" x14ac:dyDescent="0.2">
      <c r="A1307" s="2">
        <v>35106</v>
      </c>
      <c r="B1307" t="s">
        <v>464</v>
      </c>
      <c r="C1307" t="s">
        <v>31</v>
      </c>
      <c r="D1307" t="s">
        <v>115</v>
      </c>
      <c r="E1307" t="s">
        <v>19</v>
      </c>
      <c r="F1307">
        <v>113</v>
      </c>
      <c r="G1307">
        <v>57</v>
      </c>
      <c r="H1307">
        <v>0</v>
      </c>
      <c r="I1307">
        <v>0</v>
      </c>
      <c r="J1307">
        <v>1</v>
      </c>
      <c r="K1307">
        <v>0</v>
      </c>
      <c r="L1307" t="s">
        <v>28</v>
      </c>
      <c r="M1307" t="s">
        <v>577</v>
      </c>
      <c r="N1307" t="s">
        <v>464</v>
      </c>
      <c r="O1307" t="s">
        <v>22</v>
      </c>
      <c r="P1307" t="s">
        <v>23</v>
      </c>
      <c r="Q1307" t="s">
        <v>24</v>
      </c>
    </row>
    <row r="1308" spans="1:17" x14ac:dyDescent="0.2">
      <c r="A1308" s="2">
        <v>35106</v>
      </c>
      <c r="B1308" t="s">
        <v>184</v>
      </c>
      <c r="C1308" t="s">
        <v>76</v>
      </c>
      <c r="D1308" t="s">
        <v>50</v>
      </c>
      <c r="E1308" t="s">
        <v>50</v>
      </c>
      <c r="F1308">
        <v>89</v>
      </c>
      <c r="G1308">
        <v>53</v>
      </c>
      <c r="H1308">
        <v>0</v>
      </c>
      <c r="I1308">
        <v>0</v>
      </c>
      <c r="J1308">
        <v>1</v>
      </c>
      <c r="K1308">
        <v>4</v>
      </c>
      <c r="L1308" t="s">
        <v>247</v>
      </c>
      <c r="M1308" t="s">
        <v>193</v>
      </c>
      <c r="N1308" t="s">
        <v>184</v>
      </c>
      <c r="O1308" t="s">
        <v>22</v>
      </c>
      <c r="P1308" t="s">
        <v>23</v>
      </c>
      <c r="Q1308" t="s">
        <v>41</v>
      </c>
    </row>
    <row r="1309" spans="1:17" x14ac:dyDescent="0.2">
      <c r="A1309" s="2">
        <v>35106</v>
      </c>
      <c r="B1309" t="s">
        <v>42</v>
      </c>
      <c r="C1309" t="s">
        <v>17</v>
      </c>
      <c r="D1309" t="s">
        <v>19</v>
      </c>
      <c r="E1309" t="s">
        <v>19</v>
      </c>
      <c r="F1309">
        <v>67</v>
      </c>
      <c r="G1309">
        <v>56</v>
      </c>
      <c r="H1309">
        <v>0</v>
      </c>
      <c r="I1309">
        <v>0</v>
      </c>
      <c r="J1309">
        <v>1</v>
      </c>
      <c r="K1309">
        <v>3</v>
      </c>
      <c r="L1309" t="s">
        <v>28</v>
      </c>
      <c r="M1309" t="s">
        <v>44</v>
      </c>
      <c r="N1309" t="s">
        <v>42</v>
      </c>
      <c r="O1309" t="s">
        <v>22</v>
      </c>
      <c r="P1309" t="s">
        <v>23</v>
      </c>
      <c r="Q1309" t="s">
        <v>41</v>
      </c>
    </row>
    <row r="1310" spans="1:17" x14ac:dyDescent="0.2">
      <c r="A1310" s="2">
        <v>35106</v>
      </c>
      <c r="B1310" t="s">
        <v>95</v>
      </c>
      <c r="C1310" t="s">
        <v>249</v>
      </c>
      <c r="D1310" t="s">
        <v>50</v>
      </c>
      <c r="E1310" t="s">
        <v>50</v>
      </c>
      <c r="F1310">
        <v>5</v>
      </c>
      <c r="G1310">
        <v>70</v>
      </c>
      <c r="H1310">
        <v>0</v>
      </c>
      <c r="I1310">
        <v>0</v>
      </c>
      <c r="J1310">
        <v>3</v>
      </c>
      <c r="K1310">
        <v>1</v>
      </c>
      <c r="L1310" t="s">
        <v>247</v>
      </c>
      <c r="M1310" t="s">
        <v>193</v>
      </c>
      <c r="N1310" t="s">
        <v>184</v>
      </c>
      <c r="O1310" t="s">
        <v>122</v>
      </c>
      <c r="P1310" t="s">
        <v>23</v>
      </c>
      <c r="Q1310" t="s">
        <v>24</v>
      </c>
    </row>
    <row r="1311" spans="1:17" x14ac:dyDescent="0.2">
      <c r="A1311" s="2">
        <v>35109</v>
      </c>
      <c r="B1311" t="s">
        <v>55</v>
      </c>
      <c r="C1311" t="s">
        <v>143</v>
      </c>
      <c r="D1311" t="s">
        <v>57</v>
      </c>
      <c r="E1311" t="s">
        <v>115</v>
      </c>
      <c r="F1311">
        <v>54</v>
      </c>
      <c r="G1311">
        <v>30</v>
      </c>
      <c r="H1311">
        <v>0</v>
      </c>
      <c r="I1311">
        <v>0</v>
      </c>
      <c r="J1311">
        <v>3</v>
      </c>
      <c r="K1311">
        <v>0</v>
      </c>
      <c r="L1311" t="s">
        <v>28</v>
      </c>
      <c r="M1311" t="s">
        <v>578</v>
      </c>
      <c r="N1311" t="s">
        <v>55</v>
      </c>
      <c r="O1311" t="s">
        <v>22</v>
      </c>
      <c r="P1311" t="s">
        <v>23</v>
      </c>
      <c r="Q1311" t="s">
        <v>24</v>
      </c>
    </row>
    <row r="1312" spans="1:17" x14ac:dyDescent="0.2">
      <c r="A1312" s="2">
        <v>35109</v>
      </c>
      <c r="B1312" t="s">
        <v>17</v>
      </c>
      <c r="C1312" t="s">
        <v>38</v>
      </c>
      <c r="D1312" t="s">
        <v>19</v>
      </c>
      <c r="E1312" t="s">
        <v>19</v>
      </c>
      <c r="F1312">
        <v>56</v>
      </c>
      <c r="G1312">
        <v>65</v>
      </c>
      <c r="H1312">
        <v>0</v>
      </c>
      <c r="I1312">
        <v>0</v>
      </c>
      <c r="J1312">
        <v>4</v>
      </c>
      <c r="K1312">
        <v>1</v>
      </c>
      <c r="L1312" t="s">
        <v>28</v>
      </c>
      <c r="M1312" t="s">
        <v>473</v>
      </c>
      <c r="N1312" t="s">
        <v>17</v>
      </c>
      <c r="O1312" t="s">
        <v>22</v>
      </c>
      <c r="P1312" t="s">
        <v>23</v>
      </c>
      <c r="Q1312" t="s">
        <v>24</v>
      </c>
    </row>
    <row r="1313" spans="1:17" x14ac:dyDescent="0.2">
      <c r="A1313" s="2">
        <v>35109</v>
      </c>
      <c r="B1313" t="s">
        <v>107</v>
      </c>
      <c r="C1313" t="s">
        <v>42</v>
      </c>
      <c r="D1313" t="s">
        <v>19</v>
      </c>
      <c r="E1313" t="s">
        <v>19</v>
      </c>
      <c r="F1313">
        <v>39</v>
      </c>
      <c r="G1313">
        <v>67</v>
      </c>
      <c r="H1313">
        <v>0</v>
      </c>
      <c r="I1313">
        <v>0</v>
      </c>
      <c r="J1313">
        <v>4</v>
      </c>
      <c r="K1313">
        <v>0</v>
      </c>
      <c r="L1313" t="s">
        <v>28</v>
      </c>
      <c r="M1313" t="s">
        <v>500</v>
      </c>
      <c r="N1313" t="s">
        <v>107</v>
      </c>
      <c r="O1313" t="s">
        <v>22</v>
      </c>
      <c r="P1313" t="s">
        <v>23</v>
      </c>
      <c r="Q1313" t="s">
        <v>24</v>
      </c>
    </row>
    <row r="1314" spans="1:17" x14ac:dyDescent="0.2">
      <c r="A1314" s="2">
        <v>35109</v>
      </c>
      <c r="B1314" t="s">
        <v>180</v>
      </c>
      <c r="C1314" t="s">
        <v>317</v>
      </c>
      <c r="D1314" t="s">
        <v>50</v>
      </c>
      <c r="E1314" t="s">
        <v>50</v>
      </c>
      <c r="F1314">
        <v>28</v>
      </c>
      <c r="G1314">
        <v>86</v>
      </c>
      <c r="H1314">
        <v>0</v>
      </c>
      <c r="I1314">
        <v>0</v>
      </c>
      <c r="J1314">
        <v>3</v>
      </c>
      <c r="K1314">
        <v>2</v>
      </c>
      <c r="L1314" t="s">
        <v>28</v>
      </c>
      <c r="M1314" t="s">
        <v>439</v>
      </c>
      <c r="N1314" t="s">
        <v>180</v>
      </c>
      <c r="O1314" t="s">
        <v>22</v>
      </c>
      <c r="P1314" t="s">
        <v>23</v>
      </c>
      <c r="Q1314" t="s">
        <v>24</v>
      </c>
    </row>
    <row r="1315" spans="1:17" x14ac:dyDescent="0.2">
      <c r="A1315" s="2">
        <v>35111</v>
      </c>
      <c r="B1315" t="s">
        <v>386</v>
      </c>
      <c r="C1315" t="s">
        <v>81</v>
      </c>
      <c r="D1315" t="s">
        <v>50</v>
      </c>
      <c r="E1315" t="s">
        <v>50</v>
      </c>
      <c r="F1315">
        <v>141</v>
      </c>
      <c r="G1315">
        <v>131</v>
      </c>
      <c r="H1315">
        <v>0</v>
      </c>
      <c r="I1315">
        <v>0</v>
      </c>
      <c r="J1315">
        <v>0</v>
      </c>
      <c r="K1315">
        <v>0</v>
      </c>
      <c r="L1315" t="s">
        <v>28</v>
      </c>
      <c r="M1315" t="s">
        <v>433</v>
      </c>
      <c r="N1315" t="s">
        <v>145</v>
      </c>
      <c r="O1315" t="s">
        <v>122</v>
      </c>
      <c r="P1315" t="s">
        <v>23</v>
      </c>
      <c r="Q1315" t="s">
        <v>30</v>
      </c>
    </row>
    <row r="1316" spans="1:17" x14ac:dyDescent="0.2">
      <c r="A1316" s="2">
        <v>35111</v>
      </c>
      <c r="B1316" t="s">
        <v>239</v>
      </c>
      <c r="C1316" t="s">
        <v>31</v>
      </c>
      <c r="D1316" t="s">
        <v>115</v>
      </c>
      <c r="E1316" t="s">
        <v>19</v>
      </c>
      <c r="F1316">
        <v>97</v>
      </c>
      <c r="G1316">
        <v>57</v>
      </c>
      <c r="H1316">
        <v>0</v>
      </c>
      <c r="I1316">
        <v>0</v>
      </c>
      <c r="J1316">
        <v>0</v>
      </c>
      <c r="K1316">
        <v>2</v>
      </c>
      <c r="L1316" t="s">
        <v>28</v>
      </c>
      <c r="M1316" t="s">
        <v>165</v>
      </c>
      <c r="N1316" t="s">
        <v>166</v>
      </c>
      <c r="O1316" t="s">
        <v>122</v>
      </c>
      <c r="P1316" t="s">
        <v>23</v>
      </c>
      <c r="Q1316" t="s">
        <v>41</v>
      </c>
    </row>
    <row r="1317" spans="1:17" x14ac:dyDescent="0.2">
      <c r="A1317" s="2">
        <v>35111</v>
      </c>
      <c r="B1317" t="s">
        <v>114</v>
      </c>
      <c r="C1317" t="s">
        <v>70</v>
      </c>
      <c r="D1317" t="s">
        <v>115</v>
      </c>
      <c r="E1317" t="s">
        <v>50</v>
      </c>
      <c r="F1317">
        <v>72</v>
      </c>
      <c r="G1317">
        <v>50</v>
      </c>
      <c r="H1317">
        <v>0</v>
      </c>
      <c r="I1317">
        <v>0</v>
      </c>
      <c r="J1317">
        <v>5</v>
      </c>
      <c r="K1317">
        <v>2</v>
      </c>
      <c r="L1317" t="s">
        <v>447</v>
      </c>
      <c r="M1317" t="s">
        <v>226</v>
      </c>
      <c r="N1317" t="s">
        <v>114</v>
      </c>
      <c r="O1317" t="s">
        <v>22</v>
      </c>
      <c r="P1317" t="s">
        <v>23</v>
      </c>
      <c r="Q1317" t="s">
        <v>24</v>
      </c>
    </row>
    <row r="1318" spans="1:17" x14ac:dyDescent="0.2">
      <c r="A1318" s="2">
        <v>35113</v>
      </c>
      <c r="B1318" t="s">
        <v>166</v>
      </c>
      <c r="C1318" t="s">
        <v>31</v>
      </c>
      <c r="D1318" t="s">
        <v>115</v>
      </c>
      <c r="E1318" t="s">
        <v>19</v>
      </c>
      <c r="F1318">
        <v>84</v>
      </c>
      <c r="G1318">
        <v>57</v>
      </c>
      <c r="H1318">
        <v>0</v>
      </c>
      <c r="I1318">
        <v>0</v>
      </c>
      <c r="J1318">
        <v>1</v>
      </c>
      <c r="K1318">
        <v>1</v>
      </c>
      <c r="L1318" t="s">
        <v>28</v>
      </c>
      <c r="M1318" t="s">
        <v>165</v>
      </c>
      <c r="N1318" t="s">
        <v>166</v>
      </c>
      <c r="O1318" t="s">
        <v>22</v>
      </c>
      <c r="P1318" t="s">
        <v>23</v>
      </c>
      <c r="Q1318" t="s">
        <v>30</v>
      </c>
    </row>
    <row r="1319" spans="1:17" x14ac:dyDescent="0.2">
      <c r="A1319" s="2">
        <v>35114</v>
      </c>
      <c r="B1319" t="s">
        <v>143</v>
      </c>
      <c r="C1319" t="s">
        <v>90</v>
      </c>
      <c r="D1319" t="s">
        <v>115</v>
      </c>
      <c r="E1319" t="s">
        <v>50</v>
      </c>
      <c r="F1319">
        <v>30</v>
      </c>
      <c r="G1319">
        <v>35</v>
      </c>
      <c r="H1319">
        <v>0</v>
      </c>
      <c r="I1319">
        <v>0</v>
      </c>
      <c r="J1319">
        <v>5</v>
      </c>
      <c r="K1319">
        <v>0</v>
      </c>
      <c r="L1319" t="s">
        <v>252</v>
      </c>
      <c r="M1319" t="s">
        <v>434</v>
      </c>
      <c r="N1319" t="s">
        <v>254</v>
      </c>
      <c r="O1319" t="s">
        <v>122</v>
      </c>
      <c r="P1319" t="s">
        <v>23</v>
      </c>
      <c r="Q1319" t="s">
        <v>24</v>
      </c>
    </row>
    <row r="1320" spans="1:17" x14ac:dyDescent="0.2">
      <c r="A1320" s="2">
        <v>35115</v>
      </c>
      <c r="B1320" t="s">
        <v>145</v>
      </c>
      <c r="C1320" t="s">
        <v>81</v>
      </c>
      <c r="D1320" t="s">
        <v>50</v>
      </c>
      <c r="E1320" t="s">
        <v>50</v>
      </c>
      <c r="F1320">
        <v>75</v>
      </c>
      <c r="G1320">
        <v>131</v>
      </c>
      <c r="H1320">
        <v>0</v>
      </c>
      <c r="I1320">
        <v>0</v>
      </c>
      <c r="J1320">
        <v>1</v>
      </c>
      <c r="K1320">
        <v>0</v>
      </c>
      <c r="L1320" t="s">
        <v>28</v>
      </c>
      <c r="M1320" t="s">
        <v>146</v>
      </c>
      <c r="N1320" t="s">
        <v>145</v>
      </c>
      <c r="O1320" t="s">
        <v>22</v>
      </c>
      <c r="P1320" t="s">
        <v>23</v>
      </c>
      <c r="Q1320" t="s">
        <v>24</v>
      </c>
    </row>
    <row r="1321" spans="1:17" x14ac:dyDescent="0.2">
      <c r="A1321" s="2">
        <v>35116</v>
      </c>
      <c r="B1321" t="s">
        <v>67</v>
      </c>
      <c r="C1321" t="s">
        <v>153</v>
      </c>
      <c r="D1321" t="s">
        <v>50</v>
      </c>
      <c r="E1321" t="s">
        <v>50</v>
      </c>
      <c r="F1321">
        <v>7</v>
      </c>
      <c r="G1321">
        <v>41</v>
      </c>
      <c r="H1321">
        <v>0</v>
      </c>
      <c r="I1321">
        <v>0</v>
      </c>
      <c r="J1321">
        <v>3</v>
      </c>
      <c r="K1321">
        <v>1</v>
      </c>
      <c r="L1321" t="s">
        <v>28</v>
      </c>
      <c r="M1321" t="s">
        <v>579</v>
      </c>
      <c r="N1321" t="s">
        <v>67</v>
      </c>
      <c r="O1321" t="s">
        <v>22</v>
      </c>
      <c r="P1321" t="s">
        <v>23</v>
      </c>
      <c r="Q1321" t="s">
        <v>24</v>
      </c>
    </row>
    <row r="1322" spans="1:17" x14ac:dyDescent="0.2">
      <c r="A1322" s="2">
        <v>35116</v>
      </c>
      <c r="B1322" t="s">
        <v>123</v>
      </c>
      <c r="C1322" t="s">
        <v>73</v>
      </c>
      <c r="D1322" t="s">
        <v>50</v>
      </c>
      <c r="E1322" t="s">
        <v>50</v>
      </c>
      <c r="F1322">
        <v>46</v>
      </c>
      <c r="G1322">
        <v>48</v>
      </c>
      <c r="H1322">
        <v>0</v>
      </c>
      <c r="I1322">
        <v>0</v>
      </c>
      <c r="J1322">
        <v>4</v>
      </c>
      <c r="K1322">
        <v>2</v>
      </c>
      <c r="L1322" t="s">
        <v>28</v>
      </c>
      <c r="M1322" t="s">
        <v>265</v>
      </c>
      <c r="N1322" t="s">
        <v>123</v>
      </c>
      <c r="O1322" t="s">
        <v>22</v>
      </c>
      <c r="P1322" t="s">
        <v>23</v>
      </c>
      <c r="Q1322" t="s">
        <v>24</v>
      </c>
    </row>
    <row r="1323" spans="1:17" x14ac:dyDescent="0.2">
      <c r="A1323" s="2">
        <v>35116</v>
      </c>
      <c r="B1323" t="s">
        <v>82</v>
      </c>
      <c r="C1323" t="s">
        <v>129</v>
      </c>
      <c r="D1323" t="s">
        <v>50</v>
      </c>
      <c r="E1323" t="s">
        <v>50</v>
      </c>
      <c r="F1323">
        <v>20</v>
      </c>
      <c r="G1323">
        <v>3</v>
      </c>
      <c r="H1323">
        <v>0</v>
      </c>
      <c r="I1323">
        <v>0</v>
      </c>
      <c r="J1323">
        <v>1</v>
      </c>
      <c r="K1323">
        <v>2</v>
      </c>
      <c r="L1323" t="s">
        <v>28</v>
      </c>
      <c r="M1323" t="s">
        <v>159</v>
      </c>
      <c r="N1323" t="s">
        <v>82</v>
      </c>
      <c r="O1323" t="s">
        <v>22</v>
      </c>
      <c r="P1323" t="s">
        <v>23</v>
      </c>
      <c r="Q1323" t="s">
        <v>41</v>
      </c>
    </row>
    <row r="1324" spans="1:17" x14ac:dyDescent="0.2">
      <c r="A1324" s="2">
        <v>35117</v>
      </c>
      <c r="B1324" t="s">
        <v>143</v>
      </c>
      <c r="C1324" t="s">
        <v>52</v>
      </c>
      <c r="D1324" t="s">
        <v>115</v>
      </c>
      <c r="E1324" t="s">
        <v>50</v>
      </c>
      <c r="F1324">
        <v>30</v>
      </c>
      <c r="G1324">
        <v>12</v>
      </c>
      <c r="H1324">
        <v>0</v>
      </c>
      <c r="I1324">
        <v>0</v>
      </c>
      <c r="J1324">
        <v>1</v>
      </c>
      <c r="K1324">
        <v>1</v>
      </c>
      <c r="L1324" t="s">
        <v>252</v>
      </c>
      <c r="M1324" t="s">
        <v>434</v>
      </c>
      <c r="N1324" t="s">
        <v>254</v>
      </c>
      <c r="O1324" t="s">
        <v>122</v>
      </c>
      <c r="P1324" t="s">
        <v>59</v>
      </c>
      <c r="Q1324" t="s">
        <v>41</v>
      </c>
    </row>
    <row r="1325" spans="1:17" x14ac:dyDescent="0.2">
      <c r="A1325" s="2">
        <v>35118</v>
      </c>
      <c r="B1325" t="s">
        <v>301</v>
      </c>
      <c r="C1325" t="s">
        <v>31</v>
      </c>
      <c r="D1325" t="s">
        <v>115</v>
      </c>
      <c r="E1325" t="s">
        <v>19</v>
      </c>
      <c r="F1325">
        <v>86</v>
      </c>
      <c r="G1325">
        <v>54</v>
      </c>
      <c r="H1325">
        <v>0</v>
      </c>
      <c r="I1325">
        <v>0</v>
      </c>
      <c r="J1325">
        <v>0</v>
      </c>
      <c r="K1325">
        <v>3</v>
      </c>
      <c r="L1325" t="s">
        <v>28</v>
      </c>
      <c r="M1325" t="s">
        <v>302</v>
      </c>
      <c r="N1325" t="s">
        <v>301</v>
      </c>
      <c r="O1325" t="s">
        <v>22</v>
      </c>
      <c r="P1325" t="s">
        <v>23</v>
      </c>
      <c r="Q1325" t="s">
        <v>41</v>
      </c>
    </row>
    <row r="1326" spans="1:17" x14ac:dyDescent="0.2">
      <c r="A1326" s="2">
        <v>35118</v>
      </c>
      <c r="B1326" t="s">
        <v>114</v>
      </c>
      <c r="C1326" t="s">
        <v>363</v>
      </c>
      <c r="D1326" t="s">
        <v>115</v>
      </c>
      <c r="E1326" t="s">
        <v>115</v>
      </c>
      <c r="F1326">
        <v>69</v>
      </c>
      <c r="G1326">
        <v>133</v>
      </c>
      <c r="H1326">
        <v>0</v>
      </c>
      <c r="I1326">
        <v>0</v>
      </c>
      <c r="J1326">
        <v>4</v>
      </c>
      <c r="K1326">
        <v>1</v>
      </c>
      <c r="L1326" t="s">
        <v>28</v>
      </c>
      <c r="M1326" t="s">
        <v>226</v>
      </c>
      <c r="N1326" t="s">
        <v>114</v>
      </c>
      <c r="O1326" t="s">
        <v>22</v>
      </c>
      <c r="P1326" t="s">
        <v>23</v>
      </c>
      <c r="Q1326" t="s">
        <v>24</v>
      </c>
    </row>
    <row r="1327" spans="1:17" x14ac:dyDescent="0.2">
      <c r="A1327" s="2">
        <v>35119</v>
      </c>
      <c r="B1327" t="s">
        <v>81</v>
      </c>
      <c r="C1327" t="s">
        <v>48</v>
      </c>
      <c r="D1327" t="s">
        <v>50</v>
      </c>
      <c r="E1327" t="s">
        <v>50</v>
      </c>
      <c r="F1327">
        <v>135</v>
      </c>
      <c r="G1327">
        <v>125</v>
      </c>
      <c r="H1327">
        <v>0</v>
      </c>
      <c r="I1327">
        <v>0</v>
      </c>
      <c r="J1327">
        <v>2</v>
      </c>
      <c r="K1327">
        <v>2</v>
      </c>
      <c r="L1327" t="s">
        <v>28</v>
      </c>
      <c r="M1327" t="s">
        <v>580</v>
      </c>
      <c r="N1327" t="s">
        <v>145</v>
      </c>
      <c r="O1327" t="s">
        <v>122</v>
      </c>
      <c r="P1327" t="s">
        <v>23</v>
      </c>
      <c r="Q1327" t="s">
        <v>30</v>
      </c>
    </row>
    <row r="1328" spans="1:17" x14ac:dyDescent="0.2">
      <c r="A1328" s="2">
        <v>35119</v>
      </c>
      <c r="B1328" t="s">
        <v>301</v>
      </c>
      <c r="C1328" t="s">
        <v>239</v>
      </c>
      <c r="D1328" t="s">
        <v>115</v>
      </c>
      <c r="E1328" t="s">
        <v>115</v>
      </c>
      <c r="F1328">
        <v>86</v>
      </c>
      <c r="G1328">
        <v>101</v>
      </c>
      <c r="H1328">
        <v>0</v>
      </c>
      <c r="I1328">
        <v>0</v>
      </c>
      <c r="J1328">
        <v>1</v>
      </c>
      <c r="K1328">
        <v>0</v>
      </c>
      <c r="L1328" t="s">
        <v>28</v>
      </c>
      <c r="M1328" t="s">
        <v>302</v>
      </c>
      <c r="N1328" t="s">
        <v>301</v>
      </c>
      <c r="O1328" t="s">
        <v>22</v>
      </c>
      <c r="P1328" t="s">
        <v>23</v>
      </c>
      <c r="Q1328" t="s">
        <v>24</v>
      </c>
    </row>
    <row r="1329" spans="1:17" x14ac:dyDescent="0.2">
      <c r="A1329" s="2">
        <v>35120</v>
      </c>
      <c r="B1329" t="s">
        <v>55</v>
      </c>
      <c r="C1329" t="s">
        <v>52</v>
      </c>
      <c r="D1329" t="s">
        <v>57</v>
      </c>
      <c r="E1329" t="s">
        <v>50</v>
      </c>
      <c r="F1329">
        <v>52</v>
      </c>
      <c r="G1329">
        <v>12</v>
      </c>
      <c r="H1329">
        <v>0</v>
      </c>
      <c r="I1329">
        <v>0</v>
      </c>
      <c r="J1329">
        <v>0</v>
      </c>
      <c r="K1329">
        <v>2</v>
      </c>
      <c r="L1329" t="s">
        <v>28</v>
      </c>
      <c r="M1329" t="s">
        <v>581</v>
      </c>
      <c r="N1329" t="s">
        <v>55</v>
      </c>
      <c r="O1329" t="s">
        <v>22</v>
      </c>
      <c r="P1329" t="s">
        <v>23</v>
      </c>
      <c r="Q1329" t="s">
        <v>41</v>
      </c>
    </row>
    <row r="1330" spans="1:17" x14ac:dyDescent="0.2">
      <c r="A1330" s="2">
        <v>35120</v>
      </c>
      <c r="B1330" t="s">
        <v>166</v>
      </c>
      <c r="C1330" t="s">
        <v>31</v>
      </c>
      <c r="D1330" t="s">
        <v>115</v>
      </c>
      <c r="E1330" t="s">
        <v>19</v>
      </c>
      <c r="F1330">
        <v>85</v>
      </c>
      <c r="G1330">
        <v>54</v>
      </c>
      <c r="H1330">
        <v>0</v>
      </c>
      <c r="I1330">
        <v>0</v>
      </c>
      <c r="J1330">
        <v>1</v>
      </c>
      <c r="K1330">
        <v>2</v>
      </c>
      <c r="L1330" t="s">
        <v>28</v>
      </c>
      <c r="M1330" t="s">
        <v>165</v>
      </c>
      <c r="N1330" t="s">
        <v>166</v>
      </c>
      <c r="O1330" t="s">
        <v>22</v>
      </c>
      <c r="P1330" t="s">
        <v>23</v>
      </c>
      <c r="Q1330" t="s">
        <v>41</v>
      </c>
    </row>
    <row r="1331" spans="1:17" x14ac:dyDescent="0.2">
      <c r="A1331" s="2">
        <v>35122</v>
      </c>
      <c r="B1331" t="s">
        <v>386</v>
      </c>
      <c r="C1331" t="s">
        <v>48</v>
      </c>
      <c r="D1331" t="s">
        <v>50</v>
      </c>
      <c r="E1331" t="s">
        <v>50</v>
      </c>
      <c r="F1331">
        <v>141</v>
      </c>
      <c r="G1331">
        <v>125</v>
      </c>
      <c r="H1331">
        <v>0</v>
      </c>
      <c r="I1331">
        <v>0</v>
      </c>
      <c r="J1331">
        <v>3</v>
      </c>
      <c r="K1331">
        <v>0</v>
      </c>
      <c r="L1331" t="s">
        <v>28</v>
      </c>
      <c r="M1331" t="s">
        <v>433</v>
      </c>
      <c r="N1331" t="s">
        <v>145</v>
      </c>
      <c r="O1331" t="s">
        <v>122</v>
      </c>
      <c r="P1331" t="s">
        <v>23</v>
      </c>
      <c r="Q1331" t="s">
        <v>24</v>
      </c>
    </row>
    <row r="1332" spans="1:17" x14ac:dyDescent="0.2">
      <c r="A1332" s="2">
        <v>35123</v>
      </c>
      <c r="B1332" t="s">
        <v>55</v>
      </c>
      <c r="C1332" t="s">
        <v>52</v>
      </c>
      <c r="D1332" t="s">
        <v>57</v>
      </c>
      <c r="E1332" t="s">
        <v>50</v>
      </c>
      <c r="F1332">
        <v>52</v>
      </c>
      <c r="G1332">
        <v>12</v>
      </c>
      <c r="H1332">
        <v>0</v>
      </c>
      <c r="I1332">
        <v>0</v>
      </c>
      <c r="J1332">
        <v>0</v>
      </c>
      <c r="K1332">
        <v>0</v>
      </c>
      <c r="L1332" t="s">
        <v>28</v>
      </c>
      <c r="M1332" t="s">
        <v>58</v>
      </c>
      <c r="N1332" t="s">
        <v>55</v>
      </c>
      <c r="O1332" t="s">
        <v>22</v>
      </c>
      <c r="P1332" t="s">
        <v>23</v>
      </c>
      <c r="Q1332" t="s">
        <v>30</v>
      </c>
    </row>
    <row r="1333" spans="1:17" x14ac:dyDescent="0.2">
      <c r="A1333" s="2">
        <v>35123</v>
      </c>
      <c r="B1333" t="s">
        <v>274</v>
      </c>
      <c r="C1333" t="s">
        <v>90</v>
      </c>
      <c r="D1333" t="s">
        <v>50</v>
      </c>
      <c r="E1333" t="s">
        <v>50</v>
      </c>
      <c r="F1333">
        <v>43</v>
      </c>
      <c r="G1333">
        <v>37</v>
      </c>
      <c r="H1333">
        <v>0</v>
      </c>
      <c r="I1333">
        <v>0</v>
      </c>
      <c r="J1333">
        <v>2</v>
      </c>
      <c r="K1333">
        <v>1</v>
      </c>
      <c r="L1333" t="s">
        <v>28</v>
      </c>
      <c r="M1333" t="s">
        <v>582</v>
      </c>
      <c r="N1333" t="s">
        <v>274</v>
      </c>
      <c r="O1333" t="s">
        <v>22</v>
      </c>
      <c r="P1333" t="s">
        <v>23</v>
      </c>
      <c r="Q1333" t="s">
        <v>24</v>
      </c>
    </row>
    <row r="1334" spans="1:17" x14ac:dyDescent="0.2">
      <c r="A1334" s="2">
        <v>35126</v>
      </c>
      <c r="B1334" t="s">
        <v>391</v>
      </c>
      <c r="C1334" t="s">
        <v>363</v>
      </c>
      <c r="D1334" t="s">
        <v>115</v>
      </c>
      <c r="E1334" t="s">
        <v>115</v>
      </c>
      <c r="F1334">
        <v>112</v>
      </c>
      <c r="G1334">
        <v>133</v>
      </c>
      <c r="H1334">
        <v>0</v>
      </c>
      <c r="I1334">
        <v>0</v>
      </c>
      <c r="J1334">
        <v>1</v>
      </c>
      <c r="K1334">
        <v>1</v>
      </c>
      <c r="L1334" t="s">
        <v>570</v>
      </c>
      <c r="M1334" t="s">
        <v>392</v>
      </c>
      <c r="N1334" t="s">
        <v>391</v>
      </c>
      <c r="O1334" t="s">
        <v>22</v>
      </c>
      <c r="P1334" t="s">
        <v>23</v>
      </c>
      <c r="Q1334" t="s">
        <v>30</v>
      </c>
    </row>
    <row r="1335" spans="1:17" x14ac:dyDescent="0.2">
      <c r="A1335" s="2">
        <v>35126</v>
      </c>
      <c r="B1335" t="s">
        <v>239</v>
      </c>
      <c r="C1335" t="s">
        <v>301</v>
      </c>
      <c r="D1335" t="s">
        <v>115</v>
      </c>
      <c r="E1335" t="s">
        <v>115</v>
      </c>
      <c r="F1335">
        <v>101</v>
      </c>
      <c r="G1335">
        <v>86</v>
      </c>
      <c r="H1335">
        <v>0</v>
      </c>
      <c r="I1335">
        <v>0</v>
      </c>
      <c r="J1335">
        <v>0</v>
      </c>
      <c r="K1335">
        <v>3</v>
      </c>
      <c r="L1335" t="s">
        <v>28</v>
      </c>
      <c r="M1335" t="s">
        <v>240</v>
      </c>
      <c r="N1335" t="s">
        <v>239</v>
      </c>
      <c r="O1335" t="s">
        <v>22</v>
      </c>
      <c r="P1335" t="s">
        <v>23</v>
      </c>
      <c r="Q1335" t="s">
        <v>41</v>
      </c>
    </row>
    <row r="1336" spans="1:17" x14ac:dyDescent="0.2">
      <c r="A1336" s="2">
        <v>35127</v>
      </c>
      <c r="B1336" t="s">
        <v>185</v>
      </c>
      <c r="C1336" t="s">
        <v>555</v>
      </c>
      <c r="D1336" t="s">
        <v>27</v>
      </c>
      <c r="E1336" t="s">
        <v>27</v>
      </c>
      <c r="F1336">
        <v>58</v>
      </c>
      <c r="G1336">
        <v>126</v>
      </c>
      <c r="H1336">
        <v>0</v>
      </c>
      <c r="I1336">
        <v>0</v>
      </c>
      <c r="J1336">
        <v>2</v>
      </c>
      <c r="K1336">
        <v>0</v>
      </c>
      <c r="L1336" t="s">
        <v>28</v>
      </c>
      <c r="M1336" t="s">
        <v>412</v>
      </c>
      <c r="N1336" t="s">
        <v>185</v>
      </c>
      <c r="O1336" t="s">
        <v>22</v>
      </c>
      <c r="P1336" t="s">
        <v>23</v>
      </c>
      <c r="Q1336" t="s">
        <v>24</v>
      </c>
    </row>
    <row r="1337" spans="1:17" x14ac:dyDescent="0.2">
      <c r="A1337" s="2">
        <v>35128</v>
      </c>
      <c r="B1337" t="s">
        <v>363</v>
      </c>
      <c r="C1337" t="s">
        <v>388</v>
      </c>
      <c r="D1337" t="s">
        <v>115</v>
      </c>
      <c r="E1337" t="s">
        <v>115</v>
      </c>
      <c r="F1337">
        <v>133</v>
      </c>
      <c r="G1337">
        <v>94</v>
      </c>
      <c r="H1337">
        <v>0</v>
      </c>
      <c r="I1337">
        <v>0</v>
      </c>
      <c r="J1337">
        <v>7</v>
      </c>
      <c r="K1337">
        <v>1</v>
      </c>
      <c r="L1337" t="s">
        <v>570</v>
      </c>
      <c r="M1337" t="s">
        <v>392</v>
      </c>
      <c r="N1337" t="s">
        <v>391</v>
      </c>
      <c r="O1337" t="s">
        <v>122</v>
      </c>
      <c r="P1337" t="s">
        <v>23</v>
      </c>
      <c r="Q1337" t="s">
        <v>24</v>
      </c>
    </row>
    <row r="1338" spans="1:17" x14ac:dyDescent="0.2">
      <c r="A1338" s="2">
        <v>35129</v>
      </c>
      <c r="B1338" t="s">
        <v>469</v>
      </c>
      <c r="C1338" t="s">
        <v>301</v>
      </c>
      <c r="D1338" t="s">
        <v>115</v>
      </c>
      <c r="E1338" t="s">
        <v>115</v>
      </c>
      <c r="F1338">
        <v>140</v>
      </c>
      <c r="G1338">
        <v>86</v>
      </c>
      <c r="H1338">
        <v>0</v>
      </c>
      <c r="I1338">
        <v>0</v>
      </c>
      <c r="J1338">
        <v>0</v>
      </c>
      <c r="K1338">
        <v>2</v>
      </c>
      <c r="L1338" t="s">
        <v>28</v>
      </c>
      <c r="M1338" t="s">
        <v>470</v>
      </c>
      <c r="N1338" t="s">
        <v>469</v>
      </c>
      <c r="O1338" t="s">
        <v>22</v>
      </c>
      <c r="P1338" t="s">
        <v>23</v>
      </c>
      <c r="Q1338" t="s">
        <v>41</v>
      </c>
    </row>
    <row r="1339" spans="1:17" x14ac:dyDescent="0.2">
      <c r="A1339" s="2">
        <v>35130</v>
      </c>
      <c r="B1339" t="s">
        <v>43</v>
      </c>
      <c r="C1339" t="s">
        <v>304</v>
      </c>
      <c r="D1339" t="s">
        <v>19</v>
      </c>
      <c r="E1339" t="s">
        <v>27</v>
      </c>
      <c r="F1339">
        <v>19</v>
      </c>
      <c r="G1339">
        <v>57</v>
      </c>
      <c r="H1339">
        <v>0</v>
      </c>
      <c r="I1339">
        <v>0</v>
      </c>
      <c r="J1339">
        <v>2</v>
      </c>
      <c r="K1339">
        <v>1</v>
      </c>
      <c r="L1339" t="s">
        <v>28</v>
      </c>
      <c r="M1339" t="s">
        <v>215</v>
      </c>
      <c r="N1339" t="s">
        <v>77</v>
      </c>
      <c r="O1339" t="s">
        <v>122</v>
      </c>
      <c r="P1339" t="s">
        <v>23</v>
      </c>
      <c r="Q1339" t="s">
        <v>24</v>
      </c>
    </row>
    <row r="1340" spans="1:17" x14ac:dyDescent="0.2">
      <c r="A1340" s="2">
        <v>35130</v>
      </c>
      <c r="B1340" t="s">
        <v>391</v>
      </c>
      <c r="C1340" t="s">
        <v>388</v>
      </c>
      <c r="D1340" t="s">
        <v>115</v>
      </c>
      <c r="E1340" t="s">
        <v>115</v>
      </c>
      <c r="F1340">
        <v>112</v>
      </c>
      <c r="G1340">
        <v>94</v>
      </c>
      <c r="H1340">
        <v>0</v>
      </c>
      <c r="I1340">
        <v>0</v>
      </c>
      <c r="J1340">
        <v>5</v>
      </c>
      <c r="K1340">
        <v>2</v>
      </c>
      <c r="L1340" t="s">
        <v>570</v>
      </c>
      <c r="M1340" t="s">
        <v>392</v>
      </c>
      <c r="N1340" t="s">
        <v>391</v>
      </c>
      <c r="O1340" t="s">
        <v>22</v>
      </c>
      <c r="P1340" t="s">
        <v>23</v>
      </c>
      <c r="Q1340" t="s">
        <v>24</v>
      </c>
    </row>
    <row r="1341" spans="1:17" x14ac:dyDescent="0.2">
      <c r="A1341" s="2">
        <v>35130</v>
      </c>
      <c r="B1341" t="s">
        <v>282</v>
      </c>
      <c r="C1341" t="s">
        <v>263</v>
      </c>
      <c r="D1341" t="s">
        <v>19</v>
      </c>
      <c r="E1341" t="s">
        <v>27</v>
      </c>
      <c r="F1341">
        <v>49</v>
      </c>
      <c r="G1341">
        <v>153</v>
      </c>
      <c r="H1341">
        <v>0</v>
      </c>
      <c r="I1341">
        <v>0</v>
      </c>
      <c r="J1341">
        <v>2</v>
      </c>
      <c r="K1341">
        <v>0</v>
      </c>
      <c r="L1341" t="s">
        <v>28</v>
      </c>
      <c r="M1341" t="s">
        <v>215</v>
      </c>
      <c r="N1341" t="s">
        <v>77</v>
      </c>
      <c r="O1341" t="s">
        <v>122</v>
      </c>
      <c r="P1341" t="s">
        <v>23</v>
      </c>
      <c r="Q1341" t="s">
        <v>24</v>
      </c>
    </row>
    <row r="1342" spans="1:17" x14ac:dyDescent="0.2">
      <c r="A1342" s="2">
        <v>35131</v>
      </c>
      <c r="B1342" t="s">
        <v>17</v>
      </c>
      <c r="C1342" t="s">
        <v>42</v>
      </c>
      <c r="D1342" t="s">
        <v>19</v>
      </c>
      <c r="E1342" t="s">
        <v>19</v>
      </c>
      <c r="F1342">
        <v>40</v>
      </c>
      <c r="G1342">
        <v>70</v>
      </c>
      <c r="H1342">
        <v>0</v>
      </c>
      <c r="I1342">
        <v>0</v>
      </c>
      <c r="J1342">
        <v>2</v>
      </c>
      <c r="K1342">
        <v>0</v>
      </c>
      <c r="L1342" t="s">
        <v>28</v>
      </c>
      <c r="M1342" t="s">
        <v>342</v>
      </c>
      <c r="N1342" t="s">
        <v>17</v>
      </c>
      <c r="O1342" t="s">
        <v>22</v>
      </c>
      <c r="P1342" t="s">
        <v>23</v>
      </c>
      <c r="Q1342" t="s">
        <v>24</v>
      </c>
    </row>
    <row r="1343" spans="1:17" x14ac:dyDescent="0.2">
      <c r="A1343" s="2">
        <v>35134</v>
      </c>
      <c r="B1343" t="s">
        <v>549</v>
      </c>
      <c r="C1343" t="s">
        <v>481</v>
      </c>
      <c r="D1343" t="s">
        <v>27</v>
      </c>
      <c r="E1343" t="s">
        <v>27</v>
      </c>
      <c r="F1343">
        <v>158</v>
      </c>
      <c r="G1343">
        <v>138</v>
      </c>
      <c r="H1343">
        <v>0</v>
      </c>
      <c r="I1343">
        <v>0</v>
      </c>
      <c r="J1343">
        <v>3</v>
      </c>
      <c r="K1343">
        <v>3</v>
      </c>
      <c r="L1343" t="s">
        <v>20</v>
      </c>
      <c r="M1343" t="s">
        <v>551</v>
      </c>
      <c r="N1343" t="s">
        <v>549</v>
      </c>
      <c r="O1343" t="s">
        <v>22</v>
      </c>
      <c r="P1343" t="s">
        <v>23</v>
      </c>
      <c r="Q1343" t="s">
        <v>30</v>
      </c>
    </row>
    <row r="1344" spans="1:17" x14ac:dyDescent="0.2">
      <c r="A1344" s="2">
        <v>35134</v>
      </c>
      <c r="B1344" t="s">
        <v>583</v>
      </c>
      <c r="C1344" t="s">
        <v>301</v>
      </c>
      <c r="D1344" t="s">
        <v>115</v>
      </c>
      <c r="E1344" t="s">
        <v>115</v>
      </c>
      <c r="F1344">
        <v>136</v>
      </c>
      <c r="G1344">
        <v>86</v>
      </c>
      <c r="H1344">
        <v>0</v>
      </c>
      <c r="I1344">
        <v>0</v>
      </c>
      <c r="J1344">
        <v>2</v>
      </c>
      <c r="K1344">
        <v>2</v>
      </c>
      <c r="L1344" t="s">
        <v>570</v>
      </c>
      <c r="M1344" t="s">
        <v>584</v>
      </c>
      <c r="N1344" t="s">
        <v>583</v>
      </c>
      <c r="O1344" t="s">
        <v>22</v>
      </c>
      <c r="P1344" t="s">
        <v>23</v>
      </c>
      <c r="Q1344" t="s">
        <v>30</v>
      </c>
    </row>
    <row r="1345" spans="1:17" x14ac:dyDescent="0.2">
      <c r="A1345" s="2">
        <v>35136</v>
      </c>
      <c r="B1345" t="s">
        <v>145</v>
      </c>
      <c r="C1345" t="s">
        <v>101</v>
      </c>
      <c r="D1345" t="s">
        <v>50</v>
      </c>
      <c r="E1345" t="s">
        <v>50</v>
      </c>
      <c r="F1345">
        <v>78</v>
      </c>
      <c r="G1345">
        <v>60</v>
      </c>
      <c r="H1345">
        <v>0</v>
      </c>
      <c r="I1345">
        <v>0</v>
      </c>
      <c r="J1345">
        <v>1</v>
      </c>
      <c r="K1345">
        <v>0</v>
      </c>
      <c r="L1345" t="s">
        <v>28</v>
      </c>
      <c r="M1345" t="s">
        <v>433</v>
      </c>
      <c r="N1345" t="s">
        <v>145</v>
      </c>
      <c r="O1345" t="s">
        <v>22</v>
      </c>
      <c r="P1345" t="s">
        <v>23</v>
      </c>
      <c r="Q1345" t="s">
        <v>24</v>
      </c>
    </row>
    <row r="1346" spans="1:17" x14ac:dyDescent="0.2">
      <c r="A1346" s="2">
        <v>35137</v>
      </c>
      <c r="B1346" t="s">
        <v>274</v>
      </c>
      <c r="C1346" t="s">
        <v>133</v>
      </c>
      <c r="D1346" t="s">
        <v>50</v>
      </c>
      <c r="E1346" t="s">
        <v>115</v>
      </c>
      <c r="F1346">
        <v>43</v>
      </c>
      <c r="G1346">
        <v>62</v>
      </c>
      <c r="H1346">
        <v>0</v>
      </c>
      <c r="I1346">
        <v>0</v>
      </c>
      <c r="J1346">
        <v>3</v>
      </c>
      <c r="K1346">
        <v>0</v>
      </c>
      <c r="L1346" t="s">
        <v>28</v>
      </c>
      <c r="M1346" t="s">
        <v>333</v>
      </c>
      <c r="N1346" t="s">
        <v>274</v>
      </c>
      <c r="O1346" t="s">
        <v>22</v>
      </c>
      <c r="P1346" t="s">
        <v>23</v>
      </c>
      <c r="Q1346" t="s">
        <v>24</v>
      </c>
    </row>
    <row r="1347" spans="1:17" x14ac:dyDescent="0.2">
      <c r="A1347" s="2">
        <v>35137</v>
      </c>
      <c r="B1347" t="s">
        <v>97</v>
      </c>
      <c r="C1347" t="s">
        <v>53</v>
      </c>
      <c r="D1347" t="s">
        <v>50</v>
      </c>
      <c r="E1347" t="s">
        <v>50</v>
      </c>
      <c r="F1347">
        <v>99</v>
      </c>
      <c r="G1347">
        <v>21</v>
      </c>
      <c r="H1347">
        <v>0</v>
      </c>
      <c r="I1347">
        <v>0</v>
      </c>
      <c r="J1347">
        <v>1</v>
      </c>
      <c r="K1347">
        <v>1</v>
      </c>
      <c r="L1347" t="s">
        <v>28</v>
      </c>
      <c r="M1347" t="s">
        <v>97</v>
      </c>
      <c r="N1347" t="s">
        <v>97</v>
      </c>
      <c r="O1347" t="s">
        <v>22</v>
      </c>
      <c r="P1347" t="s">
        <v>23</v>
      </c>
      <c r="Q1347" t="s">
        <v>30</v>
      </c>
    </row>
    <row r="1348" spans="1:17" x14ac:dyDescent="0.2">
      <c r="A1348" s="2">
        <v>35140</v>
      </c>
      <c r="B1348" t="s">
        <v>301</v>
      </c>
      <c r="C1348" t="s">
        <v>70</v>
      </c>
      <c r="D1348" t="s">
        <v>115</v>
      </c>
      <c r="E1348" t="s">
        <v>50</v>
      </c>
      <c r="F1348">
        <v>86</v>
      </c>
      <c r="G1348">
        <v>56</v>
      </c>
      <c r="H1348">
        <v>0</v>
      </c>
      <c r="I1348">
        <v>0</v>
      </c>
      <c r="J1348">
        <v>0</v>
      </c>
      <c r="K1348">
        <v>1</v>
      </c>
      <c r="L1348" t="s">
        <v>28</v>
      </c>
      <c r="M1348" t="s">
        <v>302</v>
      </c>
      <c r="N1348" t="s">
        <v>301</v>
      </c>
      <c r="O1348" t="s">
        <v>22</v>
      </c>
      <c r="P1348" t="s">
        <v>23</v>
      </c>
      <c r="Q1348" t="s">
        <v>41</v>
      </c>
    </row>
    <row r="1349" spans="1:17" x14ac:dyDescent="0.2">
      <c r="A1349" s="2">
        <v>35141</v>
      </c>
      <c r="B1349" t="s">
        <v>549</v>
      </c>
      <c r="C1349" t="s">
        <v>456</v>
      </c>
      <c r="D1349" t="s">
        <v>27</v>
      </c>
      <c r="E1349" t="s">
        <v>27</v>
      </c>
      <c r="F1349">
        <v>158</v>
      </c>
      <c r="G1349">
        <v>118</v>
      </c>
      <c r="H1349">
        <v>0</v>
      </c>
      <c r="I1349">
        <v>0</v>
      </c>
      <c r="J1349">
        <v>0</v>
      </c>
      <c r="K1349">
        <v>1</v>
      </c>
      <c r="L1349" t="s">
        <v>230</v>
      </c>
      <c r="M1349" t="s">
        <v>551</v>
      </c>
      <c r="N1349" t="s">
        <v>549</v>
      </c>
      <c r="O1349" t="s">
        <v>22</v>
      </c>
      <c r="P1349" t="s">
        <v>23</v>
      </c>
      <c r="Q1349" t="s">
        <v>41</v>
      </c>
    </row>
    <row r="1350" spans="1:17" x14ac:dyDescent="0.2">
      <c r="A1350" s="2">
        <v>35143</v>
      </c>
      <c r="B1350" t="s">
        <v>176</v>
      </c>
      <c r="C1350" t="s">
        <v>133</v>
      </c>
      <c r="D1350" t="s">
        <v>115</v>
      </c>
      <c r="E1350" t="s">
        <v>115</v>
      </c>
      <c r="F1350">
        <v>81</v>
      </c>
      <c r="G1350">
        <v>62</v>
      </c>
      <c r="H1350">
        <v>0</v>
      </c>
      <c r="I1350">
        <v>0</v>
      </c>
      <c r="J1350">
        <v>3</v>
      </c>
      <c r="K1350">
        <v>2</v>
      </c>
      <c r="L1350" t="s">
        <v>242</v>
      </c>
      <c r="M1350" t="s">
        <v>246</v>
      </c>
      <c r="N1350" t="s">
        <v>176</v>
      </c>
      <c r="O1350" t="s">
        <v>22</v>
      </c>
      <c r="P1350" t="s">
        <v>23</v>
      </c>
      <c r="Q1350" t="s">
        <v>24</v>
      </c>
    </row>
    <row r="1351" spans="1:17" x14ac:dyDescent="0.2">
      <c r="A1351" s="2">
        <v>35144</v>
      </c>
      <c r="B1351" t="s">
        <v>183</v>
      </c>
      <c r="C1351" t="s">
        <v>110</v>
      </c>
      <c r="D1351" t="s">
        <v>36</v>
      </c>
      <c r="E1351" t="s">
        <v>36</v>
      </c>
      <c r="F1351">
        <v>22</v>
      </c>
      <c r="G1351">
        <v>26</v>
      </c>
      <c r="H1351">
        <v>0</v>
      </c>
      <c r="I1351">
        <v>0</v>
      </c>
      <c r="J1351">
        <v>0</v>
      </c>
      <c r="K1351">
        <v>2</v>
      </c>
      <c r="L1351" t="s">
        <v>242</v>
      </c>
      <c r="M1351" t="s">
        <v>246</v>
      </c>
      <c r="N1351" t="s">
        <v>176</v>
      </c>
      <c r="O1351" t="s">
        <v>122</v>
      </c>
      <c r="P1351" t="s">
        <v>23</v>
      </c>
      <c r="Q1351" t="s">
        <v>41</v>
      </c>
    </row>
    <row r="1352" spans="1:17" x14ac:dyDescent="0.2">
      <c r="A1352" s="2">
        <v>35145</v>
      </c>
      <c r="B1352" t="s">
        <v>43</v>
      </c>
      <c r="C1352" t="s">
        <v>282</v>
      </c>
      <c r="D1352" t="s">
        <v>19</v>
      </c>
      <c r="E1352" t="s">
        <v>19</v>
      </c>
      <c r="F1352">
        <v>19</v>
      </c>
      <c r="G1352">
        <v>49</v>
      </c>
      <c r="H1352">
        <v>0</v>
      </c>
      <c r="I1352">
        <v>0</v>
      </c>
      <c r="J1352">
        <v>3</v>
      </c>
      <c r="K1352">
        <v>0</v>
      </c>
      <c r="L1352" t="s">
        <v>28</v>
      </c>
      <c r="M1352" t="s">
        <v>585</v>
      </c>
      <c r="N1352" t="s">
        <v>43</v>
      </c>
      <c r="O1352" t="s">
        <v>22</v>
      </c>
      <c r="P1352" t="s">
        <v>23</v>
      </c>
      <c r="Q1352" t="s">
        <v>24</v>
      </c>
    </row>
    <row r="1353" spans="1:17" x14ac:dyDescent="0.2">
      <c r="A1353" s="2">
        <v>35146</v>
      </c>
      <c r="B1353" t="s">
        <v>301</v>
      </c>
      <c r="C1353" t="s">
        <v>583</v>
      </c>
      <c r="D1353" t="s">
        <v>115</v>
      </c>
      <c r="E1353" t="s">
        <v>115</v>
      </c>
      <c r="F1353">
        <v>86</v>
      </c>
      <c r="G1353">
        <v>136</v>
      </c>
      <c r="H1353">
        <v>0</v>
      </c>
      <c r="I1353">
        <v>0</v>
      </c>
      <c r="J1353">
        <v>2</v>
      </c>
      <c r="K1353">
        <v>0</v>
      </c>
      <c r="L1353" t="s">
        <v>570</v>
      </c>
      <c r="M1353" t="s">
        <v>302</v>
      </c>
      <c r="N1353" t="s">
        <v>301</v>
      </c>
      <c r="O1353" t="s">
        <v>22</v>
      </c>
      <c r="P1353" t="s">
        <v>23</v>
      </c>
      <c r="Q1353" t="s">
        <v>24</v>
      </c>
    </row>
    <row r="1354" spans="1:17" x14ac:dyDescent="0.2">
      <c r="A1354" s="2">
        <v>35146</v>
      </c>
      <c r="B1354" t="s">
        <v>176</v>
      </c>
      <c r="C1354" t="s">
        <v>183</v>
      </c>
      <c r="D1354" t="s">
        <v>115</v>
      </c>
      <c r="E1354" t="s">
        <v>36</v>
      </c>
      <c r="F1354">
        <v>81</v>
      </c>
      <c r="G1354">
        <v>22</v>
      </c>
      <c r="H1354">
        <v>0</v>
      </c>
      <c r="I1354">
        <v>0</v>
      </c>
      <c r="J1354">
        <v>0</v>
      </c>
      <c r="K1354">
        <v>0</v>
      </c>
      <c r="L1354" t="s">
        <v>242</v>
      </c>
      <c r="M1354" t="s">
        <v>246</v>
      </c>
      <c r="N1354" t="s">
        <v>176</v>
      </c>
      <c r="O1354" t="s">
        <v>22</v>
      </c>
      <c r="P1354" t="s">
        <v>23</v>
      </c>
      <c r="Q1354" t="s">
        <v>30</v>
      </c>
    </row>
    <row r="1355" spans="1:17" x14ac:dyDescent="0.2">
      <c r="A1355" s="2">
        <v>35147</v>
      </c>
      <c r="B1355" t="s">
        <v>133</v>
      </c>
      <c r="C1355" t="s">
        <v>110</v>
      </c>
      <c r="D1355" t="s">
        <v>115</v>
      </c>
      <c r="E1355" t="s">
        <v>36</v>
      </c>
      <c r="F1355">
        <v>62</v>
      </c>
      <c r="G1355">
        <v>26</v>
      </c>
      <c r="H1355">
        <v>0</v>
      </c>
      <c r="I1355">
        <v>0</v>
      </c>
      <c r="J1355">
        <v>2</v>
      </c>
      <c r="K1355">
        <v>2</v>
      </c>
      <c r="L1355" t="s">
        <v>242</v>
      </c>
      <c r="M1355" t="s">
        <v>246</v>
      </c>
      <c r="N1355" t="s">
        <v>176</v>
      </c>
      <c r="O1355" t="s">
        <v>122</v>
      </c>
      <c r="P1355" t="s">
        <v>23</v>
      </c>
      <c r="Q1355" t="s">
        <v>30</v>
      </c>
    </row>
    <row r="1356" spans="1:17" x14ac:dyDescent="0.2">
      <c r="A1356" s="2">
        <v>35148</v>
      </c>
      <c r="B1356" t="s">
        <v>262</v>
      </c>
      <c r="C1356" t="s">
        <v>586</v>
      </c>
      <c r="D1356" t="s">
        <v>27</v>
      </c>
      <c r="E1356" t="s">
        <v>27</v>
      </c>
      <c r="F1356">
        <v>159</v>
      </c>
      <c r="G1356">
        <v>173</v>
      </c>
      <c r="H1356">
        <v>0</v>
      </c>
      <c r="I1356">
        <v>0</v>
      </c>
      <c r="J1356">
        <v>3</v>
      </c>
      <c r="K1356">
        <v>2</v>
      </c>
      <c r="L1356" t="s">
        <v>20</v>
      </c>
      <c r="M1356" t="s">
        <v>264</v>
      </c>
      <c r="N1356" t="s">
        <v>262</v>
      </c>
      <c r="O1356" t="s">
        <v>22</v>
      </c>
      <c r="P1356" t="s">
        <v>23</v>
      </c>
      <c r="Q1356" t="s">
        <v>24</v>
      </c>
    </row>
    <row r="1357" spans="1:17" x14ac:dyDescent="0.2">
      <c r="A1357" s="2">
        <v>35149</v>
      </c>
      <c r="B1357" t="s">
        <v>183</v>
      </c>
      <c r="C1357" t="s">
        <v>133</v>
      </c>
      <c r="D1357" t="s">
        <v>36</v>
      </c>
      <c r="E1357" t="s">
        <v>115</v>
      </c>
      <c r="F1357">
        <v>22</v>
      </c>
      <c r="G1357">
        <v>62</v>
      </c>
      <c r="H1357">
        <v>0</v>
      </c>
      <c r="I1357">
        <v>0</v>
      </c>
      <c r="J1357">
        <v>1</v>
      </c>
      <c r="K1357">
        <v>1</v>
      </c>
      <c r="L1357" t="s">
        <v>242</v>
      </c>
      <c r="M1357" t="s">
        <v>246</v>
      </c>
      <c r="N1357" t="s">
        <v>176</v>
      </c>
      <c r="O1357" t="s">
        <v>122</v>
      </c>
      <c r="P1357" t="s">
        <v>23</v>
      </c>
      <c r="Q1357" t="s">
        <v>30</v>
      </c>
    </row>
    <row r="1358" spans="1:17" x14ac:dyDescent="0.2">
      <c r="A1358" s="2">
        <v>35150</v>
      </c>
      <c r="B1358" t="s">
        <v>274</v>
      </c>
      <c r="C1358" t="s">
        <v>123</v>
      </c>
      <c r="D1358" t="s">
        <v>50</v>
      </c>
      <c r="E1358" t="s">
        <v>50</v>
      </c>
      <c r="F1358">
        <v>43</v>
      </c>
      <c r="G1358">
        <v>46</v>
      </c>
      <c r="H1358">
        <v>0</v>
      </c>
      <c r="I1358">
        <v>0</v>
      </c>
      <c r="J1358">
        <v>2</v>
      </c>
      <c r="K1358">
        <v>0</v>
      </c>
      <c r="L1358" t="s">
        <v>28</v>
      </c>
      <c r="M1358" t="s">
        <v>587</v>
      </c>
      <c r="N1358" t="s">
        <v>274</v>
      </c>
      <c r="O1358" t="s">
        <v>22</v>
      </c>
      <c r="P1358" t="s">
        <v>23</v>
      </c>
      <c r="Q1358" t="s">
        <v>24</v>
      </c>
    </row>
    <row r="1359" spans="1:17" x14ac:dyDescent="0.2">
      <c r="A1359" s="2">
        <v>35150</v>
      </c>
      <c r="B1359" t="s">
        <v>293</v>
      </c>
      <c r="C1359" t="s">
        <v>180</v>
      </c>
      <c r="D1359" t="s">
        <v>50</v>
      </c>
      <c r="E1359" t="s">
        <v>50</v>
      </c>
      <c r="F1359">
        <v>13</v>
      </c>
      <c r="G1359">
        <v>31</v>
      </c>
      <c r="H1359">
        <v>0</v>
      </c>
      <c r="I1359">
        <v>0</v>
      </c>
      <c r="J1359">
        <v>3</v>
      </c>
      <c r="K1359">
        <v>0</v>
      </c>
      <c r="L1359" t="s">
        <v>28</v>
      </c>
      <c r="M1359" t="s">
        <v>315</v>
      </c>
      <c r="N1359" t="s">
        <v>293</v>
      </c>
      <c r="O1359" t="s">
        <v>22</v>
      </c>
      <c r="P1359" t="s">
        <v>23</v>
      </c>
      <c r="Q1359" t="s">
        <v>24</v>
      </c>
    </row>
    <row r="1360" spans="1:17" x14ac:dyDescent="0.2">
      <c r="A1360" s="2">
        <v>35150</v>
      </c>
      <c r="B1360" t="s">
        <v>176</v>
      </c>
      <c r="C1360" t="s">
        <v>110</v>
      </c>
      <c r="D1360" t="s">
        <v>115</v>
      </c>
      <c r="E1360" t="s">
        <v>36</v>
      </c>
      <c r="F1360">
        <v>81</v>
      </c>
      <c r="G1360">
        <v>26</v>
      </c>
      <c r="H1360">
        <v>0</v>
      </c>
      <c r="I1360">
        <v>0</v>
      </c>
      <c r="J1360">
        <v>1</v>
      </c>
      <c r="K1360">
        <v>0</v>
      </c>
      <c r="L1360" t="s">
        <v>242</v>
      </c>
      <c r="M1360" t="s">
        <v>246</v>
      </c>
      <c r="N1360" t="s">
        <v>176</v>
      </c>
      <c r="O1360" t="s">
        <v>22</v>
      </c>
      <c r="P1360" t="s">
        <v>23</v>
      </c>
      <c r="Q1360" t="s">
        <v>24</v>
      </c>
    </row>
    <row r="1361" spans="1:17" x14ac:dyDescent="0.2">
      <c r="A1361" s="2">
        <v>35151</v>
      </c>
      <c r="B1361" t="s">
        <v>89</v>
      </c>
      <c r="C1361" t="s">
        <v>87</v>
      </c>
      <c r="D1361" t="s">
        <v>50</v>
      </c>
      <c r="E1361" t="s">
        <v>50</v>
      </c>
      <c r="F1361">
        <v>27</v>
      </c>
      <c r="G1361">
        <v>17</v>
      </c>
      <c r="H1361">
        <v>0</v>
      </c>
      <c r="I1361">
        <v>0</v>
      </c>
      <c r="J1361">
        <v>1</v>
      </c>
      <c r="K1361">
        <v>0</v>
      </c>
      <c r="L1361" t="s">
        <v>28</v>
      </c>
      <c r="M1361" t="s">
        <v>91</v>
      </c>
      <c r="N1361" t="s">
        <v>89</v>
      </c>
      <c r="O1361" t="s">
        <v>22</v>
      </c>
      <c r="P1361" t="s">
        <v>23</v>
      </c>
      <c r="Q1361" t="s">
        <v>24</v>
      </c>
    </row>
    <row r="1362" spans="1:17" x14ac:dyDescent="0.2">
      <c r="A1362" s="2">
        <v>35151</v>
      </c>
      <c r="B1362" t="s">
        <v>69</v>
      </c>
      <c r="C1362" t="s">
        <v>53</v>
      </c>
      <c r="D1362" t="s">
        <v>50</v>
      </c>
      <c r="E1362" t="s">
        <v>50</v>
      </c>
      <c r="F1362">
        <v>42</v>
      </c>
      <c r="G1362">
        <v>21</v>
      </c>
      <c r="H1362">
        <v>0</v>
      </c>
      <c r="I1362">
        <v>0</v>
      </c>
      <c r="J1362">
        <v>1</v>
      </c>
      <c r="K1362">
        <v>0</v>
      </c>
      <c r="L1362" t="s">
        <v>28</v>
      </c>
      <c r="M1362" t="s">
        <v>71</v>
      </c>
      <c r="N1362" t="s">
        <v>69</v>
      </c>
      <c r="O1362" t="s">
        <v>22</v>
      </c>
      <c r="P1362" t="s">
        <v>23</v>
      </c>
      <c r="Q1362" t="s">
        <v>24</v>
      </c>
    </row>
    <row r="1363" spans="1:17" x14ac:dyDescent="0.2">
      <c r="A1363" s="2">
        <v>35151</v>
      </c>
      <c r="B1363" t="s">
        <v>147</v>
      </c>
      <c r="C1363" t="s">
        <v>67</v>
      </c>
      <c r="D1363" t="s">
        <v>50</v>
      </c>
      <c r="E1363" t="s">
        <v>50</v>
      </c>
      <c r="F1363">
        <v>28</v>
      </c>
      <c r="G1363">
        <v>7</v>
      </c>
      <c r="H1363">
        <v>0</v>
      </c>
      <c r="I1363">
        <v>0</v>
      </c>
      <c r="J1363">
        <v>0</v>
      </c>
      <c r="K1363">
        <v>2</v>
      </c>
      <c r="L1363" t="s">
        <v>28</v>
      </c>
      <c r="M1363" t="s">
        <v>148</v>
      </c>
      <c r="N1363" t="s">
        <v>147</v>
      </c>
      <c r="O1363" t="s">
        <v>22</v>
      </c>
      <c r="P1363" t="s">
        <v>23</v>
      </c>
      <c r="Q1363" t="s">
        <v>41</v>
      </c>
    </row>
    <row r="1364" spans="1:17" x14ac:dyDescent="0.2">
      <c r="A1364" s="2">
        <v>35151</v>
      </c>
      <c r="B1364" t="s">
        <v>25</v>
      </c>
      <c r="C1364" t="s">
        <v>199</v>
      </c>
      <c r="D1364" t="s">
        <v>19</v>
      </c>
      <c r="E1364" t="s">
        <v>36</v>
      </c>
      <c r="F1364">
        <v>1</v>
      </c>
      <c r="G1364">
        <v>16</v>
      </c>
      <c r="H1364">
        <v>0</v>
      </c>
      <c r="I1364">
        <v>0</v>
      </c>
      <c r="J1364">
        <v>8</v>
      </c>
      <c r="K1364">
        <v>2</v>
      </c>
      <c r="L1364" t="s">
        <v>28</v>
      </c>
      <c r="M1364" t="s">
        <v>588</v>
      </c>
      <c r="N1364" t="s">
        <v>25</v>
      </c>
      <c r="O1364" t="s">
        <v>22</v>
      </c>
      <c r="P1364" t="s">
        <v>23</v>
      </c>
      <c r="Q1364" t="s">
        <v>24</v>
      </c>
    </row>
    <row r="1365" spans="1:17" x14ac:dyDescent="0.2">
      <c r="A1365" s="2">
        <v>35151</v>
      </c>
      <c r="B1365" t="s">
        <v>145</v>
      </c>
      <c r="C1365" t="s">
        <v>345</v>
      </c>
      <c r="D1365" t="s">
        <v>50</v>
      </c>
      <c r="E1365" t="s">
        <v>50</v>
      </c>
      <c r="F1365">
        <v>78</v>
      </c>
      <c r="G1365">
        <v>79</v>
      </c>
      <c r="H1365">
        <v>0</v>
      </c>
      <c r="I1365">
        <v>0</v>
      </c>
      <c r="J1365">
        <v>0</v>
      </c>
      <c r="K1365">
        <v>2</v>
      </c>
      <c r="L1365" t="s">
        <v>28</v>
      </c>
      <c r="M1365" t="s">
        <v>146</v>
      </c>
      <c r="N1365" t="s">
        <v>145</v>
      </c>
      <c r="O1365" t="s">
        <v>22</v>
      </c>
      <c r="P1365" t="s">
        <v>23</v>
      </c>
      <c r="Q1365" t="s">
        <v>41</v>
      </c>
    </row>
    <row r="1366" spans="1:17" x14ac:dyDescent="0.2">
      <c r="A1366" s="2">
        <v>35151</v>
      </c>
      <c r="B1366" t="s">
        <v>129</v>
      </c>
      <c r="C1366" t="s">
        <v>72</v>
      </c>
      <c r="D1366" t="s">
        <v>50</v>
      </c>
      <c r="E1366" t="s">
        <v>50</v>
      </c>
      <c r="F1366">
        <v>3</v>
      </c>
      <c r="G1366">
        <v>9</v>
      </c>
      <c r="H1366">
        <v>0</v>
      </c>
      <c r="I1366">
        <v>0</v>
      </c>
      <c r="J1366">
        <v>2</v>
      </c>
      <c r="K1366">
        <v>0</v>
      </c>
      <c r="L1366" t="s">
        <v>28</v>
      </c>
      <c r="M1366" t="s">
        <v>589</v>
      </c>
      <c r="N1366" t="s">
        <v>129</v>
      </c>
      <c r="O1366" t="s">
        <v>22</v>
      </c>
      <c r="P1366" t="s">
        <v>23</v>
      </c>
      <c r="Q1366" t="s">
        <v>24</v>
      </c>
    </row>
    <row r="1367" spans="1:17" x14ac:dyDescent="0.2">
      <c r="A1367" s="2">
        <v>35151</v>
      </c>
      <c r="B1367" t="s">
        <v>555</v>
      </c>
      <c r="C1367" t="s">
        <v>32</v>
      </c>
      <c r="D1367" t="s">
        <v>27</v>
      </c>
      <c r="E1367" t="s">
        <v>19</v>
      </c>
      <c r="F1367">
        <v>126</v>
      </c>
      <c r="G1367">
        <v>116</v>
      </c>
      <c r="H1367">
        <v>0</v>
      </c>
      <c r="I1367">
        <v>0</v>
      </c>
      <c r="J1367">
        <v>3</v>
      </c>
      <c r="K1367">
        <v>0</v>
      </c>
      <c r="L1367" t="s">
        <v>28</v>
      </c>
      <c r="M1367" t="s">
        <v>555</v>
      </c>
      <c r="N1367" t="s">
        <v>555</v>
      </c>
      <c r="O1367" t="s">
        <v>22</v>
      </c>
      <c r="P1367" t="s">
        <v>23</v>
      </c>
      <c r="Q1367" t="s">
        <v>24</v>
      </c>
    </row>
    <row r="1368" spans="1:17" x14ac:dyDescent="0.2">
      <c r="A1368" s="2">
        <v>35151</v>
      </c>
      <c r="B1368" t="s">
        <v>304</v>
      </c>
      <c r="C1368" t="s">
        <v>532</v>
      </c>
      <c r="D1368" t="s">
        <v>27</v>
      </c>
      <c r="E1368" t="s">
        <v>27</v>
      </c>
      <c r="F1368">
        <v>57</v>
      </c>
      <c r="G1368">
        <v>175</v>
      </c>
      <c r="H1368">
        <v>0</v>
      </c>
      <c r="I1368">
        <v>0</v>
      </c>
      <c r="J1368">
        <v>1</v>
      </c>
      <c r="K1368">
        <v>0</v>
      </c>
      <c r="L1368" t="s">
        <v>28</v>
      </c>
      <c r="M1368" t="s">
        <v>590</v>
      </c>
      <c r="N1368" t="s">
        <v>304</v>
      </c>
      <c r="O1368" t="s">
        <v>22</v>
      </c>
      <c r="P1368" t="s">
        <v>23</v>
      </c>
      <c r="Q1368" t="s">
        <v>24</v>
      </c>
    </row>
    <row r="1369" spans="1:17" x14ac:dyDescent="0.2">
      <c r="A1369" s="2">
        <v>35151</v>
      </c>
      <c r="B1369" t="s">
        <v>98</v>
      </c>
      <c r="C1369" t="s">
        <v>95</v>
      </c>
      <c r="D1369" t="s">
        <v>50</v>
      </c>
      <c r="E1369" t="s">
        <v>50</v>
      </c>
      <c r="F1369">
        <v>32</v>
      </c>
      <c r="G1369">
        <v>5</v>
      </c>
      <c r="H1369">
        <v>0</v>
      </c>
      <c r="I1369">
        <v>0</v>
      </c>
      <c r="J1369">
        <v>0</v>
      </c>
      <c r="K1369">
        <v>2</v>
      </c>
      <c r="L1369" t="s">
        <v>28</v>
      </c>
      <c r="M1369" t="s">
        <v>99</v>
      </c>
      <c r="N1369" t="s">
        <v>98</v>
      </c>
      <c r="O1369" t="s">
        <v>22</v>
      </c>
      <c r="P1369" t="s">
        <v>23</v>
      </c>
      <c r="Q1369" t="s">
        <v>41</v>
      </c>
    </row>
    <row r="1370" spans="1:17" x14ac:dyDescent="0.2">
      <c r="A1370" s="2">
        <v>35151</v>
      </c>
      <c r="B1370" t="s">
        <v>328</v>
      </c>
      <c r="C1370" t="s">
        <v>184</v>
      </c>
      <c r="D1370" t="s">
        <v>50</v>
      </c>
      <c r="E1370" t="s">
        <v>50</v>
      </c>
      <c r="F1370">
        <v>92</v>
      </c>
      <c r="G1370">
        <v>88</v>
      </c>
      <c r="H1370">
        <v>0</v>
      </c>
      <c r="I1370">
        <v>0</v>
      </c>
      <c r="J1370">
        <v>1</v>
      </c>
      <c r="K1370">
        <v>0</v>
      </c>
      <c r="L1370" t="s">
        <v>28</v>
      </c>
      <c r="M1370" t="s">
        <v>591</v>
      </c>
      <c r="N1370" t="s">
        <v>328</v>
      </c>
      <c r="O1370" t="s">
        <v>22</v>
      </c>
      <c r="P1370" t="s">
        <v>23</v>
      </c>
      <c r="Q1370" t="s">
        <v>24</v>
      </c>
    </row>
    <row r="1371" spans="1:17" x14ac:dyDescent="0.2">
      <c r="A1371" s="2">
        <v>35151</v>
      </c>
      <c r="B1371" t="s">
        <v>100</v>
      </c>
      <c r="C1371" t="s">
        <v>49</v>
      </c>
      <c r="D1371" t="s">
        <v>50</v>
      </c>
      <c r="E1371" t="s">
        <v>50</v>
      </c>
      <c r="F1371">
        <v>51</v>
      </c>
      <c r="G1371">
        <v>17</v>
      </c>
      <c r="H1371">
        <v>0</v>
      </c>
      <c r="I1371">
        <v>0</v>
      </c>
      <c r="J1371">
        <v>0</v>
      </c>
      <c r="K1371">
        <v>2</v>
      </c>
      <c r="L1371" t="s">
        <v>28</v>
      </c>
      <c r="M1371" t="s">
        <v>102</v>
      </c>
      <c r="N1371" t="s">
        <v>100</v>
      </c>
      <c r="O1371" t="s">
        <v>22</v>
      </c>
      <c r="P1371" t="s">
        <v>23</v>
      </c>
      <c r="Q1371" t="s">
        <v>41</v>
      </c>
    </row>
    <row r="1372" spans="1:17" x14ac:dyDescent="0.2">
      <c r="A1372" s="2">
        <v>35151</v>
      </c>
      <c r="B1372" t="s">
        <v>90</v>
      </c>
      <c r="C1372" t="s">
        <v>249</v>
      </c>
      <c r="D1372" t="s">
        <v>50</v>
      </c>
      <c r="E1372" t="s">
        <v>50</v>
      </c>
      <c r="F1372">
        <v>37</v>
      </c>
      <c r="G1372">
        <v>61</v>
      </c>
      <c r="H1372">
        <v>0</v>
      </c>
      <c r="I1372">
        <v>0</v>
      </c>
      <c r="J1372">
        <v>0</v>
      </c>
      <c r="K1372">
        <v>0</v>
      </c>
      <c r="L1372" t="s">
        <v>28</v>
      </c>
      <c r="M1372" t="s">
        <v>592</v>
      </c>
      <c r="N1372" t="s">
        <v>90</v>
      </c>
      <c r="O1372" t="s">
        <v>22</v>
      </c>
      <c r="P1372" t="s">
        <v>23</v>
      </c>
      <c r="Q1372" t="s">
        <v>30</v>
      </c>
    </row>
    <row r="1373" spans="1:17" x14ac:dyDescent="0.2">
      <c r="A1373" s="2">
        <v>35151</v>
      </c>
      <c r="B1373" t="s">
        <v>82</v>
      </c>
      <c r="C1373" t="s">
        <v>153</v>
      </c>
      <c r="D1373" t="s">
        <v>50</v>
      </c>
      <c r="E1373" t="s">
        <v>50</v>
      </c>
      <c r="F1373">
        <v>20</v>
      </c>
      <c r="G1373">
        <v>41</v>
      </c>
      <c r="H1373">
        <v>0</v>
      </c>
      <c r="I1373">
        <v>0</v>
      </c>
      <c r="J1373">
        <v>1</v>
      </c>
      <c r="K1373">
        <v>0</v>
      </c>
      <c r="L1373" t="s">
        <v>28</v>
      </c>
      <c r="M1373" t="s">
        <v>187</v>
      </c>
      <c r="N1373" t="s">
        <v>82</v>
      </c>
      <c r="O1373" t="s">
        <v>22</v>
      </c>
      <c r="P1373" t="s">
        <v>23</v>
      </c>
      <c r="Q1373" t="s">
        <v>24</v>
      </c>
    </row>
    <row r="1374" spans="1:17" x14ac:dyDescent="0.2">
      <c r="A1374" s="2">
        <v>35151</v>
      </c>
      <c r="B1374" t="s">
        <v>104</v>
      </c>
      <c r="C1374" t="s">
        <v>55</v>
      </c>
      <c r="D1374" t="s">
        <v>50</v>
      </c>
      <c r="E1374" t="s">
        <v>57</v>
      </c>
      <c r="F1374">
        <v>29</v>
      </c>
      <c r="G1374">
        <v>52</v>
      </c>
      <c r="H1374">
        <v>0</v>
      </c>
      <c r="I1374">
        <v>0</v>
      </c>
      <c r="J1374">
        <v>1</v>
      </c>
      <c r="K1374">
        <v>0</v>
      </c>
      <c r="L1374" t="s">
        <v>28</v>
      </c>
      <c r="M1374" t="s">
        <v>273</v>
      </c>
      <c r="N1374" t="s">
        <v>104</v>
      </c>
      <c r="O1374" t="s">
        <v>22</v>
      </c>
      <c r="P1374" t="s">
        <v>23</v>
      </c>
      <c r="Q1374" t="s">
        <v>24</v>
      </c>
    </row>
    <row r="1375" spans="1:17" x14ac:dyDescent="0.2">
      <c r="A1375" s="2">
        <v>35151</v>
      </c>
      <c r="B1375" t="s">
        <v>244</v>
      </c>
      <c r="C1375" t="s">
        <v>317</v>
      </c>
      <c r="D1375" t="s">
        <v>50</v>
      </c>
      <c r="E1375" t="s">
        <v>50</v>
      </c>
      <c r="F1375">
        <v>38</v>
      </c>
      <c r="G1375">
        <v>84</v>
      </c>
      <c r="H1375">
        <v>0</v>
      </c>
      <c r="I1375">
        <v>0</v>
      </c>
      <c r="J1375">
        <v>4</v>
      </c>
      <c r="K1375">
        <v>0</v>
      </c>
      <c r="L1375" t="s">
        <v>28</v>
      </c>
      <c r="M1375" t="s">
        <v>593</v>
      </c>
      <c r="N1375" t="s">
        <v>244</v>
      </c>
      <c r="O1375" t="s">
        <v>22</v>
      </c>
      <c r="P1375" t="s">
        <v>23</v>
      </c>
      <c r="Q1375" t="s">
        <v>24</v>
      </c>
    </row>
    <row r="1376" spans="1:17" x14ac:dyDescent="0.2">
      <c r="A1376" s="2">
        <v>35152</v>
      </c>
      <c r="B1376" t="s">
        <v>43</v>
      </c>
      <c r="C1376" t="s">
        <v>17</v>
      </c>
      <c r="D1376" t="s">
        <v>19</v>
      </c>
      <c r="E1376" t="s">
        <v>19</v>
      </c>
      <c r="F1376">
        <v>19</v>
      </c>
      <c r="G1376">
        <v>40</v>
      </c>
      <c r="H1376">
        <v>0</v>
      </c>
      <c r="I1376">
        <v>0</v>
      </c>
      <c r="J1376">
        <v>4</v>
      </c>
      <c r="K1376">
        <v>1</v>
      </c>
      <c r="L1376" t="s">
        <v>28</v>
      </c>
      <c r="M1376" t="s">
        <v>457</v>
      </c>
      <c r="N1376" t="s">
        <v>43</v>
      </c>
      <c r="O1376" t="s">
        <v>22</v>
      </c>
      <c r="P1376" t="s">
        <v>23</v>
      </c>
      <c r="Q1376" t="s">
        <v>24</v>
      </c>
    </row>
    <row r="1377" spans="1:17" x14ac:dyDescent="0.2">
      <c r="A1377" s="2">
        <v>35153</v>
      </c>
      <c r="B1377" t="s">
        <v>233</v>
      </c>
      <c r="C1377" t="s">
        <v>222</v>
      </c>
      <c r="D1377" t="s">
        <v>19</v>
      </c>
      <c r="E1377" t="s">
        <v>27</v>
      </c>
      <c r="F1377">
        <v>165</v>
      </c>
      <c r="G1377">
        <v>142</v>
      </c>
      <c r="H1377">
        <v>0</v>
      </c>
      <c r="I1377">
        <v>0</v>
      </c>
      <c r="J1377">
        <v>1</v>
      </c>
      <c r="K1377">
        <v>2</v>
      </c>
      <c r="L1377" t="s">
        <v>20</v>
      </c>
      <c r="M1377" t="s">
        <v>472</v>
      </c>
      <c r="N1377" t="s">
        <v>233</v>
      </c>
      <c r="O1377" t="s">
        <v>22</v>
      </c>
      <c r="P1377" t="s">
        <v>23</v>
      </c>
      <c r="Q1377" t="s">
        <v>41</v>
      </c>
    </row>
    <row r="1378" spans="1:17" x14ac:dyDescent="0.2">
      <c r="A1378" s="2">
        <v>35155</v>
      </c>
      <c r="B1378" t="s">
        <v>481</v>
      </c>
      <c r="C1378" t="s">
        <v>549</v>
      </c>
      <c r="D1378" t="s">
        <v>27</v>
      </c>
      <c r="E1378" t="s">
        <v>27</v>
      </c>
      <c r="F1378">
        <v>138</v>
      </c>
      <c r="G1378">
        <v>158</v>
      </c>
      <c r="H1378">
        <v>0</v>
      </c>
      <c r="I1378">
        <v>0</v>
      </c>
      <c r="J1378">
        <v>1</v>
      </c>
      <c r="K1378">
        <v>3</v>
      </c>
      <c r="L1378" t="s">
        <v>20</v>
      </c>
      <c r="M1378" t="s">
        <v>486</v>
      </c>
      <c r="N1378" t="s">
        <v>481</v>
      </c>
      <c r="O1378" t="s">
        <v>22</v>
      </c>
      <c r="P1378" t="s">
        <v>23</v>
      </c>
      <c r="Q1378" t="s">
        <v>41</v>
      </c>
    </row>
    <row r="1379" spans="1:17" x14ac:dyDescent="0.2">
      <c r="A1379" s="2">
        <v>35155</v>
      </c>
      <c r="B1379" t="s">
        <v>586</v>
      </c>
      <c r="C1379" t="s">
        <v>262</v>
      </c>
      <c r="D1379" t="s">
        <v>27</v>
      </c>
      <c r="E1379" t="s">
        <v>27</v>
      </c>
      <c r="F1379">
        <v>173</v>
      </c>
      <c r="G1379">
        <v>159</v>
      </c>
      <c r="H1379">
        <v>0</v>
      </c>
      <c r="I1379">
        <v>0</v>
      </c>
      <c r="J1379">
        <v>1</v>
      </c>
      <c r="K1379">
        <v>3</v>
      </c>
      <c r="L1379" t="s">
        <v>20</v>
      </c>
      <c r="M1379" t="s">
        <v>594</v>
      </c>
      <c r="N1379" t="s">
        <v>586</v>
      </c>
      <c r="O1379" t="s">
        <v>22</v>
      </c>
      <c r="P1379" t="s">
        <v>23</v>
      </c>
      <c r="Q1379" t="s">
        <v>41</v>
      </c>
    </row>
    <row r="1380" spans="1:17" x14ac:dyDescent="0.2">
      <c r="A1380" s="2">
        <v>35155</v>
      </c>
      <c r="B1380" t="s">
        <v>232</v>
      </c>
      <c r="C1380" t="s">
        <v>185</v>
      </c>
      <c r="D1380" t="s">
        <v>19</v>
      </c>
      <c r="E1380" t="s">
        <v>27</v>
      </c>
      <c r="F1380">
        <v>130</v>
      </c>
      <c r="G1380">
        <v>58</v>
      </c>
      <c r="H1380">
        <v>0</v>
      </c>
      <c r="I1380">
        <v>0</v>
      </c>
      <c r="J1380">
        <v>0</v>
      </c>
      <c r="K1380">
        <v>1</v>
      </c>
      <c r="L1380" t="s">
        <v>20</v>
      </c>
      <c r="M1380" t="s">
        <v>234</v>
      </c>
      <c r="N1380" t="s">
        <v>232</v>
      </c>
      <c r="O1380" t="s">
        <v>22</v>
      </c>
      <c r="P1380" t="s">
        <v>23</v>
      </c>
      <c r="Q1380" t="s">
        <v>41</v>
      </c>
    </row>
    <row r="1381" spans="1:17" x14ac:dyDescent="0.2">
      <c r="A1381" s="2">
        <v>35162</v>
      </c>
      <c r="B1381" t="s">
        <v>222</v>
      </c>
      <c r="C1381" t="s">
        <v>233</v>
      </c>
      <c r="D1381" t="s">
        <v>27</v>
      </c>
      <c r="E1381" t="s">
        <v>19</v>
      </c>
      <c r="F1381">
        <v>142</v>
      </c>
      <c r="G1381">
        <v>165</v>
      </c>
      <c r="H1381">
        <v>0</v>
      </c>
      <c r="I1381">
        <v>0</v>
      </c>
      <c r="J1381">
        <v>6</v>
      </c>
      <c r="K1381">
        <v>0</v>
      </c>
      <c r="L1381" t="s">
        <v>20</v>
      </c>
      <c r="M1381" t="s">
        <v>407</v>
      </c>
      <c r="N1381" t="s">
        <v>222</v>
      </c>
      <c r="O1381" t="s">
        <v>22</v>
      </c>
      <c r="P1381" t="s">
        <v>23</v>
      </c>
      <c r="Q1381" t="s">
        <v>24</v>
      </c>
    </row>
    <row r="1382" spans="1:17" x14ac:dyDescent="0.2">
      <c r="A1382" s="2">
        <v>35164</v>
      </c>
      <c r="B1382" t="s">
        <v>386</v>
      </c>
      <c r="C1382" t="s">
        <v>180</v>
      </c>
      <c r="D1382" t="s">
        <v>50</v>
      </c>
      <c r="E1382" t="s">
        <v>50</v>
      </c>
      <c r="F1382">
        <v>141</v>
      </c>
      <c r="G1382">
        <v>31</v>
      </c>
      <c r="H1382">
        <v>0</v>
      </c>
      <c r="I1382">
        <v>0</v>
      </c>
      <c r="J1382">
        <v>0</v>
      </c>
      <c r="K1382">
        <v>1</v>
      </c>
      <c r="L1382" t="s">
        <v>28</v>
      </c>
      <c r="M1382" t="s">
        <v>595</v>
      </c>
      <c r="N1382" t="s">
        <v>386</v>
      </c>
      <c r="O1382" t="s">
        <v>22</v>
      </c>
      <c r="P1382" t="s">
        <v>23</v>
      </c>
      <c r="Q1382" t="s">
        <v>41</v>
      </c>
    </row>
    <row r="1383" spans="1:17" x14ac:dyDescent="0.2">
      <c r="A1383" s="2">
        <v>35164</v>
      </c>
      <c r="B1383" t="s">
        <v>384</v>
      </c>
      <c r="C1383" t="s">
        <v>168</v>
      </c>
      <c r="D1383" t="s">
        <v>50</v>
      </c>
      <c r="E1383" t="s">
        <v>50</v>
      </c>
      <c r="F1383">
        <v>113</v>
      </c>
      <c r="G1383">
        <v>72</v>
      </c>
      <c r="H1383">
        <v>0</v>
      </c>
      <c r="I1383">
        <v>0</v>
      </c>
      <c r="J1383">
        <v>2</v>
      </c>
      <c r="K1383">
        <v>2</v>
      </c>
      <c r="L1383" t="s">
        <v>28</v>
      </c>
      <c r="M1383" t="s">
        <v>395</v>
      </c>
      <c r="N1383" t="s">
        <v>384</v>
      </c>
      <c r="O1383" t="s">
        <v>22</v>
      </c>
      <c r="P1383" t="s">
        <v>23</v>
      </c>
      <c r="Q1383" t="s">
        <v>30</v>
      </c>
    </row>
    <row r="1384" spans="1:17" x14ac:dyDescent="0.2">
      <c r="A1384" s="2">
        <v>35165</v>
      </c>
      <c r="B1384" t="s">
        <v>274</v>
      </c>
      <c r="C1384" t="s">
        <v>94</v>
      </c>
      <c r="D1384" t="s">
        <v>50</v>
      </c>
      <c r="E1384" t="s">
        <v>50</v>
      </c>
      <c r="F1384">
        <v>43</v>
      </c>
      <c r="G1384">
        <v>66</v>
      </c>
      <c r="H1384">
        <v>0</v>
      </c>
      <c r="I1384">
        <v>0</v>
      </c>
      <c r="J1384">
        <v>4</v>
      </c>
      <c r="K1384">
        <v>1</v>
      </c>
      <c r="L1384" t="s">
        <v>28</v>
      </c>
      <c r="M1384" t="s">
        <v>596</v>
      </c>
      <c r="N1384" t="s">
        <v>274</v>
      </c>
      <c r="O1384" t="s">
        <v>22</v>
      </c>
      <c r="P1384" t="s">
        <v>23</v>
      </c>
      <c r="Q1384" t="s">
        <v>24</v>
      </c>
    </row>
    <row r="1385" spans="1:17" x14ac:dyDescent="0.2">
      <c r="A1385" s="2">
        <v>35176</v>
      </c>
      <c r="B1385" t="s">
        <v>374</v>
      </c>
      <c r="C1385" t="s">
        <v>199</v>
      </c>
      <c r="D1385" t="s">
        <v>36</v>
      </c>
      <c r="E1385" t="s">
        <v>36</v>
      </c>
      <c r="F1385">
        <v>110</v>
      </c>
      <c r="G1385">
        <v>16</v>
      </c>
      <c r="H1385">
        <v>0</v>
      </c>
      <c r="I1385">
        <v>0</v>
      </c>
      <c r="J1385">
        <v>2</v>
      </c>
      <c r="K1385">
        <v>0</v>
      </c>
      <c r="L1385" t="s">
        <v>28</v>
      </c>
      <c r="M1385" t="s">
        <v>375</v>
      </c>
      <c r="N1385" t="s">
        <v>374</v>
      </c>
      <c r="O1385" t="s">
        <v>22</v>
      </c>
      <c r="P1385" t="s">
        <v>23</v>
      </c>
      <c r="Q1385" t="s">
        <v>24</v>
      </c>
    </row>
    <row r="1386" spans="1:17" x14ac:dyDescent="0.2">
      <c r="A1386" s="2">
        <v>35176</v>
      </c>
      <c r="B1386" t="s">
        <v>196</v>
      </c>
      <c r="C1386" t="s">
        <v>118</v>
      </c>
      <c r="D1386" t="s">
        <v>36</v>
      </c>
      <c r="E1386" t="s">
        <v>36</v>
      </c>
      <c r="F1386">
        <v>120</v>
      </c>
      <c r="G1386">
        <v>55</v>
      </c>
      <c r="H1386">
        <v>0</v>
      </c>
      <c r="I1386">
        <v>0</v>
      </c>
      <c r="J1386">
        <v>1</v>
      </c>
      <c r="K1386">
        <v>2</v>
      </c>
      <c r="L1386" t="s">
        <v>28</v>
      </c>
      <c r="M1386" t="s">
        <v>198</v>
      </c>
      <c r="N1386" t="s">
        <v>196</v>
      </c>
      <c r="O1386" t="s">
        <v>22</v>
      </c>
      <c r="P1386" t="s">
        <v>23</v>
      </c>
      <c r="Q1386" t="s">
        <v>41</v>
      </c>
    </row>
    <row r="1387" spans="1:17" x14ac:dyDescent="0.2">
      <c r="A1387" s="2">
        <v>35176</v>
      </c>
      <c r="B1387" t="s">
        <v>185</v>
      </c>
      <c r="C1387" t="s">
        <v>232</v>
      </c>
      <c r="D1387" t="s">
        <v>27</v>
      </c>
      <c r="E1387" t="s">
        <v>19</v>
      </c>
      <c r="F1387">
        <v>58</v>
      </c>
      <c r="G1387">
        <v>130</v>
      </c>
      <c r="H1387">
        <v>0</v>
      </c>
      <c r="I1387">
        <v>0</v>
      </c>
      <c r="J1387">
        <v>1</v>
      </c>
      <c r="K1387">
        <v>0</v>
      </c>
      <c r="L1387" t="s">
        <v>20</v>
      </c>
      <c r="M1387" t="s">
        <v>412</v>
      </c>
      <c r="N1387" t="s">
        <v>185</v>
      </c>
      <c r="O1387" t="s">
        <v>22</v>
      </c>
      <c r="P1387" t="s">
        <v>23</v>
      </c>
      <c r="Q1387" t="s">
        <v>24</v>
      </c>
    </row>
    <row r="1388" spans="1:17" x14ac:dyDescent="0.2">
      <c r="A1388" s="2">
        <v>35176</v>
      </c>
      <c r="B1388" t="s">
        <v>166</v>
      </c>
      <c r="C1388" t="s">
        <v>301</v>
      </c>
      <c r="D1388" t="s">
        <v>115</v>
      </c>
      <c r="E1388" t="s">
        <v>115</v>
      </c>
      <c r="F1388">
        <v>85</v>
      </c>
      <c r="G1388">
        <v>86</v>
      </c>
      <c r="H1388">
        <v>0</v>
      </c>
      <c r="I1388">
        <v>0</v>
      </c>
      <c r="J1388">
        <v>3</v>
      </c>
      <c r="K1388">
        <v>1</v>
      </c>
      <c r="L1388" t="s">
        <v>28</v>
      </c>
      <c r="M1388" t="s">
        <v>165</v>
      </c>
      <c r="N1388" t="s">
        <v>166</v>
      </c>
      <c r="O1388" t="s">
        <v>22</v>
      </c>
      <c r="P1388" t="s">
        <v>23</v>
      </c>
      <c r="Q1388" t="s">
        <v>24</v>
      </c>
    </row>
    <row r="1389" spans="1:17" x14ac:dyDescent="0.2">
      <c r="A1389" s="2">
        <v>35176</v>
      </c>
      <c r="B1389" t="s">
        <v>456</v>
      </c>
      <c r="C1389" t="s">
        <v>549</v>
      </c>
      <c r="D1389" t="s">
        <v>27</v>
      </c>
      <c r="E1389" t="s">
        <v>27</v>
      </c>
      <c r="F1389">
        <v>118</v>
      </c>
      <c r="G1389">
        <v>158</v>
      </c>
      <c r="H1389">
        <v>0</v>
      </c>
      <c r="I1389">
        <v>0</v>
      </c>
      <c r="J1389">
        <v>1</v>
      </c>
      <c r="K1389">
        <v>1</v>
      </c>
      <c r="L1389" t="s">
        <v>230</v>
      </c>
      <c r="M1389" t="s">
        <v>474</v>
      </c>
      <c r="N1389" t="s">
        <v>456</v>
      </c>
      <c r="O1389" t="s">
        <v>22</v>
      </c>
      <c r="P1389" t="s">
        <v>23</v>
      </c>
      <c r="Q1389" t="s">
        <v>30</v>
      </c>
    </row>
    <row r="1390" spans="1:17" x14ac:dyDescent="0.2">
      <c r="A1390" s="2">
        <v>35179</v>
      </c>
      <c r="B1390" t="s">
        <v>39</v>
      </c>
      <c r="C1390" t="s">
        <v>17</v>
      </c>
      <c r="D1390" t="s">
        <v>19</v>
      </c>
      <c r="E1390" t="s">
        <v>19</v>
      </c>
      <c r="F1390">
        <v>8</v>
      </c>
      <c r="G1390">
        <v>36</v>
      </c>
      <c r="H1390">
        <v>0</v>
      </c>
      <c r="I1390">
        <v>0</v>
      </c>
      <c r="J1390">
        <v>3</v>
      </c>
      <c r="K1390">
        <v>1</v>
      </c>
      <c r="L1390" t="s">
        <v>20</v>
      </c>
      <c r="M1390" t="s">
        <v>65</v>
      </c>
      <c r="N1390" t="s">
        <v>39</v>
      </c>
      <c r="O1390" t="s">
        <v>22</v>
      </c>
      <c r="P1390" t="s">
        <v>23</v>
      </c>
      <c r="Q1390" t="s">
        <v>24</v>
      </c>
    </row>
    <row r="1391" spans="1:17" x14ac:dyDescent="0.2">
      <c r="A1391" s="2">
        <v>35179</v>
      </c>
      <c r="B1391" t="s">
        <v>147</v>
      </c>
      <c r="C1391" t="s">
        <v>95</v>
      </c>
      <c r="D1391" t="s">
        <v>50</v>
      </c>
      <c r="E1391" t="s">
        <v>50</v>
      </c>
      <c r="F1391">
        <v>38</v>
      </c>
      <c r="G1391">
        <v>3</v>
      </c>
      <c r="H1391">
        <v>0</v>
      </c>
      <c r="I1391">
        <v>0</v>
      </c>
      <c r="J1391">
        <v>0</v>
      </c>
      <c r="K1391">
        <v>0</v>
      </c>
      <c r="L1391" t="s">
        <v>28</v>
      </c>
      <c r="M1391" t="s">
        <v>148</v>
      </c>
      <c r="N1391" t="s">
        <v>147</v>
      </c>
      <c r="O1391" t="s">
        <v>22</v>
      </c>
      <c r="P1391" t="s">
        <v>23</v>
      </c>
      <c r="Q1391" t="s">
        <v>30</v>
      </c>
    </row>
    <row r="1392" spans="1:17" x14ac:dyDescent="0.2">
      <c r="A1392" s="2">
        <v>35179</v>
      </c>
      <c r="B1392" t="s">
        <v>43</v>
      </c>
      <c r="C1392" t="s">
        <v>38</v>
      </c>
      <c r="D1392" t="s">
        <v>19</v>
      </c>
      <c r="E1392" t="s">
        <v>19</v>
      </c>
      <c r="F1392">
        <v>9</v>
      </c>
      <c r="G1392">
        <v>67</v>
      </c>
      <c r="H1392">
        <v>0</v>
      </c>
      <c r="I1392">
        <v>0</v>
      </c>
      <c r="J1392">
        <v>1</v>
      </c>
      <c r="K1392">
        <v>0</v>
      </c>
      <c r="L1392" t="s">
        <v>20</v>
      </c>
      <c r="M1392" t="s">
        <v>60</v>
      </c>
      <c r="N1392" t="s">
        <v>43</v>
      </c>
      <c r="O1392" t="s">
        <v>22</v>
      </c>
      <c r="P1392" t="s">
        <v>23</v>
      </c>
      <c r="Q1392" t="s">
        <v>24</v>
      </c>
    </row>
    <row r="1393" spans="1:17" x14ac:dyDescent="0.2">
      <c r="A1393" s="2">
        <v>35179</v>
      </c>
      <c r="B1393" t="s">
        <v>293</v>
      </c>
      <c r="C1393" t="s">
        <v>98</v>
      </c>
      <c r="D1393" t="s">
        <v>50</v>
      </c>
      <c r="E1393" t="s">
        <v>50</v>
      </c>
      <c r="F1393">
        <v>10</v>
      </c>
      <c r="G1393">
        <v>37</v>
      </c>
      <c r="H1393">
        <v>0</v>
      </c>
      <c r="I1393">
        <v>0</v>
      </c>
      <c r="J1393">
        <v>2</v>
      </c>
      <c r="K1393">
        <v>0</v>
      </c>
      <c r="L1393" t="s">
        <v>28</v>
      </c>
      <c r="M1393" t="s">
        <v>478</v>
      </c>
      <c r="N1393" t="s">
        <v>293</v>
      </c>
      <c r="O1393" t="s">
        <v>22</v>
      </c>
      <c r="P1393" t="s">
        <v>23</v>
      </c>
      <c r="Q1393" t="s">
        <v>24</v>
      </c>
    </row>
    <row r="1394" spans="1:17" x14ac:dyDescent="0.2">
      <c r="A1394" s="2">
        <v>35179</v>
      </c>
      <c r="B1394" t="s">
        <v>72</v>
      </c>
      <c r="C1394" t="s">
        <v>104</v>
      </c>
      <c r="D1394" t="s">
        <v>50</v>
      </c>
      <c r="E1394" t="s">
        <v>50</v>
      </c>
      <c r="F1394">
        <v>13</v>
      </c>
      <c r="G1394">
        <v>27</v>
      </c>
      <c r="H1394">
        <v>0</v>
      </c>
      <c r="I1394">
        <v>0</v>
      </c>
      <c r="J1394">
        <v>2</v>
      </c>
      <c r="K1394">
        <v>0</v>
      </c>
      <c r="L1394" t="s">
        <v>28</v>
      </c>
      <c r="M1394" t="s">
        <v>74</v>
      </c>
      <c r="N1394" t="s">
        <v>72</v>
      </c>
      <c r="O1394" t="s">
        <v>22</v>
      </c>
      <c r="P1394" t="s">
        <v>23</v>
      </c>
      <c r="Q1394" t="s">
        <v>24</v>
      </c>
    </row>
    <row r="1395" spans="1:17" x14ac:dyDescent="0.2">
      <c r="A1395" s="2">
        <v>35179</v>
      </c>
      <c r="B1395" t="s">
        <v>31</v>
      </c>
      <c r="C1395" t="s">
        <v>42</v>
      </c>
      <c r="D1395" t="s">
        <v>19</v>
      </c>
      <c r="E1395" t="s">
        <v>19</v>
      </c>
      <c r="F1395">
        <v>41</v>
      </c>
      <c r="G1395">
        <v>78</v>
      </c>
      <c r="H1395">
        <v>0</v>
      </c>
      <c r="I1395">
        <v>0</v>
      </c>
      <c r="J1395">
        <v>4</v>
      </c>
      <c r="K1395">
        <v>1</v>
      </c>
      <c r="L1395" t="s">
        <v>20</v>
      </c>
      <c r="M1395" t="s">
        <v>80</v>
      </c>
      <c r="N1395" t="s">
        <v>31</v>
      </c>
      <c r="O1395" t="s">
        <v>22</v>
      </c>
      <c r="P1395" t="s">
        <v>23</v>
      </c>
      <c r="Q1395" t="s">
        <v>24</v>
      </c>
    </row>
    <row r="1396" spans="1:17" x14ac:dyDescent="0.2">
      <c r="A1396" s="2">
        <v>35179</v>
      </c>
      <c r="B1396" t="s">
        <v>89</v>
      </c>
      <c r="C1396" t="s">
        <v>274</v>
      </c>
      <c r="D1396" t="s">
        <v>50</v>
      </c>
      <c r="E1396" t="s">
        <v>50</v>
      </c>
      <c r="F1396">
        <v>23</v>
      </c>
      <c r="G1396">
        <v>28</v>
      </c>
      <c r="H1396">
        <v>0</v>
      </c>
      <c r="I1396">
        <v>0</v>
      </c>
      <c r="J1396">
        <v>0</v>
      </c>
      <c r="K1396">
        <v>0</v>
      </c>
      <c r="L1396" t="s">
        <v>28</v>
      </c>
      <c r="M1396" t="s">
        <v>91</v>
      </c>
      <c r="N1396" t="s">
        <v>89</v>
      </c>
      <c r="O1396" t="s">
        <v>22</v>
      </c>
      <c r="P1396" t="s">
        <v>23</v>
      </c>
      <c r="Q1396" t="s">
        <v>30</v>
      </c>
    </row>
    <row r="1397" spans="1:17" x14ac:dyDescent="0.2">
      <c r="A1397" s="2">
        <v>35179</v>
      </c>
      <c r="B1397" t="s">
        <v>81</v>
      </c>
      <c r="C1397" t="s">
        <v>76</v>
      </c>
      <c r="D1397" t="s">
        <v>50</v>
      </c>
      <c r="E1397" t="s">
        <v>50</v>
      </c>
      <c r="F1397">
        <v>134</v>
      </c>
      <c r="G1397">
        <v>52</v>
      </c>
      <c r="H1397">
        <v>0</v>
      </c>
      <c r="I1397">
        <v>0</v>
      </c>
      <c r="J1397">
        <v>0</v>
      </c>
      <c r="K1397">
        <v>3</v>
      </c>
      <c r="L1397" t="s">
        <v>28</v>
      </c>
      <c r="M1397" t="s">
        <v>83</v>
      </c>
      <c r="N1397" t="s">
        <v>81</v>
      </c>
      <c r="O1397" t="s">
        <v>22</v>
      </c>
      <c r="P1397" t="s">
        <v>23</v>
      </c>
      <c r="Q1397" t="s">
        <v>41</v>
      </c>
    </row>
    <row r="1398" spans="1:17" x14ac:dyDescent="0.2">
      <c r="A1398" s="2">
        <v>35179</v>
      </c>
      <c r="B1398" t="s">
        <v>153</v>
      </c>
      <c r="C1398" t="s">
        <v>249</v>
      </c>
      <c r="D1398" t="s">
        <v>50</v>
      </c>
      <c r="E1398" t="s">
        <v>50</v>
      </c>
      <c r="F1398">
        <v>45</v>
      </c>
      <c r="G1398">
        <v>58</v>
      </c>
      <c r="H1398">
        <v>0</v>
      </c>
      <c r="I1398">
        <v>0</v>
      </c>
      <c r="J1398">
        <v>2</v>
      </c>
      <c r="K1398">
        <v>0</v>
      </c>
      <c r="L1398" t="s">
        <v>20</v>
      </c>
      <c r="M1398" t="s">
        <v>191</v>
      </c>
      <c r="N1398" t="s">
        <v>153</v>
      </c>
      <c r="O1398" t="s">
        <v>22</v>
      </c>
      <c r="P1398" t="s">
        <v>23</v>
      </c>
      <c r="Q1398" t="s">
        <v>24</v>
      </c>
    </row>
    <row r="1399" spans="1:17" x14ac:dyDescent="0.2">
      <c r="A1399" s="2">
        <v>35179</v>
      </c>
      <c r="B1399" t="s">
        <v>94</v>
      </c>
      <c r="C1399" t="s">
        <v>69</v>
      </c>
      <c r="D1399" t="s">
        <v>50</v>
      </c>
      <c r="E1399" t="s">
        <v>50</v>
      </c>
      <c r="F1399">
        <v>74</v>
      </c>
      <c r="G1399">
        <v>43</v>
      </c>
      <c r="H1399">
        <v>0</v>
      </c>
      <c r="I1399">
        <v>0</v>
      </c>
      <c r="J1399">
        <v>0</v>
      </c>
      <c r="K1399">
        <v>2</v>
      </c>
      <c r="L1399" t="s">
        <v>28</v>
      </c>
      <c r="M1399" t="s">
        <v>96</v>
      </c>
      <c r="N1399" t="s">
        <v>94</v>
      </c>
      <c r="O1399" t="s">
        <v>22</v>
      </c>
      <c r="P1399" t="s">
        <v>23</v>
      </c>
      <c r="Q1399" t="s">
        <v>41</v>
      </c>
    </row>
    <row r="1400" spans="1:17" x14ac:dyDescent="0.2">
      <c r="A1400" s="2">
        <v>35179</v>
      </c>
      <c r="B1400" t="s">
        <v>185</v>
      </c>
      <c r="C1400" t="s">
        <v>221</v>
      </c>
      <c r="D1400" t="s">
        <v>27</v>
      </c>
      <c r="E1400" t="s">
        <v>27</v>
      </c>
      <c r="F1400">
        <v>51</v>
      </c>
      <c r="G1400">
        <v>121</v>
      </c>
      <c r="H1400">
        <v>0</v>
      </c>
      <c r="I1400">
        <v>0</v>
      </c>
      <c r="J1400">
        <v>2</v>
      </c>
      <c r="K1400">
        <v>0</v>
      </c>
      <c r="L1400" t="s">
        <v>230</v>
      </c>
      <c r="M1400" t="s">
        <v>412</v>
      </c>
      <c r="N1400" t="s">
        <v>185</v>
      </c>
      <c r="O1400" t="s">
        <v>22</v>
      </c>
      <c r="P1400" t="s">
        <v>23</v>
      </c>
      <c r="Q1400" t="s">
        <v>24</v>
      </c>
    </row>
    <row r="1401" spans="1:17" x14ac:dyDescent="0.2">
      <c r="A1401" s="2">
        <v>35179</v>
      </c>
      <c r="B1401" t="s">
        <v>328</v>
      </c>
      <c r="C1401" t="s">
        <v>174</v>
      </c>
      <c r="D1401" t="s">
        <v>50</v>
      </c>
      <c r="E1401" t="s">
        <v>50</v>
      </c>
      <c r="F1401">
        <v>86</v>
      </c>
      <c r="G1401">
        <v>159</v>
      </c>
      <c r="H1401">
        <v>0</v>
      </c>
      <c r="I1401">
        <v>0</v>
      </c>
      <c r="J1401">
        <v>3</v>
      </c>
      <c r="K1401">
        <v>0</v>
      </c>
      <c r="L1401" t="s">
        <v>20</v>
      </c>
      <c r="M1401" t="s">
        <v>329</v>
      </c>
      <c r="N1401" t="s">
        <v>328</v>
      </c>
      <c r="O1401" t="s">
        <v>22</v>
      </c>
      <c r="P1401" t="s">
        <v>23</v>
      </c>
      <c r="Q1401" t="s">
        <v>24</v>
      </c>
    </row>
    <row r="1402" spans="1:17" x14ac:dyDescent="0.2">
      <c r="A1402" s="2">
        <v>35179</v>
      </c>
      <c r="B1402" t="s">
        <v>126</v>
      </c>
      <c r="C1402" t="s">
        <v>129</v>
      </c>
      <c r="D1402" t="s">
        <v>50</v>
      </c>
      <c r="E1402" t="s">
        <v>50</v>
      </c>
      <c r="F1402">
        <v>11</v>
      </c>
      <c r="G1402">
        <v>2</v>
      </c>
      <c r="H1402">
        <v>0</v>
      </c>
      <c r="I1402">
        <v>0</v>
      </c>
      <c r="J1402">
        <v>0</v>
      </c>
      <c r="K1402">
        <v>1</v>
      </c>
      <c r="L1402" t="s">
        <v>28</v>
      </c>
      <c r="M1402" t="s">
        <v>157</v>
      </c>
      <c r="N1402" t="s">
        <v>126</v>
      </c>
      <c r="O1402" t="s">
        <v>22</v>
      </c>
      <c r="P1402" t="s">
        <v>23</v>
      </c>
      <c r="Q1402" t="s">
        <v>41</v>
      </c>
    </row>
    <row r="1403" spans="1:17" x14ac:dyDescent="0.2">
      <c r="A1403" s="2">
        <v>35179</v>
      </c>
      <c r="B1403" t="s">
        <v>100</v>
      </c>
      <c r="C1403" t="s">
        <v>52</v>
      </c>
      <c r="D1403" t="s">
        <v>50</v>
      </c>
      <c r="E1403" t="s">
        <v>50</v>
      </c>
      <c r="F1403">
        <v>57</v>
      </c>
      <c r="G1403">
        <v>7</v>
      </c>
      <c r="H1403">
        <v>0</v>
      </c>
      <c r="I1403">
        <v>0</v>
      </c>
      <c r="J1403">
        <v>1</v>
      </c>
      <c r="K1403">
        <v>2</v>
      </c>
      <c r="L1403" t="s">
        <v>28</v>
      </c>
      <c r="M1403" t="s">
        <v>102</v>
      </c>
      <c r="N1403" t="s">
        <v>100</v>
      </c>
      <c r="O1403" t="s">
        <v>22</v>
      </c>
      <c r="P1403" t="s">
        <v>23</v>
      </c>
      <c r="Q1403" t="s">
        <v>41</v>
      </c>
    </row>
    <row r="1404" spans="1:17" x14ac:dyDescent="0.2">
      <c r="A1404" s="2">
        <v>35179</v>
      </c>
      <c r="B1404" t="s">
        <v>49</v>
      </c>
      <c r="C1404" t="s">
        <v>106</v>
      </c>
      <c r="D1404" t="s">
        <v>50</v>
      </c>
      <c r="E1404" t="s">
        <v>50</v>
      </c>
      <c r="F1404">
        <v>17</v>
      </c>
      <c r="G1404">
        <v>6</v>
      </c>
      <c r="H1404">
        <v>0</v>
      </c>
      <c r="I1404">
        <v>0</v>
      </c>
      <c r="J1404">
        <v>0</v>
      </c>
      <c r="K1404">
        <v>0</v>
      </c>
      <c r="L1404" t="s">
        <v>28</v>
      </c>
      <c r="M1404" t="s">
        <v>103</v>
      </c>
      <c r="N1404" t="s">
        <v>49</v>
      </c>
      <c r="O1404" t="s">
        <v>22</v>
      </c>
      <c r="P1404" t="s">
        <v>23</v>
      </c>
      <c r="Q1404" t="s">
        <v>30</v>
      </c>
    </row>
    <row r="1405" spans="1:17" x14ac:dyDescent="0.2">
      <c r="A1405" s="2">
        <v>35179</v>
      </c>
      <c r="B1405" t="s">
        <v>92</v>
      </c>
      <c r="C1405" t="s">
        <v>345</v>
      </c>
      <c r="D1405" t="s">
        <v>50</v>
      </c>
      <c r="E1405" t="s">
        <v>50</v>
      </c>
      <c r="F1405">
        <v>18</v>
      </c>
      <c r="G1405">
        <v>71</v>
      </c>
      <c r="H1405">
        <v>0</v>
      </c>
      <c r="I1405">
        <v>0</v>
      </c>
      <c r="J1405">
        <v>5</v>
      </c>
      <c r="K1405">
        <v>0</v>
      </c>
      <c r="L1405" t="s">
        <v>28</v>
      </c>
      <c r="M1405" t="s">
        <v>124</v>
      </c>
      <c r="N1405" t="s">
        <v>92</v>
      </c>
      <c r="O1405" t="s">
        <v>22</v>
      </c>
      <c r="P1405" t="s">
        <v>23</v>
      </c>
      <c r="Q1405" t="s">
        <v>24</v>
      </c>
    </row>
    <row r="1406" spans="1:17" x14ac:dyDescent="0.2">
      <c r="A1406" s="2">
        <v>35179</v>
      </c>
      <c r="B1406" t="s">
        <v>244</v>
      </c>
      <c r="C1406" t="s">
        <v>87</v>
      </c>
      <c r="D1406" t="s">
        <v>50</v>
      </c>
      <c r="E1406" t="s">
        <v>50</v>
      </c>
      <c r="F1406">
        <v>39</v>
      </c>
      <c r="G1406">
        <v>24</v>
      </c>
      <c r="H1406">
        <v>0</v>
      </c>
      <c r="I1406">
        <v>0</v>
      </c>
      <c r="J1406">
        <v>0</v>
      </c>
      <c r="K1406">
        <v>0</v>
      </c>
      <c r="L1406" t="s">
        <v>28</v>
      </c>
      <c r="M1406" t="s">
        <v>597</v>
      </c>
      <c r="N1406" t="s">
        <v>244</v>
      </c>
      <c r="O1406" t="s">
        <v>22</v>
      </c>
      <c r="P1406" t="s">
        <v>23</v>
      </c>
      <c r="Q1406" t="s">
        <v>30</v>
      </c>
    </row>
    <row r="1407" spans="1:17" x14ac:dyDescent="0.2">
      <c r="A1407" s="2">
        <v>35179</v>
      </c>
      <c r="B1407" t="s">
        <v>149</v>
      </c>
      <c r="C1407" t="s">
        <v>25</v>
      </c>
      <c r="D1407" t="s">
        <v>36</v>
      </c>
      <c r="E1407" t="s">
        <v>19</v>
      </c>
      <c r="F1407">
        <v>19</v>
      </c>
      <c r="G1407">
        <v>1</v>
      </c>
      <c r="H1407">
        <v>0</v>
      </c>
      <c r="I1407">
        <v>0</v>
      </c>
      <c r="J1407">
        <v>2</v>
      </c>
      <c r="K1407">
        <v>3</v>
      </c>
      <c r="L1407" t="s">
        <v>28</v>
      </c>
      <c r="M1407" t="s">
        <v>420</v>
      </c>
      <c r="N1407" t="s">
        <v>149</v>
      </c>
      <c r="O1407" t="s">
        <v>22</v>
      </c>
      <c r="P1407" t="s">
        <v>23</v>
      </c>
      <c r="Q1407" t="s">
        <v>41</v>
      </c>
    </row>
    <row r="1408" spans="1:17" x14ac:dyDescent="0.2">
      <c r="A1408" s="2">
        <v>35179</v>
      </c>
      <c r="B1408" t="s">
        <v>53</v>
      </c>
      <c r="C1408" t="s">
        <v>161</v>
      </c>
      <c r="D1408" t="s">
        <v>50</v>
      </c>
      <c r="E1408" t="s">
        <v>50</v>
      </c>
      <c r="F1408">
        <v>26</v>
      </c>
      <c r="G1408">
        <v>66</v>
      </c>
      <c r="H1408">
        <v>0</v>
      </c>
      <c r="I1408">
        <v>0</v>
      </c>
      <c r="J1408">
        <v>2</v>
      </c>
      <c r="K1408">
        <v>0</v>
      </c>
      <c r="L1408" t="s">
        <v>28</v>
      </c>
      <c r="M1408" t="s">
        <v>598</v>
      </c>
      <c r="N1408" t="s">
        <v>53</v>
      </c>
      <c r="O1408" t="s">
        <v>22</v>
      </c>
      <c r="P1408" t="s">
        <v>23</v>
      </c>
      <c r="Q1408" t="s">
        <v>24</v>
      </c>
    </row>
    <row r="1409" spans="1:17" x14ac:dyDescent="0.2">
      <c r="A1409" s="2">
        <v>35179</v>
      </c>
      <c r="B1409" t="s">
        <v>32</v>
      </c>
      <c r="C1409" t="s">
        <v>18</v>
      </c>
      <c r="D1409" t="s">
        <v>19</v>
      </c>
      <c r="E1409" t="s">
        <v>19</v>
      </c>
      <c r="F1409">
        <v>116</v>
      </c>
      <c r="G1409">
        <v>35</v>
      </c>
      <c r="H1409">
        <v>0</v>
      </c>
      <c r="I1409">
        <v>0</v>
      </c>
      <c r="J1409">
        <v>0</v>
      </c>
      <c r="K1409">
        <v>2</v>
      </c>
      <c r="L1409" t="s">
        <v>20</v>
      </c>
      <c r="M1409" t="s">
        <v>573</v>
      </c>
      <c r="N1409" t="s">
        <v>32</v>
      </c>
      <c r="O1409" t="s">
        <v>22</v>
      </c>
      <c r="P1409" t="s">
        <v>23</v>
      </c>
      <c r="Q1409" t="s">
        <v>41</v>
      </c>
    </row>
    <row r="1410" spans="1:17" x14ac:dyDescent="0.2">
      <c r="A1410" s="2">
        <v>35181</v>
      </c>
      <c r="B1410" t="s">
        <v>188</v>
      </c>
      <c r="C1410" t="s">
        <v>454</v>
      </c>
      <c r="D1410" t="s">
        <v>27</v>
      </c>
      <c r="E1410" t="s">
        <v>27</v>
      </c>
      <c r="F1410">
        <v>138</v>
      </c>
      <c r="G1410">
        <v>92</v>
      </c>
      <c r="H1410">
        <v>0</v>
      </c>
      <c r="I1410">
        <v>0</v>
      </c>
      <c r="J1410">
        <v>0</v>
      </c>
      <c r="K1410">
        <v>4</v>
      </c>
      <c r="L1410" t="s">
        <v>230</v>
      </c>
      <c r="M1410" t="s">
        <v>509</v>
      </c>
      <c r="N1410" t="s">
        <v>188</v>
      </c>
      <c r="O1410" t="s">
        <v>22</v>
      </c>
      <c r="P1410" t="s">
        <v>23</v>
      </c>
      <c r="Q1410" t="s">
        <v>41</v>
      </c>
    </row>
    <row r="1411" spans="1:17" x14ac:dyDescent="0.2">
      <c r="A1411" s="2">
        <v>35181</v>
      </c>
      <c r="B1411" t="s">
        <v>263</v>
      </c>
      <c r="C1411" t="s">
        <v>262</v>
      </c>
      <c r="D1411" t="s">
        <v>27</v>
      </c>
      <c r="E1411" t="s">
        <v>27</v>
      </c>
      <c r="F1411">
        <v>155</v>
      </c>
      <c r="G1411">
        <v>136</v>
      </c>
      <c r="H1411">
        <v>0</v>
      </c>
      <c r="I1411">
        <v>0</v>
      </c>
      <c r="J1411">
        <v>6</v>
      </c>
      <c r="K1411">
        <v>0</v>
      </c>
      <c r="L1411" t="s">
        <v>230</v>
      </c>
      <c r="M1411" t="s">
        <v>599</v>
      </c>
      <c r="N1411" t="s">
        <v>263</v>
      </c>
      <c r="O1411" t="s">
        <v>22</v>
      </c>
      <c r="P1411" t="s">
        <v>23</v>
      </c>
      <c r="Q1411" t="s">
        <v>24</v>
      </c>
    </row>
    <row r="1412" spans="1:17" x14ac:dyDescent="0.2">
      <c r="A1412" s="2">
        <v>35181</v>
      </c>
      <c r="B1412" t="s">
        <v>583</v>
      </c>
      <c r="C1412" t="s">
        <v>167</v>
      </c>
      <c r="D1412" t="s">
        <v>115</v>
      </c>
      <c r="E1412" t="s">
        <v>115</v>
      </c>
      <c r="F1412">
        <v>131</v>
      </c>
      <c r="G1412">
        <v>118</v>
      </c>
      <c r="H1412">
        <v>0</v>
      </c>
      <c r="I1412">
        <v>0</v>
      </c>
      <c r="J1412">
        <v>1</v>
      </c>
      <c r="K1412">
        <v>1</v>
      </c>
      <c r="L1412" t="s">
        <v>28</v>
      </c>
      <c r="M1412" t="s">
        <v>584</v>
      </c>
      <c r="N1412" t="s">
        <v>583</v>
      </c>
      <c r="O1412" t="s">
        <v>22</v>
      </c>
      <c r="P1412" t="s">
        <v>23</v>
      </c>
      <c r="Q1412" t="s">
        <v>30</v>
      </c>
    </row>
    <row r="1413" spans="1:17" x14ac:dyDescent="0.2">
      <c r="A1413" s="2">
        <v>35183</v>
      </c>
      <c r="B1413" t="s">
        <v>221</v>
      </c>
      <c r="C1413" t="s">
        <v>185</v>
      </c>
      <c r="D1413" t="s">
        <v>27</v>
      </c>
      <c r="E1413" t="s">
        <v>27</v>
      </c>
      <c r="F1413">
        <v>121</v>
      </c>
      <c r="G1413">
        <v>51</v>
      </c>
      <c r="H1413">
        <v>0</v>
      </c>
      <c r="I1413">
        <v>0</v>
      </c>
      <c r="J1413">
        <v>2</v>
      </c>
      <c r="K1413">
        <v>0</v>
      </c>
      <c r="L1413" t="s">
        <v>230</v>
      </c>
      <c r="M1413" t="s">
        <v>223</v>
      </c>
      <c r="N1413" t="s">
        <v>221</v>
      </c>
      <c r="O1413" t="s">
        <v>22</v>
      </c>
      <c r="P1413" t="s">
        <v>59</v>
      </c>
      <c r="Q1413" t="s">
        <v>41</v>
      </c>
    </row>
    <row r="1414" spans="1:17" x14ac:dyDescent="0.2">
      <c r="A1414" s="2">
        <v>35183</v>
      </c>
      <c r="B1414" t="s">
        <v>263</v>
      </c>
      <c r="C1414" t="s">
        <v>262</v>
      </c>
      <c r="D1414" t="s">
        <v>27</v>
      </c>
      <c r="E1414" t="s">
        <v>27</v>
      </c>
      <c r="F1414">
        <v>155</v>
      </c>
      <c r="G1414">
        <v>136</v>
      </c>
      <c r="H1414">
        <v>0</v>
      </c>
      <c r="I1414">
        <v>0</v>
      </c>
      <c r="J1414">
        <v>1</v>
      </c>
      <c r="K1414">
        <v>1</v>
      </c>
      <c r="L1414" t="s">
        <v>230</v>
      </c>
      <c r="M1414" t="s">
        <v>599</v>
      </c>
      <c r="N1414" t="s">
        <v>263</v>
      </c>
      <c r="O1414" t="s">
        <v>22</v>
      </c>
      <c r="P1414" t="s">
        <v>23</v>
      </c>
      <c r="Q1414" t="s">
        <v>30</v>
      </c>
    </row>
    <row r="1415" spans="1:17" x14ac:dyDescent="0.2">
      <c r="A1415" s="2">
        <v>35183</v>
      </c>
      <c r="B1415" t="s">
        <v>232</v>
      </c>
      <c r="C1415" t="s">
        <v>233</v>
      </c>
      <c r="D1415" t="s">
        <v>19</v>
      </c>
      <c r="E1415" t="s">
        <v>19</v>
      </c>
      <c r="F1415">
        <v>135</v>
      </c>
      <c r="G1415">
        <v>156</v>
      </c>
      <c r="H1415">
        <v>0</v>
      </c>
      <c r="I1415">
        <v>0</v>
      </c>
      <c r="J1415">
        <v>2</v>
      </c>
      <c r="K1415">
        <v>1</v>
      </c>
      <c r="L1415" t="s">
        <v>230</v>
      </c>
      <c r="M1415" t="s">
        <v>234</v>
      </c>
      <c r="N1415" t="s">
        <v>232</v>
      </c>
      <c r="O1415" t="s">
        <v>22</v>
      </c>
      <c r="P1415" t="s">
        <v>23</v>
      </c>
      <c r="Q1415" t="s">
        <v>24</v>
      </c>
    </row>
    <row r="1416" spans="1:17" x14ac:dyDescent="0.2">
      <c r="A1416" s="2">
        <v>35183</v>
      </c>
      <c r="B1416" t="s">
        <v>583</v>
      </c>
      <c r="C1416" t="s">
        <v>167</v>
      </c>
      <c r="D1416" t="s">
        <v>115</v>
      </c>
      <c r="E1416" t="s">
        <v>115</v>
      </c>
      <c r="F1416">
        <v>131</v>
      </c>
      <c r="G1416">
        <v>118</v>
      </c>
      <c r="H1416">
        <v>0</v>
      </c>
      <c r="I1416">
        <v>0</v>
      </c>
      <c r="J1416">
        <v>0</v>
      </c>
      <c r="K1416">
        <v>1</v>
      </c>
      <c r="L1416" t="s">
        <v>28</v>
      </c>
      <c r="M1416" t="s">
        <v>584</v>
      </c>
      <c r="N1416" t="s">
        <v>583</v>
      </c>
      <c r="O1416" t="s">
        <v>22</v>
      </c>
      <c r="P1416" t="s">
        <v>23</v>
      </c>
      <c r="Q1416" t="s">
        <v>41</v>
      </c>
    </row>
    <row r="1417" spans="1:17" x14ac:dyDescent="0.2">
      <c r="A1417" s="2">
        <v>35185</v>
      </c>
      <c r="B1417" t="s">
        <v>123</v>
      </c>
      <c r="C1417" t="s">
        <v>133</v>
      </c>
      <c r="D1417" t="s">
        <v>50</v>
      </c>
      <c r="E1417" t="s">
        <v>115</v>
      </c>
      <c r="F1417">
        <v>44</v>
      </c>
      <c r="G1417">
        <v>59</v>
      </c>
      <c r="H1417">
        <v>0</v>
      </c>
      <c r="I1417">
        <v>0</v>
      </c>
      <c r="J1417">
        <v>4</v>
      </c>
      <c r="K1417">
        <v>5</v>
      </c>
      <c r="L1417" t="s">
        <v>28</v>
      </c>
      <c r="M1417" t="s">
        <v>528</v>
      </c>
      <c r="N1417" t="s">
        <v>123</v>
      </c>
      <c r="O1417" t="s">
        <v>22</v>
      </c>
      <c r="P1417" t="s">
        <v>23</v>
      </c>
      <c r="Q1417" t="s">
        <v>41</v>
      </c>
    </row>
    <row r="1418" spans="1:17" x14ac:dyDescent="0.2">
      <c r="A1418" s="2">
        <v>35186</v>
      </c>
      <c r="B1418" t="s">
        <v>90</v>
      </c>
      <c r="C1418" t="s">
        <v>317</v>
      </c>
      <c r="D1418" t="s">
        <v>50</v>
      </c>
      <c r="E1418" t="s">
        <v>50</v>
      </c>
      <c r="F1418">
        <v>40</v>
      </c>
      <c r="G1418">
        <v>87</v>
      </c>
      <c r="H1418">
        <v>0</v>
      </c>
      <c r="I1418">
        <v>0</v>
      </c>
      <c r="J1418">
        <v>1</v>
      </c>
      <c r="K1418">
        <v>1</v>
      </c>
      <c r="L1418" t="s">
        <v>28</v>
      </c>
      <c r="M1418" t="s">
        <v>396</v>
      </c>
      <c r="N1418" t="s">
        <v>90</v>
      </c>
      <c r="O1418" t="s">
        <v>22</v>
      </c>
      <c r="P1418" t="s">
        <v>23</v>
      </c>
      <c r="Q1418" t="s">
        <v>30</v>
      </c>
    </row>
    <row r="1419" spans="1:17" x14ac:dyDescent="0.2">
      <c r="A1419" s="2">
        <v>35186</v>
      </c>
      <c r="B1419" t="s">
        <v>180</v>
      </c>
      <c r="C1419" t="s">
        <v>168</v>
      </c>
      <c r="D1419" t="s">
        <v>50</v>
      </c>
      <c r="E1419" t="s">
        <v>50</v>
      </c>
      <c r="F1419">
        <v>30</v>
      </c>
      <c r="G1419">
        <v>69</v>
      </c>
      <c r="H1419">
        <v>0</v>
      </c>
      <c r="I1419">
        <v>0</v>
      </c>
      <c r="J1419">
        <v>3</v>
      </c>
      <c r="K1419">
        <v>2</v>
      </c>
      <c r="L1419" t="s">
        <v>28</v>
      </c>
      <c r="M1419" t="s">
        <v>600</v>
      </c>
      <c r="N1419" t="s">
        <v>180</v>
      </c>
      <c r="O1419" t="s">
        <v>22</v>
      </c>
      <c r="P1419" t="s">
        <v>23</v>
      </c>
      <c r="Q1419" t="s">
        <v>24</v>
      </c>
    </row>
    <row r="1420" spans="1:17" x14ac:dyDescent="0.2">
      <c r="A1420" s="2">
        <v>35190</v>
      </c>
      <c r="B1420" t="s">
        <v>210</v>
      </c>
      <c r="C1420" t="s">
        <v>17</v>
      </c>
      <c r="D1420" t="s">
        <v>27</v>
      </c>
      <c r="E1420" t="s">
        <v>19</v>
      </c>
      <c r="F1420">
        <v>71</v>
      </c>
      <c r="G1420">
        <v>36</v>
      </c>
      <c r="H1420">
        <v>0</v>
      </c>
      <c r="I1420">
        <v>0</v>
      </c>
      <c r="J1420">
        <v>1</v>
      </c>
      <c r="K1420">
        <v>1</v>
      </c>
      <c r="L1420" t="s">
        <v>28</v>
      </c>
      <c r="M1420" t="s">
        <v>160</v>
      </c>
      <c r="N1420" t="s">
        <v>77</v>
      </c>
      <c r="O1420" t="s">
        <v>122</v>
      </c>
      <c r="P1420" t="s">
        <v>23</v>
      </c>
      <c r="Q1420" t="s">
        <v>30</v>
      </c>
    </row>
    <row r="1421" spans="1:17" x14ac:dyDescent="0.2">
      <c r="A1421" s="2">
        <v>35190</v>
      </c>
      <c r="B1421" t="s">
        <v>233</v>
      </c>
      <c r="C1421" t="s">
        <v>232</v>
      </c>
      <c r="D1421" t="s">
        <v>19</v>
      </c>
      <c r="E1421" t="s">
        <v>19</v>
      </c>
      <c r="F1421">
        <v>156</v>
      </c>
      <c r="G1421">
        <v>135</v>
      </c>
      <c r="H1421">
        <v>0</v>
      </c>
      <c r="I1421">
        <v>0</v>
      </c>
      <c r="J1421">
        <v>2</v>
      </c>
      <c r="K1421">
        <v>1</v>
      </c>
      <c r="L1421" t="s">
        <v>230</v>
      </c>
      <c r="M1421" t="s">
        <v>472</v>
      </c>
      <c r="N1421" t="s">
        <v>233</v>
      </c>
      <c r="O1421" t="s">
        <v>22</v>
      </c>
      <c r="P1421" t="s">
        <v>59</v>
      </c>
      <c r="Q1421" t="s">
        <v>41</v>
      </c>
    </row>
    <row r="1422" spans="1:17" x14ac:dyDescent="0.2">
      <c r="A1422" s="2">
        <v>35190</v>
      </c>
      <c r="B1422" t="s">
        <v>532</v>
      </c>
      <c r="C1422" t="s">
        <v>555</v>
      </c>
      <c r="D1422" t="s">
        <v>27</v>
      </c>
      <c r="E1422" t="s">
        <v>27</v>
      </c>
      <c r="F1422">
        <v>173</v>
      </c>
      <c r="G1422">
        <v>111</v>
      </c>
      <c r="H1422">
        <v>0</v>
      </c>
      <c r="I1422">
        <v>0</v>
      </c>
      <c r="J1422">
        <v>0</v>
      </c>
      <c r="K1422">
        <v>1</v>
      </c>
      <c r="L1422" t="s">
        <v>20</v>
      </c>
      <c r="M1422" t="s">
        <v>538</v>
      </c>
      <c r="N1422" t="s">
        <v>532</v>
      </c>
      <c r="O1422" t="s">
        <v>22</v>
      </c>
      <c r="P1422" t="s">
        <v>23</v>
      </c>
      <c r="Q1422" t="s">
        <v>41</v>
      </c>
    </row>
    <row r="1423" spans="1:17" x14ac:dyDescent="0.2">
      <c r="A1423" s="2">
        <v>35190</v>
      </c>
      <c r="B1423" t="s">
        <v>453</v>
      </c>
      <c r="C1423" t="s">
        <v>456</v>
      </c>
      <c r="D1423" t="s">
        <v>27</v>
      </c>
      <c r="E1423" t="s">
        <v>27</v>
      </c>
      <c r="F1423">
        <v>148</v>
      </c>
      <c r="G1423">
        <v>126</v>
      </c>
      <c r="H1423">
        <v>0</v>
      </c>
      <c r="I1423">
        <v>0</v>
      </c>
      <c r="J1423">
        <v>5</v>
      </c>
      <c r="K1423">
        <v>1</v>
      </c>
      <c r="L1423" t="s">
        <v>20</v>
      </c>
      <c r="M1423" t="s">
        <v>482</v>
      </c>
      <c r="N1423" t="s">
        <v>453</v>
      </c>
      <c r="O1423" t="s">
        <v>22</v>
      </c>
      <c r="P1423" t="s">
        <v>23</v>
      </c>
      <c r="Q1423" t="s">
        <v>24</v>
      </c>
    </row>
    <row r="1424" spans="1:17" x14ac:dyDescent="0.2">
      <c r="A1424" s="2">
        <v>35193</v>
      </c>
      <c r="B1424" t="s">
        <v>153</v>
      </c>
      <c r="C1424" t="s">
        <v>345</v>
      </c>
      <c r="D1424" t="s">
        <v>50</v>
      </c>
      <c r="E1424" t="s">
        <v>50</v>
      </c>
      <c r="F1424">
        <v>45</v>
      </c>
      <c r="G1424">
        <v>71</v>
      </c>
      <c r="H1424">
        <v>0</v>
      </c>
      <c r="I1424">
        <v>0</v>
      </c>
      <c r="J1424">
        <v>2</v>
      </c>
      <c r="K1424">
        <v>1</v>
      </c>
      <c r="L1424" t="s">
        <v>28</v>
      </c>
      <c r="M1424" t="s">
        <v>601</v>
      </c>
      <c r="N1424" t="s">
        <v>153</v>
      </c>
      <c r="O1424" t="s">
        <v>22</v>
      </c>
      <c r="P1424" t="s">
        <v>23</v>
      </c>
      <c r="Q1424" t="s">
        <v>24</v>
      </c>
    </row>
    <row r="1425" spans="1:17" x14ac:dyDescent="0.2">
      <c r="A1425" s="2">
        <v>35193</v>
      </c>
      <c r="B1425" t="s">
        <v>602</v>
      </c>
      <c r="C1425" t="s">
        <v>449</v>
      </c>
      <c r="D1425" t="s">
        <v>115</v>
      </c>
      <c r="E1425" t="s">
        <v>115</v>
      </c>
      <c r="F1425">
        <v>166</v>
      </c>
      <c r="G1425">
        <v>99</v>
      </c>
      <c r="H1425">
        <v>0</v>
      </c>
      <c r="I1425">
        <v>0</v>
      </c>
      <c r="J1425">
        <v>4</v>
      </c>
      <c r="K1425">
        <v>0</v>
      </c>
      <c r="L1425" t="s">
        <v>570</v>
      </c>
      <c r="M1425" t="s">
        <v>603</v>
      </c>
      <c r="N1425" t="s">
        <v>602</v>
      </c>
      <c r="O1425" t="s">
        <v>22</v>
      </c>
      <c r="P1425" t="s">
        <v>23</v>
      </c>
      <c r="Q1425" t="s">
        <v>24</v>
      </c>
    </row>
    <row r="1426" spans="1:17" x14ac:dyDescent="0.2">
      <c r="A1426" s="2">
        <v>35194</v>
      </c>
      <c r="B1426" t="s">
        <v>52</v>
      </c>
      <c r="C1426" t="s">
        <v>244</v>
      </c>
      <c r="D1426" t="s">
        <v>50</v>
      </c>
      <c r="E1426" t="s">
        <v>50</v>
      </c>
      <c r="F1426">
        <v>7</v>
      </c>
      <c r="G1426">
        <v>39</v>
      </c>
      <c r="H1426">
        <v>0</v>
      </c>
      <c r="I1426">
        <v>0</v>
      </c>
      <c r="J1426">
        <v>2</v>
      </c>
      <c r="K1426">
        <v>1</v>
      </c>
      <c r="L1426" t="s">
        <v>28</v>
      </c>
      <c r="M1426" t="s">
        <v>604</v>
      </c>
      <c r="N1426" t="s">
        <v>52</v>
      </c>
      <c r="O1426" t="s">
        <v>22</v>
      </c>
      <c r="P1426" t="s">
        <v>23</v>
      </c>
      <c r="Q1426" t="s">
        <v>24</v>
      </c>
    </row>
    <row r="1427" spans="1:17" x14ac:dyDescent="0.2">
      <c r="A1427" s="2">
        <v>35195</v>
      </c>
      <c r="B1427" t="s">
        <v>555</v>
      </c>
      <c r="C1427" t="s">
        <v>532</v>
      </c>
      <c r="D1427" t="s">
        <v>27</v>
      </c>
      <c r="E1427" t="s">
        <v>27</v>
      </c>
      <c r="F1427">
        <v>111</v>
      </c>
      <c r="G1427">
        <v>173</v>
      </c>
      <c r="H1427">
        <v>0</v>
      </c>
      <c r="I1427">
        <v>0</v>
      </c>
      <c r="J1427">
        <v>2</v>
      </c>
      <c r="K1427">
        <v>1</v>
      </c>
      <c r="L1427" t="s">
        <v>20</v>
      </c>
      <c r="M1427" t="s">
        <v>555</v>
      </c>
      <c r="N1427" t="s">
        <v>555</v>
      </c>
      <c r="O1427" t="s">
        <v>22</v>
      </c>
      <c r="P1427" t="s">
        <v>23</v>
      </c>
      <c r="Q1427" t="s">
        <v>24</v>
      </c>
    </row>
    <row r="1428" spans="1:17" x14ac:dyDescent="0.2">
      <c r="A1428" s="2">
        <v>35196</v>
      </c>
      <c r="B1428" t="s">
        <v>250</v>
      </c>
      <c r="C1428" t="s">
        <v>138</v>
      </c>
      <c r="D1428" t="s">
        <v>36</v>
      </c>
      <c r="E1428" t="s">
        <v>36</v>
      </c>
      <c r="F1428">
        <v>112</v>
      </c>
      <c r="G1428">
        <v>15</v>
      </c>
      <c r="H1428">
        <v>0</v>
      </c>
      <c r="I1428">
        <v>0</v>
      </c>
      <c r="J1428">
        <v>0</v>
      </c>
      <c r="K1428">
        <v>1</v>
      </c>
      <c r="L1428" t="s">
        <v>28</v>
      </c>
      <c r="M1428" t="s">
        <v>251</v>
      </c>
      <c r="N1428" t="s">
        <v>250</v>
      </c>
      <c r="O1428" t="s">
        <v>22</v>
      </c>
      <c r="P1428" t="s">
        <v>23</v>
      </c>
      <c r="Q1428" t="s">
        <v>41</v>
      </c>
    </row>
    <row r="1429" spans="1:17" x14ac:dyDescent="0.2">
      <c r="A1429" s="2">
        <v>35196</v>
      </c>
      <c r="B1429" t="s">
        <v>203</v>
      </c>
      <c r="C1429" t="s">
        <v>354</v>
      </c>
      <c r="D1429" t="s">
        <v>57</v>
      </c>
      <c r="E1429" t="s">
        <v>57</v>
      </c>
      <c r="F1429">
        <v>158</v>
      </c>
      <c r="G1429">
        <v>174</v>
      </c>
      <c r="H1429">
        <v>0</v>
      </c>
      <c r="I1429">
        <v>0</v>
      </c>
      <c r="J1429">
        <v>2</v>
      </c>
      <c r="K1429">
        <v>1</v>
      </c>
      <c r="L1429" t="s">
        <v>539</v>
      </c>
      <c r="M1429" t="s">
        <v>205</v>
      </c>
      <c r="N1429" t="s">
        <v>206</v>
      </c>
      <c r="O1429" t="s">
        <v>122</v>
      </c>
      <c r="P1429" t="s">
        <v>23</v>
      </c>
      <c r="Q1429" t="s">
        <v>24</v>
      </c>
    </row>
    <row r="1430" spans="1:17" x14ac:dyDescent="0.2">
      <c r="A1430" s="2">
        <v>35197</v>
      </c>
      <c r="B1430" t="s">
        <v>224</v>
      </c>
      <c r="C1430" t="s">
        <v>237</v>
      </c>
      <c r="D1430" t="s">
        <v>36</v>
      </c>
      <c r="E1430" t="s">
        <v>36</v>
      </c>
      <c r="F1430">
        <v>108</v>
      </c>
      <c r="G1430">
        <v>102</v>
      </c>
      <c r="H1430">
        <v>0</v>
      </c>
      <c r="I1430">
        <v>0</v>
      </c>
      <c r="J1430">
        <v>0</v>
      </c>
      <c r="K1430">
        <v>0</v>
      </c>
      <c r="L1430" t="s">
        <v>28</v>
      </c>
      <c r="M1430" t="s">
        <v>236</v>
      </c>
      <c r="N1430" t="s">
        <v>224</v>
      </c>
      <c r="O1430" t="s">
        <v>22</v>
      </c>
      <c r="P1430" t="s">
        <v>23</v>
      </c>
      <c r="Q1430" t="s">
        <v>30</v>
      </c>
    </row>
    <row r="1431" spans="1:17" x14ac:dyDescent="0.2">
      <c r="A1431" s="2">
        <v>35197</v>
      </c>
      <c r="B1431" t="s">
        <v>188</v>
      </c>
      <c r="C1431" t="s">
        <v>454</v>
      </c>
      <c r="D1431" t="s">
        <v>27</v>
      </c>
      <c r="E1431" t="s">
        <v>27</v>
      </c>
      <c r="F1431">
        <v>138</v>
      </c>
      <c r="G1431">
        <v>92</v>
      </c>
      <c r="H1431">
        <v>0</v>
      </c>
      <c r="I1431">
        <v>0</v>
      </c>
      <c r="J1431">
        <v>0</v>
      </c>
      <c r="K1431">
        <v>1</v>
      </c>
      <c r="L1431" t="s">
        <v>20</v>
      </c>
      <c r="M1431" t="s">
        <v>509</v>
      </c>
      <c r="N1431" t="s">
        <v>188</v>
      </c>
      <c r="O1431" t="s">
        <v>22</v>
      </c>
      <c r="P1431" t="s">
        <v>23</v>
      </c>
      <c r="Q1431" t="s">
        <v>41</v>
      </c>
    </row>
    <row r="1432" spans="1:17" x14ac:dyDescent="0.2">
      <c r="A1432" s="2">
        <v>35197</v>
      </c>
      <c r="B1432" t="s">
        <v>263</v>
      </c>
      <c r="C1432" t="s">
        <v>222</v>
      </c>
      <c r="D1432" t="s">
        <v>27</v>
      </c>
      <c r="E1432" t="s">
        <v>27</v>
      </c>
      <c r="F1432">
        <v>155</v>
      </c>
      <c r="G1432">
        <v>125</v>
      </c>
      <c r="H1432">
        <v>0</v>
      </c>
      <c r="I1432">
        <v>0</v>
      </c>
      <c r="J1432">
        <v>6</v>
      </c>
      <c r="K1432">
        <v>1</v>
      </c>
      <c r="L1432" t="s">
        <v>20</v>
      </c>
      <c r="M1432" t="s">
        <v>599</v>
      </c>
      <c r="N1432" t="s">
        <v>263</v>
      </c>
      <c r="O1432" t="s">
        <v>22</v>
      </c>
      <c r="P1432" t="s">
        <v>23</v>
      </c>
      <c r="Q1432" t="s">
        <v>24</v>
      </c>
    </row>
    <row r="1433" spans="1:17" x14ac:dyDescent="0.2">
      <c r="A1433" s="2">
        <v>35197</v>
      </c>
      <c r="B1433" t="s">
        <v>464</v>
      </c>
      <c r="C1433" t="s">
        <v>583</v>
      </c>
      <c r="D1433" t="s">
        <v>115</v>
      </c>
      <c r="E1433" t="s">
        <v>115</v>
      </c>
      <c r="F1433">
        <v>98</v>
      </c>
      <c r="G1433">
        <v>131</v>
      </c>
      <c r="H1433">
        <v>0</v>
      </c>
      <c r="I1433">
        <v>0</v>
      </c>
      <c r="J1433">
        <v>3</v>
      </c>
      <c r="K1433">
        <v>1</v>
      </c>
      <c r="L1433" t="s">
        <v>570</v>
      </c>
      <c r="M1433" t="s">
        <v>465</v>
      </c>
      <c r="N1433" t="s">
        <v>464</v>
      </c>
      <c r="O1433" t="s">
        <v>22</v>
      </c>
      <c r="P1433" t="s">
        <v>23</v>
      </c>
      <c r="Q1433" t="s">
        <v>24</v>
      </c>
    </row>
    <row r="1434" spans="1:17" x14ac:dyDescent="0.2">
      <c r="A1434" s="2">
        <v>35197</v>
      </c>
      <c r="B1434" t="s">
        <v>250</v>
      </c>
      <c r="C1434" t="s">
        <v>138</v>
      </c>
      <c r="D1434" t="s">
        <v>36</v>
      </c>
      <c r="E1434" t="s">
        <v>36</v>
      </c>
      <c r="F1434">
        <v>112</v>
      </c>
      <c r="G1434">
        <v>15</v>
      </c>
      <c r="H1434">
        <v>0</v>
      </c>
      <c r="I1434">
        <v>0</v>
      </c>
      <c r="J1434">
        <v>1</v>
      </c>
      <c r="K1434">
        <v>1</v>
      </c>
      <c r="L1434" t="s">
        <v>28</v>
      </c>
      <c r="M1434" t="s">
        <v>251</v>
      </c>
      <c r="N1434" t="s">
        <v>250</v>
      </c>
      <c r="O1434" t="s">
        <v>22</v>
      </c>
      <c r="P1434" t="s">
        <v>23</v>
      </c>
      <c r="Q1434" t="s">
        <v>30</v>
      </c>
    </row>
    <row r="1435" spans="1:17" x14ac:dyDescent="0.2">
      <c r="A1435" s="2">
        <v>35197</v>
      </c>
      <c r="B1435" t="s">
        <v>46</v>
      </c>
      <c r="C1435" t="s">
        <v>296</v>
      </c>
      <c r="D1435" t="s">
        <v>36</v>
      </c>
      <c r="E1435" t="s">
        <v>36</v>
      </c>
      <c r="F1435">
        <v>153</v>
      </c>
      <c r="G1435">
        <v>75</v>
      </c>
      <c r="H1435">
        <v>0</v>
      </c>
      <c r="I1435">
        <v>0</v>
      </c>
      <c r="J1435">
        <v>0</v>
      </c>
      <c r="K1435">
        <v>1</v>
      </c>
      <c r="L1435" t="s">
        <v>28</v>
      </c>
      <c r="M1435" t="s">
        <v>84</v>
      </c>
      <c r="N1435" t="s">
        <v>46</v>
      </c>
      <c r="O1435" t="s">
        <v>22</v>
      </c>
      <c r="P1435" t="s">
        <v>23</v>
      </c>
      <c r="Q1435" t="s">
        <v>41</v>
      </c>
    </row>
    <row r="1436" spans="1:17" x14ac:dyDescent="0.2">
      <c r="A1436" s="2">
        <v>35199</v>
      </c>
      <c r="B1436" t="s">
        <v>188</v>
      </c>
      <c r="C1436" t="s">
        <v>454</v>
      </c>
      <c r="D1436" t="s">
        <v>27</v>
      </c>
      <c r="E1436" t="s">
        <v>27</v>
      </c>
      <c r="F1436">
        <v>138</v>
      </c>
      <c r="G1436">
        <v>92</v>
      </c>
      <c r="H1436">
        <v>0</v>
      </c>
      <c r="I1436">
        <v>0</v>
      </c>
      <c r="J1436">
        <v>0</v>
      </c>
      <c r="K1436">
        <v>5</v>
      </c>
      <c r="L1436" t="s">
        <v>20</v>
      </c>
      <c r="M1436" t="s">
        <v>509</v>
      </c>
      <c r="N1436" t="s">
        <v>188</v>
      </c>
      <c r="O1436" t="s">
        <v>22</v>
      </c>
      <c r="P1436" t="s">
        <v>23</v>
      </c>
      <c r="Q1436" t="s">
        <v>41</v>
      </c>
    </row>
    <row r="1437" spans="1:17" x14ac:dyDescent="0.2">
      <c r="A1437" s="2">
        <v>35199</v>
      </c>
      <c r="B1437" t="s">
        <v>549</v>
      </c>
      <c r="C1437" t="s">
        <v>221</v>
      </c>
      <c r="D1437" t="s">
        <v>27</v>
      </c>
      <c r="E1437" t="s">
        <v>27</v>
      </c>
      <c r="F1437">
        <v>140</v>
      </c>
      <c r="G1437">
        <v>121</v>
      </c>
      <c r="H1437">
        <v>0</v>
      </c>
      <c r="I1437">
        <v>0</v>
      </c>
      <c r="J1437">
        <v>0</v>
      </c>
      <c r="K1437">
        <v>1</v>
      </c>
      <c r="L1437" t="s">
        <v>20</v>
      </c>
      <c r="M1437" t="s">
        <v>551</v>
      </c>
      <c r="N1437" t="s">
        <v>549</v>
      </c>
      <c r="O1437" t="s">
        <v>22</v>
      </c>
      <c r="P1437" t="s">
        <v>23</v>
      </c>
      <c r="Q1437" t="s">
        <v>41</v>
      </c>
    </row>
    <row r="1438" spans="1:17" x14ac:dyDescent="0.2">
      <c r="A1438" s="2">
        <v>35201</v>
      </c>
      <c r="B1438" t="s">
        <v>133</v>
      </c>
      <c r="C1438" t="s">
        <v>52</v>
      </c>
      <c r="D1438" t="s">
        <v>115</v>
      </c>
      <c r="E1438" t="s">
        <v>50</v>
      </c>
      <c r="F1438">
        <v>59</v>
      </c>
      <c r="G1438">
        <v>7</v>
      </c>
      <c r="H1438">
        <v>0</v>
      </c>
      <c r="I1438">
        <v>0</v>
      </c>
      <c r="J1438">
        <v>0</v>
      </c>
      <c r="K1438">
        <v>2</v>
      </c>
      <c r="L1438" t="s">
        <v>28</v>
      </c>
      <c r="M1438" t="s">
        <v>134</v>
      </c>
      <c r="N1438" t="s">
        <v>133</v>
      </c>
      <c r="O1438" t="s">
        <v>22</v>
      </c>
      <c r="P1438" t="s">
        <v>23</v>
      </c>
      <c r="Q1438" t="s">
        <v>41</v>
      </c>
    </row>
    <row r="1439" spans="1:17" x14ac:dyDescent="0.2">
      <c r="A1439" s="2">
        <v>35202</v>
      </c>
      <c r="B1439" t="s">
        <v>167</v>
      </c>
      <c r="C1439" t="s">
        <v>166</v>
      </c>
      <c r="D1439" t="s">
        <v>115</v>
      </c>
      <c r="E1439" t="s">
        <v>115</v>
      </c>
      <c r="F1439">
        <v>118</v>
      </c>
      <c r="G1439">
        <v>84</v>
      </c>
      <c r="H1439">
        <v>0</v>
      </c>
      <c r="I1439">
        <v>0</v>
      </c>
      <c r="J1439">
        <v>2</v>
      </c>
      <c r="K1439">
        <v>0</v>
      </c>
      <c r="L1439" t="s">
        <v>28</v>
      </c>
      <c r="M1439" t="s">
        <v>605</v>
      </c>
      <c r="N1439" t="s">
        <v>167</v>
      </c>
      <c r="O1439" t="s">
        <v>22</v>
      </c>
      <c r="P1439" t="s">
        <v>23</v>
      </c>
      <c r="Q1439" t="s">
        <v>24</v>
      </c>
    </row>
    <row r="1440" spans="1:17" x14ac:dyDescent="0.2">
      <c r="A1440" s="2">
        <v>35202</v>
      </c>
      <c r="B1440" t="s">
        <v>197</v>
      </c>
      <c r="C1440" t="s">
        <v>118</v>
      </c>
      <c r="D1440" t="s">
        <v>36</v>
      </c>
      <c r="E1440" t="s">
        <v>36</v>
      </c>
      <c r="F1440">
        <v>88</v>
      </c>
      <c r="G1440">
        <v>64</v>
      </c>
      <c r="H1440">
        <v>0</v>
      </c>
      <c r="I1440">
        <v>0</v>
      </c>
      <c r="J1440">
        <v>0</v>
      </c>
      <c r="K1440">
        <v>0</v>
      </c>
      <c r="L1440" t="s">
        <v>28</v>
      </c>
      <c r="M1440" t="s">
        <v>225</v>
      </c>
      <c r="N1440" t="s">
        <v>197</v>
      </c>
      <c r="O1440" t="s">
        <v>22</v>
      </c>
      <c r="P1440" t="s">
        <v>23</v>
      </c>
      <c r="Q1440" t="s">
        <v>30</v>
      </c>
    </row>
    <row r="1441" spans="1:17" x14ac:dyDescent="0.2">
      <c r="A1441" s="2">
        <v>35203</v>
      </c>
      <c r="B1441" t="s">
        <v>89</v>
      </c>
      <c r="C1441" t="s">
        <v>94</v>
      </c>
      <c r="D1441" t="s">
        <v>50</v>
      </c>
      <c r="E1441" t="s">
        <v>50</v>
      </c>
      <c r="F1441">
        <v>23</v>
      </c>
      <c r="G1441">
        <v>74</v>
      </c>
      <c r="H1441">
        <v>0</v>
      </c>
      <c r="I1441">
        <v>0</v>
      </c>
      <c r="J1441">
        <v>3</v>
      </c>
      <c r="K1441">
        <v>0</v>
      </c>
      <c r="L1441" t="s">
        <v>28</v>
      </c>
      <c r="M1441" t="s">
        <v>91</v>
      </c>
      <c r="N1441" t="s">
        <v>89</v>
      </c>
      <c r="O1441" t="s">
        <v>22</v>
      </c>
      <c r="P1441" t="s">
        <v>23</v>
      </c>
      <c r="Q1441" t="s">
        <v>24</v>
      </c>
    </row>
    <row r="1442" spans="1:17" x14ac:dyDescent="0.2">
      <c r="A1442" s="2">
        <v>35203</v>
      </c>
      <c r="B1442" t="s">
        <v>222</v>
      </c>
      <c r="C1442" t="s">
        <v>263</v>
      </c>
      <c r="D1442" t="s">
        <v>27</v>
      </c>
      <c r="E1442" t="s">
        <v>27</v>
      </c>
      <c r="F1442">
        <v>125</v>
      </c>
      <c r="G1442">
        <v>155</v>
      </c>
      <c r="H1442">
        <v>0</v>
      </c>
      <c r="I1442">
        <v>0</v>
      </c>
      <c r="J1442">
        <v>0</v>
      </c>
      <c r="K1442">
        <v>1</v>
      </c>
      <c r="L1442" t="s">
        <v>20</v>
      </c>
      <c r="M1442" t="s">
        <v>407</v>
      </c>
      <c r="N1442" t="s">
        <v>222</v>
      </c>
      <c r="O1442" t="s">
        <v>22</v>
      </c>
      <c r="P1442" t="s">
        <v>23</v>
      </c>
      <c r="Q1442" t="s">
        <v>41</v>
      </c>
    </row>
    <row r="1443" spans="1:17" x14ac:dyDescent="0.2">
      <c r="A1443" s="2">
        <v>35203</v>
      </c>
      <c r="B1443" t="s">
        <v>26</v>
      </c>
      <c r="C1443" t="s">
        <v>244</v>
      </c>
      <c r="D1443" t="s">
        <v>27</v>
      </c>
      <c r="E1443" t="s">
        <v>50</v>
      </c>
      <c r="F1443">
        <v>12</v>
      </c>
      <c r="G1443">
        <v>39</v>
      </c>
      <c r="H1443">
        <v>0</v>
      </c>
      <c r="I1443">
        <v>0</v>
      </c>
      <c r="J1443">
        <v>5</v>
      </c>
      <c r="K1443">
        <v>2</v>
      </c>
      <c r="L1443" t="s">
        <v>28</v>
      </c>
      <c r="M1443" t="s">
        <v>348</v>
      </c>
      <c r="N1443" t="s">
        <v>77</v>
      </c>
      <c r="O1443" t="s">
        <v>122</v>
      </c>
      <c r="P1443" t="s">
        <v>23</v>
      </c>
      <c r="Q1443" t="s">
        <v>24</v>
      </c>
    </row>
    <row r="1444" spans="1:17" x14ac:dyDescent="0.2">
      <c r="A1444" s="2">
        <v>35204</v>
      </c>
      <c r="B1444" t="s">
        <v>221</v>
      </c>
      <c r="C1444" t="s">
        <v>549</v>
      </c>
      <c r="D1444" t="s">
        <v>27</v>
      </c>
      <c r="E1444" t="s">
        <v>27</v>
      </c>
      <c r="F1444">
        <v>121</v>
      </c>
      <c r="G1444">
        <v>140</v>
      </c>
      <c r="H1444">
        <v>0</v>
      </c>
      <c r="I1444">
        <v>0</v>
      </c>
      <c r="J1444">
        <v>1</v>
      </c>
      <c r="K1444">
        <v>0</v>
      </c>
      <c r="L1444" t="s">
        <v>20</v>
      </c>
      <c r="M1444" t="s">
        <v>223</v>
      </c>
      <c r="N1444" t="s">
        <v>221</v>
      </c>
      <c r="O1444" t="s">
        <v>22</v>
      </c>
      <c r="P1444" t="s">
        <v>23</v>
      </c>
      <c r="Q1444" t="s">
        <v>24</v>
      </c>
    </row>
    <row r="1445" spans="1:17" x14ac:dyDescent="0.2">
      <c r="A1445" s="2">
        <v>35204</v>
      </c>
      <c r="B1445" t="s">
        <v>196</v>
      </c>
      <c r="C1445" t="s">
        <v>34</v>
      </c>
      <c r="D1445" t="s">
        <v>36</v>
      </c>
      <c r="E1445" t="s">
        <v>36</v>
      </c>
      <c r="F1445">
        <v>122</v>
      </c>
      <c r="G1445">
        <v>79</v>
      </c>
      <c r="H1445">
        <v>0</v>
      </c>
      <c r="I1445">
        <v>0</v>
      </c>
      <c r="J1445">
        <v>1</v>
      </c>
      <c r="K1445">
        <v>1</v>
      </c>
      <c r="L1445" t="s">
        <v>28</v>
      </c>
      <c r="M1445" t="s">
        <v>198</v>
      </c>
      <c r="N1445" t="s">
        <v>196</v>
      </c>
      <c r="O1445" t="s">
        <v>22</v>
      </c>
      <c r="P1445" t="s">
        <v>23</v>
      </c>
      <c r="Q1445" t="s">
        <v>30</v>
      </c>
    </row>
    <row r="1446" spans="1:17" x14ac:dyDescent="0.2">
      <c r="A1446" s="2">
        <v>35204</v>
      </c>
      <c r="B1446" t="s">
        <v>456</v>
      </c>
      <c r="C1446" t="s">
        <v>453</v>
      </c>
      <c r="D1446" t="s">
        <v>27</v>
      </c>
      <c r="E1446" t="s">
        <v>27</v>
      </c>
      <c r="F1446">
        <v>126</v>
      </c>
      <c r="G1446">
        <v>148</v>
      </c>
      <c r="H1446">
        <v>0</v>
      </c>
      <c r="I1446">
        <v>0</v>
      </c>
      <c r="J1446">
        <v>0</v>
      </c>
      <c r="K1446">
        <v>1</v>
      </c>
      <c r="L1446" t="s">
        <v>20</v>
      </c>
      <c r="M1446" t="s">
        <v>474</v>
      </c>
      <c r="N1446" t="s">
        <v>456</v>
      </c>
      <c r="O1446" t="s">
        <v>22</v>
      </c>
      <c r="P1446" t="s">
        <v>23</v>
      </c>
      <c r="Q1446" t="s">
        <v>41</v>
      </c>
    </row>
    <row r="1447" spans="1:17" x14ac:dyDescent="0.2">
      <c r="A1447" s="2">
        <v>35204</v>
      </c>
      <c r="B1447" t="s">
        <v>138</v>
      </c>
      <c r="C1447" t="s">
        <v>211</v>
      </c>
      <c r="D1447" t="s">
        <v>36</v>
      </c>
      <c r="E1447" t="s">
        <v>36</v>
      </c>
      <c r="F1447">
        <v>15</v>
      </c>
      <c r="G1447">
        <v>77</v>
      </c>
      <c r="H1447">
        <v>0</v>
      </c>
      <c r="I1447">
        <v>0</v>
      </c>
      <c r="J1447">
        <v>1</v>
      </c>
      <c r="K1447">
        <v>0</v>
      </c>
      <c r="L1447" t="s">
        <v>28</v>
      </c>
      <c r="M1447" t="s">
        <v>139</v>
      </c>
      <c r="N1447" t="s">
        <v>138</v>
      </c>
      <c r="O1447" t="s">
        <v>22</v>
      </c>
      <c r="P1447" t="s">
        <v>23</v>
      </c>
      <c r="Q1447" t="s">
        <v>24</v>
      </c>
    </row>
    <row r="1448" spans="1:17" x14ac:dyDescent="0.2">
      <c r="A1448" s="2">
        <v>35206</v>
      </c>
      <c r="B1448" t="s">
        <v>249</v>
      </c>
      <c r="C1448" t="s">
        <v>176</v>
      </c>
      <c r="D1448" t="s">
        <v>50</v>
      </c>
      <c r="E1448" t="s">
        <v>115</v>
      </c>
      <c r="F1448">
        <v>58</v>
      </c>
      <c r="G1448">
        <v>65</v>
      </c>
      <c r="H1448">
        <v>0</v>
      </c>
      <c r="I1448">
        <v>0</v>
      </c>
      <c r="J1448">
        <v>2</v>
      </c>
      <c r="K1448">
        <v>2</v>
      </c>
      <c r="L1448" t="s">
        <v>28</v>
      </c>
      <c r="M1448" t="s">
        <v>529</v>
      </c>
      <c r="N1448" t="s">
        <v>249</v>
      </c>
      <c r="O1448" t="s">
        <v>22</v>
      </c>
      <c r="P1448" t="s">
        <v>23</v>
      </c>
      <c r="Q1448" t="s">
        <v>30</v>
      </c>
    </row>
    <row r="1449" spans="1:17" x14ac:dyDescent="0.2">
      <c r="A1449" s="2">
        <v>35206</v>
      </c>
      <c r="B1449" t="s">
        <v>138</v>
      </c>
      <c r="C1449" t="s">
        <v>211</v>
      </c>
      <c r="D1449" t="s">
        <v>36</v>
      </c>
      <c r="E1449" t="s">
        <v>36</v>
      </c>
      <c r="F1449">
        <v>15</v>
      </c>
      <c r="G1449">
        <v>77</v>
      </c>
      <c r="H1449">
        <v>0</v>
      </c>
      <c r="I1449">
        <v>0</v>
      </c>
      <c r="J1449">
        <v>0</v>
      </c>
      <c r="K1449">
        <v>0</v>
      </c>
      <c r="L1449" t="s">
        <v>28</v>
      </c>
      <c r="M1449" t="s">
        <v>606</v>
      </c>
      <c r="N1449" t="s">
        <v>138</v>
      </c>
      <c r="O1449" t="s">
        <v>22</v>
      </c>
      <c r="P1449" t="s">
        <v>23</v>
      </c>
      <c r="Q1449" t="s">
        <v>30</v>
      </c>
    </row>
    <row r="1450" spans="1:17" x14ac:dyDescent="0.2">
      <c r="A1450" s="2">
        <v>35208</v>
      </c>
      <c r="B1450" t="s">
        <v>182</v>
      </c>
      <c r="C1450" t="s">
        <v>89</v>
      </c>
      <c r="D1450" t="s">
        <v>115</v>
      </c>
      <c r="E1450" t="s">
        <v>50</v>
      </c>
      <c r="F1450">
        <v>55</v>
      </c>
      <c r="G1450">
        <v>24</v>
      </c>
      <c r="H1450">
        <v>0</v>
      </c>
      <c r="I1450">
        <v>0</v>
      </c>
      <c r="J1450">
        <v>0</v>
      </c>
      <c r="K1450">
        <v>3</v>
      </c>
      <c r="L1450" t="s">
        <v>28</v>
      </c>
      <c r="M1450" t="s">
        <v>536</v>
      </c>
      <c r="N1450" t="s">
        <v>182</v>
      </c>
      <c r="O1450" t="s">
        <v>22</v>
      </c>
      <c r="P1450" t="s">
        <v>23</v>
      </c>
      <c r="Q1450" t="s">
        <v>41</v>
      </c>
    </row>
    <row r="1451" spans="1:17" x14ac:dyDescent="0.2">
      <c r="A1451" s="2">
        <v>35208</v>
      </c>
      <c r="B1451" t="s">
        <v>301</v>
      </c>
      <c r="C1451" t="s">
        <v>469</v>
      </c>
      <c r="D1451" t="s">
        <v>115</v>
      </c>
      <c r="E1451" t="s">
        <v>115</v>
      </c>
      <c r="F1451">
        <v>70</v>
      </c>
      <c r="G1451">
        <v>145</v>
      </c>
      <c r="H1451">
        <v>0</v>
      </c>
      <c r="I1451">
        <v>0</v>
      </c>
      <c r="J1451">
        <v>3</v>
      </c>
      <c r="K1451">
        <v>1</v>
      </c>
      <c r="L1451" t="s">
        <v>28</v>
      </c>
      <c r="M1451" t="s">
        <v>302</v>
      </c>
      <c r="N1451" t="s">
        <v>301</v>
      </c>
      <c r="O1451" t="s">
        <v>22</v>
      </c>
      <c r="P1451" t="s">
        <v>23</v>
      </c>
      <c r="Q1451" t="s">
        <v>24</v>
      </c>
    </row>
    <row r="1452" spans="1:17" x14ac:dyDescent="0.2">
      <c r="A1452" s="2">
        <v>35209</v>
      </c>
      <c r="B1452" t="s">
        <v>282</v>
      </c>
      <c r="C1452" t="s">
        <v>185</v>
      </c>
      <c r="D1452" t="s">
        <v>19</v>
      </c>
      <c r="E1452" t="s">
        <v>27</v>
      </c>
      <c r="F1452">
        <v>49</v>
      </c>
      <c r="G1452">
        <v>47</v>
      </c>
      <c r="H1452">
        <v>0</v>
      </c>
      <c r="I1452">
        <v>0</v>
      </c>
      <c r="J1452">
        <v>1</v>
      </c>
      <c r="K1452">
        <v>0</v>
      </c>
      <c r="L1452" t="s">
        <v>280</v>
      </c>
      <c r="M1452" t="s">
        <v>285</v>
      </c>
      <c r="N1452" t="s">
        <v>282</v>
      </c>
      <c r="O1452" t="s">
        <v>22</v>
      </c>
      <c r="P1452" t="s">
        <v>23</v>
      </c>
      <c r="Q1452" t="s">
        <v>24</v>
      </c>
    </row>
    <row r="1453" spans="1:17" x14ac:dyDescent="0.2">
      <c r="A1453" s="2">
        <v>35210</v>
      </c>
      <c r="B1453" t="s">
        <v>454</v>
      </c>
      <c r="C1453" t="s">
        <v>512</v>
      </c>
      <c r="D1453" t="s">
        <v>27</v>
      </c>
      <c r="E1453" t="s">
        <v>27</v>
      </c>
      <c r="F1453">
        <v>80</v>
      </c>
      <c r="G1453">
        <v>83</v>
      </c>
      <c r="H1453">
        <v>0</v>
      </c>
      <c r="I1453">
        <v>0</v>
      </c>
      <c r="J1453">
        <v>2</v>
      </c>
      <c r="K1453">
        <v>0</v>
      </c>
      <c r="L1453" t="s">
        <v>280</v>
      </c>
      <c r="M1453" t="s">
        <v>281</v>
      </c>
      <c r="N1453" t="s">
        <v>282</v>
      </c>
      <c r="O1453" t="s">
        <v>122</v>
      </c>
      <c r="P1453" t="s">
        <v>23</v>
      </c>
      <c r="Q1453" t="s">
        <v>24</v>
      </c>
    </row>
    <row r="1454" spans="1:17" x14ac:dyDescent="0.2">
      <c r="A1454" s="2">
        <v>35210</v>
      </c>
      <c r="B1454" t="s">
        <v>404</v>
      </c>
      <c r="C1454" t="s">
        <v>378</v>
      </c>
      <c r="D1454" t="s">
        <v>36</v>
      </c>
      <c r="E1454" t="s">
        <v>36</v>
      </c>
      <c r="F1454">
        <v>158</v>
      </c>
      <c r="G1454">
        <v>143</v>
      </c>
      <c r="H1454">
        <v>0</v>
      </c>
      <c r="I1454">
        <v>0</v>
      </c>
      <c r="J1454">
        <v>0</v>
      </c>
      <c r="K1454">
        <v>0</v>
      </c>
      <c r="L1454" t="s">
        <v>28</v>
      </c>
      <c r="M1454" t="s">
        <v>607</v>
      </c>
      <c r="N1454" t="s">
        <v>404</v>
      </c>
      <c r="O1454" t="s">
        <v>22</v>
      </c>
      <c r="P1454" t="s">
        <v>23</v>
      </c>
      <c r="Q1454" t="s">
        <v>30</v>
      </c>
    </row>
    <row r="1455" spans="1:17" x14ac:dyDescent="0.2">
      <c r="A1455" s="2">
        <v>35210</v>
      </c>
      <c r="B1455" t="s">
        <v>166</v>
      </c>
      <c r="C1455" t="s">
        <v>95</v>
      </c>
      <c r="D1455" t="s">
        <v>115</v>
      </c>
      <c r="E1455" t="s">
        <v>50</v>
      </c>
      <c r="F1455">
        <v>81</v>
      </c>
      <c r="G1455">
        <v>3</v>
      </c>
      <c r="H1455">
        <v>0</v>
      </c>
      <c r="I1455">
        <v>0</v>
      </c>
      <c r="J1455">
        <v>2</v>
      </c>
      <c r="K1455">
        <v>5</v>
      </c>
      <c r="L1455" t="s">
        <v>28</v>
      </c>
      <c r="M1455" t="s">
        <v>165</v>
      </c>
      <c r="N1455" t="s">
        <v>166</v>
      </c>
      <c r="O1455" t="s">
        <v>22</v>
      </c>
      <c r="P1455" t="s">
        <v>23</v>
      </c>
      <c r="Q1455" t="s">
        <v>41</v>
      </c>
    </row>
    <row r="1456" spans="1:17" x14ac:dyDescent="0.2">
      <c r="A1456" s="2">
        <v>35210</v>
      </c>
      <c r="B1456" t="s">
        <v>208</v>
      </c>
      <c r="C1456" t="s">
        <v>207</v>
      </c>
      <c r="D1456" t="s">
        <v>36</v>
      </c>
      <c r="E1456" t="s">
        <v>36</v>
      </c>
      <c r="F1456">
        <v>86</v>
      </c>
      <c r="G1456">
        <v>104</v>
      </c>
      <c r="H1456">
        <v>0</v>
      </c>
      <c r="I1456">
        <v>0</v>
      </c>
      <c r="J1456">
        <v>1</v>
      </c>
      <c r="K1456">
        <v>1</v>
      </c>
      <c r="L1456" t="s">
        <v>28</v>
      </c>
      <c r="M1456" t="s">
        <v>398</v>
      </c>
      <c r="N1456" t="s">
        <v>208</v>
      </c>
      <c r="O1456" t="s">
        <v>22</v>
      </c>
      <c r="P1456" t="s">
        <v>23</v>
      </c>
      <c r="Q1456" t="s">
        <v>30</v>
      </c>
    </row>
    <row r="1457" spans="1:17" x14ac:dyDescent="0.2">
      <c r="A1457" s="2">
        <v>35211</v>
      </c>
      <c r="B1457" t="s">
        <v>107</v>
      </c>
      <c r="C1457" t="s">
        <v>17</v>
      </c>
      <c r="D1457" t="s">
        <v>19</v>
      </c>
      <c r="E1457" t="s">
        <v>19</v>
      </c>
      <c r="F1457">
        <v>29</v>
      </c>
      <c r="G1457">
        <v>37</v>
      </c>
      <c r="H1457">
        <v>0</v>
      </c>
      <c r="I1457">
        <v>0</v>
      </c>
      <c r="J1457">
        <v>2</v>
      </c>
      <c r="K1457">
        <v>0</v>
      </c>
      <c r="L1457" t="s">
        <v>28</v>
      </c>
      <c r="M1457" t="s">
        <v>310</v>
      </c>
      <c r="N1457" t="s">
        <v>107</v>
      </c>
      <c r="O1457" t="s">
        <v>22</v>
      </c>
      <c r="P1457" t="s">
        <v>23</v>
      </c>
      <c r="Q1457" t="s">
        <v>24</v>
      </c>
    </row>
    <row r="1458" spans="1:17" x14ac:dyDescent="0.2">
      <c r="A1458" s="2">
        <v>35211</v>
      </c>
      <c r="B1458" t="s">
        <v>141</v>
      </c>
      <c r="C1458" t="s">
        <v>136</v>
      </c>
      <c r="D1458" t="s">
        <v>36</v>
      </c>
      <c r="E1458" t="s">
        <v>36</v>
      </c>
      <c r="F1458">
        <v>48</v>
      </c>
      <c r="G1458">
        <v>23</v>
      </c>
      <c r="H1458">
        <v>0</v>
      </c>
      <c r="I1458">
        <v>0</v>
      </c>
      <c r="J1458">
        <v>0</v>
      </c>
      <c r="K1458">
        <v>1</v>
      </c>
      <c r="L1458" t="s">
        <v>28</v>
      </c>
      <c r="M1458" t="s">
        <v>173</v>
      </c>
      <c r="N1458" t="s">
        <v>141</v>
      </c>
      <c r="O1458" t="s">
        <v>22</v>
      </c>
      <c r="P1458" t="s">
        <v>23</v>
      </c>
      <c r="Q1458" t="s">
        <v>41</v>
      </c>
    </row>
    <row r="1459" spans="1:17" x14ac:dyDescent="0.2">
      <c r="A1459" s="2">
        <v>35211</v>
      </c>
      <c r="B1459" t="s">
        <v>199</v>
      </c>
      <c r="C1459" t="s">
        <v>183</v>
      </c>
      <c r="D1459" t="s">
        <v>36</v>
      </c>
      <c r="E1459" t="s">
        <v>36</v>
      </c>
      <c r="F1459">
        <v>17</v>
      </c>
      <c r="G1459">
        <v>25</v>
      </c>
      <c r="H1459">
        <v>0</v>
      </c>
      <c r="I1459">
        <v>0</v>
      </c>
      <c r="J1459">
        <v>0</v>
      </c>
      <c r="K1459">
        <v>2</v>
      </c>
      <c r="L1459" t="s">
        <v>28</v>
      </c>
      <c r="M1459" t="s">
        <v>220</v>
      </c>
      <c r="N1459" t="s">
        <v>199</v>
      </c>
      <c r="O1459" t="s">
        <v>22</v>
      </c>
      <c r="P1459" t="s">
        <v>23</v>
      </c>
      <c r="Q1459" t="s">
        <v>41</v>
      </c>
    </row>
    <row r="1460" spans="1:17" x14ac:dyDescent="0.2">
      <c r="A1460" s="2">
        <v>35211</v>
      </c>
      <c r="B1460" t="s">
        <v>185</v>
      </c>
      <c r="C1460" t="s">
        <v>453</v>
      </c>
      <c r="D1460" t="s">
        <v>27</v>
      </c>
      <c r="E1460" t="s">
        <v>27</v>
      </c>
      <c r="F1460">
        <v>47</v>
      </c>
      <c r="G1460">
        <v>138</v>
      </c>
      <c r="H1460">
        <v>0</v>
      </c>
      <c r="I1460">
        <v>0</v>
      </c>
      <c r="J1460">
        <v>4</v>
      </c>
      <c r="K1460">
        <v>1</v>
      </c>
      <c r="L1460" t="s">
        <v>280</v>
      </c>
      <c r="M1460" t="s">
        <v>561</v>
      </c>
      <c r="N1460" t="s">
        <v>282</v>
      </c>
      <c r="O1460" t="s">
        <v>122</v>
      </c>
      <c r="P1460" t="s">
        <v>23</v>
      </c>
      <c r="Q1460" t="s">
        <v>24</v>
      </c>
    </row>
    <row r="1461" spans="1:17" x14ac:dyDescent="0.2">
      <c r="A1461" s="2">
        <v>35211</v>
      </c>
      <c r="B1461" t="s">
        <v>250</v>
      </c>
      <c r="C1461" t="s">
        <v>296</v>
      </c>
      <c r="D1461" t="s">
        <v>36</v>
      </c>
      <c r="E1461" t="s">
        <v>36</v>
      </c>
      <c r="F1461">
        <v>113</v>
      </c>
      <c r="G1461">
        <v>76</v>
      </c>
      <c r="H1461">
        <v>0</v>
      </c>
      <c r="I1461">
        <v>0</v>
      </c>
      <c r="J1461">
        <v>1</v>
      </c>
      <c r="K1461">
        <v>0</v>
      </c>
      <c r="L1461" t="s">
        <v>28</v>
      </c>
      <c r="M1461" t="s">
        <v>251</v>
      </c>
      <c r="N1461" t="s">
        <v>250</v>
      </c>
      <c r="O1461" t="s">
        <v>22</v>
      </c>
      <c r="P1461" t="s">
        <v>23</v>
      </c>
      <c r="Q1461" t="s">
        <v>24</v>
      </c>
    </row>
    <row r="1462" spans="1:17" x14ac:dyDescent="0.2">
      <c r="A1462" s="2">
        <v>35211</v>
      </c>
      <c r="B1462" t="s">
        <v>282</v>
      </c>
      <c r="C1462" t="s">
        <v>232</v>
      </c>
      <c r="D1462" t="s">
        <v>19</v>
      </c>
      <c r="E1462" t="s">
        <v>19</v>
      </c>
      <c r="F1462">
        <v>49</v>
      </c>
      <c r="G1462">
        <v>135</v>
      </c>
      <c r="H1462">
        <v>0</v>
      </c>
      <c r="I1462">
        <v>0</v>
      </c>
      <c r="J1462">
        <v>3</v>
      </c>
      <c r="K1462">
        <v>0</v>
      </c>
      <c r="L1462" t="s">
        <v>280</v>
      </c>
      <c r="M1462" t="s">
        <v>561</v>
      </c>
      <c r="N1462" t="s">
        <v>282</v>
      </c>
      <c r="O1462" t="s">
        <v>22</v>
      </c>
      <c r="P1462" t="s">
        <v>23</v>
      </c>
      <c r="Q1462" t="s">
        <v>24</v>
      </c>
    </row>
    <row r="1463" spans="1:17" x14ac:dyDescent="0.2">
      <c r="A1463" s="2">
        <v>35211</v>
      </c>
      <c r="B1463" t="s">
        <v>128</v>
      </c>
      <c r="C1463" t="s">
        <v>118</v>
      </c>
      <c r="D1463" t="s">
        <v>36</v>
      </c>
      <c r="E1463" t="s">
        <v>36</v>
      </c>
      <c r="F1463">
        <v>22</v>
      </c>
      <c r="G1463">
        <v>58</v>
      </c>
      <c r="H1463">
        <v>0</v>
      </c>
      <c r="I1463">
        <v>0</v>
      </c>
      <c r="J1463">
        <v>2</v>
      </c>
      <c r="K1463">
        <v>0</v>
      </c>
      <c r="L1463" t="s">
        <v>28</v>
      </c>
      <c r="M1463" t="s">
        <v>130</v>
      </c>
      <c r="N1463" t="s">
        <v>128</v>
      </c>
      <c r="O1463" t="s">
        <v>22</v>
      </c>
      <c r="P1463" t="s">
        <v>23</v>
      </c>
      <c r="Q1463" t="s">
        <v>24</v>
      </c>
    </row>
    <row r="1464" spans="1:17" x14ac:dyDescent="0.2">
      <c r="A1464" s="2">
        <v>35211</v>
      </c>
      <c r="B1464" t="s">
        <v>583</v>
      </c>
      <c r="C1464" t="s">
        <v>464</v>
      </c>
      <c r="D1464" t="s">
        <v>115</v>
      </c>
      <c r="E1464" t="s">
        <v>115</v>
      </c>
      <c r="F1464">
        <v>132</v>
      </c>
      <c r="G1464">
        <v>92</v>
      </c>
      <c r="H1464">
        <v>0</v>
      </c>
      <c r="I1464">
        <v>0</v>
      </c>
      <c r="J1464">
        <v>0</v>
      </c>
      <c r="K1464">
        <v>1</v>
      </c>
      <c r="L1464" t="s">
        <v>570</v>
      </c>
      <c r="M1464" t="s">
        <v>584</v>
      </c>
      <c r="N1464" t="s">
        <v>583</v>
      </c>
      <c r="O1464" t="s">
        <v>22</v>
      </c>
      <c r="P1464" t="s">
        <v>23</v>
      </c>
      <c r="Q1464" t="s">
        <v>41</v>
      </c>
    </row>
    <row r="1465" spans="1:17" x14ac:dyDescent="0.2">
      <c r="A1465" s="2">
        <v>35211</v>
      </c>
      <c r="B1465" t="s">
        <v>208</v>
      </c>
      <c r="C1465" t="s">
        <v>207</v>
      </c>
      <c r="D1465" t="s">
        <v>36</v>
      </c>
      <c r="E1465" t="s">
        <v>36</v>
      </c>
      <c r="F1465">
        <v>86</v>
      </c>
      <c r="G1465">
        <v>104</v>
      </c>
      <c r="H1465">
        <v>0</v>
      </c>
      <c r="I1465">
        <v>0</v>
      </c>
      <c r="J1465">
        <v>1</v>
      </c>
      <c r="K1465">
        <v>2</v>
      </c>
      <c r="L1465" t="s">
        <v>28</v>
      </c>
      <c r="M1465" t="s">
        <v>398</v>
      </c>
      <c r="N1465" t="s">
        <v>208</v>
      </c>
      <c r="O1465" t="s">
        <v>22</v>
      </c>
      <c r="P1465" t="s">
        <v>23</v>
      </c>
      <c r="Q1465" t="s">
        <v>41</v>
      </c>
    </row>
    <row r="1466" spans="1:17" x14ac:dyDescent="0.2">
      <c r="A1466" s="2">
        <v>35211</v>
      </c>
      <c r="B1466" t="s">
        <v>77</v>
      </c>
      <c r="C1466" t="s">
        <v>104</v>
      </c>
      <c r="D1466" t="s">
        <v>27</v>
      </c>
      <c r="E1466" t="s">
        <v>50</v>
      </c>
      <c r="F1466">
        <v>14</v>
      </c>
      <c r="G1466">
        <v>31</v>
      </c>
      <c r="H1466">
        <v>0</v>
      </c>
      <c r="I1466">
        <v>0</v>
      </c>
      <c r="J1466">
        <v>2</v>
      </c>
      <c r="K1466">
        <v>1</v>
      </c>
      <c r="L1466" t="s">
        <v>28</v>
      </c>
      <c r="M1466" t="s">
        <v>608</v>
      </c>
      <c r="N1466" t="s">
        <v>77</v>
      </c>
      <c r="O1466" t="s">
        <v>22</v>
      </c>
      <c r="P1466" t="s">
        <v>23</v>
      </c>
      <c r="Q1466" t="s">
        <v>24</v>
      </c>
    </row>
    <row r="1467" spans="1:17" x14ac:dyDescent="0.2">
      <c r="A1467" s="2">
        <v>35212</v>
      </c>
      <c r="B1467" t="s">
        <v>317</v>
      </c>
      <c r="C1467" t="s">
        <v>386</v>
      </c>
      <c r="D1467" t="s">
        <v>50</v>
      </c>
      <c r="E1467" t="s">
        <v>50</v>
      </c>
      <c r="F1467">
        <v>88</v>
      </c>
      <c r="G1467">
        <v>130</v>
      </c>
      <c r="H1467">
        <v>0</v>
      </c>
      <c r="I1467">
        <v>0</v>
      </c>
      <c r="J1467">
        <v>2</v>
      </c>
      <c r="K1467">
        <v>2</v>
      </c>
      <c r="L1467" t="s">
        <v>28</v>
      </c>
      <c r="M1467" t="s">
        <v>609</v>
      </c>
      <c r="N1467" t="s">
        <v>317</v>
      </c>
      <c r="O1467" t="s">
        <v>22</v>
      </c>
      <c r="P1467" t="s">
        <v>23</v>
      </c>
      <c r="Q1467" t="s">
        <v>30</v>
      </c>
    </row>
    <row r="1468" spans="1:17" x14ac:dyDescent="0.2">
      <c r="A1468" s="2">
        <v>35213</v>
      </c>
      <c r="B1468" t="s">
        <v>87</v>
      </c>
      <c r="C1468" t="s">
        <v>328</v>
      </c>
      <c r="D1468" t="s">
        <v>50</v>
      </c>
      <c r="E1468" t="s">
        <v>50</v>
      </c>
      <c r="F1468">
        <v>28</v>
      </c>
      <c r="G1468">
        <v>84</v>
      </c>
      <c r="H1468">
        <v>0</v>
      </c>
      <c r="I1468">
        <v>0</v>
      </c>
      <c r="J1468">
        <v>3</v>
      </c>
      <c r="K1468">
        <v>0</v>
      </c>
      <c r="L1468" t="s">
        <v>28</v>
      </c>
      <c r="M1468" t="s">
        <v>88</v>
      </c>
      <c r="N1468" t="s">
        <v>87</v>
      </c>
      <c r="O1468" t="s">
        <v>22</v>
      </c>
      <c r="P1468" t="s">
        <v>23</v>
      </c>
      <c r="Q1468" t="s">
        <v>24</v>
      </c>
    </row>
    <row r="1469" spans="1:17" x14ac:dyDescent="0.2">
      <c r="A1469" s="2">
        <v>35213</v>
      </c>
      <c r="B1469" t="s">
        <v>232</v>
      </c>
      <c r="C1469" t="s">
        <v>185</v>
      </c>
      <c r="D1469" t="s">
        <v>19</v>
      </c>
      <c r="E1469" t="s">
        <v>27</v>
      </c>
      <c r="F1469">
        <v>135</v>
      </c>
      <c r="G1469">
        <v>47</v>
      </c>
      <c r="H1469">
        <v>0</v>
      </c>
      <c r="I1469">
        <v>0</v>
      </c>
      <c r="J1469">
        <v>3</v>
      </c>
      <c r="K1469">
        <v>1</v>
      </c>
      <c r="L1469" t="s">
        <v>280</v>
      </c>
      <c r="M1469" t="s">
        <v>285</v>
      </c>
      <c r="N1469" t="s">
        <v>282</v>
      </c>
      <c r="O1469" t="s">
        <v>122</v>
      </c>
      <c r="P1469" t="s">
        <v>23</v>
      </c>
      <c r="Q1469" t="s">
        <v>24</v>
      </c>
    </row>
    <row r="1470" spans="1:17" x14ac:dyDescent="0.2">
      <c r="A1470" s="2">
        <v>35213</v>
      </c>
      <c r="B1470" t="s">
        <v>282</v>
      </c>
      <c r="C1470" t="s">
        <v>453</v>
      </c>
      <c r="D1470" t="s">
        <v>19</v>
      </c>
      <c r="E1470" t="s">
        <v>27</v>
      </c>
      <c r="F1470">
        <v>49</v>
      </c>
      <c r="G1470">
        <v>138</v>
      </c>
      <c r="H1470">
        <v>0</v>
      </c>
      <c r="I1470">
        <v>0</v>
      </c>
      <c r="J1470">
        <v>5</v>
      </c>
      <c r="K1470">
        <v>1</v>
      </c>
      <c r="L1470" t="s">
        <v>280</v>
      </c>
      <c r="M1470" t="s">
        <v>285</v>
      </c>
      <c r="N1470" t="s">
        <v>282</v>
      </c>
      <c r="O1470" t="s">
        <v>22</v>
      </c>
      <c r="P1470" t="s">
        <v>23</v>
      </c>
      <c r="Q1470" t="s">
        <v>24</v>
      </c>
    </row>
    <row r="1471" spans="1:17" x14ac:dyDescent="0.2">
      <c r="A1471" s="2">
        <v>35214</v>
      </c>
      <c r="B1471" t="s">
        <v>69</v>
      </c>
      <c r="C1471" t="s">
        <v>293</v>
      </c>
      <c r="D1471" t="s">
        <v>50</v>
      </c>
      <c r="E1471" t="s">
        <v>50</v>
      </c>
      <c r="F1471">
        <v>41</v>
      </c>
      <c r="G1471">
        <v>10</v>
      </c>
      <c r="H1471">
        <v>0</v>
      </c>
      <c r="I1471">
        <v>0</v>
      </c>
      <c r="J1471">
        <v>1</v>
      </c>
      <c r="K1471">
        <v>0</v>
      </c>
      <c r="L1471" t="s">
        <v>28</v>
      </c>
      <c r="M1471" t="s">
        <v>466</v>
      </c>
      <c r="N1471" t="s">
        <v>69</v>
      </c>
      <c r="O1471" t="s">
        <v>22</v>
      </c>
      <c r="P1471" t="s">
        <v>23</v>
      </c>
      <c r="Q1471" t="s">
        <v>24</v>
      </c>
    </row>
    <row r="1472" spans="1:17" x14ac:dyDescent="0.2">
      <c r="A1472" s="2">
        <v>35214</v>
      </c>
      <c r="B1472" t="s">
        <v>43</v>
      </c>
      <c r="C1472" t="s">
        <v>104</v>
      </c>
      <c r="D1472" t="s">
        <v>19</v>
      </c>
      <c r="E1472" t="s">
        <v>50</v>
      </c>
      <c r="F1472">
        <v>9</v>
      </c>
      <c r="G1472">
        <v>31</v>
      </c>
      <c r="H1472">
        <v>0</v>
      </c>
      <c r="I1472">
        <v>0</v>
      </c>
      <c r="J1472">
        <v>1</v>
      </c>
      <c r="K1472">
        <v>0</v>
      </c>
      <c r="L1472" t="s">
        <v>28</v>
      </c>
      <c r="M1472" t="s">
        <v>215</v>
      </c>
      <c r="N1472" t="s">
        <v>77</v>
      </c>
      <c r="O1472" t="s">
        <v>122</v>
      </c>
      <c r="P1472" t="s">
        <v>23</v>
      </c>
      <c r="Q1472" t="s">
        <v>24</v>
      </c>
    </row>
    <row r="1473" spans="1:17" x14ac:dyDescent="0.2">
      <c r="A1473" s="2">
        <v>35214</v>
      </c>
      <c r="B1473" t="s">
        <v>454</v>
      </c>
      <c r="C1473" t="s">
        <v>263</v>
      </c>
      <c r="D1473" t="s">
        <v>27</v>
      </c>
      <c r="E1473" t="s">
        <v>27</v>
      </c>
      <c r="F1473">
        <v>80</v>
      </c>
      <c r="G1473">
        <v>142</v>
      </c>
      <c r="H1473">
        <v>0</v>
      </c>
      <c r="I1473">
        <v>0</v>
      </c>
      <c r="J1473">
        <v>0</v>
      </c>
      <c r="K1473">
        <v>0</v>
      </c>
      <c r="L1473" t="s">
        <v>280</v>
      </c>
      <c r="M1473" t="s">
        <v>610</v>
      </c>
      <c r="N1473" t="s">
        <v>282</v>
      </c>
      <c r="O1473" t="s">
        <v>122</v>
      </c>
      <c r="P1473" t="s">
        <v>23</v>
      </c>
      <c r="Q1473" t="s">
        <v>30</v>
      </c>
    </row>
    <row r="1474" spans="1:17" x14ac:dyDescent="0.2">
      <c r="A1474" s="2">
        <v>35214</v>
      </c>
      <c r="B1474" t="s">
        <v>81</v>
      </c>
      <c r="C1474" t="s">
        <v>180</v>
      </c>
      <c r="D1474" t="s">
        <v>50</v>
      </c>
      <c r="E1474" t="s">
        <v>50</v>
      </c>
      <c r="F1474">
        <v>115</v>
      </c>
      <c r="G1474">
        <v>30</v>
      </c>
      <c r="H1474">
        <v>0</v>
      </c>
      <c r="I1474">
        <v>0</v>
      </c>
      <c r="J1474">
        <v>0</v>
      </c>
      <c r="K1474">
        <v>0</v>
      </c>
      <c r="L1474" t="s">
        <v>28</v>
      </c>
      <c r="M1474" t="s">
        <v>83</v>
      </c>
      <c r="N1474" t="s">
        <v>81</v>
      </c>
      <c r="O1474" t="s">
        <v>22</v>
      </c>
      <c r="P1474" t="s">
        <v>23</v>
      </c>
      <c r="Q1474" t="s">
        <v>30</v>
      </c>
    </row>
    <row r="1475" spans="1:17" x14ac:dyDescent="0.2">
      <c r="A1475" s="2">
        <v>35214</v>
      </c>
      <c r="B1475" t="s">
        <v>67</v>
      </c>
      <c r="C1475" t="s">
        <v>70</v>
      </c>
      <c r="D1475" t="s">
        <v>50</v>
      </c>
      <c r="E1475" t="s">
        <v>50</v>
      </c>
      <c r="F1475">
        <v>5</v>
      </c>
      <c r="G1475">
        <v>59</v>
      </c>
      <c r="H1475">
        <v>0</v>
      </c>
      <c r="I1475">
        <v>0</v>
      </c>
      <c r="J1475">
        <v>2</v>
      </c>
      <c r="K1475">
        <v>0</v>
      </c>
      <c r="L1475" t="s">
        <v>28</v>
      </c>
      <c r="M1475" t="s">
        <v>611</v>
      </c>
      <c r="N1475" t="s">
        <v>67</v>
      </c>
      <c r="O1475" t="s">
        <v>22</v>
      </c>
      <c r="P1475" t="s">
        <v>23</v>
      </c>
      <c r="Q1475" t="s">
        <v>24</v>
      </c>
    </row>
    <row r="1476" spans="1:17" x14ac:dyDescent="0.2">
      <c r="A1476" s="2">
        <v>35214</v>
      </c>
      <c r="B1476" t="s">
        <v>98</v>
      </c>
      <c r="C1476" t="s">
        <v>82</v>
      </c>
      <c r="D1476" t="s">
        <v>50</v>
      </c>
      <c r="E1476" t="s">
        <v>50</v>
      </c>
      <c r="F1476">
        <v>44</v>
      </c>
      <c r="G1476">
        <v>18</v>
      </c>
      <c r="H1476">
        <v>0</v>
      </c>
      <c r="I1476">
        <v>0</v>
      </c>
      <c r="J1476">
        <v>0</v>
      </c>
      <c r="K1476">
        <v>1</v>
      </c>
      <c r="L1476" t="s">
        <v>28</v>
      </c>
      <c r="M1476" t="s">
        <v>99</v>
      </c>
      <c r="N1476" t="s">
        <v>98</v>
      </c>
      <c r="O1476" t="s">
        <v>22</v>
      </c>
      <c r="P1476" t="s">
        <v>23</v>
      </c>
      <c r="Q1476" t="s">
        <v>41</v>
      </c>
    </row>
    <row r="1477" spans="1:17" x14ac:dyDescent="0.2">
      <c r="A1477" s="2">
        <v>35214</v>
      </c>
      <c r="B1477" t="s">
        <v>119</v>
      </c>
      <c r="C1477" t="s">
        <v>147</v>
      </c>
      <c r="D1477" t="s">
        <v>50</v>
      </c>
      <c r="E1477" t="s">
        <v>50</v>
      </c>
      <c r="F1477">
        <v>7</v>
      </c>
      <c r="G1477">
        <v>40</v>
      </c>
      <c r="H1477">
        <v>0</v>
      </c>
      <c r="I1477">
        <v>0</v>
      </c>
      <c r="J1477">
        <v>2</v>
      </c>
      <c r="K1477">
        <v>2</v>
      </c>
      <c r="L1477" t="s">
        <v>28</v>
      </c>
      <c r="M1477" t="s">
        <v>612</v>
      </c>
      <c r="N1477" t="s">
        <v>119</v>
      </c>
      <c r="O1477" t="s">
        <v>22</v>
      </c>
      <c r="P1477" t="s">
        <v>23</v>
      </c>
      <c r="Q1477" t="s">
        <v>30</v>
      </c>
    </row>
    <row r="1478" spans="1:17" x14ac:dyDescent="0.2">
      <c r="A1478" s="2">
        <v>35214</v>
      </c>
      <c r="B1478" t="s">
        <v>143</v>
      </c>
      <c r="C1478" t="s">
        <v>26</v>
      </c>
      <c r="D1478" t="s">
        <v>115</v>
      </c>
      <c r="E1478" t="s">
        <v>27</v>
      </c>
      <c r="F1478">
        <v>26</v>
      </c>
      <c r="G1478">
        <v>12</v>
      </c>
      <c r="H1478">
        <v>0</v>
      </c>
      <c r="I1478">
        <v>0</v>
      </c>
      <c r="J1478">
        <v>3</v>
      </c>
      <c r="K1478">
        <v>2</v>
      </c>
      <c r="L1478" t="s">
        <v>312</v>
      </c>
      <c r="M1478" t="s">
        <v>613</v>
      </c>
      <c r="N1478" t="s">
        <v>143</v>
      </c>
      <c r="O1478" t="s">
        <v>22</v>
      </c>
      <c r="P1478" t="s">
        <v>23</v>
      </c>
      <c r="Q1478" t="s">
        <v>24</v>
      </c>
    </row>
    <row r="1479" spans="1:17" x14ac:dyDescent="0.2">
      <c r="A1479" s="2">
        <v>35214</v>
      </c>
      <c r="B1479" t="s">
        <v>126</v>
      </c>
      <c r="C1479" t="s">
        <v>182</v>
      </c>
      <c r="D1479" t="s">
        <v>50</v>
      </c>
      <c r="E1479" t="s">
        <v>115</v>
      </c>
      <c r="F1479">
        <v>13</v>
      </c>
      <c r="G1479">
        <v>55</v>
      </c>
      <c r="H1479">
        <v>0</v>
      </c>
      <c r="I1479">
        <v>0</v>
      </c>
      <c r="J1479">
        <v>2</v>
      </c>
      <c r="K1479">
        <v>0</v>
      </c>
      <c r="L1479" t="s">
        <v>28</v>
      </c>
      <c r="M1479" t="s">
        <v>290</v>
      </c>
      <c r="N1479" t="s">
        <v>126</v>
      </c>
      <c r="O1479" t="s">
        <v>22</v>
      </c>
      <c r="P1479" t="s">
        <v>23</v>
      </c>
      <c r="Q1479" t="s">
        <v>24</v>
      </c>
    </row>
    <row r="1480" spans="1:17" x14ac:dyDescent="0.2">
      <c r="A1480" s="2">
        <v>35214</v>
      </c>
      <c r="B1480" t="s">
        <v>100</v>
      </c>
      <c r="C1480" t="s">
        <v>129</v>
      </c>
      <c r="D1480" t="s">
        <v>50</v>
      </c>
      <c r="E1480" t="s">
        <v>50</v>
      </c>
      <c r="F1480">
        <v>60</v>
      </c>
      <c r="G1480">
        <v>2</v>
      </c>
      <c r="H1480">
        <v>0</v>
      </c>
      <c r="I1480">
        <v>0</v>
      </c>
      <c r="J1480">
        <v>1</v>
      </c>
      <c r="K1480">
        <v>1</v>
      </c>
      <c r="L1480" t="s">
        <v>28</v>
      </c>
      <c r="M1480" t="s">
        <v>102</v>
      </c>
      <c r="N1480" t="s">
        <v>100</v>
      </c>
      <c r="O1480" t="s">
        <v>22</v>
      </c>
      <c r="P1480" t="s">
        <v>23</v>
      </c>
      <c r="Q1480" t="s">
        <v>30</v>
      </c>
    </row>
    <row r="1481" spans="1:17" x14ac:dyDescent="0.2">
      <c r="A1481" s="2">
        <v>35214</v>
      </c>
      <c r="B1481" t="s">
        <v>95</v>
      </c>
      <c r="C1481" t="s">
        <v>176</v>
      </c>
      <c r="D1481" t="s">
        <v>50</v>
      </c>
      <c r="E1481" t="s">
        <v>115</v>
      </c>
      <c r="F1481">
        <v>3</v>
      </c>
      <c r="G1481">
        <v>67</v>
      </c>
      <c r="H1481">
        <v>0</v>
      </c>
      <c r="I1481">
        <v>0</v>
      </c>
      <c r="J1481">
        <v>1</v>
      </c>
      <c r="K1481">
        <v>0</v>
      </c>
      <c r="L1481" t="s">
        <v>28</v>
      </c>
      <c r="M1481" t="s">
        <v>326</v>
      </c>
      <c r="N1481" t="s">
        <v>95</v>
      </c>
      <c r="O1481" t="s">
        <v>22</v>
      </c>
      <c r="P1481" t="s">
        <v>23</v>
      </c>
      <c r="Q1481" t="s">
        <v>24</v>
      </c>
    </row>
    <row r="1482" spans="1:17" x14ac:dyDescent="0.2">
      <c r="A1482" s="2">
        <v>35215</v>
      </c>
      <c r="B1482" t="s">
        <v>453</v>
      </c>
      <c r="C1482" t="s">
        <v>232</v>
      </c>
      <c r="D1482" t="s">
        <v>27</v>
      </c>
      <c r="E1482" t="s">
        <v>19</v>
      </c>
      <c r="F1482">
        <v>138</v>
      </c>
      <c r="G1482">
        <v>135</v>
      </c>
      <c r="H1482">
        <v>0</v>
      </c>
      <c r="I1482">
        <v>0</v>
      </c>
      <c r="J1482">
        <v>1</v>
      </c>
      <c r="K1482">
        <v>1</v>
      </c>
      <c r="L1482" t="s">
        <v>280</v>
      </c>
      <c r="M1482" t="s">
        <v>285</v>
      </c>
      <c r="N1482" t="s">
        <v>282</v>
      </c>
      <c r="O1482" t="s">
        <v>122</v>
      </c>
      <c r="P1482" t="s">
        <v>23</v>
      </c>
      <c r="Q1482" t="s">
        <v>30</v>
      </c>
    </row>
    <row r="1483" spans="1:17" x14ac:dyDescent="0.2">
      <c r="A1483" s="2">
        <v>35216</v>
      </c>
      <c r="B1483" t="s">
        <v>197</v>
      </c>
      <c r="C1483" t="s">
        <v>224</v>
      </c>
      <c r="D1483" t="s">
        <v>36</v>
      </c>
      <c r="E1483" t="s">
        <v>36</v>
      </c>
      <c r="F1483">
        <v>91</v>
      </c>
      <c r="G1483">
        <v>110</v>
      </c>
      <c r="H1483">
        <v>0</v>
      </c>
      <c r="I1483">
        <v>0</v>
      </c>
      <c r="J1483">
        <v>0</v>
      </c>
      <c r="K1483">
        <v>0</v>
      </c>
      <c r="L1483" t="s">
        <v>20</v>
      </c>
      <c r="M1483" t="s">
        <v>225</v>
      </c>
      <c r="N1483" t="s">
        <v>197</v>
      </c>
      <c r="O1483" t="s">
        <v>22</v>
      </c>
      <c r="P1483" t="s">
        <v>23</v>
      </c>
      <c r="Q1483" t="s">
        <v>30</v>
      </c>
    </row>
    <row r="1484" spans="1:17" x14ac:dyDescent="0.2">
      <c r="A1484" s="2">
        <v>35217</v>
      </c>
      <c r="B1484" t="s">
        <v>196</v>
      </c>
      <c r="C1484" t="s">
        <v>339</v>
      </c>
      <c r="D1484" t="s">
        <v>36</v>
      </c>
      <c r="E1484" t="s">
        <v>36</v>
      </c>
      <c r="F1484">
        <v>121</v>
      </c>
      <c r="G1484">
        <v>89</v>
      </c>
      <c r="H1484">
        <v>0</v>
      </c>
      <c r="I1484">
        <v>0</v>
      </c>
      <c r="J1484">
        <v>2</v>
      </c>
      <c r="K1484">
        <v>1</v>
      </c>
      <c r="L1484" t="s">
        <v>20</v>
      </c>
      <c r="M1484" t="s">
        <v>198</v>
      </c>
      <c r="N1484" t="s">
        <v>196</v>
      </c>
      <c r="O1484" t="s">
        <v>22</v>
      </c>
      <c r="P1484" t="s">
        <v>23</v>
      </c>
      <c r="Q1484" t="s">
        <v>24</v>
      </c>
    </row>
    <row r="1485" spans="1:17" x14ac:dyDescent="0.2">
      <c r="A1485" s="2">
        <v>35217</v>
      </c>
      <c r="B1485" t="s">
        <v>129</v>
      </c>
      <c r="C1485" t="s">
        <v>67</v>
      </c>
      <c r="D1485" t="s">
        <v>50</v>
      </c>
      <c r="E1485" t="s">
        <v>50</v>
      </c>
      <c r="F1485">
        <v>2</v>
      </c>
      <c r="G1485">
        <v>5</v>
      </c>
      <c r="H1485">
        <v>0</v>
      </c>
      <c r="I1485">
        <v>0</v>
      </c>
      <c r="J1485">
        <v>0</v>
      </c>
      <c r="K1485">
        <v>1</v>
      </c>
      <c r="L1485" t="s">
        <v>28</v>
      </c>
      <c r="M1485" t="s">
        <v>271</v>
      </c>
      <c r="N1485" t="s">
        <v>129</v>
      </c>
      <c r="O1485" t="s">
        <v>22</v>
      </c>
      <c r="P1485" t="s">
        <v>23</v>
      </c>
      <c r="Q1485" t="s">
        <v>41</v>
      </c>
    </row>
    <row r="1486" spans="1:17" x14ac:dyDescent="0.2">
      <c r="A1486" s="2">
        <v>35217</v>
      </c>
      <c r="B1486" t="s">
        <v>202</v>
      </c>
      <c r="C1486" t="s">
        <v>34</v>
      </c>
      <c r="D1486" t="s">
        <v>36</v>
      </c>
      <c r="E1486" t="s">
        <v>36</v>
      </c>
      <c r="F1486">
        <v>122</v>
      </c>
      <c r="G1486">
        <v>79</v>
      </c>
      <c r="H1486">
        <v>0</v>
      </c>
      <c r="I1486">
        <v>0</v>
      </c>
      <c r="J1486">
        <v>3</v>
      </c>
      <c r="K1486">
        <v>2</v>
      </c>
      <c r="L1486" t="s">
        <v>20</v>
      </c>
      <c r="M1486" t="s">
        <v>376</v>
      </c>
      <c r="N1486" t="s">
        <v>202</v>
      </c>
      <c r="O1486" t="s">
        <v>22</v>
      </c>
      <c r="P1486" t="s">
        <v>23</v>
      </c>
      <c r="Q1486" t="s">
        <v>24</v>
      </c>
    </row>
    <row r="1487" spans="1:17" x14ac:dyDescent="0.2">
      <c r="A1487" s="2">
        <v>35217</v>
      </c>
      <c r="B1487" t="s">
        <v>94</v>
      </c>
      <c r="C1487" t="s">
        <v>119</v>
      </c>
      <c r="D1487" t="s">
        <v>50</v>
      </c>
      <c r="E1487" t="s">
        <v>50</v>
      </c>
      <c r="F1487">
        <v>82</v>
      </c>
      <c r="G1487">
        <v>7</v>
      </c>
      <c r="H1487">
        <v>0</v>
      </c>
      <c r="I1487">
        <v>0</v>
      </c>
      <c r="J1487">
        <v>0</v>
      </c>
      <c r="K1487">
        <v>2</v>
      </c>
      <c r="L1487" t="s">
        <v>28</v>
      </c>
      <c r="M1487" t="s">
        <v>96</v>
      </c>
      <c r="N1487" t="s">
        <v>94</v>
      </c>
      <c r="O1487" t="s">
        <v>22</v>
      </c>
      <c r="P1487" t="s">
        <v>23</v>
      </c>
      <c r="Q1487" t="s">
        <v>41</v>
      </c>
    </row>
    <row r="1488" spans="1:17" x14ac:dyDescent="0.2">
      <c r="A1488" s="2">
        <v>35217</v>
      </c>
      <c r="B1488" t="s">
        <v>76</v>
      </c>
      <c r="C1488" t="s">
        <v>328</v>
      </c>
      <c r="D1488" t="s">
        <v>50</v>
      </c>
      <c r="E1488" t="s">
        <v>50</v>
      </c>
      <c r="F1488">
        <v>52</v>
      </c>
      <c r="G1488">
        <v>84</v>
      </c>
      <c r="H1488">
        <v>0</v>
      </c>
      <c r="I1488">
        <v>0</v>
      </c>
      <c r="J1488">
        <v>1</v>
      </c>
      <c r="K1488">
        <v>1</v>
      </c>
      <c r="L1488" t="s">
        <v>20</v>
      </c>
      <c r="M1488" t="s">
        <v>78</v>
      </c>
      <c r="N1488" t="s">
        <v>76</v>
      </c>
      <c r="O1488" t="s">
        <v>22</v>
      </c>
      <c r="P1488" t="s">
        <v>23</v>
      </c>
      <c r="Q1488" t="s">
        <v>30</v>
      </c>
    </row>
    <row r="1489" spans="1:17" x14ac:dyDescent="0.2">
      <c r="A1489" s="2">
        <v>35217</v>
      </c>
      <c r="B1489" t="s">
        <v>250</v>
      </c>
      <c r="C1489" t="s">
        <v>149</v>
      </c>
      <c r="D1489" t="s">
        <v>36</v>
      </c>
      <c r="E1489" t="s">
        <v>36</v>
      </c>
      <c r="F1489">
        <v>113</v>
      </c>
      <c r="G1489">
        <v>20</v>
      </c>
      <c r="H1489">
        <v>0</v>
      </c>
      <c r="I1489">
        <v>0</v>
      </c>
      <c r="J1489">
        <v>0</v>
      </c>
      <c r="K1489">
        <v>1</v>
      </c>
      <c r="L1489" t="s">
        <v>20</v>
      </c>
      <c r="M1489" t="s">
        <v>251</v>
      </c>
      <c r="N1489" t="s">
        <v>250</v>
      </c>
      <c r="O1489" t="s">
        <v>22</v>
      </c>
      <c r="P1489" t="s">
        <v>23</v>
      </c>
      <c r="Q1489" t="s">
        <v>41</v>
      </c>
    </row>
    <row r="1490" spans="1:17" x14ac:dyDescent="0.2">
      <c r="A1490" s="2">
        <v>35217</v>
      </c>
      <c r="B1490" t="s">
        <v>352</v>
      </c>
      <c r="C1490" t="s">
        <v>296</v>
      </c>
      <c r="D1490" t="s">
        <v>36</v>
      </c>
      <c r="E1490" t="s">
        <v>36</v>
      </c>
      <c r="F1490">
        <v>126</v>
      </c>
      <c r="G1490">
        <v>76</v>
      </c>
      <c r="H1490">
        <v>0</v>
      </c>
      <c r="I1490">
        <v>0</v>
      </c>
      <c r="J1490">
        <v>2</v>
      </c>
      <c r="K1490">
        <v>0</v>
      </c>
      <c r="L1490" t="s">
        <v>20</v>
      </c>
      <c r="M1490" t="s">
        <v>371</v>
      </c>
      <c r="N1490" t="s">
        <v>352</v>
      </c>
      <c r="O1490" t="s">
        <v>22</v>
      </c>
      <c r="P1490" t="s">
        <v>23</v>
      </c>
      <c r="Q1490" t="s">
        <v>24</v>
      </c>
    </row>
    <row r="1491" spans="1:17" x14ac:dyDescent="0.2">
      <c r="A1491" s="2">
        <v>35217</v>
      </c>
      <c r="B1491" t="s">
        <v>166</v>
      </c>
      <c r="C1491" t="s">
        <v>167</v>
      </c>
      <c r="D1491" t="s">
        <v>115</v>
      </c>
      <c r="E1491" t="s">
        <v>115</v>
      </c>
      <c r="F1491">
        <v>81</v>
      </c>
      <c r="G1491">
        <v>122</v>
      </c>
      <c r="H1491">
        <v>0</v>
      </c>
      <c r="I1491">
        <v>0</v>
      </c>
      <c r="J1491">
        <v>0</v>
      </c>
      <c r="K1491">
        <v>1</v>
      </c>
      <c r="L1491" t="s">
        <v>28</v>
      </c>
      <c r="M1491" t="s">
        <v>165</v>
      </c>
      <c r="N1491" t="s">
        <v>166</v>
      </c>
      <c r="O1491" t="s">
        <v>22</v>
      </c>
      <c r="P1491" t="s">
        <v>23</v>
      </c>
      <c r="Q1491" t="s">
        <v>41</v>
      </c>
    </row>
    <row r="1492" spans="1:17" x14ac:dyDescent="0.2">
      <c r="A1492" s="2">
        <v>35217</v>
      </c>
      <c r="B1492" t="s">
        <v>92</v>
      </c>
      <c r="C1492" t="s">
        <v>384</v>
      </c>
      <c r="D1492" t="s">
        <v>50</v>
      </c>
      <c r="E1492" t="s">
        <v>50</v>
      </c>
      <c r="F1492">
        <v>16</v>
      </c>
      <c r="G1492">
        <v>107</v>
      </c>
      <c r="H1492">
        <v>0</v>
      </c>
      <c r="I1492">
        <v>0</v>
      </c>
      <c r="J1492">
        <v>3</v>
      </c>
      <c r="K1492">
        <v>1</v>
      </c>
      <c r="L1492" t="s">
        <v>28</v>
      </c>
      <c r="M1492" t="s">
        <v>124</v>
      </c>
      <c r="N1492" t="s">
        <v>92</v>
      </c>
      <c r="O1492" t="s">
        <v>22</v>
      </c>
      <c r="P1492" t="s">
        <v>23</v>
      </c>
      <c r="Q1492" t="s">
        <v>24</v>
      </c>
    </row>
    <row r="1493" spans="1:17" x14ac:dyDescent="0.2">
      <c r="A1493" s="2">
        <v>35217</v>
      </c>
      <c r="B1493" t="s">
        <v>380</v>
      </c>
      <c r="C1493" t="s">
        <v>138</v>
      </c>
      <c r="D1493" t="s">
        <v>36</v>
      </c>
      <c r="E1493" t="s">
        <v>36</v>
      </c>
      <c r="F1493">
        <v>94</v>
      </c>
      <c r="G1493">
        <v>15</v>
      </c>
      <c r="H1493">
        <v>0</v>
      </c>
      <c r="I1493">
        <v>0</v>
      </c>
      <c r="J1493">
        <v>2</v>
      </c>
      <c r="K1493">
        <v>0</v>
      </c>
      <c r="L1493" t="s">
        <v>20</v>
      </c>
      <c r="M1493" t="s">
        <v>381</v>
      </c>
      <c r="N1493" t="s">
        <v>380</v>
      </c>
      <c r="O1493" t="s">
        <v>22</v>
      </c>
      <c r="P1493" t="s">
        <v>23</v>
      </c>
      <c r="Q1493" t="s">
        <v>24</v>
      </c>
    </row>
    <row r="1494" spans="1:17" x14ac:dyDescent="0.2">
      <c r="A1494" s="2">
        <v>35217</v>
      </c>
      <c r="B1494" t="s">
        <v>52</v>
      </c>
      <c r="C1494" t="s">
        <v>317</v>
      </c>
      <c r="D1494" t="s">
        <v>50</v>
      </c>
      <c r="E1494" t="s">
        <v>50</v>
      </c>
      <c r="F1494">
        <v>4</v>
      </c>
      <c r="G1494">
        <v>88</v>
      </c>
      <c r="H1494">
        <v>0</v>
      </c>
      <c r="I1494">
        <v>0</v>
      </c>
      <c r="J1494">
        <v>5</v>
      </c>
      <c r="K1494">
        <v>1</v>
      </c>
      <c r="L1494" t="s">
        <v>20</v>
      </c>
      <c r="M1494" t="s">
        <v>68</v>
      </c>
      <c r="N1494" t="s">
        <v>52</v>
      </c>
      <c r="O1494" t="s">
        <v>22</v>
      </c>
      <c r="P1494" t="s">
        <v>23</v>
      </c>
      <c r="Q1494" t="s">
        <v>24</v>
      </c>
    </row>
    <row r="1495" spans="1:17" x14ac:dyDescent="0.2">
      <c r="A1495" s="2">
        <v>35217</v>
      </c>
      <c r="B1495" t="s">
        <v>53</v>
      </c>
      <c r="C1495" t="s">
        <v>293</v>
      </c>
      <c r="D1495" t="s">
        <v>50</v>
      </c>
      <c r="E1495" t="s">
        <v>50</v>
      </c>
      <c r="F1495">
        <v>21</v>
      </c>
      <c r="G1495">
        <v>10</v>
      </c>
      <c r="H1495">
        <v>0</v>
      </c>
      <c r="I1495">
        <v>0</v>
      </c>
      <c r="J1495">
        <v>1</v>
      </c>
      <c r="K1495">
        <v>2</v>
      </c>
      <c r="L1495" t="s">
        <v>28</v>
      </c>
      <c r="M1495" t="s">
        <v>323</v>
      </c>
      <c r="N1495" t="s">
        <v>53</v>
      </c>
      <c r="O1495" t="s">
        <v>22</v>
      </c>
      <c r="P1495" t="s">
        <v>23</v>
      </c>
      <c r="Q1495" t="s">
        <v>41</v>
      </c>
    </row>
    <row r="1496" spans="1:17" x14ac:dyDescent="0.2">
      <c r="A1496" s="2">
        <v>35217</v>
      </c>
      <c r="B1496" t="s">
        <v>208</v>
      </c>
      <c r="C1496" t="s">
        <v>267</v>
      </c>
      <c r="D1496" t="s">
        <v>36</v>
      </c>
      <c r="E1496" t="s">
        <v>36</v>
      </c>
      <c r="F1496">
        <v>86</v>
      </c>
      <c r="G1496">
        <v>85</v>
      </c>
      <c r="H1496">
        <v>0</v>
      </c>
      <c r="I1496">
        <v>0</v>
      </c>
      <c r="J1496">
        <v>0</v>
      </c>
      <c r="K1496">
        <v>2</v>
      </c>
      <c r="L1496" t="s">
        <v>20</v>
      </c>
      <c r="M1496" t="s">
        <v>398</v>
      </c>
      <c r="N1496" t="s">
        <v>208</v>
      </c>
      <c r="O1496" t="s">
        <v>22</v>
      </c>
      <c r="P1496" t="s">
        <v>23</v>
      </c>
      <c r="Q1496" t="s">
        <v>41</v>
      </c>
    </row>
    <row r="1497" spans="1:17" x14ac:dyDescent="0.2">
      <c r="A1497" s="2">
        <v>35218</v>
      </c>
      <c r="B1497" t="s">
        <v>614</v>
      </c>
      <c r="C1497" t="s">
        <v>531</v>
      </c>
      <c r="D1497" t="s">
        <v>27</v>
      </c>
      <c r="E1497" t="s">
        <v>27</v>
      </c>
      <c r="F1497">
        <v>176</v>
      </c>
      <c r="G1497">
        <v>133</v>
      </c>
      <c r="H1497">
        <v>0</v>
      </c>
      <c r="I1497">
        <v>0</v>
      </c>
      <c r="J1497">
        <v>1</v>
      </c>
      <c r="K1497">
        <v>2</v>
      </c>
      <c r="L1497" t="s">
        <v>20</v>
      </c>
      <c r="M1497" t="s">
        <v>615</v>
      </c>
      <c r="N1497" t="s">
        <v>614</v>
      </c>
      <c r="O1497" t="s">
        <v>22</v>
      </c>
      <c r="P1497" t="s">
        <v>23</v>
      </c>
      <c r="Q1497" t="s">
        <v>41</v>
      </c>
    </row>
    <row r="1498" spans="1:17" x14ac:dyDescent="0.2">
      <c r="A1498" s="2">
        <v>35218</v>
      </c>
      <c r="B1498" t="s">
        <v>87</v>
      </c>
      <c r="C1498" t="s">
        <v>176</v>
      </c>
      <c r="D1498" t="s">
        <v>50</v>
      </c>
      <c r="E1498" t="s">
        <v>115</v>
      </c>
      <c r="F1498">
        <v>28</v>
      </c>
      <c r="G1498">
        <v>67</v>
      </c>
      <c r="H1498">
        <v>0</v>
      </c>
      <c r="I1498">
        <v>0</v>
      </c>
      <c r="J1498">
        <v>4</v>
      </c>
      <c r="K1498">
        <v>1</v>
      </c>
      <c r="L1498" t="s">
        <v>28</v>
      </c>
      <c r="M1498" t="s">
        <v>88</v>
      </c>
      <c r="N1498" t="s">
        <v>87</v>
      </c>
      <c r="O1498" t="s">
        <v>22</v>
      </c>
      <c r="P1498" t="s">
        <v>23</v>
      </c>
      <c r="Q1498" t="s">
        <v>24</v>
      </c>
    </row>
    <row r="1499" spans="1:17" x14ac:dyDescent="0.2">
      <c r="A1499" s="2">
        <v>35218</v>
      </c>
      <c r="B1499" t="s">
        <v>172</v>
      </c>
      <c r="C1499" t="s">
        <v>35</v>
      </c>
      <c r="D1499" t="s">
        <v>36</v>
      </c>
      <c r="E1499" t="s">
        <v>36</v>
      </c>
      <c r="F1499">
        <v>151</v>
      </c>
      <c r="G1499">
        <v>53</v>
      </c>
      <c r="H1499">
        <v>0</v>
      </c>
      <c r="I1499">
        <v>0</v>
      </c>
      <c r="J1499">
        <v>1</v>
      </c>
      <c r="K1499">
        <v>0</v>
      </c>
      <c r="L1499" t="s">
        <v>20</v>
      </c>
      <c r="M1499" t="s">
        <v>616</v>
      </c>
      <c r="N1499" t="s">
        <v>172</v>
      </c>
      <c r="O1499" t="s">
        <v>22</v>
      </c>
      <c r="P1499" t="s">
        <v>23</v>
      </c>
      <c r="Q1499" t="s">
        <v>24</v>
      </c>
    </row>
    <row r="1500" spans="1:17" x14ac:dyDescent="0.2">
      <c r="A1500" s="2">
        <v>35218</v>
      </c>
      <c r="B1500" t="s">
        <v>61</v>
      </c>
      <c r="C1500" t="s">
        <v>136</v>
      </c>
      <c r="D1500" t="s">
        <v>36</v>
      </c>
      <c r="E1500" t="s">
        <v>36</v>
      </c>
      <c r="F1500">
        <v>125</v>
      </c>
      <c r="G1500">
        <v>23</v>
      </c>
      <c r="H1500">
        <v>0</v>
      </c>
      <c r="I1500">
        <v>0</v>
      </c>
      <c r="J1500">
        <v>2</v>
      </c>
      <c r="K1500">
        <v>0</v>
      </c>
      <c r="L1500" t="s">
        <v>20</v>
      </c>
      <c r="M1500" t="s">
        <v>429</v>
      </c>
      <c r="N1500" t="s">
        <v>61</v>
      </c>
      <c r="O1500" t="s">
        <v>22</v>
      </c>
      <c r="P1500" t="s">
        <v>23</v>
      </c>
      <c r="Q1500" t="s">
        <v>24</v>
      </c>
    </row>
    <row r="1501" spans="1:17" x14ac:dyDescent="0.2">
      <c r="A1501" s="2">
        <v>35218</v>
      </c>
      <c r="B1501" t="s">
        <v>72</v>
      </c>
      <c r="C1501" t="s">
        <v>199</v>
      </c>
      <c r="D1501" t="s">
        <v>50</v>
      </c>
      <c r="E1501" t="s">
        <v>36</v>
      </c>
      <c r="F1501">
        <v>11</v>
      </c>
      <c r="G1501">
        <v>17</v>
      </c>
      <c r="H1501">
        <v>0</v>
      </c>
      <c r="I1501">
        <v>0</v>
      </c>
      <c r="J1501">
        <v>1</v>
      </c>
      <c r="K1501">
        <v>0</v>
      </c>
      <c r="L1501" t="s">
        <v>28</v>
      </c>
      <c r="M1501" t="s">
        <v>74</v>
      </c>
      <c r="N1501" t="s">
        <v>72</v>
      </c>
      <c r="O1501" t="s">
        <v>22</v>
      </c>
      <c r="P1501" t="s">
        <v>23</v>
      </c>
      <c r="Q1501" t="s">
        <v>24</v>
      </c>
    </row>
    <row r="1502" spans="1:17" x14ac:dyDescent="0.2">
      <c r="A1502" s="2">
        <v>35218</v>
      </c>
      <c r="B1502" t="s">
        <v>31</v>
      </c>
      <c r="C1502" t="s">
        <v>39</v>
      </c>
      <c r="D1502" t="s">
        <v>19</v>
      </c>
      <c r="E1502" t="s">
        <v>19</v>
      </c>
      <c r="F1502">
        <v>38</v>
      </c>
      <c r="G1502">
        <v>8</v>
      </c>
      <c r="H1502">
        <v>0</v>
      </c>
      <c r="I1502">
        <v>0</v>
      </c>
      <c r="J1502">
        <v>2</v>
      </c>
      <c r="K1502">
        <v>0</v>
      </c>
      <c r="L1502" t="s">
        <v>20</v>
      </c>
      <c r="M1502" t="s">
        <v>33</v>
      </c>
      <c r="N1502" t="s">
        <v>31</v>
      </c>
      <c r="O1502" t="s">
        <v>22</v>
      </c>
      <c r="P1502" t="s">
        <v>23</v>
      </c>
      <c r="Q1502" t="s">
        <v>24</v>
      </c>
    </row>
    <row r="1503" spans="1:17" x14ac:dyDescent="0.2">
      <c r="A1503" s="2">
        <v>35218</v>
      </c>
      <c r="B1503" t="s">
        <v>70</v>
      </c>
      <c r="C1503" t="s">
        <v>180</v>
      </c>
      <c r="D1503" t="s">
        <v>50</v>
      </c>
      <c r="E1503" t="s">
        <v>50</v>
      </c>
      <c r="F1503">
        <v>59</v>
      </c>
      <c r="G1503">
        <v>30</v>
      </c>
      <c r="H1503">
        <v>0</v>
      </c>
      <c r="I1503">
        <v>0</v>
      </c>
      <c r="J1503">
        <v>1</v>
      </c>
      <c r="K1503">
        <v>2</v>
      </c>
      <c r="L1503" t="s">
        <v>28</v>
      </c>
      <c r="M1503" t="s">
        <v>383</v>
      </c>
      <c r="N1503" t="s">
        <v>70</v>
      </c>
      <c r="O1503" t="s">
        <v>22</v>
      </c>
      <c r="P1503" t="s">
        <v>23</v>
      </c>
      <c r="Q1503" t="s">
        <v>41</v>
      </c>
    </row>
    <row r="1504" spans="1:17" x14ac:dyDescent="0.2">
      <c r="A1504" s="2">
        <v>35218</v>
      </c>
      <c r="B1504" t="s">
        <v>98</v>
      </c>
      <c r="C1504" t="s">
        <v>274</v>
      </c>
      <c r="D1504" t="s">
        <v>50</v>
      </c>
      <c r="E1504" t="s">
        <v>50</v>
      </c>
      <c r="F1504">
        <v>44</v>
      </c>
      <c r="G1504">
        <v>27</v>
      </c>
      <c r="H1504">
        <v>0</v>
      </c>
      <c r="I1504">
        <v>0</v>
      </c>
      <c r="J1504">
        <v>2</v>
      </c>
      <c r="K1504">
        <v>2</v>
      </c>
      <c r="L1504" t="s">
        <v>28</v>
      </c>
      <c r="M1504" t="s">
        <v>99</v>
      </c>
      <c r="N1504" t="s">
        <v>98</v>
      </c>
      <c r="O1504" t="s">
        <v>22</v>
      </c>
      <c r="P1504" t="s">
        <v>23</v>
      </c>
      <c r="Q1504" t="s">
        <v>30</v>
      </c>
    </row>
    <row r="1505" spans="1:17" x14ac:dyDescent="0.2">
      <c r="A1505" s="2">
        <v>35218</v>
      </c>
      <c r="B1505" t="s">
        <v>207</v>
      </c>
      <c r="C1505" t="s">
        <v>150</v>
      </c>
      <c r="D1505" t="s">
        <v>36</v>
      </c>
      <c r="E1505" t="s">
        <v>36</v>
      </c>
      <c r="F1505">
        <v>104</v>
      </c>
      <c r="G1505">
        <v>46</v>
      </c>
      <c r="H1505">
        <v>0</v>
      </c>
      <c r="I1505">
        <v>0</v>
      </c>
      <c r="J1505">
        <v>3</v>
      </c>
      <c r="K1505">
        <v>1</v>
      </c>
      <c r="L1505" t="s">
        <v>20</v>
      </c>
      <c r="M1505" t="s">
        <v>209</v>
      </c>
      <c r="N1505" t="s">
        <v>207</v>
      </c>
      <c r="O1505" t="s">
        <v>22</v>
      </c>
      <c r="P1505" t="s">
        <v>23</v>
      </c>
      <c r="Q1505" t="s">
        <v>24</v>
      </c>
    </row>
    <row r="1506" spans="1:17" x14ac:dyDescent="0.2">
      <c r="A1506" s="2">
        <v>35218</v>
      </c>
      <c r="B1506" t="s">
        <v>378</v>
      </c>
      <c r="C1506" t="s">
        <v>45</v>
      </c>
      <c r="D1506" t="s">
        <v>36</v>
      </c>
      <c r="E1506" t="s">
        <v>36</v>
      </c>
      <c r="F1506">
        <v>143</v>
      </c>
      <c r="G1506">
        <v>69</v>
      </c>
      <c r="H1506">
        <v>0</v>
      </c>
      <c r="I1506">
        <v>0</v>
      </c>
      <c r="J1506">
        <v>1</v>
      </c>
      <c r="K1506">
        <v>2</v>
      </c>
      <c r="L1506" t="s">
        <v>20</v>
      </c>
      <c r="M1506" t="s">
        <v>379</v>
      </c>
      <c r="N1506" t="s">
        <v>378</v>
      </c>
      <c r="O1506" t="s">
        <v>22</v>
      </c>
      <c r="P1506" t="s">
        <v>23</v>
      </c>
      <c r="Q1506" t="s">
        <v>41</v>
      </c>
    </row>
    <row r="1507" spans="1:17" x14ac:dyDescent="0.2">
      <c r="A1507" s="2">
        <v>35218</v>
      </c>
      <c r="B1507" t="s">
        <v>49</v>
      </c>
      <c r="C1507" t="s">
        <v>386</v>
      </c>
      <c r="D1507" t="s">
        <v>50</v>
      </c>
      <c r="E1507" t="s">
        <v>50</v>
      </c>
      <c r="F1507">
        <v>19</v>
      </c>
      <c r="G1507">
        <v>130</v>
      </c>
      <c r="H1507">
        <v>0</v>
      </c>
      <c r="I1507">
        <v>0</v>
      </c>
      <c r="J1507">
        <v>5</v>
      </c>
      <c r="K1507">
        <v>0</v>
      </c>
      <c r="L1507" t="s">
        <v>20</v>
      </c>
      <c r="M1507" t="s">
        <v>103</v>
      </c>
      <c r="N1507" t="s">
        <v>49</v>
      </c>
      <c r="O1507" t="s">
        <v>22</v>
      </c>
      <c r="P1507" t="s">
        <v>23</v>
      </c>
      <c r="Q1507" t="s">
        <v>24</v>
      </c>
    </row>
    <row r="1508" spans="1:17" x14ac:dyDescent="0.2">
      <c r="A1508" s="2">
        <v>35218</v>
      </c>
      <c r="B1508" t="s">
        <v>42</v>
      </c>
      <c r="C1508" t="s">
        <v>43</v>
      </c>
      <c r="D1508" t="s">
        <v>19</v>
      </c>
      <c r="E1508" t="s">
        <v>19</v>
      </c>
      <c r="F1508">
        <v>77</v>
      </c>
      <c r="G1508">
        <v>9</v>
      </c>
      <c r="H1508">
        <v>0</v>
      </c>
      <c r="I1508">
        <v>0</v>
      </c>
      <c r="J1508">
        <v>1</v>
      </c>
      <c r="K1508">
        <v>1</v>
      </c>
      <c r="L1508" t="s">
        <v>20</v>
      </c>
      <c r="M1508" t="s">
        <v>44</v>
      </c>
      <c r="N1508" t="s">
        <v>42</v>
      </c>
      <c r="O1508" t="s">
        <v>22</v>
      </c>
      <c r="P1508" t="s">
        <v>23</v>
      </c>
      <c r="Q1508" t="s">
        <v>30</v>
      </c>
    </row>
    <row r="1509" spans="1:17" x14ac:dyDescent="0.2">
      <c r="A1509" s="2">
        <v>35218</v>
      </c>
      <c r="B1509" t="s">
        <v>95</v>
      </c>
      <c r="C1509" t="s">
        <v>90</v>
      </c>
      <c r="D1509" t="s">
        <v>50</v>
      </c>
      <c r="E1509" t="s">
        <v>50</v>
      </c>
      <c r="F1509">
        <v>3</v>
      </c>
      <c r="G1509">
        <v>42</v>
      </c>
      <c r="H1509">
        <v>0</v>
      </c>
      <c r="I1509">
        <v>0</v>
      </c>
      <c r="J1509">
        <v>2</v>
      </c>
      <c r="K1509">
        <v>0</v>
      </c>
      <c r="L1509" t="s">
        <v>28</v>
      </c>
      <c r="M1509" t="s">
        <v>326</v>
      </c>
      <c r="N1509" t="s">
        <v>95</v>
      </c>
      <c r="O1509" t="s">
        <v>22</v>
      </c>
      <c r="P1509" t="s">
        <v>23</v>
      </c>
      <c r="Q1509" t="s">
        <v>24</v>
      </c>
    </row>
    <row r="1510" spans="1:17" x14ac:dyDescent="0.2">
      <c r="A1510" s="2">
        <v>35218</v>
      </c>
      <c r="B1510" t="s">
        <v>617</v>
      </c>
      <c r="C1510" t="s">
        <v>128</v>
      </c>
      <c r="D1510" t="s">
        <v>36</v>
      </c>
      <c r="E1510" t="s">
        <v>36</v>
      </c>
      <c r="F1510">
        <v>173</v>
      </c>
      <c r="G1510">
        <v>22</v>
      </c>
      <c r="H1510">
        <v>0</v>
      </c>
      <c r="I1510">
        <v>0</v>
      </c>
      <c r="J1510">
        <v>1</v>
      </c>
      <c r="K1510">
        <v>3</v>
      </c>
      <c r="L1510" t="s">
        <v>20</v>
      </c>
      <c r="M1510" t="s">
        <v>618</v>
      </c>
      <c r="N1510" t="s">
        <v>617</v>
      </c>
      <c r="O1510" t="s">
        <v>22</v>
      </c>
      <c r="P1510" t="s">
        <v>23</v>
      </c>
      <c r="Q1510" t="s">
        <v>41</v>
      </c>
    </row>
    <row r="1511" spans="1:17" x14ac:dyDescent="0.2">
      <c r="A1511" s="2">
        <v>35218</v>
      </c>
      <c r="B1511" t="s">
        <v>125</v>
      </c>
      <c r="C1511" t="s">
        <v>161</v>
      </c>
      <c r="D1511" t="s">
        <v>50</v>
      </c>
      <c r="E1511" t="s">
        <v>50</v>
      </c>
      <c r="F1511">
        <v>155</v>
      </c>
      <c r="G1511">
        <v>72</v>
      </c>
      <c r="H1511">
        <v>0</v>
      </c>
      <c r="I1511">
        <v>0</v>
      </c>
      <c r="J1511">
        <v>0</v>
      </c>
      <c r="K1511">
        <v>5</v>
      </c>
      <c r="L1511" t="s">
        <v>20</v>
      </c>
      <c r="M1511" t="s">
        <v>468</v>
      </c>
      <c r="N1511" t="s">
        <v>125</v>
      </c>
      <c r="O1511" t="s">
        <v>22</v>
      </c>
      <c r="P1511" t="s">
        <v>23</v>
      </c>
      <c r="Q1511" t="s">
        <v>41</v>
      </c>
    </row>
    <row r="1512" spans="1:17" x14ac:dyDescent="0.2">
      <c r="A1512" s="2">
        <v>35218</v>
      </c>
      <c r="B1512" t="s">
        <v>46</v>
      </c>
      <c r="C1512" t="s">
        <v>141</v>
      </c>
      <c r="D1512" t="s">
        <v>36</v>
      </c>
      <c r="E1512" t="s">
        <v>36</v>
      </c>
      <c r="F1512">
        <v>154</v>
      </c>
      <c r="G1512">
        <v>48</v>
      </c>
      <c r="H1512">
        <v>0</v>
      </c>
      <c r="I1512">
        <v>0</v>
      </c>
      <c r="J1512">
        <v>0</v>
      </c>
      <c r="K1512">
        <v>1</v>
      </c>
      <c r="L1512" t="s">
        <v>20</v>
      </c>
      <c r="M1512" t="s">
        <v>84</v>
      </c>
      <c r="N1512" t="s">
        <v>46</v>
      </c>
      <c r="O1512" t="s">
        <v>22</v>
      </c>
      <c r="P1512" t="s">
        <v>23</v>
      </c>
      <c r="Q1512" t="s">
        <v>41</v>
      </c>
    </row>
    <row r="1513" spans="1:17" x14ac:dyDescent="0.2">
      <c r="A1513" s="2">
        <v>35218</v>
      </c>
      <c r="B1513" t="s">
        <v>365</v>
      </c>
      <c r="C1513" t="s">
        <v>118</v>
      </c>
      <c r="D1513" t="s">
        <v>36</v>
      </c>
      <c r="E1513" t="s">
        <v>36</v>
      </c>
      <c r="F1513">
        <v>109</v>
      </c>
      <c r="G1513">
        <v>58</v>
      </c>
      <c r="H1513">
        <v>0</v>
      </c>
      <c r="I1513">
        <v>0</v>
      </c>
      <c r="J1513">
        <v>2</v>
      </c>
      <c r="K1513">
        <v>1</v>
      </c>
      <c r="L1513" t="s">
        <v>20</v>
      </c>
      <c r="M1513" t="s">
        <v>400</v>
      </c>
      <c r="N1513" t="s">
        <v>365</v>
      </c>
      <c r="O1513" t="s">
        <v>22</v>
      </c>
      <c r="P1513" t="s">
        <v>23</v>
      </c>
      <c r="Q1513" t="s">
        <v>24</v>
      </c>
    </row>
    <row r="1514" spans="1:17" x14ac:dyDescent="0.2">
      <c r="A1514" s="2">
        <v>35218</v>
      </c>
      <c r="B1514" t="s">
        <v>18</v>
      </c>
      <c r="C1514" t="s">
        <v>38</v>
      </c>
      <c r="D1514" t="s">
        <v>19</v>
      </c>
      <c r="E1514" t="s">
        <v>19</v>
      </c>
      <c r="F1514">
        <v>32</v>
      </c>
      <c r="G1514">
        <v>62</v>
      </c>
      <c r="H1514">
        <v>0</v>
      </c>
      <c r="I1514">
        <v>0</v>
      </c>
      <c r="J1514">
        <v>0</v>
      </c>
      <c r="K1514">
        <v>2</v>
      </c>
      <c r="L1514" t="s">
        <v>20</v>
      </c>
      <c r="M1514" t="s">
        <v>64</v>
      </c>
      <c r="N1514" t="s">
        <v>18</v>
      </c>
      <c r="O1514" t="s">
        <v>22</v>
      </c>
      <c r="P1514" t="s">
        <v>23</v>
      </c>
      <c r="Q1514" t="s">
        <v>41</v>
      </c>
    </row>
    <row r="1515" spans="1:17" x14ac:dyDescent="0.2">
      <c r="A1515" s="2">
        <v>35218</v>
      </c>
      <c r="B1515" t="s">
        <v>32</v>
      </c>
      <c r="C1515" t="s">
        <v>107</v>
      </c>
      <c r="D1515" t="s">
        <v>19</v>
      </c>
      <c r="E1515" t="s">
        <v>19</v>
      </c>
      <c r="F1515">
        <v>119</v>
      </c>
      <c r="G1515">
        <v>29</v>
      </c>
      <c r="H1515">
        <v>0</v>
      </c>
      <c r="I1515">
        <v>0</v>
      </c>
      <c r="J1515">
        <v>1</v>
      </c>
      <c r="K1515">
        <v>1</v>
      </c>
      <c r="L1515" t="s">
        <v>20</v>
      </c>
      <c r="M1515" t="s">
        <v>235</v>
      </c>
      <c r="N1515" t="s">
        <v>32</v>
      </c>
      <c r="O1515" t="s">
        <v>22</v>
      </c>
      <c r="P1515" t="s">
        <v>23</v>
      </c>
      <c r="Q1515" t="s">
        <v>30</v>
      </c>
    </row>
    <row r="1516" spans="1:17" x14ac:dyDescent="0.2">
      <c r="A1516" s="2">
        <v>35219</v>
      </c>
      <c r="B1516" t="s">
        <v>454</v>
      </c>
      <c r="C1516" t="s">
        <v>232</v>
      </c>
      <c r="D1516" t="s">
        <v>27</v>
      </c>
      <c r="E1516" t="s">
        <v>19</v>
      </c>
      <c r="F1516">
        <v>80</v>
      </c>
      <c r="G1516">
        <v>135</v>
      </c>
      <c r="H1516">
        <v>0</v>
      </c>
      <c r="I1516">
        <v>0</v>
      </c>
      <c r="J1516">
        <v>4</v>
      </c>
      <c r="K1516">
        <v>0</v>
      </c>
      <c r="L1516" t="s">
        <v>280</v>
      </c>
      <c r="M1516" t="s">
        <v>285</v>
      </c>
      <c r="N1516" t="s">
        <v>282</v>
      </c>
      <c r="O1516" t="s">
        <v>122</v>
      </c>
      <c r="P1516" t="s">
        <v>23</v>
      </c>
      <c r="Q1516" t="s">
        <v>24</v>
      </c>
    </row>
    <row r="1517" spans="1:17" x14ac:dyDescent="0.2">
      <c r="A1517" s="2">
        <v>35219</v>
      </c>
      <c r="B1517" t="s">
        <v>239</v>
      </c>
      <c r="C1517" t="s">
        <v>402</v>
      </c>
      <c r="D1517" t="s">
        <v>115</v>
      </c>
      <c r="E1517" t="s">
        <v>115</v>
      </c>
      <c r="F1517">
        <v>106</v>
      </c>
      <c r="G1517">
        <v>108</v>
      </c>
      <c r="H1517">
        <v>0</v>
      </c>
      <c r="I1517">
        <v>0</v>
      </c>
      <c r="J1517">
        <v>3</v>
      </c>
      <c r="K1517">
        <v>0</v>
      </c>
      <c r="L1517" t="s">
        <v>28</v>
      </c>
      <c r="M1517" t="s">
        <v>240</v>
      </c>
      <c r="N1517" t="s">
        <v>239</v>
      </c>
      <c r="O1517" t="s">
        <v>22</v>
      </c>
      <c r="P1517" t="s">
        <v>23</v>
      </c>
      <c r="Q1517" t="s">
        <v>24</v>
      </c>
    </row>
    <row r="1518" spans="1:17" x14ac:dyDescent="0.2">
      <c r="A1518" s="2">
        <v>35220</v>
      </c>
      <c r="B1518" t="s">
        <v>129</v>
      </c>
      <c r="C1518" t="s">
        <v>174</v>
      </c>
      <c r="D1518" t="s">
        <v>50</v>
      </c>
      <c r="E1518" t="s">
        <v>50</v>
      </c>
      <c r="F1518">
        <v>2</v>
      </c>
      <c r="G1518">
        <v>159</v>
      </c>
      <c r="H1518">
        <v>0</v>
      </c>
      <c r="I1518">
        <v>0</v>
      </c>
      <c r="J1518">
        <v>9</v>
      </c>
      <c r="K1518">
        <v>1</v>
      </c>
      <c r="L1518" t="s">
        <v>28</v>
      </c>
      <c r="M1518" t="s">
        <v>619</v>
      </c>
      <c r="N1518" t="s">
        <v>129</v>
      </c>
      <c r="O1518" t="s">
        <v>22</v>
      </c>
      <c r="P1518" t="s">
        <v>23</v>
      </c>
      <c r="Q1518" t="s">
        <v>24</v>
      </c>
    </row>
    <row r="1519" spans="1:17" x14ac:dyDescent="0.2">
      <c r="A1519" s="2">
        <v>35220</v>
      </c>
      <c r="B1519" t="s">
        <v>126</v>
      </c>
      <c r="C1519" t="s">
        <v>98</v>
      </c>
      <c r="D1519" t="s">
        <v>50</v>
      </c>
      <c r="E1519" t="s">
        <v>50</v>
      </c>
      <c r="F1519">
        <v>13</v>
      </c>
      <c r="G1519">
        <v>44</v>
      </c>
      <c r="H1519">
        <v>0</v>
      </c>
      <c r="I1519">
        <v>0</v>
      </c>
      <c r="J1519">
        <v>3</v>
      </c>
      <c r="K1519">
        <v>1</v>
      </c>
      <c r="L1519" t="s">
        <v>28</v>
      </c>
      <c r="M1519" t="s">
        <v>157</v>
      </c>
      <c r="N1519" t="s">
        <v>126</v>
      </c>
      <c r="O1519" t="s">
        <v>22</v>
      </c>
      <c r="P1519" t="s">
        <v>23</v>
      </c>
      <c r="Q1519" t="s">
        <v>24</v>
      </c>
    </row>
    <row r="1520" spans="1:17" x14ac:dyDescent="0.2">
      <c r="A1520" s="2">
        <v>35221</v>
      </c>
      <c r="B1520" t="s">
        <v>56</v>
      </c>
      <c r="C1520" t="s">
        <v>131</v>
      </c>
      <c r="D1520" t="s">
        <v>27</v>
      </c>
      <c r="E1520" t="s">
        <v>27</v>
      </c>
      <c r="F1520">
        <v>65</v>
      </c>
      <c r="G1520">
        <v>87</v>
      </c>
      <c r="H1520">
        <v>0</v>
      </c>
      <c r="I1520">
        <v>0</v>
      </c>
      <c r="J1520">
        <v>0</v>
      </c>
      <c r="K1520">
        <v>1</v>
      </c>
      <c r="L1520" t="s">
        <v>28</v>
      </c>
      <c r="M1520" t="s">
        <v>343</v>
      </c>
      <c r="N1520" t="s">
        <v>56</v>
      </c>
      <c r="O1520" t="s">
        <v>22</v>
      </c>
      <c r="P1520" t="s">
        <v>23</v>
      </c>
      <c r="Q1520" t="s">
        <v>41</v>
      </c>
    </row>
    <row r="1521" spans="1:17" x14ac:dyDescent="0.2">
      <c r="A1521" s="2">
        <v>35221</v>
      </c>
      <c r="B1521" t="s">
        <v>67</v>
      </c>
      <c r="C1521" t="s">
        <v>286</v>
      </c>
      <c r="D1521" t="s">
        <v>50</v>
      </c>
      <c r="E1521" t="s">
        <v>50</v>
      </c>
      <c r="F1521">
        <v>5</v>
      </c>
      <c r="G1521">
        <v>124</v>
      </c>
      <c r="H1521">
        <v>0</v>
      </c>
      <c r="I1521">
        <v>0</v>
      </c>
      <c r="J1521">
        <v>2</v>
      </c>
      <c r="K1521">
        <v>0</v>
      </c>
      <c r="L1521" t="s">
        <v>28</v>
      </c>
      <c r="M1521" t="s">
        <v>620</v>
      </c>
      <c r="N1521" t="s">
        <v>67</v>
      </c>
      <c r="O1521" t="s">
        <v>22</v>
      </c>
      <c r="P1521" t="s">
        <v>23</v>
      </c>
      <c r="Q1521" t="s">
        <v>24</v>
      </c>
    </row>
    <row r="1522" spans="1:17" x14ac:dyDescent="0.2">
      <c r="A1522" s="2">
        <v>35221</v>
      </c>
      <c r="B1522" t="s">
        <v>76</v>
      </c>
      <c r="C1522" t="s">
        <v>145</v>
      </c>
      <c r="D1522" t="s">
        <v>50</v>
      </c>
      <c r="E1522" t="s">
        <v>50</v>
      </c>
      <c r="F1522">
        <v>52</v>
      </c>
      <c r="G1522">
        <v>74</v>
      </c>
      <c r="H1522">
        <v>0</v>
      </c>
      <c r="I1522">
        <v>0</v>
      </c>
      <c r="J1522">
        <v>2</v>
      </c>
      <c r="K1522">
        <v>1</v>
      </c>
      <c r="L1522" t="s">
        <v>28</v>
      </c>
      <c r="M1522" t="s">
        <v>621</v>
      </c>
      <c r="N1522" t="s">
        <v>76</v>
      </c>
      <c r="O1522" t="s">
        <v>22</v>
      </c>
      <c r="P1522" t="s">
        <v>23</v>
      </c>
      <c r="Q1522" t="s">
        <v>24</v>
      </c>
    </row>
    <row r="1523" spans="1:17" x14ac:dyDescent="0.2">
      <c r="A1523" s="2">
        <v>35223</v>
      </c>
      <c r="B1523" t="s">
        <v>282</v>
      </c>
      <c r="C1523" t="s">
        <v>454</v>
      </c>
      <c r="D1523" t="s">
        <v>19</v>
      </c>
      <c r="E1523" t="s">
        <v>27</v>
      </c>
      <c r="F1523">
        <v>49</v>
      </c>
      <c r="G1523">
        <v>80</v>
      </c>
      <c r="H1523">
        <v>0</v>
      </c>
      <c r="I1523">
        <v>0</v>
      </c>
      <c r="J1523">
        <v>2</v>
      </c>
      <c r="K1523">
        <v>0</v>
      </c>
      <c r="L1523" t="s">
        <v>280</v>
      </c>
      <c r="M1523" t="s">
        <v>285</v>
      </c>
      <c r="N1523" t="s">
        <v>282</v>
      </c>
      <c r="O1523" t="s">
        <v>22</v>
      </c>
      <c r="P1523" t="s">
        <v>23</v>
      </c>
      <c r="Q1523" t="s">
        <v>24</v>
      </c>
    </row>
    <row r="1524" spans="1:17" x14ac:dyDescent="0.2">
      <c r="A1524" s="2">
        <v>35224</v>
      </c>
      <c r="B1524" t="s">
        <v>89</v>
      </c>
      <c r="C1524" t="s">
        <v>53</v>
      </c>
      <c r="D1524" t="s">
        <v>50</v>
      </c>
      <c r="E1524" t="s">
        <v>50</v>
      </c>
      <c r="F1524">
        <v>24</v>
      </c>
      <c r="G1524">
        <v>21</v>
      </c>
      <c r="H1524">
        <v>0</v>
      </c>
      <c r="I1524">
        <v>0</v>
      </c>
      <c r="J1524">
        <v>1</v>
      </c>
      <c r="K1524">
        <v>1</v>
      </c>
      <c r="L1524" t="s">
        <v>622</v>
      </c>
      <c r="M1524" t="s">
        <v>91</v>
      </c>
      <c r="N1524" t="s">
        <v>89</v>
      </c>
      <c r="O1524" t="s">
        <v>22</v>
      </c>
      <c r="P1524" t="s">
        <v>23</v>
      </c>
      <c r="Q1524" t="s">
        <v>30</v>
      </c>
    </row>
    <row r="1525" spans="1:17" x14ac:dyDescent="0.2">
      <c r="A1525" s="2">
        <v>35224</v>
      </c>
      <c r="B1525" t="s">
        <v>26</v>
      </c>
      <c r="C1525" t="s">
        <v>17</v>
      </c>
      <c r="D1525" t="s">
        <v>27</v>
      </c>
      <c r="E1525" t="s">
        <v>19</v>
      </c>
      <c r="F1525">
        <v>12</v>
      </c>
      <c r="G1525">
        <v>37</v>
      </c>
      <c r="H1525">
        <v>0</v>
      </c>
      <c r="I1525">
        <v>0</v>
      </c>
      <c r="J1525">
        <v>1</v>
      </c>
      <c r="K1525">
        <v>0</v>
      </c>
      <c r="L1525" t="s">
        <v>496</v>
      </c>
      <c r="M1525" t="s">
        <v>277</v>
      </c>
      <c r="N1525" t="s">
        <v>77</v>
      </c>
      <c r="O1525" t="s">
        <v>122</v>
      </c>
      <c r="P1525" t="s">
        <v>23</v>
      </c>
      <c r="Q1525" t="s">
        <v>24</v>
      </c>
    </row>
    <row r="1526" spans="1:17" x14ac:dyDescent="0.2">
      <c r="A1526" s="2">
        <v>35224</v>
      </c>
      <c r="B1526" t="s">
        <v>211</v>
      </c>
      <c r="C1526" t="s">
        <v>199</v>
      </c>
      <c r="D1526" t="s">
        <v>36</v>
      </c>
      <c r="E1526" t="s">
        <v>36</v>
      </c>
      <c r="F1526">
        <v>78</v>
      </c>
      <c r="G1526">
        <v>17</v>
      </c>
      <c r="H1526">
        <v>0</v>
      </c>
      <c r="I1526">
        <v>0</v>
      </c>
      <c r="J1526">
        <v>0</v>
      </c>
      <c r="K1526">
        <v>0</v>
      </c>
      <c r="L1526" t="s">
        <v>20</v>
      </c>
      <c r="M1526" t="s">
        <v>373</v>
      </c>
      <c r="N1526" t="s">
        <v>211</v>
      </c>
      <c r="O1526" t="s">
        <v>22</v>
      </c>
      <c r="P1526" t="s">
        <v>23</v>
      </c>
      <c r="Q1526" t="s">
        <v>30</v>
      </c>
    </row>
    <row r="1527" spans="1:17" x14ac:dyDescent="0.2">
      <c r="A1527" s="2">
        <v>35225</v>
      </c>
      <c r="B1527" t="s">
        <v>72</v>
      </c>
      <c r="C1527" t="s">
        <v>82</v>
      </c>
      <c r="D1527" t="s">
        <v>50</v>
      </c>
      <c r="E1527" t="s">
        <v>50</v>
      </c>
      <c r="F1527">
        <v>11</v>
      </c>
      <c r="G1527">
        <v>18</v>
      </c>
      <c r="H1527">
        <v>0</v>
      </c>
      <c r="I1527">
        <v>0</v>
      </c>
      <c r="J1527">
        <v>1</v>
      </c>
      <c r="K1527">
        <v>1</v>
      </c>
      <c r="L1527" t="s">
        <v>622</v>
      </c>
      <c r="M1527" t="s">
        <v>623</v>
      </c>
      <c r="N1527" t="s">
        <v>89</v>
      </c>
      <c r="O1527" t="s">
        <v>122</v>
      </c>
      <c r="P1527" t="s">
        <v>23</v>
      </c>
      <c r="Q1527" t="s">
        <v>30</v>
      </c>
    </row>
    <row r="1528" spans="1:17" x14ac:dyDescent="0.2">
      <c r="A1528" s="2">
        <v>35225</v>
      </c>
      <c r="B1528" t="s">
        <v>129</v>
      </c>
      <c r="C1528" t="s">
        <v>293</v>
      </c>
      <c r="D1528" t="s">
        <v>50</v>
      </c>
      <c r="E1528" t="s">
        <v>50</v>
      </c>
      <c r="F1528">
        <v>2</v>
      </c>
      <c r="G1528">
        <v>10</v>
      </c>
      <c r="H1528">
        <v>0</v>
      </c>
      <c r="I1528">
        <v>0</v>
      </c>
      <c r="J1528">
        <v>2</v>
      </c>
      <c r="K1528">
        <v>0</v>
      </c>
      <c r="L1528" t="s">
        <v>622</v>
      </c>
      <c r="M1528" t="s">
        <v>624</v>
      </c>
      <c r="N1528" t="s">
        <v>89</v>
      </c>
      <c r="O1528" t="s">
        <v>122</v>
      </c>
      <c r="P1528" t="s">
        <v>23</v>
      </c>
      <c r="Q1528" t="s">
        <v>24</v>
      </c>
    </row>
    <row r="1529" spans="1:17" x14ac:dyDescent="0.2">
      <c r="A1529" s="2">
        <v>35225</v>
      </c>
      <c r="B1529" t="s">
        <v>136</v>
      </c>
      <c r="C1529" t="s">
        <v>224</v>
      </c>
      <c r="D1529" t="s">
        <v>36</v>
      </c>
      <c r="E1529" t="s">
        <v>36</v>
      </c>
      <c r="F1529">
        <v>23</v>
      </c>
      <c r="G1529">
        <v>110</v>
      </c>
      <c r="H1529">
        <v>0</v>
      </c>
      <c r="I1529">
        <v>0</v>
      </c>
      <c r="J1529">
        <v>1</v>
      </c>
      <c r="K1529">
        <v>1</v>
      </c>
      <c r="L1529" t="s">
        <v>28</v>
      </c>
      <c r="M1529" t="s">
        <v>340</v>
      </c>
      <c r="N1529" t="s">
        <v>136</v>
      </c>
      <c r="O1529" t="s">
        <v>22</v>
      </c>
      <c r="P1529" t="s">
        <v>23</v>
      </c>
      <c r="Q1529" t="s">
        <v>30</v>
      </c>
    </row>
    <row r="1530" spans="1:17" x14ac:dyDescent="0.2">
      <c r="A1530" s="2">
        <v>35225</v>
      </c>
      <c r="B1530" t="s">
        <v>464</v>
      </c>
      <c r="C1530" t="s">
        <v>301</v>
      </c>
      <c r="D1530" t="s">
        <v>115</v>
      </c>
      <c r="E1530" t="s">
        <v>115</v>
      </c>
      <c r="F1530">
        <v>92</v>
      </c>
      <c r="G1530">
        <v>70</v>
      </c>
      <c r="H1530">
        <v>0</v>
      </c>
      <c r="I1530">
        <v>0</v>
      </c>
      <c r="J1530">
        <v>3</v>
      </c>
      <c r="K1530">
        <v>5</v>
      </c>
      <c r="L1530" t="s">
        <v>570</v>
      </c>
      <c r="M1530" t="s">
        <v>465</v>
      </c>
      <c r="N1530" t="s">
        <v>464</v>
      </c>
      <c r="O1530" t="s">
        <v>22</v>
      </c>
      <c r="P1530" t="s">
        <v>23</v>
      </c>
      <c r="Q1530" t="s">
        <v>41</v>
      </c>
    </row>
    <row r="1531" spans="1:17" x14ac:dyDescent="0.2">
      <c r="A1531" s="2">
        <v>35225</v>
      </c>
      <c r="B1531" t="s">
        <v>135</v>
      </c>
      <c r="C1531" t="s">
        <v>365</v>
      </c>
      <c r="D1531" t="s">
        <v>36</v>
      </c>
      <c r="E1531" t="s">
        <v>36</v>
      </c>
      <c r="F1531">
        <v>43</v>
      </c>
      <c r="G1531">
        <v>109</v>
      </c>
      <c r="H1531">
        <v>0</v>
      </c>
      <c r="I1531">
        <v>0</v>
      </c>
      <c r="J1531">
        <v>1</v>
      </c>
      <c r="K1531">
        <v>3</v>
      </c>
      <c r="L1531" t="s">
        <v>28</v>
      </c>
      <c r="M1531" t="s">
        <v>137</v>
      </c>
      <c r="N1531" t="s">
        <v>135</v>
      </c>
      <c r="O1531" t="s">
        <v>22</v>
      </c>
      <c r="P1531" t="s">
        <v>23</v>
      </c>
      <c r="Q1531" t="s">
        <v>41</v>
      </c>
    </row>
    <row r="1532" spans="1:17" x14ac:dyDescent="0.2">
      <c r="A1532" s="2">
        <v>35225</v>
      </c>
      <c r="B1532" t="s">
        <v>531</v>
      </c>
      <c r="C1532" t="s">
        <v>614</v>
      </c>
      <c r="D1532" t="s">
        <v>27</v>
      </c>
      <c r="E1532" t="s">
        <v>27</v>
      </c>
      <c r="F1532">
        <v>133</v>
      </c>
      <c r="G1532">
        <v>176</v>
      </c>
      <c r="H1532">
        <v>0</v>
      </c>
      <c r="I1532">
        <v>0</v>
      </c>
      <c r="J1532">
        <v>4</v>
      </c>
      <c r="K1532">
        <v>1</v>
      </c>
      <c r="L1532" t="s">
        <v>20</v>
      </c>
      <c r="M1532" t="s">
        <v>534</v>
      </c>
      <c r="N1532" t="s">
        <v>531</v>
      </c>
      <c r="O1532" t="s">
        <v>22</v>
      </c>
      <c r="P1532" t="s">
        <v>23</v>
      </c>
      <c r="Q1532" t="s">
        <v>24</v>
      </c>
    </row>
    <row r="1533" spans="1:17" x14ac:dyDescent="0.2">
      <c r="A1533" s="2">
        <v>35225</v>
      </c>
      <c r="B1533" t="s">
        <v>106</v>
      </c>
      <c r="C1533" t="s">
        <v>87</v>
      </c>
      <c r="D1533" t="s">
        <v>50</v>
      </c>
      <c r="E1533" t="s">
        <v>50</v>
      </c>
      <c r="F1533">
        <v>6</v>
      </c>
      <c r="G1533">
        <v>28</v>
      </c>
      <c r="H1533">
        <v>0</v>
      </c>
      <c r="I1533">
        <v>0</v>
      </c>
      <c r="J1533">
        <v>1</v>
      </c>
      <c r="K1533">
        <v>1</v>
      </c>
      <c r="L1533" t="s">
        <v>622</v>
      </c>
      <c r="M1533" t="s">
        <v>494</v>
      </c>
      <c r="N1533" t="s">
        <v>89</v>
      </c>
      <c r="O1533" t="s">
        <v>122</v>
      </c>
      <c r="P1533" t="s">
        <v>23</v>
      </c>
      <c r="Q1533" t="s">
        <v>30</v>
      </c>
    </row>
    <row r="1534" spans="1:17" x14ac:dyDescent="0.2">
      <c r="A1534" s="2">
        <v>35225</v>
      </c>
      <c r="B1534" t="s">
        <v>77</v>
      </c>
      <c r="C1534" t="s">
        <v>98</v>
      </c>
      <c r="D1534" t="s">
        <v>27</v>
      </c>
      <c r="E1534" t="s">
        <v>50</v>
      </c>
      <c r="F1534">
        <v>14</v>
      </c>
      <c r="G1534">
        <v>44</v>
      </c>
      <c r="H1534">
        <v>0</v>
      </c>
      <c r="I1534">
        <v>0</v>
      </c>
      <c r="J1534">
        <v>2</v>
      </c>
      <c r="K1534">
        <v>1</v>
      </c>
      <c r="L1534" t="s">
        <v>496</v>
      </c>
      <c r="M1534" t="s">
        <v>332</v>
      </c>
      <c r="N1534" t="s">
        <v>77</v>
      </c>
      <c r="O1534" t="s">
        <v>22</v>
      </c>
      <c r="P1534" t="s">
        <v>23</v>
      </c>
      <c r="Q1534" t="s">
        <v>24</v>
      </c>
    </row>
    <row r="1535" spans="1:17" x14ac:dyDescent="0.2">
      <c r="A1535" s="2">
        <v>35226</v>
      </c>
      <c r="B1535" t="s">
        <v>454</v>
      </c>
      <c r="C1535" t="s">
        <v>263</v>
      </c>
      <c r="D1535" t="s">
        <v>27</v>
      </c>
      <c r="E1535" t="s">
        <v>27</v>
      </c>
      <c r="F1535">
        <v>80</v>
      </c>
      <c r="G1535">
        <v>142</v>
      </c>
      <c r="H1535">
        <v>0</v>
      </c>
      <c r="I1535">
        <v>0</v>
      </c>
      <c r="J1535">
        <v>6</v>
      </c>
      <c r="K1535">
        <v>1</v>
      </c>
      <c r="L1535" t="s">
        <v>20</v>
      </c>
      <c r="M1535" t="s">
        <v>285</v>
      </c>
      <c r="N1535" t="s">
        <v>282</v>
      </c>
      <c r="O1535" t="s">
        <v>122</v>
      </c>
      <c r="P1535" t="s">
        <v>23</v>
      </c>
      <c r="Q1535" t="s">
        <v>24</v>
      </c>
    </row>
    <row r="1536" spans="1:17" x14ac:dyDescent="0.2">
      <c r="A1536" s="2">
        <v>35226</v>
      </c>
      <c r="B1536" t="s">
        <v>167</v>
      </c>
      <c r="C1536" t="s">
        <v>459</v>
      </c>
      <c r="D1536" t="s">
        <v>115</v>
      </c>
      <c r="E1536" t="s">
        <v>115</v>
      </c>
      <c r="F1536">
        <v>122</v>
      </c>
      <c r="G1536">
        <v>146</v>
      </c>
      <c r="H1536">
        <v>0</v>
      </c>
      <c r="I1536">
        <v>0</v>
      </c>
      <c r="J1536">
        <v>8</v>
      </c>
      <c r="K1536">
        <v>0</v>
      </c>
      <c r="L1536" t="s">
        <v>570</v>
      </c>
      <c r="M1536" t="s">
        <v>625</v>
      </c>
      <c r="N1536" t="s">
        <v>167</v>
      </c>
      <c r="O1536" t="s">
        <v>22</v>
      </c>
      <c r="P1536" t="s">
        <v>23</v>
      </c>
      <c r="Q1536" t="s">
        <v>24</v>
      </c>
    </row>
    <row r="1537" spans="1:17" x14ac:dyDescent="0.2">
      <c r="A1537" s="2">
        <v>35226</v>
      </c>
      <c r="B1537" t="s">
        <v>126</v>
      </c>
      <c r="C1537" t="s">
        <v>104</v>
      </c>
      <c r="D1537" t="s">
        <v>50</v>
      </c>
      <c r="E1537" t="s">
        <v>50</v>
      </c>
      <c r="F1537">
        <v>13</v>
      </c>
      <c r="G1537">
        <v>31</v>
      </c>
      <c r="H1537">
        <v>0</v>
      </c>
      <c r="I1537">
        <v>0</v>
      </c>
      <c r="J1537">
        <v>0</v>
      </c>
      <c r="K1537">
        <v>0</v>
      </c>
      <c r="L1537" t="s">
        <v>622</v>
      </c>
      <c r="M1537" t="s">
        <v>490</v>
      </c>
      <c r="N1537" t="s">
        <v>89</v>
      </c>
      <c r="O1537" t="s">
        <v>122</v>
      </c>
      <c r="P1537" t="s">
        <v>23</v>
      </c>
      <c r="Q1537" t="s">
        <v>30</v>
      </c>
    </row>
    <row r="1538" spans="1:17" x14ac:dyDescent="0.2">
      <c r="A1538" s="2">
        <v>35226</v>
      </c>
      <c r="B1538" t="s">
        <v>92</v>
      </c>
      <c r="C1538" t="s">
        <v>67</v>
      </c>
      <c r="D1538" t="s">
        <v>50</v>
      </c>
      <c r="E1538" t="s">
        <v>50</v>
      </c>
      <c r="F1538">
        <v>16</v>
      </c>
      <c r="G1538">
        <v>5</v>
      </c>
      <c r="H1538">
        <v>0</v>
      </c>
      <c r="I1538">
        <v>0</v>
      </c>
      <c r="J1538">
        <v>0</v>
      </c>
      <c r="K1538">
        <v>1</v>
      </c>
      <c r="L1538" t="s">
        <v>622</v>
      </c>
      <c r="M1538" t="s">
        <v>542</v>
      </c>
      <c r="N1538" t="s">
        <v>89</v>
      </c>
      <c r="O1538" t="s">
        <v>122</v>
      </c>
      <c r="P1538" t="s">
        <v>23</v>
      </c>
      <c r="Q1538" t="s">
        <v>41</v>
      </c>
    </row>
    <row r="1539" spans="1:17" x14ac:dyDescent="0.2">
      <c r="A1539" s="2">
        <v>35226</v>
      </c>
      <c r="B1539" t="s">
        <v>462</v>
      </c>
      <c r="C1539" t="s">
        <v>239</v>
      </c>
      <c r="D1539" t="s">
        <v>115</v>
      </c>
      <c r="E1539" t="s">
        <v>115</v>
      </c>
      <c r="F1539">
        <v>144</v>
      </c>
      <c r="G1539">
        <v>106</v>
      </c>
      <c r="H1539">
        <v>0</v>
      </c>
      <c r="I1539">
        <v>0</v>
      </c>
      <c r="J1539">
        <v>0</v>
      </c>
      <c r="K1539">
        <v>3</v>
      </c>
      <c r="L1539" t="s">
        <v>570</v>
      </c>
      <c r="M1539" t="s">
        <v>625</v>
      </c>
      <c r="N1539" t="s">
        <v>167</v>
      </c>
      <c r="O1539" t="s">
        <v>122</v>
      </c>
      <c r="P1539" t="s">
        <v>23</v>
      </c>
      <c r="Q1539" t="s">
        <v>41</v>
      </c>
    </row>
    <row r="1540" spans="1:17" x14ac:dyDescent="0.2">
      <c r="A1540" s="2">
        <v>35227</v>
      </c>
      <c r="B1540" t="s">
        <v>119</v>
      </c>
      <c r="C1540" t="s">
        <v>95</v>
      </c>
      <c r="D1540" t="s">
        <v>50</v>
      </c>
      <c r="E1540" t="s">
        <v>50</v>
      </c>
      <c r="F1540">
        <v>7</v>
      </c>
      <c r="G1540">
        <v>3</v>
      </c>
      <c r="H1540">
        <v>0</v>
      </c>
      <c r="I1540">
        <v>0</v>
      </c>
      <c r="J1540">
        <v>2</v>
      </c>
      <c r="K1540">
        <v>1</v>
      </c>
      <c r="L1540" t="s">
        <v>622</v>
      </c>
      <c r="M1540" t="s">
        <v>493</v>
      </c>
      <c r="N1540" t="s">
        <v>89</v>
      </c>
      <c r="O1540" t="s">
        <v>122</v>
      </c>
      <c r="P1540" t="s">
        <v>23</v>
      </c>
      <c r="Q1540" t="s">
        <v>24</v>
      </c>
    </row>
    <row r="1541" spans="1:17" x14ac:dyDescent="0.2">
      <c r="A1541" s="2">
        <v>35227</v>
      </c>
      <c r="B1541" t="s">
        <v>180</v>
      </c>
      <c r="C1541" t="s">
        <v>274</v>
      </c>
      <c r="D1541" t="s">
        <v>50</v>
      </c>
      <c r="E1541" t="s">
        <v>50</v>
      </c>
      <c r="F1541">
        <v>30</v>
      </c>
      <c r="G1541">
        <v>27</v>
      </c>
      <c r="H1541">
        <v>0</v>
      </c>
      <c r="I1541">
        <v>0</v>
      </c>
      <c r="J1541">
        <v>0</v>
      </c>
      <c r="K1541">
        <v>1</v>
      </c>
      <c r="L1541" t="s">
        <v>622</v>
      </c>
      <c r="M1541" t="s">
        <v>495</v>
      </c>
      <c r="N1541" t="s">
        <v>89</v>
      </c>
      <c r="O1541" t="s">
        <v>122</v>
      </c>
      <c r="P1541" t="s">
        <v>23</v>
      </c>
      <c r="Q1541" t="s">
        <v>41</v>
      </c>
    </row>
    <row r="1542" spans="1:17" x14ac:dyDescent="0.2">
      <c r="A1542" s="2">
        <v>35228</v>
      </c>
      <c r="B1542" t="s">
        <v>167</v>
      </c>
      <c r="C1542" t="s">
        <v>462</v>
      </c>
      <c r="D1542" t="s">
        <v>115</v>
      </c>
      <c r="E1542" t="s">
        <v>115</v>
      </c>
      <c r="F1542">
        <v>122</v>
      </c>
      <c r="G1542">
        <v>144</v>
      </c>
      <c r="H1542">
        <v>0</v>
      </c>
      <c r="I1542">
        <v>0</v>
      </c>
      <c r="J1542">
        <v>7</v>
      </c>
      <c r="K1542">
        <v>0</v>
      </c>
      <c r="L1542" t="s">
        <v>570</v>
      </c>
      <c r="M1542" t="s">
        <v>625</v>
      </c>
      <c r="N1542" t="s">
        <v>167</v>
      </c>
      <c r="O1542" t="s">
        <v>22</v>
      </c>
      <c r="P1542" t="s">
        <v>23</v>
      </c>
      <c r="Q1542" t="s">
        <v>24</v>
      </c>
    </row>
    <row r="1543" spans="1:17" x14ac:dyDescent="0.2">
      <c r="A1543" s="2">
        <v>35228</v>
      </c>
      <c r="B1543" t="s">
        <v>26</v>
      </c>
      <c r="C1543" t="s">
        <v>98</v>
      </c>
      <c r="D1543" t="s">
        <v>27</v>
      </c>
      <c r="E1543" t="s">
        <v>50</v>
      </c>
      <c r="F1543">
        <v>12</v>
      </c>
      <c r="G1543">
        <v>44</v>
      </c>
      <c r="H1543">
        <v>0</v>
      </c>
      <c r="I1543">
        <v>0</v>
      </c>
      <c r="J1543">
        <v>2</v>
      </c>
      <c r="K1543">
        <v>2</v>
      </c>
      <c r="L1543" t="s">
        <v>496</v>
      </c>
      <c r="M1543" t="s">
        <v>337</v>
      </c>
      <c r="N1543" t="s">
        <v>77</v>
      </c>
      <c r="O1543" t="s">
        <v>122</v>
      </c>
      <c r="P1543" t="s">
        <v>23</v>
      </c>
      <c r="Q1543" t="s">
        <v>30</v>
      </c>
    </row>
    <row r="1544" spans="1:17" x14ac:dyDescent="0.2">
      <c r="A1544" s="2">
        <v>35228</v>
      </c>
      <c r="B1544" t="s">
        <v>459</v>
      </c>
      <c r="C1544" t="s">
        <v>239</v>
      </c>
      <c r="D1544" t="s">
        <v>115</v>
      </c>
      <c r="E1544" t="s">
        <v>115</v>
      </c>
      <c r="F1544">
        <v>146</v>
      </c>
      <c r="G1544">
        <v>106</v>
      </c>
      <c r="H1544">
        <v>0</v>
      </c>
      <c r="I1544">
        <v>0</v>
      </c>
      <c r="J1544">
        <v>0</v>
      </c>
      <c r="K1544">
        <v>7</v>
      </c>
      <c r="L1544" t="s">
        <v>570</v>
      </c>
      <c r="M1544" t="s">
        <v>625</v>
      </c>
      <c r="N1544" t="s">
        <v>167</v>
      </c>
      <c r="O1544" t="s">
        <v>122</v>
      </c>
      <c r="P1544" t="s">
        <v>23</v>
      </c>
      <c r="Q1544" t="s">
        <v>41</v>
      </c>
    </row>
    <row r="1545" spans="1:17" x14ac:dyDescent="0.2">
      <c r="A1545" s="2">
        <v>35228</v>
      </c>
      <c r="B1545" t="s">
        <v>211</v>
      </c>
      <c r="C1545" t="s">
        <v>380</v>
      </c>
      <c r="D1545" t="s">
        <v>36</v>
      </c>
      <c r="E1545" t="s">
        <v>36</v>
      </c>
      <c r="F1545">
        <v>78</v>
      </c>
      <c r="G1545">
        <v>94</v>
      </c>
      <c r="H1545">
        <v>0</v>
      </c>
      <c r="I1545">
        <v>0</v>
      </c>
      <c r="J1545">
        <v>0</v>
      </c>
      <c r="K1545">
        <v>0</v>
      </c>
      <c r="L1545" t="s">
        <v>28</v>
      </c>
      <c r="M1545" t="s">
        <v>373</v>
      </c>
      <c r="N1545" t="s">
        <v>211</v>
      </c>
      <c r="O1545" t="s">
        <v>22</v>
      </c>
      <c r="P1545" t="s">
        <v>23</v>
      </c>
      <c r="Q1545" t="s">
        <v>30</v>
      </c>
    </row>
    <row r="1546" spans="1:17" x14ac:dyDescent="0.2">
      <c r="A1546" s="2">
        <v>35228</v>
      </c>
      <c r="B1546" t="s">
        <v>77</v>
      </c>
      <c r="C1546" t="s">
        <v>17</v>
      </c>
      <c r="D1546" t="s">
        <v>27</v>
      </c>
      <c r="E1546" t="s">
        <v>19</v>
      </c>
      <c r="F1546">
        <v>14</v>
      </c>
      <c r="G1546">
        <v>37</v>
      </c>
      <c r="H1546">
        <v>0</v>
      </c>
      <c r="I1546">
        <v>0</v>
      </c>
      <c r="J1546">
        <v>0</v>
      </c>
      <c r="K1546">
        <v>2</v>
      </c>
      <c r="L1546" t="s">
        <v>496</v>
      </c>
      <c r="M1546" t="s">
        <v>160</v>
      </c>
      <c r="N1546" t="s">
        <v>77</v>
      </c>
      <c r="O1546" t="s">
        <v>22</v>
      </c>
      <c r="P1546" t="s">
        <v>23</v>
      </c>
      <c r="Q1546" t="s">
        <v>41</v>
      </c>
    </row>
    <row r="1547" spans="1:17" x14ac:dyDescent="0.2">
      <c r="A1547" s="2">
        <v>35229</v>
      </c>
      <c r="B1547" t="s">
        <v>221</v>
      </c>
      <c r="C1547" t="s">
        <v>282</v>
      </c>
      <c r="D1547" t="s">
        <v>27</v>
      </c>
      <c r="E1547" t="s">
        <v>19</v>
      </c>
      <c r="F1547">
        <v>112</v>
      </c>
      <c r="G1547">
        <v>49</v>
      </c>
      <c r="H1547">
        <v>0</v>
      </c>
      <c r="I1547">
        <v>0</v>
      </c>
      <c r="J1547">
        <v>0</v>
      </c>
      <c r="K1547">
        <v>4</v>
      </c>
      <c r="L1547" t="s">
        <v>28</v>
      </c>
      <c r="M1547" t="s">
        <v>223</v>
      </c>
      <c r="N1547" t="s">
        <v>221</v>
      </c>
      <c r="O1547" t="s">
        <v>22</v>
      </c>
      <c r="P1547" t="s">
        <v>23</v>
      </c>
      <c r="Q1547" t="s">
        <v>41</v>
      </c>
    </row>
    <row r="1548" spans="1:17" x14ac:dyDescent="0.2">
      <c r="A1548" s="2">
        <v>35229</v>
      </c>
      <c r="B1548" t="s">
        <v>87</v>
      </c>
      <c r="C1548" t="s">
        <v>92</v>
      </c>
      <c r="D1548" t="s">
        <v>50</v>
      </c>
      <c r="E1548" t="s">
        <v>50</v>
      </c>
      <c r="F1548">
        <v>28</v>
      </c>
      <c r="G1548">
        <v>16</v>
      </c>
      <c r="H1548">
        <v>0</v>
      </c>
      <c r="I1548">
        <v>0</v>
      </c>
      <c r="J1548">
        <v>1</v>
      </c>
      <c r="K1548">
        <v>0</v>
      </c>
      <c r="L1548" t="s">
        <v>622</v>
      </c>
      <c r="M1548" t="s">
        <v>542</v>
      </c>
      <c r="N1548" t="s">
        <v>89</v>
      </c>
      <c r="O1548" t="s">
        <v>122</v>
      </c>
      <c r="P1548" t="s">
        <v>23</v>
      </c>
      <c r="Q1548" t="s">
        <v>24</v>
      </c>
    </row>
    <row r="1549" spans="1:17" x14ac:dyDescent="0.2">
      <c r="A1549" s="2">
        <v>35229</v>
      </c>
      <c r="B1549" t="s">
        <v>53</v>
      </c>
      <c r="C1549" t="s">
        <v>126</v>
      </c>
      <c r="D1549" t="s">
        <v>50</v>
      </c>
      <c r="E1549" t="s">
        <v>50</v>
      </c>
      <c r="F1549">
        <v>21</v>
      </c>
      <c r="G1549">
        <v>13</v>
      </c>
      <c r="H1549">
        <v>0</v>
      </c>
      <c r="I1549">
        <v>0</v>
      </c>
      <c r="J1549">
        <v>0</v>
      </c>
      <c r="K1549">
        <v>2</v>
      </c>
      <c r="L1549" t="s">
        <v>622</v>
      </c>
      <c r="M1549" t="s">
        <v>490</v>
      </c>
      <c r="N1549" t="s">
        <v>89</v>
      </c>
      <c r="O1549" t="s">
        <v>122</v>
      </c>
      <c r="P1549" t="s">
        <v>23</v>
      </c>
      <c r="Q1549" t="s">
        <v>41</v>
      </c>
    </row>
    <row r="1550" spans="1:17" x14ac:dyDescent="0.2">
      <c r="A1550" s="2">
        <v>35230</v>
      </c>
      <c r="B1550" t="s">
        <v>150</v>
      </c>
      <c r="C1550" t="s">
        <v>207</v>
      </c>
      <c r="D1550" t="s">
        <v>36</v>
      </c>
      <c r="E1550" t="s">
        <v>36</v>
      </c>
      <c r="F1550">
        <v>46</v>
      </c>
      <c r="G1550">
        <v>104</v>
      </c>
      <c r="H1550">
        <v>0</v>
      </c>
      <c r="I1550">
        <v>0</v>
      </c>
      <c r="J1550">
        <v>1</v>
      </c>
      <c r="K1550">
        <v>0</v>
      </c>
      <c r="L1550" t="s">
        <v>20</v>
      </c>
      <c r="M1550" t="s">
        <v>151</v>
      </c>
      <c r="N1550" t="s">
        <v>150</v>
      </c>
      <c r="O1550" t="s">
        <v>22</v>
      </c>
      <c r="P1550" t="s">
        <v>23</v>
      </c>
      <c r="Q1550" t="s">
        <v>24</v>
      </c>
    </row>
    <row r="1551" spans="1:17" x14ac:dyDescent="0.2">
      <c r="A1551" s="2">
        <v>35230</v>
      </c>
      <c r="B1551" t="s">
        <v>293</v>
      </c>
      <c r="C1551" t="s">
        <v>119</v>
      </c>
      <c r="D1551" t="s">
        <v>50</v>
      </c>
      <c r="E1551" t="s">
        <v>50</v>
      </c>
      <c r="F1551">
        <v>10</v>
      </c>
      <c r="G1551">
        <v>7</v>
      </c>
      <c r="H1551">
        <v>0</v>
      </c>
      <c r="I1551">
        <v>0</v>
      </c>
      <c r="J1551">
        <v>2</v>
      </c>
      <c r="K1551">
        <v>1</v>
      </c>
      <c r="L1551" t="s">
        <v>622</v>
      </c>
      <c r="M1551" t="s">
        <v>493</v>
      </c>
      <c r="N1551" t="s">
        <v>89</v>
      </c>
      <c r="O1551" t="s">
        <v>122</v>
      </c>
      <c r="P1551" t="s">
        <v>23</v>
      </c>
      <c r="Q1551" t="s">
        <v>24</v>
      </c>
    </row>
    <row r="1552" spans="1:17" x14ac:dyDescent="0.2">
      <c r="A1552" s="2">
        <v>35230</v>
      </c>
      <c r="B1552" t="s">
        <v>167</v>
      </c>
      <c r="C1552" t="s">
        <v>239</v>
      </c>
      <c r="D1552" t="s">
        <v>115</v>
      </c>
      <c r="E1552" t="s">
        <v>115</v>
      </c>
      <c r="F1552">
        <v>122</v>
      </c>
      <c r="G1552">
        <v>106</v>
      </c>
      <c r="H1552">
        <v>0</v>
      </c>
      <c r="I1552">
        <v>0</v>
      </c>
      <c r="J1552">
        <v>2</v>
      </c>
      <c r="K1552">
        <v>0</v>
      </c>
      <c r="L1552" t="s">
        <v>570</v>
      </c>
      <c r="M1552" t="s">
        <v>625</v>
      </c>
      <c r="N1552" t="s">
        <v>167</v>
      </c>
      <c r="O1552" t="s">
        <v>22</v>
      </c>
      <c r="P1552" t="s">
        <v>23</v>
      </c>
      <c r="Q1552" t="s">
        <v>24</v>
      </c>
    </row>
    <row r="1553" spans="1:17" x14ac:dyDescent="0.2">
      <c r="A1553" s="2">
        <v>35230</v>
      </c>
      <c r="B1553" t="s">
        <v>560</v>
      </c>
      <c r="C1553" t="s">
        <v>166</v>
      </c>
      <c r="D1553" t="s">
        <v>50</v>
      </c>
      <c r="E1553" t="s">
        <v>115</v>
      </c>
      <c r="F1553">
        <v>166</v>
      </c>
      <c r="G1553">
        <v>81</v>
      </c>
      <c r="H1553">
        <v>0</v>
      </c>
      <c r="I1553">
        <v>0</v>
      </c>
      <c r="J1553">
        <v>1</v>
      </c>
      <c r="K1553">
        <v>0</v>
      </c>
      <c r="L1553" t="s">
        <v>570</v>
      </c>
      <c r="M1553" t="s">
        <v>626</v>
      </c>
      <c r="N1553" t="s">
        <v>560</v>
      </c>
      <c r="O1553" t="s">
        <v>22</v>
      </c>
      <c r="P1553" t="s">
        <v>23</v>
      </c>
      <c r="Q1553" t="s">
        <v>24</v>
      </c>
    </row>
    <row r="1554" spans="1:17" x14ac:dyDescent="0.2">
      <c r="A1554" s="2">
        <v>35230</v>
      </c>
      <c r="B1554" t="s">
        <v>82</v>
      </c>
      <c r="C1554" t="s">
        <v>180</v>
      </c>
      <c r="D1554" t="s">
        <v>50</v>
      </c>
      <c r="E1554" t="s">
        <v>50</v>
      </c>
      <c r="F1554">
        <v>18</v>
      </c>
      <c r="G1554">
        <v>30</v>
      </c>
      <c r="H1554">
        <v>0</v>
      </c>
      <c r="I1554">
        <v>0</v>
      </c>
      <c r="J1554">
        <v>1</v>
      </c>
      <c r="K1554">
        <v>0</v>
      </c>
      <c r="L1554" t="s">
        <v>622</v>
      </c>
      <c r="M1554" t="s">
        <v>495</v>
      </c>
      <c r="N1554" t="s">
        <v>89</v>
      </c>
      <c r="O1554" t="s">
        <v>122</v>
      </c>
      <c r="P1554" t="s">
        <v>23</v>
      </c>
      <c r="Q1554" t="s">
        <v>24</v>
      </c>
    </row>
    <row r="1555" spans="1:17" x14ac:dyDescent="0.2">
      <c r="A1555" s="2">
        <v>35230</v>
      </c>
      <c r="B1555" t="s">
        <v>462</v>
      </c>
      <c r="C1555" t="s">
        <v>459</v>
      </c>
      <c r="D1555" t="s">
        <v>115</v>
      </c>
      <c r="E1555" t="s">
        <v>115</v>
      </c>
      <c r="F1555">
        <v>144</v>
      </c>
      <c r="G1555">
        <v>146</v>
      </c>
      <c r="H1555">
        <v>0</v>
      </c>
      <c r="I1555">
        <v>0</v>
      </c>
      <c r="J1555">
        <v>3</v>
      </c>
      <c r="K1555">
        <v>1</v>
      </c>
      <c r="L1555" t="s">
        <v>570</v>
      </c>
      <c r="M1555" t="s">
        <v>625</v>
      </c>
      <c r="N1555" t="s">
        <v>167</v>
      </c>
      <c r="O1555" t="s">
        <v>122</v>
      </c>
      <c r="P1555" t="s">
        <v>23</v>
      </c>
      <c r="Q1555" t="s">
        <v>24</v>
      </c>
    </row>
    <row r="1556" spans="1:17" x14ac:dyDescent="0.2">
      <c r="A1556" s="2">
        <v>35231</v>
      </c>
      <c r="B1556" t="s">
        <v>17</v>
      </c>
      <c r="C1556" t="s">
        <v>98</v>
      </c>
      <c r="D1556" t="s">
        <v>19</v>
      </c>
      <c r="E1556" t="s">
        <v>50</v>
      </c>
      <c r="F1556">
        <v>37</v>
      </c>
      <c r="G1556">
        <v>44</v>
      </c>
      <c r="H1556">
        <v>0</v>
      </c>
      <c r="I1556">
        <v>0</v>
      </c>
      <c r="J1556">
        <v>0</v>
      </c>
      <c r="K1556">
        <v>3</v>
      </c>
      <c r="L1556" t="s">
        <v>496</v>
      </c>
      <c r="M1556" t="s">
        <v>337</v>
      </c>
      <c r="N1556" t="s">
        <v>77</v>
      </c>
      <c r="O1556" t="s">
        <v>122</v>
      </c>
      <c r="P1556" t="s">
        <v>23</v>
      </c>
      <c r="Q1556" t="s">
        <v>41</v>
      </c>
    </row>
    <row r="1557" spans="1:17" x14ac:dyDescent="0.2">
      <c r="A1557" s="2">
        <v>35231</v>
      </c>
      <c r="B1557" t="s">
        <v>262</v>
      </c>
      <c r="C1557" t="s">
        <v>282</v>
      </c>
      <c r="D1557" t="s">
        <v>27</v>
      </c>
      <c r="E1557" t="s">
        <v>19</v>
      </c>
      <c r="F1557">
        <v>116</v>
      </c>
      <c r="G1557">
        <v>49</v>
      </c>
      <c r="H1557">
        <v>0</v>
      </c>
      <c r="I1557">
        <v>0</v>
      </c>
      <c r="J1557">
        <v>1</v>
      </c>
      <c r="K1557">
        <v>4</v>
      </c>
      <c r="L1557" t="s">
        <v>20</v>
      </c>
      <c r="M1557" t="s">
        <v>264</v>
      </c>
      <c r="N1557" t="s">
        <v>262</v>
      </c>
      <c r="O1557" t="s">
        <v>22</v>
      </c>
      <c r="P1557" t="s">
        <v>23</v>
      </c>
      <c r="Q1557" t="s">
        <v>41</v>
      </c>
    </row>
    <row r="1558" spans="1:17" x14ac:dyDescent="0.2">
      <c r="A1558" s="2">
        <v>35231</v>
      </c>
      <c r="B1558" t="s">
        <v>89</v>
      </c>
      <c r="C1558" t="s">
        <v>104</v>
      </c>
      <c r="D1558" t="s">
        <v>50</v>
      </c>
      <c r="E1558" t="s">
        <v>50</v>
      </c>
      <c r="F1558">
        <v>24</v>
      </c>
      <c r="G1558">
        <v>31</v>
      </c>
      <c r="H1558">
        <v>0</v>
      </c>
      <c r="I1558">
        <v>0</v>
      </c>
      <c r="J1558">
        <v>2</v>
      </c>
      <c r="K1558">
        <v>0</v>
      </c>
      <c r="L1558" t="s">
        <v>622</v>
      </c>
      <c r="M1558" t="s">
        <v>91</v>
      </c>
      <c r="N1558" t="s">
        <v>89</v>
      </c>
      <c r="O1558" t="s">
        <v>22</v>
      </c>
      <c r="P1558" t="s">
        <v>23</v>
      </c>
      <c r="Q1558" t="s">
        <v>24</v>
      </c>
    </row>
    <row r="1559" spans="1:17" x14ac:dyDescent="0.2">
      <c r="A1559" s="2">
        <v>35231</v>
      </c>
      <c r="B1559" t="s">
        <v>67</v>
      </c>
      <c r="C1559" t="s">
        <v>106</v>
      </c>
      <c r="D1559" t="s">
        <v>50</v>
      </c>
      <c r="E1559" t="s">
        <v>50</v>
      </c>
      <c r="F1559">
        <v>5</v>
      </c>
      <c r="G1559">
        <v>6</v>
      </c>
      <c r="H1559">
        <v>0</v>
      </c>
      <c r="I1559">
        <v>0</v>
      </c>
      <c r="J1559">
        <v>1</v>
      </c>
      <c r="K1559">
        <v>1</v>
      </c>
      <c r="L1559" t="s">
        <v>622</v>
      </c>
      <c r="M1559" t="s">
        <v>494</v>
      </c>
      <c r="N1559" t="s">
        <v>89</v>
      </c>
      <c r="O1559" t="s">
        <v>122</v>
      </c>
      <c r="P1559" t="s">
        <v>23</v>
      </c>
      <c r="Q1559" t="s">
        <v>30</v>
      </c>
    </row>
    <row r="1560" spans="1:17" x14ac:dyDescent="0.2">
      <c r="A1560" s="2">
        <v>35231</v>
      </c>
      <c r="B1560" t="s">
        <v>118</v>
      </c>
      <c r="C1560" t="s">
        <v>365</v>
      </c>
      <c r="D1560" t="s">
        <v>36</v>
      </c>
      <c r="E1560" t="s">
        <v>36</v>
      </c>
      <c r="F1560">
        <v>58</v>
      </c>
      <c r="G1560">
        <v>109</v>
      </c>
      <c r="H1560">
        <v>0</v>
      </c>
      <c r="I1560">
        <v>0</v>
      </c>
      <c r="J1560">
        <v>1</v>
      </c>
      <c r="K1560">
        <v>1</v>
      </c>
      <c r="L1560" t="s">
        <v>20</v>
      </c>
      <c r="M1560" t="s">
        <v>241</v>
      </c>
      <c r="N1560" t="s">
        <v>118</v>
      </c>
      <c r="O1560" t="s">
        <v>22</v>
      </c>
      <c r="P1560" t="s">
        <v>23</v>
      </c>
      <c r="Q1560" t="s">
        <v>30</v>
      </c>
    </row>
    <row r="1561" spans="1:17" x14ac:dyDescent="0.2">
      <c r="A1561" s="2">
        <v>35231</v>
      </c>
      <c r="B1561" t="s">
        <v>149</v>
      </c>
      <c r="C1561" t="s">
        <v>250</v>
      </c>
      <c r="D1561" t="s">
        <v>36</v>
      </c>
      <c r="E1561" t="s">
        <v>36</v>
      </c>
      <c r="F1561">
        <v>20</v>
      </c>
      <c r="G1561">
        <v>113</v>
      </c>
      <c r="H1561">
        <v>0</v>
      </c>
      <c r="I1561">
        <v>0</v>
      </c>
      <c r="J1561">
        <v>3</v>
      </c>
      <c r="K1561">
        <v>0</v>
      </c>
      <c r="L1561" t="s">
        <v>20</v>
      </c>
      <c r="M1561" t="s">
        <v>420</v>
      </c>
      <c r="N1561" t="s">
        <v>149</v>
      </c>
      <c r="O1561" t="s">
        <v>22</v>
      </c>
      <c r="P1561" t="s">
        <v>23</v>
      </c>
      <c r="Q1561" t="s">
        <v>24</v>
      </c>
    </row>
    <row r="1562" spans="1:17" x14ac:dyDescent="0.2">
      <c r="A1562" s="2">
        <v>35232</v>
      </c>
      <c r="B1562" t="s">
        <v>267</v>
      </c>
      <c r="C1562" t="s">
        <v>208</v>
      </c>
      <c r="D1562" t="s">
        <v>36</v>
      </c>
      <c r="E1562" t="s">
        <v>36</v>
      </c>
      <c r="F1562">
        <v>85</v>
      </c>
      <c r="G1562">
        <v>86</v>
      </c>
      <c r="H1562">
        <v>0</v>
      </c>
      <c r="I1562">
        <v>0</v>
      </c>
      <c r="J1562">
        <v>3</v>
      </c>
      <c r="K1562">
        <v>1</v>
      </c>
      <c r="L1562" t="s">
        <v>20</v>
      </c>
      <c r="M1562" t="s">
        <v>268</v>
      </c>
      <c r="N1562" t="s">
        <v>267</v>
      </c>
      <c r="O1562" t="s">
        <v>22</v>
      </c>
      <c r="P1562" t="s">
        <v>23</v>
      </c>
      <c r="Q1562" t="s">
        <v>24</v>
      </c>
    </row>
    <row r="1563" spans="1:17" x14ac:dyDescent="0.2">
      <c r="A1563" s="2">
        <v>35232</v>
      </c>
      <c r="B1563" t="s">
        <v>224</v>
      </c>
      <c r="C1563" t="s">
        <v>197</v>
      </c>
      <c r="D1563" t="s">
        <v>36</v>
      </c>
      <c r="E1563" t="s">
        <v>36</v>
      </c>
      <c r="F1563">
        <v>110</v>
      </c>
      <c r="G1563">
        <v>91</v>
      </c>
      <c r="H1563">
        <v>0</v>
      </c>
      <c r="I1563">
        <v>0</v>
      </c>
      <c r="J1563">
        <v>2</v>
      </c>
      <c r="K1563">
        <v>0</v>
      </c>
      <c r="L1563" t="s">
        <v>20</v>
      </c>
      <c r="M1563" t="s">
        <v>236</v>
      </c>
      <c r="N1563" t="s">
        <v>224</v>
      </c>
      <c r="O1563" t="s">
        <v>22</v>
      </c>
      <c r="P1563" t="s">
        <v>23</v>
      </c>
      <c r="Q1563" t="s">
        <v>24</v>
      </c>
    </row>
    <row r="1564" spans="1:17" x14ac:dyDescent="0.2">
      <c r="A1564" s="2">
        <v>35232</v>
      </c>
      <c r="B1564" t="s">
        <v>274</v>
      </c>
      <c r="C1564" t="s">
        <v>72</v>
      </c>
      <c r="D1564" t="s">
        <v>50</v>
      </c>
      <c r="E1564" t="s">
        <v>50</v>
      </c>
      <c r="F1564">
        <v>27</v>
      </c>
      <c r="G1564">
        <v>11</v>
      </c>
      <c r="H1564">
        <v>0</v>
      </c>
      <c r="I1564">
        <v>0</v>
      </c>
      <c r="J1564">
        <v>3</v>
      </c>
      <c r="K1564">
        <v>0</v>
      </c>
      <c r="L1564" t="s">
        <v>622</v>
      </c>
      <c r="M1564" t="s">
        <v>623</v>
      </c>
      <c r="N1564" t="s">
        <v>89</v>
      </c>
      <c r="O1564" t="s">
        <v>122</v>
      </c>
      <c r="P1564" t="s">
        <v>23</v>
      </c>
      <c r="Q1564" t="s">
        <v>24</v>
      </c>
    </row>
    <row r="1565" spans="1:17" x14ac:dyDescent="0.2">
      <c r="A1565" s="2">
        <v>35232</v>
      </c>
      <c r="B1565" t="s">
        <v>141</v>
      </c>
      <c r="C1565" t="s">
        <v>46</v>
      </c>
      <c r="D1565" t="s">
        <v>36</v>
      </c>
      <c r="E1565" t="s">
        <v>36</v>
      </c>
      <c r="F1565">
        <v>48</v>
      </c>
      <c r="G1565">
        <v>154</v>
      </c>
      <c r="H1565">
        <v>0</v>
      </c>
      <c r="I1565">
        <v>0</v>
      </c>
      <c r="J1565">
        <v>2</v>
      </c>
      <c r="K1565">
        <v>0</v>
      </c>
      <c r="L1565" t="s">
        <v>20</v>
      </c>
      <c r="M1565" t="s">
        <v>173</v>
      </c>
      <c r="N1565" t="s">
        <v>141</v>
      </c>
      <c r="O1565" t="s">
        <v>22</v>
      </c>
      <c r="P1565" t="s">
        <v>23</v>
      </c>
      <c r="Q1565" t="s">
        <v>24</v>
      </c>
    </row>
    <row r="1566" spans="1:17" x14ac:dyDescent="0.2">
      <c r="A1566" s="2">
        <v>35232</v>
      </c>
      <c r="B1566" t="s">
        <v>34</v>
      </c>
      <c r="C1566" t="s">
        <v>202</v>
      </c>
      <c r="D1566" t="s">
        <v>36</v>
      </c>
      <c r="E1566" t="s">
        <v>36</v>
      </c>
      <c r="F1566">
        <v>79</v>
      </c>
      <c r="G1566">
        <v>122</v>
      </c>
      <c r="H1566">
        <v>0</v>
      </c>
      <c r="I1566">
        <v>0</v>
      </c>
      <c r="J1566">
        <v>3</v>
      </c>
      <c r="K1566">
        <v>1</v>
      </c>
      <c r="L1566" t="s">
        <v>20</v>
      </c>
      <c r="M1566" t="s">
        <v>37</v>
      </c>
      <c r="N1566" t="s">
        <v>34</v>
      </c>
      <c r="O1566" t="s">
        <v>22</v>
      </c>
      <c r="P1566" t="s">
        <v>23</v>
      </c>
      <c r="Q1566" t="s">
        <v>24</v>
      </c>
    </row>
    <row r="1567" spans="1:17" x14ac:dyDescent="0.2">
      <c r="A1567" s="2">
        <v>35232</v>
      </c>
      <c r="B1567" t="s">
        <v>136</v>
      </c>
      <c r="C1567" t="s">
        <v>61</v>
      </c>
      <c r="D1567" t="s">
        <v>36</v>
      </c>
      <c r="E1567" t="s">
        <v>36</v>
      </c>
      <c r="F1567">
        <v>23</v>
      </c>
      <c r="G1567">
        <v>125</v>
      </c>
      <c r="H1567">
        <v>0</v>
      </c>
      <c r="I1567">
        <v>0</v>
      </c>
      <c r="J1567">
        <v>1</v>
      </c>
      <c r="K1567">
        <v>1</v>
      </c>
      <c r="L1567" t="s">
        <v>20</v>
      </c>
      <c r="M1567" t="s">
        <v>340</v>
      </c>
      <c r="N1567" t="s">
        <v>136</v>
      </c>
      <c r="O1567" t="s">
        <v>22</v>
      </c>
      <c r="P1567" t="s">
        <v>23</v>
      </c>
      <c r="Q1567" t="s">
        <v>30</v>
      </c>
    </row>
    <row r="1568" spans="1:17" x14ac:dyDescent="0.2">
      <c r="A1568" s="2">
        <v>35232</v>
      </c>
      <c r="B1568" t="s">
        <v>296</v>
      </c>
      <c r="C1568" t="s">
        <v>352</v>
      </c>
      <c r="D1568" t="s">
        <v>36</v>
      </c>
      <c r="E1568" t="s">
        <v>36</v>
      </c>
      <c r="F1568">
        <v>76</v>
      </c>
      <c r="G1568">
        <v>126</v>
      </c>
      <c r="H1568">
        <v>0</v>
      </c>
      <c r="I1568">
        <v>0</v>
      </c>
      <c r="J1568">
        <v>1</v>
      </c>
      <c r="K1568">
        <v>1</v>
      </c>
      <c r="L1568" t="s">
        <v>20</v>
      </c>
      <c r="M1568" t="s">
        <v>399</v>
      </c>
      <c r="N1568" t="s">
        <v>296</v>
      </c>
      <c r="O1568" t="s">
        <v>22</v>
      </c>
      <c r="P1568" t="s">
        <v>23</v>
      </c>
      <c r="Q1568" t="s">
        <v>30</v>
      </c>
    </row>
    <row r="1569" spans="1:17" x14ac:dyDescent="0.2">
      <c r="A1569" s="2">
        <v>35232</v>
      </c>
      <c r="B1569" t="s">
        <v>95</v>
      </c>
      <c r="C1569" t="s">
        <v>129</v>
      </c>
      <c r="D1569" t="s">
        <v>50</v>
      </c>
      <c r="E1569" t="s">
        <v>50</v>
      </c>
      <c r="F1569">
        <v>3</v>
      </c>
      <c r="G1569">
        <v>2</v>
      </c>
      <c r="H1569">
        <v>0</v>
      </c>
      <c r="I1569">
        <v>0</v>
      </c>
      <c r="J1569">
        <v>0</v>
      </c>
      <c r="K1569">
        <v>3</v>
      </c>
      <c r="L1569" t="s">
        <v>622</v>
      </c>
      <c r="M1569" t="s">
        <v>624</v>
      </c>
      <c r="N1569" t="s">
        <v>89</v>
      </c>
      <c r="O1569" t="s">
        <v>122</v>
      </c>
      <c r="P1569" t="s">
        <v>23</v>
      </c>
      <c r="Q1569" t="s">
        <v>41</v>
      </c>
    </row>
    <row r="1570" spans="1:17" x14ac:dyDescent="0.2">
      <c r="A1570" s="2">
        <v>35232</v>
      </c>
      <c r="B1570" t="s">
        <v>35</v>
      </c>
      <c r="C1570" t="s">
        <v>172</v>
      </c>
      <c r="D1570" t="s">
        <v>36</v>
      </c>
      <c r="E1570" t="s">
        <v>36</v>
      </c>
      <c r="F1570">
        <v>53</v>
      </c>
      <c r="G1570">
        <v>151</v>
      </c>
      <c r="H1570">
        <v>0</v>
      </c>
      <c r="I1570">
        <v>0</v>
      </c>
      <c r="J1570">
        <v>0</v>
      </c>
      <c r="K1570">
        <v>1</v>
      </c>
      <c r="L1570" t="s">
        <v>20</v>
      </c>
      <c r="M1570" t="s">
        <v>200</v>
      </c>
      <c r="N1570" t="s">
        <v>35</v>
      </c>
      <c r="O1570" t="s">
        <v>22</v>
      </c>
      <c r="P1570" t="s">
        <v>23</v>
      </c>
      <c r="Q1570" t="s">
        <v>41</v>
      </c>
    </row>
    <row r="1571" spans="1:17" x14ac:dyDescent="0.2">
      <c r="A1571" s="2">
        <v>35232</v>
      </c>
      <c r="B1571" t="s">
        <v>128</v>
      </c>
      <c r="C1571" t="s">
        <v>617</v>
      </c>
      <c r="D1571" t="s">
        <v>36</v>
      </c>
      <c r="E1571" t="s">
        <v>36</v>
      </c>
      <c r="F1571">
        <v>22</v>
      </c>
      <c r="G1571">
        <v>173</v>
      </c>
      <c r="H1571">
        <v>0</v>
      </c>
      <c r="I1571">
        <v>0</v>
      </c>
      <c r="J1571">
        <v>2</v>
      </c>
      <c r="K1571">
        <v>0</v>
      </c>
      <c r="L1571" t="s">
        <v>20</v>
      </c>
      <c r="M1571" t="s">
        <v>130</v>
      </c>
      <c r="N1571" t="s">
        <v>128</v>
      </c>
      <c r="O1571" t="s">
        <v>22</v>
      </c>
      <c r="P1571" t="s">
        <v>23</v>
      </c>
      <c r="Q1571" t="s">
        <v>24</v>
      </c>
    </row>
    <row r="1572" spans="1:17" x14ac:dyDescent="0.2">
      <c r="A1572" s="2">
        <v>35232</v>
      </c>
      <c r="B1572" t="s">
        <v>77</v>
      </c>
      <c r="C1572" t="s">
        <v>26</v>
      </c>
      <c r="D1572" t="s">
        <v>27</v>
      </c>
      <c r="E1572" t="s">
        <v>27</v>
      </c>
      <c r="F1572">
        <v>14</v>
      </c>
      <c r="G1572">
        <v>12</v>
      </c>
      <c r="H1572">
        <v>0</v>
      </c>
      <c r="I1572">
        <v>0</v>
      </c>
      <c r="J1572">
        <v>2</v>
      </c>
      <c r="K1572">
        <v>2</v>
      </c>
      <c r="L1572" t="s">
        <v>496</v>
      </c>
      <c r="M1572" t="s">
        <v>335</v>
      </c>
      <c r="N1572" t="s">
        <v>77</v>
      </c>
      <c r="O1572" t="s">
        <v>22</v>
      </c>
      <c r="P1572" t="s">
        <v>23</v>
      </c>
      <c r="Q1572" t="s">
        <v>30</v>
      </c>
    </row>
    <row r="1573" spans="1:17" x14ac:dyDescent="0.2">
      <c r="A1573" s="2">
        <v>35232</v>
      </c>
      <c r="B1573" t="s">
        <v>138</v>
      </c>
      <c r="C1573" t="s">
        <v>380</v>
      </c>
      <c r="D1573" t="s">
        <v>36</v>
      </c>
      <c r="E1573" t="s">
        <v>36</v>
      </c>
      <c r="F1573">
        <v>15</v>
      </c>
      <c r="G1573">
        <v>94</v>
      </c>
      <c r="H1573">
        <v>0</v>
      </c>
      <c r="I1573">
        <v>0</v>
      </c>
      <c r="J1573">
        <v>3</v>
      </c>
      <c r="K1573">
        <v>0</v>
      </c>
      <c r="L1573" t="s">
        <v>20</v>
      </c>
      <c r="M1573" t="s">
        <v>139</v>
      </c>
      <c r="N1573" t="s">
        <v>138</v>
      </c>
      <c r="O1573" t="s">
        <v>22</v>
      </c>
      <c r="P1573" t="s">
        <v>23</v>
      </c>
      <c r="Q1573" t="s">
        <v>24</v>
      </c>
    </row>
    <row r="1574" spans="1:17" x14ac:dyDescent="0.2">
      <c r="A1574" s="2">
        <v>35232</v>
      </c>
      <c r="B1574" t="s">
        <v>45</v>
      </c>
      <c r="C1574" t="s">
        <v>378</v>
      </c>
      <c r="D1574" t="s">
        <v>36</v>
      </c>
      <c r="E1574" t="s">
        <v>36</v>
      </c>
      <c r="F1574">
        <v>69</v>
      </c>
      <c r="G1574">
        <v>143</v>
      </c>
      <c r="H1574">
        <v>0</v>
      </c>
      <c r="I1574">
        <v>0</v>
      </c>
      <c r="J1574">
        <v>2</v>
      </c>
      <c r="K1574">
        <v>2</v>
      </c>
      <c r="L1574" t="s">
        <v>20</v>
      </c>
      <c r="M1574" t="s">
        <v>47</v>
      </c>
      <c r="N1574" t="s">
        <v>45</v>
      </c>
      <c r="O1574" t="s">
        <v>22</v>
      </c>
      <c r="P1574" t="s">
        <v>23</v>
      </c>
      <c r="Q1574" t="s">
        <v>30</v>
      </c>
    </row>
    <row r="1575" spans="1:17" x14ac:dyDescent="0.2">
      <c r="A1575" s="2">
        <v>35233</v>
      </c>
      <c r="B1575" t="s">
        <v>199</v>
      </c>
      <c r="C1575" t="s">
        <v>211</v>
      </c>
      <c r="D1575" t="s">
        <v>36</v>
      </c>
      <c r="E1575" t="s">
        <v>36</v>
      </c>
      <c r="F1575">
        <v>17</v>
      </c>
      <c r="G1575">
        <v>78</v>
      </c>
      <c r="H1575">
        <v>0</v>
      </c>
      <c r="I1575">
        <v>0</v>
      </c>
      <c r="J1575">
        <v>2</v>
      </c>
      <c r="K1575">
        <v>1</v>
      </c>
      <c r="L1575" t="s">
        <v>20</v>
      </c>
      <c r="M1575" t="s">
        <v>627</v>
      </c>
      <c r="N1575" t="s">
        <v>199</v>
      </c>
      <c r="O1575" t="s">
        <v>22</v>
      </c>
      <c r="P1575" t="s">
        <v>23</v>
      </c>
      <c r="Q1575" t="s">
        <v>24</v>
      </c>
    </row>
    <row r="1576" spans="1:17" x14ac:dyDescent="0.2">
      <c r="A1576" s="2">
        <v>35233</v>
      </c>
      <c r="B1576" t="s">
        <v>239</v>
      </c>
      <c r="C1576" t="s">
        <v>459</v>
      </c>
      <c r="D1576" t="s">
        <v>115</v>
      </c>
      <c r="E1576" t="s">
        <v>115</v>
      </c>
      <c r="F1576">
        <v>106</v>
      </c>
      <c r="G1576">
        <v>146</v>
      </c>
      <c r="H1576">
        <v>0</v>
      </c>
      <c r="I1576">
        <v>0</v>
      </c>
      <c r="J1576">
        <v>2</v>
      </c>
      <c r="K1576">
        <v>1</v>
      </c>
      <c r="L1576" t="s">
        <v>570</v>
      </c>
      <c r="M1576" t="s">
        <v>240</v>
      </c>
      <c r="N1576" t="s">
        <v>239</v>
      </c>
      <c r="O1576" t="s">
        <v>22</v>
      </c>
      <c r="P1576" t="s">
        <v>23</v>
      </c>
      <c r="Q1576" t="s">
        <v>24</v>
      </c>
    </row>
    <row r="1577" spans="1:17" x14ac:dyDescent="0.2">
      <c r="A1577" s="2">
        <v>35233</v>
      </c>
      <c r="B1577" t="s">
        <v>462</v>
      </c>
      <c r="C1577" t="s">
        <v>167</v>
      </c>
      <c r="D1577" t="s">
        <v>115</v>
      </c>
      <c r="E1577" t="s">
        <v>115</v>
      </c>
      <c r="F1577">
        <v>144</v>
      </c>
      <c r="G1577">
        <v>122</v>
      </c>
      <c r="H1577">
        <v>0</v>
      </c>
      <c r="I1577">
        <v>0</v>
      </c>
      <c r="J1577">
        <v>0</v>
      </c>
      <c r="K1577">
        <v>4</v>
      </c>
      <c r="L1577" t="s">
        <v>570</v>
      </c>
      <c r="M1577" t="s">
        <v>240</v>
      </c>
      <c r="N1577" t="s">
        <v>239</v>
      </c>
      <c r="O1577" t="s">
        <v>122</v>
      </c>
      <c r="P1577" t="s">
        <v>23</v>
      </c>
      <c r="Q1577" t="s">
        <v>41</v>
      </c>
    </row>
    <row r="1578" spans="1:17" x14ac:dyDescent="0.2">
      <c r="A1578" s="2">
        <v>35234</v>
      </c>
      <c r="B1578" t="s">
        <v>89</v>
      </c>
      <c r="C1578" t="s">
        <v>126</v>
      </c>
      <c r="D1578" t="s">
        <v>50</v>
      </c>
      <c r="E1578" t="s">
        <v>50</v>
      </c>
      <c r="F1578">
        <v>24</v>
      </c>
      <c r="G1578">
        <v>13</v>
      </c>
      <c r="H1578">
        <v>0</v>
      </c>
      <c r="I1578">
        <v>0</v>
      </c>
      <c r="J1578">
        <v>4</v>
      </c>
      <c r="K1578">
        <v>1</v>
      </c>
      <c r="L1578" t="s">
        <v>622</v>
      </c>
      <c r="M1578" t="s">
        <v>91</v>
      </c>
      <c r="N1578" t="s">
        <v>89</v>
      </c>
      <c r="O1578" t="s">
        <v>22</v>
      </c>
      <c r="P1578" t="s">
        <v>23</v>
      </c>
      <c r="Q1578" t="s">
        <v>24</v>
      </c>
    </row>
    <row r="1579" spans="1:17" x14ac:dyDescent="0.2">
      <c r="A1579" s="2">
        <v>35234</v>
      </c>
      <c r="B1579" t="s">
        <v>67</v>
      </c>
      <c r="C1579" t="s">
        <v>87</v>
      </c>
      <c r="D1579" t="s">
        <v>50</v>
      </c>
      <c r="E1579" t="s">
        <v>50</v>
      </c>
      <c r="F1579">
        <v>5</v>
      </c>
      <c r="G1579">
        <v>28</v>
      </c>
      <c r="H1579">
        <v>0</v>
      </c>
      <c r="I1579">
        <v>0</v>
      </c>
      <c r="J1579">
        <v>3</v>
      </c>
      <c r="K1579">
        <v>1</v>
      </c>
      <c r="L1579" t="s">
        <v>622</v>
      </c>
      <c r="M1579" t="s">
        <v>542</v>
      </c>
      <c r="N1579" t="s">
        <v>89</v>
      </c>
      <c r="O1579" t="s">
        <v>122</v>
      </c>
      <c r="P1579" t="s">
        <v>23</v>
      </c>
      <c r="Q1579" t="s">
        <v>24</v>
      </c>
    </row>
    <row r="1580" spans="1:17" x14ac:dyDescent="0.2">
      <c r="A1580" s="2">
        <v>35234</v>
      </c>
      <c r="B1580" t="s">
        <v>92</v>
      </c>
      <c r="C1580" t="s">
        <v>106</v>
      </c>
      <c r="D1580" t="s">
        <v>50</v>
      </c>
      <c r="E1580" t="s">
        <v>50</v>
      </c>
      <c r="F1580">
        <v>16</v>
      </c>
      <c r="G1580">
        <v>6</v>
      </c>
      <c r="H1580">
        <v>0</v>
      </c>
      <c r="I1580">
        <v>0</v>
      </c>
      <c r="J1580">
        <v>1</v>
      </c>
      <c r="K1580">
        <v>2</v>
      </c>
      <c r="L1580" t="s">
        <v>622</v>
      </c>
      <c r="M1580" t="s">
        <v>494</v>
      </c>
      <c r="N1580" t="s">
        <v>89</v>
      </c>
      <c r="O1580" t="s">
        <v>122</v>
      </c>
      <c r="P1580" t="s">
        <v>23</v>
      </c>
      <c r="Q1580" t="s">
        <v>41</v>
      </c>
    </row>
    <row r="1581" spans="1:17" x14ac:dyDescent="0.2">
      <c r="A1581" s="2">
        <v>35234</v>
      </c>
      <c r="B1581" t="s">
        <v>104</v>
      </c>
      <c r="C1581" t="s">
        <v>53</v>
      </c>
      <c r="D1581" t="s">
        <v>50</v>
      </c>
      <c r="E1581" t="s">
        <v>50</v>
      </c>
      <c r="F1581">
        <v>31</v>
      </c>
      <c r="G1581">
        <v>21</v>
      </c>
      <c r="H1581">
        <v>0</v>
      </c>
      <c r="I1581">
        <v>0</v>
      </c>
      <c r="J1581">
        <v>1</v>
      </c>
      <c r="K1581">
        <v>0</v>
      </c>
      <c r="L1581" t="s">
        <v>622</v>
      </c>
      <c r="M1581" t="s">
        <v>490</v>
      </c>
      <c r="N1581" t="s">
        <v>89</v>
      </c>
      <c r="O1581" t="s">
        <v>122</v>
      </c>
      <c r="P1581" t="s">
        <v>23</v>
      </c>
      <c r="Q1581" t="s">
        <v>24</v>
      </c>
    </row>
    <row r="1582" spans="1:17" x14ac:dyDescent="0.2">
      <c r="A1582" s="2">
        <v>35235</v>
      </c>
      <c r="B1582" t="s">
        <v>274</v>
      </c>
      <c r="C1582" t="s">
        <v>82</v>
      </c>
      <c r="D1582" t="s">
        <v>50</v>
      </c>
      <c r="E1582" t="s">
        <v>50</v>
      </c>
      <c r="F1582">
        <v>27</v>
      </c>
      <c r="G1582">
        <v>18</v>
      </c>
      <c r="H1582">
        <v>0</v>
      </c>
      <c r="I1582">
        <v>0</v>
      </c>
      <c r="J1582">
        <v>0</v>
      </c>
      <c r="K1582">
        <v>3</v>
      </c>
      <c r="L1582" t="s">
        <v>622</v>
      </c>
      <c r="M1582" t="s">
        <v>495</v>
      </c>
      <c r="N1582" t="s">
        <v>89</v>
      </c>
      <c r="O1582" t="s">
        <v>122</v>
      </c>
      <c r="P1582" t="s">
        <v>23</v>
      </c>
      <c r="Q1582" t="s">
        <v>41</v>
      </c>
    </row>
    <row r="1583" spans="1:17" x14ac:dyDescent="0.2">
      <c r="A1583" s="2">
        <v>35235</v>
      </c>
      <c r="B1583" t="s">
        <v>119</v>
      </c>
      <c r="C1583" t="s">
        <v>129</v>
      </c>
      <c r="D1583" t="s">
        <v>50</v>
      </c>
      <c r="E1583" t="s">
        <v>50</v>
      </c>
      <c r="F1583">
        <v>7</v>
      </c>
      <c r="G1583">
        <v>2</v>
      </c>
      <c r="H1583">
        <v>0</v>
      </c>
      <c r="I1583">
        <v>0</v>
      </c>
      <c r="J1583">
        <v>0</v>
      </c>
      <c r="K1583">
        <v>0</v>
      </c>
      <c r="L1583" t="s">
        <v>622</v>
      </c>
      <c r="M1583" t="s">
        <v>624</v>
      </c>
      <c r="N1583" t="s">
        <v>89</v>
      </c>
      <c r="O1583" t="s">
        <v>122</v>
      </c>
      <c r="P1583" t="s">
        <v>23</v>
      </c>
      <c r="Q1583" t="s">
        <v>30</v>
      </c>
    </row>
    <row r="1584" spans="1:17" x14ac:dyDescent="0.2">
      <c r="A1584" s="2">
        <v>35235</v>
      </c>
      <c r="B1584" t="s">
        <v>459</v>
      </c>
      <c r="C1584" t="s">
        <v>167</v>
      </c>
      <c r="D1584" t="s">
        <v>115</v>
      </c>
      <c r="E1584" t="s">
        <v>115</v>
      </c>
      <c r="F1584">
        <v>146</v>
      </c>
      <c r="G1584">
        <v>122</v>
      </c>
      <c r="H1584">
        <v>0</v>
      </c>
      <c r="I1584">
        <v>0</v>
      </c>
      <c r="J1584">
        <v>0</v>
      </c>
      <c r="K1584">
        <v>4</v>
      </c>
      <c r="L1584" t="s">
        <v>570</v>
      </c>
      <c r="M1584" t="s">
        <v>240</v>
      </c>
      <c r="N1584" t="s">
        <v>239</v>
      </c>
      <c r="O1584" t="s">
        <v>122</v>
      </c>
      <c r="P1584" t="s">
        <v>23</v>
      </c>
      <c r="Q1584" t="s">
        <v>41</v>
      </c>
    </row>
    <row r="1585" spans="1:17" x14ac:dyDescent="0.2">
      <c r="A1585" s="2">
        <v>35235</v>
      </c>
      <c r="B1585" t="s">
        <v>239</v>
      </c>
      <c r="C1585" t="s">
        <v>462</v>
      </c>
      <c r="D1585" t="s">
        <v>115</v>
      </c>
      <c r="E1585" t="s">
        <v>115</v>
      </c>
      <c r="F1585">
        <v>106</v>
      </c>
      <c r="G1585">
        <v>144</v>
      </c>
      <c r="H1585">
        <v>0</v>
      </c>
      <c r="I1585">
        <v>0</v>
      </c>
      <c r="J1585">
        <v>10</v>
      </c>
      <c r="K1585">
        <v>0</v>
      </c>
      <c r="L1585" t="s">
        <v>570</v>
      </c>
      <c r="M1585" t="s">
        <v>240</v>
      </c>
      <c r="N1585" t="s">
        <v>239</v>
      </c>
      <c r="O1585" t="s">
        <v>22</v>
      </c>
      <c r="P1585" t="s">
        <v>23</v>
      </c>
      <c r="Q1585" t="s">
        <v>24</v>
      </c>
    </row>
    <row r="1586" spans="1:17" x14ac:dyDescent="0.2">
      <c r="A1586" s="2">
        <v>35235</v>
      </c>
      <c r="B1586" t="s">
        <v>95</v>
      </c>
      <c r="C1586" t="s">
        <v>293</v>
      </c>
      <c r="D1586" t="s">
        <v>50</v>
      </c>
      <c r="E1586" t="s">
        <v>50</v>
      </c>
      <c r="F1586">
        <v>3</v>
      </c>
      <c r="G1586">
        <v>10</v>
      </c>
      <c r="H1586">
        <v>0</v>
      </c>
      <c r="I1586">
        <v>0</v>
      </c>
      <c r="J1586">
        <v>3</v>
      </c>
      <c r="K1586">
        <v>3</v>
      </c>
      <c r="L1586" t="s">
        <v>622</v>
      </c>
      <c r="M1586" t="s">
        <v>493</v>
      </c>
      <c r="N1586" t="s">
        <v>89</v>
      </c>
      <c r="O1586" t="s">
        <v>122</v>
      </c>
      <c r="P1586" t="s">
        <v>23</v>
      </c>
      <c r="Q1586" t="s">
        <v>30</v>
      </c>
    </row>
    <row r="1587" spans="1:17" x14ac:dyDescent="0.2">
      <c r="A1587" s="2">
        <v>35235</v>
      </c>
      <c r="B1587" t="s">
        <v>180</v>
      </c>
      <c r="C1587" t="s">
        <v>72</v>
      </c>
      <c r="D1587" t="s">
        <v>50</v>
      </c>
      <c r="E1587" t="s">
        <v>50</v>
      </c>
      <c r="F1587">
        <v>30</v>
      </c>
      <c r="G1587">
        <v>11</v>
      </c>
      <c r="H1587">
        <v>0</v>
      </c>
      <c r="I1587">
        <v>0</v>
      </c>
      <c r="J1587">
        <v>0</v>
      </c>
      <c r="K1587">
        <v>3</v>
      </c>
      <c r="L1587" t="s">
        <v>622</v>
      </c>
      <c r="M1587" t="s">
        <v>623</v>
      </c>
      <c r="N1587" t="s">
        <v>89</v>
      </c>
      <c r="O1587" t="s">
        <v>122</v>
      </c>
      <c r="P1587" t="s">
        <v>23</v>
      </c>
      <c r="Q1587" t="s">
        <v>41</v>
      </c>
    </row>
    <row r="1588" spans="1:17" x14ac:dyDescent="0.2">
      <c r="A1588" s="2">
        <v>35235</v>
      </c>
      <c r="B1588" t="s">
        <v>449</v>
      </c>
      <c r="C1588" t="s">
        <v>602</v>
      </c>
      <c r="D1588" t="s">
        <v>115</v>
      </c>
      <c r="E1588" t="s">
        <v>115</v>
      </c>
      <c r="F1588">
        <v>102</v>
      </c>
      <c r="G1588">
        <v>156</v>
      </c>
      <c r="H1588">
        <v>0</v>
      </c>
      <c r="I1588">
        <v>0</v>
      </c>
      <c r="J1588">
        <v>5</v>
      </c>
      <c r="K1588">
        <v>0</v>
      </c>
      <c r="L1588" t="s">
        <v>570</v>
      </c>
      <c r="M1588" t="s">
        <v>530</v>
      </c>
      <c r="N1588" t="s">
        <v>449</v>
      </c>
      <c r="O1588" t="s">
        <v>22</v>
      </c>
      <c r="P1588" t="s">
        <v>23</v>
      </c>
      <c r="Q1588" t="s">
        <v>24</v>
      </c>
    </row>
    <row r="1589" spans="1:17" x14ac:dyDescent="0.2">
      <c r="A1589" s="2">
        <v>35236</v>
      </c>
      <c r="B1589" t="s">
        <v>301</v>
      </c>
      <c r="C1589" t="s">
        <v>464</v>
      </c>
      <c r="D1589" t="s">
        <v>115</v>
      </c>
      <c r="E1589" t="s">
        <v>115</v>
      </c>
      <c r="F1589">
        <v>70</v>
      </c>
      <c r="G1589">
        <v>92</v>
      </c>
      <c r="H1589">
        <v>0</v>
      </c>
      <c r="I1589">
        <v>0</v>
      </c>
      <c r="J1589">
        <v>0</v>
      </c>
      <c r="K1589">
        <v>0</v>
      </c>
      <c r="L1589" t="s">
        <v>570</v>
      </c>
      <c r="M1589" t="s">
        <v>302</v>
      </c>
      <c r="N1589" t="s">
        <v>301</v>
      </c>
      <c r="O1589" t="s">
        <v>22</v>
      </c>
      <c r="P1589" t="s">
        <v>23</v>
      </c>
      <c r="Q1589" t="s">
        <v>30</v>
      </c>
    </row>
    <row r="1590" spans="1:17" x14ac:dyDescent="0.2">
      <c r="A1590" s="2">
        <v>35236</v>
      </c>
      <c r="B1590" t="s">
        <v>42</v>
      </c>
      <c r="C1590" t="s">
        <v>286</v>
      </c>
      <c r="D1590" t="s">
        <v>19</v>
      </c>
      <c r="E1590" t="s">
        <v>50</v>
      </c>
      <c r="F1590">
        <v>77</v>
      </c>
      <c r="G1590">
        <v>124</v>
      </c>
      <c r="H1590">
        <v>0</v>
      </c>
      <c r="I1590">
        <v>0</v>
      </c>
      <c r="J1590">
        <v>4</v>
      </c>
      <c r="K1590">
        <v>0</v>
      </c>
      <c r="L1590" t="s">
        <v>28</v>
      </c>
      <c r="M1590" t="s">
        <v>44</v>
      </c>
      <c r="N1590" t="s">
        <v>42</v>
      </c>
      <c r="O1590" t="s">
        <v>22</v>
      </c>
      <c r="P1590" t="s">
        <v>23</v>
      </c>
      <c r="Q1590" t="s">
        <v>24</v>
      </c>
    </row>
    <row r="1591" spans="1:17" x14ac:dyDescent="0.2">
      <c r="A1591" s="2">
        <v>35237</v>
      </c>
      <c r="B1591" t="s">
        <v>459</v>
      </c>
      <c r="C1591" t="s">
        <v>462</v>
      </c>
      <c r="D1591" t="s">
        <v>115</v>
      </c>
      <c r="E1591" t="s">
        <v>115</v>
      </c>
      <c r="F1591">
        <v>146</v>
      </c>
      <c r="G1591">
        <v>144</v>
      </c>
      <c r="H1591">
        <v>0</v>
      </c>
      <c r="I1591">
        <v>0</v>
      </c>
      <c r="J1591">
        <v>0</v>
      </c>
      <c r="K1591">
        <v>2</v>
      </c>
      <c r="L1591" t="s">
        <v>570</v>
      </c>
      <c r="M1591" t="s">
        <v>240</v>
      </c>
      <c r="N1591" t="s">
        <v>239</v>
      </c>
      <c r="O1591" t="s">
        <v>122</v>
      </c>
      <c r="P1591" t="s">
        <v>23</v>
      </c>
      <c r="Q1591" t="s">
        <v>41</v>
      </c>
    </row>
    <row r="1592" spans="1:17" x14ac:dyDescent="0.2">
      <c r="A1592" s="2">
        <v>35237</v>
      </c>
      <c r="B1592" t="s">
        <v>239</v>
      </c>
      <c r="C1592" t="s">
        <v>167</v>
      </c>
      <c r="D1592" t="s">
        <v>115</v>
      </c>
      <c r="E1592" t="s">
        <v>115</v>
      </c>
      <c r="F1592">
        <v>106</v>
      </c>
      <c r="G1592">
        <v>122</v>
      </c>
      <c r="H1592">
        <v>0</v>
      </c>
      <c r="I1592">
        <v>0</v>
      </c>
      <c r="J1592">
        <v>1</v>
      </c>
      <c r="K1592">
        <v>2</v>
      </c>
      <c r="L1592" t="s">
        <v>570</v>
      </c>
      <c r="M1592" t="s">
        <v>240</v>
      </c>
      <c r="N1592" t="s">
        <v>239</v>
      </c>
      <c r="O1592" t="s">
        <v>22</v>
      </c>
      <c r="P1592" t="s">
        <v>23</v>
      </c>
      <c r="Q1592" t="s">
        <v>41</v>
      </c>
    </row>
    <row r="1593" spans="1:17" x14ac:dyDescent="0.2">
      <c r="A1593" s="2">
        <v>35237</v>
      </c>
      <c r="B1593" t="s">
        <v>469</v>
      </c>
      <c r="C1593" t="s">
        <v>560</v>
      </c>
      <c r="D1593" t="s">
        <v>115</v>
      </c>
      <c r="E1593" t="s">
        <v>50</v>
      </c>
      <c r="F1593">
        <v>145</v>
      </c>
      <c r="G1593">
        <v>166</v>
      </c>
      <c r="H1593">
        <v>0</v>
      </c>
      <c r="I1593">
        <v>0</v>
      </c>
      <c r="J1593">
        <v>2</v>
      </c>
      <c r="K1593">
        <v>0</v>
      </c>
      <c r="L1593" t="s">
        <v>570</v>
      </c>
      <c r="M1593" t="s">
        <v>470</v>
      </c>
      <c r="N1593" t="s">
        <v>469</v>
      </c>
      <c r="O1593" t="s">
        <v>22</v>
      </c>
      <c r="P1593" t="s">
        <v>23</v>
      </c>
      <c r="Q1593" t="s">
        <v>24</v>
      </c>
    </row>
    <row r="1594" spans="1:17" x14ac:dyDescent="0.2">
      <c r="A1594" s="2">
        <v>35238</v>
      </c>
      <c r="B1594" t="s">
        <v>89</v>
      </c>
      <c r="C1594" t="s">
        <v>106</v>
      </c>
      <c r="D1594" t="s">
        <v>50</v>
      </c>
      <c r="E1594" t="s">
        <v>50</v>
      </c>
      <c r="F1594">
        <v>24</v>
      </c>
      <c r="G1594">
        <v>6</v>
      </c>
      <c r="H1594">
        <v>0</v>
      </c>
      <c r="I1594">
        <v>0</v>
      </c>
      <c r="J1594">
        <v>0</v>
      </c>
      <c r="K1594">
        <v>0</v>
      </c>
      <c r="L1594" t="s">
        <v>622</v>
      </c>
      <c r="M1594" t="s">
        <v>91</v>
      </c>
      <c r="N1594" t="s">
        <v>89</v>
      </c>
      <c r="O1594" t="s">
        <v>22</v>
      </c>
      <c r="P1594" t="s">
        <v>59</v>
      </c>
      <c r="Q1594" t="s">
        <v>24</v>
      </c>
    </row>
    <row r="1595" spans="1:17" x14ac:dyDescent="0.2">
      <c r="A1595" s="2">
        <v>35238</v>
      </c>
      <c r="B1595" t="s">
        <v>67</v>
      </c>
      <c r="C1595" t="s">
        <v>126</v>
      </c>
      <c r="D1595" t="s">
        <v>50</v>
      </c>
      <c r="E1595" t="s">
        <v>50</v>
      </c>
      <c r="F1595">
        <v>5</v>
      </c>
      <c r="G1595">
        <v>13</v>
      </c>
      <c r="H1595">
        <v>0</v>
      </c>
      <c r="I1595">
        <v>0</v>
      </c>
      <c r="J1595">
        <v>0</v>
      </c>
      <c r="K1595">
        <v>0</v>
      </c>
      <c r="L1595" t="s">
        <v>622</v>
      </c>
      <c r="M1595" t="s">
        <v>493</v>
      </c>
      <c r="N1595" t="s">
        <v>89</v>
      </c>
      <c r="O1595" t="s">
        <v>122</v>
      </c>
      <c r="P1595" t="s">
        <v>59</v>
      </c>
      <c r="Q1595" t="s">
        <v>24</v>
      </c>
    </row>
    <row r="1596" spans="1:17" x14ac:dyDescent="0.2">
      <c r="A1596" s="2">
        <v>35238</v>
      </c>
      <c r="B1596" t="s">
        <v>304</v>
      </c>
      <c r="C1596" t="s">
        <v>32</v>
      </c>
      <c r="D1596" t="s">
        <v>27</v>
      </c>
      <c r="E1596" t="s">
        <v>19</v>
      </c>
      <c r="F1596">
        <v>54</v>
      </c>
      <c r="G1596">
        <v>119</v>
      </c>
      <c r="H1596">
        <v>0</v>
      </c>
      <c r="I1596">
        <v>0</v>
      </c>
      <c r="J1596">
        <v>1</v>
      </c>
      <c r="K1596">
        <v>0</v>
      </c>
      <c r="L1596" t="s">
        <v>28</v>
      </c>
      <c r="M1596" t="s">
        <v>628</v>
      </c>
      <c r="N1596" t="s">
        <v>304</v>
      </c>
      <c r="O1596" t="s">
        <v>22</v>
      </c>
      <c r="P1596" t="s">
        <v>23</v>
      </c>
      <c r="Q1596" t="s">
        <v>24</v>
      </c>
    </row>
    <row r="1597" spans="1:17" x14ac:dyDescent="0.2">
      <c r="A1597" s="2">
        <v>35239</v>
      </c>
      <c r="B1597" t="s">
        <v>221</v>
      </c>
      <c r="C1597" t="s">
        <v>185</v>
      </c>
      <c r="D1597" t="s">
        <v>27</v>
      </c>
      <c r="E1597" t="s">
        <v>27</v>
      </c>
      <c r="F1597">
        <v>112</v>
      </c>
      <c r="G1597">
        <v>47</v>
      </c>
      <c r="H1597">
        <v>0</v>
      </c>
      <c r="I1597">
        <v>0</v>
      </c>
      <c r="J1597">
        <v>0</v>
      </c>
      <c r="K1597">
        <v>1</v>
      </c>
      <c r="L1597" t="s">
        <v>20</v>
      </c>
      <c r="M1597" t="s">
        <v>223</v>
      </c>
      <c r="N1597" t="s">
        <v>221</v>
      </c>
      <c r="O1597" t="s">
        <v>22</v>
      </c>
      <c r="P1597" t="s">
        <v>23</v>
      </c>
      <c r="Q1597" t="s">
        <v>41</v>
      </c>
    </row>
    <row r="1598" spans="1:17" x14ac:dyDescent="0.2">
      <c r="A1598" s="2">
        <v>35239</v>
      </c>
      <c r="B1598" t="s">
        <v>293</v>
      </c>
      <c r="C1598" t="s">
        <v>82</v>
      </c>
      <c r="D1598" t="s">
        <v>50</v>
      </c>
      <c r="E1598" t="s">
        <v>50</v>
      </c>
      <c r="F1598">
        <v>10</v>
      </c>
      <c r="G1598">
        <v>18</v>
      </c>
      <c r="H1598">
        <v>0</v>
      </c>
      <c r="I1598">
        <v>0</v>
      </c>
      <c r="J1598">
        <v>1</v>
      </c>
      <c r="K1598">
        <v>0</v>
      </c>
      <c r="L1598" t="s">
        <v>622</v>
      </c>
      <c r="M1598" t="s">
        <v>490</v>
      </c>
      <c r="N1598" t="s">
        <v>89</v>
      </c>
      <c r="O1598" t="s">
        <v>122</v>
      </c>
      <c r="P1598" t="s">
        <v>23</v>
      </c>
      <c r="Q1598" t="s">
        <v>24</v>
      </c>
    </row>
    <row r="1599" spans="1:17" x14ac:dyDescent="0.2">
      <c r="A1599" s="2">
        <v>35239</v>
      </c>
      <c r="B1599" t="s">
        <v>129</v>
      </c>
      <c r="C1599" t="s">
        <v>274</v>
      </c>
      <c r="D1599" t="s">
        <v>50</v>
      </c>
      <c r="E1599" t="s">
        <v>50</v>
      </c>
      <c r="F1599">
        <v>2</v>
      </c>
      <c r="G1599">
        <v>27</v>
      </c>
      <c r="H1599">
        <v>0</v>
      </c>
      <c r="I1599">
        <v>0</v>
      </c>
      <c r="J1599">
        <v>2</v>
      </c>
      <c r="K1599">
        <v>1</v>
      </c>
      <c r="L1599" t="s">
        <v>622</v>
      </c>
      <c r="M1599" t="s">
        <v>624</v>
      </c>
      <c r="N1599" t="s">
        <v>89</v>
      </c>
      <c r="O1599" t="s">
        <v>122</v>
      </c>
      <c r="P1599" t="s">
        <v>23</v>
      </c>
      <c r="Q1599" t="s">
        <v>24</v>
      </c>
    </row>
    <row r="1600" spans="1:17" x14ac:dyDescent="0.2">
      <c r="A1600" s="2">
        <v>35239</v>
      </c>
      <c r="B1600" t="s">
        <v>339</v>
      </c>
      <c r="C1600" t="s">
        <v>196</v>
      </c>
      <c r="D1600" t="s">
        <v>36</v>
      </c>
      <c r="E1600" t="s">
        <v>36</v>
      </c>
      <c r="F1600">
        <v>89</v>
      </c>
      <c r="G1600">
        <v>121</v>
      </c>
      <c r="H1600">
        <v>0</v>
      </c>
      <c r="I1600">
        <v>0</v>
      </c>
      <c r="J1600">
        <v>4</v>
      </c>
      <c r="K1600">
        <v>0</v>
      </c>
      <c r="L1600" t="s">
        <v>20</v>
      </c>
      <c r="M1600" t="s">
        <v>220</v>
      </c>
      <c r="N1600" t="s">
        <v>199</v>
      </c>
      <c r="O1600" t="s">
        <v>122</v>
      </c>
      <c r="P1600" t="s">
        <v>23</v>
      </c>
      <c r="Q1600" t="s">
        <v>24</v>
      </c>
    </row>
    <row r="1601" spans="1:17" x14ac:dyDescent="0.2">
      <c r="A1601" s="2">
        <v>35239</v>
      </c>
      <c r="B1601" t="s">
        <v>453</v>
      </c>
      <c r="C1601" t="s">
        <v>512</v>
      </c>
      <c r="D1601" t="s">
        <v>27</v>
      </c>
      <c r="E1601" t="s">
        <v>27</v>
      </c>
      <c r="F1601">
        <v>138</v>
      </c>
      <c r="G1601">
        <v>83</v>
      </c>
      <c r="H1601">
        <v>0</v>
      </c>
      <c r="I1601">
        <v>0</v>
      </c>
      <c r="J1601">
        <v>2</v>
      </c>
      <c r="K1601">
        <v>2</v>
      </c>
      <c r="L1601" t="s">
        <v>20</v>
      </c>
      <c r="M1601" t="s">
        <v>482</v>
      </c>
      <c r="N1601" t="s">
        <v>453</v>
      </c>
      <c r="O1601" t="s">
        <v>22</v>
      </c>
      <c r="P1601" t="s">
        <v>23</v>
      </c>
      <c r="Q1601" t="s">
        <v>30</v>
      </c>
    </row>
    <row r="1602" spans="1:17" x14ac:dyDescent="0.2">
      <c r="A1602" s="2">
        <v>35239</v>
      </c>
      <c r="B1602" t="s">
        <v>282</v>
      </c>
      <c r="C1602" t="s">
        <v>262</v>
      </c>
      <c r="D1602" t="s">
        <v>19</v>
      </c>
      <c r="E1602" t="s">
        <v>27</v>
      </c>
      <c r="F1602">
        <v>49</v>
      </c>
      <c r="G1602">
        <v>116</v>
      </c>
      <c r="H1602">
        <v>0</v>
      </c>
      <c r="I1602">
        <v>0</v>
      </c>
      <c r="J1602">
        <v>8</v>
      </c>
      <c r="K1602">
        <v>0</v>
      </c>
      <c r="L1602" t="s">
        <v>20</v>
      </c>
      <c r="M1602" t="s">
        <v>285</v>
      </c>
      <c r="N1602" t="s">
        <v>282</v>
      </c>
      <c r="O1602" t="s">
        <v>22</v>
      </c>
      <c r="P1602" t="s">
        <v>23</v>
      </c>
      <c r="Q1602" t="s">
        <v>24</v>
      </c>
    </row>
    <row r="1603" spans="1:17" x14ac:dyDescent="0.2">
      <c r="A1603" s="2">
        <v>35241</v>
      </c>
      <c r="B1603" t="s">
        <v>38</v>
      </c>
      <c r="C1603" t="s">
        <v>286</v>
      </c>
      <c r="D1603" t="s">
        <v>19</v>
      </c>
      <c r="E1603" t="s">
        <v>50</v>
      </c>
      <c r="F1603">
        <v>62</v>
      </c>
      <c r="G1603">
        <v>124</v>
      </c>
      <c r="H1603">
        <v>0</v>
      </c>
      <c r="I1603">
        <v>0</v>
      </c>
      <c r="J1603">
        <v>1</v>
      </c>
      <c r="K1603">
        <v>2</v>
      </c>
      <c r="L1603" t="s">
        <v>28</v>
      </c>
      <c r="M1603" t="s">
        <v>40</v>
      </c>
      <c r="N1603" t="s">
        <v>38</v>
      </c>
      <c r="O1603" t="s">
        <v>22</v>
      </c>
      <c r="P1603" t="s">
        <v>23</v>
      </c>
      <c r="Q1603" t="s">
        <v>41</v>
      </c>
    </row>
    <row r="1604" spans="1:17" x14ac:dyDescent="0.2">
      <c r="A1604" s="2">
        <v>35242</v>
      </c>
      <c r="B1604" t="s">
        <v>89</v>
      </c>
      <c r="C1604" t="s">
        <v>129</v>
      </c>
      <c r="D1604" t="s">
        <v>50</v>
      </c>
      <c r="E1604" t="s">
        <v>50</v>
      </c>
      <c r="F1604">
        <v>24</v>
      </c>
      <c r="G1604">
        <v>2</v>
      </c>
      <c r="H1604">
        <v>0</v>
      </c>
      <c r="I1604">
        <v>0</v>
      </c>
      <c r="J1604">
        <v>1</v>
      </c>
      <c r="K1604">
        <v>1</v>
      </c>
      <c r="L1604" t="s">
        <v>622</v>
      </c>
      <c r="M1604" t="s">
        <v>91</v>
      </c>
      <c r="N1604" t="s">
        <v>89</v>
      </c>
      <c r="O1604" t="s">
        <v>22</v>
      </c>
      <c r="P1604" t="s">
        <v>59</v>
      </c>
      <c r="Q1604" t="s">
        <v>41</v>
      </c>
    </row>
    <row r="1605" spans="1:17" x14ac:dyDescent="0.2">
      <c r="A1605" s="2">
        <v>35242</v>
      </c>
      <c r="B1605" t="s">
        <v>67</v>
      </c>
      <c r="C1605" t="s">
        <v>293</v>
      </c>
      <c r="D1605" t="s">
        <v>50</v>
      </c>
      <c r="E1605" t="s">
        <v>50</v>
      </c>
      <c r="F1605">
        <v>5</v>
      </c>
      <c r="G1605">
        <v>10</v>
      </c>
      <c r="H1605">
        <v>0</v>
      </c>
      <c r="I1605">
        <v>0</v>
      </c>
      <c r="J1605">
        <v>0</v>
      </c>
      <c r="K1605">
        <v>0</v>
      </c>
      <c r="L1605" t="s">
        <v>622</v>
      </c>
      <c r="M1605" t="s">
        <v>624</v>
      </c>
      <c r="N1605" t="s">
        <v>89</v>
      </c>
      <c r="O1605" t="s">
        <v>122</v>
      </c>
      <c r="P1605" t="s">
        <v>59</v>
      </c>
      <c r="Q1605" t="s">
        <v>41</v>
      </c>
    </row>
    <row r="1606" spans="1:17" x14ac:dyDescent="0.2">
      <c r="A1606" s="2">
        <v>35243</v>
      </c>
      <c r="B1606" t="s">
        <v>213</v>
      </c>
      <c r="C1606" t="s">
        <v>443</v>
      </c>
      <c r="D1606" t="s">
        <v>115</v>
      </c>
      <c r="E1606" t="s">
        <v>115</v>
      </c>
      <c r="F1606">
        <v>100</v>
      </c>
      <c r="G1606">
        <v>98</v>
      </c>
      <c r="H1606">
        <v>0</v>
      </c>
      <c r="I1606">
        <v>0</v>
      </c>
      <c r="J1606">
        <v>0</v>
      </c>
      <c r="K1606">
        <v>4</v>
      </c>
      <c r="L1606" t="s">
        <v>570</v>
      </c>
      <c r="M1606" t="s">
        <v>226</v>
      </c>
      <c r="N1606" t="s">
        <v>114</v>
      </c>
      <c r="O1606" t="s">
        <v>122</v>
      </c>
      <c r="P1606" t="s">
        <v>23</v>
      </c>
      <c r="Q1606" t="s">
        <v>41</v>
      </c>
    </row>
    <row r="1607" spans="1:17" x14ac:dyDescent="0.2">
      <c r="A1607" s="2">
        <v>35243</v>
      </c>
      <c r="B1607" t="s">
        <v>114</v>
      </c>
      <c r="C1607" t="s">
        <v>629</v>
      </c>
      <c r="D1607" t="s">
        <v>115</v>
      </c>
      <c r="E1607" t="s">
        <v>36</v>
      </c>
      <c r="F1607">
        <v>61</v>
      </c>
      <c r="G1607">
        <v>167</v>
      </c>
      <c r="H1607">
        <v>0</v>
      </c>
      <c r="I1607">
        <v>0</v>
      </c>
      <c r="J1607">
        <v>8</v>
      </c>
      <c r="K1607">
        <v>0</v>
      </c>
      <c r="L1607" t="s">
        <v>570</v>
      </c>
      <c r="M1607" t="s">
        <v>226</v>
      </c>
      <c r="N1607" t="s">
        <v>114</v>
      </c>
      <c r="O1607" t="s">
        <v>22</v>
      </c>
      <c r="P1607" t="s">
        <v>23</v>
      </c>
      <c r="Q1607" t="s">
        <v>24</v>
      </c>
    </row>
    <row r="1608" spans="1:17" x14ac:dyDescent="0.2">
      <c r="A1608" s="2">
        <v>35244</v>
      </c>
      <c r="B1608" t="s">
        <v>182</v>
      </c>
      <c r="C1608" t="s">
        <v>442</v>
      </c>
      <c r="D1608" t="s">
        <v>115</v>
      </c>
      <c r="E1608" t="s">
        <v>57</v>
      </c>
      <c r="F1608">
        <v>55</v>
      </c>
      <c r="G1608">
        <v>114</v>
      </c>
      <c r="H1608">
        <v>0</v>
      </c>
      <c r="I1608">
        <v>0</v>
      </c>
      <c r="J1608">
        <v>2</v>
      </c>
      <c r="K1608">
        <v>0</v>
      </c>
      <c r="L1608" t="s">
        <v>28</v>
      </c>
      <c r="M1608" t="s">
        <v>536</v>
      </c>
      <c r="N1608" t="s">
        <v>182</v>
      </c>
      <c r="O1608" t="s">
        <v>22</v>
      </c>
      <c r="P1608" t="s">
        <v>23</v>
      </c>
      <c r="Q1608" t="s">
        <v>24</v>
      </c>
    </row>
    <row r="1609" spans="1:17" x14ac:dyDescent="0.2">
      <c r="A1609" s="2">
        <v>35244</v>
      </c>
      <c r="B1609" t="s">
        <v>166</v>
      </c>
      <c r="C1609" t="s">
        <v>469</v>
      </c>
      <c r="D1609" t="s">
        <v>115</v>
      </c>
      <c r="E1609" t="s">
        <v>115</v>
      </c>
      <c r="F1609">
        <v>81</v>
      </c>
      <c r="G1609">
        <v>145</v>
      </c>
      <c r="H1609">
        <v>0</v>
      </c>
      <c r="I1609">
        <v>0</v>
      </c>
      <c r="J1609">
        <v>1</v>
      </c>
      <c r="K1609">
        <v>0</v>
      </c>
      <c r="L1609" t="s">
        <v>570</v>
      </c>
      <c r="M1609" t="s">
        <v>165</v>
      </c>
      <c r="N1609" t="s">
        <v>166</v>
      </c>
      <c r="O1609" t="s">
        <v>22</v>
      </c>
      <c r="P1609" t="s">
        <v>23</v>
      </c>
      <c r="Q1609" t="s">
        <v>24</v>
      </c>
    </row>
    <row r="1610" spans="1:17" x14ac:dyDescent="0.2">
      <c r="A1610" s="2">
        <v>35245</v>
      </c>
      <c r="B1610" t="s">
        <v>629</v>
      </c>
      <c r="C1610" t="s">
        <v>443</v>
      </c>
      <c r="D1610" t="s">
        <v>36</v>
      </c>
      <c r="E1610" t="s">
        <v>115</v>
      </c>
      <c r="F1610">
        <v>167</v>
      </c>
      <c r="G1610">
        <v>98</v>
      </c>
      <c r="H1610">
        <v>0</v>
      </c>
      <c r="I1610">
        <v>0</v>
      </c>
      <c r="J1610">
        <v>0</v>
      </c>
      <c r="K1610">
        <v>2</v>
      </c>
      <c r="L1610" t="s">
        <v>570</v>
      </c>
      <c r="M1610" t="s">
        <v>226</v>
      </c>
      <c r="N1610" t="s">
        <v>114</v>
      </c>
      <c r="O1610" t="s">
        <v>122</v>
      </c>
      <c r="P1610" t="s">
        <v>23</v>
      </c>
      <c r="Q1610" t="s">
        <v>41</v>
      </c>
    </row>
    <row r="1611" spans="1:17" x14ac:dyDescent="0.2">
      <c r="A1611" s="2">
        <v>35245</v>
      </c>
      <c r="B1611" t="s">
        <v>114</v>
      </c>
      <c r="C1611" t="s">
        <v>213</v>
      </c>
      <c r="D1611" t="s">
        <v>115</v>
      </c>
      <c r="E1611" t="s">
        <v>115</v>
      </c>
      <c r="F1611">
        <v>61</v>
      </c>
      <c r="G1611">
        <v>100</v>
      </c>
      <c r="H1611">
        <v>0</v>
      </c>
      <c r="I1611">
        <v>0</v>
      </c>
      <c r="J1611">
        <v>5</v>
      </c>
      <c r="K1611">
        <v>1</v>
      </c>
      <c r="L1611" t="s">
        <v>570</v>
      </c>
      <c r="M1611" t="s">
        <v>226</v>
      </c>
      <c r="N1611" t="s">
        <v>114</v>
      </c>
      <c r="O1611" t="s">
        <v>22</v>
      </c>
      <c r="P1611" t="s">
        <v>23</v>
      </c>
      <c r="Q1611" t="s">
        <v>24</v>
      </c>
    </row>
    <row r="1612" spans="1:17" x14ac:dyDescent="0.2">
      <c r="A1612" s="2">
        <v>35246</v>
      </c>
      <c r="B1612" t="s">
        <v>293</v>
      </c>
      <c r="C1612" t="s">
        <v>129</v>
      </c>
      <c r="D1612" t="s">
        <v>50</v>
      </c>
      <c r="E1612" t="s">
        <v>50</v>
      </c>
      <c r="F1612">
        <v>10</v>
      </c>
      <c r="G1612">
        <v>2</v>
      </c>
      <c r="H1612">
        <v>0</v>
      </c>
      <c r="I1612">
        <v>0</v>
      </c>
      <c r="J1612">
        <v>1</v>
      </c>
      <c r="K1612">
        <v>2</v>
      </c>
      <c r="L1612" t="s">
        <v>622</v>
      </c>
      <c r="M1612" t="s">
        <v>91</v>
      </c>
      <c r="N1612" t="s">
        <v>89</v>
      </c>
      <c r="O1612" t="s">
        <v>122</v>
      </c>
      <c r="P1612" t="s">
        <v>23</v>
      </c>
      <c r="Q1612" t="s">
        <v>41</v>
      </c>
    </row>
    <row r="1613" spans="1:17" x14ac:dyDescent="0.2">
      <c r="A1613" s="2">
        <v>35246</v>
      </c>
      <c r="B1613" t="s">
        <v>31</v>
      </c>
      <c r="C1613" t="s">
        <v>286</v>
      </c>
      <c r="D1613" t="s">
        <v>19</v>
      </c>
      <c r="E1613" t="s">
        <v>50</v>
      </c>
      <c r="F1613">
        <v>38</v>
      </c>
      <c r="G1613">
        <v>124</v>
      </c>
      <c r="H1613">
        <v>0</v>
      </c>
      <c r="I1613">
        <v>0</v>
      </c>
      <c r="J1613">
        <v>3</v>
      </c>
      <c r="K1613">
        <v>0</v>
      </c>
      <c r="L1613" t="s">
        <v>28</v>
      </c>
      <c r="M1613" t="s">
        <v>630</v>
      </c>
      <c r="N1613" t="s">
        <v>31</v>
      </c>
      <c r="O1613" t="s">
        <v>22</v>
      </c>
      <c r="P1613" t="s">
        <v>23</v>
      </c>
      <c r="Q1613" t="s">
        <v>24</v>
      </c>
    </row>
    <row r="1614" spans="1:17" x14ac:dyDescent="0.2">
      <c r="A1614" s="2">
        <v>35246</v>
      </c>
      <c r="B1614" t="s">
        <v>263</v>
      </c>
      <c r="C1614" t="s">
        <v>454</v>
      </c>
      <c r="D1614" t="s">
        <v>27</v>
      </c>
      <c r="E1614" t="s">
        <v>27</v>
      </c>
      <c r="F1614">
        <v>142</v>
      </c>
      <c r="G1614">
        <v>80</v>
      </c>
      <c r="H1614">
        <v>0</v>
      </c>
      <c r="I1614">
        <v>0</v>
      </c>
      <c r="J1614">
        <v>1</v>
      </c>
      <c r="K1614">
        <v>1</v>
      </c>
      <c r="L1614" t="s">
        <v>20</v>
      </c>
      <c r="M1614" t="s">
        <v>631</v>
      </c>
      <c r="N1614" t="s">
        <v>263</v>
      </c>
      <c r="O1614" t="s">
        <v>22</v>
      </c>
      <c r="P1614" t="s">
        <v>23</v>
      </c>
      <c r="Q1614" t="s">
        <v>30</v>
      </c>
    </row>
    <row r="1615" spans="1:17" x14ac:dyDescent="0.2">
      <c r="A1615" s="2">
        <v>35246</v>
      </c>
      <c r="B1615" t="s">
        <v>185</v>
      </c>
      <c r="C1615" t="s">
        <v>221</v>
      </c>
      <c r="D1615" t="s">
        <v>27</v>
      </c>
      <c r="E1615" t="s">
        <v>27</v>
      </c>
      <c r="F1615">
        <v>47</v>
      </c>
      <c r="G1615">
        <v>112</v>
      </c>
      <c r="H1615">
        <v>0</v>
      </c>
      <c r="I1615">
        <v>0</v>
      </c>
      <c r="J1615">
        <v>2</v>
      </c>
      <c r="K1615">
        <v>0</v>
      </c>
      <c r="L1615" t="s">
        <v>20</v>
      </c>
      <c r="M1615" t="s">
        <v>412</v>
      </c>
      <c r="N1615" t="s">
        <v>185</v>
      </c>
      <c r="O1615" t="s">
        <v>22</v>
      </c>
      <c r="P1615" t="s">
        <v>23</v>
      </c>
      <c r="Q1615" t="s">
        <v>24</v>
      </c>
    </row>
    <row r="1616" spans="1:17" x14ac:dyDescent="0.2">
      <c r="A1616" s="2">
        <v>35246</v>
      </c>
      <c r="B1616" t="s">
        <v>512</v>
      </c>
      <c r="C1616" t="s">
        <v>453</v>
      </c>
      <c r="D1616" t="s">
        <v>27</v>
      </c>
      <c r="E1616" t="s">
        <v>27</v>
      </c>
      <c r="F1616">
        <v>83</v>
      </c>
      <c r="G1616">
        <v>138</v>
      </c>
      <c r="H1616">
        <v>0</v>
      </c>
      <c r="I1616">
        <v>0</v>
      </c>
      <c r="J1616">
        <v>0</v>
      </c>
      <c r="K1616">
        <v>0</v>
      </c>
      <c r="L1616" t="s">
        <v>20</v>
      </c>
      <c r="M1616" t="s">
        <v>632</v>
      </c>
      <c r="N1616" t="s">
        <v>512</v>
      </c>
      <c r="O1616" t="s">
        <v>22</v>
      </c>
      <c r="P1616" t="s">
        <v>23</v>
      </c>
      <c r="Q1616" t="s">
        <v>30</v>
      </c>
    </row>
    <row r="1617" spans="1:17" x14ac:dyDescent="0.2">
      <c r="A1617" s="2">
        <v>35247</v>
      </c>
      <c r="B1617" t="s">
        <v>213</v>
      </c>
      <c r="C1617" t="s">
        <v>629</v>
      </c>
      <c r="D1617" t="s">
        <v>115</v>
      </c>
      <c r="E1617" t="s">
        <v>36</v>
      </c>
      <c r="F1617">
        <v>100</v>
      </c>
      <c r="G1617">
        <v>167</v>
      </c>
      <c r="H1617">
        <v>0</v>
      </c>
      <c r="I1617">
        <v>0</v>
      </c>
      <c r="J1617">
        <v>3</v>
      </c>
      <c r="K1617">
        <v>1</v>
      </c>
      <c r="L1617" t="s">
        <v>570</v>
      </c>
      <c r="M1617" t="s">
        <v>226</v>
      </c>
      <c r="N1617" t="s">
        <v>114</v>
      </c>
      <c r="O1617" t="s">
        <v>122</v>
      </c>
      <c r="P1617" t="s">
        <v>23</v>
      </c>
      <c r="Q1617" t="s">
        <v>24</v>
      </c>
    </row>
    <row r="1618" spans="1:17" x14ac:dyDescent="0.2">
      <c r="A1618" s="2">
        <v>35247</v>
      </c>
      <c r="B1618" t="s">
        <v>114</v>
      </c>
      <c r="C1618" t="s">
        <v>443</v>
      </c>
      <c r="D1618" t="s">
        <v>115</v>
      </c>
      <c r="E1618" t="s">
        <v>115</v>
      </c>
      <c r="F1618">
        <v>61</v>
      </c>
      <c r="G1618">
        <v>98</v>
      </c>
      <c r="H1618">
        <v>0</v>
      </c>
      <c r="I1618">
        <v>0</v>
      </c>
      <c r="J1618">
        <v>1</v>
      </c>
      <c r="K1618">
        <v>1</v>
      </c>
      <c r="L1618" t="s">
        <v>570</v>
      </c>
      <c r="M1618" t="s">
        <v>226</v>
      </c>
      <c r="N1618" t="s">
        <v>114</v>
      </c>
      <c r="O1618" t="s">
        <v>22</v>
      </c>
      <c r="P1618" t="s">
        <v>23</v>
      </c>
      <c r="Q1618" t="s">
        <v>30</v>
      </c>
    </row>
    <row r="1619" spans="1:17" x14ac:dyDescent="0.2">
      <c r="A1619" s="2">
        <v>35250</v>
      </c>
      <c r="B1619" t="s">
        <v>629</v>
      </c>
      <c r="C1619" t="s">
        <v>114</v>
      </c>
      <c r="D1619" t="s">
        <v>36</v>
      </c>
      <c r="E1619" t="s">
        <v>115</v>
      </c>
      <c r="F1619">
        <v>168</v>
      </c>
      <c r="G1619">
        <v>61</v>
      </c>
      <c r="H1619">
        <v>0</v>
      </c>
      <c r="I1619">
        <v>0</v>
      </c>
      <c r="J1619">
        <v>0</v>
      </c>
      <c r="K1619">
        <v>8</v>
      </c>
      <c r="L1619" t="s">
        <v>570</v>
      </c>
      <c r="M1619" t="s">
        <v>443</v>
      </c>
      <c r="N1619" t="s">
        <v>443</v>
      </c>
      <c r="O1619" t="s">
        <v>122</v>
      </c>
      <c r="P1619" t="s">
        <v>23</v>
      </c>
      <c r="Q1619" t="s">
        <v>41</v>
      </c>
    </row>
    <row r="1620" spans="1:17" x14ac:dyDescent="0.2">
      <c r="A1620" s="2">
        <v>35250</v>
      </c>
      <c r="B1620" t="s">
        <v>443</v>
      </c>
      <c r="C1620" t="s">
        <v>213</v>
      </c>
      <c r="D1620" t="s">
        <v>115</v>
      </c>
      <c r="E1620" t="s">
        <v>115</v>
      </c>
      <c r="F1620">
        <v>99</v>
      </c>
      <c r="G1620">
        <v>111</v>
      </c>
      <c r="H1620">
        <v>0</v>
      </c>
      <c r="I1620">
        <v>0</v>
      </c>
      <c r="J1620">
        <v>2</v>
      </c>
      <c r="K1620">
        <v>2</v>
      </c>
      <c r="L1620" t="s">
        <v>570</v>
      </c>
      <c r="M1620" t="s">
        <v>443</v>
      </c>
      <c r="N1620" t="s">
        <v>443</v>
      </c>
      <c r="O1620" t="s">
        <v>22</v>
      </c>
      <c r="P1620" t="s">
        <v>23</v>
      </c>
      <c r="Q1620" t="s">
        <v>30</v>
      </c>
    </row>
    <row r="1621" spans="1:17" x14ac:dyDescent="0.2">
      <c r="A1621" s="2">
        <v>35251</v>
      </c>
      <c r="B1621" t="s">
        <v>166</v>
      </c>
      <c r="C1621" t="s">
        <v>560</v>
      </c>
      <c r="D1621" t="s">
        <v>115</v>
      </c>
      <c r="E1621" t="s">
        <v>50</v>
      </c>
      <c r="F1621">
        <v>86</v>
      </c>
      <c r="G1621">
        <v>157</v>
      </c>
      <c r="H1621">
        <v>0</v>
      </c>
      <c r="I1621">
        <v>0</v>
      </c>
      <c r="J1621">
        <v>3</v>
      </c>
      <c r="K1621">
        <v>0</v>
      </c>
      <c r="L1621" t="s">
        <v>570</v>
      </c>
      <c r="M1621" t="s">
        <v>165</v>
      </c>
      <c r="N1621" t="s">
        <v>166</v>
      </c>
      <c r="O1621" t="s">
        <v>22</v>
      </c>
      <c r="P1621" t="s">
        <v>23</v>
      </c>
      <c r="Q1621" t="s">
        <v>24</v>
      </c>
    </row>
    <row r="1622" spans="1:17" x14ac:dyDescent="0.2">
      <c r="A1622" s="2">
        <v>35252</v>
      </c>
      <c r="B1622" t="s">
        <v>107</v>
      </c>
      <c r="C1622" t="s">
        <v>31</v>
      </c>
      <c r="D1622" t="s">
        <v>19</v>
      </c>
      <c r="E1622" t="s">
        <v>19</v>
      </c>
      <c r="F1622">
        <v>29</v>
      </c>
      <c r="G1622">
        <v>32</v>
      </c>
      <c r="H1622">
        <v>0</v>
      </c>
      <c r="I1622">
        <v>0</v>
      </c>
      <c r="J1622">
        <v>4</v>
      </c>
      <c r="K1622">
        <v>1</v>
      </c>
      <c r="L1622" t="s">
        <v>20</v>
      </c>
      <c r="M1622" t="s">
        <v>310</v>
      </c>
      <c r="N1622" t="s">
        <v>107</v>
      </c>
      <c r="O1622" t="s">
        <v>22</v>
      </c>
      <c r="P1622" t="s">
        <v>23</v>
      </c>
      <c r="Q1622" t="s">
        <v>24</v>
      </c>
    </row>
    <row r="1623" spans="1:17" x14ac:dyDescent="0.2">
      <c r="A1623" s="2">
        <v>35252</v>
      </c>
      <c r="B1623" t="s">
        <v>250</v>
      </c>
      <c r="C1623" t="s">
        <v>211</v>
      </c>
      <c r="D1623" t="s">
        <v>36</v>
      </c>
      <c r="E1623" t="s">
        <v>36</v>
      </c>
      <c r="F1623">
        <v>100</v>
      </c>
      <c r="G1623">
        <v>68</v>
      </c>
      <c r="H1623">
        <v>0</v>
      </c>
      <c r="I1623">
        <v>0</v>
      </c>
      <c r="J1623">
        <v>3</v>
      </c>
      <c r="K1623">
        <v>2</v>
      </c>
      <c r="L1623" t="s">
        <v>28</v>
      </c>
      <c r="M1623" t="s">
        <v>251</v>
      </c>
      <c r="N1623" t="s">
        <v>250</v>
      </c>
      <c r="O1623" t="s">
        <v>22</v>
      </c>
      <c r="P1623" t="s">
        <v>23</v>
      </c>
      <c r="Q1623" t="s">
        <v>24</v>
      </c>
    </row>
    <row r="1624" spans="1:17" x14ac:dyDescent="0.2">
      <c r="A1624" s="2">
        <v>35253</v>
      </c>
      <c r="B1624" t="s">
        <v>17</v>
      </c>
      <c r="C1624" t="s">
        <v>32</v>
      </c>
      <c r="D1624" t="s">
        <v>19</v>
      </c>
      <c r="E1624" t="s">
        <v>19</v>
      </c>
      <c r="F1624">
        <v>36</v>
      </c>
      <c r="G1624">
        <v>125</v>
      </c>
      <c r="H1624">
        <v>0</v>
      </c>
      <c r="I1624">
        <v>0</v>
      </c>
      <c r="J1624">
        <v>6</v>
      </c>
      <c r="K1624">
        <v>1</v>
      </c>
      <c r="L1624" t="s">
        <v>20</v>
      </c>
      <c r="M1624" t="s">
        <v>21</v>
      </c>
      <c r="N1624" t="s">
        <v>17</v>
      </c>
      <c r="O1624" t="s">
        <v>22</v>
      </c>
      <c r="P1624" t="s">
        <v>23</v>
      </c>
      <c r="Q1624" t="s">
        <v>24</v>
      </c>
    </row>
    <row r="1625" spans="1:17" x14ac:dyDescent="0.2">
      <c r="A1625" s="2">
        <v>35253</v>
      </c>
      <c r="B1625" t="s">
        <v>213</v>
      </c>
      <c r="C1625" t="s">
        <v>114</v>
      </c>
      <c r="D1625" t="s">
        <v>115</v>
      </c>
      <c r="E1625" t="s">
        <v>115</v>
      </c>
      <c r="F1625">
        <v>111</v>
      </c>
      <c r="G1625">
        <v>61</v>
      </c>
      <c r="H1625">
        <v>0</v>
      </c>
      <c r="I1625">
        <v>0</v>
      </c>
      <c r="J1625">
        <v>1</v>
      </c>
      <c r="K1625">
        <v>7</v>
      </c>
      <c r="L1625" t="s">
        <v>570</v>
      </c>
      <c r="M1625" t="s">
        <v>443</v>
      </c>
      <c r="N1625" t="s">
        <v>443</v>
      </c>
      <c r="O1625" t="s">
        <v>122</v>
      </c>
      <c r="P1625" t="s">
        <v>23</v>
      </c>
      <c r="Q1625" t="s">
        <v>41</v>
      </c>
    </row>
    <row r="1626" spans="1:17" x14ac:dyDescent="0.2">
      <c r="A1626" s="2">
        <v>35253</v>
      </c>
      <c r="B1626" t="s">
        <v>43</v>
      </c>
      <c r="C1626" t="s">
        <v>18</v>
      </c>
      <c r="D1626" t="s">
        <v>19</v>
      </c>
      <c r="E1626" t="s">
        <v>19</v>
      </c>
      <c r="F1626">
        <v>12</v>
      </c>
      <c r="G1626">
        <v>38</v>
      </c>
      <c r="H1626">
        <v>0</v>
      </c>
      <c r="I1626">
        <v>0</v>
      </c>
      <c r="J1626">
        <v>3</v>
      </c>
      <c r="K1626">
        <v>1</v>
      </c>
      <c r="L1626" t="s">
        <v>20</v>
      </c>
      <c r="M1626" t="s">
        <v>60</v>
      </c>
      <c r="N1626" t="s">
        <v>43</v>
      </c>
      <c r="O1626" t="s">
        <v>22</v>
      </c>
      <c r="P1626" t="s">
        <v>23</v>
      </c>
      <c r="Q1626" t="s">
        <v>24</v>
      </c>
    </row>
    <row r="1627" spans="1:17" x14ac:dyDescent="0.2">
      <c r="A1627" s="2">
        <v>35253</v>
      </c>
      <c r="B1627" t="s">
        <v>81</v>
      </c>
      <c r="C1627" t="s">
        <v>101</v>
      </c>
      <c r="D1627" t="s">
        <v>50</v>
      </c>
      <c r="E1627" t="s">
        <v>50</v>
      </c>
      <c r="F1627">
        <v>124</v>
      </c>
      <c r="G1627">
        <v>77</v>
      </c>
      <c r="H1627">
        <v>0</v>
      </c>
      <c r="I1627">
        <v>0</v>
      </c>
      <c r="J1627">
        <v>1</v>
      </c>
      <c r="K1627">
        <v>1</v>
      </c>
      <c r="L1627" t="s">
        <v>361</v>
      </c>
      <c r="M1627" t="s">
        <v>633</v>
      </c>
      <c r="N1627" t="s">
        <v>81</v>
      </c>
      <c r="O1627" t="s">
        <v>22</v>
      </c>
      <c r="P1627" t="s">
        <v>23</v>
      </c>
      <c r="Q1627" t="s">
        <v>30</v>
      </c>
    </row>
    <row r="1628" spans="1:17" x14ac:dyDescent="0.2">
      <c r="A1628" s="2">
        <v>35253</v>
      </c>
      <c r="B1628" t="s">
        <v>42</v>
      </c>
      <c r="C1628" t="s">
        <v>39</v>
      </c>
      <c r="D1628" t="s">
        <v>19</v>
      </c>
      <c r="E1628" t="s">
        <v>19</v>
      </c>
      <c r="F1628">
        <v>78</v>
      </c>
      <c r="G1628">
        <v>15</v>
      </c>
      <c r="H1628">
        <v>0</v>
      </c>
      <c r="I1628">
        <v>0</v>
      </c>
      <c r="J1628">
        <v>0</v>
      </c>
      <c r="K1628">
        <v>0</v>
      </c>
      <c r="L1628" t="s">
        <v>20</v>
      </c>
      <c r="M1628" t="s">
        <v>44</v>
      </c>
      <c r="N1628" t="s">
        <v>42</v>
      </c>
      <c r="O1628" t="s">
        <v>22</v>
      </c>
      <c r="P1628" t="s">
        <v>23</v>
      </c>
      <c r="Q1628" t="s">
        <v>30</v>
      </c>
    </row>
    <row r="1629" spans="1:17" x14ac:dyDescent="0.2">
      <c r="A1629" s="2">
        <v>35253</v>
      </c>
      <c r="B1629" t="s">
        <v>443</v>
      </c>
      <c r="C1629" t="s">
        <v>629</v>
      </c>
      <c r="D1629" t="s">
        <v>115</v>
      </c>
      <c r="E1629" t="s">
        <v>36</v>
      </c>
      <c r="F1629">
        <v>99</v>
      </c>
      <c r="G1629">
        <v>168</v>
      </c>
      <c r="H1629">
        <v>0</v>
      </c>
      <c r="I1629">
        <v>0</v>
      </c>
      <c r="J1629">
        <v>5</v>
      </c>
      <c r="K1629">
        <v>2</v>
      </c>
      <c r="L1629" t="s">
        <v>570</v>
      </c>
      <c r="M1629" t="s">
        <v>443</v>
      </c>
      <c r="N1629" t="s">
        <v>443</v>
      </c>
      <c r="O1629" t="s">
        <v>22</v>
      </c>
      <c r="P1629" t="s">
        <v>23</v>
      </c>
      <c r="Q1629" t="s">
        <v>24</v>
      </c>
    </row>
    <row r="1630" spans="1:17" x14ac:dyDescent="0.2">
      <c r="A1630" s="2">
        <v>35254</v>
      </c>
      <c r="B1630" t="s">
        <v>101</v>
      </c>
      <c r="C1630" t="s">
        <v>73</v>
      </c>
      <c r="D1630" t="s">
        <v>50</v>
      </c>
      <c r="E1630" t="s">
        <v>50</v>
      </c>
      <c r="F1630">
        <v>77</v>
      </c>
      <c r="G1630">
        <v>65</v>
      </c>
      <c r="H1630">
        <v>0</v>
      </c>
      <c r="I1630">
        <v>0</v>
      </c>
      <c r="J1630">
        <v>1</v>
      </c>
      <c r="K1630">
        <v>2</v>
      </c>
      <c r="L1630" t="s">
        <v>361</v>
      </c>
      <c r="M1630" t="s">
        <v>633</v>
      </c>
      <c r="N1630" t="s">
        <v>81</v>
      </c>
      <c r="O1630" t="s">
        <v>122</v>
      </c>
      <c r="P1630" t="s">
        <v>23</v>
      </c>
      <c r="Q1630" t="s">
        <v>41</v>
      </c>
    </row>
    <row r="1631" spans="1:17" x14ac:dyDescent="0.2">
      <c r="A1631" s="2">
        <v>35254</v>
      </c>
      <c r="B1631" t="s">
        <v>250</v>
      </c>
      <c r="C1631" t="s">
        <v>211</v>
      </c>
      <c r="D1631" t="s">
        <v>36</v>
      </c>
      <c r="E1631" t="s">
        <v>36</v>
      </c>
      <c r="F1631">
        <v>100</v>
      </c>
      <c r="G1631">
        <v>68</v>
      </c>
      <c r="H1631">
        <v>0</v>
      </c>
      <c r="I1631">
        <v>0</v>
      </c>
      <c r="J1631">
        <v>1</v>
      </c>
      <c r="K1631">
        <v>0</v>
      </c>
      <c r="L1631" t="s">
        <v>28</v>
      </c>
      <c r="M1631" t="s">
        <v>634</v>
      </c>
      <c r="N1631" t="s">
        <v>250</v>
      </c>
      <c r="O1631" t="s">
        <v>22</v>
      </c>
      <c r="P1631" t="s">
        <v>23</v>
      </c>
      <c r="Q1631" t="s">
        <v>24</v>
      </c>
    </row>
    <row r="1632" spans="1:17" x14ac:dyDescent="0.2">
      <c r="A1632" s="2">
        <v>35255</v>
      </c>
      <c r="B1632" t="s">
        <v>213</v>
      </c>
      <c r="C1632" t="s">
        <v>629</v>
      </c>
      <c r="D1632" t="s">
        <v>115</v>
      </c>
      <c r="E1632" t="s">
        <v>36</v>
      </c>
      <c r="F1632">
        <v>111</v>
      </c>
      <c r="G1632">
        <v>168</v>
      </c>
      <c r="H1632">
        <v>0</v>
      </c>
      <c r="I1632">
        <v>0</v>
      </c>
      <c r="J1632">
        <v>4</v>
      </c>
      <c r="K1632">
        <v>1</v>
      </c>
      <c r="L1632" t="s">
        <v>570</v>
      </c>
      <c r="M1632" t="s">
        <v>443</v>
      </c>
      <c r="N1632" t="s">
        <v>443</v>
      </c>
      <c r="O1632" t="s">
        <v>122</v>
      </c>
      <c r="P1632" t="s">
        <v>23</v>
      </c>
      <c r="Q1632" t="s">
        <v>24</v>
      </c>
    </row>
    <row r="1633" spans="1:17" x14ac:dyDescent="0.2">
      <c r="A1633" s="2">
        <v>35255</v>
      </c>
      <c r="B1633" t="s">
        <v>81</v>
      </c>
      <c r="C1633" t="s">
        <v>73</v>
      </c>
      <c r="D1633" t="s">
        <v>50</v>
      </c>
      <c r="E1633" t="s">
        <v>50</v>
      </c>
      <c r="F1633">
        <v>124</v>
      </c>
      <c r="G1633">
        <v>65</v>
      </c>
      <c r="H1633">
        <v>0</v>
      </c>
      <c r="I1633">
        <v>0</v>
      </c>
      <c r="J1633">
        <v>1</v>
      </c>
      <c r="K1633">
        <v>1</v>
      </c>
      <c r="L1633" t="s">
        <v>361</v>
      </c>
      <c r="M1633" t="s">
        <v>633</v>
      </c>
      <c r="N1633" t="s">
        <v>81</v>
      </c>
      <c r="O1633" t="s">
        <v>22</v>
      </c>
      <c r="P1633" t="s">
        <v>23</v>
      </c>
      <c r="Q1633" t="s">
        <v>30</v>
      </c>
    </row>
    <row r="1634" spans="1:17" x14ac:dyDescent="0.2">
      <c r="A1634" s="2">
        <v>35255</v>
      </c>
      <c r="B1634" t="s">
        <v>443</v>
      </c>
      <c r="C1634" t="s">
        <v>114</v>
      </c>
      <c r="D1634" t="s">
        <v>115</v>
      </c>
      <c r="E1634" t="s">
        <v>115</v>
      </c>
      <c r="F1634">
        <v>99</v>
      </c>
      <c r="G1634">
        <v>61</v>
      </c>
      <c r="H1634">
        <v>0</v>
      </c>
      <c r="I1634">
        <v>0</v>
      </c>
      <c r="J1634">
        <v>2</v>
      </c>
      <c r="K1634">
        <v>2</v>
      </c>
      <c r="L1634" t="s">
        <v>570</v>
      </c>
      <c r="M1634" t="s">
        <v>443</v>
      </c>
      <c r="N1634" t="s">
        <v>443</v>
      </c>
      <c r="O1634" t="s">
        <v>22</v>
      </c>
      <c r="P1634" t="s">
        <v>23</v>
      </c>
      <c r="Q1634" t="s">
        <v>30</v>
      </c>
    </row>
    <row r="1635" spans="1:17" x14ac:dyDescent="0.2">
      <c r="A1635" s="2">
        <v>35256</v>
      </c>
      <c r="B1635" t="s">
        <v>250</v>
      </c>
      <c r="C1635" t="s">
        <v>211</v>
      </c>
      <c r="D1635" t="s">
        <v>36</v>
      </c>
      <c r="E1635" t="s">
        <v>36</v>
      </c>
      <c r="F1635">
        <v>100</v>
      </c>
      <c r="G1635">
        <v>68</v>
      </c>
      <c r="H1635">
        <v>0</v>
      </c>
      <c r="I1635">
        <v>0</v>
      </c>
      <c r="J1635">
        <v>1</v>
      </c>
      <c r="K1635">
        <v>1</v>
      </c>
      <c r="L1635" t="s">
        <v>28</v>
      </c>
      <c r="M1635" t="s">
        <v>635</v>
      </c>
      <c r="N1635" t="s">
        <v>250</v>
      </c>
      <c r="O1635" t="s">
        <v>22</v>
      </c>
      <c r="P1635" t="s">
        <v>23</v>
      </c>
      <c r="Q1635" t="s">
        <v>30</v>
      </c>
    </row>
    <row r="1636" spans="1:17" x14ac:dyDescent="0.2">
      <c r="A1636" s="2">
        <v>35258</v>
      </c>
      <c r="B1636" t="s">
        <v>560</v>
      </c>
      <c r="C1636" t="s">
        <v>469</v>
      </c>
      <c r="D1636" t="s">
        <v>50</v>
      </c>
      <c r="E1636" t="s">
        <v>115</v>
      </c>
      <c r="F1636">
        <v>157</v>
      </c>
      <c r="G1636">
        <v>142</v>
      </c>
      <c r="H1636">
        <v>0</v>
      </c>
      <c r="I1636">
        <v>0</v>
      </c>
      <c r="J1636">
        <v>0</v>
      </c>
      <c r="K1636">
        <v>1</v>
      </c>
      <c r="L1636" t="s">
        <v>570</v>
      </c>
      <c r="M1636" t="s">
        <v>626</v>
      </c>
      <c r="N1636" t="s">
        <v>560</v>
      </c>
      <c r="O1636" t="s">
        <v>22</v>
      </c>
      <c r="P1636" t="s">
        <v>23</v>
      </c>
      <c r="Q1636" t="s">
        <v>41</v>
      </c>
    </row>
    <row r="1637" spans="1:17" x14ac:dyDescent="0.2">
      <c r="A1637" s="2">
        <v>35263</v>
      </c>
      <c r="B1637" t="s">
        <v>182</v>
      </c>
      <c r="C1637" t="s">
        <v>18</v>
      </c>
      <c r="D1637" t="s">
        <v>115</v>
      </c>
      <c r="E1637" t="s">
        <v>19</v>
      </c>
      <c r="F1637">
        <v>54</v>
      </c>
      <c r="G1637">
        <v>38</v>
      </c>
      <c r="H1637">
        <v>0</v>
      </c>
      <c r="I1637">
        <v>0</v>
      </c>
      <c r="J1637">
        <v>1</v>
      </c>
      <c r="K1637">
        <v>1</v>
      </c>
      <c r="L1637" t="s">
        <v>28</v>
      </c>
      <c r="M1637" t="s">
        <v>536</v>
      </c>
      <c r="N1637" t="s">
        <v>182</v>
      </c>
      <c r="O1637" t="s">
        <v>22</v>
      </c>
      <c r="P1637" t="s">
        <v>23</v>
      </c>
      <c r="Q1637" t="s">
        <v>30</v>
      </c>
    </row>
    <row r="1638" spans="1:17" x14ac:dyDescent="0.2">
      <c r="A1638" s="2">
        <v>35265</v>
      </c>
      <c r="B1638" t="s">
        <v>469</v>
      </c>
      <c r="C1638" t="s">
        <v>166</v>
      </c>
      <c r="D1638" t="s">
        <v>115</v>
      </c>
      <c r="E1638" t="s">
        <v>115</v>
      </c>
      <c r="F1638">
        <v>142</v>
      </c>
      <c r="G1638">
        <v>86</v>
      </c>
      <c r="H1638">
        <v>0</v>
      </c>
      <c r="I1638">
        <v>0</v>
      </c>
      <c r="J1638">
        <v>3</v>
      </c>
      <c r="K1638">
        <v>1</v>
      </c>
      <c r="L1638" t="s">
        <v>570</v>
      </c>
      <c r="M1638" t="s">
        <v>470</v>
      </c>
      <c r="N1638" t="s">
        <v>469</v>
      </c>
      <c r="O1638" t="s">
        <v>22</v>
      </c>
      <c r="P1638" t="s">
        <v>23</v>
      </c>
      <c r="Q1638" t="s">
        <v>24</v>
      </c>
    </row>
    <row r="1639" spans="1:17" x14ac:dyDescent="0.2">
      <c r="A1639" s="2">
        <v>35267</v>
      </c>
      <c r="B1639" t="s">
        <v>531</v>
      </c>
      <c r="C1639" t="s">
        <v>32</v>
      </c>
      <c r="D1639" t="s">
        <v>27</v>
      </c>
      <c r="E1639" t="s">
        <v>19</v>
      </c>
      <c r="F1639">
        <v>121</v>
      </c>
      <c r="G1639">
        <v>125</v>
      </c>
      <c r="H1639">
        <v>0</v>
      </c>
      <c r="I1639">
        <v>0</v>
      </c>
      <c r="J1639">
        <v>0</v>
      </c>
      <c r="K1639">
        <v>2</v>
      </c>
      <c r="L1639" t="s">
        <v>28</v>
      </c>
      <c r="M1639" t="s">
        <v>534</v>
      </c>
      <c r="N1639" t="s">
        <v>531</v>
      </c>
      <c r="O1639" t="s">
        <v>22</v>
      </c>
      <c r="P1639" t="s">
        <v>23</v>
      </c>
      <c r="Q1639" t="s">
        <v>41</v>
      </c>
    </row>
    <row r="1640" spans="1:17" x14ac:dyDescent="0.2">
      <c r="A1640" s="2">
        <v>35270</v>
      </c>
      <c r="B1640" t="s">
        <v>304</v>
      </c>
      <c r="C1640" t="s">
        <v>531</v>
      </c>
      <c r="D1640" t="s">
        <v>27</v>
      </c>
      <c r="E1640" t="s">
        <v>27</v>
      </c>
      <c r="F1640">
        <v>49</v>
      </c>
      <c r="G1640">
        <v>121</v>
      </c>
      <c r="H1640">
        <v>0</v>
      </c>
      <c r="I1640">
        <v>0</v>
      </c>
      <c r="J1640">
        <v>1</v>
      </c>
      <c r="K1640">
        <v>1</v>
      </c>
      <c r="L1640" t="s">
        <v>28</v>
      </c>
      <c r="M1640" t="s">
        <v>636</v>
      </c>
      <c r="N1640" t="s">
        <v>304</v>
      </c>
      <c r="O1640" t="s">
        <v>22</v>
      </c>
      <c r="P1640" t="s">
        <v>23</v>
      </c>
      <c r="Q1640" t="s">
        <v>30</v>
      </c>
    </row>
    <row r="1641" spans="1:17" x14ac:dyDescent="0.2">
      <c r="A1641" s="2">
        <v>35272</v>
      </c>
      <c r="B1641" t="s">
        <v>38</v>
      </c>
      <c r="C1641" t="s">
        <v>17</v>
      </c>
      <c r="D1641" t="s">
        <v>19</v>
      </c>
      <c r="E1641" t="s">
        <v>19</v>
      </c>
      <c r="F1641">
        <v>63</v>
      </c>
      <c r="G1641">
        <v>36</v>
      </c>
      <c r="H1641">
        <v>0</v>
      </c>
      <c r="I1641">
        <v>0</v>
      </c>
      <c r="J1641">
        <v>2</v>
      </c>
      <c r="K1641">
        <v>0</v>
      </c>
      <c r="L1641" t="s">
        <v>28</v>
      </c>
      <c r="M1641" t="s">
        <v>40</v>
      </c>
      <c r="N1641" t="s">
        <v>38</v>
      </c>
      <c r="O1641" t="s">
        <v>22</v>
      </c>
      <c r="P1641" t="s">
        <v>23</v>
      </c>
      <c r="Q1641" t="s">
        <v>24</v>
      </c>
    </row>
    <row r="1642" spans="1:17" x14ac:dyDescent="0.2">
      <c r="A1642" s="2">
        <v>35274</v>
      </c>
      <c r="B1642" t="s">
        <v>304</v>
      </c>
      <c r="C1642" t="s">
        <v>282</v>
      </c>
      <c r="D1642" t="s">
        <v>27</v>
      </c>
      <c r="E1642" t="s">
        <v>19</v>
      </c>
      <c r="F1642">
        <v>49</v>
      </c>
      <c r="G1642">
        <v>34</v>
      </c>
      <c r="H1642">
        <v>0</v>
      </c>
      <c r="I1642">
        <v>0</v>
      </c>
      <c r="J1642">
        <v>0</v>
      </c>
      <c r="K1642">
        <v>0</v>
      </c>
      <c r="L1642" t="s">
        <v>28</v>
      </c>
      <c r="M1642" t="s">
        <v>636</v>
      </c>
      <c r="N1642" t="s">
        <v>304</v>
      </c>
      <c r="O1642" t="s">
        <v>22</v>
      </c>
      <c r="P1642" t="s">
        <v>23</v>
      </c>
      <c r="Q1642" t="s">
        <v>30</v>
      </c>
    </row>
    <row r="1643" spans="1:17" x14ac:dyDescent="0.2">
      <c r="A1643" s="2">
        <v>35274</v>
      </c>
      <c r="B1643" t="s">
        <v>185</v>
      </c>
      <c r="C1643" t="s">
        <v>531</v>
      </c>
      <c r="D1643" t="s">
        <v>27</v>
      </c>
      <c r="E1643" t="s">
        <v>27</v>
      </c>
      <c r="F1643">
        <v>45</v>
      </c>
      <c r="G1643">
        <v>121</v>
      </c>
      <c r="H1643">
        <v>0</v>
      </c>
      <c r="I1643">
        <v>0</v>
      </c>
      <c r="J1643">
        <v>0</v>
      </c>
      <c r="K1643">
        <v>0</v>
      </c>
      <c r="L1643" t="s">
        <v>28</v>
      </c>
      <c r="M1643" t="s">
        <v>412</v>
      </c>
      <c r="N1643" t="s">
        <v>185</v>
      </c>
      <c r="O1643" t="s">
        <v>22</v>
      </c>
      <c r="P1643" t="s">
        <v>23</v>
      </c>
      <c r="Q1643" t="s">
        <v>30</v>
      </c>
    </row>
    <row r="1644" spans="1:17" x14ac:dyDescent="0.2">
      <c r="A1644" s="2">
        <v>35276</v>
      </c>
      <c r="B1644" t="s">
        <v>531</v>
      </c>
      <c r="C1644" t="s">
        <v>282</v>
      </c>
      <c r="D1644" t="s">
        <v>27</v>
      </c>
      <c r="E1644" t="s">
        <v>19</v>
      </c>
      <c r="F1644">
        <v>121</v>
      </c>
      <c r="G1644">
        <v>34</v>
      </c>
      <c r="H1644">
        <v>0</v>
      </c>
      <c r="I1644">
        <v>0</v>
      </c>
      <c r="J1644">
        <v>1</v>
      </c>
      <c r="K1644">
        <v>0</v>
      </c>
      <c r="L1644" t="s">
        <v>28</v>
      </c>
      <c r="M1644" t="s">
        <v>534</v>
      </c>
      <c r="N1644" t="s">
        <v>531</v>
      </c>
      <c r="O1644" t="s">
        <v>22</v>
      </c>
      <c r="P1644" t="s">
        <v>23</v>
      </c>
      <c r="Q1644" t="s">
        <v>24</v>
      </c>
    </row>
    <row r="1645" spans="1:17" x14ac:dyDescent="0.2">
      <c r="A1645" s="2">
        <v>35277</v>
      </c>
      <c r="B1645" t="s">
        <v>317</v>
      </c>
      <c r="C1645" t="s">
        <v>73</v>
      </c>
      <c r="D1645" t="s">
        <v>50</v>
      </c>
      <c r="E1645" t="s">
        <v>50</v>
      </c>
      <c r="F1645">
        <v>92</v>
      </c>
      <c r="G1645">
        <v>65</v>
      </c>
      <c r="H1645">
        <v>0</v>
      </c>
      <c r="I1645">
        <v>0</v>
      </c>
      <c r="J1645">
        <v>2</v>
      </c>
      <c r="K1645">
        <v>2</v>
      </c>
      <c r="L1645" t="s">
        <v>28</v>
      </c>
      <c r="M1645" t="s">
        <v>394</v>
      </c>
      <c r="N1645" t="s">
        <v>317</v>
      </c>
      <c r="O1645" t="s">
        <v>22</v>
      </c>
      <c r="P1645" t="s">
        <v>23</v>
      </c>
      <c r="Q1645" t="s">
        <v>30</v>
      </c>
    </row>
    <row r="1646" spans="1:17" x14ac:dyDescent="0.2">
      <c r="A1646" s="2">
        <v>35281</v>
      </c>
      <c r="B1646" t="s">
        <v>131</v>
      </c>
      <c r="C1646" t="s">
        <v>304</v>
      </c>
      <c r="D1646" t="s">
        <v>27</v>
      </c>
      <c r="E1646" t="s">
        <v>27</v>
      </c>
      <c r="F1646">
        <v>93</v>
      </c>
      <c r="G1646">
        <v>49</v>
      </c>
      <c r="H1646">
        <v>0</v>
      </c>
      <c r="I1646">
        <v>0</v>
      </c>
      <c r="J1646">
        <v>1</v>
      </c>
      <c r="K1646">
        <v>1</v>
      </c>
      <c r="L1646" t="s">
        <v>28</v>
      </c>
      <c r="M1646" t="s">
        <v>637</v>
      </c>
      <c r="N1646" t="s">
        <v>131</v>
      </c>
      <c r="O1646" t="s">
        <v>22</v>
      </c>
      <c r="P1646" t="s">
        <v>23</v>
      </c>
      <c r="Q1646" t="s">
        <v>30</v>
      </c>
    </row>
    <row r="1647" spans="1:17" x14ac:dyDescent="0.2">
      <c r="A1647" s="2">
        <v>35281</v>
      </c>
      <c r="B1647" t="s">
        <v>555</v>
      </c>
      <c r="C1647" t="s">
        <v>531</v>
      </c>
      <c r="D1647" t="s">
        <v>27</v>
      </c>
      <c r="E1647" t="s">
        <v>27</v>
      </c>
      <c r="F1647">
        <v>108</v>
      </c>
      <c r="G1647">
        <v>121</v>
      </c>
      <c r="H1647">
        <v>0</v>
      </c>
      <c r="I1647">
        <v>0</v>
      </c>
      <c r="J1647">
        <v>1</v>
      </c>
      <c r="K1647">
        <v>0</v>
      </c>
      <c r="L1647" t="s">
        <v>28</v>
      </c>
      <c r="M1647" t="s">
        <v>555</v>
      </c>
      <c r="N1647" t="s">
        <v>555</v>
      </c>
      <c r="O1647" t="s">
        <v>22</v>
      </c>
      <c r="P1647" t="s">
        <v>23</v>
      </c>
      <c r="Q1647" t="s">
        <v>24</v>
      </c>
    </row>
    <row r="1648" spans="1:17" x14ac:dyDescent="0.2">
      <c r="A1648" s="2">
        <v>35281</v>
      </c>
      <c r="B1648" t="s">
        <v>425</v>
      </c>
      <c r="C1648" t="s">
        <v>638</v>
      </c>
      <c r="D1648" t="s">
        <v>115</v>
      </c>
      <c r="E1648" t="s">
        <v>115</v>
      </c>
      <c r="F1648">
        <v>130</v>
      </c>
      <c r="G1648">
        <v>180</v>
      </c>
      <c r="H1648">
        <v>0</v>
      </c>
      <c r="I1648">
        <v>0</v>
      </c>
      <c r="J1648">
        <v>4</v>
      </c>
      <c r="K1648">
        <v>1</v>
      </c>
      <c r="L1648" t="s">
        <v>570</v>
      </c>
      <c r="M1648" t="s">
        <v>426</v>
      </c>
      <c r="N1648" t="s">
        <v>425</v>
      </c>
      <c r="O1648" t="s">
        <v>22</v>
      </c>
      <c r="P1648" t="s">
        <v>23</v>
      </c>
      <c r="Q1648" t="s">
        <v>24</v>
      </c>
    </row>
    <row r="1649" spans="1:17" x14ac:dyDescent="0.2">
      <c r="A1649" s="2">
        <v>35284</v>
      </c>
      <c r="B1649" t="s">
        <v>531</v>
      </c>
      <c r="C1649" t="s">
        <v>304</v>
      </c>
      <c r="D1649" t="s">
        <v>27</v>
      </c>
      <c r="E1649" t="s">
        <v>27</v>
      </c>
      <c r="F1649">
        <v>121</v>
      </c>
      <c r="G1649">
        <v>49</v>
      </c>
      <c r="H1649">
        <v>0</v>
      </c>
      <c r="I1649">
        <v>0</v>
      </c>
      <c r="J1649">
        <v>2</v>
      </c>
      <c r="K1649">
        <v>1</v>
      </c>
      <c r="L1649" t="s">
        <v>28</v>
      </c>
      <c r="M1649" t="s">
        <v>534</v>
      </c>
      <c r="N1649" t="s">
        <v>531</v>
      </c>
      <c r="O1649" t="s">
        <v>22</v>
      </c>
      <c r="P1649" t="s">
        <v>23</v>
      </c>
      <c r="Q1649" t="s">
        <v>24</v>
      </c>
    </row>
    <row r="1650" spans="1:17" x14ac:dyDescent="0.2">
      <c r="A1650" s="2">
        <v>35285</v>
      </c>
      <c r="B1650" t="s">
        <v>471</v>
      </c>
      <c r="C1650" t="s">
        <v>197</v>
      </c>
      <c r="D1650" t="s">
        <v>36</v>
      </c>
      <c r="E1650" t="s">
        <v>36</v>
      </c>
      <c r="F1650">
        <v>165</v>
      </c>
      <c r="G1650">
        <v>95</v>
      </c>
      <c r="H1650">
        <v>0</v>
      </c>
      <c r="I1650">
        <v>0</v>
      </c>
      <c r="J1650">
        <v>4</v>
      </c>
      <c r="K1650">
        <v>1</v>
      </c>
      <c r="L1650" t="s">
        <v>62</v>
      </c>
      <c r="M1650" t="s">
        <v>639</v>
      </c>
      <c r="N1650" t="s">
        <v>471</v>
      </c>
      <c r="O1650" t="s">
        <v>22</v>
      </c>
      <c r="P1650" t="s">
        <v>23</v>
      </c>
      <c r="Q1650" t="s">
        <v>24</v>
      </c>
    </row>
    <row r="1651" spans="1:17" x14ac:dyDescent="0.2">
      <c r="A1651" s="2">
        <v>35285</v>
      </c>
      <c r="B1651" t="s">
        <v>182</v>
      </c>
      <c r="C1651" t="s">
        <v>38</v>
      </c>
      <c r="D1651" t="s">
        <v>115</v>
      </c>
      <c r="E1651" t="s">
        <v>19</v>
      </c>
      <c r="F1651">
        <v>54</v>
      </c>
      <c r="G1651">
        <v>63</v>
      </c>
      <c r="H1651">
        <v>0</v>
      </c>
      <c r="I1651">
        <v>0</v>
      </c>
      <c r="J1651">
        <v>0</v>
      </c>
      <c r="K1651">
        <v>2</v>
      </c>
      <c r="L1651" t="s">
        <v>28</v>
      </c>
      <c r="M1651" t="s">
        <v>536</v>
      </c>
      <c r="N1651" t="s">
        <v>182</v>
      </c>
      <c r="O1651" t="s">
        <v>22</v>
      </c>
      <c r="P1651" t="s">
        <v>23</v>
      </c>
      <c r="Q1651" t="s">
        <v>41</v>
      </c>
    </row>
    <row r="1652" spans="1:17" x14ac:dyDescent="0.2">
      <c r="A1652" s="2">
        <v>35285</v>
      </c>
      <c r="B1652" t="s">
        <v>133</v>
      </c>
      <c r="C1652" t="s">
        <v>638</v>
      </c>
      <c r="D1652" t="s">
        <v>115</v>
      </c>
      <c r="E1652" t="s">
        <v>115</v>
      </c>
      <c r="F1652">
        <v>53</v>
      </c>
      <c r="G1652">
        <v>180</v>
      </c>
      <c r="H1652">
        <v>0</v>
      </c>
      <c r="I1652">
        <v>0</v>
      </c>
      <c r="J1652">
        <v>4</v>
      </c>
      <c r="K1652">
        <v>0</v>
      </c>
      <c r="L1652" t="s">
        <v>570</v>
      </c>
      <c r="M1652" t="s">
        <v>426</v>
      </c>
      <c r="N1652" t="s">
        <v>425</v>
      </c>
      <c r="O1652" t="s">
        <v>122</v>
      </c>
      <c r="P1652" t="s">
        <v>23</v>
      </c>
      <c r="Q1652" t="s">
        <v>24</v>
      </c>
    </row>
    <row r="1653" spans="1:17" x14ac:dyDescent="0.2">
      <c r="A1653" s="2">
        <v>35286</v>
      </c>
      <c r="B1653" t="s">
        <v>177</v>
      </c>
      <c r="C1653" t="s">
        <v>463</v>
      </c>
      <c r="D1653" t="s">
        <v>115</v>
      </c>
      <c r="E1653" t="s">
        <v>115</v>
      </c>
      <c r="F1653">
        <v>152</v>
      </c>
      <c r="G1653">
        <v>167</v>
      </c>
      <c r="H1653">
        <v>0</v>
      </c>
      <c r="I1653">
        <v>0</v>
      </c>
      <c r="J1653">
        <v>4</v>
      </c>
      <c r="K1653">
        <v>0</v>
      </c>
      <c r="L1653" t="s">
        <v>570</v>
      </c>
      <c r="M1653" t="s">
        <v>640</v>
      </c>
      <c r="N1653" t="s">
        <v>177</v>
      </c>
      <c r="O1653" t="s">
        <v>22</v>
      </c>
      <c r="P1653" t="s">
        <v>23</v>
      </c>
      <c r="Q1653" t="s">
        <v>24</v>
      </c>
    </row>
    <row r="1654" spans="1:17" x14ac:dyDescent="0.2">
      <c r="A1654" s="2">
        <v>35288</v>
      </c>
      <c r="B1654" t="s">
        <v>351</v>
      </c>
      <c r="C1654" t="s">
        <v>352</v>
      </c>
      <c r="D1654" t="s">
        <v>36</v>
      </c>
      <c r="E1654" t="s">
        <v>36</v>
      </c>
      <c r="F1654">
        <v>163</v>
      </c>
      <c r="G1654">
        <v>109</v>
      </c>
      <c r="H1654">
        <v>0</v>
      </c>
      <c r="I1654">
        <v>0</v>
      </c>
      <c r="J1654">
        <v>0</v>
      </c>
      <c r="K1654">
        <v>0</v>
      </c>
      <c r="L1654" t="s">
        <v>62</v>
      </c>
      <c r="M1654" t="s">
        <v>353</v>
      </c>
      <c r="N1654" t="s">
        <v>351</v>
      </c>
      <c r="O1654" t="s">
        <v>22</v>
      </c>
      <c r="P1654" t="s">
        <v>23</v>
      </c>
      <c r="Q1654" t="s">
        <v>30</v>
      </c>
    </row>
    <row r="1655" spans="1:17" x14ac:dyDescent="0.2">
      <c r="A1655" s="2">
        <v>35288</v>
      </c>
      <c r="B1655" t="s">
        <v>61</v>
      </c>
      <c r="C1655" t="s">
        <v>365</v>
      </c>
      <c r="D1655" t="s">
        <v>36</v>
      </c>
      <c r="E1655" t="s">
        <v>36</v>
      </c>
      <c r="F1655">
        <v>103</v>
      </c>
      <c r="G1655">
        <v>97</v>
      </c>
      <c r="H1655">
        <v>0</v>
      </c>
      <c r="I1655">
        <v>0</v>
      </c>
      <c r="J1655">
        <v>0</v>
      </c>
      <c r="K1655">
        <v>0</v>
      </c>
      <c r="L1655" t="s">
        <v>62</v>
      </c>
      <c r="M1655" t="s">
        <v>63</v>
      </c>
      <c r="N1655" t="s">
        <v>61</v>
      </c>
      <c r="O1655" t="s">
        <v>22</v>
      </c>
      <c r="P1655" t="s">
        <v>23</v>
      </c>
      <c r="Q1655" t="s">
        <v>30</v>
      </c>
    </row>
    <row r="1656" spans="1:17" x14ac:dyDescent="0.2">
      <c r="A1656" s="2">
        <v>35288</v>
      </c>
      <c r="B1656" t="s">
        <v>304</v>
      </c>
      <c r="C1656" t="s">
        <v>131</v>
      </c>
      <c r="D1656" t="s">
        <v>27</v>
      </c>
      <c r="E1656" t="s">
        <v>27</v>
      </c>
      <c r="F1656">
        <v>49</v>
      </c>
      <c r="G1656">
        <v>93</v>
      </c>
      <c r="H1656">
        <v>0</v>
      </c>
      <c r="I1656">
        <v>0</v>
      </c>
      <c r="J1656">
        <v>0</v>
      </c>
      <c r="K1656">
        <v>0</v>
      </c>
      <c r="L1656" t="s">
        <v>28</v>
      </c>
      <c r="M1656" t="s">
        <v>636</v>
      </c>
      <c r="N1656" t="s">
        <v>304</v>
      </c>
      <c r="O1656" t="s">
        <v>22</v>
      </c>
      <c r="P1656" t="s">
        <v>23</v>
      </c>
      <c r="Q1656" t="s">
        <v>30</v>
      </c>
    </row>
    <row r="1657" spans="1:17" x14ac:dyDescent="0.2">
      <c r="A1657" s="2">
        <v>35288</v>
      </c>
      <c r="B1657" t="s">
        <v>164</v>
      </c>
      <c r="C1657" t="s">
        <v>463</v>
      </c>
      <c r="D1657" t="s">
        <v>115</v>
      </c>
      <c r="E1657" t="s">
        <v>115</v>
      </c>
      <c r="F1657">
        <v>139</v>
      </c>
      <c r="G1657">
        <v>167</v>
      </c>
      <c r="H1657">
        <v>0</v>
      </c>
      <c r="I1657">
        <v>0</v>
      </c>
      <c r="J1657">
        <v>3</v>
      </c>
      <c r="K1657">
        <v>0</v>
      </c>
      <c r="L1657" t="s">
        <v>570</v>
      </c>
      <c r="M1657" t="s">
        <v>640</v>
      </c>
      <c r="N1657" t="s">
        <v>177</v>
      </c>
      <c r="O1657" t="s">
        <v>122</v>
      </c>
      <c r="P1657" t="s">
        <v>23</v>
      </c>
      <c r="Q1657" t="s">
        <v>24</v>
      </c>
    </row>
    <row r="1658" spans="1:17" x14ac:dyDescent="0.2">
      <c r="A1658" s="2">
        <v>35288</v>
      </c>
      <c r="B1658" t="s">
        <v>404</v>
      </c>
      <c r="C1658" t="s">
        <v>419</v>
      </c>
      <c r="D1658" t="s">
        <v>36</v>
      </c>
      <c r="E1658" t="s">
        <v>36</v>
      </c>
      <c r="F1658">
        <v>154</v>
      </c>
      <c r="G1658">
        <v>178</v>
      </c>
      <c r="H1658">
        <v>0</v>
      </c>
      <c r="I1658">
        <v>0</v>
      </c>
      <c r="J1658">
        <v>1</v>
      </c>
      <c r="K1658">
        <v>0</v>
      </c>
      <c r="L1658" t="s">
        <v>62</v>
      </c>
      <c r="M1658" t="s">
        <v>430</v>
      </c>
      <c r="N1658" t="s">
        <v>404</v>
      </c>
      <c r="O1658" t="s">
        <v>22</v>
      </c>
      <c r="P1658" t="s">
        <v>23</v>
      </c>
      <c r="Q1658" t="s">
        <v>24</v>
      </c>
    </row>
    <row r="1659" spans="1:17" x14ac:dyDescent="0.2">
      <c r="A1659" s="2">
        <v>35288</v>
      </c>
      <c r="B1659" t="s">
        <v>208</v>
      </c>
      <c r="C1659" t="s">
        <v>374</v>
      </c>
      <c r="D1659" t="s">
        <v>36</v>
      </c>
      <c r="E1659" t="s">
        <v>36</v>
      </c>
      <c r="F1659">
        <v>90</v>
      </c>
      <c r="G1659">
        <v>106</v>
      </c>
      <c r="H1659">
        <v>0</v>
      </c>
      <c r="I1659">
        <v>0</v>
      </c>
      <c r="J1659">
        <v>1</v>
      </c>
      <c r="K1659">
        <v>1</v>
      </c>
      <c r="L1659" t="s">
        <v>62</v>
      </c>
      <c r="M1659" t="s">
        <v>398</v>
      </c>
      <c r="N1659" t="s">
        <v>208</v>
      </c>
      <c r="O1659" t="s">
        <v>22</v>
      </c>
      <c r="P1659" t="s">
        <v>23</v>
      </c>
      <c r="Q1659" t="s">
        <v>30</v>
      </c>
    </row>
    <row r="1660" spans="1:17" x14ac:dyDescent="0.2">
      <c r="A1660" s="2">
        <v>35288</v>
      </c>
      <c r="B1660" t="s">
        <v>425</v>
      </c>
      <c r="C1660" t="s">
        <v>133</v>
      </c>
      <c r="D1660" t="s">
        <v>115</v>
      </c>
      <c r="E1660" t="s">
        <v>115</v>
      </c>
      <c r="F1660">
        <v>130</v>
      </c>
      <c r="G1660">
        <v>53</v>
      </c>
      <c r="H1660">
        <v>0</v>
      </c>
      <c r="I1660">
        <v>0</v>
      </c>
      <c r="J1660">
        <v>0</v>
      </c>
      <c r="K1660">
        <v>4</v>
      </c>
      <c r="L1660" t="s">
        <v>570</v>
      </c>
      <c r="M1660" t="s">
        <v>426</v>
      </c>
      <c r="N1660" t="s">
        <v>425</v>
      </c>
      <c r="O1660" t="s">
        <v>22</v>
      </c>
      <c r="P1660" t="s">
        <v>23</v>
      </c>
      <c r="Q1660" t="s">
        <v>41</v>
      </c>
    </row>
    <row r="1661" spans="1:17" x14ac:dyDescent="0.2">
      <c r="A1661" s="2">
        <v>35290</v>
      </c>
      <c r="B1661" t="s">
        <v>177</v>
      </c>
      <c r="C1661" t="s">
        <v>164</v>
      </c>
      <c r="D1661" t="s">
        <v>115</v>
      </c>
      <c r="E1661" t="s">
        <v>115</v>
      </c>
      <c r="F1661">
        <v>152</v>
      </c>
      <c r="G1661">
        <v>139</v>
      </c>
      <c r="H1661">
        <v>0</v>
      </c>
      <c r="I1661">
        <v>0</v>
      </c>
      <c r="J1661">
        <v>0</v>
      </c>
      <c r="K1661">
        <v>1</v>
      </c>
      <c r="L1661" t="s">
        <v>570</v>
      </c>
      <c r="M1661" t="s">
        <v>640</v>
      </c>
      <c r="N1661" t="s">
        <v>177</v>
      </c>
      <c r="O1661" t="s">
        <v>22</v>
      </c>
      <c r="P1661" t="s">
        <v>23</v>
      </c>
      <c r="Q1661" t="s">
        <v>41</v>
      </c>
    </row>
    <row r="1662" spans="1:17" x14ac:dyDescent="0.2">
      <c r="A1662" s="2">
        <v>35290</v>
      </c>
      <c r="B1662" t="s">
        <v>168</v>
      </c>
      <c r="C1662" t="s">
        <v>73</v>
      </c>
      <c r="D1662" t="s">
        <v>50</v>
      </c>
      <c r="E1662" t="s">
        <v>50</v>
      </c>
      <c r="F1662">
        <v>83</v>
      </c>
      <c r="G1662">
        <v>65</v>
      </c>
      <c r="H1662">
        <v>0</v>
      </c>
      <c r="I1662">
        <v>0</v>
      </c>
      <c r="J1662">
        <v>5</v>
      </c>
      <c r="K1662">
        <v>2</v>
      </c>
      <c r="L1662" t="s">
        <v>28</v>
      </c>
      <c r="M1662" t="s">
        <v>318</v>
      </c>
      <c r="N1662" t="s">
        <v>168</v>
      </c>
      <c r="O1662" t="s">
        <v>22</v>
      </c>
      <c r="P1662" t="s">
        <v>23</v>
      </c>
      <c r="Q1662" t="s">
        <v>24</v>
      </c>
    </row>
    <row r="1663" spans="1:17" x14ac:dyDescent="0.2">
      <c r="A1663" s="2">
        <v>35291</v>
      </c>
      <c r="B1663" t="s">
        <v>153</v>
      </c>
      <c r="C1663" t="s">
        <v>85</v>
      </c>
      <c r="D1663" t="s">
        <v>50</v>
      </c>
      <c r="E1663" t="s">
        <v>50</v>
      </c>
      <c r="F1663">
        <v>35</v>
      </c>
      <c r="G1663">
        <v>102</v>
      </c>
      <c r="H1663">
        <v>0</v>
      </c>
      <c r="I1663">
        <v>0</v>
      </c>
      <c r="J1663">
        <v>2</v>
      </c>
      <c r="K1663">
        <v>1</v>
      </c>
      <c r="L1663" t="s">
        <v>28</v>
      </c>
      <c r="M1663" t="s">
        <v>191</v>
      </c>
      <c r="N1663" t="s">
        <v>153</v>
      </c>
      <c r="O1663" t="s">
        <v>22</v>
      </c>
      <c r="P1663" t="s">
        <v>23</v>
      </c>
      <c r="Q1663" t="s">
        <v>24</v>
      </c>
    </row>
    <row r="1664" spans="1:17" x14ac:dyDescent="0.2">
      <c r="A1664" s="2">
        <v>35291</v>
      </c>
      <c r="B1664" t="s">
        <v>304</v>
      </c>
      <c r="C1664" t="s">
        <v>210</v>
      </c>
      <c r="D1664" t="s">
        <v>27</v>
      </c>
      <c r="E1664" t="s">
        <v>27</v>
      </c>
      <c r="F1664">
        <v>49</v>
      </c>
      <c r="G1664">
        <v>76</v>
      </c>
      <c r="H1664">
        <v>0</v>
      </c>
      <c r="I1664">
        <v>0</v>
      </c>
      <c r="J1664">
        <v>2</v>
      </c>
      <c r="K1664">
        <v>1</v>
      </c>
      <c r="L1664" t="s">
        <v>28</v>
      </c>
      <c r="M1664" t="s">
        <v>628</v>
      </c>
      <c r="N1664" t="s">
        <v>304</v>
      </c>
      <c r="O1664" t="s">
        <v>22</v>
      </c>
      <c r="P1664" t="s">
        <v>23</v>
      </c>
      <c r="Q1664" t="s">
        <v>24</v>
      </c>
    </row>
    <row r="1665" spans="1:17" x14ac:dyDescent="0.2">
      <c r="A1665" s="2">
        <v>35291</v>
      </c>
      <c r="B1665" t="s">
        <v>94</v>
      </c>
      <c r="C1665" t="s">
        <v>176</v>
      </c>
      <c r="D1665" t="s">
        <v>50</v>
      </c>
      <c r="E1665" t="s">
        <v>115</v>
      </c>
      <c r="F1665">
        <v>87</v>
      </c>
      <c r="G1665">
        <v>67</v>
      </c>
      <c r="H1665">
        <v>0</v>
      </c>
      <c r="I1665">
        <v>0</v>
      </c>
      <c r="J1665">
        <v>3</v>
      </c>
      <c r="K1665">
        <v>1</v>
      </c>
      <c r="L1665" t="s">
        <v>28</v>
      </c>
      <c r="M1665" t="s">
        <v>515</v>
      </c>
      <c r="N1665" t="s">
        <v>94</v>
      </c>
      <c r="O1665" t="s">
        <v>22</v>
      </c>
      <c r="P1665" t="s">
        <v>23</v>
      </c>
      <c r="Q1665" t="s">
        <v>24</v>
      </c>
    </row>
    <row r="1666" spans="1:17" x14ac:dyDescent="0.2">
      <c r="A1666" s="2">
        <v>35291</v>
      </c>
      <c r="B1666" t="s">
        <v>76</v>
      </c>
      <c r="C1666" t="s">
        <v>184</v>
      </c>
      <c r="D1666" t="s">
        <v>50</v>
      </c>
      <c r="E1666" t="s">
        <v>50</v>
      </c>
      <c r="F1666">
        <v>52</v>
      </c>
      <c r="G1666">
        <v>107</v>
      </c>
      <c r="H1666">
        <v>0</v>
      </c>
      <c r="I1666">
        <v>0</v>
      </c>
      <c r="J1666">
        <v>2</v>
      </c>
      <c r="K1666">
        <v>1</v>
      </c>
      <c r="L1666" t="s">
        <v>28</v>
      </c>
      <c r="M1666" t="s">
        <v>78</v>
      </c>
      <c r="N1666" t="s">
        <v>76</v>
      </c>
      <c r="O1666" t="s">
        <v>22</v>
      </c>
      <c r="P1666" t="s">
        <v>23</v>
      </c>
      <c r="Q1666" t="s">
        <v>24</v>
      </c>
    </row>
    <row r="1667" spans="1:17" x14ac:dyDescent="0.2">
      <c r="A1667" s="2">
        <v>35291</v>
      </c>
      <c r="B1667" t="s">
        <v>101</v>
      </c>
      <c r="C1667" t="s">
        <v>70</v>
      </c>
      <c r="D1667" t="s">
        <v>50</v>
      </c>
      <c r="E1667" t="s">
        <v>50</v>
      </c>
      <c r="F1667">
        <v>77</v>
      </c>
      <c r="G1667">
        <v>73</v>
      </c>
      <c r="H1667">
        <v>0</v>
      </c>
      <c r="I1667">
        <v>0</v>
      </c>
      <c r="J1667">
        <v>0</v>
      </c>
      <c r="K1667">
        <v>0</v>
      </c>
      <c r="L1667" t="s">
        <v>28</v>
      </c>
      <c r="M1667" t="s">
        <v>331</v>
      </c>
      <c r="N1667" t="s">
        <v>101</v>
      </c>
      <c r="O1667" t="s">
        <v>22</v>
      </c>
      <c r="P1667" t="s">
        <v>23</v>
      </c>
      <c r="Q1667" t="s">
        <v>30</v>
      </c>
    </row>
    <row r="1668" spans="1:17" x14ac:dyDescent="0.2">
      <c r="A1668" s="2">
        <v>35291</v>
      </c>
      <c r="B1668" t="s">
        <v>531</v>
      </c>
      <c r="C1668" t="s">
        <v>555</v>
      </c>
      <c r="D1668" t="s">
        <v>27</v>
      </c>
      <c r="E1668" t="s">
        <v>27</v>
      </c>
      <c r="F1668">
        <v>121</v>
      </c>
      <c r="G1668">
        <v>108</v>
      </c>
      <c r="H1668">
        <v>0</v>
      </c>
      <c r="I1668">
        <v>0</v>
      </c>
      <c r="J1668">
        <v>1</v>
      </c>
      <c r="K1668">
        <v>0</v>
      </c>
      <c r="L1668" t="s">
        <v>28</v>
      </c>
      <c r="M1668" t="s">
        <v>534</v>
      </c>
      <c r="N1668" t="s">
        <v>531</v>
      </c>
      <c r="O1668" t="s">
        <v>22</v>
      </c>
      <c r="P1668" t="s">
        <v>23</v>
      </c>
      <c r="Q1668" t="s">
        <v>24</v>
      </c>
    </row>
    <row r="1669" spans="1:17" x14ac:dyDescent="0.2">
      <c r="A1669" s="2">
        <v>35291</v>
      </c>
      <c r="B1669" t="s">
        <v>42</v>
      </c>
      <c r="C1669" t="s">
        <v>131</v>
      </c>
      <c r="D1669" t="s">
        <v>19</v>
      </c>
      <c r="E1669" t="s">
        <v>27</v>
      </c>
      <c r="F1669">
        <v>78</v>
      </c>
      <c r="G1669">
        <v>93</v>
      </c>
      <c r="H1669">
        <v>0</v>
      </c>
      <c r="I1669">
        <v>0</v>
      </c>
      <c r="J1669">
        <v>3</v>
      </c>
      <c r="K1669">
        <v>0</v>
      </c>
      <c r="L1669" t="s">
        <v>28</v>
      </c>
      <c r="M1669" t="s">
        <v>641</v>
      </c>
      <c r="N1669" t="s">
        <v>42</v>
      </c>
      <c r="O1669" t="s">
        <v>22</v>
      </c>
      <c r="P1669" t="s">
        <v>23</v>
      </c>
      <c r="Q1669" t="s">
        <v>24</v>
      </c>
    </row>
    <row r="1670" spans="1:17" x14ac:dyDescent="0.2">
      <c r="A1670" s="2">
        <v>35291</v>
      </c>
      <c r="B1670" t="s">
        <v>92</v>
      </c>
      <c r="C1670" t="s">
        <v>123</v>
      </c>
      <c r="D1670" t="s">
        <v>50</v>
      </c>
      <c r="E1670" t="s">
        <v>50</v>
      </c>
      <c r="F1670">
        <v>23</v>
      </c>
      <c r="G1670">
        <v>48</v>
      </c>
      <c r="H1670">
        <v>0</v>
      </c>
      <c r="I1670">
        <v>0</v>
      </c>
      <c r="J1670">
        <v>2</v>
      </c>
      <c r="K1670">
        <v>0</v>
      </c>
      <c r="L1670" t="s">
        <v>28</v>
      </c>
      <c r="M1670" t="s">
        <v>124</v>
      </c>
      <c r="N1670" t="s">
        <v>92</v>
      </c>
      <c r="O1670" t="s">
        <v>22</v>
      </c>
      <c r="P1670" t="s">
        <v>23</v>
      </c>
      <c r="Q1670" t="s">
        <v>24</v>
      </c>
    </row>
    <row r="1671" spans="1:17" x14ac:dyDescent="0.2">
      <c r="A1671" s="2">
        <v>35291</v>
      </c>
      <c r="B1671" t="s">
        <v>52</v>
      </c>
      <c r="C1671" t="s">
        <v>72</v>
      </c>
      <c r="D1671" t="s">
        <v>50</v>
      </c>
      <c r="E1671" t="s">
        <v>50</v>
      </c>
      <c r="F1671">
        <v>7</v>
      </c>
      <c r="G1671">
        <v>10</v>
      </c>
      <c r="H1671">
        <v>0</v>
      </c>
      <c r="I1671">
        <v>0</v>
      </c>
      <c r="J1671">
        <v>0</v>
      </c>
      <c r="K1671">
        <v>1</v>
      </c>
      <c r="L1671" t="s">
        <v>28</v>
      </c>
      <c r="M1671" t="s">
        <v>522</v>
      </c>
      <c r="N1671" t="s">
        <v>52</v>
      </c>
      <c r="O1671" t="s">
        <v>22</v>
      </c>
      <c r="P1671" t="s">
        <v>23</v>
      </c>
      <c r="Q1671" t="s">
        <v>41</v>
      </c>
    </row>
    <row r="1672" spans="1:17" x14ac:dyDescent="0.2">
      <c r="A1672" s="2">
        <v>35291</v>
      </c>
      <c r="B1672" t="s">
        <v>180</v>
      </c>
      <c r="C1672" t="s">
        <v>384</v>
      </c>
      <c r="D1672" t="s">
        <v>50</v>
      </c>
      <c r="E1672" t="s">
        <v>50</v>
      </c>
      <c r="F1672">
        <v>31</v>
      </c>
      <c r="G1672">
        <v>115</v>
      </c>
      <c r="H1672">
        <v>0</v>
      </c>
      <c r="I1672">
        <v>0</v>
      </c>
      <c r="J1672">
        <v>2</v>
      </c>
      <c r="K1672">
        <v>0</v>
      </c>
      <c r="L1672" t="s">
        <v>28</v>
      </c>
      <c r="M1672" t="s">
        <v>181</v>
      </c>
      <c r="N1672" t="s">
        <v>180</v>
      </c>
      <c r="O1672" t="s">
        <v>22</v>
      </c>
      <c r="P1672" t="s">
        <v>23</v>
      </c>
      <c r="Q1672" t="s">
        <v>24</v>
      </c>
    </row>
    <row r="1673" spans="1:17" x14ac:dyDescent="0.2">
      <c r="A1673" s="2">
        <v>35293</v>
      </c>
      <c r="B1673" t="s">
        <v>31</v>
      </c>
      <c r="C1673" t="s">
        <v>131</v>
      </c>
      <c r="D1673" t="s">
        <v>19</v>
      </c>
      <c r="E1673" t="s">
        <v>27</v>
      </c>
      <c r="F1673">
        <v>32</v>
      </c>
      <c r="G1673">
        <v>93</v>
      </c>
      <c r="H1673">
        <v>0</v>
      </c>
      <c r="I1673">
        <v>0</v>
      </c>
      <c r="J1673">
        <v>1</v>
      </c>
      <c r="K1673">
        <v>1</v>
      </c>
      <c r="L1673" t="s">
        <v>28</v>
      </c>
      <c r="M1673" t="s">
        <v>642</v>
      </c>
      <c r="N1673" t="s">
        <v>31</v>
      </c>
      <c r="O1673" t="s">
        <v>22</v>
      </c>
      <c r="P1673" t="s">
        <v>23</v>
      </c>
      <c r="Q1673" t="s">
        <v>30</v>
      </c>
    </row>
    <row r="1674" spans="1:17" x14ac:dyDescent="0.2">
      <c r="A1674" s="2">
        <v>35294</v>
      </c>
      <c r="B1674" t="s">
        <v>617</v>
      </c>
      <c r="C1674" t="s">
        <v>208</v>
      </c>
      <c r="D1674" t="s">
        <v>36</v>
      </c>
      <c r="E1674" t="s">
        <v>36</v>
      </c>
      <c r="F1674">
        <v>164</v>
      </c>
      <c r="G1674">
        <v>90</v>
      </c>
      <c r="H1674">
        <v>0</v>
      </c>
      <c r="I1674">
        <v>0</v>
      </c>
      <c r="J1674">
        <v>0</v>
      </c>
      <c r="K1674">
        <v>0</v>
      </c>
      <c r="L1674" t="s">
        <v>28</v>
      </c>
      <c r="M1674" t="s">
        <v>618</v>
      </c>
      <c r="N1674" t="s">
        <v>617</v>
      </c>
      <c r="O1674" t="s">
        <v>22</v>
      </c>
      <c r="P1674" t="s">
        <v>23</v>
      </c>
      <c r="Q1674" t="s">
        <v>30</v>
      </c>
    </row>
    <row r="1675" spans="1:17" x14ac:dyDescent="0.2">
      <c r="A1675" s="2">
        <v>35295</v>
      </c>
      <c r="B1675" t="s">
        <v>555</v>
      </c>
      <c r="C1675" t="s">
        <v>304</v>
      </c>
      <c r="D1675" t="s">
        <v>27</v>
      </c>
      <c r="E1675" t="s">
        <v>27</v>
      </c>
      <c r="F1675">
        <v>108</v>
      </c>
      <c r="G1675">
        <v>49</v>
      </c>
      <c r="H1675">
        <v>0</v>
      </c>
      <c r="I1675">
        <v>0</v>
      </c>
      <c r="J1675">
        <v>1</v>
      </c>
      <c r="K1675">
        <v>1</v>
      </c>
      <c r="L1675" t="s">
        <v>28</v>
      </c>
      <c r="M1675" t="s">
        <v>258</v>
      </c>
      <c r="N1675" t="s">
        <v>77</v>
      </c>
      <c r="O1675" t="s">
        <v>122</v>
      </c>
      <c r="P1675" t="s">
        <v>23</v>
      </c>
      <c r="Q1675" t="s">
        <v>30</v>
      </c>
    </row>
    <row r="1676" spans="1:17" x14ac:dyDescent="0.2">
      <c r="A1676" s="2">
        <v>35297</v>
      </c>
      <c r="B1676" t="s">
        <v>317</v>
      </c>
      <c r="C1676" t="s">
        <v>176</v>
      </c>
      <c r="D1676" t="s">
        <v>50</v>
      </c>
      <c r="E1676" t="s">
        <v>115</v>
      </c>
      <c r="F1676">
        <v>92</v>
      </c>
      <c r="G1676">
        <v>67</v>
      </c>
      <c r="H1676">
        <v>0</v>
      </c>
      <c r="I1676">
        <v>0</v>
      </c>
      <c r="J1676">
        <v>0</v>
      </c>
      <c r="K1676">
        <v>1</v>
      </c>
      <c r="L1676" t="s">
        <v>28</v>
      </c>
      <c r="M1676" t="s">
        <v>643</v>
      </c>
      <c r="N1676" t="s">
        <v>129</v>
      </c>
      <c r="O1676" t="s">
        <v>122</v>
      </c>
      <c r="P1676" t="s">
        <v>23</v>
      </c>
      <c r="Q1676" t="s">
        <v>41</v>
      </c>
    </row>
    <row r="1677" spans="1:17" x14ac:dyDescent="0.2">
      <c r="A1677" s="2">
        <v>35297</v>
      </c>
      <c r="B1677" t="s">
        <v>239</v>
      </c>
      <c r="C1677" t="s">
        <v>111</v>
      </c>
      <c r="D1677" t="s">
        <v>115</v>
      </c>
      <c r="E1677" t="s">
        <v>36</v>
      </c>
      <c r="F1677">
        <v>80</v>
      </c>
      <c r="G1677">
        <v>69</v>
      </c>
      <c r="H1677">
        <v>0</v>
      </c>
      <c r="I1677">
        <v>0</v>
      </c>
      <c r="J1677">
        <v>1</v>
      </c>
      <c r="K1677">
        <v>0</v>
      </c>
      <c r="L1677" t="s">
        <v>28</v>
      </c>
      <c r="M1677" t="s">
        <v>240</v>
      </c>
      <c r="N1677" t="s">
        <v>239</v>
      </c>
      <c r="O1677" t="s">
        <v>22</v>
      </c>
      <c r="P1677" t="s">
        <v>23</v>
      </c>
      <c r="Q1677" t="s">
        <v>24</v>
      </c>
    </row>
    <row r="1678" spans="1:17" x14ac:dyDescent="0.2">
      <c r="A1678" s="2">
        <v>35297</v>
      </c>
      <c r="B1678" t="s">
        <v>365</v>
      </c>
      <c r="C1678" t="s">
        <v>471</v>
      </c>
      <c r="D1678" t="s">
        <v>36</v>
      </c>
      <c r="E1678" t="s">
        <v>36</v>
      </c>
      <c r="F1678">
        <v>97</v>
      </c>
      <c r="G1678">
        <v>165</v>
      </c>
      <c r="H1678">
        <v>0</v>
      </c>
      <c r="I1678">
        <v>0</v>
      </c>
      <c r="J1678">
        <v>2</v>
      </c>
      <c r="K1678">
        <v>0</v>
      </c>
      <c r="L1678" t="s">
        <v>28</v>
      </c>
      <c r="M1678" t="s">
        <v>400</v>
      </c>
      <c r="N1678" t="s">
        <v>365</v>
      </c>
      <c r="O1678" t="s">
        <v>22</v>
      </c>
      <c r="P1678" t="s">
        <v>23</v>
      </c>
      <c r="Q1678" t="s">
        <v>24</v>
      </c>
    </row>
    <row r="1679" spans="1:17" x14ac:dyDescent="0.2">
      <c r="A1679" s="2">
        <v>35298</v>
      </c>
      <c r="B1679" t="s">
        <v>210</v>
      </c>
      <c r="C1679" t="s">
        <v>304</v>
      </c>
      <c r="D1679" t="s">
        <v>27</v>
      </c>
      <c r="E1679" t="s">
        <v>27</v>
      </c>
      <c r="F1679">
        <v>76</v>
      </c>
      <c r="G1679">
        <v>49</v>
      </c>
      <c r="H1679">
        <v>0</v>
      </c>
      <c r="I1679">
        <v>0</v>
      </c>
      <c r="J1679">
        <v>1</v>
      </c>
      <c r="K1679">
        <v>2</v>
      </c>
      <c r="L1679" t="s">
        <v>28</v>
      </c>
      <c r="M1679" t="s">
        <v>557</v>
      </c>
      <c r="N1679" t="s">
        <v>210</v>
      </c>
      <c r="O1679" t="s">
        <v>22</v>
      </c>
      <c r="P1679" t="s">
        <v>23</v>
      </c>
      <c r="Q1679" t="s">
        <v>41</v>
      </c>
    </row>
    <row r="1680" spans="1:17" x14ac:dyDescent="0.2">
      <c r="A1680" s="2">
        <v>35299</v>
      </c>
      <c r="B1680" t="s">
        <v>239</v>
      </c>
      <c r="C1680" t="s">
        <v>111</v>
      </c>
      <c r="D1680" t="s">
        <v>115</v>
      </c>
      <c r="E1680" t="s">
        <v>36</v>
      </c>
      <c r="F1680">
        <v>80</v>
      </c>
      <c r="G1680">
        <v>69</v>
      </c>
      <c r="H1680">
        <v>0</v>
      </c>
      <c r="I1680">
        <v>0</v>
      </c>
      <c r="J1680">
        <v>1</v>
      </c>
      <c r="K1680">
        <v>1</v>
      </c>
      <c r="L1680" t="s">
        <v>28</v>
      </c>
      <c r="M1680" t="s">
        <v>240</v>
      </c>
      <c r="N1680" t="s">
        <v>239</v>
      </c>
      <c r="O1680" t="s">
        <v>22</v>
      </c>
      <c r="P1680" t="s">
        <v>23</v>
      </c>
      <c r="Q1680" t="s">
        <v>30</v>
      </c>
    </row>
    <row r="1681" spans="1:17" x14ac:dyDescent="0.2">
      <c r="A1681" s="2">
        <v>35301</v>
      </c>
      <c r="B1681" t="s">
        <v>531</v>
      </c>
      <c r="C1681" t="s">
        <v>185</v>
      </c>
      <c r="D1681" t="s">
        <v>27</v>
      </c>
      <c r="E1681" t="s">
        <v>27</v>
      </c>
      <c r="F1681">
        <v>121</v>
      </c>
      <c r="G1681">
        <v>45</v>
      </c>
      <c r="H1681">
        <v>0</v>
      </c>
      <c r="I1681">
        <v>0</v>
      </c>
      <c r="J1681">
        <v>2</v>
      </c>
      <c r="K1681">
        <v>0</v>
      </c>
      <c r="L1681" t="s">
        <v>28</v>
      </c>
      <c r="M1681" t="s">
        <v>534</v>
      </c>
      <c r="N1681" t="s">
        <v>531</v>
      </c>
      <c r="O1681" t="s">
        <v>22</v>
      </c>
      <c r="P1681" t="s">
        <v>23</v>
      </c>
      <c r="Q1681" t="s">
        <v>24</v>
      </c>
    </row>
    <row r="1682" spans="1:17" x14ac:dyDescent="0.2">
      <c r="A1682" s="2">
        <v>35301</v>
      </c>
      <c r="B1682" t="s">
        <v>419</v>
      </c>
      <c r="C1682" t="s">
        <v>404</v>
      </c>
      <c r="D1682" t="s">
        <v>36</v>
      </c>
      <c r="E1682" t="s">
        <v>36</v>
      </c>
      <c r="F1682">
        <v>178</v>
      </c>
      <c r="G1682">
        <v>154</v>
      </c>
      <c r="H1682">
        <v>0</v>
      </c>
      <c r="I1682">
        <v>0</v>
      </c>
      <c r="J1682">
        <v>1</v>
      </c>
      <c r="K1682">
        <v>1</v>
      </c>
      <c r="L1682" t="s">
        <v>62</v>
      </c>
      <c r="M1682" t="s">
        <v>441</v>
      </c>
      <c r="N1682" t="s">
        <v>419</v>
      </c>
      <c r="O1682" t="s">
        <v>22</v>
      </c>
      <c r="P1682" t="s">
        <v>23</v>
      </c>
      <c r="Q1682" t="s">
        <v>30</v>
      </c>
    </row>
    <row r="1683" spans="1:17" x14ac:dyDescent="0.2">
      <c r="A1683" s="2">
        <v>35302</v>
      </c>
      <c r="B1683" t="s">
        <v>374</v>
      </c>
      <c r="C1683" t="s">
        <v>208</v>
      </c>
      <c r="D1683" t="s">
        <v>36</v>
      </c>
      <c r="E1683" t="s">
        <v>36</v>
      </c>
      <c r="F1683">
        <v>106</v>
      </c>
      <c r="G1683">
        <v>90</v>
      </c>
      <c r="H1683">
        <v>0</v>
      </c>
      <c r="I1683">
        <v>0</v>
      </c>
      <c r="J1683">
        <v>1</v>
      </c>
      <c r="K1683">
        <v>1</v>
      </c>
      <c r="L1683" t="s">
        <v>62</v>
      </c>
      <c r="M1683" t="s">
        <v>375</v>
      </c>
      <c r="N1683" t="s">
        <v>374</v>
      </c>
      <c r="O1683" t="s">
        <v>22</v>
      </c>
      <c r="P1683" t="s">
        <v>59</v>
      </c>
      <c r="Q1683" t="s">
        <v>24</v>
      </c>
    </row>
    <row r="1684" spans="1:17" x14ac:dyDescent="0.2">
      <c r="A1684" s="2">
        <v>35302</v>
      </c>
      <c r="B1684" t="s">
        <v>304</v>
      </c>
      <c r="C1684" t="s">
        <v>454</v>
      </c>
      <c r="D1684" t="s">
        <v>27</v>
      </c>
      <c r="E1684" t="s">
        <v>27</v>
      </c>
      <c r="F1684">
        <v>49</v>
      </c>
      <c r="G1684">
        <v>64</v>
      </c>
      <c r="H1684">
        <v>0</v>
      </c>
      <c r="I1684">
        <v>0</v>
      </c>
      <c r="J1684">
        <v>4</v>
      </c>
      <c r="K1684">
        <v>0</v>
      </c>
      <c r="L1684" t="s">
        <v>28</v>
      </c>
      <c r="M1684" t="s">
        <v>636</v>
      </c>
      <c r="N1684" t="s">
        <v>304</v>
      </c>
      <c r="O1684" t="s">
        <v>22</v>
      </c>
      <c r="P1684" t="s">
        <v>23</v>
      </c>
      <c r="Q1684" t="s">
        <v>24</v>
      </c>
    </row>
    <row r="1685" spans="1:17" x14ac:dyDescent="0.2">
      <c r="A1685" s="2">
        <v>35302</v>
      </c>
      <c r="B1685" t="s">
        <v>143</v>
      </c>
      <c r="C1685" t="s">
        <v>18</v>
      </c>
      <c r="D1685" t="s">
        <v>115</v>
      </c>
      <c r="E1685" t="s">
        <v>19</v>
      </c>
      <c r="F1685">
        <v>25</v>
      </c>
      <c r="G1685">
        <v>38</v>
      </c>
      <c r="H1685">
        <v>0</v>
      </c>
      <c r="I1685">
        <v>0</v>
      </c>
      <c r="J1685">
        <v>5</v>
      </c>
      <c r="K1685">
        <v>3</v>
      </c>
      <c r="L1685" t="s">
        <v>28</v>
      </c>
      <c r="M1685" t="s">
        <v>644</v>
      </c>
      <c r="N1685" t="s">
        <v>143</v>
      </c>
      <c r="O1685" t="s">
        <v>22</v>
      </c>
      <c r="P1685" t="s">
        <v>23</v>
      </c>
      <c r="Q1685" t="s">
        <v>24</v>
      </c>
    </row>
    <row r="1686" spans="1:17" x14ac:dyDescent="0.2">
      <c r="A1686" s="2">
        <v>35302</v>
      </c>
      <c r="B1686" t="s">
        <v>352</v>
      </c>
      <c r="C1686" t="s">
        <v>351</v>
      </c>
      <c r="D1686" t="s">
        <v>36</v>
      </c>
      <c r="E1686" t="s">
        <v>36</v>
      </c>
      <c r="F1686">
        <v>109</v>
      </c>
      <c r="G1686">
        <v>163</v>
      </c>
      <c r="H1686">
        <v>0</v>
      </c>
      <c r="I1686">
        <v>0</v>
      </c>
      <c r="J1686">
        <v>6</v>
      </c>
      <c r="K1686">
        <v>0</v>
      </c>
      <c r="L1686" t="s">
        <v>62</v>
      </c>
      <c r="M1686" t="s">
        <v>371</v>
      </c>
      <c r="N1686" t="s">
        <v>352</v>
      </c>
      <c r="O1686" t="s">
        <v>22</v>
      </c>
      <c r="P1686" t="s">
        <v>23</v>
      </c>
      <c r="Q1686" t="s">
        <v>24</v>
      </c>
    </row>
    <row r="1687" spans="1:17" x14ac:dyDescent="0.2">
      <c r="A1687" s="2">
        <v>35302</v>
      </c>
      <c r="B1687" t="s">
        <v>365</v>
      </c>
      <c r="C1687" t="s">
        <v>61</v>
      </c>
      <c r="D1687" t="s">
        <v>36</v>
      </c>
      <c r="E1687" t="s">
        <v>36</v>
      </c>
      <c r="F1687">
        <v>97</v>
      </c>
      <c r="G1687">
        <v>103</v>
      </c>
      <c r="H1687">
        <v>0</v>
      </c>
      <c r="I1687">
        <v>0</v>
      </c>
      <c r="J1687">
        <v>1</v>
      </c>
      <c r="K1687">
        <v>0</v>
      </c>
      <c r="L1687" t="s">
        <v>62</v>
      </c>
      <c r="M1687" t="s">
        <v>400</v>
      </c>
      <c r="N1687" t="s">
        <v>365</v>
      </c>
      <c r="O1687" t="s">
        <v>22</v>
      </c>
      <c r="P1687" t="s">
        <v>23</v>
      </c>
      <c r="Q1687" t="s">
        <v>24</v>
      </c>
    </row>
    <row r="1688" spans="1:17" x14ac:dyDescent="0.2">
      <c r="A1688" s="2">
        <v>35304</v>
      </c>
      <c r="B1688" t="s">
        <v>555</v>
      </c>
      <c r="C1688" t="s">
        <v>185</v>
      </c>
      <c r="D1688" t="s">
        <v>27</v>
      </c>
      <c r="E1688" t="s">
        <v>27</v>
      </c>
      <c r="F1688">
        <v>108</v>
      </c>
      <c r="G1688">
        <v>45</v>
      </c>
      <c r="H1688">
        <v>0</v>
      </c>
      <c r="I1688">
        <v>0</v>
      </c>
      <c r="J1688">
        <v>2</v>
      </c>
      <c r="K1688">
        <v>1</v>
      </c>
      <c r="L1688" t="s">
        <v>28</v>
      </c>
      <c r="M1688" t="s">
        <v>555</v>
      </c>
      <c r="N1688" t="s">
        <v>555</v>
      </c>
      <c r="O1688" t="s">
        <v>22</v>
      </c>
      <c r="P1688" t="s">
        <v>23</v>
      </c>
      <c r="Q1688" t="s">
        <v>24</v>
      </c>
    </row>
    <row r="1689" spans="1:17" x14ac:dyDescent="0.2">
      <c r="A1689" s="2">
        <v>35304</v>
      </c>
      <c r="B1689" t="s">
        <v>90</v>
      </c>
      <c r="C1689" t="s">
        <v>145</v>
      </c>
      <c r="D1689" t="s">
        <v>50</v>
      </c>
      <c r="E1689" t="s">
        <v>50</v>
      </c>
      <c r="F1689">
        <v>50</v>
      </c>
      <c r="G1689">
        <v>81</v>
      </c>
      <c r="H1689">
        <v>0</v>
      </c>
      <c r="I1689">
        <v>0</v>
      </c>
      <c r="J1689">
        <v>2</v>
      </c>
      <c r="K1689">
        <v>2</v>
      </c>
      <c r="L1689" t="s">
        <v>28</v>
      </c>
      <c r="M1689" t="s">
        <v>645</v>
      </c>
      <c r="N1689" t="s">
        <v>90</v>
      </c>
      <c r="O1689" t="s">
        <v>22</v>
      </c>
      <c r="P1689" t="s">
        <v>23</v>
      </c>
      <c r="Q1689" t="s">
        <v>30</v>
      </c>
    </row>
    <row r="1690" spans="1:17" x14ac:dyDescent="0.2">
      <c r="A1690" s="2">
        <v>35305</v>
      </c>
      <c r="B1690" t="s">
        <v>304</v>
      </c>
      <c r="C1690" t="s">
        <v>454</v>
      </c>
      <c r="D1690" t="s">
        <v>27</v>
      </c>
      <c r="E1690" t="s">
        <v>27</v>
      </c>
      <c r="F1690">
        <v>48</v>
      </c>
      <c r="G1690">
        <v>51</v>
      </c>
      <c r="H1690">
        <v>0</v>
      </c>
      <c r="I1690">
        <v>0</v>
      </c>
      <c r="J1690">
        <v>2</v>
      </c>
      <c r="K1690">
        <v>2</v>
      </c>
      <c r="L1690" t="s">
        <v>28</v>
      </c>
      <c r="M1690" t="s">
        <v>628</v>
      </c>
      <c r="N1690" t="s">
        <v>304</v>
      </c>
      <c r="O1690" t="s">
        <v>22</v>
      </c>
      <c r="P1690" t="s">
        <v>23</v>
      </c>
      <c r="Q1690" t="s">
        <v>30</v>
      </c>
    </row>
    <row r="1691" spans="1:17" x14ac:dyDescent="0.2">
      <c r="A1691" s="2">
        <v>35305</v>
      </c>
      <c r="B1691" t="s">
        <v>239</v>
      </c>
      <c r="C1691" t="s">
        <v>380</v>
      </c>
      <c r="D1691" t="s">
        <v>115</v>
      </c>
      <c r="E1691" t="s">
        <v>36</v>
      </c>
      <c r="F1691">
        <v>83</v>
      </c>
      <c r="G1691">
        <v>95</v>
      </c>
      <c r="H1691">
        <v>0</v>
      </c>
      <c r="I1691">
        <v>0</v>
      </c>
      <c r="J1691">
        <v>0</v>
      </c>
      <c r="K1691">
        <v>0</v>
      </c>
      <c r="L1691" t="s">
        <v>28</v>
      </c>
      <c r="M1691" t="s">
        <v>240</v>
      </c>
      <c r="N1691" t="s">
        <v>239</v>
      </c>
      <c r="O1691" t="s">
        <v>22</v>
      </c>
      <c r="P1691" t="s">
        <v>23</v>
      </c>
      <c r="Q1691" t="s">
        <v>30</v>
      </c>
    </row>
    <row r="1692" spans="1:17" x14ac:dyDescent="0.2">
      <c r="A1692" s="2">
        <v>35305</v>
      </c>
      <c r="B1692" t="s">
        <v>95</v>
      </c>
      <c r="C1692" t="s">
        <v>25</v>
      </c>
      <c r="D1692" t="s">
        <v>50</v>
      </c>
      <c r="E1692" t="s">
        <v>19</v>
      </c>
      <c r="F1692">
        <v>8</v>
      </c>
      <c r="G1692">
        <v>1</v>
      </c>
      <c r="H1692">
        <v>0</v>
      </c>
      <c r="I1692">
        <v>0</v>
      </c>
      <c r="J1692">
        <v>2</v>
      </c>
      <c r="K1692">
        <v>2</v>
      </c>
      <c r="L1692" t="s">
        <v>28</v>
      </c>
      <c r="M1692" t="s">
        <v>326</v>
      </c>
      <c r="N1692" t="s">
        <v>95</v>
      </c>
      <c r="O1692" t="s">
        <v>22</v>
      </c>
      <c r="P1692" t="s">
        <v>23</v>
      </c>
      <c r="Q1692" t="s">
        <v>30</v>
      </c>
    </row>
    <row r="1693" spans="1:17" x14ac:dyDescent="0.2">
      <c r="A1693" s="2">
        <v>35307</v>
      </c>
      <c r="B1693" t="s">
        <v>56</v>
      </c>
      <c r="C1693" t="s">
        <v>531</v>
      </c>
      <c r="D1693" t="s">
        <v>27</v>
      </c>
      <c r="E1693" t="s">
        <v>27</v>
      </c>
      <c r="F1693">
        <v>88</v>
      </c>
      <c r="G1693">
        <v>106</v>
      </c>
      <c r="H1693">
        <v>0</v>
      </c>
      <c r="I1693">
        <v>0</v>
      </c>
      <c r="J1693">
        <v>3</v>
      </c>
      <c r="K1693">
        <v>1</v>
      </c>
      <c r="L1693" t="s">
        <v>20</v>
      </c>
      <c r="M1693" t="s">
        <v>336</v>
      </c>
      <c r="N1693" t="s">
        <v>56</v>
      </c>
      <c r="O1693" t="s">
        <v>22</v>
      </c>
      <c r="P1693" t="s">
        <v>23</v>
      </c>
      <c r="Q1693" t="s">
        <v>24</v>
      </c>
    </row>
    <row r="1694" spans="1:17" x14ac:dyDescent="0.2">
      <c r="A1694" s="2">
        <v>35307</v>
      </c>
      <c r="B1694" t="s">
        <v>555</v>
      </c>
      <c r="C1694" t="s">
        <v>454</v>
      </c>
      <c r="D1694" t="s">
        <v>27</v>
      </c>
      <c r="E1694" t="s">
        <v>27</v>
      </c>
      <c r="F1694">
        <v>111</v>
      </c>
      <c r="G1694">
        <v>51</v>
      </c>
      <c r="H1694">
        <v>0</v>
      </c>
      <c r="I1694">
        <v>0</v>
      </c>
      <c r="J1694">
        <v>1</v>
      </c>
      <c r="K1694">
        <v>1</v>
      </c>
      <c r="L1694" t="s">
        <v>28</v>
      </c>
      <c r="M1694" t="s">
        <v>555</v>
      </c>
      <c r="N1694" t="s">
        <v>555</v>
      </c>
      <c r="O1694" t="s">
        <v>22</v>
      </c>
      <c r="P1694" t="s">
        <v>23</v>
      </c>
      <c r="Q1694" t="s">
        <v>30</v>
      </c>
    </row>
    <row r="1695" spans="1:17" x14ac:dyDescent="0.2">
      <c r="A1695" s="2">
        <v>35307</v>
      </c>
      <c r="B1695" t="s">
        <v>197</v>
      </c>
      <c r="C1695" t="s">
        <v>471</v>
      </c>
      <c r="D1695" t="s">
        <v>36</v>
      </c>
      <c r="E1695" t="s">
        <v>36</v>
      </c>
      <c r="F1695">
        <v>100</v>
      </c>
      <c r="G1695">
        <v>154</v>
      </c>
      <c r="H1695">
        <v>0</v>
      </c>
      <c r="I1695">
        <v>0</v>
      </c>
      <c r="J1695">
        <v>0</v>
      </c>
      <c r="K1695">
        <v>0</v>
      </c>
      <c r="L1695" t="s">
        <v>62</v>
      </c>
      <c r="M1695" t="s">
        <v>225</v>
      </c>
      <c r="N1695" t="s">
        <v>197</v>
      </c>
      <c r="O1695" t="s">
        <v>22</v>
      </c>
      <c r="P1695" t="s">
        <v>23</v>
      </c>
      <c r="Q1695" t="s">
        <v>30</v>
      </c>
    </row>
    <row r="1696" spans="1:17" x14ac:dyDescent="0.2">
      <c r="A1696" s="2">
        <v>35307</v>
      </c>
      <c r="B1696" t="s">
        <v>77</v>
      </c>
      <c r="C1696" t="s">
        <v>210</v>
      </c>
      <c r="D1696" t="s">
        <v>27</v>
      </c>
      <c r="E1696" t="s">
        <v>27</v>
      </c>
      <c r="F1696">
        <v>20</v>
      </c>
      <c r="G1696">
        <v>76</v>
      </c>
      <c r="H1696">
        <v>0</v>
      </c>
      <c r="I1696">
        <v>0</v>
      </c>
      <c r="J1696">
        <v>3</v>
      </c>
      <c r="K1696">
        <v>1</v>
      </c>
      <c r="L1696" t="s">
        <v>28</v>
      </c>
      <c r="M1696" t="s">
        <v>121</v>
      </c>
      <c r="N1696" t="s">
        <v>77</v>
      </c>
      <c r="O1696" t="s">
        <v>22</v>
      </c>
      <c r="P1696" t="s">
        <v>23</v>
      </c>
      <c r="Q1696" t="s">
        <v>24</v>
      </c>
    </row>
    <row r="1697" spans="1:17" x14ac:dyDescent="0.2">
      <c r="A1697" s="2">
        <v>35308</v>
      </c>
      <c r="B1697" t="s">
        <v>286</v>
      </c>
      <c r="C1697" t="s">
        <v>82</v>
      </c>
      <c r="D1697" t="s">
        <v>50</v>
      </c>
      <c r="E1697" t="s">
        <v>50</v>
      </c>
      <c r="F1697">
        <v>122</v>
      </c>
      <c r="G1697">
        <v>12</v>
      </c>
      <c r="H1697">
        <v>0</v>
      </c>
      <c r="I1697">
        <v>0</v>
      </c>
      <c r="J1697">
        <v>0</v>
      </c>
      <c r="K1697">
        <v>0</v>
      </c>
      <c r="L1697" t="s">
        <v>20</v>
      </c>
      <c r="M1697" t="s">
        <v>359</v>
      </c>
      <c r="N1697" t="s">
        <v>286</v>
      </c>
      <c r="O1697" t="s">
        <v>22</v>
      </c>
      <c r="P1697" t="s">
        <v>23</v>
      </c>
      <c r="Q1697" t="s">
        <v>30</v>
      </c>
    </row>
    <row r="1698" spans="1:17" x14ac:dyDescent="0.2">
      <c r="A1698" s="2">
        <v>35308</v>
      </c>
      <c r="B1698" t="s">
        <v>69</v>
      </c>
      <c r="C1698" t="s">
        <v>104</v>
      </c>
      <c r="D1698" t="s">
        <v>50</v>
      </c>
      <c r="E1698" t="s">
        <v>50</v>
      </c>
      <c r="F1698">
        <v>42</v>
      </c>
      <c r="G1698">
        <v>36</v>
      </c>
      <c r="H1698">
        <v>0</v>
      </c>
      <c r="I1698">
        <v>0</v>
      </c>
      <c r="J1698">
        <v>0</v>
      </c>
      <c r="K1698">
        <v>0</v>
      </c>
      <c r="L1698" t="s">
        <v>20</v>
      </c>
      <c r="M1698" t="s">
        <v>71</v>
      </c>
      <c r="N1698" t="s">
        <v>69</v>
      </c>
      <c r="O1698" t="s">
        <v>22</v>
      </c>
      <c r="P1698" t="s">
        <v>23</v>
      </c>
      <c r="Q1698" t="s">
        <v>30</v>
      </c>
    </row>
    <row r="1699" spans="1:17" x14ac:dyDescent="0.2">
      <c r="A1699" s="2">
        <v>35308</v>
      </c>
      <c r="B1699" t="s">
        <v>386</v>
      </c>
      <c r="C1699" t="s">
        <v>53</v>
      </c>
      <c r="D1699" t="s">
        <v>50</v>
      </c>
      <c r="E1699" t="s">
        <v>50</v>
      </c>
      <c r="F1699">
        <v>133</v>
      </c>
      <c r="G1699">
        <v>31</v>
      </c>
      <c r="H1699">
        <v>0</v>
      </c>
      <c r="I1699">
        <v>0</v>
      </c>
      <c r="J1699">
        <v>1</v>
      </c>
      <c r="K1699">
        <v>0</v>
      </c>
      <c r="L1699" t="s">
        <v>20</v>
      </c>
      <c r="M1699" t="s">
        <v>595</v>
      </c>
      <c r="N1699" t="s">
        <v>386</v>
      </c>
      <c r="O1699" t="s">
        <v>22</v>
      </c>
      <c r="P1699" t="s">
        <v>23</v>
      </c>
      <c r="Q1699" t="s">
        <v>24</v>
      </c>
    </row>
    <row r="1700" spans="1:17" x14ac:dyDescent="0.2">
      <c r="A1700" s="2">
        <v>35308</v>
      </c>
      <c r="B1700" t="s">
        <v>317</v>
      </c>
      <c r="C1700" t="s">
        <v>81</v>
      </c>
      <c r="D1700" t="s">
        <v>50</v>
      </c>
      <c r="E1700" t="s">
        <v>50</v>
      </c>
      <c r="F1700">
        <v>92</v>
      </c>
      <c r="G1700">
        <v>112</v>
      </c>
      <c r="H1700">
        <v>0</v>
      </c>
      <c r="I1700">
        <v>0</v>
      </c>
      <c r="J1700">
        <v>1</v>
      </c>
      <c r="K1700">
        <v>0</v>
      </c>
      <c r="L1700" t="s">
        <v>20</v>
      </c>
      <c r="M1700" t="s">
        <v>394</v>
      </c>
      <c r="N1700" t="s">
        <v>317</v>
      </c>
      <c r="O1700" t="s">
        <v>22</v>
      </c>
      <c r="P1700" t="s">
        <v>23</v>
      </c>
      <c r="Q1700" t="s">
        <v>24</v>
      </c>
    </row>
    <row r="1701" spans="1:17" x14ac:dyDescent="0.2">
      <c r="A1701" s="2">
        <v>35308</v>
      </c>
      <c r="B1701" t="s">
        <v>147</v>
      </c>
      <c r="C1701" t="s">
        <v>180</v>
      </c>
      <c r="D1701" t="s">
        <v>50</v>
      </c>
      <c r="E1701" t="s">
        <v>50</v>
      </c>
      <c r="F1701">
        <v>43</v>
      </c>
      <c r="G1701">
        <v>29</v>
      </c>
      <c r="H1701">
        <v>0</v>
      </c>
      <c r="I1701">
        <v>0</v>
      </c>
      <c r="J1701">
        <v>2</v>
      </c>
      <c r="K1701">
        <v>1</v>
      </c>
      <c r="L1701" t="s">
        <v>20</v>
      </c>
      <c r="M1701" t="s">
        <v>148</v>
      </c>
      <c r="N1701" t="s">
        <v>147</v>
      </c>
      <c r="O1701" t="s">
        <v>22</v>
      </c>
      <c r="P1701" t="s">
        <v>23</v>
      </c>
      <c r="Q1701" t="s">
        <v>24</v>
      </c>
    </row>
    <row r="1702" spans="1:17" x14ac:dyDescent="0.2">
      <c r="A1702" s="2">
        <v>35308</v>
      </c>
      <c r="B1702" t="s">
        <v>48</v>
      </c>
      <c r="C1702" t="s">
        <v>244</v>
      </c>
      <c r="D1702" t="s">
        <v>50</v>
      </c>
      <c r="E1702" t="s">
        <v>50</v>
      </c>
      <c r="F1702">
        <v>137</v>
      </c>
      <c r="G1702">
        <v>38</v>
      </c>
      <c r="H1702">
        <v>0</v>
      </c>
      <c r="I1702">
        <v>0</v>
      </c>
      <c r="J1702">
        <v>1</v>
      </c>
      <c r="K1702">
        <v>2</v>
      </c>
      <c r="L1702" t="s">
        <v>20</v>
      </c>
      <c r="M1702" t="s">
        <v>51</v>
      </c>
      <c r="N1702" t="s">
        <v>48</v>
      </c>
      <c r="O1702" t="s">
        <v>22</v>
      </c>
      <c r="P1702" t="s">
        <v>23</v>
      </c>
      <c r="Q1702" t="s">
        <v>41</v>
      </c>
    </row>
    <row r="1703" spans="1:17" x14ac:dyDescent="0.2">
      <c r="A1703" s="2">
        <v>35308</v>
      </c>
      <c r="B1703" t="s">
        <v>67</v>
      </c>
      <c r="C1703" t="s">
        <v>26</v>
      </c>
      <c r="D1703" t="s">
        <v>50</v>
      </c>
      <c r="E1703" t="s">
        <v>27</v>
      </c>
      <c r="F1703">
        <v>3</v>
      </c>
      <c r="G1703">
        <v>14</v>
      </c>
      <c r="H1703">
        <v>0</v>
      </c>
      <c r="I1703">
        <v>0</v>
      </c>
      <c r="J1703">
        <v>2</v>
      </c>
      <c r="K1703">
        <v>0</v>
      </c>
      <c r="L1703" t="s">
        <v>28</v>
      </c>
      <c r="M1703" t="s">
        <v>154</v>
      </c>
      <c r="N1703" t="s">
        <v>67</v>
      </c>
      <c r="O1703" t="s">
        <v>22</v>
      </c>
      <c r="P1703" t="s">
        <v>23</v>
      </c>
      <c r="Q1703" t="s">
        <v>24</v>
      </c>
    </row>
    <row r="1704" spans="1:17" x14ac:dyDescent="0.2">
      <c r="A1704" s="2">
        <v>35308</v>
      </c>
      <c r="B1704" t="s">
        <v>174</v>
      </c>
      <c r="C1704" t="s">
        <v>98</v>
      </c>
      <c r="D1704" t="s">
        <v>50</v>
      </c>
      <c r="E1704" t="s">
        <v>50</v>
      </c>
      <c r="F1704">
        <v>160</v>
      </c>
      <c r="G1704">
        <v>37</v>
      </c>
      <c r="H1704">
        <v>0</v>
      </c>
      <c r="I1704">
        <v>0</v>
      </c>
      <c r="J1704">
        <v>0</v>
      </c>
      <c r="K1704">
        <v>5</v>
      </c>
      <c r="L1704" t="s">
        <v>20</v>
      </c>
      <c r="M1704" t="s">
        <v>385</v>
      </c>
      <c r="N1704" t="s">
        <v>174</v>
      </c>
      <c r="O1704" t="s">
        <v>22</v>
      </c>
      <c r="P1704" t="s">
        <v>23</v>
      </c>
      <c r="Q1704" t="s">
        <v>41</v>
      </c>
    </row>
    <row r="1705" spans="1:17" x14ac:dyDescent="0.2">
      <c r="A1705" s="2">
        <v>35308</v>
      </c>
      <c r="B1705" t="s">
        <v>126</v>
      </c>
      <c r="C1705" t="s">
        <v>25</v>
      </c>
      <c r="D1705" t="s">
        <v>50</v>
      </c>
      <c r="E1705" t="s">
        <v>19</v>
      </c>
      <c r="F1705">
        <v>6</v>
      </c>
      <c r="G1705">
        <v>1</v>
      </c>
      <c r="H1705">
        <v>0</v>
      </c>
      <c r="I1705">
        <v>0</v>
      </c>
      <c r="J1705">
        <v>2</v>
      </c>
      <c r="K1705">
        <v>2</v>
      </c>
      <c r="L1705" t="s">
        <v>28</v>
      </c>
      <c r="M1705" t="s">
        <v>308</v>
      </c>
      <c r="N1705" t="s">
        <v>126</v>
      </c>
      <c r="O1705" t="s">
        <v>22</v>
      </c>
      <c r="P1705" t="s">
        <v>23</v>
      </c>
      <c r="Q1705" t="s">
        <v>30</v>
      </c>
    </row>
    <row r="1706" spans="1:17" x14ac:dyDescent="0.2">
      <c r="A1706" s="2">
        <v>35308</v>
      </c>
      <c r="B1706" t="s">
        <v>100</v>
      </c>
      <c r="C1706" t="s">
        <v>168</v>
      </c>
      <c r="D1706" t="s">
        <v>50</v>
      </c>
      <c r="E1706" t="s">
        <v>50</v>
      </c>
      <c r="F1706">
        <v>63</v>
      </c>
      <c r="G1706">
        <v>73</v>
      </c>
      <c r="H1706">
        <v>0</v>
      </c>
      <c r="I1706">
        <v>0</v>
      </c>
      <c r="J1706">
        <v>0</v>
      </c>
      <c r="K1706">
        <v>1</v>
      </c>
      <c r="L1706" t="s">
        <v>20</v>
      </c>
      <c r="M1706" t="s">
        <v>102</v>
      </c>
      <c r="N1706" t="s">
        <v>100</v>
      </c>
      <c r="O1706" t="s">
        <v>22</v>
      </c>
      <c r="P1706" t="s">
        <v>23</v>
      </c>
      <c r="Q1706" t="s">
        <v>41</v>
      </c>
    </row>
    <row r="1707" spans="1:17" x14ac:dyDescent="0.2">
      <c r="A1707" s="2">
        <v>35308</v>
      </c>
      <c r="B1707" t="s">
        <v>239</v>
      </c>
      <c r="C1707" t="s">
        <v>380</v>
      </c>
      <c r="D1707" t="s">
        <v>115</v>
      </c>
      <c r="E1707" t="s">
        <v>36</v>
      </c>
      <c r="F1707">
        <v>83</v>
      </c>
      <c r="G1707">
        <v>95</v>
      </c>
      <c r="H1707">
        <v>0</v>
      </c>
      <c r="I1707">
        <v>0</v>
      </c>
      <c r="J1707">
        <v>0</v>
      </c>
      <c r="K1707">
        <v>1</v>
      </c>
      <c r="L1707" t="s">
        <v>28</v>
      </c>
      <c r="M1707" t="s">
        <v>240</v>
      </c>
      <c r="N1707" t="s">
        <v>239</v>
      </c>
      <c r="O1707" t="s">
        <v>22</v>
      </c>
      <c r="P1707" t="s">
        <v>23</v>
      </c>
      <c r="Q1707" t="s">
        <v>41</v>
      </c>
    </row>
    <row r="1708" spans="1:17" x14ac:dyDescent="0.2">
      <c r="A1708" s="2">
        <v>35308</v>
      </c>
      <c r="B1708" t="s">
        <v>92</v>
      </c>
      <c r="C1708" t="s">
        <v>73</v>
      </c>
      <c r="D1708" t="s">
        <v>50</v>
      </c>
      <c r="E1708" t="s">
        <v>50</v>
      </c>
      <c r="F1708">
        <v>18</v>
      </c>
      <c r="G1708">
        <v>57</v>
      </c>
      <c r="H1708">
        <v>0</v>
      </c>
      <c r="I1708">
        <v>0</v>
      </c>
      <c r="J1708">
        <v>3</v>
      </c>
      <c r="K1708">
        <v>0</v>
      </c>
      <c r="L1708" t="s">
        <v>20</v>
      </c>
      <c r="M1708" t="s">
        <v>124</v>
      </c>
      <c r="N1708" t="s">
        <v>92</v>
      </c>
      <c r="O1708" t="s">
        <v>22</v>
      </c>
      <c r="P1708" t="s">
        <v>23</v>
      </c>
      <c r="Q1708" t="s">
        <v>24</v>
      </c>
    </row>
    <row r="1709" spans="1:17" x14ac:dyDescent="0.2">
      <c r="A1709" s="2">
        <v>35308</v>
      </c>
      <c r="B1709" t="s">
        <v>161</v>
      </c>
      <c r="C1709" t="s">
        <v>125</v>
      </c>
      <c r="D1709" t="s">
        <v>50</v>
      </c>
      <c r="E1709" t="s">
        <v>50</v>
      </c>
      <c r="F1709">
        <v>71</v>
      </c>
      <c r="G1709">
        <v>160</v>
      </c>
      <c r="H1709">
        <v>0</v>
      </c>
      <c r="I1709">
        <v>0</v>
      </c>
      <c r="J1709">
        <v>6</v>
      </c>
      <c r="K1709">
        <v>0</v>
      </c>
      <c r="L1709" t="s">
        <v>20</v>
      </c>
      <c r="M1709" t="s">
        <v>162</v>
      </c>
      <c r="N1709" t="s">
        <v>161</v>
      </c>
      <c r="O1709" t="s">
        <v>22</v>
      </c>
      <c r="P1709" t="s">
        <v>23</v>
      </c>
      <c r="Q1709" t="s">
        <v>24</v>
      </c>
    </row>
    <row r="1710" spans="1:17" x14ac:dyDescent="0.2">
      <c r="A1710" s="2">
        <v>35309</v>
      </c>
      <c r="B1710" t="s">
        <v>39</v>
      </c>
      <c r="C1710" t="s">
        <v>38</v>
      </c>
      <c r="D1710" t="s">
        <v>19</v>
      </c>
      <c r="E1710" t="s">
        <v>19</v>
      </c>
      <c r="F1710">
        <v>24</v>
      </c>
      <c r="G1710">
        <v>46</v>
      </c>
      <c r="H1710">
        <v>0</v>
      </c>
      <c r="I1710">
        <v>0</v>
      </c>
      <c r="J1710">
        <v>1</v>
      </c>
      <c r="K1710">
        <v>1</v>
      </c>
      <c r="L1710" t="s">
        <v>20</v>
      </c>
      <c r="M1710" t="s">
        <v>65</v>
      </c>
      <c r="N1710" t="s">
        <v>39</v>
      </c>
      <c r="O1710" t="s">
        <v>22</v>
      </c>
      <c r="P1710" t="s">
        <v>23</v>
      </c>
      <c r="Q1710" t="s">
        <v>30</v>
      </c>
    </row>
    <row r="1711" spans="1:17" x14ac:dyDescent="0.2">
      <c r="A1711" s="2">
        <v>35309</v>
      </c>
      <c r="B1711" t="s">
        <v>17</v>
      </c>
      <c r="C1711" t="s">
        <v>42</v>
      </c>
      <c r="D1711" t="s">
        <v>19</v>
      </c>
      <c r="E1711" t="s">
        <v>19</v>
      </c>
      <c r="F1711">
        <v>35</v>
      </c>
      <c r="G1711">
        <v>66</v>
      </c>
      <c r="H1711">
        <v>0</v>
      </c>
      <c r="I1711">
        <v>0</v>
      </c>
      <c r="J1711">
        <v>0</v>
      </c>
      <c r="K1711">
        <v>0</v>
      </c>
      <c r="L1711" t="s">
        <v>20</v>
      </c>
      <c r="M1711" t="s">
        <v>21</v>
      </c>
      <c r="N1711" t="s">
        <v>17</v>
      </c>
      <c r="O1711" t="s">
        <v>22</v>
      </c>
      <c r="P1711" t="s">
        <v>23</v>
      </c>
      <c r="Q1711" t="s">
        <v>30</v>
      </c>
    </row>
    <row r="1712" spans="1:17" x14ac:dyDescent="0.2">
      <c r="A1712" s="2">
        <v>35309</v>
      </c>
      <c r="B1712" t="s">
        <v>43</v>
      </c>
      <c r="C1712" t="s">
        <v>107</v>
      </c>
      <c r="D1712" t="s">
        <v>19</v>
      </c>
      <c r="E1712" t="s">
        <v>19</v>
      </c>
      <c r="F1712">
        <v>11</v>
      </c>
      <c r="G1712">
        <v>21</v>
      </c>
      <c r="H1712">
        <v>0</v>
      </c>
      <c r="I1712">
        <v>0</v>
      </c>
      <c r="J1712">
        <v>4</v>
      </c>
      <c r="K1712">
        <v>1</v>
      </c>
      <c r="L1712" t="s">
        <v>20</v>
      </c>
      <c r="M1712" t="s">
        <v>60</v>
      </c>
      <c r="N1712" t="s">
        <v>43</v>
      </c>
      <c r="O1712" t="s">
        <v>22</v>
      </c>
      <c r="P1712" t="s">
        <v>23</v>
      </c>
      <c r="Q1712" t="s">
        <v>24</v>
      </c>
    </row>
    <row r="1713" spans="1:17" x14ac:dyDescent="0.2">
      <c r="A1713" s="2">
        <v>35309</v>
      </c>
      <c r="B1713" t="s">
        <v>31</v>
      </c>
      <c r="C1713" t="s">
        <v>32</v>
      </c>
      <c r="D1713" t="s">
        <v>19</v>
      </c>
      <c r="E1713" t="s">
        <v>19</v>
      </c>
      <c r="F1713">
        <v>32</v>
      </c>
      <c r="G1713">
        <v>118</v>
      </c>
      <c r="H1713">
        <v>0</v>
      </c>
      <c r="I1713">
        <v>0</v>
      </c>
      <c r="J1713">
        <v>1</v>
      </c>
      <c r="K1713">
        <v>0</v>
      </c>
      <c r="L1713" t="s">
        <v>20</v>
      </c>
      <c r="M1713" t="s">
        <v>33</v>
      </c>
      <c r="N1713" t="s">
        <v>31</v>
      </c>
      <c r="O1713" t="s">
        <v>22</v>
      </c>
      <c r="P1713" t="s">
        <v>23</v>
      </c>
      <c r="Q1713" t="s">
        <v>24</v>
      </c>
    </row>
    <row r="1714" spans="1:17" x14ac:dyDescent="0.2">
      <c r="A1714" s="2">
        <v>35309</v>
      </c>
      <c r="B1714" t="s">
        <v>153</v>
      </c>
      <c r="C1714" t="s">
        <v>646</v>
      </c>
      <c r="D1714" t="s">
        <v>50</v>
      </c>
      <c r="E1714" t="s">
        <v>50</v>
      </c>
      <c r="F1714">
        <v>30</v>
      </c>
      <c r="G1714">
        <v>172</v>
      </c>
      <c r="H1714">
        <v>0</v>
      </c>
      <c r="I1714">
        <v>0</v>
      </c>
      <c r="J1714">
        <v>3</v>
      </c>
      <c r="K1714">
        <v>0</v>
      </c>
      <c r="L1714" t="s">
        <v>20</v>
      </c>
      <c r="M1714" t="s">
        <v>436</v>
      </c>
      <c r="N1714" t="s">
        <v>153</v>
      </c>
      <c r="O1714" t="s">
        <v>22</v>
      </c>
      <c r="P1714" t="s">
        <v>23</v>
      </c>
      <c r="Q1714" t="s">
        <v>24</v>
      </c>
    </row>
    <row r="1715" spans="1:17" x14ac:dyDescent="0.2">
      <c r="A1715" s="2">
        <v>35309</v>
      </c>
      <c r="B1715" t="s">
        <v>94</v>
      </c>
      <c r="C1715" t="s">
        <v>70</v>
      </c>
      <c r="D1715" t="s">
        <v>50</v>
      </c>
      <c r="E1715" t="s">
        <v>50</v>
      </c>
      <c r="F1715">
        <v>81</v>
      </c>
      <c r="G1715">
        <v>68</v>
      </c>
      <c r="H1715">
        <v>0</v>
      </c>
      <c r="I1715">
        <v>0</v>
      </c>
      <c r="J1715">
        <v>1</v>
      </c>
      <c r="K1715">
        <v>0</v>
      </c>
      <c r="L1715" t="s">
        <v>20</v>
      </c>
      <c r="M1715" t="s">
        <v>96</v>
      </c>
      <c r="N1715" t="s">
        <v>94</v>
      </c>
      <c r="O1715" t="s">
        <v>22</v>
      </c>
      <c r="P1715" t="s">
        <v>23</v>
      </c>
      <c r="Q1715" t="s">
        <v>24</v>
      </c>
    </row>
    <row r="1716" spans="1:17" x14ac:dyDescent="0.2">
      <c r="A1716" s="2">
        <v>35309</v>
      </c>
      <c r="B1716" t="s">
        <v>123</v>
      </c>
      <c r="C1716" t="s">
        <v>87</v>
      </c>
      <c r="D1716" t="s">
        <v>50</v>
      </c>
      <c r="E1716" t="s">
        <v>50</v>
      </c>
      <c r="F1716">
        <v>52</v>
      </c>
      <c r="G1716">
        <v>17</v>
      </c>
      <c r="H1716">
        <v>0</v>
      </c>
      <c r="I1716">
        <v>0</v>
      </c>
      <c r="J1716">
        <v>2</v>
      </c>
      <c r="K1716">
        <v>1</v>
      </c>
      <c r="L1716" t="s">
        <v>20</v>
      </c>
      <c r="M1716" t="s">
        <v>179</v>
      </c>
      <c r="N1716" t="s">
        <v>123</v>
      </c>
      <c r="O1716" t="s">
        <v>22</v>
      </c>
      <c r="P1716" t="s">
        <v>23</v>
      </c>
      <c r="Q1716" t="s">
        <v>24</v>
      </c>
    </row>
    <row r="1717" spans="1:17" x14ac:dyDescent="0.2">
      <c r="A1717" s="2">
        <v>35309</v>
      </c>
      <c r="B1717" t="s">
        <v>101</v>
      </c>
      <c r="C1717" t="s">
        <v>52</v>
      </c>
      <c r="D1717" t="s">
        <v>50</v>
      </c>
      <c r="E1717" t="s">
        <v>50</v>
      </c>
      <c r="F1717">
        <v>69</v>
      </c>
      <c r="G1717">
        <v>9</v>
      </c>
      <c r="H1717">
        <v>0</v>
      </c>
      <c r="I1717">
        <v>0</v>
      </c>
      <c r="J1717">
        <v>1</v>
      </c>
      <c r="K1717">
        <v>2</v>
      </c>
      <c r="L1717" t="s">
        <v>20</v>
      </c>
      <c r="M1717" t="s">
        <v>331</v>
      </c>
      <c r="N1717" t="s">
        <v>101</v>
      </c>
      <c r="O1717" t="s">
        <v>22</v>
      </c>
      <c r="P1717" t="s">
        <v>23</v>
      </c>
      <c r="Q1717" t="s">
        <v>41</v>
      </c>
    </row>
    <row r="1718" spans="1:17" x14ac:dyDescent="0.2">
      <c r="A1718" s="2">
        <v>35309</v>
      </c>
      <c r="B1718" t="s">
        <v>384</v>
      </c>
      <c r="C1718" t="s">
        <v>89</v>
      </c>
      <c r="D1718" t="s">
        <v>50</v>
      </c>
      <c r="E1718" t="s">
        <v>50</v>
      </c>
      <c r="F1718">
        <v>115</v>
      </c>
      <c r="G1718">
        <v>13</v>
      </c>
      <c r="H1718">
        <v>0</v>
      </c>
      <c r="I1718">
        <v>0</v>
      </c>
      <c r="J1718">
        <v>0</v>
      </c>
      <c r="K1718">
        <v>3</v>
      </c>
      <c r="L1718" t="s">
        <v>20</v>
      </c>
      <c r="M1718" t="s">
        <v>395</v>
      </c>
      <c r="N1718" t="s">
        <v>384</v>
      </c>
      <c r="O1718" t="s">
        <v>22</v>
      </c>
      <c r="P1718" t="s">
        <v>23</v>
      </c>
      <c r="Q1718" t="s">
        <v>41</v>
      </c>
    </row>
    <row r="1719" spans="1:17" x14ac:dyDescent="0.2">
      <c r="A1719" s="2">
        <v>35309</v>
      </c>
      <c r="B1719" t="s">
        <v>49</v>
      </c>
      <c r="C1719" t="s">
        <v>345</v>
      </c>
      <c r="D1719" t="s">
        <v>50</v>
      </c>
      <c r="E1719" t="s">
        <v>50</v>
      </c>
      <c r="F1719">
        <v>25</v>
      </c>
      <c r="G1719">
        <v>90</v>
      </c>
      <c r="H1719">
        <v>0</v>
      </c>
      <c r="I1719">
        <v>0</v>
      </c>
      <c r="J1719">
        <v>1</v>
      </c>
      <c r="K1719">
        <v>0</v>
      </c>
      <c r="L1719" t="s">
        <v>28</v>
      </c>
      <c r="M1719" t="s">
        <v>103</v>
      </c>
      <c r="N1719" t="s">
        <v>49</v>
      </c>
      <c r="O1719" t="s">
        <v>22</v>
      </c>
      <c r="P1719" t="s">
        <v>23</v>
      </c>
      <c r="Q1719" t="s">
        <v>24</v>
      </c>
    </row>
    <row r="1720" spans="1:17" x14ac:dyDescent="0.2">
      <c r="A1720" s="2">
        <v>35309</v>
      </c>
      <c r="B1720" t="s">
        <v>95</v>
      </c>
      <c r="C1720" t="s">
        <v>145</v>
      </c>
      <c r="D1720" t="s">
        <v>50</v>
      </c>
      <c r="E1720" t="s">
        <v>50</v>
      </c>
      <c r="F1720">
        <v>8</v>
      </c>
      <c r="G1720">
        <v>82</v>
      </c>
      <c r="H1720">
        <v>0</v>
      </c>
      <c r="I1720">
        <v>0</v>
      </c>
      <c r="J1720">
        <v>4</v>
      </c>
      <c r="K1720">
        <v>0</v>
      </c>
      <c r="L1720" t="s">
        <v>20</v>
      </c>
      <c r="M1720" t="s">
        <v>326</v>
      </c>
      <c r="N1720" t="s">
        <v>95</v>
      </c>
      <c r="O1720" t="s">
        <v>22</v>
      </c>
      <c r="P1720" t="s">
        <v>23</v>
      </c>
      <c r="Q1720" t="s">
        <v>24</v>
      </c>
    </row>
    <row r="1721" spans="1:17" x14ac:dyDescent="0.2">
      <c r="A1721" s="2">
        <v>35309</v>
      </c>
      <c r="B1721" t="s">
        <v>443</v>
      </c>
      <c r="C1721" t="s">
        <v>391</v>
      </c>
      <c r="D1721" t="s">
        <v>115</v>
      </c>
      <c r="E1721" t="s">
        <v>115</v>
      </c>
      <c r="F1721">
        <v>89</v>
      </c>
      <c r="G1721">
        <v>108</v>
      </c>
      <c r="H1721">
        <v>0</v>
      </c>
      <c r="I1721">
        <v>0</v>
      </c>
      <c r="J1721">
        <v>1</v>
      </c>
      <c r="K1721">
        <v>1</v>
      </c>
      <c r="L1721" t="s">
        <v>647</v>
      </c>
      <c r="M1721" t="s">
        <v>443</v>
      </c>
      <c r="N1721" t="s">
        <v>443</v>
      </c>
      <c r="O1721" t="s">
        <v>22</v>
      </c>
      <c r="P1721" t="s">
        <v>23</v>
      </c>
      <c r="Q1721" t="s">
        <v>30</v>
      </c>
    </row>
    <row r="1722" spans="1:17" x14ac:dyDescent="0.2">
      <c r="A1722" s="2">
        <v>35309</v>
      </c>
      <c r="B1722" t="s">
        <v>249</v>
      </c>
      <c r="C1722" t="s">
        <v>72</v>
      </c>
      <c r="D1722" t="s">
        <v>50</v>
      </c>
      <c r="E1722" t="s">
        <v>50</v>
      </c>
      <c r="F1722">
        <v>57</v>
      </c>
      <c r="G1722">
        <v>10</v>
      </c>
      <c r="H1722">
        <v>0</v>
      </c>
      <c r="I1722">
        <v>0</v>
      </c>
      <c r="J1722">
        <v>0</v>
      </c>
      <c r="K1722">
        <v>2</v>
      </c>
      <c r="L1722" t="s">
        <v>20</v>
      </c>
      <c r="M1722" t="s">
        <v>529</v>
      </c>
      <c r="N1722" t="s">
        <v>249</v>
      </c>
      <c r="O1722" t="s">
        <v>22</v>
      </c>
      <c r="P1722" t="s">
        <v>23</v>
      </c>
      <c r="Q1722" t="s">
        <v>41</v>
      </c>
    </row>
    <row r="1723" spans="1:17" x14ac:dyDescent="0.2">
      <c r="A1723" s="2">
        <v>35309</v>
      </c>
      <c r="B1723" t="s">
        <v>282</v>
      </c>
      <c r="C1723" t="s">
        <v>131</v>
      </c>
      <c r="D1723" t="s">
        <v>19</v>
      </c>
      <c r="E1723" t="s">
        <v>27</v>
      </c>
      <c r="F1723">
        <v>33</v>
      </c>
      <c r="G1723">
        <v>85</v>
      </c>
      <c r="H1723">
        <v>0</v>
      </c>
      <c r="I1723">
        <v>0</v>
      </c>
      <c r="J1723">
        <v>0</v>
      </c>
      <c r="K1723">
        <v>1</v>
      </c>
      <c r="L1723" t="s">
        <v>20</v>
      </c>
      <c r="M1723" t="s">
        <v>285</v>
      </c>
      <c r="N1723" t="s">
        <v>282</v>
      </c>
      <c r="O1723" t="s">
        <v>22</v>
      </c>
      <c r="P1723" t="s">
        <v>23</v>
      </c>
      <c r="Q1723" t="s">
        <v>41</v>
      </c>
    </row>
    <row r="1724" spans="1:17" x14ac:dyDescent="0.2">
      <c r="A1724" s="2">
        <v>35310</v>
      </c>
      <c r="B1724" t="s">
        <v>648</v>
      </c>
      <c r="C1724" t="s">
        <v>425</v>
      </c>
      <c r="D1724" t="s">
        <v>115</v>
      </c>
      <c r="E1724" t="s">
        <v>115</v>
      </c>
      <c r="F1724">
        <v>182</v>
      </c>
      <c r="G1724">
        <v>110</v>
      </c>
      <c r="H1724">
        <v>0</v>
      </c>
      <c r="I1724">
        <v>0</v>
      </c>
      <c r="J1724">
        <v>1</v>
      </c>
      <c r="K1724">
        <v>3</v>
      </c>
      <c r="L1724" t="s">
        <v>647</v>
      </c>
      <c r="M1724" t="s">
        <v>443</v>
      </c>
      <c r="N1724" t="s">
        <v>443</v>
      </c>
      <c r="O1724" t="s">
        <v>122</v>
      </c>
      <c r="P1724" t="s">
        <v>23</v>
      </c>
      <c r="Q1724" t="s">
        <v>41</v>
      </c>
    </row>
    <row r="1725" spans="1:17" x14ac:dyDescent="0.2">
      <c r="A1725" s="2">
        <v>35310</v>
      </c>
      <c r="B1725" t="s">
        <v>649</v>
      </c>
      <c r="C1725" t="s">
        <v>363</v>
      </c>
      <c r="D1725" t="s">
        <v>115</v>
      </c>
      <c r="E1725" t="s">
        <v>115</v>
      </c>
      <c r="F1725">
        <v>156</v>
      </c>
      <c r="G1725">
        <v>131</v>
      </c>
      <c r="H1725">
        <v>0</v>
      </c>
      <c r="I1725">
        <v>0</v>
      </c>
      <c r="J1725">
        <v>1</v>
      </c>
      <c r="K1725">
        <v>5</v>
      </c>
      <c r="L1725" t="s">
        <v>647</v>
      </c>
      <c r="M1725" t="s">
        <v>443</v>
      </c>
      <c r="N1725" t="s">
        <v>443</v>
      </c>
      <c r="O1725" t="s">
        <v>122</v>
      </c>
      <c r="P1725" t="s">
        <v>23</v>
      </c>
      <c r="Q1725" t="s">
        <v>41</v>
      </c>
    </row>
    <row r="1726" spans="1:17" x14ac:dyDescent="0.2">
      <c r="A1726" s="2">
        <v>35310</v>
      </c>
      <c r="B1726" t="s">
        <v>572</v>
      </c>
      <c r="C1726" t="s">
        <v>114</v>
      </c>
      <c r="D1726" t="s">
        <v>115</v>
      </c>
      <c r="E1726" t="s">
        <v>115</v>
      </c>
      <c r="F1726">
        <v>170</v>
      </c>
      <c r="G1726">
        <v>50</v>
      </c>
      <c r="H1726">
        <v>0</v>
      </c>
      <c r="I1726">
        <v>0</v>
      </c>
      <c r="J1726">
        <v>0</v>
      </c>
      <c r="K1726">
        <v>5</v>
      </c>
      <c r="L1726" t="s">
        <v>647</v>
      </c>
      <c r="M1726" t="s">
        <v>443</v>
      </c>
      <c r="N1726" t="s">
        <v>443</v>
      </c>
      <c r="O1726" t="s">
        <v>122</v>
      </c>
      <c r="P1726" t="s">
        <v>23</v>
      </c>
      <c r="Q1726" t="s">
        <v>41</v>
      </c>
    </row>
    <row r="1727" spans="1:17" x14ac:dyDescent="0.2">
      <c r="A1727" s="2">
        <v>35312</v>
      </c>
      <c r="B1727" t="s">
        <v>293</v>
      </c>
      <c r="C1727" t="s">
        <v>76</v>
      </c>
      <c r="D1727" t="s">
        <v>50</v>
      </c>
      <c r="E1727" t="s">
        <v>50</v>
      </c>
      <c r="F1727">
        <v>4</v>
      </c>
      <c r="G1727">
        <v>54</v>
      </c>
      <c r="H1727">
        <v>0</v>
      </c>
      <c r="I1727">
        <v>0</v>
      </c>
      <c r="J1727">
        <v>2</v>
      </c>
      <c r="K1727">
        <v>1</v>
      </c>
      <c r="L1727" t="s">
        <v>28</v>
      </c>
      <c r="M1727" t="s">
        <v>650</v>
      </c>
      <c r="N1727" t="s">
        <v>293</v>
      </c>
      <c r="O1727" t="s">
        <v>22</v>
      </c>
      <c r="P1727" t="s">
        <v>23</v>
      </c>
      <c r="Q1727" t="s">
        <v>24</v>
      </c>
    </row>
    <row r="1728" spans="1:17" x14ac:dyDescent="0.2">
      <c r="A1728" s="2">
        <v>35312</v>
      </c>
      <c r="B1728" t="s">
        <v>48</v>
      </c>
      <c r="C1728" t="s">
        <v>106</v>
      </c>
      <c r="D1728" t="s">
        <v>50</v>
      </c>
      <c r="E1728" t="s">
        <v>50</v>
      </c>
      <c r="F1728">
        <v>137</v>
      </c>
      <c r="G1728">
        <v>7</v>
      </c>
      <c r="H1728">
        <v>0</v>
      </c>
      <c r="I1728">
        <v>0</v>
      </c>
      <c r="J1728">
        <v>2</v>
      </c>
      <c r="K1728">
        <v>6</v>
      </c>
      <c r="L1728" t="s">
        <v>20</v>
      </c>
      <c r="M1728" t="s">
        <v>51</v>
      </c>
      <c r="N1728" t="s">
        <v>48</v>
      </c>
      <c r="O1728" t="s">
        <v>22</v>
      </c>
      <c r="P1728" t="s">
        <v>23</v>
      </c>
      <c r="Q1728" t="s">
        <v>41</v>
      </c>
    </row>
    <row r="1729" spans="1:17" x14ac:dyDescent="0.2">
      <c r="A1729" s="2">
        <v>35312</v>
      </c>
      <c r="B1729" t="s">
        <v>185</v>
      </c>
      <c r="C1729" t="s">
        <v>131</v>
      </c>
      <c r="D1729" t="s">
        <v>27</v>
      </c>
      <c r="E1729" t="s">
        <v>27</v>
      </c>
      <c r="F1729">
        <v>39</v>
      </c>
      <c r="G1729">
        <v>85</v>
      </c>
      <c r="H1729">
        <v>0</v>
      </c>
      <c r="I1729">
        <v>0</v>
      </c>
      <c r="J1729">
        <v>2</v>
      </c>
      <c r="K1729">
        <v>0</v>
      </c>
      <c r="L1729" t="s">
        <v>28</v>
      </c>
      <c r="M1729" t="s">
        <v>412</v>
      </c>
      <c r="N1729" t="s">
        <v>185</v>
      </c>
      <c r="O1729" t="s">
        <v>22</v>
      </c>
      <c r="P1729" t="s">
        <v>23</v>
      </c>
      <c r="Q1729" t="s">
        <v>24</v>
      </c>
    </row>
    <row r="1730" spans="1:17" x14ac:dyDescent="0.2">
      <c r="A1730" s="2">
        <v>35312</v>
      </c>
      <c r="B1730" t="s">
        <v>391</v>
      </c>
      <c r="C1730" t="s">
        <v>572</v>
      </c>
      <c r="D1730" t="s">
        <v>115</v>
      </c>
      <c r="E1730" t="s">
        <v>115</v>
      </c>
      <c r="F1730">
        <v>108</v>
      </c>
      <c r="G1730">
        <v>170</v>
      </c>
      <c r="H1730">
        <v>0</v>
      </c>
      <c r="I1730">
        <v>0</v>
      </c>
      <c r="J1730">
        <v>7</v>
      </c>
      <c r="K1730">
        <v>0</v>
      </c>
      <c r="L1730" t="s">
        <v>647</v>
      </c>
      <c r="M1730" t="s">
        <v>443</v>
      </c>
      <c r="N1730" t="s">
        <v>443</v>
      </c>
      <c r="O1730" t="s">
        <v>122</v>
      </c>
      <c r="P1730" t="s">
        <v>23</v>
      </c>
      <c r="Q1730" t="s">
        <v>24</v>
      </c>
    </row>
    <row r="1731" spans="1:17" x14ac:dyDescent="0.2">
      <c r="A1731" s="2">
        <v>35312</v>
      </c>
      <c r="B1731" t="s">
        <v>90</v>
      </c>
      <c r="C1731" t="s">
        <v>129</v>
      </c>
      <c r="D1731" t="s">
        <v>50</v>
      </c>
      <c r="E1731" t="s">
        <v>50</v>
      </c>
      <c r="F1731">
        <v>55</v>
      </c>
      <c r="G1731">
        <v>2</v>
      </c>
      <c r="H1731">
        <v>0</v>
      </c>
      <c r="I1731">
        <v>0</v>
      </c>
      <c r="J1731">
        <v>0</v>
      </c>
      <c r="K1731">
        <v>2</v>
      </c>
      <c r="L1731" t="s">
        <v>28</v>
      </c>
      <c r="M1731" t="s">
        <v>410</v>
      </c>
      <c r="N1731" t="s">
        <v>90</v>
      </c>
      <c r="O1731" t="s">
        <v>22</v>
      </c>
      <c r="P1731" t="s">
        <v>23</v>
      </c>
      <c r="Q1731" t="s">
        <v>41</v>
      </c>
    </row>
    <row r="1732" spans="1:17" x14ac:dyDescent="0.2">
      <c r="A1732" s="2">
        <v>35312</v>
      </c>
      <c r="B1732" t="s">
        <v>443</v>
      </c>
      <c r="C1732" t="s">
        <v>651</v>
      </c>
      <c r="D1732" t="s">
        <v>115</v>
      </c>
      <c r="E1732" t="s">
        <v>115</v>
      </c>
      <c r="F1732">
        <v>89</v>
      </c>
      <c r="G1732">
        <v>174</v>
      </c>
      <c r="H1732">
        <v>0</v>
      </c>
      <c r="I1732">
        <v>0</v>
      </c>
      <c r="J1732">
        <v>3</v>
      </c>
      <c r="K1732">
        <v>0</v>
      </c>
      <c r="L1732" t="s">
        <v>647</v>
      </c>
      <c r="M1732" t="s">
        <v>443</v>
      </c>
      <c r="N1732" t="s">
        <v>443</v>
      </c>
      <c r="O1732" t="s">
        <v>22</v>
      </c>
      <c r="P1732" t="s">
        <v>23</v>
      </c>
      <c r="Q1732" t="s">
        <v>24</v>
      </c>
    </row>
    <row r="1733" spans="1:17" x14ac:dyDescent="0.2">
      <c r="A1733" s="2">
        <v>35313</v>
      </c>
      <c r="B1733" t="s">
        <v>213</v>
      </c>
      <c r="C1733" t="s">
        <v>648</v>
      </c>
      <c r="D1733" t="s">
        <v>115</v>
      </c>
      <c r="E1733" t="s">
        <v>115</v>
      </c>
      <c r="F1733">
        <v>99</v>
      </c>
      <c r="G1733">
        <v>182</v>
      </c>
      <c r="H1733">
        <v>0</v>
      </c>
      <c r="I1733">
        <v>0</v>
      </c>
      <c r="J1733">
        <v>5</v>
      </c>
      <c r="K1733">
        <v>0</v>
      </c>
      <c r="L1733" t="s">
        <v>647</v>
      </c>
      <c r="M1733" t="s">
        <v>443</v>
      </c>
      <c r="N1733" t="s">
        <v>443</v>
      </c>
      <c r="O1733" t="s">
        <v>122</v>
      </c>
      <c r="P1733" t="s">
        <v>23</v>
      </c>
      <c r="Q1733" t="s">
        <v>24</v>
      </c>
    </row>
    <row r="1734" spans="1:17" x14ac:dyDescent="0.2">
      <c r="A1734" s="2">
        <v>35313</v>
      </c>
      <c r="B1734" t="s">
        <v>649</v>
      </c>
      <c r="C1734" t="s">
        <v>425</v>
      </c>
      <c r="D1734" t="s">
        <v>115</v>
      </c>
      <c r="E1734" t="s">
        <v>115</v>
      </c>
      <c r="F1734">
        <v>156</v>
      </c>
      <c r="G1734">
        <v>110</v>
      </c>
      <c r="H1734">
        <v>0</v>
      </c>
      <c r="I1734">
        <v>0</v>
      </c>
      <c r="J1734">
        <v>1</v>
      </c>
      <c r="K1734">
        <v>1</v>
      </c>
      <c r="L1734" t="s">
        <v>647</v>
      </c>
      <c r="M1734" t="s">
        <v>443</v>
      </c>
      <c r="N1734" t="s">
        <v>443</v>
      </c>
      <c r="O1734" t="s">
        <v>122</v>
      </c>
      <c r="P1734" t="s">
        <v>23</v>
      </c>
      <c r="Q1734" t="s">
        <v>30</v>
      </c>
    </row>
    <row r="1735" spans="1:17" x14ac:dyDescent="0.2">
      <c r="A1735" s="2">
        <v>35313</v>
      </c>
      <c r="B1735" t="s">
        <v>464</v>
      </c>
      <c r="C1735" t="s">
        <v>239</v>
      </c>
      <c r="D1735" t="s">
        <v>115</v>
      </c>
      <c r="E1735" t="s">
        <v>115</v>
      </c>
      <c r="F1735">
        <v>92</v>
      </c>
      <c r="G1735">
        <v>83</v>
      </c>
      <c r="H1735">
        <v>0</v>
      </c>
      <c r="I1735">
        <v>0</v>
      </c>
      <c r="J1735">
        <v>1</v>
      </c>
      <c r="K1735">
        <v>2</v>
      </c>
      <c r="L1735" t="s">
        <v>28</v>
      </c>
      <c r="M1735" t="s">
        <v>465</v>
      </c>
      <c r="N1735" t="s">
        <v>464</v>
      </c>
      <c r="O1735" t="s">
        <v>22</v>
      </c>
      <c r="P1735" t="s">
        <v>23</v>
      </c>
      <c r="Q1735" t="s">
        <v>41</v>
      </c>
    </row>
    <row r="1736" spans="1:17" x14ac:dyDescent="0.2">
      <c r="A1736" s="2">
        <v>35314</v>
      </c>
      <c r="B1736" t="s">
        <v>443</v>
      </c>
      <c r="C1736" t="s">
        <v>572</v>
      </c>
      <c r="D1736" t="s">
        <v>115</v>
      </c>
      <c r="E1736" t="s">
        <v>115</v>
      </c>
      <c r="F1736">
        <v>89</v>
      </c>
      <c r="G1736">
        <v>170</v>
      </c>
      <c r="H1736">
        <v>0</v>
      </c>
      <c r="I1736">
        <v>0</v>
      </c>
      <c r="J1736">
        <v>3</v>
      </c>
      <c r="K1736">
        <v>0</v>
      </c>
      <c r="L1736" t="s">
        <v>647</v>
      </c>
      <c r="M1736" t="s">
        <v>443</v>
      </c>
      <c r="N1736" t="s">
        <v>443</v>
      </c>
      <c r="O1736" t="s">
        <v>22</v>
      </c>
      <c r="P1736" t="s">
        <v>23</v>
      </c>
      <c r="Q1736" t="s">
        <v>24</v>
      </c>
    </row>
    <row r="1737" spans="1:17" x14ac:dyDescent="0.2">
      <c r="A1737" s="2">
        <v>35314</v>
      </c>
      <c r="B1737" t="s">
        <v>114</v>
      </c>
      <c r="C1737" t="s">
        <v>651</v>
      </c>
      <c r="D1737" t="s">
        <v>115</v>
      </c>
      <c r="E1737" t="s">
        <v>115</v>
      </c>
      <c r="F1737">
        <v>50</v>
      </c>
      <c r="G1737">
        <v>174</v>
      </c>
      <c r="H1737">
        <v>0</v>
      </c>
      <c r="I1737">
        <v>0</v>
      </c>
      <c r="J1737">
        <v>6</v>
      </c>
      <c r="K1737">
        <v>0</v>
      </c>
      <c r="L1737" t="s">
        <v>647</v>
      </c>
      <c r="M1737" t="s">
        <v>443</v>
      </c>
      <c r="N1737" t="s">
        <v>443</v>
      </c>
      <c r="O1737" t="s">
        <v>122</v>
      </c>
      <c r="P1737" t="s">
        <v>23</v>
      </c>
      <c r="Q1737" t="s">
        <v>24</v>
      </c>
    </row>
    <row r="1738" spans="1:17" x14ac:dyDescent="0.2">
      <c r="A1738" s="2">
        <v>35315</v>
      </c>
      <c r="B1738" t="s">
        <v>213</v>
      </c>
      <c r="C1738" t="s">
        <v>425</v>
      </c>
      <c r="D1738" t="s">
        <v>115</v>
      </c>
      <c r="E1738" t="s">
        <v>115</v>
      </c>
      <c r="F1738">
        <v>99</v>
      </c>
      <c r="G1738">
        <v>110</v>
      </c>
      <c r="H1738">
        <v>0</v>
      </c>
      <c r="I1738">
        <v>0</v>
      </c>
      <c r="J1738">
        <v>1</v>
      </c>
      <c r="K1738">
        <v>4</v>
      </c>
      <c r="L1738" t="s">
        <v>647</v>
      </c>
      <c r="M1738" t="s">
        <v>443</v>
      </c>
      <c r="N1738" t="s">
        <v>443</v>
      </c>
      <c r="O1738" t="s">
        <v>122</v>
      </c>
      <c r="P1738" t="s">
        <v>23</v>
      </c>
      <c r="Q1738" t="s">
        <v>41</v>
      </c>
    </row>
    <row r="1739" spans="1:17" x14ac:dyDescent="0.2">
      <c r="A1739" s="2">
        <v>35315</v>
      </c>
      <c r="B1739" t="s">
        <v>363</v>
      </c>
      <c r="C1739" t="s">
        <v>648</v>
      </c>
      <c r="D1739" t="s">
        <v>115</v>
      </c>
      <c r="E1739" t="s">
        <v>115</v>
      </c>
      <c r="F1739">
        <v>131</v>
      </c>
      <c r="G1739">
        <v>182</v>
      </c>
      <c r="H1739">
        <v>0</v>
      </c>
      <c r="I1739">
        <v>0</v>
      </c>
      <c r="J1739">
        <v>3</v>
      </c>
      <c r="K1739">
        <v>0</v>
      </c>
      <c r="L1739" t="s">
        <v>647</v>
      </c>
      <c r="M1739" t="s">
        <v>443</v>
      </c>
      <c r="N1739" t="s">
        <v>443</v>
      </c>
      <c r="O1739" t="s">
        <v>122</v>
      </c>
      <c r="P1739" t="s">
        <v>23</v>
      </c>
      <c r="Q1739" t="s">
        <v>24</v>
      </c>
    </row>
    <row r="1740" spans="1:17" x14ac:dyDescent="0.2">
      <c r="A1740" s="2">
        <v>35316</v>
      </c>
      <c r="B1740" t="s">
        <v>651</v>
      </c>
      <c r="C1740" t="s">
        <v>572</v>
      </c>
      <c r="D1740" t="s">
        <v>115</v>
      </c>
      <c r="E1740" t="s">
        <v>115</v>
      </c>
      <c r="F1740">
        <v>174</v>
      </c>
      <c r="G1740">
        <v>170</v>
      </c>
      <c r="H1740">
        <v>0</v>
      </c>
      <c r="I1740">
        <v>0</v>
      </c>
      <c r="J1740">
        <v>1</v>
      </c>
      <c r="K1740">
        <v>0</v>
      </c>
      <c r="L1740" t="s">
        <v>647</v>
      </c>
      <c r="M1740" t="s">
        <v>443</v>
      </c>
      <c r="N1740" t="s">
        <v>443</v>
      </c>
      <c r="O1740" t="s">
        <v>122</v>
      </c>
      <c r="P1740" t="s">
        <v>23</v>
      </c>
      <c r="Q1740" t="s">
        <v>24</v>
      </c>
    </row>
    <row r="1741" spans="1:17" x14ac:dyDescent="0.2">
      <c r="A1741" s="2">
        <v>35316</v>
      </c>
      <c r="B1741" t="s">
        <v>210</v>
      </c>
      <c r="C1741" t="s">
        <v>454</v>
      </c>
      <c r="D1741" t="s">
        <v>27</v>
      </c>
      <c r="E1741" t="s">
        <v>27</v>
      </c>
      <c r="F1741">
        <v>76</v>
      </c>
      <c r="G1741">
        <v>51</v>
      </c>
      <c r="H1741">
        <v>0</v>
      </c>
      <c r="I1741">
        <v>0</v>
      </c>
      <c r="J1741">
        <v>5</v>
      </c>
      <c r="K1741">
        <v>0</v>
      </c>
      <c r="L1741" t="s">
        <v>20</v>
      </c>
      <c r="M1741" t="s">
        <v>557</v>
      </c>
      <c r="N1741" t="s">
        <v>210</v>
      </c>
      <c r="O1741" t="s">
        <v>22</v>
      </c>
      <c r="P1741" t="s">
        <v>23</v>
      </c>
      <c r="Q1741" t="s">
        <v>24</v>
      </c>
    </row>
    <row r="1742" spans="1:17" x14ac:dyDescent="0.2">
      <c r="A1742" s="2">
        <v>35316</v>
      </c>
      <c r="B1742" t="s">
        <v>114</v>
      </c>
      <c r="C1742" t="s">
        <v>391</v>
      </c>
      <c r="D1742" t="s">
        <v>115</v>
      </c>
      <c r="E1742" t="s">
        <v>115</v>
      </c>
      <c r="F1742">
        <v>50</v>
      </c>
      <c r="G1742">
        <v>108</v>
      </c>
      <c r="H1742">
        <v>0</v>
      </c>
      <c r="I1742">
        <v>0</v>
      </c>
      <c r="J1742">
        <v>1</v>
      </c>
      <c r="K1742">
        <v>1</v>
      </c>
      <c r="L1742" t="s">
        <v>647</v>
      </c>
      <c r="M1742" t="s">
        <v>443</v>
      </c>
      <c r="N1742" t="s">
        <v>443</v>
      </c>
      <c r="O1742" t="s">
        <v>122</v>
      </c>
      <c r="P1742" t="s">
        <v>23</v>
      </c>
      <c r="Q1742" t="s">
        <v>30</v>
      </c>
    </row>
    <row r="1743" spans="1:17" x14ac:dyDescent="0.2">
      <c r="A1743" s="2">
        <v>35317</v>
      </c>
      <c r="B1743" t="s">
        <v>363</v>
      </c>
      <c r="C1743" t="s">
        <v>213</v>
      </c>
      <c r="D1743" t="s">
        <v>115</v>
      </c>
      <c r="E1743" t="s">
        <v>115</v>
      </c>
      <c r="F1743">
        <v>131</v>
      </c>
      <c r="G1743">
        <v>99</v>
      </c>
      <c r="H1743">
        <v>0</v>
      </c>
      <c r="I1743">
        <v>0</v>
      </c>
      <c r="J1743">
        <v>6</v>
      </c>
      <c r="K1743">
        <v>1</v>
      </c>
      <c r="L1743" t="s">
        <v>647</v>
      </c>
      <c r="M1743" t="s">
        <v>443</v>
      </c>
      <c r="N1743" t="s">
        <v>443</v>
      </c>
      <c r="O1743" t="s">
        <v>122</v>
      </c>
      <c r="P1743" t="s">
        <v>23</v>
      </c>
      <c r="Q1743" t="s">
        <v>24</v>
      </c>
    </row>
    <row r="1744" spans="1:17" x14ac:dyDescent="0.2">
      <c r="A1744" s="2">
        <v>35317</v>
      </c>
      <c r="B1744" t="s">
        <v>649</v>
      </c>
      <c r="C1744" t="s">
        <v>648</v>
      </c>
      <c r="D1744" t="s">
        <v>115</v>
      </c>
      <c r="E1744" t="s">
        <v>115</v>
      </c>
      <c r="F1744">
        <v>156</v>
      </c>
      <c r="G1744">
        <v>182</v>
      </c>
      <c r="H1744">
        <v>0</v>
      </c>
      <c r="I1744">
        <v>0</v>
      </c>
      <c r="J1744">
        <v>1</v>
      </c>
      <c r="K1744">
        <v>0</v>
      </c>
      <c r="L1744" t="s">
        <v>647</v>
      </c>
      <c r="M1744" t="s">
        <v>443</v>
      </c>
      <c r="N1744" t="s">
        <v>443</v>
      </c>
      <c r="O1744" t="s">
        <v>122</v>
      </c>
      <c r="P1744" t="s">
        <v>23</v>
      </c>
      <c r="Q1744" t="s">
        <v>24</v>
      </c>
    </row>
    <row r="1745" spans="1:17" x14ac:dyDescent="0.2">
      <c r="A1745" s="2">
        <v>35318</v>
      </c>
      <c r="B1745" t="s">
        <v>651</v>
      </c>
      <c r="C1745" t="s">
        <v>391</v>
      </c>
      <c r="D1745" t="s">
        <v>115</v>
      </c>
      <c r="E1745" t="s">
        <v>115</v>
      </c>
      <c r="F1745">
        <v>174</v>
      </c>
      <c r="G1745">
        <v>108</v>
      </c>
      <c r="H1745">
        <v>0</v>
      </c>
      <c r="I1745">
        <v>0</v>
      </c>
      <c r="J1745">
        <v>0</v>
      </c>
      <c r="K1745">
        <v>6</v>
      </c>
      <c r="L1745" t="s">
        <v>647</v>
      </c>
      <c r="M1745" t="s">
        <v>443</v>
      </c>
      <c r="N1745" t="s">
        <v>443</v>
      </c>
      <c r="O1745" t="s">
        <v>122</v>
      </c>
      <c r="P1745" t="s">
        <v>23</v>
      </c>
      <c r="Q1745" t="s">
        <v>41</v>
      </c>
    </row>
    <row r="1746" spans="1:17" x14ac:dyDescent="0.2">
      <c r="A1746" s="2">
        <v>35318</v>
      </c>
      <c r="B1746" t="s">
        <v>443</v>
      </c>
      <c r="C1746" t="s">
        <v>114</v>
      </c>
      <c r="D1746" t="s">
        <v>115</v>
      </c>
      <c r="E1746" t="s">
        <v>115</v>
      </c>
      <c r="F1746">
        <v>89</v>
      </c>
      <c r="G1746">
        <v>50</v>
      </c>
      <c r="H1746">
        <v>0</v>
      </c>
      <c r="I1746">
        <v>0</v>
      </c>
      <c r="J1746">
        <v>0</v>
      </c>
      <c r="K1746">
        <v>1</v>
      </c>
      <c r="L1746" t="s">
        <v>647</v>
      </c>
      <c r="M1746" t="s">
        <v>443</v>
      </c>
      <c r="N1746" t="s">
        <v>443</v>
      </c>
      <c r="O1746" t="s">
        <v>22</v>
      </c>
      <c r="P1746" t="s">
        <v>23</v>
      </c>
      <c r="Q1746" t="s">
        <v>41</v>
      </c>
    </row>
    <row r="1747" spans="1:17" x14ac:dyDescent="0.2">
      <c r="A1747" s="2">
        <v>35319</v>
      </c>
      <c r="B1747" t="s">
        <v>143</v>
      </c>
      <c r="C1747" t="s">
        <v>449</v>
      </c>
      <c r="D1747" t="s">
        <v>115</v>
      </c>
      <c r="E1747" t="s">
        <v>115</v>
      </c>
      <c r="F1747">
        <v>26</v>
      </c>
      <c r="G1747">
        <v>107</v>
      </c>
      <c r="H1747">
        <v>0</v>
      </c>
      <c r="I1747">
        <v>0</v>
      </c>
      <c r="J1747">
        <v>1</v>
      </c>
      <c r="K1747">
        <v>0</v>
      </c>
      <c r="L1747" t="s">
        <v>28</v>
      </c>
      <c r="M1747" t="s">
        <v>144</v>
      </c>
      <c r="N1747" t="s">
        <v>143</v>
      </c>
      <c r="O1747" t="s">
        <v>22</v>
      </c>
      <c r="P1747" t="s">
        <v>23</v>
      </c>
      <c r="Q1747" t="s">
        <v>24</v>
      </c>
    </row>
    <row r="1748" spans="1:17" x14ac:dyDescent="0.2">
      <c r="A1748" s="2">
        <v>35319</v>
      </c>
      <c r="B1748" t="s">
        <v>649</v>
      </c>
      <c r="C1748" t="s">
        <v>213</v>
      </c>
      <c r="D1748" t="s">
        <v>115</v>
      </c>
      <c r="E1748" t="s">
        <v>115</v>
      </c>
      <c r="F1748">
        <v>156</v>
      </c>
      <c r="G1748">
        <v>99</v>
      </c>
      <c r="H1748">
        <v>0</v>
      </c>
      <c r="I1748">
        <v>0</v>
      </c>
      <c r="J1748">
        <v>2</v>
      </c>
      <c r="K1748">
        <v>4</v>
      </c>
      <c r="L1748" t="s">
        <v>647</v>
      </c>
      <c r="M1748" t="s">
        <v>443</v>
      </c>
      <c r="N1748" t="s">
        <v>443</v>
      </c>
      <c r="O1748" t="s">
        <v>122</v>
      </c>
      <c r="P1748" t="s">
        <v>23</v>
      </c>
      <c r="Q1748" t="s">
        <v>41</v>
      </c>
    </row>
    <row r="1749" spans="1:17" x14ac:dyDescent="0.2">
      <c r="A1749" s="2">
        <v>35319</v>
      </c>
      <c r="B1749" t="s">
        <v>425</v>
      </c>
      <c r="C1749" t="s">
        <v>363</v>
      </c>
      <c r="D1749" t="s">
        <v>115</v>
      </c>
      <c r="E1749" t="s">
        <v>115</v>
      </c>
      <c r="F1749">
        <v>110</v>
      </c>
      <c r="G1749">
        <v>131</v>
      </c>
      <c r="H1749">
        <v>0</v>
      </c>
      <c r="I1749">
        <v>0</v>
      </c>
      <c r="J1749">
        <v>1</v>
      </c>
      <c r="K1749">
        <v>1</v>
      </c>
      <c r="L1749" t="s">
        <v>647</v>
      </c>
      <c r="M1749" t="s">
        <v>443</v>
      </c>
      <c r="N1749" t="s">
        <v>443</v>
      </c>
      <c r="O1749" t="s">
        <v>122</v>
      </c>
      <c r="P1749" t="s">
        <v>23</v>
      </c>
      <c r="Q1749" t="s">
        <v>30</v>
      </c>
    </row>
    <row r="1750" spans="1:17" x14ac:dyDescent="0.2">
      <c r="A1750" s="2">
        <v>35321</v>
      </c>
      <c r="B1750" t="s">
        <v>391</v>
      </c>
      <c r="C1750" t="s">
        <v>363</v>
      </c>
      <c r="D1750" t="s">
        <v>115</v>
      </c>
      <c r="E1750" t="s">
        <v>115</v>
      </c>
      <c r="F1750">
        <v>108</v>
      </c>
      <c r="G1750">
        <v>131</v>
      </c>
      <c r="H1750">
        <v>0</v>
      </c>
      <c r="I1750">
        <v>0</v>
      </c>
      <c r="J1750">
        <v>3</v>
      </c>
      <c r="K1750">
        <v>1</v>
      </c>
      <c r="L1750" t="s">
        <v>647</v>
      </c>
      <c r="M1750" t="s">
        <v>443</v>
      </c>
      <c r="N1750" t="s">
        <v>443</v>
      </c>
      <c r="O1750" t="s">
        <v>122</v>
      </c>
      <c r="P1750" t="s">
        <v>23</v>
      </c>
      <c r="Q1750" t="s">
        <v>24</v>
      </c>
    </row>
    <row r="1751" spans="1:17" x14ac:dyDescent="0.2">
      <c r="A1751" s="2">
        <v>35321</v>
      </c>
      <c r="B1751" t="s">
        <v>114</v>
      </c>
      <c r="C1751" t="s">
        <v>425</v>
      </c>
      <c r="D1751" t="s">
        <v>115</v>
      </c>
      <c r="E1751" t="s">
        <v>115</v>
      </c>
      <c r="F1751">
        <v>50</v>
      </c>
      <c r="G1751">
        <v>110</v>
      </c>
      <c r="H1751">
        <v>0</v>
      </c>
      <c r="I1751">
        <v>0</v>
      </c>
      <c r="J1751">
        <v>4</v>
      </c>
      <c r="K1751">
        <v>2</v>
      </c>
      <c r="L1751" t="s">
        <v>647</v>
      </c>
      <c r="M1751" t="s">
        <v>443</v>
      </c>
      <c r="N1751" t="s">
        <v>443</v>
      </c>
      <c r="O1751" t="s">
        <v>122</v>
      </c>
      <c r="P1751" t="s">
        <v>23</v>
      </c>
      <c r="Q1751" t="s">
        <v>24</v>
      </c>
    </row>
    <row r="1752" spans="1:17" x14ac:dyDescent="0.2">
      <c r="A1752" s="2">
        <v>35322</v>
      </c>
      <c r="B1752" t="s">
        <v>55</v>
      </c>
      <c r="C1752" t="s">
        <v>199</v>
      </c>
      <c r="D1752" t="s">
        <v>57</v>
      </c>
      <c r="E1752" t="s">
        <v>36</v>
      </c>
      <c r="F1752">
        <v>61</v>
      </c>
      <c r="G1752">
        <v>19</v>
      </c>
      <c r="H1752">
        <v>0</v>
      </c>
      <c r="I1752">
        <v>0</v>
      </c>
      <c r="J1752">
        <v>2</v>
      </c>
      <c r="K1752">
        <v>0</v>
      </c>
      <c r="L1752" t="s">
        <v>413</v>
      </c>
      <c r="M1752" t="s">
        <v>566</v>
      </c>
      <c r="N1752" t="s">
        <v>149</v>
      </c>
      <c r="O1752" t="s">
        <v>122</v>
      </c>
      <c r="P1752" t="s">
        <v>23</v>
      </c>
      <c r="Q1752" t="s">
        <v>24</v>
      </c>
    </row>
    <row r="1753" spans="1:17" x14ac:dyDescent="0.2">
      <c r="A1753" s="2">
        <v>35322</v>
      </c>
      <c r="B1753" t="s">
        <v>149</v>
      </c>
      <c r="C1753" t="s">
        <v>207</v>
      </c>
      <c r="D1753" t="s">
        <v>36</v>
      </c>
      <c r="E1753" t="s">
        <v>36</v>
      </c>
      <c r="F1753">
        <v>16</v>
      </c>
      <c r="G1753">
        <v>97</v>
      </c>
      <c r="H1753">
        <v>0</v>
      </c>
      <c r="I1753">
        <v>0</v>
      </c>
      <c r="J1753">
        <v>1</v>
      </c>
      <c r="K1753">
        <v>0</v>
      </c>
      <c r="L1753" t="s">
        <v>413</v>
      </c>
      <c r="M1753" t="s">
        <v>566</v>
      </c>
      <c r="N1753" t="s">
        <v>149</v>
      </c>
      <c r="O1753" t="s">
        <v>22</v>
      </c>
      <c r="P1753" t="s">
        <v>23</v>
      </c>
      <c r="Q1753" t="s">
        <v>24</v>
      </c>
    </row>
    <row r="1754" spans="1:17" x14ac:dyDescent="0.2">
      <c r="A1754" s="2">
        <v>35323</v>
      </c>
      <c r="B1754" t="s">
        <v>363</v>
      </c>
      <c r="C1754" t="s">
        <v>425</v>
      </c>
      <c r="D1754" t="s">
        <v>115</v>
      </c>
      <c r="E1754" t="s">
        <v>115</v>
      </c>
      <c r="F1754">
        <v>131</v>
      </c>
      <c r="G1754">
        <v>110</v>
      </c>
      <c r="H1754">
        <v>0</v>
      </c>
      <c r="I1754">
        <v>0</v>
      </c>
      <c r="J1754">
        <v>2</v>
      </c>
      <c r="K1754">
        <v>3</v>
      </c>
      <c r="L1754" t="s">
        <v>647</v>
      </c>
      <c r="M1754" t="s">
        <v>443</v>
      </c>
      <c r="N1754" t="s">
        <v>443</v>
      </c>
      <c r="O1754" t="s">
        <v>122</v>
      </c>
      <c r="P1754" t="s">
        <v>23</v>
      </c>
      <c r="Q1754" t="s">
        <v>41</v>
      </c>
    </row>
    <row r="1755" spans="1:17" x14ac:dyDescent="0.2">
      <c r="A1755" s="2">
        <v>35323</v>
      </c>
      <c r="B1755" t="s">
        <v>185</v>
      </c>
      <c r="C1755" t="s">
        <v>304</v>
      </c>
      <c r="D1755" t="s">
        <v>27</v>
      </c>
      <c r="E1755" t="s">
        <v>27</v>
      </c>
      <c r="F1755">
        <v>39</v>
      </c>
      <c r="G1755">
        <v>48</v>
      </c>
      <c r="H1755">
        <v>0</v>
      </c>
      <c r="I1755">
        <v>0</v>
      </c>
      <c r="J1755">
        <v>3</v>
      </c>
      <c r="K1755">
        <v>0</v>
      </c>
      <c r="L1755" t="s">
        <v>20</v>
      </c>
      <c r="M1755" t="s">
        <v>412</v>
      </c>
      <c r="N1755" t="s">
        <v>185</v>
      </c>
      <c r="O1755" t="s">
        <v>22</v>
      </c>
      <c r="P1755" t="s">
        <v>23</v>
      </c>
      <c r="Q1755" t="s">
        <v>24</v>
      </c>
    </row>
    <row r="1756" spans="1:17" x14ac:dyDescent="0.2">
      <c r="A1756" s="2">
        <v>35323</v>
      </c>
      <c r="B1756" t="s">
        <v>118</v>
      </c>
      <c r="C1756" t="s">
        <v>111</v>
      </c>
      <c r="D1756" t="s">
        <v>36</v>
      </c>
      <c r="E1756" t="s">
        <v>36</v>
      </c>
      <c r="F1756">
        <v>62</v>
      </c>
      <c r="G1756">
        <v>77</v>
      </c>
      <c r="H1756">
        <v>0</v>
      </c>
      <c r="I1756">
        <v>0</v>
      </c>
      <c r="J1756">
        <v>1</v>
      </c>
      <c r="K1756">
        <v>0</v>
      </c>
      <c r="L1756" t="s">
        <v>28</v>
      </c>
      <c r="M1756" t="s">
        <v>652</v>
      </c>
      <c r="N1756" t="s">
        <v>118</v>
      </c>
      <c r="O1756" t="s">
        <v>22</v>
      </c>
      <c r="P1756" t="s">
        <v>23</v>
      </c>
      <c r="Q1756" t="s">
        <v>24</v>
      </c>
    </row>
    <row r="1757" spans="1:17" x14ac:dyDescent="0.2">
      <c r="A1757" s="2">
        <v>35323</v>
      </c>
      <c r="B1757" t="s">
        <v>114</v>
      </c>
      <c r="C1757" t="s">
        <v>391</v>
      </c>
      <c r="D1757" t="s">
        <v>115</v>
      </c>
      <c r="E1757" t="s">
        <v>115</v>
      </c>
      <c r="F1757">
        <v>50</v>
      </c>
      <c r="G1757">
        <v>108</v>
      </c>
      <c r="H1757">
        <v>0</v>
      </c>
      <c r="I1757">
        <v>0</v>
      </c>
      <c r="J1757">
        <v>1</v>
      </c>
      <c r="K1757">
        <v>0</v>
      </c>
      <c r="L1757" t="s">
        <v>647</v>
      </c>
      <c r="M1757" t="s">
        <v>443</v>
      </c>
      <c r="N1757" t="s">
        <v>443</v>
      </c>
      <c r="O1757" t="s">
        <v>122</v>
      </c>
      <c r="P1757" t="s">
        <v>23</v>
      </c>
      <c r="Q1757" t="s">
        <v>24</v>
      </c>
    </row>
    <row r="1758" spans="1:17" x14ac:dyDescent="0.2">
      <c r="A1758" s="2">
        <v>35325</v>
      </c>
      <c r="B1758" t="s">
        <v>239</v>
      </c>
      <c r="C1758" t="s">
        <v>138</v>
      </c>
      <c r="D1758" t="s">
        <v>115</v>
      </c>
      <c r="E1758" t="s">
        <v>36</v>
      </c>
      <c r="F1758">
        <v>83</v>
      </c>
      <c r="G1758">
        <v>15</v>
      </c>
      <c r="H1758">
        <v>0</v>
      </c>
      <c r="I1758">
        <v>0</v>
      </c>
      <c r="J1758">
        <v>0</v>
      </c>
      <c r="K1758">
        <v>0</v>
      </c>
      <c r="L1758" t="s">
        <v>28</v>
      </c>
      <c r="M1758" t="s">
        <v>240</v>
      </c>
      <c r="N1758" t="s">
        <v>239</v>
      </c>
      <c r="O1758" t="s">
        <v>22</v>
      </c>
      <c r="P1758" t="s">
        <v>23</v>
      </c>
      <c r="Q1758" t="s">
        <v>30</v>
      </c>
    </row>
    <row r="1759" spans="1:17" x14ac:dyDescent="0.2">
      <c r="A1759" s="2">
        <v>35326</v>
      </c>
      <c r="B1759" t="s">
        <v>293</v>
      </c>
      <c r="C1759" t="s">
        <v>184</v>
      </c>
      <c r="D1759" t="s">
        <v>50</v>
      </c>
      <c r="E1759" t="s">
        <v>50</v>
      </c>
      <c r="F1759">
        <v>4</v>
      </c>
      <c r="G1759">
        <v>120</v>
      </c>
      <c r="H1759">
        <v>0</v>
      </c>
      <c r="I1759">
        <v>0</v>
      </c>
      <c r="J1759">
        <v>6</v>
      </c>
      <c r="K1759">
        <v>0</v>
      </c>
      <c r="L1759" t="s">
        <v>20</v>
      </c>
      <c r="M1759" t="s">
        <v>653</v>
      </c>
      <c r="N1759" t="s">
        <v>293</v>
      </c>
      <c r="O1759" t="s">
        <v>22</v>
      </c>
      <c r="P1759" t="s">
        <v>23</v>
      </c>
      <c r="Q1759" t="s">
        <v>24</v>
      </c>
    </row>
    <row r="1760" spans="1:17" x14ac:dyDescent="0.2">
      <c r="A1760" s="2">
        <v>35326</v>
      </c>
      <c r="B1760" t="s">
        <v>199</v>
      </c>
      <c r="C1760" t="s">
        <v>207</v>
      </c>
      <c r="D1760" t="s">
        <v>36</v>
      </c>
      <c r="E1760" t="s">
        <v>36</v>
      </c>
      <c r="F1760">
        <v>19</v>
      </c>
      <c r="G1760">
        <v>97</v>
      </c>
      <c r="H1760">
        <v>0</v>
      </c>
      <c r="I1760">
        <v>0</v>
      </c>
      <c r="J1760">
        <v>1</v>
      </c>
      <c r="K1760">
        <v>0</v>
      </c>
      <c r="L1760" t="s">
        <v>413</v>
      </c>
      <c r="M1760" t="s">
        <v>420</v>
      </c>
      <c r="N1760" t="s">
        <v>149</v>
      </c>
      <c r="O1760" t="s">
        <v>122</v>
      </c>
      <c r="P1760" t="s">
        <v>23</v>
      </c>
      <c r="Q1760" t="s">
        <v>24</v>
      </c>
    </row>
    <row r="1761" spans="1:17" x14ac:dyDescent="0.2">
      <c r="A1761" s="2">
        <v>35326</v>
      </c>
      <c r="B1761" t="s">
        <v>92</v>
      </c>
      <c r="C1761" t="s">
        <v>176</v>
      </c>
      <c r="D1761" t="s">
        <v>50</v>
      </c>
      <c r="E1761" t="s">
        <v>115</v>
      </c>
      <c r="F1761">
        <v>18</v>
      </c>
      <c r="G1761">
        <v>70</v>
      </c>
      <c r="H1761">
        <v>0</v>
      </c>
      <c r="I1761">
        <v>0</v>
      </c>
      <c r="J1761">
        <v>1</v>
      </c>
      <c r="K1761">
        <v>2</v>
      </c>
      <c r="L1761" t="s">
        <v>28</v>
      </c>
      <c r="M1761" t="s">
        <v>124</v>
      </c>
      <c r="N1761" t="s">
        <v>92</v>
      </c>
      <c r="O1761" t="s">
        <v>22</v>
      </c>
      <c r="P1761" t="s">
        <v>23</v>
      </c>
      <c r="Q1761" t="s">
        <v>41</v>
      </c>
    </row>
    <row r="1762" spans="1:17" x14ac:dyDescent="0.2">
      <c r="A1762" s="2">
        <v>35326</v>
      </c>
      <c r="B1762" t="s">
        <v>354</v>
      </c>
      <c r="C1762" t="s">
        <v>355</v>
      </c>
      <c r="D1762" t="s">
        <v>57</v>
      </c>
      <c r="E1762" t="s">
        <v>57</v>
      </c>
      <c r="F1762">
        <v>177</v>
      </c>
      <c r="G1762">
        <v>181</v>
      </c>
      <c r="H1762">
        <v>0</v>
      </c>
      <c r="I1762">
        <v>0</v>
      </c>
      <c r="J1762">
        <v>1</v>
      </c>
      <c r="K1762">
        <v>1</v>
      </c>
      <c r="L1762" t="s">
        <v>20</v>
      </c>
      <c r="M1762" t="s">
        <v>654</v>
      </c>
      <c r="N1762" t="s">
        <v>655</v>
      </c>
      <c r="O1762" t="s">
        <v>122</v>
      </c>
      <c r="P1762" t="s">
        <v>23</v>
      </c>
      <c r="Q1762" t="s">
        <v>30</v>
      </c>
    </row>
    <row r="1763" spans="1:17" x14ac:dyDescent="0.2">
      <c r="A1763" s="2">
        <v>35326</v>
      </c>
      <c r="B1763" t="s">
        <v>149</v>
      </c>
      <c r="C1763" t="s">
        <v>55</v>
      </c>
      <c r="D1763" t="s">
        <v>36</v>
      </c>
      <c r="E1763" t="s">
        <v>57</v>
      </c>
      <c r="F1763">
        <v>16</v>
      </c>
      <c r="G1763">
        <v>61</v>
      </c>
      <c r="H1763">
        <v>0</v>
      </c>
      <c r="I1763">
        <v>0</v>
      </c>
      <c r="J1763">
        <v>2</v>
      </c>
      <c r="K1763">
        <v>0</v>
      </c>
      <c r="L1763" t="s">
        <v>413</v>
      </c>
      <c r="M1763" t="s">
        <v>420</v>
      </c>
      <c r="N1763" t="s">
        <v>149</v>
      </c>
      <c r="O1763" t="s">
        <v>22</v>
      </c>
      <c r="P1763" t="s">
        <v>23</v>
      </c>
      <c r="Q1763" t="s">
        <v>24</v>
      </c>
    </row>
    <row r="1764" spans="1:17" x14ac:dyDescent="0.2">
      <c r="A1764" s="2">
        <v>35327</v>
      </c>
      <c r="B1764" t="s">
        <v>210</v>
      </c>
      <c r="C1764" t="s">
        <v>32</v>
      </c>
      <c r="D1764" t="s">
        <v>27</v>
      </c>
      <c r="E1764" t="s">
        <v>19</v>
      </c>
      <c r="F1764">
        <v>76</v>
      </c>
      <c r="G1764">
        <v>118</v>
      </c>
      <c r="H1764">
        <v>0</v>
      </c>
      <c r="I1764">
        <v>0</v>
      </c>
      <c r="J1764">
        <v>0</v>
      </c>
      <c r="K1764">
        <v>1</v>
      </c>
      <c r="L1764" t="s">
        <v>28</v>
      </c>
      <c r="M1764" t="s">
        <v>557</v>
      </c>
      <c r="N1764" t="s">
        <v>210</v>
      </c>
      <c r="O1764" t="s">
        <v>22</v>
      </c>
      <c r="P1764" t="s">
        <v>23</v>
      </c>
      <c r="Q1764" t="s">
        <v>41</v>
      </c>
    </row>
    <row r="1765" spans="1:17" x14ac:dyDescent="0.2">
      <c r="A1765" s="2">
        <v>35328</v>
      </c>
      <c r="B1765" t="s">
        <v>166</v>
      </c>
      <c r="C1765" t="s">
        <v>462</v>
      </c>
      <c r="D1765" t="s">
        <v>115</v>
      </c>
      <c r="E1765" t="s">
        <v>115</v>
      </c>
      <c r="F1765">
        <v>79</v>
      </c>
      <c r="G1765">
        <v>136</v>
      </c>
      <c r="H1765">
        <v>0</v>
      </c>
      <c r="I1765">
        <v>0</v>
      </c>
      <c r="J1765">
        <v>3</v>
      </c>
      <c r="K1765">
        <v>0</v>
      </c>
      <c r="L1765" t="s">
        <v>20</v>
      </c>
      <c r="M1765" t="s">
        <v>165</v>
      </c>
      <c r="N1765" t="s">
        <v>166</v>
      </c>
      <c r="O1765" t="s">
        <v>22</v>
      </c>
      <c r="P1765" t="s">
        <v>23</v>
      </c>
      <c r="Q1765" t="s">
        <v>24</v>
      </c>
    </row>
    <row r="1766" spans="1:17" x14ac:dyDescent="0.2">
      <c r="A1766" s="2">
        <v>35329</v>
      </c>
      <c r="B1766" t="s">
        <v>55</v>
      </c>
      <c r="C1766" t="s">
        <v>207</v>
      </c>
      <c r="D1766" t="s">
        <v>57</v>
      </c>
      <c r="E1766" t="s">
        <v>36</v>
      </c>
      <c r="F1766">
        <v>61</v>
      </c>
      <c r="G1766">
        <v>97</v>
      </c>
      <c r="H1766">
        <v>0</v>
      </c>
      <c r="I1766">
        <v>0</v>
      </c>
      <c r="J1766">
        <v>4</v>
      </c>
      <c r="K1766">
        <v>0</v>
      </c>
      <c r="L1766" t="s">
        <v>413</v>
      </c>
      <c r="M1766" t="s">
        <v>414</v>
      </c>
      <c r="N1766" t="s">
        <v>149</v>
      </c>
      <c r="O1766" t="s">
        <v>122</v>
      </c>
      <c r="P1766" t="s">
        <v>23</v>
      </c>
      <c r="Q1766" t="s">
        <v>24</v>
      </c>
    </row>
    <row r="1767" spans="1:17" x14ac:dyDescent="0.2">
      <c r="A1767" s="2">
        <v>35329</v>
      </c>
      <c r="B1767" t="s">
        <v>304</v>
      </c>
      <c r="C1767" t="s">
        <v>26</v>
      </c>
      <c r="D1767" t="s">
        <v>27</v>
      </c>
      <c r="E1767" t="s">
        <v>27</v>
      </c>
      <c r="F1767">
        <v>48</v>
      </c>
      <c r="G1767">
        <v>14</v>
      </c>
      <c r="H1767">
        <v>0</v>
      </c>
      <c r="I1767">
        <v>0</v>
      </c>
      <c r="J1767">
        <v>2</v>
      </c>
      <c r="K1767">
        <v>1</v>
      </c>
      <c r="L1767" t="s">
        <v>20</v>
      </c>
      <c r="M1767" t="s">
        <v>628</v>
      </c>
      <c r="N1767" t="s">
        <v>304</v>
      </c>
      <c r="O1767" t="s">
        <v>22</v>
      </c>
      <c r="P1767" t="s">
        <v>23</v>
      </c>
      <c r="Q1767" t="s">
        <v>24</v>
      </c>
    </row>
    <row r="1768" spans="1:17" x14ac:dyDescent="0.2">
      <c r="A1768" s="2">
        <v>35329</v>
      </c>
      <c r="B1768" t="s">
        <v>388</v>
      </c>
      <c r="C1768" t="s">
        <v>572</v>
      </c>
      <c r="D1768" t="s">
        <v>115</v>
      </c>
      <c r="E1768" t="s">
        <v>115</v>
      </c>
      <c r="F1768">
        <v>116</v>
      </c>
      <c r="G1768">
        <v>170</v>
      </c>
      <c r="H1768">
        <v>0</v>
      </c>
      <c r="I1768">
        <v>0</v>
      </c>
      <c r="J1768">
        <v>2</v>
      </c>
      <c r="K1768">
        <v>0</v>
      </c>
      <c r="L1768" t="s">
        <v>20</v>
      </c>
      <c r="M1768" t="s">
        <v>165</v>
      </c>
      <c r="N1768" t="s">
        <v>166</v>
      </c>
      <c r="O1768" t="s">
        <v>122</v>
      </c>
      <c r="P1768" t="s">
        <v>23</v>
      </c>
      <c r="Q1768" t="s">
        <v>24</v>
      </c>
    </row>
    <row r="1769" spans="1:17" x14ac:dyDescent="0.2">
      <c r="A1769" s="2">
        <v>35329</v>
      </c>
      <c r="B1769" t="s">
        <v>149</v>
      </c>
      <c r="C1769" t="s">
        <v>199</v>
      </c>
      <c r="D1769" t="s">
        <v>36</v>
      </c>
      <c r="E1769" t="s">
        <v>36</v>
      </c>
      <c r="F1769">
        <v>16</v>
      </c>
      <c r="G1769">
        <v>19</v>
      </c>
      <c r="H1769">
        <v>0</v>
      </c>
      <c r="I1769">
        <v>0</v>
      </c>
      <c r="J1769">
        <v>0</v>
      </c>
      <c r="K1769">
        <v>0</v>
      </c>
      <c r="L1769" t="s">
        <v>413</v>
      </c>
      <c r="M1769" t="s">
        <v>414</v>
      </c>
      <c r="N1769" t="s">
        <v>149</v>
      </c>
      <c r="O1769" t="s">
        <v>22</v>
      </c>
      <c r="P1769" t="s">
        <v>23</v>
      </c>
      <c r="Q1769" t="s">
        <v>30</v>
      </c>
    </row>
    <row r="1770" spans="1:17" x14ac:dyDescent="0.2">
      <c r="A1770" s="2">
        <v>35330</v>
      </c>
      <c r="B1770" t="s">
        <v>34</v>
      </c>
      <c r="C1770" t="s">
        <v>141</v>
      </c>
      <c r="D1770" t="s">
        <v>36</v>
      </c>
      <c r="E1770" t="s">
        <v>36</v>
      </c>
      <c r="F1770">
        <v>86</v>
      </c>
      <c r="G1770">
        <v>46</v>
      </c>
      <c r="H1770">
        <v>0</v>
      </c>
      <c r="I1770">
        <v>0</v>
      </c>
      <c r="J1770">
        <v>0</v>
      </c>
      <c r="K1770">
        <v>1</v>
      </c>
      <c r="L1770" t="s">
        <v>28</v>
      </c>
      <c r="M1770" t="s">
        <v>37</v>
      </c>
      <c r="N1770" t="s">
        <v>34</v>
      </c>
      <c r="O1770" t="s">
        <v>22</v>
      </c>
      <c r="P1770" t="s">
        <v>23</v>
      </c>
      <c r="Q1770" t="s">
        <v>41</v>
      </c>
    </row>
    <row r="1771" spans="1:17" x14ac:dyDescent="0.2">
      <c r="A1771" s="2">
        <v>35330</v>
      </c>
      <c r="B1771" t="s">
        <v>531</v>
      </c>
      <c r="C1771" t="s">
        <v>454</v>
      </c>
      <c r="D1771" t="s">
        <v>27</v>
      </c>
      <c r="E1771" t="s">
        <v>27</v>
      </c>
      <c r="F1771">
        <v>106</v>
      </c>
      <c r="G1771">
        <v>51</v>
      </c>
      <c r="H1771">
        <v>0</v>
      </c>
      <c r="I1771">
        <v>0</v>
      </c>
      <c r="J1771">
        <v>1</v>
      </c>
      <c r="K1771">
        <v>3</v>
      </c>
      <c r="L1771" t="s">
        <v>20</v>
      </c>
      <c r="M1771" t="s">
        <v>534</v>
      </c>
      <c r="N1771" t="s">
        <v>531</v>
      </c>
      <c r="O1771" t="s">
        <v>22</v>
      </c>
      <c r="P1771" t="s">
        <v>23</v>
      </c>
      <c r="Q1771" t="s">
        <v>41</v>
      </c>
    </row>
    <row r="1772" spans="1:17" x14ac:dyDescent="0.2">
      <c r="A1772" s="2">
        <v>35330</v>
      </c>
      <c r="B1772" t="s">
        <v>113</v>
      </c>
      <c r="C1772" t="s">
        <v>138</v>
      </c>
      <c r="D1772" t="s">
        <v>115</v>
      </c>
      <c r="E1772" t="s">
        <v>36</v>
      </c>
      <c r="F1772">
        <v>40</v>
      </c>
      <c r="G1772">
        <v>15</v>
      </c>
      <c r="H1772">
        <v>0</v>
      </c>
      <c r="I1772">
        <v>0</v>
      </c>
      <c r="J1772">
        <v>2</v>
      </c>
      <c r="K1772">
        <v>1</v>
      </c>
      <c r="L1772" t="s">
        <v>28</v>
      </c>
      <c r="M1772" t="s">
        <v>231</v>
      </c>
      <c r="N1772" t="s">
        <v>113</v>
      </c>
      <c r="O1772" t="s">
        <v>22</v>
      </c>
      <c r="P1772" t="s">
        <v>23</v>
      </c>
      <c r="Q1772" t="s">
        <v>24</v>
      </c>
    </row>
    <row r="1773" spans="1:17" x14ac:dyDescent="0.2">
      <c r="A1773" s="2">
        <v>35330</v>
      </c>
      <c r="B1773" t="s">
        <v>244</v>
      </c>
      <c r="C1773" t="s">
        <v>184</v>
      </c>
      <c r="D1773" t="s">
        <v>50</v>
      </c>
      <c r="E1773" t="s">
        <v>50</v>
      </c>
      <c r="F1773">
        <v>38</v>
      </c>
      <c r="G1773">
        <v>120</v>
      </c>
      <c r="H1773">
        <v>0</v>
      </c>
      <c r="I1773">
        <v>0</v>
      </c>
      <c r="J1773">
        <v>6</v>
      </c>
      <c r="K1773">
        <v>0</v>
      </c>
      <c r="L1773" t="s">
        <v>20</v>
      </c>
      <c r="M1773" t="s">
        <v>292</v>
      </c>
      <c r="N1773" t="s">
        <v>244</v>
      </c>
      <c r="O1773" t="s">
        <v>22</v>
      </c>
      <c r="P1773" t="s">
        <v>23</v>
      </c>
      <c r="Q1773" t="s">
        <v>24</v>
      </c>
    </row>
    <row r="1774" spans="1:17" x14ac:dyDescent="0.2">
      <c r="A1774" s="2">
        <v>35331</v>
      </c>
      <c r="B1774" t="s">
        <v>111</v>
      </c>
      <c r="C1774" t="s">
        <v>34</v>
      </c>
      <c r="D1774" t="s">
        <v>36</v>
      </c>
      <c r="E1774" t="s">
        <v>36</v>
      </c>
      <c r="F1774">
        <v>77</v>
      </c>
      <c r="G1774">
        <v>86</v>
      </c>
      <c r="H1774">
        <v>0</v>
      </c>
      <c r="I1774">
        <v>0</v>
      </c>
      <c r="J1774">
        <v>0</v>
      </c>
      <c r="K1774">
        <v>0</v>
      </c>
      <c r="L1774" t="s">
        <v>28</v>
      </c>
      <c r="M1774" t="s">
        <v>218</v>
      </c>
      <c r="N1774" t="s">
        <v>111</v>
      </c>
      <c r="O1774" t="s">
        <v>22</v>
      </c>
      <c r="P1774" t="s">
        <v>23</v>
      </c>
      <c r="Q1774" t="s">
        <v>30</v>
      </c>
    </row>
    <row r="1775" spans="1:17" x14ac:dyDescent="0.2">
      <c r="A1775" s="2">
        <v>35331</v>
      </c>
      <c r="B1775" t="s">
        <v>166</v>
      </c>
      <c r="C1775" t="s">
        <v>572</v>
      </c>
      <c r="D1775" t="s">
        <v>115</v>
      </c>
      <c r="E1775" t="s">
        <v>115</v>
      </c>
      <c r="F1775">
        <v>79</v>
      </c>
      <c r="G1775">
        <v>170</v>
      </c>
      <c r="H1775">
        <v>0</v>
      </c>
      <c r="I1775">
        <v>0</v>
      </c>
      <c r="J1775">
        <v>5</v>
      </c>
      <c r="K1775">
        <v>0</v>
      </c>
      <c r="L1775" t="s">
        <v>20</v>
      </c>
      <c r="M1775" t="s">
        <v>165</v>
      </c>
      <c r="N1775" t="s">
        <v>166</v>
      </c>
      <c r="O1775" t="s">
        <v>22</v>
      </c>
      <c r="P1775" t="s">
        <v>23</v>
      </c>
      <c r="Q1775" t="s">
        <v>24</v>
      </c>
    </row>
    <row r="1776" spans="1:17" x14ac:dyDescent="0.2">
      <c r="A1776" s="2">
        <v>35332</v>
      </c>
      <c r="B1776" t="s">
        <v>462</v>
      </c>
      <c r="C1776" t="s">
        <v>388</v>
      </c>
      <c r="D1776" t="s">
        <v>115</v>
      </c>
      <c r="E1776" t="s">
        <v>115</v>
      </c>
      <c r="F1776">
        <v>136</v>
      </c>
      <c r="G1776">
        <v>116</v>
      </c>
      <c r="H1776">
        <v>0</v>
      </c>
      <c r="I1776">
        <v>0</v>
      </c>
      <c r="J1776">
        <v>1</v>
      </c>
      <c r="K1776">
        <v>1</v>
      </c>
      <c r="L1776" t="s">
        <v>20</v>
      </c>
      <c r="M1776" t="s">
        <v>165</v>
      </c>
      <c r="N1776" t="s">
        <v>166</v>
      </c>
      <c r="O1776" t="s">
        <v>122</v>
      </c>
      <c r="P1776" t="s">
        <v>23</v>
      </c>
      <c r="Q1776" t="s">
        <v>30</v>
      </c>
    </row>
    <row r="1777" spans="1:17" x14ac:dyDescent="0.2">
      <c r="A1777" s="2">
        <v>35333</v>
      </c>
      <c r="B1777" t="s">
        <v>210</v>
      </c>
      <c r="C1777" t="s">
        <v>555</v>
      </c>
      <c r="D1777" t="s">
        <v>27</v>
      </c>
      <c r="E1777" t="s">
        <v>27</v>
      </c>
      <c r="F1777">
        <v>72</v>
      </c>
      <c r="G1777">
        <v>113</v>
      </c>
      <c r="H1777">
        <v>0</v>
      </c>
      <c r="I1777">
        <v>0</v>
      </c>
      <c r="J1777">
        <v>2</v>
      </c>
      <c r="K1777">
        <v>1</v>
      </c>
      <c r="L1777" t="s">
        <v>28</v>
      </c>
      <c r="M1777" t="s">
        <v>121</v>
      </c>
      <c r="N1777" t="s">
        <v>77</v>
      </c>
      <c r="O1777" t="s">
        <v>122</v>
      </c>
      <c r="P1777" t="s">
        <v>23</v>
      </c>
      <c r="Q1777" t="s">
        <v>24</v>
      </c>
    </row>
    <row r="1778" spans="1:17" x14ac:dyDescent="0.2">
      <c r="A1778" s="2">
        <v>35333</v>
      </c>
      <c r="B1778" t="s">
        <v>133</v>
      </c>
      <c r="C1778" t="s">
        <v>182</v>
      </c>
      <c r="D1778" t="s">
        <v>115</v>
      </c>
      <c r="E1778" t="s">
        <v>115</v>
      </c>
      <c r="F1778">
        <v>41</v>
      </c>
      <c r="G1778">
        <v>55</v>
      </c>
      <c r="H1778">
        <v>0</v>
      </c>
      <c r="I1778">
        <v>0</v>
      </c>
      <c r="J1778">
        <v>3</v>
      </c>
      <c r="K1778">
        <v>1</v>
      </c>
      <c r="L1778" t="s">
        <v>28</v>
      </c>
      <c r="M1778" t="s">
        <v>134</v>
      </c>
      <c r="N1778" t="s">
        <v>133</v>
      </c>
      <c r="O1778" t="s">
        <v>22</v>
      </c>
      <c r="P1778" t="s">
        <v>23</v>
      </c>
      <c r="Q1778" t="s">
        <v>24</v>
      </c>
    </row>
    <row r="1779" spans="1:17" x14ac:dyDescent="0.2">
      <c r="A1779" s="2">
        <v>35333</v>
      </c>
      <c r="B1779" t="s">
        <v>239</v>
      </c>
      <c r="C1779" t="s">
        <v>296</v>
      </c>
      <c r="D1779" t="s">
        <v>115</v>
      </c>
      <c r="E1779" t="s">
        <v>36</v>
      </c>
      <c r="F1779">
        <v>82</v>
      </c>
      <c r="G1779">
        <v>83</v>
      </c>
      <c r="H1779">
        <v>0</v>
      </c>
      <c r="I1779">
        <v>0</v>
      </c>
      <c r="J1779">
        <v>0</v>
      </c>
      <c r="K1779">
        <v>2</v>
      </c>
      <c r="L1779" t="s">
        <v>28</v>
      </c>
      <c r="M1779" t="s">
        <v>240</v>
      </c>
      <c r="N1779" t="s">
        <v>239</v>
      </c>
      <c r="O1779" t="s">
        <v>22</v>
      </c>
      <c r="P1779" t="s">
        <v>23</v>
      </c>
      <c r="Q1779" t="s">
        <v>41</v>
      </c>
    </row>
    <row r="1780" spans="1:17" x14ac:dyDescent="0.2">
      <c r="A1780" s="2">
        <v>35333</v>
      </c>
      <c r="B1780" t="s">
        <v>90</v>
      </c>
      <c r="C1780" t="s">
        <v>176</v>
      </c>
      <c r="D1780" t="s">
        <v>50</v>
      </c>
      <c r="E1780" t="s">
        <v>115</v>
      </c>
      <c r="F1780">
        <v>56</v>
      </c>
      <c r="G1780">
        <v>63</v>
      </c>
      <c r="H1780">
        <v>0</v>
      </c>
      <c r="I1780">
        <v>0</v>
      </c>
      <c r="J1780">
        <v>1</v>
      </c>
      <c r="K1780">
        <v>0</v>
      </c>
      <c r="L1780" t="s">
        <v>28</v>
      </c>
      <c r="M1780" t="s">
        <v>656</v>
      </c>
      <c r="N1780" t="s">
        <v>90</v>
      </c>
      <c r="O1780" t="s">
        <v>22</v>
      </c>
      <c r="P1780" t="s">
        <v>23</v>
      </c>
      <c r="Q1780" t="s">
        <v>24</v>
      </c>
    </row>
    <row r="1781" spans="1:17" x14ac:dyDescent="0.2">
      <c r="A1781" s="2">
        <v>35333</v>
      </c>
      <c r="B1781" t="s">
        <v>113</v>
      </c>
      <c r="C1781" t="s">
        <v>138</v>
      </c>
      <c r="D1781" t="s">
        <v>115</v>
      </c>
      <c r="E1781" t="s">
        <v>36</v>
      </c>
      <c r="F1781">
        <v>42</v>
      </c>
      <c r="G1781">
        <v>16</v>
      </c>
      <c r="H1781">
        <v>0</v>
      </c>
      <c r="I1781">
        <v>0</v>
      </c>
      <c r="J1781">
        <v>1</v>
      </c>
      <c r="K1781">
        <v>3</v>
      </c>
      <c r="L1781" t="s">
        <v>28</v>
      </c>
      <c r="M1781" t="s">
        <v>116</v>
      </c>
      <c r="N1781" t="s">
        <v>113</v>
      </c>
      <c r="O1781" t="s">
        <v>22</v>
      </c>
      <c r="P1781" t="s">
        <v>23</v>
      </c>
      <c r="Q1781" t="s">
        <v>41</v>
      </c>
    </row>
    <row r="1782" spans="1:17" x14ac:dyDescent="0.2">
      <c r="A1782" s="2">
        <v>35333</v>
      </c>
      <c r="B1782" t="s">
        <v>469</v>
      </c>
      <c r="C1782" t="s">
        <v>380</v>
      </c>
      <c r="D1782" t="s">
        <v>115</v>
      </c>
      <c r="E1782" t="s">
        <v>36</v>
      </c>
      <c r="F1782">
        <v>130</v>
      </c>
      <c r="G1782">
        <v>85</v>
      </c>
      <c r="H1782">
        <v>0</v>
      </c>
      <c r="I1782">
        <v>0</v>
      </c>
      <c r="J1782">
        <v>1</v>
      </c>
      <c r="K1782">
        <v>2</v>
      </c>
      <c r="L1782" t="s">
        <v>28</v>
      </c>
      <c r="M1782" t="s">
        <v>470</v>
      </c>
      <c r="N1782" t="s">
        <v>469</v>
      </c>
      <c r="O1782" t="s">
        <v>22</v>
      </c>
      <c r="P1782" t="s">
        <v>23</v>
      </c>
      <c r="Q1782" t="s">
        <v>41</v>
      </c>
    </row>
    <row r="1783" spans="1:17" x14ac:dyDescent="0.2">
      <c r="A1783" s="2">
        <v>35334</v>
      </c>
      <c r="B1783" t="s">
        <v>572</v>
      </c>
      <c r="C1783" t="s">
        <v>462</v>
      </c>
      <c r="D1783" t="s">
        <v>115</v>
      </c>
      <c r="E1783" t="s">
        <v>115</v>
      </c>
      <c r="F1783">
        <v>165</v>
      </c>
      <c r="G1783">
        <v>137</v>
      </c>
      <c r="H1783">
        <v>0</v>
      </c>
      <c r="I1783">
        <v>0</v>
      </c>
      <c r="J1783">
        <v>0</v>
      </c>
      <c r="K1783">
        <v>3</v>
      </c>
      <c r="L1783" t="s">
        <v>20</v>
      </c>
      <c r="M1783" t="s">
        <v>165</v>
      </c>
      <c r="N1783" t="s">
        <v>166</v>
      </c>
      <c r="O1783" t="s">
        <v>122</v>
      </c>
      <c r="P1783" t="s">
        <v>23</v>
      </c>
      <c r="Q1783" t="s">
        <v>41</v>
      </c>
    </row>
    <row r="1784" spans="1:17" x14ac:dyDescent="0.2">
      <c r="A1784" s="2">
        <v>35335</v>
      </c>
      <c r="B1784" t="s">
        <v>166</v>
      </c>
      <c r="C1784" t="s">
        <v>388</v>
      </c>
      <c r="D1784" t="s">
        <v>115</v>
      </c>
      <c r="E1784" t="s">
        <v>115</v>
      </c>
      <c r="F1784">
        <v>84</v>
      </c>
      <c r="G1784">
        <v>117</v>
      </c>
      <c r="H1784">
        <v>0</v>
      </c>
      <c r="I1784">
        <v>0</v>
      </c>
      <c r="J1784">
        <v>6</v>
      </c>
      <c r="K1784">
        <v>0</v>
      </c>
      <c r="L1784" t="s">
        <v>20</v>
      </c>
      <c r="M1784" t="s">
        <v>165</v>
      </c>
      <c r="N1784" t="s">
        <v>166</v>
      </c>
      <c r="O1784" t="s">
        <v>22</v>
      </c>
      <c r="P1784" t="s">
        <v>23</v>
      </c>
      <c r="Q1784" t="s">
        <v>24</v>
      </c>
    </row>
    <row r="1785" spans="1:17" x14ac:dyDescent="0.2">
      <c r="A1785" s="2">
        <v>35337</v>
      </c>
      <c r="B1785" t="s">
        <v>141</v>
      </c>
      <c r="C1785" t="s">
        <v>111</v>
      </c>
      <c r="D1785" t="s">
        <v>36</v>
      </c>
      <c r="E1785" t="s">
        <v>36</v>
      </c>
      <c r="F1785">
        <v>48</v>
      </c>
      <c r="G1785">
        <v>81</v>
      </c>
      <c r="H1785">
        <v>0</v>
      </c>
      <c r="I1785">
        <v>0</v>
      </c>
      <c r="J1785">
        <v>1</v>
      </c>
      <c r="K1785">
        <v>1</v>
      </c>
      <c r="L1785" t="s">
        <v>28</v>
      </c>
      <c r="M1785" t="s">
        <v>173</v>
      </c>
      <c r="N1785" t="s">
        <v>141</v>
      </c>
      <c r="O1785" t="s">
        <v>22</v>
      </c>
      <c r="P1785" t="s">
        <v>23</v>
      </c>
      <c r="Q1785" t="s">
        <v>30</v>
      </c>
    </row>
    <row r="1786" spans="1:17" x14ac:dyDescent="0.2">
      <c r="A1786" s="2">
        <v>35337</v>
      </c>
      <c r="B1786" t="s">
        <v>239</v>
      </c>
      <c r="C1786" t="s">
        <v>442</v>
      </c>
      <c r="D1786" t="s">
        <v>115</v>
      </c>
      <c r="E1786" t="s">
        <v>57</v>
      </c>
      <c r="F1786">
        <v>82</v>
      </c>
      <c r="G1786">
        <v>136</v>
      </c>
      <c r="H1786">
        <v>0</v>
      </c>
      <c r="I1786">
        <v>0</v>
      </c>
      <c r="J1786">
        <v>0</v>
      </c>
      <c r="K1786">
        <v>1</v>
      </c>
      <c r="L1786" t="s">
        <v>28</v>
      </c>
      <c r="M1786" t="s">
        <v>240</v>
      </c>
      <c r="N1786" t="s">
        <v>239</v>
      </c>
      <c r="O1786" t="s">
        <v>22</v>
      </c>
      <c r="P1786" t="s">
        <v>23</v>
      </c>
      <c r="Q1786" t="s">
        <v>41</v>
      </c>
    </row>
    <row r="1787" spans="1:17" x14ac:dyDescent="0.2">
      <c r="A1787" s="2">
        <v>35337</v>
      </c>
      <c r="B1787" t="s">
        <v>469</v>
      </c>
      <c r="C1787" t="s">
        <v>380</v>
      </c>
      <c r="D1787" t="s">
        <v>115</v>
      </c>
      <c r="E1787" t="s">
        <v>36</v>
      </c>
      <c r="F1787">
        <v>130</v>
      </c>
      <c r="G1787">
        <v>85</v>
      </c>
      <c r="H1787">
        <v>0</v>
      </c>
      <c r="I1787">
        <v>0</v>
      </c>
      <c r="J1787">
        <v>1</v>
      </c>
      <c r="K1787">
        <v>0</v>
      </c>
      <c r="L1787" t="s">
        <v>28</v>
      </c>
      <c r="M1787" t="s">
        <v>470</v>
      </c>
      <c r="N1787" t="s">
        <v>469</v>
      </c>
      <c r="O1787" t="s">
        <v>22</v>
      </c>
      <c r="P1787" t="s">
        <v>23</v>
      </c>
      <c r="Q1787" t="s">
        <v>24</v>
      </c>
    </row>
    <row r="1788" spans="1:17" x14ac:dyDescent="0.2">
      <c r="A1788" s="2">
        <v>35337</v>
      </c>
      <c r="B1788" t="s">
        <v>45</v>
      </c>
      <c r="C1788" t="s">
        <v>211</v>
      </c>
      <c r="D1788" t="s">
        <v>36</v>
      </c>
      <c r="E1788" t="s">
        <v>36</v>
      </c>
      <c r="F1788">
        <v>67</v>
      </c>
      <c r="G1788">
        <v>76</v>
      </c>
      <c r="H1788">
        <v>0</v>
      </c>
      <c r="I1788">
        <v>0</v>
      </c>
      <c r="J1788">
        <v>1</v>
      </c>
      <c r="K1788">
        <v>0</v>
      </c>
      <c r="L1788" t="s">
        <v>28</v>
      </c>
      <c r="M1788" t="s">
        <v>47</v>
      </c>
      <c r="N1788" t="s">
        <v>45</v>
      </c>
      <c r="O1788" t="s">
        <v>22</v>
      </c>
      <c r="P1788" t="s">
        <v>23</v>
      </c>
      <c r="Q1788" t="s">
        <v>24</v>
      </c>
    </row>
    <row r="1789" spans="1:17" x14ac:dyDescent="0.2">
      <c r="A1789" s="2">
        <v>35339</v>
      </c>
      <c r="B1789" t="s">
        <v>239</v>
      </c>
      <c r="C1789" t="s">
        <v>442</v>
      </c>
      <c r="D1789" t="s">
        <v>115</v>
      </c>
      <c r="E1789" t="s">
        <v>57</v>
      </c>
      <c r="F1789">
        <v>82</v>
      </c>
      <c r="G1789">
        <v>136</v>
      </c>
      <c r="H1789">
        <v>0</v>
      </c>
      <c r="I1789">
        <v>0</v>
      </c>
      <c r="J1789">
        <v>1</v>
      </c>
      <c r="K1789">
        <v>2</v>
      </c>
      <c r="L1789" t="s">
        <v>28</v>
      </c>
      <c r="M1789" t="s">
        <v>240</v>
      </c>
      <c r="N1789" t="s">
        <v>239</v>
      </c>
      <c r="O1789" t="s">
        <v>22</v>
      </c>
      <c r="P1789" t="s">
        <v>23</v>
      </c>
      <c r="Q1789" t="s">
        <v>41</v>
      </c>
    </row>
    <row r="1790" spans="1:17" x14ac:dyDescent="0.2">
      <c r="A1790" s="2">
        <v>35341</v>
      </c>
      <c r="B1790" t="s">
        <v>464</v>
      </c>
      <c r="C1790" t="s">
        <v>402</v>
      </c>
      <c r="D1790" t="s">
        <v>115</v>
      </c>
      <c r="E1790" t="s">
        <v>115</v>
      </c>
      <c r="F1790">
        <v>96</v>
      </c>
      <c r="G1790">
        <v>132</v>
      </c>
      <c r="H1790">
        <v>0</v>
      </c>
      <c r="I1790">
        <v>0</v>
      </c>
      <c r="J1790">
        <v>2</v>
      </c>
      <c r="K1790">
        <v>3</v>
      </c>
      <c r="L1790" t="s">
        <v>28</v>
      </c>
      <c r="M1790" t="s">
        <v>657</v>
      </c>
      <c r="N1790" t="s">
        <v>464</v>
      </c>
      <c r="O1790" t="s">
        <v>22</v>
      </c>
      <c r="P1790" t="s">
        <v>23</v>
      </c>
      <c r="Q1790" t="s">
        <v>41</v>
      </c>
    </row>
    <row r="1791" spans="1:17" x14ac:dyDescent="0.2">
      <c r="A1791" s="2">
        <v>35341</v>
      </c>
      <c r="B1791" t="s">
        <v>113</v>
      </c>
      <c r="C1791" t="s">
        <v>442</v>
      </c>
      <c r="D1791" t="s">
        <v>115</v>
      </c>
      <c r="E1791" t="s">
        <v>57</v>
      </c>
      <c r="F1791">
        <v>42</v>
      </c>
      <c r="G1791">
        <v>136</v>
      </c>
      <c r="H1791">
        <v>0</v>
      </c>
      <c r="I1791">
        <v>0</v>
      </c>
      <c r="J1791">
        <v>3</v>
      </c>
      <c r="K1791">
        <v>0</v>
      </c>
      <c r="L1791" t="s">
        <v>28</v>
      </c>
      <c r="M1791" t="s">
        <v>658</v>
      </c>
      <c r="N1791" t="s">
        <v>113</v>
      </c>
      <c r="O1791" t="s">
        <v>22</v>
      </c>
      <c r="P1791" t="s">
        <v>23</v>
      </c>
      <c r="Q1791" t="s">
        <v>24</v>
      </c>
    </row>
    <row r="1792" spans="1:17" x14ac:dyDescent="0.2">
      <c r="A1792" s="2">
        <v>35342</v>
      </c>
      <c r="B1792" t="s">
        <v>31</v>
      </c>
      <c r="C1792" t="s">
        <v>185</v>
      </c>
      <c r="D1792" t="s">
        <v>19</v>
      </c>
      <c r="E1792" t="s">
        <v>27</v>
      </c>
      <c r="F1792">
        <v>31</v>
      </c>
      <c r="G1792">
        <v>38</v>
      </c>
      <c r="H1792">
        <v>0</v>
      </c>
      <c r="I1792">
        <v>0</v>
      </c>
      <c r="J1792">
        <v>2</v>
      </c>
      <c r="K1792">
        <v>1</v>
      </c>
      <c r="L1792" t="s">
        <v>28</v>
      </c>
      <c r="M1792" t="s">
        <v>659</v>
      </c>
      <c r="N1792" t="s">
        <v>31</v>
      </c>
      <c r="O1792" t="s">
        <v>22</v>
      </c>
      <c r="P1792" t="s">
        <v>23</v>
      </c>
      <c r="Q1792" t="s">
        <v>24</v>
      </c>
    </row>
    <row r="1793" spans="1:17" x14ac:dyDescent="0.2">
      <c r="A1793" s="2">
        <v>35342</v>
      </c>
      <c r="B1793" t="s">
        <v>301</v>
      </c>
      <c r="C1793" t="s">
        <v>167</v>
      </c>
      <c r="D1793" t="s">
        <v>115</v>
      </c>
      <c r="E1793" t="s">
        <v>115</v>
      </c>
      <c r="F1793">
        <v>80</v>
      </c>
      <c r="G1793">
        <v>66</v>
      </c>
      <c r="H1793">
        <v>0</v>
      </c>
      <c r="I1793">
        <v>0</v>
      </c>
      <c r="J1793">
        <v>0</v>
      </c>
      <c r="K1793">
        <v>1</v>
      </c>
      <c r="L1793" t="s">
        <v>28</v>
      </c>
      <c r="M1793" t="s">
        <v>302</v>
      </c>
      <c r="N1793" t="s">
        <v>301</v>
      </c>
      <c r="O1793" t="s">
        <v>22</v>
      </c>
      <c r="P1793" t="s">
        <v>23</v>
      </c>
      <c r="Q1793" t="s">
        <v>41</v>
      </c>
    </row>
    <row r="1794" spans="1:17" x14ac:dyDescent="0.2">
      <c r="A1794" s="2">
        <v>35343</v>
      </c>
      <c r="B1794" t="s">
        <v>81</v>
      </c>
      <c r="C1794" t="s">
        <v>317</v>
      </c>
      <c r="D1794" t="s">
        <v>50</v>
      </c>
      <c r="E1794" t="s">
        <v>50</v>
      </c>
      <c r="F1794">
        <v>115</v>
      </c>
      <c r="G1794">
        <v>88</v>
      </c>
      <c r="H1794">
        <v>0</v>
      </c>
      <c r="I1794">
        <v>0</v>
      </c>
      <c r="J1794">
        <v>1</v>
      </c>
      <c r="K1794">
        <v>0</v>
      </c>
      <c r="L1794" t="s">
        <v>20</v>
      </c>
      <c r="M1794" t="s">
        <v>83</v>
      </c>
      <c r="N1794" t="s">
        <v>81</v>
      </c>
      <c r="O1794" t="s">
        <v>22</v>
      </c>
      <c r="P1794" t="s">
        <v>23</v>
      </c>
      <c r="Q1794" t="s">
        <v>24</v>
      </c>
    </row>
    <row r="1795" spans="1:17" x14ac:dyDescent="0.2">
      <c r="A1795" s="2">
        <v>35343</v>
      </c>
      <c r="B1795" t="s">
        <v>101</v>
      </c>
      <c r="C1795" t="s">
        <v>104</v>
      </c>
      <c r="D1795" t="s">
        <v>50</v>
      </c>
      <c r="E1795" t="s">
        <v>50</v>
      </c>
      <c r="F1795">
        <v>75</v>
      </c>
      <c r="G1795">
        <v>39</v>
      </c>
      <c r="H1795">
        <v>0</v>
      </c>
      <c r="I1795">
        <v>0</v>
      </c>
      <c r="J1795">
        <v>0</v>
      </c>
      <c r="K1795">
        <v>2</v>
      </c>
      <c r="L1795" t="s">
        <v>20</v>
      </c>
      <c r="M1795" t="s">
        <v>331</v>
      </c>
      <c r="N1795" t="s">
        <v>101</v>
      </c>
      <c r="O1795" t="s">
        <v>22</v>
      </c>
      <c r="P1795" t="s">
        <v>23</v>
      </c>
      <c r="Q1795" t="s">
        <v>41</v>
      </c>
    </row>
    <row r="1796" spans="1:17" x14ac:dyDescent="0.2">
      <c r="A1796" s="2">
        <v>35343</v>
      </c>
      <c r="B1796" t="s">
        <v>73</v>
      </c>
      <c r="C1796" t="s">
        <v>76</v>
      </c>
      <c r="D1796" t="s">
        <v>50</v>
      </c>
      <c r="E1796" t="s">
        <v>50</v>
      </c>
      <c r="F1796">
        <v>58</v>
      </c>
      <c r="G1796">
        <v>54</v>
      </c>
      <c r="H1796">
        <v>0</v>
      </c>
      <c r="I1796">
        <v>0</v>
      </c>
      <c r="J1796">
        <v>2</v>
      </c>
      <c r="K1796">
        <v>0</v>
      </c>
      <c r="L1796" t="s">
        <v>20</v>
      </c>
      <c r="M1796" t="s">
        <v>289</v>
      </c>
      <c r="N1796" t="s">
        <v>73</v>
      </c>
      <c r="O1796" t="s">
        <v>22</v>
      </c>
      <c r="P1796" t="s">
        <v>23</v>
      </c>
      <c r="Q1796" t="s">
        <v>24</v>
      </c>
    </row>
    <row r="1797" spans="1:17" x14ac:dyDescent="0.2">
      <c r="A1797" s="2">
        <v>35343</v>
      </c>
      <c r="B1797" t="s">
        <v>384</v>
      </c>
      <c r="C1797" t="s">
        <v>119</v>
      </c>
      <c r="D1797" t="s">
        <v>50</v>
      </c>
      <c r="E1797" t="s">
        <v>50</v>
      </c>
      <c r="F1797">
        <v>119</v>
      </c>
      <c r="G1797">
        <v>6</v>
      </c>
      <c r="H1797">
        <v>0</v>
      </c>
      <c r="I1797">
        <v>0</v>
      </c>
      <c r="J1797">
        <v>1</v>
      </c>
      <c r="K1797">
        <v>3</v>
      </c>
      <c r="L1797" t="s">
        <v>20</v>
      </c>
      <c r="M1797" t="s">
        <v>395</v>
      </c>
      <c r="N1797" t="s">
        <v>384</v>
      </c>
      <c r="O1797" t="s">
        <v>22</v>
      </c>
      <c r="P1797" t="s">
        <v>23</v>
      </c>
      <c r="Q1797" t="s">
        <v>41</v>
      </c>
    </row>
    <row r="1798" spans="1:17" x14ac:dyDescent="0.2">
      <c r="A1798" s="2">
        <v>35343</v>
      </c>
      <c r="B1798" t="s">
        <v>100</v>
      </c>
      <c r="C1798" t="s">
        <v>286</v>
      </c>
      <c r="D1798" t="s">
        <v>50</v>
      </c>
      <c r="E1798" t="s">
        <v>50</v>
      </c>
      <c r="F1798">
        <v>65</v>
      </c>
      <c r="G1798">
        <v>114</v>
      </c>
      <c r="H1798">
        <v>0</v>
      </c>
      <c r="I1798">
        <v>0</v>
      </c>
      <c r="J1798">
        <v>1</v>
      </c>
      <c r="K1798">
        <v>1</v>
      </c>
      <c r="L1798" t="s">
        <v>20</v>
      </c>
      <c r="M1798" t="s">
        <v>102</v>
      </c>
      <c r="N1798" t="s">
        <v>100</v>
      </c>
      <c r="O1798" t="s">
        <v>22</v>
      </c>
      <c r="P1798" t="s">
        <v>23</v>
      </c>
      <c r="Q1798" t="s">
        <v>30</v>
      </c>
    </row>
    <row r="1799" spans="1:17" x14ac:dyDescent="0.2">
      <c r="A1799" s="2">
        <v>35343</v>
      </c>
      <c r="B1799" t="s">
        <v>166</v>
      </c>
      <c r="C1799" t="s">
        <v>442</v>
      </c>
      <c r="D1799" t="s">
        <v>115</v>
      </c>
      <c r="E1799" t="s">
        <v>57</v>
      </c>
      <c r="F1799">
        <v>84</v>
      </c>
      <c r="G1799">
        <v>136</v>
      </c>
      <c r="H1799">
        <v>0</v>
      </c>
      <c r="I1799">
        <v>0</v>
      </c>
      <c r="J1799">
        <v>3</v>
      </c>
      <c r="K1799">
        <v>2</v>
      </c>
      <c r="L1799" t="s">
        <v>28</v>
      </c>
      <c r="M1799" t="s">
        <v>165</v>
      </c>
      <c r="N1799" t="s">
        <v>166</v>
      </c>
      <c r="O1799" t="s">
        <v>22</v>
      </c>
      <c r="P1799" t="s">
        <v>23</v>
      </c>
      <c r="Q1799" t="s">
        <v>24</v>
      </c>
    </row>
    <row r="1800" spans="1:17" x14ac:dyDescent="0.2">
      <c r="A1800" s="2">
        <v>35343</v>
      </c>
      <c r="B1800" t="s">
        <v>365</v>
      </c>
      <c r="C1800" t="s">
        <v>211</v>
      </c>
      <c r="D1800" t="s">
        <v>36</v>
      </c>
      <c r="E1800" t="s">
        <v>36</v>
      </c>
      <c r="F1800">
        <v>86</v>
      </c>
      <c r="G1800">
        <v>76</v>
      </c>
      <c r="H1800">
        <v>0</v>
      </c>
      <c r="I1800">
        <v>0</v>
      </c>
      <c r="J1800">
        <v>2</v>
      </c>
      <c r="K1800">
        <v>1</v>
      </c>
      <c r="L1800" t="s">
        <v>62</v>
      </c>
      <c r="M1800" t="s">
        <v>400</v>
      </c>
      <c r="N1800" t="s">
        <v>365</v>
      </c>
      <c r="O1800" t="s">
        <v>22</v>
      </c>
      <c r="P1800" t="s">
        <v>23</v>
      </c>
      <c r="Q1800" t="s">
        <v>24</v>
      </c>
    </row>
    <row r="1801" spans="1:17" x14ac:dyDescent="0.2">
      <c r="A1801" s="2">
        <v>35343</v>
      </c>
      <c r="B1801" t="s">
        <v>168</v>
      </c>
      <c r="C1801" t="s">
        <v>82</v>
      </c>
      <c r="D1801" t="s">
        <v>50</v>
      </c>
      <c r="E1801" t="s">
        <v>50</v>
      </c>
      <c r="F1801">
        <v>69</v>
      </c>
      <c r="G1801">
        <v>14</v>
      </c>
      <c r="H1801">
        <v>0</v>
      </c>
      <c r="I1801">
        <v>0</v>
      </c>
      <c r="J1801">
        <v>2</v>
      </c>
      <c r="K1801">
        <v>1</v>
      </c>
      <c r="L1801" t="s">
        <v>20</v>
      </c>
      <c r="M1801" t="s">
        <v>318</v>
      </c>
      <c r="N1801" t="s">
        <v>168</v>
      </c>
      <c r="O1801" t="s">
        <v>22</v>
      </c>
      <c r="P1801" t="s">
        <v>23</v>
      </c>
      <c r="Q1801" t="s">
        <v>24</v>
      </c>
    </row>
    <row r="1802" spans="1:17" x14ac:dyDescent="0.2">
      <c r="A1802" s="2">
        <v>35343</v>
      </c>
      <c r="B1802" t="s">
        <v>161</v>
      </c>
      <c r="C1802" t="s">
        <v>126</v>
      </c>
      <c r="D1802" t="s">
        <v>50</v>
      </c>
      <c r="E1802" t="s">
        <v>50</v>
      </c>
      <c r="F1802">
        <v>68</v>
      </c>
      <c r="G1802">
        <v>7</v>
      </c>
      <c r="H1802">
        <v>0</v>
      </c>
      <c r="I1802">
        <v>0</v>
      </c>
      <c r="J1802">
        <v>1</v>
      </c>
      <c r="K1802">
        <v>3</v>
      </c>
      <c r="L1802" t="s">
        <v>20</v>
      </c>
      <c r="M1802" t="s">
        <v>162</v>
      </c>
      <c r="N1802" t="s">
        <v>161</v>
      </c>
      <c r="O1802" t="s">
        <v>22</v>
      </c>
      <c r="P1802" t="s">
        <v>23</v>
      </c>
      <c r="Q1802" t="s">
        <v>41</v>
      </c>
    </row>
    <row r="1803" spans="1:17" x14ac:dyDescent="0.2">
      <c r="A1803" s="2">
        <v>35344</v>
      </c>
      <c r="B1803" t="s">
        <v>150</v>
      </c>
      <c r="C1803" t="s">
        <v>136</v>
      </c>
      <c r="D1803" t="s">
        <v>36</v>
      </c>
      <c r="E1803" t="s">
        <v>36</v>
      </c>
      <c r="F1803">
        <v>44</v>
      </c>
      <c r="G1803">
        <v>29</v>
      </c>
      <c r="H1803">
        <v>0</v>
      </c>
      <c r="I1803">
        <v>0</v>
      </c>
      <c r="J1803">
        <v>4</v>
      </c>
      <c r="K1803">
        <v>1</v>
      </c>
      <c r="L1803" t="s">
        <v>62</v>
      </c>
      <c r="M1803" t="s">
        <v>151</v>
      </c>
      <c r="N1803" t="s">
        <v>150</v>
      </c>
      <c r="O1803" t="s">
        <v>22</v>
      </c>
      <c r="P1803" t="s">
        <v>23</v>
      </c>
      <c r="Q1803" t="s">
        <v>24</v>
      </c>
    </row>
    <row r="1804" spans="1:17" x14ac:dyDescent="0.2">
      <c r="A1804" s="2">
        <v>35344</v>
      </c>
      <c r="B1804" t="s">
        <v>471</v>
      </c>
      <c r="C1804" t="s">
        <v>111</v>
      </c>
      <c r="D1804" t="s">
        <v>36</v>
      </c>
      <c r="E1804" t="s">
        <v>36</v>
      </c>
      <c r="F1804">
        <v>151</v>
      </c>
      <c r="G1804">
        <v>81</v>
      </c>
      <c r="H1804">
        <v>0</v>
      </c>
      <c r="I1804">
        <v>0</v>
      </c>
      <c r="J1804">
        <v>1</v>
      </c>
      <c r="K1804">
        <v>2</v>
      </c>
      <c r="L1804" t="s">
        <v>62</v>
      </c>
      <c r="M1804" t="s">
        <v>639</v>
      </c>
      <c r="N1804" t="s">
        <v>471</v>
      </c>
      <c r="O1804" t="s">
        <v>22</v>
      </c>
      <c r="P1804" t="s">
        <v>23</v>
      </c>
      <c r="Q1804" t="s">
        <v>41</v>
      </c>
    </row>
    <row r="1805" spans="1:17" x14ac:dyDescent="0.2">
      <c r="A1805" s="2">
        <v>35344</v>
      </c>
      <c r="B1805" t="s">
        <v>660</v>
      </c>
      <c r="C1805" t="s">
        <v>34</v>
      </c>
      <c r="D1805" t="s">
        <v>36</v>
      </c>
      <c r="E1805" t="s">
        <v>36</v>
      </c>
      <c r="F1805">
        <v>180</v>
      </c>
      <c r="G1805">
        <v>90</v>
      </c>
      <c r="H1805">
        <v>0</v>
      </c>
      <c r="I1805">
        <v>0</v>
      </c>
      <c r="J1805">
        <v>2</v>
      </c>
      <c r="K1805">
        <v>3</v>
      </c>
      <c r="L1805" t="s">
        <v>62</v>
      </c>
      <c r="M1805" t="s">
        <v>661</v>
      </c>
      <c r="N1805" t="s">
        <v>660</v>
      </c>
      <c r="O1805" t="s">
        <v>22</v>
      </c>
      <c r="P1805" t="s">
        <v>23</v>
      </c>
      <c r="Q1805" t="s">
        <v>41</v>
      </c>
    </row>
    <row r="1806" spans="1:17" x14ac:dyDescent="0.2">
      <c r="A1806" s="2">
        <v>35344</v>
      </c>
      <c r="B1806" t="s">
        <v>374</v>
      </c>
      <c r="C1806" t="s">
        <v>118</v>
      </c>
      <c r="D1806" t="s">
        <v>36</v>
      </c>
      <c r="E1806" t="s">
        <v>36</v>
      </c>
      <c r="F1806">
        <v>100</v>
      </c>
      <c r="G1806">
        <v>64</v>
      </c>
      <c r="H1806">
        <v>0</v>
      </c>
      <c r="I1806">
        <v>0</v>
      </c>
      <c r="J1806">
        <v>1</v>
      </c>
      <c r="K1806">
        <v>2</v>
      </c>
      <c r="L1806" t="s">
        <v>62</v>
      </c>
      <c r="M1806" t="s">
        <v>375</v>
      </c>
      <c r="N1806" t="s">
        <v>374</v>
      </c>
      <c r="O1806" t="s">
        <v>22</v>
      </c>
      <c r="P1806" t="s">
        <v>23</v>
      </c>
      <c r="Q1806" t="s">
        <v>41</v>
      </c>
    </row>
    <row r="1807" spans="1:17" x14ac:dyDescent="0.2">
      <c r="A1807" s="2">
        <v>35344</v>
      </c>
      <c r="B1807" t="s">
        <v>70</v>
      </c>
      <c r="C1807" t="s">
        <v>53</v>
      </c>
      <c r="D1807" t="s">
        <v>50</v>
      </c>
      <c r="E1807" t="s">
        <v>50</v>
      </c>
      <c r="F1807">
        <v>71</v>
      </c>
      <c r="G1807">
        <v>35</v>
      </c>
      <c r="H1807">
        <v>0</v>
      </c>
      <c r="I1807">
        <v>0</v>
      </c>
      <c r="J1807">
        <v>2</v>
      </c>
      <c r="K1807">
        <v>3</v>
      </c>
      <c r="L1807" t="s">
        <v>20</v>
      </c>
      <c r="M1807" t="s">
        <v>383</v>
      </c>
      <c r="N1807" t="s">
        <v>70</v>
      </c>
      <c r="O1807" t="s">
        <v>22</v>
      </c>
      <c r="P1807" t="s">
        <v>23</v>
      </c>
      <c r="Q1807" t="s">
        <v>41</v>
      </c>
    </row>
    <row r="1808" spans="1:17" x14ac:dyDescent="0.2">
      <c r="A1808" s="2">
        <v>35344</v>
      </c>
      <c r="B1808" t="s">
        <v>141</v>
      </c>
      <c r="C1808" t="s">
        <v>120</v>
      </c>
      <c r="D1808" t="s">
        <v>36</v>
      </c>
      <c r="E1808" t="s">
        <v>36</v>
      </c>
      <c r="F1808">
        <v>48</v>
      </c>
      <c r="G1808">
        <v>47</v>
      </c>
      <c r="H1808">
        <v>0</v>
      </c>
      <c r="I1808">
        <v>0</v>
      </c>
      <c r="J1808">
        <v>0</v>
      </c>
      <c r="K1808">
        <v>0</v>
      </c>
      <c r="L1808" t="s">
        <v>62</v>
      </c>
      <c r="M1808" t="s">
        <v>173</v>
      </c>
      <c r="N1808" t="s">
        <v>141</v>
      </c>
      <c r="O1808" t="s">
        <v>22</v>
      </c>
      <c r="P1808" t="s">
        <v>23</v>
      </c>
      <c r="Q1808" t="s">
        <v>30</v>
      </c>
    </row>
    <row r="1809" spans="1:17" x14ac:dyDescent="0.2">
      <c r="A1809" s="2">
        <v>35344</v>
      </c>
      <c r="B1809" t="s">
        <v>199</v>
      </c>
      <c r="C1809" t="s">
        <v>267</v>
      </c>
      <c r="D1809" t="s">
        <v>36</v>
      </c>
      <c r="E1809" t="s">
        <v>36</v>
      </c>
      <c r="F1809">
        <v>19</v>
      </c>
      <c r="G1809">
        <v>77</v>
      </c>
      <c r="H1809">
        <v>0</v>
      </c>
      <c r="I1809">
        <v>0</v>
      </c>
      <c r="J1809">
        <v>2</v>
      </c>
      <c r="K1809">
        <v>1</v>
      </c>
      <c r="L1809" t="s">
        <v>62</v>
      </c>
      <c r="M1809" t="s">
        <v>627</v>
      </c>
      <c r="N1809" t="s">
        <v>199</v>
      </c>
      <c r="O1809" t="s">
        <v>22</v>
      </c>
      <c r="P1809" t="s">
        <v>23</v>
      </c>
      <c r="Q1809" t="s">
        <v>24</v>
      </c>
    </row>
    <row r="1810" spans="1:17" x14ac:dyDescent="0.2">
      <c r="A1810" s="2">
        <v>35344</v>
      </c>
      <c r="B1810" t="s">
        <v>404</v>
      </c>
      <c r="C1810" t="s">
        <v>250</v>
      </c>
      <c r="D1810" t="s">
        <v>36</v>
      </c>
      <c r="E1810" t="s">
        <v>36</v>
      </c>
      <c r="F1810">
        <v>146</v>
      </c>
      <c r="G1810">
        <v>89</v>
      </c>
      <c r="H1810">
        <v>0</v>
      </c>
      <c r="I1810">
        <v>0</v>
      </c>
      <c r="J1810">
        <v>1</v>
      </c>
      <c r="K1810">
        <v>2</v>
      </c>
      <c r="L1810" t="s">
        <v>62</v>
      </c>
      <c r="M1810" t="s">
        <v>662</v>
      </c>
      <c r="N1810" t="s">
        <v>404</v>
      </c>
      <c r="O1810" t="s">
        <v>22</v>
      </c>
      <c r="P1810" t="s">
        <v>23</v>
      </c>
      <c r="Q1810" t="s">
        <v>41</v>
      </c>
    </row>
    <row r="1811" spans="1:17" x14ac:dyDescent="0.2">
      <c r="A1811" s="2">
        <v>35344</v>
      </c>
      <c r="B1811" t="s">
        <v>531</v>
      </c>
      <c r="C1811" t="s">
        <v>210</v>
      </c>
      <c r="D1811" t="s">
        <v>27</v>
      </c>
      <c r="E1811" t="s">
        <v>27</v>
      </c>
      <c r="F1811">
        <v>105</v>
      </c>
      <c r="G1811">
        <v>72</v>
      </c>
      <c r="H1811">
        <v>0</v>
      </c>
      <c r="I1811">
        <v>0</v>
      </c>
      <c r="J1811">
        <v>1</v>
      </c>
      <c r="K1811">
        <v>1</v>
      </c>
      <c r="L1811" t="s">
        <v>20</v>
      </c>
      <c r="M1811" t="s">
        <v>534</v>
      </c>
      <c r="N1811" t="s">
        <v>531</v>
      </c>
      <c r="O1811" t="s">
        <v>22</v>
      </c>
      <c r="P1811" t="s">
        <v>23</v>
      </c>
      <c r="Q1811" t="s">
        <v>30</v>
      </c>
    </row>
    <row r="1812" spans="1:17" x14ac:dyDescent="0.2">
      <c r="A1812" s="2">
        <v>35344</v>
      </c>
      <c r="B1812" t="s">
        <v>380</v>
      </c>
      <c r="C1812" t="s">
        <v>45</v>
      </c>
      <c r="D1812" t="s">
        <v>36</v>
      </c>
      <c r="E1812" t="s">
        <v>36</v>
      </c>
      <c r="F1812">
        <v>85</v>
      </c>
      <c r="G1812">
        <v>67</v>
      </c>
      <c r="H1812">
        <v>0</v>
      </c>
      <c r="I1812">
        <v>0</v>
      </c>
      <c r="J1812">
        <v>0</v>
      </c>
      <c r="K1812">
        <v>3</v>
      </c>
      <c r="L1812" t="s">
        <v>62</v>
      </c>
      <c r="M1812" t="s">
        <v>381</v>
      </c>
      <c r="N1812" t="s">
        <v>380</v>
      </c>
      <c r="O1812" t="s">
        <v>22</v>
      </c>
      <c r="P1812" t="s">
        <v>23</v>
      </c>
      <c r="Q1812" t="s">
        <v>41</v>
      </c>
    </row>
    <row r="1813" spans="1:17" x14ac:dyDescent="0.2">
      <c r="A1813" s="2">
        <v>35344</v>
      </c>
      <c r="B1813" t="s">
        <v>282</v>
      </c>
      <c r="C1813" t="s">
        <v>555</v>
      </c>
      <c r="D1813" t="s">
        <v>19</v>
      </c>
      <c r="E1813" t="s">
        <v>27</v>
      </c>
      <c r="F1813">
        <v>34</v>
      </c>
      <c r="G1813">
        <v>113</v>
      </c>
      <c r="H1813">
        <v>0</v>
      </c>
      <c r="I1813">
        <v>0</v>
      </c>
      <c r="J1813">
        <v>1</v>
      </c>
      <c r="K1813">
        <v>1</v>
      </c>
      <c r="L1813" t="s">
        <v>20</v>
      </c>
      <c r="M1813" t="s">
        <v>285</v>
      </c>
      <c r="N1813" t="s">
        <v>282</v>
      </c>
      <c r="O1813" t="s">
        <v>22</v>
      </c>
      <c r="P1813" t="s">
        <v>23</v>
      </c>
      <c r="Q1813" t="s">
        <v>30</v>
      </c>
    </row>
    <row r="1814" spans="1:17" x14ac:dyDescent="0.2">
      <c r="A1814" s="2">
        <v>35344</v>
      </c>
      <c r="B1814" t="s">
        <v>128</v>
      </c>
      <c r="C1814" t="s">
        <v>35</v>
      </c>
      <c r="D1814" t="s">
        <v>36</v>
      </c>
      <c r="E1814" t="s">
        <v>36</v>
      </c>
      <c r="F1814">
        <v>24</v>
      </c>
      <c r="G1814">
        <v>61</v>
      </c>
      <c r="H1814">
        <v>0</v>
      </c>
      <c r="I1814">
        <v>0</v>
      </c>
      <c r="J1814">
        <v>2</v>
      </c>
      <c r="K1814">
        <v>0</v>
      </c>
      <c r="L1814" t="s">
        <v>62</v>
      </c>
      <c r="M1814" t="s">
        <v>130</v>
      </c>
      <c r="N1814" t="s">
        <v>128</v>
      </c>
      <c r="O1814" t="s">
        <v>22</v>
      </c>
      <c r="P1814" t="s">
        <v>23</v>
      </c>
      <c r="Q1814" t="s">
        <v>24</v>
      </c>
    </row>
    <row r="1815" spans="1:17" x14ac:dyDescent="0.2">
      <c r="A1815" s="2">
        <v>35344</v>
      </c>
      <c r="B1815" t="s">
        <v>138</v>
      </c>
      <c r="C1815" t="s">
        <v>296</v>
      </c>
      <c r="D1815" t="s">
        <v>36</v>
      </c>
      <c r="E1815" t="s">
        <v>36</v>
      </c>
      <c r="F1815">
        <v>16</v>
      </c>
      <c r="G1815">
        <v>83</v>
      </c>
      <c r="H1815">
        <v>0</v>
      </c>
      <c r="I1815">
        <v>0</v>
      </c>
      <c r="J1815">
        <v>1</v>
      </c>
      <c r="K1815">
        <v>0</v>
      </c>
      <c r="L1815" t="s">
        <v>62</v>
      </c>
      <c r="M1815" t="s">
        <v>139</v>
      </c>
      <c r="N1815" t="s">
        <v>138</v>
      </c>
      <c r="O1815" t="s">
        <v>22</v>
      </c>
      <c r="P1815" t="s">
        <v>23</v>
      </c>
      <c r="Q1815" t="s">
        <v>24</v>
      </c>
    </row>
    <row r="1816" spans="1:17" x14ac:dyDescent="0.2">
      <c r="A1816" s="2">
        <v>35345</v>
      </c>
      <c r="B1816" t="s">
        <v>239</v>
      </c>
      <c r="C1816" t="s">
        <v>386</v>
      </c>
      <c r="D1816" t="s">
        <v>115</v>
      </c>
      <c r="E1816" t="s">
        <v>50</v>
      </c>
      <c r="F1816">
        <v>82</v>
      </c>
      <c r="G1816">
        <v>121</v>
      </c>
      <c r="H1816">
        <v>0</v>
      </c>
      <c r="I1816">
        <v>0</v>
      </c>
      <c r="J1816">
        <v>2</v>
      </c>
      <c r="K1816">
        <v>0</v>
      </c>
      <c r="L1816" t="s">
        <v>28</v>
      </c>
      <c r="M1816" t="s">
        <v>240</v>
      </c>
      <c r="N1816" t="s">
        <v>239</v>
      </c>
      <c r="O1816" t="s">
        <v>22</v>
      </c>
      <c r="P1816" t="s">
        <v>23</v>
      </c>
      <c r="Q1816" t="s">
        <v>24</v>
      </c>
    </row>
    <row r="1817" spans="1:17" x14ac:dyDescent="0.2">
      <c r="A1817" s="2">
        <v>35346</v>
      </c>
      <c r="B1817" t="s">
        <v>646</v>
      </c>
      <c r="C1817" t="s">
        <v>274</v>
      </c>
      <c r="D1817" t="s">
        <v>50</v>
      </c>
      <c r="E1817" t="s">
        <v>50</v>
      </c>
      <c r="F1817">
        <v>173</v>
      </c>
      <c r="G1817">
        <v>25</v>
      </c>
      <c r="H1817">
        <v>0</v>
      </c>
      <c r="I1817">
        <v>0</v>
      </c>
      <c r="J1817">
        <v>1</v>
      </c>
      <c r="K1817">
        <v>4</v>
      </c>
      <c r="L1817" t="s">
        <v>20</v>
      </c>
      <c r="M1817" t="s">
        <v>127</v>
      </c>
      <c r="N1817" t="s">
        <v>119</v>
      </c>
      <c r="O1817" t="s">
        <v>122</v>
      </c>
      <c r="P1817" t="s">
        <v>23</v>
      </c>
      <c r="Q1817" t="s">
        <v>41</v>
      </c>
    </row>
    <row r="1818" spans="1:17" x14ac:dyDescent="0.2">
      <c r="A1818" s="2">
        <v>35346</v>
      </c>
      <c r="B1818" t="s">
        <v>301</v>
      </c>
      <c r="C1818" t="s">
        <v>145</v>
      </c>
      <c r="D1818" t="s">
        <v>115</v>
      </c>
      <c r="E1818" t="s">
        <v>50</v>
      </c>
      <c r="F1818">
        <v>80</v>
      </c>
      <c r="G1818">
        <v>79</v>
      </c>
      <c r="H1818">
        <v>0</v>
      </c>
      <c r="I1818">
        <v>0</v>
      </c>
      <c r="J1818">
        <v>1</v>
      </c>
      <c r="K1818">
        <v>1</v>
      </c>
      <c r="L1818" t="s">
        <v>28</v>
      </c>
      <c r="M1818" t="s">
        <v>178</v>
      </c>
      <c r="N1818" t="s">
        <v>176</v>
      </c>
      <c r="O1818" t="s">
        <v>122</v>
      </c>
      <c r="P1818" t="s">
        <v>23</v>
      </c>
      <c r="Q1818" t="s">
        <v>30</v>
      </c>
    </row>
    <row r="1819" spans="1:17" x14ac:dyDescent="0.2">
      <c r="A1819" s="2">
        <v>35346</v>
      </c>
      <c r="B1819" t="s">
        <v>97</v>
      </c>
      <c r="C1819" t="s">
        <v>87</v>
      </c>
      <c r="D1819" t="s">
        <v>50</v>
      </c>
      <c r="E1819" t="s">
        <v>50</v>
      </c>
      <c r="F1819">
        <v>124</v>
      </c>
      <c r="G1819">
        <v>21</v>
      </c>
      <c r="H1819">
        <v>0</v>
      </c>
      <c r="I1819">
        <v>0</v>
      </c>
      <c r="J1819">
        <v>1</v>
      </c>
      <c r="K1819">
        <v>2</v>
      </c>
      <c r="L1819" t="s">
        <v>20</v>
      </c>
      <c r="M1819" t="s">
        <v>97</v>
      </c>
      <c r="N1819" t="s">
        <v>97</v>
      </c>
      <c r="O1819" t="s">
        <v>22</v>
      </c>
      <c r="P1819" t="s">
        <v>23</v>
      </c>
      <c r="Q1819" t="s">
        <v>41</v>
      </c>
    </row>
    <row r="1820" spans="1:17" x14ac:dyDescent="0.2">
      <c r="A1820" s="2">
        <v>35346</v>
      </c>
      <c r="B1820" t="s">
        <v>18</v>
      </c>
      <c r="C1820" t="s">
        <v>17</v>
      </c>
      <c r="D1820" t="s">
        <v>19</v>
      </c>
      <c r="E1820" t="s">
        <v>19</v>
      </c>
      <c r="F1820">
        <v>53</v>
      </c>
      <c r="G1820">
        <v>36</v>
      </c>
      <c r="H1820">
        <v>0</v>
      </c>
      <c r="I1820">
        <v>0</v>
      </c>
      <c r="J1820">
        <v>1</v>
      </c>
      <c r="K1820">
        <v>0</v>
      </c>
      <c r="L1820" t="s">
        <v>20</v>
      </c>
      <c r="M1820" t="s">
        <v>64</v>
      </c>
      <c r="N1820" t="s">
        <v>18</v>
      </c>
      <c r="O1820" t="s">
        <v>22</v>
      </c>
      <c r="P1820" t="s">
        <v>23</v>
      </c>
      <c r="Q1820" t="s">
        <v>24</v>
      </c>
    </row>
    <row r="1821" spans="1:17" x14ac:dyDescent="0.2">
      <c r="A1821" s="2">
        <v>35347</v>
      </c>
      <c r="B1821" t="s">
        <v>85</v>
      </c>
      <c r="C1821" t="s">
        <v>82</v>
      </c>
      <c r="D1821" t="s">
        <v>50</v>
      </c>
      <c r="E1821" t="s">
        <v>50</v>
      </c>
      <c r="F1821">
        <v>111</v>
      </c>
      <c r="G1821">
        <v>14</v>
      </c>
      <c r="H1821">
        <v>0</v>
      </c>
      <c r="I1821">
        <v>0</v>
      </c>
      <c r="J1821">
        <v>0</v>
      </c>
      <c r="K1821">
        <v>3</v>
      </c>
      <c r="L1821" t="s">
        <v>20</v>
      </c>
      <c r="M1821" t="s">
        <v>86</v>
      </c>
      <c r="N1821" t="s">
        <v>85</v>
      </c>
      <c r="O1821" t="s">
        <v>22</v>
      </c>
      <c r="P1821" t="s">
        <v>23</v>
      </c>
      <c r="Q1821" t="s">
        <v>41</v>
      </c>
    </row>
    <row r="1822" spans="1:17" x14ac:dyDescent="0.2">
      <c r="A1822" s="2">
        <v>35347</v>
      </c>
      <c r="B1822" t="s">
        <v>286</v>
      </c>
      <c r="C1822" t="s">
        <v>129</v>
      </c>
      <c r="D1822" t="s">
        <v>50</v>
      </c>
      <c r="E1822" t="s">
        <v>50</v>
      </c>
      <c r="F1822">
        <v>114</v>
      </c>
      <c r="G1822">
        <v>2</v>
      </c>
      <c r="H1822">
        <v>0</v>
      </c>
      <c r="I1822">
        <v>0</v>
      </c>
      <c r="J1822">
        <v>1</v>
      </c>
      <c r="K1822">
        <v>5</v>
      </c>
      <c r="L1822" t="s">
        <v>20</v>
      </c>
      <c r="M1822" t="s">
        <v>359</v>
      </c>
      <c r="N1822" t="s">
        <v>286</v>
      </c>
      <c r="O1822" t="s">
        <v>22</v>
      </c>
      <c r="P1822" t="s">
        <v>23</v>
      </c>
      <c r="Q1822" t="s">
        <v>41</v>
      </c>
    </row>
    <row r="1823" spans="1:17" x14ac:dyDescent="0.2">
      <c r="A1823" s="2">
        <v>35347</v>
      </c>
      <c r="B1823" t="s">
        <v>317</v>
      </c>
      <c r="C1823" t="s">
        <v>101</v>
      </c>
      <c r="D1823" t="s">
        <v>50</v>
      </c>
      <c r="E1823" t="s">
        <v>50</v>
      </c>
      <c r="F1823">
        <v>88</v>
      </c>
      <c r="G1823">
        <v>75</v>
      </c>
      <c r="H1823">
        <v>0</v>
      </c>
      <c r="I1823">
        <v>0</v>
      </c>
      <c r="J1823">
        <v>1</v>
      </c>
      <c r="K1823">
        <v>1</v>
      </c>
      <c r="L1823" t="s">
        <v>20</v>
      </c>
      <c r="M1823" t="s">
        <v>394</v>
      </c>
      <c r="N1823" t="s">
        <v>317</v>
      </c>
      <c r="O1823" t="s">
        <v>22</v>
      </c>
      <c r="P1823" t="s">
        <v>23</v>
      </c>
      <c r="Q1823" t="s">
        <v>30</v>
      </c>
    </row>
    <row r="1824" spans="1:17" x14ac:dyDescent="0.2">
      <c r="A1824" s="2">
        <v>35347</v>
      </c>
      <c r="B1824" t="s">
        <v>131</v>
      </c>
      <c r="C1824" t="s">
        <v>185</v>
      </c>
      <c r="D1824" t="s">
        <v>27</v>
      </c>
      <c r="E1824" t="s">
        <v>27</v>
      </c>
      <c r="F1824">
        <v>73</v>
      </c>
      <c r="G1824">
        <v>38</v>
      </c>
      <c r="H1824">
        <v>0</v>
      </c>
      <c r="I1824">
        <v>0</v>
      </c>
      <c r="J1824">
        <v>0</v>
      </c>
      <c r="K1824">
        <v>0</v>
      </c>
      <c r="L1824" t="s">
        <v>28</v>
      </c>
      <c r="M1824" t="s">
        <v>637</v>
      </c>
      <c r="N1824" t="s">
        <v>131</v>
      </c>
      <c r="O1824" t="s">
        <v>22</v>
      </c>
      <c r="P1824" t="s">
        <v>23</v>
      </c>
      <c r="Q1824" t="s">
        <v>30</v>
      </c>
    </row>
    <row r="1825" spans="1:17" x14ac:dyDescent="0.2">
      <c r="A1825" s="2">
        <v>35347</v>
      </c>
      <c r="B1825" t="s">
        <v>293</v>
      </c>
      <c r="C1825" t="s">
        <v>106</v>
      </c>
      <c r="D1825" t="s">
        <v>50</v>
      </c>
      <c r="E1825" t="s">
        <v>50</v>
      </c>
      <c r="F1825">
        <v>4</v>
      </c>
      <c r="G1825">
        <v>10</v>
      </c>
      <c r="H1825">
        <v>0</v>
      </c>
      <c r="I1825">
        <v>0</v>
      </c>
      <c r="J1825">
        <v>0</v>
      </c>
      <c r="K1825">
        <v>0</v>
      </c>
      <c r="L1825" t="s">
        <v>20</v>
      </c>
      <c r="M1825" t="s">
        <v>478</v>
      </c>
      <c r="N1825" t="s">
        <v>293</v>
      </c>
      <c r="O1825" t="s">
        <v>22</v>
      </c>
      <c r="P1825" t="s">
        <v>23</v>
      </c>
      <c r="Q1825" t="s">
        <v>30</v>
      </c>
    </row>
    <row r="1826" spans="1:17" x14ac:dyDescent="0.2">
      <c r="A1826" s="2">
        <v>35347</v>
      </c>
      <c r="B1826" t="s">
        <v>72</v>
      </c>
      <c r="C1826" t="s">
        <v>153</v>
      </c>
      <c r="D1826" t="s">
        <v>50</v>
      </c>
      <c r="E1826" t="s">
        <v>50</v>
      </c>
      <c r="F1826">
        <v>9</v>
      </c>
      <c r="G1826">
        <v>30</v>
      </c>
      <c r="H1826">
        <v>0</v>
      </c>
      <c r="I1826">
        <v>0</v>
      </c>
      <c r="J1826">
        <v>2</v>
      </c>
      <c r="K1826">
        <v>1</v>
      </c>
      <c r="L1826" t="s">
        <v>20</v>
      </c>
      <c r="M1826" t="s">
        <v>74</v>
      </c>
      <c r="N1826" t="s">
        <v>72</v>
      </c>
      <c r="O1826" t="s">
        <v>22</v>
      </c>
      <c r="P1826" t="s">
        <v>23</v>
      </c>
      <c r="Q1826" t="s">
        <v>24</v>
      </c>
    </row>
    <row r="1827" spans="1:17" x14ac:dyDescent="0.2">
      <c r="A1827" s="2">
        <v>35347</v>
      </c>
      <c r="B1827" t="s">
        <v>31</v>
      </c>
      <c r="C1827" t="s">
        <v>43</v>
      </c>
      <c r="D1827" t="s">
        <v>19</v>
      </c>
      <c r="E1827" t="s">
        <v>19</v>
      </c>
      <c r="F1827">
        <v>31</v>
      </c>
      <c r="G1827">
        <v>11</v>
      </c>
      <c r="H1827">
        <v>0</v>
      </c>
      <c r="I1827">
        <v>0</v>
      </c>
      <c r="J1827">
        <v>0</v>
      </c>
      <c r="K1827">
        <v>1</v>
      </c>
      <c r="L1827" t="s">
        <v>20</v>
      </c>
      <c r="M1827" t="s">
        <v>33</v>
      </c>
      <c r="N1827" t="s">
        <v>31</v>
      </c>
      <c r="O1827" t="s">
        <v>22</v>
      </c>
      <c r="P1827" t="s">
        <v>23</v>
      </c>
      <c r="Q1827" t="s">
        <v>41</v>
      </c>
    </row>
    <row r="1828" spans="1:17" x14ac:dyDescent="0.2">
      <c r="A1828" s="2">
        <v>35347</v>
      </c>
      <c r="B1828" t="s">
        <v>89</v>
      </c>
      <c r="C1828" t="s">
        <v>90</v>
      </c>
      <c r="D1828" t="s">
        <v>50</v>
      </c>
      <c r="E1828" t="s">
        <v>50</v>
      </c>
      <c r="F1828">
        <v>12</v>
      </c>
      <c r="G1828">
        <v>56</v>
      </c>
      <c r="H1828">
        <v>0</v>
      </c>
      <c r="I1828">
        <v>0</v>
      </c>
      <c r="J1828">
        <v>2</v>
      </c>
      <c r="K1828">
        <v>1</v>
      </c>
      <c r="L1828" t="s">
        <v>20</v>
      </c>
      <c r="M1828" t="s">
        <v>91</v>
      </c>
      <c r="N1828" t="s">
        <v>89</v>
      </c>
      <c r="O1828" t="s">
        <v>22</v>
      </c>
      <c r="P1828" t="s">
        <v>23</v>
      </c>
      <c r="Q1828" t="s">
        <v>24</v>
      </c>
    </row>
    <row r="1829" spans="1:17" x14ac:dyDescent="0.2">
      <c r="A1829" s="2">
        <v>35347</v>
      </c>
      <c r="B1829" t="s">
        <v>67</v>
      </c>
      <c r="C1829" t="s">
        <v>180</v>
      </c>
      <c r="D1829" t="s">
        <v>50</v>
      </c>
      <c r="E1829" t="s">
        <v>50</v>
      </c>
      <c r="F1829">
        <v>3</v>
      </c>
      <c r="G1829">
        <v>33</v>
      </c>
      <c r="H1829">
        <v>0</v>
      </c>
      <c r="I1829">
        <v>0</v>
      </c>
      <c r="J1829">
        <v>4</v>
      </c>
      <c r="K1829">
        <v>0</v>
      </c>
      <c r="L1829" t="s">
        <v>28</v>
      </c>
      <c r="M1829" t="s">
        <v>154</v>
      </c>
      <c r="N1829" t="s">
        <v>67</v>
      </c>
      <c r="O1829" t="s">
        <v>22</v>
      </c>
      <c r="P1829" t="s">
        <v>23</v>
      </c>
      <c r="Q1829" t="s">
        <v>24</v>
      </c>
    </row>
    <row r="1830" spans="1:17" x14ac:dyDescent="0.2">
      <c r="A1830" s="2">
        <v>35347</v>
      </c>
      <c r="B1830" t="s">
        <v>76</v>
      </c>
      <c r="C1830" t="s">
        <v>92</v>
      </c>
      <c r="D1830" t="s">
        <v>50</v>
      </c>
      <c r="E1830" t="s">
        <v>50</v>
      </c>
      <c r="F1830">
        <v>54</v>
      </c>
      <c r="G1830">
        <v>15</v>
      </c>
      <c r="H1830">
        <v>0</v>
      </c>
      <c r="I1830">
        <v>0</v>
      </c>
      <c r="J1830">
        <v>0</v>
      </c>
      <c r="K1830">
        <v>4</v>
      </c>
      <c r="L1830" t="s">
        <v>20</v>
      </c>
      <c r="M1830" t="s">
        <v>78</v>
      </c>
      <c r="N1830" t="s">
        <v>76</v>
      </c>
      <c r="O1830" t="s">
        <v>22</v>
      </c>
      <c r="P1830" t="s">
        <v>23</v>
      </c>
      <c r="Q1830" t="s">
        <v>41</v>
      </c>
    </row>
    <row r="1831" spans="1:17" x14ac:dyDescent="0.2">
      <c r="A1831" s="2">
        <v>35347</v>
      </c>
      <c r="B1831" t="s">
        <v>98</v>
      </c>
      <c r="C1831" t="s">
        <v>328</v>
      </c>
      <c r="D1831" t="s">
        <v>50</v>
      </c>
      <c r="E1831" t="s">
        <v>50</v>
      </c>
      <c r="F1831">
        <v>32</v>
      </c>
      <c r="G1831">
        <v>94</v>
      </c>
      <c r="H1831">
        <v>0</v>
      </c>
      <c r="I1831">
        <v>0</v>
      </c>
      <c r="J1831">
        <v>3</v>
      </c>
      <c r="K1831">
        <v>0</v>
      </c>
      <c r="L1831" t="s">
        <v>20</v>
      </c>
      <c r="M1831" t="s">
        <v>99</v>
      </c>
      <c r="N1831" t="s">
        <v>98</v>
      </c>
      <c r="O1831" t="s">
        <v>22</v>
      </c>
      <c r="P1831" t="s">
        <v>23</v>
      </c>
      <c r="Q1831" t="s">
        <v>24</v>
      </c>
    </row>
    <row r="1832" spans="1:17" x14ac:dyDescent="0.2">
      <c r="A1832" s="2">
        <v>35347</v>
      </c>
      <c r="B1832" t="s">
        <v>123</v>
      </c>
      <c r="C1832" t="s">
        <v>95</v>
      </c>
      <c r="D1832" t="s">
        <v>50</v>
      </c>
      <c r="E1832" t="s">
        <v>50</v>
      </c>
      <c r="F1832">
        <v>49</v>
      </c>
      <c r="G1832">
        <v>5</v>
      </c>
      <c r="H1832">
        <v>0</v>
      </c>
      <c r="I1832">
        <v>0</v>
      </c>
      <c r="J1832">
        <v>1</v>
      </c>
      <c r="K1832">
        <v>1</v>
      </c>
      <c r="L1832" t="s">
        <v>20</v>
      </c>
      <c r="M1832" t="s">
        <v>179</v>
      </c>
      <c r="N1832" t="s">
        <v>123</v>
      </c>
      <c r="O1832" t="s">
        <v>22</v>
      </c>
      <c r="P1832" t="s">
        <v>23</v>
      </c>
      <c r="Q1832" t="s">
        <v>30</v>
      </c>
    </row>
    <row r="1833" spans="1:17" x14ac:dyDescent="0.2">
      <c r="A1833" s="2">
        <v>35347</v>
      </c>
      <c r="B1833" t="s">
        <v>119</v>
      </c>
      <c r="C1833" t="s">
        <v>345</v>
      </c>
      <c r="D1833" t="s">
        <v>50</v>
      </c>
      <c r="E1833" t="s">
        <v>50</v>
      </c>
      <c r="F1833">
        <v>6</v>
      </c>
      <c r="G1833">
        <v>92</v>
      </c>
      <c r="H1833">
        <v>0</v>
      </c>
      <c r="I1833">
        <v>0</v>
      </c>
      <c r="J1833">
        <v>1</v>
      </c>
      <c r="K1833">
        <v>0</v>
      </c>
      <c r="L1833" t="s">
        <v>20</v>
      </c>
      <c r="M1833" t="s">
        <v>663</v>
      </c>
      <c r="N1833" t="s">
        <v>119</v>
      </c>
      <c r="O1833" t="s">
        <v>22</v>
      </c>
      <c r="P1833" t="s">
        <v>23</v>
      </c>
      <c r="Q1833" t="s">
        <v>24</v>
      </c>
    </row>
    <row r="1834" spans="1:17" x14ac:dyDescent="0.2">
      <c r="A1834" s="2">
        <v>35347</v>
      </c>
      <c r="B1834" t="s">
        <v>464</v>
      </c>
      <c r="C1834" t="s">
        <v>442</v>
      </c>
      <c r="D1834" t="s">
        <v>115</v>
      </c>
      <c r="E1834" t="s">
        <v>57</v>
      </c>
      <c r="F1834">
        <v>96</v>
      </c>
      <c r="G1834">
        <v>136</v>
      </c>
      <c r="H1834">
        <v>0</v>
      </c>
      <c r="I1834">
        <v>0</v>
      </c>
      <c r="J1834">
        <v>1</v>
      </c>
      <c r="K1834">
        <v>1</v>
      </c>
      <c r="L1834" t="s">
        <v>28</v>
      </c>
      <c r="M1834" t="s">
        <v>465</v>
      </c>
      <c r="N1834" t="s">
        <v>464</v>
      </c>
      <c r="O1834" t="s">
        <v>22</v>
      </c>
      <c r="P1834" t="s">
        <v>23</v>
      </c>
      <c r="Q1834" t="s">
        <v>30</v>
      </c>
    </row>
    <row r="1835" spans="1:17" x14ac:dyDescent="0.2">
      <c r="A1835" s="2">
        <v>35347</v>
      </c>
      <c r="B1835" t="s">
        <v>73</v>
      </c>
      <c r="C1835" t="s">
        <v>174</v>
      </c>
      <c r="D1835" t="s">
        <v>50</v>
      </c>
      <c r="E1835" t="s">
        <v>50</v>
      </c>
      <c r="F1835">
        <v>58</v>
      </c>
      <c r="G1835">
        <v>163</v>
      </c>
      <c r="H1835">
        <v>0</v>
      </c>
      <c r="I1835">
        <v>0</v>
      </c>
      <c r="J1835">
        <v>2</v>
      </c>
      <c r="K1835">
        <v>1</v>
      </c>
      <c r="L1835" t="s">
        <v>20</v>
      </c>
      <c r="M1835" t="s">
        <v>289</v>
      </c>
      <c r="N1835" t="s">
        <v>73</v>
      </c>
      <c r="O1835" t="s">
        <v>22</v>
      </c>
      <c r="P1835" t="s">
        <v>23</v>
      </c>
      <c r="Q1835" t="s">
        <v>24</v>
      </c>
    </row>
    <row r="1836" spans="1:17" x14ac:dyDescent="0.2">
      <c r="A1836" s="2">
        <v>35347</v>
      </c>
      <c r="B1836" t="s">
        <v>49</v>
      </c>
      <c r="C1836" t="s">
        <v>94</v>
      </c>
      <c r="D1836" t="s">
        <v>50</v>
      </c>
      <c r="E1836" t="s">
        <v>50</v>
      </c>
      <c r="F1836">
        <v>23</v>
      </c>
      <c r="G1836">
        <v>74</v>
      </c>
      <c r="H1836">
        <v>0</v>
      </c>
      <c r="I1836">
        <v>0</v>
      </c>
      <c r="J1836">
        <v>3</v>
      </c>
      <c r="K1836">
        <v>0</v>
      </c>
      <c r="L1836" t="s">
        <v>20</v>
      </c>
      <c r="M1836" t="s">
        <v>103</v>
      </c>
      <c r="N1836" t="s">
        <v>49</v>
      </c>
      <c r="O1836" t="s">
        <v>22</v>
      </c>
      <c r="P1836" t="s">
        <v>23</v>
      </c>
      <c r="Q1836" t="s">
        <v>24</v>
      </c>
    </row>
    <row r="1837" spans="1:17" x14ac:dyDescent="0.2">
      <c r="A1837" s="2">
        <v>35347</v>
      </c>
      <c r="B1837" t="s">
        <v>38</v>
      </c>
      <c r="C1837" t="s">
        <v>107</v>
      </c>
      <c r="D1837" t="s">
        <v>19</v>
      </c>
      <c r="E1837" t="s">
        <v>19</v>
      </c>
      <c r="F1837">
        <v>45</v>
      </c>
      <c r="G1837">
        <v>26</v>
      </c>
      <c r="H1837">
        <v>0</v>
      </c>
      <c r="I1837">
        <v>0</v>
      </c>
      <c r="J1837">
        <v>2</v>
      </c>
      <c r="K1837">
        <v>1</v>
      </c>
      <c r="L1837" t="s">
        <v>20</v>
      </c>
      <c r="M1837" t="s">
        <v>40</v>
      </c>
      <c r="N1837" t="s">
        <v>38</v>
      </c>
      <c r="O1837" t="s">
        <v>22</v>
      </c>
      <c r="P1837" t="s">
        <v>23</v>
      </c>
      <c r="Q1837" t="s">
        <v>24</v>
      </c>
    </row>
    <row r="1838" spans="1:17" x14ac:dyDescent="0.2">
      <c r="A1838" s="2">
        <v>35347</v>
      </c>
      <c r="B1838" t="s">
        <v>125</v>
      </c>
      <c r="C1838" t="s">
        <v>147</v>
      </c>
      <c r="D1838" t="s">
        <v>50</v>
      </c>
      <c r="E1838" t="s">
        <v>50</v>
      </c>
      <c r="F1838">
        <v>162</v>
      </c>
      <c r="G1838">
        <v>37</v>
      </c>
      <c r="H1838">
        <v>0</v>
      </c>
      <c r="I1838">
        <v>0</v>
      </c>
      <c r="J1838">
        <v>0</v>
      </c>
      <c r="K1838">
        <v>3</v>
      </c>
      <c r="L1838" t="s">
        <v>20</v>
      </c>
      <c r="M1838" t="s">
        <v>468</v>
      </c>
      <c r="N1838" t="s">
        <v>125</v>
      </c>
      <c r="O1838" t="s">
        <v>22</v>
      </c>
      <c r="P1838" t="s">
        <v>23</v>
      </c>
      <c r="Q1838" t="s">
        <v>41</v>
      </c>
    </row>
    <row r="1839" spans="1:17" x14ac:dyDescent="0.2">
      <c r="A1839" s="2">
        <v>35347</v>
      </c>
      <c r="B1839" t="s">
        <v>113</v>
      </c>
      <c r="C1839" t="s">
        <v>55</v>
      </c>
      <c r="D1839" t="s">
        <v>115</v>
      </c>
      <c r="E1839" t="s">
        <v>57</v>
      </c>
      <c r="F1839">
        <v>42</v>
      </c>
      <c r="G1839">
        <v>52</v>
      </c>
      <c r="H1839">
        <v>0</v>
      </c>
      <c r="I1839">
        <v>0</v>
      </c>
      <c r="J1839">
        <v>0</v>
      </c>
      <c r="K1839">
        <v>0</v>
      </c>
      <c r="L1839" t="s">
        <v>28</v>
      </c>
      <c r="M1839" t="s">
        <v>116</v>
      </c>
      <c r="N1839" t="s">
        <v>113</v>
      </c>
      <c r="O1839" t="s">
        <v>22</v>
      </c>
      <c r="P1839" t="s">
        <v>23</v>
      </c>
      <c r="Q1839" t="s">
        <v>30</v>
      </c>
    </row>
    <row r="1840" spans="1:17" x14ac:dyDescent="0.2">
      <c r="A1840" s="2">
        <v>35347</v>
      </c>
      <c r="B1840" t="s">
        <v>52</v>
      </c>
      <c r="C1840" t="s">
        <v>69</v>
      </c>
      <c r="D1840" t="s">
        <v>50</v>
      </c>
      <c r="E1840" t="s">
        <v>50</v>
      </c>
      <c r="F1840">
        <v>8</v>
      </c>
      <c r="G1840">
        <v>46</v>
      </c>
      <c r="H1840">
        <v>0</v>
      </c>
      <c r="I1840">
        <v>0</v>
      </c>
      <c r="J1840">
        <v>0</v>
      </c>
      <c r="K1840">
        <v>1</v>
      </c>
      <c r="L1840" t="s">
        <v>20</v>
      </c>
      <c r="M1840" t="s">
        <v>68</v>
      </c>
      <c r="N1840" t="s">
        <v>52</v>
      </c>
      <c r="O1840" t="s">
        <v>22</v>
      </c>
      <c r="P1840" t="s">
        <v>23</v>
      </c>
      <c r="Q1840" t="s">
        <v>41</v>
      </c>
    </row>
    <row r="1841" spans="1:17" x14ac:dyDescent="0.2">
      <c r="A1841" s="2">
        <v>35347</v>
      </c>
      <c r="B1841" t="s">
        <v>32</v>
      </c>
      <c r="C1841" t="s">
        <v>39</v>
      </c>
      <c r="D1841" t="s">
        <v>19</v>
      </c>
      <c r="E1841" t="s">
        <v>19</v>
      </c>
      <c r="F1841">
        <v>118</v>
      </c>
      <c r="G1841">
        <v>22</v>
      </c>
      <c r="H1841">
        <v>0</v>
      </c>
      <c r="I1841">
        <v>0</v>
      </c>
      <c r="J1841">
        <v>2</v>
      </c>
      <c r="K1841">
        <v>5</v>
      </c>
      <c r="L1841" t="s">
        <v>20</v>
      </c>
      <c r="M1841" t="s">
        <v>664</v>
      </c>
      <c r="N1841" t="s">
        <v>32</v>
      </c>
      <c r="O1841" t="s">
        <v>22</v>
      </c>
      <c r="P1841" t="s">
        <v>23</v>
      </c>
      <c r="Q1841" t="s">
        <v>41</v>
      </c>
    </row>
    <row r="1842" spans="1:17" x14ac:dyDescent="0.2">
      <c r="A1842" s="2">
        <v>35348</v>
      </c>
      <c r="B1842" t="s">
        <v>56</v>
      </c>
      <c r="C1842" t="s">
        <v>454</v>
      </c>
      <c r="D1842" t="s">
        <v>27</v>
      </c>
      <c r="E1842" t="s">
        <v>27</v>
      </c>
      <c r="F1842">
        <v>78</v>
      </c>
      <c r="G1842">
        <v>57</v>
      </c>
      <c r="H1842">
        <v>0</v>
      </c>
      <c r="I1842">
        <v>0</v>
      </c>
      <c r="J1842">
        <v>2</v>
      </c>
      <c r="K1842">
        <v>0</v>
      </c>
      <c r="L1842" t="s">
        <v>20</v>
      </c>
      <c r="M1842" t="s">
        <v>336</v>
      </c>
      <c r="N1842" t="s">
        <v>56</v>
      </c>
      <c r="O1842" t="s">
        <v>22</v>
      </c>
      <c r="P1842" t="s">
        <v>23</v>
      </c>
      <c r="Q1842" t="s">
        <v>24</v>
      </c>
    </row>
    <row r="1843" spans="1:17" x14ac:dyDescent="0.2">
      <c r="A1843" s="2">
        <v>35351</v>
      </c>
      <c r="B1843" t="s">
        <v>56</v>
      </c>
      <c r="C1843" t="s">
        <v>454</v>
      </c>
      <c r="D1843" t="s">
        <v>27</v>
      </c>
      <c r="E1843" t="s">
        <v>27</v>
      </c>
      <c r="F1843">
        <v>78</v>
      </c>
      <c r="G1843">
        <v>57</v>
      </c>
      <c r="H1843">
        <v>0</v>
      </c>
      <c r="I1843">
        <v>0</v>
      </c>
      <c r="J1843">
        <v>2</v>
      </c>
      <c r="K1843">
        <v>0</v>
      </c>
      <c r="L1843" t="s">
        <v>20</v>
      </c>
      <c r="M1843" t="s">
        <v>336</v>
      </c>
      <c r="N1843" t="s">
        <v>56</v>
      </c>
      <c r="O1843" t="s">
        <v>22</v>
      </c>
      <c r="P1843" t="s">
        <v>23</v>
      </c>
      <c r="Q1843" t="s">
        <v>24</v>
      </c>
    </row>
    <row r="1844" spans="1:17" x14ac:dyDescent="0.2">
      <c r="A1844" s="2">
        <v>35351</v>
      </c>
      <c r="B1844" t="s">
        <v>143</v>
      </c>
      <c r="C1844" t="s">
        <v>128</v>
      </c>
      <c r="D1844" t="s">
        <v>115</v>
      </c>
      <c r="E1844" t="s">
        <v>36</v>
      </c>
      <c r="F1844">
        <v>20</v>
      </c>
      <c r="G1844">
        <v>24</v>
      </c>
      <c r="H1844">
        <v>0</v>
      </c>
      <c r="I1844">
        <v>0</v>
      </c>
      <c r="J1844">
        <v>1</v>
      </c>
      <c r="K1844">
        <v>0</v>
      </c>
      <c r="L1844" t="s">
        <v>28</v>
      </c>
      <c r="M1844" t="s">
        <v>320</v>
      </c>
      <c r="N1844" t="s">
        <v>143</v>
      </c>
      <c r="O1844" t="s">
        <v>22</v>
      </c>
      <c r="P1844" t="s">
        <v>23</v>
      </c>
      <c r="Q1844" t="s">
        <v>24</v>
      </c>
    </row>
    <row r="1845" spans="1:17" x14ac:dyDescent="0.2">
      <c r="A1845" s="2">
        <v>35353</v>
      </c>
      <c r="B1845" t="s">
        <v>239</v>
      </c>
      <c r="C1845" t="s">
        <v>113</v>
      </c>
      <c r="D1845" t="s">
        <v>115</v>
      </c>
      <c r="E1845" t="s">
        <v>115</v>
      </c>
      <c r="F1845">
        <v>82</v>
      </c>
      <c r="G1845">
        <v>42</v>
      </c>
      <c r="H1845">
        <v>0</v>
      </c>
      <c r="I1845">
        <v>0</v>
      </c>
      <c r="J1845">
        <v>0</v>
      </c>
      <c r="K1845">
        <v>1</v>
      </c>
      <c r="L1845" t="s">
        <v>401</v>
      </c>
      <c r="M1845" t="s">
        <v>240</v>
      </c>
      <c r="N1845" t="s">
        <v>239</v>
      </c>
      <c r="O1845" t="s">
        <v>22</v>
      </c>
      <c r="P1845" t="s">
        <v>23</v>
      </c>
      <c r="Q1845" t="s">
        <v>41</v>
      </c>
    </row>
    <row r="1846" spans="1:17" x14ac:dyDescent="0.2">
      <c r="A1846" s="2">
        <v>35354</v>
      </c>
      <c r="B1846" t="s">
        <v>25</v>
      </c>
      <c r="C1846" t="s">
        <v>73</v>
      </c>
      <c r="D1846" t="s">
        <v>19</v>
      </c>
      <c r="E1846" t="s">
        <v>50</v>
      </c>
      <c r="F1846">
        <v>1</v>
      </c>
      <c r="G1846">
        <v>58</v>
      </c>
      <c r="H1846">
        <v>0</v>
      </c>
      <c r="I1846">
        <v>0</v>
      </c>
      <c r="J1846">
        <v>3</v>
      </c>
      <c r="K1846">
        <v>1</v>
      </c>
      <c r="L1846" t="s">
        <v>28</v>
      </c>
      <c r="M1846" t="s">
        <v>665</v>
      </c>
      <c r="N1846" t="s">
        <v>25</v>
      </c>
      <c r="O1846" t="s">
        <v>22</v>
      </c>
      <c r="P1846" t="s">
        <v>23</v>
      </c>
      <c r="Q1846" t="s">
        <v>24</v>
      </c>
    </row>
    <row r="1847" spans="1:17" x14ac:dyDescent="0.2">
      <c r="A1847" s="2">
        <v>35354</v>
      </c>
      <c r="B1847" t="s">
        <v>301</v>
      </c>
      <c r="C1847" t="s">
        <v>402</v>
      </c>
      <c r="D1847" t="s">
        <v>115</v>
      </c>
      <c r="E1847" t="s">
        <v>115</v>
      </c>
      <c r="F1847">
        <v>80</v>
      </c>
      <c r="G1847">
        <v>132</v>
      </c>
      <c r="H1847">
        <v>0</v>
      </c>
      <c r="I1847">
        <v>0</v>
      </c>
      <c r="J1847">
        <v>1</v>
      </c>
      <c r="K1847">
        <v>0</v>
      </c>
      <c r="L1847" t="s">
        <v>401</v>
      </c>
      <c r="M1847" t="s">
        <v>240</v>
      </c>
      <c r="N1847" t="s">
        <v>239</v>
      </c>
      <c r="O1847" t="s">
        <v>122</v>
      </c>
      <c r="P1847" t="s">
        <v>23</v>
      </c>
      <c r="Q1847" t="s">
        <v>24</v>
      </c>
    </row>
    <row r="1848" spans="1:17" x14ac:dyDescent="0.2">
      <c r="A1848" s="2">
        <v>35354</v>
      </c>
      <c r="B1848" t="s">
        <v>26</v>
      </c>
      <c r="C1848" t="s">
        <v>185</v>
      </c>
      <c r="D1848" t="s">
        <v>27</v>
      </c>
      <c r="E1848" t="s">
        <v>27</v>
      </c>
      <c r="F1848">
        <v>13</v>
      </c>
      <c r="G1848">
        <v>38</v>
      </c>
      <c r="H1848">
        <v>0</v>
      </c>
      <c r="I1848">
        <v>0</v>
      </c>
      <c r="J1848">
        <v>2</v>
      </c>
      <c r="K1848">
        <v>1</v>
      </c>
      <c r="L1848" t="s">
        <v>20</v>
      </c>
      <c r="M1848" t="s">
        <v>219</v>
      </c>
      <c r="N1848" t="s">
        <v>26</v>
      </c>
      <c r="O1848" t="s">
        <v>22</v>
      </c>
      <c r="P1848" t="s">
        <v>23</v>
      </c>
      <c r="Q1848" t="s">
        <v>24</v>
      </c>
    </row>
    <row r="1849" spans="1:17" x14ac:dyDescent="0.2">
      <c r="A1849" s="2">
        <v>35354</v>
      </c>
      <c r="B1849" t="s">
        <v>42</v>
      </c>
      <c r="C1849" t="s">
        <v>77</v>
      </c>
      <c r="D1849" t="s">
        <v>19</v>
      </c>
      <c r="E1849" t="s">
        <v>27</v>
      </c>
      <c r="F1849">
        <v>58</v>
      </c>
      <c r="G1849">
        <v>18</v>
      </c>
      <c r="H1849">
        <v>0</v>
      </c>
      <c r="I1849">
        <v>0</v>
      </c>
      <c r="J1849">
        <v>4</v>
      </c>
      <c r="K1849">
        <v>1</v>
      </c>
      <c r="L1849" t="s">
        <v>28</v>
      </c>
      <c r="M1849" t="s">
        <v>44</v>
      </c>
      <c r="N1849" t="s">
        <v>42</v>
      </c>
      <c r="O1849" t="s">
        <v>22</v>
      </c>
      <c r="P1849" t="s">
        <v>23</v>
      </c>
      <c r="Q1849" t="s">
        <v>24</v>
      </c>
    </row>
    <row r="1850" spans="1:17" x14ac:dyDescent="0.2">
      <c r="A1850" s="2">
        <v>35354</v>
      </c>
      <c r="B1850" t="s">
        <v>176</v>
      </c>
      <c r="C1850" t="s">
        <v>166</v>
      </c>
      <c r="D1850" t="s">
        <v>115</v>
      </c>
      <c r="E1850" t="s">
        <v>115</v>
      </c>
      <c r="F1850">
        <v>63</v>
      </c>
      <c r="G1850">
        <v>84</v>
      </c>
      <c r="H1850">
        <v>0</v>
      </c>
      <c r="I1850">
        <v>0</v>
      </c>
      <c r="J1850">
        <v>0</v>
      </c>
      <c r="K1850">
        <v>1</v>
      </c>
      <c r="L1850" t="s">
        <v>401</v>
      </c>
      <c r="M1850" t="s">
        <v>240</v>
      </c>
      <c r="N1850" t="s">
        <v>239</v>
      </c>
      <c r="O1850" t="s">
        <v>122</v>
      </c>
      <c r="P1850" t="s">
        <v>23</v>
      </c>
      <c r="Q1850" t="s">
        <v>41</v>
      </c>
    </row>
    <row r="1851" spans="1:17" x14ac:dyDescent="0.2">
      <c r="A1851" s="2">
        <v>35356</v>
      </c>
      <c r="B1851" t="s">
        <v>239</v>
      </c>
      <c r="C1851" t="s">
        <v>301</v>
      </c>
      <c r="D1851" t="s">
        <v>115</v>
      </c>
      <c r="E1851" t="s">
        <v>115</v>
      </c>
      <c r="F1851">
        <v>82</v>
      </c>
      <c r="G1851">
        <v>80</v>
      </c>
      <c r="H1851">
        <v>0</v>
      </c>
      <c r="I1851">
        <v>0</v>
      </c>
      <c r="J1851">
        <v>1</v>
      </c>
      <c r="K1851">
        <v>2</v>
      </c>
      <c r="L1851" t="s">
        <v>401</v>
      </c>
      <c r="M1851" t="s">
        <v>240</v>
      </c>
      <c r="N1851" t="s">
        <v>239</v>
      </c>
      <c r="O1851" t="s">
        <v>22</v>
      </c>
      <c r="P1851" t="s">
        <v>23</v>
      </c>
      <c r="Q1851" t="s">
        <v>41</v>
      </c>
    </row>
    <row r="1852" spans="1:17" x14ac:dyDescent="0.2">
      <c r="A1852" s="2">
        <v>35356</v>
      </c>
      <c r="B1852" t="s">
        <v>176</v>
      </c>
      <c r="C1852" t="s">
        <v>402</v>
      </c>
      <c r="D1852" t="s">
        <v>115</v>
      </c>
      <c r="E1852" t="s">
        <v>115</v>
      </c>
      <c r="F1852">
        <v>63</v>
      </c>
      <c r="G1852">
        <v>132</v>
      </c>
      <c r="H1852">
        <v>0</v>
      </c>
      <c r="I1852">
        <v>0</v>
      </c>
      <c r="J1852">
        <v>1</v>
      </c>
      <c r="K1852">
        <v>1</v>
      </c>
      <c r="L1852" t="s">
        <v>401</v>
      </c>
      <c r="M1852" t="s">
        <v>240</v>
      </c>
      <c r="N1852" t="s">
        <v>239</v>
      </c>
      <c r="O1852" t="s">
        <v>122</v>
      </c>
      <c r="P1852" t="s">
        <v>23</v>
      </c>
      <c r="Q1852" t="s">
        <v>30</v>
      </c>
    </row>
    <row r="1853" spans="1:17" x14ac:dyDescent="0.2">
      <c r="A1853" s="2">
        <v>35357</v>
      </c>
      <c r="B1853" t="s">
        <v>141</v>
      </c>
      <c r="C1853" t="s">
        <v>224</v>
      </c>
      <c r="D1853" t="s">
        <v>36</v>
      </c>
      <c r="E1853" t="s">
        <v>36</v>
      </c>
      <c r="F1853">
        <v>48</v>
      </c>
      <c r="G1853">
        <v>102</v>
      </c>
      <c r="H1853">
        <v>0</v>
      </c>
      <c r="I1853">
        <v>0</v>
      </c>
      <c r="J1853">
        <v>2</v>
      </c>
      <c r="K1853">
        <v>0</v>
      </c>
      <c r="L1853" t="s">
        <v>28</v>
      </c>
      <c r="M1853" t="s">
        <v>173</v>
      </c>
      <c r="N1853" t="s">
        <v>141</v>
      </c>
      <c r="O1853" t="s">
        <v>22</v>
      </c>
      <c r="P1853" t="s">
        <v>23</v>
      </c>
      <c r="Q1853" t="s">
        <v>24</v>
      </c>
    </row>
    <row r="1854" spans="1:17" x14ac:dyDescent="0.2">
      <c r="A1854" s="2">
        <v>35357</v>
      </c>
      <c r="B1854" t="s">
        <v>166</v>
      </c>
      <c r="C1854" t="s">
        <v>113</v>
      </c>
      <c r="D1854" t="s">
        <v>115</v>
      </c>
      <c r="E1854" t="s">
        <v>115</v>
      </c>
      <c r="F1854">
        <v>84</v>
      </c>
      <c r="G1854">
        <v>42</v>
      </c>
      <c r="H1854">
        <v>0</v>
      </c>
      <c r="I1854">
        <v>0</v>
      </c>
      <c r="J1854">
        <v>2</v>
      </c>
      <c r="K1854">
        <v>2</v>
      </c>
      <c r="L1854" t="s">
        <v>401</v>
      </c>
      <c r="M1854" t="s">
        <v>240</v>
      </c>
      <c r="N1854" t="s">
        <v>239</v>
      </c>
      <c r="O1854" t="s">
        <v>122</v>
      </c>
      <c r="P1854" t="s">
        <v>23</v>
      </c>
      <c r="Q1854" t="s">
        <v>30</v>
      </c>
    </row>
    <row r="1855" spans="1:17" x14ac:dyDescent="0.2">
      <c r="A1855" s="2">
        <v>35359</v>
      </c>
      <c r="B1855" t="s">
        <v>304</v>
      </c>
      <c r="C1855" t="s">
        <v>210</v>
      </c>
      <c r="D1855" t="s">
        <v>27</v>
      </c>
      <c r="E1855" t="s">
        <v>27</v>
      </c>
      <c r="F1855">
        <v>43</v>
      </c>
      <c r="G1855">
        <v>72</v>
      </c>
      <c r="H1855">
        <v>0</v>
      </c>
      <c r="I1855">
        <v>0</v>
      </c>
      <c r="J1855">
        <v>1</v>
      </c>
      <c r="K1855">
        <v>1</v>
      </c>
      <c r="L1855" t="s">
        <v>28</v>
      </c>
      <c r="M1855" t="s">
        <v>636</v>
      </c>
      <c r="N1855" t="s">
        <v>304</v>
      </c>
      <c r="O1855" t="s">
        <v>22</v>
      </c>
      <c r="P1855" t="s">
        <v>23</v>
      </c>
      <c r="Q1855" t="s">
        <v>30</v>
      </c>
    </row>
    <row r="1856" spans="1:17" x14ac:dyDescent="0.2">
      <c r="A1856" s="2">
        <v>35359</v>
      </c>
      <c r="B1856" t="s">
        <v>239</v>
      </c>
      <c r="C1856" t="s">
        <v>166</v>
      </c>
      <c r="D1856" t="s">
        <v>115</v>
      </c>
      <c r="E1856" t="s">
        <v>115</v>
      </c>
      <c r="F1856">
        <v>82</v>
      </c>
      <c r="G1856">
        <v>84</v>
      </c>
      <c r="H1856">
        <v>0</v>
      </c>
      <c r="I1856">
        <v>0</v>
      </c>
      <c r="J1856">
        <v>0</v>
      </c>
      <c r="K1856">
        <v>3</v>
      </c>
      <c r="L1856" t="s">
        <v>401</v>
      </c>
      <c r="M1856" t="s">
        <v>240</v>
      </c>
      <c r="N1856" t="s">
        <v>239</v>
      </c>
      <c r="O1856" t="s">
        <v>22</v>
      </c>
      <c r="P1856" t="s">
        <v>23</v>
      </c>
      <c r="Q1856" t="s">
        <v>41</v>
      </c>
    </row>
    <row r="1857" spans="1:17" x14ac:dyDescent="0.2">
      <c r="A1857" s="2">
        <v>35359</v>
      </c>
      <c r="B1857" t="s">
        <v>113</v>
      </c>
      <c r="C1857" t="s">
        <v>402</v>
      </c>
      <c r="D1857" t="s">
        <v>115</v>
      </c>
      <c r="E1857" t="s">
        <v>115</v>
      </c>
      <c r="F1857">
        <v>42</v>
      </c>
      <c r="G1857">
        <v>132</v>
      </c>
      <c r="H1857">
        <v>0</v>
      </c>
      <c r="I1857">
        <v>0</v>
      </c>
      <c r="J1857">
        <v>3</v>
      </c>
      <c r="K1857">
        <v>1</v>
      </c>
      <c r="L1857" t="s">
        <v>401</v>
      </c>
      <c r="M1857" t="s">
        <v>240</v>
      </c>
      <c r="N1857" t="s">
        <v>239</v>
      </c>
      <c r="O1857" t="s">
        <v>122</v>
      </c>
      <c r="P1857" t="s">
        <v>23</v>
      </c>
      <c r="Q1857" t="s">
        <v>24</v>
      </c>
    </row>
    <row r="1858" spans="1:17" x14ac:dyDescent="0.2">
      <c r="A1858" s="2">
        <v>35360</v>
      </c>
      <c r="B1858" t="s">
        <v>301</v>
      </c>
      <c r="C1858" t="s">
        <v>176</v>
      </c>
      <c r="D1858" t="s">
        <v>115</v>
      </c>
      <c r="E1858" t="s">
        <v>115</v>
      </c>
      <c r="F1858">
        <v>80</v>
      </c>
      <c r="G1858">
        <v>63</v>
      </c>
      <c r="H1858">
        <v>0</v>
      </c>
      <c r="I1858">
        <v>0</v>
      </c>
      <c r="J1858">
        <v>1</v>
      </c>
      <c r="K1858">
        <v>2</v>
      </c>
      <c r="L1858" t="s">
        <v>401</v>
      </c>
      <c r="M1858" t="s">
        <v>240</v>
      </c>
      <c r="N1858" t="s">
        <v>239</v>
      </c>
      <c r="O1858" t="s">
        <v>122</v>
      </c>
      <c r="P1858" t="s">
        <v>23</v>
      </c>
      <c r="Q1858" t="s">
        <v>41</v>
      </c>
    </row>
    <row r="1859" spans="1:17" x14ac:dyDescent="0.2">
      <c r="A1859" s="2">
        <v>35361</v>
      </c>
      <c r="B1859" t="s">
        <v>26</v>
      </c>
      <c r="C1859" t="s">
        <v>31</v>
      </c>
      <c r="D1859" t="s">
        <v>27</v>
      </c>
      <c r="E1859" t="s">
        <v>19</v>
      </c>
      <c r="F1859">
        <v>15</v>
      </c>
      <c r="G1859">
        <v>32</v>
      </c>
      <c r="H1859">
        <v>0</v>
      </c>
      <c r="I1859">
        <v>0</v>
      </c>
      <c r="J1859">
        <v>0</v>
      </c>
      <c r="K1859">
        <v>1</v>
      </c>
      <c r="L1859" t="s">
        <v>28</v>
      </c>
      <c r="M1859" t="s">
        <v>140</v>
      </c>
      <c r="N1859" t="s">
        <v>77</v>
      </c>
      <c r="O1859" t="s">
        <v>122</v>
      </c>
      <c r="P1859" t="s">
        <v>23</v>
      </c>
      <c r="Q1859" t="s">
        <v>41</v>
      </c>
    </row>
    <row r="1860" spans="1:17" x14ac:dyDescent="0.2">
      <c r="A1860" s="2">
        <v>35361</v>
      </c>
      <c r="B1860" t="s">
        <v>244</v>
      </c>
      <c r="C1860" t="s">
        <v>48</v>
      </c>
      <c r="D1860" t="s">
        <v>50</v>
      </c>
      <c r="E1860" t="s">
        <v>50</v>
      </c>
      <c r="F1860">
        <v>37</v>
      </c>
      <c r="G1860">
        <v>136</v>
      </c>
      <c r="H1860">
        <v>0</v>
      </c>
      <c r="I1860">
        <v>0</v>
      </c>
      <c r="J1860">
        <v>3</v>
      </c>
      <c r="K1860">
        <v>0</v>
      </c>
      <c r="L1860" t="s">
        <v>20</v>
      </c>
      <c r="M1860" t="s">
        <v>292</v>
      </c>
      <c r="N1860" t="s">
        <v>244</v>
      </c>
      <c r="O1860" t="s">
        <v>22</v>
      </c>
      <c r="P1860" t="s">
        <v>23</v>
      </c>
      <c r="Q1860" t="s">
        <v>24</v>
      </c>
    </row>
    <row r="1861" spans="1:17" x14ac:dyDescent="0.2">
      <c r="A1861" s="2">
        <v>35362</v>
      </c>
      <c r="B1861" t="s">
        <v>301</v>
      </c>
      <c r="C1861" t="s">
        <v>113</v>
      </c>
      <c r="D1861" t="s">
        <v>115</v>
      </c>
      <c r="E1861" t="s">
        <v>115</v>
      </c>
      <c r="F1861">
        <v>86</v>
      </c>
      <c r="G1861">
        <v>40</v>
      </c>
      <c r="H1861">
        <v>0</v>
      </c>
      <c r="I1861">
        <v>0</v>
      </c>
      <c r="J1861">
        <v>1</v>
      </c>
      <c r="K1861">
        <v>0</v>
      </c>
      <c r="L1861" t="s">
        <v>401</v>
      </c>
      <c r="M1861" t="s">
        <v>240</v>
      </c>
      <c r="N1861" t="s">
        <v>239</v>
      </c>
      <c r="O1861" t="s">
        <v>122</v>
      </c>
      <c r="P1861" t="s">
        <v>23</v>
      </c>
      <c r="Q1861" t="s">
        <v>24</v>
      </c>
    </row>
    <row r="1862" spans="1:17" x14ac:dyDescent="0.2">
      <c r="A1862" s="2">
        <v>35362</v>
      </c>
      <c r="B1862" t="s">
        <v>239</v>
      </c>
      <c r="C1862" t="s">
        <v>176</v>
      </c>
      <c r="D1862" t="s">
        <v>115</v>
      </c>
      <c r="E1862" t="s">
        <v>115</v>
      </c>
      <c r="F1862">
        <v>88</v>
      </c>
      <c r="G1862">
        <v>73</v>
      </c>
      <c r="H1862">
        <v>0</v>
      </c>
      <c r="I1862">
        <v>0</v>
      </c>
      <c r="J1862">
        <v>0</v>
      </c>
      <c r="K1862">
        <v>0</v>
      </c>
      <c r="L1862" t="s">
        <v>401</v>
      </c>
      <c r="M1862" t="s">
        <v>240</v>
      </c>
      <c r="N1862" t="s">
        <v>239</v>
      </c>
      <c r="O1862" t="s">
        <v>22</v>
      </c>
      <c r="P1862" t="s">
        <v>23</v>
      </c>
      <c r="Q1862" t="s">
        <v>30</v>
      </c>
    </row>
    <row r="1863" spans="1:17" x14ac:dyDescent="0.2">
      <c r="A1863" s="2">
        <v>35363</v>
      </c>
      <c r="B1863" t="s">
        <v>402</v>
      </c>
      <c r="C1863" t="s">
        <v>166</v>
      </c>
      <c r="D1863" t="s">
        <v>115</v>
      </c>
      <c r="E1863" t="s">
        <v>115</v>
      </c>
      <c r="F1863">
        <v>124</v>
      </c>
      <c r="G1863">
        <v>62</v>
      </c>
      <c r="H1863">
        <v>0</v>
      </c>
      <c r="I1863">
        <v>0</v>
      </c>
      <c r="J1863">
        <v>1</v>
      </c>
      <c r="K1863">
        <v>2</v>
      </c>
      <c r="L1863" t="s">
        <v>401</v>
      </c>
      <c r="M1863" t="s">
        <v>240</v>
      </c>
      <c r="N1863" t="s">
        <v>239</v>
      </c>
      <c r="O1863" t="s">
        <v>122</v>
      </c>
      <c r="P1863" t="s">
        <v>23</v>
      </c>
      <c r="Q1863" t="s">
        <v>41</v>
      </c>
    </row>
    <row r="1864" spans="1:17" x14ac:dyDescent="0.2">
      <c r="A1864" s="2">
        <v>35364</v>
      </c>
      <c r="B1864" t="s">
        <v>304</v>
      </c>
      <c r="C1864" t="s">
        <v>185</v>
      </c>
      <c r="D1864" t="s">
        <v>27</v>
      </c>
      <c r="E1864" t="s">
        <v>27</v>
      </c>
      <c r="F1864">
        <v>42</v>
      </c>
      <c r="G1864">
        <v>38</v>
      </c>
      <c r="H1864">
        <v>0</v>
      </c>
      <c r="I1864">
        <v>0</v>
      </c>
      <c r="J1864">
        <v>0</v>
      </c>
      <c r="K1864">
        <v>0</v>
      </c>
      <c r="L1864" t="s">
        <v>20</v>
      </c>
      <c r="M1864" t="s">
        <v>628</v>
      </c>
      <c r="N1864" t="s">
        <v>304</v>
      </c>
      <c r="O1864" t="s">
        <v>22</v>
      </c>
      <c r="P1864" t="s">
        <v>23</v>
      </c>
      <c r="Q1864" t="s">
        <v>30</v>
      </c>
    </row>
    <row r="1865" spans="1:17" x14ac:dyDescent="0.2">
      <c r="A1865" s="2">
        <v>35365</v>
      </c>
      <c r="B1865" t="s">
        <v>531</v>
      </c>
      <c r="C1865" t="s">
        <v>56</v>
      </c>
      <c r="D1865" t="s">
        <v>27</v>
      </c>
      <c r="E1865" t="s">
        <v>27</v>
      </c>
      <c r="F1865">
        <v>105</v>
      </c>
      <c r="G1865">
        <v>56</v>
      </c>
      <c r="H1865">
        <v>0</v>
      </c>
      <c r="I1865">
        <v>0</v>
      </c>
      <c r="J1865">
        <v>0</v>
      </c>
      <c r="K1865">
        <v>0</v>
      </c>
      <c r="L1865" t="s">
        <v>20</v>
      </c>
      <c r="M1865" t="s">
        <v>534</v>
      </c>
      <c r="N1865" t="s">
        <v>531</v>
      </c>
      <c r="O1865" t="s">
        <v>22</v>
      </c>
      <c r="P1865" t="s">
        <v>23</v>
      </c>
      <c r="Q1865" t="s">
        <v>30</v>
      </c>
    </row>
    <row r="1866" spans="1:17" x14ac:dyDescent="0.2">
      <c r="A1866" s="2">
        <v>35365</v>
      </c>
      <c r="B1866" t="s">
        <v>203</v>
      </c>
      <c r="C1866" t="s">
        <v>55</v>
      </c>
      <c r="D1866" t="s">
        <v>57</v>
      </c>
      <c r="E1866" t="s">
        <v>57</v>
      </c>
      <c r="F1866">
        <v>154</v>
      </c>
      <c r="G1866">
        <v>48</v>
      </c>
      <c r="H1866">
        <v>0</v>
      </c>
      <c r="I1866">
        <v>0</v>
      </c>
      <c r="J1866">
        <v>0</v>
      </c>
      <c r="K1866">
        <v>6</v>
      </c>
      <c r="L1866" t="s">
        <v>539</v>
      </c>
      <c r="M1866" t="s">
        <v>205</v>
      </c>
      <c r="N1866" t="s">
        <v>206</v>
      </c>
      <c r="O1866" t="s">
        <v>122</v>
      </c>
      <c r="P1866" t="s">
        <v>23</v>
      </c>
      <c r="Q1866" t="s">
        <v>41</v>
      </c>
    </row>
    <row r="1867" spans="1:17" x14ac:dyDescent="0.2">
      <c r="A1867" s="2">
        <v>35365</v>
      </c>
      <c r="B1867" t="s">
        <v>176</v>
      </c>
      <c r="C1867" t="s">
        <v>113</v>
      </c>
      <c r="D1867" t="s">
        <v>115</v>
      </c>
      <c r="E1867" t="s">
        <v>115</v>
      </c>
      <c r="F1867">
        <v>73</v>
      </c>
      <c r="G1867">
        <v>40</v>
      </c>
      <c r="H1867">
        <v>0</v>
      </c>
      <c r="I1867">
        <v>0</v>
      </c>
      <c r="J1867">
        <v>2</v>
      </c>
      <c r="K1867">
        <v>2</v>
      </c>
      <c r="L1867" t="s">
        <v>401</v>
      </c>
      <c r="M1867" t="s">
        <v>240</v>
      </c>
      <c r="N1867" t="s">
        <v>239</v>
      </c>
      <c r="O1867" t="s">
        <v>122</v>
      </c>
      <c r="P1867" t="s">
        <v>23</v>
      </c>
      <c r="Q1867" t="s">
        <v>30</v>
      </c>
    </row>
    <row r="1868" spans="1:17" x14ac:dyDescent="0.2">
      <c r="A1868" s="2">
        <v>35366</v>
      </c>
      <c r="B1868" t="s">
        <v>239</v>
      </c>
      <c r="C1868" t="s">
        <v>402</v>
      </c>
      <c r="D1868" t="s">
        <v>115</v>
      </c>
      <c r="E1868" t="s">
        <v>115</v>
      </c>
      <c r="F1868">
        <v>88</v>
      </c>
      <c r="G1868">
        <v>124</v>
      </c>
      <c r="H1868">
        <v>0</v>
      </c>
      <c r="I1868">
        <v>0</v>
      </c>
      <c r="J1868">
        <v>1</v>
      </c>
      <c r="K1868">
        <v>1</v>
      </c>
      <c r="L1868" t="s">
        <v>401</v>
      </c>
      <c r="M1868" t="s">
        <v>240</v>
      </c>
      <c r="N1868" t="s">
        <v>239</v>
      </c>
      <c r="O1868" t="s">
        <v>22</v>
      </c>
      <c r="P1868" t="s">
        <v>23</v>
      </c>
      <c r="Q1868" t="s">
        <v>30</v>
      </c>
    </row>
    <row r="1869" spans="1:17" x14ac:dyDescent="0.2">
      <c r="A1869" s="2">
        <v>35366</v>
      </c>
      <c r="B1869" t="s">
        <v>166</v>
      </c>
      <c r="C1869" t="s">
        <v>301</v>
      </c>
      <c r="D1869" t="s">
        <v>115</v>
      </c>
      <c r="E1869" t="s">
        <v>115</v>
      </c>
      <c r="F1869">
        <v>62</v>
      </c>
      <c r="G1869">
        <v>86</v>
      </c>
      <c r="H1869">
        <v>0</v>
      </c>
      <c r="I1869">
        <v>0</v>
      </c>
      <c r="J1869">
        <v>1</v>
      </c>
      <c r="K1869">
        <v>2</v>
      </c>
      <c r="L1869" t="s">
        <v>401</v>
      </c>
      <c r="M1869" t="s">
        <v>240</v>
      </c>
      <c r="N1869" t="s">
        <v>239</v>
      </c>
      <c r="O1869" t="s">
        <v>122</v>
      </c>
      <c r="P1869" t="s">
        <v>23</v>
      </c>
      <c r="Q1869" t="s">
        <v>41</v>
      </c>
    </row>
    <row r="1870" spans="1:17" x14ac:dyDescent="0.2">
      <c r="A1870" s="2">
        <v>35368</v>
      </c>
      <c r="B1870" t="s">
        <v>70</v>
      </c>
      <c r="C1870" t="s">
        <v>81</v>
      </c>
      <c r="D1870" t="s">
        <v>50</v>
      </c>
      <c r="E1870" t="s">
        <v>50</v>
      </c>
      <c r="F1870">
        <v>76</v>
      </c>
      <c r="G1870">
        <v>109</v>
      </c>
      <c r="H1870">
        <v>0</v>
      </c>
      <c r="I1870">
        <v>0</v>
      </c>
      <c r="J1870">
        <v>2</v>
      </c>
      <c r="K1870">
        <v>2</v>
      </c>
      <c r="L1870" t="s">
        <v>28</v>
      </c>
      <c r="M1870" t="s">
        <v>666</v>
      </c>
      <c r="N1870" t="s">
        <v>70</v>
      </c>
      <c r="O1870" t="s">
        <v>22</v>
      </c>
      <c r="P1870" t="s">
        <v>23</v>
      </c>
      <c r="Q1870" t="s">
        <v>30</v>
      </c>
    </row>
    <row r="1871" spans="1:17" x14ac:dyDescent="0.2">
      <c r="A1871" s="2">
        <v>35368</v>
      </c>
      <c r="B1871" t="s">
        <v>363</v>
      </c>
      <c r="C1871" t="s">
        <v>384</v>
      </c>
      <c r="D1871" t="s">
        <v>115</v>
      </c>
      <c r="E1871" t="s">
        <v>50</v>
      </c>
      <c r="F1871">
        <v>113</v>
      </c>
      <c r="G1871">
        <v>118</v>
      </c>
      <c r="H1871">
        <v>0</v>
      </c>
      <c r="I1871">
        <v>0</v>
      </c>
      <c r="J1871">
        <v>1</v>
      </c>
      <c r="K1871">
        <v>2</v>
      </c>
      <c r="L1871" t="s">
        <v>28</v>
      </c>
      <c r="M1871" t="s">
        <v>667</v>
      </c>
      <c r="N1871" t="s">
        <v>119</v>
      </c>
      <c r="O1871" t="s">
        <v>122</v>
      </c>
      <c r="P1871" t="s">
        <v>23</v>
      </c>
      <c r="Q1871" t="s">
        <v>41</v>
      </c>
    </row>
    <row r="1872" spans="1:17" x14ac:dyDescent="0.2">
      <c r="A1872" s="2">
        <v>35370</v>
      </c>
      <c r="B1872" t="s">
        <v>55</v>
      </c>
      <c r="C1872" t="s">
        <v>203</v>
      </c>
      <c r="D1872" t="s">
        <v>57</v>
      </c>
      <c r="E1872" t="s">
        <v>57</v>
      </c>
      <c r="F1872">
        <v>48</v>
      </c>
      <c r="G1872">
        <v>154</v>
      </c>
      <c r="H1872">
        <v>0</v>
      </c>
      <c r="I1872">
        <v>0</v>
      </c>
      <c r="J1872">
        <v>5</v>
      </c>
      <c r="K1872">
        <v>0</v>
      </c>
      <c r="L1872" t="s">
        <v>539</v>
      </c>
      <c r="M1872" t="s">
        <v>668</v>
      </c>
      <c r="N1872" t="s">
        <v>55</v>
      </c>
      <c r="O1872" t="s">
        <v>22</v>
      </c>
      <c r="P1872" t="s">
        <v>23</v>
      </c>
      <c r="Q1872" t="s">
        <v>24</v>
      </c>
    </row>
    <row r="1873" spans="1:17" x14ac:dyDescent="0.2">
      <c r="A1873" s="2">
        <v>35370</v>
      </c>
      <c r="B1873" t="s">
        <v>304</v>
      </c>
      <c r="C1873" t="s">
        <v>43</v>
      </c>
      <c r="D1873" t="s">
        <v>27</v>
      </c>
      <c r="E1873" t="s">
        <v>19</v>
      </c>
      <c r="F1873">
        <v>42</v>
      </c>
      <c r="G1873">
        <v>8</v>
      </c>
      <c r="H1873">
        <v>0</v>
      </c>
      <c r="I1873">
        <v>0</v>
      </c>
      <c r="J1873">
        <v>1</v>
      </c>
      <c r="K1873">
        <v>2</v>
      </c>
      <c r="L1873" t="s">
        <v>28</v>
      </c>
      <c r="M1873" t="s">
        <v>669</v>
      </c>
      <c r="N1873" t="s">
        <v>77</v>
      </c>
      <c r="O1873" t="s">
        <v>122</v>
      </c>
      <c r="P1873" t="s">
        <v>23</v>
      </c>
      <c r="Q1873" t="s">
        <v>41</v>
      </c>
    </row>
    <row r="1874" spans="1:17" x14ac:dyDescent="0.2">
      <c r="A1874" s="2">
        <v>35372</v>
      </c>
      <c r="B1874" t="s">
        <v>56</v>
      </c>
      <c r="C1874" t="s">
        <v>210</v>
      </c>
      <c r="D1874" t="s">
        <v>27</v>
      </c>
      <c r="E1874" t="s">
        <v>27</v>
      </c>
      <c r="F1874">
        <v>56</v>
      </c>
      <c r="G1874">
        <v>70</v>
      </c>
      <c r="H1874">
        <v>0</v>
      </c>
      <c r="I1874">
        <v>0</v>
      </c>
      <c r="J1874">
        <v>1</v>
      </c>
      <c r="K1874">
        <v>0</v>
      </c>
      <c r="L1874" t="s">
        <v>20</v>
      </c>
      <c r="M1874" t="s">
        <v>670</v>
      </c>
      <c r="N1874" t="s">
        <v>56</v>
      </c>
      <c r="O1874" t="s">
        <v>22</v>
      </c>
      <c r="P1874" t="s">
        <v>23</v>
      </c>
      <c r="Q1874" t="s">
        <v>24</v>
      </c>
    </row>
    <row r="1875" spans="1:17" x14ac:dyDescent="0.2">
      <c r="A1875" s="2">
        <v>35372</v>
      </c>
      <c r="B1875" t="s">
        <v>73</v>
      </c>
      <c r="C1875" t="s">
        <v>363</v>
      </c>
      <c r="D1875" t="s">
        <v>50</v>
      </c>
      <c r="E1875" t="s">
        <v>115</v>
      </c>
      <c r="F1875">
        <v>51</v>
      </c>
      <c r="G1875">
        <v>113</v>
      </c>
      <c r="H1875">
        <v>0</v>
      </c>
      <c r="I1875">
        <v>0</v>
      </c>
      <c r="J1875">
        <v>4</v>
      </c>
      <c r="K1875">
        <v>0</v>
      </c>
      <c r="L1875" t="s">
        <v>28</v>
      </c>
      <c r="M1875" t="s">
        <v>289</v>
      </c>
      <c r="N1875" t="s">
        <v>73</v>
      </c>
      <c r="O1875" t="s">
        <v>22</v>
      </c>
      <c r="P1875" t="s">
        <v>23</v>
      </c>
      <c r="Q1875" t="s">
        <v>24</v>
      </c>
    </row>
    <row r="1876" spans="1:17" x14ac:dyDescent="0.2">
      <c r="A1876" s="2">
        <v>35372</v>
      </c>
      <c r="B1876" t="s">
        <v>365</v>
      </c>
      <c r="C1876" t="s">
        <v>141</v>
      </c>
      <c r="D1876" t="s">
        <v>36</v>
      </c>
      <c r="E1876" t="s">
        <v>36</v>
      </c>
      <c r="F1876">
        <v>81</v>
      </c>
      <c r="G1876">
        <v>49</v>
      </c>
      <c r="H1876">
        <v>0</v>
      </c>
      <c r="I1876">
        <v>0</v>
      </c>
      <c r="J1876">
        <v>0</v>
      </c>
      <c r="K1876">
        <v>1</v>
      </c>
      <c r="L1876" t="s">
        <v>28</v>
      </c>
      <c r="M1876" t="s">
        <v>400</v>
      </c>
      <c r="N1876" t="s">
        <v>365</v>
      </c>
      <c r="O1876" t="s">
        <v>22</v>
      </c>
      <c r="P1876" t="s">
        <v>23</v>
      </c>
      <c r="Q1876" t="s">
        <v>41</v>
      </c>
    </row>
    <row r="1877" spans="1:17" x14ac:dyDescent="0.2">
      <c r="A1877" s="2">
        <v>35372</v>
      </c>
      <c r="B1877" t="s">
        <v>77</v>
      </c>
      <c r="C1877" t="s">
        <v>555</v>
      </c>
      <c r="D1877" t="s">
        <v>27</v>
      </c>
      <c r="E1877" t="s">
        <v>27</v>
      </c>
      <c r="F1877">
        <v>25</v>
      </c>
      <c r="G1877">
        <v>116</v>
      </c>
      <c r="H1877">
        <v>0</v>
      </c>
      <c r="I1877">
        <v>0</v>
      </c>
      <c r="J1877">
        <v>2</v>
      </c>
      <c r="K1877">
        <v>0</v>
      </c>
      <c r="L1877" t="s">
        <v>20</v>
      </c>
      <c r="M1877" t="s">
        <v>160</v>
      </c>
      <c r="N1877" t="s">
        <v>77</v>
      </c>
      <c r="O1877" t="s">
        <v>22</v>
      </c>
      <c r="P1877" t="s">
        <v>23</v>
      </c>
      <c r="Q1877" t="s">
        <v>24</v>
      </c>
    </row>
    <row r="1878" spans="1:17" x14ac:dyDescent="0.2">
      <c r="A1878" s="2">
        <v>35375</v>
      </c>
      <c r="B1878" t="s">
        <v>646</v>
      </c>
      <c r="C1878" t="s">
        <v>119</v>
      </c>
      <c r="D1878" t="s">
        <v>50</v>
      </c>
      <c r="E1878" t="s">
        <v>50</v>
      </c>
      <c r="F1878">
        <v>170</v>
      </c>
      <c r="G1878">
        <v>5</v>
      </c>
      <c r="H1878">
        <v>0</v>
      </c>
      <c r="I1878">
        <v>0</v>
      </c>
      <c r="J1878">
        <v>2</v>
      </c>
      <c r="K1878">
        <v>1</v>
      </c>
      <c r="L1878" t="s">
        <v>28</v>
      </c>
      <c r="M1878" t="s">
        <v>671</v>
      </c>
      <c r="N1878" t="s">
        <v>646</v>
      </c>
      <c r="O1878" t="s">
        <v>22</v>
      </c>
      <c r="P1878" t="s">
        <v>23</v>
      </c>
      <c r="Q1878" t="s">
        <v>24</v>
      </c>
    </row>
    <row r="1879" spans="1:17" x14ac:dyDescent="0.2">
      <c r="A1879" s="2">
        <v>35375</v>
      </c>
      <c r="B1879" t="s">
        <v>26</v>
      </c>
      <c r="C1879" t="s">
        <v>304</v>
      </c>
      <c r="D1879" t="s">
        <v>27</v>
      </c>
      <c r="E1879" t="s">
        <v>27</v>
      </c>
      <c r="F1879">
        <v>15</v>
      </c>
      <c r="G1879">
        <v>42</v>
      </c>
      <c r="H1879">
        <v>0</v>
      </c>
      <c r="I1879">
        <v>0</v>
      </c>
      <c r="J1879">
        <v>3</v>
      </c>
      <c r="K1879">
        <v>1</v>
      </c>
      <c r="L1879" t="s">
        <v>20</v>
      </c>
      <c r="M1879" t="s">
        <v>219</v>
      </c>
      <c r="N1879" t="s">
        <v>26</v>
      </c>
      <c r="O1879" t="s">
        <v>22</v>
      </c>
      <c r="P1879" t="s">
        <v>23</v>
      </c>
      <c r="Q1879" t="s">
        <v>24</v>
      </c>
    </row>
    <row r="1880" spans="1:17" x14ac:dyDescent="0.2">
      <c r="A1880" s="2">
        <v>35375</v>
      </c>
      <c r="B1880" t="s">
        <v>113</v>
      </c>
      <c r="C1880" t="s">
        <v>87</v>
      </c>
      <c r="D1880" t="s">
        <v>115</v>
      </c>
      <c r="E1880" t="s">
        <v>50</v>
      </c>
      <c r="F1880">
        <v>40</v>
      </c>
      <c r="G1880">
        <v>21</v>
      </c>
      <c r="H1880">
        <v>0</v>
      </c>
      <c r="I1880">
        <v>0</v>
      </c>
      <c r="J1880">
        <v>1</v>
      </c>
      <c r="K1880">
        <v>0</v>
      </c>
      <c r="L1880" t="s">
        <v>28</v>
      </c>
      <c r="M1880" t="s">
        <v>231</v>
      </c>
      <c r="N1880" t="s">
        <v>113</v>
      </c>
      <c r="O1880" t="s">
        <v>22</v>
      </c>
      <c r="P1880" t="s">
        <v>23</v>
      </c>
      <c r="Q1880" t="s">
        <v>24</v>
      </c>
    </row>
    <row r="1881" spans="1:17" x14ac:dyDescent="0.2">
      <c r="A1881" s="2">
        <v>35376</v>
      </c>
      <c r="B1881" t="s">
        <v>131</v>
      </c>
      <c r="C1881" t="s">
        <v>531</v>
      </c>
      <c r="D1881" t="s">
        <v>27</v>
      </c>
      <c r="E1881" t="s">
        <v>27</v>
      </c>
      <c r="F1881">
        <v>79</v>
      </c>
      <c r="G1881">
        <v>105</v>
      </c>
      <c r="H1881">
        <v>0</v>
      </c>
      <c r="I1881">
        <v>0</v>
      </c>
      <c r="J1881">
        <v>2</v>
      </c>
      <c r="K1881">
        <v>0</v>
      </c>
      <c r="L1881" t="s">
        <v>28</v>
      </c>
      <c r="M1881" t="s">
        <v>672</v>
      </c>
      <c r="N1881" t="s">
        <v>131</v>
      </c>
      <c r="O1881" t="s">
        <v>22</v>
      </c>
      <c r="P1881" t="s">
        <v>23</v>
      </c>
      <c r="Q1881" t="s">
        <v>24</v>
      </c>
    </row>
    <row r="1882" spans="1:17" x14ac:dyDescent="0.2">
      <c r="A1882" s="2">
        <v>35376</v>
      </c>
      <c r="B1882" t="s">
        <v>208</v>
      </c>
      <c r="C1882" t="s">
        <v>617</v>
      </c>
      <c r="D1882" t="s">
        <v>36</v>
      </c>
      <c r="E1882" t="s">
        <v>36</v>
      </c>
      <c r="F1882">
        <v>95</v>
      </c>
      <c r="G1882">
        <v>164</v>
      </c>
      <c r="H1882">
        <v>0</v>
      </c>
      <c r="I1882">
        <v>0</v>
      </c>
      <c r="J1882">
        <v>3</v>
      </c>
      <c r="K1882">
        <v>2</v>
      </c>
      <c r="L1882" t="s">
        <v>28</v>
      </c>
      <c r="M1882" t="s">
        <v>398</v>
      </c>
      <c r="N1882" t="s">
        <v>208</v>
      </c>
      <c r="O1882" t="s">
        <v>22</v>
      </c>
      <c r="P1882" t="s">
        <v>23</v>
      </c>
      <c r="Q1882" t="s">
        <v>24</v>
      </c>
    </row>
    <row r="1883" spans="1:17" x14ac:dyDescent="0.2">
      <c r="A1883" s="2">
        <v>35377</v>
      </c>
      <c r="B1883" t="s">
        <v>183</v>
      </c>
      <c r="C1883" t="s">
        <v>352</v>
      </c>
      <c r="D1883" t="s">
        <v>36</v>
      </c>
      <c r="E1883" t="s">
        <v>36</v>
      </c>
      <c r="F1883">
        <v>28</v>
      </c>
      <c r="G1883">
        <v>99</v>
      </c>
      <c r="H1883">
        <v>0</v>
      </c>
      <c r="I1883">
        <v>0</v>
      </c>
      <c r="J1883">
        <v>7</v>
      </c>
      <c r="K1883">
        <v>1</v>
      </c>
      <c r="L1883" t="s">
        <v>20</v>
      </c>
      <c r="M1883" t="s">
        <v>266</v>
      </c>
      <c r="N1883" t="s">
        <v>183</v>
      </c>
      <c r="O1883" t="s">
        <v>22</v>
      </c>
      <c r="P1883" t="s">
        <v>23</v>
      </c>
      <c r="Q1883" t="s">
        <v>24</v>
      </c>
    </row>
    <row r="1884" spans="1:17" x14ac:dyDescent="0.2">
      <c r="A1884" s="2">
        <v>35377</v>
      </c>
      <c r="B1884" t="s">
        <v>114</v>
      </c>
      <c r="C1884" t="s">
        <v>87</v>
      </c>
      <c r="D1884" t="s">
        <v>115</v>
      </c>
      <c r="E1884" t="s">
        <v>50</v>
      </c>
      <c r="F1884">
        <v>54</v>
      </c>
      <c r="G1884">
        <v>21</v>
      </c>
      <c r="H1884">
        <v>0</v>
      </c>
      <c r="I1884">
        <v>0</v>
      </c>
      <c r="J1884">
        <v>0</v>
      </c>
      <c r="K1884">
        <v>4</v>
      </c>
      <c r="L1884" t="s">
        <v>28</v>
      </c>
      <c r="M1884" t="s">
        <v>226</v>
      </c>
      <c r="N1884" t="s">
        <v>114</v>
      </c>
      <c r="O1884" t="s">
        <v>22</v>
      </c>
      <c r="P1884" t="s">
        <v>23</v>
      </c>
      <c r="Q1884" t="s">
        <v>41</v>
      </c>
    </row>
    <row r="1885" spans="1:17" x14ac:dyDescent="0.2">
      <c r="A1885" s="2">
        <v>35377</v>
      </c>
      <c r="B1885" t="s">
        <v>208</v>
      </c>
      <c r="C1885" t="s">
        <v>617</v>
      </c>
      <c r="D1885" t="s">
        <v>36</v>
      </c>
      <c r="E1885" t="s">
        <v>36</v>
      </c>
      <c r="F1885">
        <v>95</v>
      </c>
      <c r="G1885">
        <v>164</v>
      </c>
      <c r="H1885">
        <v>0</v>
      </c>
      <c r="I1885">
        <v>0</v>
      </c>
      <c r="J1885">
        <v>1</v>
      </c>
      <c r="K1885">
        <v>1</v>
      </c>
      <c r="L1885" t="s">
        <v>28</v>
      </c>
      <c r="M1885" t="s">
        <v>398</v>
      </c>
      <c r="N1885" t="s">
        <v>208</v>
      </c>
      <c r="O1885" t="s">
        <v>22</v>
      </c>
      <c r="P1885" t="s">
        <v>23</v>
      </c>
      <c r="Q1885" t="s">
        <v>30</v>
      </c>
    </row>
    <row r="1886" spans="1:17" x14ac:dyDescent="0.2">
      <c r="A1886" s="2">
        <v>35378</v>
      </c>
      <c r="B1886" t="s">
        <v>85</v>
      </c>
      <c r="C1886" t="s">
        <v>286</v>
      </c>
      <c r="D1886" t="s">
        <v>50</v>
      </c>
      <c r="E1886" t="s">
        <v>50</v>
      </c>
      <c r="F1886">
        <v>114</v>
      </c>
      <c r="G1886">
        <v>112</v>
      </c>
      <c r="H1886">
        <v>0</v>
      </c>
      <c r="I1886">
        <v>0</v>
      </c>
      <c r="J1886">
        <v>1</v>
      </c>
      <c r="K1886">
        <v>1</v>
      </c>
      <c r="L1886" t="s">
        <v>20</v>
      </c>
      <c r="M1886" t="s">
        <v>86</v>
      </c>
      <c r="N1886" t="s">
        <v>85</v>
      </c>
      <c r="O1886" t="s">
        <v>22</v>
      </c>
      <c r="P1886" t="s">
        <v>23</v>
      </c>
      <c r="Q1886" t="s">
        <v>30</v>
      </c>
    </row>
    <row r="1887" spans="1:17" x14ac:dyDescent="0.2">
      <c r="A1887" s="2">
        <v>35378</v>
      </c>
      <c r="B1887" t="s">
        <v>69</v>
      </c>
      <c r="C1887" t="s">
        <v>101</v>
      </c>
      <c r="D1887" t="s">
        <v>50</v>
      </c>
      <c r="E1887" t="s">
        <v>50</v>
      </c>
      <c r="F1887">
        <v>43</v>
      </c>
      <c r="G1887">
        <v>72</v>
      </c>
      <c r="H1887">
        <v>0</v>
      </c>
      <c r="I1887">
        <v>0</v>
      </c>
      <c r="J1887">
        <v>2</v>
      </c>
      <c r="K1887">
        <v>1</v>
      </c>
      <c r="L1887" t="s">
        <v>20</v>
      </c>
      <c r="M1887" t="s">
        <v>71</v>
      </c>
      <c r="N1887" t="s">
        <v>69</v>
      </c>
      <c r="O1887" t="s">
        <v>22</v>
      </c>
      <c r="P1887" t="s">
        <v>23</v>
      </c>
      <c r="Q1887" t="s">
        <v>24</v>
      </c>
    </row>
    <row r="1888" spans="1:17" x14ac:dyDescent="0.2">
      <c r="A1888" s="2">
        <v>35378</v>
      </c>
      <c r="B1888" t="s">
        <v>72</v>
      </c>
      <c r="C1888" t="s">
        <v>67</v>
      </c>
      <c r="D1888" t="s">
        <v>50</v>
      </c>
      <c r="E1888" t="s">
        <v>50</v>
      </c>
      <c r="F1888">
        <v>6</v>
      </c>
      <c r="G1888">
        <v>3</v>
      </c>
      <c r="H1888">
        <v>0</v>
      </c>
      <c r="I1888">
        <v>0</v>
      </c>
      <c r="J1888">
        <v>1</v>
      </c>
      <c r="K1888">
        <v>0</v>
      </c>
      <c r="L1888" t="s">
        <v>28</v>
      </c>
      <c r="M1888" t="s">
        <v>74</v>
      </c>
      <c r="N1888" t="s">
        <v>72</v>
      </c>
      <c r="O1888" t="s">
        <v>22</v>
      </c>
      <c r="P1888" t="s">
        <v>23</v>
      </c>
      <c r="Q1888" t="s">
        <v>24</v>
      </c>
    </row>
    <row r="1889" spans="1:17" x14ac:dyDescent="0.2">
      <c r="A1889" s="2">
        <v>35378</v>
      </c>
      <c r="B1889" t="s">
        <v>345</v>
      </c>
      <c r="C1889" t="s">
        <v>89</v>
      </c>
      <c r="D1889" t="s">
        <v>50</v>
      </c>
      <c r="E1889" t="s">
        <v>50</v>
      </c>
      <c r="F1889">
        <v>94</v>
      </c>
      <c r="G1889">
        <v>12</v>
      </c>
      <c r="H1889">
        <v>0</v>
      </c>
      <c r="I1889">
        <v>0</v>
      </c>
      <c r="J1889">
        <v>0</v>
      </c>
      <c r="K1889">
        <v>2</v>
      </c>
      <c r="L1889" t="s">
        <v>20</v>
      </c>
      <c r="M1889" t="s">
        <v>360</v>
      </c>
      <c r="N1889" t="s">
        <v>345</v>
      </c>
      <c r="O1889" t="s">
        <v>22</v>
      </c>
      <c r="P1889" t="s">
        <v>23</v>
      </c>
      <c r="Q1889" t="s">
        <v>41</v>
      </c>
    </row>
    <row r="1890" spans="1:17" x14ac:dyDescent="0.2">
      <c r="A1890" s="2">
        <v>35378</v>
      </c>
      <c r="B1890" t="s">
        <v>129</v>
      </c>
      <c r="C1890" t="s">
        <v>100</v>
      </c>
      <c r="D1890" t="s">
        <v>50</v>
      </c>
      <c r="E1890" t="s">
        <v>50</v>
      </c>
      <c r="F1890">
        <v>2</v>
      </c>
      <c r="G1890">
        <v>74</v>
      </c>
      <c r="H1890">
        <v>0</v>
      </c>
      <c r="I1890">
        <v>0</v>
      </c>
      <c r="J1890">
        <v>1</v>
      </c>
      <c r="K1890">
        <v>1</v>
      </c>
      <c r="L1890" t="s">
        <v>20</v>
      </c>
      <c r="M1890" t="s">
        <v>519</v>
      </c>
      <c r="N1890" t="s">
        <v>129</v>
      </c>
      <c r="O1890" t="s">
        <v>22</v>
      </c>
      <c r="P1890" t="s">
        <v>23</v>
      </c>
      <c r="Q1890" t="s">
        <v>30</v>
      </c>
    </row>
    <row r="1891" spans="1:17" x14ac:dyDescent="0.2">
      <c r="A1891" s="2">
        <v>35378</v>
      </c>
      <c r="B1891" t="s">
        <v>174</v>
      </c>
      <c r="C1891" t="s">
        <v>328</v>
      </c>
      <c r="D1891" t="s">
        <v>50</v>
      </c>
      <c r="E1891" t="s">
        <v>50</v>
      </c>
      <c r="F1891">
        <v>156</v>
      </c>
      <c r="G1891">
        <v>96</v>
      </c>
      <c r="H1891">
        <v>0</v>
      </c>
      <c r="I1891">
        <v>0</v>
      </c>
      <c r="J1891">
        <v>1</v>
      </c>
      <c r="K1891">
        <v>11</v>
      </c>
      <c r="L1891" t="s">
        <v>20</v>
      </c>
      <c r="M1891" t="s">
        <v>385</v>
      </c>
      <c r="N1891" t="s">
        <v>174</v>
      </c>
      <c r="O1891" t="s">
        <v>22</v>
      </c>
      <c r="P1891" t="s">
        <v>23</v>
      </c>
      <c r="Q1891" t="s">
        <v>41</v>
      </c>
    </row>
    <row r="1892" spans="1:17" x14ac:dyDescent="0.2">
      <c r="A1892" s="2">
        <v>35378</v>
      </c>
      <c r="B1892" t="s">
        <v>110</v>
      </c>
      <c r="C1892" t="s">
        <v>35</v>
      </c>
      <c r="D1892" t="s">
        <v>36</v>
      </c>
      <c r="E1892" t="s">
        <v>36</v>
      </c>
      <c r="F1892">
        <v>27</v>
      </c>
      <c r="G1892">
        <v>65</v>
      </c>
      <c r="H1892">
        <v>0</v>
      </c>
      <c r="I1892">
        <v>0</v>
      </c>
      <c r="J1892">
        <v>4</v>
      </c>
      <c r="K1892">
        <v>0</v>
      </c>
      <c r="L1892" t="s">
        <v>20</v>
      </c>
      <c r="M1892" t="s">
        <v>142</v>
      </c>
      <c r="N1892" t="s">
        <v>110</v>
      </c>
      <c r="O1892" t="s">
        <v>22</v>
      </c>
      <c r="P1892" t="s">
        <v>23</v>
      </c>
      <c r="Q1892" t="s">
        <v>24</v>
      </c>
    </row>
    <row r="1893" spans="1:17" x14ac:dyDescent="0.2">
      <c r="A1893" s="2">
        <v>35378</v>
      </c>
      <c r="B1893" t="s">
        <v>126</v>
      </c>
      <c r="C1893" t="s">
        <v>161</v>
      </c>
      <c r="D1893" t="s">
        <v>50</v>
      </c>
      <c r="E1893" t="s">
        <v>50</v>
      </c>
      <c r="F1893">
        <v>9</v>
      </c>
      <c r="G1893">
        <v>75</v>
      </c>
      <c r="H1893">
        <v>0</v>
      </c>
      <c r="I1893">
        <v>0</v>
      </c>
      <c r="J1893">
        <v>7</v>
      </c>
      <c r="K1893">
        <v>1</v>
      </c>
      <c r="L1893" t="s">
        <v>20</v>
      </c>
      <c r="M1893" t="s">
        <v>330</v>
      </c>
      <c r="N1893" t="s">
        <v>126</v>
      </c>
      <c r="O1893" t="s">
        <v>22</v>
      </c>
      <c r="P1893" t="s">
        <v>23</v>
      </c>
      <c r="Q1893" t="s">
        <v>24</v>
      </c>
    </row>
    <row r="1894" spans="1:17" x14ac:dyDescent="0.2">
      <c r="A1894" s="2">
        <v>35378</v>
      </c>
      <c r="B1894" t="s">
        <v>135</v>
      </c>
      <c r="C1894" t="s">
        <v>224</v>
      </c>
      <c r="D1894" t="s">
        <v>36</v>
      </c>
      <c r="E1894" t="s">
        <v>36</v>
      </c>
      <c r="F1894">
        <v>63</v>
      </c>
      <c r="G1894">
        <v>103</v>
      </c>
      <c r="H1894">
        <v>0</v>
      </c>
      <c r="I1894">
        <v>0</v>
      </c>
      <c r="J1894">
        <v>2</v>
      </c>
      <c r="K1894">
        <v>0</v>
      </c>
      <c r="L1894" t="s">
        <v>20</v>
      </c>
      <c r="M1894" t="s">
        <v>137</v>
      </c>
      <c r="N1894" t="s">
        <v>135</v>
      </c>
      <c r="O1894" t="s">
        <v>22</v>
      </c>
      <c r="P1894" t="s">
        <v>23</v>
      </c>
      <c r="Q1894" t="s">
        <v>24</v>
      </c>
    </row>
    <row r="1895" spans="1:17" x14ac:dyDescent="0.2">
      <c r="A1895" s="2">
        <v>35378</v>
      </c>
      <c r="B1895" t="s">
        <v>82</v>
      </c>
      <c r="C1895" t="s">
        <v>168</v>
      </c>
      <c r="D1895" t="s">
        <v>50</v>
      </c>
      <c r="E1895" t="s">
        <v>50</v>
      </c>
      <c r="F1895">
        <v>13</v>
      </c>
      <c r="G1895">
        <v>60</v>
      </c>
      <c r="H1895">
        <v>0</v>
      </c>
      <c r="I1895">
        <v>0</v>
      </c>
      <c r="J1895">
        <v>1</v>
      </c>
      <c r="K1895">
        <v>0</v>
      </c>
      <c r="L1895" t="s">
        <v>20</v>
      </c>
      <c r="M1895" t="s">
        <v>159</v>
      </c>
      <c r="N1895" t="s">
        <v>82</v>
      </c>
      <c r="O1895" t="s">
        <v>22</v>
      </c>
      <c r="P1895" t="s">
        <v>23</v>
      </c>
      <c r="Q1895" t="s">
        <v>24</v>
      </c>
    </row>
    <row r="1896" spans="1:17" x14ac:dyDescent="0.2">
      <c r="A1896" s="2">
        <v>35379</v>
      </c>
      <c r="B1896" t="s">
        <v>267</v>
      </c>
      <c r="C1896" t="s">
        <v>45</v>
      </c>
      <c r="D1896" t="s">
        <v>36</v>
      </c>
      <c r="E1896" t="s">
        <v>36</v>
      </c>
      <c r="F1896">
        <v>80</v>
      </c>
      <c r="G1896">
        <v>58</v>
      </c>
      <c r="H1896">
        <v>0</v>
      </c>
      <c r="I1896">
        <v>0</v>
      </c>
      <c r="J1896">
        <v>2</v>
      </c>
      <c r="K1896">
        <v>1</v>
      </c>
      <c r="L1896" t="s">
        <v>20</v>
      </c>
      <c r="M1896" t="s">
        <v>268</v>
      </c>
      <c r="N1896" t="s">
        <v>267</v>
      </c>
      <c r="O1896" t="s">
        <v>22</v>
      </c>
      <c r="P1896" t="s">
        <v>23</v>
      </c>
      <c r="Q1896" t="s">
        <v>24</v>
      </c>
    </row>
    <row r="1897" spans="1:17" x14ac:dyDescent="0.2">
      <c r="A1897" s="2">
        <v>35379</v>
      </c>
      <c r="B1897" t="s">
        <v>386</v>
      </c>
      <c r="C1897" t="s">
        <v>94</v>
      </c>
      <c r="D1897" t="s">
        <v>50</v>
      </c>
      <c r="E1897" t="s">
        <v>50</v>
      </c>
      <c r="F1897">
        <v>123</v>
      </c>
      <c r="G1897">
        <v>78</v>
      </c>
      <c r="H1897">
        <v>0</v>
      </c>
      <c r="I1897">
        <v>0</v>
      </c>
      <c r="J1897">
        <v>0</v>
      </c>
      <c r="K1897">
        <v>3</v>
      </c>
      <c r="L1897" t="s">
        <v>20</v>
      </c>
      <c r="M1897" t="s">
        <v>595</v>
      </c>
      <c r="N1897" t="s">
        <v>386</v>
      </c>
      <c r="O1897" t="s">
        <v>22</v>
      </c>
      <c r="P1897" t="s">
        <v>23</v>
      </c>
      <c r="Q1897" t="s">
        <v>41</v>
      </c>
    </row>
    <row r="1898" spans="1:17" x14ac:dyDescent="0.2">
      <c r="A1898" s="2">
        <v>35379</v>
      </c>
      <c r="B1898" t="s">
        <v>17</v>
      </c>
      <c r="C1898" t="s">
        <v>43</v>
      </c>
      <c r="D1898" t="s">
        <v>19</v>
      </c>
      <c r="E1898" t="s">
        <v>19</v>
      </c>
      <c r="F1898">
        <v>41</v>
      </c>
      <c r="G1898">
        <v>8</v>
      </c>
      <c r="H1898">
        <v>0</v>
      </c>
      <c r="I1898">
        <v>0</v>
      </c>
      <c r="J1898">
        <v>2</v>
      </c>
      <c r="K1898">
        <v>2</v>
      </c>
      <c r="L1898" t="s">
        <v>20</v>
      </c>
      <c r="M1898" t="s">
        <v>21</v>
      </c>
      <c r="N1898" t="s">
        <v>17</v>
      </c>
      <c r="O1898" t="s">
        <v>22</v>
      </c>
      <c r="P1898" t="s">
        <v>23</v>
      </c>
      <c r="Q1898" t="s">
        <v>30</v>
      </c>
    </row>
    <row r="1899" spans="1:17" x14ac:dyDescent="0.2">
      <c r="A1899" s="2">
        <v>35379</v>
      </c>
      <c r="B1899" t="s">
        <v>61</v>
      </c>
      <c r="C1899" t="s">
        <v>138</v>
      </c>
      <c r="D1899" t="s">
        <v>36</v>
      </c>
      <c r="E1899" t="s">
        <v>36</v>
      </c>
      <c r="F1899">
        <v>110</v>
      </c>
      <c r="G1899">
        <v>16</v>
      </c>
      <c r="H1899">
        <v>0</v>
      </c>
      <c r="I1899">
        <v>0</v>
      </c>
      <c r="J1899">
        <v>1</v>
      </c>
      <c r="K1899">
        <v>0</v>
      </c>
      <c r="L1899" t="s">
        <v>20</v>
      </c>
      <c r="M1899" t="s">
        <v>63</v>
      </c>
      <c r="N1899" t="s">
        <v>61</v>
      </c>
      <c r="O1899" t="s">
        <v>22</v>
      </c>
      <c r="P1899" t="s">
        <v>23</v>
      </c>
      <c r="Q1899" t="s">
        <v>24</v>
      </c>
    </row>
    <row r="1900" spans="1:17" x14ac:dyDescent="0.2">
      <c r="A1900" s="2">
        <v>35379</v>
      </c>
      <c r="B1900" t="s">
        <v>274</v>
      </c>
      <c r="C1900" t="s">
        <v>153</v>
      </c>
      <c r="D1900" t="s">
        <v>50</v>
      </c>
      <c r="E1900" t="s">
        <v>50</v>
      </c>
      <c r="F1900">
        <v>22</v>
      </c>
      <c r="G1900">
        <v>30</v>
      </c>
      <c r="H1900">
        <v>0</v>
      </c>
      <c r="I1900">
        <v>0</v>
      </c>
      <c r="J1900">
        <v>1</v>
      </c>
      <c r="K1900">
        <v>1</v>
      </c>
      <c r="L1900" t="s">
        <v>20</v>
      </c>
      <c r="M1900" t="s">
        <v>333</v>
      </c>
      <c r="N1900" t="s">
        <v>274</v>
      </c>
      <c r="O1900" t="s">
        <v>22</v>
      </c>
      <c r="P1900" t="s">
        <v>23</v>
      </c>
      <c r="Q1900" t="s">
        <v>30</v>
      </c>
    </row>
    <row r="1901" spans="1:17" x14ac:dyDescent="0.2">
      <c r="A1901" s="2">
        <v>35379</v>
      </c>
      <c r="B1901" t="s">
        <v>145</v>
      </c>
      <c r="C1901" t="s">
        <v>123</v>
      </c>
      <c r="D1901" t="s">
        <v>50</v>
      </c>
      <c r="E1901" t="s">
        <v>50</v>
      </c>
      <c r="F1901">
        <v>85</v>
      </c>
      <c r="G1901">
        <v>52</v>
      </c>
      <c r="H1901">
        <v>0</v>
      </c>
      <c r="I1901">
        <v>0</v>
      </c>
      <c r="J1901">
        <v>2</v>
      </c>
      <c r="K1901">
        <v>0</v>
      </c>
      <c r="L1901" t="s">
        <v>20</v>
      </c>
      <c r="M1901" t="s">
        <v>146</v>
      </c>
      <c r="N1901" t="s">
        <v>145</v>
      </c>
      <c r="O1901" t="s">
        <v>22</v>
      </c>
      <c r="P1901" t="s">
        <v>23</v>
      </c>
      <c r="Q1901" t="s">
        <v>24</v>
      </c>
    </row>
    <row r="1902" spans="1:17" x14ac:dyDescent="0.2">
      <c r="A1902" s="2">
        <v>35379</v>
      </c>
      <c r="B1902" t="s">
        <v>210</v>
      </c>
      <c r="C1902" t="s">
        <v>531</v>
      </c>
      <c r="D1902" t="s">
        <v>27</v>
      </c>
      <c r="E1902" t="s">
        <v>27</v>
      </c>
      <c r="F1902">
        <v>70</v>
      </c>
      <c r="G1902">
        <v>105</v>
      </c>
      <c r="H1902">
        <v>0</v>
      </c>
      <c r="I1902">
        <v>0</v>
      </c>
      <c r="J1902">
        <v>3</v>
      </c>
      <c r="K1902">
        <v>2</v>
      </c>
      <c r="L1902" t="s">
        <v>20</v>
      </c>
      <c r="M1902" t="s">
        <v>557</v>
      </c>
      <c r="N1902" t="s">
        <v>210</v>
      </c>
      <c r="O1902" t="s">
        <v>22</v>
      </c>
      <c r="P1902" t="s">
        <v>23</v>
      </c>
      <c r="Q1902" t="s">
        <v>24</v>
      </c>
    </row>
    <row r="1903" spans="1:17" x14ac:dyDescent="0.2">
      <c r="A1903" s="2">
        <v>35379</v>
      </c>
      <c r="B1903" t="s">
        <v>141</v>
      </c>
      <c r="C1903" t="s">
        <v>199</v>
      </c>
      <c r="D1903" t="s">
        <v>36</v>
      </c>
      <c r="E1903" t="s">
        <v>36</v>
      </c>
      <c r="F1903">
        <v>49</v>
      </c>
      <c r="G1903">
        <v>23</v>
      </c>
      <c r="H1903">
        <v>0</v>
      </c>
      <c r="I1903">
        <v>0</v>
      </c>
      <c r="J1903">
        <v>1</v>
      </c>
      <c r="K1903">
        <v>1</v>
      </c>
      <c r="L1903" t="s">
        <v>20</v>
      </c>
      <c r="M1903" t="s">
        <v>173</v>
      </c>
      <c r="N1903" t="s">
        <v>141</v>
      </c>
      <c r="O1903" t="s">
        <v>22</v>
      </c>
      <c r="P1903" t="s">
        <v>23</v>
      </c>
      <c r="Q1903" t="s">
        <v>30</v>
      </c>
    </row>
    <row r="1904" spans="1:17" x14ac:dyDescent="0.2">
      <c r="A1904" s="2">
        <v>35379</v>
      </c>
      <c r="B1904" t="s">
        <v>34</v>
      </c>
      <c r="C1904" t="s">
        <v>207</v>
      </c>
      <c r="D1904" t="s">
        <v>36</v>
      </c>
      <c r="E1904" t="s">
        <v>36</v>
      </c>
      <c r="F1904">
        <v>84</v>
      </c>
      <c r="G1904">
        <v>102</v>
      </c>
      <c r="H1904">
        <v>0</v>
      </c>
      <c r="I1904">
        <v>0</v>
      </c>
      <c r="J1904">
        <v>3</v>
      </c>
      <c r="K1904">
        <v>1</v>
      </c>
      <c r="L1904" t="s">
        <v>20</v>
      </c>
      <c r="M1904" t="s">
        <v>37</v>
      </c>
      <c r="N1904" t="s">
        <v>34</v>
      </c>
      <c r="O1904" t="s">
        <v>22</v>
      </c>
      <c r="P1904" t="s">
        <v>23</v>
      </c>
      <c r="Q1904" t="s">
        <v>24</v>
      </c>
    </row>
    <row r="1905" spans="1:17" x14ac:dyDescent="0.2">
      <c r="A1905" s="2">
        <v>35379</v>
      </c>
      <c r="B1905" t="s">
        <v>98</v>
      </c>
      <c r="C1905" t="s">
        <v>76</v>
      </c>
      <c r="D1905" t="s">
        <v>50</v>
      </c>
      <c r="E1905" t="s">
        <v>50</v>
      </c>
      <c r="F1905">
        <v>32</v>
      </c>
      <c r="G1905">
        <v>67</v>
      </c>
      <c r="H1905">
        <v>0</v>
      </c>
      <c r="I1905">
        <v>0</v>
      </c>
      <c r="J1905">
        <v>0</v>
      </c>
      <c r="K1905">
        <v>0</v>
      </c>
      <c r="L1905" t="s">
        <v>20</v>
      </c>
      <c r="M1905" t="s">
        <v>99</v>
      </c>
      <c r="N1905" t="s">
        <v>98</v>
      </c>
      <c r="O1905" t="s">
        <v>22</v>
      </c>
      <c r="P1905" t="s">
        <v>23</v>
      </c>
      <c r="Q1905" t="s">
        <v>30</v>
      </c>
    </row>
    <row r="1906" spans="1:17" x14ac:dyDescent="0.2">
      <c r="A1906" s="2">
        <v>35379</v>
      </c>
      <c r="B1906" t="s">
        <v>339</v>
      </c>
      <c r="C1906" t="s">
        <v>128</v>
      </c>
      <c r="D1906" t="s">
        <v>36</v>
      </c>
      <c r="E1906" t="s">
        <v>36</v>
      </c>
      <c r="F1906">
        <v>91</v>
      </c>
      <c r="G1906">
        <v>24</v>
      </c>
      <c r="H1906">
        <v>0</v>
      </c>
      <c r="I1906">
        <v>0</v>
      </c>
      <c r="J1906">
        <v>0</v>
      </c>
      <c r="K1906">
        <v>1</v>
      </c>
      <c r="L1906" t="s">
        <v>20</v>
      </c>
      <c r="M1906" t="s">
        <v>220</v>
      </c>
      <c r="N1906" t="s">
        <v>199</v>
      </c>
      <c r="O1906" t="s">
        <v>122</v>
      </c>
      <c r="P1906" t="s">
        <v>23</v>
      </c>
      <c r="Q1906" t="s">
        <v>41</v>
      </c>
    </row>
    <row r="1907" spans="1:17" x14ac:dyDescent="0.2">
      <c r="A1907" s="2">
        <v>35379</v>
      </c>
      <c r="B1907" t="s">
        <v>97</v>
      </c>
      <c r="C1907" t="s">
        <v>95</v>
      </c>
      <c r="D1907" t="s">
        <v>50</v>
      </c>
      <c r="E1907" t="s">
        <v>50</v>
      </c>
      <c r="F1907">
        <v>122</v>
      </c>
      <c r="G1907">
        <v>7</v>
      </c>
      <c r="H1907">
        <v>0</v>
      </c>
      <c r="I1907">
        <v>0</v>
      </c>
      <c r="J1907">
        <v>0</v>
      </c>
      <c r="K1907">
        <v>4</v>
      </c>
      <c r="L1907" t="s">
        <v>20</v>
      </c>
      <c r="M1907" t="s">
        <v>97</v>
      </c>
      <c r="N1907" t="s">
        <v>97</v>
      </c>
      <c r="O1907" t="s">
        <v>22</v>
      </c>
      <c r="P1907" t="s">
        <v>23</v>
      </c>
      <c r="Q1907" t="s">
        <v>41</v>
      </c>
    </row>
    <row r="1908" spans="1:17" x14ac:dyDescent="0.2">
      <c r="A1908" s="2">
        <v>35379</v>
      </c>
      <c r="B1908" t="s">
        <v>38</v>
      </c>
      <c r="C1908" t="s">
        <v>31</v>
      </c>
      <c r="D1908" t="s">
        <v>19</v>
      </c>
      <c r="E1908" t="s">
        <v>19</v>
      </c>
      <c r="F1908">
        <v>44</v>
      </c>
      <c r="G1908">
        <v>32</v>
      </c>
      <c r="H1908">
        <v>0</v>
      </c>
      <c r="I1908">
        <v>0</v>
      </c>
      <c r="J1908">
        <v>1</v>
      </c>
      <c r="K1908">
        <v>0</v>
      </c>
      <c r="L1908" t="s">
        <v>20</v>
      </c>
      <c r="M1908" t="s">
        <v>40</v>
      </c>
      <c r="N1908" t="s">
        <v>38</v>
      </c>
      <c r="O1908" t="s">
        <v>22</v>
      </c>
      <c r="P1908" t="s">
        <v>23</v>
      </c>
      <c r="Q1908" t="s">
        <v>24</v>
      </c>
    </row>
    <row r="1909" spans="1:17" x14ac:dyDescent="0.2">
      <c r="A1909" s="2">
        <v>35379</v>
      </c>
      <c r="B1909" t="s">
        <v>42</v>
      </c>
      <c r="C1909" t="s">
        <v>32</v>
      </c>
      <c r="D1909" t="s">
        <v>19</v>
      </c>
      <c r="E1909" t="s">
        <v>19</v>
      </c>
      <c r="F1909">
        <v>57</v>
      </c>
      <c r="G1909">
        <v>106</v>
      </c>
      <c r="H1909">
        <v>0</v>
      </c>
      <c r="I1909">
        <v>0</v>
      </c>
      <c r="J1909">
        <v>4</v>
      </c>
      <c r="K1909">
        <v>1</v>
      </c>
      <c r="L1909" t="s">
        <v>20</v>
      </c>
      <c r="M1909" t="s">
        <v>44</v>
      </c>
      <c r="N1909" t="s">
        <v>42</v>
      </c>
      <c r="O1909" t="s">
        <v>22</v>
      </c>
      <c r="P1909" t="s">
        <v>23</v>
      </c>
      <c r="Q1909" t="s">
        <v>24</v>
      </c>
    </row>
    <row r="1910" spans="1:17" x14ac:dyDescent="0.2">
      <c r="A1910" s="2">
        <v>35379</v>
      </c>
      <c r="B1910" t="s">
        <v>90</v>
      </c>
      <c r="C1910" t="s">
        <v>384</v>
      </c>
      <c r="D1910" t="s">
        <v>50</v>
      </c>
      <c r="E1910" t="s">
        <v>50</v>
      </c>
      <c r="F1910">
        <v>55</v>
      </c>
      <c r="G1910">
        <v>118</v>
      </c>
      <c r="H1910">
        <v>0</v>
      </c>
      <c r="I1910">
        <v>0</v>
      </c>
      <c r="J1910">
        <v>2</v>
      </c>
      <c r="K1910">
        <v>1</v>
      </c>
      <c r="L1910" t="s">
        <v>20</v>
      </c>
      <c r="M1910" t="s">
        <v>309</v>
      </c>
      <c r="N1910" t="s">
        <v>90</v>
      </c>
      <c r="O1910" t="s">
        <v>22</v>
      </c>
      <c r="P1910" t="s">
        <v>23</v>
      </c>
      <c r="Q1910" t="s">
        <v>24</v>
      </c>
    </row>
    <row r="1911" spans="1:17" x14ac:dyDescent="0.2">
      <c r="A1911" s="2">
        <v>35379</v>
      </c>
      <c r="B1911" t="s">
        <v>104</v>
      </c>
      <c r="C1911" t="s">
        <v>52</v>
      </c>
      <c r="D1911" t="s">
        <v>50</v>
      </c>
      <c r="E1911" t="s">
        <v>50</v>
      </c>
      <c r="F1911">
        <v>29</v>
      </c>
      <c r="G1911">
        <v>11</v>
      </c>
      <c r="H1911">
        <v>0</v>
      </c>
      <c r="I1911">
        <v>0</v>
      </c>
      <c r="J1911">
        <v>1</v>
      </c>
      <c r="K1911">
        <v>0</v>
      </c>
      <c r="L1911" t="s">
        <v>20</v>
      </c>
      <c r="M1911" t="s">
        <v>273</v>
      </c>
      <c r="N1911" t="s">
        <v>104</v>
      </c>
      <c r="O1911" t="s">
        <v>22</v>
      </c>
      <c r="P1911" t="s">
        <v>23</v>
      </c>
      <c r="Q1911" t="s">
        <v>24</v>
      </c>
    </row>
    <row r="1912" spans="1:17" x14ac:dyDescent="0.2">
      <c r="A1912" s="2">
        <v>35379</v>
      </c>
      <c r="B1912" t="s">
        <v>249</v>
      </c>
      <c r="C1912" t="s">
        <v>646</v>
      </c>
      <c r="D1912" t="s">
        <v>50</v>
      </c>
      <c r="E1912" t="s">
        <v>50</v>
      </c>
      <c r="F1912">
        <v>68</v>
      </c>
      <c r="G1912">
        <v>170</v>
      </c>
      <c r="H1912">
        <v>0</v>
      </c>
      <c r="I1912">
        <v>0</v>
      </c>
      <c r="J1912">
        <v>1</v>
      </c>
      <c r="K1912">
        <v>2</v>
      </c>
      <c r="L1912" t="s">
        <v>20</v>
      </c>
      <c r="M1912" t="s">
        <v>529</v>
      </c>
      <c r="N1912" t="s">
        <v>249</v>
      </c>
      <c r="O1912" t="s">
        <v>22</v>
      </c>
      <c r="P1912" t="s">
        <v>23</v>
      </c>
      <c r="Q1912" t="s">
        <v>41</v>
      </c>
    </row>
    <row r="1913" spans="1:17" x14ac:dyDescent="0.2">
      <c r="A1913" s="2">
        <v>35379</v>
      </c>
      <c r="B1913" t="s">
        <v>53</v>
      </c>
      <c r="C1913" t="s">
        <v>49</v>
      </c>
      <c r="D1913" t="s">
        <v>50</v>
      </c>
      <c r="E1913" t="s">
        <v>50</v>
      </c>
      <c r="F1913">
        <v>39</v>
      </c>
      <c r="G1913">
        <v>18</v>
      </c>
      <c r="H1913">
        <v>0</v>
      </c>
      <c r="I1913">
        <v>0</v>
      </c>
      <c r="J1913">
        <v>0</v>
      </c>
      <c r="K1913">
        <v>1</v>
      </c>
      <c r="L1913" t="s">
        <v>20</v>
      </c>
      <c r="M1913" t="s">
        <v>397</v>
      </c>
      <c r="N1913" t="s">
        <v>53</v>
      </c>
      <c r="O1913" t="s">
        <v>22</v>
      </c>
      <c r="P1913" t="s">
        <v>23</v>
      </c>
      <c r="Q1913" t="s">
        <v>41</v>
      </c>
    </row>
    <row r="1914" spans="1:17" x14ac:dyDescent="0.2">
      <c r="A1914" s="2">
        <v>35379</v>
      </c>
      <c r="B1914" t="s">
        <v>365</v>
      </c>
      <c r="C1914" t="s">
        <v>120</v>
      </c>
      <c r="D1914" t="s">
        <v>36</v>
      </c>
      <c r="E1914" t="s">
        <v>36</v>
      </c>
      <c r="F1914">
        <v>81</v>
      </c>
      <c r="G1914">
        <v>47</v>
      </c>
      <c r="H1914">
        <v>0</v>
      </c>
      <c r="I1914">
        <v>0</v>
      </c>
      <c r="J1914">
        <v>2</v>
      </c>
      <c r="K1914">
        <v>4</v>
      </c>
      <c r="L1914" t="s">
        <v>20</v>
      </c>
      <c r="M1914" t="s">
        <v>400</v>
      </c>
      <c r="N1914" t="s">
        <v>365</v>
      </c>
      <c r="O1914" t="s">
        <v>22</v>
      </c>
      <c r="P1914" t="s">
        <v>23</v>
      </c>
      <c r="Q1914" t="s">
        <v>41</v>
      </c>
    </row>
    <row r="1915" spans="1:17" x14ac:dyDescent="0.2">
      <c r="A1915" s="2">
        <v>35379</v>
      </c>
      <c r="B1915" t="s">
        <v>180</v>
      </c>
      <c r="C1915" t="s">
        <v>125</v>
      </c>
      <c r="D1915" t="s">
        <v>50</v>
      </c>
      <c r="E1915" t="s">
        <v>50</v>
      </c>
      <c r="F1915">
        <v>35</v>
      </c>
      <c r="G1915">
        <v>161</v>
      </c>
      <c r="H1915">
        <v>0</v>
      </c>
      <c r="I1915">
        <v>0</v>
      </c>
      <c r="J1915">
        <v>7</v>
      </c>
      <c r="K1915">
        <v>0</v>
      </c>
      <c r="L1915" t="s">
        <v>20</v>
      </c>
      <c r="M1915" t="s">
        <v>181</v>
      </c>
      <c r="N1915" t="s">
        <v>180</v>
      </c>
      <c r="O1915" t="s">
        <v>22</v>
      </c>
      <c r="P1915" t="s">
        <v>23</v>
      </c>
      <c r="Q1915" t="s">
        <v>24</v>
      </c>
    </row>
    <row r="1916" spans="1:17" x14ac:dyDescent="0.2">
      <c r="A1916" s="2">
        <v>35379</v>
      </c>
      <c r="B1916" t="s">
        <v>77</v>
      </c>
      <c r="C1916" t="s">
        <v>282</v>
      </c>
      <c r="D1916" t="s">
        <v>27</v>
      </c>
      <c r="E1916" t="s">
        <v>19</v>
      </c>
      <c r="F1916">
        <v>25</v>
      </c>
      <c r="G1916">
        <v>34</v>
      </c>
      <c r="H1916">
        <v>0</v>
      </c>
      <c r="I1916">
        <v>0</v>
      </c>
      <c r="J1916">
        <v>2</v>
      </c>
      <c r="K1916">
        <v>0</v>
      </c>
      <c r="L1916" t="s">
        <v>20</v>
      </c>
      <c r="M1916" t="s">
        <v>673</v>
      </c>
      <c r="N1916" t="s">
        <v>77</v>
      </c>
      <c r="O1916" t="s">
        <v>22</v>
      </c>
      <c r="P1916" t="s">
        <v>23</v>
      </c>
      <c r="Q1916" t="s">
        <v>24</v>
      </c>
    </row>
    <row r="1917" spans="1:17" x14ac:dyDescent="0.2">
      <c r="A1917" s="2">
        <v>35381</v>
      </c>
      <c r="B1917" t="s">
        <v>107</v>
      </c>
      <c r="C1917" t="s">
        <v>18</v>
      </c>
      <c r="D1917" t="s">
        <v>19</v>
      </c>
      <c r="E1917" t="s">
        <v>19</v>
      </c>
      <c r="F1917">
        <v>26</v>
      </c>
      <c r="G1917">
        <v>50</v>
      </c>
      <c r="H1917">
        <v>0</v>
      </c>
      <c r="I1917">
        <v>0</v>
      </c>
      <c r="J1917">
        <v>1</v>
      </c>
      <c r="K1917">
        <v>0</v>
      </c>
      <c r="L1917" t="s">
        <v>20</v>
      </c>
      <c r="M1917" t="s">
        <v>310</v>
      </c>
      <c r="N1917" t="s">
        <v>107</v>
      </c>
      <c r="O1917" t="s">
        <v>22</v>
      </c>
      <c r="P1917" t="s">
        <v>23</v>
      </c>
      <c r="Q1917" t="s">
        <v>24</v>
      </c>
    </row>
    <row r="1918" spans="1:17" x14ac:dyDescent="0.2">
      <c r="A1918" s="2">
        <v>35382</v>
      </c>
      <c r="B1918" t="s">
        <v>25</v>
      </c>
      <c r="C1918" t="s">
        <v>120</v>
      </c>
      <c r="D1918" t="s">
        <v>19</v>
      </c>
      <c r="E1918" t="s">
        <v>36</v>
      </c>
      <c r="F1918">
        <v>1</v>
      </c>
      <c r="G1918">
        <v>47</v>
      </c>
      <c r="H1918">
        <v>0</v>
      </c>
      <c r="I1918">
        <v>0</v>
      </c>
      <c r="J1918">
        <v>2</v>
      </c>
      <c r="K1918">
        <v>0</v>
      </c>
      <c r="L1918" t="s">
        <v>28</v>
      </c>
      <c r="M1918" t="s">
        <v>674</v>
      </c>
      <c r="N1918" t="s">
        <v>25</v>
      </c>
      <c r="O1918" t="s">
        <v>22</v>
      </c>
      <c r="P1918" t="s">
        <v>23</v>
      </c>
      <c r="Q1918" t="s">
        <v>24</v>
      </c>
    </row>
    <row r="1919" spans="1:17" x14ac:dyDescent="0.2">
      <c r="A1919" s="2">
        <v>35382</v>
      </c>
      <c r="B1919" t="s">
        <v>464</v>
      </c>
      <c r="C1919" t="s">
        <v>167</v>
      </c>
      <c r="D1919" t="s">
        <v>115</v>
      </c>
      <c r="E1919" t="s">
        <v>115</v>
      </c>
      <c r="F1919">
        <v>97</v>
      </c>
      <c r="G1919">
        <v>71</v>
      </c>
      <c r="H1919">
        <v>0</v>
      </c>
      <c r="I1919">
        <v>0</v>
      </c>
      <c r="J1919">
        <v>0</v>
      </c>
      <c r="K1919">
        <v>0</v>
      </c>
      <c r="L1919" t="s">
        <v>28</v>
      </c>
      <c r="M1919" t="s">
        <v>465</v>
      </c>
      <c r="N1919" t="s">
        <v>464</v>
      </c>
      <c r="O1919" t="s">
        <v>22</v>
      </c>
      <c r="P1919" t="s">
        <v>23</v>
      </c>
      <c r="Q1919" t="s">
        <v>30</v>
      </c>
    </row>
    <row r="1920" spans="1:17" x14ac:dyDescent="0.2">
      <c r="A1920" s="2">
        <v>35382</v>
      </c>
      <c r="B1920" t="s">
        <v>106</v>
      </c>
      <c r="C1920" t="s">
        <v>244</v>
      </c>
      <c r="D1920" t="s">
        <v>50</v>
      </c>
      <c r="E1920" t="s">
        <v>50</v>
      </c>
      <c r="F1920">
        <v>10</v>
      </c>
      <c r="G1920">
        <v>37</v>
      </c>
      <c r="H1920">
        <v>0</v>
      </c>
      <c r="I1920">
        <v>0</v>
      </c>
      <c r="J1920">
        <v>4</v>
      </c>
      <c r="K1920">
        <v>1</v>
      </c>
      <c r="L1920" t="s">
        <v>20</v>
      </c>
      <c r="M1920" t="s">
        <v>248</v>
      </c>
      <c r="N1920" t="s">
        <v>106</v>
      </c>
      <c r="O1920" t="s">
        <v>22</v>
      </c>
      <c r="P1920" t="s">
        <v>23</v>
      </c>
      <c r="Q1920" t="s">
        <v>24</v>
      </c>
    </row>
    <row r="1921" spans="1:17" x14ac:dyDescent="0.2">
      <c r="A1921" s="2">
        <v>35384</v>
      </c>
      <c r="B1921" t="s">
        <v>176</v>
      </c>
      <c r="C1921" t="s">
        <v>184</v>
      </c>
      <c r="D1921" t="s">
        <v>115</v>
      </c>
      <c r="E1921" t="s">
        <v>50</v>
      </c>
      <c r="F1921">
        <v>73</v>
      </c>
      <c r="G1921">
        <v>120</v>
      </c>
      <c r="H1921">
        <v>0</v>
      </c>
      <c r="I1921">
        <v>0</v>
      </c>
      <c r="J1921">
        <v>0</v>
      </c>
      <c r="K1921">
        <v>0</v>
      </c>
      <c r="L1921" t="s">
        <v>28</v>
      </c>
      <c r="M1921" t="s">
        <v>300</v>
      </c>
      <c r="N1921" t="s">
        <v>176</v>
      </c>
      <c r="O1921" t="s">
        <v>22</v>
      </c>
      <c r="P1921" t="s">
        <v>23</v>
      </c>
      <c r="Q1921" t="s">
        <v>30</v>
      </c>
    </row>
    <row r="1922" spans="1:17" x14ac:dyDescent="0.2">
      <c r="A1922" s="2">
        <v>35385</v>
      </c>
      <c r="B1922" t="s">
        <v>81</v>
      </c>
      <c r="C1922" t="s">
        <v>363</v>
      </c>
      <c r="D1922" t="s">
        <v>50</v>
      </c>
      <c r="E1922" t="s">
        <v>115</v>
      </c>
      <c r="F1922">
        <v>109</v>
      </c>
      <c r="G1922">
        <v>113</v>
      </c>
      <c r="H1922">
        <v>0</v>
      </c>
      <c r="I1922">
        <v>0</v>
      </c>
      <c r="J1922">
        <v>3</v>
      </c>
      <c r="K1922">
        <v>0</v>
      </c>
      <c r="L1922" t="s">
        <v>28</v>
      </c>
      <c r="M1922" t="s">
        <v>675</v>
      </c>
      <c r="N1922" t="s">
        <v>119</v>
      </c>
      <c r="O1922" t="s">
        <v>122</v>
      </c>
      <c r="P1922" t="s">
        <v>23</v>
      </c>
      <c r="Q1922" t="s">
        <v>24</v>
      </c>
    </row>
    <row r="1923" spans="1:17" x14ac:dyDescent="0.2">
      <c r="A1923" s="2">
        <v>35385</v>
      </c>
      <c r="B1923" t="s">
        <v>113</v>
      </c>
      <c r="C1923" t="s">
        <v>469</v>
      </c>
      <c r="D1923" t="s">
        <v>115</v>
      </c>
      <c r="E1923" t="s">
        <v>115</v>
      </c>
      <c r="F1923">
        <v>40</v>
      </c>
      <c r="G1923">
        <v>132</v>
      </c>
      <c r="H1923">
        <v>0</v>
      </c>
      <c r="I1923">
        <v>0</v>
      </c>
      <c r="J1923">
        <v>3</v>
      </c>
      <c r="K1923">
        <v>1</v>
      </c>
      <c r="L1923" t="s">
        <v>28</v>
      </c>
      <c r="M1923" t="s">
        <v>245</v>
      </c>
      <c r="N1923" t="s">
        <v>113</v>
      </c>
      <c r="O1923" t="s">
        <v>22</v>
      </c>
      <c r="P1923" t="s">
        <v>23</v>
      </c>
      <c r="Q1923" t="s">
        <v>24</v>
      </c>
    </row>
    <row r="1924" spans="1:17" x14ac:dyDescent="0.2">
      <c r="A1924" s="2">
        <v>35386</v>
      </c>
      <c r="B1924" t="s">
        <v>131</v>
      </c>
      <c r="C1924" t="s">
        <v>555</v>
      </c>
      <c r="D1924" t="s">
        <v>27</v>
      </c>
      <c r="E1924" t="s">
        <v>27</v>
      </c>
      <c r="F1924">
        <v>79</v>
      </c>
      <c r="G1924">
        <v>116</v>
      </c>
      <c r="H1924">
        <v>0</v>
      </c>
      <c r="I1924">
        <v>0</v>
      </c>
      <c r="J1924">
        <v>3</v>
      </c>
      <c r="K1924">
        <v>0</v>
      </c>
      <c r="L1924" t="s">
        <v>20</v>
      </c>
      <c r="M1924" t="s">
        <v>637</v>
      </c>
      <c r="N1924" t="s">
        <v>131</v>
      </c>
      <c r="O1924" t="s">
        <v>22</v>
      </c>
      <c r="P1924" t="s">
        <v>23</v>
      </c>
      <c r="Q1924" t="s">
        <v>24</v>
      </c>
    </row>
    <row r="1925" spans="1:17" x14ac:dyDescent="0.2">
      <c r="A1925" s="2">
        <v>35386</v>
      </c>
      <c r="B1925" t="s">
        <v>185</v>
      </c>
      <c r="C1925" t="s">
        <v>26</v>
      </c>
      <c r="D1925" t="s">
        <v>27</v>
      </c>
      <c r="E1925" t="s">
        <v>27</v>
      </c>
      <c r="F1925">
        <v>38</v>
      </c>
      <c r="G1925">
        <v>15</v>
      </c>
      <c r="H1925">
        <v>0</v>
      </c>
      <c r="I1925">
        <v>0</v>
      </c>
      <c r="J1925">
        <v>1</v>
      </c>
      <c r="K1925">
        <v>0</v>
      </c>
      <c r="L1925" t="s">
        <v>20</v>
      </c>
      <c r="M1925" t="s">
        <v>412</v>
      </c>
      <c r="N1925" t="s">
        <v>185</v>
      </c>
      <c r="O1925" t="s">
        <v>22</v>
      </c>
      <c r="P1925" t="s">
        <v>23</v>
      </c>
      <c r="Q1925" t="s">
        <v>24</v>
      </c>
    </row>
    <row r="1926" spans="1:17" x14ac:dyDescent="0.2">
      <c r="A1926" s="2">
        <v>35386</v>
      </c>
      <c r="B1926" t="s">
        <v>380</v>
      </c>
      <c r="C1926" t="s">
        <v>208</v>
      </c>
      <c r="D1926" t="s">
        <v>36</v>
      </c>
      <c r="E1926" t="s">
        <v>36</v>
      </c>
      <c r="F1926">
        <v>82</v>
      </c>
      <c r="G1926">
        <v>95</v>
      </c>
      <c r="H1926">
        <v>0</v>
      </c>
      <c r="I1926">
        <v>0</v>
      </c>
      <c r="J1926">
        <v>1</v>
      </c>
      <c r="K1926">
        <v>1</v>
      </c>
      <c r="L1926" t="s">
        <v>418</v>
      </c>
      <c r="M1926" t="s">
        <v>381</v>
      </c>
      <c r="N1926" t="s">
        <v>380</v>
      </c>
      <c r="O1926" t="s">
        <v>22</v>
      </c>
      <c r="P1926" t="s">
        <v>23</v>
      </c>
      <c r="Q1926" t="s">
        <v>30</v>
      </c>
    </row>
    <row r="1927" spans="1:17" x14ac:dyDescent="0.2">
      <c r="A1927" s="2">
        <v>35388</v>
      </c>
      <c r="B1927" t="s">
        <v>207</v>
      </c>
      <c r="C1927" t="s">
        <v>617</v>
      </c>
      <c r="D1927" t="s">
        <v>36</v>
      </c>
      <c r="E1927" t="s">
        <v>36</v>
      </c>
      <c r="F1927">
        <v>102</v>
      </c>
      <c r="G1927">
        <v>164</v>
      </c>
      <c r="H1927">
        <v>0</v>
      </c>
      <c r="I1927">
        <v>0</v>
      </c>
      <c r="J1927">
        <v>2</v>
      </c>
      <c r="K1927">
        <v>1</v>
      </c>
      <c r="L1927" t="s">
        <v>418</v>
      </c>
      <c r="M1927" t="s">
        <v>676</v>
      </c>
      <c r="N1927" t="s">
        <v>380</v>
      </c>
      <c r="O1927" t="s">
        <v>122</v>
      </c>
      <c r="P1927" t="s">
        <v>23</v>
      </c>
      <c r="Q1927" t="s">
        <v>24</v>
      </c>
    </row>
    <row r="1928" spans="1:17" x14ac:dyDescent="0.2">
      <c r="A1928" s="2">
        <v>35388</v>
      </c>
      <c r="B1928" t="s">
        <v>301</v>
      </c>
      <c r="C1928" t="s">
        <v>469</v>
      </c>
      <c r="D1928" t="s">
        <v>115</v>
      </c>
      <c r="E1928" t="s">
        <v>115</v>
      </c>
      <c r="F1928">
        <v>86</v>
      </c>
      <c r="G1928">
        <v>132</v>
      </c>
      <c r="H1928">
        <v>0</v>
      </c>
      <c r="I1928">
        <v>0</v>
      </c>
      <c r="J1928">
        <v>2</v>
      </c>
      <c r="K1928">
        <v>2</v>
      </c>
      <c r="L1928" t="s">
        <v>28</v>
      </c>
      <c r="M1928" t="s">
        <v>302</v>
      </c>
      <c r="N1928" t="s">
        <v>301</v>
      </c>
      <c r="O1928" t="s">
        <v>22</v>
      </c>
      <c r="P1928" t="s">
        <v>23</v>
      </c>
      <c r="Q1928" t="s">
        <v>30</v>
      </c>
    </row>
    <row r="1929" spans="1:17" x14ac:dyDescent="0.2">
      <c r="A1929" s="2">
        <v>35388</v>
      </c>
      <c r="B1929" t="s">
        <v>113</v>
      </c>
      <c r="C1929" t="s">
        <v>111</v>
      </c>
      <c r="D1929" t="s">
        <v>115</v>
      </c>
      <c r="E1929" t="s">
        <v>36</v>
      </c>
      <c r="F1929">
        <v>40</v>
      </c>
      <c r="G1929">
        <v>69</v>
      </c>
      <c r="H1929">
        <v>0</v>
      </c>
      <c r="I1929">
        <v>0</v>
      </c>
      <c r="J1929">
        <v>1</v>
      </c>
      <c r="K1929">
        <v>3</v>
      </c>
      <c r="L1929" t="s">
        <v>28</v>
      </c>
      <c r="M1929" t="s">
        <v>231</v>
      </c>
      <c r="N1929" t="s">
        <v>113</v>
      </c>
      <c r="O1929" t="s">
        <v>22</v>
      </c>
      <c r="P1929" t="s">
        <v>23</v>
      </c>
      <c r="Q1929" t="s">
        <v>41</v>
      </c>
    </row>
    <row r="1930" spans="1:17" x14ac:dyDescent="0.2">
      <c r="A1930" s="2">
        <v>35388</v>
      </c>
      <c r="B1930" t="s">
        <v>176</v>
      </c>
      <c r="C1930" t="s">
        <v>449</v>
      </c>
      <c r="D1930" t="s">
        <v>115</v>
      </c>
      <c r="E1930" t="s">
        <v>115</v>
      </c>
      <c r="F1930">
        <v>73</v>
      </c>
      <c r="G1930">
        <v>115</v>
      </c>
      <c r="H1930">
        <v>0</v>
      </c>
      <c r="I1930">
        <v>0</v>
      </c>
      <c r="J1930">
        <v>4</v>
      </c>
      <c r="K1930">
        <v>2</v>
      </c>
      <c r="L1930" t="s">
        <v>28</v>
      </c>
      <c r="M1930" t="s">
        <v>300</v>
      </c>
      <c r="N1930" t="s">
        <v>176</v>
      </c>
      <c r="O1930" t="s">
        <v>22</v>
      </c>
      <c r="P1930" t="s">
        <v>23</v>
      </c>
      <c r="Q1930" t="s">
        <v>24</v>
      </c>
    </row>
    <row r="1931" spans="1:17" x14ac:dyDescent="0.2">
      <c r="A1931" s="2">
        <v>35389</v>
      </c>
      <c r="B1931" t="s">
        <v>210</v>
      </c>
      <c r="C1931" t="s">
        <v>26</v>
      </c>
      <c r="D1931" t="s">
        <v>27</v>
      </c>
      <c r="E1931" t="s">
        <v>27</v>
      </c>
      <c r="F1931">
        <v>68</v>
      </c>
      <c r="G1931">
        <v>11</v>
      </c>
      <c r="H1931">
        <v>0</v>
      </c>
      <c r="I1931">
        <v>0</v>
      </c>
      <c r="J1931">
        <v>1</v>
      </c>
      <c r="K1931">
        <v>3</v>
      </c>
      <c r="L1931" t="s">
        <v>28</v>
      </c>
      <c r="M1931" t="s">
        <v>121</v>
      </c>
      <c r="N1931" t="s">
        <v>77</v>
      </c>
      <c r="O1931" t="s">
        <v>122</v>
      </c>
      <c r="P1931" t="s">
        <v>23</v>
      </c>
      <c r="Q1931" t="s">
        <v>41</v>
      </c>
    </row>
    <row r="1932" spans="1:17" x14ac:dyDescent="0.2">
      <c r="A1932" s="2">
        <v>35391</v>
      </c>
      <c r="B1932" t="s">
        <v>301</v>
      </c>
      <c r="C1932" t="s">
        <v>111</v>
      </c>
      <c r="D1932" t="s">
        <v>115</v>
      </c>
      <c r="E1932" t="s">
        <v>36</v>
      </c>
      <c r="F1932">
        <v>79</v>
      </c>
      <c r="G1932">
        <v>70</v>
      </c>
      <c r="H1932">
        <v>0</v>
      </c>
      <c r="I1932">
        <v>0</v>
      </c>
      <c r="J1932">
        <v>4</v>
      </c>
      <c r="K1932">
        <v>2</v>
      </c>
      <c r="L1932" t="s">
        <v>28</v>
      </c>
      <c r="M1932" t="s">
        <v>302</v>
      </c>
      <c r="N1932" t="s">
        <v>301</v>
      </c>
      <c r="O1932" t="s">
        <v>22</v>
      </c>
      <c r="P1932" t="s">
        <v>23</v>
      </c>
      <c r="Q1932" t="s">
        <v>24</v>
      </c>
    </row>
    <row r="1933" spans="1:17" x14ac:dyDescent="0.2">
      <c r="A1933" s="2">
        <v>35391</v>
      </c>
      <c r="B1933" t="s">
        <v>211</v>
      </c>
      <c r="C1933" t="s">
        <v>208</v>
      </c>
      <c r="D1933" t="s">
        <v>36</v>
      </c>
      <c r="E1933" t="s">
        <v>36</v>
      </c>
      <c r="F1933">
        <v>86</v>
      </c>
      <c r="G1933">
        <v>96</v>
      </c>
      <c r="H1933">
        <v>0</v>
      </c>
      <c r="I1933">
        <v>0</v>
      </c>
      <c r="J1933">
        <v>0</v>
      </c>
      <c r="K1933">
        <v>1</v>
      </c>
      <c r="L1933" t="s">
        <v>418</v>
      </c>
      <c r="M1933" t="s">
        <v>381</v>
      </c>
      <c r="N1933" t="s">
        <v>380</v>
      </c>
      <c r="O1933" t="s">
        <v>122</v>
      </c>
      <c r="P1933" t="s">
        <v>23</v>
      </c>
      <c r="Q1933" t="s">
        <v>41</v>
      </c>
    </row>
    <row r="1934" spans="1:17" x14ac:dyDescent="0.2">
      <c r="A1934" s="2">
        <v>35391</v>
      </c>
      <c r="B1934" t="s">
        <v>176</v>
      </c>
      <c r="C1934" t="s">
        <v>449</v>
      </c>
      <c r="D1934" t="s">
        <v>115</v>
      </c>
      <c r="E1934" t="s">
        <v>115</v>
      </c>
      <c r="F1934">
        <v>69</v>
      </c>
      <c r="G1934">
        <v>119</v>
      </c>
      <c r="H1934">
        <v>0</v>
      </c>
      <c r="I1934">
        <v>0</v>
      </c>
      <c r="J1934">
        <v>2</v>
      </c>
      <c r="K1934">
        <v>0</v>
      </c>
      <c r="L1934" t="s">
        <v>28</v>
      </c>
      <c r="M1934" t="s">
        <v>300</v>
      </c>
      <c r="N1934" t="s">
        <v>176</v>
      </c>
      <c r="O1934" t="s">
        <v>22</v>
      </c>
      <c r="P1934" t="s">
        <v>23</v>
      </c>
      <c r="Q1934" t="s">
        <v>24</v>
      </c>
    </row>
    <row r="1935" spans="1:17" x14ac:dyDescent="0.2">
      <c r="A1935" s="2">
        <v>35392</v>
      </c>
      <c r="B1935" t="s">
        <v>133</v>
      </c>
      <c r="C1935" t="s">
        <v>43</v>
      </c>
      <c r="D1935" t="s">
        <v>115</v>
      </c>
      <c r="E1935" t="s">
        <v>19</v>
      </c>
      <c r="F1935">
        <v>46</v>
      </c>
      <c r="G1935">
        <v>7</v>
      </c>
      <c r="H1935">
        <v>0</v>
      </c>
      <c r="I1935">
        <v>0</v>
      </c>
      <c r="J1935">
        <v>4</v>
      </c>
      <c r="K1935">
        <v>1</v>
      </c>
      <c r="L1935" t="s">
        <v>28</v>
      </c>
      <c r="M1935" t="s">
        <v>492</v>
      </c>
      <c r="N1935" t="s">
        <v>133</v>
      </c>
      <c r="O1935" t="s">
        <v>22</v>
      </c>
      <c r="P1935" t="s">
        <v>23</v>
      </c>
      <c r="Q1935" t="s">
        <v>24</v>
      </c>
    </row>
    <row r="1936" spans="1:17" x14ac:dyDescent="0.2">
      <c r="A1936" s="2">
        <v>35393</v>
      </c>
      <c r="B1936" t="s">
        <v>555</v>
      </c>
      <c r="C1936" t="s">
        <v>131</v>
      </c>
      <c r="D1936" t="s">
        <v>27</v>
      </c>
      <c r="E1936" t="s">
        <v>27</v>
      </c>
      <c r="F1936">
        <v>114</v>
      </c>
      <c r="G1936">
        <v>83</v>
      </c>
      <c r="H1936">
        <v>0</v>
      </c>
      <c r="I1936">
        <v>0</v>
      </c>
      <c r="J1936">
        <v>1</v>
      </c>
      <c r="K1936">
        <v>0</v>
      </c>
      <c r="L1936" t="s">
        <v>20</v>
      </c>
      <c r="M1936" t="s">
        <v>121</v>
      </c>
      <c r="N1936" t="s">
        <v>77</v>
      </c>
      <c r="O1936" t="s">
        <v>122</v>
      </c>
      <c r="P1936" t="s">
        <v>23</v>
      </c>
      <c r="Q1936" t="s">
        <v>24</v>
      </c>
    </row>
    <row r="1937" spans="1:17" x14ac:dyDescent="0.2">
      <c r="A1937" s="2">
        <v>35393</v>
      </c>
      <c r="B1937" t="s">
        <v>363</v>
      </c>
      <c r="C1937" t="s">
        <v>164</v>
      </c>
      <c r="D1937" t="s">
        <v>115</v>
      </c>
      <c r="E1937" t="s">
        <v>115</v>
      </c>
      <c r="F1937">
        <v>117</v>
      </c>
      <c r="G1937">
        <v>129</v>
      </c>
      <c r="H1937">
        <v>0</v>
      </c>
      <c r="I1937">
        <v>0</v>
      </c>
      <c r="J1937">
        <v>0</v>
      </c>
      <c r="K1937">
        <v>4</v>
      </c>
      <c r="L1937" t="s">
        <v>28</v>
      </c>
      <c r="M1937" t="s">
        <v>667</v>
      </c>
      <c r="N1937" t="s">
        <v>119</v>
      </c>
      <c r="O1937" t="s">
        <v>122</v>
      </c>
      <c r="P1937" t="s">
        <v>23</v>
      </c>
      <c r="Q1937" t="s">
        <v>41</v>
      </c>
    </row>
    <row r="1938" spans="1:17" x14ac:dyDescent="0.2">
      <c r="A1938" s="2">
        <v>35393</v>
      </c>
      <c r="B1938" t="s">
        <v>111</v>
      </c>
      <c r="C1938" t="s">
        <v>224</v>
      </c>
      <c r="D1938" t="s">
        <v>36</v>
      </c>
      <c r="E1938" t="s">
        <v>36</v>
      </c>
      <c r="F1938">
        <v>70</v>
      </c>
      <c r="G1938">
        <v>109</v>
      </c>
      <c r="H1938">
        <v>0</v>
      </c>
      <c r="I1938">
        <v>0</v>
      </c>
      <c r="J1938">
        <v>2</v>
      </c>
      <c r="K1938">
        <v>0</v>
      </c>
      <c r="L1938" t="s">
        <v>28</v>
      </c>
      <c r="M1938" t="s">
        <v>218</v>
      </c>
      <c r="N1938" t="s">
        <v>111</v>
      </c>
      <c r="O1938" t="s">
        <v>22</v>
      </c>
      <c r="P1938" t="s">
        <v>23</v>
      </c>
      <c r="Q1938" t="s">
        <v>24</v>
      </c>
    </row>
    <row r="1939" spans="1:17" x14ac:dyDescent="0.2">
      <c r="A1939" s="2">
        <v>35393</v>
      </c>
      <c r="B1939" t="s">
        <v>380</v>
      </c>
      <c r="C1939" t="s">
        <v>211</v>
      </c>
      <c r="D1939" t="s">
        <v>36</v>
      </c>
      <c r="E1939" t="s">
        <v>36</v>
      </c>
      <c r="F1939">
        <v>85</v>
      </c>
      <c r="G1939">
        <v>86</v>
      </c>
      <c r="H1939">
        <v>0</v>
      </c>
      <c r="I1939">
        <v>0</v>
      </c>
      <c r="J1939">
        <v>3</v>
      </c>
      <c r="K1939">
        <v>2</v>
      </c>
      <c r="L1939" t="s">
        <v>418</v>
      </c>
      <c r="M1939" t="s">
        <v>381</v>
      </c>
      <c r="N1939" t="s">
        <v>380</v>
      </c>
      <c r="O1939" t="s">
        <v>22</v>
      </c>
      <c r="P1939" t="s">
        <v>23</v>
      </c>
      <c r="Q1939" t="s">
        <v>24</v>
      </c>
    </row>
    <row r="1940" spans="1:17" x14ac:dyDescent="0.2">
      <c r="A1940" s="2">
        <v>35393</v>
      </c>
      <c r="B1940" t="s">
        <v>282</v>
      </c>
      <c r="C1940" t="s">
        <v>77</v>
      </c>
      <c r="D1940" t="s">
        <v>19</v>
      </c>
      <c r="E1940" t="s">
        <v>27</v>
      </c>
      <c r="F1940">
        <v>38</v>
      </c>
      <c r="G1940">
        <v>16</v>
      </c>
      <c r="H1940">
        <v>0</v>
      </c>
      <c r="I1940">
        <v>0</v>
      </c>
      <c r="J1940">
        <v>0</v>
      </c>
      <c r="K1940">
        <v>1</v>
      </c>
      <c r="L1940" t="s">
        <v>20</v>
      </c>
      <c r="M1940" t="s">
        <v>285</v>
      </c>
      <c r="N1940" t="s">
        <v>282</v>
      </c>
      <c r="O1940" t="s">
        <v>22</v>
      </c>
      <c r="P1940" t="s">
        <v>23</v>
      </c>
      <c r="Q1940" t="s">
        <v>41</v>
      </c>
    </row>
    <row r="1941" spans="1:17" x14ac:dyDescent="0.2">
      <c r="A1941" s="2">
        <v>35394</v>
      </c>
      <c r="B1941" t="s">
        <v>167</v>
      </c>
      <c r="C1941" t="s">
        <v>583</v>
      </c>
      <c r="D1941" t="s">
        <v>115</v>
      </c>
      <c r="E1941" t="s">
        <v>115</v>
      </c>
      <c r="F1941">
        <v>77</v>
      </c>
      <c r="G1941">
        <v>141</v>
      </c>
      <c r="H1941">
        <v>0</v>
      </c>
      <c r="I1941">
        <v>0</v>
      </c>
      <c r="J1941">
        <v>0</v>
      </c>
      <c r="K1941">
        <v>1</v>
      </c>
      <c r="L1941" t="s">
        <v>28</v>
      </c>
      <c r="M1941" t="s">
        <v>625</v>
      </c>
      <c r="N1941" t="s">
        <v>167</v>
      </c>
      <c r="O1941" t="s">
        <v>22</v>
      </c>
      <c r="P1941" t="s">
        <v>23</v>
      </c>
      <c r="Q1941" t="s">
        <v>41</v>
      </c>
    </row>
    <row r="1942" spans="1:17" x14ac:dyDescent="0.2">
      <c r="A1942" s="2">
        <v>35395</v>
      </c>
      <c r="B1942" t="s">
        <v>182</v>
      </c>
      <c r="C1942" t="s">
        <v>133</v>
      </c>
      <c r="D1942" t="s">
        <v>115</v>
      </c>
      <c r="E1942" t="s">
        <v>115</v>
      </c>
      <c r="F1942">
        <v>78</v>
      </c>
      <c r="G1942">
        <v>46</v>
      </c>
      <c r="H1942">
        <v>0</v>
      </c>
      <c r="I1942">
        <v>0</v>
      </c>
      <c r="J1942">
        <v>2</v>
      </c>
      <c r="K1942">
        <v>3</v>
      </c>
      <c r="L1942" t="s">
        <v>28</v>
      </c>
      <c r="M1942" t="s">
        <v>677</v>
      </c>
      <c r="N1942" t="s">
        <v>182</v>
      </c>
      <c r="O1942" t="s">
        <v>22</v>
      </c>
      <c r="P1942" t="s">
        <v>23</v>
      </c>
      <c r="Q1942" t="s">
        <v>41</v>
      </c>
    </row>
    <row r="1943" spans="1:17" x14ac:dyDescent="0.2">
      <c r="A1943" s="2">
        <v>35395</v>
      </c>
      <c r="B1943" t="s">
        <v>176</v>
      </c>
      <c r="C1943" t="s">
        <v>469</v>
      </c>
      <c r="D1943" t="s">
        <v>115</v>
      </c>
      <c r="E1943" t="s">
        <v>115</v>
      </c>
      <c r="F1943">
        <v>69</v>
      </c>
      <c r="G1943">
        <v>120</v>
      </c>
      <c r="H1943">
        <v>0</v>
      </c>
      <c r="I1943">
        <v>0</v>
      </c>
      <c r="J1943">
        <v>1</v>
      </c>
      <c r="K1943">
        <v>1</v>
      </c>
      <c r="L1943" t="s">
        <v>28</v>
      </c>
      <c r="M1943" t="s">
        <v>300</v>
      </c>
      <c r="N1943" t="s">
        <v>176</v>
      </c>
      <c r="O1943" t="s">
        <v>22</v>
      </c>
      <c r="P1943" t="s">
        <v>23</v>
      </c>
      <c r="Q1943" t="s">
        <v>30</v>
      </c>
    </row>
    <row r="1944" spans="1:17" x14ac:dyDescent="0.2">
      <c r="A1944" s="2">
        <v>35396</v>
      </c>
      <c r="B1944" t="s">
        <v>184</v>
      </c>
      <c r="C1944" t="s">
        <v>328</v>
      </c>
      <c r="D1944" t="s">
        <v>50</v>
      </c>
      <c r="E1944" t="s">
        <v>50</v>
      </c>
      <c r="F1944">
        <v>122</v>
      </c>
      <c r="G1944">
        <v>89</v>
      </c>
      <c r="H1944">
        <v>0</v>
      </c>
      <c r="I1944">
        <v>0</v>
      </c>
      <c r="J1944">
        <v>0</v>
      </c>
      <c r="K1944">
        <v>2</v>
      </c>
      <c r="L1944" t="s">
        <v>28</v>
      </c>
      <c r="M1944" t="s">
        <v>193</v>
      </c>
      <c r="N1944" t="s">
        <v>184</v>
      </c>
      <c r="O1944" t="s">
        <v>22</v>
      </c>
      <c r="P1944" t="s">
        <v>23</v>
      </c>
      <c r="Q1944" t="s">
        <v>41</v>
      </c>
    </row>
    <row r="1945" spans="1:17" x14ac:dyDescent="0.2">
      <c r="A1945" s="2">
        <v>35396</v>
      </c>
      <c r="B1945" t="s">
        <v>208</v>
      </c>
      <c r="C1945" t="s">
        <v>207</v>
      </c>
      <c r="D1945" t="s">
        <v>36</v>
      </c>
      <c r="E1945" t="s">
        <v>36</v>
      </c>
      <c r="F1945">
        <v>96</v>
      </c>
      <c r="G1945">
        <v>106</v>
      </c>
      <c r="H1945">
        <v>0</v>
      </c>
      <c r="I1945">
        <v>0</v>
      </c>
      <c r="J1945">
        <v>2</v>
      </c>
      <c r="K1945">
        <v>0</v>
      </c>
      <c r="L1945" t="s">
        <v>418</v>
      </c>
      <c r="M1945" t="s">
        <v>381</v>
      </c>
      <c r="N1945" t="s">
        <v>380</v>
      </c>
      <c r="O1945" t="s">
        <v>122</v>
      </c>
      <c r="P1945" t="s">
        <v>23</v>
      </c>
      <c r="Q1945" t="s">
        <v>24</v>
      </c>
    </row>
    <row r="1946" spans="1:17" x14ac:dyDescent="0.2">
      <c r="A1946" s="2">
        <v>35397</v>
      </c>
      <c r="B1946" t="s">
        <v>176</v>
      </c>
      <c r="C1946" t="s">
        <v>469</v>
      </c>
      <c r="D1946" t="s">
        <v>115</v>
      </c>
      <c r="E1946" t="s">
        <v>115</v>
      </c>
      <c r="F1946">
        <v>69</v>
      </c>
      <c r="G1946">
        <v>120</v>
      </c>
      <c r="H1946">
        <v>0</v>
      </c>
      <c r="I1946">
        <v>0</v>
      </c>
      <c r="J1946">
        <v>1</v>
      </c>
      <c r="K1946">
        <v>0</v>
      </c>
      <c r="L1946" t="s">
        <v>28</v>
      </c>
      <c r="M1946" t="s">
        <v>300</v>
      </c>
      <c r="N1946" t="s">
        <v>176</v>
      </c>
      <c r="O1946" t="s">
        <v>22</v>
      </c>
      <c r="P1946" t="s">
        <v>23</v>
      </c>
      <c r="Q1946" t="s">
        <v>24</v>
      </c>
    </row>
    <row r="1947" spans="1:17" x14ac:dyDescent="0.2">
      <c r="A1947" s="2">
        <v>35398</v>
      </c>
      <c r="B1947" t="s">
        <v>113</v>
      </c>
      <c r="C1947" t="s">
        <v>363</v>
      </c>
      <c r="D1947" t="s">
        <v>115</v>
      </c>
      <c r="E1947" t="s">
        <v>115</v>
      </c>
      <c r="F1947">
        <v>40</v>
      </c>
      <c r="G1947">
        <v>117</v>
      </c>
      <c r="H1947">
        <v>0</v>
      </c>
      <c r="I1947">
        <v>0</v>
      </c>
      <c r="J1947">
        <v>4</v>
      </c>
      <c r="K1947">
        <v>1</v>
      </c>
      <c r="L1947" t="s">
        <v>28</v>
      </c>
      <c r="M1947" t="s">
        <v>116</v>
      </c>
      <c r="N1947" t="s">
        <v>113</v>
      </c>
      <c r="O1947" t="s">
        <v>22</v>
      </c>
      <c r="P1947" t="s">
        <v>23</v>
      </c>
      <c r="Q1947" t="s">
        <v>24</v>
      </c>
    </row>
    <row r="1948" spans="1:17" x14ac:dyDescent="0.2">
      <c r="A1948" s="2">
        <v>35398</v>
      </c>
      <c r="B1948" t="s">
        <v>380</v>
      </c>
      <c r="C1948" t="s">
        <v>207</v>
      </c>
      <c r="D1948" t="s">
        <v>36</v>
      </c>
      <c r="E1948" t="s">
        <v>36</v>
      </c>
      <c r="F1948">
        <v>85</v>
      </c>
      <c r="G1948">
        <v>106</v>
      </c>
      <c r="H1948">
        <v>0</v>
      </c>
      <c r="I1948">
        <v>0</v>
      </c>
      <c r="J1948">
        <v>1</v>
      </c>
      <c r="K1948">
        <v>1</v>
      </c>
      <c r="L1948" t="s">
        <v>28</v>
      </c>
      <c r="M1948" t="s">
        <v>381</v>
      </c>
      <c r="N1948" t="s">
        <v>380</v>
      </c>
      <c r="O1948" t="s">
        <v>22</v>
      </c>
      <c r="P1948" t="s">
        <v>59</v>
      </c>
      <c r="Q1948" t="s">
        <v>24</v>
      </c>
    </row>
    <row r="1949" spans="1:17" x14ac:dyDescent="0.2">
      <c r="A1949" s="2">
        <v>35400</v>
      </c>
      <c r="B1949" t="s">
        <v>131</v>
      </c>
      <c r="C1949" t="s">
        <v>77</v>
      </c>
      <c r="D1949" t="s">
        <v>27</v>
      </c>
      <c r="E1949" t="s">
        <v>27</v>
      </c>
      <c r="F1949">
        <v>83</v>
      </c>
      <c r="G1949">
        <v>16</v>
      </c>
      <c r="H1949">
        <v>0</v>
      </c>
      <c r="I1949">
        <v>0</v>
      </c>
      <c r="J1949">
        <v>2</v>
      </c>
      <c r="K1949">
        <v>1</v>
      </c>
      <c r="L1949" t="s">
        <v>20</v>
      </c>
      <c r="M1949" t="s">
        <v>637</v>
      </c>
      <c r="N1949" t="s">
        <v>131</v>
      </c>
      <c r="O1949" t="s">
        <v>22</v>
      </c>
      <c r="P1949" t="s">
        <v>23</v>
      </c>
      <c r="Q1949" t="s">
        <v>24</v>
      </c>
    </row>
    <row r="1950" spans="1:17" x14ac:dyDescent="0.2">
      <c r="A1950" s="2">
        <v>35400</v>
      </c>
      <c r="B1950" t="s">
        <v>210</v>
      </c>
      <c r="C1950" t="s">
        <v>454</v>
      </c>
      <c r="D1950" t="s">
        <v>27</v>
      </c>
      <c r="E1950" t="s">
        <v>27</v>
      </c>
      <c r="F1950">
        <v>68</v>
      </c>
      <c r="G1950">
        <v>63</v>
      </c>
      <c r="H1950">
        <v>0</v>
      </c>
      <c r="I1950">
        <v>0</v>
      </c>
      <c r="J1950">
        <v>3</v>
      </c>
      <c r="K1950">
        <v>0</v>
      </c>
      <c r="L1950" t="s">
        <v>20</v>
      </c>
      <c r="M1950" t="s">
        <v>557</v>
      </c>
      <c r="N1950" t="s">
        <v>210</v>
      </c>
      <c r="O1950" t="s">
        <v>22</v>
      </c>
      <c r="P1950" t="s">
        <v>23</v>
      </c>
      <c r="Q1950" t="s">
        <v>24</v>
      </c>
    </row>
    <row r="1951" spans="1:17" x14ac:dyDescent="0.2">
      <c r="A1951" s="2">
        <v>35403</v>
      </c>
      <c r="B1951" t="s">
        <v>363</v>
      </c>
      <c r="C1951" t="s">
        <v>301</v>
      </c>
      <c r="D1951" t="s">
        <v>115</v>
      </c>
      <c r="E1951" t="s">
        <v>115</v>
      </c>
      <c r="F1951">
        <v>117</v>
      </c>
      <c r="G1951">
        <v>79</v>
      </c>
      <c r="H1951">
        <v>0</v>
      </c>
      <c r="I1951">
        <v>0</v>
      </c>
      <c r="J1951">
        <v>2</v>
      </c>
      <c r="K1951">
        <v>2</v>
      </c>
      <c r="L1951" t="s">
        <v>678</v>
      </c>
      <c r="M1951" t="s">
        <v>300</v>
      </c>
      <c r="N1951" t="s">
        <v>176</v>
      </c>
      <c r="O1951" t="s">
        <v>122</v>
      </c>
      <c r="P1951" t="s">
        <v>23</v>
      </c>
      <c r="Q1951" t="s">
        <v>30</v>
      </c>
    </row>
    <row r="1952" spans="1:17" x14ac:dyDescent="0.2">
      <c r="A1952" s="2">
        <v>35403</v>
      </c>
      <c r="B1952" t="s">
        <v>176</v>
      </c>
      <c r="C1952" t="s">
        <v>133</v>
      </c>
      <c r="D1952" t="s">
        <v>115</v>
      </c>
      <c r="E1952" t="s">
        <v>115</v>
      </c>
      <c r="F1952">
        <v>69</v>
      </c>
      <c r="G1952">
        <v>46</v>
      </c>
      <c r="H1952">
        <v>0</v>
      </c>
      <c r="I1952">
        <v>0</v>
      </c>
      <c r="J1952">
        <v>1</v>
      </c>
      <c r="K1952">
        <v>1</v>
      </c>
      <c r="L1952" t="s">
        <v>678</v>
      </c>
      <c r="M1952" t="s">
        <v>300</v>
      </c>
      <c r="N1952" t="s">
        <v>176</v>
      </c>
      <c r="O1952" t="s">
        <v>22</v>
      </c>
      <c r="P1952" t="s">
        <v>23</v>
      </c>
      <c r="Q1952" t="s">
        <v>30</v>
      </c>
    </row>
    <row r="1953" spans="1:17" x14ac:dyDescent="0.2">
      <c r="A1953" s="2">
        <v>35404</v>
      </c>
      <c r="B1953" t="s">
        <v>167</v>
      </c>
      <c r="C1953" t="s">
        <v>164</v>
      </c>
      <c r="D1953" t="s">
        <v>115</v>
      </c>
      <c r="E1953" t="s">
        <v>115</v>
      </c>
      <c r="F1953">
        <v>77</v>
      </c>
      <c r="G1953">
        <v>129</v>
      </c>
      <c r="H1953">
        <v>0</v>
      </c>
      <c r="I1953">
        <v>0</v>
      </c>
      <c r="J1953">
        <v>1</v>
      </c>
      <c r="K1953">
        <v>2</v>
      </c>
      <c r="L1953" t="s">
        <v>678</v>
      </c>
      <c r="M1953" t="s">
        <v>246</v>
      </c>
      <c r="N1953" t="s">
        <v>176</v>
      </c>
      <c r="O1953" t="s">
        <v>122</v>
      </c>
      <c r="P1953" t="s">
        <v>23</v>
      </c>
      <c r="Q1953" t="s">
        <v>41</v>
      </c>
    </row>
    <row r="1954" spans="1:17" x14ac:dyDescent="0.2">
      <c r="A1954" s="2">
        <v>35404</v>
      </c>
      <c r="B1954" t="s">
        <v>464</v>
      </c>
      <c r="C1954" t="s">
        <v>345</v>
      </c>
      <c r="D1954" t="s">
        <v>115</v>
      </c>
      <c r="E1954" t="s">
        <v>50</v>
      </c>
      <c r="F1954">
        <v>99</v>
      </c>
      <c r="G1954">
        <v>95</v>
      </c>
      <c r="H1954">
        <v>0</v>
      </c>
      <c r="I1954">
        <v>0</v>
      </c>
      <c r="J1954">
        <v>4</v>
      </c>
      <c r="K1954">
        <v>2</v>
      </c>
      <c r="L1954" t="s">
        <v>28</v>
      </c>
      <c r="M1954" t="s">
        <v>465</v>
      </c>
      <c r="N1954" t="s">
        <v>464</v>
      </c>
      <c r="O1954" t="s">
        <v>22</v>
      </c>
      <c r="P1954" t="s">
        <v>23</v>
      </c>
      <c r="Q1954" t="s">
        <v>24</v>
      </c>
    </row>
    <row r="1955" spans="1:17" x14ac:dyDescent="0.2">
      <c r="A1955" s="2">
        <v>35404</v>
      </c>
      <c r="B1955" t="s">
        <v>113</v>
      </c>
      <c r="C1955" t="s">
        <v>114</v>
      </c>
      <c r="D1955" t="s">
        <v>115</v>
      </c>
      <c r="E1955" t="s">
        <v>115</v>
      </c>
      <c r="F1955">
        <v>40</v>
      </c>
      <c r="G1955">
        <v>57</v>
      </c>
      <c r="H1955">
        <v>0</v>
      </c>
      <c r="I1955">
        <v>0</v>
      </c>
      <c r="J1955">
        <v>6</v>
      </c>
      <c r="K1955">
        <v>0</v>
      </c>
      <c r="L1955" t="s">
        <v>678</v>
      </c>
      <c r="M1955" t="s">
        <v>246</v>
      </c>
      <c r="N1955" t="s">
        <v>176</v>
      </c>
      <c r="O1955" t="s">
        <v>122</v>
      </c>
      <c r="P1955" t="s">
        <v>23</v>
      </c>
      <c r="Q1955" t="s">
        <v>24</v>
      </c>
    </row>
    <row r="1956" spans="1:17" x14ac:dyDescent="0.2">
      <c r="A1956" s="2">
        <v>35405</v>
      </c>
      <c r="B1956" t="s">
        <v>182</v>
      </c>
      <c r="C1956" t="s">
        <v>449</v>
      </c>
      <c r="D1956" t="s">
        <v>115</v>
      </c>
      <c r="E1956" t="s">
        <v>115</v>
      </c>
      <c r="F1956">
        <v>78</v>
      </c>
      <c r="G1956">
        <v>119</v>
      </c>
      <c r="H1956">
        <v>0</v>
      </c>
      <c r="I1956">
        <v>0</v>
      </c>
      <c r="J1956">
        <v>0</v>
      </c>
      <c r="K1956">
        <v>2</v>
      </c>
      <c r="L1956" t="s">
        <v>678</v>
      </c>
      <c r="M1956" t="s">
        <v>178</v>
      </c>
      <c r="N1956" t="s">
        <v>176</v>
      </c>
      <c r="O1956" t="s">
        <v>122</v>
      </c>
      <c r="P1956" t="s">
        <v>23</v>
      </c>
      <c r="Q1956" t="s">
        <v>41</v>
      </c>
    </row>
    <row r="1957" spans="1:17" x14ac:dyDescent="0.2">
      <c r="A1957" s="2">
        <v>35405</v>
      </c>
      <c r="B1957" t="s">
        <v>143</v>
      </c>
      <c r="C1957" t="s">
        <v>469</v>
      </c>
      <c r="D1957" t="s">
        <v>115</v>
      </c>
      <c r="E1957" t="s">
        <v>115</v>
      </c>
      <c r="F1957">
        <v>22</v>
      </c>
      <c r="G1957">
        <v>120</v>
      </c>
      <c r="H1957">
        <v>0</v>
      </c>
      <c r="I1957">
        <v>0</v>
      </c>
      <c r="J1957">
        <v>2</v>
      </c>
      <c r="K1957">
        <v>1</v>
      </c>
      <c r="L1957" t="s">
        <v>678</v>
      </c>
      <c r="M1957" t="s">
        <v>178</v>
      </c>
      <c r="N1957" t="s">
        <v>176</v>
      </c>
      <c r="O1957" t="s">
        <v>122</v>
      </c>
      <c r="P1957" t="s">
        <v>23</v>
      </c>
      <c r="Q1957" t="s">
        <v>24</v>
      </c>
    </row>
    <row r="1958" spans="1:17" x14ac:dyDescent="0.2">
      <c r="A1958" s="2">
        <v>35406</v>
      </c>
      <c r="B1958" t="s">
        <v>133</v>
      </c>
      <c r="C1958" t="s">
        <v>363</v>
      </c>
      <c r="D1958" t="s">
        <v>115</v>
      </c>
      <c r="E1958" t="s">
        <v>115</v>
      </c>
      <c r="F1958">
        <v>46</v>
      </c>
      <c r="G1958">
        <v>117</v>
      </c>
      <c r="H1958">
        <v>0</v>
      </c>
      <c r="I1958">
        <v>0</v>
      </c>
      <c r="J1958">
        <v>4</v>
      </c>
      <c r="K1958">
        <v>2</v>
      </c>
      <c r="L1958" t="s">
        <v>678</v>
      </c>
      <c r="M1958" t="s">
        <v>300</v>
      </c>
      <c r="N1958" t="s">
        <v>176</v>
      </c>
      <c r="O1958" t="s">
        <v>122</v>
      </c>
      <c r="P1958" t="s">
        <v>23</v>
      </c>
      <c r="Q1958" t="s">
        <v>24</v>
      </c>
    </row>
    <row r="1959" spans="1:17" x14ac:dyDescent="0.2">
      <c r="A1959" s="2">
        <v>35406</v>
      </c>
      <c r="B1959" t="s">
        <v>176</v>
      </c>
      <c r="C1959" t="s">
        <v>301</v>
      </c>
      <c r="D1959" t="s">
        <v>115</v>
      </c>
      <c r="E1959" t="s">
        <v>115</v>
      </c>
      <c r="F1959">
        <v>69</v>
      </c>
      <c r="G1959">
        <v>79</v>
      </c>
      <c r="H1959">
        <v>0</v>
      </c>
      <c r="I1959">
        <v>0</v>
      </c>
      <c r="J1959">
        <v>3</v>
      </c>
      <c r="K1959">
        <v>2</v>
      </c>
      <c r="L1959" t="s">
        <v>678</v>
      </c>
      <c r="M1959" t="s">
        <v>300</v>
      </c>
      <c r="N1959" t="s">
        <v>176</v>
      </c>
      <c r="O1959" t="s">
        <v>22</v>
      </c>
      <c r="P1959" t="s">
        <v>23</v>
      </c>
      <c r="Q1959" t="s">
        <v>24</v>
      </c>
    </row>
    <row r="1960" spans="1:17" x14ac:dyDescent="0.2">
      <c r="A1960" s="2">
        <v>35407</v>
      </c>
      <c r="B1960" t="s">
        <v>555</v>
      </c>
      <c r="C1960" t="s">
        <v>282</v>
      </c>
      <c r="D1960" t="s">
        <v>27</v>
      </c>
      <c r="E1960" t="s">
        <v>19</v>
      </c>
      <c r="F1960">
        <v>114</v>
      </c>
      <c r="G1960">
        <v>38</v>
      </c>
      <c r="H1960">
        <v>0</v>
      </c>
      <c r="I1960">
        <v>0</v>
      </c>
      <c r="J1960">
        <v>2</v>
      </c>
      <c r="K1960">
        <v>1</v>
      </c>
      <c r="L1960" t="s">
        <v>20</v>
      </c>
      <c r="M1960" t="s">
        <v>121</v>
      </c>
      <c r="N1960" t="s">
        <v>77</v>
      </c>
      <c r="O1960" t="s">
        <v>122</v>
      </c>
      <c r="P1960" t="s">
        <v>23</v>
      </c>
      <c r="Q1960" t="s">
        <v>24</v>
      </c>
    </row>
    <row r="1961" spans="1:17" x14ac:dyDescent="0.2">
      <c r="A1961" s="2">
        <v>35407</v>
      </c>
      <c r="B1961" t="s">
        <v>464</v>
      </c>
      <c r="C1961" t="s">
        <v>345</v>
      </c>
      <c r="D1961" t="s">
        <v>115</v>
      </c>
      <c r="E1961" t="s">
        <v>50</v>
      </c>
      <c r="F1961">
        <v>99</v>
      </c>
      <c r="G1961">
        <v>95</v>
      </c>
      <c r="H1961">
        <v>0</v>
      </c>
      <c r="I1961">
        <v>0</v>
      </c>
      <c r="J1961">
        <v>3</v>
      </c>
      <c r="K1961">
        <v>2</v>
      </c>
      <c r="L1961" t="s">
        <v>28</v>
      </c>
      <c r="M1961" t="s">
        <v>465</v>
      </c>
      <c r="N1961" t="s">
        <v>464</v>
      </c>
      <c r="O1961" t="s">
        <v>22</v>
      </c>
      <c r="P1961" t="s">
        <v>23</v>
      </c>
      <c r="Q1961" t="s">
        <v>24</v>
      </c>
    </row>
    <row r="1962" spans="1:17" x14ac:dyDescent="0.2">
      <c r="A1962" s="2">
        <v>35407</v>
      </c>
      <c r="B1962" t="s">
        <v>113</v>
      </c>
      <c r="C1962" t="s">
        <v>164</v>
      </c>
      <c r="D1962" t="s">
        <v>115</v>
      </c>
      <c r="E1962" t="s">
        <v>115</v>
      </c>
      <c r="F1962">
        <v>40</v>
      </c>
      <c r="G1962">
        <v>129</v>
      </c>
      <c r="H1962">
        <v>0</v>
      </c>
      <c r="I1962">
        <v>0</v>
      </c>
      <c r="J1962">
        <v>1</v>
      </c>
      <c r="K1962">
        <v>0</v>
      </c>
      <c r="L1962" t="s">
        <v>678</v>
      </c>
      <c r="M1962" t="s">
        <v>246</v>
      </c>
      <c r="N1962" t="s">
        <v>176</v>
      </c>
      <c r="O1962" t="s">
        <v>122</v>
      </c>
      <c r="P1962" t="s">
        <v>23</v>
      </c>
      <c r="Q1962" t="s">
        <v>24</v>
      </c>
    </row>
    <row r="1963" spans="1:17" x14ac:dyDescent="0.2">
      <c r="A1963" s="2">
        <v>35407</v>
      </c>
      <c r="B1963" t="s">
        <v>114</v>
      </c>
      <c r="C1963" t="s">
        <v>167</v>
      </c>
      <c r="D1963" t="s">
        <v>115</v>
      </c>
      <c r="E1963" t="s">
        <v>115</v>
      </c>
      <c r="F1963">
        <v>57</v>
      </c>
      <c r="G1963">
        <v>77</v>
      </c>
      <c r="H1963">
        <v>0</v>
      </c>
      <c r="I1963">
        <v>0</v>
      </c>
      <c r="J1963">
        <v>1</v>
      </c>
      <c r="K1963">
        <v>3</v>
      </c>
      <c r="L1963" t="s">
        <v>678</v>
      </c>
      <c r="M1963" t="s">
        <v>246</v>
      </c>
      <c r="N1963" t="s">
        <v>176</v>
      </c>
      <c r="O1963" t="s">
        <v>122</v>
      </c>
      <c r="P1963" t="s">
        <v>23</v>
      </c>
      <c r="Q1963" t="s">
        <v>41</v>
      </c>
    </row>
    <row r="1964" spans="1:17" x14ac:dyDescent="0.2">
      <c r="A1964" s="2">
        <v>35408</v>
      </c>
      <c r="B1964" t="s">
        <v>143</v>
      </c>
      <c r="C1964" t="s">
        <v>449</v>
      </c>
      <c r="D1964" t="s">
        <v>115</v>
      </c>
      <c r="E1964" t="s">
        <v>115</v>
      </c>
      <c r="F1964">
        <v>22</v>
      </c>
      <c r="G1964">
        <v>119</v>
      </c>
      <c r="H1964">
        <v>0</v>
      </c>
      <c r="I1964">
        <v>0</v>
      </c>
      <c r="J1964">
        <v>4</v>
      </c>
      <c r="K1964">
        <v>0</v>
      </c>
      <c r="L1964" t="s">
        <v>678</v>
      </c>
      <c r="M1964" t="s">
        <v>178</v>
      </c>
      <c r="N1964" t="s">
        <v>176</v>
      </c>
      <c r="O1964" t="s">
        <v>122</v>
      </c>
      <c r="P1964" t="s">
        <v>23</v>
      </c>
      <c r="Q1964" t="s">
        <v>24</v>
      </c>
    </row>
    <row r="1965" spans="1:17" x14ac:dyDescent="0.2">
      <c r="A1965" s="2">
        <v>35408</v>
      </c>
      <c r="B1965" t="s">
        <v>469</v>
      </c>
      <c r="C1965" t="s">
        <v>182</v>
      </c>
      <c r="D1965" t="s">
        <v>115</v>
      </c>
      <c r="E1965" t="s">
        <v>115</v>
      </c>
      <c r="F1965">
        <v>120</v>
      </c>
      <c r="G1965">
        <v>78</v>
      </c>
      <c r="H1965">
        <v>0</v>
      </c>
      <c r="I1965">
        <v>0</v>
      </c>
      <c r="J1965">
        <v>0</v>
      </c>
      <c r="K1965">
        <v>3</v>
      </c>
      <c r="L1965" t="s">
        <v>678</v>
      </c>
      <c r="M1965" t="s">
        <v>178</v>
      </c>
      <c r="N1965" t="s">
        <v>176</v>
      </c>
      <c r="O1965" t="s">
        <v>122</v>
      </c>
      <c r="P1965" t="s">
        <v>23</v>
      </c>
      <c r="Q1965" t="s">
        <v>41</v>
      </c>
    </row>
    <row r="1966" spans="1:17" x14ac:dyDescent="0.2">
      <c r="A1966" s="2">
        <v>35409</v>
      </c>
      <c r="B1966" t="s">
        <v>301</v>
      </c>
      <c r="C1966" t="s">
        <v>133</v>
      </c>
      <c r="D1966" t="s">
        <v>115</v>
      </c>
      <c r="E1966" t="s">
        <v>115</v>
      </c>
      <c r="F1966">
        <v>79</v>
      </c>
      <c r="G1966">
        <v>46</v>
      </c>
      <c r="H1966">
        <v>0</v>
      </c>
      <c r="I1966">
        <v>0</v>
      </c>
      <c r="J1966">
        <v>2</v>
      </c>
      <c r="K1966">
        <v>0</v>
      </c>
      <c r="L1966" t="s">
        <v>678</v>
      </c>
      <c r="M1966" t="s">
        <v>300</v>
      </c>
      <c r="N1966" t="s">
        <v>176</v>
      </c>
      <c r="O1966" t="s">
        <v>122</v>
      </c>
      <c r="P1966" t="s">
        <v>23</v>
      </c>
      <c r="Q1966" t="s">
        <v>24</v>
      </c>
    </row>
    <row r="1967" spans="1:17" x14ac:dyDescent="0.2">
      <c r="A1967" s="2">
        <v>35409</v>
      </c>
      <c r="B1967" t="s">
        <v>176</v>
      </c>
      <c r="C1967" t="s">
        <v>363</v>
      </c>
      <c r="D1967" t="s">
        <v>115</v>
      </c>
      <c r="E1967" t="s">
        <v>115</v>
      </c>
      <c r="F1967">
        <v>69</v>
      </c>
      <c r="G1967">
        <v>117</v>
      </c>
      <c r="H1967">
        <v>0</v>
      </c>
      <c r="I1967">
        <v>0</v>
      </c>
      <c r="J1967">
        <v>2</v>
      </c>
      <c r="K1967">
        <v>0</v>
      </c>
      <c r="L1967" t="s">
        <v>678</v>
      </c>
      <c r="M1967" t="s">
        <v>300</v>
      </c>
      <c r="N1967" t="s">
        <v>176</v>
      </c>
      <c r="O1967" t="s">
        <v>22</v>
      </c>
      <c r="P1967" t="s">
        <v>23</v>
      </c>
      <c r="Q1967" t="s">
        <v>24</v>
      </c>
    </row>
    <row r="1968" spans="1:17" x14ac:dyDescent="0.2">
      <c r="A1968" s="2">
        <v>35410</v>
      </c>
      <c r="B1968" t="s">
        <v>293</v>
      </c>
      <c r="C1968" t="s">
        <v>135</v>
      </c>
      <c r="D1968" t="s">
        <v>50</v>
      </c>
      <c r="E1968" t="s">
        <v>36</v>
      </c>
      <c r="F1968">
        <v>4</v>
      </c>
      <c r="G1968">
        <v>58</v>
      </c>
      <c r="H1968">
        <v>0</v>
      </c>
      <c r="I1968">
        <v>0</v>
      </c>
      <c r="J1968">
        <v>2</v>
      </c>
      <c r="K1968">
        <v>1</v>
      </c>
      <c r="L1968" t="s">
        <v>679</v>
      </c>
      <c r="M1968" t="s">
        <v>112</v>
      </c>
      <c r="N1968" t="s">
        <v>110</v>
      </c>
      <c r="O1968" t="s">
        <v>122</v>
      </c>
      <c r="P1968" t="s">
        <v>23</v>
      </c>
      <c r="Q1968" t="s">
        <v>24</v>
      </c>
    </row>
    <row r="1969" spans="1:17" x14ac:dyDescent="0.2">
      <c r="A1969" s="2">
        <v>35410</v>
      </c>
      <c r="B1969" t="s">
        <v>164</v>
      </c>
      <c r="C1969" t="s">
        <v>114</v>
      </c>
      <c r="D1969" t="s">
        <v>115</v>
      </c>
      <c r="E1969" t="s">
        <v>115</v>
      </c>
      <c r="F1969">
        <v>129</v>
      </c>
      <c r="G1969">
        <v>57</v>
      </c>
      <c r="H1969">
        <v>0</v>
      </c>
      <c r="I1969">
        <v>0</v>
      </c>
      <c r="J1969">
        <v>4</v>
      </c>
      <c r="K1969">
        <v>1</v>
      </c>
      <c r="L1969" t="s">
        <v>678</v>
      </c>
      <c r="M1969" t="s">
        <v>246</v>
      </c>
      <c r="N1969" t="s">
        <v>176</v>
      </c>
      <c r="O1969" t="s">
        <v>122</v>
      </c>
      <c r="P1969" t="s">
        <v>23</v>
      </c>
      <c r="Q1969" t="s">
        <v>24</v>
      </c>
    </row>
    <row r="1970" spans="1:17" x14ac:dyDescent="0.2">
      <c r="A1970" s="2">
        <v>35410</v>
      </c>
      <c r="B1970" t="s">
        <v>110</v>
      </c>
      <c r="C1970" t="s">
        <v>274</v>
      </c>
      <c r="D1970" t="s">
        <v>36</v>
      </c>
      <c r="E1970" t="s">
        <v>50</v>
      </c>
      <c r="F1970">
        <v>27</v>
      </c>
      <c r="G1970">
        <v>24</v>
      </c>
      <c r="H1970">
        <v>0</v>
      </c>
      <c r="I1970">
        <v>0</v>
      </c>
      <c r="J1970">
        <v>2</v>
      </c>
      <c r="K1970">
        <v>2</v>
      </c>
      <c r="L1970" t="s">
        <v>679</v>
      </c>
      <c r="M1970" t="s">
        <v>112</v>
      </c>
      <c r="N1970" t="s">
        <v>110</v>
      </c>
      <c r="O1970" t="s">
        <v>22</v>
      </c>
      <c r="P1970" t="s">
        <v>59</v>
      </c>
      <c r="Q1970" t="s">
        <v>41</v>
      </c>
    </row>
    <row r="1971" spans="1:17" x14ac:dyDescent="0.2">
      <c r="A1971" s="2">
        <v>35410</v>
      </c>
      <c r="B1971" t="s">
        <v>113</v>
      </c>
      <c r="C1971" t="s">
        <v>167</v>
      </c>
      <c r="D1971" t="s">
        <v>115</v>
      </c>
      <c r="E1971" t="s">
        <v>115</v>
      </c>
      <c r="F1971">
        <v>40</v>
      </c>
      <c r="G1971">
        <v>77</v>
      </c>
      <c r="H1971">
        <v>0</v>
      </c>
      <c r="I1971">
        <v>0</v>
      </c>
      <c r="J1971">
        <v>0</v>
      </c>
      <c r="K1971">
        <v>3</v>
      </c>
      <c r="L1971" t="s">
        <v>678</v>
      </c>
      <c r="M1971" t="s">
        <v>246</v>
      </c>
      <c r="N1971" t="s">
        <v>176</v>
      </c>
      <c r="O1971" t="s">
        <v>122</v>
      </c>
      <c r="P1971" t="s">
        <v>23</v>
      </c>
      <c r="Q1971" t="s">
        <v>41</v>
      </c>
    </row>
    <row r="1972" spans="1:17" x14ac:dyDescent="0.2">
      <c r="A1972" s="2">
        <v>35411</v>
      </c>
      <c r="B1972" t="s">
        <v>274</v>
      </c>
      <c r="C1972" t="s">
        <v>293</v>
      </c>
      <c r="D1972" t="s">
        <v>50</v>
      </c>
      <c r="E1972" t="s">
        <v>50</v>
      </c>
      <c r="F1972">
        <v>24</v>
      </c>
      <c r="G1972">
        <v>4</v>
      </c>
      <c r="H1972">
        <v>0</v>
      </c>
      <c r="I1972">
        <v>0</v>
      </c>
      <c r="J1972">
        <v>1</v>
      </c>
      <c r="K1972">
        <v>1</v>
      </c>
      <c r="L1972" t="s">
        <v>679</v>
      </c>
      <c r="M1972" t="s">
        <v>112</v>
      </c>
      <c r="N1972" t="s">
        <v>110</v>
      </c>
      <c r="O1972" t="s">
        <v>122</v>
      </c>
      <c r="P1972" t="s">
        <v>59</v>
      </c>
      <c r="Q1972" t="s">
        <v>24</v>
      </c>
    </row>
    <row r="1973" spans="1:17" x14ac:dyDescent="0.2">
      <c r="A1973" s="2">
        <v>35411</v>
      </c>
      <c r="B1973" t="s">
        <v>143</v>
      </c>
      <c r="C1973" t="s">
        <v>182</v>
      </c>
      <c r="D1973" t="s">
        <v>115</v>
      </c>
      <c r="E1973" t="s">
        <v>115</v>
      </c>
      <c r="F1973">
        <v>22</v>
      </c>
      <c r="G1973">
        <v>78</v>
      </c>
      <c r="H1973">
        <v>0</v>
      </c>
      <c r="I1973">
        <v>0</v>
      </c>
      <c r="J1973">
        <v>1</v>
      </c>
      <c r="K1973">
        <v>0</v>
      </c>
      <c r="L1973" t="s">
        <v>678</v>
      </c>
      <c r="M1973" t="s">
        <v>178</v>
      </c>
      <c r="N1973" t="s">
        <v>176</v>
      </c>
      <c r="O1973" t="s">
        <v>122</v>
      </c>
      <c r="P1973" t="s">
        <v>23</v>
      </c>
      <c r="Q1973" t="s">
        <v>24</v>
      </c>
    </row>
    <row r="1974" spans="1:17" x14ac:dyDescent="0.2">
      <c r="A1974" s="2">
        <v>35411</v>
      </c>
      <c r="B1974" t="s">
        <v>110</v>
      </c>
      <c r="C1974" t="s">
        <v>135</v>
      </c>
      <c r="D1974" t="s">
        <v>36</v>
      </c>
      <c r="E1974" t="s">
        <v>36</v>
      </c>
      <c r="F1974">
        <v>27</v>
      </c>
      <c r="G1974">
        <v>58</v>
      </c>
      <c r="H1974">
        <v>0</v>
      </c>
      <c r="I1974">
        <v>0</v>
      </c>
      <c r="J1974">
        <v>2</v>
      </c>
      <c r="K1974">
        <v>0</v>
      </c>
      <c r="L1974" t="s">
        <v>679</v>
      </c>
      <c r="M1974" t="s">
        <v>112</v>
      </c>
      <c r="N1974" t="s">
        <v>110</v>
      </c>
      <c r="O1974" t="s">
        <v>22</v>
      </c>
      <c r="P1974" t="s">
        <v>23</v>
      </c>
      <c r="Q1974" t="s">
        <v>24</v>
      </c>
    </row>
    <row r="1975" spans="1:17" x14ac:dyDescent="0.2">
      <c r="A1975" s="2">
        <v>35411</v>
      </c>
      <c r="B1975" t="s">
        <v>449</v>
      </c>
      <c r="C1975" t="s">
        <v>469</v>
      </c>
      <c r="D1975" t="s">
        <v>115</v>
      </c>
      <c r="E1975" t="s">
        <v>115</v>
      </c>
      <c r="F1975">
        <v>119</v>
      </c>
      <c r="G1975">
        <v>120</v>
      </c>
      <c r="H1975">
        <v>0</v>
      </c>
      <c r="I1975">
        <v>0</v>
      </c>
      <c r="J1975">
        <v>1</v>
      </c>
      <c r="K1975">
        <v>2</v>
      </c>
      <c r="L1975" t="s">
        <v>678</v>
      </c>
      <c r="M1975" t="s">
        <v>178</v>
      </c>
      <c r="N1975" t="s">
        <v>176</v>
      </c>
      <c r="O1975" t="s">
        <v>122</v>
      </c>
      <c r="P1975" t="s">
        <v>23</v>
      </c>
      <c r="Q1975" t="s">
        <v>41</v>
      </c>
    </row>
    <row r="1976" spans="1:17" x14ac:dyDescent="0.2">
      <c r="A1976" s="2">
        <v>35413</v>
      </c>
      <c r="B1976" t="s">
        <v>147</v>
      </c>
      <c r="C1976" t="s">
        <v>126</v>
      </c>
      <c r="D1976" t="s">
        <v>50</v>
      </c>
      <c r="E1976" t="s">
        <v>50</v>
      </c>
      <c r="F1976">
        <v>42</v>
      </c>
      <c r="G1976">
        <v>10</v>
      </c>
      <c r="H1976">
        <v>0</v>
      </c>
      <c r="I1976">
        <v>0</v>
      </c>
      <c r="J1976">
        <v>0</v>
      </c>
      <c r="K1976">
        <v>3</v>
      </c>
      <c r="L1976" t="s">
        <v>20</v>
      </c>
      <c r="M1976" t="s">
        <v>148</v>
      </c>
      <c r="N1976" t="s">
        <v>147</v>
      </c>
      <c r="O1976" t="s">
        <v>22</v>
      </c>
      <c r="P1976" t="s">
        <v>23</v>
      </c>
      <c r="Q1976" t="s">
        <v>41</v>
      </c>
    </row>
    <row r="1977" spans="1:17" x14ac:dyDescent="0.2">
      <c r="A1977" s="2">
        <v>35413</v>
      </c>
      <c r="B1977" t="s">
        <v>145</v>
      </c>
      <c r="C1977" t="s">
        <v>87</v>
      </c>
      <c r="D1977" t="s">
        <v>50</v>
      </c>
      <c r="E1977" t="s">
        <v>50</v>
      </c>
      <c r="F1977">
        <v>74</v>
      </c>
      <c r="G1977">
        <v>17</v>
      </c>
      <c r="H1977">
        <v>0</v>
      </c>
      <c r="I1977">
        <v>0</v>
      </c>
      <c r="J1977">
        <v>1</v>
      </c>
      <c r="K1977">
        <v>3</v>
      </c>
      <c r="L1977" t="s">
        <v>20</v>
      </c>
      <c r="M1977" t="s">
        <v>146</v>
      </c>
      <c r="N1977" t="s">
        <v>145</v>
      </c>
      <c r="O1977" t="s">
        <v>22</v>
      </c>
      <c r="P1977" t="s">
        <v>23</v>
      </c>
      <c r="Q1977" t="s">
        <v>41</v>
      </c>
    </row>
    <row r="1978" spans="1:17" x14ac:dyDescent="0.2">
      <c r="A1978" s="2">
        <v>35413</v>
      </c>
      <c r="B1978" t="s">
        <v>207</v>
      </c>
      <c r="C1978" t="s">
        <v>138</v>
      </c>
      <c r="D1978" t="s">
        <v>36</v>
      </c>
      <c r="E1978" t="s">
        <v>36</v>
      </c>
      <c r="F1978">
        <v>106</v>
      </c>
      <c r="G1978">
        <v>18</v>
      </c>
      <c r="H1978">
        <v>0</v>
      </c>
      <c r="I1978">
        <v>0</v>
      </c>
      <c r="J1978">
        <v>1</v>
      </c>
      <c r="K1978">
        <v>0</v>
      </c>
      <c r="L1978" t="s">
        <v>28</v>
      </c>
      <c r="M1978" t="s">
        <v>209</v>
      </c>
      <c r="N1978" t="s">
        <v>207</v>
      </c>
      <c r="O1978" t="s">
        <v>22</v>
      </c>
      <c r="P1978" t="s">
        <v>23</v>
      </c>
      <c r="Q1978" t="s">
        <v>24</v>
      </c>
    </row>
    <row r="1979" spans="1:17" x14ac:dyDescent="0.2">
      <c r="A1979" s="2">
        <v>35413</v>
      </c>
      <c r="B1979" t="s">
        <v>328</v>
      </c>
      <c r="C1979" t="s">
        <v>92</v>
      </c>
      <c r="D1979" t="s">
        <v>50</v>
      </c>
      <c r="E1979" t="s">
        <v>50</v>
      </c>
      <c r="F1979">
        <v>89</v>
      </c>
      <c r="G1979">
        <v>20</v>
      </c>
      <c r="H1979">
        <v>0</v>
      </c>
      <c r="I1979">
        <v>0</v>
      </c>
      <c r="J1979">
        <v>0</v>
      </c>
      <c r="K1979">
        <v>3</v>
      </c>
      <c r="L1979" t="s">
        <v>20</v>
      </c>
      <c r="M1979" t="s">
        <v>329</v>
      </c>
      <c r="N1979" t="s">
        <v>328</v>
      </c>
      <c r="O1979" t="s">
        <v>22</v>
      </c>
      <c r="P1979" t="s">
        <v>23</v>
      </c>
      <c r="Q1979" t="s">
        <v>41</v>
      </c>
    </row>
    <row r="1980" spans="1:17" x14ac:dyDescent="0.2">
      <c r="A1980" s="2">
        <v>35413</v>
      </c>
      <c r="B1980" t="s">
        <v>100</v>
      </c>
      <c r="C1980" t="s">
        <v>85</v>
      </c>
      <c r="D1980" t="s">
        <v>50</v>
      </c>
      <c r="E1980" t="s">
        <v>50</v>
      </c>
      <c r="F1980">
        <v>75</v>
      </c>
      <c r="G1980">
        <v>113</v>
      </c>
      <c r="H1980">
        <v>0</v>
      </c>
      <c r="I1980">
        <v>0</v>
      </c>
      <c r="J1980">
        <v>2</v>
      </c>
      <c r="K1980">
        <v>0</v>
      </c>
      <c r="L1980" t="s">
        <v>20</v>
      </c>
      <c r="M1980" t="s">
        <v>102</v>
      </c>
      <c r="N1980" t="s">
        <v>100</v>
      </c>
      <c r="O1980" t="s">
        <v>22</v>
      </c>
      <c r="P1980" t="s">
        <v>23</v>
      </c>
      <c r="Q1980" t="s">
        <v>24</v>
      </c>
    </row>
    <row r="1981" spans="1:17" x14ac:dyDescent="0.2">
      <c r="A1981" s="2">
        <v>35413</v>
      </c>
      <c r="B1981" t="s">
        <v>82</v>
      </c>
      <c r="C1981" t="s">
        <v>129</v>
      </c>
      <c r="D1981" t="s">
        <v>50</v>
      </c>
      <c r="E1981" t="s">
        <v>50</v>
      </c>
      <c r="F1981">
        <v>15</v>
      </c>
      <c r="G1981">
        <v>2</v>
      </c>
      <c r="H1981">
        <v>0</v>
      </c>
      <c r="I1981">
        <v>0</v>
      </c>
      <c r="J1981">
        <v>0</v>
      </c>
      <c r="K1981">
        <v>0</v>
      </c>
      <c r="L1981" t="s">
        <v>20</v>
      </c>
      <c r="M1981" t="s">
        <v>187</v>
      </c>
      <c r="N1981" t="s">
        <v>82</v>
      </c>
      <c r="O1981" t="s">
        <v>22</v>
      </c>
      <c r="P1981" t="s">
        <v>23</v>
      </c>
      <c r="Q1981" t="s">
        <v>30</v>
      </c>
    </row>
    <row r="1982" spans="1:17" x14ac:dyDescent="0.2">
      <c r="A1982" s="2">
        <v>35413</v>
      </c>
      <c r="B1982" t="s">
        <v>77</v>
      </c>
      <c r="C1982" t="s">
        <v>131</v>
      </c>
      <c r="D1982" t="s">
        <v>27</v>
      </c>
      <c r="E1982" t="s">
        <v>27</v>
      </c>
      <c r="F1982">
        <v>16</v>
      </c>
      <c r="G1982">
        <v>83</v>
      </c>
      <c r="H1982">
        <v>0</v>
      </c>
      <c r="I1982">
        <v>0</v>
      </c>
      <c r="J1982">
        <v>2</v>
      </c>
      <c r="K1982">
        <v>1</v>
      </c>
      <c r="L1982" t="s">
        <v>20</v>
      </c>
      <c r="M1982" t="s">
        <v>217</v>
      </c>
      <c r="N1982" t="s">
        <v>77</v>
      </c>
      <c r="O1982" t="s">
        <v>22</v>
      </c>
      <c r="P1982" t="s">
        <v>23</v>
      </c>
      <c r="Q1982" t="s">
        <v>24</v>
      </c>
    </row>
    <row r="1983" spans="1:17" x14ac:dyDescent="0.2">
      <c r="A1983" s="2">
        <v>35413</v>
      </c>
      <c r="B1983" t="s">
        <v>161</v>
      </c>
      <c r="C1983" t="s">
        <v>180</v>
      </c>
      <c r="D1983" t="s">
        <v>50</v>
      </c>
      <c r="E1983" t="s">
        <v>50</v>
      </c>
      <c r="F1983">
        <v>82</v>
      </c>
      <c r="G1983">
        <v>31</v>
      </c>
      <c r="H1983">
        <v>0</v>
      </c>
      <c r="I1983">
        <v>0</v>
      </c>
      <c r="J1983">
        <v>0</v>
      </c>
      <c r="K1983">
        <v>0</v>
      </c>
      <c r="L1983" t="s">
        <v>20</v>
      </c>
      <c r="M1983" t="s">
        <v>162</v>
      </c>
      <c r="N1983" t="s">
        <v>161</v>
      </c>
      <c r="O1983" t="s">
        <v>22</v>
      </c>
      <c r="P1983" t="s">
        <v>23</v>
      </c>
      <c r="Q1983" t="s">
        <v>30</v>
      </c>
    </row>
    <row r="1984" spans="1:17" x14ac:dyDescent="0.2">
      <c r="A1984" s="2">
        <v>35414</v>
      </c>
      <c r="B1984" t="s">
        <v>39</v>
      </c>
      <c r="C1984" t="s">
        <v>107</v>
      </c>
      <c r="D1984" t="s">
        <v>19</v>
      </c>
      <c r="E1984" t="s">
        <v>19</v>
      </c>
      <c r="F1984">
        <v>19</v>
      </c>
      <c r="G1984">
        <v>26</v>
      </c>
      <c r="H1984">
        <v>0</v>
      </c>
      <c r="I1984">
        <v>0</v>
      </c>
      <c r="J1984">
        <v>1</v>
      </c>
      <c r="K1984">
        <v>1</v>
      </c>
      <c r="L1984" t="s">
        <v>20</v>
      </c>
      <c r="M1984" t="s">
        <v>65</v>
      </c>
      <c r="N1984" t="s">
        <v>39</v>
      </c>
      <c r="O1984" t="s">
        <v>22</v>
      </c>
      <c r="P1984" t="s">
        <v>23</v>
      </c>
      <c r="Q1984" t="s">
        <v>30</v>
      </c>
    </row>
    <row r="1985" spans="1:17" x14ac:dyDescent="0.2">
      <c r="A1985" s="2">
        <v>35414</v>
      </c>
      <c r="B1985" t="s">
        <v>17</v>
      </c>
      <c r="C1985" t="s">
        <v>38</v>
      </c>
      <c r="D1985" t="s">
        <v>19</v>
      </c>
      <c r="E1985" t="s">
        <v>19</v>
      </c>
      <c r="F1985">
        <v>41</v>
      </c>
      <c r="G1985">
        <v>39</v>
      </c>
      <c r="H1985">
        <v>0</v>
      </c>
      <c r="I1985">
        <v>0</v>
      </c>
      <c r="J1985">
        <v>0</v>
      </c>
      <c r="K1985">
        <v>0</v>
      </c>
      <c r="L1985" t="s">
        <v>20</v>
      </c>
      <c r="M1985" t="s">
        <v>21</v>
      </c>
      <c r="N1985" t="s">
        <v>17</v>
      </c>
      <c r="O1985" t="s">
        <v>22</v>
      </c>
      <c r="P1985" t="s">
        <v>23</v>
      </c>
      <c r="Q1985" t="s">
        <v>30</v>
      </c>
    </row>
    <row r="1986" spans="1:17" x14ac:dyDescent="0.2">
      <c r="A1986" s="2">
        <v>35414</v>
      </c>
      <c r="B1986" t="s">
        <v>210</v>
      </c>
      <c r="C1986" t="s">
        <v>56</v>
      </c>
      <c r="D1986" t="s">
        <v>27</v>
      </c>
      <c r="E1986" t="s">
        <v>27</v>
      </c>
      <c r="F1986">
        <v>68</v>
      </c>
      <c r="G1986">
        <v>50</v>
      </c>
      <c r="H1986">
        <v>0</v>
      </c>
      <c r="I1986">
        <v>0</v>
      </c>
      <c r="J1986">
        <v>0</v>
      </c>
      <c r="K1986">
        <v>2</v>
      </c>
      <c r="L1986" t="s">
        <v>20</v>
      </c>
      <c r="M1986" t="s">
        <v>557</v>
      </c>
      <c r="N1986" t="s">
        <v>210</v>
      </c>
      <c r="O1986" t="s">
        <v>22</v>
      </c>
      <c r="P1986" t="s">
        <v>23</v>
      </c>
      <c r="Q1986" t="s">
        <v>41</v>
      </c>
    </row>
    <row r="1987" spans="1:17" x14ac:dyDescent="0.2">
      <c r="A1987" s="2">
        <v>35414</v>
      </c>
      <c r="B1987" t="s">
        <v>123</v>
      </c>
      <c r="C1987" t="s">
        <v>97</v>
      </c>
      <c r="D1987" t="s">
        <v>50</v>
      </c>
      <c r="E1987" t="s">
        <v>50</v>
      </c>
      <c r="F1987">
        <v>55</v>
      </c>
      <c r="G1987">
        <v>123</v>
      </c>
      <c r="H1987">
        <v>0</v>
      </c>
      <c r="I1987">
        <v>0</v>
      </c>
      <c r="J1987">
        <v>1</v>
      </c>
      <c r="K1987">
        <v>0</v>
      </c>
      <c r="L1987" t="s">
        <v>20</v>
      </c>
      <c r="M1987" t="s">
        <v>179</v>
      </c>
      <c r="N1987" t="s">
        <v>123</v>
      </c>
      <c r="O1987" t="s">
        <v>22</v>
      </c>
      <c r="P1987" t="s">
        <v>23</v>
      </c>
      <c r="Q1987" t="s">
        <v>24</v>
      </c>
    </row>
    <row r="1988" spans="1:17" x14ac:dyDescent="0.2">
      <c r="A1988" s="2">
        <v>35414</v>
      </c>
      <c r="B1988" t="s">
        <v>207</v>
      </c>
      <c r="C1988" t="s">
        <v>138</v>
      </c>
      <c r="D1988" t="s">
        <v>36</v>
      </c>
      <c r="E1988" t="s">
        <v>36</v>
      </c>
      <c r="F1988">
        <v>106</v>
      </c>
      <c r="G1988">
        <v>18</v>
      </c>
      <c r="H1988">
        <v>0</v>
      </c>
      <c r="I1988">
        <v>0</v>
      </c>
      <c r="J1988">
        <v>0</v>
      </c>
      <c r="K1988">
        <v>2</v>
      </c>
      <c r="L1988" t="s">
        <v>28</v>
      </c>
      <c r="M1988" t="s">
        <v>680</v>
      </c>
      <c r="N1988" t="s">
        <v>207</v>
      </c>
      <c r="O1988" t="s">
        <v>22</v>
      </c>
      <c r="P1988" t="s">
        <v>23</v>
      </c>
      <c r="Q1988" t="s">
        <v>41</v>
      </c>
    </row>
    <row r="1989" spans="1:17" x14ac:dyDescent="0.2">
      <c r="A1989" s="2">
        <v>35414</v>
      </c>
      <c r="B1989" t="s">
        <v>301</v>
      </c>
      <c r="C1989" t="s">
        <v>143</v>
      </c>
      <c r="D1989" t="s">
        <v>115</v>
      </c>
      <c r="E1989" t="s">
        <v>115</v>
      </c>
      <c r="F1989">
        <v>79</v>
      </c>
      <c r="G1989">
        <v>22</v>
      </c>
      <c r="H1989">
        <v>0</v>
      </c>
      <c r="I1989">
        <v>0</v>
      </c>
      <c r="J1989">
        <v>2</v>
      </c>
      <c r="K1989">
        <v>0</v>
      </c>
      <c r="L1989" t="s">
        <v>678</v>
      </c>
      <c r="M1989" t="s">
        <v>178</v>
      </c>
      <c r="N1989" t="s">
        <v>176</v>
      </c>
      <c r="O1989" t="s">
        <v>122</v>
      </c>
      <c r="P1989" t="s">
        <v>23</v>
      </c>
      <c r="Q1989" t="s">
        <v>24</v>
      </c>
    </row>
    <row r="1990" spans="1:17" x14ac:dyDescent="0.2">
      <c r="A1990" s="2">
        <v>35414</v>
      </c>
      <c r="B1990" t="s">
        <v>531</v>
      </c>
      <c r="C1990" t="s">
        <v>454</v>
      </c>
      <c r="D1990" t="s">
        <v>27</v>
      </c>
      <c r="E1990" t="s">
        <v>27</v>
      </c>
      <c r="F1990">
        <v>107</v>
      </c>
      <c r="G1990">
        <v>63</v>
      </c>
      <c r="H1990">
        <v>0</v>
      </c>
      <c r="I1990">
        <v>0</v>
      </c>
      <c r="J1990">
        <v>3</v>
      </c>
      <c r="K1990">
        <v>1</v>
      </c>
      <c r="L1990" t="s">
        <v>20</v>
      </c>
      <c r="M1990" t="s">
        <v>534</v>
      </c>
      <c r="N1990" t="s">
        <v>531</v>
      </c>
      <c r="O1990" t="s">
        <v>22</v>
      </c>
      <c r="P1990" t="s">
        <v>23</v>
      </c>
      <c r="Q1990" t="s">
        <v>24</v>
      </c>
    </row>
    <row r="1991" spans="1:17" x14ac:dyDescent="0.2">
      <c r="A1991" s="2">
        <v>35414</v>
      </c>
      <c r="B1991" t="s">
        <v>176</v>
      </c>
      <c r="C1991" t="s">
        <v>164</v>
      </c>
      <c r="D1991" t="s">
        <v>115</v>
      </c>
      <c r="E1991" t="s">
        <v>115</v>
      </c>
      <c r="F1991">
        <v>69</v>
      </c>
      <c r="G1991">
        <v>129</v>
      </c>
      <c r="H1991">
        <v>0</v>
      </c>
      <c r="I1991">
        <v>0</v>
      </c>
      <c r="J1991">
        <v>1</v>
      </c>
      <c r="K1991">
        <v>0</v>
      </c>
      <c r="L1991" t="s">
        <v>678</v>
      </c>
      <c r="M1991" t="s">
        <v>300</v>
      </c>
      <c r="N1991" t="s">
        <v>176</v>
      </c>
      <c r="O1991" t="s">
        <v>22</v>
      </c>
      <c r="P1991" t="s">
        <v>23</v>
      </c>
      <c r="Q1991" t="s">
        <v>24</v>
      </c>
    </row>
    <row r="1992" spans="1:17" x14ac:dyDescent="0.2">
      <c r="A1992" s="2">
        <v>35414</v>
      </c>
      <c r="B1992" t="s">
        <v>18</v>
      </c>
      <c r="C1992" t="s">
        <v>42</v>
      </c>
      <c r="D1992" t="s">
        <v>19</v>
      </c>
      <c r="E1992" t="s">
        <v>19</v>
      </c>
      <c r="F1992">
        <v>54</v>
      </c>
      <c r="G1992">
        <v>53</v>
      </c>
      <c r="H1992">
        <v>0</v>
      </c>
      <c r="I1992">
        <v>0</v>
      </c>
      <c r="J1992">
        <v>2</v>
      </c>
      <c r="K1992">
        <v>0</v>
      </c>
      <c r="L1992" t="s">
        <v>20</v>
      </c>
      <c r="M1992" t="s">
        <v>64</v>
      </c>
      <c r="N1992" t="s">
        <v>18</v>
      </c>
      <c r="O1992" t="s">
        <v>22</v>
      </c>
      <c r="P1992" t="s">
        <v>23</v>
      </c>
      <c r="Q1992" t="s">
        <v>24</v>
      </c>
    </row>
    <row r="1993" spans="1:17" x14ac:dyDescent="0.2">
      <c r="A1993" s="2">
        <v>35414</v>
      </c>
      <c r="B1993" t="s">
        <v>32</v>
      </c>
      <c r="C1993" t="s">
        <v>43</v>
      </c>
      <c r="D1993" t="s">
        <v>19</v>
      </c>
      <c r="E1993" t="s">
        <v>19</v>
      </c>
      <c r="F1993">
        <v>110</v>
      </c>
      <c r="G1993">
        <v>7</v>
      </c>
      <c r="H1993">
        <v>0</v>
      </c>
      <c r="I1993">
        <v>0</v>
      </c>
      <c r="J1993">
        <v>0</v>
      </c>
      <c r="K1993">
        <v>2</v>
      </c>
      <c r="L1993" t="s">
        <v>20</v>
      </c>
      <c r="M1993" t="s">
        <v>664</v>
      </c>
      <c r="N1993" t="s">
        <v>32</v>
      </c>
      <c r="O1993" t="s">
        <v>22</v>
      </c>
      <c r="P1993" t="s">
        <v>23</v>
      </c>
      <c r="Q1993" t="s">
        <v>41</v>
      </c>
    </row>
    <row r="1994" spans="1:17" x14ac:dyDescent="0.2">
      <c r="A1994" s="2">
        <v>35415</v>
      </c>
      <c r="B1994" t="s">
        <v>133</v>
      </c>
      <c r="C1994" t="s">
        <v>167</v>
      </c>
      <c r="D1994" t="s">
        <v>115</v>
      </c>
      <c r="E1994" t="s">
        <v>115</v>
      </c>
      <c r="F1994">
        <v>46</v>
      </c>
      <c r="G1994">
        <v>77</v>
      </c>
      <c r="H1994">
        <v>0</v>
      </c>
      <c r="I1994">
        <v>0</v>
      </c>
      <c r="J1994">
        <v>2</v>
      </c>
      <c r="K1994">
        <v>6</v>
      </c>
      <c r="L1994" t="s">
        <v>678</v>
      </c>
      <c r="M1994" t="s">
        <v>246</v>
      </c>
      <c r="N1994" t="s">
        <v>176</v>
      </c>
      <c r="O1994" t="s">
        <v>122</v>
      </c>
      <c r="P1994" t="s">
        <v>23</v>
      </c>
      <c r="Q1994" t="s">
        <v>41</v>
      </c>
    </row>
    <row r="1995" spans="1:17" x14ac:dyDescent="0.2">
      <c r="A1995" s="2">
        <v>35415</v>
      </c>
      <c r="B1995" t="s">
        <v>113</v>
      </c>
      <c r="C1995" t="s">
        <v>182</v>
      </c>
      <c r="D1995" t="s">
        <v>115</v>
      </c>
      <c r="E1995" t="s">
        <v>115</v>
      </c>
      <c r="F1995">
        <v>40</v>
      </c>
      <c r="G1995">
        <v>78</v>
      </c>
      <c r="H1995">
        <v>0</v>
      </c>
      <c r="I1995">
        <v>0</v>
      </c>
      <c r="J1995">
        <v>4</v>
      </c>
      <c r="K1995">
        <v>3</v>
      </c>
      <c r="L1995" t="s">
        <v>678</v>
      </c>
      <c r="M1995" t="s">
        <v>300</v>
      </c>
      <c r="N1995" t="s">
        <v>176</v>
      </c>
      <c r="O1995" t="s">
        <v>122</v>
      </c>
      <c r="P1995" t="s">
        <v>23</v>
      </c>
      <c r="Q1995" t="s">
        <v>24</v>
      </c>
    </row>
    <row r="1996" spans="1:17" x14ac:dyDescent="0.2">
      <c r="A1996" s="2">
        <v>35417</v>
      </c>
      <c r="B1996" t="s">
        <v>25</v>
      </c>
      <c r="C1996" t="s">
        <v>646</v>
      </c>
      <c r="D1996" t="s">
        <v>19</v>
      </c>
      <c r="E1996" t="s">
        <v>50</v>
      </c>
      <c r="F1996">
        <v>1</v>
      </c>
      <c r="G1996">
        <v>152</v>
      </c>
      <c r="H1996">
        <v>0</v>
      </c>
      <c r="I1996">
        <v>0</v>
      </c>
      <c r="J1996">
        <v>1</v>
      </c>
      <c r="K1996">
        <v>0</v>
      </c>
      <c r="L1996" t="s">
        <v>28</v>
      </c>
      <c r="M1996" t="s">
        <v>559</v>
      </c>
      <c r="N1996" t="s">
        <v>25</v>
      </c>
      <c r="O1996" t="s">
        <v>22</v>
      </c>
      <c r="P1996" t="s">
        <v>23</v>
      </c>
      <c r="Q1996" t="s">
        <v>24</v>
      </c>
    </row>
    <row r="1997" spans="1:17" x14ac:dyDescent="0.2">
      <c r="A1997" s="2">
        <v>35417</v>
      </c>
      <c r="B1997" t="s">
        <v>184</v>
      </c>
      <c r="C1997" t="s">
        <v>106</v>
      </c>
      <c r="D1997" t="s">
        <v>50</v>
      </c>
      <c r="E1997" t="s">
        <v>50</v>
      </c>
      <c r="F1997">
        <v>122</v>
      </c>
      <c r="G1997">
        <v>8</v>
      </c>
      <c r="H1997">
        <v>0</v>
      </c>
      <c r="I1997">
        <v>0</v>
      </c>
      <c r="J1997">
        <v>0</v>
      </c>
      <c r="K1997">
        <v>3</v>
      </c>
      <c r="L1997" t="s">
        <v>20</v>
      </c>
      <c r="M1997" t="s">
        <v>193</v>
      </c>
      <c r="N1997" t="s">
        <v>184</v>
      </c>
      <c r="O1997" t="s">
        <v>22</v>
      </c>
      <c r="P1997" t="s">
        <v>23</v>
      </c>
      <c r="Q1997" t="s">
        <v>41</v>
      </c>
    </row>
    <row r="1998" spans="1:17" x14ac:dyDescent="0.2">
      <c r="A1998" s="2">
        <v>35418</v>
      </c>
      <c r="B1998" t="s">
        <v>167</v>
      </c>
      <c r="C1998" t="s">
        <v>113</v>
      </c>
      <c r="D1998" t="s">
        <v>115</v>
      </c>
      <c r="E1998" t="s">
        <v>115</v>
      </c>
      <c r="F1998">
        <v>83</v>
      </c>
      <c r="G1998">
        <v>37</v>
      </c>
      <c r="H1998">
        <v>0</v>
      </c>
      <c r="I1998">
        <v>0</v>
      </c>
      <c r="J1998">
        <v>0</v>
      </c>
      <c r="K1998">
        <v>0</v>
      </c>
      <c r="L1998" t="s">
        <v>678</v>
      </c>
      <c r="M1998" t="s">
        <v>300</v>
      </c>
      <c r="N1998" t="s">
        <v>176</v>
      </c>
      <c r="O1998" t="s">
        <v>122</v>
      </c>
      <c r="P1998" t="s">
        <v>59</v>
      </c>
      <c r="Q1998" t="s">
        <v>41</v>
      </c>
    </row>
    <row r="1999" spans="1:17" x14ac:dyDescent="0.2">
      <c r="A1999" s="2">
        <v>35418</v>
      </c>
      <c r="B1999" t="s">
        <v>176</v>
      </c>
      <c r="C1999" t="s">
        <v>301</v>
      </c>
      <c r="D1999" t="s">
        <v>115</v>
      </c>
      <c r="E1999" t="s">
        <v>115</v>
      </c>
      <c r="F1999">
        <v>60</v>
      </c>
      <c r="G1999">
        <v>62</v>
      </c>
      <c r="H1999">
        <v>0</v>
      </c>
      <c r="I1999">
        <v>0</v>
      </c>
      <c r="J1999">
        <v>1</v>
      </c>
      <c r="K1999">
        <v>0</v>
      </c>
      <c r="L1999" t="s">
        <v>678</v>
      </c>
      <c r="M1999" t="s">
        <v>300</v>
      </c>
      <c r="N1999" t="s">
        <v>176</v>
      </c>
      <c r="O1999" t="s">
        <v>22</v>
      </c>
      <c r="P1999" t="s">
        <v>23</v>
      </c>
      <c r="Q1999" t="s">
        <v>24</v>
      </c>
    </row>
    <row r="2000" spans="1:17" x14ac:dyDescent="0.2">
      <c r="A2000" s="2">
        <v>35419</v>
      </c>
      <c r="B2000" t="s">
        <v>224</v>
      </c>
      <c r="C2000" t="s">
        <v>141</v>
      </c>
      <c r="D2000" t="s">
        <v>36</v>
      </c>
      <c r="E2000" t="s">
        <v>36</v>
      </c>
      <c r="F2000">
        <v>107</v>
      </c>
      <c r="G2000">
        <v>46</v>
      </c>
      <c r="H2000">
        <v>0</v>
      </c>
      <c r="I2000">
        <v>0</v>
      </c>
      <c r="J2000">
        <v>1</v>
      </c>
      <c r="K2000">
        <v>1</v>
      </c>
      <c r="L2000" t="s">
        <v>28</v>
      </c>
      <c r="M2000" t="s">
        <v>639</v>
      </c>
      <c r="N2000" t="s">
        <v>471</v>
      </c>
      <c r="O2000" t="s">
        <v>122</v>
      </c>
      <c r="P2000" t="s">
        <v>23</v>
      </c>
      <c r="Q2000" t="s">
        <v>30</v>
      </c>
    </row>
    <row r="2001" spans="1:17" x14ac:dyDescent="0.2">
      <c r="A2001" s="2">
        <v>35420</v>
      </c>
      <c r="B2001" t="s">
        <v>131</v>
      </c>
      <c r="C2001" t="s">
        <v>282</v>
      </c>
      <c r="D2001" t="s">
        <v>27</v>
      </c>
      <c r="E2001" t="s">
        <v>19</v>
      </c>
      <c r="F2001">
        <v>72</v>
      </c>
      <c r="G2001">
        <v>41</v>
      </c>
      <c r="H2001">
        <v>0</v>
      </c>
      <c r="I2001">
        <v>0</v>
      </c>
      <c r="J2001">
        <v>2</v>
      </c>
      <c r="K2001">
        <v>1</v>
      </c>
      <c r="L2001" t="s">
        <v>20</v>
      </c>
      <c r="M2001" t="s">
        <v>681</v>
      </c>
      <c r="N2001" t="s">
        <v>131</v>
      </c>
      <c r="O2001" t="s">
        <v>22</v>
      </c>
      <c r="P2001" t="s">
        <v>23</v>
      </c>
      <c r="Q2001" t="s">
        <v>24</v>
      </c>
    </row>
    <row r="2002" spans="1:17" x14ac:dyDescent="0.2">
      <c r="A2002" s="2">
        <v>35420</v>
      </c>
      <c r="B2002" t="s">
        <v>555</v>
      </c>
      <c r="C2002" t="s">
        <v>77</v>
      </c>
      <c r="D2002" t="s">
        <v>27</v>
      </c>
      <c r="E2002" t="s">
        <v>27</v>
      </c>
      <c r="F2002">
        <v>105</v>
      </c>
      <c r="G2002">
        <v>18</v>
      </c>
      <c r="H2002">
        <v>0</v>
      </c>
      <c r="I2002">
        <v>0</v>
      </c>
      <c r="J2002">
        <v>2</v>
      </c>
      <c r="K2002">
        <v>2</v>
      </c>
      <c r="L2002" t="s">
        <v>20</v>
      </c>
      <c r="M2002" t="s">
        <v>557</v>
      </c>
      <c r="N2002" t="s">
        <v>210</v>
      </c>
      <c r="O2002" t="s">
        <v>122</v>
      </c>
      <c r="P2002" t="s">
        <v>23</v>
      </c>
      <c r="Q2002" t="s">
        <v>30</v>
      </c>
    </row>
    <row r="2003" spans="1:17" x14ac:dyDescent="0.2">
      <c r="A2003" s="2">
        <v>35420</v>
      </c>
      <c r="B2003" t="s">
        <v>167</v>
      </c>
      <c r="C2003" t="s">
        <v>301</v>
      </c>
      <c r="D2003" t="s">
        <v>115</v>
      </c>
      <c r="E2003" t="s">
        <v>115</v>
      </c>
      <c r="F2003">
        <v>83</v>
      </c>
      <c r="G2003">
        <v>62</v>
      </c>
      <c r="H2003">
        <v>0</v>
      </c>
      <c r="I2003">
        <v>0</v>
      </c>
      <c r="J2003">
        <v>1</v>
      </c>
      <c r="K2003">
        <v>1</v>
      </c>
      <c r="L2003" t="s">
        <v>678</v>
      </c>
      <c r="M2003" t="s">
        <v>300</v>
      </c>
      <c r="N2003" t="s">
        <v>176</v>
      </c>
      <c r="O2003" t="s">
        <v>122</v>
      </c>
      <c r="P2003" t="s">
        <v>59</v>
      </c>
      <c r="Q2003" t="s">
        <v>24</v>
      </c>
    </row>
    <row r="2004" spans="1:17" x14ac:dyDescent="0.2">
      <c r="A2004" s="2">
        <v>35420</v>
      </c>
      <c r="B2004" t="s">
        <v>176</v>
      </c>
      <c r="C2004" t="s">
        <v>113</v>
      </c>
      <c r="D2004" t="s">
        <v>115</v>
      </c>
      <c r="E2004" t="s">
        <v>115</v>
      </c>
      <c r="F2004">
        <v>60</v>
      </c>
      <c r="G2004">
        <v>37</v>
      </c>
      <c r="H2004">
        <v>0</v>
      </c>
      <c r="I2004">
        <v>0</v>
      </c>
      <c r="J2004">
        <v>0</v>
      </c>
      <c r="K2004">
        <v>0</v>
      </c>
      <c r="L2004" t="s">
        <v>678</v>
      </c>
      <c r="M2004" t="s">
        <v>300</v>
      </c>
      <c r="N2004" t="s">
        <v>176</v>
      </c>
      <c r="O2004" t="s">
        <v>22</v>
      </c>
      <c r="P2004" t="s">
        <v>59</v>
      </c>
      <c r="Q2004" t="s">
        <v>41</v>
      </c>
    </row>
    <row r="2005" spans="1:17" x14ac:dyDescent="0.2">
      <c r="A2005" s="2">
        <v>35420</v>
      </c>
      <c r="B2005" t="s">
        <v>45</v>
      </c>
      <c r="C2005" t="s">
        <v>211</v>
      </c>
      <c r="D2005" t="s">
        <v>36</v>
      </c>
      <c r="E2005" t="s">
        <v>36</v>
      </c>
      <c r="F2005">
        <v>71</v>
      </c>
      <c r="G2005">
        <v>89</v>
      </c>
      <c r="H2005">
        <v>0</v>
      </c>
      <c r="I2005">
        <v>0</v>
      </c>
      <c r="J2005">
        <v>2</v>
      </c>
      <c r="K2005">
        <v>2</v>
      </c>
      <c r="L2005" t="s">
        <v>28</v>
      </c>
      <c r="M2005" t="s">
        <v>47</v>
      </c>
      <c r="N2005" t="s">
        <v>45</v>
      </c>
      <c r="O2005" t="s">
        <v>22</v>
      </c>
      <c r="P2005" t="s">
        <v>23</v>
      </c>
      <c r="Q2005" t="s">
        <v>30</v>
      </c>
    </row>
    <row r="2006" spans="1:17" x14ac:dyDescent="0.2">
      <c r="A2006" s="2">
        <v>35421</v>
      </c>
      <c r="B2006" t="s">
        <v>471</v>
      </c>
      <c r="C2006" t="s">
        <v>141</v>
      </c>
      <c r="D2006" t="s">
        <v>36</v>
      </c>
      <c r="E2006" t="s">
        <v>36</v>
      </c>
      <c r="F2006">
        <v>143</v>
      </c>
      <c r="G2006">
        <v>46</v>
      </c>
      <c r="H2006">
        <v>0</v>
      </c>
      <c r="I2006">
        <v>0</v>
      </c>
      <c r="J2006">
        <v>3</v>
      </c>
      <c r="K2006">
        <v>3</v>
      </c>
      <c r="L2006" t="s">
        <v>28</v>
      </c>
      <c r="M2006" t="s">
        <v>639</v>
      </c>
      <c r="N2006" t="s">
        <v>471</v>
      </c>
      <c r="O2006" t="s">
        <v>22</v>
      </c>
      <c r="P2006" t="s">
        <v>23</v>
      </c>
      <c r="Q2006" t="s">
        <v>30</v>
      </c>
    </row>
    <row r="2007" spans="1:17" x14ac:dyDescent="0.2">
      <c r="A2007" s="2">
        <v>35421</v>
      </c>
      <c r="B2007" t="s">
        <v>224</v>
      </c>
      <c r="C2007" t="s">
        <v>199</v>
      </c>
      <c r="D2007" t="s">
        <v>36</v>
      </c>
      <c r="E2007" t="s">
        <v>36</v>
      </c>
      <c r="F2007">
        <v>107</v>
      </c>
      <c r="G2007">
        <v>25</v>
      </c>
      <c r="H2007">
        <v>0</v>
      </c>
      <c r="I2007">
        <v>0</v>
      </c>
      <c r="J2007">
        <v>2</v>
      </c>
      <c r="K2007">
        <v>1</v>
      </c>
      <c r="L2007" t="s">
        <v>28</v>
      </c>
      <c r="M2007" t="s">
        <v>639</v>
      </c>
      <c r="N2007" t="s">
        <v>471</v>
      </c>
      <c r="O2007" t="s">
        <v>122</v>
      </c>
      <c r="P2007" t="s">
        <v>23</v>
      </c>
      <c r="Q2007" t="s">
        <v>24</v>
      </c>
    </row>
    <row r="2008" spans="1:17" x14ac:dyDescent="0.2">
      <c r="A2008" s="2">
        <v>35423</v>
      </c>
      <c r="B2008" t="s">
        <v>471</v>
      </c>
      <c r="C2008" t="s">
        <v>199</v>
      </c>
      <c r="D2008" t="s">
        <v>36</v>
      </c>
      <c r="E2008" t="s">
        <v>36</v>
      </c>
      <c r="F2008">
        <v>143</v>
      </c>
      <c r="G2008">
        <v>25</v>
      </c>
      <c r="H2008">
        <v>0</v>
      </c>
      <c r="I2008">
        <v>0</v>
      </c>
      <c r="J2008">
        <v>1</v>
      </c>
      <c r="K2008">
        <v>1</v>
      </c>
      <c r="L2008" t="s">
        <v>28</v>
      </c>
      <c r="M2008" t="s">
        <v>639</v>
      </c>
      <c r="N2008" t="s">
        <v>471</v>
      </c>
      <c r="O2008" t="s">
        <v>22</v>
      </c>
      <c r="P2008" t="s">
        <v>23</v>
      </c>
      <c r="Q2008" t="s">
        <v>30</v>
      </c>
    </row>
    <row r="2009" spans="1:17" x14ac:dyDescent="0.2">
      <c r="A2009" s="2">
        <v>35424</v>
      </c>
      <c r="B2009" t="s">
        <v>471</v>
      </c>
      <c r="C2009" t="s">
        <v>224</v>
      </c>
      <c r="D2009" t="s">
        <v>36</v>
      </c>
      <c r="E2009" t="s">
        <v>36</v>
      </c>
      <c r="F2009">
        <v>143</v>
      </c>
      <c r="G2009">
        <v>107</v>
      </c>
      <c r="H2009">
        <v>0</v>
      </c>
      <c r="I2009">
        <v>0</v>
      </c>
      <c r="J2009">
        <v>1</v>
      </c>
      <c r="K2009">
        <v>1</v>
      </c>
      <c r="L2009" t="s">
        <v>28</v>
      </c>
      <c r="M2009" t="s">
        <v>639</v>
      </c>
      <c r="N2009" t="s">
        <v>471</v>
      </c>
      <c r="O2009" t="s">
        <v>22</v>
      </c>
      <c r="P2009" t="s">
        <v>23</v>
      </c>
      <c r="Q2009" t="s">
        <v>30</v>
      </c>
    </row>
    <row r="2010" spans="1:17" x14ac:dyDescent="0.2">
      <c r="A2010" s="2">
        <v>35424</v>
      </c>
      <c r="B2010" t="s">
        <v>141</v>
      </c>
      <c r="C2010" t="s">
        <v>199</v>
      </c>
      <c r="D2010" t="s">
        <v>36</v>
      </c>
      <c r="E2010" t="s">
        <v>36</v>
      </c>
      <c r="F2010">
        <v>46</v>
      </c>
      <c r="G2010">
        <v>25</v>
      </c>
      <c r="H2010">
        <v>0</v>
      </c>
      <c r="I2010">
        <v>0</v>
      </c>
      <c r="J2010">
        <v>1</v>
      </c>
      <c r="K2010">
        <v>1</v>
      </c>
      <c r="L2010" t="s">
        <v>28</v>
      </c>
      <c r="M2010" t="s">
        <v>639</v>
      </c>
      <c r="N2010" t="s">
        <v>471</v>
      </c>
      <c r="O2010" t="s">
        <v>122</v>
      </c>
      <c r="P2010" t="s">
        <v>23</v>
      </c>
      <c r="Q2010" t="s">
        <v>30</v>
      </c>
    </row>
    <row r="2011" spans="1:17" x14ac:dyDescent="0.2">
      <c r="A2011" s="2">
        <v>35426</v>
      </c>
      <c r="B2011" t="s">
        <v>471</v>
      </c>
      <c r="C2011" t="s">
        <v>224</v>
      </c>
      <c r="D2011" t="s">
        <v>36</v>
      </c>
      <c r="E2011" t="s">
        <v>36</v>
      </c>
      <c r="F2011">
        <v>143</v>
      </c>
      <c r="G2011">
        <v>107</v>
      </c>
      <c r="H2011">
        <v>0</v>
      </c>
      <c r="I2011">
        <v>0</v>
      </c>
      <c r="J2011">
        <v>0</v>
      </c>
      <c r="K2011">
        <v>0</v>
      </c>
      <c r="L2011" t="s">
        <v>28</v>
      </c>
      <c r="M2011" t="s">
        <v>639</v>
      </c>
      <c r="N2011" t="s">
        <v>471</v>
      </c>
      <c r="O2011" t="s">
        <v>22</v>
      </c>
      <c r="P2011" t="s">
        <v>59</v>
      </c>
      <c r="Q2011" t="s">
        <v>24</v>
      </c>
    </row>
    <row r="2012" spans="1:17" x14ac:dyDescent="0.2">
      <c r="A2012" s="2">
        <v>35434</v>
      </c>
      <c r="B2012" t="s">
        <v>107</v>
      </c>
      <c r="C2012" t="s">
        <v>286</v>
      </c>
      <c r="D2012" t="s">
        <v>19</v>
      </c>
      <c r="E2012" t="s">
        <v>50</v>
      </c>
      <c r="F2012">
        <v>26</v>
      </c>
      <c r="G2012">
        <v>106</v>
      </c>
      <c r="H2012">
        <v>0</v>
      </c>
      <c r="I2012">
        <v>0</v>
      </c>
      <c r="J2012">
        <v>7</v>
      </c>
      <c r="K2012">
        <v>0</v>
      </c>
      <c r="L2012" t="s">
        <v>28</v>
      </c>
      <c r="M2012" t="s">
        <v>574</v>
      </c>
      <c r="N2012" t="s">
        <v>107</v>
      </c>
      <c r="O2012" t="s">
        <v>22</v>
      </c>
      <c r="P2012" t="s">
        <v>23</v>
      </c>
      <c r="Q2012" t="s">
        <v>24</v>
      </c>
    </row>
    <row r="2013" spans="1:17" x14ac:dyDescent="0.2">
      <c r="A2013" s="2">
        <v>35434</v>
      </c>
      <c r="B2013" t="s">
        <v>128</v>
      </c>
      <c r="C2013" t="s">
        <v>150</v>
      </c>
      <c r="D2013" t="s">
        <v>36</v>
      </c>
      <c r="E2013" t="s">
        <v>36</v>
      </c>
      <c r="F2013">
        <v>23</v>
      </c>
      <c r="G2013">
        <v>49</v>
      </c>
      <c r="H2013">
        <v>0</v>
      </c>
      <c r="I2013">
        <v>0</v>
      </c>
      <c r="J2013">
        <v>0</v>
      </c>
      <c r="K2013">
        <v>0</v>
      </c>
      <c r="L2013" t="s">
        <v>28</v>
      </c>
      <c r="M2013" t="s">
        <v>421</v>
      </c>
      <c r="N2013" t="s">
        <v>128</v>
      </c>
      <c r="O2013" t="s">
        <v>22</v>
      </c>
      <c r="P2013" t="s">
        <v>23</v>
      </c>
      <c r="Q2013" t="s">
        <v>30</v>
      </c>
    </row>
    <row r="2014" spans="1:17" x14ac:dyDescent="0.2">
      <c r="A2014" s="2">
        <v>35435</v>
      </c>
      <c r="B2014" t="s">
        <v>183</v>
      </c>
      <c r="C2014" t="s">
        <v>317</v>
      </c>
      <c r="D2014" t="s">
        <v>36</v>
      </c>
      <c r="E2014" t="s">
        <v>50</v>
      </c>
      <c r="F2014">
        <v>28</v>
      </c>
      <c r="G2014">
        <v>90</v>
      </c>
      <c r="H2014">
        <v>0</v>
      </c>
      <c r="I2014">
        <v>0</v>
      </c>
      <c r="J2014">
        <v>2</v>
      </c>
      <c r="K2014">
        <v>0</v>
      </c>
      <c r="L2014" t="s">
        <v>28</v>
      </c>
      <c r="M2014" t="s">
        <v>682</v>
      </c>
      <c r="N2014" t="s">
        <v>183</v>
      </c>
      <c r="O2014" t="s">
        <v>22</v>
      </c>
      <c r="P2014" t="s">
        <v>23</v>
      </c>
      <c r="Q2014" t="s">
        <v>24</v>
      </c>
    </row>
    <row r="2015" spans="1:17" x14ac:dyDescent="0.2">
      <c r="A2015" s="2">
        <v>35436</v>
      </c>
      <c r="B2015" t="s">
        <v>38</v>
      </c>
      <c r="C2015" t="s">
        <v>286</v>
      </c>
      <c r="D2015" t="s">
        <v>19</v>
      </c>
      <c r="E2015" t="s">
        <v>50</v>
      </c>
      <c r="F2015">
        <v>38</v>
      </c>
      <c r="G2015">
        <v>106</v>
      </c>
      <c r="H2015">
        <v>0</v>
      </c>
      <c r="I2015">
        <v>0</v>
      </c>
      <c r="J2015">
        <v>2</v>
      </c>
      <c r="K2015">
        <v>0</v>
      </c>
      <c r="L2015" t="s">
        <v>28</v>
      </c>
      <c r="M2015" t="s">
        <v>40</v>
      </c>
      <c r="N2015" t="s">
        <v>38</v>
      </c>
      <c r="O2015" t="s">
        <v>22</v>
      </c>
      <c r="P2015" t="s">
        <v>23</v>
      </c>
      <c r="Q2015" t="s">
        <v>24</v>
      </c>
    </row>
    <row r="2016" spans="1:17" x14ac:dyDescent="0.2">
      <c r="A2016" s="2">
        <v>35436</v>
      </c>
      <c r="B2016" t="s">
        <v>365</v>
      </c>
      <c r="C2016" t="s">
        <v>199</v>
      </c>
      <c r="D2016" t="s">
        <v>36</v>
      </c>
      <c r="E2016" t="s">
        <v>36</v>
      </c>
      <c r="F2016">
        <v>87</v>
      </c>
      <c r="G2016">
        <v>25</v>
      </c>
      <c r="H2016">
        <v>0</v>
      </c>
      <c r="I2016">
        <v>0</v>
      </c>
      <c r="J2016">
        <v>4</v>
      </c>
      <c r="K2016">
        <v>0</v>
      </c>
      <c r="L2016" t="s">
        <v>28</v>
      </c>
      <c r="M2016" t="s">
        <v>400</v>
      </c>
      <c r="N2016" t="s">
        <v>365</v>
      </c>
      <c r="O2016" t="s">
        <v>22</v>
      </c>
      <c r="P2016" t="s">
        <v>23</v>
      </c>
      <c r="Q2016" t="s">
        <v>24</v>
      </c>
    </row>
    <row r="2017" spans="1:17" x14ac:dyDescent="0.2">
      <c r="A2017" s="2">
        <v>35438</v>
      </c>
      <c r="B2017" t="s">
        <v>136</v>
      </c>
      <c r="C2017" t="s">
        <v>34</v>
      </c>
      <c r="D2017" t="s">
        <v>36</v>
      </c>
      <c r="E2017" t="s">
        <v>36</v>
      </c>
      <c r="F2017">
        <v>51</v>
      </c>
      <c r="G2017">
        <v>73</v>
      </c>
      <c r="H2017">
        <v>0</v>
      </c>
      <c r="I2017">
        <v>0</v>
      </c>
      <c r="J2017">
        <v>2</v>
      </c>
      <c r="K2017">
        <v>1</v>
      </c>
      <c r="L2017" t="s">
        <v>28</v>
      </c>
      <c r="M2017" t="s">
        <v>431</v>
      </c>
      <c r="N2017" t="s">
        <v>136</v>
      </c>
      <c r="O2017" t="s">
        <v>22</v>
      </c>
      <c r="P2017" t="s">
        <v>23</v>
      </c>
      <c r="Q2017" t="s">
        <v>24</v>
      </c>
    </row>
    <row r="2018" spans="1:17" x14ac:dyDescent="0.2">
      <c r="A2018" s="2">
        <v>35441</v>
      </c>
      <c r="B2018" t="s">
        <v>352</v>
      </c>
      <c r="C2018" t="s">
        <v>339</v>
      </c>
      <c r="D2018" t="s">
        <v>36</v>
      </c>
      <c r="E2018" t="s">
        <v>36</v>
      </c>
      <c r="F2018">
        <v>103</v>
      </c>
      <c r="G2018">
        <v>94</v>
      </c>
      <c r="H2018">
        <v>0</v>
      </c>
      <c r="I2018">
        <v>0</v>
      </c>
      <c r="J2018">
        <v>0</v>
      </c>
      <c r="K2018">
        <v>0</v>
      </c>
      <c r="L2018" t="s">
        <v>20</v>
      </c>
      <c r="M2018" t="s">
        <v>371</v>
      </c>
      <c r="N2018" t="s">
        <v>352</v>
      </c>
      <c r="O2018" t="s">
        <v>22</v>
      </c>
      <c r="P2018" t="s">
        <v>23</v>
      </c>
      <c r="Q2018" t="s">
        <v>30</v>
      </c>
    </row>
    <row r="2019" spans="1:17" x14ac:dyDescent="0.2">
      <c r="A2019" s="2">
        <v>35441</v>
      </c>
      <c r="B2019" t="s">
        <v>35</v>
      </c>
      <c r="C2019" t="s">
        <v>141</v>
      </c>
      <c r="D2019" t="s">
        <v>36</v>
      </c>
      <c r="E2019" t="s">
        <v>36</v>
      </c>
      <c r="F2019">
        <v>84</v>
      </c>
      <c r="G2019">
        <v>46</v>
      </c>
      <c r="H2019">
        <v>0</v>
      </c>
      <c r="I2019">
        <v>0</v>
      </c>
      <c r="J2019">
        <v>1</v>
      </c>
      <c r="K2019">
        <v>0</v>
      </c>
      <c r="L2019" t="s">
        <v>20</v>
      </c>
      <c r="M2019" t="s">
        <v>200</v>
      </c>
      <c r="N2019" t="s">
        <v>35</v>
      </c>
      <c r="O2019" t="s">
        <v>22</v>
      </c>
      <c r="P2019" t="s">
        <v>23</v>
      </c>
      <c r="Q2019" t="s">
        <v>24</v>
      </c>
    </row>
    <row r="2020" spans="1:17" x14ac:dyDescent="0.2">
      <c r="A2020" s="2">
        <v>35441</v>
      </c>
      <c r="B2020" t="s">
        <v>138</v>
      </c>
      <c r="C2020" t="s">
        <v>149</v>
      </c>
      <c r="D2020" t="s">
        <v>36</v>
      </c>
      <c r="E2020" t="s">
        <v>36</v>
      </c>
      <c r="F2020">
        <v>20</v>
      </c>
      <c r="G2020">
        <v>19</v>
      </c>
      <c r="H2020">
        <v>0</v>
      </c>
      <c r="I2020">
        <v>0</v>
      </c>
      <c r="J2020">
        <v>0</v>
      </c>
      <c r="K2020">
        <v>0</v>
      </c>
      <c r="L2020" t="s">
        <v>20</v>
      </c>
      <c r="M2020" t="s">
        <v>139</v>
      </c>
      <c r="N2020" t="s">
        <v>138</v>
      </c>
      <c r="O2020" t="s">
        <v>22</v>
      </c>
      <c r="P2020" t="s">
        <v>23</v>
      </c>
      <c r="Q2020" t="s">
        <v>30</v>
      </c>
    </row>
    <row r="2021" spans="1:17" x14ac:dyDescent="0.2">
      <c r="A2021" s="2">
        <v>35442</v>
      </c>
      <c r="B2021" t="s">
        <v>17</v>
      </c>
      <c r="C2021" t="s">
        <v>31</v>
      </c>
      <c r="D2021" t="s">
        <v>19</v>
      </c>
      <c r="E2021" t="s">
        <v>19</v>
      </c>
      <c r="F2021">
        <v>39</v>
      </c>
      <c r="G2021">
        <v>33</v>
      </c>
      <c r="H2021">
        <v>0</v>
      </c>
      <c r="I2021">
        <v>0</v>
      </c>
      <c r="J2021">
        <v>2</v>
      </c>
      <c r="K2021">
        <v>0</v>
      </c>
      <c r="L2021" t="s">
        <v>20</v>
      </c>
      <c r="M2021" t="s">
        <v>21</v>
      </c>
      <c r="N2021" t="s">
        <v>17</v>
      </c>
      <c r="O2021" t="s">
        <v>22</v>
      </c>
      <c r="P2021" t="s">
        <v>23</v>
      </c>
      <c r="Q2021" t="s">
        <v>24</v>
      </c>
    </row>
    <row r="2022" spans="1:17" x14ac:dyDescent="0.2">
      <c r="A2022" s="2">
        <v>35442</v>
      </c>
      <c r="B2022" t="s">
        <v>224</v>
      </c>
      <c r="C2022" t="s">
        <v>34</v>
      </c>
      <c r="D2022" t="s">
        <v>36</v>
      </c>
      <c r="E2022" t="s">
        <v>36</v>
      </c>
      <c r="F2022">
        <v>107</v>
      </c>
      <c r="G2022">
        <v>73</v>
      </c>
      <c r="H2022">
        <v>0</v>
      </c>
      <c r="I2022">
        <v>0</v>
      </c>
      <c r="J2022">
        <v>0</v>
      </c>
      <c r="K2022">
        <v>2</v>
      </c>
      <c r="L2022" t="s">
        <v>20</v>
      </c>
      <c r="M2022" t="s">
        <v>236</v>
      </c>
      <c r="N2022" t="s">
        <v>224</v>
      </c>
      <c r="O2022" t="s">
        <v>22</v>
      </c>
      <c r="P2022" t="s">
        <v>23</v>
      </c>
      <c r="Q2022" t="s">
        <v>41</v>
      </c>
    </row>
    <row r="2023" spans="1:17" x14ac:dyDescent="0.2">
      <c r="A2023" s="2">
        <v>35442</v>
      </c>
      <c r="B2023" t="s">
        <v>120</v>
      </c>
      <c r="C2023" t="s">
        <v>267</v>
      </c>
      <c r="D2023" t="s">
        <v>36</v>
      </c>
      <c r="E2023" t="s">
        <v>36</v>
      </c>
      <c r="F2023">
        <v>56</v>
      </c>
      <c r="G2023">
        <v>70</v>
      </c>
      <c r="H2023">
        <v>0</v>
      </c>
      <c r="I2023">
        <v>0</v>
      </c>
      <c r="J2023">
        <v>0</v>
      </c>
      <c r="K2023">
        <v>0</v>
      </c>
      <c r="L2023" t="s">
        <v>20</v>
      </c>
      <c r="M2023" t="s">
        <v>152</v>
      </c>
      <c r="N2023" t="s">
        <v>120</v>
      </c>
      <c r="O2023" t="s">
        <v>22</v>
      </c>
      <c r="P2023" t="s">
        <v>23</v>
      </c>
      <c r="Q2023" t="s">
        <v>30</v>
      </c>
    </row>
    <row r="2024" spans="1:17" x14ac:dyDescent="0.2">
      <c r="A2024" s="2">
        <v>35442</v>
      </c>
      <c r="B2024" t="s">
        <v>199</v>
      </c>
      <c r="C2024" t="s">
        <v>110</v>
      </c>
      <c r="D2024" t="s">
        <v>36</v>
      </c>
      <c r="E2024" t="s">
        <v>36</v>
      </c>
      <c r="F2024">
        <v>25</v>
      </c>
      <c r="G2024">
        <v>27</v>
      </c>
      <c r="H2024">
        <v>0</v>
      </c>
      <c r="I2024">
        <v>0</v>
      </c>
      <c r="J2024">
        <v>2</v>
      </c>
      <c r="K2024">
        <v>2</v>
      </c>
      <c r="L2024" t="s">
        <v>20</v>
      </c>
      <c r="M2024" t="s">
        <v>627</v>
      </c>
      <c r="N2024" t="s">
        <v>199</v>
      </c>
      <c r="O2024" t="s">
        <v>22</v>
      </c>
      <c r="P2024" t="s">
        <v>23</v>
      </c>
      <c r="Q2024" t="s">
        <v>30</v>
      </c>
    </row>
    <row r="2025" spans="1:17" x14ac:dyDescent="0.2">
      <c r="A2025" s="2">
        <v>35442</v>
      </c>
      <c r="B2025" t="s">
        <v>207</v>
      </c>
      <c r="C2025" t="s">
        <v>135</v>
      </c>
      <c r="D2025" t="s">
        <v>36</v>
      </c>
      <c r="E2025" t="s">
        <v>36</v>
      </c>
      <c r="F2025">
        <v>112</v>
      </c>
      <c r="G2025">
        <v>63</v>
      </c>
      <c r="H2025">
        <v>0</v>
      </c>
      <c r="I2025">
        <v>0</v>
      </c>
      <c r="J2025">
        <v>1</v>
      </c>
      <c r="K2025">
        <v>1</v>
      </c>
      <c r="L2025" t="s">
        <v>20</v>
      </c>
      <c r="M2025" t="s">
        <v>209</v>
      </c>
      <c r="N2025" t="s">
        <v>207</v>
      </c>
      <c r="O2025" t="s">
        <v>22</v>
      </c>
      <c r="P2025" t="s">
        <v>23</v>
      </c>
      <c r="Q2025" t="s">
        <v>30</v>
      </c>
    </row>
    <row r="2026" spans="1:17" x14ac:dyDescent="0.2">
      <c r="A2026" s="2">
        <v>35442</v>
      </c>
      <c r="B2026" t="s">
        <v>464</v>
      </c>
      <c r="C2026" t="s">
        <v>150</v>
      </c>
      <c r="D2026" t="s">
        <v>115</v>
      </c>
      <c r="E2026" t="s">
        <v>36</v>
      </c>
      <c r="F2026">
        <v>97</v>
      </c>
      <c r="G2026">
        <v>49</v>
      </c>
      <c r="H2026">
        <v>0</v>
      </c>
      <c r="I2026">
        <v>0</v>
      </c>
      <c r="J2026">
        <v>2</v>
      </c>
      <c r="K2026">
        <v>2</v>
      </c>
      <c r="L2026" t="s">
        <v>28</v>
      </c>
      <c r="M2026" t="s">
        <v>465</v>
      </c>
      <c r="N2026" t="s">
        <v>464</v>
      </c>
      <c r="O2026" t="s">
        <v>22</v>
      </c>
      <c r="P2026" t="s">
        <v>23</v>
      </c>
      <c r="Q2026" t="s">
        <v>30</v>
      </c>
    </row>
    <row r="2027" spans="1:17" x14ac:dyDescent="0.2">
      <c r="A2027" s="2">
        <v>35442</v>
      </c>
      <c r="B2027" t="s">
        <v>42</v>
      </c>
      <c r="C2027" t="s">
        <v>107</v>
      </c>
      <c r="D2027" t="s">
        <v>19</v>
      </c>
      <c r="E2027" t="s">
        <v>19</v>
      </c>
      <c r="F2027">
        <v>54</v>
      </c>
      <c r="G2027">
        <v>26</v>
      </c>
      <c r="H2027">
        <v>0</v>
      </c>
      <c r="I2027">
        <v>0</v>
      </c>
      <c r="J2027">
        <v>2</v>
      </c>
      <c r="K2027">
        <v>1</v>
      </c>
      <c r="L2027" t="s">
        <v>20</v>
      </c>
      <c r="M2027" t="s">
        <v>44</v>
      </c>
      <c r="N2027" t="s">
        <v>42</v>
      </c>
      <c r="O2027" t="s">
        <v>22</v>
      </c>
      <c r="P2027" t="s">
        <v>23</v>
      </c>
      <c r="Q2027" t="s">
        <v>24</v>
      </c>
    </row>
    <row r="2028" spans="1:17" x14ac:dyDescent="0.2">
      <c r="A2028" s="2">
        <v>35442</v>
      </c>
      <c r="B2028" t="s">
        <v>128</v>
      </c>
      <c r="C2028" t="s">
        <v>183</v>
      </c>
      <c r="D2028" t="s">
        <v>36</v>
      </c>
      <c r="E2028" t="s">
        <v>36</v>
      </c>
      <c r="F2028">
        <v>23</v>
      </c>
      <c r="G2028">
        <v>28</v>
      </c>
      <c r="H2028">
        <v>0</v>
      </c>
      <c r="I2028">
        <v>0</v>
      </c>
      <c r="J2028">
        <v>1</v>
      </c>
      <c r="K2028">
        <v>0</v>
      </c>
      <c r="L2028" t="s">
        <v>20</v>
      </c>
      <c r="M2028" t="s">
        <v>130</v>
      </c>
      <c r="N2028" t="s">
        <v>128</v>
      </c>
      <c r="O2028" t="s">
        <v>22</v>
      </c>
      <c r="P2028" t="s">
        <v>23</v>
      </c>
      <c r="Q2028" t="s">
        <v>24</v>
      </c>
    </row>
    <row r="2029" spans="1:17" x14ac:dyDescent="0.2">
      <c r="A2029" s="2">
        <v>35442</v>
      </c>
      <c r="B2029" t="s">
        <v>18</v>
      </c>
      <c r="C2029" t="s">
        <v>39</v>
      </c>
      <c r="D2029" t="s">
        <v>19</v>
      </c>
      <c r="E2029" t="s">
        <v>19</v>
      </c>
      <c r="F2029">
        <v>43</v>
      </c>
      <c r="G2029">
        <v>22</v>
      </c>
      <c r="H2029">
        <v>0</v>
      </c>
      <c r="I2029">
        <v>0</v>
      </c>
      <c r="J2029">
        <v>0</v>
      </c>
      <c r="K2029">
        <v>0</v>
      </c>
      <c r="L2029" t="s">
        <v>20</v>
      </c>
      <c r="M2029" t="s">
        <v>64</v>
      </c>
      <c r="N2029" t="s">
        <v>18</v>
      </c>
      <c r="O2029" t="s">
        <v>22</v>
      </c>
      <c r="P2029" t="s">
        <v>23</v>
      </c>
      <c r="Q2029" t="s">
        <v>30</v>
      </c>
    </row>
    <row r="2030" spans="1:17" x14ac:dyDescent="0.2">
      <c r="A2030" s="2">
        <v>35442</v>
      </c>
      <c r="B2030" t="s">
        <v>32</v>
      </c>
      <c r="C2030" t="s">
        <v>38</v>
      </c>
      <c r="D2030" t="s">
        <v>19</v>
      </c>
      <c r="E2030" t="s">
        <v>19</v>
      </c>
      <c r="F2030">
        <v>111</v>
      </c>
      <c r="G2030">
        <v>38</v>
      </c>
      <c r="H2030">
        <v>0</v>
      </c>
      <c r="I2030">
        <v>0</v>
      </c>
      <c r="J2030">
        <v>0</v>
      </c>
      <c r="K2030">
        <v>2</v>
      </c>
      <c r="L2030" t="s">
        <v>20</v>
      </c>
      <c r="M2030" t="s">
        <v>683</v>
      </c>
      <c r="N2030" t="s">
        <v>32</v>
      </c>
      <c r="O2030" t="s">
        <v>22</v>
      </c>
      <c r="P2030" t="s">
        <v>23</v>
      </c>
      <c r="Q2030" t="s">
        <v>41</v>
      </c>
    </row>
    <row r="2031" spans="1:17" x14ac:dyDescent="0.2">
      <c r="A2031" s="2">
        <v>35442</v>
      </c>
      <c r="B2031" t="s">
        <v>45</v>
      </c>
      <c r="C2031" t="s">
        <v>365</v>
      </c>
      <c r="D2031" t="s">
        <v>36</v>
      </c>
      <c r="E2031" t="s">
        <v>36</v>
      </c>
      <c r="F2031">
        <v>71</v>
      </c>
      <c r="G2031">
        <v>87</v>
      </c>
      <c r="H2031">
        <v>0</v>
      </c>
      <c r="I2031">
        <v>0</v>
      </c>
      <c r="J2031">
        <v>3</v>
      </c>
      <c r="K2031">
        <v>0</v>
      </c>
      <c r="L2031" t="s">
        <v>20</v>
      </c>
      <c r="M2031" t="s">
        <v>47</v>
      </c>
      <c r="N2031" t="s">
        <v>45</v>
      </c>
      <c r="O2031" t="s">
        <v>22</v>
      </c>
      <c r="P2031" t="s">
        <v>23</v>
      </c>
      <c r="Q2031" t="s">
        <v>24</v>
      </c>
    </row>
    <row r="2032" spans="1:17" x14ac:dyDescent="0.2">
      <c r="A2032" s="2">
        <v>35447</v>
      </c>
      <c r="B2032" t="s">
        <v>77</v>
      </c>
      <c r="C2032" t="s">
        <v>42</v>
      </c>
      <c r="D2032" t="s">
        <v>27</v>
      </c>
      <c r="E2032" t="s">
        <v>19</v>
      </c>
      <c r="F2032">
        <v>18</v>
      </c>
      <c r="G2032">
        <v>54</v>
      </c>
      <c r="H2032">
        <v>0</v>
      </c>
      <c r="I2032">
        <v>0</v>
      </c>
      <c r="J2032">
        <v>0</v>
      </c>
      <c r="K2032">
        <v>1</v>
      </c>
      <c r="L2032" t="s">
        <v>496</v>
      </c>
      <c r="M2032" t="s">
        <v>170</v>
      </c>
      <c r="N2032" t="s">
        <v>77</v>
      </c>
      <c r="O2032" t="s">
        <v>22</v>
      </c>
      <c r="P2032" t="s">
        <v>23</v>
      </c>
      <c r="Q2032" t="s">
        <v>41</v>
      </c>
    </row>
    <row r="2033" spans="1:17" x14ac:dyDescent="0.2">
      <c r="A2033" s="2">
        <v>35448</v>
      </c>
      <c r="B2033" t="s">
        <v>55</v>
      </c>
      <c r="C2033" t="s">
        <v>442</v>
      </c>
      <c r="D2033" t="s">
        <v>57</v>
      </c>
      <c r="E2033" t="s">
        <v>57</v>
      </c>
      <c r="F2033">
        <v>50</v>
      </c>
      <c r="G2033">
        <v>132</v>
      </c>
      <c r="H2033">
        <v>0</v>
      </c>
      <c r="I2033">
        <v>0</v>
      </c>
      <c r="J2033">
        <v>1</v>
      </c>
      <c r="K2033">
        <v>0</v>
      </c>
      <c r="L2033" t="s">
        <v>28</v>
      </c>
      <c r="M2033" t="s">
        <v>578</v>
      </c>
      <c r="N2033" t="s">
        <v>55</v>
      </c>
      <c r="O2033" t="s">
        <v>22</v>
      </c>
      <c r="P2033" t="s">
        <v>23</v>
      </c>
      <c r="Q2033" t="s">
        <v>24</v>
      </c>
    </row>
    <row r="2034" spans="1:17" x14ac:dyDescent="0.2">
      <c r="A2034" s="2">
        <v>35448</v>
      </c>
      <c r="B2034" t="s">
        <v>133</v>
      </c>
      <c r="C2034" t="s">
        <v>49</v>
      </c>
      <c r="D2034" t="s">
        <v>115</v>
      </c>
      <c r="E2034" t="s">
        <v>50</v>
      </c>
      <c r="F2034">
        <v>44</v>
      </c>
      <c r="G2034">
        <v>14</v>
      </c>
      <c r="H2034">
        <v>0</v>
      </c>
      <c r="I2034">
        <v>0</v>
      </c>
      <c r="J2034">
        <v>1</v>
      </c>
      <c r="K2034">
        <v>0</v>
      </c>
      <c r="L2034" t="s">
        <v>28</v>
      </c>
      <c r="M2034" t="s">
        <v>578</v>
      </c>
      <c r="N2034" t="s">
        <v>55</v>
      </c>
      <c r="O2034" t="s">
        <v>122</v>
      </c>
      <c r="P2034" t="s">
        <v>23</v>
      </c>
      <c r="Q2034" t="s">
        <v>24</v>
      </c>
    </row>
    <row r="2035" spans="1:17" x14ac:dyDescent="0.2">
      <c r="A2035" s="2">
        <v>35449</v>
      </c>
      <c r="B2035" t="s">
        <v>471</v>
      </c>
      <c r="C2035" t="s">
        <v>365</v>
      </c>
      <c r="D2035" t="s">
        <v>36</v>
      </c>
      <c r="E2035" t="s">
        <v>36</v>
      </c>
      <c r="F2035">
        <v>143</v>
      </c>
      <c r="G2035">
        <v>87</v>
      </c>
      <c r="H2035">
        <v>0</v>
      </c>
      <c r="I2035">
        <v>0</v>
      </c>
      <c r="J2035">
        <v>1</v>
      </c>
      <c r="K2035">
        <v>1</v>
      </c>
      <c r="L2035" t="s">
        <v>28</v>
      </c>
      <c r="M2035" t="s">
        <v>639</v>
      </c>
      <c r="N2035" t="s">
        <v>471</v>
      </c>
      <c r="O2035" t="s">
        <v>22</v>
      </c>
      <c r="P2035" t="s">
        <v>23</v>
      </c>
      <c r="Q2035" t="s">
        <v>30</v>
      </c>
    </row>
    <row r="2036" spans="1:17" x14ac:dyDescent="0.2">
      <c r="A2036" s="2">
        <v>35449</v>
      </c>
      <c r="B2036" t="s">
        <v>296</v>
      </c>
      <c r="C2036" t="s">
        <v>45</v>
      </c>
      <c r="D2036" t="s">
        <v>36</v>
      </c>
      <c r="E2036" t="s">
        <v>36</v>
      </c>
      <c r="F2036">
        <v>85</v>
      </c>
      <c r="G2036">
        <v>71</v>
      </c>
      <c r="H2036">
        <v>0</v>
      </c>
      <c r="I2036">
        <v>0</v>
      </c>
      <c r="J2036">
        <v>1</v>
      </c>
      <c r="K2036">
        <v>2</v>
      </c>
      <c r="L2036" t="s">
        <v>28</v>
      </c>
      <c r="M2036" t="s">
        <v>399</v>
      </c>
      <c r="N2036" t="s">
        <v>296</v>
      </c>
      <c r="O2036" t="s">
        <v>22</v>
      </c>
      <c r="P2036" t="s">
        <v>23</v>
      </c>
      <c r="Q2036" t="s">
        <v>41</v>
      </c>
    </row>
    <row r="2037" spans="1:17" x14ac:dyDescent="0.2">
      <c r="A2037" s="2">
        <v>35449</v>
      </c>
      <c r="B2037" t="s">
        <v>77</v>
      </c>
      <c r="C2037" t="s">
        <v>26</v>
      </c>
      <c r="D2037" t="s">
        <v>27</v>
      </c>
      <c r="E2037" t="s">
        <v>27</v>
      </c>
      <c r="F2037">
        <v>18</v>
      </c>
      <c r="G2037">
        <v>11</v>
      </c>
      <c r="H2037">
        <v>0</v>
      </c>
      <c r="I2037">
        <v>0</v>
      </c>
      <c r="J2037">
        <v>0</v>
      </c>
      <c r="K2037">
        <v>2</v>
      </c>
      <c r="L2037" t="s">
        <v>496</v>
      </c>
      <c r="M2037" t="s">
        <v>335</v>
      </c>
      <c r="N2037" t="s">
        <v>77</v>
      </c>
      <c r="O2037" t="s">
        <v>22</v>
      </c>
      <c r="P2037" t="s">
        <v>23</v>
      </c>
      <c r="Q2037" t="s">
        <v>41</v>
      </c>
    </row>
    <row r="2038" spans="1:17" x14ac:dyDescent="0.2">
      <c r="A2038" s="2">
        <v>35452</v>
      </c>
      <c r="B2038" t="s">
        <v>55</v>
      </c>
      <c r="C2038" t="s">
        <v>133</v>
      </c>
      <c r="D2038" t="s">
        <v>57</v>
      </c>
      <c r="E2038" t="s">
        <v>115</v>
      </c>
      <c r="F2038">
        <v>50</v>
      </c>
      <c r="G2038">
        <v>44</v>
      </c>
      <c r="H2038">
        <v>0</v>
      </c>
      <c r="I2038">
        <v>0</v>
      </c>
      <c r="J2038">
        <v>2</v>
      </c>
      <c r="K2038">
        <v>1</v>
      </c>
      <c r="L2038" t="s">
        <v>28</v>
      </c>
      <c r="M2038" t="s">
        <v>581</v>
      </c>
      <c r="N2038" t="s">
        <v>55</v>
      </c>
      <c r="O2038" t="s">
        <v>22</v>
      </c>
      <c r="P2038" t="s">
        <v>23</v>
      </c>
      <c r="Q2038" t="s">
        <v>24</v>
      </c>
    </row>
    <row r="2039" spans="1:17" x14ac:dyDescent="0.2">
      <c r="A2039" s="2">
        <v>35452</v>
      </c>
      <c r="B2039" t="s">
        <v>123</v>
      </c>
      <c r="C2039" t="s">
        <v>153</v>
      </c>
      <c r="D2039" t="s">
        <v>50</v>
      </c>
      <c r="E2039" t="s">
        <v>50</v>
      </c>
      <c r="F2039">
        <v>52</v>
      </c>
      <c r="G2039">
        <v>35</v>
      </c>
      <c r="H2039">
        <v>0</v>
      </c>
      <c r="I2039">
        <v>0</v>
      </c>
      <c r="J2039">
        <v>1</v>
      </c>
      <c r="K2039">
        <v>1</v>
      </c>
      <c r="L2039" t="s">
        <v>28</v>
      </c>
      <c r="M2039" t="s">
        <v>415</v>
      </c>
      <c r="N2039" t="s">
        <v>123</v>
      </c>
      <c r="O2039" t="s">
        <v>22</v>
      </c>
      <c r="P2039" t="s">
        <v>23</v>
      </c>
      <c r="Q2039" t="s">
        <v>30</v>
      </c>
    </row>
    <row r="2040" spans="1:17" x14ac:dyDescent="0.2">
      <c r="A2040" s="2">
        <v>35452</v>
      </c>
      <c r="B2040" t="s">
        <v>119</v>
      </c>
      <c r="C2040" t="s">
        <v>100</v>
      </c>
      <c r="D2040" t="s">
        <v>50</v>
      </c>
      <c r="E2040" t="s">
        <v>50</v>
      </c>
      <c r="F2040">
        <v>10</v>
      </c>
      <c r="G2040">
        <v>64</v>
      </c>
      <c r="H2040">
        <v>0</v>
      </c>
      <c r="I2040">
        <v>0</v>
      </c>
      <c r="J2040">
        <v>2</v>
      </c>
      <c r="K2040">
        <v>0</v>
      </c>
      <c r="L2040" t="s">
        <v>28</v>
      </c>
      <c r="M2040" t="s">
        <v>409</v>
      </c>
      <c r="N2040" t="s">
        <v>119</v>
      </c>
      <c r="O2040" t="s">
        <v>22</v>
      </c>
      <c r="P2040" t="s">
        <v>23</v>
      </c>
      <c r="Q2040" t="s">
        <v>24</v>
      </c>
    </row>
    <row r="2041" spans="1:17" x14ac:dyDescent="0.2">
      <c r="A2041" s="2">
        <v>35452</v>
      </c>
      <c r="B2041" t="s">
        <v>26</v>
      </c>
      <c r="C2041" t="s">
        <v>42</v>
      </c>
      <c r="D2041" t="s">
        <v>27</v>
      </c>
      <c r="E2041" t="s">
        <v>19</v>
      </c>
      <c r="F2041">
        <v>11</v>
      </c>
      <c r="G2041">
        <v>54</v>
      </c>
      <c r="H2041">
        <v>0</v>
      </c>
      <c r="I2041">
        <v>0</v>
      </c>
      <c r="J2041">
        <v>0</v>
      </c>
      <c r="K2041">
        <v>0</v>
      </c>
      <c r="L2041" t="s">
        <v>496</v>
      </c>
      <c r="M2041" t="s">
        <v>335</v>
      </c>
      <c r="N2041" t="s">
        <v>77</v>
      </c>
      <c r="O2041" t="s">
        <v>122</v>
      </c>
      <c r="P2041" t="s">
        <v>23</v>
      </c>
      <c r="Q2041" t="s">
        <v>30</v>
      </c>
    </row>
    <row r="2042" spans="1:17" x14ac:dyDescent="0.2">
      <c r="A2042" s="2">
        <v>35452</v>
      </c>
      <c r="B2042" t="s">
        <v>442</v>
      </c>
      <c r="C2042" t="s">
        <v>49</v>
      </c>
      <c r="D2042" t="s">
        <v>57</v>
      </c>
      <c r="E2042" t="s">
        <v>50</v>
      </c>
      <c r="F2042">
        <v>132</v>
      </c>
      <c r="G2042">
        <v>14</v>
      </c>
      <c r="H2042">
        <v>0</v>
      </c>
      <c r="I2042">
        <v>0</v>
      </c>
      <c r="J2042">
        <v>0</v>
      </c>
      <c r="K2042">
        <v>3</v>
      </c>
      <c r="L2042" t="s">
        <v>28</v>
      </c>
      <c r="M2042" t="s">
        <v>581</v>
      </c>
      <c r="N2042" t="s">
        <v>55</v>
      </c>
      <c r="O2042" t="s">
        <v>122</v>
      </c>
      <c r="P2042" t="s">
        <v>23</v>
      </c>
      <c r="Q2042" t="s">
        <v>41</v>
      </c>
    </row>
    <row r="2043" spans="1:17" x14ac:dyDescent="0.2">
      <c r="A2043" s="2">
        <v>35452</v>
      </c>
      <c r="B2043" t="s">
        <v>82</v>
      </c>
      <c r="C2043" t="s">
        <v>67</v>
      </c>
      <c r="D2043" t="s">
        <v>50</v>
      </c>
      <c r="E2043" t="s">
        <v>50</v>
      </c>
      <c r="F2043">
        <v>13</v>
      </c>
      <c r="G2043">
        <v>3</v>
      </c>
      <c r="H2043">
        <v>0</v>
      </c>
      <c r="I2043">
        <v>0</v>
      </c>
      <c r="J2043">
        <v>0</v>
      </c>
      <c r="K2043">
        <v>2</v>
      </c>
      <c r="L2043" t="s">
        <v>28</v>
      </c>
      <c r="M2043" t="s">
        <v>684</v>
      </c>
      <c r="N2043" t="s">
        <v>82</v>
      </c>
      <c r="O2043" t="s">
        <v>22</v>
      </c>
      <c r="P2043" t="s">
        <v>23</v>
      </c>
      <c r="Q2043" t="s">
        <v>41</v>
      </c>
    </row>
    <row r="2044" spans="1:17" x14ac:dyDescent="0.2">
      <c r="A2044" s="2">
        <v>35455</v>
      </c>
      <c r="B2044" t="s">
        <v>55</v>
      </c>
      <c r="C2044" t="s">
        <v>49</v>
      </c>
      <c r="D2044" t="s">
        <v>57</v>
      </c>
      <c r="E2044" t="s">
        <v>50</v>
      </c>
      <c r="F2044">
        <v>50</v>
      </c>
      <c r="G2044">
        <v>14</v>
      </c>
      <c r="H2044">
        <v>0</v>
      </c>
      <c r="I2044">
        <v>0</v>
      </c>
      <c r="J2044">
        <v>1</v>
      </c>
      <c r="K2044">
        <v>0</v>
      </c>
      <c r="L2044" t="s">
        <v>28</v>
      </c>
      <c r="M2044" t="s">
        <v>58</v>
      </c>
      <c r="N2044" t="s">
        <v>55</v>
      </c>
      <c r="O2044" t="s">
        <v>22</v>
      </c>
      <c r="P2044" t="s">
        <v>23</v>
      </c>
      <c r="Q2044" t="s">
        <v>24</v>
      </c>
    </row>
    <row r="2045" spans="1:17" x14ac:dyDescent="0.2">
      <c r="A2045" s="2">
        <v>35455</v>
      </c>
      <c r="B2045" t="s">
        <v>133</v>
      </c>
      <c r="C2045" t="s">
        <v>442</v>
      </c>
      <c r="D2045" t="s">
        <v>115</v>
      </c>
      <c r="E2045" t="s">
        <v>57</v>
      </c>
      <c r="F2045">
        <v>44</v>
      </c>
      <c r="G2045">
        <v>132</v>
      </c>
      <c r="H2045">
        <v>0</v>
      </c>
      <c r="I2045">
        <v>0</v>
      </c>
      <c r="J2045">
        <v>3</v>
      </c>
      <c r="K2045">
        <v>1</v>
      </c>
      <c r="L2045" t="s">
        <v>28</v>
      </c>
      <c r="M2045" t="s">
        <v>58</v>
      </c>
      <c r="N2045" t="s">
        <v>55</v>
      </c>
      <c r="O2045" t="s">
        <v>122</v>
      </c>
      <c r="P2045" t="s">
        <v>23</v>
      </c>
      <c r="Q2045" t="s">
        <v>24</v>
      </c>
    </row>
    <row r="2046" spans="1:17" x14ac:dyDescent="0.2">
      <c r="A2046" s="2">
        <v>35455</v>
      </c>
      <c r="B2046" t="s">
        <v>250</v>
      </c>
      <c r="C2046" t="s">
        <v>138</v>
      </c>
      <c r="D2046" t="s">
        <v>36</v>
      </c>
      <c r="E2046" t="s">
        <v>36</v>
      </c>
      <c r="F2046">
        <v>88</v>
      </c>
      <c r="G2046">
        <v>20</v>
      </c>
      <c r="H2046">
        <v>0</v>
      </c>
      <c r="I2046">
        <v>0</v>
      </c>
      <c r="J2046">
        <v>0</v>
      </c>
      <c r="K2046">
        <v>2</v>
      </c>
      <c r="L2046" t="s">
        <v>62</v>
      </c>
      <c r="M2046" t="s">
        <v>251</v>
      </c>
      <c r="N2046" t="s">
        <v>250</v>
      </c>
      <c r="O2046" t="s">
        <v>22</v>
      </c>
      <c r="P2046" t="s">
        <v>23</v>
      </c>
      <c r="Q2046" t="s">
        <v>41</v>
      </c>
    </row>
    <row r="2047" spans="1:17" x14ac:dyDescent="0.2">
      <c r="A2047" s="2">
        <v>35456</v>
      </c>
      <c r="B2047" t="s">
        <v>120</v>
      </c>
      <c r="C2047" t="s">
        <v>352</v>
      </c>
      <c r="D2047" t="s">
        <v>36</v>
      </c>
      <c r="E2047" t="s">
        <v>36</v>
      </c>
      <c r="F2047">
        <v>56</v>
      </c>
      <c r="G2047">
        <v>103</v>
      </c>
      <c r="H2047">
        <v>0</v>
      </c>
      <c r="I2047">
        <v>0</v>
      </c>
      <c r="J2047">
        <v>4</v>
      </c>
      <c r="K2047">
        <v>0</v>
      </c>
      <c r="L2047" t="s">
        <v>62</v>
      </c>
      <c r="M2047" t="s">
        <v>152</v>
      </c>
      <c r="N2047" t="s">
        <v>120</v>
      </c>
      <c r="O2047" t="s">
        <v>22</v>
      </c>
      <c r="P2047" t="s">
        <v>23</v>
      </c>
      <c r="Q2047" t="s">
        <v>24</v>
      </c>
    </row>
    <row r="2048" spans="1:17" x14ac:dyDescent="0.2">
      <c r="A2048" s="2">
        <v>35456</v>
      </c>
      <c r="B2048" t="s">
        <v>107</v>
      </c>
      <c r="C2048" t="s">
        <v>304</v>
      </c>
      <c r="D2048" t="s">
        <v>19</v>
      </c>
      <c r="E2048" t="s">
        <v>27</v>
      </c>
      <c r="F2048">
        <v>26</v>
      </c>
      <c r="G2048">
        <v>45</v>
      </c>
      <c r="H2048">
        <v>0</v>
      </c>
      <c r="I2048">
        <v>0</v>
      </c>
      <c r="J2048">
        <v>3</v>
      </c>
      <c r="K2048">
        <v>2</v>
      </c>
      <c r="L2048" t="s">
        <v>28</v>
      </c>
      <c r="M2048" t="s">
        <v>310</v>
      </c>
      <c r="N2048" t="s">
        <v>107</v>
      </c>
      <c r="O2048" t="s">
        <v>22</v>
      </c>
      <c r="P2048" t="s">
        <v>23</v>
      </c>
      <c r="Q2048" t="s">
        <v>24</v>
      </c>
    </row>
    <row r="2049" spans="1:17" x14ac:dyDescent="0.2">
      <c r="A2049" s="2">
        <v>35456</v>
      </c>
      <c r="B2049" t="s">
        <v>34</v>
      </c>
      <c r="C2049" t="s">
        <v>128</v>
      </c>
      <c r="D2049" t="s">
        <v>36</v>
      </c>
      <c r="E2049" t="s">
        <v>36</v>
      </c>
      <c r="F2049">
        <v>73</v>
      </c>
      <c r="G2049">
        <v>23</v>
      </c>
      <c r="H2049">
        <v>0</v>
      </c>
      <c r="I2049">
        <v>0</v>
      </c>
      <c r="J2049">
        <v>1</v>
      </c>
      <c r="K2049">
        <v>0</v>
      </c>
      <c r="L2049" t="s">
        <v>62</v>
      </c>
      <c r="M2049" t="s">
        <v>37</v>
      </c>
      <c r="N2049" t="s">
        <v>34</v>
      </c>
      <c r="O2049" t="s">
        <v>22</v>
      </c>
      <c r="P2049" t="s">
        <v>23</v>
      </c>
      <c r="Q2049" t="s">
        <v>24</v>
      </c>
    </row>
    <row r="2050" spans="1:17" x14ac:dyDescent="0.2">
      <c r="A2050" s="2">
        <v>35456</v>
      </c>
      <c r="B2050" t="s">
        <v>136</v>
      </c>
      <c r="C2050" t="s">
        <v>471</v>
      </c>
      <c r="D2050" t="s">
        <v>36</v>
      </c>
      <c r="E2050" t="s">
        <v>36</v>
      </c>
      <c r="F2050">
        <v>51</v>
      </c>
      <c r="G2050">
        <v>143</v>
      </c>
      <c r="H2050">
        <v>0</v>
      </c>
      <c r="I2050">
        <v>0</v>
      </c>
      <c r="J2050">
        <v>1</v>
      </c>
      <c r="K2050">
        <v>0</v>
      </c>
      <c r="L2050" t="s">
        <v>62</v>
      </c>
      <c r="M2050" t="s">
        <v>431</v>
      </c>
      <c r="N2050" t="s">
        <v>136</v>
      </c>
      <c r="O2050" t="s">
        <v>22</v>
      </c>
      <c r="P2050" t="s">
        <v>23</v>
      </c>
      <c r="Q2050" t="s">
        <v>24</v>
      </c>
    </row>
    <row r="2051" spans="1:17" x14ac:dyDescent="0.2">
      <c r="A2051" s="2">
        <v>35456</v>
      </c>
      <c r="B2051" t="s">
        <v>464</v>
      </c>
      <c r="C2051" t="s">
        <v>81</v>
      </c>
      <c r="D2051" t="s">
        <v>115</v>
      </c>
      <c r="E2051" t="s">
        <v>50</v>
      </c>
      <c r="F2051">
        <v>97</v>
      </c>
      <c r="G2051">
        <v>102</v>
      </c>
      <c r="H2051">
        <v>0</v>
      </c>
      <c r="I2051">
        <v>0</v>
      </c>
      <c r="J2051">
        <v>2</v>
      </c>
      <c r="K2051">
        <v>0</v>
      </c>
      <c r="L2051" t="s">
        <v>28</v>
      </c>
      <c r="M2051" t="s">
        <v>465</v>
      </c>
      <c r="N2051" t="s">
        <v>464</v>
      </c>
      <c r="O2051" t="s">
        <v>22</v>
      </c>
      <c r="P2051" t="s">
        <v>23</v>
      </c>
      <c r="Q2051" t="s">
        <v>24</v>
      </c>
    </row>
    <row r="2052" spans="1:17" x14ac:dyDescent="0.2">
      <c r="A2052" s="2">
        <v>35456</v>
      </c>
      <c r="B2052" t="s">
        <v>339</v>
      </c>
      <c r="C2052" t="s">
        <v>365</v>
      </c>
      <c r="D2052" t="s">
        <v>36</v>
      </c>
      <c r="E2052" t="s">
        <v>36</v>
      </c>
      <c r="F2052">
        <v>94</v>
      </c>
      <c r="G2052">
        <v>87</v>
      </c>
      <c r="H2052">
        <v>0</v>
      </c>
      <c r="I2052">
        <v>0</v>
      </c>
      <c r="J2052">
        <v>1</v>
      </c>
      <c r="K2052">
        <v>2</v>
      </c>
      <c r="L2052" t="s">
        <v>62</v>
      </c>
      <c r="M2052" t="s">
        <v>220</v>
      </c>
      <c r="N2052" t="s">
        <v>199</v>
      </c>
      <c r="O2052" t="s">
        <v>122</v>
      </c>
      <c r="P2052" t="s">
        <v>23</v>
      </c>
      <c r="Q2052" t="s">
        <v>41</v>
      </c>
    </row>
    <row r="2053" spans="1:17" x14ac:dyDescent="0.2">
      <c r="A2053" s="2">
        <v>35456</v>
      </c>
      <c r="B2053" t="s">
        <v>111</v>
      </c>
      <c r="C2053" t="s">
        <v>150</v>
      </c>
      <c r="D2053" t="s">
        <v>36</v>
      </c>
      <c r="E2053" t="s">
        <v>36</v>
      </c>
      <c r="F2053">
        <v>67</v>
      </c>
      <c r="G2053">
        <v>49</v>
      </c>
      <c r="H2053">
        <v>0</v>
      </c>
      <c r="I2053">
        <v>0</v>
      </c>
      <c r="J2053">
        <v>1</v>
      </c>
      <c r="K2053">
        <v>0</v>
      </c>
      <c r="L2053" t="s">
        <v>62</v>
      </c>
      <c r="M2053" t="s">
        <v>218</v>
      </c>
      <c r="N2053" t="s">
        <v>111</v>
      </c>
      <c r="O2053" t="s">
        <v>22</v>
      </c>
      <c r="P2053" t="s">
        <v>23</v>
      </c>
      <c r="Q2053" t="s">
        <v>24</v>
      </c>
    </row>
    <row r="2054" spans="1:17" x14ac:dyDescent="0.2">
      <c r="A2054" s="2">
        <v>35456</v>
      </c>
      <c r="B2054" t="s">
        <v>296</v>
      </c>
      <c r="C2054" t="s">
        <v>404</v>
      </c>
      <c r="D2054" t="s">
        <v>36</v>
      </c>
      <c r="E2054" t="s">
        <v>36</v>
      </c>
      <c r="F2054">
        <v>85</v>
      </c>
      <c r="G2054">
        <v>150</v>
      </c>
      <c r="H2054">
        <v>0</v>
      </c>
      <c r="I2054">
        <v>0</v>
      </c>
      <c r="J2054">
        <v>3</v>
      </c>
      <c r="K2054">
        <v>0</v>
      </c>
      <c r="L2054" t="s">
        <v>62</v>
      </c>
      <c r="M2054" t="s">
        <v>399</v>
      </c>
      <c r="N2054" t="s">
        <v>296</v>
      </c>
      <c r="O2054" t="s">
        <v>22</v>
      </c>
      <c r="P2054" t="s">
        <v>23</v>
      </c>
      <c r="Q2054" t="s">
        <v>24</v>
      </c>
    </row>
    <row r="2055" spans="1:17" x14ac:dyDescent="0.2">
      <c r="A2055" s="2">
        <v>35456</v>
      </c>
      <c r="B2055" t="s">
        <v>46</v>
      </c>
      <c r="C2055" t="s">
        <v>405</v>
      </c>
      <c r="D2055" t="s">
        <v>36</v>
      </c>
      <c r="E2055" t="s">
        <v>36</v>
      </c>
      <c r="F2055">
        <v>160</v>
      </c>
      <c r="G2055">
        <v>162</v>
      </c>
      <c r="H2055">
        <v>0</v>
      </c>
      <c r="I2055">
        <v>0</v>
      </c>
      <c r="J2055">
        <v>3</v>
      </c>
      <c r="K2055">
        <v>1</v>
      </c>
      <c r="L2055" t="s">
        <v>28</v>
      </c>
      <c r="M2055" t="s">
        <v>685</v>
      </c>
      <c r="N2055" t="s">
        <v>46</v>
      </c>
      <c r="O2055" t="s">
        <v>22</v>
      </c>
      <c r="P2055" t="s">
        <v>23</v>
      </c>
      <c r="Q2055" t="s">
        <v>24</v>
      </c>
    </row>
    <row r="2056" spans="1:17" x14ac:dyDescent="0.2">
      <c r="A2056" s="2">
        <v>35456</v>
      </c>
      <c r="B2056" t="s">
        <v>45</v>
      </c>
      <c r="C2056" t="s">
        <v>199</v>
      </c>
      <c r="D2056" t="s">
        <v>36</v>
      </c>
      <c r="E2056" t="s">
        <v>36</v>
      </c>
      <c r="F2056">
        <v>71</v>
      </c>
      <c r="G2056">
        <v>25</v>
      </c>
      <c r="H2056">
        <v>0</v>
      </c>
      <c r="I2056">
        <v>0</v>
      </c>
      <c r="J2056">
        <v>0</v>
      </c>
      <c r="K2056">
        <v>0</v>
      </c>
      <c r="L2056" t="s">
        <v>62</v>
      </c>
      <c r="M2056" t="s">
        <v>47</v>
      </c>
      <c r="N2056" t="s">
        <v>45</v>
      </c>
      <c r="O2056" t="s">
        <v>22</v>
      </c>
      <c r="P2056" t="s">
        <v>23</v>
      </c>
      <c r="Q2056" t="s">
        <v>30</v>
      </c>
    </row>
    <row r="2057" spans="1:17" x14ac:dyDescent="0.2">
      <c r="A2057" s="2">
        <v>35459</v>
      </c>
      <c r="B2057" t="s">
        <v>182</v>
      </c>
      <c r="C2057" t="s">
        <v>77</v>
      </c>
      <c r="D2057" t="s">
        <v>115</v>
      </c>
      <c r="E2057" t="s">
        <v>27</v>
      </c>
      <c r="F2057">
        <v>76</v>
      </c>
      <c r="G2057">
        <v>18</v>
      </c>
      <c r="H2057">
        <v>0</v>
      </c>
      <c r="I2057">
        <v>0</v>
      </c>
      <c r="J2057">
        <v>2</v>
      </c>
      <c r="K2057">
        <v>1</v>
      </c>
      <c r="L2057" t="s">
        <v>28</v>
      </c>
      <c r="M2057" t="s">
        <v>686</v>
      </c>
      <c r="N2057" t="s">
        <v>182</v>
      </c>
      <c r="O2057" t="s">
        <v>22</v>
      </c>
      <c r="P2057" t="s">
        <v>23</v>
      </c>
      <c r="Q2057" t="s">
        <v>24</v>
      </c>
    </row>
    <row r="2058" spans="1:17" x14ac:dyDescent="0.2">
      <c r="A2058" s="2">
        <v>35462</v>
      </c>
      <c r="B2058" t="s">
        <v>182</v>
      </c>
      <c r="C2058" t="s">
        <v>77</v>
      </c>
      <c r="D2058" t="s">
        <v>115</v>
      </c>
      <c r="E2058" t="s">
        <v>27</v>
      </c>
      <c r="F2058">
        <v>76</v>
      </c>
      <c r="G2058">
        <v>18</v>
      </c>
      <c r="H2058">
        <v>0</v>
      </c>
      <c r="I2058">
        <v>0</v>
      </c>
      <c r="J2058">
        <v>1</v>
      </c>
      <c r="K2058">
        <v>1</v>
      </c>
      <c r="L2058" t="s">
        <v>28</v>
      </c>
      <c r="M2058" t="s">
        <v>677</v>
      </c>
      <c r="N2058" t="s">
        <v>182</v>
      </c>
      <c r="O2058" t="s">
        <v>22</v>
      </c>
      <c r="P2058" t="s">
        <v>23</v>
      </c>
      <c r="Q2058" t="s">
        <v>30</v>
      </c>
    </row>
    <row r="2059" spans="1:17" x14ac:dyDescent="0.2">
      <c r="A2059" s="2">
        <v>35463</v>
      </c>
      <c r="B2059" t="s">
        <v>17</v>
      </c>
      <c r="C2059" t="s">
        <v>244</v>
      </c>
      <c r="D2059" t="s">
        <v>19</v>
      </c>
      <c r="E2059" t="s">
        <v>50</v>
      </c>
      <c r="F2059">
        <v>39</v>
      </c>
      <c r="G2059">
        <v>30</v>
      </c>
      <c r="H2059">
        <v>0</v>
      </c>
      <c r="I2059">
        <v>0</v>
      </c>
      <c r="J2059">
        <v>0</v>
      </c>
      <c r="K2059">
        <v>1</v>
      </c>
      <c r="L2059" t="s">
        <v>28</v>
      </c>
      <c r="M2059" t="s">
        <v>484</v>
      </c>
      <c r="N2059" t="s">
        <v>17</v>
      </c>
      <c r="O2059" t="s">
        <v>22</v>
      </c>
      <c r="P2059" t="s">
        <v>23</v>
      </c>
      <c r="Q2059" t="s">
        <v>41</v>
      </c>
    </row>
    <row r="2060" spans="1:17" x14ac:dyDescent="0.2">
      <c r="A2060" s="2">
        <v>35463</v>
      </c>
      <c r="B2060" t="s">
        <v>464</v>
      </c>
      <c r="C2060" t="s">
        <v>177</v>
      </c>
      <c r="D2060" t="s">
        <v>115</v>
      </c>
      <c r="E2060" t="s">
        <v>115</v>
      </c>
      <c r="F2060">
        <v>97</v>
      </c>
      <c r="G2060">
        <v>146</v>
      </c>
      <c r="H2060">
        <v>0</v>
      </c>
      <c r="I2060">
        <v>0</v>
      </c>
      <c r="J2060">
        <v>1</v>
      </c>
      <c r="K2060">
        <v>0</v>
      </c>
      <c r="L2060" t="s">
        <v>28</v>
      </c>
      <c r="M2060" t="s">
        <v>465</v>
      </c>
      <c r="N2060" t="s">
        <v>464</v>
      </c>
      <c r="O2060" t="s">
        <v>22</v>
      </c>
      <c r="P2060" t="s">
        <v>23</v>
      </c>
      <c r="Q2060" t="s">
        <v>24</v>
      </c>
    </row>
    <row r="2061" spans="1:17" x14ac:dyDescent="0.2">
      <c r="A2061" s="2">
        <v>35466</v>
      </c>
      <c r="B2061" t="s">
        <v>131</v>
      </c>
      <c r="C2061" t="s">
        <v>244</v>
      </c>
      <c r="D2061" t="s">
        <v>27</v>
      </c>
      <c r="E2061" t="s">
        <v>50</v>
      </c>
      <c r="F2061">
        <v>72</v>
      </c>
      <c r="G2061">
        <v>30</v>
      </c>
      <c r="H2061">
        <v>0</v>
      </c>
      <c r="I2061">
        <v>0</v>
      </c>
      <c r="J2061">
        <v>2</v>
      </c>
      <c r="K2061">
        <v>2</v>
      </c>
      <c r="L2061" t="s">
        <v>28</v>
      </c>
      <c r="M2061" t="s">
        <v>687</v>
      </c>
      <c r="N2061" t="s">
        <v>131</v>
      </c>
      <c r="O2061" t="s">
        <v>22</v>
      </c>
      <c r="P2061" t="s">
        <v>23</v>
      </c>
      <c r="Q2061" t="s">
        <v>30</v>
      </c>
    </row>
    <row r="2062" spans="1:17" x14ac:dyDescent="0.2">
      <c r="A2062" s="2">
        <v>35466</v>
      </c>
      <c r="B2062" t="s">
        <v>26</v>
      </c>
      <c r="C2062" t="s">
        <v>31</v>
      </c>
      <c r="D2062" t="s">
        <v>27</v>
      </c>
      <c r="E2062" t="s">
        <v>19</v>
      </c>
      <c r="F2062">
        <v>11</v>
      </c>
      <c r="G2062">
        <v>33</v>
      </c>
      <c r="H2062">
        <v>0</v>
      </c>
      <c r="I2062">
        <v>0</v>
      </c>
      <c r="J2062">
        <v>3</v>
      </c>
      <c r="K2062">
        <v>1</v>
      </c>
      <c r="L2062" t="s">
        <v>28</v>
      </c>
      <c r="M2062" t="s">
        <v>219</v>
      </c>
      <c r="N2062" t="s">
        <v>26</v>
      </c>
      <c r="O2062" t="s">
        <v>22</v>
      </c>
      <c r="P2062" t="s">
        <v>23</v>
      </c>
      <c r="Q2062" t="s">
        <v>24</v>
      </c>
    </row>
    <row r="2063" spans="1:17" x14ac:dyDescent="0.2">
      <c r="A2063" s="2">
        <v>35468</v>
      </c>
      <c r="B2063" t="s">
        <v>177</v>
      </c>
      <c r="C2063" t="s">
        <v>464</v>
      </c>
      <c r="D2063" t="s">
        <v>115</v>
      </c>
      <c r="E2063" t="s">
        <v>115</v>
      </c>
      <c r="F2063">
        <v>146</v>
      </c>
      <c r="G2063">
        <v>97</v>
      </c>
      <c r="H2063">
        <v>0</v>
      </c>
      <c r="I2063">
        <v>0</v>
      </c>
      <c r="J2063">
        <v>0</v>
      </c>
      <c r="K2063">
        <v>0</v>
      </c>
      <c r="L2063" t="s">
        <v>28</v>
      </c>
      <c r="M2063" t="s">
        <v>640</v>
      </c>
      <c r="N2063" t="s">
        <v>177</v>
      </c>
      <c r="O2063" t="s">
        <v>22</v>
      </c>
      <c r="P2063" t="s">
        <v>23</v>
      </c>
      <c r="Q2063" t="s">
        <v>30</v>
      </c>
    </row>
    <row r="2064" spans="1:17" x14ac:dyDescent="0.2">
      <c r="A2064" s="2">
        <v>35469</v>
      </c>
      <c r="B2064" t="s">
        <v>43</v>
      </c>
      <c r="C2064" t="s">
        <v>244</v>
      </c>
      <c r="D2064" t="s">
        <v>19</v>
      </c>
      <c r="E2064" t="s">
        <v>50</v>
      </c>
      <c r="F2064">
        <v>4</v>
      </c>
      <c r="G2064">
        <v>30</v>
      </c>
      <c r="H2064">
        <v>0</v>
      </c>
      <c r="I2064">
        <v>0</v>
      </c>
      <c r="J2064">
        <v>1</v>
      </c>
      <c r="K2064">
        <v>0</v>
      </c>
      <c r="L2064" t="s">
        <v>28</v>
      </c>
      <c r="M2064" t="s">
        <v>688</v>
      </c>
      <c r="N2064" t="s">
        <v>43</v>
      </c>
      <c r="O2064" t="s">
        <v>22</v>
      </c>
      <c r="P2064" t="s">
        <v>23</v>
      </c>
      <c r="Q2064" t="s">
        <v>24</v>
      </c>
    </row>
    <row r="2065" spans="1:17" x14ac:dyDescent="0.2">
      <c r="A2065" s="2">
        <v>35470</v>
      </c>
      <c r="B2065" t="s">
        <v>464</v>
      </c>
      <c r="C2065" t="s">
        <v>177</v>
      </c>
      <c r="D2065" t="s">
        <v>115</v>
      </c>
      <c r="E2065" t="s">
        <v>115</v>
      </c>
      <c r="F2065">
        <v>97</v>
      </c>
      <c r="G2065">
        <v>146</v>
      </c>
      <c r="H2065">
        <v>0</v>
      </c>
      <c r="I2065">
        <v>0</v>
      </c>
      <c r="J2065">
        <v>0</v>
      </c>
      <c r="K2065">
        <v>0</v>
      </c>
      <c r="L2065" t="s">
        <v>28</v>
      </c>
      <c r="M2065" t="s">
        <v>465</v>
      </c>
      <c r="N2065" t="s">
        <v>464</v>
      </c>
      <c r="O2065" t="s">
        <v>22</v>
      </c>
      <c r="P2065" t="s">
        <v>23</v>
      </c>
      <c r="Q2065" t="s">
        <v>30</v>
      </c>
    </row>
    <row r="2066" spans="1:17" x14ac:dyDescent="0.2">
      <c r="A2066" s="2">
        <v>35470</v>
      </c>
      <c r="B2066" t="s">
        <v>114</v>
      </c>
      <c r="C2066" t="s">
        <v>143</v>
      </c>
      <c r="D2066" t="s">
        <v>115</v>
      </c>
      <c r="E2066" t="s">
        <v>115</v>
      </c>
      <c r="F2066">
        <v>57</v>
      </c>
      <c r="G2066">
        <v>21</v>
      </c>
      <c r="H2066">
        <v>0</v>
      </c>
      <c r="I2066">
        <v>0</v>
      </c>
      <c r="J2066">
        <v>1</v>
      </c>
      <c r="K2066">
        <v>1</v>
      </c>
      <c r="L2066" t="s">
        <v>447</v>
      </c>
      <c r="M2066" t="s">
        <v>226</v>
      </c>
      <c r="N2066" t="s">
        <v>114</v>
      </c>
      <c r="O2066" t="s">
        <v>22</v>
      </c>
      <c r="P2066" t="s">
        <v>23</v>
      </c>
      <c r="Q2066" t="s">
        <v>30</v>
      </c>
    </row>
    <row r="2067" spans="1:17" x14ac:dyDescent="0.2">
      <c r="A2067" s="2">
        <v>35471</v>
      </c>
      <c r="B2067" t="s">
        <v>95</v>
      </c>
      <c r="C2067" t="s">
        <v>53</v>
      </c>
      <c r="D2067" t="s">
        <v>50</v>
      </c>
      <c r="E2067" t="s">
        <v>50</v>
      </c>
      <c r="F2067">
        <v>7</v>
      </c>
      <c r="G2067">
        <v>47</v>
      </c>
      <c r="H2067">
        <v>0</v>
      </c>
      <c r="I2067">
        <v>0</v>
      </c>
      <c r="J2067">
        <v>2</v>
      </c>
      <c r="K2067">
        <v>1</v>
      </c>
      <c r="L2067" t="s">
        <v>252</v>
      </c>
      <c r="M2067" t="s">
        <v>434</v>
      </c>
      <c r="N2067" t="s">
        <v>254</v>
      </c>
      <c r="O2067" t="s">
        <v>122</v>
      </c>
      <c r="P2067" t="s">
        <v>23</v>
      </c>
      <c r="Q2067" t="s">
        <v>24</v>
      </c>
    </row>
    <row r="2068" spans="1:17" x14ac:dyDescent="0.2">
      <c r="A2068" s="2">
        <v>35472</v>
      </c>
      <c r="B2068" t="s">
        <v>81</v>
      </c>
      <c r="C2068" t="s">
        <v>104</v>
      </c>
      <c r="D2068" t="s">
        <v>50</v>
      </c>
      <c r="E2068" t="s">
        <v>50</v>
      </c>
      <c r="F2068">
        <v>102</v>
      </c>
      <c r="G2068">
        <v>29</v>
      </c>
      <c r="H2068">
        <v>0</v>
      </c>
      <c r="I2068">
        <v>0</v>
      </c>
      <c r="J2068">
        <v>0</v>
      </c>
      <c r="K2068">
        <v>0</v>
      </c>
      <c r="L2068" t="s">
        <v>20</v>
      </c>
      <c r="M2068" t="s">
        <v>689</v>
      </c>
      <c r="N2068" t="s">
        <v>689</v>
      </c>
      <c r="O2068" t="s">
        <v>122</v>
      </c>
      <c r="P2068" t="s">
        <v>23</v>
      </c>
      <c r="Q2068" t="s">
        <v>30</v>
      </c>
    </row>
    <row r="2069" spans="1:17" x14ac:dyDescent="0.2">
      <c r="A2069" s="2">
        <v>35472</v>
      </c>
      <c r="B2069" t="s">
        <v>100</v>
      </c>
      <c r="C2069" t="s">
        <v>147</v>
      </c>
      <c r="D2069" t="s">
        <v>50</v>
      </c>
      <c r="E2069" t="s">
        <v>50</v>
      </c>
      <c r="F2069">
        <v>64</v>
      </c>
      <c r="G2069">
        <v>42</v>
      </c>
      <c r="H2069">
        <v>0</v>
      </c>
      <c r="I2069">
        <v>0</v>
      </c>
      <c r="J2069">
        <v>3</v>
      </c>
      <c r="K2069">
        <v>0</v>
      </c>
      <c r="L2069" t="s">
        <v>28</v>
      </c>
      <c r="M2069" t="s">
        <v>102</v>
      </c>
      <c r="N2069" t="s">
        <v>100</v>
      </c>
      <c r="O2069" t="s">
        <v>22</v>
      </c>
      <c r="P2069" t="s">
        <v>23</v>
      </c>
      <c r="Q2069" t="s">
        <v>24</v>
      </c>
    </row>
    <row r="2070" spans="1:17" x14ac:dyDescent="0.2">
      <c r="A2070" s="2">
        <v>35472</v>
      </c>
      <c r="B2070" t="s">
        <v>114</v>
      </c>
      <c r="C2070" t="s">
        <v>52</v>
      </c>
      <c r="D2070" t="s">
        <v>115</v>
      </c>
      <c r="E2070" t="s">
        <v>50</v>
      </c>
      <c r="F2070">
        <v>57</v>
      </c>
      <c r="G2070">
        <v>17</v>
      </c>
      <c r="H2070">
        <v>0</v>
      </c>
      <c r="I2070">
        <v>0</v>
      </c>
      <c r="J2070">
        <v>0</v>
      </c>
      <c r="K2070">
        <v>0</v>
      </c>
      <c r="L2070" t="s">
        <v>447</v>
      </c>
      <c r="M2070" t="s">
        <v>226</v>
      </c>
      <c r="N2070" t="s">
        <v>114</v>
      </c>
      <c r="O2070" t="s">
        <v>22</v>
      </c>
      <c r="P2070" t="s">
        <v>23</v>
      </c>
      <c r="Q2070" t="s">
        <v>30</v>
      </c>
    </row>
    <row r="2071" spans="1:17" x14ac:dyDescent="0.2">
      <c r="A2071" s="2">
        <v>35472</v>
      </c>
      <c r="B2071" t="s">
        <v>161</v>
      </c>
      <c r="C2071" t="s">
        <v>98</v>
      </c>
      <c r="D2071" t="s">
        <v>50</v>
      </c>
      <c r="E2071" t="s">
        <v>50</v>
      </c>
      <c r="F2071">
        <v>80</v>
      </c>
      <c r="G2071">
        <v>36</v>
      </c>
      <c r="H2071">
        <v>0</v>
      </c>
      <c r="I2071">
        <v>0</v>
      </c>
      <c r="J2071">
        <v>0</v>
      </c>
      <c r="K2071">
        <v>0</v>
      </c>
      <c r="L2071" t="s">
        <v>28</v>
      </c>
      <c r="M2071" t="s">
        <v>162</v>
      </c>
      <c r="N2071" t="s">
        <v>161</v>
      </c>
      <c r="O2071" t="s">
        <v>22</v>
      </c>
      <c r="P2071" t="s">
        <v>23</v>
      </c>
      <c r="Q2071" t="s">
        <v>30</v>
      </c>
    </row>
    <row r="2072" spans="1:17" x14ac:dyDescent="0.2">
      <c r="A2072" s="2">
        <v>35473</v>
      </c>
      <c r="B2072" t="s">
        <v>17</v>
      </c>
      <c r="C2072" t="s">
        <v>107</v>
      </c>
      <c r="D2072" t="s">
        <v>19</v>
      </c>
      <c r="E2072" t="s">
        <v>19</v>
      </c>
      <c r="F2072">
        <v>39</v>
      </c>
      <c r="G2072">
        <v>26</v>
      </c>
      <c r="H2072">
        <v>0</v>
      </c>
      <c r="I2072">
        <v>0</v>
      </c>
      <c r="J2072">
        <v>1</v>
      </c>
      <c r="K2072">
        <v>1</v>
      </c>
      <c r="L2072" t="s">
        <v>20</v>
      </c>
      <c r="M2072" t="s">
        <v>21</v>
      </c>
      <c r="N2072" t="s">
        <v>17</v>
      </c>
      <c r="O2072" t="s">
        <v>22</v>
      </c>
      <c r="P2072" t="s">
        <v>23</v>
      </c>
      <c r="Q2072" t="s">
        <v>30</v>
      </c>
    </row>
    <row r="2073" spans="1:17" x14ac:dyDescent="0.2">
      <c r="A2073" s="2">
        <v>35473</v>
      </c>
      <c r="B2073" t="s">
        <v>43</v>
      </c>
      <c r="C2073" t="s">
        <v>39</v>
      </c>
      <c r="D2073" t="s">
        <v>19</v>
      </c>
      <c r="E2073" t="s">
        <v>19</v>
      </c>
      <c r="F2073">
        <v>4</v>
      </c>
      <c r="G2073">
        <v>22</v>
      </c>
      <c r="H2073">
        <v>0</v>
      </c>
      <c r="I2073">
        <v>0</v>
      </c>
      <c r="J2073">
        <v>0</v>
      </c>
      <c r="K2073">
        <v>1</v>
      </c>
      <c r="L2073" t="s">
        <v>20</v>
      </c>
      <c r="M2073" t="s">
        <v>60</v>
      </c>
      <c r="N2073" t="s">
        <v>43</v>
      </c>
      <c r="O2073" t="s">
        <v>22</v>
      </c>
      <c r="P2073" t="s">
        <v>23</v>
      </c>
      <c r="Q2073" t="s">
        <v>41</v>
      </c>
    </row>
    <row r="2074" spans="1:17" x14ac:dyDescent="0.2">
      <c r="A2074" s="2">
        <v>35473</v>
      </c>
      <c r="B2074" t="s">
        <v>31</v>
      </c>
      <c r="C2074" t="s">
        <v>18</v>
      </c>
      <c r="D2074" t="s">
        <v>19</v>
      </c>
      <c r="E2074" t="s">
        <v>19</v>
      </c>
      <c r="F2074">
        <v>33</v>
      </c>
      <c r="G2074">
        <v>43</v>
      </c>
      <c r="H2074">
        <v>0</v>
      </c>
      <c r="I2074">
        <v>0</v>
      </c>
      <c r="J2074">
        <v>4</v>
      </c>
      <c r="K2074">
        <v>0</v>
      </c>
      <c r="L2074" t="s">
        <v>20</v>
      </c>
      <c r="M2074" t="s">
        <v>33</v>
      </c>
      <c r="N2074" t="s">
        <v>31</v>
      </c>
      <c r="O2074" t="s">
        <v>22</v>
      </c>
      <c r="P2074" t="s">
        <v>23</v>
      </c>
      <c r="Q2074" t="s">
        <v>24</v>
      </c>
    </row>
    <row r="2075" spans="1:17" x14ac:dyDescent="0.2">
      <c r="A2075" s="2">
        <v>35473</v>
      </c>
      <c r="B2075" t="s">
        <v>89</v>
      </c>
      <c r="C2075" t="s">
        <v>119</v>
      </c>
      <c r="D2075" t="s">
        <v>50</v>
      </c>
      <c r="E2075" t="s">
        <v>50</v>
      </c>
      <c r="F2075">
        <v>12</v>
      </c>
      <c r="G2075">
        <v>10</v>
      </c>
      <c r="H2075">
        <v>0</v>
      </c>
      <c r="I2075">
        <v>0</v>
      </c>
      <c r="J2075">
        <v>0</v>
      </c>
      <c r="K2075">
        <v>1</v>
      </c>
      <c r="L2075" t="s">
        <v>20</v>
      </c>
      <c r="M2075" t="s">
        <v>91</v>
      </c>
      <c r="N2075" t="s">
        <v>89</v>
      </c>
      <c r="O2075" t="s">
        <v>22</v>
      </c>
      <c r="P2075" t="s">
        <v>23</v>
      </c>
      <c r="Q2075" t="s">
        <v>41</v>
      </c>
    </row>
    <row r="2076" spans="1:17" x14ac:dyDescent="0.2">
      <c r="A2076" s="2">
        <v>35473</v>
      </c>
      <c r="B2076" t="s">
        <v>185</v>
      </c>
      <c r="C2076" t="s">
        <v>32</v>
      </c>
      <c r="D2076" t="s">
        <v>27</v>
      </c>
      <c r="E2076" t="s">
        <v>19</v>
      </c>
      <c r="F2076">
        <v>32</v>
      </c>
      <c r="G2076">
        <v>111</v>
      </c>
      <c r="H2076">
        <v>0</v>
      </c>
      <c r="I2076">
        <v>0</v>
      </c>
      <c r="J2076">
        <v>0</v>
      </c>
      <c r="K2076">
        <v>0</v>
      </c>
      <c r="L2076" t="s">
        <v>28</v>
      </c>
      <c r="M2076" t="s">
        <v>412</v>
      </c>
      <c r="N2076" t="s">
        <v>185</v>
      </c>
      <c r="O2076" t="s">
        <v>22</v>
      </c>
      <c r="P2076" t="s">
        <v>23</v>
      </c>
      <c r="Q2076" t="s">
        <v>30</v>
      </c>
    </row>
    <row r="2077" spans="1:17" x14ac:dyDescent="0.2">
      <c r="A2077" s="2">
        <v>35473</v>
      </c>
      <c r="B2077" t="s">
        <v>38</v>
      </c>
      <c r="C2077" t="s">
        <v>42</v>
      </c>
      <c r="D2077" t="s">
        <v>19</v>
      </c>
      <c r="E2077" t="s">
        <v>19</v>
      </c>
      <c r="F2077">
        <v>38</v>
      </c>
      <c r="G2077">
        <v>54</v>
      </c>
      <c r="H2077">
        <v>0</v>
      </c>
      <c r="I2077">
        <v>0</v>
      </c>
      <c r="J2077">
        <v>2</v>
      </c>
      <c r="K2077">
        <v>1</v>
      </c>
      <c r="L2077" t="s">
        <v>20</v>
      </c>
      <c r="M2077" t="s">
        <v>40</v>
      </c>
      <c r="N2077" t="s">
        <v>38</v>
      </c>
      <c r="O2077" t="s">
        <v>22</v>
      </c>
      <c r="P2077" t="s">
        <v>23</v>
      </c>
      <c r="Q2077" t="s">
        <v>24</v>
      </c>
    </row>
    <row r="2078" spans="1:17" x14ac:dyDescent="0.2">
      <c r="A2078" s="2">
        <v>35473</v>
      </c>
      <c r="B2078" t="s">
        <v>106</v>
      </c>
      <c r="C2078" t="s">
        <v>184</v>
      </c>
      <c r="D2078" t="s">
        <v>50</v>
      </c>
      <c r="E2078" t="s">
        <v>50</v>
      </c>
      <c r="F2078">
        <v>8</v>
      </c>
      <c r="G2078">
        <v>122</v>
      </c>
      <c r="H2078">
        <v>0</v>
      </c>
      <c r="I2078">
        <v>0</v>
      </c>
      <c r="J2078">
        <v>4</v>
      </c>
      <c r="K2078">
        <v>0</v>
      </c>
      <c r="L2078" t="s">
        <v>20</v>
      </c>
      <c r="M2078" t="s">
        <v>108</v>
      </c>
      <c r="N2078" t="s">
        <v>106</v>
      </c>
      <c r="O2078" t="s">
        <v>22</v>
      </c>
      <c r="P2078" t="s">
        <v>23</v>
      </c>
      <c r="Q2078" t="s">
        <v>24</v>
      </c>
    </row>
    <row r="2079" spans="1:17" x14ac:dyDescent="0.2">
      <c r="A2079" s="2">
        <v>35473</v>
      </c>
      <c r="B2079" t="s">
        <v>180</v>
      </c>
      <c r="C2079" t="s">
        <v>70</v>
      </c>
      <c r="D2079" t="s">
        <v>50</v>
      </c>
      <c r="E2079" t="s">
        <v>50</v>
      </c>
      <c r="F2079">
        <v>31</v>
      </c>
      <c r="G2079">
        <v>79</v>
      </c>
      <c r="H2079">
        <v>0</v>
      </c>
      <c r="I2079">
        <v>0</v>
      </c>
      <c r="J2079">
        <v>1</v>
      </c>
      <c r="K2079">
        <v>1</v>
      </c>
      <c r="L2079" t="s">
        <v>28</v>
      </c>
      <c r="M2079" t="s">
        <v>690</v>
      </c>
      <c r="N2079" t="s">
        <v>180</v>
      </c>
      <c r="O2079" t="s">
        <v>22</v>
      </c>
      <c r="P2079" t="s">
        <v>23</v>
      </c>
      <c r="Q2079" t="s">
        <v>30</v>
      </c>
    </row>
    <row r="2080" spans="1:17" x14ac:dyDescent="0.2">
      <c r="A2080" s="2">
        <v>35474</v>
      </c>
      <c r="B2080" t="s">
        <v>143</v>
      </c>
      <c r="C2080" t="s">
        <v>52</v>
      </c>
      <c r="D2080" t="s">
        <v>115</v>
      </c>
      <c r="E2080" t="s">
        <v>50</v>
      </c>
      <c r="F2080">
        <v>21</v>
      </c>
      <c r="G2080">
        <v>17</v>
      </c>
      <c r="H2080">
        <v>0</v>
      </c>
      <c r="I2080">
        <v>0</v>
      </c>
      <c r="J2080">
        <v>0</v>
      </c>
      <c r="K2080">
        <v>1</v>
      </c>
      <c r="L2080" t="s">
        <v>447</v>
      </c>
      <c r="M2080" t="s">
        <v>226</v>
      </c>
      <c r="N2080" t="s">
        <v>114</v>
      </c>
      <c r="O2080" t="s">
        <v>122</v>
      </c>
      <c r="P2080" t="s">
        <v>23</v>
      </c>
      <c r="Q2080" t="s">
        <v>41</v>
      </c>
    </row>
    <row r="2081" spans="1:17" x14ac:dyDescent="0.2">
      <c r="A2081" s="2">
        <v>35475</v>
      </c>
      <c r="B2081" t="s">
        <v>145</v>
      </c>
      <c r="C2081" t="s">
        <v>101</v>
      </c>
      <c r="D2081" t="s">
        <v>50</v>
      </c>
      <c r="E2081" t="s">
        <v>50</v>
      </c>
      <c r="F2081">
        <v>78</v>
      </c>
      <c r="G2081">
        <v>82</v>
      </c>
      <c r="H2081">
        <v>0</v>
      </c>
      <c r="I2081">
        <v>0</v>
      </c>
      <c r="J2081">
        <v>2</v>
      </c>
      <c r="K2081">
        <v>0</v>
      </c>
      <c r="L2081" t="s">
        <v>691</v>
      </c>
      <c r="M2081" t="s">
        <v>261</v>
      </c>
      <c r="N2081" t="s">
        <v>145</v>
      </c>
      <c r="O2081" t="s">
        <v>22</v>
      </c>
      <c r="P2081" t="s">
        <v>23</v>
      </c>
      <c r="Q2081" t="s">
        <v>24</v>
      </c>
    </row>
    <row r="2082" spans="1:17" x14ac:dyDescent="0.2">
      <c r="A2082" s="2">
        <v>35475</v>
      </c>
      <c r="B2082" t="s">
        <v>73</v>
      </c>
      <c r="C2082" t="s">
        <v>90</v>
      </c>
      <c r="D2082" t="s">
        <v>50</v>
      </c>
      <c r="E2082" t="s">
        <v>50</v>
      </c>
      <c r="F2082">
        <v>48</v>
      </c>
      <c r="G2082">
        <v>53</v>
      </c>
      <c r="H2082">
        <v>0</v>
      </c>
      <c r="I2082">
        <v>0</v>
      </c>
      <c r="J2082">
        <v>0</v>
      </c>
      <c r="K2082">
        <v>0</v>
      </c>
      <c r="L2082" t="s">
        <v>691</v>
      </c>
      <c r="M2082" t="s">
        <v>692</v>
      </c>
      <c r="N2082" t="s">
        <v>145</v>
      </c>
      <c r="O2082" t="s">
        <v>122</v>
      </c>
      <c r="P2082" t="s">
        <v>23</v>
      </c>
      <c r="Q2082" t="s">
        <v>30</v>
      </c>
    </row>
    <row r="2083" spans="1:17" x14ac:dyDescent="0.2">
      <c r="A2083" s="2">
        <v>35476</v>
      </c>
      <c r="B2083" t="s">
        <v>145</v>
      </c>
      <c r="C2083" t="s">
        <v>90</v>
      </c>
      <c r="D2083" t="s">
        <v>50</v>
      </c>
      <c r="E2083" t="s">
        <v>50</v>
      </c>
      <c r="F2083">
        <v>78</v>
      </c>
      <c r="G2083">
        <v>53</v>
      </c>
      <c r="H2083">
        <v>0</v>
      </c>
      <c r="I2083">
        <v>0</v>
      </c>
      <c r="J2083">
        <v>2</v>
      </c>
      <c r="K2083">
        <v>3</v>
      </c>
      <c r="L2083" t="s">
        <v>691</v>
      </c>
      <c r="M2083" t="s">
        <v>692</v>
      </c>
      <c r="N2083" t="s">
        <v>145</v>
      </c>
      <c r="O2083" t="s">
        <v>22</v>
      </c>
      <c r="P2083" t="s">
        <v>23</v>
      </c>
      <c r="Q2083" t="s">
        <v>41</v>
      </c>
    </row>
    <row r="2084" spans="1:17" x14ac:dyDescent="0.2">
      <c r="A2084" s="2">
        <v>35476</v>
      </c>
      <c r="B2084" t="s">
        <v>101</v>
      </c>
      <c r="C2084" t="s">
        <v>73</v>
      </c>
      <c r="D2084" t="s">
        <v>50</v>
      </c>
      <c r="E2084" t="s">
        <v>50</v>
      </c>
      <c r="F2084">
        <v>82</v>
      </c>
      <c r="G2084">
        <v>48</v>
      </c>
      <c r="H2084">
        <v>0</v>
      </c>
      <c r="I2084">
        <v>0</v>
      </c>
      <c r="J2084">
        <v>1</v>
      </c>
      <c r="K2084">
        <v>0</v>
      </c>
      <c r="L2084" t="s">
        <v>691</v>
      </c>
      <c r="M2084" t="s">
        <v>693</v>
      </c>
      <c r="N2084" t="s">
        <v>145</v>
      </c>
      <c r="O2084" t="s">
        <v>122</v>
      </c>
      <c r="P2084" t="s">
        <v>23</v>
      </c>
      <c r="Q2084" t="s">
        <v>24</v>
      </c>
    </row>
    <row r="2085" spans="1:17" x14ac:dyDescent="0.2">
      <c r="A2085" s="2">
        <v>35476</v>
      </c>
      <c r="B2085" t="s">
        <v>694</v>
      </c>
      <c r="C2085" t="s">
        <v>354</v>
      </c>
      <c r="D2085" t="s">
        <v>36</v>
      </c>
      <c r="E2085" t="s">
        <v>57</v>
      </c>
      <c r="F2085">
        <v>164</v>
      </c>
      <c r="G2085">
        <v>171</v>
      </c>
      <c r="H2085">
        <v>0</v>
      </c>
      <c r="I2085">
        <v>0</v>
      </c>
      <c r="J2085">
        <v>0</v>
      </c>
      <c r="K2085">
        <v>4</v>
      </c>
      <c r="L2085" t="s">
        <v>20</v>
      </c>
      <c r="M2085" t="s">
        <v>695</v>
      </c>
      <c r="N2085" t="s">
        <v>694</v>
      </c>
      <c r="O2085" t="s">
        <v>22</v>
      </c>
      <c r="P2085" t="s">
        <v>23</v>
      </c>
      <c r="Q2085" t="s">
        <v>41</v>
      </c>
    </row>
    <row r="2086" spans="1:17" x14ac:dyDescent="0.2">
      <c r="A2086" s="2">
        <v>35477</v>
      </c>
      <c r="B2086" t="s">
        <v>164</v>
      </c>
      <c r="C2086" t="s">
        <v>177</v>
      </c>
      <c r="D2086" t="s">
        <v>115</v>
      </c>
      <c r="E2086" t="s">
        <v>115</v>
      </c>
      <c r="F2086">
        <v>98</v>
      </c>
      <c r="G2086">
        <v>146</v>
      </c>
      <c r="H2086">
        <v>0</v>
      </c>
      <c r="I2086">
        <v>0</v>
      </c>
      <c r="J2086">
        <v>1</v>
      </c>
      <c r="K2086">
        <v>0</v>
      </c>
      <c r="L2086" t="s">
        <v>28</v>
      </c>
      <c r="M2086" t="s">
        <v>696</v>
      </c>
      <c r="N2086" t="s">
        <v>164</v>
      </c>
      <c r="O2086" t="s">
        <v>22</v>
      </c>
      <c r="P2086" t="s">
        <v>23</v>
      </c>
      <c r="Q2086" t="s">
        <v>24</v>
      </c>
    </row>
    <row r="2087" spans="1:17" x14ac:dyDescent="0.2">
      <c r="A2087" s="2">
        <v>35477</v>
      </c>
      <c r="B2087" t="s">
        <v>118</v>
      </c>
      <c r="C2087" t="s">
        <v>111</v>
      </c>
      <c r="D2087" t="s">
        <v>36</v>
      </c>
      <c r="E2087" t="s">
        <v>36</v>
      </c>
      <c r="F2087">
        <v>58</v>
      </c>
      <c r="G2087">
        <v>67</v>
      </c>
      <c r="H2087">
        <v>0</v>
      </c>
      <c r="I2087">
        <v>0</v>
      </c>
      <c r="J2087">
        <v>1</v>
      </c>
      <c r="K2087">
        <v>1</v>
      </c>
      <c r="L2087" t="s">
        <v>28</v>
      </c>
      <c r="M2087" t="s">
        <v>241</v>
      </c>
      <c r="N2087" t="s">
        <v>118</v>
      </c>
      <c r="O2087" t="s">
        <v>22</v>
      </c>
      <c r="P2087" t="s">
        <v>23</v>
      </c>
      <c r="Q2087" t="s">
        <v>30</v>
      </c>
    </row>
    <row r="2088" spans="1:17" x14ac:dyDescent="0.2">
      <c r="A2088" s="2">
        <v>35477</v>
      </c>
      <c r="B2088" t="s">
        <v>114</v>
      </c>
      <c r="C2088" t="s">
        <v>52</v>
      </c>
      <c r="D2088" t="s">
        <v>115</v>
      </c>
      <c r="E2088" t="s">
        <v>50</v>
      </c>
      <c r="F2088">
        <v>57</v>
      </c>
      <c r="G2088">
        <v>17</v>
      </c>
      <c r="H2088">
        <v>0</v>
      </c>
      <c r="I2088">
        <v>0</v>
      </c>
      <c r="J2088">
        <v>1</v>
      </c>
      <c r="K2088">
        <v>3</v>
      </c>
      <c r="L2088" t="s">
        <v>447</v>
      </c>
      <c r="M2088" t="s">
        <v>226</v>
      </c>
      <c r="N2088" t="s">
        <v>114</v>
      </c>
      <c r="O2088" t="s">
        <v>22</v>
      </c>
      <c r="P2088" t="s">
        <v>23</v>
      </c>
      <c r="Q2088" t="s">
        <v>41</v>
      </c>
    </row>
    <row r="2089" spans="1:17" x14ac:dyDescent="0.2">
      <c r="A2089" s="2">
        <v>35478</v>
      </c>
      <c r="B2089" t="s">
        <v>145</v>
      </c>
      <c r="C2089" t="s">
        <v>73</v>
      </c>
      <c r="D2089" t="s">
        <v>50</v>
      </c>
      <c r="E2089" t="s">
        <v>50</v>
      </c>
      <c r="F2089">
        <v>78</v>
      </c>
      <c r="G2089">
        <v>48</v>
      </c>
      <c r="H2089">
        <v>0</v>
      </c>
      <c r="I2089">
        <v>0</v>
      </c>
      <c r="J2089">
        <v>1</v>
      </c>
      <c r="K2089">
        <v>0</v>
      </c>
      <c r="L2089" t="s">
        <v>691</v>
      </c>
      <c r="M2089" t="s">
        <v>261</v>
      </c>
      <c r="N2089" t="s">
        <v>145</v>
      </c>
      <c r="O2089" t="s">
        <v>22</v>
      </c>
      <c r="P2089" t="s">
        <v>23</v>
      </c>
      <c r="Q2089" t="s">
        <v>24</v>
      </c>
    </row>
    <row r="2090" spans="1:17" x14ac:dyDescent="0.2">
      <c r="A2090" s="2">
        <v>35478</v>
      </c>
      <c r="B2090" t="s">
        <v>204</v>
      </c>
      <c r="C2090" t="s">
        <v>354</v>
      </c>
      <c r="D2090" t="s">
        <v>57</v>
      </c>
      <c r="E2090" t="s">
        <v>57</v>
      </c>
      <c r="F2090">
        <v>157</v>
      </c>
      <c r="G2090">
        <v>171</v>
      </c>
      <c r="H2090">
        <v>0</v>
      </c>
      <c r="I2090">
        <v>0</v>
      </c>
      <c r="J2090">
        <v>1</v>
      </c>
      <c r="K2090">
        <v>2</v>
      </c>
      <c r="L2090" t="s">
        <v>28</v>
      </c>
      <c r="M2090" t="s">
        <v>314</v>
      </c>
      <c r="N2090" t="s">
        <v>204</v>
      </c>
      <c r="O2090" t="s">
        <v>22</v>
      </c>
      <c r="P2090" t="s">
        <v>23</v>
      </c>
      <c r="Q2090" t="s">
        <v>41</v>
      </c>
    </row>
    <row r="2091" spans="1:17" x14ac:dyDescent="0.2">
      <c r="A2091" s="2">
        <v>35478</v>
      </c>
      <c r="B2091" t="s">
        <v>101</v>
      </c>
      <c r="C2091" t="s">
        <v>90</v>
      </c>
      <c r="D2091" t="s">
        <v>50</v>
      </c>
      <c r="E2091" t="s">
        <v>50</v>
      </c>
      <c r="F2091">
        <v>82</v>
      </c>
      <c r="G2091">
        <v>53</v>
      </c>
      <c r="H2091">
        <v>0</v>
      </c>
      <c r="I2091">
        <v>0</v>
      </c>
      <c r="J2091">
        <v>2</v>
      </c>
      <c r="K2091">
        <v>3</v>
      </c>
      <c r="L2091" t="s">
        <v>691</v>
      </c>
      <c r="M2091" t="s">
        <v>693</v>
      </c>
      <c r="N2091" t="s">
        <v>145</v>
      </c>
      <c r="O2091" t="s">
        <v>122</v>
      </c>
      <c r="P2091" t="s">
        <v>23</v>
      </c>
      <c r="Q2091" t="s">
        <v>41</v>
      </c>
    </row>
    <row r="2092" spans="1:17" x14ac:dyDescent="0.2">
      <c r="A2092" s="2">
        <v>35479</v>
      </c>
      <c r="B2092" t="s">
        <v>301</v>
      </c>
      <c r="C2092" t="s">
        <v>183</v>
      </c>
      <c r="D2092" t="s">
        <v>115</v>
      </c>
      <c r="E2092" t="s">
        <v>36</v>
      </c>
      <c r="F2092">
        <v>62</v>
      </c>
      <c r="G2092">
        <v>28</v>
      </c>
      <c r="H2092">
        <v>0</v>
      </c>
      <c r="I2092">
        <v>0</v>
      </c>
      <c r="J2092">
        <v>2</v>
      </c>
      <c r="K2092">
        <v>0</v>
      </c>
      <c r="L2092" t="s">
        <v>28</v>
      </c>
      <c r="M2092" t="s">
        <v>302</v>
      </c>
      <c r="N2092" t="s">
        <v>301</v>
      </c>
      <c r="O2092" t="s">
        <v>22</v>
      </c>
      <c r="P2092" t="s">
        <v>23</v>
      </c>
      <c r="Q2092" t="s">
        <v>24</v>
      </c>
    </row>
    <row r="2093" spans="1:17" x14ac:dyDescent="0.2">
      <c r="A2093" s="2">
        <v>35480</v>
      </c>
      <c r="B2093" t="s">
        <v>131</v>
      </c>
      <c r="C2093" t="s">
        <v>32</v>
      </c>
      <c r="D2093" t="s">
        <v>27</v>
      </c>
      <c r="E2093" t="s">
        <v>19</v>
      </c>
      <c r="F2093">
        <v>72</v>
      </c>
      <c r="G2093">
        <v>111</v>
      </c>
      <c r="H2093">
        <v>0</v>
      </c>
      <c r="I2093">
        <v>0</v>
      </c>
      <c r="J2093">
        <v>5</v>
      </c>
      <c r="K2093">
        <v>2</v>
      </c>
      <c r="L2093" t="s">
        <v>28</v>
      </c>
      <c r="M2093" t="s">
        <v>697</v>
      </c>
      <c r="N2093" t="s">
        <v>131</v>
      </c>
      <c r="O2093" t="s">
        <v>22</v>
      </c>
      <c r="P2093" t="s">
        <v>23</v>
      </c>
      <c r="Q2093" t="s">
        <v>24</v>
      </c>
    </row>
    <row r="2094" spans="1:17" x14ac:dyDescent="0.2">
      <c r="A2094" s="2">
        <v>35480</v>
      </c>
      <c r="B2094" t="s">
        <v>153</v>
      </c>
      <c r="C2094" t="s">
        <v>82</v>
      </c>
      <c r="D2094" t="s">
        <v>50</v>
      </c>
      <c r="E2094" t="s">
        <v>50</v>
      </c>
      <c r="F2094">
        <v>35</v>
      </c>
      <c r="G2094">
        <v>13</v>
      </c>
      <c r="H2094">
        <v>0</v>
      </c>
      <c r="I2094">
        <v>0</v>
      </c>
      <c r="J2094">
        <v>0</v>
      </c>
      <c r="K2094">
        <v>0</v>
      </c>
      <c r="L2094" t="s">
        <v>28</v>
      </c>
      <c r="M2094" t="s">
        <v>191</v>
      </c>
      <c r="N2094" t="s">
        <v>153</v>
      </c>
      <c r="O2094" t="s">
        <v>22</v>
      </c>
      <c r="P2094" t="s">
        <v>23</v>
      </c>
      <c r="Q2094" t="s">
        <v>30</v>
      </c>
    </row>
    <row r="2095" spans="1:17" x14ac:dyDescent="0.2">
      <c r="A2095" s="2">
        <v>35482</v>
      </c>
      <c r="B2095" t="s">
        <v>351</v>
      </c>
      <c r="C2095" t="s">
        <v>46</v>
      </c>
      <c r="D2095" t="s">
        <v>36</v>
      </c>
      <c r="E2095" t="s">
        <v>36</v>
      </c>
      <c r="F2095">
        <v>161</v>
      </c>
      <c r="G2095">
        <v>160</v>
      </c>
      <c r="H2095">
        <v>0</v>
      </c>
      <c r="I2095">
        <v>0</v>
      </c>
      <c r="J2095">
        <v>0</v>
      </c>
      <c r="K2095">
        <v>0</v>
      </c>
      <c r="L2095" t="s">
        <v>28</v>
      </c>
      <c r="M2095" t="s">
        <v>353</v>
      </c>
      <c r="N2095" t="s">
        <v>351</v>
      </c>
      <c r="O2095" t="s">
        <v>22</v>
      </c>
      <c r="P2095" t="s">
        <v>23</v>
      </c>
      <c r="Q2095" t="s">
        <v>30</v>
      </c>
    </row>
    <row r="2096" spans="1:17" x14ac:dyDescent="0.2">
      <c r="A2096" s="2">
        <v>35482</v>
      </c>
      <c r="B2096" t="s">
        <v>182</v>
      </c>
      <c r="C2096" t="s">
        <v>443</v>
      </c>
      <c r="D2096" t="s">
        <v>115</v>
      </c>
      <c r="E2096" t="s">
        <v>115</v>
      </c>
      <c r="F2096">
        <v>76</v>
      </c>
      <c r="G2096">
        <v>92</v>
      </c>
      <c r="H2096">
        <v>0</v>
      </c>
      <c r="I2096">
        <v>0</v>
      </c>
      <c r="J2096">
        <v>3</v>
      </c>
      <c r="K2096">
        <v>1</v>
      </c>
      <c r="L2096" t="s">
        <v>698</v>
      </c>
      <c r="M2096" t="s">
        <v>392</v>
      </c>
      <c r="N2096" t="s">
        <v>391</v>
      </c>
      <c r="O2096" t="s">
        <v>122</v>
      </c>
      <c r="P2096" t="s">
        <v>23</v>
      </c>
      <c r="Q2096" t="s">
        <v>24</v>
      </c>
    </row>
    <row r="2097" spans="1:17" x14ac:dyDescent="0.2">
      <c r="A2097" s="2">
        <v>35482</v>
      </c>
      <c r="B2097" t="s">
        <v>204</v>
      </c>
      <c r="C2097" t="s">
        <v>354</v>
      </c>
      <c r="D2097" t="s">
        <v>57</v>
      </c>
      <c r="E2097" t="s">
        <v>57</v>
      </c>
      <c r="F2097">
        <v>157</v>
      </c>
      <c r="G2097">
        <v>171</v>
      </c>
      <c r="H2097">
        <v>0</v>
      </c>
      <c r="I2097">
        <v>0</v>
      </c>
      <c r="J2097">
        <v>3</v>
      </c>
      <c r="K2097">
        <v>2</v>
      </c>
      <c r="L2097" t="s">
        <v>28</v>
      </c>
      <c r="M2097" t="s">
        <v>699</v>
      </c>
      <c r="N2097" t="s">
        <v>204</v>
      </c>
      <c r="O2097" t="s">
        <v>22</v>
      </c>
      <c r="P2097" t="s">
        <v>23</v>
      </c>
      <c r="Q2097" t="s">
        <v>24</v>
      </c>
    </row>
    <row r="2098" spans="1:17" x14ac:dyDescent="0.2">
      <c r="A2098" s="2">
        <v>35482</v>
      </c>
      <c r="B2098" t="s">
        <v>185</v>
      </c>
      <c r="C2098" t="s">
        <v>700</v>
      </c>
      <c r="D2098" t="s">
        <v>27</v>
      </c>
      <c r="E2098" t="s">
        <v>27</v>
      </c>
      <c r="F2098">
        <v>32</v>
      </c>
      <c r="G2098">
        <v>167</v>
      </c>
      <c r="H2098">
        <v>0</v>
      </c>
      <c r="I2098">
        <v>0</v>
      </c>
      <c r="J2098">
        <v>1</v>
      </c>
      <c r="K2098">
        <v>0</v>
      </c>
      <c r="L2098" t="s">
        <v>230</v>
      </c>
      <c r="M2098" t="s">
        <v>412</v>
      </c>
      <c r="N2098" t="s">
        <v>185</v>
      </c>
      <c r="O2098" t="s">
        <v>22</v>
      </c>
      <c r="P2098" t="s">
        <v>23</v>
      </c>
      <c r="Q2098" t="s">
        <v>24</v>
      </c>
    </row>
    <row r="2099" spans="1:17" x14ac:dyDescent="0.2">
      <c r="A2099" s="2">
        <v>35482</v>
      </c>
      <c r="B2099" t="s">
        <v>391</v>
      </c>
      <c r="C2099" t="s">
        <v>70</v>
      </c>
      <c r="D2099" t="s">
        <v>115</v>
      </c>
      <c r="E2099" t="s">
        <v>50</v>
      </c>
      <c r="F2099">
        <v>96</v>
      </c>
      <c r="G2099">
        <v>79</v>
      </c>
      <c r="H2099">
        <v>0</v>
      </c>
      <c r="I2099">
        <v>0</v>
      </c>
      <c r="J2099">
        <v>2</v>
      </c>
      <c r="K2099">
        <v>1</v>
      </c>
      <c r="L2099" t="s">
        <v>698</v>
      </c>
      <c r="M2099" t="s">
        <v>392</v>
      </c>
      <c r="N2099" t="s">
        <v>391</v>
      </c>
      <c r="O2099" t="s">
        <v>22</v>
      </c>
      <c r="P2099" t="s">
        <v>23</v>
      </c>
      <c r="Q2099" t="s">
        <v>24</v>
      </c>
    </row>
    <row r="2100" spans="1:17" x14ac:dyDescent="0.2">
      <c r="A2100" s="2">
        <v>35483</v>
      </c>
      <c r="B2100" t="s">
        <v>646</v>
      </c>
      <c r="C2100" t="s">
        <v>425</v>
      </c>
      <c r="D2100" t="s">
        <v>50</v>
      </c>
      <c r="E2100" t="s">
        <v>115</v>
      </c>
      <c r="F2100">
        <v>152</v>
      </c>
      <c r="G2100">
        <v>99</v>
      </c>
      <c r="H2100">
        <v>0</v>
      </c>
      <c r="I2100">
        <v>0</v>
      </c>
      <c r="J2100">
        <v>4</v>
      </c>
      <c r="K2100">
        <v>0</v>
      </c>
      <c r="L2100" t="s">
        <v>698</v>
      </c>
      <c r="M2100" t="s">
        <v>392</v>
      </c>
      <c r="N2100" t="s">
        <v>391</v>
      </c>
      <c r="O2100" t="s">
        <v>122</v>
      </c>
      <c r="P2100" t="s">
        <v>23</v>
      </c>
      <c r="Q2100" t="s">
        <v>24</v>
      </c>
    </row>
    <row r="2101" spans="1:17" x14ac:dyDescent="0.2">
      <c r="A2101" s="2">
        <v>35483</v>
      </c>
      <c r="B2101" t="s">
        <v>254</v>
      </c>
      <c r="C2101" t="s">
        <v>133</v>
      </c>
      <c r="D2101" t="s">
        <v>115</v>
      </c>
      <c r="E2101" t="s">
        <v>115</v>
      </c>
      <c r="F2101">
        <v>124</v>
      </c>
      <c r="G2101">
        <v>44</v>
      </c>
      <c r="H2101">
        <v>0</v>
      </c>
      <c r="I2101">
        <v>0</v>
      </c>
      <c r="J2101">
        <v>0</v>
      </c>
      <c r="K2101">
        <v>2</v>
      </c>
      <c r="L2101" t="s">
        <v>20</v>
      </c>
      <c r="M2101" t="s">
        <v>441</v>
      </c>
      <c r="N2101" t="s">
        <v>254</v>
      </c>
      <c r="O2101" t="s">
        <v>22</v>
      </c>
      <c r="P2101" t="s">
        <v>23</v>
      </c>
      <c r="Q2101" t="s">
        <v>41</v>
      </c>
    </row>
    <row r="2102" spans="1:17" x14ac:dyDescent="0.2">
      <c r="A2102" s="2">
        <v>35483</v>
      </c>
      <c r="B2102" t="s">
        <v>363</v>
      </c>
      <c r="C2102" t="s">
        <v>45</v>
      </c>
      <c r="D2102" t="s">
        <v>115</v>
      </c>
      <c r="E2102" t="s">
        <v>36</v>
      </c>
      <c r="F2102">
        <v>119</v>
      </c>
      <c r="G2102">
        <v>71</v>
      </c>
      <c r="H2102">
        <v>0</v>
      </c>
      <c r="I2102">
        <v>0</v>
      </c>
      <c r="J2102">
        <v>0</v>
      </c>
      <c r="K2102">
        <v>0</v>
      </c>
      <c r="L2102" t="s">
        <v>698</v>
      </c>
      <c r="M2102" t="s">
        <v>392</v>
      </c>
      <c r="N2102" t="s">
        <v>391</v>
      </c>
      <c r="O2102" t="s">
        <v>122</v>
      </c>
      <c r="P2102" t="s">
        <v>23</v>
      </c>
      <c r="Q2102" t="s">
        <v>30</v>
      </c>
    </row>
    <row r="2103" spans="1:17" x14ac:dyDescent="0.2">
      <c r="A2103" s="2">
        <v>35484</v>
      </c>
      <c r="B2103" t="s">
        <v>471</v>
      </c>
      <c r="C2103" t="s">
        <v>150</v>
      </c>
      <c r="D2103" t="s">
        <v>36</v>
      </c>
      <c r="E2103" t="s">
        <v>36</v>
      </c>
      <c r="F2103">
        <v>143</v>
      </c>
      <c r="G2103">
        <v>49</v>
      </c>
      <c r="H2103">
        <v>0</v>
      </c>
      <c r="I2103">
        <v>0</v>
      </c>
      <c r="J2103">
        <v>1</v>
      </c>
      <c r="K2103">
        <v>1</v>
      </c>
      <c r="L2103" t="s">
        <v>62</v>
      </c>
      <c r="M2103" t="s">
        <v>639</v>
      </c>
      <c r="N2103" t="s">
        <v>471</v>
      </c>
      <c r="O2103" t="s">
        <v>22</v>
      </c>
      <c r="P2103" t="s">
        <v>23</v>
      </c>
      <c r="Q2103" t="s">
        <v>30</v>
      </c>
    </row>
    <row r="2104" spans="1:17" x14ac:dyDescent="0.2">
      <c r="A2104" s="2">
        <v>35484</v>
      </c>
      <c r="B2104" t="s">
        <v>351</v>
      </c>
      <c r="C2104" t="s">
        <v>405</v>
      </c>
      <c r="D2104" t="s">
        <v>36</v>
      </c>
      <c r="E2104" t="s">
        <v>36</v>
      </c>
      <c r="F2104">
        <v>161</v>
      </c>
      <c r="G2104">
        <v>162</v>
      </c>
      <c r="H2104">
        <v>0</v>
      </c>
      <c r="I2104">
        <v>0</v>
      </c>
      <c r="J2104">
        <v>1</v>
      </c>
      <c r="K2104">
        <v>4</v>
      </c>
      <c r="L2104" t="s">
        <v>28</v>
      </c>
      <c r="M2104" t="s">
        <v>701</v>
      </c>
      <c r="N2104" t="s">
        <v>351</v>
      </c>
      <c r="O2104" t="s">
        <v>22</v>
      </c>
      <c r="P2104" t="s">
        <v>23</v>
      </c>
      <c r="Q2104" t="s">
        <v>41</v>
      </c>
    </row>
    <row r="2105" spans="1:17" x14ac:dyDescent="0.2">
      <c r="A2105" s="2">
        <v>35484</v>
      </c>
      <c r="B2105" t="s">
        <v>182</v>
      </c>
      <c r="C2105" t="s">
        <v>70</v>
      </c>
      <c r="D2105" t="s">
        <v>115</v>
      </c>
      <c r="E2105" t="s">
        <v>50</v>
      </c>
      <c r="F2105">
        <v>76</v>
      </c>
      <c r="G2105">
        <v>79</v>
      </c>
      <c r="H2105">
        <v>0</v>
      </c>
      <c r="I2105">
        <v>0</v>
      </c>
      <c r="J2105">
        <v>2</v>
      </c>
      <c r="K2105">
        <v>1</v>
      </c>
      <c r="L2105" t="s">
        <v>698</v>
      </c>
      <c r="M2105" t="s">
        <v>392</v>
      </c>
      <c r="N2105" t="s">
        <v>391</v>
      </c>
      <c r="O2105" t="s">
        <v>122</v>
      </c>
      <c r="P2105" t="s">
        <v>23</v>
      </c>
      <c r="Q2105" t="s">
        <v>24</v>
      </c>
    </row>
    <row r="2106" spans="1:17" x14ac:dyDescent="0.2">
      <c r="A2106" s="2">
        <v>35484</v>
      </c>
      <c r="B2106" t="s">
        <v>374</v>
      </c>
      <c r="C2106" t="s">
        <v>183</v>
      </c>
      <c r="D2106" t="s">
        <v>36</v>
      </c>
      <c r="E2106" t="s">
        <v>36</v>
      </c>
      <c r="F2106">
        <v>108</v>
      </c>
      <c r="G2106">
        <v>28</v>
      </c>
      <c r="H2106">
        <v>0</v>
      </c>
      <c r="I2106">
        <v>0</v>
      </c>
      <c r="J2106">
        <v>1</v>
      </c>
      <c r="K2106">
        <v>1</v>
      </c>
      <c r="L2106" t="s">
        <v>62</v>
      </c>
      <c r="M2106" t="s">
        <v>375</v>
      </c>
      <c r="N2106" t="s">
        <v>374</v>
      </c>
      <c r="O2106" t="s">
        <v>22</v>
      </c>
      <c r="P2106" t="s">
        <v>23</v>
      </c>
      <c r="Q2106" t="s">
        <v>30</v>
      </c>
    </row>
    <row r="2107" spans="1:17" x14ac:dyDescent="0.2">
      <c r="A2107" s="2">
        <v>35484</v>
      </c>
      <c r="B2107" t="s">
        <v>185</v>
      </c>
      <c r="C2107" t="s">
        <v>700</v>
      </c>
      <c r="D2107" t="s">
        <v>27</v>
      </c>
      <c r="E2107" t="s">
        <v>27</v>
      </c>
      <c r="F2107">
        <v>32</v>
      </c>
      <c r="G2107">
        <v>167</v>
      </c>
      <c r="H2107">
        <v>0</v>
      </c>
      <c r="I2107">
        <v>0</v>
      </c>
      <c r="J2107">
        <v>3</v>
      </c>
      <c r="K2107">
        <v>2</v>
      </c>
      <c r="L2107" t="s">
        <v>230</v>
      </c>
      <c r="M2107" t="s">
        <v>412</v>
      </c>
      <c r="N2107" t="s">
        <v>185</v>
      </c>
      <c r="O2107" t="s">
        <v>22</v>
      </c>
      <c r="P2107" t="s">
        <v>23</v>
      </c>
      <c r="Q2107" t="s">
        <v>24</v>
      </c>
    </row>
    <row r="2108" spans="1:17" x14ac:dyDescent="0.2">
      <c r="A2108" s="2">
        <v>35484</v>
      </c>
      <c r="B2108" t="s">
        <v>391</v>
      </c>
      <c r="C2108" t="s">
        <v>443</v>
      </c>
      <c r="D2108" t="s">
        <v>115</v>
      </c>
      <c r="E2108" t="s">
        <v>115</v>
      </c>
      <c r="F2108">
        <v>96</v>
      </c>
      <c r="G2108">
        <v>92</v>
      </c>
      <c r="H2108">
        <v>0</v>
      </c>
      <c r="I2108">
        <v>0</v>
      </c>
      <c r="J2108">
        <v>0</v>
      </c>
      <c r="K2108">
        <v>0</v>
      </c>
      <c r="L2108" t="s">
        <v>698</v>
      </c>
      <c r="M2108" t="s">
        <v>392</v>
      </c>
      <c r="N2108" t="s">
        <v>391</v>
      </c>
      <c r="O2108" t="s">
        <v>22</v>
      </c>
      <c r="P2108" t="s">
        <v>23</v>
      </c>
      <c r="Q2108" t="s">
        <v>30</v>
      </c>
    </row>
    <row r="2109" spans="1:17" x14ac:dyDescent="0.2">
      <c r="A2109" s="2">
        <v>35484</v>
      </c>
      <c r="B2109" t="s">
        <v>111</v>
      </c>
      <c r="C2109" t="s">
        <v>136</v>
      </c>
      <c r="D2109" t="s">
        <v>36</v>
      </c>
      <c r="E2109" t="s">
        <v>36</v>
      </c>
      <c r="F2109">
        <v>67</v>
      </c>
      <c r="G2109">
        <v>51</v>
      </c>
      <c r="H2109">
        <v>0</v>
      </c>
      <c r="I2109">
        <v>0</v>
      </c>
      <c r="J2109">
        <v>1</v>
      </c>
      <c r="K2109">
        <v>2</v>
      </c>
      <c r="L2109" t="s">
        <v>62</v>
      </c>
      <c r="M2109" t="s">
        <v>218</v>
      </c>
      <c r="N2109" t="s">
        <v>111</v>
      </c>
      <c r="O2109" t="s">
        <v>22</v>
      </c>
      <c r="P2109" t="s">
        <v>23</v>
      </c>
      <c r="Q2109" t="s">
        <v>41</v>
      </c>
    </row>
    <row r="2110" spans="1:17" x14ac:dyDescent="0.2">
      <c r="A2110" s="2">
        <v>35484</v>
      </c>
      <c r="B2110" t="s">
        <v>404</v>
      </c>
      <c r="C2110" t="s">
        <v>138</v>
      </c>
      <c r="D2110" t="s">
        <v>36</v>
      </c>
      <c r="E2110" t="s">
        <v>36</v>
      </c>
      <c r="F2110">
        <v>150</v>
      </c>
      <c r="G2110">
        <v>20</v>
      </c>
      <c r="H2110">
        <v>0</v>
      </c>
      <c r="I2110">
        <v>0</v>
      </c>
      <c r="J2110">
        <v>0</v>
      </c>
      <c r="K2110">
        <v>0</v>
      </c>
      <c r="L2110" t="s">
        <v>62</v>
      </c>
      <c r="M2110" t="s">
        <v>662</v>
      </c>
      <c r="N2110" t="s">
        <v>404</v>
      </c>
      <c r="O2110" t="s">
        <v>22</v>
      </c>
      <c r="P2110" t="s">
        <v>23</v>
      </c>
      <c r="Q2110" t="s">
        <v>30</v>
      </c>
    </row>
    <row r="2111" spans="1:17" x14ac:dyDescent="0.2">
      <c r="A2111" s="2">
        <v>35484</v>
      </c>
      <c r="B2111" t="s">
        <v>211</v>
      </c>
      <c r="C2111" t="s">
        <v>339</v>
      </c>
      <c r="D2111" t="s">
        <v>36</v>
      </c>
      <c r="E2111" t="s">
        <v>36</v>
      </c>
      <c r="F2111">
        <v>89</v>
      </c>
      <c r="G2111">
        <v>94</v>
      </c>
      <c r="H2111">
        <v>0</v>
      </c>
      <c r="I2111">
        <v>0</v>
      </c>
      <c r="J2111">
        <v>1</v>
      </c>
      <c r="K2111">
        <v>1</v>
      </c>
      <c r="L2111" t="s">
        <v>62</v>
      </c>
      <c r="M2111" t="s">
        <v>373</v>
      </c>
      <c r="N2111" t="s">
        <v>211</v>
      </c>
      <c r="O2111" t="s">
        <v>22</v>
      </c>
      <c r="P2111" t="s">
        <v>23</v>
      </c>
      <c r="Q2111" t="s">
        <v>30</v>
      </c>
    </row>
    <row r="2112" spans="1:17" x14ac:dyDescent="0.2">
      <c r="A2112" s="2">
        <v>35484</v>
      </c>
      <c r="B2112" t="s">
        <v>45</v>
      </c>
      <c r="C2112" t="s">
        <v>267</v>
      </c>
      <c r="D2112" t="s">
        <v>36</v>
      </c>
      <c r="E2112" t="s">
        <v>36</v>
      </c>
      <c r="F2112">
        <v>71</v>
      </c>
      <c r="G2112">
        <v>70</v>
      </c>
      <c r="H2112">
        <v>0</v>
      </c>
      <c r="I2112">
        <v>0</v>
      </c>
      <c r="J2112">
        <v>1</v>
      </c>
      <c r="K2112">
        <v>0</v>
      </c>
      <c r="L2112" t="s">
        <v>62</v>
      </c>
      <c r="M2112" t="s">
        <v>47</v>
      </c>
      <c r="N2112" t="s">
        <v>45</v>
      </c>
      <c r="O2112" t="s">
        <v>22</v>
      </c>
      <c r="P2112" t="s">
        <v>23</v>
      </c>
      <c r="Q2112" t="s">
        <v>24</v>
      </c>
    </row>
    <row r="2113" spans="1:17" x14ac:dyDescent="0.2">
      <c r="A2113" s="2">
        <v>35485</v>
      </c>
      <c r="B2113" t="s">
        <v>646</v>
      </c>
      <c r="C2113" t="s">
        <v>45</v>
      </c>
      <c r="D2113" t="s">
        <v>50</v>
      </c>
      <c r="E2113" t="s">
        <v>36</v>
      </c>
      <c r="F2113">
        <v>152</v>
      </c>
      <c r="G2113">
        <v>71</v>
      </c>
      <c r="H2113">
        <v>0</v>
      </c>
      <c r="I2113">
        <v>0</v>
      </c>
      <c r="J2113">
        <v>2</v>
      </c>
      <c r="K2113">
        <v>2</v>
      </c>
      <c r="L2113" t="s">
        <v>698</v>
      </c>
      <c r="M2113" t="s">
        <v>392</v>
      </c>
      <c r="N2113" t="s">
        <v>391</v>
      </c>
      <c r="O2113" t="s">
        <v>122</v>
      </c>
      <c r="P2113" t="s">
        <v>23</v>
      </c>
      <c r="Q2113" t="s">
        <v>30</v>
      </c>
    </row>
    <row r="2114" spans="1:17" x14ac:dyDescent="0.2">
      <c r="A2114" s="2">
        <v>35485</v>
      </c>
      <c r="B2114" t="s">
        <v>363</v>
      </c>
      <c r="C2114" t="s">
        <v>425</v>
      </c>
      <c r="D2114" t="s">
        <v>115</v>
      </c>
      <c r="E2114" t="s">
        <v>115</v>
      </c>
      <c r="F2114">
        <v>119</v>
      </c>
      <c r="G2114">
        <v>99</v>
      </c>
      <c r="H2114">
        <v>0</v>
      </c>
      <c r="I2114">
        <v>0</v>
      </c>
      <c r="J2114">
        <v>1</v>
      </c>
      <c r="K2114">
        <v>0</v>
      </c>
      <c r="L2114" t="s">
        <v>698</v>
      </c>
      <c r="M2114" t="s">
        <v>392</v>
      </c>
      <c r="N2114" t="s">
        <v>391</v>
      </c>
      <c r="O2114" t="s">
        <v>122</v>
      </c>
      <c r="P2114" t="s">
        <v>23</v>
      </c>
      <c r="Q2114" t="s">
        <v>24</v>
      </c>
    </row>
    <row r="2115" spans="1:17" x14ac:dyDescent="0.2">
      <c r="A2115" s="2">
        <v>35486</v>
      </c>
      <c r="B2115" t="s">
        <v>391</v>
      </c>
      <c r="C2115" t="s">
        <v>182</v>
      </c>
      <c r="D2115" t="s">
        <v>115</v>
      </c>
      <c r="E2115" t="s">
        <v>115</v>
      </c>
      <c r="F2115">
        <v>96</v>
      </c>
      <c r="G2115">
        <v>76</v>
      </c>
      <c r="H2115">
        <v>0</v>
      </c>
      <c r="I2115">
        <v>0</v>
      </c>
      <c r="J2115">
        <v>0</v>
      </c>
      <c r="K2115">
        <v>2</v>
      </c>
      <c r="L2115" t="s">
        <v>698</v>
      </c>
      <c r="M2115" t="s">
        <v>392</v>
      </c>
      <c r="N2115" t="s">
        <v>391</v>
      </c>
      <c r="O2115" t="s">
        <v>22</v>
      </c>
      <c r="P2115" t="s">
        <v>23</v>
      </c>
      <c r="Q2115" t="s">
        <v>41</v>
      </c>
    </row>
    <row r="2116" spans="1:17" x14ac:dyDescent="0.2">
      <c r="A2116" s="2">
        <v>35486</v>
      </c>
      <c r="B2116" t="s">
        <v>443</v>
      </c>
      <c r="C2116" t="s">
        <v>70</v>
      </c>
      <c r="D2116" t="s">
        <v>115</v>
      </c>
      <c r="E2116" t="s">
        <v>50</v>
      </c>
      <c r="F2116">
        <v>92</v>
      </c>
      <c r="G2116">
        <v>79</v>
      </c>
      <c r="H2116">
        <v>0</v>
      </c>
      <c r="I2116">
        <v>0</v>
      </c>
      <c r="J2116">
        <v>0</v>
      </c>
      <c r="K2116">
        <v>1</v>
      </c>
      <c r="L2116" t="s">
        <v>698</v>
      </c>
      <c r="M2116" t="s">
        <v>392</v>
      </c>
      <c r="N2116" t="s">
        <v>391</v>
      </c>
      <c r="O2116" t="s">
        <v>122</v>
      </c>
      <c r="P2116" t="s">
        <v>23</v>
      </c>
      <c r="Q2116" t="s">
        <v>41</v>
      </c>
    </row>
    <row r="2117" spans="1:17" x14ac:dyDescent="0.2">
      <c r="A2117" s="2">
        <v>35487</v>
      </c>
      <c r="B2117" t="s">
        <v>646</v>
      </c>
      <c r="C2117" t="s">
        <v>363</v>
      </c>
      <c r="D2117" t="s">
        <v>50</v>
      </c>
      <c r="E2117" t="s">
        <v>115</v>
      </c>
      <c r="F2117">
        <v>152</v>
      </c>
      <c r="G2117">
        <v>119</v>
      </c>
      <c r="H2117">
        <v>0</v>
      </c>
      <c r="I2117">
        <v>0</v>
      </c>
      <c r="J2117">
        <v>2</v>
      </c>
      <c r="K2117">
        <v>0</v>
      </c>
      <c r="L2117" t="s">
        <v>698</v>
      </c>
      <c r="M2117" t="s">
        <v>392</v>
      </c>
      <c r="N2117" t="s">
        <v>391</v>
      </c>
      <c r="O2117" t="s">
        <v>122</v>
      </c>
      <c r="P2117" t="s">
        <v>23</v>
      </c>
      <c r="Q2117" t="s">
        <v>24</v>
      </c>
    </row>
    <row r="2118" spans="1:17" x14ac:dyDescent="0.2">
      <c r="A2118" s="2">
        <v>35487</v>
      </c>
      <c r="B2118" t="s">
        <v>25</v>
      </c>
      <c r="C2118" t="s">
        <v>90</v>
      </c>
      <c r="D2118" t="s">
        <v>19</v>
      </c>
      <c r="E2118" t="s">
        <v>50</v>
      </c>
      <c r="F2118">
        <v>1</v>
      </c>
      <c r="G2118">
        <v>53</v>
      </c>
      <c r="H2118">
        <v>0</v>
      </c>
      <c r="I2118">
        <v>0</v>
      </c>
      <c r="J2118">
        <v>4</v>
      </c>
      <c r="K2118">
        <v>2</v>
      </c>
      <c r="L2118" t="s">
        <v>28</v>
      </c>
      <c r="M2118" t="s">
        <v>467</v>
      </c>
      <c r="N2118" t="s">
        <v>25</v>
      </c>
      <c r="O2118" t="s">
        <v>22</v>
      </c>
      <c r="P2118" t="s">
        <v>23</v>
      </c>
      <c r="Q2118" t="s">
        <v>24</v>
      </c>
    </row>
    <row r="2119" spans="1:17" x14ac:dyDescent="0.2">
      <c r="A2119" s="2">
        <v>35487</v>
      </c>
      <c r="B2119" t="s">
        <v>67</v>
      </c>
      <c r="C2119" t="s">
        <v>126</v>
      </c>
      <c r="D2119" t="s">
        <v>50</v>
      </c>
      <c r="E2119" t="s">
        <v>50</v>
      </c>
      <c r="F2119">
        <v>3</v>
      </c>
      <c r="G2119">
        <v>9</v>
      </c>
      <c r="H2119">
        <v>0</v>
      </c>
      <c r="I2119">
        <v>0</v>
      </c>
      <c r="J2119">
        <v>2</v>
      </c>
      <c r="K2119">
        <v>1</v>
      </c>
      <c r="L2119" t="s">
        <v>28</v>
      </c>
      <c r="M2119" t="s">
        <v>154</v>
      </c>
      <c r="N2119" t="s">
        <v>67</v>
      </c>
      <c r="O2119" t="s">
        <v>22</v>
      </c>
      <c r="P2119" t="s">
        <v>23</v>
      </c>
      <c r="Q2119" t="s">
        <v>24</v>
      </c>
    </row>
    <row r="2120" spans="1:17" x14ac:dyDescent="0.2">
      <c r="A2120" s="2">
        <v>35487</v>
      </c>
      <c r="B2120" t="s">
        <v>123</v>
      </c>
      <c r="C2120" t="s">
        <v>129</v>
      </c>
      <c r="D2120" t="s">
        <v>50</v>
      </c>
      <c r="E2120" t="s">
        <v>50</v>
      </c>
      <c r="F2120">
        <v>52</v>
      </c>
      <c r="G2120">
        <v>2</v>
      </c>
      <c r="H2120">
        <v>0</v>
      </c>
      <c r="I2120">
        <v>0</v>
      </c>
      <c r="J2120">
        <v>0</v>
      </c>
      <c r="K2120">
        <v>1</v>
      </c>
      <c r="L2120" t="s">
        <v>28</v>
      </c>
      <c r="M2120" t="s">
        <v>179</v>
      </c>
      <c r="N2120" t="s">
        <v>123</v>
      </c>
      <c r="O2120" t="s">
        <v>22</v>
      </c>
      <c r="P2120" t="s">
        <v>23</v>
      </c>
      <c r="Q2120" t="s">
        <v>41</v>
      </c>
    </row>
    <row r="2121" spans="1:17" x14ac:dyDescent="0.2">
      <c r="A2121" s="2">
        <v>35487</v>
      </c>
      <c r="B2121" t="s">
        <v>425</v>
      </c>
      <c r="C2121" t="s">
        <v>45</v>
      </c>
      <c r="D2121" t="s">
        <v>115</v>
      </c>
      <c r="E2121" t="s">
        <v>36</v>
      </c>
      <c r="F2121">
        <v>99</v>
      </c>
      <c r="G2121">
        <v>71</v>
      </c>
      <c r="H2121">
        <v>0</v>
      </c>
      <c r="I2121">
        <v>0</v>
      </c>
      <c r="J2121">
        <v>0</v>
      </c>
      <c r="K2121">
        <v>6</v>
      </c>
      <c r="L2121" t="s">
        <v>698</v>
      </c>
      <c r="M2121" t="s">
        <v>392</v>
      </c>
      <c r="N2121" t="s">
        <v>391</v>
      </c>
      <c r="O2121" t="s">
        <v>122</v>
      </c>
      <c r="P2121" t="s">
        <v>23</v>
      </c>
      <c r="Q2121" t="s">
        <v>41</v>
      </c>
    </row>
    <row r="2122" spans="1:17" x14ac:dyDescent="0.2">
      <c r="A2122" s="2">
        <v>35489</v>
      </c>
      <c r="B2122" t="s">
        <v>182</v>
      </c>
      <c r="C2122" t="s">
        <v>45</v>
      </c>
      <c r="D2122" t="s">
        <v>115</v>
      </c>
      <c r="E2122" t="s">
        <v>36</v>
      </c>
      <c r="F2122">
        <v>79</v>
      </c>
      <c r="G2122">
        <v>50</v>
      </c>
      <c r="H2122">
        <v>0</v>
      </c>
      <c r="I2122">
        <v>0</v>
      </c>
      <c r="J2122">
        <v>3</v>
      </c>
      <c r="K2122">
        <v>1</v>
      </c>
      <c r="L2122" t="s">
        <v>698</v>
      </c>
      <c r="M2122" t="s">
        <v>392</v>
      </c>
      <c r="N2122" t="s">
        <v>391</v>
      </c>
      <c r="O2122" t="s">
        <v>122</v>
      </c>
      <c r="P2122" t="s">
        <v>23</v>
      </c>
      <c r="Q2122" t="s">
        <v>24</v>
      </c>
    </row>
    <row r="2123" spans="1:17" x14ac:dyDescent="0.2">
      <c r="A2123" s="2">
        <v>35489</v>
      </c>
      <c r="B2123" t="s">
        <v>391</v>
      </c>
      <c r="C2123" t="s">
        <v>646</v>
      </c>
      <c r="D2123" t="s">
        <v>115</v>
      </c>
      <c r="E2123" t="s">
        <v>50</v>
      </c>
      <c r="F2123">
        <v>97</v>
      </c>
      <c r="G2123">
        <v>139</v>
      </c>
      <c r="H2123">
        <v>0</v>
      </c>
      <c r="I2123">
        <v>0</v>
      </c>
      <c r="J2123">
        <v>0</v>
      </c>
      <c r="K2123">
        <v>1</v>
      </c>
      <c r="L2123" t="s">
        <v>698</v>
      </c>
      <c r="M2123" t="s">
        <v>392</v>
      </c>
      <c r="N2123" t="s">
        <v>391</v>
      </c>
      <c r="O2123" t="s">
        <v>22</v>
      </c>
      <c r="P2123" t="s">
        <v>23</v>
      </c>
      <c r="Q2123" t="s">
        <v>41</v>
      </c>
    </row>
    <row r="2124" spans="1:17" x14ac:dyDescent="0.2">
      <c r="A2124" s="2">
        <v>35490</v>
      </c>
      <c r="B2124" t="s">
        <v>386</v>
      </c>
      <c r="C2124" t="s">
        <v>81</v>
      </c>
      <c r="D2124" t="s">
        <v>50</v>
      </c>
      <c r="E2124" t="s">
        <v>50</v>
      </c>
      <c r="F2124">
        <v>125</v>
      </c>
      <c r="G2124">
        <v>104</v>
      </c>
      <c r="H2124">
        <v>0</v>
      </c>
      <c r="I2124">
        <v>0</v>
      </c>
      <c r="J2124">
        <v>0</v>
      </c>
      <c r="K2124">
        <v>2</v>
      </c>
      <c r="L2124" t="s">
        <v>28</v>
      </c>
      <c r="M2124" t="s">
        <v>433</v>
      </c>
      <c r="N2124" t="s">
        <v>145</v>
      </c>
      <c r="O2124" t="s">
        <v>122</v>
      </c>
      <c r="P2124" t="s">
        <v>23</v>
      </c>
      <c r="Q2124" t="s">
        <v>41</v>
      </c>
    </row>
    <row r="2125" spans="1:17" x14ac:dyDescent="0.2">
      <c r="A2125" s="2">
        <v>35490</v>
      </c>
      <c r="B2125" t="s">
        <v>351</v>
      </c>
      <c r="C2125" t="s">
        <v>250</v>
      </c>
      <c r="D2125" t="s">
        <v>36</v>
      </c>
      <c r="E2125" t="s">
        <v>36</v>
      </c>
      <c r="F2125">
        <v>161</v>
      </c>
      <c r="G2125">
        <v>88</v>
      </c>
      <c r="H2125">
        <v>0</v>
      </c>
      <c r="I2125">
        <v>0</v>
      </c>
      <c r="J2125">
        <v>1</v>
      </c>
      <c r="K2125">
        <v>4</v>
      </c>
      <c r="L2125" t="s">
        <v>702</v>
      </c>
      <c r="M2125" t="s">
        <v>353</v>
      </c>
      <c r="N2125" t="s">
        <v>351</v>
      </c>
      <c r="O2125" t="s">
        <v>22</v>
      </c>
      <c r="P2125" t="s">
        <v>23</v>
      </c>
      <c r="Q2125" t="s">
        <v>41</v>
      </c>
    </row>
    <row r="2126" spans="1:17" x14ac:dyDescent="0.2">
      <c r="A2126" s="2">
        <v>35490</v>
      </c>
      <c r="B2126" t="s">
        <v>354</v>
      </c>
      <c r="C2126" t="s">
        <v>694</v>
      </c>
      <c r="D2126" t="s">
        <v>57</v>
      </c>
      <c r="E2126" t="s">
        <v>36</v>
      </c>
      <c r="F2126">
        <v>171</v>
      </c>
      <c r="G2126">
        <v>164</v>
      </c>
      <c r="H2126">
        <v>0</v>
      </c>
      <c r="I2126">
        <v>0</v>
      </c>
      <c r="J2126">
        <v>9</v>
      </c>
      <c r="K2126">
        <v>0</v>
      </c>
      <c r="L2126" t="s">
        <v>20</v>
      </c>
      <c r="M2126" t="s">
        <v>357</v>
      </c>
      <c r="N2126" t="s">
        <v>354</v>
      </c>
      <c r="O2126" t="s">
        <v>22</v>
      </c>
      <c r="P2126" t="s">
        <v>23</v>
      </c>
      <c r="Q2126" t="s">
        <v>24</v>
      </c>
    </row>
    <row r="2127" spans="1:17" x14ac:dyDescent="0.2">
      <c r="A2127" s="2">
        <v>35491</v>
      </c>
      <c r="B2127" t="s">
        <v>646</v>
      </c>
      <c r="C2127" t="s">
        <v>182</v>
      </c>
      <c r="D2127" t="s">
        <v>50</v>
      </c>
      <c r="E2127" t="s">
        <v>115</v>
      </c>
      <c r="F2127">
        <v>139</v>
      </c>
      <c r="G2127">
        <v>79</v>
      </c>
      <c r="H2127">
        <v>0</v>
      </c>
      <c r="I2127">
        <v>0</v>
      </c>
      <c r="J2127">
        <v>0</v>
      </c>
      <c r="K2127">
        <v>3</v>
      </c>
      <c r="L2127" t="s">
        <v>698</v>
      </c>
      <c r="M2127" t="s">
        <v>392</v>
      </c>
      <c r="N2127" t="s">
        <v>391</v>
      </c>
      <c r="O2127" t="s">
        <v>122</v>
      </c>
      <c r="P2127" t="s">
        <v>23</v>
      </c>
      <c r="Q2127" t="s">
        <v>41</v>
      </c>
    </row>
    <row r="2128" spans="1:17" x14ac:dyDescent="0.2">
      <c r="A2128" s="2">
        <v>35491</v>
      </c>
      <c r="B2128" t="s">
        <v>185</v>
      </c>
      <c r="C2128" t="s">
        <v>77</v>
      </c>
      <c r="D2128" t="s">
        <v>27</v>
      </c>
      <c r="E2128" t="s">
        <v>27</v>
      </c>
      <c r="F2128">
        <v>30</v>
      </c>
      <c r="G2128">
        <v>22</v>
      </c>
      <c r="H2128">
        <v>0</v>
      </c>
      <c r="I2128">
        <v>0</v>
      </c>
      <c r="J2128">
        <v>0</v>
      </c>
      <c r="K2128">
        <v>0</v>
      </c>
      <c r="L2128" t="s">
        <v>20</v>
      </c>
      <c r="M2128" t="s">
        <v>412</v>
      </c>
      <c r="N2128" t="s">
        <v>185</v>
      </c>
      <c r="O2128" t="s">
        <v>22</v>
      </c>
      <c r="P2128" t="s">
        <v>23</v>
      </c>
      <c r="Q2128" t="s">
        <v>30</v>
      </c>
    </row>
    <row r="2129" spans="1:17" x14ac:dyDescent="0.2">
      <c r="A2129" s="2">
        <v>35491</v>
      </c>
      <c r="B2129" t="s">
        <v>405</v>
      </c>
      <c r="C2129" t="s">
        <v>138</v>
      </c>
      <c r="D2129" t="s">
        <v>36</v>
      </c>
      <c r="E2129" t="s">
        <v>36</v>
      </c>
      <c r="F2129">
        <v>162</v>
      </c>
      <c r="G2129">
        <v>20</v>
      </c>
      <c r="H2129">
        <v>0</v>
      </c>
      <c r="I2129">
        <v>0</v>
      </c>
      <c r="J2129">
        <v>0</v>
      </c>
      <c r="K2129">
        <v>2</v>
      </c>
      <c r="L2129" t="s">
        <v>702</v>
      </c>
      <c r="M2129" t="s">
        <v>406</v>
      </c>
      <c r="N2129" t="s">
        <v>405</v>
      </c>
      <c r="O2129" t="s">
        <v>22</v>
      </c>
      <c r="P2129" t="s">
        <v>23</v>
      </c>
      <c r="Q2129" t="s">
        <v>41</v>
      </c>
    </row>
    <row r="2130" spans="1:17" x14ac:dyDescent="0.2">
      <c r="A2130" s="2">
        <v>35491</v>
      </c>
      <c r="B2130" t="s">
        <v>26</v>
      </c>
      <c r="C2130" t="s">
        <v>56</v>
      </c>
      <c r="D2130" t="s">
        <v>27</v>
      </c>
      <c r="E2130" t="s">
        <v>27</v>
      </c>
      <c r="F2130">
        <v>11</v>
      </c>
      <c r="G2130">
        <v>48</v>
      </c>
      <c r="H2130">
        <v>0</v>
      </c>
      <c r="I2130">
        <v>0</v>
      </c>
      <c r="J2130">
        <v>4</v>
      </c>
      <c r="K2130">
        <v>0</v>
      </c>
      <c r="L2130" t="s">
        <v>20</v>
      </c>
      <c r="M2130" t="s">
        <v>219</v>
      </c>
      <c r="N2130" t="s">
        <v>26</v>
      </c>
      <c r="O2130" t="s">
        <v>22</v>
      </c>
      <c r="P2130" t="s">
        <v>23</v>
      </c>
      <c r="Q2130" t="s">
        <v>24</v>
      </c>
    </row>
    <row r="2131" spans="1:17" x14ac:dyDescent="0.2">
      <c r="A2131" s="2">
        <v>35491</v>
      </c>
      <c r="B2131" t="s">
        <v>113</v>
      </c>
      <c r="C2131" t="s">
        <v>469</v>
      </c>
      <c r="D2131" t="s">
        <v>115</v>
      </c>
      <c r="E2131" t="s">
        <v>115</v>
      </c>
      <c r="F2131">
        <v>36</v>
      </c>
      <c r="G2131">
        <v>115</v>
      </c>
      <c r="H2131">
        <v>0</v>
      </c>
      <c r="I2131">
        <v>0</v>
      </c>
      <c r="J2131">
        <v>3</v>
      </c>
      <c r="K2131">
        <v>0</v>
      </c>
      <c r="L2131" t="s">
        <v>28</v>
      </c>
      <c r="M2131" t="s">
        <v>231</v>
      </c>
      <c r="N2131" t="s">
        <v>113</v>
      </c>
      <c r="O2131" t="s">
        <v>22</v>
      </c>
      <c r="P2131" t="s">
        <v>23</v>
      </c>
      <c r="Q2131" t="s">
        <v>24</v>
      </c>
    </row>
    <row r="2132" spans="1:17" x14ac:dyDescent="0.2">
      <c r="A2132" s="2">
        <v>35491</v>
      </c>
      <c r="B2132" t="s">
        <v>114</v>
      </c>
      <c r="C2132" t="s">
        <v>133</v>
      </c>
      <c r="D2132" t="s">
        <v>115</v>
      </c>
      <c r="E2132" t="s">
        <v>115</v>
      </c>
      <c r="F2132">
        <v>61</v>
      </c>
      <c r="G2132">
        <v>41</v>
      </c>
      <c r="H2132">
        <v>0</v>
      </c>
      <c r="I2132">
        <v>0</v>
      </c>
      <c r="J2132">
        <v>1</v>
      </c>
      <c r="K2132">
        <v>3</v>
      </c>
      <c r="L2132" t="s">
        <v>20</v>
      </c>
      <c r="M2132" t="s">
        <v>226</v>
      </c>
      <c r="N2132" t="s">
        <v>114</v>
      </c>
      <c r="O2132" t="s">
        <v>22</v>
      </c>
      <c r="P2132" t="s">
        <v>23</v>
      </c>
      <c r="Q2132" t="s">
        <v>41</v>
      </c>
    </row>
    <row r="2133" spans="1:17" x14ac:dyDescent="0.2">
      <c r="A2133" s="2">
        <v>35492</v>
      </c>
      <c r="B2133" t="s">
        <v>46</v>
      </c>
      <c r="C2133" t="s">
        <v>296</v>
      </c>
      <c r="D2133" t="s">
        <v>36</v>
      </c>
      <c r="E2133" t="s">
        <v>36</v>
      </c>
      <c r="F2133">
        <v>160</v>
      </c>
      <c r="G2133">
        <v>83</v>
      </c>
      <c r="H2133">
        <v>0</v>
      </c>
      <c r="I2133">
        <v>0</v>
      </c>
      <c r="J2133">
        <v>0</v>
      </c>
      <c r="K2133">
        <v>4</v>
      </c>
      <c r="L2133" t="s">
        <v>702</v>
      </c>
      <c r="M2133" t="s">
        <v>685</v>
      </c>
      <c r="N2133" t="s">
        <v>46</v>
      </c>
      <c r="O2133" t="s">
        <v>22</v>
      </c>
      <c r="P2133" t="s">
        <v>23</v>
      </c>
      <c r="Q2133" t="s">
        <v>41</v>
      </c>
    </row>
    <row r="2134" spans="1:17" x14ac:dyDescent="0.2">
      <c r="A2134" s="2">
        <v>35495</v>
      </c>
      <c r="B2134" t="s">
        <v>402</v>
      </c>
      <c r="C2134" t="s">
        <v>239</v>
      </c>
      <c r="D2134" t="s">
        <v>115</v>
      </c>
      <c r="E2134" t="s">
        <v>115</v>
      </c>
      <c r="F2134">
        <v>119</v>
      </c>
      <c r="G2134">
        <v>92</v>
      </c>
      <c r="H2134">
        <v>0</v>
      </c>
      <c r="I2134">
        <v>0</v>
      </c>
      <c r="J2134">
        <v>1</v>
      </c>
      <c r="K2134">
        <v>0</v>
      </c>
      <c r="L2134" t="s">
        <v>28</v>
      </c>
      <c r="M2134" t="s">
        <v>703</v>
      </c>
      <c r="N2134" t="s">
        <v>402</v>
      </c>
      <c r="O2134" t="s">
        <v>22</v>
      </c>
      <c r="P2134" t="s">
        <v>23</v>
      </c>
      <c r="Q2134" t="s">
        <v>24</v>
      </c>
    </row>
    <row r="2135" spans="1:17" x14ac:dyDescent="0.2">
      <c r="A2135" s="2">
        <v>35498</v>
      </c>
      <c r="B2135" t="s">
        <v>131</v>
      </c>
      <c r="C2135" t="s">
        <v>120</v>
      </c>
      <c r="D2135" t="s">
        <v>27</v>
      </c>
      <c r="E2135" t="s">
        <v>36</v>
      </c>
      <c r="F2135">
        <v>66</v>
      </c>
      <c r="G2135">
        <v>59</v>
      </c>
      <c r="H2135">
        <v>0</v>
      </c>
      <c r="I2135">
        <v>0</v>
      </c>
      <c r="J2135">
        <v>5</v>
      </c>
      <c r="K2135">
        <v>0</v>
      </c>
      <c r="L2135" t="s">
        <v>28</v>
      </c>
      <c r="M2135" t="s">
        <v>637</v>
      </c>
      <c r="N2135" t="s">
        <v>131</v>
      </c>
      <c r="O2135" t="s">
        <v>22</v>
      </c>
      <c r="P2135" t="s">
        <v>23</v>
      </c>
      <c r="Q2135" t="s">
        <v>24</v>
      </c>
    </row>
    <row r="2136" spans="1:17" x14ac:dyDescent="0.2">
      <c r="A2136" s="2">
        <v>35498</v>
      </c>
      <c r="B2136" t="s">
        <v>113</v>
      </c>
      <c r="C2136" t="s">
        <v>363</v>
      </c>
      <c r="D2136" t="s">
        <v>115</v>
      </c>
      <c r="E2136" t="s">
        <v>115</v>
      </c>
      <c r="F2136">
        <v>36</v>
      </c>
      <c r="G2136">
        <v>120</v>
      </c>
      <c r="H2136">
        <v>0</v>
      </c>
      <c r="I2136">
        <v>0</v>
      </c>
      <c r="J2136">
        <v>2</v>
      </c>
      <c r="K2136">
        <v>0</v>
      </c>
      <c r="L2136" t="s">
        <v>28</v>
      </c>
      <c r="M2136" t="s">
        <v>116</v>
      </c>
      <c r="N2136" t="s">
        <v>113</v>
      </c>
      <c r="O2136" t="s">
        <v>22</v>
      </c>
      <c r="P2136" t="s">
        <v>23</v>
      </c>
      <c r="Q2136" t="s">
        <v>24</v>
      </c>
    </row>
    <row r="2137" spans="1:17" x14ac:dyDescent="0.2">
      <c r="A2137" s="2">
        <v>35498</v>
      </c>
      <c r="B2137" t="s">
        <v>114</v>
      </c>
      <c r="C2137" t="s">
        <v>254</v>
      </c>
      <c r="D2137" t="s">
        <v>115</v>
      </c>
      <c r="E2137" t="s">
        <v>115</v>
      </c>
      <c r="F2137">
        <v>61</v>
      </c>
      <c r="G2137">
        <v>135</v>
      </c>
      <c r="H2137">
        <v>0</v>
      </c>
      <c r="I2137">
        <v>0</v>
      </c>
      <c r="J2137">
        <v>2</v>
      </c>
      <c r="K2137">
        <v>0</v>
      </c>
      <c r="L2137" t="s">
        <v>20</v>
      </c>
      <c r="M2137" t="s">
        <v>226</v>
      </c>
      <c r="N2137" t="s">
        <v>114</v>
      </c>
      <c r="O2137" t="s">
        <v>22</v>
      </c>
      <c r="P2137" t="s">
        <v>23</v>
      </c>
      <c r="Q2137" t="s">
        <v>24</v>
      </c>
    </row>
    <row r="2138" spans="1:17" x14ac:dyDescent="0.2">
      <c r="A2138" s="2">
        <v>35501</v>
      </c>
      <c r="B2138" t="s">
        <v>145</v>
      </c>
      <c r="C2138" t="s">
        <v>153</v>
      </c>
      <c r="D2138" t="s">
        <v>50</v>
      </c>
      <c r="E2138" t="s">
        <v>50</v>
      </c>
      <c r="F2138">
        <v>77</v>
      </c>
      <c r="G2138">
        <v>40</v>
      </c>
      <c r="H2138">
        <v>0</v>
      </c>
      <c r="I2138">
        <v>0</v>
      </c>
      <c r="J2138">
        <v>0</v>
      </c>
      <c r="K2138">
        <v>4</v>
      </c>
      <c r="L2138" t="s">
        <v>28</v>
      </c>
      <c r="M2138" t="s">
        <v>261</v>
      </c>
      <c r="N2138" t="s">
        <v>145</v>
      </c>
      <c r="O2138" t="s">
        <v>22</v>
      </c>
      <c r="P2138" t="s">
        <v>23</v>
      </c>
      <c r="Q2138" t="s">
        <v>41</v>
      </c>
    </row>
    <row r="2139" spans="1:17" x14ac:dyDescent="0.2">
      <c r="A2139" s="2">
        <v>35501</v>
      </c>
      <c r="B2139" t="s">
        <v>293</v>
      </c>
      <c r="C2139" t="s">
        <v>90</v>
      </c>
      <c r="D2139" t="s">
        <v>50</v>
      </c>
      <c r="E2139" t="s">
        <v>50</v>
      </c>
      <c r="F2139">
        <v>6</v>
      </c>
      <c r="G2139">
        <v>56</v>
      </c>
      <c r="H2139">
        <v>0</v>
      </c>
      <c r="I2139">
        <v>0</v>
      </c>
      <c r="J2139">
        <v>2</v>
      </c>
      <c r="K2139">
        <v>1</v>
      </c>
      <c r="L2139" t="s">
        <v>28</v>
      </c>
      <c r="M2139" t="s">
        <v>315</v>
      </c>
      <c r="N2139" t="s">
        <v>293</v>
      </c>
      <c r="O2139" t="s">
        <v>22</v>
      </c>
      <c r="P2139" t="s">
        <v>23</v>
      </c>
      <c r="Q2139" t="s">
        <v>24</v>
      </c>
    </row>
    <row r="2140" spans="1:17" x14ac:dyDescent="0.2">
      <c r="A2140" s="2">
        <v>35501</v>
      </c>
      <c r="B2140" t="s">
        <v>123</v>
      </c>
      <c r="C2140" t="s">
        <v>52</v>
      </c>
      <c r="D2140" t="s">
        <v>50</v>
      </c>
      <c r="E2140" t="s">
        <v>50</v>
      </c>
      <c r="F2140">
        <v>52</v>
      </c>
      <c r="G2140">
        <v>16</v>
      </c>
      <c r="H2140">
        <v>0</v>
      </c>
      <c r="I2140">
        <v>0</v>
      </c>
      <c r="J2140">
        <v>0</v>
      </c>
      <c r="K2140">
        <v>1</v>
      </c>
      <c r="L2140" t="s">
        <v>28</v>
      </c>
      <c r="M2140" t="s">
        <v>179</v>
      </c>
      <c r="N2140" t="s">
        <v>123</v>
      </c>
      <c r="O2140" t="s">
        <v>22</v>
      </c>
      <c r="P2140" t="s">
        <v>23</v>
      </c>
      <c r="Q2140" t="s">
        <v>41</v>
      </c>
    </row>
    <row r="2141" spans="1:17" x14ac:dyDescent="0.2">
      <c r="A2141" s="2">
        <v>35501</v>
      </c>
      <c r="B2141" t="s">
        <v>328</v>
      </c>
      <c r="C2141" t="s">
        <v>55</v>
      </c>
      <c r="D2141" t="s">
        <v>50</v>
      </c>
      <c r="E2141" t="s">
        <v>57</v>
      </c>
      <c r="F2141">
        <v>85</v>
      </c>
      <c r="G2141">
        <v>33</v>
      </c>
      <c r="H2141">
        <v>0</v>
      </c>
      <c r="I2141">
        <v>0</v>
      </c>
      <c r="J2141">
        <v>0</v>
      </c>
      <c r="K2141">
        <v>1</v>
      </c>
      <c r="L2141" t="s">
        <v>28</v>
      </c>
      <c r="M2141" t="s">
        <v>329</v>
      </c>
      <c r="N2141" t="s">
        <v>328</v>
      </c>
      <c r="O2141" t="s">
        <v>22</v>
      </c>
      <c r="P2141" t="s">
        <v>23</v>
      </c>
      <c r="Q2141" t="s">
        <v>41</v>
      </c>
    </row>
    <row r="2142" spans="1:17" x14ac:dyDescent="0.2">
      <c r="A2142" s="2">
        <v>35501</v>
      </c>
      <c r="B2142" t="s">
        <v>113</v>
      </c>
      <c r="C2142" t="s">
        <v>363</v>
      </c>
      <c r="D2142" t="s">
        <v>115</v>
      </c>
      <c r="E2142" t="s">
        <v>115</v>
      </c>
      <c r="F2142">
        <v>36</v>
      </c>
      <c r="G2142">
        <v>120</v>
      </c>
      <c r="H2142">
        <v>0</v>
      </c>
      <c r="I2142">
        <v>0</v>
      </c>
      <c r="J2142">
        <v>3</v>
      </c>
      <c r="K2142">
        <v>1</v>
      </c>
      <c r="L2142" t="s">
        <v>28</v>
      </c>
      <c r="M2142" t="s">
        <v>116</v>
      </c>
      <c r="N2142" t="s">
        <v>113</v>
      </c>
      <c r="O2142" t="s">
        <v>22</v>
      </c>
      <c r="P2142" t="s">
        <v>23</v>
      </c>
      <c r="Q2142" t="s">
        <v>24</v>
      </c>
    </row>
    <row r="2143" spans="1:17" x14ac:dyDescent="0.2">
      <c r="A2143" s="2">
        <v>35502</v>
      </c>
      <c r="B2143" t="s">
        <v>210</v>
      </c>
      <c r="C2143" t="s">
        <v>555</v>
      </c>
      <c r="D2143" t="s">
        <v>27</v>
      </c>
      <c r="E2143" t="s">
        <v>27</v>
      </c>
      <c r="F2143">
        <v>74</v>
      </c>
      <c r="G2143">
        <v>106</v>
      </c>
      <c r="H2143">
        <v>0</v>
      </c>
      <c r="I2143">
        <v>0</v>
      </c>
      <c r="J2143">
        <v>0</v>
      </c>
      <c r="K2143">
        <v>0</v>
      </c>
      <c r="L2143" t="s">
        <v>28</v>
      </c>
      <c r="M2143" t="s">
        <v>557</v>
      </c>
      <c r="N2143" t="s">
        <v>210</v>
      </c>
      <c r="O2143" t="s">
        <v>22</v>
      </c>
      <c r="P2143" t="s">
        <v>23</v>
      </c>
      <c r="Q2143" t="s">
        <v>30</v>
      </c>
    </row>
    <row r="2144" spans="1:17" x14ac:dyDescent="0.2">
      <c r="A2144" s="2">
        <v>35503</v>
      </c>
      <c r="B2144" t="s">
        <v>456</v>
      </c>
      <c r="C2144" t="s">
        <v>512</v>
      </c>
      <c r="D2144" t="s">
        <v>27</v>
      </c>
      <c r="E2144" t="s">
        <v>27</v>
      </c>
      <c r="F2144">
        <v>134</v>
      </c>
      <c r="G2144">
        <v>93</v>
      </c>
      <c r="H2144">
        <v>0</v>
      </c>
      <c r="I2144">
        <v>0</v>
      </c>
      <c r="J2144">
        <v>3</v>
      </c>
      <c r="K2144">
        <v>2</v>
      </c>
      <c r="L2144" t="s">
        <v>230</v>
      </c>
      <c r="M2144" t="s">
        <v>704</v>
      </c>
      <c r="N2144" t="s">
        <v>705</v>
      </c>
      <c r="O2144" t="s">
        <v>122</v>
      </c>
      <c r="P2144" t="s">
        <v>23</v>
      </c>
      <c r="Q2144" t="s">
        <v>24</v>
      </c>
    </row>
    <row r="2145" spans="1:17" x14ac:dyDescent="0.2">
      <c r="A2145" s="2">
        <v>35504</v>
      </c>
      <c r="B2145" t="s">
        <v>114</v>
      </c>
      <c r="C2145" t="s">
        <v>143</v>
      </c>
      <c r="D2145" t="s">
        <v>115</v>
      </c>
      <c r="E2145" t="s">
        <v>115</v>
      </c>
      <c r="F2145">
        <v>61</v>
      </c>
      <c r="G2145">
        <v>19</v>
      </c>
      <c r="H2145">
        <v>0</v>
      </c>
      <c r="I2145">
        <v>0</v>
      </c>
      <c r="J2145">
        <v>3</v>
      </c>
      <c r="K2145">
        <v>1</v>
      </c>
      <c r="L2145" t="s">
        <v>28</v>
      </c>
      <c r="M2145" t="s">
        <v>226</v>
      </c>
      <c r="N2145" t="s">
        <v>114</v>
      </c>
      <c r="O2145" t="s">
        <v>22</v>
      </c>
      <c r="P2145" t="s">
        <v>23</v>
      </c>
      <c r="Q2145" t="s">
        <v>24</v>
      </c>
    </row>
    <row r="2146" spans="1:17" x14ac:dyDescent="0.2">
      <c r="A2146" s="2">
        <v>35505</v>
      </c>
      <c r="B2146" t="s">
        <v>131</v>
      </c>
      <c r="C2146" t="s">
        <v>26</v>
      </c>
      <c r="D2146" t="s">
        <v>27</v>
      </c>
      <c r="E2146" t="s">
        <v>27</v>
      </c>
      <c r="F2146">
        <v>66</v>
      </c>
      <c r="G2146">
        <v>11</v>
      </c>
      <c r="H2146">
        <v>0</v>
      </c>
      <c r="I2146">
        <v>0</v>
      </c>
      <c r="J2146">
        <v>0</v>
      </c>
      <c r="K2146">
        <v>0</v>
      </c>
      <c r="L2146" t="s">
        <v>20</v>
      </c>
      <c r="M2146" t="s">
        <v>637</v>
      </c>
      <c r="N2146" t="s">
        <v>131</v>
      </c>
      <c r="O2146" t="s">
        <v>22</v>
      </c>
      <c r="P2146" t="s">
        <v>23</v>
      </c>
      <c r="Q2146" t="s">
        <v>30</v>
      </c>
    </row>
    <row r="2147" spans="1:17" x14ac:dyDescent="0.2">
      <c r="A2147" s="2">
        <v>35505</v>
      </c>
      <c r="B2147" t="s">
        <v>391</v>
      </c>
      <c r="C2147" t="s">
        <v>212</v>
      </c>
      <c r="D2147" t="s">
        <v>115</v>
      </c>
      <c r="E2147" t="s">
        <v>115</v>
      </c>
      <c r="F2147">
        <v>97</v>
      </c>
      <c r="G2147">
        <v>137</v>
      </c>
      <c r="H2147">
        <v>0</v>
      </c>
      <c r="I2147">
        <v>0</v>
      </c>
      <c r="J2147">
        <v>2</v>
      </c>
      <c r="K2147">
        <v>0</v>
      </c>
      <c r="L2147" t="s">
        <v>20</v>
      </c>
      <c r="M2147" t="s">
        <v>392</v>
      </c>
      <c r="N2147" t="s">
        <v>391</v>
      </c>
      <c r="O2147" t="s">
        <v>22</v>
      </c>
      <c r="P2147" t="s">
        <v>23</v>
      </c>
      <c r="Q2147" t="s">
        <v>24</v>
      </c>
    </row>
    <row r="2148" spans="1:17" x14ac:dyDescent="0.2">
      <c r="A2148" s="2">
        <v>35505</v>
      </c>
      <c r="B2148" t="s">
        <v>352</v>
      </c>
      <c r="C2148" t="s">
        <v>45</v>
      </c>
      <c r="D2148" t="s">
        <v>36</v>
      </c>
      <c r="E2148" t="s">
        <v>36</v>
      </c>
      <c r="F2148">
        <v>101</v>
      </c>
      <c r="G2148">
        <v>50</v>
      </c>
      <c r="H2148">
        <v>0</v>
      </c>
      <c r="I2148">
        <v>0</v>
      </c>
      <c r="J2148">
        <v>2</v>
      </c>
      <c r="K2148">
        <v>1</v>
      </c>
      <c r="L2148" t="s">
        <v>702</v>
      </c>
      <c r="M2148" t="s">
        <v>371</v>
      </c>
      <c r="N2148" t="s">
        <v>352</v>
      </c>
      <c r="O2148" t="s">
        <v>22</v>
      </c>
      <c r="P2148" t="s">
        <v>23</v>
      </c>
      <c r="Q2148" t="s">
        <v>24</v>
      </c>
    </row>
    <row r="2149" spans="1:17" x14ac:dyDescent="0.2">
      <c r="A2149" s="2">
        <v>35505</v>
      </c>
      <c r="B2149" t="s">
        <v>77</v>
      </c>
      <c r="C2149" t="s">
        <v>56</v>
      </c>
      <c r="D2149" t="s">
        <v>27</v>
      </c>
      <c r="E2149" t="s">
        <v>27</v>
      </c>
      <c r="F2149">
        <v>22</v>
      </c>
      <c r="G2149">
        <v>48</v>
      </c>
      <c r="H2149">
        <v>0</v>
      </c>
      <c r="I2149">
        <v>0</v>
      </c>
      <c r="J2149">
        <v>3</v>
      </c>
      <c r="K2149">
        <v>0</v>
      </c>
      <c r="L2149" t="s">
        <v>20</v>
      </c>
      <c r="M2149" t="s">
        <v>217</v>
      </c>
      <c r="N2149" t="s">
        <v>77</v>
      </c>
      <c r="O2149" t="s">
        <v>22</v>
      </c>
      <c r="P2149" t="s">
        <v>23</v>
      </c>
      <c r="Q2149" t="s">
        <v>24</v>
      </c>
    </row>
    <row r="2150" spans="1:17" x14ac:dyDescent="0.2">
      <c r="A2150" s="2">
        <v>35507</v>
      </c>
      <c r="B2150" t="s">
        <v>69</v>
      </c>
      <c r="C2150" t="s">
        <v>249</v>
      </c>
      <c r="D2150" t="s">
        <v>50</v>
      </c>
      <c r="E2150" t="s">
        <v>50</v>
      </c>
      <c r="F2150">
        <v>34</v>
      </c>
      <c r="G2150">
        <v>89</v>
      </c>
      <c r="H2150">
        <v>0</v>
      </c>
      <c r="I2150">
        <v>0</v>
      </c>
      <c r="J2150">
        <v>0</v>
      </c>
      <c r="K2150">
        <v>2</v>
      </c>
      <c r="L2150" t="s">
        <v>28</v>
      </c>
      <c r="M2150" t="s">
        <v>270</v>
      </c>
      <c r="N2150" t="s">
        <v>69</v>
      </c>
      <c r="O2150" t="s">
        <v>22</v>
      </c>
      <c r="P2150" t="s">
        <v>23</v>
      </c>
      <c r="Q2150" t="s">
        <v>41</v>
      </c>
    </row>
    <row r="2151" spans="1:17" x14ac:dyDescent="0.2">
      <c r="A2151" s="2">
        <v>35507</v>
      </c>
      <c r="B2151" t="s">
        <v>212</v>
      </c>
      <c r="C2151" t="s">
        <v>638</v>
      </c>
      <c r="D2151" t="s">
        <v>115</v>
      </c>
      <c r="E2151" t="s">
        <v>115</v>
      </c>
      <c r="F2151">
        <v>137</v>
      </c>
      <c r="G2151">
        <v>173</v>
      </c>
      <c r="H2151">
        <v>0</v>
      </c>
      <c r="I2151">
        <v>0</v>
      </c>
      <c r="J2151">
        <v>1</v>
      </c>
      <c r="K2151">
        <v>3</v>
      </c>
      <c r="L2151" t="s">
        <v>20</v>
      </c>
      <c r="M2151" t="s">
        <v>392</v>
      </c>
      <c r="N2151" t="s">
        <v>391</v>
      </c>
      <c r="O2151" t="s">
        <v>122</v>
      </c>
      <c r="P2151" t="s">
        <v>23</v>
      </c>
      <c r="Q2151" t="s">
        <v>41</v>
      </c>
    </row>
    <row r="2152" spans="1:17" x14ac:dyDescent="0.2">
      <c r="A2152" s="2">
        <v>35507</v>
      </c>
      <c r="B2152" t="s">
        <v>301</v>
      </c>
      <c r="C2152" t="s">
        <v>402</v>
      </c>
      <c r="D2152" t="s">
        <v>115</v>
      </c>
      <c r="E2152" t="s">
        <v>115</v>
      </c>
      <c r="F2152">
        <v>69</v>
      </c>
      <c r="G2152">
        <v>119</v>
      </c>
      <c r="H2152">
        <v>0</v>
      </c>
      <c r="I2152">
        <v>0</v>
      </c>
      <c r="J2152">
        <v>3</v>
      </c>
      <c r="K2152">
        <v>1</v>
      </c>
      <c r="L2152" t="s">
        <v>28</v>
      </c>
      <c r="M2152" t="s">
        <v>302</v>
      </c>
      <c r="N2152" t="s">
        <v>301</v>
      </c>
      <c r="O2152" t="s">
        <v>22</v>
      </c>
      <c r="P2152" t="s">
        <v>23</v>
      </c>
      <c r="Q2152" t="s">
        <v>24</v>
      </c>
    </row>
    <row r="2153" spans="1:17" x14ac:dyDescent="0.2">
      <c r="A2153" s="2">
        <v>35507</v>
      </c>
      <c r="B2153" t="s">
        <v>391</v>
      </c>
      <c r="C2153" t="s">
        <v>113</v>
      </c>
      <c r="D2153" t="s">
        <v>115</v>
      </c>
      <c r="E2153" t="s">
        <v>115</v>
      </c>
      <c r="F2153">
        <v>97</v>
      </c>
      <c r="G2153">
        <v>36</v>
      </c>
      <c r="H2153">
        <v>0</v>
      </c>
      <c r="I2153">
        <v>0</v>
      </c>
      <c r="J2153">
        <v>0</v>
      </c>
      <c r="K2153">
        <v>0</v>
      </c>
      <c r="L2153" t="s">
        <v>20</v>
      </c>
      <c r="M2153" t="s">
        <v>392</v>
      </c>
      <c r="N2153" t="s">
        <v>391</v>
      </c>
      <c r="O2153" t="s">
        <v>22</v>
      </c>
      <c r="P2153" t="s">
        <v>23</v>
      </c>
      <c r="Q2153" t="s">
        <v>30</v>
      </c>
    </row>
    <row r="2154" spans="1:17" x14ac:dyDescent="0.2">
      <c r="A2154" s="2">
        <v>35508</v>
      </c>
      <c r="B2154" t="s">
        <v>184</v>
      </c>
      <c r="C2154" t="s">
        <v>94</v>
      </c>
      <c r="D2154" t="s">
        <v>50</v>
      </c>
      <c r="E2154" t="s">
        <v>50</v>
      </c>
      <c r="F2154">
        <v>122</v>
      </c>
      <c r="G2154">
        <v>76</v>
      </c>
      <c r="H2154">
        <v>0</v>
      </c>
      <c r="I2154">
        <v>0</v>
      </c>
      <c r="J2154">
        <v>1</v>
      </c>
      <c r="K2154">
        <v>4</v>
      </c>
      <c r="L2154" t="s">
        <v>28</v>
      </c>
      <c r="M2154" t="s">
        <v>193</v>
      </c>
      <c r="N2154" t="s">
        <v>184</v>
      </c>
      <c r="O2154" t="s">
        <v>22</v>
      </c>
      <c r="P2154" t="s">
        <v>23</v>
      </c>
      <c r="Q2154" t="s">
        <v>41</v>
      </c>
    </row>
    <row r="2155" spans="1:17" x14ac:dyDescent="0.2">
      <c r="A2155" s="2">
        <v>35508</v>
      </c>
      <c r="B2155" t="s">
        <v>176</v>
      </c>
      <c r="C2155" t="s">
        <v>464</v>
      </c>
      <c r="D2155" t="s">
        <v>115</v>
      </c>
      <c r="E2155" t="s">
        <v>115</v>
      </c>
      <c r="F2155">
        <v>64</v>
      </c>
      <c r="G2155">
        <v>87</v>
      </c>
      <c r="H2155">
        <v>0</v>
      </c>
      <c r="I2155">
        <v>0</v>
      </c>
      <c r="J2155">
        <v>2</v>
      </c>
      <c r="K2155">
        <v>1</v>
      </c>
      <c r="L2155" t="s">
        <v>28</v>
      </c>
      <c r="M2155" t="s">
        <v>300</v>
      </c>
      <c r="N2155" t="s">
        <v>176</v>
      </c>
      <c r="O2155" t="s">
        <v>22</v>
      </c>
      <c r="P2155" t="s">
        <v>23</v>
      </c>
      <c r="Q2155" t="s">
        <v>24</v>
      </c>
    </row>
    <row r="2156" spans="1:17" x14ac:dyDescent="0.2">
      <c r="A2156" s="2">
        <v>35509</v>
      </c>
      <c r="B2156" t="s">
        <v>212</v>
      </c>
      <c r="C2156" t="s">
        <v>113</v>
      </c>
      <c r="D2156" t="s">
        <v>115</v>
      </c>
      <c r="E2156" t="s">
        <v>115</v>
      </c>
      <c r="F2156">
        <v>137</v>
      </c>
      <c r="G2156">
        <v>36</v>
      </c>
      <c r="H2156">
        <v>0</v>
      </c>
      <c r="I2156">
        <v>0</v>
      </c>
      <c r="J2156">
        <v>1</v>
      </c>
      <c r="K2156">
        <v>4</v>
      </c>
      <c r="L2156" t="s">
        <v>20</v>
      </c>
      <c r="M2156" t="s">
        <v>392</v>
      </c>
      <c r="N2156" t="s">
        <v>391</v>
      </c>
      <c r="O2156" t="s">
        <v>122</v>
      </c>
      <c r="P2156" t="s">
        <v>23</v>
      </c>
      <c r="Q2156" t="s">
        <v>41</v>
      </c>
    </row>
    <row r="2157" spans="1:17" x14ac:dyDescent="0.2">
      <c r="A2157" s="2">
        <v>35509</v>
      </c>
      <c r="B2157" t="s">
        <v>391</v>
      </c>
      <c r="C2157" t="s">
        <v>638</v>
      </c>
      <c r="D2157" t="s">
        <v>115</v>
      </c>
      <c r="E2157" t="s">
        <v>115</v>
      </c>
      <c r="F2157">
        <v>97</v>
      </c>
      <c r="G2157">
        <v>173</v>
      </c>
      <c r="H2157">
        <v>0</v>
      </c>
      <c r="I2157">
        <v>0</v>
      </c>
      <c r="J2157">
        <v>2</v>
      </c>
      <c r="K2157">
        <v>0</v>
      </c>
      <c r="L2157" t="s">
        <v>20</v>
      </c>
      <c r="M2157" t="s">
        <v>392</v>
      </c>
      <c r="N2157" t="s">
        <v>391</v>
      </c>
      <c r="O2157" t="s">
        <v>22</v>
      </c>
      <c r="P2157" t="s">
        <v>23</v>
      </c>
      <c r="Q2157" t="s">
        <v>24</v>
      </c>
    </row>
    <row r="2158" spans="1:17" x14ac:dyDescent="0.2">
      <c r="A2158" s="2">
        <v>35511</v>
      </c>
      <c r="B2158" t="s">
        <v>386</v>
      </c>
      <c r="C2158" t="s">
        <v>583</v>
      </c>
      <c r="D2158" t="s">
        <v>50</v>
      </c>
      <c r="E2158" t="s">
        <v>115</v>
      </c>
      <c r="F2158">
        <v>125</v>
      </c>
      <c r="G2158">
        <v>142</v>
      </c>
      <c r="H2158">
        <v>0</v>
      </c>
      <c r="I2158">
        <v>0</v>
      </c>
      <c r="J2158">
        <v>3</v>
      </c>
      <c r="K2158">
        <v>0</v>
      </c>
      <c r="L2158" t="s">
        <v>28</v>
      </c>
      <c r="M2158" t="s">
        <v>595</v>
      </c>
      <c r="N2158" t="s">
        <v>386</v>
      </c>
      <c r="O2158" t="s">
        <v>22</v>
      </c>
      <c r="P2158" t="s">
        <v>23</v>
      </c>
      <c r="Q2158" t="s">
        <v>24</v>
      </c>
    </row>
    <row r="2159" spans="1:17" x14ac:dyDescent="0.2">
      <c r="A2159" s="2">
        <v>35512</v>
      </c>
      <c r="B2159" t="s">
        <v>17</v>
      </c>
      <c r="C2159" t="s">
        <v>185</v>
      </c>
      <c r="D2159" t="s">
        <v>19</v>
      </c>
      <c r="E2159" t="s">
        <v>27</v>
      </c>
      <c r="F2159">
        <v>37</v>
      </c>
      <c r="G2159">
        <v>30</v>
      </c>
      <c r="H2159">
        <v>0</v>
      </c>
      <c r="I2159">
        <v>0</v>
      </c>
      <c r="J2159">
        <v>6</v>
      </c>
      <c r="K2159">
        <v>0</v>
      </c>
      <c r="L2159" t="s">
        <v>28</v>
      </c>
      <c r="M2159" t="s">
        <v>706</v>
      </c>
      <c r="N2159" t="s">
        <v>17</v>
      </c>
      <c r="O2159" t="s">
        <v>22</v>
      </c>
      <c r="P2159" t="s">
        <v>23</v>
      </c>
      <c r="Q2159" t="s">
        <v>24</v>
      </c>
    </row>
    <row r="2160" spans="1:17" x14ac:dyDescent="0.2">
      <c r="A2160" s="2">
        <v>35512</v>
      </c>
      <c r="B2160" t="s">
        <v>131</v>
      </c>
      <c r="C2160" t="s">
        <v>77</v>
      </c>
      <c r="D2160" t="s">
        <v>27</v>
      </c>
      <c r="E2160" t="s">
        <v>27</v>
      </c>
      <c r="F2160">
        <v>66</v>
      </c>
      <c r="G2160">
        <v>22</v>
      </c>
      <c r="H2160">
        <v>0</v>
      </c>
      <c r="I2160">
        <v>0</v>
      </c>
      <c r="J2160">
        <v>3</v>
      </c>
      <c r="K2160">
        <v>2</v>
      </c>
      <c r="L2160" t="s">
        <v>20</v>
      </c>
      <c r="M2160" t="s">
        <v>637</v>
      </c>
      <c r="N2160" t="s">
        <v>131</v>
      </c>
      <c r="O2160" t="s">
        <v>22</v>
      </c>
      <c r="P2160" t="s">
        <v>23</v>
      </c>
      <c r="Q2160" t="s">
        <v>24</v>
      </c>
    </row>
    <row r="2161" spans="1:17" x14ac:dyDescent="0.2">
      <c r="A2161" s="2">
        <v>35512</v>
      </c>
      <c r="B2161" t="s">
        <v>459</v>
      </c>
      <c r="C2161" t="s">
        <v>571</v>
      </c>
      <c r="D2161" t="s">
        <v>115</v>
      </c>
      <c r="E2161" t="s">
        <v>115</v>
      </c>
      <c r="F2161">
        <v>152</v>
      </c>
      <c r="G2161">
        <v>175</v>
      </c>
      <c r="H2161">
        <v>0</v>
      </c>
      <c r="I2161">
        <v>0</v>
      </c>
      <c r="J2161">
        <v>1</v>
      </c>
      <c r="K2161">
        <v>1</v>
      </c>
      <c r="L2161" t="s">
        <v>20</v>
      </c>
      <c r="M2161" t="s">
        <v>240</v>
      </c>
      <c r="N2161" t="s">
        <v>239</v>
      </c>
      <c r="O2161" t="s">
        <v>122</v>
      </c>
      <c r="P2161" t="s">
        <v>23</v>
      </c>
      <c r="Q2161" t="s">
        <v>30</v>
      </c>
    </row>
    <row r="2162" spans="1:17" x14ac:dyDescent="0.2">
      <c r="A2162" s="2">
        <v>35512</v>
      </c>
      <c r="B2162" t="s">
        <v>239</v>
      </c>
      <c r="C2162" t="s">
        <v>143</v>
      </c>
      <c r="D2162" t="s">
        <v>115</v>
      </c>
      <c r="E2162" t="s">
        <v>115</v>
      </c>
      <c r="F2162">
        <v>92</v>
      </c>
      <c r="G2162">
        <v>19</v>
      </c>
      <c r="H2162">
        <v>0</v>
      </c>
      <c r="I2162">
        <v>0</v>
      </c>
      <c r="J2162">
        <v>0</v>
      </c>
      <c r="K2162">
        <v>1</v>
      </c>
      <c r="L2162" t="s">
        <v>20</v>
      </c>
      <c r="M2162" t="s">
        <v>240</v>
      </c>
      <c r="N2162" t="s">
        <v>239</v>
      </c>
      <c r="O2162" t="s">
        <v>22</v>
      </c>
      <c r="P2162" t="s">
        <v>23</v>
      </c>
      <c r="Q2162" t="s">
        <v>41</v>
      </c>
    </row>
    <row r="2163" spans="1:17" x14ac:dyDescent="0.2">
      <c r="A2163" s="2">
        <v>35512</v>
      </c>
      <c r="B2163" t="s">
        <v>531</v>
      </c>
      <c r="C2163" t="s">
        <v>614</v>
      </c>
      <c r="D2163" t="s">
        <v>27</v>
      </c>
      <c r="E2163" t="s">
        <v>27</v>
      </c>
      <c r="F2163">
        <v>103</v>
      </c>
      <c r="G2163">
        <v>182</v>
      </c>
      <c r="H2163">
        <v>0</v>
      </c>
      <c r="I2163">
        <v>0</v>
      </c>
      <c r="J2163">
        <v>1</v>
      </c>
      <c r="K2163">
        <v>1</v>
      </c>
      <c r="L2163" t="s">
        <v>533</v>
      </c>
      <c r="M2163" t="s">
        <v>534</v>
      </c>
      <c r="N2163" t="s">
        <v>531</v>
      </c>
      <c r="O2163" t="s">
        <v>22</v>
      </c>
      <c r="P2163" t="s">
        <v>23</v>
      </c>
      <c r="Q2163" t="s">
        <v>30</v>
      </c>
    </row>
    <row r="2164" spans="1:17" x14ac:dyDescent="0.2">
      <c r="A2164" s="2">
        <v>35514</v>
      </c>
      <c r="B2164" t="s">
        <v>555</v>
      </c>
      <c r="C2164" t="s">
        <v>31</v>
      </c>
      <c r="D2164" t="s">
        <v>27</v>
      </c>
      <c r="E2164" t="s">
        <v>19</v>
      </c>
      <c r="F2164">
        <v>106</v>
      </c>
      <c r="G2164">
        <v>35</v>
      </c>
      <c r="H2164">
        <v>0</v>
      </c>
      <c r="I2164">
        <v>0</v>
      </c>
      <c r="J2164">
        <v>0</v>
      </c>
      <c r="K2164">
        <v>0</v>
      </c>
      <c r="L2164" t="s">
        <v>28</v>
      </c>
      <c r="M2164" t="s">
        <v>555</v>
      </c>
      <c r="N2164" t="s">
        <v>555</v>
      </c>
      <c r="O2164" t="s">
        <v>22</v>
      </c>
      <c r="P2164" t="s">
        <v>23</v>
      </c>
      <c r="Q2164" t="s">
        <v>30</v>
      </c>
    </row>
    <row r="2165" spans="1:17" x14ac:dyDescent="0.2">
      <c r="A2165" s="2">
        <v>35514</v>
      </c>
      <c r="B2165" t="s">
        <v>571</v>
      </c>
      <c r="C2165" t="s">
        <v>143</v>
      </c>
      <c r="D2165" t="s">
        <v>115</v>
      </c>
      <c r="E2165" t="s">
        <v>115</v>
      </c>
      <c r="F2165">
        <v>175</v>
      </c>
      <c r="G2165">
        <v>19</v>
      </c>
      <c r="H2165">
        <v>0</v>
      </c>
      <c r="I2165">
        <v>0</v>
      </c>
      <c r="J2165">
        <v>0</v>
      </c>
      <c r="K2165">
        <v>10</v>
      </c>
      <c r="L2165" t="s">
        <v>20</v>
      </c>
      <c r="M2165" t="s">
        <v>240</v>
      </c>
      <c r="N2165" t="s">
        <v>239</v>
      </c>
      <c r="O2165" t="s">
        <v>122</v>
      </c>
      <c r="P2165" t="s">
        <v>23</v>
      </c>
      <c r="Q2165" t="s">
        <v>41</v>
      </c>
    </row>
    <row r="2166" spans="1:17" x14ac:dyDescent="0.2">
      <c r="A2166" s="2">
        <v>35514</v>
      </c>
      <c r="B2166" t="s">
        <v>239</v>
      </c>
      <c r="C2166" t="s">
        <v>459</v>
      </c>
      <c r="D2166" t="s">
        <v>115</v>
      </c>
      <c r="E2166" t="s">
        <v>115</v>
      </c>
      <c r="F2166">
        <v>92</v>
      </c>
      <c r="G2166">
        <v>152</v>
      </c>
      <c r="H2166">
        <v>0</v>
      </c>
      <c r="I2166">
        <v>0</v>
      </c>
      <c r="J2166">
        <v>1</v>
      </c>
      <c r="K2166">
        <v>0</v>
      </c>
      <c r="L2166" t="s">
        <v>20</v>
      </c>
      <c r="M2166" t="s">
        <v>240</v>
      </c>
      <c r="N2166" t="s">
        <v>239</v>
      </c>
      <c r="O2166" t="s">
        <v>22</v>
      </c>
      <c r="P2166" t="s">
        <v>23</v>
      </c>
      <c r="Q2166" t="s">
        <v>24</v>
      </c>
    </row>
    <row r="2167" spans="1:17" x14ac:dyDescent="0.2">
      <c r="A2167" s="2">
        <v>35516</v>
      </c>
      <c r="B2167" t="s">
        <v>459</v>
      </c>
      <c r="C2167" t="s">
        <v>143</v>
      </c>
      <c r="D2167" t="s">
        <v>115</v>
      </c>
      <c r="E2167" t="s">
        <v>115</v>
      </c>
      <c r="F2167">
        <v>152</v>
      </c>
      <c r="G2167">
        <v>19</v>
      </c>
      <c r="H2167">
        <v>0</v>
      </c>
      <c r="I2167">
        <v>0</v>
      </c>
      <c r="J2167">
        <v>0</v>
      </c>
      <c r="K2167">
        <v>6</v>
      </c>
      <c r="L2167" t="s">
        <v>20</v>
      </c>
      <c r="M2167" t="s">
        <v>240</v>
      </c>
      <c r="N2167" t="s">
        <v>239</v>
      </c>
      <c r="O2167" t="s">
        <v>122</v>
      </c>
      <c r="P2167" t="s">
        <v>23</v>
      </c>
      <c r="Q2167" t="s">
        <v>41</v>
      </c>
    </row>
    <row r="2168" spans="1:17" x14ac:dyDescent="0.2">
      <c r="A2168" s="2">
        <v>35516</v>
      </c>
      <c r="B2168" t="s">
        <v>239</v>
      </c>
      <c r="C2168" t="s">
        <v>571</v>
      </c>
      <c r="D2168" t="s">
        <v>115</v>
      </c>
      <c r="E2168" t="s">
        <v>115</v>
      </c>
      <c r="F2168">
        <v>92</v>
      </c>
      <c r="G2168">
        <v>175</v>
      </c>
      <c r="H2168">
        <v>0</v>
      </c>
      <c r="I2168">
        <v>0</v>
      </c>
      <c r="J2168">
        <v>4</v>
      </c>
      <c r="K2168">
        <v>0</v>
      </c>
      <c r="L2168" t="s">
        <v>20</v>
      </c>
      <c r="M2168" t="s">
        <v>240</v>
      </c>
      <c r="N2168" t="s">
        <v>239</v>
      </c>
      <c r="O2168" t="s">
        <v>22</v>
      </c>
      <c r="P2168" t="s">
        <v>23</v>
      </c>
      <c r="Q2168" t="s">
        <v>24</v>
      </c>
    </row>
    <row r="2169" spans="1:17" x14ac:dyDescent="0.2">
      <c r="A2169" s="2">
        <v>35516</v>
      </c>
      <c r="B2169" t="s">
        <v>113</v>
      </c>
      <c r="C2169" t="s">
        <v>212</v>
      </c>
      <c r="D2169" t="s">
        <v>115</v>
      </c>
      <c r="E2169" t="s">
        <v>115</v>
      </c>
      <c r="F2169">
        <v>36</v>
      </c>
      <c r="G2169">
        <v>137</v>
      </c>
      <c r="H2169">
        <v>0</v>
      </c>
      <c r="I2169">
        <v>0</v>
      </c>
      <c r="J2169">
        <v>3</v>
      </c>
      <c r="K2169">
        <v>0</v>
      </c>
      <c r="L2169" t="s">
        <v>20</v>
      </c>
      <c r="M2169" t="s">
        <v>245</v>
      </c>
      <c r="N2169" t="s">
        <v>113</v>
      </c>
      <c r="O2169" t="s">
        <v>22</v>
      </c>
      <c r="P2169" t="s">
        <v>23</v>
      </c>
      <c r="Q2169" t="s">
        <v>24</v>
      </c>
    </row>
    <row r="2170" spans="1:17" x14ac:dyDescent="0.2">
      <c r="A2170" s="2">
        <v>35518</v>
      </c>
      <c r="B2170" t="s">
        <v>85</v>
      </c>
      <c r="C2170" t="s">
        <v>168</v>
      </c>
      <c r="D2170" t="s">
        <v>50</v>
      </c>
      <c r="E2170" t="s">
        <v>50</v>
      </c>
      <c r="F2170">
        <v>118</v>
      </c>
      <c r="G2170">
        <v>67</v>
      </c>
      <c r="H2170">
        <v>0</v>
      </c>
      <c r="I2170">
        <v>0</v>
      </c>
      <c r="J2170">
        <v>0</v>
      </c>
      <c r="K2170">
        <v>1</v>
      </c>
      <c r="L2170" t="s">
        <v>20</v>
      </c>
      <c r="M2170" t="s">
        <v>521</v>
      </c>
      <c r="N2170" t="s">
        <v>106</v>
      </c>
      <c r="O2170" t="s">
        <v>122</v>
      </c>
      <c r="P2170" t="s">
        <v>23</v>
      </c>
      <c r="Q2170" t="s">
        <v>41</v>
      </c>
    </row>
    <row r="2171" spans="1:17" x14ac:dyDescent="0.2">
      <c r="A2171" s="2">
        <v>35518</v>
      </c>
      <c r="B2171" t="s">
        <v>274</v>
      </c>
      <c r="C2171" t="s">
        <v>72</v>
      </c>
      <c r="D2171" t="s">
        <v>50</v>
      </c>
      <c r="E2171" t="s">
        <v>50</v>
      </c>
      <c r="F2171">
        <v>25</v>
      </c>
      <c r="G2171">
        <v>4</v>
      </c>
      <c r="H2171">
        <v>0</v>
      </c>
      <c r="I2171">
        <v>0</v>
      </c>
      <c r="J2171">
        <v>1</v>
      </c>
      <c r="K2171">
        <v>1</v>
      </c>
      <c r="L2171" t="s">
        <v>20</v>
      </c>
      <c r="M2171" t="s">
        <v>524</v>
      </c>
      <c r="N2171" t="s">
        <v>274</v>
      </c>
      <c r="O2171" t="s">
        <v>22</v>
      </c>
      <c r="P2171" t="s">
        <v>23</v>
      </c>
      <c r="Q2171" t="s">
        <v>30</v>
      </c>
    </row>
    <row r="2172" spans="1:17" x14ac:dyDescent="0.2">
      <c r="A2172" s="2">
        <v>35518</v>
      </c>
      <c r="B2172" t="s">
        <v>145</v>
      </c>
      <c r="C2172" t="s">
        <v>95</v>
      </c>
      <c r="D2172" t="s">
        <v>50</v>
      </c>
      <c r="E2172" t="s">
        <v>50</v>
      </c>
      <c r="F2172">
        <v>77</v>
      </c>
      <c r="G2172">
        <v>8</v>
      </c>
      <c r="H2172">
        <v>0</v>
      </c>
      <c r="I2172">
        <v>0</v>
      </c>
      <c r="J2172">
        <v>1</v>
      </c>
      <c r="K2172">
        <v>1</v>
      </c>
      <c r="L2172" t="s">
        <v>20</v>
      </c>
      <c r="M2172" t="s">
        <v>261</v>
      </c>
      <c r="N2172" t="s">
        <v>145</v>
      </c>
      <c r="O2172" t="s">
        <v>22</v>
      </c>
      <c r="P2172" t="s">
        <v>23</v>
      </c>
      <c r="Q2172" t="s">
        <v>30</v>
      </c>
    </row>
    <row r="2173" spans="1:17" x14ac:dyDescent="0.2">
      <c r="A2173" s="2">
        <v>35518</v>
      </c>
      <c r="B2173" t="s">
        <v>89</v>
      </c>
      <c r="C2173" t="s">
        <v>26</v>
      </c>
      <c r="D2173" t="s">
        <v>50</v>
      </c>
      <c r="E2173" t="s">
        <v>27</v>
      </c>
      <c r="F2173">
        <v>12</v>
      </c>
      <c r="G2173">
        <v>11</v>
      </c>
      <c r="H2173">
        <v>0</v>
      </c>
      <c r="I2173">
        <v>0</v>
      </c>
      <c r="J2173">
        <v>2</v>
      </c>
      <c r="K2173">
        <v>0</v>
      </c>
      <c r="L2173" t="s">
        <v>28</v>
      </c>
      <c r="M2173" t="s">
        <v>91</v>
      </c>
      <c r="N2173" t="s">
        <v>89</v>
      </c>
      <c r="O2173" t="s">
        <v>22</v>
      </c>
      <c r="P2173" t="s">
        <v>23</v>
      </c>
      <c r="Q2173" t="s">
        <v>24</v>
      </c>
    </row>
    <row r="2174" spans="1:17" x14ac:dyDescent="0.2">
      <c r="A2174" s="2">
        <v>35518</v>
      </c>
      <c r="B2174" t="s">
        <v>119</v>
      </c>
      <c r="C2174" t="s">
        <v>384</v>
      </c>
      <c r="D2174" t="s">
        <v>50</v>
      </c>
      <c r="E2174" t="s">
        <v>50</v>
      </c>
      <c r="F2174">
        <v>10</v>
      </c>
      <c r="G2174">
        <v>117</v>
      </c>
      <c r="H2174">
        <v>0</v>
      </c>
      <c r="I2174">
        <v>0</v>
      </c>
      <c r="J2174">
        <v>3</v>
      </c>
      <c r="K2174">
        <v>0</v>
      </c>
      <c r="L2174" t="s">
        <v>20</v>
      </c>
      <c r="M2174" t="s">
        <v>707</v>
      </c>
      <c r="N2174" t="s">
        <v>119</v>
      </c>
      <c r="O2174" t="s">
        <v>22</v>
      </c>
      <c r="P2174" t="s">
        <v>23</v>
      </c>
      <c r="Q2174" t="s">
        <v>24</v>
      </c>
    </row>
    <row r="2175" spans="1:17" x14ac:dyDescent="0.2">
      <c r="A2175" s="2">
        <v>35518</v>
      </c>
      <c r="B2175" t="s">
        <v>126</v>
      </c>
      <c r="C2175" t="s">
        <v>125</v>
      </c>
      <c r="D2175" t="s">
        <v>50</v>
      </c>
      <c r="E2175" t="s">
        <v>50</v>
      </c>
      <c r="F2175">
        <v>9</v>
      </c>
      <c r="G2175">
        <v>165</v>
      </c>
      <c r="H2175">
        <v>0</v>
      </c>
      <c r="I2175">
        <v>0</v>
      </c>
      <c r="J2175">
        <v>4</v>
      </c>
      <c r="K2175">
        <v>0</v>
      </c>
      <c r="L2175" t="s">
        <v>20</v>
      </c>
      <c r="M2175" t="s">
        <v>308</v>
      </c>
      <c r="N2175" t="s">
        <v>126</v>
      </c>
      <c r="O2175" t="s">
        <v>22</v>
      </c>
      <c r="P2175" t="s">
        <v>23</v>
      </c>
      <c r="Q2175" t="s">
        <v>24</v>
      </c>
    </row>
    <row r="2176" spans="1:17" x14ac:dyDescent="0.2">
      <c r="A2176" s="2">
        <v>35518</v>
      </c>
      <c r="B2176" t="s">
        <v>100</v>
      </c>
      <c r="C2176" t="s">
        <v>82</v>
      </c>
      <c r="D2176" t="s">
        <v>50</v>
      </c>
      <c r="E2176" t="s">
        <v>50</v>
      </c>
      <c r="F2176">
        <v>68</v>
      </c>
      <c r="G2176">
        <v>13</v>
      </c>
      <c r="H2176">
        <v>0</v>
      </c>
      <c r="I2176">
        <v>0</v>
      </c>
      <c r="J2176">
        <v>0</v>
      </c>
      <c r="K2176">
        <v>0</v>
      </c>
      <c r="L2176" t="s">
        <v>20</v>
      </c>
      <c r="M2176" t="s">
        <v>102</v>
      </c>
      <c r="N2176" t="s">
        <v>100</v>
      </c>
      <c r="O2176" t="s">
        <v>22</v>
      </c>
      <c r="P2176" t="s">
        <v>23</v>
      </c>
      <c r="Q2176" t="s">
        <v>30</v>
      </c>
    </row>
    <row r="2177" spans="1:17" x14ac:dyDescent="0.2">
      <c r="A2177" s="2">
        <v>35518</v>
      </c>
      <c r="B2177" t="s">
        <v>92</v>
      </c>
      <c r="C2177" t="s">
        <v>174</v>
      </c>
      <c r="D2177" t="s">
        <v>50</v>
      </c>
      <c r="E2177" t="s">
        <v>50</v>
      </c>
      <c r="F2177">
        <v>15</v>
      </c>
      <c r="G2177">
        <v>154</v>
      </c>
      <c r="H2177">
        <v>0</v>
      </c>
      <c r="I2177">
        <v>0</v>
      </c>
      <c r="J2177">
        <v>8</v>
      </c>
      <c r="K2177">
        <v>0</v>
      </c>
      <c r="L2177" t="s">
        <v>20</v>
      </c>
      <c r="M2177" t="s">
        <v>124</v>
      </c>
      <c r="N2177" t="s">
        <v>92</v>
      </c>
      <c r="O2177" t="s">
        <v>22</v>
      </c>
      <c r="P2177" t="s">
        <v>23</v>
      </c>
      <c r="Q2177" t="s">
        <v>24</v>
      </c>
    </row>
    <row r="2178" spans="1:17" x14ac:dyDescent="0.2">
      <c r="A2178" s="2">
        <v>35518</v>
      </c>
      <c r="B2178" t="s">
        <v>113</v>
      </c>
      <c r="C2178" t="s">
        <v>391</v>
      </c>
      <c r="D2178" t="s">
        <v>115</v>
      </c>
      <c r="E2178" t="s">
        <v>115</v>
      </c>
      <c r="F2178">
        <v>36</v>
      </c>
      <c r="G2178">
        <v>97</v>
      </c>
      <c r="H2178">
        <v>0</v>
      </c>
      <c r="I2178">
        <v>0</v>
      </c>
      <c r="J2178">
        <v>3</v>
      </c>
      <c r="K2178">
        <v>0</v>
      </c>
      <c r="L2178" t="s">
        <v>20</v>
      </c>
      <c r="M2178" t="s">
        <v>245</v>
      </c>
      <c r="N2178" t="s">
        <v>113</v>
      </c>
      <c r="O2178" t="s">
        <v>22</v>
      </c>
      <c r="P2178" t="s">
        <v>23</v>
      </c>
      <c r="Q2178" t="s">
        <v>24</v>
      </c>
    </row>
    <row r="2179" spans="1:17" x14ac:dyDescent="0.2">
      <c r="A2179" s="2">
        <v>35518</v>
      </c>
      <c r="B2179" t="s">
        <v>104</v>
      </c>
      <c r="C2179" t="s">
        <v>81</v>
      </c>
      <c r="D2179" t="s">
        <v>50</v>
      </c>
      <c r="E2179" t="s">
        <v>50</v>
      </c>
      <c r="F2179">
        <v>27</v>
      </c>
      <c r="G2179">
        <v>104</v>
      </c>
      <c r="H2179">
        <v>0</v>
      </c>
      <c r="I2179">
        <v>0</v>
      </c>
      <c r="J2179">
        <v>2</v>
      </c>
      <c r="K2179">
        <v>0</v>
      </c>
      <c r="L2179" t="s">
        <v>20</v>
      </c>
      <c r="M2179" t="s">
        <v>708</v>
      </c>
      <c r="N2179" t="s">
        <v>104</v>
      </c>
      <c r="O2179" t="s">
        <v>22</v>
      </c>
      <c r="P2179" t="s">
        <v>23</v>
      </c>
      <c r="Q2179" t="s">
        <v>24</v>
      </c>
    </row>
    <row r="2180" spans="1:17" x14ac:dyDescent="0.2">
      <c r="A2180" s="2">
        <v>35518</v>
      </c>
      <c r="B2180" t="s">
        <v>35</v>
      </c>
      <c r="C2180" t="s">
        <v>118</v>
      </c>
      <c r="D2180" t="s">
        <v>36</v>
      </c>
      <c r="E2180" t="s">
        <v>36</v>
      </c>
      <c r="F2180">
        <v>86</v>
      </c>
      <c r="G2180">
        <v>58</v>
      </c>
      <c r="H2180">
        <v>0</v>
      </c>
      <c r="I2180">
        <v>0</v>
      </c>
      <c r="J2180">
        <v>2</v>
      </c>
      <c r="K2180">
        <v>1</v>
      </c>
      <c r="L2180" t="s">
        <v>28</v>
      </c>
      <c r="M2180" t="s">
        <v>200</v>
      </c>
      <c r="N2180" t="s">
        <v>35</v>
      </c>
      <c r="O2180" t="s">
        <v>22</v>
      </c>
      <c r="P2180" t="s">
        <v>23</v>
      </c>
      <c r="Q2180" t="s">
        <v>24</v>
      </c>
    </row>
    <row r="2181" spans="1:17" x14ac:dyDescent="0.2">
      <c r="A2181" s="2">
        <v>35518</v>
      </c>
      <c r="B2181" t="s">
        <v>211</v>
      </c>
      <c r="C2181" t="s">
        <v>224</v>
      </c>
      <c r="D2181" t="s">
        <v>36</v>
      </c>
      <c r="E2181" t="s">
        <v>36</v>
      </c>
      <c r="F2181">
        <v>90</v>
      </c>
      <c r="G2181">
        <v>99</v>
      </c>
      <c r="H2181">
        <v>0</v>
      </c>
      <c r="I2181">
        <v>0</v>
      </c>
      <c r="J2181">
        <v>3</v>
      </c>
      <c r="K2181">
        <v>2</v>
      </c>
      <c r="L2181" t="s">
        <v>28</v>
      </c>
      <c r="M2181" t="s">
        <v>709</v>
      </c>
      <c r="N2181" t="s">
        <v>211</v>
      </c>
      <c r="O2181" t="s">
        <v>22</v>
      </c>
      <c r="P2181" t="s">
        <v>23</v>
      </c>
      <c r="Q2181" t="s">
        <v>24</v>
      </c>
    </row>
    <row r="2182" spans="1:17" x14ac:dyDescent="0.2">
      <c r="A2182" s="2">
        <v>35518</v>
      </c>
      <c r="B2182" t="s">
        <v>176</v>
      </c>
      <c r="C2182" t="s">
        <v>49</v>
      </c>
      <c r="D2182" t="s">
        <v>115</v>
      </c>
      <c r="E2182" t="s">
        <v>50</v>
      </c>
      <c r="F2182">
        <v>64</v>
      </c>
      <c r="G2182">
        <v>17</v>
      </c>
      <c r="H2182">
        <v>0</v>
      </c>
      <c r="I2182">
        <v>0</v>
      </c>
      <c r="J2182">
        <v>1</v>
      </c>
      <c r="K2182">
        <v>4</v>
      </c>
      <c r="L2182" t="s">
        <v>28</v>
      </c>
      <c r="M2182" t="s">
        <v>243</v>
      </c>
      <c r="N2182" t="s">
        <v>176</v>
      </c>
      <c r="O2182" t="s">
        <v>22</v>
      </c>
      <c r="P2182" t="s">
        <v>23</v>
      </c>
      <c r="Q2182" t="s">
        <v>41</v>
      </c>
    </row>
    <row r="2183" spans="1:17" x14ac:dyDescent="0.2">
      <c r="A2183" s="2">
        <v>35518</v>
      </c>
      <c r="B2183" t="s">
        <v>161</v>
      </c>
      <c r="C2183" t="s">
        <v>147</v>
      </c>
      <c r="D2183" t="s">
        <v>50</v>
      </c>
      <c r="E2183" t="s">
        <v>50</v>
      </c>
      <c r="F2183">
        <v>82</v>
      </c>
      <c r="G2183">
        <v>44</v>
      </c>
      <c r="H2183">
        <v>0</v>
      </c>
      <c r="I2183">
        <v>0</v>
      </c>
      <c r="J2183">
        <v>1</v>
      </c>
      <c r="K2183">
        <v>2</v>
      </c>
      <c r="L2183" t="s">
        <v>20</v>
      </c>
      <c r="M2183" t="s">
        <v>162</v>
      </c>
      <c r="N2183" t="s">
        <v>161</v>
      </c>
      <c r="O2183" t="s">
        <v>22</v>
      </c>
      <c r="P2183" t="s">
        <v>23</v>
      </c>
      <c r="Q2183" t="s">
        <v>41</v>
      </c>
    </row>
    <row r="2184" spans="1:17" x14ac:dyDescent="0.2">
      <c r="A2184" s="2">
        <v>35519</v>
      </c>
      <c r="B2184" t="s">
        <v>614</v>
      </c>
      <c r="C2184" t="s">
        <v>531</v>
      </c>
      <c r="D2184" t="s">
        <v>27</v>
      </c>
      <c r="E2184" t="s">
        <v>27</v>
      </c>
      <c r="F2184">
        <v>182</v>
      </c>
      <c r="G2184">
        <v>103</v>
      </c>
      <c r="H2184">
        <v>0</v>
      </c>
      <c r="I2184">
        <v>0</v>
      </c>
      <c r="J2184">
        <v>0</v>
      </c>
      <c r="K2184">
        <v>1</v>
      </c>
      <c r="L2184" t="s">
        <v>533</v>
      </c>
      <c r="M2184" t="s">
        <v>710</v>
      </c>
      <c r="N2184" t="s">
        <v>614</v>
      </c>
      <c r="O2184" t="s">
        <v>22</v>
      </c>
      <c r="P2184" t="s">
        <v>23</v>
      </c>
      <c r="Q2184" t="s">
        <v>41</v>
      </c>
    </row>
    <row r="2185" spans="1:17" x14ac:dyDescent="0.2">
      <c r="A2185" s="2">
        <v>35519</v>
      </c>
      <c r="B2185" t="s">
        <v>182</v>
      </c>
      <c r="C2185" t="s">
        <v>164</v>
      </c>
      <c r="D2185" t="s">
        <v>115</v>
      </c>
      <c r="E2185" t="s">
        <v>115</v>
      </c>
      <c r="F2185">
        <v>79</v>
      </c>
      <c r="G2185">
        <v>98</v>
      </c>
      <c r="H2185">
        <v>0</v>
      </c>
      <c r="I2185">
        <v>0</v>
      </c>
      <c r="J2185">
        <v>0</v>
      </c>
      <c r="K2185">
        <v>2</v>
      </c>
      <c r="L2185" t="s">
        <v>450</v>
      </c>
      <c r="M2185" t="s">
        <v>711</v>
      </c>
      <c r="N2185" t="s">
        <v>388</v>
      </c>
      <c r="O2185" t="s">
        <v>122</v>
      </c>
      <c r="P2185" t="s">
        <v>23</v>
      </c>
      <c r="Q2185" t="s">
        <v>41</v>
      </c>
    </row>
    <row r="2186" spans="1:17" x14ac:dyDescent="0.2">
      <c r="A2186" s="2">
        <v>35519</v>
      </c>
      <c r="B2186" t="s">
        <v>141</v>
      </c>
      <c r="C2186" t="s">
        <v>365</v>
      </c>
      <c r="D2186" t="s">
        <v>36</v>
      </c>
      <c r="E2186" t="s">
        <v>36</v>
      </c>
      <c r="F2186">
        <v>55</v>
      </c>
      <c r="G2186">
        <v>70</v>
      </c>
      <c r="H2186">
        <v>0</v>
      </c>
      <c r="I2186">
        <v>0</v>
      </c>
      <c r="J2186">
        <v>2</v>
      </c>
      <c r="K2186">
        <v>1</v>
      </c>
      <c r="L2186" t="s">
        <v>28</v>
      </c>
      <c r="M2186" t="s">
        <v>173</v>
      </c>
      <c r="N2186" t="s">
        <v>141</v>
      </c>
      <c r="O2186" t="s">
        <v>22</v>
      </c>
      <c r="P2186" t="s">
        <v>23</v>
      </c>
      <c r="Q2186" t="s">
        <v>24</v>
      </c>
    </row>
    <row r="2187" spans="1:17" x14ac:dyDescent="0.2">
      <c r="A2187" s="2">
        <v>35519</v>
      </c>
      <c r="B2187" t="s">
        <v>345</v>
      </c>
      <c r="C2187" t="s">
        <v>286</v>
      </c>
      <c r="D2187" t="s">
        <v>50</v>
      </c>
      <c r="E2187" t="s">
        <v>50</v>
      </c>
      <c r="F2187">
        <v>96</v>
      </c>
      <c r="G2187">
        <v>108</v>
      </c>
      <c r="H2187">
        <v>0</v>
      </c>
      <c r="I2187">
        <v>0</v>
      </c>
      <c r="J2187">
        <v>7</v>
      </c>
      <c r="K2187">
        <v>0</v>
      </c>
      <c r="L2187" t="s">
        <v>28</v>
      </c>
      <c r="M2187" t="s">
        <v>360</v>
      </c>
      <c r="N2187" t="s">
        <v>345</v>
      </c>
      <c r="O2187" t="s">
        <v>22</v>
      </c>
      <c r="P2187" t="s">
        <v>23</v>
      </c>
      <c r="Q2187" t="s">
        <v>24</v>
      </c>
    </row>
    <row r="2188" spans="1:17" x14ac:dyDescent="0.2">
      <c r="A2188" s="2">
        <v>35519</v>
      </c>
      <c r="B2188" t="s">
        <v>254</v>
      </c>
      <c r="C2188" t="s">
        <v>114</v>
      </c>
      <c r="D2188" t="s">
        <v>115</v>
      </c>
      <c r="E2188" t="s">
        <v>115</v>
      </c>
      <c r="F2188">
        <v>135</v>
      </c>
      <c r="G2188">
        <v>61</v>
      </c>
      <c r="H2188">
        <v>0</v>
      </c>
      <c r="I2188">
        <v>0</v>
      </c>
      <c r="J2188">
        <v>3</v>
      </c>
      <c r="K2188">
        <v>2</v>
      </c>
      <c r="L2188" t="s">
        <v>20</v>
      </c>
      <c r="M2188" t="s">
        <v>441</v>
      </c>
      <c r="N2188" t="s">
        <v>254</v>
      </c>
      <c r="O2188" t="s">
        <v>22</v>
      </c>
      <c r="P2188" t="s">
        <v>23</v>
      </c>
      <c r="Q2188" t="s">
        <v>24</v>
      </c>
    </row>
    <row r="2189" spans="1:17" x14ac:dyDescent="0.2">
      <c r="A2189" s="2">
        <v>35520</v>
      </c>
      <c r="B2189" t="s">
        <v>212</v>
      </c>
      <c r="C2189" t="s">
        <v>391</v>
      </c>
      <c r="D2189" t="s">
        <v>115</v>
      </c>
      <c r="E2189" t="s">
        <v>115</v>
      </c>
      <c r="F2189">
        <v>137</v>
      </c>
      <c r="G2189">
        <v>97</v>
      </c>
      <c r="H2189">
        <v>0</v>
      </c>
      <c r="I2189">
        <v>0</v>
      </c>
      <c r="J2189">
        <v>0</v>
      </c>
      <c r="K2189">
        <v>1</v>
      </c>
      <c r="L2189" t="s">
        <v>20</v>
      </c>
      <c r="M2189" t="s">
        <v>245</v>
      </c>
      <c r="N2189" t="s">
        <v>113</v>
      </c>
      <c r="O2189" t="s">
        <v>122</v>
      </c>
      <c r="P2189" t="s">
        <v>23</v>
      </c>
      <c r="Q2189" t="s">
        <v>41</v>
      </c>
    </row>
    <row r="2190" spans="1:17" x14ac:dyDescent="0.2">
      <c r="A2190" s="2">
        <v>35520</v>
      </c>
      <c r="B2190" t="s">
        <v>97</v>
      </c>
      <c r="C2190" t="s">
        <v>123</v>
      </c>
      <c r="D2190" t="s">
        <v>50</v>
      </c>
      <c r="E2190" t="s">
        <v>50</v>
      </c>
      <c r="F2190">
        <v>124</v>
      </c>
      <c r="G2190">
        <v>52</v>
      </c>
      <c r="H2190">
        <v>0</v>
      </c>
      <c r="I2190">
        <v>0</v>
      </c>
      <c r="J2190">
        <v>0</v>
      </c>
      <c r="K2190">
        <v>3</v>
      </c>
      <c r="L2190" t="s">
        <v>20</v>
      </c>
      <c r="M2190" t="s">
        <v>97</v>
      </c>
      <c r="N2190" t="s">
        <v>97</v>
      </c>
      <c r="O2190" t="s">
        <v>22</v>
      </c>
      <c r="P2190" t="s">
        <v>23</v>
      </c>
      <c r="Q2190" t="s">
        <v>41</v>
      </c>
    </row>
    <row r="2191" spans="1:17" x14ac:dyDescent="0.2">
      <c r="A2191" s="2">
        <v>35520</v>
      </c>
      <c r="B2191" t="s">
        <v>184</v>
      </c>
      <c r="C2191" t="s">
        <v>244</v>
      </c>
      <c r="D2191" t="s">
        <v>50</v>
      </c>
      <c r="E2191" t="s">
        <v>50</v>
      </c>
      <c r="F2191">
        <v>122</v>
      </c>
      <c r="G2191">
        <v>24</v>
      </c>
      <c r="H2191">
        <v>0</v>
      </c>
      <c r="I2191">
        <v>0</v>
      </c>
      <c r="J2191">
        <v>0</v>
      </c>
      <c r="K2191">
        <v>2</v>
      </c>
      <c r="L2191" t="s">
        <v>20</v>
      </c>
      <c r="M2191" t="s">
        <v>193</v>
      </c>
      <c r="N2191" t="s">
        <v>184</v>
      </c>
      <c r="O2191" t="s">
        <v>22</v>
      </c>
      <c r="P2191" t="s">
        <v>23</v>
      </c>
      <c r="Q2191" t="s">
        <v>41</v>
      </c>
    </row>
    <row r="2192" spans="1:17" x14ac:dyDescent="0.2">
      <c r="A2192" s="2">
        <v>35520</v>
      </c>
      <c r="B2192" t="s">
        <v>113</v>
      </c>
      <c r="C2192" t="s">
        <v>638</v>
      </c>
      <c r="D2192" t="s">
        <v>115</v>
      </c>
      <c r="E2192" t="s">
        <v>115</v>
      </c>
      <c r="F2192">
        <v>36</v>
      </c>
      <c r="G2192">
        <v>173</v>
      </c>
      <c r="H2192">
        <v>0</v>
      </c>
      <c r="I2192">
        <v>0</v>
      </c>
      <c r="J2192">
        <v>6</v>
      </c>
      <c r="K2192">
        <v>0</v>
      </c>
      <c r="L2192" t="s">
        <v>20</v>
      </c>
      <c r="M2192" t="s">
        <v>245</v>
      </c>
      <c r="N2192" t="s">
        <v>113</v>
      </c>
      <c r="O2192" t="s">
        <v>22</v>
      </c>
      <c r="P2192" t="s">
        <v>23</v>
      </c>
      <c r="Q2192" t="s">
        <v>24</v>
      </c>
    </row>
    <row r="2193" spans="1:17" x14ac:dyDescent="0.2">
      <c r="A2193" s="2">
        <v>35521</v>
      </c>
      <c r="B2193" t="s">
        <v>388</v>
      </c>
      <c r="C2193" t="s">
        <v>182</v>
      </c>
      <c r="D2193" t="s">
        <v>115</v>
      </c>
      <c r="E2193" t="s">
        <v>115</v>
      </c>
      <c r="F2193">
        <v>121</v>
      </c>
      <c r="G2193">
        <v>79</v>
      </c>
      <c r="H2193">
        <v>0</v>
      </c>
      <c r="I2193">
        <v>0</v>
      </c>
      <c r="J2193">
        <v>0</v>
      </c>
      <c r="K2193">
        <v>0</v>
      </c>
      <c r="L2193" t="s">
        <v>450</v>
      </c>
      <c r="M2193" t="s">
        <v>711</v>
      </c>
      <c r="N2193" t="s">
        <v>388</v>
      </c>
      <c r="O2193" t="s">
        <v>22</v>
      </c>
      <c r="P2193" t="s">
        <v>23</v>
      </c>
      <c r="Q2193" t="s">
        <v>30</v>
      </c>
    </row>
    <row r="2194" spans="1:17" x14ac:dyDescent="0.2">
      <c r="A2194" s="2">
        <v>35522</v>
      </c>
      <c r="B2194" t="s">
        <v>85</v>
      </c>
      <c r="C2194" t="s">
        <v>129</v>
      </c>
      <c r="D2194" t="s">
        <v>50</v>
      </c>
      <c r="E2194" t="s">
        <v>50</v>
      </c>
      <c r="F2194">
        <v>118</v>
      </c>
      <c r="G2194">
        <v>2</v>
      </c>
      <c r="H2194">
        <v>0</v>
      </c>
      <c r="I2194">
        <v>0</v>
      </c>
      <c r="J2194">
        <v>2</v>
      </c>
      <c r="K2194">
        <v>3</v>
      </c>
      <c r="L2194" t="s">
        <v>20</v>
      </c>
      <c r="M2194" t="s">
        <v>521</v>
      </c>
      <c r="N2194" t="s">
        <v>106</v>
      </c>
      <c r="O2194" t="s">
        <v>122</v>
      </c>
      <c r="P2194" t="s">
        <v>23</v>
      </c>
      <c r="Q2194" t="s">
        <v>41</v>
      </c>
    </row>
    <row r="2195" spans="1:17" x14ac:dyDescent="0.2">
      <c r="A2195" s="2">
        <v>35522</v>
      </c>
      <c r="B2195" t="s">
        <v>386</v>
      </c>
      <c r="C2195" t="s">
        <v>70</v>
      </c>
      <c r="D2195" t="s">
        <v>50</v>
      </c>
      <c r="E2195" t="s">
        <v>50</v>
      </c>
      <c r="F2195">
        <v>125</v>
      </c>
      <c r="G2195">
        <v>78</v>
      </c>
      <c r="H2195">
        <v>0</v>
      </c>
      <c r="I2195">
        <v>0</v>
      </c>
      <c r="J2195">
        <v>1</v>
      </c>
      <c r="K2195">
        <v>2</v>
      </c>
      <c r="L2195" t="s">
        <v>20</v>
      </c>
      <c r="M2195" t="s">
        <v>595</v>
      </c>
      <c r="N2195" t="s">
        <v>386</v>
      </c>
      <c r="O2195" t="s">
        <v>22</v>
      </c>
      <c r="P2195" t="s">
        <v>23</v>
      </c>
      <c r="Q2195" t="s">
        <v>41</v>
      </c>
    </row>
    <row r="2196" spans="1:17" x14ac:dyDescent="0.2">
      <c r="A2196" s="2">
        <v>35522</v>
      </c>
      <c r="B2196" t="s">
        <v>221</v>
      </c>
      <c r="C2196" t="s">
        <v>222</v>
      </c>
      <c r="D2196" t="s">
        <v>27</v>
      </c>
      <c r="E2196" t="s">
        <v>27</v>
      </c>
      <c r="F2196">
        <v>111</v>
      </c>
      <c r="G2196">
        <v>127</v>
      </c>
      <c r="H2196">
        <v>0</v>
      </c>
      <c r="I2196">
        <v>0</v>
      </c>
      <c r="J2196">
        <v>1</v>
      </c>
      <c r="K2196">
        <v>1</v>
      </c>
      <c r="L2196" t="s">
        <v>230</v>
      </c>
      <c r="M2196" t="s">
        <v>285</v>
      </c>
      <c r="N2196" t="s">
        <v>282</v>
      </c>
      <c r="O2196" t="s">
        <v>122</v>
      </c>
      <c r="P2196" t="s">
        <v>23</v>
      </c>
      <c r="Q2196" t="s">
        <v>30</v>
      </c>
    </row>
    <row r="2197" spans="1:17" x14ac:dyDescent="0.2">
      <c r="A2197" s="2">
        <v>35522</v>
      </c>
      <c r="B2197" t="s">
        <v>17</v>
      </c>
      <c r="C2197" t="s">
        <v>39</v>
      </c>
      <c r="D2197" t="s">
        <v>19</v>
      </c>
      <c r="E2197" t="s">
        <v>19</v>
      </c>
      <c r="F2197">
        <v>37</v>
      </c>
      <c r="G2197">
        <v>18</v>
      </c>
      <c r="H2197">
        <v>0</v>
      </c>
      <c r="I2197">
        <v>0</v>
      </c>
      <c r="J2197">
        <v>2</v>
      </c>
      <c r="K2197">
        <v>1</v>
      </c>
      <c r="L2197" t="s">
        <v>20</v>
      </c>
      <c r="M2197" t="s">
        <v>21</v>
      </c>
      <c r="N2197" t="s">
        <v>17</v>
      </c>
      <c r="O2197" t="s">
        <v>22</v>
      </c>
      <c r="P2197" t="s">
        <v>23</v>
      </c>
      <c r="Q2197" t="s">
        <v>24</v>
      </c>
    </row>
    <row r="2198" spans="1:17" x14ac:dyDescent="0.2">
      <c r="A2198" s="2">
        <v>35522</v>
      </c>
      <c r="B2198" t="s">
        <v>646</v>
      </c>
      <c r="C2198" t="s">
        <v>153</v>
      </c>
      <c r="D2198" t="s">
        <v>50</v>
      </c>
      <c r="E2198" t="s">
        <v>50</v>
      </c>
      <c r="F2198">
        <v>139</v>
      </c>
      <c r="G2198">
        <v>40</v>
      </c>
      <c r="H2198">
        <v>0</v>
      </c>
      <c r="I2198">
        <v>0</v>
      </c>
      <c r="J2198">
        <v>0</v>
      </c>
      <c r="K2198">
        <v>1</v>
      </c>
      <c r="L2198" t="s">
        <v>20</v>
      </c>
      <c r="M2198" t="s">
        <v>671</v>
      </c>
      <c r="N2198" t="s">
        <v>646</v>
      </c>
      <c r="O2198" t="s">
        <v>22</v>
      </c>
      <c r="P2198" t="s">
        <v>23</v>
      </c>
      <c r="Q2198" t="s">
        <v>41</v>
      </c>
    </row>
    <row r="2199" spans="1:17" x14ac:dyDescent="0.2">
      <c r="A2199" s="2">
        <v>35522</v>
      </c>
      <c r="B2199" t="s">
        <v>25</v>
      </c>
      <c r="C2199" t="s">
        <v>107</v>
      </c>
      <c r="D2199" t="s">
        <v>19</v>
      </c>
      <c r="E2199" t="s">
        <v>19</v>
      </c>
      <c r="F2199">
        <v>1</v>
      </c>
      <c r="G2199">
        <v>21</v>
      </c>
      <c r="H2199">
        <v>0</v>
      </c>
      <c r="I2199">
        <v>0</v>
      </c>
      <c r="J2199">
        <v>4</v>
      </c>
      <c r="K2199">
        <v>0</v>
      </c>
      <c r="L2199" t="s">
        <v>28</v>
      </c>
      <c r="M2199" t="s">
        <v>712</v>
      </c>
      <c r="N2199" t="s">
        <v>25</v>
      </c>
      <c r="O2199" t="s">
        <v>22</v>
      </c>
      <c r="P2199" t="s">
        <v>23</v>
      </c>
      <c r="Q2199" t="s">
        <v>24</v>
      </c>
    </row>
    <row r="2200" spans="1:17" x14ac:dyDescent="0.2">
      <c r="A2200" s="2">
        <v>35522</v>
      </c>
      <c r="B2200" t="s">
        <v>87</v>
      </c>
      <c r="C2200" t="s">
        <v>145</v>
      </c>
      <c r="D2200" t="s">
        <v>50</v>
      </c>
      <c r="E2200" t="s">
        <v>50</v>
      </c>
      <c r="F2200">
        <v>14</v>
      </c>
      <c r="G2200">
        <v>77</v>
      </c>
      <c r="H2200">
        <v>0</v>
      </c>
      <c r="I2200">
        <v>0</v>
      </c>
      <c r="J2200">
        <v>4</v>
      </c>
      <c r="K2200">
        <v>1</v>
      </c>
      <c r="L2200" t="s">
        <v>20</v>
      </c>
      <c r="M2200" t="s">
        <v>88</v>
      </c>
      <c r="N2200" t="s">
        <v>87</v>
      </c>
      <c r="O2200" t="s">
        <v>22</v>
      </c>
      <c r="P2200" t="s">
        <v>23</v>
      </c>
      <c r="Q2200" t="s">
        <v>24</v>
      </c>
    </row>
    <row r="2201" spans="1:17" x14ac:dyDescent="0.2">
      <c r="A2201" s="2">
        <v>35522</v>
      </c>
      <c r="B2201" t="s">
        <v>274</v>
      </c>
      <c r="C2201" t="s">
        <v>249</v>
      </c>
      <c r="D2201" t="s">
        <v>50</v>
      </c>
      <c r="E2201" t="s">
        <v>50</v>
      </c>
      <c r="F2201">
        <v>25</v>
      </c>
      <c r="G2201">
        <v>89</v>
      </c>
      <c r="H2201">
        <v>0</v>
      </c>
      <c r="I2201">
        <v>0</v>
      </c>
      <c r="J2201">
        <v>3</v>
      </c>
      <c r="K2201">
        <v>3</v>
      </c>
      <c r="L2201" t="s">
        <v>20</v>
      </c>
      <c r="M2201" t="s">
        <v>524</v>
      </c>
      <c r="N2201" t="s">
        <v>274</v>
      </c>
      <c r="O2201" t="s">
        <v>22</v>
      </c>
      <c r="P2201" t="s">
        <v>23</v>
      </c>
      <c r="Q2201" t="s">
        <v>30</v>
      </c>
    </row>
    <row r="2202" spans="1:17" x14ac:dyDescent="0.2">
      <c r="A2202" s="2">
        <v>35522</v>
      </c>
      <c r="B2202" t="s">
        <v>67</v>
      </c>
      <c r="C2202" t="s">
        <v>52</v>
      </c>
      <c r="D2202" t="s">
        <v>50</v>
      </c>
      <c r="E2202" t="s">
        <v>50</v>
      </c>
      <c r="F2202">
        <v>3</v>
      </c>
      <c r="G2202">
        <v>16</v>
      </c>
      <c r="H2202">
        <v>0</v>
      </c>
      <c r="I2202">
        <v>0</v>
      </c>
      <c r="J2202">
        <v>1</v>
      </c>
      <c r="K2202">
        <v>0</v>
      </c>
      <c r="L2202" t="s">
        <v>28</v>
      </c>
      <c r="M2202" t="s">
        <v>154</v>
      </c>
      <c r="N2202" t="s">
        <v>67</v>
      </c>
      <c r="O2202" t="s">
        <v>22</v>
      </c>
      <c r="P2202" t="s">
        <v>23</v>
      </c>
      <c r="Q2202" t="s">
        <v>24</v>
      </c>
    </row>
    <row r="2203" spans="1:17" x14ac:dyDescent="0.2">
      <c r="A2203" s="2">
        <v>35522</v>
      </c>
      <c r="B2203" t="s">
        <v>94</v>
      </c>
      <c r="C2203" t="s">
        <v>55</v>
      </c>
      <c r="D2203" t="s">
        <v>50</v>
      </c>
      <c r="E2203" t="s">
        <v>57</v>
      </c>
      <c r="F2203">
        <v>76</v>
      </c>
      <c r="G2203">
        <v>33</v>
      </c>
      <c r="H2203">
        <v>0</v>
      </c>
      <c r="I2203">
        <v>0</v>
      </c>
      <c r="J2203">
        <v>1</v>
      </c>
      <c r="K2203">
        <v>3</v>
      </c>
      <c r="L2203" t="s">
        <v>28</v>
      </c>
      <c r="M2203" t="s">
        <v>96</v>
      </c>
      <c r="N2203" t="s">
        <v>94</v>
      </c>
      <c r="O2203" t="s">
        <v>22</v>
      </c>
      <c r="P2203" t="s">
        <v>23</v>
      </c>
      <c r="Q2203" t="s">
        <v>41</v>
      </c>
    </row>
    <row r="2204" spans="1:17" x14ac:dyDescent="0.2">
      <c r="A2204" s="2">
        <v>35522</v>
      </c>
      <c r="B2204" t="s">
        <v>73</v>
      </c>
      <c r="C2204" t="s">
        <v>92</v>
      </c>
      <c r="D2204" t="s">
        <v>50</v>
      </c>
      <c r="E2204" t="s">
        <v>50</v>
      </c>
      <c r="F2204">
        <v>49</v>
      </c>
      <c r="G2204">
        <v>15</v>
      </c>
      <c r="H2204">
        <v>0</v>
      </c>
      <c r="I2204">
        <v>0</v>
      </c>
      <c r="J2204">
        <v>0</v>
      </c>
      <c r="K2204">
        <v>1</v>
      </c>
      <c r="L2204" t="s">
        <v>20</v>
      </c>
      <c r="M2204" t="s">
        <v>289</v>
      </c>
      <c r="N2204" t="s">
        <v>73</v>
      </c>
      <c r="O2204" t="s">
        <v>22</v>
      </c>
      <c r="P2204" t="s">
        <v>23</v>
      </c>
      <c r="Q2204" t="s">
        <v>41</v>
      </c>
    </row>
    <row r="2205" spans="1:17" x14ac:dyDescent="0.2">
      <c r="A2205" s="2">
        <v>35522</v>
      </c>
      <c r="B2205" t="s">
        <v>328</v>
      </c>
      <c r="C2205" t="s">
        <v>98</v>
      </c>
      <c r="D2205" t="s">
        <v>50</v>
      </c>
      <c r="E2205" t="s">
        <v>50</v>
      </c>
      <c r="F2205">
        <v>85</v>
      </c>
      <c r="G2205">
        <v>39</v>
      </c>
      <c r="H2205">
        <v>0</v>
      </c>
      <c r="I2205">
        <v>0</v>
      </c>
      <c r="J2205">
        <v>3</v>
      </c>
      <c r="K2205">
        <v>2</v>
      </c>
      <c r="L2205" t="s">
        <v>20</v>
      </c>
      <c r="M2205" t="s">
        <v>329</v>
      </c>
      <c r="N2205" t="s">
        <v>328</v>
      </c>
      <c r="O2205" t="s">
        <v>22</v>
      </c>
      <c r="P2205" t="s">
        <v>23</v>
      </c>
      <c r="Q2205" t="s">
        <v>24</v>
      </c>
    </row>
    <row r="2206" spans="1:17" x14ac:dyDescent="0.2">
      <c r="A2206" s="2">
        <v>35522</v>
      </c>
      <c r="B2206" t="s">
        <v>38</v>
      </c>
      <c r="C2206" t="s">
        <v>43</v>
      </c>
      <c r="D2206" t="s">
        <v>19</v>
      </c>
      <c r="E2206" t="s">
        <v>19</v>
      </c>
      <c r="F2206">
        <v>31</v>
      </c>
      <c r="G2206">
        <v>5</v>
      </c>
      <c r="H2206">
        <v>0</v>
      </c>
      <c r="I2206">
        <v>0</v>
      </c>
      <c r="J2206">
        <v>2</v>
      </c>
      <c r="K2206">
        <v>1</v>
      </c>
      <c r="L2206" t="s">
        <v>20</v>
      </c>
      <c r="M2206" t="s">
        <v>40</v>
      </c>
      <c r="N2206" t="s">
        <v>38</v>
      </c>
      <c r="O2206" t="s">
        <v>22</v>
      </c>
      <c r="P2206" t="s">
        <v>23</v>
      </c>
      <c r="Q2206" t="s">
        <v>24</v>
      </c>
    </row>
    <row r="2207" spans="1:17" x14ac:dyDescent="0.2">
      <c r="A2207" s="2">
        <v>35522</v>
      </c>
      <c r="B2207" t="s">
        <v>42</v>
      </c>
      <c r="C2207" t="s">
        <v>31</v>
      </c>
      <c r="D2207" t="s">
        <v>19</v>
      </c>
      <c r="E2207" t="s">
        <v>19</v>
      </c>
      <c r="F2207">
        <v>45</v>
      </c>
      <c r="G2207">
        <v>35</v>
      </c>
      <c r="H2207">
        <v>0</v>
      </c>
      <c r="I2207">
        <v>0</v>
      </c>
      <c r="J2207">
        <v>1</v>
      </c>
      <c r="K2207">
        <v>1</v>
      </c>
      <c r="L2207" t="s">
        <v>20</v>
      </c>
      <c r="M2207" t="s">
        <v>44</v>
      </c>
      <c r="N2207" t="s">
        <v>42</v>
      </c>
      <c r="O2207" t="s">
        <v>22</v>
      </c>
      <c r="P2207" t="s">
        <v>23</v>
      </c>
      <c r="Q2207" t="s">
        <v>30</v>
      </c>
    </row>
    <row r="2208" spans="1:17" x14ac:dyDescent="0.2">
      <c r="A2208" s="2">
        <v>35522</v>
      </c>
      <c r="B2208" t="s">
        <v>90</v>
      </c>
      <c r="C2208" t="s">
        <v>119</v>
      </c>
      <c r="D2208" t="s">
        <v>50</v>
      </c>
      <c r="E2208" t="s">
        <v>50</v>
      </c>
      <c r="F2208">
        <v>56</v>
      </c>
      <c r="G2208">
        <v>10</v>
      </c>
      <c r="H2208">
        <v>0</v>
      </c>
      <c r="I2208">
        <v>0</v>
      </c>
      <c r="J2208">
        <v>0</v>
      </c>
      <c r="K2208">
        <v>0</v>
      </c>
      <c r="L2208" t="s">
        <v>20</v>
      </c>
      <c r="M2208" t="s">
        <v>713</v>
      </c>
      <c r="N2208" t="s">
        <v>90</v>
      </c>
      <c r="O2208" t="s">
        <v>22</v>
      </c>
      <c r="P2208" t="s">
        <v>23</v>
      </c>
      <c r="Q2208" t="s">
        <v>30</v>
      </c>
    </row>
    <row r="2209" spans="1:17" x14ac:dyDescent="0.2">
      <c r="A2209" s="2">
        <v>35522</v>
      </c>
      <c r="B2209" t="s">
        <v>104</v>
      </c>
      <c r="C2209" t="s">
        <v>69</v>
      </c>
      <c r="D2209" t="s">
        <v>50</v>
      </c>
      <c r="E2209" t="s">
        <v>50</v>
      </c>
      <c r="F2209">
        <v>27</v>
      </c>
      <c r="G2209">
        <v>34</v>
      </c>
      <c r="H2209">
        <v>0</v>
      </c>
      <c r="I2209">
        <v>0</v>
      </c>
      <c r="J2209">
        <v>2</v>
      </c>
      <c r="K2209">
        <v>0</v>
      </c>
      <c r="L2209" t="s">
        <v>20</v>
      </c>
      <c r="M2209" t="s">
        <v>273</v>
      </c>
      <c r="N2209" t="s">
        <v>104</v>
      </c>
      <c r="O2209" t="s">
        <v>22</v>
      </c>
      <c r="P2209" t="s">
        <v>23</v>
      </c>
      <c r="Q2209" t="s">
        <v>24</v>
      </c>
    </row>
    <row r="2210" spans="1:17" x14ac:dyDescent="0.2">
      <c r="A2210" s="2">
        <v>35522</v>
      </c>
      <c r="B2210" t="s">
        <v>53</v>
      </c>
      <c r="C2210" t="s">
        <v>101</v>
      </c>
      <c r="D2210" t="s">
        <v>50</v>
      </c>
      <c r="E2210" t="s">
        <v>50</v>
      </c>
      <c r="F2210">
        <v>51</v>
      </c>
      <c r="G2210">
        <v>84</v>
      </c>
      <c r="H2210">
        <v>0</v>
      </c>
      <c r="I2210">
        <v>0</v>
      </c>
      <c r="J2210">
        <v>1</v>
      </c>
      <c r="K2210">
        <v>0</v>
      </c>
      <c r="L2210" t="s">
        <v>28</v>
      </c>
      <c r="M2210" t="s">
        <v>714</v>
      </c>
      <c r="N2210" t="s">
        <v>53</v>
      </c>
      <c r="O2210" t="s">
        <v>22</v>
      </c>
      <c r="P2210" t="s">
        <v>23</v>
      </c>
      <c r="Q2210" t="s">
        <v>24</v>
      </c>
    </row>
    <row r="2211" spans="1:17" x14ac:dyDescent="0.2">
      <c r="A2211" s="2">
        <v>35522</v>
      </c>
      <c r="B2211" t="s">
        <v>282</v>
      </c>
      <c r="C2211" t="s">
        <v>233</v>
      </c>
      <c r="D2211" t="s">
        <v>19</v>
      </c>
      <c r="E2211" t="s">
        <v>19</v>
      </c>
      <c r="F2211">
        <v>42</v>
      </c>
      <c r="G2211">
        <v>153</v>
      </c>
      <c r="H2211">
        <v>0</v>
      </c>
      <c r="I2211">
        <v>0</v>
      </c>
      <c r="J2211">
        <v>3</v>
      </c>
      <c r="K2211">
        <v>0</v>
      </c>
      <c r="L2211" t="s">
        <v>28</v>
      </c>
      <c r="M2211" t="s">
        <v>285</v>
      </c>
      <c r="N2211" t="s">
        <v>282</v>
      </c>
      <c r="O2211" t="s">
        <v>22</v>
      </c>
      <c r="P2211" t="s">
        <v>23</v>
      </c>
      <c r="Q2211" t="s">
        <v>24</v>
      </c>
    </row>
    <row r="2212" spans="1:17" x14ac:dyDescent="0.2">
      <c r="A2212" s="2">
        <v>35522</v>
      </c>
      <c r="B2212" t="s">
        <v>180</v>
      </c>
      <c r="C2212" t="s">
        <v>126</v>
      </c>
      <c r="D2212" t="s">
        <v>50</v>
      </c>
      <c r="E2212" t="s">
        <v>50</v>
      </c>
      <c r="F2212">
        <v>29</v>
      </c>
      <c r="G2212">
        <v>9</v>
      </c>
      <c r="H2212">
        <v>0</v>
      </c>
      <c r="I2212">
        <v>0</v>
      </c>
      <c r="J2212">
        <v>1</v>
      </c>
      <c r="K2212">
        <v>0</v>
      </c>
      <c r="L2212" t="s">
        <v>20</v>
      </c>
      <c r="M2212" t="s">
        <v>294</v>
      </c>
      <c r="N2212" t="s">
        <v>180</v>
      </c>
      <c r="O2212" t="s">
        <v>22</v>
      </c>
      <c r="P2212" t="s">
        <v>23</v>
      </c>
      <c r="Q2212" t="s">
        <v>24</v>
      </c>
    </row>
    <row r="2213" spans="1:17" x14ac:dyDescent="0.2">
      <c r="A2213" s="2">
        <v>35522</v>
      </c>
      <c r="B2213" t="s">
        <v>168</v>
      </c>
      <c r="C2213" t="s">
        <v>100</v>
      </c>
      <c r="D2213" t="s">
        <v>50</v>
      </c>
      <c r="E2213" t="s">
        <v>50</v>
      </c>
      <c r="F2213">
        <v>67</v>
      </c>
      <c r="G2213">
        <v>68</v>
      </c>
      <c r="H2213">
        <v>0</v>
      </c>
      <c r="I2213">
        <v>0</v>
      </c>
      <c r="J2213">
        <v>2</v>
      </c>
      <c r="K2213">
        <v>1</v>
      </c>
      <c r="L2213" t="s">
        <v>20</v>
      </c>
      <c r="M2213" t="s">
        <v>318</v>
      </c>
      <c r="N2213" t="s">
        <v>168</v>
      </c>
      <c r="O2213" t="s">
        <v>22</v>
      </c>
      <c r="P2213" t="s">
        <v>23</v>
      </c>
      <c r="Q2213" t="s">
        <v>24</v>
      </c>
    </row>
    <row r="2214" spans="1:17" x14ac:dyDescent="0.2">
      <c r="A2214" s="2">
        <v>35522</v>
      </c>
      <c r="B2214" t="s">
        <v>18</v>
      </c>
      <c r="C2214" t="s">
        <v>32</v>
      </c>
      <c r="D2214" t="s">
        <v>19</v>
      </c>
      <c r="E2214" t="s">
        <v>19</v>
      </c>
      <c r="F2214">
        <v>43</v>
      </c>
      <c r="G2214">
        <v>112</v>
      </c>
      <c r="H2214">
        <v>0</v>
      </c>
      <c r="I2214">
        <v>0</v>
      </c>
      <c r="J2214">
        <v>3</v>
      </c>
      <c r="K2214">
        <v>1</v>
      </c>
      <c r="L2214" t="s">
        <v>20</v>
      </c>
      <c r="M2214" t="s">
        <v>64</v>
      </c>
      <c r="N2214" t="s">
        <v>18</v>
      </c>
      <c r="O2214" t="s">
        <v>22</v>
      </c>
      <c r="P2214" t="s">
        <v>23</v>
      </c>
      <c r="Q2214" t="s">
        <v>24</v>
      </c>
    </row>
    <row r="2215" spans="1:17" x14ac:dyDescent="0.2">
      <c r="A2215" s="2">
        <v>35523</v>
      </c>
      <c r="B2215" t="s">
        <v>182</v>
      </c>
      <c r="C2215" t="s">
        <v>199</v>
      </c>
      <c r="D2215" t="s">
        <v>115</v>
      </c>
      <c r="E2215" t="s">
        <v>36</v>
      </c>
      <c r="F2215">
        <v>79</v>
      </c>
      <c r="G2215">
        <v>38</v>
      </c>
      <c r="H2215">
        <v>0</v>
      </c>
      <c r="I2215">
        <v>0</v>
      </c>
      <c r="J2215">
        <v>0</v>
      </c>
      <c r="K2215">
        <v>0</v>
      </c>
      <c r="L2215" t="s">
        <v>450</v>
      </c>
      <c r="M2215" t="s">
        <v>711</v>
      </c>
      <c r="N2215" t="s">
        <v>388</v>
      </c>
      <c r="O2215" t="s">
        <v>122</v>
      </c>
      <c r="P2215" t="s">
        <v>23</v>
      </c>
      <c r="Q2215" t="s">
        <v>30</v>
      </c>
    </row>
    <row r="2216" spans="1:17" x14ac:dyDescent="0.2">
      <c r="A2216" s="2">
        <v>35524</v>
      </c>
      <c r="B2216" t="s">
        <v>222</v>
      </c>
      <c r="C2216" t="s">
        <v>233</v>
      </c>
      <c r="D2216" t="s">
        <v>27</v>
      </c>
      <c r="E2216" t="s">
        <v>19</v>
      </c>
      <c r="F2216">
        <v>127</v>
      </c>
      <c r="G2216">
        <v>153</v>
      </c>
      <c r="H2216">
        <v>0</v>
      </c>
      <c r="I2216">
        <v>0</v>
      </c>
      <c r="J2216">
        <v>5</v>
      </c>
      <c r="K2216">
        <v>1</v>
      </c>
      <c r="L2216" t="s">
        <v>230</v>
      </c>
      <c r="M2216" t="s">
        <v>561</v>
      </c>
      <c r="N2216" t="s">
        <v>282</v>
      </c>
      <c r="O2216" t="s">
        <v>122</v>
      </c>
      <c r="P2216" t="s">
        <v>23</v>
      </c>
      <c r="Q2216" t="s">
        <v>24</v>
      </c>
    </row>
    <row r="2217" spans="1:17" x14ac:dyDescent="0.2">
      <c r="A2217" s="2">
        <v>35524</v>
      </c>
      <c r="B2217" t="s">
        <v>282</v>
      </c>
      <c r="C2217" t="s">
        <v>221</v>
      </c>
      <c r="D2217" t="s">
        <v>19</v>
      </c>
      <c r="E2217" t="s">
        <v>27</v>
      </c>
      <c r="F2217">
        <v>42</v>
      </c>
      <c r="G2217">
        <v>111</v>
      </c>
      <c r="H2217">
        <v>0</v>
      </c>
      <c r="I2217">
        <v>0</v>
      </c>
      <c r="J2217">
        <v>0</v>
      </c>
      <c r="K2217">
        <v>1</v>
      </c>
      <c r="L2217" t="s">
        <v>28</v>
      </c>
      <c r="M2217" t="s">
        <v>561</v>
      </c>
      <c r="N2217" t="s">
        <v>282</v>
      </c>
      <c r="O2217" t="s">
        <v>22</v>
      </c>
      <c r="P2217" t="s">
        <v>23</v>
      </c>
      <c r="Q2217" t="s">
        <v>41</v>
      </c>
    </row>
    <row r="2218" spans="1:17" x14ac:dyDescent="0.2">
      <c r="A2218" s="2">
        <v>35525</v>
      </c>
      <c r="B2218" t="s">
        <v>135</v>
      </c>
      <c r="C2218" t="s">
        <v>34</v>
      </c>
      <c r="D2218" t="s">
        <v>36</v>
      </c>
      <c r="E2218" t="s">
        <v>36</v>
      </c>
      <c r="F2218">
        <v>64</v>
      </c>
      <c r="G2218">
        <v>57</v>
      </c>
      <c r="H2218">
        <v>0</v>
      </c>
      <c r="I2218">
        <v>0</v>
      </c>
      <c r="J2218">
        <v>2</v>
      </c>
      <c r="K2218">
        <v>1</v>
      </c>
      <c r="L2218" t="s">
        <v>20</v>
      </c>
      <c r="M2218" t="s">
        <v>137</v>
      </c>
      <c r="N2218" t="s">
        <v>135</v>
      </c>
      <c r="O2218" t="s">
        <v>22</v>
      </c>
      <c r="P2218" t="s">
        <v>23</v>
      </c>
      <c r="Q2218" t="s">
        <v>24</v>
      </c>
    </row>
    <row r="2219" spans="1:17" x14ac:dyDescent="0.2">
      <c r="A2219" s="2">
        <v>35525</v>
      </c>
      <c r="B2219" t="s">
        <v>35</v>
      </c>
      <c r="C2219" t="s">
        <v>199</v>
      </c>
      <c r="D2219" t="s">
        <v>36</v>
      </c>
      <c r="E2219" t="s">
        <v>36</v>
      </c>
      <c r="F2219">
        <v>86</v>
      </c>
      <c r="G2219">
        <v>38</v>
      </c>
      <c r="H2219">
        <v>0</v>
      </c>
      <c r="I2219">
        <v>0</v>
      </c>
      <c r="J2219">
        <v>1</v>
      </c>
      <c r="K2219">
        <v>1</v>
      </c>
      <c r="L2219" t="s">
        <v>20</v>
      </c>
      <c r="M2219" t="s">
        <v>200</v>
      </c>
      <c r="N2219" t="s">
        <v>35</v>
      </c>
      <c r="O2219" t="s">
        <v>22</v>
      </c>
      <c r="P2219" t="s">
        <v>23</v>
      </c>
      <c r="Q2219" t="s">
        <v>30</v>
      </c>
    </row>
    <row r="2220" spans="1:17" x14ac:dyDescent="0.2">
      <c r="A2220" s="2">
        <v>35526</v>
      </c>
      <c r="B2220" t="s">
        <v>267</v>
      </c>
      <c r="C2220" t="s">
        <v>365</v>
      </c>
      <c r="D2220" t="s">
        <v>36</v>
      </c>
      <c r="E2220" t="s">
        <v>36</v>
      </c>
      <c r="F2220">
        <v>72</v>
      </c>
      <c r="G2220">
        <v>70</v>
      </c>
      <c r="H2220">
        <v>0</v>
      </c>
      <c r="I2220">
        <v>0</v>
      </c>
      <c r="J2220">
        <v>3</v>
      </c>
      <c r="K2220">
        <v>1</v>
      </c>
      <c r="L2220" t="s">
        <v>20</v>
      </c>
      <c r="M2220" t="s">
        <v>268</v>
      </c>
      <c r="N2220" t="s">
        <v>267</v>
      </c>
      <c r="O2220" t="s">
        <v>22</v>
      </c>
      <c r="P2220" t="s">
        <v>23</v>
      </c>
      <c r="Q2220" t="s">
        <v>24</v>
      </c>
    </row>
    <row r="2221" spans="1:17" x14ac:dyDescent="0.2">
      <c r="A2221" s="2">
        <v>35526</v>
      </c>
      <c r="B2221" t="s">
        <v>120</v>
      </c>
      <c r="C2221" t="s">
        <v>45</v>
      </c>
      <c r="D2221" t="s">
        <v>36</v>
      </c>
      <c r="E2221" t="s">
        <v>36</v>
      </c>
      <c r="F2221">
        <v>59</v>
      </c>
      <c r="G2221">
        <v>50</v>
      </c>
      <c r="H2221">
        <v>0</v>
      </c>
      <c r="I2221">
        <v>0</v>
      </c>
      <c r="J2221">
        <v>1</v>
      </c>
      <c r="K2221">
        <v>0</v>
      </c>
      <c r="L2221" t="s">
        <v>20</v>
      </c>
      <c r="M2221" t="s">
        <v>152</v>
      </c>
      <c r="N2221" t="s">
        <v>120</v>
      </c>
      <c r="O2221" t="s">
        <v>22</v>
      </c>
      <c r="P2221" t="s">
        <v>23</v>
      </c>
      <c r="Q2221" t="s">
        <v>24</v>
      </c>
    </row>
    <row r="2222" spans="1:17" x14ac:dyDescent="0.2">
      <c r="A2222" s="2">
        <v>35526</v>
      </c>
      <c r="B2222" t="s">
        <v>56</v>
      </c>
      <c r="C2222" t="s">
        <v>210</v>
      </c>
      <c r="D2222" t="s">
        <v>27</v>
      </c>
      <c r="E2222" t="s">
        <v>27</v>
      </c>
      <c r="F2222">
        <v>48</v>
      </c>
      <c r="G2222">
        <v>74</v>
      </c>
      <c r="H2222">
        <v>0</v>
      </c>
      <c r="I2222">
        <v>0</v>
      </c>
      <c r="J2222">
        <v>0</v>
      </c>
      <c r="K2222">
        <v>0</v>
      </c>
      <c r="L2222" t="s">
        <v>20</v>
      </c>
      <c r="M2222" t="s">
        <v>670</v>
      </c>
      <c r="N2222" t="s">
        <v>56</v>
      </c>
      <c r="O2222" t="s">
        <v>22</v>
      </c>
      <c r="P2222" t="s">
        <v>23</v>
      </c>
      <c r="Q2222" t="s">
        <v>30</v>
      </c>
    </row>
    <row r="2223" spans="1:17" x14ac:dyDescent="0.2">
      <c r="A2223" s="2">
        <v>35526</v>
      </c>
      <c r="B2223" t="s">
        <v>61</v>
      </c>
      <c r="C2223" t="s">
        <v>149</v>
      </c>
      <c r="D2223" t="s">
        <v>36</v>
      </c>
      <c r="E2223" t="s">
        <v>36</v>
      </c>
      <c r="F2223">
        <v>94</v>
      </c>
      <c r="G2223">
        <v>23</v>
      </c>
      <c r="H2223">
        <v>0</v>
      </c>
      <c r="I2223">
        <v>0</v>
      </c>
      <c r="J2223">
        <v>2</v>
      </c>
      <c r="K2223">
        <v>0</v>
      </c>
      <c r="L2223" t="s">
        <v>20</v>
      </c>
      <c r="M2223" t="s">
        <v>63</v>
      </c>
      <c r="N2223" t="s">
        <v>61</v>
      </c>
      <c r="O2223" t="s">
        <v>22</v>
      </c>
      <c r="P2223" t="s">
        <v>23</v>
      </c>
      <c r="Q2223" t="s">
        <v>24</v>
      </c>
    </row>
    <row r="2224" spans="1:17" x14ac:dyDescent="0.2">
      <c r="A2224" s="2">
        <v>35526</v>
      </c>
      <c r="B2224" t="s">
        <v>141</v>
      </c>
      <c r="C2224" t="s">
        <v>110</v>
      </c>
      <c r="D2224" t="s">
        <v>36</v>
      </c>
      <c r="E2224" t="s">
        <v>36</v>
      </c>
      <c r="F2224">
        <v>55</v>
      </c>
      <c r="G2224">
        <v>28</v>
      </c>
      <c r="H2224">
        <v>0</v>
      </c>
      <c r="I2224">
        <v>0</v>
      </c>
      <c r="J2224">
        <v>0</v>
      </c>
      <c r="K2224">
        <v>4</v>
      </c>
      <c r="L2224" t="s">
        <v>20</v>
      </c>
      <c r="M2224" t="s">
        <v>173</v>
      </c>
      <c r="N2224" t="s">
        <v>141</v>
      </c>
      <c r="O2224" t="s">
        <v>22</v>
      </c>
      <c r="P2224" t="s">
        <v>23</v>
      </c>
      <c r="Q2224" t="s">
        <v>41</v>
      </c>
    </row>
    <row r="2225" spans="1:17" x14ac:dyDescent="0.2">
      <c r="A2225" s="2">
        <v>35526</v>
      </c>
      <c r="B2225" t="s">
        <v>233</v>
      </c>
      <c r="C2225" t="s">
        <v>221</v>
      </c>
      <c r="D2225" t="s">
        <v>19</v>
      </c>
      <c r="E2225" t="s">
        <v>27</v>
      </c>
      <c r="F2225">
        <v>153</v>
      </c>
      <c r="G2225">
        <v>111</v>
      </c>
      <c r="H2225">
        <v>0</v>
      </c>
      <c r="I2225">
        <v>0</v>
      </c>
      <c r="J2225">
        <v>0</v>
      </c>
      <c r="K2225">
        <v>2</v>
      </c>
      <c r="L2225" t="s">
        <v>230</v>
      </c>
      <c r="M2225" t="s">
        <v>610</v>
      </c>
      <c r="N2225" t="s">
        <v>282</v>
      </c>
      <c r="O2225" t="s">
        <v>122</v>
      </c>
      <c r="P2225" t="s">
        <v>23</v>
      </c>
      <c r="Q2225" t="s">
        <v>41</v>
      </c>
    </row>
    <row r="2226" spans="1:17" x14ac:dyDescent="0.2">
      <c r="A2226" s="2">
        <v>35526</v>
      </c>
      <c r="B2226" t="s">
        <v>388</v>
      </c>
      <c r="C2226" t="s">
        <v>164</v>
      </c>
      <c r="D2226" t="s">
        <v>115</v>
      </c>
      <c r="E2226" t="s">
        <v>115</v>
      </c>
      <c r="F2226">
        <v>121</v>
      </c>
      <c r="G2226">
        <v>98</v>
      </c>
      <c r="H2226">
        <v>0</v>
      </c>
      <c r="I2226">
        <v>0</v>
      </c>
      <c r="J2226">
        <v>0</v>
      </c>
      <c r="K2226">
        <v>1</v>
      </c>
      <c r="L2226" t="s">
        <v>450</v>
      </c>
      <c r="M2226" t="s">
        <v>711</v>
      </c>
      <c r="N2226" t="s">
        <v>388</v>
      </c>
      <c r="O2226" t="s">
        <v>22</v>
      </c>
      <c r="P2226" t="s">
        <v>23</v>
      </c>
      <c r="Q2226" t="s">
        <v>41</v>
      </c>
    </row>
    <row r="2227" spans="1:17" x14ac:dyDescent="0.2">
      <c r="A2227" s="2">
        <v>35526</v>
      </c>
      <c r="B2227" t="s">
        <v>363</v>
      </c>
      <c r="C2227" t="s">
        <v>648</v>
      </c>
      <c r="D2227" t="s">
        <v>115</v>
      </c>
      <c r="E2227" t="s">
        <v>115</v>
      </c>
      <c r="F2227">
        <v>120</v>
      </c>
      <c r="G2227">
        <v>186</v>
      </c>
      <c r="H2227">
        <v>0</v>
      </c>
      <c r="I2227">
        <v>0</v>
      </c>
      <c r="J2227">
        <v>8</v>
      </c>
      <c r="K2227">
        <v>0</v>
      </c>
      <c r="L2227" t="s">
        <v>20</v>
      </c>
      <c r="M2227" t="s">
        <v>513</v>
      </c>
      <c r="N2227" t="s">
        <v>363</v>
      </c>
      <c r="O2227" t="s">
        <v>22</v>
      </c>
      <c r="P2227" t="s">
        <v>23</v>
      </c>
      <c r="Q2227" t="s">
        <v>24</v>
      </c>
    </row>
    <row r="2228" spans="1:17" x14ac:dyDescent="0.2">
      <c r="A2228" s="2">
        <v>35526</v>
      </c>
      <c r="B2228" t="s">
        <v>207</v>
      </c>
      <c r="C2228" t="s">
        <v>224</v>
      </c>
      <c r="D2228" t="s">
        <v>36</v>
      </c>
      <c r="E2228" t="s">
        <v>36</v>
      </c>
      <c r="F2228">
        <v>107</v>
      </c>
      <c r="G2228">
        <v>99</v>
      </c>
      <c r="H2228">
        <v>0</v>
      </c>
      <c r="I2228">
        <v>0</v>
      </c>
      <c r="J2228">
        <v>4</v>
      </c>
      <c r="K2228">
        <v>3</v>
      </c>
      <c r="L2228" t="s">
        <v>20</v>
      </c>
      <c r="M2228" t="s">
        <v>209</v>
      </c>
      <c r="N2228" t="s">
        <v>207</v>
      </c>
      <c r="O2228" t="s">
        <v>22</v>
      </c>
      <c r="P2228" t="s">
        <v>23</v>
      </c>
      <c r="Q2228" t="s">
        <v>24</v>
      </c>
    </row>
    <row r="2229" spans="1:17" x14ac:dyDescent="0.2">
      <c r="A2229" s="2">
        <v>35526</v>
      </c>
      <c r="B2229" t="s">
        <v>339</v>
      </c>
      <c r="C2229" t="s">
        <v>183</v>
      </c>
      <c r="D2229" t="s">
        <v>36</v>
      </c>
      <c r="E2229" t="s">
        <v>36</v>
      </c>
      <c r="F2229">
        <v>100</v>
      </c>
      <c r="G2229">
        <v>32</v>
      </c>
      <c r="H2229">
        <v>0</v>
      </c>
      <c r="I2229">
        <v>0</v>
      </c>
      <c r="J2229">
        <v>1</v>
      </c>
      <c r="K2229">
        <v>0</v>
      </c>
      <c r="L2229" t="s">
        <v>20</v>
      </c>
      <c r="M2229" t="s">
        <v>220</v>
      </c>
      <c r="N2229" t="s">
        <v>199</v>
      </c>
      <c r="O2229" t="s">
        <v>122</v>
      </c>
      <c r="P2229" t="s">
        <v>23</v>
      </c>
      <c r="Q2229" t="s">
        <v>24</v>
      </c>
    </row>
    <row r="2230" spans="1:17" x14ac:dyDescent="0.2">
      <c r="A2230" s="2">
        <v>35526</v>
      </c>
      <c r="B2230" t="s">
        <v>352</v>
      </c>
      <c r="C2230" t="s">
        <v>128</v>
      </c>
      <c r="D2230" t="s">
        <v>36</v>
      </c>
      <c r="E2230" t="s">
        <v>36</v>
      </c>
      <c r="F2230">
        <v>101</v>
      </c>
      <c r="G2230">
        <v>26</v>
      </c>
      <c r="H2230">
        <v>0</v>
      </c>
      <c r="I2230">
        <v>0</v>
      </c>
      <c r="J2230">
        <v>1</v>
      </c>
      <c r="K2230">
        <v>2</v>
      </c>
      <c r="L2230" t="s">
        <v>20</v>
      </c>
      <c r="M2230" t="s">
        <v>371</v>
      </c>
      <c r="N2230" t="s">
        <v>352</v>
      </c>
      <c r="O2230" t="s">
        <v>22</v>
      </c>
      <c r="P2230" t="s">
        <v>23</v>
      </c>
      <c r="Q2230" t="s">
        <v>41</v>
      </c>
    </row>
    <row r="2231" spans="1:17" x14ac:dyDescent="0.2">
      <c r="A2231" s="2">
        <v>35526</v>
      </c>
      <c r="B2231" t="s">
        <v>282</v>
      </c>
      <c r="C2231" t="s">
        <v>222</v>
      </c>
      <c r="D2231" t="s">
        <v>19</v>
      </c>
      <c r="E2231" t="s">
        <v>27</v>
      </c>
      <c r="F2231">
        <v>42</v>
      </c>
      <c r="G2231">
        <v>127</v>
      </c>
      <c r="H2231">
        <v>0</v>
      </c>
      <c r="I2231">
        <v>0</v>
      </c>
      <c r="J2231">
        <v>2</v>
      </c>
      <c r="K2231">
        <v>3</v>
      </c>
      <c r="L2231" t="s">
        <v>28</v>
      </c>
      <c r="M2231" t="s">
        <v>610</v>
      </c>
      <c r="N2231" t="s">
        <v>282</v>
      </c>
      <c r="O2231" t="s">
        <v>22</v>
      </c>
      <c r="P2231" t="s">
        <v>23</v>
      </c>
      <c r="Q2231" t="s">
        <v>41</v>
      </c>
    </row>
    <row r="2232" spans="1:17" x14ac:dyDescent="0.2">
      <c r="A2232" s="2">
        <v>35528</v>
      </c>
      <c r="B2232" t="s">
        <v>388</v>
      </c>
      <c r="C2232" t="s">
        <v>199</v>
      </c>
      <c r="D2232" t="s">
        <v>115</v>
      </c>
      <c r="E2232" t="s">
        <v>36</v>
      </c>
      <c r="F2232">
        <v>121</v>
      </c>
      <c r="G2232">
        <v>38</v>
      </c>
      <c r="H2232">
        <v>0</v>
      </c>
      <c r="I2232">
        <v>0</v>
      </c>
      <c r="J2232">
        <v>2</v>
      </c>
      <c r="K2232">
        <v>2</v>
      </c>
      <c r="L2232" t="s">
        <v>450</v>
      </c>
      <c r="M2232" t="s">
        <v>711</v>
      </c>
      <c r="N2232" t="s">
        <v>388</v>
      </c>
      <c r="O2232" t="s">
        <v>22</v>
      </c>
      <c r="P2232" t="s">
        <v>23</v>
      </c>
      <c r="Q2232" t="s">
        <v>30</v>
      </c>
    </row>
    <row r="2233" spans="1:17" x14ac:dyDescent="0.2">
      <c r="A2233" s="2">
        <v>35528</v>
      </c>
      <c r="B2233" t="s">
        <v>177</v>
      </c>
      <c r="C2233" t="s">
        <v>176</v>
      </c>
      <c r="D2233" t="s">
        <v>115</v>
      </c>
      <c r="E2233" t="s">
        <v>115</v>
      </c>
      <c r="F2233">
        <v>144</v>
      </c>
      <c r="G2233">
        <v>64</v>
      </c>
      <c r="H2233">
        <v>0</v>
      </c>
      <c r="I2233">
        <v>0</v>
      </c>
      <c r="J2233">
        <v>0</v>
      </c>
      <c r="K2233">
        <v>0</v>
      </c>
      <c r="L2233" t="s">
        <v>20</v>
      </c>
      <c r="M2233" t="s">
        <v>715</v>
      </c>
      <c r="N2233" t="s">
        <v>402</v>
      </c>
      <c r="O2233" t="s">
        <v>122</v>
      </c>
      <c r="P2233" t="s">
        <v>23</v>
      </c>
      <c r="Q2233" t="s">
        <v>30</v>
      </c>
    </row>
    <row r="2234" spans="1:17" x14ac:dyDescent="0.2">
      <c r="A2234" s="2">
        <v>35530</v>
      </c>
      <c r="B2234" t="s">
        <v>388</v>
      </c>
      <c r="C2234" t="s">
        <v>164</v>
      </c>
      <c r="D2234" t="s">
        <v>115</v>
      </c>
      <c r="E2234" t="s">
        <v>115</v>
      </c>
      <c r="F2234">
        <v>121</v>
      </c>
      <c r="G2234">
        <v>85</v>
      </c>
      <c r="H2234">
        <v>0</v>
      </c>
      <c r="I2234">
        <v>0</v>
      </c>
      <c r="J2234">
        <v>1</v>
      </c>
      <c r="K2234">
        <v>1</v>
      </c>
      <c r="L2234" t="s">
        <v>450</v>
      </c>
      <c r="M2234" t="s">
        <v>711</v>
      </c>
      <c r="N2234" t="s">
        <v>388</v>
      </c>
      <c r="O2234" t="s">
        <v>22</v>
      </c>
      <c r="P2234" t="s">
        <v>59</v>
      </c>
      <c r="Q2234" t="s">
        <v>41</v>
      </c>
    </row>
    <row r="2235" spans="1:17" x14ac:dyDescent="0.2">
      <c r="A2235" s="2">
        <v>35531</v>
      </c>
      <c r="B2235" t="s">
        <v>402</v>
      </c>
      <c r="C2235" t="s">
        <v>176</v>
      </c>
      <c r="D2235" t="s">
        <v>115</v>
      </c>
      <c r="E2235" t="s">
        <v>115</v>
      </c>
      <c r="F2235">
        <v>111</v>
      </c>
      <c r="G2235">
        <v>68</v>
      </c>
      <c r="H2235">
        <v>0</v>
      </c>
      <c r="I2235">
        <v>0</v>
      </c>
      <c r="J2235">
        <v>1</v>
      </c>
      <c r="K2235">
        <v>2</v>
      </c>
      <c r="L2235" t="s">
        <v>20</v>
      </c>
      <c r="M2235" t="s">
        <v>715</v>
      </c>
      <c r="N2235" t="s">
        <v>402</v>
      </c>
      <c r="O2235" t="s">
        <v>22</v>
      </c>
      <c r="P2235" t="s">
        <v>23</v>
      </c>
      <c r="Q2235" t="s">
        <v>41</v>
      </c>
    </row>
    <row r="2236" spans="1:17" x14ac:dyDescent="0.2">
      <c r="A2236" s="2">
        <v>35531</v>
      </c>
      <c r="B2236" t="s">
        <v>388</v>
      </c>
      <c r="C2236" t="s">
        <v>182</v>
      </c>
      <c r="D2236" t="s">
        <v>115</v>
      </c>
      <c r="E2236" t="s">
        <v>115</v>
      </c>
      <c r="F2236">
        <v>121</v>
      </c>
      <c r="G2236">
        <v>60</v>
      </c>
      <c r="H2236">
        <v>0</v>
      </c>
      <c r="I2236">
        <v>0</v>
      </c>
      <c r="J2236">
        <v>1</v>
      </c>
      <c r="K2236">
        <v>2</v>
      </c>
      <c r="L2236" t="s">
        <v>450</v>
      </c>
      <c r="M2236" t="s">
        <v>711</v>
      </c>
      <c r="N2236" t="s">
        <v>388</v>
      </c>
      <c r="O2236" t="s">
        <v>22</v>
      </c>
      <c r="P2236" t="s">
        <v>23</v>
      </c>
      <c r="Q2236" t="s">
        <v>41</v>
      </c>
    </row>
    <row r="2237" spans="1:17" x14ac:dyDescent="0.2">
      <c r="A2237" s="2">
        <v>35531</v>
      </c>
      <c r="B2237" t="s">
        <v>301</v>
      </c>
      <c r="C2237" t="s">
        <v>167</v>
      </c>
      <c r="D2237" t="s">
        <v>115</v>
      </c>
      <c r="E2237" t="s">
        <v>115</v>
      </c>
      <c r="F2237">
        <v>66</v>
      </c>
      <c r="G2237">
        <v>87</v>
      </c>
      <c r="H2237">
        <v>0</v>
      </c>
      <c r="I2237">
        <v>0</v>
      </c>
      <c r="J2237">
        <v>0</v>
      </c>
      <c r="K2237">
        <v>2</v>
      </c>
      <c r="L2237" t="s">
        <v>28</v>
      </c>
      <c r="M2237" t="s">
        <v>302</v>
      </c>
      <c r="N2237" t="s">
        <v>301</v>
      </c>
      <c r="O2237" t="s">
        <v>22</v>
      </c>
      <c r="P2237" t="s">
        <v>23</v>
      </c>
      <c r="Q2237" t="s">
        <v>41</v>
      </c>
    </row>
    <row r="2238" spans="1:17" x14ac:dyDescent="0.2">
      <c r="A2238" s="2">
        <v>35532</v>
      </c>
      <c r="B2238" t="s">
        <v>250</v>
      </c>
      <c r="C2238" t="s">
        <v>296</v>
      </c>
      <c r="D2238" t="s">
        <v>36</v>
      </c>
      <c r="E2238" t="s">
        <v>36</v>
      </c>
      <c r="F2238">
        <v>86</v>
      </c>
      <c r="G2238">
        <v>79</v>
      </c>
      <c r="H2238">
        <v>0</v>
      </c>
      <c r="I2238">
        <v>0</v>
      </c>
      <c r="J2238">
        <v>2</v>
      </c>
      <c r="K2238">
        <v>2</v>
      </c>
      <c r="L2238" t="s">
        <v>716</v>
      </c>
      <c r="M2238" t="s">
        <v>634</v>
      </c>
      <c r="N2238" t="s">
        <v>250</v>
      </c>
      <c r="O2238" t="s">
        <v>22</v>
      </c>
      <c r="P2238" t="s">
        <v>23</v>
      </c>
      <c r="Q2238" t="s">
        <v>30</v>
      </c>
    </row>
    <row r="2239" spans="1:17" x14ac:dyDescent="0.2">
      <c r="A2239" s="2">
        <v>35533</v>
      </c>
      <c r="B2239" t="s">
        <v>210</v>
      </c>
      <c r="C2239" t="s">
        <v>555</v>
      </c>
      <c r="D2239" t="s">
        <v>27</v>
      </c>
      <c r="E2239" t="s">
        <v>27</v>
      </c>
      <c r="F2239">
        <v>77</v>
      </c>
      <c r="G2239">
        <v>102</v>
      </c>
      <c r="H2239">
        <v>0</v>
      </c>
      <c r="I2239">
        <v>0</v>
      </c>
      <c r="J2239">
        <v>1</v>
      </c>
      <c r="K2239">
        <v>1</v>
      </c>
      <c r="L2239" t="s">
        <v>28</v>
      </c>
      <c r="M2239" t="s">
        <v>160</v>
      </c>
      <c r="N2239" t="s">
        <v>77</v>
      </c>
      <c r="O2239" t="s">
        <v>122</v>
      </c>
      <c r="P2239" t="s">
        <v>23</v>
      </c>
      <c r="Q2239" t="s">
        <v>30</v>
      </c>
    </row>
    <row r="2240" spans="1:17" x14ac:dyDescent="0.2">
      <c r="A2240" s="2">
        <v>35533</v>
      </c>
      <c r="B2240" t="s">
        <v>363</v>
      </c>
      <c r="C2240" t="s">
        <v>389</v>
      </c>
      <c r="D2240" t="s">
        <v>115</v>
      </c>
      <c r="E2240" t="s">
        <v>115</v>
      </c>
      <c r="F2240">
        <v>115</v>
      </c>
      <c r="G2240">
        <v>151</v>
      </c>
      <c r="H2240">
        <v>0</v>
      </c>
      <c r="I2240">
        <v>0</v>
      </c>
      <c r="J2240">
        <v>0</v>
      </c>
      <c r="K2240">
        <v>0</v>
      </c>
      <c r="L2240" t="s">
        <v>20</v>
      </c>
      <c r="M2240" t="s">
        <v>513</v>
      </c>
      <c r="N2240" t="s">
        <v>363</v>
      </c>
      <c r="O2240" t="s">
        <v>22</v>
      </c>
      <c r="P2240" t="s">
        <v>23</v>
      </c>
      <c r="Q2240" t="s">
        <v>30</v>
      </c>
    </row>
    <row r="2241" spans="1:17" x14ac:dyDescent="0.2">
      <c r="A2241" s="2">
        <v>35533</v>
      </c>
      <c r="B2241" t="s">
        <v>464</v>
      </c>
      <c r="C2241" t="s">
        <v>443</v>
      </c>
      <c r="D2241" t="s">
        <v>115</v>
      </c>
      <c r="E2241" t="s">
        <v>115</v>
      </c>
      <c r="F2241">
        <v>93</v>
      </c>
      <c r="G2241">
        <v>101</v>
      </c>
      <c r="H2241">
        <v>0</v>
      </c>
      <c r="I2241">
        <v>0</v>
      </c>
      <c r="J2241">
        <v>1</v>
      </c>
      <c r="K2241">
        <v>1</v>
      </c>
      <c r="L2241" t="s">
        <v>20</v>
      </c>
      <c r="M2241" t="s">
        <v>465</v>
      </c>
      <c r="N2241" t="s">
        <v>464</v>
      </c>
      <c r="O2241" t="s">
        <v>22</v>
      </c>
      <c r="P2241" t="s">
        <v>23</v>
      </c>
      <c r="Q2241" t="s">
        <v>30</v>
      </c>
    </row>
    <row r="2242" spans="1:17" x14ac:dyDescent="0.2">
      <c r="A2242" s="2">
        <v>35533</v>
      </c>
      <c r="B2242" t="s">
        <v>26</v>
      </c>
      <c r="C2242" t="s">
        <v>185</v>
      </c>
      <c r="D2242" t="s">
        <v>27</v>
      </c>
      <c r="E2242" t="s">
        <v>27</v>
      </c>
      <c r="F2242">
        <v>12</v>
      </c>
      <c r="G2242">
        <v>37</v>
      </c>
      <c r="H2242">
        <v>0</v>
      </c>
      <c r="I2242">
        <v>0</v>
      </c>
      <c r="J2242">
        <v>6</v>
      </c>
      <c r="K2242">
        <v>0</v>
      </c>
      <c r="L2242" t="s">
        <v>20</v>
      </c>
      <c r="M2242" t="s">
        <v>219</v>
      </c>
      <c r="N2242" t="s">
        <v>26</v>
      </c>
      <c r="O2242" t="s">
        <v>22</v>
      </c>
      <c r="P2242" t="s">
        <v>23</v>
      </c>
      <c r="Q2242" t="s">
        <v>24</v>
      </c>
    </row>
    <row r="2243" spans="1:17" x14ac:dyDescent="0.2">
      <c r="A2243" s="2">
        <v>35534</v>
      </c>
      <c r="B2243" t="s">
        <v>402</v>
      </c>
      <c r="C2243" t="s">
        <v>177</v>
      </c>
      <c r="D2243" t="s">
        <v>115</v>
      </c>
      <c r="E2243" t="s">
        <v>115</v>
      </c>
      <c r="F2243">
        <v>111</v>
      </c>
      <c r="G2243">
        <v>141</v>
      </c>
      <c r="H2243">
        <v>0</v>
      </c>
      <c r="I2243">
        <v>0</v>
      </c>
      <c r="J2243">
        <v>1</v>
      </c>
      <c r="K2243">
        <v>0</v>
      </c>
      <c r="L2243" t="s">
        <v>20</v>
      </c>
      <c r="M2243" t="s">
        <v>715</v>
      </c>
      <c r="N2243" t="s">
        <v>402</v>
      </c>
      <c r="O2243" t="s">
        <v>22</v>
      </c>
      <c r="P2243" t="s">
        <v>23</v>
      </c>
      <c r="Q2243" t="s">
        <v>24</v>
      </c>
    </row>
    <row r="2244" spans="1:17" x14ac:dyDescent="0.2">
      <c r="A2244" s="2">
        <v>35536</v>
      </c>
      <c r="B2244" t="s">
        <v>555</v>
      </c>
      <c r="C2244" t="s">
        <v>131</v>
      </c>
      <c r="D2244" t="s">
        <v>27</v>
      </c>
      <c r="E2244" t="s">
        <v>27</v>
      </c>
      <c r="F2244">
        <v>102</v>
      </c>
      <c r="G2244">
        <v>57</v>
      </c>
      <c r="H2244">
        <v>0</v>
      </c>
      <c r="I2244">
        <v>0</v>
      </c>
      <c r="J2244">
        <v>1</v>
      </c>
      <c r="K2244">
        <v>1</v>
      </c>
      <c r="L2244" t="s">
        <v>533</v>
      </c>
      <c r="M2244" t="s">
        <v>555</v>
      </c>
      <c r="N2244" t="s">
        <v>555</v>
      </c>
      <c r="O2244" t="s">
        <v>22</v>
      </c>
      <c r="P2244" t="s">
        <v>23</v>
      </c>
      <c r="Q2244" t="s">
        <v>30</v>
      </c>
    </row>
    <row r="2245" spans="1:17" x14ac:dyDescent="0.2">
      <c r="A2245" s="2">
        <v>35536</v>
      </c>
      <c r="B2245" t="s">
        <v>304</v>
      </c>
      <c r="C2245" t="s">
        <v>531</v>
      </c>
      <c r="D2245" t="s">
        <v>27</v>
      </c>
      <c r="E2245" t="s">
        <v>27</v>
      </c>
      <c r="F2245">
        <v>50</v>
      </c>
      <c r="G2245">
        <v>104</v>
      </c>
      <c r="H2245">
        <v>0</v>
      </c>
      <c r="I2245">
        <v>0</v>
      </c>
      <c r="J2245">
        <v>5</v>
      </c>
      <c r="K2245">
        <v>0</v>
      </c>
      <c r="L2245" t="s">
        <v>533</v>
      </c>
      <c r="M2245" t="s">
        <v>555</v>
      </c>
      <c r="N2245" t="s">
        <v>555</v>
      </c>
      <c r="O2245" t="s">
        <v>122</v>
      </c>
      <c r="P2245" t="s">
        <v>23</v>
      </c>
      <c r="Q2245" t="s">
        <v>24</v>
      </c>
    </row>
    <row r="2246" spans="1:17" x14ac:dyDescent="0.2">
      <c r="A2246" s="2">
        <v>35537</v>
      </c>
      <c r="B2246" t="s">
        <v>114</v>
      </c>
      <c r="C2246" t="s">
        <v>301</v>
      </c>
      <c r="D2246" t="s">
        <v>115</v>
      </c>
      <c r="E2246" t="s">
        <v>115</v>
      </c>
      <c r="F2246">
        <v>61</v>
      </c>
      <c r="G2246">
        <v>66</v>
      </c>
      <c r="H2246">
        <v>0</v>
      </c>
      <c r="I2246">
        <v>0</v>
      </c>
      <c r="J2246">
        <v>3</v>
      </c>
      <c r="K2246">
        <v>1</v>
      </c>
      <c r="L2246" t="s">
        <v>28</v>
      </c>
      <c r="M2246" t="s">
        <v>226</v>
      </c>
      <c r="N2246" t="s">
        <v>114</v>
      </c>
      <c r="O2246" t="s">
        <v>22</v>
      </c>
      <c r="P2246" t="s">
        <v>23</v>
      </c>
      <c r="Q2246" t="s">
        <v>24</v>
      </c>
    </row>
    <row r="2247" spans="1:17" x14ac:dyDescent="0.2">
      <c r="A2247" s="2">
        <v>35538</v>
      </c>
      <c r="B2247" t="s">
        <v>131</v>
      </c>
      <c r="C2247" t="s">
        <v>532</v>
      </c>
      <c r="D2247" t="s">
        <v>27</v>
      </c>
      <c r="E2247" t="s">
        <v>27</v>
      </c>
      <c r="F2247">
        <v>57</v>
      </c>
      <c r="G2247">
        <v>181</v>
      </c>
      <c r="H2247">
        <v>0</v>
      </c>
      <c r="I2247">
        <v>0</v>
      </c>
      <c r="J2247">
        <v>5</v>
      </c>
      <c r="K2247">
        <v>1</v>
      </c>
      <c r="L2247" t="s">
        <v>533</v>
      </c>
      <c r="M2247" t="s">
        <v>555</v>
      </c>
      <c r="N2247" t="s">
        <v>555</v>
      </c>
      <c r="O2247" t="s">
        <v>122</v>
      </c>
      <c r="P2247" t="s">
        <v>23</v>
      </c>
      <c r="Q2247" t="s">
        <v>24</v>
      </c>
    </row>
    <row r="2248" spans="1:17" x14ac:dyDescent="0.2">
      <c r="A2248" s="2">
        <v>35538</v>
      </c>
      <c r="B2248" t="s">
        <v>304</v>
      </c>
      <c r="C2248" t="s">
        <v>210</v>
      </c>
      <c r="D2248" t="s">
        <v>27</v>
      </c>
      <c r="E2248" t="s">
        <v>27</v>
      </c>
      <c r="F2248">
        <v>50</v>
      </c>
      <c r="G2248">
        <v>77</v>
      </c>
      <c r="H2248">
        <v>0</v>
      </c>
      <c r="I2248">
        <v>0</v>
      </c>
      <c r="J2248">
        <v>3</v>
      </c>
      <c r="K2248">
        <v>0</v>
      </c>
      <c r="L2248" t="s">
        <v>533</v>
      </c>
      <c r="M2248" t="s">
        <v>555</v>
      </c>
      <c r="N2248" t="s">
        <v>555</v>
      </c>
      <c r="O2248" t="s">
        <v>122</v>
      </c>
      <c r="P2248" t="s">
        <v>23</v>
      </c>
      <c r="Q2248" t="s">
        <v>24</v>
      </c>
    </row>
    <row r="2249" spans="1:17" x14ac:dyDescent="0.2">
      <c r="A2249" s="2">
        <v>35539</v>
      </c>
      <c r="B2249" t="s">
        <v>138</v>
      </c>
      <c r="C2249" t="s">
        <v>250</v>
      </c>
      <c r="D2249" t="s">
        <v>36</v>
      </c>
      <c r="E2249" t="s">
        <v>36</v>
      </c>
      <c r="F2249">
        <v>22</v>
      </c>
      <c r="G2249">
        <v>86</v>
      </c>
      <c r="H2249">
        <v>0</v>
      </c>
      <c r="I2249">
        <v>0</v>
      </c>
      <c r="J2249">
        <v>4</v>
      </c>
      <c r="K2249">
        <v>0</v>
      </c>
      <c r="L2249" t="s">
        <v>716</v>
      </c>
      <c r="M2249" t="s">
        <v>139</v>
      </c>
      <c r="N2249" t="s">
        <v>138</v>
      </c>
      <c r="O2249" t="s">
        <v>22</v>
      </c>
      <c r="P2249" t="s">
        <v>23</v>
      </c>
      <c r="Q2249" t="s">
        <v>24</v>
      </c>
    </row>
    <row r="2250" spans="1:17" x14ac:dyDescent="0.2">
      <c r="A2250" s="2">
        <v>35539</v>
      </c>
      <c r="B2250" t="s">
        <v>177</v>
      </c>
      <c r="C2250" t="s">
        <v>402</v>
      </c>
      <c r="D2250" t="s">
        <v>115</v>
      </c>
      <c r="E2250" t="s">
        <v>115</v>
      </c>
      <c r="F2250">
        <v>141</v>
      </c>
      <c r="G2250">
        <v>111</v>
      </c>
      <c r="H2250">
        <v>0</v>
      </c>
      <c r="I2250">
        <v>0</v>
      </c>
      <c r="J2250">
        <v>4</v>
      </c>
      <c r="K2250">
        <v>1</v>
      </c>
      <c r="L2250" t="s">
        <v>20</v>
      </c>
      <c r="M2250" t="s">
        <v>243</v>
      </c>
      <c r="N2250" t="s">
        <v>176</v>
      </c>
      <c r="O2250" t="s">
        <v>122</v>
      </c>
      <c r="P2250" t="s">
        <v>23</v>
      </c>
      <c r="Q2250" t="s">
        <v>24</v>
      </c>
    </row>
    <row r="2251" spans="1:17" x14ac:dyDescent="0.2">
      <c r="A2251" s="2">
        <v>35540</v>
      </c>
      <c r="B2251" t="s">
        <v>648</v>
      </c>
      <c r="C2251" t="s">
        <v>389</v>
      </c>
      <c r="D2251" t="s">
        <v>115</v>
      </c>
      <c r="E2251" t="s">
        <v>115</v>
      </c>
      <c r="F2251">
        <v>186</v>
      </c>
      <c r="G2251">
        <v>151</v>
      </c>
      <c r="H2251">
        <v>0</v>
      </c>
      <c r="I2251">
        <v>0</v>
      </c>
      <c r="J2251">
        <v>0</v>
      </c>
      <c r="K2251">
        <v>1</v>
      </c>
      <c r="L2251" t="s">
        <v>20</v>
      </c>
      <c r="M2251" t="s">
        <v>717</v>
      </c>
      <c r="N2251" t="s">
        <v>648</v>
      </c>
      <c r="O2251" t="s">
        <v>22</v>
      </c>
      <c r="P2251" t="s">
        <v>23</v>
      </c>
      <c r="Q2251" t="s">
        <v>41</v>
      </c>
    </row>
    <row r="2252" spans="1:17" x14ac:dyDescent="0.2">
      <c r="A2252" s="2">
        <v>35540</v>
      </c>
      <c r="B2252" t="s">
        <v>120</v>
      </c>
      <c r="C2252" t="s">
        <v>61</v>
      </c>
      <c r="D2252" t="s">
        <v>36</v>
      </c>
      <c r="E2252" t="s">
        <v>36</v>
      </c>
      <c r="F2252">
        <v>62</v>
      </c>
      <c r="G2252">
        <v>98</v>
      </c>
      <c r="H2252">
        <v>0</v>
      </c>
      <c r="I2252">
        <v>0</v>
      </c>
      <c r="J2252">
        <v>2</v>
      </c>
      <c r="K2252">
        <v>0</v>
      </c>
      <c r="L2252" t="s">
        <v>28</v>
      </c>
      <c r="M2252" t="s">
        <v>152</v>
      </c>
      <c r="N2252" t="s">
        <v>120</v>
      </c>
      <c r="O2252" t="s">
        <v>22</v>
      </c>
      <c r="P2252" t="s">
        <v>23</v>
      </c>
      <c r="Q2252" t="s">
        <v>24</v>
      </c>
    </row>
    <row r="2253" spans="1:17" x14ac:dyDescent="0.2">
      <c r="A2253" s="2">
        <v>35540</v>
      </c>
      <c r="B2253" t="s">
        <v>210</v>
      </c>
      <c r="C2253" t="s">
        <v>531</v>
      </c>
      <c r="D2253" t="s">
        <v>27</v>
      </c>
      <c r="E2253" t="s">
        <v>27</v>
      </c>
      <c r="F2253">
        <v>77</v>
      </c>
      <c r="G2253">
        <v>104</v>
      </c>
      <c r="H2253">
        <v>0</v>
      </c>
      <c r="I2253">
        <v>0</v>
      </c>
      <c r="J2253">
        <v>2</v>
      </c>
      <c r="K2253">
        <v>0</v>
      </c>
      <c r="L2253" t="s">
        <v>533</v>
      </c>
      <c r="M2253" t="s">
        <v>555</v>
      </c>
      <c r="N2253" t="s">
        <v>555</v>
      </c>
      <c r="O2253" t="s">
        <v>122</v>
      </c>
      <c r="P2253" t="s">
        <v>23</v>
      </c>
      <c r="Q2253" t="s">
        <v>24</v>
      </c>
    </row>
    <row r="2254" spans="1:17" x14ac:dyDescent="0.2">
      <c r="A2254" s="2">
        <v>35540</v>
      </c>
      <c r="B2254" t="s">
        <v>555</v>
      </c>
      <c r="C2254" t="s">
        <v>532</v>
      </c>
      <c r="D2254" t="s">
        <v>27</v>
      </c>
      <c r="E2254" t="s">
        <v>27</v>
      </c>
      <c r="F2254">
        <v>102</v>
      </c>
      <c r="G2254">
        <v>181</v>
      </c>
      <c r="H2254">
        <v>0</v>
      </c>
      <c r="I2254">
        <v>0</v>
      </c>
      <c r="J2254">
        <v>6</v>
      </c>
      <c r="K2254">
        <v>1</v>
      </c>
      <c r="L2254" t="s">
        <v>533</v>
      </c>
      <c r="M2254" t="s">
        <v>555</v>
      </c>
      <c r="N2254" t="s">
        <v>555</v>
      </c>
      <c r="O2254" t="s">
        <v>22</v>
      </c>
      <c r="P2254" t="s">
        <v>23</v>
      </c>
      <c r="Q2254" t="s">
        <v>24</v>
      </c>
    </row>
    <row r="2255" spans="1:17" x14ac:dyDescent="0.2">
      <c r="A2255" s="2">
        <v>35540</v>
      </c>
      <c r="B2255" t="s">
        <v>77</v>
      </c>
      <c r="C2255" t="s">
        <v>26</v>
      </c>
      <c r="D2255" t="s">
        <v>27</v>
      </c>
      <c r="E2255" t="s">
        <v>27</v>
      </c>
      <c r="F2255">
        <v>21</v>
      </c>
      <c r="G2255">
        <v>12</v>
      </c>
      <c r="H2255">
        <v>0</v>
      </c>
      <c r="I2255">
        <v>0</v>
      </c>
      <c r="J2255">
        <v>2</v>
      </c>
      <c r="K2255">
        <v>2</v>
      </c>
      <c r="L2255" t="s">
        <v>20</v>
      </c>
      <c r="M2255" t="s">
        <v>332</v>
      </c>
      <c r="N2255" t="s">
        <v>77</v>
      </c>
      <c r="O2255" t="s">
        <v>22</v>
      </c>
      <c r="P2255" t="s">
        <v>23</v>
      </c>
      <c r="Q2255" t="s">
        <v>30</v>
      </c>
    </row>
    <row r="2256" spans="1:17" x14ac:dyDescent="0.2">
      <c r="A2256" s="2">
        <v>35541</v>
      </c>
      <c r="B2256" t="s">
        <v>182</v>
      </c>
      <c r="C2256" t="s">
        <v>213</v>
      </c>
      <c r="D2256" t="s">
        <v>115</v>
      </c>
      <c r="E2256" t="s">
        <v>115</v>
      </c>
      <c r="F2256">
        <v>60</v>
      </c>
      <c r="G2256">
        <v>107</v>
      </c>
      <c r="H2256">
        <v>0</v>
      </c>
      <c r="I2256">
        <v>0</v>
      </c>
      <c r="J2256">
        <v>5</v>
      </c>
      <c r="K2256">
        <v>0</v>
      </c>
      <c r="L2256" t="s">
        <v>28</v>
      </c>
      <c r="M2256" t="s">
        <v>536</v>
      </c>
      <c r="N2256" t="s">
        <v>182</v>
      </c>
      <c r="O2256" t="s">
        <v>22</v>
      </c>
      <c r="P2256" t="s">
        <v>23</v>
      </c>
      <c r="Q2256" t="s">
        <v>24</v>
      </c>
    </row>
    <row r="2257" spans="1:17" x14ac:dyDescent="0.2">
      <c r="A2257" s="2">
        <v>35541</v>
      </c>
      <c r="B2257" t="s">
        <v>167</v>
      </c>
      <c r="C2257" t="s">
        <v>207</v>
      </c>
      <c r="D2257" t="s">
        <v>115</v>
      </c>
      <c r="E2257" t="s">
        <v>36</v>
      </c>
      <c r="F2257">
        <v>87</v>
      </c>
      <c r="G2257">
        <v>105</v>
      </c>
      <c r="H2257">
        <v>0</v>
      </c>
      <c r="I2257">
        <v>0</v>
      </c>
      <c r="J2257">
        <v>3</v>
      </c>
      <c r="K2257">
        <v>0</v>
      </c>
      <c r="L2257" t="s">
        <v>28</v>
      </c>
      <c r="M2257" t="s">
        <v>605</v>
      </c>
      <c r="N2257" t="s">
        <v>167</v>
      </c>
      <c r="O2257" t="s">
        <v>22</v>
      </c>
      <c r="P2257" t="s">
        <v>23</v>
      </c>
      <c r="Q2257" t="s">
        <v>24</v>
      </c>
    </row>
    <row r="2258" spans="1:17" x14ac:dyDescent="0.2">
      <c r="A2258" s="2">
        <v>35542</v>
      </c>
      <c r="B2258" t="s">
        <v>176</v>
      </c>
      <c r="C2258" t="s">
        <v>402</v>
      </c>
      <c r="D2258" t="s">
        <v>115</v>
      </c>
      <c r="E2258" t="s">
        <v>115</v>
      </c>
      <c r="F2258">
        <v>68</v>
      </c>
      <c r="G2258">
        <v>111</v>
      </c>
      <c r="H2258">
        <v>0</v>
      </c>
      <c r="I2258">
        <v>0</v>
      </c>
      <c r="J2258">
        <v>3</v>
      </c>
      <c r="K2258">
        <v>0</v>
      </c>
      <c r="L2258" t="s">
        <v>20</v>
      </c>
      <c r="M2258" t="s">
        <v>243</v>
      </c>
      <c r="N2258" t="s">
        <v>176</v>
      </c>
      <c r="O2258" t="s">
        <v>22</v>
      </c>
      <c r="P2258" t="s">
        <v>23</v>
      </c>
      <c r="Q2258" t="s">
        <v>24</v>
      </c>
    </row>
    <row r="2259" spans="1:17" x14ac:dyDescent="0.2">
      <c r="A2259" s="2">
        <v>35543</v>
      </c>
      <c r="B2259" t="s">
        <v>182</v>
      </c>
      <c r="C2259" t="s">
        <v>133</v>
      </c>
      <c r="D2259" t="s">
        <v>115</v>
      </c>
      <c r="E2259" t="s">
        <v>115</v>
      </c>
      <c r="F2259">
        <v>60</v>
      </c>
      <c r="G2259">
        <v>34</v>
      </c>
      <c r="H2259">
        <v>0</v>
      </c>
      <c r="I2259">
        <v>0</v>
      </c>
      <c r="J2259">
        <v>0</v>
      </c>
      <c r="K2259">
        <v>2</v>
      </c>
      <c r="L2259" t="s">
        <v>28</v>
      </c>
      <c r="M2259" t="s">
        <v>536</v>
      </c>
      <c r="N2259" t="s">
        <v>182</v>
      </c>
      <c r="O2259" t="s">
        <v>22</v>
      </c>
      <c r="P2259" t="s">
        <v>23</v>
      </c>
      <c r="Q2259" t="s">
        <v>41</v>
      </c>
    </row>
    <row r="2260" spans="1:17" x14ac:dyDescent="0.2">
      <c r="A2260" s="2">
        <v>35543</v>
      </c>
      <c r="B2260" t="s">
        <v>555</v>
      </c>
      <c r="C2260" t="s">
        <v>210</v>
      </c>
      <c r="D2260" t="s">
        <v>27</v>
      </c>
      <c r="E2260" t="s">
        <v>27</v>
      </c>
      <c r="F2260">
        <v>102</v>
      </c>
      <c r="G2260">
        <v>77</v>
      </c>
      <c r="H2260">
        <v>0</v>
      </c>
      <c r="I2260">
        <v>0</v>
      </c>
      <c r="J2260">
        <v>1</v>
      </c>
      <c r="K2260">
        <v>0</v>
      </c>
      <c r="L2260" t="s">
        <v>533</v>
      </c>
      <c r="M2260" t="s">
        <v>555</v>
      </c>
      <c r="N2260" t="s">
        <v>555</v>
      </c>
      <c r="O2260" t="s">
        <v>22</v>
      </c>
      <c r="P2260" t="s">
        <v>23</v>
      </c>
      <c r="Q2260" t="s">
        <v>24</v>
      </c>
    </row>
    <row r="2261" spans="1:17" x14ac:dyDescent="0.2">
      <c r="A2261" s="2">
        <v>35543</v>
      </c>
      <c r="B2261" t="s">
        <v>304</v>
      </c>
      <c r="C2261" t="s">
        <v>131</v>
      </c>
      <c r="D2261" t="s">
        <v>27</v>
      </c>
      <c r="E2261" t="s">
        <v>27</v>
      </c>
      <c r="F2261">
        <v>50</v>
      </c>
      <c r="G2261">
        <v>57</v>
      </c>
      <c r="H2261">
        <v>0</v>
      </c>
      <c r="I2261">
        <v>0</v>
      </c>
      <c r="J2261">
        <v>0</v>
      </c>
      <c r="K2261">
        <v>4</v>
      </c>
      <c r="L2261" t="s">
        <v>533</v>
      </c>
      <c r="M2261" t="s">
        <v>555</v>
      </c>
      <c r="N2261" t="s">
        <v>555</v>
      </c>
      <c r="O2261" t="s">
        <v>122</v>
      </c>
      <c r="P2261" t="s">
        <v>23</v>
      </c>
      <c r="Q2261" t="s">
        <v>41</v>
      </c>
    </row>
    <row r="2262" spans="1:17" x14ac:dyDescent="0.2">
      <c r="A2262" s="2">
        <v>35545</v>
      </c>
      <c r="B2262" t="s">
        <v>131</v>
      </c>
      <c r="C2262" t="s">
        <v>210</v>
      </c>
      <c r="D2262" t="s">
        <v>27</v>
      </c>
      <c r="E2262" t="s">
        <v>27</v>
      </c>
      <c r="F2262">
        <v>57</v>
      </c>
      <c r="G2262">
        <v>77</v>
      </c>
      <c r="H2262">
        <v>0</v>
      </c>
      <c r="I2262">
        <v>0</v>
      </c>
      <c r="J2262">
        <v>1</v>
      </c>
      <c r="K2262">
        <v>0</v>
      </c>
      <c r="L2262" t="s">
        <v>533</v>
      </c>
      <c r="M2262" t="s">
        <v>555</v>
      </c>
      <c r="N2262" t="s">
        <v>555</v>
      </c>
      <c r="O2262" t="s">
        <v>122</v>
      </c>
      <c r="P2262" t="s">
        <v>23</v>
      </c>
      <c r="Q2262" t="s">
        <v>24</v>
      </c>
    </row>
    <row r="2263" spans="1:17" x14ac:dyDescent="0.2">
      <c r="A2263" s="2">
        <v>35545</v>
      </c>
      <c r="B2263" t="s">
        <v>555</v>
      </c>
      <c r="C2263" t="s">
        <v>304</v>
      </c>
      <c r="D2263" t="s">
        <v>27</v>
      </c>
      <c r="E2263" t="s">
        <v>27</v>
      </c>
      <c r="F2263">
        <v>102</v>
      </c>
      <c r="G2263">
        <v>50</v>
      </c>
      <c r="H2263">
        <v>0</v>
      </c>
      <c r="I2263">
        <v>0</v>
      </c>
      <c r="J2263">
        <v>1</v>
      </c>
      <c r="K2263">
        <v>0</v>
      </c>
      <c r="L2263" t="s">
        <v>533</v>
      </c>
      <c r="M2263" t="s">
        <v>555</v>
      </c>
      <c r="N2263" t="s">
        <v>555</v>
      </c>
      <c r="O2263" t="s">
        <v>22</v>
      </c>
      <c r="P2263" t="s">
        <v>23</v>
      </c>
      <c r="Q2263" t="s">
        <v>24</v>
      </c>
    </row>
    <row r="2264" spans="1:17" x14ac:dyDescent="0.2">
      <c r="A2264" s="2">
        <v>35545</v>
      </c>
      <c r="B2264" t="s">
        <v>583</v>
      </c>
      <c r="C2264" t="s">
        <v>386</v>
      </c>
      <c r="D2264" t="s">
        <v>115</v>
      </c>
      <c r="E2264" t="s">
        <v>50</v>
      </c>
      <c r="F2264">
        <v>150</v>
      </c>
      <c r="G2264">
        <v>124</v>
      </c>
      <c r="H2264">
        <v>0</v>
      </c>
      <c r="I2264">
        <v>0</v>
      </c>
      <c r="J2264">
        <v>2</v>
      </c>
      <c r="K2264">
        <v>0</v>
      </c>
      <c r="L2264" t="s">
        <v>28</v>
      </c>
      <c r="M2264" t="s">
        <v>584</v>
      </c>
      <c r="N2264" t="s">
        <v>583</v>
      </c>
      <c r="O2264" t="s">
        <v>22</v>
      </c>
      <c r="P2264" t="s">
        <v>23</v>
      </c>
      <c r="Q2264" t="s">
        <v>24</v>
      </c>
    </row>
    <row r="2265" spans="1:17" x14ac:dyDescent="0.2">
      <c r="A2265" s="2">
        <v>35546</v>
      </c>
      <c r="B2265" t="s">
        <v>352</v>
      </c>
      <c r="C2265" t="s">
        <v>183</v>
      </c>
      <c r="D2265" t="s">
        <v>36</v>
      </c>
      <c r="E2265" t="s">
        <v>36</v>
      </c>
      <c r="F2265">
        <v>92</v>
      </c>
      <c r="G2265">
        <v>36</v>
      </c>
      <c r="H2265">
        <v>0</v>
      </c>
      <c r="I2265">
        <v>0</v>
      </c>
      <c r="J2265">
        <v>2</v>
      </c>
      <c r="K2265">
        <v>3</v>
      </c>
      <c r="L2265" t="s">
        <v>20</v>
      </c>
      <c r="M2265" t="s">
        <v>371</v>
      </c>
      <c r="N2265" t="s">
        <v>352</v>
      </c>
      <c r="O2265" t="s">
        <v>22</v>
      </c>
      <c r="P2265" t="s">
        <v>23</v>
      </c>
      <c r="Q2265" t="s">
        <v>41</v>
      </c>
    </row>
    <row r="2266" spans="1:17" x14ac:dyDescent="0.2">
      <c r="A2266" s="2">
        <v>35546</v>
      </c>
      <c r="B2266" t="s">
        <v>35</v>
      </c>
      <c r="C2266" t="s">
        <v>110</v>
      </c>
      <c r="D2266" t="s">
        <v>36</v>
      </c>
      <c r="E2266" t="s">
        <v>36</v>
      </c>
      <c r="F2266">
        <v>91</v>
      </c>
      <c r="G2266">
        <v>38</v>
      </c>
      <c r="H2266">
        <v>0</v>
      </c>
      <c r="I2266">
        <v>0</v>
      </c>
      <c r="J2266">
        <v>0</v>
      </c>
      <c r="K2266">
        <v>1</v>
      </c>
      <c r="L2266" t="s">
        <v>20</v>
      </c>
      <c r="M2266" t="s">
        <v>200</v>
      </c>
      <c r="N2266" t="s">
        <v>35</v>
      </c>
      <c r="O2266" t="s">
        <v>22</v>
      </c>
      <c r="P2266" t="s">
        <v>23</v>
      </c>
      <c r="Q2266" t="s">
        <v>41</v>
      </c>
    </row>
    <row r="2267" spans="1:17" x14ac:dyDescent="0.2">
      <c r="A2267" s="2">
        <v>35546</v>
      </c>
      <c r="B2267" t="s">
        <v>443</v>
      </c>
      <c r="C2267" t="s">
        <v>301</v>
      </c>
      <c r="D2267" t="s">
        <v>115</v>
      </c>
      <c r="E2267" t="s">
        <v>115</v>
      </c>
      <c r="F2267">
        <v>101</v>
      </c>
      <c r="G2267">
        <v>66</v>
      </c>
      <c r="H2267">
        <v>0</v>
      </c>
      <c r="I2267">
        <v>0</v>
      </c>
      <c r="J2267">
        <v>0</v>
      </c>
      <c r="K2267">
        <v>1</v>
      </c>
      <c r="L2267" t="s">
        <v>20</v>
      </c>
      <c r="M2267" t="s">
        <v>443</v>
      </c>
      <c r="N2267" t="s">
        <v>443</v>
      </c>
      <c r="O2267" t="s">
        <v>22</v>
      </c>
      <c r="P2267" t="s">
        <v>23</v>
      </c>
      <c r="Q2267" t="s">
        <v>41</v>
      </c>
    </row>
    <row r="2268" spans="1:17" x14ac:dyDescent="0.2">
      <c r="A2268" s="2">
        <v>35546</v>
      </c>
      <c r="B2268" t="s">
        <v>176</v>
      </c>
      <c r="C2268" t="s">
        <v>177</v>
      </c>
      <c r="D2268" t="s">
        <v>115</v>
      </c>
      <c r="E2268" t="s">
        <v>115</v>
      </c>
      <c r="F2268">
        <v>68</v>
      </c>
      <c r="G2268">
        <v>141</v>
      </c>
      <c r="H2268">
        <v>0</v>
      </c>
      <c r="I2268">
        <v>0</v>
      </c>
      <c r="J2268">
        <v>2</v>
      </c>
      <c r="K2268">
        <v>0</v>
      </c>
      <c r="L2268" t="s">
        <v>20</v>
      </c>
      <c r="M2268" t="s">
        <v>243</v>
      </c>
      <c r="N2268" t="s">
        <v>176</v>
      </c>
      <c r="O2268" t="s">
        <v>22</v>
      </c>
      <c r="P2268" t="s">
        <v>23</v>
      </c>
      <c r="Q2268" t="s">
        <v>24</v>
      </c>
    </row>
    <row r="2269" spans="1:17" x14ac:dyDescent="0.2">
      <c r="A2269" s="2">
        <v>35547</v>
      </c>
      <c r="B2269" t="s">
        <v>224</v>
      </c>
      <c r="C2269" t="s">
        <v>135</v>
      </c>
      <c r="D2269" t="s">
        <v>36</v>
      </c>
      <c r="E2269" t="s">
        <v>36</v>
      </c>
      <c r="F2269">
        <v>103</v>
      </c>
      <c r="G2269">
        <v>71</v>
      </c>
      <c r="H2269">
        <v>0</v>
      </c>
      <c r="I2269">
        <v>0</v>
      </c>
      <c r="J2269">
        <v>1</v>
      </c>
      <c r="K2269">
        <v>2</v>
      </c>
      <c r="L2269" t="s">
        <v>20</v>
      </c>
      <c r="M2269" t="s">
        <v>236</v>
      </c>
      <c r="N2269" t="s">
        <v>224</v>
      </c>
      <c r="O2269" t="s">
        <v>22</v>
      </c>
      <c r="P2269" t="s">
        <v>23</v>
      </c>
      <c r="Q2269" t="s">
        <v>41</v>
      </c>
    </row>
    <row r="2270" spans="1:17" x14ac:dyDescent="0.2">
      <c r="A2270" s="2">
        <v>35547</v>
      </c>
      <c r="B2270" t="s">
        <v>648</v>
      </c>
      <c r="C2270" t="s">
        <v>363</v>
      </c>
      <c r="D2270" t="s">
        <v>115</v>
      </c>
      <c r="E2270" t="s">
        <v>115</v>
      </c>
      <c r="F2270">
        <v>186</v>
      </c>
      <c r="G2270">
        <v>115</v>
      </c>
      <c r="H2270">
        <v>0</v>
      </c>
      <c r="I2270">
        <v>0</v>
      </c>
      <c r="J2270">
        <v>1</v>
      </c>
      <c r="K2270">
        <v>1</v>
      </c>
      <c r="L2270" t="s">
        <v>20</v>
      </c>
      <c r="M2270" t="s">
        <v>717</v>
      </c>
      <c r="N2270" t="s">
        <v>648</v>
      </c>
      <c r="O2270" t="s">
        <v>22</v>
      </c>
      <c r="P2270" t="s">
        <v>23</v>
      </c>
      <c r="Q2270" t="s">
        <v>30</v>
      </c>
    </row>
    <row r="2271" spans="1:17" x14ac:dyDescent="0.2">
      <c r="A2271" s="2">
        <v>35547</v>
      </c>
      <c r="B2271" t="s">
        <v>120</v>
      </c>
      <c r="C2271" t="s">
        <v>365</v>
      </c>
      <c r="D2271" t="s">
        <v>36</v>
      </c>
      <c r="E2271" t="s">
        <v>36</v>
      </c>
      <c r="F2271">
        <v>62</v>
      </c>
      <c r="G2271">
        <v>70</v>
      </c>
      <c r="H2271">
        <v>0</v>
      </c>
      <c r="I2271">
        <v>0</v>
      </c>
      <c r="J2271">
        <v>2</v>
      </c>
      <c r="K2271">
        <v>0</v>
      </c>
      <c r="L2271" t="s">
        <v>20</v>
      </c>
      <c r="M2271" t="s">
        <v>152</v>
      </c>
      <c r="N2271" t="s">
        <v>120</v>
      </c>
      <c r="O2271" t="s">
        <v>22</v>
      </c>
      <c r="P2271" t="s">
        <v>23</v>
      </c>
      <c r="Q2271" t="s">
        <v>24</v>
      </c>
    </row>
    <row r="2272" spans="1:17" x14ac:dyDescent="0.2">
      <c r="A2272" s="2">
        <v>35547</v>
      </c>
      <c r="B2272" t="s">
        <v>56</v>
      </c>
      <c r="C2272" t="s">
        <v>185</v>
      </c>
      <c r="D2272" t="s">
        <v>27</v>
      </c>
      <c r="E2272" t="s">
        <v>27</v>
      </c>
      <c r="F2272">
        <v>55</v>
      </c>
      <c r="G2272">
        <v>37</v>
      </c>
      <c r="H2272">
        <v>0</v>
      </c>
      <c r="I2272">
        <v>0</v>
      </c>
      <c r="J2272">
        <v>0</v>
      </c>
      <c r="K2272">
        <v>0</v>
      </c>
      <c r="L2272" t="s">
        <v>20</v>
      </c>
      <c r="M2272" t="s">
        <v>670</v>
      </c>
      <c r="N2272" t="s">
        <v>56</v>
      </c>
      <c r="O2272" t="s">
        <v>22</v>
      </c>
      <c r="P2272" t="s">
        <v>23</v>
      </c>
      <c r="Q2272" t="s">
        <v>30</v>
      </c>
    </row>
    <row r="2273" spans="1:17" x14ac:dyDescent="0.2">
      <c r="A2273" s="2">
        <v>35547</v>
      </c>
      <c r="B2273" t="s">
        <v>182</v>
      </c>
      <c r="C2273" t="s">
        <v>167</v>
      </c>
      <c r="D2273" t="s">
        <v>115</v>
      </c>
      <c r="E2273" t="s">
        <v>115</v>
      </c>
      <c r="F2273">
        <v>60</v>
      </c>
      <c r="G2273">
        <v>87</v>
      </c>
      <c r="H2273">
        <v>0</v>
      </c>
      <c r="I2273">
        <v>0</v>
      </c>
      <c r="J2273">
        <v>0</v>
      </c>
      <c r="K2273">
        <v>0</v>
      </c>
      <c r="L2273" t="s">
        <v>28</v>
      </c>
      <c r="M2273" t="s">
        <v>536</v>
      </c>
      <c r="N2273" t="s">
        <v>182</v>
      </c>
      <c r="O2273" t="s">
        <v>22</v>
      </c>
      <c r="P2273" t="s">
        <v>23</v>
      </c>
      <c r="Q2273" t="s">
        <v>30</v>
      </c>
    </row>
    <row r="2274" spans="1:17" x14ac:dyDescent="0.2">
      <c r="A2274" s="2">
        <v>35547</v>
      </c>
      <c r="B2274" t="s">
        <v>199</v>
      </c>
      <c r="C2274" t="s">
        <v>141</v>
      </c>
      <c r="D2274" t="s">
        <v>36</v>
      </c>
      <c r="E2274" t="s">
        <v>36</v>
      </c>
      <c r="F2274">
        <v>40</v>
      </c>
      <c r="G2274">
        <v>58</v>
      </c>
      <c r="H2274">
        <v>0</v>
      </c>
      <c r="I2274">
        <v>0</v>
      </c>
      <c r="J2274">
        <v>3</v>
      </c>
      <c r="K2274">
        <v>0</v>
      </c>
      <c r="L2274" t="s">
        <v>20</v>
      </c>
      <c r="M2274" t="s">
        <v>220</v>
      </c>
      <c r="N2274" t="s">
        <v>199</v>
      </c>
      <c r="O2274" t="s">
        <v>22</v>
      </c>
      <c r="P2274" t="s">
        <v>23</v>
      </c>
      <c r="Q2274" t="s">
        <v>24</v>
      </c>
    </row>
    <row r="2275" spans="1:17" x14ac:dyDescent="0.2">
      <c r="A2275" s="2">
        <v>35547</v>
      </c>
      <c r="B2275" t="s">
        <v>555</v>
      </c>
      <c r="C2275" t="s">
        <v>131</v>
      </c>
      <c r="D2275" t="s">
        <v>27</v>
      </c>
      <c r="E2275" t="s">
        <v>27</v>
      </c>
      <c r="F2275">
        <v>102</v>
      </c>
      <c r="G2275">
        <v>57</v>
      </c>
      <c r="H2275">
        <v>0</v>
      </c>
      <c r="I2275">
        <v>0</v>
      </c>
      <c r="J2275">
        <v>1</v>
      </c>
      <c r="K2275">
        <v>1</v>
      </c>
      <c r="L2275" t="s">
        <v>533</v>
      </c>
      <c r="M2275" t="s">
        <v>555</v>
      </c>
      <c r="N2275" t="s">
        <v>555</v>
      </c>
      <c r="O2275" t="s">
        <v>22</v>
      </c>
      <c r="P2275" t="s">
        <v>23</v>
      </c>
      <c r="Q2275" t="s">
        <v>30</v>
      </c>
    </row>
    <row r="2276" spans="1:17" x14ac:dyDescent="0.2">
      <c r="A2276" s="2">
        <v>35547</v>
      </c>
      <c r="B2276" t="s">
        <v>304</v>
      </c>
      <c r="C2276" t="s">
        <v>210</v>
      </c>
      <c r="D2276" t="s">
        <v>27</v>
      </c>
      <c r="E2276" t="s">
        <v>27</v>
      </c>
      <c r="F2276">
        <v>50</v>
      </c>
      <c r="G2276">
        <v>77</v>
      </c>
      <c r="H2276">
        <v>0</v>
      </c>
      <c r="I2276">
        <v>0</v>
      </c>
      <c r="J2276">
        <v>0</v>
      </c>
      <c r="K2276">
        <v>0</v>
      </c>
      <c r="L2276" t="s">
        <v>533</v>
      </c>
      <c r="M2276" t="s">
        <v>555</v>
      </c>
      <c r="N2276" t="s">
        <v>555</v>
      </c>
      <c r="O2276" t="s">
        <v>122</v>
      </c>
      <c r="P2276" t="s">
        <v>23</v>
      </c>
      <c r="Q2276" t="s">
        <v>30</v>
      </c>
    </row>
    <row r="2277" spans="1:17" x14ac:dyDescent="0.2">
      <c r="A2277" s="2">
        <v>35547</v>
      </c>
      <c r="B2277" t="s">
        <v>207</v>
      </c>
      <c r="C2277" t="s">
        <v>34</v>
      </c>
      <c r="D2277" t="s">
        <v>36</v>
      </c>
      <c r="E2277" t="s">
        <v>36</v>
      </c>
      <c r="F2277">
        <v>105</v>
      </c>
      <c r="G2277">
        <v>59</v>
      </c>
      <c r="H2277">
        <v>0</v>
      </c>
      <c r="I2277">
        <v>0</v>
      </c>
      <c r="J2277">
        <v>1</v>
      </c>
      <c r="K2277">
        <v>0</v>
      </c>
      <c r="L2277" t="s">
        <v>20</v>
      </c>
      <c r="M2277" t="s">
        <v>209</v>
      </c>
      <c r="N2277" t="s">
        <v>207</v>
      </c>
      <c r="O2277" t="s">
        <v>22</v>
      </c>
      <c r="P2277" t="s">
        <v>23</v>
      </c>
      <c r="Q2277" t="s">
        <v>24</v>
      </c>
    </row>
    <row r="2278" spans="1:17" x14ac:dyDescent="0.2">
      <c r="A2278" s="2">
        <v>35547</v>
      </c>
      <c r="B2278" t="s">
        <v>464</v>
      </c>
      <c r="C2278" t="s">
        <v>718</v>
      </c>
      <c r="D2278" t="s">
        <v>115</v>
      </c>
      <c r="E2278" t="s">
        <v>36</v>
      </c>
      <c r="F2278">
        <v>93</v>
      </c>
      <c r="G2278">
        <v>184</v>
      </c>
      <c r="H2278">
        <v>0</v>
      </c>
      <c r="I2278">
        <v>0</v>
      </c>
      <c r="J2278">
        <v>2</v>
      </c>
      <c r="K2278">
        <v>0</v>
      </c>
      <c r="L2278" t="s">
        <v>28</v>
      </c>
      <c r="M2278" t="s">
        <v>465</v>
      </c>
      <c r="N2278" t="s">
        <v>464</v>
      </c>
      <c r="O2278" t="s">
        <v>22</v>
      </c>
      <c r="P2278" t="s">
        <v>23</v>
      </c>
      <c r="Q2278" t="s">
        <v>24</v>
      </c>
    </row>
    <row r="2279" spans="1:17" x14ac:dyDescent="0.2">
      <c r="A2279" s="2">
        <v>35547</v>
      </c>
      <c r="B2279" t="s">
        <v>128</v>
      </c>
      <c r="C2279" t="s">
        <v>339</v>
      </c>
      <c r="D2279" t="s">
        <v>36</v>
      </c>
      <c r="E2279" t="s">
        <v>36</v>
      </c>
      <c r="F2279">
        <v>29</v>
      </c>
      <c r="G2279">
        <v>97</v>
      </c>
      <c r="H2279">
        <v>0</v>
      </c>
      <c r="I2279">
        <v>0</v>
      </c>
      <c r="J2279">
        <v>2</v>
      </c>
      <c r="K2279">
        <v>0</v>
      </c>
      <c r="L2279" t="s">
        <v>20</v>
      </c>
      <c r="M2279" t="s">
        <v>130</v>
      </c>
      <c r="N2279" t="s">
        <v>128</v>
      </c>
      <c r="O2279" t="s">
        <v>22</v>
      </c>
      <c r="P2279" t="s">
        <v>23</v>
      </c>
      <c r="Q2279" t="s">
        <v>24</v>
      </c>
    </row>
    <row r="2280" spans="1:17" x14ac:dyDescent="0.2">
      <c r="A2280" s="2">
        <v>35547</v>
      </c>
      <c r="B2280" t="s">
        <v>138</v>
      </c>
      <c r="C2280" t="s">
        <v>61</v>
      </c>
      <c r="D2280" t="s">
        <v>36</v>
      </c>
      <c r="E2280" t="s">
        <v>36</v>
      </c>
      <c r="F2280">
        <v>22</v>
      </c>
      <c r="G2280">
        <v>98</v>
      </c>
      <c r="H2280">
        <v>0</v>
      </c>
      <c r="I2280">
        <v>0</v>
      </c>
      <c r="J2280">
        <v>3</v>
      </c>
      <c r="K2280">
        <v>0</v>
      </c>
      <c r="L2280" t="s">
        <v>20</v>
      </c>
      <c r="M2280" t="s">
        <v>139</v>
      </c>
      <c r="N2280" t="s">
        <v>138</v>
      </c>
      <c r="O2280" t="s">
        <v>22</v>
      </c>
      <c r="P2280" t="s">
        <v>23</v>
      </c>
      <c r="Q2280" t="s">
        <v>24</v>
      </c>
    </row>
    <row r="2281" spans="1:17" x14ac:dyDescent="0.2">
      <c r="A2281" s="2">
        <v>35547</v>
      </c>
      <c r="B2281" t="s">
        <v>45</v>
      </c>
      <c r="C2281" t="s">
        <v>267</v>
      </c>
      <c r="D2281" t="s">
        <v>36</v>
      </c>
      <c r="E2281" t="s">
        <v>36</v>
      </c>
      <c r="F2281">
        <v>49</v>
      </c>
      <c r="G2281">
        <v>74</v>
      </c>
      <c r="H2281">
        <v>0</v>
      </c>
      <c r="I2281">
        <v>0</v>
      </c>
      <c r="J2281">
        <v>0</v>
      </c>
      <c r="K2281">
        <v>0</v>
      </c>
      <c r="L2281" t="s">
        <v>20</v>
      </c>
      <c r="M2281" t="s">
        <v>47</v>
      </c>
      <c r="N2281" t="s">
        <v>45</v>
      </c>
      <c r="O2281" t="s">
        <v>22</v>
      </c>
      <c r="P2281" t="s">
        <v>23</v>
      </c>
      <c r="Q2281" t="s">
        <v>30</v>
      </c>
    </row>
    <row r="2282" spans="1:17" x14ac:dyDescent="0.2">
      <c r="A2282" s="2">
        <v>35549</v>
      </c>
      <c r="B2282" t="s">
        <v>107</v>
      </c>
      <c r="C2282" t="s">
        <v>32</v>
      </c>
      <c r="D2282" t="s">
        <v>19</v>
      </c>
      <c r="E2282" t="s">
        <v>19</v>
      </c>
      <c r="F2282">
        <v>26</v>
      </c>
      <c r="G2282">
        <v>109</v>
      </c>
      <c r="H2282">
        <v>0</v>
      </c>
      <c r="I2282">
        <v>0</v>
      </c>
      <c r="J2282">
        <v>6</v>
      </c>
      <c r="K2282">
        <v>0</v>
      </c>
      <c r="L2282" t="s">
        <v>20</v>
      </c>
      <c r="M2282" t="s">
        <v>310</v>
      </c>
      <c r="N2282" t="s">
        <v>107</v>
      </c>
      <c r="O2282" t="s">
        <v>22</v>
      </c>
      <c r="P2282" t="s">
        <v>23</v>
      </c>
      <c r="Q2282" t="s">
        <v>24</v>
      </c>
    </row>
    <row r="2283" spans="1:17" x14ac:dyDescent="0.2">
      <c r="A2283" s="2">
        <v>35549</v>
      </c>
      <c r="B2283" t="s">
        <v>244</v>
      </c>
      <c r="C2283" t="s">
        <v>76</v>
      </c>
      <c r="D2283" t="s">
        <v>50</v>
      </c>
      <c r="E2283" t="s">
        <v>50</v>
      </c>
      <c r="F2283">
        <v>20</v>
      </c>
      <c r="G2283">
        <v>76</v>
      </c>
      <c r="H2283">
        <v>0</v>
      </c>
      <c r="I2283">
        <v>0</v>
      </c>
      <c r="J2283">
        <v>3</v>
      </c>
      <c r="K2283">
        <v>1</v>
      </c>
      <c r="L2283" t="s">
        <v>28</v>
      </c>
      <c r="M2283" t="s">
        <v>597</v>
      </c>
      <c r="N2283" t="s">
        <v>244</v>
      </c>
      <c r="O2283" t="s">
        <v>22</v>
      </c>
      <c r="P2283" t="s">
        <v>23</v>
      </c>
      <c r="Q2283" t="s">
        <v>24</v>
      </c>
    </row>
    <row r="2284" spans="1:17" x14ac:dyDescent="0.2">
      <c r="A2284" s="2">
        <v>35550</v>
      </c>
      <c r="B2284" t="s">
        <v>39</v>
      </c>
      <c r="C2284" t="s">
        <v>31</v>
      </c>
      <c r="D2284" t="s">
        <v>19</v>
      </c>
      <c r="E2284" t="s">
        <v>19</v>
      </c>
      <c r="F2284">
        <v>19</v>
      </c>
      <c r="G2284">
        <v>35</v>
      </c>
      <c r="H2284">
        <v>0</v>
      </c>
      <c r="I2284">
        <v>0</v>
      </c>
      <c r="J2284">
        <v>2</v>
      </c>
      <c r="K2284">
        <v>1</v>
      </c>
      <c r="L2284" t="s">
        <v>20</v>
      </c>
      <c r="M2284" t="s">
        <v>65</v>
      </c>
      <c r="N2284" t="s">
        <v>39</v>
      </c>
      <c r="O2284" t="s">
        <v>22</v>
      </c>
      <c r="P2284" t="s">
        <v>23</v>
      </c>
      <c r="Q2284" t="s">
        <v>24</v>
      </c>
    </row>
    <row r="2285" spans="1:17" x14ac:dyDescent="0.2">
      <c r="A2285" s="2">
        <v>35550</v>
      </c>
      <c r="B2285" t="s">
        <v>286</v>
      </c>
      <c r="C2285" t="s">
        <v>100</v>
      </c>
      <c r="D2285" t="s">
        <v>50</v>
      </c>
      <c r="E2285" t="s">
        <v>50</v>
      </c>
      <c r="F2285">
        <v>110</v>
      </c>
      <c r="G2285">
        <v>63</v>
      </c>
      <c r="H2285">
        <v>0</v>
      </c>
      <c r="I2285">
        <v>0</v>
      </c>
      <c r="J2285">
        <v>0</v>
      </c>
      <c r="K2285">
        <v>0</v>
      </c>
      <c r="L2285" t="s">
        <v>20</v>
      </c>
      <c r="M2285" t="s">
        <v>359</v>
      </c>
      <c r="N2285" t="s">
        <v>286</v>
      </c>
      <c r="O2285" t="s">
        <v>22</v>
      </c>
      <c r="P2285" t="s">
        <v>23</v>
      </c>
      <c r="Q2285" t="s">
        <v>30</v>
      </c>
    </row>
    <row r="2286" spans="1:17" x14ac:dyDescent="0.2">
      <c r="A2286" s="2">
        <v>35550</v>
      </c>
      <c r="B2286" t="s">
        <v>69</v>
      </c>
      <c r="C2286" t="s">
        <v>81</v>
      </c>
      <c r="D2286" t="s">
        <v>50</v>
      </c>
      <c r="E2286" t="s">
        <v>50</v>
      </c>
      <c r="F2286">
        <v>47</v>
      </c>
      <c r="G2286">
        <v>96</v>
      </c>
      <c r="H2286">
        <v>0</v>
      </c>
      <c r="I2286">
        <v>0</v>
      </c>
      <c r="J2286">
        <v>2</v>
      </c>
      <c r="K2286">
        <v>0</v>
      </c>
      <c r="L2286" t="s">
        <v>20</v>
      </c>
      <c r="M2286" t="s">
        <v>71</v>
      </c>
      <c r="N2286" t="s">
        <v>69</v>
      </c>
      <c r="O2286" t="s">
        <v>22</v>
      </c>
      <c r="P2286" t="s">
        <v>23</v>
      </c>
      <c r="Q2286" t="s">
        <v>24</v>
      </c>
    </row>
    <row r="2287" spans="1:17" x14ac:dyDescent="0.2">
      <c r="A2287" s="2">
        <v>35550</v>
      </c>
      <c r="B2287" t="s">
        <v>25</v>
      </c>
      <c r="C2287" t="s">
        <v>26</v>
      </c>
      <c r="D2287" t="s">
        <v>19</v>
      </c>
      <c r="E2287" t="s">
        <v>27</v>
      </c>
      <c r="F2287">
        <v>1</v>
      </c>
      <c r="G2287">
        <v>12</v>
      </c>
      <c r="H2287">
        <v>0</v>
      </c>
      <c r="I2287">
        <v>0</v>
      </c>
      <c r="J2287">
        <v>4</v>
      </c>
      <c r="K2287">
        <v>0</v>
      </c>
      <c r="L2287" t="s">
        <v>28</v>
      </c>
      <c r="M2287" t="s">
        <v>215</v>
      </c>
      <c r="N2287" t="s">
        <v>77</v>
      </c>
      <c r="O2287" t="s">
        <v>122</v>
      </c>
      <c r="P2287" t="s">
        <v>23</v>
      </c>
      <c r="Q2287" t="s">
        <v>24</v>
      </c>
    </row>
    <row r="2288" spans="1:17" x14ac:dyDescent="0.2">
      <c r="A2288" s="2">
        <v>35550</v>
      </c>
      <c r="B2288" t="s">
        <v>43</v>
      </c>
      <c r="C2288" t="s">
        <v>42</v>
      </c>
      <c r="D2288" t="s">
        <v>19</v>
      </c>
      <c r="E2288" t="s">
        <v>19</v>
      </c>
      <c r="F2288">
        <v>8</v>
      </c>
      <c r="G2288">
        <v>45</v>
      </c>
      <c r="H2288">
        <v>0</v>
      </c>
      <c r="I2288">
        <v>0</v>
      </c>
      <c r="J2288">
        <v>0</v>
      </c>
      <c r="K2288">
        <v>1</v>
      </c>
      <c r="L2288" t="s">
        <v>20</v>
      </c>
      <c r="M2288" t="s">
        <v>60</v>
      </c>
      <c r="N2288" t="s">
        <v>43</v>
      </c>
      <c r="O2288" t="s">
        <v>22</v>
      </c>
      <c r="P2288" t="s">
        <v>23</v>
      </c>
      <c r="Q2288" t="s">
        <v>41</v>
      </c>
    </row>
    <row r="2289" spans="1:17" x14ac:dyDescent="0.2">
      <c r="A2289" s="2">
        <v>35550</v>
      </c>
      <c r="B2289" t="s">
        <v>72</v>
      </c>
      <c r="C2289" t="s">
        <v>249</v>
      </c>
      <c r="D2289" t="s">
        <v>50</v>
      </c>
      <c r="E2289" t="s">
        <v>50</v>
      </c>
      <c r="F2289">
        <v>5</v>
      </c>
      <c r="G2289">
        <v>83</v>
      </c>
      <c r="H2289">
        <v>0</v>
      </c>
      <c r="I2289">
        <v>0</v>
      </c>
      <c r="J2289">
        <v>4</v>
      </c>
      <c r="K2289">
        <v>0</v>
      </c>
      <c r="L2289" t="s">
        <v>20</v>
      </c>
      <c r="M2289" t="s">
        <v>74</v>
      </c>
      <c r="N2289" t="s">
        <v>72</v>
      </c>
      <c r="O2289" t="s">
        <v>22</v>
      </c>
      <c r="P2289" t="s">
        <v>23</v>
      </c>
      <c r="Q2289" t="s">
        <v>24</v>
      </c>
    </row>
    <row r="2290" spans="1:17" x14ac:dyDescent="0.2">
      <c r="A2290" s="2">
        <v>35550</v>
      </c>
      <c r="B2290" t="s">
        <v>89</v>
      </c>
      <c r="C2290" t="s">
        <v>345</v>
      </c>
      <c r="D2290" t="s">
        <v>50</v>
      </c>
      <c r="E2290" t="s">
        <v>50</v>
      </c>
      <c r="F2290">
        <v>14</v>
      </c>
      <c r="G2290">
        <v>100</v>
      </c>
      <c r="H2290">
        <v>0</v>
      </c>
      <c r="I2290">
        <v>0</v>
      </c>
      <c r="J2290">
        <v>2</v>
      </c>
      <c r="K2290">
        <v>0</v>
      </c>
      <c r="L2290" t="s">
        <v>20</v>
      </c>
      <c r="M2290" t="s">
        <v>91</v>
      </c>
      <c r="N2290" t="s">
        <v>89</v>
      </c>
      <c r="O2290" t="s">
        <v>22</v>
      </c>
      <c r="P2290" t="s">
        <v>23</v>
      </c>
      <c r="Q2290" t="s">
        <v>24</v>
      </c>
    </row>
    <row r="2291" spans="1:17" x14ac:dyDescent="0.2">
      <c r="A2291" s="2">
        <v>35550</v>
      </c>
      <c r="B2291" t="s">
        <v>129</v>
      </c>
      <c r="C2291" t="s">
        <v>168</v>
      </c>
      <c r="D2291" t="s">
        <v>50</v>
      </c>
      <c r="E2291" t="s">
        <v>50</v>
      </c>
      <c r="F2291">
        <v>2</v>
      </c>
      <c r="G2291">
        <v>48</v>
      </c>
      <c r="H2291">
        <v>0</v>
      </c>
      <c r="I2291">
        <v>0</v>
      </c>
      <c r="J2291">
        <v>2</v>
      </c>
      <c r="K2291">
        <v>0</v>
      </c>
      <c r="L2291" t="s">
        <v>20</v>
      </c>
      <c r="M2291" t="s">
        <v>719</v>
      </c>
      <c r="N2291" t="s">
        <v>129</v>
      </c>
      <c r="O2291" t="s">
        <v>22</v>
      </c>
      <c r="P2291" t="s">
        <v>23</v>
      </c>
      <c r="Q2291" t="s">
        <v>24</v>
      </c>
    </row>
    <row r="2292" spans="1:17" x14ac:dyDescent="0.2">
      <c r="A2292" s="2">
        <v>35550</v>
      </c>
      <c r="B2292" t="s">
        <v>153</v>
      </c>
      <c r="C2292" t="s">
        <v>274</v>
      </c>
      <c r="D2292" t="s">
        <v>50</v>
      </c>
      <c r="E2292" t="s">
        <v>50</v>
      </c>
      <c r="F2292">
        <v>29</v>
      </c>
      <c r="G2292">
        <v>28</v>
      </c>
      <c r="H2292">
        <v>0</v>
      </c>
      <c r="I2292">
        <v>0</v>
      </c>
      <c r="J2292">
        <v>0</v>
      </c>
      <c r="K2292">
        <v>1</v>
      </c>
      <c r="L2292" t="s">
        <v>20</v>
      </c>
      <c r="M2292" t="s">
        <v>272</v>
      </c>
      <c r="N2292" t="s">
        <v>153</v>
      </c>
      <c r="O2292" t="s">
        <v>22</v>
      </c>
      <c r="P2292" t="s">
        <v>23</v>
      </c>
      <c r="Q2292" t="s">
        <v>41</v>
      </c>
    </row>
    <row r="2293" spans="1:17" x14ac:dyDescent="0.2">
      <c r="A2293" s="2">
        <v>35550</v>
      </c>
      <c r="B2293" t="s">
        <v>123</v>
      </c>
      <c r="C2293" t="s">
        <v>145</v>
      </c>
      <c r="D2293" t="s">
        <v>50</v>
      </c>
      <c r="E2293" t="s">
        <v>50</v>
      </c>
      <c r="F2293">
        <v>53</v>
      </c>
      <c r="G2293">
        <v>78</v>
      </c>
      <c r="H2293">
        <v>0</v>
      </c>
      <c r="I2293">
        <v>0</v>
      </c>
      <c r="J2293">
        <v>2</v>
      </c>
      <c r="K2293">
        <v>0</v>
      </c>
      <c r="L2293" t="s">
        <v>20</v>
      </c>
      <c r="M2293" t="s">
        <v>179</v>
      </c>
      <c r="N2293" t="s">
        <v>123</v>
      </c>
      <c r="O2293" t="s">
        <v>22</v>
      </c>
      <c r="P2293" t="s">
        <v>23</v>
      </c>
      <c r="Q2293" t="s">
        <v>24</v>
      </c>
    </row>
    <row r="2294" spans="1:17" x14ac:dyDescent="0.2">
      <c r="A2294" s="2">
        <v>35550</v>
      </c>
      <c r="B2294" t="s">
        <v>119</v>
      </c>
      <c r="C2294" t="s">
        <v>90</v>
      </c>
      <c r="D2294" t="s">
        <v>50</v>
      </c>
      <c r="E2294" t="s">
        <v>50</v>
      </c>
      <c r="F2294">
        <v>7</v>
      </c>
      <c r="G2294">
        <v>52</v>
      </c>
      <c r="H2294">
        <v>0</v>
      </c>
      <c r="I2294">
        <v>0</v>
      </c>
      <c r="J2294">
        <v>3</v>
      </c>
      <c r="K2294">
        <v>0</v>
      </c>
      <c r="L2294" t="s">
        <v>20</v>
      </c>
      <c r="M2294" t="s">
        <v>255</v>
      </c>
      <c r="N2294" t="s">
        <v>119</v>
      </c>
      <c r="O2294" t="s">
        <v>22</v>
      </c>
      <c r="P2294" t="s">
        <v>23</v>
      </c>
      <c r="Q2294" t="s">
        <v>24</v>
      </c>
    </row>
    <row r="2295" spans="1:17" x14ac:dyDescent="0.2">
      <c r="A2295" s="2">
        <v>35550</v>
      </c>
      <c r="B2295" t="s">
        <v>101</v>
      </c>
      <c r="C2295" t="s">
        <v>317</v>
      </c>
      <c r="D2295" t="s">
        <v>50</v>
      </c>
      <c r="E2295" t="s">
        <v>50</v>
      </c>
      <c r="F2295">
        <v>89</v>
      </c>
      <c r="G2295">
        <v>95</v>
      </c>
      <c r="H2295">
        <v>0</v>
      </c>
      <c r="I2295">
        <v>0</v>
      </c>
      <c r="J2295">
        <v>2</v>
      </c>
      <c r="K2295">
        <v>0</v>
      </c>
      <c r="L2295" t="s">
        <v>20</v>
      </c>
      <c r="M2295" t="s">
        <v>331</v>
      </c>
      <c r="N2295" t="s">
        <v>101</v>
      </c>
      <c r="O2295" t="s">
        <v>22</v>
      </c>
      <c r="P2295" t="s">
        <v>23</v>
      </c>
      <c r="Q2295" t="s">
        <v>24</v>
      </c>
    </row>
    <row r="2296" spans="1:17" x14ac:dyDescent="0.2">
      <c r="A2296" s="2">
        <v>35550</v>
      </c>
      <c r="B2296" t="s">
        <v>174</v>
      </c>
      <c r="C2296" t="s">
        <v>73</v>
      </c>
      <c r="D2296" t="s">
        <v>50</v>
      </c>
      <c r="E2296" t="s">
        <v>50</v>
      </c>
      <c r="F2296">
        <v>157</v>
      </c>
      <c r="G2296">
        <v>54</v>
      </c>
      <c r="H2296">
        <v>0</v>
      </c>
      <c r="I2296">
        <v>0</v>
      </c>
      <c r="J2296">
        <v>0</v>
      </c>
      <c r="K2296">
        <v>2</v>
      </c>
      <c r="L2296" t="s">
        <v>20</v>
      </c>
      <c r="M2296" t="s">
        <v>385</v>
      </c>
      <c r="N2296" t="s">
        <v>174</v>
      </c>
      <c r="O2296" t="s">
        <v>22</v>
      </c>
      <c r="P2296" t="s">
        <v>23</v>
      </c>
      <c r="Q2296" t="s">
        <v>41</v>
      </c>
    </row>
    <row r="2297" spans="1:17" x14ac:dyDescent="0.2">
      <c r="A2297" s="2">
        <v>35550</v>
      </c>
      <c r="B2297" t="s">
        <v>184</v>
      </c>
      <c r="C2297" t="s">
        <v>48</v>
      </c>
      <c r="D2297" t="s">
        <v>50</v>
      </c>
      <c r="E2297" t="s">
        <v>50</v>
      </c>
      <c r="F2297">
        <v>123</v>
      </c>
      <c r="G2297">
        <v>139</v>
      </c>
      <c r="H2297">
        <v>0</v>
      </c>
      <c r="I2297">
        <v>0</v>
      </c>
      <c r="J2297">
        <v>1</v>
      </c>
      <c r="K2297">
        <v>2</v>
      </c>
      <c r="L2297" t="s">
        <v>20</v>
      </c>
      <c r="M2297" t="s">
        <v>193</v>
      </c>
      <c r="N2297" t="s">
        <v>184</v>
      </c>
      <c r="O2297" t="s">
        <v>22</v>
      </c>
      <c r="P2297" t="s">
        <v>23</v>
      </c>
      <c r="Q2297" t="s">
        <v>41</v>
      </c>
    </row>
    <row r="2298" spans="1:17" x14ac:dyDescent="0.2">
      <c r="A2298" s="2">
        <v>35550</v>
      </c>
      <c r="B2298" t="s">
        <v>49</v>
      </c>
      <c r="C2298" t="s">
        <v>70</v>
      </c>
      <c r="D2298" t="s">
        <v>50</v>
      </c>
      <c r="E2298" t="s">
        <v>50</v>
      </c>
      <c r="F2298">
        <v>18</v>
      </c>
      <c r="G2298">
        <v>69</v>
      </c>
      <c r="H2298">
        <v>0</v>
      </c>
      <c r="I2298">
        <v>0</v>
      </c>
      <c r="J2298">
        <v>1</v>
      </c>
      <c r="K2298">
        <v>1</v>
      </c>
      <c r="L2298" t="s">
        <v>20</v>
      </c>
      <c r="M2298" t="s">
        <v>103</v>
      </c>
      <c r="N2298" t="s">
        <v>49</v>
      </c>
      <c r="O2298" t="s">
        <v>22</v>
      </c>
      <c r="P2298" t="s">
        <v>23</v>
      </c>
      <c r="Q2298" t="s">
        <v>30</v>
      </c>
    </row>
    <row r="2299" spans="1:17" x14ac:dyDescent="0.2">
      <c r="A2299" s="2">
        <v>35550</v>
      </c>
      <c r="B2299" t="s">
        <v>38</v>
      </c>
      <c r="C2299" t="s">
        <v>18</v>
      </c>
      <c r="D2299" t="s">
        <v>19</v>
      </c>
      <c r="E2299" t="s">
        <v>19</v>
      </c>
      <c r="F2299">
        <v>23</v>
      </c>
      <c r="G2299">
        <v>42</v>
      </c>
      <c r="H2299">
        <v>0</v>
      </c>
      <c r="I2299">
        <v>0</v>
      </c>
      <c r="J2299">
        <v>3</v>
      </c>
      <c r="K2299">
        <v>1</v>
      </c>
      <c r="L2299" t="s">
        <v>20</v>
      </c>
      <c r="M2299" t="s">
        <v>40</v>
      </c>
      <c r="N2299" t="s">
        <v>38</v>
      </c>
      <c r="O2299" t="s">
        <v>22</v>
      </c>
      <c r="P2299" t="s">
        <v>23</v>
      </c>
      <c r="Q2299" t="s">
        <v>24</v>
      </c>
    </row>
    <row r="2300" spans="1:17" x14ac:dyDescent="0.2">
      <c r="A2300" s="2">
        <v>35550</v>
      </c>
      <c r="B2300" t="s">
        <v>92</v>
      </c>
      <c r="C2300" t="s">
        <v>98</v>
      </c>
      <c r="D2300" t="s">
        <v>50</v>
      </c>
      <c r="E2300" t="s">
        <v>50</v>
      </c>
      <c r="F2300">
        <v>9</v>
      </c>
      <c r="G2300">
        <v>41</v>
      </c>
      <c r="H2300">
        <v>0</v>
      </c>
      <c r="I2300">
        <v>0</v>
      </c>
      <c r="J2300">
        <v>1</v>
      </c>
      <c r="K2300">
        <v>0</v>
      </c>
      <c r="L2300" t="s">
        <v>20</v>
      </c>
      <c r="M2300" t="s">
        <v>124</v>
      </c>
      <c r="N2300" t="s">
        <v>92</v>
      </c>
      <c r="O2300" t="s">
        <v>22</v>
      </c>
      <c r="P2300" t="s">
        <v>23</v>
      </c>
      <c r="Q2300" t="s">
        <v>24</v>
      </c>
    </row>
    <row r="2301" spans="1:17" x14ac:dyDescent="0.2">
      <c r="A2301" s="2">
        <v>35550</v>
      </c>
      <c r="B2301" t="s">
        <v>95</v>
      </c>
      <c r="C2301" t="s">
        <v>97</v>
      </c>
      <c r="D2301" t="s">
        <v>50</v>
      </c>
      <c r="E2301" t="s">
        <v>50</v>
      </c>
      <c r="F2301">
        <v>11</v>
      </c>
      <c r="G2301">
        <v>131</v>
      </c>
      <c r="H2301">
        <v>0</v>
      </c>
      <c r="I2301">
        <v>0</v>
      </c>
      <c r="J2301">
        <v>3</v>
      </c>
      <c r="K2301">
        <v>0</v>
      </c>
      <c r="L2301" t="s">
        <v>20</v>
      </c>
      <c r="M2301" t="s">
        <v>326</v>
      </c>
      <c r="N2301" t="s">
        <v>95</v>
      </c>
      <c r="O2301" t="s">
        <v>22</v>
      </c>
      <c r="P2301" t="s">
        <v>23</v>
      </c>
      <c r="Q2301" t="s">
        <v>24</v>
      </c>
    </row>
    <row r="2302" spans="1:17" x14ac:dyDescent="0.2">
      <c r="A2302" s="2">
        <v>35550</v>
      </c>
      <c r="B2302" t="s">
        <v>125</v>
      </c>
      <c r="C2302" t="s">
        <v>126</v>
      </c>
      <c r="D2302" t="s">
        <v>50</v>
      </c>
      <c r="E2302" t="s">
        <v>50</v>
      </c>
      <c r="F2302">
        <v>164</v>
      </c>
      <c r="G2302">
        <v>10</v>
      </c>
      <c r="H2302">
        <v>0</v>
      </c>
      <c r="I2302">
        <v>0</v>
      </c>
      <c r="J2302">
        <v>0</v>
      </c>
      <c r="K2302">
        <v>6</v>
      </c>
      <c r="L2302" t="s">
        <v>20</v>
      </c>
      <c r="M2302" t="s">
        <v>468</v>
      </c>
      <c r="N2302" t="s">
        <v>125</v>
      </c>
      <c r="O2302" t="s">
        <v>22</v>
      </c>
      <c r="P2302" t="s">
        <v>23</v>
      </c>
      <c r="Q2302" t="s">
        <v>41</v>
      </c>
    </row>
    <row r="2303" spans="1:17" x14ac:dyDescent="0.2">
      <c r="A2303" s="2">
        <v>35550</v>
      </c>
      <c r="B2303" t="s">
        <v>52</v>
      </c>
      <c r="C2303" t="s">
        <v>104</v>
      </c>
      <c r="D2303" t="s">
        <v>50</v>
      </c>
      <c r="E2303" t="s">
        <v>50</v>
      </c>
      <c r="F2303">
        <v>17</v>
      </c>
      <c r="G2303">
        <v>24</v>
      </c>
      <c r="H2303">
        <v>0</v>
      </c>
      <c r="I2303">
        <v>0</v>
      </c>
      <c r="J2303">
        <v>2</v>
      </c>
      <c r="K2303">
        <v>1</v>
      </c>
      <c r="L2303" t="s">
        <v>20</v>
      </c>
      <c r="M2303" t="s">
        <v>522</v>
      </c>
      <c r="N2303" t="s">
        <v>52</v>
      </c>
      <c r="O2303" t="s">
        <v>22</v>
      </c>
      <c r="P2303" t="s">
        <v>23</v>
      </c>
      <c r="Q2303" t="s">
        <v>24</v>
      </c>
    </row>
    <row r="2304" spans="1:17" x14ac:dyDescent="0.2">
      <c r="A2304" s="2">
        <v>35550</v>
      </c>
      <c r="B2304" t="s">
        <v>53</v>
      </c>
      <c r="C2304" t="s">
        <v>94</v>
      </c>
      <c r="D2304" t="s">
        <v>50</v>
      </c>
      <c r="E2304" t="s">
        <v>50</v>
      </c>
      <c r="F2304">
        <v>51</v>
      </c>
      <c r="G2304">
        <v>72</v>
      </c>
      <c r="H2304">
        <v>0</v>
      </c>
      <c r="I2304">
        <v>0</v>
      </c>
      <c r="J2304">
        <v>1</v>
      </c>
      <c r="K2304">
        <v>0</v>
      </c>
      <c r="L2304" t="s">
        <v>20</v>
      </c>
      <c r="M2304" t="s">
        <v>195</v>
      </c>
      <c r="N2304" t="s">
        <v>53</v>
      </c>
      <c r="O2304" t="s">
        <v>22</v>
      </c>
      <c r="P2304" t="s">
        <v>23</v>
      </c>
      <c r="Q2304" t="s">
        <v>24</v>
      </c>
    </row>
    <row r="2305" spans="1:17" x14ac:dyDescent="0.2">
      <c r="A2305" s="2">
        <v>35550</v>
      </c>
      <c r="B2305" t="s">
        <v>469</v>
      </c>
      <c r="C2305" t="s">
        <v>718</v>
      </c>
      <c r="D2305" t="s">
        <v>115</v>
      </c>
      <c r="E2305" t="s">
        <v>36</v>
      </c>
      <c r="F2305">
        <v>113</v>
      </c>
      <c r="G2305">
        <v>184</v>
      </c>
      <c r="H2305">
        <v>0</v>
      </c>
      <c r="I2305">
        <v>0</v>
      </c>
      <c r="J2305">
        <v>1</v>
      </c>
      <c r="K2305">
        <v>1</v>
      </c>
      <c r="L2305" t="s">
        <v>28</v>
      </c>
      <c r="M2305" t="s">
        <v>470</v>
      </c>
      <c r="N2305" t="s">
        <v>469</v>
      </c>
      <c r="O2305" t="s">
        <v>22</v>
      </c>
      <c r="P2305" t="s">
        <v>23</v>
      </c>
      <c r="Q2305" t="s">
        <v>30</v>
      </c>
    </row>
    <row r="2306" spans="1:17" x14ac:dyDescent="0.2">
      <c r="A2306" s="2">
        <v>35550</v>
      </c>
      <c r="B2306" t="s">
        <v>180</v>
      </c>
      <c r="C2306" t="s">
        <v>147</v>
      </c>
      <c r="D2306" t="s">
        <v>50</v>
      </c>
      <c r="E2306" t="s">
        <v>50</v>
      </c>
      <c r="F2306">
        <v>31</v>
      </c>
      <c r="G2306">
        <v>39</v>
      </c>
      <c r="H2306">
        <v>0</v>
      </c>
      <c r="I2306">
        <v>0</v>
      </c>
      <c r="J2306">
        <v>1</v>
      </c>
      <c r="K2306">
        <v>3</v>
      </c>
      <c r="L2306" t="s">
        <v>20</v>
      </c>
      <c r="M2306" t="s">
        <v>181</v>
      </c>
      <c r="N2306" t="s">
        <v>180</v>
      </c>
      <c r="O2306" t="s">
        <v>22</v>
      </c>
      <c r="P2306" t="s">
        <v>23</v>
      </c>
      <c r="Q2306" t="s">
        <v>41</v>
      </c>
    </row>
    <row r="2307" spans="1:17" x14ac:dyDescent="0.2">
      <c r="A2307" s="2">
        <v>35551</v>
      </c>
      <c r="B2307" t="s">
        <v>282</v>
      </c>
      <c r="C2307" t="s">
        <v>185</v>
      </c>
      <c r="D2307" t="s">
        <v>19</v>
      </c>
      <c r="E2307" t="s">
        <v>27</v>
      </c>
      <c r="F2307">
        <v>44</v>
      </c>
      <c r="G2307">
        <v>37</v>
      </c>
      <c r="H2307">
        <v>0</v>
      </c>
      <c r="I2307">
        <v>0</v>
      </c>
      <c r="J2307">
        <v>1</v>
      </c>
      <c r="K2307">
        <v>1</v>
      </c>
      <c r="L2307" t="s">
        <v>28</v>
      </c>
      <c r="M2307" t="s">
        <v>561</v>
      </c>
      <c r="N2307" t="s">
        <v>282</v>
      </c>
      <c r="O2307" t="s">
        <v>22</v>
      </c>
      <c r="P2307" t="s">
        <v>23</v>
      </c>
      <c r="Q2307" t="s">
        <v>30</v>
      </c>
    </row>
    <row r="2308" spans="1:17" x14ac:dyDescent="0.2">
      <c r="A2308" s="2">
        <v>35554</v>
      </c>
      <c r="B2308" t="s">
        <v>586</v>
      </c>
      <c r="C2308" t="s">
        <v>185</v>
      </c>
      <c r="D2308" t="s">
        <v>27</v>
      </c>
      <c r="E2308" t="s">
        <v>27</v>
      </c>
      <c r="F2308">
        <v>172</v>
      </c>
      <c r="G2308">
        <v>37</v>
      </c>
      <c r="H2308">
        <v>0</v>
      </c>
      <c r="I2308">
        <v>0</v>
      </c>
      <c r="J2308">
        <v>0</v>
      </c>
      <c r="K2308">
        <v>6</v>
      </c>
      <c r="L2308" t="s">
        <v>230</v>
      </c>
      <c r="M2308" t="s">
        <v>594</v>
      </c>
      <c r="N2308" t="s">
        <v>586</v>
      </c>
      <c r="O2308" t="s">
        <v>22</v>
      </c>
      <c r="P2308" t="s">
        <v>23</v>
      </c>
      <c r="Q2308" t="s">
        <v>41</v>
      </c>
    </row>
    <row r="2309" spans="1:17" x14ac:dyDescent="0.2">
      <c r="A2309" s="2">
        <v>35554</v>
      </c>
      <c r="B2309" t="s">
        <v>210</v>
      </c>
      <c r="C2309" t="s">
        <v>131</v>
      </c>
      <c r="D2309" t="s">
        <v>27</v>
      </c>
      <c r="E2309" t="s">
        <v>27</v>
      </c>
      <c r="F2309">
        <v>77</v>
      </c>
      <c r="G2309">
        <v>57</v>
      </c>
      <c r="H2309">
        <v>0</v>
      </c>
      <c r="I2309">
        <v>0</v>
      </c>
      <c r="J2309">
        <v>2</v>
      </c>
      <c r="K2309">
        <v>1</v>
      </c>
      <c r="L2309" t="s">
        <v>20</v>
      </c>
      <c r="M2309" t="s">
        <v>557</v>
      </c>
      <c r="N2309" t="s">
        <v>210</v>
      </c>
      <c r="O2309" t="s">
        <v>22</v>
      </c>
      <c r="P2309" t="s">
        <v>23</v>
      </c>
      <c r="Q2309" t="s">
        <v>24</v>
      </c>
    </row>
    <row r="2310" spans="1:17" x14ac:dyDescent="0.2">
      <c r="A2310" s="2">
        <v>35554</v>
      </c>
      <c r="B2310" t="s">
        <v>602</v>
      </c>
      <c r="C2310" t="s">
        <v>425</v>
      </c>
      <c r="D2310" t="s">
        <v>115</v>
      </c>
      <c r="E2310" t="s">
        <v>115</v>
      </c>
      <c r="F2310">
        <v>167</v>
      </c>
      <c r="G2310">
        <v>106</v>
      </c>
      <c r="H2310">
        <v>0</v>
      </c>
      <c r="I2310">
        <v>0</v>
      </c>
      <c r="J2310">
        <v>4</v>
      </c>
      <c r="K2310">
        <v>0</v>
      </c>
      <c r="L2310" t="s">
        <v>20</v>
      </c>
      <c r="M2310" t="s">
        <v>603</v>
      </c>
      <c r="N2310" t="s">
        <v>602</v>
      </c>
      <c r="O2310" t="s">
        <v>22</v>
      </c>
      <c r="P2310" t="s">
        <v>23</v>
      </c>
      <c r="Q2310" t="s">
        <v>24</v>
      </c>
    </row>
    <row r="2311" spans="1:17" x14ac:dyDescent="0.2">
      <c r="A2311" s="2">
        <v>35554</v>
      </c>
      <c r="B2311" t="s">
        <v>583</v>
      </c>
      <c r="C2311" t="s">
        <v>182</v>
      </c>
      <c r="D2311" t="s">
        <v>115</v>
      </c>
      <c r="E2311" t="s">
        <v>115</v>
      </c>
      <c r="F2311">
        <v>150</v>
      </c>
      <c r="G2311">
        <v>60</v>
      </c>
      <c r="H2311">
        <v>0</v>
      </c>
      <c r="I2311">
        <v>0</v>
      </c>
      <c r="J2311">
        <v>1</v>
      </c>
      <c r="K2311">
        <v>4</v>
      </c>
      <c r="L2311" t="s">
        <v>20</v>
      </c>
      <c r="M2311" t="s">
        <v>584</v>
      </c>
      <c r="N2311" t="s">
        <v>583</v>
      </c>
      <c r="O2311" t="s">
        <v>22</v>
      </c>
      <c r="P2311" t="s">
        <v>23</v>
      </c>
      <c r="Q2311" t="s">
        <v>41</v>
      </c>
    </row>
    <row r="2312" spans="1:17" x14ac:dyDescent="0.2">
      <c r="A2312" s="2">
        <v>35557</v>
      </c>
      <c r="B2312" t="s">
        <v>168</v>
      </c>
      <c r="C2312" t="s">
        <v>286</v>
      </c>
      <c r="D2312" t="s">
        <v>50</v>
      </c>
      <c r="E2312" t="s">
        <v>50</v>
      </c>
      <c r="F2312">
        <v>48</v>
      </c>
      <c r="G2312">
        <v>110</v>
      </c>
      <c r="H2312">
        <v>0</v>
      </c>
      <c r="I2312">
        <v>0</v>
      </c>
      <c r="J2312">
        <v>1</v>
      </c>
      <c r="K2312">
        <v>1</v>
      </c>
      <c r="L2312" t="s">
        <v>20</v>
      </c>
      <c r="M2312" t="s">
        <v>318</v>
      </c>
      <c r="N2312" t="s">
        <v>168</v>
      </c>
      <c r="O2312" t="s">
        <v>22</v>
      </c>
      <c r="P2312" t="s">
        <v>23</v>
      </c>
      <c r="Q2312" t="s">
        <v>30</v>
      </c>
    </row>
    <row r="2313" spans="1:17" x14ac:dyDescent="0.2">
      <c r="A2313" s="2">
        <v>35558</v>
      </c>
      <c r="B2313" t="s">
        <v>136</v>
      </c>
      <c r="C2313" t="s">
        <v>118</v>
      </c>
      <c r="D2313" t="s">
        <v>36</v>
      </c>
      <c r="E2313" t="s">
        <v>36</v>
      </c>
      <c r="F2313">
        <v>43</v>
      </c>
      <c r="G2313">
        <v>64</v>
      </c>
      <c r="H2313">
        <v>0</v>
      </c>
      <c r="I2313">
        <v>0</v>
      </c>
      <c r="J2313">
        <v>4</v>
      </c>
      <c r="K2313">
        <v>1</v>
      </c>
      <c r="L2313" t="s">
        <v>28</v>
      </c>
      <c r="M2313" t="s">
        <v>431</v>
      </c>
      <c r="N2313" t="s">
        <v>136</v>
      </c>
      <c r="O2313" t="s">
        <v>22</v>
      </c>
      <c r="P2313" t="s">
        <v>23</v>
      </c>
      <c r="Q2313" t="s">
        <v>24</v>
      </c>
    </row>
    <row r="2314" spans="1:17" x14ac:dyDescent="0.2">
      <c r="A2314" s="2">
        <v>35558</v>
      </c>
      <c r="B2314" t="s">
        <v>301</v>
      </c>
      <c r="C2314" t="s">
        <v>464</v>
      </c>
      <c r="D2314" t="s">
        <v>115</v>
      </c>
      <c r="E2314" t="s">
        <v>115</v>
      </c>
      <c r="F2314">
        <v>66</v>
      </c>
      <c r="G2314">
        <v>93</v>
      </c>
      <c r="H2314">
        <v>0</v>
      </c>
      <c r="I2314">
        <v>0</v>
      </c>
      <c r="J2314">
        <v>2</v>
      </c>
      <c r="K2314">
        <v>0</v>
      </c>
      <c r="L2314" t="s">
        <v>20</v>
      </c>
      <c r="M2314" t="s">
        <v>302</v>
      </c>
      <c r="N2314" t="s">
        <v>301</v>
      </c>
      <c r="O2314" t="s">
        <v>22</v>
      </c>
      <c r="P2314" t="s">
        <v>23</v>
      </c>
      <c r="Q2314" t="s">
        <v>24</v>
      </c>
    </row>
    <row r="2315" spans="1:17" x14ac:dyDescent="0.2">
      <c r="A2315" s="2">
        <v>35559</v>
      </c>
      <c r="B2315" t="s">
        <v>389</v>
      </c>
      <c r="C2315" t="s">
        <v>449</v>
      </c>
      <c r="D2315" t="s">
        <v>115</v>
      </c>
      <c r="E2315" t="s">
        <v>115</v>
      </c>
      <c r="F2315">
        <v>151</v>
      </c>
      <c r="G2315">
        <v>112</v>
      </c>
      <c r="H2315">
        <v>0</v>
      </c>
      <c r="I2315">
        <v>0</v>
      </c>
      <c r="J2315">
        <v>0</v>
      </c>
      <c r="K2315">
        <v>1</v>
      </c>
      <c r="L2315" t="s">
        <v>20</v>
      </c>
      <c r="M2315" t="s">
        <v>720</v>
      </c>
      <c r="N2315" t="s">
        <v>389</v>
      </c>
      <c r="O2315" t="s">
        <v>22</v>
      </c>
      <c r="P2315" t="s">
        <v>23</v>
      </c>
      <c r="Q2315" t="s">
        <v>41</v>
      </c>
    </row>
    <row r="2316" spans="1:17" x14ac:dyDescent="0.2">
      <c r="A2316" s="2">
        <v>35561</v>
      </c>
      <c r="B2316" t="s">
        <v>131</v>
      </c>
      <c r="C2316" t="s">
        <v>185</v>
      </c>
      <c r="D2316" t="s">
        <v>27</v>
      </c>
      <c r="E2316" t="s">
        <v>27</v>
      </c>
      <c r="F2316">
        <v>57</v>
      </c>
      <c r="G2316">
        <v>37</v>
      </c>
      <c r="H2316">
        <v>0</v>
      </c>
      <c r="I2316">
        <v>0</v>
      </c>
      <c r="J2316">
        <v>3</v>
      </c>
      <c r="K2316">
        <v>1</v>
      </c>
      <c r="L2316" t="s">
        <v>20</v>
      </c>
      <c r="M2316" t="s">
        <v>637</v>
      </c>
      <c r="N2316" t="s">
        <v>131</v>
      </c>
      <c r="O2316" t="s">
        <v>22</v>
      </c>
      <c r="P2316" t="s">
        <v>23</v>
      </c>
      <c r="Q2316" t="s">
        <v>24</v>
      </c>
    </row>
    <row r="2317" spans="1:17" x14ac:dyDescent="0.2">
      <c r="A2317" s="2">
        <v>35561</v>
      </c>
      <c r="B2317" t="s">
        <v>560</v>
      </c>
      <c r="C2317" t="s">
        <v>463</v>
      </c>
      <c r="D2317" t="s">
        <v>50</v>
      </c>
      <c r="E2317" t="s">
        <v>115</v>
      </c>
      <c r="F2317">
        <v>158</v>
      </c>
      <c r="G2317">
        <v>175</v>
      </c>
      <c r="H2317">
        <v>0</v>
      </c>
      <c r="I2317">
        <v>0</v>
      </c>
      <c r="J2317">
        <v>3</v>
      </c>
      <c r="K2317">
        <v>0</v>
      </c>
      <c r="L2317" t="s">
        <v>20</v>
      </c>
      <c r="M2317" t="s">
        <v>626</v>
      </c>
      <c r="N2317" t="s">
        <v>560</v>
      </c>
      <c r="O2317" t="s">
        <v>22</v>
      </c>
      <c r="P2317" t="s">
        <v>23</v>
      </c>
      <c r="Q2317" t="s">
        <v>24</v>
      </c>
    </row>
    <row r="2318" spans="1:17" x14ac:dyDescent="0.2">
      <c r="A2318" s="2">
        <v>35561</v>
      </c>
      <c r="B2318" t="s">
        <v>602</v>
      </c>
      <c r="C2318" t="s">
        <v>182</v>
      </c>
      <c r="D2318" t="s">
        <v>115</v>
      </c>
      <c r="E2318" t="s">
        <v>115</v>
      </c>
      <c r="F2318">
        <v>167</v>
      </c>
      <c r="G2318">
        <v>60</v>
      </c>
      <c r="H2318">
        <v>0</v>
      </c>
      <c r="I2318">
        <v>0</v>
      </c>
      <c r="J2318">
        <v>0</v>
      </c>
      <c r="K2318">
        <v>1</v>
      </c>
      <c r="L2318" t="s">
        <v>20</v>
      </c>
      <c r="M2318" t="s">
        <v>603</v>
      </c>
      <c r="N2318" t="s">
        <v>602</v>
      </c>
      <c r="O2318" t="s">
        <v>22</v>
      </c>
      <c r="P2318" t="s">
        <v>23</v>
      </c>
      <c r="Q2318" t="s">
        <v>41</v>
      </c>
    </row>
    <row r="2319" spans="1:17" x14ac:dyDescent="0.2">
      <c r="A2319" s="2">
        <v>35561</v>
      </c>
      <c r="B2319" t="s">
        <v>583</v>
      </c>
      <c r="C2319" t="s">
        <v>425</v>
      </c>
      <c r="D2319" t="s">
        <v>115</v>
      </c>
      <c r="E2319" t="s">
        <v>115</v>
      </c>
      <c r="F2319">
        <v>150</v>
      </c>
      <c r="G2319">
        <v>106</v>
      </c>
      <c r="H2319">
        <v>0</v>
      </c>
      <c r="I2319">
        <v>0</v>
      </c>
      <c r="J2319">
        <v>2</v>
      </c>
      <c r="K2319">
        <v>1</v>
      </c>
      <c r="L2319" t="s">
        <v>20</v>
      </c>
      <c r="M2319" t="s">
        <v>584</v>
      </c>
      <c r="N2319" t="s">
        <v>583</v>
      </c>
      <c r="O2319" t="s">
        <v>22</v>
      </c>
      <c r="P2319" t="s">
        <v>23</v>
      </c>
      <c r="Q2319" t="s">
        <v>24</v>
      </c>
    </row>
    <row r="2320" spans="1:17" x14ac:dyDescent="0.2">
      <c r="A2320" s="2">
        <v>35566</v>
      </c>
      <c r="B2320" t="s">
        <v>389</v>
      </c>
      <c r="C2320" t="s">
        <v>648</v>
      </c>
      <c r="D2320" t="s">
        <v>115</v>
      </c>
      <c r="E2320" t="s">
        <v>115</v>
      </c>
      <c r="F2320">
        <v>142</v>
      </c>
      <c r="G2320">
        <v>182</v>
      </c>
      <c r="H2320">
        <v>0</v>
      </c>
      <c r="I2320">
        <v>0</v>
      </c>
      <c r="J2320">
        <v>7</v>
      </c>
      <c r="K2320">
        <v>0</v>
      </c>
      <c r="L2320" t="s">
        <v>20</v>
      </c>
      <c r="M2320" t="s">
        <v>720</v>
      </c>
      <c r="N2320" t="s">
        <v>389</v>
      </c>
      <c r="O2320" t="s">
        <v>22</v>
      </c>
      <c r="P2320" t="s">
        <v>23</v>
      </c>
      <c r="Q2320" t="s">
        <v>24</v>
      </c>
    </row>
    <row r="2321" spans="1:17" x14ac:dyDescent="0.2">
      <c r="A2321" s="2">
        <v>35568</v>
      </c>
      <c r="B2321" t="s">
        <v>81</v>
      </c>
      <c r="C2321" t="s">
        <v>101</v>
      </c>
      <c r="D2321" t="s">
        <v>50</v>
      </c>
      <c r="E2321" t="s">
        <v>50</v>
      </c>
      <c r="F2321">
        <v>101</v>
      </c>
      <c r="G2321">
        <v>80</v>
      </c>
      <c r="H2321">
        <v>0</v>
      </c>
      <c r="I2321">
        <v>0</v>
      </c>
      <c r="J2321">
        <v>1</v>
      </c>
      <c r="K2321">
        <v>3</v>
      </c>
      <c r="L2321" t="s">
        <v>20</v>
      </c>
      <c r="M2321" t="s">
        <v>83</v>
      </c>
      <c r="N2321" t="s">
        <v>81</v>
      </c>
      <c r="O2321" t="s">
        <v>22</v>
      </c>
      <c r="P2321" t="s">
        <v>23</v>
      </c>
      <c r="Q2321" t="s">
        <v>41</v>
      </c>
    </row>
    <row r="2322" spans="1:17" x14ac:dyDescent="0.2">
      <c r="A2322" s="2">
        <v>35568</v>
      </c>
      <c r="B2322" t="s">
        <v>185</v>
      </c>
      <c r="C2322" t="s">
        <v>210</v>
      </c>
      <c r="D2322" t="s">
        <v>27</v>
      </c>
      <c r="E2322" t="s">
        <v>27</v>
      </c>
      <c r="F2322">
        <v>38</v>
      </c>
      <c r="G2322">
        <v>71</v>
      </c>
      <c r="H2322">
        <v>0</v>
      </c>
      <c r="I2322">
        <v>0</v>
      </c>
      <c r="J2322">
        <v>1</v>
      </c>
      <c r="K2322">
        <v>0</v>
      </c>
      <c r="L2322" t="s">
        <v>20</v>
      </c>
      <c r="M2322" t="s">
        <v>412</v>
      </c>
      <c r="N2322" t="s">
        <v>185</v>
      </c>
      <c r="O2322" t="s">
        <v>22</v>
      </c>
      <c r="P2322" t="s">
        <v>23</v>
      </c>
      <c r="Q2322" t="s">
        <v>24</v>
      </c>
    </row>
    <row r="2323" spans="1:17" x14ac:dyDescent="0.2">
      <c r="A2323" s="2">
        <v>35571</v>
      </c>
      <c r="B2323" t="s">
        <v>98</v>
      </c>
      <c r="C2323" t="s">
        <v>174</v>
      </c>
      <c r="D2323" t="s">
        <v>50</v>
      </c>
      <c r="E2323" t="s">
        <v>50</v>
      </c>
      <c r="F2323">
        <v>44</v>
      </c>
      <c r="G2323">
        <v>158</v>
      </c>
      <c r="H2323">
        <v>0</v>
      </c>
      <c r="I2323">
        <v>0</v>
      </c>
      <c r="J2323">
        <v>5</v>
      </c>
      <c r="K2323">
        <v>0</v>
      </c>
      <c r="L2323" t="s">
        <v>20</v>
      </c>
      <c r="M2323" t="s">
        <v>99</v>
      </c>
      <c r="N2323" t="s">
        <v>98</v>
      </c>
      <c r="O2323" t="s">
        <v>22</v>
      </c>
      <c r="P2323" t="s">
        <v>23</v>
      </c>
      <c r="Q2323" t="s">
        <v>24</v>
      </c>
    </row>
    <row r="2324" spans="1:17" x14ac:dyDescent="0.2">
      <c r="A2324" s="2">
        <v>35571</v>
      </c>
      <c r="B2324" t="s">
        <v>143</v>
      </c>
      <c r="C2324" t="s">
        <v>133</v>
      </c>
      <c r="D2324" t="s">
        <v>115</v>
      </c>
      <c r="E2324" t="s">
        <v>115</v>
      </c>
      <c r="F2324">
        <v>18</v>
      </c>
      <c r="G2324">
        <v>36</v>
      </c>
      <c r="H2324">
        <v>0</v>
      </c>
      <c r="I2324">
        <v>0</v>
      </c>
      <c r="J2324">
        <v>1</v>
      </c>
      <c r="K2324">
        <v>1</v>
      </c>
      <c r="L2324" t="s">
        <v>28</v>
      </c>
      <c r="M2324" t="s">
        <v>144</v>
      </c>
      <c r="N2324" t="s">
        <v>143</v>
      </c>
      <c r="O2324" t="s">
        <v>22</v>
      </c>
      <c r="P2324" t="s">
        <v>23</v>
      </c>
      <c r="Q2324" t="s">
        <v>30</v>
      </c>
    </row>
    <row r="2325" spans="1:17" x14ac:dyDescent="0.2">
      <c r="A2325" s="2">
        <v>35571</v>
      </c>
      <c r="B2325" t="s">
        <v>114</v>
      </c>
      <c r="C2325" t="s">
        <v>100</v>
      </c>
      <c r="D2325" t="s">
        <v>115</v>
      </c>
      <c r="E2325" t="s">
        <v>50</v>
      </c>
      <c r="F2325">
        <v>64</v>
      </c>
      <c r="G2325">
        <v>63</v>
      </c>
      <c r="H2325">
        <v>0</v>
      </c>
      <c r="I2325">
        <v>0</v>
      </c>
      <c r="J2325">
        <v>0</v>
      </c>
      <c r="K2325">
        <v>0</v>
      </c>
      <c r="L2325" t="s">
        <v>28</v>
      </c>
      <c r="M2325" t="s">
        <v>226</v>
      </c>
      <c r="N2325" t="s">
        <v>114</v>
      </c>
      <c r="O2325" t="s">
        <v>22</v>
      </c>
      <c r="P2325" t="s">
        <v>23</v>
      </c>
      <c r="Q2325" t="s">
        <v>30</v>
      </c>
    </row>
    <row r="2326" spans="1:17" x14ac:dyDescent="0.2">
      <c r="A2326" s="2">
        <v>35572</v>
      </c>
      <c r="B2326" t="s">
        <v>52</v>
      </c>
      <c r="C2326" t="s">
        <v>90</v>
      </c>
      <c r="D2326" t="s">
        <v>50</v>
      </c>
      <c r="E2326" t="s">
        <v>50</v>
      </c>
      <c r="F2326">
        <v>20</v>
      </c>
      <c r="G2326">
        <v>57</v>
      </c>
      <c r="H2326">
        <v>0</v>
      </c>
      <c r="I2326">
        <v>0</v>
      </c>
      <c r="J2326">
        <v>2</v>
      </c>
      <c r="K2326">
        <v>2</v>
      </c>
      <c r="L2326" t="s">
        <v>28</v>
      </c>
      <c r="M2326" t="s">
        <v>68</v>
      </c>
      <c r="N2326" t="s">
        <v>52</v>
      </c>
      <c r="O2326" t="s">
        <v>22</v>
      </c>
      <c r="P2326" t="s">
        <v>23</v>
      </c>
      <c r="Q2326" t="s">
        <v>30</v>
      </c>
    </row>
    <row r="2327" spans="1:17" x14ac:dyDescent="0.2">
      <c r="A2327" s="2">
        <v>35573</v>
      </c>
      <c r="B2327" t="s">
        <v>463</v>
      </c>
      <c r="C2327" t="s">
        <v>164</v>
      </c>
      <c r="D2327" t="s">
        <v>115</v>
      </c>
      <c r="E2327" t="s">
        <v>115</v>
      </c>
      <c r="F2327">
        <v>176</v>
      </c>
      <c r="G2327">
        <v>75</v>
      </c>
      <c r="H2327">
        <v>0</v>
      </c>
      <c r="I2327">
        <v>0</v>
      </c>
      <c r="J2327">
        <v>2</v>
      </c>
      <c r="K2327">
        <v>6</v>
      </c>
      <c r="L2327" t="s">
        <v>20</v>
      </c>
      <c r="M2327" t="s">
        <v>721</v>
      </c>
      <c r="N2327" t="s">
        <v>463</v>
      </c>
      <c r="O2327" t="s">
        <v>22</v>
      </c>
      <c r="P2327" t="s">
        <v>23</v>
      </c>
      <c r="Q2327" t="s">
        <v>41</v>
      </c>
    </row>
    <row r="2328" spans="1:17" x14ac:dyDescent="0.2">
      <c r="A2328" s="2">
        <v>35574</v>
      </c>
      <c r="B2328" t="s">
        <v>89</v>
      </c>
      <c r="C2328" t="s">
        <v>149</v>
      </c>
      <c r="D2328" t="s">
        <v>50</v>
      </c>
      <c r="E2328" t="s">
        <v>36</v>
      </c>
      <c r="F2328">
        <v>13</v>
      </c>
      <c r="G2328">
        <v>25</v>
      </c>
      <c r="H2328">
        <v>0</v>
      </c>
      <c r="I2328">
        <v>0</v>
      </c>
      <c r="J2328">
        <v>2</v>
      </c>
      <c r="K2328">
        <v>1</v>
      </c>
      <c r="L2328" t="s">
        <v>28</v>
      </c>
      <c r="M2328" t="s">
        <v>624</v>
      </c>
      <c r="N2328" t="s">
        <v>89</v>
      </c>
      <c r="O2328" t="s">
        <v>22</v>
      </c>
      <c r="P2328" t="s">
        <v>23</v>
      </c>
      <c r="Q2328" t="s">
        <v>24</v>
      </c>
    </row>
    <row r="2329" spans="1:17" x14ac:dyDescent="0.2">
      <c r="A2329" s="2">
        <v>35574</v>
      </c>
      <c r="B2329" t="s">
        <v>443</v>
      </c>
      <c r="C2329" t="s">
        <v>464</v>
      </c>
      <c r="D2329" t="s">
        <v>115</v>
      </c>
      <c r="E2329" t="s">
        <v>115</v>
      </c>
      <c r="F2329">
        <v>99</v>
      </c>
      <c r="G2329">
        <v>94</v>
      </c>
      <c r="H2329">
        <v>0</v>
      </c>
      <c r="I2329">
        <v>0</v>
      </c>
      <c r="J2329">
        <v>1</v>
      </c>
      <c r="K2329">
        <v>2</v>
      </c>
      <c r="L2329" t="s">
        <v>20</v>
      </c>
      <c r="M2329" t="s">
        <v>443</v>
      </c>
      <c r="N2329" t="s">
        <v>443</v>
      </c>
      <c r="O2329" t="s">
        <v>22</v>
      </c>
      <c r="P2329" t="s">
        <v>23</v>
      </c>
      <c r="Q2329" t="s">
        <v>41</v>
      </c>
    </row>
    <row r="2330" spans="1:17" x14ac:dyDescent="0.2">
      <c r="A2330" s="2">
        <v>35575</v>
      </c>
      <c r="B2330" t="s">
        <v>583</v>
      </c>
      <c r="C2330" t="s">
        <v>602</v>
      </c>
      <c r="D2330" t="s">
        <v>115</v>
      </c>
      <c r="E2330" t="s">
        <v>115</v>
      </c>
      <c r="F2330">
        <v>148</v>
      </c>
      <c r="G2330">
        <v>152</v>
      </c>
      <c r="H2330">
        <v>0</v>
      </c>
      <c r="I2330">
        <v>0</v>
      </c>
      <c r="J2330">
        <v>1</v>
      </c>
      <c r="K2330">
        <v>2</v>
      </c>
      <c r="L2330" t="s">
        <v>20</v>
      </c>
      <c r="M2330" t="s">
        <v>584</v>
      </c>
      <c r="N2330" t="s">
        <v>583</v>
      </c>
      <c r="O2330" t="s">
        <v>22</v>
      </c>
      <c r="P2330" t="s">
        <v>23</v>
      </c>
      <c r="Q2330" t="s">
        <v>41</v>
      </c>
    </row>
    <row r="2331" spans="1:17" x14ac:dyDescent="0.2">
      <c r="A2331" s="2">
        <v>35575</v>
      </c>
      <c r="B2331" t="s">
        <v>449</v>
      </c>
      <c r="C2331" t="s">
        <v>648</v>
      </c>
      <c r="D2331" t="s">
        <v>115</v>
      </c>
      <c r="E2331" t="s">
        <v>115</v>
      </c>
      <c r="F2331">
        <v>104</v>
      </c>
      <c r="G2331">
        <v>182</v>
      </c>
      <c r="H2331">
        <v>0</v>
      </c>
      <c r="I2331">
        <v>0</v>
      </c>
      <c r="J2331">
        <v>6</v>
      </c>
      <c r="K2331">
        <v>0</v>
      </c>
      <c r="L2331" t="s">
        <v>20</v>
      </c>
      <c r="M2331" t="s">
        <v>530</v>
      </c>
      <c r="N2331" t="s">
        <v>449</v>
      </c>
      <c r="O2331" t="s">
        <v>22</v>
      </c>
      <c r="P2331" t="s">
        <v>23</v>
      </c>
      <c r="Q2331" t="s">
        <v>24</v>
      </c>
    </row>
    <row r="2332" spans="1:17" x14ac:dyDescent="0.2">
      <c r="A2332" s="2">
        <v>35575</v>
      </c>
      <c r="B2332" t="s">
        <v>425</v>
      </c>
      <c r="C2332" t="s">
        <v>182</v>
      </c>
      <c r="D2332" t="s">
        <v>115</v>
      </c>
      <c r="E2332" t="s">
        <v>115</v>
      </c>
      <c r="F2332">
        <v>108</v>
      </c>
      <c r="G2332">
        <v>60</v>
      </c>
      <c r="H2332">
        <v>0</v>
      </c>
      <c r="I2332">
        <v>0</v>
      </c>
      <c r="J2332">
        <v>1</v>
      </c>
      <c r="K2332">
        <v>3</v>
      </c>
      <c r="L2332" t="s">
        <v>20</v>
      </c>
      <c r="M2332" t="s">
        <v>426</v>
      </c>
      <c r="N2332" t="s">
        <v>425</v>
      </c>
      <c r="O2332" t="s">
        <v>22</v>
      </c>
      <c r="P2332" t="s">
        <v>23</v>
      </c>
      <c r="Q2332" t="s">
        <v>41</v>
      </c>
    </row>
    <row r="2333" spans="1:17" x14ac:dyDescent="0.2">
      <c r="A2333" s="2">
        <v>35577</v>
      </c>
      <c r="B2333" t="s">
        <v>301</v>
      </c>
      <c r="C2333" t="s">
        <v>138</v>
      </c>
      <c r="D2333" t="s">
        <v>115</v>
      </c>
      <c r="E2333" t="s">
        <v>36</v>
      </c>
      <c r="F2333">
        <v>62</v>
      </c>
      <c r="G2333">
        <v>23</v>
      </c>
      <c r="H2333">
        <v>0</v>
      </c>
      <c r="I2333">
        <v>0</v>
      </c>
      <c r="J2333">
        <v>2</v>
      </c>
      <c r="K2333">
        <v>1</v>
      </c>
      <c r="L2333" t="s">
        <v>28</v>
      </c>
      <c r="M2333" t="s">
        <v>302</v>
      </c>
      <c r="N2333" t="s">
        <v>301</v>
      </c>
      <c r="O2333" t="s">
        <v>22</v>
      </c>
      <c r="P2333" t="s">
        <v>23</v>
      </c>
      <c r="Q2333" t="s">
        <v>24</v>
      </c>
    </row>
    <row r="2334" spans="1:17" x14ac:dyDescent="0.2">
      <c r="A2334" s="2">
        <v>35577</v>
      </c>
      <c r="B2334" t="s">
        <v>104</v>
      </c>
      <c r="C2334" t="s">
        <v>161</v>
      </c>
      <c r="D2334" t="s">
        <v>50</v>
      </c>
      <c r="E2334" t="s">
        <v>50</v>
      </c>
      <c r="F2334">
        <v>29</v>
      </c>
      <c r="G2334">
        <v>83</v>
      </c>
      <c r="H2334">
        <v>0</v>
      </c>
      <c r="I2334">
        <v>0</v>
      </c>
      <c r="J2334">
        <v>0</v>
      </c>
      <c r="K2334">
        <v>1</v>
      </c>
      <c r="L2334" t="s">
        <v>28</v>
      </c>
      <c r="M2334" t="s">
        <v>708</v>
      </c>
      <c r="N2334" t="s">
        <v>104</v>
      </c>
      <c r="O2334" t="s">
        <v>22</v>
      </c>
      <c r="P2334" t="s">
        <v>23</v>
      </c>
      <c r="Q2334" t="s">
        <v>41</v>
      </c>
    </row>
    <row r="2335" spans="1:17" x14ac:dyDescent="0.2">
      <c r="A2335" s="2">
        <v>35578</v>
      </c>
      <c r="B2335" t="s">
        <v>210</v>
      </c>
      <c r="C2335" t="s">
        <v>31</v>
      </c>
      <c r="D2335" t="s">
        <v>27</v>
      </c>
      <c r="E2335" t="s">
        <v>19</v>
      </c>
      <c r="F2335">
        <v>71</v>
      </c>
      <c r="G2335">
        <v>40</v>
      </c>
      <c r="H2335">
        <v>0</v>
      </c>
      <c r="I2335">
        <v>0</v>
      </c>
      <c r="J2335">
        <v>0</v>
      </c>
      <c r="K2335">
        <v>2</v>
      </c>
      <c r="L2335" t="s">
        <v>28</v>
      </c>
      <c r="M2335" t="s">
        <v>557</v>
      </c>
      <c r="N2335" t="s">
        <v>210</v>
      </c>
      <c r="O2335" t="s">
        <v>22</v>
      </c>
      <c r="P2335" t="s">
        <v>23</v>
      </c>
      <c r="Q2335" t="s">
        <v>41</v>
      </c>
    </row>
    <row r="2336" spans="1:17" x14ac:dyDescent="0.2">
      <c r="A2336" s="2">
        <v>35578</v>
      </c>
      <c r="B2336" t="s">
        <v>133</v>
      </c>
      <c r="C2336" t="s">
        <v>254</v>
      </c>
      <c r="D2336" t="s">
        <v>115</v>
      </c>
      <c r="E2336" t="s">
        <v>115</v>
      </c>
      <c r="F2336">
        <v>36</v>
      </c>
      <c r="G2336">
        <v>126</v>
      </c>
      <c r="H2336">
        <v>0</v>
      </c>
      <c r="I2336">
        <v>0</v>
      </c>
      <c r="J2336">
        <v>4</v>
      </c>
      <c r="K2336">
        <v>0</v>
      </c>
      <c r="L2336" t="s">
        <v>20</v>
      </c>
      <c r="M2336" t="s">
        <v>722</v>
      </c>
      <c r="N2336" t="s">
        <v>133</v>
      </c>
      <c r="O2336" t="s">
        <v>22</v>
      </c>
      <c r="P2336" t="s">
        <v>23</v>
      </c>
      <c r="Q2336" t="s">
        <v>24</v>
      </c>
    </row>
    <row r="2337" spans="1:17" x14ac:dyDescent="0.2">
      <c r="A2337" s="2">
        <v>35580</v>
      </c>
      <c r="B2337" t="s">
        <v>49</v>
      </c>
      <c r="C2337" t="s">
        <v>25</v>
      </c>
      <c r="D2337" t="s">
        <v>50</v>
      </c>
      <c r="E2337" t="s">
        <v>19</v>
      </c>
      <c r="F2337">
        <v>15</v>
      </c>
      <c r="G2337">
        <v>1</v>
      </c>
      <c r="H2337">
        <v>0</v>
      </c>
      <c r="I2337">
        <v>0</v>
      </c>
      <c r="J2337">
        <v>4</v>
      </c>
      <c r="K2337">
        <v>2</v>
      </c>
      <c r="L2337" t="s">
        <v>28</v>
      </c>
      <c r="M2337" t="s">
        <v>103</v>
      </c>
      <c r="N2337" t="s">
        <v>49</v>
      </c>
      <c r="O2337" t="s">
        <v>22</v>
      </c>
      <c r="P2337" t="s">
        <v>23</v>
      </c>
      <c r="Q2337" t="s">
        <v>24</v>
      </c>
    </row>
    <row r="2338" spans="1:17" x14ac:dyDescent="0.2">
      <c r="A2338" s="2">
        <v>35581</v>
      </c>
      <c r="B2338" t="s">
        <v>224</v>
      </c>
      <c r="C2338" t="s">
        <v>111</v>
      </c>
      <c r="D2338" t="s">
        <v>36</v>
      </c>
      <c r="E2338" t="s">
        <v>36</v>
      </c>
      <c r="F2338">
        <v>106</v>
      </c>
      <c r="G2338">
        <v>69</v>
      </c>
      <c r="H2338">
        <v>0</v>
      </c>
      <c r="I2338">
        <v>0</v>
      </c>
      <c r="J2338">
        <v>2</v>
      </c>
      <c r="K2338">
        <v>0</v>
      </c>
      <c r="L2338" t="s">
        <v>28</v>
      </c>
      <c r="M2338" t="s">
        <v>723</v>
      </c>
      <c r="N2338" t="s">
        <v>224</v>
      </c>
      <c r="O2338" t="s">
        <v>22</v>
      </c>
      <c r="P2338" t="s">
        <v>23</v>
      </c>
      <c r="Q2338" t="s">
        <v>24</v>
      </c>
    </row>
    <row r="2339" spans="1:17" x14ac:dyDescent="0.2">
      <c r="A2339" s="2">
        <v>35581</v>
      </c>
      <c r="B2339" t="s">
        <v>110</v>
      </c>
      <c r="C2339" t="s">
        <v>374</v>
      </c>
      <c r="D2339" t="s">
        <v>36</v>
      </c>
      <c r="E2339" t="s">
        <v>36</v>
      </c>
      <c r="F2339">
        <v>19</v>
      </c>
      <c r="G2339">
        <v>117</v>
      </c>
      <c r="H2339">
        <v>0</v>
      </c>
      <c r="I2339">
        <v>0</v>
      </c>
      <c r="J2339">
        <v>4</v>
      </c>
      <c r="K2339">
        <v>0</v>
      </c>
      <c r="L2339" t="s">
        <v>62</v>
      </c>
      <c r="M2339" t="s">
        <v>142</v>
      </c>
      <c r="N2339" t="s">
        <v>110</v>
      </c>
      <c r="O2339" t="s">
        <v>22</v>
      </c>
      <c r="P2339" t="s">
        <v>23</v>
      </c>
      <c r="Q2339" t="s">
        <v>24</v>
      </c>
    </row>
    <row r="2340" spans="1:17" x14ac:dyDescent="0.2">
      <c r="A2340" s="2">
        <v>35581</v>
      </c>
      <c r="B2340" t="s">
        <v>655</v>
      </c>
      <c r="C2340" t="s">
        <v>442</v>
      </c>
      <c r="D2340" t="s">
        <v>57</v>
      </c>
      <c r="E2340" t="s">
        <v>57</v>
      </c>
      <c r="F2340">
        <v>171</v>
      </c>
      <c r="G2340">
        <v>133</v>
      </c>
      <c r="H2340">
        <v>0</v>
      </c>
      <c r="I2340">
        <v>0</v>
      </c>
      <c r="J2340">
        <v>1</v>
      </c>
      <c r="K2340">
        <v>0</v>
      </c>
      <c r="L2340" t="s">
        <v>20</v>
      </c>
      <c r="M2340" t="s">
        <v>724</v>
      </c>
      <c r="N2340" t="s">
        <v>655</v>
      </c>
      <c r="O2340" t="s">
        <v>22</v>
      </c>
      <c r="P2340" t="s">
        <v>23</v>
      </c>
      <c r="Q2340" t="s">
        <v>24</v>
      </c>
    </row>
    <row r="2341" spans="1:17" x14ac:dyDescent="0.2">
      <c r="A2341" s="2">
        <v>35581</v>
      </c>
      <c r="B2341" t="s">
        <v>90</v>
      </c>
      <c r="C2341" t="s">
        <v>89</v>
      </c>
      <c r="D2341" t="s">
        <v>50</v>
      </c>
      <c r="E2341" t="s">
        <v>50</v>
      </c>
      <c r="F2341">
        <v>57</v>
      </c>
      <c r="G2341">
        <v>13</v>
      </c>
      <c r="H2341">
        <v>0</v>
      </c>
      <c r="I2341">
        <v>0</v>
      </c>
      <c r="J2341">
        <v>0</v>
      </c>
      <c r="K2341">
        <v>2</v>
      </c>
      <c r="L2341" t="s">
        <v>20</v>
      </c>
      <c r="M2341" t="s">
        <v>713</v>
      </c>
      <c r="N2341" t="s">
        <v>90</v>
      </c>
      <c r="O2341" t="s">
        <v>22</v>
      </c>
      <c r="P2341" t="s">
        <v>23</v>
      </c>
      <c r="Q2341" t="s">
        <v>41</v>
      </c>
    </row>
    <row r="2342" spans="1:17" x14ac:dyDescent="0.2">
      <c r="A2342" s="2">
        <v>35581</v>
      </c>
      <c r="B2342" t="s">
        <v>211</v>
      </c>
      <c r="C2342" t="s">
        <v>352</v>
      </c>
      <c r="D2342" t="s">
        <v>36</v>
      </c>
      <c r="E2342" t="s">
        <v>36</v>
      </c>
      <c r="F2342">
        <v>98</v>
      </c>
      <c r="G2342">
        <v>96</v>
      </c>
      <c r="H2342">
        <v>0</v>
      </c>
      <c r="I2342">
        <v>0</v>
      </c>
      <c r="J2342">
        <v>0</v>
      </c>
      <c r="K2342">
        <v>0</v>
      </c>
      <c r="L2342" t="s">
        <v>716</v>
      </c>
      <c r="M2342" t="s">
        <v>725</v>
      </c>
      <c r="N2342" t="s">
        <v>211</v>
      </c>
      <c r="O2342" t="s">
        <v>22</v>
      </c>
      <c r="P2342" t="s">
        <v>23</v>
      </c>
      <c r="Q2342" t="s">
        <v>30</v>
      </c>
    </row>
    <row r="2343" spans="1:17" x14ac:dyDescent="0.2">
      <c r="A2343" s="2">
        <v>35581</v>
      </c>
      <c r="B2343" t="s">
        <v>128</v>
      </c>
      <c r="C2343" t="s">
        <v>150</v>
      </c>
      <c r="D2343" t="s">
        <v>36</v>
      </c>
      <c r="E2343" t="s">
        <v>36</v>
      </c>
      <c r="F2343">
        <v>24</v>
      </c>
      <c r="G2343">
        <v>59</v>
      </c>
      <c r="H2343">
        <v>0</v>
      </c>
      <c r="I2343">
        <v>0</v>
      </c>
      <c r="J2343">
        <v>0</v>
      </c>
      <c r="K2343">
        <v>1</v>
      </c>
      <c r="L2343" t="s">
        <v>28</v>
      </c>
      <c r="M2343" t="s">
        <v>130</v>
      </c>
      <c r="N2343" t="s">
        <v>128</v>
      </c>
      <c r="O2343" t="s">
        <v>22</v>
      </c>
      <c r="P2343" t="s">
        <v>23</v>
      </c>
      <c r="Q2343" t="s">
        <v>41</v>
      </c>
    </row>
    <row r="2344" spans="1:17" x14ac:dyDescent="0.2">
      <c r="A2344" s="2">
        <v>35582</v>
      </c>
      <c r="B2344" t="s">
        <v>56</v>
      </c>
      <c r="C2344" t="s">
        <v>131</v>
      </c>
      <c r="D2344" t="s">
        <v>27</v>
      </c>
      <c r="E2344" t="s">
        <v>27</v>
      </c>
      <c r="F2344">
        <v>52</v>
      </c>
      <c r="G2344">
        <v>53</v>
      </c>
      <c r="H2344">
        <v>0</v>
      </c>
      <c r="I2344">
        <v>0</v>
      </c>
      <c r="J2344">
        <v>1</v>
      </c>
      <c r="K2344">
        <v>0</v>
      </c>
      <c r="L2344" t="s">
        <v>20</v>
      </c>
      <c r="M2344" t="s">
        <v>336</v>
      </c>
      <c r="N2344" t="s">
        <v>56</v>
      </c>
      <c r="O2344" t="s">
        <v>22</v>
      </c>
      <c r="P2344" t="s">
        <v>23</v>
      </c>
      <c r="Q2344" t="s">
        <v>24</v>
      </c>
    </row>
    <row r="2345" spans="1:17" x14ac:dyDescent="0.2">
      <c r="A2345" s="2">
        <v>35582</v>
      </c>
      <c r="B2345" t="s">
        <v>182</v>
      </c>
      <c r="C2345" t="s">
        <v>583</v>
      </c>
      <c r="D2345" t="s">
        <v>115</v>
      </c>
      <c r="E2345" t="s">
        <v>115</v>
      </c>
      <c r="F2345">
        <v>60</v>
      </c>
      <c r="G2345">
        <v>148</v>
      </c>
      <c r="H2345">
        <v>0</v>
      </c>
      <c r="I2345">
        <v>0</v>
      </c>
      <c r="J2345">
        <v>1</v>
      </c>
      <c r="K2345">
        <v>0</v>
      </c>
      <c r="L2345" t="s">
        <v>20</v>
      </c>
      <c r="M2345" t="s">
        <v>536</v>
      </c>
      <c r="N2345" t="s">
        <v>182</v>
      </c>
      <c r="O2345" t="s">
        <v>22</v>
      </c>
      <c r="P2345" t="s">
        <v>23</v>
      </c>
      <c r="Q2345" t="s">
        <v>24</v>
      </c>
    </row>
    <row r="2346" spans="1:17" x14ac:dyDescent="0.2">
      <c r="A2346" s="2">
        <v>35582</v>
      </c>
      <c r="B2346" t="s">
        <v>363</v>
      </c>
      <c r="C2346" t="s">
        <v>449</v>
      </c>
      <c r="D2346" t="s">
        <v>115</v>
      </c>
      <c r="E2346" t="s">
        <v>115</v>
      </c>
      <c r="F2346">
        <v>109</v>
      </c>
      <c r="G2346">
        <v>104</v>
      </c>
      <c r="H2346">
        <v>0</v>
      </c>
      <c r="I2346">
        <v>0</v>
      </c>
      <c r="J2346">
        <v>1</v>
      </c>
      <c r="K2346">
        <v>1</v>
      </c>
      <c r="L2346" t="s">
        <v>20</v>
      </c>
      <c r="M2346" t="s">
        <v>513</v>
      </c>
      <c r="N2346" t="s">
        <v>363</v>
      </c>
      <c r="O2346" t="s">
        <v>22</v>
      </c>
      <c r="P2346" t="s">
        <v>23</v>
      </c>
      <c r="Q2346" t="s">
        <v>30</v>
      </c>
    </row>
    <row r="2347" spans="1:17" x14ac:dyDescent="0.2">
      <c r="A2347" s="2">
        <v>35582</v>
      </c>
      <c r="B2347" t="s">
        <v>133</v>
      </c>
      <c r="C2347" t="s">
        <v>114</v>
      </c>
      <c r="D2347" t="s">
        <v>115</v>
      </c>
      <c r="E2347" t="s">
        <v>115</v>
      </c>
      <c r="F2347">
        <v>36</v>
      </c>
      <c r="G2347">
        <v>64</v>
      </c>
      <c r="H2347">
        <v>0</v>
      </c>
      <c r="I2347">
        <v>0</v>
      </c>
      <c r="J2347">
        <v>0</v>
      </c>
      <c r="K2347">
        <v>0</v>
      </c>
      <c r="L2347" t="s">
        <v>20</v>
      </c>
      <c r="M2347" t="s">
        <v>134</v>
      </c>
      <c r="N2347" t="s">
        <v>133</v>
      </c>
      <c r="O2347" t="s">
        <v>22</v>
      </c>
      <c r="P2347" t="s">
        <v>23</v>
      </c>
      <c r="Q2347" t="s">
        <v>30</v>
      </c>
    </row>
    <row r="2348" spans="1:17" x14ac:dyDescent="0.2">
      <c r="A2348" s="2">
        <v>35582</v>
      </c>
      <c r="B2348" t="s">
        <v>184</v>
      </c>
      <c r="C2348" t="s">
        <v>104</v>
      </c>
      <c r="D2348" t="s">
        <v>50</v>
      </c>
      <c r="E2348" t="s">
        <v>50</v>
      </c>
      <c r="F2348">
        <v>123</v>
      </c>
      <c r="G2348">
        <v>29</v>
      </c>
      <c r="H2348">
        <v>0</v>
      </c>
      <c r="I2348">
        <v>0</v>
      </c>
      <c r="J2348">
        <v>2</v>
      </c>
      <c r="K2348">
        <v>3</v>
      </c>
      <c r="L2348" t="s">
        <v>28</v>
      </c>
      <c r="M2348" t="s">
        <v>193</v>
      </c>
      <c r="N2348" t="s">
        <v>184</v>
      </c>
      <c r="O2348" t="s">
        <v>22</v>
      </c>
      <c r="P2348" t="s">
        <v>23</v>
      </c>
      <c r="Q2348" t="s">
        <v>41</v>
      </c>
    </row>
    <row r="2349" spans="1:17" x14ac:dyDescent="0.2">
      <c r="A2349" s="2">
        <v>35582</v>
      </c>
      <c r="B2349" t="s">
        <v>425</v>
      </c>
      <c r="C2349" t="s">
        <v>602</v>
      </c>
      <c r="D2349" t="s">
        <v>115</v>
      </c>
      <c r="E2349" t="s">
        <v>115</v>
      </c>
      <c r="F2349">
        <v>108</v>
      </c>
      <c r="G2349">
        <v>152</v>
      </c>
      <c r="H2349">
        <v>0</v>
      </c>
      <c r="I2349">
        <v>0</v>
      </c>
      <c r="J2349">
        <v>0</v>
      </c>
      <c r="K2349">
        <v>4</v>
      </c>
      <c r="L2349" t="s">
        <v>20</v>
      </c>
      <c r="M2349" t="s">
        <v>426</v>
      </c>
      <c r="N2349" t="s">
        <v>425</v>
      </c>
      <c r="O2349" t="s">
        <v>22</v>
      </c>
      <c r="P2349" t="s">
        <v>23</v>
      </c>
      <c r="Q2349" t="s">
        <v>41</v>
      </c>
    </row>
    <row r="2350" spans="1:17" x14ac:dyDescent="0.2">
      <c r="A2350" s="2">
        <v>35582</v>
      </c>
      <c r="B2350" t="s">
        <v>138</v>
      </c>
      <c r="C2350" t="s">
        <v>120</v>
      </c>
      <c r="D2350" t="s">
        <v>36</v>
      </c>
      <c r="E2350" t="s">
        <v>36</v>
      </c>
      <c r="F2350">
        <v>23</v>
      </c>
      <c r="G2350">
        <v>41</v>
      </c>
      <c r="H2350">
        <v>0</v>
      </c>
      <c r="I2350">
        <v>0</v>
      </c>
      <c r="J2350">
        <v>3</v>
      </c>
      <c r="K2350">
        <v>0</v>
      </c>
      <c r="L2350" t="s">
        <v>28</v>
      </c>
      <c r="M2350" t="s">
        <v>139</v>
      </c>
      <c r="N2350" t="s">
        <v>138</v>
      </c>
      <c r="O2350" t="s">
        <v>22</v>
      </c>
      <c r="P2350" t="s">
        <v>23</v>
      </c>
      <c r="Q2350" t="s">
        <v>24</v>
      </c>
    </row>
    <row r="2351" spans="1:17" x14ac:dyDescent="0.2">
      <c r="A2351" s="2">
        <v>35583</v>
      </c>
      <c r="B2351" t="s">
        <v>629</v>
      </c>
      <c r="C2351" t="s">
        <v>167</v>
      </c>
      <c r="D2351" t="s">
        <v>36</v>
      </c>
      <c r="E2351" t="s">
        <v>115</v>
      </c>
      <c r="F2351">
        <v>179</v>
      </c>
      <c r="G2351">
        <v>73</v>
      </c>
      <c r="H2351">
        <v>0</v>
      </c>
      <c r="I2351">
        <v>0</v>
      </c>
      <c r="J2351">
        <v>0</v>
      </c>
      <c r="K2351">
        <v>17</v>
      </c>
      <c r="L2351" t="s">
        <v>20</v>
      </c>
      <c r="M2351" t="s">
        <v>470</v>
      </c>
      <c r="N2351" t="s">
        <v>469</v>
      </c>
      <c r="O2351" t="s">
        <v>122</v>
      </c>
      <c r="P2351" t="s">
        <v>23</v>
      </c>
      <c r="Q2351" t="s">
        <v>41</v>
      </c>
    </row>
    <row r="2352" spans="1:17" x14ac:dyDescent="0.2">
      <c r="A2352" s="2">
        <v>35584</v>
      </c>
      <c r="B2352" t="s">
        <v>67</v>
      </c>
      <c r="C2352" t="s">
        <v>25</v>
      </c>
      <c r="D2352" t="s">
        <v>50</v>
      </c>
      <c r="E2352" t="s">
        <v>19</v>
      </c>
      <c r="F2352">
        <v>4</v>
      </c>
      <c r="G2352">
        <v>1</v>
      </c>
      <c r="H2352">
        <v>0</v>
      </c>
      <c r="I2352">
        <v>0</v>
      </c>
      <c r="J2352">
        <v>1</v>
      </c>
      <c r="K2352">
        <v>1</v>
      </c>
      <c r="L2352" t="s">
        <v>726</v>
      </c>
      <c r="M2352" t="s">
        <v>269</v>
      </c>
      <c r="N2352" t="s">
        <v>67</v>
      </c>
      <c r="O2352" t="s">
        <v>22</v>
      </c>
      <c r="P2352" t="s">
        <v>23</v>
      </c>
      <c r="Q2352" t="s">
        <v>30</v>
      </c>
    </row>
    <row r="2353" spans="1:17" x14ac:dyDescent="0.2">
      <c r="A2353" s="2">
        <v>35585</v>
      </c>
      <c r="B2353" t="s">
        <v>89</v>
      </c>
      <c r="C2353" t="s">
        <v>119</v>
      </c>
      <c r="D2353" t="s">
        <v>50</v>
      </c>
      <c r="E2353" t="s">
        <v>50</v>
      </c>
      <c r="F2353">
        <v>13</v>
      </c>
      <c r="G2353">
        <v>6</v>
      </c>
      <c r="H2353">
        <v>0</v>
      </c>
      <c r="I2353">
        <v>0</v>
      </c>
      <c r="J2353">
        <v>2</v>
      </c>
      <c r="K2353">
        <v>0</v>
      </c>
      <c r="L2353" t="s">
        <v>726</v>
      </c>
      <c r="M2353" t="s">
        <v>479</v>
      </c>
      <c r="N2353" t="s">
        <v>67</v>
      </c>
      <c r="O2353" t="s">
        <v>122</v>
      </c>
      <c r="P2353" t="s">
        <v>23</v>
      </c>
      <c r="Q2353" t="s">
        <v>24</v>
      </c>
    </row>
    <row r="2354" spans="1:17" x14ac:dyDescent="0.2">
      <c r="A2354" s="2">
        <v>35585</v>
      </c>
      <c r="B2354" t="s">
        <v>81</v>
      </c>
      <c r="C2354" t="s">
        <v>386</v>
      </c>
      <c r="D2354" t="s">
        <v>50</v>
      </c>
      <c r="E2354" t="s">
        <v>50</v>
      </c>
      <c r="F2354">
        <v>101</v>
      </c>
      <c r="G2354">
        <v>122</v>
      </c>
      <c r="H2354">
        <v>0</v>
      </c>
      <c r="I2354">
        <v>0</v>
      </c>
      <c r="J2354">
        <v>1</v>
      </c>
      <c r="K2354">
        <v>0</v>
      </c>
      <c r="L2354" t="s">
        <v>28</v>
      </c>
      <c r="M2354" t="s">
        <v>727</v>
      </c>
      <c r="N2354" t="s">
        <v>81</v>
      </c>
      <c r="O2354" t="s">
        <v>22</v>
      </c>
      <c r="P2354" t="s">
        <v>23</v>
      </c>
      <c r="Q2354" t="s">
        <v>24</v>
      </c>
    </row>
    <row r="2355" spans="1:17" x14ac:dyDescent="0.2">
      <c r="A2355" s="2">
        <v>35585</v>
      </c>
      <c r="B2355" t="s">
        <v>569</v>
      </c>
      <c r="C2355" t="s">
        <v>167</v>
      </c>
      <c r="D2355" t="s">
        <v>115</v>
      </c>
      <c r="E2355" t="s">
        <v>115</v>
      </c>
      <c r="F2355">
        <v>173</v>
      </c>
      <c r="G2355">
        <v>73</v>
      </c>
      <c r="H2355">
        <v>0</v>
      </c>
      <c r="I2355">
        <v>0</v>
      </c>
      <c r="J2355">
        <v>0</v>
      </c>
      <c r="K2355">
        <v>7</v>
      </c>
      <c r="L2355" t="s">
        <v>20</v>
      </c>
      <c r="M2355" t="s">
        <v>470</v>
      </c>
      <c r="N2355" t="s">
        <v>469</v>
      </c>
      <c r="O2355" t="s">
        <v>122</v>
      </c>
      <c r="P2355" t="s">
        <v>23</v>
      </c>
      <c r="Q2355" t="s">
        <v>41</v>
      </c>
    </row>
    <row r="2356" spans="1:17" x14ac:dyDescent="0.2">
      <c r="A2356" s="2">
        <v>35585</v>
      </c>
      <c r="B2356" t="s">
        <v>149</v>
      </c>
      <c r="C2356" t="s">
        <v>126</v>
      </c>
      <c r="D2356" t="s">
        <v>36</v>
      </c>
      <c r="E2356" t="s">
        <v>50</v>
      </c>
      <c r="F2356">
        <v>25</v>
      </c>
      <c r="G2356">
        <v>7</v>
      </c>
      <c r="H2356">
        <v>0</v>
      </c>
      <c r="I2356">
        <v>0</v>
      </c>
      <c r="J2356">
        <v>0</v>
      </c>
      <c r="K2356">
        <v>2</v>
      </c>
      <c r="L2356" t="s">
        <v>28</v>
      </c>
      <c r="M2356" t="s">
        <v>420</v>
      </c>
      <c r="N2356" t="s">
        <v>149</v>
      </c>
      <c r="O2356" t="s">
        <v>22</v>
      </c>
      <c r="P2356" t="s">
        <v>23</v>
      </c>
      <c r="Q2356" t="s">
        <v>41</v>
      </c>
    </row>
    <row r="2357" spans="1:17" x14ac:dyDescent="0.2">
      <c r="A2357" s="2">
        <v>35585</v>
      </c>
      <c r="B2357" t="s">
        <v>469</v>
      </c>
      <c r="C2357" t="s">
        <v>629</v>
      </c>
      <c r="D2357" t="s">
        <v>115</v>
      </c>
      <c r="E2357" t="s">
        <v>36</v>
      </c>
      <c r="F2357">
        <v>115</v>
      </c>
      <c r="G2357">
        <v>179</v>
      </c>
      <c r="H2357">
        <v>0</v>
      </c>
      <c r="I2357">
        <v>0</v>
      </c>
      <c r="J2357">
        <v>12</v>
      </c>
      <c r="K2357">
        <v>0</v>
      </c>
      <c r="L2357" t="s">
        <v>20</v>
      </c>
      <c r="M2357" t="s">
        <v>470</v>
      </c>
      <c r="N2357" t="s">
        <v>469</v>
      </c>
      <c r="O2357" t="s">
        <v>22</v>
      </c>
      <c r="P2357" t="s">
        <v>23</v>
      </c>
      <c r="Q2357" t="s">
        <v>24</v>
      </c>
    </row>
    <row r="2358" spans="1:17" x14ac:dyDescent="0.2">
      <c r="A2358" s="2">
        <v>35585</v>
      </c>
      <c r="B2358" t="s">
        <v>365</v>
      </c>
      <c r="C2358" t="s">
        <v>224</v>
      </c>
      <c r="D2358" t="s">
        <v>36</v>
      </c>
      <c r="E2358" t="s">
        <v>36</v>
      </c>
      <c r="F2358">
        <v>77</v>
      </c>
      <c r="G2358">
        <v>106</v>
      </c>
      <c r="H2358">
        <v>0</v>
      </c>
      <c r="I2358">
        <v>0</v>
      </c>
      <c r="J2358">
        <v>0</v>
      </c>
      <c r="K2358">
        <v>0</v>
      </c>
      <c r="L2358" t="s">
        <v>28</v>
      </c>
      <c r="M2358" t="s">
        <v>400</v>
      </c>
      <c r="N2358" t="s">
        <v>365</v>
      </c>
      <c r="O2358" t="s">
        <v>22</v>
      </c>
      <c r="P2358" t="s">
        <v>23</v>
      </c>
      <c r="Q2358" t="s">
        <v>30</v>
      </c>
    </row>
    <row r="2359" spans="1:17" x14ac:dyDescent="0.2">
      <c r="A2359" s="2">
        <v>35585</v>
      </c>
      <c r="B2359" t="s">
        <v>77</v>
      </c>
      <c r="C2359" t="s">
        <v>38</v>
      </c>
      <c r="D2359" t="s">
        <v>27</v>
      </c>
      <c r="E2359" t="s">
        <v>19</v>
      </c>
      <c r="F2359">
        <v>26</v>
      </c>
      <c r="G2359">
        <v>22</v>
      </c>
      <c r="H2359">
        <v>0</v>
      </c>
      <c r="I2359">
        <v>0</v>
      </c>
      <c r="J2359">
        <v>0</v>
      </c>
      <c r="K2359">
        <v>0</v>
      </c>
      <c r="L2359" t="s">
        <v>28</v>
      </c>
      <c r="M2359" t="s">
        <v>728</v>
      </c>
      <c r="N2359" t="s">
        <v>77</v>
      </c>
      <c r="O2359" t="s">
        <v>22</v>
      </c>
      <c r="P2359" t="s">
        <v>23</v>
      </c>
      <c r="Q2359" t="s">
        <v>30</v>
      </c>
    </row>
    <row r="2360" spans="1:17" x14ac:dyDescent="0.2">
      <c r="A2360" s="2">
        <v>35586</v>
      </c>
      <c r="B2360" t="s">
        <v>301</v>
      </c>
      <c r="C2360" t="s">
        <v>443</v>
      </c>
      <c r="D2360" t="s">
        <v>115</v>
      </c>
      <c r="E2360" t="s">
        <v>115</v>
      </c>
      <c r="F2360">
        <v>62</v>
      </c>
      <c r="G2360">
        <v>99</v>
      </c>
      <c r="H2360">
        <v>0</v>
      </c>
      <c r="I2360">
        <v>0</v>
      </c>
      <c r="J2360">
        <v>4</v>
      </c>
      <c r="K2360">
        <v>0</v>
      </c>
      <c r="L2360" t="s">
        <v>20</v>
      </c>
      <c r="M2360" t="s">
        <v>302</v>
      </c>
      <c r="N2360" t="s">
        <v>301</v>
      </c>
      <c r="O2360" t="s">
        <v>22</v>
      </c>
      <c r="P2360" t="s">
        <v>23</v>
      </c>
      <c r="Q2360" t="s">
        <v>24</v>
      </c>
    </row>
    <row r="2361" spans="1:17" x14ac:dyDescent="0.2">
      <c r="A2361" s="2">
        <v>35586</v>
      </c>
      <c r="B2361" t="s">
        <v>118</v>
      </c>
      <c r="C2361" t="s">
        <v>150</v>
      </c>
      <c r="D2361" t="s">
        <v>36</v>
      </c>
      <c r="E2361" t="s">
        <v>36</v>
      </c>
      <c r="F2361">
        <v>68</v>
      </c>
      <c r="G2361">
        <v>59</v>
      </c>
      <c r="H2361">
        <v>0</v>
      </c>
      <c r="I2361">
        <v>0</v>
      </c>
      <c r="J2361">
        <v>0</v>
      </c>
      <c r="K2361">
        <v>0</v>
      </c>
      <c r="L2361" t="s">
        <v>28</v>
      </c>
      <c r="M2361" t="s">
        <v>241</v>
      </c>
      <c r="N2361" t="s">
        <v>118</v>
      </c>
      <c r="O2361" t="s">
        <v>22</v>
      </c>
      <c r="P2361" t="s">
        <v>23</v>
      </c>
      <c r="Q2361" t="s">
        <v>30</v>
      </c>
    </row>
    <row r="2362" spans="1:17" x14ac:dyDescent="0.2">
      <c r="A2362" s="2">
        <v>35587</v>
      </c>
      <c r="B2362" t="s">
        <v>164</v>
      </c>
      <c r="C2362" t="s">
        <v>560</v>
      </c>
      <c r="D2362" t="s">
        <v>115</v>
      </c>
      <c r="E2362" t="s">
        <v>50</v>
      </c>
      <c r="F2362">
        <v>75</v>
      </c>
      <c r="G2362">
        <v>161</v>
      </c>
      <c r="H2362">
        <v>0</v>
      </c>
      <c r="I2362">
        <v>0</v>
      </c>
      <c r="J2362">
        <v>1</v>
      </c>
      <c r="K2362">
        <v>2</v>
      </c>
      <c r="L2362" t="s">
        <v>20</v>
      </c>
      <c r="M2362" t="s">
        <v>696</v>
      </c>
      <c r="N2362" t="s">
        <v>164</v>
      </c>
      <c r="O2362" t="s">
        <v>22</v>
      </c>
      <c r="P2362" t="s">
        <v>23</v>
      </c>
      <c r="Q2362" t="s">
        <v>41</v>
      </c>
    </row>
    <row r="2363" spans="1:17" x14ac:dyDescent="0.2">
      <c r="A2363" s="2">
        <v>35587</v>
      </c>
      <c r="B2363" t="s">
        <v>569</v>
      </c>
      <c r="C2363" t="s">
        <v>629</v>
      </c>
      <c r="D2363" t="s">
        <v>115</v>
      </c>
      <c r="E2363" t="s">
        <v>36</v>
      </c>
      <c r="F2363">
        <v>173</v>
      </c>
      <c r="G2363">
        <v>179</v>
      </c>
      <c r="H2363">
        <v>0</v>
      </c>
      <c r="I2363">
        <v>0</v>
      </c>
      <c r="J2363">
        <v>3</v>
      </c>
      <c r="K2363">
        <v>0</v>
      </c>
      <c r="L2363" t="s">
        <v>20</v>
      </c>
      <c r="M2363" t="s">
        <v>470</v>
      </c>
      <c r="N2363" t="s">
        <v>469</v>
      </c>
      <c r="O2363" t="s">
        <v>122</v>
      </c>
      <c r="P2363" t="s">
        <v>23</v>
      </c>
      <c r="Q2363" t="s">
        <v>24</v>
      </c>
    </row>
    <row r="2364" spans="1:17" x14ac:dyDescent="0.2">
      <c r="A2364" s="2">
        <v>35587</v>
      </c>
      <c r="B2364" t="s">
        <v>469</v>
      </c>
      <c r="C2364" t="s">
        <v>167</v>
      </c>
      <c r="D2364" t="s">
        <v>115</v>
      </c>
      <c r="E2364" t="s">
        <v>115</v>
      </c>
      <c r="F2364">
        <v>115</v>
      </c>
      <c r="G2364">
        <v>73</v>
      </c>
      <c r="H2364">
        <v>0</v>
      </c>
      <c r="I2364">
        <v>0</v>
      </c>
      <c r="J2364">
        <v>0</v>
      </c>
      <c r="K2364">
        <v>1</v>
      </c>
      <c r="L2364" t="s">
        <v>20</v>
      </c>
      <c r="M2364" t="s">
        <v>470</v>
      </c>
      <c r="N2364" t="s">
        <v>469</v>
      </c>
      <c r="O2364" t="s">
        <v>22</v>
      </c>
      <c r="P2364" t="s">
        <v>23</v>
      </c>
      <c r="Q2364" t="s">
        <v>41</v>
      </c>
    </row>
    <row r="2365" spans="1:17" x14ac:dyDescent="0.2">
      <c r="A2365" s="2">
        <v>35588</v>
      </c>
      <c r="B2365" t="s">
        <v>147</v>
      </c>
      <c r="C2365" t="s">
        <v>125</v>
      </c>
      <c r="D2365" t="s">
        <v>50</v>
      </c>
      <c r="E2365" t="s">
        <v>50</v>
      </c>
      <c r="F2365">
        <v>31</v>
      </c>
      <c r="G2365">
        <v>166</v>
      </c>
      <c r="H2365">
        <v>0</v>
      </c>
      <c r="I2365">
        <v>0</v>
      </c>
      <c r="J2365">
        <v>6</v>
      </c>
      <c r="K2365">
        <v>0</v>
      </c>
      <c r="L2365" t="s">
        <v>20</v>
      </c>
      <c r="M2365" t="s">
        <v>148</v>
      </c>
      <c r="N2365" t="s">
        <v>147</v>
      </c>
      <c r="O2365" t="s">
        <v>22</v>
      </c>
      <c r="P2365" t="s">
        <v>23</v>
      </c>
      <c r="Q2365" t="s">
        <v>24</v>
      </c>
    </row>
    <row r="2366" spans="1:17" x14ac:dyDescent="0.2">
      <c r="A2366" s="2">
        <v>35588</v>
      </c>
      <c r="B2366" t="s">
        <v>204</v>
      </c>
      <c r="C2366" t="s">
        <v>442</v>
      </c>
      <c r="D2366" t="s">
        <v>57</v>
      </c>
      <c r="E2366" t="s">
        <v>57</v>
      </c>
      <c r="F2366">
        <v>155</v>
      </c>
      <c r="G2366">
        <v>133</v>
      </c>
      <c r="H2366">
        <v>0</v>
      </c>
      <c r="I2366">
        <v>0</v>
      </c>
      <c r="J2366">
        <v>0</v>
      </c>
      <c r="K2366">
        <v>1</v>
      </c>
      <c r="L2366" t="s">
        <v>20</v>
      </c>
      <c r="M2366" t="s">
        <v>729</v>
      </c>
      <c r="N2366" t="s">
        <v>204</v>
      </c>
      <c r="O2366" t="s">
        <v>22</v>
      </c>
      <c r="P2366" t="s">
        <v>23</v>
      </c>
      <c r="Q2366" t="s">
        <v>41</v>
      </c>
    </row>
    <row r="2367" spans="1:17" x14ac:dyDescent="0.2">
      <c r="A2367" s="2">
        <v>35588</v>
      </c>
      <c r="B2367" t="s">
        <v>67</v>
      </c>
      <c r="C2367" t="s">
        <v>89</v>
      </c>
      <c r="D2367" t="s">
        <v>50</v>
      </c>
      <c r="E2367" t="s">
        <v>50</v>
      </c>
      <c r="F2367">
        <v>4</v>
      </c>
      <c r="G2367">
        <v>13</v>
      </c>
      <c r="H2367">
        <v>0</v>
      </c>
      <c r="I2367">
        <v>0</v>
      </c>
      <c r="J2367">
        <v>0</v>
      </c>
      <c r="K2367">
        <v>1</v>
      </c>
      <c r="L2367" t="s">
        <v>726</v>
      </c>
      <c r="M2367" t="s">
        <v>730</v>
      </c>
      <c r="N2367" t="s">
        <v>67</v>
      </c>
      <c r="O2367" t="s">
        <v>22</v>
      </c>
      <c r="P2367" t="s">
        <v>23</v>
      </c>
      <c r="Q2367" t="s">
        <v>41</v>
      </c>
    </row>
    <row r="2368" spans="1:17" x14ac:dyDescent="0.2">
      <c r="A2368" s="2">
        <v>35588</v>
      </c>
      <c r="B2368" t="s">
        <v>345</v>
      </c>
      <c r="C2368" t="s">
        <v>384</v>
      </c>
      <c r="D2368" t="s">
        <v>50</v>
      </c>
      <c r="E2368" t="s">
        <v>50</v>
      </c>
      <c r="F2368">
        <v>102</v>
      </c>
      <c r="G2368">
        <v>121</v>
      </c>
      <c r="H2368">
        <v>0</v>
      </c>
      <c r="I2368">
        <v>0</v>
      </c>
      <c r="J2368">
        <v>2</v>
      </c>
      <c r="K2368">
        <v>0</v>
      </c>
      <c r="L2368" t="s">
        <v>20</v>
      </c>
      <c r="M2368" t="s">
        <v>731</v>
      </c>
      <c r="N2368" t="s">
        <v>345</v>
      </c>
      <c r="O2368" t="s">
        <v>22</v>
      </c>
      <c r="P2368" t="s">
        <v>23</v>
      </c>
      <c r="Q2368" t="s">
        <v>24</v>
      </c>
    </row>
    <row r="2369" spans="1:17" x14ac:dyDescent="0.2">
      <c r="A2369" s="2">
        <v>35588</v>
      </c>
      <c r="B2369" t="s">
        <v>328</v>
      </c>
      <c r="C2369" t="s">
        <v>76</v>
      </c>
      <c r="D2369" t="s">
        <v>50</v>
      </c>
      <c r="E2369" t="s">
        <v>50</v>
      </c>
      <c r="F2369">
        <v>89</v>
      </c>
      <c r="G2369">
        <v>76</v>
      </c>
      <c r="H2369">
        <v>0</v>
      </c>
      <c r="I2369">
        <v>0</v>
      </c>
      <c r="J2369">
        <v>1</v>
      </c>
      <c r="K2369">
        <v>0</v>
      </c>
      <c r="L2369" t="s">
        <v>20</v>
      </c>
      <c r="M2369" t="s">
        <v>329</v>
      </c>
      <c r="N2369" t="s">
        <v>328</v>
      </c>
      <c r="O2369" t="s">
        <v>22</v>
      </c>
      <c r="P2369" t="s">
        <v>23</v>
      </c>
      <c r="Q2369" t="s">
        <v>24</v>
      </c>
    </row>
    <row r="2370" spans="1:17" x14ac:dyDescent="0.2">
      <c r="A2370" s="2">
        <v>35588</v>
      </c>
      <c r="B2370" t="s">
        <v>110</v>
      </c>
      <c r="C2370" t="s">
        <v>199</v>
      </c>
      <c r="D2370" t="s">
        <v>36</v>
      </c>
      <c r="E2370" t="s">
        <v>36</v>
      </c>
      <c r="F2370">
        <v>19</v>
      </c>
      <c r="G2370">
        <v>35</v>
      </c>
      <c r="H2370">
        <v>0</v>
      </c>
      <c r="I2370">
        <v>0</v>
      </c>
      <c r="J2370">
        <v>1</v>
      </c>
      <c r="K2370">
        <v>0</v>
      </c>
      <c r="L2370" t="s">
        <v>20</v>
      </c>
      <c r="M2370" t="s">
        <v>112</v>
      </c>
      <c r="N2370" t="s">
        <v>110</v>
      </c>
      <c r="O2370" t="s">
        <v>22</v>
      </c>
      <c r="P2370" t="s">
        <v>23</v>
      </c>
      <c r="Q2370" t="s">
        <v>24</v>
      </c>
    </row>
    <row r="2371" spans="1:17" x14ac:dyDescent="0.2">
      <c r="A2371" s="2">
        <v>35588</v>
      </c>
      <c r="B2371" t="s">
        <v>135</v>
      </c>
      <c r="C2371" t="s">
        <v>207</v>
      </c>
      <c r="D2371" t="s">
        <v>36</v>
      </c>
      <c r="E2371" t="s">
        <v>36</v>
      </c>
      <c r="F2371">
        <v>61</v>
      </c>
      <c r="G2371">
        <v>97</v>
      </c>
      <c r="H2371">
        <v>0</v>
      </c>
      <c r="I2371">
        <v>0</v>
      </c>
      <c r="J2371">
        <v>3</v>
      </c>
      <c r="K2371">
        <v>0</v>
      </c>
      <c r="L2371" t="s">
        <v>20</v>
      </c>
      <c r="M2371" t="s">
        <v>137</v>
      </c>
      <c r="N2371" t="s">
        <v>135</v>
      </c>
      <c r="O2371" t="s">
        <v>22</v>
      </c>
      <c r="P2371" t="s">
        <v>23</v>
      </c>
      <c r="Q2371" t="s">
        <v>24</v>
      </c>
    </row>
    <row r="2372" spans="1:17" x14ac:dyDescent="0.2">
      <c r="A2372" s="2">
        <v>35588</v>
      </c>
      <c r="B2372" t="s">
        <v>82</v>
      </c>
      <c r="C2372" t="s">
        <v>85</v>
      </c>
      <c r="D2372" t="s">
        <v>50</v>
      </c>
      <c r="E2372" t="s">
        <v>50</v>
      </c>
      <c r="F2372">
        <v>16</v>
      </c>
      <c r="G2372">
        <v>120</v>
      </c>
      <c r="H2372">
        <v>0</v>
      </c>
      <c r="I2372">
        <v>0</v>
      </c>
      <c r="J2372">
        <v>2</v>
      </c>
      <c r="K2372">
        <v>0</v>
      </c>
      <c r="L2372" t="s">
        <v>20</v>
      </c>
      <c r="M2372" t="s">
        <v>159</v>
      </c>
      <c r="N2372" t="s">
        <v>82</v>
      </c>
      <c r="O2372" t="s">
        <v>22</v>
      </c>
      <c r="P2372" t="s">
        <v>23</v>
      </c>
      <c r="Q2372" t="s">
        <v>24</v>
      </c>
    </row>
    <row r="2373" spans="1:17" x14ac:dyDescent="0.2">
      <c r="A2373" s="2">
        <v>35588</v>
      </c>
      <c r="B2373" t="s">
        <v>168</v>
      </c>
      <c r="C2373" t="s">
        <v>129</v>
      </c>
      <c r="D2373" t="s">
        <v>50</v>
      </c>
      <c r="E2373" t="s">
        <v>50</v>
      </c>
      <c r="F2373">
        <v>51</v>
      </c>
      <c r="G2373">
        <v>2</v>
      </c>
      <c r="H2373">
        <v>0</v>
      </c>
      <c r="I2373">
        <v>0</v>
      </c>
      <c r="J2373">
        <v>0</v>
      </c>
      <c r="K2373">
        <v>0</v>
      </c>
      <c r="L2373" t="s">
        <v>20</v>
      </c>
      <c r="M2373" t="s">
        <v>318</v>
      </c>
      <c r="N2373" t="s">
        <v>168</v>
      </c>
      <c r="O2373" t="s">
        <v>22</v>
      </c>
      <c r="P2373" t="s">
        <v>23</v>
      </c>
      <c r="Q2373" t="s">
        <v>30</v>
      </c>
    </row>
    <row r="2374" spans="1:17" x14ac:dyDescent="0.2">
      <c r="A2374" s="2">
        <v>35589</v>
      </c>
      <c r="B2374" t="s">
        <v>267</v>
      </c>
      <c r="C2374" t="s">
        <v>120</v>
      </c>
      <c r="D2374" t="s">
        <v>36</v>
      </c>
      <c r="E2374" t="s">
        <v>36</v>
      </c>
      <c r="F2374">
        <v>66</v>
      </c>
      <c r="G2374">
        <v>41</v>
      </c>
      <c r="H2374">
        <v>0</v>
      </c>
      <c r="I2374">
        <v>0</v>
      </c>
      <c r="J2374">
        <v>1</v>
      </c>
      <c r="K2374">
        <v>1</v>
      </c>
      <c r="L2374" t="s">
        <v>20</v>
      </c>
      <c r="M2374" t="s">
        <v>268</v>
      </c>
      <c r="N2374" t="s">
        <v>267</v>
      </c>
      <c r="O2374" t="s">
        <v>22</v>
      </c>
      <c r="P2374" t="s">
        <v>23</v>
      </c>
      <c r="Q2374" t="s">
        <v>30</v>
      </c>
    </row>
    <row r="2375" spans="1:17" x14ac:dyDescent="0.2">
      <c r="A2375" s="2">
        <v>35589</v>
      </c>
      <c r="B2375" t="s">
        <v>39</v>
      </c>
      <c r="C2375" t="s">
        <v>42</v>
      </c>
      <c r="D2375" t="s">
        <v>19</v>
      </c>
      <c r="E2375" t="s">
        <v>19</v>
      </c>
      <c r="F2375">
        <v>21</v>
      </c>
      <c r="G2375">
        <v>39</v>
      </c>
      <c r="H2375">
        <v>0</v>
      </c>
      <c r="I2375">
        <v>0</v>
      </c>
      <c r="J2375">
        <v>2</v>
      </c>
      <c r="K2375">
        <v>0</v>
      </c>
      <c r="L2375" t="s">
        <v>20</v>
      </c>
      <c r="M2375" t="s">
        <v>65</v>
      </c>
      <c r="N2375" t="s">
        <v>39</v>
      </c>
      <c r="O2375" t="s">
        <v>22</v>
      </c>
      <c r="P2375" t="s">
        <v>23</v>
      </c>
      <c r="Q2375" t="s">
        <v>24</v>
      </c>
    </row>
    <row r="2376" spans="1:17" x14ac:dyDescent="0.2">
      <c r="A2376" s="2">
        <v>35589</v>
      </c>
      <c r="B2376" t="s">
        <v>317</v>
      </c>
      <c r="C2376" t="s">
        <v>104</v>
      </c>
      <c r="D2376" t="s">
        <v>50</v>
      </c>
      <c r="E2376" t="s">
        <v>50</v>
      </c>
      <c r="F2376">
        <v>100</v>
      </c>
      <c r="G2376">
        <v>29</v>
      </c>
      <c r="H2376">
        <v>0</v>
      </c>
      <c r="I2376">
        <v>0</v>
      </c>
      <c r="J2376">
        <v>0</v>
      </c>
      <c r="K2376">
        <v>1</v>
      </c>
      <c r="L2376" t="s">
        <v>20</v>
      </c>
      <c r="M2376" t="s">
        <v>394</v>
      </c>
      <c r="N2376" t="s">
        <v>317</v>
      </c>
      <c r="O2376" t="s">
        <v>22</v>
      </c>
      <c r="P2376" t="s">
        <v>23</v>
      </c>
      <c r="Q2376" t="s">
        <v>41</v>
      </c>
    </row>
    <row r="2377" spans="1:17" x14ac:dyDescent="0.2">
      <c r="A2377" s="2">
        <v>35589</v>
      </c>
      <c r="B2377" t="s">
        <v>87</v>
      </c>
      <c r="C2377" t="s">
        <v>97</v>
      </c>
      <c r="D2377" t="s">
        <v>50</v>
      </c>
      <c r="E2377" t="s">
        <v>50</v>
      </c>
      <c r="F2377">
        <v>14</v>
      </c>
      <c r="G2377">
        <v>130</v>
      </c>
      <c r="H2377">
        <v>0</v>
      </c>
      <c r="I2377">
        <v>0</v>
      </c>
      <c r="J2377">
        <v>4</v>
      </c>
      <c r="K2377">
        <v>0</v>
      </c>
      <c r="L2377" t="s">
        <v>20</v>
      </c>
      <c r="M2377" t="s">
        <v>732</v>
      </c>
      <c r="N2377" t="s">
        <v>87</v>
      </c>
      <c r="O2377" t="s">
        <v>22</v>
      </c>
      <c r="P2377" t="s">
        <v>23</v>
      </c>
      <c r="Q2377" t="s">
        <v>24</v>
      </c>
    </row>
    <row r="2378" spans="1:17" x14ac:dyDescent="0.2">
      <c r="A2378" s="2">
        <v>35589</v>
      </c>
      <c r="B2378" t="s">
        <v>182</v>
      </c>
      <c r="C2378" t="s">
        <v>602</v>
      </c>
      <c r="D2378" t="s">
        <v>115</v>
      </c>
      <c r="E2378" t="s">
        <v>115</v>
      </c>
      <c r="F2378">
        <v>60</v>
      </c>
      <c r="G2378">
        <v>152</v>
      </c>
      <c r="H2378">
        <v>0</v>
      </c>
      <c r="I2378">
        <v>0</v>
      </c>
      <c r="J2378">
        <v>0</v>
      </c>
      <c r="K2378">
        <v>0</v>
      </c>
      <c r="L2378" t="s">
        <v>20</v>
      </c>
      <c r="M2378" t="s">
        <v>536</v>
      </c>
      <c r="N2378" t="s">
        <v>182</v>
      </c>
      <c r="O2378" t="s">
        <v>22</v>
      </c>
      <c r="P2378" t="s">
        <v>23</v>
      </c>
      <c r="Q2378" t="s">
        <v>30</v>
      </c>
    </row>
    <row r="2379" spans="1:17" x14ac:dyDescent="0.2">
      <c r="A2379" s="2">
        <v>35589</v>
      </c>
      <c r="B2379" t="s">
        <v>72</v>
      </c>
      <c r="C2379" t="s">
        <v>646</v>
      </c>
      <c r="D2379" t="s">
        <v>50</v>
      </c>
      <c r="E2379" t="s">
        <v>50</v>
      </c>
      <c r="F2379">
        <v>3</v>
      </c>
      <c r="G2379">
        <v>116</v>
      </c>
      <c r="H2379">
        <v>0</v>
      </c>
      <c r="I2379">
        <v>0</v>
      </c>
      <c r="J2379">
        <v>2</v>
      </c>
      <c r="K2379">
        <v>0</v>
      </c>
      <c r="L2379" t="s">
        <v>20</v>
      </c>
      <c r="M2379" t="s">
        <v>74</v>
      </c>
      <c r="N2379" t="s">
        <v>72</v>
      </c>
      <c r="O2379" t="s">
        <v>22</v>
      </c>
      <c r="P2379" t="s">
        <v>23</v>
      </c>
      <c r="Q2379" t="s">
        <v>24</v>
      </c>
    </row>
    <row r="2380" spans="1:17" x14ac:dyDescent="0.2">
      <c r="A2380" s="2">
        <v>35589</v>
      </c>
      <c r="B2380" t="s">
        <v>31</v>
      </c>
      <c r="C2380" t="s">
        <v>107</v>
      </c>
      <c r="D2380" t="s">
        <v>19</v>
      </c>
      <c r="E2380" t="s">
        <v>19</v>
      </c>
      <c r="F2380">
        <v>40</v>
      </c>
      <c r="G2380">
        <v>27</v>
      </c>
      <c r="H2380">
        <v>0</v>
      </c>
      <c r="I2380">
        <v>0</v>
      </c>
      <c r="J2380">
        <v>1</v>
      </c>
      <c r="K2380">
        <v>1</v>
      </c>
      <c r="L2380" t="s">
        <v>20</v>
      </c>
      <c r="M2380" t="s">
        <v>33</v>
      </c>
      <c r="N2380" t="s">
        <v>31</v>
      </c>
      <c r="O2380" t="s">
        <v>22</v>
      </c>
      <c r="P2380" t="s">
        <v>23</v>
      </c>
      <c r="Q2380" t="s">
        <v>30</v>
      </c>
    </row>
    <row r="2381" spans="1:17" x14ac:dyDescent="0.2">
      <c r="A2381" s="2">
        <v>35589</v>
      </c>
      <c r="B2381" t="s">
        <v>183</v>
      </c>
      <c r="C2381" t="s">
        <v>128</v>
      </c>
      <c r="D2381" t="s">
        <v>36</v>
      </c>
      <c r="E2381" t="s">
        <v>36</v>
      </c>
      <c r="F2381">
        <v>33</v>
      </c>
      <c r="G2381">
        <v>24</v>
      </c>
      <c r="H2381">
        <v>0</v>
      </c>
      <c r="I2381">
        <v>0</v>
      </c>
      <c r="J2381">
        <v>0</v>
      </c>
      <c r="K2381">
        <v>0</v>
      </c>
      <c r="L2381" t="s">
        <v>20</v>
      </c>
      <c r="M2381" t="s">
        <v>266</v>
      </c>
      <c r="N2381" t="s">
        <v>183</v>
      </c>
      <c r="O2381" t="s">
        <v>22</v>
      </c>
      <c r="P2381" t="s">
        <v>23</v>
      </c>
      <c r="Q2381" t="s">
        <v>30</v>
      </c>
    </row>
    <row r="2382" spans="1:17" x14ac:dyDescent="0.2">
      <c r="A2382" s="2">
        <v>35589</v>
      </c>
      <c r="B2382" t="s">
        <v>210</v>
      </c>
      <c r="C2382" t="s">
        <v>26</v>
      </c>
      <c r="D2382" t="s">
        <v>27</v>
      </c>
      <c r="E2382" t="s">
        <v>27</v>
      </c>
      <c r="F2382">
        <v>71</v>
      </c>
      <c r="G2382">
        <v>12</v>
      </c>
      <c r="H2382">
        <v>0</v>
      </c>
      <c r="I2382">
        <v>0</v>
      </c>
      <c r="J2382">
        <v>0</v>
      </c>
      <c r="K2382">
        <v>1</v>
      </c>
      <c r="L2382" t="s">
        <v>20</v>
      </c>
      <c r="M2382" t="s">
        <v>557</v>
      </c>
      <c r="N2382" t="s">
        <v>210</v>
      </c>
      <c r="O2382" t="s">
        <v>22</v>
      </c>
      <c r="P2382" t="s">
        <v>23</v>
      </c>
      <c r="Q2382" t="s">
        <v>41</v>
      </c>
    </row>
    <row r="2383" spans="1:17" x14ac:dyDescent="0.2">
      <c r="A2383" s="2">
        <v>35589</v>
      </c>
      <c r="B2383" t="s">
        <v>81</v>
      </c>
      <c r="C2383" t="s">
        <v>52</v>
      </c>
      <c r="D2383" t="s">
        <v>50</v>
      </c>
      <c r="E2383" t="s">
        <v>50</v>
      </c>
      <c r="F2383">
        <v>101</v>
      </c>
      <c r="G2383">
        <v>20</v>
      </c>
      <c r="H2383">
        <v>0</v>
      </c>
      <c r="I2383">
        <v>0</v>
      </c>
      <c r="J2383">
        <v>2</v>
      </c>
      <c r="K2383">
        <v>3</v>
      </c>
      <c r="L2383" t="s">
        <v>20</v>
      </c>
      <c r="M2383" t="s">
        <v>83</v>
      </c>
      <c r="N2383" t="s">
        <v>81</v>
      </c>
      <c r="O2383" t="s">
        <v>22</v>
      </c>
      <c r="P2383" t="s">
        <v>23</v>
      </c>
      <c r="Q2383" t="s">
        <v>41</v>
      </c>
    </row>
    <row r="2384" spans="1:17" x14ac:dyDescent="0.2">
      <c r="A2384" s="2">
        <v>35589</v>
      </c>
      <c r="B2384" t="s">
        <v>48</v>
      </c>
      <c r="C2384" t="s">
        <v>184</v>
      </c>
      <c r="D2384" t="s">
        <v>50</v>
      </c>
      <c r="E2384" t="s">
        <v>50</v>
      </c>
      <c r="F2384">
        <v>132</v>
      </c>
      <c r="G2384">
        <v>123</v>
      </c>
      <c r="H2384">
        <v>0</v>
      </c>
      <c r="I2384">
        <v>0</v>
      </c>
      <c r="J2384">
        <v>2</v>
      </c>
      <c r="K2384">
        <v>1</v>
      </c>
      <c r="L2384" t="s">
        <v>20</v>
      </c>
      <c r="M2384" t="s">
        <v>51</v>
      </c>
      <c r="N2384" t="s">
        <v>48</v>
      </c>
      <c r="O2384" t="s">
        <v>22</v>
      </c>
      <c r="P2384" t="s">
        <v>23</v>
      </c>
      <c r="Q2384" t="s">
        <v>24</v>
      </c>
    </row>
    <row r="2385" spans="1:17" x14ac:dyDescent="0.2">
      <c r="A2385" s="2">
        <v>35589</v>
      </c>
      <c r="B2385" t="s">
        <v>70</v>
      </c>
      <c r="C2385" t="s">
        <v>386</v>
      </c>
      <c r="D2385" t="s">
        <v>50</v>
      </c>
      <c r="E2385" t="s">
        <v>50</v>
      </c>
      <c r="F2385">
        <v>72</v>
      </c>
      <c r="G2385">
        <v>122</v>
      </c>
      <c r="H2385">
        <v>0</v>
      </c>
      <c r="I2385">
        <v>0</v>
      </c>
      <c r="J2385">
        <v>3</v>
      </c>
      <c r="K2385">
        <v>0</v>
      </c>
      <c r="L2385" t="s">
        <v>20</v>
      </c>
      <c r="M2385" t="s">
        <v>383</v>
      </c>
      <c r="N2385" t="s">
        <v>70</v>
      </c>
      <c r="O2385" t="s">
        <v>22</v>
      </c>
      <c r="P2385" t="s">
        <v>23</v>
      </c>
      <c r="Q2385" t="s">
        <v>24</v>
      </c>
    </row>
    <row r="2386" spans="1:17" x14ac:dyDescent="0.2">
      <c r="A2386" s="2">
        <v>35589</v>
      </c>
      <c r="B2386" t="s">
        <v>34</v>
      </c>
      <c r="C2386" t="s">
        <v>224</v>
      </c>
      <c r="D2386" t="s">
        <v>36</v>
      </c>
      <c r="E2386" t="s">
        <v>36</v>
      </c>
      <c r="F2386">
        <v>67</v>
      </c>
      <c r="G2386">
        <v>106</v>
      </c>
      <c r="H2386">
        <v>0</v>
      </c>
      <c r="I2386">
        <v>0</v>
      </c>
      <c r="J2386">
        <v>3</v>
      </c>
      <c r="K2386">
        <v>1</v>
      </c>
      <c r="L2386" t="s">
        <v>20</v>
      </c>
      <c r="M2386" t="s">
        <v>37</v>
      </c>
      <c r="N2386" t="s">
        <v>34</v>
      </c>
      <c r="O2386" t="s">
        <v>22</v>
      </c>
      <c r="P2386" t="s">
        <v>23</v>
      </c>
      <c r="Q2386" t="s">
        <v>24</v>
      </c>
    </row>
    <row r="2387" spans="1:17" x14ac:dyDescent="0.2">
      <c r="A2387" s="2">
        <v>35589</v>
      </c>
      <c r="B2387" t="s">
        <v>94</v>
      </c>
      <c r="C2387" t="s">
        <v>49</v>
      </c>
      <c r="D2387" t="s">
        <v>50</v>
      </c>
      <c r="E2387" t="s">
        <v>50</v>
      </c>
      <c r="F2387">
        <v>74</v>
      </c>
      <c r="G2387">
        <v>15</v>
      </c>
      <c r="H2387">
        <v>0</v>
      </c>
      <c r="I2387">
        <v>0</v>
      </c>
      <c r="J2387">
        <v>1</v>
      </c>
      <c r="K2387">
        <v>1</v>
      </c>
      <c r="L2387" t="s">
        <v>20</v>
      </c>
      <c r="M2387" t="s">
        <v>96</v>
      </c>
      <c r="N2387" t="s">
        <v>94</v>
      </c>
      <c r="O2387" t="s">
        <v>22</v>
      </c>
      <c r="P2387" t="s">
        <v>23</v>
      </c>
      <c r="Q2387" t="s">
        <v>30</v>
      </c>
    </row>
    <row r="2388" spans="1:17" x14ac:dyDescent="0.2">
      <c r="A2388" s="2">
        <v>35589</v>
      </c>
      <c r="B2388" t="s">
        <v>119</v>
      </c>
      <c r="C2388" t="s">
        <v>25</v>
      </c>
      <c r="D2388" t="s">
        <v>50</v>
      </c>
      <c r="E2388" t="s">
        <v>19</v>
      </c>
      <c r="F2388">
        <v>6</v>
      </c>
      <c r="G2388">
        <v>1</v>
      </c>
      <c r="H2388">
        <v>0</v>
      </c>
      <c r="I2388">
        <v>0</v>
      </c>
      <c r="J2388">
        <v>3</v>
      </c>
      <c r="K2388">
        <v>3</v>
      </c>
      <c r="L2388" t="s">
        <v>726</v>
      </c>
      <c r="M2388" t="s">
        <v>269</v>
      </c>
      <c r="N2388" t="s">
        <v>67</v>
      </c>
      <c r="O2388" t="s">
        <v>122</v>
      </c>
      <c r="P2388" t="s">
        <v>23</v>
      </c>
      <c r="Q2388" t="s">
        <v>30</v>
      </c>
    </row>
    <row r="2389" spans="1:17" x14ac:dyDescent="0.2">
      <c r="A2389" s="2">
        <v>35589</v>
      </c>
      <c r="B2389" t="s">
        <v>143</v>
      </c>
      <c r="C2389" t="s">
        <v>274</v>
      </c>
      <c r="D2389" t="s">
        <v>115</v>
      </c>
      <c r="E2389" t="s">
        <v>50</v>
      </c>
      <c r="F2389">
        <v>18</v>
      </c>
      <c r="G2389">
        <v>28</v>
      </c>
      <c r="H2389">
        <v>0</v>
      </c>
      <c r="I2389">
        <v>0</v>
      </c>
      <c r="J2389">
        <v>4</v>
      </c>
      <c r="K2389">
        <v>3</v>
      </c>
      <c r="L2389" t="s">
        <v>312</v>
      </c>
      <c r="M2389" t="s">
        <v>144</v>
      </c>
      <c r="N2389" t="s">
        <v>143</v>
      </c>
      <c r="O2389" t="s">
        <v>22</v>
      </c>
      <c r="P2389" t="s">
        <v>23</v>
      </c>
      <c r="Q2389" t="s">
        <v>24</v>
      </c>
    </row>
    <row r="2390" spans="1:17" x14ac:dyDescent="0.2">
      <c r="A2390" s="2">
        <v>35589</v>
      </c>
      <c r="B2390" t="s">
        <v>101</v>
      </c>
      <c r="C2390" t="s">
        <v>69</v>
      </c>
      <c r="D2390" t="s">
        <v>50</v>
      </c>
      <c r="E2390" t="s">
        <v>50</v>
      </c>
      <c r="F2390">
        <v>80</v>
      </c>
      <c r="G2390">
        <v>46</v>
      </c>
      <c r="H2390">
        <v>0</v>
      </c>
      <c r="I2390">
        <v>0</v>
      </c>
      <c r="J2390">
        <v>1</v>
      </c>
      <c r="K2390">
        <v>3</v>
      </c>
      <c r="L2390" t="s">
        <v>20</v>
      </c>
      <c r="M2390" t="s">
        <v>331</v>
      </c>
      <c r="N2390" t="s">
        <v>101</v>
      </c>
      <c r="O2390" t="s">
        <v>22</v>
      </c>
      <c r="P2390" t="s">
        <v>23</v>
      </c>
      <c r="Q2390" t="s">
        <v>41</v>
      </c>
    </row>
    <row r="2391" spans="1:17" x14ac:dyDescent="0.2">
      <c r="A2391" s="2">
        <v>35589</v>
      </c>
      <c r="B2391" t="s">
        <v>339</v>
      </c>
      <c r="C2391" t="s">
        <v>352</v>
      </c>
      <c r="D2391" t="s">
        <v>36</v>
      </c>
      <c r="E2391" t="s">
        <v>36</v>
      </c>
      <c r="F2391">
        <v>92</v>
      </c>
      <c r="G2391">
        <v>96</v>
      </c>
      <c r="H2391">
        <v>0</v>
      </c>
      <c r="I2391">
        <v>0</v>
      </c>
      <c r="J2391">
        <v>1</v>
      </c>
      <c r="K2391">
        <v>2</v>
      </c>
      <c r="L2391" t="s">
        <v>20</v>
      </c>
      <c r="M2391" t="s">
        <v>377</v>
      </c>
      <c r="N2391" t="s">
        <v>339</v>
      </c>
      <c r="O2391" t="s">
        <v>22</v>
      </c>
      <c r="P2391" t="s">
        <v>23</v>
      </c>
      <c r="Q2391" t="s">
        <v>41</v>
      </c>
    </row>
    <row r="2392" spans="1:17" x14ac:dyDescent="0.2">
      <c r="A2392" s="2">
        <v>35589</v>
      </c>
      <c r="B2392" t="s">
        <v>95</v>
      </c>
      <c r="C2392" t="s">
        <v>123</v>
      </c>
      <c r="D2392" t="s">
        <v>50</v>
      </c>
      <c r="E2392" t="s">
        <v>50</v>
      </c>
      <c r="F2392">
        <v>10</v>
      </c>
      <c r="G2392">
        <v>43</v>
      </c>
      <c r="H2392">
        <v>0</v>
      </c>
      <c r="I2392">
        <v>0</v>
      </c>
      <c r="J2392">
        <v>2</v>
      </c>
      <c r="K2392">
        <v>0</v>
      </c>
      <c r="L2392" t="s">
        <v>20</v>
      </c>
      <c r="M2392" t="s">
        <v>326</v>
      </c>
      <c r="N2392" t="s">
        <v>95</v>
      </c>
      <c r="O2392" t="s">
        <v>22</v>
      </c>
      <c r="P2392" t="s">
        <v>23</v>
      </c>
      <c r="Q2392" t="s">
        <v>24</v>
      </c>
    </row>
    <row r="2393" spans="1:17" x14ac:dyDescent="0.2">
      <c r="A2393" s="2">
        <v>35589</v>
      </c>
      <c r="B2393" t="s">
        <v>149</v>
      </c>
      <c r="C2393" t="s">
        <v>138</v>
      </c>
      <c r="D2393" t="s">
        <v>36</v>
      </c>
      <c r="E2393" t="s">
        <v>36</v>
      </c>
      <c r="F2393">
        <v>25</v>
      </c>
      <c r="G2393">
        <v>23</v>
      </c>
      <c r="H2393">
        <v>0</v>
      </c>
      <c r="I2393">
        <v>0</v>
      </c>
      <c r="J2393">
        <v>3</v>
      </c>
      <c r="K2393">
        <v>0</v>
      </c>
      <c r="L2393" t="s">
        <v>20</v>
      </c>
      <c r="M2393" t="s">
        <v>420</v>
      </c>
      <c r="N2393" t="s">
        <v>149</v>
      </c>
      <c r="O2393" t="s">
        <v>22</v>
      </c>
      <c r="P2393" t="s">
        <v>23</v>
      </c>
      <c r="Q2393" t="s">
        <v>24</v>
      </c>
    </row>
    <row r="2394" spans="1:17" x14ac:dyDescent="0.2">
      <c r="A2394" s="2">
        <v>35589</v>
      </c>
      <c r="B2394" t="s">
        <v>106</v>
      </c>
      <c r="C2394" t="s">
        <v>293</v>
      </c>
      <c r="D2394" t="s">
        <v>50</v>
      </c>
      <c r="E2394" t="s">
        <v>50</v>
      </c>
      <c r="F2394">
        <v>5</v>
      </c>
      <c r="G2394">
        <v>8</v>
      </c>
      <c r="H2394">
        <v>0</v>
      </c>
      <c r="I2394">
        <v>0</v>
      </c>
      <c r="J2394">
        <v>1</v>
      </c>
      <c r="K2394">
        <v>0</v>
      </c>
      <c r="L2394" t="s">
        <v>20</v>
      </c>
      <c r="M2394" t="s">
        <v>733</v>
      </c>
      <c r="N2394" t="s">
        <v>106</v>
      </c>
      <c r="O2394" t="s">
        <v>22</v>
      </c>
      <c r="P2394" t="s">
        <v>23</v>
      </c>
      <c r="Q2394" t="s">
        <v>24</v>
      </c>
    </row>
    <row r="2395" spans="1:17" x14ac:dyDescent="0.2">
      <c r="A2395" s="2">
        <v>35589</v>
      </c>
      <c r="B2395" t="s">
        <v>365</v>
      </c>
      <c r="C2395" t="s">
        <v>45</v>
      </c>
      <c r="D2395" t="s">
        <v>36</v>
      </c>
      <c r="E2395" t="s">
        <v>36</v>
      </c>
      <c r="F2395">
        <v>77</v>
      </c>
      <c r="G2395">
        <v>55</v>
      </c>
      <c r="H2395">
        <v>0</v>
      </c>
      <c r="I2395">
        <v>0</v>
      </c>
      <c r="J2395">
        <v>2</v>
      </c>
      <c r="K2395">
        <v>1</v>
      </c>
      <c r="L2395" t="s">
        <v>20</v>
      </c>
      <c r="M2395" t="s">
        <v>400</v>
      </c>
      <c r="N2395" t="s">
        <v>365</v>
      </c>
      <c r="O2395" t="s">
        <v>22</v>
      </c>
      <c r="P2395" t="s">
        <v>23</v>
      </c>
      <c r="Q2395" t="s">
        <v>24</v>
      </c>
    </row>
    <row r="2396" spans="1:17" x14ac:dyDescent="0.2">
      <c r="A2396" s="2">
        <v>35589</v>
      </c>
      <c r="B2396" t="s">
        <v>18</v>
      </c>
      <c r="C2396" t="s">
        <v>43</v>
      </c>
      <c r="D2396" t="s">
        <v>19</v>
      </c>
      <c r="E2396" t="s">
        <v>19</v>
      </c>
      <c r="F2396">
        <v>54</v>
      </c>
      <c r="G2396">
        <v>11</v>
      </c>
      <c r="H2396">
        <v>0</v>
      </c>
      <c r="I2396">
        <v>0</v>
      </c>
      <c r="J2396">
        <v>1</v>
      </c>
      <c r="K2396">
        <v>1</v>
      </c>
      <c r="L2396" t="s">
        <v>20</v>
      </c>
      <c r="M2396" t="s">
        <v>64</v>
      </c>
      <c r="N2396" t="s">
        <v>18</v>
      </c>
      <c r="O2396" t="s">
        <v>22</v>
      </c>
      <c r="P2396" t="s">
        <v>23</v>
      </c>
      <c r="Q2396" t="s">
        <v>30</v>
      </c>
    </row>
    <row r="2397" spans="1:17" x14ac:dyDescent="0.2">
      <c r="A2397" s="2">
        <v>35589</v>
      </c>
      <c r="B2397" t="s">
        <v>32</v>
      </c>
      <c r="C2397" t="s">
        <v>17</v>
      </c>
      <c r="D2397" t="s">
        <v>19</v>
      </c>
      <c r="E2397" t="s">
        <v>19</v>
      </c>
      <c r="F2397">
        <v>113</v>
      </c>
      <c r="G2397">
        <v>32</v>
      </c>
      <c r="H2397">
        <v>0</v>
      </c>
      <c r="I2397">
        <v>0</v>
      </c>
      <c r="J2397">
        <v>1</v>
      </c>
      <c r="K2397">
        <v>1</v>
      </c>
      <c r="L2397" t="s">
        <v>20</v>
      </c>
      <c r="M2397" t="s">
        <v>498</v>
      </c>
      <c r="N2397" t="s">
        <v>32</v>
      </c>
      <c r="O2397" t="s">
        <v>22</v>
      </c>
      <c r="P2397" t="s">
        <v>23</v>
      </c>
      <c r="Q2397" t="s">
        <v>30</v>
      </c>
    </row>
    <row r="2398" spans="1:17" x14ac:dyDescent="0.2">
      <c r="A2398" s="2">
        <v>35589</v>
      </c>
      <c r="B2398" t="s">
        <v>425</v>
      </c>
      <c r="C2398" t="s">
        <v>583</v>
      </c>
      <c r="D2398" t="s">
        <v>115</v>
      </c>
      <c r="E2398" t="s">
        <v>115</v>
      </c>
      <c r="F2398">
        <v>108</v>
      </c>
      <c r="G2398">
        <v>148</v>
      </c>
      <c r="H2398">
        <v>0</v>
      </c>
      <c r="I2398">
        <v>0</v>
      </c>
      <c r="J2398">
        <v>0</v>
      </c>
      <c r="K2398">
        <v>4</v>
      </c>
      <c r="L2398" t="s">
        <v>20</v>
      </c>
      <c r="M2398" t="s">
        <v>426</v>
      </c>
      <c r="N2398" t="s">
        <v>425</v>
      </c>
      <c r="O2398" t="s">
        <v>22</v>
      </c>
      <c r="P2398" t="s">
        <v>23</v>
      </c>
      <c r="Q2398" t="s">
        <v>41</v>
      </c>
    </row>
    <row r="2399" spans="1:17" x14ac:dyDescent="0.2">
      <c r="A2399" s="2">
        <v>35590</v>
      </c>
      <c r="B2399" t="s">
        <v>167</v>
      </c>
      <c r="C2399" t="s">
        <v>569</v>
      </c>
      <c r="D2399" t="s">
        <v>115</v>
      </c>
      <c r="E2399" t="s">
        <v>115</v>
      </c>
      <c r="F2399">
        <v>73</v>
      </c>
      <c r="G2399">
        <v>173</v>
      </c>
      <c r="H2399">
        <v>0</v>
      </c>
      <c r="I2399">
        <v>0</v>
      </c>
      <c r="J2399">
        <v>3</v>
      </c>
      <c r="K2399">
        <v>1</v>
      </c>
      <c r="L2399" t="s">
        <v>20</v>
      </c>
      <c r="M2399" t="s">
        <v>625</v>
      </c>
      <c r="N2399" t="s">
        <v>167</v>
      </c>
      <c r="O2399" t="s">
        <v>22</v>
      </c>
      <c r="P2399" t="s">
        <v>23</v>
      </c>
      <c r="Q2399" t="s">
        <v>24</v>
      </c>
    </row>
    <row r="2400" spans="1:17" x14ac:dyDescent="0.2">
      <c r="A2400" s="2">
        <v>35590</v>
      </c>
      <c r="B2400" t="s">
        <v>629</v>
      </c>
      <c r="C2400" t="s">
        <v>469</v>
      </c>
      <c r="D2400" t="s">
        <v>36</v>
      </c>
      <c r="E2400" t="s">
        <v>115</v>
      </c>
      <c r="F2400">
        <v>179</v>
      </c>
      <c r="G2400">
        <v>115</v>
      </c>
      <c r="H2400">
        <v>0</v>
      </c>
      <c r="I2400">
        <v>0</v>
      </c>
      <c r="J2400">
        <v>0</v>
      </c>
      <c r="K2400">
        <v>12</v>
      </c>
      <c r="L2400" t="s">
        <v>20</v>
      </c>
      <c r="M2400" t="s">
        <v>625</v>
      </c>
      <c r="N2400" t="s">
        <v>167</v>
      </c>
      <c r="O2400" t="s">
        <v>122</v>
      </c>
      <c r="P2400" t="s">
        <v>23</v>
      </c>
      <c r="Q2400" t="s">
        <v>41</v>
      </c>
    </row>
    <row r="2401" spans="1:17" x14ac:dyDescent="0.2">
      <c r="A2401" s="2">
        <v>35591</v>
      </c>
      <c r="B2401" t="s">
        <v>89</v>
      </c>
      <c r="C2401" t="s">
        <v>25</v>
      </c>
      <c r="D2401" t="s">
        <v>50</v>
      </c>
      <c r="E2401" t="s">
        <v>19</v>
      </c>
      <c r="F2401">
        <v>13</v>
      </c>
      <c r="G2401">
        <v>1</v>
      </c>
      <c r="H2401">
        <v>0</v>
      </c>
      <c r="I2401">
        <v>0</v>
      </c>
      <c r="J2401">
        <v>0</v>
      </c>
      <c r="K2401">
        <v>1</v>
      </c>
      <c r="L2401" t="s">
        <v>726</v>
      </c>
      <c r="M2401" t="s">
        <v>154</v>
      </c>
      <c r="N2401" t="s">
        <v>67</v>
      </c>
      <c r="O2401" t="s">
        <v>122</v>
      </c>
      <c r="P2401" t="s">
        <v>23</v>
      </c>
      <c r="Q2401" t="s">
        <v>41</v>
      </c>
    </row>
    <row r="2402" spans="1:17" x14ac:dyDescent="0.2">
      <c r="A2402" s="2">
        <v>35592</v>
      </c>
      <c r="B2402" t="s">
        <v>39</v>
      </c>
      <c r="C2402" t="s">
        <v>31</v>
      </c>
      <c r="D2402" t="s">
        <v>19</v>
      </c>
      <c r="E2402" t="s">
        <v>19</v>
      </c>
      <c r="F2402">
        <v>21</v>
      </c>
      <c r="G2402">
        <v>40</v>
      </c>
      <c r="H2402">
        <v>0</v>
      </c>
      <c r="I2402">
        <v>0</v>
      </c>
      <c r="J2402">
        <v>0</v>
      </c>
      <c r="K2402">
        <v>0</v>
      </c>
      <c r="L2402" t="s">
        <v>507</v>
      </c>
      <c r="M2402" t="s">
        <v>484</v>
      </c>
      <c r="N2402" t="s">
        <v>17</v>
      </c>
      <c r="O2402" t="s">
        <v>122</v>
      </c>
      <c r="P2402" t="s">
        <v>23</v>
      </c>
      <c r="Q2402" t="s">
        <v>30</v>
      </c>
    </row>
    <row r="2403" spans="1:17" x14ac:dyDescent="0.2">
      <c r="A2403" s="2">
        <v>35592</v>
      </c>
      <c r="B2403" t="s">
        <v>55</v>
      </c>
      <c r="C2403" t="s">
        <v>354</v>
      </c>
      <c r="D2403" t="s">
        <v>57</v>
      </c>
      <c r="E2403" t="s">
        <v>57</v>
      </c>
      <c r="F2403">
        <v>34</v>
      </c>
      <c r="G2403">
        <v>139</v>
      </c>
      <c r="H2403">
        <v>0</v>
      </c>
      <c r="I2403">
        <v>0</v>
      </c>
      <c r="J2403">
        <v>13</v>
      </c>
      <c r="K2403">
        <v>0</v>
      </c>
      <c r="L2403" t="s">
        <v>20</v>
      </c>
      <c r="M2403" t="s">
        <v>58</v>
      </c>
      <c r="N2403" t="s">
        <v>55</v>
      </c>
      <c r="O2403" t="s">
        <v>22</v>
      </c>
      <c r="P2403" t="s">
        <v>23</v>
      </c>
      <c r="Q2403" t="s">
        <v>24</v>
      </c>
    </row>
    <row r="2404" spans="1:17" x14ac:dyDescent="0.2">
      <c r="A2404" s="2">
        <v>35592</v>
      </c>
      <c r="B2404" t="s">
        <v>107</v>
      </c>
      <c r="C2404" t="s">
        <v>38</v>
      </c>
      <c r="D2404" t="s">
        <v>19</v>
      </c>
      <c r="E2404" t="s">
        <v>19</v>
      </c>
      <c r="F2404">
        <v>27</v>
      </c>
      <c r="G2404">
        <v>22</v>
      </c>
      <c r="H2404">
        <v>0</v>
      </c>
      <c r="I2404">
        <v>0</v>
      </c>
      <c r="J2404">
        <v>0</v>
      </c>
      <c r="K2404">
        <v>1</v>
      </c>
      <c r="L2404" t="s">
        <v>507</v>
      </c>
      <c r="M2404" t="s">
        <v>484</v>
      </c>
      <c r="N2404" t="s">
        <v>17</v>
      </c>
      <c r="O2404" t="s">
        <v>122</v>
      </c>
      <c r="P2404" t="s">
        <v>23</v>
      </c>
      <c r="Q2404" t="s">
        <v>41</v>
      </c>
    </row>
    <row r="2405" spans="1:17" x14ac:dyDescent="0.2">
      <c r="A2405" s="2">
        <v>35592</v>
      </c>
      <c r="B2405" t="s">
        <v>67</v>
      </c>
      <c r="C2405" t="s">
        <v>119</v>
      </c>
      <c r="D2405" t="s">
        <v>50</v>
      </c>
      <c r="E2405" t="s">
        <v>50</v>
      </c>
      <c r="F2405">
        <v>4</v>
      </c>
      <c r="G2405">
        <v>6</v>
      </c>
      <c r="H2405">
        <v>0</v>
      </c>
      <c r="I2405">
        <v>0</v>
      </c>
      <c r="J2405">
        <v>2</v>
      </c>
      <c r="K2405">
        <v>2</v>
      </c>
      <c r="L2405" t="s">
        <v>726</v>
      </c>
      <c r="M2405" t="s">
        <v>154</v>
      </c>
      <c r="N2405" t="s">
        <v>67</v>
      </c>
      <c r="O2405" t="s">
        <v>22</v>
      </c>
      <c r="P2405" t="s">
        <v>23</v>
      </c>
      <c r="Q2405" t="s">
        <v>30</v>
      </c>
    </row>
    <row r="2406" spans="1:17" x14ac:dyDescent="0.2">
      <c r="A2406" s="2">
        <v>35592</v>
      </c>
      <c r="B2406" t="s">
        <v>76</v>
      </c>
      <c r="C2406" t="s">
        <v>73</v>
      </c>
      <c r="D2406" t="s">
        <v>50</v>
      </c>
      <c r="E2406" t="s">
        <v>50</v>
      </c>
      <c r="F2406">
        <v>76</v>
      </c>
      <c r="G2406">
        <v>49</v>
      </c>
      <c r="H2406">
        <v>0</v>
      </c>
      <c r="I2406">
        <v>0</v>
      </c>
      <c r="J2406">
        <v>0</v>
      </c>
      <c r="K2406">
        <v>0</v>
      </c>
      <c r="L2406" t="s">
        <v>20</v>
      </c>
      <c r="M2406" t="s">
        <v>78</v>
      </c>
      <c r="N2406" t="s">
        <v>76</v>
      </c>
      <c r="O2406" t="s">
        <v>22</v>
      </c>
      <c r="P2406" t="s">
        <v>23</v>
      </c>
      <c r="Q2406" t="s">
        <v>30</v>
      </c>
    </row>
    <row r="2407" spans="1:17" x14ac:dyDescent="0.2">
      <c r="A2407" s="2">
        <v>35592</v>
      </c>
      <c r="B2407" t="s">
        <v>167</v>
      </c>
      <c r="C2407" t="s">
        <v>629</v>
      </c>
      <c r="D2407" t="s">
        <v>115</v>
      </c>
      <c r="E2407" t="s">
        <v>36</v>
      </c>
      <c r="F2407">
        <v>73</v>
      </c>
      <c r="G2407">
        <v>179</v>
      </c>
      <c r="H2407">
        <v>0</v>
      </c>
      <c r="I2407">
        <v>0</v>
      </c>
      <c r="J2407">
        <v>9</v>
      </c>
      <c r="K2407">
        <v>0</v>
      </c>
      <c r="L2407" t="s">
        <v>20</v>
      </c>
      <c r="M2407" t="s">
        <v>625</v>
      </c>
      <c r="N2407" t="s">
        <v>167</v>
      </c>
      <c r="O2407" t="s">
        <v>22</v>
      </c>
      <c r="P2407" t="s">
        <v>23</v>
      </c>
      <c r="Q2407" t="s">
        <v>24</v>
      </c>
    </row>
    <row r="2408" spans="1:17" x14ac:dyDescent="0.2">
      <c r="A2408" s="2">
        <v>35592</v>
      </c>
      <c r="B2408" t="s">
        <v>569</v>
      </c>
      <c r="C2408" t="s">
        <v>469</v>
      </c>
      <c r="D2408" t="s">
        <v>115</v>
      </c>
      <c r="E2408" t="s">
        <v>115</v>
      </c>
      <c r="F2408">
        <v>173</v>
      </c>
      <c r="G2408">
        <v>115</v>
      </c>
      <c r="H2408">
        <v>0</v>
      </c>
      <c r="I2408">
        <v>0</v>
      </c>
      <c r="J2408">
        <v>2</v>
      </c>
      <c r="K2408">
        <v>1</v>
      </c>
      <c r="L2408" t="s">
        <v>20</v>
      </c>
      <c r="M2408" t="s">
        <v>625</v>
      </c>
      <c r="N2408" t="s">
        <v>167</v>
      </c>
      <c r="O2408" t="s">
        <v>122</v>
      </c>
      <c r="P2408" t="s">
        <v>23</v>
      </c>
      <c r="Q2408" t="s">
        <v>24</v>
      </c>
    </row>
    <row r="2409" spans="1:17" x14ac:dyDescent="0.2">
      <c r="A2409" s="2">
        <v>35592</v>
      </c>
      <c r="B2409" t="s">
        <v>442</v>
      </c>
      <c r="C2409" t="s">
        <v>655</v>
      </c>
      <c r="D2409" t="s">
        <v>57</v>
      </c>
      <c r="E2409" t="s">
        <v>57</v>
      </c>
      <c r="F2409">
        <v>133</v>
      </c>
      <c r="G2409">
        <v>171</v>
      </c>
      <c r="H2409">
        <v>0</v>
      </c>
      <c r="I2409">
        <v>0</v>
      </c>
      <c r="J2409">
        <v>7</v>
      </c>
      <c r="K2409">
        <v>0</v>
      </c>
      <c r="L2409" t="s">
        <v>20</v>
      </c>
      <c r="M2409" t="s">
        <v>734</v>
      </c>
      <c r="N2409" t="s">
        <v>442</v>
      </c>
      <c r="O2409" t="s">
        <v>22</v>
      </c>
      <c r="P2409" t="s">
        <v>23</v>
      </c>
      <c r="Q2409" t="s">
        <v>24</v>
      </c>
    </row>
    <row r="2410" spans="1:17" x14ac:dyDescent="0.2">
      <c r="A2410" s="2">
        <v>35592</v>
      </c>
      <c r="B2410" t="s">
        <v>463</v>
      </c>
      <c r="C2410" t="s">
        <v>560</v>
      </c>
      <c r="D2410" t="s">
        <v>115</v>
      </c>
      <c r="E2410" t="s">
        <v>50</v>
      </c>
      <c r="F2410">
        <v>176</v>
      </c>
      <c r="G2410">
        <v>161</v>
      </c>
      <c r="H2410">
        <v>0</v>
      </c>
      <c r="I2410">
        <v>0</v>
      </c>
      <c r="J2410">
        <v>0</v>
      </c>
      <c r="K2410">
        <v>7</v>
      </c>
      <c r="L2410" t="s">
        <v>20</v>
      </c>
      <c r="M2410" t="s">
        <v>721</v>
      </c>
      <c r="N2410" t="s">
        <v>463</v>
      </c>
      <c r="O2410" t="s">
        <v>22</v>
      </c>
      <c r="P2410" t="s">
        <v>23</v>
      </c>
      <c r="Q2410" t="s">
        <v>41</v>
      </c>
    </row>
    <row r="2411" spans="1:17" x14ac:dyDescent="0.2">
      <c r="A2411" s="2">
        <v>35593</v>
      </c>
      <c r="B2411" t="s">
        <v>17</v>
      </c>
      <c r="C2411" t="s">
        <v>32</v>
      </c>
      <c r="D2411" t="s">
        <v>19</v>
      </c>
      <c r="E2411" t="s">
        <v>19</v>
      </c>
      <c r="F2411">
        <v>32</v>
      </c>
      <c r="G2411">
        <v>113</v>
      </c>
      <c r="H2411">
        <v>0</v>
      </c>
      <c r="I2411">
        <v>0</v>
      </c>
      <c r="J2411">
        <v>1</v>
      </c>
      <c r="K2411">
        <v>0</v>
      </c>
      <c r="L2411" t="s">
        <v>507</v>
      </c>
      <c r="M2411" t="s">
        <v>21</v>
      </c>
      <c r="N2411" t="s">
        <v>17</v>
      </c>
      <c r="O2411" t="s">
        <v>22</v>
      </c>
      <c r="P2411" t="s">
        <v>23</v>
      </c>
      <c r="Q2411" t="s">
        <v>24</v>
      </c>
    </row>
    <row r="2412" spans="1:17" x14ac:dyDescent="0.2">
      <c r="A2412" s="2">
        <v>35593</v>
      </c>
      <c r="B2412" t="s">
        <v>274</v>
      </c>
      <c r="C2412" t="s">
        <v>180</v>
      </c>
      <c r="D2412" t="s">
        <v>50</v>
      </c>
      <c r="E2412" t="s">
        <v>50</v>
      </c>
      <c r="F2412">
        <v>28</v>
      </c>
      <c r="G2412">
        <v>42</v>
      </c>
      <c r="H2412">
        <v>0</v>
      </c>
      <c r="I2412">
        <v>0</v>
      </c>
      <c r="J2412">
        <v>1</v>
      </c>
      <c r="K2412">
        <v>1</v>
      </c>
      <c r="L2412" t="s">
        <v>312</v>
      </c>
      <c r="M2412" t="s">
        <v>735</v>
      </c>
      <c r="N2412" t="s">
        <v>143</v>
      </c>
      <c r="O2412" t="s">
        <v>122</v>
      </c>
      <c r="P2412" t="s">
        <v>23</v>
      </c>
      <c r="Q2412" t="s">
        <v>30</v>
      </c>
    </row>
    <row r="2413" spans="1:17" x14ac:dyDescent="0.2">
      <c r="A2413" s="2">
        <v>35593</v>
      </c>
      <c r="B2413" t="s">
        <v>133</v>
      </c>
      <c r="C2413" t="s">
        <v>183</v>
      </c>
      <c r="D2413" t="s">
        <v>115</v>
      </c>
      <c r="E2413" t="s">
        <v>36</v>
      </c>
      <c r="F2413">
        <v>36</v>
      </c>
      <c r="G2413">
        <v>33</v>
      </c>
      <c r="H2413">
        <v>0</v>
      </c>
      <c r="I2413">
        <v>0</v>
      </c>
      <c r="J2413">
        <v>3</v>
      </c>
      <c r="K2413">
        <v>1</v>
      </c>
      <c r="L2413" t="s">
        <v>491</v>
      </c>
      <c r="M2413" t="s">
        <v>134</v>
      </c>
      <c r="N2413" t="s">
        <v>133</v>
      </c>
      <c r="O2413" t="s">
        <v>22</v>
      </c>
      <c r="P2413" t="s">
        <v>23</v>
      </c>
      <c r="Q2413" t="s">
        <v>24</v>
      </c>
    </row>
    <row r="2414" spans="1:17" x14ac:dyDescent="0.2">
      <c r="A2414" s="2">
        <v>35593</v>
      </c>
      <c r="B2414" t="s">
        <v>42</v>
      </c>
      <c r="C2414" t="s">
        <v>18</v>
      </c>
      <c r="D2414" t="s">
        <v>19</v>
      </c>
      <c r="E2414" t="s">
        <v>19</v>
      </c>
      <c r="F2414">
        <v>39</v>
      </c>
      <c r="G2414">
        <v>54</v>
      </c>
      <c r="H2414">
        <v>0</v>
      </c>
      <c r="I2414">
        <v>0</v>
      </c>
      <c r="J2414">
        <v>1</v>
      </c>
      <c r="K2414">
        <v>0</v>
      </c>
      <c r="L2414" t="s">
        <v>507</v>
      </c>
      <c r="M2414" t="s">
        <v>473</v>
      </c>
      <c r="N2414" t="s">
        <v>17</v>
      </c>
      <c r="O2414" t="s">
        <v>122</v>
      </c>
      <c r="P2414" t="s">
        <v>23</v>
      </c>
      <c r="Q2414" t="s">
        <v>24</v>
      </c>
    </row>
    <row r="2415" spans="1:17" x14ac:dyDescent="0.2">
      <c r="A2415" s="2">
        <v>35594</v>
      </c>
      <c r="B2415" t="s">
        <v>55</v>
      </c>
      <c r="C2415" t="s">
        <v>203</v>
      </c>
      <c r="D2415" t="s">
        <v>57</v>
      </c>
      <c r="E2415" t="s">
        <v>57</v>
      </c>
      <c r="F2415">
        <v>34</v>
      </c>
      <c r="G2415">
        <v>169</v>
      </c>
      <c r="H2415">
        <v>0</v>
      </c>
      <c r="I2415">
        <v>0</v>
      </c>
      <c r="J2415">
        <v>5</v>
      </c>
      <c r="K2415">
        <v>0</v>
      </c>
      <c r="L2415" t="s">
        <v>20</v>
      </c>
      <c r="M2415" t="s">
        <v>58</v>
      </c>
      <c r="N2415" t="s">
        <v>55</v>
      </c>
      <c r="O2415" t="s">
        <v>22</v>
      </c>
      <c r="P2415" t="s">
        <v>23</v>
      </c>
      <c r="Q2415" t="s">
        <v>24</v>
      </c>
    </row>
    <row r="2416" spans="1:17" x14ac:dyDescent="0.2">
      <c r="A2416" s="2">
        <v>35594</v>
      </c>
      <c r="B2416" t="s">
        <v>25</v>
      </c>
      <c r="C2416" t="s">
        <v>131</v>
      </c>
      <c r="D2416" t="s">
        <v>19</v>
      </c>
      <c r="E2416" t="s">
        <v>27</v>
      </c>
      <c r="F2416">
        <v>1</v>
      </c>
      <c r="G2416">
        <v>53</v>
      </c>
      <c r="H2416">
        <v>0</v>
      </c>
      <c r="I2416">
        <v>0</v>
      </c>
      <c r="J2416">
        <v>5</v>
      </c>
      <c r="K2416">
        <v>0</v>
      </c>
      <c r="L2416" t="s">
        <v>507</v>
      </c>
      <c r="M2416" t="s">
        <v>342</v>
      </c>
      <c r="N2416" t="s">
        <v>17</v>
      </c>
      <c r="O2416" t="s">
        <v>122</v>
      </c>
      <c r="P2416" t="s">
        <v>23</v>
      </c>
      <c r="Q2416" t="s">
        <v>24</v>
      </c>
    </row>
    <row r="2417" spans="1:17" x14ac:dyDescent="0.2">
      <c r="A2417" s="2">
        <v>35594</v>
      </c>
      <c r="B2417" t="s">
        <v>167</v>
      </c>
      <c r="C2417" t="s">
        <v>469</v>
      </c>
      <c r="D2417" t="s">
        <v>115</v>
      </c>
      <c r="E2417" t="s">
        <v>115</v>
      </c>
      <c r="F2417">
        <v>73</v>
      </c>
      <c r="G2417">
        <v>115</v>
      </c>
      <c r="H2417">
        <v>0</v>
      </c>
      <c r="I2417">
        <v>0</v>
      </c>
      <c r="J2417">
        <v>2</v>
      </c>
      <c r="K2417">
        <v>2</v>
      </c>
      <c r="L2417" t="s">
        <v>20</v>
      </c>
      <c r="M2417" t="s">
        <v>625</v>
      </c>
      <c r="N2417" t="s">
        <v>167</v>
      </c>
      <c r="O2417" t="s">
        <v>22</v>
      </c>
      <c r="P2417" t="s">
        <v>23</v>
      </c>
      <c r="Q2417" t="s">
        <v>30</v>
      </c>
    </row>
    <row r="2418" spans="1:17" x14ac:dyDescent="0.2">
      <c r="A2418" s="2">
        <v>35594</v>
      </c>
      <c r="B2418" t="s">
        <v>629</v>
      </c>
      <c r="C2418" t="s">
        <v>569</v>
      </c>
      <c r="D2418" t="s">
        <v>36</v>
      </c>
      <c r="E2418" t="s">
        <v>115</v>
      </c>
      <c r="F2418">
        <v>179</v>
      </c>
      <c r="G2418">
        <v>173</v>
      </c>
      <c r="H2418">
        <v>0</v>
      </c>
      <c r="I2418">
        <v>0</v>
      </c>
      <c r="J2418">
        <v>0</v>
      </c>
      <c r="K2418">
        <v>6</v>
      </c>
      <c r="L2418" t="s">
        <v>20</v>
      </c>
      <c r="M2418" t="s">
        <v>625</v>
      </c>
      <c r="N2418" t="s">
        <v>167</v>
      </c>
      <c r="O2418" t="s">
        <v>122</v>
      </c>
      <c r="P2418" t="s">
        <v>23</v>
      </c>
      <c r="Q2418" t="s">
        <v>41</v>
      </c>
    </row>
    <row r="2419" spans="1:17" x14ac:dyDescent="0.2">
      <c r="A2419" s="2">
        <v>35594</v>
      </c>
      <c r="B2419" t="s">
        <v>26</v>
      </c>
      <c r="C2419" t="s">
        <v>43</v>
      </c>
      <c r="D2419" t="s">
        <v>27</v>
      </c>
      <c r="E2419" t="s">
        <v>19</v>
      </c>
      <c r="F2419">
        <v>12</v>
      </c>
      <c r="G2419">
        <v>11</v>
      </c>
      <c r="H2419">
        <v>0</v>
      </c>
      <c r="I2419">
        <v>0</v>
      </c>
      <c r="J2419">
        <v>2</v>
      </c>
      <c r="K2419">
        <v>1</v>
      </c>
      <c r="L2419" t="s">
        <v>507</v>
      </c>
      <c r="M2419" t="s">
        <v>342</v>
      </c>
      <c r="N2419" t="s">
        <v>17</v>
      </c>
      <c r="O2419" t="s">
        <v>122</v>
      </c>
      <c r="P2419" t="s">
        <v>23</v>
      </c>
      <c r="Q2419" t="s">
        <v>24</v>
      </c>
    </row>
    <row r="2420" spans="1:17" x14ac:dyDescent="0.2">
      <c r="A2420" s="2">
        <v>35594</v>
      </c>
      <c r="B2420" t="s">
        <v>389</v>
      </c>
      <c r="C2420" t="s">
        <v>363</v>
      </c>
      <c r="D2420" t="s">
        <v>115</v>
      </c>
      <c r="E2420" t="s">
        <v>115</v>
      </c>
      <c r="F2420">
        <v>142</v>
      </c>
      <c r="G2420">
        <v>109</v>
      </c>
      <c r="H2420">
        <v>0</v>
      </c>
      <c r="I2420">
        <v>0</v>
      </c>
      <c r="J2420">
        <v>1</v>
      </c>
      <c r="K2420">
        <v>1</v>
      </c>
      <c r="L2420" t="s">
        <v>20</v>
      </c>
      <c r="M2420" t="s">
        <v>720</v>
      </c>
      <c r="N2420" t="s">
        <v>389</v>
      </c>
      <c r="O2420" t="s">
        <v>22</v>
      </c>
      <c r="P2420" t="s">
        <v>23</v>
      </c>
      <c r="Q2420" t="s">
        <v>30</v>
      </c>
    </row>
    <row r="2421" spans="1:17" x14ac:dyDescent="0.2">
      <c r="A2421" s="2">
        <v>35595</v>
      </c>
      <c r="B2421" t="s">
        <v>39</v>
      </c>
      <c r="C2421" t="s">
        <v>107</v>
      </c>
      <c r="D2421" t="s">
        <v>19</v>
      </c>
      <c r="E2421" t="s">
        <v>19</v>
      </c>
      <c r="F2421">
        <v>21</v>
      </c>
      <c r="G2421">
        <v>27</v>
      </c>
      <c r="H2421">
        <v>0</v>
      </c>
      <c r="I2421">
        <v>0</v>
      </c>
      <c r="J2421">
        <v>2</v>
      </c>
      <c r="K2421">
        <v>0</v>
      </c>
      <c r="L2421" t="s">
        <v>507</v>
      </c>
      <c r="M2421" t="s">
        <v>484</v>
      </c>
      <c r="N2421" t="s">
        <v>17</v>
      </c>
      <c r="O2421" t="s">
        <v>122</v>
      </c>
      <c r="P2421" t="s">
        <v>23</v>
      </c>
      <c r="Q2421" t="s">
        <v>24</v>
      </c>
    </row>
    <row r="2422" spans="1:17" x14ac:dyDescent="0.2">
      <c r="A2422" s="2">
        <v>35595</v>
      </c>
      <c r="B2422" t="s">
        <v>133</v>
      </c>
      <c r="C2422" t="s">
        <v>199</v>
      </c>
      <c r="D2422" t="s">
        <v>115</v>
      </c>
      <c r="E2422" t="s">
        <v>36</v>
      </c>
      <c r="F2422">
        <v>36</v>
      </c>
      <c r="G2422">
        <v>35</v>
      </c>
      <c r="H2422">
        <v>0</v>
      </c>
      <c r="I2422">
        <v>0</v>
      </c>
      <c r="J2422">
        <v>3</v>
      </c>
      <c r="K2422">
        <v>0</v>
      </c>
      <c r="L2422" t="s">
        <v>491</v>
      </c>
      <c r="M2422" t="s">
        <v>492</v>
      </c>
      <c r="N2422" t="s">
        <v>133</v>
      </c>
      <c r="O2422" t="s">
        <v>22</v>
      </c>
      <c r="P2422" t="s">
        <v>23</v>
      </c>
      <c r="Q2422" t="s">
        <v>24</v>
      </c>
    </row>
    <row r="2423" spans="1:17" x14ac:dyDescent="0.2">
      <c r="A2423" s="2">
        <v>35595</v>
      </c>
      <c r="B2423" t="s">
        <v>38</v>
      </c>
      <c r="C2423" t="s">
        <v>31</v>
      </c>
      <c r="D2423" t="s">
        <v>19</v>
      </c>
      <c r="E2423" t="s">
        <v>19</v>
      </c>
      <c r="F2423">
        <v>22</v>
      </c>
      <c r="G2423">
        <v>40</v>
      </c>
      <c r="H2423">
        <v>0</v>
      </c>
      <c r="I2423">
        <v>0</v>
      </c>
      <c r="J2423">
        <v>0</v>
      </c>
      <c r="K2423">
        <v>2</v>
      </c>
      <c r="L2423" t="s">
        <v>507</v>
      </c>
      <c r="M2423" t="s">
        <v>484</v>
      </c>
      <c r="N2423" t="s">
        <v>17</v>
      </c>
      <c r="O2423" t="s">
        <v>122</v>
      </c>
      <c r="P2423" t="s">
        <v>23</v>
      </c>
      <c r="Q2423" t="s">
        <v>41</v>
      </c>
    </row>
    <row r="2424" spans="1:17" x14ac:dyDescent="0.2">
      <c r="A2424" s="2">
        <v>35595</v>
      </c>
      <c r="B2424" t="s">
        <v>90</v>
      </c>
      <c r="C2424" t="s">
        <v>345</v>
      </c>
      <c r="D2424" t="s">
        <v>50</v>
      </c>
      <c r="E2424" t="s">
        <v>50</v>
      </c>
      <c r="F2424">
        <v>57</v>
      </c>
      <c r="G2424">
        <v>102</v>
      </c>
      <c r="H2424">
        <v>0</v>
      </c>
      <c r="I2424">
        <v>0</v>
      </c>
      <c r="J2424">
        <v>4</v>
      </c>
      <c r="K2424">
        <v>1</v>
      </c>
      <c r="L2424" t="s">
        <v>20</v>
      </c>
      <c r="M2424" t="s">
        <v>309</v>
      </c>
      <c r="N2424" t="s">
        <v>90</v>
      </c>
      <c r="O2424" t="s">
        <v>22</v>
      </c>
      <c r="P2424" t="s">
        <v>23</v>
      </c>
      <c r="Q2424" t="s">
        <v>24</v>
      </c>
    </row>
    <row r="2425" spans="1:17" x14ac:dyDescent="0.2">
      <c r="A2425" s="2">
        <v>35596</v>
      </c>
      <c r="B2425" t="s">
        <v>17</v>
      </c>
      <c r="C2425" t="s">
        <v>42</v>
      </c>
      <c r="D2425" t="s">
        <v>19</v>
      </c>
      <c r="E2425" t="s">
        <v>19</v>
      </c>
      <c r="F2425">
        <v>32</v>
      </c>
      <c r="G2425">
        <v>39</v>
      </c>
      <c r="H2425">
        <v>0</v>
      </c>
      <c r="I2425">
        <v>0</v>
      </c>
      <c r="J2425">
        <v>2</v>
      </c>
      <c r="K2425">
        <v>0</v>
      </c>
      <c r="L2425" t="s">
        <v>507</v>
      </c>
      <c r="M2425" t="s">
        <v>21</v>
      </c>
      <c r="N2425" t="s">
        <v>17</v>
      </c>
      <c r="O2425" t="s">
        <v>22</v>
      </c>
      <c r="P2425" t="s">
        <v>23</v>
      </c>
      <c r="Q2425" t="s">
        <v>24</v>
      </c>
    </row>
    <row r="2426" spans="1:17" x14ac:dyDescent="0.2">
      <c r="A2426" s="2">
        <v>35596</v>
      </c>
      <c r="B2426" t="s">
        <v>204</v>
      </c>
      <c r="C2426" t="s">
        <v>655</v>
      </c>
      <c r="D2426" t="s">
        <v>57</v>
      </c>
      <c r="E2426" t="s">
        <v>57</v>
      </c>
      <c r="F2426">
        <v>155</v>
      </c>
      <c r="G2426">
        <v>171</v>
      </c>
      <c r="H2426">
        <v>0</v>
      </c>
      <c r="I2426">
        <v>0</v>
      </c>
      <c r="J2426">
        <v>3</v>
      </c>
      <c r="K2426">
        <v>1</v>
      </c>
      <c r="L2426" t="s">
        <v>20</v>
      </c>
      <c r="M2426" t="s">
        <v>314</v>
      </c>
      <c r="N2426" t="s">
        <v>204</v>
      </c>
      <c r="O2426" t="s">
        <v>22</v>
      </c>
      <c r="P2426" t="s">
        <v>23</v>
      </c>
      <c r="Q2426" t="s">
        <v>24</v>
      </c>
    </row>
    <row r="2427" spans="1:17" x14ac:dyDescent="0.2">
      <c r="A2427" s="2">
        <v>35596</v>
      </c>
      <c r="B2427" t="s">
        <v>143</v>
      </c>
      <c r="C2427" t="s">
        <v>180</v>
      </c>
      <c r="D2427" t="s">
        <v>115</v>
      </c>
      <c r="E2427" t="s">
        <v>50</v>
      </c>
      <c r="F2427">
        <v>18</v>
      </c>
      <c r="G2427">
        <v>42</v>
      </c>
      <c r="H2427">
        <v>0</v>
      </c>
      <c r="I2427">
        <v>0</v>
      </c>
      <c r="J2427">
        <v>1</v>
      </c>
      <c r="K2427">
        <v>0</v>
      </c>
      <c r="L2427" t="s">
        <v>312</v>
      </c>
      <c r="M2427" t="s">
        <v>644</v>
      </c>
      <c r="N2427" t="s">
        <v>143</v>
      </c>
      <c r="O2427" t="s">
        <v>22</v>
      </c>
      <c r="P2427" t="s">
        <v>23</v>
      </c>
      <c r="Q2427" t="s">
        <v>24</v>
      </c>
    </row>
    <row r="2428" spans="1:17" x14ac:dyDescent="0.2">
      <c r="A2428" s="2">
        <v>35596</v>
      </c>
      <c r="B2428" t="s">
        <v>296</v>
      </c>
      <c r="C2428" t="s">
        <v>211</v>
      </c>
      <c r="D2428" t="s">
        <v>36</v>
      </c>
      <c r="E2428" t="s">
        <v>36</v>
      </c>
      <c r="F2428">
        <v>88</v>
      </c>
      <c r="G2428">
        <v>98</v>
      </c>
      <c r="H2428">
        <v>0</v>
      </c>
      <c r="I2428">
        <v>0</v>
      </c>
      <c r="J2428">
        <v>3</v>
      </c>
      <c r="K2428">
        <v>0</v>
      </c>
      <c r="L2428" t="s">
        <v>716</v>
      </c>
      <c r="M2428" t="s">
        <v>399</v>
      </c>
      <c r="N2428" t="s">
        <v>296</v>
      </c>
      <c r="O2428" t="s">
        <v>22</v>
      </c>
      <c r="P2428" t="s">
        <v>23</v>
      </c>
      <c r="Q2428" t="s">
        <v>24</v>
      </c>
    </row>
    <row r="2429" spans="1:17" x14ac:dyDescent="0.2">
      <c r="A2429" s="2">
        <v>35596</v>
      </c>
      <c r="B2429" t="s">
        <v>354</v>
      </c>
      <c r="C2429" t="s">
        <v>203</v>
      </c>
      <c r="D2429" t="s">
        <v>57</v>
      </c>
      <c r="E2429" t="s">
        <v>57</v>
      </c>
      <c r="F2429">
        <v>139</v>
      </c>
      <c r="G2429">
        <v>169</v>
      </c>
      <c r="H2429">
        <v>0</v>
      </c>
      <c r="I2429">
        <v>0</v>
      </c>
      <c r="J2429">
        <v>4</v>
      </c>
      <c r="K2429">
        <v>1</v>
      </c>
      <c r="L2429" t="s">
        <v>20</v>
      </c>
      <c r="M2429" t="s">
        <v>58</v>
      </c>
      <c r="N2429" t="s">
        <v>55</v>
      </c>
      <c r="O2429" t="s">
        <v>122</v>
      </c>
      <c r="P2429" t="s">
        <v>23</v>
      </c>
      <c r="Q2429" t="s">
        <v>24</v>
      </c>
    </row>
    <row r="2430" spans="1:17" x14ac:dyDescent="0.2">
      <c r="A2430" s="2">
        <v>35596</v>
      </c>
      <c r="B2430" t="s">
        <v>18</v>
      </c>
      <c r="C2430" t="s">
        <v>32</v>
      </c>
      <c r="D2430" t="s">
        <v>19</v>
      </c>
      <c r="E2430" t="s">
        <v>19</v>
      </c>
      <c r="F2430">
        <v>54</v>
      </c>
      <c r="G2430">
        <v>113</v>
      </c>
      <c r="H2430">
        <v>0</v>
      </c>
      <c r="I2430">
        <v>0</v>
      </c>
      <c r="J2430">
        <v>2</v>
      </c>
      <c r="K2430">
        <v>0</v>
      </c>
      <c r="L2430" t="s">
        <v>507</v>
      </c>
      <c r="M2430" t="s">
        <v>473</v>
      </c>
      <c r="N2430" t="s">
        <v>17</v>
      </c>
      <c r="O2430" t="s">
        <v>122</v>
      </c>
      <c r="P2430" t="s">
        <v>23</v>
      </c>
      <c r="Q2430" t="s">
        <v>24</v>
      </c>
    </row>
    <row r="2431" spans="1:17" x14ac:dyDescent="0.2">
      <c r="A2431" s="2">
        <v>35597</v>
      </c>
      <c r="B2431" t="s">
        <v>25</v>
      </c>
      <c r="C2431" t="s">
        <v>26</v>
      </c>
      <c r="D2431" t="s">
        <v>19</v>
      </c>
      <c r="E2431" t="s">
        <v>27</v>
      </c>
      <c r="F2431">
        <v>1</v>
      </c>
      <c r="G2431">
        <v>12</v>
      </c>
      <c r="H2431">
        <v>0</v>
      </c>
      <c r="I2431">
        <v>0</v>
      </c>
      <c r="J2431">
        <v>3</v>
      </c>
      <c r="K2431">
        <v>2</v>
      </c>
      <c r="L2431" t="s">
        <v>507</v>
      </c>
      <c r="M2431" t="s">
        <v>342</v>
      </c>
      <c r="N2431" t="s">
        <v>17</v>
      </c>
      <c r="O2431" t="s">
        <v>122</v>
      </c>
      <c r="P2431" t="s">
        <v>23</v>
      </c>
      <c r="Q2431" t="s">
        <v>24</v>
      </c>
    </row>
    <row r="2432" spans="1:17" x14ac:dyDescent="0.2">
      <c r="A2432" s="2">
        <v>35597</v>
      </c>
      <c r="B2432" t="s">
        <v>43</v>
      </c>
      <c r="C2432" t="s">
        <v>131</v>
      </c>
      <c r="D2432" t="s">
        <v>19</v>
      </c>
      <c r="E2432" t="s">
        <v>27</v>
      </c>
      <c r="F2432">
        <v>11</v>
      </c>
      <c r="G2432">
        <v>53</v>
      </c>
      <c r="H2432">
        <v>0</v>
      </c>
      <c r="I2432">
        <v>0</v>
      </c>
      <c r="J2432">
        <v>4</v>
      </c>
      <c r="K2432">
        <v>1</v>
      </c>
      <c r="L2432" t="s">
        <v>507</v>
      </c>
      <c r="M2432" t="s">
        <v>342</v>
      </c>
      <c r="N2432" t="s">
        <v>17</v>
      </c>
      <c r="O2432" t="s">
        <v>122</v>
      </c>
      <c r="P2432" t="s">
        <v>23</v>
      </c>
      <c r="Q2432" t="s">
        <v>24</v>
      </c>
    </row>
    <row r="2433" spans="1:17" x14ac:dyDescent="0.2">
      <c r="A2433" s="2">
        <v>35597</v>
      </c>
      <c r="B2433" t="s">
        <v>183</v>
      </c>
      <c r="C2433" t="s">
        <v>199</v>
      </c>
      <c r="D2433" t="s">
        <v>36</v>
      </c>
      <c r="E2433" t="s">
        <v>36</v>
      </c>
      <c r="F2433">
        <v>33</v>
      </c>
      <c r="G2433">
        <v>35</v>
      </c>
      <c r="H2433">
        <v>0</v>
      </c>
      <c r="I2433">
        <v>0</v>
      </c>
      <c r="J2433">
        <v>2</v>
      </c>
      <c r="K2433">
        <v>0</v>
      </c>
      <c r="L2433" t="s">
        <v>491</v>
      </c>
      <c r="M2433" t="s">
        <v>134</v>
      </c>
      <c r="N2433" t="s">
        <v>133</v>
      </c>
      <c r="O2433" t="s">
        <v>122</v>
      </c>
      <c r="P2433" t="s">
        <v>23</v>
      </c>
      <c r="Q2433" t="s">
        <v>24</v>
      </c>
    </row>
    <row r="2434" spans="1:17" x14ac:dyDescent="0.2">
      <c r="A2434" s="2">
        <v>35598</v>
      </c>
      <c r="B2434" t="s">
        <v>39</v>
      </c>
      <c r="C2434" t="s">
        <v>38</v>
      </c>
      <c r="D2434" t="s">
        <v>19</v>
      </c>
      <c r="E2434" t="s">
        <v>19</v>
      </c>
      <c r="F2434">
        <v>21</v>
      </c>
      <c r="G2434">
        <v>22</v>
      </c>
      <c r="H2434">
        <v>0</v>
      </c>
      <c r="I2434">
        <v>0</v>
      </c>
      <c r="J2434">
        <v>1</v>
      </c>
      <c r="K2434">
        <v>1</v>
      </c>
      <c r="L2434" t="s">
        <v>507</v>
      </c>
      <c r="M2434" t="s">
        <v>484</v>
      </c>
      <c r="N2434" t="s">
        <v>17</v>
      </c>
      <c r="O2434" t="s">
        <v>122</v>
      </c>
      <c r="P2434" t="s">
        <v>23</v>
      </c>
      <c r="Q2434" t="s">
        <v>30</v>
      </c>
    </row>
    <row r="2435" spans="1:17" x14ac:dyDescent="0.2">
      <c r="A2435" s="2">
        <v>35598</v>
      </c>
      <c r="B2435" t="s">
        <v>55</v>
      </c>
      <c r="C2435" t="s">
        <v>354</v>
      </c>
      <c r="D2435" t="s">
        <v>57</v>
      </c>
      <c r="E2435" t="s">
        <v>57</v>
      </c>
      <c r="F2435">
        <v>34</v>
      </c>
      <c r="G2435">
        <v>139</v>
      </c>
      <c r="H2435">
        <v>0</v>
      </c>
      <c r="I2435">
        <v>0</v>
      </c>
      <c r="J2435">
        <v>6</v>
      </c>
      <c r="K2435">
        <v>2</v>
      </c>
      <c r="L2435" t="s">
        <v>20</v>
      </c>
      <c r="M2435" t="s">
        <v>58</v>
      </c>
      <c r="N2435" t="s">
        <v>55</v>
      </c>
      <c r="O2435" t="s">
        <v>22</v>
      </c>
      <c r="P2435" t="s">
        <v>23</v>
      </c>
      <c r="Q2435" t="s">
        <v>24</v>
      </c>
    </row>
    <row r="2436" spans="1:17" x14ac:dyDescent="0.2">
      <c r="A2436" s="2">
        <v>35598</v>
      </c>
      <c r="B2436" t="s">
        <v>107</v>
      </c>
      <c r="C2436" t="s">
        <v>31</v>
      </c>
      <c r="D2436" t="s">
        <v>19</v>
      </c>
      <c r="E2436" t="s">
        <v>19</v>
      </c>
      <c r="F2436">
        <v>27</v>
      </c>
      <c r="G2436">
        <v>40</v>
      </c>
      <c r="H2436">
        <v>0</v>
      </c>
      <c r="I2436">
        <v>0</v>
      </c>
      <c r="J2436">
        <v>1</v>
      </c>
      <c r="K2436">
        <v>2</v>
      </c>
      <c r="L2436" t="s">
        <v>507</v>
      </c>
      <c r="M2436" t="s">
        <v>484</v>
      </c>
      <c r="N2436" t="s">
        <v>17</v>
      </c>
      <c r="O2436" t="s">
        <v>122</v>
      </c>
      <c r="P2436" t="s">
        <v>23</v>
      </c>
      <c r="Q2436" t="s">
        <v>41</v>
      </c>
    </row>
    <row r="2437" spans="1:17" x14ac:dyDescent="0.2">
      <c r="A2437" s="2">
        <v>35598</v>
      </c>
      <c r="B2437" t="s">
        <v>77</v>
      </c>
      <c r="C2437" t="s">
        <v>123</v>
      </c>
      <c r="D2437" t="s">
        <v>27</v>
      </c>
      <c r="E2437" t="s">
        <v>50</v>
      </c>
      <c r="F2437">
        <v>26</v>
      </c>
      <c r="G2437">
        <v>43</v>
      </c>
      <c r="H2437">
        <v>0</v>
      </c>
      <c r="I2437">
        <v>0</v>
      </c>
      <c r="J2437">
        <v>2</v>
      </c>
      <c r="K2437">
        <v>1</v>
      </c>
      <c r="L2437" t="s">
        <v>28</v>
      </c>
      <c r="M2437" t="s">
        <v>736</v>
      </c>
      <c r="N2437" t="s">
        <v>77</v>
      </c>
      <c r="O2437" t="s">
        <v>22</v>
      </c>
      <c r="P2437" t="s">
        <v>23</v>
      </c>
      <c r="Q2437" t="s">
        <v>24</v>
      </c>
    </row>
    <row r="2438" spans="1:17" x14ac:dyDescent="0.2">
      <c r="A2438" s="2">
        <v>35599</v>
      </c>
      <c r="B2438" t="s">
        <v>17</v>
      </c>
      <c r="C2438" t="s">
        <v>18</v>
      </c>
      <c r="D2438" t="s">
        <v>19</v>
      </c>
      <c r="E2438" t="s">
        <v>19</v>
      </c>
      <c r="F2438">
        <v>34</v>
      </c>
      <c r="G2438">
        <v>51</v>
      </c>
      <c r="H2438">
        <v>0</v>
      </c>
      <c r="I2438">
        <v>0</v>
      </c>
      <c r="J2438">
        <v>1</v>
      </c>
      <c r="K2438">
        <v>0</v>
      </c>
      <c r="L2438" t="s">
        <v>507</v>
      </c>
      <c r="M2438" t="s">
        <v>21</v>
      </c>
      <c r="N2438" t="s">
        <v>17</v>
      </c>
      <c r="O2438" t="s">
        <v>22</v>
      </c>
      <c r="P2438" t="s">
        <v>23</v>
      </c>
      <c r="Q2438" t="s">
        <v>24</v>
      </c>
    </row>
    <row r="2439" spans="1:17" x14ac:dyDescent="0.2">
      <c r="A2439" s="2">
        <v>35599</v>
      </c>
      <c r="B2439" t="s">
        <v>442</v>
      </c>
      <c r="C2439" t="s">
        <v>204</v>
      </c>
      <c r="D2439" t="s">
        <v>57</v>
      </c>
      <c r="E2439" t="s">
        <v>57</v>
      </c>
      <c r="F2439">
        <v>118</v>
      </c>
      <c r="G2439">
        <v>157</v>
      </c>
      <c r="H2439">
        <v>0</v>
      </c>
      <c r="I2439">
        <v>0</v>
      </c>
      <c r="J2439">
        <v>5</v>
      </c>
      <c r="K2439">
        <v>0</v>
      </c>
      <c r="L2439" t="s">
        <v>20</v>
      </c>
      <c r="M2439" t="s">
        <v>734</v>
      </c>
      <c r="N2439" t="s">
        <v>442</v>
      </c>
      <c r="O2439" t="s">
        <v>22</v>
      </c>
      <c r="P2439" t="s">
        <v>23</v>
      </c>
      <c r="Q2439" t="s">
        <v>24</v>
      </c>
    </row>
    <row r="2440" spans="1:17" x14ac:dyDescent="0.2">
      <c r="A2440" s="2">
        <v>35599</v>
      </c>
      <c r="B2440" t="s">
        <v>42</v>
      </c>
      <c r="C2440" t="s">
        <v>32</v>
      </c>
      <c r="D2440" t="s">
        <v>19</v>
      </c>
      <c r="E2440" t="s">
        <v>19</v>
      </c>
      <c r="F2440">
        <v>39</v>
      </c>
      <c r="G2440">
        <v>111</v>
      </c>
      <c r="H2440">
        <v>0</v>
      </c>
      <c r="I2440">
        <v>0</v>
      </c>
      <c r="J2440">
        <v>2</v>
      </c>
      <c r="K2440">
        <v>0</v>
      </c>
      <c r="L2440" t="s">
        <v>507</v>
      </c>
      <c r="M2440" t="s">
        <v>473</v>
      </c>
      <c r="N2440" t="s">
        <v>17</v>
      </c>
      <c r="O2440" t="s">
        <v>122</v>
      </c>
      <c r="P2440" t="s">
        <v>23</v>
      </c>
      <c r="Q2440" t="s">
        <v>24</v>
      </c>
    </row>
    <row r="2441" spans="1:17" x14ac:dyDescent="0.2">
      <c r="A2441" s="2">
        <v>35600</v>
      </c>
      <c r="B2441" t="s">
        <v>55</v>
      </c>
      <c r="C2441" t="s">
        <v>203</v>
      </c>
      <c r="D2441" t="s">
        <v>57</v>
      </c>
      <c r="E2441" t="s">
        <v>57</v>
      </c>
      <c r="F2441">
        <v>33</v>
      </c>
      <c r="G2441">
        <v>171</v>
      </c>
      <c r="H2441">
        <v>0</v>
      </c>
      <c r="I2441">
        <v>0</v>
      </c>
      <c r="J2441">
        <v>2</v>
      </c>
      <c r="K2441">
        <v>0</v>
      </c>
      <c r="L2441" t="s">
        <v>20</v>
      </c>
      <c r="M2441" t="s">
        <v>58</v>
      </c>
      <c r="N2441" t="s">
        <v>55</v>
      </c>
      <c r="O2441" t="s">
        <v>22</v>
      </c>
      <c r="P2441" t="s">
        <v>23</v>
      </c>
      <c r="Q2441" t="s">
        <v>24</v>
      </c>
    </row>
    <row r="2442" spans="1:17" x14ac:dyDescent="0.2">
      <c r="A2442" s="2">
        <v>35600</v>
      </c>
      <c r="B2442" t="s">
        <v>25</v>
      </c>
      <c r="C2442" t="s">
        <v>43</v>
      </c>
      <c r="D2442" t="s">
        <v>19</v>
      </c>
      <c r="E2442" t="s">
        <v>19</v>
      </c>
      <c r="F2442">
        <v>1</v>
      </c>
      <c r="G2442">
        <v>13</v>
      </c>
      <c r="H2442">
        <v>0</v>
      </c>
      <c r="I2442">
        <v>0</v>
      </c>
      <c r="J2442">
        <v>2</v>
      </c>
      <c r="K2442">
        <v>0</v>
      </c>
      <c r="L2442" t="s">
        <v>507</v>
      </c>
      <c r="M2442" t="s">
        <v>342</v>
      </c>
      <c r="N2442" t="s">
        <v>17</v>
      </c>
      <c r="O2442" t="s">
        <v>122</v>
      </c>
      <c r="P2442" t="s">
        <v>23</v>
      </c>
      <c r="Q2442" t="s">
        <v>24</v>
      </c>
    </row>
    <row r="2443" spans="1:17" x14ac:dyDescent="0.2">
      <c r="A2443" s="2">
        <v>35600</v>
      </c>
      <c r="B2443" t="s">
        <v>26</v>
      </c>
      <c r="C2443" t="s">
        <v>131</v>
      </c>
      <c r="D2443" t="s">
        <v>27</v>
      </c>
      <c r="E2443" t="s">
        <v>27</v>
      </c>
      <c r="F2443">
        <v>12</v>
      </c>
      <c r="G2443">
        <v>53</v>
      </c>
      <c r="H2443">
        <v>0</v>
      </c>
      <c r="I2443">
        <v>0</v>
      </c>
      <c r="J2443">
        <v>1</v>
      </c>
      <c r="K2443">
        <v>1</v>
      </c>
      <c r="L2443" t="s">
        <v>507</v>
      </c>
      <c r="M2443" t="s">
        <v>342</v>
      </c>
      <c r="N2443" t="s">
        <v>17</v>
      </c>
      <c r="O2443" t="s">
        <v>122</v>
      </c>
      <c r="P2443" t="s">
        <v>23</v>
      </c>
      <c r="Q2443" t="s">
        <v>30</v>
      </c>
    </row>
    <row r="2444" spans="1:17" x14ac:dyDescent="0.2">
      <c r="A2444" s="2">
        <v>35601</v>
      </c>
      <c r="B2444" t="s">
        <v>164</v>
      </c>
      <c r="C2444" t="s">
        <v>463</v>
      </c>
      <c r="D2444" t="s">
        <v>115</v>
      </c>
      <c r="E2444" t="s">
        <v>115</v>
      </c>
      <c r="F2444">
        <v>75</v>
      </c>
      <c r="G2444">
        <v>173</v>
      </c>
      <c r="H2444">
        <v>0</v>
      </c>
      <c r="I2444">
        <v>0</v>
      </c>
      <c r="J2444">
        <v>6</v>
      </c>
      <c r="K2444">
        <v>1</v>
      </c>
      <c r="L2444" t="s">
        <v>20</v>
      </c>
      <c r="M2444" t="s">
        <v>696</v>
      </c>
      <c r="N2444" t="s">
        <v>164</v>
      </c>
      <c r="O2444" t="s">
        <v>22</v>
      </c>
      <c r="P2444" t="s">
        <v>23</v>
      </c>
      <c r="Q2444" t="s">
        <v>24</v>
      </c>
    </row>
    <row r="2445" spans="1:17" x14ac:dyDescent="0.2">
      <c r="A2445" s="2">
        <v>35601</v>
      </c>
      <c r="B2445" t="s">
        <v>449</v>
      </c>
      <c r="C2445" t="s">
        <v>363</v>
      </c>
      <c r="D2445" t="s">
        <v>115</v>
      </c>
      <c r="E2445" t="s">
        <v>115</v>
      </c>
      <c r="F2445">
        <v>91</v>
      </c>
      <c r="G2445">
        <v>108</v>
      </c>
      <c r="H2445">
        <v>0</v>
      </c>
      <c r="I2445">
        <v>0</v>
      </c>
      <c r="J2445">
        <v>3</v>
      </c>
      <c r="K2445">
        <v>0</v>
      </c>
      <c r="L2445" t="s">
        <v>20</v>
      </c>
      <c r="M2445" t="s">
        <v>530</v>
      </c>
      <c r="N2445" t="s">
        <v>449</v>
      </c>
      <c r="O2445" t="s">
        <v>22</v>
      </c>
      <c r="P2445" t="s">
        <v>23</v>
      </c>
      <c r="Q2445" t="s">
        <v>24</v>
      </c>
    </row>
    <row r="2446" spans="1:17" x14ac:dyDescent="0.2">
      <c r="A2446" s="2">
        <v>35602</v>
      </c>
      <c r="B2446" t="s">
        <v>481</v>
      </c>
      <c r="C2446" t="s">
        <v>456</v>
      </c>
      <c r="D2446" t="s">
        <v>27</v>
      </c>
      <c r="E2446" t="s">
        <v>27</v>
      </c>
      <c r="F2446">
        <v>158</v>
      </c>
      <c r="G2446">
        <v>139</v>
      </c>
      <c r="H2446">
        <v>0</v>
      </c>
      <c r="I2446">
        <v>0</v>
      </c>
      <c r="J2446">
        <v>1</v>
      </c>
      <c r="K2446">
        <v>1</v>
      </c>
      <c r="L2446" t="s">
        <v>28</v>
      </c>
      <c r="M2446" t="s">
        <v>486</v>
      </c>
      <c r="N2446" t="s">
        <v>481</v>
      </c>
      <c r="O2446" t="s">
        <v>22</v>
      </c>
      <c r="P2446" t="s">
        <v>23</v>
      </c>
      <c r="Q2446" t="s">
        <v>30</v>
      </c>
    </row>
    <row r="2447" spans="1:17" x14ac:dyDescent="0.2">
      <c r="A2447" s="2">
        <v>35602</v>
      </c>
      <c r="B2447" t="s">
        <v>17</v>
      </c>
      <c r="C2447" t="s">
        <v>43</v>
      </c>
      <c r="D2447" t="s">
        <v>19</v>
      </c>
      <c r="E2447" t="s">
        <v>19</v>
      </c>
      <c r="F2447">
        <v>34</v>
      </c>
      <c r="G2447">
        <v>13</v>
      </c>
      <c r="H2447">
        <v>0</v>
      </c>
      <c r="I2447">
        <v>0</v>
      </c>
      <c r="J2447">
        <v>2</v>
      </c>
      <c r="K2447">
        <v>1</v>
      </c>
      <c r="L2447" t="s">
        <v>507</v>
      </c>
      <c r="M2447" t="s">
        <v>21</v>
      </c>
      <c r="N2447" t="s">
        <v>17</v>
      </c>
      <c r="O2447" t="s">
        <v>22</v>
      </c>
      <c r="P2447" t="s">
        <v>23</v>
      </c>
      <c r="Q2447" t="s">
        <v>24</v>
      </c>
    </row>
    <row r="2448" spans="1:17" x14ac:dyDescent="0.2">
      <c r="A2448" s="2">
        <v>35602</v>
      </c>
      <c r="B2448" t="s">
        <v>110</v>
      </c>
      <c r="C2448" t="s">
        <v>183</v>
      </c>
      <c r="D2448" t="s">
        <v>36</v>
      </c>
      <c r="E2448" t="s">
        <v>36</v>
      </c>
      <c r="F2448">
        <v>14</v>
      </c>
      <c r="G2448">
        <v>42</v>
      </c>
      <c r="H2448">
        <v>0</v>
      </c>
      <c r="I2448">
        <v>0</v>
      </c>
      <c r="J2448">
        <v>1</v>
      </c>
      <c r="K2448">
        <v>0</v>
      </c>
      <c r="L2448" t="s">
        <v>62</v>
      </c>
      <c r="M2448" t="s">
        <v>142</v>
      </c>
      <c r="N2448" t="s">
        <v>110</v>
      </c>
      <c r="O2448" t="s">
        <v>22</v>
      </c>
      <c r="P2448" t="s">
        <v>23</v>
      </c>
      <c r="Q2448" t="s">
        <v>24</v>
      </c>
    </row>
    <row r="2449" spans="1:17" x14ac:dyDescent="0.2">
      <c r="A2449" s="2">
        <v>35602</v>
      </c>
      <c r="B2449" t="s">
        <v>655</v>
      </c>
      <c r="C2449" t="s">
        <v>204</v>
      </c>
      <c r="D2449" t="s">
        <v>57</v>
      </c>
      <c r="E2449" t="s">
        <v>57</v>
      </c>
      <c r="F2449">
        <v>162</v>
      </c>
      <c r="G2449">
        <v>157</v>
      </c>
      <c r="H2449">
        <v>0</v>
      </c>
      <c r="I2449">
        <v>0</v>
      </c>
      <c r="J2449">
        <v>0</v>
      </c>
      <c r="K2449">
        <v>1</v>
      </c>
      <c r="L2449" t="s">
        <v>20</v>
      </c>
      <c r="M2449" t="s">
        <v>724</v>
      </c>
      <c r="N2449" t="s">
        <v>655</v>
      </c>
      <c r="O2449" t="s">
        <v>22</v>
      </c>
      <c r="P2449" t="s">
        <v>23</v>
      </c>
      <c r="Q2449" t="s">
        <v>41</v>
      </c>
    </row>
    <row r="2450" spans="1:17" x14ac:dyDescent="0.2">
      <c r="A2450" s="2">
        <v>35602</v>
      </c>
      <c r="B2450" t="s">
        <v>42</v>
      </c>
      <c r="C2450" t="s">
        <v>39</v>
      </c>
      <c r="D2450" t="s">
        <v>19</v>
      </c>
      <c r="E2450" t="s">
        <v>19</v>
      </c>
      <c r="F2450">
        <v>39</v>
      </c>
      <c r="G2450">
        <v>16</v>
      </c>
      <c r="H2450">
        <v>0</v>
      </c>
      <c r="I2450">
        <v>0</v>
      </c>
      <c r="J2450">
        <v>2</v>
      </c>
      <c r="K2450">
        <v>1</v>
      </c>
      <c r="L2450" t="s">
        <v>507</v>
      </c>
      <c r="M2450" t="s">
        <v>473</v>
      </c>
      <c r="N2450" t="s">
        <v>17</v>
      </c>
      <c r="O2450" t="s">
        <v>122</v>
      </c>
      <c r="P2450" t="s">
        <v>23</v>
      </c>
      <c r="Q2450" t="s">
        <v>24</v>
      </c>
    </row>
    <row r="2451" spans="1:17" x14ac:dyDescent="0.2">
      <c r="A2451" s="2">
        <v>35602</v>
      </c>
      <c r="B2451" t="s">
        <v>203</v>
      </c>
      <c r="C2451" t="s">
        <v>354</v>
      </c>
      <c r="D2451" t="s">
        <v>57</v>
      </c>
      <c r="E2451" t="s">
        <v>57</v>
      </c>
      <c r="F2451">
        <v>171</v>
      </c>
      <c r="G2451">
        <v>140</v>
      </c>
      <c r="H2451">
        <v>0</v>
      </c>
      <c r="I2451">
        <v>0</v>
      </c>
      <c r="J2451">
        <v>1</v>
      </c>
      <c r="K2451">
        <v>1</v>
      </c>
      <c r="L2451" t="s">
        <v>20</v>
      </c>
      <c r="M2451" t="s">
        <v>58</v>
      </c>
      <c r="N2451" t="s">
        <v>55</v>
      </c>
      <c r="O2451" t="s">
        <v>122</v>
      </c>
      <c r="P2451" t="s">
        <v>23</v>
      </c>
      <c r="Q2451" t="s">
        <v>30</v>
      </c>
    </row>
    <row r="2452" spans="1:17" x14ac:dyDescent="0.2">
      <c r="A2452" s="2">
        <v>35603</v>
      </c>
      <c r="B2452" t="s">
        <v>267</v>
      </c>
      <c r="C2452" t="s">
        <v>199</v>
      </c>
      <c r="D2452" t="s">
        <v>36</v>
      </c>
      <c r="E2452" t="s">
        <v>36</v>
      </c>
      <c r="F2452">
        <v>63</v>
      </c>
      <c r="G2452">
        <v>36</v>
      </c>
      <c r="H2452">
        <v>0</v>
      </c>
      <c r="I2452">
        <v>0</v>
      </c>
      <c r="J2452">
        <v>1</v>
      </c>
      <c r="K2452">
        <v>0</v>
      </c>
      <c r="L2452" t="s">
        <v>62</v>
      </c>
      <c r="M2452" t="s">
        <v>268</v>
      </c>
      <c r="N2452" t="s">
        <v>267</v>
      </c>
      <c r="O2452" t="s">
        <v>22</v>
      </c>
      <c r="P2452" t="s">
        <v>23</v>
      </c>
      <c r="Q2452" t="s">
        <v>24</v>
      </c>
    </row>
    <row r="2453" spans="1:17" x14ac:dyDescent="0.2">
      <c r="A2453" s="2">
        <v>35603</v>
      </c>
      <c r="B2453" t="s">
        <v>481</v>
      </c>
      <c r="C2453" t="s">
        <v>456</v>
      </c>
      <c r="D2453" t="s">
        <v>27</v>
      </c>
      <c r="E2453" t="s">
        <v>27</v>
      </c>
      <c r="F2453">
        <v>158</v>
      </c>
      <c r="G2453">
        <v>139</v>
      </c>
      <c r="H2453">
        <v>0</v>
      </c>
      <c r="I2453">
        <v>0</v>
      </c>
      <c r="J2453">
        <v>1</v>
      </c>
      <c r="K2453">
        <v>0</v>
      </c>
      <c r="L2453" t="s">
        <v>28</v>
      </c>
      <c r="M2453" t="s">
        <v>486</v>
      </c>
      <c r="N2453" t="s">
        <v>481</v>
      </c>
      <c r="O2453" t="s">
        <v>22</v>
      </c>
      <c r="P2453" t="s">
        <v>23</v>
      </c>
      <c r="Q2453" t="s">
        <v>24</v>
      </c>
    </row>
    <row r="2454" spans="1:17" x14ac:dyDescent="0.2">
      <c r="A2454" s="2">
        <v>35603</v>
      </c>
      <c r="B2454" t="s">
        <v>25</v>
      </c>
      <c r="C2454" t="s">
        <v>38</v>
      </c>
      <c r="D2454" t="s">
        <v>19</v>
      </c>
      <c r="E2454" t="s">
        <v>19</v>
      </c>
      <c r="F2454">
        <v>1</v>
      </c>
      <c r="G2454">
        <v>24</v>
      </c>
      <c r="H2454">
        <v>0</v>
      </c>
      <c r="I2454">
        <v>0</v>
      </c>
      <c r="J2454">
        <v>2</v>
      </c>
      <c r="K2454">
        <v>0</v>
      </c>
      <c r="L2454" t="s">
        <v>507</v>
      </c>
      <c r="M2454" t="s">
        <v>342</v>
      </c>
      <c r="N2454" t="s">
        <v>17</v>
      </c>
      <c r="O2454" t="s">
        <v>122</v>
      </c>
      <c r="P2454" t="s">
        <v>23</v>
      </c>
      <c r="Q2454" t="s">
        <v>24</v>
      </c>
    </row>
    <row r="2455" spans="1:17" x14ac:dyDescent="0.2">
      <c r="A2455" s="2">
        <v>35603</v>
      </c>
      <c r="B2455" t="s">
        <v>120</v>
      </c>
      <c r="C2455" t="s">
        <v>141</v>
      </c>
      <c r="D2455" t="s">
        <v>36</v>
      </c>
      <c r="E2455" t="s">
        <v>36</v>
      </c>
      <c r="F2455">
        <v>45</v>
      </c>
      <c r="G2455">
        <v>64</v>
      </c>
      <c r="H2455">
        <v>0</v>
      </c>
      <c r="I2455">
        <v>0</v>
      </c>
      <c r="J2455">
        <v>2</v>
      </c>
      <c r="K2455">
        <v>2</v>
      </c>
      <c r="L2455" t="s">
        <v>62</v>
      </c>
      <c r="M2455" t="s">
        <v>152</v>
      </c>
      <c r="N2455" t="s">
        <v>120</v>
      </c>
      <c r="O2455" t="s">
        <v>22</v>
      </c>
      <c r="P2455" t="s">
        <v>23</v>
      </c>
      <c r="Q2455" t="s">
        <v>30</v>
      </c>
    </row>
    <row r="2456" spans="1:17" x14ac:dyDescent="0.2">
      <c r="A2456" s="2">
        <v>35603</v>
      </c>
      <c r="B2456" t="s">
        <v>182</v>
      </c>
      <c r="C2456" t="s">
        <v>425</v>
      </c>
      <c r="D2456" t="s">
        <v>115</v>
      </c>
      <c r="E2456" t="s">
        <v>115</v>
      </c>
      <c r="F2456">
        <v>58</v>
      </c>
      <c r="G2456">
        <v>109</v>
      </c>
      <c r="H2456">
        <v>0</v>
      </c>
      <c r="I2456">
        <v>0</v>
      </c>
      <c r="J2456">
        <v>4</v>
      </c>
      <c r="K2456">
        <v>0</v>
      </c>
      <c r="L2456" t="s">
        <v>20</v>
      </c>
      <c r="M2456" t="s">
        <v>536</v>
      </c>
      <c r="N2456" t="s">
        <v>182</v>
      </c>
      <c r="O2456" t="s">
        <v>22</v>
      </c>
      <c r="P2456" t="s">
        <v>23</v>
      </c>
      <c r="Q2456" t="s">
        <v>24</v>
      </c>
    </row>
    <row r="2457" spans="1:17" x14ac:dyDescent="0.2">
      <c r="A2457" s="2">
        <v>35603</v>
      </c>
      <c r="B2457" t="s">
        <v>31</v>
      </c>
      <c r="C2457" t="s">
        <v>26</v>
      </c>
      <c r="D2457" t="s">
        <v>19</v>
      </c>
      <c r="E2457" t="s">
        <v>27</v>
      </c>
      <c r="F2457">
        <v>38</v>
      </c>
      <c r="G2457">
        <v>12</v>
      </c>
      <c r="H2457">
        <v>0</v>
      </c>
      <c r="I2457">
        <v>0</v>
      </c>
      <c r="J2457">
        <v>1</v>
      </c>
      <c r="K2457">
        <v>1</v>
      </c>
      <c r="L2457" t="s">
        <v>507</v>
      </c>
      <c r="M2457" t="s">
        <v>484</v>
      </c>
      <c r="N2457" t="s">
        <v>17</v>
      </c>
      <c r="O2457" t="s">
        <v>122</v>
      </c>
      <c r="P2457" t="s">
        <v>59</v>
      </c>
      <c r="Q2457" t="s">
        <v>41</v>
      </c>
    </row>
    <row r="2458" spans="1:17" x14ac:dyDescent="0.2">
      <c r="A2458" s="2">
        <v>35603</v>
      </c>
      <c r="B2458" t="s">
        <v>81</v>
      </c>
      <c r="C2458" t="s">
        <v>737</v>
      </c>
      <c r="D2458" t="s">
        <v>50</v>
      </c>
      <c r="E2458" t="s">
        <v>50</v>
      </c>
      <c r="F2458">
        <v>99</v>
      </c>
      <c r="G2458">
        <v>188</v>
      </c>
      <c r="H2458">
        <v>0</v>
      </c>
      <c r="I2458">
        <v>0</v>
      </c>
      <c r="J2458">
        <v>4</v>
      </c>
      <c r="K2458">
        <v>1</v>
      </c>
      <c r="L2458" t="s">
        <v>28</v>
      </c>
      <c r="M2458" t="s">
        <v>738</v>
      </c>
      <c r="N2458" t="s">
        <v>81</v>
      </c>
      <c r="O2458" t="s">
        <v>22</v>
      </c>
      <c r="P2458" t="s">
        <v>23</v>
      </c>
      <c r="Q2458" t="s">
        <v>24</v>
      </c>
    </row>
    <row r="2459" spans="1:17" x14ac:dyDescent="0.2">
      <c r="A2459" s="2">
        <v>35603</v>
      </c>
      <c r="B2459" t="s">
        <v>136</v>
      </c>
      <c r="C2459" t="s">
        <v>150</v>
      </c>
      <c r="D2459" t="s">
        <v>36</v>
      </c>
      <c r="E2459" t="s">
        <v>36</v>
      </c>
      <c r="F2459">
        <v>52</v>
      </c>
      <c r="G2459">
        <v>60</v>
      </c>
      <c r="H2459">
        <v>0</v>
      </c>
      <c r="I2459">
        <v>0</v>
      </c>
      <c r="J2459">
        <v>2</v>
      </c>
      <c r="K2459">
        <v>1</v>
      </c>
      <c r="L2459" t="s">
        <v>62</v>
      </c>
      <c r="M2459" t="s">
        <v>431</v>
      </c>
      <c r="N2459" t="s">
        <v>136</v>
      </c>
      <c r="O2459" t="s">
        <v>22</v>
      </c>
      <c r="P2459" t="s">
        <v>23</v>
      </c>
      <c r="Q2459" t="s">
        <v>24</v>
      </c>
    </row>
    <row r="2460" spans="1:17" x14ac:dyDescent="0.2">
      <c r="A2460" s="2">
        <v>35603</v>
      </c>
      <c r="B2460" t="s">
        <v>143</v>
      </c>
      <c r="C2460" t="s">
        <v>571</v>
      </c>
      <c r="D2460" t="s">
        <v>115</v>
      </c>
      <c r="E2460" t="s">
        <v>115</v>
      </c>
      <c r="F2460">
        <v>17</v>
      </c>
      <c r="G2460">
        <v>172</v>
      </c>
      <c r="H2460">
        <v>0</v>
      </c>
      <c r="I2460">
        <v>0</v>
      </c>
      <c r="J2460">
        <v>10</v>
      </c>
      <c r="K2460">
        <v>0</v>
      </c>
      <c r="L2460" t="s">
        <v>20</v>
      </c>
      <c r="M2460" t="s">
        <v>144</v>
      </c>
      <c r="N2460" t="s">
        <v>143</v>
      </c>
      <c r="O2460" t="s">
        <v>22</v>
      </c>
      <c r="P2460" t="s">
        <v>23</v>
      </c>
      <c r="Q2460" t="s">
        <v>24</v>
      </c>
    </row>
    <row r="2461" spans="1:17" x14ac:dyDescent="0.2">
      <c r="A2461" s="2">
        <v>35603</v>
      </c>
      <c r="B2461" t="s">
        <v>464</v>
      </c>
      <c r="C2461" t="s">
        <v>301</v>
      </c>
      <c r="D2461" t="s">
        <v>115</v>
      </c>
      <c r="E2461" t="s">
        <v>115</v>
      </c>
      <c r="F2461">
        <v>87</v>
      </c>
      <c r="G2461">
        <v>55</v>
      </c>
      <c r="H2461">
        <v>0</v>
      </c>
      <c r="I2461">
        <v>0</v>
      </c>
      <c r="J2461">
        <v>1</v>
      </c>
      <c r="K2461">
        <v>3</v>
      </c>
      <c r="L2461" t="s">
        <v>20</v>
      </c>
      <c r="M2461" t="s">
        <v>465</v>
      </c>
      <c r="N2461" t="s">
        <v>464</v>
      </c>
      <c r="O2461" t="s">
        <v>22</v>
      </c>
      <c r="P2461" t="s">
        <v>23</v>
      </c>
      <c r="Q2461" t="s">
        <v>41</v>
      </c>
    </row>
    <row r="2462" spans="1:17" x14ac:dyDescent="0.2">
      <c r="A2462" s="2">
        <v>35603</v>
      </c>
      <c r="B2462" t="s">
        <v>111</v>
      </c>
      <c r="C2462" t="s">
        <v>471</v>
      </c>
      <c r="D2462" t="s">
        <v>36</v>
      </c>
      <c r="E2462" t="s">
        <v>36</v>
      </c>
      <c r="F2462">
        <v>72</v>
      </c>
      <c r="G2462">
        <v>130</v>
      </c>
      <c r="H2462">
        <v>0</v>
      </c>
      <c r="I2462">
        <v>0</v>
      </c>
      <c r="J2462">
        <v>3</v>
      </c>
      <c r="K2462">
        <v>1</v>
      </c>
      <c r="L2462" t="s">
        <v>62</v>
      </c>
      <c r="M2462" t="s">
        <v>218</v>
      </c>
      <c r="N2462" t="s">
        <v>111</v>
      </c>
      <c r="O2462" t="s">
        <v>22</v>
      </c>
      <c r="P2462" t="s">
        <v>23</v>
      </c>
      <c r="Q2462" t="s">
        <v>24</v>
      </c>
    </row>
    <row r="2463" spans="1:17" x14ac:dyDescent="0.2">
      <c r="A2463" s="2">
        <v>35603</v>
      </c>
      <c r="B2463" t="s">
        <v>296</v>
      </c>
      <c r="C2463" t="s">
        <v>138</v>
      </c>
      <c r="D2463" t="s">
        <v>36</v>
      </c>
      <c r="E2463" t="s">
        <v>36</v>
      </c>
      <c r="F2463">
        <v>82</v>
      </c>
      <c r="G2463">
        <v>18</v>
      </c>
      <c r="H2463">
        <v>0</v>
      </c>
      <c r="I2463">
        <v>0</v>
      </c>
      <c r="J2463">
        <v>2</v>
      </c>
      <c r="K2463">
        <v>2</v>
      </c>
      <c r="L2463" t="s">
        <v>62</v>
      </c>
      <c r="M2463" t="s">
        <v>399</v>
      </c>
      <c r="N2463" t="s">
        <v>296</v>
      </c>
      <c r="O2463" t="s">
        <v>22</v>
      </c>
      <c r="P2463" t="s">
        <v>23</v>
      </c>
      <c r="Q2463" t="s">
        <v>30</v>
      </c>
    </row>
    <row r="2464" spans="1:17" x14ac:dyDescent="0.2">
      <c r="A2464" s="2">
        <v>35603</v>
      </c>
      <c r="B2464" t="s">
        <v>459</v>
      </c>
      <c r="C2464" t="s">
        <v>239</v>
      </c>
      <c r="D2464" t="s">
        <v>115</v>
      </c>
      <c r="E2464" t="s">
        <v>115</v>
      </c>
      <c r="F2464">
        <v>150</v>
      </c>
      <c r="G2464">
        <v>98</v>
      </c>
      <c r="H2464">
        <v>0</v>
      </c>
      <c r="I2464">
        <v>0</v>
      </c>
      <c r="J2464">
        <v>0</v>
      </c>
      <c r="K2464">
        <v>6</v>
      </c>
      <c r="L2464" t="s">
        <v>20</v>
      </c>
      <c r="M2464" t="s">
        <v>144</v>
      </c>
      <c r="N2464" t="s">
        <v>143</v>
      </c>
      <c r="O2464" t="s">
        <v>122</v>
      </c>
      <c r="P2464" t="s">
        <v>23</v>
      </c>
      <c r="Q2464" t="s">
        <v>41</v>
      </c>
    </row>
    <row r="2465" spans="1:17" x14ac:dyDescent="0.2">
      <c r="A2465" s="2">
        <v>35603</v>
      </c>
      <c r="B2465" t="s">
        <v>118</v>
      </c>
      <c r="C2465" t="s">
        <v>374</v>
      </c>
      <c r="D2465" t="s">
        <v>36</v>
      </c>
      <c r="E2465" t="s">
        <v>36</v>
      </c>
      <c r="F2465">
        <v>70</v>
      </c>
      <c r="G2465">
        <v>117</v>
      </c>
      <c r="H2465">
        <v>0</v>
      </c>
      <c r="I2465">
        <v>0</v>
      </c>
      <c r="J2465">
        <v>3</v>
      </c>
      <c r="K2465">
        <v>0</v>
      </c>
      <c r="L2465" t="s">
        <v>62</v>
      </c>
      <c r="M2465" t="s">
        <v>241</v>
      </c>
      <c r="N2465" t="s">
        <v>118</v>
      </c>
      <c r="O2465" t="s">
        <v>22</v>
      </c>
      <c r="P2465" t="s">
        <v>23</v>
      </c>
      <c r="Q2465" t="s">
        <v>24</v>
      </c>
    </row>
    <row r="2466" spans="1:17" x14ac:dyDescent="0.2">
      <c r="A2466" s="2">
        <v>35603</v>
      </c>
      <c r="B2466" t="s">
        <v>602</v>
      </c>
      <c r="C2466" t="s">
        <v>583</v>
      </c>
      <c r="D2466" t="s">
        <v>115</v>
      </c>
      <c r="E2466" t="s">
        <v>115</v>
      </c>
      <c r="F2466">
        <v>125</v>
      </c>
      <c r="G2466">
        <v>129</v>
      </c>
      <c r="H2466">
        <v>0</v>
      </c>
      <c r="I2466">
        <v>0</v>
      </c>
      <c r="J2466">
        <v>5</v>
      </c>
      <c r="K2466">
        <v>0</v>
      </c>
      <c r="L2466" t="s">
        <v>20</v>
      </c>
      <c r="M2466" t="s">
        <v>603</v>
      </c>
      <c r="N2466" t="s">
        <v>602</v>
      </c>
      <c r="O2466" t="s">
        <v>22</v>
      </c>
      <c r="P2466" t="s">
        <v>23</v>
      </c>
      <c r="Q2466" t="s">
        <v>24</v>
      </c>
    </row>
    <row r="2467" spans="1:17" x14ac:dyDescent="0.2">
      <c r="A2467" s="2">
        <v>35603</v>
      </c>
      <c r="B2467" t="s">
        <v>211</v>
      </c>
      <c r="C2467" t="s">
        <v>365</v>
      </c>
      <c r="D2467" t="s">
        <v>36</v>
      </c>
      <c r="E2467" t="s">
        <v>36</v>
      </c>
      <c r="F2467">
        <v>100</v>
      </c>
      <c r="G2467">
        <v>77</v>
      </c>
      <c r="H2467">
        <v>0</v>
      </c>
      <c r="I2467">
        <v>0</v>
      </c>
      <c r="J2467">
        <v>1</v>
      </c>
      <c r="K2467">
        <v>0</v>
      </c>
      <c r="L2467" t="s">
        <v>62</v>
      </c>
      <c r="M2467" t="s">
        <v>709</v>
      </c>
      <c r="N2467" t="s">
        <v>211</v>
      </c>
      <c r="O2467" t="s">
        <v>22</v>
      </c>
      <c r="P2467" t="s">
        <v>23</v>
      </c>
      <c r="Q2467" t="s">
        <v>24</v>
      </c>
    </row>
    <row r="2468" spans="1:17" x14ac:dyDescent="0.2">
      <c r="A2468" s="2">
        <v>35606</v>
      </c>
      <c r="B2468" t="s">
        <v>17</v>
      </c>
      <c r="C2468" t="s">
        <v>26</v>
      </c>
      <c r="D2468" t="s">
        <v>19</v>
      </c>
      <c r="E2468" t="s">
        <v>27</v>
      </c>
      <c r="F2468">
        <v>34</v>
      </c>
      <c r="G2468">
        <v>12</v>
      </c>
      <c r="H2468">
        <v>0</v>
      </c>
      <c r="I2468">
        <v>0</v>
      </c>
      <c r="J2468">
        <v>3</v>
      </c>
      <c r="K2468">
        <v>1</v>
      </c>
      <c r="L2468" t="s">
        <v>507</v>
      </c>
      <c r="M2468" t="s">
        <v>21</v>
      </c>
      <c r="N2468" t="s">
        <v>17</v>
      </c>
      <c r="O2468" t="s">
        <v>22</v>
      </c>
      <c r="P2468" t="s">
        <v>23</v>
      </c>
      <c r="Q2468" t="s">
        <v>24</v>
      </c>
    </row>
    <row r="2469" spans="1:17" x14ac:dyDescent="0.2">
      <c r="A2469" s="2">
        <v>35606</v>
      </c>
      <c r="B2469" t="s">
        <v>143</v>
      </c>
      <c r="C2469" t="s">
        <v>459</v>
      </c>
      <c r="D2469" t="s">
        <v>115</v>
      </c>
      <c r="E2469" t="s">
        <v>115</v>
      </c>
      <c r="F2469">
        <v>17</v>
      </c>
      <c r="G2469">
        <v>150</v>
      </c>
      <c r="H2469">
        <v>0</v>
      </c>
      <c r="I2469">
        <v>0</v>
      </c>
      <c r="J2469">
        <v>3</v>
      </c>
      <c r="K2469">
        <v>0</v>
      </c>
      <c r="L2469" t="s">
        <v>20</v>
      </c>
      <c r="M2469" t="s">
        <v>144</v>
      </c>
      <c r="N2469" t="s">
        <v>143</v>
      </c>
      <c r="O2469" t="s">
        <v>22</v>
      </c>
      <c r="P2469" t="s">
        <v>23</v>
      </c>
      <c r="Q2469" t="s">
        <v>24</v>
      </c>
    </row>
    <row r="2470" spans="1:17" x14ac:dyDescent="0.2">
      <c r="A2470" s="2">
        <v>35606</v>
      </c>
      <c r="B2470" t="s">
        <v>101</v>
      </c>
      <c r="C2470" t="s">
        <v>737</v>
      </c>
      <c r="D2470" t="s">
        <v>50</v>
      </c>
      <c r="E2470" t="s">
        <v>50</v>
      </c>
      <c r="F2470">
        <v>74</v>
      </c>
      <c r="G2470">
        <v>188</v>
      </c>
      <c r="H2470">
        <v>0</v>
      </c>
      <c r="I2470">
        <v>0</v>
      </c>
      <c r="J2470">
        <v>4</v>
      </c>
      <c r="K2470">
        <v>1</v>
      </c>
      <c r="L2470" t="s">
        <v>28</v>
      </c>
      <c r="M2470" t="s">
        <v>331</v>
      </c>
      <c r="N2470" t="s">
        <v>101</v>
      </c>
      <c r="O2470" t="s">
        <v>22</v>
      </c>
      <c r="P2470" t="s">
        <v>23</v>
      </c>
      <c r="Q2470" t="s">
        <v>24</v>
      </c>
    </row>
    <row r="2471" spans="1:17" x14ac:dyDescent="0.2">
      <c r="A2471" s="2">
        <v>35606</v>
      </c>
      <c r="B2471" t="s">
        <v>571</v>
      </c>
      <c r="C2471" t="s">
        <v>239</v>
      </c>
      <c r="D2471" t="s">
        <v>115</v>
      </c>
      <c r="E2471" t="s">
        <v>115</v>
      </c>
      <c r="F2471">
        <v>172</v>
      </c>
      <c r="G2471">
        <v>98</v>
      </c>
      <c r="H2471">
        <v>0</v>
      </c>
      <c r="I2471">
        <v>0</v>
      </c>
      <c r="J2471">
        <v>0</v>
      </c>
      <c r="K2471">
        <v>2</v>
      </c>
      <c r="L2471" t="s">
        <v>20</v>
      </c>
      <c r="M2471" t="s">
        <v>144</v>
      </c>
      <c r="N2471" t="s">
        <v>143</v>
      </c>
      <c r="O2471" t="s">
        <v>122</v>
      </c>
      <c r="P2471" t="s">
        <v>23</v>
      </c>
      <c r="Q2471" t="s">
        <v>41</v>
      </c>
    </row>
    <row r="2472" spans="1:17" x14ac:dyDescent="0.2">
      <c r="A2472" s="2">
        <v>35607</v>
      </c>
      <c r="B2472" t="s">
        <v>25</v>
      </c>
      <c r="C2472" t="s">
        <v>42</v>
      </c>
      <c r="D2472" t="s">
        <v>19</v>
      </c>
      <c r="E2472" t="s">
        <v>19</v>
      </c>
      <c r="F2472">
        <v>1</v>
      </c>
      <c r="G2472">
        <v>39</v>
      </c>
      <c r="H2472">
        <v>0</v>
      </c>
      <c r="I2472">
        <v>0</v>
      </c>
      <c r="J2472">
        <v>7</v>
      </c>
      <c r="K2472">
        <v>0</v>
      </c>
      <c r="L2472" t="s">
        <v>507</v>
      </c>
      <c r="M2472" t="s">
        <v>342</v>
      </c>
      <c r="N2472" t="s">
        <v>17</v>
      </c>
      <c r="O2472" t="s">
        <v>122</v>
      </c>
      <c r="P2472" t="s">
        <v>23</v>
      </c>
      <c r="Q2472" t="s">
        <v>24</v>
      </c>
    </row>
    <row r="2473" spans="1:17" x14ac:dyDescent="0.2">
      <c r="A2473" s="2">
        <v>35609</v>
      </c>
      <c r="B2473" t="s">
        <v>143</v>
      </c>
      <c r="C2473" t="s">
        <v>239</v>
      </c>
      <c r="D2473" t="s">
        <v>115</v>
      </c>
      <c r="E2473" t="s">
        <v>115</v>
      </c>
      <c r="F2473">
        <v>17</v>
      </c>
      <c r="G2473">
        <v>98</v>
      </c>
      <c r="H2473">
        <v>0</v>
      </c>
      <c r="I2473">
        <v>0</v>
      </c>
      <c r="J2473">
        <v>1</v>
      </c>
      <c r="K2473">
        <v>1</v>
      </c>
      <c r="L2473" t="s">
        <v>20</v>
      </c>
      <c r="M2473" t="s">
        <v>144</v>
      </c>
      <c r="N2473" t="s">
        <v>143</v>
      </c>
      <c r="O2473" t="s">
        <v>22</v>
      </c>
      <c r="P2473" t="s">
        <v>23</v>
      </c>
      <c r="Q2473" t="s">
        <v>30</v>
      </c>
    </row>
    <row r="2474" spans="1:17" x14ac:dyDescent="0.2">
      <c r="A2474" s="2">
        <v>35609</v>
      </c>
      <c r="B2474" t="s">
        <v>571</v>
      </c>
      <c r="C2474" t="s">
        <v>459</v>
      </c>
      <c r="D2474" t="s">
        <v>115</v>
      </c>
      <c r="E2474" t="s">
        <v>115</v>
      </c>
      <c r="F2474">
        <v>172</v>
      </c>
      <c r="G2474">
        <v>150</v>
      </c>
      <c r="H2474">
        <v>0</v>
      </c>
      <c r="I2474">
        <v>0</v>
      </c>
      <c r="J2474">
        <v>2</v>
      </c>
      <c r="K2474">
        <v>1</v>
      </c>
      <c r="L2474" t="s">
        <v>20</v>
      </c>
      <c r="M2474" t="s">
        <v>144</v>
      </c>
      <c r="N2474" t="s">
        <v>143</v>
      </c>
      <c r="O2474" t="s">
        <v>122</v>
      </c>
      <c r="P2474" t="s">
        <v>23</v>
      </c>
      <c r="Q2474" t="s">
        <v>24</v>
      </c>
    </row>
    <row r="2475" spans="1:17" x14ac:dyDescent="0.2">
      <c r="A2475" s="2">
        <v>35609</v>
      </c>
      <c r="B2475" t="s">
        <v>26</v>
      </c>
      <c r="C2475" t="s">
        <v>42</v>
      </c>
      <c r="D2475" t="s">
        <v>27</v>
      </c>
      <c r="E2475" t="s">
        <v>19</v>
      </c>
      <c r="F2475">
        <v>12</v>
      </c>
      <c r="G2475">
        <v>39</v>
      </c>
      <c r="H2475">
        <v>0</v>
      </c>
      <c r="I2475">
        <v>0</v>
      </c>
      <c r="J2475">
        <v>1</v>
      </c>
      <c r="K2475">
        <v>0</v>
      </c>
      <c r="L2475" t="s">
        <v>507</v>
      </c>
      <c r="M2475" t="s">
        <v>706</v>
      </c>
      <c r="N2475" t="s">
        <v>17</v>
      </c>
      <c r="O2475" t="s">
        <v>122</v>
      </c>
      <c r="P2475" t="s">
        <v>23</v>
      </c>
      <c r="Q2475" t="s">
        <v>24</v>
      </c>
    </row>
    <row r="2476" spans="1:17" x14ac:dyDescent="0.2">
      <c r="A2476" s="2">
        <v>35609</v>
      </c>
      <c r="B2476" t="s">
        <v>352</v>
      </c>
      <c r="C2476" t="s">
        <v>250</v>
      </c>
      <c r="D2476" t="s">
        <v>36</v>
      </c>
      <c r="E2476" t="s">
        <v>36</v>
      </c>
      <c r="F2476">
        <v>94</v>
      </c>
      <c r="G2476">
        <v>84</v>
      </c>
      <c r="H2476">
        <v>0</v>
      </c>
      <c r="I2476">
        <v>0</v>
      </c>
      <c r="J2476">
        <v>4</v>
      </c>
      <c r="K2476">
        <v>1</v>
      </c>
      <c r="L2476" t="s">
        <v>716</v>
      </c>
      <c r="M2476" t="s">
        <v>371</v>
      </c>
      <c r="N2476" t="s">
        <v>352</v>
      </c>
      <c r="O2476" t="s">
        <v>22</v>
      </c>
      <c r="P2476" t="s">
        <v>23</v>
      </c>
      <c r="Q2476" t="s">
        <v>24</v>
      </c>
    </row>
    <row r="2477" spans="1:17" x14ac:dyDescent="0.2">
      <c r="A2477" s="2">
        <v>35609</v>
      </c>
      <c r="B2477" t="s">
        <v>442</v>
      </c>
      <c r="C2477" t="s">
        <v>55</v>
      </c>
      <c r="D2477" t="s">
        <v>57</v>
      </c>
      <c r="E2477" t="s">
        <v>57</v>
      </c>
      <c r="F2477">
        <v>118</v>
      </c>
      <c r="G2477">
        <v>33</v>
      </c>
      <c r="H2477">
        <v>0</v>
      </c>
      <c r="I2477">
        <v>0</v>
      </c>
      <c r="J2477">
        <v>0</v>
      </c>
      <c r="K2477">
        <v>3</v>
      </c>
      <c r="L2477" t="s">
        <v>20</v>
      </c>
      <c r="M2477" t="s">
        <v>734</v>
      </c>
      <c r="N2477" t="s">
        <v>442</v>
      </c>
      <c r="O2477" t="s">
        <v>22</v>
      </c>
      <c r="P2477" t="s">
        <v>23</v>
      </c>
      <c r="Q2477" t="s">
        <v>41</v>
      </c>
    </row>
    <row r="2478" spans="1:17" x14ac:dyDescent="0.2">
      <c r="A2478" s="2">
        <v>35610</v>
      </c>
      <c r="B2478" t="s">
        <v>17</v>
      </c>
      <c r="C2478" t="s">
        <v>25</v>
      </c>
      <c r="D2478" t="s">
        <v>19</v>
      </c>
      <c r="E2478" t="s">
        <v>19</v>
      </c>
      <c r="F2478">
        <v>34</v>
      </c>
      <c r="G2478">
        <v>1</v>
      </c>
      <c r="H2478">
        <v>0</v>
      </c>
      <c r="I2478">
        <v>0</v>
      </c>
      <c r="J2478">
        <v>1</v>
      </c>
      <c r="K2478">
        <v>3</v>
      </c>
      <c r="L2478" t="s">
        <v>507</v>
      </c>
      <c r="M2478" t="s">
        <v>21</v>
      </c>
      <c r="N2478" t="s">
        <v>17</v>
      </c>
      <c r="O2478" t="s">
        <v>22</v>
      </c>
      <c r="P2478" t="s">
        <v>23</v>
      </c>
      <c r="Q2478" t="s">
        <v>41</v>
      </c>
    </row>
    <row r="2479" spans="1:17" x14ac:dyDescent="0.2">
      <c r="A2479" s="2">
        <v>35610</v>
      </c>
      <c r="B2479" t="s">
        <v>648</v>
      </c>
      <c r="C2479" t="s">
        <v>449</v>
      </c>
      <c r="D2479" t="s">
        <v>115</v>
      </c>
      <c r="E2479" t="s">
        <v>115</v>
      </c>
      <c r="F2479">
        <v>182</v>
      </c>
      <c r="G2479">
        <v>91</v>
      </c>
      <c r="H2479">
        <v>0</v>
      </c>
      <c r="I2479">
        <v>0</v>
      </c>
      <c r="J2479">
        <v>1</v>
      </c>
      <c r="K2479">
        <v>4</v>
      </c>
      <c r="L2479" t="s">
        <v>20</v>
      </c>
      <c r="M2479" t="s">
        <v>717</v>
      </c>
      <c r="N2479" t="s">
        <v>648</v>
      </c>
      <c r="O2479" t="s">
        <v>22</v>
      </c>
      <c r="P2479" t="s">
        <v>23</v>
      </c>
      <c r="Q2479" t="s">
        <v>41</v>
      </c>
    </row>
    <row r="2480" spans="1:17" x14ac:dyDescent="0.2">
      <c r="A2480" s="2">
        <v>35610</v>
      </c>
      <c r="B2480" t="s">
        <v>210</v>
      </c>
      <c r="C2480" t="s">
        <v>77</v>
      </c>
      <c r="D2480" t="s">
        <v>27</v>
      </c>
      <c r="E2480" t="s">
        <v>27</v>
      </c>
      <c r="F2480">
        <v>73</v>
      </c>
      <c r="G2480">
        <v>26</v>
      </c>
      <c r="H2480">
        <v>0</v>
      </c>
      <c r="I2480">
        <v>0</v>
      </c>
      <c r="J2480">
        <v>1</v>
      </c>
      <c r="K2480">
        <v>1</v>
      </c>
      <c r="L2480" t="s">
        <v>20</v>
      </c>
      <c r="M2480" t="s">
        <v>557</v>
      </c>
      <c r="N2480" t="s">
        <v>210</v>
      </c>
      <c r="O2480" t="s">
        <v>22</v>
      </c>
      <c r="P2480" t="s">
        <v>23</v>
      </c>
      <c r="Q2480" t="s">
        <v>30</v>
      </c>
    </row>
    <row r="2481" spans="1:17" x14ac:dyDescent="0.2">
      <c r="A2481" s="2">
        <v>35610</v>
      </c>
      <c r="B2481" t="s">
        <v>185</v>
      </c>
      <c r="C2481" t="s">
        <v>454</v>
      </c>
      <c r="D2481" t="s">
        <v>27</v>
      </c>
      <c r="E2481" t="s">
        <v>27</v>
      </c>
      <c r="F2481">
        <v>37</v>
      </c>
      <c r="G2481">
        <v>96</v>
      </c>
      <c r="H2481">
        <v>0</v>
      </c>
      <c r="I2481">
        <v>0</v>
      </c>
      <c r="J2481">
        <v>3</v>
      </c>
      <c r="K2481">
        <v>0</v>
      </c>
      <c r="L2481" t="s">
        <v>28</v>
      </c>
      <c r="M2481" t="s">
        <v>412</v>
      </c>
      <c r="N2481" t="s">
        <v>185</v>
      </c>
      <c r="O2481" t="s">
        <v>22</v>
      </c>
      <c r="P2481" t="s">
        <v>23</v>
      </c>
      <c r="Q2481" t="s">
        <v>24</v>
      </c>
    </row>
    <row r="2482" spans="1:17" x14ac:dyDescent="0.2">
      <c r="A2482" s="2">
        <v>35610</v>
      </c>
      <c r="B2482" t="s">
        <v>560</v>
      </c>
      <c r="C2482" t="s">
        <v>164</v>
      </c>
      <c r="D2482" t="s">
        <v>50</v>
      </c>
      <c r="E2482" t="s">
        <v>115</v>
      </c>
      <c r="F2482">
        <v>136</v>
      </c>
      <c r="G2482">
        <v>75</v>
      </c>
      <c r="H2482">
        <v>0</v>
      </c>
      <c r="I2482">
        <v>0</v>
      </c>
      <c r="J2482">
        <v>3</v>
      </c>
      <c r="K2482">
        <v>1</v>
      </c>
      <c r="L2482" t="s">
        <v>20</v>
      </c>
      <c r="M2482" t="s">
        <v>626</v>
      </c>
      <c r="N2482" t="s">
        <v>560</v>
      </c>
      <c r="O2482" t="s">
        <v>22</v>
      </c>
      <c r="P2482" t="s">
        <v>23</v>
      </c>
      <c r="Q2482" t="s">
        <v>24</v>
      </c>
    </row>
    <row r="2483" spans="1:17" x14ac:dyDescent="0.2">
      <c r="A2483" s="2">
        <v>35613</v>
      </c>
      <c r="B2483" t="s">
        <v>221</v>
      </c>
      <c r="C2483" t="s">
        <v>282</v>
      </c>
      <c r="D2483" t="s">
        <v>27</v>
      </c>
      <c r="E2483" t="s">
        <v>19</v>
      </c>
      <c r="F2483">
        <v>112</v>
      </c>
      <c r="G2483">
        <v>65</v>
      </c>
      <c r="H2483">
        <v>0</v>
      </c>
      <c r="I2483">
        <v>0</v>
      </c>
      <c r="J2483">
        <v>1</v>
      </c>
      <c r="K2483">
        <v>1</v>
      </c>
      <c r="L2483" t="s">
        <v>28</v>
      </c>
      <c r="M2483" t="s">
        <v>223</v>
      </c>
      <c r="N2483" t="s">
        <v>221</v>
      </c>
      <c r="O2483" t="s">
        <v>22</v>
      </c>
      <c r="P2483" t="s">
        <v>23</v>
      </c>
      <c r="Q2483" t="s">
        <v>30</v>
      </c>
    </row>
    <row r="2484" spans="1:17" x14ac:dyDescent="0.2">
      <c r="A2484" s="2">
        <v>35615</v>
      </c>
      <c r="B2484" t="s">
        <v>185</v>
      </c>
      <c r="C2484" t="s">
        <v>222</v>
      </c>
      <c r="D2484" t="s">
        <v>27</v>
      </c>
      <c r="E2484" t="s">
        <v>27</v>
      </c>
      <c r="F2484">
        <v>37</v>
      </c>
      <c r="G2484">
        <v>119</v>
      </c>
      <c r="H2484">
        <v>0</v>
      </c>
      <c r="I2484">
        <v>0</v>
      </c>
      <c r="J2484">
        <v>1</v>
      </c>
      <c r="K2484">
        <v>1</v>
      </c>
      <c r="L2484" t="s">
        <v>280</v>
      </c>
      <c r="M2484" t="s">
        <v>486</v>
      </c>
      <c r="N2484" t="s">
        <v>481</v>
      </c>
      <c r="O2484" t="s">
        <v>122</v>
      </c>
      <c r="P2484" t="s">
        <v>23</v>
      </c>
      <c r="Q2484" t="s">
        <v>30</v>
      </c>
    </row>
    <row r="2485" spans="1:17" x14ac:dyDescent="0.2">
      <c r="A2485" s="2">
        <v>35616</v>
      </c>
      <c r="B2485" t="s">
        <v>107</v>
      </c>
      <c r="C2485" t="s">
        <v>43</v>
      </c>
      <c r="D2485" t="s">
        <v>19</v>
      </c>
      <c r="E2485" t="s">
        <v>19</v>
      </c>
      <c r="F2485">
        <v>27</v>
      </c>
      <c r="G2485">
        <v>13</v>
      </c>
      <c r="H2485">
        <v>0</v>
      </c>
      <c r="I2485">
        <v>0</v>
      </c>
      <c r="J2485">
        <v>4</v>
      </c>
      <c r="K2485">
        <v>1</v>
      </c>
      <c r="L2485" t="s">
        <v>20</v>
      </c>
      <c r="M2485" t="s">
        <v>310</v>
      </c>
      <c r="N2485" t="s">
        <v>107</v>
      </c>
      <c r="O2485" t="s">
        <v>22</v>
      </c>
      <c r="P2485" t="s">
        <v>23</v>
      </c>
      <c r="Q2485" t="s">
        <v>24</v>
      </c>
    </row>
    <row r="2486" spans="1:17" x14ac:dyDescent="0.2">
      <c r="A2486" s="2">
        <v>35616</v>
      </c>
      <c r="B2486" t="s">
        <v>211</v>
      </c>
      <c r="C2486" t="s">
        <v>138</v>
      </c>
      <c r="D2486" t="s">
        <v>36</v>
      </c>
      <c r="E2486" t="s">
        <v>36</v>
      </c>
      <c r="F2486">
        <v>100</v>
      </c>
      <c r="G2486">
        <v>18</v>
      </c>
      <c r="H2486">
        <v>0</v>
      </c>
      <c r="I2486">
        <v>0</v>
      </c>
      <c r="J2486">
        <v>2</v>
      </c>
      <c r="K2486">
        <v>2</v>
      </c>
      <c r="L2486" t="s">
        <v>716</v>
      </c>
      <c r="M2486" t="s">
        <v>709</v>
      </c>
      <c r="N2486" t="s">
        <v>211</v>
      </c>
      <c r="O2486" t="s">
        <v>22</v>
      </c>
      <c r="P2486" t="s">
        <v>23</v>
      </c>
      <c r="Q2486" t="s">
        <v>30</v>
      </c>
    </row>
    <row r="2487" spans="1:17" x14ac:dyDescent="0.2">
      <c r="A2487" s="2">
        <v>35616</v>
      </c>
      <c r="B2487" t="s">
        <v>128</v>
      </c>
      <c r="C2487" t="s">
        <v>111</v>
      </c>
      <c r="D2487" t="s">
        <v>36</v>
      </c>
      <c r="E2487" t="s">
        <v>36</v>
      </c>
      <c r="F2487">
        <v>28</v>
      </c>
      <c r="G2487">
        <v>72</v>
      </c>
      <c r="H2487">
        <v>0</v>
      </c>
      <c r="I2487">
        <v>0</v>
      </c>
      <c r="J2487">
        <v>1</v>
      </c>
      <c r="K2487">
        <v>0</v>
      </c>
      <c r="L2487" t="s">
        <v>28</v>
      </c>
      <c r="M2487" t="s">
        <v>130</v>
      </c>
      <c r="N2487" t="s">
        <v>128</v>
      </c>
      <c r="O2487" t="s">
        <v>22</v>
      </c>
      <c r="P2487" t="s">
        <v>23</v>
      </c>
      <c r="Q2487" t="s">
        <v>24</v>
      </c>
    </row>
    <row r="2488" spans="1:17" x14ac:dyDescent="0.2">
      <c r="A2488" s="2">
        <v>35617</v>
      </c>
      <c r="B2488" t="s">
        <v>481</v>
      </c>
      <c r="C2488" t="s">
        <v>222</v>
      </c>
      <c r="D2488" t="s">
        <v>27</v>
      </c>
      <c r="E2488" t="s">
        <v>27</v>
      </c>
      <c r="F2488">
        <v>158</v>
      </c>
      <c r="G2488">
        <v>119</v>
      </c>
      <c r="H2488">
        <v>0</v>
      </c>
      <c r="I2488">
        <v>0</v>
      </c>
      <c r="J2488">
        <v>1</v>
      </c>
      <c r="K2488">
        <v>3</v>
      </c>
      <c r="L2488" t="s">
        <v>280</v>
      </c>
      <c r="M2488" t="s">
        <v>486</v>
      </c>
      <c r="N2488" t="s">
        <v>481</v>
      </c>
      <c r="O2488" t="s">
        <v>22</v>
      </c>
      <c r="P2488" t="s">
        <v>23</v>
      </c>
      <c r="Q2488" t="s">
        <v>41</v>
      </c>
    </row>
    <row r="2489" spans="1:17" x14ac:dyDescent="0.2">
      <c r="A2489" s="2">
        <v>35617</v>
      </c>
      <c r="B2489" t="s">
        <v>55</v>
      </c>
      <c r="C2489" t="s">
        <v>442</v>
      </c>
      <c r="D2489" t="s">
        <v>57</v>
      </c>
      <c r="E2489" t="s">
        <v>57</v>
      </c>
      <c r="F2489">
        <v>33</v>
      </c>
      <c r="G2489">
        <v>118</v>
      </c>
      <c r="H2489">
        <v>0</v>
      </c>
      <c r="I2489">
        <v>0</v>
      </c>
      <c r="J2489">
        <v>2</v>
      </c>
      <c r="K2489">
        <v>0</v>
      </c>
      <c r="L2489" t="s">
        <v>20</v>
      </c>
      <c r="M2489" t="s">
        <v>58</v>
      </c>
      <c r="N2489" t="s">
        <v>55</v>
      </c>
      <c r="O2489" t="s">
        <v>22</v>
      </c>
      <c r="P2489" t="s">
        <v>23</v>
      </c>
      <c r="Q2489" t="s">
        <v>24</v>
      </c>
    </row>
    <row r="2490" spans="1:17" x14ac:dyDescent="0.2">
      <c r="A2490" s="2">
        <v>35617</v>
      </c>
      <c r="B2490" t="s">
        <v>250</v>
      </c>
      <c r="C2490" t="s">
        <v>351</v>
      </c>
      <c r="D2490" t="s">
        <v>36</v>
      </c>
      <c r="E2490" t="s">
        <v>36</v>
      </c>
      <c r="F2490">
        <v>84</v>
      </c>
      <c r="G2490">
        <v>161</v>
      </c>
      <c r="H2490">
        <v>0</v>
      </c>
      <c r="I2490">
        <v>0</v>
      </c>
      <c r="J2490">
        <v>0</v>
      </c>
      <c r="K2490">
        <v>0</v>
      </c>
      <c r="L2490" t="s">
        <v>28</v>
      </c>
      <c r="M2490" t="s">
        <v>634</v>
      </c>
      <c r="N2490" t="s">
        <v>250</v>
      </c>
      <c r="O2490" t="s">
        <v>22</v>
      </c>
      <c r="P2490" t="s">
        <v>23</v>
      </c>
      <c r="Q2490" t="s">
        <v>30</v>
      </c>
    </row>
    <row r="2491" spans="1:17" x14ac:dyDescent="0.2">
      <c r="A2491" s="2">
        <v>35617</v>
      </c>
      <c r="B2491" t="s">
        <v>38</v>
      </c>
      <c r="C2491" t="s">
        <v>39</v>
      </c>
      <c r="D2491" t="s">
        <v>19</v>
      </c>
      <c r="E2491" t="s">
        <v>19</v>
      </c>
      <c r="F2491">
        <v>24</v>
      </c>
      <c r="G2491">
        <v>16</v>
      </c>
      <c r="H2491">
        <v>0</v>
      </c>
      <c r="I2491">
        <v>0</v>
      </c>
      <c r="J2491">
        <v>1</v>
      </c>
      <c r="K2491">
        <v>2</v>
      </c>
      <c r="L2491" t="s">
        <v>20</v>
      </c>
      <c r="M2491" t="s">
        <v>40</v>
      </c>
      <c r="N2491" t="s">
        <v>38</v>
      </c>
      <c r="O2491" t="s">
        <v>22</v>
      </c>
      <c r="P2491" t="s">
        <v>23</v>
      </c>
      <c r="Q2491" t="s">
        <v>41</v>
      </c>
    </row>
    <row r="2492" spans="1:17" x14ac:dyDescent="0.2">
      <c r="A2492" s="2">
        <v>35617</v>
      </c>
      <c r="B2492" t="s">
        <v>42</v>
      </c>
      <c r="C2492" t="s">
        <v>17</v>
      </c>
      <c r="D2492" t="s">
        <v>19</v>
      </c>
      <c r="E2492" t="s">
        <v>19</v>
      </c>
      <c r="F2492">
        <v>39</v>
      </c>
      <c r="G2492">
        <v>34</v>
      </c>
      <c r="H2492">
        <v>0</v>
      </c>
      <c r="I2492">
        <v>0</v>
      </c>
      <c r="J2492">
        <v>2</v>
      </c>
      <c r="K2492">
        <v>1</v>
      </c>
      <c r="L2492" t="s">
        <v>20</v>
      </c>
      <c r="M2492" t="s">
        <v>44</v>
      </c>
      <c r="N2492" t="s">
        <v>42</v>
      </c>
      <c r="O2492" t="s">
        <v>22</v>
      </c>
      <c r="P2492" t="s">
        <v>23</v>
      </c>
      <c r="Q2492" t="s">
        <v>24</v>
      </c>
    </row>
    <row r="2493" spans="1:17" x14ac:dyDescent="0.2">
      <c r="A2493" s="2">
        <v>35617</v>
      </c>
      <c r="B2493" t="s">
        <v>32</v>
      </c>
      <c r="C2493" t="s">
        <v>31</v>
      </c>
      <c r="D2493" t="s">
        <v>19</v>
      </c>
      <c r="E2493" t="s">
        <v>19</v>
      </c>
      <c r="F2493">
        <v>111</v>
      </c>
      <c r="G2493">
        <v>38</v>
      </c>
      <c r="H2493">
        <v>0</v>
      </c>
      <c r="I2493">
        <v>0</v>
      </c>
      <c r="J2493">
        <v>1</v>
      </c>
      <c r="K2493">
        <v>1</v>
      </c>
      <c r="L2493" t="s">
        <v>20</v>
      </c>
      <c r="M2493" t="s">
        <v>739</v>
      </c>
      <c r="N2493" t="s">
        <v>32</v>
      </c>
      <c r="O2493" t="s">
        <v>22</v>
      </c>
      <c r="P2493" t="s">
        <v>23</v>
      </c>
      <c r="Q2493" t="s">
        <v>30</v>
      </c>
    </row>
    <row r="2494" spans="1:17" x14ac:dyDescent="0.2">
      <c r="A2494" s="2">
        <v>35619</v>
      </c>
      <c r="B2494" t="s">
        <v>481</v>
      </c>
      <c r="C2494" t="s">
        <v>185</v>
      </c>
      <c r="D2494" t="s">
        <v>27</v>
      </c>
      <c r="E2494" t="s">
        <v>27</v>
      </c>
      <c r="F2494">
        <v>158</v>
      </c>
      <c r="G2494">
        <v>37</v>
      </c>
      <c r="H2494">
        <v>0</v>
      </c>
      <c r="I2494">
        <v>0</v>
      </c>
      <c r="J2494">
        <v>0</v>
      </c>
      <c r="K2494">
        <v>2</v>
      </c>
      <c r="L2494" t="s">
        <v>280</v>
      </c>
      <c r="M2494" t="s">
        <v>486</v>
      </c>
      <c r="N2494" t="s">
        <v>481</v>
      </c>
      <c r="O2494" t="s">
        <v>22</v>
      </c>
      <c r="P2494" t="s">
        <v>23</v>
      </c>
      <c r="Q2494" t="s">
        <v>41</v>
      </c>
    </row>
    <row r="2495" spans="1:17" x14ac:dyDescent="0.2">
      <c r="A2495" s="2">
        <v>35619</v>
      </c>
      <c r="B2495" t="s">
        <v>453</v>
      </c>
      <c r="C2495" t="s">
        <v>282</v>
      </c>
      <c r="D2495" t="s">
        <v>27</v>
      </c>
      <c r="E2495" t="s">
        <v>19</v>
      </c>
      <c r="F2495">
        <v>133</v>
      </c>
      <c r="G2495">
        <v>65</v>
      </c>
      <c r="H2495">
        <v>0</v>
      </c>
      <c r="I2495">
        <v>0</v>
      </c>
      <c r="J2495">
        <v>0</v>
      </c>
      <c r="K2495">
        <v>3</v>
      </c>
      <c r="L2495" t="s">
        <v>280</v>
      </c>
      <c r="M2495" t="s">
        <v>482</v>
      </c>
      <c r="N2495" t="s">
        <v>453</v>
      </c>
      <c r="O2495" t="s">
        <v>22</v>
      </c>
      <c r="P2495" t="s">
        <v>23</v>
      </c>
      <c r="Q2495" t="s">
        <v>41</v>
      </c>
    </row>
    <row r="2496" spans="1:17" x14ac:dyDescent="0.2">
      <c r="A2496" s="2">
        <v>35620</v>
      </c>
      <c r="B2496" t="s">
        <v>73</v>
      </c>
      <c r="C2496" t="s">
        <v>81</v>
      </c>
      <c r="D2496" t="s">
        <v>50</v>
      </c>
      <c r="E2496" t="s">
        <v>50</v>
      </c>
      <c r="F2496">
        <v>49</v>
      </c>
      <c r="G2496">
        <v>99</v>
      </c>
      <c r="H2496">
        <v>0</v>
      </c>
      <c r="I2496">
        <v>0</v>
      </c>
      <c r="J2496">
        <v>2</v>
      </c>
      <c r="K2496">
        <v>1</v>
      </c>
      <c r="L2496" t="s">
        <v>361</v>
      </c>
      <c r="M2496" t="s">
        <v>289</v>
      </c>
      <c r="N2496" t="s">
        <v>73</v>
      </c>
      <c r="O2496" t="s">
        <v>22</v>
      </c>
      <c r="P2496" t="s">
        <v>23</v>
      </c>
      <c r="Q2496" t="s">
        <v>24</v>
      </c>
    </row>
    <row r="2497" spans="1:17" x14ac:dyDescent="0.2">
      <c r="A2497" s="2">
        <v>35621</v>
      </c>
      <c r="B2497" t="s">
        <v>81</v>
      </c>
      <c r="C2497" t="s">
        <v>101</v>
      </c>
      <c r="D2497" t="s">
        <v>50</v>
      </c>
      <c r="E2497" t="s">
        <v>50</v>
      </c>
      <c r="F2497">
        <v>99</v>
      </c>
      <c r="G2497">
        <v>74</v>
      </c>
      <c r="H2497">
        <v>0</v>
      </c>
      <c r="I2497">
        <v>0</v>
      </c>
      <c r="J2497">
        <v>1</v>
      </c>
      <c r="K2497">
        <v>2</v>
      </c>
      <c r="L2497" t="s">
        <v>361</v>
      </c>
      <c r="M2497" t="s">
        <v>289</v>
      </c>
      <c r="N2497" t="s">
        <v>73</v>
      </c>
      <c r="O2497" t="s">
        <v>122</v>
      </c>
      <c r="P2497" t="s">
        <v>23</v>
      </c>
      <c r="Q2497" t="s">
        <v>41</v>
      </c>
    </row>
    <row r="2498" spans="1:17" x14ac:dyDescent="0.2">
      <c r="A2498" s="2">
        <v>35621</v>
      </c>
      <c r="B2498" t="s">
        <v>453</v>
      </c>
      <c r="C2498" t="s">
        <v>222</v>
      </c>
      <c r="D2498" t="s">
        <v>27</v>
      </c>
      <c r="E2498" t="s">
        <v>27</v>
      </c>
      <c r="F2498">
        <v>133</v>
      </c>
      <c r="G2498">
        <v>119</v>
      </c>
      <c r="H2498">
        <v>0</v>
      </c>
      <c r="I2498">
        <v>0</v>
      </c>
      <c r="J2498">
        <v>2</v>
      </c>
      <c r="K2498">
        <v>1</v>
      </c>
      <c r="L2498" t="s">
        <v>280</v>
      </c>
      <c r="M2498" t="s">
        <v>482</v>
      </c>
      <c r="N2498" t="s">
        <v>453</v>
      </c>
      <c r="O2498" t="s">
        <v>22</v>
      </c>
      <c r="P2498" t="s">
        <v>23</v>
      </c>
      <c r="Q2498" t="s">
        <v>24</v>
      </c>
    </row>
    <row r="2499" spans="1:17" x14ac:dyDescent="0.2">
      <c r="A2499" s="2">
        <v>35621</v>
      </c>
      <c r="B2499" t="s">
        <v>282</v>
      </c>
      <c r="C2499" t="s">
        <v>185</v>
      </c>
      <c r="D2499" t="s">
        <v>19</v>
      </c>
      <c r="E2499" t="s">
        <v>27</v>
      </c>
      <c r="F2499">
        <v>65</v>
      </c>
      <c r="G2499">
        <v>37</v>
      </c>
      <c r="H2499">
        <v>0</v>
      </c>
      <c r="I2499">
        <v>0</v>
      </c>
      <c r="J2499">
        <v>1</v>
      </c>
      <c r="K2499">
        <v>1</v>
      </c>
      <c r="L2499" t="s">
        <v>280</v>
      </c>
      <c r="M2499" t="s">
        <v>486</v>
      </c>
      <c r="N2499" t="s">
        <v>481</v>
      </c>
      <c r="O2499" t="s">
        <v>122</v>
      </c>
      <c r="P2499" t="s">
        <v>59</v>
      </c>
      <c r="Q2499" t="s">
        <v>24</v>
      </c>
    </row>
    <row r="2500" spans="1:17" x14ac:dyDescent="0.2">
      <c r="A2500" s="2">
        <v>35622</v>
      </c>
      <c r="B2500" t="s">
        <v>73</v>
      </c>
      <c r="C2500" t="s">
        <v>101</v>
      </c>
      <c r="D2500" t="s">
        <v>50</v>
      </c>
      <c r="E2500" t="s">
        <v>50</v>
      </c>
      <c r="F2500">
        <v>49</v>
      </c>
      <c r="G2500">
        <v>74</v>
      </c>
      <c r="H2500">
        <v>0</v>
      </c>
      <c r="I2500">
        <v>0</v>
      </c>
      <c r="J2500">
        <v>1</v>
      </c>
      <c r="K2500">
        <v>0</v>
      </c>
      <c r="L2500" t="s">
        <v>361</v>
      </c>
      <c r="M2500" t="s">
        <v>289</v>
      </c>
      <c r="N2500" t="s">
        <v>73</v>
      </c>
      <c r="O2500" t="s">
        <v>22</v>
      </c>
      <c r="P2500" t="s">
        <v>23</v>
      </c>
      <c r="Q2500" t="s">
        <v>24</v>
      </c>
    </row>
    <row r="2501" spans="1:17" x14ac:dyDescent="0.2">
      <c r="A2501" s="2">
        <v>35624</v>
      </c>
      <c r="B2501" t="s">
        <v>471</v>
      </c>
      <c r="C2501" t="s">
        <v>136</v>
      </c>
      <c r="D2501" t="s">
        <v>36</v>
      </c>
      <c r="E2501" t="s">
        <v>36</v>
      </c>
      <c r="F2501">
        <v>130</v>
      </c>
      <c r="G2501">
        <v>52</v>
      </c>
      <c r="H2501">
        <v>0</v>
      </c>
      <c r="I2501">
        <v>0</v>
      </c>
      <c r="J2501">
        <v>0</v>
      </c>
      <c r="K2501">
        <v>0</v>
      </c>
      <c r="L2501" t="s">
        <v>62</v>
      </c>
      <c r="M2501" t="s">
        <v>639</v>
      </c>
      <c r="N2501" t="s">
        <v>471</v>
      </c>
      <c r="O2501" t="s">
        <v>22</v>
      </c>
      <c r="P2501" t="s">
        <v>23</v>
      </c>
      <c r="Q2501" t="s">
        <v>30</v>
      </c>
    </row>
    <row r="2502" spans="1:17" x14ac:dyDescent="0.2">
      <c r="A2502" s="2">
        <v>35624</v>
      </c>
      <c r="B2502" t="s">
        <v>183</v>
      </c>
      <c r="C2502" t="s">
        <v>118</v>
      </c>
      <c r="D2502" t="s">
        <v>36</v>
      </c>
      <c r="E2502" t="s">
        <v>36</v>
      </c>
      <c r="F2502">
        <v>42</v>
      </c>
      <c r="G2502">
        <v>70</v>
      </c>
      <c r="H2502">
        <v>0</v>
      </c>
      <c r="I2502">
        <v>0</v>
      </c>
      <c r="J2502">
        <v>2</v>
      </c>
      <c r="K2502">
        <v>0</v>
      </c>
      <c r="L2502" t="s">
        <v>62</v>
      </c>
      <c r="M2502" t="s">
        <v>266</v>
      </c>
      <c r="N2502" t="s">
        <v>183</v>
      </c>
      <c r="O2502" t="s">
        <v>22</v>
      </c>
      <c r="P2502" t="s">
        <v>23</v>
      </c>
      <c r="Q2502" t="s">
        <v>24</v>
      </c>
    </row>
    <row r="2503" spans="1:17" x14ac:dyDescent="0.2">
      <c r="A2503" s="2">
        <v>35624</v>
      </c>
      <c r="B2503" t="s">
        <v>374</v>
      </c>
      <c r="C2503" t="s">
        <v>110</v>
      </c>
      <c r="D2503" t="s">
        <v>36</v>
      </c>
      <c r="E2503" t="s">
        <v>36</v>
      </c>
      <c r="F2503">
        <v>117</v>
      </c>
      <c r="G2503">
        <v>14</v>
      </c>
      <c r="H2503">
        <v>0</v>
      </c>
      <c r="I2503">
        <v>0</v>
      </c>
      <c r="J2503">
        <v>0</v>
      </c>
      <c r="K2503">
        <v>1</v>
      </c>
      <c r="L2503" t="s">
        <v>62</v>
      </c>
      <c r="M2503" t="s">
        <v>375</v>
      </c>
      <c r="N2503" t="s">
        <v>374</v>
      </c>
      <c r="O2503" t="s">
        <v>22</v>
      </c>
      <c r="P2503" t="s">
        <v>23</v>
      </c>
      <c r="Q2503" t="s">
        <v>41</v>
      </c>
    </row>
    <row r="2504" spans="1:17" x14ac:dyDescent="0.2">
      <c r="A2504" s="2">
        <v>35624</v>
      </c>
      <c r="B2504" t="s">
        <v>141</v>
      </c>
      <c r="C2504" t="s">
        <v>207</v>
      </c>
      <c r="D2504" t="s">
        <v>36</v>
      </c>
      <c r="E2504" t="s">
        <v>36</v>
      </c>
      <c r="F2504">
        <v>64</v>
      </c>
      <c r="G2504">
        <v>103</v>
      </c>
      <c r="H2504">
        <v>0</v>
      </c>
      <c r="I2504">
        <v>0</v>
      </c>
      <c r="J2504">
        <v>1</v>
      </c>
      <c r="K2504">
        <v>0</v>
      </c>
      <c r="L2504" t="s">
        <v>62</v>
      </c>
      <c r="M2504" t="s">
        <v>173</v>
      </c>
      <c r="N2504" t="s">
        <v>141</v>
      </c>
      <c r="O2504" t="s">
        <v>22</v>
      </c>
      <c r="P2504" t="s">
        <v>23</v>
      </c>
      <c r="Q2504" t="s">
        <v>24</v>
      </c>
    </row>
    <row r="2505" spans="1:17" x14ac:dyDescent="0.2">
      <c r="A2505" s="2">
        <v>35624</v>
      </c>
      <c r="B2505" t="s">
        <v>199</v>
      </c>
      <c r="C2505" t="s">
        <v>45</v>
      </c>
      <c r="D2505" t="s">
        <v>36</v>
      </c>
      <c r="E2505" t="s">
        <v>36</v>
      </c>
      <c r="F2505">
        <v>36</v>
      </c>
      <c r="G2505">
        <v>62</v>
      </c>
      <c r="H2505">
        <v>0</v>
      </c>
      <c r="I2505">
        <v>0</v>
      </c>
      <c r="J2505">
        <v>2</v>
      </c>
      <c r="K2505">
        <v>1</v>
      </c>
      <c r="L2505" t="s">
        <v>62</v>
      </c>
      <c r="M2505" t="s">
        <v>220</v>
      </c>
      <c r="N2505" t="s">
        <v>199</v>
      </c>
      <c r="O2505" t="s">
        <v>22</v>
      </c>
      <c r="P2505" t="s">
        <v>23</v>
      </c>
      <c r="Q2505" t="s">
        <v>24</v>
      </c>
    </row>
    <row r="2506" spans="1:17" x14ac:dyDescent="0.2">
      <c r="A2506" s="2">
        <v>35624</v>
      </c>
      <c r="B2506" t="s">
        <v>185</v>
      </c>
      <c r="C2506" t="s">
        <v>222</v>
      </c>
      <c r="D2506" t="s">
        <v>27</v>
      </c>
      <c r="E2506" t="s">
        <v>27</v>
      </c>
      <c r="F2506">
        <v>37</v>
      </c>
      <c r="G2506">
        <v>119</v>
      </c>
      <c r="H2506">
        <v>0</v>
      </c>
      <c r="I2506">
        <v>0</v>
      </c>
      <c r="J2506">
        <v>4</v>
      </c>
      <c r="K2506">
        <v>1</v>
      </c>
      <c r="L2506" t="s">
        <v>280</v>
      </c>
      <c r="M2506" t="s">
        <v>486</v>
      </c>
      <c r="N2506" t="s">
        <v>481</v>
      </c>
      <c r="O2506" t="s">
        <v>122</v>
      </c>
      <c r="P2506" t="s">
        <v>23</v>
      </c>
      <c r="Q2506" t="s">
        <v>24</v>
      </c>
    </row>
    <row r="2507" spans="1:17" x14ac:dyDescent="0.2">
      <c r="A2507" s="2">
        <v>35624</v>
      </c>
      <c r="B2507" t="s">
        <v>404</v>
      </c>
      <c r="C2507" t="s">
        <v>296</v>
      </c>
      <c r="D2507" t="s">
        <v>36</v>
      </c>
      <c r="E2507" t="s">
        <v>36</v>
      </c>
      <c r="F2507">
        <v>148</v>
      </c>
      <c r="G2507">
        <v>82</v>
      </c>
      <c r="H2507">
        <v>0</v>
      </c>
      <c r="I2507">
        <v>0</v>
      </c>
      <c r="J2507">
        <v>1</v>
      </c>
      <c r="K2507">
        <v>3</v>
      </c>
      <c r="L2507" t="s">
        <v>62</v>
      </c>
      <c r="M2507" t="s">
        <v>430</v>
      </c>
      <c r="N2507" t="s">
        <v>404</v>
      </c>
      <c r="O2507" t="s">
        <v>22</v>
      </c>
      <c r="P2507" t="s">
        <v>23</v>
      </c>
      <c r="Q2507" t="s">
        <v>41</v>
      </c>
    </row>
    <row r="2508" spans="1:17" x14ac:dyDescent="0.2">
      <c r="A2508" s="2">
        <v>35624</v>
      </c>
      <c r="B2508" t="s">
        <v>365</v>
      </c>
      <c r="C2508" t="s">
        <v>339</v>
      </c>
      <c r="D2508" t="s">
        <v>36</v>
      </c>
      <c r="E2508" t="s">
        <v>36</v>
      </c>
      <c r="F2508">
        <v>77</v>
      </c>
      <c r="G2508">
        <v>95</v>
      </c>
      <c r="H2508">
        <v>0</v>
      </c>
      <c r="I2508">
        <v>0</v>
      </c>
      <c r="J2508">
        <v>4</v>
      </c>
      <c r="K2508">
        <v>0</v>
      </c>
      <c r="L2508" t="s">
        <v>62</v>
      </c>
      <c r="M2508" t="s">
        <v>400</v>
      </c>
      <c r="N2508" t="s">
        <v>365</v>
      </c>
      <c r="O2508" t="s">
        <v>22</v>
      </c>
      <c r="P2508" t="s">
        <v>23</v>
      </c>
      <c r="Q2508" t="s">
        <v>24</v>
      </c>
    </row>
    <row r="2509" spans="1:17" x14ac:dyDescent="0.2">
      <c r="A2509" s="2">
        <v>35624</v>
      </c>
      <c r="B2509" t="s">
        <v>282</v>
      </c>
      <c r="C2509" t="s">
        <v>453</v>
      </c>
      <c r="D2509" t="s">
        <v>19</v>
      </c>
      <c r="E2509" t="s">
        <v>27</v>
      </c>
      <c r="F2509">
        <v>65</v>
      </c>
      <c r="G2509">
        <v>133</v>
      </c>
      <c r="H2509">
        <v>0</v>
      </c>
      <c r="I2509">
        <v>0</v>
      </c>
      <c r="J2509">
        <v>4</v>
      </c>
      <c r="K2509">
        <v>0</v>
      </c>
      <c r="L2509" t="s">
        <v>280</v>
      </c>
      <c r="M2509" t="s">
        <v>486</v>
      </c>
      <c r="N2509" t="s">
        <v>481</v>
      </c>
      <c r="O2509" t="s">
        <v>122</v>
      </c>
      <c r="P2509" t="s">
        <v>23</v>
      </c>
      <c r="Q2509" t="s">
        <v>24</v>
      </c>
    </row>
    <row r="2510" spans="1:17" x14ac:dyDescent="0.2">
      <c r="A2510" s="2">
        <v>35624</v>
      </c>
      <c r="B2510" t="s">
        <v>128</v>
      </c>
      <c r="C2510" t="s">
        <v>34</v>
      </c>
      <c r="D2510" t="s">
        <v>36</v>
      </c>
      <c r="E2510" t="s">
        <v>36</v>
      </c>
      <c r="F2510">
        <v>28</v>
      </c>
      <c r="G2510">
        <v>59</v>
      </c>
      <c r="H2510">
        <v>0</v>
      </c>
      <c r="I2510">
        <v>0</v>
      </c>
      <c r="J2510">
        <v>1</v>
      </c>
      <c r="K2510">
        <v>0</v>
      </c>
      <c r="L2510" t="s">
        <v>62</v>
      </c>
      <c r="M2510" t="s">
        <v>130</v>
      </c>
      <c r="N2510" t="s">
        <v>128</v>
      </c>
      <c r="O2510" t="s">
        <v>22</v>
      </c>
      <c r="P2510" t="s">
        <v>23</v>
      </c>
      <c r="Q2510" t="s">
        <v>24</v>
      </c>
    </row>
    <row r="2511" spans="1:17" x14ac:dyDescent="0.2">
      <c r="A2511" s="2">
        <v>35631</v>
      </c>
      <c r="B2511" t="s">
        <v>39</v>
      </c>
      <c r="C2511" t="s">
        <v>32</v>
      </c>
      <c r="D2511" t="s">
        <v>19</v>
      </c>
      <c r="E2511" t="s">
        <v>19</v>
      </c>
      <c r="F2511">
        <v>13</v>
      </c>
      <c r="G2511">
        <v>106</v>
      </c>
      <c r="H2511">
        <v>0</v>
      </c>
      <c r="I2511">
        <v>0</v>
      </c>
      <c r="J2511">
        <v>2</v>
      </c>
      <c r="K2511">
        <v>0</v>
      </c>
      <c r="L2511" t="s">
        <v>20</v>
      </c>
      <c r="M2511" t="s">
        <v>65</v>
      </c>
      <c r="N2511" t="s">
        <v>39</v>
      </c>
      <c r="O2511" t="s">
        <v>22</v>
      </c>
      <c r="P2511" t="s">
        <v>23</v>
      </c>
      <c r="Q2511" t="s">
        <v>24</v>
      </c>
    </row>
    <row r="2512" spans="1:17" x14ac:dyDescent="0.2">
      <c r="A2512" s="2">
        <v>35631</v>
      </c>
      <c r="B2512" t="s">
        <v>17</v>
      </c>
      <c r="C2512" t="s">
        <v>18</v>
      </c>
      <c r="D2512" t="s">
        <v>19</v>
      </c>
      <c r="E2512" t="s">
        <v>19</v>
      </c>
      <c r="F2512">
        <v>18</v>
      </c>
      <c r="G2512">
        <v>44</v>
      </c>
      <c r="H2512">
        <v>0</v>
      </c>
      <c r="I2512">
        <v>0</v>
      </c>
      <c r="J2512">
        <v>1</v>
      </c>
      <c r="K2512">
        <v>0</v>
      </c>
      <c r="L2512" t="s">
        <v>20</v>
      </c>
      <c r="M2512" t="s">
        <v>21</v>
      </c>
      <c r="N2512" t="s">
        <v>17</v>
      </c>
      <c r="O2512" t="s">
        <v>22</v>
      </c>
      <c r="P2512" t="s">
        <v>23</v>
      </c>
      <c r="Q2512" t="s">
        <v>24</v>
      </c>
    </row>
    <row r="2513" spans="1:17" x14ac:dyDescent="0.2">
      <c r="A2513" s="2">
        <v>35631</v>
      </c>
      <c r="B2513" t="s">
        <v>107</v>
      </c>
      <c r="C2513" t="s">
        <v>38</v>
      </c>
      <c r="D2513" t="s">
        <v>19</v>
      </c>
      <c r="E2513" t="s">
        <v>19</v>
      </c>
      <c r="F2513">
        <v>27</v>
      </c>
      <c r="G2513">
        <v>23</v>
      </c>
      <c r="H2513">
        <v>0</v>
      </c>
      <c r="I2513">
        <v>0</v>
      </c>
      <c r="J2513">
        <v>2</v>
      </c>
      <c r="K2513">
        <v>1</v>
      </c>
      <c r="L2513" t="s">
        <v>20</v>
      </c>
      <c r="M2513" t="s">
        <v>310</v>
      </c>
      <c r="N2513" t="s">
        <v>107</v>
      </c>
      <c r="O2513" t="s">
        <v>22</v>
      </c>
      <c r="P2513" t="s">
        <v>23</v>
      </c>
      <c r="Q2513" t="s">
        <v>24</v>
      </c>
    </row>
    <row r="2514" spans="1:17" x14ac:dyDescent="0.2">
      <c r="A2514" s="2">
        <v>35631</v>
      </c>
      <c r="B2514" t="s">
        <v>43</v>
      </c>
      <c r="C2514" t="s">
        <v>31</v>
      </c>
      <c r="D2514" t="s">
        <v>19</v>
      </c>
      <c r="E2514" t="s">
        <v>19</v>
      </c>
      <c r="F2514">
        <v>12</v>
      </c>
      <c r="G2514">
        <v>30</v>
      </c>
      <c r="H2514">
        <v>0</v>
      </c>
      <c r="I2514">
        <v>0</v>
      </c>
      <c r="J2514">
        <v>1</v>
      </c>
      <c r="K2514">
        <v>0</v>
      </c>
      <c r="L2514" t="s">
        <v>20</v>
      </c>
      <c r="M2514" t="s">
        <v>60</v>
      </c>
      <c r="N2514" t="s">
        <v>43</v>
      </c>
      <c r="O2514" t="s">
        <v>22</v>
      </c>
      <c r="P2514" t="s">
        <v>23</v>
      </c>
      <c r="Q2514" t="s">
        <v>24</v>
      </c>
    </row>
    <row r="2515" spans="1:17" x14ac:dyDescent="0.2">
      <c r="A2515" s="2">
        <v>35631</v>
      </c>
      <c r="B2515" t="s">
        <v>76</v>
      </c>
      <c r="C2515" t="s">
        <v>49</v>
      </c>
      <c r="D2515" t="s">
        <v>50</v>
      </c>
      <c r="E2515" t="s">
        <v>50</v>
      </c>
      <c r="F2515">
        <v>87</v>
      </c>
      <c r="G2515">
        <v>16</v>
      </c>
      <c r="H2515">
        <v>0</v>
      </c>
      <c r="I2515">
        <v>0</v>
      </c>
      <c r="J2515">
        <v>0</v>
      </c>
      <c r="K2515">
        <v>1</v>
      </c>
      <c r="L2515" t="s">
        <v>28</v>
      </c>
      <c r="M2515" t="s">
        <v>78</v>
      </c>
      <c r="N2515" t="s">
        <v>76</v>
      </c>
      <c r="O2515" t="s">
        <v>22</v>
      </c>
      <c r="P2515" t="s">
        <v>23</v>
      </c>
      <c r="Q2515" t="s">
        <v>41</v>
      </c>
    </row>
    <row r="2516" spans="1:17" x14ac:dyDescent="0.2">
      <c r="A2516" s="2">
        <v>35631</v>
      </c>
      <c r="B2516" t="s">
        <v>296</v>
      </c>
      <c r="C2516" t="s">
        <v>352</v>
      </c>
      <c r="D2516" t="s">
        <v>36</v>
      </c>
      <c r="E2516" t="s">
        <v>36</v>
      </c>
      <c r="F2516">
        <v>72</v>
      </c>
      <c r="G2516">
        <v>80</v>
      </c>
      <c r="H2516">
        <v>0</v>
      </c>
      <c r="I2516">
        <v>0</v>
      </c>
      <c r="J2516">
        <v>1</v>
      </c>
      <c r="K2516">
        <v>1</v>
      </c>
      <c r="L2516" t="s">
        <v>716</v>
      </c>
      <c r="M2516" t="s">
        <v>399</v>
      </c>
      <c r="N2516" t="s">
        <v>296</v>
      </c>
      <c r="O2516" t="s">
        <v>22</v>
      </c>
      <c r="P2516" t="s">
        <v>23</v>
      </c>
      <c r="Q2516" t="s">
        <v>30</v>
      </c>
    </row>
    <row r="2517" spans="1:17" x14ac:dyDescent="0.2">
      <c r="A2517" s="2">
        <v>35638</v>
      </c>
      <c r="B2517" t="s">
        <v>150</v>
      </c>
      <c r="C2517" t="s">
        <v>471</v>
      </c>
      <c r="D2517" t="s">
        <v>36</v>
      </c>
      <c r="E2517" t="s">
        <v>36</v>
      </c>
      <c r="F2517">
        <v>60</v>
      </c>
      <c r="G2517">
        <v>130</v>
      </c>
      <c r="H2517">
        <v>0</v>
      </c>
      <c r="I2517">
        <v>0</v>
      </c>
      <c r="J2517">
        <v>2</v>
      </c>
      <c r="K2517">
        <v>0</v>
      </c>
      <c r="L2517" t="s">
        <v>62</v>
      </c>
      <c r="M2517" t="s">
        <v>151</v>
      </c>
      <c r="N2517" t="s">
        <v>150</v>
      </c>
      <c r="O2517" t="s">
        <v>22</v>
      </c>
      <c r="P2517" t="s">
        <v>23</v>
      </c>
      <c r="Q2517" t="s">
        <v>24</v>
      </c>
    </row>
    <row r="2518" spans="1:17" x14ac:dyDescent="0.2">
      <c r="A2518" s="2">
        <v>35638</v>
      </c>
      <c r="B2518" t="s">
        <v>267</v>
      </c>
      <c r="C2518" t="s">
        <v>45</v>
      </c>
      <c r="D2518" t="s">
        <v>36</v>
      </c>
      <c r="E2518" t="s">
        <v>36</v>
      </c>
      <c r="F2518">
        <v>59</v>
      </c>
      <c r="G2518">
        <v>62</v>
      </c>
      <c r="H2518">
        <v>0</v>
      </c>
      <c r="I2518">
        <v>0</v>
      </c>
      <c r="J2518">
        <v>2</v>
      </c>
      <c r="K2518">
        <v>1</v>
      </c>
      <c r="L2518" t="s">
        <v>62</v>
      </c>
      <c r="M2518" t="s">
        <v>268</v>
      </c>
      <c r="N2518" t="s">
        <v>267</v>
      </c>
      <c r="O2518" t="s">
        <v>22</v>
      </c>
      <c r="P2518" t="s">
        <v>23</v>
      </c>
      <c r="Q2518" t="s">
        <v>24</v>
      </c>
    </row>
    <row r="2519" spans="1:17" x14ac:dyDescent="0.2">
      <c r="A2519" s="2">
        <v>35638</v>
      </c>
      <c r="B2519" t="s">
        <v>120</v>
      </c>
      <c r="C2519" t="s">
        <v>207</v>
      </c>
      <c r="D2519" t="s">
        <v>36</v>
      </c>
      <c r="E2519" t="s">
        <v>36</v>
      </c>
      <c r="F2519">
        <v>46</v>
      </c>
      <c r="G2519">
        <v>102</v>
      </c>
      <c r="H2519">
        <v>0</v>
      </c>
      <c r="I2519">
        <v>0</v>
      </c>
      <c r="J2519">
        <v>1</v>
      </c>
      <c r="K2519">
        <v>1</v>
      </c>
      <c r="L2519" t="s">
        <v>62</v>
      </c>
      <c r="M2519" t="s">
        <v>152</v>
      </c>
      <c r="N2519" t="s">
        <v>120</v>
      </c>
      <c r="O2519" t="s">
        <v>22</v>
      </c>
      <c r="P2519" t="s">
        <v>23</v>
      </c>
      <c r="Q2519" t="s">
        <v>30</v>
      </c>
    </row>
    <row r="2520" spans="1:17" x14ac:dyDescent="0.2">
      <c r="A2520" s="2">
        <v>35638</v>
      </c>
      <c r="B2520" t="s">
        <v>183</v>
      </c>
      <c r="C2520" t="s">
        <v>374</v>
      </c>
      <c r="D2520" t="s">
        <v>36</v>
      </c>
      <c r="E2520" t="s">
        <v>36</v>
      </c>
      <c r="F2520">
        <v>38</v>
      </c>
      <c r="G2520">
        <v>118</v>
      </c>
      <c r="H2520">
        <v>0</v>
      </c>
      <c r="I2520">
        <v>0</v>
      </c>
      <c r="J2520">
        <v>8</v>
      </c>
      <c r="K2520">
        <v>1</v>
      </c>
      <c r="L2520" t="s">
        <v>62</v>
      </c>
      <c r="M2520" t="s">
        <v>682</v>
      </c>
      <c r="N2520" t="s">
        <v>183</v>
      </c>
      <c r="O2520" t="s">
        <v>22</v>
      </c>
      <c r="P2520" t="s">
        <v>23</v>
      </c>
      <c r="Q2520" t="s">
        <v>24</v>
      </c>
    </row>
    <row r="2521" spans="1:17" x14ac:dyDescent="0.2">
      <c r="A2521" s="2">
        <v>35638</v>
      </c>
      <c r="B2521" t="s">
        <v>141</v>
      </c>
      <c r="C2521" t="s">
        <v>352</v>
      </c>
      <c r="D2521" t="s">
        <v>36</v>
      </c>
      <c r="E2521" t="s">
        <v>36</v>
      </c>
      <c r="F2521">
        <v>61</v>
      </c>
      <c r="G2521">
        <v>80</v>
      </c>
      <c r="H2521">
        <v>0</v>
      </c>
      <c r="I2521">
        <v>0</v>
      </c>
      <c r="J2521">
        <v>1</v>
      </c>
      <c r="K2521">
        <v>1</v>
      </c>
      <c r="L2521" t="s">
        <v>62</v>
      </c>
      <c r="M2521" t="s">
        <v>173</v>
      </c>
      <c r="N2521" t="s">
        <v>141</v>
      </c>
      <c r="O2521" t="s">
        <v>22</v>
      </c>
      <c r="P2521" t="s">
        <v>23</v>
      </c>
      <c r="Q2521" t="s">
        <v>30</v>
      </c>
    </row>
    <row r="2522" spans="1:17" x14ac:dyDescent="0.2">
      <c r="A2522" s="2">
        <v>35638</v>
      </c>
      <c r="B2522" t="s">
        <v>76</v>
      </c>
      <c r="C2522" t="s">
        <v>48</v>
      </c>
      <c r="D2522" t="s">
        <v>50</v>
      </c>
      <c r="E2522" t="s">
        <v>50</v>
      </c>
      <c r="F2522">
        <v>87</v>
      </c>
      <c r="G2522">
        <v>126</v>
      </c>
      <c r="H2522">
        <v>0</v>
      </c>
      <c r="I2522">
        <v>0</v>
      </c>
      <c r="J2522">
        <v>1</v>
      </c>
      <c r="K2522">
        <v>0</v>
      </c>
      <c r="L2522" t="s">
        <v>28</v>
      </c>
      <c r="M2522" t="s">
        <v>740</v>
      </c>
      <c r="N2522" t="s">
        <v>76</v>
      </c>
      <c r="O2522" t="s">
        <v>22</v>
      </c>
      <c r="P2522" t="s">
        <v>23</v>
      </c>
      <c r="Q2522" t="s">
        <v>24</v>
      </c>
    </row>
    <row r="2523" spans="1:17" x14ac:dyDescent="0.2">
      <c r="A2523" s="2">
        <v>35638</v>
      </c>
      <c r="B2523" t="s">
        <v>136</v>
      </c>
      <c r="C2523" t="s">
        <v>111</v>
      </c>
      <c r="D2523" t="s">
        <v>36</v>
      </c>
      <c r="E2523" t="s">
        <v>36</v>
      </c>
      <c r="F2523">
        <v>45</v>
      </c>
      <c r="G2523">
        <v>70</v>
      </c>
      <c r="H2523">
        <v>0</v>
      </c>
      <c r="I2523">
        <v>0</v>
      </c>
      <c r="J2523">
        <v>4</v>
      </c>
      <c r="K2523">
        <v>2</v>
      </c>
      <c r="L2523" t="s">
        <v>62</v>
      </c>
      <c r="M2523" t="s">
        <v>431</v>
      </c>
      <c r="N2523" t="s">
        <v>136</v>
      </c>
      <c r="O2523" t="s">
        <v>22</v>
      </c>
      <c r="P2523" t="s">
        <v>23</v>
      </c>
      <c r="Q2523" t="s">
        <v>24</v>
      </c>
    </row>
    <row r="2524" spans="1:17" x14ac:dyDescent="0.2">
      <c r="A2524" s="2">
        <v>35638</v>
      </c>
      <c r="B2524" t="s">
        <v>339</v>
      </c>
      <c r="C2524" t="s">
        <v>211</v>
      </c>
      <c r="D2524" t="s">
        <v>36</v>
      </c>
      <c r="E2524" t="s">
        <v>36</v>
      </c>
      <c r="F2524">
        <v>94</v>
      </c>
      <c r="G2524">
        <v>96</v>
      </c>
      <c r="H2524">
        <v>0</v>
      </c>
      <c r="I2524">
        <v>0</v>
      </c>
      <c r="J2524">
        <v>1</v>
      </c>
      <c r="K2524">
        <v>0</v>
      </c>
      <c r="L2524" t="s">
        <v>62</v>
      </c>
      <c r="M2524" t="s">
        <v>377</v>
      </c>
      <c r="N2524" t="s">
        <v>339</v>
      </c>
      <c r="O2524" t="s">
        <v>22</v>
      </c>
      <c r="P2524" t="s">
        <v>23</v>
      </c>
      <c r="Q2524" t="s">
        <v>24</v>
      </c>
    </row>
    <row r="2525" spans="1:17" x14ac:dyDescent="0.2">
      <c r="A2525" s="2">
        <v>35638</v>
      </c>
      <c r="B2525" t="s">
        <v>110</v>
      </c>
      <c r="C2525" t="s">
        <v>118</v>
      </c>
      <c r="D2525" t="s">
        <v>36</v>
      </c>
      <c r="E2525" t="s">
        <v>36</v>
      </c>
      <c r="F2525">
        <v>15</v>
      </c>
      <c r="G2525">
        <v>65</v>
      </c>
      <c r="H2525">
        <v>0</v>
      </c>
      <c r="I2525">
        <v>0</v>
      </c>
      <c r="J2525">
        <v>3</v>
      </c>
      <c r="K2525">
        <v>0</v>
      </c>
      <c r="L2525" t="s">
        <v>62</v>
      </c>
      <c r="M2525" t="s">
        <v>142</v>
      </c>
      <c r="N2525" t="s">
        <v>110</v>
      </c>
      <c r="O2525" t="s">
        <v>22</v>
      </c>
      <c r="P2525" t="s">
        <v>23</v>
      </c>
      <c r="Q2525" t="s">
        <v>24</v>
      </c>
    </row>
    <row r="2526" spans="1:17" x14ac:dyDescent="0.2">
      <c r="A2526" s="2">
        <v>35638</v>
      </c>
      <c r="B2526" t="s">
        <v>296</v>
      </c>
      <c r="C2526" t="s">
        <v>250</v>
      </c>
      <c r="D2526" t="s">
        <v>36</v>
      </c>
      <c r="E2526" t="s">
        <v>36</v>
      </c>
      <c r="F2526">
        <v>72</v>
      </c>
      <c r="G2526">
        <v>88</v>
      </c>
      <c r="H2526">
        <v>0</v>
      </c>
      <c r="I2526">
        <v>0</v>
      </c>
      <c r="J2526">
        <v>2</v>
      </c>
      <c r="K2526">
        <v>1</v>
      </c>
      <c r="L2526" t="s">
        <v>62</v>
      </c>
      <c r="M2526" t="s">
        <v>399</v>
      </c>
      <c r="N2526" t="s">
        <v>296</v>
      </c>
      <c r="O2526" t="s">
        <v>22</v>
      </c>
      <c r="P2526" t="s">
        <v>23</v>
      </c>
      <c r="Q2526" t="s">
        <v>24</v>
      </c>
    </row>
    <row r="2527" spans="1:17" x14ac:dyDescent="0.2">
      <c r="A2527" s="2">
        <v>35638</v>
      </c>
      <c r="B2527" t="s">
        <v>138</v>
      </c>
      <c r="C2527" t="s">
        <v>404</v>
      </c>
      <c r="D2527" t="s">
        <v>36</v>
      </c>
      <c r="E2527" t="s">
        <v>36</v>
      </c>
      <c r="F2527">
        <v>19</v>
      </c>
      <c r="G2527">
        <v>148</v>
      </c>
      <c r="H2527">
        <v>0</v>
      </c>
      <c r="I2527">
        <v>0</v>
      </c>
      <c r="J2527">
        <v>1</v>
      </c>
      <c r="K2527">
        <v>0</v>
      </c>
      <c r="L2527" t="s">
        <v>62</v>
      </c>
      <c r="M2527" t="s">
        <v>741</v>
      </c>
      <c r="N2527" t="s">
        <v>138</v>
      </c>
      <c r="O2527" t="s">
        <v>22</v>
      </c>
      <c r="P2527" t="s">
        <v>23</v>
      </c>
      <c r="Q2527" t="s">
        <v>24</v>
      </c>
    </row>
    <row r="2528" spans="1:17" x14ac:dyDescent="0.2">
      <c r="A2528" s="2">
        <v>35644</v>
      </c>
      <c r="B2528" t="s">
        <v>138</v>
      </c>
      <c r="C2528" t="s">
        <v>296</v>
      </c>
      <c r="D2528" t="s">
        <v>36</v>
      </c>
      <c r="E2528" t="s">
        <v>36</v>
      </c>
      <c r="F2528">
        <v>19</v>
      </c>
      <c r="G2528">
        <v>72</v>
      </c>
      <c r="H2528">
        <v>0</v>
      </c>
      <c r="I2528">
        <v>0</v>
      </c>
      <c r="J2528">
        <v>2</v>
      </c>
      <c r="K2528">
        <v>1</v>
      </c>
      <c r="L2528" t="s">
        <v>716</v>
      </c>
      <c r="M2528" t="s">
        <v>139</v>
      </c>
      <c r="N2528" t="s">
        <v>138</v>
      </c>
      <c r="O2528" t="s">
        <v>22</v>
      </c>
      <c r="P2528" t="s">
        <v>23</v>
      </c>
      <c r="Q2528" t="s">
        <v>24</v>
      </c>
    </row>
    <row r="2529" spans="1:17" x14ac:dyDescent="0.2">
      <c r="A2529" s="2">
        <v>35647</v>
      </c>
      <c r="B2529" t="s">
        <v>317</v>
      </c>
      <c r="C2529" t="s">
        <v>123</v>
      </c>
      <c r="D2529" t="s">
        <v>50</v>
      </c>
      <c r="E2529" t="s">
        <v>50</v>
      </c>
      <c r="F2529">
        <v>103</v>
      </c>
      <c r="G2529">
        <v>50</v>
      </c>
      <c r="H2529">
        <v>0</v>
      </c>
      <c r="I2529">
        <v>0</v>
      </c>
      <c r="J2529">
        <v>2</v>
      </c>
      <c r="K2529">
        <v>3</v>
      </c>
      <c r="L2529" t="s">
        <v>28</v>
      </c>
      <c r="M2529" t="s">
        <v>394</v>
      </c>
      <c r="N2529" t="s">
        <v>317</v>
      </c>
      <c r="O2529" t="s">
        <v>22</v>
      </c>
      <c r="P2529" t="s">
        <v>23</v>
      </c>
      <c r="Q2529" t="s">
        <v>41</v>
      </c>
    </row>
    <row r="2530" spans="1:17" x14ac:dyDescent="0.2">
      <c r="A2530" s="2">
        <v>35648</v>
      </c>
      <c r="B2530" t="s">
        <v>81</v>
      </c>
      <c r="C2530" t="s">
        <v>48</v>
      </c>
      <c r="D2530" t="s">
        <v>50</v>
      </c>
      <c r="E2530" t="s">
        <v>50</v>
      </c>
      <c r="F2530">
        <v>100</v>
      </c>
      <c r="G2530">
        <v>126</v>
      </c>
      <c r="H2530">
        <v>0</v>
      </c>
      <c r="I2530">
        <v>0</v>
      </c>
      <c r="J2530">
        <v>0</v>
      </c>
      <c r="K2530">
        <v>2</v>
      </c>
      <c r="L2530" t="s">
        <v>28</v>
      </c>
      <c r="M2530" t="s">
        <v>742</v>
      </c>
      <c r="N2530" t="s">
        <v>81</v>
      </c>
      <c r="O2530" t="s">
        <v>22</v>
      </c>
      <c r="P2530" t="s">
        <v>23</v>
      </c>
      <c r="Q2530" t="s">
        <v>41</v>
      </c>
    </row>
    <row r="2531" spans="1:17" x14ac:dyDescent="0.2">
      <c r="A2531" s="2">
        <v>35648</v>
      </c>
      <c r="B2531" t="s">
        <v>94</v>
      </c>
      <c r="C2531" t="s">
        <v>184</v>
      </c>
      <c r="D2531" t="s">
        <v>50</v>
      </c>
      <c r="E2531" t="s">
        <v>50</v>
      </c>
      <c r="F2531">
        <v>71</v>
      </c>
      <c r="G2531">
        <v>123</v>
      </c>
      <c r="H2531">
        <v>0</v>
      </c>
      <c r="I2531">
        <v>0</v>
      </c>
      <c r="J2531">
        <v>3</v>
      </c>
      <c r="K2531">
        <v>0</v>
      </c>
      <c r="L2531" t="s">
        <v>28</v>
      </c>
      <c r="M2531" t="s">
        <v>515</v>
      </c>
      <c r="N2531" t="s">
        <v>94</v>
      </c>
      <c r="O2531" t="s">
        <v>22</v>
      </c>
      <c r="P2531" t="s">
        <v>23</v>
      </c>
      <c r="Q2531" t="s">
        <v>24</v>
      </c>
    </row>
    <row r="2532" spans="1:17" x14ac:dyDescent="0.2">
      <c r="A2532" s="2">
        <v>35648</v>
      </c>
      <c r="B2532" t="s">
        <v>185</v>
      </c>
      <c r="C2532" t="s">
        <v>43</v>
      </c>
      <c r="D2532" t="s">
        <v>27</v>
      </c>
      <c r="E2532" t="s">
        <v>19</v>
      </c>
      <c r="F2532">
        <v>39</v>
      </c>
      <c r="G2532">
        <v>12</v>
      </c>
      <c r="H2532">
        <v>0</v>
      </c>
      <c r="I2532">
        <v>0</v>
      </c>
      <c r="J2532">
        <v>1</v>
      </c>
      <c r="K2532">
        <v>0</v>
      </c>
      <c r="L2532" t="s">
        <v>28</v>
      </c>
      <c r="M2532" t="s">
        <v>412</v>
      </c>
      <c r="N2532" t="s">
        <v>185</v>
      </c>
      <c r="O2532" t="s">
        <v>22</v>
      </c>
      <c r="P2532" t="s">
        <v>23</v>
      </c>
      <c r="Q2532" t="s">
        <v>24</v>
      </c>
    </row>
    <row r="2533" spans="1:17" x14ac:dyDescent="0.2">
      <c r="A2533" s="2">
        <v>35648</v>
      </c>
      <c r="B2533" t="s">
        <v>244</v>
      </c>
      <c r="C2533" t="s">
        <v>53</v>
      </c>
      <c r="D2533" t="s">
        <v>50</v>
      </c>
      <c r="E2533" t="s">
        <v>50</v>
      </c>
      <c r="F2533">
        <v>21</v>
      </c>
      <c r="G2533">
        <v>63</v>
      </c>
      <c r="H2533">
        <v>0</v>
      </c>
      <c r="I2533">
        <v>0</v>
      </c>
      <c r="J2533">
        <v>1</v>
      </c>
      <c r="K2533">
        <v>0</v>
      </c>
      <c r="L2533" t="s">
        <v>28</v>
      </c>
      <c r="M2533" t="s">
        <v>292</v>
      </c>
      <c r="N2533" t="s">
        <v>244</v>
      </c>
      <c r="O2533" t="s">
        <v>22</v>
      </c>
      <c r="P2533" t="s">
        <v>23</v>
      </c>
      <c r="Q2533" t="s">
        <v>24</v>
      </c>
    </row>
    <row r="2534" spans="1:17" x14ac:dyDescent="0.2">
      <c r="A2534" s="2">
        <v>35648</v>
      </c>
      <c r="B2534" t="s">
        <v>52</v>
      </c>
      <c r="C2534" t="s">
        <v>73</v>
      </c>
      <c r="D2534" t="s">
        <v>50</v>
      </c>
      <c r="E2534" t="s">
        <v>50</v>
      </c>
      <c r="F2534">
        <v>25</v>
      </c>
      <c r="G2534">
        <v>55</v>
      </c>
      <c r="H2534">
        <v>0</v>
      </c>
      <c r="I2534">
        <v>0</v>
      </c>
      <c r="J2534">
        <v>1</v>
      </c>
      <c r="K2534">
        <v>0</v>
      </c>
      <c r="L2534" t="s">
        <v>28</v>
      </c>
      <c r="M2534" t="s">
        <v>743</v>
      </c>
      <c r="N2534" t="s">
        <v>52</v>
      </c>
      <c r="O2534" t="s">
        <v>22</v>
      </c>
      <c r="P2534" t="s">
        <v>23</v>
      </c>
      <c r="Q2534" t="s">
        <v>24</v>
      </c>
    </row>
    <row r="2535" spans="1:17" x14ac:dyDescent="0.2">
      <c r="A2535" s="2">
        <v>35649</v>
      </c>
      <c r="B2535" t="s">
        <v>120</v>
      </c>
      <c r="C2535" t="s">
        <v>135</v>
      </c>
      <c r="D2535" t="s">
        <v>36</v>
      </c>
      <c r="E2535" t="s">
        <v>36</v>
      </c>
      <c r="F2535">
        <v>46</v>
      </c>
      <c r="G2535">
        <v>58</v>
      </c>
      <c r="H2535">
        <v>0</v>
      </c>
      <c r="I2535">
        <v>0</v>
      </c>
      <c r="J2535">
        <v>0</v>
      </c>
      <c r="K2535">
        <v>1</v>
      </c>
      <c r="L2535" t="s">
        <v>28</v>
      </c>
      <c r="M2535" t="s">
        <v>130</v>
      </c>
      <c r="N2535" t="s">
        <v>128</v>
      </c>
      <c r="O2535" t="s">
        <v>122</v>
      </c>
      <c r="P2535" t="s">
        <v>23</v>
      </c>
      <c r="Q2535" t="s">
        <v>41</v>
      </c>
    </row>
    <row r="2536" spans="1:17" x14ac:dyDescent="0.2">
      <c r="A2536" s="2">
        <v>35649</v>
      </c>
      <c r="B2536" t="s">
        <v>128</v>
      </c>
      <c r="C2536" t="s">
        <v>138</v>
      </c>
      <c r="D2536" t="s">
        <v>36</v>
      </c>
      <c r="E2536" t="s">
        <v>36</v>
      </c>
      <c r="F2536">
        <v>28</v>
      </c>
      <c r="G2536">
        <v>19</v>
      </c>
      <c r="H2536">
        <v>0</v>
      </c>
      <c r="I2536">
        <v>0</v>
      </c>
      <c r="J2536">
        <v>3</v>
      </c>
      <c r="K2536">
        <v>1</v>
      </c>
      <c r="L2536" t="s">
        <v>28</v>
      </c>
      <c r="M2536" t="s">
        <v>130</v>
      </c>
      <c r="N2536" t="s">
        <v>128</v>
      </c>
      <c r="O2536" t="s">
        <v>22</v>
      </c>
      <c r="P2536" t="s">
        <v>23</v>
      </c>
      <c r="Q2536" t="s">
        <v>24</v>
      </c>
    </row>
    <row r="2537" spans="1:17" x14ac:dyDescent="0.2">
      <c r="A2537" s="2">
        <v>35649</v>
      </c>
      <c r="B2537" t="s">
        <v>77</v>
      </c>
      <c r="C2537" t="s">
        <v>31</v>
      </c>
      <c r="D2537" t="s">
        <v>27</v>
      </c>
      <c r="E2537" t="s">
        <v>19</v>
      </c>
      <c r="F2537">
        <v>26</v>
      </c>
      <c r="G2537">
        <v>30</v>
      </c>
      <c r="H2537">
        <v>0</v>
      </c>
      <c r="I2537">
        <v>0</v>
      </c>
      <c r="J2537">
        <v>0</v>
      </c>
      <c r="K2537">
        <v>1</v>
      </c>
      <c r="L2537" t="s">
        <v>28</v>
      </c>
      <c r="M2537" t="s">
        <v>744</v>
      </c>
      <c r="N2537" t="s">
        <v>77</v>
      </c>
      <c r="O2537" t="s">
        <v>22</v>
      </c>
      <c r="P2537" t="s">
        <v>23</v>
      </c>
      <c r="Q2537" t="s">
        <v>41</v>
      </c>
    </row>
    <row r="2538" spans="1:17" x14ac:dyDescent="0.2">
      <c r="A2538" s="2">
        <v>35651</v>
      </c>
      <c r="B2538" t="s">
        <v>120</v>
      </c>
      <c r="C2538" t="s">
        <v>138</v>
      </c>
      <c r="D2538" t="s">
        <v>36</v>
      </c>
      <c r="E2538" t="s">
        <v>36</v>
      </c>
      <c r="F2538">
        <v>46</v>
      </c>
      <c r="G2538">
        <v>19</v>
      </c>
      <c r="H2538">
        <v>0</v>
      </c>
      <c r="I2538">
        <v>0</v>
      </c>
      <c r="J2538">
        <v>3</v>
      </c>
      <c r="K2538">
        <v>3</v>
      </c>
      <c r="L2538" t="s">
        <v>28</v>
      </c>
      <c r="M2538" t="s">
        <v>130</v>
      </c>
      <c r="N2538" t="s">
        <v>128</v>
      </c>
      <c r="O2538" t="s">
        <v>122</v>
      </c>
      <c r="P2538" t="s">
        <v>23</v>
      </c>
      <c r="Q2538" t="s">
        <v>30</v>
      </c>
    </row>
    <row r="2539" spans="1:17" x14ac:dyDescent="0.2">
      <c r="A2539" s="2">
        <v>35651</v>
      </c>
      <c r="B2539" t="s">
        <v>250</v>
      </c>
      <c r="C2539" t="s">
        <v>211</v>
      </c>
      <c r="D2539" t="s">
        <v>36</v>
      </c>
      <c r="E2539" t="s">
        <v>36</v>
      </c>
      <c r="F2539">
        <v>88</v>
      </c>
      <c r="G2539">
        <v>96</v>
      </c>
      <c r="H2539">
        <v>0</v>
      </c>
      <c r="I2539">
        <v>0</v>
      </c>
      <c r="J2539">
        <v>2</v>
      </c>
      <c r="K2539">
        <v>2</v>
      </c>
      <c r="L2539" t="s">
        <v>716</v>
      </c>
      <c r="M2539" t="s">
        <v>634</v>
      </c>
      <c r="N2539" t="s">
        <v>250</v>
      </c>
      <c r="O2539" t="s">
        <v>22</v>
      </c>
      <c r="P2539" t="s">
        <v>23</v>
      </c>
      <c r="Q2539" t="s">
        <v>30</v>
      </c>
    </row>
    <row r="2540" spans="1:17" x14ac:dyDescent="0.2">
      <c r="A2540" s="2">
        <v>35651</v>
      </c>
      <c r="B2540" t="s">
        <v>128</v>
      </c>
      <c r="C2540" t="s">
        <v>135</v>
      </c>
      <c r="D2540" t="s">
        <v>36</v>
      </c>
      <c r="E2540" t="s">
        <v>36</v>
      </c>
      <c r="F2540">
        <v>28</v>
      </c>
      <c r="G2540">
        <v>58</v>
      </c>
      <c r="H2540">
        <v>0</v>
      </c>
      <c r="I2540">
        <v>0</v>
      </c>
      <c r="J2540">
        <v>2</v>
      </c>
      <c r="K2540">
        <v>0</v>
      </c>
      <c r="L2540" t="s">
        <v>28</v>
      </c>
      <c r="M2540" t="s">
        <v>130</v>
      </c>
      <c r="N2540" t="s">
        <v>128</v>
      </c>
      <c r="O2540" t="s">
        <v>22</v>
      </c>
      <c r="P2540" t="s">
        <v>23</v>
      </c>
      <c r="Q2540" t="s">
        <v>24</v>
      </c>
    </row>
    <row r="2541" spans="1:17" x14ac:dyDescent="0.2">
      <c r="A2541" s="2">
        <v>35652</v>
      </c>
      <c r="B2541" t="s">
        <v>131</v>
      </c>
      <c r="C2541" t="s">
        <v>210</v>
      </c>
      <c r="D2541" t="s">
        <v>27</v>
      </c>
      <c r="E2541" t="s">
        <v>27</v>
      </c>
      <c r="F2541">
        <v>54</v>
      </c>
      <c r="G2541">
        <v>73</v>
      </c>
      <c r="H2541">
        <v>0</v>
      </c>
      <c r="I2541">
        <v>0</v>
      </c>
      <c r="J2541">
        <v>0</v>
      </c>
      <c r="K2541">
        <v>0</v>
      </c>
      <c r="L2541" t="s">
        <v>20</v>
      </c>
      <c r="M2541" t="s">
        <v>637</v>
      </c>
      <c r="N2541" t="s">
        <v>131</v>
      </c>
      <c r="O2541" t="s">
        <v>22</v>
      </c>
      <c r="P2541" t="s">
        <v>23</v>
      </c>
      <c r="Q2541" t="s">
        <v>30</v>
      </c>
    </row>
    <row r="2542" spans="1:17" x14ac:dyDescent="0.2">
      <c r="A2542" s="2">
        <v>35652</v>
      </c>
      <c r="B2542" t="s">
        <v>133</v>
      </c>
      <c r="C2542" t="s">
        <v>25</v>
      </c>
      <c r="D2542" t="s">
        <v>115</v>
      </c>
      <c r="E2542" t="s">
        <v>19</v>
      </c>
      <c r="F2542">
        <v>34</v>
      </c>
      <c r="G2542">
        <v>1</v>
      </c>
      <c r="H2542">
        <v>0</v>
      </c>
      <c r="I2542">
        <v>0</v>
      </c>
      <c r="J2542">
        <v>1</v>
      </c>
      <c r="K2542">
        <v>2</v>
      </c>
      <c r="L2542" t="s">
        <v>28</v>
      </c>
      <c r="M2542" t="s">
        <v>134</v>
      </c>
      <c r="N2542" t="s">
        <v>133</v>
      </c>
      <c r="O2542" t="s">
        <v>22</v>
      </c>
      <c r="P2542" t="s">
        <v>23</v>
      </c>
      <c r="Q2542" t="s">
        <v>41</v>
      </c>
    </row>
    <row r="2543" spans="1:17" x14ac:dyDescent="0.2">
      <c r="A2543" s="2">
        <v>35655</v>
      </c>
      <c r="B2543" t="s">
        <v>143</v>
      </c>
      <c r="C2543" t="s">
        <v>25</v>
      </c>
      <c r="D2543" t="s">
        <v>115</v>
      </c>
      <c r="E2543" t="s">
        <v>19</v>
      </c>
      <c r="F2543">
        <v>17</v>
      </c>
      <c r="G2543">
        <v>1</v>
      </c>
      <c r="H2543">
        <v>0</v>
      </c>
      <c r="I2543">
        <v>0</v>
      </c>
      <c r="J2543">
        <v>0</v>
      </c>
      <c r="K2543">
        <v>3</v>
      </c>
      <c r="L2543" t="s">
        <v>28</v>
      </c>
      <c r="M2543" t="s">
        <v>644</v>
      </c>
      <c r="N2543" t="s">
        <v>143</v>
      </c>
      <c r="O2543" t="s">
        <v>22</v>
      </c>
      <c r="P2543" t="s">
        <v>23</v>
      </c>
      <c r="Q2543" t="s">
        <v>41</v>
      </c>
    </row>
    <row r="2544" spans="1:17" x14ac:dyDescent="0.2">
      <c r="A2544" s="2">
        <v>35658</v>
      </c>
      <c r="B2544" t="s">
        <v>224</v>
      </c>
      <c r="C2544" t="s">
        <v>207</v>
      </c>
      <c r="D2544" t="s">
        <v>36</v>
      </c>
      <c r="E2544" t="s">
        <v>36</v>
      </c>
      <c r="F2544">
        <v>104</v>
      </c>
      <c r="G2544">
        <v>102</v>
      </c>
      <c r="H2544">
        <v>0</v>
      </c>
      <c r="I2544">
        <v>0</v>
      </c>
      <c r="J2544">
        <v>2</v>
      </c>
      <c r="K2544">
        <v>4</v>
      </c>
      <c r="L2544" t="s">
        <v>20</v>
      </c>
      <c r="M2544" t="s">
        <v>236</v>
      </c>
      <c r="N2544" t="s">
        <v>224</v>
      </c>
      <c r="O2544" t="s">
        <v>22</v>
      </c>
      <c r="P2544" t="s">
        <v>23</v>
      </c>
      <c r="Q2544" t="s">
        <v>41</v>
      </c>
    </row>
    <row r="2545" spans="1:17" x14ac:dyDescent="0.2">
      <c r="A2545" s="2">
        <v>35658</v>
      </c>
      <c r="B2545" t="s">
        <v>110</v>
      </c>
      <c r="C2545" t="s">
        <v>141</v>
      </c>
      <c r="D2545" t="s">
        <v>36</v>
      </c>
      <c r="E2545" t="s">
        <v>36</v>
      </c>
      <c r="F2545">
        <v>15</v>
      </c>
      <c r="G2545">
        <v>61</v>
      </c>
      <c r="H2545">
        <v>0</v>
      </c>
      <c r="I2545">
        <v>0</v>
      </c>
      <c r="J2545">
        <v>2</v>
      </c>
      <c r="K2545">
        <v>0</v>
      </c>
      <c r="L2545" t="s">
        <v>20</v>
      </c>
      <c r="M2545" t="s">
        <v>112</v>
      </c>
      <c r="N2545" t="s">
        <v>110</v>
      </c>
      <c r="O2545" t="s">
        <v>22</v>
      </c>
      <c r="P2545" t="s">
        <v>23</v>
      </c>
      <c r="Q2545" t="s">
        <v>24</v>
      </c>
    </row>
    <row r="2546" spans="1:17" x14ac:dyDescent="0.2">
      <c r="A2546" s="2">
        <v>35658</v>
      </c>
      <c r="B2546" t="s">
        <v>149</v>
      </c>
      <c r="C2546" t="s">
        <v>61</v>
      </c>
      <c r="D2546" t="s">
        <v>36</v>
      </c>
      <c r="E2546" t="s">
        <v>36</v>
      </c>
      <c r="F2546">
        <v>22</v>
      </c>
      <c r="G2546">
        <v>97</v>
      </c>
      <c r="H2546">
        <v>0</v>
      </c>
      <c r="I2546">
        <v>0</v>
      </c>
      <c r="J2546">
        <v>1</v>
      </c>
      <c r="K2546">
        <v>0</v>
      </c>
      <c r="L2546" t="s">
        <v>20</v>
      </c>
      <c r="M2546" t="s">
        <v>420</v>
      </c>
      <c r="N2546" t="s">
        <v>149</v>
      </c>
      <c r="O2546" t="s">
        <v>22</v>
      </c>
      <c r="P2546" t="s">
        <v>23</v>
      </c>
      <c r="Q2546" t="s">
        <v>24</v>
      </c>
    </row>
    <row r="2547" spans="1:17" x14ac:dyDescent="0.2">
      <c r="A2547" s="2">
        <v>35659</v>
      </c>
      <c r="B2547" t="s">
        <v>56</v>
      </c>
      <c r="C2547" t="s">
        <v>167</v>
      </c>
      <c r="D2547" t="s">
        <v>27</v>
      </c>
      <c r="E2547" t="s">
        <v>115</v>
      </c>
      <c r="F2547">
        <v>47</v>
      </c>
      <c r="G2547">
        <v>57</v>
      </c>
      <c r="H2547">
        <v>0</v>
      </c>
      <c r="I2547">
        <v>0</v>
      </c>
      <c r="J2547">
        <v>0</v>
      </c>
      <c r="K2547">
        <v>1</v>
      </c>
      <c r="L2547" t="s">
        <v>28</v>
      </c>
      <c r="M2547" t="s">
        <v>343</v>
      </c>
      <c r="N2547" t="s">
        <v>56</v>
      </c>
      <c r="O2547" t="s">
        <v>22</v>
      </c>
      <c r="P2547" t="s">
        <v>23</v>
      </c>
      <c r="Q2547" t="s">
        <v>41</v>
      </c>
    </row>
    <row r="2548" spans="1:17" x14ac:dyDescent="0.2">
      <c r="A2548" s="2">
        <v>35659</v>
      </c>
      <c r="B2548" t="s">
        <v>183</v>
      </c>
      <c r="C2548" t="s">
        <v>339</v>
      </c>
      <c r="D2548" t="s">
        <v>36</v>
      </c>
      <c r="E2548" t="s">
        <v>36</v>
      </c>
      <c r="F2548">
        <v>38</v>
      </c>
      <c r="G2548">
        <v>94</v>
      </c>
      <c r="H2548">
        <v>0</v>
      </c>
      <c r="I2548">
        <v>0</v>
      </c>
      <c r="J2548">
        <v>5</v>
      </c>
      <c r="K2548">
        <v>0</v>
      </c>
      <c r="L2548" t="s">
        <v>20</v>
      </c>
      <c r="M2548" t="s">
        <v>266</v>
      </c>
      <c r="N2548" t="s">
        <v>183</v>
      </c>
      <c r="O2548" t="s">
        <v>22</v>
      </c>
      <c r="P2548" t="s">
        <v>23</v>
      </c>
      <c r="Q2548" t="s">
        <v>24</v>
      </c>
    </row>
    <row r="2549" spans="1:17" x14ac:dyDescent="0.2">
      <c r="A2549" s="2">
        <v>35659</v>
      </c>
      <c r="B2549" t="s">
        <v>199</v>
      </c>
      <c r="C2549" t="s">
        <v>35</v>
      </c>
      <c r="D2549" t="s">
        <v>36</v>
      </c>
      <c r="E2549" t="s">
        <v>36</v>
      </c>
      <c r="F2549">
        <v>42</v>
      </c>
      <c r="G2549">
        <v>86</v>
      </c>
      <c r="H2549">
        <v>0</v>
      </c>
      <c r="I2549">
        <v>0</v>
      </c>
      <c r="J2549">
        <v>0</v>
      </c>
      <c r="K2549">
        <v>2</v>
      </c>
      <c r="L2549" t="s">
        <v>20</v>
      </c>
      <c r="M2549" t="s">
        <v>745</v>
      </c>
      <c r="N2549" t="s">
        <v>199</v>
      </c>
      <c r="O2549" t="s">
        <v>22</v>
      </c>
      <c r="P2549" t="s">
        <v>23</v>
      </c>
      <c r="Q2549" t="s">
        <v>41</v>
      </c>
    </row>
    <row r="2550" spans="1:17" x14ac:dyDescent="0.2">
      <c r="A2550" s="2">
        <v>35659</v>
      </c>
      <c r="B2550" t="s">
        <v>34</v>
      </c>
      <c r="C2550" t="s">
        <v>135</v>
      </c>
      <c r="D2550" t="s">
        <v>36</v>
      </c>
      <c r="E2550" t="s">
        <v>36</v>
      </c>
      <c r="F2550">
        <v>64</v>
      </c>
      <c r="G2550">
        <v>58</v>
      </c>
      <c r="H2550">
        <v>0</v>
      </c>
      <c r="I2550">
        <v>0</v>
      </c>
      <c r="J2550">
        <v>1</v>
      </c>
      <c r="K2550">
        <v>0</v>
      </c>
      <c r="L2550" t="s">
        <v>20</v>
      </c>
      <c r="M2550" t="s">
        <v>37</v>
      </c>
      <c r="N2550" t="s">
        <v>34</v>
      </c>
      <c r="O2550" t="s">
        <v>22</v>
      </c>
      <c r="P2550" t="s">
        <v>23</v>
      </c>
      <c r="Q2550" t="s">
        <v>24</v>
      </c>
    </row>
    <row r="2551" spans="1:17" x14ac:dyDescent="0.2">
      <c r="A2551" s="2">
        <v>35659</v>
      </c>
      <c r="B2551" t="s">
        <v>365</v>
      </c>
      <c r="C2551" t="s">
        <v>267</v>
      </c>
      <c r="D2551" t="s">
        <v>36</v>
      </c>
      <c r="E2551" t="s">
        <v>36</v>
      </c>
      <c r="F2551">
        <v>77</v>
      </c>
      <c r="G2551">
        <v>59</v>
      </c>
      <c r="H2551">
        <v>0</v>
      </c>
      <c r="I2551">
        <v>0</v>
      </c>
      <c r="J2551">
        <v>1</v>
      </c>
      <c r="K2551">
        <v>1</v>
      </c>
      <c r="L2551" t="s">
        <v>20</v>
      </c>
      <c r="M2551" t="s">
        <v>400</v>
      </c>
      <c r="N2551" t="s">
        <v>365</v>
      </c>
      <c r="O2551" t="s">
        <v>22</v>
      </c>
      <c r="P2551" t="s">
        <v>23</v>
      </c>
      <c r="Q2551" t="s">
        <v>30</v>
      </c>
    </row>
    <row r="2552" spans="1:17" x14ac:dyDescent="0.2">
      <c r="A2552" s="2">
        <v>35659</v>
      </c>
      <c r="B2552" t="s">
        <v>128</v>
      </c>
      <c r="C2552" t="s">
        <v>352</v>
      </c>
      <c r="D2552" t="s">
        <v>36</v>
      </c>
      <c r="E2552" t="s">
        <v>36</v>
      </c>
      <c r="F2552">
        <v>28</v>
      </c>
      <c r="G2552">
        <v>80</v>
      </c>
      <c r="H2552">
        <v>0</v>
      </c>
      <c r="I2552">
        <v>0</v>
      </c>
      <c r="J2552">
        <v>4</v>
      </c>
      <c r="K2552">
        <v>0</v>
      </c>
      <c r="L2552" t="s">
        <v>20</v>
      </c>
      <c r="M2552" t="s">
        <v>130</v>
      </c>
      <c r="N2552" t="s">
        <v>128</v>
      </c>
      <c r="O2552" t="s">
        <v>22</v>
      </c>
      <c r="P2552" t="s">
        <v>23</v>
      </c>
      <c r="Q2552" t="s">
        <v>24</v>
      </c>
    </row>
    <row r="2553" spans="1:17" x14ac:dyDescent="0.2">
      <c r="A2553" s="2">
        <v>35659</v>
      </c>
      <c r="B2553" t="s">
        <v>45</v>
      </c>
      <c r="C2553" t="s">
        <v>120</v>
      </c>
      <c r="D2553" t="s">
        <v>36</v>
      </c>
      <c r="E2553" t="s">
        <v>36</v>
      </c>
      <c r="F2553">
        <v>62</v>
      </c>
      <c r="G2553">
        <v>46</v>
      </c>
      <c r="H2553">
        <v>0</v>
      </c>
      <c r="I2553">
        <v>0</v>
      </c>
      <c r="J2553">
        <v>1</v>
      </c>
      <c r="K2553">
        <v>2</v>
      </c>
      <c r="L2553" t="s">
        <v>20</v>
      </c>
      <c r="M2553" t="s">
        <v>47</v>
      </c>
      <c r="N2553" t="s">
        <v>45</v>
      </c>
      <c r="O2553" t="s">
        <v>22</v>
      </c>
      <c r="P2553" t="s">
        <v>23</v>
      </c>
      <c r="Q2553" t="s">
        <v>41</v>
      </c>
    </row>
    <row r="2554" spans="1:17" x14ac:dyDescent="0.2">
      <c r="A2554" s="2">
        <v>35661</v>
      </c>
      <c r="B2554" t="s">
        <v>153</v>
      </c>
      <c r="C2554" t="s">
        <v>145</v>
      </c>
      <c r="D2554" t="s">
        <v>50</v>
      </c>
      <c r="E2554" t="s">
        <v>50</v>
      </c>
      <c r="F2554">
        <v>40</v>
      </c>
      <c r="G2554">
        <v>84</v>
      </c>
      <c r="H2554">
        <v>0</v>
      </c>
      <c r="I2554">
        <v>0</v>
      </c>
      <c r="J2554">
        <v>2</v>
      </c>
      <c r="K2554">
        <v>1</v>
      </c>
      <c r="L2554" t="s">
        <v>28</v>
      </c>
      <c r="M2554" t="s">
        <v>545</v>
      </c>
      <c r="N2554" t="s">
        <v>153</v>
      </c>
      <c r="O2554" t="s">
        <v>22</v>
      </c>
      <c r="P2554" t="s">
        <v>23</v>
      </c>
      <c r="Q2554" t="s">
        <v>24</v>
      </c>
    </row>
    <row r="2555" spans="1:17" x14ac:dyDescent="0.2">
      <c r="A2555" s="2">
        <v>35661</v>
      </c>
      <c r="B2555" t="s">
        <v>101</v>
      </c>
      <c r="C2555" t="s">
        <v>386</v>
      </c>
      <c r="D2555" t="s">
        <v>50</v>
      </c>
      <c r="E2555" t="s">
        <v>50</v>
      </c>
      <c r="F2555">
        <v>75</v>
      </c>
      <c r="G2555">
        <v>125</v>
      </c>
      <c r="H2555">
        <v>0</v>
      </c>
      <c r="I2555">
        <v>0</v>
      </c>
      <c r="J2555">
        <v>0</v>
      </c>
      <c r="K2555">
        <v>0</v>
      </c>
      <c r="L2555" t="s">
        <v>28</v>
      </c>
      <c r="M2555" t="s">
        <v>331</v>
      </c>
      <c r="N2555" t="s">
        <v>101</v>
      </c>
      <c r="O2555" t="s">
        <v>22</v>
      </c>
      <c r="P2555" t="s">
        <v>23</v>
      </c>
      <c r="Q2555" t="s">
        <v>30</v>
      </c>
    </row>
    <row r="2556" spans="1:17" x14ac:dyDescent="0.2">
      <c r="A2556" s="2">
        <v>35662</v>
      </c>
      <c r="B2556" t="s">
        <v>317</v>
      </c>
      <c r="C2556" t="s">
        <v>52</v>
      </c>
      <c r="D2556" t="s">
        <v>50</v>
      </c>
      <c r="E2556" t="s">
        <v>50</v>
      </c>
      <c r="F2556">
        <v>103</v>
      </c>
      <c r="G2556">
        <v>25</v>
      </c>
      <c r="H2556">
        <v>0</v>
      </c>
      <c r="I2556">
        <v>0</v>
      </c>
      <c r="J2556">
        <v>1</v>
      </c>
      <c r="K2556">
        <v>2</v>
      </c>
      <c r="L2556" t="s">
        <v>20</v>
      </c>
      <c r="M2556" t="s">
        <v>394</v>
      </c>
      <c r="N2556" t="s">
        <v>317</v>
      </c>
      <c r="O2556" t="s">
        <v>22</v>
      </c>
      <c r="P2556" t="s">
        <v>23</v>
      </c>
      <c r="Q2556" t="s">
        <v>41</v>
      </c>
    </row>
    <row r="2557" spans="1:17" x14ac:dyDescent="0.2">
      <c r="A2557" s="2">
        <v>35662</v>
      </c>
      <c r="B2557" t="s">
        <v>646</v>
      </c>
      <c r="C2557" t="s">
        <v>72</v>
      </c>
      <c r="D2557" t="s">
        <v>50</v>
      </c>
      <c r="E2557" t="s">
        <v>50</v>
      </c>
      <c r="F2557">
        <v>117</v>
      </c>
      <c r="G2557">
        <v>3</v>
      </c>
      <c r="H2557">
        <v>0</v>
      </c>
      <c r="I2557">
        <v>0</v>
      </c>
      <c r="J2557">
        <v>3</v>
      </c>
      <c r="K2557">
        <v>0</v>
      </c>
      <c r="L2557" t="s">
        <v>20</v>
      </c>
      <c r="M2557" t="s">
        <v>671</v>
      </c>
      <c r="N2557" t="s">
        <v>646</v>
      </c>
      <c r="O2557" t="s">
        <v>22</v>
      </c>
      <c r="P2557" t="s">
        <v>23</v>
      </c>
      <c r="Q2557" t="s">
        <v>24</v>
      </c>
    </row>
    <row r="2558" spans="1:17" x14ac:dyDescent="0.2">
      <c r="A2558" s="2">
        <v>35662</v>
      </c>
      <c r="B2558" t="s">
        <v>87</v>
      </c>
      <c r="C2558" t="s">
        <v>123</v>
      </c>
      <c r="D2558" t="s">
        <v>50</v>
      </c>
      <c r="E2558" t="s">
        <v>50</v>
      </c>
      <c r="F2558">
        <v>22</v>
      </c>
      <c r="G2558">
        <v>43</v>
      </c>
      <c r="H2558">
        <v>0</v>
      </c>
      <c r="I2558">
        <v>0</v>
      </c>
      <c r="J2558">
        <v>1</v>
      </c>
      <c r="K2558">
        <v>0</v>
      </c>
      <c r="L2558" t="s">
        <v>20</v>
      </c>
      <c r="M2558" t="s">
        <v>88</v>
      </c>
      <c r="N2558" t="s">
        <v>87</v>
      </c>
      <c r="O2558" t="s">
        <v>22</v>
      </c>
      <c r="P2558" t="s">
        <v>23</v>
      </c>
      <c r="Q2558" t="s">
        <v>24</v>
      </c>
    </row>
    <row r="2559" spans="1:17" x14ac:dyDescent="0.2">
      <c r="A2559" s="2">
        <v>35662</v>
      </c>
      <c r="B2559" t="s">
        <v>43</v>
      </c>
      <c r="C2559" t="s">
        <v>17</v>
      </c>
      <c r="D2559" t="s">
        <v>19</v>
      </c>
      <c r="E2559" t="s">
        <v>19</v>
      </c>
      <c r="F2559">
        <v>10</v>
      </c>
      <c r="G2559">
        <v>18</v>
      </c>
      <c r="H2559">
        <v>0</v>
      </c>
      <c r="I2559">
        <v>0</v>
      </c>
      <c r="J2559">
        <v>3</v>
      </c>
      <c r="K2559">
        <v>0</v>
      </c>
      <c r="L2559" t="s">
        <v>20</v>
      </c>
      <c r="M2559" t="s">
        <v>60</v>
      </c>
      <c r="N2559" t="s">
        <v>43</v>
      </c>
      <c r="O2559" t="s">
        <v>22</v>
      </c>
      <c r="P2559" t="s">
        <v>23</v>
      </c>
      <c r="Q2559" t="s">
        <v>24</v>
      </c>
    </row>
    <row r="2560" spans="1:17" x14ac:dyDescent="0.2">
      <c r="A2560" s="2">
        <v>35662</v>
      </c>
      <c r="B2560" t="s">
        <v>293</v>
      </c>
      <c r="C2560" t="s">
        <v>48</v>
      </c>
      <c r="D2560" t="s">
        <v>50</v>
      </c>
      <c r="E2560" t="s">
        <v>50</v>
      </c>
      <c r="F2560">
        <v>16</v>
      </c>
      <c r="G2560">
        <v>115</v>
      </c>
      <c r="H2560">
        <v>0</v>
      </c>
      <c r="I2560">
        <v>0</v>
      </c>
      <c r="J2560">
        <v>2</v>
      </c>
      <c r="K2560">
        <v>0</v>
      </c>
      <c r="L2560" t="s">
        <v>20</v>
      </c>
      <c r="M2560" t="s">
        <v>653</v>
      </c>
      <c r="N2560" t="s">
        <v>293</v>
      </c>
      <c r="O2560" t="s">
        <v>22</v>
      </c>
      <c r="P2560" t="s">
        <v>23</v>
      </c>
      <c r="Q2560" t="s">
        <v>24</v>
      </c>
    </row>
    <row r="2561" spans="1:17" x14ac:dyDescent="0.2">
      <c r="A2561" s="2">
        <v>35662</v>
      </c>
      <c r="B2561" t="s">
        <v>31</v>
      </c>
      <c r="C2561" t="s">
        <v>38</v>
      </c>
      <c r="D2561" t="s">
        <v>19</v>
      </c>
      <c r="E2561" t="s">
        <v>19</v>
      </c>
      <c r="F2561">
        <v>29</v>
      </c>
      <c r="G2561">
        <v>27</v>
      </c>
      <c r="H2561">
        <v>0</v>
      </c>
      <c r="I2561">
        <v>0</v>
      </c>
      <c r="J2561">
        <v>2</v>
      </c>
      <c r="K2561">
        <v>1</v>
      </c>
      <c r="L2561" t="s">
        <v>20</v>
      </c>
      <c r="M2561" t="s">
        <v>33</v>
      </c>
      <c r="N2561" t="s">
        <v>31</v>
      </c>
      <c r="O2561" t="s">
        <v>22</v>
      </c>
      <c r="P2561" t="s">
        <v>23</v>
      </c>
      <c r="Q2561" t="s">
        <v>24</v>
      </c>
    </row>
    <row r="2562" spans="1:17" x14ac:dyDescent="0.2">
      <c r="A2562" s="2">
        <v>35662</v>
      </c>
      <c r="B2562" t="s">
        <v>81</v>
      </c>
      <c r="C2562" t="s">
        <v>69</v>
      </c>
      <c r="D2562" t="s">
        <v>50</v>
      </c>
      <c r="E2562" t="s">
        <v>50</v>
      </c>
      <c r="F2562">
        <v>101</v>
      </c>
      <c r="G2562">
        <v>44</v>
      </c>
      <c r="H2562">
        <v>0</v>
      </c>
      <c r="I2562">
        <v>0</v>
      </c>
      <c r="J2562">
        <v>0</v>
      </c>
      <c r="K2562">
        <v>3</v>
      </c>
      <c r="L2562" t="s">
        <v>20</v>
      </c>
      <c r="M2562" t="s">
        <v>83</v>
      </c>
      <c r="N2562" t="s">
        <v>81</v>
      </c>
      <c r="O2562" t="s">
        <v>22</v>
      </c>
      <c r="P2562" t="s">
        <v>23</v>
      </c>
      <c r="Q2562" t="s">
        <v>41</v>
      </c>
    </row>
    <row r="2563" spans="1:17" x14ac:dyDescent="0.2">
      <c r="A2563" s="2">
        <v>35662</v>
      </c>
      <c r="B2563" t="s">
        <v>70</v>
      </c>
      <c r="C2563" t="s">
        <v>49</v>
      </c>
      <c r="D2563" t="s">
        <v>50</v>
      </c>
      <c r="E2563" t="s">
        <v>50</v>
      </c>
      <c r="F2563">
        <v>65</v>
      </c>
      <c r="G2563">
        <v>15</v>
      </c>
      <c r="H2563">
        <v>0</v>
      </c>
      <c r="I2563">
        <v>0</v>
      </c>
      <c r="J2563">
        <v>0</v>
      </c>
      <c r="K2563">
        <v>4</v>
      </c>
      <c r="L2563" t="s">
        <v>20</v>
      </c>
      <c r="M2563" t="s">
        <v>383</v>
      </c>
      <c r="N2563" t="s">
        <v>70</v>
      </c>
      <c r="O2563" t="s">
        <v>22</v>
      </c>
      <c r="P2563" t="s">
        <v>23</v>
      </c>
      <c r="Q2563" t="s">
        <v>41</v>
      </c>
    </row>
    <row r="2564" spans="1:17" x14ac:dyDescent="0.2">
      <c r="A2564" s="2">
        <v>35662</v>
      </c>
      <c r="B2564" t="s">
        <v>94</v>
      </c>
      <c r="C2564" t="s">
        <v>53</v>
      </c>
      <c r="D2564" t="s">
        <v>50</v>
      </c>
      <c r="E2564" t="s">
        <v>50</v>
      </c>
      <c r="F2564">
        <v>72</v>
      </c>
      <c r="G2564">
        <v>64</v>
      </c>
      <c r="H2564">
        <v>0</v>
      </c>
      <c r="I2564">
        <v>0</v>
      </c>
      <c r="J2564">
        <v>1</v>
      </c>
      <c r="K2564">
        <v>1</v>
      </c>
      <c r="L2564" t="s">
        <v>20</v>
      </c>
      <c r="M2564" t="s">
        <v>96</v>
      </c>
      <c r="N2564" t="s">
        <v>94</v>
      </c>
      <c r="O2564" t="s">
        <v>22</v>
      </c>
      <c r="P2564" t="s">
        <v>23</v>
      </c>
      <c r="Q2564" t="s">
        <v>30</v>
      </c>
    </row>
    <row r="2565" spans="1:17" x14ac:dyDescent="0.2">
      <c r="A2565" s="2">
        <v>35662</v>
      </c>
      <c r="B2565" t="s">
        <v>98</v>
      </c>
      <c r="C2565" t="s">
        <v>73</v>
      </c>
      <c r="D2565" t="s">
        <v>50</v>
      </c>
      <c r="E2565" t="s">
        <v>50</v>
      </c>
      <c r="F2565">
        <v>55</v>
      </c>
      <c r="G2565">
        <v>42</v>
      </c>
      <c r="H2565">
        <v>0</v>
      </c>
      <c r="I2565">
        <v>0</v>
      </c>
      <c r="J2565">
        <v>0</v>
      </c>
      <c r="K2565">
        <v>0</v>
      </c>
      <c r="L2565" t="s">
        <v>20</v>
      </c>
      <c r="M2565" t="s">
        <v>99</v>
      </c>
      <c r="N2565" t="s">
        <v>98</v>
      </c>
      <c r="O2565" t="s">
        <v>22</v>
      </c>
      <c r="P2565" t="s">
        <v>23</v>
      </c>
      <c r="Q2565" t="s">
        <v>30</v>
      </c>
    </row>
    <row r="2566" spans="1:17" x14ac:dyDescent="0.2">
      <c r="A2566" s="2">
        <v>35662</v>
      </c>
      <c r="B2566" t="s">
        <v>174</v>
      </c>
      <c r="C2566" t="s">
        <v>76</v>
      </c>
      <c r="D2566" t="s">
        <v>50</v>
      </c>
      <c r="E2566" t="s">
        <v>50</v>
      </c>
      <c r="F2566">
        <v>162</v>
      </c>
      <c r="G2566">
        <v>88</v>
      </c>
      <c r="H2566">
        <v>0</v>
      </c>
      <c r="I2566">
        <v>0</v>
      </c>
      <c r="J2566">
        <v>0</v>
      </c>
      <c r="K2566">
        <v>4</v>
      </c>
      <c r="L2566" t="s">
        <v>20</v>
      </c>
      <c r="M2566" t="s">
        <v>385</v>
      </c>
      <c r="N2566" t="s">
        <v>174</v>
      </c>
      <c r="O2566" t="s">
        <v>22</v>
      </c>
      <c r="P2566" t="s">
        <v>23</v>
      </c>
      <c r="Q2566" t="s">
        <v>41</v>
      </c>
    </row>
    <row r="2567" spans="1:17" x14ac:dyDescent="0.2">
      <c r="A2567" s="2">
        <v>35662</v>
      </c>
      <c r="B2567" t="s">
        <v>100</v>
      </c>
      <c r="C2567" t="s">
        <v>129</v>
      </c>
      <c r="D2567" t="s">
        <v>50</v>
      </c>
      <c r="E2567" t="s">
        <v>50</v>
      </c>
      <c r="F2567">
        <v>71</v>
      </c>
      <c r="G2567">
        <v>4</v>
      </c>
      <c r="H2567">
        <v>0</v>
      </c>
      <c r="I2567">
        <v>0</v>
      </c>
      <c r="J2567">
        <v>1</v>
      </c>
      <c r="K2567">
        <v>3</v>
      </c>
      <c r="L2567" t="s">
        <v>20</v>
      </c>
      <c r="M2567" t="s">
        <v>102</v>
      </c>
      <c r="N2567" t="s">
        <v>100</v>
      </c>
      <c r="O2567" t="s">
        <v>22</v>
      </c>
      <c r="P2567" t="s">
        <v>23</v>
      </c>
      <c r="Q2567" t="s">
        <v>41</v>
      </c>
    </row>
    <row r="2568" spans="1:17" x14ac:dyDescent="0.2">
      <c r="A2568" s="2">
        <v>35662</v>
      </c>
      <c r="B2568" t="s">
        <v>82</v>
      </c>
      <c r="C2568" t="s">
        <v>286</v>
      </c>
      <c r="D2568" t="s">
        <v>50</v>
      </c>
      <c r="E2568" t="s">
        <v>50</v>
      </c>
      <c r="F2568">
        <v>30</v>
      </c>
      <c r="G2568">
        <v>108</v>
      </c>
      <c r="H2568">
        <v>0</v>
      </c>
      <c r="I2568">
        <v>0</v>
      </c>
      <c r="J2568">
        <v>3</v>
      </c>
      <c r="K2568">
        <v>1</v>
      </c>
      <c r="L2568" t="s">
        <v>20</v>
      </c>
      <c r="M2568" t="s">
        <v>746</v>
      </c>
      <c r="N2568" t="s">
        <v>82</v>
      </c>
      <c r="O2568" t="s">
        <v>22</v>
      </c>
      <c r="P2568" t="s">
        <v>23</v>
      </c>
      <c r="Q2568" t="s">
        <v>24</v>
      </c>
    </row>
    <row r="2569" spans="1:17" x14ac:dyDescent="0.2">
      <c r="A2569" s="2">
        <v>35662</v>
      </c>
      <c r="B2569" t="s">
        <v>92</v>
      </c>
      <c r="C2569" t="s">
        <v>328</v>
      </c>
      <c r="D2569" t="s">
        <v>50</v>
      </c>
      <c r="E2569" t="s">
        <v>50</v>
      </c>
      <c r="F2569">
        <v>12</v>
      </c>
      <c r="G2569">
        <v>79</v>
      </c>
      <c r="H2569">
        <v>0</v>
      </c>
      <c r="I2569">
        <v>0</v>
      </c>
      <c r="J2569">
        <v>4</v>
      </c>
      <c r="K2569">
        <v>2</v>
      </c>
      <c r="L2569" t="s">
        <v>20</v>
      </c>
      <c r="M2569" t="s">
        <v>124</v>
      </c>
      <c r="N2569" t="s">
        <v>92</v>
      </c>
      <c r="O2569" t="s">
        <v>22</v>
      </c>
      <c r="P2569" t="s">
        <v>23</v>
      </c>
      <c r="Q2569" t="s">
        <v>24</v>
      </c>
    </row>
    <row r="2570" spans="1:17" x14ac:dyDescent="0.2">
      <c r="A2570" s="2">
        <v>35662</v>
      </c>
      <c r="B2570" t="s">
        <v>180</v>
      </c>
      <c r="C2570" t="s">
        <v>161</v>
      </c>
      <c r="D2570" t="s">
        <v>50</v>
      </c>
      <c r="E2570" t="s">
        <v>50</v>
      </c>
      <c r="F2570">
        <v>52</v>
      </c>
      <c r="G2570">
        <v>91</v>
      </c>
      <c r="H2570">
        <v>0</v>
      </c>
      <c r="I2570">
        <v>0</v>
      </c>
      <c r="J2570">
        <v>6</v>
      </c>
      <c r="K2570">
        <v>4</v>
      </c>
      <c r="L2570" t="s">
        <v>20</v>
      </c>
      <c r="M2570" t="s">
        <v>181</v>
      </c>
      <c r="N2570" t="s">
        <v>180</v>
      </c>
      <c r="O2570" t="s">
        <v>22</v>
      </c>
      <c r="P2570" t="s">
        <v>23</v>
      </c>
      <c r="Q2570" t="s">
        <v>24</v>
      </c>
    </row>
    <row r="2571" spans="1:17" x14ac:dyDescent="0.2">
      <c r="A2571" s="2">
        <v>35662</v>
      </c>
      <c r="B2571" t="s">
        <v>168</v>
      </c>
      <c r="C2571" t="s">
        <v>85</v>
      </c>
      <c r="D2571" t="s">
        <v>50</v>
      </c>
      <c r="E2571" t="s">
        <v>50</v>
      </c>
      <c r="F2571">
        <v>54</v>
      </c>
      <c r="G2571">
        <v>124</v>
      </c>
      <c r="H2571">
        <v>0</v>
      </c>
      <c r="I2571">
        <v>0</v>
      </c>
      <c r="J2571">
        <v>1</v>
      </c>
      <c r="K2571">
        <v>0</v>
      </c>
      <c r="L2571" t="s">
        <v>20</v>
      </c>
      <c r="M2571" t="s">
        <v>318</v>
      </c>
      <c r="N2571" t="s">
        <v>168</v>
      </c>
      <c r="O2571" t="s">
        <v>22</v>
      </c>
      <c r="P2571" t="s">
        <v>23</v>
      </c>
      <c r="Q2571" t="s">
        <v>24</v>
      </c>
    </row>
    <row r="2572" spans="1:17" x14ac:dyDescent="0.2">
      <c r="A2572" s="2">
        <v>35662</v>
      </c>
      <c r="B2572" t="s">
        <v>18</v>
      </c>
      <c r="C2572" t="s">
        <v>107</v>
      </c>
      <c r="D2572" t="s">
        <v>19</v>
      </c>
      <c r="E2572" t="s">
        <v>19</v>
      </c>
      <c r="F2572">
        <v>50</v>
      </c>
      <c r="G2572">
        <v>23</v>
      </c>
      <c r="H2572">
        <v>0</v>
      </c>
      <c r="I2572">
        <v>0</v>
      </c>
      <c r="J2572">
        <v>1</v>
      </c>
      <c r="K2572">
        <v>0</v>
      </c>
      <c r="L2572" t="s">
        <v>20</v>
      </c>
      <c r="M2572" t="s">
        <v>64</v>
      </c>
      <c r="N2572" t="s">
        <v>18</v>
      </c>
      <c r="O2572" t="s">
        <v>22</v>
      </c>
      <c r="P2572" t="s">
        <v>23</v>
      </c>
      <c r="Q2572" t="s">
        <v>24</v>
      </c>
    </row>
    <row r="2573" spans="1:17" x14ac:dyDescent="0.2">
      <c r="A2573" s="2">
        <v>35662</v>
      </c>
      <c r="B2573" t="s">
        <v>32</v>
      </c>
      <c r="C2573" t="s">
        <v>42</v>
      </c>
      <c r="D2573" t="s">
        <v>19</v>
      </c>
      <c r="E2573" t="s">
        <v>19</v>
      </c>
      <c r="F2573">
        <v>109</v>
      </c>
      <c r="G2573">
        <v>36</v>
      </c>
      <c r="H2573">
        <v>0</v>
      </c>
      <c r="I2573">
        <v>0</v>
      </c>
      <c r="J2573">
        <v>0</v>
      </c>
      <c r="K2573">
        <v>3</v>
      </c>
      <c r="L2573" t="s">
        <v>20</v>
      </c>
      <c r="M2573" t="s">
        <v>235</v>
      </c>
      <c r="N2573" t="s">
        <v>32</v>
      </c>
      <c r="O2573" t="s">
        <v>22</v>
      </c>
      <c r="P2573" t="s">
        <v>23</v>
      </c>
      <c r="Q2573" t="s">
        <v>41</v>
      </c>
    </row>
    <row r="2574" spans="1:17" x14ac:dyDescent="0.2">
      <c r="A2574" s="2">
        <v>35663</v>
      </c>
      <c r="B2574" t="s">
        <v>464</v>
      </c>
      <c r="C2574" t="s">
        <v>164</v>
      </c>
      <c r="D2574" t="s">
        <v>115</v>
      </c>
      <c r="E2574" t="s">
        <v>115</v>
      </c>
      <c r="F2574">
        <v>87</v>
      </c>
      <c r="G2574">
        <v>78</v>
      </c>
      <c r="H2574">
        <v>0</v>
      </c>
      <c r="I2574">
        <v>0</v>
      </c>
      <c r="J2574">
        <v>0</v>
      </c>
      <c r="K2574">
        <v>2</v>
      </c>
      <c r="L2574" t="s">
        <v>28</v>
      </c>
      <c r="M2574" t="s">
        <v>465</v>
      </c>
      <c r="N2574" t="s">
        <v>464</v>
      </c>
      <c r="O2574" t="s">
        <v>22</v>
      </c>
      <c r="P2574" t="s">
        <v>23</v>
      </c>
      <c r="Q2574" t="s">
        <v>41</v>
      </c>
    </row>
    <row r="2575" spans="1:17" x14ac:dyDescent="0.2">
      <c r="A2575" s="2">
        <v>35666</v>
      </c>
      <c r="B2575" t="s">
        <v>133</v>
      </c>
      <c r="C2575" t="s">
        <v>602</v>
      </c>
      <c r="D2575" t="s">
        <v>115</v>
      </c>
      <c r="E2575" t="s">
        <v>115</v>
      </c>
      <c r="F2575">
        <v>34</v>
      </c>
      <c r="G2575">
        <v>116</v>
      </c>
      <c r="H2575">
        <v>0</v>
      </c>
      <c r="I2575">
        <v>0</v>
      </c>
      <c r="J2575">
        <v>4</v>
      </c>
      <c r="K2575">
        <v>1</v>
      </c>
      <c r="L2575" t="s">
        <v>28</v>
      </c>
      <c r="M2575" t="s">
        <v>747</v>
      </c>
      <c r="N2575" t="s">
        <v>133</v>
      </c>
      <c r="O2575" t="s">
        <v>22</v>
      </c>
      <c r="P2575" t="s">
        <v>23</v>
      </c>
      <c r="Q2575" t="s">
        <v>24</v>
      </c>
    </row>
    <row r="2576" spans="1:17" x14ac:dyDescent="0.2">
      <c r="A2576" s="2">
        <v>35666</v>
      </c>
      <c r="B2576" t="s">
        <v>42</v>
      </c>
      <c r="C2576" t="s">
        <v>43</v>
      </c>
      <c r="D2576" t="s">
        <v>19</v>
      </c>
      <c r="E2576" t="s">
        <v>19</v>
      </c>
      <c r="F2576">
        <v>36</v>
      </c>
      <c r="G2576">
        <v>10</v>
      </c>
      <c r="H2576">
        <v>0</v>
      </c>
      <c r="I2576">
        <v>0</v>
      </c>
      <c r="J2576">
        <v>2</v>
      </c>
      <c r="K2576">
        <v>1</v>
      </c>
      <c r="L2576" t="s">
        <v>28</v>
      </c>
      <c r="M2576" t="s">
        <v>44</v>
      </c>
      <c r="N2576" t="s">
        <v>42</v>
      </c>
      <c r="O2576" t="s">
        <v>22</v>
      </c>
      <c r="P2576" t="s">
        <v>23</v>
      </c>
      <c r="Q2576" t="s">
        <v>24</v>
      </c>
    </row>
    <row r="2577" spans="1:17" x14ac:dyDescent="0.2">
      <c r="A2577" s="2">
        <v>35666</v>
      </c>
      <c r="B2577" t="s">
        <v>244</v>
      </c>
      <c r="C2577" t="s">
        <v>293</v>
      </c>
      <c r="D2577" t="s">
        <v>50</v>
      </c>
      <c r="E2577" t="s">
        <v>50</v>
      </c>
      <c r="F2577">
        <v>20</v>
      </c>
      <c r="G2577">
        <v>16</v>
      </c>
      <c r="H2577">
        <v>0</v>
      </c>
      <c r="I2577">
        <v>0</v>
      </c>
      <c r="J2577">
        <v>2</v>
      </c>
      <c r="K2577">
        <v>1</v>
      </c>
      <c r="L2577" t="s">
        <v>20</v>
      </c>
      <c r="M2577" t="s">
        <v>292</v>
      </c>
      <c r="N2577" t="s">
        <v>244</v>
      </c>
      <c r="O2577" t="s">
        <v>22</v>
      </c>
      <c r="P2577" t="s">
        <v>23</v>
      </c>
      <c r="Q2577" t="s">
        <v>24</v>
      </c>
    </row>
    <row r="2578" spans="1:17" x14ac:dyDescent="0.2">
      <c r="A2578" s="2">
        <v>35666</v>
      </c>
      <c r="B2578" t="s">
        <v>449</v>
      </c>
      <c r="C2578" t="s">
        <v>389</v>
      </c>
      <c r="D2578" t="s">
        <v>115</v>
      </c>
      <c r="E2578" t="s">
        <v>115</v>
      </c>
      <c r="F2578">
        <v>83</v>
      </c>
      <c r="G2578">
        <v>130</v>
      </c>
      <c r="H2578">
        <v>0</v>
      </c>
      <c r="I2578">
        <v>0</v>
      </c>
      <c r="J2578">
        <v>5</v>
      </c>
      <c r="K2578">
        <v>1</v>
      </c>
      <c r="L2578" t="s">
        <v>20</v>
      </c>
      <c r="M2578" t="s">
        <v>530</v>
      </c>
      <c r="N2578" t="s">
        <v>449</v>
      </c>
      <c r="O2578" t="s">
        <v>22</v>
      </c>
      <c r="P2578" t="s">
        <v>23</v>
      </c>
      <c r="Q2578" t="s">
        <v>24</v>
      </c>
    </row>
    <row r="2579" spans="1:17" x14ac:dyDescent="0.2">
      <c r="A2579" s="2">
        <v>35672</v>
      </c>
      <c r="B2579" t="s">
        <v>133</v>
      </c>
      <c r="C2579" t="s">
        <v>182</v>
      </c>
      <c r="D2579" t="s">
        <v>115</v>
      </c>
      <c r="E2579" t="s">
        <v>115</v>
      </c>
      <c r="F2579">
        <v>34</v>
      </c>
      <c r="G2579">
        <v>58</v>
      </c>
      <c r="H2579">
        <v>0</v>
      </c>
      <c r="I2579">
        <v>0</v>
      </c>
      <c r="J2579">
        <v>0</v>
      </c>
      <c r="K2579">
        <v>0</v>
      </c>
      <c r="L2579" t="s">
        <v>28</v>
      </c>
      <c r="M2579" t="s">
        <v>134</v>
      </c>
      <c r="N2579" t="s">
        <v>133</v>
      </c>
      <c r="O2579" t="s">
        <v>22</v>
      </c>
      <c r="P2579" t="s">
        <v>23</v>
      </c>
      <c r="Q2579" t="s">
        <v>30</v>
      </c>
    </row>
    <row r="2580" spans="1:17" x14ac:dyDescent="0.2">
      <c r="A2580" s="2">
        <v>35673</v>
      </c>
      <c r="B2580" t="s">
        <v>185</v>
      </c>
      <c r="C2580" t="s">
        <v>282</v>
      </c>
      <c r="D2580" t="s">
        <v>27</v>
      </c>
      <c r="E2580" t="s">
        <v>19</v>
      </c>
      <c r="F2580">
        <v>37</v>
      </c>
      <c r="G2580">
        <v>61</v>
      </c>
      <c r="H2580">
        <v>0</v>
      </c>
      <c r="I2580">
        <v>0</v>
      </c>
      <c r="J2580">
        <v>6</v>
      </c>
      <c r="K2580">
        <v>1</v>
      </c>
      <c r="L2580" t="s">
        <v>28</v>
      </c>
      <c r="M2580" t="s">
        <v>412</v>
      </c>
      <c r="N2580" t="s">
        <v>185</v>
      </c>
      <c r="O2580" t="s">
        <v>22</v>
      </c>
      <c r="P2580" t="s">
        <v>23</v>
      </c>
      <c r="Q2580" t="s">
        <v>24</v>
      </c>
    </row>
    <row r="2581" spans="1:17" x14ac:dyDescent="0.2">
      <c r="A2581" s="2">
        <v>35673</v>
      </c>
      <c r="B2581" t="s">
        <v>352</v>
      </c>
      <c r="C2581" t="s">
        <v>138</v>
      </c>
      <c r="D2581" t="s">
        <v>36</v>
      </c>
      <c r="E2581" t="s">
        <v>36</v>
      </c>
      <c r="F2581">
        <v>80</v>
      </c>
      <c r="G2581">
        <v>19</v>
      </c>
      <c r="H2581">
        <v>0</v>
      </c>
      <c r="I2581">
        <v>0</v>
      </c>
      <c r="J2581">
        <v>1</v>
      </c>
      <c r="K2581">
        <v>1</v>
      </c>
      <c r="L2581" t="s">
        <v>716</v>
      </c>
      <c r="M2581" t="s">
        <v>371</v>
      </c>
      <c r="N2581" t="s">
        <v>352</v>
      </c>
      <c r="O2581" t="s">
        <v>22</v>
      </c>
      <c r="P2581" t="s">
        <v>23</v>
      </c>
      <c r="Q2581" t="s">
        <v>30</v>
      </c>
    </row>
    <row r="2582" spans="1:17" x14ac:dyDescent="0.2">
      <c r="A2582" s="2">
        <v>35675</v>
      </c>
      <c r="B2582" t="s">
        <v>182</v>
      </c>
      <c r="C2582" t="s">
        <v>560</v>
      </c>
      <c r="D2582" t="s">
        <v>115</v>
      </c>
      <c r="E2582" t="s">
        <v>50</v>
      </c>
      <c r="F2582">
        <v>58</v>
      </c>
      <c r="G2582">
        <v>122</v>
      </c>
      <c r="H2582">
        <v>0</v>
      </c>
      <c r="I2582">
        <v>0</v>
      </c>
      <c r="J2582">
        <v>3</v>
      </c>
      <c r="K2582">
        <v>0</v>
      </c>
      <c r="L2582" t="s">
        <v>28</v>
      </c>
      <c r="M2582" t="s">
        <v>748</v>
      </c>
      <c r="N2582" t="s">
        <v>182</v>
      </c>
      <c r="O2582" t="s">
        <v>22</v>
      </c>
      <c r="P2582" t="s">
        <v>23</v>
      </c>
      <c r="Q2582" t="s">
        <v>24</v>
      </c>
    </row>
    <row r="2583" spans="1:17" x14ac:dyDescent="0.2">
      <c r="A2583" s="2">
        <v>35675</v>
      </c>
      <c r="B2583" t="s">
        <v>176</v>
      </c>
      <c r="C2583" t="s">
        <v>167</v>
      </c>
      <c r="D2583" t="s">
        <v>115</v>
      </c>
      <c r="E2583" t="s">
        <v>115</v>
      </c>
      <c r="F2583">
        <v>66</v>
      </c>
      <c r="G2583">
        <v>60</v>
      </c>
      <c r="H2583">
        <v>0</v>
      </c>
      <c r="I2583">
        <v>0</v>
      </c>
      <c r="J2583">
        <v>3</v>
      </c>
      <c r="K2583">
        <v>1</v>
      </c>
      <c r="L2583" t="s">
        <v>28</v>
      </c>
      <c r="M2583" t="s">
        <v>300</v>
      </c>
      <c r="N2583" t="s">
        <v>176</v>
      </c>
      <c r="O2583" t="s">
        <v>22</v>
      </c>
      <c r="P2583" t="s">
        <v>23</v>
      </c>
      <c r="Q2583" t="s">
        <v>24</v>
      </c>
    </row>
    <row r="2584" spans="1:17" x14ac:dyDescent="0.2">
      <c r="A2584" s="2">
        <v>35677</v>
      </c>
      <c r="B2584" t="s">
        <v>459</v>
      </c>
      <c r="C2584" t="s">
        <v>463</v>
      </c>
      <c r="D2584" t="s">
        <v>115</v>
      </c>
      <c r="E2584" t="s">
        <v>115</v>
      </c>
      <c r="F2584">
        <v>151</v>
      </c>
      <c r="G2584">
        <v>174</v>
      </c>
      <c r="H2584">
        <v>0</v>
      </c>
      <c r="I2584">
        <v>0</v>
      </c>
      <c r="J2584">
        <v>0</v>
      </c>
      <c r="K2584">
        <v>2</v>
      </c>
      <c r="L2584" t="s">
        <v>460</v>
      </c>
      <c r="M2584" t="s">
        <v>749</v>
      </c>
      <c r="N2584" t="s">
        <v>459</v>
      </c>
      <c r="O2584" t="s">
        <v>22</v>
      </c>
      <c r="P2584" t="s">
        <v>23</v>
      </c>
      <c r="Q2584" t="s">
        <v>41</v>
      </c>
    </row>
    <row r="2585" spans="1:17" x14ac:dyDescent="0.2">
      <c r="A2585" s="2">
        <v>35678</v>
      </c>
      <c r="B2585" t="s">
        <v>629</v>
      </c>
      <c r="C2585" t="s">
        <v>212</v>
      </c>
      <c r="D2585" t="s">
        <v>36</v>
      </c>
      <c r="E2585" t="s">
        <v>115</v>
      </c>
      <c r="F2585">
        <v>183</v>
      </c>
      <c r="G2585">
        <v>138</v>
      </c>
      <c r="H2585">
        <v>0</v>
      </c>
      <c r="I2585">
        <v>0</v>
      </c>
      <c r="J2585">
        <v>1</v>
      </c>
      <c r="K2585">
        <v>1</v>
      </c>
      <c r="L2585" t="s">
        <v>460</v>
      </c>
      <c r="M2585" t="s">
        <v>749</v>
      </c>
      <c r="N2585" t="s">
        <v>459</v>
      </c>
      <c r="O2585" t="s">
        <v>122</v>
      </c>
      <c r="P2585" t="s">
        <v>23</v>
      </c>
      <c r="Q2585" t="s">
        <v>30</v>
      </c>
    </row>
    <row r="2586" spans="1:17" x14ac:dyDescent="0.2">
      <c r="A2586" s="2">
        <v>35679</v>
      </c>
      <c r="B2586" t="s">
        <v>286</v>
      </c>
      <c r="C2586" t="s">
        <v>85</v>
      </c>
      <c r="D2586" t="s">
        <v>50</v>
      </c>
      <c r="E2586" t="s">
        <v>50</v>
      </c>
      <c r="F2586">
        <v>108</v>
      </c>
      <c r="G2586">
        <v>124</v>
      </c>
      <c r="H2586">
        <v>0</v>
      </c>
      <c r="I2586">
        <v>0</v>
      </c>
      <c r="J2586">
        <v>3</v>
      </c>
      <c r="K2586">
        <v>0</v>
      </c>
      <c r="L2586" t="s">
        <v>20</v>
      </c>
      <c r="M2586" t="s">
        <v>359</v>
      </c>
      <c r="N2586" t="s">
        <v>286</v>
      </c>
      <c r="O2586" t="s">
        <v>22</v>
      </c>
      <c r="P2586" t="s">
        <v>23</v>
      </c>
      <c r="Q2586" t="s">
        <v>24</v>
      </c>
    </row>
    <row r="2587" spans="1:17" x14ac:dyDescent="0.2">
      <c r="A2587" s="2">
        <v>35679</v>
      </c>
      <c r="B2587" t="s">
        <v>69</v>
      </c>
      <c r="C2587" t="s">
        <v>52</v>
      </c>
      <c r="D2587" t="s">
        <v>50</v>
      </c>
      <c r="E2587" t="s">
        <v>50</v>
      </c>
      <c r="F2587">
        <v>44</v>
      </c>
      <c r="G2587">
        <v>25</v>
      </c>
      <c r="H2587">
        <v>0</v>
      </c>
      <c r="I2587">
        <v>0</v>
      </c>
      <c r="J2587">
        <v>1</v>
      </c>
      <c r="K2587">
        <v>0</v>
      </c>
      <c r="L2587" t="s">
        <v>20</v>
      </c>
      <c r="M2587" t="s">
        <v>71</v>
      </c>
      <c r="N2587" t="s">
        <v>69</v>
      </c>
      <c r="O2587" t="s">
        <v>22</v>
      </c>
      <c r="P2587" t="s">
        <v>23</v>
      </c>
      <c r="Q2587" t="s">
        <v>24</v>
      </c>
    </row>
    <row r="2588" spans="1:17" x14ac:dyDescent="0.2">
      <c r="A2588" s="2">
        <v>35679</v>
      </c>
      <c r="B2588" t="s">
        <v>386</v>
      </c>
      <c r="C2588" t="s">
        <v>49</v>
      </c>
      <c r="D2588" t="s">
        <v>50</v>
      </c>
      <c r="E2588" t="s">
        <v>50</v>
      </c>
      <c r="F2588">
        <v>126</v>
      </c>
      <c r="G2588">
        <v>15</v>
      </c>
      <c r="H2588">
        <v>0</v>
      </c>
      <c r="I2588">
        <v>0</v>
      </c>
      <c r="J2588">
        <v>0</v>
      </c>
      <c r="K2588">
        <v>1</v>
      </c>
      <c r="L2588" t="s">
        <v>20</v>
      </c>
      <c r="M2588" t="s">
        <v>595</v>
      </c>
      <c r="N2588" t="s">
        <v>386</v>
      </c>
      <c r="O2588" t="s">
        <v>22</v>
      </c>
      <c r="P2588" t="s">
        <v>23</v>
      </c>
      <c r="Q2588" t="s">
        <v>41</v>
      </c>
    </row>
    <row r="2589" spans="1:17" x14ac:dyDescent="0.2">
      <c r="A2589" s="2">
        <v>35679</v>
      </c>
      <c r="B2589" t="s">
        <v>274</v>
      </c>
      <c r="C2589" t="s">
        <v>646</v>
      </c>
      <c r="D2589" t="s">
        <v>50</v>
      </c>
      <c r="E2589" t="s">
        <v>50</v>
      </c>
      <c r="F2589">
        <v>33</v>
      </c>
      <c r="G2589">
        <v>117</v>
      </c>
      <c r="H2589">
        <v>0</v>
      </c>
      <c r="I2589">
        <v>0</v>
      </c>
      <c r="J2589">
        <v>3</v>
      </c>
      <c r="K2589">
        <v>2</v>
      </c>
      <c r="L2589" t="s">
        <v>20</v>
      </c>
      <c r="M2589" t="s">
        <v>333</v>
      </c>
      <c r="N2589" t="s">
        <v>274</v>
      </c>
      <c r="O2589" t="s">
        <v>22</v>
      </c>
      <c r="P2589" t="s">
        <v>23</v>
      </c>
      <c r="Q2589" t="s">
        <v>24</v>
      </c>
    </row>
    <row r="2590" spans="1:17" x14ac:dyDescent="0.2">
      <c r="A2590" s="2">
        <v>35679</v>
      </c>
      <c r="B2590" t="s">
        <v>210</v>
      </c>
      <c r="C2590" t="s">
        <v>43</v>
      </c>
      <c r="D2590" t="s">
        <v>27</v>
      </c>
      <c r="E2590" t="s">
        <v>19</v>
      </c>
      <c r="F2590">
        <v>73</v>
      </c>
      <c r="G2590">
        <v>10</v>
      </c>
      <c r="H2590">
        <v>0</v>
      </c>
      <c r="I2590">
        <v>0</v>
      </c>
      <c r="J2590">
        <v>2</v>
      </c>
      <c r="K2590">
        <v>2</v>
      </c>
      <c r="L2590" t="s">
        <v>28</v>
      </c>
      <c r="M2590" t="s">
        <v>337</v>
      </c>
      <c r="N2590" t="s">
        <v>77</v>
      </c>
      <c r="O2590" t="s">
        <v>122</v>
      </c>
      <c r="P2590" t="s">
        <v>23</v>
      </c>
      <c r="Q2590" t="s">
        <v>30</v>
      </c>
    </row>
    <row r="2591" spans="1:17" x14ac:dyDescent="0.2">
      <c r="A2591" s="2">
        <v>35679</v>
      </c>
      <c r="B2591" t="s">
        <v>48</v>
      </c>
      <c r="C2591" t="s">
        <v>293</v>
      </c>
      <c r="D2591" t="s">
        <v>50</v>
      </c>
      <c r="E2591" t="s">
        <v>50</v>
      </c>
      <c r="F2591">
        <v>115</v>
      </c>
      <c r="G2591">
        <v>16</v>
      </c>
      <c r="H2591">
        <v>0</v>
      </c>
      <c r="I2591">
        <v>0</v>
      </c>
      <c r="J2591">
        <v>0</v>
      </c>
      <c r="K2591">
        <v>2</v>
      </c>
      <c r="L2591" t="s">
        <v>20</v>
      </c>
      <c r="M2591" t="s">
        <v>51</v>
      </c>
      <c r="N2591" t="s">
        <v>48</v>
      </c>
      <c r="O2591" t="s">
        <v>22</v>
      </c>
      <c r="P2591" t="s">
        <v>23</v>
      </c>
      <c r="Q2591" t="s">
        <v>41</v>
      </c>
    </row>
    <row r="2592" spans="1:17" x14ac:dyDescent="0.2">
      <c r="A2592" s="2">
        <v>35679</v>
      </c>
      <c r="B2592" t="s">
        <v>129</v>
      </c>
      <c r="C2592" t="s">
        <v>82</v>
      </c>
      <c r="D2592" t="s">
        <v>50</v>
      </c>
      <c r="E2592" t="s">
        <v>50</v>
      </c>
      <c r="F2592">
        <v>4</v>
      </c>
      <c r="G2592">
        <v>30</v>
      </c>
      <c r="H2592">
        <v>0</v>
      </c>
      <c r="I2592">
        <v>0</v>
      </c>
      <c r="J2592">
        <v>1</v>
      </c>
      <c r="K2592">
        <v>1</v>
      </c>
      <c r="L2592" t="s">
        <v>20</v>
      </c>
      <c r="M2592" t="s">
        <v>544</v>
      </c>
      <c r="N2592" t="s">
        <v>129</v>
      </c>
      <c r="O2592" t="s">
        <v>22</v>
      </c>
      <c r="P2592" t="s">
        <v>23</v>
      </c>
      <c r="Q2592" t="s">
        <v>30</v>
      </c>
    </row>
    <row r="2593" spans="1:17" x14ac:dyDescent="0.2">
      <c r="A2593" s="2">
        <v>35679</v>
      </c>
      <c r="B2593" t="s">
        <v>76</v>
      </c>
      <c r="C2593" t="s">
        <v>98</v>
      </c>
      <c r="D2593" t="s">
        <v>50</v>
      </c>
      <c r="E2593" t="s">
        <v>50</v>
      </c>
      <c r="F2593">
        <v>88</v>
      </c>
      <c r="G2593">
        <v>55</v>
      </c>
      <c r="H2593">
        <v>0</v>
      </c>
      <c r="I2593">
        <v>0</v>
      </c>
      <c r="J2593">
        <v>2</v>
      </c>
      <c r="K2593">
        <v>2</v>
      </c>
      <c r="L2593" t="s">
        <v>20</v>
      </c>
      <c r="M2593" t="s">
        <v>78</v>
      </c>
      <c r="N2593" t="s">
        <v>76</v>
      </c>
      <c r="O2593" t="s">
        <v>22</v>
      </c>
      <c r="P2593" t="s">
        <v>23</v>
      </c>
      <c r="Q2593" t="s">
        <v>30</v>
      </c>
    </row>
    <row r="2594" spans="1:17" x14ac:dyDescent="0.2">
      <c r="A2594" s="2">
        <v>35679</v>
      </c>
      <c r="B2594" t="s">
        <v>133</v>
      </c>
      <c r="C2594" t="s">
        <v>560</v>
      </c>
      <c r="D2594" t="s">
        <v>115</v>
      </c>
      <c r="E2594" t="s">
        <v>50</v>
      </c>
      <c r="F2594">
        <v>34</v>
      </c>
      <c r="G2594">
        <v>122</v>
      </c>
      <c r="H2594">
        <v>0</v>
      </c>
      <c r="I2594">
        <v>0</v>
      </c>
      <c r="J2594">
        <v>3</v>
      </c>
      <c r="K2594">
        <v>0</v>
      </c>
      <c r="L2594" t="s">
        <v>20</v>
      </c>
      <c r="M2594" t="s">
        <v>134</v>
      </c>
      <c r="N2594" t="s">
        <v>133</v>
      </c>
      <c r="O2594" t="s">
        <v>22</v>
      </c>
      <c r="P2594" t="s">
        <v>23</v>
      </c>
      <c r="Q2594" t="s">
        <v>24</v>
      </c>
    </row>
    <row r="2595" spans="1:17" x14ac:dyDescent="0.2">
      <c r="A2595" s="2">
        <v>35679</v>
      </c>
      <c r="B2595" t="s">
        <v>101</v>
      </c>
      <c r="C2595" t="s">
        <v>81</v>
      </c>
      <c r="D2595" t="s">
        <v>50</v>
      </c>
      <c r="E2595" t="s">
        <v>50</v>
      </c>
      <c r="F2595">
        <v>74</v>
      </c>
      <c r="G2595">
        <v>101</v>
      </c>
      <c r="H2595">
        <v>0</v>
      </c>
      <c r="I2595">
        <v>0</v>
      </c>
      <c r="J2595">
        <v>1</v>
      </c>
      <c r="K2595">
        <v>0</v>
      </c>
      <c r="L2595" t="s">
        <v>20</v>
      </c>
      <c r="M2595" t="s">
        <v>331</v>
      </c>
      <c r="N2595" t="s">
        <v>101</v>
      </c>
      <c r="O2595" t="s">
        <v>22</v>
      </c>
      <c r="P2595" t="s">
        <v>23</v>
      </c>
      <c r="Q2595" t="s">
        <v>24</v>
      </c>
    </row>
    <row r="2596" spans="1:17" x14ac:dyDescent="0.2">
      <c r="A2596" s="2">
        <v>35679</v>
      </c>
      <c r="B2596" t="s">
        <v>174</v>
      </c>
      <c r="C2596" t="s">
        <v>92</v>
      </c>
      <c r="D2596" t="s">
        <v>50</v>
      </c>
      <c r="E2596" t="s">
        <v>50</v>
      </c>
      <c r="F2596">
        <v>162</v>
      </c>
      <c r="G2596">
        <v>12</v>
      </c>
      <c r="H2596">
        <v>0</v>
      </c>
      <c r="I2596">
        <v>0</v>
      </c>
      <c r="J2596">
        <v>1</v>
      </c>
      <c r="K2596">
        <v>8</v>
      </c>
      <c r="L2596" t="s">
        <v>20</v>
      </c>
      <c r="M2596" t="s">
        <v>385</v>
      </c>
      <c r="N2596" t="s">
        <v>174</v>
      </c>
      <c r="O2596" t="s">
        <v>22</v>
      </c>
      <c r="P2596" t="s">
        <v>23</v>
      </c>
      <c r="Q2596" t="s">
        <v>41</v>
      </c>
    </row>
    <row r="2597" spans="1:17" x14ac:dyDescent="0.2">
      <c r="A2597" s="2">
        <v>35679</v>
      </c>
      <c r="B2597" t="s">
        <v>73</v>
      </c>
      <c r="C2597" t="s">
        <v>328</v>
      </c>
      <c r="D2597" t="s">
        <v>50</v>
      </c>
      <c r="E2597" t="s">
        <v>50</v>
      </c>
      <c r="F2597">
        <v>42</v>
      </c>
      <c r="G2597">
        <v>79</v>
      </c>
      <c r="H2597">
        <v>0</v>
      </c>
      <c r="I2597">
        <v>0</v>
      </c>
      <c r="J2597">
        <v>2</v>
      </c>
      <c r="K2597">
        <v>0</v>
      </c>
      <c r="L2597" t="s">
        <v>20</v>
      </c>
      <c r="M2597" t="s">
        <v>289</v>
      </c>
      <c r="N2597" t="s">
        <v>73</v>
      </c>
      <c r="O2597" t="s">
        <v>22</v>
      </c>
      <c r="P2597" t="s">
        <v>23</v>
      </c>
      <c r="Q2597" t="s">
        <v>24</v>
      </c>
    </row>
    <row r="2598" spans="1:17" x14ac:dyDescent="0.2">
      <c r="A2598" s="2">
        <v>35679</v>
      </c>
      <c r="B2598" t="s">
        <v>126</v>
      </c>
      <c r="C2598" t="s">
        <v>147</v>
      </c>
      <c r="D2598" t="s">
        <v>50</v>
      </c>
      <c r="E2598" t="s">
        <v>50</v>
      </c>
      <c r="F2598">
        <v>6</v>
      </c>
      <c r="G2598">
        <v>38</v>
      </c>
      <c r="H2598">
        <v>0</v>
      </c>
      <c r="I2598">
        <v>0</v>
      </c>
      <c r="J2598">
        <v>3</v>
      </c>
      <c r="K2598">
        <v>1</v>
      </c>
      <c r="L2598" t="s">
        <v>20</v>
      </c>
      <c r="M2598" t="s">
        <v>157</v>
      </c>
      <c r="N2598" t="s">
        <v>126</v>
      </c>
      <c r="O2598" t="s">
        <v>22</v>
      </c>
      <c r="P2598" t="s">
        <v>23</v>
      </c>
      <c r="Q2598" t="s">
        <v>24</v>
      </c>
    </row>
    <row r="2599" spans="1:17" x14ac:dyDescent="0.2">
      <c r="A2599" s="2">
        <v>35679</v>
      </c>
      <c r="B2599" t="s">
        <v>90</v>
      </c>
      <c r="C2599" t="s">
        <v>94</v>
      </c>
      <c r="D2599" t="s">
        <v>50</v>
      </c>
      <c r="E2599" t="s">
        <v>50</v>
      </c>
      <c r="F2599">
        <v>53</v>
      </c>
      <c r="G2599">
        <v>72</v>
      </c>
      <c r="H2599">
        <v>0</v>
      </c>
      <c r="I2599">
        <v>0</v>
      </c>
      <c r="J2599">
        <v>1</v>
      </c>
      <c r="K2599">
        <v>0</v>
      </c>
      <c r="L2599" t="s">
        <v>28</v>
      </c>
      <c r="M2599" t="s">
        <v>750</v>
      </c>
      <c r="N2599" t="s">
        <v>90</v>
      </c>
      <c r="O2599" t="s">
        <v>22</v>
      </c>
      <c r="P2599" t="s">
        <v>23</v>
      </c>
      <c r="Q2599" t="s">
        <v>24</v>
      </c>
    </row>
    <row r="2600" spans="1:17" x14ac:dyDescent="0.2">
      <c r="A2600" s="2">
        <v>35679</v>
      </c>
      <c r="B2600" t="s">
        <v>249</v>
      </c>
      <c r="C2600" t="s">
        <v>153</v>
      </c>
      <c r="D2600" t="s">
        <v>50</v>
      </c>
      <c r="E2600" t="s">
        <v>50</v>
      </c>
      <c r="F2600">
        <v>95</v>
      </c>
      <c r="G2600">
        <v>46</v>
      </c>
      <c r="H2600">
        <v>0</v>
      </c>
      <c r="I2600">
        <v>0</v>
      </c>
      <c r="J2600">
        <v>0</v>
      </c>
      <c r="K2600">
        <v>3</v>
      </c>
      <c r="L2600" t="s">
        <v>20</v>
      </c>
      <c r="M2600" t="s">
        <v>529</v>
      </c>
      <c r="N2600" t="s">
        <v>249</v>
      </c>
      <c r="O2600" t="s">
        <v>22</v>
      </c>
      <c r="P2600" t="s">
        <v>23</v>
      </c>
      <c r="Q2600" t="s">
        <v>41</v>
      </c>
    </row>
    <row r="2601" spans="1:17" x14ac:dyDescent="0.2">
      <c r="A2601" s="2">
        <v>35679</v>
      </c>
      <c r="B2601" t="s">
        <v>462</v>
      </c>
      <c r="C2601" t="s">
        <v>463</v>
      </c>
      <c r="D2601" t="s">
        <v>115</v>
      </c>
      <c r="E2601" t="s">
        <v>115</v>
      </c>
      <c r="F2601">
        <v>137</v>
      </c>
      <c r="G2601">
        <v>174</v>
      </c>
      <c r="H2601">
        <v>0</v>
      </c>
      <c r="I2601">
        <v>0</v>
      </c>
      <c r="J2601">
        <v>2</v>
      </c>
      <c r="K2601">
        <v>0</v>
      </c>
      <c r="L2601" t="s">
        <v>460</v>
      </c>
      <c r="M2601" t="s">
        <v>749</v>
      </c>
      <c r="N2601" t="s">
        <v>459</v>
      </c>
      <c r="O2601" t="s">
        <v>122</v>
      </c>
      <c r="P2601" t="s">
        <v>23</v>
      </c>
      <c r="Q2601" t="s">
        <v>24</v>
      </c>
    </row>
    <row r="2602" spans="1:17" x14ac:dyDescent="0.2">
      <c r="A2602" s="2">
        <v>35679</v>
      </c>
      <c r="B2602" t="s">
        <v>53</v>
      </c>
      <c r="C2602" t="s">
        <v>70</v>
      </c>
      <c r="D2602" t="s">
        <v>50</v>
      </c>
      <c r="E2602" t="s">
        <v>50</v>
      </c>
      <c r="F2602">
        <v>64</v>
      </c>
      <c r="G2602">
        <v>65</v>
      </c>
      <c r="H2602">
        <v>0</v>
      </c>
      <c r="I2602">
        <v>0</v>
      </c>
      <c r="J2602">
        <v>1</v>
      </c>
      <c r="K2602">
        <v>2</v>
      </c>
      <c r="L2602" t="s">
        <v>20</v>
      </c>
      <c r="M2602" t="s">
        <v>411</v>
      </c>
      <c r="N2602" t="s">
        <v>53</v>
      </c>
      <c r="O2602" t="s">
        <v>22</v>
      </c>
      <c r="P2602" t="s">
        <v>23</v>
      </c>
      <c r="Q2602" t="s">
        <v>41</v>
      </c>
    </row>
    <row r="2603" spans="1:17" x14ac:dyDescent="0.2">
      <c r="A2603" s="2">
        <v>35680</v>
      </c>
      <c r="B2603" t="s">
        <v>388</v>
      </c>
      <c r="C2603" t="s">
        <v>212</v>
      </c>
      <c r="D2603" t="s">
        <v>115</v>
      </c>
      <c r="E2603" t="s">
        <v>115</v>
      </c>
      <c r="F2603">
        <v>118</v>
      </c>
      <c r="G2603">
        <v>138</v>
      </c>
      <c r="H2603">
        <v>0</v>
      </c>
      <c r="I2603">
        <v>0</v>
      </c>
      <c r="J2603">
        <v>3</v>
      </c>
      <c r="K2603">
        <v>0</v>
      </c>
      <c r="L2603" t="s">
        <v>460</v>
      </c>
      <c r="M2603" t="s">
        <v>749</v>
      </c>
      <c r="N2603" t="s">
        <v>459</v>
      </c>
      <c r="O2603" t="s">
        <v>122</v>
      </c>
      <c r="P2603" t="s">
        <v>23</v>
      </c>
      <c r="Q2603" t="s">
        <v>24</v>
      </c>
    </row>
    <row r="2604" spans="1:17" x14ac:dyDescent="0.2">
      <c r="A2604" s="2">
        <v>35680</v>
      </c>
      <c r="B2604" t="s">
        <v>185</v>
      </c>
      <c r="C2604" t="s">
        <v>56</v>
      </c>
      <c r="D2604" t="s">
        <v>27</v>
      </c>
      <c r="E2604" t="s">
        <v>27</v>
      </c>
      <c r="F2604">
        <v>37</v>
      </c>
      <c r="G2604">
        <v>48</v>
      </c>
      <c r="H2604">
        <v>0</v>
      </c>
      <c r="I2604">
        <v>0</v>
      </c>
      <c r="J2604">
        <v>1</v>
      </c>
      <c r="K2604">
        <v>0</v>
      </c>
      <c r="L2604" t="s">
        <v>20</v>
      </c>
      <c r="M2604" t="s">
        <v>412</v>
      </c>
      <c r="N2604" t="s">
        <v>185</v>
      </c>
      <c r="O2604" t="s">
        <v>22</v>
      </c>
      <c r="P2604" t="s">
        <v>23</v>
      </c>
      <c r="Q2604" t="s">
        <v>24</v>
      </c>
    </row>
    <row r="2605" spans="1:17" x14ac:dyDescent="0.2">
      <c r="A2605" s="2">
        <v>35680</v>
      </c>
      <c r="B2605" t="s">
        <v>143</v>
      </c>
      <c r="C2605" t="s">
        <v>449</v>
      </c>
      <c r="D2605" t="s">
        <v>115</v>
      </c>
      <c r="E2605" t="s">
        <v>115</v>
      </c>
      <c r="F2605">
        <v>17</v>
      </c>
      <c r="G2605">
        <v>83</v>
      </c>
      <c r="H2605">
        <v>0</v>
      </c>
      <c r="I2605">
        <v>0</v>
      </c>
      <c r="J2605">
        <v>6</v>
      </c>
      <c r="K2605">
        <v>3</v>
      </c>
      <c r="L2605" t="s">
        <v>20</v>
      </c>
      <c r="M2605" t="s">
        <v>144</v>
      </c>
      <c r="N2605" t="s">
        <v>143</v>
      </c>
      <c r="O2605" t="s">
        <v>22</v>
      </c>
      <c r="P2605" t="s">
        <v>23</v>
      </c>
      <c r="Q2605" t="s">
        <v>24</v>
      </c>
    </row>
    <row r="2606" spans="1:17" x14ac:dyDescent="0.2">
      <c r="A2606" s="2">
        <v>35680</v>
      </c>
      <c r="B2606" t="s">
        <v>97</v>
      </c>
      <c r="C2606" t="s">
        <v>145</v>
      </c>
      <c r="D2606" t="s">
        <v>50</v>
      </c>
      <c r="E2606" t="s">
        <v>50</v>
      </c>
      <c r="F2606">
        <v>135</v>
      </c>
      <c r="G2606">
        <v>84</v>
      </c>
      <c r="H2606">
        <v>0</v>
      </c>
      <c r="I2606">
        <v>0</v>
      </c>
      <c r="J2606">
        <v>1</v>
      </c>
      <c r="K2606">
        <v>3</v>
      </c>
      <c r="L2606" t="s">
        <v>20</v>
      </c>
      <c r="M2606" t="s">
        <v>97</v>
      </c>
      <c r="N2606" t="s">
        <v>97</v>
      </c>
      <c r="O2606" t="s">
        <v>22</v>
      </c>
      <c r="P2606" t="s">
        <v>23</v>
      </c>
      <c r="Q2606" t="s">
        <v>41</v>
      </c>
    </row>
    <row r="2607" spans="1:17" x14ac:dyDescent="0.2">
      <c r="A2607" s="2">
        <v>35680</v>
      </c>
      <c r="B2607" t="s">
        <v>104</v>
      </c>
      <c r="C2607" t="s">
        <v>317</v>
      </c>
      <c r="D2607" t="s">
        <v>50</v>
      </c>
      <c r="E2607" t="s">
        <v>50</v>
      </c>
      <c r="F2607">
        <v>26</v>
      </c>
      <c r="G2607">
        <v>103</v>
      </c>
      <c r="H2607">
        <v>0</v>
      </c>
      <c r="I2607">
        <v>0</v>
      </c>
      <c r="J2607">
        <v>4</v>
      </c>
      <c r="K2607">
        <v>1</v>
      </c>
      <c r="L2607" t="s">
        <v>20</v>
      </c>
      <c r="M2607" t="s">
        <v>105</v>
      </c>
      <c r="N2607" t="s">
        <v>104</v>
      </c>
      <c r="O2607" t="s">
        <v>22</v>
      </c>
      <c r="P2607" t="s">
        <v>23</v>
      </c>
      <c r="Q2607" t="s">
        <v>24</v>
      </c>
    </row>
    <row r="2608" spans="1:17" x14ac:dyDescent="0.2">
      <c r="A2608" s="2">
        <v>35680</v>
      </c>
      <c r="B2608" t="s">
        <v>77</v>
      </c>
      <c r="C2608" t="s">
        <v>131</v>
      </c>
      <c r="D2608" t="s">
        <v>27</v>
      </c>
      <c r="E2608" t="s">
        <v>27</v>
      </c>
      <c r="F2608">
        <v>28</v>
      </c>
      <c r="G2608">
        <v>56</v>
      </c>
      <c r="H2608">
        <v>0</v>
      </c>
      <c r="I2608">
        <v>0</v>
      </c>
      <c r="J2608">
        <v>1</v>
      </c>
      <c r="K2608">
        <v>0</v>
      </c>
      <c r="L2608" t="s">
        <v>20</v>
      </c>
      <c r="M2608" t="s">
        <v>751</v>
      </c>
      <c r="N2608" t="s">
        <v>77</v>
      </c>
      <c r="O2608" t="s">
        <v>22</v>
      </c>
      <c r="P2608" t="s">
        <v>23</v>
      </c>
      <c r="Q2608" t="s">
        <v>24</v>
      </c>
    </row>
    <row r="2609" spans="1:17" x14ac:dyDescent="0.2">
      <c r="A2609" s="2">
        <v>35681</v>
      </c>
      <c r="B2609" t="s">
        <v>459</v>
      </c>
      <c r="C2609" t="s">
        <v>462</v>
      </c>
      <c r="D2609" t="s">
        <v>115</v>
      </c>
      <c r="E2609" t="s">
        <v>115</v>
      </c>
      <c r="F2609">
        <v>151</v>
      </c>
      <c r="G2609">
        <v>137</v>
      </c>
      <c r="H2609">
        <v>0</v>
      </c>
      <c r="I2609">
        <v>0</v>
      </c>
      <c r="J2609">
        <v>1</v>
      </c>
      <c r="K2609">
        <v>3</v>
      </c>
      <c r="L2609" t="s">
        <v>460</v>
      </c>
      <c r="M2609" t="s">
        <v>749</v>
      </c>
      <c r="N2609" t="s">
        <v>459</v>
      </c>
      <c r="O2609" t="s">
        <v>22</v>
      </c>
      <c r="P2609" t="s">
        <v>23</v>
      </c>
      <c r="Q2609" t="s">
        <v>41</v>
      </c>
    </row>
    <row r="2610" spans="1:17" x14ac:dyDescent="0.2">
      <c r="A2610" s="2">
        <v>35682</v>
      </c>
      <c r="B2610" t="s">
        <v>629</v>
      </c>
      <c r="C2610" t="s">
        <v>388</v>
      </c>
      <c r="D2610" t="s">
        <v>36</v>
      </c>
      <c r="E2610" t="s">
        <v>115</v>
      </c>
      <c r="F2610">
        <v>183</v>
      </c>
      <c r="G2610">
        <v>118</v>
      </c>
      <c r="H2610">
        <v>0</v>
      </c>
      <c r="I2610">
        <v>0</v>
      </c>
      <c r="J2610">
        <v>2</v>
      </c>
      <c r="K2610">
        <v>2</v>
      </c>
      <c r="L2610" t="s">
        <v>460</v>
      </c>
      <c r="M2610" t="s">
        <v>749</v>
      </c>
      <c r="N2610" t="s">
        <v>459</v>
      </c>
      <c r="O2610" t="s">
        <v>122</v>
      </c>
      <c r="P2610" t="s">
        <v>23</v>
      </c>
      <c r="Q2610" t="s">
        <v>30</v>
      </c>
    </row>
    <row r="2611" spans="1:17" x14ac:dyDescent="0.2">
      <c r="A2611" s="2">
        <v>35683</v>
      </c>
      <c r="B2611" t="s">
        <v>85</v>
      </c>
      <c r="C2611" t="s">
        <v>100</v>
      </c>
      <c r="D2611" t="s">
        <v>50</v>
      </c>
      <c r="E2611" t="s">
        <v>50</v>
      </c>
      <c r="F2611">
        <v>124</v>
      </c>
      <c r="G2611">
        <v>71</v>
      </c>
      <c r="H2611">
        <v>0</v>
      </c>
      <c r="I2611">
        <v>0</v>
      </c>
      <c r="J2611">
        <v>1</v>
      </c>
      <c r="K2611">
        <v>0</v>
      </c>
      <c r="L2611" t="s">
        <v>20</v>
      </c>
      <c r="M2611" t="s">
        <v>195</v>
      </c>
      <c r="N2611" t="s">
        <v>53</v>
      </c>
      <c r="O2611" t="s">
        <v>122</v>
      </c>
      <c r="P2611" t="s">
        <v>23</v>
      </c>
      <c r="Q2611" t="s">
        <v>24</v>
      </c>
    </row>
    <row r="2612" spans="1:17" x14ac:dyDescent="0.2">
      <c r="A2612" s="2">
        <v>35683</v>
      </c>
      <c r="B2612" t="s">
        <v>317</v>
      </c>
      <c r="C2612" t="s">
        <v>69</v>
      </c>
      <c r="D2612" t="s">
        <v>50</v>
      </c>
      <c r="E2612" t="s">
        <v>50</v>
      </c>
      <c r="F2612">
        <v>103</v>
      </c>
      <c r="G2612">
        <v>44</v>
      </c>
      <c r="H2612">
        <v>0</v>
      </c>
      <c r="I2612">
        <v>0</v>
      </c>
      <c r="J2612">
        <v>0</v>
      </c>
      <c r="K2612">
        <v>1</v>
      </c>
      <c r="L2612" t="s">
        <v>20</v>
      </c>
      <c r="M2612" t="s">
        <v>394</v>
      </c>
      <c r="N2612" t="s">
        <v>317</v>
      </c>
      <c r="O2612" t="s">
        <v>22</v>
      </c>
      <c r="P2612" t="s">
        <v>23</v>
      </c>
      <c r="Q2612" t="s">
        <v>41</v>
      </c>
    </row>
    <row r="2613" spans="1:17" x14ac:dyDescent="0.2">
      <c r="A2613" s="2">
        <v>35683</v>
      </c>
      <c r="B2613" t="s">
        <v>646</v>
      </c>
      <c r="C2613" t="s">
        <v>249</v>
      </c>
      <c r="D2613" t="s">
        <v>50</v>
      </c>
      <c r="E2613" t="s">
        <v>50</v>
      </c>
      <c r="F2613">
        <v>117</v>
      </c>
      <c r="G2613">
        <v>95</v>
      </c>
      <c r="H2613">
        <v>0</v>
      </c>
      <c r="I2613">
        <v>0</v>
      </c>
      <c r="J2613">
        <v>1</v>
      </c>
      <c r="K2613">
        <v>0</v>
      </c>
      <c r="L2613" t="s">
        <v>20</v>
      </c>
      <c r="M2613" t="s">
        <v>671</v>
      </c>
      <c r="N2613" t="s">
        <v>646</v>
      </c>
      <c r="O2613" t="s">
        <v>22</v>
      </c>
      <c r="P2613" t="s">
        <v>23</v>
      </c>
      <c r="Q2613" t="s">
        <v>24</v>
      </c>
    </row>
    <row r="2614" spans="1:17" x14ac:dyDescent="0.2">
      <c r="A2614" s="2">
        <v>35683</v>
      </c>
      <c r="B2614" t="s">
        <v>25</v>
      </c>
      <c r="C2614" t="s">
        <v>31</v>
      </c>
      <c r="D2614" t="s">
        <v>19</v>
      </c>
      <c r="E2614" t="s">
        <v>19</v>
      </c>
      <c r="F2614">
        <v>1</v>
      </c>
      <c r="G2614">
        <v>29</v>
      </c>
      <c r="H2614">
        <v>0</v>
      </c>
      <c r="I2614">
        <v>0</v>
      </c>
      <c r="J2614">
        <v>4</v>
      </c>
      <c r="K2614">
        <v>2</v>
      </c>
      <c r="L2614" t="s">
        <v>28</v>
      </c>
      <c r="M2614" t="s">
        <v>526</v>
      </c>
      <c r="N2614" t="s">
        <v>25</v>
      </c>
      <c r="O2614" t="s">
        <v>22</v>
      </c>
      <c r="P2614" t="s">
        <v>23</v>
      </c>
      <c r="Q2614" t="s">
        <v>24</v>
      </c>
    </row>
    <row r="2615" spans="1:17" x14ac:dyDescent="0.2">
      <c r="A2615" s="2">
        <v>35683</v>
      </c>
      <c r="B2615" t="s">
        <v>87</v>
      </c>
      <c r="C2615" t="s">
        <v>95</v>
      </c>
      <c r="D2615" t="s">
        <v>50</v>
      </c>
      <c r="E2615" t="s">
        <v>50</v>
      </c>
      <c r="F2615">
        <v>22</v>
      </c>
      <c r="G2615">
        <v>5</v>
      </c>
      <c r="H2615">
        <v>0</v>
      </c>
      <c r="I2615">
        <v>0</v>
      </c>
      <c r="J2615">
        <v>1</v>
      </c>
      <c r="K2615">
        <v>0</v>
      </c>
      <c r="L2615" t="s">
        <v>20</v>
      </c>
      <c r="M2615" t="s">
        <v>88</v>
      </c>
      <c r="N2615" t="s">
        <v>87</v>
      </c>
      <c r="O2615" t="s">
        <v>22</v>
      </c>
      <c r="P2615" t="s">
        <v>23</v>
      </c>
      <c r="Q2615" t="s">
        <v>24</v>
      </c>
    </row>
    <row r="2616" spans="1:17" x14ac:dyDescent="0.2">
      <c r="A2616" s="2">
        <v>35683</v>
      </c>
      <c r="B2616" t="s">
        <v>107</v>
      </c>
      <c r="C2616" t="s">
        <v>39</v>
      </c>
      <c r="D2616" t="s">
        <v>19</v>
      </c>
      <c r="E2616" t="s">
        <v>19</v>
      </c>
      <c r="F2616">
        <v>23</v>
      </c>
      <c r="G2616">
        <v>13</v>
      </c>
      <c r="H2616">
        <v>0</v>
      </c>
      <c r="I2616">
        <v>0</v>
      </c>
      <c r="J2616">
        <v>1</v>
      </c>
      <c r="K2616">
        <v>2</v>
      </c>
      <c r="L2616" t="s">
        <v>20</v>
      </c>
      <c r="M2616" t="s">
        <v>310</v>
      </c>
      <c r="N2616" t="s">
        <v>107</v>
      </c>
      <c r="O2616" t="s">
        <v>22</v>
      </c>
      <c r="P2616" t="s">
        <v>23</v>
      </c>
      <c r="Q2616" t="s">
        <v>41</v>
      </c>
    </row>
    <row r="2617" spans="1:17" x14ac:dyDescent="0.2">
      <c r="A2617" s="2">
        <v>35683</v>
      </c>
      <c r="B2617" t="s">
        <v>43</v>
      </c>
      <c r="C2617" t="s">
        <v>32</v>
      </c>
      <c r="D2617" t="s">
        <v>19</v>
      </c>
      <c r="E2617" t="s">
        <v>19</v>
      </c>
      <c r="F2617">
        <v>10</v>
      </c>
      <c r="G2617">
        <v>109</v>
      </c>
      <c r="H2617">
        <v>0</v>
      </c>
      <c r="I2617">
        <v>0</v>
      </c>
      <c r="J2617">
        <v>1</v>
      </c>
      <c r="K2617">
        <v>0</v>
      </c>
      <c r="L2617" t="s">
        <v>20</v>
      </c>
      <c r="M2617" t="s">
        <v>60</v>
      </c>
      <c r="N2617" t="s">
        <v>43</v>
      </c>
      <c r="O2617" t="s">
        <v>22</v>
      </c>
      <c r="P2617" t="s">
        <v>23</v>
      </c>
      <c r="Q2617" t="s">
        <v>24</v>
      </c>
    </row>
    <row r="2618" spans="1:17" x14ac:dyDescent="0.2">
      <c r="A2618" s="2">
        <v>35683</v>
      </c>
      <c r="B2618" t="s">
        <v>72</v>
      </c>
      <c r="C2618" t="s">
        <v>274</v>
      </c>
      <c r="D2618" t="s">
        <v>50</v>
      </c>
      <c r="E2618" t="s">
        <v>50</v>
      </c>
      <c r="F2618">
        <v>3</v>
      </c>
      <c r="G2618">
        <v>33</v>
      </c>
      <c r="H2618">
        <v>0</v>
      </c>
      <c r="I2618">
        <v>0</v>
      </c>
      <c r="J2618">
        <v>3</v>
      </c>
      <c r="K2618">
        <v>1</v>
      </c>
      <c r="L2618" t="s">
        <v>20</v>
      </c>
      <c r="M2618" t="s">
        <v>74</v>
      </c>
      <c r="N2618" t="s">
        <v>72</v>
      </c>
      <c r="O2618" t="s">
        <v>22</v>
      </c>
      <c r="P2618" t="s">
        <v>23</v>
      </c>
      <c r="Q2618" t="s">
        <v>24</v>
      </c>
    </row>
    <row r="2619" spans="1:17" x14ac:dyDescent="0.2">
      <c r="A2619" s="2">
        <v>35683</v>
      </c>
      <c r="B2619" t="s">
        <v>89</v>
      </c>
      <c r="C2619" t="s">
        <v>384</v>
      </c>
      <c r="D2619" t="s">
        <v>50</v>
      </c>
      <c r="E2619" t="s">
        <v>50</v>
      </c>
      <c r="F2619">
        <v>7</v>
      </c>
      <c r="G2619">
        <v>127</v>
      </c>
      <c r="H2619">
        <v>0</v>
      </c>
      <c r="I2619">
        <v>0</v>
      </c>
      <c r="J2619">
        <v>4</v>
      </c>
      <c r="K2619">
        <v>0</v>
      </c>
      <c r="L2619" t="s">
        <v>20</v>
      </c>
      <c r="M2619" t="s">
        <v>91</v>
      </c>
      <c r="N2619" t="s">
        <v>89</v>
      </c>
      <c r="O2619" t="s">
        <v>22</v>
      </c>
      <c r="P2619" t="s">
        <v>23</v>
      </c>
      <c r="Q2619" t="s">
        <v>24</v>
      </c>
    </row>
    <row r="2620" spans="1:17" x14ac:dyDescent="0.2">
      <c r="A2620" s="2">
        <v>35683</v>
      </c>
      <c r="B2620" t="s">
        <v>345</v>
      </c>
      <c r="C2620" t="s">
        <v>119</v>
      </c>
      <c r="D2620" t="s">
        <v>50</v>
      </c>
      <c r="E2620" t="s">
        <v>50</v>
      </c>
      <c r="F2620">
        <v>99</v>
      </c>
      <c r="G2620">
        <v>8</v>
      </c>
      <c r="H2620">
        <v>0</v>
      </c>
      <c r="I2620">
        <v>0</v>
      </c>
      <c r="J2620">
        <v>0</v>
      </c>
      <c r="K2620">
        <v>0</v>
      </c>
      <c r="L2620" t="s">
        <v>20</v>
      </c>
      <c r="M2620" t="s">
        <v>360</v>
      </c>
      <c r="N2620" t="s">
        <v>345</v>
      </c>
      <c r="O2620" t="s">
        <v>22</v>
      </c>
      <c r="P2620" t="s">
        <v>23</v>
      </c>
      <c r="Q2620" t="s">
        <v>30</v>
      </c>
    </row>
    <row r="2621" spans="1:17" x14ac:dyDescent="0.2">
      <c r="A2621" s="2">
        <v>35683</v>
      </c>
      <c r="B2621" t="s">
        <v>129</v>
      </c>
      <c r="C2621" t="s">
        <v>286</v>
      </c>
      <c r="D2621" t="s">
        <v>50</v>
      </c>
      <c r="E2621" t="s">
        <v>50</v>
      </c>
      <c r="F2621">
        <v>4</v>
      </c>
      <c r="G2621">
        <v>108</v>
      </c>
      <c r="H2621">
        <v>0</v>
      </c>
      <c r="I2621">
        <v>0</v>
      </c>
      <c r="J2621">
        <v>4</v>
      </c>
      <c r="K2621">
        <v>0</v>
      </c>
      <c r="L2621" t="s">
        <v>20</v>
      </c>
      <c r="M2621" t="s">
        <v>752</v>
      </c>
      <c r="N2621" t="s">
        <v>129</v>
      </c>
      <c r="O2621" t="s">
        <v>22</v>
      </c>
      <c r="P2621" t="s">
        <v>23</v>
      </c>
      <c r="Q2621" t="s">
        <v>24</v>
      </c>
    </row>
    <row r="2622" spans="1:17" x14ac:dyDescent="0.2">
      <c r="A2622" s="2">
        <v>35683</v>
      </c>
      <c r="B2622" t="s">
        <v>94</v>
      </c>
      <c r="C2622" t="s">
        <v>386</v>
      </c>
      <c r="D2622" t="s">
        <v>50</v>
      </c>
      <c r="E2622" t="s">
        <v>50</v>
      </c>
      <c r="F2622">
        <v>72</v>
      </c>
      <c r="G2622">
        <v>126</v>
      </c>
      <c r="H2622">
        <v>0</v>
      </c>
      <c r="I2622">
        <v>0</v>
      </c>
      <c r="J2622">
        <v>3</v>
      </c>
      <c r="K2622">
        <v>1</v>
      </c>
      <c r="L2622" t="s">
        <v>20</v>
      </c>
      <c r="M2622" t="s">
        <v>96</v>
      </c>
      <c r="N2622" t="s">
        <v>94</v>
      </c>
      <c r="O2622" t="s">
        <v>22</v>
      </c>
      <c r="P2622" t="s">
        <v>23</v>
      </c>
      <c r="Q2622" t="s">
        <v>24</v>
      </c>
    </row>
    <row r="2623" spans="1:17" x14ac:dyDescent="0.2">
      <c r="A2623" s="2">
        <v>35683</v>
      </c>
      <c r="B2623" t="s">
        <v>73</v>
      </c>
      <c r="C2623" t="s">
        <v>98</v>
      </c>
      <c r="D2623" t="s">
        <v>50</v>
      </c>
      <c r="E2623" t="s">
        <v>50</v>
      </c>
      <c r="F2623">
        <v>42</v>
      </c>
      <c r="G2623">
        <v>55</v>
      </c>
      <c r="H2623">
        <v>0</v>
      </c>
      <c r="I2623">
        <v>0</v>
      </c>
      <c r="J2623">
        <v>1</v>
      </c>
      <c r="K2623">
        <v>2</v>
      </c>
      <c r="L2623" t="s">
        <v>20</v>
      </c>
      <c r="M2623" t="s">
        <v>289</v>
      </c>
      <c r="N2623" t="s">
        <v>73</v>
      </c>
      <c r="O2623" t="s">
        <v>22</v>
      </c>
      <c r="P2623" t="s">
        <v>23</v>
      </c>
      <c r="Q2623" t="s">
        <v>41</v>
      </c>
    </row>
    <row r="2624" spans="1:17" x14ac:dyDescent="0.2">
      <c r="A2624" s="2">
        <v>35683</v>
      </c>
      <c r="B2624" t="s">
        <v>49</v>
      </c>
      <c r="C2624" t="s">
        <v>53</v>
      </c>
      <c r="D2624" t="s">
        <v>50</v>
      </c>
      <c r="E2624" t="s">
        <v>50</v>
      </c>
      <c r="F2624">
        <v>15</v>
      </c>
      <c r="G2624">
        <v>64</v>
      </c>
      <c r="H2624">
        <v>0</v>
      </c>
      <c r="I2624">
        <v>0</v>
      </c>
      <c r="J2624">
        <v>5</v>
      </c>
      <c r="K2624">
        <v>0</v>
      </c>
      <c r="L2624" t="s">
        <v>20</v>
      </c>
      <c r="M2624" t="s">
        <v>103</v>
      </c>
      <c r="N2624" t="s">
        <v>49</v>
      </c>
      <c r="O2624" t="s">
        <v>22</v>
      </c>
      <c r="P2624" t="s">
        <v>23</v>
      </c>
      <c r="Q2624" t="s">
        <v>24</v>
      </c>
    </row>
    <row r="2625" spans="1:17" x14ac:dyDescent="0.2">
      <c r="A2625" s="2">
        <v>35683</v>
      </c>
      <c r="B2625" t="s">
        <v>38</v>
      </c>
      <c r="C2625" t="s">
        <v>17</v>
      </c>
      <c r="D2625" t="s">
        <v>19</v>
      </c>
      <c r="E2625" t="s">
        <v>19</v>
      </c>
      <c r="F2625">
        <v>27</v>
      </c>
      <c r="G2625">
        <v>18</v>
      </c>
      <c r="H2625">
        <v>0</v>
      </c>
      <c r="I2625">
        <v>0</v>
      </c>
      <c r="J2625">
        <v>2</v>
      </c>
      <c r="K2625">
        <v>1</v>
      </c>
      <c r="L2625" t="s">
        <v>20</v>
      </c>
      <c r="M2625" t="s">
        <v>40</v>
      </c>
      <c r="N2625" t="s">
        <v>38</v>
      </c>
      <c r="O2625" t="s">
        <v>22</v>
      </c>
      <c r="P2625" t="s">
        <v>23</v>
      </c>
      <c r="Q2625" t="s">
        <v>24</v>
      </c>
    </row>
    <row r="2626" spans="1:17" x14ac:dyDescent="0.2">
      <c r="A2626" s="2">
        <v>35683</v>
      </c>
      <c r="B2626" t="s">
        <v>42</v>
      </c>
      <c r="C2626" t="s">
        <v>18</v>
      </c>
      <c r="D2626" t="s">
        <v>19</v>
      </c>
      <c r="E2626" t="s">
        <v>19</v>
      </c>
      <c r="F2626">
        <v>36</v>
      </c>
      <c r="G2626">
        <v>50</v>
      </c>
      <c r="H2626">
        <v>0</v>
      </c>
      <c r="I2626">
        <v>0</v>
      </c>
      <c r="J2626">
        <v>2</v>
      </c>
      <c r="K2626">
        <v>1</v>
      </c>
      <c r="L2626" t="s">
        <v>20</v>
      </c>
      <c r="M2626" t="s">
        <v>44</v>
      </c>
      <c r="N2626" t="s">
        <v>42</v>
      </c>
      <c r="O2626" t="s">
        <v>22</v>
      </c>
      <c r="P2626" t="s">
        <v>23</v>
      </c>
      <c r="Q2626" t="s">
        <v>24</v>
      </c>
    </row>
    <row r="2627" spans="1:17" x14ac:dyDescent="0.2">
      <c r="A2627" s="2">
        <v>35683</v>
      </c>
      <c r="B2627" t="s">
        <v>92</v>
      </c>
      <c r="C2627" t="s">
        <v>76</v>
      </c>
      <c r="D2627" t="s">
        <v>50</v>
      </c>
      <c r="E2627" t="s">
        <v>50</v>
      </c>
      <c r="F2627">
        <v>12</v>
      </c>
      <c r="G2627">
        <v>88</v>
      </c>
      <c r="H2627">
        <v>0</v>
      </c>
      <c r="I2627">
        <v>0</v>
      </c>
      <c r="J2627">
        <v>4</v>
      </c>
      <c r="K2627">
        <v>0</v>
      </c>
      <c r="L2627" t="s">
        <v>20</v>
      </c>
      <c r="M2627" t="s">
        <v>124</v>
      </c>
      <c r="N2627" t="s">
        <v>92</v>
      </c>
      <c r="O2627" t="s">
        <v>22</v>
      </c>
      <c r="P2627" t="s">
        <v>23</v>
      </c>
      <c r="Q2627" t="s">
        <v>24</v>
      </c>
    </row>
    <row r="2628" spans="1:17" x14ac:dyDescent="0.2">
      <c r="A2628" s="2">
        <v>35683</v>
      </c>
      <c r="B2628" t="s">
        <v>125</v>
      </c>
      <c r="C2628" t="s">
        <v>180</v>
      </c>
      <c r="D2628" t="s">
        <v>50</v>
      </c>
      <c r="E2628" t="s">
        <v>50</v>
      </c>
      <c r="F2628">
        <v>167</v>
      </c>
      <c r="G2628">
        <v>52</v>
      </c>
      <c r="H2628">
        <v>0</v>
      </c>
      <c r="I2628">
        <v>0</v>
      </c>
      <c r="J2628">
        <v>0</v>
      </c>
      <c r="K2628">
        <v>5</v>
      </c>
      <c r="L2628" t="s">
        <v>20</v>
      </c>
      <c r="M2628" t="s">
        <v>468</v>
      </c>
      <c r="N2628" t="s">
        <v>125</v>
      </c>
      <c r="O2628" t="s">
        <v>22</v>
      </c>
      <c r="P2628" t="s">
        <v>23</v>
      </c>
      <c r="Q2628" t="s">
        <v>41</v>
      </c>
    </row>
    <row r="2629" spans="1:17" x14ac:dyDescent="0.2">
      <c r="A2629" s="2">
        <v>35683</v>
      </c>
      <c r="B2629" t="s">
        <v>462</v>
      </c>
      <c r="C2629" t="s">
        <v>629</v>
      </c>
      <c r="D2629" t="s">
        <v>115</v>
      </c>
      <c r="E2629" t="s">
        <v>36</v>
      </c>
      <c r="F2629">
        <v>137</v>
      </c>
      <c r="G2629">
        <v>183</v>
      </c>
      <c r="H2629">
        <v>0</v>
      </c>
      <c r="I2629">
        <v>0</v>
      </c>
      <c r="J2629">
        <v>1</v>
      </c>
      <c r="K2629">
        <v>2</v>
      </c>
      <c r="L2629" t="s">
        <v>460</v>
      </c>
      <c r="M2629" t="s">
        <v>749</v>
      </c>
      <c r="N2629" t="s">
        <v>459</v>
      </c>
      <c r="O2629" t="s">
        <v>122</v>
      </c>
      <c r="P2629" t="s">
        <v>23</v>
      </c>
      <c r="Q2629" t="s">
        <v>41</v>
      </c>
    </row>
    <row r="2630" spans="1:17" x14ac:dyDescent="0.2">
      <c r="A2630" s="2">
        <v>35683</v>
      </c>
      <c r="B2630" t="s">
        <v>52</v>
      </c>
      <c r="C2630" t="s">
        <v>101</v>
      </c>
      <c r="D2630" t="s">
        <v>50</v>
      </c>
      <c r="E2630" t="s">
        <v>50</v>
      </c>
      <c r="F2630">
        <v>25</v>
      </c>
      <c r="G2630">
        <v>74</v>
      </c>
      <c r="H2630">
        <v>0</v>
      </c>
      <c r="I2630">
        <v>0</v>
      </c>
      <c r="J2630">
        <v>1</v>
      </c>
      <c r="K2630">
        <v>0</v>
      </c>
      <c r="L2630" t="s">
        <v>20</v>
      </c>
      <c r="M2630" t="s">
        <v>68</v>
      </c>
      <c r="N2630" t="s">
        <v>52</v>
      </c>
      <c r="O2630" t="s">
        <v>22</v>
      </c>
      <c r="P2630" t="s">
        <v>23</v>
      </c>
      <c r="Q2630" t="s">
        <v>24</v>
      </c>
    </row>
    <row r="2631" spans="1:17" x14ac:dyDescent="0.2">
      <c r="A2631" s="2">
        <v>35684</v>
      </c>
      <c r="B2631" t="s">
        <v>388</v>
      </c>
      <c r="C2631" t="s">
        <v>463</v>
      </c>
      <c r="D2631" t="s">
        <v>115</v>
      </c>
      <c r="E2631" t="s">
        <v>115</v>
      </c>
      <c r="F2631">
        <v>118</v>
      </c>
      <c r="G2631">
        <v>174</v>
      </c>
      <c r="H2631">
        <v>0</v>
      </c>
      <c r="I2631">
        <v>0</v>
      </c>
      <c r="J2631">
        <v>2</v>
      </c>
      <c r="K2631">
        <v>0</v>
      </c>
      <c r="L2631" t="s">
        <v>460</v>
      </c>
      <c r="M2631" t="s">
        <v>749</v>
      </c>
      <c r="N2631" t="s">
        <v>459</v>
      </c>
      <c r="O2631" t="s">
        <v>122</v>
      </c>
      <c r="P2631" t="s">
        <v>23</v>
      </c>
      <c r="Q2631" t="s">
        <v>24</v>
      </c>
    </row>
    <row r="2632" spans="1:17" x14ac:dyDescent="0.2">
      <c r="A2632" s="2">
        <v>35685</v>
      </c>
      <c r="B2632" t="s">
        <v>133</v>
      </c>
      <c r="C2632" t="s">
        <v>449</v>
      </c>
      <c r="D2632" t="s">
        <v>115</v>
      </c>
      <c r="E2632" t="s">
        <v>115</v>
      </c>
      <c r="F2632">
        <v>34</v>
      </c>
      <c r="G2632">
        <v>83</v>
      </c>
      <c r="H2632">
        <v>0</v>
      </c>
      <c r="I2632">
        <v>0</v>
      </c>
      <c r="J2632">
        <v>2</v>
      </c>
      <c r="K2632">
        <v>1</v>
      </c>
      <c r="L2632" t="s">
        <v>20</v>
      </c>
      <c r="M2632" t="s">
        <v>134</v>
      </c>
      <c r="N2632" t="s">
        <v>133</v>
      </c>
      <c r="O2632" t="s">
        <v>22</v>
      </c>
      <c r="P2632" t="s">
        <v>23</v>
      </c>
      <c r="Q2632" t="s">
        <v>24</v>
      </c>
    </row>
    <row r="2633" spans="1:17" x14ac:dyDescent="0.2">
      <c r="A2633" s="2">
        <v>35685</v>
      </c>
      <c r="B2633" t="s">
        <v>176</v>
      </c>
      <c r="C2633" t="s">
        <v>560</v>
      </c>
      <c r="D2633" t="s">
        <v>115</v>
      </c>
      <c r="E2633" t="s">
        <v>50</v>
      </c>
      <c r="F2633">
        <v>66</v>
      </c>
      <c r="G2633">
        <v>122</v>
      </c>
      <c r="H2633">
        <v>0</v>
      </c>
      <c r="I2633">
        <v>0</v>
      </c>
      <c r="J2633">
        <v>4</v>
      </c>
      <c r="K2633">
        <v>0</v>
      </c>
      <c r="L2633" t="s">
        <v>20</v>
      </c>
      <c r="M2633" t="s">
        <v>300</v>
      </c>
      <c r="N2633" t="s">
        <v>176</v>
      </c>
      <c r="O2633" t="s">
        <v>22</v>
      </c>
      <c r="P2633" t="s">
        <v>23</v>
      </c>
      <c r="Q2633" t="s">
        <v>24</v>
      </c>
    </row>
    <row r="2634" spans="1:17" x14ac:dyDescent="0.2">
      <c r="A2634" s="2">
        <v>35686</v>
      </c>
      <c r="B2634" t="s">
        <v>182</v>
      </c>
      <c r="C2634" t="s">
        <v>167</v>
      </c>
      <c r="D2634" t="s">
        <v>115</v>
      </c>
      <c r="E2634" t="s">
        <v>115</v>
      </c>
      <c r="F2634">
        <v>58</v>
      </c>
      <c r="G2634">
        <v>60</v>
      </c>
      <c r="H2634">
        <v>0</v>
      </c>
      <c r="I2634">
        <v>0</v>
      </c>
      <c r="J2634">
        <v>2</v>
      </c>
      <c r="K2634">
        <v>4</v>
      </c>
      <c r="L2634" t="s">
        <v>20</v>
      </c>
      <c r="M2634" t="s">
        <v>748</v>
      </c>
      <c r="N2634" t="s">
        <v>182</v>
      </c>
      <c r="O2634" t="s">
        <v>22</v>
      </c>
      <c r="P2634" t="s">
        <v>23</v>
      </c>
      <c r="Q2634" t="s">
        <v>41</v>
      </c>
    </row>
    <row r="2635" spans="1:17" x14ac:dyDescent="0.2">
      <c r="A2635" s="2">
        <v>35686</v>
      </c>
      <c r="B2635" t="s">
        <v>388</v>
      </c>
      <c r="C2635" t="s">
        <v>629</v>
      </c>
      <c r="D2635" t="s">
        <v>115</v>
      </c>
      <c r="E2635" t="s">
        <v>36</v>
      </c>
      <c r="F2635">
        <v>118</v>
      </c>
      <c r="G2635">
        <v>183</v>
      </c>
      <c r="H2635">
        <v>0</v>
      </c>
      <c r="I2635">
        <v>0</v>
      </c>
      <c r="J2635">
        <v>5</v>
      </c>
      <c r="K2635">
        <v>1</v>
      </c>
      <c r="L2635" t="s">
        <v>460</v>
      </c>
      <c r="M2635" t="s">
        <v>749</v>
      </c>
      <c r="N2635" t="s">
        <v>459</v>
      </c>
      <c r="O2635" t="s">
        <v>122</v>
      </c>
      <c r="P2635" t="s">
        <v>23</v>
      </c>
      <c r="Q2635" t="s">
        <v>24</v>
      </c>
    </row>
    <row r="2636" spans="1:17" x14ac:dyDescent="0.2">
      <c r="A2636" s="2">
        <v>35686</v>
      </c>
      <c r="B2636" t="s">
        <v>463</v>
      </c>
      <c r="C2636" t="s">
        <v>462</v>
      </c>
      <c r="D2636" t="s">
        <v>115</v>
      </c>
      <c r="E2636" t="s">
        <v>115</v>
      </c>
      <c r="F2636">
        <v>174</v>
      </c>
      <c r="G2636">
        <v>137</v>
      </c>
      <c r="H2636">
        <v>0</v>
      </c>
      <c r="I2636">
        <v>0</v>
      </c>
      <c r="J2636">
        <v>1</v>
      </c>
      <c r="K2636">
        <v>0</v>
      </c>
      <c r="L2636" t="s">
        <v>460</v>
      </c>
      <c r="M2636" t="s">
        <v>749</v>
      </c>
      <c r="N2636" t="s">
        <v>459</v>
      </c>
      <c r="O2636" t="s">
        <v>122</v>
      </c>
      <c r="P2636" t="s">
        <v>23</v>
      </c>
      <c r="Q2636" t="s">
        <v>24</v>
      </c>
    </row>
    <row r="2637" spans="1:17" x14ac:dyDescent="0.2">
      <c r="A2637" s="2">
        <v>35687</v>
      </c>
      <c r="B2637" t="s">
        <v>210</v>
      </c>
      <c r="C2637" t="s">
        <v>56</v>
      </c>
      <c r="D2637" t="s">
        <v>27</v>
      </c>
      <c r="E2637" t="s">
        <v>27</v>
      </c>
      <c r="F2637">
        <v>73</v>
      </c>
      <c r="G2637">
        <v>48</v>
      </c>
      <c r="H2637">
        <v>0</v>
      </c>
      <c r="I2637">
        <v>0</v>
      </c>
      <c r="J2637">
        <v>4</v>
      </c>
      <c r="K2637">
        <v>1</v>
      </c>
      <c r="L2637" t="s">
        <v>20</v>
      </c>
      <c r="M2637" t="s">
        <v>557</v>
      </c>
      <c r="N2637" t="s">
        <v>210</v>
      </c>
      <c r="O2637" t="s">
        <v>22</v>
      </c>
      <c r="P2637" t="s">
        <v>23</v>
      </c>
      <c r="Q2637" t="s">
        <v>24</v>
      </c>
    </row>
    <row r="2638" spans="1:17" x14ac:dyDescent="0.2">
      <c r="A2638" s="2">
        <v>35687</v>
      </c>
      <c r="B2638" t="s">
        <v>363</v>
      </c>
      <c r="C2638" t="s">
        <v>211</v>
      </c>
      <c r="D2638" t="s">
        <v>115</v>
      </c>
      <c r="E2638" t="s">
        <v>36</v>
      </c>
      <c r="F2638">
        <v>107</v>
      </c>
      <c r="G2638">
        <v>94</v>
      </c>
      <c r="H2638">
        <v>0</v>
      </c>
      <c r="I2638">
        <v>0</v>
      </c>
      <c r="J2638">
        <v>3</v>
      </c>
      <c r="K2638">
        <v>1</v>
      </c>
      <c r="L2638" t="s">
        <v>28</v>
      </c>
      <c r="M2638" t="s">
        <v>753</v>
      </c>
      <c r="N2638" t="s">
        <v>363</v>
      </c>
      <c r="O2638" t="s">
        <v>22</v>
      </c>
      <c r="P2638" t="s">
        <v>23</v>
      </c>
      <c r="Q2638" t="s">
        <v>24</v>
      </c>
    </row>
    <row r="2639" spans="1:17" x14ac:dyDescent="0.2">
      <c r="A2639" s="2">
        <v>35687</v>
      </c>
      <c r="B2639" t="s">
        <v>185</v>
      </c>
      <c r="C2639" t="s">
        <v>131</v>
      </c>
      <c r="D2639" t="s">
        <v>27</v>
      </c>
      <c r="E2639" t="s">
        <v>27</v>
      </c>
      <c r="F2639">
        <v>37</v>
      </c>
      <c r="G2639">
        <v>56</v>
      </c>
      <c r="H2639">
        <v>0</v>
      </c>
      <c r="I2639">
        <v>0</v>
      </c>
      <c r="J2639">
        <v>1</v>
      </c>
      <c r="K2639">
        <v>0</v>
      </c>
      <c r="L2639" t="s">
        <v>20</v>
      </c>
      <c r="M2639" t="s">
        <v>412</v>
      </c>
      <c r="N2639" t="s">
        <v>185</v>
      </c>
      <c r="O2639" t="s">
        <v>22</v>
      </c>
      <c r="P2639" t="s">
        <v>23</v>
      </c>
      <c r="Q2639" t="s">
        <v>24</v>
      </c>
    </row>
    <row r="2640" spans="1:17" x14ac:dyDescent="0.2">
      <c r="A2640" s="2">
        <v>35687</v>
      </c>
      <c r="B2640" t="s">
        <v>113</v>
      </c>
      <c r="C2640" t="s">
        <v>301</v>
      </c>
      <c r="D2640" t="s">
        <v>115</v>
      </c>
      <c r="E2640" t="s">
        <v>115</v>
      </c>
      <c r="F2640">
        <v>35</v>
      </c>
      <c r="G2640">
        <v>51</v>
      </c>
      <c r="H2640">
        <v>0</v>
      </c>
      <c r="I2640">
        <v>0</v>
      </c>
      <c r="J2640">
        <v>2</v>
      </c>
      <c r="K2640">
        <v>1</v>
      </c>
      <c r="L2640" t="s">
        <v>20</v>
      </c>
      <c r="M2640" t="s">
        <v>754</v>
      </c>
      <c r="N2640" t="s">
        <v>113</v>
      </c>
      <c r="O2640" t="s">
        <v>22</v>
      </c>
      <c r="P2640" t="s">
        <v>23</v>
      </c>
      <c r="Q2640" t="s">
        <v>24</v>
      </c>
    </row>
    <row r="2641" spans="1:17" x14ac:dyDescent="0.2">
      <c r="A2641" s="2">
        <v>35692</v>
      </c>
      <c r="B2641" t="s">
        <v>167</v>
      </c>
      <c r="C2641" t="s">
        <v>113</v>
      </c>
      <c r="D2641" t="s">
        <v>115</v>
      </c>
      <c r="E2641" t="s">
        <v>115</v>
      </c>
      <c r="F2641">
        <v>53</v>
      </c>
      <c r="G2641">
        <v>38</v>
      </c>
      <c r="H2641">
        <v>0</v>
      </c>
      <c r="I2641">
        <v>0</v>
      </c>
      <c r="J2641">
        <v>1</v>
      </c>
      <c r="K2641">
        <v>1</v>
      </c>
      <c r="L2641" t="s">
        <v>20</v>
      </c>
      <c r="M2641" t="s">
        <v>625</v>
      </c>
      <c r="N2641" t="s">
        <v>167</v>
      </c>
      <c r="O2641" t="s">
        <v>22</v>
      </c>
      <c r="P2641" t="s">
        <v>23</v>
      </c>
      <c r="Q2641" t="s">
        <v>30</v>
      </c>
    </row>
    <row r="2642" spans="1:17" x14ac:dyDescent="0.2">
      <c r="A2642" s="2">
        <v>35692</v>
      </c>
      <c r="B2642" t="s">
        <v>166</v>
      </c>
      <c r="C2642" t="s">
        <v>301</v>
      </c>
      <c r="D2642" t="s">
        <v>115</v>
      </c>
      <c r="E2642" t="s">
        <v>115</v>
      </c>
      <c r="F2642">
        <v>85</v>
      </c>
      <c r="G2642">
        <v>49</v>
      </c>
      <c r="H2642">
        <v>0</v>
      </c>
      <c r="I2642">
        <v>0</v>
      </c>
      <c r="J2642">
        <v>0</v>
      </c>
      <c r="K2642">
        <v>2</v>
      </c>
      <c r="L2642" t="s">
        <v>20</v>
      </c>
      <c r="M2642" t="s">
        <v>165</v>
      </c>
      <c r="N2642" t="s">
        <v>166</v>
      </c>
      <c r="O2642" t="s">
        <v>22</v>
      </c>
      <c r="P2642" t="s">
        <v>23</v>
      </c>
      <c r="Q2642" t="s">
        <v>41</v>
      </c>
    </row>
    <row r="2643" spans="1:17" x14ac:dyDescent="0.2">
      <c r="A2643" s="2">
        <v>35692</v>
      </c>
      <c r="B2643" t="s">
        <v>176</v>
      </c>
      <c r="C2643" t="s">
        <v>143</v>
      </c>
      <c r="D2643" t="s">
        <v>115</v>
      </c>
      <c r="E2643" t="s">
        <v>115</v>
      </c>
      <c r="F2643">
        <v>67</v>
      </c>
      <c r="G2643">
        <v>18</v>
      </c>
      <c r="H2643">
        <v>0</v>
      </c>
      <c r="I2643">
        <v>0</v>
      </c>
      <c r="J2643">
        <v>0</v>
      </c>
      <c r="K2643">
        <v>0</v>
      </c>
      <c r="L2643" t="s">
        <v>20</v>
      </c>
      <c r="M2643" t="s">
        <v>300</v>
      </c>
      <c r="N2643" t="s">
        <v>176</v>
      </c>
      <c r="O2643" t="s">
        <v>22</v>
      </c>
      <c r="P2643" t="s">
        <v>23</v>
      </c>
      <c r="Q2643" t="s">
        <v>30</v>
      </c>
    </row>
    <row r="2644" spans="1:17" x14ac:dyDescent="0.2">
      <c r="A2644" s="2">
        <v>35693</v>
      </c>
      <c r="B2644" t="s">
        <v>560</v>
      </c>
      <c r="C2644" t="s">
        <v>449</v>
      </c>
      <c r="D2644" t="s">
        <v>50</v>
      </c>
      <c r="E2644" t="s">
        <v>115</v>
      </c>
      <c r="F2644">
        <v>121</v>
      </c>
      <c r="G2644">
        <v>82</v>
      </c>
      <c r="H2644">
        <v>0</v>
      </c>
      <c r="I2644">
        <v>0</v>
      </c>
      <c r="J2644">
        <v>1</v>
      </c>
      <c r="K2644">
        <v>1</v>
      </c>
      <c r="L2644" t="s">
        <v>20</v>
      </c>
      <c r="M2644" t="s">
        <v>626</v>
      </c>
      <c r="N2644" t="s">
        <v>560</v>
      </c>
      <c r="O2644" t="s">
        <v>22</v>
      </c>
      <c r="P2644" t="s">
        <v>23</v>
      </c>
      <c r="Q2644" t="s">
        <v>30</v>
      </c>
    </row>
    <row r="2645" spans="1:17" x14ac:dyDescent="0.2">
      <c r="A2645" s="2">
        <v>35693</v>
      </c>
      <c r="B2645" t="s">
        <v>718</v>
      </c>
      <c r="C2645" t="s">
        <v>402</v>
      </c>
      <c r="D2645" t="s">
        <v>36</v>
      </c>
      <c r="E2645" t="s">
        <v>115</v>
      </c>
      <c r="F2645">
        <v>171</v>
      </c>
      <c r="G2645">
        <v>113</v>
      </c>
      <c r="H2645">
        <v>0</v>
      </c>
      <c r="I2645">
        <v>0</v>
      </c>
      <c r="J2645">
        <v>2</v>
      </c>
      <c r="K2645">
        <v>1</v>
      </c>
      <c r="L2645" t="s">
        <v>28</v>
      </c>
      <c r="M2645" t="s">
        <v>657</v>
      </c>
      <c r="N2645" t="s">
        <v>718</v>
      </c>
      <c r="O2645" t="s">
        <v>22</v>
      </c>
      <c r="P2645" t="s">
        <v>23</v>
      </c>
      <c r="Q2645" t="s">
        <v>24</v>
      </c>
    </row>
    <row r="2646" spans="1:17" x14ac:dyDescent="0.2">
      <c r="A2646" s="2">
        <v>35694</v>
      </c>
      <c r="B2646" t="s">
        <v>363</v>
      </c>
      <c r="C2646" t="s">
        <v>442</v>
      </c>
      <c r="D2646" t="s">
        <v>115</v>
      </c>
      <c r="E2646" t="s">
        <v>57</v>
      </c>
      <c r="F2646">
        <v>109</v>
      </c>
      <c r="G2646">
        <v>115</v>
      </c>
      <c r="H2646">
        <v>0</v>
      </c>
      <c r="I2646">
        <v>0</v>
      </c>
      <c r="J2646">
        <v>5</v>
      </c>
      <c r="K2646">
        <v>0</v>
      </c>
      <c r="L2646" t="s">
        <v>28</v>
      </c>
      <c r="M2646" t="s">
        <v>513</v>
      </c>
      <c r="N2646" t="s">
        <v>363</v>
      </c>
      <c r="O2646" t="s">
        <v>22</v>
      </c>
      <c r="P2646" t="s">
        <v>23</v>
      </c>
      <c r="Q2646" t="s">
        <v>24</v>
      </c>
    </row>
    <row r="2647" spans="1:17" x14ac:dyDescent="0.2">
      <c r="A2647" s="2">
        <v>35697</v>
      </c>
      <c r="B2647" t="s">
        <v>210</v>
      </c>
      <c r="C2647" t="s">
        <v>555</v>
      </c>
      <c r="D2647" t="s">
        <v>27</v>
      </c>
      <c r="E2647" t="s">
        <v>27</v>
      </c>
      <c r="F2647">
        <v>73</v>
      </c>
      <c r="G2647">
        <v>90</v>
      </c>
      <c r="H2647">
        <v>0</v>
      </c>
      <c r="I2647">
        <v>0</v>
      </c>
      <c r="J2647">
        <v>0</v>
      </c>
      <c r="K2647">
        <v>1</v>
      </c>
      <c r="L2647" t="s">
        <v>28</v>
      </c>
      <c r="M2647" t="s">
        <v>121</v>
      </c>
      <c r="N2647" t="s">
        <v>77</v>
      </c>
      <c r="O2647" t="s">
        <v>122</v>
      </c>
      <c r="P2647" t="s">
        <v>23</v>
      </c>
      <c r="Q2647" t="s">
        <v>41</v>
      </c>
    </row>
    <row r="2648" spans="1:17" x14ac:dyDescent="0.2">
      <c r="A2648" s="2">
        <v>35697</v>
      </c>
      <c r="B2648" t="s">
        <v>184</v>
      </c>
      <c r="C2648" t="s">
        <v>293</v>
      </c>
      <c r="D2648" t="s">
        <v>50</v>
      </c>
      <c r="E2648" t="s">
        <v>50</v>
      </c>
      <c r="F2648">
        <v>127</v>
      </c>
      <c r="G2648">
        <v>14</v>
      </c>
      <c r="H2648">
        <v>0</v>
      </c>
      <c r="I2648">
        <v>0</v>
      </c>
      <c r="J2648">
        <v>0</v>
      </c>
      <c r="K2648">
        <v>1</v>
      </c>
      <c r="L2648" t="s">
        <v>20</v>
      </c>
      <c r="M2648" t="s">
        <v>193</v>
      </c>
      <c r="N2648" t="s">
        <v>184</v>
      </c>
      <c r="O2648" t="s">
        <v>22</v>
      </c>
      <c r="P2648" t="s">
        <v>23</v>
      </c>
      <c r="Q2648" t="s">
        <v>41</v>
      </c>
    </row>
    <row r="2649" spans="1:17" x14ac:dyDescent="0.2">
      <c r="A2649" s="2">
        <v>35697</v>
      </c>
      <c r="B2649" t="s">
        <v>384</v>
      </c>
      <c r="C2649" t="s">
        <v>345</v>
      </c>
      <c r="D2649" t="s">
        <v>50</v>
      </c>
      <c r="E2649" t="s">
        <v>50</v>
      </c>
      <c r="F2649">
        <v>125</v>
      </c>
      <c r="G2649">
        <v>94</v>
      </c>
      <c r="H2649">
        <v>0</v>
      </c>
      <c r="I2649">
        <v>0</v>
      </c>
      <c r="J2649">
        <v>0</v>
      </c>
      <c r="K2649">
        <v>1</v>
      </c>
      <c r="L2649" t="s">
        <v>20</v>
      </c>
      <c r="M2649" t="s">
        <v>395</v>
      </c>
      <c r="N2649" t="s">
        <v>384</v>
      </c>
      <c r="O2649" t="s">
        <v>22</v>
      </c>
      <c r="P2649" t="s">
        <v>23</v>
      </c>
      <c r="Q2649" t="s">
        <v>41</v>
      </c>
    </row>
    <row r="2650" spans="1:17" x14ac:dyDescent="0.2">
      <c r="A2650" s="2">
        <v>35697</v>
      </c>
      <c r="B2650" t="s">
        <v>90</v>
      </c>
      <c r="C2650" t="s">
        <v>73</v>
      </c>
      <c r="D2650" t="s">
        <v>50</v>
      </c>
      <c r="E2650" t="s">
        <v>50</v>
      </c>
      <c r="F2650">
        <v>50</v>
      </c>
      <c r="G2650">
        <v>43</v>
      </c>
      <c r="H2650">
        <v>0</v>
      </c>
      <c r="I2650">
        <v>0</v>
      </c>
      <c r="J2650">
        <v>2</v>
      </c>
      <c r="K2650">
        <v>0</v>
      </c>
      <c r="L2650" t="s">
        <v>28</v>
      </c>
      <c r="M2650" t="s">
        <v>755</v>
      </c>
      <c r="N2650" t="s">
        <v>90</v>
      </c>
      <c r="O2650" t="s">
        <v>22</v>
      </c>
      <c r="P2650" t="s">
        <v>23</v>
      </c>
      <c r="Q2650" t="s">
        <v>24</v>
      </c>
    </row>
    <row r="2651" spans="1:17" x14ac:dyDescent="0.2">
      <c r="A2651" s="2">
        <v>35697</v>
      </c>
      <c r="B2651" t="s">
        <v>244</v>
      </c>
      <c r="C2651" t="s">
        <v>106</v>
      </c>
      <c r="D2651" t="s">
        <v>50</v>
      </c>
      <c r="E2651" t="s">
        <v>50</v>
      </c>
      <c r="F2651">
        <v>22</v>
      </c>
      <c r="G2651">
        <v>6</v>
      </c>
      <c r="H2651">
        <v>0</v>
      </c>
      <c r="I2651">
        <v>0</v>
      </c>
      <c r="J2651">
        <v>1</v>
      </c>
      <c r="K2651">
        <v>2</v>
      </c>
      <c r="L2651" t="s">
        <v>20</v>
      </c>
      <c r="M2651" t="s">
        <v>292</v>
      </c>
      <c r="N2651" t="s">
        <v>244</v>
      </c>
      <c r="O2651" t="s">
        <v>22</v>
      </c>
      <c r="P2651" t="s">
        <v>23</v>
      </c>
      <c r="Q2651" t="s">
        <v>41</v>
      </c>
    </row>
    <row r="2652" spans="1:17" x14ac:dyDescent="0.2">
      <c r="A2652" s="2">
        <v>35698</v>
      </c>
      <c r="B2652" t="s">
        <v>402</v>
      </c>
      <c r="C2652" t="s">
        <v>756</v>
      </c>
      <c r="D2652" t="s">
        <v>115</v>
      </c>
      <c r="E2652" t="s">
        <v>36</v>
      </c>
      <c r="F2652">
        <v>113</v>
      </c>
      <c r="G2652">
        <v>190</v>
      </c>
      <c r="H2652">
        <v>0</v>
      </c>
      <c r="I2652">
        <v>0</v>
      </c>
      <c r="J2652">
        <v>1</v>
      </c>
      <c r="K2652">
        <v>1</v>
      </c>
      <c r="L2652" t="s">
        <v>28</v>
      </c>
      <c r="M2652" t="s">
        <v>657</v>
      </c>
      <c r="N2652" t="s">
        <v>718</v>
      </c>
      <c r="O2652" t="s">
        <v>122</v>
      </c>
      <c r="P2652" t="s">
        <v>23</v>
      </c>
      <c r="Q2652" t="s">
        <v>30</v>
      </c>
    </row>
    <row r="2653" spans="1:17" x14ac:dyDescent="0.2">
      <c r="A2653" s="2">
        <v>35698</v>
      </c>
      <c r="B2653" t="s">
        <v>718</v>
      </c>
      <c r="C2653" t="s">
        <v>177</v>
      </c>
      <c r="D2653" t="s">
        <v>36</v>
      </c>
      <c r="E2653" t="s">
        <v>115</v>
      </c>
      <c r="F2653">
        <v>171</v>
      </c>
      <c r="G2653">
        <v>123</v>
      </c>
      <c r="H2653">
        <v>0</v>
      </c>
      <c r="I2653">
        <v>0</v>
      </c>
      <c r="J2653">
        <v>1</v>
      </c>
      <c r="K2653">
        <v>1</v>
      </c>
      <c r="L2653" t="s">
        <v>28</v>
      </c>
      <c r="M2653" t="s">
        <v>657</v>
      </c>
      <c r="N2653" t="s">
        <v>718</v>
      </c>
      <c r="O2653" t="s">
        <v>22</v>
      </c>
      <c r="P2653" t="s">
        <v>23</v>
      </c>
      <c r="Q2653" t="s">
        <v>30</v>
      </c>
    </row>
    <row r="2654" spans="1:17" x14ac:dyDescent="0.2">
      <c r="A2654" s="2">
        <v>35698</v>
      </c>
      <c r="B2654" t="s">
        <v>113</v>
      </c>
      <c r="C2654" t="s">
        <v>111</v>
      </c>
      <c r="D2654" t="s">
        <v>115</v>
      </c>
      <c r="E2654" t="s">
        <v>36</v>
      </c>
      <c r="F2654">
        <v>38</v>
      </c>
      <c r="G2654">
        <v>77</v>
      </c>
      <c r="H2654">
        <v>0</v>
      </c>
      <c r="I2654">
        <v>0</v>
      </c>
      <c r="J2654">
        <v>5</v>
      </c>
      <c r="K2654">
        <v>1</v>
      </c>
      <c r="L2654" t="s">
        <v>28</v>
      </c>
      <c r="M2654" t="s">
        <v>231</v>
      </c>
      <c r="N2654" t="s">
        <v>113</v>
      </c>
      <c r="O2654" t="s">
        <v>22</v>
      </c>
      <c r="P2654" t="s">
        <v>23</v>
      </c>
      <c r="Q2654" t="s">
        <v>24</v>
      </c>
    </row>
    <row r="2655" spans="1:17" x14ac:dyDescent="0.2">
      <c r="A2655" s="2">
        <v>35699</v>
      </c>
      <c r="B2655" t="s">
        <v>301</v>
      </c>
      <c r="C2655" t="s">
        <v>167</v>
      </c>
      <c r="D2655" t="s">
        <v>115</v>
      </c>
      <c r="E2655" t="s">
        <v>115</v>
      </c>
      <c r="F2655">
        <v>49</v>
      </c>
      <c r="G2655">
        <v>53</v>
      </c>
      <c r="H2655">
        <v>0</v>
      </c>
      <c r="I2655">
        <v>0</v>
      </c>
      <c r="J2655">
        <v>1</v>
      </c>
      <c r="K2655">
        <v>1</v>
      </c>
      <c r="L2655" t="s">
        <v>20</v>
      </c>
      <c r="M2655" t="s">
        <v>302</v>
      </c>
      <c r="N2655" t="s">
        <v>301</v>
      </c>
      <c r="O2655" t="s">
        <v>22</v>
      </c>
      <c r="P2655" t="s">
        <v>23</v>
      </c>
      <c r="Q2655" t="s">
        <v>30</v>
      </c>
    </row>
    <row r="2656" spans="1:17" x14ac:dyDescent="0.2">
      <c r="A2656" s="2">
        <v>35699</v>
      </c>
      <c r="B2656" t="s">
        <v>166</v>
      </c>
      <c r="C2656" t="s">
        <v>182</v>
      </c>
      <c r="D2656" t="s">
        <v>115</v>
      </c>
      <c r="E2656" t="s">
        <v>115</v>
      </c>
      <c r="F2656">
        <v>85</v>
      </c>
      <c r="G2656">
        <v>58</v>
      </c>
      <c r="H2656">
        <v>0</v>
      </c>
      <c r="I2656">
        <v>0</v>
      </c>
      <c r="J2656">
        <v>1</v>
      </c>
      <c r="K2656">
        <v>1</v>
      </c>
      <c r="L2656" t="s">
        <v>20</v>
      </c>
      <c r="M2656" t="s">
        <v>165</v>
      </c>
      <c r="N2656" t="s">
        <v>166</v>
      </c>
      <c r="O2656" t="s">
        <v>22</v>
      </c>
      <c r="P2656" t="s">
        <v>23</v>
      </c>
      <c r="Q2656" t="s">
        <v>30</v>
      </c>
    </row>
    <row r="2657" spans="1:17" x14ac:dyDescent="0.2">
      <c r="A2657" s="2">
        <v>35700</v>
      </c>
      <c r="B2657" t="s">
        <v>211</v>
      </c>
      <c r="C2657" t="s">
        <v>138</v>
      </c>
      <c r="D2657" t="s">
        <v>36</v>
      </c>
      <c r="E2657" t="s">
        <v>36</v>
      </c>
      <c r="F2657">
        <v>93</v>
      </c>
      <c r="G2657">
        <v>19</v>
      </c>
      <c r="H2657">
        <v>0</v>
      </c>
      <c r="I2657">
        <v>0</v>
      </c>
      <c r="J2657">
        <v>0</v>
      </c>
      <c r="K2657">
        <v>0</v>
      </c>
      <c r="L2657" t="s">
        <v>28</v>
      </c>
      <c r="M2657" t="s">
        <v>373</v>
      </c>
      <c r="N2657" t="s">
        <v>211</v>
      </c>
      <c r="O2657" t="s">
        <v>22</v>
      </c>
      <c r="P2657" t="s">
        <v>23</v>
      </c>
      <c r="Q2657" t="s">
        <v>30</v>
      </c>
    </row>
    <row r="2658" spans="1:17" x14ac:dyDescent="0.2">
      <c r="A2658" s="2">
        <v>35700</v>
      </c>
      <c r="B2658" t="s">
        <v>449</v>
      </c>
      <c r="C2658" t="s">
        <v>176</v>
      </c>
      <c r="D2658" t="s">
        <v>115</v>
      </c>
      <c r="E2658" t="s">
        <v>115</v>
      </c>
      <c r="F2658">
        <v>82</v>
      </c>
      <c r="G2658">
        <v>67</v>
      </c>
      <c r="H2658">
        <v>0</v>
      </c>
      <c r="I2658">
        <v>0</v>
      </c>
      <c r="J2658">
        <v>2</v>
      </c>
      <c r="K2658">
        <v>3</v>
      </c>
      <c r="L2658" t="s">
        <v>20</v>
      </c>
      <c r="M2658" t="s">
        <v>530</v>
      </c>
      <c r="N2658" t="s">
        <v>449</v>
      </c>
      <c r="O2658" t="s">
        <v>22</v>
      </c>
      <c r="P2658" t="s">
        <v>23</v>
      </c>
      <c r="Q2658" t="s">
        <v>41</v>
      </c>
    </row>
    <row r="2659" spans="1:17" x14ac:dyDescent="0.2">
      <c r="A2659" s="2">
        <v>35701</v>
      </c>
      <c r="B2659" t="s">
        <v>150</v>
      </c>
      <c r="C2659" t="s">
        <v>207</v>
      </c>
      <c r="D2659" t="s">
        <v>36</v>
      </c>
      <c r="E2659" t="s">
        <v>36</v>
      </c>
      <c r="F2659">
        <v>51</v>
      </c>
      <c r="G2659">
        <v>99</v>
      </c>
      <c r="H2659">
        <v>0</v>
      </c>
      <c r="I2659">
        <v>0</v>
      </c>
      <c r="J2659">
        <v>0</v>
      </c>
      <c r="K2659">
        <v>1</v>
      </c>
      <c r="L2659" t="s">
        <v>28</v>
      </c>
      <c r="M2659" t="s">
        <v>373</v>
      </c>
      <c r="N2659" t="s">
        <v>211</v>
      </c>
      <c r="O2659" t="s">
        <v>122</v>
      </c>
      <c r="P2659" t="s">
        <v>23</v>
      </c>
      <c r="Q2659" t="s">
        <v>41</v>
      </c>
    </row>
    <row r="2660" spans="1:17" x14ac:dyDescent="0.2">
      <c r="A2660" s="2">
        <v>35701</v>
      </c>
      <c r="B2660" t="s">
        <v>143</v>
      </c>
      <c r="C2660" t="s">
        <v>133</v>
      </c>
      <c r="D2660" t="s">
        <v>115</v>
      </c>
      <c r="E2660" t="s">
        <v>115</v>
      </c>
      <c r="F2660">
        <v>18</v>
      </c>
      <c r="G2660">
        <v>35</v>
      </c>
      <c r="H2660">
        <v>0</v>
      </c>
      <c r="I2660">
        <v>0</v>
      </c>
      <c r="J2660">
        <v>1</v>
      </c>
      <c r="K2660">
        <v>2</v>
      </c>
      <c r="L2660" t="s">
        <v>20</v>
      </c>
      <c r="M2660" t="s">
        <v>144</v>
      </c>
      <c r="N2660" t="s">
        <v>143</v>
      </c>
      <c r="O2660" t="s">
        <v>22</v>
      </c>
      <c r="P2660" t="s">
        <v>23</v>
      </c>
      <c r="Q2660" t="s">
        <v>41</v>
      </c>
    </row>
    <row r="2661" spans="1:17" x14ac:dyDescent="0.2">
      <c r="A2661" s="2">
        <v>35703</v>
      </c>
      <c r="B2661" t="s">
        <v>150</v>
      </c>
      <c r="C2661" t="s">
        <v>138</v>
      </c>
      <c r="D2661" t="s">
        <v>36</v>
      </c>
      <c r="E2661" t="s">
        <v>36</v>
      </c>
      <c r="F2661">
        <v>51</v>
      </c>
      <c r="G2661">
        <v>19</v>
      </c>
      <c r="H2661">
        <v>0</v>
      </c>
      <c r="I2661">
        <v>0</v>
      </c>
      <c r="J2661">
        <v>0</v>
      </c>
      <c r="K2661">
        <v>1</v>
      </c>
      <c r="L2661" t="s">
        <v>28</v>
      </c>
      <c r="M2661" t="s">
        <v>373</v>
      </c>
      <c r="N2661" t="s">
        <v>211</v>
      </c>
      <c r="O2661" t="s">
        <v>122</v>
      </c>
      <c r="P2661" t="s">
        <v>23</v>
      </c>
      <c r="Q2661" t="s">
        <v>41</v>
      </c>
    </row>
    <row r="2662" spans="1:17" x14ac:dyDescent="0.2">
      <c r="A2662" s="2">
        <v>35704</v>
      </c>
      <c r="B2662" t="s">
        <v>211</v>
      </c>
      <c r="C2662" t="s">
        <v>207</v>
      </c>
      <c r="D2662" t="s">
        <v>36</v>
      </c>
      <c r="E2662" t="s">
        <v>36</v>
      </c>
      <c r="F2662">
        <v>93</v>
      </c>
      <c r="G2662">
        <v>99</v>
      </c>
      <c r="H2662">
        <v>0</v>
      </c>
      <c r="I2662">
        <v>0</v>
      </c>
      <c r="J2662">
        <v>0</v>
      </c>
      <c r="K2662">
        <v>1</v>
      </c>
      <c r="L2662" t="s">
        <v>28</v>
      </c>
      <c r="M2662" t="s">
        <v>373</v>
      </c>
      <c r="N2662" t="s">
        <v>211</v>
      </c>
      <c r="O2662" t="s">
        <v>22</v>
      </c>
      <c r="P2662" t="s">
        <v>23</v>
      </c>
      <c r="Q2662" t="s">
        <v>41</v>
      </c>
    </row>
    <row r="2663" spans="1:17" x14ac:dyDescent="0.2">
      <c r="A2663" s="2">
        <v>35706</v>
      </c>
      <c r="B2663" t="s">
        <v>182</v>
      </c>
      <c r="C2663" t="s">
        <v>113</v>
      </c>
      <c r="D2663" t="s">
        <v>115</v>
      </c>
      <c r="E2663" t="s">
        <v>115</v>
      </c>
      <c r="F2663">
        <v>58</v>
      </c>
      <c r="G2663">
        <v>38</v>
      </c>
      <c r="H2663">
        <v>0</v>
      </c>
      <c r="I2663">
        <v>0</v>
      </c>
      <c r="J2663">
        <v>1</v>
      </c>
      <c r="K2663">
        <v>0</v>
      </c>
      <c r="L2663" t="s">
        <v>20</v>
      </c>
      <c r="M2663" t="s">
        <v>748</v>
      </c>
      <c r="N2663" t="s">
        <v>182</v>
      </c>
      <c r="O2663" t="s">
        <v>22</v>
      </c>
      <c r="P2663" t="s">
        <v>23</v>
      </c>
      <c r="Q2663" t="s">
        <v>24</v>
      </c>
    </row>
    <row r="2664" spans="1:17" x14ac:dyDescent="0.2">
      <c r="A2664" s="2">
        <v>35706</v>
      </c>
      <c r="B2664" t="s">
        <v>167</v>
      </c>
      <c r="C2664" t="s">
        <v>166</v>
      </c>
      <c r="D2664" t="s">
        <v>115</v>
      </c>
      <c r="E2664" t="s">
        <v>115</v>
      </c>
      <c r="F2664">
        <v>53</v>
      </c>
      <c r="G2664">
        <v>85</v>
      </c>
      <c r="H2664">
        <v>0</v>
      </c>
      <c r="I2664">
        <v>0</v>
      </c>
      <c r="J2664">
        <v>3</v>
      </c>
      <c r="K2664">
        <v>0</v>
      </c>
      <c r="L2664" t="s">
        <v>20</v>
      </c>
      <c r="M2664" t="s">
        <v>625</v>
      </c>
      <c r="N2664" t="s">
        <v>167</v>
      </c>
      <c r="O2664" t="s">
        <v>22</v>
      </c>
      <c r="P2664" t="s">
        <v>23</v>
      </c>
      <c r="Q2664" t="s">
        <v>24</v>
      </c>
    </row>
    <row r="2665" spans="1:17" x14ac:dyDescent="0.2">
      <c r="A2665" s="2">
        <v>35706</v>
      </c>
      <c r="B2665" t="s">
        <v>207</v>
      </c>
      <c r="C2665" t="s">
        <v>138</v>
      </c>
      <c r="D2665" t="s">
        <v>36</v>
      </c>
      <c r="E2665" t="s">
        <v>36</v>
      </c>
      <c r="F2665">
        <v>99</v>
      </c>
      <c r="G2665">
        <v>19</v>
      </c>
      <c r="H2665">
        <v>0</v>
      </c>
      <c r="I2665">
        <v>0</v>
      </c>
      <c r="J2665">
        <v>0</v>
      </c>
      <c r="K2665">
        <v>0</v>
      </c>
      <c r="L2665" t="s">
        <v>28</v>
      </c>
      <c r="M2665" t="s">
        <v>373</v>
      </c>
      <c r="N2665" t="s">
        <v>211</v>
      </c>
      <c r="O2665" t="s">
        <v>122</v>
      </c>
      <c r="P2665" t="s">
        <v>23</v>
      </c>
      <c r="Q2665" t="s">
        <v>30</v>
      </c>
    </row>
    <row r="2666" spans="1:17" x14ac:dyDescent="0.2">
      <c r="A2666" s="2">
        <v>35706</v>
      </c>
      <c r="B2666" t="s">
        <v>77</v>
      </c>
      <c r="C2666" t="s">
        <v>185</v>
      </c>
      <c r="D2666" t="s">
        <v>27</v>
      </c>
      <c r="E2666" t="s">
        <v>27</v>
      </c>
      <c r="F2666">
        <v>32</v>
      </c>
      <c r="G2666">
        <v>40</v>
      </c>
      <c r="H2666">
        <v>0</v>
      </c>
      <c r="I2666">
        <v>0</v>
      </c>
      <c r="J2666">
        <v>1</v>
      </c>
      <c r="K2666">
        <v>1</v>
      </c>
      <c r="L2666" t="s">
        <v>20</v>
      </c>
      <c r="M2666" t="s">
        <v>160</v>
      </c>
      <c r="N2666" t="s">
        <v>77</v>
      </c>
      <c r="O2666" t="s">
        <v>22</v>
      </c>
      <c r="P2666" t="s">
        <v>23</v>
      </c>
      <c r="Q2666" t="s">
        <v>30</v>
      </c>
    </row>
    <row r="2667" spans="1:17" x14ac:dyDescent="0.2">
      <c r="A2667" s="2">
        <v>35707</v>
      </c>
      <c r="B2667" t="s">
        <v>560</v>
      </c>
      <c r="C2667" t="s">
        <v>143</v>
      </c>
      <c r="D2667" t="s">
        <v>50</v>
      </c>
      <c r="E2667" t="s">
        <v>115</v>
      </c>
      <c r="F2667">
        <v>121</v>
      </c>
      <c r="G2667">
        <v>18</v>
      </c>
      <c r="H2667">
        <v>0</v>
      </c>
      <c r="I2667">
        <v>0</v>
      </c>
      <c r="J2667">
        <v>1</v>
      </c>
      <c r="K2667">
        <v>1</v>
      </c>
      <c r="L2667" t="s">
        <v>20</v>
      </c>
      <c r="M2667" t="s">
        <v>626</v>
      </c>
      <c r="N2667" t="s">
        <v>560</v>
      </c>
      <c r="O2667" t="s">
        <v>22</v>
      </c>
      <c r="P2667" t="s">
        <v>23</v>
      </c>
      <c r="Q2667" t="s">
        <v>30</v>
      </c>
    </row>
    <row r="2668" spans="1:17" x14ac:dyDescent="0.2">
      <c r="A2668" s="2">
        <v>35707</v>
      </c>
      <c r="B2668" t="s">
        <v>133</v>
      </c>
      <c r="C2668" t="s">
        <v>176</v>
      </c>
      <c r="D2668" t="s">
        <v>115</v>
      </c>
      <c r="E2668" t="s">
        <v>115</v>
      </c>
      <c r="F2668">
        <v>35</v>
      </c>
      <c r="G2668">
        <v>67</v>
      </c>
      <c r="H2668">
        <v>0</v>
      </c>
      <c r="I2668">
        <v>0</v>
      </c>
      <c r="J2668">
        <v>3</v>
      </c>
      <c r="K2668">
        <v>0</v>
      </c>
      <c r="L2668" t="s">
        <v>20</v>
      </c>
      <c r="M2668" t="s">
        <v>134</v>
      </c>
      <c r="N2668" t="s">
        <v>133</v>
      </c>
      <c r="O2668" t="s">
        <v>22</v>
      </c>
      <c r="P2668" t="s">
        <v>23</v>
      </c>
      <c r="Q2668" t="s">
        <v>24</v>
      </c>
    </row>
    <row r="2669" spans="1:17" x14ac:dyDescent="0.2">
      <c r="A2669" s="2">
        <v>35707</v>
      </c>
      <c r="B2669" t="s">
        <v>453</v>
      </c>
      <c r="C2669" t="s">
        <v>454</v>
      </c>
      <c r="D2669" t="s">
        <v>27</v>
      </c>
      <c r="E2669" t="s">
        <v>27</v>
      </c>
      <c r="F2669">
        <v>128</v>
      </c>
      <c r="G2669">
        <v>101</v>
      </c>
      <c r="H2669">
        <v>0</v>
      </c>
      <c r="I2669">
        <v>0</v>
      </c>
      <c r="J2669">
        <v>0</v>
      </c>
      <c r="K2669">
        <v>2</v>
      </c>
      <c r="L2669" t="s">
        <v>757</v>
      </c>
      <c r="M2669" t="s">
        <v>482</v>
      </c>
      <c r="N2669" t="s">
        <v>453</v>
      </c>
      <c r="O2669" t="s">
        <v>22</v>
      </c>
      <c r="P2669" t="s">
        <v>23</v>
      </c>
      <c r="Q2669" t="s">
        <v>41</v>
      </c>
    </row>
    <row r="2670" spans="1:17" x14ac:dyDescent="0.2">
      <c r="A2670" s="2">
        <v>35707</v>
      </c>
      <c r="B2670" t="s">
        <v>211</v>
      </c>
      <c r="C2670" t="s">
        <v>150</v>
      </c>
      <c r="D2670" t="s">
        <v>36</v>
      </c>
      <c r="E2670" t="s">
        <v>36</v>
      </c>
      <c r="F2670">
        <v>93</v>
      </c>
      <c r="G2670">
        <v>51</v>
      </c>
      <c r="H2670">
        <v>0</v>
      </c>
      <c r="I2670">
        <v>0</v>
      </c>
      <c r="J2670">
        <v>0</v>
      </c>
      <c r="K2670">
        <v>1</v>
      </c>
      <c r="L2670" t="s">
        <v>28</v>
      </c>
      <c r="M2670" t="s">
        <v>373</v>
      </c>
      <c r="N2670" t="s">
        <v>211</v>
      </c>
      <c r="O2670" t="s">
        <v>22</v>
      </c>
      <c r="P2670" t="s">
        <v>23</v>
      </c>
      <c r="Q2670" t="s">
        <v>41</v>
      </c>
    </row>
    <row r="2671" spans="1:17" x14ac:dyDescent="0.2">
      <c r="A2671" s="2">
        <v>35708</v>
      </c>
      <c r="B2671" t="s">
        <v>26</v>
      </c>
      <c r="C2671" t="s">
        <v>210</v>
      </c>
      <c r="D2671" t="s">
        <v>27</v>
      </c>
      <c r="E2671" t="s">
        <v>27</v>
      </c>
      <c r="F2671">
        <v>11</v>
      </c>
      <c r="G2671">
        <v>73</v>
      </c>
      <c r="H2671">
        <v>0</v>
      </c>
      <c r="I2671">
        <v>0</v>
      </c>
      <c r="J2671">
        <v>5</v>
      </c>
      <c r="K2671">
        <v>0</v>
      </c>
      <c r="L2671" t="s">
        <v>20</v>
      </c>
      <c r="M2671" t="s">
        <v>219</v>
      </c>
      <c r="N2671" t="s">
        <v>26</v>
      </c>
      <c r="O2671" t="s">
        <v>22</v>
      </c>
      <c r="P2671" t="s">
        <v>23</v>
      </c>
      <c r="Q2671" t="s">
        <v>24</v>
      </c>
    </row>
    <row r="2672" spans="1:17" x14ac:dyDescent="0.2">
      <c r="A2672" s="2">
        <v>35710</v>
      </c>
      <c r="B2672" t="s">
        <v>384</v>
      </c>
      <c r="C2672" t="s">
        <v>90</v>
      </c>
      <c r="D2672" t="s">
        <v>50</v>
      </c>
      <c r="E2672" t="s">
        <v>50</v>
      </c>
      <c r="F2672">
        <v>125</v>
      </c>
      <c r="G2672">
        <v>50</v>
      </c>
      <c r="H2672">
        <v>0</v>
      </c>
      <c r="I2672">
        <v>0</v>
      </c>
      <c r="J2672">
        <v>0</v>
      </c>
      <c r="K2672">
        <v>3</v>
      </c>
      <c r="L2672" t="s">
        <v>20</v>
      </c>
      <c r="M2672" t="s">
        <v>395</v>
      </c>
      <c r="N2672" t="s">
        <v>384</v>
      </c>
      <c r="O2672" t="s">
        <v>22</v>
      </c>
      <c r="P2672" t="s">
        <v>23</v>
      </c>
      <c r="Q2672" t="s">
        <v>41</v>
      </c>
    </row>
    <row r="2673" spans="1:17" x14ac:dyDescent="0.2">
      <c r="A2673" s="2">
        <v>35711</v>
      </c>
      <c r="B2673" t="s">
        <v>49</v>
      </c>
      <c r="C2673" t="s">
        <v>43</v>
      </c>
      <c r="D2673" t="s">
        <v>50</v>
      </c>
      <c r="E2673" t="s">
        <v>19</v>
      </c>
      <c r="F2673">
        <v>8</v>
      </c>
      <c r="G2673">
        <v>9</v>
      </c>
      <c r="H2673">
        <v>0</v>
      </c>
      <c r="I2673">
        <v>0</v>
      </c>
      <c r="J2673">
        <v>0</v>
      </c>
      <c r="K2673">
        <v>0</v>
      </c>
      <c r="L2673" t="s">
        <v>28</v>
      </c>
      <c r="M2673" t="s">
        <v>103</v>
      </c>
      <c r="N2673" t="s">
        <v>49</v>
      </c>
      <c r="O2673" t="s">
        <v>22</v>
      </c>
      <c r="P2673" t="s">
        <v>23</v>
      </c>
      <c r="Q2673" t="s">
        <v>30</v>
      </c>
    </row>
    <row r="2674" spans="1:17" x14ac:dyDescent="0.2">
      <c r="A2674" s="2">
        <v>35712</v>
      </c>
      <c r="B2674" t="s">
        <v>25</v>
      </c>
      <c r="C2674" t="s">
        <v>110</v>
      </c>
      <c r="D2674" t="s">
        <v>19</v>
      </c>
      <c r="E2674" t="s">
        <v>36</v>
      </c>
      <c r="F2674">
        <v>1</v>
      </c>
      <c r="G2674">
        <v>15</v>
      </c>
      <c r="H2674">
        <v>0</v>
      </c>
      <c r="I2674">
        <v>0</v>
      </c>
      <c r="J2674">
        <v>2</v>
      </c>
      <c r="K2674">
        <v>0</v>
      </c>
      <c r="L2674" t="s">
        <v>28</v>
      </c>
      <c r="M2674" t="s">
        <v>758</v>
      </c>
      <c r="N2674" t="s">
        <v>25</v>
      </c>
      <c r="O2674" t="s">
        <v>22</v>
      </c>
      <c r="P2674" t="s">
        <v>23</v>
      </c>
      <c r="Q2674" t="s">
        <v>24</v>
      </c>
    </row>
    <row r="2675" spans="1:17" x14ac:dyDescent="0.2">
      <c r="A2675" s="2">
        <v>35713</v>
      </c>
      <c r="B2675" t="s">
        <v>301</v>
      </c>
      <c r="C2675" t="s">
        <v>182</v>
      </c>
      <c r="D2675" t="s">
        <v>115</v>
      </c>
      <c r="E2675" t="s">
        <v>115</v>
      </c>
      <c r="F2675">
        <v>49</v>
      </c>
      <c r="G2675">
        <v>58</v>
      </c>
      <c r="H2675">
        <v>0</v>
      </c>
      <c r="I2675">
        <v>0</v>
      </c>
      <c r="J2675">
        <v>1</v>
      </c>
      <c r="K2675">
        <v>2</v>
      </c>
      <c r="L2675" t="s">
        <v>20</v>
      </c>
      <c r="M2675" t="s">
        <v>302</v>
      </c>
      <c r="N2675" t="s">
        <v>301</v>
      </c>
      <c r="O2675" t="s">
        <v>22</v>
      </c>
      <c r="P2675" t="s">
        <v>23</v>
      </c>
      <c r="Q2675" t="s">
        <v>41</v>
      </c>
    </row>
    <row r="2676" spans="1:17" x14ac:dyDescent="0.2">
      <c r="A2676" s="2">
        <v>35714</v>
      </c>
      <c r="B2676" t="s">
        <v>286</v>
      </c>
      <c r="C2676" t="s">
        <v>168</v>
      </c>
      <c r="D2676" t="s">
        <v>50</v>
      </c>
      <c r="E2676" t="s">
        <v>50</v>
      </c>
      <c r="F2676">
        <v>104</v>
      </c>
      <c r="G2676">
        <v>52</v>
      </c>
      <c r="H2676">
        <v>0</v>
      </c>
      <c r="I2676">
        <v>0</v>
      </c>
      <c r="J2676">
        <v>0</v>
      </c>
      <c r="K2676">
        <v>2</v>
      </c>
      <c r="L2676" t="s">
        <v>20</v>
      </c>
      <c r="M2676" t="s">
        <v>359</v>
      </c>
      <c r="N2676" t="s">
        <v>286</v>
      </c>
      <c r="O2676" t="s">
        <v>22</v>
      </c>
      <c r="P2676" t="s">
        <v>23</v>
      </c>
      <c r="Q2676" t="s">
        <v>41</v>
      </c>
    </row>
    <row r="2677" spans="1:17" x14ac:dyDescent="0.2">
      <c r="A2677" s="2">
        <v>35714</v>
      </c>
      <c r="B2677" t="s">
        <v>69</v>
      </c>
      <c r="C2677" t="s">
        <v>317</v>
      </c>
      <c r="D2677" t="s">
        <v>50</v>
      </c>
      <c r="E2677" t="s">
        <v>50</v>
      </c>
      <c r="F2677">
        <v>26</v>
      </c>
      <c r="G2677">
        <v>106</v>
      </c>
      <c r="H2677">
        <v>0</v>
      </c>
      <c r="I2677">
        <v>0</v>
      </c>
      <c r="J2677">
        <v>4</v>
      </c>
      <c r="K2677">
        <v>0</v>
      </c>
      <c r="L2677" t="s">
        <v>20</v>
      </c>
      <c r="M2677" t="s">
        <v>71</v>
      </c>
      <c r="N2677" t="s">
        <v>69</v>
      </c>
      <c r="O2677" t="s">
        <v>22</v>
      </c>
      <c r="P2677" t="s">
        <v>23</v>
      </c>
      <c r="Q2677" t="s">
        <v>24</v>
      </c>
    </row>
    <row r="2678" spans="1:17" x14ac:dyDescent="0.2">
      <c r="A2678" s="2">
        <v>35714</v>
      </c>
      <c r="B2678" t="s">
        <v>147</v>
      </c>
      <c r="C2678" t="s">
        <v>161</v>
      </c>
      <c r="D2678" t="s">
        <v>50</v>
      </c>
      <c r="E2678" t="s">
        <v>50</v>
      </c>
      <c r="F2678">
        <v>48</v>
      </c>
      <c r="G2678">
        <v>98</v>
      </c>
      <c r="H2678">
        <v>0</v>
      </c>
      <c r="I2678">
        <v>0</v>
      </c>
      <c r="J2678">
        <v>3</v>
      </c>
      <c r="K2678">
        <v>2</v>
      </c>
      <c r="L2678" t="s">
        <v>20</v>
      </c>
      <c r="M2678" t="s">
        <v>148</v>
      </c>
      <c r="N2678" t="s">
        <v>147</v>
      </c>
      <c r="O2678" t="s">
        <v>22</v>
      </c>
      <c r="P2678" t="s">
        <v>23</v>
      </c>
      <c r="Q2678" t="s">
        <v>24</v>
      </c>
    </row>
    <row r="2679" spans="1:17" x14ac:dyDescent="0.2">
      <c r="A2679" s="2">
        <v>35714</v>
      </c>
      <c r="B2679" t="s">
        <v>145</v>
      </c>
      <c r="C2679" t="s">
        <v>97</v>
      </c>
      <c r="D2679" t="s">
        <v>50</v>
      </c>
      <c r="E2679" t="s">
        <v>50</v>
      </c>
      <c r="F2679">
        <v>81</v>
      </c>
      <c r="G2679">
        <v>135</v>
      </c>
      <c r="H2679">
        <v>0</v>
      </c>
      <c r="I2679">
        <v>0</v>
      </c>
      <c r="J2679">
        <v>2</v>
      </c>
      <c r="K2679">
        <v>0</v>
      </c>
      <c r="L2679" t="s">
        <v>20</v>
      </c>
      <c r="M2679" t="s">
        <v>146</v>
      </c>
      <c r="N2679" t="s">
        <v>145</v>
      </c>
      <c r="O2679" t="s">
        <v>22</v>
      </c>
      <c r="P2679" t="s">
        <v>23</v>
      </c>
      <c r="Q2679" t="s">
        <v>24</v>
      </c>
    </row>
    <row r="2680" spans="1:17" x14ac:dyDescent="0.2">
      <c r="A2680" s="2">
        <v>35714</v>
      </c>
      <c r="B2680" t="s">
        <v>293</v>
      </c>
      <c r="C2680" t="s">
        <v>244</v>
      </c>
      <c r="D2680" t="s">
        <v>50</v>
      </c>
      <c r="E2680" t="s">
        <v>50</v>
      </c>
      <c r="F2680">
        <v>14</v>
      </c>
      <c r="G2680">
        <v>22</v>
      </c>
      <c r="H2680">
        <v>0</v>
      </c>
      <c r="I2680">
        <v>0</v>
      </c>
      <c r="J2680">
        <v>3</v>
      </c>
      <c r="K2680">
        <v>0</v>
      </c>
      <c r="L2680" t="s">
        <v>20</v>
      </c>
      <c r="M2680" t="s">
        <v>478</v>
      </c>
      <c r="N2680" t="s">
        <v>293</v>
      </c>
      <c r="O2680" t="s">
        <v>22</v>
      </c>
      <c r="P2680" t="s">
        <v>23</v>
      </c>
      <c r="Q2680" t="s">
        <v>24</v>
      </c>
    </row>
    <row r="2681" spans="1:17" x14ac:dyDescent="0.2">
      <c r="A2681" s="2">
        <v>35714</v>
      </c>
      <c r="B2681" t="s">
        <v>70</v>
      </c>
      <c r="C2681" t="s">
        <v>94</v>
      </c>
      <c r="D2681" t="s">
        <v>50</v>
      </c>
      <c r="E2681" t="s">
        <v>50</v>
      </c>
      <c r="F2681">
        <v>61</v>
      </c>
      <c r="G2681">
        <v>71</v>
      </c>
      <c r="H2681">
        <v>0</v>
      </c>
      <c r="I2681">
        <v>0</v>
      </c>
      <c r="J2681">
        <v>1</v>
      </c>
      <c r="K2681">
        <v>1</v>
      </c>
      <c r="L2681" t="s">
        <v>20</v>
      </c>
      <c r="M2681" t="s">
        <v>383</v>
      </c>
      <c r="N2681" t="s">
        <v>70</v>
      </c>
      <c r="O2681" t="s">
        <v>22</v>
      </c>
      <c r="P2681" t="s">
        <v>23</v>
      </c>
      <c r="Q2681" t="s">
        <v>30</v>
      </c>
    </row>
    <row r="2682" spans="1:17" x14ac:dyDescent="0.2">
      <c r="A2682" s="2">
        <v>35714</v>
      </c>
      <c r="B2682" t="s">
        <v>67</v>
      </c>
      <c r="C2682" t="s">
        <v>149</v>
      </c>
      <c r="D2682" t="s">
        <v>50</v>
      </c>
      <c r="E2682" t="s">
        <v>36</v>
      </c>
      <c r="F2682">
        <v>17</v>
      </c>
      <c r="G2682">
        <v>25</v>
      </c>
      <c r="H2682">
        <v>0</v>
      </c>
      <c r="I2682">
        <v>0</v>
      </c>
      <c r="J2682">
        <v>2</v>
      </c>
      <c r="K2682">
        <v>1</v>
      </c>
      <c r="L2682" t="s">
        <v>28</v>
      </c>
      <c r="M2682" t="s">
        <v>759</v>
      </c>
      <c r="N2682" t="s">
        <v>67</v>
      </c>
      <c r="O2682" t="s">
        <v>22</v>
      </c>
      <c r="P2682" t="s">
        <v>23</v>
      </c>
      <c r="Q2682" t="s">
        <v>24</v>
      </c>
    </row>
    <row r="2683" spans="1:17" x14ac:dyDescent="0.2">
      <c r="A2683" s="2">
        <v>35714</v>
      </c>
      <c r="B2683" t="s">
        <v>345</v>
      </c>
      <c r="C2683" t="s">
        <v>90</v>
      </c>
      <c r="D2683" t="s">
        <v>50</v>
      </c>
      <c r="E2683" t="s">
        <v>50</v>
      </c>
      <c r="F2683">
        <v>94</v>
      </c>
      <c r="G2683">
        <v>50</v>
      </c>
      <c r="H2683">
        <v>0</v>
      </c>
      <c r="I2683">
        <v>0</v>
      </c>
      <c r="J2683">
        <v>3</v>
      </c>
      <c r="K2683">
        <v>0</v>
      </c>
      <c r="L2683" t="s">
        <v>20</v>
      </c>
      <c r="M2683" t="s">
        <v>360</v>
      </c>
      <c r="N2683" t="s">
        <v>345</v>
      </c>
      <c r="O2683" t="s">
        <v>22</v>
      </c>
      <c r="P2683" t="s">
        <v>23</v>
      </c>
      <c r="Q2683" t="s">
        <v>24</v>
      </c>
    </row>
    <row r="2684" spans="1:17" x14ac:dyDescent="0.2">
      <c r="A2684" s="2">
        <v>35714</v>
      </c>
      <c r="B2684" t="s">
        <v>129</v>
      </c>
      <c r="C2684" t="s">
        <v>85</v>
      </c>
      <c r="D2684" t="s">
        <v>50</v>
      </c>
      <c r="E2684" t="s">
        <v>50</v>
      </c>
      <c r="F2684">
        <v>2</v>
      </c>
      <c r="G2684">
        <v>116</v>
      </c>
      <c r="H2684">
        <v>0</v>
      </c>
      <c r="I2684">
        <v>0</v>
      </c>
      <c r="J2684">
        <v>4</v>
      </c>
      <c r="K2684">
        <v>3</v>
      </c>
      <c r="L2684" t="s">
        <v>20</v>
      </c>
      <c r="M2684" t="s">
        <v>325</v>
      </c>
      <c r="N2684" t="s">
        <v>129</v>
      </c>
      <c r="O2684" t="s">
        <v>22</v>
      </c>
      <c r="P2684" t="s">
        <v>23</v>
      </c>
      <c r="Q2684" t="s">
        <v>24</v>
      </c>
    </row>
    <row r="2685" spans="1:17" x14ac:dyDescent="0.2">
      <c r="A2685" s="2">
        <v>35714</v>
      </c>
      <c r="B2685" t="s">
        <v>153</v>
      </c>
      <c r="C2685" t="s">
        <v>72</v>
      </c>
      <c r="D2685" t="s">
        <v>50</v>
      </c>
      <c r="E2685" t="s">
        <v>50</v>
      </c>
      <c r="F2685">
        <v>41</v>
      </c>
      <c r="G2685">
        <v>5</v>
      </c>
      <c r="H2685">
        <v>0</v>
      </c>
      <c r="I2685">
        <v>0</v>
      </c>
      <c r="J2685">
        <v>0</v>
      </c>
      <c r="K2685">
        <v>0</v>
      </c>
      <c r="L2685" t="s">
        <v>20</v>
      </c>
      <c r="M2685" t="s">
        <v>191</v>
      </c>
      <c r="N2685" t="s">
        <v>153</v>
      </c>
      <c r="O2685" t="s">
        <v>22</v>
      </c>
      <c r="P2685" t="s">
        <v>23</v>
      </c>
      <c r="Q2685" t="s">
        <v>30</v>
      </c>
    </row>
    <row r="2686" spans="1:17" x14ac:dyDescent="0.2">
      <c r="A2686" s="2">
        <v>35714</v>
      </c>
      <c r="B2686" t="s">
        <v>76</v>
      </c>
      <c r="C2686" t="s">
        <v>174</v>
      </c>
      <c r="D2686" t="s">
        <v>50</v>
      </c>
      <c r="E2686" t="s">
        <v>50</v>
      </c>
      <c r="F2686">
        <v>83</v>
      </c>
      <c r="G2686">
        <v>153</v>
      </c>
      <c r="H2686">
        <v>0</v>
      </c>
      <c r="I2686">
        <v>0</v>
      </c>
      <c r="J2686">
        <v>4</v>
      </c>
      <c r="K2686">
        <v>0</v>
      </c>
      <c r="L2686" t="s">
        <v>20</v>
      </c>
      <c r="M2686" t="s">
        <v>78</v>
      </c>
      <c r="N2686" t="s">
        <v>76</v>
      </c>
      <c r="O2686" t="s">
        <v>22</v>
      </c>
      <c r="P2686" t="s">
        <v>23</v>
      </c>
      <c r="Q2686" t="s">
        <v>24</v>
      </c>
    </row>
    <row r="2687" spans="1:17" x14ac:dyDescent="0.2">
      <c r="A2687" s="2">
        <v>35714</v>
      </c>
      <c r="B2687" t="s">
        <v>98</v>
      </c>
      <c r="C2687" t="s">
        <v>92</v>
      </c>
      <c r="D2687" t="s">
        <v>50</v>
      </c>
      <c r="E2687" t="s">
        <v>50</v>
      </c>
      <c r="F2687">
        <v>42</v>
      </c>
      <c r="G2687">
        <v>3</v>
      </c>
      <c r="H2687">
        <v>0</v>
      </c>
      <c r="I2687">
        <v>0</v>
      </c>
      <c r="J2687">
        <v>1</v>
      </c>
      <c r="K2687">
        <v>1</v>
      </c>
      <c r="L2687" t="s">
        <v>20</v>
      </c>
      <c r="M2687" t="s">
        <v>99</v>
      </c>
      <c r="N2687" t="s">
        <v>98</v>
      </c>
      <c r="O2687" t="s">
        <v>22</v>
      </c>
      <c r="P2687" t="s">
        <v>23</v>
      </c>
      <c r="Q2687" t="s">
        <v>30</v>
      </c>
    </row>
    <row r="2688" spans="1:17" x14ac:dyDescent="0.2">
      <c r="A2688" s="2">
        <v>35714</v>
      </c>
      <c r="B2688" t="s">
        <v>119</v>
      </c>
      <c r="C2688" t="s">
        <v>89</v>
      </c>
      <c r="D2688" t="s">
        <v>50</v>
      </c>
      <c r="E2688" t="s">
        <v>50</v>
      </c>
      <c r="F2688">
        <v>12</v>
      </c>
      <c r="G2688">
        <v>7</v>
      </c>
      <c r="H2688">
        <v>0</v>
      </c>
      <c r="I2688">
        <v>0</v>
      </c>
      <c r="J2688">
        <v>0</v>
      </c>
      <c r="K2688">
        <v>0</v>
      </c>
      <c r="L2688" t="s">
        <v>20</v>
      </c>
      <c r="M2688" t="s">
        <v>156</v>
      </c>
      <c r="N2688" t="s">
        <v>119</v>
      </c>
      <c r="O2688" t="s">
        <v>22</v>
      </c>
      <c r="P2688" t="s">
        <v>23</v>
      </c>
      <c r="Q2688" t="s">
        <v>30</v>
      </c>
    </row>
    <row r="2689" spans="1:17" x14ac:dyDescent="0.2">
      <c r="A2689" s="2">
        <v>35714</v>
      </c>
      <c r="B2689" t="s">
        <v>560</v>
      </c>
      <c r="C2689" t="s">
        <v>133</v>
      </c>
      <c r="D2689" t="s">
        <v>50</v>
      </c>
      <c r="E2689" t="s">
        <v>115</v>
      </c>
      <c r="F2689">
        <v>121</v>
      </c>
      <c r="G2689">
        <v>35</v>
      </c>
      <c r="H2689">
        <v>0</v>
      </c>
      <c r="I2689">
        <v>0</v>
      </c>
      <c r="J2689">
        <v>1</v>
      </c>
      <c r="K2689">
        <v>1</v>
      </c>
      <c r="L2689" t="s">
        <v>20</v>
      </c>
      <c r="M2689" t="s">
        <v>626</v>
      </c>
      <c r="N2689" t="s">
        <v>560</v>
      </c>
      <c r="O2689" t="s">
        <v>22</v>
      </c>
      <c r="P2689" t="s">
        <v>23</v>
      </c>
      <c r="Q2689" t="s">
        <v>30</v>
      </c>
    </row>
    <row r="2690" spans="1:17" x14ac:dyDescent="0.2">
      <c r="A2690" s="2">
        <v>35714</v>
      </c>
      <c r="B2690" t="s">
        <v>328</v>
      </c>
      <c r="C2690" t="s">
        <v>73</v>
      </c>
      <c r="D2690" t="s">
        <v>50</v>
      </c>
      <c r="E2690" t="s">
        <v>50</v>
      </c>
      <c r="F2690">
        <v>80</v>
      </c>
      <c r="G2690">
        <v>43</v>
      </c>
      <c r="H2690">
        <v>0</v>
      </c>
      <c r="I2690">
        <v>0</v>
      </c>
      <c r="J2690">
        <v>1</v>
      </c>
      <c r="K2690">
        <v>2</v>
      </c>
      <c r="L2690" t="s">
        <v>20</v>
      </c>
      <c r="M2690" t="s">
        <v>329</v>
      </c>
      <c r="N2690" t="s">
        <v>328</v>
      </c>
      <c r="O2690" t="s">
        <v>22</v>
      </c>
      <c r="P2690" t="s">
        <v>23</v>
      </c>
      <c r="Q2690" t="s">
        <v>41</v>
      </c>
    </row>
    <row r="2691" spans="1:17" x14ac:dyDescent="0.2">
      <c r="A2691" s="2">
        <v>35714</v>
      </c>
      <c r="B2691" t="s">
        <v>126</v>
      </c>
      <c r="C2691" t="s">
        <v>180</v>
      </c>
      <c r="D2691" t="s">
        <v>50</v>
      </c>
      <c r="E2691" t="s">
        <v>50</v>
      </c>
      <c r="F2691">
        <v>4</v>
      </c>
      <c r="G2691">
        <v>39</v>
      </c>
      <c r="H2691">
        <v>0</v>
      </c>
      <c r="I2691">
        <v>0</v>
      </c>
      <c r="J2691">
        <v>0</v>
      </c>
      <c r="K2691">
        <v>0</v>
      </c>
      <c r="L2691" t="s">
        <v>20</v>
      </c>
      <c r="M2691" t="s">
        <v>308</v>
      </c>
      <c r="N2691" t="s">
        <v>126</v>
      </c>
      <c r="O2691" t="s">
        <v>22</v>
      </c>
      <c r="P2691" t="s">
        <v>23</v>
      </c>
      <c r="Q2691" t="s">
        <v>30</v>
      </c>
    </row>
    <row r="2692" spans="1:17" x14ac:dyDescent="0.2">
      <c r="A2692" s="2">
        <v>35714</v>
      </c>
      <c r="B2692" t="s">
        <v>82</v>
      </c>
      <c r="C2692" t="s">
        <v>100</v>
      </c>
      <c r="D2692" t="s">
        <v>50</v>
      </c>
      <c r="E2692" t="s">
        <v>50</v>
      </c>
      <c r="F2692">
        <v>24</v>
      </c>
      <c r="G2692">
        <v>72</v>
      </c>
      <c r="H2692">
        <v>0</v>
      </c>
      <c r="I2692">
        <v>0</v>
      </c>
      <c r="J2692">
        <v>1</v>
      </c>
      <c r="K2692">
        <v>0</v>
      </c>
      <c r="L2692" t="s">
        <v>20</v>
      </c>
      <c r="M2692" t="s">
        <v>187</v>
      </c>
      <c r="N2692" t="s">
        <v>82</v>
      </c>
      <c r="O2692" t="s">
        <v>22</v>
      </c>
      <c r="P2692" t="s">
        <v>23</v>
      </c>
      <c r="Q2692" t="s">
        <v>24</v>
      </c>
    </row>
    <row r="2693" spans="1:17" x14ac:dyDescent="0.2">
      <c r="A2693" s="2">
        <v>35714</v>
      </c>
      <c r="B2693" t="s">
        <v>95</v>
      </c>
      <c r="C2693" t="s">
        <v>87</v>
      </c>
      <c r="D2693" t="s">
        <v>50</v>
      </c>
      <c r="E2693" t="s">
        <v>50</v>
      </c>
      <c r="F2693">
        <v>16</v>
      </c>
      <c r="G2693">
        <v>13</v>
      </c>
      <c r="H2693">
        <v>0</v>
      </c>
      <c r="I2693">
        <v>0</v>
      </c>
      <c r="J2693">
        <v>4</v>
      </c>
      <c r="K2693">
        <v>2</v>
      </c>
      <c r="L2693" t="s">
        <v>20</v>
      </c>
      <c r="M2693" t="s">
        <v>326</v>
      </c>
      <c r="N2693" t="s">
        <v>95</v>
      </c>
      <c r="O2693" t="s">
        <v>22</v>
      </c>
      <c r="P2693" t="s">
        <v>23</v>
      </c>
      <c r="Q2693" t="s">
        <v>24</v>
      </c>
    </row>
    <row r="2694" spans="1:17" x14ac:dyDescent="0.2">
      <c r="A2694" s="2">
        <v>35714</v>
      </c>
      <c r="B2694" t="s">
        <v>113</v>
      </c>
      <c r="C2694" t="s">
        <v>166</v>
      </c>
      <c r="D2694" t="s">
        <v>115</v>
      </c>
      <c r="E2694" t="s">
        <v>115</v>
      </c>
      <c r="F2694">
        <v>38</v>
      </c>
      <c r="G2694">
        <v>85</v>
      </c>
      <c r="H2694">
        <v>0</v>
      </c>
      <c r="I2694">
        <v>0</v>
      </c>
      <c r="J2694">
        <v>1</v>
      </c>
      <c r="K2694">
        <v>0</v>
      </c>
      <c r="L2694" t="s">
        <v>20</v>
      </c>
      <c r="M2694" t="s">
        <v>754</v>
      </c>
      <c r="N2694" t="s">
        <v>113</v>
      </c>
      <c r="O2694" t="s">
        <v>22</v>
      </c>
      <c r="P2694" t="s">
        <v>23</v>
      </c>
      <c r="Q2694" t="s">
        <v>24</v>
      </c>
    </row>
    <row r="2695" spans="1:17" x14ac:dyDescent="0.2">
      <c r="A2695" s="2">
        <v>35714</v>
      </c>
      <c r="B2695" t="s">
        <v>104</v>
      </c>
      <c r="C2695" t="s">
        <v>101</v>
      </c>
      <c r="D2695" t="s">
        <v>50</v>
      </c>
      <c r="E2695" t="s">
        <v>50</v>
      </c>
      <c r="F2695">
        <v>27</v>
      </c>
      <c r="G2695">
        <v>69</v>
      </c>
      <c r="H2695">
        <v>0</v>
      </c>
      <c r="I2695">
        <v>0</v>
      </c>
      <c r="J2695">
        <v>2</v>
      </c>
      <c r="K2695">
        <v>0</v>
      </c>
      <c r="L2695" t="s">
        <v>20</v>
      </c>
      <c r="M2695" t="s">
        <v>273</v>
      </c>
      <c r="N2695" t="s">
        <v>104</v>
      </c>
      <c r="O2695" t="s">
        <v>22</v>
      </c>
      <c r="P2695" t="s">
        <v>23</v>
      </c>
      <c r="Q2695" t="s">
        <v>24</v>
      </c>
    </row>
    <row r="2696" spans="1:17" x14ac:dyDescent="0.2">
      <c r="A2696" s="2">
        <v>35714</v>
      </c>
      <c r="B2696" t="s">
        <v>249</v>
      </c>
      <c r="C2696" t="s">
        <v>274</v>
      </c>
      <c r="D2696" t="s">
        <v>50</v>
      </c>
      <c r="E2696" t="s">
        <v>50</v>
      </c>
      <c r="F2696">
        <v>92</v>
      </c>
      <c r="G2696">
        <v>33</v>
      </c>
      <c r="H2696">
        <v>0</v>
      </c>
      <c r="I2696">
        <v>0</v>
      </c>
      <c r="J2696">
        <v>1</v>
      </c>
      <c r="K2696">
        <v>3</v>
      </c>
      <c r="L2696" t="s">
        <v>20</v>
      </c>
      <c r="M2696" t="s">
        <v>529</v>
      </c>
      <c r="N2696" t="s">
        <v>249</v>
      </c>
      <c r="O2696" t="s">
        <v>22</v>
      </c>
      <c r="P2696" t="s">
        <v>23</v>
      </c>
      <c r="Q2696" t="s">
        <v>41</v>
      </c>
    </row>
    <row r="2697" spans="1:17" x14ac:dyDescent="0.2">
      <c r="A2697" s="2">
        <v>35714</v>
      </c>
      <c r="B2697" t="s">
        <v>106</v>
      </c>
      <c r="C2697" t="s">
        <v>48</v>
      </c>
      <c r="D2697" t="s">
        <v>50</v>
      </c>
      <c r="E2697" t="s">
        <v>50</v>
      </c>
      <c r="F2697">
        <v>6</v>
      </c>
      <c r="G2697">
        <v>117</v>
      </c>
      <c r="H2697">
        <v>0</v>
      </c>
      <c r="I2697">
        <v>0</v>
      </c>
      <c r="J2697">
        <v>3</v>
      </c>
      <c r="K2697">
        <v>1</v>
      </c>
      <c r="L2697" t="s">
        <v>20</v>
      </c>
      <c r="M2697" t="s">
        <v>760</v>
      </c>
      <c r="N2697" t="s">
        <v>106</v>
      </c>
      <c r="O2697" t="s">
        <v>22</v>
      </c>
      <c r="P2697" t="s">
        <v>23</v>
      </c>
      <c r="Q2697" t="s">
        <v>24</v>
      </c>
    </row>
    <row r="2698" spans="1:17" x14ac:dyDescent="0.2">
      <c r="A2698" s="2">
        <v>35714</v>
      </c>
      <c r="B2698" t="s">
        <v>52</v>
      </c>
      <c r="C2698" t="s">
        <v>81</v>
      </c>
      <c r="D2698" t="s">
        <v>50</v>
      </c>
      <c r="E2698" t="s">
        <v>50</v>
      </c>
      <c r="F2698">
        <v>21</v>
      </c>
      <c r="G2698">
        <v>102</v>
      </c>
      <c r="H2698">
        <v>0</v>
      </c>
      <c r="I2698">
        <v>0</v>
      </c>
      <c r="J2698">
        <v>1</v>
      </c>
      <c r="K2698">
        <v>0</v>
      </c>
      <c r="L2698" t="s">
        <v>20</v>
      </c>
      <c r="M2698" t="s">
        <v>68</v>
      </c>
      <c r="N2698" t="s">
        <v>52</v>
      </c>
      <c r="O2698" t="s">
        <v>22</v>
      </c>
      <c r="P2698" t="s">
        <v>23</v>
      </c>
      <c r="Q2698" t="s">
        <v>24</v>
      </c>
    </row>
    <row r="2699" spans="1:17" x14ac:dyDescent="0.2">
      <c r="A2699" s="2">
        <v>35714</v>
      </c>
      <c r="B2699" t="s">
        <v>53</v>
      </c>
      <c r="C2699" t="s">
        <v>386</v>
      </c>
      <c r="D2699" t="s">
        <v>50</v>
      </c>
      <c r="E2699" t="s">
        <v>50</v>
      </c>
      <c r="F2699">
        <v>65</v>
      </c>
      <c r="G2699">
        <v>122</v>
      </c>
      <c r="H2699">
        <v>0</v>
      </c>
      <c r="I2699">
        <v>0</v>
      </c>
      <c r="J2699">
        <v>5</v>
      </c>
      <c r="K2699">
        <v>0</v>
      </c>
      <c r="L2699" t="s">
        <v>20</v>
      </c>
      <c r="M2699" t="s">
        <v>195</v>
      </c>
      <c r="N2699" t="s">
        <v>53</v>
      </c>
      <c r="O2699" t="s">
        <v>22</v>
      </c>
      <c r="P2699" t="s">
        <v>23</v>
      </c>
      <c r="Q2699" t="s">
        <v>24</v>
      </c>
    </row>
    <row r="2700" spans="1:17" x14ac:dyDescent="0.2">
      <c r="A2700" s="2">
        <v>35714</v>
      </c>
      <c r="B2700" t="s">
        <v>449</v>
      </c>
      <c r="C2700" t="s">
        <v>143</v>
      </c>
      <c r="D2700" t="s">
        <v>115</v>
      </c>
      <c r="E2700" t="s">
        <v>115</v>
      </c>
      <c r="F2700">
        <v>82</v>
      </c>
      <c r="G2700">
        <v>18</v>
      </c>
      <c r="H2700">
        <v>0</v>
      </c>
      <c r="I2700">
        <v>0</v>
      </c>
      <c r="J2700">
        <v>1</v>
      </c>
      <c r="K2700">
        <v>1</v>
      </c>
      <c r="L2700" t="s">
        <v>20</v>
      </c>
      <c r="M2700" t="s">
        <v>530</v>
      </c>
      <c r="N2700" t="s">
        <v>449</v>
      </c>
      <c r="O2700" t="s">
        <v>22</v>
      </c>
      <c r="P2700" t="s">
        <v>23</v>
      </c>
      <c r="Q2700" t="s">
        <v>30</v>
      </c>
    </row>
    <row r="2701" spans="1:17" x14ac:dyDescent="0.2">
      <c r="A2701" s="2">
        <v>35715</v>
      </c>
      <c r="B2701" t="s">
        <v>39</v>
      </c>
      <c r="C2701" t="s">
        <v>18</v>
      </c>
      <c r="D2701" t="s">
        <v>19</v>
      </c>
      <c r="E2701" t="s">
        <v>19</v>
      </c>
      <c r="F2701">
        <v>10</v>
      </c>
      <c r="G2701">
        <v>47</v>
      </c>
      <c r="H2701">
        <v>0</v>
      </c>
      <c r="I2701">
        <v>0</v>
      </c>
      <c r="J2701">
        <v>0</v>
      </c>
      <c r="K2701">
        <v>0</v>
      </c>
      <c r="L2701" t="s">
        <v>20</v>
      </c>
      <c r="M2701" t="s">
        <v>65</v>
      </c>
      <c r="N2701" t="s">
        <v>39</v>
      </c>
      <c r="O2701" t="s">
        <v>22</v>
      </c>
      <c r="P2701" t="s">
        <v>23</v>
      </c>
      <c r="Q2701" t="s">
        <v>30</v>
      </c>
    </row>
    <row r="2702" spans="1:17" x14ac:dyDescent="0.2">
      <c r="A2702" s="2">
        <v>35715</v>
      </c>
      <c r="B2702" t="s">
        <v>56</v>
      </c>
      <c r="C2702" t="s">
        <v>26</v>
      </c>
      <c r="D2702" t="s">
        <v>27</v>
      </c>
      <c r="E2702" t="s">
        <v>27</v>
      </c>
      <c r="F2702">
        <v>59</v>
      </c>
      <c r="G2702">
        <v>11</v>
      </c>
      <c r="H2702">
        <v>0</v>
      </c>
      <c r="I2702">
        <v>0</v>
      </c>
      <c r="J2702">
        <v>2</v>
      </c>
      <c r="K2702">
        <v>2</v>
      </c>
      <c r="L2702" t="s">
        <v>20</v>
      </c>
      <c r="M2702" t="s">
        <v>336</v>
      </c>
      <c r="N2702" t="s">
        <v>56</v>
      </c>
      <c r="O2702" t="s">
        <v>22</v>
      </c>
      <c r="P2702" t="s">
        <v>23</v>
      </c>
      <c r="Q2702" t="s">
        <v>30</v>
      </c>
    </row>
    <row r="2703" spans="1:17" x14ac:dyDescent="0.2">
      <c r="A2703" s="2">
        <v>35715</v>
      </c>
      <c r="B2703" t="s">
        <v>31</v>
      </c>
      <c r="C2703" t="s">
        <v>17</v>
      </c>
      <c r="D2703" t="s">
        <v>19</v>
      </c>
      <c r="E2703" t="s">
        <v>19</v>
      </c>
      <c r="F2703">
        <v>30</v>
      </c>
      <c r="G2703">
        <v>23</v>
      </c>
      <c r="H2703">
        <v>0</v>
      </c>
      <c r="I2703">
        <v>0</v>
      </c>
      <c r="J2703">
        <v>1</v>
      </c>
      <c r="K2703">
        <v>0</v>
      </c>
      <c r="L2703" t="s">
        <v>20</v>
      </c>
      <c r="M2703" t="s">
        <v>80</v>
      </c>
      <c r="N2703" t="s">
        <v>31</v>
      </c>
      <c r="O2703" t="s">
        <v>22</v>
      </c>
      <c r="P2703" t="s">
        <v>23</v>
      </c>
      <c r="Q2703" t="s">
        <v>24</v>
      </c>
    </row>
    <row r="2704" spans="1:17" x14ac:dyDescent="0.2">
      <c r="A2704" s="2">
        <v>35715</v>
      </c>
      <c r="B2704" t="s">
        <v>38</v>
      </c>
      <c r="C2704" t="s">
        <v>32</v>
      </c>
      <c r="D2704" t="s">
        <v>19</v>
      </c>
      <c r="E2704" t="s">
        <v>19</v>
      </c>
      <c r="F2704">
        <v>28</v>
      </c>
      <c r="G2704">
        <v>110</v>
      </c>
      <c r="H2704">
        <v>0</v>
      </c>
      <c r="I2704">
        <v>0</v>
      </c>
      <c r="J2704">
        <v>1</v>
      </c>
      <c r="K2704">
        <v>0</v>
      </c>
      <c r="L2704" t="s">
        <v>20</v>
      </c>
      <c r="M2704" t="s">
        <v>40</v>
      </c>
      <c r="N2704" t="s">
        <v>38</v>
      </c>
      <c r="O2704" t="s">
        <v>22</v>
      </c>
      <c r="P2704" t="s">
        <v>23</v>
      </c>
      <c r="Q2704" t="s">
        <v>24</v>
      </c>
    </row>
    <row r="2705" spans="1:17" x14ac:dyDescent="0.2">
      <c r="A2705" s="2">
        <v>35715</v>
      </c>
      <c r="B2705" t="s">
        <v>42</v>
      </c>
      <c r="C2705" t="s">
        <v>107</v>
      </c>
      <c r="D2705" t="s">
        <v>19</v>
      </c>
      <c r="E2705" t="s">
        <v>19</v>
      </c>
      <c r="F2705">
        <v>34</v>
      </c>
      <c r="G2705">
        <v>29</v>
      </c>
      <c r="H2705">
        <v>0</v>
      </c>
      <c r="I2705">
        <v>0</v>
      </c>
      <c r="J2705">
        <v>0</v>
      </c>
      <c r="K2705">
        <v>4</v>
      </c>
      <c r="L2705" t="s">
        <v>20</v>
      </c>
      <c r="M2705" t="s">
        <v>44</v>
      </c>
      <c r="N2705" t="s">
        <v>42</v>
      </c>
      <c r="O2705" t="s">
        <v>22</v>
      </c>
      <c r="P2705" t="s">
        <v>23</v>
      </c>
      <c r="Q2705" t="s">
        <v>41</v>
      </c>
    </row>
    <row r="2706" spans="1:17" x14ac:dyDescent="0.2">
      <c r="A2706" s="2">
        <v>35720</v>
      </c>
      <c r="B2706" t="s">
        <v>167</v>
      </c>
      <c r="C2706" t="s">
        <v>182</v>
      </c>
      <c r="D2706" t="s">
        <v>115</v>
      </c>
      <c r="E2706" t="s">
        <v>115</v>
      </c>
      <c r="F2706">
        <v>49</v>
      </c>
      <c r="G2706">
        <v>54</v>
      </c>
      <c r="H2706">
        <v>0</v>
      </c>
      <c r="I2706">
        <v>0</v>
      </c>
      <c r="J2706">
        <v>4</v>
      </c>
      <c r="K2706">
        <v>1</v>
      </c>
      <c r="L2706" t="s">
        <v>20</v>
      </c>
      <c r="M2706" t="s">
        <v>625</v>
      </c>
      <c r="N2706" t="s">
        <v>167</v>
      </c>
      <c r="O2706" t="s">
        <v>22</v>
      </c>
      <c r="P2706" t="s">
        <v>23</v>
      </c>
      <c r="Q2706" t="s">
        <v>24</v>
      </c>
    </row>
    <row r="2707" spans="1:17" x14ac:dyDescent="0.2">
      <c r="A2707" s="2">
        <v>35720</v>
      </c>
      <c r="B2707" t="s">
        <v>301</v>
      </c>
      <c r="C2707" t="s">
        <v>113</v>
      </c>
      <c r="D2707" t="s">
        <v>115</v>
      </c>
      <c r="E2707" t="s">
        <v>115</v>
      </c>
      <c r="F2707">
        <v>47</v>
      </c>
      <c r="G2707">
        <v>37</v>
      </c>
      <c r="H2707">
        <v>0</v>
      </c>
      <c r="I2707">
        <v>0</v>
      </c>
      <c r="J2707">
        <v>2</v>
      </c>
      <c r="K2707">
        <v>1</v>
      </c>
      <c r="L2707" t="s">
        <v>20</v>
      </c>
      <c r="M2707" t="s">
        <v>302</v>
      </c>
      <c r="N2707" t="s">
        <v>301</v>
      </c>
      <c r="O2707" t="s">
        <v>22</v>
      </c>
      <c r="P2707" t="s">
        <v>23</v>
      </c>
      <c r="Q2707" t="s">
        <v>24</v>
      </c>
    </row>
    <row r="2708" spans="1:17" x14ac:dyDescent="0.2">
      <c r="A2708" s="2">
        <v>35721</v>
      </c>
      <c r="B2708" t="s">
        <v>263</v>
      </c>
      <c r="C2708" t="s">
        <v>185</v>
      </c>
      <c r="D2708" t="s">
        <v>27</v>
      </c>
      <c r="E2708" t="s">
        <v>27</v>
      </c>
      <c r="F2708">
        <v>132</v>
      </c>
      <c r="G2708">
        <v>40</v>
      </c>
      <c r="H2708">
        <v>0</v>
      </c>
      <c r="I2708">
        <v>0</v>
      </c>
      <c r="J2708">
        <v>0</v>
      </c>
      <c r="K2708">
        <v>1</v>
      </c>
      <c r="L2708" t="s">
        <v>28</v>
      </c>
      <c r="M2708" t="s">
        <v>599</v>
      </c>
      <c r="N2708" t="s">
        <v>263</v>
      </c>
      <c r="O2708" t="s">
        <v>22</v>
      </c>
      <c r="P2708" t="s">
        <v>23</v>
      </c>
      <c r="Q2708" t="s">
        <v>41</v>
      </c>
    </row>
    <row r="2709" spans="1:17" x14ac:dyDescent="0.2">
      <c r="A2709" s="2">
        <v>35721</v>
      </c>
      <c r="B2709" t="s">
        <v>560</v>
      </c>
      <c r="C2709" t="s">
        <v>176</v>
      </c>
      <c r="D2709" t="s">
        <v>50</v>
      </c>
      <c r="E2709" t="s">
        <v>115</v>
      </c>
      <c r="F2709">
        <v>112</v>
      </c>
      <c r="G2709">
        <v>60</v>
      </c>
      <c r="H2709">
        <v>0</v>
      </c>
      <c r="I2709">
        <v>0</v>
      </c>
      <c r="J2709">
        <v>3</v>
      </c>
      <c r="K2709">
        <v>0</v>
      </c>
      <c r="L2709" t="s">
        <v>20</v>
      </c>
      <c r="M2709" t="s">
        <v>626</v>
      </c>
      <c r="N2709" t="s">
        <v>560</v>
      </c>
      <c r="O2709" t="s">
        <v>22</v>
      </c>
      <c r="P2709" t="s">
        <v>23</v>
      </c>
      <c r="Q2709" t="s">
        <v>24</v>
      </c>
    </row>
    <row r="2710" spans="1:17" x14ac:dyDescent="0.2">
      <c r="A2710" s="2">
        <v>35721</v>
      </c>
      <c r="B2710" t="s">
        <v>449</v>
      </c>
      <c r="C2710" t="s">
        <v>133</v>
      </c>
      <c r="D2710" t="s">
        <v>115</v>
      </c>
      <c r="E2710" t="s">
        <v>115</v>
      </c>
      <c r="F2710">
        <v>83</v>
      </c>
      <c r="G2710">
        <v>34</v>
      </c>
      <c r="H2710">
        <v>0</v>
      </c>
      <c r="I2710">
        <v>0</v>
      </c>
      <c r="J2710">
        <v>1</v>
      </c>
      <c r="K2710">
        <v>5</v>
      </c>
      <c r="L2710" t="s">
        <v>20</v>
      </c>
      <c r="M2710" t="s">
        <v>530</v>
      </c>
      <c r="N2710" t="s">
        <v>449</v>
      </c>
      <c r="O2710" t="s">
        <v>22</v>
      </c>
      <c r="P2710" t="s">
        <v>23</v>
      </c>
      <c r="Q2710" t="s">
        <v>41</v>
      </c>
    </row>
    <row r="2711" spans="1:17" x14ac:dyDescent="0.2">
      <c r="A2711" s="2">
        <v>35723</v>
      </c>
      <c r="B2711" t="s">
        <v>263</v>
      </c>
      <c r="C2711" t="s">
        <v>454</v>
      </c>
      <c r="D2711" t="s">
        <v>27</v>
      </c>
      <c r="E2711" t="s">
        <v>27</v>
      </c>
      <c r="F2711">
        <v>132</v>
      </c>
      <c r="G2711">
        <v>103</v>
      </c>
      <c r="H2711">
        <v>0</v>
      </c>
      <c r="I2711">
        <v>0</v>
      </c>
      <c r="J2711">
        <v>2</v>
      </c>
      <c r="K2711">
        <v>2</v>
      </c>
      <c r="L2711" t="s">
        <v>28</v>
      </c>
      <c r="M2711" t="s">
        <v>599</v>
      </c>
      <c r="N2711" t="s">
        <v>263</v>
      </c>
      <c r="O2711" t="s">
        <v>22</v>
      </c>
      <c r="P2711" t="s">
        <v>59</v>
      </c>
      <c r="Q2711" t="s">
        <v>24</v>
      </c>
    </row>
    <row r="2712" spans="1:17" x14ac:dyDescent="0.2">
      <c r="A2712" s="2">
        <v>35725</v>
      </c>
      <c r="B2712" t="s">
        <v>454</v>
      </c>
      <c r="C2712" t="s">
        <v>120</v>
      </c>
      <c r="D2712" t="s">
        <v>27</v>
      </c>
      <c r="E2712" t="s">
        <v>36</v>
      </c>
      <c r="F2712">
        <v>103</v>
      </c>
      <c r="G2712">
        <v>44</v>
      </c>
      <c r="H2712">
        <v>0</v>
      </c>
      <c r="I2712">
        <v>0</v>
      </c>
      <c r="J2712">
        <v>1</v>
      </c>
      <c r="K2712">
        <v>1</v>
      </c>
      <c r="L2712" t="s">
        <v>28</v>
      </c>
      <c r="M2712" t="s">
        <v>599</v>
      </c>
      <c r="N2712" t="s">
        <v>263</v>
      </c>
      <c r="O2712" t="s">
        <v>122</v>
      </c>
      <c r="P2712" t="s">
        <v>59</v>
      </c>
      <c r="Q2712" t="s">
        <v>24</v>
      </c>
    </row>
    <row r="2713" spans="1:17" x14ac:dyDescent="0.2">
      <c r="A2713" s="2">
        <v>35727</v>
      </c>
      <c r="B2713" t="s">
        <v>301</v>
      </c>
      <c r="C2713" t="s">
        <v>166</v>
      </c>
      <c r="D2713" t="s">
        <v>115</v>
      </c>
      <c r="E2713" t="s">
        <v>115</v>
      </c>
      <c r="F2713">
        <v>47</v>
      </c>
      <c r="G2713">
        <v>96</v>
      </c>
      <c r="H2713">
        <v>0</v>
      </c>
      <c r="I2713">
        <v>0</v>
      </c>
      <c r="J2713">
        <v>0</v>
      </c>
      <c r="K2713">
        <v>1</v>
      </c>
      <c r="L2713" t="s">
        <v>20</v>
      </c>
      <c r="M2713" t="s">
        <v>302</v>
      </c>
      <c r="N2713" t="s">
        <v>301</v>
      </c>
      <c r="O2713" t="s">
        <v>22</v>
      </c>
      <c r="P2713" t="s">
        <v>23</v>
      </c>
      <c r="Q2713" t="s">
        <v>41</v>
      </c>
    </row>
    <row r="2714" spans="1:17" x14ac:dyDescent="0.2">
      <c r="A2714" s="2">
        <v>35727</v>
      </c>
      <c r="B2714" t="s">
        <v>113</v>
      </c>
      <c r="C2714" t="s">
        <v>167</v>
      </c>
      <c r="D2714" t="s">
        <v>115</v>
      </c>
      <c r="E2714" t="s">
        <v>115</v>
      </c>
      <c r="F2714">
        <v>37</v>
      </c>
      <c r="G2714">
        <v>49</v>
      </c>
      <c r="H2714">
        <v>0</v>
      </c>
      <c r="I2714">
        <v>0</v>
      </c>
      <c r="J2714">
        <v>1</v>
      </c>
      <c r="K2714">
        <v>0</v>
      </c>
      <c r="L2714" t="s">
        <v>20</v>
      </c>
      <c r="M2714" t="s">
        <v>754</v>
      </c>
      <c r="N2714" t="s">
        <v>113</v>
      </c>
      <c r="O2714" t="s">
        <v>22</v>
      </c>
      <c r="P2714" t="s">
        <v>23</v>
      </c>
      <c r="Q2714" t="s">
        <v>24</v>
      </c>
    </row>
    <row r="2715" spans="1:17" x14ac:dyDescent="0.2">
      <c r="A2715" s="2">
        <v>35727</v>
      </c>
      <c r="B2715" t="s">
        <v>456</v>
      </c>
      <c r="C2715" t="s">
        <v>185</v>
      </c>
      <c r="D2715" t="s">
        <v>27</v>
      </c>
      <c r="E2715" t="s">
        <v>27</v>
      </c>
      <c r="F2715">
        <v>141</v>
      </c>
      <c r="G2715">
        <v>40</v>
      </c>
      <c r="H2715">
        <v>0</v>
      </c>
      <c r="I2715">
        <v>0</v>
      </c>
      <c r="J2715">
        <v>1</v>
      </c>
      <c r="K2715">
        <v>3</v>
      </c>
      <c r="L2715" t="s">
        <v>28</v>
      </c>
      <c r="M2715" t="s">
        <v>474</v>
      </c>
      <c r="N2715" t="s">
        <v>456</v>
      </c>
      <c r="O2715" t="s">
        <v>22</v>
      </c>
      <c r="P2715" t="s">
        <v>23</v>
      </c>
      <c r="Q2715" t="s">
        <v>41</v>
      </c>
    </row>
    <row r="2716" spans="1:17" x14ac:dyDescent="0.2">
      <c r="A2716" s="2">
        <v>35728</v>
      </c>
      <c r="B2716" t="s">
        <v>449</v>
      </c>
      <c r="C2716" t="s">
        <v>560</v>
      </c>
      <c r="D2716" t="s">
        <v>115</v>
      </c>
      <c r="E2716" t="s">
        <v>50</v>
      </c>
      <c r="F2716">
        <v>83</v>
      </c>
      <c r="G2716">
        <v>112</v>
      </c>
      <c r="H2716">
        <v>0</v>
      </c>
      <c r="I2716">
        <v>0</v>
      </c>
      <c r="J2716">
        <v>4</v>
      </c>
      <c r="K2716">
        <v>0</v>
      </c>
      <c r="L2716" t="s">
        <v>20</v>
      </c>
      <c r="M2716" t="s">
        <v>530</v>
      </c>
      <c r="N2716" t="s">
        <v>449</v>
      </c>
      <c r="O2716" t="s">
        <v>22</v>
      </c>
      <c r="P2716" t="s">
        <v>23</v>
      </c>
      <c r="Q2716" t="s">
        <v>24</v>
      </c>
    </row>
    <row r="2717" spans="1:17" x14ac:dyDescent="0.2">
      <c r="A2717" s="2">
        <v>35729</v>
      </c>
      <c r="B2717" t="s">
        <v>481</v>
      </c>
      <c r="C2717" t="s">
        <v>185</v>
      </c>
      <c r="D2717" t="s">
        <v>27</v>
      </c>
      <c r="E2717" t="s">
        <v>27</v>
      </c>
      <c r="F2717">
        <v>157</v>
      </c>
      <c r="G2717">
        <v>40</v>
      </c>
      <c r="H2717">
        <v>0</v>
      </c>
      <c r="I2717">
        <v>0</v>
      </c>
      <c r="J2717">
        <v>0</v>
      </c>
      <c r="K2717">
        <v>3</v>
      </c>
      <c r="L2717" t="s">
        <v>28</v>
      </c>
      <c r="M2717" t="s">
        <v>486</v>
      </c>
      <c r="N2717" t="s">
        <v>481</v>
      </c>
      <c r="O2717" t="s">
        <v>22</v>
      </c>
      <c r="P2717" t="s">
        <v>23</v>
      </c>
      <c r="Q2717" t="s">
        <v>41</v>
      </c>
    </row>
    <row r="2718" spans="1:17" x14ac:dyDescent="0.2">
      <c r="A2718" s="2">
        <v>35729</v>
      </c>
      <c r="B2718" t="s">
        <v>143</v>
      </c>
      <c r="C2718" t="s">
        <v>176</v>
      </c>
      <c r="D2718" t="s">
        <v>115</v>
      </c>
      <c r="E2718" t="s">
        <v>115</v>
      </c>
      <c r="F2718">
        <v>20</v>
      </c>
      <c r="G2718">
        <v>60</v>
      </c>
      <c r="H2718">
        <v>0</v>
      </c>
      <c r="I2718">
        <v>0</v>
      </c>
      <c r="J2718">
        <v>1</v>
      </c>
      <c r="K2718">
        <v>1</v>
      </c>
      <c r="L2718" t="s">
        <v>20</v>
      </c>
      <c r="M2718" t="s">
        <v>144</v>
      </c>
      <c r="N2718" t="s">
        <v>143</v>
      </c>
      <c r="O2718" t="s">
        <v>22</v>
      </c>
      <c r="P2718" t="s">
        <v>23</v>
      </c>
      <c r="Q2718" t="s">
        <v>30</v>
      </c>
    </row>
    <row r="2719" spans="1:17" x14ac:dyDescent="0.2">
      <c r="A2719" s="2">
        <v>35732</v>
      </c>
      <c r="B2719" t="s">
        <v>274</v>
      </c>
      <c r="C2719" t="s">
        <v>168</v>
      </c>
      <c r="D2719" t="s">
        <v>50</v>
      </c>
      <c r="E2719" t="s">
        <v>50</v>
      </c>
      <c r="F2719">
        <v>29</v>
      </c>
      <c r="G2719">
        <v>51</v>
      </c>
      <c r="H2719">
        <v>0</v>
      </c>
      <c r="I2719">
        <v>0</v>
      </c>
      <c r="J2719">
        <v>2</v>
      </c>
      <c r="K2719">
        <v>0</v>
      </c>
      <c r="L2719" t="s">
        <v>20</v>
      </c>
      <c r="M2719" t="s">
        <v>333</v>
      </c>
      <c r="N2719" t="s">
        <v>274</v>
      </c>
      <c r="O2719" t="s">
        <v>22</v>
      </c>
      <c r="P2719" t="s">
        <v>23</v>
      </c>
      <c r="Q2719" t="s">
        <v>24</v>
      </c>
    </row>
    <row r="2720" spans="1:17" x14ac:dyDescent="0.2">
      <c r="A2720" s="2">
        <v>35732</v>
      </c>
      <c r="B2720" t="s">
        <v>98</v>
      </c>
      <c r="C2720" t="s">
        <v>147</v>
      </c>
      <c r="D2720" t="s">
        <v>50</v>
      </c>
      <c r="E2720" t="s">
        <v>50</v>
      </c>
      <c r="F2720">
        <v>43</v>
      </c>
      <c r="G2720">
        <v>48</v>
      </c>
      <c r="H2720">
        <v>0</v>
      </c>
      <c r="I2720">
        <v>0</v>
      </c>
      <c r="J2720">
        <v>1</v>
      </c>
      <c r="K2720">
        <v>1</v>
      </c>
      <c r="L2720" t="s">
        <v>20</v>
      </c>
      <c r="M2720" t="s">
        <v>99</v>
      </c>
      <c r="N2720" t="s">
        <v>98</v>
      </c>
      <c r="O2720" t="s">
        <v>22</v>
      </c>
      <c r="P2720" t="s">
        <v>23</v>
      </c>
      <c r="Q2720" t="s">
        <v>30</v>
      </c>
    </row>
    <row r="2721" spans="1:17" x14ac:dyDescent="0.2">
      <c r="A2721" s="2">
        <v>35732</v>
      </c>
      <c r="B2721" t="s">
        <v>95</v>
      </c>
      <c r="C2721" t="s">
        <v>119</v>
      </c>
      <c r="D2721" t="s">
        <v>50</v>
      </c>
      <c r="E2721" t="s">
        <v>50</v>
      </c>
      <c r="F2721">
        <v>9</v>
      </c>
      <c r="G2721">
        <v>16</v>
      </c>
      <c r="H2721">
        <v>0</v>
      </c>
      <c r="I2721">
        <v>0</v>
      </c>
      <c r="J2721">
        <v>1</v>
      </c>
      <c r="K2721">
        <v>1</v>
      </c>
      <c r="L2721" t="s">
        <v>20</v>
      </c>
      <c r="M2721" t="s">
        <v>326</v>
      </c>
      <c r="N2721" t="s">
        <v>95</v>
      </c>
      <c r="O2721" t="s">
        <v>22</v>
      </c>
      <c r="P2721" t="s">
        <v>23</v>
      </c>
      <c r="Q2721" t="s">
        <v>30</v>
      </c>
    </row>
    <row r="2722" spans="1:17" x14ac:dyDescent="0.2">
      <c r="A2722" s="2">
        <v>35732</v>
      </c>
      <c r="B2722" t="s">
        <v>453</v>
      </c>
      <c r="C2722" t="s">
        <v>185</v>
      </c>
      <c r="D2722" t="s">
        <v>27</v>
      </c>
      <c r="E2722" t="s">
        <v>27</v>
      </c>
      <c r="F2722">
        <v>128</v>
      </c>
      <c r="G2722">
        <v>40</v>
      </c>
      <c r="H2722">
        <v>0</v>
      </c>
      <c r="I2722">
        <v>0</v>
      </c>
      <c r="J2722">
        <v>1</v>
      </c>
      <c r="K2722">
        <v>1</v>
      </c>
      <c r="L2722" t="s">
        <v>28</v>
      </c>
      <c r="M2722" t="s">
        <v>482</v>
      </c>
      <c r="N2722" t="s">
        <v>453</v>
      </c>
      <c r="O2722" t="s">
        <v>22</v>
      </c>
      <c r="P2722" t="s">
        <v>23</v>
      </c>
      <c r="Q2722" t="s">
        <v>30</v>
      </c>
    </row>
    <row r="2723" spans="1:17" x14ac:dyDescent="0.2">
      <c r="A2723" s="2">
        <v>35734</v>
      </c>
      <c r="B2723" t="s">
        <v>182</v>
      </c>
      <c r="C2723" t="s">
        <v>166</v>
      </c>
      <c r="D2723" t="s">
        <v>115</v>
      </c>
      <c r="E2723" t="s">
        <v>115</v>
      </c>
      <c r="F2723">
        <v>54</v>
      </c>
      <c r="G2723">
        <v>96</v>
      </c>
      <c r="H2723">
        <v>0</v>
      </c>
      <c r="I2723">
        <v>0</v>
      </c>
      <c r="J2723">
        <v>2</v>
      </c>
      <c r="K2723">
        <v>3</v>
      </c>
      <c r="L2723" t="s">
        <v>20</v>
      </c>
      <c r="M2723" t="s">
        <v>748</v>
      </c>
      <c r="N2723" t="s">
        <v>182</v>
      </c>
      <c r="O2723" t="s">
        <v>22</v>
      </c>
      <c r="P2723" t="s">
        <v>23</v>
      </c>
      <c r="Q2723" t="s">
        <v>41</v>
      </c>
    </row>
    <row r="2724" spans="1:17" x14ac:dyDescent="0.2">
      <c r="A2724" s="2">
        <v>35734</v>
      </c>
      <c r="B2724" t="s">
        <v>167</v>
      </c>
      <c r="C2724" t="s">
        <v>301</v>
      </c>
      <c r="D2724" t="s">
        <v>115</v>
      </c>
      <c r="E2724" t="s">
        <v>115</v>
      </c>
      <c r="F2724">
        <v>49</v>
      </c>
      <c r="G2724">
        <v>47</v>
      </c>
      <c r="H2724">
        <v>0</v>
      </c>
      <c r="I2724">
        <v>0</v>
      </c>
      <c r="J2724">
        <v>0</v>
      </c>
      <c r="K2724">
        <v>0</v>
      </c>
      <c r="L2724" t="s">
        <v>20</v>
      </c>
      <c r="M2724" t="s">
        <v>625</v>
      </c>
      <c r="N2724" t="s">
        <v>167</v>
      </c>
      <c r="O2724" t="s">
        <v>22</v>
      </c>
      <c r="P2724" t="s">
        <v>23</v>
      </c>
      <c r="Q2724" t="s">
        <v>30</v>
      </c>
    </row>
    <row r="2725" spans="1:17" x14ac:dyDescent="0.2">
      <c r="A2725" s="2">
        <v>35735</v>
      </c>
      <c r="B2725" t="s">
        <v>133</v>
      </c>
      <c r="C2725" t="s">
        <v>143</v>
      </c>
      <c r="D2725" t="s">
        <v>115</v>
      </c>
      <c r="E2725" t="s">
        <v>115</v>
      </c>
      <c r="F2725">
        <v>34</v>
      </c>
      <c r="G2725">
        <v>20</v>
      </c>
      <c r="H2725">
        <v>0</v>
      </c>
      <c r="I2725">
        <v>0</v>
      </c>
      <c r="J2725">
        <v>0</v>
      </c>
      <c r="K2725">
        <v>2</v>
      </c>
      <c r="L2725" t="s">
        <v>20</v>
      </c>
      <c r="M2725" t="s">
        <v>134</v>
      </c>
      <c r="N2725" t="s">
        <v>133</v>
      </c>
      <c r="O2725" t="s">
        <v>22</v>
      </c>
      <c r="P2725" t="s">
        <v>23</v>
      </c>
      <c r="Q2725" t="s">
        <v>41</v>
      </c>
    </row>
    <row r="2726" spans="1:17" x14ac:dyDescent="0.2">
      <c r="A2726" s="2">
        <v>35736</v>
      </c>
      <c r="B2726" t="s">
        <v>136</v>
      </c>
      <c r="C2726" t="s">
        <v>224</v>
      </c>
      <c r="D2726" t="s">
        <v>36</v>
      </c>
      <c r="E2726" t="s">
        <v>36</v>
      </c>
      <c r="F2726">
        <v>46</v>
      </c>
      <c r="G2726">
        <v>106</v>
      </c>
      <c r="H2726">
        <v>0</v>
      </c>
      <c r="I2726">
        <v>0</v>
      </c>
      <c r="J2726">
        <v>0</v>
      </c>
      <c r="K2726">
        <v>0</v>
      </c>
      <c r="L2726" t="s">
        <v>28</v>
      </c>
      <c r="M2726" t="s">
        <v>431</v>
      </c>
      <c r="N2726" t="s">
        <v>136</v>
      </c>
      <c r="O2726" t="s">
        <v>22</v>
      </c>
      <c r="P2726" t="s">
        <v>23</v>
      </c>
      <c r="Q2726" t="s">
        <v>30</v>
      </c>
    </row>
    <row r="2727" spans="1:17" x14ac:dyDescent="0.2">
      <c r="A2727" s="2">
        <v>35736</v>
      </c>
      <c r="B2727" t="s">
        <v>26</v>
      </c>
      <c r="C2727" t="s">
        <v>77</v>
      </c>
      <c r="D2727" t="s">
        <v>27</v>
      </c>
      <c r="E2727" t="s">
        <v>27</v>
      </c>
      <c r="F2727">
        <v>10</v>
      </c>
      <c r="G2727">
        <v>35</v>
      </c>
      <c r="H2727">
        <v>0</v>
      </c>
      <c r="I2727">
        <v>0</v>
      </c>
      <c r="J2727">
        <v>0</v>
      </c>
      <c r="K2727">
        <v>0</v>
      </c>
      <c r="L2727" t="s">
        <v>20</v>
      </c>
      <c r="M2727" t="s">
        <v>219</v>
      </c>
      <c r="N2727" t="s">
        <v>26</v>
      </c>
      <c r="O2727" t="s">
        <v>22</v>
      </c>
      <c r="P2727" t="s">
        <v>23</v>
      </c>
      <c r="Q2727" t="s">
        <v>30</v>
      </c>
    </row>
    <row r="2728" spans="1:17" x14ac:dyDescent="0.2">
      <c r="A2728" s="2">
        <v>35736</v>
      </c>
      <c r="B2728" t="s">
        <v>46</v>
      </c>
      <c r="C2728" t="s">
        <v>404</v>
      </c>
      <c r="D2728" t="s">
        <v>36</v>
      </c>
      <c r="E2728" t="s">
        <v>36</v>
      </c>
      <c r="F2728">
        <v>174</v>
      </c>
      <c r="G2728">
        <v>150</v>
      </c>
      <c r="H2728">
        <v>0</v>
      </c>
      <c r="I2728">
        <v>0</v>
      </c>
      <c r="J2728">
        <v>0</v>
      </c>
      <c r="K2728">
        <v>1</v>
      </c>
      <c r="L2728" t="s">
        <v>28</v>
      </c>
      <c r="M2728" t="s">
        <v>84</v>
      </c>
      <c r="N2728" t="s">
        <v>46</v>
      </c>
      <c r="O2728" t="s">
        <v>22</v>
      </c>
      <c r="P2728" t="s">
        <v>23</v>
      </c>
      <c r="Q2728" t="s">
        <v>41</v>
      </c>
    </row>
    <row r="2729" spans="1:17" x14ac:dyDescent="0.2">
      <c r="A2729" s="2">
        <v>35736</v>
      </c>
      <c r="B2729" t="s">
        <v>176</v>
      </c>
      <c r="C2729" t="s">
        <v>449</v>
      </c>
      <c r="D2729" t="s">
        <v>115</v>
      </c>
      <c r="E2729" t="s">
        <v>115</v>
      </c>
      <c r="F2729">
        <v>60</v>
      </c>
      <c r="G2729">
        <v>83</v>
      </c>
      <c r="H2729">
        <v>0</v>
      </c>
      <c r="I2729">
        <v>0</v>
      </c>
      <c r="J2729">
        <v>0</v>
      </c>
      <c r="K2729">
        <v>0</v>
      </c>
      <c r="L2729" t="s">
        <v>20</v>
      </c>
      <c r="M2729" t="s">
        <v>300</v>
      </c>
      <c r="N2729" t="s">
        <v>176</v>
      </c>
      <c r="O2729" t="s">
        <v>22</v>
      </c>
      <c r="P2729" t="s">
        <v>23</v>
      </c>
      <c r="Q2729" t="s">
        <v>30</v>
      </c>
    </row>
    <row r="2730" spans="1:17" x14ac:dyDescent="0.2">
      <c r="A2730" s="2">
        <v>35739</v>
      </c>
      <c r="B2730" t="s">
        <v>128</v>
      </c>
      <c r="C2730" t="s">
        <v>646</v>
      </c>
      <c r="D2730" t="s">
        <v>36</v>
      </c>
      <c r="E2730" t="s">
        <v>50</v>
      </c>
      <c r="F2730">
        <v>24</v>
      </c>
      <c r="G2730">
        <v>101</v>
      </c>
      <c r="H2730">
        <v>0</v>
      </c>
      <c r="I2730">
        <v>0</v>
      </c>
      <c r="J2730">
        <v>2</v>
      </c>
      <c r="K2730">
        <v>1</v>
      </c>
      <c r="L2730" t="s">
        <v>28</v>
      </c>
      <c r="M2730" t="s">
        <v>130</v>
      </c>
      <c r="N2730" t="s">
        <v>128</v>
      </c>
      <c r="O2730" t="s">
        <v>22</v>
      </c>
      <c r="P2730" t="s">
        <v>23</v>
      </c>
      <c r="Q2730" t="s">
        <v>24</v>
      </c>
    </row>
    <row r="2731" spans="1:17" x14ac:dyDescent="0.2">
      <c r="A2731" s="2">
        <v>35740</v>
      </c>
      <c r="B2731" t="s">
        <v>113</v>
      </c>
      <c r="C2731" t="s">
        <v>182</v>
      </c>
      <c r="D2731" t="s">
        <v>115</v>
      </c>
      <c r="E2731" t="s">
        <v>115</v>
      </c>
      <c r="F2731">
        <v>37</v>
      </c>
      <c r="G2731">
        <v>54</v>
      </c>
      <c r="H2731">
        <v>0</v>
      </c>
      <c r="I2731">
        <v>0</v>
      </c>
      <c r="J2731">
        <v>1</v>
      </c>
      <c r="K2731">
        <v>1</v>
      </c>
      <c r="L2731" t="s">
        <v>20</v>
      </c>
      <c r="M2731" t="s">
        <v>231</v>
      </c>
      <c r="N2731" t="s">
        <v>113</v>
      </c>
      <c r="O2731" t="s">
        <v>22</v>
      </c>
      <c r="P2731" t="s">
        <v>23</v>
      </c>
      <c r="Q2731" t="s">
        <v>30</v>
      </c>
    </row>
    <row r="2732" spans="1:17" x14ac:dyDescent="0.2">
      <c r="A2732" s="2">
        <v>35741</v>
      </c>
      <c r="B2732" t="s">
        <v>107</v>
      </c>
      <c r="C2732" t="s">
        <v>555</v>
      </c>
      <c r="D2732" t="s">
        <v>19</v>
      </c>
      <c r="E2732" t="s">
        <v>27</v>
      </c>
      <c r="F2732">
        <v>27</v>
      </c>
      <c r="G2732">
        <v>88</v>
      </c>
      <c r="H2732">
        <v>0</v>
      </c>
      <c r="I2732">
        <v>0</v>
      </c>
      <c r="J2732">
        <v>4</v>
      </c>
      <c r="K2732">
        <v>1</v>
      </c>
      <c r="L2732" t="s">
        <v>28</v>
      </c>
      <c r="M2732" t="s">
        <v>761</v>
      </c>
      <c r="N2732" t="s">
        <v>107</v>
      </c>
      <c r="O2732" t="s">
        <v>22</v>
      </c>
      <c r="P2732" t="s">
        <v>23</v>
      </c>
      <c r="Q2732" t="s">
        <v>24</v>
      </c>
    </row>
    <row r="2733" spans="1:17" x14ac:dyDescent="0.2">
      <c r="A2733" s="2">
        <v>35741</v>
      </c>
      <c r="B2733" t="s">
        <v>166</v>
      </c>
      <c r="C2733" t="s">
        <v>167</v>
      </c>
      <c r="D2733" t="s">
        <v>115</v>
      </c>
      <c r="E2733" t="s">
        <v>115</v>
      </c>
      <c r="F2733">
        <v>96</v>
      </c>
      <c r="G2733">
        <v>49</v>
      </c>
      <c r="H2733">
        <v>0</v>
      </c>
      <c r="I2733">
        <v>0</v>
      </c>
      <c r="J2733">
        <v>2</v>
      </c>
      <c r="K2733">
        <v>0</v>
      </c>
      <c r="L2733" t="s">
        <v>20</v>
      </c>
      <c r="M2733" t="s">
        <v>165</v>
      </c>
      <c r="N2733" t="s">
        <v>166</v>
      </c>
      <c r="O2733" t="s">
        <v>22</v>
      </c>
      <c r="P2733" t="s">
        <v>23</v>
      </c>
      <c r="Q2733" t="s">
        <v>24</v>
      </c>
    </row>
    <row r="2734" spans="1:17" x14ac:dyDescent="0.2">
      <c r="A2734" s="2">
        <v>35742</v>
      </c>
      <c r="B2734" t="s">
        <v>143</v>
      </c>
      <c r="C2734" t="s">
        <v>560</v>
      </c>
      <c r="D2734" t="s">
        <v>115</v>
      </c>
      <c r="E2734" t="s">
        <v>50</v>
      </c>
      <c r="F2734">
        <v>20</v>
      </c>
      <c r="G2734">
        <v>112</v>
      </c>
      <c r="H2734">
        <v>0</v>
      </c>
      <c r="I2734">
        <v>0</v>
      </c>
      <c r="J2734">
        <v>5</v>
      </c>
      <c r="K2734">
        <v>1</v>
      </c>
      <c r="L2734" t="s">
        <v>20</v>
      </c>
      <c r="M2734" t="s">
        <v>144</v>
      </c>
      <c r="N2734" t="s">
        <v>143</v>
      </c>
      <c r="O2734" t="s">
        <v>22</v>
      </c>
      <c r="P2734" t="s">
        <v>23</v>
      </c>
      <c r="Q2734" t="s">
        <v>24</v>
      </c>
    </row>
    <row r="2735" spans="1:17" x14ac:dyDescent="0.2">
      <c r="A2735" s="2">
        <v>35743</v>
      </c>
      <c r="B2735" t="s">
        <v>56</v>
      </c>
      <c r="C2735" t="s">
        <v>77</v>
      </c>
      <c r="D2735" t="s">
        <v>27</v>
      </c>
      <c r="E2735" t="s">
        <v>27</v>
      </c>
      <c r="F2735">
        <v>62</v>
      </c>
      <c r="G2735">
        <v>35</v>
      </c>
      <c r="H2735">
        <v>0</v>
      </c>
      <c r="I2735">
        <v>0</v>
      </c>
      <c r="J2735">
        <v>0</v>
      </c>
      <c r="K2735">
        <v>3</v>
      </c>
      <c r="L2735" t="s">
        <v>20</v>
      </c>
      <c r="M2735" t="s">
        <v>670</v>
      </c>
      <c r="N2735" t="s">
        <v>56</v>
      </c>
      <c r="O2735" t="s">
        <v>22</v>
      </c>
      <c r="P2735" t="s">
        <v>23</v>
      </c>
      <c r="Q2735" t="s">
        <v>41</v>
      </c>
    </row>
    <row r="2736" spans="1:17" x14ac:dyDescent="0.2">
      <c r="A2736" s="2">
        <v>35743</v>
      </c>
      <c r="B2736" t="s">
        <v>210</v>
      </c>
      <c r="C2736" t="s">
        <v>185</v>
      </c>
      <c r="D2736" t="s">
        <v>27</v>
      </c>
      <c r="E2736" t="s">
        <v>27</v>
      </c>
      <c r="F2736">
        <v>70</v>
      </c>
      <c r="G2736">
        <v>40</v>
      </c>
      <c r="H2736">
        <v>0</v>
      </c>
      <c r="I2736">
        <v>0</v>
      </c>
      <c r="J2736">
        <v>2</v>
      </c>
      <c r="K2736">
        <v>2</v>
      </c>
      <c r="L2736" t="s">
        <v>20</v>
      </c>
      <c r="M2736" t="s">
        <v>557</v>
      </c>
      <c r="N2736" t="s">
        <v>210</v>
      </c>
      <c r="O2736" t="s">
        <v>22</v>
      </c>
      <c r="P2736" t="s">
        <v>23</v>
      </c>
      <c r="Q2736" t="s">
        <v>30</v>
      </c>
    </row>
    <row r="2737" spans="1:17" x14ac:dyDescent="0.2">
      <c r="A2737" s="2">
        <v>35743</v>
      </c>
      <c r="B2737" t="s">
        <v>26</v>
      </c>
      <c r="C2737" t="s">
        <v>131</v>
      </c>
      <c r="D2737" t="s">
        <v>27</v>
      </c>
      <c r="E2737" t="s">
        <v>27</v>
      </c>
      <c r="F2737">
        <v>10</v>
      </c>
      <c r="G2737">
        <v>56</v>
      </c>
      <c r="H2737">
        <v>0</v>
      </c>
      <c r="I2737">
        <v>0</v>
      </c>
      <c r="J2737">
        <v>3</v>
      </c>
      <c r="K2737">
        <v>3</v>
      </c>
      <c r="L2737" t="s">
        <v>20</v>
      </c>
      <c r="M2737" t="s">
        <v>219</v>
      </c>
      <c r="N2737" t="s">
        <v>26</v>
      </c>
      <c r="O2737" t="s">
        <v>22</v>
      </c>
      <c r="P2737" t="s">
        <v>23</v>
      </c>
      <c r="Q2737" t="s">
        <v>30</v>
      </c>
    </row>
    <row r="2738" spans="1:17" x14ac:dyDescent="0.2">
      <c r="A2738" s="2">
        <v>35743</v>
      </c>
      <c r="B2738" t="s">
        <v>176</v>
      </c>
      <c r="C2738" t="s">
        <v>133</v>
      </c>
      <c r="D2738" t="s">
        <v>115</v>
      </c>
      <c r="E2738" t="s">
        <v>115</v>
      </c>
      <c r="F2738">
        <v>60</v>
      </c>
      <c r="G2738">
        <v>34</v>
      </c>
      <c r="H2738">
        <v>0</v>
      </c>
      <c r="I2738">
        <v>0</v>
      </c>
      <c r="J2738">
        <v>1</v>
      </c>
      <c r="K2738">
        <v>3</v>
      </c>
      <c r="L2738" t="s">
        <v>20</v>
      </c>
      <c r="M2738" t="s">
        <v>300</v>
      </c>
      <c r="N2738" t="s">
        <v>176</v>
      </c>
      <c r="O2738" t="s">
        <v>22</v>
      </c>
      <c r="P2738" t="s">
        <v>23</v>
      </c>
      <c r="Q2738" t="s">
        <v>41</v>
      </c>
    </row>
    <row r="2739" spans="1:17" x14ac:dyDescent="0.2">
      <c r="A2739" s="2">
        <v>35745</v>
      </c>
      <c r="B2739" t="s">
        <v>25</v>
      </c>
      <c r="C2739" t="s">
        <v>161</v>
      </c>
      <c r="D2739" t="s">
        <v>19</v>
      </c>
      <c r="E2739" t="s">
        <v>50</v>
      </c>
      <c r="F2739">
        <v>1</v>
      </c>
      <c r="G2739">
        <v>98</v>
      </c>
      <c r="H2739">
        <v>0</v>
      </c>
      <c r="I2739">
        <v>0</v>
      </c>
      <c r="J2739">
        <v>3</v>
      </c>
      <c r="K2739">
        <v>0</v>
      </c>
      <c r="L2739" t="s">
        <v>28</v>
      </c>
      <c r="M2739" t="s">
        <v>712</v>
      </c>
      <c r="N2739" t="s">
        <v>25</v>
      </c>
      <c r="O2739" t="s">
        <v>22</v>
      </c>
      <c r="P2739" t="s">
        <v>23</v>
      </c>
      <c r="Q2739" t="s">
        <v>24</v>
      </c>
    </row>
    <row r="2740" spans="1:17" x14ac:dyDescent="0.2">
      <c r="A2740" s="2">
        <v>35746</v>
      </c>
      <c r="B2740" t="s">
        <v>182</v>
      </c>
      <c r="C2740" t="s">
        <v>301</v>
      </c>
      <c r="D2740" t="s">
        <v>115</v>
      </c>
      <c r="E2740" t="s">
        <v>115</v>
      </c>
      <c r="F2740">
        <v>54</v>
      </c>
      <c r="G2740">
        <v>47</v>
      </c>
      <c r="H2740">
        <v>0</v>
      </c>
      <c r="I2740">
        <v>0</v>
      </c>
      <c r="J2740">
        <v>1</v>
      </c>
      <c r="K2740">
        <v>0</v>
      </c>
      <c r="L2740" t="s">
        <v>20</v>
      </c>
      <c r="M2740" t="s">
        <v>748</v>
      </c>
      <c r="N2740" t="s">
        <v>182</v>
      </c>
      <c r="O2740" t="s">
        <v>22</v>
      </c>
      <c r="P2740" t="s">
        <v>23</v>
      </c>
      <c r="Q2740" t="s">
        <v>24</v>
      </c>
    </row>
    <row r="2741" spans="1:17" x14ac:dyDescent="0.2">
      <c r="A2741" s="2">
        <v>35746</v>
      </c>
      <c r="B2741" t="s">
        <v>67</v>
      </c>
      <c r="C2741" t="s">
        <v>104</v>
      </c>
      <c r="D2741" t="s">
        <v>50</v>
      </c>
      <c r="E2741" t="s">
        <v>50</v>
      </c>
      <c r="F2741">
        <v>14</v>
      </c>
      <c r="G2741">
        <v>25</v>
      </c>
      <c r="H2741">
        <v>0</v>
      </c>
      <c r="I2741">
        <v>0</v>
      </c>
      <c r="J2741">
        <v>2</v>
      </c>
      <c r="K2741">
        <v>1</v>
      </c>
      <c r="L2741" t="s">
        <v>28</v>
      </c>
      <c r="M2741" t="s">
        <v>393</v>
      </c>
      <c r="N2741" t="s">
        <v>67</v>
      </c>
      <c r="O2741" t="s">
        <v>22</v>
      </c>
      <c r="P2741" t="s">
        <v>23</v>
      </c>
      <c r="Q2741" t="s">
        <v>24</v>
      </c>
    </row>
    <row r="2742" spans="1:17" x14ac:dyDescent="0.2">
      <c r="A2742" s="2">
        <v>35746</v>
      </c>
      <c r="B2742" t="s">
        <v>166</v>
      </c>
      <c r="C2742" t="s">
        <v>113</v>
      </c>
      <c r="D2742" t="s">
        <v>115</v>
      </c>
      <c r="E2742" t="s">
        <v>115</v>
      </c>
      <c r="F2742">
        <v>96</v>
      </c>
      <c r="G2742">
        <v>37</v>
      </c>
      <c r="H2742">
        <v>0</v>
      </c>
      <c r="I2742">
        <v>0</v>
      </c>
      <c r="J2742">
        <v>0</v>
      </c>
      <c r="K2742">
        <v>1</v>
      </c>
      <c r="L2742" t="s">
        <v>20</v>
      </c>
      <c r="M2742" t="s">
        <v>165</v>
      </c>
      <c r="N2742" t="s">
        <v>166</v>
      </c>
      <c r="O2742" t="s">
        <v>22</v>
      </c>
      <c r="P2742" t="s">
        <v>23</v>
      </c>
      <c r="Q2742" t="s">
        <v>41</v>
      </c>
    </row>
    <row r="2743" spans="1:17" x14ac:dyDescent="0.2">
      <c r="A2743" s="2">
        <v>35747</v>
      </c>
      <c r="B2743" t="s">
        <v>111</v>
      </c>
      <c r="C2743" t="s">
        <v>197</v>
      </c>
      <c r="D2743" t="s">
        <v>36</v>
      </c>
      <c r="E2743" t="s">
        <v>36</v>
      </c>
      <c r="F2743">
        <v>86</v>
      </c>
      <c r="G2743">
        <v>133</v>
      </c>
      <c r="H2743">
        <v>0</v>
      </c>
      <c r="I2743">
        <v>0</v>
      </c>
      <c r="J2743">
        <v>3</v>
      </c>
      <c r="K2743">
        <v>1</v>
      </c>
      <c r="L2743" t="s">
        <v>28</v>
      </c>
      <c r="M2743" t="s">
        <v>218</v>
      </c>
      <c r="N2743" t="s">
        <v>111</v>
      </c>
      <c r="O2743" t="s">
        <v>22</v>
      </c>
      <c r="P2743" t="s">
        <v>23</v>
      </c>
      <c r="Q2743" t="s">
        <v>24</v>
      </c>
    </row>
    <row r="2744" spans="1:17" x14ac:dyDescent="0.2">
      <c r="A2744" s="2">
        <v>35749</v>
      </c>
      <c r="B2744" t="s">
        <v>147</v>
      </c>
      <c r="C2744" t="s">
        <v>98</v>
      </c>
      <c r="D2744" t="s">
        <v>50</v>
      </c>
      <c r="E2744" t="s">
        <v>50</v>
      </c>
      <c r="F2744">
        <v>48</v>
      </c>
      <c r="G2744">
        <v>43</v>
      </c>
      <c r="H2744">
        <v>0</v>
      </c>
      <c r="I2744">
        <v>0</v>
      </c>
      <c r="J2744">
        <v>2</v>
      </c>
      <c r="K2744">
        <v>1</v>
      </c>
      <c r="L2744" t="s">
        <v>20</v>
      </c>
      <c r="M2744" t="s">
        <v>148</v>
      </c>
      <c r="N2744" t="s">
        <v>147</v>
      </c>
      <c r="O2744" t="s">
        <v>22</v>
      </c>
      <c r="P2744" t="s">
        <v>23</v>
      </c>
      <c r="Q2744" t="s">
        <v>24</v>
      </c>
    </row>
    <row r="2745" spans="1:17" x14ac:dyDescent="0.2">
      <c r="A2745" s="2">
        <v>35749</v>
      </c>
      <c r="B2745" t="s">
        <v>89</v>
      </c>
      <c r="C2745" t="s">
        <v>120</v>
      </c>
      <c r="D2745" t="s">
        <v>50</v>
      </c>
      <c r="E2745" t="s">
        <v>36</v>
      </c>
      <c r="F2745">
        <v>7</v>
      </c>
      <c r="G2745">
        <v>44</v>
      </c>
      <c r="H2745">
        <v>0</v>
      </c>
      <c r="I2745">
        <v>0</v>
      </c>
      <c r="J2745">
        <v>2</v>
      </c>
      <c r="K2745">
        <v>0</v>
      </c>
      <c r="L2745" t="s">
        <v>28</v>
      </c>
      <c r="M2745" t="s">
        <v>91</v>
      </c>
      <c r="N2745" t="s">
        <v>89</v>
      </c>
      <c r="O2745" t="s">
        <v>22</v>
      </c>
      <c r="P2745" t="s">
        <v>23</v>
      </c>
      <c r="Q2745" t="s">
        <v>24</v>
      </c>
    </row>
    <row r="2746" spans="1:17" x14ac:dyDescent="0.2">
      <c r="A2746" s="2">
        <v>35749</v>
      </c>
      <c r="B2746" t="s">
        <v>129</v>
      </c>
      <c r="C2746" t="s">
        <v>149</v>
      </c>
      <c r="D2746" t="s">
        <v>50</v>
      </c>
      <c r="E2746" t="s">
        <v>36</v>
      </c>
      <c r="F2746">
        <v>3</v>
      </c>
      <c r="G2746">
        <v>26</v>
      </c>
      <c r="H2746">
        <v>0</v>
      </c>
      <c r="I2746">
        <v>0</v>
      </c>
      <c r="J2746">
        <v>3</v>
      </c>
      <c r="K2746">
        <v>0</v>
      </c>
      <c r="L2746" t="s">
        <v>28</v>
      </c>
      <c r="M2746" t="s">
        <v>480</v>
      </c>
      <c r="N2746" t="s">
        <v>129</v>
      </c>
      <c r="O2746" t="s">
        <v>22</v>
      </c>
      <c r="P2746" t="s">
        <v>23</v>
      </c>
      <c r="Q2746" t="s">
        <v>24</v>
      </c>
    </row>
    <row r="2747" spans="1:17" x14ac:dyDescent="0.2">
      <c r="A2747" s="2">
        <v>35749</v>
      </c>
      <c r="B2747" t="s">
        <v>119</v>
      </c>
      <c r="C2747" t="s">
        <v>95</v>
      </c>
      <c r="D2747" t="s">
        <v>50</v>
      </c>
      <c r="E2747" t="s">
        <v>50</v>
      </c>
      <c r="F2747">
        <v>16</v>
      </c>
      <c r="G2747">
        <v>9</v>
      </c>
      <c r="H2747">
        <v>0</v>
      </c>
      <c r="I2747">
        <v>0</v>
      </c>
      <c r="J2747">
        <v>1</v>
      </c>
      <c r="K2747">
        <v>0</v>
      </c>
      <c r="L2747" t="s">
        <v>20</v>
      </c>
      <c r="M2747" t="s">
        <v>255</v>
      </c>
      <c r="N2747" t="s">
        <v>119</v>
      </c>
      <c r="O2747" t="s">
        <v>22</v>
      </c>
      <c r="P2747" t="s">
        <v>23</v>
      </c>
      <c r="Q2747" t="s">
        <v>24</v>
      </c>
    </row>
    <row r="2748" spans="1:17" x14ac:dyDescent="0.2">
      <c r="A2748" s="2">
        <v>35749</v>
      </c>
      <c r="B2748" t="s">
        <v>168</v>
      </c>
      <c r="C2748" t="s">
        <v>274</v>
      </c>
      <c r="D2748" t="s">
        <v>50</v>
      </c>
      <c r="E2748" t="s">
        <v>50</v>
      </c>
      <c r="F2748">
        <v>51</v>
      </c>
      <c r="G2748">
        <v>29</v>
      </c>
      <c r="H2748">
        <v>0</v>
      </c>
      <c r="I2748">
        <v>0</v>
      </c>
      <c r="J2748">
        <v>1</v>
      </c>
      <c r="K2748">
        <v>1</v>
      </c>
      <c r="L2748" t="s">
        <v>20</v>
      </c>
      <c r="M2748" t="s">
        <v>318</v>
      </c>
      <c r="N2748" t="s">
        <v>168</v>
      </c>
      <c r="O2748" t="s">
        <v>22</v>
      </c>
      <c r="P2748" t="s">
        <v>23</v>
      </c>
      <c r="Q2748" t="s">
        <v>30</v>
      </c>
    </row>
    <row r="2749" spans="1:17" x14ac:dyDescent="0.2">
      <c r="A2749" s="2">
        <v>35750</v>
      </c>
      <c r="B2749" t="s">
        <v>39</v>
      </c>
      <c r="C2749" t="s">
        <v>43</v>
      </c>
      <c r="D2749" t="s">
        <v>19</v>
      </c>
      <c r="E2749" t="s">
        <v>19</v>
      </c>
      <c r="F2749">
        <v>13</v>
      </c>
      <c r="G2749">
        <v>11</v>
      </c>
      <c r="H2749">
        <v>0</v>
      </c>
      <c r="I2749">
        <v>0</v>
      </c>
      <c r="J2749">
        <v>1</v>
      </c>
      <c r="K2749">
        <v>1</v>
      </c>
      <c r="L2749" t="s">
        <v>20</v>
      </c>
      <c r="M2749" t="s">
        <v>65</v>
      </c>
      <c r="N2749" t="s">
        <v>39</v>
      </c>
      <c r="O2749" t="s">
        <v>22</v>
      </c>
      <c r="P2749" t="s">
        <v>23</v>
      </c>
      <c r="Q2749" t="s">
        <v>30</v>
      </c>
    </row>
    <row r="2750" spans="1:17" x14ac:dyDescent="0.2">
      <c r="A2750" s="2">
        <v>35750</v>
      </c>
      <c r="B2750" t="s">
        <v>107</v>
      </c>
      <c r="C2750" t="s">
        <v>17</v>
      </c>
      <c r="D2750" t="s">
        <v>19</v>
      </c>
      <c r="E2750" t="s">
        <v>19</v>
      </c>
      <c r="F2750">
        <v>27</v>
      </c>
      <c r="G2750">
        <v>22</v>
      </c>
      <c r="H2750">
        <v>0</v>
      </c>
      <c r="I2750">
        <v>0</v>
      </c>
      <c r="J2750">
        <v>3</v>
      </c>
      <c r="K2750">
        <v>0</v>
      </c>
      <c r="L2750" t="s">
        <v>20</v>
      </c>
      <c r="M2750" t="s">
        <v>310</v>
      </c>
      <c r="N2750" t="s">
        <v>107</v>
      </c>
      <c r="O2750" t="s">
        <v>22</v>
      </c>
      <c r="P2750" t="s">
        <v>23</v>
      </c>
      <c r="Q2750" t="s">
        <v>24</v>
      </c>
    </row>
    <row r="2751" spans="1:17" x14ac:dyDescent="0.2">
      <c r="A2751" s="2">
        <v>35750</v>
      </c>
      <c r="B2751" t="s">
        <v>131</v>
      </c>
      <c r="C2751" t="s">
        <v>56</v>
      </c>
      <c r="D2751" t="s">
        <v>27</v>
      </c>
      <c r="E2751" t="s">
        <v>27</v>
      </c>
      <c r="F2751">
        <v>56</v>
      </c>
      <c r="G2751">
        <v>62</v>
      </c>
      <c r="H2751">
        <v>0</v>
      </c>
      <c r="I2751">
        <v>0</v>
      </c>
      <c r="J2751">
        <v>3</v>
      </c>
      <c r="K2751">
        <v>1</v>
      </c>
      <c r="L2751" t="s">
        <v>20</v>
      </c>
      <c r="M2751" t="s">
        <v>637</v>
      </c>
      <c r="N2751" t="s">
        <v>131</v>
      </c>
      <c r="O2751" t="s">
        <v>22</v>
      </c>
      <c r="P2751" t="s">
        <v>23</v>
      </c>
      <c r="Q2751" t="s">
        <v>24</v>
      </c>
    </row>
    <row r="2752" spans="1:17" x14ac:dyDescent="0.2">
      <c r="A2752" s="2">
        <v>35750</v>
      </c>
      <c r="B2752" t="s">
        <v>185</v>
      </c>
      <c r="C2752" t="s">
        <v>26</v>
      </c>
      <c r="D2752" t="s">
        <v>27</v>
      </c>
      <c r="E2752" t="s">
        <v>27</v>
      </c>
      <c r="F2752">
        <v>40</v>
      </c>
      <c r="G2752">
        <v>10</v>
      </c>
      <c r="H2752">
        <v>0</v>
      </c>
      <c r="I2752">
        <v>0</v>
      </c>
      <c r="J2752">
        <v>0</v>
      </c>
      <c r="K2752">
        <v>0</v>
      </c>
      <c r="L2752" t="s">
        <v>20</v>
      </c>
      <c r="M2752" t="s">
        <v>412</v>
      </c>
      <c r="N2752" t="s">
        <v>185</v>
      </c>
      <c r="O2752" t="s">
        <v>22</v>
      </c>
      <c r="P2752" t="s">
        <v>23</v>
      </c>
      <c r="Q2752" t="s">
        <v>30</v>
      </c>
    </row>
    <row r="2753" spans="1:17" x14ac:dyDescent="0.2">
      <c r="A2753" s="2">
        <v>35750</v>
      </c>
      <c r="B2753" t="s">
        <v>143</v>
      </c>
      <c r="C2753" t="s">
        <v>167</v>
      </c>
      <c r="D2753" t="s">
        <v>115</v>
      </c>
      <c r="E2753" t="s">
        <v>115</v>
      </c>
      <c r="F2753">
        <v>20</v>
      </c>
      <c r="G2753">
        <v>49</v>
      </c>
      <c r="H2753">
        <v>0</v>
      </c>
      <c r="I2753">
        <v>0</v>
      </c>
      <c r="J2753">
        <v>3</v>
      </c>
      <c r="K2753">
        <v>2</v>
      </c>
      <c r="L2753" t="s">
        <v>20</v>
      </c>
      <c r="M2753" t="s">
        <v>762</v>
      </c>
      <c r="N2753" t="s">
        <v>391</v>
      </c>
      <c r="O2753" t="s">
        <v>122</v>
      </c>
      <c r="P2753" t="s">
        <v>23</v>
      </c>
      <c r="Q2753" t="s">
        <v>24</v>
      </c>
    </row>
    <row r="2754" spans="1:17" x14ac:dyDescent="0.2">
      <c r="A2754" s="2">
        <v>35750</v>
      </c>
      <c r="B2754" t="s">
        <v>42</v>
      </c>
      <c r="C2754" t="s">
        <v>38</v>
      </c>
      <c r="D2754" t="s">
        <v>19</v>
      </c>
      <c r="E2754" t="s">
        <v>19</v>
      </c>
      <c r="F2754">
        <v>38</v>
      </c>
      <c r="G2754">
        <v>28</v>
      </c>
      <c r="H2754">
        <v>0</v>
      </c>
      <c r="I2754">
        <v>0</v>
      </c>
      <c r="J2754">
        <v>1</v>
      </c>
      <c r="K2754">
        <v>0</v>
      </c>
      <c r="L2754" t="s">
        <v>20</v>
      </c>
      <c r="M2754" t="s">
        <v>44</v>
      </c>
      <c r="N2754" t="s">
        <v>42</v>
      </c>
      <c r="O2754" t="s">
        <v>22</v>
      </c>
      <c r="P2754" t="s">
        <v>23</v>
      </c>
      <c r="Q2754" t="s">
        <v>24</v>
      </c>
    </row>
    <row r="2755" spans="1:17" x14ac:dyDescent="0.2">
      <c r="A2755" s="2">
        <v>35750</v>
      </c>
      <c r="B2755" t="s">
        <v>18</v>
      </c>
      <c r="C2755" t="s">
        <v>31</v>
      </c>
      <c r="D2755" t="s">
        <v>19</v>
      </c>
      <c r="E2755" t="s">
        <v>19</v>
      </c>
      <c r="F2755">
        <v>52</v>
      </c>
      <c r="G2755">
        <v>31</v>
      </c>
      <c r="H2755">
        <v>0</v>
      </c>
      <c r="I2755">
        <v>0</v>
      </c>
      <c r="J2755">
        <v>5</v>
      </c>
      <c r="K2755">
        <v>3</v>
      </c>
      <c r="L2755" t="s">
        <v>20</v>
      </c>
      <c r="M2755" t="s">
        <v>508</v>
      </c>
      <c r="N2755" t="s">
        <v>18</v>
      </c>
      <c r="O2755" t="s">
        <v>22</v>
      </c>
      <c r="P2755" t="s">
        <v>23</v>
      </c>
      <c r="Q2755" t="s">
        <v>24</v>
      </c>
    </row>
    <row r="2756" spans="1:17" x14ac:dyDescent="0.2">
      <c r="A2756" s="2">
        <v>35750</v>
      </c>
      <c r="B2756" t="s">
        <v>77</v>
      </c>
      <c r="C2756" t="s">
        <v>210</v>
      </c>
      <c r="D2756" t="s">
        <v>27</v>
      </c>
      <c r="E2756" t="s">
        <v>27</v>
      </c>
      <c r="F2756">
        <v>35</v>
      </c>
      <c r="G2756">
        <v>70</v>
      </c>
      <c r="H2756">
        <v>0</v>
      </c>
      <c r="I2756">
        <v>0</v>
      </c>
      <c r="J2756">
        <v>4</v>
      </c>
      <c r="K2756">
        <v>2</v>
      </c>
      <c r="L2756" t="s">
        <v>20</v>
      </c>
      <c r="M2756" t="s">
        <v>332</v>
      </c>
      <c r="N2756" t="s">
        <v>77</v>
      </c>
      <c r="O2756" t="s">
        <v>22</v>
      </c>
      <c r="P2756" t="s">
        <v>23</v>
      </c>
      <c r="Q2756" t="s">
        <v>24</v>
      </c>
    </row>
    <row r="2757" spans="1:17" x14ac:dyDescent="0.2">
      <c r="A2757" s="2">
        <v>35753</v>
      </c>
      <c r="B2757" t="s">
        <v>118</v>
      </c>
      <c r="C2757" t="s">
        <v>111</v>
      </c>
      <c r="D2757" t="s">
        <v>36</v>
      </c>
      <c r="E2757" t="s">
        <v>36</v>
      </c>
      <c r="F2757">
        <v>82</v>
      </c>
      <c r="G2757">
        <v>88</v>
      </c>
      <c r="H2757">
        <v>0</v>
      </c>
      <c r="I2757">
        <v>0</v>
      </c>
      <c r="J2757">
        <v>1</v>
      </c>
      <c r="K2757">
        <v>2</v>
      </c>
      <c r="L2757" t="s">
        <v>28</v>
      </c>
      <c r="M2757" t="s">
        <v>241</v>
      </c>
      <c r="N2757" t="s">
        <v>118</v>
      </c>
      <c r="O2757" t="s">
        <v>22</v>
      </c>
      <c r="P2757" t="s">
        <v>23</v>
      </c>
      <c r="Q2757" t="s">
        <v>41</v>
      </c>
    </row>
    <row r="2758" spans="1:17" x14ac:dyDescent="0.2">
      <c r="A2758" s="2">
        <v>35753</v>
      </c>
      <c r="B2758" t="s">
        <v>106</v>
      </c>
      <c r="C2758" t="s">
        <v>92</v>
      </c>
      <c r="D2758" t="s">
        <v>50</v>
      </c>
      <c r="E2758" t="s">
        <v>50</v>
      </c>
      <c r="F2758">
        <v>3</v>
      </c>
      <c r="G2758">
        <v>5</v>
      </c>
      <c r="H2758">
        <v>0</v>
      </c>
      <c r="I2758">
        <v>0</v>
      </c>
      <c r="J2758">
        <v>1</v>
      </c>
      <c r="K2758">
        <v>1</v>
      </c>
      <c r="L2758" t="s">
        <v>28</v>
      </c>
      <c r="M2758" t="s">
        <v>763</v>
      </c>
      <c r="N2758" t="s">
        <v>106</v>
      </c>
      <c r="O2758" t="s">
        <v>22</v>
      </c>
      <c r="P2758" t="s">
        <v>23</v>
      </c>
      <c r="Q2758" t="s">
        <v>30</v>
      </c>
    </row>
    <row r="2759" spans="1:17" x14ac:dyDescent="0.2">
      <c r="A2759" s="2">
        <v>35756</v>
      </c>
      <c r="B2759" t="s">
        <v>167</v>
      </c>
      <c r="C2759" t="s">
        <v>55</v>
      </c>
      <c r="D2759" t="s">
        <v>115</v>
      </c>
      <c r="E2759" t="s">
        <v>57</v>
      </c>
      <c r="F2759">
        <v>50</v>
      </c>
      <c r="G2759">
        <v>32</v>
      </c>
      <c r="H2759">
        <v>0</v>
      </c>
      <c r="I2759">
        <v>0</v>
      </c>
      <c r="J2759">
        <v>1</v>
      </c>
      <c r="K2759">
        <v>1</v>
      </c>
      <c r="L2759" t="s">
        <v>20</v>
      </c>
      <c r="M2759" t="s">
        <v>625</v>
      </c>
      <c r="N2759" t="s">
        <v>167</v>
      </c>
      <c r="O2759" t="s">
        <v>22</v>
      </c>
      <c r="P2759" t="s">
        <v>23</v>
      </c>
      <c r="Q2759" t="s">
        <v>30</v>
      </c>
    </row>
    <row r="2760" spans="1:17" x14ac:dyDescent="0.2">
      <c r="A2760" s="2">
        <v>35760</v>
      </c>
      <c r="B2760" t="s">
        <v>110</v>
      </c>
      <c r="C2760" t="s">
        <v>365</v>
      </c>
      <c r="D2760" t="s">
        <v>36</v>
      </c>
      <c r="E2760" t="s">
        <v>36</v>
      </c>
      <c r="F2760">
        <v>16</v>
      </c>
      <c r="G2760">
        <v>75</v>
      </c>
      <c r="H2760">
        <v>0</v>
      </c>
      <c r="I2760">
        <v>0</v>
      </c>
      <c r="J2760">
        <v>3</v>
      </c>
      <c r="K2760">
        <v>0</v>
      </c>
      <c r="L2760" t="s">
        <v>28</v>
      </c>
      <c r="M2760" t="s">
        <v>142</v>
      </c>
      <c r="N2760" t="s">
        <v>110</v>
      </c>
      <c r="O2760" t="s">
        <v>22</v>
      </c>
      <c r="P2760" t="s">
        <v>23</v>
      </c>
      <c r="Q2760" t="s">
        <v>24</v>
      </c>
    </row>
    <row r="2761" spans="1:17" x14ac:dyDescent="0.2">
      <c r="A2761" s="2">
        <v>35761</v>
      </c>
      <c r="B2761" t="s">
        <v>572</v>
      </c>
      <c r="C2761" t="s">
        <v>81</v>
      </c>
      <c r="D2761" t="s">
        <v>115</v>
      </c>
      <c r="E2761" t="s">
        <v>50</v>
      </c>
      <c r="F2761">
        <v>176</v>
      </c>
      <c r="G2761">
        <v>103</v>
      </c>
      <c r="H2761">
        <v>0</v>
      </c>
      <c r="I2761">
        <v>0</v>
      </c>
      <c r="J2761">
        <v>0</v>
      </c>
      <c r="K2761">
        <v>1</v>
      </c>
      <c r="L2761" t="s">
        <v>28</v>
      </c>
      <c r="M2761" t="s">
        <v>764</v>
      </c>
      <c r="N2761" t="s">
        <v>572</v>
      </c>
      <c r="O2761" t="s">
        <v>22</v>
      </c>
      <c r="P2761" t="s">
        <v>23</v>
      </c>
      <c r="Q2761" t="s">
        <v>41</v>
      </c>
    </row>
    <row r="2762" spans="1:17" x14ac:dyDescent="0.2">
      <c r="A2762" s="2">
        <v>35762</v>
      </c>
      <c r="B2762" t="s">
        <v>196</v>
      </c>
      <c r="C2762" t="s">
        <v>548</v>
      </c>
      <c r="D2762" t="s">
        <v>36</v>
      </c>
      <c r="E2762" t="s">
        <v>36</v>
      </c>
      <c r="F2762">
        <v>143</v>
      </c>
      <c r="G2762">
        <v>170</v>
      </c>
      <c r="H2762">
        <v>0</v>
      </c>
      <c r="I2762">
        <v>0</v>
      </c>
      <c r="J2762">
        <v>3</v>
      </c>
      <c r="K2762">
        <v>1</v>
      </c>
      <c r="L2762" t="s">
        <v>201</v>
      </c>
      <c r="M2762" t="s">
        <v>198</v>
      </c>
      <c r="N2762" t="s">
        <v>196</v>
      </c>
      <c r="O2762" t="s">
        <v>22</v>
      </c>
      <c r="P2762" t="s">
        <v>23</v>
      </c>
      <c r="Q2762" t="s">
        <v>24</v>
      </c>
    </row>
    <row r="2763" spans="1:17" x14ac:dyDescent="0.2">
      <c r="A2763" s="2">
        <v>35762</v>
      </c>
      <c r="B2763" t="s">
        <v>197</v>
      </c>
      <c r="C2763" t="s">
        <v>118</v>
      </c>
      <c r="D2763" t="s">
        <v>36</v>
      </c>
      <c r="E2763" t="s">
        <v>36</v>
      </c>
      <c r="F2763">
        <v>135</v>
      </c>
      <c r="G2763">
        <v>82</v>
      </c>
      <c r="H2763">
        <v>0</v>
      </c>
      <c r="I2763">
        <v>0</v>
      </c>
      <c r="J2763">
        <v>1</v>
      </c>
      <c r="K2763">
        <v>1</v>
      </c>
      <c r="L2763" t="s">
        <v>201</v>
      </c>
      <c r="M2763" t="s">
        <v>198</v>
      </c>
      <c r="N2763" t="s">
        <v>196</v>
      </c>
      <c r="O2763" t="s">
        <v>122</v>
      </c>
      <c r="P2763" t="s">
        <v>23</v>
      </c>
      <c r="Q2763" t="s">
        <v>30</v>
      </c>
    </row>
    <row r="2764" spans="1:17" x14ac:dyDescent="0.2">
      <c r="A2764" s="2">
        <v>35763</v>
      </c>
      <c r="B2764" t="s">
        <v>55</v>
      </c>
      <c r="C2764" t="s">
        <v>167</v>
      </c>
      <c r="D2764" t="s">
        <v>57</v>
      </c>
      <c r="E2764" t="s">
        <v>115</v>
      </c>
      <c r="F2764">
        <v>32</v>
      </c>
      <c r="G2764">
        <v>50</v>
      </c>
      <c r="H2764">
        <v>0</v>
      </c>
      <c r="I2764">
        <v>0</v>
      </c>
      <c r="J2764">
        <v>2</v>
      </c>
      <c r="K2764">
        <v>2</v>
      </c>
      <c r="L2764" t="s">
        <v>20</v>
      </c>
      <c r="M2764" t="s">
        <v>578</v>
      </c>
      <c r="N2764" t="s">
        <v>55</v>
      </c>
      <c r="O2764" t="s">
        <v>22</v>
      </c>
      <c r="P2764" t="s">
        <v>23</v>
      </c>
      <c r="Q2764" t="s">
        <v>30</v>
      </c>
    </row>
    <row r="2765" spans="1:17" x14ac:dyDescent="0.2">
      <c r="A2765" s="2">
        <v>35763</v>
      </c>
      <c r="B2765" t="s">
        <v>34</v>
      </c>
      <c r="C2765" t="s">
        <v>111</v>
      </c>
      <c r="D2765" t="s">
        <v>36</v>
      </c>
      <c r="E2765" t="s">
        <v>36</v>
      </c>
      <c r="F2765">
        <v>67</v>
      </c>
      <c r="G2765">
        <v>88</v>
      </c>
      <c r="H2765">
        <v>0</v>
      </c>
      <c r="I2765">
        <v>0</v>
      </c>
      <c r="J2765">
        <v>0</v>
      </c>
      <c r="K2765">
        <v>0</v>
      </c>
      <c r="L2765" t="s">
        <v>201</v>
      </c>
      <c r="M2765" t="s">
        <v>198</v>
      </c>
      <c r="N2765" t="s">
        <v>196</v>
      </c>
      <c r="O2765" t="s">
        <v>122</v>
      </c>
      <c r="P2765" t="s">
        <v>23</v>
      </c>
      <c r="Q2765" t="s">
        <v>30</v>
      </c>
    </row>
    <row r="2766" spans="1:17" x14ac:dyDescent="0.2">
      <c r="A2766" s="2">
        <v>35763</v>
      </c>
      <c r="B2766" t="s">
        <v>35</v>
      </c>
      <c r="C2766" t="s">
        <v>202</v>
      </c>
      <c r="D2766" t="s">
        <v>36</v>
      </c>
      <c r="E2766" t="s">
        <v>36</v>
      </c>
      <c r="F2766">
        <v>79</v>
      </c>
      <c r="G2766">
        <v>148</v>
      </c>
      <c r="H2766">
        <v>0</v>
      </c>
      <c r="I2766">
        <v>0</v>
      </c>
      <c r="J2766">
        <v>2</v>
      </c>
      <c r="K2766">
        <v>1</v>
      </c>
      <c r="L2766" t="s">
        <v>201</v>
      </c>
      <c r="M2766" t="s">
        <v>198</v>
      </c>
      <c r="N2766" t="s">
        <v>196</v>
      </c>
      <c r="O2766" t="s">
        <v>122</v>
      </c>
      <c r="P2766" t="s">
        <v>23</v>
      </c>
      <c r="Q2766" t="s">
        <v>24</v>
      </c>
    </row>
    <row r="2767" spans="1:17" x14ac:dyDescent="0.2">
      <c r="A2767" s="2">
        <v>35764</v>
      </c>
      <c r="B2767" t="s">
        <v>196</v>
      </c>
      <c r="C2767" t="s">
        <v>197</v>
      </c>
      <c r="D2767" t="s">
        <v>36</v>
      </c>
      <c r="E2767" t="s">
        <v>36</v>
      </c>
      <c r="F2767">
        <v>143</v>
      </c>
      <c r="G2767">
        <v>135</v>
      </c>
      <c r="H2767">
        <v>0</v>
      </c>
      <c r="I2767">
        <v>0</v>
      </c>
      <c r="J2767">
        <v>2</v>
      </c>
      <c r="K2767">
        <v>1</v>
      </c>
      <c r="L2767" t="s">
        <v>201</v>
      </c>
      <c r="M2767" t="s">
        <v>198</v>
      </c>
      <c r="N2767" t="s">
        <v>196</v>
      </c>
      <c r="O2767" t="s">
        <v>22</v>
      </c>
      <c r="P2767" t="s">
        <v>23</v>
      </c>
      <c r="Q2767" t="s">
        <v>24</v>
      </c>
    </row>
    <row r="2768" spans="1:17" x14ac:dyDescent="0.2">
      <c r="A2768" s="2">
        <v>35764</v>
      </c>
      <c r="B2768" t="s">
        <v>118</v>
      </c>
      <c r="C2768" t="s">
        <v>548</v>
      </c>
      <c r="D2768" t="s">
        <v>36</v>
      </c>
      <c r="E2768" t="s">
        <v>36</v>
      </c>
      <c r="F2768">
        <v>82</v>
      </c>
      <c r="G2768">
        <v>170</v>
      </c>
      <c r="H2768">
        <v>0</v>
      </c>
      <c r="I2768">
        <v>0</v>
      </c>
      <c r="J2768">
        <v>2</v>
      </c>
      <c r="K2768">
        <v>0</v>
      </c>
      <c r="L2768" t="s">
        <v>201</v>
      </c>
      <c r="M2768" t="s">
        <v>198</v>
      </c>
      <c r="N2768" t="s">
        <v>196</v>
      </c>
      <c r="O2768" t="s">
        <v>122</v>
      </c>
      <c r="P2768" t="s">
        <v>23</v>
      </c>
      <c r="Q2768" t="s">
        <v>24</v>
      </c>
    </row>
    <row r="2769" spans="1:17" x14ac:dyDescent="0.2">
      <c r="A2769" s="2">
        <v>35765</v>
      </c>
      <c r="B2769" t="s">
        <v>34</v>
      </c>
      <c r="C2769" t="s">
        <v>35</v>
      </c>
      <c r="D2769" t="s">
        <v>36</v>
      </c>
      <c r="E2769" t="s">
        <v>36</v>
      </c>
      <c r="F2769">
        <v>67</v>
      </c>
      <c r="G2769">
        <v>79</v>
      </c>
      <c r="H2769">
        <v>0</v>
      </c>
      <c r="I2769">
        <v>0</v>
      </c>
      <c r="J2769">
        <v>3</v>
      </c>
      <c r="K2769">
        <v>0</v>
      </c>
      <c r="L2769" t="s">
        <v>201</v>
      </c>
      <c r="M2769" t="s">
        <v>198</v>
      </c>
      <c r="N2769" t="s">
        <v>196</v>
      </c>
      <c r="O2769" t="s">
        <v>122</v>
      </c>
      <c r="P2769" t="s">
        <v>23</v>
      </c>
      <c r="Q2769" t="s">
        <v>24</v>
      </c>
    </row>
    <row r="2770" spans="1:17" x14ac:dyDescent="0.2">
      <c r="A2770" s="2">
        <v>35765</v>
      </c>
      <c r="B2770" t="s">
        <v>111</v>
      </c>
      <c r="C2770" t="s">
        <v>202</v>
      </c>
      <c r="D2770" t="s">
        <v>36</v>
      </c>
      <c r="E2770" t="s">
        <v>36</v>
      </c>
      <c r="F2770">
        <v>88</v>
      </c>
      <c r="G2770">
        <v>148</v>
      </c>
      <c r="H2770">
        <v>0</v>
      </c>
      <c r="I2770">
        <v>0</v>
      </c>
      <c r="J2770">
        <v>6</v>
      </c>
      <c r="K2770">
        <v>1</v>
      </c>
      <c r="L2770" t="s">
        <v>201</v>
      </c>
      <c r="M2770" t="s">
        <v>198</v>
      </c>
      <c r="N2770" t="s">
        <v>196</v>
      </c>
      <c r="O2770" t="s">
        <v>122</v>
      </c>
      <c r="P2770" t="s">
        <v>23</v>
      </c>
      <c r="Q2770" t="s">
        <v>24</v>
      </c>
    </row>
    <row r="2771" spans="1:17" x14ac:dyDescent="0.2">
      <c r="A2771" s="2">
        <v>35766</v>
      </c>
      <c r="B2771" t="s">
        <v>548</v>
      </c>
      <c r="C2771" t="s">
        <v>197</v>
      </c>
      <c r="D2771" t="s">
        <v>36</v>
      </c>
      <c r="E2771" t="s">
        <v>36</v>
      </c>
      <c r="F2771">
        <v>170</v>
      </c>
      <c r="G2771">
        <v>135</v>
      </c>
      <c r="H2771">
        <v>0</v>
      </c>
      <c r="I2771">
        <v>0</v>
      </c>
      <c r="J2771">
        <v>2</v>
      </c>
      <c r="K2771">
        <v>2</v>
      </c>
      <c r="L2771" t="s">
        <v>201</v>
      </c>
      <c r="M2771" t="s">
        <v>198</v>
      </c>
      <c r="N2771" t="s">
        <v>196</v>
      </c>
      <c r="O2771" t="s">
        <v>122</v>
      </c>
      <c r="P2771" t="s">
        <v>23</v>
      </c>
      <c r="Q2771" t="s">
        <v>30</v>
      </c>
    </row>
    <row r="2772" spans="1:17" x14ac:dyDescent="0.2">
      <c r="A2772" s="2">
        <v>35766</v>
      </c>
      <c r="B2772" t="s">
        <v>196</v>
      </c>
      <c r="C2772" t="s">
        <v>118</v>
      </c>
      <c r="D2772" t="s">
        <v>36</v>
      </c>
      <c r="E2772" t="s">
        <v>36</v>
      </c>
      <c r="F2772">
        <v>143</v>
      </c>
      <c r="G2772">
        <v>82</v>
      </c>
      <c r="H2772">
        <v>0</v>
      </c>
      <c r="I2772">
        <v>0</v>
      </c>
      <c r="J2772">
        <v>0</v>
      </c>
      <c r="K2772">
        <v>0</v>
      </c>
      <c r="L2772" t="s">
        <v>201</v>
      </c>
      <c r="M2772" t="s">
        <v>198</v>
      </c>
      <c r="N2772" t="s">
        <v>196</v>
      </c>
      <c r="O2772" t="s">
        <v>22</v>
      </c>
      <c r="P2772" t="s">
        <v>23</v>
      </c>
      <c r="Q2772" t="s">
        <v>30</v>
      </c>
    </row>
    <row r="2773" spans="1:17" x14ac:dyDescent="0.2">
      <c r="A2773" s="2">
        <v>35767</v>
      </c>
      <c r="B2773" t="s">
        <v>183</v>
      </c>
      <c r="C2773" t="s">
        <v>199</v>
      </c>
      <c r="D2773" t="s">
        <v>36</v>
      </c>
      <c r="E2773" t="s">
        <v>36</v>
      </c>
      <c r="F2773">
        <v>37</v>
      </c>
      <c r="G2773">
        <v>53</v>
      </c>
      <c r="H2773">
        <v>0</v>
      </c>
      <c r="I2773">
        <v>0</v>
      </c>
      <c r="J2773">
        <v>3</v>
      </c>
      <c r="K2773">
        <v>2</v>
      </c>
      <c r="L2773" t="s">
        <v>28</v>
      </c>
      <c r="M2773" t="s">
        <v>266</v>
      </c>
      <c r="N2773" t="s">
        <v>183</v>
      </c>
      <c r="O2773" t="s">
        <v>22</v>
      </c>
      <c r="P2773" t="s">
        <v>23</v>
      </c>
      <c r="Q2773" t="s">
        <v>24</v>
      </c>
    </row>
    <row r="2774" spans="1:17" x14ac:dyDescent="0.2">
      <c r="A2774" s="2">
        <v>35767</v>
      </c>
      <c r="B2774" t="s">
        <v>34</v>
      </c>
      <c r="C2774" t="s">
        <v>202</v>
      </c>
      <c r="D2774" t="s">
        <v>36</v>
      </c>
      <c r="E2774" t="s">
        <v>36</v>
      </c>
      <c r="F2774">
        <v>67</v>
      </c>
      <c r="G2774">
        <v>148</v>
      </c>
      <c r="H2774">
        <v>0</v>
      </c>
      <c r="I2774">
        <v>0</v>
      </c>
      <c r="J2774">
        <v>2</v>
      </c>
      <c r="K2774">
        <v>0</v>
      </c>
      <c r="L2774" t="s">
        <v>201</v>
      </c>
      <c r="M2774" t="s">
        <v>198</v>
      </c>
      <c r="N2774" t="s">
        <v>196</v>
      </c>
      <c r="O2774" t="s">
        <v>122</v>
      </c>
      <c r="P2774" t="s">
        <v>23</v>
      </c>
      <c r="Q2774" t="s">
        <v>24</v>
      </c>
    </row>
    <row r="2775" spans="1:17" x14ac:dyDescent="0.2">
      <c r="A2775" s="2">
        <v>35767</v>
      </c>
      <c r="B2775" t="s">
        <v>111</v>
      </c>
      <c r="C2775" t="s">
        <v>35</v>
      </c>
      <c r="D2775" t="s">
        <v>36</v>
      </c>
      <c r="E2775" t="s">
        <v>36</v>
      </c>
      <c r="F2775">
        <v>88</v>
      </c>
      <c r="G2775">
        <v>79</v>
      </c>
      <c r="H2775">
        <v>0</v>
      </c>
      <c r="I2775">
        <v>0</v>
      </c>
      <c r="J2775">
        <v>1</v>
      </c>
      <c r="K2775">
        <v>1</v>
      </c>
      <c r="L2775" t="s">
        <v>201</v>
      </c>
      <c r="M2775" t="s">
        <v>198</v>
      </c>
      <c r="N2775" t="s">
        <v>196</v>
      </c>
      <c r="O2775" t="s">
        <v>122</v>
      </c>
      <c r="P2775" t="s">
        <v>23</v>
      </c>
      <c r="Q2775" t="s">
        <v>30</v>
      </c>
    </row>
    <row r="2776" spans="1:17" x14ac:dyDescent="0.2">
      <c r="A2776" s="2">
        <v>35769</v>
      </c>
      <c r="B2776" t="s">
        <v>196</v>
      </c>
      <c r="C2776" t="s">
        <v>111</v>
      </c>
      <c r="D2776" t="s">
        <v>36</v>
      </c>
      <c r="E2776" t="s">
        <v>36</v>
      </c>
      <c r="F2776">
        <v>143</v>
      </c>
      <c r="G2776">
        <v>88</v>
      </c>
      <c r="H2776">
        <v>0</v>
      </c>
      <c r="I2776">
        <v>0</v>
      </c>
      <c r="J2776">
        <v>1</v>
      </c>
      <c r="K2776">
        <v>2</v>
      </c>
      <c r="L2776" t="s">
        <v>201</v>
      </c>
      <c r="M2776" t="s">
        <v>198</v>
      </c>
      <c r="N2776" t="s">
        <v>196</v>
      </c>
      <c r="O2776" t="s">
        <v>22</v>
      </c>
      <c r="P2776" t="s">
        <v>23</v>
      </c>
      <c r="Q2776" t="s">
        <v>41</v>
      </c>
    </row>
    <row r="2777" spans="1:17" x14ac:dyDescent="0.2">
      <c r="A2777" s="2">
        <v>35769</v>
      </c>
      <c r="B2777" t="s">
        <v>34</v>
      </c>
      <c r="C2777" t="s">
        <v>118</v>
      </c>
      <c r="D2777" t="s">
        <v>36</v>
      </c>
      <c r="E2777" t="s">
        <v>36</v>
      </c>
      <c r="F2777">
        <v>67</v>
      </c>
      <c r="G2777">
        <v>82</v>
      </c>
      <c r="H2777">
        <v>0</v>
      </c>
      <c r="I2777">
        <v>0</v>
      </c>
      <c r="J2777">
        <v>1</v>
      </c>
      <c r="K2777">
        <v>2</v>
      </c>
      <c r="L2777" t="s">
        <v>201</v>
      </c>
      <c r="M2777" t="s">
        <v>198</v>
      </c>
      <c r="N2777" t="s">
        <v>196</v>
      </c>
      <c r="O2777" t="s">
        <v>122</v>
      </c>
      <c r="P2777" t="s">
        <v>23</v>
      </c>
      <c r="Q2777" t="s">
        <v>41</v>
      </c>
    </row>
    <row r="2778" spans="1:17" x14ac:dyDescent="0.2">
      <c r="A2778" s="2">
        <v>35771</v>
      </c>
      <c r="B2778" t="s">
        <v>196</v>
      </c>
      <c r="C2778" t="s">
        <v>34</v>
      </c>
      <c r="D2778" t="s">
        <v>36</v>
      </c>
      <c r="E2778" t="s">
        <v>36</v>
      </c>
      <c r="F2778">
        <v>143</v>
      </c>
      <c r="G2778">
        <v>67</v>
      </c>
      <c r="H2778">
        <v>0</v>
      </c>
      <c r="I2778">
        <v>0</v>
      </c>
      <c r="J2778">
        <v>2</v>
      </c>
      <c r="K2778">
        <v>2</v>
      </c>
      <c r="L2778" t="s">
        <v>201</v>
      </c>
      <c r="M2778" t="s">
        <v>198</v>
      </c>
      <c r="N2778" t="s">
        <v>196</v>
      </c>
      <c r="O2778" t="s">
        <v>22</v>
      </c>
      <c r="P2778" t="s">
        <v>59</v>
      </c>
      <c r="Q2778" t="s">
        <v>41</v>
      </c>
    </row>
    <row r="2779" spans="1:17" x14ac:dyDescent="0.2">
      <c r="A2779" s="2">
        <v>35771</v>
      </c>
      <c r="B2779" t="s">
        <v>111</v>
      </c>
      <c r="C2779" t="s">
        <v>118</v>
      </c>
      <c r="D2779" t="s">
        <v>36</v>
      </c>
      <c r="E2779" t="s">
        <v>36</v>
      </c>
      <c r="F2779">
        <v>88</v>
      </c>
      <c r="G2779">
        <v>82</v>
      </c>
      <c r="H2779">
        <v>0</v>
      </c>
      <c r="I2779">
        <v>0</v>
      </c>
      <c r="J2779">
        <v>1</v>
      </c>
      <c r="K2779">
        <v>0</v>
      </c>
      <c r="L2779" t="s">
        <v>201</v>
      </c>
      <c r="M2779" t="s">
        <v>198</v>
      </c>
      <c r="N2779" t="s">
        <v>196</v>
      </c>
      <c r="O2779" t="s">
        <v>122</v>
      </c>
      <c r="P2779" t="s">
        <v>23</v>
      </c>
      <c r="Q2779" t="s">
        <v>24</v>
      </c>
    </row>
    <row r="2780" spans="1:17" x14ac:dyDescent="0.2">
      <c r="A2780" s="2">
        <v>35771</v>
      </c>
      <c r="B2780" t="s">
        <v>113</v>
      </c>
      <c r="C2780" t="s">
        <v>76</v>
      </c>
      <c r="D2780" t="s">
        <v>115</v>
      </c>
      <c r="E2780" t="s">
        <v>50</v>
      </c>
      <c r="F2780">
        <v>34</v>
      </c>
      <c r="G2780">
        <v>74</v>
      </c>
      <c r="H2780">
        <v>0</v>
      </c>
      <c r="I2780">
        <v>0</v>
      </c>
      <c r="J2780">
        <v>0</v>
      </c>
      <c r="K2780">
        <v>0</v>
      </c>
      <c r="L2780" t="s">
        <v>28</v>
      </c>
      <c r="M2780" t="s">
        <v>231</v>
      </c>
      <c r="N2780" t="s">
        <v>113</v>
      </c>
      <c r="O2780" t="s">
        <v>22</v>
      </c>
      <c r="P2780" t="s">
        <v>23</v>
      </c>
      <c r="Q2780" t="s">
        <v>30</v>
      </c>
    </row>
    <row r="2781" spans="1:17" x14ac:dyDescent="0.2">
      <c r="A2781" s="2">
        <v>35771</v>
      </c>
      <c r="B2781" t="s">
        <v>149</v>
      </c>
      <c r="C2781" t="s">
        <v>25</v>
      </c>
      <c r="D2781" t="s">
        <v>36</v>
      </c>
      <c r="E2781" t="s">
        <v>19</v>
      </c>
      <c r="F2781">
        <v>35</v>
      </c>
      <c r="G2781">
        <v>1</v>
      </c>
      <c r="H2781">
        <v>0</v>
      </c>
      <c r="I2781">
        <v>0</v>
      </c>
      <c r="J2781">
        <v>1</v>
      </c>
      <c r="K2781">
        <v>2</v>
      </c>
      <c r="L2781" t="s">
        <v>28</v>
      </c>
      <c r="M2781" t="s">
        <v>420</v>
      </c>
      <c r="N2781" t="s">
        <v>149</v>
      </c>
      <c r="O2781" t="s">
        <v>22</v>
      </c>
      <c r="P2781" t="s">
        <v>23</v>
      </c>
      <c r="Q2781" t="s">
        <v>41</v>
      </c>
    </row>
    <row r="2782" spans="1:17" x14ac:dyDescent="0.2">
      <c r="A2782" s="2">
        <v>35776</v>
      </c>
      <c r="B2782" t="s">
        <v>26</v>
      </c>
      <c r="C2782" t="s">
        <v>55</v>
      </c>
      <c r="D2782" t="s">
        <v>27</v>
      </c>
      <c r="E2782" t="s">
        <v>57</v>
      </c>
      <c r="F2782">
        <v>11</v>
      </c>
      <c r="G2782">
        <v>32</v>
      </c>
      <c r="H2782">
        <v>0</v>
      </c>
      <c r="I2782">
        <v>0</v>
      </c>
      <c r="J2782">
        <v>1</v>
      </c>
      <c r="K2782">
        <v>3</v>
      </c>
      <c r="L2782" t="s">
        <v>427</v>
      </c>
      <c r="M2782" t="s">
        <v>231</v>
      </c>
      <c r="N2782" t="s">
        <v>113</v>
      </c>
      <c r="O2782" t="s">
        <v>122</v>
      </c>
      <c r="P2782" t="s">
        <v>23</v>
      </c>
      <c r="Q2782" t="s">
        <v>41</v>
      </c>
    </row>
    <row r="2783" spans="1:17" x14ac:dyDescent="0.2">
      <c r="A2783" s="2">
        <v>35776</v>
      </c>
      <c r="B2783" t="s">
        <v>113</v>
      </c>
      <c r="C2783" t="s">
        <v>25</v>
      </c>
      <c r="D2783" t="s">
        <v>115</v>
      </c>
      <c r="E2783" t="s">
        <v>19</v>
      </c>
      <c r="F2783">
        <v>34</v>
      </c>
      <c r="G2783">
        <v>1</v>
      </c>
      <c r="H2783">
        <v>0</v>
      </c>
      <c r="I2783">
        <v>0</v>
      </c>
      <c r="J2783">
        <v>0</v>
      </c>
      <c r="K2783">
        <v>3</v>
      </c>
      <c r="L2783" t="s">
        <v>427</v>
      </c>
      <c r="M2783" t="s">
        <v>231</v>
      </c>
      <c r="N2783" t="s">
        <v>113</v>
      </c>
      <c r="O2783" t="s">
        <v>22</v>
      </c>
      <c r="P2783" t="s">
        <v>23</v>
      </c>
      <c r="Q2783" t="s">
        <v>41</v>
      </c>
    </row>
    <row r="2784" spans="1:17" x14ac:dyDescent="0.2">
      <c r="A2784" s="2">
        <v>35777</v>
      </c>
      <c r="B2784" t="s">
        <v>149</v>
      </c>
      <c r="C2784" t="s">
        <v>293</v>
      </c>
      <c r="D2784" t="s">
        <v>36</v>
      </c>
      <c r="E2784" t="s">
        <v>50</v>
      </c>
      <c r="F2784">
        <v>35</v>
      </c>
      <c r="G2784">
        <v>4</v>
      </c>
      <c r="H2784">
        <v>0</v>
      </c>
      <c r="I2784">
        <v>0</v>
      </c>
      <c r="J2784">
        <v>2</v>
      </c>
      <c r="K2784">
        <v>2</v>
      </c>
      <c r="L2784" t="s">
        <v>427</v>
      </c>
      <c r="M2784" t="s">
        <v>231</v>
      </c>
      <c r="N2784" t="s">
        <v>113</v>
      </c>
      <c r="O2784" t="s">
        <v>122</v>
      </c>
      <c r="P2784" t="s">
        <v>23</v>
      </c>
      <c r="Q2784" t="s">
        <v>30</v>
      </c>
    </row>
    <row r="2785" spans="1:17" x14ac:dyDescent="0.2">
      <c r="A2785" s="2">
        <v>35777</v>
      </c>
      <c r="B2785" t="s">
        <v>176</v>
      </c>
      <c r="C2785" t="s">
        <v>18</v>
      </c>
      <c r="D2785" t="s">
        <v>115</v>
      </c>
      <c r="E2785" t="s">
        <v>19</v>
      </c>
      <c r="F2785">
        <v>59</v>
      </c>
      <c r="G2785">
        <v>43</v>
      </c>
      <c r="H2785">
        <v>0</v>
      </c>
      <c r="I2785">
        <v>0</v>
      </c>
      <c r="J2785">
        <v>0</v>
      </c>
      <c r="K2785">
        <v>2</v>
      </c>
      <c r="L2785" t="s">
        <v>427</v>
      </c>
      <c r="M2785" t="s">
        <v>231</v>
      </c>
      <c r="N2785" t="s">
        <v>113</v>
      </c>
      <c r="O2785" t="s">
        <v>122</v>
      </c>
      <c r="P2785" t="s">
        <v>23</v>
      </c>
      <c r="Q2785" t="s">
        <v>41</v>
      </c>
    </row>
    <row r="2786" spans="1:17" x14ac:dyDescent="0.2">
      <c r="A2786" s="2">
        <v>35778</v>
      </c>
      <c r="B2786" t="s">
        <v>55</v>
      </c>
      <c r="C2786" t="s">
        <v>25</v>
      </c>
      <c r="D2786" t="s">
        <v>57</v>
      </c>
      <c r="E2786" t="s">
        <v>19</v>
      </c>
      <c r="F2786">
        <v>32</v>
      </c>
      <c r="G2786">
        <v>1</v>
      </c>
      <c r="H2786">
        <v>0</v>
      </c>
      <c r="I2786">
        <v>0</v>
      </c>
      <c r="J2786">
        <v>0</v>
      </c>
      <c r="K2786">
        <v>0</v>
      </c>
      <c r="L2786" t="s">
        <v>427</v>
      </c>
      <c r="M2786" t="s">
        <v>231</v>
      </c>
      <c r="N2786" t="s">
        <v>113</v>
      </c>
      <c r="O2786" t="s">
        <v>122</v>
      </c>
      <c r="P2786" t="s">
        <v>23</v>
      </c>
      <c r="Q2786" t="s">
        <v>30</v>
      </c>
    </row>
    <row r="2787" spans="1:17" x14ac:dyDescent="0.2">
      <c r="A2787" s="2">
        <v>35778</v>
      </c>
      <c r="B2787" t="s">
        <v>113</v>
      </c>
      <c r="C2787" t="s">
        <v>26</v>
      </c>
      <c r="D2787" t="s">
        <v>115</v>
      </c>
      <c r="E2787" t="s">
        <v>27</v>
      </c>
      <c r="F2787">
        <v>34</v>
      </c>
      <c r="G2787">
        <v>11</v>
      </c>
      <c r="H2787">
        <v>0</v>
      </c>
      <c r="I2787">
        <v>0</v>
      </c>
      <c r="J2787">
        <v>0</v>
      </c>
      <c r="K2787">
        <v>5</v>
      </c>
      <c r="L2787" t="s">
        <v>427</v>
      </c>
      <c r="M2787" t="s">
        <v>231</v>
      </c>
      <c r="N2787" t="s">
        <v>113</v>
      </c>
      <c r="O2787" t="s">
        <v>22</v>
      </c>
      <c r="P2787" t="s">
        <v>23</v>
      </c>
      <c r="Q2787" t="s">
        <v>41</v>
      </c>
    </row>
    <row r="2788" spans="1:17" x14ac:dyDescent="0.2">
      <c r="A2788" s="2">
        <v>35779</v>
      </c>
      <c r="B2788" t="s">
        <v>293</v>
      </c>
      <c r="C2788" t="s">
        <v>18</v>
      </c>
      <c r="D2788" t="s">
        <v>50</v>
      </c>
      <c r="E2788" t="s">
        <v>19</v>
      </c>
      <c r="F2788">
        <v>4</v>
      </c>
      <c r="G2788">
        <v>43</v>
      </c>
      <c r="H2788">
        <v>0</v>
      </c>
      <c r="I2788">
        <v>0</v>
      </c>
      <c r="J2788">
        <v>1</v>
      </c>
      <c r="K2788">
        <v>2</v>
      </c>
      <c r="L2788" t="s">
        <v>427</v>
      </c>
      <c r="M2788" t="s">
        <v>231</v>
      </c>
      <c r="N2788" t="s">
        <v>113</v>
      </c>
      <c r="O2788" t="s">
        <v>122</v>
      </c>
      <c r="P2788" t="s">
        <v>23</v>
      </c>
      <c r="Q2788" t="s">
        <v>41</v>
      </c>
    </row>
    <row r="2789" spans="1:17" x14ac:dyDescent="0.2">
      <c r="A2789" s="2">
        <v>35779</v>
      </c>
      <c r="B2789" t="s">
        <v>176</v>
      </c>
      <c r="C2789" t="s">
        <v>149</v>
      </c>
      <c r="D2789" t="s">
        <v>115</v>
      </c>
      <c r="E2789" t="s">
        <v>36</v>
      </c>
      <c r="F2789">
        <v>59</v>
      </c>
      <c r="G2789">
        <v>35</v>
      </c>
      <c r="H2789">
        <v>0</v>
      </c>
      <c r="I2789">
        <v>0</v>
      </c>
      <c r="J2789">
        <v>1</v>
      </c>
      <c r="K2789">
        <v>0</v>
      </c>
      <c r="L2789" t="s">
        <v>427</v>
      </c>
      <c r="M2789" t="s">
        <v>231</v>
      </c>
      <c r="N2789" t="s">
        <v>113</v>
      </c>
      <c r="O2789" t="s">
        <v>122</v>
      </c>
      <c r="P2789" t="s">
        <v>23</v>
      </c>
      <c r="Q2789" t="s">
        <v>24</v>
      </c>
    </row>
    <row r="2790" spans="1:17" x14ac:dyDescent="0.2">
      <c r="A2790" s="2">
        <v>35780</v>
      </c>
      <c r="B2790" t="s">
        <v>25</v>
      </c>
      <c r="C2790" t="s">
        <v>26</v>
      </c>
      <c r="D2790" t="s">
        <v>19</v>
      </c>
      <c r="E2790" t="s">
        <v>27</v>
      </c>
      <c r="F2790">
        <v>1</v>
      </c>
      <c r="G2790">
        <v>11</v>
      </c>
      <c r="H2790">
        <v>0</v>
      </c>
      <c r="I2790">
        <v>0</v>
      </c>
      <c r="J2790">
        <v>3</v>
      </c>
      <c r="K2790">
        <v>2</v>
      </c>
      <c r="L2790" t="s">
        <v>427</v>
      </c>
      <c r="M2790" t="s">
        <v>231</v>
      </c>
      <c r="N2790" t="s">
        <v>113</v>
      </c>
      <c r="O2790" t="s">
        <v>122</v>
      </c>
      <c r="P2790" t="s">
        <v>23</v>
      </c>
      <c r="Q2790" t="s">
        <v>24</v>
      </c>
    </row>
    <row r="2791" spans="1:17" x14ac:dyDescent="0.2">
      <c r="A2791" s="2">
        <v>35780</v>
      </c>
      <c r="B2791" t="s">
        <v>113</v>
      </c>
      <c r="C2791" t="s">
        <v>55</v>
      </c>
      <c r="D2791" t="s">
        <v>115</v>
      </c>
      <c r="E2791" t="s">
        <v>57</v>
      </c>
      <c r="F2791">
        <v>34</v>
      </c>
      <c r="G2791">
        <v>32</v>
      </c>
      <c r="H2791">
        <v>0</v>
      </c>
      <c r="I2791">
        <v>0</v>
      </c>
      <c r="J2791">
        <v>1</v>
      </c>
      <c r="K2791">
        <v>0</v>
      </c>
      <c r="L2791" t="s">
        <v>427</v>
      </c>
      <c r="M2791" t="s">
        <v>231</v>
      </c>
      <c r="N2791" t="s">
        <v>113</v>
      </c>
      <c r="O2791" t="s">
        <v>22</v>
      </c>
      <c r="P2791" t="s">
        <v>23</v>
      </c>
      <c r="Q2791" t="s">
        <v>24</v>
      </c>
    </row>
    <row r="2792" spans="1:17" x14ac:dyDescent="0.2">
      <c r="A2792" s="2">
        <v>35781</v>
      </c>
      <c r="B2792" t="s">
        <v>176</v>
      </c>
      <c r="C2792" t="s">
        <v>293</v>
      </c>
      <c r="D2792" t="s">
        <v>115</v>
      </c>
      <c r="E2792" t="s">
        <v>50</v>
      </c>
      <c r="F2792">
        <v>59</v>
      </c>
      <c r="G2792">
        <v>4</v>
      </c>
      <c r="H2792">
        <v>0</v>
      </c>
      <c r="I2792">
        <v>0</v>
      </c>
      <c r="J2792">
        <v>1</v>
      </c>
      <c r="K2792">
        <v>6</v>
      </c>
      <c r="L2792" t="s">
        <v>427</v>
      </c>
      <c r="M2792" t="s">
        <v>231</v>
      </c>
      <c r="N2792" t="s">
        <v>113</v>
      </c>
      <c r="O2792" t="s">
        <v>122</v>
      </c>
      <c r="P2792" t="s">
        <v>23</v>
      </c>
      <c r="Q2792" t="s">
        <v>41</v>
      </c>
    </row>
    <row r="2793" spans="1:17" x14ac:dyDescent="0.2">
      <c r="A2793" s="2">
        <v>35781</v>
      </c>
      <c r="B2793" t="s">
        <v>18</v>
      </c>
      <c r="C2793" t="s">
        <v>149</v>
      </c>
      <c r="D2793" t="s">
        <v>19</v>
      </c>
      <c r="E2793" t="s">
        <v>36</v>
      </c>
      <c r="F2793">
        <v>43</v>
      </c>
      <c r="G2793">
        <v>35</v>
      </c>
      <c r="H2793">
        <v>0</v>
      </c>
      <c r="I2793">
        <v>0</v>
      </c>
      <c r="J2793">
        <v>4</v>
      </c>
      <c r="K2793">
        <v>3</v>
      </c>
      <c r="L2793" t="s">
        <v>427</v>
      </c>
      <c r="M2793" t="s">
        <v>231</v>
      </c>
      <c r="N2793" t="s">
        <v>113</v>
      </c>
      <c r="O2793" t="s">
        <v>122</v>
      </c>
      <c r="P2793" t="s">
        <v>23</v>
      </c>
      <c r="Q2793" t="s">
        <v>24</v>
      </c>
    </row>
    <row r="2794" spans="1:17" x14ac:dyDescent="0.2">
      <c r="A2794" s="2">
        <v>35781</v>
      </c>
      <c r="B2794" t="s">
        <v>138</v>
      </c>
      <c r="C2794" t="s">
        <v>135</v>
      </c>
      <c r="D2794" t="s">
        <v>36</v>
      </c>
      <c r="E2794" t="s">
        <v>36</v>
      </c>
      <c r="F2794">
        <v>20</v>
      </c>
      <c r="G2794">
        <v>71</v>
      </c>
      <c r="H2794">
        <v>0</v>
      </c>
      <c r="I2794">
        <v>0</v>
      </c>
      <c r="J2794">
        <v>0</v>
      </c>
      <c r="K2794">
        <v>0</v>
      </c>
      <c r="L2794" t="s">
        <v>28</v>
      </c>
      <c r="M2794" t="s">
        <v>139</v>
      </c>
      <c r="N2794" t="s">
        <v>138</v>
      </c>
      <c r="O2794" t="s">
        <v>22</v>
      </c>
      <c r="P2794" t="s">
        <v>23</v>
      </c>
      <c r="Q2794" t="s">
        <v>30</v>
      </c>
    </row>
    <row r="2795" spans="1:17" x14ac:dyDescent="0.2">
      <c r="A2795" s="2">
        <v>35782</v>
      </c>
      <c r="B2795" t="s">
        <v>183</v>
      </c>
      <c r="C2795" t="s">
        <v>365</v>
      </c>
      <c r="D2795" t="s">
        <v>36</v>
      </c>
      <c r="E2795" t="s">
        <v>36</v>
      </c>
      <c r="F2795">
        <v>37</v>
      </c>
      <c r="G2795">
        <v>75</v>
      </c>
      <c r="H2795">
        <v>0</v>
      </c>
      <c r="I2795">
        <v>0</v>
      </c>
      <c r="J2795">
        <v>7</v>
      </c>
      <c r="K2795">
        <v>2</v>
      </c>
      <c r="L2795" t="s">
        <v>28</v>
      </c>
      <c r="M2795" t="s">
        <v>765</v>
      </c>
      <c r="N2795" t="s">
        <v>183</v>
      </c>
      <c r="O2795" t="s">
        <v>22</v>
      </c>
      <c r="P2795" t="s">
        <v>23</v>
      </c>
      <c r="Q2795" t="s">
        <v>24</v>
      </c>
    </row>
    <row r="2796" spans="1:17" x14ac:dyDescent="0.2">
      <c r="A2796" s="2">
        <v>35782</v>
      </c>
      <c r="B2796" t="s">
        <v>405</v>
      </c>
      <c r="C2796" t="s">
        <v>46</v>
      </c>
      <c r="D2796" t="s">
        <v>36</v>
      </c>
      <c r="E2796" t="s">
        <v>36</v>
      </c>
      <c r="F2796">
        <v>150</v>
      </c>
      <c r="G2796">
        <v>171</v>
      </c>
      <c r="H2796">
        <v>0</v>
      </c>
      <c r="I2796">
        <v>0</v>
      </c>
      <c r="J2796">
        <v>0</v>
      </c>
      <c r="K2796">
        <v>0</v>
      </c>
      <c r="L2796" t="s">
        <v>28</v>
      </c>
      <c r="M2796" t="s">
        <v>406</v>
      </c>
      <c r="N2796" t="s">
        <v>405</v>
      </c>
      <c r="O2796" t="s">
        <v>22</v>
      </c>
      <c r="P2796" t="s">
        <v>23</v>
      </c>
      <c r="Q2796" t="s">
        <v>30</v>
      </c>
    </row>
    <row r="2797" spans="1:17" x14ac:dyDescent="0.2">
      <c r="A2797" s="2">
        <v>35783</v>
      </c>
      <c r="B2797" t="s">
        <v>25</v>
      </c>
      <c r="C2797" t="s">
        <v>293</v>
      </c>
      <c r="D2797" t="s">
        <v>19</v>
      </c>
      <c r="E2797" t="s">
        <v>50</v>
      </c>
      <c r="F2797">
        <v>1</v>
      </c>
      <c r="G2797">
        <v>4</v>
      </c>
      <c r="H2797">
        <v>0</v>
      </c>
      <c r="I2797">
        <v>0</v>
      </c>
      <c r="J2797">
        <v>2</v>
      </c>
      <c r="K2797">
        <v>0</v>
      </c>
      <c r="L2797" t="s">
        <v>427</v>
      </c>
      <c r="M2797" t="s">
        <v>231</v>
      </c>
      <c r="N2797" t="s">
        <v>113</v>
      </c>
      <c r="O2797" t="s">
        <v>122</v>
      </c>
      <c r="P2797" t="s">
        <v>23</v>
      </c>
      <c r="Q2797" t="s">
        <v>24</v>
      </c>
    </row>
    <row r="2798" spans="1:17" x14ac:dyDescent="0.2">
      <c r="A2798" s="2">
        <v>35783</v>
      </c>
      <c r="B2798" t="s">
        <v>18</v>
      </c>
      <c r="C2798" t="s">
        <v>55</v>
      </c>
      <c r="D2798" t="s">
        <v>19</v>
      </c>
      <c r="E2798" t="s">
        <v>57</v>
      </c>
      <c r="F2798">
        <v>43</v>
      </c>
      <c r="G2798">
        <v>32</v>
      </c>
      <c r="H2798">
        <v>0</v>
      </c>
      <c r="I2798">
        <v>0</v>
      </c>
      <c r="J2798">
        <v>0</v>
      </c>
      <c r="K2798">
        <v>1</v>
      </c>
      <c r="L2798" t="s">
        <v>427</v>
      </c>
      <c r="M2798" t="s">
        <v>231</v>
      </c>
      <c r="N2798" t="s">
        <v>113</v>
      </c>
      <c r="O2798" t="s">
        <v>122</v>
      </c>
      <c r="P2798" t="s">
        <v>23</v>
      </c>
      <c r="Q2798" t="s">
        <v>41</v>
      </c>
    </row>
    <row r="2799" spans="1:17" x14ac:dyDescent="0.2">
      <c r="A2799" s="2">
        <v>35784</v>
      </c>
      <c r="B2799" t="s">
        <v>183</v>
      </c>
      <c r="C2799" t="s">
        <v>150</v>
      </c>
      <c r="D2799" t="s">
        <v>36</v>
      </c>
      <c r="E2799" t="s">
        <v>36</v>
      </c>
      <c r="F2799">
        <v>37</v>
      </c>
      <c r="G2799">
        <v>55</v>
      </c>
      <c r="H2799">
        <v>0</v>
      </c>
      <c r="I2799">
        <v>0</v>
      </c>
      <c r="J2799">
        <v>1</v>
      </c>
      <c r="K2799">
        <v>2</v>
      </c>
      <c r="L2799" t="s">
        <v>28</v>
      </c>
      <c r="M2799" t="s">
        <v>765</v>
      </c>
      <c r="N2799" t="s">
        <v>183</v>
      </c>
      <c r="O2799" t="s">
        <v>22</v>
      </c>
      <c r="P2799" t="s">
        <v>23</v>
      </c>
      <c r="Q2799" t="s">
        <v>41</v>
      </c>
    </row>
    <row r="2800" spans="1:17" x14ac:dyDescent="0.2">
      <c r="A2800" s="2">
        <v>35785</v>
      </c>
      <c r="B2800" t="s">
        <v>25</v>
      </c>
      <c r="C2800" t="s">
        <v>55</v>
      </c>
      <c r="D2800" t="s">
        <v>19</v>
      </c>
      <c r="E2800" t="s">
        <v>57</v>
      </c>
      <c r="F2800">
        <v>1</v>
      </c>
      <c r="G2800">
        <v>32</v>
      </c>
      <c r="H2800">
        <v>0</v>
      </c>
      <c r="I2800">
        <v>0</v>
      </c>
      <c r="J2800">
        <v>6</v>
      </c>
      <c r="K2800">
        <v>0</v>
      </c>
      <c r="L2800" t="s">
        <v>427</v>
      </c>
      <c r="M2800" t="s">
        <v>231</v>
      </c>
      <c r="N2800" t="s">
        <v>113</v>
      </c>
      <c r="O2800" t="s">
        <v>122</v>
      </c>
      <c r="P2800" t="s">
        <v>23</v>
      </c>
      <c r="Q2800" t="s">
        <v>24</v>
      </c>
    </row>
    <row r="2801" spans="1:17" x14ac:dyDescent="0.2">
      <c r="A2801" s="2">
        <v>35785</v>
      </c>
      <c r="B2801" t="s">
        <v>293</v>
      </c>
      <c r="C2801" t="s">
        <v>18</v>
      </c>
      <c r="D2801" t="s">
        <v>50</v>
      </c>
      <c r="E2801" t="s">
        <v>19</v>
      </c>
      <c r="F2801">
        <v>4</v>
      </c>
      <c r="G2801">
        <v>43</v>
      </c>
      <c r="H2801">
        <v>0</v>
      </c>
      <c r="I2801">
        <v>0</v>
      </c>
      <c r="J2801">
        <v>1</v>
      </c>
      <c r="K2801">
        <v>0</v>
      </c>
      <c r="L2801" t="s">
        <v>427</v>
      </c>
      <c r="M2801" t="s">
        <v>231</v>
      </c>
      <c r="N2801" t="s">
        <v>113</v>
      </c>
      <c r="O2801" t="s">
        <v>122</v>
      </c>
      <c r="P2801" t="s">
        <v>23</v>
      </c>
      <c r="Q2801" t="s">
        <v>24</v>
      </c>
    </row>
    <row r="2802" spans="1:17" x14ac:dyDescent="0.2">
      <c r="A2802" s="2">
        <v>35785</v>
      </c>
      <c r="B2802" t="s">
        <v>296</v>
      </c>
      <c r="C2802" t="s">
        <v>405</v>
      </c>
      <c r="D2802" t="s">
        <v>36</v>
      </c>
      <c r="E2802" t="s">
        <v>36</v>
      </c>
      <c r="F2802">
        <v>66</v>
      </c>
      <c r="G2802">
        <v>150</v>
      </c>
      <c r="H2802">
        <v>0</v>
      </c>
      <c r="I2802">
        <v>0</v>
      </c>
      <c r="J2802">
        <v>1</v>
      </c>
      <c r="K2802">
        <v>1</v>
      </c>
      <c r="L2802" t="s">
        <v>28</v>
      </c>
      <c r="M2802" t="s">
        <v>399</v>
      </c>
      <c r="N2802" t="s">
        <v>296</v>
      </c>
      <c r="O2802" t="s">
        <v>22</v>
      </c>
      <c r="P2802" t="s">
        <v>23</v>
      </c>
      <c r="Q2802" t="s">
        <v>30</v>
      </c>
    </row>
    <row r="2803" spans="1:17" x14ac:dyDescent="0.2">
      <c r="A2803" s="2">
        <v>35786</v>
      </c>
      <c r="B2803" t="s">
        <v>150</v>
      </c>
      <c r="C2803" t="s">
        <v>365</v>
      </c>
      <c r="D2803" t="s">
        <v>36</v>
      </c>
      <c r="E2803" t="s">
        <v>36</v>
      </c>
      <c r="F2803">
        <v>55</v>
      </c>
      <c r="G2803">
        <v>75</v>
      </c>
      <c r="H2803">
        <v>0</v>
      </c>
      <c r="I2803">
        <v>0</v>
      </c>
      <c r="J2803">
        <v>0</v>
      </c>
      <c r="K2803">
        <v>1</v>
      </c>
      <c r="L2803" t="s">
        <v>28</v>
      </c>
      <c r="M2803" t="s">
        <v>266</v>
      </c>
      <c r="N2803" t="s">
        <v>183</v>
      </c>
      <c r="O2803" t="s">
        <v>122</v>
      </c>
      <c r="P2803" t="s">
        <v>23</v>
      </c>
      <c r="Q2803" t="s">
        <v>41</v>
      </c>
    </row>
    <row r="2804" spans="1:17" x14ac:dyDescent="0.2">
      <c r="A2804" s="2">
        <v>35786</v>
      </c>
      <c r="B2804" t="s">
        <v>183</v>
      </c>
      <c r="C2804" t="s">
        <v>120</v>
      </c>
      <c r="D2804" t="s">
        <v>36</v>
      </c>
      <c r="E2804" t="s">
        <v>36</v>
      </c>
      <c r="F2804">
        <v>37</v>
      </c>
      <c r="G2804">
        <v>51</v>
      </c>
      <c r="H2804">
        <v>0</v>
      </c>
      <c r="I2804">
        <v>0</v>
      </c>
      <c r="J2804">
        <v>2</v>
      </c>
      <c r="K2804">
        <v>0</v>
      </c>
      <c r="L2804" t="s">
        <v>28</v>
      </c>
      <c r="M2804" t="s">
        <v>266</v>
      </c>
      <c r="N2804" t="s">
        <v>183</v>
      </c>
      <c r="O2804" t="s">
        <v>22</v>
      </c>
      <c r="P2804" t="s">
        <v>23</v>
      </c>
      <c r="Q2804" t="s">
        <v>24</v>
      </c>
    </row>
    <row r="2805" spans="1:17" x14ac:dyDescent="0.2">
      <c r="A2805" s="2">
        <v>35788</v>
      </c>
      <c r="B2805" t="s">
        <v>120</v>
      </c>
      <c r="C2805" t="s">
        <v>365</v>
      </c>
      <c r="D2805" t="s">
        <v>36</v>
      </c>
      <c r="E2805" t="s">
        <v>36</v>
      </c>
      <c r="F2805">
        <v>53</v>
      </c>
      <c r="G2805">
        <v>78</v>
      </c>
      <c r="H2805">
        <v>0</v>
      </c>
      <c r="I2805">
        <v>0</v>
      </c>
      <c r="J2805">
        <v>3</v>
      </c>
      <c r="K2805">
        <v>1</v>
      </c>
      <c r="L2805" t="s">
        <v>28</v>
      </c>
      <c r="M2805" t="s">
        <v>266</v>
      </c>
      <c r="N2805" t="s">
        <v>183</v>
      </c>
      <c r="O2805" t="s">
        <v>122</v>
      </c>
      <c r="P2805" t="s">
        <v>23</v>
      </c>
      <c r="Q2805" t="s">
        <v>24</v>
      </c>
    </row>
    <row r="2806" spans="1:17" x14ac:dyDescent="0.2">
      <c r="A2806" s="2">
        <v>35788</v>
      </c>
      <c r="B2806" t="s">
        <v>183</v>
      </c>
      <c r="C2806" t="s">
        <v>150</v>
      </c>
      <c r="D2806" t="s">
        <v>36</v>
      </c>
      <c r="E2806" t="s">
        <v>36</v>
      </c>
      <c r="F2806">
        <v>32</v>
      </c>
      <c r="G2806">
        <v>59</v>
      </c>
      <c r="H2806">
        <v>0</v>
      </c>
      <c r="I2806">
        <v>0</v>
      </c>
      <c r="J2806">
        <v>1</v>
      </c>
      <c r="K2806">
        <v>2</v>
      </c>
      <c r="L2806" t="s">
        <v>28</v>
      </c>
      <c r="M2806" t="s">
        <v>266</v>
      </c>
      <c r="N2806" t="s">
        <v>183</v>
      </c>
      <c r="O2806" t="s">
        <v>22</v>
      </c>
      <c r="P2806" t="s">
        <v>23</v>
      </c>
      <c r="Q2806" t="s">
        <v>41</v>
      </c>
    </row>
    <row r="2807" spans="1:17" x14ac:dyDescent="0.2">
      <c r="A2807" s="2">
        <v>35791</v>
      </c>
      <c r="B2807" t="s">
        <v>224</v>
      </c>
      <c r="C2807" t="s">
        <v>136</v>
      </c>
      <c r="D2807" t="s">
        <v>36</v>
      </c>
      <c r="E2807" t="s">
        <v>36</v>
      </c>
      <c r="F2807">
        <v>106</v>
      </c>
      <c r="G2807">
        <v>52</v>
      </c>
      <c r="H2807">
        <v>0</v>
      </c>
      <c r="I2807">
        <v>0</v>
      </c>
      <c r="J2807">
        <v>2</v>
      </c>
      <c r="K2807">
        <v>0</v>
      </c>
      <c r="L2807" t="s">
        <v>28</v>
      </c>
      <c r="M2807" t="s">
        <v>236</v>
      </c>
      <c r="N2807" t="s">
        <v>224</v>
      </c>
      <c r="O2807" t="s">
        <v>22</v>
      </c>
      <c r="P2807" t="s">
        <v>23</v>
      </c>
      <c r="Q2807" t="s">
        <v>24</v>
      </c>
    </row>
    <row r="2808" spans="1:17" x14ac:dyDescent="0.2">
      <c r="A2808" s="2">
        <v>35792</v>
      </c>
      <c r="B2808" t="s">
        <v>405</v>
      </c>
      <c r="C2808" t="s">
        <v>46</v>
      </c>
      <c r="D2808" t="s">
        <v>36</v>
      </c>
      <c r="E2808" t="s">
        <v>36</v>
      </c>
      <c r="F2808">
        <v>149</v>
      </c>
      <c r="G2808">
        <v>165</v>
      </c>
      <c r="H2808">
        <v>0</v>
      </c>
      <c r="I2808">
        <v>0</v>
      </c>
      <c r="J2808">
        <v>0</v>
      </c>
      <c r="K2808">
        <v>0</v>
      </c>
      <c r="L2808" t="s">
        <v>28</v>
      </c>
      <c r="M2808" t="s">
        <v>406</v>
      </c>
      <c r="N2808" t="s">
        <v>405</v>
      </c>
      <c r="O2808" t="s">
        <v>22</v>
      </c>
      <c r="P2808" t="s">
        <v>23</v>
      </c>
      <c r="Q2808" t="s">
        <v>30</v>
      </c>
    </row>
    <row r="2809" spans="1:17" x14ac:dyDescent="0.2">
      <c r="A2809" s="2">
        <v>35798</v>
      </c>
      <c r="B2809" t="s">
        <v>250</v>
      </c>
      <c r="C2809" t="s">
        <v>45</v>
      </c>
      <c r="D2809" t="s">
        <v>36</v>
      </c>
      <c r="E2809" t="s">
        <v>36</v>
      </c>
      <c r="F2809">
        <v>97</v>
      </c>
      <c r="G2809">
        <v>74</v>
      </c>
      <c r="H2809">
        <v>0</v>
      </c>
      <c r="I2809">
        <v>0</v>
      </c>
      <c r="J2809">
        <v>1</v>
      </c>
      <c r="K2809">
        <v>0</v>
      </c>
      <c r="L2809" t="s">
        <v>28</v>
      </c>
      <c r="M2809" t="s">
        <v>251</v>
      </c>
      <c r="N2809" t="s">
        <v>250</v>
      </c>
      <c r="O2809" t="s">
        <v>22</v>
      </c>
      <c r="P2809" t="s">
        <v>23</v>
      </c>
      <c r="Q2809" t="s">
        <v>24</v>
      </c>
    </row>
    <row r="2810" spans="1:17" x14ac:dyDescent="0.2">
      <c r="A2810" s="2">
        <v>35799</v>
      </c>
      <c r="B2810" t="s">
        <v>221</v>
      </c>
      <c r="C2810" t="s">
        <v>282</v>
      </c>
      <c r="D2810" t="s">
        <v>27</v>
      </c>
      <c r="E2810" t="s">
        <v>19</v>
      </c>
      <c r="F2810">
        <v>113</v>
      </c>
      <c r="G2810">
        <v>56</v>
      </c>
      <c r="H2810">
        <v>0</v>
      </c>
      <c r="I2810">
        <v>0</v>
      </c>
      <c r="J2810">
        <v>0</v>
      </c>
      <c r="K2810">
        <v>1</v>
      </c>
      <c r="L2810" t="s">
        <v>28</v>
      </c>
      <c r="M2810" t="s">
        <v>223</v>
      </c>
      <c r="N2810" t="s">
        <v>221</v>
      </c>
      <c r="O2810" t="s">
        <v>22</v>
      </c>
      <c r="P2810" t="s">
        <v>23</v>
      </c>
      <c r="Q2810" t="s">
        <v>41</v>
      </c>
    </row>
    <row r="2811" spans="1:17" x14ac:dyDescent="0.2">
      <c r="A2811" s="2">
        <v>35799</v>
      </c>
      <c r="B2811" t="s">
        <v>224</v>
      </c>
      <c r="C2811" t="s">
        <v>296</v>
      </c>
      <c r="D2811" t="s">
        <v>36</v>
      </c>
      <c r="E2811" t="s">
        <v>36</v>
      </c>
      <c r="F2811">
        <v>106</v>
      </c>
      <c r="G2811">
        <v>67</v>
      </c>
      <c r="H2811">
        <v>0</v>
      </c>
      <c r="I2811">
        <v>0</v>
      </c>
      <c r="J2811">
        <v>1</v>
      </c>
      <c r="K2811">
        <v>0</v>
      </c>
      <c r="L2811" t="s">
        <v>28</v>
      </c>
      <c r="M2811" t="s">
        <v>723</v>
      </c>
      <c r="N2811" t="s">
        <v>224</v>
      </c>
      <c r="O2811" t="s">
        <v>22</v>
      </c>
      <c r="P2811" t="s">
        <v>23</v>
      </c>
      <c r="Q2811" t="s">
        <v>24</v>
      </c>
    </row>
    <row r="2812" spans="1:17" x14ac:dyDescent="0.2">
      <c r="A2812" s="2">
        <v>35799</v>
      </c>
      <c r="B2812" t="s">
        <v>34</v>
      </c>
      <c r="C2812" t="s">
        <v>365</v>
      </c>
      <c r="D2812" t="s">
        <v>36</v>
      </c>
      <c r="E2812" t="s">
        <v>36</v>
      </c>
      <c r="F2812">
        <v>65</v>
      </c>
      <c r="G2812">
        <v>78</v>
      </c>
      <c r="H2812">
        <v>0</v>
      </c>
      <c r="I2812">
        <v>0</v>
      </c>
      <c r="J2812">
        <v>1</v>
      </c>
      <c r="K2812">
        <v>0</v>
      </c>
      <c r="L2812" t="s">
        <v>28</v>
      </c>
      <c r="M2812" t="s">
        <v>37</v>
      </c>
      <c r="N2812" t="s">
        <v>34</v>
      </c>
      <c r="O2812" t="s">
        <v>22</v>
      </c>
      <c r="P2812" t="s">
        <v>23</v>
      </c>
      <c r="Q2812" t="s">
        <v>24</v>
      </c>
    </row>
    <row r="2813" spans="1:17" x14ac:dyDescent="0.2">
      <c r="A2813" s="2">
        <v>35799</v>
      </c>
      <c r="B2813" t="s">
        <v>250</v>
      </c>
      <c r="C2813" t="s">
        <v>45</v>
      </c>
      <c r="D2813" t="s">
        <v>36</v>
      </c>
      <c r="E2813" t="s">
        <v>36</v>
      </c>
      <c r="F2813">
        <v>97</v>
      </c>
      <c r="G2813">
        <v>74</v>
      </c>
      <c r="H2813">
        <v>0</v>
      </c>
      <c r="I2813">
        <v>0</v>
      </c>
      <c r="J2813">
        <v>0</v>
      </c>
      <c r="K2813">
        <v>2</v>
      </c>
      <c r="L2813" t="s">
        <v>28</v>
      </c>
      <c r="M2813" t="s">
        <v>634</v>
      </c>
      <c r="N2813" t="s">
        <v>250</v>
      </c>
      <c r="O2813" t="s">
        <v>22</v>
      </c>
      <c r="P2813" t="s">
        <v>23</v>
      </c>
      <c r="Q2813" t="s">
        <v>41</v>
      </c>
    </row>
    <row r="2814" spans="1:17" x14ac:dyDescent="0.2">
      <c r="A2814" s="2">
        <v>35802</v>
      </c>
      <c r="B2814" t="s">
        <v>224</v>
      </c>
      <c r="C2814" t="s">
        <v>296</v>
      </c>
      <c r="D2814" t="s">
        <v>36</v>
      </c>
      <c r="E2814" t="s">
        <v>36</v>
      </c>
      <c r="F2814">
        <v>106</v>
      </c>
      <c r="G2814">
        <v>67</v>
      </c>
      <c r="H2814">
        <v>0</v>
      </c>
      <c r="I2814">
        <v>0</v>
      </c>
      <c r="J2814">
        <v>4</v>
      </c>
      <c r="K2814">
        <v>2</v>
      </c>
      <c r="L2814" t="s">
        <v>28</v>
      </c>
      <c r="M2814" t="s">
        <v>236</v>
      </c>
      <c r="N2814" t="s">
        <v>224</v>
      </c>
      <c r="O2814" t="s">
        <v>22</v>
      </c>
      <c r="P2814" t="s">
        <v>23</v>
      </c>
      <c r="Q2814" t="s">
        <v>24</v>
      </c>
    </row>
    <row r="2815" spans="1:17" x14ac:dyDescent="0.2">
      <c r="A2815" s="2">
        <v>35802</v>
      </c>
      <c r="B2815" t="s">
        <v>282</v>
      </c>
      <c r="C2815" t="s">
        <v>185</v>
      </c>
      <c r="D2815" t="s">
        <v>19</v>
      </c>
      <c r="E2815" t="s">
        <v>27</v>
      </c>
      <c r="F2815">
        <v>56</v>
      </c>
      <c r="G2815">
        <v>39</v>
      </c>
      <c r="H2815">
        <v>0</v>
      </c>
      <c r="I2815">
        <v>0</v>
      </c>
      <c r="J2815">
        <v>0</v>
      </c>
      <c r="K2815">
        <v>0</v>
      </c>
      <c r="L2815" t="s">
        <v>28</v>
      </c>
      <c r="M2815" t="s">
        <v>285</v>
      </c>
      <c r="N2815" t="s">
        <v>282</v>
      </c>
      <c r="O2815" t="s">
        <v>22</v>
      </c>
      <c r="P2815" t="s">
        <v>23</v>
      </c>
      <c r="Q2815" t="s">
        <v>30</v>
      </c>
    </row>
    <row r="2816" spans="1:17" x14ac:dyDescent="0.2">
      <c r="A2816" s="2">
        <v>35805</v>
      </c>
      <c r="B2816" t="s">
        <v>250</v>
      </c>
      <c r="C2816" t="s">
        <v>138</v>
      </c>
      <c r="D2816" t="s">
        <v>36</v>
      </c>
      <c r="E2816" t="s">
        <v>36</v>
      </c>
      <c r="F2816">
        <v>97</v>
      </c>
      <c r="G2816">
        <v>21</v>
      </c>
      <c r="H2816">
        <v>0</v>
      </c>
      <c r="I2816">
        <v>0</v>
      </c>
      <c r="J2816">
        <v>0</v>
      </c>
      <c r="K2816">
        <v>1</v>
      </c>
      <c r="L2816" t="s">
        <v>702</v>
      </c>
      <c r="M2816" t="s">
        <v>251</v>
      </c>
      <c r="N2816" t="s">
        <v>250</v>
      </c>
      <c r="O2816" t="s">
        <v>22</v>
      </c>
      <c r="P2816" t="s">
        <v>23</v>
      </c>
      <c r="Q2816" t="s">
        <v>41</v>
      </c>
    </row>
    <row r="2817" spans="1:17" x14ac:dyDescent="0.2">
      <c r="A2817" s="2">
        <v>35805</v>
      </c>
      <c r="B2817" t="s">
        <v>46</v>
      </c>
      <c r="C2817" t="s">
        <v>351</v>
      </c>
      <c r="D2817" t="s">
        <v>36</v>
      </c>
      <c r="E2817" t="s">
        <v>36</v>
      </c>
      <c r="F2817">
        <v>165</v>
      </c>
      <c r="G2817">
        <v>162</v>
      </c>
      <c r="H2817">
        <v>0</v>
      </c>
      <c r="I2817">
        <v>0</v>
      </c>
      <c r="J2817">
        <v>1</v>
      </c>
      <c r="K2817">
        <v>1</v>
      </c>
      <c r="L2817" t="s">
        <v>28</v>
      </c>
      <c r="M2817" t="s">
        <v>84</v>
      </c>
      <c r="N2817" t="s">
        <v>46</v>
      </c>
      <c r="O2817" t="s">
        <v>22</v>
      </c>
      <c r="P2817" t="s">
        <v>23</v>
      </c>
      <c r="Q2817" t="s">
        <v>30</v>
      </c>
    </row>
    <row r="2818" spans="1:17" x14ac:dyDescent="0.2">
      <c r="A2818" s="2">
        <v>35806</v>
      </c>
      <c r="B2818" t="s">
        <v>224</v>
      </c>
      <c r="C2818" t="s">
        <v>111</v>
      </c>
      <c r="D2818" t="s">
        <v>36</v>
      </c>
      <c r="E2818" t="s">
        <v>36</v>
      </c>
      <c r="F2818">
        <v>106</v>
      </c>
      <c r="G2818">
        <v>80</v>
      </c>
      <c r="H2818">
        <v>0</v>
      </c>
      <c r="I2818">
        <v>0</v>
      </c>
      <c r="J2818">
        <v>0</v>
      </c>
      <c r="K2818">
        <v>0</v>
      </c>
      <c r="L2818" t="s">
        <v>28</v>
      </c>
      <c r="M2818" t="s">
        <v>236</v>
      </c>
      <c r="N2818" t="s">
        <v>224</v>
      </c>
      <c r="O2818" t="s">
        <v>22</v>
      </c>
      <c r="P2818" t="s">
        <v>23</v>
      </c>
      <c r="Q2818" t="s">
        <v>30</v>
      </c>
    </row>
    <row r="2819" spans="1:17" x14ac:dyDescent="0.2">
      <c r="A2819" s="2">
        <v>35806</v>
      </c>
      <c r="B2819" t="s">
        <v>365</v>
      </c>
      <c r="C2819" t="s">
        <v>296</v>
      </c>
      <c r="D2819" t="s">
        <v>36</v>
      </c>
      <c r="E2819" t="s">
        <v>36</v>
      </c>
      <c r="F2819">
        <v>78</v>
      </c>
      <c r="G2819">
        <v>67</v>
      </c>
      <c r="H2819">
        <v>0</v>
      </c>
      <c r="I2819">
        <v>0</v>
      </c>
      <c r="J2819">
        <v>1</v>
      </c>
      <c r="K2819">
        <v>2</v>
      </c>
      <c r="L2819" t="s">
        <v>28</v>
      </c>
      <c r="M2819" t="s">
        <v>400</v>
      </c>
      <c r="N2819" t="s">
        <v>365</v>
      </c>
      <c r="O2819" t="s">
        <v>22</v>
      </c>
      <c r="P2819" t="s">
        <v>23</v>
      </c>
      <c r="Q2819" t="s">
        <v>41</v>
      </c>
    </row>
    <row r="2820" spans="1:17" x14ac:dyDescent="0.2">
      <c r="A2820" s="2">
        <v>35807</v>
      </c>
      <c r="B2820" t="s">
        <v>405</v>
      </c>
      <c r="C2820" t="s">
        <v>351</v>
      </c>
      <c r="D2820" t="s">
        <v>36</v>
      </c>
      <c r="E2820" t="s">
        <v>36</v>
      </c>
      <c r="F2820">
        <v>149</v>
      </c>
      <c r="G2820">
        <v>162</v>
      </c>
      <c r="H2820">
        <v>0</v>
      </c>
      <c r="I2820">
        <v>0</v>
      </c>
      <c r="J2820">
        <v>0</v>
      </c>
      <c r="K2820">
        <v>0</v>
      </c>
      <c r="L2820" t="s">
        <v>28</v>
      </c>
      <c r="M2820" t="s">
        <v>406</v>
      </c>
      <c r="N2820" t="s">
        <v>405</v>
      </c>
      <c r="O2820" t="s">
        <v>22</v>
      </c>
      <c r="P2820" t="s">
        <v>23</v>
      </c>
      <c r="Q2820" t="s">
        <v>30</v>
      </c>
    </row>
    <row r="2821" spans="1:17" x14ac:dyDescent="0.2">
      <c r="A2821" s="2">
        <v>35809</v>
      </c>
      <c r="B2821" t="s">
        <v>199</v>
      </c>
      <c r="C2821" t="s">
        <v>296</v>
      </c>
      <c r="D2821" t="s">
        <v>36</v>
      </c>
      <c r="E2821" t="s">
        <v>36</v>
      </c>
      <c r="F2821">
        <v>57</v>
      </c>
      <c r="G2821">
        <v>67</v>
      </c>
      <c r="H2821">
        <v>0</v>
      </c>
      <c r="I2821">
        <v>0</v>
      </c>
      <c r="J2821">
        <v>0</v>
      </c>
      <c r="K2821">
        <v>0</v>
      </c>
      <c r="L2821" t="s">
        <v>28</v>
      </c>
      <c r="M2821" t="s">
        <v>220</v>
      </c>
      <c r="N2821" t="s">
        <v>199</v>
      </c>
      <c r="O2821" t="s">
        <v>22</v>
      </c>
      <c r="P2821" t="s">
        <v>23</v>
      </c>
      <c r="Q2821" t="s">
        <v>30</v>
      </c>
    </row>
    <row r="2822" spans="1:17" x14ac:dyDescent="0.2">
      <c r="A2822" s="2">
        <v>35809</v>
      </c>
      <c r="B2822" t="s">
        <v>110</v>
      </c>
      <c r="C2822" t="s">
        <v>267</v>
      </c>
      <c r="D2822" t="s">
        <v>36</v>
      </c>
      <c r="E2822" t="s">
        <v>36</v>
      </c>
      <c r="F2822">
        <v>15</v>
      </c>
      <c r="G2822">
        <v>58</v>
      </c>
      <c r="H2822">
        <v>0</v>
      </c>
      <c r="I2822">
        <v>0</v>
      </c>
      <c r="J2822">
        <v>2</v>
      </c>
      <c r="K2822">
        <v>1</v>
      </c>
      <c r="L2822" t="s">
        <v>28</v>
      </c>
      <c r="M2822" t="s">
        <v>112</v>
      </c>
      <c r="N2822" t="s">
        <v>110</v>
      </c>
      <c r="O2822" t="s">
        <v>22</v>
      </c>
      <c r="P2822" t="s">
        <v>23</v>
      </c>
      <c r="Q2822" t="s">
        <v>24</v>
      </c>
    </row>
    <row r="2823" spans="1:17" x14ac:dyDescent="0.2">
      <c r="A2823" s="2">
        <v>35811</v>
      </c>
      <c r="B2823" t="s">
        <v>196</v>
      </c>
      <c r="C2823" t="s">
        <v>138</v>
      </c>
      <c r="D2823" t="s">
        <v>36</v>
      </c>
      <c r="E2823" t="s">
        <v>36</v>
      </c>
      <c r="F2823">
        <v>132</v>
      </c>
      <c r="G2823">
        <v>21</v>
      </c>
      <c r="H2823">
        <v>0</v>
      </c>
      <c r="I2823">
        <v>0</v>
      </c>
      <c r="J2823">
        <v>0</v>
      </c>
      <c r="K2823">
        <v>2</v>
      </c>
      <c r="L2823" t="s">
        <v>28</v>
      </c>
      <c r="M2823" t="s">
        <v>198</v>
      </c>
      <c r="N2823" t="s">
        <v>196</v>
      </c>
      <c r="O2823" t="s">
        <v>22</v>
      </c>
      <c r="P2823" t="s">
        <v>23</v>
      </c>
      <c r="Q2823" t="s">
        <v>41</v>
      </c>
    </row>
    <row r="2824" spans="1:17" x14ac:dyDescent="0.2">
      <c r="A2824" s="2">
        <v>35813</v>
      </c>
      <c r="B2824" t="s">
        <v>405</v>
      </c>
      <c r="C2824" t="s">
        <v>45</v>
      </c>
      <c r="D2824" t="s">
        <v>36</v>
      </c>
      <c r="E2824" t="s">
        <v>36</v>
      </c>
      <c r="F2824">
        <v>149</v>
      </c>
      <c r="G2824">
        <v>74</v>
      </c>
      <c r="H2824">
        <v>0</v>
      </c>
      <c r="I2824">
        <v>0</v>
      </c>
      <c r="J2824">
        <v>0</v>
      </c>
      <c r="K2824">
        <v>2</v>
      </c>
      <c r="L2824" t="s">
        <v>702</v>
      </c>
      <c r="M2824" t="s">
        <v>406</v>
      </c>
      <c r="N2824" t="s">
        <v>405</v>
      </c>
      <c r="O2824" t="s">
        <v>22</v>
      </c>
      <c r="P2824" t="s">
        <v>23</v>
      </c>
      <c r="Q2824" t="s">
        <v>41</v>
      </c>
    </row>
    <row r="2825" spans="1:17" x14ac:dyDescent="0.2">
      <c r="A2825" s="2">
        <v>35814</v>
      </c>
      <c r="B2825" t="s">
        <v>199</v>
      </c>
      <c r="C2825" t="s">
        <v>296</v>
      </c>
      <c r="D2825" t="s">
        <v>36</v>
      </c>
      <c r="E2825" t="s">
        <v>36</v>
      </c>
      <c r="F2825">
        <v>57</v>
      </c>
      <c r="G2825">
        <v>67</v>
      </c>
      <c r="H2825">
        <v>0</v>
      </c>
      <c r="I2825">
        <v>0</v>
      </c>
      <c r="J2825">
        <v>3</v>
      </c>
      <c r="K2825">
        <v>1</v>
      </c>
      <c r="L2825" t="s">
        <v>28</v>
      </c>
      <c r="M2825" t="s">
        <v>220</v>
      </c>
      <c r="N2825" t="s">
        <v>199</v>
      </c>
      <c r="O2825" t="s">
        <v>22</v>
      </c>
      <c r="P2825" t="s">
        <v>23</v>
      </c>
      <c r="Q2825" t="s">
        <v>24</v>
      </c>
    </row>
    <row r="2826" spans="1:17" x14ac:dyDescent="0.2">
      <c r="A2826" s="2">
        <v>35816</v>
      </c>
      <c r="B2826" t="s">
        <v>131</v>
      </c>
      <c r="C2826" t="s">
        <v>304</v>
      </c>
      <c r="D2826" t="s">
        <v>27</v>
      </c>
      <c r="E2826" t="s">
        <v>27</v>
      </c>
      <c r="F2826">
        <v>51</v>
      </c>
      <c r="G2826">
        <v>73</v>
      </c>
      <c r="H2826">
        <v>0</v>
      </c>
      <c r="I2826">
        <v>0</v>
      </c>
      <c r="J2826">
        <v>1</v>
      </c>
      <c r="K2826">
        <v>4</v>
      </c>
      <c r="L2826" t="s">
        <v>28</v>
      </c>
      <c r="M2826" t="s">
        <v>766</v>
      </c>
      <c r="N2826" t="s">
        <v>131</v>
      </c>
      <c r="O2826" t="s">
        <v>22</v>
      </c>
      <c r="P2826" t="s">
        <v>23</v>
      </c>
      <c r="Q2826" t="s">
        <v>41</v>
      </c>
    </row>
    <row r="2827" spans="1:17" x14ac:dyDescent="0.2">
      <c r="A2827" s="2">
        <v>35816</v>
      </c>
      <c r="B2827" t="s">
        <v>210</v>
      </c>
      <c r="C2827" t="s">
        <v>282</v>
      </c>
      <c r="D2827" t="s">
        <v>27</v>
      </c>
      <c r="E2827" t="s">
        <v>19</v>
      </c>
      <c r="F2827">
        <v>64</v>
      </c>
      <c r="G2827">
        <v>56</v>
      </c>
      <c r="H2827">
        <v>0</v>
      </c>
      <c r="I2827">
        <v>0</v>
      </c>
      <c r="J2827">
        <v>2</v>
      </c>
      <c r="K2827">
        <v>0</v>
      </c>
      <c r="L2827" t="s">
        <v>28</v>
      </c>
      <c r="M2827" t="s">
        <v>557</v>
      </c>
      <c r="N2827" t="s">
        <v>210</v>
      </c>
      <c r="O2827" t="s">
        <v>22</v>
      </c>
      <c r="P2827" t="s">
        <v>23</v>
      </c>
      <c r="Q2827" t="s">
        <v>24</v>
      </c>
    </row>
    <row r="2828" spans="1:17" x14ac:dyDescent="0.2">
      <c r="A2828" s="2">
        <v>35816</v>
      </c>
      <c r="B2828" t="s">
        <v>180</v>
      </c>
      <c r="C2828" t="s">
        <v>85</v>
      </c>
      <c r="D2828" t="s">
        <v>50</v>
      </c>
      <c r="E2828" t="s">
        <v>50</v>
      </c>
      <c r="F2828">
        <v>43</v>
      </c>
      <c r="G2828">
        <v>116</v>
      </c>
      <c r="H2828">
        <v>0</v>
      </c>
      <c r="I2828">
        <v>0</v>
      </c>
      <c r="J2828">
        <v>1</v>
      </c>
      <c r="K2828">
        <v>4</v>
      </c>
      <c r="L2828" t="s">
        <v>28</v>
      </c>
      <c r="M2828" t="s">
        <v>767</v>
      </c>
      <c r="N2828" t="s">
        <v>180</v>
      </c>
      <c r="O2828" t="s">
        <v>22</v>
      </c>
      <c r="P2828" t="s">
        <v>23</v>
      </c>
      <c r="Q2828" t="s">
        <v>41</v>
      </c>
    </row>
    <row r="2829" spans="1:17" x14ac:dyDescent="0.2">
      <c r="A2829" s="2">
        <v>35819</v>
      </c>
      <c r="B2829" t="s">
        <v>352</v>
      </c>
      <c r="C2829" t="s">
        <v>149</v>
      </c>
      <c r="D2829" t="s">
        <v>36</v>
      </c>
      <c r="E2829" t="s">
        <v>36</v>
      </c>
      <c r="F2829">
        <v>86</v>
      </c>
      <c r="G2829">
        <v>31</v>
      </c>
      <c r="H2829">
        <v>0</v>
      </c>
      <c r="I2829">
        <v>0</v>
      </c>
      <c r="J2829">
        <v>3</v>
      </c>
      <c r="K2829">
        <v>2</v>
      </c>
      <c r="L2829" t="s">
        <v>702</v>
      </c>
      <c r="M2829" t="s">
        <v>371</v>
      </c>
      <c r="N2829" t="s">
        <v>352</v>
      </c>
      <c r="O2829" t="s">
        <v>22</v>
      </c>
      <c r="P2829" t="s">
        <v>23</v>
      </c>
      <c r="Q2829" t="s">
        <v>24</v>
      </c>
    </row>
    <row r="2830" spans="1:17" x14ac:dyDescent="0.2">
      <c r="A2830" s="2">
        <v>35819</v>
      </c>
      <c r="B2830" t="s">
        <v>77</v>
      </c>
      <c r="C2830" t="s">
        <v>52</v>
      </c>
      <c r="D2830" t="s">
        <v>27</v>
      </c>
      <c r="E2830" t="s">
        <v>50</v>
      </c>
      <c r="F2830">
        <v>26</v>
      </c>
      <c r="G2830">
        <v>18</v>
      </c>
      <c r="H2830">
        <v>0</v>
      </c>
      <c r="I2830">
        <v>0</v>
      </c>
      <c r="J2830">
        <v>1</v>
      </c>
      <c r="K2830">
        <v>0</v>
      </c>
      <c r="L2830" t="s">
        <v>28</v>
      </c>
      <c r="M2830" t="s">
        <v>350</v>
      </c>
      <c r="N2830" t="s">
        <v>77</v>
      </c>
      <c r="O2830" t="s">
        <v>22</v>
      </c>
      <c r="P2830" t="s">
        <v>23</v>
      </c>
      <c r="Q2830" t="s">
        <v>24</v>
      </c>
    </row>
    <row r="2831" spans="1:17" x14ac:dyDescent="0.2">
      <c r="A2831" s="2">
        <v>35820</v>
      </c>
      <c r="B2831" t="s">
        <v>351</v>
      </c>
      <c r="C2831" t="s">
        <v>296</v>
      </c>
      <c r="D2831" t="s">
        <v>36</v>
      </c>
      <c r="E2831" t="s">
        <v>36</v>
      </c>
      <c r="F2831">
        <v>162</v>
      </c>
      <c r="G2831">
        <v>67</v>
      </c>
      <c r="H2831">
        <v>0</v>
      </c>
      <c r="I2831">
        <v>0</v>
      </c>
      <c r="J2831">
        <v>1</v>
      </c>
      <c r="K2831">
        <v>2</v>
      </c>
      <c r="L2831" t="s">
        <v>702</v>
      </c>
      <c r="M2831" t="s">
        <v>353</v>
      </c>
      <c r="N2831" t="s">
        <v>351</v>
      </c>
      <c r="O2831" t="s">
        <v>22</v>
      </c>
      <c r="P2831" t="s">
        <v>23</v>
      </c>
      <c r="Q2831" t="s">
        <v>41</v>
      </c>
    </row>
    <row r="2832" spans="1:17" x14ac:dyDescent="0.2">
      <c r="A2832" s="2">
        <v>35820</v>
      </c>
      <c r="B2832" t="s">
        <v>114</v>
      </c>
      <c r="C2832" t="s">
        <v>183</v>
      </c>
      <c r="D2832" t="s">
        <v>115</v>
      </c>
      <c r="E2832" t="s">
        <v>36</v>
      </c>
      <c r="F2832">
        <v>54</v>
      </c>
      <c r="G2832">
        <v>32</v>
      </c>
      <c r="H2832">
        <v>0</v>
      </c>
      <c r="I2832">
        <v>0</v>
      </c>
      <c r="J2832">
        <v>1</v>
      </c>
      <c r="K2832">
        <v>1</v>
      </c>
      <c r="L2832" t="s">
        <v>447</v>
      </c>
      <c r="M2832" t="s">
        <v>226</v>
      </c>
      <c r="N2832" t="s">
        <v>114</v>
      </c>
      <c r="O2832" t="s">
        <v>22</v>
      </c>
      <c r="P2832" t="s">
        <v>23</v>
      </c>
      <c r="Q2832" t="s">
        <v>30</v>
      </c>
    </row>
    <row r="2833" spans="1:17" x14ac:dyDescent="0.2">
      <c r="A2833" s="2">
        <v>35822</v>
      </c>
      <c r="B2833" t="s">
        <v>183</v>
      </c>
      <c r="C2833" t="s">
        <v>133</v>
      </c>
      <c r="D2833" t="s">
        <v>36</v>
      </c>
      <c r="E2833" t="s">
        <v>115</v>
      </c>
      <c r="F2833">
        <v>32</v>
      </c>
      <c r="G2833">
        <v>27</v>
      </c>
      <c r="H2833">
        <v>0</v>
      </c>
      <c r="I2833">
        <v>0</v>
      </c>
      <c r="J2833">
        <v>0</v>
      </c>
      <c r="K2833">
        <v>2</v>
      </c>
      <c r="L2833" t="s">
        <v>447</v>
      </c>
      <c r="M2833" t="s">
        <v>226</v>
      </c>
      <c r="N2833" t="s">
        <v>114</v>
      </c>
      <c r="O2833" t="s">
        <v>122</v>
      </c>
      <c r="P2833" t="s">
        <v>23</v>
      </c>
      <c r="Q2833" t="s">
        <v>41</v>
      </c>
    </row>
    <row r="2834" spans="1:17" x14ac:dyDescent="0.2">
      <c r="A2834" s="2">
        <v>35822</v>
      </c>
      <c r="B2834" t="s">
        <v>339</v>
      </c>
      <c r="C2834" t="s">
        <v>224</v>
      </c>
      <c r="D2834" t="s">
        <v>36</v>
      </c>
      <c r="E2834" t="s">
        <v>36</v>
      </c>
      <c r="F2834">
        <v>94</v>
      </c>
      <c r="G2834">
        <v>106</v>
      </c>
      <c r="H2834">
        <v>0</v>
      </c>
      <c r="I2834">
        <v>0</v>
      </c>
      <c r="J2834">
        <v>1</v>
      </c>
      <c r="K2834">
        <v>2</v>
      </c>
      <c r="L2834" t="s">
        <v>28</v>
      </c>
      <c r="M2834" t="s">
        <v>377</v>
      </c>
      <c r="N2834" t="s">
        <v>339</v>
      </c>
      <c r="O2834" t="s">
        <v>22</v>
      </c>
      <c r="P2834" t="s">
        <v>23</v>
      </c>
      <c r="Q2834" t="s">
        <v>41</v>
      </c>
    </row>
    <row r="2835" spans="1:17" x14ac:dyDescent="0.2">
      <c r="A2835" s="2">
        <v>35823</v>
      </c>
      <c r="B2835" t="s">
        <v>120</v>
      </c>
      <c r="C2835" t="s">
        <v>267</v>
      </c>
      <c r="D2835" t="s">
        <v>36</v>
      </c>
      <c r="E2835" t="s">
        <v>36</v>
      </c>
      <c r="F2835">
        <v>53</v>
      </c>
      <c r="G2835">
        <v>58</v>
      </c>
      <c r="H2835">
        <v>0</v>
      </c>
      <c r="I2835">
        <v>0</v>
      </c>
      <c r="J2835">
        <v>1</v>
      </c>
      <c r="K2835">
        <v>0</v>
      </c>
      <c r="L2835" t="s">
        <v>28</v>
      </c>
      <c r="M2835" t="s">
        <v>768</v>
      </c>
      <c r="N2835" t="s">
        <v>120</v>
      </c>
      <c r="O2835" t="s">
        <v>22</v>
      </c>
      <c r="P2835" t="s">
        <v>23</v>
      </c>
      <c r="Q2835" t="s">
        <v>24</v>
      </c>
    </row>
    <row r="2836" spans="1:17" x14ac:dyDescent="0.2">
      <c r="A2836" s="2">
        <v>35823</v>
      </c>
      <c r="B2836" t="s">
        <v>67</v>
      </c>
      <c r="C2836" t="s">
        <v>106</v>
      </c>
      <c r="D2836" t="s">
        <v>50</v>
      </c>
      <c r="E2836" t="s">
        <v>50</v>
      </c>
      <c r="F2836">
        <v>6</v>
      </c>
      <c r="G2836">
        <v>11</v>
      </c>
      <c r="H2836">
        <v>0</v>
      </c>
      <c r="I2836">
        <v>0</v>
      </c>
      <c r="J2836">
        <v>1</v>
      </c>
      <c r="K2836">
        <v>0</v>
      </c>
      <c r="L2836" t="s">
        <v>28</v>
      </c>
      <c r="M2836" t="s">
        <v>769</v>
      </c>
      <c r="N2836" t="s">
        <v>67</v>
      </c>
      <c r="O2836" t="s">
        <v>22</v>
      </c>
      <c r="P2836" t="s">
        <v>23</v>
      </c>
      <c r="Q2836" t="s">
        <v>24</v>
      </c>
    </row>
    <row r="2837" spans="1:17" x14ac:dyDescent="0.2">
      <c r="A2837" s="2">
        <v>35823</v>
      </c>
      <c r="B2837" t="s">
        <v>167</v>
      </c>
      <c r="C2837" t="s">
        <v>135</v>
      </c>
      <c r="D2837" t="s">
        <v>115</v>
      </c>
      <c r="E2837" t="s">
        <v>36</v>
      </c>
      <c r="F2837">
        <v>46</v>
      </c>
      <c r="G2837">
        <v>71</v>
      </c>
      <c r="H2837">
        <v>0</v>
      </c>
      <c r="I2837">
        <v>0</v>
      </c>
      <c r="J2837">
        <v>0</v>
      </c>
      <c r="K2837">
        <v>1</v>
      </c>
      <c r="L2837" t="s">
        <v>252</v>
      </c>
      <c r="M2837" t="s">
        <v>434</v>
      </c>
      <c r="N2837" t="s">
        <v>254</v>
      </c>
      <c r="O2837" t="s">
        <v>122</v>
      </c>
      <c r="P2837" t="s">
        <v>23</v>
      </c>
      <c r="Q2837" t="s">
        <v>41</v>
      </c>
    </row>
    <row r="2838" spans="1:17" x14ac:dyDescent="0.2">
      <c r="A2838" s="2">
        <v>35823</v>
      </c>
      <c r="B2838" t="s">
        <v>119</v>
      </c>
      <c r="C2838" t="s">
        <v>244</v>
      </c>
      <c r="D2838" t="s">
        <v>50</v>
      </c>
      <c r="E2838" t="s">
        <v>50</v>
      </c>
      <c r="F2838">
        <v>9</v>
      </c>
      <c r="G2838">
        <v>34</v>
      </c>
      <c r="H2838">
        <v>0</v>
      </c>
      <c r="I2838">
        <v>0</v>
      </c>
      <c r="J2838">
        <v>3</v>
      </c>
      <c r="K2838">
        <v>0</v>
      </c>
      <c r="L2838" t="s">
        <v>28</v>
      </c>
      <c r="M2838" t="s">
        <v>770</v>
      </c>
      <c r="N2838" t="s">
        <v>119</v>
      </c>
      <c r="O2838" t="s">
        <v>22</v>
      </c>
      <c r="P2838" t="s">
        <v>23</v>
      </c>
      <c r="Q2838" t="s">
        <v>24</v>
      </c>
    </row>
    <row r="2839" spans="1:17" x14ac:dyDescent="0.2">
      <c r="A2839" s="2">
        <v>35824</v>
      </c>
      <c r="B2839" t="s">
        <v>136</v>
      </c>
      <c r="C2839" t="s">
        <v>296</v>
      </c>
      <c r="D2839" t="s">
        <v>36</v>
      </c>
      <c r="E2839" t="s">
        <v>36</v>
      </c>
      <c r="F2839">
        <v>52</v>
      </c>
      <c r="G2839">
        <v>67</v>
      </c>
      <c r="H2839">
        <v>0</v>
      </c>
      <c r="I2839">
        <v>0</v>
      </c>
      <c r="J2839">
        <v>4</v>
      </c>
      <c r="K2839">
        <v>1</v>
      </c>
      <c r="L2839" t="s">
        <v>28</v>
      </c>
      <c r="M2839" t="s">
        <v>431</v>
      </c>
      <c r="N2839" t="s">
        <v>136</v>
      </c>
      <c r="O2839" t="s">
        <v>22</v>
      </c>
      <c r="P2839" t="s">
        <v>23</v>
      </c>
      <c r="Q2839" t="s">
        <v>24</v>
      </c>
    </row>
    <row r="2840" spans="1:17" x14ac:dyDescent="0.2">
      <c r="A2840" s="2">
        <v>35824</v>
      </c>
      <c r="B2840" t="s">
        <v>185</v>
      </c>
      <c r="C2840" t="s">
        <v>52</v>
      </c>
      <c r="D2840" t="s">
        <v>27</v>
      </c>
      <c r="E2840" t="s">
        <v>50</v>
      </c>
      <c r="F2840">
        <v>39</v>
      </c>
      <c r="G2840">
        <v>18</v>
      </c>
      <c r="H2840">
        <v>0</v>
      </c>
      <c r="I2840">
        <v>0</v>
      </c>
      <c r="J2840">
        <v>0</v>
      </c>
      <c r="K2840">
        <v>0</v>
      </c>
      <c r="L2840" t="s">
        <v>28</v>
      </c>
      <c r="M2840" t="s">
        <v>412</v>
      </c>
      <c r="N2840" t="s">
        <v>185</v>
      </c>
      <c r="O2840" t="s">
        <v>22</v>
      </c>
      <c r="P2840" t="s">
        <v>23</v>
      </c>
      <c r="Q2840" t="s">
        <v>30</v>
      </c>
    </row>
    <row r="2841" spans="1:17" x14ac:dyDescent="0.2">
      <c r="A2841" s="2">
        <v>35824</v>
      </c>
      <c r="B2841" t="s">
        <v>114</v>
      </c>
      <c r="C2841" t="s">
        <v>133</v>
      </c>
      <c r="D2841" t="s">
        <v>115</v>
      </c>
      <c r="E2841" t="s">
        <v>115</v>
      </c>
      <c r="F2841">
        <v>54</v>
      </c>
      <c r="G2841">
        <v>27</v>
      </c>
      <c r="H2841">
        <v>0</v>
      </c>
      <c r="I2841">
        <v>0</v>
      </c>
      <c r="J2841">
        <v>0</v>
      </c>
      <c r="K2841">
        <v>2</v>
      </c>
      <c r="L2841" t="s">
        <v>447</v>
      </c>
      <c r="M2841" t="s">
        <v>226</v>
      </c>
      <c r="N2841" t="s">
        <v>114</v>
      </c>
      <c r="O2841" t="s">
        <v>22</v>
      </c>
      <c r="P2841" t="s">
        <v>23</v>
      </c>
      <c r="Q2841" t="s">
        <v>41</v>
      </c>
    </row>
    <row r="2842" spans="1:17" x14ac:dyDescent="0.2">
      <c r="A2842" s="2">
        <v>35824</v>
      </c>
      <c r="B2842" t="s">
        <v>365</v>
      </c>
      <c r="C2842" t="s">
        <v>111</v>
      </c>
      <c r="D2842" t="s">
        <v>36</v>
      </c>
      <c r="E2842" t="s">
        <v>36</v>
      </c>
      <c r="F2842">
        <v>78</v>
      </c>
      <c r="G2842">
        <v>80</v>
      </c>
      <c r="H2842">
        <v>0</v>
      </c>
      <c r="I2842">
        <v>0</v>
      </c>
      <c r="J2842">
        <v>2</v>
      </c>
      <c r="K2842">
        <v>1</v>
      </c>
      <c r="L2842" t="s">
        <v>28</v>
      </c>
      <c r="M2842" t="s">
        <v>400</v>
      </c>
      <c r="N2842" t="s">
        <v>365</v>
      </c>
      <c r="O2842" t="s">
        <v>22</v>
      </c>
      <c r="P2842" t="s">
        <v>23</v>
      </c>
      <c r="Q2842" t="s">
        <v>24</v>
      </c>
    </row>
    <row r="2843" spans="1:17" x14ac:dyDescent="0.2">
      <c r="A2843" s="2">
        <v>35825</v>
      </c>
      <c r="B2843" t="s">
        <v>237</v>
      </c>
      <c r="C2843" t="s">
        <v>352</v>
      </c>
      <c r="D2843" t="s">
        <v>36</v>
      </c>
      <c r="E2843" t="s">
        <v>36</v>
      </c>
      <c r="F2843">
        <v>150</v>
      </c>
      <c r="G2843">
        <v>86</v>
      </c>
      <c r="H2843">
        <v>0</v>
      </c>
      <c r="I2843">
        <v>0</v>
      </c>
      <c r="J2843">
        <v>2</v>
      </c>
      <c r="K2843">
        <v>1</v>
      </c>
      <c r="L2843" t="s">
        <v>28</v>
      </c>
      <c r="M2843" t="s">
        <v>366</v>
      </c>
      <c r="N2843" t="s">
        <v>237</v>
      </c>
      <c r="O2843" t="s">
        <v>22</v>
      </c>
      <c r="P2843" t="s">
        <v>23</v>
      </c>
      <c r="Q2843" t="s">
        <v>24</v>
      </c>
    </row>
    <row r="2844" spans="1:17" x14ac:dyDescent="0.2">
      <c r="A2844" s="2">
        <v>35826</v>
      </c>
      <c r="B2844" t="s">
        <v>183</v>
      </c>
      <c r="C2844" t="s">
        <v>133</v>
      </c>
      <c r="D2844" t="s">
        <v>36</v>
      </c>
      <c r="E2844" t="s">
        <v>115</v>
      </c>
      <c r="F2844">
        <v>32</v>
      </c>
      <c r="G2844">
        <v>27</v>
      </c>
      <c r="H2844">
        <v>0</v>
      </c>
      <c r="I2844">
        <v>0</v>
      </c>
      <c r="J2844">
        <v>1</v>
      </c>
      <c r="K2844">
        <v>1</v>
      </c>
      <c r="L2844" t="s">
        <v>447</v>
      </c>
      <c r="M2844" t="s">
        <v>226</v>
      </c>
      <c r="N2844" t="s">
        <v>114</v>
      </c>
      <c r="O2844" t="s">
        <v>122</v>
      </c>
      <c r="P2844" t="s">
        <v>59</v>
      </c>
      <c r="Q2844" t="s">
        <v>41</v>
      </c>
    </row>
    <row r="2845" spans="1:17" x14ac:dyDescent="0.2">
      <c r="A2845" s="2">
        <v>35826</v>
      </c>
      <c r="B2845" t="s">
        <v>167</v>
      </c>
      <c r="C2845" t="s">
        <v>107</v>
      </c>
      <c r="D2845" t="s">
        <v>115</v>
      </c>
      <c r="E2845" t="s">
        <v>19</v>
      </c>
      <c r="F2845">
        <v>46</v>
      </c>
      <c r="G2845">
        <v>16</v>
      </c>
      <c r="H2845">
        <v>0</v>
      </c>
      <c r="I2845">
        <v>0</v>
      </c>
      <c r="J2845">
        <v>1</v>
      </c>
      <c r="K2845">
        <v>1</v>
      </c>
      <c r="L2845" t="s">
        <v>252</v>
      </c>
      <c r="M2845" t="s">
        <v>434</v>
      </c>
      <c r="N2845" t="s">
        <v>254</v>
      </c>
      <c r="O2845" t="s">
        <v>122</v>
      </c>
      <c r="P2845" t="s">
        <v>59</v>
      </c>
      <c r="Q2845" t="s">
        <v>24</v>
      </c>
    </row>
    <row r="2846" spans="1:17" x14ac:dyDescent="0.2">
      <c r="A2846" s="2">
        <v>35826</v>
      </c>
      <c r="B2846" t="s">
        <v>128</v>
      </c>
      <c r="C2846" t="s">
        <v>34</v>
      </c>
      <c r="D2846" t="s">
        <v>36</v>
      </c>
      <c r="E2846" t="s">
        <v>36</v>
      </c>
      <c r="F2846">
        <v>23</v>
      </c>
      <c r="G2846">
        <v>65</v>
      </c>
      <c r="H2846">
        <v>0</v>
      </c>
      <c r="I2846">
        <v>0</v>
      </c>
      <c r="J2846">
        <v>4</v>
      </c>
      <c r="K2846">
        <v>1</v>
      </c>
      <c r="L2846" t="s">
        <v>28</v>
      </c>
      <c r="M2846" t="s">
        <v>130</v>
      </c>
      <c r="N2846" t="s">
        <v>128</v>
      </c>
      <c r="O2846" t="s">
        <v>22</v>
      </c>
      <c r="P2846" t="s">
        <v>23</v>
      </c>
      <c r="Q2846" t="s">
        <v>24</v>
      </c>
    </row>
    <row r="2847" spans="1:17" x14ac:dyDescent="0.2">
      <c r="A2847" s="2">
        <v>35827</v>
      </c>
      <c r="B2847" t="s">
        <v>224</v>
      </c>
      <c r="C2847" t="s">
        <v>352</v>
      </c>
      <c r="D2847" t="s">
        <v>36</v>
      </c>
      <c r="E2847" t="s">
        <v>36</v>
      </c>
      <c r="F2847">
        <v>106</v>
      </c>
      <c r="G2847">
        <v>86</v>
      </c>
      <c r="H2847">
        <v>0</v>
      </c>
      <c r="I2847">
        <v>0</v>
      </c>
      <c r="J2847">
        <v>3</v>
      </c>
      <c r="K2847">
        <v>1</v>
      </c>
      <c r="L2847" t="s">
        <v>28</v>
      </c>
      <c r="M2847" t="s">
        <v>366</v>
      </c>
      <c r="N2847" t="s">
        <v>237</v>
      </c>
      <c r="O2847" t="s">
        <v>122</v>
      </c>
      <c r="P2847" t="s">
        <v>23</v>
      </c>
      <c r="Q2847" t="s">
        <v>24</v>
      </c>
    </row>
    <row r="2848" spans="1:17" x14ac:dyDescent="0.2">
      <c r="A2848" s="2">
        <v>35827</v>
      </c>
      <c r="B2848" t="s">
        <v>555</v>
      </c>
      <c r="C2848" t="s">
        <v>210</v>
      </c>
      <c r="D2848" t="s">
        <v>27</v>
      </c>
      <c r="E2848" t="s">
        <v>27</v>
      </c>
      <c r="F2848">
        <v>83</v>
      </c>
      <c r="G2848">
        <v>64</v>
      </c>
      <c r="H2848">
        <v>0</v>
      </c>
      <c r="I2848">
        <v>0</v>
      </c>
      <c r="J2848">
        <v>0</v>
      </c>
      <c r="K2848">
        <v>0</v>
      </c>
      <c r="L2848" t="s">
        <v>563</v>
      </c>
      <c r="M2848" t="s">
        <v>121</v>
      </c>
      <c r="N2848" t="s">
        <v>77</v>
      </c>
      <c r="O2848" t="s">
        <v>122</v>
      </c>
      <c r="P2848" t="s">
        <v>23</v>
      </c>
      <c r="Q2848" t="s">
        <v>30</v>
      </c>
    </row>
    <row r="2849" spans="1:17" x14ac:dyDescent="0.2">
      <c r="A2849" s="2">
        <v>35827</v>
      </c>
      <c r="B2849" t="s">
        <v>304</v>
      </c>
      <c r="C2849" t="s">
        <v>282</v>
      </c>
      <c r="D2849" t="s">
        <v>27</v>
      </c>
      <c r="E2849" t="s">
        <v>19</v>
      </c>
      <c r="F2849">
        <v>73</v>
      </c>
      <c r="G2849">
        <v>56</v>
      </c>
      <c r="H2849">
        <v>0</v>
      </c>
      <c r="I2849">
        <v>0</v>
      </c>
      <c r="J2849">
        <v>1</v>
      </c>
      <c r="K2849">
        <v>3</v>
      </c>
      <c r="L2849" t="s">
        <v>563</v>
      </c>
      <c r="M2849" t="s">
        <v>140</v>
      </c>
      <c r="N2849" t="s">
        <v>77</v>
      </c>
      <c r="O2849" t="s">
        <v>122</v>
      </c>
      <c r="P2849" t="s">
        <v>23</v>
      </c>
      <c r="Q2849" t="s">
        <v>41</v>
      </c>
    </row>
    <row r="2850" spans="1:17" x14ac:dyDescent="0.2">
      <c r="A2850" s="2">
        <v>35827</v>
      </c>
      <c r="B2850" t="s">
        <v>136</v>
      </c>
      <c r="C2850" t="s">
        <v>120</v>
      </c>
      <c r="D2850" t="s">
        <v>36</v>
      </c>
      <c r="E2850" t="s">
        <v>36</v>
      </c>
      <c r="F2850">
        <v>52</v>
      </c>
      <c r="G2850">
        <v>53</v>
      </c>
      <c r="H2850">
        <v>0</v>
      </c>
      <c r="I2850">
        <v>0</v>
      </c>
      <c r="J2850">
        <v>1</v>
      </c>
      <c r="K2850">
        <v>0</v>
      </c>
      <c r="L2850" t="s">
        <v>28</v>
      </c>
      <c r="M2850" t="s">
        <v>431</v>
      </c>
      <c r="N2850" t="s">
        <v>136</v>
      </c>
      <c r="O2850" t="s">
        <v>22</v>
      </c>
      <c r="P2850" t="s">
        <v>23</v>
      </c>
      <c r="Q2850" t="s">
        <v>24</v>
      </c>
    </row>
    <row r="2851" spans="1:17" x14ac:dyDescent="0.2">
      <c r="A2851" s="2">
        <v>35827</v>
      </c>
      <c r="B2851" t="s">
        <v>365</v>
      </c>
      <c r="C2851" t="s">
        <v>111</v>
      </c>
      <c r="D2851" t="s">
        <v>36</v>
      </c>
      <c r="E2851" t="s">
        <v>36</v>
      </c>
      <c r="F2851">
        <v>78</v>
      </c>
      <c r="G2851">
        <v>80</v>
      </c>
      <c r="H2851">
        <v>0</v>
      </c>
      <c r="I2851">
        <v>0</v>
      </c>
      <c r="J2851">
        <v>0</v>
      </c>
      <c r="K2851">
        <v>4</v>
      </c>
      <c r="L2851" t="s">
        <v>28</v>
      </c>
      <c r="M2851" t="s">
        <v>400</v>
      </c>
      <c r="N2851" t="s">
        <v>365</v>
      </c>
      <c r="O2851" t="s">
        <v>22</v>
      </c>
      <c r="P2851" t="s">
        <v>23</v>
      </c>
      <c r="Q2851" t="s">
        <v>41</v>
      </c>
    </row>
    <row r="2852" spans="1:17" x14ac:dyDescent="0.2">
      <c r="A2852" s="2">
        <v>35827</v>
      </c>
      <c r="B2852" t="s">
        <v>77</v>
      </c>
      <c r="C2852" t="s">
        <v>454</v>
      </c>
      <c r="D2852" t="s">
        <v>27</v>
      </c>
      <c r="E2852" t="s">
        <v>27</v>
      </c>
      <c r="F2852">
        <v>26</v>
      </c>
      <c r="G2852">
        <v>88</v>
      </c>
      <c r="H2852">
        <v>0</v>
      </c>
      <c r="I2852">
        <v>0</v>
      </c>
      <c r="J2852">
        <v>3</v>
      </c>
      <c r="K2852">
        <v>0</v>
      </c>
      <c r="L2852" t="s">
        <v>563</v>
      </c>
      <c r="M2852" t="s">
        <v>140</v>
      </c>
      <c r="N2852" t="s">
        <v>77</v>
      </c>
      <c r="O2852" t="s">
        <v>22</v>
      </c>
      <c r="P2852" t="s">
        <v>23</v>
      </c>
      <c r="Q2852" t="s">
        <v>24</v>
      </c>
    </row>
    <row r="2853" spans="1:17" x14ac:dyDescent="0.2">
      <c r="A2853" s="2">
        <v>35829</v>
      </c>
      <c r="B2853" t="s">
        <v>25</v>
      </c>
      <c r="C2853" t="s">
        <v>185</v>
      </c>
      <c r="D2853" t="s">
        <v>19</v>
      </c>
      <c r="E2853" t="s">
        <v>27</v>
      </c>
      <c r="F2853">
        <v>1</v>
      </c>
      <c r="G2853">
        <v>39</v>
      </c>
      <c r="H2853">
        <v>0</v>
      </c>
      <c r="I2853">
        <v>0</v>
      </c>
      <c r="J2853">
        <v>0</v>
      </c>
      <c r="K2853">
        <v>0</v>
      </c>
      <c r="L2853" t="s">
        <v>563</v>
      </c>
      <c r="M2853" t="s">
        <v>215</v>
      </c>
      <c r="N2853" t="s">
        <v>77</v>
      </c>
      <c r="O2853" t="s">
        <v>122</v>
      </c>
      <c r="P2853" t="s">
        <v>23</v>
      </c>
      <c r="Q2853" t="s">
        <v>30</v>
      </c>
    </row>
    <row r="2854" spans="1:17" x14ac:dyDescent="0.2">
      <c r="A2854" s="2">
        <v>35830</v>
      </c>
      <c r="B2854" t="s">
        <v>454</v>
      </c>
      <c r="C2854" t="s">
        <v>131</v>
      </c>
      <c r="D2854" t="s">
        <v>27</v>
      </c>
      <c r="E2854" t="s">
        <v>27</v>
      </c>
      <c r="F2854">
        <v>88</v>
      </c>
      <c r="G2854">
        <v>51</v>
      </c>
      <c r="H2854">
        <v>0</v>
      </c>
      <c r="I2854">
        <v>0</v>
      </c>
      <c r="J2854">
        <v>2</v>
      </c>
      <c r="K2854">
        <v>7</v>
      </c>
      <c r="L2854" t="s">
        <v>563</v>
      </c>
      <c r="M2854" t="s">
        <v>140</v>
      </c>
      <c r="N2854" t="s">
        <v>77</v>
      </c>
      <c r="O2854" t="s">
        <v>122</v>
      </c>
      <c r="P2854" t="s">
        <v>23</v>
      </c>
      <c r="Q2854" t="s">
        <v>41</v>
      </c>
    </row>
    <row r="2855" spans="1:17" x14ac:dyDescent="0.2">
      <c r="A2855" s="2">
        <v>35830</v>
      </c>
      <c r="B2855" t="s">
        <v>111</v>
      </c>
      <c r="C2855" t="s">
        <v>128</v>
      </c>
      <c r="D2855" t="s">
        <v>36</v>
      </c>
      <c r="E2855" t="s">
        <v>36</v>
      </c>
      <c r="F2855">
        <v>80</v>
      </c>
      <c r="G2855">
        <v>23</v>
      </c>
      <c r="H2855">
        <v>0</v>
      </c>
      <c r="I2855">
        <v>0</v>
      </c>
      <c r="J2855">
        <v>0</v>
      </c>
      <c r="K2855">
        <v>1</v>
      </c>
      <c r="L2855" t="s">
        <v>28</v>
      </c>
      <c r="M2855" t="s">
        <v>218</v>
      </c>
      <c r="N2855" t="s">
        <v>111</v>
      </c>
      <c r="O2855" t="s">
        <v>22</v>
      </c>
      <c r="P2855" t="s">
        <v>23</v>
      </c>
      <c r="Q2855" t="s">
        <v>41</v>
      </c>
    </row>
    <row r="2856" spans="1:17" x14ac:dyDescent="0.2">
      <c r="A2856" s="2">
        <v>35830</v>
      </c>
      <c r="B2856" t="s">
        <v>442</v>
      </c>
      <c r="C2856" t="s">
        <v>107</v>
      </c>
      <c r="D2856" t="s">
        <v>57</v>
      </c>
      <c r="E2856" t="s">
        <v>19</v>
      </c>
      <c r="F2856">
        <v>120</v>
      </c>
      <c r="G2856">
        <v>16</v>
      </c>
      <c r="H2856">
        <v>0</v>
      </c>
      <c r="I2856">
        <v>0</v>
      </c>
      <c r="J2856">
        <v>0</v>
      </c>
      <c r="K2856">
        <v>0</v>
      </c>
      <c r="L2856" t="s">
        <v>28</v>
      </c>
      <c r="M2856" t="s">
        <v>734</v>
      </c>
      <c r="N2856" t="s">
        <v>442</v>
      </c>
      <c r="O2856" t="s">
        <v>22</v>
      </c>
      <c r="P2856" t="s">
        <v>23</v>
      </c>
      <c r="Q2856" t="s">
        <v>30</v>
      </c>
    </row>
    <row r="2857" spans="1:17" x14ac:dyDescent="0.2">
      <c r="A2857" s="2">
        <v>35830</v>
      </c>
      <c r="B2857" t="s">
        <v>282</v>
      </c>
      <c r="C2857" t="s">
        <v>26</v>
      </c>
      <c r="D2857" t="s">
        <v>19</v>
      </c>
      <c r="E2857" t="s">
        <v>27</v>
      </c>
      <c r="F2857">
        <v>56</v>
      </c>
      <c r="G2857">
        <v>5</v>
      </c>
      <c r="H2857">
        <v>0</v>
      </c>
      <c r="I2857">
        <v>0</v>
      </c>
      <c r="J2857">
        <v>2</v>
      </c>
      <c r="K2857">
        <v>4</v>
      </c>
      <c r="L2857" t="s">
        <v>563</v>
      </c>
      <c r="M2857" t="s">
        <v>140</v>
      </c>
      <c r="N2857" t="s">
        <v>77</v>
      </c>
      <c r="O2857" t="s">
        <v>122</v>
      </c>
      <c r="P2857" t="s">
        <v>23</v>
      </c>
      <c r="Q2857" t="s">
        <v>41</v>
      </c>
    </row>
    <row r="2858" spans="1:17" x14ac:dyDescent="0.2">
      <c r="A2858" s="2">
        <v>35831</v>
      </c>
      <c r="B2858" t="s">
        <v>25</v>
      </c>
      <c r="C2858" t="s">
        <v>555</v>
      </c>
      <c r="D2858" t="s">
        <v>19</v>
      </c>
      <c r="E2858" t="s">
        <v>27</v>
      </c>
      <c r="F2858">
        <v>1</v>
      </c>
      <c r="G2858">
        <v>83</v>
      </c>
      <c r="H2858">
        <v>0</v>
      </c>
      <c r="I2858">
        <v>0</v>
      </c>
      <c r="J2858">
        <v>1</v>
      </c>
      <c r="K2858">
        <v>1</v>
      </c>
      <c r="L2858" t="s">
        <v>563</v>
      </c>
      <c r="M2858" t="s">
        <v>215</v>
      </c>
      <c r="N2858" t="s">
        <v>77</v>
      </c>
      <c r="O2858" t="s">
        <v>122</v>
      </c>
      <c r="P2858" t="s">
        <v>23</v>
      </c>
      <c r="Q2858" t="s">
        <v>30</v>
      </c>
    </row>
    <row r="2859" spans="1:17" x14ac:dyDescent="0.2">
      <c r="A2859" s="2">
        <v>35831</v>
      </c>
      <c r="B2859" t="s">
        <v>145</v>
      </c>
      <c r="C2859" t="s">
        <v>70</v>
      </c>
      <c r="D2859" t="s">
        <v>50</v>
      </c>
      <c r="E2859" t="s">
        <v>50</v>
      </c>
      <c r="F2859">
        <v>82</v>
      </c>
      <c r="G2859">
        <v>60</v>
      </c>
      <c r="H2859">
        <v>0</v>
      </c>
      <c r="I2859">
        <v>0</v>
      </c>
      <c r="J2859">
        <v>1</v>
      </c>
      <c r="K2859">
        <v>1</v>
      </c>
      <c r="L2859" t="s">
        <v>691</v>
      </c>
      <c r="M2859" t="s">
        <v>146</v>
      </c>
      <c r="N2859" t="s">
        <v>145</v>
      </c>
      <c r="O2859" t="s">
        <v>22</v>
      </c>
      <c r="P2859" t="s">
        <v>23</v>
      </c>
      <c r="Q2859" t="s">
        <v>30</v>
      </c>
    </row>
    <row r="2860" spans="1:17" x14ac:dyDescent="0.2">
      <c r="A2860" s="2">
        <v>35831</v>
      </c>
      <c r="B2860" t="s">
        <v>76</v>
      </c>
      <c r="C2860" t="s">
        <v>249</v>
      </c>
      <c r="D2860" t="s">
        <v>50</v>
      </c>
      <c r="E2860" t="s">
        <v>50</v>
      </c>
      <c r="F2860">
        <v>72</v>
      </c>
      <c r="G2860">
        <v>95</v>
      </c>
      <c r="H2860">
        <v>0</v>
      </c>
      <c r="I2860">
        <v>0</v>
      </c>
      <c r="J2860">
        <v>2</v>
      </c>
      <c r="K2860">
        <v>3</v>
      </c>
      <c r="L2860" t="s">
        <v>691</v>
      </c>
      <c r="M2860" t="s">
        <v>146</v>
      </c>
      <c r="N2860" t="s">
        <v>145</v>
      </c>
      <c r="O2860" t="s">
        <v>122</v>
      </c>
      <c r="P2860" t="s">
        <v>23</v>
      </c>
      <c r="Q2860" t="s">
        <v>41</v>
      </c>
    </row>
    <row r="2861" spans="1:17" x14ac:dyDescent="0.2">
      <c r="A2861" s="2">
        <v>35831</v>
      </c>
      <c r="B2861" t="s">
        <v>110</v>
      </c>
      <c r="C2861" t="s">
        <v>237</v>
      </c>
      <c r="D2861" t="s">
        <v>36</v>
      </c>
      <c r="E2861" t="s">
        <v>36</v>
      </c>
      <c r="F2861">
        <v>15</v>
      </c>
      <c r="G2861">
        <v>150</v>
      </c>
      <c r="H2861">
        <v>0</v>
      </c>
      <c r="I2861">
        <v>0</v>
      </c>
      <c r="J2861">
        <v>3</v>
      </c>
      <c r="K2861">
        <v>0</v>
      </c>
      <c r="L2861" t="s">
        <v>28</v>
      </c>
      <c r="M2861" t="s">
        <v>485</v>
      </c>
      <c r="N2861" t="s">
        <v>110</v>
      </c>
      <c r="O2861" t="s">
        <v>22</v>
      </c>
      <c r="P2861" t="s">
        <v>23</v>
      </c>
      <c r="Q2861" t="s">
        <v>24</v>
      </c>
    </row>
    <row r="2862" spans="1:17" x14ac:dyDescent="0.2">
      <c r="A2862" s="2">
        <v>35832</v>
      </c>
      <c r="B2862" t="s">
        <v>345</v>
      </c>
      <c r="C2862" t="s">
        <v>101</v>
      </c>
      <c r="D2862" t="s">
        <v>50</v>
      </c>
      <c r="E2862" t="s">
        <v>50</v>
      </c>
      <c r="F2862">
        <v>69</v>
      </c>
      <c r="G2862">
        <v>75</v>
      </c>
      <c r="H2862">
        <v>0</v>
      </c>
      <c r="I2862">
        <v>0</v>
      </c>
      <c r="J2862">
        <v>2</v>
      </c>
      <c r="K2862">
        <v>1</v>
      </c>
      <c r="L2862" t="s">
        <v>247</v>
      </c>
      <c r="M2862" t="s">
        <v>193</v>
      </c>
      <c r="N2862" t="s">
        <v>184</v>
      </c>
      <c r="O2862" t="s">
        <v>122</v>
      </c>
      <c r="P2862" t="s">
        <v>23</v>
      </c>
      <c r="Q2862" t="s">
        <v>24</v>
      </c>
    </row>
    <row r="2863" spans="1:17" x14ac:dyDescent="0.2">
      <c r="A2863" s="2">
        <v>35832</v>
      </c>
      <c r="B2863" t="s">
        <v>184</v>
      </c>
      <c r="C2863" t="s">
        <v>85</v>
      </c>
      <c r="D2863" t="s">
        <v>50</v>
      </c>
      <c r="E2863" t="s">
        <v>50</v>
      </c>
      <c r="F2863">
        <v>133</v>
      </c>
      <c r="G2863">
        <v>116</v>
      </c>
      <c r="H2863">
        <v>0</v>
      </c>
      <c r="I2863">
        <v>0</v>
      </c>
      <c r="J2863">
        <v>1</v>
      </c>
      <c r="K2863">
        <v>1</v>
      </c>
      <c r="L2863" t="s">
        <v>247</v>
      </c>
      <c r="M2863" t="s">
        <v>193</v>
      </c>
      <c r="N2863" t="s">
        <v>184</v>
      </c>
      <c r="O2863" t="s">
        <v>22</v>
      </c>
      <c r="P2863" t="s">
        <v>23</v>
      </c>
      <c r="Q2863" t="s">
        <v>30</v>
      </c>
    </row>
    <row r="2864" spans="1:17" x14ac:dyDescent="0.2">
      <c r="A2864" s="2">
        <v>35832</v>
      </c>
      <c r="B2864" t="s">
        <v>249</v>
      </c>
      <c r="C2864" t="s">
        <v>244</v>
      </c>
      <c r="D2864" t="s">
        <v>50</v>
      </c>
      <c r="E2864" t="s">
        <v>50</v>
      </c>
      <c r="F2864">
        <v>95</v>
      </c>
      <c r="G2864">
        <v>34</v>
      </c>
      <c r="H2864">
        <v>0</v>
      </c>
      <c r="I2864">
        <v>0</v>
      </c>
      <c r="J2864">
        <v>1</v>
      </c>
      <c r="K2864">
        <v>1</v>
      </c>
      <c r="L2864" t="s">
        <v>691</v>
      </c>
      <c r="M2864" t="s">
        <v>146</v>
      </c>
      <c r="N2864" t="s">
        <v>145</v>
      </c>
      <c r="O2864" t="s">
        <v>122</v>
      </c>
      <c r="P2864" t="s">
        <v>23</v>
      </c>
      <c r="Q2864" t="s">
        <v>30</v>
      </c>
    </row>
    <row r="2865" spans="1:17" x14ac:dyDescent="0.2">
      <c r="A2865" s="2">
        <v>35833</v>
      </c>
      <c r="B2865" t="s">
        <v>55</v>
      </c>
      <c r="C2865" t="s">
        <v>107</v>
      </c>
      <c r="D2865" t="s">
        <v>57</v>
      </c>
      <c r="E2865" t="s">
        <v>19</v>
      </c>
      <c r="F2865">
        <v>35</v>
      </c>
      <c r="G2865">
        <v>16</v>
      </c>
      <c r="H2865">
        <v>0</v>
      </c>
      <c r="I2865">
        <v>0</v>
      </c>
      <c r="J2865">
        <v>0</v>
      </c>
      <c r="K2865">
        <v>1</v>
      </c>
      <c r="L2865" t="s">
        <v>28</v>
      </c>
      <c r="M2865" t="s">
        <v>578</v>
      </c>
      <c r="N2865" t="s">
        <v>55</v>
      </c>
      <c r="O2865" t="s">
        <v>22</v>
      </c>
      <c r="P2865" t="s">
        <v>23</v>
      </c>
      <c r="Q2865" t="s">
        <v>41</v>
      </c>
    </row>
    <row r="2866" spans="1:17" x14ac:dyDescent="0.2">
      <c r="A2866" s="2">
        <v>35833</v>
      </c>
      <c r="B2866" t="s">
        <v>224</v>
      </c>
      <c r="C2866" t="s">
        <v>120</v>
      </c>
      <c r="D2866" t="s">
        <v>36</v>
      </c>
      <c r="E2866" t="s">
        <v>36</v>
      </c>
      <c r="F2866">
        <v>106</v>
      </c>
      <c r="G2866">
        <v>53</v>
      </c>
      <c r="H2866">
        <v>0</v>
      </c>
      <c r="I2866">
        <v>0</v>
      </c>
      <c r="J2866">
        <v>0</v>
      </c>
      <c r="K2866">
        <v>1</v>
      </c>
      <c r="L2866" t="s">
        <v>276</v>
      </c>
      <c r="M2866" t="s">
        <v>236</v>
      </c>
      <c r="N2866" t="s">
        <v>224</v>
      </c>
      <c r="O2866" t="s">
        <v>22</v>
      </c>
      <c r="P2866" t="s">
        <v>23</v>
      </c>
      <c r="Q2866" t="s">
        <v>41</v>
      </c>
    </row>
    <row r="2867" spans="1:17" x14ac:dyDescent="0.2">
      <c r="A2867" s="2">
        <v>35833</v>
      </c>
      <c r="B2867" t="s">
        <v>76</v>
      </c>
      <c r="C2867" t="s">
        <v>244</v>
      </c>
      <c r="D2867" t="s">
        <v>50</v>
      </c>
      <c r="E2867" t="s">
        <v>50</v>
      </c>
      <c r="F2867">
        <v>72</v>
      </c>
      <c r="G2867">
        <v>34</v>
      </c>
      <c r="H2867">
        <v>0</v>
      </c>
      <c r="I2867">
        <v>0</v>
      </c>
      <c r="J2867">
        <v>1</v>
      </c>
      <c r="K2867">
        <v>2</v>
      </c>
      <c r="L2867" t="s">
        <v>691</v>
      </c>
      <c r="M2867" t="s">
        <v>146</v>
      </c>
      <c r="N2867" t="s">
        <v>145</v>
      </c>
      <c r="O2867" t="s">
        <v>122</v>
      </c>
      <c r="P2867" t="s">
        <v>23</v>
      </c>
      <c r="Q2867" t="s">
        <v>41</v>
      </c>
    </row>
    <row r="2868" spans="1:17" x14ac:dyDescent="0.2">
      <c r="A2868" s="2">
        <v>35833</v>
      </c>
      <c r="B2868" t="s">
        <v>26</v>
      </c>
      <c r="C2868" t="s">
        <v>304</v>
      </c>
      <c r="D2868" t="s">
        <v>27</v>
      </c>
      <c r="E2868" t="s">
        <v>27</v>
      </c>
      <c r="F2868">
        <v>5</v>
      </c>
      <c r="G2868">
        <v>73</v>
      </c>
      <c r="H2868">
        <v>0</v>
      </c>
      <c r="I2868">
        <v>0</v>
      </c>
      <c r="J2868">
        <v>2</v>
      </c>
      <c r="K2868">
        <v>0</v>
      </c>
      <c r="L2868" t="s">
        <v>563</v>
      </c>
      <c r="M2868" t="s">
        <v>140</v>
      </c>
      <c r="N2868" t="s">
        <v>77</v>
      </c>
      <c r="O2868" t="s">
        <v>122</v>
      </c>
      <c r="P2868" t="s">
        <v>23</v>
      </c>
      <c r="Q2868" t="s">
        <v>24</v>
      </c>
    </row>
    <row r="2869" spans="1:17" x14ac:dyDescent="0.2">
      <c r="A2869" s="2">
        <v>35833</v>
      </c>
      <c r="B2869" t="s">
        <v>442</v>
      </c>
      <c r="C2869" t="s">
        <v>133</v>
      </c>
      <c r="D2869" t="s">
        <v>57</v>
      </c>
      <c r="E2869" t="s">
        <v>115</v>
      </c>
      <c r="F2869">
        <v>120</v>
      </c>
      <c r="G2869">
        <v>27</v>
      </c>
      <c r="H2869">
        <v>0</v>
      </c>
      <c r="I2869">
        <v>0</v>
      </c>
      <c r="J2869">
        <v>0</v>
      </c>
      <c r="K2869">
        <v>1</v>
      </c>
      <c r="L2869" t="s">
        <v>28</v>
      </c>
      <c r="M2869" t="s">
        <v>734</v>
      </c>
      <c r="N2869" t="s">
        <v>442</v>
      </c>
      <c r="O2869" t="s">
        <v>22</v>
      </c>
      <c r="P2869" t="s">
        <v>23</v>
      </c>
      <c r="Q2869" t="s">
        <v>41</v>
      </c>
    </row>
    <row r="2870" spans="1:17" x14ac:dyDescent="0.2">
      <c r="A2870" s="2">
        <v>35833</v>
      </c>
      <c r="B2870" t="s">
        <v>77</v>
      </c>
      <c r="C2870" t="s">
        <v>131</v>
      </c>
      <c r="D2870" t="s">
        <v>27</v>
      </c>
      <c r="E2870" t="s">
        <v>27</v>
      </c>
      <c r="F2870">
        <v>26</v>
      </c>
      <c r="G2870">
        <v>51</v>
      </c>
      <c r="H2870">
        <v>0</v>
      </c>
      <c r="I2870">
        <v>0</v>
      </c>
      <c r="J2870">
        <v>2</v>
      </c>
      <c r="K2870">
        <v>1</v>
      </c>
      <c r="L2870" t="s">
        <v>563</v>
      </c>
      <c r="M2870" t="s">
        <v>140</v>
      </c>
      <c r="N2870" t="s">
        <v>77</v>
      </c>
      <c r="O2870" t="s">
        <v>22</v>
      </c>
      <c r="P2870" t="s">
        <v>23</v>
      </c>
      <c r="Q2870" t="s">
        <v>24</v>
      </c>
    </row>
    <row r="2871" spans="1:17" x14ac:dyDescent="0.2">
      <c r="A2871" s="2">
        <v>35834</v>
      </c>
      <c r="B2871" t="s">
        <v>85</v>
      </c>
      <c r="C2871" t="s">
        <v>345</v>
      </c>
      <c r="D2871" t="s">
        <v>50</v>
      </c>
      <c r="E2871" t="s">
        <v>50</v>
      </c>
      <c r="F2871">
        <v>116</v>
      </c>
      <c r="G2871">
        <v>69</v>
      </c>
      <c r="H2871">
        <v>0</v>
      </c>
      <c r="I2871">
        <v>0</v>
      </c>
      <c r="J2871">
        <v>0</v>
      </c>
      <c r="K2871">
        <v>3</v>
      </c>
      <c r="L2871" t="s">
        <v>247</v>
      </c>
      <c r="M2871" t="s">
        <v>193</v>
      </c>
      <c r="N2871" t="s">
        <v>184</v>
      </c>
      <c r="O2871" t="s">
        <v>122</v>
      </c>
      <c r="P2871" t="s">
        <v>23</v>
      </c>
      <c r="Q2871" t="s">
        <v>41</v>
      </c>
    </row>
    <row r="2872" spans="1:17" x14ac:dyDescent="0.2">
      <c r="A2872" s="2">
        <v>35834</v>
      </c>
      <c r="B2872" t="s">
        <v>150</v>
      </c>
      <c r="C2872" t="s">
        <v>34</v>
      </c>
      <c r="D2872" t="s">
        <v>36</v>
      </c>
      <c r="E2872" t="s">
        <v>36</v>
      </c>
      <c r="F2872">
        <v>59</v>
      </c>
      <c r="G2872">
        <v>65</v>
      </c>
      <c r="H2872">
        <v>0</v>
      </c>
      <c r="I2872">
        <v>0</v>
      </c>
      <c r="J2872">
        <v>0</v>
      </c>
      <c r="K2872">
        <v>1</v>
      </c>
      <c r="L2872" t="s">
        <v>276</v>
      </c>
      <c r="M2872" t="s">
        <v>236</v>
      </c>
      <c r="N2872" t="s">
        <v>224</v>
      </c>
      <c r="O2872" t="s">
        <v>122</v>
      </c>
      <c r="P2872" t="s">
        <v>23</v>
      </c>
      <c r="Q2872" t="s">
        <v>41</v>
      </c>
    </row>
    <row r="2873" spans="1:17" x14ac:dyDescent="0.2">
      <c r="A2873" s="2">
        <v>35834</v>
      </c>
      <c r="B2873" t="s">
        <v>210</v>
      </c>
      <c r="C2873" t="s">
        <v>25</v>
      </c>
      <c r="D2873" t="s">
        <v>27</v>
      </c>
      <c r="E2873" t="s">
        <v>19</v>
      </c>
      <c r="F2873">
        <v>64</v>
      </c>
      <c r="G2873">
        <v>1</v>
      </c>
      <c r="H2873">
        <v>0</v>
      </c>
      <c r="I2873">
        <v>0</v>
      </c>
      <c r="J2873">
        <v>0</v>
      </c>
      <c r="K2873">
        <v>4</v>
      </c>
      <c r="L2873" t="s">
        <v>563</v>
      </c>
      <c r="M2873" t="s">
        <v>121</v>
      </c>
      <c r="N2873" t="s">
        <v>77</v>
      </c>
      <c r="O2873" t="s">
        <v>122</v>
      </c>
      <c r="P2873" t="s">
        <v>23</v>
      </c>
      <c r="Q2873" t="s">
        <v>41</v>
      </c>
    </row>
    <row r="2874" spans="1:17" x14ac:dyDescent="0.2">
      <c r="A2874" s="2">
        <v>35834</v>
      </c>
      <c r="B2874" t="s">
        <v>555</v>
      </c>
      <c r="C2874" t="s">
        <v>185</v>
      </c>
      <c r="D2874" t="s">
        <v>27</v>
      </c>
      <c r="E2874" t="s">
        <v>27</v>
      </c>
      <c r="F2874">
        <v>83</v>
      </c>
      <c r="G2874">
        <v>39</v>
      </c>
      <c r="H2874">
        <v>0</v>
      </c>
      <c r="I2874">
        <v>0</v>
      </c>
      <c r="J2874">
        <v>2</v>
      </c>
      <c r="K2874">
        <v>3</v>
      </c>
      <c r="L2874" t="s">
        <v>563</v>
      </c>
      <c r="M2874" t="s">
        <v>121</v>
      </c>
      <c r="N2874" t="s">
        <v>77</v>
      </c>
      <c r="O2874" t="s">
        <v>122</v>
      </c>
      <c r="P2874" t="s">
        <v>23</v>
      </c>
      <c r="Q2874" t="s">
        <v>41</v>
      </c>
    </row>
    <row r="2875" spans="1:17" x14ac:dyDescent="0.2">
      <c r="A2875" s="2">
        <v>35834</v>
      </c>
      <c r="B2875" t="s">
        <v>136</v>
      </c>
      <c r="C2875" t="s">
        <v>352</v>
      </c>
      <c r="D2875" t="s">
        <v>36</v>
      </c>
      <c r="E2875" t="s">
        <v>36</v>
      </c>
      <c r="F2875">
        <v>52</v>
      </c>
      <c r="G2875">
        <v>86</v>
      </c>
      <c r="H2875">
        <v>0</v>
      </c>
      <c r="I2875">
        <v>0</v>
      </c>
      <c r="J2875">
        <v>4</v>
      </c>
      <c r="K2875">
        <v>3</v>
      </c>
      <c r="L2875" t="s">
        <v>276</v>
      </c>
      <c r="M2875" t="s">
        <v>723</v>
      </c>
      <c r="N2875" t="s">
        <v>224</v>
      </c>
      <c r="O2875" t="s">
        <v>122</v>
      </c>
      <c r="P2875" t="s">
        <v>23</v>
      </c>
      <c r="Q2875" t="s">
        <v>24</v>
      </c>
    </row>
    <row r="2876" spans="1:17" x14ac:dyDescent="0.2">
      <c r="A2876" s="2">
        <v>35834</v>
      </c>
      <c r="B2876" t="s">
        <v>184</v>
      </c>
      <c r="C2876" t="s">
        <v>101</v>
      </c>
      <c r="D2876" t="s">
        <v>50</v>
      </c>
      <c r="E2876" t="s">
        <v>50</v>
      </c>
      <c r="F2876">
        <v>133</v>
      </c>
      <c r="G2876">
        <v>75</v>
      </c>
      <c r="H2876">
        <v>0</v>
      </c>
      <c r="I2876">
        <v>0</v>
      </c>
      <c r="J2876">
        <v>2</v>
      </c>
      <c r="K2876">
        <v>1</v>
      </c>
      <c r="L2876" t="s">
        <v>247</v>
      </c>
      <c r="M2876" t="s">
        <v>193</v>
      </c>
      <c r="N2876" t="s">
        <v>184</v>
      </c>
      <c r="O2876" t="s">
        <v>22</v>
      </c>
      <c r="P2876" t="s">
        <v>23</v>
      </c>
      <c r="Q2876" t="s">
        <v>24</v>
      </c>
    </row>
    <row r="2877" spans="1:17" x14ac:dyDescent="0.2">
      <c r="A2877" s="2">
        <v>35834</v>
      </c>
      <c r="B2877" t="s">
        <v>38</v>
      </c>
      <c r="C2877" t="s">
        <v>90</v>
      </c>
      <c r="D2877" t="s">
        <v>19</v>
      </c>
      <c r="E2877" t="s">
        <v>50</v>
      </c>
      <c r="F2877">
        <v>29</v>
      </c>
      <c r="G2877">
        <v>48</v>
      </c>
      <c r="H2877">
        <v>0</v>
      </c>
      <c r="I2877">
        <v>0</v>
      </c>
      <c r="J2877">
        <v>4</v>
      </c>
      <c r="K2877">
        <v>0</v>
      </c>
      <c r="L2877" t="s">
        <v>28</v>
      </c>
      <c r="M2877" t="s">
        <v>40</v>
      </c>
      <c r="N2877" t="s">
        <v>38</v>
      </c>
      <c r="O2877" t="s">
        <v>22</v>
      </c>
      <c r="P2877" t="s">
        <v>23</v>
      </c>
      <c r="Q2877" t="s">
        <v>24</v>
      </c>
    </row>
    <row r="2878" spans="1:17" x14ac:dyDescent="0.2">
      <c r="A2878" s="2">
        <v>35834</v>
      </c>
      <c r="B2878" t="s">
        <v>149</v>
      </c>
      <c r="C2878" t="s">
        <v>267</v>
      </c>
      <c r="D2878" t="s">
        <v>36</v>
      </c>
      <c r="E2878" t="s">
        <v>36</v>
      </c>
      <c r="F2878">
        <v>31</v>
      </c>
      <c r="G2878">
        <v>58</v>
      </c>
      <c r="H2878">
        <v>0</v>
      </c>
      <c r="I2878">
        <v>0</v>
      </c>
      <c r="J2878">
        <v>0</v>
      </c>
      <c r="K2878">
        <v>0</v>
      </c>
      <c r="L2878" t="s">
        <v>276</v>
      </c>
      <c r="M2878" t="s">
        <v>723</v>
      </c>
      <c r="N2878" t="s">
        <v>224</v>
      </c>
      <c r="O2878" t="s">
        <v>122</v>
      </c>
      <c r="P2878" t="s">
        <v>23</v>
      </c>
      <c r="Q2878" t="s">
        <v>30</v>
      </c>
    </row>
    <row r="2879" spans="1:17" x14ac:dyDescent="0.2">
      <c r="A2879" s="2">
        <v>35835</v>
      </c>
      <c r="B2879" t="s">
        <v>145</v>
      </c>
      <c r="C2879" t="s">
        <v>249</v>
      </c>
      <c r="D2879" t="s">
        <v>50</v>
      </c>
      <c r="E2879" t="s">
        <v>50</v>
      </c>
      <c r="F2879">
        <v>82</v>
      </c>
      <c r="G2879">
        <v>95</v>
      </c>
      <c r="H2879">
        <v>0</v>
      </c>
      <c r="I2879">
        <v>0</v>
      </c>
      <c r="J2879">
        <v>1</v>
      </c>
      <c r="K2879">
        <v>0</v>
      </c>
      <c r="L2879" t="s">
        <v>691</v>
      </c>
      <c r="M2879" t="s">
        <v>146</v>
      </c>
      <c r="N2879" t="s">
        <v>145</v>
      </c>
      <c r="O2879" t="s">
        <v>22</v>
      </c>
      <c r="P2879" t="s">
        <v>23</v>
      </c>
      <c r="Q2879" t="s">
        <v>24</v>
      </c>
    </row>
    <row r="2880" spans="1:17" x14ac:dyDescent="0.2">
      <c r="A2880" s="2">
        <v>35835</v>
      </c>
      <c r="B2880" t="s">
        <v>70</v>
      </c>
      <c r="C2880" t="s">
        <v>244</v>
      </c>
      <c r="D2880" t="s">
        <v>50</v>
      </c>
      <c r="E2880" t="s">
        <v>50</v>
      </c>
      <c r="F2880">
        <v>60</v>
      </c>
      <c r="G2880">
        <v>34</v>
      </c>
      <c r="H2880">
        <v>0</v>
      </c>
      <c r="I2880">
        <v>0</v>
      </c>
      <c r="J2880">
        <v>0</v>
      </c>
      <c r="K2880">
        <v>2</v>
      </c>
      <c r="L2880" t="s">
        <v>691</v>
      </c>
      <c r="M2880" t="s">
        <v>433</v>
      </c>
      <c r="N2880" t="s">
        <v>145</v>
      </c>
      <c r="O2880" t="s">
        <v>122</v>
      </c>
      <c r="P2880" t="s">
        <v>23</v>
      </c>
      <c r="Q2880" t="s">
        <v>41</v>
      </c>
    </row>
    <row r="2881" spans="1:17" x14ac:dyDescent="0.2">
      <c r="A2881" s="2">
        <v>35835</v>
      </c>
      <c r="B2881" t="s">
        <v>199</v>
      </c>
      <c r="C2881" t="s">
        <v>128</v>
      </c>
      <c r="D2881" t="s">
        <v>36</v>
      </c>
      <c r="E2881" t="s">
        <v>36</v>
      </c>
      <c r="F2881">
        <v>57</v>
      </c>
      <c r="G2881">
        <v>23</v>
      </c>
      <c r="H2881">
        <v>0</v>
      </c>
      <c r="I2881">
        <v>0</v>
      </c>
      <c r="J2881">
        <v>2</v>
      </c>
      <c r="K2881">
        <v>0</v>
      </c>
      <c r="L2881" t="s">
        <v>276</v>
      </c>
      <c r="M2881" t="s">
        <v>236</v>
      </c>
      <c r="N2881" t="s">
        <v>224</v>
      </c>
      <c r="O2881" t="s">
        <v>122</v>
      </c>
      <c r="P2881" t="s">
        <v>23</v>
      </c>
      <c r="Q2881" t="s">
        <v>24</v>
      </c>
    </row>
    <row r="2882" spans="1:17" x14ac:dyDescent="0.2">
      <c r="A2882" s="2">
        <v>35835</v>
      </c>
      <c r="B2882" t="s">
        <v>185</v>
      </c>
      <c r="C2882" t="s">
        <v>210</v>
      </c>
      <c r="D2882" t="s">
        <v>27</v>
      </c>
      <c r="E2882" t="s">
        <v>27</v>
      </c>
      <c r="F2882">
        <v>39</v>
      </c>
      <c r="G2882">
        <v>64</v>
      </c>
      <c r="H2882">
        <v>0</v>
      </c>
      <c r="I2882">
        <v>0</v>
      </c>
      <c r="J2882">
        <v>2</v>
      </c>
      <c r="K2882">
        <v>0</v>
      </c>
      <c r="L2882" t="s">
        <v>563</v>
      </c>
      <c r="M2882" t="s">
        <v>121</v>
      </c>
      <c r="N2882" t="s">
        <v>77</v>
      </c>
      <c r="O2882" t="s">
        <v>122</v>
      </c>
      <c r="P2882" t="s">
        <v>23</v>
      </c>
      <c r="Q2882" t="s">
        <v>24</v>
      </c>
    </row>
    <row r="2883" spans="1:17" x14ac:dyDescent="0.2">
      <c r="A2883" s="2">
        <v>35835</v>
      </c>
      <c r="B2883" t="s">
        <v>138</v>
      </c>
      <c r="C2883" t="s">
        <v>110</v>
      </c>
      <c r="D2883" t="s">
        <v>36</v>
      </c>
      <c r="E2883" t="s">
        <v>36</v>
      </c>
      <c r="F2883">
        <v>21</v>
      </c>
      <c r="G2883">
        <v>15</v>
      </c>
      <c r="H2883">
        <v>0</v>
      </c>
      <c r="I2883">
        <v>0</v>
      </c>
      <c r="J2883">
        <v>1</v>
      </c>
      <c r="K2883">
        <v>1</v>
      </c>
      <c r="L2883" t="s">
        <v>276</v>
      </c>
      <c r="M2883" t="s">
        <v>723</v>
      </c>
      <c r="N2883" t="s">
        <v>224</v>
      </c>
      <c r="O2883" t="s">
        <v>122</v>
      </c>
      <c r="P2883" t="s">
        <v>23</v>
      </c>
      <c r="Q2883" t="s">
        <v>30</v>
      </c>
    </row>
    <row r="2884" spans="1:17" x14ac:dyDescent="0.2">
      <c r="A2884" s="2">
        <v>35836</v>
      </c>
      <c r="B2884" t="s">
        <v>85</v>
      </c>
      <c r="C2884" t="s">
        <v>101</v>
      </c>
      <c r="D2884" t="s">
        <v>50</v>
      </c>
      <c r="E2884" t="s">
        <v>50</v>
      </c>
      <c r="F2884">
        <v>116</v>
      </c>
      <c r="G2884">
        <v>75</v>
      </c>
      <c r="H2884">
        <v>0</v>
      </c>
      <c r="I2884">
        <v>0</v>
      </c>
      <c r="J2884">
        <v>2</v>
      </c>
      <c r="K2884">
        <v>2</v>
      </c>
      <c r="L2884" t="s">
        <v>247</v>
      </c>
      <c r="M2884" t="s">
        <v>193</v>
      </c>
      <c r="N2884" t="s">
        <v>184</v>
      </c>
      <c r="O2884" t="s">
        <v>122</v>
      </c>
      <c r="P2884" t="s">
        <v>23</v>
      </c>
      <c r="Q2884" t="s">
        <v>30</v>
      </c>
    </row>
    <row r="2885" spans="1:17" x14ac:dyDescent="0.2">
      <c r="A2885" s="2">
        <v>35836</v>
      </c>
      <c r="B2885" t="s">
        <v>183</v>
      </c>
      <c r="C2885" t="s">
        <v>296</v>
      </c>
      <c r="D2885" t="s">
        <v>36</v>
      </c>
      <c r="E2885" t="s">
        <v>36</v>
      </c>
      <c r="F2885">
        <v>32</v>
      </c>
      <c r="G2885">
        <v>67</v>
      </c>
      <c r="H2885">
        <v>0</v>
      </c>
      <c r="I2885">
        <v>0</v>
      </c>
      <c r="J2885">
        <v>2</v>
      </c>
      <c r="K2885">
        <v>0</v>
      </c>
      <c r="L2885" t="s">
        <v>276</v>
      </c>
      <c r="M2885" t="s">
        <v>723</v>
      </c>
      <c r="N2885" t="s">
        <v>224</v>
      </c>
      <c r="O2885" t="s">
        <v>122</v>
      </c>
      <c r="P2885" t="s">
        <v>23</v>
      </c>
      <c r="Q2885" t="s">
        <v>24</v>
      </c>
    </row>
    <row r="2886" spans="1:17" x14ac:dyDescent="0.2">
      <c r="A2886" s="2">
        <v>35836</v>
      </c>
      <c r="B2886" t="s">
        <v>184</v>
      </c>
      <c r="C2886" t="s">
        <v>345</v>
      </c>
      <c r="D2886" t="s">
        <v>50</v>
      </c>
      <c r="E2886" t="s">
        <v>50</v>
      </c>
      <c r="F2886">
        <v>133</v>
      </c>
      <c r="G2886">
        <v>69</v>
      </c>
      <c r="H2886">
        <v>0</v>
      </c>
      <c r="I2886">
        <v>0</v>
      </c>
      <c r="J2886">
        <v>1</v>
      </c>
      <c r="K2886">
        <v>3</v>
      </c>
      <c r="L2886" t="s">
        <v>247</v>
      </c>
      <c r="M2886" t="s">
        <v>193</v>
      </c>
      <c r="N2886" t="s">
        <v>184</v>
      </c>
      <c r="O2886" t="s">
        <v>22</v>
      </c>
      <c r="P2886" t="s">
        <v>23</v>
      </c>
      <c r="Q2886" t="s">
        <v>41</v>
      </c>
    </row>
    <row r="2887" spans="1:17" x14ac:dyDescent="0.2">
      <c r="A2887" s="2">
        <v>35836</v>
      </c>
      <c r="B2887" t="s">
        <v>77</v>
      </c>
      <c r="C2887" t="s">
        <v>25</v>
      </c>
      <c r="D2887" t="s">
        <v>27</v>
      </c>
      <c r="E2887" t="s">
        <v>19</v>
      </c>
      <c r="F2887">
        <v>26</v>
      </c>
      <c r="G2887">
        <v>1</v>
      </c>
      <c r="H2887">
        <v>0</v>
      </c>
      <c r="I2887">
        <v>0</v>
      </c>
      <c r="J2887">
        <v>1</v>
      </c>
      <c r="K2887">
        <v>0</v>
      </c>
      <c r="L2887" t="s">
        <v>563</v>
      </c>
      <c r="M2887" t="s">
        <v>121</v>
      </c>
      <c r="N2887" t="s">
        <v>77</v>
      </c>
      <c r="O2887" t="s">
        <v>22</v>
      </c>
      <c r="P2887" t="s">
        <v>23</v>
      </c>
      <c r="Q2887" t="s">
        <v>24</v>
      </c>
    </row>
    <row r="2888" spans="1:17" x14ac:dyDescent="0.2">
      <c r="A2888" s="2">
        <v>35837</v>
      </c>
      <c r="B2888" t="s">
        <v>55</v>
      </c>
      <c r="C2888" t="s">
        <v>133</v>
      </c>
      <c r="D2888" t="s">
        <v>57</v>
      </c>
      <c r="E2888" t="s">
        <v>115</v>
      </c>
      <c r="F2888">
        <v>35</v>
      </c>
      <c r="G2888">
        <v>27</v>
      </c>
      <c r="H2888">
        <v>0</v>
      </c>
      <c r="I2888">
        <v>0</v>
      </c>
      <c r="J2888">
        <v>1</v>
      </c>
      <c r="K2888">
        <v>0</v>
      </c>
      <c r="L2888" t="s">
        <v>28</v>
      </c>
      <c r="M2888" t="s">
        <v>58</v>
      </c>
      <c r="N2888" t="s">
        <v>55</v>
      </c>
      <c r="O2888" t="s">
        <v>22</v>
      </c>
      <c r="P2888" t="s">
        <v>23</v>
      </c>
      <c r="Q2888" t="s">
        <v>24</v>
      </c>
    </row>
    <row r="2889" spans="1:17" x14ac:dyDescent="0.2">
      <c r="A2889" s="2">
        <v>35837</v>
      </c>
      <c r="B2889" t="s">
        <v>224</v>
      </c>
      <c r="C2889" t="s">
        <v>150</v>
      </c>
      <c r="D2889" t="s">
        <v>36</v>
      </c>
      <c r="E2889" t="s">
        <v>36</v>
      </c>
      <c r="F2889">
        <v>106</v>
      </c>
      <c r="G2889">
        <v>59</v>
      </c>
      <c r="H2889">
        <v>0</v>
      </c>
      <c r="I2889">
        <v>0</v>
      </c>
      <c r="J2889">
        <v>2</v>
      </c>
      <c r="K2889">
        <v>1</v>
      </c>
      <c r="L2889" t="s">
        <v>276</v>
      </c>
      <c r="M2889" t="s">
        <v>236</v>
      </c>
      <c r="N2889" t="s">
        <v>224</v>
      </c>
      <c r="O2889" t="s">
        <v>22</v>
      </c>
      <c r="P2889" t="s">
        <v>23</v>
      </c>
      <c r="Q2889" t="s">
        <v>24</v>
      </c>
    </row>
    <row r="2890" spans="1:17" x14ac:dyDescent="0.2">
      <c r="A2890" s="2">
        <v>35837</v>
      </c>
      <c r="B2890" t="s">
        <v>120</v>
      </c>
      <c r="C2890" t="s">
        <v>34</v>
      </c>
      <c r="D2890" t="s">
        <v>36</v>
      </c>
      <c r="E2890" t="s">
        <v>36</v>
      </c>
      <c r="F2890">
        <v>53</v>
      </c>
      <c r="G2890">
        <v>65</v>
      </c>
      <c r="H2890">
        <v>0</v>
      </c>
      <c r="I2890">
        <v>0</v>
      </c>
      <c r="J2890">
        <v>2</v>
      </c>
      <c r="K2890">
        <v>2</v>
      </c>
      <c r="L2890" t="s">
        <v>276</v>
      </c>
      <c r="M2890" t="s">
        <v>236</v>
      </c>
      <c r="N2890" t="s">
        <v>224</v>
      </c>
      <c r="O2890" t="s">
        <v>122</v>
      </c>
      <c r="P2890" t="s">
        <v>23</v>
      </c>
      <c r="Q2890" t="s">
        <v>30</v>
      </c>
    </row>
    <row r="2891" spans="1:17" x14ac:dyDescent="0.2">
      <c r="A2891" s="2">
        <v>35837</v>
      </c>
      <c r="B2891" t="s">
        <v>89</v>
      </c>
      <c r="C2891" t="s">
        <v>107</v>
      </c>
      <c r="D2891" t="s">
        <v>50</v>
      </c>
      <c r="E2891" t="s">
        <v>19</v>
      </c>
      <c r="F2891">
        <v>4</v>
      </c>
      <c r="G2891">
        <v>16</v>
      </c>
      <c r="H2891">
        <v>0</v>
      </c>
      <c r="I2891">
        <v>0</v>
      </c>
      <c r="J2891">
        <v>0</v>
      </c>
      <c r="K2891">
        <v>2</v>
      </c>
      <c r="L2891" t="s">
        <v>28</v>
      </c>
      <c r="M2891" t="s">
        <v>91</v>
      </c>
      <c r="N2891" t="s">
        <v>89</v>
      </c>
      <c r="O2891" t="s">
        <v>22</v>
      </c>
      <c r="P2891" t="s">
        <v>23</v>
      </c>
      <c r="Q2891" t="s">
        <v>41</v>
      </c>
    </row>
    <row r="2892" spans="1:17" x14ac:dyDescent="0.2">
      <c r="A2892" s="2">
        <v>35837</v>
      </c>
      <c r="B2892" t="s">
        <v>149</v>
      </c>
      <c r="C2892" t="s">
        <v>136</v>
      </c>
      <c r="D2892" t="s">
        <v>36</v>
      </c>
      <c r="E2892" t="s">
        <v>36</v>
      </c>
      <c r="F2892">
        <v>31</v>
      </c>
      <c r="G2892">
        <v>52</v>
      </c>
      <c r="H2892">
        <v>0</v>
      </c>
      <c r="I2892">
        <v>0</v>
      </c>
      <c r="J2892">
        <v>1</v>
      </c>
      <c r="K2892">
        <v>1</v>
      </c>
      <c r="L2892" t="s">
        <v>276</v>
      </c>
      <c r="M2892" t="s">
        <v>723</v>
      </c>
      <c r="N2892" t="s">
        <v>224</v>
      </c>
      <c r="O2892" t="s">
        <v>122</v>
      </c>
      <c r="P2892" t="s">
        <v>23</v>
      </c>
      <c r="Q2892" t="s">
        <v>30</v>
      </c>
    </row>
    <row r="2893" spans="1:17" x14ac:dyDescent="0.2">
      <c r="A2893" s="2">
        <v>35838</v>
      </c>
      <c r="B2893" t="s">
        <v>267</v>
      </c>
      <c r="C2893" t="s">
        <v>352</v>
      </c>
      <c r="D2893" t="s">
        <v>36</v>
      </c>
      <c r="E2893" t="s">
        <v>36</v>
      </c>
      <c r="F2893">
        <v>58</v>
      </c>
      <c r="G2893">
        <v>86</v>
      </c>
      <c r="H2893">
        <v>0</v>
      </c>
      <c r="I2893">
        <v>0</v>
      </c>
      <c r="J2893">
        <v>3</v>
      </c>
      <c r="K2893">
        <v>3</v>
      </c>
      <c r="L2893" t="s">
        <v>276</v>
      </c>
      <c r="M2893" t="s">
        <v>723</v>
      </c>
      <c r="N2893" t="s">
        <v>224</v>
      </c>
      <c r="O2893" t="s">
        <v>122</v>
      </c>
      <c r="P2893" t="s">
        <v>23</v>
      </c>
      <c r="Q2893" t="s">
        <v>30</v>
      </c>
    </row>
    <row r="2894" spans="1:17" x14ac:dyDescent="0.2">
      <c r="A2894" s="2">
        <v>35838</v>
      </c>
      <c r="B2894" t="s">
        <v>199</v>
      </c>
      <c r="C2894" t="s">
        <v>365</v>
      </c>
      <c r="D2894" t="s">
        <v>36</v>
      </c>
      <c r="E2894" t="s">
        <v>36</v>
      </c>
      <c r="F2894">
        <v>57</v>
      </c>
      <c r="G2894">
        <v>78</v>
      </c>
      <c r="H2894">
        <v>0</v>
      </c>
      <c r="I2894">
        <v>0</v>
      </c>
      <c r="J2894">
        <v>1</v>
      </c>
      <c r="K2894">
        <v>2</v>
      </c>
      <c r="L2894" t="s">
        <v>276</v>
      </c>
      <c r="M2894" t="s">
        <v>236</v>
      </c>
      <c r="N2894" t="s">
        <v>224</v>
      </c>
      <c r="O2894" t="s">
        <v>122</v>
      </c>
      <c r="P2894" t="s">
        <v>23</v>
      </c>
      <c r="Q2894" t="s">
        <v>41</v>
      </c>
    </row>
    <row r="2895" spans="1:17" x14ac:dyDescent="0.2">
      <c r="A2895" s="2">
        <v>35838</v>
      </c>
      <c r="B2895" t="s">
        <v>185</v>
      </c>
      <c r="C2895" t="s">
        <v>26</v>
      </c>
      <c r="D2895" t="s">
        <v>27</v>
      </c>
      <c r="E2895" t="s">
        <v>27</v>
      </c>
      <c r="F2895">
        <v>39</v>
      </c>
      <c r="G2895">
        <v>5</v>
      </c>
      <c r="H2895">
        <v>0</v>
      </c>
      <c r="I2895">
        <v>0</v>
      </c>
      <c r="J2895">
        <v>0</v>
      </c>
      <c r="K2895">
        <v>1</v>
      </c>
      <c r="L2895" t="s">
        <v>563</v>
      </c>
      <c r="M2895" t="s">
        <v>121</v>
      </c>
      <c r="N2895" t="s">
        <v>77</v>
      </c>
      <c r="O2895" t="s">
        <v>122</v>
      </c>
      <c r="P2895" t="s">
        <v>23</v>
      </c>
      <c r="Q2895" t="s">
        <v>41</v>
      </c>
    </row>
    <row r="2896" spans="1:17" x14ac:dyDescent="0.2">
      <c r="A2896" s="2">
        <v>35839</v>
      </c>
      <c r="B2896" t="s">
        <v>110</v>
      </c>
      <c r="C2896" t="s">
        <v>296</v>
      </c>
      <c r="D2896" t="s">
        <v>36</v>
      </c>
      <c r="E2896" t="s">
        <v>36</v>
      </c>
      <c r="F2896">
        <v>15</v>
      </c>
      <c r="G2896">
        <v>67</v>
      </c>
      <c r="H2896">
        <v>0</v>
      </c>
      <c r="I2896">
        <v>0</v>
      </c>
      <c r="J2896">
        <v>3</v>
      </c>
      <c r="K2896">
        <v>0</v>
      </c>
      <c r="L2896" t="s">
        <v>276</v>
      </c>
      <c r="M2896" t="s">
        <v>723</v>
      </c>
      <c r="N2896" t="s">
        <v>224</v>
      </c>
      <c r="O2896" t="s">
        <v>122</v>
      </c>
      <c r="P2896" t="s">
        <v>23</v>
      </c>
      <c r="Q2896" t="s">
        <v>24</v>
      </c>
    </row>
    <row r="2897" spans="1:17" x14ac:dyDescent="0.2">
      <c r="A2897" s="2">
        <v>35839</v>
      </c>
      <c r="B2897" t="s">
        <v>138</v>
      </c>
      <c r="C2897" t="s">
        <v>183</v>
      </c>
      <c r="D2897" t="s">
        <v>36</v>
      </c>
      <c r="E2897" t="s">
        <v>36</v>
      </c>
      <c r="F2897">
        <v>21</v>
      </c>
      <c r="G2897">
        <v>32</v>
      </c>
      <c r="H2897">
        <v>0</v>
      </c>
      <c r="I2897">
        <v>0</v>
      </c>
      <c r="J2897">
        <v>0</v>
      </c>
      <c r="K2897">
        <v>4</v>
      </c>
      <c r="L2897" t="s">
        <v>276</v>
      </c>
      <c r="M2897" t="s">
        <v>723</v>
      </c>
      <c r="N2897" t="s">
        <v>224</v>
      </c>
      <c r="O2897" t="s">
        <v>122</v>
      </c>
      <c r="P2897" t="s">
        <v>23</v>
      </c>
      <c r="Q2897" t="s">
        <v>41</v>
      </c>
    </row>
    <row r="2898" spans="1:17" x14ac:dyDescent="0.2">
      <c r="A2898" s="2">
        <v>35841</v>
      </c>
      <c r="B2898" t="s">
        <v>55</v>
      </c>
      <c r="C2898" t="s">
        <v>143</v>
      </c>
      <c r="D2898" t="s">
        <v>57</v>
      </c>
      <c r="E2898" t="s">
        <v>115</v>
      </c>
      <c r="F2898">
        <v>35</v>
      </c>
      <c r="G2898">
        <v>14</v>
      </c>
      <c r="H2898">
        <v>0</v>
      </c>
      <c r="I2898">
        <v>0</v>
      </c>
      <c r="J2898">
        <v>0</v>
      </c>
      <c r="K2898">
        <v>3</v>
      </c>
      <c r="L2898" t="s">
        <v>28</v>
      </c>
      <c r="M2898" t="s">
        <v>341</v>
      </c>
      <c r="N2898" t="s">
        <v>55</v>
      </c>
      <c r="O2898" t="s">
        <v>22</v>
      </c>
      <c r="P2898" t="s">
        <v>23</v>
      </c>
      <c r="Q2898" t="s">
        <v>41</v>
      </c>
    </row>
    <row r="2899" spans="1:17" x14ac:dyDescent="0.2">
      <c r="A2899" s="2">
        <v>35841</v>
      </c>
      <c r="B2899" t="s">
        <v>25</v>
      </c>
      <c r="C2899" t="s">
        <v>185</v>
      </c>
      <c r="D2899" t="s">
        <v>19</v>
      </c>
      <c r="E2899" t="s">
        <v>27</v>
      </c>
      <c r="F2899">
        <v>1</v>
      </c>
      <c r="G2899">
        <v>39</v>
      </c>
      <c r="H2899">
        <v>0</v>
      </c>
      <c r="I2899">
        <v>0</v>
      </c>
      <c r="J2899">
        <v>1</v>
      </c>
      <c r="K2899">
        <v>0</v>
      </c>
      <c r="L2899" t="s">
        <v>563</v>
      </c>
      <c r="M2899" t="s">
        <v>121</v>
      </c>
      <c r="N2899" t="s">
        <v>77</v>
      </c>
      <c r="O2899" t="s">
        <v>122</v>
      </c>
      <c r="P2899" t="s">
        <v>23</v>
      </c>
      <c r="Q2899" t="s">
        <v>24</v>
      </c>
    </row>
    <row r="2900" spans="1:17" x14ac:dyDescent="0.2">
      <c r="A2900" s="2">
        <v>35841</v>
      </c>
      <c r="B2900" t="s">
        <v>224</v>
      </c>
      <c r="C2900" t="s">
        <v>34</v>
      </c>
      <c r="D2900" t="s">
        <v>36</v>
      </c>
      <c r="E2900" t="s">
        <v>36</v>
      </c>
      <c r="F2900">
        <v>106</v>
      </c>
      <c r="G2900">
        <v>65</v>
      </c>
      <c r="H2900">
        <v>0</v>
      </c>
      <c r="I2900">
        <v>0</v>
      </c>
      <c r="J2900">
        <v>1</v>
      </c>
      <c r="K2900">
        <v>0</v>
      </c>
      <c r="L2900" t="s">
        <v>276</v>
      </c>
      <c r="M2900" t="s">
        <v>236</v>
      </c>
      <c r="N2900" t="s">
        <v>224</v>
      </c>
      <c r="O2900" t="s">
        <v>22</v>
      </c>
      <c r="P2900" t="s">
        <v>23</v>
      </c>
      <c r="Q2900" t="s">
        <v>24</v>
      </c>
    </row>
    <row r="2901" spans="1:17" x14ac:dyDescent="0.2">
      <c r="A2901" s="2">
        <v>35841</v>
      </c>
      <c r="B2901" t="s">
        <v>120</v>
      </c>
      <c r="C2901" t="s">
        <v>150</v>
      </c>
      <c r="D2901" t="s">
        <v>36</v>
      </c>
      <c r="E2901" t="s">
        <v>36</v>
      </c>
      <c r="F2901">
        <v>53</v>
      </c>
      <c r="G2901">
        <v>59</v>
      </c>
      <c r="H2901">
        <v>0</v>
      </c>
      <c r="I2901">
        <v>0</v>
      </c>
      <c r="J2901">
        <v>2</v>
      </c>
      <c r="K2901">
        <v>1</v>
      </c>
      <c r="L2901" t="s">
        <v>276</v>
      </c>
      <c r="M2901" t="s">
        <v>236</v>
      </c>
      <c r="N2901" t="s">
        <v>224</v>
      </c>
      <c r="O2901" t="s">
        <v>122</v>
      </c>
      <c r="P2901" t="s">
        <v>23</v>
      </c>
      <c r="Q2901" t="s">
        <v>24</v>
      </c>
    </row>
    <row r="2902" spans="1:17" x14ac:dyDescent="0.2">
      <c r="A2902" s="2">
        <v>35841</v>
      </c>
      <c r="B2902" t="s">
        <v>77</v>
      </c>
      <c r="C2902" t="s">
        <v>26</v>
      </c>
      <c r="D2902" t="s">
        <v>27</v>
      </c>
      <c r="E2902" t="s">
        <v>27</v>
      </c>
      <c r="F2902">
        <v>26</v>
      </c>
      <c r="G2902">
        <v>5</v>
      </c>
      <c r="H2902">
        <v>0</v>
      </c>
      <c r="I2902">
        <v>0</v>
      </c>
      <c r="J2902">
        <v>0</v>
      </c>
      <c r="K2902">
        <v>1</v>
      </c>
      <c r="L2902" t="s">
        <v>563</v>
      </c>
      <c r="M2902" t="s">
        <v>121</v>
      </c>
      <c r="N2902" t="s">
        <v>77</v>
      </c>
      <c r="O2902" t="s">
        <v>22</v>
      </c>
      <c r="P2902" t="s">
        <v>23</v>
      </c>
      <c r="Q2902" t="s">
        <v>41</v>
      </c>
    </row>
    <row r="2903" spans="1:17" x14ac:dyDescent="0.2">
      <c r="A2903" s="2">
        <v>35842</v>
      </c>
      <c r="B2903" t="s">
        <v>136</v>
      </c>
      <c r="C2903" t="s">
        <v>267</v>
      </c>
      <c r="D2903" t="s">
        <v>36</v>
      </c>
      <c r="E2903" t="s">
        <v>36</v>
      </c>
      <c r="F2903">
        <v>52</v>
      </c>
      <c r="G2903">
        <v>58</v>
      </c>
      <c r="H2903">
        <v>0</v>
      </c>
      <c r="I2903">
        <v>0</v>
      </c>
      <c r="J2903">
        <v>5</v>
      </c>
      <c r="K2903">
        <v>2</v>
      </c>
      <c r="L2903" t="s">
        <v>276</v>
      </c>
      <c r="M2903" t="s">
        <v>236</v>
      </c>
      <c r="N2903" t="s">
        <v>224</v>
      </c>
      <c r="O2903" t="s">
        <v>122</v>
      </c>
      <c r="P2903" t="s">
        <v>23</v>
      </c>
      <c r="Q2903" t="s">
        <v>24</v>
      </c>
    </row>
    <row r="2904" spans="1:17" x14ac:dyDescent="0.2">
      <c r="A2904" s="2">
        <v>35842</v>
      </c>
      <c r="B2904" t="s">
        <v>149</v>
      </c>
      <c r="C2904" t="s">
        <v>352</v>
      </c>
      <c r="D2904" t="s">
        <v>36</v>
      </c>
      <c r="E2904" t="s">
        <v>36</v>
      </c>
      <c r="F2904">
        <v>31</v>
      </c>
      <c r="G2904">
        <v>86</v>
      </c>
      <c r="H2904">
        <v>0</v>
      </c>
      <c r="I2904">
        <v>0</v>
      </c>
      <c r="J2904">
        <v>4</v>
      </c>
      <c r="K2904">
        <v>1</v>
      </c>
      <c r="L2904" t="s">
        <v>276</v>
      </c>
      <c r="M2904" t="s">
        <v>723</v>
      </c>
      <c r="N2904" t="s">
        <v>224</v>
      </c>
      <c r="O2904" t="s">
        <v>122</v>
      </c>
      <c r="P2904" t="s">
        <v>23</v>
      </c>
      <c r="Q2904" t="s">
        <v>24</v>
      </c>
    </row>
    <row r="2905" spans="1:17" x14ac:dyDescent="0.2">
      <c r="A2905" s="2">
        <v>35842</v>
      </c>
      <c r="B2905" t="s">
        <v>128</v>
      </c>
      <c r="C2905" t="s">
        <v>365</v>
      </c>
      <c r="D2905" t="s">
        <v>36</v>
      </c>
      <c r="E2905" t="s">
        <v>36</v>
      </c>
      <c r="F2905">
        <v>23</v>
      </c>
      <c r="G2905">
        <v>78</v>
      </c>
      <c r="H2905">
        <v>0</v>
      </c>
      <c r="I2905">
        <v>0</v>
      </c>
      <c r="J2905">
        <v>3</v>
      </c>
      <c r="K2905">
        <v>1</v>
      </c>
      <c r="L2905" t="s">
        <v>276</v>
      </c>
      <c r="M2905" t="s">
        <v>236</v>
      </c>
      <c r="N2905" t="s">
        <v>224</v>
      </c>
      <c r="O2905" t="s">
        <v>122</v>
      </c>
      <c r="P2905" t="s">
        <v>23</v>
      </c>
      <c r="Q2905" t="s">
        <v>24</v>
      </c>
    </row>
    <row r="2906" spans="1:17" x14ac:dyDescent="0.2">
      <c r="A2906" s="2">
        <v>35843</v>
      </c>
      <c r="B2906" t="s">
        <v>183</v>
      </c>
      <c r="C2906" t="s">
        <v>110</v>
      </c>
      <c r="D2906" t="s">
        <v>36</v>
      </c>
      <c r="E2906" t="s">
        <v>36</v>
      </c>
      <c r="F2906">
        <v>32</v>
      </c>
      <c r="G2906">
        <v>15</v>
      </c>
      <c r="H2906">
        <v>0</v>
      </c>
      <c r="I2906">
        <v>0</v>
      </c>
      <c r="J2906">
        <v>0</v>
      </c>
      <c r="K2906">
        <v>1</v>
      </c>
      <c r="L2906" t="s">
        <v>276</v>
      </c>
      <c r="M2906" t="s">
        <v>236</v>
      </c>
      <c r="N2906" t="s">
        <v>224</v>
      </c>
      <c r="O2906" t="s">
        <v>122</v>
      </c>
      <c r="P2906" t="s">
        <v>23</v>
      </c>
      <c r="Q2906" t="s">
        <v>41</v>
      </c>
    </row>
    <row r="2907" spans="1:17" x14ac:dyDescent="0.2">
      <c r="A2907" s="2">
        <v>35843</v>
      </c>
      <c r="B2907" t="s">
        <v>138</v>
      </c>
      <c r="C2907" t="s">
        <v>296</v>
      </c>
      <c r="D2907" t="s">
        <v>36</v>
      </c>
      <c r="E2907" t="s">
        <v>36</v>
      </c>
      <c r="F2907">
        <v>21</v>
      </c>
      <c r="G2907">
        <v>67</v>
      </c>
      <c r="H2907">
        <v>0</v>
      </c>
      <c r="I2907">
        <v>0</v>
      </c>
      <c r="J2907">
        <v>3</v>
      </c>
      <c r="K2907">
        <v>1</v>
      </c>
      <c r="L2907" t="s">
        <v>276</v>
      </c>
      <c r="M2907" t="s">
        <v>723</v>
      </c>
      <c r="N2907" t="s">
        <v>224</v>
      </c>
      <c r="O2907" t="s">
        <v>122</v>
      </c>
      <c r="P2907" t="s">
        <v>23</v>
      </c>
      <c r="Q2907" t="s">
        <v>24</v>
      </c>
    </row>
    <row r="2908" spans="1:17" x14ac:dyDescent="0.2">
      <c r="A2908" s="2">
        <v>35844</v>
      </c>
      <c r="B2908" t="s">
        <v>153</v>
      </c>
      <c r="C2908" t="s">
        <v>95</v>
      </c>
      <c r="D2908" t="s">
        <v>50</v>
      </c>
      <c r="E2908" t="s">
        <v>50</v>
      </c>
      <c r="F2908">
        <v>42</v>
      </c>
      <c r="G2908">
        <v>22</v>
      </c>
      <c r="H2908">
        <v>0</v>
      </c>
      <c r="I2908">
        <v>0</v>
      </c>
      <c r="J2908">
        <v>1</v>
      </c>
      <c r="K2908">
        <v>1</v>
      </c>
      <c r="L2908" t="s">
        <v>28</v>
      </c>
      <c r="M2908" t="s">
        <v>191</v>
      </c>
      <c r="N2908" t="s">
        <v>153</v>
      </c>
      <c r="O2908" t="s">
        <v>22</v>
      </c>
      <c r="P2908" t="s">
        <v>23</v>
      </c>
      <c r="Q2908" t="s">
        <v>30</v>
      </c>
    </row>
    <row r="2909" spans="1:17" x14ac:dyDescent="0.2">
      <c r="A2909" s="2">
        <v>35844</v>
      </c>
      <c r="B2909" t="s">
        <v>123</v>
      </c>
      <c r="C2909" t="s">
        <v>180</v>
      </c>
      <c r="D2909" t="s">
        <v>50</v>
      </c>
      <c r="E2909" t="s">
        <v>50</v>
      </c>
      <c r="F2909">
        <v>63</v>
      </c>
      <c r="G2909">
        <v>43</v>
      </c>
      <c r="H2909">
        <v>0</v>
      </c>
      <c r="I2909">
        <v>0</v>
      </c>
      <c r="J2909">
        <v>4</v>
      </c>
      <c r="K2909">
        <v>0</v>
      </c>
      <c r="L2909" t="s">
        <v>28</v>
      </c>
      <c r="M2909" t="s">
        <v>179</v>
      </c>
      <c r="N2909" t="s">
        <v>123</v>
      </c>
      <c r="O2909" t="s">
        <v>22</v>
      </c>
      <c r="P2909" t="s">
        <v>23</v>
      </c>
      <c r="Q2909" t="s">
        <v>24</v>
      </c>
    </row>
    <row r="2910" spans="1:17" x14ac:dyDescent="0.2">
      <c r="A2910" s="2">
        <v>35844</v>
      </c>
      <c r="B2910" t="s">
        <v>239</v>
      </c>
      <c r="C2910" t="s">
        <v>129</v>
      </c>
      <c r="D2910" t="s">
        <v>115</v>
      </c>
      <c r="E2910" t="s">
        <v>50</v>
      </c>
      <c r="F2910">
        <v>87</v>
      </c>
      <c r="G2910">
        <v>2</v>
      </c>
      <c r="H2910">
        <v>0</v>
      </c>
      <c r="I2910">
        <v>0</v>
      </c>
      <c r="J2910">
        <v>0</v>
      </c>
      <c r="K2910">
        <v>2</v>
      </c>
      <c r="L2910" t="s">
        <v>28</v>
      </c>
      <c r="M2910" t="s">
        <v>240</v>
      </c>
      <c r="N2910" t="s">
        <v>239</v>
      </c>
      <c r="O2910" t="s">
        <v>22</v>
      </c>
      <c r="P2910" t="s">
        <v>23</v>
      </c>
      <c r="Q2910" t="s">
        <v>41</v>
      </c>
    </row>
    <row r="2911" spans="1:17" x14ac:dyDescent="0.2">
      <c r="A2911" s="2">
        <v>35847</v>
      </c>
      <c r="B2911" t="s">
        <v>224</v>
      </c>
      <c r="C2911" t="s">
        <v>128</v>
      </c>
      <c r="D2911" t="s">
        <v>36</v>
      </c>
      <c r="E2911" t="s">
        <v>36</v>
      </c>
      <c r="F2911">
        <v>75</v>
      </c>
      <c r="G2911">
        <v>19</v>
      </c>
      <c r="H2911">
        <v>0</v>
      </c>
      <c r="I2911">
        <v>0</v>
      </c>
      <c r="J2911">
        <v>1</v>
      </c>
      <c r="K2911">
        <v>1</v>
      </c>
      <c r="L2911" t="s">
        <v>276</v>
      </c>
      <c r="M2911" t="s">
        <v>236</v>
      </c>
      <c r="N2911" t="s">
        <v>224</v>
      </c>
      <c r="O2911" t="s">
        <v>22</v>
      </c>
      <c r="P2911" t="s">
        <v>59</v>
      </c>
      <c r="Q2911" t="s">
        <v>24</v>
      </c>
    </row>
    <row r="2912" spans="1:17" x14ac:dyDescent="0.2">
      <c r="A2912" s="2">
        <v>35847</v>
      </c>
      <c r="B2912" t="s">
        <v>136</v>
      </c>
      <c r="C2912" t="s">
        <v>183</v>
      </c>
      <c r="D2912" t="s">
        <v>36</v>
      </c>
      <c r="E2912" t="s">
        <v>36</v>
      </c>
      <c r="F2912">
        <v>45</v>
      </c>
      <c r="G2912">
        <v>26</v>
      </c>
      <c r="H2912">
        <v>0</v>
      </c>
      <c r="I2912">
        <v>0</v>
      </c>
      <c r="J2912">
        <v>0</v>
      </c>
      <c r="K2912">
        <v>0</v>
      </c>
      <c r="L2912" t="s">
        <v>276</v>
      </c>
      <c r="M2912" t="s">
        <v>236</v>
      </c>
      <c r="N2912" t="s">
        <v>224</v>
      </c>
      <c r="O2912" t="s">
        <v>122</v>
      </c>
      <c r="P2912" t="s">
        <v>59</v>
      </c>
      <c r="Q2912" t="s">
        <v>41</v>
      </c>
    </row>
    <row r="2913" spans="1:17" x14ac:dyDescent="0.2">
      <c r="A2913" s="2">
        <v>35847</v>
      </c>
      <c r="B2913" t="s">
        <v>77</v>
      </c>
      <c r="C2913" t="s">
        <v>126</v>
      </c>
      <c r="D2913" t="s">
        <v>27</v>
      </c>
      <c r="E2913" t="s">
        <v>50</v>
      </c>
      <c r="F2913">
        <v>12</v>
      </c>
      <c r="G2913">
        <v>25</v>
      </c>
      <c r="H2913">
        <v>0</v>
      </c>
      <c r="I2913">
        <v>0</v>
      </c>
      <c r="J2913">
        <v>0</v>
      </c>
      <c r="K2913">
        <v>2</v>
      </c>
      <c r="L2913" t="s">
        <v>28</v>
      </c>
      <c r="M2913" t="s">
        <v>771</v>
      </c>
      <c r="N2913" t="s">
        <v>77</v>
      </c>
      <c r="O2913" t="s">
        <v>22</v>
      </c>
      <c r="P2913" t="s">
        <v>23</v>
      </c>
      <c r="Q2913" t="s">
        <v>41</v>
      </c>
    </row>
    <row r="2914" spans="1:17" x14ac:dyDescent="0.2">
      <c r="A2914" s="2">
        <v>35848</v>
      </c>
      <c r="B2914" t="s">
        <v>481</v>
      </c>
      <c r="C2914" t="s">
        <v>549</v>
      </c>
      <c r="D2914" t="s">
        <v>27</v>
      </c>
      <c r="E2914" t="s">
        <v>27</v>
      </c>
      <c r="F2914">
        <v>164</v>
      </c>
      <c r="G2914">
        <v>139</v>
      </c>
      <c r="H2914">
        <v>0</v>
      </c>
      <c r="I2914">
        <v>0</v>
      </c>
      <c r="J2914">
        <v>1</v>
      </c>
      <c r="K2914">
        <v>1</v>
      </c>
      <c r="L2914" t="s">
        <v>28</v>
      </c>
      <c r="M2914" t="s">
        <v>486</v>
      </c>
      <c r="N2914" t="s">
        <v>481</v>
      </c>
      <c r="O2914" t="s">
        <v>22</v>
      </c>
      <c r="P2914" t="s">
        <v>23</v>
      </c>
      <c r="Q2914" t="s">
        <v>30</v>
      </c>
    </row>
    <row r="2915" spans="1:17" x14ac:dyDescent="0.2">
      <c r="A2915" s="2">
        <v>35848</v>
      </c>
      <c r="B2915" t="s">
        <v>185</v>
      </c>
      <c r="C2915" t="s">
        <v>135</v>
      </c>
      <c r="D2915" t="s">
        <v>27</v>
      </c>
      <c r="E2915" t="s">
        <v>36</v>
      </c>
      <c r="F2915">
        <v>33</v>
      </c>
      <c r="G2915">
        <v>67</v>
      </c>
      <c r="H2915">
        <v>0</v>
      </c>
      <c r="I2915">
        <v>0</v>
      </c>
      <c r="J2915">
        <v>2</v>
      </c>
      <c r="K2915">
        <v>2</v>
      </c>
      <c r="L2915" t="s">
        <v>28</v>
      </c>
      <c r="M2915" t="s">
        <v>412</v>
      </c>
      <c r="N2915" t="s">
        <v>185</v>
      </c>
      <c r="O2915" t="s">
        <v>22</v>
      </c>
      <c r="P2915" t="s">
        <v>23</v>
      </c>
      <c r="Q2915" t="s">
        <v>30</v>
      </c>
    </row>
    <row r="2916" spans="1:17" x14ac:dyDescent="0.2">
      <c r="A2916" s="2">
        <v>35848</v>
      </c>
      <c r="B2916" t="s">
        <v>110</v>
      </c>
      <c r="C2916" t="s">
        <v>149</v>
      </c>
      <c r="D2916" t="s">
        <v>36</v>
      </c>
      <c r="E2916" t="s">
        <v>36</v>
      </c>
      <c r="F2916">
        <v>13</v>
      </c>
      <c r="G2916">
        <v>36</v>
      </c>
      <c r="H2916">
        <v>0</v>
      </c>
      <c r="I2916">
        <v>0</v>
      </c>
      <c r="J2916">
        <v>1</v>
      </c>
      <c r="K2916">
        <v>2</v>
      </c>
      <c r="L2916" t="s">
        <v>276</v>
      </c>
      <c r="M2916" t="s">
        <v>236</v>
      </c>
      <c r="N2916" t="s">
        <v>224</v>
      </c>
      <c r="O2916" t="s">
        <v>122</v>
      </c>
      <c r="P2916" t="s">
        <v>23</v>
      </c>
      <c r="Q2916" t="s">
        <v>41</v>
      </c>
    </row>
    <row r="2917" spans="1:17" x14ac:dyDescent="0.2">
      <c r="A2917" s="2">
        <v>35848</v>
      </c>
      <c r="B2917" t="s">
        <v>113</v>
      </c>
      <c r="C2917" t="s">
        <v>129</v>
      </c>
      <c r="D2917" t="s">
        <v>115</v>
      </c>
      <c r="E2917" t="s">
        <v>50</v>
      </c>
      <c r="F2917">
        <v>32</v>
      </c>
      <c r="G2917">
        <v>2</v>
      </c>
      <c r="H2917">
        <v>0</v>
      </c>
      <c r="I2917">
        <v>0</v>
      </c>
      <c r="J2917">
        <v>0</v>
      </c>
      <c r="K2917">
        <v>3</v>
      </c>
      <c r="L2917" t="s">
        <v>28</v>
      </c>
      <c r="M2917" t="s">
        <v>231</v>
      </c>
      <c r="N2917" t="s">
        <v>113</v>
      </c>
      <c r="O2917" t="s">
        <v>22</v>
      </c>
      <c r="P2917" t="s">
        <v>23</v>
      </c>
      <c r="Q2917" t="s">
        <v>41</v>
      </c>
    </row>
    <row r="2918" spans="1:17" x14ac:dyDescent="0.2">
      <c r="A2918" s="2">
        <v>35850</v>
      </c>
      <c r="B2918" t="s">
        <v>26</v>
      </c>
      <c r="C2918" t="s">
        <v>126</v>
      </c>
      <c r="D2918" t="s">
        <v>27</v>
      </c>
      <c r="E2918" t="s">
        <v>50</v>
      </c>
      <c r="F2918">
        <v>4</v>
      </c>
      <c r="G2918">
        <v>25</v>
      </c>
      <c r="H2918">
        <v>0</v>
      </c>
      <c r="I2918">
        <v>0</v>
      </c>
      <c r="J2918">
        <v>2</v>
      </c>
      <c r="K2918">
        <v>3</v>
      </c>
      <c r="L2918" t="s">
        <v>28</v>
      </c>
      <c r="M2918" t="s">
        <v>771</v>
      </c>
      <c r="N2918" t="s">
        <v>77</v>
      </c>
      <c r="O2918" t="s">
        <v>122</v>
      </c>
      <c r="P2918" t="s">
        <v>23</v>
      </c>
      <c r="Q2918" t="s">
        <v>41</v>
      </c>
    </row>
    <row r="2919" spans="1:17" x14ac:dyDescent="0.2">
      <c r="A2919" s="2">
        <v>35851</v>
      </c>
      <c r="B2919" t="s">
        <v>147</v>
      </c>
      <c r="C2919" t="s">
        <v>77</v>
      </c>
      <c r="D2919" t="s">
        <v>50</v>
      </c>
      <c r="E2919" t="s">
        <v>27</v>
      </c>
      <c r="F2919">
        <v>41</v>
      </c>
      <c r="G2919">
        <v>12</v>
      </c>
      <c r="H2919">
        <v>0</v>
      </c>
      <c r="I2919">
        <v>0</v>
      </c>
      <c r="J2919">
        <v>2</v>
      </c>
      <c r="K2919">
        <v>0</v>
      </c>
      <c r="L2919" t="s">
        <v>28</v>
      </c>
      <c r="M2919" t="s">
        <v>148</v>
      </c>
      <c r="N2919" t="s">
        <v>147</v>
      </c>
      <c r="O2919" t="s">
        <v>22</v>
      </c>
      <c r="P2919" t="s">
        <v>23</v>
      </c>
      <c r="Q2919" t="s">
        <v>24</v>
      </c>
    </row>
    <row r="2920" spans="1:17" x14ac:dyDescent="0.2">
      <c r="A2920" s="2">
        <v>35851</v>
      </c>
      <c r="B2920" t="s">
        <v>224</v>
      </c>
      <c r="C2920" t="s">
        <v>183</v>
      </c>
      <c r="D2920" t="s">
        <v>36</v>
      </c>
      <c r="E2920" t="s">
        <v>36</v>
      </c>
      <c r="F2920">
        <v>75</v>
      </c>
      <c r="G2920">
        <v>26</v>
      </c>
      <c r="H2920">
        <v>0</v>
      </c>
      <c r="I2920">
        <v>0</v>
      </c>
      <c r="J2920">
        <v>0</v>
      </c>
      <c r="K2920">
        <v>2</v>
      </c>
      <c r="L2920" t="s">
        <v>276</v>
      </c>
      <c r="M2920" t="s">
        <v>723</v>
      </c>
      <c r="N2920" t="s">
        <v>224</v>
      </c>
      <c r="O2920" t="s">
        <v>22</v>
      </c>
      <c r="P2920" t="s">
        <v>23</v>
      </c>
      <c r="Q2920" t="s">
        <v>41</v>
      </c>
    </row>
    <row r="2921" spans="1:17" x14ac:dyDescent="0.2">
      <c r="A2921" s="2">
        <v>35851</v>
      </c>
      <c r="B2921" t="s">
        <v>67</v>
      </c>
      <c r="C2921" t="s">
        <v>49</v>
      </c>
      <c r="D2921" t="s">
        <v>50</v>
      </c>
      <c r="E2921" t="s">
        <v>50</v>
      </c>
      <c r="F2921">
        <v>6</v>
      </c>
      <c r="G2921">
        <v>10</v>
      </c>
      <c r="H2921">
        <v>0</v>
      </c>
      <c r="I2921">
        <v>0</v>
      </c>
      <c r="J2921">
        <v>3</v>
      </c>
      <c r="K2921">
        <v>3</v>
      </c>
      <c r="L2921" t="s">
        <v>28</v>
      </c>
      <c r="M2921" t="s">
        <v>772</v>
      </c>
      <c r="N2921" t="s">
        <v>67</v>
      </c>
      <c r="O2921" t="s">
        <v>22</v>
      </c>
      <c r="P2921" t="s">
        <v>23</v>
      </c>
      <c r="Q2921" t="s">
        <v>30</v>
      </c>
    </row>
    <row r="2922" spans="1:17" x14ac:dyDescent="0.2">
      <c r="A2922" s="2">
        <v>35851</v>
      </c>
      <c r="B2922" t="s">
        <v>123</v>
      </c>
      <c r="C2922" t="s">
        <v>90</v>
      </c>
      <c r="D2922" t="s">
        <v>50</v>
      </c>
      <c r="E2922" t="s">
        <v>50</v>
      </c>
      <c r="F2922">
        <v>63</v>
      </c>
      <c r="G2922">
        <v>60</v>
      </c>
      <c r="H2922">
        <v>0</v>
      </c>
      <c r="I2922">
        <v>0</v>
      </c>
      <c r="J2922">
        <v>2</v>
      </c>
      <c r="K2922">
        <v>0</v>
      </c>
      <c r="L2922" t="s">
        <v>28</v>
      </c>
      <c r="M2922" t="s">
        <v>179</v>
      </c>
      <c r="N2922" t="s">
        <v>123</v>
      </c>
      <c r="O2922" t="s">
        <v>22</v>
      </c>
      <c r="P2922" t="s">
        <v>23</v>
      </c>
      <c r="Q2922" t="s">
        <v>24</v>
      </c>
    </row>
    <row r="2923" spans="1:17" x14ac:dyDescent="0.2">
      <c r="A2923" s="2">
        <v>35854</v>
      </c>
      <c r="B2923" t="s">
        <v>149</v>
      </c>
      <c r="C2923" t="s">
        <v>183</v>
      </c>
      <c r="D2923" t="s">
        <v>36</v>
      </c>
      <c r="E2923" t="s">
        <v>36</v>
      </c>
      <c r="F2923">
        <v>36</v>
      </c>
      <c r="G2923">
        <v>26</v>
      </c>
      <c r="H2923">
        <v>0</v>
      </c>
      <c r="I2923">
        <v>0</v>
      </c>
      <c r="J2923">
        <v>0</v>
      </c>
      <c r="K2923">
        <v>2</v>
      </c>
      <c r="L2923" t="s">
        <v>276</v>
      </c>
      <c r="M2923" t="s">
        <v>236</v>
      </c>
      <c r="N2923" t="s">
        <v>224</v>
      </c>
      <c r="O2923" t="s">
        <v>122</v>
      </c>
      <c r="P2923" t="s">
        <v>23</v>
      </c>
      <c r="Q2923" t="s">
        <v>41</v>
      </c>
    </row>
    <row r="2924" spans="1:17" x14ac:dyDescent="0.2">
      <c r="A2924" s="2">
        <v>35855</v>
      </c>
      <c r="B2924" t="s">
        <v>221</v>
      </c>
      <c r="C2924" t="s">
        <v>453</v>
      </c>
      <c r="D2924" t="s">
        <v>27</v>
      </c>
      <c r="E2924" t="s">
        <v>27</v>
      </c>
      <c r="F2924">
        <v>110</v>
      </c>
      <c r="G2924">
        <v>131</v>
      </c>
      <c r="H2924">
        <v>0</v>
      </c>
      <c r="I2924">
        <v>0</v>
      </c>
      <c r="J2924">
        <v>6</v>
      </c>
      <c r="K2924">
        <v>2</v>
      </c>
      <c r="L2924" t="s">
        <v>28</v>
      </c>
      <c r="M2924" t="s">
        <v>223</v>
      </c>
      <c r="N2924" t="s">
        <v>221</v>
      </c>
      <c r="O2924" t="s">
        <v>22</v>
      </c>
      <c r="P2924" t="s">
        <v>23</v>
      </c>
      <c r="Q2924" t="s">
        <v>24</v>
      </c>
    </row>
    <row r="2925" spans="1:17" x14ac:dyDescent="0.2">
      <c r="A2925" s="2">
        <v>35855</v>
      </c>
      <c r="B2925" t="s">
        <v>182</v>
      </c>
      <c r="C2925" t="s">
        <v>254</v>
      </c>
      <c r="D2925" t="s">
        <v>115</v>
      </c>
      <c r="E2925" t="s">
        <v>115</v>
      </c>
      <c r="F2925">
        <v>57</v>
      </c>
      <c r="G2925">
        <v>133</v>
      </c>
      <c r="H2925">
        <v>0</v>
      </c>
      <c r="I2925">
        <v>0</v>
      </c>
      <c r="J2925">
        <v>1</v>
      </c>
      <c r="K2925">
        <v>0</v>
      </c>
      <c r="L2925" t="s">
        <v>440</v>
      </c>
      <c r="M2925" t="s">
        <v>773</v>
      </c>
      <c r="N2925" t="s">
        <v>143</v>
      </c>
      <c r="O2925" t="s">
        <v>122</v>
      </c>
      <c r="P2925" t="s">
        <v>23</v>
      </c>
      <c r="Q2925" t="s">
        <v>24</v>
      </c>
    </row>
    <row r="2926" spans="1:17" x14ac:dyDescent="0.2">
      <c r="A2926" s="2">
        <v>35855</v>
      </c>
      <c r="B2926" t="s">
        <v>143</v>
      </c>
      <c r="C2926" t="s">
        <v>133</v>
      </c>
      <c r="D2926" t="s">
        <v>115</v>
      </c>
      <c r="E2926" t="s">
        <v>115</v>
      </c>
      <c r="F2926">
        <v>9</v>
      </c>
      <c r="G2926">
        <v>20</v>
      </c>
      <c r="H2926">
        <v>0</v>
      </c>
      <c r="I2926">
        <v>0</v>
      </c>
      <c r="J2926">
        <v>2</v>
      </c>
      <c r="K2926">
        <v>1</v>
      </c>
      <c r="L2926" t="s">
        <v>440</v>
      </c>
      <c r="M2926" t="s">
        <v>773</v>
      </c>
      <c r="N2926" t="s">
        <v>143</v>
      </c>
      <c r="O2926" t="s">
        <v>22</v>
      </c>
      <c r="P2926" t="s">
        <v>23</v>
      </c>
      <c r="Q2926" t="s">
        <v>24</v>
      </c>
    </row>
    <row r="2927" spans="1:17" x14ac:dyDescent="0.2">
      <c r="A2927" s="2">
        <v>35857</v>
      </c>
      <c r="B2927" t="s">
        <v>456</v>
      </c>
      <c r="C2927" t="s">
        <v>453</v>
      </c>
      <c r="D2927" t="s">
        <v>27</v>
      </c>
      <c r="E2927" t="s">
        <v>27</v>
      </c>
      <c r="F2927">
        <v>144</v>
      </c>
      <c r="G2927">
        <v>131</v>
      </c>
      <c r="H2927">
        <v>0</v>
      </c>
      <c r="I2927">
        <v>0</v>
      </c>
      <c r="J2927">
        <v>2</v>
      </c>
      <c r="K2927">
        <v>0</v>
      </c>
      <c r="L2927" t="s">
        <v>28</v>
      </c>
      <c r="M2927" t="s">
        <v>474</v>
      </c>
      <c r="N2927" t="s">
        <v>456</v>
      </c>
      <c r="O2927" t="s">
        <v>22</v>
      </c>
      <c r="P2927" t="s">
        <v>23</v>
      </c>
      <c r="Q2927" t="s">
        <v>24</v>
      </c>
    </row>
    <row r="2928" spans="1:17" x14ac:dyDescent="0.2">
      <c r="A2928" s="2">
        <v>35858</v>
      </c>
      <c r="B2928" t="s">
        <v>182</v>
      </c>
      <c r="C2928" t="s">
        <v>133</v>
      </c>
      <c r="D2928" t="s">
        <v>115</v>
      </c>
      <c r="E2928" t="s">
        <v>115</v>
      </c>
      <c r="F2928">
        <v>57</v>
      </c>
      <c r="G2928">
        <v>20</v>
      </c>
      <c r="H2928">
        <v>0</v>
      </c>
      <c r="I2928">
        <v>0</v>
      </c>
      <c r="J2928">
        <v>1</v>
      </c>
      <c r="K2928">
        <v>2</v>
      </c>
      <c r="L2928" t="s">
        <v>440</v>
      </c>
      <c r="M2928" t="s">
        <v>773</v>
      </c>
      <c r="N2928" t="s">
        <v>143</v>
      </c>
      <c r="O2928" t="s">
        <v>122</v>
      </c>
      <c r="P2928" t="s">
        <v>23</v>
      </c>
      <c r="Q2928" t="s">
        <v>41</v>
      </c>
    </row>
    <row r="2929" spans="1:17" x14ac:dyDescent="0.2">
      <c r="A2929" s="2">
        <v>35858</v>
      </c>
      <c r="B2929" t="s">
        <v>143</v>
      </c>
      <c r="C2929" t="s">
        <v>254</v>
      </c>
      <c r="D2929" t="s">
        <v>115</v>
      </c>
      <c r="E2929" t="s">
        <v>115</v>
      </c>
      <c r="F2929">
        <v>9</v>
      </c>
      <c r="G2929">
        <v>133</v>
      </c>
      <c r="H2929">
        <v>0</v>
      </c>
      <c r="I2929">
        <v>0</v>
      </c>
      <c r="J2929">
        <v>5</v>
      </c>
      <c r="K2929">
        <v>1</v>
      </c>
      <c r="L2929" t="s">
        <v>440</v>
      </c>
      <c r="M2929" t="s">
        <v>773</v>
      </c>
      <c r="N2929" t="s">
        <v>143</v>
      </c>
      <c r="O2929" t="s">
        <v>22</v>
      </c>
      <c r="P2929" t="s">
        <v>23</v>
      </c>
      <c r="Q2929" t="s">
        <v>24</v>
      </c>
    </row>
    <row r="2930" spans="1:17" x14ac:dyDescent="0.2">
      <c r="A2930" s="2">
        <v>35859</v>
      </c>
      <c r="B2930" t="s">
        <v>512</v>
      </c>
      <c r="C2930" t="s">
        <v>453</v>
      </c>
      <c r="D2930" t="s">
        <v>27</v>
      </c>
      <c r="E2930" t="s">
        <v>27</v>
      </c>
      <c r="F2930">
        <v>125</v>
      </c>
      <c r="G2930">
        <v>131</v>
      </c>
      <c r="H2930">
        <v>0</v>
      </c>
      <c r="I2930">
        <v>0</v>
      </c>
      <c r="J2930">
        <v>4</v>
      </c>
      <c r="K2930">
        <v>2</v>
      </c>
      <c r="L2930" t="s">
        <v>28</v>
      </c>
      <c r="M2930" t="s">
        <v>632</v>
      </c>
      <c r="N2930" t="s">
        <v>512</v>
      </c>
      <c r="O2930" t="s">
        <v>22</v>
      </c>
      <c r="P2930" t="s">
        <v>23</v>
      </c>
      <c r="Q2930" t="s">
        <v>24</v>
      </c>
    </row>
    <row r="2931" spans="1:17" x14ac:dyDescent="0.2">
      <c r="A2931" s="2">
        <v>35861</v>
      </c>
      <c r="B2931" t="s">
        <v>586</v>
      </c>
      <c r="C2931" t="s">
        <v>232</v>
      </c>
      <c r="D2931" t="s">
        <v>27</v>
      </c>
      <c r="E2931" t="s">
        <v>19</v>
      </c>
      <c r="F2931">
        <v>177</v>
      </c>
      <c r="G2931">
        <v>149</v>
      </c>
      <c r="H2931">
        <v>0</v>
      </c>
      <c r="I2931">
        <v>0</v>
      </c>
      <c r="J2931">
        <v>3</v>
      </c>
      <c r="K2931">
        <v>3</v>
      </c>
      <c r="L2931" t="s">
        <v>230</v>
      </c>
      <c r="M2931" t="s">
        <v>594</v>
      </c>
      <c r="N2931" t="s">
        <v>586</v>
      </c>
      <c r="O2931" t="s">
        <v>22</v>
      </c>
      <c r="P2931" t="s">
        <v>23</v>
      </c>
      <c r="Q2931" t="s">
        <v>30</v>
      </c>
    </row>
    <row r="2932" spans="1:17" x14ac:dyDescent="0.2">
      <c r="A2932" s="2">
        <v>35861</v>
      </c>
      <c r="B2932" t="s">
        <v>143</v>
      </c>
      <c r="C2932" t="s">
        <v>182</v>
      </c>
      <c r="D2932" t="s">
        <v>115</v>
      </c>
      <c r="E2932" t="s">
        <v>115</v>
      </c>
      <c r="F2932">
        <v>9</v>
      </c>
      <c r="G2932">
        <v>57</v>
      </c>
      <c r="H2932">
        <v>0</v>
      </c>
      <c r="I2932">
        <v>0</v>
      </c>
      <c r="J2932">
        <v>0</v>
      </c>
      <c r="K2932">
        <v>2</v>
      </c>
      <c r="L2932" t="s">
        <v>440</v>
      </c>
      <c r="M2932" t="s">
        <v>144</v>
      </c>
      <c r="N2932" t="s">
        <v>143</v>
      </c>
      <c r="O2932" t="s">
        <v>22</v>
      </c>
      <c r="P2932" t="s">
        <v>23</v>
      </c>
      <c r="Q2932" t="s">
        <v>41</v>
      </c>
    </row>
    <row r="2933" spans="1:17" x14ac:dyDescent="0.2">
      <c r="A2933" s="2">
        <v>35862</v>
      </c>
      <c r="B2933" t="s">
        <v>254</v>
      </c>
      <c r="C2933" t="s">
        <v>133</v>
      </c>
      <c r="D2933" t="s">
        <v>115</v>
      </c>
      <c r="E2933" t="s">
        <v>115</v>
      </c>
      <c r="F2933">
        <v>133</v>
      </c>
      <c r="G2933">
        <v>20</v>
      </c>
      <c r="H2933">
        <v>0</v>
      </c>
      <c r="I2933">
        <v>0</v>
      </c>
      <c r="J2933">
        <v>0</v>
      </c>
      <c r="K2933">
        <v>1</v>
      </c>
      <c r="L2933" t="s">
        <v>440</v>
      </c>
      <c r="M2933" t="s">
        <v>144</v>
      </c>
      <c r="N2933" t="s">
        <v>143</v>
      </c>
      <c r="O2933" t="s">
        <v>122</v>
      </c>
      <c r="P2933" t="s">
        <v>23</v>
      </c>
      <c r="Q2933" t="s">
        <v>41</v>
      </c>
    </row>
    <row r="2934" spans="1:17" x14ac:dyDescent="0.2">
      <c r="A2934" s="2">
        <v>35862</v>
      </c>
      <c r="B2934" t="s">
        <v>46</v>
      </c>
      <c r="C2934" t="s">
        <v>267</v>
      </c>
      <c r="D2934" t="s">
        <v>36</v>
      </c>
      <c r="E2934" t="s">
        <v>36</v>
      </c>
      <c r="F2934">
        <v>143</v>
      </c>
      <c r="G2934">
        <v>58</v>
      </c>
      <c r="H2934">
        <v>0</v>
      </c>
      <c r="I2934">
        <v>0</v>
      </c>
      <c r="J2934">
        <v>0</v>
      </c>
      <c r="K2934">
        <v>1</v>
      </c>
      <c r="L2934" t="s">
        <v>702</v>
      </c>
      <c r="M2934" t="s">
        <v>685</v>
      </c>
      <c r="N2934" t="s">
        <v>46</v>
      </c>
      <c r="O2934" t="s">
        <v>22</v>
      </c>
      <c r="P2934" t="s">
        <v>23</v>
      </c>
      <c r="Q2934" t="s">
        <v>41</v>
      </c>
    </row>
    <row r="2935" spans="1:17" x14ac:dyDescent="0.2">
      <c r="A2935" s="2">
        <v>35864</v>
      </c>
      <c r="B2935" t="s">
        <v>39</v>
      </c>
      <c r="C2935" t="s">
        <v>87</v>
      </c>
      <c r="D2935" t="s">
        <v>19</v>
      </c>
      <c r="E2935" t="s">
        <v>50</v>
      </c>
      <c r="F2935">
        <v>17</v>
      </c>
      <c r="G2935">
        <v>38</v>
      </c>
      <c r="H2935">
        <v>0</v>
      </c>
      <c r="I2935">
        <v>0</v>
      </c>
      <c r="J2935">
        <v>2</v>
      </c>
      <c r="K2935">
        <v>0</v>
      </c>
      <c r="L2935" t="s">
        <v>28</v>
      </c>
      <c r="M2935" t="s">
        <v>65</v>
      </c>
      <c r="N2935" t="s">
        <v>39</v>
      </c>
      <c r="O2935" t="s">
        <v>22</v>
      </c>
      <c r="P2935" t="s">
        <v>23</v>
      </c>
      <c r="Q2935" t="s">
        <v>24</v>
      </c>
    </row>
    <row r="2936" spans="1:17" x14ac:dyDescent="0.2">
      <c r="A2936" s="2">
        <v>35865</v>
      </c>
      <c r="B2936" t="s">
        <v>263</v>
      </c>
      <c r="C2936" t="s">
        <v>229</v>
      </c>
      <c r="D2936" t="s">
        <v>27</v>
      </c>
      <c r="E2936" t="s">
        <v>27</v>
      </c>
      <c r="F2936">
        <v>127</v>
      </c>
      <c r="G2936">
        <v>171</v>
      </c>
      <c r="H2936">
        <v>0</v>
      </c>
      <c r="I2936">
        <v>0</v>
      </c>
      <c r="J2936">
        <v>4</v>
      </c>
      <c r="K2936">
        <v>0</v>
      </c>
      <c r="L2936" t="s">
        <v>230</v>
      </c>
      <c r="M2936" t="s">
        <v>599</v>
      </c>
      <c r="N2936" t="s">
        <v>263</v>
      </c>
      <c r="O2936" t="s">
        <v>22</v>
      </c>
      <c r="P2936" t="s">
        <v>23</v>
      </c>
      <c r="Q2936" t="s">
        <v>24</v>
      </c>
    </row>
    <row r="2937" spans="1:17" x14ac:dyDescent="0.2">
      <c r="A2937" s="2">
        <v>35867</v>
      </c>
      <c r="B2937" t="s">
        <v>262</v>
      </c>
      <c r="C2937" t="s">
        <v>229</v>
      </c>
      <c r="D2937" t="s">
        <v>27</v>
      </c>
      <c r="E2937" t="s">
        <v>27</v>
      </c>
      <c r="F2937">
        <v>146</v>
      </c>
      <c r="G2937">
        <v>171</v>
      </c>
      <c r="H2937">
        <v>0</v>
      </c>
      <c r="I2937">
        <v>0</v>
      </c>
      <c r="J2937">
        <v>3</v>
      </c>
      <c r="K2937">
        <v>1</v>
      </c>
      <c r="L2937" t="s">
        <v>230</v>
      </c>
      <c r="M2937" t="s">
        <v>599</v>
      </c>
      <c r="N2937" t="s">
        <v>263</v>
      </c>
      <c r="O2937" t="s">
        <v>122</v>
      </c>
      <c r="P2937" t="s">
        <v>23</v>
      </c>
      <c r="Q2937" t="s">
        <v>24</v>
      </c>
    </row>
    <row r="2938" spans="1:17" x14ac:dyDescent="0.2">
      <c r="A2938" s="2">
        <v>35868</v>
      </c>
      <c r="B2938" t="s">
        <v>213</v>
      </c>
      <c r="C2938" t="s">
        <v>651</v>
      </c>
      <c r="D2938" t="s">
        <v>115</v>
      </c>
      <c r="E2938" t="s">
        <v>115</v>
      </c>
      <c r="F2938">
        <v>117</v>
      </c>
      <c r="G2938">
        <v>178</v>
      </c>
      <c r="H2938">
        <v>0</v>
      </c>
      <c r="I2938">
        <v>0</v>
      </c>
      <c r="J2938">
        <v>4</v>
      </c>
      <c r="K2938">
        <v>1</v>
      </c>
      <c r="L2938" t="s">
        <v>647</v>
      </c>
      <c r="M2938" t="s">
        <v>535</v>
      </c>
      <c r="N2938" t="s">
        <v>213</v>
      </c>
      <c r="O2938" t="s">
        <v>22</v>
      </c>
      <c r="P2938" t="s">
        <v>23</v>
      </c>
      <c r="Q2938" t="s">
        <v>24</v>
      </c>
    </row>
    <row r="2939" spans="1:17" x14ac:dyDescent="0.2">
      <c r="A2939" s="2">
        <v>35868</v>
      </c>
      <c r="B2939" t="s">
        <v>77</v>
      </c>
      <c r="C2939" t="s">
        <v>38</v>
      </c>
      <c r="D2939" t="s">
        <v>27</v>
      </c>
      <c r="E2939" t="s">
        <v>19</v>
      </c>
      <c r="F2939">
        <v>12</v>
      </c>
      <c r="G2939">
        <v>30</v>
      </c>
      <c r="H2939">
        <v>0</v>
      </c>
      <c r="I2939">
        <v>0</v>
      </c>
      <c r="J2939">
        <v>2</v>
      </c>
      <c r="K2939">
        <v>2</v>
      </c>
      <c r="L2939" t="s">
        <v>28</v>
      </c>
      <c r="M2939" t="s">
        <v>170</v>
      </c>
      <c r="N2939" t="s">
        <v>77</v>
      </c>
      <c r="O2939" t="s">
        <v>22</v>
      </c>
      <c r="P2939" t="s">
        <v>23</v>
      </c>
      <c r="Q2939" t="s">
        <v>30</v>
      </c>
    </row>
    <row r="2940" spans="1:17" x14ac:dyDescent="0.2">
      <c r="A2940" s="2">
        <v>35869</v>
      </c>
      <c r="B2940" t="s">
        <v>263</v>
      </c>
      <c r="C2940" t="s">
        <v>262</v>
      </c>
      <c r="D2940" t="s">
        <v>27</v>
      </c>
      <c r="E2940" t="s">
        <v>27</v>
      </c>
      <c r="F2940">
        <v>127</v>
      </c>
      <c r="G2940">
        <v>146</v>
      </c>
      <c r="H2940">
        <v>0</v>
      </c>
      <c r="I2940">
        <v>0</v>
      </c>
      <c r="J2940">
        <v>5</v>
      </c>
      <c r="K2940">
        <v>0</v>
      </c>
      <c r="L2940" t="s">
        <v>230</v>
      </c>
      <c r="M2940" t="s">
        <v>599</v>
      </c>
      <c r="N2940" t="s">
        <v>263</v>
      </c>
      <c r="O2940" t="s">
        <v>22</v>
      </c>
      <c r="P2940" t="s">
        <v>23</v>
      </c>
      <c r="Q2940" t="s">
        <v>24</v>
      </c>
    </row>
    <row r="2941" spans="1:17" x14ac:dyDescent="0.2">
      <c r="A2941" s="2">
        <v>35870</v>
      </c>
      <c r="B2941" t="s">
        <v>649</v>
      </c>
      <c r="C2941" t="s">
        <v>651</v>
      </c>
      <c r="D2941" t="s">
        <v>115</v>
      </c>
      <c r="E2941" t="s">
        <v>115</v>
      </c>
      <c r="F2941">
        <v>145</v>
      </c>
      <c r="G2941">
        <v>178</v>
      </c>
      <c r="H2941">
        <v>0</v>
      </c>
      <c r="I2941">
        <v>0</v>
      </c>
      <c r="J2941">
        <v>2</v>
      </c>
      <c r="K2941">
        <v>1</v>
      </c>
      <c r="L2941" t="s">
        <v>647</v>
      </c>
      <c r="M2941" t="s">
        <v>535</v>
      </c>
      <c r="N2941" t="s">
        <v>213</v>
      </c>
      <c r="O2941" t="s">
        <v>122</v>
      </c>
      <c r="P2941" t="s">
        <v>23</v>
      </c>
      <c r="Q2941" t="s">
        <v>24</v>
      </c>
    </row>
    <row r="2942" spans="1:17" x14ac:dyDescent="0.2">
      <c r="A2942" s="2">
        <v>35872</v>
      </c>
      <c r="B2942" t="s">
        <v>213</v>
      </c>
      <c r="C2942" t="s">
        <v>649</v>
      </c>
      <c r="D2942" t="s">
        <v>115</v>
      </c>
      <c r="E2942" t="s">
        <v>115</v>
      </c>
      <c r="F2942">
        <v>118</v>
      </c>
      <c r="G2942">
        <v>143</v>
      </c>
      <c r="H2942">
        <v>0</v>
      </c>
      <c r="I2942">
        <v>0</v>
      </c>
      <c r="J2942">
        <v>3</v>
      </c>
      <c r="K2942">
        <v>0</v>
      </c>
      <c r="L2942" t="s">
        <v>647</v>
      </c>
      <c r="M2942" t="s">
        <v>535</v>
      </c>
      <c r="N2942" t="s">
        <v>213</v>
      </c>
      <c r="O2942" t="s">
        <v>22</v>
      </c>
      <c r="P2942" t="s">
        <v>23</v>
      </c>
      <c r="Q2942" t="s">
        <v>24</v>
      </c>
    </row>
    <row r="2943" spans="1:17" x14ac:dyDescent="0.2">
      <c r="A2943" s="2">
        <v>35872</v>
      </c>
      <c r="B2943" t="s">
        <v>26</v>
      </c>
      <c r="C2943" t="s">
        <v>38</v>
      </c>
      <c r="D2943" t="s">
        <v>27</v>
      </c>
      <c r="E2943" t="s">
        <v>19</v>
      </c>
      <c r="F2943">
        <v>4</v>
      </c>
      <c r="G2943">
        <v>30</v>
      </c>
      <c r="H2943">
        <v>0</v>
      </c>
      <c r="I2943">
        <v>0</v>
      </c>
      <c r="J2943">
        <v>1</v>
      </c>
      <c r="K2943">
        <v>1</v>
      </c>
      <c r="L2943" t="s">
        <v>28</v>
      </c>
      <c r="M2943" t="s">
        <v>219</v>
      </c>
      <c r="N2943" t="s">
        <v>26</v>
      </c>
      <c r="O2943" t="s">
        <v>22</v>
      </c>
      <c r="P2943" t="s">
        <v>23</v>
      </c>
      <c r="Q2943" t="s">
        <v>30</v>
      </c>
    </row>
    <row r="2944" spans="1:17" x14ac:dyDescent="0.2">
      <c r="A2944" s="2">
        <v>35872</v>
      </c>
      <c r="B2944" t="s">
        <v>92</v>
      </c>
      <c r="C2944" t="s">
        <v>123</v>
      </c>
      <c r="D2944" t="s">
        <v>50</v>
      </c>
      <c r="E2944" t="s">
        <v>50</v>
      </c>
      <c r="F2944">
        <v>15</v>
      </c>
      <c r="G2944">
        <v>46</v>
      </c>
      <c r="H2944">
        <v>0</v>
      </c>
      <c r="I2944">
        <v>0</v>
      </c>
      <c r="J2944">
        <v>0</v>
      </c>
      <c r="K2944">
        <v>1</v>
      </c>
      <c r="L2944" t="s">
        <v>28</v>
      </c>
      <c r="M2944" t="s">
        <v>124</v>
      </c>
      <c r="N2944" t="s">
        <v>92</v>
      </c>
      <c r="O2944" t="s">
        <v>22</v>
      </c>
      <c r="P2944" t="s">
        <v>23</v>
      </c>
      <c r="Q2944" t="s">
        <v>41</v>
      </c>
    </row>
    <row r="2945" spans="1:17" x14ac:dyDescent="0.2">
      <c r="A2945" s="2">
        <v>35872</v>
      </c>
      <c r="B2945" t="s">
        <v>456</v>
      </c>
      <c r="C2945" t="s">
        <v>221</v>
      </c>
      <c r="D2945" t="s">
        <v>27</v>
      </c>
      <c r="E2945" t="s">
        <v>27</v>
      </c>
      <c r="F2945">
        <v>149</v>
      </c>
      <c r="G2945">
        <v>102</v>
      </c>
      <c r="H2945">
        <v>0</v>
      </c>
      <c r="I2945">
        <v>0</v>
      </c>
      <c r="J2945">
        <v>2</v>
      </c>
      <c r="K2945">
        <v>1</v>
      </c>
      <c r="L2945" t="s">
        <v>230</v>
      </c>
      <c r="M2945" t="s">
        <v>474</v>
      </c>
      <c r="N2945" t="s">
        <v>456</v>
      </c>
      <c r="O2945" t="s">
        <v>22</v>
      </c>
      <c r="P2945" t="s">
        <v>23</v>
      </c>
      <c r="Q2945" t="s">
        <v>24</v>
      </c>
    </row>
    <row r="2946" spans="1:17" x14ac:dyDescent="0.2">
      <c r="A2946" s="2">
        <v>35874</v>
      </c>
      <c r="B2946" t="s">
        <v>456</v>
      </c>
      <c r="C2946" t="s">
        <v>512</v>
      </c>
      <c r="D2946" t="s">
        <v>27</v>
      </c>
      <c r="E2946" t="s">
        <v>27</v>
      </c>
      <c r="F2946">
        <v>149</v>
      </c>
      <c r="G2946">
        <v>125</v>
      </c>
      <c r="H2946">
        <v>0</v>
      </c>
      <c r="I2946">
        <v>0</v>
      </c>
      <c r="J2946">
        <v>3</v>
      </c>
      <c r="K2946">
        <v>2</v>
      </c>
      <c r="L2946" t="s">
        <v>230</v>
      </c>
      <c r="M2946" t="s">
        <v>474</v>
      </c>
      <c r="N2946" t="s">
        <v>456</v>
      </c>
      <c r="O2946" t="s">
        <v>22</v>
      </c>
      <c r="P2946" t="s">
        <v>23</v>
      </c>
      <c r="Q2946" t="s">
        <v>24</v>
      </c>
    </row>
    <row r="2947" spans="1:17" x14ac:dyDescent="0.2">
      <c r="A2947" s="2">
        <v>35876</v>
      </c>
      <c r="B2947" t="s">
        <v>386</v>
      </c>
      <c r="C2947" t="s">
        <v>384</v>
      </c>
      <c r="D2947" t="s">
        <v>50</v>
      </c>
      <c r="E2947" t="s">
        <v>50</v>
      </c>
      <c r="F2947">
        <v>122</v>
      </c>
      <c r="G2947">
        <v>135</v>
      </c>
      <c r="H2947">
        <v>0</v>
      </c>
      <c r="I2947">
        <v>0</v>
      </c>
      <c r="J2947">
        <v>1</v>
      </c>
      <c r="K2947">
        <v>0</v>
      </c>
      <c r="L2947" t="s">
        <v>28</v>
      </c>
      <c r="M2947" t="s">
        <v>595</v>
      </c>
      <c r="N2947" t="s">
        <v>386</v>
      </c>
      <c r="O2947" t="s">
        <v>22</v>
      </c>
      <c r="P2947" t="s">
        <v>23</v>
      </c>
      <c r="Q2947" t="s">
        <v>24</v>
      </c>
    </row>
    <row r="2948" spans="1:17" x14ac:dyDescent="0.2">
      <c r="A2948" s="2">
        <v>35878</v>
      </c>
      <c r="B2948" t="s">
        <v>443</v>
      </c>
      <c r="C2948" t="s">
        <v>572</v>
      </c>
      <c r="D2948" t="s">
        <v>115</v>
      </c>
      <c r="E2948" t="s">
        <v>115</v>
      </c>
      <c r="F2948">
        <v>105</v>
      </c>
      <c r="G2948">
        <v>175</v>
      </c>
      <c r="H2948">
        <v>0</v>
      </c>
      <c r="I2948">
        <v>0</v>
      </c>
      <c r="J2948">
        <v>1</v>
      </c>
      <c r="K2948">
        <v>0</v>
      </c>
      <c r="L2948" t="s">
        <v>647</v>
      </c>
      <c r="M2948" t="s">
        <v>443</v>
      </c>
      <c r="N2948" t="s">
        <v>443</v>
      </c>
      <c r="O2948" t="s">
        <v>22</v>
      </c>
      <c r="P2948" t="s">
        <v>23</v>
      </c>
      <c r="Q2948" t="s">
        <v>24</v>
      </c>
    </row>
    <row r="2949" spans="1:17" x14ac:dyDescent="0.2">
      <c r="A2949" s="2">
        <v>35879</v>
      </c>
      <c r="B2949" t="s">
        <v>69</v>
      </c>
      <c r="C2949" t="s">
        <v>94</v>
      </c>
      <c r="D2949" t="s">
        <v>50</v>
      </c>
      <c r="E2949" t="s">
        <v>50</v>
      </c>
      <c r="F2949">
        <v>28</v>
      </c>
      <c r="G2949">
        <v>82</v>
      </c>
      <c r="H2949">
        <v>0</v>
      </c>
      <c r="I2949">
        <v>0</v>
      </c>
      <c r="J2949">
        <v>2</v>
      </c>
      <c r="K2949">
        <v>3</v>
      </c>
      <c r="L2949" t="s">
        <v>28</v>
      </c>
      <c r="M2949" t="s">
        <v>71</v>
      </c>
      <c r="N2949" t="s">
        <v>69</v>
      </c>
      <c r="O2949" t="s">
        <v>22</v>
      </c>
      <c r="P2949" t="s">
        <v>23</v>
      </c>
      <c r="Q2949" t="s">
        <v>41</v>
      </c>
    </row>
    <row r="2950" spans="1:17" x14ac:dyDescent="0.2">
      <c r="A2950" s="2">
        <v>35879</v>
      </c>
      <c r="B2950" t="s">
        <v>147</v>
      </c>
      <c r="C2950" t="s">
        <v>49</v>
      </c>
      <c r="D2950" t="s">
        <v>50</v>
      </c>
      <c r="E2950" t="s">
        <v>50</v>
      </c>
      <c r="F2950">
        <v>31</v>
      </c>
      <c r="G2950">
        <v>10</v>
      </c>
      <c r="H2950">
        <v>0</v>
      </c>
      <c r="I2950">
        <v>0</v>
      </c>
      <c r="J2950">
        <v>2</v>
      </c>
      <c r="K2950">
        <v>2</v>
      </c>
      <c r="L2950" t="s">
        <v>28</v>
      </c>
      <c r="M2950" t="s">
        <v>148</v>
      </c>
      <c r="N2950" t="s">
        <v>147</v>
      </c>
      <c r="O2950" t="s">
        <v>22</v>
      </c>
      <c r="P2950" t="s">
        <v>23</v>
      </c>
      <c r="Q2950" t="s">
        <v>30</v>
      </c>
    </row>
    <row r="2951" spans="1:17" x14ac:dyDescent="0.2">
      <c r="A2951" s="2">
        <v>35879</v>
      </c>
      <c r="B2951" t="s">
        <v>293</v>
      </c>
      <c r="C2951" t="s">
        <v>98</v>
      </c>
      <c r="D2951" t="s">
        <v>50</v>
      </c>
      <c r="E2951" t="s">
        <v>50</v>
      </c>
      <c r="F2951">
        <v>3</v>
      </c>
      <c r="G2951">
        <v>50</v>
      </c>
      <c r="H2951">
        <v>0</v>
      </c>
      <c r="I2951">
        <v>0</v>
      </c>
      <c r="J2951">
        <v>2</v>
      </c>
      <c r="K2951">
        <v>1</v>
      </c>
      <c r="L2951" t="s">
        <v>28</v>
      </c>
      <c r="M2951" t="s">
        <v>774</v>
      </c>
      <c r="N2951" t="s">
        <v>293</v>
      </c>
      <c r="O2951" t="s">
        <v>22</v>
      </c>
      <c r="P2951" t="s">
        <v>23</v>
      </c>
      <c r="Q2951" t="s">
        <v>24</v>
      </c>
    </row>
    <row r="2952" spans="1:17" x14ac:dyDescent="0.2">
      <c r="A2952" s="2">
        <v>35879</v>
      </c>
      <c r="B2952" t="s">
        <v>129</v>
      </c>
      <c r="C2952" t="s">
        <v>25</v>
      </c>
      <c r="D2952" t="s">
        <v>50</v>
      </c>
      <c r="E2952" t="s">
        <v>19</v>
      </c>
      <c r="F2952">
        <v>2</v>
      </c>
      <c r="G2952">
        <v>1</v>
      </c>
      <c r="H2952">
        <v>0</v>
      </c>
      <c r="I2952">
        <v>0</v>
      </c>
      <c r="J2952">
        <v>1</v>
      </c>
      <c r="K2952">
        <v>2</v>
      </c>
      <c r="L2952" t="s">
        <v>28</v>
      </c>
      <c r="M2952" t="s">
        <v>271</v>
      </c>
      <c r="N2952" t="s">
        <v>129</v>
      </c>
      <c r="O2952" t="s">
        <v>22</v>
      </c>
      <c r="P2952" t="s">
        <v>23</v>
      </c>
      <c r="Q2952" t="s">
        <v>41</v>
      </c>
    </row>
    <row r="2953" spans="1:17" x14ac:dyDescent="0.2">
      <c r="A2953" s="2">
        <v>35879</v>
      </c>
      <c r="B2953" t="s">
        <v>328</v>
      </c>
      <c r="C2953" t="s">
        <v>87</v>
      </c>
      <c r="D2953" t="s">
        <v>50</v>
      </c>
      <c r="E2953" t="s">
        <v>50</v>
      </c>
      <c r="F2953">
        <v>91</v>
      </c>
      <c r="G2953">
        <v>38</v>
      </c>
      <c r="H2953">
        <v>0</v>
      </c>
      <c r="I2953">
        <v>0</v>
      </c>
      <c r="J2953">
        <v>1</v>
      </c>
      <c r="K2953">
        <v>0</v>
      </c>
      <c r="L2953" t="s">
        <v>28</v>
      </c>
      <c r="M2953" t="s">
        <v>329</v>
      </c>
      <c r="N2953" t="s">
        <v>328</v>
      </c>
      <c r="O2953" t="s">
        <v>22</v>
      </c>
      <c r="P2953" t="s">
        <v>23</v>
      </c>
      <c r="Q2953" t="s">
        <v>24</v>
      </c>
    </row>
    <row r="2954" spans="1:17" x14ac:dyDescent="0.2">
      <c r="A2954" s="2">
        <v>35879</v>
      </c>
      <c r="B2954" t="s">
        <v>184</v>
      </c>
      <c r="C2954" t="s">
        <v>70</v>
      </c>
      <c r="D2954" t="s">
        <v>50</v>
      </c>
      <c r="E2954" t="s">
        <v>50</v>
      </c>
      <c r="F2954">
        <v>124</v>
      </c>
      <c r="G2954">
        <v>64</v>
      </c>
      <c r="H2954">
        <v>0</v>
      </c>
      <c r="I2954">
        <v>0</v>
      </c>
      <c r="J2954">
        <v>0</v>
      </c>
      <c r="K2954">
        <v>2</v>
      </c>
      <c r="L2954" t="s">
        <v>28</v>
      </c>
      <c r="M2954" t="s">
        <v>193</v>
      </c>
      <c r="N2954" t="s">
        <v>184</v>
      </c>
      <c r="O2954" t="s">
        <v>22</v>
      </c>
      <c r="P2954" t="s">
        <v>23</v>
      </c>
      <c r="Q2954" t="s">
        <v>41</v>
      </c>
    </row>
    <row r="2955" spans="1:17" x14ac:dyDescent="0.2">
      <c r="A2955" s="2">
        <v>35879</v>
      </c>
      <c r="B2955" t="s">
        <v>100</v>
      </c>
      <c r="C2955" t="s">
        <v>244</v>
      </c>
      <c r="D2955" t="s">
        <v>50</v>
      </c>
      <c r="E2955" t="s">
        <v>50</v>
      </c>
      <c r="F2955">
        <v>98</v>
      </c>
      <c r="G2955">
        <v>36</v>
      </c>
      <c r="H2955">
        <v>0</v>
      </c>
      <c r="I2955">
        <v>0</v>
      </c>
      <c r="J2955">
        <v>1</v>
      </c>
      <c r="K2955">
        <v>0</v>
      </c>
      <c r="L2955" t="s">
        <v>28</v>
      </c>
      <c r="M2955" t="s">
        <v>102</v>
      </c>
      <c r="N2955" t="s">
        <v>100</v>
      </c>
      <c r="O2955" t="s">
        <v>22</v>
      </c>
      <c r="P2955" t="s">
        <v>23</v>
      </c>
      <c r="Q2955" t="s">
        <v>24</v>
      </c>
    </row>
    <row r="2956" spans="1:17" x14ac:dyDescent="0.2">
      <c r="A2956" s="2">
        <v>35879</v>
      </c>
      <c r="B2956" t="s">
        <v>90</v>
      </c>
      <c r="C2956" t="s">
        <v>249</v>
      </c>
      <c r="D2956" t="s">
        <v>50</v>
      </c>
      <c r="E2956" t="s">
        <v>50</v>
      </c>
      <c r="F2956">
        <v>61</v>
      </c>
      <c r="G2956">
        <v>86</v>
      </c>
      <c r="H2956">
        <v>0</v>
      </c>
      <c r="I2956">
        <v>0</v>
      </c>
      <c r="J2956">
        <v>2</v>
      </c>
      <c r="K2956">
        <v>0</v>
      </c>
      <c r="L2956" t="s">
        <v>28</v>
      </c>
      <c r="M2956" t="s">
        <v>750</v>
      </c>
      <c r="N2956" t="s">
        <v>90</v>
      </c>
      <c r="O2956" t="s">
        <v>22</v>
      </c>
      <c r="P2956" t="s">
        <v>23</v>
      </c>
      <c r="Q2956" t="s">
        <v>24</v>
      </c>
    </row>
    <row r="2957" spans="1:17" x14ac:dyDescent="0.2">
      <c r="A2957" s="2">
        <v>35879</v>
      </c>
      <c r="B2957" t="s">
        <v>95</v>
      </c>
      <c r="C2957" t="s">
        <v>67</v>
      </c>
      <c r="D2957" t="s">
        <v>50</v>
      </c>
      <c r="E2957" t="s">
        <v>50</v>
      </c>
      <c r="F2957">
        <v>23</v>
      </c>
      <c r="G2957">
        <v>14</v>
      </c>
      <c r="H2957">
        <v>0</v>
      </c>
      <c r="I2957">
        <v>0</v>
      </c>
      <c r="J2957">
        <v>1</v>
      </c>
      <c r="K2957">
        <v>0</v>
      </c>
      <c r="L2957" t="s">
        <v>28</v>
      </c>
      <c r="M2957" t="s">
        <v>326</v>
      </c>
      <c r="N2957" t="s">
        <v>95</v>
      </c>
      <c r="O2957" t="s">
        <v>22</v>
      </c>
      <c r="P2957" t="s">
        <v>23</v>
      </c>
      <c r="Q2957" t="s">
        <v>24</v>
      </c>
    </row>
    <row r="2958" spans="1:17" x14ac:dyDescent="0.2">
      <c r="A2958" s="2">
        <v>35879</v>
      </c>
      <c r="B2958" t="s">
        <v>104</v>
      </c>
      <c r="C2958" t="s">
        <v>72</v>
      </c>
      <c r="D2958" t="s">
        <v>50</v>
      </c>
      <c r="E2958" t="s">
        <v>50</v>
      </c>
      <c r="F2958">
        <v>37</v>
      </c>
      <c r="G2958">
        <v>26</v>
      </c>
      <c r="H2958">
        <v>0</v>
      </c>
      <c r="I2958">
        <v>0</v>
      </c>
      <c r="J2958">
        <v>0</v>
      </c>
      <c r="K2958">
        <v>1</v>
      </c>
      <c r="L2958" t="s">
        <v>28</v>
      </c>
      <c r="M2958" t="s">
        <v>273</v>
      </c>
      <c r="N2958" t="s">
        <v>104</v>
      </c>
      <c r="O2958" t="s">
        <v>22</v>
      </c>
      <c r="P2958" t="s">
        <v>23</v>
      </c>
      <c r="Q2958" t="s">
        <v>41</v>
      </c>
    </row>
    <row r="2959" spans="1:17" x14ac:dyDescent="0.2">
      <c r="A2959" s="2">
        <v>35879</v>
      </c>
      <c r="B2959" t="s">
        <v>106</v>
      </c>
      <c r="C2959" t="s">
        <v>52</v>
      </c>
      <c r="D2959" t="s">
        <v>50</v>
      </c>
      <c r="E2959" t="s">
        <v>50</v>
      </c>
      <c r="F2959">
        <v>25</v>
      </c>
      <c r="G2959">
        <v>27</v>
      </c>
      <c r="H2959">
        <v>0</v>
      </c>
      <c r="I2959">
        <v>0</v>
      </c>
      <c r="J2959">
        <v>4</v>
      </c>
      <c r="K2959">
        <v>0</v>
      </c>
      <c r="L2959" t="s">
        <v>28</v>
      </c>
      <c r="M2959" t="s">
        <v>228</v>
      </c>
      <c r="N2959" t="s">
        <v>106</v>
      </c>
      <c r="O2959" t="s">
        <v>22</v>
      </c>
      <c r="P2959" t="s">
        <v>23</v>
      </c>
      <c r="Q2959" t="s">
        <v>24</v>
      </c>
    </row>
    <row r="2960" spans="1:17" x14ac:dyDescent="0.2">
      <c r="A2960" s="2">
        <v>35879</v>
      </c>
      <c r="B2960" t="s">
        <v>53</v>
      </c>
      <c r="C2960" t="s">
        <v>89</v>
      </c>
      <c r="D2960" t="s">
        <v>50</v>
      </c>
      <c r="E2960" t="s">
        <v>50</v>
      </c>
      <c r="F2960">
        <v>69</v>
      </c>
      <c r="G2960">
        <v>5</v>
      </c>
      <c r="H2960">
        <v>0</v>
      </c>
      <c r="I2960">
        <v>0</v>
      </c>
      <c r="J2960">
        <v>1</v>
      </c>
      <c r="K2960">
        <v>1</v>
      </c>
      <c r="L2960" t="s">
        <v>28</v>
      </c>
      <c r="M2960" t="s">
        <v>397</v>
      </c>
      <c r="N2960" t="s">
        <v>53</v>
      </c>
      <c r="O2960" t="s">
        <v>22</v>
      </c>
      <c r="P2960" t="s">
        <v>23</v>
      </c>
      <c r="Q2960" t="s">
        <v>30</v>
      </c>
    </row>
    <row r="2961" spans="1:17" x14ac:dyDescent="0.2">
      <c r="A2961" s="2">
        <v>35879</v>
      </c>
      <c r="B2961" t="s">
        <v>161</v>
      </c>
      <c r="C2961" t="s">
        <v>185</v>
      </c>
      <c r="D2961" t="s">
        <v>50</v>
      </c>
      <c r="E2961" t="s">
        <v>27</v>
      </c>
      <c r="F2961">
        <v>108</v>
      </c>
      <c r="G2961">
        <v>33</v>
      </c>
      <c r="H2961">
        <v>0</v>
      </c>
      <c r="I2961">
        <v>0</v>
      </c>
      <c r="J2961">
        <v>0</v>
      </c>
      <c r="K2961">
        <v>0</v>
      </c>
      <c r="L2961" t="s">
        <v>28</v>
      </c>
      <c r="M2961" t="s">
        <v>162</v>
      </c>
      <c r="N2961" t="s">
        <v>161</v>
      </c>
      <c r="O2961" t="s">
        <v>22</v>
      </c>
      <c r="P2961" t="s">
        <v>23</v>
      </c>
      <c r="Q2961" t="s">
        <v>30</v>
      </c>
    </row>
    <row r="2962" spans="1:17" x14ac:dyDescent="0.2">
      <c r="A2962" s="2">
        <v>35880</v>
      </c>
      <c r="B2962" t="s">
        <v>648</v>
      </c>
      <c r="C2962" t="s">
        <v>572</v>
      </c>
      <c r="D2962" t="s">
        <v>115</v>
      </c>
      <c r="E2962" t="s">
        <v>115</v>
      </c>
      <c r="F2962">
        <v>158</v>
      </c>
      <c r="G2962">
        <v>175</v>
      </c>
      <c r="H2962">
        <v>0</v>
      </c>
      <c r="I2962">
        <v>0</v>
      </c>
      <c r="J2962">
        <v>1</v>
      </c>
      <c r="K2962">
        <v>1</v>
      </c>
      <c r="L2962" t="s">
        <v>647</v>
      </c>
      <c r="M2962" t="s">
        <v>443</v>
      </c>
      <c r="N2962" t="s">
        <v>443</v>
      </c>
      <c r="O2962" t="s">
        <v>122</v>
      </c>
      <c r="P2962" t="s">
        <v>23</v>
      </c>
      <c r="Q2962" t="s">
        <v>30</v>
      </c>
    </row>
    <row r="2963" spans="1:17" x14ac:dyDescent="0.2">
      <c r="A2963" s="2">
        <v>35882</v>
      </c>
      <c r="B2963" t="s">
        <v>443</v>
      </c>
      <c r="C2963" t="s">
        <v>648</v>
      </c>
      <c r="D2963" t="s">
        <v>115</v>
      </c>
      <c r="E2963" t="s">
        <v>115</v>
      </c>
      <c r="F2963">
        <v>105</v>
      </c>
      <c r="G2963">
        <v>158</v>
      </c>
      <c r="H2963">
        <v>0</v>
      </c>
      <c r="I2963">
        <v>0</v>
      </c>
      <c r="J2963">
        <v>3</v>
      </c>
      <c r="K2963">
        <v>0</v>
      </c>
      <c r="L2963" t="s">
        <v>647</v>
      </c>
      <c r="M2963" t="s">
        <v>443</v>
      </c>
      <c r="N2963" t="s">
        <v>443</v>
      </c>
      <c r="O2963" t="s">
        <v>22</v>
      </c>
      <c r="P2963" t="s">
        <v>23</v>
      </c>
      <c r="Q2963" t="s">
        <v>24</v>
      </c>
    </row>
    <row r="2964" spans="1:17" x14ac:dyDescent="0.2">
      <c r="A2964" s="2">
        <v>35883</v>
      </c>
      <c r="B2964" t="s">
        <v>43</v>
      </c>
      <c r="C2964" t="s">
        <v>38</v>
      </c>
      <c r="D2964" t="s">
        <v>19</v>
      </c>
      <c r="E2964" t="s">
        <v>19</v>
      </c>
      <c r="F2964">
        <v>17</v>
      </c>
      <c r="G2964">
        <v>30</v>
      </c>
      <c r="H2964">
        <v>0</v>
      </c>
      <c r="I2964">
        <v>0</v>
      </c>
      <c r="J2964">
        <v>1</v>
      </c>
      <c r="K2964">
        <v>1</v>
      </c>
      <c r="L2964" t="s">
        <v>28</v>
      </c>
      <c r="M2964" t="s">
        <v>324</v>
      </c>
      <c r="N2964" t="s">
        <v>77</v>
      </c>
      <c r="O2964" t="s">
        <v>122</v>
      </c>
      <c r="P2964" t="s">
        <v>23</v>
      </c>
      <c r="Q2964" t="s">
        <v>30</v>
      </c>
    </row>
    <row r="2965" spans="1:17" x14ac:dyDescent="0.2">
      <c r="A2965" s="2">
        <v>35886</v>
      </c>
      <c r="B2965" t="s">
        <v>481</v>
      </c>
      <c r="C2965" t="s">
        <v>456</v>
      </c>
      <c r="D2965" t="s">
        <v>27</v>
      </c>
      <c r="E2965" t="s">
        <v>27</v>
      </c>
      <c r="F2965">
        <v>164</v>
      </c>
      <c r="G2965">
        <v>149</v>
      </c>
      <c r="H2965">
        <v>0</v>
      </c>
      <c r="I2965">
        <v>0</v>
      </c>
      <c r="J2965">
        <v>1</v>
      </c>
      <c r="K2965">
        <v>1</v>
      </c>
      <c r="L2965" t="s">
        <v>28</v>
      </c>
      <c r="M2965" t="s">
        <v>486</v>
      </c>
      <c r="N2965" t="s">
        <v>481</v>
      </c>
      <c r="O2965" t="s">
        <v>22</v>
      </c>
      <c r="P2965" t="s">
        <v>23</v>
      </c>
      <c r="Q2965" t="s">
        <v>30</v>
      </c>
    </row>
    <row r="2966" spans="1:17" x14ac:dyDescent="0.2">
      <c r="A2966" s="2">
        <v>35886</v>
      </c>
      <c r="B2966" t="s">
        <v>133</v>
      </c>
      <c r="C2966" t="s">
        <v>143</v>
      </c>
      <c r="D2966" t="s">
        <v>115</v>
      </c>
      <c r="E2966" t="s">
        <v>115</v>
      </c>
      <c r="F2966">
        <v>24</v>
      </c>
      <c r="G2966">
        <v>9</v>
      </c>
      <c r="H2966">
        <v>0</v>
      </c>
      <c r="I2966">
        <v>0</v>
      </c>
      <c r="J2966">
        <v>2</v>
      </c>
      <c r="K2966">
        <v>1</v>
      </c>
      <c r="L2966" t="s">
        <v>28</v>
      </c>
      <c r="M2966" t="s">
        <v>134</v>
      </c>
      <c r="N2966" t="s">
        <v>133</v>
      </c>
      <c r="O2966" t="s">
        <v>22</v>
      </c>
      <c r="P2966" t="s">
        <v>23</v>
      </c>
      <c r="Q2966" t="s">
        <v>24</v>
      </c>
    </row>
    <row r="2967" spans="1:17" x14ac:dyDescent="0.2">
      <c r="A2967" s="2">
        <v>35886</v>
      </c>
      <c r="B2967" t="s">
        <v>453</v>
      </c>
      <c r="C2967" t="s">
        <v>775</v>
      </c>
      <c r="D2967" t="s">
        <v>27</v>
      </c>
      <c r="E2967" t="s">
        <v>27</v>
      </c>
      <c r="F2967">
        <v>131</v>
      </c>
      <c r="G2967">
        <v>179</v>
      </c>
      <c r="H2967">
        <v>0</v>
      </c>
      <c r="I2967">
        <v>0</v>
      </c>
      <c r="J2967">
        <v>4</v>
      </c>
      <c r="K2967">
        <v>0</v>
      </c>
      <c r="L2967" t="s">
        <v>230</v>
      </c>
      <c r="M2967" t="s">
        <v>482</v>
      </c>
      <c r="N2967" t="s">
        <v>453</v>
      </c>
      <c r="O2967" t="s">
        <v>22</v>
      </c>
      <c r="P2967" t="s">
        <v>23</v>
      </c>
      <c r="Q2967" t="s">
        <v>24</v>
      </c>
    </row>
    <row r="2968" spans="1:17" x14ac:dyDescent="0.2">
      <c r="A2968" s="2">
        <v>35888</v>
      </c>
      <c r="B2968" t="s">
        <v>453</v>
      </c>
      <c r="C2968" t="s">
        <v>549</v>
      </c>
      <c r="D2968" t="s">
        <v>27</v>
      </c>
      <c r="E2968" t="s">
        <v>27</v>
      </c>
      <c r="F2968">
        <v>131</v>
      </c>
      <c r="G2968">
        <v>139</v>
      </c>
      <c r="H2968">
        <v>0</v>
      </c>
      <c r="I2968">
        <v>0</v>
      </c>
      <c r="J2968">
        <v>1</v>
      </c>
      <c r="K2968">
        <v>2</v>
      </c>
      <c r="L2968" t="s">
        <v>230</v>
      </c>
      <c r="M2968" t="s">
        <v>482</v>
      </c>
      <c r="N2968" t="s">
        <v>453</v>
      </c>
      <c r="O2968" t="s">
        <v>22</v>
      </c>
      <c r="P2968" t="s">
        <v>23</v>
      </c>
      <c r="Q2968" t="s">
        <v>41</v>
      </c>
    </row>
    <row r="2969" spans="1:17" x14ac:dyDescent="0.2">
      <c r="A2969" s="2">
        <v>35890</v>
      </c>
      <c r="B2969" t="s">
        <v>549</v>
      </c>
      <c r="C2969" t="s">
        <v>775</v>
      </c>
      <c r="D2969" t="s">
        <v>27</v>
      </c>
      <c r="E2969" t="s">
        <v>27</v>
      </c>
      <c r="F2969">
        <v>139</v>
      </c>
      <c r="G2969">
        <v>179</v>
      </c>
      <c r="H2969">
        <v>0</v>
      </c>
      <c r="I2969">
        <v>0</v>
      </c>
      <c r="J2969">
        <v>4</v>
      </c>
      <c r="K2969">
        <v>1</v>
      </c>
      <c r="L2969" t="s">
        <v>230</v>
      </c>
      <c r="M2969" t="s">
        <v>482</v>
      </c>
      <c r="N2969" t="s">
        <v>453</v>
      </c>
      <c r="O2969" t="s">
        <v>122</v>
      </c>
      <c r="P2969" t="s">
        <v>23</v>
      </c>
      <c r="Q2969" t="s">
        <v>24</v>
      </c>
    </row>
    <row r="2970" spans="1:17" x14ac:dyDescent="0.2">
      <c r="A2970" s="2">
        <v>35893</v>
      </c>
      <c r="B2970" t="s">
        <v>92</v>
      </c>
      <c r="C2970" t="s">
        <v>153</v>
      </c>
      <c r="D2970" t="s">
        <v>50</v>
      </c>
      <c r="E2970" t="s">
        <v>50</v>
      </c>
      <c r="F2970">
        <v>15</v>
      </c>
      <c r="G2970">
        <v>52</v>
      </c>
      <c r="H2970">
        <v>0</v>
      </c>
      <c r="I2970">
        <v>0</v>
      </c>
      <c r="J2970">
        <v>2</v>
      </c>
      <c r="K2970">
        <v>1</v>
      </c>
      <c r="L2970" t="s">
        <v>28</v>
      </c>
      <c r="M2970" t="s">
        <v>124</v>
      </c>
      <c r="N2970" t="s">
        <v>92</v>
      </c>
      <c r="O2970" t="s">
        <v>22</v>
      </c>
      <c r="P2970" t="s">
        <v>23</v>
      </c>
      <c r="Q2970" t="s">
        <v>24</v>
      </c>
    </row>
    <row r="2971" spans="1:17" x14ac:dyDescent="0.2">
      <c r="A2971" s="2">
        <v>35899</v>
      </c>
      <c r="B2971" t="s">
        <v>167</v>
      </c>
      <c r="C2971" t="s">
        <v>301</v>
      </c>
      <c r="D2971" t="s">
        <v>115</v>
      </c>
      <c r="E2971" t="s">
        <v>115</v>
      </c>
      <c r="F2971">
        <v>45</v>
      </c>
      <c r="G2971">
        <v>43</v>
      </c>
      <c r="H2971">
        <v>0</v>
      </c>
      <c r="I2971">
        <v>0</v>
      </c>
      <c r="J2971">
        <v>1</v>
      </c>
      <c r="K2971">
        <v>1</v>
      </c>
      <c r="L2971" t="s">
        <v>28</v>
      </c>
      <c r="M2971" t="s">
        <v>625</v>
      </c>
      <c r="N2971" t="s">
        <v>167</v>
      </c>
      <c r="O2971" t="s">
        <v>22</v>
      </c>
      <c r="P2971" t="s">
        <v>23</v>
      </c>
      <c r="Q2971" t="s">
        <v>30</v>
      </c>
    </row>
    <row r="2972" spans="1:17" x14ac:dyDescent="0.2">
      <c r="A2972" s="2">
        <v>35900</v>
      </c>
      <c r="B2972" t="s">
        <v>222</v>
      </c>
      <c r="C2972" t="s">
        <v>776</v>
      </c>
      <c r="D2972" t="s">
        <v>27</v>
      </c>
      <c r="E2972" t="s">
        <v>27</v>
      </c>
      <c r="F2972">
        <v>110</v>
      </c>
      <c r="G2972">
        <v>190</v>
      </c>
      <c r="H2972">
        <v>0</v>
      </c>
      <c r="I2972">
        <v>0</v>
      </c>
      <c r="J2972">
        <v>14</v>
      </c>
      <c r="K2972">
        <v>1</v>
      </c>
      <c r="L2972" t="s">
        <v>230</v>
      </c>
      <c r="M2972" t="s">
        <v>486</v>
      </c>
      <c r="N2972" t="s">
        <v>481</v>
      </c>
      <c r="O2972" t="s">
        <v>122</v>
      </c>
      <c r="P2972" t="s">
        <v>23</v>
      </c>
      <c r="Q2972" t="s">
        <v>24</v>
      </c>
    </row>
    <row r="2973" spans="1:17" x14ac:dyDescent="0.2">
      <c r="A2973" s="2">
        <v>35900</v>
      </c>
      <c r="B2973" t="s">
        <v>123</v>
      </c>
      <c r="C2973" t="s">
        <v>39</v>
      </c>
      <c r="D2973" t="s">
        <v>50</v>
      </c>
      <c r="E2973" t="s">
        <v>19</v>
      </c>
      <c r="F2973">
        <v>46</v>
      </c>
      <c r="G2973">
        <v>7</v>
      </c>
      <c r="H2973">
        <v>0</v>
      </c>
      <c r="I2973">
        <v>0</v>
      </c>
      <c r="J2973">
        <v>2</v>
      </c>
      <c r="K2973">
        <v>1</v>
      </c>
      <c r="L2973" t="s">
        <v>28</v>
      </c>
      <c r="M2973" t="s">
        <v>415</v>
      </c>
      <c r="N2973" t="s">
        <v>123</v>
      </c>
      <c r="O2973" t="s">
        <v>22</v>
      </c>
      <c r="P2973" t="s">
        <v>23</v>
      </c>
      <c r="Q2973" t="s">
        <v>24</v>
      </c>
    </row>
    <row r="2974" spans="1:17" x14ac:dyDescent="0.2">
      <c r="A2974" s="2">
        <v>35900</v>
      </c>
      <c r="B2974" t="s">
        <v>26</v>
      </c>
      <c r="C2974" t="s">
        <v>42</v>
      </c>
      <c r="D2974" t="s">
        <v>27</v>
      </c>
      <c r="E2974" t="s">
        <v>19</v>
      </c>
      <c r="F2974">
        <v>4</v>
      </c>
      <c r="G2974">
        <v>39</v>
      </c>
      <c r="H2974">
        <v>0</v>
      </c>
      <c r="I2974">
        <v>0</v>
      </c>
      <c r="J2974">
        <v>1</v>
      </c>
      <c r="K2974">
        <v>0</v>
      </c>
      <c r="L2974" t="s">
        <v>28</v>
      </c>
      <c r="M2974" t="s">
        <v>121</v>
      </c>
      <c r="N2974" t="s">
        <v>77</v>
      </c>
      <c r="O2974" t="s">
        <v>122</v>
      </c>
      <c r="P2974" t="s">
        <v>23</v>
      </c>
      <c r="Q2974" t="s">
        <v>24</v>
      </c>
    </row>
    <row r="2975" spans="1:17" x14ac:dyDescent="0.2">
      <c r="A2975" s="2">
        <v>35900</v>
      </c>
      <c r="B2975" t="s">
        <v>244</v>
      </c>
      <c r="C2975" t="s">
        <v>133</v>
      </c>
      <c r="D2975" t="s">
        <v>50</v>
      </c>
      <c r="E2975" t="s">
        <v>115</v>
      </c>
      <c r="F2975">
        <v>36</v>
      </c>
      <c r="G2975">
        <v>24</v>
      </c>
      <c r="H2975">
        <v>0</v>
      </c>
      <c r="I2975">
        <v>0</v>
      </c>
      <c r="J2975">
        <v>0</v>
      </c>
      <c r="K2975">
        <v>0</v>
      </c>
      <c r="L2975" t="s">
        <v>28</v>
      </c>
      <c r="M2975" t="s">
        <v>292</v>
      </c>
      <c r="N2975" t="s">
        <v>244</v>
      </c>
      <c r="O2975" t="s">
        <v>22</v>
      </c>
      <c r="P2975" t="s">
        <v>23</v>
      </c>
      <c r="Q2975" t="s">
        <v>30</v>
      </c>
    </row>
    <row r="2976" spans="1:17" x14ac:dyDescent="0.2">
      <c r="A2976" s="2">
        <v>35903</v>
      </c>
      <c r="B2976" t="s">
        <v>328</v>
      </c>
      <c r="C2976" t="s">
        <v>133</v>
      </c>
      <c r="D2976" t="s">
        <v>50</v>
      </c>
      <c r="E2976" t="s">
        <v>115</v>
      </c>
      <c r="F2976">
        <v>91</v>
      </c>
      <c r="G2976">
        <v>24</v>
      </c>
      <c r="H2976">
        <v>0</v>
      </c>
      <c r="I2976">
        <v>0</v>
      </c>
      <c r="J2976">
        <v>2</v>
      </c>
      <c r="K2976">
        <v>2</v>
      </c>
      <c r="L2976" t="s">
        <v>28</v>
      </c>
      <c r="M2976" t="s">
        <v>329</v>
      </c>
      <c r="N2976" t="s">
        <v>328</v>
      </c>
      <c r="O2976" t="s">
        <v>22</v>
      </c>
      <c r="P2976" t="s">
        <v>23</v>
      </c>
      <c r="Q2976" t="s">
        <v>30</v>
      </c>
    </row>
    <row r="2977" spans="1:17" x14ac:dyDescent="0.2">
      <c r="A2977" s="2">
        <v>35904</v>
      </c>
      <c r="B2977" t="s">
        <v>481</v>
      </c>
      <c r="C2977" t="s">
        <v>222</v>
      </c>
      <c r="D2977" t="s">
        <v>27</v>
      </c>
      <c r="E2977" t="s">
        <v>27</v>
      </c>
      <c r="F2977">
        <v>164</v>
      </c>
      <c r="G2977">
        <v>110</v>
      </c>
      <c r="H2977">
        <v>0</v>
      </c>
      <c r="I2977">
        <v>0</v>
      </c>
      <c r="J2977">
        <v>2</v>
      </c>
      <c r="K2977">
        <v>1</v>
      </c>
      <c r="L2977" t="s">
        <v>230</v>
      </c>
      <c r="M2977" t="s">
        <v>486</v>
      </c>
      <c r="N2977" t="s">
        <v>481</v>
      </c>
      <c r="O2977" t="s">
        <v>22</v>
      </c>
      <c r="P2977" t="s">
        <v>23</v>
      </c>
      <c r="Q2977" t="s">
        <v>24</v>
      </c>
    </row>
    <row r="2978" spans="1:17" x14ac:dyDescent="0.2">
      <c r="A2978" s="2">
        <v>35904</v>
      </c>
      <c r="B2978" t="s">
        <v>233</v>
      </c>
      <c r="C2978" t="s">
        <v>776</v>
      </c>
      <c r="D2978" t="s">
        <v>19</v>
      </c>
      <c r="E2978" t="s">
        <v>27</v>
      </c>
      <c r="F2978">
        <v>169</v>
      </c>
      <c r="G2978">
        <v>190</v>
      </c>
      <c r="H2978">
        <v>0</v>
      </c>
      <c r="I2978">
        <v>0</v>
      </c>
      <c r="J2978">
        <v>14</v>
      </c>
      <c r="K2978">
        <v>0</v>
      </c>
      <c r="L2978" t="s">
        <v>230</v>
      </c>
      <c r="M2978" t="s">
        <v>486</v>
      </c>
      <c r="N2978" t="s">
        <v>481</v>
      </c>
      <c r="O2978" t="s">
        <v>122</v>
      </c>
      <c r="P2978" t="s">
        <v>23</v>
      </c>
      <c r="Q2978" t="s">
        <v>24</v>
      </c>
    </row>
    <row r="2979" spans="1:17" x14ac:dyDescent="0.2">
      <c r="A2979" s="2">
        <v>35904</v>
      </c>
      <c r="B2979" t="s">
        <v>45</v>
      </c>
      <c r="C2979" t="s">
        <v>352</v>
      </c>
      <c r="D2979" t="s">
        <v>36</v>
      </c>
      <c r="E2979" t="s">
        <v>36</v>
      </c>
      <c r="F2979">
        <v>92</v>
      </c>
      <c r="G2979">
        <v>80</v>
      </c>
      <c r="H2979">
        <v>0</v>
      </c>
      <c r="I2979">
        <v>0</v>
      </c>
      <c r="J2979">
        <v>5</v>
      </c>
      <c r="K2979">
        <v>2</v>
      </c>
      <c r="L2979" t="s">
        <v>716</v>
      </c>
      <c r="M2979" t="s">
        <v>47</v>
      </c>
      <c r="N2979" t="s">
        <v>45</v>
      </c>
      <c r="O2979" t="s">
        <v>22</v>
      </c>
      <c r="P2979" t="s">
        <v>23</v>
      </c>
      <c r="Q2979" t="s">
        <v>24</v>
      </c>
    </row>
    <row r="2980" spans="1:17" x14ac:dyDescent="0.2">
      <c r="A2980" s="2">
        <v>35905</v>
      </c>
      <c r="B2980" t="s">
        <v>167</v>
      </c>
      <c r="C2980" t="s">
        <v>94</v>
      </c>
      <c r="D2980" t="s">
        <v>115</v>
      </c>
      <c r="E2980" t="s">
        <v>50</v>
      </c>
      <c r="F2980">
        <v>45</v>
      </c>
      <c r="G2980">
        <v>82</v>
      </c>
      <c r="H2980">
        <v>0</v>
      </c>
      <c r="I2980">
        <v>0</v>
      </c>
      <c r="J2980">
        <v>0</v>
      </c>
      <c r="K2980">
        <v>2</v>
      </c>
      <c r="L2980" t="s">
        <v>28</v>
      </c>
      <c r="M2980" t="s">
        <v>625</v>
      </c>
      <c r="N2980" t="s">
        <v>167</v>
      </c>
      <c r="O2980" t="s">
        <v>22</v>
      </c>
      <c r="P2980" t="s">
        <v>23</v>
      </c>
      <c r="Q2980" t="s">
        <v>41</v>
      </c>
    </row>
    <row r="2981" spans="1:17" x14ac:dyDescent="0.2">
      <c r="A2981" s="2">
        <v>35905</v>
      </c>
      <c r="B2981" t="s">
        <v>185</v>
      </c>
      <c r="C2981" t="s">
        <v>328</v>
      </c>
      <c r="D2981" t="s">
        <v>27</v>
      </c>
      <c r="E2981" t="s">
        <v>50</v>
      </c>
      <c r="F2981">
        <v>33</v>
      </c>
      <c r="G2981">
        <v>91</v>
      </c>
      <c r="H2981">
        <v>0</v>
      </c>
      <c r="I2981">
        <v>0</v>
      </c>
      <c r="J2981">
        <v>1</v>
      </c>
      <c r="K2981">
        <v>2</v>
      </c>
      <c r="L2981" t="s">
        <v>28</v>
      </c>
      <c r="M2981" t="s">
        <v>625</v>
      </c>
      <c r="N2981" t="s">
        <v>167</v>
      </c>
      <c r="O2981" t="s">
        <v>122</v>
      </c>
      <c r="P2981" t="s">
        <v>23</v>
      </c>
      <c r="Q2981" t="s">
        <v>41</v>
      </c>
    </row>
    <row r="2982" spans="1:17" x14ac:dyDescent="0.2">
      <c r="A2982" s="2">
        <v>35906</v>
      </c>
      <c r="B2982" t="s">
        <v>101</v>
      </c>
      <c r="C2982" t="s">
        <v>73</v>
      </c>
      <c r="D2982" t="s">
        <v>50</v>
      </c>
      <c r="E2982" t="s">
        <v>50</v>
      </c>
      <c r="F2982">
        <v>77</v>
      </c>
      <c r="G2982">
        <v>47</v>
      </c>
      <c r="H2982">
        <v>0</v>
      </c>
      <c r="I2982">
        <v>0</v>
      </c>
      <c r="J2982">
        <v>1</v>
      </c>
      <c r="K2982">
        <v>2</v>
      </c>
      <c r="L2982" t="s">
        <v>361</v>
      </c>
      <c r="M2982" t="s">
        <v>777</v>
      </c>
      <c r="N2982" t="s">
        <v>101</v>
      </c>
      <c r="O2982" t="s">
        <v>22</v>
      </c>
      <c r="P2982" t="s">
        <v>23</v>
      </c>
      <c r="Q2982" t="s">
        <v>41</v>
      </c>
    </row>
    <row r="2983" spans="1:17" x14ac:dyDescent="0.2">
      <c r="A2983" s="2">
        <v>35907</v>
      </c>
      <c r="B2983" t="s">
        <v>69</v>
      </c>
      <c r="C2983" t="s">
        <v>77</v>
      </c>
      <c r="D2983" t="s">
        <v>50</v>
      </c>
      <c r="E2983" t="s">
        <v>27</v>
      </c>
      <c r="F2983">
        <v>28</v>
      </c>
      <c r="G2983">
        <v>15</v>
      </c>
      <c r="H2983">
        <v>0</v>
      </c>
      <c r="I2983">
        <v>0</v>
      </c>
      <c r="J2983">
        <v>0</v>
      </c>
      <c r="K2983">
        <v>3</v>
      </c>
      <c r="L2983" t="s">
        <v>28</v>
      </c>
      <c r="M2983" t="s">
        <v>71</v>
      </c>
      <c r="N2983" t="s">
        <v>69</v>
      </c>
      <c r="O2983" t="s">
        <v>22</v>
      </c>
      <c r="P2983" t="s">
        <v>23</v>
      </c>
      <c r="Q2983" t="s">
        <v>41</v>
      </c>
    </row>
    <row r="2984" spans="1:17" x14ac:dyDescent="0.2">
      <c r="A2984" s="2">
        <v>35907</v>
      </c>
      <c r="B2984" t="s">
        <v>147</v>
      </c>
      <c r="C2984" t="s">
        <v>92</v>
      </c>
      <c r="D2984" t="s">
        <v>50</v>
      </c>
      <c r="E2984" t="s">
        <v>50</v>
      </c>
      <c r="F2984">
        <v>32</v>
      </c>
      <c r="G2984">
        <v>22</v>
      </c>
      <c r="H2984">
        <v>0</v>
      </c>
      <c r="I2984">
        <v>0</v>
      </c>
      <c r="J2984">
        <v>1</v>
      </c>
      <c r="K2984">
        <v>1</v>
      </c>
      <c r="L2984" t="s">
        <v>28</v>
      </c>
      <c r="M2984" t="s">
        <v>148</v>
      </c>
      <c r="N2984" t="s">
        <v>147</v>
      </c>
      <c r="O2984" t="s">
        <v>22</v>
      </c>
      <c r="P2984" t="s">
        <v>23</v>
      </c>
      <c r="Q2984" t="s">
        <v>30</v>
      </c>
    </row>
    <row r="2985" spans="1:17" x14ac:dyDescent="0.2">
      <c r="A2985" s="2">
        <v>35907</v>
      </c>
      <c r="B2985" t="s">
        <v>87</v>
      </c>
      <c r="C2985" t="s">
        <v>110</v>
      </c>
      <c r="D2985" t="s">
        <v>50</v>
      </c>
      <c r="E2985" t="s">
        <v>36</v>
      </c>
      <c r="F2985">
        <v>42</v>
      </c>
      <c r="G2985">
        <v>10</v>
      </c>
      <c r="H2985">
        <v>0</v>
      </c>
      <c r="I2985">
        <v>0</v>
      </c>
      <c r="J2985">
        <v>2</v>
      </c>
      <c r="K2985">
        <v>1</v>
      </c>
      <c r="L2985" t="s">
        <v>28</v>
      </c>
      <c r="M2985" t="s">
        <v>88</v>
      </c>
      <c r="N2985" t="s">
        <v>87</v>
      </c>
      <c r="O2985" t="s">
        <v>22</v>
      </c>
      <c r="P2985" t="s">
        <v>23</v>
      </c>
      <c r="Q2985" t="s">
        <v>24</v>
      </c>
    </row>
    <row r="2986" spans="1:17" x14ac:dyDescent="0.2">
      <c r="A2986" s="2">
        <v>35907</v>
      </c>
      <c r="B2986" t="s">
        <v>107</v>
      </c>
      <c r="C2986" t="s">
        <v>43</v>
      </c>
      <c r="D2986" t="s">
        <v>19</v>
      </c>
      <c r="E2986" t="s">
        <v>19</v>
      </c>
      <c r="F2986">
        <v>6</v>
      </c>
      <c r="G2986">
        <v>13</v>
      </c>
      <c r="H2986">
        <v>0</v>
      </c>
      <c r="I2986">
        <v>0</v>
      </c>
      <c r="J2986">
        <v>2</v>
      </c>
      <c r="K2986">
        <v>2</v>
      </c>
      <c r="L2986" t="s">
        <v>28</v>
      </c>
      <c r="M2986" t="s">
        <v>310</v>
      </c>
      <c r="N2986" t="s">
        <v>107</v>
      </c>
      <c r="O2986" t="s">
        <v>22</v>
      </c>
      <c r="P2986" t="s">
        <v>23</v>
      </c>
      <c r="Q2986" t="s">
        <v>30</v>
      </c>
    </row>
    <row r="2987" spans="1:17" x14ac:dyDescent="0.2">
      <c r="A2987" s="2">
        <v>35907</v>
      </c>
      <c r="B2987" t="s">
        <v>274</v>
      </c>
      <c r="C2987" t="s">
        <v>90</v>
      </c>
      <c r="D2987" t="s">
        <v>50</v>
      </c>
      <c r="E2987" t="s">
        <v>50</v>
      </c>
      <c r="F2987">
        <v>23</v>
      </c>
      <c r="G2987">
        <v>55</v>
      </c>
      <c r="H2987">
        <v>0</v>
      </c>
      <c r="I2987">
        <v>0</v>
      </c>
      <c r="J2987">
        <v>4</v>
      </c>
      <c r="K2987">
        <v>1</v>
      </c>
      <c r="L2987" t="s">
        <v>28</v>
      </c>
      <c r="M2987" t="s">
        <v>596</v>
      </c>
      <c r="N2987" t="s">
        <v>274</v>
      </c>
      <c r="O2987" t="s">
        <v>22</v>
      </c>
      <c r="P2987" t="s">
        <v>23</v>
      </c>
      <c r="Q2987" t="s">
        <v>24</v>
      </c>
    </row>
    <row r="2988" spans="1:17" x14ac:dyDescent="0.2">
      <c r="A2988" s="2">
        <v>35907</v>
      </c>
      <c r="B2988" t="s">
        <v>72</v>
      </c>
      <c r="C2988" t="s">
        <v>49</v>
      </c>
      <c r="D2988" t="s">
        <v>50</v>
      </c>
      <c r="E2988" t="s">
        <v>50</v>
      </c>
      <c r="F2988">
        <v>20</v>
      </c>
      <c r="G2988">
        <v>12</v>
      </c>
      <c r="H2988">
        <v>0</v>
      </c>
      <c r="I2988">
        <v>0</v>
      </c>
      <c r="J2988">
        <v>0</v>
      </c>
      <c r="K2988">
        <v>2</v>
      </c>
      <c r="L2988" t="s">
        <v>28</v>
      </c>
      <c r="M2988" t="s">
        <v>74</v>
      </c>
      <c r="N2988" t="s">
        <v>72</v>
      </c>
      <c r="O2988" t="s">
        <v>22</v>
      </c>
      <c r="P2988" t="s">
        <v>23</v>
      </c>
      <c r="Q2988" t="s">
        <v>41</v>
      </c>
    </row>
    <row r="2989" spans="1:17" x14ac:dyDescent="0.2">
      <c r="A2989" s="2">
        <v>35907</v>
      </c>
      <c r="B2989" t="s">
        <v>89</v>
      </c>
      <c r="C2989" t="s">
        <v>82</v>
      </c>
      <c r="D2989" t="s">
        <v>50</v>
      </c>
      <c r="E2989" t="s">
        <v>50</v>
      </c>
      <c r="F2989">
        <v>5</v>
      </c>
      <c r="G2989">
        <v>39</v>
      </c>
      <c r="H2989">
        <v>0</v>
      </c>
      <c r="I2989">
        <v>0</v>
      </c>
      <c r="J2989">
        <v>3</v>
      </c>
      <c r="K2989">
        <v>0</v>
      </c>
      <c r="L2989" t="s">
        <v>28</v>
      </c>
      <c r="M2989" t="s">
        <v>91</v>
      </c>
      <c r="N2989" t="s">
        <v>89</v>
      </c>
      <c r="O2989" t="s">
        <v>22</v>
      </c>
      <c r="P2989" t="s">
        <v>23</v>
      </c>
      <c r="Q2989" t="s">
        <v>24</v>
      </c>
    </row>
    <row r="2990" spans="1:17" x14ac:dyDescent="0.2">
      <c r="A2990" s="2">
        <v>35907</v>
      </c>
      <c r="B2990" t="s">
        <v>129</v>
      </c>
      <c r="C2990" t="s">
        <v>135</v>
      </c>
      <c r="D2990" t="s">
        <v>50</v>
      </c>
      <c r="E2990" t="s">
        <v>36</v>
      </c>
      <c r="F2990">
        <v>2</v>
      </c>
      <c r="G2990">
        <v>69</v>
      </c>
      <c r="H2990">
        <v>0</v>
      </c>
      <c r="I2990">
        <v>0</v>
      </c>
      <c r="J2990">
        <v>1</v>
      </c>
      <c r="K2990">
        <v>0</v>
      </c>
      <c r="L2990" t="s">
        <v>28</v>
      </c>
      <c r="M2990" t="s">
        <v>190</v>
      </c>
      <c r="N2990" t="s">
        <v>129</v>
      </c>
      <c r="O2990" t="s">
        <v>22</v>
      </c>
      <c r="P2990" t="s">
        <v>23</v>
      </c>
      <c r="Q2990" t="s">
        <v>24</v>
      </c>
    </row>
    <row r="2991" spans="1:17" x14ac:dyDescent="0.2">
      <c r="A2991" s="2">
        <v>35907</v>
      </c>
      <c r="B2991" t="s">
        <v>94</v>
      </c>
      <c r="C2991" t="s">
        <v>328</v>
      </c>
      <c r="D2991" t="s">
        <v>50</v>
      </c>
      <c r="E2991" t="s">
        <v>50</v>
      </c>
      <c r="F2991">
        <v>73</v>
      </c>
      <c r="G2991">
        <v>89</v>
      </c>
      <c r="H2991">
        <v>0</v>
      </c>
      <c r="I2991">
        <v>0</v>
      </c>
      <c r="J2991">
        <v>0</v>
      </c>
      <c r="K2991">
        <v>0</v>
      </c>
      <c r="L2991" t="s">
        <v>28</v>
      </c>
      <c r="M2991" t="s">
        <v>625</v>
      </c>
      <c r="N2991" t="s">
        <v>167</v>
      </c>
      <c r="O2991" t="s">
        <v>122</v>
      </c>
      <c r="P2991" t="s">
        <v>59</v>
      </c>
      <c r="Q2991" t="s">
        <v>24</v>
      </c>
    </row>
    <row r="2992" spans="1:17" x14ac:dyDescent="0.2">
      <c r="A2992" s="2">
        <v>35907</v>
      </c>
      <c r="B2992" t="s">
        <v>167</v>
      </c>
      <c r="C2992" t="s">
        <v>185</v>
      </c>
      <c r="D2992" t="s">
        <v>115</v>
      </c>
      <c r="E2992" t="s">
        <v>27</v>
      </c>
      <c r="F2992">
        <v>46</v>
      </c>
      <c r="G2992">
        <v>31</v>
      </c>
      <c r="H2992">
        <v>0</v>
      </c>
      <c r="I2992">
        <v>0</v>
      </c>
      <c r="J2992">
        <v>1</v>
      </c>
      <c r="K2992">
        <v>0</v>
      </c>
      <c r="L2992" t="s">
        <v>28</v>
      </c>
      <c r="M2992" t="s">
        <v>625</v>
      </c>
      <c r="N2992" t="s">
        <v>167</v>
      </c>
      <c r="O2992" t="s">
        <v>22</v>
      </c>
      <c r="P2992" t="s">
        <v>23</v>
      </c>
      <c r="Q2992" t="s">
        <v>24</v>
      </c>
    </row>
    <row r="2993" spans="1:17" x14ac:dyDescent="0.2">
      <c r="A2993" s="2">
        <v>35907</v>
      </c>
      <c r="B2993" t="s">
        <v>98</v>
      </c>
      <c r="C2993" t="s">
        <v>39</v>
      </c>
      <c r="D2993" t="s">
        <v>50</v>
      </c>
      <c r="E2993" t="s">
        <v>19</v>
      </c>
      <c r="F2993">
        <v>47</v>
      </c>
      <c r="G2993">
        <v>7</v>
      </c>
      <c r="H2993">
        <v>0</v>
      </c>
      <c r="I2993">
        <v>0</v>
      </c>
      <c r="J2993">
        <v>0</v>
      </c>
      <c r="K2993">
        <v>2</v>
      </c>
      <c r="L2993" t="s">
        <v>28</v>
      </c>
      <c r="M2993" t="s">
        <v>99</v>
      </c>
      <c r="N2993" t="s">
        <v>98</v>
      </c>
      <c r="O2993" t="s">
        <v>22</v>
      </c>
      <c r="P2993" t="s">
        <v>23</v>
      </c>
      <c r="Q2993" t="s">
        <v>41</v>
      </c>
    </row>
    <row r="2994" spans="1:17" x14ac:dyDescent="0.2">
      <c r="A2994" s="2">
        <v>35907</v>
      </c>
      <c r="B2994" t="s">
        <v>119</v>
      </c>
      <c r="C2994" t="s">
        <v>38</v>
      </c>
      <c r="D2994" t="s">
        <v>50</v>
      </c>
      <c r="E2994" t="s">
        <v>19</v>
      </c>
      <c r="F2994">
        <v>16</v>
      </c>
      <c r="G2994">
        <v>29</v>
      </c>
      <c r="H2994">
        <v>0</v>
      </c>
      <c r="I2994">
        <v>0</v>
      </c>
      <c r="J2994">
        <v>3</v>
      </c>
      <c r="K2994">
        <v>1</v>
      </c>
      <c r="L2994" t="s">
        <v>28</v>
      </c>
      <c r="M2994" t="s">
        <v>321</v>
      </c>
      <c r="N2994" t="s">
        <v>119</v>
      </c>
      <c r="O2994" t="s">
        <v>22</v>
      </c>
      <c r="P2994" t="s">
        <v>23</v>
      </c>
      <c r="Q2994" t="s">
        <v>24</v>
      </c>
    </row>
    <row r="2995" spans="1:17" x14ac:dyDescent="0.2">
      <c r="A2995" s="2">
        <v>35907</v>
      </c>
      <c r="B2995" t="s">
        <v>100</v>
      </c>
      <c r="C2995" t="s">
        <v>53</v>
      </c>
      <c r="D2995" t="s">
        <v>50</v>
      </c>
      <c r="E2995" t="s">
        <v>50</v>
      </c>
      <c r="F2995">
        <v>92</v>
      </c>
      <c r="G2995">
        <v>70</v>
      </c>
      <c r="H2995">
        <v>0</v>
      </c>
      <c r="I2995">
        <v>0</v>
      </c>
      <c r="J2995">
        <v>1</v>
      </c>
      <c r="K2995">
        <v>0</v>
      </c>
      <c r="L2995" t="s">
        <v>28</v>
      </c>
      <c r="M2995" t="s">
        <v>102</v>
      </c>
      <c r="N2995" t="s">
        <v>100</v>
      </c>
      <c r="O2995" t="s">
        <v>22</v>
      </c>
      <c r="P2995" t="s">
        <v>23</v>
      </c>
      <c r="Q2995" t="s">
        <v>24</v>
      </c>
    </row>
    <row r="2996" spans="1:17" x14ac:dyDescent="0.2">
      <c r="A2996" s="2">
        <v>35907</v>
      </c>
      <c r="B2996" t="s">
        <v>95</v>
      </c>
      <c r="C2996" t="s">
        <v>180</v>
      </c>
      <c r="D2996" t="s">
        <v>50</v>
      </c>
      <c r="E2996" t="s">
        <v>50</v>
      </c>
      <c r="F2996">
        <v>17</v>
      </c>
      <c r="G2996">
        <v>54</v>
      </c>
      <c r="H2996">
        <v>0</v>
      </c>
      <c r="I2996">
        <v>0</v>
      </c>
      <c r="J2996">
        <v>1</v>
      </c>
      <c r="K2996">
        <v>0</v>
      </c>
      <c r="L2996" t="s">
        <v>28</v>
      </c>
      <c r="M2996" t="s">
        <v>326</v>
      </c>
      <c r="N2996" t="s">
        <v>95</v>
      </c>
      <c r="O2996" t="s">
        <v>22</v>
      </c>
      <c r="P2996" t="s">
        <v>23</v>
      </c>
      <c r="Q2996" t="s">
        <v>24</v>
      </c>
    </row>
    <row r="2997" spans="1:17" x14ac:dyDescent="0.2">
      <c r="A2997" s="2">
        <v>35907</v>
      </c>
      <c r="B2997" t="s">
        <v>104</v>
      </c>
      <c r="C2997" t="s">
        <v>70</v>
      </c>
      <c r="D2997" t="s">
        <v>50</v>
      </c>
      <c r="E2997" t="s">
        <v>50</v>
      </c>
      <c r="F2997">
        <v>44</v>
      </c>
      <c r="G2997">
        <v>62</v>
      </c>
      <c r="H2997">
        <v>0</v>
      </c>
      <c r="I2997">
        <v>0</v>
      </c>
      <c r="J2997">
        <v>1</v>
      </c>
      <c r="K2997">
        <v>1</v>
      </c>
      <c r="L2997" t="s">
        <v>28</v>
      </c>
      <c r="M2997" t="s">
        <v>778</v>
      </c>
      <c r="N2997" t="s">
        <v>104</v>
      </c>
      <c r="O2997" t="s">
        <v>22</v>
      </c>
      <c r="P2997" t="s">
        <v>23</v>
      </c>
      <c r="Q2997" t="s">
        <v>30</v>
      </c>
    </row>
    <row r="2998" spans="1:17" x14ac:dyDescent="0.2">
      <c r="A2998" s="2">
        <v>35907</v>
      </c>
      <c r="B2998" t="s">
        <v>249</v>
      </c>
      <c r="C2998" t="s">
        <v>293</v>
      </c>
      <c r="D2998" t="s">
        <v>50</v>
      </c>
      <c r="E2998" t="s">
        <v>50</v>
      </c>
      <c r="F2998">
        <v>96</v>
      </c>
      <c r="G2998">
        <v>3</v>
      </c>
      <c r="H2998">
        <v>0</v>
      </c>
      <c r="I2998">
        <v>0</v>
      </c>
      <c r="J2998">
        <v>1</v>
      </c>
      <c r="K2998">
        <v>3</v>
      </c>
      <c r="L2998" t="s">
        <v>28</v>
      </c>
      <c r="M2998" t="s">
        <v>779</v>
      </c>
      <c r="N2998" t="s">
        <v>249</v>
      </c>
      <c r="O2998" t="s">
        <v>22</v>
      </c>
      <c r="P2998" t="s">
        <v>23</v>
      </c>
      <c r="Q2998" t="s">
        <v>41</v>
      </c>
    </row>
    <row r="2999" spans="1:17" x14ac:dyDescent="0.2">
      <c r="A2999" s="2">
        <v>35907</v>
      </c>
      <c r="B2999" t="s">
        <v>52</v>
      </c>
      <c r="C2999" t="s">
        <v>67</v>
      </c>
      <c r="D2999" t="s">
        <v>50</v>
      </c>
      <c r="E2999" t="s">
        <v>50</v>
      </c>
      <c r="F2999">
        <v>27</v>
      </c>
      <c r="G2999">
        <v>25</v>
      </c>
      <c r="H2999">
        <v>0</v>
      </c>
      <c r="I2999">
        <v>0</v>
      </c>
      <c r="J2999">
        <v>0</v>
      </c>
      <c r="K2999">
        <v>0</v>
      </c>
      <c r="L2999" t="s">
        <v>28</v>
      </c>
      <c r="M2999" t="s">
        <v>68</v>
      </c>
      <c r="N2999" t="s">
        <v>52</v>
      </c>
      <c r="O2999" t="s">
        <v>22</v>
      </c>
      <c r="P2999" t="s">
        <v>23</v>
      </c>
      <c r="Q2999" t="s">
        <v>30</v>
      </c>
    </row>
    <row r="3000" spans="1:17" x14ac:dyDescent="0.2">
      <c r="A3000" s="2">
        <v>35909</v>
      </c>
      <c r="B3000" t="s">
        <v>386</v>
      </c>
      <c r="C3000" t="s">
        <v>449</v>
      </c>
      <c r="D3000" t="s">
        <v>50</v>
      </c>
      <c r="E3000" t="s">
        <v>115</v>
      </c>
      <c r="F3000">
        <v>122</v>
      </c>
      <c r="G3000">
        <v>79</v>
      </c>
      <c r="H3000">
        <v>0</v>
      </c>
      <c r="I3000">
        <v>0</v>
      </c>
      <c r="J3000">
        <v>2</v>
      </c>
      <c r="K3000">
        <v>1</v>
      </c>
      <c r="L3000" t="s">
        <v>28</v>
      </c>
      <c r="M3000" t="s">
        <v>595</v>
      </c>
      <c r="N3000" t="s">
        <v>386</v>
      </c>
      <c r="O3000" t="s">
        <v>22</v>
      </c>
      <c r="P3000" t="s">
        <v>23</v>
      </c>
      <c r="Q3000" t="s">
        <v>24</v>
      </c>
    </row>
    <row r="3001" spans="1:17" x14ac:dyDescent="0.2">
      <c r="A3001" s="2">
        <v>35914</v>
      </c>
      <c r="B3001" t="s">
        <v>25</v>
      </c>
      <c r="C3001" t="s">
        <v>39</v>
      </c>
      <c r="D3001" t="s">
        <v>19</v>
      </c>
      <c r="E3001" t="s">
        <v>19</v>
      </c>
      <c r="F3001">
        <v>1</v>
      </c>
      <c r="G3001">
        <v>7</v>
      </c>
      <c r="H3001">
        <v>0</v>
      </c>
      <c r="I3001">
        <v>0</v>
      </c>
      <c r="J3001">
        <v>0</v>
      </c>
      <c r="K3001">
        <v>1</v>
      </c>
      <c r="L3001" t="s">
        <v>28</v>
      </c>
      <c r="M3001" t="s">
        <v>117</v>
      </c>
      <c r="N3001" t="s">
        <v>25</v>
      </c>
      <c r="O3001" t="s">
        <v>22</v>
      </c>
      <c r="P3001" t="s">
        <v>23</v>
      </c>
      <c r="Q3001" t="s">
        <v>41</v>
      </c>
    </row>
    <row r="3002" spans="1:17" x14ac:dyDescent="0.2">
      <c r="A3002" s="2">
        <v>35914</v>
      </c>
      <c r="B3002" t="s">
        <v>107</v>
      </c>
      <c r="C3002" t="s">
        <v>73</v>
      </c>
      <c r="D3002" t="s">
        <v>19</v>
      </c>
      <c r="E3002" t="s">
        <v>50</v>
      </c>
      <c r="F3002">
        <v>6</v>
      </c>
      <c r="G3002">
        <v>45</v>
      </c>
      <c r="H3002">
        <v>0</v>
      </c>
      <c r="I3002">
        <v>0</v>
      </c>
      <c r="J3002">
        <v>1</v>
      </c>
      <c r="K3002">
        <v>0</v>
      </c>
      <c r="L3002" t="s">
        <v>28</v>
      </c>
      <c r="M3002" t="s">
        <v>310</v>
      </c>
      <c r="N3002" t="s">
        <v>107</v>
      </c>
      <c r="O3002" t="s">
        <v>22</v>
      </c>
      <c r="P3002" t="s">
        <v>23</v>
      </c>
      <c r="Q3002" t="s">
        <v>24</v>
      </c>
    </row>
    <row r="3003" spans="1:17" x14ac:dyDescent="0.2">
      <c r="A3003" s="2">
        <v>35917</v>
      </c>
      <c r="B3003" t="s">
        <v>128</v>
      </c>
      <c r="C3003" t="s">
        <v>345</v>
      </c>
      <c r="D3003" t="s">
        <v>36</v>
      </c>
      <c r="E3003" t="s">
        <v>50</v>
      </c>
      <c r="F3003">
        <v>26</v>
      </c>
      <c r="G3003">
        <v>57</v>
      </c>
      <c r="H3003">
        <v>0</v>
      </c>
      <c r="I3003">
        <v>0</v>
      </c>
      <c r="J3003">
        <v>1</v>
      </c>
      <c r="K3003">
        <v>1</v>
      </c>
      <c r="L3003" t="s">
        <v>28</v>
      </c>
      <c r="M3003" t="s">
        <v>278</v>
      </c>
      <c r="N3003" t="s">
        <v>128</v>
      </c>
      <c r="O3003" t="s">
        <v>22</v>
      </c>
      <c r="P3003" t="s">
        <v>23</v>
      </c>
      <c r="Q3003" t="s">
        <v>30</v>
      </c>
    </row>
    <row r="3004" spans="1:17" x14ac:dyDescent="0.2">
      <c r="A3004" s="2">
        <v>35918</v>
      </c>
      <c r="B3004" t="s">
        <v>267</v>
      </c>
      <c r="C3004" t="s">
        <v>138</v>
      </c>
      <c r="D3004" t="s">
        <v>36</v>
      </c>
      <c r="E3004" t="s">
        <v>36</v>
      </c>
      <c r="F3004">
        <v>59</v>
      </c>
      <c r="G3004">
        <v>19</v>
      </c>
      <c r="H3004">
        <v>0</v>
      </c>
      <c r="I3004">
        <v>0</v>
      </c>
      <c r="J3004">
        <v>1</v>
      </c>
      <c r="K3004">
        <v>1</v>
      </c>
      <c r="L3004" t="s">
        <v>716</v>
      </c>
      <c r="M3004" t="s">
        <v>268</v>
      </c>
      <c r="N3004" t="s">
        <v>267</v>
      </c>
      <c r="O3004" t="s">
        <v>22</v>
      </c>
      <c r="P3004" t="s">
        <v>23</v>
      </c>
      <c r="Q3004" t="s">
        <v>30</v>
      </c>
    </row>
    <row r="3005" spans="1:17" x14ac:dyDescent="0.2">
      <c r="A3005" s="2">
        <v>35919</v>
      </c>
      <c r="B3005" t="s">
        <v>185</v>
      </c>
      <c r="C3005" t="s">
        <v>113</v>
      </c>
      <c r="D3005" t="s">
        <v>27</v>
      </c>
      <c r="E3005" t="s">
        <v>115</v>
      </c>
      <c r="F3005">
        <v>31</v>
      </c>
      <c r="G3005">
        <v>38</v>
      </c>
      <c r="H3005">
        <v>0</v>
      </c>
      <c r="I3005">
        <v>0</v>
      </c>
      <c r="J3005">
        <v>0</v>
      </c>
      <c r="K3005">
        <v>0</v>
      </c>
      <c r="L3005" t="s">
        <v>28</v>
      </c>
      <c r="M3005" t="s">
        <v>780</v>
      </c>
      <c r="N3005" t="s">
        <v>67</v>
      </c>
      <c r="O3005" t="s">
        <v>122</v>
      </c>
      <c r="P3005" t="s">
        <v>23</v>
      </c>
      <c r="Q3005" t="s">
        <v>30</v>
      </c>
    </row>
    <row r="3006" spans="1:17" x14ac:dyDescent="0.2">
      <c r="A3006" s="2">
        <v>35921</v>
      </c>
      <c r="B3006" t="s">
        <v>188</v>
      </c>
      <c r="C3006" t="s">
        <v>454</v>
      </c>
      <c r="D3006" t="s">
        <v>27</v>
      </c>
      <c r="E3006" t="s">
        <v>27</v>
      </c>
      <c r="F3006">
        <v>166</v>
      </c>
      <c r="G3006">
        <v>85</v>
      </c>
      <c r="H3006">
        <v>0</v>
      </c>
      <c r="I3006">
        <v>0</v>
      </c>
      <c r="J3006">
        <v>2</v>
      </c>
      <c r="K3006">
        <v>2</v>
      </c>
      <c r="L3006" t="s">
        <v>230</v>
      </c>
      <c r="M3006" t="s">
        <v>509</v>
      </c>
      <c r="N3006" t="s">
        <v>188</v>
      </c>
      <c r="O3006" t="s">
        <v>22</v>
      </c>
      <c r="P3006" t="s">
        <v>23</v>
      </c>
      <c r="Q3006" t="s">
        <v>30</v>
      </c>
    </row>
    <row r="3007" spans="1:17" x14ac:dyDescent="0.2">
      <c r="A3007" s="2">
        <v>35923</v>
      </c>
      <c r="B3007" t="s">
        <v>454</v>
      </c>
      <c r="C3007" t="s">
        <v>700</v>
      </c>
      <c r="D3007" t="s">
        <v>27</v>
      </c>
      <c r="E3007" t="s">
        <v>27</v>
      </c>
      <c r="F3007">
        <v>85</v>
      </c>
      <c r="G3007">
        <v>184</v>
      </c>
      <c r="H3007">
        <v>0</v>
      </c>
      <c r="I3007">
        <v>0</v>
      </c>
      <c r="J3007">
        <v>2</v>
      </c>
      <c r="K3007">
        <v>1</v>
      </c>
      <c r="L3007" t="s">
        <v>230</v>
      </c>
      <c r="M3007" t="s">
        <v>509</v>
      </c>
      <c r="N3007" t="s">
        <v>188</v>
      </c>
      <c r="O3007" t="s">
        <v>122</v>
      </c>
      <c r="P3007" t="s">
        <v>23</v>
      </c>
      <c r="Q3007" t="s">
        <v>24</v>
      </c>
    </row>
    <row r="3008" spans="1:17" x14ac:dyDescent="0.2">
      <c r="A3008" s="2">
        <v>35924</v>
      </c>
      <c r="B3008" t="s">
        <v>81</v>
      </c>
      <c r="C3008" t="s">
        <v>26</v>
      </c>
      <c r="D3008" t="s">
        <v>50</v>
      </c>
      <c r="E3008" t="s">
        <v>27</v>
      </c>
      <c r="F3008">
        <v>103</v>
      </c>
      <c r="G3008">
        <v>4</v>
      </c>
      <c r="H3008">
        <v>0</v>
      </c>
      <c r="I3008">
        <v>0</v>
      </c>
      <c r="J3008">
        <v>0</v>
      </c>
      <c r="K3008">
        <v>6</v>
      </c>
      <c r="L3008" t="s">
        <v>28</v>
      </c>
      <c r="M3008" t="s">
        <v>781</v>
      </c>
      <c r="N3008" t="s">
        <v>119</v>
      </c>
      <c r="O3008" t="s">
        <v>122</v>
      </c>
      <c r="P3008" t="s">
        <v>23</v>
      </c>
      <c r="Q3008" t="s">
        <v>41</v>
      </c>
    </row>
    <row r="3009" spans="1:17" x14ac:dyDescent="0.2">
      <c r="A3009" s="2">
        <v>35924</v>
      </c>
      <c r="B3009" t="s">
        <v>113</v>
      </c>
      <c r="C3009" t="s">
        <v>282</v>
      </c>
      <c r="D3009" t="s">
        <v>115</v>
      </c>
      <c r="E3009" t="s">
        <v>19</v>
      </c>
      <c r="F3009">
        <v>38</v>
      </c>
      <c r="G3009">
        <v>49</v>
      </c>
      <c r="H3009">
        <v>0</v>
      </c>
      <c r="I3009">
        <v>0</v>
      </c>
      <c r="J3009">
        <v>2</v>
      </c>
      <c r="K3009">
        <v>1</v>
      </c>
      <c r="L3009" t="s">
        <v>28</v>
      </c>
      <c r="M3009" t="s">
        <v>284</v>
      </c>
      <c r="N3009" t="s">
        <v>67</v>
      </c>
      <c r="O3009" t="s">
        <v>122</v>
      </c>
      <c r="P3009" t="s">
        <v>23</v>
      </c>
      <c r="Q3009" t="s">
        <v>24</v>
      </c>
    </row>
    <row r="3010" spans="1:17" x14ac:dyDescent="0.2">
      <c r="A3010" s="2">
        <v>35925</v>
      </c>
      <c r="B3010" t="s">
        <v>188</v>
      </c>
      <c r="C3010" t="s">
        <v>700</v>
      </c>
      <c r="D3010" t="s">
        <v>27</v>
      </c>
      <c r="E3010" t="s">
        <v>27</v>
      </c>
      <c r="F3010">
        <v>166</v>
      </c>
      <c r="G3010">
        <v>184</v>
      </c>
      <c r="H3010">
        <v>0</v>
      </c>
      <c r="I3010">
        <v>0</v>
      </c>
      <c r="J3010">
        <v>2</v>
      </c>
      <c r="K3010">
        <v>0</v>
      </c>
      <c r="L3010" t="s">
        <v>230</v>
      </c>
      <c r="M3010" t="s">
        <v>509</v>
      </c>
      <c r="N3010" t="s">
        <v>188</v>
      </c>
      <c r="O3010" t="s">
        <v>22</v>
      </c>
      <c r="P3010" t="s">
        <v>23</v>
      </c>
      <c r="Q3010" t="s">
        <v>24</v>
      </c>
    </row>
    <row r="3011" spans="1:17" x14ac:dyDescent="0.2">
      <c r="A3011" s="2">
        <v>35928</v>
      </c>
      <c r="B3011" t="s">
        <v>76</v>
      </c>
      <c r="C3011" t="s">
        <v>113</v>
      </c>
      <c r="D3011" t="s">
        <v>50</v>
      </c>
      <c r="E3011" t="s">
        <v>115</v>
      </c>
      <c r="F3011">
        <v>76</v>
      </c>
      <c r="G3011">
        <v>38</v>
      </c>
      <c r="H3011">
        <v>0</v>
      </c>
      <c r="I3011">
        <v>0</v>
      </c>
      <c r="J3011">
        <v>1</v>
      </c>
      <c r="K3011">
        <v>1</v>
      </c>
      <c r="L3011" t="s">
        <v>28</v>
      </c>
      <c r="M3011" t="s">
        <v>284</v>
      </c>
      <c r="N3011" t="s">
        <v>67</v>
      </c>
      <c r="O3011" t="s">
        <v>122</v>
      </c>
      <c r="P3011" t="s">
        <v>23</v>
      </c>
      <c r="Q3011" t="s">
        <v>30</v>
      </c>
    </row>
    <row r="3012" spans="1:17" x14ac:dyDescent="0.2">
      <c r="A3012" s="2">
        <v>35929</v>
      </c>
      <c r="B3012" t="s">
        <v>39</v>
      </c>
      <c r="C3012" t="s">
        <v>646</v>
      </c>
      <c r="D3012" t="s">
        <v>19</v>
      </c>
      <c r="E3012" t="s">
        <v>50</v>
      </c>
      <c r="F3012">
        <v>7</v>
      </c>
      <c r="G3012">
        <v>102</v>
      </c>
      <c r="H3012">
        <v>0</v>
      </c>
      <c r="I3012">
        <v>0</v>
      </c>
      <c r="J3012">
        <v>5</v>
      </c>
      <c r="K3012">
        <v>0</v>
      </c>
      <c r="L3012" t="s">
        <v>28</v>
      </c>
      <c r="M3012" t="s">
        <v>489</v>
      </c>
      <c r="N3012" t="s">
        <v>39</v>
      </c>
      <c r="O3012" t="s">
        <v>22</v>
      </c>
      <c r="P3012" t="s">
        <v>23</v>
      </c>
      <c r="Q3012" t="s">
        <v>24</v>
      </c>
    </row>
    <row r="3013" spans="1:17" x14ac:dyDescent="0.2">
      <c r="A3013" s="2">
        <v>35931</v>
      </c>
      <c r="B3013" t="s">
        <v>81</v>
      </c>
      <c r="C3013" t="s">
        <v>386</v>
      </c>
      <c r="D3013" t="s">
        <v>50</v>
      </c>
      <c r="E3013" t="s">
        <v>50</v>
      </c>
      <c r="F3013">
        <v>103</v>
      </c>
      <c r="G3013">
        <v>122</v>
      </c>
      <c r="H3013">
        <v>0</v>
      </c>
      <c r="I3013">
        <v>0</v>
      </c>
      <c r="J3013">
        <v>0</v>
      </c>
      <c r="K3013">
        <v>0</v>
      </c>
      <c r="L3013" t="s">
        <v>28</v>
      </c>
      <c r="M3013" t="s">
        <v>727</v>
      </c>
      <c r="N3013" t="s">
        <v>81</v>
      </c>
      <c r="O3013" t="s">
        <v>22</v>
      </c>
      <c r="P3013" t="s">
        <v>23</v>
      </c>
      <c r="Q3013" t="s">
        <v>30</v>
      </c>
    </row>
    <row r="3014" spans="1:17" x14ac:dyDescent="0.2">
      <c r="A3014" s="2">
        <v>35931</v>
      </c>
      <c r="B3014" t="s">
        <v>133</v>
      </c>
      <c r="C3014" t="s">
        <v>185</v>
      </c>
      <c r="D3014" t="s">
        <v>115</v>
      </c>
      <c r="E3014" t="s">
        <v>27</v>
      </c>
      <c r="F3014">
        <v>24</v>
      </c>
      <c r="G3014">
        <v>31</v>
      </c>
      <c r="H3014">
        <v>0</v>
      </c>
      <c r="I3014">
        <v>0</v>
      </c>
      <c r="J3014">
        <v>2</v>
      </c>
      <c r="K3014">
        <v>1</v>
      </c>
      <c r="L3014" t="s">
        <v>28</v>
      </c>
      <c r="M3014" t="s">
        <v>134</v>
      </c>
      <c r="N3014" t="s">
        <v>133</v>
      </c>
      <c r="O3014" t="s">
        <v>22</v>
      </c>
      <c r="P3014" t="s">
        <v>23</v>
      </c>
      <c r="Q3014" t="s">
        <v>24</v>
      </c>
    </row>
    <row r="3015" spans="1:17" x14ac:dyDescent="0.2">
      <c r="A3015" s="2">
        <v>35931</v>
      </c>
      <c r="B3015" t="s">
        <v>77</v>
      </c>
      <c r="C3015" t="s">
        <v>328</v>
      </c>
      <c r="D3015" t="s">
        <v>27</v>
      </c>
      <c r="E3015" t="s">
        <v>50</v>
      </c>
      <c r="F3015">
        <v>15</v>
      </c>
      <c r="G3015">
        <v>89</v>
      </c>
      <c r="H3015">
        <v>0</v>
      </c>
      <c r="I3015">
        <v>0</v>
      </c>
      <c r="J3015">
        <v>0</v>
      </c>
      <c r="K3015">
        <v>0</v>
      </c>
      <c r="L3015" t="s">
        <v>28</v>
      </c>
      <c r="M3015" t="s">
        <v>782</v>
      </c>
      <c r="N3015" t="s">
        <v>77</v>
      </c>
      <c r="O3015" t="s">
        <v>22</v>
      </c>
      <c r="P3015" t="s">
        <v>23</v>
      </c>
      <c r="Q3015" t="s">
        <v>30</v>
      </c>
    </row>
    <row r="3016" spans="1:17" x14ac:dyDescent="0.2">
      <c r="A3016" s="2">
        <v>35931</v>
      </c>
      <c r="B3016" t="s">
        <v>138</v>
      </c>
      <c r="C3016" t="s">
        <v>296</v>
      </c>
      <c r="D3016" t="s">
        <v>36</v>
      </c>
      <c r="E3016" t="s">
        <v>36</v>
      </c>
      <c r="F3016">
        <v>19</v>
      </c>
      <c r="G3016">
        <v>71</v>
      </c>
      <c r="H3016">
        <v>0</v>
      </c>
      <c r="I3016">
        <v>0</v>
      </c>
      <c r="J3016">
        <v>1</v>
      </c>
      <c r="K3016">
        <v>0</v>
      </c>
      <c r="L3016" t="s">
        <v>716</v>
      </c>
      <c r="M3016" t="s">
        <v>139</v>
      </c>
      <c r="N3016" t="s">
        <v>138</v>
      </c>
      <c r="O3016" t="s">
        <v>22</v>
      </c>
      <c r="P3016" t="s">
        <v>23</v>
      </c>
      <c r="Q3016" t="s">
        <v>24</v>
      </c>
    </row>
    <row r="3017" spans="1:17" x14ac:dyDescent="0.2">
      <c r="A3017" s="2">
        <v>35932</v>
      </c>
      <c r="B3017" t="s">
        <v>143</v>
      </c>
      <c r="C3017" t="s">
        <v>38</v>
      </c>
      <c r="D3017" t="s">
        <v>115</v>
      </c>
      <c r="E3017" t="s">
        <v>19</v>
      </c>
      <c r="F3017">
        <v>11</v>
      </c>
      <c r="G3017">
        <v>29</v>
      </c>
      <c r="H3017">
        <v>0</v>
      </c>
      <c r="I3017">
        <v>0</v>
      </c>
      <c r="J3017">
        <v>1</v>
      </c>
      <c r="K3017">
        <v>1</v>
      </c>
      <c r="L3017" t="s">
        <v>312</v>
      </c>
      <c r="M3017" t="s">
        <v>144</v>
      </c>
      <c r="N3017" t="s">
        <v>143</v>
      </c>
      <c r="O3017" t="s">
        <v>22</v>
      </c>
      <c r="P3017" t="s">
        <v>23</v>
      </c>
      <c r="Q3017" t="s">
        <v>30</v>
      </c>
    </row>
    <row r="3018" spans="1:17" x14ac:dyDescent="0.2">
      <c r="A3018" s="2">
        <v>35932</v>
      </c>
      <c r="B3018" t="s">
        <v>101</v>
      </c>
      <c r="C3018" t="s">
        <v>123</v>
      </c>
      <c r="D3018" t="s">
        <v>50</v>
      </c>
      <c r="E3018" t="s">
        <v>50</v>
      </c>
      <c r="F3018">
        <v>75</v>
      </c>
      <c r="G3018">
        <v>40</v>
      </c>
      <c r="H3018">
        <v>0</v>
      </c>
      <c r="I3018">
        <v>0</v>
      </c>
      <c r="J3018">
        <v>1</v>
      </c>
      <c r="K3018">
        <v>5</v>
      </c>
      <c r="L3018" t="s">
        <v>28</v>
      </c>
      <c r="M3018" t="s">
        <v>331</v>
      </c>
      <c r="N3018" t="s">
        <v>101</v>
      </c>
      <c r="O3018" t="s">
        <v>22</v>
      </c>
      <c r="P3018" t="s">
        <v>23</v>
      </c>
      <c r="Q3018" t="s">
        <v>41</v>
      </c>
    </row>
    <row r="3019" spans="1:17" x14ac:dyDescent="0.2">
      <c r="A3019" s="2">
        <v>35932</v>
      </c>
      <c r="B3019" t="s">
        <v>113</v>
      </c>
      <c r="C3019" t="s">
        <v>352</v>
      </c>
      <c r="D3019" t="s">
        <v>115</v>
      </c>
      <c r="E3019" t="s">
        <v>36</v>
      </c>
      <c r="F3019">
        <v>38</v>
      </c>
      <c r="G3019">
        <v>78</v>
      </c>
      <c r="H3019">
        <v>0</v>
      </c>
      <c r="I3019">
        <v>0</v>
      </c>
      <c r="J3019">
        <v>2</v>
      </c>
      <c r="K3019">
        <v>1</v>
      </c>
      <c r="L3019" t="s">
        <v>28</v>
      </c>
      <c r="M3019" t="s">
        <v>284</v>
      </c>
      <c r="N3019" t="s">
        <v>67</v>
      </c>
      <c r="O3019" t="s">
        <v>122</v>
      </c>
      <c r="P3019" t="s">
        <v>23</v>
      </c>
      <c r="Q3019" t="s">
        <v>24</v>
      </c>
    </row>
    <row r="3020" spans="1:17" x14ac:dyDescent="0.2">
      <c r="A3020" s="2">
        <v>35933</v>
      </c>
      <c r="B3020" t="s">
        <v>56</v>
      </c>
      <c r="C3020" t="s">
        <v>328</v>
      </c>
      <c r="D3020" t="s">
        <v>27</v>
      </c>
      <c r="E3020" t="s">
        <v>50</v>
      </c>
      <c r="F3020">
        <v>74</v>
      </c>
      <c r="G3020">
        <v>89</v>
      </c>
      <c r="H3020">
        <v>0</v>
      </c>
      <c r="I3020">
        <v>0</v>
      </c>
      <c r="J3020">
        <v>1</v>
      </c>
      <c r="K3020">
        <v>0</v>
      </c>
      <c r="L3020" t="s">
        <v>28</v>
      </c>
      <c r="M3020" t="s">
        <v>343</v>
      </c>
      <c r="N3020" t="s">
        <v>56</v>
      </c>
      <c r="O3020" t="s">
        <v>22</v>
      </c>
      <c r="P3020" t="s">
        <v>23</v>
      </c>
      <c r="Q3020" t="s">
        <v>24</v>
      </c>
    </row>
    <row r="3021" spans="1:17" x14ac:dyDescent="0.2">
      <c r="A3021" s="2">
        <v>35934</v>
      </c>
      <c r="B3021" t="s">
        <v>39</v>
      </c>
      <c r="C3021" t="s">
        <v>107</v>
      </c>
      <c r="D3021" t="s">
        <v>19</v>
      </c>
      <c r="E3021" t="s">
        <v>19</v>
      </c>
      <c r="F3021">
        <v>7</v>
      </c>
      <c r="G3021">
        <v>6</v>
      </c>
      <c r="H3021">
        <v>0</v>
      </c>
      <c r="I3021">
        <v>0</v>
      </c>
      <c r="J3021">
        <v>1</v>
      </c>
      <c r="K3021">
        <v>0</v>
      </c>
      <c r="L3021" t="s">
        <v>28</v>
      </c>
      <c r="M3021" t="s">
        <v>437</v>
      </c>
      <c r="N3021" t="s">
        <v>39</v>
      </c>
      <c r="O3021" t="s">
        <v>22</v>
      </c>
      <c r="P3021" t="s">
        <v>23</v>
      </c>
      <c r="Q3021" t="s">
        <v>24</v>
      </c>
    </row>
    <row r="3022" spans="1:17" x14ac:dyDescent="0.2">
      <c r="A3022" s="2">
        <v>35934</v>
      </c>
      <c r="B3022" t="s">
        <v>120</v>
      </c>
      <c r="C3022" t="s">
        <v>224</v>
      </c>
      <c r="D3022" t="s">
        <v>36</v>
      </c>
      <c r="E3022" t="s">
        <v>36</v>
      </c>
      <c r="F3022">
        <v>48</v>
      </c>
      <c r="G3022">
        <v>68</v>
      </c>
      <c r="H3022">
        <v>0</v>
      </c>
      <c r="I3022">
        <v>0</v>
      </c>
      <c r="J3022">
        <v>2</v>
      </c>
      <c r="K3022">
        <v>0</v>
      </c>
      <c r="L3022" t="s">
        <v>28</v>
      </c>
      <c r="M3022" t="s">
        <v>152</v>
      </c>
      <c r="N3022" t="s">
        <v>120</v>
      </c>
      <c r="O3022" t="s">
        <v>22</v>
      </c>
      <c r="P3022" t="s">
        <v>23</v>
      </c>
      <c r="Q3022" t="s">
        <v>24</v>
      </c>
    </row>
    <row r="3023" spans="1:17" x14ac:dyDescent="0.2">
      <c r="A3023" s="2">
        <v>35934</v>
      </c>
      <c r="B3023" t="s">
        <v>133</v>
      </c>
      <c r="C3023" t="s">
        <v>185</v>
      </c>
      <c r="D3023" t="s">
        <v>115</v>
      </c>
      <c r="E3023" t="s">
        <v>27</v>
      </c>
      <c r="F3023">
        <v>24</v>
      </c>
      <c r="G3023">
        <v>31</v>
      </c>
      <c r="H3023">
        <v>0</v>
      </c>
      <c r="I3023">
        <v>0</v>
      </c>
      <c r="J3023">
        <v>0</v>
      </c>
      <c r="K3023">
        <v>0</v>
      </c>
      <c r="L3023" t="s">
        <v>28</v>
      </c>
      <c r="M3023" t="s">
        <v>134</v>
      </c>
      <c r="N3023" t="s">
        <v>133</v>
      </c>
      <c r="O3023" t="s">
        <v>22</v>
      </c>
      <c r="P3023" t="s">
        <v>23</v>
      </c>
      <c r="Q3023" t="s">
        <v>30</v>
      </c>
    </row>
    <row r="3024" spans="1:17" x14ac:dyDescent="0.2">
      <c r="A3024" s="2">
        <v>35935</v>
      </c>
      <c r="B3024" t="s">
        <v>49</v>
      </c>
      <c r="C3024" t="s">
        <v>26</v>
      </c>
      <c r="D3024" t="s">
        <v>50</v>
      </c>
      <c r="E3024" t="s">
        <v>27</v>
      </c>
      <c r="F3024">
        <v>7</v>
      </c>
      <c r="G3024">
        <v>4</v>
      </c>
      <c r="H3024">
        <v>0</v>
      </c>
      <c r="I3024">
        <v>0</v>
      </c>
      <c r="J3024">
        <v>5</v>
      </c>
      <c r="K3024">
        <v>2</v>
      </c>
      <c r="L3024" t="s">
        <v>28</v>
      </c>
      <c r="M3024" t="s">
        <v>103</v>
      </c>
      <c r="N3024" t="s">
        <v>49</v>
      </c>
      <c r="O3024" t="s">
        <v>22</v>
      </c>
      <c r="P3024" t="s">
        <v>23</v>
      </c>
      <c r="Q3024" t="s">
        <v>24</v>
      </c>
    </row>
    <row r="3025" spans="1:17" x14ac:dyDescent="0.2">
      <c r="A3025" s="2">
        <v>35935</v>
      </c>
      <c r="B3025" t="s">
        <v>149</v>
      </c>
      <c r="C3025" t="s">
        <v>138</v>
      </c>
      <c r="D3025" t="s">
        <v>36</v>
      </c>
      <c r="E3025" t="s">
        <v>36</v>
      </c>
      <c r="F3025">
        <v>24</v>
      </c>
      <c r="G3025">
        <v>23</v>
      </c>
      <c r="H3025">
        <v>0</v>
      </c>
      <c r="I3025">
        <v>0</v>
      </c>
      <c r="J3025">
        <v>1</v>
      </c>
      <c r="K3025">
        <v>1</v>
      </c>
      <c r="L3025" t="s">
        <v>28</v>
      </c>
      <c r="M3025" t="s">
        <v>420</v>
      </c>
      <c r="N3025" t="s">
        <v>149</v>
      </c>
      <c r="O3025" t="s">
        <v>22</v>
      </c>
      <c r="P3025" t="s">
        <v>23</v>
      </c>
      <c r="Q3025" t="s">
        <v>30</v>
      </c>
    </row>
    <row r="3026" spans="1:17" x14ac:dyDescent="0.2">
      <c r="A3026" s="2">
        <v>35936</v>
      </c>
      <c r="B3026" t="s">
        <v>293</v>
      </c>
      <c r="C3026" t="s">
        <v>38</v>
      </c>
      <c r="D3026" t="s">
        <v>50</v>
      </c>
      <c r="E3026" t="s">
        <v>19</v>
      </c>
      <c r="F3026">
        <v>3</v>
      </c>
      <c r="G3026">
        <v>29</v>
      </c>
      <c r="H3026">
        <v>0</v>
      </c>
      <c r="I3026">
        <v>0</v>
      </c>
      <c r="J3026">
        <v>1</v>
      </c>
      <c r="K3026">
        <v>0</v>
      </c>
      <c r="L3026" t="s">
        <v>312</v>
      </c>
      <c r="M3026" t="s">
        <v>320</v>
      </c>
      <c r="N3026" t="s">
        <v>143</v>
      </c>
      <c r="O3026" t="s">
        <v>122</v>
      </c>
      <c r="P3026" t="s">
        <v>23</v>
      </c>
      <c r="Q3026" t="s">
        <v>24</v>
      </c>
    </row>
    <row r="3027" spans="1:17" x14ac:dyDescent="0.2">
      <c r="A3027" s="2">
        <v>35938</v>
      </c>
      <c r="B3027" t="s">
        <v>89</v>
      </c>
      <c r="C3027" t="s">
        <v>113</v>
      </c>
      <c r="D3027" t="s">
        <v>50</v>
      </c>
      <c r="E3027" t="s">
        <v>115</v>
      </c>
      <c r="F3027">
        <v>5</v>
      </c>
      <c r="G3027">
        <v>34</v>
      </c>
      <c r="H3027">
        <v>0</v>
      </c>
      <c r="I3027">
        <v>0</v>
      </c>
      <c r="J3027">
        <v>0</v>
      </c>
      <c r="K3027">
        <v>0</v>
      </c>
      <c r="L3027" t="s">
        <v>28</v>
      </c>
      <c r="M3027" t="s">
        <v>91</v>
      </c>
      <c r="N3027" t="s">
        <v>89</v>
      </c>
      <c r="O3027" t="s">
        <v>22</v>
      </c>
      <c r="P3027" t="s">
        <v>23</v>
      </c>
      <c r="Q3027" t="s">
        <v>30</v>
      </c>
    </row>
    <row r="3028" spans="1:17" x14ac:dyDescent="0.2">
      <c r="A3028" s="2">
        <v>35938</v>
      </c>
      <c r="B3028" t="s">
        <v>98</v>
      </c>
      <c r="C3028" t="s">
        <v>26</v>
      </c>
      <c r="D3028" t="s">
        <v>50</v>
      </c>
      <c r="E3028" t="s">
        <v>27</v>
      </c>
      <c r="F3028">
        <v>46</v>
      </c>
      <c r="G3028">
        <v>4</v>
      </c>
      <c r="H3028">
        <v>0</v>
      </c>
      <c r="I3028">
        <v>0</v>
      </c>
      <c r="J3028">
        <v>0</v>
      </c>
      <c r="K3028">
        <v>0</v>
      </c>
      <c r="L3028" t="s">
        <v>28</v>
      </c>
      <c r="M3028" t="s">
        <v>99</v>
      </c>
      <c r="N3028" t="s">
        <v>98</v>
      </c>
      <c r="O3028" t="s">
        <v>22</v>
      </c>
      <c r="P3028" t="s">
        <v>23</v>
      </c>
      <c r="Q3028" t="s">
        <v>30</v>
      </c>
    </row>
    <row r="3029" spans="1:17" x14ac:dyDescent="0.2">
      <c r="A3029" s="2">
        <v>35939</v>
      </c>
      <c r="B3029" t="s">
        <v>107</v>
      </c>
      <c r="C3029" t="s">
        <v>18</v>
      </c>
      <c r="D3029" t="s">
        <v>19</v>
      </c>
      <c r="E3029" t="s">
        <v>19</v>
      </c>
      <c r="F3029">
        <v>9</v>
      </c>
      <c r="G3029">
        <v>38</v>
      </c>
      <c r="H3029">
        <v>0</v>
      </c>
      <c r="I3029">
        <v>0</v>
      </c>
      <c r="J3029">
        <v>2</v>
      </c>
      <c r="K3029">
        <v>2</v>
      </c>
      <c r="L3029" t="s">
        <v>28</v>
      </c>
      <c r="M3029" t="s">
        <v>310</v>
      </c>
      <c r="N3029" t="s">
        <v>107</v>
      </c>
      <c r="O3029" t="s">
        <v>22</v>
      </c>
      <c r="P3029" t="s">
        <v>23</v>
      </c>
      <c r="Q3029" t="s">
        <v>30</v>
      </c>
    </row>
    <row r="3030" spans="1:17" x14ac:dyDescent="0.2">
      <c r="A3030" s="2">
        <v>35939</v>
      </c>
      <c r="B3030" t="s">
        <v>143</v>
      </c>
      <c r="C3030" t="s">
        <v>293</v>
      </c>
      <c r="D3030" t="s">
        <v>115</v>
      </c>
      <c r="E3030" t="s">
        <v>50</v>
      </c>
      <c r="F3030">
        <v>12</v>
      </c>
      <c r="G3030">
        <v>3</v>
      </c>
      <c r="H3030">
        <v>0</v>
      </c>
      <c r="I3030">
        <v>0</v>
      </c>
      <c r="J3030">
        <v>0</v>
      </c>
      <c r="K3030">
        <v>0</v>
      </c>
      <c r="L3030" t="s">
        <v>312</v>
      </c>
      <c r="M3030" t="s">
        <v>773</v>
      </c>
      <c r="N3030" t="s">
        <v>143</v>
      </c>
      <c r="O3030" t="s">
        <v>22</v>
      </c>
      <c r="P3030" t="s">
        <v>23</v>
      </c>
      <c r="Q3030" t="s">
        <v>30</v>
      </c>
    </row>
    <row r="3031" spans="1:17" x14ac:dyDescent="0.2">
      <c r="A3031" s="2">
        <v>35939</v>
      </c>
      <c r="B3031" t="s">
        <v>296</v>
      </c>
      <c r="C3031" t="s">
        <v>45</v>
      </c>
      <c r="D3031" t="s">
        <v>36</v>
      </c>
      <c r="E3031" t="s">
        <v>36</v>
      </c>
      <c r="F3031">
        <v>69</v>
      </c>
      <c r="G3031">
        <v>84</v>
      </c>
      <c r="H3031">
        <v>0</v>
      </c>
      <c r="I3031">
        <v>0</v>
      </c>
      <c r="J3031">
        <v>0</v>
      </c>
      <c r="K3031">
        <v>2</v>
      </c>
      <c r="L3031" t="s">
        <v>716</v>
      </c>
      <c r="M3031" t="s">
        <v>399</v>
      </c>
      <c r="N3031" t="s">
        <v>296</v>
      </c>
      <c r="O3031" t="s">
        <v>22</v>
      </c>
      <c r="P3031" t="s">
        <v>23</v>
      </c>
      <c r="Q3031" t="s">
        <v>41</v>
      </c>
    </row>
    <row r="3032" spans="1:17" x14ac:dyDescent="0.2">
      <c r="A3032" s="2">
        <v>35939</v>
      </c>
      <c r="B3032" t="s">
        <v>77</v>
      </c>
      <c r="C3032" t="s">
        <v>301</v>
      </c>
      <c r="D3032" t="s">
        <v>27</v>
      </c>
      <c r="E3032" t="s">
        <v>115</v>
      </c>
      <c r="F3032">
        <v>11</v>
      </c>
      <c r="G3032">
        <v>43</v>
      </c>
      <c r="H3032">
        <v>0</v>
      </c>
      <c r="I3032">
        <v>0</v>
      </c>
      <c r="J3032">
        <v>2</v>
      </c>
      <c r="K3032">
        <v>0</v>
      </c>
      <c r="L3032" t="s">
        <v>28</v>
      </c>
      <c r="M3032" t="s">
        <v>751</v>
      </c>
      <c r="N3032" t="s">
        <v>77</v>
      </c>
      <c r="O3032" t="s">
        <v>22</v>
      </c>
      <c r="P3032" t="s">
        <v>23</v>
      </c>
      <c r="Q3032" t="s">
        <v>24</v>
      </c>
    </row>
    <row r="3033" spans="1:17" x14ac:dyDescent="0.2">
      <c r="A3033" s="2">
        <v>35940</v>
      </c>
      <c r="B3033" t="s">
        <v>39</v>
      </c>
      <c r="C3033" t="s">
        <v>149</v>
      </c>
      <c r="D3033" t="s">
        <v>19</v>
      </c>
      <c r="E3033" t="s">
        <v>36</v>
      </c>
      <c r="F3033">
        <v>6</v>
      </c>
      <c r="G3033">
        <v>24</v>
      </c>
      <c r="H3033">
        <v>0</v>
      </c>
      <c r="I3033">
        <v>0</v>
      </c>
      <c r="J3033">
        <v>2</v>
      </c>
      <c r="K3033">
        <v>0</v>
      </c>
      <c r="L3033" t="s">
        <v>28</v>
      </c>
      <c r="M3033" t="s">
        <v>65</v>
      </c>
      <c r="N3033" t="s">
        <v>39</v>
      </c>
      <c r="O3033" t="s">
        <v>22</v>
      </c>
      <c r="P3033" t="s">
        <v>23</v>
      </c>
      <c r="Q3033" t="s">
        <v>24</v>
      </c>
    </row>
    <row r="3034" spans="1:17" x14ac:dyDescent="0.2">
      <c r="A3034" s="2">
        <v>35942</v>
      </c>
      <c r="B3034" t="s">
        <v>69</v>
      </c>
      <c r="C3034" t="s">
        <v>128</v>
      </c>
      <c r="D3034" t="s">
        <v>50</v>
      </c>
      <c r="E3034" t="s">
        <v>36</v>
      </c>
      <c r="F3034">
        <v>31</v>
      </c>
      <c r="G3034">
        <v>21</v>
      </c>
      <c r="H3034">
        <v>0</v>
      </c>
      <c r="I3034">
        <v>0</v>
      </c>
      <c r="J3034">
        <v>2</v>
      </c>
      <c r="K3034">
        <v>1</v>
      </c>
      <c r="L3034" t="s">
        <v>28</v>
      </c>
      <c r="M3034" t="s">
        <v>71</v>
      </c>
      <c r="N3034" t="s">
        <v>69</v>
      </c>
      <c r="O3034" t="s">
        <v>22</v>
      </c>
      <c r="P3034" t="s">
        <v>23</v>
      </c>
      <c r="Q3034" t="s">
        <v>24</v>
      </c>
    </row>
    <row r="3035" spans="1:17" x14ac:dyDescent="0.2">
      <c r="A3035" s="2">
        <v>35942</v>
      </c>
      <c r="B3035" t="s">
        <v>147</v>
      </c>
      <c r="C3035" t="s">
        <v>67</v>
      </c>
      <c r="D3035" t="s">
        <v>50</v>
      </c>
      <c r="E3035" t="s">
        <v>50</v>
      </c>
      <c r="F3035">
        <v>36</v>
      </c>
      <c r="G3035">
        <v>18</v>
      </c>
      <c r="H3035">
        <v>0</v>
      </c>
      <c r="I3035">
        <v>0</v>
      </c>
      <c r="J3035">
        <v>0</v>
      </c>
      <c r="K3035">
        <v>1</v>
      </c>
      <c r="L3035" t="s">
        <v>679</v>
      </c>
      <c r="M3035" t="s">
        <v>112</v>
      </c>
      <c r="N3035" t="s">
        <v>110</v>
      </c>
      <c r="O3035" t="s">
        <v>122</v>
      </c>
      <c r="P3035" t="s">
        <v>23</v>
      </c>
      <c r="Q3035" t="s">
        <v>41</v>
      </c>
    </row>
    <row r="3036" spans="1:17" x14ac:dyDescent="0.2">
      <c r="A3036" s="2">
        <v>35942</v>
      </c>
      <c r="B3036" t="s">
        <v>70</v>
      </c>
      <c r="C3036" t="s">
        <v>129</v>
      </c>
      <c r="D3036" t="s">
        <v>50</v>
      </c>
      <c r="E3036" t="s">
        <v>50</v>
      </c>
      <c r="F3036">
        <v>61</v>
      </c>
      <c r="G3036">
        <v>2</v>
      </c>
      <c r="H3036">
        <v>0</v>
      </c>
      <c r="I3036">
        <v>0</v>
      </c>
      <c r="J3036">
        <v>0</v>
      </c>
      <c r="K3036">
        <v>0</v>
      </c>
      <c r="L3036" t="s">
        <v>28</v>
      </c>
      <c r="M3036" t="s">
        <v>383</v>
      </c>
      <c r="N3036" t="s">
        <v>70</v>
      </c>
      <c r="O3036" t="s">
        <v>22</v>
      </c>
      <c r="P3036" t="s">
        <v>23</v>
      </c>
      <c r="Q3036" t="s">
        <v>30</v>
      </c>
    </row>
    <row r="3037" spans="1:17" x14ac:dyDescent="0.2">
      <c r="A3037" s="2">
        <v>35942</v>
      </c>
      <c r="B3037" t="s">
        <v>94</v>
      </c>
      <c r="C3037" t="s">
        <v>73</v>
      </c>
      <c r="D3037" t="s">
        <v>50</v>
      </c>
      <c r="E3037" t="s">
        <v>50</v>
      </c>
      <c r="F3037">
        <v>62</v>
      </c>
      <c r="G3037">
        <v>45</v>
      </c>
      <c r="H3037">
        <v>0</v>
      </c>
      <c r="I3037">
        <v>0</v>
      </c>
      <c r="J3037">
        <v>1</v>
      </c>
      <c r="K3037">
        <v>0</v>
      </c>
      <c r="L3037" t="s">
        <v>28</v>
      </c>
      <c r="M3037" t="s">
        <v>783</v>
      </c>
      <c r="N3037" t="s">
        <v>94</v>
      </c>
      <c r="O3037" t="s">
        <v>22</v>
      </c>
      <c r="P3037" t="s">
        <v>23</v>
      </c>
      <c r="Q3037" t="s">
        <v>24</v>
      </c>
    </row>
    <row r="3038" spans="1:17" x14ac:dyDescent="0.2">
      <c r="A3038" s="2">
        <v>35942</v>
      </c>
      <c r="B3038" t="s">
        <v>133</v>
      </c>
      <c r="C3038" t="s">
        <v>293</v>
      </c>
      <c r="D3038" t="s">
        <v>115</v>
      </c>
      <c r="E3038" t="s">
        <v>50</v>
      </c>
      <c r="F3038">
        <v>20</v>
      </c>
      <c r="G3038">
        <v>3</v>
      </c>
      <c r="H3038">
        <v>0</v>
      </c>
      <c r="I3038">
        <v>0</v>
      </c>
      <c r="J3038">
        <v>2</v>
      </c>
      <c r="K3038">
        <v>2</v>
      </c>
      <c r="L3038" t="s">
        <v>28</v>
      </c>
      <c r="M3038" t="s">
        <v>134</v>
      </c>
      <c r="N3038" t="s">
        <v>133</v>
      </c>
      <c r="O3038" t="s">
        <v>22</v>
      </c>
      <c r="P3038" t="s">
        <v>23</v>
      </c>
      <c r="Q3038" t="s">
        <v>30</v>
      </c>
    </row>
    <row r="3039" spans="1:17" x14ac:dyDescent="0.2">
      <c r="A3039" s="2">
        <v>35942</v>
      </c>
      <c r="B3039" t="s">
        <v>110</v>
      </c>
      <c r="C3039" t="s">
        <v>89</v>
      </c>
      <c r="D3039" t="s">
        <v>36</v>
      </c>
      <c r="E3039" t="s">
        <v>50</v>
      </c>
      <c r="F3039">
        <v>13</v>
      </c>
      <c r="G3039">
        <v>5</v>
      </c>
      <c r="H3039">
        <v>0</v>
      </c>
      <c r="I3039">
        <v>0</v>
      </c>
      <c r="J3039">
        <v>0</v>
      </c>
      <c r="K3039">
        <v>1</v>
      </c>
      <c r="L3039" t="s">
        <v>679</v>
      </c>
      <c r="M3039" t="s">
        <v>112</v>
      </c>
      <c r="N3039" t="s">
        <v>110</v>
      </c>
      <c r="O3039" t="s">
        <v>22</v>
      </c>
      <c r="P3039" t="s">
        <v>23</v>
      </c>
      <c r="Q3039" t="s">
        <v>41</v>
      </c>
    </row>
    <row r="3040" spans="1:17" x14ac:dyDescent="0.2">
      <c r="A3040" s="2">
        <v>35942</v>
      </c>
      <c r="B3040" t="s">
        <v>126</v>
      </c>
      <c r="C3040" t="s">
        <v>120</v>
      </c>
      <c r="D3040" t="s">
        <v>50</v>
      </c>
      <c r="E3040" t="s">
        <v>36</v>
      </c>
      <c r="F3040">
        <v>25</v>
      </c>
      <c r="G3040">
        <v>49</v>
      </c>
      <c r="H3040">
        <v>0</v>
      </c>
      <c r="I3040">
        <v>0</v>
      </c>
      <c r="J3040">
        <v>0</v>
      </c>
      <c r="K3040">
        <v>0</v>
      </c>
      <c r="L3040" t="s">
        <v>28</v>
      </c>
      <c r="M3040" t="s">
        <v>784</v>
      </c>
      <c r="N3040" t="s">
        <v>126</v>
      </c>
      <c r="O3040" t="s">
        <v>22</v>
      </c>
      <c r="P3040" t="s">
        <v>23</v>
      </c>
      <c r="Q3040" t="s">
        <v>30</v>
      </c>
    </row>
    <row r="3041" spans="1:17" x14ac:dyDescent="0.2">
      <c r="A3041" s="2">
        <v>35942</v>
      </c>
      <c r="B3041" t="s">
        <v>49</v>
      </c>
      <c r="C3041" t="s">
        <v>113</v>
      </c>
      <c r="D3041" t="s">
        <v>50</v>
      </c>
      <c r="E3041" t="s">
        <v>115</v>
      </c>
      <c r="F3041">
        <v>7</v>
      </c>
      <c r="G3041">
        <v>34</v>
      </c>
      <c r="H3041">
        <v>0</v>
      </c>
      <c r="I3041">
        <v>0</v>
      </c>
      <c r="J3041">
        <v>6</v>
      </c>
      <c r="K3041">
        <v>0</v>
      </c>
      <c r="L3041" t="s">
        <v>28</v>
      </c>
      <c r="M3041" t="s">
        <v>785</v>
      </c>
      <c r="N3041" t="s">
        <v>49</v>
      </c>
      <c r="O3041" t="s">
        <v>22</v>
      </c>
      <c r="P3041" t="s">
        <v>23</v>
      </c>
      <c r="Q3041" t="s">
        <v>24</v>
      </c>
    </row>
    <row r="3042" spans="1:17" x14ac:dyDescent="0.2">
      <c r="A3042" s="2">
        <v>35942</v>
      </c>
      <c r="B3042" t="s">
        <v>90</v>
      </c>
      <c r="C3042" t="s">
        <v>95</v>
      </c>
      <c r="D3042" t="s">
        <v>50</v>
      </c>
      <c r="E3042" t="s">
        <v>50</v>
      </c>
      <c r="F3042">
        <v>54</v>
      </c>
      <c r="G3042">
        <v>16</v>
      </c>
      <c r="H3042">
        <v>0</v>
      </c>
      <c r="I3042">
        <v>0</v>
      </c>
      <c r="J3042">
        <v>3</v>
      </c>
      <c r="K3042">
        <v>1</v>
      </c>
      <c r="L3042" t="s">
        <v>28</v>
      </c>
      <c r="M3042" t="s">
        <v>713</v>
      </c>
      <c r="N3042" t="s">
        <v>90</v>
      </c>
      <c r="O3042" t="s">
        <v>22</v>
      </c>
      <c r="P3042" t="s">
        <v>23</v>
      </c>
      <c r="Q3042" t="s">
        <v>24</v>
      </c>
    </row>
    <row r="3043" spans="1:17" x14ac:dyDescent="0.2">
      <c r="A3043" s="2">
        <v>35943</v>
      </c>
      <c r="B3043" t="s">
        <v>453</v>
      </c>
      <c r="C3043" t="s">
        <v>282</v>
      </c>
      <c r="D3043" t="s">
        <v>27</v>
      </c>
      <c r="E3043" t="s">
        <v>19</v>
      </c>
      <c r="F3043">
        <v>122</v>
      </c>
      <c r="G3043">
        <v>48</v>
      </c>
      <c r="H3043">
        <v>0</v>
      </c>
      <c r="I3043">
        <v>0</v>
      </c>
      <c r="J3043">
        <v>4</v>
      </c>
      <c r="K3043">
        <v>1</v>
      </c>
      <c r="L3043" t="s">
        <v>786</v>
      </c>
      <c r="M3043" t="s">
        <v>482</v>
      </c>
      <c r="N3043" t="s">
        <v>453</v>
      </c>
      <c r="O3043" t="s">
        <v>22</v>
      </c>
      <c r="P3043" t="s">
        <v>23</v>
      </c>
      <c r="Q3043" t="s">
        <v>24</v>
      </c>
    </row>
    <row r="3044" spans="1:17" x14ac:dyDescent="0.2">
      <c r="A3044" s="2">
        <v>35943</v>
      </c>
      <c r="B3044" t="s">
        <v>52</v>
      </c>
      <c r="C3044" t="s">
        <v>72</v>
      </c>
      <c r="D3044" t="s">
        <v>50</v>
      </c>
      <c r="E3044" t="s">
        <v>50</v>
      </c>
      <c r="F3044">
        <v>28</v>
      </c>
      <c r="G3044">
        <v>27</v>
      </c>
      <c r="H3044">
        <v>0</v>
      </c>
      <c r="I3044">
        <v>0</v>
      </c>
      <c r="J3044">
        <v>3</v>
      </c>
      <c r="K3044">
        <v>0</v>
      </c>
      <c r="L3044" t="s">
        <v>28</v>
      </c>
      <c r="M3044" t="s">
        <v>743</v>
      </c>
      <c r="N3044" t="s">
        <v>52</v>
      </c>
      <c r="O3044" t="s">
        <v>22</v>
      </c>
      <c r="P3044" t="s">
        <v>23</v>
      </c>
      <c r="Q3044" t="s">
        <v>24</v>
      </c>
    </row>
    <row r="3045" spans="1:17" x14ac:dyDescent="0.2">
      <c r="A3045" s="2">
        <v>35944</v>
      </c>
      <c r="B3045" t="s">
        <v>147</v>
      </c>
      <c r="C3045" t="s">
        <v>89</v>
      </c>
      <c r="D3045" t="s">
        <v>50</v>
      </c>
      <c r="E3045" t="s">
        <v>50</v>
      </c>
      <c r="F3045">
        <v>36</v>
      </c>
      <c r="G3045">
        <v>5</v>
      </c>
      <c r="H3045">
        <v>0</v>
      </c>
      <c r="I3045">
        <v>0</v>
      </c>
      <c r="J3045">
        <v>0</v>
      </c>
      <c r="K3045">
        <v>0</v>
      </c>
      <c r="L3045" t="s">
        <v>679</v>
      </c>
      <c r="M3045" t="s">
        <v>112</v>
      </c>
      <c r="N3045" t="s">
        <v>110</v>
      </c>
      <c r="O3045" t="s">
        <v>122</v>
      </c>
      <c r="P3045" t="s">
        <v>59</v>
      </c>
      <c r="Q3045" t="s">
        <v>24</v>
      </c>
    </row>
    <row r="3046" spans="1:17" x14ac:dyDescent="0.2">
      <c r="A3046" s="2">
        <v>35944</v>
      </c>
      <c r="B3046" t="s">
        <v>110</v>
      </c>
      <c r="C3046" t="s">
        <v>67</v>
      </c>
      <c r="D3046" t="s">
        <v>36</v>
      </c>
      <c r="E3046" t="s">
        <v>50</v>
      </c>
      <c r="F3046">
        <v>13</v>
      </c>
      <c r="G3046">
        <v>18</v>
      </c>
      <c r="H3046">
        <v>0</v>
      </c>
      <c r="I3046">
        <v>0</v>
      </c>
      <c r="J3046">
        <v>2</v>
      </c>
      <c r="K3046">
        <v>2</v>
      </c>
      <c r="L3046" t="s">
        <v>679</v>
      </c>
      <c r="M3046" t="s">
        <v>112</v>
      </c>
      <c r="N3046" t="s">
        <v>110</v>
      </c>
      <c r="O3046" t="s">
        <v>22</v>
      </c>
      <c r="P3046" t="s">
        <v>59</v>
      </c>
      <c r="Q3046" t="s">
        <v>24</v>
      </c>
    </row>
    <row r="3047" spans="1:17" x14ac:dyDescent="0.2">
      <c r="A3047" s="2">
        <v>35945</v>
      </c>
      <c r="B3047" t="s">
        <v>345</v>
      </c>
      <c r="C3047" t="s">
        <v>95</v>
      </c>
      <c r="D3047" t="s">
        <v>50</v>
      </c>
      <c r="E3047" t="s">
        <v>50</v>
      </c>
      <c r="F3047">
        <v>52</v>
      </c>
      <c r="G3047">
        <v>16</v>
      </c>
      <c r="H3047">
        <v>0</v>
      </c>
      <c r="I3047">
        <v>0</v>
      </c>
      <c r="J3047">
        <v>1</v>
      </c>
      <c r="K3047">
        <v>1</v>
      </c>
      <c r="L3047" t="s">
        <v>28</v>
      </c>
      <c r="M3047" t="s">
        <v>360</v>
      </c>
      <c r="N3047" t="s">
        <v>345</v>
      </c>
      <c r="O3047" t="s">
        <v>22</v>
      </c>
      <c r="P3047" t="s">
        <v>23</v>
      </c>
      <c r="Q3047" t="s">
        <v>30</v>
      </c>
    </row>
    <row r="3048" spans="1:17" x14ac:dyDescent="0.2">
      <c r="A3048" s="2">
        <v>35945</v>
      </c>
      <c r="B3048" t="s">
        <v>129</v>
      </c>
      <c r="C3048" t="s">
        <v>43</v>
      </c>
      <c r="D3048" t="s">
        <v>50</v>
      </c>
      <c r="E3048" t="s">
        <v>19</v>
      </c>
      <c r="F3048">
        <v>2</v>
      </c>
      <c r="G3048">
        <v>10</v>
      </c>
      <c r="H3048">
        <v>0</v>
      </c>
      <c r="I3048">
        <v>0</v>
      </c>
      <c r="J3048">
        <v>3</v>
      </c>
      <c r="K3048">
        <v>1</v>
      </c>
      <c r="L3048" t="s">
        <v>28</v>
      </c>
      <c r="M3048" t="s">
        <v>787</v>
      </c>
      <c r="N3048" t="s">
        <v>129</v>
      </c>
      <c r="O3048" t="s">
        <v>22</v>
      </c>
      <c r="P3048" t="s">
        <v>23</v>
      </c>
      <c r="Q3048" t="s">
        <v>24</v>
      </c>
    </row>
    <row r="3049" spans="1:17" x14ac:dyDescent="0.2">
      <c r="A3049" s="2">
        <v>35945</v>
      </c>
      <c r="B3049" t="s">
        <v>352</v>
      </c>
      <c r="C3049" t="s">
        <v>267</v>
      </c>
      <c r="D3049" t="s">
        <v>36</v>
      </c>
      <c r="E3049" t="s">
        <v>36</v>
      </c>
      <c r="F3049">
        <v>76</v>
      </c>
      <c r="G3049">
        <v>56</v>
      </c>
      <c r="H3049">
        <v>0</v>
      </c>
      <c r="I3049">
        <v>0</v>
      </c>
      <c r="J3049">
        <v>1</v>
      </c>
      <c r="K3049">
        <v>1</v>
      </c>
      <c r="L3049" t="s">
        <v>716</v>
      </c>
      <c r="M3049" t="s">
        <v>371</v>
      </c>
      <c r="N3049" t="s">
        <v>352</v>
      </c>
      <c r="O3049" t="s">
        <v>22</v>
      </c>
      <c r="P3049" t="s">
        <v>23</v>
      </c>
      <c r="Q3049" t="s">
        <v>30</v>
      </c>
    </row>
    <row r="3050" spans="1:17" x14ac:dyDescent="0.2">
      <c r="A3050" s="2">
        <v>35945</v>
      </c>
      <c r="B3050" t="s">
        <v>77</v>
      </c>
      <c r="C3050" t="s">
        <v>104</v>
      </c>
      <c r="D3050" t="s">
        <v>27</v>
      </c>
      <c r="E3050" t="s">
        <v>50</v>
      </c>
      <c r="F3050">
        <v>11</v>
      </c>
      <c r="G3050">
        <v>41</v>
      </c>
      <c r="H3050">
        <v>0</v>
      </c>
      <c r="I3050">
        <v>0</v>
      </c>
      <c r="J3050">
        <v>0</v>
      </c>
      <c r="K3050">
        <v>0</v>
      </c>
      <c r="L3050" t="s">
        <v>28</v>
      </c>
      <c r="M3050" t="s">
        <v>160</v>
      </c>
      <c r="N3050" t="s">
        <v>77</v>
      </c>
      <c r="O3050" t="s">
        <v>22</v>
      </c>
      <c r="P3050" t="s">
        <v>23</v>
      </c>
      <c r="Q3050" t="s">
        <v>30</v>
      </c>
    </row>
    <row r="3051" spans="1:17" x14ac:dyDescent="0.2">
      <c r="A3051" s="2">
        <v>35946</v>
      </c>
      <c r="B3051" t="s">
        <v>107</v>
      </c>
      <c r="C3051" t="s">
        <v>128</v>
      </c>
      <c r="D3051" t="s">
        <v>19</v>
      </c>
      <c r="E3051" t="s">
        <v>36</v>
      </c>
      <c r="F3051">
        <v>9</v>
      </c>
      <c r="G3051">
        <v>21</v>
      </c>
      <c r="H3051">
        <v>0</v>
      </c>
      <c r="I3051">
        <v>0</v>
      </c>
      <c r="J3051">
        <v>3</v>
      </c>
      <c r="K3051">
        <v>2</v>
      </c>
      <c r="L3051" t="s">
        <v>28</v>
      </c>
      <c r="M3051" t="s">
        <v>788</v>
      </c>
      <c r="N3051" t="s">
        <v>67</v>
      </c>
      <c r="O3051" t="s">
        <v>122</v>
      </c>
      <c r="P3051" t="s">
        <v>23</v>
      </c>
      <c r="Q3051" t="s">
        <v>24</v>
      </c>
    </row>
    <row r="3052" spans="1:17" x14ac:dyDescent="0.2">
      <c r="A3052" s="2">
        <v>35946</v>
      </c>
      <c r="B3052" t="s">
        <v>143</v>
      </c>
      <c r="C3052" t="s">
        <v>26</v>
      </c>
      <c r="D3052" t="s">
        <v>115</v>
      </c>
      <c r="E3052" t="s">
        <v>27</v>
      </c>
      <c r="F3052">
        <v>12</v>
      </c>
      <c r="G3052">
        <v>4</v>
      </c>
      <c r="H3052">
        <v>0</v>
      </c>
      <c r="I3052">
        <v>0</v>
      </c>
      <c r="J3052">
        <v>1</v>
      </c>
      <c r="K3052">
        <v>2</v>
      </c>
      <c r="L3052" t="s">
        <v>28</v>
      </c>
      <c r="M3052" t="s">
        <v>411</v>
      </c>
      <c r="N3052" t="s">
        <v>53</v>
      </c>
      <c r="O3052" t="s">
        <v>122</v>
      </c>
      <c r="P3052" t="s">
        <v>23</v>
      </c>
      <c r="Q3052" t="s">
        <v>41</v>
      </c>
    </row>
    <row r="3053" spans="1:17" x14ac:dyDescent="0.2">
      <c r="A3053" s="2">
        <v>35946</v>
      </c>
      <c r="B3053" t="s">
        <v>97</v>
      </c>
      <c r="C3053" t="s">
        <v>120</v>
      </c>
      <c r="D3053" t="s">
        <v>50</v>
      </c>
      <c r="E3053" t="s">
        <v>36</v>
      </c>
      <c r="F3053">
        <v>143</v>
      </c>
      <c r="G3053">
        <v>49</v>
      </c>
      <c r="H3053">
        <v>0</v>
      </c>
      <c r="I3053">
        <v>0</v>
      </c>
      <c r="J3053">
        <v>0</v>
      </c>
      <c r="K3053">
        <v>2</v>
      </c>
      <c r="L3053" t="s">
        <v>28</v>
      </c>
      <c r="M3053" t="s">
        <v>97</v>
      </c>
      <c r="N3053" t="s">
        <v>97</v>
      </c>
      <c r="O3053" t="s">
        <v>22</v>
      </c>
      <c r="P3053" t="s">
        <v>23</v>
      </c>
      <c r="Q3053" t="s">
        <v>41</v>
      </c>
    </row>
    <row r="3054" spans="1:17" x14ac:dyDescent="0.2">
      <c r="A3054" s="2">
        <v>35947</v>
      </c>
      <c r="B3054" t="s">
        <v>126</v>
      </c>
      <c r="C3054" t="s">
        <v>38</v>
      </c>
      <c r="D3054" t="s">
        <v>50</v>
      </c>
      <c r="E3054" t="s">
        <v>19</v>
      </c>
      <c r="F3054">
        <v>25</v>
      </c>
      <c r="G3054">
        <v>29</v>
      </c>
      <c r="H3054">
        <v>0</v>
      </c>
      <c r="I3054">
        <v>0</v>
      </c>
      <c r="J3054">
        <v>5</v>
      </c>
      <c r="K3054">
        <v>1</v>
      </c>
      <c r="L3054" t="s">
        <v>28</v>
      </c>
      <c r="M3054" t="s">
        <v>330</v>
      </c>
      <c r="N3054" t="s">
        <v>126</v>
      </c>
      <c r="O3054" t="s">
        <v>22</v>
      </c>
      <c r="P3054" t="s">
        <v>23</v>
      </c>
      <c r="Q3054" t="s">
        <v>24</v>
      </c>
    </row>
    <row r="3055" spans="1:17" x14ac:dyDescent="0.2">
      <c r="A3055" s="2">
        <v>35948</v>
      </c>
      <c r="B3055" t="s">
        <v>69</v>
      </c>
      <c r="C3055" t="s">
        <v>174</v>
      </c>
      <c r="D3055" t="s">
        <v>50</v>
      </c>
      <c r="E3055" t="s">
        <v>50</v>
      </c>
      <c r="F3055">
        <v>31</v>
      </c>
      <c r="G3055">
        <v>165</v>
      </c>
      <c r="H3055">
        <v>0</v>
      </c>
      <c r="I3055">
        <v>0</v>
      </c>
      <c r="J3055">
        <v>6</v>
      </c>
      <c r="K3055">
        <v>0</v>
      </c>
      <c r="L3055" t="s">
        <v>28</v>
      </c>
      <c r="M3055" t="s">
        <v>71</v>
      </c>
      <c r="N3055" t="s">
        <v>69</v>
      </c>
      <c r="O3055" t="s">
        <v>22</v>
      </c>
      <c r="P3055" t="s">
        <v>23</v>
      </c>
      <c r="Q3055" t="s">
        <v>24</v>
      </c>
    </row>
    <row r="3056" spans="1:17" x14ac:dyDescent="0.2">
      <c r="A3056" s="2">
        <v>35948</v>
      </c>
      <c r="B3056" t="s">
        <v>52</v>
      </c>
      <c r="C3056" t="s">
        <v>119</v>
      </c>
      <c r="D3056" t="s">
        <v>50</v>
      </c>
      <c r="E3056" t="s">
        <v>50</v>
      </c>
      <c r="F3056">
        <v>28</v>
      </c>
      <c r="G3056">
        <v>14</v>
      </c>
      <c r="H3056">
        <v>0</v>
      </c>
      <c r="I3056">
        <v>0</v>
      </c>
      <c r="J3056">
        <v>1</v>
      </c>
      <c r="K3056">
        <v>0</v>
      </c>
      <c r="L3056" t="s">
        <v>28</v>
      </c>
      <c r="M3056" t="s">
        <v>522</v>
      </c>
      <c r="N3056" t="s">
        <v>52</v>
      </c>
      <c r="O3056" t="s">
        <v>22</v>
      </c>
      <c r="P3056" t="s">
        <v>23</v>
      </c>
      <c r="Q3056" t="s">
        <v>24</v>
      </c>
    </row>
    <row r="3057" spans="1:17" x14ac:dyDescent="0.2">
      <c r="A3057" s="2">
        <v>35949</v>
      </c>
      <c r="B3057" t="s">
        <v>737</v>
      </c>
      <c r="C3057" t="s">
        <v>25</v>
      </c>
      <c r="D3057" t="s">
        <v>50</v>
      </c>
      <c r="E3057" t="s">
        <v>19</v>
      </c>
      <c r="F3057">
        <v>185</v>
      </c>
      <c r="G3057">
        <v>1</v>
      </c>
      <c r="H3057">
        <v>0</v>
      </c>
      <c r="I3057">
        <v>0</v>
      </c>
      <c r="J3057">
        <v>0</v>
      </c>
      <c r="K3057">
        <v>3</v>
      </c>
      <c r="L3057" t="s">
        <v>28</v>
      </c>
      <c r="M3057" t="s">
        <v>789</v>
      </c>
      <c r="N3057" t="s">
        <v>67</v>
      </c>
      <c r="O3057" t="s">
        <v>122</v>
      </c>
      <c r="P3057" t="s">
        <v>23</v>
      </c>
      <c r="Q3057" t="s">
        <v>41</v>
      </c>
    </row>
    <row r="3058" spans="1:17" x14ac:dyDescent="0.2">
      <c r="A3058" s="2">
        <v>35949</v>
      </c>
      <c r="B3058" t="s">
        <v>147</v>
      </c>
      <c r="C3058" t="s">
        <v>43</v>
      </c>
      <c r="D3058" t="s">
        <v>50</v>
      </c>
      <c r="E3058" t="s">
        <v>19</v>
      </c>
      <c r="F3058">
        <v>36</v>
      </c>
      <c r="G3058">
        <v>10</v>
      </c>
      <c r="H3058">
        <v>0</v>
      </c>
      <c r="I3058">
        <v>0</v>
      </c>
      <c r="J3058">
        <v>2</v>
      </c>
      <c r="K3058">
        <v>0</v>
      </c>
      <c r="L3058" t="s">
        <v>28</v>
      </c>
      <c r="M3058" t="s">
        <v>148</v>
      </c>
      <c r="N3058" t="s">
        <v>147</v>
      </c>
      <c r="O3058" t="s">
        <v>22</v>
      </c>
      <c r="P3058" t="s">
        <v>23</v>
      </c>
      <c r="Q3058" t="s">
        <v>24</v>
      </c>
    </row>
    <row r="3059" spans="1:17" x14ac:dyDescent="0.2">
      <c r="A3059" s="2">
        <v>35949</v>
      </c>
      <c r="B3059" t="s">
        <v>274</v>
      </c>
      <c r="C3059" t="s">
        <v>167</v>
      </c>
      <c r="D3059" t="s">
        <v>50</v>
      </c>
      <c r="E3059" t="s">
        <v>115</v>
      </c>
      <c r="F3059">
        <v>19</v>
      </c>
      <c r="G3059">
        <v>42</v>
      </c>
      <c r="H3059">
        <v>0</v>
      </c>
      <c r="I3059">
        <v>0</v>
      </c>
      <c r="J3059">
        <v>2</v>
      </c>
      <c r="K3059">
        <v>0</v>
      </c>
      <c r="L3059" t="s">
        <v>28</v>
      </c>
      <c r="M3059" t="s">
        <v>582</v>
      </c>
      <c r="N3059" t="s">
        <v>274</v>
      </c>
      <c r="O3059" t="s">
        <v>22</v>
      </c>
      <c r="P3059" t="s">
        <v>23</v>
      </c>
      <c r="Q3059" t="s">
        <v>24</v>
      </c>
    </row>
    <row r="3060" spans="1:17" x14ac:dyDescent="0.2">
      <c r="A3060" s="2">
        <v>35949</v>
      </c>
      <c r="B3060" t="s">
        <v>328</v>
      </c>
      <c r="C3060" t="s">
        <v>646</v>
      </c>
      <c r="D3060" t="s">
        <v>50</v>
      </c>
      <c r="E3060" t="s">
        <v>50</v>
      </c>
      <c r="F3060">
        <v>71</v>
      </c>
      <c r="G3060">
        <v>102</v>
      </c>
      <c r="H3060">
        <v>0</v>
      </c>
      <c r="I3060">
        <v>0</v>
      </c>
      <c r="J3060">
        <v>1</v>
      </c>
      <c r="K3060">
        <v>1</v>
      </c>
      <c r="L3060" t="s">
        <v>28</v>
      </c>
      <c r="M3060" t="s">
        <v>329</v>
      </c>
      <c r="N3060" t="s">
        <v>328</v>
      </c>
      <c r="O3060" t="s">
        <v>22</v>
      </c>
      <c r="P3060" t="s">
        <v>23</v>
      </c>
      <c r="Q3060" t="s">
        <v>30</v>
      </c>
    </row>
    <row r="3061" spans="1:17" x14ac:dyDescent="0.2">
      <c r="A3061" s="2">
        <v>35949</v>
      </c>
      <c r="B3061" t="s">
        <v>184</v>
      </c>
      <c r="C3061" t="s">
        <v>161</v>
      </c>
      <c r="D3061" t="s">
        <v>50</v>
      </c>
      <c r="E3061" t="s">
        <v>50</v>
      </c>
      <c r="F3061">
        <v>124</v>
      </c>
      <c r="G3061">
        <v>103</v>
      </c>
      <c r="H3061">
        <v>0</v>
      </c>
      <c r="I3061">
        <v>0</v>
      </c>
      <c r="J3061">
        <v>0</v>
      </c>
      <c r="K3061">
        <v>3</v>
      </c>
      <c r="L3061" t="s">
        <v>28</v>
      </c>
      <c r="M3061" t="s">
        <v>193</v>
      </c>
      <c r="N3061" t="s">
        <v>184</v>
      </c>
      <c r="O3061" t="s">
        <v>22</v>
      </c>
      <c r="P3061" t="s">
        <v>23</v>
      </c>
      <c r="Q3061" t="s">
        <v>41</v>
      </c>
    </row>
    <row r="3062" spans="1:17" x14ac:dyDescent="0.2">
      <c r="A3062" s="2">
        <v>35949</v>
      </c>
      <c r="B3062" t="s">
        <v>92</v>
      </c>
      <c r="C3062" t="s">
        <v>38</v>
      </c>
      <c r="D3062" t="s">
        <v>50</v>
      </c>
      <c r="E3062" t="s">
        <v>19</v>
      </c>
      <c r="F3062">
        <v>22</v>
      </c>
      <c r="G3062">
        <v>29</v>
      </c>
      <c r="H3062">
        <v>0</v>
      </c>
      <c r="I3062">
        <v>0</v>
      </c>
      <c r="J3062">
        <v>3</v>
      </c>
      <c r="K3062">
        <v>2</v>
      </c>
      <c r="L3062" t="s">
        <v>28</v>
      </c>
      <c r="M3062" t="s">
        <v>124</v>
      </c>
      <c r="N3062" t="s">
        <v>92</v>
      </c>
      <c r="O3062" t="s">
        <v>22</v>
      </c>
      <c r="P3062" t="s">
        <v>23</v>
      </c>
      <c r="Q3062" t="s">
        <v>24</v>
      </c>
    </row>
    <row r="3063" spans="1:17" x14ac:dyDescent="0.2">
      <c r="A3063" s="2">
        <v>35949</v>
      </c>
      <c r="B3063" t="s">
        <v>113</v>
      </c>
      <c r="C3063" t="s">
        <v>26</v>
      </c>
      <c r="D3063" t="s">
        <v>115</v>
      </c>
      <c r="E3063" t="s">
        <v>27</v>
      </c>
      <c r="F3063">
        <v>34</v>
      </c>
      <c r="G3063">
        <v>4</v>
      </c>
      <c r="H3063">
        <v>0</v>
      </c>
      <c r="I3063">
        <v>0</v>
      </c>
      <c r="J3063">
        <v>0</v>
      </c>
      <c r="K3063">
        <v>0</v>
      </c>
      <c r="L3063" t="s">
        <v>28</v>
      </c>
      <c r="M3063" t="s">
        <v>790</v>
      </c>
      <c r="N3063" t="s">
        <v>67</v>
      </c>
      <c r="O3063" t="s">
        <v>122</v>
      </c>
      <c r="P3063" t="s">
        <v>23</v>
      </c>
      <c r="Q3063" t="s">
        <v>30</v>
      </c>
    </row>
    <row r="3064" spans="1:17" x14ac:dyDescent="0.2">
      <c r="A3064" s="2">
        <v>35949</v>
      </c>
      <c r="B3064" t="s">
        <v>106</v>
      </c>
      <c r="C3064" t="s">
        <v>100</v>
      </c>
      <c r="D3064" t="s">
        <v>50</v>
      </c>
      <c r="E3064" t="s">
        <v>50</v>
      </c>
      <c r="F3064">
        <v>15</v>
      </c>
      <c r="G3064">
        <v>90</v>
      </c>
      <c r="H3064">
        <v>0</v>
      </c>
      <c r="I3064">
        <v>0</v>
      </c>
      <c r="J3064">
        <v>4</v>
      </c>
      <c r="K3064">
        <v>1</v>
      </c>
      <c r="L3064" t="s">
        <v>28</v>
      </c>
      <c r="M3064" t="s">
        <v>791</v>
      </c>
      <c r="N3064" t="s">
        <v>106</v>
      </c>
      <c r="O3064" t="s">
        <v>22</v>
      </c>
      <c r="P3064" t="s">
        <v>23</v>
      </c>
      <c r="Q3064" t="s">
        <v>24</v>
      </c>
    </row>
    <row r="3065" spans="1:17" x14ac:dyDescent="0.2">
      <c r="A3065" s="2">
        <v>35950</v>
      </c>
      <c r="B3065" t="s">
        <v>107</v>
      </c>
      <c r="C3065" t="s">
        <v>110</v>
      </c>
      <c r="D3065" t="s">
        <v>19</v>
      </c>
      <c r="E3065" t="s">
        <v>36</v>
      </c>
      <c r="F3065">
        <v>9</v>
      </c>
      <c r="G3065">
        <v>13</v>
      </c>
      <c r="H3065">
        <v>0</v>
      </c>
      <c r="I3065">
        <v>0</v>
      </c>
      <c r="J3065">
        <v>1</v>
      </c>
      <c r="K3065">
        <v>1</v>
      </c>
      <c r="L3065" t="s">
        <v>28</v>
      </c>
      <c r="M3065" t="s">
        <v>792</v>
      </c>
      <c r="N3065" t="s">
        <v>67</v>
      </c>
      <c r="O3065" t="s">
        <v>122</v>
      </c>
      <c r="P3065" t="s">
        <v>23</v>
      </c>
      <c r="Q3065" t="s">
        <v>30</v>
      </c>
    </row>
    <row r="3066" spans="1:17" x14ac:dyDescent="0.2">
      <c r="A3066" s="2">
        <v>35950</v>
      </c>
      <c r="B3066" t="s">
        <v>81</v>
      </c>
      <c r="C3066" t="s">
        <v>48</v>
      </c>
      <c r="D3066" t="s">
        <v>50</v>
      </c>
      <c r="E3066" t="s">
        <v>50</v>
      </c>
      <c r="F3066">
        <v>104</v>
      </c>
      <c r="G3066">
        <v>121</v>
      </c>
      <c r="H3066">
        <v>0</v>
      </c>
      <c r="I3066">
        <v>0</v>
      </c>
      <c r="J3066">
        <v>5</v>
      </c>
      <c r="K3066">
        <v>0</v>
      </c>
      <c r="L3066" t="s">
        <v>291</v>
      </c>
      <c r="M3066" t="s">
        <v>83</v>
      </c>
      <c r="N3066" t="s">
        <v>81</v>
      </c>
      <c r="O3066" t="s">
        <v>22</v>
      </c>
      <c r="P3066" t="s">
        <v>23</v>
      </c>
      <c r="Q3066" t="s">
        <v>24</v>
      </c>
    </row>
    <row r="3067" spans="1:17" x14ac:dyDescent="0.2">
      <c r="A3067" s="2">
        <v>35950</v>
      </c>
      <c r="B3067" t="s">
        <v>133</v>
      </c>
      <c r="C3067" t="s">
        <v>182</v>
      </c>
      <c r="D3067" t="s">
        <v>115</v>
      </c>
      <c r="E3067" t="s">
        <v>115</v>
      </c>
      <c r="F3067">
        <v>20</v>
      </c>
      <c r="G3067">
        <v>51</v>
      </c>
      <c r="H3067">
        <v>0</v>
      </c>
      <c r="I3067">
        <v>0</v>
      </c>
      <c r="J3067">
        <v>1</v>
      </c>
      <c r="K3067">
        <v>1</v>
      </c>
      <c r="L3067" t="s">
        <v>28</v>
      </c>
      <c r="M3067" t="s">
        <v>134</v>
      </c>
      <c r="N3067" t="s">
        <v>133</v>
      </c>
      <c r="O3067" t="s">
        <v>22</v>
      </c>
      <c r="P3067" t="s">
        <v>23</v>
      </c>
      <c r="Q3067" t="s">
        <v>30</v>
      </c>
    </row>
    <row r="3068" spans="1:17" x14ac:dyDescent="0.2">
      <c r="A3068" s="2">
        <v>35951</v>
      </c>
      <c r="B3068" t="s">
        <v>87</v>
      </c>
      <c r="C3068" t="s">
        <v>150</v>
      </c>
      <c r="D3068" t="s">
        <v>50</v>
      </c>
      <c r="E3068" t="s">
        <v>36</v>
      </c>
      <c r="F3068">
        <v>35</v>
      </c>
      <c r="G3068">
        <v>57</v>
      </c>
      <c r="H3068">
        <v>0</v>
      </c>
      <c r="I3068">
        <v>0</v>
      </c>
      <c r="J3068">
        <v>2</v>
      </c>
      <c r="K3068">
        <v>0</v>
      </c>
      <c r="L3068" t="s">
        <v>28</v>
      </c>
      <c r="M3068" t="s">
        <v>88</v>
      </c>
      <c r="N3068" t="s">
        <v>87</v>
      </c>
      <c r="O3068" t="s">
        <v>22</v>
      </c>
      <c r="P3068" t="s">
        <v>23</v>
      </c>
      <c r="Q3068" t="s">
        <v>24</v>
      </c>
    </row>
    <row r="3069" spans="1:17" x14ac:dyDescent="0.2">
      <c r="A3069" s="2">
        <v>35951</v>
      </c>
      <c r="B3069" t="s">
        <v>72</v>
      </c>
      <c r="C3069" t="s">
        <v>120</v>
      </c>
      <c r="D3069" t="s">
        <v>50</v>
      </c>
      <c r="E3069" t="s">
        <v>36</v>
      </c>
      <c r="F3069">
        <v>27</v>
      </c>
      <c r="G3069">
        <v>49</v>
      </c>
      <c r="H3069">
        <v>0</v>
      </c>
      <c r="I3069">
        <v>0</v>
      </c>
      <c r="J3069">
        <v>1</v>
      </c>
      <c r="K3069">
        <v>2</v>
      </c>
      <c r="L3069" t="s">
        <v>28</v>
      </c>
      <c r="M3069" t="s">
        <v>74</v>
      </c>
      <c r="N3069" t="s">
        <v>72</v>
      </c>
      <c r="O3069" t="s">
        <v>22</v>
      </c>
      <c r="P3069" t="s">
        <v>23</v>
      </c>
      <c r="Q3069" t="s">
        <v>41</v>
      </c>
    </row>
    <row r="3070" spans="1:17" x14ac:dyDescent="0.2">
      <c r="A3070" s="2">
        <v>35951</v>
      </c>
      <c r="B3070" t="s">
        <v>70</v>
      </c>
      <c r="C3070" t="s">
        <v>67</v>
      </c>
      <c r="D3070" t="s">
        <v>50</v>
      </c>
      <c r="E3070" t="s">
        <v>50</v>
      </c>
      <c r="F3070">
        <v>61</v>
      </c>
      <c r="G3070">
        <v>18</v>
      </c>
      <c r="H3070">
        <v>0</v>
      </c>
      <c r="I3070">
        <v>0</v>
      </c>
      <c r="J3070">
        <v>0</v>
      </c>
      <c r="K3070">
        <v>1</v>
      </c>
      <c r="L3070" t="s">
        <v>28</v>
      </c>
      <c r="M3070" t="s">
        <v>383</v>
      </c>
      <c r="N3070" t="s">
        <v>70</v>
      </c>
      <c r="O3070" t="s">
        <v>22</v>
      </c>
      <c r="P3070" t="s">
        <v>23</v>
      </c>
      <c r="Q3070" t="s">
        <v>41</v>
      </c>
    </row>
    <row r="3071" spans="1:17" x14ac:dyDescent="0.2">
      <c r="A3071" s="2">
        <v>35951</v>
      </c>
      <c r="B3071" t="s">
        <v>129</v>
      </c>
      <c r="C3071" t="s">
        <v>97</v>
      </c>
      <c r="D3071" t="s">
        <v>50</v>
      </c>
      <c r="E3071" t="s">
        <v>50</v>
      </c>
      <c r="F3071">
        <v>2</v>
      </c>
      <c r="G3071">
        <v>143</v>
      </c>
      <c r="H3071">
        <v>0</v>
      </c>
      <c r="I3071">
        <v>0</v>
      </c>
      <c r="J3071">
        <v>7</v>
      </c>
      <c r="K3071">
        <v>0</v>
      </c>
      <c r="L3071" t="s">
        <v>28</v>
      </c>
      <c r="M3071" t="s">
        <v>619</v>
      </c>
      <c r="N3071" t="s">
        <v>129</v>
      </c>
      <c r="O3071" t="s">
        <v>22</v>
      </c>
      <c r="P3071" t="s">
        <v>23</v>
      </c>
      <c r="Q3071" t="s">
        <v>24</v>
      </c>
    </row>
    <row r="3072" spans="1:17" x14ac:dyDescent="0.2">
      <c r="A3072" s="2">
        <v>35951</v>
      </c>
      <c r="B3072" t="s">
        <v>126</v>
      </c>
      <c r="C3072" t="s">
        <v>135</v>
      </c>
      <c r="D3072" t="s">
        <v>50</v>
      </c>
      <c r="E3072" t="s">
        <v>36</v>
      </c>
      <c r="F3072">
        <v>25</v>
      </c>
      <c r="G3072">
        <v>74</v>
      </c>
      <c r="H3072">
        <v>0</v>
      </c>
      <c r="I3072">
        <v>0</v>
      </c>
      <c r="J3072">
        <v>5</v>
      </c>
      <c r="K3072">
        <v>1</v>
      </c>
      <c r="L3072" t="s">
        <v>28</v>
      </c>
      <c r="M3072" t="s">
        <v>308</v>
      </c>
      <c r="N3072" t="s">
        <v>126</v>
      </c>
      <c r="O3072" t="s">
        <v>22</v>
      </c>
      <c r="P3072" t="s">
        <v>23</v>
      </c>
      <c r="Q3072" t="s">
        <v>24</v>
      </c>
    </row>
    <row r="3073" spans="1:17" x14ac:dyDescent="0.2">
      <c r="A3073" s="2">
        <v>35952</v>
      </c>
      <c r="B3073" t="s">
        <v>147</v>
      </c>
      <c r="C3073" t="s">
        <v>38</v>
      </c>
      <c r="D3073" t="s">
        <v>50</v>
      </c>
      <c r="E3073" t="s">
        <v>19</v>
      </c>
      <c r="F3073">
        <v>36</v>
      </c>
      <c r="G3073">
        <v>29</v>
      </c>
      <c r="H3073">
        <v>0</v>
      </c>
      <c r="I3073">
        <v>0</v>
      </c>
      <c r="J3073">
        <v>1</v>
      </c>
      <c r="K3073">
        <v>0</v>
      </c>
      <c r="L3073" t="s">
        <v>28</v>
      </c>
      <c r="M3073" t="s">
        <v>148</v>
      </c>
      <c r="N3073" t="s">
        <v>147</v>
      </c>
      <c r="O3073" t="s">
        <v>22</v>
      </c>
      <c r="P3073" t="s">
        <v>23</v>
      </c>
      <c r="Q3073" t="s">
        <v>24</v>
      </c>
    </row>
    <row r="3074" spans="1:17" x14ac:dyDescent="0.2">
      <c r="A3074" s="2">
        <v>35952</v>
      </c>
      <c r="B3074" t="s">
        <v>274</v>
      </c>
      <c r="C3074" t="s">
        <v>55</v>
      </c>
      <c r="D3074" t="s">
        <v>50</v>
      </c>
      <c r="E3074" t="s">
        <v>57</v>
      </c>
      <c r="F3074">
        <v>19</v>
      </c>
      <c r="G3074">
        <v>32</v>
      </c>
      <c r="H3074">
        <v>0</v>
      </c>
      <c r="I3074">
        <v>0</v>
      </c>
      <c r="J3074">
        <v>7</v>
      </c>
      <c r="K3074">
        <v>0</v>
      </c>
      <c r="L3074" t="s">
        <v>28</v>
      </c>
      <c r="M3074" t="s">
        <v>333</v>
      </c>
      <c r="N3074" t="s">
        <v>274</v>
      </c>
      <c r="O3074" t="s">
        <v>22</v>
      </c>
      <c r="P3074" t="s">
        <v>23</v>
      </c>
      <c r="Q3074" t="s">
        <v>24</v>
      </c>
    </row>
    <row r="3075" spans="1:17" x14ac:dyDescent="0.2">
      <c r="A3075" s="2">
        <v>35952</v>
      </c>
      <c r="B3075" t="s">
        <v>76</v>
      </c>
      <c r="C3075" t="s">
        <v>149</v>
      </c>
      <c r="D3075" t="s">
        <v>50</v>
      </c>
      <c r="E3075" t="s">
        <v>36</v>
      </c>
      <c r="F3075">
        <v>72</v>
      </c>
      <c r="G3075">
        <v>24</v>
      </c>
      <c r="H3075">
        <v>0</v>
      </c>
      <c r="I3075">
        <v>0</v>
      </c>
      <c r="J3075">
        <v>1</v>
      </c>
      <c r="K3075">
        <v>1</v>
      </c>
      <c r="L3075" t="s">
        <v>28</v>
      </c>
      <c r="M3075" t="s">
        <v>793</v>
      </c>
      <c r="N3075" t="s">
        <v>129</v>
      </c>
      <c r="O3075" t="s">
        <v>122</v>
      </c>
      <c r="P3075" t="s">
        <v>23</v>
      </c>
      <c r="Q3075" t="s">
        <v>30</v>
      </c>
    </row>
    <row r="3076" spans="1:17" x14ac:dyDescent="0.2">
      <c r="A3076" s="2">
        <v>35952</v>
      </c>
      <c r="B3076" t="s">
        <v>207</v>
      </c>
      <c r="C3076" t="s">
        <v>419</v>
      </c>
      <c r="D3076" t="s">
        <v>36</v>
      </c>
      <c r="E3076" t="s">
        <v>36</v>
      </c>
      <c r="F3076">
        <v>93</v>
      </c>
      <c r="G3076">
        <v>180</v>
      </c>
      <c r="H3076">
        <v>0</v>
      </c>
      <c r="I3076">
        <v>0</v>
      </c>
      <c r="J3076">
        <v>1</v>
      </c>
      <c r="K3076">
        <v>1</v>
      </c>
      <c r="L3076" t="s">
        <v>28</v>
      </c>
      <c r="M3076" t="s">
        <v>209</v>
      </c>
      <c r="N3076" t="s">
        <v>207</v>
      </c>
      <c r="O3076" t="s">
        <v>22</v>
      </c>
      <c r="P3076" t="s">
        <v>23</v>
      </c>
      <c r="Q3076" t="s">
        <v>30</v>
      </c>
    </row>
    <row r="3077" spans="1:17" x14ac:dyDescent="0.2">
      <c r="A3077" s="2">
        <v>35952</v>
      </c>
      <c r="B3077" t="s">
        <v>92</v>
      </c>
      <c r="C3077" t="s">
        <v>384</v>
      </c>
      <c r="D3077" t="s">
        <v>50</v>
      </c>
      <c r="E3077" t="s">
        <v>50</v>
      </c>
      <c r="F3077">
        <v>22</v>
      </c>
      <c r="G3077">
        <v>138</v>
      </c>
      <c r="H3077">
        <v>0</v>
      </c>
      <c r="I3077">
        <v>0</v>
      </c>
      <c r="J3077">
        <v>5</v>
      </c>
      <c r="K3077">
        <v>1</v>
      </c>
      <c r="L3077" t="s">
        <v>28</v>
      </c>
      <c r="M3077" t="s">
        <v>794</v>
      </c>
      <c r="N3077" t="s">
        <v>92</v>
      </c>
      <c r="O3077" t="s">
        <v>22</v>
      </c>
      <c r="P3077" t="s">
        <v>23</v>
      </c>
      <c r="Q3077" t="s">
        <v>24</v>
      </c>
    </row>
    <row r="3078" spans="1:17" x14ac:dyDescent="0.2">
      <c r="A3078" s="2">
        <v>35952</v>
      </c>
      <c r="B3078" t="s">
        <v>128</v>
      </c>
      <c r="C3078" t="s">
        <v>161</v>
      </c>
      <c r="D3078" t="s">
        <v>36</v>
      </c>
      <c r="E3078" t="s">
        <v>50</v>
      </c>
      <c r="F3078">
        <v>21</v>
      </c>
      <c r="G3078">
        <v>103</v>
      </c>
      <c r="H3078">
        <v>0</v>
      </c>
      <c r="I3078">
        <v>0</v>
      </c>
      <c r="J3078">
        <v>4</v>
      </c>
      <c r="K3078">
        <v>0</v>
      </c>
      <c r="L3078" t="s">
        <v>28</v>
      </c>
      <c r="M3078" t="s">
        <v>130</v>
      </c>
      <c r="N3078" t="s">
        <v>128</v>
      </c>
      <c r="O3078" t="s">
        <v>22</v>
      </c>
      <c r="P3078" t="s">
        <v>23</v>
      </c>
      <c r="Q3078" t="s">
        <v>24</v>
      </c>
    </row>
    <row r="3079" spans="1:17" x14ac:dyDescent="0.2">
      <c r="A3079" s="2">
        <v>35953</v>
      </c>
      <c r="B3079" t="s">
        <v>317</v>
      </c>
      <c r="C3079" t="s">
        <v>73</v>
      </c>
      <c r="D3079" t="s">
        <v>50</v>
      </c>
      <c r="E3079" t="s">
        <v>50</v>
      </c>
      <c r="F3079">
        <v>112</v>
      </c>
      <c r="G3079">
        <v>45</v>
      </c>
      <c r="H3079">
        <v>0</v>
      </c>
      <c r="I3079">
        <v>0</v>
      </c>
      <c r="J3079">
        <v>5</v>
      </c>
      <c r="K3079">
        <v>0</v>
      </c>
      <c r="L3079" t="s">
        <v>28</v>
      </c>
      <c r="M3079" t="s">
        <v>394</v>
      </c>
      <c r="N3079" t="s">
        <v>317</v>
      </c>
      <c r="O3079" t="s">
        <v>22</v>
      </c>
      <c r="P3079" t="s">
        <v>23</v>
      </c>
      <c r="Q3079" t="s">
        <v>24</v>
      </c>
    </row>
    <row r="3080" spans="1:17" x14ac:dyDescent="0.2">
      <c r="A3080" s="2">
        <v>35956</v>
      </c>
      <c r="B3080" t="s">
        <v>25</v>
      </c>
      <c r="C3080" t="s">
        <v>104</v>
      </c>
      <c r="D3080" t="s">
        <v>19</v>
      </c>
      <c r="E3080" t="s">
        <v>50</v>
      </c>
      <c r="F3080">
        <v>1</v>
      </c>
      <c r="G3080">
        <v>41</v>
      </c>
      <c r="H3080">
        <v>0</v>
      </c>
      <c r="I3080">
        <v>0</v>
      </c>
      <c r="J3080">
        <v>2</v>
      </c>
      <c r="K3080">
        <v>1</v>
      </c>
      <c r="L3080" t="s">
        <v>347</v>
      </c>
      <c r="M3080" t="s">
        <v>769</v>
      </c>
      <c r="N3080" t="s">
        <v>67</v>
      </c>
      <c r="O3080" t="s">
        <v>122</v>
      </c>
      <c r="P3080" t="s">
        <v>23</v>
      </c>
      <c r="Q3080" t="s">
        <v>24</v>
      </c>
    </row>
    <row r="3081" spans="1:17" x14ac:dyDescent="0.2">
      <c r="A3081" s="2">
        <v>35956</v>
      </c>
      <c r="B3081" t="s">
        <v>110</v>
      </c>
      <c r="C3081" t="s">
        <v>49</v>
      </c>
      <c r="D3081" t="s">
        <v>36</v>
      </c>
      <c r="E3081" t="s">
        <v>50</v>
      </c>
      <c r="F3081">
        <v>13</v>
      </c>
      <c r="G3081">
        <v>7</v>
      </c>
      <c r="H3081">
        <v>0</v>
      </c>
      <c r="I3081">
        <v>0</v>
      </c>
      <c r="J3081">
        <v>2</v>
      </c>
      <c r="K3081">
        <v>2</v>
      </c>
      <c r="L3081" t="s">
        <v>347</v>
      </c>
      <c r="M3081" t="s">
        <v>730</v>
      </c>
      <c r="N3081" t="s">
        <v>67</v>
      </c>
      <c r="O3081" t="s">
        <v>122</v>
      </c>
      <c r="P3081" t="s">
        <v>23</v>
      </c>
      <c r="Q3081" t="s">
        <v>30</v>
      </c>
    </row>
    <row r="3082" spans="1:17" x14ac:dyDescent="0.2">
      <c r="A3082" s="2">
        <v>35957</v>
      </c>
      <c r="B3082" t="s">
        <v>120</v>
      </c>
      <c r="C3082" t="s">
        <v>69</v>
      </c>
      <c r="D3082" t="s">
        <v>36</v>
      </c>
      <c r="E3082" t="s">
        <v>50</v>
      </c>
      <c r="F3082">
        <v>49</v>
      </c>
      <c r="G3082">
        <v>31</v>
      </c>
      <c r="H3082">
        <v>0</v>
      </c>
      <c r="I3082">
        <v>0</v>
      </c>
      <c r="J3082">
        <v>1</v>
      </c>
      <c r="K3082">
        <v>1</v>
      </c>
      <c r="L3082" t="s">
        <v>347</v>
      </c>
      <c r="M3082" t="s">
        <v>795</v>
      </c>
      <c r="N3082" t="s">
        <v>67</v>
      </c>
      <c r="O3082" t="s">
        <v>122</v>
      </c>
      <c r="P3082" t="s">
        <v>23</v>
      </c>
      <c r="Q3082" t="s">
        <v>30</v>
      </c>
    </row>
    <row r="3083" spans="1:17" x14ac:dyDescent="0.2">
      <c r="A3083" s="2">
        <v>35957</v>
      </c>
      <c r="B3083" t="s">
        <v>119</v>
      </c>
      <c r="C3083" t="s">
        <v>107</v>
      </c>
      <c r="D3083" t="s">
        <v>50</v>
      </c>
      <c r="E3083" t="s">
        <v>19</v>
      </c>
      <c r="F3083">
        <v>14</v>
      </c>
      <c r="G3083">
        <v>9</v>
      </c>
      <c r="H3083">
        <v>0</v>
      </c>
      <c r="I3083">
        <v>0</v>
      </c>
      <c r="J3083">
        <v>2</v>
      </c>
      <c r="K3083">
        <v>2</v>
      </c>
      <c r="L3083" t="s">
        <v>347</v>
      </c>
      <c r="M3083" t="s">
        <v>368</v>
      </c>
      <c r="N3083" t="s">
        <v>67</v>
      </c>
      <c r="O3083" t="s">
        <v>122</v>
      </c>
      <c r="P3083" t="s">
        <v>23</v>
      </c>
      <c r="Q3083" t="s">
        <v>30</v>
      </c>
    </row>
    <row r="3084" spans="1:17" x14ac:dyDescent="0.2">
      <c r="A3084" s="2">
        <v>35958</v>
      </c>
      <c r="B3084" t="s">
        <v>67</v>
      </c>
      <c r="C3084" t="s">
        <v>149</v>
      </c>
      <c r="D3084" t="s">
        <v>50</v>
      </c>
      <c r="E3084" t="s">
        <v>36</v>
      </c>
      <c r="F3084">
        <v>18</v>
      </c>
      <c r="G3084">
        <v>24</v>
      </c>
      <c r="H3084">
        <v>0</v>
      </c>
      <c r="I3084">
        <v>0</v>
      </c>
      <c r="J3084">
        <v>3</v>
      </c>
      <c r="K3084">
        <v>0</v>
      </c>
      <c r="L3084" t="s">
        <v>347</v>
      </c>
      <c r="M3084" t="s">
        <v>772</v>
      </c>
      <c r="N3084" t="s">
        <v>67</v>
      </c>
      <c r="O3084" t="s">
        <v>22</v>
      </c>
      <c r="P3084" t="s">
        <v>23</v>
      </c>
      <c r="Q3084" t="s">
        <v>24</v>
      </c>
    </row>
    <row r="3085" spans="1:17" x14ac:dyDescent="0.2">
      <c r="A3085" s="2">
        <v>35958</v>
      </c>
      <c r="B3085" t="s">
        <v>38</v>
      </c>
      <c r="C3085" t="s">
        <v>87</v>
      </c>
      <c r="D3085" t="s">
        <v>19</v>
      </c>
      <c r="E3085" t="s">
        <v>50</v>
      </c>
      <c r="F3085">
        <v>29</v>
      </c>
      <c r="G3085">
        <v>35</v>
      </c>
      <c r="H3085">
        <v>0</v>
      </c>
      <c r="I3085">
        <v>0</v>
      </c>
      <c r="J3085">
        <v>0</v>
      </c>
      <c r="K3085">
        <v>0</v>
      </c>
      <c r="L3085" t="s">
        <v>347</v>
      </c>
      <c r="M3085" t="s">
        <v>730</v>
      </c>
      <c r="N3085" t="s">
        <v>67</v>
      </c>
      <c r="O3085" t="s">
        <v>122</v>
      </c>
      <c r="P3085" t="s">
        <v>23</v>
      </c>
      <c r="Q3085" t="s">
        <v>30</v>
      </c>
    </row>
    <row r="3086" spans="1:17" x14ac:dyDescent="0.2">
      <c r="A3086" s="2">
        <v>35958</v>
      </c>
      <c r="B3086" t="s">
        <v>113</v>
      </c>
      <c r="C3086" t="s">
        <v>72</v>
      </c>
      <c r="D3086" t="s">
        <v>115</v>
      </c>
      <c r="E3086" t="s">
        <v>50</v>
      </c>
      <c r="F3086">
        <v>34</v>
      </c>
      <c r="G3086">
        <v>27</v>
      </c>
      <c r="H3086">
        <v>0</v>
      </c>
      <c r="I3086">
        <v>0</v>
      </c>
      <c r="J3086">
        <v>0</v>
      </c>
      <c r="K3086">
        <v>1</v>
      </c>
      <c r="L3086" t="s">
        <v>347</v>
      </c>
      <c r="M3086" t="s">
        <v>759</v>
      </c>
      <c r="N3086" t="s">
        <v>67</v>
      </c>
      <c r="O3086" t="s">
        <v>122</v>
      </c>
      <c r="P3086" t="s">
        <v>23</v>
      </c>
      <c r="Q3086" t="s">
        <v>41</v>
      </c>
    </row>
    <row r="3087" spans="1:17" x14ac:dyDescent="0.2">
      <c r="A3087" s="2">
        <v>35959</v>
      </c>
      <c r="B3087" t="s">
        <v>133</v>
      </c>
      <c r="C3087" t="s">
        <v>26</v>
      </c>
      <c r="D3087" t="s">
        <v>115</v>
      </c>
      <c r="E3087" t="s">
        <v>27</v>
      </c>
      <c r="F3087">
        <v>20</v>
      </c>
      <c r="G3087">
        <v>4</v>
      </c>
      <c r="H3087">
        <v>0</v>
      </c>
      <c r="I3087">
        <v>0</v>
      </c>
      <c r="J3087">
        <v>1</v>
      </c>
      <c r="K3087">
        <v>3</v>
      </c>
      <c r="L3087" t="s">
        <v>347</v>
      </c>
      <c r="M3087" t="s">
        <v>269</v>
      </c>
      <c r="N3087" t="s">
        <v>67</v>
      </c>
      <c r="O3087" t="s">
        <v>122</v>
      </c>
      <c r="P3087" t="s">
        <v>23</v>
      </c>
      <c r="Q3087" t="s">
        <v>41</v>
      </c>
    </row>
    <row r="3088" spans="1:17" x14ac:dyDescent="0.2">
      <c r="A3088" s="2">
        <v>35959</v>
      </c>
      <c r="B3088" t="s">
        <v>126</v>
      </c>
      <c r="C3088" t="s">
        <v>147</v>
      </c>
      <c r="D3088" t="s">
        <v>50</v>
      </c>
      <c r="E3088" t="s">
        <v>50</v>
      </c>
      <c r="F3088">
        <v>25</v>
      </c>
      <c r="G3088">
        <v>36</v>
      </c>
      <c r="H3088">
        <v>0</v>
      </c>
      <c r="I3088">
        <v>0</v>
      </c>
      <c r="J3088">
        <v>0</v>
      </c>
      <c r="K3088">
        <v>0</v>
      </c>
      <c r="L3088" t="s">
        <v>347</v>
      </c>
      <c r="M3088" t="s">
        <v>769</v>
      </c>
      <c r="N3088" t="s">
        <v>67</v>
      </c>
      <c r="O3088" t="s">
        <v>122</v>
      </c>
      <c r="P3088" t="s">
        <v>23</v>
      </c>
      <c r="Q3088" t="s">
        <v>30</v>
      </c>
    </row>
    <row r="3089" spans="1:17" x14ac:dyDescent="0.2">
      <c r="A3089" s="2">
        <v>35959</v>
      </c>
      <c r="B3089" t="s">
        <v>419</v>
      </c>
      <c r="C3089" t="s">
        <v>207</v>
      </c>
      <c r="D3089" t="s">
        <v>36</v>
      </c>
      <c r="E3089" t="s">
        <v>36</v>
      </c>
      <c r="F3089">
        <v>180</v>
      </c>
      <c r="G3089">
        <v>93</v>
      </c>
      <c r="H3089">
        <v>0</v>
      </c>
      <c r="I3089">
        <v>0</v>
      </c>
      <c r="J3089">
        <v>0</v>
      </c>
      <c r="K3089">
        <v>1</v>
      </c>
      <c r="L3089" t="s">
        <v>28</v>
      </c>
      <c r="M3089" t="s">
        <v>441</v>
      </c>
      <c r="N3089" t="s">
        <v>419</v>
      </c>
      <c r="O3089" t="s">
        <v>22</v>
      </c>
      <c r="P3089" t="s">
        <v>23</v>
      </c>
      <c r="Q3089" t="s">
        <v>41</v>
      </c>
    </row>
    <row r="3090" spans="1:17" x14ac:dyDescent="0.2">
      <c r="A3090" s="2">
        <v>35959</v>
      </c>
      <c r="B3090" t="s">
        <v>106</v>
      </c>
      <c r="C3090" t="s">
        <v>135</v>
      </c>
      <c r="D3090" t="s">
        <v>50</v>
      </c>
      <c r="E3090" t="s">
        <v>36</v>
      </c>
      <c r="F3090">
        <v>15</v>
      </c>
      <c r="G3090">
        <v>74</v>
      </c>
      <c r="H3090">
        <v>0</v>
      </c>
      <c r="I3090">
        <v>0</v>
      </c>
      <c r="J3090">
        <v>2</v>
      </c>
      <c r="K3090">
        <v>3</v>
      </c>
      <c r="L3090" t="s">
        <v>347</v>
      </c>
      <c r="M3090" t="s">
        <v>479</v>
      </c>
      <c r="N3090" t="s">
        <v>67</v>
      </c>
      <c r="O3090" t="s">
        <v>122</v>
      </c>
      <c r="P3090" t="s">
        <v>23</v>
      </c>
      <c r="Q3090" t="s">
        <v>41</v>
      </c>
    </row>
    <row r="3091" spans="1:17" x14ac:dyDescent="0.2">
      <c r="A3091" s="2">
        <v>35960</v>
      </c>
      <c r="B3091" t="s">
        <v>39</v>
      </c>
      <c r="C3091" t="s">
        <v>143</v>
      </c>
      <c r="D3091" t="s">
        <v>19</v>
      </c>
      <c r="E3091" t="s">
        <v>115</v>
      </c>
      <c r="F3091">
        <v>6</v>
      </c>
      <c r="G3091">
        <v>12</v>
      </c>
      <c r="H3091">
        <v>0</v>
      </c>
      <c r="I3091">
        <v>0</v>
      </c>
      <c r="J3091">
        <v>1</v>
      </c>
      <c r="K3091">
        <v>0</v>
      </c>
      <c r="L3091" t="s">
        <v>347</v>
      </c>
      <c r="M3091" t="s">
        <v>795</v>
      </c>
      <c r="N3091" t="s">
        <v>67</v>
      </c>
      <c r="O3091" t="s">
        <v>122</v>
      </c>
      <c r="P3091" t="s">
        <v>23</v>
      </c>
      <c r="Q3091" t="s">
        <v>24</v>
      </c>
    </row>
    <row r="3092" spans="1:17" x14ac:dyDescent="0.2">
      <c r="A3092" s="2">
        <v>35960</v>
      </c>
      <c r="B3092" t="s">
        <v>185</v>
      </c>
      <c r="C3092" t="s">
        <v>274</v>
      </c>
      <c r="D3092" t="s">
        <v>27</v>
      </c>
      <c r="E3092" t="s">
        <v>50</v>
      </c>
      <c r="F3092">
        <v>30</v>
      </c>
      <c r="G3092">
        <v>19</v>
      </c>
      <c r="H3092">
        <v>0</v>
      </c>
      <c r="I3092">
        <v>0</v>
      </c>
      <c r="J3092">
        <v>1</v>
      </c>
      <c r="K3092">
        <v>3</v>
      </c>
      <c r="L3092" t="s">
        <v>347</v>
      </c>
      <c r="M3092" t="s">
        <v>759</v>
      </c>
      <c r="N3092" t="s">
        <v>67</v>
      </c>
      <c r="O3092" t="s">
        <v>122</v>
      </c>
      <c r="P3092" t="s">
        <v>23</v>
      </c>
      <c r="Q3092" t="s">
        <v>41</v>
      </c>
    </row>
    <row r="3093" spans="1:17" x14ac:dyDescent="0.2">
      <c r="A3093" s="2">
        <v>35961</v>
      </c>
      <c r="B3093" t="s">
        <v>89</v>
      </c>
      <c r="C3093" t="s">
        <v>128</v>
      </c>
      <c r="D3093" t="s">
        <v>50</v>
      </c>
      <c r="E3093" t="s">
        <v>36</v>
      </c>
      <c r="F3093">
        <v>5</v>
      </c>
      <c r="G3093">
        <v>21</v>
      </c>
      <c r="H3093">
        <v>0</v>
      </c>
      <c r="I3093">
        <v>0</v>
      </c>
      <c r="J3093">
        <v>2</v>
      </c>
      <c r="K3093">
        <v>0</v>
      </c>
      <c r="L3093" t="s">
        <v>347</v>
      </c>
      <c r="M3093" t="s">
        <v>772</v>
      </c>
      <c r="N3093" t="s">
        <v>67</v>
      </c>
      <c r="O3093" t="s">
        <v>122</v>
      </c>
      <c r="P3093" t="s">
        <v>23</v>
      </c>
      <c r="Q3093" t="s">
        <v>24</v>
      </c>
    </row>
    <row r="3094" spans="1:17" x14ac:dyDescent="0.2">
      <c r="A3094" s="2">
        <v>35961</v>
      </c>
      <c r="B3094" t="s">
        <v>129</v>
      </c>
      <c r="C3094" t="s">
        <v>77</v>
      </c>
      <c r="D3094" t="s">
        <v>50</v>
      </c>
      <c r="E3094" t="s">
        <v>27</v>
      </c>
      <c r="F3094">
        <v>2</v>
      </c>
      <c r="G3094">
        <v>11</v>
      </c>
      <c r="H3094">
        <v>0</v>
      </c>
      <c r="I3094">
        <v>0</v>
      </c>
      <c r="J3094">
        <v>2</v>
      </c>
      <c r="K3094">
        <v>0</v>
      </c>
      <c r="L3094" t="s">
        <v>347</v>
      </c>
      <c r="M3094" t="s">
        <v>154</v>
      </c>
      <c r="N3094" t="s">
        <v>67</v>
      </c>
      <c r="O3094" t="s">
        <v>122</v>
      </c>
      <c r="P3094" t="s">
        <v>23</v>
      </c>
      <c r="Q3094" t="s">
        <v>24</v>
      </c>
    </row>
    <row r="3095" spans="1:17" x14ac:dyDescent="0.2">
      <c r="A3095" s="2">
        <v>35961</v>
      </c>
      <c r="B3095" t="s">
        <v>92</v>
      </c>
      <c r="C3095" t="s">
        <v>43</v>
      </c>
      <c r="D3095" t="s">
        <v>50</v>
      </c>
      <c r="E3095" t="s">
        <v>19</v>
      </c>
      <c r="F3095">
        <v>22</v>
      </c>
      <c r="G3095">
        <v>10</v>
      </c>
      <c r="H3095">
        <v>0</v>
      </c>
      <c r="I3095">
        <v>0</v>
      </c>
      <c r="J3095">
        <v>1</v>
      </c>
      <c r="K3095">
        <v>0</v>
      </c>
      <c r="L3095" t="s">
        <v>347</v>
      </c>
      <c r="M3095" t="s">
        <v>269</v>
      </c>
      <c r="N3095" t="s">
        <v>67</v>
      </c>
      <c r="O3095" t="s">
        <v>122</v>
      </c>
      <c r="P3095" t="s">
        <v>23</v>
      </c>
      <c r="Q3095" t="s">
        <v>24</v>
      </c>
    </row>
    <row r="3096" spans="1:17" x14ac:dyDescent="0.2">
      <c r="A3096" s="2">
        <v>35962</v>
      </c>
      <c r="B3096" t="s">
        <v>25</v>
      </c>
      <c r="C3096" t="s">
        <v>110</v>
      </c>
      <c r="D3096" t="s">
        <v>19</v>
      </c>
      <c r="E3096" t="s">
        <v>36</v>
      </c>
      <c r="F3096">
        <v>1</v>
      </c>
      <c r="G3096">
        <v>13</v>
      </c>
      <c r="H3096">
        <v>0</v>
      </c>
      <c r="I3096">
        <v>0</v>
      </c>
      <c r="J3096">
        <v>3</v>
      </c>
      <c r="K3096">
        <v>0</v>
      </c>
      <c r="L3096" t="s">
        <v>347</v>
      </c>
      <c r="M3096" t="s">
        <v>479</v>
      </c>
      <c r="N3096" t="s">
        <v>67</v>
      </c>
      <c r="O3096" t="s">
        <v>122</v>
      </c>
      <c r="P3096" t="s">
        <v>23</v>
      </c>
      <c r="Q3096" t="s">
        <v>24</v>
      </c>
    </row>
    <row r="3097" spans="1:17" x14ac:dyDescent="0.2">
      <c r="A3097" s="2">
        <v>35962</v>
      </c>
      <c r="B3097" t="s">
        <v>104</v>
      </c>
      <c r="C3097" t="s">
        <v>49</v>
      </c>
      <c r="D3097" t="s">
        <v>50</v>
      </c>
      <c r="E3097" t="s">
        <v>50</v>
      </c>
      <c r="F3097">
        <v>41</v>
      </c>
      <c r="G3097">
        <v>7</v>
      </c>
      <c r="H3097">
        <v>0</v>
      </c>
      <c r="I3097">
        <v>0</v>
      </c>
      <c r="J3097">
        <v>1</v>
      </c>
      <c r="K3097">
        <v>1</v>
      </c>
      <c r="L3097" t="s">
        <v>347</v>
      </c>
      <c r="M3097" t="s">
        <v>368</v>
      </c>
      <c r="N3097" t="s">
        <v>67</v>
      </c>
      <c r="O3097" t="s">
        <v>122</v>
      </c>
      <c r="P3097" t="s">
        <v>23</v>
      </c>
      <c r="Q3097" t="s">
        <v>30</v>
      </c>
    </row>
    <row r="3098" spans="1:17" x14ac:dyDescent="0.2">
      <c r="A3098" s="2">
        <v>35963</v>
      </c>
      <c r="B3098" t="s">
        <v>107</v>
      </c>
      <c r="C3098" t="s">
        <v>69</v>
      </c>
      <c r="D3098" t="s">
        <v>19</v>
      </c>
      <c r="E3098" t="s">
        <v>50</v>
      </c>
      <c r="F3098">
        <v>9</v>
      </c>
      <c r="G3098">
        <v>31</v>
      </c>
      <c r="H3098">
        <v>0</v>
      </c>
      <c r="I3098">
        <v>0</v>
      </c>
      <c r="J3098">
        <v>1</v>
      </c>
      <c r="K3098">
        <v>1</v>
      </c>
      <c r="L3098" t="s">
        <v>347</v>
      </c>
      <c r="M3098" t="s">
        <v>393</v>
      </c>
      <c r="N3098" t="s">
        <v>67</v>
      </c>
      <c r="O3098" t="s">
        <v>122</v>
      </c>
      <c r="P3098" t="s">
        <v>23</v>
      </c>
      <c r="Q3098" t="s">
        <v>30</v>
      </c>
    </row>
    <row r="3099" spans="1:17" x14ac:dyDescent="0.2">
      <c r="A3099" s="2">
        <v>35963</v>
      </c>
      <c r="B3099" t="s">
        <v>119</v>
      </c>
      <c r="C3099" t="s">
        <v>120</v>
      </c>
      <c r="D3099" t="s">
        <v>50</v>
      </c>
      <c r="E3099" t="s">
        <v>36</v>
      </c>
      <c r="F3099">
        <v>14</v>
      </c>
      <c r="G3099">
        <v>49</v>
      </c>
      <c r="H3099">
        <v>0</v>
      </c>
      <c r="I3099">
        <v>0</v>
      </c>
      <c r="J3099">
        <v>3</v>
      </c>
      <c r="K3099">
        <v>0</v>
      </c>
      <c r="L3099" t="s">
        <v>347</v>
      </c>
      <c r="M3099" t="s">
        <v>730</v>
      </c>
      <c r="N3099" t="s">
        <v>67</v>
      </c>
      <c r="O3099" t="s">
        <v>122</v>
      </c>
      <c r="P3099" t="s">
        <v>23</v>
      </c>
      <c r="Q3099" t="s">
        <v>24</v>
      </c>
    </row>
    <row r="3100" spans="1:17" x14ac:dyDescent="0.2">
      <c r="A3100" s="2">
        <v>35964</v>
      </c>
      <c r="B3100" t="s">
        <v>67</v>
      </c>
      <c r="C3100" t="s">
        <v>113</v>
      </c>
      <c r="D3100" t="s">
        <v>50</v>
      </c>
      <c r="E3100" t="s">
        <v>115</v>
      </c>
      <c r="F3100">
        <v>18</v>
      </c>
      <c r="G3100">
        <v>34</v>
      </c>
      <c r="H3100">
        <v>0</v>
      </c>
      <c r="I3100">
        <v>0</v>
      </c>
      <c r="J3100">
        <v>4</v>
      </c>
      <c r="K3100">
        <v>0</v>
      </c>
      <c r="L3100" t="s">
        <v>347</v>
      </c>
      <c r="M3100" t="s">
        <v>769</v>
      </c>
      <c r="N3100" t="s">
        <v>67</v>
      </c>
      <c r="O3100" t="s">
        <v>22</v>
      </c>
      <c r="P3100" t="s">
        <v>23</v>
      </c>
      <c r="Q3100" t="s">
        <v>24</v>
      </c>
    </row>
    <row r="3101" spans="1:17" x14ac:dyDescent="0.2">
      <c r="A3101" s="2">
        <v>35964</v>
      </c>
      <c r="B3101" t="s">
        <v>149</v>
      </c>
      <c r="C3101" t="s">
        <v>72</v>
      </c>
      <c r="D3101" t="s">
        <v>36</v>
      </c>
      <c r="E3101" t="s">
        <v>50</v>
      </c>
      <c r="F3101">
        <v>24</v>
      </c>
      <c r="G3101">
        <v>27</v>
      </c>
      <c r="H3101">
        <v>0</v>
      </c>
      <c r="I3101">
        <v>0</v>
      </c>
      <c r="J3101">
        <v>1</v>
      </c>
      <c r="K3101">
        <v>1</v>
      </c>
      <c r="L3101" t="s">
        <v>347</v>
      </c>
      <c r="M3101" t="s">
        <v>795</v>
      </c>
      <c r="N3101" t="s">
        <v>67</v>
      </c>
      <c r="O3101" t="s">
        <v>122</v>
      </c>
      <c r="P3101" t="s">
        <v>23</v>
      </c>
      <c r="Q3101" t="s">
        <v>30</v>
      </c>
    </row>
    <row r="3102" spans="1:17" x14ac:dyDescent="0.2">
      <c r="A3102" s="2">
        <v>35965</v>
      </c>
      <c r="B3102" t="s">
        <v>135</v>
      </c>
      <c r="C3102" t="s">
        <v>87</v>
      </c>
      <c r="D3102" t="s">
        <v>36</v>
      </c>
      <c r="E3102" t="s">
        <v>50</v>
      </c>
      <c r="F3102">
        <v>74</v>
      </c>
      <c r="G3102">
        <v>35</v>
      </c>
      <c r="H3102">
        <v>0</v>
      </c>
      <c r="I3102">
        <v>0</v>
      </c>
      <c r="J3102">
        <v>1</v>
      </c>
      <c r="K3102">
        <v>0</v>
      </c>
      <c r="L3102" t="s">
        <v>347</v>
      </c>
      <c r="M3102" t="s">
        <v>154</v>
      </c>
      <c r="N3102" t="s">
        <v>67</v>
      </c>
      <c r="O3102" t="s">
        <v>122</v>
      </c>
      <c r="P3102" t="s">
        <v>23</v>
      </c>
      <c r="Q3102" t="s">
        <v>24</v>
      </c>
    </row>
    <row r="3103" spans="1:17" x14ac:dyDescent="0.2">
      <c r="A3103" s="2">
        <v>35965</v>
      </c>
      <c r="B3103" t="s">
        <v>106</v>
      </c>
      <c r="C3103" t="s">
        <v>38</v>
      </c>
      <c r="D3103" t="s">
        <v>50</v>
      </c>
      <c r="E3103" t="s">
        <v>19</v>
      </c>
      <c r="F3103">
        <v>15</v>
      </c>
      <c r="G3103">
        <v>29</v>
      </c>
      <c r="H3103">
        <v>0</v>
      </c>
      <c r="I3103">
        <v>0</v>
      </c>
      <c r="J3103">
        <v>0</v>
      </c>
      <c r="K3103">
        <v>0</v>
      </c>
      <c r="L3103" t="s">
        <v>347</v>
      </c>
      <c r="M3103" t="s">
        <v>393</v>
      </c>
      <c r="N3103" t="s">
        <v>67</v>
      </c>
      <c r="O3103" t="s">
        <v>122</v>
      </c>
      <c r="P3103" t="s">
        <v>23</v>
      </c>
      <c r="Q3103" t="s">
        <v>30</v>
      </c>
    </row>
    <row r="3104" spans="1:17" x14ac:dyDescent="0.2">
      <c r="A3104" s="2">
        <v>35966</v>
      </c>
      <c r="B3104" t="s">
        <v>147</v>
      </c>
      <c r="C3104" t="s">
        <v>26</v>
      </c>
      <c r="D3104" t="s">
        <v>50</v>
      </c>
      <c r="E3104" t="s">
        <v>27</v>
      </c>
      <c r="F3104">
        <v>36</v>
      </c>
      <c r="G3104">
        <v>4</v>
      </c>
      <c r="H3104">
        <v>0</v>
      </c>
      <c r="I3104">
        <v>0</v>
      </c>
      <c r="J3104">
        <v>2</v>
      </c>
      <c r="K3104">
        <v>2</v>
      </c>
      <c r="L3104" t="s">
        <v>347</v>
      </c>
      <c r="M3104" t="s">
        <v>368</v>
      </c>
      <c r="N3104" t="s">
        <v>67</v>
      </c>
      <c r="O3104" t="s">
        <v>122</v>
      </c>
      <c r="P3104" t="s">
        <v>23</v>
      </c>
      <c r="Q3104" t="s">
        <v>30</v>
      </c>
    </row>
    <row r="3105" spans="1:17" x14ac:dyDescent="0.2">
      <c r="A3105" s="2">
        <v>35966</v>
      </c>
      <c r="B3105" t="s">
        <v>143</v>
      </c>
      <c r="C3105" t="s">
        <v>274</v>
      </c>
      <c r="D3105" t="s">
        <v>115</v>
      </c>
      <c r="E3105" t="s">
        <v>50</v>
      </c>
      <c r="F3105">
        <v>12</v>
      </c>
      <c r="G3105">
        <v>19</v>
      </c>
      <c r="H3105">
        <v>0</v>
      </c>
      <c r="I3105">
        <v>0</v>
      </c>
      <c r="J3105">
        <v>0</v>
      </c>
      <c r="K3105">
        <v>1</v>
      </c>
      <c r="L3105" t="s">
        <v>347</v>
      </c>
      <c r="M3105" t="s">
        <v>479</v>
      </c>
      <c r="N3105" t="s">
        <v>67</v>
      </c>
      <c r="O3105" t="s">
        <v>122</v>
      </c>
      <c r="P3105" t="s">
        <v>23</v>
      </c>
      <c r="Q3105" t="s">
        <v>41</v>
      </c>
    </row>
    <row r="3106" spans="1:17" x14ac:dyDescent="0.2">
      <c r="A3106" s="2">
        <v>35966</v>
      </c>
      <c r="B3106" t="s">
        <v>126</v>
      </c>
      <c r="C3106" t="s">
        <v>133</v>
      </c>
      <c r="D3106" t="s">
        <v>50</v>
      </c>
      <c r="E3106" t="s">
        <v>115</v>
      </c>
      <c r="F3106">
        <v>25</v>
      </c>
      <c r="G3106">
        <v>20</v>
      </c>
      <c r="H3106">
        <v>0</v>
      </c>
      <c r="I3106">
        <v>0</v>
      </c>
      <c r="J3106">
        <v>5</v>
      </c>
      <c r="K3106">
        <v>0</v>
      </c>
      <c r="L3106" t="s">
        <v>347</v>
      </c>
      <c r="M3106" t="s">
        <v>772</v>
      </c>
      <c r="N3106" t="s">
        <v>67</v>
      </c>
      <c r="O3106" t="s">
        <v>122</v>
      </c>
      <c r="P3106" t="s">
        <v>23</v>
      </c>
      <c r="Q3106" t="s">
        <v>24</v>
      </c>
    </row>
    <row r="3107" spans="1:17" x14ac:dyDescent="0.2">
      <c r="A3107" s="2">
        <v>35967</v>
      </c>
      <c r="B3107" t="s">
        <v>39</v>
      </c>
      <c r="C3107" t="s">
        <v>185</v>
      </c>
      <c r="D3107" t="s">
        <v>19</v>
      </c>
      <c r="E3107" t="s">
        <v>27</v>
      </c>
      <c r="F3107">
        <v>6</v>
      </c>
      <c r="G3107">
        <v>30</v>
      </c>
      <c r="H3107">
        <v>0</v>
      </c>
      <c r="I3107">
        <v>0</v>
      </c>
      <c r="J3107">
        <v>5</v>
      </c>
      <c r="K3107">
        <v>0</v>
      </c>
      <c r="L3107" t="s">
        <v>347</v>
      </c>
      <c r="M3107" t="s">
        <v>154</v>
      </c>
      <c r="N3107" t="s">
        <v>67</v>
      </c>
      <c r="O3107" t="s">
        <v>122</v>
      </c>
      <c r="P3107" t="s">
        <v>23</v>
      </c>
      <c r="Q3107" t="s">
        <v>24</v>
      </c>
    </row>
    <row r="3108" spans="1:17" x14ac:dyDescent="0.2">
      <c r="A3108" s="2">
        <v>35967</v>
      </c>
      <c r="B3108" t="s">
        <v>77</v>
      </c>
      <c r="C3108" t="s">
        <v>167</v>
      </c>
      <c r="D3108" t="s">
        <v>27</v>
      </c>
      <c r="E3108" t="s">
        <v>115</v>
      </c>
      <c r="F3108">
        <v>11</v>
      </c>
      <c r="G3108">
        <v>42</v>
      </c>
      <c r="H3108">
        <v>0</v>
      </c>
      <c r="I3108">
        <v>0</v>
      </c>
      <c r="J3108">
        <v>1</v>
      </c>
      <c r="K3108">
        <v>2</v>
      </c>
      <c r="L3108" t="s">
        <v>347</v>
      </c>
      <c r="M3108" t="s">
        <v>269</v>
      </c>
      <c r="N3108" t="s">
        <v>67</v>
      </c>
      <c r="O3108" t="s">
        <v>122</v>
      </c>
      <c r="P3108" t="s">
        <v>23</v>
      </c>
      <c r="Q3108" t="s">
        <v>41</v>
      </c>
    </row>
    <row r="3109" spans="1:17" x14ac:dyDescent="0.2">
      <c r="A3109" s="2">
        <v>35968</v>
      </c>
      <c r="B3109" t="s">
        <v>43</v>
      </c>
      <c r="C3109" t="s">
        <v>128</v>
      </c>
      <c r="D3109" t="s">
        <v>19</v>
      </c>
      <c r="E3109" t="s">
        <v>36</v>
      </c>
      <c r="F3109">
        <v>10</v>
      </c>
      <c r="G3109">
        <v>21</v>
      </c>
      <c r="H3109">
        <v>0</v>
      </c>
      <c r="I3109">
        <v>0</v>
      </c>
      <c r="J3109">
        <v>1</v>
      </c>
      <c r="K3109">
        <v>0</v>
      </c>
      <c r="L3109" t="s">
        <v>347</v>
      </c>
      <c r="M3109" t="s">
        <v>730</v>
      </c>
      <c r="N3109" t="s">
        <v>67</v>
      </c>
      <c r="O3109" t="s">
        <v>122</v>
      </c>
      <c r="P3109" t="s">
        <v>23</v>
      </c>
      <c r="Q3109" t="s">
        <v>24</v>
      </c>
    </row>
    <row r="3110" spans="1:17" x14ac:dyDescent="0.2">
      <c r="A3110" s="2">
        <v>35968</v>
      </c>
      <c r="B3110" t="s">
        <v>81</v>
      </c>
      <c r="C3110" t="s">
        <v>737</v>
      </c>
      <c r="D3110" t="s">
        <v>50</v>
      </c>
      <c r="E3110" t="s">
        <v>50</v>
      </c>
      <c r="F3110">
        <v>104</v>
      </c>
      <c r="G3110">
        <v>185</v>
      </c>
      <c r="H3110">
        <v>0</v>
      </c>
      <c r="I3110">
        <v>0</v>
      </c>
      <c r="J3110">
        <v>2</v>
      </c>
      <c r="K3110">
        <v>1</v>
      </c>
      <c r="L3110" t="s">
        <v>28</v>
      </c>
      <c r="M3110" t="s">
        <v>738</v>
      </c>
      <c r="N3110" t="s">
        <v>81</v>
      </c>
      <c r="O3110" t="s">
        <v>22</v>
      </c>
      <c r="P3110" t="s">
        <v>23</v>
      </c>
      <c r="Q3110" t="s">
        <v>24</v>
      </c>
    </row>
    <row r="3111" spans="1:17" x14ac:dyDescent="0.2">
      <c r="A3111" s="2">
        <v>35968</v>
      </c>
      <c r="B3111" t="s">
        <v>92</v>
      </c>
      <c r="C3111" t="s">
        <v>89</v>
      </c>
      <c r="D3111" t="s">
        <v>50</v>
      </c>
      <c r="E3111" t="s">
        <v>50</v>
      </c>
      <c r="F3111">
        <v>22</v>
      </c>
      <c r="G3111">
        <v>5</v>
      </c>
      <c r="H3111">
        <v>0</v>
      </c>
      <c r="I3111">
        <v>0</v>
      </c>
      <c r="J3111">
        <v>2</v>
      </c>
      <c r="K3111">
        <v>1</v>
      </c>
      <c r="L3111" t="s">
        <v>347</v>
      </c>
      <c r="M3111" t="s">
        <v>795</v>
      </c>
      <c r="N3111" t="s">
        <v>67</v>
      </c>
      <c r="O3111" t="s">
        <v>122</v>
      </c>
      <c r="P3111" t="s">
        <v>23</v>
      </c>
      <c r="Q3111" t="s">
        <v>24</v>
      </c>
    </row>
    <row r="3112" spans="1:17" x14ac:dyDescent="0.2">
      <c r="A3112" s="2">
        <v>35969</v>
      </c>
      <c r="B3112" t="s">
        <v>25</v>
      </c>
      <c r="C3112" t="s">
        <v>49</v>
      </c>
      <c r="D3112" t="s">
        <v>19</v>
      </c>
      <c r="E3112" t="s">
        <v>50</v>
      </c>
      <c r="F3112">
        <v>1</v>
      </c>
      <c r="G3112">
        <v>7</v>
      </c>
      <c r="H3112">
        <v>0</v>
      </c>
      <c r="I3112">
        <v>0</v>
      </c>
      <c r="J3112">
        <v>1</v>
      </c>
      <c r="K3112">
        <v>2</v>
      </c>
      <c r="L3112" t="s">
        <v>347</v>
      </c>
      <c r="M3112" t="s">
        <v>772</v>
      </c>
      <c r="N3112" t="s">
        <v>67</v>
      </c>
      <c r="O3112" t="s">
        <v>122</v>
      </c>
      <c r="P3112" t="s">
        <v>23</v>
      </c>
      <c r="Q3112" t="s">
        <v>41</v>
      </c>
    </row>
    <row r="3113" spans="1:17" x14ac:dyDescent="0.2">
      <c r="A3113" s="2">
        <v>35969</v>
      </c>
      <c r="B3113" t="s">
        <v>107</v>
      </c>
      <c r="C3113" t="s">
        <v>120</v>
      </c>
      <c r="D3113" t="s">
        <v>19</v>
      </c>
      <c r="E3113" t="s">
        <v>36</v>
      </c>
      <c r="F3113">
        <v>9</v>
      </c>
      <c r="G3113">
        <v>49</v>
      </c>
      <c r="H3113">
        <v>0</v>
      </c>
      <c r="I3113">
        <v>0</v>
      </c>
      <c r="J3113">
        <v>1</v>
      </c>
      <c r="K3113">
        <v>1</v>
      </c>
      <c r="L3113" t="s">
        <v>347</v>
      </c>
      <c r="M3113" t="s">
        <v>479</v>
      </c>
      <c r="N3113" t="s">
        <v>67</v>
      </c>
      <c r="O3113" t="s">
        <v>122</v>
      </c>
      <c r="P3113" t="s">
        <v>23</v>
      </c>
      <c r="Q3113" t="s">
        <v>30</v>
      </c>
    </row>
    <row r="3114" spans="1:17" x14ac:dyDescent="0.2">
      <c r="A3114" s="2">
        <v>35969</v>
      </c>
      <c r="B3114" t="s">
        <v>119</v>
      </c>
      <c r="C3114" t="s">
        <v>69</v>
      </c>
      <c r="D3114" t="s">
        <v>50</v>
      </c>
      <c r="E3114" t="s">
        <v>50</v>
      </c>
      <c r="F3114">
        <v>14</v>
      </c>
      <c r="G3114">
        <v>31</v>
      </c>
      <c r="H3114">
        <v>0</v>
      </c>
      <c r="I3114">
        <v>0</v>
      </c>
      <c r="J3114">
        <v>2</v>
      </c>
      <c r="K3114">
        <v>1</v>
      </c>
      <c r="L3114" t="s">
        <v>347</v>
      </c>
      <c r="M3114" t="s">
        <v>769</v>
      </c>
      <c r="N3114" t="s">
        <v>67</v>
      </c>
      <c r="O3114" t="s">
        <v>122</v>
      </c>
      <c r="P3114" t="s">
        <v>23</v>
      </c>
      <c r="Q3114" t="s">
        <v>24</v>
      </c>
    </row>
    <row r="3115" spans="1:17" x14ac:dyDescent="0.2">
      <c r="A3115" s="2">
        <v>35969</v>
      </c>
      <c r="B3115" t="s">
        <v>104</v>
      </c>
      <c r="C3115" t="s">
        <v>110</v>
      </c>
      <c r="D3115" t="s">
        <v>50</v>
      </c>
      <c r="E3115" t="s">
        <v>36</v>
      </c>
      <c r="F3115">
        <v>41</v>
      </c>
      <c r="G3115">
        <v>13</v>
      </c>
      <c r="H3115">
        <v>0</v>
      </c>
      <c r="I3115">
        <v>0</v>
      </c>
      <c r="J3115">
        <v>0</v>
      </c>
      <c r="K3115">
        <v>3</v>
      </c>
      <c r="L3115" t="s">
        <v>347</v>
      </c>
      <c r="M3115" t="s">
        <v>393</v>
      </c>
      <c r="N3115" t="s">
        <v>67</v>
      </c>
      <c r="O3115" t="s">
        <v>122</v>
      </c>
      <c r="P3115" t="s">
        <v>23</v>
      </c>
      <c r="Q3115" t="s">
        <v>41</v>
      </c>
    </row>
    <row r="3116" spans="1:17" x14ac:dyDescent="0.2">
      <c r="A3116" s="2">
        <v>35970</v>
      </c>
      <c r="B3116" t="s">
        <v>737</v>
      </c>
      <c r="C3116" t="s">
        <v>386</v>
      </c>
      <c r="D3116" t="s">
        <v>50</v>
      </c>
      <c r="E3116" t="s">
        <v>50</v>
      </c>
      <c r="F3116">
        <v>185</v>
      </c>
      <c r="G3116">
        <v>123</v>
      </c>
      <c r="H3116">
        <v>0</v>
      </c>
      <c r="I3116">
        <v>0</v>
      </c>
      <c r="J3116">
        <v>0</v>
      </c>
      <c r="K3116">
        <v>0</v>
      </c>
      <c r="L3116" t="s">
        <v>28</v>
      </c>
      <c r="M3116" t="s">
        <v>727</v>
      </c>
      <c r="N3116" t="s">
        <v>81</v>
      </c>
      <c r="O3116" t="s">
        <v>122</v>
      </c>
      <c r="P3116" t="s">
        <v>23</v>
      </c>
      <c r="Q3116" t="s">
        <v>30</v>
      </c>
    </row>
    <row r="3117" spans="1:17" x14ac:dyDescent="0.2">
      <c r="A3117" s="2">
        <v>35970</v>
      </c>
      <c r="B3117" t="s">
        <v>67</v>
      </c>
      <c r="C3117" t="s">
        <v>72</v>
      </c>
      <c r="D3117" t="s">
        <v>50</v>
      </c>
      <c r="E3117" t="s">
        <v>50</v>
      </c>
      <c r="F3117">
        <v>18</v>
      </c>
      <c r="G3117">
        <v>27</v>
      </c>
      <c r="H3117">
        <v>0</v>
      </c>
      <c r="I3117">
        <v>0</v>
      </c>
      <c r="J3117">
        <v>2</v>
      </c>
      <c r="K3117">
        <v>1</v>
      </c>
      <c r="L3117" t="s">
        <v>347</v>
      </c>
      <c r="M3117" t="s">
        <v>269</v>
      </c>
      <c r="N3117" t="s">
        <v>67</v>
      </c>
      <c r="O3117" t="s">
        <v>22</v>
      </c>
      <c r="P3117" t="s">
        <v>23</v>
      </c>
      <c r="Q3117" t="s">
        <v>24</v>
      </c>
    </row>
    <row r="3118" spans="1:17" x14ac:dyDescent="0.2">
      <c r="A3118" s="2">
        <v>35970</v>
      </c>
      <c r="B3118" t="s">
        <v>135</v>
      </c>
      <c r="C3118" t="s">
        <v>38</v>
      </c>
      <c r="D3118" t="s">
        <v>36</v>
      </c>
      <c r="E3118" t="s">
        <v>19</v>
      </c>
      <c r="F3118">
        <v>74</v>
      </c>
      <c r="G3118">
        <v>29</v>
      </c>
      <c r="H3118">
        <v>0</v>
      </c>
      <c r="I3118">
        <v>0</v>
      </c>
      <c r="J3118">
        <v>1</v>
      </c>
      <c r="K3118">
        <v>3</v>
      </c>
      <c r="L3118" t="s">
        <v>347</v>
      </c>
      <c r="M3118" t="s">
        <v>795</v>
      </c>
      <c r="N3118" t="s">
        <v>67</v>
      </c>
      <c r="O3118" t="s">
        <v>122</v>
      </c>
      <c r="P3118" t="s">
        <v>23</v>
      </c>
      <c r="Q3118" t="s">
        <v>41</v>
      </c>
    </row>
    <row r="3119" spans="1:17" x14ac:dyDescent="0.2">
      <c r="A3119" s="2">
        <v>35970</v>
      </c>
      <c r="B3119" t="s">
        <v>149</v>
      </c>
      <c r="C3119" t="s">
        <v>113</v>
      </c>
      <c r="D3119" t="s">
        <v>36</v>
      </c>
      <c r="E3119" t="s">
        <v>115</v>
      </c>
      <c r="F3119">
        <v>24</v>
      </c>
      <c r="G3119">
        <v>34</v>
      </c>
      <c r="H3119">
        <v>0</v>
      </c>
      <c r="I3119">
        <v>0</v>
      </c>
      <c r="J3119">
        <v>2</v>
      </c>
      <c r="K3119">
        <v>2</v>
      </c>
      <c r="L3119" t="s">
        <v>347</v>
      </c>
      <c r="M3119" t="s">
        <v>368</v>
      </c>
      <c r="N3119" t="s">
        <v>67</v>
      </c>
      <c r="O3119" t="s">
        <v>122</v>
      </c>
      <c r="P3119" t="s">
        <v>23</v>
      </c>
      <c r="Q3119" t="s">
        <v>30</v>
      </c>
    </row>
    <row r="3120" spans="1:17" x14ac:dyDescent="0.2">
      <c r="A3120" s="2">
        <v>35970</v>
      </c>
      <c r="B3120" t="s">
        <v>106</v>
      </c>
      <c r="C3120" t="s">
        <v>87</v>
      </c>
      <c r="D3120" t="s">
        <v>50</v>
      </c>
      <c r="E3120" t="s">
        <v>50</v>
      </c>
      <c r="F3120">
        <v>15</v>
      </c>
      <c r="G3120">
        <v>35</v>
      </c>
      <c r="H3120">
        <v>0</v>
      </c>
      <c r="I3120">
        <v>0</v>
      </c>
      <c r="J3120">
        <v>6</v>
      </c>
      <c r="K3120">
        <v>1</v>
      </c>
      <c r="L3120" t="s">
        <v>347</v>
      </c>
      <c r="M3120" t="s">
        <v>759</v>
      </c>
      <c r="N3120" t="s">
        <v>67</v>
      </c>
      <c r="O3120" t="s">
        <v>122</v>
      </c>
      <c r="P3120" t="s">
        <v>23</v>
      </c>
      <c r="Q3120" t="s">
        <v>24</v>
      </c>
    </row>
    <row r="3121" spans="1:17" x14ac:dyDescent="0.2">
      <c r="A3121" s="2">
        <v>35971</v>
      </c>
      <c r="B3121" t="s">
        <v>147</v>
      </c>
      <c r="C3121" t="s">
        <v>133</v>
      </c>
      <c r="D3121" t="s">
        <v>50</v>
      </c>
      <c r="E3121" t="s">
        <v>115</v>
      </c>
      <c r="F3121">
        <v>36</v>
      </c>
      <c r="G3121">
        <v>20</v>
      </c>
      <c r="H3121">
        <v>0</v>
      </c>
      <c r="I3121">
        <v>0</v>
      </c>
      <c r="J3121">
        <v>1</v>
      </c>
      <c r="K3121">
        <v>1</v>
      </c>
      <c r="L3121" t="s">
        <v>347</v>
      </c>
      <c r="M3121" t="s">
        <v>154</v>
      </c>
      <c r="N3121" t="s">
        <v>67</v>
      </c>
      <c r="O3121" t="s">
        <v>122</v>
      </c>
      <c r="P3121" t="s">
        <v>23</v>
      </c>
      <c r="Q3121" t="s">
        <v>30</v>
      </c>
    </row>
    <row r="3122" spans="1:17" x14ac:dyDescent="0.2">
      <c r="A3122" s="2">
        <v>35971</v>
      </c>
      <c r="B3122" t="s">
        <v>81</v>
      </c>
      <c r="C3122" t="s">
        <v>101</v>
      </c>
      <c r="D3122" t="s">
        <v>50</v>
      </c>
      <c r="E3122" t="s">
        <v>50</v>
      </c>
      <c r="F3122">
        <v>104</v>
      </c>
      <c r="G3122">
        <v>82</v>
      </c>
      <c r="H3122">
        <v>0</v>
      </c>
      <c r="I3122">
        <v>0</v>
      </c>
      <c r="J3122">
        <v>0</v>
      </c>
      <c r="K3122">
        <v>2</v>
      </c>
      <c r="L3122" t="s">
        <v>361</v>
      </c>
      <c r="M3122" t="s">
        <v>796</v>
      </c>
      <c r="N3122" t="s">
        <v>81</v>
      </c>
      <c r="O3122" t="s">
        <v>22</v>
      </c>
      <c r="P3122" t="s">
        <v>23</v>
      </c>
      <c r="Q3122" t="s">
        <v>41</v>
      </c>
    </row>
    <row r="3123" spans="1:17" x14ac:dyDescent="0.2">
      <c r="A3123" s="2">
        <v>35971</v>
      </c>
      <c r="B3123" t="s">
        <v>129</v>
      </c>
      <c r="C3123" t="s">
        <v>167</v>
      </c>
      <c r="D3123" t="s">
        <v>50</v>
      </c>
      <c r="E3123" t="s">
        <v>115</v>
      </c>
      <c r="F3123">
        <v>2</v>
      </c>
      <c r="G3123">
        <v>42</v>
      </c>
      <c r="H3123">
        <v>0</v>
      </c>
      <c r="I3123">
        <v>0</v>
      </c>
      <c r="J3123">
        <v>2</v>
      </c>
      <c r="K3123">
        <v>0</v>
      </c>
      <c r="L3123" t="s">
        <v>347</v>
      </c>
      <c r="M3123" t="s">
        <v>730</v>
      </c>
      <c r="N3123" t="s">
        <v>67</v>
      </c>
      <c r="O3123" t="s">
        <v>122</v>
      </c>
      <c r="P3123" t="s">
        <v>23</v>
      </c>
      <c r="Q3123" t="s">
        <v>24</v>
      </c>
    </row>
    <row r="3124" spans="1:17" x14ac:dyDescent="0.2">
      <c r="A3124" s="2">
        <v>35971</v>
      </c>
      <c r="B3124" t="s">
        <v>126</v>
      </c>
      <c r="C3124" t="s">
        <v>26</v>
      </c>
      <c r="D3124" t="s">
        <v>50</v>
      </c>
      <c r="E3124" t="s">
        <v>27</v>
      </c>
      <c r="F3124">
        <v>25</v>
      </c>
      <c r="G3124">
        <v>4</v>
      </c>
      <c r="H3124">
        <v>0</v>
      </c>
      <c r="I3124">
        <v>0</v>
      </c>
      <c r="J3124">
        <v>2</v>
      </c>
      <c r="K3124">
        <v>2</v>
      </c>
      <c r="L3124" t="s">
        <v>347</v>
      </c>
      <c r="M3124" t="s">
        <v>393</v>
      </c>
      <c r="N3124" t="s">
        <v>67</v>
      </c>
      <c r="O3124" t="s">
        <v>122</v>
      </c>
      <c r="P3124" t="s">
        <v>23</v>
      </c>
      <c r="Q3124" t="s">
        <v>30</v>
      </c>
    </row>
    <row r="3125" spans="1:17" x14ac:dyDescent="0.2">
      <c r="A3125" s="2">
        <v>35972</v>
      </c>
      <c r="B3125" t="s">
        <v>39</v>
      </c>
      <c r="C3125" t="s">
        <v>274</v>
      </c>
      <c r="D3125" t="s">
        <v>19</v>
      </c>
      <c r="E3125" t="s">
        <v>50</v>
      </c>
      <c r="F3125">
        <v>6</v>
      </c>
      <c r="G3125">
        <v>19</v>
      </c>
      <c r="H3125">
        <v>0</v>
      </c>
      <c r="I3125">
        <v>0</v>
      </c>
      <c r="J3125">
        <v>1</v>
      </c>
      <c r="K3125">
        <v>0</v>
      </c>
      <c r="L3125" t="s">
        <v>347</v>
      </c>
      <c r="M3125" t="s">
        <v>368</v>
      </c>
      <c r="N3125" t="s">
        <v>67</v>
      </c>
      <c r="O3125" t="s">
        <v>122</v>
      </c>
      <c r="P3125" t="s">
        <v>23</v>
      </c>
      <c r="Q3125" t="s">
        <v>24</v>
      </c>
    </row>
    <row r="3126" spans="1:17" x14ac:dyDescent="0.2">
      <c r="A3126" s="2">
        <v>35972</v>
      </c>
      <c r="B3126" t="s">
        <v>386</v>
      </c>
      <c r="C3126" t="s">
        <v>73</v>
      </c>
      <c r="D3126" t="s">
        <v>50</v>
      </c>
      <c r="E3126" t="s">
        <v>50</v>
      </c>
      <c r="F3126">
        <v>123</v>
      </c>
      <c r="G3126">
        <v>45</v>
      </c>
      <c r="H3126">
        <v>0</v>
      </c>
      <c r="I3126">
        <v>0</v>
      </c>
      <c r="J3126">
        <v>2</v>
      </c>
      <c r="K3126">
        <v>1</v>
      </c>
      <c r="L3126" t="s">
        <v>28</v>
      </c>
      <c r="M3126" t="s">
        <v>727</v>
      </c>
      <c r="N3126" t="s">
        <v>81</v>
      </c>
      <c r="O3126" t="s">
        <v>122</v>
      </c>
      <c r="P3126" t="s">
        <v>23</v>
      </c>
      <c r="Q3126" t="s">
        <v>24</v>
      </c>
    </row>
    <row r="3127" spans="1:17" x14ac:dyDescent="0.2">
      <c r="A3127" s="2">
        <v>35972</v>
      </c>
      <c r="B3127" t="s">
        <v>43</v>
      </c>
      <c r="C3127" t="s">
        <v>89</v>
      </c>
      <c r="D3127" t="s">
        <v>19</v>
      </c>
      <c r="E3127" t="s">
        <v>50</v>
      </c>
      <c r="F3127">
        <v>10</v>
      </c>
      <c r="G3127">
        <v>5</v>
      </c>
      <c r="H3127">
        <v>0</v>
      </c>
      <c r="I3127">
        <v>0</v>
      </c>
      <c r="J3127">
        <v>0</v>
      </c>
      <c r="K3127">
        <v>2</v>
      </c>
      <c r="L3127" t="s">
        <v>347</v>
      </c>
      <c r="M3127" t="s">
        <v>759</v>
      </c>
      <c r="N3127" t="s">
        <v>67</v>
      </c>
      <c r="O3127" t="s">
        <v>122</v>
      </c>
      <c r="P3127" t="s">
        <v>23</v>
      </c>
      <c r="Q3127" t="s">
        <v>41</v>
      </c>
    </row>
    <row r="3128" spans="1:17" x14ac:dyDescent="0.2">
      <c r="A3128" s="2">
        <v>35972</v>
      </c>
      <c r="B3128" t="s">
        <v>143</v>
      </c>
      <c r="C3128" t="s">
        <v>185</v>
      </c>
      <c r="D3128" t="s">
        <v>115</v>
      </c>
      <c r="E3128" t="s">
        <v>27</v>
      </c>
      <c r="F3128">
        <v>12</v>
      </c>
      <c r="G3128">
        <v>30</v>
      </c>
      <c r="H3128">
        <v>0</v>
      </c>
      <c r="I3128">
        <v>0</v>
      </c>
      <c r="J3128">
        <v>1</v>
      </c>
      <c r="K3128">
        <v>2</v>
      </c>
      <c r="L3128" t="s">
        <v>347</v>
      </c>
      <c r="M3128" t="s">
        <v>269</v>
      </c>
      <c r="N3128" t="s">
        <v>67</v>
      </c>
      <c r="O3128" t="s">
        <v>122</v>
      </c>
      <c r="P3128" t="s">
        <v>23</v>
      </c>
      <c r="Q3128" t="s">
        <v>41</v>
      </c>
    </row>
    <row r="3129" spans="1:17" x14ac:dyDescent="0.2">
      <c r="A3129" s="2">
        <v>35972</v>
      </c>
      <c r="B3129" t="s">
        <v>101</v>
      </c>
      <c r="C3129" t="s">
        <v>737</v>
      </c>
      <c r="D3129" t="s">
        <v>50</v>
      </c>
      <c r="E3129" t="s">
        <v>50</v>
      </c>
      <c r="F3129">
        <v>82</v>
      </c>
      <c r="G3129">
        <v>185</v>
      </c>
      <c r="H3129">
        <v>0</v>
      </c>
      <c r="I3129">
        <v>0</v>
      </c>
      <c r="J3129">
        <v>2</v>
      </c>
      <c r="K3129">
        <v>0</v>
      </c>
      <c r="L3129" t="s">
        <v>28</v>
      </c>
      <c r="M3129" t="s">
        <v>797</v>
      </c>
      <c r="N3129" t="s">
        <v>81</v>
      </c>
      <c r="O3129" t="s">
        <v>122</v>
      </c>
      <c r="P3129" t="s">
        <v>23</v>
      </c>
      <c r="Q3129" t="s">
        <v>24</v>
      </c>
    </row>
    <row r="3130" spans="1:17" x14ac:dyDescent="0.2">
      <c r="A3130" s="2">
        <v>35972</v>
      </c>
      <c r="B3130" t="s">
        <v>92</v>
      </c>
      <c r="C3130" t="s">
        <v>128</v>
      </c>
      <c r="D3130" t="s">
        <v>50</v>
      </c>
      <c r="E3130" t="s">
        <v>36</v>
      </c>
      <c r="F3130">
        <v>22</v>
      </c>
      <c r="G3130">
        <v>21</v>
      </c>
      <c r="H3130">
        <v>0</v>
      </c>
      <c r="I3130">
        <v>0</v>
      </c>
      <c r="J3130">
        <v>1</v>
      </c>
      <c r="K3130">
        <v>1</v>
      </c>
      <c r="L3130" t="s">
        <v>347</v>
      </c>
      <c r="M3130" t="s">
        <v>769</v>
      </c>
      <c r="N3130" t="s">
        <v>67</v>
      </c>
      <c r="O3130" t="s">
        <v>122</v>
      </c>
      <c r="P3130" t="s">
        <v>23</v>
      </c>
      <c r="Q3130" t="s">
        <v>30</v>
      </c>
    </row>
    <row r="3131" spans="1:17" x14ac:dyDescent="0.2">
      <c r="A3131" s="2">
        <v>35973</v>
      </c>
      <c r="B3131" t="s">
        <v>25</v>
      </c>
      <c r="C3131" t="s">
        <v>107</v>
      </c>
      <c r="D3131" t="s">
        <v>19</v>
      </c>
      <c r="E3131" t="s">
        <v>19</v>
      </c>
      <c r="F3131">
        <v>1</v>
      </c>
      <c r="G3131">
        <v>9</v>
      </c>
      <c r="H3131">
        <v>0</v>
      </c>
      <c r="I3131">
        <v>0</v>
      </c>
      <c r="J3131">
        <v>4</v>
      </c>
      <c r="K3131">
        <v>1</v>
      </c>
      <c r="L3131" t="s">
        <v>347</v>
      </c>
      <c r="M3131" t="s">
        <v>154</v>
      </c>
      <c r="N3131" t="s">
        <v>67</v>
      </c>
      <c r="O3131" t="s">
        <v>122</v>
      </c>
      <c r="P3131" t="s">
        <v>23</v>
      </c>
      <c r="Q3131" t="s">
        <v>24</v>
      </c>
    </row>
    <row r="3132" spans="1:17" x14ac:dyDescent="0.2">
      <c r="A3132" s="2">
        <v>35973</v>
      </c>
      <c r="B3132" t="s">
        <v>119</v>
      </c>
      <c r="C3132" t="s">
        <v>49</v>
      </c>
      <c r="D3132" t="s">
        <v>50</v>
      </c>
      <c r="E3132" t="s">
        <v>50</v>
      </c>
      <c r="F3132">
        <v>14</v>
      </c>
      <c r="G3132">
        <v>7</v>
      </c>
      <c r="H3132">
        <v>0</v>
      </c>
      <c r="I3132">
        <v>0</v>
      </c>
      <c r="J3132">
        <v>1</v>
      </c>
      <c r="K3132">
        <v>0</v>
      </c>
      <c r="L3132" t="s">
        <v>347</v>
      </c>
      <c r="M3132" t="s">
        <v>772</v>
      </c>
      <c r="N3132" t="s">
        <v>67</v>
      </c>
      <c r="O3132" t="s">
        <v>122</v>
      </c>
      <c r="P3132" t="s">
        <v>23</v>
      </c>
      <c r="Q3132" t="s">
        <v>24</v>
      </c>
    </row>
    <row r="3133" spans="1:17" x14ac:dyDescent="0.2">
      <c r="A3133" s="2">
        <v>35973</v>
      </c>
      <c r="B3133" t="s">
        <v>114</v>
      </c>
      <c r="C3133" t="s">
        <v>182</v>
      </c>
      <c r="D3133" t="s">
        <v>115</v>
      </c>
      <c r="E3133" t="s">
        <v>115</v>
      </c>
      <c r="F3133">
        <v>50</v>
      </c>
      <c r="G3133">
        <v>51</v>
      </c>
      <c r="H3133">
        <v>0</v>
      </c>
      <c r="I3133">
        <v>0</v>
      </c>
      <c r="J3133">
        <v>0</v>
      </c>
      <c r="K3133">
        <v>3</v>
      </c>
      <c r="L3133" t="s">
        <v>28</v>
      </c>
      <c r="M3133" t="s">
        <v>226</v>
      </c>
      <c r="N3133" t="s">
        <v>114</v>
      </c>
      <c r="O3133" t="s">
        <v>22</v>
      </c>
      <c r="P3133" t="s">
        <v>23</v>
      </c>
      <c r="Q3133" t="s">
        <v>41</v>
      </c>
    </row>
    <row r="3134" spans="1:17" x14ac:dyDescent="0.2">
      <c r="A3134" s="2">
        <v>35974</v>
      </c>
      <c r="B3134" t="s">
        <v>81</v>
      </c>
      <c r="C3134" t="s">
        <v>73</v>
      </c>
      <c r="D3134" t="s">
        <v>50</v>
      </c>
      <c r="E3134" t="s">
        <v>50</v>
      </c>
      <c r="F3134">
        <v>104</v>
      </c>
      <c r="G3134">
        <v>45</v>
      </c>
      <c r="H3134">
        <v>0</v>
      </c>
      <c r="I3134">
        <v>0</v>
      </c>
      <c r="J3134">
        <v>0</v>
      </c>
      <c r="K3134">
        <v>0</v>
      </c>
      <c r="L3134" t="s">
        <v>361</v>
      </c>
      <c r="M3134" t="s">
        <v>727</v>
      </c>
      <c r="N3134" t="s">
        <v>81</v>
      </c>
      <c r="O3134" t="s">
        <v>22</v>
      </c>
      <c r="P3134" t="s">
        <v>23</v>
      </c>
      <c r="Q3134" t="s">
        <v>30</v>
      </c>
    </row>
    <row r="3135" spans="1:17" x14ac:dyDescent="0.2">
      <c r="A3135" s="2">
        <v>35974</v>
      </c>
      <c r="B3135" t="s">
        <v>67</v>
      </c>
      <c r="C3135" t="s">
        <v>38</v>
      </c>
      <c r="D3135" t="s">
        <v>50</v>
      </c>
      <c r="E3135" t="s">
        <v>19</v>
      </c>
      <c r="F3135">
        <v>18</v>
      </c>
      <c r="G3135">
        <v>29</v>
      </c>
      <c r="H3135">
        <v>0</v>
      </c>
      <c r="I3135">
        <v>0</v>
      </c>
      <c r="J3135">
        <v>1</v>
      </c>
      <c r="K3135">
        <v>0</v>
      </c>
      <c r="L3135" t="s">
        <v>347</v>
      </c>
      <c r="M3135" t="s">
        <v>759</v>
      </c>
      <c r="N3135" t="s">
        <v>67</v>
      </c>
      <c r="O3135" t="s">
        <v>22</v>
      </c>
      <c r="P3135" t="s">
        <v>23</v>
      </c>
      <c r="Q3135" t="s">
        <v>24</v>
      </c>
    </row>
    <row r="3136" spans="1:17" x14ac:dyDescent="0.2">
      <c r="A3136" s="2">
        <v>35974</v>
      </c>
      <c r="B3136" t="s">
        <v>135</v>
      </c>
      <c r="C3136" t="s">
        <v>72</v>
      </c>
      <c r="D3136" t="s">
        <v>36</v>
      </c>
      <c r="E3136" t="s">
        <v>50</v>
      </c>
      <c r="F3136">
        <v>74</v>
      </c>
      <c r="G3136">
        <v>27</v>
      </c>
      <c r="H3136">
        <v>0</v>
      </c>
      <c r="I3136">
        <v>0</v>
      </c>
      <c r="J3136">
        <v>1</v>
      </c>
      <c r="K3136">
        <v>4</v>
      </c>
      <c r="L3136" t="s">
        <v>347</v>
      </c>
      <c r="M3136" t="s">
        <v>769</v>
      </c>
      <c r="N3136" t="s">
        <v>67</v>
      </c>
      <c r="O3136" t="s">
        <v>122</v>
      </c>
      <c r="P3136" t="s">
        <v>23</v>
      </c>
      <c r="Q3136" t="s">
        <v>41</v>
      </c>
    </row>
    <row r="3137" spans="1:17" x14ac:dyDescent="0.2">
      <c r="A3137" s="2">
        <v>35975</v>
      </c>
      <c r="B3137" t="s">
        <v>129</v>
      </c>
      <c r="C3137" t="s">
        <v>26</v>
      </c>
      <c r="D3137" t="s">
        <v>50</v>
      </c>
      <c r="E3137" t="s">
        <v>27</v>
      </c>
      <c r="F3137">
        <v>2</v>
      </c>
      <c r="G3137">
        <v>4</v>
      </c>
      <c r="H3137">
        <v>0</v>
      </c>
      <c r="I3137">
        <v>0</v>
      </c>
      <c r="J3137">
        <v>2</v>
      </c>
      <c r="K3137">
        <v>1</v>
      </c>
      <c r="L3137" t="s">
        <v>347</v>
      </c>
      <c r="M3137" t="s">
        <v>730</v>
      </c>
      <c r="N3137" t="s">
        <v>67</v>
      </c>
      <c r="O3137" t="s">
        <v>122</v>
      </c>
      <c r="P3137" t="s">
        <v>23</v>
      </c>
      <c r="Q3137" t="s">
        <v>24</v>
      </c>
    </row>
    <row r="3138" spans="1:17" x14ac:dyDescent="0.2">
      <c r="A3138" s="2">
        <v>35975</v>
      </c>
      <c r="B3138" t="s">
        <v>73</v>
      </c>
      <c r="C3138" t="s">
        <v>737</v>
      </c>
      <c r="D3138" t="s">
        <v>50</v>
      </c>
      <c r="E3138" t="s">
        <v>50</v>
      </c>
      <c r="F3138">
        <v>45</v>
      </c>
      <c r="G3138">
        <v>185</v>
      </c>
      <c r="H3138">
        <v>0</v>
      </c>
      <c r="I3138">
        <v>0</v>
      </c>
      <c r="J3138">
        <v>4</v>
      </c>
      <c r="K3138">
        <v>0</v>
      </c>
      <c r="L3138" t="s">
        <v>28</v>
      </c>
      <c r="M3138" t="s">
        <v>798</v>
      </c>
      <c r="N3138" t="s">
        <v>81</v>
      </c>
      <c r="O3138" t="s">
        <v>122</v>
      </c>
      <c r="P3138" t="s">
        <v>23</v>
      </c>
      <c r="Q3138" t="s">
        <v>24</v>
      </c>
    </row>
    <row r="3139" spans="1:17" x14ac:dyDescent="0.2">
      <c r="A3139" s="2">
        <v>35976</v>
      </c>
      <c r="B3139" t="s">
        <v>39</v>
      </c>
      <c r="C3139" t="s">
        <v>89</v>
      </c>
      <c r="D3139" t="s">
        <v>19</v>
      </c>
      <c r="E3139" t="s">
        <v>50</v>
      </c>
      <c r="F3139">
        <v>6</v>
      </c>
      <c r="G3139">
        <v>5</v>
      </c>
      <c r="H3139">
        <v>0</v>
      </c>
      <c r="I3139">
        <v>0</v>
      </c>
      <c r="J3139">
        <v>2</v>
      </c>
      <c r="K3139">
        <v>2</v>
      </c>
      <c r="L3139" t="s">
        <v>347</v>
      </c>
      <c r="M3139" t="s">
        <v>393</v>
      </c>
      <c r="N3139" t="s">
        <v>67</v>
      </c>
      <c r="O3139" t="s">
        <v>122</v>
      </c>
      <c r="P3139" t="s">
        <v>59</v>
      </c>
      <c r="Q3139" t="s">
        <v>24</v>
      </c>
    </row>
    <row r="3140" spans="1:17" x14ac:dyDescent="0.2">
      <c r="A3140" s="2">
        <v>35976</v>
      </c>
      <c r="B3140" t="s">
        <v>92</v>
      </c>
      <c r="C3140" t="s">
        <v>274</v>
      </c>
      <c r="D3140" t="s">
        <v>50</v>
      </c>
      <c r="E3140" t="s">
        <v>50</v>
      </c>
      <c r="F3140">
        <v>22</v>
      </c>
      <c r="G3140">
        <v>19</v>
      </c>
      <c r="H3140">
        <v>0</v>
      </c>
      <c r="I3140">
        <v>0</v>
      </c>
      <c r="J3140">
        <v>0</v>
      </c>
      <c r="K3140">
        <v>1</v>
      </c>
      <c r="L3140" t="s">
        <v>347</v>
      </c>
      <c r="M3140" t="s">
        <v>368</v>
      </c>
      <c r="N3140" t="s">
        <v>67</v>
      </c>
      <c r="O3140" t="s">
        <v>122</v>
      </c>
      <c r="P3140" t="s">
        <v>23</v>
      </c>
      <c r="Q3140" t="s">
        <v>41</v>
      </c>
    </row>
    <row r="3141" spans="1:17" x14ac:dyDescent="0.2">
      <c r="A3141" s="2">
        <v>35978</v>
      </c>
      <c r="B3141" t="s">
        <v>239</v>
      </c>
      <c r="C3141" t="s">
        <v>469</v>
      </c>
      <c r="D3141" t="s">
        <v>115</v>
      </c>
      <c r="E3141" t="s">
        <v>115</v>
      </c>
      <c r="F3141">
        <v>87</v>
      </c>
      <c r="G3141">
        <v>92</v>
      </c>
      <c r="H3141">
        <v>0</v>
      </c>
      <c r="I3141">
        <v>0</v>
      </c>
      <c r="J3141">
        <v>1</v>
      </c>
      <c r="K3141">
        <v>2</v>
      </c>
      <c r="L3141" t="s">
        <v>28</v>
      </c>
      <c r="M3141" t="s">
        <v>240</v>
      </c>
      <c r="N3141" t="s">
        <v>239</v>
      </c>
      <c r="O3141" t="s">
        <v>22</v>
      </c>
      <c r="P3141" t="s">
        <v>23</v>
      </c>
      <c r="Q3141" t="s">
        <v>41</v>
      </c>
    </row>
    <row r="3142" spans="1:17" x14ac:dyDescent="0.2">
      <c r="A3142" s="2">
        <v>35979</v>
      </c>
      <c r="B3142" t="s">
        <v>25</v>
      </c>
      <c r="C3142" t="s">
        <v>72</v>
      </c>
      <c r="D3142" t="s">
        <v>19</v>
      </c>
      <c r="E3142" t="s">
        <v>50</v>
      </c>
      <c r="F3142">
        <v>1</v>
      </c>
      <c r="G3142">
        <v>27</v>
      </c>
      <c r="H3142">
        <v>0</v>
      </c>
      <c r="I3142">
        <v>0</v>
      </c>
      <c r="J3142">
        <v>3</v>
      </c>
      <c r="K3142">
        <v>2</v>
      </c>
      <c r="L3142" t="s">
        <v>347</v>
      </c>
      <c r="M3142" t="s">
        <v>479</v>
      </c>
      <c r="N3142" t="s">
        <v>67</v>
      </c>
      <c r="O3142" t="s">
        <v>122</v>
      </c>
      <c r="P3142" t="s">
        <v>23</v>
      </c>
      <c r="Q3142" t="s">
        <v>24</v>
      </c>
    </row>
    <row r="3143" spans="1:17" x14ac:dyDescent="0.2">
      <c r="A3143" s="2">
        <v>35979</v>
      </c>
      <c r="B3143" t="s">
        <v>67</v>
      </c>
      <c r="C3143" t="s">
        <v>119</v>
      </c>
      <c r="D3143" t="s">
        <v>50</v>
      </c>
      <c r="E3143" t="s">
        <v>50</v>
      </c>
      <c r="F3143">
        <v>18</v>
      </c>
      <c r="G3143">
        <v>14</v>
      </c>
      <c r="H3143">
        <v>0</v>
      </c>
      <c r="I3143">
        <v>0</v>
      </c>
      <c r="J3143">
        <v>0</v>
      </c>
      <c r="K3143">
        <v>0</v>
      </c>
      <c r="L3143" t="s">
        <v>347</v>
      </c>
      <c r="M3143" t="s">
        <v>769</v>
      </c>
      <c r="N3143" t="s">
        <v>67</v>
      </c>
      <c r="O3143" t="s">
        <v>22</v>
      </c>
      <c r="P3143" t="s">
        <v>59</v>
      </c>
      <c r="Q3143" t="s">
        <v>24</v>
      </c>
    </row>
    <row r="3144" spans="1:17" x14ac:dyDescent="0.2">
      <c r="A3144" s="2">
        <v>35980</v>
      </c>
      <c r="B3144" t="s">
        <v>129</v>
      </c>
      <c r="C3144" t="s">
        <v>274</v>
      </c>
      <c r="D3144" t="s">
        <v>50</v>
      </c>
      <c r="E3144" t="s">
        <v>50</v>
      </c>
      <c r="F3144">
        <v>2</v>
      </c>
      <c r="G3144">
        <v>19</v>
      </c>
      <c r="H3144">
        <v>0</v>
      </c>
      <c r="I3144">
        <v>0</v>
      </c>
      <c r="J3144">
        <v>0</v>
      </c>
      <c r="K3144">
        <v>3</v>
      </c>
      <c r="L3144" t="s">
        <v>347</v>
      </c>
      <c r="M3144" t="s">
        <v>269</v>
      </c>
      <c r="N3144" t="s">
        <v>67</v>
      </c>
      <c r="O3144" t="s">
        <v>122</v>
      </c>
      <c r="P3144" t="s">
        <v>23</v>
      </c>
      <c r="Q3144" t="s">
        <v>41</v>
      </c>
    </row>
    <row r="3145" spans="1:17" x14ac:dyDescent="0.2">
      <c r="A3145" s="2">
        <v>35980</v>
      </c>
      <c r="B3145" t="s">
        <v>126</v>
      </c>
      <c r="C3145" t="s">
        <v>39</v>
      </c>
      <c r="D3145" t="s">
        <v>50</v>
      </c>
      <c r="E3145" t="s">
        <v>19</v>
      </c>
      <c r="F3145">
        <v>25</v>
      </c>
      <c r="G3145">
        <v>6</v>
      </c>
      <c r="H3145">
        <v>0</v>
      </c>
      <c r="I3145">
        <v>0</v>
      </c>
      <c r="J3145">
        <v>2</v>
      </c>
      <c r="K3145">
        <v>1</v>
      </c>
      <c r="L3145" t="s">
        <v>347</v>
      </c>
      <c r="M3145" t="s">
        <v>772</v>
      </c>
      <c r="N3145" t="s">
        <v>67</v>
      </c>
      <c r="O3145" t="s">
        <v>122</v>
      </c>
      <c r="P3145" t="s">
        <v>23</v>
      </c>
      <c r="Q3145" t="s">
        <v>24</v>
      </c>
    </row>
    <row r="3146" spans="1:17" x14ac:dyDescent="0.2">
      <c r="A3146" s="2">
        <v>35981</v>
      </c>
      <c r="B3146" t="s">
        <v>617</v>
      </c>
      <c r="C3146" t="s">
        <v>211</v>
      </c>
      <c r="D3146" t="s">
        <v>36</v>
      </c>
      <c r="E3146" t="s">
        <v>36</v>
      </c>
      <c r="F3146">
        <v>172</v>
      </c>
      <c r="G3146">
        <v>95</v>
      </c>
      <c r="H3146">
        <v>0</v>
      </c>
      <c r="I3146">
        <v>0</v>
      </c>
      <c r="J3146">
        <v>2</v>
      </c>
      <c r="K3146">
        <v>0</v>
      </c>
      <c r="L3146" t="s">
        <v>28</v>
      </c>
      <c r="M3146" t="s">
        <v>618</v>
      </c>
      <c r="N3146" t="s">
        <v>617</v>
      </c>
      <c r="O3146" t="s">
        <v>22</v>
      </c>
      <c r="P3146" t="s">
        <v>23</v>
      </c>
      <c r="Q3146" t="s">
        <v>24</v>
      </c>
    </row>
    <row r="3147" spans="1:17" x14ac:dyDescent="0.2">
      <c r="A3147" s="2">
        <v>35982</v>
      </c>
      <c r="B3147" t="s">
        <v>250</v>
      </c>
      <c r="C3147" t="s">
        <v>296</v>
      </c>
      <c r="D3147" t="s">
        <v>36</v>
      </c>
      <c r="E3147" t="s">
        <v>36</v>
      </c>
      <c r="F3147">
        <v>97</v>
      </c>
      <c r="G3147">
        <v>69</v>
      </c>
      <c r="H3147">
        <v>0</v>
      </c>
      <c r="I3147">
        <v>0</v>
      </c>
      <c r="J3147">
        <v>2</v>
      </c>
      <c r="K3147">
        <v>1</v>
      </c>
      <c r="L3147" t="s">
        <v>28</v>
      </c>
      <c r="M3147" t="s">
        <v>635</v>
      </c>
      <c r="N3147" t="s">
        <v>250</v>
      </c>
      <c r="O3147" t="s">
        <v>22</v>
      </c>
      <c r="P3147" t="s">
        <v>23</v>
      </c>
      <c r="Q3147" t="s">
        <v>24</v>
      </c>
    </row>
    <row r="3148" spans="1:17" x14ac:dyDescent="0.2">
      <c r="A3148" s="2">
        <v>35982</v>
      </c>
      <c r="B3148" t="s">
        <v>617</v>
      </c>
      <c r="C3148" t="s">
        <v>211</v>
      </c>
      <c r="D3148" t="s">
        <v>36</v>
      </c>
      <c r="E3148" t="s">
        <v>36</v>
      </c>
      <c r="F3148">
        <v>172</v>
      </c>
      <c r="G3148">
        <v>95</v>
      </c>
      <c r="H3148">
        <v>0</v>
      </c>
      <c r="I3148">
        <v>0</v>
      </c>
      <c r="J3148">
        <v>2</v>
      </c>
      <c r="K3148">
        <v>2</v>
      </c>
      <c r="L3148" t="s">
        <v>28</v>
      </c>
      <c r="M3148" t="s">
        <v>618</v>
      </c>
      <c r="N3148" t="s">
        <v>617</v>
      </c>
      <c r="O3148" t="s">
        <v>22</v>
      </c>
      <c r="P3148" t="s">
        <v>23</v>
      </c>
      <c r="Q3148" t="s">
        <v>30</v>
      </c>
    </row>
    <row r="3149" spans="1:17" x14ac:dyDescent="0.2">
      <c r="A3149" s="2">
        <v>35983</v>
      </c>
      <c r="B3149" t="s">
        <v>25</v>
      </c>
      <c r="C3149" t="s">
        <v>126</v>
      </c>
      <c r="D3149" t="s">
        <v>19</v>
      </c>
      <c r="E3149" t="s">
        <v>50</v>
      </c>
      <c r="F3149">
        <v>1</v>
      </c>
      <c r="G3149">
        <v>25</v>
      </c>
      <c r="H3149">
        <v>0</v>
      </c>
      <c r="I3149">
        <v>0</v>
      </c>
      <c r="J3149">
        <v>1</v>
      </c>
      <c r="K3149">
        <v>1</v>
      </c>
      <c r="L3149" t="s">
        <v>347</v>
      </c>
      <c r="M3149" t="s">
        <v>772</v>
      </c>
      <c r="N3149" t="s">
        <v>67</v>
      </c>
      <c r="O3149" t="s">
        <v>122</v>
      </c>
      <c r="P3149" t="s">
        <v>59</v>
      </c>
      <c r="Q3149" t="s">
        <v>24</v>
      </c>
    </row>
    <row r="3150" spans="1:17" x14ac:dyDescent="0.2">
      <c r="A3150" s="2">
        <v>35984</v>
      </c>
      <c r="B3150" t="s">
        <v>67</v>
      </c>
      <c r="C3150" t="s">
        <v>274</v>
      </c>
      <c r="D3150" t="s">
        <v>50</v>
      </c>
      <c r="E3150" t="s">
        <v>50</v>
      </c>
      <c r="F3150">
        <v>18</v>
      </c>
      <c r="G3150">
        <v>19</v>
      </c>
      <c r="H3150">
        <v>0</v>
      </c>
      <c r="I3150">
        <v>0</v>
      </c>
      <c r="J3150">
        <v>2</v>
      </c>
      <c r="K3150">
        <v>1</v>
      </c>
      <c r="L3150" t="s">
        <v>347</v>
      </c>
      <c r="M3150" t="s">
        <v>769</v>
      </c>
      <c r="N3150" t="s">
        <v>67</v>
      </c>
      <c r="O3150" t="s">
        <v>22</v>
      </c>
      <c r="P3150" t="s">
        <v>23</v>
      </c>
      <c r="Q3150" t="s">
        <v>24</v>
      </c>
    </row>
    <row r="3151" spans="1:17" x14ac:dyDescent="0.2">
      <c r="A3151" s="2">
        <v>35984</v>
      </c>
      <c r="B3151" t="s">
        <v>250</v>
      </c>
      <c r="C3151" t="s">
        <v>296</v>
      </c>
      <c r="D3151" t="s">
        <v>36</v>
      </c>
      <c r="E3151" t="s">
        <v>36</v>
      </c>
      <c r="F3151">
        <v>97</v>
      </c>
      <c r="G3151">
        <v>69</v>
      </c>
      <c r="H3151">
        <v>0</v>
      </c>
      <c r="I3151">
        <v>0</v>
      </c>
      <c r="J3151">
        <v>2</v>
      </c>
      <c r="K3151">
        <v>2</v>
      </c>
      <c r="L3151" t="s">
        <v>28</v>
      </c>
      <c r="M3151" t="s">
        <v>634</v>
      </c>
      <c r="N3151" t="s">
        <v>250</v>
      </c>
      <c r="O3151" t="s">
        <v>22</v>
      </c>
      <c r="P3151" t="s">
        <v>23</v>
      </c>
      <c r="Q3151" t="s">
        <v>30</v>
      </c>
    </row>
    <row r="3152" spans="1:17" x14ac:dyDescent="0.2">
      <c r="A3152" s="2">
        <v>35986</v>
      </c>
      <c r="B3152" t="s">
        <v>208</v>
      </c>
      <c r="C3152" t="s">
        <v>211</v>
      </c>
      <c r="D3152" t="s">
        <v>36</v>
      </c>
      <c r="E3152" t="s">
        <v>36</v>
      </c>
      <c r="F3152">
        <v>116</v>
      </c>
      <c r="G3152">
        <v>95</v>
      </c>
      <c r="H3152">
        <v>0</v>
      </c>
      <c r="I3152">
        <v>0</v>
      </c>
      <c r="J3152">
        <v>3</v>
      </c>
      <c r="K3152">
        <v>0</v>
      </c>
      <c r="L3152" t="s">
        <v>28</v>
      </c>
      <c r="M3152" t="s">
        <v>398</v>
      </c>
      <c r="N3152" t="s">
        <v>208</v>
      </c>
      <c r="O3152" t="s">
        <v>22</v>
      </c>
      <c r="P3152" t="s">
        <v>23</v>
      </c>
      <c r="Q3152" t="s">
        <v>24</v>
      </c>
    </row>
    <row r="3153" spans="1:17" x14ac:dyDescent="0.2">
      <c r="A3153" s="2">
        <v>35987</v>
      </c>
      <c r="B3153" t="s">
        <v>250</v>
      </c>
      <c r="C3153" t="s">
        <v>296</v>
      </c>
      <c r="D3153" t="s">
        <v>36</v>
      </c>
      <c r="E3153" t="s">
        <v>36</v>
      </c>
      <c r="F3153">
        <v>97</v>
      </c>
      <c r="G3153">
        <v>69</v>
      </c>
      <c r="H3153">
        <v>0</v>
      </c>
      <c r="I3153">
        <v>0</v>
      </c>
      <c r="J3153">
        <v>0</v>
      </c>
      <c r="K3153">
        <v>0</v>
      </c>
      <c r="L3153" t="s">
        <v>28</v>
      </c>
      <c r="M3153" t="s">
        <v>251</v>
      </c>
      <c r="N3153" t="s">
        <v>250</v>
      </c>
      <c r="O3153" t="s">
        <v>22</v>
      </c>
      <c r="P3153" t="s">
        <v>23</v>
      </c>
      <c r="Q3153" t="s">
        <v>30</v>
      </c>
    </row>
    <row r="3154" spans="1:17" x14ac:dyDescent="0.2">
      <c r="A3154" s="2">
        <v>35987</v>
      </c>
      <c r="B3154" t="s">
        <v>126</v>
      </c>
      <c r="C3154" t="s">
        <v>274</v>
      </c>
      <c r="D3154" t="s">
        <v>50</v>
      </c>
      <c r="E3154" t="s">
        <v>50</v>
      </c>
      <c r="F3154">
        <v>25</v>
      </c>
      <c r="G3154">
        <v>19</v>
      </c>
      <c r="H3154">
        <v>0</v>
      </c>
      <c r="I3154">
        <v>0</v>
      </c>
      <c r="J3154">
        <v>1</v>
      </c>
      <c r="K3154">
        <v>2</v>
      </c>
      <c r="L3154" t="s">
        <v>347</v>
      </c>
      <c r="M3154" t="s">
        <v>154</v>
      </c>
      <c r="N3154" t="s">
        <v>67</v>
      </c>
      <c r="O3154" t="s">
        <v>122</v>
      </c>
      <c r="P3154" t="s">
        <v>23</v>
      </c>
      <c r="Q3154" t="s">
        <v>41</v>
      </c>
    </row>
    <row r="3155" spans="1:17" x14ac:dyDescent="0.2">
      <c r="A3155" s="2">
        <v>35988</v>
      </c>
      <c r="B3155" t="s">
        <v>67</v>
      </c>
      <c r="C3155" t="s">
        <v>25</v>
      </c>
      <c r="D3155" t="s">
        <v>50</v>
      </c>
      <c r="E3155" t="s">
        <v>19</v>
      </c>
      <c r="F3155">
        <v>18</v>
      </c>
      <c r="G3155">
        <v>1</v>
      </c>
      <c r="H3155">
        <v>0</v>
      </c>
      <c r="I3155">
        <v>0</v>
      </c>
      <c r="J3155">
        <v>3</v>
      </c>
      <c r="K3155">
        <v>0</v>
      </c>
      <c r="L3155" t="s">
        <v>347</v>
      </c>
      <c r="M3155" t="s">
        <v>769</v>
      </c>
      <c r="N3155" t="s">
        <v>67</v>
      </c>
      <c r="O3155" t="s">
        <v>22</v>
      </c>
      <c r="P3155" t="s">
        <v>23</v>
      </c>
      <c r="Q3155" t="s">
        <v>24</v>
      </c>
    </row>
    <row r="3156" spans="1:17" x14ac:dyDescent="0.2">
      <c r="A3156" s="2">
        <v>35991</v>
      </c>
      <c r="B3156" t="s">
        <v>168</v>
      </c>
      <c r="C3156" t="s">
        <v>90</v>
      </c>
      <c r="D3156" t="s">
        <v>50</v>
      </c>
      <c r="E3156" t="s">
        <v>50</v>
      </c>
      <c r="F3156">
        <v>66</v>
      </c>
      <c r="G3156">
        <v>48</v>
      </c>
      <c r="H3156">
        <v>0</v>
      </c>
      <c r="I3156">
        <v>0</v>
      </c>
      <c r="J3156">
        <v>1</v>
      </c>
      <c r="K3156">
        <v>2</v>
      </c>
      <c r="L3156" t="s">
        <v>28</v>
      </c>
      <c r="M3156" t="s">
        <v>318</v>
      </c>
      <c r="N3156" t="s">
        <v>168</v>
      </c>
      <c r="O3156" t="s">
        <v>22</v>
      </c>
      <c r="P3156" t="s">
        <v>23</v>
      </c>
      <c r="Q3156" t="s">
        <v>41</v>
      </c>
    </row>
    <row r="3157" spans="1:17" x14ac:dyDescent="0.2">
      <c r="A3157" s="2">
        <v>35994</v>
      </c>
      <c r="B3157" t="s">
        <v>250</v>
      </c>
      <c r="C3157" t="s">
        <v>45</v>
      </c>
      <c r="D3157" t="s">
        <v>36</v>
      </c>
      <c r="E3157" t="s">
        <v>36</v>
      </c>
      <c r="F3157">
        <v>100</v>
      </c>
      <c r="G3157">
        <v>71</v>
      </c>
      <c r="H3157">
        <v>0</v>
      </c>
      <c r="I3157">
        <v>0</v>
      </c>
      <c r="J3157">
        <v>1</v>
      </c>
      <c r="K3157">
        <v>0</v>
      </c>
      <c r="L3157" t="s">
        <v>28</v>
      </c>
      <c r="M3157" t="s">
        <v>251</v>
      </c>
      <c r="N3157" t="s">
        <v>250</v>
      </c>
      <c r="O3157" t="s">
        <v>22</v>
      </c>
      <c r="P3157" t="s">
        <v>23</v>
      </c>
      <c r="Q3157" t="s">
        <v>24</v>
      </c>
    </row>
    <row r="3158" spans="1:17" x14ac:dyDescent="0.2">
      <c r="A3158" s="2">
        <v>35994</v>
      </c>
      <c r="B3158" t="s">
        <v>208</v>
      </c>
      <c r="C3158" t="s">
        <v>207</v>
      </c>
      <c r="D3158" t="s">
        <v>36</v>
      </c>
      <c r="E3158" t="s">
        <v>36</v>
      </c>
      <c r="F3158">
        <v>118</v>
      </c>
      <c r="G3158">
        <v>92</v>
      </c>
      <c r="H3158">
        <v>0</v>
      </c>
      <c r="I3158">
        <v>0</v>
      </c>
      <c r="J3158">
        <v>3</v>
      </c>
      <c r="K3158">
        <v>3</v>
      </c>
      <c r="L3158" t="s">
        <v>28</v>
      </c>
      <c r="M3158" t="s">
        <v>398</v>
      </c>
      <c r="N3158" t="s">
        <v>208</v>
      </c>
      <c r="O3158" t="s">
        <v>22</v>
      </c>
      <c r="P3158" t="s">
        <v>23</v>
      </c>
      <c r="Q3158" t="s">
        <v>30</v>
      </c>
    </row>
    <row r="3159" spans="1:17" x14ac:dyDescent="0.2">
      <c r="A3159" s="2">
        <v>35995</v>
      </c>
      <c r="B3159" t="s">
        <v>296</v>
      </c>
      <c r="C3159" t="s">
        <v>267</v>
      </c>
      <c r="D3159" t="s">
        <v>36</v>
      </c>
      <c r="E3159" t="s">
        <v>36</v>
      </c>
      <c r="F3159">
        <v>75</v>
      </c>
      <c r="G3159">
        <v>57</v>
      </c>
      <c r="H3159">
        <v>0</v>
      </c>
      <c r="I3159">
        <v>0</v>
      </c>
      <c r="J3159">
        <v>1</v>
      </c>
      <c r="K3159">
        <v>1</v>
      </c>
      <c r="L3159" t="s">
        <v>716</v>
      </c>
      <c r="M3159" t="s">
        <v>399</v>
      </c>
      <c r="N3159" t="s">
        <v>296</v>
      </c>
      <c r="O3159" t="s">
        <v>22</v>
      </c>
      <c r="P3159" t="s">
        <v>23</v>
      </c>
      <c r="Q3159" t="s">
        <v>30</v>
      </c>
    </row>
    <row r="3160" spans="1:17" x14ac:dyDescent="0.2">
      <c r="A3160" s="2">
        <v>35996</v>
      </c>
      <c r="B3160" t="s">
        <v>250</v>
      </c>
      <c r="C3160" t="s">
        <v>45</v>
      </c>
      <c r="D3160" t="s">
        <v>36</v>
      </c>
      <c r="E3160" t="s">
        <v>36</v>
      </c>
      <c r="F3160">
        <v>100</v>
      </c>
      <c r="G3160">
        <v>71</v>
      </c>
      <c r="H3160">
        <v>0</v>
      </c>
      <c r="I3160">
        <v>0</v>
      </c>
      <c r="J3160">
        <v>0</v>
      </c>
      <c r="K3160">
        <v>0</v>
      </c>
      <c r="L3160" t="s">
        <v>28</v>
      </c>
      <c r="M3160" t="s">
        <v>634</v>
      </c>
      <c r="N3160" t="s">
        <v>250</v>
      </c>
      <c r="O3160" t="s">
        <v>22</v>
      </c>
      <c r="P3160" t="s">
        <v>23</v>
      </c>
      <c r="Q3160" t="s">
        <v>30</v>
      </c>
    </row>
    <row r="3161" spans="1:17" x14ac:dyDescent="0.2">
      <c r="A3161" s="2">
        <v>35996</v>
      </c>
      <c r="B3161" t="s">
        <v>469</v>
      </c>
      <c r="C3161" t="s">
        <v>177</v>
      </c>
      <c r="D3161" t="s">
        <v>115</v>
      </c>
      <c r="E3161" t="s">
        <v>115</v>
      </c>
      <c r="F3161">
        <v>106</v>
      </c>
      <c r="G3161">
        <v>121</v>
      </c>
      <c r="H3161">
        <v>0</v>
      </c>
      <c r="I3161">
        <v>0</v>
      </c>
      <c r="J3161">
        <v>3</v>
      </c>
      <c r="K3161">
        <v>0</v>
      </c>
      <c r="L3161" t="s">
        <v>799</v>
      </c>
      <c r="M3161" t="s">
        <v>465</v>
      </c>
      <c r="N3161" t="s">
        <v>464</v>
      </c>
      <c r="O3161" t="s">
        <v>122</v>
      </c>
      <c r="P3161" t="s">
        <v>23</v>
      </c>
      <c r="Q3161" t="s">
        <v>24</v>
      </c>
    </row>
    <row r="3162" spans="1:17" x14ac:dyDescent="0.2">
      <c r="A3162" s="2">
        <v>35998</v>
      </c>
      <c r="B3162" t="s">
        <v>185</v>
      </c>
      <c r="C3162" t="s">
        <v>188</v>
      </c>
      <c r="D3162" t="s">
        <v>27</v>
      </c>
      <c r="E3162" t="s">
        <v>27</v>
      </c>
      <c r="F3162">
        <v>29</v>
      </c>
      <c r="G3162">
        <v>151</v>
      </c>
      <c r="H3162">
        <v>0</v>
      </c>
      <c r="I3162">
        <v>0</v>
      </c>
      <c r="J3162">
        <v>4</v>
      </c>
      <c r="K3162">
        <v>0</v>
      </c>
      <c r="L3162" t="s">
        <v>280</v>
      </c>
      <c r="M3162" t="s">
        <v>412</v>
      </c>
      <c r="N3162" t="s">
        <v>185</v>
      </c>
      <c r="O3162" t="s">
        <v>22</v>
      </c>
      <c r="P3162" t="s">
        <v>23</v>
      </c>
      <c r="Q3162" t="s">
        <v>24</v>
      </c>
    </row>
    <row r="3163" spans="1:17" x14ac:dyDescent="0.2">
      <c r="A3163" s="2">
        <v>35998</v>
      </c>
      <c r="B3163" t="s">
        <v>118</v>
      </c>
      <c r="C3163" t="s">
        <v>548</v>
      </c>
      <c r="D3163" t="s">
        <v>36</v>
      </c>
      <c r="E3163" t="s">
        <v>36</v>
      </c>
      <c r="F3163">
        <v>85</v>
      </c>
      <c r="G3163">
        <v>164</v>
      </c>
      <c r="H3163">
        <v>0</v>
      </c>
      <c r="I3163">
        <v>0</v>
      </c>
      <c r="J3163">
        <v>1</v>
      </c>
      <c r="K3163">
        <v>0</v>
      </c>
      <c r="L3163" t="s">
        <v>28</v>
      </c>
      <c r="M3163" t="s">
        <v>241</v>
      </c>
      <c r="N3163" t="s">
        <v>118</v>
      </c>
      <c r="O3163" t="s">
        <v>22</v>
      </c>
      <c r="P3163" t="s">
        <v>23</v>
      </c>
      <c r="Q3163" t="s">
        <v>24</v>
      </c>
    </row>
    <row r="3164" spans="1:17" x14ac:dyDescent="0.2">
      <c r="A3164" s="2">
        <v>35998</v>
      </c>
      <c r="B3164" t="s">
        <v>282</v>
      </c>
      <c r="C3164" t="s">
        <v>481</v>
      </c>
      <c r="D3164" t="s">
        <v>19</v>
      </c>
      <c r="E3164" t="s">
        <v>27</v>
      </c>
      <c r="F3164">
        <v>59</v>
      </c>
      <c r="G3164">
        <v>144</v>
      </c>
      <c r="H3164">
        <v>0</v>
      </c>
      <c r="I3164">
        <v>0</v>
      </c>
      <c r="J3164">
        <v>3</v>
      </c>
      <c r="K3164">
        <v>2</v>
      </c>
      <c r="L3164" t="s">
        <v>280</v>
      </c>
      <c r="M3164" t="s">
        <v>285</v>
      </c>
      <c r="N3164" t="s">
        <v>282</v>
      </c>
      <c r="O3164" t="s">
        <v>22</v>
      </c>
      <c r="P3164" t="s">
        <v>23</v>
      </c>
      <c r="Q3164" t="s">
        <v>24</v>
      </c>
    </row>
    <row r="3165" spans="1:17" x14ac:dyDescent="0.2">
      <c r="A3165" s="2">
        <v>35999</v>
      </c>
      <c r="B3165" t="s">
        <v>464</v>
      </c>
      <c r="C3165" t="s">
        <v>177</v>
      </c>
      <c r="D3165" t="s">
        <v>115</v>
      </c>
      <c r="E3165" t="s">
        <v>115</v>
      </c>
      <c r="F3165">
        <v>99</v>
      </c>
      <c r="G3165">
        <v>121</v>
      </c>
      <c r="H3165">
        <v>0</v>
      </c>
      <c r="I3165">
        <v>0</v>
      </c>
      <c r="J3165">
        <v>0</v>
      </c>
      <c r="K3165">
        <v>2</v>
      </c>
      <c r="L3165" t="s">
        <v>799</v>
      </c>
      <c r="M3165" t="s">
        <v>465</v>
      </c>
      <c r="N3165" t="s">
        <v>464</v>
      </c>
      <c r="O3165" t="s">
        <v>22</v>
      </c>
      <c r="P3165" t="s">
        <v>23</v>
      </c>
      <c r="Q3165" t="s">
        <v>41</v>
      </c>
    </row>
    <row r="3166" spans="1:17" x14ac:dyDescent="0.2">
      <c r="A3166" s="2">
        <v>36000</v>
      </c>
      <c r="B3166" t="s">
        <v>481</v>
      </c>
      <c r="C3166" t="s">
        <v>549</v>
      </c>
      <c r="D3166" t="s">
        <v>27</v>
      </c>
      <c r="E3166" t="s">
        <v>27</v>
      </c>
      <c r="F3166">
        <v>144</v>
      </c>
      <c r="G3166">
        <v>129</v>
      </c>
      <c r="H3166">
        <v>0</v>
      </c>
      <c r="I3166">
        <v>0</v>
      </c>
      <c r="J3166">
        <v>2</v>
      </c>
      <c r="K3166">
        <v>1</v>
      </c>
      <c r="L3166" t="s">
        <v>280</v>
      </c>
      <c r="M3166" t="s">
        <v>285</v>
      </c>
      <c r="N3166" t="s">
        <v>282</v>
      </c>
      <c r="O3166" t="s">
        <v>122</v>
      </c>
      <c r="P3166" t="s">
        <v>23</v>
      </c>
      <c r="Q3166" t="s">
        <v>24</v>
      </c>
    </row>
    <row r="3167" spans="1:17" x14ac:dyDescent="0.2">
      <c r="A3167" s="2">
        <v>36000</v>
      </c>
      <c r="B3167" t="s">
        <v>224</v>
      </c>
      <c r="C3167" t="s">
        <v>237</v>
      </c>
      <c r="D3167" t="s">
        <v>36</v>
      </c>
      <c r="E3167" t="s">
        <v>36</v>
      </c>
      <c r="F3167">
        <v>68</v>
      </c>
      <c r="G3167">
        <v>155</v>
      </c>
      <c r="H3167">
        <v>0</v>
      </c>
      <c r="I3167">
        <v>0</v>
      </c>
      <c r="J3167">
        <v>1</v>
      </c>
      <c r="K3167">
        <v>0</v>
      </c>
      <c r="L3167" t="s">
        <v>28</v>
      </c>
      <c r="M3167" t="s">
        <v>236</v>
      </c>
      <c r="N3167" t="s">
        <v>224</v>
      </c>
      <c r="O3167" t="s">
        <v>22</v>
      </c>
      <c r="P3167" t="s">
        <v>23</v>
      </c>
      <c r="Q3167" t="s">
        <v>24</v>
      </c>
    </row>
    <row r="3168" spans="1:17" x14ac:dyDescent="0.2">
      <c r="A3168" s="2">
        <v>36000</v>
      </c>
      <c r="B3168" t="s">
        <v>188</v>
      </c>
      <c r="C3168" t="s">
        <v>263</v>
      </c>
      <c r="D3168" t="s">
        <v>27</v>
      </c>
      <c r="E3168" t="s">
        <v>27</v>
      </c>
      <c r="F3168">
        <v>151</v>
      </c>
      <c r="G3168">
        <v>112</v>
      </c>
      <c r="H3168">
        <v>0</v>
      </c>
      <c r="I3168">
        <v>0</v>
      </c>
      <c r="J3168">
        <v>0</v>
      </c>
      <c r="K3168">
        <v>1</v>
      </c>
      <c r="L3168" t="s">
        <v>280</v>
      </c>
      <c r="M3168" t="s">
        <v>412</v>
      </c>
      <c r="N3168" t="s">
        <v>185</v>
      </c>
      <c r="O3168" t="s">
        <v>122</v>
      </c>
      <c r="P3168" t="s">
        <v>23</v>
      </c>
      <c r="Q3168" t="s">
        <v>41</v>
      </c>
    </row>
    <row r="3169" spans="1:17" x14ac:dyDescent="0.2">
      <c r="A3169" s="2">
        <v>36001</v>
      </c>
      <c r="B3169" t="s">
        <v>471</v>
      </c>
      <c r="C3169" t="s">
        <v>199</v>
      </c>
      <c r="D3169" t="s">
        <v>36</v>
      </c>
      <c r="E3169" t="s">
        <v>36</v>
      </c>
      <c r="F3169">
        <v>135</v>
      </c>
      <c r="G3169">
        <v>65</v>
      </c>
      <c r="H3169">
        <v>0</v>
      </c>
      <c r="I3169">
        <v>0</v>
      </c>
      <c r="J3169">
        <v>0</v>
      </c>
      <c r="K3169">
        <v>1</v>
      </c>
      <c r="L3169" t="s">
        <v>28</v>
      </c>
      <c r="M3169" t="s">
        <v>639</v>
      </c>
      <c r="N3169" t="s">
        <v>471</v>
      </c>
      <c r="O3169" t="s">
        <v>22</v>
      </c>
      <c r="P3169" t="s">
        <v>23</v>
      </c>
      <c r="Q3169" t="s">
        <v>41</v>
      </c>
    </row>
    <row r="3170" spans="1:17" x14ac:dyDescent="0.2">
      <c r="A3170" s="2">
        <v>36002</v>
      </c>
      <c r="B3170" t="s">
        <v>185</v>
      </c>
      <c r="C3170" t="s">
        <v>263</v>
      </c>
      <c r="D3170" t="s">
        <v>27</v>
      </c>
      <c r="E3170" t="s">
        <v>27</v>
      </c>
      <c r="F3170">
        <v>29</v>
      </c>
      <c r="G3170">
        <v>112</v>
      </c>
      <c r="H3170">
        <v>0</v>
      </c>
      <c r="I3170">
        <v>0</v>
      </c>
      <c r="J3170">
        <v>2</v>
      </c>
      <c r="K3170">
        <v>1</v>
      </c>
      <c r="L3170" t="s">
        <v>280</v>
      </c>
      <c r="M3170" t="s">
        <v>412</v>
      </c>
      <c r="N3170" t="s">
        <v>185</v>
      </c>
      <c r="O3170" t="s">
        <v>22</v>
      </c>
      <c r="P3170" t="s">
        <v>23</v>
      </c>
      <c r="Q3170" t="s">
        <v>24</v>
      </c>
    </row>
    <row r="3171" spans="1:17" x14ac:dyDescent="0.2">
      <c r="A3171" s="2">
        <v>36002</v>
      </c>
      <c r="B3171" t="s">
        <v>464</v>
      </c>
      <c r="C3171" t="s">
        <v>469</v>
      </c>
      <c r="D3171" t="s">
        <v>115</v>
      </c>
      <c r="E3171" t="s">
        <v>115</v>
      </c>
      <c r="F3171">
        <v>99</v>
      </c>
      <c r="G3171">
        <v>106</v>
      </c>
      <c r="H3171">
        <v>0</v>
      </c>
      <c r="I3171">
        <v>0</v>
      </c>
      <c r="J3171">
        <v>0</v>
      </c>
      <c r="K3171">
        <v>1</v>
      </c>
      <c r="L3171" t="s">
        <v>799</v>
      </c>
      <c r="M3171" t="s">
        <v>465</v>
      </c>
      <c r="N3171" t="s">
        <v>464</v>
      </c>
      <c r="O3171" t="s">
        <v>22</v>
      </c>
      <c r="P3171" t="s">
        <v>23</v>
      </c>
      <c r="Q3171" t="s">
        <v>41</v>
      </c>
    </row>
    <row r="3172" spans="1:17" x14ac:dyDescent="0.2">
      <c r="A3172" s="2">
        <v>36002</v>
      </c>
      <c r="B3172" t="s">
        <v>237</v>
      </c>
      <c r="C3172" t="s">
        <v>136</v>
      </c>
      <c r="D3172" t="s">
        <v>36</v>
      </c>
      <c r="E3172" t="s">
        <v>36</v>
      </c>
      <c r="F3172">
        <v>155</v>
      </c>
      <c r="G3172">
        <v>45</v>
      </c>
      <c r="H3172">
        <v>0</v>
      </c>
      <c r="I3172">
        <v>0</v>
      </c>
      <c r="J3172">
        <v>1</v>
      </c>
      <c r="K3172">
        <v>0</v>
      </c>
      <c r="L3172" t="s">
        <v>28</v>
      </c>
      <c r="M3172" t="s">
        <v>366</v>
      </c>
      <c r="N3172" t="s">
        <v>237</v>
      </c>
      <c r="O3172" t="s">
        <v>22</v>
      </c>
      <c r="P3172" t="s">
        <v>23</v>
      </c>
      <c r="Q3172" t="s">
        <v>24</v>
      </c>
    </row>
    <row r="3173" spans="1:17" x14ac:dyDescent="0.2">
      <c r="A3173" s="2">
        <v>36002</v>
      </c>
      <c r="B3173" t="s">
        <v>118</v>
      </c>
      <c r="C3173" t="s">
        <v>111</v>
      </c>
      <c r="D3173" t="s">
        <v>36</v>
      </c>
      <c r="E3173" t="s">
        <v>36</v>
      </c>
      <c r="F3173">
        <v>85</v>
      </c>
      <c r="G3173">
        <v>67</v>
      </c>
      <c r="H3173">
        <v>0</v>
      </c>
      <c r="I3173">
        <v>0</v>
      </c>
      <c r="J3173">
        <v>3</v>
      </c>
      <c r="K3173">
        <v>1</v>
      </c>
      <c r="L3173" t="s">
        <v>28</v>
      </c>
      <c r="M3173" t="s">
        <v>241</v>
      </c>
      <c r="N3173" t="s">
        <v>118</v>
      </c>
      <c r="O3173" t="s">
        <v>22</v>
      </c>
      <c r="P3173" t="s">
        <v>23</v>
      </c>
      <c r="Q3173" t="s">
        <v>24</v>
      </c>
    </row>
    <row r="3174" spans="1:17" x14ac:dyDescent="0.2">
      <c r="A3174" s="2">
        <v>36002</v>
      </c>
      <c r="B3174" t="s">
        <v>282</v>
      </c>
      <c r="C3174" t="s">
        <v>549</v>
      </c>
      <c r="D3174" t="s">
        <v>19</v>
      </c>
      <c r="E3174" t="s">
        <v>27</v>
      </c>
      <c r="F3174">
        <v>59</v>
      </c>
      <c r="G3174">
        <v>129</v>
      </c>
      <c r="H3174">
        <v>0</v>
      </c>
      <c r="I3174">
        <v>0</v>
      </c>
      <c r="J3174">
        <v>8</v>
      </c>
      <c r="K3174">
        <v>0</v>
      </c>
      <c r="L3174" t="s">
        <v>280</v>
      </c>
      <c r="M3174" t="s">
        <v>285</v>
      </c>
      <c r="N3174" t="s">
        <v>282</v>
      </c>
      <c r="O3174" t="s">
        <v>22</v>
      </c>
      <c r="P3174" t="s">
        <v>23</v>
      </c>
      <c r="Q3174" t="s">
        <v>24</v>
      </c>
    </row>
    <row r="3175" spans="1:17" x14ac:dyDescent="0.2">
      <c r="A3175" s="2">
        <v>36005</v>
      </c>
      <c r="B3175" t="s">
        <v>185</v>
      </c>
      <c r="C3175" t="s">
        <v>481</v>
      </c>
      <c r="D3175" t="s">
        <v>27</v>
      </c>
      <c r="E3175" t="s">
        <v>27</v>
      </c>
      <c r="F3175">
        <v>29</v>
      </c>
      <c r="G3175">
        <v>144</v>
      </c>
      <c r="H3175">
        <v>0</v>
      </c>
      <c r="I3175">
        <v>0</v>
      </c>
      <c r="J3175">
        <v>1</v>
      </c>
      <c r="K3175">
        <v>0</v>
      </c>
      <c r="L3175" t="s">
        <v>280</v>
      </c>
      <c r="M3175" t="s">
        <v>285</v>
      </c>
      <c r="N3175" t="s">
        <v>282</v>
      </c>
      <c r="O3175" t="s">
        <v>122</v>
      </c>
      <c r="P3175" t="s">
        <v>23</v>
      </c>
      <c r="Q3175" t="s">
        <v>24</v>
      </c>
    </row>
    <row r="3176" spans="1:17" x14ac:dyDescent="0.2">
      <c r="A3176" s="2">
        <v>36005</v>
      </c>
      <c r="B3176" t="s">
        <v>282</v>
      </c>
      <c r="C3176" t="s">
        <v>263</v>
      </c>
      <c r="D3176" t="s">
        <v>19</v>
      </c>
      <c r="E3176" t="s">
        <v>27</v>
      </c>
      <c r="F3176">
        <v>59</v>
      </c>
      <c r="G3176">
        <v>112</v>
      </c>
      <c r="H3176">
        <v>0</v>
      </c>
      <c r="I3176">
        <v>0</v>
      </c>
      <c r="J3176">
        <v>4</v>
      </c>
      <c r="K3176">
        <v>1</v>
      </c>
      <c r="L3176" t="s">
        <v>280</v>
      </c>
      <c r="M3176" t="s">
        <v>285</v>
      </c>
      <c r="N3176" t="s">
        <v>282</v>
      </c>
      <c r="O3176" t="s">
        <v>22</v>
      </c>
      <c r="P3176" t="s">
        <v>23</v>
      </c>
      <c r="Q3176" t="s">
        <v>24</v>
      </c>
    </row>
    <row r="3177" spans="1:17" x14ac:dyDescent="0.2">
      <c r="A3177" s="2">
        <v>36007</v>
      </c>
      <c r="B3177" t="s">
        <v>481</v>
      </c>
      <c r="C3177" t="s">
        <v>263</v>
      </c>
      <c r="D3177" t="s">
        <v>27</v>
      </c>
      <c r="E3177" t="s">
        <v>27</v>
      </c>
      <c r="F3177">
        <v>144</v>
      </c>
      <c r="G3177">
        <v>112</v>
      </c>
      <c r="H3177">
        <v>0</v>
      </c>
      <c r="I3177">
        <v>0</v>
      </c>
      <c r="J3177">
        <v>2</v>
      </c>
      <c r="K3177">
        <v>3</v>
      </c>
      <c r="L3177" t="s">
        <v>280</v>
      </c>
      <c r="M3177" t="s">
        <v>285</v>
      </c>
      <c r="N3177" t="s">
        <v>282</v>
      </c>
      <c r="O3177" t="s">
        <v>122</v>
      </c>
      <c r="P3177" t="s">
        <v>23</v>
      </c>
      <c r="Q3177" t="s">
        <v>41</v>
      </c>
    </row>
    <row r="3178" spans="1:17" x14ac:dyDescent="0.2">
      <c r="A3178" s="2">
        <v>36007</v>
      </c>
      <c r="B3178" t="s">
        <v>207</v>
      </c>
      <c r="C3178" t="s">
        <v>800</v>
      </c>
      <c r="D3178" t="s">
        <v>36</v>
      </c>
      <c r="E3178" t="s">
        <v>36</v>
      </c>
      <c r="F3178">
        <v>92</v>
      </c>
      <c r="G3178">
        <v>189</v>
      </c>
      <c r="H3178">
        <v>0</v>
      </c>
      <c r="I3178">
        <v>0</v>
      </c>
      <c r="J3178">
        <v>3</v>
      </c>
      <c r="K3178">
        <v>0</v>
      </c>
      <c r="L3178" t="s">
        <v>62</v>
      </c>
      <c r="M3178" t="s">
        <v>209</v>
      </c>
      <c r="N3178" t="s">
        <v>207</v>
      </c>
      <c r="O3178" t="s">
        <v>22</v>
      </c>
      <c r="P3178" t="s">
        <v>23</v>
      </c>
      <c r="Q3178" t="s">
        <v>24</v>
      </c>
    </row>
    <row r="3179" spans="1:17" x14ac:dyDescent="0.2">
      <c r="A3179" s="2">
        <v>36007</v>
      </c>
      <c r="B3179" t="s">
        <v>718</v>
      </c>
      <c r="C3179" t="s">
        <v>150</v>
      </c>
      <c r="D3179" t="s">
        <v>36</v>
      </c>
      <c r="E3179" t="s">
        <v>36</v>
      </c>
      <c r="F3179">
        <v>148</v>
      </c>
      <c r="G3179">
        <v>63</v>
      </c>
      <c r="H3179">
        <v>0</v>
      </c>
      <c r="I3179">
        <v>0</v>
      </c>
      <c r="J3179">
        <v>0</v>
      </c>
      <c r="K3179">
        <v>2</v>
      </c>
      <c r="L3179" t="s">
        <v>62</v>
      </c>
      <c r="M3179" t="s">
        <v>657</v>
      </c>
      <c r="N3179" t="s">
        <v>718</v>
      </c>
      <c r="O3179" t="s">
        <v>22</v>
      </c>
      <c r="P3179" t="s">
        <v>23</v>
      </c>
      <c r="Q3179" t="s">
        <v>41</v>
      </c>
    </row>
    <row r="3180" spans="1:17" x14ac:dyDescent="0.2">
      <c r="A3180" s="2">
        <v>36007</v>
      </c>
      <c r="B3180" t="s">
        <v>282</v>
      </c>
      <c r="C3180" t="s">
        <v>185</v>
      </c>
      <c r="D3180" t="s">
        <v>19</v>
      </c>
      <c r="E3180" t="s">
        <v>27</v>
      </c>
      <c r="F3180">
        <v>59</v>
      </c>
      <c r="G3180">
        <v>29</v>
      </c>
      <c r="H3180">
        <v>0</v>
      </c>
      <c r="I3180">
        <v>0</v>
      </c>
      <c r="J3180">
        <v>1</v>
      </c>
      <c r="K3180">
        <v>2</v>
      </c>
      <c r="L3180" t="s">
        <v>280</v>
      </c>
      <c r="M3180" t="s">
        <v>285</v>
      </c>
      <c r="N3180" t="s">
        <v>282</v>
      </c>
      <c r="O3180" t="s">
        <v>22</v>
      </c>
      <c r="P3180" t="s">
        <v>23</v>
      </c>
      <c r="Q3180" t="s">
        <v>41</v>
      </c>
    </row>
    <row r="3181" spans="1:17" x14ac:dyDescent="0.2">
      <c r="A3181" s="2">
        <v>36008</v>
      </c>
      <c r="B3181" t="s">
        <v>352</v>
      </c>
      <c r="C3181" t="s">
        <v>250</v>
      </c>
      <c r="D3181" t="s">
        <v>36</v>
      </c>
      <c r="E3181" t="s">
        <v>36</v>
      </c>
      <c r="F3181">
        <v>81</v>
      </c>
      <c r="G3181">
        <v>100</v>
      </c>
      <c r="H3181">
        <v>0</v>
      </c>
      <c r="I3181">
        <v>0</v>
      </c>
      <c r="J3181">
        <v>2</v>
      </c>
      <c r="K3181">
        <v>1</v>
      </c>
      <c r="L3181" t="s">
        <v>62</v>
      </c>
      <c r="M3181" t="s">
        <v>371</v>
      </c>
      <c r="N3181" t="s">
        <v>352</v>
      </c>
      <c r="O3181" t="s">
        <v>22</v>
      </c>
      <c r="P3181" t="s">
        <v>23</v>
      </c>
      <c r="Q3181" t="s">
        <v>24</v>
      </c>
    </row>
    <row r="3182" spans="1:17" x14ac:dyDescent="0.2">
      <c r="A3182" s="2">
        <v>36008</v>
      </c>
      <c r="B3182" t="s">
        <v>208</v>
      </c>
      <c r="C3182" t="s">
        <v>617</v>
      </c>
      <c r="D3182" t="s">
        <v>36</v>
      </c>
      <c r="E3182" t="s">
        <v>36</v>
      </c>
      <c r="F3182">
        <v>118</v>
      </c>
      <c r="G3182">
        <v>172</v>
      </c>
      <c r="H3182">
        <v>0</v>
      </c>
      <c r="I3182">
        <v>0</v>
      </c>
      <c r="J3182">
        <v>5</v>
      </c>
      <c r="K3182">
        <v>0</v>
      </c>
      <c r="L3182" t="s">
        <v>62</v>
      </c>
      <c r="M3182" t="s">
        <v>398</v>
      </c>
      <c r="N3182" t="s">
        <v>208</v>
      </c>
      <c r="O3182" t="s">
        <v>22</v>
      </c>
      <c r="P3182" t="s">
        <v>23</v>
      </c>
      <c r="Q3182" t="s">
        <v>24</v>
      </c>
    </row>
    <row r="3183" spans="1:17" x14ac:dyDescent="0.2">
      <c r="A3183" s="2">
        <v>36009</v>
      </c>
      <c r="B3183" t="s">
        <v>351</v>
      </c>
      <c r="C3183" t="s">
        <v>296</v>
      </c>
      <c r="D3183" t="s">
        <v>36</v>
      </c>
      <c r="E3183" t="s">
        <v>36</v>
      </c>
      <c r="F3183">
        <v>158</v>
      </c>
      <c r="G3183">
        <v>75</v>
      </c>
      <c r="H3183">
        <v>0</v>
      </c>
      <c r="I3183">
        <v>0</v>
      </c>
      <c r="J3183">
        <v>0</v>
      </c>
      <c r="K3183">
        <v>0</v>
      </c>
      <c r="L3183" t="s">
        <v>62</v>
      </c>
      <c r="M3183" t="s">
        <v>353</v>
      </c>
      <c r="N3183" t="s">
        <v>351</v>
      </c>
      <c r="O3183" t="s">
        <v>22</v>
      </c>
      <c r="P3183" t="s">
        <v>23</v>
      </c>
      <c r="Q3183" t="s">
        <v>30</v>
      </c>
    </row>
    <row r="3184" spans="1:17" x14ac:dyDescent="0.2">
      <c r="A3184" s="2">
        <v>36009</v>
      </c>
      <c r="B3184" t="s">
        <v>172</v>
      </c>
      <c r="C3184" t="s">
        <v>211</v>
      </c>
      <c r="D3184" t="s">
        <v>36</v>
      </c>
      <c r="E3184" t="s">
        <v>36</v>
      </c>
      <c r="F3184">
        <v>160</v>
      </c>
      <c r="G3184">
        <v>105</v>
      </c>
      <c r="H3184">
        <v>0</v>
      </c>
      <c r="I3184">
        <v>0</v>
      </c>
      <c r="J3184">
        <v>1</v>
      </c>
      <c r="K3184">
        <v>0</v>
      </c>
      <c r="L3184" t="s">
        <v>62</v>
      </c>
      <c r="M3184" t="s">
        <v>616</v>
      </c>
      <c r="N3184" t="s">
        <v>172</v>
      </c>
      <c r="O3184" t="s">
        <v>22</v>
      </c>
      <c r="P3184" t="s">
        <v>23</v>
      </c>
      <c r="Q3184" t="s">
        <v>24</v>
      </c>
    </row>
    <row r="3185" spans="1:17" x14ac:dyDescent="0.2">
      <c r="A3185" s="2">
        <v>36009</v>
      </c>
      <c r="B3185" t="s">
        <v>756</v>
      </c>
      <c r="C3185" t="s">
        <v>61</v>
      </c>
      <c r="D3185" t="s">
        <v>36</v>
      </c>
      <c r="E3185" t="s">
        <v>36</v>
      </c>
      <c r="F3185">
        <v>183</v>
      </c>
      <c r="G3185">
        <v>116</v>
      </c>
      <c r="H3185">
        <v>0</v>
      </c>
      <c r="I3185">
        <v>0</v>
      </c>
      <c r="J3185">
        <v>1</v>
      </c>
      <c r="K3185">
        <v>1</v>
      </c>
      <c r="L3185" t="s">
        <v>62</v>
      </c>
      <c r="M3185" t="s">
        <v>801</v>
      </c>
      <c r="N3185" t="s">
        <v>756</v>
      </c>
      <c r="O3185" t="s">
        <v>22</v>
      </c>
      <c r="P3185" t="s">
        <v>23</v>
      </c>
      <c r="Q3185" t="s">
        <v>30</v>
      </c>
    </row>
    <row r="3186" spans="1:17" x14ac:dyDescent="0.2">
      <c r="A3186" s="2">
        <v>36009</v>
      </c>
      <c r="B3186" t="s">
        <v>802</v>
      </c>
      <c r="C3186" t="s">
        <v>141</v>
      </c>
      <c r="D3186" t="s">
        <v>36</v>
      </c>
      <c r="E3186" t="s">
        <v>36</v>
      </c>
      <c r="F3186">
        <v>168</v>
      </c>
      <c r="G3186">
        <v>82</v>
      </c>
      <c r="H3186">
        <v>0</v>
      </c>
      <c r="I3186">
        <v>0</v>
      </c>
      <c r="J3186">
        <v>0</v>
      </c>
      <c r="K3186">
        <v>2</v>
      </c>
      <c r="L3186" t="s">
        <v>62</v>
      </c>
      <c r="M3186" t="s">
        <v>803</v>
      </c>
      <c r="N3186" t="s">
        <v>802</v>
      </c>
      <c r="O3186" t="s">
        <v>22</v>
      </c>
      <c r="P3186" t="s">
        <v>23</v>
      </c>
      <c r="Q3186" t="s">
        <v>41</v>
      </c>
    </row>
    <row r="3187" spans="1:17" x14ac:dyDescent="0.2">
      <c r="A3187" s="2">
        <v>36009</v>
      </c>
      <c r="B3187" t="s">
        <v>405</v>
      </c>
      <c r="C3187" t="s">
        <v>404</v>
      </c>
      <c r="D3187" t="s">
        <v>36</v>
      </c>
      <c r="E3187" t="s">
        <v>36</v>
      </c>
      <c r="F3187">
        <v>136</v>
      </c>
      <c r="G3187">
        <v>157</v>
      </c>
      <c r="H3187">
        <v>0</v>
      </c>
      <c r="I3187">
        <v>0</v>
      </c>
      <c r="J3187">
        <v>1</v>
      </c>
      <c r="K3187">
        <v>1</v>
      </c>
      <c r="L3187" t="s">
        <v>62</v>
      </c>
      <c r="M3187" t="s">
        <v>406</v>
      </c>
      <c r="N3187" t="s">
        <v>405</v>
      </c>
      <c r="O3187" t="s">
        <v>22</v>
      </c>
      <c r="P3187" t="s">
        <v>23</v>
      </c>
      <c r="Q3187" t="s">
        <v>30</v>
      </c>
    </row>
    <row r="3188" spans="1:17" x14ac:dyDescent="0.2">
      <c r="A3188" s="2">
        <v>36009</v>
      </c>
      <c r="B3188" t="s">
        <v>111</v>
      </c>
      <c r="C3188" t="s">
        <v>548</v>
      </c>
      <c r="D3188" t="s">
        <v>36</v>
      </c>
      <c r="E3188" t="s">
        <v>36</v>
      </c>
      <c r="F3188">
        <v>67</v>
      </c>
      <c r="G3188">
        <v>164</v>
      </c>
      <c r="H3188">
        <v>0</v>
      </c>
      <c r="I3188">
        <v>0</v>
      </c>
      <c r="J3188">
        <v>3</v>
      </c>
      <c r="K3188">
        <v>0</v>
      </c>
      <c r="L3188" t="s">
        <v>62</v>
      </c>
      <c r="M3188" t="s">
        <v>218</v>
      </c>
      <c r="N3188" t="s">
        <v>111</v>
      </c>
      <c r="O3188" t="s">
        <v>22</v>
      </c>
      <c r="P3188" t="s">
        <v>23</v>
      </c>
      <c r="Q3188" t="s">
        <v>24</v>
      </c>
    </row>
    <row r="3189" spans="1:17" x14ac:dyDescent="0.2">
      <c r="A3189" s="2">
        <v>36009</v>
      </c>
      <c r="B3189" t="s">
        <v>237</v>
      </c>
      <c r="C3189" t="s">
        <v>339</v>
      </c>
      <c r="D3189" t="s">
        <v>36</v>
      </c>
      <c r="E3189" t="s">
        <v>36</v>
      </c>
      <c r="F3189">
        <v>155</v>
      </c>
      <c r="G3189">
        <v>104</v>
      </c>
      <c r="H3189">
        <v>0</v>
      </c>
      <c r="I3189">
        <v>0</v>
      </c>
      <c r="J3189">
        <v>2</v>
      </c>
      <c r="K3189">
        <v>1</v>
      </c>
      <c r="L3189" t="s">
        <v>62</v>
      </c>
      <c r="M3189" t="s">
        <v>366</v>
      </c>
      <c r="N3189" t="s">
        <v>237</v>
      </c>
      <c r="O3189" t="s">
        <v>22</v>
      </c>
      <c r="P3189" t="s">
        <v>23</v>
      </c>
      <c r="Q3189" t="s">
        <v>24</v>
      </c>
    </row>
    <row r="3190" spans="1:17" x14ac:dyDescent="0.2">
      <c r="A3190" s="2">
        <v>36009</v>
      </c>
      <c r="B3190" t="s">
        <v>46</v>
      </c>
      <c r="C3190" t="s">
        <v>378</v>
      </c>
      <c r="D3190" t="s">
        <v>36</v>
      </c>
      <c r="E3190" t="s">
        <v>36</v>
      </c>
      <c r="F3190">
        <v>145</v>
      </c>
      <c r="G3190">
        <v>168</v>
      </c>
      <c r="H3190">
        <v>0</v>
      </c>
      <c r="I3190">
        <v>0</v>
      </c>
      <c r="J3190">
        <v>1</v>
      </c>
      <c r="K3190">
        <v>2</v>
      </c>
      <c r="L3190" t="s">
        <v>62</v>
      </c>
      <c r="M3190" t="s">
        <v>84</v>
      </c>
      <c r="N3190" t="s">
        <v>46</v>
      </c>
      <c r="O3190" t="s">
        <v>22</v>
      </c>
      <c r="P3190" t="s">
        <v>23</v>
      </c>
      <c r="Q3190" t="s">
        <v>41</v>
      </c>
    </row>
    <row r="3191" spans="1:17" x14ac:dyDescent="0.2">
      <c r="A3191" s="2">
        <v>36015</v>
      </c>
      <c r="B3191" t="s">
        <v>138</v>
      </c>
      <c r="C3191" t="s">
        <v>352</v>
      </c>
      <c r="D3191" t="s">
        <v>36</v>
      </c>
      <c r="E3191" t="s">
        <v>36</v>
      </c>
      <c r="F3191">
        <v>24</v>
      </c>
      <c r="G3191">
        <v>81</v>
      </c>
      <c r="H3191">
        <v>0</v>
      </c>
      <c r="I3191">
        <v>0</v>
      </c>
      <c r="J3191">
        <v>1</v>
      </c>
      <c r="K3191">
        <v>1</v>
      </c>
      <c r="L3191" t="s">
        <v>716</v>
      </c>
      <c r="M3191" t="s">
        <v>139</v>
      </c>
      <c r="N3191" t="s">
        <v>138</v>
      </c>
      <c r="O3191" t="s">
        <v>22</v>
      </c>
      <c r="P3191" t="s">
        <v>23</v>
      </c>
      <c r="Q3191" t="s">
        <v>30</v>
      </c>
    </row>
    <row r="3192" spans="1:17" x14ac:dyDescent="0.2">
      <c r="A3192" s="2">
        <v>36016</v>
      </c>
      <c r="B3192" t="s">
        <v>471</v>
      </c>
      <c r="C3192" t="s">
        <v>237</v>
      </c>
      <c r="D3192" t="s">
        <v>36</v>
      </c>
      <c r="E3192" t="s">
        <v>36</v>
      </c>
      <c r="F3192">
        <v>135</v>
      </c>
      <c r="G3192">
        <v>155</v>
      </c>
      <c r="H3192">
        <v>0</v>
      </c>
      <c r="I3192">
        <v>0</v>
      </c>
      <c r="J3192">
        <v>1</v>
      </c>
      <c r="K3192">
        <v>1</v>
      </c>
      <c r="L3192" t="s">
        <v>28</v>
      </c>
      <c r="M3192" t="s">
        <v>639</v>
      </c>
      <c r="N3192" t="s">
        <v>471</v>
      </c>
      <c r="O3192" t="s">
        <v>22</v>
      </c>
      <c r="P3192" t="s">
        <v>23</v>
      </c>
      <c r="Q3192" t="s">
        <v>30</v>
      </c>
    </row>
    <row r="3193" spans="1:17" x14ac:dyDescent="0.2">
      <c r="A3193" s="2">
        <v>36019</v>
      </c>
      <c r="B3193" t="s">
        <v>386</v>
      </c>
      <c r="C3193" t="s">
        <v>345</v>
      </c>
      <c r="D3193" t="s">
        <v>50</v>
      </c>
      <c r="E3193" t="s">
        <v>50</v>
      </c>
      <c r="F3193">
        <v>109</v>
      </c>
      <c r="G3193">
        <v>44</v>
      </c>
      <c r="H3193">
        <v>0</v>
      </c>
      <c r="I3193">
        <v>0</v>
      </c>
      <c r="J3193">
        <v>1</v>
      </c>
      <c r="K3193">
        <v>0</v>
      </c>
      <c r="L3193" t="s">
        <v>28</v>
      </c>
      <c r="M3193" t="s">
        <v>804</v>
      </c>
      <c r="N3193" t="s">
        <v>386</v>
      </c>
      <c r="O3193" t="s">
        <v>22</v>
      </c>
      <c r="P3193" t="s">
        <v>23</v>
      </c>
      <c r="Q3193" t="s">
        <v>24</v>
      </c>
    </row>
    <row r="3194" spans="1:17" x14ac:dyDescent="0.2">
      <c r="A3194" s="2">
        <v>36021</v>
      </c>
      <c r="B3194" t="s">
        <v>150</v>
      </c>
      <c r="C3194" t="s">
        <v>718</v>
      </c>
      <c r="D3194" t="s">
        <v>36</v>
      </c>
      <c r="E3194" t="s">
        <v>36</v>
      </c>
      <c r="F3194">
        <v>63</v>
      </c>
      <c r="G3194">
        <v>148</v>
      </c>
      <c r="H3194">
        <v>0</v>
      </c>
      <c r="I3194">
        <v>0</v>
      </c>
      <c r="J3194">
        <v>3</v>
      </c>
      <c r="K3194">
        <v>0</v>
      </c>
      <c r="L3194" t="s">
        <v>62</v>
      </c>
      <c r="M3194" t="s">
        <v>151</v>
      </c>
      <c r="N3194" t="s">
        <v>150</v>
      </c>
      <c r="O3194" t="s">
        <v>22</v>
      </c>
      <c r="P3194" t="s">
        <v>23</v>
      </c>
      <c r="Q3194" t="s">
        <v>24</v>
      </c>
    </row>
    <row r="3195" spans="1:17" x14ac:dyDescent="0.2">
      <c r="A3195" s="2">
        <v>36022</v>
      </c>
      <c r="B3195" t="s">
        <v>207</v>
      </c>
      <c r="C3195" t="s">
        <v>800</v>
      </c>
      <c r="D3195" t="s">
        <v>36</v>
      </c>
      <c r="E3195" t="s">
        <v>36</v>
      </c>
      <c r="F3195">
        <v>92</v>
      </c>
      <c r="G3195">
        <v>189</v>
      </c>
      <c r="H3195">
        <v>0</v>
      </c>
      <c r="I3195">
        <v>0</v>
      </c>
      <c r="J3195">
        <v>9</v>
      </c>
      <c r="K3195">
        <v>1</v>
      </c>
      <c r="L3195" t="s">
        <v>62</v>
      </c>
      <c r="M3195" t="s">
        <v>209</v>
      </c>
      <c r="N3195" t="s">
        <v>207</v>
      </c>
      <c r="O3195" t="s">
        <v>22</v>
      </c>
      <c r="P3195" t="s">
        <v>23</v>
      </c>
      <c r="Q3195" t="s">
        <v>24</v>
      </c>
    </row>
    <row r="3196" spans="1:17" x14ac:dyDescent="0.2">
      <c r="A3196" s="2">
        <v>36022</v>
      </c>
      <c r="B3196" t="s">
        <v>250</v>
      </c>
      <c r="C3196" t="s">
        <v>352</v>
      </c>
      <c r="D3196" t="s">
        <v>36</v>
      </c>
      <c r="E3196" t="s">
        <v>36</v>
      </c>
      <c r="F3196">
        <v>100</v>
      </c>
      <c r="G3196">
        <v>81</v>
      </c>
      <c r="H3196">
        <v>0</v>
      </c>
      <c r="I3196">
        <v>0</v>
      </c>
      <c r="J3196">
        <v>0</v>
      </c>
      <c r="K3196">
        <v>1</v>
      </c>
      <c r="L3196" t="s">
        <v>62</v>
      </c>
      <c r="M3196" t="s">
        <v>251</v>
      </c>
      <c r="N3196" t="s">
        <v>250</v>
      </c>
      <c r="O3196" t="s">
        <v>22</v>
      </c>
      <c r="P3196" t="s">
        <v>23</v>
      </c>
      <c r="Q3196" t="s">
        <v>41</v>
      </c>
    </row>
    <row r="3197" spans="1:17" x14ac:dyDescent="0.2">
      <c r="A3197" s="2">
        <v>36022</v>
      </c>
      <c r="B3197" t="s">
        <v>296</v>
      </c>
      <c r="C3197" t="s">
        <v>351</v>
      </c>
      <c r="D3197" t="s">
        <v>36</v>
      </c>
      <c r="E3197" t="s">
        <v>36</v>
      </c>
      <c r="F3197">
        <v>75</v>
      </c>
      <c r="G3197">
        <v>158</v>
      </c>
      <c r="H3197">
        <v>0</v>
      </c>
      <c r="I3197">
        <v>0</v>
      </c>
      <c r="J3197">
        <v>2</v>
      </c>
      <c r="K3197">
        <v>1</v>
      </c>
      <c r="L3197" t="s">
        <v>62</v>
      </c>
      <c r="M3197" t="s">
        <v>399</v>
      </c>
      <c r="N3197" t="s">
        <v>296</v>
      </c>
      <c r="O3197" t="s">
        <v>22</v>
      </c>
      <c r="P3197" t="s">
        <v>23</v>
      </c>
      <c r="Q3197" t="s">
        <v>24</v>
      </c>
    </row>
    <row r="3198" spans="1:17" x14ac:dyDescent="0.2">
      <c r="A3198" s="2">
        <v>36022</v>
      </c>
      <c r="B3198" t="s">
        <v>211</v>
      </c>
      <c r="C3198" t="s">
        <v>172</v>
      </c>
      <c r="D3198" t="s">
        <v>36</v>
      </c>
      <c r="E3198" t="s">
        <v>36</v>
      </c>
      <c r="F3198">
        <v>105</v>
      </c>
      <c r="G3198">
        <v>160</v>
      </c>
      <c r="H3198">
        <v>0</v>
      </c>
      <c r="I3198">
        <v>0</v>
      </c>
      <c r="J3198">
        <v>0</v>
      </c>
      <c r="K3198">
        <v>1</v>
      </c>
      <c r="L3198" t="s">
        <v>62</v>
      </c>
      <c r="M3198" t="s">
        <v>373</v>
      </c>
      <c r="N3198" t="s">
        <v>211</v>
      </c>
      <c r="O3198" t="s">
        <v>22</v>
      </c>
      <c r="P3198" t="s">
        <v>23</v>
      </c>
      <c r="Q3198" t="s">
        <v>41</v>
      </c>
    </row>
    <row r="3199" spans="1:17" x14ac:dyDescent="0.2">
      <c r="A3199" s="2">
        <v>36022</v>
      </c>
      <c r="B3199" t="s">
        <v>114</v>
      </c>
      <c r="C3199" t="s">
        <v>449</v>
      </c>
      <c r="D3199" t="s">
        <v>115</v>
      </c>
      <c r="E3199" t="s">
        <v>115</v>
      </c>
      <c r="F3199">
        <v>46</v>
      </c>
      <c r="G3199">
        <v>84</v>
      </c>
      <c r="H3199">
        <v>0</v>
      </c>
      <c r="I3199">
        <v>0</v>
      </c>
      <c r="J3199">
        <v>4</v>
      </c>
      <c r="K3199">
        <v>1</v>
      </c>
      <c r="L3199" t="s">
        <v>28</v>
      </c>
      <c r="M3199" t="s">
        <v>226</v>
      </c>
      <c r="N3199" t="s">
        <v>114</v>
      </c>
      <c r="O3199" t="s">
        <v>22</v>
      </c>
      <c r="P3199" t="s">
        <v>23</v>
      </c>
      <c r="Q3199" t="s">
        <v>24</v>
      </c>
    </row>
    <row r="3200" spans="1:17" x14ac:dyDescent="0.2">
      <c r="A3200" s="2">
        <v>36023</v>
      </c>
      <c r="B3200" t="s">
        <v>267</v>
      </c>
      <c r="C3200" t="s">
        <v>471</v>
      </c>
      <c r="D3200" t="s">
        <v>36</v>
      </c>
      <c r="E3200" t="s">
        <v>36</v>
      </c>
      <c r="F3200">
        <v>57</v>
      </c>
      <c r="G3200">
        <v>135</v>
      </c>
      <c r="H3200">
        <v>0</v>
      </c>
      <c r="I3200">
        <v>0</v>
      </c>
      <c r="J3200">
        <v>2</v>
      </c>
      <c r="K3200">
        <v>0</v>
      </c>
      <c r="L3200" t="s">
        <v>62</v>
      </c>
      <c r="M3200" t="s">
        <v>268</v>
      </c>
      <c r="N3200" t="s">
        <v>267</v>
      </c>
      <c r="O3200" t="s">
        <v>22</v>
      </c>
      <c r="P3200" t="s">
        <v>23</v>
      </c>
      <c r="Q3200" t="s">
        <v>24</v>
      </c>
    </row>
    <row r="3201" spans="1:17" x14ac:dyDescent="0.2">
      <c r="A3201" s="2">
        <v>36023</v>
      </c>
      <c r="B3201" t="s">
        <v>548</v>
      </c>
      <c r="C3201" t="s">
        <v>111</v>
      </c>
      <c r="D3201" t="s">
        <v>36</v>
      </c>
      <c r="E3201" t="s">
        <v>36</v>
      </c>
      <c r="F3201">
        <v>164</v>
      </c>
      <c r="G3201">
        <v>67</v>
      </c>
      <c r="H3201">
        <v>0</v>
      </c>
      <c r="I3201">
        <v>0</v>
      </c>
      <c r="J3201">
        <v>0</v>
      </c>
      <c r="K3201">
        <v>0</v>
      </c>
      <c r="L3201" t="s">
        <v>62</v>
      </c>
      <c r="M3201" t="s">
        <v>805</v>
      </c>
      <c r="N3201" t="s">
        <v>548</v>
      </c>
      <c r="O3201" t="s">
        <v>22</v>
      </c>
      <c r="P3201" t="s">
        <v>23</v>
      </c>
      <c r="Q3201" t="s">
        <v>30</v>
      </c>
    </row>
    <row r="3202" spans="1:17" x14ac:dyDescent="0.2">
      <c r="A3202" s="2">
        <v>36023</v>
      </c>
      <c r="B3202" t="s">
        <v>61</v>
      </c>
      <c r="C3202" t="s">
        <v>756</v>
      </c>
      <c r="D3202" t="s">
        <v>36</v>
      </c>
      <c r="E3202" t="s">
        <v>36</v>
      </c>
      <c r="F3202">
        <v>116</v>
      </c>
      <c r="G3202">
        <v>183</v>
      </c>
      <c r="H3202">
        <v>0</v>
      </c>
      <c r="I3202">
        <v>0</v>
      </c>
      <c r="J3202">
        <v>0</v>
      </c>
      <c r="K3202">
        <v>0</v>
      </c>
      <c r="L3202" t="s">
        <v>62</v>
      </c>
      <c r="M3202" t="s">
        <v>63</v>
      </c>
      <c r="N3202" t="s">
        <v>61</v>
      </c>
      <c r="O3202" t="s">
        <v>22</v>
      </c>
      <c r="P3202" t="s">
        <v>23</v>
      </c>
      <c r="Q3202" t="s">
        <v>30</v>
      </c>
    </row>
    <row r="3203" spans="1:17" x14ac:dyDescent="0.2">
      <c r="A3203" s="2">
        <v>36023</v>
      </c>
      <c r="B3203" t="s">
        <v>141</v>
      </c>
      <c r="C3203" t="s">
        <v>802</v>
      </c>
      <c r="D3203" t="s">
        <v>36</v>
      </c>
      <c r="E3203" t="s">
        <v>36</v>
      </c>
      <c r="F3203">
        <v>82</v>
      </c>
      <c r="G3203">
        <v>168</v>
      </c>
      <c r="H3203">
        <v>0</v>
      </c>
      <c r="I3203">
        <v>0</v>
      </c>
      <c r="J3203">
        <v>3</v>
      </c>
      <c r="K3203">
        <v>0</v>
      </c>
      <c r="L3203" t="s">
        <v>62</v>
      </c>
      <c r="M3203" t="s">
        <v>173</v>
      </c>
      <c r="N3203" t="s">
        <v>141</v>
      </c>
      <c r="O3203" t="s">
        <v>22</v>
      </c>
      <c r="P3203" t="s">
        <v>23</v>
      </c>
      <c r="Q3203" t="s">
        <v>24</v>
      </c>
    </row>
    <row r="3204" spans="1:17" x14ac:dyDescent="0.2">
      <c r="A3204" s="2">
        <v>36023</v>
      </c>
      <c r="B3204" t="s">
        <v>339</v>
      </c>
      <c r="C3204" t="s">
        <v>237</v>
      </c>
      <c r="D3204" t="s">
        <v>36</v>
      </c>
      <c r="E3204" t="s">
        <v>36</v>
      </c>
      <c r="F3204">
        <v>104</v>
      </c>
      <c r="G3204">
        <v>155</v>
      </c>
      <c r="H3204">
        <v>0</v>
      </c>
      <c r="I3204">
        <v>0</v>
      </c>
      <c r="J3204">
        <v>2</v>
      </c>
      <c r="K3204">
        <v>0</v>
      </c>
      <c r="L3204" t="s">
        <v>62</v>
      </c>
      <c r="M3204" t="s">
        <v>377</v>
      </c>
      <c r="N3204" t="s">
        <v>339</v>
      </c>
      <c r="O3204" t="s">
        <v>22</v>
      </c>
      <c r="P3204" t="s">
        <v>23</v>
      </c>
      <c r="Q3204" t="s">
        <v>24</v>
      </c>
    </row>
    <row r="3205" spans="1:17" x14ac:dyDescent="0.2">
      <c r="A3205" s="2">
        <v>36023</v>
      </c>
      <c r="B3205" t="s">
        <v>73</v>
      </c>
      <c r="C3205" t="s">
        <v>384</v>
      </c>
      <c r="D3205" t="s">
        <v>50</v>
      </c>
      <c r="E3205" t="s">
        <v>50</v>
      </c>
      <c r="F3205">
        <v>55</v>
      </c>
      <c r="G3205">
        <v>133</v>
      </c>
      <c r="H3205">
        <v>0</v>
      </c>
      <c r="I3205">
        <v>0</v>
      </c>
      <c r="J3205">
        <v>1</v>
      </c>
      <c r="K3205">
        <v>1</v>
      </c>
      <c r="L3205" t="s">
        <v>28</v>
      </c>
      <c r="M3205" t="s">
        <v>806</v>
      </c>
      <c r="N3205" t="s">
        <v>73</v>
      </c>
      <c r="O3205" t="s">
        <v>22</v>
      </c>
      <c r="P3205" t="s">
        <v>23</v>
      </c>
      <c r="Q3205" t="s">
        <v>30</v>
      </c>
    </row>
    <row r="3206" spans="1:17" x14ac:dyDescent="0.2">
      <c r="A3206" s="2">
        <v>36023</v>
      </c>
      <c r="B3206" t="s">
        <v>617</v>
      </c>
      <c r="C3206" t="s">
        <v>208</v>
      </c>
      <c r="D3206" t="s">
        <v>36</v>
      </c>
      <c r="E3206" t="s">
        <v>36</v>
      </c>
      <c r="F3206">
        <v>172</v>
      </c>
      <c r="G3206">
        <v>118</v>
      </c>
      <c r="H3206">
        <v>0</v>
      </c>
      <c r="I3206">
        <v>0</v>
      </c>
      <c r="J3206">
        <v>0</v>
      </c>
      <c r="K3206">
        <v>0</v>
      </c>
      <c r="L3206" t="s">
        <v>62</v>
      </c>
      <c r="M3206" t="s">
        <v>618</v>
      </c>
      <c r="N3206" t="s">
        <v>617</v>
      </c>
      <c r="O3206" t="s">
        <v>22</v>
      </c>
      <c r="P3206" t="s">
        <v>23</v>
      </c>
      <c r="Q3206" t="s">
        <v>30</v>
      </c>
    </row>
    <row r="3207" spans="1:17" x14ac:dyDescent="0.2">
      <c r="A3207" s="2">
        <v>36025</v>
      </c>
      <c r="B3207" t="s">
        <v>286</v>
      </c>
      <c r="C3207" t="s">
        <v>464</v>
      </c>
      <c r="D3207" t="s">
        <v>50</v>
      </c>
      <c r="E3207" t="s">
        <v>115</v>
      </c>
      <c r="F3207">
        <v>110</v>
      </c>
      <c r="G3207">
        <v>99</v>
      </c>
      <c r="H3207">
        <v>0</v>
      </c>
      <c r="I3207">
        <v>0</v>
      </c>
      <c r="J3207">
        <v>1</v>
      </c>
      <c r="K3207">
        <v>0</v>
      </c>
      <c r="L3207" t="s">
        <v>28</v>
      </c>
      <c r="M3207" t="s">
        <v>807</v>
      </c>
      <c r="N3207" t="s">
        <v>286</v>
      </c>
      <c r="O3207" t="s">
        <v>22</v>
      </c>
      <c r="P3207" t="s">
        <v>23</v>
      </c>
      <c r="Q3207" t="s">
        <v>24</v>
      </c>
    </row>
    <row r="3208" spans="1:17" x14ac:dyDescent="0.2">
      <c r="A3208" s="2">
        <v>36025</v>
      </c>
      <c r="B3208" t="s">
        <v>90</v>
      </c>
      <c r="C3208" t="s">
        <v>123</v>
      </c>
      <c r="D3208" t="s">
        <v>50</v>
      </c>
      <c r="E3208" t="s">
        <v>50</v>
      </c>
      <c r="F3208">
        <v>48</v>
      </c>
      <c r="G3208">
        <v>39</v>
      </c>
      <c r="H3208">
        <v>0</v>
      </c>
      <c r="I3208">
        <v>0</v>
      </c>
      <c r="J3208">
        <v>2</v>
      </c>
      <c r="K3208">
        <v>0</v>
      </c>
      <c r="L3208" t="s">
        <v>28</v>
      </c>
      <c r="M3208" t="s">
        <v>306</v>
      </c>
      <c r="N3208" t="s">
        <v>90</v>
      </c>
      <c r="O3208" t="s">
        <v>22</v>
      </c>
      <c r="P3208" t="s">
        <v>23</v>
      </c>
      <c r="Q3208" t="s">
        <v>24</v>
      </c>
    </row>
    <row r="3209" spans="1:17" x14ac:dyDescent="0.2">
      <c r="A3209" s="2">
        <v>36026</v>
      </c>
      <c r="B3209" t="s">
        <v>69</v>
      </c>
      <c r="C3209" t="s">
        <v>67</v>
      </c>
      <c r="D3209" t="s">
        <v>50</v>
      </c>
      <c r="E3209" t="s">
        <v>50</v>
      </c>
      <c r="F3209">
        <v>24</v>
      </c>
      <c r="G3209">
        <v>2</v>
      </c>
      <c r="H3209">
        <v>0</v>
      </c>
      <c r="I3209">
        <v>0</v>
      </c>
      <c r="J3209">
        <v>2</v>
      </c>
      <c r="K3209">
        <v>2</v>
      </c>
      <c r="L3209" t="s">
        <v>28</v>
      </c>
      <c r="M3209" t="s">
        <v>71</v>
      </c>
      <c r="N3209" t="s">
        <v>69</v>
      </c>
      <c r="O3209" t="s">
        <v>22</v>
      </c>
      <c r="P3209" t="s">
        <v>23</v>
      </c>
      <c r="Q3209" t="s">
        <v>30</v>
      </c>
    </row>
    <row r="3210" spans="1:17" x14ac:dyDescent="0.2">
      <c r="A3210" s="2">
        <v>36026</v>
      </c>
      <c r="B3210" t="s">
        <v>646</v>
      </c>
      <c r="C3210" t="s">
        <v>48</v>
      </c>
      <c r="D3210" t="s">
        <v>50</v>
      </c>
      <c r="E3210" t="s">
        <v>50</v>
      </c>
      <c r="F3210">
        <v>97</v>
      </c>
      <c r="G3210">
        <v>120</v>
      </c>
      <c r="H3210">
        <v>0</v>
      </c>
      <c r="I3210">
        <v>0</v>
      </c>
      <c r="J3210">
        <v>1</v>
      </c>
      <c r="K3210">
        <v>0</v>
      </c>
      <c r="L3210" t="s">
        <v>291</v>
      </c>
      <c r="M3210" t="s">
        <v>671</v>
      </c>
      <c r="N3210" t="s">
        <v>646</v>
      </c>
      <c r="O3210" t="s">
        <v>22</v>
      </c>
      <c r="P3210" t="s">
        <v>23</v>
      </c>
      <c r="Q3210" t="s">
        <v>24</v>
      </c>
    </row>
    <row r="3211" spans="1:17" x14ac:dyDescent="0.2">
      <c r="A3211" s="2">
        <v>36026</v>
      </c>
      <c r="B3211" t="s">
        <v>145</v>
      </c>
      <c r="C3211" t="s">
        <v>85</v>
      </c>
      <c r="D3211" t="s">
        <v>50</v>
      </c>
      <c r="E3211" t="s">
        <v>50</v>
      </c>
      <c r="F3211">
        <v>80</v>
      </c>
      <c r="G3211">
        <v>100</v>
      </c>
      <c r="H3211">
        <v>0</v>
      </c>
      <c r="I3211">
        <v>0</v>
      </c>
      <c r="J3211">
        <v>3</v>
      </c>
      <c r="K3211">
        <v>2</v>
      </c>
      <c r="L3211" t="s">
        <v>28</v>
      </c>
      <c r="M3211" t="s">
        <v>435</v>
      </c>
      <c r="N3211" t="s">
        <v>145</v>
      </c>
      <c r="O3211" t="s">
        <v>22</v>
      </c>
      <c r="P3211" t="s">
        <v>23</v>
      </c>
      <c r="Q3211" t="s">
        <v>24</v>
      </c>
    </row>
    <row r="3212" spans="1:17" x14ac:dyDescent="0.2">
      <c r="A3212" s="2">
        <v>36026</v>
      </c>
      <c r="B3212" t="s">
        <v>293</v>
      </c>
      <c r="C3212" t="s">
        <v>72</v>
      </c>
      <c r="D3212" t="s">
        <v>50</v>
      </c>
      <c r="E3212" t="s">
        <v>50</v>
      </c>
      <c r="F3212">
        <v>6</v>
      </c>
      <c r="G3212">
        <v>17</v>
      </c>
      <c r="H3212">
        <v>0</v>
      </c>
      <c r="I3212">
        <v>0</v>
      </c>
      <c r="J3212">
        <v>1</v>
      </c>
      <c r="K3212">
        <v>0</v>
      </c>
      <c r="L3212" t="s">
        <v>28</v>
      </c>
      <c r="M3212" t="s">
        <v>478</v>
      </c>
      <c r="N3212" t="s">
        <v>293</v>
      </c>
      <c r="O3212" t="s">
        <v>22</v>
      </c>
      <c r="P3212" t="s">
        <v>23</v>
      </c>
      <c r="Q3212" t="s">
        <v>24</v>
      </c>
    </row>
    <row r="3213" spans="1:17" x14ac:dyDescent="0.2">
      <c r="A3213" s="2">
        <v>36026</v>
      </c>
      <c r="B3213" t="s">
        <v>94</v>
      </c>
      <c r="C3213" t="s">
        <v>249</v>
      </c>
      <c r="D3213" t="s">
        <v>50</v>
      </c>
      <c r="E3213" t="s">
        <v>50</v>
      </c>
      <c r="F3213">
        <v>60</v>
      </c>
      <c r="G3213">
        <v>95</v>
      </c>
      <c r="H3213">
        <v>0</v>
      </c>
      <c r="I3213">
        <v>0</v>
      </c>
      <c r="J3213">
        <v>2</v>
      </c>
      <c r="K3213">
        <v>1</v>
      </c>
      <c r="L3213" t="s">
        <v>28</v>
      </c>
      <c r="M3213" t="s">
        <v>808</v>
      </c>
      <c r="N3213" t="s">
        <v>94</v>
      </c>
      <c r="O3213" t="s">
        <v>22</v>
      </c>
      <c r="P3213" t="s">
        <v>23</v>
      </c>
      <c r="Q3213" t="s">
        <v>24</v>
      </c>
    </row>
    <row r="3214" spans="1:17" x14ac:dyDescent="0.2">
      <c r="A3214" s="2">
        <v>36026</v>
      </c>
      <c r="B3214" t="s">
        <v>76</v>
      </c>
      <c r="C3214" t="s">
        <v>101</v>
      </c>
      <c r="D3214" t="s">
        <v>50</v>
      </c>
      <c r="E3214" t="s">
        <v>50</v>
      </c>
      <c r="F3214">
        <v>70</v>
      </c>
      <c r="G3214">
        <v>94</v>
      </c>
      <c r="H3214">
        <v>0</v>
      </c>
      <c r="I3214">
        <v>0</v>
      </c>
      <c r="J3214">
        <v>4</v>
      </c>
      <c r="K3214">
        <v>1</v>
      </c>
      <c r="L3214" t="s">
        <v>28</v>
      </c>
      <c r="M3214" t="s">
        <v>78</v>
      </c>
      <c r="N3214" t="s">
        <v>76</v>
      </c>
      <c r="O3214" t="s">
        <v>22</v>
      </c>
      <c r="P3214" t="s">
        <v>23</v>
      </c>
      <c r="Q3214" t="s">
        <v>24</v>
      </c>
    </row>
    <row r="3215" spans="1:17" x14ac:dyDescent="0.2">
      <c r="A3215" s="2">
        <v>36026</v>
      </c>
      <c r="B3215" t="s">
        <v>73</v>
      </c>
      <c r="C3215" t="s">
        <v>317</v>
      </c>
      <c r="D3215" t="s">
        <v>50</v>
      </c>
      <c r="E3215" t="s">
        <v>50</v>
      </c>
      <c r="F3215">
        <v>55</v>
      </c>
      <c r="G3215">
        <v>106</v>
      </c>
      <c r="H3215">
        <v>0</v>
      </c>
      <c r="I3215">
        <v>0</v>
      </c>
      <c r="J3215">
        <v>0</v>
      </c>
      <c r="K3215">
        <v>3</v>
      </c>
      <c r="L3215" t="s">
        <v>28</v>
      </c>
      <c r="M3215" t="s">
        <v>289</v>
      </c>
      <c r="N3215" t="s">
        <v>73</v>
      </c>
      <c r="O3215" t="s">
        <v>22</v>
      </c>
      <c r="P3215" t="s">
        <v>23</v>
      </c>
      <c r="Q3215" t="s">
        <v>41</v>
      </c>
    </row>
    <row r="3216" spans="1:17" x14ac:dyDescent="0.2">
      <c r="A3216" s="2">
        <v>36026</v>
      </c>
      <c r="B3216" t="s">
        <v>49</v>
      </c>
      <c r="C3216" t="s">
        <v>92</v>
      </c>
      <c r="D3216" t="s">
        <v>50</v>
      </c>
      <c r="E3216" t="s">
        <v>50</v>
      </c>
      <c r="F3216">
        <v>11</v>
      </c>
      <c r="G3216">
        <v>13</v>
      </c>
      <c r="H3216">
        <v>0</v>
      </c>
      <c r="I3216">
        <v>0</v>
      </c>
      <c r="J3216">
        <v>0</v>
      </c>
      <c r="K3216">
        <v>0</v>
      </c>
      <c r="L3216" t="s">
        <v>28</v>
      </c>
      <c r="M3216" t="s">
        <v>103</v>
      </c>
      <c r="N3216" t="s">
        <v>49</v>
      </c>
      <c r="O3216" t="s">
        <v>22</v>
      </c>
      <c r="P3216" t="s">
        <v>23</v>
      </c>
      <c r="Q3216" t="s">
        <v>30</v>
      </c>
    </row>
    <row r="3217" spans="1:17" x14ac:dyDescent="0.2">
      <c r="A3217" s="2">
        <v>36026</v>
      </c>
      <c r="B3217" t="s">
        <v>82</v>
      </c>
      <c r="C3217" t="s">
        <v>296</v>
      </c>
      <c r="D3217" t="s">
        <v>50</v>
      </c>
      <c r="E3217" t="s">
        <v>36</v>
      </c>
      <c r="F3217">
        <v>43</v>
      </c>
      <c r="G3217">
        <v>78</v>
      </c>
      <c r="H3217">
        <v>0</v>
      </c>
      <c r="I3217">
        <v>0</v>
      </c>
      <c r="J3217">
        <v>2</v>
      </c>
      <c r="K3217">
        <v>1</v>
      </c>
      <c r="L3217" t="s">
        <v>28</v>
      </c>
      <c r="M3217" t="s">
        <v>809</v>
      </c>
      <c r="N3217" t="s">
        <v>82</v>
      </c>
      <c r="O3217" t="s">
        <v>22</v>
      </c>
      <c r="P3217" t="s">
        <v>23</v>
      </c>
      <c r="Q3217" t="s">
        <v>24</v>
      </c>
    </row>
    <row r="3218" spans="1:17" x14ac:dyDescent="0.2">
      <c r="A3218" s="2">
        <v>36026</v>
      </c>
      <c r="B3218" t="s">
        <v>244</v>
      </c>
      <c r="C3218" t="s">
        <v>70</v>
      </c>
      <c r="D3218" t="s">
        <v>50</v>
      </c>
      <c r="E3218" t="s">
        <v>50</v>
      </c>
      <c r="F3218">
        <v>33</v>
      </c>
      <c r="G3218">
        <v>63</v>
      </c>
      <c r="H3218">
        <v>0</v>
      </c>
      <c r="I3218">
        <v>0</v>
      </c>
      <c r="J3218">
        <v>0</v>
      </c>
      <c r="K3218">
        <v>0</v>
      </c>
      <c r="L3218" t="s">
        <v>28</v>
      </c>
      <c r="M3218" t="s">
        <v>452</v>
      </c>
      <c r="N3218" t="s">
        <v>244</v>
      </c>
      <c r="O3218" t="s">
        <v>22</v>
      </c>
      <c r="P3218" t="s">
        <v>23</v>
      </c>
      <c r="Q3218" t="s">
        <v>30</v>
      </c>
    </row>
    <row r="3219" spans="1:17" x14ac:dyDescent="0.2">
      <c r="A3219" s="2">
        <v>36026</v>
      </c>
      <c r="B3219" t="s">
        <v>52</v>
      </c>
      <c r="C3219" t="s">
        <v>95</v>
      </c>
      <c r="D3219" t="s">
        <v>50</v>
      </c>
      <c r="E3219" t="s">
        <v>50</v>
      </c>
      <c r="F3219">
        <v>31</v>
      </c>
      <c r="G3219">
        <v>29</v>
      </c>
      <c r="H3219">
        <v>0</v>
      </c>
      <c r="I3219">
        <v>0</v>
      </c>
      <c r="J3219">
        <v>1</v>
      </c>
      <c r="K3219">
        <v>0</v>
      </c>
      <c r="L3219" t="s">
        <v>28</v>
      </c>
      <c r="M3219" t="s">
        <v>370</v>
      </c>
      <c r="N3219" t="s">
        <v>52</v>
      </c>
      <c r="O3219" t="s">
        <v>22</v>
      </c>
      <c r="P3219" t="s">
        <v>23</v>
      </c>
      <c r="Q3219" t="s">
        <v>24</v>
      </c>
    </row>
    <row r="3220" spans="1:17" x14ac:dyDescent="0.2">
      <c r="A3220" s="2">
        <v>36026</v>
      </c>
      <c r="B3220" t="s">
        <v>168</v>
      </c>
      <c r="C3220" t="s">
        <v>345</v>
      </c>
      <c r="D3220" t="s">
        <v>50</v>
      </c>
      <c r="E3220" t="s">
        <v>50</v>
      </c>
      <c r="F3220">
        <v>68</v>
      </c>
      <c r="G3220">
        <v>46</v>
      </c>
      <c r="H3220">
        <v>0</v>
      </c>
      <c r="I3220">
        <v>0</v>
      </c>
      <c r="J3220">
        <v>4</v>
      </c>
      <c r="K3220">
        <v>0</v>
      </c>
      <c r="L3220" t="s">
        <v>28</v>
      </c>
      <c r="M3220" t="s">
        <v>318</v>
      </c>
      <c r="N3220" t="s">
        <v>168</v>
      </c>
      <c r="O3220" t="s">
        <v>22</v>
      </c>
      <c r="P3220" t="s">
        <v>23</v>
      </c>
      <c r="Q3220" t="s">
        <v>24</v>
      </c>
    </row>
    <row r="3221" spans="1:17" x14ac:dyDescent="0.2">
      <c r="A3221" s="2">
        <v>36027</v>
      </c>
      <c r="B3221" t="s">
        <v>81</v>
      </c>
      <c r="C3221" t="s">
        <v>384</v>
      </c>
      <c r="D3221" t="s">
        <v>50</v>
      </c>
      <c r="E3221" t="s">
        <v>50</v>
      </c>
      <c r="F3221">
        <v>96</v>
      </c>
      <c r="G3221">
        <v>136</v>
      </c>
      <c r="H3221">
        <v>0</v>
      </c>
      <c r="I3221">
        <v>0</v>
      </c>
      <c r="J3221">
        <v>0</v>
      </c>
      <c r="K3221">
        <v>1</v>
      </c>
      <c r="L3221" t="s">
        <v>28</v>
      </c>
      <c r="M3221" t="s">
        <v>810</v>
      </c>
      <c r="N3221" t="s">
        <v>81</v>
      </c>
      <c r="O3221" t="s">
        <v>22</v>
      </c>
      <c r="P3221" t="s">
        <v>23</v>
      </c>
      <c r="Q3221" t="s">
        <v>41</v>
      </c>
    </row>
    <row r="3222" spans="1:17" x14ac:dyDescent="0.2">
      <c r="A3222" s="2">
        <v>36030</v>
      </c>
      <c r="B3222" t="s">
        <v>224</v>
      </c>
      <c r="C3222" t="s">
        <v>365</v>
      </c>
      <c r="D3222" t="s">
        <v>36</v>
      </c>
      <c r="E3222" t="s">
        <v>36</v>
      </c>
      <c r="F3222">
        <v>62</v>
      </c>
      <c r="G3222">
        <v>79</v>
      </c>
      <c r="H3222">
        <v>0</v>
      </c>
      <c r="I3222">
        <v>0</v>
      </c>
      <c r="J3222">
        <v>1</v>
      </c>
      <c r="K3222">
        <v>1</v>
      </c>
      <c r="L3222" t="s">
        <v>28</v>
      </c>
      <c r="M3222" t="s">
        <v>236</v>
      </c>
      <c r="N3222" t="s">
        <v>224</v>
      </c>
      <c r="O3222" t="s">
        <v>22</v>
      </c>
      <c r="P3222" t="s">
        <v>23</v>
      </c>
      <c r="Q3222" t="s">
        <v>30</v>
      </c>
    </row>
    <row r="3223" spans="1:17" x14ac:dyDescent="0.2">
      <c r="A3223" s="2">
        <v>36030</v>
      </c>
      <c r="B3223" t="s">
        <v>404</v>
      </c>
      <c r="C3223" t="s">
        <v>405</v>
      </c>
      <c r="D3223" t="s">
        <v>36</v>
      </c>
      <c r="E3223" t="s">
        <v>36</v>
      </c>
      <c r="F3223">
        <v>157</v>
      </c>
      <c r="G3223">
        <v>133</v>
      </c>
      <c r="H3223">
        <v>0</v>
      </c>
      <c r="I3223">
        <v>0</v>
      </c>
      <c r="J3223">
        <v>3</v>
      </c>
      <c r="K3223">
        <v>1</v>
      </c>
      <c r="L3223" t="s">
        <v>62</v>
      </c>
      <c r="M3223" t="s">
        <v>662</v>
      </c>
      <c r="N3223" t="s">
        <v>404</v>
      </c>
      <c r="O3223" t="s">
        <v>22</v>
      </c>
      <c r="P3223" t="s">
        <v>23</v>
      </c>
      <c r="Q3223" t="s">
        <v>24</v>
      </c>
    </row>
    <row r="3224" spans="1:17" x14ac:dyDescent="0.2">
      <c r="A3224" s="2">
        <v>36033</v>
      </c>
      <c r="B3224" t="s">
        <v>391</v>
      </c>
      <c r="C3224" t="s">
        <v>443</v>
      </c>
      <c r="D3224" t="s">
        <v>115</v>
      </c>
      <c r="E3224" t="s">
        <v>115</v>
      </c>
      <c r="F3224">
        <v>99</v>
      </c>
      <c r="G3224">
        <v>92</v>
      </c>
      <c r="H3224">
        <v>0</v>
      </c>
      <c r="I3224">
        <v>0</v>
      </c>
      <c r="J3224">
        <v>0</v>
      </c>
      <c r="K3224">
        <v>2</v>
      </c>
      <c r="L3224" t="s">
        <v>647</v>
      </c>
      <c r="M3224" t="s">
        <v>811</v>
      </c>
      <c r="N3224" t="s">
        <v>425</v>
      </c>
      <c r="O3224" t="s">
        <v>122</v>
      </c>
      <c r="P3224" t="s">
        <v>23</v>
      </c>
      <c r="Q3224" t="s">
        <v>41</v>
      </c>
    </row>
    <row r="3225" spans="1:17" x14ac:dyDescent="0.2">
      <c r="A3225" s="2">
        <v>36033</v>
      </c>
      <c r="B3225" t="s">
        <v>425</v>
      </c>
      <c r="C3225" t="s">
        <v>649</v>
      </c>
      <c r="D3225" t="s">
        <v>115</v>
      </c>
      <c r="E3225" t="s">
        <v>115</v>
      </c>
      <c r="F3225">
        <v>98</v>
      </c>
      <c r="G3225">
        <v>137</v>
      </c>
      <c r="H3225">
        <v>0</v>
      </c>
      <c r="I3225">
        <v>0</v>
      </c>
      <c r="J3225">
        <v>4</v>
      </c>
      <c r="K3225">
        <v>1</v>
      </c>
      <c r="L3225" t="s">
        <v>647</v>
      </c>
      <c r="M3225" t="s">
        <v>811</v>
      </c>
      <c r="N3225" t="s">
        <v>425</v>
      </c>
      <c r="O3225" t="s">
        <v>22</v>
      </c>
      <c r="P3225" t="s">
        <v>23</v>
      </c>
      <c r="Q3225" t="s">
        <v>24</v>
      </c>
    </row>
    <row r="3226" spans="1:17" x14ac:dyDescent="0.2">
      <c r="A3226" s="2">
        <v>36034</v>
      </c>
      <c r="B3226" t="s">
        <v>363</v>
      </c>
      <c r="C3226" t="s">
        <v>572</v>
      </c>
      <c r="D3226" t="s">
        <v>115</v>
      </c>
      <c r="E3226" t="s">
        <v>115</v>
      </c>
      <c r="F3226">
        <v>86</v>
      </c>
      <c r="G3226">
        <v>169</v>
      </c>
      <c r="H3226">
        <v>0</v>
      </c>
      <c r="I3226">
        <v>0</v>
      </c>
      <c r="J3226">
        <v>3</v>
      </c>
      <c r="K3226">
        <v>0</v>
      </c>
      <c r="L3226" t="s">
        <v>647</v>
      </c>
      <c r="M3226" t="s">
        <v>426</v>
      </c>
      <c r="N3226" t="s">
        <v>425</v>
      </c>
      <c r="O3226" t="s">
        <v>122</v>
      </c>
      <c r="P3226" t="s">
        <v>23</v>
      </c>
      <c r="Q3226" t="s">
        <v>24</v>
      </c>
    </row>
    <row r="3227" spans="1:17" x14ac:dyDescent="0.2">
      <c r="A3227" s="2">
        <v>36034</v>
      </c>
      <c r="B3227" t="s">
        <v>114</v>
      </c>
      <c r="C3227" t="s">
        <v>213</v>
      </c>
      <c r="D3227" t="s">
        <v>115</v>
      </c>
      <c r="E3227" t="s">
        <v>115</v>
      </c>
      <c r="F3227">
        <v>45</v>
      </c>
      <c r="G3227">
        <v>105</v>
      </c>
      <c r="H3227">
        <v>0</v>
      </c>
      <c r="I3227">
        <v>0</v>
      </c>
      <c r="J3227">
        <v>1</v>
      </c>
      <c r="K3227">
        <v>1</v>
      </c>
      <c r="L3227" t="s">
        <v>647</v>
      </c>
      <c r="M3227" t="s">
        <v>426</v>
      </c>
      <c r="N3227" t="s">
        <v>425</v>
      </c>
      <c r="O3227" t="s">
        <v>122</v>
      </c>
      <c r="P3227" t="s">
        <v>23</v>
      </c>
      <c r="Q3227" t="s">
        <v>30</v>
      </c>
    </row>
    <row r="3228" spans="1:17" x14ac:dyDescent="0.2">
      <c r="A3228" s="2">
        <v>36035</v>
      </c>
      <c r="B3228" t="s">
        <v>391</v>
      </c>
      <c r="C3228" t="s">
        <v>649</v>
      </c>
      <c r="D3228" t="s">
        <v>115</v>
      </c>
      <c r="E3228" t="s">
        <v>115</v>
      </c>
      <c r="F3228">
        <v>99</v>
      </c>
      <c r="G3228">
        <v>137</v>
      </c>
      <c r="H3228">
        <v>0</v>
      </c>
      <c r="I3228">
        <v>0</v>
      </c>
      <c r="J3228">
        <v>0</v>
      </c>
      <c r="K3228">
        <v>0</v>
      </c>
      <c r="L3228" t="s">
        <v>647</v>
      </c>
      <c r="M3228" t="s">
        <v>811</v>
      </c>
      <c r="N3228" t="s">
        <v>425</v>
      </c>
      <c r="O3228" t="s">
        <v>122</v>
      </c>
      <c r="P3228" t="s">
        <v>23</v>
      </c>
      <c r="Q3228" t="s">
        <v>30</v>
      </c>
    </row>
    <row r="3229" spans="1:17" x14ac:dyDescent="0.2">
      <c r="A3229" s="2">
        <v>36035</v>
      </c>
      <c r="B3229" t="s">
        <v>425</v>
      </c>
      <c r="C3229" t="s">
        <v>443</v>
      </c>
      <c r="D3229" t="s">
        <v>115</v>
      </c>
      <c r="E3229" t="s">
        <v>115</v>
      </c>
      <c r="F3229">
        <v>98</v>
      </c>
      <c r="G3229">
        <v>92</v>
      </c>
      <c r="H3229">
        <v>0</v>
      </c>
      <c r="I3229">
        <v>0</v>
      </c>
      <c r="J3229">
        <v>0</v>
      </c>
      <c r="K3229">
        <v>0</v>
      </c>
      <c r="L3229" t="s">
        <v>647</v>
      </c>
      <c r="M3229" t="s">
        <v>811</v>
      </c>
      <c r="N3229" t="s">
        <v>425</v>
      </c>
      <c r="O3229" t="s">
        <v>22</v>
      </c>
      <c r="P3229" t="s">
        <v>23</v>
      </c>
      <c r="Q3229" t="s">
        <v>30</v>
      </c>
    </row>
    <row r="3230" spans="1:17" x14ac:dyDescent="0.2">
      <c r="A3230" s="2">
        <v>36036</v>
      </c>
      <c r="B3230" t="s">
        <v>363</v>
      </c>
      <c r="C3230" t="s">
        <v>213</v>
      </c>
      <c r="D3230" t="s">
        <v>115</v>
      </c>
      <c r="E3230" t="s">
        <v>115</v>
      </c>
      <c r="F3230">
        <v>86</v>
      </c>
      <c r="G3230">
        <v>105</v>
      </c>
      <c r="H3230">
        <v>0</v>
      </c>
      <c r="I3230">
        <v>0</v>
      </c>
      <c r="J3230">
        <v>6</v>
      </c>
      <c r="K3230">
        <v>2</v>
      </c>
      <c r="L3230" t="s">
        <v>647</v>
      </c>
      <c r="M3230" t="s">
        <v>426</v>
      </c>
      <c r="N3230" t="s">
        <v>425</v>
      </c>
      <c r="O3230" t="s">
        <v>122</v>
      </c>
      <c r="P3230" t="s">
        <v>23</v>
      </c>
      <c r="Q3230" t="s">
        <v>24</v>
      </c>
    </row>
    <row r="3231" spans="1:17" x14ac:dyDescent="0.2">
      <c r="A3231" s="2">
        <v>36036</v>
      </c>
      <c r="B3231" t="s">
        <v>114</v>
      </c>
      <c r="C3231" t="s">
        <v>572</v>
      </c>
      <c r="D3231" t="s">
        <v>115</v>
      </c>
      <c r="E3231" t="s">
        <v>115</v>
      </c>
      <c r="F3231">
        <v>45</v>
      </c>
      <c r="G3231">
        <v>169</v>
      </c>
      <c r="H3231">
        <v>0</v>
      </c>
      <c r="I3231">
        <v>0</v>
      </c>
      <c r="J3231">
        <v>3</v>
      </c>
      <c r="K3231">
        <v>1</v>
      </c>
      <c r="L3231" t="s">
        <v>647</v>
      </c>
      <c r="M3231" t="s">
        <v>426</v>
      </c>
      <c r="N3231" t="s">
        <v>425</v>
      </c>
      <c r="O3231" t="s">
        <v>122</v>
      </c>
      <c r="P3231" t="s">
        <v>23</v>
      </c>
      <c r="Q3231" t="s">
        <v>24</v>
      </c>
    </row>
    <row r="3232" spans="1:17" x14ac:dyDescent="0.2">
      <c r="A3232" s="2">
        <v>36037</v>
      </c>
      <c r="B3232" t="s">
        <v>267</v>
      </c>
      <c r="C3232" t="s">
        <v>45</v>
      </c>
      <c r="D3232" t="s">
        <v>36</v>
      </c>
      <c r="E3232" t="s">
        <v>36</v>
      </c>
      <c r="F3232">
        <v>56</v>
      </c>
      <c r="G3232">
        <v>69</v>
      </c>
      <c r="H3232">
        <v>0</v>
      </c>
      <c r="I3232">
        <v>0</v>
      </c>
      <c r="J3232">
        <v>2</v>
      </c>
      <c r="K3232">
        <v>1</v>
      </c>
      <c r="L3232" t="s">
        <v>716</v>
      </c>
      <c r="M3232" t="s">
        <v>268</v>
      </c>
      <c r="N3232" t="s">
        <v>267</v>
      </c>
      <c r="O3232" t="s">
        <v>22</v>
      </c>
      <c r="P3232" t="s">
        <v>23</v>
      </c>
      <c r="Q3232" t="s">
        <v>24</v>
      </c>
    </row>
    <row r="3233" spans="1:17" x14ac:dyDescent="0.2">
      <c r="A3233" s="2">
        <v>36037</v>
      </c>
      <c r="B3233" t="s">
        <v>224</v>
      </c>
      <c r="C3233" t="s">
        <v>136</v>
      </c>
      <c r="D3233" t="s">
        <v>36</v>
      </c>
      <c r="E3233" t="s">
        <v>36</v>
      </c>
      <c r="F3233">
        <v>62</v>
      </c>
      <c r="G3233">
        <v>49</v>
      </c>
      <c r="H3233">
        <v>0</v>
      </c>
      <c r="I3233">
        <v>0</v>
      </c>
      <c r="J3233">
        <v>1</v>
      </c>
      <c r="K3233">
        <v>1</v>
      </c>
      <c r="L3233" t="s">
        <v>28</v>
      </c>
      <c r="M3233" t="s">
        <v>236</v>
      </c>
      <c r="N3233" t="s">
        <v>224</v>
      </c>
      <c r="O3233" t="s">
        <v>22</v>
      </c>
      <c r="P3233" t="s">
        <v>23</v>
      </c>
      <c r="Q3233" t="s">
        <v>30</v>
      </c>
    </row>
    <row r="3234" spans="1:17" x14ac:dyDescent="0.2">
      <c r="A3234" s="2">
        <v>36037</v>
      </c>
      <c r="B3234" t="s">
        <v>443</v>
      </c>
      <c r="C3234" t="s">
        <v>649</v>
      </c>
      <c r="D3234" t="s">
        <v>115</v>
      </c>
      <c r="E3234" t="s">
        <v>115</v>
      </c>
      <c r="F3234">
        <v>92</v>
      </c>
      <c r="G3234">
        <v>137</v>
      </c>
      <c r="H3234">
        <v>0</v>
      </c>
      <c r="I3234">
        <v>0</v>
      </c>
      <c r="J3234">
        <v>4</v>
      </c>
      <c r="K3234">
        <v>1</v>
      </c>
      <c r="L3234" t="s">
        <v>647</v>
      </c>
      <c r="M3234" t="s">
        <v>811</v>
      </c>
      <c r="N3234" t="s">
        <v>425</v>
      </c>
      <c r="O3234" t="s">
        <v>122</v>
      </c>
      <c r="P3234" t="s">
        <v>23</v>
      </c>
      <c r="Q3234" t="s">
        <v>24</v>
      </c>
    </row>
    <row r="3235" spans="1:17" x14ac:dyDescent="0.2">
      <c r="A3235" s="2">
        <v>36037</v>
      </c>
      <c r="B3235" t="s">
        <v>425</v>
      </c>
      <c r="C3235" t="s">
        <v>391</v>
      </c>
      <c r="D3235" t="s">
        <v>115</v>
      </c>
      <c r="E3235" t="s">
        <v>115</v>
      </c>
      <c r="F3235">
        <v>98</v>
      </c>
      <c r="G3235">
        <v>99</v>
      </c>
      <c r="H3235">
        <v>0</v>
      </c>
      <c r="I3235">
        <v>0</v>
      </c>
      <c r="J3235">
        <v>1</v>
      </c>
      <c r="K3235">
        <v>0</v>
      </c>
      <c r="L3235" t="s">
        <v>647</v>
      </c>
      <c r="M3235" t="s">
        <v>811</v>
      </c>
      <c r="N3235" t="s">
        <v>425</v>
      </c>
      <c r="O3235" t="s">
        <v>22</v>
      </c>
      <c r="P3235" t="s">
        <v>23</v>
      </c>
      <c r="Q3235" t="s">
        <v>24</v>
      </c>
    </row>
    <row r="3236" spans="1:17" x14ac:dyDescent="0.2">
      <c r="A3236" s="2">
        <v>36038</v>
      </c>
      <c r="B3236" t="s">
        <v>224</v>
      </c>
      <c r="C3236" t="s">
        <v>118</v>
      </c>
      <c r="D3236" t="s">
        <v>36</v>
      </c>
      <c r="E3236" t="s">
        <v>36</v>
      </c>
      <c r="F3236">
        <v>62</v>
      </c>
      <c r="G3236">
        <v>73</v>
      </c>
      <c r="H3236">
        <v>0</v>
      </c>
      <c r="I3236">
        <v>0</v>
      </c>
      <c r="J3236">
        <v>1</v>
      </c>
      <c r="K3236">
        <v>1</v>
      </c>
      <c r="L3236" t="s">
        <v>28</v>
      </c>
      <c r="M3236" t="s">
        <v>236</v>
      </c>
      <c r="N3236" t="s">
        <v>224</v>
      </c>
      <c r="O3236" t="s">
        <v>22</v>
      </c>
      <c r="P3236" t="s">
        <v>23</v>
      </c>
      <c r="Q3236" t="s">
        <v>30</v>
      </c>
    </row>
    <row r="3237" spans="1:17" x14ac:dyDescent="0.2">
      <c r="A3237" s="2">
        <v>36038</v>
      </c>
      <c r="B3237" t="s">
        <v>213</v>
      </c>
      <c r="C3237" t="s">
        <v>572</v>
      </c>
      <c r="D3237" t="s">
        <v>115</v>
      </c>
      <c r="E3237" t="s">
        <v>115</v>
      </c>
      <c r="F3237">
        <v>105</v>
      </c>
      <c r="G3237">
        <v>169</v>
      </c>
      <c r="H3237">
        <v>0</v>
      </c>
      <c r="I3237">
        <v>0</v>
      </c>
      <c r="J3237">
        <v>5</v>
      </c>
      <c r="K3237">
        <v>2</v>
      </c>
      <c r="L3237" t="s">
        <v>647</v>
      </c>
      <c r="M3237" t="s">
        <v>426</v>
      </c>
      <c r="N3237" t="s">
        <v>425</v>
      </c>
      <c r="O3237" t="s">
        <v>122</v>
      </c>
      <c r="P3237" t="s">
        <v>23</v>
      </c>
      <c r="Q3237" t="s">
        <v>24</v>
      </c>
    </row>
    <row r="3238" spans="1:17" x14ac:dyDescent="0.2">
      <c r="A3238" s="2">
        <v>36038</v>
      </c>
      <c r="B3238" t="s">
        <v>114</v>
      </c>
      <c r="C3238" t="s">
        <v>363</v>
      </c>
      <c r="D3238" t="s">
        <v>115</v>
      </c>
      <c r="E3238" t="s">
        <v>115</v>
      </c>
      <c r="F3238">
        <v>45</v>
      </c>
      <c r="G3238">
        <v>86</v>
      </c>
      <c r="H3238">
        <v>0</v>
      </c>
      <c r="I3238">
        <v>0</v>
      </c>
      <c r="J3238">
        <v>3</v>
      </c>
      <c r="K3238">
        <v>2</v>
      </c>
      <c r="L3238" t="s">
        <v>647</v>
      </c>
      <c r="M3238" t="s">
        <v>426</v>
      </c>
      <c r="N3238" t="s">
        <v>425</v>
      </c>
      <c r="O3238" t="s">
        <v>122</v>
      </c>
      <c r="P3238" t="s">
        <v>23</v>
      </c>
      <c r="Q3238" t="s">
        <v>24</v>
      </c>
    </row>
    <row r="3239" spans="1:17" x14ac:dyDescent="0.2">
      <c r="A3239" s="2">
        <v>36040</v>
      </c>
      <c r="B3239" t="s">
        <v>812</v>
      </c>
      <c r="C3239" t="s">
        <v>813</v>
      </c>
      <c r="D3239" t="s">
        <v>57</v>
      </c>
      <c r="E3239" t="s">
        <v>57</v>
      </c>
      <c r="F3239">
        <v>192</v>
      </c>
      <c r="G3239">
        <v>184</v>
      </c>
      <c r="H3239">
        <v>0</v>
      </c>
      <c r="I3239">
        <v>0</v>
      </c>
      <c r="J3239">
        <v>2</v>
      </c>
      <c r="K3239">
        <v>1</v>
      </c>
      <c r="L3239" t="s">
        <v>356</v>
      </c>
      <c r="M3239" t="s">
        <v>814</v>
      </c>
      <c r="N3239" t="s">
        <v>812</v>
      </c>
      <c r="O3239" t="s">
        <v>22</v>
      </c>
      <c r="P3239" t="s">
        <v>23</v>
      </c>
      <c r="Q3239" t="s">
        <v>24</v>
      </c>
    </row>
    <row r="3240" spans="1:17" x14ac:dyDescent="0.2">
      <c r="A3240" s="2">
        <v>36040</v>
      </c>
      <c r="B3240" t="s">
        <v>184</v>
      </c>
      <c r="C3240" t="s">
        <v>129</v>
      </c>
      <c r="D3240" t="s">
        <v>50</v>
      </c>
      <c r="E3240" t="s">
        <v>50</v>
      </c>
      <c r="F3240">
        <v>124</v>
      </c>
      <c r="G3240">
        <v>3</v>
      </c>
      <c r="H3240">
        <v>0</v>
      </c>
      <c r="I3240">
        <v>0</v>
      </c>
      <c r="J3240">
        <v>1</v>
      </c>
      <c r="K3240">
        <v>2</v>
      </c>
      <c r="L3240" t="s">
        <v>28</v>
      </c>
      <c r="M3240" t="s">
        <v>193</v>
      </c>
      <c r="N3240" t="s">
        <v>184</v>
      </c>
      <c r="O3240" t="s">
        <v>22</v>
      </c>
      <c r="P3240" t="s">
        <v>23</v>
      </c>
      <c r="Q3240" t="s">
        <v>41</v>
      </c>
    </row>
    <row r="3241" spans="1:17" x14ac:dyDescent="0.2">
      <c r="A3241" s="2">
        <v>36040</v>
      </c>
      <c r="B3241" t="s">
        <v>110</v>
      </c>
      <c r="C3241" t="s">
        <v>118</v>
      </c>
      <c r="D3241" t="s">
        <v>36</v>
      </c>
      <c r="E3241" t="s">
        <v>36</v>
      </c>
      <c r="F3241">
        <v>16</v>
      </c>
      <c r="G3241">
        <v>73</v>
      </c>
      <c r="H3241">
        <v>0</v>
      </c>
      <c r="I3241">
        <v>0</v>
      </c>
      <c r="J3241">
        <v>2</v>
      </c>
      <c r="K3241">
        <v>0</v>
      </c>
      <c r="L3241" t="s">
        <v>28</v>
      </c>
      <c r="M3241" t="s">
        <v>815</v>
      </c>
      <c r="N3241" t="s">
        <v>110</v>
      </c>
      <c r="O3241" t="s">
        <v>22</v>
      </c>
      <c r="P3241" t="s">
        <v>23</v>
      </c>
      <c r="Q3241" t="s">
        <v>24</v>
      </c>
    </row>
    <row r="3242" spans="1:17" x14ac:dyDescent="0.2">
      <c r="A3242" s="2">
        <v>36040</v>
      </c>
      <c r="B3242" t="s">
        <v>92</v>
      </c>
      <c r="C3242" t="s">
        <v>174</v>
      </c>
      <c r="D3242" t="s">
        <v>50</v>
      </c>
      <c r="E3242" t="s">
        <v>50</v>
      </c>
      <c r="F3242">
        <v>13</v>
      </c>
      <c r="G3242">
        <v>165</v>
      </c>
      <c r="H3242">
        <v>0</v>
      </c>
      <c r="I3242">
        <v>0</v>
      </c>
      <c r="J3242">
        <v>7</v>
      </c>
      <c r="K3242">
        <v>0</v>
      </c>
      <c r="L3242" t="s">
        <v>291</v>
      </c>
      <c r="M3242" t="s">
        <v>124</v>
      </c>
      <c r="N3242" t="s">
        <v>92</v>
      </c>
      <c r="O3242" t="s">
        <v>22</v>
      </c>
      <c r="P3242" t="s">
        <v>23</v>
      </c>
      <c r="Q3242" t="s">
        <v>24</v>
      </c>
    </row>
    <row r="3243" spans="1:17" x14ac:dyDescent="0.2">
      <c r="A3243" s="2">
        <v>36040</v>
      </c>
      <c r="B3243" t="s">
        <v>443</v>
      </c>
      <c r="C3243" t="s">
        <v>363</v>
      </c>
      <c r="D3243" t="s">
        <v>115</v>
      </c>
      <c r="E3243" t="s">
        <v>115</v>
      </c>
      <c r="F3243">
        <v>92</v>
      </c>
      <c r="G3243">
        <v>86</v>
      </c>
      <c r="H3243">
        <v>0</v>
      </c>
      <c r="I3243">
        <v>0</v>
      </c>
      <c r="J3243">
        <v>2</v>
      </c>
      <c r="K3243">
        <v>1</v>
      </c>
      <c r="L3243" t="s">
        <v>647</v>
      </c>
      <c r="M3243" t="s">
        <v>426</v>
      </c>
      <c r="N3243" t="s">
        <v>425</v>
      </c>
      <c r="O3243" t="s">
        <v>122</v>
      </c>
      <c r="P3243" t="s">
        <v>23</v>
      </c>
      <c r="Q3243" t="s">
        <v>24</v>
      </c>
    </row>
    <row r="3244" spans="1:17" x14ac:dyDescent="0.2">
      <c r="A3244" s="2">
        <v>36041</v>
      </c>
      <c r="B3244" t="s">
        <v>203</v>
      </c>
      <c r="C3244" t="s">
        <v>694</v>
      </c>
      <c r="D3244" t="s">
        <v>57</v>
      </c>
      <c r="E3244" t="s">
        <v>36</v>
      </c>
      <c r="F3244">
        <v>170</v>
      </c>
      <c r="G3244">
        <v>175</v>
      </c>
      <c r="H3244">
        <v>0</v>
      </c>
      <c r="I3244">
        <v>0</v>
      </c>
      <c r="J3244">
        <v>5</v>
      </c>
      <c r="K3244">
        <v>0</v>
      </c>
      <c r="L3244" t="s">
        <v>356</v>
      </c>
      <c r="M3244" t="s">
        <v>814</v>
      </c>
      <c r="N3244" t="s">
        <v>812</v>
      </c>
      <c r="O3244" t="s">
        <v>122</v>
      </c>
      <c r="P3244" t="s">
        <v>23</v>
      </c>
      <c r="Q3244" t="s">
        <v>24</v>
      </c>
    </row>
    <row r="3245" spans="1:17" x14ac:dyDescent="0.2">
      <c r="A3245" s="2">
        <v>36041</v>
      </c>
      <c r="B3245" t="s">
        <v>425</v>
      </c>
      <c r="C3245" t="s">
        <v>114</v>
      </c>
      <c r="D3245" t="s">
        <v>115</v>
      </c>
      <c r="E3245" t="s">
        <v>115</v>
      </c>
      <c r="F3245">
        <v>98</v>
      </c>
      <c r="G3245">
        <v>45</v>
      </c>
      <c r="H3245">
        <v>0</v>
      </c>
      <c r="I3245">
        <v>0</v>
      </c>
      <c r="J3245">
        <v>3</v>
      </c>
      <c r="K3245">
        <v>0</v>
      </c>
      <c r="L3245" t="s">
        <v>647</v>
      </c>
      <c r="M3245" t="s">
        <v>811</v>
      </c>
      <c r="N3245" t="s">
        <v>425</v>
      </c>
      <c r="O3245" t="s">
        <v>22</v>
      </c>
      <c r="P3245" t="s">
        <v>23</v>
      </c>
      <c r="Q3245" t="s">
        <v>24</v>
      </c>
    </row>
    <row r="3246" spans="1:17" x14ac:dyDescent="0.2">
      <c r="A3246" s="2">
        <v>36043</v>
      </c>
      <c r="B3246" t="s">
        <v>286</v>
      </c>
      <c r="C3246" t="s">
        <v>737</v>
      </c>
      <c r="D3246" t="s">
        <v>50</v>
      </c>
      <c r="E3246" t="s">
        <v>50</v>
      </c>
      <c r="F3246">
        <v>111</v>
      </c>
      <c r="G3246">
        <v>182</v>
      </c>
      <c r="H3246">
        <v>0</v>
      </c>
      <c r="I3246">
        <v>0</v>
      </c>
      <c r="J3246">
        <v>3</v>
      </c>
      <c r="K3246">
        <v>1</v>
      </c>
      <c r="L3246" t="s">
        <v>291</v>
      </c>
      <c r="M3246" t="s">
        <v>359</v>
      </c>
      <c r="N3246" t="s">
        <v>286</v>
      </c>
      <c r="O3246" t="s">
        <v>22</v>
      </c>
      <c r="P3246" t="s">
        <v>23</v>
      </c>
      <c r="Q3246" t="s">
        <v>24</v>
      </c>
    </row>
    <row r="3247" spans="1:17" x14ac:dyDescent="0.2">
      <c r="A3247" s="2">
        <v>36043</v>
      </c>
      <c r="B3247" t="s">
        <v>69</v>
      </c>
      <c r="C3247" t="s">
        <v>123</v>
      </c>
      <c r="D3247" t="s">
        <v>50</v>
      </c>
      <c r="E3247" t="s">
        <v>50</v>
      </c>
      <c r="F3247">
        <v>24</v>
      </c>
      <c r="G3247">
        <v>42</v>
      </c>
      <c r="H3247">
        <v>0</v>
      </c>
      <c r="I3247">
        <v>0</v>
      </c>
      <c r="J3247">
        <v>1</v>
      </c>
      <c r="K3247">
        <v>1</v>
      </c>
      <c r="L3247" t="s">
        <v>291</v>
      </c>
      <c r="M3247" t="s">
        <v>71</v>
      </c>
      <c r="N3247" t="s">
        <v>69</v>
      </c>
      <c r="O3247" t="s">
        <v>22</v>
      </c>
      <c r="P3247" t="s">
        <v>23</v>
      </c>
      <c r="Q3247" t="s">
        <v>30</v>
      </c>
    </row>
    <row r="3248" spans="1:17" x14ac:dyDescent="0.2">
      <c r="A3248" s="2">
        <v>36043</v>
      </c>
      <c r="B3248" t="s">
        <v>317</v>
      </c>
      <c r="C3248" t="s">
        <v>72</v>
      </c>
      <c r="D3248" t="s">
        <v>50</v>
      </c>
      <c r="E3248" t="s">
        <v>50</v>
      </c>
      <c r="F3248">
        <v>106</v>
      </c>
      <c r="G3248">
        <v>17</v>
      </c>
      <c r="H3248">
        <v>0</v>
      </c>
      <c r="I3248">
        <v>0</v>
      </c>
      <c r="J3248">
        <v>0</v>
      </c>
      <c r="K3248">
        <v>0</v>
      </c>
      <c r="L3248" t="s">
        <v>291</v>
      </c>
      <c r="M3248" t="s">
        <v>394</v>
      </c>
      <c r="N3248" t="s">
        <v>317</v>
      </c>
      <c r="O3248" t="s">
        <v>22</v>
      </c>
      <c r="P3248" t="s">
        <v>23</v>
      </c>
      <c r="Q3248" t="s">
        <v>30</v>
      </c>
    </row>
    <row r="3249" spans="1:17" x14ac:dyDescent="0.2">
      <c r="A3249" s="2">
        <v>36043</v>
      </c>
      <c r="B3249" t="s">
        <v>646</v>
      </c>
      <c r="C3249" t="s">
        <v>81</v>
      </c>
      <c r="D3249" t="s">
        <v>50</v>
      </c>
      <c r="E3249" t="s">
        <v>50</v>
      </c>
      <c r="F3249">
        <v>97</v>
      </c>
      <c r="G3249">
        <v>96</v>
      </c>
      <c r="H3249">
        <v>0</v>
      </c>
      <c r="I3249">
        <v>0</v>
      </c>
      <c r="J3249">
        <v>1</v>
      </c>
      <c r="K3249">
        <v>1</v>
      </c>
      <c r="L3249" t="s">
        <v>291</v>
      </c>
      <c r="M3249" t="s">
        <v>671</v>
      </c>
      <c r="N3249" t="s">
        <v>646</v>
      </c>
      <c r="O3249" t="s">
        <v>22</v>
      </c>
      <c r="P3249" t="s">
        <v>23</v>
      </c>
      <c r="Q3249" t="s">
        <v>30</v>
      </c>
    </row>
    <row r="3250" spans="1:17" x14ac:dyDescent="0.2">
      <c r="A3250" s="2">
        <v>36043</v>
      </c>
      <c r="B3250" t="s">
        <v>812</v>
      </c>
      <c r="C3250" t="s">
        <v>694</v>
      </c>
      <c r="D3250" t="s">
        <v>57</v>
      </c>
      <c r="E3250" t="s">
        <v>36</v>
      </c>
      <c r="F3250">
        <v>192</v>
      </c>
      <c r="G3250">
        <v>175</v>
      </c>
      <c r="H3250">
        <v>0</v>
      </c>
      <c r="I3250">
        <v>0</v>
      </c>
      <c r="J3250">
        <v>2</v>
      </c>
      <c r="K3250">
        <v>2</v>
      </c>
      <c r="L3250" t="s">
        <v>356</v>
      </c>
      <c r="M3250" t="s">
        <v>814</v>
      </c>
      <c r="N3250" t="s">
        <v>812</v>
      </c>
      <c r="O3250" t="s">
        <v>22</v>
      </c>
      <c r="P3250" t="s">
        <v>23</v>
      </c>
      <c r="Q3250" t="s">
        <v>30</v>
      </c>
    </row>
    <row r="3251" spans="1:17" x14ac:dyDescent="0.2">
      <c r="A3251" s="2">
        <v>36043</v>
      </c>
      <c r="B3251" t="s">
        <v>145</v>
      </c>
      <c r="C3251" t="s">
        <v>106</v>
      </c>
      <c r="D3251" t="s">
        <v>50</v>
      </c>
      <c r="E3251" t="s">
        <v>50</v>
      </c>
      <c r="F3251">
        <v>80</v>
      </c>
      <c r="G3251">
        <v>14</v>
      </c>
      <c r="H3251">
        <v>0</v>
      </c>
      <c r="I3251">
        <v>0</v>
      </c>
      <c r="J3251">
        <v>3</v>
      </c>
      <c r="K3251">
        <v>2</v>
      </c>
      <c r="L3251" t="s">
        <v>291</v>
      </c>
      <c r="M3251" t="s">
        <v>433</v>
      </c>
      <c r="N3251" t="s">
        <v>145</v>
      </c>
      <c r="O3251" t="s">
        <v>22</v>
      </c>
      <c r="P3251" t="s">
        <v>23</v>
      </c>
      <c r="Q3251" t="s">
        <v>24</v>
      </c>
    </row>
    <row r="3252" spans="1:17" x14ac:dyDescent="0.2">
      <c r="A3252" s="2">
        <v>36043</v>
      </c>
      <c r="B3252" t="s">
        <v>70</v>
      </c>
      <c r="C3252" t="s">
        <v>384</v>
      </c>
      <c r="D3252" t="s">
        <v>50</v>
      </c>
      <c r="E3252" t="s">
        <v>50</v>
      </c>
      <c r="F3252">
        <v>63</v>
      </c>
      <c r="G3252">
        <v>136</v>
      </c>
      <c r="H3252">
        <v>0</v>
      </c>
      <c r="I3252">
        <v>0</v>
      </c>
      <c r="J3252">
        <v>3</v>
      </c>
      <c r="K3252">
        <v>2</v>
      </c>
      <c r="L3252" t="s">
        <v>291</v>
      </c>
      <c r="M3252" t="s">
        <v>383</v>
      </c>
      <c r="N3252" t="s">
        <v>70</v>
      </c>
      <c r="O3252" t="s">
        <v>22</v>
      </c>
      <c r="P3252" t="s">
        <v>23</v>
      </c>
      <c r="Q3252" t="s">
        <v>24</v>
      </c>
    </row>
    <row r="3253" spans="1:17" x14ac:dyDescent="0.2">
      <c r="A3253" s="2">
        <v>36043</v>
      </c>
      <c r="B3253" t="s">
        <v>345</v>
      </c>
      <c r="C3253" t="s">
        <v>85</v>
      </c>
      <c r="D3253" t="s">
        <v>50</v>
      </c>
      <c r="E3253" t="s">
        <v>50</v>
      </c>
      <c r="F3253">
        <v>46</v>
      </c>
      <c r="G3253">
        <v>100</v>
      </c>
      <c r="H3253">
        <v>0</v>
      </c>
      <c r="I3253">
        <v>0</v>
      </c>
      <c r="J3253">
        <v>1</v>
      </c>
      <c r="K3253">
        <v>0</v>
      </c>
      <c r="L3253" t="s">
        <v>291</v>
      </c>
      <c r="M3253" t="s">
        <v>360</v>
      </c>
      <c r="N3253" t="s">
        <v>345</v>
      </c>
      <c r="O3253" t="s">
        <v>22</v>
      </c>
      <c r="P3253" t="s">
        <v>23</v>
      </c>
      <c r="Q3253" t="s">
        <v>24</v>
      </c>
    </row>
    <row r="3254" spans="1:17" x14ac:dyDescent="0.2">
      <c r="A3254" s="2">
        <v>36043</v>
      </c>
      <c r="B3254" t="s">
        <v>129</v>
      </c>
      <c r="C3254" t="s">
        <v>92</v>
      </c>
      <c r="D3254" t="s">
        <v>50</v>
      </c>
      <c r="E3254" t="s">
        <v>50</v>
      </c>
      <c r="F3254">
        <v>3</v>
      </c>
      <c r="G3254">
        <v>13</v>
      </c>
      <c r="H3254">
        <v>0</v>
      </c>
      <c r="I3254">
        <v>0</v>
      </c>
      <c r="J3254">
        <v>1</v>
      </c>
      <c r="K3254">
        <v>1</v>
      </c>
      <c r="L3254" t="s">
        <v>28</v>
      </c>
      <c r="M3254" t="s">
        <v>193</v>
      </c>
      <c r="N3254" t="s">
        <v>184</v>
      </c>
      <c r="O3254" t="s">
        <v>122</v>
      </c>
      <c r="P3254" t="s">
        <v>23</v>
      </c>
      <c r="Q3254" t="s">
        <v>30</v>
      </c>
    </row>
    <row r="3255" spans="1:17" x14ac:dyDescent="0.2">
      <c r="A3255" s="2">
        <v>36043</v>
      </c>
      <c r="B3255" t="s">
        <v>76</v>
      </c>
      <c r="C3255" t="s">
        <v>67</v>
      </c>
      <c r="D3255" t="s">
        <v>50</v>
      </c>
      <c r="E3255" t="s">
        <v>50</v>
      </c>
      <c r="F3255">
        <v>70</v>
      </c>
      <c r="G3255">
        <v>2</v>
      </c>
      <c r="H3255">
        <v>0</v>
      </c>
      <c r="I3255">
        <v>0</v>
      </c>
      <c r="J3255">
        <v>1</v>
      </c>
      <c r="K3255">
        <v>1</v>
      </c>
      <c r="L3255" t="s">
        <v>291</v>
      </c>
      <c r="M3255" t="s">
        <v>78</v>
      </c>
      <c r="N3255" t="s">
        <v>76</v>
      </c>
      <c r="O3255" t="s">
        <v>22</v>
      </c>
      <c r="P3255" t="s">
        <v>23</v>
      </c>
      <c r="Q3255" t="s">
        <v>30</v>
      </c>
    </row>
    <row r="3256" spans="1:17" x14ac:dyDescent="0.2">
      <c r="A3256" s="2">
        <v>36043</v>
      </c>
      <c r="B3256" t="s">
        <v>363</v>
      </c>
      <c r="C3256" t="s">
        <v>114</v>
      </c>
      <c r="D3256" t="s">
        <v>115</v>
      </c>
      <c r="E3256" t="s">
        <v>115</v>
      </c>
      <c r="F3256">
        <v>86</v>
      </c>
      <c r="G3256">
        <v>45</v>
      </c>
      <c r="H3256">
        <v>0</v>
      </c>
      <c r="I3256">
        <v>0</v>
      </c>
      <c r="J3256">
        <v>3</v>
      </c>
      <c r="K3256">
        <v>3</v>
      </c>
      <c r="L3256" t="s">
        <v>647</v>
      </c>
      <c r="M3256" t="s">
        <v>426</v>
      </c>
      <c r="N3256" t="s">
        <v>425</v>
      </c>
      <c r="O3256" t="s">
        <v>122</v>
      </c>
      <c r="P3256" t="s">
        <v>59</v>
      </c>
      <c r="Q3256" t="s">
        <v>24</v>
      </c>
    </row>
    <row r="3257" spans="1:17" x14ac:dyDescent="0.2">
      <c r="A3257" s="2">
        <v>36043</v>
      </c>
      <c r="B3257" t="s">
        <v>98</v>
      </c>
      <c r="C3257" t="s">
        <v>274</v>
      </c>
      <c r="D3257" t="s">
        <v>50</v>
      </c>
      <c r="E3257" t="s">
        <v>50</v>
      </c>
      <c r="F3257">
        <v>48</v>
      </c>
      <c r="G3257">
        <v>4</v>
      </c>
      <c r="H3257">
        <v>0</v>
      </c>
      <c r="I3257">
        <v>0</v>
      </c>
      <c r="J3257">
        <v>2</v>
      </c>
      <c r="K3257">
        <v>0</v>
      </c>
      <c r="L3257" t="s">
        <v>291</v>
      </c>
      <c r="M3257" t="s">
        <v>99</v>
      </c>
      <c r="N3257" t="s">
        <v>98</v>
      </c>
      <c r="O3257" t="s">
        <v>22</v>
      </c>
      <c r="P3257" t="s">
        <v>23</v>
      </c>
      <c r="Q3257" t="s">
        <v>24</v>
      </c>
    </row>
    <row r="3258" spans="1:17" x14ac:dyDescent="0.2">
      <c r="A3258" s="2">
        <v>36043</v>
      </c>
      <c r="B3258" t="s">
        <v>73</v>
      </c>
      <c r="C3258" t="s">
        <v>104</v>
      </c>
      <c r="D3258" t="s">
        <v>50</v>
      </c>
      <c r="E3258" t="s">
        <v>50</v>
      </c>
      <c r="F3258">
        <v>55</v>
      </c>
      <c r="G3258">
        <v>36</v>
      </c>
      <c r="H3258">
        <v>0</v>
      </c>
      <c r="I3258">
        <v>0</v>
      </c>
      <c r="J3258">
        <v>0</v>
      </c>
      <c r="K3258">
        <v>0</v>
      </c>
      <c r="L3258" t="s">
        <v>291</v>
      </c>
      <c r="M3258" t="s">
        <v>289</v>
      </c>
      <c r="N3258" t="s">
        <v>73</v>
      </c>
      <c r="O3258" t="s">
        <v>22</v>
      </c>
      <c r="P3258" t="s">
        <v>23</v>
      </c>
      <c r="Q3258" t="s">
        <v>30</v>
      </c>
    </row>
    <row r="3259" spans="1:17" x14ac:dyDescent="0.2">
      <c r="A3259" s="2">
        <v>36043</v>
      </c>
      <c r="B3259" t="s">
        <v>244</v>
      </c>
      <c r="C3259" t="s">
        <v>386</v>
      </c>
      <c r="D3259" t="s">
        <v>50</v>
      </c>
      <c r="E3259" t="s">
        <v>50</v>
      </c>
      <c r="F3259">
        <v>33</v>
      </c>
      <c r="G3259">
        <v>102</v>
      </c>
      <c r="H3259">
        <v>0</v>
      </c>
      <c r="I3259">
        <v>0</v>
      </c>
      <c r="J3259">
        <v>3</v>
      </c>
      <c r="K3259">
        <v>0</v>
      </c>
      <c r="L3259" t="s">
        <v>291</v>
      </c>
      <c r="M3259" t="s">
        <v>452</v>
      </c>
      <c r="N3259" t="s">
        <v>244</v>
      </c>
      <c r="O3259" t="s">
        <v>22</v>
      </c>
      <c r="P3259" t="s">
        <v>23</v>
      </c>
      <c r="Q3259" t="s">
        <v>24</v>
      </c>
    </row>
    <row r="3260" spans="1:17" x14ac:dyDescent="0.2">
      <c r="A3260" s="2">
        <v>36043</v>
      </c>
      <c r="B3260" t="s">
        <v>354</v>
      </c>
      <c r="C3260" t="s">
        <v>655</v>
      </c>
      <c r="D3260" t="s">
        <v>57</v>
      </c>
      <c r="E3260" t="s">
        <v>57</v>
      </c>
      <c r="F3260">
        <v>140</v>
      </c>
      <c r="G3260">
        <v>171</v>
      </c>
      <c r="H3260">
        <v>0</v>
      </c>
      <c r="I3260">
        <v>0</v>
      </c>
      <c r="J3260">
        <v>3</v>
      </c>
      <c r="K3260">
        <v>1</v>
      </c>
      <c r="L3260" t="s">
        <v>356</v>
      </c>
      <c r="M3260" t="s">
        <v>816</v>
      </c>
      <c r="N3260" t="s">
        <v>355</v>
      </c>
      <c r="O3260" t="s">
        <v>122</v>
      </c>
      <c r="P3260" t="s">
        <v>23</v>
      </c>
      <c r="Q3260" t="s">
        <v>24</v>
      </c>
    </row>
    <row r="3261" spans="1:17" x14ac:dyDescent="0.2">
      <c r="A3261" s="2">
        <v>36043</v>
      </c>
      <c r="B3261" t="s">
        <v>52</v>
      </c>
      <c r="C3261" t="s">
        <v>89</v>
      </c>
      <c r="D3261" t="s">
        <v>50</v>
      </c>
      <c r="E3261" t="s">
        <v>50</v>
      </c>
      <c r="F3261">
        <v>31</v>
      </c>
      <c r="G3261">
        <v>10</v>
      </c>
      <c r="H3261">
        <v>0</v>
      </c>
      <c r="I3261">
        <v>0</v>
      </c>
      <c r="J3261">
        <v>2</v>
      </c>
      <c r="K3261">
        <v>1</v>
      </c>
      <c r="L3261" t="s">
        <v>291</v>
      </c>
      <c r="M3261" t="s">
        <v>68</v>
      </c>
      <c r="N3261" t="s">
        <v>52</v>
      </c>
      <c r="O3261" t="s">
        <v>22</v>
      </c>
      <c r="P3261" t="s">
        <v>23</v>
      </c>
      <c r="Q3261" t="s">
        <v>24</v>
      </c>
    </row>
    <row r="3262" spans="1:17" x14ac:dyDescent="0.2">
      <c r="A3262" s="2">
        <v>36043</v>
      </c>
      <c r="B3262" t="s">
        <v>203</v>
      </c>
      <c r="C3262" t="s">
        <v>813</v>
      </c>
      <c r="D3262" t="s">
        <v>57</v>
      </c>
      <c r="E3262" t="s">
        <v>57</v>
      </c>
      <c r="F3262">
        <v>170</v>
      </c>
      <c r="G3262">
        <v>184</v>
      </c>
      <c r="H3262">
        <v>0</v>
      </c>
      <c r="I3262">
        <v>0</v>
      </c>
      <c r="J3262">
        <v>5</v>
      </c>
      <c r="K3262">
        <v>1</v>
      </c>
      <c r="L3262" t="s">
        <v>356</v>
      </c>
      <c r="M3262" t="s">
        <v>814</v>
      </c>
      <c r="N3262" t="s">
        <v>812</v>
      </c>
      <c r="O3262" t="s">
        <v>122</v>
      </c>
      <c r="P3262" t="s">
        <v>23</v>
      </c>
      <c r="Q3262" t="s">
        <v>24</v>
      </c>
    </row>
    <row r="3263" spans="1:17" x14ac:dyDescent="0.2">
      <c r="A3263" s="2">
        <v>36043</v>
      </c>
      <c r="B3263" t="s">
        <v>180</v>
      </c>
      <c r="C3263" t="s">
        <v>100</v>
      </c>
      <c r="D3263" t="s">
        <v>50</v>
      </c>
      <c r="E3263" t="s">
        <v>50</v>
      </c>
      <c r="F3263">
        <v>54</v>
      </c>
      <c r="G3263">
        <v>90</v>
      </c>
      <c r="H3263">
        <v>0</v>
      </c>
      <c r="I3263">
        <v>0</v>
      </c>
      <c r="J3263">
        <v>3</v>
      </c>
      <c r="K3263">
        <v>0</v>
      </c>
      <c r="L3263" t="s">
        <v>291</v>
      </c>
      <c r="M3263" t="s">
        <v>181</v>
      </c>
      <c r="N3263" t="s">
        <v>180</v>
      </c>
      <c r="O3263" t="s">
        <v>22</v>
      </c>
      <c r="P3263" t="s">
        <v>23</v>
      </c>
      <c r="Q3263" t="s">
        <v>24</v>
      </c>
    </row>
    <row r="3264" spans="1:17" x14ac:dyDescent="0.2">
      <c r="A3264" s="2">
        <v>36043</v>
      </c>
      <c r="B3264" t="s">
        <v>168</v>
      </c>
      <c r="C3264" t="s">
        <v>95</v>
      </c>
      <c r="D3264" t="s">
        <v>50</v>
      </c>
      <c r="E3264" t="s">
        <v>50</v>
      </c>
      <c r="F3264">
        <v>68</v>
      </c>
      <c r="G3264">
        <v>29</v>
      </c>
      <c r="H3264">
        <v>0</v>
      </c>
      <c r="I3264">
        <v>0</v>
      </c>
      <c r="J3264">
        <v>3</v>
      </c>
      <c r="K3264">
        <v>2</v>
      </c>
      <c r="L3264" t="s">
        <v>291</v>
      </c>
      <c r="M3264" t="s">
        <v>318</v>
      </c>
      <c r="N3264" t="s">
        <v>168</v>
      </c>
      <c r="O3264" t="s">
        <v>22</v>
      </c>
      <c r="P3264" t="s">
        <v>23</v>
      </c>
      <c r="Q3264" t="s">
        <v>24</v>
      </c>
    </row>
    <row r="3265" spans="1:17" x14ac:dyDescent="0.2">
      <c r="A3265" s="2">
        <v>36043</v>
      </c>
      <c r="B3265" t="s">
        <v>425</v>
      </c>
      <c r="C3265" t="s">
        <v>443</v>
      </c>
      <c r="D3265" t="s">
        <v>115</v>
      </c>
      <c r="E3265" t="s">
        <v>115</v>
      </c>
      <c r="F3265">
        <v>98</v>
      </c>
      <c r="G3265">
        <v>92</v>
      </c>
      <c r="H3265">
        <v>0</v>
      </c>
      <c r="I3265">
        <v>0</v>
      </c>
      <c r="J3265">
        <v>0</v>
      </c>
      <c r="K3265">
        <v>1</v>
      </c>
      <c r="L3265" t="s">
        <v>647</v>
      </c>
      <c r="M3265" t="s">
        <v>811</v>
      </c>
      <c r="N3265" t="s">
        <v>425</v>
      </c>
      <c r="O3265" t="s">
        <v>22</v>
      </c>
      <c r="P3265" t="s">
        <v>23</v>
      </c>
      <c r="Q3265" t="s">
        <v>41</v>
      </c>
    </row>
    <row r="3266" spans="1:17" x14ac:dyDescent="0.2">
      <c r="A3266" s="2">
        <v>36043</v>
      </c>
      <c r="B3266" t="s">
        <v>161</v>
      </c>
      <c r="C3266" t="s">
        <v>119</v>
      </c>
      <c r="D3266" t="s">
        <v>50</v>
      </c>
      <c r="E3266" t="s">
        <v>50</v>
      </c>
      <c r="F3266">
        <v>103</v>
      </c>
      <c r="G3266">
        <v>8</v>
      </c>
      <c r="H3266">
        <v>0</v>
      </c>
      <c r="I3266">
        <v>0</v>
      </c>
      <c r="J3266">
        <v>0</v>
      </c>
      <c r="K3266">
        <v>2</v>
      </c>
      <c r="L3266" t="s">
        <v>291</v>
      </c>
      <c r="M3266" t="s">
        <v>493</v>
      </c>
      <c r="N3266" t="s">
        <v>89</v>
      </c>
      <c r="O3266" t="s">
        <v>122</v>
      </c>
      <c r="P3266" t="s">
        <v>23</v>
      </c>
      <c r="Q3266" t="s">
        <v>41</v>
      </c>
    </row>
    <row r="3267" spans="1:17" x14ac:dyDescent="0.2">
      <c r="A3267" s="2">
        <v>36044</v>
      </c>
      <c r="B3267" t="s">
        <v>87</v>
      </c>
      <c r="C3267" t="s">
        <v>90</v>
      </c>
      <c r="D3267" t="s">
        <v>50</v>
      </c>
      <c r="E3267" t="s">
        <v>50</v>
      </c>
      <c r="F3267">
        <v>35</v>
      </c>
      <c r="G3267">
        <v>40</v>
      </c>
      <c r="H3267">
        <v>0</v>
      </c>
      <c r="I3267">
        <v>0</v>
      </c>
      <c r="J3267">
        <v>0</v>
      </c>
      <c r="K3267">
        <v>3</v>
      </c>
      <c r="L3267" t="s">
        <v>291</v>
      </c>
      <c r="M3267" t="s">
        <v>732</v>
      </c>
      <c r="N3267" t="s">
        <v>87</v>
      </c>
      <c r="O3267" t="s">
        <v>22</v>
      </c>
      <c r="P3267" t="s">
        <v>23</v>
      </c>
      <c r="Q3267" t="s">
        <v>41</v>
      </c>
    </row>
    <row r="3268" spans="1:17" x14ac:dyDescent="0.2">
      <c r="A3268" s="2">
        <v>36044</v>
      </c>
      <c r="B3268" t="s">
        <v>48</v>
      </c>
      <c r="C3268" t="s">
        <v>293</v>
      </c>
      <c r="D3268" t="s">
        <v>50</v>
      </c>
      <c r="E3268" t="s">
        <v>50</v>
      </c>
      <c r="F3268">
        <v>120</v>
      </c>
      <c r="G3268">
        <v>6</v>
      </c>
      <c r="H3268">
        <v>0</v>
      </c>
      <c r="I3268">
        <v>0</v>
      </c>
      <c r="J3268">
        <v>0</v>
      </c>
      <c r="K3268">
        <v>1</v>
      </c>
      <c r="L3268" t="s">
        <v>291</v>
      </c>
      <c r="M3268" t="s">
        <v>51</v>
      </c>
      <c r="N3268" t="s">
        <v>48</v>
      </c>
      <c r="O3268" t="s">
        <v>22</v>
      </c>
      <c r="P3268" t="s">
        <v>23</v>
      </c>
      <c r="Q3268" t="s">
        <v>41</v>
      </c>
    </row>
    <row r="3269" spans="1:17" x14ac:dyDescent="0.2">
      <c r="A3269" s="2">
        <v>36044</v>
      </c>
      <c r="B3269" t="s">
        <v>153</v>
      </c>
      <c r="C3269" t="s">
        <v>249</v>
      </c>
      <c r="D3269" t="s">
        <v>50</v>
      </c>
      <c r="E3269" t="s">
        <v>50</v>
      </c>
      <c r="F3269">
        <v>51</v>
      </c>
      <c r="G3269">
        <v>95</v>
      </c>
      <c r="H3269">
        <v>0</v>
      </c>
      <c r="I3269">
        <v>0</v>
      </c>
      <c r="J3269">
        <v>2</v>
      </c>
      <c r="K3269">
        <v>2</v>
      </c>
      <c r="L3269" t="s">
        <v>291</v>
      </c>
      <c r="M3269" t="s">
        <v>191</v>
      </c>
      <c r="N3269" t="s">
        <v>153</v>
      </c>
      <c r="O3269" t="s">
        <v>22</v>
      </c>
      <c r="P3269" t="s">
        <v>23</v>
      </c>
      <c r="Q3269" t="s">
        <v>30</v>
      </c>
    </row>
    <row r="3270" spans="1:17" x14ac:dyDescent="0.2">
      <c r="A3270" s="2">
        <v>36044</v>
      </c>
      <c r="B3270" t="s">
        <v>94</v>
      </c>
      <c r="C3270" t="s">
        <v>82</v>
      </c>
      <c r="D3270" t="s">
        <v>50</v>
      </c>
      <c r="E3270" t="s">
        <v>50</v>
      </c>
      <c r="F3270">
        <v>60</v>
      </c>
      <c r="G3270">
        <v>43</v>
      </c>
      <c r="H3270">
        <v>0</v>
      </c>
      <c r="I3270">
        <v>0</v>
      </c>
      <c r="J3270">
        <v>1</v>
      </c>
      <c r="K3270">
        <v>3</v>
      </c>
      <c r="L3270" t="s">
        <v>291</v>
      </c>
      <c r="M3270" t="s">
        <v>96</v>
      </c>
      <c r="N3270" t="s">
        <v>94</v>
      </c>
      <c r="O3270" t="s">
        <v>22</v>
      </c>
      <c r="P3270" t="s">
        <v>23</v>
      </c>
      <c r="Q3270" t="s">
        <v>41</v>
      </c>
    </row>
    <row r="3271" spans="1:17" x14ac:dyDescent="0.2">
      <c r="A3271" s="2">
        <v>36044</v>
      </c>
      <c r="B3271" t="s">
        <v>328</v>
      </c>
      <c r="C3271" t="s">
        <v>184</v>
      </c>
      <c r="D3271" t="s">
        <v>50</v>
      </c>
      <c r="E3271" t="s">
        <v>50</v>
      </c>
      <c r="F3271">
        <v>77</v>
      </c>
      <c r="G3271">
        <v>124</v>
      </c>
      <c r="H3271">
        <v>0</v>
      </c>
      <c r="I3271">
        <v>0</v>
      </c>
      <c r="J3271">
        <v>4</v>
      </c>
      <c r="K3271">
        <v>0</v>
      </c>
      <c r="L3271" t="s">
        <v>291</v>
      </c>
      <c r="M3271" t="s">
        <v>329</v>
      </c>
      <c r="N3271" t="s">
        <v>328</v>
      </c>
      <c r="O3271" t="s">
        <v>22</v>
      </c>
      <c r="P3271" t="s">
        <v>23</v>
      </c>
      <c r="Q3271" t="s">
        <v>24</v>
      </c>
    </row>
    <row r="3272" spans="1:17" x14ac:dyDescent="0.2">
      <c r="A3272" s="2">
        <v>36044</v>
      </c>
      <c r="B3272" t="s">
        <v>49</v>
      </c>
      <c r="C3272" t="s">
        <v>101</v>
      </c>
      <c r="D3272" t="s">
        <v>50</v>
      </c>
      <c r="E3272" t="s">
        <v>50</v>
      </c>
      <c r="F3272">
        <v>11</v>
      </c>
      <c r="G3272">
        <v>94</v>
      </c>
      <c r="H3272">
        <v>0</v>
      </c>
      <c r="I3272">
        <v>0</v>
      </c>
      <c r="J3272">
        <v>1</v>
      </c>
      <c r="K3272">
        <v>3</v>
      </c>
      <c r="L3272" t="s">
        <v>291</v>
      </c>
      <c r="M3272" t="s">
        <v>103</v>
      </c>
      <c r="N3272" t="s">
        <v>49</v>
      </c>
      <c r="O3272" t="s">
        <v>22</v>
      </c>
      <c r="P3272" t="s">
        <v>23</v>
      </c>
      <c r="Q3272" t="s">
        <v>41</v>
      </c>
    </row>
    <row r="3273" spans="1:17" x14ac:dyDescent="0.2">
      <c r="A3273" s="2">
        <v>36044</v>
      </c>
      <c r="B3273" t="s">
        <v>46</v>
      </c>
      <c r="C3273" t="s">
        <v>199</v>
      </c>
      <c r="D3273" t="s">
        <v>36</v>
      </c>
      <c r="E3273" t="s">
        <v>36</v>
      </c>
      <c r="F3273">
        <v>147</v>
      </c>
      <c r="G3273">
        <v>67</v>
      </c>
      <c r="H3273">
        <v>0</v>
      </c>
      <c r="I3273">
        <v>0</v>
      </c>
      <c r="J3273">
        <v>0</v>
      </c>
      <c r="K3273">
        <v>1</v>
      </c>
      <c r="L3273" t="s">
        <v>28</v>
      </c>
      <c r="M3273" t="s">
        <v>84</v>
      </c>
      <c r="N3273" t="s">
        <v>46</v>
      </c>
      <c r="O3273" t="s">
        <v>22</v>
      </c>
      <c r="P3273" t="s">
        <v>23</v>
      </c>
      <c r="Q3273" t="s">
        <v>41</v>
      </c>
    </row>
    <row r="3274" spans="1:17" x14ac:dyDescent="0.2">
      <c r="A3274" s="2">
        <v>36044</v>
      </c>
      <c r="B3274" t="s">
        <v>365</v>
      </c>
      <c r="C3274" t="s">
        <v>471</v>
      </c>
      <c r="D3274" t="s">
        <v>36</v>
      </c>
      <c r="E3274" t="s">
        <v>36</v>
      </c>
      <c r="F3274">
        <v>79</v>
      </c>
      <c r="G3274">
        <v>127</v>
      </c>
      <c r="H3274">
        <v>0</v>
      </c>
      <c r="I3274">
        <v>0</v>
      </c>
      <c r="J3274">
        <v>0</v>
      </c>
      <c r="K3274">
        <v>1</v>
      </c>
      <c r="L3274" t="s">
        <v>28</v>
      </c>
      <c r="M3274" t="s">
        <v>400</v>
      </c>
      <c r="N3274" t="s">
        <v>365</v>
      </c>
      <c r="O3274" t="s">
        <v>22</v>
      </c>
      <c r="P3274" t="s">
        <v>23</v>
      </c>
      <c r="Q3274" t="s">
        <v>41</v>
      </c>
    </row>
    <row r="3275" spans="1:17" x14ac:dyDescent="0.2">
      <c r="A3275" s="2">
        <v>36045</v>
      </c>
      <c r="B3275" t="s">
        <v>813</v>
      </c>
      <c r="C3275" t="s">
        <v>694</v>
      </c>
      <c r="D3275" t="s">
        <v>57</v>
      </c>
      <c r="E3275" t="s">
        <v>36</v>
      </c>
      <c r="F3275">
        <v>184</v>
      </c>
      <c r="G3275">
        <v>175</v>
      </c>
      <c r="H3275">
        <v>0</v>
      </c>
      <c r="I3275">
        <v>0</v>
      </c>
      <c r="J3275">
        <v>2</v>
      </c>
      <c r="K3275">
        <v>0</v>
      </c>
      <c r="L3275" t="s">
        <v>356</v>
      </c>
      <c r="M3275" t="s">
        <v>814</v>
      </c>
      <c r="N3275" t="s">
        <v>812</v>
      </c>
      <c r="O3275" t="s">
        <v>122</v>
      </c>
      <c r="P3275" t="s">
        <v>23</v>
      </c>
      <c r="Q3275" t="s">
        <v>24</v>
      </c>
    </row>
    <row r="3276" spans="1:17" x14ac:dyDescent="0.2">
      <c r="A3276" s="2">
        <v>36045</v>
      </c>
      <c r="B3276" t="s">
        <v>355</v>
      </c>
      <c r="C3276" t="s">
        <v>204</v>
      </c>
      <c r="D3276" t="s">
        <v>57</v>
      </c>
      <c r="E3276" t="s">
        <v>57</v>
      </c>
      <c r="F3276">
        <v>186</v>
      </c>
      <c r="G3276">
        <v>160</v>
      </c>
      <c r="H3276">
        <v>0</v>
      </c>
      <c r="I3276">
        <v>0</v>
      </c>
      <c r="J3276">
        <v>1</v>
      </c>
      <c r="K3276">
        <v>2</v>
      </c>
      <c r="L3276" t="s">
        <v>356</v>
      </c>
      <c r="M3276" t="s">
        <v>816</v>
      </c>
      <c r="N3276" t="s">
        <v>355</v>
      </c>
      <c r="O3276" t="s">
        <v>22</v>
      </c>
      <c r="P3276" t="s">
        <v>23</v>
      </c>
      <c r="Q3276" t="s">
        <v>41</v>
      </c>
    </row>
    <row r="3277" spans="1:17" x14ac:dyDescent="0.2">
      <c r="A3277" s="2">
        <v>36046</v>
      </c>
      <c r="B3277" t="s">
        <v>812</v>
      </c>
      <c r="C3277" t="s">
        <v>203</v>
      </c>
      <c r="D3277" t="s">
        <v>57</v>
      </c>
      <c r="E3277" t="s">
        <v>57</v>
      </c>
      <c r="F3277">
        <v>192</v>
      </c>
      <c r="G3277">
        <v>170</v>
      </c>
      <c r="H3277">
        <v>0</v>
      </c>
      <c r="I3277">
        <v>0</v>
      </c>
      <c r="J3277">
        <v>0</v>
      </c>
      <c r="K3277">
        <v>5</v>
      </c>
      <c r="L3277" t="s">
        <v>356</v>
      </c>
      <c r="M3277" t="s">
        <v>814</v>
      </c>
      <c r="N3277" t="s">
        <v>812</v>
      </c>
      <c r="O3277" t="s">
        <v>22</v>
      </c>
      <c r="P3277" t="s">
        <v>23</v>
      </c>
      <c r="Q3277" t="s">
        <v>41</v>
      </c>
    </row>
    <row r="3278" spans="1:17" x14ac:dyDescent="0.2">
      <c r="A3278" s="2">
        <v>36046</v>
      </c>
      <c r="B3278" t="s">
        <v>355</v>
      </c>
      <c r="C3278" t="s">
        <v>655</v>
      </c>
      <c r="D3278" t="s">
        <v>57</v>
      </c>
      <c r="E3278" t="s">
        <v>57</v>
      </c>
      <c r="F3278">
        <v>186</v>
      </c>
      <c r="G3278">
        <v>171</v>
      </c>
      <c r="H3278">
        <v>0</v>
      </c>
      <c r="I3278">
        <v>0</v>
      </c>
      <c r="J3278">
        <v>1</v>
      </c>
      <c r="K3278">
        <v>1</v>
      </c>
      <c r="L3278" t="s">
        <v>356</v>
      </c>
      <c r="M3278" t="s">
        <v>816</v>
      </c>
      <c r="N3278" t="s">
        <v>355</v>
      </c>
      <c r="O3278" t="s">
        <v>22</v>
      </c>
      <c r="P3278" t="s">
        <v>23</v>
      </c>
      <c r="Q3278" t="s">
        <v>30</v>
      </c>
    </row>
    <row r="3279" spans="1:17" x14ac:dyDescent="0.2">
      <c r="A3279" s="2">
        <v>36047</v>
      </c>
      <c r="B3279" t="s">
        <v>301</v>
      </c>
      <c r="C3279" t="s">
        <v>464</v>
      </c>
      <c r="D3279" t="s">
        <v>115</v>
      </c>
      <c r="E3279" t="s">
        <v>115</v>
      </c>
      <c r="F3279">
        <v>53</v>
      </c>
      <c r="G3279">
        <v>107</v>
      </c>
      <c r="H3279">
        <v>0</v>
      </c>
      <c r="I3279">
        <v>0</v>
      </c>
      <c r="J3279">
        <v>0</v>
      </c>
      <c r="K3279">
        <v>0</v>
      </c>
      <c r="L3279" t="s">
        <v>28</v>
      </c>
      <c r="M3279" t="s">
        <v>302</v>
      </c>
      <c r="N3279" t="s">
        <v>301</v>
      </c>
      <c r="O3279" t="s">
        <v>22</v>
      </c>
      <c r="P3279" t="s">
        <v>23</v>
      </c>
      <c r="Q3279" t="s">
        <v>30</v>
      </c>
    </row>
    <row r="3280" spans="1:17" x14ac:dyDescent="0.2">
      <c r="A3280" s="2">
        <v>36048</v>
      </c>
      <c r="B3280" t="s">
        <v>204</v>
      </c>
      <c r="C3280" t="s">
        <v>655</v>
      </c>
      <c r="D3280" t="s">
        <v>57</v>
      </c>
      <c r="E3280" t="s">
        <v>57</v>
      </c>
      <c r="F3280">
        <v>160</v>
      </c>
      <c r="G3280">
        <v>171</v>
      </c>
      <c r="H3280">
        <v>0</v>
      </c>
      <c r="I3280">
        <v>0</v>
      </c>
      <c r="J3280">
        <v>2</v>
      </c>
      <c r="K3280">
        <v>0</v>
      </c>
      <c r="L3280" t="s">
        <v>356</v>
      </c>
      <c r="M3280" t="s">
        <v>816</v>
      </c>
      <c r="N3280" t="s">
        <v>355</v>
      </c>
      <c r="O3280" t="s">
        <v>122</v>
      </c>
      <c r="P3280" t="s">
        <v>23</v>
      </c>
      <c r="Q3280" t="s">
        <v>24</v>
      </c>
    </row>
    <row r="3281" spans="1:17" x14ac:dyDescent="0.2">
      <c r="A3281" s="2">
        <v>36048</v>
      </c>
      <c r="B3281" t="s">
        <v>355</v>
      </c>
      <c r="C3281" t="s">
        <v>354</v>
      </c>
      <c r="D3281" t="s">
        <v>57</v>
      </c>
      <c r="E3281" t="s">
        <v>57</v>
      </c>
      <c r="F3281">
        <v>186</v>
      </c>
      <c r="G3281">
        <v>140</v>
      </c>
      <c r="H3281">
        <v>0</v>
      </c>
      <c r="I3281">
        <v>0</v>
      </c>
      <c r="J3281">
        <v>3</v>
      </c>
      <c r="K3281">
        <v>1</v>
      </c>
      <c r="L3281" t="s">
        <v>356</v>
      </c>
      <c r="M3281" t="s">
        <v>816</v>
      </c>
      <c r="N3281" t="s">
        <v>355</v>
      </c>
      <c r="O3281" t="s">
        <v>22</v>
      </c>
      <c r="P3281" t="s">
        <v>23</v>
      </c>
      <c r="Q3281" t="s">
        <v>24</v>
      </c>
    </row>
    <row r="3282" spans="1:17" x14ac:dyDescent="0.2">
      <c r="A3282" s="2">
        <v>36049</v>
      </c>
      <c r="B3282" t="s">
        <v>113</v>
      </c>
      <c r="C3282" t="s">
        <v>211</v>
      </c>
      <c r="D3282" t="s">
        <v>115</v>
      </c>
      <c r="E3282" t="s">
        <v>36</v>
      </c>
      <c r="F3282">
        <v>32</v>
      </c>
      <c r="G3282">
        <v>109</v>
      </c>
      <c r="H3282">
        <v>0</v>
      </c>
      <c r="I3282">
        <v>0</v>
      </c>
      <c r="J3282">
        <v>8</v>
      </c>
      <c r="K3282">
        <v>0</v>
      </c>
      <c r="L3282" t="s">
        <v>28</v>
      </c>
      <c r="M3282" t="s">
        <v>116</v>
      </c>
      <c r="N3282" t="s">
        <v>113</v>
      </c>
      <c r="O3282" t="s">
        <v>22</v>
      </c>
      <c r="P3282" t="s">
        <v>23</v>
      </c>
      <c r="Q3282" t="s">
        <v>24</v>
      </c>
    </row>
    <row r="3283" spans="1:17" x14ac:dyDescent="0.2">
      <c r="A3283" s="2">
        <v>36050</v>
      </c>
      <c r="B3283" t="s">
        <v>204</v>
      </c>
      <c r="C3283" t="s">
        <v>354</v>
      </c>
      <c r="D3283" t="s">
        <v>57</v>
      </c>
      <c r="E3283" t="s">
        <v>57</v>
      </c>
      <c r="F3283">
        <v>160</v>
      </c>
      <c r="G3283">
        <v>140</v>
      </c>
      <c r="H3283">
        <v>0</v>
      </c>
      <c r="I3283">
        <v>0</v>
      </c>
      <c r="J3283">
        <v>1</v>
      </c>
      <c r="K3283">
        <v>1</v>
      </c>
      <c r="L3283" t="s">
        <v>356</v>
      </c>
      <c r="M3283" t="s">
        <v>816</v>
      </c>
      <c r="N3283" t="s">
        <v>355</v>
      </c>
      <c r="O3283" t="s">
        <v>122</v>
      </c>
      <c r="P3283" t="s">
        <v>23</v>
      </c>
      <c r="Q3283" t="s">
        <v>30</v>
      </c>
    </row>
    <row r="3284" spans="1:17" x14ac:dyDescent="0.2">
      <c r="A3284" s="2">
        <v>36050</v>
      </c>
      <c r="B3284" t="s">
        <v>352</v>
      </c>
      <c r="C3284" t="s">
        <v>296</v>
      </c>
      <c r="D3284" t="s">
        <v>36</v>
      </c>
      <c r="E3284" t="s">
        <v>36</v>
      </c>
      <c r="F3284">
        <v>74</v>
      </c>
      <c r="G3284">
        <v>78</v>
      </c>
      <c r="H3284">
        <v>0</v>
      </c>
      <c r="I3284">
        <v>0</v>
      </c>
      <c r="J3284">
        <v>2</v>
      </c>
      <c r="K3284">
        <v>1</v>
      </c>
      <c r="L3284" t="s">
        <v>716</v>
      </c>
      <c r="M3284" t="s">
        <v>371</v>
      </c>
      <c r="N3284" t="s">
        <v>352</v>
      </c>
      <c r="O3284" t="s">
        <v>22</v>
      </c>
      <c r="P3284" t="s">
        <v>23</v>
      </c>
      <c r="Q3284" t="s">
        <v>24</v>
      </c>
    </row>
    <row r="3285" spans="1:17" x14ac:dyDescent="0.2">
      <c r="A3285" s="2">
        <v>36050</v>
      </c>
      <c r="B3285" t="s">
        <v>469</v>
      </c>
      <c r="C3285" t="s">
        <v>239</v>
      </c>
      <c r="D3285" t="s">
        <v>115</v>
      </c>
      <c r="E3285" t="s">
        <v>115</v>
      </c>
      <c r="F3285">
        <v>114</v>
      </c>
      <c r="G3285">
        <v>104</v>
      </c>
      <c r="H3285">
        <v>0</v>
      </c>
      <c r="I3285">
        <v>0</v>
      </c>
      <c r="J3285">
        <v>3</v>
      </c>
      <c r="K3285">
        <v>0</v>
      </c>
      <c r="L3285" t="s">
        <v>28</v>
      </c>
      <c r="M3285" t="s">
        <v>470</v>
      </c>
      <c r="N3285" t="s">
        <v>469</v>
      </c>
      <c r="O3285" t="s">
        <v>22</v>
      </c>
      <c r="P3285" t="s">
        <v>23</v>
      </c>
      <c r="Q3285" t="s">
        <v>24</v>
      </c>
    </row>
    <row r="3286" spans="1:17" x14ac:dyDescent="0.2">
      <c r="A3286" s="2">
        <v>36051</v>
      </c>
      <c r="B3286" t="s">
        <v>402</v>
      </c>
      <c r="C3286" t="s">
        <v>718</v>
      </c>
      <c r="D3286" t="s">
        <v>115</v>
      </c>
      <c r="E3286" t="s">
        <v>36</v>
      </c>
      <c r="F3286">
        <v>134</v>
      </c>
      <c r="G3286">
        <v>151</v>
      </c>
      <c r="H3286">
        <v>0</v>
      </c>
      <c r="I3286">
        <v>0</v>
      </c>
      <c r="J3286">
        <v>2</v>
      </c>
      <c r="K3286">
        <v>2</v>
      </c>
      <c r="L3286" t="s">
        <v>28</v>
      </c>
      <c r="M3286" t="s">
        <v>165</v>
      </c>
      <c r="N3286" t="s">
        <v>166</v>
      </c>
      <c r="O3286" t="s">
        <v>122</v>
      </c>
      <c r="P3286" t="s">
        <v>23</v>
      </c>
      <c r="Q3286" t="s">
        <v>30</v>
      </c>
    </row>
    <row r="3287" spans="1:17" x14ac:dyDescent="0.2">
      <c r="A3287" s="2">
        <v>36051</v>
      </c>
      <c r="B3287" t="s">
        <v>301</v>
      </c>
      <c r="C3287" t="s">
        <v>163</v>
      </c>
      <c r="D3287" t="s">
        <v>115</v>
      </c>
      <c r="E3287" t="s">
        <v>115</v>
      </c>
      <c r="F3287">
        <v>53</v>
      </c>
      <c r="G3287">
        <v>173</v>
      </c>
      <c r="H3287">
        <v>0</v>
      </c>
      <c r="I3287">
        <v>0</v>
      </c>
      <c r="J3287">
        <v>4</v>
      </c>
      <c r="K3287">
        <v>0</v>
      </c>
      <c r="L3287" t="s">
        <v>28</v>
      </c>
      <c r="M3287" t="s">
        <v>302</v>
      </c>
      <c r="N3287" t="s">
        <v>301</v>
      </c>
      <c r="O3287" t="s">
        <v>22</v>
      </c>
      <c r="P3287" t="s">
        <v>23</v>
      </c>
      <c r="Q3287" t="s">
        <v>24</v>
      </c>
    </row>
    <row r="3288" spans="1:17" x14ac:dyDescent="0.2">
      <c r="A3288" s="2">
        <v>36052</v>
      </c>
      <c r="B3288" t="s">
        <v>113</v>
      </c>
      <c r="C3288" t="s">
        <v>380</v>
      </c>
      <c r="D3288" t="s">
        <v>115</v>
      </c>
      <c r="E3288" t="s">
        <v>36</v>
      </c>
      <c r="F3288">
        <v>32</v>
      </c>
      <c r="G3288">
        <v>117</v>
      </c>
      <c r="H3288">
        <v>0</v>
      </c>
      <c r="I3288">
        <v>0</v>
      </c>
      <c r="J3288">
        <v>2</v>
      </c>
      <c r="K3288">
        <v>1</v>
      </c>
      <c r="L3288" t="s">
        <v>28</v>
      </c>
      <c r="M3288" t="s">
        <v>116</v>
      </c>
      <c r="N3288" t="s">
        <v>113</v>
      </c>
      <c r="O3288" t="s">
        <v>22</v>
      </c>
      <c r="P3288" t="s">
        <v>23</v>
      </c>
      <c r="Q3288" t="s">
        <v>24</v>
      </c>
    </row>
    <row r="3289" spans="1:17" x14ac:dyDescent="0.2">
      <c r="A3289" s="2">
        <v>36053</v>
      </c>
      <c r="B3289" t="s">
        <v>469</v>
      </c>
      <c r="C3289" t="s">
        <v>239</v>
      </c>
      <c r="D3289" t="s">
        <v>115</v>
      </c>
      <c r="E3289" t="s">
        <v>115</v>
      </c>
      <c r="F3289">
        <v>114</v>
      </c>
      <c r="G3289">
        <v>104</v>
      </c>
      <c r="H3289">
        <v>0</v>
      </c>
      <c r="I3289">
        <v>0</v>
      </c>
      <c r="J3289">
        <v>0</v>
      </c>
      <c r="K3289">
        <v>0</v>
      </c>
      <c r="L3289" t="s">
        <v>28</v>
      </c>
      <c r="M3289" t="s">
        <v>470</v>
      </c>
      <c r="N3289" t="s">
        <v>469</v>
      </c>
      <c r="O3289" t="s">
        <v>22</v>
      </c>
      <c r="P3289" t="s">
        <v>23</v>
      </c>
      <c r="Q3289" t="s">
        <v>30</v>
      </c>
    </row>
    <row r="3290" spans="1:17" x14ac:dyDescent="0.2">
      <c r="A3290" s="2">
        <v>36054</v>
      </c>
      <c r="B3290" t="s">
        <v>183</v>
      </c>
      <c r="C3290" t="s">
        <v>136</v>
      </c>
      <c r="D3290" t="s">
        <v>36</v>
      </c>
      <c r="E3290" t="s">
        <v>36</v>
      </c>
      <c r="F3290">
        <v>19</v>
      </c>
      <c r="G3290">
        <v>45</v>
      </c>
      <c r="H3290">
        <v>0</v>
      </c>
      <c r="I3290">
        <v>0</v>
      </c>
      <c r="J3290">
        <v>0</v>
      </c>
      <c r="K3290">
        <v>0</v>
      </c>
      <c r="L3290" t="s">
        <v>28</v>
      </c>
      <c r="M3290" t="s">
        <v>266</v>
      </c>
      <c r="N3290" t="s">
        <v>183</v>
      </c>
      <c r="O3290" t="s">
        <v>22</v>
      </c>
      <c r="P3290" t="s">
        <v>23</v>
      </c>
      <c r="Q3290" t="s">
        <v>30</v>
      </c>
    </row>
    <row r="3291" spans="1:17" x14ac:dyDescent="0.2">
      <c r="A3291" s="2">
        <v>36054</v>
      </c>
      <c r="B3291" t="s">
        <v>166</v>
      </c>
      <c r="C3291" t="s">
        <v>380</v>
      </c>
      <c r="D3291" t="s">
        <v>115</v>
      </c>
      <c r="E3291" t="s">
        <v>36</v>
      </c>
      <c r="F3291">
        <v>75</v>
      </c>
      <c r="G3291">
        <v>116</v>
      </c>
      <c r="H3291">
        <v>0</v>
      </c>
      <c r="I3291">
        <v>0</v>
      </c>
      <c r="J3291">
        <v>1</v>
      </c>
      <c r="K3291">
        <v>1</v>
      </c>
      <c r="L3291" t="s">
        <v>28</v>
      </c>
      <c r="M3291" t="s">
        <v>165</v>
      </c>
      <c r="N3291" t="s">
        <v>166</v>
      </c>
      <c r="O3291" t="s">
        <v>22</v>
      </c>
      <c r="P3291" t="s">
        <v>23</v>
      </c>
      <c r="Q3291" t="s">
        <v>30</v>
      </c>
    </row>
    <row r="3292" spans="1:17" x14ac:dyDescent="0.2">
      <c r="A3292" s="2">
        <v>36054</v>
      </c>
      <c r="B3292" t="s">
        <v>176</v>
      </c>
      <c r="C3292" t="s">
        <v>718</v>
      </c>
      <c r="D3292" t="s">
        <v>115</v>
      </c>
      <c r="E3292" t="s">
        <v>36</v>
      </c>
      <c r="F3292">
        <v>64</v>
      </c>
      <c r="G3292">
        <v>151</v>
      </c>
      <c r="H3292">
        <v>0</v>
      </c>
      <c r="I3292">
        <v>0</v>
      </c>
      <c r="J3292">
        <v>5</v>
      </c>
      <c r="K3292">
        <v>1</v>
      </c>
      <c r="L3292" t="s">
        <v>28</v>
      </c>
      <c r="M3292" t="s">
        <v>300</v>
      </c>
      <c r="N3292" t="s">
        <v>176</v>
      </c>
      <c r="O3292" t="s">
        <v>22</v>
      </c>
      <c r="P3292" t="s">
        <v>23</v>
      </c>
      <c r="Q3292" t="s">
        <v>24</v>
      </c>
    </row>
    <row r="3293" spans="1:17" x14ac:dyDescent="0.2">
      <c r="A3293" s="2">
        <v>36055</v>
      </c>
      <c r="B3293" t="s">
        <v>113</v>
      </c>
      <c r="C3293" t="s">
        <v>118</v>
      </c>
      <c r="D3293" t="s">
        <v>115</v>
      </c>
      <c r="E3293" t="s">
        <v>36</v>
      </c>
      <c r="F3293">
        <v>32</v>
      </c>
      <c r="G3293">
        <v>80</v>
      </c>
      <c r="H3293">
        <v>0</v>
      </c>
      <c r="I3293">
        <v>0</v>
      </c>
      <c r="J3293">
        <v>3</v>
      </c>
      <c r="K3293">
        <v>2</v>
      </c>
      <c r="L3293" t="s">
        <v>28</v>
      </c>
      <c r="M3293" t="s">
        <v>116</v>
      </c>
      <c r="N3293" t="s">
        <v>113</v>
      </c>
      <c r="O3293" t="s">
        <v>22</v>
      </c>
      <c r="P3293" t="s">
        <v>23</v>
      </c>
      <c r="Q3293" t="s">
        <v>24</v>
      </c>
    </row>
    <row r="3294" spans="1:17" x14ac:dyDescent="0.2">
      <c r="A3294" s="2">
        <v>36056</v>
      </c>
      <c r="B3294" t="s">
        <v>402</v>
      </c>
      <c r="C3294" t="s">
        <v>469</v>
      </c>
      <c r="D3294" t="s">
        <v>115</v>
      </c>
      <c r="E3294" t="s">
        <v>115</v>
      </c>
      <c r="F3294">
        <v>135</v>
      </c>
      <c r="G3294">
        <v>101</v>
      </c>
      <c r="H3294">
        <v>0</v>
      </c>
      <c r="I3294">
        <v>0</v>
      </c>
      <c r="J3294">
        <v>2</v>
      </c>
      <c r="K3294">
        <v>0</v>
      </c>
      <c r="L3294" t="s">
        <v>28</v>
      </c>
      <c r="M3294" t="s">
        <v>715</v>
      </c>
      <c r="N3294" t="s">
        <v>402</v>
      </c>
      <c r="O3294" t="s">
        <v>22</v>
      </c>
      <c r="P3294" t="s">
        <v>23</v>
      </c>
      <c r="Q3294" t="s">
        <v>24</v>
      </c>
    </row>
    <row r="3295" spans="1:17" x14ac:dyDescent="0.2">
      <c r="A3295" s="2">
        <v>36057</v>
      </c>
      <c r="B3295" t="s">
        <v>354</v>
      </c>
      <c r="C3295" t="s">
        <v>655</v>
      </c>
      <c r="D3295" t="s">
        <v>57</v>
      </c>
      <c r="E3295" t="s">
        <v>57</v>
      </c>
      <c r="F3295">
        <v>139</v>
      </c>
      <c r="G3295">
        <v>173</v>
      </c>
      <c r="H3295">
        <v>0</v>
      </c>
      <c r="I3295">
        <v>0</v>
      </c>
      <c r="J3295">
        <v>2</v>
      </c>
      <c r="K3295">
        <v>1</v>
      </c>
      <c r="L3295" t="s">
        <v>28</v>
      </c>
      <c r="M3295" t="s">
        <v>357</v>
      </c>
      <c r="N3295" t="s">
        <v>354</v>
      </c>
      <c r="O3295" t="s">
        <v>22</v>
      </c>
      <c r="P3295" t="s">
        <v>23</v>
      </c>
      <c r="Q3295" t="s">
        <v>24</v>
      </c>
    </row>
    <row r="3296" spans="1:17" x14ac:dyDescent="0.2">
      <c r="A3296" s="2">
        <v>36058</v>
      </c>
      <c r="B3296" t="s">
        <v>365</v>
      </c>
      <c r="C3296" t="s">
        <v>111</v>
      </c>
      <c r="D3296" t="s">
        <v>36</v>
      </c>
      <c r="E3296" t="s">
        <v>36</v>
      </c>
      <c r="F3296">
        <v>73</v>
      </c>
      <c r="G3296">
        <v>53</v>
      </c>
      <c r="H3296">
        <v>0</v>
      </c>
      <c r="I3296">
        <v>0</v>
      </c>
      <c r="J3296">
        <v>0</v>
      </c>
      <c r="K3296">
        <v>1</v>
      </c>
      <c r="L3296" t="s">
        <v>28</v>
      </c>
      <c r="M3296" t="s">
        <v>400</v>
      </c>
      <c r="N3296" t="s">
        <v>365</v>
      </c>
      <c r="O3296" t="s">
        <v>22</v>
      </c>
      <c r="P3296" t="s">
        <v>23</v>
      </c>
      <c r="Q3296" t="s">
        <v>41</v>
      </c>
    </row>
    <row r="3297" spans="1:17" x14ac:dyDescent="0.2">
      <c r="A3297" s="2">
        <v>36060</v>
      </c>
      <c r="B3297" t="s">
        <v>239</v>
      </c>
      <c r="C3297" t="s">
        <v>138</v>
      </c>
      <c r="D3297" t="s">
        <v>115</v>
      </c>
      <c r="E3297" t="s">
        <v>36</v>
      </c>
      <c r="F3297">
        <v>106</v>
      </c>
      <c r="G3297">
        <v>23</v>
      </c>
      <c r="H3297">
        <v>0</v>
      </c>
      <c r="I3297">
        <v>0</v>
      </c>
      <c r="J3297">
        <v>2</v>
      </c>
      <c r="K3297">
        <v>0</v>
      </c>
      <c r="L3297" t="s">
        <v>28</v>
      </c>
      <c r="M3297" t="s">
        <v>240</v>
      </c>
      <c r="N3297" t="s">
        <v>239</v>
      </c>
      <c r="O3297" t="s">
        <v>22</v>
      </c>
      <c r="P3297" t="s">
        <v>23</v>
      </c>
      <c r="Q3297" t="s">
        <v>24</v>
      </c>
    </row>
    <row r="3298" spans="1:17" x14ac:dyDescent="0.2">
      <c r="A3298" s="2">
        <v>36060</v>
      </c>
      <c r="B3298" t="s">
        <v>166</v>
      </c>
      <c r="C3298" t="s">
        <v>718</v>
      </c>
      <c r="D3298" t="s">
        <v>115</v>
      </c>
      <c r="E3298" t="s">
        <v>36</v>
      </c>
      <c r="F3298">
        <v>75</v>
      </c>
      <c r="G3298">
        <v>151</v>
      </c>
      <c r="H3298">
        <v>0</v>
      </c>
      <c r="I3298">
        <v>0</v>
      </c>
      <c r="J3298">
        <v>2</v>
      </c>
      <c r="K3298">
        <v>1</v>
      </c>
      <c r="L3298" t="s">
        <v>817</v>
      </c>
      <c r="M3298" t="s">
        <v>165</v>
      </c>
      <c r="N3298" t="s">
        <v>166</v>
      </c>
      <c r="O3298" t="s">
        <v>22</v>
      </c>
      <c r="P3298" t="s">
        <v>23</v>
      </c>
      <c r="Q3298" t="s">
        <v>24</v>
      </c>
    </row>
    <row r="3299" spans="1:17" x14ac:dyDescent="0.2">
      <c r="A3299" s="2">
        <v>36061</v>
      </c>
      <c r="B3299" t="s">
        <v>81</v>
      </c>
      <c r="C3299" t="s">
        <v>183</v>
      </c>
      <c r="D3299" t="s">
        <v>50</v>
      </c>
      <c r="E3299" t="s">
        <v>36</v>
      </c>
      <c r="F3299">
        <v>90</v>
      </c>
      <c r="G3299">
        <v>19</v>
      </c>
      <c r="H3299">
        <v>0</v>
      </c>
      <c r="I3299">
        <v>0</v>
      </c>
      <c r="J3299">
        <v>2</v>
      </c>
      <c r="K3299">
        <v>2</v>
      </c>
      <c r="L3299" t="s">
        <v>28</v>
      </c>
      <c r="M3299" t="s">
        <v>83</v>
      </c>
      <c r="N3299" t="s">
        <v>81</v>
      </c>
      <c r="O3299" t="s">
        <v>22</v>
      </c>
      <c r="P3299" t="s">
        <v>23</v>
      </c>
      <c r="Q3299" t="s">
        <v>30</v>
      </c>
    </row>
    <row r="3300" spans="1:17" x14ac:dyDescent="0.2">
      <c r="A3300" s="2">
        <v>36061</v>
      </c>
      <c r="B3300" t="s">
        <v>106</v>
      </c>
      <c r="C3300" t="s">
        <v>95</v>
      </c>
      <c r="D3300" t="s">
        <v>50</v>
      </c>
      <c r="E3300" t="s">
        <v>50</v>
      </c>
      <c r="F3300">
        <v>14</v>
      </c>
      <c r="G3300">
        <v>27</v>
      </c>
      <c r="H3300">
        <v>0</v>
      </c>
      <c r="I3300">
        <v>0</v>
      </c>
      <c r="J3300">
        <v>1</v>
      </c>
      <c r="K3300">
        <v>0</v>
      </c>
      <c r="L3300" t="s">
        <v>28</v>
      </c>
      <c r="M3300" t="s">
        <v>521</v>
      </c>
      <c r="N3300" t="s">
        <v>106</v>
      </c>
      <c r="O3300" t="s">
        <v>22</v>
      </c>
      <c r="P3300" t="s">
        <v>23</v>
      </c>
      <c r="Q3300" t="s">
        <v>24</v>
      </c>
    </row>
    <row r="3301" spans="1:17" x14ac:dyDescent="0.2">
      <c r="A3301" s="2">
        <v>36062</v>
      </c>
      <c r="B3301" t="s">
        <v>718</v>
      </c>
      <c r="C3301" t="s">
        <v>177</v>
      </c>
      <c r="D3301" t="s">
        <v>36</v>
      </c>
      <c r="E3301" t="s">
        <v>115</v>
      </c>
      <c r="F3301">
        <v>151</v>
      </c>
      <c r="G3301">
        <v>120</v>
      </c>
      <c r="H3301">
        <v>0</v>
      </c>
      <c r="I3301">
        <v>0</v>
      </c>
      <c r="J3301">
        <v>1</v>
      </c>
      <c r="K3301">
        <v>2</v>
      </c>
      <c r="L3301" t="s">
        <v>817</v>
      </c>
      <c r="M3301" t="s">
        <v>165</v>
      </c>
      <c r="N3301" t="s">
        <v>166</v>
      </c>
      <c r="O3301" t="s">
        <v>122</v>
      </c>
      <c r="P3301" t="s">
        <v>23</v>
      </c>
      <c r="Q3301" t="s">
        <v>41</v>
      </c>
    </row>
    <row r="3302" spans="1:17" x14ac:dyDescent="0.2">
      <c r="A3302" s="2">
        <v>36062</v>
      </c>
      <c r="B3302" t="s">
        <v>239</v>
      </c>
      <c r="C3302" t="s">
        <v>138</v>
      </c>
      <c r="D3302" t="s">
        <v>115</v>
      </c>
      <c r="E3302" t="s">
        <v>36</v>
      </c>
      <c r="F3302">
        <v>106</v>
      </c>
      <c r="G3302">
        <v>23</v>
      </c>
      <c r="H3302">
        <v>0</v>
      </c>
      <c r="I3302">
        <v>0</v>
      </c>
      <c r="J3302">
        <v>1</v>
      </c>
      <c r="K3302">
        <v>1</v>
      </c>
      <c r="L3302" t="s">
        <v>28</v>
      </c>
      <c r="M3302" t="s">
        <v>240</v>
      </c>
      <c r="N3302" t="s">
        <v>239</v>
      </c>
      <c r="O3302" t="s">
        <v>22</v>
      </c>
      <c r="P3302" t="s">
        <v>23</v>
      </c>
      <c r="Q3302" t="s">
        <v>30</v>
      </c>
    </row>
    <row r="3303" spans="1:17" x14ac:dyDescent="0.2">
      <c r="A3303" s="2">
        <v>36063</v>
      </c>
      <c r="B3303" t="s">
        <v>55</v>
      </c>
      <c r="C3303" t="s">
        <v>204</v>
      </c>
      <c r="D3303" t="s">
        <v>57</v>
      </c>
      <c r="E3303" t="s">
        <v>57</v>
      </c>
      <c r="F3303">
        <v>36</v>
      </c>
      <c r="G3303">
        <v>161</v>
      </c>
      <c r="H3303">
        <v>0</v>
      </c>
      <c r="I3303">
        <v>0</v>
      </c>
      <c r="J3303">
        <v>3</v>
      </c>
      <c r="K3303">
        <v>1</v>
      </c>
      <c r="L3303" t="s">
        <v>539</v>
      </c>
      <c r="M3303" t="s">
        <v>581</v>
      </c>
      <c r="N3303" t="s">
        <v>55</v>
      </c>
      <c r="O3303" t="s">
        <v>22</v>
      </c>
      <c r="P3303" t="s">
        <v>23</v>
      </c>
      <c r="Q3303" t="s">
        <v>24</v>
      </c>
    </row>
    <row r="3304" spans="1:17" x14ac:dyDescent="0.2">
      <c r="A3304" s="2">
        <v>36063</v>
      </c>
      <c r="B3304" t="s">
        <v>442</v>
      </c>
      <c r="C3304" t="s">
        <v>203</v>
      </c>
      <c r="D3304" t="s">
        <v>57</v>
      </c>
      <c r="E3304" t="s">
        <v>57</v>
      </c>
      <c r="F3304">
        <v>131</v>
      </c>
      <c r="G3304">
        <v>172</v>
      </c>
      <c r="H3304">
        <v>0</v>
      </c>
      <c r="I3304">
        <v>0</v>
      </c>
      <c r="J3304">
        <v>1</v>
      </c>
      <c r="K3304">
        <v>0</v>
      </c>
      <c r="L3304" t="s">
        <v>539</v>
      </c>
      <c r="M3304" t="s">
        <v>581</v>
      </c>
      <c r="N3304" t="s">
        <v>55</v>
      </c>
      <c r="O3304" t="s">
        <v>122</v>
      </c>
      <c r="P3304" t="s">
        <v>23</v>
      </c>
      <c r="Q3304" t="s">
        <v>24</v>
      </c>
    </row>
    <row r="3305" spans="1:17" x14ac:dyDescent="0.2">
      <c r="A3305" s="2">
        <v>36064</v>
      </c>
      <c r="B3305" t="s">
        <v>301</v>
      </c>
      <c r="C3305" t="s">
        <v>469</v>
      </c>
      <c r="D3305" t="s">
        <v>115</v>
      </c>
      <c r="E3305" t="s">
        <v>115</v>
      </c>
      <c r="F3305">
        <v>52</v>
      </c>
      <c r="G3305">
        <v>101</v>
      </c>
      <c r="H3305">
        <v>0</v>
      </c>
      <c r="I3305">
        <v>0</v>
      </c>
      <c r="J3305">
        <v>4</v>
      </c>
      <c r="K3305">
        <v>0</v>
      </c>
      <c r="L3305" t="s">
        <v>817</v>
      </c>
      <c r="M3305" t="s">
        <v>165</v>
      </c>
      <c r="N3305" t="s">
        <v>166</v>
      </c>
      <c r="O3305" t="s">
        <v>122</v>
      </c>
      <c r="P3305" t="s">
        <v>23</v>
      </c>
      <c r="Q3305" t="s">
        <v>24</v>
      </c>
    </row>
    <row r="3306" spans="1:17" x14ac:dyDescent="0.2">
      <c r="A3306" s="2">
        <v>36064</v>
      </c>
      <c r="B3306" t="s">
        <v>166</v>
      </c>
      <c r="C3306" t="s">
        <v>177</v>
      </c>
      <c r="D3306" t="s">
        <v>115</v>
      </c>
      <c r="E3306" t="s">
        <v>115</v>
      </c>
      <c r="F3306">
        <v>75</v>
      </c>
      <c r="G3306">
        <v>120</v>
      </c>
      <c r="H3306">
        <v>0</v>
      </c>
      <c r="I3306">
        <v>0</v>
      </c>
      <c r="J3306">
        <v>2</v>
      </c>
      <c r="K3306">
        <v>0</v>
      </c>
      <c r="L3306" t="s">
        <v>817</v>
      </c>
      <c r="M3306" t="s">
        <v>165</v>
      </c>
      <c r="N3306" t="s">
        <v>166</v>
      </c>
      <c r="O3306" t="s">
        <v>22</v>
      </c>
      <c r="P3306" t="s">
        <v>23</v>
      </c>
      <c r="Q3306" t="s">
        <v>24</v>
      </c>
    </row>
    <row r="3307" spans="1:17" x14ac:dyDescent="0.2">
      <c r="A3307" s="2">
        <v>36065</v>
      </c>
      <c r="B3307" t="s">
        <v>111</v>
      </c>
      <c r="C3307" t="s">
        <v>224</v>
      </c>
      <c r="D3307" t="s">
        <v>36</v>
      </c>
      <c r="E3307" t="s">
        <v>36</v>
      </c>
      <c r="F3307">
        <v>53</v>
      </c>
      <c r="G3307">
        <v>67</v>
      </c>
      <c r="H3307">
        <v>0</v>
      </c>
      <c r="I3307">
        <v>0</v>
      </c>
      <c r="J3307">
        <v>1</v>
      </c>
      <c r="K3307">
        <v>0</v>
      </c>
      <c r="L3307" t="s">
        <v>28</v>
      </c>
      <c r="M3307" t="s">
        <v>218</v>
      </c>
      <c r="N3307" t="s">
        <v>111</v>
      </c>
      <c r="O3307" t="s">
        <v>22</v>
      </c>
      <c r="P3307" t="s">
        <v>23</v>
      </c>
      <c r="Q3307" t="s">
        <v>24</v>
      </c>
    </row>
    <row r="3308" spans="1:17" x14ac:dyDescent="0.2">
      <c r="A3308" s="2">
        <v>36065</v>
      </c>
      <c r="B3308" t="s">
        <v>113</v>
      </c>
      <c r="C3308" t="s">
        <v>464</v>
      </c>
      <c r="D3308" t="s">
        <v>115</v>
      </c>
      <c r="E3308" t="s">
        <v>115</v>
      </c>
      <c r="F3308">
        <v>32</v>
      </c>
      <c r="G3308">
        <v>110</v>
      </c>
      <c r="H3308">
        <v>0</v>
      </c>
      <c r="I3308">
        <v>0</v>
      </c>
      <c r="J3308">
        <v>4</v>
      </c>
      <c r="K3308">
        <v>1</v>
      </c>
      <c r="L3308" t="s">
        <v>817</v>
      </c>
      <c r="M3308" t="s">
        <v>165</v>
      </c>
      <c r="N3308" t="s">
        <v>166</v>
      </c>
      <c r="O3308" t="s">
        <v>122</v>
      </c>
      <c r="P3308" t="s">
        <v>23</v>
      </c>
      <c r="Q3308" t="s">
        <v>24</v>
      </c>
    </row>
    <row r="3309" spans="1:17" x14ac:dyDescent="0.2">
      <c r="A3309" s="2">
        <v>36065</v>
      </c>
      <c r="B3309" t="s">
        <v>176</v>
      </c>
      <c r="C3309" t="s">
        <v>380</v>
      </c>
      <c r="D3309" t="s">
        <v>115</v>
      </c>
      <c r="E3309" t="s">
        <v>36</v>
      </c>
      <c r="F3309">
        <v>64</v>
      </c>
      <c r="G3309">
        <v>116</v>
      </c>
      <c r="H3309">
        <v>0</v>
      </c>
      <c r="I3309">
        <v>0</v>
      </c>
      <c r="J3309">
        <v>4</v>
      </c>
      <c r="K3309">
        <v>1</v>
      </c>
      <c r="L3309" t="s">
        <v>817</v>
      </c>
      <c r="M3309" t="s">
        <v>165</v>
      </c>
      <c r="N3309" t="s">
        <v>166</v>
      </c>
      <c r="O3309" t="s">
        <v>122</v>
      </c>
      <c r="P3309" t="s">
        <v>23</v>
      </c>
      <c r="Q3309" t="s">
        <v>24</v>
      </c>
    </row>
    <row r="3310" spans="1:17" x14ac:dyDescent="0.2">
      <c r="A3310" s="2">
        <v>36065</v>
      </c>
      <c r="B3310" t="s">
        <v>45</v>
      </c>
      <c r="C3310" t="s">
        <v>138</v>
      </c>
      <c r="D3310" t="s">
        <v>36</v>
      </c>
      <c r="E3310" t="s">
        <v>36</v>
      </c>
      <c r="F3310">
        <v>70</v>
      </c>
      <c r="G3310">
        <v>23</v>
      </c>
      <c r="H3310">
        <v>0</v>
      </c>
      <c r="I3310">
        <v>0</v>
      </c>
      <c r="J3310">
        <v>0</v>
      </c>
      <c r="K3310">
        <v>1</v>
      </c>
      <c r="L3310" t="s">
        <v>716</v>
      </c>
      <c r="M3310" t="s">
        <v>47</v>
      </c>
      <c r="N3310" t="s">
        <v>45</v>
      </c>
      <c r="O3310" t="s">
        <v>22</v>
      </c>
      <c r="P3310" t="s">
        <v>23</v>
      </c>
      <c r="Q3310" t="s">
        <v>41</v>
      </c>
    </row>
    <row r="3311" spans="1:17" x14ac:dyDescent="0.2">
      <c r="A3311" s="2">
        <v>36066</v>
      </c>
      <c r="B3311" t="s">
        <v>55</v>
      </c>
      <c r="C3311" t="s">
        <v>812</v>
      </c>
      <c r="D3311" t="s">
        <v>57</v>
      </c>
      <c r="E3311" t="s">
        <v>57</v>
      </c>
      <c r="F3311">
        <v>36</v>
      </c>
      <c r="G3311">
        <v>193</v>
      </c>
      <c r="H3311">
        <v>0</v>
      </c>
      <c r="I3311">
        <v>0</v>
      </c>
      <c r="J3311">
        <v>16</v>
      </c>
      <c r="K3311">
        <v>0</v>
      </c>
      <c r="L3311" t="s">
        <v>539</v>
      </c>
      <c r="M3311" t="s">
        <v>581</v>
      </c>
      <c r="N3311" t="s">
        <v>55</v>
      </c>
      <c r="O3311" t="s">
        <v>22</v>
      </c>
      <c r="P3311" t="s">
        <v>23</v>
      </c>
      <c r="Q3311" t="s">
        <v>24</v>
      </c>
    </row>
    <row r="3312" spans="1:17" x14ac:dyDescent="0.2">
      <c r="A3312" s="2">
        <v>36066</v>
      </c>
      <c r="B3312" t="s">
        <v>442</v>
      </c>
      <c r="C3312" t="s">
        <v>355</v>
      </c>
      <c r="D3312" t="s">
        <v>57</v>
      </c>
      <c r="E3312" t="s">
        <v>57</v>
      </c>
      <c r="F3312">
        <v>131</v>
      </c>
      <c r="G3312">
        <v>186</v>
      </c>
      <c r="H3312">
        <v>0</v>
      </c>
      <c r="I3312">
        <v>0</v>
      </c>
      <c r="J3312">
        <v>8</v>
      </c>
      <c r="K3312">
        <v>1</v>
      </c>
      <c r="L3312" t="s">
        <v>539</v>
      </c>
      <c r="M3312" t="s">
        <v>581</v>
      </c>
      <c r="N3312" t="s">
        <v>55</v>
      </c>
      <c r="O3312" t="s">
        <v>122</v>
      </c>
      <c r="P3312" t="s">
        <v>23</v>
      </c>
      <c r="Q3312" t="s">
        <v>24</v>
      </c>
    </row>
    <row r="3313" spans="1:17" x14ac:dyDescent="0.2">
      <c r="A3313" s="2">
        <v>36067</v>
      </c>
      <c r="B3313" t="s">
        <v>328</v>
      </c>
      <c r="C3313" t="s">
        <v>183</v>
      </c>
      <c r="D3313" t="s">
        <v>50</v>
      </c>
      <c r="E3313" t="s">
        <v>36</v>
      </c>
      <c r="F3313">
        <v>71</v>
      </c>
      <c r="G3313">
        <v>19</v>
      </c>
      <c r="H3313">
        <v>0</v>
      </c>
      <c r="I3313">
        <v>0</v>
      </c>
      <c r="J3313">
        <v>2</v>
      </c>
      <c r="K3313">
        <v>2</v>
      </c>
      <c r="L3313" t="s">
        <v>28</v>
      </c>
      <c r="M3313" t="s">
        <v>818</v>
      </c>
      <c r="N3313" t="s">
        <v>328</v>
      </c>
      <c r="O3313" t="s">
        <v>22</v>
      </c>
      <c r="P3313" t="s">
        <v>23</v>
      </c>
      <c r="Q3313" t="s">
        <v>30</v>
      </c>
    </row>
    <row r="3314" spans="1:17" x14ac:dyDescent="0.2">
      <c r="A3314" s="2">
        <v>36067</v>
      </c>
      <c r="B3314" t="s">
        <v>166</v>
      </c>
      <c r="C3314" t="s">
        <v>176</v>
      </c>
      <c r="D3314" t="s">
        <v>115</v>
      </c>
      <c r="E3314" t="s">
        <v>115</v>
      </c>
      <c r="F3314">
        <v>75</v>
      </c>
      <c r="G3314">
        <v>64</v>
      </c>
      <c r="H3314">
        <v>0</v>
      </c>
      <c r="I3314">
        <v>0</v>
      </c>
      <c r="J3314">
        <v>2</v>
      </c>
      <c r="K3314">
        <v>1</v>
      </c>
      <c r="L3314" t="s">
        <v>817</v>
      </c>
      <c r="M3314" t="s">
        <v>165</v>
      </c>
      <c r="N3314" t="s">
        <v>166</v>
      </c>
      <c r="O3314" t="s">
        <v>22</v>
      </c>
      <c r="P3314" t="s">
        <v>23</v>
      </c>
      <c r="Q3314" t="s">
        <v>24</v>
      </c>
    </row>
    <row r="3315" spans="1:17" x14ac:dyDescent="0.2">
      <c r="A3315" s="2">
        <v>36067</v>
      </c>
      <c r="B3315" t="s">
        <v>113</v>
      </c>
      <c r="C3315" t="s">
        <v>301</v>
      </c>
      <c r="D3315" t="s">
        <v>115</v>
      </c>
      <c r="E3315" t="s">
        <v>115</v>
      </c>
      <c r="F3315">
        <v>32</v>
      </c>
      <c r="G3315">
        <v>52</v>
      </c>
      <c r="H3315">
        <v>0</v>
      </c>
      <c r="I3315">
        <v>0</v>
      </c>
      <c r="J3315">
        <v>2</v>
      </c>
      <c r="K3315">
        <v>1</v>
      </c>
      <c r="L3315" t="s">
        <v>817</v>
      </c>
      <c r="M3315" t="s">
        <v>165</v>
      </c>
      <c r="N3315" t="s">
        <v>166</v>
      </c>
      <c r="O3315" t="s">
        <v>122</v>
      </c>
      <c r="P3315" t="s">
        <v>23</v>
      </c>
      <c r="Q3315" t="s">
        <v>24</v>
      </c>
    </row>
    <row r="3316" spans="1:17" x14ac:dyDescent="0.2">
      <c r="A3316" s="2">
        <v>36068</v>
      </c>
      <c r="B3316" t="s">
        <v>204</v>
      </c>
      <c r="C3316" t="s">
        <v>812</v>
      </c>
      <c r="D3316" t="s">
        <v>57</v>
      </c>
      <c r="E3316" t="s">
        <v>57</v>
      </c>
      <c r="F3316">
        <v>161</v>
      </c>
      <c r="G3316">
        <v>193</v>
      </c>
      <c r="H3316">
        <v>0</v>
      </c>
      <c r="I3316">
        <v>0</v>
      </c>
      <c r="J3316">
        <v>3</v>
      </c>
      <c r="K3316">
        <v>0</v>
      </c>
      <c r="L3316" t="s">
        <v>539</v>
      </c>
      <c r="M3316" t="s">
        <v>581</v>
      </c>
      <c r="N3316" t="s">
        <v>55</v>
      </c>
      <c r="O3316" t="s">
        <v>122</v>
      </c>
      <c r="P3316" t="s">
        <v>23</v>
      </c>
      <c r="Q3316" t="s">
        <v>24</v>
      </c>
    </row>
    <row r="3317" spans="1:17" x14ac:dyDescent="0.2">
      <c r="A3317" s="2">
        <v>36068</v>
      </c>
      <c r="B3317" t="s">
        <v>203</v>
      </c>
      <c r="C3317" t="s">
        <v>355</v>
      </c>
      <c r="D3317" t="s">
        <v>57</v>
      </c>
      <c r="E3317" t="s">
        <v>57</v>
      </c>
      <c r="F3317">
        <v>172</v>
      </c>
      <c r="G3317">
        <v>186</v>
      </c>
      <c r="H3317">
        <v>0</v>
      </c>
      <c r="I3317">
        <v>0</v>
      </c>
      <c r="J3317">
        <v>5</v>
      </c>
      <c r="K3317">
        <v>1</v>
      </c>
      <c r="L3317" t="s">
        <v>539</v>
      </c>
      <c r="M3317" t="s">
        <v>581</v>
      </c>
      <c r="N3317" t="s">
        <v>55</v>
      </c>
      <c r="O3317" t="s">
        <v>122</v>
      </c>
      <c r="P3317" t="s">
        <v>23</v>
      </c>
      <c r="Q3317" t="s">
        <v>24</v>
      </c>
    </row>
    <row r="3318" spans="1:17" x14ac:dyDescent="0.2">
      <c r="A3318" s="2">
        <v>36069</v>
      </c>
      <c r="B3318" t="s">
        <v>301</v>
      </c>
      <c r="C3318" t="s">
        <v>176</v>
      </c>
      <c r="D3318" t="s">
        <v>115</v>
      </c>
      <c r="E3318" t="s">
        <v>115</v>
      </c>
      <c r="F3318">
        <v>52</v>
      </c>
      <c r="G3318">
        <v>64</v>
      </c>
      <c r="H3318">
        <v>0</v>
      </c>
      <c r="I3318">
        <v>0</v>
      </c>
      <c r="J3318">
        <v>4</v>
      </c>
      <c r="K3318">
        <v>1</v>
      </c>
      <c r="L3318" t="s">
        <v>817</v>
      </c>
      <c r="M3318" t="s">
        <v>165</v>
      </c>
      <c r="N3318" t="s">
        <v>166</v>
      </c>
      <c r="O3318" t="s">
        <v>122</v>
      </c>
      <c r="P3318" t="s">
        <v>23</v>
      </c>
      <c r="Q3318" t="s">
        <v>24</v>
      </c>
    </row>
    <row r="3319" spans="1:17" x14ac:dyDescent="0.2">
      <c r="A3319" s="2">
        <v>36069</v>
      </c>
      <c r="B3319" t="s">
        <v>166</v>
      </c>
      <c r="C3319" t="s">
        <v>113</v>
      </c>
      <c r="D3319" t="s">
        <v>115</v>
      </c>
      <c r="E3319" t="s">
        <v>115</v>
      </c>
      <c r="F3319">
        <v>75</v>
      </c>
      <c r="G3319">
        <v>32</v>
      </c>
      <c r="H3319">
        <v>0</v>
      </c>
      <c r="I3319">
        <v>0</v>
      </c>
      <c r="J3319">
        <v>1</v>
      </c>
      <c r="K3319">
        <v>3</v>
      </c>
      <c r="L3319" t="s">
        <v>817</v>
      </c>
      <c r="M3319" t="s">
        <v>165</v>
      </c>
      <c r="N3319" t="s">
        <v>166</v>
      </c>
      <c r="O3319" t="s">
        <v>22</v>
      </c>
      <c r="P3319" t="s">
        <v>23</v>
      </c>
      <c r="Q3319" t="s">
        <v>41</v>
      </c>
    </row>
    <row r="3320" spans="1:17" x14ac:dyDescent="0.2">
      <c r="A3320" s="2">
        <v>36070</v>
      </c>
      <c r="B3320" t="s">
        <v>55</v>
      </c>
      <c r="C3320" t="s">
        <v>203</v>
      </c>
      <c r="D3320" t="s">
        <v>57</v>
      </c>
      <c r="E3320" t="s">
        <v>57</v>
      </c>
      <c r="F3320">
        <v>36</v>
      </c>
      <c r="G3320">
        <v>172</v>
      </c>
      <c r="H3320">
        <v>0</v>
      </c>
      <c r="I3320">
        <v>0</v>
      </c>
      <c r="J3320">
        <v>4</v>
      </c>
      <c r="K3320">
        <v>1</v>
      </c>
      <c r="L3320" t="s">
        <v>539</v>
      </c>
      <c r="M3320" t="s">
        <v>581</v>
      </c>
      <c r="N3320" t="s">
        <v>55</v>
      </c>
      <c r="O3320" t="s">
        <v>22</v>
      </c>
      <c r="P3320" t="s">
        <v>23</v>
      </c>
      <c r="Q3320" t="s">
        <v>24</v>
      </c>
    </row>
    <row r="3321" spans="1:17" x14ac:dyDescent="0.2">
      <c r="A3321" s="2">
        <v>36070</v>
      </c>
      <c r="B3321" t="s">
        <v>442</v>
      </c>
      <c r="C3321" t="s">
        <v>204</v>
      </c>
      <c r="D3321" t="s">
        <v>57</v>
      </c>
      <c r="E3321" t="s">
        <v>57</v>
      </c>
      <c r="F3321">
        <v>131</v>
      </c>
      <c r="G3321">
        <v>161</v>
      </c>
      <c r="H3321">
        <v>0</v>
      </c>
      <c r="I3321">
        <v>0</v>
      </c>
      <c r="J3321">
        <v>1</v>
      </c>
      <c r="K3321">
        <v>0</v>
      </c>
      <c r="L3321" t="s">
        <v>539</v>
      </c>
      <c r="M3321" t="s">
        <v>581</v>
      </c>
      <c r="N3321" t="s">
        <v>55</v>
      </c>
      <c r="O3321" t="s">
        <v>122</v>
      </c>
      <c r="P3321" t="s">
        <v>23</v>
      </c>
      <c r="Q3321" t="s">
        <v>24</v>
      </c>
    </row>
    <row r="3322" spans="1:17" x14ac:dyDescent="0.2">
      <c r="A3322" s="2">
        <v>36071</v>
      </c>
      <c r="B3322" t="s">
        <v>402</v>
      </c>
      <c r="C3322" t="s">
        <v>380</v>
      </c>
      <c r="D3322" t="s">
        <v>115</v>
      </c>
      <c r="E3322" t="s">
        <v>36</v>
      </c>
      <c r="F3322">
        <v>135</v>
      </c>
      <c r="G3322">
        <v>116</v>
      </c>
      <c r="H3322">
        <v>0</v>
      </c>
      <c r="I3322">
        <v>0</v>
      </c>
      <c r="J3322">
        <v>2</v>
      </c>
      <c r="K3322">
        <v>3</v>
      </c>
      <c r="L3322" t="s">
        <v>28</v>
      </c>
      <c r="M3322" t="s">
        <v>715</v>
      </c>
      <c r="N3322" t="s">
        <v>402</v>
      </c>
      <c r="O3322" t="s">
        <v>22</v>
      </c>
      <c r="P3322" t="s">
        <v>23</v>
      </c>
      <c r="Q3322" t="s">
        <v>41</v>
      </c>
    </row>
    <row r="3323" spans="1:17" x14ac:dyDescent="0.2">
      <c r="A3323" s="2">
        <v>36071</v>
      </c>
      <c r="B3323" t="s">
        <v>207</v>
      </c>
      <c r="C3323" t="s">
        <v>378</v>
      </c>
      <c r="D3323" t="s">
        <v>36</v>
      </c>
      <c r="E3323" t="s">
        <v>36</v>
      </c>
      <c r="F3323">
        <v>86</v>
      </c>
      <c r="G3323">
        <v>152</v>
      </c>
      <c r="H3323">
        <v>0</v>
      </c>
      <c r="I3323">
        <v>0</v>
      </c>
      <c r="J3323">
        <v>1</v>
      </c>
      <c r="K3323">
        <v>1</v>
      </c>
      <c r="L3323" t="s">
        <v>62</v>
      </c>
      <c r="M3323" t="s">
        <v>209</v>
      </c>
      <c r="N3323" t="s">
        <v>207</v>
      </c>
      <c r="O3323" t="s">
        <v>22</v>
      </c>
      <c r="P3323" t="s">
        <v>23</v>
      </c>
      <c r="Q3323" t="s">
        <v>30</v>
      </c>
    </row>
    <row r="3324" spans="1:17" x14ac:dyDescent="0.2">
      <c r="A3324" s="2">
        <v>36071</v>
      </c>
      <c r="B3324" t="s">
        <v>110</v>
      </c>
      <c r="C3324" t="s">
        <v>35</v>
      </c>
      <c r="D3324" t="s">
        <v>36</v>
      </c>
      <c r="E3324" t="s">
        <v>36</v>
      </c>
      <c r="F3324">
        <v>15</v>
      </c>
      <c r="G3324">
        <v>103</v>
      </c>
      <c r="H3324">
        <v>0</v>
      </c>
      <c r="I3324">
        <v>0</v>
      </c>
      <c r="J3324">
        <v>3</v>
      </c>
      <c r="K3324">
        <v>0</v>
      </c>
      <c r="L3324" t="s">
        <v>62</v>
      </c>
      <c r="M3324" t="s">
        <v>112</v>
      </c>
      <c r="N3324" t="s">
        <v>110</v>
      </c>
      <c r="O3324" t="s">
        <v>22</v>
      </c>
      <c r="P3324" t="s">
        <v>23</v>
      </c>
      <c r="Q3324" t="s">
        <v>24</v>
      </c>
    </row>
    <row r="3325" spans="1:17" x14ac:dyDescent="0.2">
      <c r="A3325" s="2">
        <v>36071</v>
      </c>
      <c r="B3325" t="s">
        <v>352</v>
      </c>
      <c r="C3325" t="s">
        <v>61</v>
      </c>
      <c r="D3325" t="s">
        <v>36</v>
      </c>
      <c r="E3325" t="s">
        <v>36</v>
      </c>
      <c r="F3325">
        <v>72</v>
      </c>
      <c r="G3325">
        <v>115</v>
      </c>
      <c r="H3325">
        <v>0</v>
      </c>
      <c r="I3325">
        <v>0</v>
      </c>
      <c r="J3325">
        <v>0</v>
      </c>
      <c r="K3325">
        <v>1</v>
      </c>
      <c r="L3325" t="s">
        <v>62</v>
      </c>
      <c r="M3325" t="s">
        <v>371</v>
      </c>
      <c r="N3325" t="s">
        <v>352</v>
      </c>
      <c r="O3325" t="s">
        <v>22</v>
      </c>
      <c r="P3325" t="s">
        <v>23</v>
      </c>
      <c r="Q3325" t="s">
        <v>41</v>
      </c>
    </row>
    <row r="3326" spans="1:17" x14ac:dyDescent="0.2">
      <c r="A3326" s="2">
        <v>36071</v>
      </c>
      <c r="B3326" t="s">
        <v>149</v>
      </c>
      <c r="C3326" t="s">
        <v>267</v>
      </c>
      <c r="D3326" t="s">
        <v>36</v>
      </c>
      <c r="E3326" t="s">
        <v>36</v>
      </c>
      <c r="F3326">
        <v>31</v>
      </c>
      <c r="G3326">
        <v>46</v>
      </c>
      <c r="H3326">
        <v>0</v>
      </c>
      <c r="I3326">
        <v>0</v>
      </c>
      <c r="J3326">
        <v>1</v>
      </c>
      <c r="K3326">
        <v>0</v>
      </c>
      <c r="L3326" t="s">
        <v>62</v>
      </c>
      <c r="M3326" t="s">
        <v>420</v>
      </c>
      <c r="N3326" t="s">
        <v>149</v>
      </c>
      <c r="O3326" t="s">
        <v>22</v>
      </c>
      <c r="P3326" t="s">
        <v>23</v>
      </c>
      <c r="Q3326" t="s">
        <v>24</v>
      </c>
    </row>
    <row r="3327" spans="1:17" x14ac:dyDescent="0.2">
      <c r="A3327" s="2">
        <v>36072</v>
      </c>
      <c r="B3327" t="s">
        <v>55</v>
      </c>
      <c r="C3327" t="s">
        <v>442</v>
      </c>
      <c r="D3327" t="s">
        <v>57</v>
      </c>
      <c r="E3327" t="s">
        <v>57</v>
      </c>
      <c r="F3327">
        <v>36</v>
      </c>
      <c r="G3327">
        <v>131</v>
      </c>
      <c r="H3327">
        <v>0</v>
      </c>
      <c r="I3327">
        <v>0</v>
      </c>
      <c r="J3327">
        <v>0</v>
      </c>
      <c r="K3327">
        <v>1</v>
      </c>
      <c r="L3327" t="s">
        <v>539</v>
      </c>
      <c r="M3327" t="s">
        <v>581</v>
      </c>
      <c r="N3327" t="s">
        <v>55</v>
      </c>
      <c r="O3327" t="s">
        <v>22</v>
      </c>
      <c r="P3327" t="s">
        <v>23</v>
      </c>
      <c r="Q3327" t="s">
        <v>41</v>
      </c>
    </row>
    <row r="3328" spans="1:17" x14ac:dyDescent="0.2">
      <c r="A3328" s="2">
        <v>36072</v>
      </c>
      <c r="B3328" t="s">
        <v>224</v>
      </c>
      <c r="C3328" t="s">
        <v>135</v>
      </c>
      <c r="D3328" t="s">
        <v>36</v>
      </c>
      <c r="E3328" t="s">
        <v>36</v>
      </c>
      <c r="F3328">
        <v>67</v>
      </c>
      <c r="G3328">
        <v>68</v>
      </c>
      <c r="H3328">
        <v>0</v>
      </c>
      <c r="I3328">
        <v>0</v>
      </c>
      <c r="J3328">
        <v>0</v>
      </c>
      <c r="K3328">
        <v>0</v>
      </c>
      <c r="L3328" t="s">
        <v>62</v>
      </c>
      <c r="M3328" t="s">
        <v>236</v>
      </c>
      <c r="N3328" t="s">
        <v>224</v>
      </c>
      <c r="O3328" t="s">
        <v>22</v>
      </c>
      <c r="P3328" t="s">
        <v>23</v>
      </c>
      <c r="Q3328" t="s">
        <v>30</v>
      </c>
    </row>
    <row r="3329" spans="1:17" x14ac:dyDescent="0.2">
      <c r="A3329" s="2">
        <v>36072</v>
      </c>
      <c r="B3329" t="s">
        <v>120</v>
      </c>
      <c r="C3329" t="s">
        <v>199</v>
      </c>
      <c r="D3329" t="s">
        <v>36</v>
      </c>
      <c r="E3329" t="s">
        <v>36</v>
      </c>
      <c r="F3329">
        <v>37</v>
      </c>
      <c r="G3329">
        <v>60</v>
      </c>
      <c r="H3329">
        <v>0</v>
      </c>
      <c r="I3329">
        <v>0</v>
      </c>
      <c r="J3329">
        <v>1</v>
      </c>
      <c r="K3329">
        <v>3</v>
      </c>
      <c r="L3329" t="s">
        <v>62</v>
      </c>
      <c r="M3329" t="s">
        <v>422</v>
      </c>
      <c r="N3329" t="s">
        <v>120</v>
      </c>
      <c r="O3329" t="s">
        <v>22</v>
      </c>
      <c r="P3329" t="s">
        <v>23</v>
      </c>
      <c r="Q3329" t="s">
        <v>41</v>
      </c>
    </row>
    <row r="3330" spans="1:17" x14ac:dyDescent="0.2">
      <c r="A3330" s="2">
        <v>36072</v>
      </c>
      <c r="B3330" t="s">
        <v>141</v>
      </c>
      <c r="C3330" t="s">
        <v>404</v>
      </c>
      <c r="D3330" t="s">
        <v>36</v>
      </c>
      <c r="E3330" t="s">
        <v>36</v>
      </c>
      <c r="F3330">
        <v>87</v>
      </c>
      <c r="G3330">
        <v>149</v>
      </c>
      <c r="H3330">
        <v>0</v>
      </c>
      <c r="I3330">
        <v>0</v>
      </c>
      <c r="J3330">
        <v>2</v>
      </c>
      <c r="K3330">
        <v>0</v>
      </c>
      <c r="L3330" t="s">
        <v>62</v>
      </c>
      <c r="M3330" t="s">
        <v>173</v>
      </c>
      <c r="N3330" t="s">
        <v>141</v>
      </c>
      <c r="O3330" t="s">
        <v>22</v>
      </c>
      <c r="P3330" t="s">
        <v>23</v>
      </c>
      <c r="Q3330" t="s">
        <v>24</v>
      </c>
    </row>
    <row r="3331" spans="1:17" x14ac:dyDescent="0.2">
      <c r="A3331" s="2">
        <v>36072</v>
      </c>
      <c r="B3331" t="s">
        <v>111</v>
      </c>
      <c r="C3331" t="s">
        <v>136</v>
      </c>
      <c r="D3331" t="s">
        <v>36</v>
      </c>
      <c r="E3331" t="s">
        <v>36</v>
      </c>
      <c r="F3331">
        <v>53</v>
      </c>
      <c r="G3331">
        <v>45</v>
      </c>
      <c r="H3331">
        <v>0</v>
      </c>
      <c r="I3331">
        <v>0</v>
      </c>
      <c r="J3331">
        <v>0</v>
      </c>
      <c r="K3331">
        <v>1</v>
      </c>
      <c r="L3331" t="s">
        <v>62</v>
      </c>
      <c r="M3331" t="s">
        <v>218</v>
      </c>
      <c r="N3331" t="s">
        <v>111</v>
      </c>
      <c r="O3331" t="s">
        <v>22</v>
      </c>
      <c r="P3331" t="s">
        <v>23</v>
      </c>
      <c r="Q3331" t="s">
        <v>41</v>
      </c>
    </row>
    <row r="3332" spans="1:17" x14ac:dyDescent="0.2">
      <c r="A3332" s="2">
        <v>36072</v>
      </c>
      <c r="B3332" t="s">
        <v>203</v>
      </c>
      <c r="C3332" t="s">
        <v>204</v>
      </c>
      <c r="D3332" t="s">
        <v>57</v>
      </c>
      <c r="E3332" t="s">
        <v>57</v>
      </c>
      <c r="F3332">
        <v>172</v>
      </c>
      <c r="G3332">
        <v>161</v>
      </c>
      <c r="H3332">
        <v>0</v>
      </c>
      <c r="I3332">
        <v>0</v>
      </c>
      <c r="J3332">
        <v>2</v>
      </c>
      <c r="K3332">
        <v>4</v>
      </c>
      <c r="L3332" t="s">
        <v>539</v>
      </c>
      <c r="M3332" t="s">
        <v>581</v>
      </c>
      <c r="N3332" t="s">
        <v>55</v>
      </c>
      <c r="O3332" t="s">
        <v>122</v>
      </c>
      <c r="P3332" t="s">
        <v>23</v>
      </c>
      <c r="Q3332" t="s">
        <v>41</v>
      </c>
    </row>
    <row r="3333" spans="1:17" x14ac:dyDescent="0.2">
      <c r="A3333" s="2">
        <v>36072</v>
      </c>
      <c r="B3333" t="s">
        <v>365</v>
      </c>
      <c r="C3333" t="s">
        <v>34</v>
      </c>
      <c r="D3333" t="s">
        <v>36</v>
      </c>
      <c r="E3333" t="s">
        <v>36</v>
      </c>
      <c r="F3333">
        <v>73</v>
      </c>
      <c r="G3333">
        <v>63</v>
      </c>
      <c r="H3333">
        <v>0</v>
      </c>
      <c r="I3333">
        <v>0</v>
      </c>
      <c r="J3333">
        <v>2</v>
      </c>
      <c r="K3333">
        <v>0</v>
      </c>
      <c r="L3333" t="s">
        <v>62</v>
      </c>
      <c r="M3333" t="s">
        <v>400</v>
      </c>
      <c r="N3333" t="s">
        <v>365</v>
      </c>
      <c r="O3333" t="s">
        <v>22</v>
      </c>
      <c r="P3333" t="s">
        <v>23</v>
      </c>
      <c r="Q3333" t="s">
        <v>24</v>
      </c>
    </row>
    <row r="3334" spans="1:17" x14ac:dyDescent="0.2">
      <c r="A3334" s="2">
        <v>36072</v>
      </c>
      <c r="B3334" t="s">
        <v>128</v>
      </c>
      <c r="C3334" t="s">
        <v>339</v>
      </c>
      <c r="D3334" t="s">
        <v>36</v>
      </c>
      <c r="E3334" t="s">
        <v>36</v>
      </c>
      <c r="F3334">
        <v>26</v>
      </c>
      <c r="G3334">
        <v>105</v>
      </c>
      <c r="H3334">
        <v>0</v>
      </c>
      <c r="I3334">
        <v>0</v>
      </c>
      <c r="J3334">
        <v>2</v>
      </c>
      <c r="K3334">
        <v>1</v>
      </c>
      <c r="L3334" t="s">
        <v>62</v>
      </c>
      <c r="M3334" t="s">
        <v>130</v>
      </c>
      <c r="N3334" t="s">
        <v>128</v>
      </c>
      <c r="O3334" t="s">
        <v>22</v>
      </c>
      <c r="P3334" t="s">
        <v>23</v>
      </c>
      <c r="Q3334" t="s">
        <v>24</v>
      </c>
    </row>
    <row r="3335" spans="1:17" x14ac:dyDescent="0.2">
      <c r="A3335" s="2">
        <v>36078</v>
      </c>
      <c r="B3335" t="s">
        <v>737</v>
      </c>
      <c r="C3335" t="s">
        <v>168</v>
      </c>
      <c r="D3335" t="s">
        <v>50</v>
      </c>
      <c r="E3335" t="s">
        <v>50</v>
      </c>
      <c r="F3335">
        <v>171</v>
      </c>
      <c r="G3335">
        <v>49</v>
      </c>
      <c r="H3335">
        <v>0</v>
      </c>
      <c r="I3335">
        <v>0</v>
      </c>
      <c r="J3335">
        <v>0</v>
      </c>
      <c r="K3335">
        <v>2</v>
      </c>
      <c r="L3335" t="s">
        <v>291</v>
      </c>
      <c r="M3335" t="s">
        <v>819</v>
      </c>
      <c r="N3335" t="s">
        <v>737</v>
      </c>
      <c r="O3335" t="s">
        <v>22</v>
      </c>
      <c r="P3335" t="s">
        <v>23</v>
      </c>
      <c r="Q3335" t="s">
        <v>41</v>
      </c>
    </row>
    <row r="3336" spans="1:17" x14ac:dyDescent="0.2">
      <c r="A3336" s="2">
        <v>36078</v>
      </c>
      <c r="B3336" t="s">
        <v>286</v>
      </c>
      <c r="C3336" t="s">
        <v>76</v>
      </c>
      <c r="D3336" t="s">
        <v>50</v>
      </c>
      <c r="E3336" t="s">
        <v>50</v>
      </c>
      <c r="F3336">
        <v>109</v>
      </c>
      <c r="G3336">
        <v>65</v>
      </c>
      <c r="H3336">
        <v>0</v>
      </c>
      <c r="I3336">
        <v>0</v>
      </c>
      <c r="J3336">
        <v>0</v>
      </c>
      <c r="K3336">
        <v>0</v>
      </c>
      <c r="L3336" t="s">
        <v>291</v>
      </c>
      <c r="M3336" t="s">
        <v>359</v>
      </c>
      <c r="N3336" t="s">
        <v>286</v>
      </c>
      <c r="O3336" t="s">
        <v>22</v>
      </c>
      <c r="P3336" t="s">
        <v>23</v>
      </c>
      <c r="Q3336" t="s">
        <v>30</v>
      </c>
    </row>
    <row r="3337" spans="1:17" x14ac:dyDescent="0.2">
      <c r="A3337" s="2">
        <v>36078</v>
      </c>
      <c r="B3337" t="s">
        <v>386</v>
      </c>
      <c r="C3337" t="s">
        <v>94</v>
      </c>
      <c r="D3337" t="s">
        <v>50</v>
      </c>
      <c r="E3337" t="s">
        <v>50</v>
      </c>
      <c r="F3337">
        <v>100</v>
      </c>
      <c r="G3337">
        <v>59</v>
      </c>
      <c r="H3337">
        <v>0</v>
      </c>
      <c r="I3337">
        <v>0</v>
      </c>
      <c r="J3337">
        <v>0</v>
      </c>
      <c r="K3337">
        <v>4</v>
      </c>
      <c r="L3337" t="s">
        <v>291</v>
      </c>
      <c r="M3337" t="s">
        <v>595</v>
      </c>
      <c r="N3337" t="s">
        <v>386</v>
      </c>
      <c r="O3337" t="s">
        <v>22</v>
      </c>
      <c r="P3337" t="s">
        <v>23</v>
      </c>
      <c r="Q3337" t="s">
        <v>41</v>
      </c>
    </row>
    <row r="3338" spans="1:17" x14ac:dyDescent="0.2">
      <c r="A3338" s="2">
        <v>36078</v>
      </c>
      <c r="B3338" t="s">
        <v>646</v>
      </c>
      <c r="C3338" t="s">
        <v>293</v>
      </c>
      <c r="D3338" t="s">
        <v>50</v>
      </c>
      <c r="E3338" t="s">
        <v>50</v>
      </c>
      <c r="F3338">
        <v>95</v>
      </c>
      <c r="G3338">
        <v>6</v>
      </c>
      <c r="H3338">
        <v>0</v>
      </c>
      <c r="I3338">
        <v>0</v>
      </c>
      <c r="J3338">
        <v>1</v>
      </c>
      <c r="K3338">
        <v>3</v>
      </c>
      <c r="L3338" t="s">
        <v>291</v>
      </c>
      <c r="M3338" t="s">
        <v>671</v>
      </c>
      <c r="N3338" t="s">
        <v>646</v>
      </c>
      <c r="O3338" t="s">
        <v>22</v>
      </c>
      <c r="P3338" t="s">
        <v>23</v>
      </c>
      <c r="Q3338" t="s">
        <v>41</v>
      </c>
    </row>
    <row r="3339" spans="1:17" x14ac:dyDescent="0.2">
      <c r="A3339" s="2">
        <v>36078</v>
      </c>
      <c r="B3339" t="s">
        <v>145</v>
      </c>
      <c r="C3339" t="s">
        <v>69</v>
      </c>
      <c r="D3339" t="s">
        <v>50</v>
      </c>
      <c r="E3339" t="s">
        <v>50</v>
      </c>
      <c r="F3339">
        <v>74</v>
      </c>
      <c r="G3339">
        <v>29</v>
      </c>
      <c r="H3339">
        <v>0</v>
      </c>
      <c r="I3339">
        <v>0</v>
      </c>
      <c r="J3339">
        <v>0</v>
      </c>
      <c r="K3339">
        <v>3</v>
      </c>
      <c r="L3339" t="s">
        <v>291</v>
      </c>
      <c r="M3339" t="s">
        <v>433</v>
      </c>
      <c r="N3339" t="s">
        <v>145</v>
      </c>
      <c r="O3339" t="s">
        <v>22</v>
      </c>
      <c r="P3339" t="s">
        <v>23</v>
      </c>
      <c r="Q3339" t="s">
        <v>41</v>
      </c>
    </row>
    <row r="3340" spans="1:17" x14ac:dyDescent="0.2">
      <c r="A3340" s="2">
        <v>36078</v>
      </c>
      <c r="B3340" t="s">
        <v>72</v>
      </c>
      <c r="C3340" t="s">
        <v>161</v>
      </c>
      <c r="D3340" t="s">
        <v>50</v>
      </c>
      <c r="E3340" t="s">
        <v>50</v>
      </c>
      <c r="F3340">
        <v>18</v>
      </c>
      <c r="G3340">
        <v>107</v>
      </c>
      <c r="H3340">
        <v>0</v>
      </c>
      <c r="I3340">
        <v>0</v>
      </c>
      <c r="J3340">
        <v>1</v>
      </c>
      <c r="K3340">
        <v>2</v>
      </c>
      <c r="L3340" t="s">
        <v>291</v>
      </c>
      <c r="M3340" t="s">
        <v>74</v>
      </c>
      <c r="N3340" t="s">
        <v>72</v>
      </c>
      <c r="O3340" t="s">
        <v>22</v>
      </c>
      <c r="P3340" t="s">
        <v>23</v>
      </c>
      <c r="Q3340" t="s">
        <v>41</v>
      </c>
    </row>
    <row r="3341" spans="1:17" x14ac:dyDescent="0.2">
      <c r="A3341" s="2">
        <v>36078</v>
      </c>
      <c r="B3341" t="s">
        <v>89</v>
      </c>
      <c r="C3341" t="s">
        <v>87</v>
      </c>
      <c r="D3341" t="s">
        <v>50</v>
      </c>
      <c r="E3341" t="s">
        <v>50</v>
      </c>
      <c r="F3341">
        <v>11</v>
      </c>
      <c r="G3341">
        <v>47</v>
      </c>
      <c r="H3341">
        <v>0</v>
      </c>
      <c r="I3341">
        <v>0</v>
      </c>
      <c r="J3341">
        <v>0</v>
      </c>
      <c r="K3341">
        <v>0</v>
      </c>
      <c r="L3341" t="s">
        <v>291</v>
      </c>
      <c r="M3341" t="s">
        <v>91</v>
      </c>
      <c r="N3341" t="s">
        <v>89</v>
      </c>
      <c r="O3341" t="s">
        <v>22</v>
      </c>
      <c r="P3341" t="s">
        <v>23</v>
      </c>
      <c r="Q3341" t="s">
        <v>30</v>
      </c>
    </row>
    <row r="3342" spans="1:17" x14ac:dyDescent="0.2">
      <c r="A3342" s="2">
        <v>36078</v>
      </c>
      <c r="B3342" t="s">
        <v>119</v>
      </c>
      <c r="C3342" t="s">
        <v>53</v>
      </c>
      <c r="D3342" t="s">
        <v>50</v>
      </c>
      <c r="E3342" t="s">
        <v>50</v>
      </c>
      <c r="F3342">
        <v>7</v>
      </c>
      <c r="G3342">
        <v>77</v>
      </c>
      <c r="H3342">
        <v>0</v>
      </c>
      <c r="I3342">
        <v>0</v>
      </c>
      <c r="J3342">
        <v>2</v>
      </c>
      <c r="K3342">
        <v>0</v>
      </c>
      <c r="L3342" t="s">
        <v>291</v>
      </c>
      <c r="M3342" t="s">
        <v>520</v>
      </c>
      <c r="N3342" t="s">
        <v>119</v>
      </c>
      <c r="O3342" t="s">
        <v>22</v>
      </c>
      <c r="P3342" t="s">
        <v>23</v>
      </c>
      <c r="Q3342" t="s">
        <v>24</v>
      </c>
    </row>
    <row r="3343" spans="1:17" x14ac:dyDescent="0.2">
      <c r="A3343" s="2">
        <v>36078</v>
      </c>
      <c r="B3343" t="s">
        <v>101</v>
      </c>
      <c r="C3343" t="s">
        <v>345</v>
      </c>
      <c r="D3343" t="s">
        <v>50</v>
      </c>
      <c r="E3343" t="s">
        <v>50</v>
      </c>
      <c r="F3343">
        <v>83</v>
      </c>
      <c r="G3343">
        <v>42</v>
      </c>
      <c r="H3343">
        <v>0</v>
      </c>
      <c r="I3343">
        <v>0</v>
      </c>
      <c r="J3343">
        <v>1</v>
      </c>
      <c r="K3343">
        <v>0</v>
      </c>
      <c r="L3343" t="s">
        <v>291</v>
      </c>
      <c r="M3343" t="s">
        <v>331</v>
      </c>
      <c r="N3343" t="s">
        <v>101</v>
      </c>
      <c r="O3343" t="s">
        <v>22</v>
      </c>
      <c r="P3343" t="s">
        <v>23</v>
      </c>
      <c r="Q3343" t="s">
        <v>24</v>
      </c>
    </row>
    <row r="3344" spans="1:17" x14ac:dyDescent="0.2">
      <c r="A3344" s="2">
        <v>36078</v>
      </c>
      <c r="B3344" t="s">
        <v>174</v>
      </c>
      <c r="C3344" t="s">
        <v>244</v>
      </c>
      <c r="D3344" t="s">
        <v>50</v>
      </c>
      <c r="E3344" t="s">
        <v>50</v>
      </c>
      <c r="F3344">
        <v>165</v>
      </c>
      <c r="G3344">
        <v>33</v>
      </c>
      <c r="H3344">
        <v>0</v>
      </c>
      <c r="I3344">
        <v>0</v>
      </c>
      <c r="J3344">
        <v>0</v>
      </c>
      <c r="K3344">
        <v>4</v>
      </c>
      <c r="L3344" t="s">
        <v>291</v>
      </c>
      <c r="M3344" t="s">
        <v>820</v>
      </c>
      <c r="N3344" t="s">
        <v>174</v>
      </c>
      <c r="O3344" t="s">
        <v>22</v>
      </c>
      <c r="P3344" t="s">
        <v>23</v>
      </c>
      <c r="Q3344" t="s">
        <v>41</v>
      </c>
    </row>
    <row r="3345" spans="1:17" x14ac:dyDescent="0.2">
      <c r="A3345" s="2">
        <v>36078</v>
      </c>
      <c r="B3345" t="s">
        <v>73</v>
      </c>
      <c r="C3345" t="s">
        <v>48</v>
      </c>
      <c r="D3345" t="s">
        <v>50</v>
      </c>
      <c r="E3345" t="s">
        <v>50</v>
      </c>
      <c r="F3345">
        <v>61</v>
      </c>
      <c r="G3345">
        <v>121</v>
      </c>
      <c r="H3345">
        <v>0</v>
      </c>
      <c r="I3345">
        <v>0</v>
      </c>
      <c r="J3345">
        <v>0</v>
      </c>
      <c r="K3345">
        <v>0</v>
      </c>
      <c r="L3345" t="s">
        <v>291</v>
      </c>
      <c r="M3345" t="s">
        <v>289</v>
      </c>
      <c r="N3345" t="s">
        <v>73</v>
      </c>
      <c r="O3345" t="s">
        <v>22</v>
      </c>
      <c r="P3345" t="s">
        <v>23</v>
      </c>
      <c r="Q3345" t="s">
        <v>30</v>
      </c>
    </row>
    <row r="3346" spans="1:17" x14ac:dyDescent="0.2">
      <c r="A3346" s="2">
        <v>36078</v>
      </c>
      <c r="B3346" t="s">
        <v>184</v>
      </c>
      <c r="C3346" t="s">
        <v>274</v>
      </c>
      <c r="D3346" t="s">
        <v>50</v>
      </c>
      <c r="E3346" t="s">
        <v>50</v>
      </c>
      <c r="F3346">
        <v>124</v>
      </c>
      <c r="G3346">
        <v>4</v>
      </c>
      <c r="H3346">
        <v>0</v>
      </c>
      <c r="I3346">
        <v>0</v>
      </c>
      <c r="J3346">
        <v>1</v>
      </c>
      <c r="K3346">
        <v>4</v>
      </c>
      <c r="L3346" t="s">
        <v>291</v>
      </c>
      <c r="M3346" t="s">
        <v>193</v>
      </c>
      <c r="N3346" t="s">
        <v>184</v>
      </c>
      <c r="O3346" t="s">
        <v>22</v>
      </c>
      <c r="P3346" t="s">
        <v>23</v>
      </c>
      <c r="Q3346" t="s">
        <v>41</v>
      </c>
    </row>
    <row r="3347" spans="1:17" x14ac:dyDescent="0.2">
      <c r="A3347" s="2">
        <v>36078</v>
      </c>
      <c r="B3347" t="s">
        <v>126</v>
      </c>
      <c r="C3347" t="s">
        <v>42</v>
      </c>
      <c r="D3347" t="s">
        <v>50</v>
      </c>
      <c r="E3347" t="s">
        <v>19</v>
      </c>
      <c r="F3347">
        <v>9</v>
      </c>
      <c r="G3347">
        <v>58</v>
      </c>
      <c r="H3347">
        <v>0</v>
      </c>
      <c r="I3347">
        <v>0</v>
      </c>
      <c r="J3347">
        <v>2</v>
      </c>
      <c r="K3347">
        <v>0</v>
      </c>
      <c r="L3347" t="s">
        <v>28</v>
      </c>
      <c r="M3347" t="s">
        <v>330</v>
      </c>
      <c r="N3347" t="s">
        <v>126</v>
      </c>
      <c r="O3347" t="s">
        <v>22</v>
      </c>
      <c r="P3347" t="s">
        <v>23</v>
      </c>
      <c r="Q3347" t="s">
        <v>24</v>
      </c>
    </row>
    <row r="3348" spans="1:17" x14ac:dyDescent="0.2">
      <c r="A3348" s="2">
        <v>36078</v>
      </c>
      <c r="B3348" t="s">
        <v>100</v>
      </c>
      <c r="C3348" t="s">
        <v>70</v>
      </c>
      <c r="D3348" t="s">
        <v>50</v>
      </c>
      <c r="E3348" t="s">
        <v>50</v>
      </c>
      <c r="F3348">
        <v>94</v>
      </c>
      <c r="G3348">
        <v>55</v>
      </c>
      <c r="H3348">
        <v>0</v>
      </c>
      <c r="I3348">
        <v>0</v>
      </c>
      <c r="J3348">
        <v>1</v>
      </c>
      <c r="K3348">
        <v>0</v>
      </c>
      <c r="L3348" t="s">
        <v>291</v>
      </c>
      <c r="M3348" t="s">
        <v>102</v>
      </c>
      <c r="N3348" t="s">
        <v>100</v>
      </c>
      <c r="O3348" t="s">
        <v>22</v>
      </c>
      <c r="P3348" t="s">
        <v>23</v>
      </c>
      <c r="Q3348" t="s">
        <v>24</v>
      </c>
    </row>
    <row r="3349" spans="1:17" x14ac:dyDescent="0.2">
      <c r="A3349" s="2">
        <v>36078</v>
      </c>
      <c r="B3349" t="s">
        <v>90</v>
      </c>
      <c r="C3349" t="s">
        <v>97</v>
      </c>
      <c r="D3349" t="s">
        <v>50</v>
      </c>
      <c r="E3349" t="s">
        <v>50</v>
      </c>
      <c r="F3349">
        <v>34</v>
      </c>
      <c r="G3349">
        <v>146</v>
      </c>
      <c r="H3349">
        <v>0</v>
      </c>
      <c r="I3349">
        <v>0</v>
      </c>
      <c r="J3349">
        <v>3</v>
      </c>
      <c r="K3349">
        <v>0</v>
      </c>
      <c r="L3349" t="s">
        <v>291</v>
      </c>
      <c r="M3349" t="s">
        <v>750</v>
      </c>
      <c r="N3349" t="s">
        <v>90</v>
      </c>
      <c r="O3349" t="s">
        <v>22</v>
      </c>
      <c r="P3349" t="s">
        <v>23</v>
      </c>
      <c r="Q3349" t="s">
        <v>24</v>
      </c>
    </row>
    <row r="3350" spans="1:17" x14ac:dyDescent="0.2">
      <c r="A3350" s="2">
        <v>36078</v>
      </c>
      <c r="B3350" t="s">
        <v>82</v>
      </c>
      <c r="C3350" t="s">
        <v>92</v>
      </c>
      <c r="D3350" t="s">
        <v>50</v>
      </c>
      <c r="E3350" t="s">
        <v>50</v>
      </c>
      <c r="F3350">
        <v>41</v>
      </c>
      <c r="G3350">
        <v>13</v>
      </c>
      <c r="H3350">
        <v>0</v>
      </c>
      <c r="I3350">
        <v>0</v>
      </c>
      <c r="J3350">
        <v>0</v>
      </c>
      <c r="K3350">
        <v>1</v>
      </c>
      <c r="L3350" t="s">
        <v>291</v>
      </c>
      <c r="M3350" t="s">
        <v>159</v>
      </c>
      <c r="N3350" t="s">
        <v>82</v>
      </c>
      <c r="O3350" t="s">
        <v>22</v>
      </c>
      <c r="P3350" t="s">
        <v>23</v>
      </c>
      <c r="Q3350" t="s">
        <v>41</v>
      </c>
    </row>
    <row r="3351" spans="1:17" x14ac:dyDescent="0.2">
      <c r="A3351" s="2">
        <v>36078</v>
      </c>
      <c r="B3351" t="s">
        <v>95</v>
      </c>
      <c r="C3351" t="s">
        <v>67</v>
      </c>
      <c r="D3351" t="s">
        <v>50</v>
      </c>
      <c r="E3351" t="s">
        <v>50</v>
      </c>
      <c r="F3351">
        <v>27</v>
      </c>
      <c r="G3351">
        <v>2</v>
      </c>
      <c r="H3351">
        <v>0</v>
      </c>
      <c r="I3351">
        <v>0</v>
      </c>
      <c r="J3351">
        <v>2</v>
      </c>
      <c r="K3351">
        <v>3</v>
      </c>
      <c r="L3351" t="s">
        <v>291</v>
      </c>
      <c r="M3351" t="s">
        <v>326</v>
      </c>
      <c r="N3351" t="s">
        <v>95</v>
      </c>
      <c r="O3351" t="s">
        <v>22</v>
      </c>
      <c r="P3351" t="s">
        <v>23</v>
      </c>
      <c r="Q3351" t="s">
        <v>41</v>
      </c>
    </row>
    <row r="3352" spans="1:17" x14ac:dyDescent="0.2">
      <c r="A3352" s="2">
        <v>36078</v>
      </c>
      <c r="B3352" t="s">
        <v>125</v>
      </c>
      <c r="C3352" t="s">
        <v>123</v>
      </c>
      <c r="D3352" t="s">
        <v>50</v>
      </c>
      <c r="E3352" t="s">
        <v>50</v>
      </c>
      <c r="F3352">
        <v>180</v>
      </c>
      <c r="G3352">
        <v>40</v>
      </c>
      <c r="H3352">
        <v>0</v>
      </c>
      <c r="I3352">
        <v>0</v>
      </c>
      <c r="J3352">
        <v>0</v>
      </c>
      <c r="K3352">
        <v>5</v>
      </c>
      <c r="L3352" t="s">
        <v>291</v>
      </c>
      <c r="M3352" t="s">
        <v>468</v>
      </c>
      <c r="N3352" t="s">
        <v>125</v>
      </c>
      <c r="O3352" t="s">
        <v>22</v>
      </c>
      <c r="P3352" t="s">
        <v>23</v>
      </c>
      <c r="Q3352" t="s">
        <v>41</v>
      </c>
    </row>
    <row r="3353" spans="1:17" x14ac:dyDescent="0.2">
      <c r="A3353" s="2">
        <v>36078</v>
      </c>
      <c r="B3353" t="s">
        <v>104</v>
      </c>
      <c r="C3353" t="s">
        <v>81</v>
      </c>
      <c r="D3353" t="s">
        <v>50</v>
      </c>
      <c r="E3353" t="s">
        <v>50</v>
      </c>
      <c r="F3353">
        <v>39</v>
      </c>
      <c r="G3353">
        <v>90</v>
      </c>
      <c r="H3353">
        <v>0</v>
      </c>
      <c r="I3353">
        <v>0</v>
      </c>
      <c r="J3353">
        <v>3</v>
      </c>
      <c r="K3353">
        <v>2</v>
      </c>
      <c r="L3353" t="s">
        <v>291</v>
      </c>
      <c r="M3353" t="s">
        <v>778</v>
      </c>
      <c r="N3353" t="s">
        <v>104</v>
      </c>
      <c r="O3353" t="s">
        <v>22</v>
      </c>
      <c r="P3353" t="s">
        <v>23</v>
      </c>
      <c r="Q3353" t="s">
        <v>24</v>
      </c>
    </row>
    <row r="3354" spans="1:17" x14ac:dyDescent="0.2">
      <c r="A3354" s="2">
        <v>36078</v>
      </c>
      <c r="B3354" t="s">
        <v>249</v>
      </c>
      <c r="C3354" t="s">
        <v>49</v>
      </c>
      <c r="D3354" t="s">
        <v>50</v>
      </c>
      <c r="E3354" t="s">
        <v>50</v>
      </c>
      <c r="F3354">
        <v>91</v>
      </c>
      <c r="G3354">
        <v>16</v>
      </c>
      <c r="H3354">
        <v>0</v>
      </c>
      <c r="I3354">
        <v>0</v>
      </c>
      <c r="J3354">
        <v>1</v>
      </c>
      <c r="K3354">
        <v>2</v>
      </c>
      <c r="L3354" t="s">
        <v>291</v>
      </c>
      <c r="M3354" t="s">
        <v>529</v>
      </c>
      <c r="N3354" t="s">
        <v>249</v>
      </c>
      <c r="O3354" t="s">
        <v>22</v>
      </c>
      <c r="P3354" t="s">
        <v>23</v>
      </c>
      <c r="Q3354" t="s">
        <v>41</v>
      </c>
    </row>
    <row r="3355" spans="1:17" x14ac:dyDescent="0.2">
      <c r="A3355" s="2">
        <v>36078</v>
      </c>
      <c r="B3355" t="s">
        <v>180</v>
      </c>
      <c r="C3355" t="s">
        <v>129</v>
      </c>
      <c r="D3355" t="s">
        <v>50</v>
      </c>
      <c r="E3355" t="s">
        <v>50</v>
      </c>
      <c r="F3355">
        <v>62</v>
      </c>
      <c r="G3355">
        <v>3</v>
      </c>
      <c r="H3355">
        <v>0</v>
      </c>
      <c r="I3355">
        <v>0</v>
      </c>
      <c r="J3355">
        <v>1</v>
      </c>
      <c r="K3355">
        <v>0</v>
      </c>
      <c r="L3355" t="s">
        <v>291</v>
      </c>
      <c r="M3355" t="s">
        <v>294</v>
      </c>
      <c r="N3355" t="s">
        <v>180</v>
      </c>
      <c r="O3355" t="s">
        <v>22</v>
      </c>
      <c r="P3355" t="s">
        <v>23</v>
      </c>
      <c r="Q3355" t="s">
        <v>24</v>
      </c>
    </row>
    <row r="3356" spans="1:17" x14ac:dyDescent="0.2">
      <c r="A3356" s="2">
        <v>36081</v>
      </c>
      <c r="B3356" t="s">
        <v>301</v>
      </c>
      <c r="C3356" t="s">
        <v>167</v>
      </c>
      <c r="D3356" t="s">
        <v>115</v>
      </c>
      <c r="E3356" t="s">
        <v>115</v>
      </c>
      <c r="F3356">
        <v>52</v>
      </c>
      <c r="G3356">
        <v>38</v>
      </c>
      <c r="H3356">
        <v>0</v>
      </c>
      <c r="I3356">
        <v>0</v>
      </c>
      <c r="J3356">
        <v>3</v>
      </c>
      <c r="K3356">
        <v>0</v>
      </c>
      <c r="L3356" t="s">
        <v>28</v>
      </c>
      <c r="M3356" t="s">
        <v>302</v>
      </c>
      <c r="N3356" t="s">
        <v>301</v>
      </c>
      <c r="O3356" t="s">
        <v>22</v>
      </c>
      <c r="P3356" t="s">
        <v>23</v>
      </c>
      <c r="Q3356" t="s">
        <v>24</v>
      </c>
    </row>
    <row r="3357" spans="1:17" x14ac:dyDescent="0.2">
      <c r="A3357" s="2">
        <v>36081</v>
      </c>
      <c r="B3357" t="s">
        <v>126</v>
      </c>
      <c r="C3357" t="s">
        <v>199</v>
      </c>
      <c r="D3357" t="s">
        <v>50</v>
      </c>
      <c r="E3357" t="s">
        <v>36</v>
      </c>
      <c r="F3357">
        <v>9</v>
      </c>
      <c r="G3357">
        <v>60</v>
      </c>
      <c r="H3357">
        <v>0</v>
      </c>
      <c r="I3357">
        <v>0</v>
      </c>
      <c r="J3357">
        <v>0</v>
      </c>
      <c r="K3357">
        <v>0</v>
      </c>
      <c r="L3357" t="s">
        <v>28</v>
      </c>
      <c r="M3357" t="s">
        <v>784</v>
      </c>
      <c r="N3357" t="s">
        <v>126</v>
      </c>
      <c r="O3357" t="s">
        <v>22</v>
      </c>
      <c r="P3357" t="s">
        <v>23</v>
      </c>
      <c r="Q3357" t="s">
        <v>30</v>
      </c>
    </row>
    <row r="3358" spans="1:17" x14ac:dyDescent="0.2">
      <c r="A3358" s="2">
        <v>36082</v>
      </c>
      <c r="B3358" t="s">
        <v>25</v>
      </c>
      <c r="C3358" t="s">
        <v>31</v>
      </c>
      <c r="D3358" t="s">
        <v>19</v>
      </c>
      <c r="E3358" t="s">
        <v>19</v>
      </c>
      <c r="F3358">
        <v>1</v>
      </c>
      <c r="G3358">
        <v>51</v>
      </c>
      <c r="H3358">
        <v>0</v>
      </c>
      <c r="I3358">
        <v>0</v>
      </c>
      <c r="J3358">
        <v>5</v>
      </c>
      <c r="K3358">
        <v>1</v>
      </c>
      <c r="L3358" t="s">
        <v>28</v>
      </c>
      <c r="M3358" t="s">
        <v>160</v>
      </c>
      <c r="N3358" t="s">
        <v>77</v>
      </c>
      <c r="O3358" t="s">
        <v>122</v>
      </c>
      <c r="P3358" t="s">
        <v>23</v>
      </c>
      <c r="Q3358" t="s">
        <v>24</v>
      </c>
    </row>
    <row r="3359" spans="1:17" x14ac:dyDescent="0.2">
      <c r="A3359" s="2">
        <v>36082</v>
      </c>
      <c r="B3359" t="s">
        <v>87</v>
      </c>
      <c r="C3359" t="s">
        <v>52</v>
      </c>
      <c r="D3359" t="s">
        <v>50</v>
      </c>
      <c r="E3359" t="s">
        <v>50</v>
      </c>
      <c r="F3359">
        <v>47</v>
      </c>
      <c r="G3359">
        <v>25</v>
      </c>
      <c r="H3359">
        <v>0</v>
      </c>
      <c r="I3359">
        <v>0</v>
      </c>
      <c r="J3359">
        <v>0</v>
      </c>
      <c r="K3359">
        <v>1</v>
      </c>
      <c r="L3359" t="s">
        <v>291</v>
      </c>
      <c r="M3359" t="s">
        <v>732</v>
      </c>
      <c r="N3359" t="s">
        <v>87</v>
      </c>
      <c r="O3359" t="s">
        <v>22</v>
      </c>
      <c r="P3359" t="s">
        <v>23</v>
      </c>
      <c r="Q3359" t="s">
        <v>41</v>
      </c>
    </row>
    <row r="3360" spans="1:17" x14ac:dyDescent="0.2">
      <c r="A3360" s="2">
        <v>36082</v>
      </c>
      <c r="B3360" t="s">
        <v>274</v>
      </c>
      <c r="C3360" t="s">
        <v>328</v>
      </c>
      <c r="D3360" t="s">
        <v>50</v>
      </c>
      <c r="E3360" t="s">
        <v>50</v>
      </c>
      <c r="F3360">
        <v>4</v>
      </c>
      <c r="G3360">
        <v>71</v>
      </c>
      <c r="H3360">
        <v>0</v>
      </c>
      <c r="I3360">
        <v>0</v>
      </c>
      <c r="J3360">
        <v>3</v>
      </c>
      <c r="K3360">
        <v>2</v>
      </c>
      <c r="L3360" t="s">
        <v>291</v>
      </c>
      <c r="M3360" t="s">
        <v>333</v>
      </c>
      <c r="N3360" t="s">
        <v>274</v>
      </c>
      <c r="O3360" t="s">
        <v>22</v>
      </c>
      <c r="P3360" t="s">
        <v>23</v>
      </c>
      <c r="Q3360" t="s">
        <v>24</v>
      </c>
    </row>
    <row r="3361" spans="1:17" x14ac:dyDescent="0.2">
      <c r="A3361" s="2">
        <v>36082</v>
      </c>
      <c r="B3361" t="s">
        <v>293</v>
      </c>
      <c r="C3361" t="s">
        <v>81</v>
      </c>
      <c r="D3361" t="s">
        <v>50</v>
      </c>
      <c r="E3361" t="s">
        <v>50</v>
      </c>
      <c r="F3361">
        <v>6</v>
      </c>
      <c r="G3361">
        <v>90</v>
      </c>
      <c r="H3361">
        <v>0</v>
      </c>
      <c r="I3361">
        <v>0</v>
      </c>
      <c r="J3361">
        <v>4</v>
      </c>
      <c r="K3361">
        <v>1</v>
      </c>
      <c r="L3361" t="s">
        <v>291</v>
      </c>
      <c r="M3361" t="s">
        <v>653</v>
      </c>
      <c r="N3361" t="s">
        <v>293</v>
      </c>
      <c r="O3361" t="s">
        <v>22</v>
      </c>
      <c r="P3361" t="s">
        <v>23</v>
      </c>
      <c r="Q3361" t="s">
        <v>24</v>
      </c>
    </row>
    <row r="3362" spans="1:17" x14ac:dyDescent="0.2">
      <c r="A3362" s="2">
        <v>36082</v>
      </c>
      <c r="B3362" t="s">
        <v>67</v>
      </c>
      <c r="C3362" t="s">
        <v>737</v>
      </c>
      <c r="D3362" t="s">
        <v>50</v>
      </c>
      <c r="E3362" t="s">
        <v>50</v>
      </c>
      <c r="F3362">
        <v>2</v>
      </c>
      <c r="G3362">
        <v>171</v>
      </c>
      <c r="H3362">
        <v>0</v>
      </c>
      <c r="I3362">
        <v>0</v>
      </c>
      <c r="J3362">
        <v>2</v>
      </c>
      <c r="K3362">
        <v>0</v>
      </c>
      <c r="L3362" t="s">
        <v>291</v>
      </c>
      <c r="M3362" t="s">
        <v>769</v>
      </c>
      <c r="N3362" t="s">
        <v>67</v>
      </c>
      <c r="O3362" t="s">
        <v>22</v>
      </c>
      <c r="P3362" t="s">
        <v>23</v>
      </c>
      <c r="Q3362" t="s">
        <v>24</v>
      </c>
    </row>
    <row r="3363" spans="1:17" x14ac:dyDescent="0.2">
      <c r="A3363" s="2">
        <v>36082</v>
      </c>
      <c r="B3363" t="s">
        <v>153</v>
      </c>
      <c r="C3363" t="s">
        <v>345</v>
      </c>
      <c r="D3363" t="s">
        <v>50</v>
      </c>
      <c r="E3363" t="s">
        <v>50</v>
      </c>
      <c r="F3363">
        <v>66</v>
      </c>
      <c r="G3363">
        <v>42</v>
      </c>
      <c r="H3363">
        <v>0</v>
      </c>
      <c r="I3363">
        <v>0</v>
      </c>
      <c r="J3363">
        <v>3</v>
      </c>
      <c r="K3363">
        <v>0</v>
      </c>
      <c r="L3363" t="s">
        <v>291</v>
      </c>
      <c r="M3363" t="s">
        <v>191</v>
      </c>
      <c r="N3363" t="s">
        <v>153</v>
      </c>
      <c r="O3363" t="s">
        <v>22</v>
      </c>
      <c r="P3363" t="s">
        <v>23</v>
      </c>
      <c r="Q3363" t="s">
        <v>24</v>
      </c>
    </row>
    <row r="3364" spans="1:17" x14ac:dyDescent="0.2">
      <c r="A3364" s="2">
        <v>36082</v>
      </c>
      <c r="B3364" t="s">
        <v>94</v>
      </c>
      <c r="C3364" t="s">
        <v>92</v>
      </c>
      <c r="D3364" t="s">
        <v>50</v>
      </c>
      <c r="E3364" t="s">
        <v>50</v>
      </c>
      <c r="F3364">
        <v>59</v>
      </c>
      <c r="G3364">
        <v>13</v>
      </c>
      <c r="H3364">
        <v>0</v>
      </c>
      <c r="I3364">
        <v>0</v>
      </c>
      <c r="J3364">
        <v>1</v>
      </c>
      <c r="K3364">
        <v>1</v>
      </c>
      <c r="L3364" t="s">
        <v>291</v>
      </c>
      <c r="M3364" t="s">
        <v>96</v>
      </c>
      <c r="N3364" t="s">
        <v>94</v>
      </c>
      <c r="O3364" t="s">
        <v>22</v>
      </c>
      <c r="P3364" t="s">
        <v>23</v>
      </c>
      <c r="Q3364" t="s">
        <v>30</v>
      </c>
    </row>
    <row r="3365" spans="1:17" x14ac:dyDescent="0.2">
      <c r="A3365" s="2">
        <v>36082</v>
      </c>
      <c r="B3365" t="s">
        <v>76</v>
      </c>
      <c r="C3365" t="s">
        <v>95</v>
      </c>
      <c r="D3365" t="s">
        <v>50</v>
      </c>
      <c r="E3365" t="s">
        <v>50</v>
      </c>
      <c r="F3365">
        <v>65</v>
      </c>
      <c r="G3365">
        <v>27</v>
      </c>
      <c r="H3365">
        <v>0</v>
      </c>
      <c r="I3365">
        <v>0</v>
      </c>
      <c r="J3365">
        <v>1</v>
      </c>
      <c r="K3365">
        <v>0</v>
      </c>
      <c r="L3365" t="s">
        <v>291</v>
      </c>
      <c r="M3365" t="s">
        <v>78</v>
      </c>
      <c r="N3365" t="s">
        <v>76</v>
      </c>
      <c r="O3365" t="s">
        <v>22</v>
      </c>
      <c r="P3365" t="s">
        <v>23</v>
      </c>
      <c r="Q3365" t="s">
        <v>24</v>
      </c>
    </row>
    <row r="3366" spans="1:17" x14ac:dyDescent="0.2">
      <c r="A3366" s="2">
        <v>36082</v>
      </c>
      <c r="B3366" t="s">
        <v>98</v>
      </c>
      <c r="C3366" t="s">
        <v>184</v>
      </c>
      <c r="D3366" t="s">
        <v>50</v>
      </c>
      <c r="E3366" t="s">
        <v>50</v>
      </c>
      <c r="F3366">
        <v>54</v>
      </c>
      <c r="G3366">
        <v>124</v>
      </c>
      <c r="H3366">
        <v>0</v>
      </c>
      <c r="I3366">
        <v>0</v>
      </c>
      <c r="J3366">
        <v>5</v>
      </c>
      <c r="K3366">
        <v>0</v>
      </c>
      <c r="L3366" t="s">
        <v>291</v>
      </c>
      <c r="M3366" t="s">
        <v>99</v>
      </c>
      <c r="N3366" t="s">
        <v>98</v>
      </c>
      <c r="O3366" t="s">
        <v>22</v>
      </c>
      <c r="P3366" t="s">
        <v>23</v>
      </c>
      <c r="Q3366" t="s">
        <v>24</v>
      </c>
    </row>
    <row r="3367" spans="1:17" x14ac:dyDescent="0.2">
      <c r="A3367" s="2">
        <v>36082</v>
      </c>
      <c r="B3367" t="s">
        <v>123</v>
      </c>
      <c r="C3367" t="s">
        <v>106</v>
      </c>
      <c r="D3367" t="s">
        <v>50</v>
      </c>
      <c r="E3367" t="s">
        <v>50</v>
      </c>
      <c r="F3367">
        <v>40</v>
      </c>
      <c r="G3367">
        <v>14</v>
      </c>
      <c r="H3367">
        <v>0</v>
      </c>
      <c r="I3367">
        <v>0</v>
      </c>
      <c r="J3367">
        <v>1</v>
      </c>
      <c r="K3367">
        <v>2</v>
      </c>
      <c r="L3367" t="s">
        <v>291</v>
      </c>
      <c r="M3367" t="s">
        <v>179</v>
      </c>
      <c r="N3367" t="s">
        <v>123</v>
      </c>
      <c r="O3367" t="s">
        <v>22</v>
      </c>
      <c r="P3367" t="s">
        <v>23</v>
      </c>
      <c r="Q3367" t="s">
        <v>41</v>
      </c>
    </row>
    <row r="3368" spans="1:17" x14ac:dyDescent="0.2">
      <c r="A3368" s="2">
        <v>36082</v>
      </c>
      <c r="B3368" t="s">
        <v>174</v>
      </c>
      <c r="C3368" t="s">
        <v>386</v>
      </c>
      <c r="D3368" t="s">
        <v>50</v>
      </c>
      <c r="E3368" t="s">
        <v>50</v>
      </c>
      <c r="F3368">
        <v>165</v>
      </c>
      <c r="G3368">
        <v>100</v>
      </c>
      <c r="H3368">
        <v>0</v>
      </c>
      <c r="I3368">
        <v>0</v>
      </c>
      <c r="J3368">
        <v>2</v>
      </c>
      <c r="K3368">
        <v>1</v>
      </c>
      <c r="L3368" t="s">
        <v>291</v>
      </c>
      <c r="M3368" t="s">
        <v>820</v>
      </c>
      <c r="N3368" t="s">
        <v>174</v>
      </c>
      <c r="O3368" t="s">
        <v>22</v>
      </c>
      <c r="P3368" t="s">
        <v>23</v>
      </c>
      <c r="Q3368" t="s">
        <v>24</v>
      </c>
    </row>
    <row r="3369" spans="1:17" x14ac:dyDescent="0.2">
      <c r="A3369" s="2">
        <v>36082</v>
      </c>
      <c r="B3369" t="s">
        <v>73</v>
      </c>
      <c r="C3369" t="s">
        <v>646</v>
      </c>
      <c r="D3369" t="s">
        <v>50</v>
      </c>
      <c r="E3369" t="s">
        <v>50</v>
      </c>
      <c r="F3369">
        <v>61</v>
      </c>
      <c r="G3369">
        <v>95</v>
      </c>
      <c r="H3369">
        <v>0</v>
      </c>
      <c r="I3369">
        <v>0</v>
      </c>
      <c r="J3369">
        <v>4</v>
      </c>
      <c r="K3369">
        <v>2</v>
      </c>
      <c r="L3369" t="s">
        <v>291</v>
      </c>
      <c r="M3369" t="s">
        <v>289</v>
      </c>
      <c r="N3369" t="s">
        <v>73</v>
      </c>
      <c r="O3369" t="s">
        <v>22</v>
      </c>
      <c r="P3369" t="s">
        <v>23</v>
      </c>
      <c r="Q3369" t="s">
        <v>24</v>
      </c>
    </row>
    <row r="3370" spans="1:17" x14ac:dyDescent="0.2">
      <c r="A3370" s="2">
        <v>36082</v>
      </c>
      <c r="B3370" t="s">
        <v>97</v>
      </c>
      <c r="C3370" t="s">
        <v>89</v>
      </c>
      <c r="D3370" t="s">
        <v>50</v>
      </c>
      <c r="E3370" t="s">
        <v>50</v>
      </c>
      <c r="F3370">
        <v>146</v>
      </c>
      <c r="G3370">
        <v>11</v>
      </c>
      <c r="H3370">
        <v>0</v>
      </c>
      <c r="I3370">
        <v>0</v>
      </c>
      <c r="J3370">
        <v>0</v>
      </c>
      <c r="K3370">
        <v>3</v>
      </c>
      <c r="L3370" t="s">
        <v>291</v>
      </c>
      <c r="M3370" t="s">
        <v>97</v>
      </c>
      <c r="N3370" t="s">
        <v>97</v>
      </c>
      <c r="O3370" t="s">
        <v>22</v>
      </c>
      <c r="P3370" t="s">
        <v>23</v>
      </c>
      <c r="Q3370" t="s">
        <v>41</v>
      </c>
    </row>
    <row r="3371" spans="1:17" x14ac:dyDescent="0.2">
      <c r="A3371" s="2">
        <v>36082</v>
      </c>
      <c r="B3371" t="s">
        <v>384</v>
      </c>
      <c r="C3371" t="s">
        <v>129</v>
      </c>
      <c r="D3371" t="s">
        <v>50</v>
      </c>
      <c r="E3371" t="s">
        <v>50</v>
      </c>
      <c r="F3371">
        <v>118</v>
      </c>
      <c r="G3371">
        <v>3</v>
      </c>
      <c r="H3371">
        <v>0</v>
      </c>
      <c r="I3371">
        <v>0</v>
      </c>
      <c r="J3371">
        <v>1</v>
      </c>
      <c r="K3371">
        <v>3</v>
      </c>
      <c r="L3371" t="s">
        <v>291</v>
      </c>
      <c r="M3371" t="s">
        <v>395</v>
      </c>
      <c r="N3371" t="s">
        <v>384</v>
      </c>
      <c r="O3371" t="s">
        <v>22</v>
      </c>
      <c r="P3371" t="s">
        <v>23</v>
      </c>
      <c r="Q3371" t="s">
        <v>41</v>
      </c>
    </row>
    <row r="3372" spans="1:17" x14ac:dyDescent="0.2">
      <c r="A3372" s="2">
        <v>36082</v>
      </c>
      <c r="B3372" t="s">
        <v>49</v>
      </c>
      <c r="C3372" t="s">
        <v>85</v>
      </c>
      <c r="D3372" t="s">
        <v>50</v>
      </c>
      <c r="E3372" t="s">
        <v>50</v>
      </c>
      <c r="F3372">
        <v>16</v>
      </c>
      <c r="G3372">
        <v>108</v>
      </c>
      <c r="H3372">
        <v>0</v>
      </c>
      <c r="I3372">
        <v>0</v>
      </c>
      <c r="J3372">
        <v>2</v>
      </c>
      <c r="K3372">
        <v>2</v>
      </c>
      <c r="L3372" t="s">
        <v>291</v>
      </c>
      <c r="M3372" t="s">
        <v>103</v>
      </c>
      <c r="N3372" t="s">
        <v>49</v>
      </c>
      <c r="O3372" t="s">
        <v>22</v>
      </c>
      <c r="P3372" t="s">
        <v>23</v>
      </c>
      <c r="Q3372" t="s">
        <v>30</v>
      </c>
    </row>
    <row r="3373" spans="1:17" x14ac:dyDescent="0.2">
      <c r="A3373" s="2">
        <v>36082</v>
      </c>
      <c r="B3373" t="s">
        <v>125</v>
      </c>
      <c r="C3373" t="s">
        <v>69</v>
      </c>
      <c r="D3373" t="s">
        <v>50</v>
      </c>
      <c r="E3373" t="s">
        <v>50</v>
      </c>
      <c r="F3373">
        <v>180</v>
      </c>
      <c r="G3373">
        <v>29</v>
      </c>
      <c r="H3373">
        <v>0</v>
      </c>
      <c r="I3373">
        <v>0</v>
      </c>
      <c r="J3373">
        <v>1</v>
      </c>
      <c r="K3373">
        <v>4</v>
      </c>
      <c r="L3373" t="s">
        <v>291</v>
      </c>
      <c r="M3373" t="s">
        <v>468</v>
      </c>
      <c r="N3373" t="s">
        <v>125</v>
      </c>
      <c r="O3373" t="s">
        <v>22</v>
      </c>
      <c r="P3373" t="s">
        <v>23</v>
      </c>
      <c r="Q3373" t="s">
        <v>41</v>
      </c>
    </row>
    <row r="3374" spans="1:17" x14ac:dyDescent="0.2">
      <c r="A3374" s="2">
        <v>36082</v>
      </c>
      <c r="B3374" t="s">
        <v>104</v>
      </c>
      <c r="C3374" t="s">
        <v>48</v>
      </c>
      <c r="D3374" t="s">
        <v>50</v>
      </c>
      <c r="E3374" t="s">
        <v>50</v>
      </c>
      <c r="F3374">
        <v>39</v>
      </c>
      <c r="G3374">
        <v>121</v>
      </c>
      <c r="H3374">
        <v>0</v>
      </c>
      <c r="I3374">
        <v>0</v>
      </c>
      <c r="J3374">
        <v>2</v>
      </c>
      <c r="K3374">
        <v>1</v>
      </c>
      <c r="L3374" t="s">
        <v>291</v>
      </c>
      <c r="M3374" t="s">
        <v>105</v>
      </c>
      <c r="N3374" t="s">
        <v>104</v>
      </c>
      <c r="O3374" t="s">
        <v>22</v>
      </c>
      <c r="P3374" t="s">
        <v>23</v>
      </c>
      <c r="Q3374" t="s">
        <v>24</v>
      </c>
    </row>
    <row r="3375" spans="1:17" x14ac:dyDescent="0.2">
      <c r="A3375" s="2">
        <v>36082</v>
      </c>
      <c r="B3375" t="s">
        <v>244</v>
      </c>
      <c r="C3375" t="s">
        <v>82</v>
      </c>
      <c r="D3375" t="s">
        <v>50</v>
      </c>
      <c r="E3375" t="s">
        <v>50</v>
      </c>
      <c r="F3375">
        <v>33</v>
      </c>
      <c r="G3375">
        <v>41</v>
      </c>
      <c r="H3375">
        <v>0</v>
      </c>
      <c r="I3375">
        <v>0</v>
      </c>
      <c r="J3375">
        <v>0</v>
      </c>
      <c r="K3375">
        <v>3</v>
      </c>
      <c r="L3375" t="s">
        <v>291</v>
      </c>
      <c r="M3375" t="s">
        <v>292</v>
      </c>
      <c r="N3375" t="s">
        <v>244</v>
      </c>
      <c r="O3375" t="s">
        <v>22</v>
      </c>
      <c r="P3375" t="s">
        <v>23</v>
      </c>
      <c r="Q3375" t="s">
        <v>41</v>
      </c>
    </row>
    <row r="3376" spans="1:17" x14ac:dyDescent="0.2">
      <c r="A3376" s="2">
        <v>36082</v>
      </c>
      <c r="B3376" t="s">
        <v>249</v>
      </c>
      <c r="C3376" t="s">
        <v>101</v>
      </c>
      <c r="D3376" t="s">
        <v>50</v>
      </c>
      <c r="E3376" t="s">
        <v>50</v>
      </c>
      <c r="F3376">
        <v>91</v>
      </c>
      <c r="G3376">
        <v>83</v>
      </c>
      <c r="H3376">
        <v>0</v>
      </c>
      <c r="I3376">
        <v>0</v>
      </c>
      <c r="J3376">
        <v>1</v>
      </c>
      <c r="K3376">
        <v>0</v>
      </c>
      <c r="L3376" t="s">
        <v>291</v>
      </c>
      <c r="M3376" t="s">
        <v>299</v>
      </c>
      <c r="N3376" t="s">
        <v>249</v>
      </c>
      <c r="O3376" t="s">
        <v>22</v>
      </c>
      <c r="P3376" t="s">
        <v>23</v>
      </c>
      <c r="Q3376" t="s">
        <v>24</v>
      </c>
    </row>
    <row r="3377" spans="1:17" x14ac:dyDescent="0.2">
      <c r="A3377" s="2">
        <v>36082</v>
      </c>
      <c r="B3377" t="s">
        <v>53</v>
      </c>
      <c r="C3377" t="s">
        <v>72</v>
      </c>
      <c r="D3377" t="s">
        <v>50</v>
      </c>
      <c r="E3377" t="s">
        <v>50</v>
      </c>
      <c r="F3377">
        <v>77</v>
      </c>
      <c r="G3377">
        <v>18</v>
      </c>
      <c r="H3377">
        <v>0</v>
      </c>
      <c r="I3377">
        <v>0</v>
      </c>
      <c r="J3377">
        <v>1</v>
      </c>
      <c r="K3377">
        <v>1</v>
      </c>
      <c r="L3377" t="s">
        <v>291</v>
      </c>
      <c r="M3377" t="s">
        <v>195</v>
      </c>
      <c r="N3377" t="s">
        <v>53</v>
      </c>
      <c r="O3377" t="s">
        <v>22</v>
      </c>
      <c r="P3377" t="s">
        <v>23</v>
      </c>
      <c r="Q3377" t="s">
        <v>30</v>
      </c>
    </row>
    <row r="3378" spans="1:17" x14ac:dyDescent="0.2">
      <c r="A3378" s="2">
        <v>36082</v>
      </c>
      <c r="B3378" t="s">
        <v>180</v>
      </c>
      <c r="C3378" t="s">
        <v>70</v>
      </c>
      <c r="D3378" t="s">
        <v>50</v>
      </c>
      <c r="E3378" t="s">
        <v>50</v>
      </c>
      <c r="F3378">
        <v>62</v>
      </c>
      <c r="G3378">
        <v>55</v>
      </c>
      <c r="H3378">
        <v>0</v>
      </c>
      <c r="I3378">
        <v>0</v>
      </c>
      <c r="J3378">
        <v>1</v>
      </c>
      <c r="K3378">
        <v>3</v>
      </c>
      <c r="L3378" t="s">
        <v>291</v>
      </c>
      <c r="M3378" t="s">
        <v>181</v>
      </c>
      <c r="N3378" t="s">
        <v>180</v>
      </c>
      <c r="O3378" t="s">
        <v>22</v>
      </c>
      <c r="P3378" t="s">
        <v>23</v>
      </c>
      <c r="Q3378" t="s">
        <v>41</v>
      </c>
    </row>
    <row r="3379" spans="1:17" x14ac:dyDescent="0.2">
      <c r="A3379" s="2">
        <v>36082</v>
      </c>
      <c r="B3379" t="s">
        <v>168</v>
      </c>
      <c r="C3379" t="s">
        <v>286</v>
      </c>
      <c r="D3379" t="s">
        <v>50</v>
      </c>
      <c r="E3379" t="s">
        <v>50</v>
      </c>
      <c r="F3379">
        <v>49</v>
      </c>
      <c r="G3379">
        <v>109</v>
      </c>
      <c r="H3379">
        <v>0</v>
      </c>
      <c r="I3379">
        <v>0</v>
      </c>
      <c r="J3379">
        <v>2</v>
      </c>
      <c r="K3379">
        <v>0</v>
      </c>
      <c r="L3379" t="s">
        <v>291</v>
      </c>
      <c r="M3379" t="s">
        <v>318</v>
      </c>
      <c r="N3379" t="s">
        <v>168</v>
      </c>
      <c r="O3379" t="s">
        <v>22</v>
      </c>
      <c r="P3379" t="s">
        <v>23</v>
      </c>
      <c r="Q3379" t="s">
        <v>24</v>
      </c>
    </row>
    <row r="3380" spans="1:17" x14ac:dyDescent="0.2">
      <c r="A3380" s="2">
        <v>36082</v>
      </c>
      <c r="B3380" t="s">
        <v>161</v>
      </c>
      <c r="C3380" t="s">
        <v>317</v>
      </c>
      <c r="D3380" t="s">
        <v>50</v>
      </c>
      <c r="E3380" t="s">
        <v>50</v>
      </c>
      <c r="F3380">
        <v>107</v>
      </c>
      <c r="G3380">
        <v>97</v>
      </c>
      <c r="H3380">
        <v>0</v>
      </c>
      <c r="I3380">
        <v>0</v>
      </c>
      <c r="J3380">
        <v>3</v>
      </c>
      <c r="K3380">
        <v>2</v>
      </c>
      <c r="L3380" t="s">
        <v>291</v>
      </c>
      <c r="M3380" t="s">
        <v>162</v>
      </c>
      <c r="N3380" t="s">
        <v>161</v>
      </c>
      <c r="O3380" t="s">
        <v>22</v>
      </c>
      <c r="P3380" t="s">
        <v>23</v>
      </c>
      <c r="Q3380" t="s">
        <v>24</v>
      </c>
    </row>
    <row r="3381" spans="1:17" x14ac:dyDescent="0.2">
      <c r="A3381" s="2">
        <v>36085</v>
      </c>
      <c r="B3381" t="s">
        <v>464</v>
      </c>
      <c r="C3381" t="s">
        <v>469</v>
      </c>
      <c r="D3381" t="s">
        <v>115</v>
      </c>
      <c r="E3381" t="s">
        <v>115</v>
      </c>
      <c r="F3381">
        <v>110</v>
      </c>
      <c r="G3381">
        <v>101</v>
      </c>
      <c r="H3381">
        <v>0</v>
      </c>
      <c r="I3381">
        <v>0</v>
      </c>
      <c r="J3381">
        <v>3</v>
      </c>
      <c r="K3381">
        <v>3</v>
      </c>
      <c r="L3381" t="s">
        <v>242</v>
      </c>
      <c r="M3381" t="s">
        <v>300</v>
      </c>
      <c r="N3381" t="s">
        <v>176</v>
      </c>
      <c r="O3381" t="s">
        <v>122</v>
      </c>
      <c r="P3381" t="s">
        <v>23</v>
      </c>
      <c r="Q3381" t="s">
        <v>30</v>
      </c>
    </row>
    <row r="3382" spans="1:17" x14ac:dyDescent="0.2">
      <c r="A3382" s="2">
        <v>36085</v>
      </c>
      <c r="B3382" t="s">
        <v>166</v>
      </c>
      <c r="C3382" t="s">
        <v>224</v>
      </c>
      <c r="D3382" t="s">
        <v>115</v>
      </c>
      <c r="E3382" t="s">
        <v>36</v>
      </c>
      <c r="F3382">
        <v>75</v>
      </c>
      <c r="G3382">
        <v>67</v>
      </c>
      <c r="H3382">
        <v>0</v>
      </c>
      <c r="I3382">
        <v>0</v>
      </c>
      <c r="J3382">
        <v>2</v>
      </c>
      <c r="K3382">
        <v>2</v>
      </c>
      <c r="L3382" t="s">
        <v>28</v>
      </c>
      <c r="M3382" t="s">
        <v>165</v>
      </c>
      <c r="N3382" t="s">
        <v>166</v>
      </c>
      <c r="O3382" t="s">
        <v>22</v>
      </c>
      <c r="P3382" t="s">
        <v>23</v>
      </c>
      <c r="Q3382" t="s">
        <v>30</v>
      </c>
    </row>
    <row r="3383" spans="1:17" x14ac:dyDescent="0.2">
      <c r="A3383" s="2">
        <v>36085</v>
      </c>
      <c r="B3383" t="s">
        <v>176</v>
      </c>
      <c r="C3383" t="s">
        <v>380</v>
      </c>
      <c r="D3383" t="s">
        <v>115</v>
      </c>
      <c r="E3383" t="s">
        <v>36</v>
      </c>
      <c r="F3383">
        <v>64</v>
      </c>
      <c r="G3383">
        <v>116</v>
      </c>
      <c r="H3383">
        <v>0</v>
      </c>
      <c r="I3383">
        <v>0</v>
      </c>
      <c r="J3383">
        <v>2</v>
      </c>
      <c r="K3383">
        <v>1</v>
      </c>
      <c r="L3383" t="s">
        <v>242</v>
      </c>
      <c r="M3383" t="s">
        <v>300</v>
      </c>
      <c r="N3383" t="s">
        <v>176</v>
      </c>
      <c r="O3383" t="s">
        <v>22</v>
      </c>
      <c r="P3383" t="s">
        <v>23</v>
      </c>
      <c r="Q3383" t="s">
        <v>24</v>
      </c>
    </row>
    <row r="3384" spans="1:17" x14ac:dyDescent="0.2">
      <c r="A3384" s="2">
        <v>36087</v>
      </c>
      <c r="B3384" t="s">
        <v>464</v>
      </c>
      <c r="C3384" t="s">
        <v>380</v>
      </c>
      <c r="D3384" t="s">
        <v>115</v>
      </c>
      <c r="E3384" t="s">
        <v>36</v>
      </c>
      <c r="F3384">
        <v>110</v>
      </c>
      <c r="G3384">
        <v>116</v>
      </c>
      <c r="H3384">
        <v>0</v>
      </c>
      <c r="I3384">
        <v>0</v>
      </c>
      <c r="J3384">
        <v>1</v>
      </c>
      <c r="K3384">
        <v>1</v>
      </c>
      <c r="L3384" t="s">
        <v>242</v>
      </c>
      <c r="M3384" t="s">
        <v>300</v>
      </c>
      <c r="N3384" t="s">
        <v>176</v>
      </c>
      <c r="O3384" t="s">
        <v>122</v>
      </c>
      <c r="P3384" t="s">
        <v>23</v>
      </c>
      <c r="Q3384" t="s">
        <v>30</v>
      </c>
    </row>
    <row r="3385" spans="1:17" x14ac:dyDescent="0.2">
      <c r="A3385" s="2">
        <v>36087</v>
      </c>
      <c r="B3385" t="s">
        <v>239</v>
      </c>
      <c r="C3385" t="s">
        <v>224</v>
      </c>
      <c r="D3385" t="s">
        <v>115</v>
      </c>
      <c r="E3385" t="s">
        <v>36</v>
      </c>
      <c r="F3385">
        <v>106</v>
      </c>
      <c r="G3385">
        <v>67</v>
      </c>
      <c r="H3385">
        <v>0</v>
      </c>
      <c r="I3385">
        <v>0</v>
      </c>
      <c r="J3385">
        <v>4</v>
      </c>
      <c r="K3385">
        <v>2</v>
      </c>
      <c r="L3385" t="s">
        <v>28</v>
      </c>
      <c r="M3385" t="s">
        <v>240</v>
      </c>
      <c r="N3385" t="s">
        <v>239</v>
      </c>
      <c r="O3385" t="s">
        <v>22</v>
      </c>
      <c r="P3385" t="s">
        <v>23</v>
      </c>
      <c r="Q3385" t="s">
        <v>24</v>
      </c>
    </row>
    <row r="3386" spans="1:17" x14ac:dyDescent="0.2">
      <c r="A3386" s="2">
        <v>36087</v>
      </c>
      <c r="B3386" t="s">
        <v>176</v>
      </c>
      <c r="C3386" t="s">
        <v>469</v>
      </c>
      <c r="D3386" t="s">
        <v>115</v>
      </c>
      <c r="E3386" t="s">
        <v>115</v>
      </c>
      <c r="F3386">
        <v>64</v>
      </c>
      <c r="G3386">
        <v>101</v>
      </c>
      <c r="H3386">
        <v>0</v>
      </c>
      <c r="I3386">
        <v>0</v>
      </c>
      <c r="J3386">
        <v>1</v>
      </c>
      <c r="K3386">
        <v>0</v>
      </c>
      <c r="L3386" t="s">
        <v>242</v>
      </c>
      <c r="M3386" t="s">
        <v>300</v>
      </c>
      <c r="N3386" t="s">
        <v>176</v>
      </c>
      <c r="O3386" t="s">
        <v>22</v>
      </c>
      <c r="P3386" t="s">
        <v>23</v>
      </c>
      <c r="Q3386" t="s">
        <v>24</v>
      </c>
    </row>
    <row r="3387" spans="1:17" x14ac:dyDescent="0.2">
      <c r="A3387" s="2">
        <v>36089</v>
      </c>
      <c r="B3387" t="s">
        <v>239</v>
      </c>
      <c r="C3387" t="s">
        <v>224</v>
      </c>
      <c r="D3387" t="s">
        <v>115</v>
      </c>
      <c r="E3387" t="s">
        <v>36</v>
      </c>
      <c r="F3387">
        <v>108</v>
      </c>
      <c r="G3387">
        <v>72</v>
      </c>
      <c r="H3387">
        <v>0</v>
      </c>
      <c r="I3387">
        <v>0</v>
      </c>
      <c r="J3387">
        <v>0</v>
      </c>
      <c r="K3387">
        <v>0</v>
      </c>
      <c r="L3387" t="s">
        <v>28</v>
      </c>
      <c r="M3387" t="s">
        <v>240</v>
      </c>
      <c r="N3387" t="s">
        <v>239</v>
      </c>
      <c r="O3387" t="s">
        <v>22</v>
      </c>
      <c r="P3387" t="s">
        <v>23</v>
      </c>
      <c r="Q3387" t="s">
        <v>30</v>
      </c>
    </row>
    <row r="3388" spans="1:17" x14ac:dyDescent="0.2">
      <c r="A3388" s="2">
        <v>36089</v>
      </c>
      <c r="B3388" t="s">
        <v>380</v>
      </c>
      <c r="C3388" t="s">
        <v>469</v>
      </c>
      <c r="D3388" t="s">
        <v>36</v>
      </c>
      <c r="E3388" t="s">
        <v>115</v>
      </c>
      <c r="F3388">
        <v>117</v>
      </c>
      <c r="G3388">
        <v>102</v>
      </c>
      <c r="H3388">
        <v>0</v>
      </c>
      <c r="I3388">
        <v>0</v>
      </c>
      <c r="J3388">
        <v>2</v>
      </c>
      <c r="K3388">
        <v>3</v>
      </c>
      <c r="L3388" t="s">
        <v>242</v>
      </c>
      <c r="M3388" t="s">
        <v>300</v>
      </c>
      <c r="N3388" t="s">
        <v>176</v>
      </c>
      <c r="O3388" t="s">
        <v>122</v>
      </c>
      <c r="P3388" t="s">
        <v>23</v>
      </c>
      <c r="Q3388" t="s">
        <v>41</v>
      </c>
    </row>
    <row r="3389" spans="1:17" x14ac:dyDescent="0.2">
      <c r="A3389" s="2">
        <v>36089</v>
      </c>
      <c r="B3389" t="s">
        <v>176</v>
      </c>
      <c r="C3389" t="s">
        <v>464</v>
      </c>
      <c r="D3389" t="s">
        <v>115</v>
      </c>
      <c r="E3389" t="s">
        <v>115</v>
      </c>
      <c r="F3389">
        <v>58</v>
      </c>
      <c r="G3389">
        <v>112</v>
      </c>
      <c r="H3389">
        <v>0</v>
      </c>
      <c r="I3389">
        <v>0</v>
      </c>
      <c r="J3389">
        <v>1</v>
      </c>
      <c r="K3389">
        <v>0</v>
      </c>
      <c r="L3389" t="s">
        <v>242</v>
      </c>
      <c r="M3389" t="s">
        <v>300</v>
      </c>
      <c r="N3389" t="s">
        <v>176</v>
      </c>
      <c r="O3389" t="s">
        <v>22</v>
      </c>
      <c r="P3389" t="s">
        <v>23</v>
      </c>
      <c r="Q3389" t="s">
        <v>24</v>
      </c>
    </row>
    <row r="3390" spans="1:17" x14ac:dyDescent="0.2">
      <c r="A3390" s="2">
        <v>36091</v>
      </c>
      <c r="B3390" t="s">
        <v>402</v>
      </c>
      <c r="C3390" t="s">
        <v>224</v>
      </c>
      <c r="D3390" t="s">
        <v>115</v>
      </c>
      <c r="E3390" t="s">
        <v>36</v>
      </c>
      <c r="F3390">
        <v>137</v>
      </c>
      <c r="G3390">
        <v>72</v>
      </c>
      <c r="H3390">
        <v>0</v>
      </c>
      <c r="I3390">
        <v>0</v>
      </c>
      <c r="J3390">
        <v>2</v>
      </c>
      <c r="K3390">
        <v>1</v>
      </c>
      <c r="L3390" t="s">
        <v>28</v>
      </c>
      <c r="M3390" t="s">
        <v>715</v>
      </c>
      <c r="N3390" t="s">
        <v>402</v>
      </c>
      <c r="O3390" t="s">
        <v>22</v>
      </c>
      <c r="P3390" t="s">
        <v>23</v>
      </c>
      <c r="Q3390" t="s">
        <v>24</v>
      </c>
    </row>
    <row r="3391" spans="1:17" x14ac:dyDescent="0.2">
      <c r="A3391" s="2">
        <v>36096</v>
      </c>
      <c r="B3391" t="s">
        <v>143</v>
      </c>
      <c r="C3391" t="s">
        <v>183</v>
      </c>
      <c r="D3391" t="s">
        <v>115</v>
      </c>
      <c r="E3391" t="s">
        <v>36</v>
      </c>
      <c r="F3391">
        <v>21</v>
      </c>
      <c r="G3391">
        <v>20</v>
      </c>
      <c r="H3391">
        <v>0</v>
      </c>
      <c r="I3391">
        <v>0</v>
      </c>
      <c r="J3391">
        <v>1</v>
      </c>
      <c r="K3391">
        <v>0</v>
      </c>
      <c r="L3391" t="s">
        <v>28</v>
      </c>
      <c r="M3391" t="s">
        <v>644</v>
      </c>
      <c r="N3391" t="s">
        <v>143</v>
      </c>
      <c r="O3391" t="s">
        <v>22</v>
      </c>
      <c r="P3391" t="s">
        <v>23</v>
      </c>
      <c r="Q3391" t="s">
        <v>24</v>
      </c>
    </row>
    <row r="3392" spans="1:17" x14ac:dyDescent="0.2">
      <c r="A3392" s="2">
        <v>36098</v>
      </c>
      <c r="B3392" t="s">
        <v>402</v>
      </c>
      <c r="C3392" t="s">
        <v>176</v>
      </c>
      <c r="D3392" t="s">
        <v>115</v>
      </c>
      <c r="E3392" t="s">
        <v>115</v>
      </c>
      <c r="F3392">
        <v>137</v>
      </c>
      <c r="G3392">
        <v>58</v>
      </c>
      <c r="H3392">
        <v>0</v>
      </c>
      <c r="I3392">
        <v>0</v>
      </c>
      <c r="J3392">
        <v>0</v>
      </c>
      <c r="K3392">
        <v>1</v>
      </c>
      <c r="L3392" t="s">
        <v>401</v>
      </c>
      <c r="M3392" t="s">
        <v>715</v>
      </c>
      <c r="N3392" t="s">
        <v>402</v>
      </c>
      <c r="O3392" t="s">
        <v>22</v>
      </c>
      <c r="P3392" t="s">
        <v>23</v>
      </c>
      <c r="Q3392" t="s">
        <v>41</v>
      </c>
    </row>
    <row r="3393" spans="1:17" x14ac:dyDescent="0.2">
      <c r="A3393" s="2">
        <v>36099</v>
      </c>
      <c r="B3393" t="s">
        <v>301</v>
      </c>
      <c r="C3393" t="s">
        <v>113</v>
      </c>
      <c r="D3393" t="s">
        <v>115</v>
      </c>
      <c r="E3393" t="s">
        <v>115</v>
      </c>
      <c r="F3393">
        <v>38</v>
      </c>
      <c r="G3393">
        <v>30</v>
      </c>
      <c r="H3393">
        <v>0</v>
      </c>
      <c r="I3393">
        <v>0</v>
      </c>
      <c r="J3393">
        <v>1</v>
      </c>
      <c r="K3393">
        <v>2</v>
      </c>
      <c r="L3393" t="s">
        <v>401</v>
      </c>
      <c r="M3393" t="s">
        <v>715</v>
      </c>
      <c r="N3393" t="s">
        <v>402</v>
      </c>
      <c r="O3393" t="s">
        <v>122</v>
      </c>
      <c r="P3393" t="s">
        <v>23</v>
      </c>
      <c r="Q3393" t="s">
        <v>41</v>
      </c>
    </row>
    <row r="3394" spans="1:17" x14ac:dyDescent="0.2">
      <c r="A3394" s="2">
        <v>36099</v>
      </c>
      <c r="B3394" t="s">
        <v>239</v>
      </c>
      <c r="C3394" t="s">
        <v>166</v>
      </c>
      <c r="D3394" t="s">
        <v>115</v>
      </c>
      <c r="E3394" t="s">
        <v>115</v>
      </c>
      <c r="F3394">
        <v>108</v>
      </c>
      <c r="G3394">
        <v>56</v>
      </c>
      <c r="H3394">
        <v>0</v>
      </c>
      <c r="I3394">
        <v>0</v>
      </c>
      <c r="J3394">
        <v>2</v>
      </c>
      <c r="K3394">
        <v>1</v>
      </c>
      <c r="L3394" t="s">
        <v>401</v>
      </c>
      <c r="M3394" t="s">
        <v>715</v>
      </c>
      <c r="N3394" t="s">
        <v>402</v>
      </c>
      <c r="O3394" t="s">
        <v>122</v>
      </c>
      <c r="P3394" t="s">
        <v>23</v>
      </c>
      <c r="Q3394" t="s">
        <v>24</v>
      </c>
    </row>
    <row r="3395" spans="1:17" x14ac:dyDescent="0.2">
      <c r="A3395" s="2">
        <v>36101</v>
      </c>
      <c r="B3395" t="s">
        <v>402</v>
      </c>
      <c r="C3395" t="s">
        <v>113</v>
      </c>
      <c r="D3395" t="s">
        <v>115</v>
      </c>
      <c r="E3395" t="s">
        <v>115</v>
      </c>
      <c r="F3395">
        <v>137</v>
      </c>
      <c r="G3395">
        <v>30</v>
      </c>
      <c r="H3395">
        <v>0</v>
      </c>
      <c r="I3395">
        <v>0</v>
      </c>
      <c r="J3395">
        <v>1</v>
      </c>
      <c r="K3395">
        <v>1</v>
      </c>
      <c r="L3395" t="s">
        <v>401</v>
      </c>
      <c r="M3395" t="s">
        <v>715</v>
      </c>
      <c r="N3395" t="s">
        <v>402</v>
      </c>
      <c r="O3395" t="s">
        <v>22</v>
      </c>
      <c r="P3395" t="s">
        <v>23</v>
      </c>
      <c r="Q3395" t="s">
        <v>30</v>
      </c>
    </row>
    <row r="3396" spans="1:17" x14ac:dyDescent="0.2">
      <c r="A3396" s="2">
        <v>36101</v>
      </c>
      <c r="B3396" t="s">
        <v>301</v>
      </c>
      <c r="C3396" t="s">
        <v>166</v>
      </c>
      <c r="D3396" t="s">
        <v>115</v>
      </c>
      <c r="E3396" t="s">
        <v>115</v>
      </c>
      <c r="F3396">
        <v>38</v>
      </c>
      <c r="G3396">
        <v>56</v>
      </c>
      <c r="H3396">
        <v>0</v>
      </c>
      <c r="I3396">
        <v>0</v>
      </c>
      <c r="J3396">
        <v>6</v>
      </c>
      <c r="K3396">
        <v>2</v>
      </c>
      <c r="L3396" t="s">
        <v>401</v>
      </c>
      <c r="M3396" t="s">
        <v>715</v>
      </c>
      <c r="N3396" t="s">
        <v>402</v>
      </c>
      <c r="O3396" t="s">
        <v>122</v>
      </c>
      <c r="P3396" t="s">
        <v>23</v>
      </c>
      <c r="Q3396" t="s">
        <v>24</v>
      </c>
    </row>
    <row r="3397" spans="1:17" x14ac:dyDescent="0.2">
      <c r="A3397" s="2">
        <v>36102</v>
      </c>
      <c r="B3397" t="s">
        <v>176</v>
      </c>
      <c r="C3397" t="s">
        <v>239</v>
      </c>
      <c r="D3397" t="s">
        <v>115</v>
      </c>
      <c r="E3397" t="s">
        <v>115</v>
      </c>
      <c r="F3397">
        <v>58</v>
      </c>
      <c r="G3397">
        <v>108</v>
      </c>
      <c r="H3397">
        <v>0</v>
      </c>
      <c r="I3397">
        <v>0</v>
      </c>
      <c r="J3397">
        <v>3</v>
      </c>
      <c r="K3397">
        <v>2</v>
      </c>
      <c r="L3397" t="s">
        <v>401</v>
      </c>
      <c r="M3397" t="s">
        <v>715</v>
      </c>
      <c r="N3397" t="s">
        <v>402</v>
      </c>
      <c r="O3397" t="s">
        <v>122</v>
      </c>
      <c r="P3397" t="s">
        <v>23</v>
      </c>
      <c r="Q3397" t="s">
        <v>24</v>
      </c>
    </row>
    <row r="3398" spans="1:17" x14ac:dyDescent="0.2">
      <c r="A3398" s="2">
        <v>36103</v>
      </c>
      <c r="B3398" t="s">
        <v>87</v>
      </c>
      <c r="C3398" t="s">
        <v>150</v>
      </c>
      <c r="D3398" t="s">
        <v>50</v>
      </c>
      <c r="E3398" t="s">
        <v>36</v>
      </c>
      <c r="F3398">
        <v>45</v>
      </c>
      <c r="G3398">
        <v>69</v>
      </c>
      <c r="H3398">
        <v>0</v>
      </c>
      <c r="I3398">
        <v>0</v>
      </c>
      <c r="J3398">
        <v>0</v>
      </c>
      <c r="K3398">
        <v>0</v>
      </c>
      <c r="L3398" t="s">
        <v>28</v>
      </c>
      <c r="M3398" t="s">
        <v>88</v>
      </c>
      <c r="N3398" t="s">
        <v>87</v>
      </c>
      <c r="O3398" t="s">
        <v>22</v>
      </c>
      <c r="P3398" t="s">
        <v>23</v>
      </c>
      <c r="Q3398" t="s">
        <v>30</v>
      </c>
    </row>
    <row r="3399" spans="1:17" x14ac:dyDescent="0.2">
      <c r="A3399" s="2">
        <v>36104</v>
      </c>
      <c r="B3399" t="s">
        <v>239</v>
      </c>
      <c r="C3399" t="s">
        <v>113</v>
      </c>
      <c r="D3399" t="s">
        <v>115</v>
      </c>
      <c r="E3399" t="s">
        <v>115</v>
      </c>
      <c r="F3399">
        <v>108</v>
      </c>
      <c r="G3399">
        <v>30</v>
      </c>
      <c r="H3399">
        <v>0</v>
      </c>
      <c r="I3399">
        <v>0</v>
      </c>
      <c r="J3399">
        <v>0</v>
      </c>
      <c r="K3399">
        <v>1</v>
      </c>
      <c r="L3399" t="s">
        <v>401</v>
      </c>
      <c r="M3399" t="s">
        <v>715</v>
      </c>
      <c r="N3399" t="s">
        <v>402</v>
      </c>
      <c r="O3399" t="s">
        <v>122</v>
      </c>
      <c r="P3399" t="s">
        <v>23</v>
      </c>
      <c r="Q3399" t="s">
        <v>41</v>
      </c>
    </row>
    <row r="3400" spans="1:17" x14ac:dyDescent="0.2">
      <c r="A3400" s="2">
        <v>36104</v>
      </c>
      <c r="B3400" t="s">
        <v>166</v>
      </c>
      <c r="C3400" t="s">
        <v>176</v>
      </c>
      <c r="D3400" t="s">
        <v>115</v>
      </c>
      <c r="E3400" t="s">
        <v>115</v>
      </c>
      <c r="F3400">
        <v>56</v>
      </c>
      <c r="G3400">
        <v>58</v>
      </c>
      <c r="H3400">
        <v>0</v>
      </c>
      <c r="I3400">
        <v>0</v>
      </c>
      <c r="J3400">
        <v>0</v>
      </c>
      <c r="K3400">
        <v>0</v>
      </c>
      <c r="L3400" t="s">
        <v>401</v>
      </c>
      <c r="M3400" t="s">
        <v>715</v>
      </c>
      <c r="N3400" t="s">
        <v>402</v>
      </c>
      <c r="O3400" t="s">
        <v>122</v>
      </c>
      <c r="P3400" t="s">
        <v>23</v>
      </c>
      <c r="Q3400" t="s">
        <v>30</v>
      </c>
    </row>
    <row r="3401" spans="1:17" x14ac:dyDescent="0.2">
      <c r="A3401" s="2">
        <v>36105</v>
      </c>
      <c r="B3401" t="s">
        <v>402</v>
      </c>
      <c r="C3401" t="s">
        <v>301</v>
      </c>
      <c r="D3401" t="s">
        <v>115</v>
      </c>
      <c r="E3401" t="s">
        <v>115</v>
      </c>
      <c r="F3401">
        <v>137</v>
      </c>
      <c r="G3401">
        <v>38</v>
      </c>
      <c r="H3401">
        <v>0</v>
      </c>
      <c r="I3401">
        <v>0</v>
      </c>
      <c r="J3401">
        <v>0</v>
      </c>
      <c r="K3401">
        <v>2</v>
      </c>
      <c r="L3401" t="s">
        <v>401</v>
      </c>
      <c r="M3401" t="s">
        <v>715</v>
      </c>
      <c r="N3401" t="s">
        <v>402</v>
      </c>
      <c r="O3401" t="s">
        <v>22</v>
      </c>
      <c r="P3401" t="s">
        <v>23</v>
      </c>
      <c r="Q3401" t="s">
        <v>41</v>
      </c>
    </row>
    <row r="3402" spans="1:17" x14ac:dyDescent="0.2">
      <c r="A3402" s="2">
        <v>36105</v>
      </c>
      <c r="B3402" t="s">
        <v>77</v>
      </c>
      <c r="C3402" t="s">
        <v>55</v>
      </c>
      <c r="D3402" t="s">
        <v>27</v>
      </c>
      <c r="E3402" t="s">
        <v>57</v>
      </c>
      <c r="F3402">
        <v>17</v>
      </c>
      <c r="G3402">
        <v>33</v>
      </c>
      <c r="H3402">
        <v>0</v>
      </c>
      <c r="I3402">
        <v>0</v>
      </c>
      <c r="J3402">
        <v>0</v>
      </c>
      <c r="K3402">
        <v>0</v>
      </c>
      <c r="L3402" t="s">
        <v>28</v>
      </c>
      <c r="M3402" t="s">
        <v>782</v>
      </c>
      <c r="N3402" t="s">
        <v>77</v>
      </c>
      <c r="O3402" t="s">
        <v>22</v>
      </c>
      <c r="P3402" t="s">
        <v>23</v>
      </c>
      <c r="Q3402" t="s">
        <v>30</v>
      </c>
    </row>
    <row r="3403" spans="1:17" x14ac:dyDescent="0.2">
      <c r="A3403" s="2">
        <v>36106</v>
      </c>
      <c r="B3403" t="s">
        <v>128</v>
      </c>
      <c r="C3403" t="s">
        <v>45</v>
      </c>
      <c r="D3403" t="s">
        <v>36</v>
      </c>
      <c r="E3403" t="s">
        <v>36</v>
      </c>
      <c r="F3403">
        <v>26</v>
      </c>
      <c r="G3403">
        <v>75</v>
      </c>
      <c r="H3403">
        <v>0</v>
      </c>
      <c r="I3403">
        <v>0</v>
      </c>
      <c r="J3403">
        <v>1</v>
      </c>
      <c r="K3403">
        <v>1</v>
      </c>
      <c r="L3403" t="s">
        <v>28</v>
      </c>
      <c r="M3403" t="s">
        <v>130</v>
      </c>
      <c r="N3403" t="s">
        <v>128</v>
      </c>
      <c r="O3403" t="s">
        <v>22</v>
      </c>
      <c r="P3403" t="s">
        <v>23</v>
      </c>
      <c r="Q3403" t="s">
        <v>30</v>
      </c>
    </row>
    <row r="3404" spans="1:17" x14ac:dyDescent="0.2">
      <c r="A3404" s="2">
        <v>36107</v>
      </c>
      <c r="B3404" t="s">
        <v>402</v>
      </c>
      <c r="C3404" t="s">
        <v>166</v>
      </c>
      <c r="D3404" t="s">
        <v>115</v>
      </c>
      <c r="E3404" t="s">
        <v>115</v>
      </c>
      <c r="F3404">
        <v>137</v>
      </c>
      <c r="G3404">
        <v>56</v>
      </c>
      <c r="H3404">
        <v>0</v>
      </c>
      <c r="I3404">
        <v>0</v>
      </c>
      <c r="J3404">
        <v>0</v>
      </c>
      <c r="K3404">
        <v>0</v>
      </c>
      <c r="L3404" t="s">
        <v>401</v>
      </c>
      <c r="M3404" t="s">
        <v>715</v>
      </c>
      <c r="N3404" t="s">
        <v>402</v>
      </c>
      <c r="O3404" t="s">
        <v>22</v>
      </c>
      <c r="P3404" t="s">
        <v>23</v>
      </c>
      <c r="Q3404" t="s">
        <v>30</v>
      </c>
    </row>
    <row r="3405" spans="1:17" x14ac:dyDescent="0.2">
      <c r="A3405" s="2">
        <v>36107</v>
      </c>
      <c r="B3405" t="s">
        <v>113</v>
      </c>
      <c r="C3405" t="s">
        <v>176</v>
      </c>
      <c r="D3405" t="s">
        <v>115</v>
      </c>
      <c r="E3405" t="s">
        <v>115</v>
      </c>
      <c r="F3405">
        <v>30</v>
      </c>
      <c r="G3405">
        <v>58</v>
      </c>
      <c r="H3405">
        <v>0</v>
      </c>
      <c r="I3405">
        <v>0</v>
      </c>
      <c r="J3405">
        <v>1</v>
      </c>
      <c r="K3405">
        <v>0</v>
      </c>
      <c r="L3405" t="s">
        <v>401</v>
      </c>
      <c r="M3405" t="s">
        <v>715</v>
      </c>
      <c r="N3405" t="s">
        <v>402</v>
      </c>
      <c r="O3405" t="s">
        <v>122</v>
      </c>
      <c r="P3405" t="s">
        <v>23</v>
      </c>
      <c r="Q3405" t="s">
        <v>24</v>
      </c>
    </row>
    <row r="3406" spans="1:17" x14ac:dyDescent="0.2">
      <c r="A3406" s="2">
        <v>36108</v>
      </c>
      <c r="B3406" t="s">
        <v>239</v>
      </c>
      <c r="C3406" t="s">
        <v>301</v>
      </c>
      <c r="D3406" t="s">
        <v>115</v>
      </c>
      <c r="E3406" t="s">
        <v>115</v>
      </c>
      <c r="F3406">
        <v>108</v>
      </c>
      <c r="G3406">
        <v>38</v>
      </c>
      <c r="H3406">
        <v>0</v>
      </c>
      <c r="I3406">
        <v>0</v>
      </c>
      <c r="J3406">
        <v>0</v>
      </c>
      <c r="K3406">
        <v>5</v>
      </c>
      <c r="L3406" t="s">
        <v>401</v>
      </c>
      <c r="M3406" t="s">
        <v>715</v>
      </c>
      <c r="N3406" t="s">
        <v>402</v>
      </c>
      <c r="O3406" t="s">
        <v>122</v>
      </c>
      <c r="P3406" t="s">
        <v>23</v>
      </c>
      <c r="Q3406" t="s">
        <v>41</v>
      </c>
    </row>
    <row r="3407" spans="1:17" x14ac:dyDescent="0.2">
      <c r="A3407" s="2">
        <v>36109</v>
      </c>
      <c r="B3407" t="s">
        <v>244</v>
      </c>
      <c r="C3407" t="s">
        <v>90</v>
      </c>
      <c r="D3407" t="s">
        <v>50</v>
      </c>
      <c r="E3407" t="s">
        <v>50</v>
      </c>
      <c r="F3407">
        <v>29</v>
      </c>
      <c r="G3407">
        <v>34</v>
      </c>
      <c r="H3407">
        <v>0</v>
      </c>
      <c r="I3407">
        <v>0</v>
      </c>
      <c r="J3407">
        <v>1</v>
      </c>
      <c r="K3407">
        <v>3</v>
      </c>
      <c r="L3407" t="s">
        <v>28</v>
      </c>
      <c r="M3407" t="s">
        <v>292</v>
      </c>
      <c r="N3407" t="s">
        <v>244</v>
      </c>
      <c r="O3407" t="s">
        <v>22</v>
      </c>
      <c r="P3407" t="s">
        <v>23</v>
      </c>
      <c r="Q3407" t="s">
        <v>41</v>
      </c>
    </row>
    <row r="3408" spans="1:17" x14ac:dyDescent="0.2">
      <c r="A3408" s="2">
        <v>36109</v>
      </c>
      <c r="B3408" t="s">
        <v>128</v>
      </c>
      <c r="C3408" t="s">
        <v>101</v>
      </c>
      <c r="D3408" t="s">
        <v>36</v>
      </c>
      <c r="E3408" t="s">
        <v>50</v>
      </c>
      <c r="F3408">
        <v>26</v>
      </c>
      <c r="G3408">
        <v>74</v>
      </c>
      <c r="H3408">
        <v>0</v>
      </c>
      <c r="I3408">
        <v>0</v>
      </c>
      <c r="J3408">
        <v>3</v>
      </c>
      <c r="K3408">
        <v>0</v>
      </c>
      <c r="L3408" t="s">
        <v>28</v>
      </c>
      <c r="M3408" t="s">
        <v>130</v>
      </c>
      <c r="N3408" t="s">
        <v>128</v>
      </c>
      <c r="O3408" t="s">
        <v>22</v>
      </c>
      <c r="P3408" t="s">
        <v>23</v>
      </c>
      <c r="Q3408" t="s">
        <v>24</v>
      </c>
    </row>
    <row r="3409" spans="1:17" x14ac:dyDescent="0.2">
      <c r="A3409" s="2">
        <v>36110</v>
      </c>
      <c r="B3409" t="s">
        <v>166</v>
      </c>
      <c r="C3409" t="s">
        <v>113</v>
      </c>
      <c r="D3409" t="s">
        <v>115</v>
      </c>
      <c r="E3409" t="s">
        <v>115</v>
      </c>
      <c r="F3409">
        <v>56</v>
      </c>
      <c r="G3409">
        <v>30</v>
      </c>
      <c r="H3409">
        <v>0</v>
      </c>
      <c r="I3409">
        <v>0</v>
      </c>
      <c r="J3409">
        <v>0</v>
      </c>
      <c r="K3409">
        <v>0</v>
      </c>
      <c r="L3409" t="s">
        <v>401</v>
      </c>
      <c r="M3409" t="s">
        <v>715</v>
      </c>
      <c r="N3409" t="s">
        <v>402</v>
      </c>
      <c r="O3409" t="s">
        <v>122</v>
      </c>
      <c r="P3409" t="s">
        <v>23</v>
      </c>
      <c r="Q3409" t="s">
        <v>30</v>
      </c>
    </row>
    <row r="3410" spans="1:17" x14ac:dyDescent="0.2">
      <c r="A3410" s="2">
        <v>36111</v>
      </c>
      <c r="B3410" t="s">
        <v>402</v>
      </c>
      <c r="C3410" t="s">
        <v>239</v>
      </c>
      <c r="D3410" t="s">
        <v>115</v>
      </c>
      <c r="E3410" t="s">
        <v>115</v>
      </c>
      <c r="F3410">
        <v>137</v>
      </c>
      <c r="G3410">
        <v>108</v>
      </c>
      <c r="H3410">
        <v>0</v>
      </c>
      <c r="I3410">
        <v>0</v>
      </c>
      <c r="J3410">
        <v>2</v>
      </c>
      <c r="K3410">
        <v>2</v>
      </c>
      <c r="L3410" t="s">
        <v>401</v>
      </c>
      <c r="M3410" t="s">
        <v>715</v>
      </c>
      <c r="N3410" t="s">
        <v>402</v>
      </c>
      <c r="O3410" t="s">
        <v>22</v>
      </c>
      <c r="P3410" t="s">
        <v>23</v>
      </c>
      <c r="Q3410" t="s">
        <v>30</v>
      </c>
    </row>
    <row r="3411" spans="1:17" x14ac:dyDescent="0.2">
      <c r="A3411" s="2">
        <v>36111</v>
      </c>
      <c r="B3411" t="s">
        <v>176</v>
      </c>
      <c r="C3411" t="s">
        <v>301</v>
      </c>
      <c r="D3411" t="s">
        <v>115</v>
      </c>
      <c r="E3411" t="s">
        <v>115</v>
      </c>
      <c r="F3411">
        <v>58</v>
      </c>
      <c r="G3411">
        <v>38</v>
      </c>
      <c r="H3411">
        <v>0</v>
      </c>
      <c r="I3411">
        <v>0</v>
      </c>
      <c r="J3411">
        <v>1</v>
      </c>
      <c r="K3411">
        <v>4</v>
      </c>
      <c r="L3411" t="s">
        <v>401</v>
      </c>
      <c r="M3411" t="s">
        <v>715</v>
      </c>
      <c r="N3411" t="s">
        <v>402</v>
      </c>
      <c r="O3411" t="s">
        <v>122</v>
      </c>
      <c r="P3411" t="s">
        <v>23</v>
      </c>
      <c r="Q3411" t="s">
        <v>41</v>
      </c>
    </row>
    <row r="3412" spans="1:17" x14ac:dyDescent="0.2">
      <c r="A3412" s="2">
        <v>36114</v>
      </c>
      <c r="B3412" t="s">
        <v>462</v>
      </c>
      <c r="C3412" t="s">
        <v>629</v>
      </c>
      <c r="D3412" t="s">
        <v>115</v>
      </c>
      <c r="E3412" t="s">
        <v>36</v>
      </c>
      <c r="F3412">
        <v>141</v>
      </c>
      <c r="G3412">
        <v>175</v>
      </c>
      <c r="H3412">
        <v>0</v>
      </c>
      <c r="I3412">
        <v>0</v>
      </c>
      <c r="J3412">
        <v>2</v>
      </c>
      <c r="K3412">
        <v>2</v>
      </c>
      <c r="L3412" t="s">
        <v>28</v>
      </c>
      <c r="M3412" t="s">
        <v>461</v>
      </c>
      <c r="N3412" t="s">
        <v>462</v>
      </c>
      <c r="O3412" t="s">
        <v>22</v>
      </c>
      <c r="P3412" t="s">
        <v>23</v>
      </c>
      <c r="Q3412" t="s">
        <v>30</v>
      </c>
    </row>
    <row r="3413" spans="1:17" x14ac:dyDescent="0.2">
      <c r="A3413" s="2">
        <v>36115</v>
      </c>
      <c r="B3413" t="s">
        <v>388</v>
      </c>
      <c r="C3413" t="s">
        <v>449</v>
      </c>
      <c r="D3413" t="s">
        <v>115</v>
      </c>
      <c r="E3413" t="s">
        <v>115</v>
      </c>
      <c r="F3413">
        <v>125</v>
      </c>
      <c r="G3413">
        <v>99</v>
      </c>
      <c r="H3413">
        <v>0</v>
      </c>
      <c r="I3413">
        <v>0</v>
      </c>
      <c r="J3413">
        <v>0</v>
      </c>
      <c r="K3413">
        <v>0</v>
      </c>
      <c r="L3413" t="s">
        <v>28</v>
      </c>
      <c r="M3413" t="s">
        <v>821</v>
      </c>
      <c r="N3413" t="s">
        <v>388</v>
      </c>
      <c r="O3413" t="s">
        <v>22</v>
      </c>
      <c r="P3413" t="s">
        <v>23</v>
      </c>
      <c r="Q3413" t="s">
        <v>30</v>
      </c>
    </row>
    <row r="3414" spans="1:17" x14ac:dyDescent="0.2">
      <c r="A3414" s="2">
        <v>36116</v>
      </c>
      <c r="B3414" t="s">
        <v>210</v>
      </c>
      <c r="C3414" t="s">
        <v>26</v>
      </c>
      <c r="D3414" t="s">
        <v>27</v>
      </c>
      <c r="E3414" t="s">
        <v>27</v>
      </c>
      <c r="F3414">
        <v>83</v>
      </c>
      <c r="G3414">
        <v>11</v>
      </c>
      <c r="H3414">
        <v>0</v>
      </c>
      <c r="I3414">
        <v>0</v>
      </c>
      <c r="J3414">
        <v>0</v>
      </c>
      <c r="K3414">
        <v>2</v>
      </c>
      <c r="L3414" t="s">
        <v>28</v>
      </c>
      <c r="M3414" t="s">
        <v>121</v>
      </c>
      <c r="N3414" t="s">
        <v>77</v>
      </c>
      <c r="O3414" t="s">
        <v>122</v>
      </c>
      <c r="P3414" t="s">
        <v>23</v>
      </c>
      <c r="Q3414" t="s">
        <v>41</v>
      </c>
    </row>
    <row r="3415" spans="1:17" x14ac:dyDescent="0.2">
      <c r="A3415" s="2">
        <v>36116</v>
      </c>
      <c r="B3415" t="s">
        <v>555</v>
      </c>
      <c r="C3415" t="s">
        <v>304</v>
      </c>
      <c r="D3415" t="s">
        <v>27</v>
      </c>
      <c r="E3415" t="s">
        <v>27</v>
      </c>
      <c r="F3415">
        <v>82</v>
      </c>
      <c r="G3415">
        <v>94</v>
      </c>
      <c r="H3415">
        <v>0</v>
      </c>
      <c r="I3415">
        <v>0</v>
      </c>
      <c r="J3415">
        <v>3</v>
      </c>
      <c r="K3415">
        <v>3</v>
      </c>
      <c r="L3415" t="s">
        <v>28</v>
      </c>
      <c r="M3415" t="s">
        <v>121</v>
      </c>
      <c r="N3415" t="s">
        <v>77</v>
      </c>
      <c r="O3415" t="s">
        <v>122</v>
      </c>
      <c r="P3415" t="s">
        <v>59</v>
      </c>
      <c r="Q3415" t="s">
        <v>24</v>
      </c>
    </row>
    <row r="3416" spans="1:17" x14ac:dyDescent="0.2">
      <c r="A3416" s="2">
        <v>36117</v>
      </c>
      <c r="B3416" t="s">
        <v>85</v>
      </c>
      <c r="C3416" t="s">
        <v>153</v>
      </c>
      <c r="D3416" t="s">
        <v>50</v>
      </c>
      <c r="E3416" t="s">
        <v>50</v>
      </c>
      <c r="F3416">
        <v>109</v>
      </c>
      <c r="G3416">
        <v>54</v>
      </c>
      <c r="H3416">
        <v>0</v>
      </c>
      <c r="I3416">
        <v>0</v>
      </c>
      <c r="J3416">
        <v>0</v>
      </c>
      <c r="K3416">
        <v>0</v>
      </c>
      <c r="L3416" t="s">
        <v>291</v>
      </c>
      <c r="M3416" t="s">
        <v>86</v>
      </c>
      <c r="N3416" t="s">
        <v>85</v>
      </c>
      <c r="O3416" t="s">
        <v>22</v>
      </c>
      <c r="P3416" t="s">
        <v>23</v>
      </c>
      <c r="Q3416" t="s">
        <v>30</v>
      </c>
    </row>
    <row r="3417" spans="1:17" x14ac:dyDescent="0.2">
      <c r="A3417" s="2">
        <v>36117</v>
      </c>
      <c r="B3417" t="s">
        <v>25</v>
      </c>
      <c r="C3417" t="s">
        <v>95</v>
      </c>
      <c r="D3417" t="s">
        <v>19</v>
      </c>
      <c r="E3417" t="s">
        <v>50</v>
      </c>
      <c r="F3417">
        <v>1</v>
      </c>
      <c r="G3417">
        <v>37</v>
      </c>
      <c r="H3417">
        <v>0</v>
      </c>
      <c r="I3417">
        <v>0</v>
      </c>
      <c r="J3417">
        <v>5</v>
      </c>
      <c r="K3417">
        <v>1</v>
      </c>
      <c r="L3417" t="s">
        <v>28</v>
      </c>
      <c r="M3417" t="s">
        <v>445</v>
      </c>
      <c r="N3417" t="s">
        <v>25</v>
      </c>
      <c r="O3417" t="s">
        <v>22</v>
      </c>
      <c r="P3417" t="s">
        <v>23</v>
      </c>
      <c r="Q3417" t="s">
        <v>24</v>
      </c>
    </row>
    <row r="3418" spans="1:17" x14ac:dyDescent="0.2">
      <c r="A3418" s="2">
        <v>36117</v>
      </c>
      <c r="B3418" t="s">
        <v>183</v>
      </c>
      <c r="C3418" t="s">
        <v>49</v>
      </c>
      <c r="D3418" t="s">
        <v>36</v>
      </c>
      <c r="E3418" t="s">
        <v>50</v>
      </c>
      <c r="F3418">
        <v>23</v>
      </c>
      <c r="G3418">
        <v>14</v>
      </c>
      <c r="H3418">
        <v>0</v>
      </c>
      <c r="I3418">
        <v>0</v>
      </c>
      <c r="J3418">
        <v>1</v>
      </c>
      <c r="K3418">
        <v>1</v>
      </c>
      <c r="L3418" t="s">
        <v>28</v>
      </c>
      <c r="M3418" t="s">
        <v>266</v>
      </c>
      <c r="N3418" t="s">
        <v>183</v>
      </c>
      <c r="O3418" t="s">
        <v>22</v>
      </c>
      <c r="P3418" t="s">
        <v>23</v>
      </c>
      <c r="Q3418" t="s">
        <v>30</v>
      </c>
    </row>
    <row r="3419" spans="1:17" x14ac:dyDescent="0.2">
      <c r="A3419" s="2">
        <v>36117</v>
      </c>
      <c r="B3419" t="s">
        <v>210</v>
      </c>
      <c r="C3419" t="s">
        <v>304</v>
      </c>
      <c r="D3419" t="s">
        <v>27</v>
      </c>
      <c r="E3419" t="s">
        <v>27</v>
      </c>
      <c r="F3419">
        <v>90</v>
      </c>
      <c r="G3419">
        <v>95</v>
      </c>
      <c r="H3419">
        <v>0</v>
      </c>
      <c r="I3419">
        <v>0</v>
      </c>
      <c r="J3419">
        <v>1</v>
      </c>
      <c r="K3419">
        <v>2</v>
      </c>
      <c r="L3419" t="s">
        <v>28</v>
      </c>
      <c r="M3419" t="s">
        <v>121</v>
      </c>
      <c r="N3419" t="s">
        <v>77</v>
      </c>
      <c r="O3419" t="s">
        <v>122</v>
      </c>
      <c r="P3419" t="s">
        <v>23</v>
      </c>
      <c r="Q3419" t="s">
        <v>41</v>
      </c>
    </row>
    <row r="3420" spans="1:17" x14ac:dyDescent="0.2">
      <c r="A3420" s="2">
        <v>36117</v>
      </c>
      <c r="B3420" t="s">
        <v>89</v>
      </c>
      <c r="C3420" t="s">
        <v>293</v>
      </c>
      <c r="D3420" t="s">
        <v>50</v>
      </c>
      <c r="E3420" t="s">
        <v>50</v>
      </c>
      <c r="F3420">
        <v>11</v>
      </c>
      <c r="G3420">
        <v>6</v>
      </c>
      <c r="H3420">
        <v>0</v>
      </c>
      <c r="I3420">
        <v>0</v>
      </c>
      <c r="J3420">
        <v>2</v>
      </c>
      <c r="K3420">
        <v>0</v>
      </c>
      <c r="L3420" t="s">
        <v>28</v>
      </c>
      <c r="M3420" t="s">
        <v>91</v>
      </c>
      <c r="N3420" t="s">
        <v>89</v>
      </c>
      <c r="O3420" t="s">
        <v>22</v>
      </c>
      <c r="P3420" t="s">
        <v>23</v>
      </c>
      <c r="Q3420" t="s">
        <v>24</v>
      </c>
    </row>
    <row r="3421" spans="1:17" x14ac:dyDescent="0.2">
      <c r="A3421" s="2">
        <v>36117</v>
      </c>
      <c r="B3421" t="s">
        <v>345</v>
      </c>
      <c r="C3421" t="s">
        <v>81</v>
      </c>
      <c r="D3421" t="s">
        <v>50</v>
      </c>
      <c r="E3421" t="s">
        <v>50</v>
      </c>
      <c r="F3421">
        <v>55</v>
      </c>
      <c r="G3421">
        <v>86</v>
      </c>
      <c r="H3421">
        <v>0</v>
      </c>
      <c r="I3421">
        <v>0</v>
      </c>
      <c r="J3421">
        <v>3</v>
      </c>
      <c r="K3421">
        <v>1</v>
      </c>
      <c r="L3421" t="s">
        <v>28</v>
      </c>
      <c r="M3421" t="s">
        <v>360</v>
      </c>
      <c r="N3421" t="s">
        <v>345</v>
      </c>
      <c r="O3421" t="s">
        <v>22</v>
      </c>
      <c r="P3421" t="s">
        <v>23</v>
      </c>
      <c r="Q3421" t="s">
        <v>24</v>
      </c>
    </row>
    <row r="3422" spans="1:17" x14ac:dyDescent="0.2">
      <c r="A3422" s="2">
        <v>36117</v>
      </c>
      <c r="B3422" t="s">
        <v>129</v>
      </c>
      <c r="C3422" t="s">
        <v>126</v>
      </c>
      <c r="D3422" t="s">
        <v>50</v>
      </c>
      <c r="E3422" t="s">
        <v>50</v>
      </c>
      <c r="F3422">
        <v>3</v>
      </c>
      <c r="G3422">
        <v>9</v>
      </c>
      <c r="H3422">
        <v>0</v>
      </c>
      <c r="I3422">
        <v>0</v>
      </c>
      <c r="J3422">
        <v>1</v>
      </c>
      <c r="K3422">
        <v>1</v>
      </c>
      <c r="L3422" t="s">
        <v>28</v>
      </c>
      <c r="M3422" t="s">
        <v>822</v>
      </c>
      <c r="N3422" t="s">
        <v>129</v>
      </c>
      <c r="O3422" t="s">
        <v>22</v>
      </c>
      <c r="P3422" t="s">
        <v>23</v>
      </c>
      <c r="Q3422" t="s">
        <v>30</v>
      </c>
    </row>
    <row r="3423" spans="1:17" x14ac:dyDescent="0.2">
      <c r="A3423" s="2">
        <v>36117</v>
      </c>
      <c r="B3423" t="s">
        <v>555</v>
      </c>
      <c r="C3423" t="s">
        <v>26</v>
      </c>
      <c r="D3423" t="s">
        <v>27</v>
      </c>
      <c r="E3423" t="s">
        <v>27</v>
      </c>
      <c r="F3423">
        <v>83</v>
      </c>
      <c r="G3423">
        <v>10</v>
      </c>
      <c r="H3423">
        <v>0</v>
      </c>
      <c r="I3423">
        <v>0</v>
      </c>
      <c r="J3423">
        <v>2</v>
      </c>
      <c r="K3423">
        <v>2</v>
      </c>
      <c r="L3423" t="s">
        <v>28</v>
      </c>
      <c r="M3423" t="s">
        <v>121</v>
      </c>
      <c r="N3423" t="s">
        <v>77</v>
      </c>
      <c r="O3423" t="s">
        <v>122</v>
      </c>
      <c r="P3423" t="s">
        <v>59</v>
      </c>
      <c r="Q3423" t="s">
        <v>24</v>
      </c>
    </row>
    <row r="3424" spans="1:17" x14ac:dyDescent="0.2">
      <c r="A3424" s="2">
        <v>36117</v>
      </c>
      <c r="B3424" t="s">
        <v>94</v>
      </c>
      <c r="C3424" t="s">
        <v>53</v>
      </c>
      <c r="D3424" t="s">
        <v>50</v>
      </c>
      <c r="E3424" t="s">
        <v>50</v>
      </c>
      <c r="F3424">
        <v>45</v>
      </c>
      <c r="G3424">
        <v>82</v>
      </c>
      <c r="H3424">
        <v>0</v>
      </c>
      <c r="I3424">
        <v>0</v>
      </c>
      <c r="J3424">
        <v>2</v>
      </c>
      <c r="K3424">
        <v>0</v>
      </c>
      <c r="L3424" t="s">
        <v>28</v>
      </c>
      <c r="M3424" t="s">
        <v>96</v>
      </c>
      <c r="N3424" t="s">
        <v>94</v>
      </c>
      <c r="O3424" t="s">
        <v>22</v>
      </c>
      <c r="P3424" t="s">
        <v>23</v>
      </c>
      <c r="Q3424" t="s">
        <v>24</v>
      </c>
    </row>
    <row r="3425" spans="1:17" x14ac:dyDescent="0.2">
      <c r="A3425" s="2">
        <v>36117</v>
      </c>
      <c r="B3425" t="s">
        <v>119</v>
      </c>
      <c r="C3425" t="s">
        <v>106</v>
      </c>
      <c r="D3425" t="s">
        <v>50</v>
      </c>
      <c r="E3425" t="s">
        <v>50</v>
      </c>
      <c r="F3425">
        <v>8</v>
      </c>
      <c r="G3425">
        <v>15</v>
      </c>
      <c r="H3425">
        <v>0</v>
      </c>
      <c r="I3425">
        <v>0</v>
      </c>
      <c r="J3425">
        <v>2</v>
      </c>
      <c r="K3425">
        <v>2</v>
      </c>
      <c r="L3425" t="s">
        <v>28</v>
      </c>
      <c r="M3425" t="s">
        <v>458</v>
      </c>
      <c r="N3425" t="s">
        <v>119</v>
      </c>
      <c r="O3425" t="s">
        <v>22</v>
      </c>
      <c r="P3425" t="s">
        <v>23</v>
      </c>
      <c r="Q3425" t="s">
        <v>30</v>
      </c>
    </row>
    <row r="3426" spans="1:17" x14ac:dyDescent="0.2">
      <c r="A3426" s="2">
        <v>36117</v>
      </c>
      <c r="B3426" t="s">
        <v>97</v>
      </c>
      <c r="C3426" t="s">
        <v>147</v>
      </c>
      <c r="D3426" t="s">
        <v>50</v>
      </c>
      <c r="E3426" t="s">
        <v>50</v>
      </c>
      <c r="F3426">
        <v>147</v>
      </c>
      <c r="G3426">
        <v>34</v>
      </c>
      <c r="H3426">
        <v>0</v>
      </c>
      <c r="I3426">
        <v>0</v>
      </c>
      <c r="J3426">
        <v>0</v>
      </c>
      <c r="K3426">
        <v>0</v>
      </c>
      <c r="L3426" t="s">
        <v>28</v>
      </c>
      <c r="M3426" t="s">
        <v>97</v>
      </c>
      <c r="N3426" t="s">
        <v>97</v>
      </c>
      <c r="O3426" t="s">
        <v>22</v>
      </c>
      <c r="P3426" t="s">
        <v>23</v>
      </c>
      <c r="Q3426" t="s">
        <v>30</v>
      </c>
    </row>
    <row r="3427" spans="1:17" x14ac:dyDescent="0.2">
      <c r="A3427" s="2">
        <v>36117</v>
      </c>
      <c r="B3427" t="s">
        <v>184</v>
      </c>
      <c r="C3427" t="s">
        <v>328</v>
      </c>
      <c r="D3427" t="s">
        <v>50</v>
      </c>
      <c r="E3427" t="s">
        <v>50</v>
      </c>
      <c r="F3427">
        <v>130</v>
      </c>
      <c r="G3427">
        <v>64</v>
      </c>
      <c r="H3427">
        <v>0</v>
      </c>
      <c r="I3427">
        <v>0</v>
      </c>
      <c r="J3427">
        <v>1</v>
      </c>
      <c r="K3427">
        <v>2</v>
      </c>
      <c r="L3427" t="s">
        <v>291</v>
      </c>
      <c r="M3427" t="s">
        <v>193</v>
      </c>
      <c r="N3427" t="s">
        <v>184</v>
      </c>
      <c r="O3427" t="s">
        <v>22</v>
      </c>
      <c r="P3427" t="s">
        <v>23</v>
      </c>
      <c r="Q3427" t="s">
        <v>41</v>
      </c>
    </row>
    <row r="3428" spans="1:17" x14ac:dyDescent="0.2">
      <c r="A3428" s="2">
        <v>36117</v>
      </c>
      <c r="B3428" t="s">
        <v>100</v>
      </c>
      <c r="C3428" t="s">
        <v>384</v>
      </c>
      <c r="D3428" t="s">
        <v>50</v>
      </c>
      <c r="E3428" t="s">
        <v>50</v>
      </c>
      <c r="F3428">
        <v>88</v>
      </c>
      <c r="G3428">
        <v>118</v>
      </c>
      <c r="H3428">
        <v>0</v>
      </c>
      <c r="I3428">
        <v>0</v>
      </c>
      <c r="J3428">
        <v>2</v>
      </c>
      <c r="K3428">
        <v>2</v>
      </c>
      <c r="L3428" t="s">
        <v>291</v>
      </c>
      <c r="M3428" t="s">
        <v>102</v>
      </c>
      <c r="N3428" t="s">
        <v>100</v>
      </c>
      <c r="O3428" t="s">
        <v>22</v>
      </c>
      <c r="P3428" t="s">
        <v>23</v>
      </c>
      <c r="Q3428" t="s">
        <v>30</v>
      </c>
    </row>
    <row r="3429" spans="1:17" x14ac:dyDescent="0.2">
      <c r="A3429" s="2">
        <v>36117</v>
      </c>
      <c r="B3429" t="s">
        <v>82</v>
      </c>
      <c r="C3429" t="s">
        <v>123</v>
      </c>
      <c r="D3429" t="s">
        <v>50</v>
      </c>
      <c r="E3429" t="s">
        <v>50</v>
      </c>
      <c r="F3429">
        <v>40</v>
      </c>
      <c r="G3429">
        <v>38</v>
      </c>
      <c r="H3429">
        <v>0</v>
      </c>
      <c r="I3429">
        <v>0</v>
      </c>
      <c r="J3429">
        <v>2</v>
      </c>
      <c r="K3429">
        <v>0</v>
      </c>
      <c r="L3429" t="s">
        <v>28</v>
      </c>
      <c r="M3429" t="s">
        <v>746</v>
      </c>
      <c r="N3429" t="s">
        <v>82</v>
      </c>
      <c r="O3429" t="s">
        <v>22</v>
      </c>
      <c r="P3429" t="s">
        <v>23</v>
      </c>
      <c r="Q3429" t="s">
        <v>24</v>
      </c>
    </row>
    <row r="3430" spans="1:17" x14ac:dyDescent="0.2">
      <c r="A3430" s="2">
        <v>36117</v>
      </c>
      <c r="B3430" t="s">
        <v>125</v>
      </c>
      <c r="C3430" t="s">
        <v>145</v>
      </c>
      <c r="D3430" t="s">
        <v>50</v>
      </c>
      <c r="E3430" t="s">
        <v>50</v>
      </c>
      <c r="F3430">
        <v>180</v>
      </c>
      <c r="G3430">
        <v>74</v>
      </c>
      <c r="H3430">
        <v>0</v>
      </c>
      <c r="I3430">
        <v>0</v>
      </c>
      <c r="J3430">
        <v>0</v>
      </c>
      <c r="K3430">
        <v>1</v>
      </c>
      <c r="L3430" t="s">
        <v>291</v>
      </c>
      <c r="M3430" t="s">
        <v>468</v>
      </c>
      <c r="N3430" t="s">
        <v>125</v>
      </c>
      <c r="O3430" t="s">
        <v>22</v>
      </c>
      <c r="P3430" t="s">
        <v>23</v>
      </c>
      <c r="Q3430" t="s">
        <v>41</v>
      </c>
    </row>
    <row r="3431" spans="1:17" x14ac:dyDescent="0.2">
      <c r="A3431" s="2">
        <v>36118</v>
      </c>
      <c r="B3431" t="s">
        <v>254</v>
      </c>
      <c r="C3431" t="s">
        <v>425</v>
      </c>
      <c r="D3431" t="s">
        <v>115</v>
      </c>
      <c r="E3431" t="s">
        <v>115</v>
      </c>
      <c r="F3431">
        <v>139</v>
      </c>
      <c r="G3431">
        <v>96</v>
      </c>
      <c r="H3431">
        <v>0</v>
      </c>
      <c r="I3431">
        <v>0</v>
      </c>
      <c r="J3431">
        <v>1</v>
      </c>
      <c r="K3431">
        <v>1</v>
      </c>
      <c r="L3431" t="s">
        <v>28</v>
      </c>
      <c r="M3431" t="s">
        <v>441</v>
      </c>
      <c r="N3431" t="s">
        <v>254</v>
      </c>
      <c r="O3431" t="s">
        <v>22</v>
      </c>
      <c r="P3431" t="s">
        <v>23</v>
      </c>
      <c r="Q3431" t="s">
        <v>30</v>
      </c>
    </row>
    <row r="3432" spans="1:17" x14ac:dyDescent="0.2">
      <c r="A3432" s="2">
        <v>36118</v>
      </c>
      <c r="B3432" t="s">
        <v>388</v>
      </c>
      <c r="C3432" t="s">
        <v>449</v>
      </c>
      <c r="D3432" t="s">
        <v>115</v>
      </c>
      <c r="E3432" t="s">
        <v>115</v>
      </c>
      <c r="F3432">
        <v>127</v>
      </c>
      <c r="G3432">
        <v>107</v>
      </c>
      <c r="H3432">
        <v>0</v>
      </c>
      <c r="I3432">
        <v>0</v>
      </c>
      <c r="J3432">
        <v>0</v>
      </c>
      <c r="K3432">
        <v>4</v>
      </c>
      <c r="L3432" t="s">
        <v>28</v>
      </c>
      <c r="M3432" t="s">
        <v>451</v>
      </c>
      <c r="N3432" t="s">
        <v>388</v>
      </c>
      <c r="O3432" t="s">
        <v>22</v>
      </c>
      <c r="P3432" t="s">
        <v>23</v>
      </c>
      <c r="Q3432" t="s">
        <v>41</v>
      </c>
    </row>
    <row r="3433" spans="1:17" x14ac:dyDescent="0.2">
      <c r="A3433" s="2">
        <v>36120</v>
      </c>
      <c r="B3433" t="s">
        <v>286</v>
      </c>
      <c r="C3433" t="s">
        <v>81</v>
      </c>
      <c r="D3433" t="s">
        <v>50</v>
      </c>
      <c r="E3433" t="s">
        <v>50</v>
      </c>
      <c r="F3433">
        <v>108</v>
      </c>
      <c r="G3433">
        <v>86</v>
      </c>
      <c r="H3433">
        <v>0</v>
      </c>
      <c r="I3433">
        <v>0</v>
      </c>
      <c r="J3433">
        <v>2</v>
      </c>
      <c r="K3433">
        <v>1</v>
      </c>
      <c r="L3433" t="s">
        <v>28</v>
      </c>
      <c r="M3433" t="s">
        <v>807</v>
      </c>
      <c r="N3433" t="s">
        <v>286</v>
      </c>
      <c r="O3433" t="s">
        <v>22</v>
      </c>
      <c r="P3433" t="s">
        <v>23</v>
      </c>
      <c r="Q3433" t="s">
        <v>24</v>
      </c>
    </row>
    <row r="3434" spans="1:17" x14ac:dyDescent="0.2">
      <c r="A3434" s="2">
        <v>36120</v>
      </c>
      <c r="B3434" t="s">
        <v>114</v>
      </c>
      <c r="C3434" t="s">
        <v>583</v>
      </c>
      <c r="D3434" t="s">
        <v>115</v>
      </c>
      <c r="E3434" t="s">
        <v>115</v>
      </c>
      <c r="F3434">
        <v>51</v>
      </c>
      <c r="G3434">
        <v>146</v>
      </c>
      <c r="H3434">
        <v>0</v>
      </c>
      <c r="I3434">
        <v>0</v>
      </c>
      <c r="J3434">
        <v>3</v>
      </c>
      <c r="K3434">
        <v>3</v>
      </c>
      <c r="L3434" t="s">
        <v>28</v>
      </c>
      <c r="M3434" t="s">
        <v>226</v>
      </c>
      <c r="N3434" t="s">
        <v>114</v>
      </c>
      <c r="O3434" t="s">
        <v>22</v>
      </c>
      <c r="P3434" t="s">
        <v>23</v>
      </c>
      <c r="Q3434" t="s">
        <v>30</v>
      </c>
    </row>
    <row r="3435" spans="1:17" x14ac:dyDescent="0.2">
      <c r="A3435" s="2">
        <v>36121</v>
      </c>
      <c r="B3435" t="s">
        <v>182</v>
      </c>
      <c r="C3435" t="s">
        <v>133</v>
      </c>
      <c r="D3435" t="s">
        <v>115</v>
      </c>
      <c r="E3435" t="s">
        <v>115</v>
      </c>
      <c r="F3435">
        <v>69</v>
      </c>
      <c r="G3435">
        <v>19</v>
      </c>
      <c r="H3435">
        <v>0</v>
      </c>
      <c r="I3435">
        <v>0</v>
      </c>
      <c r="J3435">
        <v>0</v>
      </c>
      <c r="K3435">
        <v>0</v>
      </c>
      <c r="L3435" t="s">
        <v>28</v>
      </c>
      <c r="M3435" t="s">
        <v>823</v>
      </c>
      <c r="N3435" t="s">
        <v>182</v>
      </c>
      <c r="O3435" t="s">
        <v>22</v>
      </c>
      <c r="P3435" t="s">
        <v>23</v>
      </c>
      <c r="Q3435" t="s">
        <v>30</v>
      </c>
    </row>
    <row r="3436" spans="1:17" x14ac:dyDescent="0.2">
      <c r="A3436" s="2">
        <v>36124</v>
      </c>
      <c r="B3436" t="s">
        <v>443</v>
      </c>
      <c r="C3436" t="s">
        <v>176</v>
      </c>
      <c r="D3436" t="s">
        <v>115</v>
      </c>
      <c r="E3436" t="s">
        <v>115</v>
      </c>
      <c r="F3436">
        <v>79</v>
      </c>
      <c r="G3436">
        <v>42</v>
      </c>
      <c r="H3436">
        <v>0</v>
      </c>
      <c r="I3436">
        <v>0</v>
      </c>
      <c r="J3436">
        <v>0</v>
      </c>
      <c r="K3436">
        <v>4</v>
      </c>
      <c r="L3436" t="s">
        <v>28</v>
      </c>
      <c r="M3436" t="s">
        <v>443</v>
      </c>
      <c r="N3436" t="s">
        <v>443</v>
      </c>
      <c r="O3436" t="s">
        <v>22</v>
      </c>
      <c r="P3436" t="s">
        <v>23</v>
      </c>
      <c r="Q3436" t="s">
        <v>41</v>
      </c>
    </row>
    <row r="3437" spans="1:17" x14ac:dyDescent="0.2">
      <c r="A3437" s="2">
        <v>36126</v>
      </c>
      <c r="B3437" t="s">
        <v>114</v>
      </c>
      <c r="C3437" t="s">
        <v>459</v>
      </c>
      <c r="D3437" t="s">
        <v>115</v>
      </c>
      <c r="E3437" t="s">
        <v>115</v>
      </c>
      <c r="F3437">
        <v>51</v>
      </c>
      <c r="G3437">
        <v>174</v>
      </c>
      <c r="H3437">
        <v>0</v>
      </c>
      <c r="I3437">
        <v>0</v>
      </c>
      <c r="J3437">
        <v>2</v>
      </c>
      <c r="K3437">
        <v>0</v>
      </c>
      <c r="L3437" t="s">
        <v>28</v>
      </c>
      <c r="M3437" t="s">
        <v>226</v>
      </c>
      <c r="N3437" t="s">
        <v>114</v>
      </c>
      <c r="O3437" t="s">
        <v>22</v>
      </c>
      <c r="P3437" t="s">
        <v>23</v>
      </c>
      <c r="Q3437" t="s">
        <v>24</v>
      </c>
    </row>
    <row r="3438" spans="1:17" x14ac:dyDescent="0.2">
      <c r="A3438" s="2">
        <v>36127</v>
      </c>
      <c r="B3438" t="s">
        <v>386</v>
      </c>
      <c r="C3438" t="s">
        <v>81</v>
      </c>
      <c r="D3438" t="s">
        <v>50</v>
      </c>
      <c r="E3438" t="s">
        <v>50</v>
      </c>
      <c r="F3438">
        <v>104</v>
      </c>
      <c r="G3438">
        <v>86</v>
      </c>
      <c r="H3438">
        <v>0</v>
      </c>
      <c r="I3438">
        <v>0</v>
      </c>
      <c r="J3438">
        <v>2</v>
      </c>
      <c r="K3438">
        <v>1</v>
      </c>
      <c r="L3438" t="s">
        <v>28</v>
      </c>
      <c r="M3438" t="s">
        <v>804</v>
      </c>
      <c r="N3438" t="s">
        <v>386</v>
      </c>
      <c r="O3438" t="s">
        <v>22</v>
      </c>
      <c r="P3438" t="s">
        <v>23</v>
      </c>
      <c r="Q3438" t="s">
        <v>24</v>
      </c>
    </row>
    <row r="3439" spans="1:17" x14ac:dyDescent="0.2">
      <c r="A3439" s="2">
        <v>36131</v>
      </c>
      <c r="B3439" t="s">
        <v>176</v>
      </c>
      <c r="C3439" t="s">
        <v>163</v>
      </c>
      <c r="D3439" t="s">
        <v>115</v>
      </c>
      <c r="E3439" t="s">
        <v>115</v>
      </c>
      <c r="F3439">
        <v>42</v>
      </c>
      <c r="G3439">
        <v>181</v>
      </c>
      <c r="H3439">
        <v>0</v>
      </c>
      <c r="I3439">
        <v>0</v>
      </c>
      <c r="J3439">
        <v>3</v>
      </c>
      <c r="K3439">
        <v>3</v>
      </c>
      <c r="L3439" t="s">
        <v>28</v>
      </c>
      <c r="M3439" t="s">
        <v>824</v>
      </c>
      <c r="N3439" t="s">
        <v>114</v>
      </c>
      <c r="O3439" t="s">
        <v>122</v>
      </c>
      <c r="P3439" t="s">
        <v>59</v>
      </c>
      <c r="Q3439" t="s">
        <v>24</v>
      </c>
    </row>
    <row r="3440" spans="1:17" x14ac:dyDescent="0.2">
      <c r="A3440" s="2">
        <v>36132</v>
      </c>
      <c r="B3440" t="s">
        <v>111</v>
      </c>
      <c r="C3440" t="s">
        <v>199</v>
      </c>
      <c r="D3440" t="s">
        <v>36</v>
      </c>
      <c r="E3440" t="s">
        <v>36</v>
      </c>
      <c r="F3440">
        <v>53</v>
      </c>
      <c r="G3440">
        <v>48</v>
      </c>
      <c r="H3440">
        <v>0</v>
      </c>
      <c r="I3440">
        <v>0</v>
      </c>
      <c r="J3440">
        <v>0</v>
      </c>
      <c r="K3440">
        <v>2</v>
      </c>
      <c r="L3440" t="s">
        <v>28</v>
      </c>
      <c r="M3440" t="s">
        <v>218</v>
      </c>
      <c r="N3440" t="s">
        <v>111</v>
      </c>
      <c r="O3440" t="s">
        <v>22</v>
      </c>
      <c r="P3440" t="s">
        <v>23</v>
      </c>
      <c r="Q3440" t="s">
        <v>41</v>
      </c>
    </row>
    <row r="3441" spans="1:17" x14ac:dyDescent="0.2">
      <c r="A3441" s="2">
        <v>36135</v>
      </c>
      <c r="B3441" t="s">
        <v>775</v>
      </c>
      <c r="C3441" t="s">
        <v>512</v>
      </c>
      <c r="D3441" t="s">
        <v>27</v>
      </c>
      <c r="E3441" t="s">
        <v>27</v>
      </c>
      <c r="F3441">
        <v>186</v>
      </c>
      <c r="G3441">
        <v>135</v>
      </c>
      <c r="H3441">
        <v>0</v>
      </c>
      <c r="I3441">
        <v>0</v>
      </c>
      <c r="J3441">
        <v>0</v>
      </c>
      <c r="K3441">
        <v>5</v>
      </c>
      <c r="L3441" t="s">
        <v>28</v>
      </c>
      <c r="M3441" t="s">
        <v>825</v>
      </c>
      <c r="N3441" t="s">
        <v>775</v>
      </c>
      <c r="O3441" t="s">
        <v>22</v>
      </c>
      <c r="P3441" t="s">
        <v>23</v>
      </c>
      <c r="Q3441" t="s">
        <v>41</v>
      </c>
    </row>
    <row r="3442" spans="1:17" x14ac:dyDescent="0.2">
      <c r="A3442" s="2">
        <v>36142</v>
      </c>
      <c r="B3442" t="s">
        <v>172</v>
      </c>
      <c r="C3442" t="s">
        <v>118</v>
      </c>
      <c r="D3442" t="s">
        <v>36</v>
      </c>
      <c r="E3442" t="s">
        <v>36</v>
      </c>
      <c r="F3442">
        <v>154</v>
      </c>
      <c r="G3442">
        <v>80</v>
      </c>
      <c r="H3442">
        <v>0</v>
      </c>
      <c r="I3442">
        <v>0</v>
      </c>
      <c r="J3442">
        <v>1</v>
      </c>
      <c r="K3442">
        <v>0</v>
      </c>
      <c r="L3442" t="s">
        <v>62</v>
      </c>
      <c r="M3442" t="s">
        <v>616</v>
      </c>
      <c r="N3442" t="s">
        <v>172</v>
      </c>
      <c r="O3442" t="s">
        <v>22</v>
      </c>
      <c r="P3442" t="s">
        <v>23</v>
      </c>
      <c r="Q3442" t="s">
        <v>24</v>
      </c>
    </row>
    <row r="3443" spans="1:17" x14ac:dyDescent="0.2">
      <c r="A3443" s="2">
        <v>36145</v>
      </c>
      <c r="B3443" t="s">
        <v>149</v>
      </c>
      <c r="C3443" t="s">
        <v>183</v>
      </c>
      <c r="D3443" t="s">
        <v>36</v>
      </c>
      <c r="E3443" t="s">
        <v>36</v>
      </c>
      <c r="F3443">
        <v>28</v>
      </c>
      <c r="G3443">
        <v>23</v>
      </c>
      <c r="H3443">
        <v>0</v>
      </c>
      <c r="I3443">
        <v>0</v>
      </c>
      <c r="J3443">
        <v>2</v>
      </c>
      <c r="K3443">
        <v>1</v>
      </c>
      <c r="L3443" t="s">
        <v>28</v>
      </c>
      <c r="M3443" t="s">
        <v>420</v>
      </c>
      <c r="N3443" t="s">
        <v>149</v>
      </c>
      <c r="O3443" t="s">
        <v>22</v>
      </c>
      <c r="P3443" t="s">
        <v>23</v>
      </c>
      <c r="Q3443" t="s">
        <v>24</v>
      </c>
    </row>
    <row r="3444" spans="1:17" x14ac:dyDescent="0.2">
      <c r="A3444" s="2">
        <v>36156</v>
      </c>
      <c r="B3444" t="s">
        <v>301</v>
      </c>
      <c r="C3444" t="s">
        <v>183</v>
      </c>
      <c r="D3444" t="s">
        <v>115</v>
      </c>
      <c r="E3444" t="s">
        <v>36</v>
      </c>
      <c r="F3444">
        <v>24</v>
      </c>
      <c r="G3444">
        <v>28</v>
      </c>
      <c r="H3444">
        <v>0</v>
      </c>
      <c r="I3444">
        <v>0</v>
      </c>
      <c r="J3444">
        <v>1</v>
      </c>
      <c r="K3444">
        <v>1</v>
      </c>
      <c r="L3444" t="s">
        <v>28</v>
      </c>
      <c r="M3444" t="s">
        <v>302</v>
      </c>
      <c r="N3444" t="s">
        <v>301</v>
      </c>
      <c r="O3444" t="s">
        <v>22</v>
      </c>
      <c r="P3444" t="s">
        <v>23</v>
      </c>
      <c r="Q3444" t="s">
        <v>30</v>
      </c>
    </row>
    <row r="3445" spans="1:17" x14ac:dyDescent="0.2">
      <c r="A3445" s="2">
        <v>36163</v>
      </c>
      <c r="B3445" t="s">
        <v>136</v>
      </c>
      <c r="C3445" t="s">
        <v>365</v>
      </c>
      <c r="D3445" t="s">
        <v>36</v>
      </c>
      <c r="E3445" t="s">
        <v>36</v>
      </c>
      <c r="F3445">
        <v>44</v>
      </c>
      <c r="G3445">
        <v>68</v>
      </c>
      <c r="H3445">
        <v>0</v>
      </c>
      <c r="I3445">
        <v>0</v>
      </c>
      <c r="J3445">
        <v>3</v>
      </c>
      <c r="K3445">
        <v>1</v>
      </c>
      <c r="L3445" t="s">
        <v>28</v>
      </c>
      <c r="M3445" t="s">
        <v>340</v>
      </c>
      <c r="N3445" t="s">
        <v>136</v>
      </c>
      <c r="O3445" t="s">
        <v>22</v>
      </c>
      <c r="P3445" t="s">
        <v>23</v>
      </c>
      <c r="Q3445" t="s">
        <v>24</v>
      </c>
    </row>
    <row r="3446" spans="1:17" x14ac:dyDescent="0.2">
      <c r="A3446" s="2">
        <v>36164</v>
      </c>
      <c r="B3446" t="s">
        <v>224</v>
      </c>
      <c r="C3446" t="s">
        <v>141</v>
      </c>
      <c r="D3446" t="s">
        <v>36</v>
      </c>
      <c r="E3446" t="s">
        <v>36</v>
      </c>
      <c r="F3446">
        <v>75</v>
      </c>
      <c r="G3446">
        <v>82</v>
      </c>
      <c r="H3446">
        <v>0</v>
      </c>
      <c r="I3446">
        <v>0</v>
      </c>
      <c r="J3446">
        <v>2</v>
      </c>
      <c r="K3446">
        <v>1</v>
      </c>
      <c r="L3446" t="s">
        <v>28</v>
      </c>
      <c r="M3446" t="s">
        <v>236</v>
      </c>
      <c r="N3446" t="s">
        <v>224</v>
      </c>
      <c r="O3446" t="s">
        <v>22</v>
      </c>
      <c r="P3446" t="s">
        <v>23</v>
      </c>
      <c r="Q3446" t="s">
        <v>24</v>
      </c>
    </row>
    <row r="3447" spans="1:17" x14ac:dyDescent="0.2">
      <c r="A3447" s="2">
        <v>36170</v>
      </c>
      <c r="B3447" t="s">
        <v>224</v>
      </c>
      <c r="C3447" t="s">
        <v>111</v>
      </c>
      <c r="D3447" t="s">
        <v>36</v>
      </c>
      <c r="E3447" t="s">
        <v>36</v>
      </c>
      <c r="F3447">
        <v>75</v>
      </c>
      <c r="G3447">
        <v>70</v>
      </c>
      <c r="H3447">
        <v>0</v>
      </c>
      <c r="I3447">
        <v>0</v>
      </c>
      <c r="J3447">
        <v>1</v>
      </c>
      <c r="K3447">
        <v>0</v>
      </c>
      <c r="L3447" t="s">
        <v>28</v>
      </c>
      <c r="M3447" t="s">
        <v>236</v>
      </c>
      <c r="N3447" t="s">
        <v>224</v>
      </c>
      <c r="O3447" t="s">
        <v>22</v>
      </c>
      <c r="P3447" t="s">
        <v>23</v>
      </c>
      <c r="Q3447" t="s">
        <v>24</v>
      </c>
    </row>
    <row r="3448" spans="1:17" x14ac:dyDescent="0.2">
      <c r="A3448" s="2">
        <v>36170</v>
      </c>
      <c r="B3448" t="s">
        <v>118</v>
      </c>
      <c r="C3448" t="s">
        <v>34</v>
      </c>
      <c r="D3448" t="s">
        <v>36</v>
      </c>
      <c r="E3448" t="s">
        <v>36</v>
      </c>
      <c r="F3448">
        <v>95</v>
      </c>
      <c r="G3448">
        <v>79</v>
      </c>
      <c r="H3448">
        <v>0</v>
      </c>
      <c r="I3448">
        <v>0</v>
      </c>
      <c r="J3448">
        <v>1</v>
      </c>
      <c r="K3448">
        <v>0</v>
      </c>
      <c r="L3448" t="s">
        <v>28</v>
      </c>
      <c r="M3448" t="s">
        <v>241</v>
      </c>
      <c r="N3448" t="s">
        <v>118</v>
      </c>
      <c r="O3448" t="s">
        <v>22</v>
      </c>
      <c r="P3448" t="s">
        <v>23</v>
      </c>
      <c r="Q3448" t="s">
        <v>24</v>
      </c>
    </row>
    <row r="3449" spans="1:17" x14ac:dyDescent="0.2">
      <c r="A3449" s="2">
        <v>36172</v>
      </c>
      <c r="B3449" t="s">
        <v>700</v>
      </c>
      <c r="C3449" t="s">
        <v>481</v>
      </c>
      <c r="D3449" t="s">
        <v>27</v>
      </c>
      <c r="E3449" t="s">
        <v>27</v>
      </c>
      <c r="F3449">
        <v>185</v>
      </c>
      <c r="G3449">
        <v>137</v>
      </c>
      <c r="H3449">
        <v>0</v>
      </c>
      <c r="I3449">
        <v>0</v>
      </c>
      <c r="J3449">
        <v>1</v>
      </c>
      <c r="K3449">
        <v>0</v>
      </c>
      <c r="L3449" t="s">
        <v>28</v>
      </c>
      <c r="M3449" t="s">
        <v>826</v>
      </c>
      <c r="N3449" t="s">
        <v>700</v>
      </c>
      <c r="O3449" t="s">
        <v>22</v>
      </c>
      <c r="P3449" t="s">
        <v>23</v>
      </c>
      <c r="Q3449" t="s">
        <v>24</v>
      </c>
    </row>
    <row r="3450" spans="1:17" x14ac:dyDescent="0.2">
      <c r="A3450" s="2">
        <v>36173</v>
      </c>
      <c r="B3450" t="s">
        <v>118</v>
      </c>
      <c r="C3450" t="s">
        <v>34</v>
      </c>
      <c r="D3450" t="s">
        <v>36</v>
      </c>
      <c r="E3450" t="s">
        <v>36</v>
      </c>
      <c r="F3450">
        <v>95</v>
      </c>
      <c r="G3450">
        <v>79</v>
      </c>
      <c r="H3450">
        <v>0</v>
      </c>
      <c r="I3450">
        <v>0</v>
      </c>
      <c r="J3450">
        <v>1</v>
      </c>
      <c r="K3450">
        <v>0</v>
      </c>
      <c r="L3450" t="s">
        <v>28</v>
      </c>
      <c r="M3450" t="s">
        <v>241</v>
      </c>
      <c r="N3450" t="s">
        <v>118</v>
      </c>
      <c r="O3450" t="s">
        <v>22</v>
      </c>
      <c r="P3450" t="s">
        <v>23</v>
      </c>
      <c r="Q3450" t="s">
        <v>24</v>
      </c>
    </row>
    <row r="3451" spans="1:17" x14ac:dyDescent="0.2">
      <c r="A3451" s="2">
        <v>36174</v>
      </c>
      <c r="B3451" t="s">
        <v>700</v>
      </c>
      <c r="C3451" t="s">
        <v>481</v>
      </c>
      <c r="D3451" t="s">
        <v>27</v>
      </c>
      <c r="E3451" t="s">
        <v>27</v>
      </c>
      <c r="F3451">
        <v>185</v>
      </c>
      <c r="G3451">
        <v>137</v>
      </c>
      <c r="H3451">
        <v>0</v>
      </c>
      <c r="I3451">
        <v>0</v>
      </c>
      <c r="J3451">
        <v>0</v>
      </c>
      <c r="K3451">
        <v>1</v>
      </c>
      <c r="L3451" t="s">
        <v>28</v>
      </c>
      <c r="M3451" t="s">
        <v>826</v>
      </c>
      <c r="N3451" t="s">
        <v>700</v>
      </c>
      <c r="O3451" t="s">
        <v>22</v>
      </c>
      <c r="P3451" t="s">
        <v>23</v>
      </c>
      <c r="Q3451" t="s">
        <v>41</v>
      </c>
    </row>
    <row r="3452" spans="1:17" x14ac:dyDescent="0.2">
      <c r="A3452" s="2">
        <v>36175</v>
      </c>
      <c r="B3452" t="s">
        <v>224</v>
      </c>
      <c r="C3452" t="s">
        <v>111</v>
      </c>
      <c r="D3452" t="s">
        <v>36</v>
      </c>
      <c r="E3452" t="s">
        <v>36</v>
      </c>
      <c r="F3452">
        <v>75</v>
      </c>
      <c r="G3452">
        <v>70</v>
      </c>
      <c r="H3452">
        <v>0</v>
      </c>
      <c r="I3452">
        <v>0</v>
      </c>
      <c r="J3452">
        <v>4</v>
      </c>
      <c r="K3452">
        <v>1</v>
      </c>
      <c r="L3452" t="s">
        <v>28</v>
      </c>
      <c r="M3452" t="s">
        <v>236</v>
      </c>
      <c r="N3452" t="s">
        <v>224</v>
      </c>
      <c r="O3452" t="s">
        <v>22</v>
      </c>
      <c r="P3452" t="s">
        <v>23</v>
      </c>
      <c r="Q3452" t="s">
        <v>24</v>
      </c>
    </row>
    <row r="3453" spans="1:17" x14ac:dyDescent="0.2">
      <c r="A3453" s="2">
        <v>36178</v>
      </c>
      <c r="B3453" t="s">
        <v>123</v>
      </c>
      <c r="C3453" t="s">
        <v>81</v>
      </c>
      <c r="D3453" t="s">
        <v>50</v>
      </c>
      <c r="E3453" t="s">
        <v>50</v>
      </c>
      <c r="F3453">
        <v>43</v>
      </c>
      <c r="G3453">
        <v>90</v>
      </c>
      <c r="H3453">
        <v>0</v>
      </c>
      <c r="I3453">
        <v>0</v>
      </c>
      <c r="J3453">
        <v>7</v>
      </c>
      <c r="K3453">
        <v>0</v>
      </c>
      <c r="L3453" t="s">
        <v>28</v>
      </c>
      <c r="M3453" t="s">
        <v>179</v>
      </c>
      <c r="N3453" t="s">
        <v>123</v>
      </c>
      <c r="O3453" t="s">
        <v>22</v>
      </c>
      <c r="P3453" t="s">
        <v>23</v>
      </c>
      <c r="Q3453" t="s">
        <v>24</v>
      </c>
    </row>
    <row r="3454" spans="1:17" x14ac:dyDescent="0.2">
      <c r="A3454" s="2">
        <v>36180</v>
      </c>
      <c r="B3454" t="s">
        <v>67</v>
      </c>
      <c r="C3454" t="s">
        <v>110</v>
      </c>
      <c r="D3454" t="s">
        <v>50</v>
      </c>
      <c r="E3454" t="s">
        <v>36</v>
      </c>
      <c r="F3454">
        <v>2</v>
      </c>
      <c r="G3454">
        <v>13</v>
      </c>
      <c r="H3454">
        <v>0</v>
      </c>
      <c r="I3454">
        <v>0</v>
      </c>
      <c r="J3454">
        <v>1</v>
      </c>
      <c r="K3454">
        <v>0</v>
      </c>
      <c r="L3454" t="s">
        <v>28</v>
      </c>
      <c r="M3454" t="s">
        <v>772</v>
      </c>
      <c r="N3454" t="s">
        <v>67</v>
      </c>
      <c r="O3454" t="s">
        <v>22</v>
      </c>
      <c r="P3454" t="s">
        <v>23</v>
      </c>
      <c r="Q3454" t="s">
        <v>24</v>
      </c>
    </row>
    <row r="3455" spans="1:17" x14ac:dyDescent="0.2">
      <c r="A3455" s="2">
        <v>36180</v>
      </c>
      <c r="B3455" t="s">
        <v>123</v>
      </c>
      <c r="C3455" t="s">
        <v>49</v>
      </c>
      <c r="D3455" t="s">
        <v>50</v>
      </c>
      <c r="E3455" t="s">
        <v>50</v>
      </c>
      <c r="F3455">
        <v>43</v>
      </c>
      <c r="G3455">
        <v>14</v>
      </c>
      <c r="H3455">
        <v>0</v>
      </c>
      <c r="I3455">
        <v>0</v>
      </c>
      <c r="J3455">
        <v>0</v>
      </c>
      <c r="K3455">
        <v>1</v>
      </c>
      <c r="L3455" t="s">
        <v>28</v>
      </c>
      <c r="M3455" t="s">
        <v>179</v>
      </c>
      <c r="N3455" t="s">
        <v>123</v>
      </c>
      <c r="O3455" t="s">
        <v>22</v>
      </c>
      <c r="P3455" t="s">
        <v>23</v>
      </c>
      <c r="Q3455" t="s">
        <v>41</v>
      </c>
    </row>
    <row r="3456" spans="1:17" x14ac:dyDescent="0.2">
      <c r="A3456" s="2">
        <v>36182</v>
      </c>
      <c r="B3456" t="s">
        <v>81</v>
      </c>
      <c r="C3456" t="s">
        <v>49</v>
      </c>
      <c r="D3456" t="s">
        <v>50</v>
      </c>
      <c r="E3456" t="s">
        <v>50</v>
      </c>
      <c r="F3456">
        <v>90</v>
      </c>
      <c r="G3456">
        <v>14</v>
      </c>
      <c r="H3456">
        <v>0</v>
      </c>
      <c r="I3456">
        <v>0</v>
      </c>
      <c r="J3456">
        <v>3</v>
      </c>
      <c r="K3456">
        <v>3</v>
      </c>
      <c r="L3456" t="s">
        <v>28</v>
      </c>
      <c r="M3456" t="s">
        <v>827</v>
      </c>
      <c r="N3456" t="s">
        <v>123</v>
      </c>
      <c r="O3456" t="s">
        <v>122</v>
      </c>
      <c r="P3456" t="s">
        <v>23</v>
      </c>
      <c r="Q3456" t="s">
        <v>30</v>
      </c>
    </row>
    <row r="3457" spans="1:17" x14ac:dyDescent="0.2">
      <c r="A3457" s="2">
        <v>36183</v>
      </c>
      <c r="B3457" t="s">
        <v>828</v>
      </c>
      <c r="C3457" t="s">
        <v>120</v>
      </c>
      <c r="D3457" t="s">
        <v>36</v>
      </c>
      <c r="E3457" t="s">
        <v>36</v>
      </c>
      <c r="F3457">
        <v>189</v>
      </c>
      <c r="G3457">
        <v>41</v>
      </c>
      <c r="H3457">
        <v>0</v>
      </c>
      <c r="I3457">
        <v>0</v>
      </c>
      <c r="J3457">
        <v>0</v>
      </c>
      <c r="K3457">
        <v>0</v>
      </c>
      <c r="L3457" t="s">
        <v>62</v>
      </c>
      <c r="M3457" t="s">
        <v>829</v>
      </c>
      <c r="N3457" t="s">
        <v>828</v>
      </c>
      <c r="O3457" t="s">
        <v>22</v>
      </c>
      <c r="P3457" t="s">
        <v>23</v>
      </c>
      <c r="Q3457" t="s">
        <v>30</v>
      </c>
    </row>
    <row r="3458" spans="1:17" x14ac:dyDescent="0.2">
      <c r="A3458" s="2">
        <v>36183</v>
      </c>
      <c r="B3458" t="s">
        <v>404</v>
      </c>
      <c r="C3458" t="s">
        <v>149</v>
      </c>
      <c r="D3458" t="s">
        <v>36</v>
      </c>
      <c r="E3458" t="s">
        <v>36</v>
      </c>
      <c r="F3458">
        <v>148</v>
      </c>
      <c r="G3458">
        <v>26</v>
      </c>
      <c r="H3458">
        <v>0</v>
      </c>
      <c r="I3458">
        <v>0</v>
      </c>
      <c r="J3458">
        <v>1</v>
      </c>
      <c r="K3458">
        <v>1</v>
      </c>
      <c r="L3458" t="s">
        <v>62</v>
      </c>
      <c r="M3458" t="s">
        <v>662</v>
      </c>
      <c r="N3458" t="s">
        <v>404</v>
      </c>
      <c r="O3458" t="s">
        <v>22</v>
      </c>
      <c r="P3458" t="s">
        <v>23</v>
      </c>
      <c r="Q3458" t="s">
        <v>30</v>
      </c>
    </row>
    <row r="3459" spans="1:17" x14ac:dyDescent="0.2">
      <c r="A3459" s="2">
        <v>36183</v>
      </c>
      <c r="B3459" t="s">
        <v>135</v>
      </c>
      <c r="C3459" t="s">
        <v>172</v>
      </c>
      <c r="D3459" t="s">
        <v>36</v>
      </c>
      <c r="E3459" t="s">
        <v>36</v>
      </c>
      <c r="F3459">
        <v>65</v>
      </c>
      <c r="G3459">
        <v>141</v>
      </c>
      <c r="H3459">
        <v>0</v>
      </c>
      <c r="I3459">
        <v>0</v>
      </c>
      <c r="J3459">
        <v>2</v>
      </c>
      <c r="K3459">
        <v>0</v>
      </c>
      <c r="L3459" t="s">
        <v>62</v>
      </c>
      <c r="M3459" t="s">
        <v>830</v>
      </c>
      <c r="N3459" t="s">
        <v>135</v>
      </c>
      <c r="O3459" t="s">
        <v>22</v>
      </c>
      <c r="P3459" t="s">
        <v>23</v>
      </c>
      <c r="Q3459" t="s">
        <v>24</v>
      </c>
    </row>
    <row r="3460" spans="1:17" x14ac:dyDescent="0.2">
      <c r="A3460" s="2">
        <v>36183</v>
      </c>
      <c r="B3460" t="s">
        <v>118</v>
      </c>
      <c r="C3460" t="s">
        <v>224</v>
      </c>
      <c r="D3460" t="s">
        <v>36</v>
      </c>
      <c r="E3460" t="s">
        <v>36</v>
      </c>
      <c r="F3460">
        <v>95</v>
      </c>
      <c r="G3460">
        <v>75</v>
      </c>
      <c r="H3460">
        <v>0</v>
      </c>
      <c r="I3460">
        <v>0</v>
      </c>
      <c r="J3460">
        <v>1</v>
      </c>
      <c r="K3460">
        <v>1</v>
      </c>
      <c r="L3460" t="s">
        <v>62</v>
      </c>
      <c r="M3460" t="s">
        <v>241</v>
      </c>
      <c r="N3460" t="s">
        <v>118</v>
      </c>
      <c r="O3460" t="s">
        <v>22</v>
      </c>
      <c r="P3460" t="s">
        <v>23</v>
      </c>
      <c r="Q3460" t="s">
        <v>30</v>
      </c>
    </row>
    <row r="3461" spans="1:17" x14ac:dyDescent="0.2">
      <c r="A3461" s="2">
        <v>36183</v>
      </c>
      <c r="B3461" t="s">
        <v>45</v>
      </c>
      <c r="C3461" t="s">
        <v>250</v>
      </c>
      <c r="D3461" t="s">
        <v>36</v>
      </c>
      <c r="E3461" t="s">
        <v>36</v>
      </c>
      <c r="F3461">
        <v>74</v>
      </c>
      <c r="G3461">
        <v>89</v>
      </c>
      <c r="H3461">
        <v>0</v>
      </c>
      <c r="I3461">
        <v>0</v>
      </c>
      <c r="J3461">
        <v>3</v>
      </c>
      <c r="K3461">
        <v>0</v>
      </c>
      <c r="L3461" t="s">
        <v>28</v>
      </c>
      <c r="M3461" t="s">
        <v>831</v>
      </c>
      <c r="N3461" t="s">
        <v>45</v>
      </c>
      <c r="O3461" t="s">
        <v>22</v>
      </c>
      <c r="P3461" t="s">
        <v>23</v>
      </c>
      <c r="Q3461" t="s">
        <v>24</v>
      </c>
    </row>
    <row r="3462" spans="1:17" x14ac:dyDescent="0.2">
      <c r="A3462" s="2">
        <v>36184</v>
      </c>
      <c r="B3462" t="s">
        <v>267</v>
      </c>
      <c r="C3462" t="s">
        <v>141</v>
      </c>
      <c r="D3462" t="s">
        <v>36</v>
      </c>
      <c r="E3462" t="s">
        <v>36</v>
      </c>
      <c r="F3462">
        <v>50</v>
      </c>
      <c r="G3462">
        <v>82</v>
      </c>
      <c r="H3462">
        <v>0</v>
      </c>
      <c r="I3462">
        <v>0</v>
      </c>
      <c r="J3462">
        <v>3</v>
      </c>
      <c r="K3462">
        <v>1</v>
      </c>
      <c r="L3462" t="s">
        <v>62</v>
      </c>
      <c r="M3462" t="s">
        <v>268</v>
      </c>
      <c r="N3462" t="s">
        <v>267</v>
      </c>
      <c r="O3462" t="s">
        <v>22</v>
      </c>
      <c r="P3462" t="s">
        <v>23</v>
      </c>
      <c r="Q3462" t="s">
        <v>24</v>
      </c>
    </row>
    <row r="3463" spans="1:17" x14ac:dyDescent="0.2">
      <c r="A3463" s="2">
        <v>36184</v>
      </c>
      <c r="B3463" t="s">
        <v>17</v>
      </c>
      <c r="C3463" t="s">
        <v>77</v>
      </c>
      <c r="D3463" t="s">
        <v>19</v>
      </c>
      <c r="E3463" t="s">
        <v>27</v>
      </c>
      <c r="F3463">
        <v>61</v>
      </c>
      <c r="G3463">
        <v>23</v>
      </c>
      <c r="H3463">
        <v>0</v>
      </c>
      <c r="I3463">
        <v>0</v>
      </c>
      <c r="J3463">
        <v>0</v>
      </c>
      <c r="K3463">
        <v>0</v>
      </c>
      <c r="L3463" t="s">
        <v>28</v>
      </c>
      <c r="M3463" t="s">
        <v>342</v>
      </c>
      <c r="N3463" t="s">
        <v>17</v>
      </c>
      <c r="O3463" t="s">
        <v>22</v>
      </c>
      <c r="P3463" t="s">
        <v>23</v>
      </c>
      <c r="Q3463" t="s">
        <v>30</v>
      </c>
    </row>
    <row r="3464" spans="1:17" x14ac:dyDescent="0.2">
      <c r="A3464" s="2">
        <v>36184</v>
      </c>
      <c r="B3464" t="s">
        <v>61</v>
      </c>
      <c r="C3464" t="s">
        <v>111</v>
      </c>
      <c r="D3464" t="s">
        <v>36</v>
      </c>
      <c r="E3464" t="s">
        <v>36</v>
      </c>
      <c r="F3464">
        <v>112</v>
      </c>
      <c r="G3464">
        <v>70</v>
      </c>
      <c r="H3464">
        <v>0</v>
      </c>
      <c r="I3464">
        <v>0</v>
      </c>
      <c r="J3464">
        <v>0</v>
      </c>
      <c r="K3464">
        <v>0</v>
      </c>
      <c r="L3464" t="s">
        <v>62</v>
      </c>
      <c r="M3464" t="s">
        <v>63</v>
      </c>
      <c r="N3464" t="s">
        <v>61</v>
      </c>
      <c r="O3464" t="s">
        <v>22</v>
      </c>
      <c r="P3464" t="s">
        <v>23</v>
      </c>
      <c r="Q3464" t="s">
        <v>30</v>
      </c>
    </row>
    <row r="3465" spans="1:17" x14ac:dyDescent="0.2">
      <c r="A3465" s="2">
        <v>36184</v>
      </c>
      <c r="B3465" t="s">
        <v>199</v>
      </c>
      <c r="C3465" t="s">
        <v>296</v>
      </c>
      <c r="D3465" t="s">
        <v>36</v>
      </c>
      <c r="E3465" t="s">
        <v>36</v>
      </c>
      <c r="F3465">
        <v>48</v>
      </c>
      <c r="G3465">
        <v>80</v>
      </c>
      <c r="H3465">
        <v>0</v>
      </c>
      <c r="I3465">
        <v>0</v>
      </c>
      <c r="J3465">
        <v>1</v>
      </c>
      <c r="K3465">
        <v>0</v>
      </c>
      <c r="L3465" t="s">
        <v>62</v>
      </c>
      <c r="M3465" t="s">
        <v>220</v>
      </c>
      <c r="N3465" t="s">
        <v>199</v>
      </c>
      <c r="O3465" t="s">
        <v>22</v>
      </c>
      <c r="P3465" t="s">
        <v>23</v>
      </c>
      <c r="Q3465" t="s">
        <v>24</v>
      </c>
    </row>
    <row r="3466" spans="1:17" x14ac:dyDescent="0.2">
      <c r="A3466" s="2">
        <v>36184</v>
      </c>
      <c r="B3466" t="s">
        <v>34</v>
      </c>
      <c r="C3466" t="s">
        <v>110</v>
      </c>
      <c r="D3466" t="s">
        <v>36</v>
      </c>
      <c r="E3466" t="s">
        <v>36</v>
      </c>
      <c r="F3466">
        <v>79</v>
      </c>
      <c r="G3466">
        <v>13</v>
      </c>
      <c r="H3466">
        <v>0</v>
      </c>
      <c r="I3466">
        <v>0</v>
      </c>
      <c r="J3466">
        <v>1</v>
      </c>
      <c r="K3466">
        <v>1</v>
      </c>
      <c r="L3466" t="s">
        <v>62</v>
      </c>
      <c r="M3466" t="s">
        <v>37</v>
      </c>
      <c r="N3466" t="s">
        <v>34</v>
      </c>
      <c r="O3466" t="s">
        <v>22</v>
      </c>
      <c r="P3466" t="s">
        <v>23</v>
      </c>
      <c r="Q3466" t="s">
        <v>30</v>
      </c>
    </row>
    <row r="3467" spans="1:17" x14ac:dyDescent="0.2">
      <c r="A3467" s="2">
        <v>36184</v>
      </c>
      <c r="B3467" t="s">
        <v>136</v>
      </c>
      <c r="C3467" t="s">
        <v>352</v>
      </c>
      <c r="D3467" t="s">
        <v>36</v>
      </c>
      <c r="E3467" t="s">
        <v>36</v>
      </c>
      <c r="F3467">
        <v>44</v>
      </c>
      <c r="G3467">
        <v>69</v>
      </c>
      <c r="H3467">
        <v>0</v>
      </c>
      <c r="I3467">
        <v>0</v>
      </c>
      <c r="J3467">
        <v>3</v>
      </c>
      <c r="K3467">
        <v>0</v>
      </c>
      <c r="L3467" t="s">
        <v>62</v>
      </c>
      <c r="M3467" t="s">
        <v>340</v>
      </c>
      <c r="N3467" t="s">
        <v>136</v>
      </c>
      <c r="O3467" t="s">
        <v>22</v>
      </c>
      <c r="P3467" t="s">
        <v>23</v>
      </c>
      <c r="Q3467" t="s">
        <v>24</v>
      </c>
    </row>
    <row r="3468" spans="1:17" x14ac:dyDescent="0.2">
      <c r="A3468" s="2">
        <v>36184</v>
      </c>
      <c r="B3468" t="s">
        <v>339</v>
      </c>
      <c r="C3468" t="s">
        <v>208</v>
      </c>
      <c r="D3468" t="s">
        <v>36</v>
      </c>
      <c r="E3468" t="s">
        <v>36</v>
      </c>
      <c r="F3468">
        <v>108</v>
      </c>
      <c r="G3468">
        <v>105</v>
      </c>
      <c r="H3468">
        <v>0</v>
      </c>
      <c r="I3468">
        <v>0</v>
      </c>
      <c r="J3468">
        <v>2</v>
      </c>
      <c r="K3468">
        <v>0</v>
      </c>
      <c r="L3468" t="s">
        <v>62</v>
      </c>
      <c r="M3468" t="s">
        <v>377</v>
      </c>
      <c r="N3468" t="s">
        <v>339</v>
      </c>
      <c r="O3468" t="s">
        <v>22</v>
      </c>
      <c r="P3468" t="s">
        <v>23</v>
      </c>
      <c r="Q3468" t="s">
        <v>24</v>
      </c>
    </row>
    <row r="3469" spans="1:17" x14ac:dyDescent="0.2">
      <c r="A3469" s="2">
        <v>36184</v>
      </c>
      <c r="B3469" t="s">
        <v>378</v>
      </c>
      <c r="C3469" t="s">
        <v>138</v>
      </c>
      <c r="D3469" t="s">
        <v>36</v>
      </c>
      <c r="E3469" t="s">
        <v>36</v>
      </c>
      <c r="F3469">
        <v>150</v>
      </c>
      <c r="G3469">
        <v>29</v>
      </c>
      <c r="H3469">
        <v>0</v>
      </c>
      <c r="I3469">
        <v>0</v>
      </c>
      <c r="J3469">
        <v>1</v>
      </c>
      <c r="K3469">
        <v>2</v>
      </c>
      <c r="L3469" t="s">
        <v>62</v>
      </c>
      <c r="M3469" t="s">
        <v>379</v>
      </c>
      <c r="N3469" t="s">
        <v>378</v>
      </c>
      <c r="O3469" t="s">
        <v>22</v>
      </c>
      <c r="P3469" t="s">
        <v>23</v>
      </c>
      <c r="Q3469" t="s">
        <v>41</v>
      </c>
    </row>
    <row r="3470" spans="1:17" x14ac:dyDescent="0.2">
      <c r="A3470" s="2">
        <v>36184</v>
      </c>
      <c r="B3470" t="s">
        <v>45</v>
      </c>
      <c r="C3470" t="s">
        <v>250</v>
      </c>
      <c r="D3470" t="s">
        <v>36</v>
      </c>
      <c r="E3470" t="s">
        <v>36</v>
      </c>
      <c r="F3470">
        <v>74</v>
      </c>
      <c r="G3470">
        <v>89</v>
      </c>
      <c r="H3470">
        <v>0</v>
      </c>
      <c r="I3470">
        <v>0</v>
      </c>
      <c r="J3470">
        <v>1</v>
      </c>
      <c r="K3470">
        <v>0</v>
      </c>
      <c r="L3470" t="s">
        <v>28</v>
      </c>
      <c r="M3470" t="s">
        <v>47</v>
      </c>
      <c r="N3470" t="s">
        <v>45</v>
      </c>
      <c r="O3470" t="s">
        <v>22</v>
      </c>
      <c r="P3470" t="s">
        <v>23</v>
      </c>
      <c r="Q3470" t="s">
        <v>24</v>
      </c>
    </row>
    <row r="3471" spans="1:17" x14ac:dyDescent="0.2">
      <c r="A3471" s="2">
        <v>36187</v>
      </c>
      <c r="B3471" t="s">
        <v>184</v>
      </c>
      <c r="C3471" t="s">
        <v>646</v>
      </c>
      <c r="D3471" t="s">
        <v>50</v>
      </c>
      <c r="E3471" t="s">
        <v>50</v>
      </c>
      <c r="F3471">
        <v>123</v>
      </c>
      <c r="G3471">
        <v>97</v>
      </c>
      <c r="H3471">
        <v>0</v>
      </c>
      <c r="I3471">
        <v>0</v>
      </c>
      <c r="J3471">
        <v>2</v>
      </c>
      <c r="K3471">
        <v>1</v>
      </c>
      <c r="L3471" t="s">
        <v>28</v>
      </c>
      <c r="M3471" t="s">
        <v>193</v>
      </c>
      <c r="N3471" t="s">
        <v>184</v>
      </c>
      <c r="O3471" t="s">
        <v>22</v>
      </c>
      <c r="P3471" t="s">
        <v>23</v>
      </c>
      <c r="Q3471" t="s">
        <v>24</v>
      </c>
    </row>
    <row r="3472" spans="1:17" x14ac:dyDescent="0.2">
      <c r="A3472" s="2">
        <v>36188</v>
      </c>
      <c r="B3472" t="s">
        <v>131</v>
      </c>
      <c r="C3472" t="s">
        <v>31</v>
      </c>
      <c r="D3472" t="s">
        <v>27</v>
      </c>
      <c r="E3472" t="s">
        <v>19</v>
      </c>
      <c r="F3472">
        <v>69</v>
      </c>
      <c r="G3472">
        <v>61</v>
      </c>
      <c r="H3472">
        <v>0</v>
      </c>
      <c r="I3472">
        <v>0</v>
      </c>
      <c r="J3472">
        <v>0</v>
      </c>
      <c r="K3472">
        <v>0</v>
      </c>
      <c r="L3472" t="s">
        <v>28</v>
      </c>
      <c r="M3472" t="s">
        <v>687</v>
      </c>
      <c r="N3472" t="s">
        <v>131</v>
      </c>
      <c r="O3472" t="s">
        <v>22</v>
      </c>
      <c r="P3472" t="s">
        <v>23</v>
      </c>
      <c r="Q3472" t="s">
        <v>30</v>
      </c>
    </row>
    <row r="3473" spans="1:17" x14ac:dyDescent="0.2">
      <c r="A3473" s="2">
        <v>36189</v>
      </c>
      <c r="B3473" t="s">
        <v>425</v>
      </c>
      <c r="C3473" t="s">
        <v>443</v>
      </c>
      <c r="D3473" t="s">
        <v>115</v>
      </c>
      <c r="E3473" t="s">
        <v>115</v>
      </c>
      <c r="F3473">
        <v>111</v>
      </c>
      <c r="G3473">
        <v>94</v>
      </c>
      <c r="H3473">
        <v>0</v>
      </c>
      <c r="I3473">
        <v>0</v>
      </c>
      <c r="J3473">
        <v>1</v>
      </c>
      <c r="K3473">
        <v>0</v>
      </c>
      <c r="L3473" t="s">
        <v>28</v>
      </c>
      <c r="M3473" t="s">
        <v>426</v>
      </c>
      <c r="N3473" t="s">
        <v>425</v>
      </c>
      <c r="O3473" t="s">
        <v>22</v>
      </c>
      <c r="P3473" t="s">
        <v>23</v>
      </c>
      <c r="Q3473" t="s">
        <v>24</v>
      </c>
    </row>
    <row r="3474" spans="1:17" x14ac:dyDescent="0.2">
      <c r="A3474" s="2">
        <v>36191</v>
      </c>
      <c r="B3474" t="s">
        <v>374</v>
      </c>
      <c r="C3474" t="s">
        <v>207</v>
      </c>
      <c r="D3474" t="s">
        <v>36</v>
      </c>
      <c r="E3474" t="s">
        <v>36</v>
      </c>
      <c r="F3474">
        <v>136</v>
      </c>
      <c r="G3474">
        <v>96</v>
      </c>
      <c r="H3474">
        <v>0</v>
      </c>
      <c r="I3474">
        <v>0</v>
      </c>
      <c r="J3474">
        <v>2</v>
      </c>
      <c r="K3474">
        <v>2</v>
      </c>
      <c r="L3474" t="s">
        <v>28</v>
      </c>
      <c r="M3474" t="s">
        <v>375</v>
      </c>
      <c r="N3474" t="s">
        <v>374</v>
      </c>
      <c r="O3474" t="s">
        <v>22</v>
      </c>
      <c r="P3474" t="s">
        <v>23</v>
      </c>
      <c r="Q3474" t="s">
        <v>30</v>
      </c>
    </row>
    <row r="3475" spans="1:17" x14ac:dyDescent="0.2">
      <c r="A3475" s="2">
        <v>36194</v>
      </c>
      <c r="B3475" t="s">
        <v>145</v>
      </c>
      <c r="C3475" t="s">
        <v>147</v>
      </c>
      <c r="D3475" t="s">
        <v>50</v>
      </c>
      <c r="E3475" t="s">
        <v>50</v>
      </c>
      <c r="F3475">
        <v>64</v>
      </c>
      <c r="G3475">
        <v>21</v>
      </c>
      <c r="H3475">
        <v>0</v>
      </c>
      <c r="I3475">
        <v>0</v>
      </c>
      <c r="J3475">
        <v>0</v>
      </c>
      <c r="K3475">
        <v>1</v>
      </c>
      <c r="L3475" t="s">
        <v>691</v>
      </c>
      <c r="M3475" t="s">
        <v>146</v>
      </c>
      <c r="N3475" t="s">
        <v>145</v>
      </c>
      <c r="O3475" t="s">
        <v>22</v>
      </c>
      <c r="P3475" t="s">
        <v>23</v>
      </c>
      <c r="Q3475" t="s">
        <v>41</v>
      </c>
    </row>
    <row r="3476" spans="1:17" x14ac:dyDescent="0.2">
      <c r="A3476" s="2">
        <v>36194</v>
      </c>
      <c r="B3476" t="s">
        <v>153</v>
      </c>
      <c r="C3476" t="s">
        <v>70</v>
      </c>
      <c r="D3476" t="s">
        <v>50</v>
      </c>
      <c r="E3476" t="s">
        <v>50</v>
      </c>
      <c r="F3476">
        <v>46</v>
      </c>
      <c r="G3476">
        <v>53</v>
      </c>
      <c r="H3476">
        <v>0</v>
      </c>
      <c r="I3476">
        <v>0</v>
      </c>
      <c r="J3476">
        <v>2</v>
      </c>
      <c r="K3476">
        <v>1</v>
      </c>
      <c r="L3476" t="s">
        <v>691</v>
      </c>
      <c r="M3476" t="s">
        <v>433</v>
      </c>
      <c r="N3476" t="s">
        <v>145</v>
      </c>
      <c r="O3476" t="s">
        <v>122</v>
      </c>
      <c r="P3476" t="s">
        <v>23</v>
      </c>
      <c r="Q3476" t="s">
        <v>24</v>
      </c>
    </row>
    <row r="3477" spans="1:17" x14ac:dyDescent="0.2">
      <c r="A3477" s="2">
        <v>36194</v>
      </c>
      <c r="B3477" t="s">
        <v>184</v>
      </c>
      <c r="C3477" t="s">
        <v>90</v>
      </c>
      <c r="D3477" t="s">
        <v>50</v>
      </c>
      <c r="E3477" t="s">
        <v>50</v>
      </c>
      <c r="F3477">
        <v>123</v>
      </c>
      <c r="G3477">
        <v>29</v>
      </c>
      <c r="H3477">
        <v>0</v>
      </c>
      <c r="I3477">
        <v>0</v>
      </c>
      <c r="J3477">
        <v>0</v>
      </c>
      <c r="K3477">
        <v>1</v>
      </c>
      <c r="L3477" t="s">
        <v>28</v>
      </c>
      <c r="M3477" t="s">
        <v>193</v>
      </c>
      <c r="N3477" t="s">
        <v>184</v>
      </c>
      <c r="O3477" t="s">
        <v>22</v>
      </c>
      <c r="P3477" t="s">
        <v>23</v>
      </c>
      <c r="Q3477" t="s">
        <v>41</v>
      </c>
    </row>
    <row r="3478" spans="1:17" x14ac:dyDescent="0.2">
      <c r="A3478" s="2">
        <v>36194</v>
      </c>
      <c r="B3478" t="s">
        <v>32</v>
      </c>
      <c r="C3478" t="s">
        <v>39</v>
      </c>
      <c r="D3478" t="s">
        <v>19</v>
      </c>
      <c r="E3478" t="s">
        <v>19</v>
      </c>
      <c r="F3478">
        <v>126</v>
      </c>
      <c r="G3478">
        <v>6</v>
      </c>
      <c r="H3478">
        <v>0</v>
      </c>
      <c r="I3478">
        <v>0</v>
      </c>
      <c r="J3478">
        <v>0</v>
      </c>
      <c r="K3478">
        <v>2</v>
      </c>
      <c r="L3478" t="s">
        <v>28</v>
      </c>
      <c r="M3478" t="s">
        <v>739</v>
      </c>
      <c r="N3478" t="s">
        <v>32</v>
      </c>
      <c r="O3478" t="s">
        <v>22</v>
      </c>
      <c r="P3478" t="s">
        <v>23</v>
      </c>
      <c r="Q3478" t="s">
        <v>41</v>
      </c>
    </row>
    <row r="3479" spans="1:17" x14ac:dyDescent="0.2">
      <c r="A3479" s="2">
        <v>36196</v>
      </c>
      <c r="B3479" t="s">
        <v>145</v>
      </c>
      <c r="C3479" t="s">
        <v>70</v>
      </c>
      <c r="D3479" t="s">
        <v>50</v>
      </c>
      <c r="E3479" t="s">
        <v>50</v>
      </c>
      <c r="F3479">
        <v>64</v>
      </c>
      <c r="G3479">
        <v>53</v>
      </c>
      <c r="H3479">
        <v>0</v>
      </c>
      <c r="I3479">
        <v>0</v>
      </c>
      <c r="J3479">
        <v>2</v>
      </c>
      <c r="K3479">
        <v>1</v>
      </c>
      <c r="L3479" t="s">
        <v>691</v>
      </c>
      <c r="M3479" t="s">
        <v>261</v>
      </c>
      <c r="N3479" t="s">
        <v>145</v>
      </c>
      <c r="O3479" t="s">
        <v>22</v>
      </c>
      <c r="P3479" t="s">
        <v>23</v>
      </c>
      <c r="Q3479" t="s">
        <v>24</v>
      </c>
    </row>
    <row r="3480" spans="1:17" x14ac:dyDescent="0.2">
      <c r="A3480" s="2">
        <v>36196</v>
      </c>
      <c r="B3480" t="s">
        <v>153</v>
      </c>
      <c r="C3480" t="s">
        <v>147</v>
      </c>
      <c r="D3480" t="s">
        <v>50</v>
      </c>
      <c r="E3480" t="s">
        <v>50</v>
      </c>
      <c r="F3480">
        <v>46</v>
      </c>
      <c r="G3480">
        <v>21</v>
      </c>
      <c r="H3480">
        <v>0</v>
      </c>
      <c r="I3480">
        <v>0</v>
      </c>
      <c r="J3480">
        <v>1</v>
      </c>
      <c r="K3480">
        <v>0</v>
      </c>
      <c r="L3480" t="s">
        <v>691</v>
      </c>
      <c r="M3480" t="s">
        <v>433</v>
      </c>
      <c r="N3480" t="s">
        <v>145</v>
      </c>
      <c r="O3480" t="s">
        <v>122</v>
      </c>
      <c r="P3480" t="s">
        <v>23</v>
      </c>
      <c r="Q3480" t="s">
        <v>24</v>
      </c>
    </row>
    <row r="3481" spans="1:17" x14ac:dyDescent="0.2">
      <c r="A3481" s="2">
        <v>36197</v>
      </c>
      <c r="B3481" t="s">
        <v>249</v>
      </c>
      <c r="C3481" t="s">
        <v>53</v>
      </c>
      <c r="D3481" t="s">
        <v>50</v>
      </c>
      <c r="E3481" t="s">
        <v>50</v>
      </c>
      <c r="F3481">
        <v>80</v>
      </c>
      <c r="G3481">
        <v>65</v>
      </c>
      <c r="H3481">
        <v>0</v>
      </c>
      <c r="I3481">
        <v>0</v>
      </c>
      <c r="J3481">
        <v>0</v>
      </c>
      <c r="K3481">
        <v>2</v>
      </c>
      <c r="L3481" t="s">
        <v>28</v>
      </c>
      <c r="M3481" t="s">
        <v>240</v>
      </c>
      <c r="N3481" t="s">
        <v>239</v>
      </c>
      <c r="O3481" t="s">
        <v>122</v>
      </c>
      <c r="P3481" t="s">
        <v>23</v>
      </c>
      <c r="Q3481" t="s">
        <v>41</v>
      </c>
    </row>
    <row r="3482" spans="1:17" x14ac:dyDescent="0.2">
      <c r="A3482" s="2">
        <v>36197</v>
      </c>
      <c r="B3482" t="s">
        <v>77</v>
      </c>
      <c r="C3482" t="s">
        <v>129</v>
      </c>
      <c r="D3482" t="s">
        <v>27</v>
      </c>
      <c r="E3482" t="s">
        <v>50</v>
      </c>
      <c r="F3482">
        <v>23</v>
      </c>
      <c r="G3482">
        <v>5</v>
      </c>
      <c r="H3482">
        <v>0</v>
      </c>
      <c r="I3482">
        <v>0</v>
      </c>
      <c r="J3482">
        <v>3</v>
      </c>
      <c r="K3482">
        <v>0</v>
      </c>
      <c r="L3482" t="s">
        <v>28</v>
      </c>
      <c r="M3482" t="s">
        <v>736</v>
      </c>
      <c r="N3482" t="s">
        <v>77</v>
      </c>
      <c r="O3482" t="s">
        <v>22</v>
      </c>
      <c r="P3482" t="s">
        <v>23</v>
      </c>
      <c r="Q3482" t="s">
        <v>24</v>
      </c>
    </row>
    <row r="3483" spans="1:17" x14ac:dyDescent="0.2">
      <c r="A3483" s="2">
        <v>36198</v>
      </c>
      <c r="B3483" t="s">
        <v>405</v>
      </c>
      <c r="C3483" t="s">
        <v>352</v>
      </c>
      <c r="D3483" t="s">
        <v>36</v>
      </c>
      <c r="E3483" t="s">
        <v>36</v>
      </c>
      <c r="F3483">
        <v>149</v>
      </c>
      <c r="G3483">
        <v>81</v>
      </c>
      <c r="H3483">
        <v>0</v>
      </c>
      <c r="I3483">
        <v>0</v>
      </c>
      <c r="J3483">
        <v>1</v>
      </c>
      <c r="K3483">
        <v>0</v>
      </c>
      <c r="L3483" t="s">
        <v>702</v>
      </c>
      <c r="M3483" t="s">
        <v>406</v>
      </c>
      <c r="N3483" t="s">
        <v>405</v>
      </c>
      <c r="O3483" t="s">
        <v>22</v>
      </c>
      <c r="P3483" t="s">
        <v>23</v>
      </c>
      <c r="Q3483" t="s">
        <v>24</v>
      </c>
    </row>
    <row r="3484" spans="1:17" x14ac:dyDescent="0.2">
      <c r="A3484" s="2">
        <v>36199</v>
      </c>
      <c r="B3484" t="s">
        <v>239</v>
      </c>
      <c r="C3484" t="s">
        <v>249</v>
      </c>
      <c r="D3484" t="s">
        <v>115</v>
      </c>
      <c r="E3484" t="s">
        <v>50</v>
      </c>
      <c r="F3484">
        <v>86</v>
      </c>
      <c r="G3484">
        <v>80</v>
      </c>
      <c r="H3484">
        <v>0</v>
      </c>
      <c r="I3484">
        <v>0</v>
      </c>
      <c r="J3484">
        <v>0</v>
      </c>
      <c r="K3484">
        <v>7</v>
      </c>
      <c r="L3484" t="s">
        <v>28</v>
      </c>
      <c r="M3484" t="s">
        <v>240</v>
      </c>
      <c r="N3484" t="s">
        <v>239</v>
      </c>
      <c r="O3484" t="s">
        <v>22</v>
      </c>
      <c r="P3484" t="s">
        <v>23</v>
      </c>
      <c r="Q3484" t="s">
        <v>41</v>
      </c>
    </row>
    <row r="3485" spans="1:17" x14ac:dyDescent="0.2">
      <c r="A3485" s="2">
        <v>36200</v>
      </c>
      <c r="B3485" t="s">
        <v>147</v>
      </c>
      <c r="C3485" t="s">
        <v>293</v>
      </c>
      <c r="D3485" t="s">
        <v>50</v>
      </c>
      <c r="E3485" t="s">
        <v>50</v>
      </c>
      <c r="F3485">
        <v>21</v>
      </c>
      <c r="G3485">
        <v>7</v>
      </c>
      <c r="H3485">
        <v>0</v>
      </c>
      <c r="I3485">
        <v>0</v>
      </c>
      <c r="J3485">
        <v>0</v>
      </c>
      <c r="K3485">
        <v>1</v>
      </c>
      <c r="L3485" t="s">
        <v>28</v>
      </c>
      <c r="M3485" t="s">
        <v>148</v>
      </c>
      <c r="N3485" t="s">
        <v>147</v>
      </c>
      <c r="O3485" t="s">
        <v>22</v>
      </c>
      <c r="P3485" t="s">
        <v>23</v>
      </c>
      <c r="Q3485" t="s">
        <v>41</v>
      </c>
    </row>
    <row r="3486" spans="1:17" x14ac:dyDescent="0.2">
      <c r="A3486" s="2">
        <v>36200</v>
      </c>
      <c r="B3486" t="s">
        <v>43</v>
      </c>
      <c r="C3486" t="s">
        <v>129</v>
      </c>
      <c r="D3486" t="s">
        <v>19</v>
      </c>
      <c r="E3486" t="s">
        <v>50</v>
      </c>
      <c r="F3486">
        <v>27</v>
      </c>
      <c r="G3486">
        <v>5</v>
      </c>
      <c r="H3486">
        <v>0</v>
      </c>
      <c r="I3486">
        <v>0</v>
      </c>
      <c r="J3486">
        <v>3</v>
      </c>
      <c r="K3486">
        <v>3</v>
      </c>
      <c r="L3486" t="s">
        <v>28</v>
      </c>
      <c r="M3486" t="s">
        <v>215</v>
      </c>
      <c r="N3486" t="s">
        <v>77</v>
      </c>
      <c r="O3486" t="s">
        <v>122</v>
      </c>
      <c r="P3486" t="s">
        <v>23</v>
      </c>
      <c r="Q3486" t="s">
        <v>30</v>
      </c>
    </row>
    <row r="3487" spans="1:17" x14ac:dyDescent="0.2">
      <c r="A3487" s="2">
        <v>36200</v>
      </c>
      <c r="B3487" t="s">
        <v>123</v>
      </c>
      <c r="C3487" t="s">
        <v>317</v>
      </c>
      <c r="D3487" t="s">
        <v>50</v>
      </c>
      <c r="E3487" t="s">
        <v>50</v>
      </c>
      <c r="F3487">
        <v>38</v>
      </c>
      <c r="G3487">
        <v>93</v>
      </c>
      <c r="H3487">
        <v>0</v>
      </c>
      <c r="I3487">
        <v>0</v>
      </c>
      <c r="J3487">
        <v>2</v>
      </c>
      <c r="K3487">
        <v>1</v>
      </c>
      <c r="L3487" t="s">
        <v>28</v>
      </c>
      <c r="M3487" t="s">
        <v>265</v>
      </c>
      <c r="N3487" t="s">
        <v>123</v>
      </c>
      <c r="O3487" t="s">
        <v>22</v>
      </c>
      <c r="P3487" t="s">
        <v>23</v>
      </c>
      <c r="Q3487" t="s">
        <v>24</v>
      </c>
    </row>
    <row r="3488" spans="1:17" x14ac:dyDescent="0.2">
      <c r="A3488" s="2">
        <v>36201</v>
      </c>
      <c r="B3488" t="s">
        <v>85</v>
      </c>
      <c r="C3488" t="s">
        <v>328</v>
      </c>
      <c r="D3488" t="s">
        <v>50</v>
      </c>
      <c r="E3488" t="s">
        <v>50</v>
      </c>
      <c r="F3488">
        <v>91</v>
      </c>
      <c r="G3488">
        <v>58</v>
      </c>
      <c r="H3488">
        <v>0</v>
      </c>
      <c r="I3488">
        <v>0</v>
      </c>
      <c r="J3488">
        <v>2</v>
      </c>
      <c r="K3488">
        <v>0</v>
      </c>
      <c r="L3488" t="s">
        <v>28</v>
      </c>
      <c r="M3488" t="s">
        <v>86</v>
      </c>
      <c r="N3488" t="s">
        <v>85</v>
      </c>
      <c r="O3488" t="s">
        <v>22</v>
      </c>
      <c r="P3488" t="s">
        <v>23</v>
      </c>
      <c r="Q3488" t="s">
        <v>24</v>
      </c>
    </row>
    <row r="3489" spans="1:17" x14ac:dyDescent="0.2">
      <c r="A3489" s="2">
        <v>36201</v>
      </c>
      <c r="B3489" t="s">
        <v>274</v>
      </c>
      <c r="C3489" t="s">
        <v>72</v>
      </c>
      <c r="D3489" t="s">
        <v>50</v>
      </c>
      <c r="E3489" t="s">
        <v>50</v>
      </c>
      <c r="F3489">
        <v>3</v>
      </c>
      <c r="G3489">
        <v>15</v>
      </c>
      <c r="H3489">
        <v>0</v>
      </c>
      <c r="I3489">
        <v>0</v>
      </c>
      <c r="J3489">
        <v>0</v>
      </c>
      <c r="K3489">
        <v>1</v>
      </c>
      <c r="L3489" t="s">
        <v>28</v>
      </c>
      <c r="M3489" t="s">
        <v>524</v>
      </c>
      <c r="N3489" t="s">
        <v>274</v>
      </c>
      <c r="O3489" t="s">
        <v>22</v>
      </c>
      <c r="P3489" t="s">
        <v>23</v>
      </c>
      <c r="Q3489" t="s">
        <v>41</v>
      </c>
    </row>
    <row r="3490" spans="1:17" x14ac:dyDescent="0.2">
      <c r="A3490" s="2">
        <v>36201</v>
      </c>
      <c r="B3490" t="s">
        <v>145</v>
      </c>
      <c r="C3490" t="s">
        <v>125</v>
      </c>
      <c r="D3490" t="s">
        <v>50</v>
      </c>
      <c r="E3490" t="s">
        <v>50</v>
      </c>
      <c r="F3490">
        <v>64</v>
      </c>
      <c r="G3490">
        <v>153</v>
      </c>
      <c r="H3490">
        <v>0</v>
      </c>
      <c r="I3490">
        <v>0</v>
      </c>
      <c r="J3490">
        <v>4</v>
      </c>
      <c r="K3490">
        <v>0</v>
      </c>
      <c r="L3490" t="s">
        <v>291</v>
      </c>
      <c r="M3490" t="s">
        <v>146</v>
      </c>
      <c r="N3490" t="s">
        <v>145</v>
      </c>
      <c r="O3490" t="s">
        <v>22</v>
      </c>
      <c r="P3490" t="s">
        <v>23</v>
      </c>
      <c r="Q3490" t="s">
        <v>24</v>
      </c>
    </row>
    <row r="3491" spans="1:17" x14ac:dyDescent="0.2">
      <c r="A3491" s="2">
        <v>36201</v>
      </c>
      <c r="B3491" t="s">
        <v>89</v>
      </c>
      <c r="C3491" t="s">
        <v>67</v>
      </c>
      <c r="D3491" t="s">
        <v>50</v>
      </c>
      <c r="E3491" t="s">
        <v>50</v>
      </c>
      <c r="F3491">
        <v>11</v>
      </c>
      <c r="G3491">
        <v>2</v>
      </c>
      <c r="H3491">
        <v>0</v>
      </c>
      <c r="I3491">
        <v>0</v>
      </c>
      <c r="J3491">
        <v>0</v>
      </c>
      <c r="K3491">
        <v>2</v>
      </c>
      <c r="L3491" t="s">
        <v>28</v>
      </c>
      <c r="M3491" t="s">
        <v>91</v>
      </c>
      <c r="N3491" t="s">
        <v>89</v>
      </c>
      <c r="O3491" t="s">
        <v>22</v>
      </c>
      <c r="P3491" t="s">
        <v>23</v>
      </c>
      <c r="Q3491" t="s">
        <v>41</v>
      </c>
    </row>
    <row r="3492" spans="1:17" x14ac:dyDescent="0.2">
      <c r="A3492" s="2">
        <v>36201</v>
      </c>
      <c r="B3492" t="s">
        <v>70</v>
      </c>
      <c r="C3492" t="s">
        <v>90</v>
      </c>
      <c r="D3492" t="s">
        <v>50</v>
      </c>
      <c r="E3492" t="s">
        <v>50</v>
      </c>
      <c r="F3492">
        <v>53</v>
      </c>
      <c r="G3492">
        <v>29</v>
      </c>
      <c r="H3492">
        <v>0</v>
      </c>
      <c r="I3492">
        <v>0</v>
      </c>
      <c r="J3492">
        <v>1</v>
      </c>
      <c r="K3492">
        <v>1</v>
      </c>
      <c r="L3492" t="s">
        <v>28</v>
      </c>
      <c r="M3492" t="s">
        <v>193</v>
      </c>
      <c r="N3492" t="s">
        <v>184</v>
      </c>
      <c r="O3492" t="s">
        <v>122</v>
      </c>
      <c r="P3492" t="s">
        <v>23</v>
      </c>
      <c r="Q3492" t="s">
        <v>30</v>
      </c>
    </row>
    <row r="3493" spans="1:17" x14ac:dyDescent="0.2">
      <c r="A3493" s="2">
        <v>36201</v>
      </c>
      <c r="B3493" t="s">
        <v>98</v>
      </c>
      <c r="C3493" t="s">
        <v>38</v>
      </c>
      <c r="D3493" t="s">
        <v>50</v>
      </c>
      <c r="E3493" t="s">
        <v>19</v>
      </c>
      <c r="F3493">
        <v>44</v>
      </c>
      <c r="G3493">
        <v>22</v>
      </c>
      <c r="H3493">
        <v>0</v>
      </c>
      <c r="I3493">
        <v>0</v>
      </c>
      <c r="J3493">
        <v>2</v>
      </c>
      <c r="K3493">
        <v>0</v>
      </c>
      <c r="L3493" t="s">
        <v>28</v>
      </c>
      <c r="M3493" t="s">
        <v>99</v>
      </c>
      <c r="N3493" t="s">
        <v>98</v>
      </c>
      <c r="O3493" t="s">
        <v>22</v>
      </c>
      <c r="P3493" t="s">
        <v>23</v>
      </c>
      <c r="Q3493" t="s">
        <v>24</v>
      </c>
    </row>
    <row r="3494" spans="1:17" x14ac:dyDescent="0.2">
      <c r="A3494" s="2">
        <v>36201</v>
      </c>
      <c r="B3494" t="s">
        <v>119</v>
      </c>
      <c r="C3494" t="s">
        <v>49</v>
      </c>
      <c r="D3494" t="s">
        <v>50</v>
      </c>
      <c r="E3494" t="s">
        <v>50</v>
      </c>
      <c r="F3494">
        <v>4</v>
      </c>
      <c r="G3494">
        <v>13</v>
      </c>
      <c r="H3494">
        <v>0</v>
      </c>
      <c r="I3494">
        <v>0</v>
      </c>
      <c r="J3494">
        <v>0</v>
      </c>
      <c r="K3494">
        <v>0</v>
      </c>
      <c r="L3494" t="s">
        <v>28</v>
      </c>
      <c r="M3494" t="s">
        <v>832</v>
      </c>
      <c r="N3494" t="s">
        <v>119</v>
      </c>
      <c r="O3494" t="s">
        <v>22</v>
      </c>
      <c r="P3494" t="s">
        <v>23</v>
      </c>
      <c r="Q3494" t="s">
        <v>30</v>
      </c>
    </row>
    <row r="3495" spans="1:17" x14ac:dyDescent="0.2">
      <c r="A3495" s="2">
        <v>36201</v>
      </c>
      <c r="B3495" t="s">
        <v>185</v>
      </c>
      <c r="C3495" t="s">
        <v>131</v>
      </c>
      <c r="D3495" t="s">
        <v>27</v>
      </c>
      <c r="E3495" t="s">
        <v>27</v>
      </c>
      <c r="F3495">
        <v>39</v>
      </c>
      <c r="G3495">
        <v>69</v>
      </c>
      <c r="H3495">
        <v>0</v>
      </c>
      <c r="I3495">
        <v>0</v>
      </c>
      <c r="J3495">
        <v>1</v>
      </c>
      <c r="K3495">
        <v>1</v>
      </c>
      <c r="L3495" t="s">
        <v>28</v>
      </c>
      <c r="M3495" t="s">
        <v>412</v>
      </c>
      <c r="N3495" t="s">
        <v>185</v>
      </c>
      <c r="O3495" t="s">
        <v>22</v>
      </c>
      <c r="P3495" t="s">
        <v>23</v>
      </c>
      <c r="Q3495" t="s">
        <v>30</v>
      </c>
    </row>
    <row r="3496" spans="1:17" x14ac:dyDescent="0.2">
      <c r="A3496" s="2">
        <v>36201</v>
      </c>
      <c r="B3496" t="s">
        <v>26</v>
      </c>
      <c r="C3496" t="s">
        <v>39</v>
      </c>
      <c r="D3496" t="s">
        <v>27</v>
      </c>
      <c r="E3496" t="s">
        <v>19</v>
      </c>
      <c r="F3496">
        <v>12</v>
      </c>
      <c r="G3496">
        <v>6</v>
      </c>
      <c r="H3496">
        <v>0</v>
      </c>
      <c r="I3496">
        <v>0</v>
      </c>
      <c r="J3496">
        <v>0</v>
      </c>
      <c r="K3496">
        <v>1</v>
      </c>
      <c r="L3496" t="s">
        <v>28</v>
      </c>
      <c r="M3496" t="s">
        <v>121</v>
      </c>
      <c r="N3496" t="s">
        <v>77</v>
      </c>
      <c r="O3496" t="s">
        <v>122</v>
      </c>
      <c r="P3496" t="s">
        <v>23</v>
      </c>
      <c r="Q3496" t="s">
        <v>41</v>
      </c>
    </row>
    <row r="3497" spans="1:17" x14ac:dyDescent="0.2">
      <c r="A3497" s="2">
        <v>36201</v>
      </c>
      <c r="B3497" t="s">
        <v>239</v>
      </c>
      <c r="C3497" t="s">
        <v>53</v>
      </c>
      <c r="D3497" t="s">
        <v>115</v>
      </c>
      <c r="E3497" t="s">
        <v>50</v>
      </c>
      <c r="F3497">
        <v>86</v>
      </c>
      <c r="G3497">
        <v>65</v>
      </c>
      <c r="H3497">
        <v>0</v>
      </c>
      <c r="I3497">
        <v>0</v>
      </c>
      <c r="J3497">
        <v>1</v>
      </c>
      <c r="K3497">
        <v>2</v>
      </c>
      <c r="L3497" t="s">
        <v>28</v>
      </c>
      <c r="M3497" t="s">
        <v>240</v>
      </c>
      <c r="N3497" t="s">
        <v>239</v>
      </c>
      <c r="O3497" t="s">
        <v>22</v>
      </c>
      <c r="P3497" t="s">
        <v>23</v>
      </c>
      <c r="Q3497" t="s">
        <v>41</v>
      </c>
    </row>
    <row r="3498" spans="1:17" x14ac:dyDescent="0.2">
      <c r="A3498" s="2">
        <v>36201</v>
      </c>
      <c r="B3498" t="s">
        <v>42</v>
      </c>
      <c r="C3498" t="s">
        <v>31</v>
      </c>
      <c r="D3498" t="s">
        <v>19</v>
      </c>
      <c r="E3498" t="s">
        <v>19</v>
      </c>
      <c r="F3498">
        <v>62</v>
      </c>
      <c r="G3498">
        <v>61</v>
      </c>
      <c r="H3498">
        <v>0</v>
      </c>
      <c r="I3498">
        <v>0</v>
      </c>
      <c r="J3498">
        <v>1</v>
      </c>
      <c r="K3498">
        <v>2</v>
      </c>
      <c r="L3498" t="s">
        <v>28</v>
      </c>
      <c r="M3498" t="s">
        <v>44</v>
      </c>
      <c r="N3498" t="s">
        <v>42</v>
      </c>
      <c r="O3498" t="s">
        <v>22</v>
      </c>
      <c r="P3498" t="s">
        <v>23</v>
      </c>
      <c r="Q3498" t="s">
        <v>41</v>
      </c>
    </row>
    <row r="3499" spans="1:17" x14ac:dyDescent="0.2">
      <c r="A3499" s="2">
        <v>36201</v>
      </c>
      <c r="B3499" t="s">
        <v>82</v>
      </c>
      <c r="C3499" t="s">
        <v>126</v>
      </c>
      <c r="D3499" t="s">
        <v>50</v>
      </c>
      <c r="E3499" t="s">
        <v>50</v>
      </c>
      <c r="F3499">
        <v>17</v>
      </c>
      <c r="G3499">
        <v>8</v>
      </c>
      <c r="H3499">
        <v>0</v>
      </c>
      <c r="I3499">
        <v>0</v>
      </c>
      <c r="J3499">
        <v>0</v>
      </c>
      <c r="K3499">
        <v>0</v>
      </c>
      <c r="L3499" t="s">
        <v>28</v>
      </c>
      <c r="M3499" t="s">
        <v>154</v>
      </c>
      <c r="N3499" t="s">
        <v>67</v>
      </c>
      <c r="O3499" t="s">
        <v>122</v>
      </c>
      <c r="P3499" t="s">
        <v>23</v>
      </c>
      <c r="Q3499" t="s">
        <v>30</v>
      </c>
    </row>
    <row r="3500" spans="1:17" x14ac:dyDescent="0.2">
      <c r="A3500" s="2">
        <v>36201</v>
      </c>
      <c r="B3500" t="s">
        <v>128</v>
      </c>
      <c r="C3500" t="s">
        <v>52</v>
      </c>
      <c r="D3500" t="s">
        <v>36</v>
      </c>
      <c r="E3500" t="s">
        <v>50</v>
      </c>
      <c r="F3500">
        <v>28</v>
      </c>
      <c r="G3500">
        <v>14</v>
      </c>
      <c r="H3500">
        <v>0</v>
      </c>
      <c r="I3500">
        <v>0</v>
      </c>
      <c r="J3500">
        <v>0</v>
      </c>
      <c r="K3500">
        <v>1</v>
      </c>
      <c r="L3500" t="s">
        <v>28</v>
      </c>
      <c r="M3500" t="s">
        <v>130</v>
      </c>
      <c r="N3500" t="s">
        <v>128</v>
      </c>
      <c r="O3500" t="s">
        <v>22</v>
      </c>
      <c r="P3500" t="s">
        <v>23</v>
      </c>
      <c r="Q3500" t="s">
        <v>41</v>
      </c>
    </row>
    <row r="3501" spans="1:17" x14ac:dyDescent="0.2">
      <c r="A3501" s="2">
        <v>36204</v>
      </c>
      <c r="B3501" t="s">
        <v>456</v>
      </c>
      <c r="C3501" t="s">
        <v>481</v>
      </c>
      <c r="D3501" t="s">
        <v>27</v>
      </c>
      <c r="E3501" t="s">
        <v>27</v>
      </c>
      <c r="F3501">
        <v>142</v>
      </c>
      <c r="G3501">
        <v>148</v>
      </c>
      <c r="H3501">
        <v>0</v>
      </c>
      <c r="I3501">
        <v>0</v>
      </c>
      <c r="J3501">
        <v>0</v>
      </c>
      <c r="K3501">
        <v>0</v>
      </c>
      <c r="L3501" t="s">
        <v>28</v>
      </c>
      <c r="M3501" t="s">
        <v>474</v>
      </c>
      <c r="N3501" t="s">
        <v>456</v>
      </c>
      <c r="O3501" t="s">
        <v>22</v>
      </c>
      <c r="P3501" t="s">
        <v>23</v>
      </c>
      <c r="Q3501" t="s">
        <v>30</v>
      </c>
    </row>
    <row r="3502" spans="1:17" x14ac:dyDescent="0.2">
      <c r="A3502" s="2">
        <v>36206</v>
      </c>
      <c r="B3502" t="s">
        <v>301</v>
      </c>
      <c r="C3502" t="s">
        <v>167</v>
      </c>
      <c r="D3502" t="s">
        <v>115</v>
      </c>
      <c r="E3502" t="s">
        <v>115</v>
      </c>
      <c r="F3502">
        <v>49</v>
      </c>
      <c r="G3502">
        <v>47</v>
      </c>
      <c r="H3502">
        <v>0</v>
      </c>
      <c r="I3502">
        <v>0</v>
      </c>
      <c r="J3502">
        <v>1</v>
      </c>
      <c r="K3502">
        <v>2</v>
      </c>
      <c r="L3502" t="s">
        <v>28</v>
      </c>
      <c r="M3502" t="s">
        <v>302</v>
      </c>
      <c r="N3502" t="s">
        <v>301</v>
      </c>
      <c r="O3502" t="s">
        <v>22</v>
      </c>
      <c r="P3502" t="s">
        <v>23</v>
      </c>
      <c r="Q3502" t="s">
        <v>41</v>
      </c>
    </row>
    <row r="3503" spans="1:17" x14ac:dyDescent="0.2">
      <c r="A3503" s="2">
        <v>36207</v>
      </c>
      <c r="B3503" t="s">
        <v>87</v>
      </c>
      <c r="C3503" t="s">
        <v>183</v>
      </c>
      <c r="D3503" t="s">
        <v>50</v>
      </c>
      <c r="E3503" t="s">
        <v>36</v>
      </c>
      <c r="F3503">
        <v>30</v>
      </c>
      <c r="G3503">
        <v>32</v>
      </c>
      <c r="H3503">
        <v>0</v>
      </c>
      <c r="I3503">
        <v>0</v>
      </c>
      <c r="J3503">
        <v>1</v>
      </c>
      <c r="K3503">
        <v>3</v>
      </c>
      <c r="L3503" t="s">
        <v>252</v>
      </c>
      <c r="M3503" t="s">
        <v>253</v>
      </c>
      <c r="N3503" t="s">
        <v>254</v>
      </c>
      <c r="O3503" t="s">
        <v>122</v>
      </c>
      <c r="P3503" t="s">
        <v>23</v>
      </c>
      <c r="Q3503" t="s">
        <v>41</v>
      </c>
    </row>
    <row r="3504" spans="1:17" x14ac:dyDescent="0.2">
      <c r="A3504" s="2">
        <v>36208</v>
      </c>
      <c r="B3504" t="s">
        <v>31</v>
      </c>
      <c r="C3504" t="s">
        <v>42</v>
      </c>
      <c r="D3504" t="s">
        <v>19</v>
      </c>
      <c r="E3504" t="s">
        <v>19</v>
      </c>
      <c r="F3504">
        <v>61</v>
      </c>
      <c r="G3504">
        <v>62</v>
      </c>
      <c r="H3504">
        <v>0</v>
      </c>
      <c r="I3504">
        <v>0</v>
      </c>
      <c r="J3504">
        <v>1</v>
      </c>
      <c r="K3504">
        <v>2</v>
      </c>
      <c r="L3504" t="s">
        <v>28</v>
      </c>
      <c r="M3504" t="s">
        <v>80</v>
      </c>
      <c r="N3504" t="s">
        <v>31</v>
      </c>
      <c r="O3504" t="s">
        <v>22</v>
      </c>
      <c r="P3504" t="s">
        <v>23</v>
      </c>
      <c r="Q3504" t="s">
        <v>41</v>
      </c>
    </row>
    <row r="3505" spans="1:17" x14ac:dyDescent="0.2">
      <c r="A3505" s="2">
        <v>36208</v>
      </c>
      <c r="B3505" t="s">
        <v>555</v>
      </c>
      <c r="C3505" t="s">
        <v>107</v>
      </c>
      <c r="D3505" t="s">
        <v>27</v>
      </c>
      <c r="E3505" t="s">
        <v>19</v>
      </c>
      <c r="F3505">
        <v>76</v>
      </c>
      <c r="G3505">
        <v>20</v>
      </c>
      <c r="H3505">
        <v>0</v>
      </c>
      <c r="I3505">
        <v>0</v>
      </c>
      <c r="J3505">
        <v>1</v>
      </c>
      <c r="K3505">
        <v>1</v>
      </c>
      <c r="L3505" t="s">
        <v>28</v>
      </c>
      <c r="M3505" t="s">
        <v>555</v>
      </c>
      <c r="N3505" t="s">
        <v>555</v>
      </c>
      <c r="O3505" t="s">
        <v>22</v>
      </c>
      <c r="P3505" t="s">
        <v>23</v>
      </c>
      <c r="Q3505" t="s">
        <v>30</v>
      </c>
    </row>
    <row r="3506" spans="1:17" x14ac:dyDescent="0.2">
      <c r="A3506" s="2">
        <v>36210</v>
      </c>
      <c r="B3506" t="s">
        <v>183</v>
      </c>
      <c r="C3506" t="s">
        <v>26</v>
      </c>
      <c r="D3506" t="s">
        <v>36</v>
      </c>
      <c r="E3506" t="s">
        <v>27</v>
      </c>
      <c r="F3506">
        <v>32</v>
      </c>
      <c r="G3506">
        <v>12</v>
      </c>
      <c r="H3506">
        <v>0</v>
      </c>
      <c r="I3506">
        <v>0</v>
      </c>
      <c r="J3506">
        <v>0</v>
      </c>
      <c r="K3506">
        <v>3</v>
      </c>
      <c r="L3506" t="s">
        <v>252</v>
      </c>
      <c r="M3506" t="s">
        <v>434</v>
      </c>
      <c r="N3506" t="s">
        <v>254</v>
      </c>
      <c r="O3506" t="s">
        <v>122</v>
      </c>
      <c r="P3506" t="s">
        <v>23</v>
      </c>
      <c r="Q3506" t="s">
        <v>41</v>
      </c>
    </row>
    <row r="3507" spans="1:17" x14ac:dyDescent="0.2">
      <c r="A3507" s="2">
        <v>36211</v>
      </c>
      <c r="B3507" t="s">
        <v>351</v>
      </c>
      <c r="C3507" t="s">
        <v>149</v>
      </c>
      <c r="D3507" t="s">
        <v>36</v>
      </c>
      <c r="E3507" t="s">
        <v>36</v>
      </c>
      <c r="F3507">
        <v>158</v>
      </c>
      <c r="G3507">
        <v>25</v>
      </c>
      <c r="H3507">
        <v>0</v>
      </c>
      <c r="I3507">
        <v>0</v>
      </c>
      <c r="J3507">
        <v>1</v>
      </c>
      <c r="K3507">
        <v>2</v>
      </c>
      <c r="L3507" t="s">
        <v>702</v>
      </c>
      <c r="M3507" t="s">
        <v>353</v>
      </c>
      <c r="N3507" t="s">
        <v>351</v>
      </c>
      <c r="O3507" t="s">
        <v>22</v>
      </c>
      <c r="P3507" t="s">
        <v>23</v>
      </c>
      <c r="Q3507" t="s">
        <v>41</v>
      </c>
    </row>
    <row r="3508" spans="1:17" x14ac:dyDescent="0.2">
      <c r="A3508" s="2">
        <v>36211</v>
      </c>
      <c r="B3508" t="s">
        <v>141</v>
      </c>
      <c r="C3508" t="s">
        <v>224</v>
      </c>
      <c r="D3508" t="s">
        <v>36</v>
      </c>
      <c r="E3508" t="s">
        <v>36</v>
      </c>
      <c r="F3508">
        <v>83</v>
      </c>
      <c r="G3508">
        <v>84</v>
      </c>
      <c r="H3508">
        <v>0</v>
      </c>
      <c r="I3508">
        <v>0</v>
      </c>
      <c r="J3508">
        <v>1</v>
      </c>
      <c r="K3508">
        <v>1</v>
      </c>
      <c r="L3508" t="s">
        <v>28</v>
      </c>
      <c r="M3508" t="s">
        <v>173</v>
      </c>
      <c r="N3508" t="s">
        <v>141</v>
      </c>
      <c r="O3508" t="s">
        <v>22</v>
      </c>
      <c r="P3508" t="s">
        <v>23</v>
      </c>
      <c r="Q3508" t="s">
        <v>30</v>
      </c>
    </row>
    <row r="3509" spans="1:17" x14ac:dyDescent="0.2">
      <c r="A3509" s="2">
        <v>36211</v>
      </c>
      <c r="B3509" t="s">
        <v>45</v>
      </c>
      <c r="C3509" t="s">
        <v>138</v>
      </c>
      <c r="D3509" t="s">
        <v>36</v>
      </c>
      <c r="E3509" t="s">
        <v>36</v>
      </c>
      <c r="F3509">
        <v>75</v>
      </c>
      <c r="G3509">
        <v>37</v>
      </c>
      <c r="H3509">
        <v>0</v>
      </c>
      <c r="I3509">
        <v>0</v>
      </c>
      <c r="J3509">
        <v>1</v>
      </c>
      <c r="K3509">
        <v>1</v>
      </c>
      <c r="L3509" t="s">
        <v>28</v>
      </c>
      <c r="M3509" t="s">
        <v>831</v>
      </c>
      <c r="N3509" t="s">
        <v>45</v>
      </c>
      <c r="O3509" t="s">
        <v>22</v>
      </c>
      <c r="P3509" t="s">
        <v>23</v>
      </c>
      <c r="Q3509" t="s">
        <v>30</v>
      </c>
    </row>
    <row r="3510" spans="1:17" x14ac:dyDescent="0.2">
      <c r="A3510" s="2">
        <v>36212</v>
      </c>
      <c r="B3510" t="s">
        <v>77</v>
      </c>
      <c r="C3510" t="s">
        <v>107</v>
      </c>
      <c r="D3510" t="s">
        <v>27</v>
      </c>
      <c r="E3510" t="s">
        <v>19</v>
      </c>
      <c r="F3510">
        <v>23</v>
      </c>
      <c r="G3510">
        <v>20</v>
      </c>
      <c r="H3510">
        <v>0</v>
      </c>
      <c r="I3510">
        <v>0</v>
      </c>
      <c r="J3510">
        <v>2</v>
      </c>
      <c r="K3510">
        <v>1</v>
      </c>
      <c r="L3510" t="s">
        <v>28</v>
      </c>
      <c r="M3510" t="s">
        <v>833</v>
      </c>
      <c r="N3510" t="s">
        <v>77</v>
      </c>
      <c r="O3510" t="s">
        <v>22</v>
      </c>
      <c r="P3510" t="s">
        <v>23</v>
      </c>
      <c r="Q3510" t="s">
        <v>24</v>
      </c>
    </row>
    <row r="3511" spans="1:17" x14ac:dyDescent="0.2">
      <c r="A3511" s="2">
        <v>36213</v>
      </c>
      <c r="B3511" t="s">
        <v>232</v>
      </c>
      <c r="C3511" t="s">
        <v>233</v>
      </c>
      <c r="D3511" t="s">
        <v>19</v>
      </c>
      <c r="E3511" t="s">
        <v>19</v>
      </c>
      <c r="F3511">
        <v>159</v>
      </c>
      <c r="G3511">
        <v>166</v>
      </c>
      <c r="H3511">
        <v>0</v>
      </c>
      <c r="I3511">
        <v>0</v>
      </c>
      <c r="J3511">
        <v>2</v>
      </c>
      <c r="K3511">
        <v>1</v>
      </c>
      <c r="L3511" t="s">
        <v>28</v>
      </c>
      <c r="M3511" t="s">
        <v>234</v>
      </c>
      <c r="N3511" t="s">
        <v>232</v>
      </c>
      <c r="O3511" t="s">
        <v>22</v>
      </c>
      <c r="P3511" t="s">
        <v>23</v>
      </c>
      <c r="Q3511" t="s">
        <v>24</v>
      </c>
    </row>
    <row r="3512" spans="1:17" x14ac:dyDescent="0.2">
      <c r="A3512" s="2">
        <v>36214</v>
      </c>
      <c r="B3512" t="s">
        <v>114</v>
      </c>
      <c r="C3512" t="s">
        <v>163</v>
      </c>
      <c r="D3512" t="s">
        <v>115</v>
      </c>
      <c r="E3512" t="s">
        <v>115</v>
      </c>
      <c r="F3512">
        <v>70</v>
      </c>
      <c r="G3512">
        <v>156</v>
      </c>
      <c r="H3512">
        <v>0</v>
      </c>
      <c r="I3512">
        <v>0</v>
      </c>
      <c r="J3512">
        <v>2</v>
      </c>
      <c r="K3512">
        <v>2</v>
      </c>
      <c r="L3512" t="s">
        <v>447</v>
      </c>
      <c r="M3512" t="s">
        <v>226</v>
      </c>
      <c r="N3512" t="s">
        <v>114</v>
      </c>
      <c r="O3512" t="s">
        <v>22</v>
      </c>
      <c r="P3512" t="s">
        <v>23</v>
      </c>
      <c r="Q3512" t="s">
        <v>30</v>
      </c>
    </row>
    <row r="3513" spans="1:17" x14ac:dyDescent="0.2">
      <c r="A3513" s="2">
        <v>36215</v>
      </c>
      <c r="B3513" t="s">
        <v>131</v>
      </c>
      <c r="C3513" t="s">
        <v>185</v>
      </c>
      <c r="D3513" t="s">
        <v>27</v>
      </c>
      <c r="E3513" t="s">
        <v>27</v>
      </c>
      <c r="F3513">
        <v>69</v>
      </c>
      <c r="G3513">
        <v>39</v>
      </c>
      <c r="H3513">
        <v>0</v>
      </c>
      <c r="I3513">
        <v>0</v>
      </c>
      <c r="J3513">
        <v>9</v>
      </c>
      <c r="K3513">
        <v>0</v>
      </c>
      <c r="L3513" t="s">
        <v>28</v>
      </c>
      <c r="M3513" t="s">
        <v>637</v>
      </c>
      <c r="N3513" t="s">
        <v>131</v>
      </c>
      <c r="O3513" t="s">
        <v>22</v>
      </c>
      <c r="P3513" t="s">
        <v>23</v>
      </c>
      <c r="Q3513" t="s">
        <v>24</v>
      </c>
    </row>
    <row r="3514" spans="1:17" x14ac:dyDescent="0.2">
      <c r="A3514" s="2">
        <v>36215</v>
      </c>
      <c r="B3514" t="s">
        <v>123</v>
      </c>
      <c r="C3514" t="s">
        <v>101</v>
      </c>
      <c r="D3514" t="s">
        <v>50</v>
      </c>
      <c r="E3514" t="s">
        <v>50</v>
      </c>
      <c r="F3514">
        <v>37</v>
      </c>
      <c r="G3514">
        <v>66</v>
      </c>
      <c r="H3514">
        <v>0</v>
      </c>
      <c r="I3514">
        <v>0</v>
      </c>
      <c r="J3514">
        <v>2</v>
      </c>
      <c r="K3514">
        <v>0</v>
      </c>
      <c r="L3514" t="s">
        <v>28</v>
      </c>
      <c r="M3514" t="s">
        <v>415</v>
      </c>
      <c r="N3514" t="s">
        <v>123</v>
      </c>
      <c r="O3514" t="s">
        <v>22</v>
      </c>
      <c r="P3514" t="s">
        <v>23</v>
      </c>
      <c r="Q3514" t="s">
        <v>24</v>
      </c>
    </row>
    <row r="3515" spans="1:17" x14ac:dyDescent="0.2">
      <c r="A3515" s="2">
        <v>36215</v>
      </c>
      <c r="B3515" t="s">
        <v>456</v>
      </c>
      <c r="C3515" t="s">
        <v>222</v>
      </c>
      <c r="D3515" t="s">
        <v>27</v>
      </c>
      <c r="E3515" t="s">
        <v>27</v>
      </c>
      <c r="F3515">
        <v>144</v>
      </c>
      <c r="G3515">
        <v>124</v>
      </c>
      <c r="H3515">
        <v>0</v>
      </c>
      <c r="I3515">
        <v>0</v>
      </c>
      <c r="J3515">
        <v>1</v>
      </c>
      <c r="K3515">
        <v>2</v>
      </c>
      <c r="L3515" t="s">
        <v>28</v>
      </c>
      <c r="M3515" t="s">
        <v>474</v>
      </c>
      <c r="N3515" t="s">
        <v>456</v>
      </c>
      <c r="O3515" t="s">
        <v>22</v>
      </c>
      <c r="P3515" t="s">
        <v>23</v>
      </c>
      <c r="Q3515" t="s">
        <v>41</v>
      </c>
    </row>
    <row r="3516" spans="1:17" x14ac:dyDescent="0.2">
      <c r="A3516" s="2">
        <v>36218</v>
      </c>
      <c r="B3516" t="s">
        <v>149</v>
      </c>
      <c r="C3516" t="s">
        <v>141</v>
      </c>
      <c r="D3516" t="s">
        <v>36</v>
      </c>
      <c r="E3516" t="s">
        <v>36</v>
      </c>
      <c r="F3516">
        <v>25</v>
      </c>
      <c r="G3516">
        <v>84</v>
      </c>
      <c r="H3516">
        <v>0</v>
      </c>
      <c r="I3516">
        <v>0</v>
      </c>
      <c r="J3516">
        <v>4</v>
      </c>
      <c r="K3516">
        <v>1</v>
      </c>
      <c r="L3516" t="s">
        <v>62</v>
      </c>
      <c r="M3516" t="s">
        <v>834</v>
      </c>
      <c r="N3516" t="s">
        <v>149</v>
      </c>
      <c r="O3516" t="s">
        <v>22</v>
      </c>
      <c r="P3516" t="s">
        <v>23</v>
      </c>
      <c r="Q3516" t="s">
        <v>24</v>
      </c>
    </row>
    <row r="3517" spans="1:17" x14ac:dyDescent="0.2">
      <c r="A3517" s="2">
        <v>36219</v>
      </c>
      <c r="B3517" t="s">
        <v>267</v>
      </c>
      <c r="C3517" t="s">
        <v>404</v>
      </c>
      <c r="D3517" t="s">
        <v>36</v>
      </c>
      <c r="E3517" t="s">
        <v>36</v>
      </c>
      <c r="F3517">
        <v>57</v>
      </c>
      <c r="G3517">
        <v>138</v>
      </c>
      <c r="H3517">
        <v>0</v>
      </c>
      <c r="I3517">
        <v>0</v>
      </c>
      <c r="J3517">
        <v>0</v>
      </c>
      <c r="K3517">
        <v>2</v>
      </c>
      <c r="L3517" t="s">
        <v>62</v>
      </c>
      <c r="M3517" t="s">
        <v>268</v>
      </c>
      <c r="N3517" t="s">
        <v>267</v>
      </c>
      <c r="O3517" t="s">
        <v>22</v>
      </c>
      <c r="P3517" t="s">
        <v>23</v>
      </c>
      <c r="Q3517" t="s">
        <v>41</v>
      </c>
    </row>
    <row r="3518" spans="1:17" x14ac:dyDescent="0.2">
      <c r="A3518" s="2">
        <v>36219</v>
      </c>
      <c r="B3518" t="s">
        <v>775</v>
      </c>
      <c r="C3518" t="s">
        <v>481</v>
      </c>
      <c r="D3518" t="s">
        <v>27</v>
      </c>
      <c r="E3518" t="s">
        <v>27</v>
      </c>
      <c r="F3518">
        <v>187</v>
      </c>
      <c r="G3518">
        <v>147</v>
      </c>
      <c r="H3518">
        <v>0</v>
      </c>
      <c r="I3518">
        <v>0</v>
      </c>
      <c r="J3518">
        <v>0</v>
      </c>
      <c r="K3518">
        <v>2</v>
      </c>
      <c r="L3518" t="s">
        <v>28</v>
      </c>
      <c r="M3518" t="s">
        <v>825</v>
      </c>
      <c r="N3518" t="s">
        <v>775</v>
      </c>
      <c r="O3518" t="s">
        <v>22</v>
      </c>
      <c r="P3518" t="s">
        <v>23</v>
      </c>
      <c r="Q3518" t="s">
        <v>41</v>
      </c>
    </row>
    <row r="3519" spans="1:17" x14ac:dyDescent="0.2">
      <c r="A3519" s="2">
        <v>36219</v>
      </c>
      <c r="B3519" t="s">
        <v>172</v>
      </c>
      <c r="C3519" t="s">
        <v>224</v>
      </c>
      <c r="D3519" t="s">
        <v>36</v>
      </c>
      <c r="E3519" t="s">
        <v>36</v>
      </c>
      <c r="F3519">
        <v>137</v>
      </c>
      <c r="G3519">
        <v>83</v>
      </c>
      <c r="H3519">
        <v>0</v>
      </c>
      <c r="I3519">
        <v>0</v>
      </c>
      <c r="J3519">
        <v>1</v>
      </c>
      <c r="K3519">
        <v>2</v>
      </c>
      <c r="L3519" t="s">
        <v>62</v>
      </c>
      <c r="M3519" t="s">
        <v>616</v>
      </c>
      <c r="N3519" t="s">
        <v>172</v>
      </c>
      <c r="O3519" t="s">
        <v>22</v>
      </c>
      <c r="P3519" t="s">
        <v>23</v>
      </c>
      <c r="Q3519" t="s">
        <v>41</v>
      </c>
    </row>
    <row r="3520" spans="1:17" x14ac:dyDescent="0.2">
      <c r="A3520" s="2">
        <v>36219</v>
      </c>
      <c r="B3520" t="s">
        <v>120</v>
      </c>
      <c r="C3520" t="s">
        <v>296</v>
      </c>
      <c r="D3520" t="s">
        <v>36</v>
      </c>
      <c r="E3520" t="s">
        <v>36</v>
      </c>
      <c r="F3520">
        <v>44</v>
      </c>
      <c r="G3520">
        <v>87</v>
      </c>
      <c r="H3520">
        <v>0</v>
      </c>
      <c r="I3520">
        <v>0</v>
      </c>
      <c r="J3520">
        <v>1</v>
      </c>
      <c r="K3520">
        <v>0</v>
      </c>
      <c r="L3520" t="s">
        <v>62</v>
      </c>
      <c r="M3520" t="s">
        <v>152</v>
      </c>
      <c r="N3520" t="s">
        <v>120</v>
      </c>
      <c r="O3520" t="s">
        <v>22</v>
      </c>
      <c r="P3520" t="s">
        <v>23</v>
      </c>
      <c r="Q3520" t="s">
        <v>24</v>
      </c>
    </row>
    <row r="3521" spans="1:17" x14ac:dyDescent="0.2">
      <c r="A3521" s="2">
        <v>36219</v>
      </c>
      <c r="B3521" t="s">
        <v>61</v>
      </c>
      <c r="C3521" t="s">
        <v>136</v>
      </c>
      <c r="D3521" t="s">
        <v>36</v>
      </c>
      <c r="E3521" t="s">
        <v>36</v>
      </c>
      <c r="F3521">
        <v>103</v>
      </c>
      <c r="G3521">
        <v>42</v>
      </c>
      <c r="H3521">
        <v>0</v>
      </c>
      <c r="I3521">
        <v>0</v>
      </c>
      <c r="J3521">
        <v>1</v>
      </c>
      <c r="K3521">
        <v>0</v>
      </c>
      <c r="L3521" t="s">
        <v>62</v>
      </c>
      <c r="M3521" t="s">
        <v>63</v>
      </c>
      <c r="N3521" t="s">
        <v>61</v>
      </c>
      <c r="O3521" t="s">
        <v>22</v>
      </c>
      <c r="P3521" t="s">
        <v>23</v>
      </c>
      <c r="Q3521" t="s">
        <v>24</v>
      </c>
    </row>
    <row r="3522" spans="1:17" x14ac:dyDescent="0.2">
      <c r="A3522" s="2">
        <v>36219</v>
      </c>
      <c r="B3522" t="s">
        <v>199</v>
      </c>
      <c r="C3522" t="s">
        <v>828</v>
      </c>
      <c r="D3522" t="s">
        <v>36</v>
      </c>
      <c r="E3522" t="s">
        <v>36</v>
      </c>
      <c r="F3522">
        <v>43</v>
      </c>
      <c r="G3522">
        <v>188</v>
      </c>
      <c r="H3522">
        <v>0</v>
      </c>
      <c r="I3522">
        <v>0</v>
      </c>
      <c r="J3522">
        <v>5</v>
      </c>
      <c r="K3522">
        <v>0</v>
      </c>
      <c r="L3522" t="s">
        <v>62</v>
      </c>
      <c r="M3522" t="s">
        <v>220</v>
      </c>
      <c r="N3522" t="s">
        <v>199</v>
      </c>
      <c r="O3522" t="s">
        <v>22</v>
      </c>
      <c r="P3522" t="s">
        <v>23</v>
      </c>
      <c r="Q3522" t="s">
        <v>24</v>
      </c>
    </row>
    <row r="3523" spans="1:17" x14ac:dyDescent="0.2">
      <c r="A3523" s="2">
        <v>36219</v>
      </c>
      <c r="B3523" t="s">
        <v>233</v>
      </c>
      <c r="C3523" t="s">
        <v>221</v>
      </c>
      <c r="D3523" t="s">
        <v>19</v>
      </c>
      <c r="E3523" t="s">
        <v>27</v>
      </c>
      <c r="F3523">
        <v>167</v>
      </c>
      <c r="G3523">
        <v>120</v>
      </c>
      <c r="H3523">
        <v>0</v>
      </c>
      <c r="I3523">
        <v>0</v>
      </c>
      <c r="J3523">
        <v>2</v>
      </c>
      <c r="K3523">
        <v>2</v>
      </c>
      <c r="L3523" t="s">
        <v>230</v>
      </c>
      <c r="M3523" t="s">
        <v>472</v>
      </c>
      <c r="N3523" t="s">
        <v>233</v>
      </c>
      <c r="O3523" t="s">
        <v>22</v>
      </c>
      <c r="P3523" t="s">
        <v>23</v>
      </c>
      <c r="Q3523" t="s">
        <v>30</v>
      </c>
    </row>
    <row r="3524" spans="1:17" x14ac:dyDescent="0.2">
      <c r="A3524" s="2">
        <v>36219</v>
      </c>
      <c r="B3524" t="s">
        <v>207</v>
      </c>
      <c r="C3524" t="s">
        <v>138</v>
      </c>
      <c r="D3524" t="s">
        <v>36</v>
      </c>
      <c r="E3524" t="s">
        <v>36</v>
      </c>
      <c r="F3524">
        <v>94</v>
      </c>
      <c r="G3524">
        <v>38</v>
      </c>
      <c r="H3524">
        <v>0</v>
      </c>
      <c r="I3524">
        <v>0</v>
      </c>
      <c r="J3524">
        <v>0</v>
      </c>
      <c r="K3524">
        <v>1</v>
      </c>
      <c r="L3524" t="s">
        <v>62</v>
      </c>
      <c r="M3524" t="s">
        <v>209</v>
      </c>
      <c r="N3524" t="s">
        <v>207</v>
      </c>
      <c r="O3524" t="s">
        <v>22</v>
      </c>
      <c r="P3524" t="s">
        <v>23</v>
      </c>
      <c r="Q3524" t="s">
        <v>41</v>
      </c>
    </row>
    <row r="3525" spans="1:17" x14ac:dyDescent="0.2">
      <c r="A3525" s="2">
        <v>36219</v>
      </c>
      <c r="B3525" t="s">
        <v>339</v>
      </c>
      <c r="C3525" t="s">
        <v>150</v>
      </c>
      <c r="D3525" t="s">
        <v>36</v>
      </c>
      <c r="E3525" t="s">
        <v>36</v>
      </c>
      <c r="F3525">
        <v>97</v>
      </c>
      <c r="G3525">
        <v>77</v>
      </c>
      <c r="H3525">
        <v>0</v>
      </c>
      <c r="I3525">
        <v>0</v>
      </c>
      <c r="J3525">
        <v>1</v>
      </c>
      <c r="K3525">
        <v>1</v>
      </c>
      <c r="L3525" t="s">
        <v>62</v>
      </c>
      <c r="M3525" t="s">
        <v>377</v>
      </c>
      <c r="N3525" t="s">
        <v>339</v>
      </c>
      <c r="O3525" t="s">
        <v>22</v>
      </c>
      <c r="P3525" t="s">
        <v>23</v>
      </c>
      <c r="Q3525" t="s">
        <v>30</v>
      </c>
    </row>
    <row r="3526" spans="1:17" x14ac:dyDescent="0.2">
      <c r="A3526" s="2">
        <v>36219</v>
      </c>
      <c r="B3526" t="s">
        <v>118</v>
      </c>
      <c r="C3526" t="s">
        <v>135</v>
      </c>
      <c r="D3526" t="s">
        <v>36</v>
      </c>
      <c r="E3526" t="s">
        <v>36</v>
      </c>
      <c r="F3526">
        <v>88</v>
      </c>
      <c r="G3526">
        <v>64</v>
      </c>
      <c r="H3526">
        <v>0</v>
      </c>
      <c r="I3526">
        <v>0</v>
      </c>
      <c r="J3526">
        <v>1</v>
      </c>
      <c r="K3526">
        <v>1</v>
      </c>
      <c r="L3526" t="s">
        <v>62</v>
      </c>
      <c r="M3526" t="s">
        <v>241</v>
      </c>
      <c r="N3526" t="s">
        <v>118</v>
      </c>
      <c r="O3526" t="s">
        <v>22</v>
      </c>
      <c r="P3526" t="s">
        <v>23</v>
      </c>
      <c r="Q3526" t="s">
        <v>30</v>
      </c>
    </row>
    <row r="3527" spans="1:17" x14ac:dyDescent="0.2">
      <c r="A3527" s="2">
        <v>36219</v>
      </c>
      <c r="B3527" t="s">
        <v>365</v>
      </c>
      <c r="C3527" t="s">
        <v>110</v>
      </c>
      <c r="D3527" t="s">
        <v>36</v>
      </c>
      <c r="E3527" t="s">
        <v>36</v>
      </c>
      <c r="F3527">
        <v>73</v>
      </c>
      <c r="G3527">
        <v>19</v>
      </c>
      <c r="H3527">
        <v>0</v>
      </c>
      <c r="I3527">
        <v>0</v>
      </c>
      <c r="J3527">
        <v>2</v>
      </c>
      <c r="K3527">
        <v>3</v>
      </c>
      <c r="L3527" t="s">
        <v>62</v>
      </c>
      <c r="M3527" t="s">
        <v>400</v>
      </c>
      <c r="N3527" t="s">
        <v>365</v>
      </c>
      <c r="O3527" t="s">
        <v>22</v>
      </c>
      <c r="P3527" t="s">
        <v>23</v>
      </c>
      <c r="Q3527" t="s">
        <v>41</v>
      </c>
    </row>
    <row r="3528" spans="1:17" x14ac:dyDescent="0.2">
      <c r="A3528" s="2">
        <v>36222</v>
      </c>
      <c r="B3528" t="s">
        <v>17</v>
      </c>
      <c r="C3528" t="s">
        <v>185</v>
      </c>
      <c r="D3528" t="s">
        <v>19</v>
      </c>
      <c r="E3528" t="s">
        <v>27</v>
      </c>
      <c r="F3528">
        <v>59</v>
      </c>
      <c r="G3528">
        <v>39</v>
      </c>
      <c r="H3528">
        <v>0</v>
      </c>
      <c r="I3528">
        <v>0</v>
      </c>
      <c r="J3528">
        <v>0</v>
      </c>
      <c r="K3528">
        <v>0</v>
      </c>
      <c r="L3528" t="s">
        <v>28</v>
      </c>
      <c r="M3528" t="s">
        <v>555</v>
      </c>
      <c r="N3528" t="s">
        <v>555</v>
      </c>
      <c r="O3528" t="s">
        <v>122</v>
      </c>
      <c r="P3528" t="s">
        <v>23</v>
      </c>
      <c r="Q3528" t="s">
        <v>30</v>
      </c>
    </row>
    <row r="3529" spans="1:17" x14ac:dyDescent="0.2">
      <c r="A3529" s="2">
        <v>36222</v>
      </c>
      <c r="B3529" t="s">
        <v>87</v>
      </c>
      <c r="C3529" t="s">
        <v>244</v>
      </c>
      <c r="D3529" t="s">
        <v>50</v>
      </c>
      <c r="E3529" t="s">
        <v>50</v>
      </c>
      <c r="F3529">
        <v>30</v>
      </c>
      <c r="G3529">
        <v>24</v>
      </c>
      <c r="H3529">
        <v>0</v>
      </c>
      <c r="I3529">
        <v>0</v>
      </c>
      <c r="J3529">
        <v>2</v>
      </c>
      <c r="K3529">
        <v>0</v>
      </c>
      <c r="L3529" t="s">
        <v>28</v>
      </c>
      <c r="M3529" t="s">
        <v>835</v>
      </c>
      <c r="N3529" t="s">
        <v>87</v>
      </c>
      <c r="O3529" t="s">
        <v>22</v>
      </c>
      <c r="P3529" t="s">
        <v>23</v>
      </c>
      <c r="Q3529" t="s">
        <v>24</v>
      </c>
    </row>
    <row r="3530" spans="1:17" x14ac:dyDescent="0.2">
      <c r="A3530" s="2">
        <v>36222</v>
      </c>
      <c r="B3530" t="s">
        <v>555</v>
      </c>
      <c r="C3530" t="s">
        <v>38</v>
      </c>
      <c r="D3530" t="s">
        <v>27</v>
      </c>
      <c r="E3530" t="s">
        <v>19</v>
      </c>
      <c r="F3530">
        <v>76</v>
      </c>
      <c r="G3530">
        <v>22</v>
      </c>
      <c r="H3530">
        <v>0</v>
      </c>
      <c r="I3530">
        <v>0</v>
      </c>
      <c r="J3530">
        <v>2</v>
      </c>
      <c r="K3530">
        <v>3</v>
      </c>
      <c r="L3530" t="s">
        <v>28</v>
      </c>
      <c r="M3530" t="s">
        <v>555</v>
      </c>
      <c r="N3530" t="s">
        <v>555</v>
      </c>
      <c r="O3530" t="s">
        <v>22</v>
      </c>
      <c r="P3530" t="s">
        <v>23</v>
      </c>
      <c r="Q3530" t="s">
        <v>41</v>
      </c>
    </row>
    <row r="3531" spans="1:17" x14ac:dyDescent="0.2">
      <c r="A3531" s="2">
        <v>36222</v>
      </c>
      <c r="B3531" t="s">
        <v>90</v>
      </c>
      <c r="C3531" t="s">
        <v>286</v>
      </c>
      <c r="D3531" t="s">
        <v>50</v>
      </c>
      <c r="E3531" t="s">
        <v>50</v>
      </c>
      <c r="F3531">
        <v>28</v>
      </c>
      <c r="G3531">
        <v>89</v>
      </c>
      <c r="H3531">
        <v>0</v>
      </c>
      <c r="I3531">
        <v>0</v>
      </c>
      <c r="J3531">
        <v>1</v>
      </c>
      <c r="K3531">
        <v>0</v>
      </c>
      <c r="L3531" t="s">
        <v>28</v>
      </c>
      <c r="M3531" t="s">
        <v>750</v>
      </c>
      <c r="N3531" t="s">
        <v>90</v>
      </c>
      <c r="O3531" t="s">
        <v>22</v>
      </c>
      <c r="P3531" t="s">
        <v>23</v>
      </c>
      <c r="Q3531" t="s">
        <v>24</v>
      </c>
    </row>
    <row r="3532" spans="1:17" x14ac:dyDescent="0.2">
      <c r="A3532" s="2">
        <v>36222</v>
      </c>
      <c r="B3532" t="s">
        <v>92</v>
      </c>
      <c r="C3532" t="s">
        <v>81</v>
      </c>
      <c r="D3532" t="s">
        <v>50</v>
      </c>
      <c r="E3532" t="s">
        <v>50</v>
      </c>
      <c r="F3532">
        <v>10</v>
      </c>
      <c r="G3532">
        <v>93</v>
      </c>
      <c r="H3532">
        <v>0</v>
      </c>
      <c r="I3532">
        <v>0</v>
      </c>
      <c r="J3532">
        <v>2</v>
      </c>
      <c r="K3532">
        <v>0</v>
      </c>
      <c r="L3532" t="s">
        <v>28</v>
      </c>
      <c r="M3532" t="s">
        <v>124</v>
      </c>
      <c r="N3532" t="s">
        <v>92</v>
      </c>
      <c r="O3532" t="s">
        <v>22</v>
      </c>
      <c r="P3532" t="s">
        <v>23</v>
      </c>
      <c r="Q3532" t="s">
        <v>24</v>
      </c>
    </row>
    <row r="3533" spans="1:17" x14ac:dyDescent="0.2">
      <c r="A3533" s="2">
        <v>36224</v>
      </c>
      <c r="B3533" t="s">
        <v>555</v>
      </c>
      <c r="C3533" t="s">
        <v>17</v>
      </c>
      <c r="D3533" t="s">
        <v>27</v>
      </c>
      <c r="E3533" t="s">
        <v>19</v>
      </c>
      <c r="F3533">
        <v>76</v>
      </c>
      <c r="G3533">
        <v>59</v>
      </c>
      <c r="H3533">
        <v>0</v>
      </c>
      <c r="I3533">
        <v>0</v>
      </c>
      <c r="J3533">
        <v>0</v>
      </c>
      <c r="K3533">
        <v>3</v>
      </c>
      <c r="L3533" t="s">
        <v>28</v>
      </c>
      <c r="M3533" t="s">
        <v>555</v>
      </c>
      <c r="N3533" t="s">
        <v>555</v>
      </c>
      <c r="O3533" t="s">
        <v>22</v>
      </c>
      <c r="P3533" t="s">
        <v>23</v>
      </c>
      <c r="Q3533" t="s">
        <v>41</v>
      </c>
    </row>
    <row r="3534" spans="1:17" x14ac:dyDescent="0.2">
      <c r="A3534" s="2">
        <v>36224</v>
      </c>
      <c r="B3534" t="s">
        <v>185</v>
      </c>
      <c r="C3534" t="s">
        <v>38</v>
      </c>
      <c r="D3534" t="s">
        <v>27</v>
      </c>
      <c r="E3534" t="s">
        <v>19</v>
      </c>
      <c r="F3534">
        <v>39</v>
      </c>
      <c r="G3534">
        <v>22</v>
      </c>
      <c r="H3534">
        <v>0</v>
      </c>
      <c r="I3534">
        <v>0</v>
      </c>
      <c r="J3534">
        <v>1</v>
      </c>
      <c r="K3534">
        <v>3</v>
      </c>
      <c r="L3534" t="s">
        <v>28</v>
      </c>
      <c r="M3534" t="s">
        <v>555</v>
      </c>
      <c r="N3534" t="s">
        <v>555</v>
      </c>
      <c r="O3534" t="s">
        <v>122</v>
      </c>
      <c r="P3534" t="s">
        <v>23</v>
      </c>
      <c r="Q3534" t="s">
        <v>41</v>
      </c>
    </row>
    <row r="3535" spans="1:17" x14ac:dyDescent="0.2">
      <c r="A3535" s="2">
        <v>36225</v>
      </c>
      <c r="B3535" t="s">
        <v>386</v>
      </c>
      <c r="C3535" t="s">
        <v>81</v>
      </c>
      <c r="D3535" t="s">
        <v>50</v>
      </c>
      <c r="E3535" t="s">
        <v>50</v>
      </c>
      <c r="F3535">
        <v>102</v>
      </c>
      <c r="G3535">
        <v>93</v>
      </c>
      <c r="H3535">
        <v>0</v>
      </c>
      <c r="I3535">
        <v>0</v>
      </c>
      <c r="J3535">
        <v>2</v>
      </c>
      <c r="K3535">
        <v>2</v>
      </c>
      <c r="L3535" t="s">
        <v>28</v>
      </c>
      <c r="M3535" t="s">
        <v>433</v>
      </c>
      <c r="N3535" t="s">
        <v>145</v>
      </c>
      <c r="O3535" t="s">
        <v>122</v>
      </c>
      <c r="P3535" t="s">
        <v>23</v>
      </c>
      <c r="Q3535" t="s">
        <v>30</v>
      </c>
    </row>
    <row r="3536" spans="1:17" x14ac:dyDescent="0.2">
      <c r="A3536" s="2">
        <v>36225</v>
      </c>
      <c r="B3536" t="s">
        <v>221</v>
      </c>
      <c r="C3536" t="s">
        <v>233</v>
      </c>
      <c r="D3536" t="s">
        <v>27</v>
      </c>
      <c r="E3536" t="s">
        <v>19</v>
      </c>
      <c r="F3536">
        <v>120</v>
      </c>
      <c r="G3536">
        <v>167</v>
      </c>
      <c r="H3536">
        <v>0</v>
      </c>
      <c r="I3536">
        <v>0</v>
      </c>
      <c r="J3536">
        <v>2</v>
      </c>
      <c r="K3536">
        <v>0</v>
      </c>
      <c r="L3536" t="s">
        <v>230</v>
      </c>
      <c r="M3536" t="s">
        <v>223</v>
      </c>
      <c r="N3536" t="s">
        <v>221</v>
      </c>
      <c r="O3536" t="s">
        <v>22</v>
      </c>
      <c r="P3536" t="s">
        <v>23</v>
      </c>
      <c r="Q3536" t="s">
        <v>24</v>
      </c>
    </row>
    <row r="3537" spans="1:17" x14ac:dyDescent="0.2">
      <c r="A3537" s="2">
        <v>36226</v>
      </c>
      <c r="B3537" t="s">
        <v>17</v>
      </c>
      <c r="C3537" t="s">
        <v>38</v>
      </c>
      <c r="D3537" t="s">
        <v>19</v>
      </c>
      <c r="E3537" t="s">
        <v>19</v>
      </c>
      <c r="F3537">
        <v>59</v>
      </c>
      <c r="G3537">
        <v>22</v>
      </c>
      <c r="H3537">
        <v>0</v>
      </c>
      <c r="I3537">
        <v>0</v>
      </c>
      <c r="J3537">
        <v>0</v>
      </c>
      <c r="K3537">
        <v>3</v>
      </c>
      <c r="L3537" t="s">
        <v>28</v>
      </c>
      <c r="M3537" t="s">
        <v>555</v>
      </c>
      <c r="N3537" t="s">
        <v>555</v>
      </c>
      <c r="O3537" t="s">
        <v>122</v>
      </c>
      <c r="P3537" t="s">
        <v>23</v>
      </c>
      <c r="Q3537" t="s">
        <v>41</v>
      </c>
    </row>
    <row r="3538" spans="1:17" x14ac:dyDescent="0.2">
      <c r="A3538" s="2">
        <v>36226</v>
      </c>
      <c r="B3538" t="s">
        <v>555</v>
      </c>
      <c r="C3538" t="s">
        <v>185</v>
      </c>
      <c r="D3538" t="s">
        <v>27</v>
      </c>
      <c r="E3538" t="s">
        <v>27</v>
      </c>
      <c r="F3538">
        <v>76</v>
      </c>
      <c r="G3538">
        <v>39</v>
      </c>
      <c r="H3538">
        <v>0</v>
      </c>
      <c r="I3538">
        <v>0</v>
      </c>
      <c r="J3538">
        <v>2</v>
      </c>
      <c r="K3538">
        <v>4</v>
      </c>
      <c r="L3538" t="s">
        <v>28</v>
      </c>
      <c r="M3538" t="s">
        <v>555</v>
      </c>
      <c r="N3538" t="s">
        <v>555</v>
      </c>
      <c r="O3538" t="s">
        <v>22</v>
      </c>
      <c r="P3538" t="s">
        <v>23</v>
      </c>
      <c r="Q3538" t="s">
        <v>41</v>
      </c>
    </row>
    <row r="3539" spans="1:17" x14ac:dyDescent="0.2">
      <c r="A3539" s="2">
        <v>36229</v>
      </c>
      <c r="B3539" t="s">
        <v>221</v>
      </c>
      <c r="C3539" t="s">
        <v>481</v>
      </c>
      <c r="D3539" t="s">
        <v>27</v>
      </c>
      <c r="E3539" t="s">
        <v>27</v>
      </c>
      <c r="F3539">
        <v>120</v>
      </c>
      <c r="G3539">
        <v>147</v>
      </c>
      <c r="H3539">
        <v>0</v>
      </c>
      <c r="I3539">
        <v>0</v>
      </c>
      <c r="J3539">
        <v>2</v>
      </c>
      <c r="K3539">
        <v>0</v>
      </c>
      <c r="L3539" t="s">
        <v>230</v>
      </c>
      <c r="M3539" t="s">
        <v>836</v>
      </c>
      <c r="N3539" t="s">
        <v>837</v>
      </c>
      <c r="O3539" t="s">
        <v>122</v>
      </c>
      <c r="P3539" t="s">
        <v>23</v>
      </c>
      <c r="Q3539" t="s">
        <v>24</v>
      </c>
    </row>
    <row r="3540" spans="1:17" x14ac:dyDescent="0.2">
      <c r="A3540" s="2">
        <v>36229</v>
      </c>
      <c r="B3540" t="s">
        <v>153</v>
      </c>
      <c r="C3540" t="s">
        <v>274</v>
      </c>
      <c r="D3540" t="s">
        <v>50</v>
      </c>
      <c r="E3540" t="s">
        <v>50</v>
      </c>
      <c r="F3540">
        <v>40</v>
      </c>
      <c r="G3540">
        <v>3</v>
      </c>
      <c r="H3540">
        <v>0</v>
      </c>
      <c r="I3540">
        <v>0</v>
      </c>
      <c r="J3540">
        <v>3</v>
      </c>
      <c r="K3540">
        <v>2</v>
      </c>
      <c r="L3540" t="s">
        <v>28</v>
      </c>
      <c r="M3540" t="s">
        <v>191</v>
      </c>
      <c r="N3540" t="s">
        <v>153</v>
      </c>
      <c r="O3540" t="s">
        <v>22</v>
      </c>
      <c r="P3540" t="s">
        <v>23</v>
      </c>
      <c r="Q3540" t="s">
        <v>24</v>
      </c>
    </row>
    <row r="3541" spans="1:17" x14ac:dyDescent="0.2">
      <c r="A3541" s="2">
        <v>36229</v>
      </c>
      <c r="B3541" t="s">
        <v>94</v>
      </c>
      <c r="C3541" t="s">
        <v>646</v>
      </c>
      <c r="D3541" t="s">
        <v>50</v>
      </c>
      <c r="E3541" t="s">
        <v>50</v>
      </c>
      <c r="F3541">
        <v>46</v>
      </c>
      <c r="G3541">
        <v>98</v>
      </c>
      <c r="H3541">
        <v>0</v>
      </c>
      <c r="I3541">
        <v>0</v>
      </c>
      <c r="J3541">
        <v>1</v>
      </c>
      <c r="K3541">
        <v>1</v>
      </c>
      <c r="L3541" t="s">
        <v>28</v>
      </c>
      <c r="M3541" t="s">
        <v>96</v>
      </c>
      <c r="N3541" t="s">
        <v>94</v>
      </c>
      <c r="O3541" t="s">
        <v>22</v>
      </c>
      <c r="P3541" t="s">
        <v>23</v>
      </c>
      <c r="Q3541" t="s">
        <v>30</v>
      </c>
    </row>
    <row r="3542" spans="1:17" x14ac:dyDescent="0.2">
      <c r="A3542" s="2">
        <v>36229</v>
      </c>
      <c r="B3542" t="s">
        <v>97</v>
      </c>
      <c r="C3542" t="s">
        <v>76</v>
      </c>
      <c r="D3542" t="s">
        <v>50</v>
      </c>
      <c r="E3542" t="s">
        <v>50</v>
      </c>
      <c r="F3542">
        <v>127</v>
      </c>
      <c r="G3542">
        <v>61</v>
      </c>
      <c r="H3542">
        <v>0</v>
      </c>
      <c r="I3542">
        <v>0</v>
      </c>
      <c r="J3542">
        <v>1</v>
      </c>
      <c r="K3542">
        <v>2</v>
      </c>
      <c r="L3542" t="s">
        <v>28</v>
      </c>
      <c r="M3542" t="s">
        <v>97</v>
      </c>
      <c r="N3542" t="s">
        <v>97</v>
      </c>
      <c r="O3542" t="s">
        <v>22</v>
      </c>
      <c r="P3542" t="s">
        <v>23</v>
      </c>
      <c r="Q3542" t="s">
        <v>41</v>
      </c>
    </row>
    <row r="3543" spans="1:17" x14ac:dyDescent="0.2">
      <c r="A3543" s="2">
        <v>36229</v>
      </c>
      <c r="B3543" t="s">
        <v>184</v>
      </c>
      <c r="C3543" t="s">
        <v>384</v>
      </c>
      <c r="D3543" t="s">
        <v>50</v>
      </c>
      <c r="E3543" t="s">
        <v>50</v>
      </c>
      <c r="F3543">
        <v>123</v>
      </c>
      <c r="G3543">
        <v>107</v>
      </c>
      <c r="H3543">
        <v>0</v>
      </c>
      <c r="I3543">
        <v>0</v>
      </c>
      <c r="J3543">
        <v>0</v>
      </c>
      <c r="K3543">
        <v>2</v>
      </c>
      <c r="L3543" t="s">
        <v>28</v>
      </c>
      <c r="M3543" t="s">
        <v>193</v>
      </c>
      <c r="N3543" t="s">
        <v>184</v>
      </c>
      <c r="O3543" t="s">
        <v>22</v>
      </c>
      <c r="P3543" t="s">
        <v>23</v>
      </c>
      <c r="Q3543" t="s">
        <v>41</v>
      </c>
    </row>
    <row r="3544" spans="1:17" x14ac:dyDescent="0.2">
      <c r="A3544" s="2">
        <v>36229</v>
      </c>
      <c r="B3544" t="s">
        <v>92</v>
      </c>
      <c r="C3544" t="s">
        <v>123</v>
      </c>
      <c r="D3544" t="s">
        <v>50</v>
      </c>
      <c r="E3544" t="s">
        <v>50</v>
      </c>
      <c r="F3544">
        <v>10</v>
      </c>
      <c r="G3544">
        <v>37</v>
      </c>
      <c r="H3544">
        <v>0</v>
      </c>
      <c r="I3544">
        <v>0</v>
      </c>
      <c r="J3544">
        <v>0</v>
      </c>
      <c r="K3544">
        <v>2</v>
      </c>
      <c r="L3544" t="s">
        <v>28</v>
      </c>
      <c r="M3544" t="s">
        <v>124</v>
      </c>
      <c r="N3544" t="s">
        <v>92</v>
      </c>
      <c r="O3544" t="s">
        <v>22</v>
      </c>
      <c r="P3544" t="s">
        <v>23</v>
      </c>
      <c r="Q3544" t="s">
        <v>41</v>
      </c>
    </row>
    <row r="3545" spans="1:17" x14ac:dyDescent="0.2">
      <c r="A3545" s="2">
        <v>36229</v>
      </c>
      <c r="B3545" t="s">
        <v>53</v>
      </c>
      <c r="C3545" t="s">
        <v>69</v>
      </c>
      <c r="D3545" t="s">
        <v>50</v>
      </c>
      <c r="E3545" t="s">
        <v>50</v>
      </c>
      <c r="F3545">
        <v>60</v>
      </c>
      <c r="G3545">
        <v>18</v>
      </c>
      <c r="H3545">
        <v>0</v>
      </c>
      <c r="I3545">
        <v>0</v>
      </c>
      <c r="J3545">
        <v>2</v>
      </c>
      <c r="K3545">
        <v>4</v>
      </c>
      <c r="L3545" t="s">
        <v>28</v>
      </c>
      <c r="M3545" t="s">
        <v>838</v>
      </c>
      <c r="N3545" t="s">
        <v>53</v>
      </c>
      <c r="O3545" t="s">
        <v>22</v>
      </c>
      <c r="P3545" t="s">
        <v>23</v>
      </c>
      <c r="Q3545" t="s">
        <v>41</v>
      </c>
    </row>
    <row r="3546" spans="1:17" x14ac:dyDescent="0.2">
      <c r="A3546" s="2">
        <v>36230</v>
      </c>
      <c r="B3546" t="s">
        <v>26</v>
      </c>
      <c r="C3546" t="s">
        <v>17</v>
      </c>
      <c r="D3546" t="s">
        <v>27</v>
      </c>
      <c r="E3546" t="s">
        <v>19</v>
      </c>
      <c r="F3546">
        <v>12</v>
      </c>
      <c r="G3546">
        <v>59</v>
      </c>
      <c r="H3546">
        <v>0</v>
      </c>
      <c r="I3546">
        <v>0</v>
      </c>
      <c r="J3546">
        <v>2</v>
      </c>
      <c r="K3546">
        <v>1</v>
      </c>
      <c r="L3546" t="s">
        <v>496</v>
      </c>
      <c r="M3546" t="s">
        <v>121</v>
      </c>
      <c r="N3546" t="s">
        <v>77</v>
      </c>
      <c r="O3546" t="s">
        <v>122</v>
      </c>
      <c r="P3546" t="s">
        <v>23</v>
      </c>
      <c r="Q3546" t="s">
        <v>24</v>
      </c>
    </row>
    <row r="3547" spans="1:17" x14ac:dyDescent="0.2">
      <c r="A3547" s="2">
        <v>36230</v>
      </c>
      <c r="B3547" t="s">
        <v>77</v>
      </c>
      <c r="C3547" t="s">
        <v>555</v>
      </c>
      <c r="D3547" t="s">
        <v>27</v>
      </c>
      <c r="E3547" t="s">
        <v>27</v>
      </c>
      <c r="F3547">
        <v>23</v>
      </c>
      <c r="G3547">
        <v>76</v>
      </c>
      <c r="H3547">
        <v>0</v>
      </c>
      <c r="I3547">
        <v>0</v>
      </c>
      <c r="J3547">
        <v>3</v>
      </c>
      <c r="K3547">
        <v>1</v>
      </c>
      <c r="L3547" t="s">
        <v>496</v>
      </c>
      <c r="M3547" t="s">
        <v>121</v>
      </c>
      <c r="N3547" t="s">
        <v>77</v>
      </c>
      <c r="O3547" t="s">
        <v>22</v>
      </c>
      <c r="P3547" t="s">
        <v>23</v>
      </c>
      <c r="Q3547" t="s">
        <v>24</v>
      </c>
    </row>
    <row r="3548" spans="1:17" x14ac:dyDescent="0.2">
      <c r="A3548" s="2">
        <v>36231</v>
      </c>
      <c r="B3548" t="s">
        <v>221</v>
      </c>
      <c r="C3548" t="s">
        <v>549</v>
      </c>
      <c r="D3548" t="s">
        <v>27</v>
      </c>
      <c r="E3548" t="s">
        <v>27</v>
      </c>
      <c r="F3548">
        <v>120</v>
      </c>
      <c r="G3548">
        <v>143</v>
      </c>
      <c r="H3548">
        <v>0</v>
      </c>
      <c r="I3548">
        <v>0</v>
      </c>
      <c r="J3548">
        <v>3</v>
      </c>
      <c r="K3548">
        <v>1</v>
      </c>
      <c r="L3548" t="s">
        <v>230</v>
      </c>
      <c r="M3548" t="s">
        <v>836</v>
      </c>
      <c r="N3548" t="s">
        <v>837</v>
      </c>
      <c r="O3548" t="s">
        <v>122</v>
      </c>
      <c r="P3548" t="s">
        <v>23</v>
      </c>
      <c r="Q3548" t="s">
        <v>24</v>
      </c>
    </row>
    <row r="3549" spans="1:17" x14ac:dyDescent="0.2">
      <c r="A3549" s="2">
        <v>36232</v>
      </c>
      <c r="B3549" t="s">
        <v>555</v>
      </c>
      <c r="C3549" t="s">
        <v>17</v>
      </c>
      <c r="D3549" t="s">
        <v>27</v>
      </c>
      <c r="E3549" t="s">
        <v>19</v>
      </c>
      <c r="F3549">
        <v>76</v>
      </c>
      <c r="G3549">
        <v>59</v>
      </c>
      <c r="H3549">
        <v>0</v>
      </c>
      <c r="I3549">
        <v>0</v>
      </c>
      <c r="J3549">
        <v>2</v>
      </c>
      <c r="K3549">
        <v>1</v>
      </c>
      <c r="L3549" t="s">
        <v>496</v>
      </c>
      <c r="M3549" t="s">
        <v>170</v>
      </c>
      <c r="N3549" t="s">
        <v>77</v>
      </c>
      <c r="O3549" t="s">
        <v>122</v>
      </c>
      <c r="P3549" t="s">
        <v>23</v>
      </c>
      <c r="Q3549" t="s">
        <v>24</v>
      </c>
    </row>
    <row r="3550" spans="1:17" x14ac:dyDescent="0.2">
      <c r="A3550" s="2">
        <v>36232</v>
      </c>
      <c r="B3550" t="s">
        <v>77</v>
      </c>
      <c r="C3550" t="s">
        <v>26</v>
      </c>
      <c r="D3550" t="s">
        <v>27</v>
      </c>
      <c r="E3550" t="s">
        <v>27</v>
      </c>
      <c r="F3550">
        <v>23</v>
      </c>
      <c r="G3550">
        <v>12</v>
      </c>
      <c r="H3550">
        <v>0</v>
      </c>
      <c r="I3550">
        <v>0</v>
      </c>
      <c r="J3550">
        <v>1</v>
      </c>
      <c r="K3550">
        <v>2</v>
      </c>
      <c r="L3550" t="s">
        <v>496</v>
      </c>
      <c r="M3550" t="s">
        <v>170</v>
      </c>
      <c r="N3550" t="s">
        <v>77</v>
      </c>
      <c r="O3550" t="s">
        <v>22</v>
      </c>
      <c r="P3550" t="s">
        <v>23</v>
      </c>
      <c r="Q3550" t="s">
        <v>41</v>
      </c>
    </row>
    <row r="3551" spans="1:17" x14ac:dyDescent="0.2">
      <c r="A3551" s="2">
        <v>36233</v>
      </c>
      <c r="B3551" t="s">
        <v>481</v>
      </c>
      <c r="C3551" t="s">
        <v>549</v>
      </c>
      <c r="D3551" t="s">
        <v>27</v>
      </c>
      <c r="E3551" t="s">
        <v>27</v>
      </c>
      <c r="F3551">
        <v>147</v>
      </c>
      <c r="G3551">
        <v>143</v>
      </c>
      <c r="H3551">
        <v>0</v>
      </c>
      <c r="I3551">
        <v>0</v>
      </c>
      <c r="J3551">
        <v>1</v>
      </c>
      <c r="K3551">
        <v>1</v>
      </c>
      <c r="L3551" t="s">
        <v>230</v>
      </c>
      <c r="M3551" t="s">
        <v>836</v>
      </c>
      <c r="N3551" t="s">
        <v>837</v>
      </c>
      <c r="O3551" t="s">
        <v>122</v>
      </c>
      <c r="P3551" t="s">
        <v>23</v>
      </c>
      <c r="Q3551" t="s">
        <v>30</v>
      </c>
    </row>
    <row r="3552" spans="1:17" x14ac:dyDescent="0.2">
      <c r="A3552" s="2">
        <v>36235</v>
      </c>
      <c r="B3552" t="s">
        <v>145</v>
      </c>
      <c r="C3552" t="s">
        <v>81</v>
      </c>
      <c r="D3552" t="s">
        <v>50</v>
      </c>
      <c r="E3552" t="s">
        <v>50</v>
      </c>
      <c r="F3552">
        <v>58</v>
      </c>
      <c r="G3552">
        <v>93</v>
      </c>
      <c r="H3552">
        <v>0</v>
      </c>
      <c r="I3552">
        <v>0</v>
      </c>
      <c r="J3552">
        <v>1</v>
      </c>
      <c r="K3552">
        <v>2</v>
      </c>
      <c r="L3552" t="s">
        <v>28</v>
      </c>
      <c r="M3552" t="s">
        <v>433</v>
      </c>
      <c r="N3552" t="s">
        <v>145</v>
      </c>
      <c r="O3552" t="s">
        <v>22</v>
      </c>
      <c r="P3552" t="s">
        <v>23</v>
      </c>
      <c r="Q3552" t="s">
        <v>41</v>
      </c>
    </row>
    <row r="3553" spans="1:17" x14ac:dyDescent="0.2">
      <c r="A3553" s="2">
        <v>36236</v>
      </c>
      <c r="B3553" t="s">
        <v>775</v>
      </c>
      <c r="C3553" t="s">
        <v>262</v>
      </c>
      <c r="D3553" t="s">
        <v>27</v>
      </c>
      <c r="E3553" t="s">
        <v>27</v>
      </c>
      <c r="F3553">
        <v>187</v>
      </c>
      <c r="G3553">
        <v>154</v>
      </c>
      <c r="H3553">
        <v>0</v>
      </c>
      <c r="I3553">
        <v>0</v>
      </c>
      <c r="J3553">
        <v>0</v>
      </c>
      <c r="K3553">
        <v>0</v>
      </c>
      <c r="L3553" t="s">
        <v>230</v>
      </c>
      <c r="M3553" t="s">
        <v>599</v>
      </c>
      <c r="N3553" t="s">
        <v>263</v>
      </c>
      <c r="O3553" t="s">
        <v>122</v>
      </c>
      <c r="P3553" t="s">
        <v>23</v>
      </c>
      <c r="Q3553" t="s">
        <v>30</v>
      </c>
    </row>
    <row r="3554" spans="1:17" x14ac:dyDescent="0.2">
      <c r="A3554" s="2">
        <v>36236</v>
      </c>
      <c r="B3554" t="s">
        <v>131</v>
      </c>
      <c r="C3554" t="s">
        <v>614</v>
      </c>
      <c r="D3554" t="s">
        <v>27</v>
      </c>
      <c r="E3554" t="s">
        <v>27</v>
      </c>
      <c r="F3554">
        <v>69</v>
      </c>
      <c r="G3554">
        <v>185</v>
      </c>
      <c r="H3554">
        <v>0</v>
      </c>
      <c r="I3554">
        <v>0</v>
      </c>
      <c r="J3554">
        <v>7</v>
      </c>
      <c r="K3554">
        <v>0</v>
      </c>
      <c r="L3554" t="s">
        <v>533</v>
      </c>
      <c r="M3554" t="s">
        <v>637</v>
      </c>
      <c r="N3554" t="s">
        <v>131</v>
      </c>
      <c r="O3554" t="s">
        <v>22</v>
      </c>
      <c r="P3554" t="s">
        <v>23</v>
      </c>
      <c r="Q3554" t="s">
        <v>24</v>
      </c>
    </row>
    <row r="3555" spans="1:17" x14ac:dyDescent="0.2">
      <c r="A3555" s="2">
        <v>36236</v>
      </c>
      <c r="B3555" t="s">
        <v>555</v>
      </c>
      <c r="C3555" t="s">
        <v>532</v>
      </c>
      <c r="D3555" t="s">
        <v>27</v>
      </c>
      <c r="E3555" t="s">
        <v>27</v>
      </c>
      <c r="F3555">
        <v>76</v>
      </c>
      <c r="G3555">
        <v>186</v>
      </c>
      <c r="H3555">
        <v>0</v>
      </c>
      <c r="I3555">
        <v>0</v>
      </c>
      <c r="J3555">
        <v>1</v>
      </c>
      <c r="K3555">
        <v>0</v>
      </c>
      <c r="L3555" t="s">
        <v>533</v>
      </c>
      <c r="M3555" t="s">
        <v>637</v>
      </c>
      <c r="N3555" t="s">
        <v>131</v>
      </c>
      <c r="O3555" t="s">
        <v>122</v>
      </c>
      <c r="P3555" t="s">
        <v>23</v>
      </c>
      <c r="Q3555" t="s">
        <v>24</v>
      </c>
    </row>
    <row r="3556" spans="1:17" x14ac:dyDescent="0.2">
      <c r="A3556" s="2">
        <v>36236</v>
      </c>
      <c r="B3556" t="s">
        <v>263</v>
      </c>
      <c r="C3556" t="s">
        <v>229</v>
      </c>
      <c r="D3556" t="s">
        <v>27</v>
      </c>
      <c r="E3556" t="s">
        <v>27</v>
      </c>
      <c r="F3556">
        <v>119</v>
      </c>
      <c r="G3556">
        <v>179</v>
      </c>
      <c r="H3556">
        <v>0</v>
      </c>
      <c r="I3556">
        <v>0</v>
      </c>
      <c r="J3556">
        <v>2</v>
      </c>
      <c r="K3556">
        <v>0</v>
      </c>
      <c r="L3556" t="s">
        <v>230</v>
      </c>
      <c r="M3556" t="s">
        <v>599</v>
      </c>
      <c r="N3556" t="s">
        <v>263</v>
      </c>
      <c r="O3556" t="s">
        <v>22</v>
      </c>
      <c r="P3556" t="s">
        <v>23</v>
      </c>
      <c r="Q3556" t="s">
        <v>24</v>
      </c>
    </row>
    <row r="3557" spans="1:17" x14ac:dyDescent="0.2">
      <c r="A3557" s="2">
        <v>36238</v>
      </c>
      <c r="B3557" t="s">
        <v>775</v>
      </c>
      <c r="C3557" t="s">
        <v>229</v>
      </c>
      <c r="D3557" t="s">
        <v>27</v>
      </c>
      <c r="E3557" t="s">
        <v>27</v>
      </c>
      <c r="F3557">
        <v>187</v>
      </c>
      <c r="G3557">
        <v>179</v>
      </c>
      <c r="H3557">
        <v>0</v>
      </c>
      <c r="I3557">
        <v>0</v>
      </c>
      <c r="J3557">
        <v>5</v>
      </c>
      <c r="K3557">
        <v>0</v>
      </c>
      <c r="L3557" t="s">
        <v>230</v>
      </c>
      <c r="M3557" t="s">
        <v>599</v>
      </c>
      <c r="N3557" t="s">
        <v>263</v>
      </c>
      <c r="O3557" t="s">
        <v>122</v>
      </c>
      <c r="P3557" t="s">
        <v>23</v>
      </c>
      <c r="Q3557" t="s">
        <v>24</v>
      </c>
    </row>
    <row r="3558" spans="1:17" x14ac:dyDescent="0.2">
      <c r="A3558" s="2">
        <v>36238</v>
      </c>
      <c r="B3558" t="s">
        <v>555</v>
      </c>
      <c r="C3558" t="s">
        <v>210</v>
      </c>
      <c r="D3558" t="s">
        <v>27</v>
      </c>
      <c r="E3558" t="s">
        <v>27</v>
      </c>
      <c r="F3558">
        <v>76</v>
      </c>
      <c r="G3558">
        <v>86</v>
      </c>
      <c r="H3558">
        <v>0</v>
      </c>
      <c r="I3558">
        <v>0</v>
      </c>
      <c r="J3558">
        <v>1</v>
      </c>
      <c r="K3558">
        <v>1</v>
      </c>
      <c r="L3558" t="s">
        <v>533</v>
      </c>
      <c r="M3558" t="s">
        <v>637</v>
      </c>
      <c r="N3558" t="s">
        <v>131</v>
      </c>
      <c r="O3558" t="s">
        <v>122</v>
      </c>
      <c r="P3558" t="s">
        <v>23</v>
      </c>
      <c r="Q3558" t="s">
        <v>30</v>
      </c>
    </row>
    <row r="3559" spans="1:17" x14ac:dyDescent="0.2">
      <c r="A3559" s="2">
        <v>36238</v>
      </c>
      <c r="B3559" t="s">
        <v>263</v>
      </c>
      <c r="C3559" t="s">
        <v>262</v>
      </c>
      <c r="D3559" t="s">
        <v>27</v>
      </c>
      <c r="E3559" t="s">
        <v>27</v>
      </c>
      <c r="F3559">
        <v>119</v>
      </c>
      <c r="G3559">
        <v>154</v>
      </c>
      <c r="H3559">
        <v>0</v>
      </c>
      <c r="I3559">
        <v>0</v>
      </c>
      <c r="J3559">
        <v>4</v>
      </c>
      <c r="K3559">
        <v>0</v>
      </c>
      <c r="L3559" t="s">
        <v>230</v>
      </c>
      <c r="M3559" t="s">
        <v>599</v>
      </c>
      <c r="N3559" t="s">
        <v>263</v>
      </c>
      <c r="O3559" t="s">
        <v>22</v>
      </c>
      <c r="P3559" t="s">
        <v>23</v>
      </c>
      <c r="Q3559" t="s">
        <v>24</v>
      </c>
    </row>
    <row r="3560" spans="1:17" x14ac:dyDescent="0.2">
      <c r="A3560" s="2">
        <v>36238</v>
      </c>
      <c r="B3560" t="s">
        <v>304</v>
      </c>
      <c r="C3560" t="s">
        <v>614</v>
      </c>
      <c r="D3560" t="s">
        <v>27</v>
      </c>
      <c r="E3560" t="s">
        <v>27</v>
      </c>
      <c r="F3560">
        <v>78</v>
      </c>
      <c r="G3560">
        <v>185</v>
      </c>
      <c r="H3560">
        <v>0</v>
      </c>
      <c r="I3560">
        <v>0</v>
      </c>
      <c r="J3560">
        <v>5</v>
      </c>
      <c r="K3560">
        <v>1</v>
      </c>
      <c r="L3560" t="s">
        <v>533</v>
      </c>
      <c r="M3560" t="s">
        <v>637</v>
      </c>
      <c r="N3560" t="s">
        <v>131</v>
      </c>
      <c r="O3560" t="s">
        <v>122</v>
      </c>
      <c r="P3560" t="s">
        <v>23</v>
      </c>
      <c r="Q3560" t="s">
        <v>24</v>
      </c>
    </row>
    <row r="3561" spans="1:17" x14ac:dyDescent="0.2">
      <c r="A3561" s="2">
        <v>36239</v>
      </c>
      <c r="B3561" t="s">
        <v>345</v>
      </c>
      <c r="C3561" t="s">
        <v>168</v>
      </c>
      <c r="D3561" t="s">
        <v>50</v>
      </c>
      <c r="E3561" t="s">
        <v>50</v>
      </c>
      <c r="F3561">
        <v>54</v>
      </c>
      <c r="G3561">
        <v>35</v>
      </c>
      <c r="H3561">
        <v>0</v>
      </c>
      <c r="I3561">
        <v>0</v>
      </c>
      <c r="J3561">
        <v>0</v>
      </c>
      <c r="K3561">
        <v>1</v>
      </c>
      <c r="L3561" t="s">
        <v>28</v>
      </c>
      <c r="M3561" t="s">
        <v>360</v>
      </c>
      <c r="N3561" t="s">
        <v>345</v>
      </c>
      <c r="O3561" t="s">
        <v>22</v>
      </c>
      <c r="P3561" t="s">
        <v>23</v>
      </c>
      <c r="Q3561" t="s">
        <v>41</v>
      </c>
    </row>
    <row r="3562" spans="1:17" x14ac:dyDescent="0.2">
      <c r="A3562" s="2">
        <v>36240</v>
      </c>
      <c r="B3562" t="s">
        <v>131</v>
      </c>
      <c r="C3562" t="s">
        <v>304</v>
      </c>
      <c r="D3562" t="s">
        <v>27</v>
      </c>
      <c r="E3562" t="s">
        <v>27</v>
      </c>
      <c r="F3562">
        <v>69</v>
      </c>
      <c r="G3562">
        <v>78</v>
      </c>
      <c r="H3562">
        <v>0</v>
      </c>
      <c r="I3562">
        <v>0</v>
      </c>
      <c r="J3562">
        <v>0</v>
      </c>
      <c r="K3562">
        <v>1</v>
      </c>
      <c r="L3562" t="s">
        <v>533</v>
      </c>
      <c r="M3562" t="s">
        <v>637</v>
      </c>
      <c r="N3562" t="s">
        <v>131</v>
      </c>
      <c r="O3562" t="s">
        <v>22</v>
      </c>
      <c r="P3562" t="s">
        <v>23</v>
      </c>
      <c r="Q3562" t="s">
        <v>41</v>
      </c>
    </row>
    <row r="3563" spans="1:17" x14ac:dyDescent="0.2">
      <c r="A3563" s="2">
        <v>36240</v>
      </c>
      <c r="B3563" t="s">
        <v>262</v>
      </c>
      <c r="C3563" t="s">
        <v>229</v>
      </c>
      <c r="D3563" t="s">
        <v>27</v>
      </c>
      <c r="E3563" t="s">
        <v>27</v>
      </c>
      <c r="F3563">
        <v>154</v>
      </c>
      <c r="G3563">
        <v>179</v>
      </c>
      <c r="H3563">
        <v>0</v>
      </c>
      <c r="I3563">
        <v>0</v>
      </c>
      <c r="J3563">
        <v>2</v>
      </c>
      <c r="K3563">
        <v>0</v>
      </c>
      <c r="L3563" t="s">
        <v>230</v>
      </c>
      <c r="M3563" t="s">
        <v>599</v>
      </c>
      <c r="N3563" t="s">
        <v>263</v>
      </c>
      <c r="O3563" t="s">
        <v>122</v>
      </c>
      <c r="P3563" t="s">
        <v>23</v>
      </c>
      <c r="Q3563" t="s">
        <v>24</v>
      </c>
    </row>
    <row r="3564" spans="1:17" x14ac:dyDescent="0.2">
      <c r="A3564" s="2">
        <v>36240</v>
      </c>
      <c r="B3564" t="s">
        <v>210</v>
      </c>
      <c r="C3564" t="s">
        <v>532</v>
      </c>
      <c r="D3564" t="s">
        <v>27</v>
      </c>
      <c r="E3564" t="s">
        <v>27</v>
      </c>
      <c r="F3564">
        <v>86</v>
      </c>
      <c r="G3564">
        <v>186</v>
      </c>
      <c r="H3564">
        <v>0</v>
      </c>
      <c r="I3564">
        <v>0</v>
      </c>
      <c r="J3564">
        <v>1</v>
      </c>
      <c r="K3564">
        <v>0</v>
      </c>
      <c r="L3564" t="s">
        <v>533</v>
      </c>
      <c r="M3564" t="s">
        <v>637</v>
      </c>
      <c r="N3564" t="s">
        <v>131</v>
      </c>
      <c r="O3564" t="s">
        <v>122</v>
      </c>
      <c r="P3564" t="s">
        <v>23</v>
      </c>
      <c r="Q3564" t="s">
        <v>24</v>
      </c>
    </row>
    <row r="3565" spans="1:17" x14ac:dyDescent="0.2">
      <c r="A3565" s="2">
        <v>36240</v>
      </c>
      <c r="B3565" t="s">
        <v>263</v>
      </c>
      <c r="C3565" t="s">
        <v>775</v>
      </c>
      <c r="D3565" t="s">
        <v>27</v>
      </c>
      <c r="E3565" t="s">
        <v>27</v>
      </c>
      <c r="F3565">
        <v>119</v>
      </c>
      <c r="G3565">
        <v>187</v>
      </c>
      <c r="H3565">
        <v>0</v>
      </c>
      <c r="I3565">
        <v>0</v>
      </c>
      <c r="J3565">
        <v>6</v>
      </c>
      <c r="K3565">
        <v>0</v>
      </c>
      <c r="L3565" t="s">
        <v>230</v>
      </c>
      <c r="M3565" t="s">
        <v>599</v>
      </c>
      <c r="N3565" t="s">
        <v>263</v>
      </c>
      <c r="O3565" t="s">
        <v>22</v>
      </c>
      <c r="P3565" t="s">
        <v>23</v>
      </c>
      <c r="Q3565" t="s">
        <v>24</v>
      </c>
    </row>
    <row r="3566" spans="1:17" x14ac:dyDescent="0.2">
      <c r="A3566" s="2">
        <v>36243</v>
      </c>
      <c r="B3566" t="s">
        <v>131</v>
      </c>
      <c r="C3566" t="s">
        <v>555</v>
      </c>
      <c r="D3566" t="s">
        <v>27</v>
      </c>
      <c r="E3566" t="s">
        <v>27</v>
      </c>
      <c r="F3566">
        <v>68</v>
      </c>
      <c r="G3566">
        <v>73</v>
      </c>
      <c r="H3566">
        <v>0</v>
      </c>
      <c r="I3566">
        <v>0</v>
      </c>
      <c r="J3566">
        <v>1</v>
      </c>
      <c r="K3566">
        <v>0</v>
      </c>
      <c r="L3566" t="s">
        <v>533</v>
      </c>
      <c r="M3566" t="s">
        <v>637</v>
      </c>
      <c r="N3566" t="s">
        <v>131</v>
      </c>
      <c r="O3566" t="s">
        <v>22</v>
      </c>
      <c r="P3566" t="s">
        <v>23</v>
      </c>
      <c r="Q3566" t="s">
        <v>24</v>
      </c>
    </row>
    <row r="3567" spans="1:17" x14ac:dyDescent="0.2">
      <c r="A3567" s="2">
        <v>36243</v>
      </c>
      <c r="B3567" t="s">
        <v>304</v>
      </c>
      <c r="C3567" t="s">
        <v>210</v>
      </c>
      <c r="D3567" t="s">
        <v>27</v>
      </c>
      <c r="E3567" t="s">
        <v>27</v>
      </c>
      <c r="F3567">
        <v>80</v>
      </c>
      <c r="G3567">
        <v>87</v>
      </c>
      <c r="H3567">
        <v>0</v>
      </c>
      <c r="I3567">
        <v>0</v>
      </c>
      <c r="J3567">
        <v>3</v>
      </c>
      <c r="K3567">
        <v>1</v>
      </c>
      <c r="L3567" t="s">
        <v>533</v>
      </c>
      <c r="M3567" t="s">
        <v>637</v>
      </c>
      <c r="N3567" t="s">
        <v>131</v>
      </c>
      <c r="O3567" t="s">
        <v>122</v>
      </c>
      <c r="P3567" t="s">
        <v>23</v>
      </c>
      <c r="Q3567" t="s">
        <v>24</v>
      </c>
    </row>
    <row r="3568" spans="1:17" x14ac:dyDescent="0.2">
      <c r="A3568" s="2">
        <v>36245</v>
      </c>
      <c r="B3568" t="s">
        <v>131</v>
      </c>
      <c r="C3568" t="s">
        <v>304</v>
      </c>
      <c r="D3568" t="s">
        <v>27</v>
      </c>
      <c r="E3568" t="s">
        <v>27</v>
      </c>
      <c r="F3568">
        <v>68</v>
      </c>
      <c r="G3568">
        <v>80</v>
      </c>
      <c r="H3568">
        <v>0</v>
      </c>
      <c r="I3568">
        <v>0</v>
      </c>
      <c r="J3568">
        <v>1</v>
      </c>
      <c r="K3568">
        <v>2</v>
      </c>
      <c r="L3568" t="s">
        <v>533</v>
      </c>
      <c r="M3568" t="s">
        <v>637</v>
      </c>
      <c r="N3568" t="s">
        <v>131</v>
      </c>
      <c r="O3568" t="s">
        <v>22</v>
      </c>
      <c r="P3568" t="s">
        <v>23</v>
      </c>
      <c r="Q3568" t="s">
        <v>41</v>
      </c>
    </row>
    <row r="3569" spans="1:17" x14ac:dyDescent="0.2">
      <c r="A3569" s="2">
        <v>36245</v>
      </c>
      <c r="B3569" t="s">
        <v>555</v>
      </c>
      <c r="C3569" t="s">
        <v>210</v>
      </c>
      <c r="D3569" t="s">
        <v>27</v>
      </c>
      <c r="E3569" t="s">
        <v>27</v>
      </c>
      <c r="F3569">
        <v>73</v>
      </c>
      <c r="G3569">
        <v>87</v>
      </c>
      <c r="H3569">
        <v>0</v>
      </c>
      <c r="I3569">
        <v>0</v>
      </c>
      <c r="J3569">
        <v>1</v>
      </c>
      <c r="K3569">
        <v>0</v>
      </c>
      <c r="L3569" t="s">
        <v>533</v>
      </c>
      <c r="M3569" t="s">
        <v>637</v>
      </c>
      <c r="N3569" t="s">
        <v>131</v>
      </c>
      <c r="O3569" t="s">
        <v>122</v>
      </c>
      <c r="P3569" t="s">
        <v>23</v>
      </c>
      <c r="Q3569" t="s">
        <v>24</v>
      </c>
    </row>
    <row r="3570" spans="1:17" x14ac:dyDescent="0.2">
      <c r="A3570" s="2">
        <v>36245</v>
      </c>
      <c r="B3570" t="s">
        <v>82</v>
      </c>
      <c r="C3570" t="s">
        <v>386</v>
      </c>
      <c r="D3570" t="s">
        <v>50</v>
      </c>
      <c r="E3570" t="s">
        <v>50</v>
      </c>
      <c r="F3570">
        <v>17</v>
      </c>
      <c r="G3570">
        <v>101</v>
      </c>
      <c r="H3570">
        <v>0</v>
      </c>
      <c r="I3570">
        <v>0</v>
      </c>
      <c r="J3570">
        <v>7</v>
      </c>
      <c r="K3570">
        <v>0</v>
      </c>
      <c r="L3570" t="s">
        <v>291</v>
      </c>
      <c r="M3570" t="s">
        <v>839</v>
      </c>
      <c r="N3570" t="s">
        <v>82</v>
      </c>
      <c r="O3570" t="s">
        <v>22</v>
      </c>
      <c r="P3570" t="s">
        <v>23</v>
      </c>
      <c r="Q3570" t="s">
        <v>24</v>
      </c>
    </row>
    <row r="3571" spans="1:17" x14ac:dyDescent="0.2">
      <c r="A3571" s="2">
        <v>36246</v>
      </c>
      <c r="B3571" t="s">
        <v>737</v>
      </c>
      <c r="C3571" t="s">
        <v>76</v>
      </c>
      <c r="D3571" t="s">
        <v>50</v>
      </c>
      <c r="E3571" t="s">
        <v>50</v>
      </c>
      <c r="F3571">
        <v>164</v>
      </c>
      <c r="G3571">
        <v>56</v>
      </c>
      <c r="H3571">
        <v>0</v>
      </c>
      <c r="I3571">
        <v>0</v>
      </c>
      <c r="J3571">
        <v>0</v>
      </c>
      <c r="K3571">
        <v>2</v>
      </c>
      <c r="L3571" t="s">
        <v>291</v>
      </c>
      <c r="M3571" t="s">
        <v>819</v>
      </c>
      <c r="N3571" t="s">
        <v>737</v>
      </c>
      <c r="O3571" t="s">
        <v>22</v>
      </c>
      <c r="P3571" t="s">
        <v>23</v>
      </c>
      <c r="Q3571" t="s">
        <v>41</v>
      </c>
    </row>
    <row r="3572" spans="1:17" x14ac:dyDescent="0.2">
      <c r="A3572" s="2">
        <v>36246</v>
      </c>
      <c r="B3572" t="s">
        <v>286</v>
      </c>
      <c r="C3572" t="s">
        <v>95</v>
      </c>
      <c r="D3572" t="s">
        <v>50</v>
      </c>
      <c r="E3572" t="s">
        <v>50</v>
      </c>
      <c r="F3572">
        <v>89</v>
      </c>
      <c r="G3572">
        <v>31</v>
      </c>
      <c r="H3572">
        <v>0</v>
      </c>
      <c r="I3572">
        <v>0</v>
      </c>
      <c r="J3572">
        <v>0</v>
      </c>
      <c r="K3572">
        <v>3</v>
      </c>
      <c r="L3572" t="s">
        <v>291</v>
      </c>
      <c r="M3572" t="s">
        <v>359</v>
      </c>
      <c r="N3572" t="s">
        <v>286</v>
      </c>
      <c r="O3572" t="s">
        <v>22</v>
      </c>
      <c r="P3572" t="s">
        <v>23</v>
      </c>
      <c r="Q3572" t="s">
        <v>41</v>
      </c>
    </row>
    <row r="3573" spans="1:17" x14ac:dyDescent="0.2">
      <c r="A3573" s="2">
        <v>36246</v>
      </c>
      <c r="B3573" t="s">
        <v>317</v>
      </c>
      <c r="C3573" t="s">
        <v>53</v>
      </c>
      <c r="D3573" t="s">
        <v>50</v>
      </c>
      <c r="E3573" t="s">
        <v>50</v>
      </c>
      <c r="F3573">
        <v>93</v>
      </c>
      <c r="G3573">
        <v>63</v>
      </c>
      <c r="H3573">
        <v>0</v>
      </c>
      <c r="I3573">
        <v>0</v>
      </c>
      <c r="J3573">
        <v>0</v>
      </c>
      <c r="K3573">
        <v>1</v>
      </c>
      <c r="L3573" t="s">
        <v>291</v>
      </c>
      <c r="M3573" t="s">
        <v>394</v>
      </c>
      <c r="N3573" t="s">
        <v>317</v>
      </c>
      <c r="O3573" t="s">
        <v>22</v>
      </c>
      <c r="P3573" t="s">
        <v>23</v>
      </c>
      <c r="Q3573" t="s">
        <v>41</v>
      </c>
    </row>
    <row r="3574" spans="1:17" x14ac:dyDescent="0.2">
      <c r="A3574" s="2">
        <v>36246</v>
      </c>
      <c r="B3574" t="s">
        <v>147</v>
      </c>
      <c r="C3574" t="s">
        <v>87</v>
      </c>
      <c r="D3574" t="s">
        <v>50</v>
      </c>
      <c r="E3574" t="s">
        <v>50</v>
      </c>
      <c r="F3574">
        <v>22</v>
      </c>
      <c r="G3574">
        <v>30</v>
      </c>
      <c r="H3574">
        <v>0</v>
      </c>
      <c r="I3574">
        <v>0</v>
      </c>
      <c r="J3574">
        <v>0</v>
      </c>
      <c r="K3574">
        <v>1</v>
      </c>
      <c r="L3574" t="s">
        <v>28</v>
      </c>
      <c r="M3574" t="s">
        <v>148</v>
      </c>
      <c r="N3574" t="s">
        <v>147</v>
      </c>
      <c r="O3574" t="s">
        <v>22</v>
      </c>
      <c r="P3574" t="s">
        <v>23</v>
      </c>
      <c r="Q3574" t="s">
        <v>41</v>
      </c>
    </row>
    <row r="3575" spans="1:17" x14ac:dyDescent="0.2">
      <c r="A3575" s="2">
        <v>36246</v>
      </c>
      <c r="B3575" t="s">
        <v>293</v>
      </c>
      <c r="C3575" t="s">
        <v>73</v>
      </c>
      <c r="D3575" t="s">
        <v>50</v>
      </c>
      <c r="E3575" t="s">
        <v>50</v>
      </c>
      <c r="F3575">
        <v>7</v>
      </c>
      <c r="G3575">
        <v>49</v>
      </c>
      <c r="H3575">
        <v>0</v>
      </c>
      <c r="I3575">
        <v>0</v>
      </c>
      <c r="J3575">
        <v>2</v>
      </c>
      <c r="K3575">
        <v>0</v>
      </c>
      <c r="L3575" t="s">
        <v>291</v>
      </c>
      <c r="M3575" t="s">
        <v>653</v>
      </c>
      <c r="N3575" t="s">
        <v>293</v>
      </c>
      <c r="O3575" t="s">
        <v>22</v>
      </c>
      <c r="P3575" t="s">
        <v>23</v>
      </c>
      <c r="Q3575" t="s">
        <v>24</v>
      </c>
    </row>
    <row r="3576" spans="1:17" x14ac:dyDescent="0.2">
      <c r="A3576" s="2">
        <v>36246</v>
      </c>
      <c r="B3576" t="s">
        <v>72</v>
      </c>
      <c r="C3576" t="s">
        <v>119</v>
      </c>
      <c r="D3576" t="s">
        <v>50</v>
      </c>
      <c r="E3576" t="s">
        <v>50</v>
      </c>
      <c r="F3576">
        <v>15</v>
      </c>
      <c r="G3576">
        <v>4</v>
      </c>
      <c r="H3576">
        <v>0</v>
      </c>
      <c r="I3576">
        <v>0</v>
      </c>
      <c r="J3576">
        <v>1</v>
      </c>
      <c r="K3576">
        <v>2</v>
      </c>
      <c r="L3576" t="s">
        <v>291</v>
      </c>
      <c r="M3576" t="s">
        <v>74</v>
      </c>
      <c r="N3576" t="s">
        <v>72</v>
      </c>
      <c r="O3576" t="s">
        <v>22</v>
      </c>
      <c r="P3576" t="s">
        <v>23</v>
      </c>
      <c r="Q3576" t="s">
        <v>41</v>
      </c>
    </row>
    <row r="3577" spans="1:17" x14ac:dyDescent="0.2">
      <c r="A3577" s="2">
        <v>36246</v>
      </c>
      <c r="B3577" t="s">
        <v>89</v>
      </c>
      <c r="C3577" t="s">
        <v>90</v>
      </c>
      <c r="D3577" t="s">
        <v>50</v>
      </c>
      <c r="E3577" t="s">
        <v>50</v>
      </c>
      <c r="F3577">
        <v>11</v>
      </c>
      <c r="G3577">
        <v>27</v>
      </c>
      <c r="H3577">
        <v>0</v>
      </c>
      <c r="I3577">
        <v>0</v>
      </c>
      <c r="J3577">
        <v>3</v>
      </c>
      <c r="K3577">
        <v>1</v>
      </c>
      <c r="L3577" t="s">
        <v>291</v>
      </c>
      <c r="M3577" t="s">
        <v>91</v>
      </c>
      <c r="N3577" t="s">
        <v>89</v>
      </c>
      <c r="O3577" t="s">
        <v>22</v>
      </c>
      <c r="P3577" t="s">
        <v>23</v>
      </c>
      <c r="Q3577" t="s">
        <v>24</v>
      </c>
    </row>
    <row r="3578" spans="1:17" x14ac:dyDescent="0.2">
      <c r="A3578" s="2">
        <v>36246</v>
      </c>
      <c r="B3578" t="s">
        <v>67</v>
      </c>
      <c r="C3578" t="s">
        <v>168</v>
      </c>
      <c r="D3578" t="s">
        <v>50</v>
      </c>
      <c r="E3578" t="s">
        <v>50</v>
      </c>
      <c r="F3578">
        <v>2</v>
      </c>
      <c r="G3578">
        <v>35</v>
      </c>
      <c r="H3578">
        <v>0</v>
      </c>
      <c r="I3578">
        <v>0</v>
      </c>
      <c r="J3578">
        <v>0</v>
      </c>
      <c r="K3578">
        <v>0</v>
      </c>
      <c r="L3578" t="s">
        <v>291</v>
      </c>
      <c r="M3578" t="s">
        <v>769</v>
      </c>
      <c r="N3578" t="s">
        <v>67</v>
      </c>
      <c r="O3578" t="s">
        <v>22</v>
      </c>
      <c r="P3578" t="s">
        <v>23</v>
      </c>
      <c r="Q3578" t="s">
        <v>30</v>
      </c>
    </row>
    <row r="3579" spans="1:17" x14ac:dyDescent="0.2">
      <c r="A3579" s="2">
        <v>36246</v>
      </c>
      <c r="B3579" t="s">
        <v>345</v>
      </c>
      <c r="C3579" t="s">
        <v>249</v>
      </c>
      <c r="D3579" t="s">
        <v>50</v>
      </c>
      <c r="E3579" t="s">
        <v>50</v>
      </c>
      <c r="F3579">
        <v>54</v>
      </c>
      <c r="G3579">
        <v>79</v>
      </c>
      <c r="H3579">
        <v>0</v>
      </c>
      <c r="I3579">
        <v>0</v>
      </c>
      <c r="J3579">
        <v>1</v>
      </c>
      <c r="K3579">
        <v>1</v>
      </c>
      <c r="L3579" t="s">
        <v>291</v>
      </c>
      <c r="M3579" t="s">
        <v>360</v>
      </c>
      <c r="N3579" t="s">
        <v>345</v>
      </c>
      <c r="O3579" t="s">
        <v>22</v>
      </c>
      <c r="P3579" t="s">
        <v>23</v>
      </c>
      <c r="Q3579" t="s">
        <v>30</v>
      </c>
    </row>
    <row r="3580" spans="1:17" x14ac:dyDescent="0.2">
      <c r="A3580" s="2">
        <v>36246</v>
      </c>
      <c r="B3580" t="s">
        <v>153</v>
      </c>
      <c r="C3580" t="s">
        <v>49</v>
      </c>
      <c r="D3580" t="s">
        <v>50</v>
      </c>
      <c r="E3580" t="s">
        <v>50</v>
      </c>
      <c r="F3580">
        <v>34</v>
      </c>
      <c r="G3580">
        <v>13</v>
      </c>
      <c r="H3580">
        <v>0</v>
      </c>
      <c r="I3580">
        <v>0</v>
      </c>
      <c r="J3580">
        <v>0</v>
      </c>
      <c r="K3580">
        <v>2</v>
      </c>
      <c r="L3580" t="s">
        <v>291</v>
      </c>
      <c r="M3580" t="s">
        <v>191</v>
      </c>
      <c r="N3580" t="s">
        <v>153</v>
      </c>
      <c r="O3580" t="s">
        <v>22</v>
      </c>
      <c r="P3580" t="s">
        <v>23</v>
      </c>
      <c r="Q3580" t="s">
        <v>41</v>
      </c>
    </row>
    <row r="3581" spans="1:17" x14ac:dyDescent="0.2">
      <c r="A3581" s="2">
        <v>36246</v>
      </c>
      <c r="B3581" t="s">
        <v>94</v>
      </c>
      <c r="C3581" t="s">
        <v>174</v>
      </c>
      <c r="D3581" t="s">
        <v>50</v>
      </c>
      <c r="E3581" t="s">
        <v>50</v>
      </c>
      <c r="F3581">
        <v>47</v>
      </c>
      <c r="G3581">
        <v>138</v>
      </c>
      <c r="H3581">
        <v>0</v>
      </c>
      <c r="I3581">
        <v>0</v>
      </c>
      <c r="J3581">
        <v>5</v>
      </c>
      <c r="K3581">
        <v>0</v>
      </c>
      <c r="L3581" t="s">
        <v>291</v>
      </c>
      <c r="M3581" t="s">
        <v>96</v>
      </c>
      <c r="N3581" t="s">
        <v>94</v>
      </c>
      <c r="O3581" t="s">
        <v>22</v>
      </c>
      <c r="P3581" t="s">
        <v>23</v>
      </c>
      <c r="Q3581" t="s">
        <v>24</v>
      </c>
    </row>
    <row r="3582" spans="1:17" x14ac:dyDescent="0.2">
      <c r="A3582" s="2">
        <v>36246</v>
      </c>
      <c r="B3582" t="s">
        <v>100</v>
      </c>
      <c r="C3582" t="s">
        <v>129</v>
      </c>
      <c r="D3582" t="s">
        <v>50</v>
      </c>
      <c r="E3582" t="s">
        <v>50</v>
      </c>
      <c r="F3582">
        <v>67</v>
      </c>
      <c r="G3582">
        <v>5</v>
      </c>
      <c r="H3582">
        <v>0</v>
      </c>
      <c r="I3582">
        <v>0</v>
      </c>
      <c r="J3582">
        <v>0</v>
      </c>
      <c r="K3582">
        <v>3</v>
      </c>
      <c r="L3582" t="s">
        <v>291</v>
      </c>
      <c r="M3582" t="s">
        <v>102</v>
      </c>
      <c r="N3582" t="s">
        <v>100</v>
      </c>
      <c r="O3582" t="s">
        <v>22</v>
      </c>
      <c r="P3582" t="s">
        <v>23</v>
      </c>
      <c r="Q3582" t="s">
        <v>41</v>
      </c>
    </row>
    <row r="3583" spans="1:17" x14ac:dyDescent="0.2">
      <c r="A3583" s="2">
        <v>36246</v>
      </c>
      <c r="B3583" t="s">
        <v>92</v>
      </c>
      <c r="C3583" t="s">
        <v>244</v>
      </c>
      <c r="D3583" t="s">
        <v>50</v>
      </c>
      <c r="E3583" t="s">
        <v>50</v>
      </c>
      <c r="F3583">
        <v>10</v>
      </c>
      <c r="G3583">
        <v>25</v>
      </c>
      <c r="H3583">
        <v>0</v>
      </c>
      <c r="I3583">
        <v>0</v>
      </c>
      <c r="J3583">
        <v>0</v>
      </c>
      <c r="K3583">
        <v>0</v>
      </c>
      <c r="L3583" t="s">
        <v>291</v>
      </c>
      <c r="M3583" t="s">
        <v>124</v>
      </c>
      <c r="N3583" t="s">
        <v>92</v>
      </c>
      <c r="O3583" t="s">
        <v>22</v>
      </c>
      <c r="P3583" t="s">
        <v>23</v>
      </c>
      <c r="Q3583" t="s">
        <v>30</v>
      </c>
    </row>
    <row r="3584" spans="1:17" x14ac:dyDescent="0.2">
      <c r="A3584" s="2">
        <v>36246</v>
      </c>
      <c r="B3584" t="s">
        <v>106</v>
      </c>
      <c r="C3584" t="s">
        <v>69</v>
      </c>
      <c r="D3584" t="s">
        <v>50</v>
      </c>
      <c r="E3584" t="s">
        <v>50</v>
      </c>
      <c r="F3584">
        <v>9</v>
      </c>
      <c r="G3584">
        <v>18</v>
      </c>
      <c r="H3584">
        <v>0</v>
      </c>
      <c r="I3584">
        <v>0</v>
      </c>
      <c r="J3584">
        <v>9</v>
      </c>
      <c r="K3584">
        <v>0</v>
      </c>
      <c r="L3584" t="s">
        <v>291</v>
      </c>
      <c r="M3584" t="s">
        <v>275</v>
      </c>
      <c r="N3584" t="s">
        <v>106</v>
      </c>
      <c r="O3584" t="s">
        <v>22</v>
      </c>
      <c r="P3584" t="s">
        <v>23</v>
      </c>
      <c r="Q3584" t="s">
        <v>24</v>
      </c>
    </row>
    <row r="3585" spans="1:17" x14ac:dyDescent="0.2">
      <c r="A3585" s="2">
        <v>36246</v>
      </c>
      <c r="B3585" t="s">
        <v>52</v>
      </c>
      <c r="C3585" t="s">
        <v>97</v>
      </c>
      <c r="D3585" t="s">
        <v>50</v>
      </c>
      <c r="E3585" t="s">
        <v>50</v>
      </c>
      <c r="F3585">
        <v>14</v>
      </c>
      <c r="G3585">
        <v>127</v>
      </c>
      <c r="H3585">
        <v>0</v>
      </c>
      <c r="I3585">
        <v>0</v>
      </c>
      <c r="J3585">
        <v>2</v>
      </c>
      <c r="K3585">
        <v>0</v>
      </c>
      <c r="L3585" t="s">
        <v>291</v>
      </c>
      <c r="M3585" t="s">
        <v>522</v>
      </c>
      <c r="N3585" t="s">
        <v>52</v>
      </c>
      <c r="O3585" t="s">
        <v>22</v>
      </c>
      <c r="P3585" t="s">
        <v>23</v>
      </c>
      <c r="Q3585" t="s">
        <v>24</v>
      </c>
    </row>
    <row r="3586" spans="1:17" x14ac:dyDescent="0.2">
      <c r="A3586" s="2">
        <v>36246</v>
      </c>
      <c r="B3586" t="s">
        <v>180</v>
      </c>
      <c r="C3586" t="s">
        <v>384</v>
      </c>
      <c r="D3586" t="s">
        <v>50</v>
      </c>
      <c r="E3586" t="s">
        <v>50</v>
      </c>
      <c r="F3586">
        <v>46</v>
      </c>
      <c r="G3586">
        <v>103</v>
      </c>
      <c r="H3586">
        <v>0</v>
      </c>
      <c r="I3586">
        <v>0</v>
      </c>
      <c r="J3586">
        <v>2</v>
      </c>
      <c r="K3586">
        <v>0</v>
      </c>
      <c r="L3586" t="s">
        <v>291</v>
      </c>
      <c r="M3586" t="s">
        <v>181</v>
      </c>
      <c r="N3586" t="s">
        <v>180</v>
      </c>
      <c r="O3586" t="s">
        <v>22</v>
      </c>
      <c r="P3586" t="s">
        <v>23</v>
      </c>
      <c r="Q3586" t="s">
        <v>24</v>
      </c>
    </row>
    <row r="3587" spans="1:17" x14ac:dyDescent="0.2">
      <c r="A3587" s="2">
        <v>36247</v>
      </c>
      <c r="B3587" t="s">
        <v>131</v>
      </c>
      <c r="C3587" t="s">
        <v>210</v>
      </c>
      <c r="D3587" t="s">
        <v>27</v>
      </c>
      <c r="E3587" t="s">
        <v>27</v>
      </c>
      <c r="F3587">
        <v>68</v>
      </c>
      <c r="G3587">
        <v>87</v>
      </c>
      <c r="H3587">
        <v>0</v>
      </c>
      <c r="I3587">
        <v>0</v>
      </c>
      <c r="J3587">
        <v>4</v>
      </c>
      <c r="K3587">
        <v>0</v>
      </c>
      <c r="L3587" t="s">
        <v>533</v>
      </c>
      <c r="M3587" t="s">
        <v>637</v>
      </c>
      <c r="N3587" t="s">
        <v>131</v>
      </c>
      <c r="O3587" t="s">
        <v>22</v>
      </c>
      <c r="P3587" t="s">
        <v>23</v>
      </c>
      <c r="Q3587" t="s">
        <v>24</v>
      </c>
    </row>
    <row r="3588" spans="1:17" x14ac:dyDescent="0.2">
      <c r="A3588" s="2">
        <v>36247</v>
      </c>
      <c r="B3588" t="s">
        <v>304</v>
      </c>
      <c r="C3588" t="s">
        <v>555</v>
      </c>
      <c r="D3588" t="s">
        <v>27</v>
      </c>
      <c r="E3588" t="s">
        <v>27</v>
      </c>
      <c r="F3588">
        <v>80</v>
      </c>
      <c r="G3588">
        <v>73</v>
      </c>
      <c r="H3588">
        <v>0</v>
      </c>
      <c r="I3588">
        <v>0</v>
      </c>
      <c r="J3588">
        <v>0</v>
      </c>
      <c r="K3588">
        <v>2</v>
      </c>
      <c r="L3588" t="s">
        <v>533</v>
      </c>
      <c r="M3588" t="s">
        <v>637</v>
      </c>
      <c r="N3588" t="s">
        <v>131</v>
      </c>
      <c r="O3588" t="s">
        <v>122</v>
      </c>
      <c r="P3588" t="s">
        <v>23</v>
      </c>
      <c r="Q3588" t="s">
        <v>41</v>
      </c>
    </row>
    <row r="3589" spans="1:17" x14ac:dyDescent="0.2">
      <c r="A3589" s="2">
        <v>36247</v>
      </c>
      <c r="B3589" t="s">
        <v>123</v>
      </c>
      <c r="C3589" t="s">
        <v>145</v>
      </c>
      <c r="D3589" t="s">
        <v>50</v>
      </c>
      <c r="E3589" t="s">
        <v>50</v>
      </c>
      <c r="F3589">
        <v>33</v>
      </c>
      <c r="G3589">
        <v>60</v>
      </c>
      <c r="H3589">
        <v>0</v>
      </c>
      <c r="I3589">
        <v>0</v>
      </c>
      <c r="J3589">
        <v>3</v>
      </c>
      <c r="K3589">
        <v>0</v>
      </c>
      <c r="L3589" t="s">
        <v>291</v>
      </c>
      <c r="M3589" t="s">
        <v>179</v>
      </c>
      <c r="N3589" t="s">
        <v>123</v>
      </c>
      <c r="O3589" t="s">
        <v>22</v>
      </c>
      <c r="P3589" t="s">
        <v>23</v>
      </c>
      <c r="Q3589" t="s">
        <v>24</v>
      </c>
    </row>
    <row r="3590" spans="1:17" x14ac:dyDescent="0.2">
      <c r="A3590" s="2">
        <v>36247</v>
      </c>
      <c r="B3590" t="s">
        <v>133</v>
      </c>
      <c r="C3590" t="s">
        <v>25</v>
      </c>
      <c r="D3590" t="s">
        <v>115</v>
      </c>
      <c r="E3590" t="s">
        <v>19</v>
      </c>
      <c r="F3590">
        <v>36</v>
      </c>
      <c r="G3590">
        <v>1</v>
      </c>
      <c r="H3590">
        <v>0</v>
      </c>
      <c r="I3590">
        <v>0</v>
      </c>
      <c r="J3590">
        <v>1</v>
      </c>
      <c r="K3590">
        <v>0</v>
      </c>
      <c r="L3590" t="s">
        <v>28</v>
      </c>
      <c r="M3590" t="s">
        <v>134</v>
      </c>
      <c r="N3590" t="s">
        <v>133</v>
      </c>
      <c r="O3590" t="s">
        <v>22</v>
      </c>
      <c r="P3590" t="s">
        <v>23</v>
      </c>
      <c r="Q3590" t="s">
        <v>24</v>
      </c>
    </row>
    <row r="3591" spans="1:17" x14ac:dyDescent="0.2">
      <c r="A3591" s="2">
        <v>36247</v>
      </c>
      <c r="B3591" t="s">
        <v>282</v>
      </c>
      <c r="C3591" t="s">
        <v>185</v>
      </c>
      <c r="D3591" t="s">
        <v>19</v>
      </c>
      <c r="E3591" t="s">
        <v>27</v>
      </c>
      <c r="F3591">
        <v>70</v>
      </c>
      <c r="G3591">
        <v>40</v>
      </c>
      <c r="H3591">
        <v>0</v>
      </c>
      <c r="I3591">
        <v>0</v>
      </c>
      <c r="J3591">
        <v>2</v>
      </c>
      <c r="K3591">
        <v>0</v>
      </c>
      <c r="L3591" t="s">
        <v>28</v>
      </c>
      <c r="M3591" t="s">
        <v>285</v>
      </c>
      <c r="N3591" t="s">
        <v>282</v>
      </c>
      <c r="O3591" t="s">
        <v>22</v>
      </c>
      <c r="P3591" t="s">
        <v>23</v>
      </c>
      <c r="Q3591" t="s">
        <v>24</v>
      </c>
    </row>
    <row r="3592" spans="1:17" x14ac:dyDescent="0.2">
      <c r="A3592" s="2">
        <v>36249</v>
      </c>
      <c r="B3592" t="s">
        <v>147</v>
      </c>
      <c r="C3592" t="s">
        <v>183</v>
      </c>
      <c r="D3592" t="s">
        <v>50</v>
      </c>
      <c r="E3592" t="s">
        <v>36</v>
      </c>
      <c r="F3592">
        <v>22</v>
      </c>
      <c r="G3592">
        <v>32</v>
      </c>
      <c r="H3592">
        <v>0</v>
      </c>
      <c r="I3592">
        <v>0</v>
      </c>
      <c r="J3592">
        <v>0</v>
      </c>
      <c r="K3592">
        <v>1</v>
      </c>
      <c r="L3592" t="s">
        <v>28</v>
      </c>
      <c r="M3592" t="s">
        <v>840</v>
      </c>
      <c r="N3592" t="s">
        <v>147</v>
      </c>
      <c r="O3592" t="s">
        <v>22</v>
      </c>
      <c r="P3592" t="s">
        <v>23</v>
      </c>
      <c r="Q3592" t="s">
        <v>41</v>
      </c>
    </row>
    <row r="3593" spans="1:17" x14ac:dyDescent="0.2">
      <c r="A3593" s="2">
        <v>36249</v>
      </c>
      <c r="B3593" t="s">
        <v>32</v>
      </c>
      <c r="C3593" t="s">
        <v>43</v>
      </c>
      <c r="D3593" t="s">
        <v>19</v>
      </c>
      <c r="E3593" t="s">
        <v>19</v>
      </c>
      <c r="F3593">
        <v>126</v>
      </c>
      <c r="G3593">
        <v>28</v>
      </c>
      <c r="H3593">
        <v>0</v>
      </c>
      <c r="I3593">
        <v>0</v>
      </c>
      <c r="J3593">
        <v>0</v>
      </c>
      <c r="K3593">
        <v>0</v>
      </c>
      <c r="L3593" t="s">
        <v>28</v>
      </c>
      <c r="M3593" t="s">
        <v>739</v>
      </c>
      <c r="N3593" t="s">
        <v>32</v>
      </c>
      <c r="O3593" t="s">
        <v>22</v>
      </c>
      <c r="P3593" t="s">
        <v>23</v>
      </c>
      <c r="Q3593" t="s">
        <v>30</v>
      </c>
    </row>
    <row r="3594" spans="1:17" x14ac:dyDescent="0.2">
      <c r="A3594" s="2">
        <v>36250</v>
      </c>
      <c r="B3594" t="s">
        <v>386</v>
      </c>
      <c r="C3594" t="s">
        <v>92</v>
      </c>
      <c r="D3594" t="s">
        <v>50</v>
      </c>
      <c r="E3594" t="s">
        <v>50</v>
      </c>
      <c r="F3594">
        <v>101</v>
      </c>
      <c r="G3594">
        <v>10</v>
      </c>
      <c r="H3594">
        <v>0</v>
      </c>
      <c r="I3594">
        <v>0</v>
      </c>
      <c r="J3594">
        <v>0</v>
      </c>
      <c r="K3594">
        <v>1</v>
      </c>
      <c r="L3594" t="s">
        <v>291</v>
      </c>
      <c r="M3594" t="s">
        <v>595</v>
      </c>
      <c r="N3594" t="s">
        <v>386</v>
      </c>
      <c r="O3594" t="s">
        <v>22</v>
      </c>
      <c r="P3594" t="s">
        <v>23</v>
      </c>
      <c r="Q3594" t="s">
        <v>41</v>
      </c>
    </row>
    <row r="3595" spans="1:17" x14ac:dyDescent="0.2">
      <c r="A3595" s="2">
        <v>36250</v>
      </c>
      <c r="B3595" t="s">
        <v>67</v>
      </c>
      <c r="C3595" t="s">
        <v>286</v>
      </c>
      <c r="D3595" t="s">
        <v>50</v>
      </c>
      <c r="E3595" t="s">
        <v>50</v>
      </c>
      <c r="F3595">
        <v>2</v>
      </c>
      <c r="G3595">
        <v>89</v>
      </c>
      <c r="H3595">
        <v>0</v>
      </c>
      <c r="I3595">
        <v>0</v>
      </c>
      <c r="J3595">
        <v>2</v>
      </c>
      <c r="K3595">
        <v>0</v>
      </c>
      <c r="L3595" t="s">
        <v>291</v>
      </c>
      <c r="M3595" t="s">
        <v>769</v>
      </c>
      <c r="N3595" t="s">
        <v>67</v>
      </c>
      <c r="O3595" t="s">
        <v>22</v>
      </c>
      <c r="P3595" t="s">
        <v>23</v>
      </c>
      <c r="Q3595" t="s">
        <v>24</v>
      </c>
    </row>
    <row r="3596" spans="1:17" x14ac:dyDescent="0.2">
      <c r="A3596" s="2">
        <v>36250</v>
      </c>
      <c r="B3596" t="s">
        <v>129</v>
      </c>
      <c r="C3596" t="s">
        <v>70</v>
      </c>
      <c r="D3596" t="s">
        <v>50</v>
      </c>
      <c r="E3596" t="s">
        <v>50</v>
      </c>
      <c r="F3596">
        <v>5</v>
      </c>
      <c r="G3596">
        <v>53</v>
      </c>
      <c r="H3596">
        <v>0</v>
      </c>
      <c r="I3596">
        <v>0</v>
      </c>
      <c r="J3596">
        <v>2</v>
      </c>
      <c r="K3596">
        <v>0</v>
      </c>
      <c r="L3596" t="s">
        <v>291</v>
      </c>
      <c r="M3596" t="s">
        <v>519</v>
      </c>
      <c r="N3596" t="s">
        <v>129</v>
      </c>
      <c r="O3596" t="s">
        <v>22</v>
      </c>
      <c r="P3596" t="s">
        <v>23</v>
      </c>
      <c r="Q3596" t="s">
        <v>24</v>
      </c>
    </row>
    <row r="3597" spans="1:17" x14ac:dyDescent="0.2">
      <c r="A3597" s="2">
        <v>36250</v>
      </c>
      <c r="B3597" t="s">
        <v>119</v>
      </c>
      <c r="C3597" t="s">
        <v>317</v>
      </c>
      <c r="D3597" t="s">
        <v>50</v>
      </c>
      <c r="E3597" t="s">
        <v>50</v>
      </c>
      <c r="F3597">
        <v>4</v>
      </c>
      <c r="G3597">
        <v>93</v>
      </c>
      <c r="H3597">
        <v>0</v>
      </c>
      <c r="I3597">
        <v>0</v>
      </c>
      <c r="J3597">
        <v>1</v>
      </c>
      <c r="K3597">
        <v>1</v>
      </c>
      <c r="L3597" t="s">
        <v>291</v>
      </c>
      <c r="M3597" t="s">
        <v>841</v>
      </c>
      <c r="N3597" t="s">
        <v>119</v>
      </c>
      <c r="O3597" t="s">
        <v>22</v>
      </c>
      <c r="P3597" t="s">
        <v>23</v>
      </c>
      <c r="Q3597" t="s">
        <v>30</v>
      </c>
    </row>
    <row r="3598" spans="1:17" x14ac:dyDescent="0.2">
      <c r="A3598" s="2">
        <v>36250</v>
      </c>
      <c r="B3598" t="s">
        <v>185</v>
      </c>
      <c r="C3598" t="s">
        <v>38</v>
      </c>
      <c r="D3598" t="s">
        <v>27</v>
      </c>
      <c r="E3598" t="s">
        <v>19</v>
      </c>
      <c r="F3598">
        <v>40</v>
      </c>
      <c r="G3598">
        <v>20</v>
      </c>
      <c r="H3598">
        <v>0</v>
      </c>
      <c r="I3598">
        <v>0</v>
      </c>
      <c r="J3598">
        <v>3</v>
      </c>
      <c r="K3598">
        <v>0</v>
      </c>
      <c r="L3598" t="s">
        <v>28</v>
      </c>
      <c r="M3598" t="s">
        <v>412</v>
      </c>
      <c r="N3598" t="s">
        <v>185</v>
      </c>
      <c r="O3598" t="s">
        <v>22</v>
      </c>
      <c r="P3598" t="s">
        <v>23</v>
      </c>
      <c r="Q3598" t="s">
        <v>24</v>
      </c>
    </row>
    <row r="3599" spans="1:17" x14ac:dyDescent="0.2">
      <c r="A3599" s="2">
        <v>36250</v>
      </c>
      <c r="B3599" t="s">
        <v>143</v>
      </c>
      <c r="C3599" t="s">
        <v>25</v>
      </c>
      <c r="D3599" t="s">
        <v>115</v>
      </c>
      <c r="E3599" t="s">
        <v>19</v>
      </c>
      <c r="F3599">
        <v>37</v>
      </c>
      <c r="G3599">
        <v>1</v>
      </c>
      <c r="H3599">
        <v>0</v>
      </c>
      <c r="I3599">
        <v>0</v>
      </c>
      <c r="J3599">
        <v>0</v>
      </c>
      <c r="K3599">
        <v>2</v>
      </c>
      <c r="L3599" t="s">
        <v>28</v>
      </c>
      <c r="M3599" t="s">
        <v>144</v>
      </c>
      <c r="N3599" t="s">
        <v>143</v>
      </c>
      <c r="O3599" t="s">
        <v>22</v>
      </c>
      <c r="P3599" t="s">
        <v>23</v>
      </c>
      <c r="Q3599" t="s">
        <v>41</v>
      </c>
    </row>
    <row r="3600" spans="1:17" x14ac:dyDescent="0.2">
      <c r="A3600" s="2">
        <v>36250</v>
      </c>
      <c r="B3600" t="s">
        <v>101</v>
      </c>
      <c r="C3600" t="s">
        <v>153</v>
      </c>
      <c r="D3600" t="s">
        <v>50</v>
      </c>
      <c r="E3600" t="s">
        <v>50</v>
      </c>
      <c r="F3600">
        <v>66</v>
      </c>
      <c r="G3600">
        <v>34</v>
      </c>
      <c r="H3600">
        <v>0</v>
      </c>
      <c r="I3600">
        <v>0</v>
      </c>
      <c r="J3600">
        <v>0</v>
      </c>
      <c r="K3600">
        <v>0</v>
      </c>
      <c r="L3600" t="s">
        <v>291</v>
      </c>
      <c r="M3600" t="s">
        <v>331</v>
      </c>
      <c r="N3600" t="s">
        <v>101</v>
      </c>
      <c r="O3600" t="s">
        <v>22</v>
      </c>
      <c r="P3600" t="s">
        <v>23</v>
      </c>
      <c r="Q3600" t="s">
        <v>30</v>
      </c>
    </row>
    <row r="3601" spans="1:17" x14ac:dyDescent="0.2">
      <c r="A3601" s="2">
        <v>36250</v>
      </c>
      <c r="B3601" t="s">
        <v>174</v>
      </c>
      <c r="C3601" t="s">
        <v>82</v>
      </c>
      <c r="D3601" t="s">
        <v>50</v>
      </c>
      <c r="E3601" t="s">
        <v>50</v>
      </c>
      <c r="F3601">
        <v>138</v>
      </c>
      <c r="G3601">
        <v>17</v>
      </c>
      <c r="H3601">
        <v>0</v>
      </c>
      <c r="I3601">
        <v>0</v>
      </c>
      <c r="J3601">
        <v>0</v>
      </c>
      <c r="K3601">
        <v>5</v>
      </c>
      <c r="L3601" t="s">
        <v>291</v>
      </c>
      <c r="M3601" t="s">
        <v>820</v>
      </c>
      <c r="N3601" t="s">
        <v>174</v>
      </c>
      <c r="O3601" t="s">
        <v>22</v>
      </c>
      <c r="P3601" t="s">
        <v>23</v>
      </c>
      <c r="Q3601" t="s">
        <v>41</v>
      </c>
    </row>
    <row r="3602" spans="1:17" x14ac:dyDescent="0.2">
      <c r="A3602" s="2">
        <v>36250</v>
      </c>
      <c r="B3602" t="s">
        <v>73</v>
      </c>
      <c r="C3602" t="s">
        <v>81</v>
      </c>
      <c r="D3602" t="s">
        <v>50</v>
      </c>
      <c r="E3602" t="s">
        <v>50</v>
      </c>
      <c r="F3602">
        <v>49</v>
      </c>
      <c r="G3602">
        <v>90</v>
      </c>
      <c r="H3602">
        <v>0</v>
      </c>
      <c r="I3602">
        <v>0</v>
      </c>
      <c r="J3602">
        <v>1</v>
      </c>
      <c r="K3602">
        <v>2</v>
      </c>
      <c r="L3602" t="s">
        <v>291</v>
      </c>
      <c r="M3602" t="s">
        <v>289</v>
      </c>
      <c r="N3602" t="s">
        <v>73</v>
      </c>
      <c r="O3602" t="s">
        <v>22</v>
      </c>
      <c r="P3602" t="s">
        <v>23</v>
      </c>
      <c r="Q3602" t="s">
        <v>41</v>
      </c>
    </row>
    <row r="3603" spans="1:17" x14ac:dyDescent="0.2">
      <c r="A3603" s="2">
        <v>36250</v>
      </c>
      <c r="B3603" t="s">
        <v>97</v>
      </c>
      <c r="C3603" t="s">
        <v>87</v>
      </c>
      <c r="D3603" t="s">
        <v>50</v>
      </c>
      <c r="E3603" t="s">
        <v>50</v>
      </c>
      <c r="F3603">
        <v>127</v>
      </c>
      <c r="G3603">
        <v>30</v>
      </c>
      <c r="H3603">
        <v>0</v>
      </c>
      <c r="I3603">
        <v>0</v>
      </c>
      <c r="J3603">
        <v>0</v>
      </c>
      <c r="K3603">
        <v>2</v>
      </c>
      <c r="L3603" t="s">
        <v>291</v>
      </c>
      <c r="M3603" t="s">
        <v>97</v>
      </c>
      <c r="N3603" t="s">
        <v>97</v>
      </c>
      <c r="O3603" t="s">
        <v>22</v>
      </c>
      <c r="P3603" t="s">
        <v>23</v>
      </c>
      <c r="Q3603" t="s">
        <v>41</v>
      </c>
    </row>
    <row r="3604" spans="1:17" x14ac:dyDescent="0.2">
      <c r="A3604" s="2">
        <v>36250</v>
      </c>
      <c r="B3604" t="s">
        <v>384</v>
      </c>
      <c r="C3604" t="s">
        <v>100</v>
      </c>
      <c r="D3604" t="s">
        <v>50</v>
      </c>
      <c r="E3604" t="s">
        <v>50</v>
      </c>
      <c r="F3604">
        <v>103</v>
      </c>
      <c r="G3604">
        <v>67</v>
      </c>
      <c r="H3604">
        <v>0</v>
      </c>
      <c r="I3604">
        <v>0</v>
      </c>
      <c r="J3604">
        <v>0</v>
      </c>
      <c r="K3604">
        <v>0</v>
      </c>
      <c r="L3604" t="s">
        <v>291</v>
      </c>
      <c r="M3604" t="s">
        <v>395</v>
      </c>
      <c r="N3604" t="s">
        <v>384</v>
      </c>
      <c r="O3604" t="s">
        <v>22</v>
      </c>
      <c r="P3604" t="s">
        <v>23</v>
      </c>
      <c r="Q3604" t="s">
        <v>30</v>
      </c>
    </row>
    <row r="3605" spans="1:17" x14ac:dyDescent="0.2">
      <c r="A3605" s="2">
        <v>36250</v>
      </c>
      <c r="B3605" t="s">
        <v>126</v>
      </c>
      <c r="C3605" t="s">
        <v>39</v>
      </c>
      <c r="D3605" t="s">
        <v>50</v>
      </c>
      <c r="E3605" t="s">
        <v>19</v>
      </c>
      <c r="F3605">
        <v>8</v>
      </c>
      <c r="G3605">
        <v>6</v>
      </c>
      <c r="H3605">
        <v>0</v>
      </c>
      <c r="I3605">
        <v>0</v>
      </c>
      <c r="J3605">
        <v>1</v>
      </c>
      <c r="K3605">
        <v>1</v>
      </c>
      <c r="L3605" t="s">
        <v>28</v>
      </c>
      <c r="M3605" t="s">
        <v>308</v>
      </c>
      <c r="N3605" t="s">
        <v>126</v>
      </c>
      <c r="O3605" t="s">
        <v>22</v>
      </c>
      <c r="P3605" t="s">
        <v>23</v>
      </c>
      <c r="Q3605" t="s">
        <v>30</v>
      </c>
    </row>
    <row r="3606" spans="1:17" x14ac:dyDescent="0.2">
      <c r="A3606" s="2">
        <v>36250</v>
      </c>
      <c r="B3606" t="s">
        <v>90</v>
      </c>
      <c r="C3606" t="s">
        <v>52</v>
      </c>
      <c r="D3606" t="s">
        <v>50</v>
      </c>
      <c r="E3606" t="s">
        <v>50</v>
      </c>
      <c r="F3606">
        <v>27</v>
      </c>
      <c r="G3606">
        <v>14</v>
      </c>
      <c r="H3606">
        <v>0</v>
      </c>
      <c r="I3606">
        <v>0</v>
      </c>
      <c r="J3606">
        <v>0</v>
      </c>
      <c r="K3606">
        <v>1</v>
      </c>
      <c r="L3606" t="s">
        <v>291</v>
      </c>
      <c r="M3606" t="s">
        <v>713</v>
      </c>
      <c r="N3606" t="s">
        <v>90</v>
      </c>
      <c r="O3606" t="s">
        <v>22</v>
      </c>
      <c r="P3606" t="s">
        <v>23</v>
      </c>
      <c r="Q3606" t="s">
        <v>41</v>
      </c>
    </row>
    <row r="3607" spans="1:17" x14ac:dyDescent="0.2">
      <c r="A3607" s="2">
        <v>36250</v>
      </c>
      <c r="B3607" t="s">
        <v>95</v>
      </c>
      <c r="C3607" t="s">
        <v>737</v>
      </c>
      <c r="D3607" t="s">
        <v>50</v>
      </c>
      <c r="E3607" t="s">
        <v>50</v>
      </c>
      <c r="F3607">
        <v>31</v>
      </c>
      <c r="G3607">
        <v>164</v>
      </c>
      <c r="H3607">
        <v>0</v>
      </c>
      <c r="I3607">
        <v>0</v>
      </c>
      <c r="J3607">
        <v>6</v>
      </c>
      <c r="K3607">
        <v>1</v>
      </c>
      <c r="L3607" t="s">
        <v>291</v>
      </c>
      <c r="M3607" t="s">
        <v>326</v>
      </c>
      <c r="N3607" t="s">
        <v>95</v>
      </c>
      <c r="O3607" t="s">
        <v>22</v>
      </c>
      <c r="P3607" t="s">
        <v>23</v>
      </c>
      <c r="Q3607" t="s">
        <v>24</v>
      </c>
    </row>
    <row r="3608" spans="1:17" x14ac:dyDescent="0.2">
      <c r="A3608" s="2">
        <v>36250</v>
      </c>
      <c r="B3608" t="s">
        <v>125</v>
      </c>
      <c r="C3608" t="s">
        <v>106</v>
      </c>
      <c r="D3608" t="s">
        <v>50</v>
      </c>
      <c r="E3608" t="s">
        <v>50</v>
      </c>
      <c r="F3608">
        <v>150</v>
      </c>
      <c r="G3608">
        <v>9</v>
      </c>
      <c r="H3608">
        <v>0</v>
      </c>
      <c r="I3608">
        <v>0</v>
      </c>
      <c r="J3608">
        <v>0</v>
      </c>
      <c r="K3608">
        <v>6</v>
      </c>
      <c r="L3608" t="s">
        <v>291</v>
      </c>
      <c r="M3608" t="s">
        <v>468</v>
      </c>
      <c r="N3608" t="s">
        <v>125</v>
      </c>
      <c r="O3608" t="s">
        <v>22</v>
      </c>
      <c r="P3608" t="s">
        <v>23</v>
      </c>
      <c r="Q3608" t="s">
        <v>41</v>
      </c>
    </row>
    <row r="3609" spans="1:17" x14ac:dyDescent="0.2">
      <c r="A3609" s="2">
        <v>36250</v>
      </c>
      <c r="B3609" t="s">
        <v>104</v>
      </c>
      <c r="C3609" t="s">
        <v>293</v>
      </c>
      <c r="D3609" t="s">
        <v>50</v>
      </c>
      <c r="E3609" t="s">
        <v>50</v>
      </c>
      <c r="F3609">
        <v>26</v>
      </c>
      <c r="G3609">
        <v>7</v>
      </c>
      <c r="H3609">
        <v>0</v>
      </c>
      <c r="I3609">
        <v>0</v>
      </c>
      <c r="J3609">
        <v>1</v>
      </c>
      <c r="K3609">
        <v>2</v>
      </c>
      <c r="L3609" t="s">
        <v>291</v>
      </c>
      <c r="M3609" t="s">
        <v>273</v>
      </c>
      <c r="N3609" t="s">
        <v>104</v>
      </c>
      <c r="O3609" t="s">
        <v>22</v>
      </c>
      <c r="P3609" t="s">
        <v>23</v>
      </c>
      <c r="Q3609" t="s">
        <v>41</v>
      </c>
    </row>
    <row r="3610" spans="1:17" x14ac:dyDescent="0.2">
      <c r="A3610" s="2">
        <v>36250</v>
      </c>
      <c r="B3610" t="s">
        <v>244</v>
      </c>
      <c r="C3610" t="s">
        <v>94</v>
      </c>
      <c r="D3610" t="s">
        <v>50</v>
      </c>
      <c r="E3610" t="s">
        <v>50</v>
      </c>
      <c r="F3610">
        <v>25</v>
      </c>
      <c r="G3610">
        <v>47</v>
      </c>
      <c r="H3610">
        <v>0</v>
      </c>
      <c r="I3610">
        <v>0</v>
      </c>
      <c r="J3610">
        <v>0</v>
      </c>
      <c r="K3610">
        <v>0</v>
      </c>
      <c r="L3610" t="s">
        <v>291</v>
      </c>
      <c r="M3610" t="s">
        <v>292</v>
      </c>
      <c r="N3610" t="s">
        <v>244</v>
      </c>
      <c r="O3610" t="s">
        <v>22</v>
      </c>
      <c r="P3610" t="s">
        <v>23</v>
      </c>
      <c r="Q3610" t="s">
        <v>30</v>
      </c>
    </row>
    <row r="3611" spans="1:17" x14ac:dyDescent="0.2">
      <c r="A3611" s="2">
        <v>36250</v>
      </c>
      <c r="B3611" t="s">
        <v>53</v>
      </c>
      <c r="C3611" t="s">
        <v>161</v>
      </c>
      <c r="D3611" t="s">
        <v>50</v>
      </c>
      <c r="E3611" t="s">
        <v>50</v>
      </c>
      <c r="F3611">
        <v>63</v>
      </c>
      <c r="G3611">
        <v>77</v>
      </c>
      <c r="H3611">
        <v>0</v>
      </c>
      <c r="I3611">
        <v>0</v>
      </c>
      <c r="J3611">
        <v>2</v>
      </c>
      <c r="K3611">
        <v>0</v>
      </c>
      <c r="L3611" t="s">
        <v>291</v>
      </c>
      <c r="M3611" t="s">
        <v>195</v>
      </c>
      <c r="N3611" t="s">
        <v>53</v>
      </c>
      <c r="O3611" t="s">
        <v>22</v>
      </c>
      <c r="P3611" t="s">
        <v>23</v>
      </c>
      <c r="Q3611" t="s">
        <v>24</v>
      </c>
    </row>
    <row r="3612" spans="1:17" x14ac:dyDescent="0.2">
      <c r="A3612" s="2">
        <v>36250</v>
      </c>
      <c r="B3612" t="s">
        <v>168</v>
      </c>
      <c r="C3612" t="s">
        <v>76</v>
      </c>
      <c r="D3612" t="s">
        <v>50</v>
      </c>
      <c r="E3612" t="s">
        <v>50</v>
      </c>
      <c r="F3612">
        <v>35</v>
      </c>
      <c r="G3612">
        <v>56</v>
      </c>
      <c r="H3612">
        <v>0</v>
      </c>
      <c r="I3612">
        <v>0</v>
      </c>
      <c r="J3612">
        <v>1</v>
      </c>
      <c r="K3612">
        <v>1</v>
      </c>
      <c r="L3612" t="s">
        <v>291</v>
      </c>
      <c r="M3612" t="s">
        <v>318</v>
      </c>
      <c r="N3612" t="s">
        <v>168</v>
      </c>
      <c r="O3612" t="s">
        <v>22</v>
      </c>
      <c r="P3612" t="s">
        <v>23</v>
      </c>
      <c r="Q3612" t="s">
        <v>30</v>
      </c>
    </row>
    <row r="3613" spans="1:17" x14ac:dyDescent="0.2">
      <c r="A3613" s="2">
        <v>36253</v>
      </c>
      <c r="B3613" t="s">
        <v>111</v>
      </c>
      <c r="C3613" t="s">
        <v>224</v>
      </c>
      <c r="D3613" t="s">
        <v>36</v>
      </c>
      <c r="E3613" t="s">
        <v>36</v>
      </c>
      <c r="F3613">
        <v>82</v>
      </c>
      <c r="G3613">
        <v>78</v>
      </c>
      <c r="H3613">
        <v>0</v>
      </c>
      <c r="I3613">
        <v>0</v>
      </c>
      <c r="J3613">
        <v>5</v>
      </c>
      <c r="K3613">
        <v>2</v>
      </c>
      <c r="L3613" t="s">
        <v>28</v>
      </c>
      <c r="M3613" t="s">
        <v>218</v>
      </c>
      <c r="N3613" t="s">
        <v>111</v>
      </c>
      <c r="O3613" t="s">
        <v>22</v>
      </c>
      <c r="P3613" t="s">
        <v>23</v>
      </c>
      <c r="Q3613" t="s">
        <v>24</v>
      </c>
    </row>
    <row r="3614" spans="1:17" x14ac:dyDescent="0.2">
      <c r="A3614" s="2">
        <v>36253</v>
      </c>
      <c r="B3614" t="s">
        <v>46</v>
      </c>
      <c r="C3614" t="s">
        <v>352</v>
      </c>
      <c r="D3614" t="s">
        <v>36</v>
      </c>
      <c r="E3614" t="s">
        <v>36</v>
      </c>
      <c r="F3614">
        <v>153</v>
      </c>
      <c r="G3614">
        <v>83</v>
      </c>
      <c r="H3614">
        <v>0</v>
      </c>
      <c r="I3614">
        <v>0</v>
      </c>
      <c r="J3614">
        <v>1</v>
      </c>
      <c r="K3614">
        <v>1</v>
      </c>
      <c r="L3614" t="s">
        <v>28</v>
      </c>
      <c r="M3614" t="s">
        <v>84</v>
      </c>
      <c r="N3614" t="s">
        <v>46</v>
      </c>
      <c r="O3614" t="s">
        <v>22</v>
      </c>
      <c r="P3614" t="s">
        <v>23</v>
      </c>
      <c r="Q3614" t="s">
        <v>30</v>
      </c>
    </row>
    <row r="3615" spans="1:17" x14ac:dyDescent="0.2">
      <c r="A3615" s="2">
        <v>36259</v>
      </c>
      <c r="B3615" t="s">
        <v>150</v>
      </c>
      <c r="C3615" t="s">
        <v>339</v>
      </c>
      <c r="D3615" t="s">
        <v>36</v>
      </c>
      <c r="E3615" t="s">
        <v>36</v>
      </c>
      <c r="F3615">
        <v>72</v>
      </c>
      <c r="G3615">
        <v>94</v>
      </c>
      <c r="H3615">
        <v>0</v>
      </c>
      <c r="I3615">
        <v>0</v>
      </c>
      <c r="J3615">
        <v>4</v>
      </c>
      <c r="K3615">
        <v>1</v>
      </c>
      <c r="L3615" t="s">
        <v>62</v>
      </c>
      <c r="M3615" t="s">
        <v>842</v>
      </c>
      <c r="N3615" t="s">
        <v>150</v>
      </c>
      <c r="O3615" t="s">
        <v>22</v>
      </c>
      <c r="P3615" t="s">
        <v>23</v>
      </c>
      <c r="Q3615" t="s">
        <v>24</v>
      </c>
    </row>
    <row r="3616" spans="1:17" x14ac:dyDescent="0.2">
      <c r="A3616" s="2">
        <v>36260</v>
      </c>
      <c r="B3616" t="s">
        <v>141</v>
      </c>
      <c r="C3616" t="s">
        <v>149</v>
      </c>
      <c r="D3616" t="s">
        <v>36</v>
      </c>
      <c r="E3616" t="s">
        <v>36</v>
      </c>
      <c r="F3616">
        <v>81</v>
      </c>
      <c r="G3616">
        <v>24</v>
      </c>
      <c r="H3616">
        <v>0</v>
      </c>
      <c r="I3616">
        <v>0</v>
      </c>
      <c r="J3616">
        <v>1</v>
      </c>
      <c r="K3616">
        <v>0</v>
      </c>
      <c r="L3616" t="s">
        <v>62</v>
      </c>
      <c r="M3616" t="s">
        <v>173</v>
      </c>
      <c r="N3616" t="s">
        <v>141</v>
      </c>
      <c r="O3616" t="s">
        <v>22</v>
      </c>
      <c r="P3616" t="s">
        <v>23</v>
      </c>
      <c r="Q3616" t="s">
        <v>24</v>
      </c>
    </row>
    <row r="3617" spans="1:17" x14ac:dyDescent="0.2">
      <c r="A3617" s="2">
        <v>36260</v>
      </c>
      <c r="B3617" t="s">
        <v>404</v>
      </c>
      <c r="C3617" t="s">
        <v>267</v>
      </c>
      <c r="D3617" t="s">
        <v>36</v>
      </c>
      <c r="E3617" t="s">
        <v>36</v>
      </c>
      <c r="F3617">
        <v>130</v>
      </c>
      <c r="G3617">
        <v>59</v>
      </c>
      <c r="H3617">
        <v>0</v>
      </c>
      <c r="I3617">
        <v>0</v>
      </c>
      <c r="J3617">
        <v>1</v>
      </c>
      <c r="K3617">
        <v>1</v>
      </c>
      <c r="L3617" t="s">
        <v>62</v>
      </c>
      <c r="M3617" t="s">
        <v>662</v>
      </c>
      <c r="N3617" t="s">
        <v>404</v>
      </c>
      <c r="O3617" t="s">
        <v>22</v>
      </c>
      <c r="P3617" t="s">
        <v>23</v>
      </c>
      <c r="Q3617" t="s">
        <v>30</v>
      </c>
    </row>
    <row r="3618" spans="1:17" x14ac:dyDescent="0.2">
      <c r="A3618" s="2">
        <v>36260</v>
      </c>
      <c r="B3618" t="s">
        <v>208</v>
      </c>
      <c r="C3618" t="s">
        <v>128</v>
      </c>
      <c r="D3618" t="s">
        <v>36</v>
      </c>
      <c r="E3618" t="s">
        <v>36</v>
      </c>
      <c r="F3618">
        <v>106</v>
      </c>
      <c r="G3618">
        <v>29</v>
      </c>
      <c r="H3618">
        <v>0</v>
      </c>
      <c r="I3618">
        <v>0</v>
      </c>
      <c r="J3618">
        <v>0</v>
      </c>
      <c r="K3618">
        <v>2</v>
      </c>
      <c r="L3618" t="s">
        <v>62</v>
      </c>
      <c r="M3618" t="s">
        <v>398</v>
      </c>
      <c r="N3618" t="s">
        <v>208</v>
      </c>
      <c r="O3618" t="s">
        <v>22</v>
      </c>
      <c r="P3618" t="s">
        <v>23</v>
      </c>
      <c r="Q3618" t="s">
        <v>41</v>
      </c>
    </row>
    <row r="3619" spans="1:17" x14ac:dyDescent="0.2">
      <c r="A3619" s="2">
        <v>36260</v>
      </c>
      <c r="B3619" t="s">
        <v>138</v>
      </c>
      <c r="C3619" t="s">
        <v>207</v>
      </c>
      <c r="D3619" t="s">
        <v>36</v>
      </c>
      <c r="E3619" t="s">
        <v>36</v>
      </c>
      <c r="F3619">
        <v>39</v>
      </c>
      <c r="G3619">
        <v>96</v>
      </c>
      <c r="H3619">
        <v>0</v>
      </c>
      <c r="I3619">
        <v>0</v>
      </c>
      <c r="J3619">
        <v>1</v>
      </c>
      <c r="K3619">
        <v>0</v>
      </c>
      <c r="L3619" t="s">
        <v>62</v>
      </c>
      <c r="M3619" t="s">
        <v>139</v>
      </c>
      <c r="N3619" t="s">
        <v>138</v>
      </c>
      <c r="O3619" t="s">
        <v>22</v>
      </c>
      <c r="P3619" t="s">
        <v>23</v>
      </c>
      <c r="Q3619" t="s">
        <v>24</v>
      </c>
    </row>
    <row r="3620" spans="1:17" x14ac:dyDescent="0.2">
      <c r="A3620" s="2">
        <v>36261</v>
      </c>
      <c r="B3620" t="s">
        <v>224</v>
      </c>
      <c r="C3620" t="s">
        <v>172</v>
      </c>
      <c r="D3620" t="s">
        <v>36</v>
      </c>
      <c r="E3620" t="s">
        <v>36</v>
      </c>
      <c r="F3620">
        <v>78</v>
      </c>
      <c r="G3620">
        <v>139</v>
      </c>
      <c r="H3620">
        <v>0</v>
      </c>
      <c r="I3620">
        <v>0</v>
      </c>
      <c r="J3620">
        <v>3</v>
      </c>
      <c r="K3620">
        <v>1</v>
      </c>
      <c r="L3620" t="s">
        <v>62</v>
      </c>
      <c r="M3620" t="s">
        <v>236</v>
      </c>
      <c r="N3620" t="s">
        <v>224</v>
      </c>
      <c r="O3620" t="s">
        <v>22</v>
      </c>
      <c r="P3620" t="s">
        <v>23</v>
      </c>
      <c r="Q3620" t="s">
        <v>24</v>
      </c>
    </row>
    <row r="3621" spans="1:17" x14ac:dyDescent="0.2">
      <c r="A3621" s="2">
        <v>36261</v>
      </c>
      <c r="B3621" t="s">
        <v>136</v>
      </c>
      <c r="C3621" t="s">
        <v>61</v>
      </c>
      <c r="D3621" t="s">
        <v>36</v>
      </c>
      <c r="E3621" t="s">
        <v>36</v>
      </c>
      <c r="F3621">
        <v>42</v>
      </c>
      <c r="G3621">
        <v>95</v>
      </c>
      <c r="H3621">
        <v>0</v>
      </c>
      <c r="I3621">
        <v>0</v>
      </c>
      <c r="J3621">
        <v>2</v>
      </c>
      <c r="K3621">
        <v>0</v>
      </c>
      <c r="L3621" t="s">
        <v>62</v>
      </c>
      <c r="M3621" t="s">
        <v>340</v>
      </c>
      <c r="N3621" t="s">
        <v>136</v>
      </c>
      <c r="O3621" t="s">
        <v>22</v>
      </c>
      <c r="P3621" t="s">
        <v>23</v>
      </c>
      <c r="Q3621" t="s">
        <v>24</v>
      </c>
    </row>
    <row r="3622" spans="1:17" x14ac:dyDescent="0.2">
      <c r="A3622" s="2">
        <v>36261</v>
      </c>
      <c r="B3622" t="s">
        <v>111</v>
      </c>
      <c r="C3622" t="s">
        <v>352</v>
      </c>
      <c r="D3622" t="s">
        <v>36</v>
      </c>
      <c r="E3622" t="s">
        <v>36</v>
      </c>
      <c r="F3622">
        <v>82</v>
      </c>
      <c r="G3622">
        <v>83</v>
      </c>
      <c r="H3622">
        <v>0</v>
      </c>
      <c r="I3622">
        <v>0</v>
      </c>
      <c r="J3622">
        <v>2</v>
      </c>
      <c r="K3622">
        <v>1</v>
      </c>
      <c r="L3622" t="s">
        <v>62</v>
      </c>
      <c r="M3622" t="s">
        <v>218</v>
      </c>
      <c r="N3622" t="s">
        <v>111</v>
      </c>
      <c r="O3622" t="s">
        <v>22</v>
      </c>
      <c r="P3622" t="s">
        <v>23</v>
      </c>
      <c r="Q3622" t="s">
        <v>24</v>
      </c>
    </row>
    <row r="3623" spans="1:17" x14ac:dyDescent="0.2">
      <c r="A3623" s="2">
        <v>36261</v>
      </c>
      <c r="B3623" t="s">
        <v>296</v>
      </c>
      <c r="C3623" t="s">
        <v>120</v>
      </c>
      <c r="D3623" t="s">
        <v>36</v>
      </c>
      <c r="E3623" t="s">
        <v>36</v>
      </c>
      <c r="F3623">
        <v>88</v>
      </c>
      <c r="G3623">
        <v>44</v>
      </c>
      <c r="H3623">
        <v>0</v>
      </c>
      <c r="I3623">
        <v>0</v>
      </c>
      <c r="J3623">
        <v>1</v>
      </c>
      <c r="K3623">
        <v>6</v>
      </c>
      <c r="L3623" t="s">
        <v>62</v>
      </c>
      <c r="M3623" t="s">
        <v>399</v>
      </c>
      <c r="N3623" t="s">
        <v>296</v>
      </c>
      <c r="O3623" t="s">
        <v>22</v>
      </c>
      <c r="P3623" t="s">
        <v>23</v>
      </c>
      <c r="Q3623" t="s">
        <v>41</v>
      </c>
    </row>
    <row r="3624" spans="1:17" x14ac:dyDescent="0.2">
      <c r="A3624" s="2">
        <v>36263</v>
      </c>
      <c r="B3624" t="s">
        <v>512</v>
      </c>
      <c r="C3624" t="s">
        <v>222</v>
      </c>
      <c r="D3624" t="s">
        <v>27</v>
      </c>
      <c r="E3624" t="s">
        <v>27</v>
      </c>
      <c r="F3624">
        <v>134</v>
      </c>
      <c r="G3624">
        <v>124</v>
      </c>
      <c r="H3624">
        <v>0</v>
      </c>
      <c r="I3624">
        <v>0</v>
      </c>
      <c r="J3624">
        <v>2</v>
      </c>
      <c r="K3624">
        <v>1</v>
      </c>
      <c r="L3624" t="s">
        <v>28</v>
      </c>
      <c r="M3624" t="s">
        <v>632</v>
      </c>
      <c r="N3624" t="s">
        <v>512</v>
      </c>
      <c r="O3624" t="s">
        <v>22</v>
      </c>
      <c r="P3624" t="s">
        <v>23</v>
      </c>
      <c r="Q3624" t="s">
        <v>24</v>
      </c>
    </row>
    <row r="3625" spans="1:17" x14ac:dyDescent="0.2">
      <c r="A3625" s="2">
        <v>36264</v>
      </c>
      <c r="B3625" t="s">
        <v>26</v>
      </c>
      <c r="C3625" t="s">
        <v>31</v>
      </c>
      <c r="D3625" t="s">
        <v>27</v>
      </c>
      <c r="E3625" t="s">
        <v>19</v>
      </c>
      <c r="F3625">
        <v>12</v>
      </c>
      <c r="G3625">
        <v>55</v>
      </c>
      <c r="H3625">
        <v>0</v>
      </c>
      <c r="I3625">
        <v>0</v>
      </c>
      <c r="J3625">
        <v>0</v>
      </c>
      <c r="K3625">
        <v>0</v>
      </c>
      <c r="L3625" t="s">
        <v>28</v>
      </c>
      <c r="M3625" t="s">
        <v>843</v>
      </c>
      <c r="N3625" t="s">
        <v>26</v>
      </c>
      <c r="O3625" t="s">
        <v>22</v>
      </c>
      <c r="P3625" t="s">
        <v>23</v>
      </c>
      <c r="Q3625" t="s">
        <v>30</v>
      </c>
    </row>
    <row r="3626" spans="1:17" x14ac:dyDescent="0.2">
      <c r="A3626" s="2">
        <v>36265</v>
      </c>
      <c r="B3626" t="s">
        <v>32</v>
      </c>
      <c r="C3626" t="s">
        <v>43</v>
      </c>
      <c r="D3626" t="s">
        <v>19</v>
      </c>
      <c r="E3626" t="s">
        <v>19</v>
      </c>
      <c r="F3626">
        <v>126</v>
      </c>
      <c r="G3626">
        <v>28</v>
      </c>
      <c r="H3626">
        <v>0</v>
      </c>
      <c r="I3626">
        <v>0</v>
      </c>
      <c r="J3626">
        <v>1</v>
      </c>
      <c r="K3626">
        <v>1</v>
      </c>
      <c r="L3626" t="s">
        <v>28</v>
      </c>
      <c r="M3626" t="s">
        <v>573</v>
      </c>
      <c r="N3626" t="s">
        <v>32</v>
      </c>
      <c r="O3626" t="s">
        <v>22</v>
      </c>
      <c r="P3626" t="s">
        <v>23</v>
      </c>
      <c r="Q3626" t="s">
        <v>30</v>
      </c>
    </row>
    <row r="3627" spans="1:17" x14ac:dyDescent="0.2">
      <c r="A3627" s="2">
        <v>36267</v>
      </c>
      <c r="B3627" t="s">
        <v>512</v>
      </c>
      <c r="C3627" t="s">
        <v>453</v>
      </c>
      <c r="D3627" t="s">
        <v>27</v>
      </c>
      <c r="E3627" t="s">
        <v>27</v>
      </c>
      <c r="F3627">
        <v>134</v>
      </c>
      <c r="G3627">
        <v>140</v>
      </c>
      <c r="H3627">
        <v>0</v>
      </c>
      <c r="I3627">
        <v>0</v>
      </c>
      <c r="J3627">
        <v>3</v>
      </c>
      <c r="K3627">
        <v>4</v>
      </c>
      <c r="L3627" t="s">
        <v>230</v>
      </c>
      <c r="M3627" t="s">
        <v>632</v>
      </c>
      <c r="N3627" t="s">
        <v>512</v>
      </c>
      <c r="O3627" t="s">
        <v>22</v>
      </c>
      <c r="P3627" t="s">
        <v>23</v>
      </c>
      <c r="Q3627" t="s">
        <v>41</v>
      </c>
    </row>
    <row r="3628" spans="1:17" x14ac:dyDescent="0.2">
      <c r="A3628" s="2">
        <v>36268</v>
      </c>
      <c r="B3628" t="s">
        <v>512</v>
      </c>
      <c r="C3628" t="s">
        <v>456</v>
      </c>
      <c r="D3628" t="s">
        <v>27</v>
      </c>
      <c r="E3628" t="s">
        <v>27</v>
      </c>
      <c r="F3628">
        <v>134</v>
      </c>
      <c r="G3628">
        <v>144</v>
      </c>
      <c r="H3628">
        <v>0</v>
      </c>
      <c r="I3628">
        <v>0</v>
      </c>
      <c r="J3628">
        <v>2</v>
      </c>
      <c r="K3628">
        <v>2</v>
      </c>
      <c r="L3628" t="s">
        <v>230</v>
      </c>
      <c r="M3628" t="s">
        <v>632</v>
      </c>
      <c r="N3628" t="s">
        <v>512</v>
      </c>
      <c r="O3628" t="s">
        <v>22</v>
      </c>
      <c r="P3628" t="s">
        <v>23</v>
      </c>
      <c r="Q3628" t="s">
        <v>30</v>
      </c>
    </row>
    <row r="3629" spans="1:17" x14ac:dyDescent="0.2">
      <c r="A3629" s="2">
        <v>36270</v>
      </c>
      <c r="B3629" t="s">
        <v>453</v>
      </c>
      <c r="C3629" t="s">
        <v>456</v>
      </c>
      <c r="D3629" t="s">
        <v>27</v>
      </c>
      <c r="E3629" t="s">
        <v>27</v>
      </c>
      <c r="F3629">
        <v>140</v>
      </c>
      <c r="G3629">
        <v>144</v>
      </c>
      <c r="H3629">
        <v>0</v>
      </c>
      <c r="I3629">
        <v>0</v>
      </c>
      <c r="J3629">
        <v>4</v>
      </c>
      <c r="K3629">
        <v>3</v>
      </c>
      <c r="L3629" t="s">
        <v>230</v>
      </c>
      <c r="M3629" t="s">
        <v>632</v>
      </c>
      <c r="N3629" t="s">
        <v>512</v>
      </c>
      <c r="O3629" t="s">
        <v>122</v>
      </c>
      <c r="P3629" t="s">
        <v>23</v>
      </c>
      <c r="Q3629" t="s">
        <v>24</v>
      </c>
    </row>
    <row r="3630" spans="1:17" x14ac:dyDescent="0.2">
      <c r="A3630" s="2">
        <v>36272</v>
      </c>
      <c r="B3630" t="s">
        <v>388</v>
      </c>
      <c r="C3630" t="s">
        <v>212</v>
      </c>
      <c r="D3630" t="s">
        <v>115</v>
      </c>
      <c r="E3630" t="s">
        <v>115</v>
      </c>
      <c r="F3630">
        <v>115</v>
      </c>
      <c r="G3630">
        <v>155</v>
      </c>
      <c r="H3630">
        <v>0</v>
      </c>
      <c r="I3630">
        <v>0</v>
      </c>
      <c r="J3630">
        <v>0</v>
      </c>
      <c r="K3630">
        <v>0</v>
      </c>
      <c r="L3630" t="s">
        <v>460</v>
      </c>
      <c r="M3630" t="s">
        <v>844</v>
      </c>
      <c r="N3630" t="s">
        <v>388</v>
      </c>
      <c r="O3630" t="s">
        <v>22</v>
      </c>
      <c r="P3630" t="s">
        <v>23</v>
      </c>
      <c r="Q3630" t="s">
        <v>30</v>
      </c>
    </row>
    <row r="3631" spans="1:17" x14ac:dyDescent="0.2">
      <c r="A3631" s="2">
        <v>36272</v>
      </c>
      <c r="B3631" t="s">
        <v>38</v>
      </c>
      <c r="C3631" t="s">
        <v>43</v>
      </c>
      <c r="D3631" t="s">
        <v>19</v>
      </c>
      <c r="E3631" t="s">
        <v>19</v>
      </c>
      <c r="F3631">
        <v>20</v>
      </c>
      <c r="G3631">
        <v>30</v>
      </c>
      <c r="H3631">
        <v>0</v>
      </c>
      <c r="I3631">
        <v>0</v>
      </c>
      <c r="J3631">
        <v>0</v>
      </c>
      <c r="K3631">
        <v>2</v>
      </c>
      <c r="L3631" t="s">
        <v>28</v>
      </c>
      <c r="M3631" t="s">
        <v>845</v>
      </c>
      <c r="N3631" t="s">
        <v>38</v>
      </c>
      <c r="O3631" t="s">
        <v>22</v>
      </c>
      <c r="P3631" t="s">
        <v>23</v>
      </c>
      <c r="Q3631" t="s">
        <v>41</v>
      </c>
    </row>
    <row r="3632" spans="1:17" x14ac:dyDescent="0.2">
      <c r="A3632" s="2">
        <v>36273</v>
      </c>
      <c r="B3632" t="s">
        <v>462</v>
      </c>
      <c r="C3632" t="s">
        <v>629</v>
      </c>
      <c r="D3632" t="s">
        <v>115</v>
      </c>
      <c r="E3632" t="s">
        <v>36</v>
      </c>
      <c r="F3632">
        <v>142</v>
      </c>
      <c r="G3632">
        <v>167</v>
      </c>
      <c r="H3632">
        <v>0</v>
      </c>
      <c r="I3632">
        <v>0</v>
      </c>
      <c r="J3632">
        <v>0</v>
      </c>
      <c r="K3632">
        <v>0</v>
      </c>
      <c r="L3632" t="s">
        <v>460</v>
      </c>
      <c r="M3632" t="s">
        <v>844</v>
      </c>
      <c r="N3632" t="s">
        <v>388</v>
      </c>
      <c r="O3632" t="s">
        <v>122</v>
      </c>
      <c r="P3632" t="s">
        <v>23</v>
      </c>
      <c r="Q3632" t="s">
        <v>30</v>
      </c>
    </row>
    <row r="3633" spans="1:17" x14ac:dyDescent="0.2">
      <c r="A3633" s="2">
        <v>36274</v>
      </c>
      <c r="B3633" t="s">
        <v>250</v>
      </c>
      <c r="C3633" t="s">
        <v>267</v>
      </c>
      <c r="D3633" t="s">
        <v>36</v>
      </c>
      <c r="E3633" t="s">
        <v>36</v>
      </c>
      <c r="F3633">
        <v>101</v>
      </c>
      <c r="G3633">
        <v>60</v>
      </c>
      <c r="H3633">
        <v>0</v>
      </c>
      <c r="I3633">
        <v>0</v>
      </c>
      <c r="J3633">
        <v>1</v>
      </c>
      <c r="K3633">
        <v>2</v>
      </c>
      <c r="L3633" t="s">
        <v>702</v>
      </c>
      <c r="M3633" t="s">
        <v>251</v>
      </c>
      <c r="N3633" t="s">
        <v>250</v>
      </c>
      <c r="O3633" t="s">
        <v>22</v>
      </c>
      <c r="P3633" t="s">
        <v>23</v>
      </c>
      <c r="Q3633" t="s">
        <v>41</v>
      </c>
    </row>
    <row r="3634" spans="1:17" x14ac:dyDescent="0.2">
      <c r="A3634" s="2">
        <v>36274</v>
      </c>
      <c r="B3634" t="s">
        <v>463</v>
      </c>
      <c r="C3634" t="s">
        <v>212</v>
      </c>
      <c r="D3634" t="s">
        <v>115</v>
      </c>
      <c r="E3634" t="s">
        <v>115</v>
      </c>
      <c r="F3634">
        <v>177</v>
      </c>
      <c r="G3634">
        <v>155</v>
      </c>
      <c r="H3634">
        <v>0</v>
      </c>
      <c r="I3634">
        <v>0</v>
      </c>
      <c r="J3634">
        <v>0</v>
      </c>
      <c r="K3634">
        <v>4</v>
      </c>
      <c r="L3634" t="s">
        <v>460</v>
      </c>
      <c r="M3634" t="s">
        <v>844</v>
      </c>
      <c r="N3634" t="s">
        <v>388</v>
      </c>
      <c r="O3634" t="s">
        <v>122</v>
      </c>
      <c r="P3634" t="s">
        <v>23</v>
      </c>
      <c r="Q3634" t="s">
        <v>41</v>
      </c>
    </row>
    <row r="3635" spans="1:17" x14ac:dyDescent="0.2">
      <c r="A3635" s="2">
        <v>36275</v>
      </c>
      <c r="B3635" t="s">
        <v>462</v>
      </c>
      <c r="C3635" t="s">
        <v>459</v>
      </c>
      <c r="D3635" t="s">
        <v>115</v>
      </c>
      <c r="E3635" t="s">
        <v>115</v>
      </c>
      <c r="F3635">
        <v>142</v>
      </c>
      <c r="G3635">
        <v>166</v>
      </c>
      <c r="H3635">
        <v>0</v>
      </c>
      <c r="I3635">
        <v>0</v>
      </c>
      <c r="J3635">
        <v>2</v>
      </c>
      <c r="K3635">
        <v>3</v>
      </c>
      <c r="L3635" t="s">
        <v>460</v>
      </c>
      <c r="M3635" t="s">
        <v>844</v>
      </c>
      <c r="N3635" t="s">
        <v>388</v>
      </c>
      <c r="O3635" t="s">
        <v>122</v>
      </c>
      <c r="P3635" t="s">
        <v>23</v>
      </c>
      <c r="Q3635" t="s">
        <v>41</v>
      </c>
    </row>
    <row r="3636" spans="1:17" x14ac:dyDescent="0.2">
      <c r="A3636" s="2">
        <v>36275</v>
      </c>
      <c r="B3636" t="s">
        <v>46</v>
      </c>
      <c r="C3636" t="s">
        <v>405</v>
      </c>
      <c r="D3636" t="s">
        <v>36</v>
      </c>
      <c r="E3636" t="s">
        <v>36</v>
      </c>
      <c r="F3636">
        <v>151</v>
      </c>
      <c r="G3636">
        <v>148</v>
      </c>
      <c r="H3636">
        <v>0</v>
      </c>
      <c r="I3636">
        <v>0</v>
      </c>
      <c r="J3636">
        <v>4</v>
      </c>
      <c r="K3636">
        <v>1</v>
      </c>
      <c r="L3636" t="s">
        <v>28</v>
      </c>
      <c r="M3636" t="s">
        <v>685</v>
      </c>
      <c r="N3636" t="s">
        <v>46</v>
      </c>
      <c r="O3636" t="s">
        <v>22</v>
      </c>
      <c r="P3636" t="s">
        <v>23</v>
      </c>
      <c r="Q3636" t="s">
        <v>24</v>
      </c>
    </row>
    <row r="3637" spans="1:17" x14ac:dyDescent="0.2">
      <c r="A3637" s="2">
        <v>36276</v>
      </c>
      <c r="B3637" t="s">
        <v>388</v>
      </c>
      <c r="C3637" t="s">
        <v>463</v>
      </c>
      <c r="D3637" t="s">
        <v>115</v>
      </c>
      <c r="E3637" t="s">
        <v>115</v>
      </c>
      <c r="F3637">
        <v>115</v>
      </c>
      <c r="G3637">
        <v>177</v>
      </c>
      <c r="H3637">
        <v>0</v>
      </c>
      <c r="I3637">
        <v>0</v>
      </c>
      <c r="J3637">
        <v>2</v>
      </c>
      <c r="K3637">
        <v>0</v>
      </c>
      <c r="L3637" t="s">
        <v>460</v>
      </c>
      <c r="M3637" t="s">
        <v>844</v>
      </c>
      <c r="N3637" t="s">
        <v>388</v>
      </c>
      <c r="O3637" t="s">
        <v>22</v>
      </c>
      <c r="P3637" t="s">
        <v>23</v>
      </c>
      <c r="Q3637" t="s">
        <v>24</v>
      </c>
    </row>
    <row r="3638" spans="1:17" x14ac:dyDescent="0.2">
      <c r="A3638" s="2">
        <v>36277</v>
      </c>
      <c r="B3638" t="s">
        <v>459</v>
      </c>
      <c r="C3638" t="s">
        <v>629</v>
      </c>
      <c r="D3638" t="s">
        <v>115</v>
      </c>
      <c r="E3638" t="s">
        <v>36</v>
      </c>
      <c r="F3638">
        <v>166</v>
      </c>
      <c r="G3638">
        <v>167</v>
      </c>
      <c r="H3638">
        <v>0</v>
      </c>
      <c r="I3638">
        <v>0</v>
      </c>
      <c r="J3638">
        <v>2</v>
      </c>
      <c r="K3638">
        <v>3</v>
      </c>
      <c r="L3638" t="s">
        <v>460</v>
      </c>
      <c r="M3638" t="s">
        <v>844</v>
      </c>
      <c r="N3638" t="s">
        <v>388</v>
      </c>
      <c r="O3638" t="s">
        <v>122</v>
      </c>
      <c r="P3638" t="s">
        <v>23</v>
      </c>
      <c r="Q3638" t="s">
        <v>41</v>
      </c>
    </row>
    <row r="3639" spans="1:17" x14ac:dyDescent="0.2">
      <c r="A3639" s="2">
        <v>36277</v>
      </c>
      <c r="B3639" t="s">
        <v>100</v>
      </c>
      <c r="C3639" t="s">
        <v>56</v>
      </c>
      <c r="D3639" t="s">
        <v>50</v>
      </c>
      <c r="E3639" t="s">
        <v>27</v>
      </c>
      <c r="F3639">
        <v>69</v>
      </c>
      <c r="G3639">
        <v>93</v>
      </c>
      <c r="H3639">
        <v>0</v>
      </c>
      <c r="I3639">
        <v>0</v>
      </c>
      <c r="J3639">
        <v>1</v>
      </c>
      <c r="K3639">
        <v>1</v>
      </c>
      <c r="L3639" t="s">
        <v>28</v>
      </c>
      <c r="M3639" t="s">
        <v>102</v>
      </c>
      <c r="N3639" t="s">
        <v>100</v>
      </c>
      <c r="O3639" t="s">
        <v>22</v>
      </c>
      <c r="P3639" t="s">
        <v>23</v>
      </c>
      <c r="Q3639" t="s">
        <v>30</v>
      </c>
    </row>
    <row r="3640" spans="1:17" x14ac:dyDescent="0.2">
      <c r="A3640" s="2">
        <v>36278</v>
      </c>
      <c r="B3640" t="s">
        <v>69</v>
      </c>
      <c r="C3640" t="s">
        <v>125</v>
      </c>
      <c r="D3640" t="s">
        <v>50</v>
      </c>
      <c r="E3640" t="s">
        <v>50</v>
      </c>
      <c r="F3640">
        <v>18</v>
      </c>
      <c r="G3640">
        <v>150</v>
      </c>
      <c r="H3640">
        <v>0</v>
      </c>
      <c r="I3640">
        <v>0</v>
      </c>
      <c r="J3640">
        <v>7</v>
      </c>
      <c r="K3640">
        <v>0</v>
      </c>
      <c r="L3640" t="s">
        <v>291</v>
      </c>
      <c r="M3640" t="s">
        <v>846</v>
      </c>
      <c r="N3640" t="s">
        <v>69</v>
      </c>
      <c r="O3640" t="s">
        <v>22</v>
      </c>
      <c r="P3640" t="s">
        <v>23</v>
      </c>
      <c r="Q3640" t="s">
        <v>24</v>
      </c>
    </row>
    <row r="3641" spans="1:17" x14ac:dyDescent="0.2">
      <c r="A3641" s="2">
        <v>36278</v>
      </c>
      <c r="B3641" t="s">
        <v>17</v>
      </c>
      <c r="C3641" t="s">
        <v>107</v>
      </c>
      <c r="D3641" t="s">
        <v>19</v>
      </c>
      <c r="E3641" t="s">
        <v>19</v>
      </c>
      <c r="F3641">
        <v>52</v>
      </c>
      <c r="G3641">
        <v>21</v>
      </c>
      <c r="H3641">
        <v>0</v>
      </c>
      <c r="I3641">
        <v>0</v>
      </c>
      <c r="J3641">
        <v>1</v>
      </c>
      <c r="K3641">
        <v>1</v>
      </c>
      <c r="L3641" t="s">
        <v>28</v>
      </c>
      <c r="M3641" t="s">
        <v>484</v>
      </c>
      <c r="N3641" t="s">
        <v>17</v>
      </c>
      <c r="O3641" t="s">
        <v>22</v>
      </c>
      <c r="P3641" t="s">
        <v>23</v>
      </c>
      <c r="Q3641" t="s">
        <v>30</v>
      </c>
    </row>
    <row r="3642" spans="1:17" x14ac:dyDescent="0.2">
      <c r="A3642" s="2">
        <v>36278</v>
      </c>
      <c r="B3642" t="s">
        <v>274</v>
      </c>
      <c r="C3642" t="s">
        <v>119</v>
      </c>
      <c r="D3642" t="s">
        <v>50</v>
      </c>
      <c r="E3642" t="s">
        <v>50</v>
      </c>
      <c r="F3642">
        <v>6</v>
      </c>
      <c r="G3642">
        <v>4</v>
      </c>
      <c r="H3642">
        <v>0</v>
      </c>
      <c r="I3642">
        <v>0</v>
      </c>
      <c r="J3642">
        <v>0</v>
      </c>
      <c r="K3642">
        <v>0</v>
      </c>
      <c r="L3642" t="s">
        <v>28</v>
      </c>
      <c r="M3642" t="s">
        <v>333</v>
      </c>
      <c r="N3642" t="s">
        <v>274</v>
      </c>
      <c r="O3642" t="s">
        <v>22</v>
      </c>
      <c r="P3642" t="s">
        <v>23</v>
      </c>
      <c r="Q3642" t="s">
        <v>30</v>
      </c>
    </row>
    <row r="3643" spans="1:17" x14ac:dyDescent="0.2">
      <c r="A3643" s="2">
        <v>36278</v>
      </c>
      <c r="B3643" t="s">
        <v>72</v>
      </c>
      <c r="C3643" t="s">
        <v>149</v>
      </c>
      <c r="D3643" t="s">
        <v>50</v>
      </c>
      <c r="E3643" t="s">
        <v>36</v>
      </c>
      <c r="F3643">
        <v>17</v>
      </c>
      <c r="G3643">
        <v>27</v>
      </c>
      <c r="H3643">
        <v>0</v>
      </c>
      <c r="I3643">
        <v>0</v>
      </c>
      <c r="J3643">
        <v>1</v>
      </c>
      <c r="K3643">
        <v>1</v>
      </c>
      <c r="L3643" t="s">
        <v>28</v>
      </c>
      <c r="M3643" t="s">
        <v>74</v>
      </c>
      <c r="N3643" t="s">
        <v>72</v>
      </c>
      <c r="O3643" t="s">
        <v>22</v>
      </c>
      <c r="P3643" t="s">
        <v>23</v>
      </c>
      <c r="Q3643" t="s">
        <v>30</v>
      </c>
    </row>
    <row r="3644" spans="1:17" x14ac:dyDescent="0.2">
      <c r="A3644" s="2">
        <v>36278</v>
      </c>
      <c r="B3644" t="s">
        <v>345</v>
      </c>
      <c r="C3644" t="s">
        <v>49</v>
      </c>
      <c r="D3644" t="s">
        <v>50</v>
      </c>
      <c r="E3644" t="s">
        <v>50</v>
      </c>
      <c r="F3644">
        <v>56</v>
      </c>
      <c r="G3644">
        <v>12</v>
      </c>
      <c r="H3644">
        <v>0</v>
      </c>
      <c r="I3644">
        <v>0</v>
      </c>
      <c r="J3644">
        <v>1</v>
      </c>
      <c r="K3644">
        <v>4</v>
      </c>
      <c r="L3644" t="s">
        <v>291</v>
      </c>
      <c r="M3644" t="s">
        <v>360</v>
      </c>
      <c r="N3644" t="s">
        <v>345</v>
      </c>
      <c r="O3644" t="s">
        <v>22</v>
      </c>
      <c r="P3644" t="s">
        <v>23</v>
      </c>
      <c r="Q3644" t="s">
        <v>41</v>
      </c>
    </row>
    <row r="3645" spans="1:17" x14ac:dyDescent="0.2">
      <c r="A3645" s="2">
        <v>36278</v>
      </c>
      <c r="B3645" t="s">
        <v>129</v>
      </c>
      <c r="C3645" t="s">
        <v>104</v>
      </c>
      <c r="D3645" t="s">
        <v>50</v>
      </c>
      <c r="E3645" t="s">
        <v>50</v>
      </c>
      <c r="F3645">
        <v>3</v>
      </c>
      <c r="G3645">
        <v>28</v>
      </c>
      <c r="H3645">
        <v>0</v>
      </c>
      <c r="I3645">
        <v>0</v>
      </c>
      <c r="J3645">
        <v>0</v>
      </c>
      <c r="K3645">
        <v>1</v>
      </c>
      <c r="L3645" t="s">
        <v>28</v>
      </c>
      <c r="M3645" t="s">
        <v>719</v>
      </c>
      <c r="N3645" t="s">
        <v>129</v>
      </c>
      <c r="O3645" t="s">
        <v>22</v>
      </c>
      <c r="P3645" t="s">
        <v>23</v>
      </c>
      <c r="Q3645" t="s">
        <v>41</v>
      </c>
    </row>
    <row r="3646" spans="1:17" x14ac:dyDescent="0.2">
      <c r="A3646" s="2">
        <v>36278</v>
      </c>
      <c r="B3646" t="s">
        <v>153</v>
      </c>
      <c r="C3646" t="s">
        <v>53</v>
      </c>
      <c r="D3646" t="s">
        <v>50</v>
      </c>
      <c r="E3646" t="s">
        <v>50</v>
      </c>
      <c r="F3646">
        <v>35</v>
      </c>
      <c r="G3646">
        <v>51</v>
      </c>
      <c r="H3646">
        <v>0</v>
      </c>
      <c r="I3646">
        <v>0</v>
      </c>
      <c r="J3646">
        <v>1</v>
      </c>
      <c r="K3646">
        <v>1</v>
      </c>
      <c r="L3646" t="s">
        <v>28</v>
      </c>
      <c r="M3646" t="s">
        <v>191</v>
      </c>
      <c r="N3646" t="s">
        <v>153</v>
      </c>
      <c r="O3646" t="s">
        <v>22</v>
      </c>
      <c r="P3646" t="s">
        <v>23</v>
      </c>
      <c r="Q3646" t="s">
        <v>30</v>
      </c>
    </row>
    <row r="3647" spans="1:17" x14ac:dyDescent="0.2">
      <c r="A3647" s="2">
        <v>36278</v>
      </c>
      <c r="B3647" t="s">
        <v>94</v>
      </c>
      <c r="C3647" t="s">
        <v>89</v>
      </c>
      <c r="D3647" t="s">
        <v>50</v>
      </c>
      <c r="E3647" t="s">
        <v>50</v>
      </c>
      <c r="F3647">
        <v>45</v>
      </c>
      <c r="G3647">
        <v>10</v>
      </c>
      <c r="H3647">
        <v>0</v>
      </c>
      <c r="I3647">
        <v>0</v>
      </c>
      <c r="J3647">
        <v>1</v>
      </c>
      <c r="K3647">
        <v>1</v>
      </c>
      <c r="L3647" t="s">
        <v>28</v>
      </c>
      <c r="M3647" t="s">
        <v>96</v>
      </c>
      <c r="N3647" t="s">
        <v>94</v>
      </c>
      <c r="O3647" t="s">
        <v>22</v>
      </c>
      <c r="P3647" t="s">
        <v>23</v>
      </c>
      <c r="Q3647" t="s">
        <v>30</v>
      </c>
    </row>
    <row r="3648" spans="1:17" x14ac:dyDescent="0.2">
      <c r="A3648" s="2">
        <v>36278</v>
      </c>
      <c r="B3648" t="s">
        <v>98</v>
      </c>
      <c r="C3648" t="s">
        <v>52</v>
      </c>
      <c r="D3648" t="s">
        <v>50</v>
      </c>
      <c r="E3648" t="s">
        <v>50</v>
      </c>
      <c r="F3648">
        <v>46</v>
      </c>
      <c r="G3648">
        <v>14</v>
      </c>
      <c r="H3648">
        <v>0</v>
      </c>
      <c r="I3648">
        <v>0</v>
      </c>
      <c r="J3648">
        <v>2</v>
      </c>
      <c r="K3648">
        <v>0</v>
      </c>
      <c r="L3648" t="s">
        <v>28</v>
      </c>
      <c r="M3648" t="s">
        <v>99</v>
      </c>
      <c r="N3648" t="s">
        <v>98</v>
      </c>
      <c r="O3648" t="s">
        <v>22</v>
      </c>
      <c r="P3648" t="s">
        <v>23</v>
      </c>
      <c r="Q3648" t="s">
        <v>24</v>
      </c>
    </row>
    <row r="3649" spans="1:17" x14ac:dyDescent="0.2">
      <c r="A3649" s="2">
        <v>36278</v>
      </c>
      <c r="B3649" t="s">
        <v>101</v>
      </c>
      <c r="C3649" t="s">
        <v>85</v>
      </c>
      <c r="D3649" t="s">
        <v>50</v>
      </c>
      <c r="E3649" t="s">
        <v>50</v>
      </c>
      <c r="F3649">
        <v>66</v>
      </c>
      <c r="G3649">
        <v>92</v>
      </c>
      <c r="H3649">
        <v>0</v>
      </c>
      <c r="I3649">
        <v>0</v>
      </c>
      <c r="J3649">
        <v>0</v>
      </c>
      <c r="K3649">
        <v>0</v>
      </c>
      <c r="L3649" t="s">
        <v>291</v>
      </c>
      <c r="M3649" t="s">
        <v>331</v>
      </c>
      <c r="N3649" t="s">
        <v>101</v>
      </c>
      <c r="O3649" t="s">
        <v>22</v>
      </c>
      <c r="P3649" t="s">
        <v>23</v>
      </c>
      <c r="Q3649" t="s">
        <v>30</v>
      </c>
    </row>
    <row r="3650" spans="1:17" x14ac:dyDescent="0.2">
      <c r="A3650" s="2">
        <v>36278</v>
      </c>
      <c r="B3650" t="s">
        <v>184</v>
      </c>
      <c r="C3650" t="s">
        <v>76</v>
      </c>
      <c r="D3650" t="s">
        <v>50</v>
      </c>
      <c r="E3650" t="s">
        <v>50</v>
      </c>
      <c r="F3650">
        <v>124</v>
      </c>
      <c r="G3650">
        <v>48</v>
      </c>
      <c r="H3650">
        <v>0</v>
      </c>
      <c r="I3650">
        <v>0</v>
      </c>
      <c r="J3650">
        <v>1</v>
      </c>
      <c r="K3650">
        <v>2</v>
      </c>
      <c r="L3650" t="s">
        <v>28</v>
      </c>
      <c r="M3650" t="s">
        <v>193</v>
      </c>
      <c r="N3650" t="s">
        <v>184</v>
      </c>
      <c r="O3650" t="s">
        <v>22</v>
      </c>
      <c r="P3650" t="s">
        <v>23</v>
      </c>
      <c r="Q3650" t="s">
        <v>41</v>
      </c>
    </row>
    <row r="3651" spans="1:17" x14ac:dyDescent="0.2">
      <c r="A3651" s="2">
        <v>36278</v>
      </c>
      <c r="B3651" t="s">
        <v>126</v>
      </c>
      <c r="C3651" t="s">
        <v>110</v>
      </c>
      <c r="D3651" t="s">
        <v>50</v>
      </c>
      <c r="E3651" t="s">
        <v>36</v>
      </c>
      <c r="F3651">
        <v>9</v>
      </c>
      <c r="G3651">
        <v>19</v>
      </c>
      <c r="H3651">
        <v>0</v>
      </c>
      <c r="I3651">
        <v>0</v>
      </c>
      <c r="J3651">
        <v>1</v>
      </c>
      <c r="K3651">
        <v>2</v>
      </c>
      <c r="L3651" t="s">
        <v>28</v>
      </c>
      <c r="M3651" t="s">
        <v>784</v>
      </c>
      <c r="N3651" t="s">
        <v>126</v>
      </c>
      <c r="O3651" t="s">
        <v>22</v>
      </c>
      <c r="P3651" t="s">
        <v>23</v>
      </c>
      <c r="Q3651" t="s">
        <v>41</v>
      </c>
    </row>
    <row r="3652" spans="1:17" x14ac:dyDescent="0.2">
      <c r="A3652" s="2">
        <v>36278</v>
      </c>
      <c r="B3652" t="s">
        <v>38</v>
      </c>
      <c r="C3652" t="s">
        <v>26</v>
      </c>
      <c r="D3652" t="s">
        <v>19</v>
      </c>
      <c r="E3652" t="s">
        <v>27</v>
      </c>
      <c r="F3652">
        <v>20</v>
      </c>
      <c r="G3652">
        <v>13</v>
      </c>
      <c r="H3652">
        <v>0</v>
      </c>
      <c r="I3652">
        <v>0</v>
      </c>
      <c r="J3652">
        <v>2</v>
      </c>
      <c r="K3652">
        <v>1</v>
      </c>
      <c r="L3652" t="s">
        <v>28</v>
      </c>
      <c r="M3652" t="s">
        <v>847</v>
      </c>
      <c r="N3652" t="s">
        <v>38</v>
      </c>
      <c r="O3652" t="s">
        <v>22</v>
      </c>
      <c r="P3652" t="s">
        <v>23</v>
      </c>
      <c r="Q3652" t="s">
        <v>24</v>
      </c>
    </row>
    <row r="3653" spans="1:17" x14ac:dyDescent="0.2">
      <c r="A3653" s="2">
        <v>36278</v>
      </c>
      <c r="B3653" t="s">
        <v>90</v>
      </c>
      <c r="C3653" t="s">
        <v>293</v>
      </c>
      <c r="D3653" t="s">
        <v>50</v>
      </c>
      <c r="E3653" t="s">
        <v>50</v>
      </c>
      <c r="F3653">
        <v>32</v>
      </c>
      <c r="G3653">
        <v>5</v>
      </c>
      <c r="H3653">
        <v>0</v>
      </c>
      <c r="I3653">
        <v>0</v>
      </c>
      <c r="J3653">
        <v>2</v>
      </c>
      <c r="K3653">
        <v>1</v>
      </c>
      <c r="L3653" t="s">
        <v>28</v>
      </c>
      <c r="M3653" t="s">
        <v>750</v>
      </c>
      <c r="N3653" t="s">
        <v>90</v>
      </c>
      <c r="O3653" t="s">
        <v>22</v>
      </c>
      <c r="P3653" t="s">
        <v>23</v>
      </c>
      <c r="Q3653" t="s">
        <v>24</v>
      </c>
    </row>
    <row r="3654" spans="1:17" x14ac:dyDescent="0.2">
      <c r="A3654" s="2">
        <v>36278</v>
      </c>
      <c r="B3654" t="s">
        <v>92</v>
      </c>
      <c r="C3654" t="s">
        <v>147</v>
      </c>
      <c r="D3654" t="s">
        <v>50</v>
      </c>
      <c r="E3654" t="s">
        <v>50</v>
      </c>
      <c r="F3654">
        <v>11</v>
      </c>
      <c r="G3654">
        <v>25</v>
      </c>
      <c r="H3654">
        <v>0</v>
      </c>
      <c r="I3654">
        <v>0</v>
      </c>
      <c r="J3654">
        <v>1</v>
      </c>
      <c r="K3654">
        <v>0</v>
      </c>
      <c r="L3654" t="s">
        <v>28</v>
      </c>
      <c r="M3654" t="s">
        <v>124</v>
      </c>
      <c r="N3654" t="s">
        <v>92</v>
      </c>
      <c r="O3654" t="s">
        <v>22</v>
      </c>
      <c r="P3654" t="s">
        <v>23</v>
      </c>
      <c r="Q3654" t="s">
        <v>24</v>
      </c>
    </row>
    <row r="3655" spans="1:17" x14ac:dyDescent="0.2">
      <c r="A3655" s="2">
        <v>36278</v>
      </c>
      <c r="B3655" t="s">
        <v>249</v>
      </c>
      <c r="C3655" t="s">
        <v>70</v>
      </c>
      <c r="D3655" t="s">
        <v>50</v>
      </c>
      <c r="E3655" t="s">
        <v>50</v>
      </c>
      <c r="F3655">
        <v>73</v>
      </c>
      <c r="G3655">
        <v>57</v>
      </c>
      <c r="H3655">
        <v>0</v>
      </c>
      <c r="I3655">
        <v>0</v>
      </c>
      <c r="J3655">
        <v>1</v>
      </c>
      <c r="K3655">
        <v>1</v>
      </c>
      <c r="L3655" t="s">
        <v>28</v>
      </c>
      <c r="M3655" t="s">
        <v>529</v>
      </c>
      <c r="N3655" t="s">
        <v>249</v>
      </c>
      <c r="O3655" t="s">
        <v>22</v>
      </c>
      <c r="P3655" t="s">
        <v>23</v>
      </c>
      <c r="Q3655" t="s">
        <v>30</v>
      </c>
    </row>
    <row r="3656" spans="1:17" x14ac:dyDescent="0.2">
      <c r="A3656" s="2">
        <v>36279</v>
      </c>
      <c r="B3656" t="s">
        <v>212</v>
      </c>
      <c r="C3656" t="s">
        <v>459</v>
      </c>
      <c r="D3656" t="s">
        <v>115</v>
      </c>
      <c r="E3656" t="s">
        <v>115</v>
      </c>
      <c r="F3656">
        <v>155</v>
      </c>
      <c r="G3656">
        <v>166</v>
      </c>
      <c r="H3656">
        <v>0</v>
      </c>
      <c r="I3656">
        <v>0</v>
      </c>
      <c r="J3656">
        <v>2</v>
      </c>
      <c r="K3656">
        <v>1</v>
      </c>
      <c r="L3656" t="s">
        <v>460</v>
      </c>
      <c r="M3656" t="s">
        <v>844</v>
      </c>
      <c r="N3656" t="s">
        <v>388</v>
      </c>
      <c r="O3656" t="s">
        <v>122</v>
      </c>
      <c r="P3656" t="s">
        <v>23</v>
      </c>
      <c r="Q3656" t="s">
        <v>24</v>
      </c>
    </row>
    <row r="3657" spans="1:17" x14ac:dyDescent="0.2">
      <c r="A3657" s="2">
        <v>36279</v>
      </c>
      <c r="B3657" t="s">
        <v>388</v>
      </c>
      <c r="C3657" t="s">
        <v>629</v>
      </c>
      <c r="D3657" t="s">
        <v>115</v>
      </c>
      <c r="E3657" t="s">
        <v>36</v>
      </c>
      <c r="F3657">
        <v>115</v>
      </c>
      <c r="G3657">
        <v>167</v>
      </c>
      <c r="H3657">
        <v>0</v>
      </c>
      <c r="I3657">
        <v>0</v>
      </c>
      <c r="J3657">
        <v>2</v>
      </c>
      <c r="K3657">
        <v>1</v>
      </c>
      <c r="L3657" t="s">
        <v>460</v>
      </c>
      <c r="M3657" t="s">
        <v>844</v>
      </c>
      <c r="N3657" t="s">
        <v>388</v>
      </c>
      <c r="O3657" t="s">
        <v>22</v>
      </c>
      <c r="P3657" t="s">
        <v>23</v>
      </c>
      <c r="Q3657" t="s">
        <v>24</v>
      </c>
    </row>
    <row r="3658" spans="1:17" x14ac:dyDescent="0.2">
      <c r="A3658" s="2">
        <v>36281</v>
      </c>
      <c r="B3658" t="s">
        <v>388</v>
      </c>
      <c r="C3658" t="s">
        <v>212</v>
      </c>
      <c r="D3658" t="s">
        <v>115</v>
      </c>
      <c r="E3658" t="s">
        <v>115</v>
      </c>
      <c r="F3658">
        <v>115</v>
      </c>
      <c r="G3658">
        <v>155</v>
      </c>
      <c r="H3658">
        <v>0</v>
      </c>
      <c r="I3658">
        <v>0</v>
      </c>
      <c r="J3658">
        <v>2</v>
      </c>
      <c r="K3658">
        <v>0</v>
      </c>
      <c r="L3658" t="s">
        <v>460</v>
      </c>
      <c r="M3658" t="s">
        <v>844</v>
      </c>
      <c r="N3658" t="s">
        <v>388</v>
      </c>
      <c r="O3658" t="s">
        <v>22</v>
      </c>
      <c r="P3658" t="s">
        <v>23</v>
      </c>
      <c r="Q3658" t="s">
        <v>24</v>
      </c>
    </row>
    <row r="3659" spans="1:17" x14ac:dyDescent="0.2">
      <c r="A3659" s="2">
        <v>36281</v>
      </c>
      <c r="B3659" t="s">
        <v>629</v>
      </c>
      <c r="C3659" t="s">
        <v>459</v>
      </c>
      <c r="D3659" t="s">
        <v>36</v>
      </c>
      <c r="E3659" t="s">
        <v>115</v>
      </c>
      <c r="F3659">
        <v>167</v>
      </c>
      <c r="G3659">
        <v>166</v>
      </c>
      <c r="H3659">
        <v>0</v>
      </c>
      <c r="I3659">
        <v>0</v>
      </c>
      <c r="J3659">
        <v>2</v>
      </c>
      <c r="K3659">
        <v>0</v>
      </c>
      <c r="L3659" t="s">
        <v>460</v>
      </c>
      <c r="M3659" t="s">
        <v>844</v>
      </c>
      <c r="N3659" t="s">
        <v>388</v>
      </c>
      <c r="O3659" t="s">
        <v>122</v>
      </c>
      <c r="P3659" t="s">
        <v>23</v>
      </c>
      <c r="Q3659" t="s">
        <v>24</v>
      </c>
    </row>
    <row r="3660" spans="1:17" x14ac:dyDescent="0.2">
      <c r="A3660" s="2">
        <v>36285</v>
      </c>
      <c r="B3660" t="s">
        <v>700</v>
      </c>
      <c r="C3660" t="s">
        <v>848</v>
      </c>
      <c r="D3660" t="s">
        <v>27</v>
      </c>
      <c r="E3660" t="s">
        <v>27</v>
      </c>
      <c r="F3660">
        <v>179</v>
      </c>
      <c r="G3660">
        <v>195</v>
      </c>
      <c r="H3660">
        <v>0</v>
      </c>
      <c r="I3660">
        <v>0</v>
      </c>
      <c r="J3660">
        <v>6</v>
      </c>
      <c r="K3660">
        <v>0</v>
      </c>
      <c r="L3660" t="s">
        <v>230</v>
      </c>
      <c r="M3660" t="s">
        <v>826</v>
      </c>
      <c r="N3660" t="s">
        <v>700</v>
      </c>
      <c r="O3660" t="s">
        <v>22</v>
      </c>
      <c r="P3660" t="s">
        <v>23</v>
      </c>
      <c r="Q3660" t="s">
        <v>24</v>
      </c>
    </row>
    <row r="3661" spans="1:17" x14ac:dyDescent="0.2">
      <c r="A3661" s="2">
        <v>36285</v>
      </c>
      <c r="B3661" t="s">
        <v>454</v>
      </c>
      <c r="C3661" t="s">
        <v>188</v>
      </c>
      <c r="D3661" t="s">
        <v>27</v>
      </c>
      <c r="E3661" t="s">
        <v>27</v>
      </c>
      <c r="F3661">
        <v>110</v>
      </c>
      <c r="G3661">
        <v>157</v>
      </c>
      <c r="H3661">
        <v>0</v>
      </c>
      <c r="I3661">
        <v>0</v>
      </c>
      <c r="J3661">
        <v>4</v>
      </c>
      <c r="K3661">
        <v>1</v>
      </c>
      <c r="L3661" t="s">
        <v>230</v>
      </c>
      <c r="M3661" t="s">
        <v>826</v>
      </c>
      <c r="N3661" t="s">
        <v>700</v>
      </c>
      <c r="O3661" t="s">
        <v>122</v>
      </c>
      <c r="P3661" t="s">
        <v>23</v>
      </c>
      <c r="Q3661" t="s">
        <v>24</v>
      </c>
    </row>
    <row r="3662" spans="1:17" x14ac:dyDescent="0.2">
      <c r="A3662" s="2">
        <v>36285</v>
      </c>
      <c r="B3662" t="s">
        <v>106</v>
      </c>
      <c r="C3662" t="s">
        <v>274</v>
      </c>
      <c r="D3662" t="s">
        <v>50</v>
      </c>
      <c r="E3662" t="s">
        <v>50</v>
      </c>
      <c r="F3662">
        <v>8</v>
      </c>
      <c r="G3662">
        <v>6</v>
      </c>
      <c r="H3662">
        <v>0</v>
      </c>
      <c r="I3662">
        <v>0</v>
      </c>
      <c r="J3662">
        <v>3</v>
      </c>
      <c r="K3662">
        <v>1</v>
      </c>
      <c r="L3662" t="s">
        <v>28</v>
      </c>
      <c r="M3662" t="s">
        <v>194</v>
      </c>
      <c r="N3662" t="s">
        <v>106</v>
      </c>
      <c r="O3662" t="s">
        <v>22</v>
      </c>
      <c r="P3662" t="s">
        <v>23</v>
      </c>
      <c r="Q3662" t="s">
        <v>24</v>
      </c>
    </row>
    <row r="3663" spans="1:17" x14ac:dyDescent="0.2">
      <c r="A3663" s="2">
        <v>36286</v>
      </c>
      <c r="B3663" t="s">
        <v>222</v>
      </c>
      <c r="C3663" t="s">
        <v>232</v>
      </c>
      <c r="D3663" t="s">
        <v>27</v>
      </c>
      <c r="E3663" t="s">
        <v>19</v>
      </c>
      <c r="F3663">
        <v>125</v>
      </c>
      <c r="G3663">
        <v>160</v>
      </c>
      <c r="H3663">
        <v>0</v>
      </c>
      <c r="I3663">
        <v>0</v>
      </c>
      <c r="J3663">
        <v>0</v>
      </c>
      <c r="K3663">
        <v>0</v>
      </c>
      <c r="L3663" t="s">
        <v>230</v>
      </c>
      <c r="M3663" t="s">
        <v>849</v>
      </c>
      <c r="N3663" t="s">
        <v>850</v>
      </c>
      <c r="O3663" t="s">
        <v>122</v>
      </c>
      <c r="P3663" t="s">
        <v>23</v>
      </c>
      <c r="Q3663" t="s">
        <v>30</v>
      </c>
    </row>
    <row r="3664" spans="1:17" x14ac:dyDescent="0.2">
      <c r="A3664" s="2">
        <v>36286</v>
      </c>
      <c r="B3664" t="s">
        <v>282</v>
      </c>
      <c r="C3664" t="s">
        <v>149</v>
      </c>
      <c r="D3664" t="s">
        <v>19</v>
      </c>
      <c r="E3664" t="s">
        <v>36</v>
      </c>
      <c r="F3664">
        <v>72</v>
      </c>
      <c r="G3664">
        <v>27</v>
      </c>
      <c r="H3664">
        <v>0</v>
      </c>
      <c r="I3664">
        <v>0</v>
      </c>
      <c r="J3664">
        <v>2</v>
      </c>
      <c r="K3664">
        <v>0</v>
      </c>
      <c r="L3664" t="s">
        <v>28</v>
      </c>
      <c r="M3664" t="s">
        <v>285</v>
      </c>
      <c r="N3664" t="s">
        <v>282</v>
      </c>
      <c r="O3664" t="s">
        <v>22</v>
      </c>
      <c r="P3664" t="s">
        <v>23</v>
      </c>
      <c r="Q3664" t="s">
        <v>24</v>
      </c>
    </row>
    <row r="3665" spans="1:17" x14ac:dyDescent="0.2">
      <c r="A3665" s="2">
        <v>36287</v>
      </c>
      <c r="B3665" t="s">
        <v>700</v>
      </c>
      <c r="C3665" t="s">
        <v>188</v>
      </c>
      <c r="D3665" t="s">
        <v>27</v>
      </c>
      <c r="E3665" t="s">
        <v>27</v>
      </c>
      <c r="F3665">
        <v>179</v>
      </c>
      <c r="G3665">
        <v>157</v>
      </c>
      <c r="H3665">
        <v>0</v>
      </c>
      <c r="I3665">
        <v>0</v>
      </c>
      <c r="J3665">
        <v>4</v>
      </c>
      <c r="K3665">
        <v>1</v>
      </c>
      <c r="L3665" t="s">
        <v>230</v>
      </c>
      <c r="M3665" t="s">
        <v>826</v>
      </c>
      <c r="N3665" t="s">
        <v>700</v>
      </c>
      <c r="O3665" t="s">
        <v>22</v>
      </c>
      <c r="P3665" t="s">
        <v>23</v>
      </c>
      <c r="Q3665" t="s">
        <v>24</v>
      </c>
    </row>
    <row r="3666" spans="1:17" x14ac:dyDescent="0.2">
      <c r="A3666" s="2">
        <v>36287</v>
      </c>
      <c r="B3666" t="s">
        <v>454</v>
      </c>
      <c r="C3666" t="s">
        <v>848</v>
      </c>
      <c r="D3666" t="s">
        <v>27</v>
      </c>
      <c r="E3666" t="s">
        <v>27</v>
      </c>
      <c r="F3666">
        <v>110</v>
      </c>
      <c r="G3666">
        <v>195</v>
      </c>
      <c r="H3666">
        <v>0</v>
      </c>
      <c r="I3666">
        <v>0</v>
      </c>
      <c r="J3666">
        <v>7</v>
      </c>
      <c r="K3666">
        <v>0</v>
      </c>
      <c r="L3666" t="s">
        <v>230</v>
      </c>
      <c r="M3666" t="s">
        <v>826</v>
      </c>
      <c r="N3666" t="s">
        <v>700</v>
      </c>
      <c r="O3666" t="s">
        <v>122</v>
      </c>
      <c r="P3666" t="s">
        <v>23</v>
      </c>
      <c r="Q3666" t="s">
        <v>24</v>
      </c>
    </row>
    <row r="3667" spans="1:17" x14ac:dyDescent="0.2">
      <c r="A3667" s="2">
        <v>36288</v>
      </c>
      <c r="B3667" t="s">
        <v>352</v>
      </c>
      <c r="C3667" t="s">
        <v>111</v>
      </c>
      <c r="D3667" t="s">
        <v>36</v>
      </c>
      <c r="E3667" t="s">
        <v>36</v>
      </c>
      <c r="F3667">
        <v>83</v>
      </c>
      <c r="G3667">
        <v>81</v>
      </c>
      <c r="H3667">
        <v>0</v>
      </c>
      <c r="I3667">
        <v>0</v>
      </c>
      <c r="J3667">
        <v>0</v>
      </c>
      <c r="K3667">
        <v>0</v>
      </c>
      <c r="L3667" t="s">
        <v>62</v>
      </c>
      <c r="M3667" t="s">
        <v>371</v>
      </c>
      <c r="N3667" t="s">
        <v>352</v>
      </c>
      <c r="O3667" t="s">
        <v>22</v>
      </c>
      <c r="P3667" t="s">
        <v>23</v>
      </c>
      <c r="Q3667" t="s">
        <v>30</v>
      </c>
    </row>
    <row r="3668" spans="1:17" x14ac:dyDescent="0.2">
      <c r="A3668" s="2">
        <v>36289</v>
      </c>
      <c r="B3668" t="s">
        <v>700</v>
      </c>
      <c r="C3668" t="s">
        <v>454</v>
      </c>
      <c r="D3668" t="s">
        <v>27</v>
      </c>
      <c r="E3668" t="s">
        <v>27</v>
      </c>
      <c r="F3668">
        <v>179</v>
      </c>
      <c r="G3668">
        <v>110</v>
      </c>
      <c r="H3668">
        <v>0</v>
      </c>
      <c r="I3668">
        <v>0</v>
      </c>
      <c r="J3668">
        <v>1</v>
      </c>
      <c r="K3668">
        <v>2</v>
      </c>
      <c r="L3668" t="s">
        <v>230</v>
      </c>
      <c r="M3668" t="s">
        <v>826</v>
      </c>
      <c r="N3668" t="s">
        <v>700</v>
      </c>
      <c r="O3668" t="s">
        <v>22</v>
      </c>
      <c r="P3668" t="s">
        <v>23</v>
      </c>
      <c r="Q3668" t="s">
        <v>41</v>
      </c>
    </row>
    <row r="3669" spans="1:17" x14ac:dyDescent="0.2">
      <c r="A3669" s="2">
        <v>36289</v>
      </c>
      <c r="B3669" t="s">
        <v>188</v>
      </c>
      <c r="C3669" t="s">
        <v>848</v>
      </c>
      <c r="D3669" t="s">
        <v>27</v>
      </c>
      <c r="E3669" t="s">
        <v>27</v>
      </c>
      <c r="F3669">
        <v>157</v>
      </c>
      <c r="G3669">
        <v>195</v>
      </c>
      <c r="H3669">
        <v>0</v>
      </c>
      <c r="I3669">
        <v>0</v>
      </c>
      <c r="J3669">
        <v>4</v>
      </c>
      <c r="K3669">
        <v>1</v>
      </c>
      <c r="L3669" t="s">
        <v>230</v>
      </c>
      <c r="M3669" t="s">
        <v>826</v>
      </c>
      <c r="N3669" t="s">
        <v>700</v>
      </c>
      <c r="O3669" t="s">
        <v>122</v>
      </c>
      <c r="P3669" t="s">
        <v>23</v>
      </c>
      <c r="Q3669" t="s">
        <v>24</v>
      </c>
    </row>
    <row r="3670" spans="1:17" x14ac:dyDescent="0.2">
      <c r="A3670" s="2">
        <v>36289</v>
      </c>
      <c r="B3670" t="s">
        <v>185</v>
      </c>
      <c r="C3670" t="s">
        <v>149</v>
      </c>
      <c r="D3670" t="s">
        <v>27</v>
      </c>
      <c r="E3670" t="s">
        <v>36</v>
      </c>
      <c r="F3670">
        <v>39</v>
      </c>
      <c r="G3670">
        <v>27</v>
      </c>
      <c r="H3670">
        <v>0</v>
      </c>
      <c r="I3670">
        <v>0</v>
      </c>
      <c r="J3670">
        <v>1</v>
      </c>
      <c r="K3670">
        <v>1</v>
      </c>
      <c r="L3670" t="s">
        <v>28</v>
      </c>
      <c r="M3670" t="s">
        <v>412</v>
      </c>
      <c r="N3670" t="s">
        <v>185</v>
      </c>
      <c r="O3670" t="s">
        <v>22</v>
      </c>
      <c r="P3670" t="s">
        <v>23</v>
      </c>
      <c r="Q3670" t="s">
        <v>30</v>
      </c>
    </row>
    <row r="3671" spans="1:17" x14ac:dyDescent="0.2">
      <c r="A3671" s="2">
        <v>36289</v>
      </c>
      <c r="B3671" t="s">
        <v>46</v>
      </c>
      <c r="C3671" t="s">
        <v>296</v>
      </c>
      <c r="D3671" t="s">
        <v>36</v>
      </c>
      <c r="E3671" t="s">
        <v>36</v>
      </c>
      <c r="F3671">
        <v>151</v>
      </c>
      <c r="G3671">
        <v>90</v>
      </c>
      <c r="H3671">
        <v>0</v>
      </c>
      <c r="I3671">
        <v>0</v>
      </c>
      <c r="J3671">
        <v>3</v>
      </c>
      <c r="K3671">
        <v>1</v>
      </c>
      <c r="L3671" t="s">
        <v>702</v>
      </c>
      <c r="M3671" t="s">
        <v>685</v>
      </c>
      <c r="N3671" t="s">
        <v>46</v>
      </c>
      <c r="O3671" t="s">
        <v>22</v>
      </c>
      <c r="P3671" t="s">
        <v>23</v>
      </c>
      <c r="Q3671" t="s">
        <v>24</v>
      </c>
    </row>
    <row r="3672" spans="1:17" x14ac:dyDescent="0.2">
      <c r="A3672" s="2">
        <v>36296</v>
      </c>
      <c r="B3672" t="s">
        <v>718</v>
      </c>
      <c r="C3672" t="s">
        <v>118</v>
      </c>
      <c r="D3672" t="s">
        <v>36</v>
      </c>
      <c r="E3672" t="s">
        <v>36</v>
      </c>
      <c r="F3672">
        <v>159</v>
      </c>
      <c r="G3672">
        <v>87</v>
      </c>
      <c r="H3672">
        <v>0</v>
      </c>
      <c r="I3672">
        <v>0</v>
      </c>
      <c r="J3672">
        <v>2</v>
      </c>
      <c r="K3672">
        <v>1</v>
      </c>
      <c r="L3672" t="s">
        <v>28</v>
      </c>
      <c r="M3672" t="s">
        <v>657</v>
      </c>
      <c r="N3672" t="s">
        <v>718</v>
      </c>
      <c r="O3672" t="s">
        <v>22</v>
      </c>
      <c r="P3672" t="s">
        <v>23</v>
      </c>
      <c r="Q3672" t="s">
        <v>24</v>
      </c>
    </row>
    <row r="3673" spans="1:17" x14ac:dyDescent="0.2">
      <c r="A3673" s="2">
        <v>36296</v>
      </c>
      <c r="B3673" t="s">
        <v>46</v>
      </c>
      <c r="C3673" t="s">
        <v>351</v>
      </c>
      <c r="D3673" t="s">
        <v>36</v>
      </c>
      <c r="E3673" t="s">
        <v>36</v>
      </c>
      <c r="F3673">
        <v>151</v>
      </c>
      <c r="G3673">
        <v>158</v>
      </c>
      <c r="H3673">
        <v>0</v>
      </c>
      <c r="I3673">
        <v>0</v>
      </c>
      <c r="J3673">
        <v>2</v>
      </c>
      <c r="K3673">
        <v>1</v>
      </c>
      <c r="L3673" t="s">
        <v>28</v>
      </c>
      <c r="M3673" t="s">
        <v>685</v>
      </c>
      <c r="N3673" t="s">
        <v>46</v>
      </c>
      <c r="O3673" t="s">
        <v>22</v>
      </c>
      <c r="P3673" t="s">
        <v>23</v>
      </c>
      <c r="Q3673" t="s">
        <v>24</v>
      </c>
    </row>
    <row r="3674" spans="1:17" x14ac:dyDescent="0.2">
      <c r="A3674" s="2">
        <v>36299</v>
      </c>
      <c r="B3674" t="s">
        <v>95</v>
      </c>
      <c r="C3674" t="s">
        <v>317</v>
      </c>
      <c r="D3674" t="s">
        <v>50</v>
      </c>
      <c r="E3674" t="s">
        <v>50</v>
      </c>
      <c r="F3674">
        <v>33</v>
      </c>
      <c r="G3674">
        <v>89</v>
      </c>
      <c r="H3674">
        <v>0</v>
      </c>
      <c r="I3674">
        <v>0</v>
      </c>
      <c r="J3674">
        <v>1</v>
      </c>
      <c r="K3674">
        <v>1</v>
      </c>
      <c r="L3674" t="s">
        <v>28</v>
      </c>
      <c r="M3674" t="s">
        <v>851</v>
      </c>
      <c r="N3674" t="s">
        <v>95</v>
      </c>
      <c r="O3674" t="s">
        <v>22</v>
      </c>
      <c r="P3674" t="s">
        <v>23</v>
      </c>
      <c r="Q3674" t="s">
        <v>30</v>
      </c>
    </row>
    <row r="3675" spans="1:17" x14ac:dyDescent="0.2">
      <c r="A3675" s="2">
        <v>36299</v>
      </c>
      <c r="B3675" t="s">
        <v>244</v>
      </c>
      <c r="C3675" t="s">
        <v>87</v>
      </c>
      <c r="D3675" t="s">
        <v>50</v>
      </c>
      <c r="E3675" t="s">
        <v>50</v>
      </c>
      <c r="F3675">
        <v>25</v>
      </c>
      <c r="G3675">
        <v>30</v>
      </c>
      <c r="H3675">
        <v>0</v>
      </c>
      <c r="I3675">
        <v>0</v>
      </c>
      <c r="J3675">
        <v>2</v>
      </c>
      <c r="K3675">
        <v>0</v>
      </c>
      <c r="L3675" t="s">
        <v>28</v>
      </c>
      <c r="M3675" t="s">
        <v>852</v>
      </c>
      <c r="N3675" t="s">
        <v>244</v>
      </c>
      <c r="O3675" t="s">
        <v>22</v>
      </c>
      <c r="P3675" t="s">
        <v>23</v>
      </c>
      <c r="Q3675" t="s">
        <v>24</v>
      </c>
    </row>
    <row r="3676" spans="1:17" x14ac:dyDescent="0.2">
      <c r="A3676" s="2">
        <v>36300</v>
      </c>
      <c r="B3676" t="s">
        <v>49</v>
      </c>
      <c r="C3676" t="s">
        <v>185</v>
      </c>
      <c r="D3676" t="s">
        <v>50</v>
      </c>
      <c r="E3676" t="s">
        <v>27</v>
      </c>
      <c r="F3676">
        <v>12</v>
      </c>
      <c r="G3676">
        <v>40</v>
      </c>
      <c r="H3676">
        <v>0</v>
      </c>
      <c r="I3676">
        <v>0</v>
      </c>
      <c r="J3676">
        <v>6</v>
      </c>
      <c r="K3676">
        <v>0</v>
      </c>
      <c r="L3676" t="s">
        <v>28</v>
      </c>
      <c r="M3676" t="s">
        <v>103</v>
      </c>
      <c r="N3676" t="s">
        <v>49</v>
      </c>
      <c r="O3676" t="s">
        <v>22</v>
      </c>
      <c r="P3676" t="s">
        <v>23</v>
      </c>
      <c r="Q3676" t="s">
        <v>24</v>
      </c>
    </row>
    <row r="3677" spans="1:17" x14ac:dyDescent="0.2">
      <c r="A3677" s="2">
        <v>36301</v>
      </c>
      <c r="B3677" t="s">
        <v>263</v>
      </c>
      <c r="C3677" t="s">
        <v>304</v>
      </c>
      <c r="D3677" t="s">
        <v>27</v>
      </c>
      <c r="E3677" t="s">
        <v>27</v>
      </c>
      <c r="F3677">
        <v>109</v>
      </c>
      <c r="G3677">
        <v>70</v>
      </c>
      <c r="H3677">
        <v>0</v>
      </c>
      <c r="I3677">
        <v>0</v>
      </c>
      <c r="J3677">
        <v>0</v>
      </c>
      <c r="K3677">
        <v>2</v>
      </c>
      <c r="L3677" t="s">
        <v>28</v>
      </c>
      <c r="M3677" t="s">
        <v>215</v>
      </c>
      <c r="N3677" t="s">
        <v>77</v>
      </c>
      <c r="O3677" t="s">
        <v>122</v>
      </c>
      <c r="P3677" t="s">
        <v>23</v>
      </c>
      <c r="Q3677" t="s">
        <v>41</v>
      </c>
    </row>
    <row r="3678" spans="1:17" x14ac:dyDescent="0.2">
      <c r="A3678" s="2">
        <v>36302</v>
      </c>
      <c r="B3678" t="s">
        <v>250</v>
      </c>
      <c r="C3678" t="s">
        <v>352</v>
      </c>
      <c r="D3678" t="s">
        <v>36</v>
      </c>
      <c r="E3678" t="s">
        <v>36</v>
      </c>
      <c r="F3678">
        <v>102</v>
      </c>
      <c r="G3678">
        <v>83</v>
      </c>
      <c r="H3678">
        <v>0</v>
      </c>
      <c r="I3678">
        <v>0</v>
      </c>
      <c r="J3678">
        <v>1</v>
      </c>
      <c r="K3678">
        <v>1</v>
      </c>
      <c r="L3678" t="s">
        <v>702</v>
      </c>
      <c r="M3678" t="s">
        <v>251</v>
      </c>
      <c r="N3678" t="s">
        <v>250</v>
      </c>
      <c r="O3678" t="s">
        <v>22</v>
      </c>
      <c r="P3678" t="s">
        <v>59</v>
      </c>
      <c r="Q3678" t="s">
        <v>41</v>
      </c>
    </row>
    <row r="3679" spans="1:17" x14ac:dyDescent="0.2">
      <c r="A3679" s="2">
        <v>36302</v>
      </c>
      <c r="B3679" t="s">
        <v>208</v>
      </c>
      <c r="C3679" t="s">
        <v>138</v>
      </c>
      <c r="D3679" t="s">
        <v>36</v>
      </c>
      <c r="E3679" t="s">
        <v>36</v>
      </c>
      <c r="F3679">
        <v>107</v>
      </c>
      <c r="G3679">
        <v>36</v>
      </c>
      <c r="H3679">
        <v>0</v>
      </c>
      <c r="I3679">
        <v>0</v>
      </c>
      <c r="J3679">
        <v>0</v>
      </c>
      <c r="K3679">
        <v>1</v>
      </c>
      <c r="L3679" t="s">
        <v>28</v>
      </c>
      <c r="M3679" t="s">
        <v>398</v>
      </c>
      <c r="N3679" t="s">
        <v>208</v>
      </c>
      <c r="O3679" t="s">
        <v>22</v>
      </c>
      <c r="P3679" t="s">
        <v>23</v>
      </c>
      <c r="Q3679" t="s">
        <v>41</v>
      </c>
    </row>
    <row r="3680" spans="1:17" x14ac:dyDescent="0.2">
      <c r="A3680" s="2">
        <v>36307</v>
      </c>
      <c r="B3680" t="s">
        <v>52</v>
      </c>
      <c r="C3680" t="s">
        <v>185</v>
      </c>
      <c r="D3680" t="s">
        <v>50</v>
      </c>
      <c r="E3680" t="s">
        <v>27</v>
      </c>
      <c r="F3680">
        <v>14</v>
      </c>
      <c r="G3680">
        <v>40</v>
      </c>
      <c r="H3680">
        <v>0</v>
      </c>
      <c r="I3680">
        <v>0</v>
      </c>
      <c r="J3680">
        <v>2</v>
      </c>
      <c r="K3680">
        <v>1</v>
      </c>
      <c r="L3680" t="s">
        <v>28</v>
      </c>
      <c r="M3680" t="s">
        <v>68</v>
      </c>
      <c r="N3680" t="s">
        <v>52</v>
      </c>
      <c r="O3680" t="s">
        <v>22</v>
      </c>
      <c r="P3680" t="s">
        <v>23</v>
      </c>
      <c r="Q3680" t="s">
        <v>24</v>
      </c>
    </row>
    <row r="3681" spans="1:17" x14ac:dyDescent="0.2">
      <c r="A3681" s="2">
        <v>36308</v>
      </c>
      <c r="B3681" t="s">
        <v>351</v>
      </c>
      <c r="C3681" t="s">
        <v>296</v>
      </c>
      <c r="D3681" t="s">
        <v>36</v>
      </c>
      <c r="E3681" t="s">
        <v>36</v>
      </c>
      <c r="F3681">
        <v>160</v>
      </c>
      <c r="G3681">
        <v>91</v>
      </c>
      <c r="H3681">
        <v>0</v>
      </c>
      <c r="I3681">
        <v>0</v>
      </c>
      <c r="J3681">
        <v>0</v>
      </c>
      <c r="K3681">
        <v>2</v>
      </c>
      <c r="L3681" t="s">
        <v>702</v>
      </c>
      <c r="M3681" t="s">
        <v>353</v>
      </c>
      <c r="N3681" t="s">
        <v>351</v>
      </c>
      <c r="O3681" t="s">
        <v>22</v>
      </c>
      <c r="P3681" t="s">
        <v>23</v>
      </c>
      <c r="Q3681" t="s">
        <v>41</v>
      </c>
    </row>
    <row r="3682" spans="1:17" x14ac:dyDescent="0.2">
      <c r="A3682" s="2">
        <v>36309</v>
      </c>
      <c r="B3682" t="s">
        <v>56</v>
      </c>
      <c r="C3682" t="s">
        <v>555</v>
      </c>
      <c r="D3682" t="s">
        <v>27</v>
      </c>
      <c r="E3682" t="s">
        <v>27</v>
      </c>
      <c r="F3682">
        <v>93</v>
      </c>
      <c r="G3682">
        <v>73</v>
      </c>
      <c r="H3682">
        <v>0</v>
      </c>
      <c r="I3682">
        <v>0</v>
      </c>
      <c r="J3682">
        <v>1</v>
      </c>
      <c r="K3682">
        <v>0</v>
      </c>
      <c r="L3682" t="s">
        <v>28</v>
      </c>
      <c r="M3682" t="s">
        <v>343</v>
      </c>
      <c r="N3682" t="s">
        <v>56</v>
      </c>
      <c r="O3682" t="s">
        <v>22</v>
      </c>
      <c r="P3682" t="s">
        <v>23</v>
      </c>
      <c r="Q3682" t="s">
        <v>24</v>
      </c>
    </row>
    <row r="3683" spans="1:17" x14ac:dyDescent="0.2">
      <c r="A3683" s="2">
        <v>36309</v>
      </c>
      <c r="B3683" t="s">
        <v>107</v>
      </c>
      <c r="C3683" t="s">
        <v>131</v>
      </c>
      <c r="D3683" t="s">
        <v>19</v>
      </c>
      <c r="E3683" t="s">
        <v>27</v>
      </c>
      <c r="F3683">
        <v>23</v>
      </c>
      <c r="G3683">
        <v>65</v>
      </c>
      <c r="H3683">
        <v>0</v>
      </c>
      <c r="I3683">
        <v>0</v>
      </c>
      <c r="J3683">
        <v>3</v>
      </c>
      <c r="K3683">
        <v>0</v>
      </c>
      <c r="L3683" t="s">
        <v>28</v>
      </c>
      <c r="M3683" t="s">
        <v>527</v>
      </c>
      <c r="N3683" t="s">
        <v>107</v>
      </c>
      <c r="O3683" t="s">
        <v>22</v>
      </c>
      <c r="P3683" t="s">
        <v>23</v>
      </c>
      <c r="Q3683" t="s">
        <v>24</v>
      </c>
    </row>
    <row r="3684" spans="1:17" x14ac:dyDescent="0.2">
      <c r="A3684" s="2">
        <v>36309</v>
      </c>
      <c r="B3684" t="s">
        <v>210</v>
      </c>
      <c r="C3684" t="s">
        <v>43</v>
      </c>
      <c r="D3684" t="s">
        <v>27</v>
      </c>
      <c r="E3684" t="s">
        <v>19</v>
      </c>
      <c r="F3684">
        <v>88</v>
      </c>
      <c r="G3684">
        <v>31</v>
      </c>
      <c r="H3684">
        <v>0</v>
      </c>
      <c r="I3684">
        <v>0</v>
      </c>
      <c r="J3684">
        <v>2</v>
      </c>
      <c r="K3684">
        <v>1</v>
      </c>
      <c r="L3684" t="s">
        <v>28</v>
      </c>
      <c r="M3684" t="s">
        <v>337</v>
      </c>
      <c r="N3684" t="s">
        <v>77</v>
      </c>
      <c r="O3684" t="s">
        <v>122</v>
      </c>
      <c r="P3684" t="s">
        <v>23</v>
      </c>
      <c r="Q3684" t="s">
        <v>24</v>
      </c>
    </row>
    <row r="3685" spans="1:17" x14ac:dyDescent="0.2">
      <c r="A3685" s="2">
        <v>36309</v>
      </c>
      <c r="B3685" t="s">
        <v>98</v>
      </c>
      <c r="C3685" t="s">
        <v>100</v>
      </c>
      <c r="D3685" t="s">
        <v>50</v>
      </c>
      <c r="E3685" t="s">
        <v>50</v>
      </c>
      <c r="F3685">
        <v>38</v>
      </c>
      <c r="G3685">
        <v>69</v>
      </c>
      <c r="H3685">
        <v>0</v>
      </c>
      <c r="I3685">
        <v>0</v>
      </c>
      <c r="J3685">
        <v>0</v>
      </c>
      <c r="K3685">
        <v>1</v>
      </c>
      <c r="L3685" t="s">
        <v>28</v>
      </c>
      <c r="M3685" t="s">
        <v>99</v>
      </c>
      <c r="N3685" t="s">
        <v>98</v>
      </c>
      <c r="O3685" t="s">
        <v>22</v>
      </c>
      <c r="P3685" t="s">
        <v>23</v>
      </c>
      <c r="Q3685" t="s">
        <v>41</v>
      </c>
    </row>
    <row r="3686" spans="1:17" x14ac:dyDescent="0.2">
      <c r="A3686" s="2">
        <v>36309</v>
      </c>
      <c r="B3686" t="s">
        <v>453</v>
      </c>
      <c r="C3686" t="s">
        <v>481</v>
      </c>
      <c r="D3686" t="s">
        <v>27</v>
      </c>
      <c r="E3686" t="s">
        <v>27</v>
      </c>
      <c r="F3686">
        <v>135</v>
      </c>
      <c r="G3686">
        <v>145</v>
      </c>
      <c r="H3686">
        <v>0</v>
      </c>
      <c r="I3686">
        <v>0</v>
      </c>
      <c r="J3686">
        <v>4</v>
      </c>
      <c r="K3686">
        <v>1</v>
      </c>
      <c r="L3686" t="s">
        <v>28</v>
      </c>
      <c r="M3686" t="s">
        <v>482</v>
      </c>
      <c r="N3686" t="s">
        <v>453</v>
      </c>
      <c r="O3686" t="s">
        <v>22</v>
      </c>
      <c r="P3686" t="s">
        <v>23</v>
      </c>
      <c r="Q3686" t="s">
        <v>24</v>
      </c>
    </row>
    <row r="3687" spans="1:17" x14ac:dyDescent="0.2">
      <c r="A3687" s="2">
        <v>36310</v>
      </c>
      <c r="B3687" t="s">
        <v>147</v>
      </c>
      <c r="C3687" t="s">
        <v>42</v>
      </c>
      <c r="D3687" t="s">
        <v>50</v>
      </c>
      <c r="E3687" t="s">
        <v>19</v>
      </c>
      <c r="F3687">
        <v>27</v>
      </c>
      <c r="G3687">
        <v>66</v>
      </c>
      <c r="H3687">
        <v>0</v>
      </c>
      <c r="I3687">
        <v>0</v>
      </c>
      <c r="J3687">
        <v>1</v>
      </c>
      <c r="K3687">
        <v>1</v>
      </c>
      <c r="L3687" t="s">
        <v>312</v>
      </c>
      <c r="M3687" t="s">
        <v>514</v>
      </c>
      <c r="N3687" t="s">
        <v>143</v>
      </c>
      <c r="O3687" t="s">
        <v>122</v>
      </c>
      <c r="P3687" t="s">
        <v>23</v>
      </c>
      <c r="Q3687" t="s">
        <v>30</v>
      </c>
    </row>
    <row r="3688" spans="1:17" x14ac:dyDescent="0.2">
      <c r="A3688" s="2">
        <v>36310</v>
      </c>
      <c r="B3688" t="s">
        <v>405</v>
      </c>
      <c r="C3688" t="s">
        <v>404</v>
      </c>
      <c r="D3688" t="s">
        <v>36</v>
      </c>
      <c r="E3688" t="s">
        <v>36</v>
      </c>
      <c r="F3688">
        <v>149</v>
      </c>
      <c r="G3688">
        <v>128</v>
      </c>
      <c r="H3688">
        <v>0</v>
      </c>
      <c r="I3688">
        <v>0</v>
      </c>
      <c r="J3688">
        <v>1</v>
      </c>
      <c r="K3688">
        <v>2</v>
      </c>
      <c r="L3688" t="s">
        <v>28</v>
      </c>
      <c r="M3688" t="s">
        <v>406</v>
      </c>
      <c r="N3688" t="s">
        <v>405</v>
      </c>
      <c r="O3688" t="s">
        <v>22</v>
      </c>
      <c r="P3688" t="s">
        <v>23</v>
      </c>
      <c r="Q3688" t="s">
        <v>41</v>
      </c>
    </row>
    <row r="3689" spans="1:17" x14ac:dyDescent="0.2">
      <c r="A3689" s="2">
        <v>36310</v>
      </c>
      <c r="B3689" t="s">
        <v>49</v>
      </c>
      <c r="C3689" t="s">
        <v>345</v>
      </c>
      <c r="D3689" t="s">
        <v>50</v>
      </c>
      <c r="E3689" t="s">
        <v>50</v>
      </c>
      <c r="F3689">
        <v>12</v>
      </c>
      <c r="G3689">
        <v>56</v>
      </c>
      <c r="H3689">
        <v>0</v>
      </c>
      <c r="I3689">
        <v>0</v>
      </c>
      <c r="J3689">
        <v>1</v>
      </c>
      <c r="K3689">
        <v>0</v>
      </c>
      <c r="L3689" t="s">
        <v>291</v>
      </c>
      <c r="M3689" t="s">
        <v>103</v>
      </c>
      <c r="N3689" t="s">
        <v>49</v>
      </c>
      <c r="O3689" t="s">
        <v>22</v>
      </c>
      <c r="P3689" t="s">
        <v>23</v>
      </c>
      <c r="Q3689" t="s">
        <v>24</v>
      </c>
    </row>
    <row r="3690" spans="1:17" x14ac:dyDescent="0.2">
      <c r="A3690" s="2">
        <v>36312</v>
      </c>
      <c r="B3690" t="s">
        <v>111</v>
      </c>
      <c r="C3690" t="s">
        <v>118</v>
      </c>
      <c r="D3690" t="s">
        <v>36</v>
      </c>
      <c r="E3690" t="s">
        <v>36</v>
      </c>
      <c r="F3690">
        <v>74</v>
      </c>
      <c r="G3690">
        <v>87</v>
      </c>
      <c r="H3690">
        <v>0</v>
      </c>
      <c r="I3690">
        <v>0</v>
      </c>
      <c r="J3690">
        <v>1</v>
      </c>
      <c r="K3690">
        <v>1</v>
      </c>
      <c r="L3690" t="s">
        <v>28</v>
      </c>
      <c r="M3690" t="s">
        <v>218</v>
      </c>
      <c r="N3690" t="s">
        <v>111</v>
      </c>
      <c r="O3690" t="s">
        <v>22</v>
      </c>
      <c r="P3690" t="s">
        <v>23</v>
      </c>
      <c r="Q3690" t="s">
        <v>30</v>
      </c>
    </row>
    <row r="3691" spans="1:17" x14ac:dyDescent="0.2">
      <c r="A3691" s="2">
        <v>36313</v>
      </c>
      <c r="B3691" t="s">
        <v>56</v>
      </c>
      <c r="C3691" t="s">
        <v>555</v>
      </c>
      <c r="D3691" t="s">
        <v>27</v>
      </c>
      <c r="E3691" t="s">
        <v>27</v>
      </c>
      <c r="F3691">
        <v>93</v>
      </c>
      <c r="G3691">
        <v>73</v>
      </c>
      <c r="H3691">
        <v>0</v>
      </c>
      <c r="I3691">
        <v>0</v>
      </c>
      <c r="J3691">
        <v>2</v>
      </c>
      <c r="K3691">
        <v>0</v>
      </c>
      <c r="L3691" t="s">
        <v>28</v>
      </c>
      <c r="M3691" t="s">
        <v>336</v>
      </c>
      <c r="N3691" t="s">
        <v>56</v>
      </c>
      <c r="O3691" t="s">
        <v>22</v>
      </c>
      <c r="P3691" t="s">
        <v>23</v>
      </c>
      <c r="Q3691" t="s">
        <v>24</v>
      </c>
    </row>
    <row r="3692" spans="1:17" x14ac:dyDescent="0.2">
      <c r="A3692" s="2">
        <v>36313</v>
      </c>
      <c r="B3692" t="s">
        <v>31</v>
      </c>
      <c r="C3692" t="s">
        <v>167</v>
      </c>
      <c r="D3692" t="s">
        <v>19</v>
      </c>
      <c r="E3692" t="s">
        <v>115</v>
      </c>
      <c r="F3692">
        <v>55</v>
      </c>
      <c r="G3692">
        <v>47</v>
      </c>
      <c r="H3692">
        <v>0</v>
      </c>
      <c r="I3692">
        <v>0</v>
      </c>
      <c r="J3692">
        <v>1</v>
      </c>
      <c r="K3692">
        <v>1</v>
      </c>
      <c r="L3692" t="s">
        <v>28</v>
      </c>
      <c r="M3692" t="s">
        <v>336</v>
      </c>
      <c r="N3692" t="s">
        <v>56</v>
      </c>
      <c r="O3692" t="s">
        <v>122</v>
      </c>
      <c r="P3692" t="s">
        <v>23</v>
      </c>
      <c r="Q3692" t="s">
        <v>30</v>
      </c>
    </row>
    <row r="3693" spans="1:17" x14ac:dyDescent="0.2">
      <c r="A3693" s="2">
        <v>36314</v>
      </c>
      <c r="B3693" t="s">
        <v>143</v>
      </c>
      <c r="C3693" t="s">
        <v>147</v>
      </c>
      <c r="D3693" t="s">
        <v>115</v>
      </c>
      <c r="E3693" t="s">
        <v>50</v>
      </c>
      <c r="F3693">
        <v>41</v>
      </c>
      <c r="G3693">
        <v>27</v>
      </c>
      <c r="H3693">
        <v>0</v>
      </c>
      <c r="I3693">
        <v>0</v>
      </c>
      <c r="J3693">
        <v>0</v>
      </c>
      <c r="K3693">
        <v>0</v>
      </c>
      <c r="L3693" t="s">
        <v>312</v>
      </c>
      <c r="M3693" t="s">
        <v>144</v>
      </c>
      <c r="N3693" t="s">
        <v>143</v>
      </c>
      <c r="O3693" t="s">
        <v>22</v>
      </c>
      <c r="P3693" t="s">
        <v>23</v>
      </c>
      <c r="Q3693" t="s">
        <v>30</v>
      </c>
    </row>
    <row r="3694" spans="1:17" x14ac:dyDescent="0.2">
      <c r="A3694" s="2">
        <v>36314</v>
      </c>
      <c r="B3694" t="s">
        <v>282</v>
      </c>
      <c r="C3694" t="s">
        <v>185</v>
      </c>
      <c r="D3694" t="s">
        <v>19</v>
      </c>
      <c r="E3694" t="s">
        <v>27</v>
      </c>
      <c r="F3694">
        <v>71</v>
      </c>
      <c r="G3694">
        <v>40</v>
      </c>
      <c r="H3694">
        <v>0</v>
      </c>
      <c r="I3694">
        <v>0</v>
      </c>
      <c r="J3694">
        <v>1</v>
      </c>
      <c r="K3694">
        <v>0</v>
      </c>
      <c r="L3694" t="s">
        <v>280</v>
      </c>
      <c r="M3694" t="s">
        <v>285</v>
      </c>
      <c r="N3694" t="s">
        <v>282</v>
      </c>
      <c r="O3694" t="s">
        <v>22</v>
      </c>
      <c r="P3694" t="s">
        <v>23</v>
      </c>
      <c r="Q3694" t="s">
        <v>24</v>
      </c>
    </row>
    <row r="3695" spans="1:17" x14ac:dyDescent="0.2">
      <c r="A3695" s="2">
        <v>36315</v>
      </c>
      <c r="B3695" t="s">
        <v>56</v>
      </c>
      <c r="C3695" t="s">
        <v>167</v>
      </c>
      <c r="D3695" t="s">
        <v>27</v>
      </c>
      <c r="E3695" t="s">
        <v>115</v>
      </c>
      <c r="F3695">
        <v>93</v>
      </c>
      <c r="G3695">
        <v>47</v>
      </c>
      <c r="H3695">
        <v>0</v>
      </c>
      <c r="I3695">
        <v>0</v>
      </c>
      <c r="J3695">
        <v>0</v>
      </c>
      <c r="K3695">
        <v>1</v>
      </c>
      <c r="L3695" t="s">
        <v>28</v>
      </c>
      <c r="M3695" t="s">
        <v>336</v>
      </c>
      <c r="N3695" t="s">
        <v>56</v>
      </c>
      <c r="O3695" t="s">
        <v>22</v>
      </c>
      <c r="P3695" t="s">
        <v>23</v>
      </c>
      <c r="Q3695" t="s">
        <v>41</v>
      </c>
    </row>
    <row r="3696" spans="1:17" x14ac:dyDescent="0.2">
      <c r="A3696" s="2">
        <v>36315</v>
      </c>
      <c r="B3696" t="s">
        <v>454</v>
      </c>
      <c r="C3696" t="s">
        <v>263</v>
      </c>
      <c r="D3696" t="s">
        <v>27</v>
      </c>
      <c r="E3696" t="s">
        <v>27</v>
      </c>
      <c r="F3696">
        <v>101</v>
      </c>
      <c r="G3696">
        <v>109</v>
      </c>
      <c r="H3696">
        <v>0</v>
      </c>
      <c r="I3696">
        <v>0</v>
      </c>
      <c r="J3696">
        <v>3</v>
      </c>
      <c r="K3696">
        <v>1</v>
      </c>
      <c r="L3696" t="s">
        <v>280</v>
      </c>
      <c r="M3696" t="s">
        <v>853</v>
      </c>
      <c r="N3696" t="s">
        <v>282</v>
      </c>
      <c r="O3696" t="s">
        <v>122</v>
      </c>
      <c r="P3696" t="s">
        <v>23</v>
      </c>
      <c r="Q3696" t="s">
        <v>24</v>
      </c>
    </row>
    <row r="3697" spans="1:17" x14ac:dyDescent="0.2">
      <c r="A3697" s="2">
        <v>36315</v>
      </c>
      <c r="B3697" t="s">
        <v>31</v>
      </c>
      <c r="C3697" t="s">
        <v>555</v>
      </c>
      <c r="D3697" t="s">
        <v>19</v>
      </c>
      <c r="E3697" t="s">
        <v>27</v>
      </c>
      <c r="F3697">
        <v>55</v>
      </c>
      <c r="G3697">
        <v>73</v>
      </c>
      <c r="H3697">
        <v>0</v>
      </c>
      <c r="I3697">
        <v>0</v>
      </c>
      <c r="J3697">
        <v>3</v>
      </c>
      <c r="K3697">
        <v>1</v>
      </c>
      <c r="L3697" t="s">
        <v>28</v>
      </c>
      <c r="M3697" t="s">
        <v>336</v>
      </c>
      <c r="N3697" t="s">
        <v>56</v>
      </c>
      <c r="O3697" t="s">
        <v>122</v>
      </c>
      <c r="P3697" t="s">
        <v>23</v>
      </c>
      <c r="Q3697" t="s">
        <v>24</v>
      </c>
    </row>
    <row r="3698" spans="1:17" x14ac:dyDescent="0.2">
      <c r="A3698" s="2">
        <v>36315</v>
      </c>
      <c r="B3698" t="s">
        <v>129</v>
      </c>
      <c r="C3698" t="s">
        <v>384</v>
      </c>
      <c r="D3698" t="s">
        <v>50</v>
      </c>
      <c r="E3698" t="s">
        <v>50</v>
      </c>
      <c r="F3698">
        <v>3</v>
      </c>
      <c r="G3698">
        <v>100</v>
      </c>
      <c r="H3698">
        <v>0</v>
      </c>
      <c r="I3698">
        <v>0</v>
      </c>
      <c r="J3698">
        <v>6</v>
      </c>
      <c r="K3698">
        <v>1</v>
      </c>
      <c r="L3698" t="s">
        <v>291</v>
      </c>
      <c r="M3698" t="s">
        <v>525</v>
      </c>
      <c r="N3698" t="s">
        <v>129</v>
      </c>
      <c r="O3698" t="s">
        <v>22</v>
      </c>
      <c r="P3698" t="s">
        <v>23</v>
      </c>
      <c r="Q3698" t="s">
        <v>24</v>
      </c>
    </row>
    <row r="3699" spans="1:17" x14ac:dyDescent="0.2">
      <c r="A3699" s="2">
        <v>36315</v>
      </c>
      <c r="B3699" t="s">
        <v>90</v>
      </c>
      <c r="C3699" t="s">
        <v>87</v>
      </c>
      <c r="D3699" t="s">
        <v>50</v>
      </c>
      <c r="E3699" t="s">
        <v>50</v>
      </c>
      <c r="F3699">
        <v>29</v>
      </c>
      <c r="G3699">
        <v>30</v>
      </c>
      <c r="H3699">
        <v>0</v>
      </c>
      <c r="I3699">
        <v>0</v>
      </c>
      <c r="J3699">
        <v>2</v>
      </c>
      <c r="K3699">
        <v>0</v>
      </c>
      <c r="L3699" t="s">
        <v>291</v>
      </c>
      <c r="M3699" t="s">
        <v>750</v>
      </c>
      <c r="N3699" t="s">
        <v>90</v>
      </c>
      <c r="O3699" t="s">
        <v>22</v>
      </c>
      <c r="P3699" t="s">
        <v>23</v>
      </c>
      <c r="Q3699" t="s">
        <v>24</v>
      </c>
    </row>
    <row r="3700" spans="1:17" x14ac:dyDescent="0.2">
      <c r="A3700" s="2">
        <v>36316</v>
      </c>
      <c r="B3700" t="s">
        <v>85</v>
      </c>
      <c r="C3700" t="s">
        <v>49</v>
      </c>
      <c r="D3700" t="s">
        <v>50</v>
      </c>
      <c r="E3700" t="s">
        <v>50</v>
      </c>
      <c r="F3700">
        <v>92</v>
      </c>
      <c r="G3700">
        <v>12</v>
      </c>
      <c r="H3700">
        <v>0</v>
      </c>
      <c r="I3700">
        <v>0</v>
      </c>
      <c r="J3700">
        <v>1</v>
      </c>
      <c r="K3700">
        <v>2</v>
      </c>
      <c r="L3700" t="s">
        <v>291</v>
      </c>
      <c r="M3700" t="s">
        <v>86</v>
      </c>
      <c r="N3700" t="s">
        <v>85</v>
      </c>
      <c r="O3700" t="s">
        <v>22</v>
      </c>
      <c r="P3700" t="s">
        <v>23</v>
      </c>
      <c r="Q3700" t="s">
        <v>41</v>
      </c>
    </row>
    <row r="3701" spans="1:17" x14ac:dyDescent="0.2">
      <c r="A3701" s="2">
        <v>36316</v>
      </c>
      <c r="B3701" t="s">
        <v>386</v>
      </c>
      <c r="C3701" t="s">
        <v>174</v>
      </c>
      <c r="D3701" t="s">
        <v>50</v>
      </c>
      <c r="E3701" t="s">
        <v>50</v>
      </c>
      <c r="F3701">
        <v>103</v>
      </c>
      <c r="G3701">
        <v>134</v>
      </c>
      <c r="H3701">
        <v>0</v>
      </c>
      <c r="I3701">
        <v>0</v>
      </c>
      <c r="J3701">
        <v>4</v>
      </c>
      <c r="K3701">
        <v>0</v>
      </c>
      <c r="L3701" t="s">
        <v>291</v>
      </c>
      <c r="M3701" t="s">
        <v>595</v>
      </c>
      <c r="N3701" t="s">
        <v>386</v>
      </c>
      <c r="O3701" t="s">
        <v>22</v>
      </c>
      <c r="P3701" t="s">
        <v>23</v>
      </c>
      <c r="Q3701" t="s">
        <v>24</v>
      </c>
    </row>
    <row r="3702" spans="1:17" x14ac:dyDescent="0.2">
      <c r="A3702" s="2">
        <v>36316</v>
      </c>
      <c r="B3702" t="s">
        <v>646</v>
      </c>
      <c r="C3702" t="s">
        <v>73</v>
      </c>
      <c r="D3702" t="s">
        <v>50</v>
      </c>
      <c r="E3702" t="s">
        <v>50</v>
      </c>
      <c r="F3702">
        <v>96</v>
      </c>
      <c r="G3702">
        <v>52</v>
      </c>
      <c r="H3702">
        <v>0</v>
      </c>
      <c r="I3702">
        <v>0</v>
      </c>
      <c r="J3702">
        <v>2</v>
      </c>
      <c r="K3702">
        <v>0</v>
      </c>
      <c r="L3702" t="s">
        <v>291</v>
      </c>
      <c r="M3702" t="s">
        <v>671</v>
      </c>
      <c r="N3702" t="s">
        <v>646</v>
      </c>
      <c r="O3702" t="s">
        <v>22</v>
      </c>
      <c r="P3702" t="s">
        <v>23</v>
      </c>
      <c r="Q3702" t="s">
        <v>24</v>
      </c>
    </row>
    <row r="3703" spans="1:17" x14ac:dyDescent="0.2">
      <c r="A3703" s="2">
        <v>36316</v>
      </c>
      <c r="B3703" t="s">
        <v>25</v>
      </c>
      <c r="C3703" t="s">
        <v>126</v>
      </c>
      <c r="D3703" t="s">
        <v>19</v>
      </c>
      <c r="E3703" t="s">
        <v>50</v>
      </c>
      <c r="F3703">
        <v>1</v>
      </c>
      <c r="G3703">
        <v>9</v>
      </c>
      <c r="H3703">
        <v>0</v>
      </c>
      <c r="I3703">
        <v>0</v>
      </c>
      <c r="J3703">
        <v>2</v>
      </c>
      <c r="K3703">
        <v>2</v>
      </c>
      <c r="L3703" t="s">
        <v>28</v>
      </c>
      <c r="M3703" t="s">
        <v>526</v>
      </c>
      <c r="N3703" t="s">
        <v>25</v>
      </c>
      <c r="O3703" t="s">
        <v>22</v>
      </c>
      <c r="P3703" t="s">
        <v>23</v>
      </c>
      <c r="Q3703" t="s">
        <v>30</v>
      </c>
    </row>
    <row r="3704" spans="1:17" x14ac:dyDescent="0.2">
      <c r="A3704" s="2">
        <v>36316</v>
      </c>
      <c r="B3704" t="s">
        <v>72</v>
      </c>
      <c r="C3704" t="s">
        <v>317</v>
      </c>
      <c r="D3704" t="s">
        <v>50</v>
      </c>
      <c r="E3704" t="s">
        <v>50</v>
      </c>
      <c r="F3704">
        <v>18</v>
      </c>
      <c r="G3704">
        <v>89</v>
      </c>
      <c r="H3704">
        <v>0</v>
      </c>
      <c r="I3704">
        <v>0</v>
      </c>
      <c r="J3704">
        <v>1</v>
      </c>
      <c r="K3704">
        <v>0</v>
      </c>
      <c r="L3704" t="s">
        <v>291</v>
      </c>
      <c r="M3704" t="s">
        <v>74</v>
      </c>
      <c r="N3704" t="s">
        <v>72</v>
      </c>
      <c r="O3704" t="s">
        <v>22</v>
      </c>
      <c r="P3704" t="s">
        <v>23</v>
      </c>
      <c r="Q3704" t="s">
        <v>24</v>
      </c>
    </row>
    <row r="3705" spans="1:17" x14ac:dyDescent="0.2">
      <c r="A3705" s="2">
        <v>36316</v>
      </c>
      <c r="B3705" t="s">
        <v>89</v>
      </c>
      <c r="C3705" t="s">
        <v>52</v>
      </c>
      <c r="D3705" t="s">
        <v>50</v>
      </c>
      <c r="E3705" t="s">
        <v>50</v>
      </c>
      <c r="F3705">
        <v>11</v>
      </c>
      <c r="G3705">
        <v>14</v>
      </c>
      <c r="H3705">
        <v>0</v>
      </c>
      <c r="I3705">
        <v>0</v>
      </c>
      <c r="J3705">
        <v>0</v>
      </c>
      <c r="K3705">
        <v>0</v>
      </c>
      <c r="L3705" t="s">
        <v>291</v>
      </c>
      <c r="M3705" t="s">
        <v>91</v>
      </c>
      <c r="N3705" t="s">
        <v>89</v>
      </c>
      <c r="O3705" t="s">
        <v>22</v>
      </c>
      <c r="P3705" t="s">
        <v>23</v>
      </c>
      <c r="Q3705" t="s">
        <v>30</v>
      </c>
    </row>
    <row r="3706" spans="1:17" x14ac:dyDescent="0.2">
      <c r="A3706" s="2">
        <v>36316</v>
      </c>
      <c r="B3706" t="s">
        <v>81</v>
      </c>
      <c r="C3706" t="s">
        <v>293</v>
      </c>
      <c r="D3706" t="s">
        <v>50</v>
      </c>
      <c r="E3706" t="s">
        <v>50</v>
      </c>
      <c r="F3706">
        <v>85</v>
      </c>
      <c r="G3706">
        <v>5</v>
      </c>
      <c r="H3706">
        <v>0</v>
      </c>
      <c r="I3706">
        <v>0</v>
      </c>
      <c r="J3706">
        <v>0</v>
      </c>
      <c r="K3706">
        <v>2</v>
      </c>
      <c r="L3706" t="s">
        <v>291</v>
      </c>
      <c r="M3706" t="s">
        <v>83</v>
      </c>
      <c r="N3706" t="s">
        <v>81</v>
      </c>
      <c r="O3706" t="s">
        <v>22</v>
      </c>
      <c r="P3706" t="s">
        <v>23</v>
      </c>
      <c r="Q3706" t="s">
        <v>41</v>
      </c>
    </row>
    <row r="3707" spans="1:17" x14ac:dyDescent="0.2">
      <c r="A3707" s="2">
        <v>36316</v>
      </c>
      <c r="B3707" t="s">
        <v>48</v>
      </c>
      <c r="C3707" t="s">
        <v>104</v>
      </c>
      <c r="D3707" t="s">
        <v>50</v>
      </c>
      <c r="E3707" t="s">
        <v>50</v>
      </c>
      <c r="F3707">
        <v>114</v>
      </c>
      <c r="G3707">
        <v>21</v>
      </c>
      <c r="H3707">
        <v>0</v>
      </c>
      <c r="I3707">
        <v>0</v>
      </c>
      <c r="J3707">
        <v>1</v>
      </c>
      <c r="K3707">
        <v>1</v>
      </c>
      <c r="L3707" t="s">
        <v>291</v>
      </c>
      <c r="M3707" t="s">
        <v>51</v>
      </c>
      <c r="N3707" t="s">
        <v>48</v>
      </c>
      <c r="O3707" t="s">
        <v>22</v>
      </c>
      <c r="P3707" t="s">
        <v>23</v>
      </c>
      <c r="Q3707" t="s">
        <v>30</v>
      </c>
    </row>
    <row r="3708" spans="1:17" x14ac:dyDescent="0.2">
      <c r="A3708" s="2">
        <v>36316</v>
      </c>
      <c r="B3708" t="s">
        <v>70</v>
      </c>
      <c r="C3708" t="s">
        <v>180</v>
      </c>
      <c r="D3708" t="s">
        <v>50</v>
      </c>
      <c r="E3708" t="s">
        <v>50</v>
      </c>
      <c r="F3708">
        <v>57</v>
      </c>
      <c r="G3708">
        <v>42</v>
      </c>
      <c r="H3708">
        <v>0</v>
      </c>
      <c r="I3708">
        <v>0</v>
      </c>
      <c r="J3708">
        <v>2</v>
      </c>
      <c r="K3708">
        <v>4</v>
      </c>
      <c r="L3708" t="s">
        <v>291</v>
      </c>
      <c r="M3708" t="s">
        <v>383</v>
      </c>
      <c r="N3708" t="s">
        <v>70</v>
      </c>
      <c r="O3708" t="s">
        <v>22</v>
      </c>
      <c r="P3708" t="s">
        <v>23</v>
      </c>
      <c r="Q3708" t="s">
        <v>41</v>
      </c>
    </row>
    <row r="3709" spans="1:17" x14ac:dyDescent="0.2">
      <c r="A3709" s="2">
        <v>36316</v>
      </c>
      <c r="B3709" t="s">
        <v>67</v>
      </c>
      <c r="C3709" t="s">
        <v>95</v>
      </c>
      <c r="D3709" t="s">
        <v>50</v>
      </c>
      <c r="E3709" t="s">
        <v>50</v>
      </c>
      <c r="F3709">
        <v>2</v>
      </c>
      <c r="G3709">
        <v>33</v>
      </c>
      <c r="H3709">
        <v>0</v>
      </c>
      <c r="I3709">
        <v>0</v>
      </c>
      <c r="J3709">
        <v>2</v>
      </c>
      <c r="K3709">
        <v>3</v>
      </c>
      <c r="L3709" t="s">
        <v>291</v>
      </c>
      <c r="M3709" t="s">
        <v>769</v>
      </c>
      <c r="N3709" t="s">
        <v>67</v>
      </c>
      <c r="O3709" t="s">
        <v>22</v>
      </c>
      <c r="P3709" t="s">
        <v>23</v>
      </c>
      <c r="Q3709" t="s">
        <v>41</v>
      </c>
    </row>
    <row r="3710" spans="1:17" x14ac:dyDescent="0.2">
      <c r="A3710" s="2">
        <v>36316</v>
      </c>
      <c r="B3710" t="s">
        <v>345</v>
      </c>
      <c r="C3710" t="s">
        <v>153</v>
      </c>
      <c r="D3710" t="s">
        <v>50</v>
      </c>
      <c r="E3710" t="s">
        <v>50</v>
      </c>
      <c r="F3710">
        <v>56</v>
      </c>
      <c r="G3710">
        <v>37</v>
      </c>
      <c r="H3710">
        <v>0</v>
      </c>
      <c r="I3710">
        <v>0</v>
      </c>
      <c r="J3710">
        <v>1</v>
      </c>
      <c r="K3710">
        <v>2</v>
      </c>
      <c r="L3710" t="s">
        <v>291</v>
      </c>
      <c r="M3710" t="s">
        <v>360</v>
      </c>
      <c r="N3710" t="s">
        <v>345</v>
      </c>
      <c r="O3710" t="s">
        <v>22</v>
      </c>
      <c r="P3710" t="s">
        <v>23</v>
      </c>
      <c r="Q3710" t="s">
        <v>41</v>
      </c>
    </row>
    <row r="3711" spans="1:17" x14ac:dyDescent="0.2">
      <c r="A3711" s="2">
        <v>36316</v>
      </c>
      <c r="B3711" t="s">
        <v>76</v>
      </c>
      <c r="C3711" t="s">
        <v>286</v>
      </c>
      <c r="D3711" t="s">
        <v>50</v>
      </c>
      <c r="E3711" t="s">
        <v>50</v>
      </c>
      <c r="F3711">
        <v>48</v>
      </c>
      <c r="G3711">
        <v>90</v>
      </c>
      <c r="H3711">
        <v>0</v>
      </c>
      <c r="I3711">
        <v>0</v>
      </c>
      <c r="J3711">
        <v>2</v>
      </c>
      <c r="K3711">
        <v>0</v>
      </c>
      <c r="L3711" t="s">
        <v>291</v>
      </c>
      <c r="M3711" t="s">
        <v>78</v>
      </c>
      <c r="N3711" t="s">
        <v>76</v>
      </c>
      <c r="O3711" t="s">
        <v>22</v>
      </c>
      <c r="P3711" t="s">
        <v>23</v>
      </c>
      <c r="Q3711" t="s">
        <v>24</v>
      </c>
    </row>
    <row r="3712" spans="1:17" x14ac:dyDescent="0.2">
      <c r="A3712" s="2">
        <v>36316</v>
      </c>
      <c r="B3712" t="s">
        <v>119</v>
      </c>
      <c r="C3712" t="s">
        <v>161</v>
      </c>
      <c r="D3712" t="s">
        <v>50</v>
      </c>
      <c r="E3712" t="s">
        <v>50</v>
      </c>
      <c r="F3712">
        <v>4</v>
      </c>
      <c r="G3712">
        <v>82</v>
      </c>
      <c r="H3712">
        <v>0</v>
      </c>
      <c r="I3712">
        <v>0</v>
      </c>
      <c r="J3712">
        <v>4</v>
      </c>
      <c r="K3712">
        <v>0</v>
      </c>
      <c r="L3712" t="s">
        <v>291</v>
      </c>
      <c r="M3712" t="s">
        <v>127</v>
      </c>
      <c r="N3712" t="s">
        <v>119</v>
      </c>
      <c r="O3712" t="s">
        <v>22</v>
      </c>
      <c r="P3712" t="s">
        <v>23</v>
      </c>
      <c r="Q3712" t="s">
        <v>24</v>
      </c>
    </row>
    <row r="3713" spans="1:17" x14ac:dyDescent="0.2">
      <c r="A3713" s="2">
        <v>36316</v>
      </c>
      <c r="B3713" t="s">
        <v>133</v>
      </c>
      <c r="C3713" t="s">
        <v>147</v>
      </c>
      <c r="D3713" t="s">
        <v>115</v>
      </c>
      <c r="E3713" t="s">
        <v>50</v>
      </c>
      <c r="F3713">
        <v>34</v>
      </c>
      <c r="G3713">
        <v>27</v>
      </c>
      <c r="H3713">
        <v>0</v>
      </c>
      <c r="I3713">
        <v>0</v>
      </c>
      <c r="J3713">
        <v>1</v>
      </c>
      <c r="K3713">
        <v>2</v>
      </c>
      <c r="L3713" t="s">
        <v>28</v>
      </c>
      <c r="M3713" t="s">
        <v>134</v>
      </c>
      <c r="N3713" t="s">
        <v>133</v>
      </c>
      <c r="O3713" t="s">
        <v>22</v>
      </c>
      <c r="P3713" t="s">
        <v>23</v>
      </c>
      <c r="Q3713" t="s">
        <v>41</v>
      </c>
    </row>
    <row r="3714" spans="1:17" x14ac:dyDescent="0.2">
      <c r="A3714" s="2">
        <v>36316</v>
      </c>
      <c r="B3714" t="s">
        <v>101</v>
      </c>
      <c r="C3714" t="s">
        <v>249</v>
      </c>
      <c r="D3714" t="s">
        <v>50</v>
      </c>
      <c r="E3714" t="s">
        <v>50</v>
      </c>
      <c r="F3714">
        <v>63</v>
      </c>
      <c r="G3714">
        <v>72</v>
      </c>
      <c r="H3714">
        <v>0</v>
      </c>
      <c r="I3714">
        <v>0</v>
      </c>
      <c r="J3714">
        <v>1</v>
      </c>
      <c r="K3714">
        <v>2</v>
      </c>
      <c r="L3714" t="s">
        <v>291</v>
      </c>
      <c r="M3714" t="s">
        <v>331</v>
      </c>
      <c r="N3714" t="s">
        <v>101</v>
      </c>
      <c r="O3714" t="s">
        <v>22</v>
      </c>
      <c r="P3714" t="s">
        <v>23</v>
      </c>
      <c r="Q3714" t="s">
        <v>41</v>
      </c>
    </row>
    <row r="3715" spans="1:17" x14ac:dyDescent="0.2">
      <c r="A3715" s="2">
        <v>36316</v>
      </c>
      <c r="B3715" t="s">
        <v>328</v>
      </c>
      <c r="C3715" t="s">
        <v>274</v>
      </c>
      <c r="D3715" t="s">
        <v>50</v>
      </c>
      <c r="E3715" t="s">
        <v>50</v>
      </c>
      <c r="F3715">
        <v>64</v>
      </c>
      <c r="G3715">
        <v>6</v>
      </c>
      <c r="H3715">
        <v>0</v>
      </c>
      <c r="I3715">
        <v>0</v>
      </c>
      <c r="J3715">
        <v>1</v>
      </c>
      <c r="K3715">
        <v>1</v>
      </c>
      <c r="L3715" t="s">
        <v>291</v>
      </c>
      <c r="M3715" t="s">
        <v>329</v>
      </c>
      <c r="N3715" t="s">
        <v>328</v>
      </c>
      <c r="O3715" t="s">
        <v>22</v>
      </c>
      <c r="P3715" t="s">
        <v>23</v>
      </c>
      <c r="Q3715" t="s">
        <v>30</v>
      </c>
    </row>
    <row r="3716" spans="1:17" x14ac:dyDescent="0.2">
      <c r="A3716" s="2">
        <v>36316</v>
      </c>
      <c r="B3716" t="s">
        <v>352</v>
      </c>
      <c r="C3716" t="s">
        <v>136</v>
      </c>
      <c r="D3716" t="s">
        <v>36</v>
      </c>
      <c r="E3716" t="s">
        <v>36</v>
      </c>
      <c r="F3716">
        <v>83</v>
      </c>
      <c r="G3716">
        <v>45</v>
      </c>
      <c r="H3716">
        <v>0</v>
      </c>
      <c r="I3716">
        <v>0</v>
      </c>
      <c r="J3716">
        <v>1</v>
      </c>
      <c r="K3716">
        <v>1</v>
      </c>
      <c r="L3716" t="s">
        <v>62</v>
      </c>
      <c r="M3716" t="s">
        <v>371</v>
      </c>
      <c r="N3716" t="s">
        <v>352</v>
      </c>
      <c r="O3716" t="s">
        <v>22</v>
      </c>
      <c r="P3716" t="s">
        <v>23</v>
      </c>
      <c r="Q3716" t="s">
        <v>30</v>
      </c>
    </row>
    <row r="3717" spans="1:17" x14ac:dyDescent="0.2">
      <c r="A3717" s="2">
        <v>36316</v>
      </c>
      <c r="B3717" t="s">
        <v>82</v>
      </c>
      <c r="C3717" t="s">
        <v>244</v>
      </c>
      <c r="D3717" t="s">
        <v>50</v>
      </c>
      <c r="E3717" t="s">
        <v>50</v>
      </c>
      <c r="F3717">
        <v>15</v>
      </c>
      <c r="G3717">
        <v>25</v>
      </c>
      <c r="H3717">
        <v>0</v>
      </c>
      <c r="I3717">
        <v>0</v>
      </c>
      <c r="J3717">
        <v>1</v>
      </c>
      <c r="K3717">
        <v>0</v>
      </c>
      <c r="L3717" t="s">
        <v>291</v>
      </c>
      <c r="M3717" t="s">
        <v>187</v>
      </c>
      <c r="N3717" t="s">
        <v>82</v>
      </c>
      <c r="O3717" t="s">
        <v>22</v>
      </c>
      <c r="P3717" t="s">
        <v>23</v>
      </c>
      <c r="Q3717" t="s">
        <v>24</v>
      </c>
    </row>
    <row r="3718" spans="1:17" x14ac:dyDescent="0.2">
      <c r="A3718" s="2">
        <v>36316</v>
      </c>
      <c r="B3718" t="s">
        <v>92</v>
      </c>
      <c r="C3718" t="s">
        <v>94</v>
      </c>
      <c r="D3718" t="s">
        <v>50</v>
      </c>
      <c r="E3718" t="s">
        <v>50</v>
      </c>
      <c r="F3718">
        <v>10</v>
      </c>
      <c r="G3718">
        <v>44</v>
      </c>
      <c r="H3718">
        <v>0</v>
      </c>
      <c r="I3718">
        <v>0</v>
      </c>
      <c r="J3718">
        <v>2</v>
      </c>
      <c r="K3718">
        <v>0</v>
      </c>
      <c r="L3718" t="s">
        <v>291</v>
      </c>
      <c r="M3718" t="s">
        <v>124</v>
      </c>
      <c r="N3718" t="s">
        <v>92</v>
      </c>
      <c r="O3718" t="s">
        <v>22</v>
      </c>
      <c r="P3718" t="s">
        <v>23</v>
      </c>
      <c r="Q3718" t="s">
        <v>24</v>
      </c>
    </row>
    <row r="3719" spans="1:17" x14ac:dyDescent="0.2">
      <c r="A3719" s="2">
        <v>36316</v>
      </c>
      <c r="B3719" t="s">
        <v>149</v>
      </c>
      <c r="C3719" t="s">
        <v>404</v>
      </c>
      <c r="D3719" t="s">
        <v>36</v>
      </c>
      <c r="E3719" t="s">
        <v>36</v>
      </c>
      <c r="F3719">
        <v>26</v>
      </c>
      <c r="G3719">
        <v>128</v>
      </c>
      <c r="H3719">
        <v>0</v>
      </c>
      <c r="I3719">
        <v>0</v>
      </c>
      <c r="J3719">
        <v>2</v>
      </c>
      <c r="K3719">
        <v>0</v>
      </c>
      <c r="L3719" t="s">
        <v>62</v>
      </c>
      <c r="M3719" t="s">
        <v>566</v>
      </c>
      <c r="N3719" t="s">
        <v>149</v>
      </c>
      <c r="O3719" t="s">
        <v>22</v>
      </c>
      <c r="P3719" t="s">
        <v>23</v>
      </c>
      <c r="Q3719" t="s">
        <v>24</v>
      </c>
    </row>
    <row r="3720" spans="1:17" x14ac:dyDescent="0.2">
      <c r="A3720" s="2">
        <v>36316</v>
      </c>
      <c r="B3720" t="s">
        <v>106</v>
      </c>
      <c r="C3720" t="s">
        <v>125</v>
      </c>
      <c r="D3720" t="s">
        <v>50</v>
      </c>
      <c r="E3720" t="s">
        <v>50</v>
      </c>
      <c r="F3720">
        <v>8</v>
      </c>
      <c r="G3720">
        <v>152</v>
      </c>
      <c r="H3720">
        <v>0</v>
      </c>
      <c r="I3720">
        <v>0</v>
      </c>
      <c r="J3720">
        <v>9</v>
      </c>
      <c r="K3720">
        <v>0</v>
      </c>
      <c r="L3720" t="s">
        <v>291</v>
      </c>
      <c r="M3720" t="s">
        <v>854</v>
      </c>
      <c r="N3720" t="s">
        <v>106</v>
      </c>
      <c r="O3720" t="s">
        <v>22</v>
      </c>
      <c r="P3720" t="s">
        <v>23</v>
      </c>
      <c r="Q3720" t="s">
        <v>24</v>
      </c>
    </row>
    <row r="3721" spans="1:17" x14ac:dyDescent="0.2">
      <c r="A3721" s="2">
        <v>36316</v>
      </c>
      <c r="B3721" t="s">
        <v>282</v>
      </c>
      <c r="C3721" t="s">
        <v>222</v>
      </c>
      <c r="D3721" t="s">
        <v>19</v>
      </c>
      <c r="E3721" t="s">
        <v>27</v>
      </c>
      <c r="F3721">
        <v>71</v>
      </c>
      <c r="G3721">
        <v>125</v>
      </c>
      <c r="H3721">
        <v>0</v>
      </c>
      <c r="I3721">
        <v>0</v>
      </c>
      <c r="J3721">
        <v>7</v>
      </c>
      <c r="K3721">
        <v>0</v>
      </c>
      <c r="L3721" t="s">
        <v>280</v>
      </c>
      <c r="M3721" t="s">
        <v>285</v>
      </c>
      <c r="N3721" t="s">
        <v>282</v>
      </c>
      <c r="O3721" t="s">
        <v>22</v>
      </c>
      <c r="P3721" t="s">
        <v>23</v>
      </c>
      <c r="Q3721" t="s">
        <v>24</v>
      </c>
    </row>
    <row r="3722" spans="1:17" x14ac:dyDescent="0.2">
      <c r="A3722" s="2">
        <v>36316</v>
      </c>
      <c r="B3722" t="s">
        <v>208</v>
      </c>
      <c r="C3722" t="s">
        <v>339</v>
      </c>
      <c r="D3722" t="s">
        <v>36</v>
      </c>
      <c r="E3722" t="s">
        <v>36</v>
      </c>
      <c r="F3722">
        <v>107</v>
      </c>
      <c r="G3722">
        <v>95</v>
      </c>
      <c r="H3722">
        <v>0</v>
      </c>
      <c r="I3722">
        <v>0</v>
      </c>
      <c r="J3722">
        <v>1</v>
      </c>
      <c r="K3722">
        <v>0</v>
      </c>
      <c r="L3722" t="s">
        <v>62</v>
      </c>
      <c r="M3722" t="s">
        <v>398</v>
      </c>
      <c r="N3722" t="s">
        <v>208</v>
      </c>
      <c r="O3722" t="s">
        <v>22</v>
      </c>
      <c r="P3722" t="s">
        <v>23</v>
      </c>
      <c r="Q3722" t="s">
        <v>24</v>
      </c>
    </row>
    <row r="3723" spans="1:17" x14ac:dyDescent="0.2">
      <c r="A3723" s="2">
        <v>36316</v>
      </c>
      <c r="B3723" t="s">
        <v>168</v>
      </c>
      <c r="C3723" t="s">
        <v>737</v>
      </c>
      <c r="D3723" t="s">
        <v>50</v>
      </c>
      <c r="E3723" t="s">
        <v>50</v>
      </c>
      <c r="F3723">
        <v>22</v>
      </c>
      <c r="G3723">
        <v>165</v>
      </c>
      <c r="H3723">
        <v>0</v>
      </c>
      <c r="I3723">
        <v>0</v>
      </c>
      <c r="J3723">
        <v>4</v>
      </c>
      <c r="K3723">
        <v>0</v>
      </c>
      <c r="L3723" t="s">
        <v>291</v>
      </c>
      <c r="M3723" t="s">
        <v>318</v>
      </c>
      <c r="N3723" t="s">
        <v>168</v>
      </c>
      <c r="O3723" t="s">
        <v>22</v>
      </c>
      <c r="P3723" t="s">
        <v>23</v>
      </c>
      <c r="Q3723" t="s">
        <v>24</v>
      </c>
    </row>
    <row r="3724" spans="1:17" x14ac:dyDescent="0.2">
      <c r="A3724" s="2">
        <v>36317</v>
      </c>
      <c r="B3724" t="s">
        <v>224</v>
      </c>
      <c r="C3724" t="s">
        <v>118</v>
      </c>
      <c r="D3724" t="s">
        <v>36</v>
      </c>
      <c r="E3724" t="s">
        <v>36</v>
      </c>
      <c r="F3724">
        <v>77</v>
      </c>
      <c r="G3724">
        <v>87</v>
      </c>
      <c r="H3724">
        <v>0</v>
      </c>
      <c r="I3724">
        <v>0</v>
      </c>
      <c r="J3724">
        <v>2</v>
      </c>
      <c r="K3724">
        <v>2</v>
      </c>
      <c r="L3724" t="s">
        <v>62</v>
      </c>
      <c r="M3724" t="s">
        <v>236</v>
      </c>
      <c r="N3724" t="s">
        <v>224</v>
      </c>
      <c r="O3724" t="s">
        <v>22</v>
      </c>
      <c r="P3724" t="s">
        <v>23</v>
      </c>
      <c r="Q3724" t="s">
        <v>30</v>
      </c>
    </row>
    <row r="3725" spans="1:17" x14ac:dyDescent="0.2">
      <c r="A3725" s="2">
        <v>36317</v>
      </c>
      <c r="B3725" t="s">
        <v>120</v>
      </c>
      <c r="C3725" t="s">
        <v>828</v>
      </c>
      <c r="D3725" t="s">
        <v>36</v>
      </c>
      <c r="E3725" t="s">
        <v>36</v>
      </c>
      <c r="F3725">
        <v>43</v>
      </c>
      <c r="G3725">
        <v>188</v>
      </c>
      <c r="H3725">
        <v>0</v>
      </c>
      <c r="I3725">
        <v>0</v>
      </c>
      <c r="J3725">
        <v>1</v>
      </c>
      <c r="K3725">
        <v>0</v>
      </c>
      <c r="L3725" t="s">
        <v>62</v>
      </c>
      <c r="M3725" t="s">
        <v>152</v>
      </c>
      <c r="N3725" t="s">
        <v>120</v>
      </c>
      <c r="O3725" t="s">
        <v>22</v>
      </c>
      <c r="P3725" t="s">
        <v>23</v>
      </c>
      <c r="Q3725" t="s">
        <v>24</v>
      </c>
    </row>
    <row r="3726" spans="1:17" x14ac:dyDescent="0.2">
      <c r="A3726" s="2">
        <v>36317</v>
      </c>
      <c r="B3726" t="s">
        <v>56</v>
      </c>
      <c r="C3726" t="s">
        <v>31</v>
      </c>
      <c r="D3726" t="s">
        <v>27</v>
      </c>
      <c r="E3726" t="s">
        <v>19</v>
      </c>
      <c r="F3726">
        <v>93</v>
      </c>
      <c r="G3726">
        <v>55</v>
      </c>
      <c r="H3726">
        <v>0</v>
      </c>
      <c r="I3726">
        <v>0</v>
      </c>
      <c r="J3726">
        <v>1</v>
      </c>
      <c r="K3726">
        <v>2</v>
      </c>
      <c r="L3726" t="s">
        <v>28</v>
      </c>
      <c r="M3726" t="s">
        <v>336</v>
      </c>
      <c r="N3726" t="s">
        <v>56</v>
      </c>
      <c r="O3726" t="s">
        <v>22</v>
      </c>
      <c r="P3726" t="s">
        <v>23</v>
      </c>
      <c r="Q3726" t="s">
        <v>41</v>
      </c>
    </row>
    <row r="3727" spans="1:17" x14ac:dyDescent="0.2">
      <c r="A3727" s="2">
        <v>36317</v>
      </c>
      <c r="B3727" t="s">
        <v>141</v>
      </c>
      <c r="C3727" t="s">
        <v>267</v>
      </c>
      <c r="D3727" t="s">
        <v>36</v>
      </c>
      <c r="E3727" t="s">
        <v>36</v>
      </c>
      <c r="F3727">
        <v>76</v>
      </c>
      <c r="G3727">
        <v>59</v>
      </c>
      <c r="H3727">
        <v>0</v>
      </c>
      <c r="I3727">
        <v>0</v>
      </c>
      <c r="J3727">
        <v>3</v>
      </c>
      <c r="K3727">
        <v>1</v>
      </c>
      <c r="L3727" t="s">
        <v>62</v>
      </c>
      <c r="M3727" t="s">
        <v>173</v>
      </c>
      <c r="N3727" t="s">
        <v>141</v>
      </c>
      <c r="O3727" t="s">
        <v>22</v>
      </c>
      <c r="P3727" t="s">
        <v>23</v>
      </c>
      <c r="Q3727" t="s">
        <v>24</v>
      </c>
    </row>
    <row r="3728" spans="1:17" x14ac:dyDescent="0.2">
      <c r="A3728" s="2">
        <v>36317</v>
      </c>
      <c r="B3728" t="s">
        <v>555</v>
      </c>
      <c r="C3728" t="s">
        <v>167</v>
      </c>
      <c r="D3728" t="s">
        <v>27</v>
      </c>
      <c r="E3728" t="s">
        <v>115</v>
      </c>
      <c r="F3728">
        <v>73</v>
      </c>
      <c r="G3728">
        <v>47</v>
      </c>
      <c r="H3728">
        <v>0</v>
      </c>
      <c r="I3728">
        <v>0</v>
      </c>
      <c r="J3728">
        <v>2</v>
      </c>
      <c r="K3728">
        <v>2</v>
      </c>
      <c r="L3728" t="s">
        <v>28</v>
      </c>
      <c r="M3728" t="s">
        <v>336</v>
      </c>
      <c r="N3728" t="s">
        <v>56</v>
      </c>
      <c r="O3728" t="s">
        <v>122</v>
      </c>
      <c r="P3728" t="s">
        <v>23</v>
      </c>
      <c r="Q3728" t="s">
        <v>30</v>
      </c>
    </row>
    <row r="3729" spans="1:17" x14ac:dyDescent="0.2">
      <c r="A3729" s="2">
        <v>36317</v>
      </c>
      <c r="B3729" t="s">
        <v>263</v>
      </c>
      <c r="C3729" t="s">
        <v>453</v>
      </c>
      <c r="D3729" t="s">
        <v>27</v>
      </c>
      <c r="E3729" t="s">
        <v>27</v>
      </c>
      <c r="F3729">
        <v>109</v>
      </c>
      <c r="G3729">
        <v>135</v>
      </c>
      <c r="H3729">
        <v>0</v>
      </c>
      <c r="I3729">
        <v>0</v>
      </c>
      <c r="J3729">
        <v>2</v>
      </c>
      <c r="K3729">
        <v>0</v>
      </c>
      <c r="L3729" t="s">
        <v>280</v>
      </c>
      <c r="M3729" t="s">
        <v>853</v>
      </c>
      <c r="N3729" t="s">
        <v>282</v>
      </c>
      <c r="O3729" t="s">
        <v>122</v>
      </c>
      <c r="P3729" t="s">
        <v>23</v>
      </c>
      <c r="Q3729" t="s">
        <v>24</v>
      </c>
    </row>
    <row r="3730" spans="1:17" x14ac:dyDescent="0.2">
      <c r="A3730" s="2">
        <v>36317</v>
      </c>
      <c r="B3730" t="s">
        <v>123</v>
      </c>
      <c r="C3730" t="s">
        <v>69</v>
      </c>
      <c r="D3730" t="s">
        <v>50</v>
      </c>
      <c r="E3730" t="s">
        <v>50</v>
      </c>
      <c r="F3730">
        <v>32</v>
      </c>
      <c r="G3730">
        <v>17</v>
      </c>
      <c r="H3730">
        <v>0</v>
      </c>
      <c r="I3730">
        <v>0</v>
      </c>
      <c r="J3730">
        <v>5</v>
      </c>
      <c r="K3730">
        <v>0</v>
      </c>
      <c r="L3730" t="s">
        <v>291</v>
      </c>
      <c r="M3730" t="s">
        <v>179</v>
      </c>
      <c r="N3730" t="s">
        <v>123</v>
      </c>
      <c r="O3730" t="s">
        <v>22</v>
      </c>
      <c r="P3730" t="s">
        <v>23</v>
      </c>
      <c r="Q3730" t="s">
        <v>24</v>
      </c>
    </row>
    <row r="3731" spans="1:17" x14ac:dyDescent="0.2">
      <c r="A3731" s="2">
        <v>36317</v>
      </c>
      <c r="B3731" t="s">
        <v>143</v>
      </c>
      <c r="C3731" t="s">
        <v>42</v>
      </c>
      <c r="D3731" t="s">
        <v>115</v>
      </c>
      <c r="E3731" t="s">
        <v>19</v>
      </c>
      <c r="F3731">
        <v>41</v>
      </c>
      <c r="G3731">
        <v>66</v>
      </c>
      <c r="H3731">
        <v>0</v>
      </c>
      <c r="I3731">
        <v>0</v>
      </c>
      <c r="J3731">
        <v>0</v>
      </c>
      <c r="K3731">
        <v>0</v>
      </c>
      <c r="L3731" t="s">
        <v>312</v>
      </c>
      <c r="M3731" t="s">
        <v>773</v>
      </c>
      <c r="N3731" t="s">
        <v>143</v>
      </c>
      <c r="O3731" t="s">
        <v>22</v>
      </c>
      <c r="P3731" t="s">
        <v>23</v>
      </c>
      <c r="Q3731" t="s">
        <v>30</v>
      </c>
    </row>
    <row r="3732" spans="1:17" x14ac:dyDescent="0.2">
      <c r="A3732" s="2">
        <v>36317</v>
      </c>
      <c r="B3732" t="s">
        <v>111</v>
      </c>
      <c r="C3732" t="s">
        <v>61</v>
      </c>
      <c r="D3732" t="s">
        <v>36</v>
      </c>
      <c r="E3732" t="s">
        <v>36</v>
      </c>
      <c r="F3732">
        <v>74</v>
      </c>
      <c r="G3732">
        <v>94</v>
      </c>
      <c r="H3732">
        <v>0</v>
      </c>
      <c r="I3732">
        <v>0</v>
      </c>
      <c r="J3732">
        <v>3</v>
      </c>
      <c r="K3732">
        <v>1</v>
      </c>
      <c r="L3732" t="s">
        <v>62</v>
      </c>
      <c r="M3732" t="s">
        <v>218</v>
      </c>
      <c r="N3732" t="s">
        <v>111</v>
      </c>
      <c r="O3732" t="s">
        <v>22</v>
      </c>
      <c r="P3732" t="s">
        <v>23</v>
      </c>
      <c r="Q3732" t="s">
        <v>24</v>
      </c>
    </row>
    <row r="3733" spans="1:17" x14ac:dyDescent="0.2">
      <c r="A3733" s="2">
        <v>36317</v>
      </c>
      <c r="B3733" t="s">
        <v>110</v>
      </c>
      <c r="C3733" t="s">
        <v>34</v>
      </c>
      <c r="D3733" t="s">
        <v>36</v>
      </c>
      <c r="E3733" t="s">
        <v>36</v>
      </c>
      <c r="F3733">
        <v>19</v>
      </c>
      <c r="G3733">
        <v>80</v>
      </c>
      <c r="H3733">
        <v>0</v>
      </c>
      <c r="I3733">
        <v>0</v>
      </c>
      <c r="J3733">
        <v>1</v>
      </c>
      <c r="K3733">
        <v>0</v>
      </c>
      <c r="L3733" t="s">
        <v>62</v>
      </c>
      <c r="M3733" t="s">
        <v>142</v>
      </c>
      <c r="N3733" t="s">
        <v>110</v>
      </c>
      <c r="O3733" t="s">
        <v>22</v>
      </c>
      <c r="P3733" t="s">
        <v>23</v>
      </c>
      <c r="Q3733" t="s">
        <v>24</v>
      </c>
    </row>
    <row r="3734" spans="1:17" x14ac:dyDescent="0.2">
      <c r="A3734" s="2">
        <v>36317</v>
      </c>
      <c r="B3734" t="s">
        <v>128</v>
      </c>
      <c r="C3734" t="s">
        <v>150</v>
      </c>
      <c r="D3734" t="s">
        <v>36</v>
      </c>
      <c r="E3734" t="s">
        <v>36</v>
      </c>
      <c r="F3734">
        <v>28</v>
      </c>
      <c r="G3734">
        <v>68</v>
      </c>
      <c r="H3734">
        <v>0</v>
      </c>
      <c r="I3734">
        <v>0</v>
      </c>
      <c r="J3734">
        <v>2</v>
      </c>
      <c r="K3734">
        <v>0</v>
      </c>
      <c r="L3734" t="s">
        <v>62</v>
      </c>
      <c r="M3734" t="s">
        <v>130</v>
      </c>
      <c r="N3734" t="s">
        <v>128</v>
      </c>
      <c r="O3734" t="s">
        <v>22</v>
      </c>
      <c r="P3734" t="s">
        <v>23</v>
      </c>
      <c r="Q3734" t="s">
        <v>24</v>
      </c>
    </row>
    <row r="3735" spans="1:17" x14ac:dyDescent="0.2">
      <c r="A3735" s="2">
        <v>36318</v>
      </c>
      <c r="B3735" t="s">
        <v>185</v>
      </c>
      <c r="C3735" t="s">
        <v>222</v>
      </c>
      <c r="D3735" t="s">
        <v>27</v>
      </c>
      <c r="E3735" t="s">
        <v>27</v>
      </c>
      <c r="F3735">
        <v>40</v>
      </c>
      <c r="G3735">
        <v>125</v>
      </c>
      <c r="H3735">
        <v>0</v>
      </c>
      <c r="I3735">
        <v>0</v>
      </c>
      <c r="J3735">
        <v>2</v>
      </c>
      <c r="K3735">
        <v>1</v>
      </c>
      <c r="L3735" t="s">
        <v>280</v>
      </c>
      <c r="M3735" t="s">
        <v>285</v>
      </c>
      <c r="N3735" t="s">
        <v>282</v>
      </c>
      <c r="O3735" t="s">
        <v>122</v>
      </c>
      <c r="P3735" t="s">
        <v>23</v>
      </c>
      <c r="Q3735" t="s">
        <v>24</v>
      </c>
    </row>
    <row r="3736" spans="1:17" x14ac:dyDescent="0.2">
      <c r="A3736" s="2">
        <v>36319</v>
      </c>
      <c r="B3736" t="s">
        <v>25</v>
      </c>
      <c r="C3736" t="s">
        <v>126</v>
      </c>
      <c r="D3736" t="s">
        <v>19</v>
      </c>
      <c r="E3736" t="s">
        <v>50</v>
      </c>
      <c r="F3736">
        <v>1</v>
      </c>
      <c r="G3736">
        <v>9</v>
      </c>
      <c r="H3736">
        <v>0</v>
      </c>
      <c r="I3736">
        <v>0</v>
      </c>
      <c r="J3736">
        <v>3</v>
      </c>
      <c r="K3736">
        <v>1</v>
      </c>
      <c r="L3736" t="s">
        <v>28</v>
      </c>
      <c r="M3736" t="s">
        <v>467</v>
      </c>
      <c r="N3736" t="s">
        <v>25</v>
      </c>
      <c r="O3736" t="s">
        <v>22</v>
      </c>
      <c r="P3736" t="s">
        <v>23</v>
      </c>
      <c r="Q3736" t="s">
        <v>24</v>
      </c>
    </row>
    <row r="3737" spans="1:17" x14ac:dyDescent="0.2">
      <c r="A3737" s="2">
        <v>36319</v>
      </c>
      <c r="B3737" t="s">
        <v>454</v>
      </c>
      <c r="C3737" t="s">
        <v>453</v>
      </c>
      <c r="D3737" t="s">
        <v>27</v>
      </c>
      <c r="E3737" t="s">
        <v>27</v>
      </c>
      <c r="F3737">
        <v>101</v>
      </c>
      <c r="G3737">
        <v>135</v>
      </c>
      <c r="H3737">
        <v>0</v>
      </c>
      <c r="I3737">
        <v>0</v>
      </c>
      <c r="J3737">
        <v>2</v>
      </c>
      <c r="K3737">
        <v>0</v>
      </c>
      <c r="L3737" t="s">
        <v>280</v>
      </c>
      <c r="M3737" t="s">
        <v>853</v>
      </c>
      <c r="N3737" t="s">
        <v>282</v>
      </c>
      <c r="O3737" t="s">
        <v>122</v>
      </c>
      <c r="P3737" t="s">
        <v>23</v>
      </c>
      <c r="Q3737" t="s">
        <v>24</v>
      </c>
    </row>
    <row r="3738" spans="1:17" x14ac:dyDescent="0.2">
      <c r="A3738" s="2">
        <v>36320</v>
      </c>
      <c r="B3738" t="s">
        <v>85</v>
      </c>
      <c r="C3738" t="s">
        <v>249</v>
      </c>
      <c r="D3738" t="s">
        <v>50</v>
      </c>
      <c r="E3738" t="s">
        <v>50</v>
      </c>
      <c r="F3738">
        <v>92</v>
      </c>
      <c r="G3738">
        <v>72</v>
      </c>
      <c r="H3738">
        <v>0</v>
      </c>
      <c r="I3738">
        <v>0</v>
      </c>
      <c r="J3738">
        <v>0</v>
      </c>
      <c r="K3738">
        <v>1</v>
      </c>
      <c r="L3738" t="s">
        <v>291</v>
      </c>
      <c r="M3738" t="s">
        <v>86</v>
      </c>
      <c r="N3738" t="s">
        <v>85</v>
      </c>
      <c r="O3738" t="s">
        <v>22</v>
      </c>
      <c r="P3738" t="s">
        <v>23</v>
      </c>
      <c r="Q3738" t="s">
        <v>41</v>
      </c>
    </row>
    <row r="3739" spans="1:17" x14ac:dyDescent="0.2">
      <c r="A3739" s="2">
        <v>36320</v>
      </c>
      <c r="B3739" t="s">
        <v>737</v>
      </c>
      <c r="C3739" t="s">
        <v>67</v>
      </c>
      <c r="D3739" t="s">
        <v>50</v>
      </c>
      <c r="E3739" t="s">
        <v>50</v>
      </c>
      <c r="F3739">
        <v>165</v>
      </c>
      <c r="G3739">
        <v>2</v>
      </c>
      <c r="H3739">
        <v>0</v>
      </c>
      <c r="I3739">
        <v>0</v>
      </c>
      <c r="J3739">
        <v>0</v>
      </c>
      <c r="K3739">
        <v>1</v>
      </c>
      <c r="L3739" t="s">
        <v>291</v>
      </c>
      <c r="M3739" t="s">
        <v>855</v>
      </c>
      <c r="N3739" t="s">
        <v>106</v>
      </c>
      <c r="O3739" t="s">
        <v>122</v>
      </c>
      <c r="P3739" t="s">
        <v>23</v>
      </c>
      <c r="Q3739" t="s">
        <v>41</v>
      </c>
    </row>
    <row r="3740" spans="1:17" x14ac:dyDescent="0.2">
      <c r="A3740" s="2">
        <v>36320</v>
      </c>
      <c r="B3740" t="s">
        <v>286</v>
      </c>
      <c r="C3740" t="s">
        <v>168</v>
      </c>
      <c r="D3740" t="s">
        <v>50</v>
      </c>
      <c r="E3740" t="s">
        <v>50</v>
      </c>
      <c r="F3740">
        <v>90</v>
      </c>
      <c r="G3740">
        <v>22</v>
      </c>
      <c r="H3740">
        <v>0</v>
      </c>
      <c r="I3740">
        <v>0</v>
      </c>
      <c r="J3740">
        <v>0</v>
      </c>
      <c r="K3740">
        <v>0</v>
      </c>
      <c r="L3740" t="s">
        <v>291</v>
      </c>
      <c r="M3740" t="s">
        <v>359</v>
      </c>
      <c r="N3740" t="s">
        <v>286</v>
      </c>
      <c r="O3740" t="s">
        <v>22</v>
      </c>
      <c r="P3740" t="s">
        <v>23</v>
      </c>
      <c r="Q3740" t="s">
        <v>30</v>
      </c>
    </row>
    <row r="3741" spans="1:17" x14ac:dyDescent="0.2">
      <c r="A3741" s="2">
        <v>36320</v>
      </c>
      <c r="B3741" t="s">
        <v>87</v>
      </c>
      <c r="C3741" t="s">
        <v>89</v>
      </c>
      <c r="D3741" t="s">
        <v>50</v>
      </c>
      <c r="E3741" t="s">
        <v>50</v>
      </c>
      <c r="F3741">
        <v>30</v>
      </c>
      <c r="G3741">
        <v>11</v>
      </c>
      <c r="H3741">
        <v>0</v>
      </c>
      <c r="I3741">
        <v>0</v>
      </c>
      <c r="J3741">
        <v>1</v>
      </c>
      <c r="K3741">
        <v>1</v>
      </c>
      <c r="L3741" t="s">
        <v>291</v>
      </c>
      <c r="M3741" t="s">
        <v>88</v>
      </c>
      <c r="N3741" t="s">
        <v>87</v>
      </c>
      <c r="O3741" t="s">
        <v>22</v>
      </c>
      <c r="P3741" t="s">
        <v>23</v>
      </c>
      <c r="Q3741" t="s">
        <v>30</v>
      </c>
    </row>
    <row r="3742" spans="1:17" x14ac:dyDescent="0.2">
      <c r="A3742" s="2">
        <v>36320</v>
      </c>
      <c r="B3742" t="s">
        <v>293</v>
      </c>
      <c r="C3742" t="s">
        <v>104</v>
      </c>
      <c r="D3742" t="s">
        <v>50</v>
      </c>
      <c r="E3742" t="s">
        <v>50</v>
      </c>
      <c r="F3742">
        <v>5</v>
      </c>
      <c r="G3742">
        <v>21</v>
      </c>
      <c r="H3742">
        <v>0</v>
      </c>
      <c r="I3742">
        <v>0</v>
      </c>
      <c r="J3742">
        <v>3</v>
      </c>
      <c r="K3742">
        <v>2</v>
      </c>
      <c r="L3742" t="s">
        <v>291</v>
      </c>
      <c r="M3742" t="s">
        <v>478</v>
      </c>
      <c r="N3742" t="s">
        <v>293</v>
      </c>
      <c r="O3742" t="s">
        <v>22</v>
      </c>
      <c r="P3742" t="s">
        <v>23</v>
      </c>
      <c r="Q3742" t="s">
        <v>24</v>
      </c>
    </row>
    <row r="3743" spans="1:17" x14ac:dyDescent="0.2">
      <c r="A3743" s="2">
        <v>36320</v>
      </c>
      <c r="B3743" t="s">
        <v>81</v>
      </c>
      <c r="C3743" t="s">
        <v>73</v>
      </c>
      <c r="D3743" t="s">
        <v>50</v>
      </c>
      <c r="E3743" t="s">
        <v>50</v>
      </c>
      <c r="F3743">
        <v>85</v>
      </c>
      <c r="G3743">
        <v>52</v>
      </c>
      <c r="H3743">
        <v>0</v>
      </c>
      <c r="I3743">
        <v>0</v>
      </c>
      <c r="J3743">
        <v>1</v>
      </c>
      <c r="K3743">
        <v>2</v>
      </c>
      <c r="L3743" t="s">
        <v>291</v>
      </c>
      <c r="M3743" t="s">
        <v>83</v>
      </c>
      <c r="N3743" t="s">
        <v>81</v>
      </c>
      <c r="O3743" t="s">
        <v>22</v>
      </c>
      <c r="P3743" t="s">
        <v>23</v>
      </c>
      <c r="Q3743" t="s">
        <v>41</v>
      </c>
    </row>
    <row r="3744" spans="1:17" x14ac:dyDescent="0.2">
      <c r="A3744" s="2">
        <v>36320</v>
      </c>
      <c r="B3744" t="s">
        <v>48</v>
      </c>
      <c r="C3744" t="s">
        <v>646</v>
      </c>
      <c r="D3744" t="s">
        <v>50</v>
      </c>
      <c r="E3744" t="s">
        <v>50</v>
      </c>
      <c r="F3744">
        <v>114</v>
      </c>
      <c r="G3744">
        <v>96</v>
      </c>
      <c r="H3744">
        <v>0</v>
      </c>
      <c r="I3744">
        <v>0</v>
      </c>
      <c r="J3744">
        <v>2</v>
      </c>
      <c r="K3744">
        <v>2</v>
      </c>
      <c r="L3744" t="s">
        <v>291</v>
      </c>
      <c r="M3744" t="s">
        <v>51</v>
      </c>
      <c r="N3744" t="s">
        <v>48</v>
      </c>
      <c r="O3744" t="s">
        <v>22</v>
      </c>
      <c r="P3744" t="s">
        <v>23</v>
      </c>
      <c r="Q3744" t="s">
        <v>30</v>
      </c>
    </row>
    <row r="3745" spans="1:17" x14ac:dyDescent="0.2">
      <c r="A3745" s="2">
        <v>36320</v>
      </c>
      <c r="B3745" t="s">
        <v>153</v>
      </c>
      <c r="C3745" t="s">
        <v>101</v>
      </c>
      <c r="D3745" t="s">
        <v>50</v>
      </c>
      <c r="E3745" t="s">
        <v>50</v>
      </c>
      <c r="F3745">
        <v>37</v>
      </c>
      <c r="G3745">
        <v>63</v>
      </c>
      <c r="H3745">
        <v>0</v>
      </c>
      <c r="I3745">
        <v>0</v>
      </c>
      <c r="J3745">
        <v>1</v>
      </c>
      <c r="K3745">
        <v>2</v>
      </c>
      <c r="L3745" t="s">
        <v>291</v>
      </c>
      <c r="M3745" t="s">
        <v>191</v>
      </c>
      <c r="N3745" t="s">
        <v>153</v>
      </c>
      <c r="O3745" t="s">
        <v>22</v>
      </c>
      <c r="P3745" t="s">
        <v>23</v>
      </c>
      <c r="Q3745" t="s">
        <v>41</v>
      </c>
    </row>
    <row r="3746" spans="1:17" x14ac:dyDescent="0.2">
      <c r="A3746" s="2">
        <v>36320</v>
      </c>
      <c r="B3746" t="s">
        <v>94</v>
      </c>
      <c r="C3746" t="s">
        <v>244</v>
      </c>
      <c r="D3746" t="s">
        <v>50</v>
      </c>
      <c r="E3746" t="s">
        <v>50</v>
      </c>
      <c r="F3746">
        <v>44</v>
      </c>
      <c r="G3746">
        <v>25</v>
      </c>
      <c r="H3746">
        <v>0</v>
      </c>
      <c r="I3746">
        <v>0</v>
      </c>
      <c r="J3746">
        <v>0</v>
      </c>
      <c r="K3746">
        <v>1</v>
      </c>
      <c r="L3746" t="s">
        <v>291</v>
      </c>
      <c r="M3746" t="s">
        <v>311</v>
      </c>
      <c r="N3746" t="s">
        <v>94</v>
      </c>
      <c r="O3746" t="s">
        <v>22</v>
      </c>
      <c r="P3746" t="s">
        <v>23</v>
      </c>
      <c r="Q3746" t="s">
        <v>41</v>
      </c>
    </row>
    <row r="3747" spans="1:17" x14ac:dyDescent="0.2">
      <c r="A3747" s="2">
        <v>36320</v>
      </c>
      <c r="B3747" t="s">
        <v>98</v>
      </c>
      <c r="C3747" t="s">
        <v>328</v>
      </c>
      <c r="D3747" t="s">
        <v>50</v>
      </c>
      <c r="E3747" t="s">
        <v>50</v>
      </c>
      <c r="F3747">
        <v>38</v>
      </c>
      <c r="G3747">
        <v>64</v>
      </c>
      <c r="H3747">
        <v>0</v>
      </c>
      <c r="I3747">
        <v>0</v>
      </c>
      <c r="J3747">
        <v>1</v>
      </c>
      <c r="K3747">
        <v>0</v>
      </c>
      <c r="L3747" t="s">
        <v>291</v>
      </c>
      <c r="M3747" t="s">
        <v>99</v>
      </c>
      <c r="N3747" t="s">
        <v>98</v>
      </c>
      <c r="O3747" t="s">
        <v>22</v>
      </c>
      <c r="P3747" t="s">
        <v>23</v>
      </c>
      <c r="Q3747" t="s">
        <v>24</v>
      </c>
    </row>
    <row r="3748" spans="1:17" x14ac:dyDescent="0.2">
      <c r="A3748" s="2">
        <v>36320</v>
      </c>
      <c r="B3748" t="s">
        <v>97</v>
      </c>
      <c r="C3748" t="s">
        <v>90</v>
      </c>
      <c r="D3748" t="s">
        <v>50</v>
      </c>
      <c r="E3748" t="s">
        <v>50</v>
      </c>
      <c r="F3748">
        <v>126</v>
      </c>
      <c r="G3748">
        <v>29</v>
      </c>
      <c r="H3748">
        <v>0</v>
      </c>
      <c r="I3748">
        <v>0</v>
      </c>
      <c r="J3748">
        <v>2</v>
      </c>
      <c r="K3748">
        <v>3</v>
      </c>
      <c r="L3748" t="s">
        <v>291</v>
      </c>
      <c r="M3748" t="s">
        <v>97</v>
      </c>
      <c r="N3748" t="s">
        <v>97</v>
      </c>
      <c r="O3748" t="s">
        <v>22</v>
      </c>
      <c r="P3748" t="s">
        <v>23</v>
      </c>
      <c r="Q3748" t="s">
        <v>41</v>
      </c>
    </row>
    <row r="3749" spans="1:17" x14ac:dyDescent="0.2">
      <c r="A3749" s="2">
        <v>36320</v>
      </c>
      <c r="B3749" t="s">
        <v>26</v>
      </c>
      <c r="C3749" t="s">
        <v>39</v>
      </c>
      <c r="D3749" t="s">
        <v>27</v>
      </c>
      <c r="E3749" t="s">
        <v>19</v>
      </c>
      <c r="F3749">
        <v>13</v>
      </c>
      <c r="G3749">
        <v>7</v>
      </c>
      <c r="H3749">
        <v>0</v>
      </c>
      <c r="I3749">
        <v>0</v>
      </c>
      <c r="J3749">
        <v>2</v>
      </c>
      <c r="K3749">
        <v>2</v>
      </c>
      <c r="L3749" t="s">
        <v>28</v>
      </c>
      <c r="M3749" t="s">
        <v>348</v>
      </c>
      <c r="N3749" t="s">
        <v>77</v>
      </c>
      <c r="O3749" t="s">
        <v>122</v>
      </c>
      <c r="P3749" t="s">
        <v>23</v>
      </c>
      <c r="Q3749" t="s">
        <v>30</v>
      </c>
    </row>
    <row r="3750" spans="1:17" x14ac:dyDescent="0.2">
      <c r="A3750" s="2">
        <v>36320</v>
      </c>
      <c r="B3750" t="s">
        <v>384</v>
      </c>
      <c r="C3750" t="s">
        <v>70</v>
      </c>
      <c r="D3750" t="s">
        <v>50</v>
      </c>
      <c r="E3750" t="s">
        <v>50</v>
      </c>
      <c r="F3750">
        <v>100</v>
      </c>
      <c r="G3750">
        <v>57</v>
      </c>
      <c r="H3750">
        <v>0</v>
      </c>
      <c r="I3750">
        <v>0</v>
      </c>
      <c r="J3750">
        <v>0</v>
      </c>
      <c r="K3750">
        <v>0</v>
      </c>
      <c r="L3750" t="s">
        <v>291</v>
      </c>
      <c r="M3750" t="s">
        <v>395</v>
      </c>
      <c r="N3750" t="s">
        <v>384</v>
      </c>
      <c r="O3750" t="s">
        <v>22</v>
      </c>
      <c r="P3750" t="s">
        <v>23</v>
      </c>
      <c r="Q3750" t="s">
        <v>30</v>
      </c>
    </row>
    <row r="3751" spans="1:17" x14ac:dyDescent="0.2">
      <c r="A3751" s="2">
        <v>36320</v>
      </c>
      <c r="B3751" t="s">
        <v>82</v>
      </c>
      <c r="C3751" t="s">
        <v>174</v>
      </c>
      <c r="D3751" t="s">
        <v>50</v>
      </c>
      <c r="E3751" t="s">
        <v>50</v>
      </c>
      <c r="F3751">
        <v>15</v>
      </c>
      <c r="G3751">
        <v>134</v>
      </c>
      <c r="H3751">
        <v>0</v>
      </c>
      <c r="I3751">
        <v>0</v>
      </c>
      <c r="J3751">
        <v>8</v>
      </c>
      <c r="K3751">
        <v>0</v>
      </c>
      <c r="L3751" t="s">
        <v>291</v>
      </c>
      <c r="M3751" t="s">
        <v>856</v>
      </c>
      <c r="N3751" t="s">
        <v>82</v>
      </c>
      <c r="O3751" t="s">
        <v>22</v>
      </c>
      <c r="P3751" t="s">
        <v>23</v>
      </c>
      <c r="Q3751" t="s">
        <v>24</v>
      </c>
    </row>
    <row r="3752" spans="1:17" x14ac:dyDescent="0.2">
      <c r="A3752" s="2">
        <v>36320</v>
      </c>
      <c r="B3752" t="s">
        <v>92</v>
      </c>
      <c r="C3752" t="s">
        <v>386</v>
      </c>
      <c r="D3752" t="s">
        <v>50</v>
      </c>
      <c r="E3752" t="s">
        <v>50</v>
      </c>
      <c r="F3752">
        <v>10</v>
      </c>
      <c r="G3752">
        <v>103</v>
      </c>
      <c r="H3752">
        <v>0</v>
      </c>
      <c r="I3752">
        <v>0</v>
      </c>
      <c r="J3752">
        <v>4</v>
      </c>
      <c r="K3752">
        <v>0</v>
      </c>
      <c r="L3752" t="s">
        <v>291</v>
      </c>
      <c r="M3752" t="s">
        <v>124</v>
      </c>
      <c r="N3752" t="s">
        <v>92</v>
      </c>
      <c r="O3752" t="s">
        <v>22</v>
      </c>
      <c r="P3752" t="s">
        <v>23</v>
      </c>
      <c r="Q3752" t="s">
        <v>24</v>
      </c>
    </row>
    <row r="3753" spans="1:17" x14ac:dyDescent="0.2">
      <c r="A3753" s="2">
        <v>36320</v>
      </c>
      <c r="B3753" t="s">
        <v>95</v>
      </c>
      <c r="C3753" t="s">
        <v>76</v>
      </c>
      <c r="D3753" t="s">
        <v>50</v>
      </c>
      <c r="E3753" t="s">
        <v>50</v>
      </c>
      <c r="F3753">
        <v>33</v>
      </c>
      <c r="G3753">
        <v>48</v>
      </c>
      <c r="H3753">
        <v>0</v>
      </c>
      <c r="I3753">
        <v>0</v>
      </c>
      <c r="J3753">
        <v>1</v>
      </c>
      <c r="K3753">
        <v>0</v>
      </c>
      <c r="L3753" t="s">
        <v>291</v>
      </c>
      <c r="M3753" t="s">
        <v>326</v>
      </c>
      <c r="N3753" t="s">
        <v>95</v>
      </c>
      <c r="O3753" t="s">
        <v>22</v>
      </c>
      <c r="P3753" t="s">
        <v>23</v>
      </c>
      <c r="Q3753" t="s">
        <v>24</v>
      </c>
    </row>
    <row r="3754" spans="1:17" x14ac:dyDescent="0.2">
      <c r="A3754" s="2">
        <v>36320</v>
      </c>
      <c r="B3754" t="s">
        <v>53</v>
      </c>
      <c r="C3754" t="s">
        <v>119</v>
      </c>
      <c r="D3754" t="s">
        <v>50</v>
      </c>
      <c r="E3754" t="s">
        <v>50</v>
      </c>
      <c r="F3754">
        <v>51</v>
      </c>
      <c r="G3754">
        <v>4</v>
      </c>
      <c r="H3754">
        <v>0</v>
      </c>
      <c r="I3754">
        <v>0</v>
      </c>
      <c r="J3754">
        <v>0</v>
      </c>
      <c r="K3754">
        <v>0</v>
      </c>
      <c r="L3754" t="s">
        <v>291</v>
      </c>
      <c r="M3754" t="s">
        <v>411</v>
      </c>
      <c r="N3754" t="s">
        <v>53</v>
      </c>
      <c r="O3754" t="s">
        <v>22</v>
      </c>
      <c r="P3754" t="s">
        <v>23</v>
      </c>
      <c r="Q3754" t="s">
        <v>30</v>
      </c>
    </row>
    <row r="3755" spans="1:17" x14ac:dyDescent="0.2">
      <c r="A3755" s="2">
        <v>36320</v>
      </c>
      <c r="B3755" t="s">
        <v>161</v>
      </c>
      <c r="C3755" t="s">
        <v>72</v>
      </c>
      <c r="D3755" t="s">
        <v>50</v>
      </c>
      <c r="E3755" t="s">
        <v>50</v>
      </c>
      <c r="F3755">
        <v>82</v>
      </c>
      <c r="G3755">
        <v>18</v>
      </c>
      <c r="H3755">
        <v>0</v>
      </c>
      <c r="I3755">
        <v>0</v>
      </c>
      <c r="J3755">
        <v>0</v>
      </c>
      <c r="K3755">
        <v>2</v>
      </c>
      <c r="L3755" t="s">
        <v>291</v>
      </c>
      <c r="M3755" t="s">
        <v>493</v>
      </c>
      <c r="N3755" t="s">
        <v>89</v>
      </c>
      <c r="O3755" t="s">
        <v>122</v>
      </c>
      <c r="P3755" t="s">
        <v>23</v>
      </c>
      <c r="Q3755" t="s">
        <v>41</v>
      </c>
    </row>
    <row r="3756" spans="1:17" x14ac:dyDescent="0.2">
      <c r="A3756" s="2">
        <v>36321</v>
      </c>
      <c r="B3756" t="s">
        <v>454</v>
      </c>
      <c r="C3756" t="s">
        <v>185</v>
      </c>
      <c r="D3756" t="s">
        <v>27</v>
      </c>
      <c r="E3756" t="s">
        <v>27</v>
      </c>
      <c r="F3756">
        <v>101</v>
      </c>
      <c r="G3756">
        <v>40</v>
      </c>
      <c r="H3756">
        <v>0</v>
      </c>
      <c r="I3756">
        <v>0</v>
      </c>
      <c r="J3756">
        <v>2</v>
      </c>
      <c r="K3756">
        <v>0</v>
      </c>
      <c r="L3756" t="s">
        <v>280</v>
      </c>
      <c r="M3756" t="s">
        <v>285</v>
      </c>
      <c r="N3756" t="s">
        <v>282</v>
      </c>
      <c r="O3756" t="s">
        <v>122</v>
      </c>
      <c r="P3756" t="s">
        <v>23</v>
      </c>
      <c r="Q3756" t="s">
        <v>24</v>
      </c>
    </row>
    <row r="3757" spans="1:17" x14ac:dyDescent="0.2">
      <c r="A3757" s="2">
        <v>36322</v>
      </c>
      <c r="B3757" t="s">
        <v>282</v>
      </c>
      <c r="C3757" t="s">
        <v>263</v>
      </c>
      <c r="D3757" t="s">
        <v>19</v>
      </c>
      <c r="E3757" t="s">
        <v>27</v>
      </c>
      <c r="F3757">
        <v>71</v>
      </c>
      <c r="G3757">
        <v>109</v>
      </c>
      <c r="H3757">
        <v>0</v>
      </c>
      <c r="I3757">
        <v>0</v>
      </c>
      <c r="J3757">
        <v>6</v>
      </c>
      <c r="K3757">
        <v>1</v>
      </c>
      <c r="L3757" t="s">
        <v>280</v>
      </c>
      <c r="M3757" t="s">
        <v>285</v>
      </c>
      <c r="N3757" t="s">
        <v>282</v>
      </c>
      <c r="O3757" t="s">
        <v>22</v>
      </c>
      <c r="P3757" t="s">
        <v>23</v>
      </c>
      <c r="Q3757" t="s">
        <v>24</v>
      </c>
    </row>
    <row r="3758" spans="1:17" x14ac:dyDescent="0.2">
      <c r="A3758" s="2">
        <v>36323</v>
      </c>
      <c r="B3758" t="s">
        <v>133</v>
      </c>
      <c r="C3758" t="s">
        <v>26</v>
      </c>
      <c r="D3758" t="s">
        <v>115</v>
      </c>
      <c r="E3758" t="s">
        <v>27</v>
      </c>
      <c r="F3758">
        <v>34</v>
      </c>
      <c r="G3758">
        <v>13</v>
      </c>
      <c r="H3758">
        <v>0</v>
      </c>
      <c r="I3758">
        <v>0</v>
      </c>
      <c r="J3758">
        <v>1</v>
      </c>
      <c r="K3758">
        <v>1</v>
      </c>
      <c r="L3758" t="s">
        <v>491</v>
      </c>
      <c r="M3758" t="s">
        <v>134</v>
      </c>
      <c r="N3758" t="s">
        <v>133</v>
      </c>
      <c r="O3758" t="s">
        <v>22</v>
      </c>
      <c r="P3758" t="s">
        <v>23</v>
      </c>
      <c r="Q3758" t="s">
        <v>30</v>
      </c>
    </row>
    <row r="3759" spans="1:17" x14ac:dyDescent="0.2">
      <c r="A3759" s="2">
        <v>36324</v>
      </c>
      <c r="B3759" t="s">
        <v>274</v>
      </c>
      <c r="C3759" t="s">
        <v>183</v>
      </c>
      <c r="D3759" t="s">
        <v>50</v>
      </c>
      <c r="E3759" t="s">
        <v>36</v>
      </c>
      <c r="F3759">
        <v>6</v>
      </c>
      <c r="G3759">
        <v>35</v>
      </c>
      <c r="H3759">
        <v>0</v>
      </c>
      <c r="I3759">
        <v>0</v>
      </c>
      <c r="J3759">
        <v>2</v>
      </c>
      <c r="K3759">
        <v>2</v>
      </c>
      <c r="L3759" t="s">
        <v>491</v>
      </c>
      <c r="M3759" t="s">
        <v>134</v>
      </c>
      <c r="N3759" t="s">
        <v>133</v>
      </c>
      <c r="O3759" t="s">
        <v>122</v>
      </c>
      <c r="P3759" t="s">
        <v>23</v>
      </c>
      <c r="Q3759" t="s">
        <v>30</v>
      </c>
    </row>
    <row r="3760" spans="1:17" x14ac:dyDescent="0.2">
      <c r="A3760" s="2">
        <v>36324</v>
      </c>
      <c r="B3760" t="s">
        <v>282</v>
      </c>
      <c r="C3760" t="s">
        <v>454</v>
      </c>
      <c r="D3760" t="s">
        <v>19</v>
      </c>
      <c r="E3760" t="s">
        <v>27</v>
      </c>
      <c r="F3760">
        <v>71</v>
      </c>
      <c r="G3760">
        <v>101</v>
      </c>
      <c r="H3760">
        <v>0</v>
      </c>
      <c r="I3760">
        <v>0</v>
      </c>
      <c r="J3760">
        <v>2</v>
      </c>
      <c r="K3760">
        <v>1</v>
      </c>
      <c r="L3760" t="s">
        <v>280</v>
      </c>
      <c r="M3760" t="s">
        <v>285</v>
      </c>
      <c r="N3760" t="s">
        <v>282</v>
      </c>
      <c r="O3760" t="s">
        <v>22</v>
      </c>
      <c r="P3760" t="s">
        <v>23</v>
      </c>
      <c r="Q3760" t="s">
        <v>24</v>
      </c>
    </row>
    <row r="3761" spans="1:17" x14ac:dyDescent="0.2">
      <c r="A3761" s="2">
        <v>36324</v>
      </c>
      <c r="B3761" t="s">
        <v>77</v>
      </c>
      <c r="C3761" t="s">
        <v>39</v>
      </c>
      <c r="D3761" t="s">
        <v>27</v>
      </c>
      <c r="E3761" t="s">
        <v>19</v>
      </c>
      <c r="F3761">
        <v>24</v>
      </c>
      <c r="G3761">
        <v>7</v>
      </c>
      <c r="H3761">
        <v>0</v>
      </c>
      <c r="I3761">
        <v>0</v>
      </c>
      <c r="J3761">
        <v>1</v>
      </c>
      <c r="K3761">
        <v>0</v>
      </c>
      <c r="L3761" t="s">
        <v>28</v>
      </c>
      <c r="M3761" t="s">
        <v>160</v>
      </c>
      <c r="N3761" t="s">
        <v>77</v>
      </c>
      <c r="O3761" t="s">
        <v>22</v>
      </c>
      <c r="P3761" t="s">
        <v>23</v>
      </c>
      <c r="Q3761" t="s">
        <v>24</v>
      </c>
    </row>
    <row r="3762" spans="1:17" x14ac:dyDescent="0.2">
      <c r="A3762" s="2">
        <v>36326</v>
      </c>
      <c r="B3762" t="s">
        <v>32</v>
      </c>
      <c r="C3762" t="s">
        <v>31</v>
      </c>
      <c r="D3762" t="s">
        <v>19</v>
      </c>
      <c r="E3762" t="s">
        <v>19</v>
      </c>
      <c r="F3762">
        <v>118</v>
      </c>
      <c r="G3762">
        <v>55</v>
      </c>
      <c r="H3762">
        <v>0</v>
      </c>
      <c r="I3762">
        <v>0</v>
      </c>
      <c r="J3762">
        <v>3</v>
      </c>
      <c r="K3762">
        <v>2</v>
      </c>
      <c r="L3762" t="s">
        <v>28</v>
      </c>
      <c r="M3762" t="s">
        <v>664</v>
      </c>
      <c r="N3762" t="s">
        <v>32</v>
      </c>
      <c r="O3762" t="s">
        <v>22</v>
      </c>
      <c r="P3762" t="s">
        <v>23</v>
      </c>
      <c r="Q3762" t="s">
        <v>24</v>
      </c>
    </row>
    <row r="3763" spans="1:17" x14ac:dyDescent="0.2">
      <c r="A3763" s="2">
        <v>36327</v>
      </c>
      <c r="B3763" t="s">
        <v>25</v>
      </c>
      <c r="C3763" t="s">
        <v>90</v>
      </c>
      <c r="D3763" t="s">
        <v>19</v>
      </c>
      <c r="E3763" t="s">
        <v>50</v>
      </c>
      <c r="F3763">
        <v>1</v>
      </c>
      <c r="G3763">
        <v>23</v>
      </c>
      <c r="H3763">
        <v>0</v>
      </c>
      <c r="I3763">
        <v>0</v>
      </c>
      <c r="J3763">
        <v>2</v>
      </c>
      <c r="K3763">
        <v>0</v>
      </c>
      <c r="L3763" t="s">
        <v>28</v>
      </c>
      <c r="M3763" t="s">
        <v>226</v>
      </c>
      <c r="N3763" t="s">
        <v>114</v>
      </c>
      <c r="O3763" t="s">
        <v>122</v>
      </c>
      <c r="P3763" t="s">
        <v>23</v>
      </c>
      <c r="Q3763" t="s">
        <v>24</v>
      </c>
    </row>
    <row r="3764" spans="1:17" x14ac:dyDescent="0.2">
      <c r="A3764" s="2">
        <v>36327</v>
      </c>
      <c r="B3764" t="s">
        <v>274</v>
      </c>
      <c r="C3764" t="s">
        <v>26</v>
      </c>
      <c r="D3764" t="s">
        <v>50</v>
      </c>
      <c r="E3764" t="s">
        <v>27</v>
      </c>
      <c r="F3764">
        <v>7</v>
      </c>
      <c r="G3764">
        <v>14</v>
      </c>
      <c r="H3764">
        <v>0</v>
      </c>
      <c r="I3764">
        <v>0</v>
      </c>
      <c r="J3764">
        <v>2</v>
      </c>
      <c r="K3764">
        <v>1</v>
      </c>
      <c r="L3764" t="s">
        <v>491</v>
      </c>
      <c r="M3764" t="s">
        <v>134</v>
      </c>
      <c r="N3764" t="s">
        <v>133</v>
      </c>
      <c r="O3764" t="s">
        <v>122</v>
      </c>
      <c r="P3764" t="s">
        <v>23</v>
      </c>
      <c r="Q3764" t="s">
        <v>24</v>
      </c>
    </row>
    <row r="3765" spans="1:17" x14ac:dyDescent="0.2">
      <c r="A3765" s="2">
        <v>36327</v>
      </c>
      <c r="B3765" t="s">
        <v>133</v>
      </c>
      <c r="C3765" t="s">
        <v>183</v>
      </c>
      <c r="D3765" t="s">
        <v>115</v>
      </c>
      <c r="E3765" t="s">
        <v>36</v>
      </c>
      <c r="F3765">
        <v>38</v>
      </c>
      <c r="G3765">
        <v>39</v>
      </c>
      <c r="H3765">
        <v>0</v>
      </c>
      <c r="I3765">
        <v>0</v>
      </c>
      <c r="J3765">
        <v>0</v>
      </c>
      <c r="K3765">
        <v>0</v>
      </c>
      <c r="L3765" t="s">
        <v>491</v>
      </c>
      <c r="M3765" t="s">
        <v>134</v>
      </c>
      <c r="N3765" t="s">
        <v>133</v>
      </c>
      <c r="O3765" t="s">
        <v>22</v>
      </c>
      <c r="P3765" t="s">
        <v>23</v>
      </c>
      <c r="Q3765" t="s">
        <v>30</v>
      </c>
    </row>
    <row r="3766" spans="1:17" x14ac:dyDescent="0.2">
      <c r="A3766" s="2">
        <v>36327</v>
      </c>
      <c r="B3766" t="s">
        <v>149</v>
      </c>
      <c r="C3766" t="s">
        <v>45</v>
      </c>
      <c r="D3766" t="s">
        <v>36</v>
      </c>
      <c r="E3766" t="s">
        <v>36</v>
      </c>
      <c r="F3766">
        <v>28</v>
      </c>
      <c r="G3766">
        <v>83</v>
      </c>
      <c r="H3766">
        <v>0</v>
      </c>
      <c r="I3766">
        <v>0</v>
      </c>
      <c r="J3766">
        <v>0</v>
      </c>
      <c r="K3766">
        <v>1</v>
      </c>
      <c r="L3766" t="s">
        <v>28</v>
      </c>
      <c r="M3766" t="s">
        <v>420</v>
      </c>
      <c r="N3766" t="s">
        <v>149</v>
      </c>
      <c r="O3766" t="s">
        <v>22</v>
      </c>
      <c r="P3766" t="s">
        <v>23</v>
      </c>
      <c r="Q3766" t="s">
        <v>41</v>
      </c>
    </row>
    <row r="3767" spans="1:17" x14ac:dyDescent="0.2">
      <c r="A3767" s="2">
        <v>36327</v>
      </c>
      <c r="B3767" t="s">
        <v>114</v>
      </c>
      <c r="C3767" t="s">
        <v>442</v>
      </c>
      <c r="D3767" t="s">
        <v>115</v>
      </c>
      <c r="E3767" t="s">
        <v>57</v>
      </c>
      <c r="F3767">
        <v>77</v>
      </c>
      <c r="G3767">
        <v>107</v>
      </c>
      <c r="H3767">
        <v>0</v>
      </c>
      <c r="I3767">
        <v>0</v>
      </c>
      <c r="J3767">
        <v>2</v>
      </c>
      <c r="K3767">
        <v>2</v>
      </c>
      <c r="L3767" t="s">
        <v>28</v>
      </c>
      <c r="M3767" t="s">
        <v>226</v>
      </c>
      <c r="N3767" t="s">
        <v>114</v>
      </c>
      <c r="O3767" t="s">
        <v>22</v>
      </c>
      <c r="P3767" t="s">
        <v>59</v>
      </c>
      <c r="Q3767" t="s">
        <v>24</v>
      </c>
    </row>
    <row r="3768" spans="1:17" x14ac:dyDescent="0.2">
      <c r="A3768" s="2">
        <v>36328</v>
      </c>
      <c r="B3768" t="s">
        <v>43</v>
      </c>
      <c r="C3768" t="s">
        <v>42</v>
      </c>
      <c r="D3768" t="s">
        <v>19</v>
      </c>
      <c r="E3768" t="s">
        <v>19</v>
      </c>
      <c r="F3768">
        <v>32</v>
      </c>
      <c r="G3768">
        <v>66</v>
      </c>
      <c r="H3768">
        <v>0</v>
      </c>
      <c r="I3768">
        <v>0</v>
      </c>
      <c r="J3768">
        <v>3</v>
      </c>
      <c r="K3768">
        <v>3</v>
      </c>
      <c r="L3768" t="s">
        <v>28</v>
      </c>
      <c r="M3768" t="s">
        <v>857</v>
      </c>
      <c r="N3768" t="s">
        <v>43</v>
      </c>
      <c r="O3768" t="s">
        <v>22</v>
      </c>
      <c r="P3768" t="s">
        <v>23</v>
      </c>
      <c r="Q3768" t="s">
        <v>30</v>
      </c>
    </row>
    <row r="3769" spans="1:17" x14ac:dyDescent="0.2">
      <c r="A3769" s="2">
        <v>36328</v>
      </c>
      <c r="B3769" t="s">
        <v>38</v>
      </c>
      <c r="C3769" t="s">
        <v>18</v>
      </c>
      <c r="D3769" t="s">
        <v>19</v>
      </c>
      <c r="E3769" t="s">
        <v>19</v>
      </c>
      <c r="F3769">
        <v>21</v>
      </c>
      <c r="G3769">
        <v>74</v>
      </c>
      <c r="H3769">
        <v>0</v>
      </c>
      <c r="I3769">
        <v>0</v>
      </c>
      <c r="J3769">
        <v>2</v>
      </c>
      <c r="K3769">
        <v>3</v>
      </c>
      <c r="L3769" t="s">
        <v>28</v>
      </c>
      <c r="M3769" t="s">
        <v>858</v>
      </c>
      <c r="N3769" t="s">
        <v>38</v>
      </c>
      <c r="O3769" t="s">
        <v>22</v>
      </c>
      <c r="P3769" t="s">
        <v>23</v>
      </c>
      <c r="Q3769" t="s">
        <v>41</v>
      </c>
    </row>
    <row r="3770" spans="1:17" x14ac:dyDescent="0.2">
      <c r="A3770" s="2">
        <v>36329</v>
      </c>
      <c r="B3770" t="s">
        <v>183</v>
      </c>
      <c r="C3770" t="s">
        <v>26</v>
      </c>
      <c r="D3770" t="s">
        <v>36</v>
      </c>
      <c r="E3770" t="s">
        <v>27</v>
      </c>
      <c r="F3770">
        <v>39</v>
      </c>
      <c r="G3770">
        <v>14</v>
      </c>
      <c r="H3770">
        <v>0</v>
      </c>
      <c r="I3770">
        <v>0</v>
      </c>
      <c r="J3770">
        <v>0</v>
      </c>
      <c r="K3770">
        <v>2</v>
      </c>
      <c r="L3770" t="s">
        <v>491</v>
      </c>
      <c r="M3770" t="s">
        <v>134</v>
      </c>
      <c r="N3770" t="s">
        <v>133</v>
      </c>
      <c r="O3770" t="s">
        <v>122</v>
      </c>
      <c r="P3770" t="s">
        <v>23</v>
      </c>
      <c r="Q3770" t="s">
        <v>41</v>
      </c>
    </row>
    <row r="3771" spans="1:17" x14ac:dyDescent="0.2">
      <c r="A3771" s="2">
        <v>36329</v>
      </c>
      <c r="B3771" t="s">
        <v>113</v>
      </c>
      <c r="C3771" t="s">
        <v>177</v>
      </c>
      <c r="D3771" t="s">
        <v>115</v>
      </c>
      <c r="E3771" t="s">
        <v>115</v>
      </c>
      <c r="F3771">
        <v>40</v>
      </c>
      <c r="G3771">
        <v>131</v>
      </c>
      <c r="H3771">
        <v>0</v>
      </c>
      <c r="I3771">
        <v>0</v>
      </c>
      <c r="J3771">
        <v>2</v>
      </c>
      <c r="K3771">
        <v>1</v>
      </c>
      <c r="L3771" t="s">
        <v>28</v>
      </c>
      <c r="M3771" t="s">
        <v>231</v>
      </c>
      <c r="N3771" t="s">
        <v>113</v>
      </c>
      <c r="O3771" t="s">
        <v>22</v>
      </c>
      <c r="P3771" t="s">
        <v>23</v>
      </c>
      <c r="Q3771" t="s">
        <v>24</v>
      </c>
    </row>
    <row r="3772" spans="1:17" x14ac:dyDescent="0.2">
      <c r="A3772" s="2">
        <v>36330</v>
      </c>
      <c r="B3772" t="s">
        <v>828</v>
      </c>
      <c r="C3772" t="s">
        <v>296</v>
      </c>
      <c r="D3772" t="s">
        <v>36</v>
      </c>
      <c r="E3772" t="s">
        <v>36</v>
      </c>
      <c r="F3772">
        <v>183</v>
      </c>
      <c r="G3772">
        <v>91</v>
      </c>
      <c r="H3772">
        <v>0</v>
      </c>
      <c r="I3772">
        <v>0</v>
      </c>
      <c r="J3772">
        <v>1</v>
      </c>
      <c r="K3772">
        <v>0</v>
      </c>
      <c r="L3772" t="s">
        <v>62</v>
      </c>
      <c r="M3772" t="s">
        <v>829</v>
      </c>
      <c r="N3772" t="s">
        <v>828</v>
      </c>
      <c r="O3772" t="s">
        <v>22</v>
      </c>
      <c r="P3772" t="s">
        <v>23</v>
      </c>
      <c r="Q3772" t="s">
        <v>24</v>
      </c>
    </row>
    <row r="3773" spans="1:17" x14ac:dyDescent="0.2">
      <c r="A3773" s="2">
        <v>36330</v>
      </c>
      <c r="B3773" t="s">
        <v>133</v>
      </c>
      <c r="C3773" t="s">
        <v>274</v>
      </c>
      <c r="D3773" t="s">
        <v>115</v>
      </c>
      <c r="E3773" t="s">
        <v>50</v>
      </c>
      <c r="F3773">
        <v>38</v>
      </c>
      <c r="G3773">
        <v>7</v>
      </c>
      <c r="H3773">
        <v>0</v>
      </c>
      <c r="I3773">
        <v>0</v>
      </c>
      <c r="J3773">
        <v>1</v>
      </c>
      <c r="K3773">
        <v>1</v>
      </c>
      <c r="L3773" t="s">
        <v>491</v>
      </c>
      <c r="M3773" t="s">
        <v>134</v>
      </c>
      <c r="N3773" t="s">
        <v>133</v>
      </c>
      <c r="O3773" t="s">
        <v>22</v>
      </c>
      <c r="P3773" t="s">
        <v>23</v>
      </c>
      <c r="Q3773" t="s">
        <v>30</v>
      </c>
    </row>
    <row r="3774" spans="1:17" x14ac:dyDescent="0.2">
      <c r="A3774" s="2">
        <v>36330</v>
      </c>
      <c r="B3774" t="s">
        <v>442</v>
      </c>
      <c r="C3774" t="s">
        <v>90</v>
      </c>
      <c r="D3774" t="s">
        <v>57</v>
      </c>
      <c r="E3774" t="s">
        <v>50</v>
      </c>
      <c r="F3774">
        <v>107</v>
      </c>
      <c r="G3774">
        <v>23</v>
      </c>
      <c r="H3774">
        <v>0</v>
      </c>
      <c r="I3774">
        <v>0</v>
      </c>
      <c r="J3774">
        <v>0</v>
      </c>
      <c r="K3774">
        <v>0</v>
      </c>
      <c r="L3774" t="s">
        <v>28</v>
      </c>
      <c r="M3774" t="s">
        <v>226</v>
      </c>
      <c r="N3774" t="s">
        <v>114</v>
      </c>
      <c r="O3774" t="s">
        <v>122</v>
      </c>
      <c r="P3774" t="s">
        <v>59</v>
      </c>
      <c r="Q3774" t="s">
        <v>41</v>
      </c>
    </row>
    <row r="3775" spans="1:17" x14ac:dyDescent="0.2">
      <c r="A3775" s="2">
        <v>36330</v>
      </c>
      <c r="B3775" t="s">
        <v>118</v>
      </c>
      <c r="C3775" t="s">
        <v>172</v>
      </c>
      <c r="D3775" t="s">
        <v>36</v>
      </c>
      <c r="E3775" t="s">
        <v>36</v>
      </c>
      <c r="F3775">
        <v>89</v>
      </c>
      <c r="G3775">
        <v>136</v>
      </c>
      <c r="H3775">
        <v>0</v>
      </c>
      <c r="I3775">
        <v>0</v>
      </c>
      <c r="J3775">
        <v>1</v>
      </c>
      <c r="K3775">
        <v>0</v>
      </c>
      <c r="L3775" t="s">
        <v>62</v>
      </c>
      <c r="M3775" t="s">
        <v>241</v>
      </c>
      <c r="N3775" t="s">
        <v>118</v>
      </c>
      <c r="O3775" t="s">
        <v>22</v>
      </c>
      <c r="P3775" t="s">
        <v>23</v>
      </c>
      <c r="Q3775" t="s">
        <v>24</v>
      </c>
    </row>
    <row r="3776" spans="1:17" x14ac:dyDescent="0.2">
      <c r="A3776" s="2">
        <v>36330</v>
      </c>
      <c r="B3776" t="s">
        <v>114</v>
      </c>
      <c r="C3776" t="s">
        <v>25</v>
      </c>
      <c r="D3776" t="s">
        <v>115</v>
      </c>
      <c r="E3776" t="s">
        <v>19</v>
      </c>
      <c r="F3776">
        <v>77</v>
      </c>
      <c r="G3776">
        <v>1</v>
      </c>
      <c r="H3776">
        <v>0</v>
      </c>
      <c r="I3776">
        <v>0</v>
      </c>
      <c r="J3776">
        <v>0</v>
      </c>
      <c r="K3776">
        <v>2</v>
      </c>
      <c r="L3776" t="s">
        <v>28</v>
      </c>
      <c r="M3776" t="s">
        <v>226</v>
      </c>
      <c r="N3776" t="s">
        <v>114</v>
      </c>
      <c r="O3776" t="s">
        <v>22</v>
      </c>
      <c r="P3776" t="s">
        <v>23</v>
      </c>
      <c r="Q3776" t="s">
        <v>41</v>
      </c>
    </row>
    <row r="3777" spans="1:17" x14ac:dyDescent="0.2">
      <c r="A3777" s="2">
        <v>36331</v>
      </c>
      <c r="B3777" t="s">
        <v>150</v>
      </c>
      <c r="C3777" t="s">
        <v>208</v>
      </c>
      <c r="D3777" t="s">
        <v>36</v>
      </c>
      <c r="E3777" t="s">
        <v>36</v>
      </c>
      <c r="F3777">
        <v>72</v>
      </c>
      <c r="G3777">
        <v>104</v>
      </c>
      <c r="H3777">
        <v>0</v>
      </c>
      <c r="I3777">
        <v>0</v>
      </c>
      <c r="J3777">
        <v>2</v>
      </c>
      <c r="K3777">
        <v>0</v>
      </c>
      <c r="L3777" t="s">
        <v>62</v>
      </c>
      <c r="M3777" t="s">
        <v>842</v>
      </c>
      <c r="N3777" t="s">
        <v>150</v>
      </c>
      <c r="O3777" t="s">
        <v>22</v>
      </c>
      <c r="P3777" t="s">
        <v>23</v>
      </c>
      <c r="Q3777" t="s">
        <v>24</v>
      </c>
    </row>
    <row r="3778" spans="1:17" x14ac:dyDescent="0.2">
      <c r="A3778" s="2">
        <v>36331</v>
      </c>
      <c r="B3778" t="s">
        <v>267</v>
      </c>
      <c r="C3778" t="s">
        <v>149</v>
      </c>
      <c r="D3778" t="s">
        <v>36</v>
      </c>
      <c r="E3778" t="s">
        <v>36</v>
      </c>
      <c r="F3778">
        <v>62</v>
      </c>
      <c r="G3778">
        <v>28</v>
      </c>
      <c r="H3778">
        <v>0</v>
      </c>
      <c r="I3778">
        <v>0</v>
      </c>
      <c r="J3778">
        <v>2</v>
      </c>
      <c r="K3778">
        <v>2</v>
      </c>
      <c r="L3778" t="s">
        <v>62</v>
      </c>
      <c r="M3778" t="s">
        <v>268</v>
      </c>
      <c r="N3778" t="s">
        <v>267</v>
      </c>
      <c r="O3778" t="s">
        <v>22</v>
      </c>
      <c r="P3778" t="s">
        <v>23</v>
      </c>
      <c r="Q3778" t="s">
        <v>30</v>
      </c>
    </row>
    <row r="3779" spans="1:17" x14ac:dyDescent="0.2">
      <c r="A3779" s="2">
        <v>36331</v>
      </c>
      <c r="B3779" t="s">
        <v>107</v>
      </c>
      <c r="C3779" t="s">
        <v>17</v>
      </c>
      <c r="D3779" t="s">
        <v>19</v>
      </c>
      <c r="E3779" t="s">
        <v>19</v>
      </c>
      <c r="F3779">
        <v>29</v>
      </c>
      <c r="G3779">
        <v>53</v>
      </c>
      <c r="H3779">
        <v>0</v>
      </c>
      <c r="I3779">
        <v>0</v>
      </c>
      <c r="J3779">
        <v>1</v>
      </c>
      <c r="K3779">
        <v>0</v>
      </c>
      <c r="L3779" t="s">
        <v>28</v>
      </c>
      <c r="M3779" t="s">
        <v>310</v>
      </c>
      <c r="N3779" t="s">
        <v>107</v>
      </c>
      <c r="O3779" t="s">
        <v>22</v>
      </c>
      <c r="P3779" t="s">
        <v>23</v>
      </c>
      <c r="Q3779" t="s">
        <v>24</v>
      </c>
    </row>
    <row r="3780" spans="1:17" x14ac:dyDescent="0.2">
      <c r="A3780" s="2">
        <v>36331</v>
      </c>
      <c r="B3780" t="s">
        <v>61</v>
      </c>
      <c r="C3780" t="s">
        <v>352</v>
      </c>
      <c r="D3780" t="s">
        <v>36</v>
      </c>
      <c r="E3780" t="s">
        <v>36</v>
      </c>
      <c r="F3780">
        <v>96</v>
      </c>
      <c r="G3780">
        <v>80</v>
      </c>
      <c r="H3780">
        <v>0</v>
      </c>
      <c r="I3780">
        <v>0</v>
      </c>
      <c r="J3780">
        <v>3</v>
      </c>
      <c r="K3780">
        <v>0</v>
      </c>
      <c r="L3780" t="s">
        <v>62</v>
      </c>
      <c r="M3780" t="s">
        <v>63</v>
      </c>
      <c r="N3780" t="s">
        <v>61</v>
      </c>
      <c r="O3780" t="s">
        <v>22</v>
      </c>
      <c r="P3780" t="s">
        <v>23</v>
      </c>
      <c r="Q3780" t="s">
        <v>24</v>
      </c>
    </row>
    <row r="3781" spans="1:17" x14ac:dyDescent="0.2">
      <c r="A3781" s="2">
        <v>36331</v>
      </c>
      <c r="B3781" t="s">
        <v>34</v>
      </c>
      <c r="C3781" t="s">
        <v>365</v>
      </c>
      <c r="D3781" t="s">
        <v>36</v>
      </c>
      <c r="E3781" t="s">
        <v>36</v>
      </c>
      <c r="F3781">
        <v>81</v>
      </c>
      <c r="G3781">
        <v>78</v>
      </c>
      <c r="H3781">
        <v>0</v>
      </c>
      <c r="I3781">
        <v>0</v>
      </c>
      <c r="J3781">
        <v>2</v>
      </c>
      <c r="K3781">
        <v>1</v>
      </c>
      <c r="L3781" t="s">
        <v>62</v>
      </c>
      <c r="M3781" t="s">
        <v>37</v>
      </c>
      <c r="N3781" t="s">
        <v>34</v>
      </c>
      <c r="O3781" t="s">
        <v>22</v>
      </c>
      <c r="P3781" t="s">
        <v>23</v>
      </c>
      <c r="Q3781" t="s">
        <v>24</v>
      </c>
    </row>
    <row r="3782" spans="1:17" x14ac:dyDescent="0.2">
      <c r="A3782" s="2">
        <v>36331</v>
      </c>
      <c r="B3782" t="s">
        <v>136</v>
      </c>
      <c r="C3782" t="s">
        <v>111</v>
      </c>
      <c r="D3782" t="s">
        <v>36</v>
      </c>
      <c r="E3782" t="s">
        <v>36</v>
      </c>
      <c r="F3782">
        <v>43</v>
      </c>
      <c r="G3782">
        <v>73</v>
      </c>
      <c r="H3782">
        <v>0</v>
      </c>
      <c r="I3782">
        <v>0</v>
      </c>
      <c r="J3782">
        <v>0</v>
      </c>
      <c r="K3782">
        <v>0</v>
      </c>
      <c r="L3782" t="s">
        <v>62</v>
      </c>
      <c r="M3782" t="s">
        <v>340</v>
      </c>
      <c r="N3782" t="s">
        <v>136</v>
      </c>
      <c r="O3782" t="s">
        <v>22</v>
      </c>
      <c r="P3782" t="s">
        <v>23</v>
      </c>
      <c r="Q3782" t="s">
        <v>30</v>
      </c>
    </row>
    <row r="3783" spans="1:17" x14ac:dyDescent="0.2">
      <c r="A3783" s="2">
        <v>36331</v>
      </c>
      <c r="B3783" t="s">
        <v>339</v>
      </c>
      <c r="C3783" t="s">
        <v>128</v>
      </c>
      <c r="D3783" t="s">
        <v>36</v>
      </c>
      <c r="E3783" t="s">
        <v>36</v>
      </c>
      <c r="F3783">
        <v>99</v>
      </c>
      <c r="G3783">
        <v>26</v>
      </c>
      <c r="H3783">
        <v>0</v>
      </c>
      <c r="I3783">
        <v>0</v>
      </c>
      <c r="J3783">
        <v>2</v>
      </c>
      <c r="K3783">
        <v>0</v>
      </c>
      <c r="L3783" t="s">
        <v>62</v>
      </c>
      <c r="M3783" t="s">
        <v>377</v>
      </c>
      <c r="N3783" t="s">
        <v>339</v>
      </c>
      <c r="O3783" t="s">
        <v>22</v>
      </c>
      <c r="P3783" t="s">
        <v>23</v>
      </c>
      <c r="Q3783" t="s">
        <v>24</v>
      </c>
    </row>
    <row r="3784" spans="1:17" x14ac:dyDescent="0.2">
      <c r="A3784" s="2">
        <v>36331</v>
      </c>
      <c r="B3784" t="s">
        <v>378</v>
      </c>
      <c r="C3784" t="s">
        <v>207</v>
      </c>
      <c r="D3784" t="s">
        <v>36</v>
      </c>
      <c r="E3784" t="s">
        <v>36</v>
      </c>
      <c r="F3784">
        <v>133</v>
      </c>
      <c r="G3784">
        <v>100</v>
      </c>
      <c r="H3784">
        <v>0</v>
      </c>
      <c r="I3784">
        <v>0</v>
      </c>
      <c r="J3784">
        <v>1</v>
      </c>
      <c r="K3784">
        <v>1</v>
      </c>
      <c r="L3784" t="s">
        <v>62</v>
      </c>
      <c r="M3784" t="s">
        <v>379</v>
      </c>
      <c r="N3784" t="s">
        <v>378</v>
      </c>
      <c r="O3784" t="s">
        <v>22</v>
      </c>
      <c r="P3784" t="s">
        <v>23</v>
      </c>
      <c r="Q3784" t="s">
        <v>30</v>
      </c>
    </row>
    <row r="3785" spans="1:17" x14ac:dyDescent="0.2">
      <c r="A3785" s="2">
        <v>36331</v>
      </c>
      <c r="B3785" t="s">
        <v>404</v>
      </c>
      <c r="C3785" t="s">
        <v>141</v>
      </c>
      <c r="D3785" t="s">
        <v>36</v>
      </c>
      <c r="E3785" t="s">
        <v>36</v>
      </c>
      <c r="F3785">
        <v>127</v>
      </c>
      <c r="G3785">
        <v>71</v>
      </c>
      <c r="H3785">
        <v>0</v>
      </c>
      <c r="I3785">
        <v>0</v>
      </c>
      <c r="J3785">
        <v>2</v>
      </c>
      <c r="K3785">
        <v>2</v>
      </c>
      <c r="L3785" t="s">
        <v>62</v>
      </c>
      <c r="M3785" t="s">
        <v>859</v>
      </c>
      <c r="N3785" t="s">
        <v>860</v>
      </c>
      <c r="O3785" t="s">
        <v>122</v>
      </c>
      <c r="P3785" t="s">
        <v>23</v>
      </c>
      <c r="Q3785" t="s">
        <v>30</v>
      </c>
    </row>
    <row r="3786" spans="1:17" x14ac:dyDescent="0.2">
      <c r="A3786" s="2">
        <v>36331</v>
      </c>
      <c r="B3786" t="s">
        <v>32</v>
      </c>
      <c r="C3786" t="s">
        <v>42</v>
      </c>
      <c r="D3786" t="s">
        <v>19</v>
      </c>
      <c r="E3786" t="s">
        <v>19</v>
      </c>
      <c r="F3786">
        <v>115</v>
      </c>
      <c r="G3786">
        <v>66</v>
      </c>
      <c r="H3786">
        <v>0</v>
      </c>
      <c r="I3786">
        <v>0</v>
      </c>
      <c r="J3786">
        <v>3</v>
      </c>
      <c r="K3786">
        <v>0</v>
      </c>
      <c r="L3786" t="s">
        <v>28</v>
      </c>
      <c r="M3786" t="s">
        <v>275</v>
      </c>
      <c r="N3786" t="s">
        <v>32</v>
      </c>
      <c r="O3786" t="s">
        <v>22</v>
      </c>
      <c r="P3786" t="s">
        <v>23</v>
      </c>
      <c r="Q3786" t="s">
        <v>24</v>
      </c>
    </row>
    <row r="3787" spans="1:17" x14ac:dyDescent="0.2">
      <c r="A3787" s="2">
        <v>36333</v>
      </c>
      <c r="B3787" t="s">
        <v>239</v>
      </c>
      <c r="C3787" t="s">
        <v>442</v>
      </c>
      <c r="D3787" t="s">
        <v>115</v>
      </c>
      <c r="E3787" t="s">
        <v>57</v>
      </c>
      <c r="F3787">
        <v>92</v>
      </c>
      <c r="G3787">
        <v>107</v>
      </c>
      <c r="H3787">
        <v>0</v>
      </c>
      <c r="I3787">
        <v>0</v>
      </c>
      <c r="J3787">
        <v>1</v>
      </c>
      <c r="K3787">
        <v>0</v>
      </c>
      <c r="L3787" t="s">
        <v>28</v>
      </c>
      <c r="M3787" t="s">
        <v>240</v>
      </c>
      <c r="N3787" t="s">
        <v>239</v>
      </c>
      <c r="O3787" t="s">
        <v>22</v>
      </c>
      <c r="P3787" t="s">
        <v>23</v>
      </c>
      <c r="Q3787" t="s">
        <v>24</v>
      </c>
    </row>
    <row r="3788" spans="1:17" x14ac:dyDescent="0.2">
      <c r="A3788" s="2">
        <v>36333</v>
      </c>
      <c r="B3788" t="s">
        <v>113</v>
      </c>
      <c r="C3788" t="s">
        <v>177</v>
      </c>
      <c r="D3788" t="s">
        <v>115</v>
      </c>
      <c r="E3788" t="s">
        <v>115</v>
      </c>
      <c r="F3788">
        <v>40</v>
      </c>
      <c r="G3788">
        <v>131</v>
      </c>
      <c r="H3788">
        <v>0</v>
      </c>
      <c r="I3788">
        <v>0</v>
      </c>
      <c r="J3788">
        <v>2</v>
      </c>
      <c r="K3788">
        <v>0</v>
      </c>
      <c r="L3788" t="s">
        <v>28</v>
      </c>
      <c r="M3788" t="s">
        <v>231</v>
      </c>
      <c r="N3788" t="s">
        <v>113</v>
      </c>
      <c r="O3788" t="s">
        <v>22</v>
      </c>
      <c r="P3788" t="s">
        <v>23</v>
      </c>
      <c r="Q3788" t="s">
        <v>24</v>
      </c>
    </row>
    <row r="3789" spans="1:17" x14ac:dyDescent="0.2">
      <c r="A3789" s="2">
        <v>36333</v>
      </c>
      <c r="B3789" t="s">
        <v>208</v>
      </c>
      <c r="C3789" t="s">
        <v>138</v>
      </c>
      <c r="D3789" t="s">
        <v>36</v>
      </c>
      <c r="E3789" t="s">
        <v>36</v>
      </c>
      <c r="F3789">
        <v>104</v>
      </c>
      <c r="G3789">
        <v>34</v>
      </c>
      <c r="H3789">
        <v>0</v>
      </c>
      <c r="I3789">
        <v>0</v>
      </c>
      <c r="J3789">
        <v>0</v>
      </c>
      <c r="K3789">
        <v>1</v>
      </c>
      <c r="L3789" t="s">
        <v>28</v>
      </c>
      <c r="M3789" t="s">
        <v>398</v>
      </c>
      <c r="N3789" t="s">
        <v>208</v>
      </c>
      <c r="O3789" t="s">
        <v>22</v>
      </c>
      <c r="P3789" t="s">
        <v>23</v>
      </c>
      <c r="Q3789" t="s">
        <v>41</v>
      </c>
    </row>
    <row r="3790" spans="1:17" x14ac:dyDescent="0.2">
      <c r="A3790" s="2">
        <v>36334</v>
      </c>
      <c r="B3790" t="s">
        <v>42</v>
      </c>
      <c r="C3790" t="s">
        <v>32</v>
      </c>
      <c r="D3790" t="s">
        <v>19</v>
      </c>
      <c r="E3790" t="s">
        <v>19</v>
      </c>
      <c r="F3790">
        <v>66</v>
      </c>
      <c r="G3790">
        <v>115</v>
      </c>
      <c r="H3790">
        <v>0</v>
      </c>
      <c r="I3790">
        <v>0</v>
      </c>
      <c r="J3790">
        <v>3</v>
      </c>
      <c r="K3790">
        <v>0</v>
      </c>
      <c r="L3790" t="s">
        <v>28</v>
      </c>
      <c r="M3790" t="s">
        <v>44</v>
      </c>
      <c r="N3790" t="s">
        <v>42</v>
      </c>
      <c r="O3790" t="s">
        <v>22</v>
      </c>
      <c r="P3790" t="s">
        <v>23</v>
      </c>
      <c r="Q3790" t="s">
        <v>24</v>
      </c>
    </row>
    <row r="3791" spans="1:17" x14ac:dyDescent="0.2">
      <c r="A3791" s="2">
        <v>36335</v>
      </c>
      <c r="B3791" t="s">
        <v>239</v>
      </c>
      <c r="C3791" t="s">
        <v>442</v>
      </c>
      <c r="D3791" t="s">
        <v>115</v>
      </c>
      <c r="E3791" t="s">
        <v>57</v>
      </c>
      <c r="F3791">
        <v>92</v>
      </c>
      <c r="G3791">
        <v>107</v>
      </c>
      <c r="H3791">
        <v>0</v>
      </c>
      <c r="I3791">
        <v>0</v>
      </c>
      <c r="J3791">
        <v>2</v>
      </c>
      <c r="K3791">
        <v>2</v>
      </c>
      <c r="L3791" t="s">
        <v>28</v>
      </c>
      <c r="M3791" t="s">
        <v>240</v>
      </c>
      <c r="N3791" t="s">
        <v>239</v>
      </c>
      <c r="O3791" t="s">
        <v>22</v>
      </c>
      <c r="P3791" t="s">
        <v>23</v>
      </c>
      <c r="Q3791" t="s">
        <v>30</v>
      </c>
    </row>
    <row r="3792" spans="1:17" x14ac:dyDescent="0.2">
      <c r="A3792" s="2">
        <v>36335</v>
      </c>
      <c r="B3792" t="s">
        <v>38</v>
      </c>
      <c r="C3792" t="s">
        <v>43</v>
      </c>
      <c r="D3792" t="s">
        <v>19</v>
      </c>
      <c r="E3792" t="s">
        <v>19</v>
      </c>
      <c r="F3792">
        <v>21</v>
      </c>
      <c r="G3792">
        <v>32</v>
      </c>
      <c r="H3792">
        <v>0</v>
      </c>
      <c r="I3792">
        <v>0</v>
      </c>
      <c r="J3792">
        <v>2</v>
      </c>
      <c r="K3792">
        <v>1</v>
      </c>
      <c r="L3792" t="s">
        <v>28</v>
      </c>
      <c r="M3792" t="s">
        <v>40</v>
      </c>
      <c r="N3792" t="s">
        <v>38</v>
      </c>
      <c r="O3792" t="s">
        <v>22</v>
      </c>
      <c r="P3792" t="s">
        <v>23</v>
      </c>
      <c r="Q3792" t="s">
        <v>24</v>
      </c>
    </row>
    <row r="3793" spans="1:17" x14ac:dyDescent="0.2">
      <c r="A3793" s="2">
        <v>36337</v>
      </c>
      <c r="B3793" t="s">
        <v>39</v>
      </c>
      <c r="C3793" t="s">
        <v>73</v>
      </c>
      <c r="D3793" t="s">
        <v>19</v>
      </c>
      <c r="E3793" t="s">
        <v>50</v>
      </c>
      <c r="F3793">
        <v>8</v>
      </c>
      <c r="G3793">
        <v>50</v>
      </c>
      <c r="H3793">
        <v>0</v>
      </c>
      <c r="I3793">
        <v>0</v>
      </c>
      <c r="J3793">
        <v>0</v>
      </c>
      <c r="K3793">
        <v>0</v>
      </c>
      <c r="L3793" t="s">
        <v>28</v>
      </c>
      <c r="M3793" t="s">
        <v>65</v>
      </c>
      <c r="N3793" t="s">
        <v>39</v>
      </c>
      <c r="O3793" t="s">
        <v>22</v>
      </c>
      <c r="P3793" t="s">
        <v>23</v>
      </c>
      <c r="Q3793" t="s">
        <v>30</v>
      </c>
    </row>
    <row r="3794" spans="1:17" x14ac:dyDescent="0.2">
      <c r="A3794" s="2">
        <v>36337</v>
      </c>
      <c r="B3794" t="s">
        <v>25</v>
      </c>
      <c r="C3794" t="s">
        <v>101</v>
      </c>
      <c r="D3794" t="s">
        <v>19</v>
      </c>
      <c r="E3794" t="s">
        <v>50</v>
      </c>
      <c r="F3794">
        <v>1</v>
      </c>
      <c r="G3794">
        <v>55</v>
      </c>
      <c r="H3794">
        <v>0</v>
      </c>
      <c r="I3794">
        <v>0</v>
      </c>
      <c r="J3794">
        <v>3</v>
      </c>
      <c r="K3794">
        <v>0</v>
      </c>
      <c r="L3794" t="s">
        <v>28</v>
      </c>
      <c r="M3794" t="s">
        <v>674</v>
      </c>
      <c r="N3794" t="s">
        <v>25</v>
      </c>
      <c r="O3794" t="s">
        <v>22</v>
      </c>
      <c r="P3794" t="s">
        <v>23</v>
      </c>
      <c r="Q3794" t="s">
        <v>24</v>
      </c>
    </row>
    <row r="3795" spans="1:17" x14ac:dyDescent="0.2">
      <c r="A3795" s="2">
        <v>36339</v>
      </c>
      <c r="B3795" t="s">
        <v>177</v>
      </c>
      <c r="C3795" t="s">
        <v>164</v>
      </c>
      <c r="D3795" t="s">
        <v>115</v>
      </c>
      <c r="E3795" t="s">
        <v>115</v>
      </c>
      <c r="F3795">
        <v>131</v>
      </c>
      <c r="G3795">
        <v>108</v>
      </c>
      <c r="H3795">
        <v>0</v>
      </c>
      <c r="I3795">
        <v>0</v>
      </c>
      <c r="J3795">
        <v>0</v>
      </c>
      <c r="K3795">
        <v>1</v>
      </c>
      <c r="L3795" t="s">
        <v>28</v>
      </c>
      <c r="M3795" t="s">
        <v>640</v>
      </c>
      <c r="N3795" t="s">
        <v>177</v>
      </c>
      <c r="O3795" t="s">
        <v>22</v>
      </c>
      <c r="P3795" t="s">
        <v>23</v>
      </c>
      <c r="Q3795" t="s">
        <v>41</v>
      </c>
    </row>
    <row r="3796" spans="1:17" x14ac:dyDescent="0.2">
      <c r="A3796" s="2">
        <v>36340</v>
      </c>
      <c r="B3796" t="s">
        <v>38</v>
      </c>
      <c r="C3796" t="s">
        <v>17</v>
      </c>
      <c r="D3796" t="s">
        <v>19</v>
      </c>
      <c r="E3796" t="s">
        <v>19</v>
      </c>
      <c r="F3796">
        <v>21</v>
      </c>
      <c r="G3796">
        <v>53</v>
      </c>
      <c r="H3796">
        <v>0</v>
      </c>
      <c r="I3796">
        <v>0</v>
      </c>
      <c r="J3796">
        <v>0</v>
      </c>
      <c r="K3796">
        <v>0</v>
      </c>
      <c r="L3796" t="s">
        <v>507</v>
      </c>
      <c r="M3796" t="s">
        <v>40</v>
      </c>
      <c r="N3796" t="s">
        <v>38</v>
      </c>
      <c r="O3796" t="s">
        <v>22</v>
      </c>
      <c r="P3796" t="s">
        <v>23</v>
      </c>
      <c r="Q3796" t="s">
        <v>30</v>
      </c>
    </row>
    <row r="3797" spans="1:17" x14ac:dyDescent="0.2">
      <c r="A3797" s="2">
        <v>36340</v>
      </c>
      <c r="B3797" t="s">
        <v>42</v>
      </c>
      <c r="C3797" t="s">
        <v>143</v>
      </c>
      <c r="D3797" t="s">
        <v>19</v>
      </c>
      <c r="E3797" t="s">
        <v>115</v>
      </c>
      <c r="F3797">
        <v>66</v>
      </c>
      <c r="G3797">
        <v>42</v>
      </c>
      <c r="H3797">
        <v>0</v>
      </c>
      <c r="I3797">
        <v>0</v>
      </c>
      <c r="J3797">
        <v>3</v>
      </c>
      <c r="K3797">
        <v>2</v>
      </c>
      <c r="L3797" t="s">
        <v>507</v>
      </c>
      <c r="M3797" t="s">
        <v>40</v>
      </c>
      <c r="N3797" t="s">
        <v>38</v>
      </c>
      <c r="O3797" t="s">
        <v>122</v>
      </c>
      <c r="P3797" t="s">
        <v>23</v>
      </c>
      <c r="Q3797" t="s">
        <v>24</v>
      </c>
    </row>
    <row r="3798" spans="1:17" x14ac:dyDescent="0.2">
      <c r="A3798" s="2">
        <v>36340</v>
      </c>
      <c r="B3798" t="s">
        <v>443</v>
      </c>
      <c r="C3798" t="s">
        <v>442</v>
      </c>
      <c r="D3798" t="s">
        <v>115</v>
      </c>
      <c r="E3798" t="s">
        <v>57</v>
      </c>
      <c r="F3798">
        <v>102</v>
      </c>
      <c r="G3798">
        <v>107</v>
      </c>
      <c r="H3798">
        <v>0</v>
      </c>
      <c r="I3798">
        <v>0</v>
      </c>
      <c r="J3798">
        <v>0</v>
      </c>
      <c r="K3798">
        <v>1</v>
      </c>
      <c r="L3798" t="s">
        <v>28</v>
      </c>
      <c r="M3798" t="s">
        <v>443</v>
      </c>
      <c r="N3798" t="s">
        <v>443</v>
      </c>
      <c r="O3798" t="s">
        <v>22</v>
      </c>
      <c r="P3798" t="s">
        <v>23</v>
      </c>
      <c r="Q3798" t="s">
        <v>41</v>
      </c>
    </row>
    <row r="3799" spans="1:17" x14ac:dyDescent="0.2">
      <c r="A3799" s="2">
        <v>36340</v>
      </c>
      <c r="B3799" t="s">
        <v>45</v>
      </c>
      <c r="C3799" t="s">
        <v>183</v>
      </c>
      <c r="D3799" t="s">
        <v>36</v>
      </c>
      <c r="E3799" t="s">
        <v>36</v>
      </c>
      <c r="F3799">
        <v>83</v>
      </c>
      <c r="G3799">
        <v>39</v>
      </c>
      <c r="H3799">
        <v>0</v>
      </c>
      <c r="I3799">
        <v>0</v>
      </c>
      <c r="J3799">
        <v>1</v>
      </c>
      <c r="K3799">
        <v>1</v>
      </c>
      <c r="L3799" t="s">
        <v>28</v>
      </c>
      <c r="M3799" t="s">
        <v>47</v>
      </c>
      <c r="N3799" t="s">
        <v>45</v>
      </c>
      <c r="O3799" t="s">
        <v>22</v>
      </c>
      <c r="P3799" t="s">
        <v>23</v>
      </c>
      <c r="Q3799" t="s">
        <v>30</v>
      </c>
    </row>
    <row r="3800" spans="1:17" x14ac:dyDescent="0.2">
      <c r="A3800" s="2">
        <v>36341</v>
      </c>
      <c r="B3800" t="s">
        <v>25</v>
      </c>
      <c r="C3800" t="s">
        <v>32</v>
      </c>
      <c r="D3800" t="s">
        <v>19</v>
      </c>
      <c r="E3800" t="s">
        <v>19</v>
      </c>
      <c r="F3800">
        <v>1</v>
      </c>
      <c r="G3800">
        <v>115</v>
      </c>
      <c r="H3800">
        <v>0</v>
      </c>
      <c r="I3800">
        <v>0</v>
      </c>
      <c r="J3800">
        <v>7</v>
      </c>
      <c r="K3800">
        <v>0</v>
      </c>
      <c r="L3800" t="s">
        <v>507</v>
      </c>
      <c r="M3800" t="s">
        <v>858</v>
      </c>
      <c r="N3800" t="s">
        <v>38</v>
      </c>
      <c r="O3800" t="s">
        <v>122</v>
      </c>
      <c r="P3800" t="s">
        <v>23</v>
      </c>
      <c r="Q3800" t="s">
        <v>24</v>
      </c>
    </row>
    <row r="3801" spans="1:17" x14ac:dyDescent="0.2">
      <c r="A3801" s="2">
        <v>36341</v>
      </c>
      <c r="B3801" t="s">
        <v>107</v>
      </c>
      <c r="C3801" t="s">
        <v>26</v>
      </c>
      <c r="D3801" t="s">
        <v>19</v>
      </c>
      <c r="E3801" t="s">
        <v>27</v>
      </c>
      <c r="F3801">
        <v>29</v>
      </c>
      <c r="G3801">
        <v>14</v>
      </c>
      <c r="H3801">
        <v>0</v>
      </c>
      <c r="I3801">
        <v>0</v>
      </c>
      <c r="J3801">
        <v>0</v>
      </c>
      <c r="K3801">
        <v>1</v>
      </c>
      <c r="L3801" t="s">
        <v>507</v>
      </c>
      <c r="M3801" t="s">
        <v>858</v>
      </c>
      <c r="N3801" t="s">
        <v>38</v>
      </c>
      <c r="O3801" t="s">
        <v>122</v>
      </c>
      <c r="P3801" t="s">
        <v>23</v>
      </c>
      <c r="Q3801" t="s">
        <v>41</v>
      </c>
    </row>
    <row r="3802" spans="1:17" x14ac:dyDescent="0.2">
      <c r="A3802" s="2">
        <v>36341</v>
      </c>
      <c r="B3802" t="s">
        <v>177</v>
      </c>
      <c r="C3802" t="s">
        <v>164</v>
      </c>
      <c r="D3802" t="s">
        <v>115</v>
      </c>
      <c r="E3802" t="s">
        <v>115</v>
      </c>
      <c r="F3802">
        <v>131</v>
      </c>
      <c r="G3802">
        <v>108</v>
      </c>
      <c r="H3802">
        <v>0</v>
      </c>
      <c r="I3802">
        <v>0</v>
      </c>
      <c r="J3802">
        <v>1</v>
      </c>
      <c r="K3802">
        <v>1</v>
      </c>
      <c r="L3802" t="s">
        <v>28</v>
      </c>
      <c r="M3802" t="s">
        <v>640</v>
      </c>
      <c r="N3802" t="s">
        <v>177</v>
      </c>
      <c r="O3802" t="s">
        <v>22</v>
      </c>
      <c r="P3802" t="s">
        <v>23</v>
      </c>
      <c r="Q3802" t="s">
        <v>30</v>
      </c>
    </row>
    <row r="3803" spans="1:17" x14ac:dyDescent="0.2">
      <c r="A3803" s="2">
        <v>36342</v>
      </c>
      <c r="B3803" t="s">
        <v>39</v>
      </c>
      <c r="C3803" t="s">
        <v>31</v>
      </c>
      <c r="D3803" t="s">
        <v>19</v>
      </c>
      <c r="E3803" t="s">
        <v>19</v>
      </c>
      <c r="F3803">
        <v>8</v>
      </c>
      <c r="G3803">
        <v>49</v>
      </c>
      <c r="H3803">
        <v>0</v>
      </c>
      <c r="I3803">
        <v>0</v>
      </c>
      <c r="J3803">
        <v>3</v>
      </c>
      <c r="K3803">
        <v>1</v>
      </c>
      <c r="L3803" t="s">
        <v>507</v>
      </c>
      <c r="M3803" t="s">
        <v>845</v>
      </c>
      <c r="N3803" t="s">
        <v>38</v>
      </c>
      <c r="O3803" t="s">
        <v>122</v>
      </c>
      <c r="P3803" t="s">
        <v>23</v>
      </c>
      <c r="Q3803" t="s">
        <v>24</v>
      </c>
    </row>
    <row r="3804" spans="1:17" x14ac:dyDescent="0.2">
      <c r="A3804" s="2">
        <v>36342</v>
      </c>
      <c r="B3804" t="s">
        <v>391</v>
      </c>
      <c r="C3804" t="s">
        <v>442</v>
      </c>
      <c r="D3804" t="s">
        <v>115</v>
      </c>
      <c r="E3804" t="s">
        <v>57</v>
      </c>
      <c r="F3804">
        <v>118</v>
      </c>
      <c r="G3804">
        <v>107</v>
      </c>
      <c r="H3804">
        <v>0</v>
      </c>
      <c r="I3804">
        <v>0</v>
      </c>
      <c r="J3804">
        <v>2</v>
      </c>
      <c r="K3804">
        <v>1</v>
      </c>
      <c r="L3804" t="s">
        <v>28</v>
      </c>
      <c r="M3804" t="s">
        <v>861</v>
      </c>
      <c r="N3804" t="s">
        <v>391</v>
      </c>
      <c r="O3804" t="s">
        <v>22</v>
      </c>
      <c r="P3804" t="s">
        <v>23</v>
      </c>
      <c r="Q3804" t="s">
        <v>24</v>
      </c>
    </row>
    <row r="3805" spans="1:17" x14ac:dyDescent="0.2">
      <c r="A3805" s="2">
        <v>36342</v>
      </c>
      <c r="B3805" t="s">
        <v>18</v>
      </c>
      <c r="C3805" t="s">
        <v>43</v>
      </c>
      <c r="D3805" t="s">
        <v>19</v>
      </c>
      <c r="E3805" t="s">
        <v>19</v>
      </c>
      <c r="F3805">
        <v>74</v>
      </c>
      <c r="G3805">
        <v>32</v>
      </c>
      <c r="H3805">
        <v>0</v>
      </c>
      <c r="I3805">
        <v>0</v>
      </c>
      <c r="J3805">
        <v>0</v>
      </c>
      <c r="K3805">
        <v>1</v>
      </c>
      <c r="L3805" t="s">
        <v>507</v>
      </c>
      <c r="M3805" t="s">
        <v>40</v>
      </c>
      <c r="N3805" t="s">
        <v>38</v>
      </c>
      <c r="O3805" t="s">
        <v>122</v>
      </c>
      <c r="P3805" t="s">
        <v>23</v>
      </c>
      <c r="Q3805" t="s">
        <v>41</v>
      </c>
    </row>
    <row r="3806" spans="1:17" x14ac:dyDescent="0.2">
      <c r="A3806" s="2">
        <v>36343</v>
      </c>
      <c r="B3806" t="s">
        <v>73</v>
      </c>
      <c r="C3806" t="s">
        <v>363</v>
      </c>
      <c r="D3806" t="s">
        <v>50</v>
      </c>
      <c r="E3806" t="s">
        <v>115</v>
      </c>
      <c r="F3806">
        <v>50</v>
      </c>
      <c r="G3806">
        <v>112</v>
      </c>
      <c r="H3806">
        <v>0</v>
      </c>
      <c r="I3806">
        <v>0</v>
      </c>
      <c r="J3806">
        <v>2</v>
      </c>
      <c r="K3806">
        <v>2</v>
      </c>
      <c r="L3806" t="s">
        <v>28</v>
      </c>
      <c r="M3806" t="s">
        <v>796</v>
      </c>
      <c r="N3806" t="s">
        <v>81</v>
      </c>
      <c r="O3806" t="s">
        <v>122</v>
      </c>
      <c r="P3806" t="s">
        <v>23</v>
      </c>
      <c r="Q3806" t="s">
        <v>30</v>
      </c>
    </row>
    <row r="3807" spans="1:17" x14ac:dyDescent="0.2">
      <c r="A3807" s="2">
        <v>36343</v>
      </c>
      <c r="B3807" t="s">
        <v>38</v>
      </c>
      <c r="C3807" t="s">
        <v>143</v>
      </c>
      <c r="D3807" t="s">
        <v>19</v>
      </c>
      <c r="E3807" t="s">
        <v>115</v>
      </c>
      <c r="F3807">
        <v>21</v>
      </c>
      <c r="G3807">
        <v>42</v>
      </c>
      <c r="H3807">
        <v>0</v>
      </c>
      <c r="I3807">
        <v>0</v>
      </c>
      <c r="J3807">
        <v>4</v>
      </c>
      <c r="K3807">
        <v>0</v>
      </c>
      <c r="L3807" t="s">
        <v>507</v>
      </c>
      <c r="M3807" t="s">
        <v>40</v>
      </c>
      <c r="N3807" t="s">
        <v>38</v>
      </c>
      <c r="O3807" t="s">
        <v>22</v>
      </c>
      <c r="P3807" t="s">
        <v>23</v>
      </c>
      <c r="Q3807" t="s">
        <v>24</v>
      </c>
    </row>
    <row r="3808" spans="1:17" x14ac:dyDescent="0.2">
      <c r="A3808" s="2">
        <v>36343</v>
      </c>
      <c r="B3808" t="s">
        <v>42</v>
      </c>
      <c r="C3808" t="s">
        <v>17</v>
      </c>
      <c r="D3808" t="s">
        <v>19</v>
      </c>
      <c r="E3808" t="s">
        <v>19</v>
      </c>
      <c r="F3808">
        <v>66</v>
      </c>
      <c r="G3808">
        <v>53</v>
      </c>
      <c r="H3808">
        <v>0</v>
      </c>
      <c r="I3808">
        <v>0</v>
      </c>
      <c r="J3808">
        <v>1</v>
      </c>
      <c r="K3808">
        <v>0</v>
      </c>
      <c r="L3808" t="s">
        <v>507</v>
      </c>
      <c r="M3808" t="s">
        <v>40</v>
      </c>
      <c r="N3808" t="s">
        <v>38</v>
      </c>
      <c r="O3808" t="s">
        <v>122</v>
      </c>
      <c r="P3808" t="s">
        <v>23</v>
      </c>
      <c r="Q3808" t="s">
        <v>24</v>
      </c>
    </row>
    <row r="3809" spans="1:17" x14ac:dyDescent="0.2">
      <c r="A3809" s="2">
        <v>36344</v>
      </c>
      <c r="B3809" t="s">
        <v>25</v>
      </c>
      <c r="C3809" t="s">
        <v>26</v>
      </c>
      <c r="D3809" t="s">
        <v>19</v>
      </c>
      <c r="E3809" t="s">
        <v>27</v>
      </c>
      <c r="F3809">
        <v>1</v>
      </c>
      <c r="G3809">
        <v>14</v>
      </c>
      <c r="H3809">
        <v>0</v>
      </c>
      <c r="I3809">
        <v>0</v>
      </c>
      <c r="J3809">
        <v>2</v>
      </c>
      <c r="K3809">
        <v>1</v>
      </c>
      <c r="L3809" t="s">
        <v>507</v>
      </c>
      <c r="M3809" t="s">
        <v>858</v>
      </c>
      <c r="N3809" t="s">
        <v>38</v>
      </c>
      <c r="O3809" t="s">
        <v>122</v>
      </c>
      <c r="P3809" t="s">
        <v>23</v>
      </c>
      <c r="Q3809" t="s">
        <v>24</v>
      </c>
    </row>
    <row r="3810" spans="1:17" x14ac:dyDescent="0.2">
      <c r="A3810" s="2">
        <v>36344</v>
      </c>
      <c r="B3810" t="s">
        <v>107</v>
      </c>
      <c r="C3810" t="s">
        <v>32</v>
      </c>
      <c r="D3810" t="s">
        <v>19</v>
      </c>
      <c r="E3810" t="s">
        <v>19</v>
      </c>
      <c r="F3810">
        <v>29</v>
      </c>
      <c r="G3810">
        <v>115</v>
      </c>
      <c r="H3810">
        <v>0</v>
      </c>
      <c r="I3810">
        <v>0</v>
      </c>
      <c r="J3810">
        <v>3</v>
      </c>
      <c r="K3810">
        <v>0</v>
      </c>
      <c r="L3810" t="s">
        <v>507</v>
      </c>
      <c r="M3810" t="s">
        <v>858</v>
      </c>
      <c r="N3810" t="s">
        <v>38</v>
      </c>
      <c r="O3810" t="s">
        <v>122</v>
      </c>
      <c r="P3810" t="s">
        <v>23</v>
      </c>
      <c r="Q3810" t="s">
        <v>24</v>
      </c>
    </row>
    <row r="3811" spans="1:17" x14ac:dyDescent="0.2">
      <c r="A3811" s="2">
        <v>36344</v>
      </c>
      <c r="B3811" t="s">
        <v>391</v>
      </c>
      <c r="C3811" t="s">
        <v>442</v>
      </c>
      <c r="D3811" t="s">
        <v>115</v>
      </c>
      <c r="E3811" t="s">
        <v>57</v>
      </c>
      <c r="F3811">
        <v>118</v>
      </c>
      <c r="G3811">
        <v>107</v>
      </c>
      <c r="H3811">
        <v>0</v>
      </c>
      <c r="I3811">
        <v>0</v>
      </c>
      <c r="J3811">
        <v>1</v>
      </c>
      <c r="K3811">
        <v>5</v>
      </c>
      <c r="L3811" t="s">
        <v>28</v>
      </c>
      <c r="M3811" t="s">
        <v>392</v>
      </c>
      <c r="N3811" t="s">
        <v>391</v>
      </c>
      <c r="O3811" t="s">
        <v>22</v>
      </c>
      <c r="P3811" t="s">
        <v>23</v>
      </c>
      <c r="Q3811" t="s">
        <v>41</v>
      </c>
    </row>
    <row r="3812" spans="1:17" x14ac:dyDescent="0.2">
      <c r="A3812" s="2">
        <v>36345</v>
      </c>
      <c r="B3812" t="s">
        <v>39</v>
      </c>
      <c r="C3812" t="s">
        <v>43</v>
      </c>
      <c r="D3812" t="s">
        <v>19</v>
      </c>
      <c r="E3812" t="s">
        <v>19</v>
      </c>
      <c r="F3812">
        <v>8</v>
      </c>
      <c r="G3812">
        <v>32</v>
      </c>
      <c r="H3812">
        <v>0</v>
      </c>
      <c r="I3812">
        <v>0</v>
      </c>
      <c r="J3812">
        <v>0</v>
      </c>
      <c r="K3812">
        <v>3</v>
      </c>
      <c r="L3812" t="s">
        <v>507</v>
      </c>
      <c r="M3812" t="s">
        <v>845</v>
      </c>
      <c r="N3812" t="s">
        <v>38</v>
      </c>
      <c r="O3812" t="s">
        <v>122</v>
      </c>
      <c r="P3812" t="s">
        <v>23</v>
      </c>
      <c r="Q3812" t="s">
        <v>41</v>
      </c>
    </row>
    <row r="3813" spans="1:17" x14ac:dyDescent="0.2">
      <c r="A3813" s="2">
        <v>36345</v>
      </c>
      <c r="B3813" t="s">
        <v>405</v>
      </c>
      <c r="C3813" t="s">
        <v>267</v>
      </c>
      <c r="D3813" t="s">
        <v>36</v>
      </c>
      <c r="E3813" t="s">
        <v>36</v>
      </c>
      <c r="F3813">
        <v>149</v>
      </c>
      <c r="G3813">
        <v>62</v>
      </c>
      <c r="H3813">
        <v>0</v>
      </c>
      <c r="I3813">
        <v>0</v>
      </c>
      <c r="J3813">
        <v>0</v>
      </c>
      <c r="K3813">
        <v>1</v>
      </c>
      <c r="L3813" t="s">
        <v>716</v>
      </c>
      <c r="M3813" t="s">
        <v>406</v>
      </c>
      <c r="N3813" t="s">
        <v>405</v>
      </c>
      <c r="O3813" t="s">
        <v>22</v>
      </c>
      <c r="P3813" t="s">
        <v>23</v>
      </c>
      <c r="Q3813" t="s">
        <v>41</v>
      </c>
    </row>
    <row r="3814" spans="1:17" x14ac:dyDescent="0.2">
      <c r="A3814" s="2">
        <v>36345</v>
      </c>
      <c r="B3814" t="s">
        <v>18</v>
      </c>
      <c r="C3814" t="s">
        <v>31</v>
      </c>
      <c r="D3814" t="s">
        <v>19</v>
      </c>
      <c r="E3814" t="s">
        <v>19</v>
      </c>
      <c r="F3814">
        <v>74</v>
      </c>
      <c r="G3814">
        <v>49</v>
      </c>
      <c r="H3814">
        <v>0</v>
      </c>
      <c r="I3814">
        <v>0</v>
      </c>
      <c r="J3814">
        <v>2</v>
      </c>
      <c r="K3814">
        <v>1</v>
      </c>
      <c r="L3814" t="s">
        <v>507</v>
      </c>
      <c r="M3814" t="s">
        <v>845</v>
      </c>
      <c r="N3814" t="s">
        <v>38</v>
      </c>
      <c r="O3814" t="s">
        <v>122</v>
      </c>
      <c r="P3814" t="s">
        <v>23</v>
      </c>
      <c r="Q3814" t="s">
        <v>24</v>
      </c>
    </row>
    <row r="3815" spans="1:17" x14ac:dyDescent="0.2">
      <c r="A3815" s="2">
        <v>36346</v>
      </c>
      <c r="B3815" t="s">
        <v>17</v>
      </c>
      <c r="C3815" t="s">
        <v>143</v>
      </c>
      <c r="D3815" t="s">
        <v>19</v>
      </c>
      <c r="E3815" t="s">
        <v>115</v>
      </c>
      <c r="F3815">
        <v>53</v>
      </c>
      <c r="G3815">
        <v>42</v>
      </c>
      <c r="H3815">
        <v>0</v>
      </c>
      <c r="I3815">
        <v>0</v>
      </c>
      <c r="J3815">
        <v>1</v>
      </c>
      <c r="K3815">
        <v>1</v>
      </c>
      <c r="L3815" t="s">
        <v>507</v>
      </c>
      <c r="M3815" t="s">
        <v>847</v>
      </c>
      <c r="N3815" t="s">
        <v>38</v>
      </c>
      <c r="O3815" t="s">
        <v>122</v>
      </c>
      <c r="P3815" t="s">
        <v>23</v>
      </c>
      <c r="Q3815" t="s">
        <v>30</v>
      </c>
    </row>
    <row r="3816" spans="1:17" x14ac:dyDescent="0.2">
      <c r="A3816" s="2">
        <v>36346</v>
      </c>
      <c r="B3816" t="s">
        <v>38</v>
      </c>
      <c r="C3816" t="s">
        <v>42</v>
      </c>
      <c r="D3816" t="s">
        <v>19</v>
      </c>
      <c r="E3816" t="s">
        <v>19</v>
      </c>
      <c r="F3816">
        <v>21</v>
      </c>
      <c r="G3816">
        <v>66</v>
      </c>
      <c r="H3816">
        <v>0</v>
      </c>
      <c r="I3816">
        <v>0</v>
      </c>
      <c r="J3816">
        <v>1</v>
      </c>
      <c r="K3816">
        <v>0</v>
      </c>
      <c r="L3816" t="s">
        <v>507</v>
      </c>
      <c r="M3816" t="s">
        <v>847</v>
      </c>
      <c r="N3816" t="s">
        <v>38</v>
      </c>
      <c r="O3816" t="s">
        <v>22</v>
      </c>
      <c r="P3816" t="s">
        <v>23</v>
      </c>
      <c r="Q3816" t="s">
        <v>24</v>
      </c>
    </row>
    <row r="3817" spans="1:17" x14ac:dyDescent="0.2">
      <c r="A3817" s="2">
        <v>36347</v>
      </c>
      <c r="B3817" t="s">
        <v>25</v>
      </c>
      <c r="C3817" t="s">
        <v>107</v>
      </c>
      <c r="D3817" t="s">
        <v>19</v>
      </c>
      <c r="E3817" t="s">
        <v>19</v>
      </c>
      <c r="F3817">
        <v>1</v>
      </c>
      <c r="G3817">
        <v>29</v>
      </c>
      <c r="H3817">
        <v>0</v>
      </c>
      <c r="I3817">
        <v>0</v>
      </c>
      <c r="J3817">
        <v>1</v>
      </c>
      <c r="K3817">
        <v>0</v>
      </c>
      <c r="L3817" t="s">
        <v>507</v>
      </c>
      <c r="M3817" t="s">
        <v>858</v>
      </c>
      <c r="N3817" t="s">
        <v>38</v>
      </c>
      <c r="O3817" t="s">
        <v>122</v>
      </c>
      <c r="P3817" t="s">
        <v>23</v>
      </c>
      <c r="Q3817" t="s">
        <v>24</v>
      </c>
    </row>
    <row r="3818" spans="1:17" x14ac:dyDescent="0.2">
      <c r="A3818" s="2">
        <v>36347</v>
      </c>
      <c r="B3818" t="s">
        <v>250</v>
      </c>
      <c r="C3818" t="s">
        <v>208</v>
      </c>
      <c r="D3818" t="s">
        <v>36</v>
      </c>
      <c r="E3818" t="s">
        <v>36</v>
      </c>
      <c r="F3818">
        <v>103</v>
      </c>
      <c r="G3818">
        <v>104</v>
      </c>
      <c r="H3818">
        <v>0</v>
      </c>
      <c r="I3818">
        <v>0</v>
      </c>
      <c r="J3818">
        <v>0</v>
      </c>
      <c r="K3818">
        <v>2</v>
      </c>
      <c r="L3818" t="s">
        <v>28</v>
      </c>
      <c r="M3818" t="s">
        <v>251</v>
      </c>
      <c r="N3818" t="s">
        <v>250</v>
      </c>
      <c r="O3818" t="s">
        <v>22</v>
      </c>
      <c r="P3818" t="s">
        <v>23</v>
      </c>
      <c r="Q3818" t="s">
        <v>41</v>
      </c>
    </row>
    <row r="3819" spans="1:17" x14ac:dyDescent="0.2">
      <c r="A3819" s="2">
        <v>36347</v>
      </c>
      <c r="B3819" t="s">
        <v>26</v>
      </c>
      <c r="C3819" t="s">
        <v>32</v>
      </c>
      <c r="D3819" t="s">
        <v>27</v>
      </c>
      <c r="E3819" t="s">
        <v>19</v>
      </c>
      <c r="F3819">
        <v>14</v>
      </c>
      <c r="G3819">
        <v>115</v>
      </c>
      <c r="H3819">
        <v>0</v>
      </c>
      <c r="I3819">
        <v>0</v>
      </c>
      <c r="J3819">
        <v>3</v>
      </c>
      <c r="K3819">
        <v>1</v>
      </c>
      <c r="L3819" t="s">
        <v>507</v>
      </c>
      <c r="M3819" t="s">
        <v>858</v>
      </c>
      <c r="N3819" t="s">
        <v>38</v>
      </c>
      <c r="O3819" t="s">
        <v>122</v>
      </c>
      <c r="P3819" t="s">
        <v>23</v>
      </c>
      <c r="Q3819" t="s">
        <v>24</v>
      </c>
    </row>
    <row r="3820" spans="1:17" x14ac:dyDescent="0.2">
      <c r="A3820" s="2">
        <v>36348</v>
      </c>
      <c r="B3820" t="s">
        <v>43</v>
      </c>
      <c r="C3820" t="s">
        <v>31</v>
      </c>
      <c r="D3820" t="s">
        <v>19</v>
      </c>
      <c r="E3820" t="s">
        <v>19</v>
      </c>
      <c r="F3820">
        <v>32</v>
      </c>
      <c r="G3820">
        <v>49</v>
      </c>
      <c r="H3820">
        <v>0</v>
      </c>
      <c r="I3820">
        <v>0</v>
      </c>
      <c r="J3820">
        <v>2</v>
      </c>
      <c r="K3820">
        <v>1</v>
      </c>
      <c r="L3820" t="s">
        <v>507</v>
      </c>
      <c r="M3820" t="s">
        <v>845</v>
      </c>
      <c r="N3820" t="s">
        <v>38</v>
      </c>
      <c r="O3820" t="s">
        <v>122</v>
      </c>
      <c r="P3820" t="s">
        <v>23</v>
      </c>
      <c r="Q3820" t="s">
        <v>24</v>
      </c>
    </row>
    <row r="3821" spans="1:17" x14ac:dyDescent="0.2">
      <c r="A3821" s="2">
        <v>36348</v>
      </c>
      <c r="B3821" t="s">
        <v>18</v>
      </c>
      <c r="C3821" t="s">
        <v>39</v>
      </c>
      <c r="D3821" t="s">
        <v>19</v>
      </c>
      <c r="E3821" t="s">
        <v>19</v>
      </c>
      <c r="F3821">
        <v>74</v>
      </c>
      <c r="G3821">
        <v>8</v>
      </c>
      <c r="H3821">
        <v>0</v>
      </c>
      <c r="I3821">
        <v>0</v>
      </c>
      <c r="J3821">
        <v>0</v>
      </c>
      <c r="K3821">
        <v>2</v>
      </c>
      <c r="L3821" t="s">
        <v>507</v>
      </c>
      <c r="M3821" t="s">
        <v>845</v>
      </c>
      <c r="N3821" t="s">
        <v>38</v>
      </c>
      <c r="O3821" t="s">
        <v>122</v>
      </c>
      <c r="P3821" t="s">
        <v>23</v>
      </c>
      <c r="Q3821" t="s">
        <v>41</v>
      </c>
    </row>
    <row r="3822" spans="1:17" x14ac:dyDescent="0.2">
      <c r="A3822" s="2">
        <v>36350</v>
      </c>
      <c r="B3822" t="s">
        <v>56</v>
      </c>
      <c r="C3822" t="s">
        <v>113</v>
      </c>
      <c r="D3822" t="s">
        <v>27</v>
      </c>
      <c r="E3822" t="s">
        <v>115</v>
      </c>
      <c r="F3822">
        <v>95</v>
      </c>
      <c r="G3822">
        <v>40</v>
      </c>
      <c r="H3822">
        <v>0</v>
      </c>
      <c r="I3822">
        <v>0</v>
      </c>
      <c r="J3822">
        <v>0</v>
      </c>
      <c r="K3822">
        <v>2</v>
      </c>
      <c r="L3822" t="s">
        <v>28</v>
      </c>
      <c r="M3822" t="s">
        <v>186</v>
      </c>
      <c r="N3822" t="s">
        <v>77</v>
      </c>
      <c r="O3822" t="s">
        <v>122</v>
      </c>
      <c r="P3822" t="s">
        <v>23</v>
      </c>
      <c r="Q3822" t="s">
        <v>41</v>
      </c>
    </row>
    <row r="3823" spans="1:17" x14ac:dyDescent="0.2">
      <c r="A3823" s="2">
        <v>36351</v>
      </c>
      <c r="B3823" t="s">
        <v>183</v>
      </c>
      <c r="C3823" t="s">
        <v>442</v>
      </c>
      <c r="D3823" t="s">
        <v>36</v>
      </c>
      <c r="E3823" t="s">
        <v>57</v>
      </c>
      <c r="F3823">
        <v>39</v>
      </c>
      <c r="G3823">
        <v>107</v>
      </c>
      <c r="H3823">
        <v>0</v>
      </c>
      <c r="I3823">
        <v>0</v>
      </c>
      <c r="J3823">
        <v>1</v>
      </c>
      <c r="K3823">
        <v>1</v>
      </c>
      <c r="L3823" t="s">
        <v>28</v>
      </c>
      <c r="M3823" t="s">
        <v>219</v>
      </c>
      <c r="N3823" t="s">
        <v>26</v>
      </c>
      <c r="O3823" t="s">
        <v>122</v>
      </c>
      <c r="P3823" t="s">
        <v>23</v>
      </c>
      <c r="Q3823" t="s">
        <v>30</v>
      </c>
    </row>
    <row r="3824" spans="1:17" x14ac:dyDescent="0.2">
      <c r="A3824" s="2">
        <v>36351</v>
      </c>
      <c r="B3824" t="s">
        <v>26</v>
      </c>
      <c r="C3824" t="s">
        <v>42</v>
      </c>
      <c r="D3824" t="s">
        <v>27</v>
      </c>
      <c r="E3824" t="s">
        <v>19</v>
      </c>
      <c r="F3824">
        <v>14</v>
      </c>
      <c r="G3824">
        <v>66</v>
      </c>
      <c r="H3824">
        <v>0</v>
      </c>
      <c r="I3824">
        <v>0</v>
      </c>
      <c r="J3824">
        <v>3</v>
      </c>
      <c r="K3824">
        <v>3</v>
      </c>
      <c r="L3824" t="s">
        <v>507</v>
      </c>
      <c r="M3824" t="s">
        <v>40</v>
      </c>
      <c r="N3824" t="s">
        <v>38</v>
      </c>
      <c r="O3824" t="s">
        <v>122</v>
      </c>
      <c r="P3824" t="s">
        <v>59</v>
      </c>
      <c r="Q3824" t="s">
        <v>24</v>
      </c>
    </row>
    <row r="3825" spans="1:17" x14ac:dyDescent="0.2">
      <c r="A3825" s="2">
        <v>36351</v>
      </c>
      <c r="B3825" t="s">
        <v>38</v>
      </c>
      <c r="C3825" t="s">
        <v>18</v>
      </c>
      <c r="D3825" t="s">
        <v>19</v>
      </c>
      <c r="E3825" t="s">
        <v>19</v>
      </c>
      <c r="F3825">
        <v>21</v>
      </c>
      <c r="G3825">
        <v>74</v>
      </c>
      <c r="H3825">
        <v>0</v>
      </c>
      <c r="I3825">
        <v>0</v>
      </c>
      <c r="J3825">
        <v>1</v>
      </c>
      <c r="K3825">
        <v>1</v>
      </c>
      <c r="L3825" t="s">
        <v>507</v>
      </c>
      <c r="M3825" t="s">
        <v>40</v>
      </c>
      <c r="N3825" t="s">
        <v>38</v>
      </c>
      <c r="O3825" t="s">
        <v>22</v>
      </c>
      <c r="P3825" t="s">
        <v>59</v>
      </c>
      <c r="Q3825" t="s">
        <v>41</v>
      </c>
    </row>
    <row r="3826" spans="1:17" x14ac:dyDescent="0.2">
      <c r="A3826" s="2">
        <v>36352</v>
      </c>
      <c r="B3826" t="s">
        <v>25</v>
      </c>
      <c r="C3826" t="s">
        <v>39</v>
      </c>
      <c r="D3826" t="s">
        <v>19</v>
      </c>
      <c r="E3826" t="s">
        <v>19</v>
      </c>
      <c r="F3826">
        <v>1</v>
      </c>
      <c r="G3826">
        <v>8</v>
      </c>
      <c r="H3826">
        <v>0</v>
      </c>
      <c r="I3826">
        <v>0</v>
      </c>
      <c r="J3826">
        <v>2</v>
      </c>
      <c r="K3826">
        <v>1</v>
      </c>
      <c r="L3826" t="s">
        <v>507</v>
      </c>
      <c r="M3826" t="s">
        <v>858</v>
      </c>
      <c r="N3826" t="s">
        <v>38</v>
      </c>
      <c r="O3826" t="s">
        <v>122</v>
      </c>
      <c r="P3826" t="s">
        <v>23</v>
      </c>
      <c r="Q3826" t="s">
        <v>24</v>
      </c>
    </row>
    <row r="3827" spans="1:17" x14ac:dyDescent="0.2">
      <c r="A3827" s="2">
        <v>36352</v>
      </c>
      <c r="B3827" t="s">
        <v>107</v>
      </c>
      <c r="C3827" t="s">
        <v>43</v>
      </c>
      <c r="D3827" t="s">
        <v>19</v>
      </c>
      <c r="E3827" t="s">
        <v>19</v>
      </c>
      <c r="F3827">
        <v>29</v>
      </c>
      <c r="G3827">
        <v>32</v>
      </c>
      <c r="H3827">
        <v>0</v>
      </c>
      <c r="I3827">
        <v>0</v>
      </c>
      <c r="J3827">
        <v>3</v>
      </c>
      <c r="K3827">
        <v>2</v>
      </c>
      <c r="L3827" t="s">
        <v>507</v>
      </c>
      <c r="M3827" t="s">
        <v>845</v>
      </c>
      <c r="N3827" t="s">
        <v>38</v>
      </c>
      <c r="O3827" t="s">
        <v>122</v>
      </c>
      <c r="P3827" t="s">
        <v>23</v>
      </c>
      <c r="Q3827" t="s">
        <v>24</v>
      </c>
    </row>
    <row r="3828" spans="1:17" x14ac:dyDescent="0.2">
      <c r="A3828" s="2">
        <v>36352</v>
      </c>
      <c r="B3828" t="s">
        <v>449</v>
      </c>
      <c r="C3828" t="s">
        <v>391</v>
      </c>
      <c r="D3828" t="s">
        <v>115</v>
      </c>
      <c r="E3828" t="s">
        <v>115</v>
      </c>
      <c r="F3828">
        <v>85</v>
      </c>
      <c r="G3828">
        <v>118</v>
      </c>
      <c r="H3828">
        <v>0</v>
      </c>
      <c r="I3828">
        <v>0</v>
      </c>
      <c r="J3828">
        <v>3</v>
      </c>
      <c r="K3828">
        <v>0</v>
      </c>
      <c r="L3828" t="s">
        <v>28</v>
      </c>
      <c r="M3828" t="s">
        <v>862</v>
      </c>
      <c r="N3828" t="s">
        <v>449</v>
      </c>
      <c r="O3828" t="s">
        <v>22</v>
      </c>
      <c r="P3828" t="s">
        <v>23</v>
      </c>
      <c r="Q3828" t="s">
        <v>24</v>
      </c>
    </row>
    <row r="3829" spans="1:17" x14ac:dyDescent="0.2">
      <c r="A3829" s="2">
        <v>36354</v>
      </c>
      <c r="B3829" t="s">
        <v>185</v>
      </c>
      <c r="C3829" t="s">
        <v>113</v>
      </c>
      <c r="D3829" t="s">
        <v>27</v>
      </c>
      <c r="E3829" t="s">
        <v>115</v>
      </c>
      <c r="F3829">
        <v>41</v>
      </c>
      <c r="G3829">
        <v>40</v>
      </c>
      <c r="H3829">
        <v>0</v>
      </c>
      <c r="I3829">
        <v>0</v>
      </c>
      <c r="J3829">
        <v>2</v>
      </c>
      <c r="K3829">
        <v>1</v>
      </c>
      <c r="L3829" t="s">
        <v>28</v>
      </c>
      <c r="M3829" t="s">
        <v>863</v>
      </c>
      <c r="N3829" t="s">
        <v>77</v>
      </c>
      <c r="O3829" t="s">
        <v>122</v>
      </c>
      <c r="P3829" t="s">
        <v>23</v>
      </c>
      <c r="Q3829" t="s">
        <v>24</v>
      </c>
    </row>
    <row r="3830" spans="1:17" x14ac:dyDescent="0.2">
      <c r="A3830" s="2">
        <v>36354</v>
      </c>
      <c r="B3830" t="s">
        <v>18</v>
      </c>
      <c r="C3830" t="s">
        <v>107</v>
      </c>
      <c r="D3830" t="s">
        <v>19</v>
      </c>
      <c r="E3830" t="s">
        <v>19</v>
      </c>
      <c r="F3830">
        <v>74</v>
      </c>
      <c r="G3830">
        <v>29</v>
      </c>
      <c r="H3830">
        <v>0</v>
      </c>
      <c r="I3830">
        <v>0</v>
      </c>
      <c r="J3830">
        <v>1</v>
      </c>
      <c r="K3830">
        <v>1</v>
      </c>
      <c r="L3830" t="s">
        <v>507</v>
      </c>
      <c r="M3830" t="s">
        <v>40</v>
      </c>
      <c r="N3830" t="s">
        <v>38</v>
      </c>
      <c r="O3830" t="s">
        <v>122</v>
      </c>
      <c r="P3830" t="s">
        <v>59</v>
      </c>
      <c r="Q3830" t="s">
        <v>24</v>
      </c>
    </row>
    <row r="3831" spans="1:17" x14ac:dyDescent="0.2">
      <c r="A3831" s="2">
        <v>36355</v>
      </c>
      <c r="B3831" t="s">
        <v>26</v>
      </c>
      <c r="C3831" t="s">
        <v>25</v>
      </c>
      <c r="D3831" t="s">
        <v>27</v>
      </c>
      <c r="E3831" t="s">
        <v>19</v>
      </c>
      <c r="F3831">
        <v>14</v>
      </c>
      <c r="G3831">
        <v>1</v>
      </c>
      <c r="H3831">
        <v>0</v>
      </c>
      <c r="I3831">
        <v>0</v>
      </c>
      <c r="J3831">
        <v>0</v>
      </c>
      <c r="K3831">
        <v>2</v>
      </c>
      <c r="L3831" t="s">
        <v>507</v>
      </c>
      <c r="M3831" t="s">
        <v>858</v>
      </c>
      <c r="N3831" t="s">
        <v>38</v>
      </c>
      <c r="O3831" t="s">
        <v>122</v>
      </c>
      <c r="P3831" t="s">
        <v>23</v>
      </c>
      <c r="Q3831" t="s">
        <v>41</v>
      </c>
    </row>
    <row r="3832" spans="1:17" x14ac:dyDescent="0.2">
      <c r="A3832" s="2">
        <v>36356</v>
      </c>
      <c r="B3832" t="s">
        <v>183</v>
      </c>
      <c r="C3832" t="s">
        <v>442</v>
      </c>
      <c r="D3832" t="s">
        <v>36</v>
      </c>
      <c r="E3832" t="s">
        <v>57</v>
      </c>
      <c r="F3832">
        <v>39</v>
      </c>
      <c r="G3832">
        <v>107</v>
      </c>
      <c r="H3832">
        <v>0</v>
      </c>
      <c r="I3832">
        <v>0</v>
      </c>
      <c r="J3832">
        <v>1</v>
      </c>
      <c r="K3832">
        <v>0</v>
      </c>
      <c r="L3832" t="s">
        <v>28</v>
      </c>
      <c r="M3832" t="s">
        <v>216</v>
      </c>
      <c r="N3832" t="s">
        <v>26</v>
      </c>
      <c r="O3832" t="s">
        <v>122</v>
      </c>
      <c r="P3832" t="s">
        <v>23</v>
      </c>
      <c r="Q3832" t="s">
        <v>24</v>
      </c>
    </row>
    <row r="3833" spans="1:17" x14ac:dyDescent="0.2">
      <c r="A3833" s="2">
        <v>36356</v>
      </c>
      <c r="B3833" t="s">
        <v>185</v>
      </c>
      <c r="C3833" t="s">
        <v>113</v>
      </c>
      <c r="D3833" t="s">
        <v>27</v>
      </c>
      <c r="E3833" t="s">
        <v>115</v>
      </c>
      <c r="F3833">
        <v>41</v>
      </c>
      <c r="G3833">
        <v>40</v>
      </c>
      <c r="H3833">
        <v>0</v>
      </c>
      <c r="I3833">
        <v>0</v>
      </c>
      <c r="J3833">
        <v>0</v>
      </c>
      <c r="K3833">
        <v>4</v>
      </c>
      <c r="L3833" t="s">
        <v>28</v>
      </c>
      <c r="M3833" t="s">
        <v>186</v>
      </c>
      <c r="N3833" t="s">
        <v>77</v>
      </c>
      <c r="O3833" t="s">
        <v>122</v>
      </c>
      <c r="P3833" t="s">
        <v>23</v>
      </c>
      <c r="Q3833" t="s">
        <v>41</v>
      </c>
    </row>
    <row r="3834" spans="1:17" x14ac:dyDescent="0.2">
      <c r="A3834" s="2">
        <v>36357</v>
      </c>
      <c r="B3834" t="s">
        <v>177</v>
      </c>
      <c r="C3834" t="s">
        <v>469</v>
      </c>
      <c r="D3834" t="s">
        <v>115</v>
      </c>
      <c r="E3834" t="s">
        <v>115</v>
      </c>
      <c r="F3834">
        <v>131</v>
      </c>
      <c r="G3834">
        <v>101</v>
      </c>
      <c r="H3834">
        <v>0</v>
      </c>
      <c r="I3834">
        <v>0</v>
      </c>
      <c r="J3834">
        <v>1</v>
      </c>
      <c r="K3834">
        <v>0</v>
      </c>
      <c r="L3834" t="s">
        <v>28</v>
      </c>
      <c r="M3834" t="s">
        <v>640</v>
      </c>
      <c r="N3834" t="s">
        <v>177</v>
      </c>
      <c r="O3834" t="s">
        <v>22</v>
      </c>
      <c r="P3834" t="s">
        <v>23</v>
      </c>
      <c r="Q3834" t="s">
        <v>24</v>
      </c>
    </row>
    <row r="3835" spans="1:17" x14ac:dyDescent="0.2">
      <c r="A3835" s="2">
        <v>36358</v>
      </c>
      <c r="B3835" t="s">
        <v>107</v>
      </c>
      <c r="C3835" t="s">
        <v>26</v>
      </c>
      <c r="D3835" t="s">
        <v>19</v>
      </c>
      <c r="E3835" t="s">
        <v>27</v>
      </c>
      <c r="F3835">
        <v>29</v>
      </c>
      <c r="G3835">
        <v>14</v>
      </c>
      <c r="H3835">
        <v>0</v>
      </c>
      <c r="I3835">
        <v>0</v>
      </c>
      <c r="J3835">
        <v>1</v>
      </c>
      <c r="K3835">
        <v>2</v>
      </c>
      <c r="L3835" t="s">
        <v>507</v>
      </c>
      <c r="M3835" t="s">
        <v>40</v>
      </c>
      <c r="N3835" t="s">
        <v>38</v>
      </c>
      <c r="O3835" t="s">
        <v>122</v>
      </c>
      <c r="P3835" t="s">
        <v>23</v>
      </c>
      <c r="Q3835" t="s">
        <v>41</v>
      </c>
    </row>
    <row r="3836" spans="1:17" x14ac:dyDescent="0.2">
      <c r="A3836" s="2">
        <v>36358</v>
      </c>
      <c r="B3836" t="s">
        <v>131</v>
      </c>
      <c r="C3836" t="s">
        <v>113</v>
      </c>
      <c r="D3836" t="s">
        <v>27</v>
      </c>
      <c r="E3836" t="s">
        <v>115</v>
      </c>
      <c r="F3836">
        <v>67</v>
      </c>
      <c r="G3836">
        <v>40</v>
      </c>
      <c r="H3836">
        <v>0</v>
      </c>
      <c r="I3836">
        <v>0</v>
      </c>
      <c r="J3836">
        <v>1</v>
      </c>
      <c r="K3836">
        <v>0</v>
      </c>
      <c r="L3836" t="s">
        <v>28</v>
      </c>
      <c r="M3836" t="s">
        <v>186</v>
      </c>
      <c r="N3836" t="s">
        <v>77</v>
      </c>
      <c r="O3836" t="s">
        <v>122</v>
      </c>
      <c r="P3836" t="s">
        <v>23</v>
      </c>
      <c r="Q3836" t="s">
        <v>24</v>
      </c>
    </row>
    <row r="3837" spans="1:17" x14ac:dyDescent="0.2">
      <c r="A3837" s="2">
        <v>36359</v>
      </c>
      <c r="B3837" t="s">
        <v>25</v>
      </c>
      <c r="C3837" t="s">
        <v>18</v>
      </c>
      <c r="D3837" t="s">
        <v>19</v>
      </c>
      <c r="E3837" t="s">
        <v>19</v>
      </c>
      <c r="F3837">
        <v>1</v>
      </c>
      <c r="G3837">
        <v>74</v>
      </c>
      <c r="H3837">
        <v>0</v>
      </c>
      <c r="I3837">
        <v>0</v>
      </c>
      <c r="J3837">
        <v>3</v>
      </c>
      <c r="K3837">
        <v>0</v>
      </c>
      <c r="L3837" t="s">
        <v>507</v>
      </c>
      <c r="M3837" t="s">
        <v>40</v>
      </c>
      <c r="N3837" t="s">
        <v>38</v>
      </c>
      <c r="O3837" t="s">
        <v>122</v>
      </c>
      <c r="P3837" t="s">
        <v>23</v>
      </c>
      <c r="Q3837" t="s">
        <v>24</v>
      </c>
    </row>
    <row r="3838" spans="1:17" x14ac:dyDescent="0.2">
      <c r="A3838" s="2">
        <v>36359</v>
      </c>
      <c r="B3838" t="s">
        <v>177</v>
      </c>
      <c r="C3838" t="s">
        <v>469</v>
      </c>
      <c r="D3838" t="s">
        <v>115</v>
      </c>
      <c r="E3838" t="s">
        <v>115</v>
      </c>
      <c r="F3838">
        <v>131</v>
      </c>
      <c r="G3838">
        <v>101</v>
      </c>
      <c r="H3838">
        <v>0</v>
      </c>
      <c r="I3838">
        <v>0</v>
      </c>
      <c r="J3838">
        <v>4</v>
      </c>
      <c r="K3838">
        <v>0</v>
      </c>
      <c r="L3838" t="s">
        <v>28</v>
      </c>
      <c r="M3838" t="s">
        <v>640</v>
      </c>
      <c r="N3838" t="s">
        <v>177</v>
      </c>
      <c r="O3838" t="s">
        <v>22</v>
      </c>
      <c r="P3838" t="s">
        <v>23</v>
      </c>
      <c r="Q3838" t="s">
        <v>24</v>
      </c>
    </row>
    <row r="3839" spans="1:17" x14ac:dyDescent="0.2">
      <c r="A3839" s="2">
        <v>36359</v>
      </c>
      <c r="B3839" t="s">
        <v>118</v>
      </c>
      <c r="C3839" t="s">
        <v>828</v>
      </c>
      <c r="D3839" t="s">
        <v>36</v>
      </c>
      <c r="E3839" t="s">
        <v>36</v>
      </c>
      <c r="F3839">
        <v>89</v>
      </c>
      <c r="G3839">
        <v>183</v>
      </c>
      <c r="H3839">
        <v>0</v>
      </c>
      <c r="I3839">
        <v>0</v>
      </c>
      <c r="J3839">
        <v>6</v>
      </c>
      <c r="K3839">
        <v>2</v>
      </c>
      <c r="L3839" t="s">
        <v>62</v>
      </c>
      <c r="M3839" t="s">
        <v>241</v>
      </c>
      <c r="N3839" t="s">
        <v>118</v>
      </c>
      <c r="O3839" t="s">
        <v>22</v>
      </c>
      <c r="P3839" t="s">
        <v>23</v>
      </c>
      <c r="Q3839" t="s">
        <v>24</v>
      </c>
    </row>
    <row r="3840" spans="1:17" x14ac:dyDescent="0.2">
      <c r="A3840" s="2">
        <v>36359</v>
      </c>
      <c r="B3840" t="s">
        <v>46</v>
      </c>
      <c r="C3840" t="s">
        <v>45</v>
      </c>
      <c r="D3840" t="s">
        <v>36</v>
      </c>
      <c r="E3840" t="s">
        <v>36</v>
      </c>
      <c r="F3840">
        <v>139</v>
      </c>
      <c r="G3840">
        <v>83</v>
      </c>
      <c r="H3840">
        <v>0</v>
      </c>
      <c r="I3840">
        <v>0</v>
      </c>
      <c r="J3840">
        <v>1</v>
      </c>
      <c r="K3840">
        <v>1</v>
      </c>
      <c r="L3840" t="s">
        <v>716</v>
      </c>
      <c r="M3840" t="s">
        <v>685</v>
      </c>
      <c r="N3840" t="s">
        <v>46</v>
      </c>
      <c r="O3840" t="s">
        <v>22</v>
      </c>
      <c r="P3840" t="s">
        <v>59</v>
      </c>
      <c r="Q3840" t="s">
        <v>24</v>
      </c>
    </row>
    <row r="3841" spans="1:17" x14ac:dyDescent="0.2">
      <c r="A3841" s="2">
        <v>36362</v>
      </c>
      <c r="B3841" t="s">
        <v>239</v>
      </c>
      <c r="C3841" t="s">
        <v>207</v>
      </c>
      <c r="D3841" t="s">
        <v>115</v>
      </c>
      <c r="E3841" t="s">
        <v>36</v>
      </c>
      <c r="F3841">
        <v>87</v>
      </c>
      <c r="G3841">
        <v>100</v>
      </c>
      <c r="H3841">
        <v>0</v>
      </c>
      <c r="I3841">
        <v>0</v>
      </c>
      <c r="J3841">
        <v>2</v>
      </c>
      <c r="K3841">
        <v>2</v>
      </c>
      <c r="L3841" t="s">
        <v>28</v>
      </c>
      <c r="M3841" t="s">
        <v>240</v>
      </c>
      <c r="N3841" t="s">
        <v>239</v>
      </c>
      <c r="O3841" t="s">
        <v>22</v>
      </c>
      <c r="P3841" t="s">
        <v>23</v>
      </c>
      <c r="Q3841" t="s">
        <v>30</v>
      </c>
    </row>
    <row r="3842" spans="1:17" x14ac:dyDescent="0.2">
      <c r="A3842" s="2">
        <v>36365</v>
      </c>
      <c r="B3842" t="s">
        <v>25</v>
      </c>
      <c r="C3842" t="s">
        <v>129</v>
      </c>
      <c r="D3842" t="s">
        <v>19</v>
      </c>
      <c r="E3842" t="s">
        <v>50</v>
      </c>
      <c r="F3842">
        <v>1</v>
      </c>
      <c r="G3842">
        <v>5</v>
      </c>
      <c r="H3842">
        <v>0</v>
      </c>
      <c r="I3842">
        <v>0</v>
      </c>
      <c r="J3842">
        <v>4</v>
      </c>
      <c r="K3842">
        <v>0</v>
      </c>
      <c r="L3842" t="s">
        <v>427</v>
      </c>
      <c r="M3842" t="s">
        <v>216</v>
      </c>
      <c r="N3842" t="s">
        <v>26</v>
      </c>
      <c r="O3842" t="s">
        <v>122</v>
      </c>
      <c r="P3842" t="s">
        <v>23</v>
      </c>
      <c r="Q3842" t="s">
        <v>24</v>
      </c>
    </row>
    <row r="3843" spans="1:17" x14ac:dyDescent="0.2">
      <c r="A3843" s="2">
        <v>36365</v>
      </c>
      <c r="B3843" t="s">
        <v>442</v>
      </c>
      <c r="C3843" t="s">
        <v>77</v>
      </c>
      <c r="D3843" t="s">
        <v>57</v>
      </c>
      <c r="E3843" t="s">
        <v>27</v>
      </c>
      <c r="F3843">
        <v>102</v>
      </c>
      <c r="G3843">
        <v>30</v>
      </c>
      <c r="H3843">
        <v>0</v>
      </c>
      <c r="I3843">
        <v>0</v>
      </c>
      <c r="J3843">
        <v>1</v>
      </c>
      <c r="K3843">
        <v>2</v>
      </c>
      <c r="L3843" t="s">
        <v>427</v>
      </c>
      <c r="M3843" t="s">
        <v>216</v>
      </c>
      <c r="N3843" t="s">
        <v>26</v>
      </c>
      <c r="O3843" t="s">
        <v>122</v>
      </c>
      <c r="P3843" t="s">
        <v>23</v>
      </c>
      <c r="Q3843" t="s">
        <v>41</v>
      </c>
    </row>
    <row r="3844" spans="1:17" x14ac:dyDescent="0.2">
      <c r="A3844" s="2">
        <v>36365</v>
      </c>
      <c r="B3844" t="s">
        <v>617</v>
      </c>
      <c r="C3844" t="s">
        <v>800</v>
      </c>
      <c r="D3844" t="s">
        <v>36</v>
      </c>
      <c r="E3844" t="s">
        <v>36</v>
      </c>
      <c r="F3844">
        <v>178</v>
      </c>
      <c r="G3844">
        <v>194</v>
      </c>
      <c r="H3844">
        <v>0</v>
      </c>
      <c r="I3844">
        <v>0</v>
      </c>
      <c r="J3844">
        <v>4</v>
      </c>
      <c r="K3844">
        <v>1</v>
      </c>
      <c r="L3844" t="s">
        <v>418</v>
      </c>
      <c r="M3844" t="s">
        <v>618</v>
      </c>
      <c r="N3844" t="s">
        <v>617</v>
      </c>
      <c r="O3844" t="s">
        <v>22</v>
      </c>
      <c r="P3844" t="s">
        <v>23</v>
      </c>
      <c r="Q3844" t="s">
        <v>24</v>
      </c>
    </row>
    <row r="3845" spans="1:17" x14ac:dyDescent="0.2">
      <c r="A3845" s="2">
        <v>36365</v>
      </c>
      <c r="B3845" t="s">
        <v>114</v>
      </c>
      <c r="C3845" t="s">
        <v>449</v>
      </c>
      <c r="D3845" t="s">
        <v>115</v>
      </c>
      <c r="E3845" t="s">
        <v>115</v>
      </c>
      <c r="F3845">
        <v>78</v>
      </c>
      <c r="G3845">
        <v>88</v>
      </c>
      <c r="H3845">
        <v>0</v>
      </c>
      <c r="I3845">
        <v>0</v>
      </c>
      <c r="J3845">
        <v>1</v>
      </c>
      <c r="K3845">
        <v>0</v>
      </c>
      <c r="L3845" t="s">
        <v>28</v>
      </c>
      <c r="M3845" t="s">
        <v>226</v>
      </c>
      <c r="N3845" t="s">
        <v>114</v>
      </c>
      <c r="O3845" t="s">
        <v>22</v>
      </c>
      <c r="P3845" t="s">
        <v>23</v>
      </c>
      <c r="Q3845" t="s">
        <v>24</v>
      </c>
    </row>
    <row r="3846" spans="1:17" x14ac:dyDescent="0.2">
      <c r="A3846" s="2">
        <v>36366</v>
      </c>
      <c r="B3846" t="s">
        <v>17</v>
      </c>
      <c r="C3846" t="s">
        <v>183</v>
      </c>
      <c r="D3846" t="s">
        <v>19</v>
      </c>
      <c r="E3846" t="s">
        <v>36</v>
      </c>
      <c r="F3846">
        <v>53</v>
      </c>
      <c r="G3846">
        <v>38</v>
      </c>
      <c r="H3846">
        <v>0</v>
      </c>
      <c r="I3846">
        <v>0</v>
      </c>
      <c r="J3846">
        <v>2</v>
      </c>
      <c r="K3846">
        <v>2</v>
      </c>
      <c r="L3846" t="s">
        <v>427</v>
      </c>
      <c r="M3846" t="s">
        <v>219</v>
      </c>
      <c r="N3846" t="s">
        <v>26</v>
      </c>
      <c r="O3846" t="s">
        <v>122</v>
      </c>
      <c r="P3846" t="s">
        <v>23</v>
      </c>
      <c r="Q3846" t="s">
        <v>30</v>
      </c>
    </row>
    <row r="3847" spans="1:17" x14ac:dyDescent="0.2">
      <c r="A3847" s="2">
        <v>36366</v>
      </c>
      <c r="B3847" t="s">
        <v>172</v>
      </c>
      <c r="C3847" t="s">
        <v>208</v>
      </c>
      <c r="D3847" t="s">
        <v>36</v>
      </c>
      <c r="E3847" t="s">
        <v>36</v>
      </c>
      <c r="F3847">
        <v>134</v>
      </c>
      <c r="G3847">
        <v>108</v>
      </c>
      <c r="H3847">
        <v>0</v>
      </c>
      <c r="I3847">
        <v>0</v>
      </c>
      <c r="J3847">
        <v>0</v>
      </c>
      <c r="K3847">
        <v>0</v>
      </c>
      <c r="L3847" t="s">
        <v>418</v>
      </c>
      <c r="M3847" t="s">
        <v>618</v>
      </c>
      <c r="N3847" t="s">
        <v>617</v>
      </c>
      <c r="O3847" t="s">
        <v>122</v>
      </c>
      <c r="P3847" t="s">
        <v>23</v>
      </c>
      <c r="Q3847" t="s">
        <v>30</v>
      </c>
    </row>
    <row r="3848" spans="1:17" x14ac:dyDescent="0.2">
      <c r="A3848" s="2">
        <v>36366</v>
      </c>
      <c r="B3848" t="s">
        <v>26</v>
      </c>
      <c r="C3848" t="s">
        <v>113</v>
      </c>
      <c r="D3848" t="s">
        <v>27</v>
      </c>
      <c r="E3848" t="s">
        <v>115</v>
      </c>
      <c r="F3848">
        <v>11</v>
      </c>
      <c r="G3848">
        <v>40</v>
      </c>
      <c r="H3848">
        <v>0</v>
      </c>
      <c r="I3848">
        <v>0</v>
      </c>
      <c r="J3848">
        <v>5</v>
      </c>
      <c r="K3848">
        <v>1</v>
      </c>
      <c r="L3848" t="s">
        <v>427</v>
      </c>
      <c r="M3848" t="s">
        <v>219</v>
      </c>
      <c r="N3848" t="s">
        <v>26</v>
      </c>
      <c r="O3848" t="s">
        <v>22</v>
      </c>
      <c r="P3848" t="s">
        <v>23</v>
      </c>
      <c r="Q3848" t="s">
        <v>24</v>
      </c>
    </row>
    <row r="3849" spans="1:17" x14ac:dyDescent="0.2">
      <c r="A3849" s="2">
        <v>36367</v>
      </c>
      <c r="B3849" t="s">
        <v>211</v>
      </c>
      <c r="C3849" t="s">
        <v>800</v>
      </c>
      <c r="D3849" t="s">
        <v>36</v>
      </c>
      <c r="E3849" t="s">
        <v>36</v>
      </c>
      <c r="F3849">
        <v>123</v>
      </c>
      <c r="G3849">
        <v>194</v>
      </c>
      <c r="H3849">
        <v>0</v>
      </c>
      <c r="I3849">
        <v>0</v>
      </c>
      <c r="J3849">
        <v>2</v>
      </c>
      <c r="K3849">
        <v>1</v>
      </c>
      <c r="L3849" t="s">
        <v>418</v>
      </c>
      <c r="M3849" t="s">
        <v>618</v>
      </c>
      <c r="N3849" t="s">
        <v>617</v>
      </c>
      <c r="O3849" t="s">
        <v>122</v>
      </c>
      <c r="P3849" t="s">
        <v>23</v>
      </c>
      <c r="Q3849" t="s">
        <v>24</v>
      </c>
    </row>
    <row r="3850" spans="1:17" x14ac:dyDescent="0.2">
      <c r="A3850" s="2">
        <v>36368</v>
      </c>
      <c r="B3850" t="s">
        <v>172</v>
      </c>
      <c r="C3850" t="s">
        <v>556</v>
      </c>
      <c r="D3850" t="s">
        <v>36</v>
      </c>
      <c r="E3850" t="s">
        <v>36</v>
      </c>
      <c r="F3850">
        <v>134</v>
      </c>
      <c r="G3850">
        <v>196</v>
      </c>
      <c r="H3850">
        <v>0</v>
      </c>
      <c r="I3850">
        <v>0</v>
      </c>
      <c r="J3850">
        <v>3</v>
      </c>
      <c r="K3850">
        <v>0</v>
      </c>
      <c r="L3850" t="s">
        <v>418</v>
      </c>
      <c r="M3850" t="s">
        <v>618</v>
      </c>
      <c r="N3850" t="s">
        <v>617</v>
      </c>
      <c r="O3850" t="s">
        <v>122</v>
      </c>
      <c r="P3850" t="s">
        <v>23</v>
      </c>
      <c r="Q3850" t="s">
        <v>24</v>
      </c>
    </row>
    <row r="3851" spans="1:17" x14ac:dyDescent="0.2">
      <c r="A3851" s="2">
        <v>36368</v>
      </c>
      <c r="B3851" t="s">
        <v>374</v>
      </c>
      <c r="C3851" t="s">
        <v>380</v>
      </c>
      <c r="D3851" t="s">
        <v>36</v>
      </c>
      <c r="E3851" t="s">
        <v>36</v>
      </c>
      <c r="F3851">
        <v>140</v>
      </c>
      <c r="G3851">
        <v>117</v>
      </c>
      <c r="H3851">
        <v>0</v>
      </c>
      <c r="I3851">
        <v>0</v>
      </c>
      <c r="J3851">
        <v>0</v>
      </c>
      <c r="K3851">
        <v>0</v>
      </c>
      <c r="L3851" t="s">
        <v>418</v>
      </c>
      <c r="M3851" t="s">
        <v>618</v>
      </c>
      <c r="N3851" t="s">
        <v>617</v>
      </c>
      <c r="O3851" t="s">
        <v>122</v>
      </c>
      <c r="P3851" t="s">
        <v>23</v>
      </c>
      <c r="Q3851" t="s">
        <v>30</v>
      </c>
    </row>
    <row r="3852" spans="1:17" x14ac:dyDescent="0.2">
      <c r="A3852" s="2">
        <v>36368</v>
      </c>
      <c r="B3852" t="s">
        <v>26</v>
      </c>
      <c r="C3852" t="s">
        <v>183</v>
      </c>
      <c r="D3852" t="s">
        <v>27</v>
      </c>
      <c r="E3852" t="s">
        <v>36</v>
      </c>
      <c r="F3852">
        <v>11</v>
      </c>
      <c r="G3852">
        <v>38</v>
      </c>
      <c r="H3852">
        <v>0</v>
      </c>
      <c r="I3852">
        <v>0</v>
      </c>
      <c r="J3852">
        <v>2</v>
      </c>
      <c r="K3852">
        <v>2</v>
      </c>
      <c r="L3852" t="s">
        <v>427</v>
      </c>
      <c r="M3852" t="s">
        <v>219</v>
      </c>
      <c r="N3852" t="s">
        <v>26</v>
      </c>
      <c r="O3852" t="s">
        <v>22</v>
      </c>
      <c r="P3852" t="s">
        <v>23</v>
      </c>
      <c r="Q3852" t="s">
        <v>30</v>
      </c>
    </row>
    <row r="3853" spans="1:17" x14ac:dyDescent="0.2">
      <c r="A3853" s="2">
        <v>36368</v>
      </c>
      <c r="B3853" t="s">
        <v>113</v>
      </c>
      <c r="C3853" t="s">
        <v>17</v>
      </c>
      <c r="D3853" t="s">
        <v>115</v>
      </c>
      <c r="E3853" t="s">
        <v>19</v>
      </c>
      <c r="F3853">
        <v>40</v>
      </c>
      <c r="G3853">
        <v>53</v>
      </c>
      <c r="H3853">
        <v>0</v>
      </c>
      <c r="I3853">
        <v>0</v>
      </c>
      <c r="J3853">
        <v>0</v>
      </c>
      <c r="K3853">
        <v>0</v>
      </c>
      <c r="L3853" t="s">
        <v>427</v>
      </c>
      <c r="M3853" t="s">
        <v>219</v>
      </c>
      <c r="N3853" t="s">
        <v>26</v>
      </c>
      <c r="O3853" t="s">
        <v>122</v>
      </c>
      <c r="P3853" t="s">
        <v>23</v>
      </c>
      <c r="Q3853" t="s">
        <v>30</v>
      </c>
    </row>
    <row r="3854" spans="1:17" x14ac:dyDescent="0.2">
      <c r="A3854" s="2">
        <v>36369</v>
      </c>
      <c r="B3854" t="s">
        <v>25</v>
      </c>
      <c r="C3854" t="s">
        <v>77</v>
      </c>
      <c r="D3854" t="s">
        <v>19</v>
      </c>
      <c r="E3854" t="s">
        <v>27</v>
      </c>
      <c r="F3854">
        <v>1</v>
      </c>
      <c r="G3854">
        <v>30</v>
      </c>
      <c r="H3854">
        <v>0</v>
      </c>
      <c r="I3854">
        <v>0</v>
      </c>
      <c r="J3854">
        <v>1</v>
      </c>
      <c r="K3854">
        <v>0</v>
      </c>
      <c r="L3854" t="s">
        <v>427</v>
      </c>
      <c r="M3854" t="s">
        <v>216</v>
      </c>
      <c r="N3854" t="s">
        <v>26</v>
      </c>
      <c r="O3854" t="s">
        <v>122</v>
      </c>
      <c r="P3854" t="s">
        <v>23</v>
      </c>
      <c r="Q3854" t="s">
        <v>24</v>
      </c>
    </row>
    <row r="3855" spans="1:17" x14ac:dyDescent="0.2">
      <c r="A3855" s="2">
        <v>36369</v>
      </c>
      <c r="B3855" t="s">
        <v>210</v>
      </c>
      <c r="C3855" t="s">
        <v>555</v>
      </c>
      <c r="D3855" t="s">
        <v>27</v>
      </c>
      <c r="E3855" t="s">
        <v>27</v>
      </c>
      <c r="F3855">
        <v>91</v>
      </c>
      <c r="G3855">
        <v>76</v>
      </c>
      <c r="H3855">
        <v>0</v>
      </c>
      <c r="I3855">
        <v>0</v>
      </c>
      <c r="J3855">
        <v>0</v>
      </c>
      <c r="K3855">
        <v>2</v>
      </c>
      <c r="L3855" t="s">
        <v>28</v>
      </c>
      <c r="M3855" t="s">
        <v>121</v>
      </c>
      <c r="N3855" t="s">
        <v>77</v>
      </c>
      <c r="O3855" t="s">
        <v>122</v>
      </c>
      <c r="P3855" t="s">
        <v>23</v>
      </c>
      <c r="Q3855" t="s">
        <v>41</v>
      </c>
    </row>
    <row r="3856" spans="1:17" x14ac:dyDescent="0.2">
      <c r="A3856" s="2">
        <v>36369</v>
      </c>
      <c r="B3856" t="s">
        <v>129</v>
      </c>
      <c r="C3856" t="s">
        <v>442</v>
      </c>
      <c r="D3856" t="s">
        <v>50</v>
      </c>
      <c r="E3856" t="s">
        <v>57</v>
      </c>
      <c r="F3856">
        <v>5</v>
      </c>
      <c r="G3856">
        <v>102</v>
      </c>
      <c r="H3856">
        <v>0</v>
      </c>
      <c r="I3856">
        <v>0</v>
      </c>
      <c r="J3856">
        <v>2</v>
      </c>
      <c r="K3856">
        <v>0</v>
      </c>
      <c r="L3856" t="s">
        <v>427</v>
      </c>
      <c r="M3856" t="s">
        <v>216</v>
      </c>
      <c r="N3856" t="s">
        <v>26</v>
      </c>
      <c r="O3856" t="s">
        <v>122</v>
      </c>
      <c r="P3856" t="s">
        <v>23</v>
      </c>
      <c r="Q3856" t="s">
        <v>24</v>
      </c>
    </row>
    <row r="3857" spans="1:17" x14ac:dyDescent="0.2">
      <c r="A3857" s="2">
        <v>36369</v>
      </c>
      <c r="B3857" t="s">
        <v>207</v>
      </c>
      <c r="C3857" t="s">
        <v>828</v>
      </c>
      <c r="D3857" t="s">
        <v>36</v>
      </c>
      <c r="E3857" t="s">
        <v>36</v>
      </c>
      <c r="F3857">
        <v>100</v>
      </c>
      <c r="G3857">
        <v>172</v>
      </c>
      <c r="H3857">
        <v>0</v>
      </c>
      <c r="I3857">
        <v>0</v>
      </c>
      <c r="J3857">
        <v>1</v>
      </c>
      <c r="K3857">
        <v>0</v>
      </c>
      <c r="L3857" t="s">
        <v>418</v>
      </c>
      <c r="M3857" t="s">
        <v>618</v>
      </c>
      <c r="N3857" t="s">
        <v>617</v>
      </c>
      <c r="O3857" t="s">
        <v>122</v>
      </c>
      <c r="P3857" t="s">
        <v>23</v>
      </c>
      <c r="Q3857" t="s">
        <v>24</v>
      </c>
    </row>
    <row r="3858" spans="1:17" x14ac:dyDescent="0.2">
      <c r="A3858" s="2">
        <v>36369</v>
      </c>
      <c r="B3858" t="s">
        <v>617</v>
      </c>
      <c r="C3858" t="s">
        <v>211</v>
      </c>
      <c r="D3858" t="s">
        <v>36</v>
      </c>
      <c r="E3858" t="s">
        <v>36</v>
      </c>
      <c r="F3858">
        <v>178</v>
      </c>
      <c r="G3858">
        <v>123</v>
      </c>
      <c r="H3858">
        <v>0</v>
      </c>
      <c r="I3858">
        <v>0</v>
      </c>
      <c r="J3858">
        <v>0</v>
      </c>
      <c r="K3858">
        <v>0</v>
      </c>
      <c r="L3858" t="s">
        <v>418</v>
      </c>
      <c r="M3858" t="s">
        <v>618</v>
      </c>
      <c r="N3858" t="s">
        <v>617</v>
      </c>
      <c r="O3858" t="s">
        <v>22</v>
      </c>
      <c r="P3858" t="s">
        <v>23</v>
      </c>
      <c r="Q3858" t="s">
        <v>30</v>
      </c>
    </row>
    <row r="3859" spans="1:17" x14ac:dyDescent="0.2">
      <c r="A3859" s="2">
        <v>36370</v>
      </c>
      <c r="B3859" t="s">
        <v>183</v>
      </c>
      <c r="C3859" t="s">
        <v>113</v>
      </c>
      <c r="D3859" t="s">
        <v>36</v>
      </c>
      <c r="E3859" t="s">
        <v>115</v>
      </c>
      <c r="F3859">
        <v>38</v>
      </c>
      <c r="G3859">
        <v>40</v>
      </c>
      <c r="H3859">
        <v>0</v>
      </c>
      <c r="I3859">
        <v>0</v>
      </c>
      <c r="J3859">
        <v>1</v>
      </c>
      <c r="K3859">
        <v>5</v>
      </c>
      <c r="L3859" t="s">
        <v>427</v>
      </c>
      <c r="M3859" t="s">
        <v>219</v>
      </c>
      <c r="N3859" t="s">
        <v>26</v>
      </c>
      <c r="O3859" t="s">
        <v>122</v>
      </c>
      <c r="P3859" t="s">
        <v>23</v>
      </c>
      <c r="Q3859" t="s">
        <v>41</v>
      </c>
    </row>
    <row r="3860" spans="1:17" x14ac:dyDescent="0.2">
      <c r="A3860" s="2">
        <v>36370</v>
      </c>
      <c r="B3860" t="s">
        <v>26</v>
      </c>
      <c r="C3860" t="s">
        <v>17</v>
      </c>
      <c r="D3860" t="s">
        <v>27</v>
      </c>
      <c r="E3860" t="s">
        <v>19</v>
      </c>
      <c r="F3860">
        <v>11</v>
      </c>
      <c r="G3860">
        <v>53</v>
      </c>
      <c r="H3860">
        <v>0</v>
      </c>
      <c r="I3860">
        <v>0</v>
      </c>
      <c r="J3860">
        <v>1</v>
      </c>
      <c r="K3860">
        <v>0</v>
      </c>
      <c r="L3860" t="s">
        <v>427</v>
      </c>
      <c r="M3860" t="s">
        <v>219</v>
      </c>
      <c r="N3860" t="s">
        <v>26</v>
      </c>
      <c r="O3860" t="s">
        <v>22</v>
      </c>
      <c r="P3860" t="s">
        <v>23</v>
      </c>
      <c r="Q3860" t="s">
        <v>24</v>
      </c>
    </row>
    <row r="3861" spans="1:17" x14ac:dyDescent="0.2">
      <c r="A3861" s="2">
        <v>36370</v>
      </c>
      <c r="B3861" t="s">
        <v>556</v>
      </c>
      <c r="C3861" t="s">
        <v>208</v>
      </c>
      <c r="D3861" t="s">
        <v>36</v>
      </c>
      <c r="E3861" t="s">
        <v>36</v>
      </c>
      <c r="F3861">
        <v>196</v>
      </c>
      <c r="G3861">
        <v>108</v>
      </c>
      <c r="H3861">
        <v>0</v>
      </c>
      <c r="I3861">
        <v>0</v>
      </c>
      <c r="J3861">
        <v>0</v>
      </c>
      <c r="K3861">
        <v>2</v>
      </c>
      <c r="L3861" t="s">
        <v>418</v>
      </c>
      <c r="M3861" t="s">
        <v>618</v>
      </c>
      <c r="N3861" t="s">
        <v>617</v>
      </c>
      <c r="O3861" t="s">
        <v>122</v>
      </c>
      <c r="P3861" t="s">
        <v>23</v>
      </c>
      <c r="Q3861" t="s">
        <v>41</v>
      </c>
    </row>
    <row r="3862" spans="1:17" x14ac:dyDescent="0.2">
      <c r="A3862" s="2">
        <v>36371</v>
      </c>
      <c r="B3862" t="s">
        <v>442</v>
      </c>
      <c r="C3862" t="s">
        <v>25</v>
      </c>
      <c r="D3862" t="s">
        <v>57</v>
      </c>
      <c r="E3862" t="s">
        <v>19</v>
      </c>
      <c r="F3862">
        <v>102</v>
      </c>
      <c r="G3862">
        <v>1</v>
      </c>
      <c r="H3862">
        <v>0</v>
      </c>
      <c r="I3862">
        <v>0</v>
      </c>
      <c r="J3862">
        <v>0</v>
      </c>
      <c r="K3862">
        <v>2</v>
      </c>
      <c r="L3862" t="s">
        <v>427</v>
      </c>
      <c r="M3862" t="s">
        <v>216</v>
      </c>
      <c r="N3862" t="s">
        <v>26</v>
      </c>
      <c r="O3862" t="s">
        <v>122</v>
      </c>
      <c r="P3862" t="s">
        <v>23</v>
      </c>
      <c r="Q3862" t="s">
        <v>41</v>
      </c>
    </row>
    <row r="3863" spans="1:17" x14ac:dyDescent="0.2">
      <c r="A3863" s="2">
        <v>36371</v>
      </c>
      <c r="B3863" t="s">
        <v>77</v>
      </c>
      <c r="C3863" t="s">
        <v>129</v>
      </c>
      <c r="D3863" t="s">
        <v>27</v>
      </c>
      <c r="E3863" t="s">
        <v>50</v>
      </c>
      <c r="F3863">
        <v>30</v>
      </c>
      <c r="G3863">
        <v>5</v>
      </c>
      <c r="H3863">
        <v>0</v>
      </c>
      <c r="I3863">
        <v>0</v>
      </c>
      <c r="J3863">
        <v>2</v>
      </c>
      <c r="K3863">
        <v>0</v>
      </c>
      <c r="L3863" t="s">
        <v>427</v>
      </c>
      <c r="M3863" t="s">
        <v>216</v>
      </c>
      <c r="N3863" t="s">
        <v>26</v>
      </c>
      <c r="O3863" t="s">
        <v>122</v>
      </c>
      <c r="P3863" t="s">
        <v>23</v>
      </c>
      <c r="Q3863" t="s">
        <v>24</v>
      </c>
    </row>
    <row r="3864" spans="1:17" x14ac:dyDescent="0.2">
      <c r="A3864" s="2">
        <v>36372</v>
      </c>
      <c r="B3864" t="s">
        <v>172</v>
      </c>
      <c r="C3864" t="s">
        <v>211</v>
      </c>
      <c r="D3864" t="s">
        <v>36</v>
      </c>
      <c r="E3864" t="s">
        <v>36</v>
      </c>
      <c r="F3864">
        <v>134</v>
      </c>
      <c r="G3864">
        <v>123</v>
      </c>
      <c r="H3864">
        <v>0</v>
      </c>
      <c r="I3864">
        <v>0</v>
      </c>
      <c r="J3864">
        <v>1</v>
      </c>
      <c r="K3864">
        <v>0</v>
      </c>
      <c r="L3864" t="s">
        <v>418</v>
      </c>
      <c r="M3864" t="s">
        <v>618</v>
      </c>
      <c r="N3864" t="s">
        <v>617</v>
      </c>
      <c r="O3864" t="s">
        <v>122</v>
      </c>
      <c r="P3864" t="s">
        <v>23</v>
      </c>
      <c r="Q3864" t="s">
        <v>24</v>
      </c>
    </row>
    <row r="3865" spans="1:17" x14ac:dyDescent="0.2">
      <c r="A3865" s="2">
        <v>36372</v>
      </c>
      <c r="B3865" t="s">
        <v>352</v>
      </c>
      <c r="C3865" t="s">
        <v>149</v>
      </c>
      <c r="D3865" t="s">
        <v>36</v>
      </c>
      <c r="E3865" t="s">
        <v>36</v>
      </c>
      <c r="F3865">
        <v>83</v>
      </c>
      <c r="G3865">
        <v>29</v>
      </c>
      <c r="H3865">
        <v>0</v>
      </c>
      <c r="I3865">
        <v>0</v>
      </c>
      <c r="J3865">
        <v>1</v>
      </c>
      <c r="K3865">
        <v>1</v>
      </c>
      <c r="L3865" t="s">
        <v>716</v>
      </c>
      <c r="M3865" t="s">
        <v>371</v>
      </c>
      <c r="N3865" t="s">
        <v>352</v>
      </c>
      <c r="O3865" t="s">
        <v>22</v>
      </c>
      <c r="P3865" t="s">
        <v>59</v>
      </c>
      <c r="Q3865" t="s">
        <v>24</v>
      </c>
    </row>
    <row r="3866" spans="1:17" x14ac:dyDescent="0.2">
      <c r="A3866" s="2">
        <v>36372</v>
      </c>
      <c r="B3866" t="s">
        <v>617</v>
      </c>
      <c r="C3866" t="s">
        <v>208</v>
      </c>
      <c r="D3866" t="s">
        <v>36</v>
      </c>
      <c r="E3866" t="s">
        <v>36</v>
      </c>
      <c r="F3866">
        <v>178</v>
      </c>
      <c r="G3866">
        <v>108</v>
      </c>
      <c r="H3866">
        <v>0</v>
      </c>
      <c r="I3866">
        <v>0</v>
      </c>
      <c r="J3866">
        <v>1</v>
      </c>
      <c r="K3866">
        <v>0</v>
      </c>
      <c r="L3866" t="s">
        <v>418</v>
      </c>
      <c r="M3866" t="s">
        <v>618</v>
      </c>
      <c r="N3866" t="s">
        <v>617</v>
      </c>
      <c r="O3866" t="s">
        <v>22</v>
      </c>
      <c r="P3866" t="s">
        <v>23</v>
      </c>
      <c r="Q3866" t="s">
        <v>24</v>
      </c>
    </row>
    <row r="3867" spans="1:17" x14ac:dyDescent="0.2">
      <c r="A3867" s="2">
        <v>36373</v>
      </c>
      <c r="B3867" t="s">
        <v>25</v>
      </c>
      <c r="C3867" t="s">
        <v>113</v>
      </c>
      <c r="D3867" t="s">
        <v>19</v>
      </c>
      <c r="E3867" t="s">
        <v>115</v>
      </c>
      <c r="F3867">
        <v>1</v>
      </c>
      <c r="G3867">
        <v>40</v>
      </c>
      <c r="H3867">
        <v>0</v>
      </c>
      <c r="I3867">
        <v>0</v>
      </c>
      <c r="J3867">
        <v>8</v>
      </c>
      <c r="K3867">
        <v>2</v>
      </c>
      <c r="L3867" t="s">
        <v>427</v>
      </c>
      <c r="M3867" t="s">
        <v>216</v>
      </c>
      <c r="N3867" t="s">
        <v>26</v>
      </c>
      <c r="O3867" t="s">
        <v>122</v>
      </c>
      <c r="P3867" t="s">
        <v>23</v>
      </c>
      <c r="Q3867" t="s">
        <v>24</v>
      </c>
    </row>
    <row r="3868" spans="1:17" x14ac:dyDescent="0.2">
      <c r="A3868" s="2">
        <v>36373</v>
      </c>
      <c r="B3868" t="s">
        <v>207</v>
      </c>
      <c r="C3868" t="s">
        <v>380</v>
      </c>
      <c r="D3868" t="s">
        <v>36</v>
      </c>
      <c r="E3868" t="s">
        <v>36</v>
      </c>
      <c r="F3868">
        <v>100</v>
      </c>
      <c r="G3868">
        <v>117</v>
      </c>
      <c r="H3868">
        <v>0</v>
      </c>
      <c r="I3868">
        <v>0</v>
      </c>
      <c r="J3868">
        <v>3</v>
      </c>
      <c r="K3868">
        <v>0</v>
      </c>
      <c r="L3868" t="s">
        <v>418</v>
      </c>
      <c r="M3868" t="s">
        <v>618</v>
      </c>
      <c r="N3868" t="s">
        <v>617</v>
      </c>
      <c r="O3868" t="s">
        <v>122</v>
      </c>
      <c r="P3868" t="s">
        <v>23</v>
      </c>
      <c r="Q3868" t="s">
        <v>24</v>
      </c>
    </row>
    <row r="3869" spans="1:17" x14ac:dyDescent="0.2">
      <c r="A3869" s="2">
        <v>36373</v>
      </c>
      <c r="B3869" t="s">
        <v>26</v>
      </c>
      <c r="C3869" t="s">
        <v>77</v>
      </c>
      <c r="D3869" t="s">
        <v>27</v>
      </c>
      <c r="E3869" t="s">
        <v>27</v>
      </c>
      <c r="F3869">
        <v>11</v>
      </c>
      <c r="G3869">
        <v>30</v>
      </c>
      <c r="H3869">
        <v>0</v>
      </c>
      <c r="I3869">
        <v>0</v>
      </c>
      <c r="J3869">
        <v>1</v>
      </c>
      <c r="K3869">
        <v>0</v>
      </c>
      <c r="L3869" t="s">
        <v>427</v>
      </c>
      <c r="M3869" t="s">
        <v>219</v>
      </c>
      <c r="N3869" t="s">
        <v>26</v>
      </c>
      <c r="O3869" t="s">
        <v>22</v>
      </c>
      <c r="P3869" t="s">
        <v>23</v>
      </c>
      <c r="Q3869" t="s">
        <v>24</v>
      </c>
    </row>
    <row r="3870" spans="1:17" x14ac:dyDescent="0.2">
      <c r="A3870" s="2">
        <v>36375</v>
      </c>
      <c r="B3870" t="s">
        <v>239</v>
      </c>
      <c r="C3870" t="s">
        <v>569</v>
      </c>
      <c r="D3870" t="s">
        <v>115</v>
      </c>
      <c r="E3870" t="s">
        <v>115</v>
      </c>
      <c r="F3870">
        <v>87</v>
      </c>
      <c r="G3870">
        <v>157</v>
      </c>
      <c r="H3870">
        <v>0</v>
      </c>
      <c r="I3870">
        <v>0</v>
      </c>
      <c r="J3870">
        <v>3</v>
      </c>
      <c r="K3870">
        <v>0</v>
      </c>
      <c r="L3870" t="s">
        <v>570</v>
      </c>
      <c r="M3870" t="s">
        <v>603</v>
      </c>
      <c r="N3870" t="s">
        <v>602</v>
      </c>
      <c r="O3870" t="s">
        <v>122</v>
      </c>
      <c r="P3870" t="s">
        <v>23</v>
      </c>
      <c r="Q3870" t="s">
        <v>24</v>
      </c>
    </row>
    <row r="3871" spans="1:17" x14ac:dyDescent="0.2">
      <c r="A3871" s="2">
        <v>36375</v>
      </c>
      <c r="B3871" t="s">
        <v>617</v>
      </c>
      <c r="C3871" t="s">
        <v>207</v>
      </c>
      <c r="D3871" t="s">
        <v>36</v>
      </c>
      <c r="E3871" t="s">
        <v>36</v>
      </c>
      <c r="F3871">
        <v>178</v>
      </c>
      <c r="G3871">
        <v>100</v>
      </c>
      <c r="H3871">
        <v>0</v>
      </c>
      <c r="I3871">
        <v>0</v>
      </c>
      <c r="J3871">
        <v>0</v>
      </c>
      <c r="K3871">
        <v>0</v>
      </c>
      <c r="L3871" t="s">
        <v>28</v>
      </c>
      <c r="M3871" t="s">
        <v>618</v>
      </c>
      <c r="N3871" t="s">
        <v>617</v>
      </c>
      <c r="O3871" t="s">
        <v>22</v>
      </c>
      <c r="P3871" t="s">
        <v>59</v>
      </c>
      <c r="Q3871" t="s">
        <v>41</v>
      </c>
    </row>
    <row r="3872" spans="1:17" x14ac:dyDescent="0.2">
      <c r="A3872" s="2">
        <v>36375</v>
      </c>
      <c r="B3872" t="s">
        <v>602</v>
      </c>
      <c r="C3872" t="s">
        <v>164</v>
      </c>
      <c r="D3872" t="s">
        <v>115</v>
      </c>
      <c r="E3872" t="s">
        <v>115</v>
      </c>
      <c r="F3872">
        <v>128</v>
      </c>
      <c r="G3872">
        <v>105</v>
      </c>
      <c r="H3872">
        <v>0</v>
      </c>
      <c r="I3872">
        <v>0</v>
      </c>
      <c r="J3872">
        <v>1</v>
      </c>
      <c r="K3872">
        <v>2</v>
      </c>
      <c r="L3872" t="s">
        <v>570</v>
      </c>
      <c r="M3872" t="s">
        <v>603</v>
      </c>
      <c r="N3872" t="s">
        <v>602</v>
      </c>
      <c r="O3872" t="s">
        <v>22</v>
      </c>
      <c r="P3872" t="s">
        <v>23</v>
      </c>
      <c r="Q3872" t="s">
        <v>41</v>
      </c>
    </row>
    <row r="3873" spans="1:17" x14ac:dyDescent="0.2">
      <c r="A3873" s="2">
        <v>36375</v>
      </c>
      <c r="B3873" t="s">
        <v>77</v>
      </c>
      <c r="C3873" t="s">
        <v>113</v>
      </c>
      <c r="D3873" t="s">
        <v>27</v>
      </c>
      <c r="E3873" t="s">
        <v>115</v>
      </c>
      <c r="F3873">
        <v>30</v>
      </c>
      <c r="G3873">
        <v>40</v>
      </c>
      <c r="H3873">
        <v>0</v>
      </c>
      <c r="I3873">
        <v>0</v>
      </c>
      <c r="J3873">
        <v>2</v>
      </c>
      <c r="K3873">
        <v>0</v>
      </c>
      <c r="L3873" t="s">
        <v>427</v>
      </c>
      <c r="M3873" t="s">
        <v>216</v>
      </c>
      <c r="N3873" t="s">
        <v>26</v>
      </c>
      <c r="O3873" t="s">
        <v>122</v>
      </c>
      <c r="P3873" t="s">
        <v>23</v>
      </c>
      <c r="Q3873" t="s">
        <v>24</v>
      </c>
    </row>
    <row r="3874" spans="1:17" x14ac:dyDescent="0.2">
      <c r="A3874" s="2">
        <v>36376</v>
      </c>
      <c r="B3874" t="s">
        <v>26</v>
      </c>
      <c r="C3874" t="s">
        <v>25</v>
      </c>
      <c r="D3874" t="s">
        <v>27</v>
      </c>
      <c r="E3874" t="s">
        <v>19</v>
      </c>
      <c r="F3874">
        <v>11</v>
      </c>
      <c r="G3874">
        <v>1</v>
      </c>
      <c r="H3874">
        <v>0</v>
      </c>
      <c r="I3874">
        <v>0</v>
      </c>
      <c r="J3874">
        <v>4</v>
      </c>
      <c r="K3874">
        <v>3</v>
      </c>
      <c r="L3874" t="s">
        <v>427</v>
      </c>
      <c r="M3874" t="s">
        <v>219</v>
      </c>
      <c r="N3874" t="s">
        <v>26</v>
      </c>
      <c r="O3874" t="s">
        <v>22</v>
      </c>
      <c r="P3874" t="s">
        <v>23</v>
      </c>
      <c r="Q3874" t="s">
        <v>24</v>
      </c>
    </row>
    <row r="3875" spans="1:17" x14ac:dyDescent="0.2">
      <c r="A3875" s="2">
        <v>36377</v>
      </c>
      <c r="B3875" t="s">
        <v>164</v>
      </c>
      <c r="C3875" t="s">
        <v>239</v>
      </c>
      <c r="D3875" t="s">
        <v>115</v>
      </c>
      <c r="E3875" t="s">
        <v>115</v>
      </c>
      <c r="F3875">
        <v>105</v>
      </c>
      <c r="G3875">
        <v>87</v>
      </c>
      <c r="H3875">
        <v>0</v>
      </c>
      <c r="I3875">
        <v>0</v>
      </c>
      <c r="J3875">
        <v>2</v>
      </c>
      <c r="K3875">
        <v>0</v>
      </c>
      <c r="L3875" t="s">
        <v>570</v>
      </c>
      <c r="M3875" t="s">
        <v>603</v>
      </c>
      <c r="N3875" t="s">
        <v>602</v>
      </c>
      <c r="O3875" t="s">
        <v>122</v>
      </c>
      <c r="P3875" t="s">
        <v>23</v>
      </c>
      <c r="Q3875" t="s">
        <v>24</v>
      </c>
    </row>
    <row r="3876" spans="1:17" x14ac:dyDescent="0.2">
      <c r="A3876" s="2">
        <v>36377</v>
      </c>
      <c r="B3876" t="s">
        <v>602</v>
      </c>
      <c r="C3876" t="s">
        <v>569</v>
      </c>
      <c r="D3876" t="s">
        <v>115</v>
      </c>
      <c r="E3876" t="s">
        <v>115</v>
      </c>
      <c r="F3876">
        <v>128</v>
      </c>
      <c r="G3876">
        <v>157</v>
      </c>
      <c r="H3876">
        <v>0</v>
      </c>
      <c r="I3876">
        <v>0</v>
      </c>
      <c r="J3876">
        <v>3</v>
      </c>
      <c r="K3876">
        <v>2</v>
      </c>
      <c r="L3876" t="s">
        <v>570</v>
      </c>
      <c r="M3876" t="s">
        <v>603</v>
      </c>
      <c r="N3876" t="s">
        <v>602</v>
      </c>
      <c r="O3876" t="s">
        <v>22</v>
      </c>
      <c r="P3876" t="s">
        <v>23</v>
      </c>
      <c r="Q3876" t="s">
        <v>24</v>
      </c>
    </row>
    <row r="3877" spans="1:17" x14ac:dyDescent="0.2">
      <c r="A3877" s="2">
        <v>36379</v>
      </c>
      <c r="B3877" t="s">
        <v>199</v>
      </c>
      <c r="C3877" t="s">
        <v>185</v>
      </c>
      <c r="D3877" t="s">
        <v>36</v>
      </c>
      <c r="E3877" t="s">
        <v>27</v>
      </c>
      <c r="F3877">
        <v>46</v>
      </c>
      <c r="G3877">
        <v>43</v>
      </c>
      <c r="H3877">
        <v>0</v>
      </c>
      <c r="I3877">
        <v>0</v>
      </c>
      <c r="J3877">
        <v>2</v>
      </c>
      <c r="K3877">
        <v>1</v>
      </c>
      <c r="L3877" t="s">
        <v>28</v>
      </c>
      <c r="M3877" t="s">
        <v>220</v>
      </c>
      <c r="N3877" t="s">
        <v>199</v>
      </c>
      <c r="O3877" t="s">
        <v>22</v>
      </c>
      <c r="P3877" t="s">
        <v>23</v>
      </c>
      <c r="Q3877" t="s">
        <v>24</v>
      </c>
    </row>
    <row r="3878" spans="1:17" x14ac:dyDescent="0.2">
      <c r="A3878" s="2">
        <v>36379</v>
      </c>
      <c r="B3878" t="s">
        <v>164</v>
      </c>
      <c r="C3878" t="s">
        <v>569</v>
      </c>
      <c r="D3878" t="s">
        <v>115</v>
      </c>
      <c r="E3878" t="s">
        <v>115</v>
      </c>
      <c r="F3878">
        <v>105</v>
      </c>
      <c r="G3878">
        <v>157</v>
      </c>
      <c r="H3878">
        <v>0</v>
      </c>
      <c r="I3878">
        <v>0</v>
      </c>
      <c r="J3878">
        <v>5</v>
      </c>
      <c r="K3878">
        <v>1</v>
      </c>
      <c r="L3878" t="s">
        <v>570</v>
      </c>
      <c r="M3878" t="s">
        <v>603</v>
      </c>
      <c r="N3878" t="s">
        <v>602</v>
      </c>
      <c r="O3878" t="s">
        <v>122</v>
      </c>
      <c r="P3878" t="s">
        <v>23</v>
      </c>
      <c r="Q3878" t="s">
        <v>24</v>
      </c>
    </row>
    <row r="3879" spans="1:17" x14ac:dyDescent="0.2">
      <c r="A3879" s="2">
        <v>36379</v>
      </c>
      <c r="B3879" t="s">
        <v>617</v>
      </c>
      <c r="C3879" t="s">
        <v>172</v>
      </c>
      <c r="D3879" t="s">
        <v>36</v>
      </c>
      <c r="E3879" t="s">
        <v>36</v>
      </c>
      <c r="F3879">
        <v>178</v>
      </c>
      <c r="G3879">
        <v>134</v>
      </c>
      <c r="H3879">
        <v>0</v>
      </c>
      <c r="I3879">
        <v>0</v>
      </c>
      <c r="J3879">
        <v>0</v>
      </c>
      <c r="K3879">
        <v>0</v>
      </c>
      <c r="L3879" t="s">
        <v>28</v>
      </c>
      <c r="M3879" t="s">
        <v>618</v>
      </c>
      <c r="N3879" t="s">
        <v>617</v>
      </c>
      <c r="O3879" t="s">
        <v>22</v>
      </c>
      <c r="P3879" t="s">
        <v>59</v>
      </c>
      <c r="Q3879" t="s">
        <v>24</v>
      </c>
    </row>
    <row r="3880" spans="1:17" x14ac:dyDescent="0.2">
      <c r="A3880" s="2">
        <v>36379</v>
      </c>
      <c r="B3880" t="s">
        <v>602</v>
      </c>
      <c r="C3880" t="s">
        <v>239</v>
      </c>
      <c r="D3880" t="s">
        <v>115</v>
      </c>
      <c r="E3880" t="s">
        <v>115</v>
      </c>
      <c r="F3880">
        <v>128</v>
      </c>
      <c r="G3880">
        <v>87</v>
      </c>
      <c r="H3880">
        <v>0</v>
      </c>
      <c r="I3880">
        <v>0</v>
      </c>
      <c r="J3880">
        <v>2</v>
      </c>
      <c r="K3880">
        <v>1</v>
      </c>
      <c r="L3880" t="s">
        <v>570</v>
      </c>
      <c r="M3880" t="s">
        <v>603</v>
      </c>
      <c r="N3880" t="s">
        <v>602</v>
      </c>
      <c r="O3880" t="s">
        <v>22</v>
      </c>
      <c r="P3880" t="s">
        <v>23</v>
      </c>
      <c r="Q3880" t="s">
        <v>24</v>
      </c>
    </row>
    <row r="3881" spans="1:17" x14ac:dyDescent="0.2">
      <c r="A3881" s="2">
        <v>36379</v>
      </c>
      <c r="B3881" t="s">
        <v>138</v>
      </c>
      <c r="C3881" t="s">
        <v>296</v>
      </c>
      <c r="D3881" t="s">
        <v>36</v>
      </c>
      <c r="E3881" t="s">
        <v>36</v>
      </c>
      <c r="F3881">
        <v>32</v>
      </c>
      <c r="G3881">
        <v>93</v>
      </c>
      <c r="H3881">
        <v>0</v>
      </c>
      <c r="I3881">
        <v>0</v>
      </c>
      <c r="J3881">
        <v>1</v>
      </c>
      <c r="K3881">
        <v>1</v>
      </c>
      <c r="L3881" t="s">
        <v>716</v>
      </c>
      <c r="M3881" t="s">
        <v>139</v>
      </c>
      <c r="N3881" t="s">
        <v>138</v>
      </c>
      <c r="O3881" t="s">
        <v>22</v>
      </c>
      <c r="P3881" t="s">
        <v>59</v>
      </c>
      <c r="Q3881" t="s">
        <v>24</v>
      </c>
    </row>
    <row r="3882" spans="1:17" x14ac:dyDescent="0.2">
      <c r="A3882" s="2">
        <v>36380</v>
      </c>
      <c r="B3882" t="s">
        <v>118</v>
      </c>
      <c r="C3882" t="s">
        <v>45</v>
      </c>
      <c r="D3882" t="s">
        <v>36</v>
      </c>
      <c r="E3882" t="s">
        <v>36</v>
      </c>
      <c r="F3882">
        <v>85</v>
      </c>
      <c r="G3882">
        <v>75</v>
      </c>
      <c r="H3882">
        <v>0</v>
      </c>
      <c r="I3882">
        <v>0</v>
      </c>
      <c r="J3882">
        <v>2</v>
      </c>
      <c r="K3882">
        <v>0</v>
      </c>
      <c r="L3882" t="s">
        <v>62</v>
      </c>
      <c r="M3882" t="s">
        <v>241</v>
      </c>
      <c r="N3882" t="s">
        <v>118</v>
      </c>
      <c r="O3882" t="s">
        <v>22</v>
      </c>
      <c r="P3882" t="s">
        <v>23</v>
      </c>
      <c r="Q3882" t="s">
        <v>24</v>
      </c>
    </row>
    <row r="3883" spans="1:17" x14ac:dyDescent="0.2">
      <c r="A3883" s="2">
        <v>36386</v>
      </c>
      <c r="B3883" t="s">
        <v>138</v>
      </c>
      <c r="C3883" t="s">
        <v>267</v>
      </c>
      <c r="D3883" t="s">
        <v>36</v>
      </c>
      <c r="E3883" t="s">
        <v>36</v>
      </c>
      <c r="F3883">
        <v>32</v>
      </c>
      <c r="G3883">
        <v>57</v>
      </c>
      <c r="H3883">
        <v>0</v>
      </c>
      <c r="I3883">
        <v>0</v>
      </c>
      <c r="J3883">
        <v>0</v>
      </c>
      <c r="K3883">
        <v>1</v>
      </c>
      <c r="L3883" t="s">
        <v>716</v>
      </c>
      <c r="M3883" t="s">
        <v>139</v>
      </c>
      <c r="N3883" t="s">
        <v>138</v>
      </c>
      <c r="O3883" t="s">
        <v>22</v>
      </c>
      <c r="P3883" t="s">
        <v>23</v>
      </c>
      <c r="Q3883" t="s">
        <v>41</v>
      </c>
    </row>
    <row r="3884" spans="1:17" x14ac:dyDescent="0.2">
      <c r="A3884" s="2">
        <v>36387</v>
      </c>
      <c r="B3884" t="s">
        <v>405</v>
      </c>
      <c r="C3884" t="s">
        <v>46</v>
      </c>
      <c r="D3884" t="s">
        <v>36</v>
      </c>
      <c r="E3884" t="s">
        <v>36</v>
      </c>
      <c r="F3884">
        <v>148</v>
      </c>
      <c r="G3884">
        <v>139</v>
      </c>
      <c r="H3884">
        <v>0</v>
      </c>
      <c r="I3884">
        <v>0</v>
      </c>
      <c r="J3884">
        <v>0</v>
      </c>
      <c r="K3884">
        <v>3</v>
      </c>
      <c r="L3884" t="s">
        <v>28</v>
      </c>
      <c r="M3884" t="s">
        <v>406</v>
      </c>
      <c r="N3884" t="s">
        <v>405</v>
      </c>
      <c r="O3884" t="s">
        <v>22</v>
      </c>
      <c r="P3884" t="s">
        <v>23</v>
      </c>
      <c r="Q3884" t="s">
        <v>41</v>
      </c>
    </row>
    <row r="3885" spans="1:17" x14ac:dyDescent="0.2">
      <c r="A3885" s="2">
        <v>36387</v>
      </c>
      <c r="B3885" t="s">
        <v>45</v>
      </c>
      <c r="C3885" t="s">
        <v>828</v>
      </c>
      <c r="D3885" t="s">
        <v>36</v>
      </c>
      <c r="E3885" t="s">
        <v>36</v>
      </c>
      <c r="F3885">
        <v>75</v>
      </c>
      <c r="G3885">
        <v>172</v>
      </c>
      <c r="H3885">
        <v>0</v>
      </c>
      <c r="I3885">
        <v>0</v>
      </c>
      <c r="J3885">
        <v>4</v>
      </c>
      <c r="K3885">
        <v>0</v>
      </c>
      <c r="L3885" t="s">
        <v>62</v>
      </c>
      <c r="M3885" t="s">
        <v>47</v>
      </c>
      <c r="N3885" t="s">
        <v>45</v>
      </c>
      <c r="O3885" t="s">
        <v>22</v>
      </c>
      <c r="P3885" t="s">
        <v>23</v>
      </c>
      <c r="Q3885" t="s">
        <v>24</v>
      </c>
    </row>
    <row r="3886" spans="1:17" x14ac:dyDescent="0.2">
      <c r="A3886" s="2">
        <v>36389</v>
      </c>
      <c r="B3886" t="s">
        <v>296</v>
      </c>
      <c r="C3886" t="s">
        <v>135</v>
      </c>
      <c r="D3886" t="s">
        <v>36</v>
      </c>
      <c r="E3886" t="s">
        <v>36</v>
      </c>
      <c r="F3886">
        <v>93</v>
      </c>
      <c r="G3886">
        <v>70</v>
      </c>
      <c r="H3886">
        <v>0</v>
      </c>
      <c r="I3886">
        <v>0</v>
      </c>
      <c r="J3886">
        <v>0</v>
      </c>
      <c r="K3886">
        <v>1</v>
      </c>
      <c r="L3886" t="s">
        <v>28</v>
      </c>
      <c r="M3886" t="s">
        <v>399</v>
      </c>
      <c r="N3886" t="s">
        <v>296</v>
      </c>
      <c r="O3886" t="s">
        <v>22</v>
      </c>
      <c r="P3886" t="s">
        <v>23</v>
      </c>
      <c r="Q3886" t="s">
        <v>41</v>
      </c>
    </row>
    <row r="3887" spans="1:17" x14ac:dyDescent="0.2">
      <c r="A3887" s="2">
        <v>36390</v>
      </c>
      <c r="B3887" t="s">
        <v>317</v>
      </c>
      <c r="C3887" t="s">
        <v>95</v>
      </c>
      <c r="D3887" t="s">
        <v>50</v>
      </c>
      <c r="E3887" t="s">
        <v>50</v>
      </c>
      <c r="F3887">
        <v>93</v>
      </c>
      <c r="G3887">
        <v>28</v>
      </c>
      <c r="H3887">
        <v>0</v>
      </c>
      <c r="I3887">
        <v>0</v>
      </c>
      <c r="J3887">
        <v>0</v>
      </c>
      <c r="K3887">
        <v>2</v>
      </c>
      <c r="L3887" t="s">
        <v>28</v>
      </c>
      <c r="M3887" t="s">
        <v>394</v>
      </c>
      <c r="N3887" t="s">
        <v>317</v>
      </c>
      <c r="O3887" t="s">
        <v>22</v>
      </c>
      <c r="P3887" t="s">
        <v>23</v>
      </c>
      <c r="Q3887" t="s">
        <v>41</v>
      </c>
    </row>
    <row r="3888" spans="1:17" x14ac:dyDescent="0.2">
      <c r="A3888" s="2">
        <v>36390</v>
      </c>
      <c r="B3888" t="s">
        <v>147</v>
      </c>
      <c r="C3888" t="s">
        <v>70</v>
      </c>
      <c r="D3888" t="s">
        <v>50</v>
      </c>
      <c r="E3888" t="s">
        <v>50</v>
      </c>
      <c r="F3888">
        <v>33</v>
      </c>
      <c r="G3888">
        <v>60</v>
      </c>
      <c r="H3888">
        <v>0</v>
      </c>
      <c r="I3888">
        <v>0</v>
      </c>
      <c r="J3888">
        <v>3</v>
      </c>
      <c r="K3888">
        <v>4</v>
      </c>
      <c r="L3888" t="s">
        <v>28</v>
      </c>
      <c r="M3888" t="s">
        <v>864</v>
      </c>
      <c r="N3888" t="s">
        <v>147</v>
      </c>
      <c r="O3888" t="s">
        <v>22</v>
      </c>
      <c r="P3888" t="s">
        <v>23</v>
      </c>
      <c r="Q3888" t="s">
        <v>41</v>
      </c>
    </row>
    <row r="3889" spans="1:17" x14ac:dyDescent="0.2">
      <c r="A3889" s="2">
        <v>36390</v>
      </c>
      <c r="B3889" t="s">
        <v>145</v>
      </c>
      <c r="C3889" t="s">
        <v>92</v>
      </c>
      <c r="D3889" t="s">
        <v>50</v>
      </c>
      <c r="E3889" t="s">
        <v>50</v>
      </c>
      <c r="F3889">
        <v>67</v>
      </c>
      <c r="G3889">
        <v>10</v>
      </c>
      <c r="H3889">
        <v>0</v>
      </c>
      <c r="I3889">
        <v>0</v>
      </c>
      <c r="J3889">
        <v>2</v>
      </c>
      <c r="K3889">
        <v>2</v>
      </c>
      <c r="L3889" t="s">
        <v>28</v>
      </c>
      <c r="M3889" t="s">
        <v>146</v>
      </c>
      <c r="N3889" t="s">
        <v>145</v>
      </c>
      <c r="O3889" t="s">
        <v>22</v>
      </c>
      <c r="P3889" t="s">
        <v>23</v>
      </c>
      <c r="Q3889" t="s">
        <v>30</v>
      </c>
    </row>
    <row r="3890" spans="1:17" x14ac:dyDescent="0.2">
      <c r="A3890" s="2">
        <v>36390</v>
      </c>
      <c r="B3890" t="s">
        <v>293</v>
      </c>
      <c r="C3890" t="s">
        <v>53</v>
      </c>
      <c r="D3890" t="s">
        <v>50</v>
      </c>
      <c r="E3890" t="s">
        <v>50</v>
      </c>
      <c r="F3890">
        <v>3</v>
      </c>
      <c r="G3890">
        <v>54</v>
      </c>
      <c r="H3890">
        <v>0</v>
      </c>
      <c r="I3890">
        <v>0</v>
      </c>
      <c r="J3890">
        <v>3</v>
      </c>
      <c r="K3890">
        <v>0</v>
      </c>
      <c r="L3890" t="s">
        <v>28</v>
      </c>
      <c r="M3890" t="s">
        <v>865</v>
      </c>
      <c r="N3890" t="s">
        <v>293</v>
      </c>
      <c r="O3890" t="s">
        <v>22</v>
      </c>
      <c r="P3890" t="s">
        <v>23</v>
      </c>
      <c r="Q3890" t="s">
        <v>24</v>
      </c>
    </row>
    <row r="3891" spans="1:17" x14ac:dyDescent="0.2">
      <c r="A3891" s="2">
        <v>36390</v>
      </c>
      <c r="B3891" t="s">
        <v>72</v>
      </c>
      <c r="C3891" t="s">
        <v>126</v>
      </c>
      <c r="D3891" t="s">
        <v>50</v>
      </c>
      <c r="E3891" t="s">
        <v>50</v>
      </c>
      <c r="F3891">
        <v>17</v>
      </c>
      <c r="G3891">
        <v>13</v>
      </c>
      <c r="H3891">
        <v>0</v>
      </c>
      <c r="I3891">
        <v>0</v>
      </c>
      <c r="J3891">
        <v>0</v>
      </c>
      <c r="K3891">
        <v>0</v>
      </c>
      <c r="L3891" t="s">
        <v>28</v>
      </c>
      <c r="M3891" t="s">
        <v>74</v>
      </c>
      <c r="N3891" t="s">
        <v>72</v>
      </c>
      <c r="O3891" t="s">
        <v>22</v>
      </c>
      <c r="P3891" t="s">
        <v>23</v>
      </c>
      <c r="Q3891" t="s">
        <v>30</v>
      </c>
    </row>
    <row r="3892" spans="1:17" x14ac:dyDescent="0.2">
      <c r="A3892" s="2">
        <v>36390</v>
      </c>
      <c r="B3892" t="s">
        <v>81</v>
      </c>
      <c r="C3892" t="s">
        <v>286</v>
      </c>
      <c r="D3892" t="s">
        <v>50</v>
      </c>
      <c r="E3892" t="s">
        <v>50</v>
      </c>
      <c r="F3892">
        <v>88</v>
      </c>
      <c r="G3892">
        <v>89</v>
      </c>
      <c r="H3892">
        <v>0</v>
      </c>
      <c r="I3892">
        <v>0</v>
      </c>
      <c r="J3892">
        <v>2</v>
      </c>
      <c r="K3892">
        <v>0</v>
      </c>
      <c r="L3892" t="s">
        <v>28</v>
      </c>
      <c r="M3892" t="s">
        <v>797</v>
      </c>
      <c r="N3892" t="s">
        <v>81</v>
      </c>
      <c r="O3892" t="s">
        <v>22</v>
      </c>
      <c r="P3892" t="s">
        <v>23</v>
      </c>
      <c r="Q3892" t="s">
        <v>24</v>
      </c>
    </row>
    <row r="3893" spans="1:17" x14ac:dyDescent="0.2">
      <c r="A3893" s="2">
        <v>36390</v>
      </c>
      <c r="B3893" t="s">
        <v>48</v>
      </c>
      <c r="C3893" t="s">
        <v>76</v>
      </c>
      <c r="D3893" t="s">
        <v>50</v>
      </c>
      <c r="E3893" t="s">
        <v>50</v>
      </c>
      <c r="F3893">
        <v>107</v>
      </c>
      <c r="G3893">
        <v>48</v>
      </c>
      <c r="H3893">
        <v>0</v>
      </c>
      <c r="I3893">
        <v>0</v>
      </c>
      <c r="J3893">
        <v>0</v>
      </c>
      <c r="K3893">
        <v>1</v>
      </c>
      <c r="L3893" t="s">
        <v>28</v>
      </c>
      <c r="M3893" t="s">
        <v>866</v>
      </c>
      <c r="N3893" t="s">
        <v>48</v>
      </c>
      <c r="O3893" t="s">
        <v>22</v>
      </c>
      <c r="P3893" t="s">
        <v>23</v>
      </c>
      <c r="Q3893" t="s">
        <v>41</v>
      </c>
    </row>
    <row r="3894" spans="1:17" x14ac:dyDescent="0.2">
      <c r="A3894" s="2">
        <v>36390</v>
      </c>
      <c r="B3894" t="s">
        <v>153</v>
      </c>
      <c r="C3894" t="s">
        <v>210</v>
      </c>
      <c r="D3894" t="s">
        <v>50</v>
      </c>
      <c r="E3894" t="s">
        <v>27</v>
      </c>
      <c r="F3894">
        <v>37</v>
      </c>
      <c r="G3894">
        <v>91</v>
      </c>
      <c r="H3894">
        <v>0</v>
      </c>
      <c r="I3894">
        <v>0</v>
      </c>
      <c r="J3894">
        <v>3</v>
      </c>
      <c r="K3894">
        <v>1</v>
      </c>
      <c r="L3894" t="s">
        <v>28</v>
      </c>
      <c r="M3894" t="s">
        <v>867</v>
      </c>
      <c r="N3894" t="s">
        <v>153</v>
      </c>
      <c r="O3894" t="s">
        <v>22</v>
      </c>
      <c r="P3894" t="s">
        <v>23</v>
      </c>
      <c r="Q3894" t="s">
        <v>24</v>
      </c>
    </row>
    <row r="3895" spans="1:17" x14ac:dyDescent="0.2">
      <c r="A3895" s="2">
        <v>36390</v>
      </c>
      <c r="B3895" t="s">
        <v>94</v>
      </c>
      <c r="C3895" t="s">
        <v>384</v>
      </c>
      <c r="D3895" t="s">
        <v>50</v>
      </c>
      <c r="E3895" t="s">
        <v>50</v>
      </c>
      <c r="F3895">
        <v>50</v>
      </c>
      <c r="G3895">
        <v>100</v>
      </c>
      <c r="H3895">
        <v>0</v>
      </c>
      <c r="I3895">
        <v>0</v>
      </c>
      <c r="J3895">
        <v>1</v>
      </c>
      <c r="K3895">
        <v>1</v>
      </c>
      <c r="L3895" t="s">
        <v>28</v>
      </c>
      <c r="M3895" t="s">
        <v>96</v>
      </c>
      <c r="N3895" t="s">
        <v>94</v>
      </c>
      <c r="O3895" t="s">
        <v>22</v>
      </c>
      <c r="P3895" t="s">
        <v>23</v>
      </c>
      <c r="Q3895" t="s">
        <v>30</v>
      </c>
    </row>
    <row r="3896" spans="1:17" x14ac:dyDescent="0.2">
      <c r="A3896" s="2">
        <v>36390</v>
      </c>
      <c r="B3896" t="s">
        <v>174</v>
      </c>
      <c r="C3896" t="s">
        <v>646</v>
      </c>
      <c r="D3896" t="s">
        <v>50</v>
      </c>
      <c r="E3896" t="s">
        <v>50</v>
      </c>
      <c r="F3896">
        <v>133</v>
      </c>
      <c r="G3896">
        <v>90</v>
      </c>
      <c r="H3896">
        <v>0</v>
      </c>
      <c r="I3896">
        <v>0</v>
      </c>
      <c r="J3896">
        <v>0</v>
      </c>
      <c r="K3896">
        <v>0</v>
      </c>
      <c r="L3896" t="s">
        <v>28</v>
      </c>
      <c r="M3896" t="s">
        <v>820</v>
      </c>
      <c r="N3896" t="s">
        <v>174</v>
      </c>
      <c r="O3896" t="s">
        <v>22</v>
      </c>
      <c r="P3896" t="s">
        <v>23</v>
      </c>
      <c r="Q3896" t="s">
        <v>30</v>
      </c>
    </row>
    <row r="3897" spans="1:17" x14ac:dyDescent="0.2">
      <c r="A3897" s="2">
        <v>36390</v>
      </c>
      <c r="B3897" t="s">
        <v>100</v>
      </c>
      <c r="C3897" t="s">
        <v>67</v>
      </c>
      <c r="D3897" t="s">
        <v>50</v>
      </c>
      <c r="E3897" t="s">
        <v>50</v>
      </c>
      <c r="F3897">
        <v>71</v>
      </c>
      <c r="G3897">
        <v>2</v>
      </c>
      <c r="H3897">
        <v>0</v>
      </c>
      <c r="I3897">
        <v>0</v>
      </c>
      <c r="J3897">
        <v>0</v>
      </c>
      <c r="K3897">
        <v>1</v>
      </c>
      <c r="L3897" t="s">
        <v>28</v>
      </c>
      <c r="M3897" t="s">
        <v>102</v>
      </c>
      <c r="N3897" t="s">
        <v>100</v>
      </c>
      <c r="O3897" t="s">
        <v>22</v>
      </c>
      <c r="P3897" t="s">
        <v>23</v>
      </c>
      <c r="Q3897" t="s">
        <v>41</v>
      </c>
    </row>
    <row r="3898" spans="1:17" x14ac:dyDescent="0.2">
      <c r="A3898" s="2">
        <v>36390</v>
      </c>
      <c r="B3898" t="s">
        <v>49</v>
      </c>
      <c r="C3898" t="s">
        <v>73</v>
      </c>
      <c r="D3898" t="s">
        <v>50</v>
      </c>
      <c r="E3898" t="s">
        <v>50</v>
      </c>
      <c r="F3898">
        <v>11</v>
      </c>
      <c r="G3898">
        <v>47</v>
      </c>
      <c r="H3898">
        <v>0</v>
      </c>
      <c r="I3898">
        <v>0</v>
      </c>
      <c r="J3898">
        <v>1</v>
      </c>
      <c r="K3898">
        <v>0</v>
      </c>
      <c r="L3898" t="s">
        <v>28</v>
      </c>
      <c r="M3898" t="s">
        <v>103</v>
      </c>
      <c r="N3898" t="s">
        <v>49</v>
      </c>
      <c r="O3898" t="s">
        <v>22</v>
      </c>
      <c r="P3898" t="s">
        <v>23</v>
      </c>
      <c r="Q3898" t="s">
        <v>24</v>
      </c>
    </row>
    <row r="3899" spans="1:17" x14ac:dyDescent="0.2">
      <c r="A3899" s="2">
        <v>36390</v>
      </c>
      <c r="B3899" t="s">
        <v>90</v>
      </c>
      <c r="C3899" t="s">
        <v>106</v>
      </c>
      <c r="D3899" t="s">
        <v>50</v>
      </c>
      <c r="E3899" t="s">
        <v>50</v>
      </c>
      <c r="F3899">
        <v>27</v>
      </c>
      <c r="G3899">
        <v>7</v>
      </c>
      <c r="H3899">
        <v>0</v>
      </c>
      <c r="I3899">
        <v>0</v>
      </c>
      <c r="J3899">
        <v>1</v>
      </c>
      <c r="K3899">
        <v>2</v>
      </c>
      <c r="L3899" t="s">
        <v>28</v>
      </c>
      <c r="M3899" t="s">
        <v>750</v>
      </c>
      <c r="N3899" t="s">
        <v>90</v>
      </c>
      <c r="O3899" t="s">
        <v>22</v>
      </c>
      <c r="P3899" t="s">
        <v>23</v>
      </c>
      <c r="Q3899" t="s">
        <v>41</v>
      </c>
    </row>
    <row r="3900" spans="1:17" x14ac:dyDescent="0.2">
      <c r="A3900" s="2">
        <v>36390</v>
      </c>
      <c r="B3900" t="s">
        <v>82</v>
      </c>
      <c r="C3900" t="s">
        <v>737</v>
      </c>
      <c r="D3900" t="s">
        <v>50</v>
      </c>
      <c r="E3900" t="s">
        <v>50</v>
      </c>
      <c r="F3900">
        <v>12</v>
      </c>
      <c r="G3900">
        <v>155</v>
      </c>
      <c r="H3900">
        <v>0</v>
      </c>
      <c r="I3900">
        <v>0</v>
      </c>
      <c r="J3900">
        <v>4</v>
      </c>
      <c r="K3900">
        <v>0</v>
      </c>
      <c r="L3900" t="s">
        <v>28</v>
      </c>
      <c r="M3900" t="s">
        <v>868</v>
      </c>
      <c r="N3900" t="s">
        <v>82</v>
      </c>
      <c r="O3900" t="s">
        <v>22</v>
      </c>
      <c r="P3900" t="s">
        <v>23</v>
      </c>
      <c r="Q3900" t="s">
        <v>24</v>
      </c>
    </row>
    <row r="3901" spans="1:17" x14ac:dyDescent="0.2">
      <c r="A3901" s="2">
        <v>36390</v>
      </c>
      <c r="B3901" t="s">
        <v>244</v>
      </c>
      <c r="C3901" t="s">
        <v>123</v>
      </c>
      <c r="D3901" t="s">
        <v>50</v>
      </c>
      <c r="E3901" t="s">
        <v>50</v>
      </c>
      <c r="F3901">
        <v>24</v>
      </c>
      <c r="G3901">
        <v>26</v>
      </c>
      <c r="H3901">
        <v>0</v>
      </c>
      <c r="I3901">
        <v>0</v>
      </c>
      <c r="J3901">
        <v>1</v>
      </c>
      <c r="K3901">
        <v>0</v>
      </c>
      <c r="L3901" t="s">
        <v>28</v>
      </c>
      <c r="M3901" t="s">
        <v>292</v>
      </c>
      <c r="N3901" t="s">
        <v>244</v>
      </c>
      <c r="O3901" t="s">
        <v>22</v>
      </c>
      <c r="P3901" t="s">
        <v>23</v>
      </c>
      <c r="Q3901" t="s">
        <v>24</v>
      </c>
    </row>
    <row r="3902" spans="1:17" x14ac:dyDescent="0.2">
      <c r="A3902" s="2">
        <v>36390</v>
      </c>
      <c r="B3902" t="s">
        <v>249</v>
      </c>
      <c r="C3902" t="s">
        <v>85</v>
      </c>
      <c r="D3902" t="s">
        <v>50</v>
      </c>
      <c r="E3902" t="s">
        <v>50</v>
      </c>
      <c r="F3902">
        <v>61</v>
      </c>
      <c r="G3902">
        <v>95</v>
      </c>
      <c r="H3902">
        <v>0</v>
      </c>
      <c r="I3902">
        <v>0</v>
      </c>
      <c r="J3902">
        <v>2</v>
      </c>
      <c r="K3902">
        <v>0</v>
      </c>
      <c r="L3902" t="s">
        <v>291</v>
      </c>
      <c r="M3902" t="s">
        <v>529</v>
      </c>
      <c r="N3902" t="s">
        <v>249</v>
      </c>
      <c r="O3902" t="s">
        <v>22</v>
      </c>
      <c r="P3902" t="s">
        <v>23</v>
      </c>
      <c r="Q3902" t="s">
        <v>24</v>
      </c>
    </row>
    <row r="3903" spans="1:17" x14ac:dyDescent="0.2">
      <c r="A3903" s="2">
        <v>36390</v>
      </c>
      <c r="B3903" t="s">
        <v>52</v>
      </c>
      <c r="C3903" t="s">
        <v>69</v>
      </c>
      <c r="D3903" t="s">
        <v>50</v>
      </c>
      <c r="E3903" t="s">
        <v>50</v>
      </c>
      <c r="F3903">
        <v>15</v>
      </c>
      <c r="G3903">
        <v>20</v>
      </c>
      <c r="H3903">
        <v>0</v>
      </c>
      <c r="I3903">
        <v>0</v>
      </c>
      <c r="J3903">
        <v>0</v>
      </c>
      <c r="K3903">
        <v>0</v>
      </c>
      <c r="L3903" t="s">
        <v>28</v>
      </c>
      <c r="M3903" t="s">
        <v>743</v>
      </c>
      <c r="N3903" t="s">
        <v>52</v>
      </c>
      <c r="O3903" t="s">
        <v>22</v>
      </c>
      <c r="P3903" t="s">
        <v>23</v>
      </c>
      <c r="Q3903" t="s">
        <v>30</v>
      </c>
    </row>
    <row r="3904" spans="1:17" x14ac:dyDescent="0.2">
      <c r="A3904" s="2">
        <v>36390</v>
      </c>
      <c r="B3904" t="s">
        <v>168</v>
      </c>
      <c r="C3904" t="s">
        <v>87</v>
      </c>
      <c r="D3904" t="s">
        <v>50</v>
      </c>
      <c r="E3904" t="s">
        <v>50</v>
      </c>
      <c r="F3904">
        <v>25</v>
      </c>
      <c r="G3904">
        <v>34</v>
      </c>
      <c r="H3904">
        <v>0</v>
      </c>
      <c r="I3904">
        <v>0</v>
      </c>
      <c r="J3904">
        <v>1</v>
      </c>
      <c r="K3904">
        <v>1</v>
      </c>
      <c r="L3904" t="s">
        <v>28</v>
      </c>
      <c r="M3904" t="s">
        <v>318</v>
      </c>
      <c r="N3904" t="s">
        <v>168</v>
      </c>
      <c r="O3904" t="s">
        <v>22</v>
      </c>
      <c r="P3904" t="s">
        <v>23</v>
      </c>
      <c r="Q3904" t="s">
        <v>30</v>
      </c>
    </row>
    <row r="3905" spans="1:17" x14ac:dyDescent="0.2">
      <c r="A3905" s="2">
        <v>36390</v>
      </c>
      <c r="B3905" t="s">
        <v>18</v>
      </c>
      <c r="C3905" t="s">
        <v>131</v>
      </c>
      <c r="D3905" t="s">
        <v>19</v>
      </c>
      <c r="E3905" t="s">
        <v>27</v>
      </c>
      <c r="F3905">
        <v>43</v>
      </c>
      <c r="G3905">
        <v>68</v>
      </c>
      <c r="H3905">
        <v>0</v>
      </c>
      <c r="I3905">
        <v>0</v>
      </c>
      <c r="J3905">
        <v>5</v>
      </c>
      <c r="K3905">
        <v>4</v>
      </c>
      <c r="L3905" t="s">
        <v>28</v>
      </c>
      <c r="M3905" t="s">
        <v>64</v>
      </c>
      <c r="N3905" t="s">
        <v>18</v>
      </c>
      <c r="O3905" t="s">
        <v>22</v>
      </c>
      <c r="P3905" t="s">
        <v>23</v>
      </c>
      <c r="Q3905" t="s">
        <v>24</v>
      </c>
    </row>
    <row r="3906" spans="1:17" x14ac:dyDescent="0.2">
      <c r="A3906" s="2">
        <v>36390</v>
      </c>
      <c r="B3906" t="s">
        <v>449</v>
      </c>
      <c r="C3906" t="s">
        <v>386</v>
      </c>
      <c r="D3906" t="s">
        <v>115</v>
      </c>
      <c r="E3906" t="s">
        <v>50</v>
      </c>
      <c r="F3906">
        <v>84</v>
      </c>
      <c r="G3906">
        <v>103</v>
      </c>
      <c r="H3906">
        <v>0</v>
      </c>
      <c r="I3906">
        <v>0</v>
      </c>
      <c r="J3906">
        <v>5</v>
      </c>
      <c r="K3906">
        <v>1</v>
      </c>
      <c r="L3906" t="s">
        <v>28</v>
      </c>
      <c r="M3906" t="s">
        <v>862</v>
      </c>
      <c r="N3906" t="s">
        <v>449</v>
      </c>
      <c r="O3906" t="s">
        <v>22</v>
      </c>
      <c r="P3906" t="s">
        <v>23</v>
      </c>
      <c r="Q3906" t="s">
        <v>24</v>
      </c>
    </row>
    <row r="3907" spans="1:17" x14ac:dyDescent="0.2">
      <c r="A3907" s="2">
        <v>36392</v>
      </c>
      <c r="B3907" t="s">
        <v>153</v>
      </c>
      <c r="C3907" t="s">
        <v>210</v>
      </c>
      <c r="D3907" t="s">
        <v>50</v>
      </c>
      <c r="E3907" t="s">
        <v>27</v>
      </c>
      <c r="F3907">
        <v>37</v>
      </c>
      <c r="G3907">
        <v>91</v>
      </c>
      <c r="H3907">
        <v>0</v>
      </c>
      <c r="I3907">
        <v>0</v>
      </c>
      <c r="J3907">
        <v>3</v>
      </c>
      <c r="K3907">
        <v>0</v>
      </c>
      <c r="L3907" t="s">
        <v>28</v>
      </c>
      <c r="M3907" t="s">
        <v>867</v>
      </c>
      <c r="N3907" t="s">
        <v>153</v>
      </c>
      <c r="O3907" t="s">
        <v>22</v>
      </c>
      <c r="P3907" t="s">
        <v>23</v>
      </c>
      <c r="Q3907" t="s">
        <v>24</v>
      </c>
    </row>
    <row r="3908" spans="1:17" x14ac:dyDescent="0.2">
      <c r="A3908" s="2">
        <v>36393</v>
      </c>
      <c r="B3908" t="s">
        <v>274</v>
      </c>
      <c r="C3908" t="s">
        <v>184</v>
      </c>
      <c r="D3908" t="s">
        <v>50</v>
      </c>
      <c r="E3908" t="s">
        <v>50</v>
      </c>
      <c r="F3908">
        <v>8</v>
      </c>
      <c r="G3908">
        <v>123</v>
      </c>
      <c r="H3908">
        <v>0</v>
      </c>
      <c r="I3908">
        <v>0</v>
      </c>
      <c r="J3908">
        <v>2</v>
      </c>
      <c r="K3908">
        <v>1</v>
      </c>
      <c r="L3908" t="s">
        <v>291</v>
      </c>
      <c r="M3908" t="s">
        <v>333</v>
      </c>
      <c r="N3908" t="s">
        <v>274</v>
      </c>
      <c r="O3908" t="s">
        <v>22</v>
      </c>
      <c r="P3908" t="s">
        <v>23</v>
      </c>
      <c r="Q3908" t="s">
        <v>24</v>
      </c>
    </row>
    <row r="3909" spans="1:17" x14ac:dyDescent="0.2">
      <c r="A3909" s="2">
        <v>36397</v>
      </c>
      <c r="B3909" t="s">
        <v>17</v>
      </c>
      <c r="C3909" t="s">
        <v>32</v>
      </c>
      <c r="D3909" t="s">
        <v>19</v>
      </c>
      <c r="E3909" t="s">
        <v>19</v>
      </c>
      <c r="F3909">
        <v>52</v>
      </c>
      <c r="G3909">
        <v>110</v>
      </c>
      <c r="H3909">
        <v>0</v>
      </c>
      <c r="I3909">
        <v>0</v>
      </c>
      <c r="J3909">
        <v>0</v>
      </c>
      <c r="K3909">
        <v>0</v>
      </c>
      <c r="L3909" t="s">
        <v>28</v>
      </c>
      <c r="M3909" t="s">
        <v>473</v>
      </c>
      <c r="N3909" t="s">
        <v>17</v>
      </c>
      <c r="O3909" t="s">
        <v>22</v>
      </c>
      <c r="P3909" t="s">
        <v>23</v>
      </c>
      <c r="Q3909" t="s">
        <v>30</v>
      </c>
    </row>
    <row r="3910" spans="1:17" x14ac:dyDescent="0.2">
      <c r="A3910" s="2">
        <v>36400</v>
      </c>
      <c r="B3910" t="s">
        <v>352</v>
      </c>
      <c r="C3910" t="s">
        <v>46</v>
      </c>
      <c r="D3910" t="s">
        <v>36</v>
      </c>
      <c r="E3910" t="s">
        <v>36</v>
      </c>
      <c r="F3910">
        <v>81</v>
      </c>
      <c r="G3910">
        <v>135</v>
      </c>
      <c r="H3910">
        <v>0</v>
      </c>
      <c r="I3910">
        <v>0</v>
      </c>
      <c r="J3910">
        <v>1</v>
      </c>
      <c r="K3910">
        <v>1</v>
      </c>
      <c r="L3910" t="s">
        <v>716</v>
      </c>
      <c r="M3910" t="s">
        <v>371</v>
      </c>
      <c r="N3910" t="s">
        <v>352</v>
      </c>
      <c r="O3910" t="s">
        <v>22</v>
      </c>
      <c r="P3910" t="s">
        <v>59</v>
      </c>
      <c r="Q3910" t="s">
        <v>24</v>
      </c>
    </row>
    <row r="3911" spans="1:17" x14ac:dyDescent="0.2">
      <c r="A3911" s="2">
        <v>36400</v>
      </c>
      <c r="B3911" t="s">
        <v>135</v>
      </c>
      <c r="C3911" t="s">
        <v>199</v>
      </c>
      <c r="D3911" t="s">
        <v>36</v>
      </c>
      <c r="E3911" t="s">
        <v>36</v>
      </c>
      <c r="F3911">
        <v>75</v>
      </c>
      <c r="G3911">
        <v>44</v>
      </c>
      <c r="H3911">
        <v>0</v>
      </c>
      <c r="I3911">
        <v>0</v>
      </c>
      <c r="J3911">
        <v>0</v>
      </c>
      <c r="K3911">
        <v>0</v>
      </c>
      <c r="L3911" t="s">
        <v>28</v>
      </c>
      <c r="M3911" t="s">
        <v>137</v>
      </c>
      <c r="N3911" t="s">
        <v>135</v>
      </c>
      <c r="O3911" t="s">
        <v>22</v>
      </c>
      <c r="P3911" t="s">
        <v>23</v>
      </c>
      <c r="Q3911" t="s">
        <v>30</v>
      </c>
    </row>
    <row r="3912" spans="1:17" x14ac:dyDescent="0.2">
      <c r="A3912" s="2">
        <v>36405</v>
      </c>
      <c r="B3912" t="s">
        <v>56</v>
      </c>
      <c r="C3912" t="s">
        <v>185</v>
      </c>
      <c r="D3912" t="s">
        <v>27</v>
      </c>
      <c r="E3912" t="s">
        <v>27</v>
      </c>
      <c r="F3912">
        <v>97</v>
      </c>
      <c r="G3912">
        <v>42</v>
      </c>
      <c r="H3912">
        <v>0</v>
      </c>
      <c r="I3912">
        <v>0</v>
      </c>
      <c r="J3912">
        <v>1</v>
      </c>
      <c r="K3912">
        <v>0</v>
      </c>
      <c r="L3912" t="s">
        <v>28</v>
      </c>
      <c r="M3912" t="s">
        <v>343</v>
      </c>
      <c r="N3912" t="s">
        <v>56</v>
      </c>
      <c r="O3912" t="s">
        <v>22</v>
      </c>
      <c r="P3912" t="s">
        <v>23</v>
      </c>
      <c r="Q3912" t="s">
        <v>24</v>
      </c>
    </row>
    <row r="3913" spans="1:17" x14ac:dyDescent="0.2">
      <c r="A3913" s="2">
        <v>36407</v>
      </c>
      <c r="B3913" t="s">
        <v>85</v>
      </c>
      <c r="C3913" t="s">
        <v>101</v>
      </c>
      <c r="D3913" t="s">
        <v>50</v>
      </c>
      <c r="E3913" t="s">
        <v>50</v>
      </c>
      <c r="F3913">
        <v>95</v>
      </c>
      <c r="G3913">
        <v>63</v>
      </c>
      <c r="H3913">
        <v>0</v>
      </c>
      <c r="I3913">
        <v>0</v>
      </c>
      <c r="J3913">
        <v>3</v>
      </c>
      <c r="K3913">
        <v>3</v>
      </c>
      <c r="L3913" t="s">
        <v>291</v>
      </c>
      <c r="M3913" t="s">
        <v>86</v>
      </c>
      <c r="N3913" t="s">
        <v>85</v>
      </c>
      <c r="O3913" t="s">
        <v>22</v>
      </c>
      <c r="P3913" t="s">
        <v>23</v>
      </c>
      <c r="Q3913" t="s">
        <v>30</v>
      </c>
    </row>
    <row r="3914" spans="1:17" x14ac:dyDescent="0.2">
      <c r="A3914" s="2">
        <v>36407</v>
      </c>
      <c r="B3914" t="s">
        <v>39</v>
      </c>
      <c r="C3914" t="s">
        <v>25</v>
      </c>
      <c r="D3914" t="s">
        <v>19</v>
      </c>
      <c r="E3914" t="s">
        <v>19</v>
      </c>
      <c r="F3914">
        <v>6</v>
      </c>
      <c r="G3914">
        <v>1</v>
      </c>
      <c r="H3914">
        <v>0</v>
      </c>
      <c r="I3914">
        <v>0</v>
      </c>
      <c r="J3914">
        <v>2</v>
      </c>
      <c r="K3914">
        <v>0</v>
      </c>
      <c r="L3914" t="s">
        <v>28</v>
      </c>
      <c r="M3914" t="s">
        <v>65</v>
      </c>
      <c r="N3914" t="s">
        <v>39</v>
      </c>
      <c r="O3914" t="s">
        <v>22</v>
      </c>
      <c r="P3914" t="s">
        <v>23</v>
      </c>
      <c r="Q3914" t="s">
        <v>24</v>
      </c>
    </row>
    <row r="3915" spans="1:17" x14ac:dyDescent="0.2">
      <c r="A3915" s="2">
        <v>36407</v>
      </c>
      <c r="B3915" t="s">
        <v>69</v>
      </c>
      <c r="C3915" t="s">
        <v>106</v>
      </c>
      <c r="D3915" t="s">
        <v>50</v>
      </c>
      <c r="E3915" t="s">
        <v>50</v>
      </c>
      <c r="F3915">
        <v>20</v>
      </c>
      <c r="G3915">
        <v>7</v>
      </c>
      <c r="H3915">
        <v>0</v>
      </c>
      <c r="I3915">
        <v>0</v>
      </c>
      <c r="J3915">
        <v>1</v>
      </c>
      <c r="K3915">
        <v>3</v>
      </c>
      <c r="L3915" t="s">
        <v>291</v>
      </c>
      <c r="M3915" t="s">
        <v>71</v>
      </c>
      <c r="N3915" t="s">
        <v>69</v>
      </c>
      <c r="O3915" t="s">
        <v>22</v>
      </c>
      <c r="P3915" t="s">
        <v>23</v>
      </c>
      <c r="Q3915" t="s">
        <v>41</v>
      </c>
    </row>
    <row r="3916" spans="1:17" x14ac:dyDescent="0.2">
      <c r="A3916" s="2">
        <v>36407</v>
      </c>
      <c r="B3916" t="s">
        <v>317</v>
      </c>
      <c r="C3916" t="s">
        <v>161</v>
      </c>
      <c r="D3916" t="s">
        <v>50</v>
      </c>
      <c r="E3916" t="s">
        <v>50</v>
      </c>
      <c r="F3916">
        <v>93</v>
      </c>
      <c r="G3916">
        <v>86</v>
      </c>
      <c r="H3916">
        <v>0</v>
      </c>
      <c r="I3916">
        <v>0</v>
      </c>
      <c r="J3916">
        <v>1</v>
      </c>
      <c r="K3916">
        <v>2</v>
      </c>
      <c r="L3916" t="s">
        <v>291</v>
      </c>
      <c r="M3916" t="s">
        <v>394</v>
      </c>
      <c r="N3916" t="s">
        <v>317</v>
      </c>
      <c r="O3916" t="s">
        <v>22</v>
      </c>
      <c r="P3916" t="s">
        <v>23</v>
      </c>
      <c r="Q3916" t="s">
        <v>41</v>
      </c>
    </row>
    <row r="3917" spans="1:17" x14ac:dyDescent="0.2">
      <c r="A3917" s="2">
        <v>36407</v>
      </c>
      <c r="B3917" t="s">
        <v>646</v>
      </c>
      <c r="C3917" t="s">
        <v>104</v>
      </c>
      <c r="D3917" t="s">
        <v>50</v>
      </c>
      <c r="E3917" t="s">
        <v>50</v>
      </c>
      <c r="F3917">
        <v>90</v>
      </c>
      <c r="G3917">
        <v>32</v>
      </c>
      <c r="H3917">
        <v>0</v>
      </c>
      <c r="I3917">
        <v>0</v>
      </c>
      <c r="J3917">
        <v>1</v>
      </c>
      <c r="K3917">
        <v>2</v>
      </c>
      <c r="L3917" t="s">
        <v>291</v>
      </c>
      <c r="M3917" t="s">
        <v>671</v>
      </c>
      <c r="N3917" t="s">
        <v>646</v>
      </c>
      <c r="O3917" t="s">
        <v>22</v>
      </c>
      <c r="P3917" t="s">
        <v>23</v>
      </c>
      <c r="Q3917" t="s">
        <v>41</v>
      </c>
    </row>
    <row r="3918" spans="1:17" x14ac:dyDescent="0.2">
      <c r="A3918" s="2">
        <v>36407</v>
      </c>
      <c r="B3918" t="s">
        <v>274</v>
      </c>
      <c r="C3918" t="s">
        <v>98</v>
      </c>
      <c r="D3918" t="s">
        <v>50</v>
      </c>
      <c r="E3918" t="s">
        <v>50</v>
      </c>
      <c r="F3918">
        <v>8</v>
      </c>
      <c r="G3918">
        <v>38</v>
      </c>
      <c r="H3918">
        <v>0</v>
      </c>
      <c r="I3918">
        <v>0</v>
      </c>
      <c r="J3918">
        <v>1</v>
      </c>
      <c r="K3918">
        <v>0</v>
      </c>
      <c r="L3918" t="s">
        <v>291</v>
      </c>
      <c r="M3918" t="s">
        <v>333</v>
      </c>
      <c r="N3918" t="s">
        <v>274</v>
      </c>
      <c r="O3918" t="s">
        <v>22</v>
      </c>
      <c r="P3918" t="s">
        <v>23</v>
      </c>
      <c r="Q3918" t="s">
        <v>24</v>
      </c>
    </row>
    <row r="3919" spans="1:17" x14ac:dyDescent="0.2">
      <c r="A3919" s="2">
        <v>36407</v>
      </c>
      <c r="B3919" t="s">
        <v>72</v>
      </c>
      <c r="C3919" t="s">
        <v>53</v>
      </c>
      <c r="D3919" t="s">
        <v>50</v>
      </c>
      <c r="E3919" t="s">
        <v>50</v>
      </c>
      <c r="F3919">
        <v>17</v>
      </c>
      <c r="G3919">
        <v>54</v>
      </c>
      <c r="H3919">
        <v>0</v>
      </c>
      <c r="I3919">
        <v>0</v>
      </c>
      <c r="J3919">
        <v>2</v>
      </c>
      <c r="K3919">
        <v>1</v>
      </c>
      <c r="L3919" t="s">
        <v>291</v>
      </c>
      <c r="M3919" t="s">
        <v>74</v>
      </c>
      <c r="N3919" t="s">
        <v>72</v>
      </c>
      <c r="O3919" t="s">
        <v>22</v>
      </c>
      <c r="P3919" t="s">
        <v>23</v>
      </c>
      <c r="Q3919" t="s">
        <v>24</v>
      </c>
    </row>
    <row r="3920" spans="1:17" x14ac:dyDescent="0.2">
      <c r="A3920" s="2">
        <v>36407</v>
      </c>
      <c r="B3920" t="s">
        <v>89</v>
      </c>
      <c r="C3920" t="s">
        <v>97</v>
      </c>
      <c r="D3920" t="s">
        <v>50</v>
      </c>
      <c r="E3920" t="s">
        <v>50</v>
      </c>
      <c r="F3920">
        <v>14</v>
      </c>
      <c r="G3920">
        <v>128</v>
      </c>
      <c r="H3920">
        <v>0</v>
      </c>
      <c r="I3920">
        <v>0</v>
      </c>
      <c r="J3920">
        <v>6</v>
      </c>
      <c r="K3920">
        <v>0</v>
      </c>
      <c r="L3920" t="s">
        <v>291</v>
      </c>
      <c r="M3920" t="s">
        <v>91</v>
      </c>
      <c r="N3920" t="s">
        <v>89</v>
      </c>
      <c r="O3920" t="s">
        <v>22</v>
      </c>
      <c r="P3920" t="s">
        <v>23</v>
      </c>
      <c r="Q3920" t="s">
        <v>24</v>
      </c>
    </row>
    <row r="3921" spans="1:17" x14ac:dyDescent="0.2">
      <c r="A3921" s="2">
        <v>36407</v>
      </c>
      <c r="B3921" t="s">
        <v>48</v>
      </c>
      <c r="C3921" t="s">
        <v>81</v>
      </c>
      <c r="D3921" t="s">
        <v>50</v>
      </c>
      <c r="E3921" t="s">
        <v>50</v>
      </c>
      <c r="F3921">
        <v>107</v>
      </c>
      <c r="G3921">
        <v>88</v>
      </c>
      <c r="H3921">
        <v>0</v>
      </c>
      <c r="I3921">
        <v>0</v>
      </c>
      <c r="J3921">
        <v>0</v>
      </c>
      <c r="K3921">
        <v>2</v>
      </c>
      <c r="L3921" t="s">
        <v>291</v>
      </c>
      <c r="M3921" t="s">
        <v>866</v>
      </c>
      <c r="N3921" t="s">
        <v>48</v>
      </c>
      <c r="O3921" t="s">
        <v>22</v>
      </c>
      <c r="P3921" t="s">
        <v>23</v>
      </c>
      <c r="Q3921" t="s">
        <v>41</v>
      </c>
    </row>
    <row r="3922" spans="1:17" x14ac:dyDescent="0.2">
      <c r="A3922" s="2">
        <v>36407</v>
      </c>
      <c r="B3922" t="s">
        <v>70</v>
      </c>
      <c r="C3922" t="s">
        <v>129</v>
      </c>
      <c r="D3922" t="s">
        <v>50</v>
      </c>
      <c r="E3922" t="s">
        <v>50</v>
      </c>
      <c r="F3922">
        <v>60</v>
      </c>
      <c r="G3922">
        <v>5</v>
      </c>
      <c r="H3922">
        <v>0</v>
      </c>
      <c r="I3922">
        <v>0</v>
      </c>
      <c r="J3922">
        <v>1</v>
      </c>
      <c r="K3922">
        <v>2</v>
      </c>
      <c r="L3922" t="s">
        <v>291</v>
      </c>
      <c r="M3922" t="s">
        <v>383</v>
      </c>
      <c r="N3922" t="s">
        <v>70</v>
      </c>
      <c r="O3922" t="s">
        <v>22</v>
      </c>
      <c r="P3922" t="s">
        <v>23</v>
      </c>
      <c r="Q3922" t="s">
        <v>41</v>
      </c>
    </row>
    <row r="3923" spans="1:17" x14ac:dyDescent="0.2">
      <c r="A3923" s="2">
        <v>36407</v>
      </c>
      <c r="B3923" t="s">
        <v>76</v>
      </c>
      <c r="C3923" t="s">
        <v>737</v>
      </c>
      <c r="D3923" t="s">
        <v>50</v>
      </c>
      <c r="E3923" t="s">
        <v>50</v>
      </c>
      <c r="F3923">
        <v>48</v>
      </c>
      <c r="G3923">
        <v>155</v>
      </c>
      <c r="H3923">
        <v>0</v>
      </c>
      <c r="I3923">
        <v>0</v>
      </c>
      <c r="J3923">
        <v>3</v>
      </c>
      <c r="K3923">
        <v>0</v>
      </c>
      <c r="L3923" t="s">
        <v>291</v>
      </c>
      <c r="M3923" t="s">
        <v>78</v>
      </c>
      <c r="N3923" t="s">
        <v>76</v>
      </c>
      <c r="O3923" t="s">
        <v>22</v>
      </c>
      <c r="P3923" t="s">
        <v>23</v>
      </c>
      <c r="Q3923" t="s">
        <v>24</v>
      </c>
    </row>
    <row r="3924" spans="1:17" x14ac:dyDescent="0.2">
      <c r="A3924" s="2">
        <v>36407</v>
      </c>
      <c r="B3924" t="s">
        <v>174</v>
      </c>
      <c r="C3924" t="s">
        <v>94</v>
      </c>
      <c r="D3924" t="s">
        <v>50</v>
      </c>
      <c r="E3924" t="s">
        <v>50</v>
      </c>
      <c r="F3924">
        <v>133</v>
      </c>
      <c r="G3924">
        <v>50</v>
      </c>
      <c r="H3924">
        <v>0</v>
      </c>
      <c r="I3924">
        <v>0</v>
      </c>
      <c r="J3924">
        <v>0</v>
      </c>
      <c r="K3924">
        <v>0</v>
      </c>
      <c r="L3924" t="s">
        <v>291</v>
      </c>
      <c r="M3924" t="s">
        <v>820</v>
      </c>
      <c r="N3924" t="s">
        <v>174</v>
      </c>
      <c r="O3924" t="s">
        <v>22</v>
      </c>
      <c r="P3924" t="s">
        <v>23</v>
      </c>
      <c r="Q3924" t="s">
        <v>30</v>
      </c>
    </row>
    <row r="3925" spans="1:17" x14ac:dyDescent="0.2">
      <c r="A3925" s="2">
        <v>36407</v>
      </c>
      <c r="B3925" t="s">
        <v>73</v>
      </c>
      <c r="C3925" t="s">
        <v>293</v>
      </c>
      <c r="D3925" t="s">
        <v>50</v>
      </c>
      <c r="E3925" t="s">
        <v>50</v>
      </c>
      <c r="F3925">
        <v>47</v>
      </c>
      <c r="G3925">
        <v>3</v>
      </c>
      <c r="H3925">
        <v>0</v>
      </c>
      <c r="I3925">
        <v>0</v>
      </c>
      <c r="J3925">
        <v>0</v>
      </c>
      <c r="K3925">
        <v>4</v>
      </c>
      <c r="L3925" t="s">
        <v>291</v>
      </c>
      <c r="M3925" t="s">
        <v>289</v>
      </c>
      <c r="N3925" t="s">
        <v>73</v>
      </c>
      <c r="O3925" t="s">
        <v>22</v>
      </c>
      <c r="P3925" t="s">
        <v>23</v>
      </c>
      <c r="Q3925" t="s">
        <v>41</v>
      </c>
    </row>
    <row r="3926" spans="1:17" x14ac:dyDescent="0.2">
      <c r="A3926" s="2">
        <v>36407</v>
      </c>
      <c r="B3926" t="s">
        <v>126</v>
      </c>
      <c r="C3926" t="s">
        <v>147</v>
      </c>
      <c r="D3926" t="s">
        <v>50</v>
      </c>
      <c r="E3926" t="s">
        <v>50</v>
      </c>
      <c r="F3926">
        <v>13</v>
      </c>
      <c r="G3926">
        <v>33</v>
      </c>
      <c r="H3926">
        <v>0</v>
      </c>
      <c r="I3926">
        <v>0</v>
      </c>
      <c r="J3926">
        <v>5</v>
      </c>
      <c r="K3926">
        <v>5</v>
      </c>
      <c r="L3926" t="s">
        <v>28</v>
      </c>
      <c r="M3926" t="s">
        <v>157</v>
      </c>
      <c r="N3926" t="s">
        <v>126</v>
      </c>
      <c r="O3926" t="s">
        <v>22</v>
      </c>
      <c r="P3926" t="s">
        <v>23</v>
      </c>
      <c r="Q3926" t="s">
        <v>30</v>
      </c>
    </row>
    <row r="3927" spans="1:17" x14ac:dyDescent="0.2">
      <c r="A3927" s="2">
        <v>36407</v>
      </c>
      <c r="B3927" t="s">
        <v>100</v>
      </c>
      <c r="C3927" t="s">
        <v>180</v>
      </c>
      <c r="D3927" t="s">
        <v>50</v>
      </c>
      <c r="E3927" t="s">
        <v>50</v>
      </c>
      <c r="F3927">
        <v>71</v>
      </c>
      <c r="G3927">
        <v>40</v>
      </c>
      <c r="H3927">
        <v>0</v>
      </c>
      <c r="I3927">
        <v>0</v>
      </c>
      <c r="J3927">
        <v>0</v>
      </c>
      <c r="K3927">
        <v>3</v>
      </c>
      <c r="L3927" t="s">
        <v>291</v>
      </c>
      <c r="M3927" t="s">
        <v>102</v>
      </c>
      <c r="N3927" t="s">
        <v>100</v>
      </c>
      <c r="O3927" t="s">
        <v>22</v>
      </c>
      <c r="P3927" t="s">
        <v>23</v>
      </c>
      <c r="Q3927" t="s">
        <v>41</v>
      </c>
    </row>
    <row r="3928" spans="1:17" x14ac:dyDescent="0.2">
      <c r="A3928" s="2">
        <v>36407</v>
      </c>
      <c r="B3928" t="s">
        <v>49</v>
      </c>
      <c r="C3928" t="s">
        <v>153</v>
      </c>
      <c r="D3928" t="s">
        <v>50</v>
      </c>
      <c r="E3928" t="s">
        <v>50</v>
      </c>
      <c r="F3928">
        <v>11</v>
      </c>
      <c r="G3928">
        <v>37</v>
      </c>
      <c r="H3928">
        <v>0</v>
      </c>
      <c r="I3928">
        <v>0</v>
      </c>
      <c r="J3928">
        <v>1</v>
      </c>
      <c r="K3928">
        <v>0</v>
      </c>
      <c r="L3928" t="s">
        <v>291</v>
      </c>
      <c r="M3928" t="s">
        <v>103</v>
      </c>
      <c r="N3928" t="s">
        <v>49</v>
      </c>
      <c r="O3928" t="s">
        <v>22</v>
      </c>
      <c r="P3928" t="s">
        <v>23</v>
      </c>
      <c r="Q3928" t="s">
        <v>24</v>
      </c>
    </row>
    <row r="3929" spans="1:17" x14ac:dyDescent="0.2">
      <c r="A3929" s="2">
        <v>36407</v>
      </c>
      <c r="B3929" t="s">
        <v>95</v>
      </c>
      <c r="C3929" t="s">
        <v>286</v>
      </c>
      <c r="D3929" t="s">
        <v>50</v>
      </c>
      <c r="E3929" t="s">
        <v>50</v>
      </c>
      <c r="F3929">
        <v>28</v>
      </c>
      <c r="G3929">
        <v>89</v>
      </c>
      <c r="H3929">
        <v>0</v>
      </c>
      <c r="I3929">
        <v>0</v>
      </c>
      <c r="J3929">
        <v>2</v>
      </c>
      <c r="K3929">
        <v>0</v>
      </c>
      <c r="L3929" t="s">
        <v>291</v>
      </c>
      <c r="M3929" t="s">
        <v>326</v>
      </c>
      <c r="N3929" t="s">
        <v>95</v>
      </c>
      <c r="O3929" t="s">
        <v>22</v>
      </c>
      <c r="P3929" t="s">
        <v>23</v>
      </c>
      <c r="Q3929" t="s">
        <v>24</v>
      </c>
    </row>
    <row r="3930" spans="1:17" x14ac:dyDescent="0.2">
      <c r="A3930" s="2">
        <v>36407</v>
      </c>
      <c r="B3930" t="s">
        <v>244</v>
      </c>
      <c r="C3930" t="s">
        <v>92</v>
      </c>
      <c r="D3930" t="s">
        <v>50</v>
      </c>
      <c r="E3930" t="s">
        <v>50</v>
      </c>
      <c r="F3930">
        <v>24</v>
      </c>
      <c r="G3930">
        <v>10</v>
      </c>
      <c r="H3930">
        <v>0</v>
      </c>
      <c r="I3930">
        <v>0</v>
      </c>
      <c r="J3930">
        <v>1</v>
      </c>
      <c r="K3930">
        <v>5</v>
      </c>
      <c r="L3930" t="s">
        <v>291</v>
      </c>
      <c r="M3930" t="s">
        <v>292</v>
      </c>
      <c r="N3930" t="s">
        <v>244</v>
      </c>
      <c r="O3930" t="s">
        <v>22</v>
      </c>
      <c r="P3930" t="s">
        <v>23</v>
      </c>
      <c r="Q3930" t="s">
        <v>41</v>
      </c>
    </row>
    <row r="3931" spans="1:17" x14ac:dyDescent="0.2">
      <c r="A3931" s="2">
        <v>36407</v>
      </c>
      <c r="B3931" t="s">
        <v>249</v>
      </c>
      <c r="C3931" t="s">
        <v>345</v>
      </c>
      <c r="D3931" t="s">
        <v>50</v>
      </c>
      <c r="E3931" t="s">
        <v>50</v>
      </c>
      <c r="F3931">
        <v>61</v>
      </c>
      <c r="G3931">
        <v>65</v>
      </c>
      <c r="H3931">
        <v>0</v>
      </c>
      <c r="I3931">
        <v>0</v>
      </c>
      <c r="J3931">
        <v>2</v>
      </c>
      <c r="K3931">
        <v>1</v>
      </c>
      <c r="L3931" t="s">
        <v>291</v>
      </c>
      <c r="M3931" t="s">
        <v>529</v>
      </c>
      <c r="N3931" t="s">
        <v>249</v>
      </c>
      <c r="O3931" t="s">
        <v>22</v>
      </c>
      <c r="P3931" t="s">
        <v>23</v>
      </c>
      <c r="Q3931" t="s">
        <v>24</v>
      </c>
    </row>
    <row r="3932" spans="1:17" x14ac:dyDescent="0.2">
      <c r="A3932" s="2">
        <v>36407</v>
      </c>
      <c r="B3932" t="s">
        <v>52</v>
      </c>
      <c r="C3932" t="s">
        <v>87</v>
      </c>
      <c r="D3932" t="s">
        <v>50</v>
      </c>
      <c r="E3932" t="s">
        <v>50</v>
      </c>
      <c r="F3932">
        <v>15</v>
      </c>
      <c r="G3932">
        <v>34</v>
      </c>
      <c r="H3932">
        <v>0</v>
      </c>
      <c r="I3932">
        <v>0</v>
      </c>
      <c r="J3932">
        <v>1</v>
      </c>
      <c r="K3932">
        <v>0</v>
      </c>
      <c r="L3932" t="s">
        <v>291</v>
      </c>
      <c r="M3932" t="s">
        <v>68</v>
      </c>
      <c r="N3932" t="s">
        <v>52</v>
      </c>
      <c r="O3932" t="s">
        <v>22</v>
      </c>
      <c r="P3932" t="s">
        <v>23</v>
      </c>
      <c r="Q3932" t="s">
        <v>24</v>
      </c>
    </row>
    <row r="3933" spans="1:17" x14ac:dyDescent="0.2">
      <c r="A3933" s="2">
        <v>36407</v>
      </c>
      <c r="B3933" t="s">
        <v>168</v>
      </c>
      <c r="C3933" t="s">
        <v>67</v>
      </c>
      <c r="D3933" t="s">
        <v>50</v>
      </c>
      <c r="E3933" t="s">
        <v>50</v>
      </c>
      <c r="F3933">
        <v>25</v>
      </c>
      <c r="G3933">
        <v>2</v>
      </c>
      <c r="H3933">
        <v>0</v>
      </c>
      <c r="I3933">
        <v>0</v>
      </c>
      <c r="J3933">
        <v>0</v>
      </c>
      <c r="K3933">
        <v>0</v>
      </c>
      <c r="L3933" t="s">
        <v>291</v>
      </c>
      <c r="M3933" t="s">
        <v>318</v>
      </c>
      <c r="N3933" t="s">
        <v>168</v>
      </c>
      <c r="O3933" t="s">
        <v>22</v>
      </c>
      <c r="P3933" t="s">
        <v>23</v>
      </c>
      <c r="Q3933" t="s">
        <v>30</v>
      </c>
    </row>
    <row r="3934" spans="1:17" x14ac:dyDescent="0.2">
      <c r="A3934" s="2">
        <v>36408</v>
      </c>
      <c r="B3934" t="s">
        <v>145</v>
      </c>
      <c r="C3934" t="s">
        <v>123</v>
      </c>
      <c r="D3934" t="s">
        <v>50</v>
      </c>
      <c r="E3934" t="s">
        <v>50</v>
      </c>
      <c r="F3934">
        <v>67</v>
      </c>
      <c r="G3934">
        <v>26</v>
      </c>
      <c r="H3934">
        <v>0</v>
      </c>
      <c r="I3934">
        <v>0</v>
      </c>
      <c r="J3934">
        <v>3</v>
      </c>
      <c r="K3934">
        <v>2</v>
      </c>
      <c r="L3934" t="s">
        <v>291</v>
      </c>
      <c r="M3934" t="s">
        <v>146</v>
      </c>
      <c r="N3934" t="s">
        <v>145</v>
      </c>
      <c r="O3934" t="s">
        <v>22</v>
      </c>
      <c r="P3934" t="s">
        <v>23</v>
      </c>
      <c r="Q3934" t="s">
        <v>24</v>
      </c>
    </row>
    <row r="3935" spans="1:17" x14ac:dyDescent="0.2">
      <c r="A3935" s="2">
        <v>36410</v>
      </c>
      <c r="B3935" t="s">
        <v>147</v>
      </c>
      <c r="C3935" t="s">
        <v>110</v>
      </c>
      <c r="D3935" t="s">
        <v>50</v>
      </c>
      <c r="E3935" t="s">
        <v>36</v>
      </c>
      <c r="F3935">
        <v>33</v>
      </c>
      <c r="G3935">
        <v>19</v>
      </c>
      <c r="H3935">
        <v>0</v>
      </c>
      <c r="I3935">
        <v>0</v>
      </c>
      <c r="J3935">
        <v>4</v>
      </c>
      <c r="K3935">
        <v>0</v>
      </c>
      <c r="L3935" t="s">
        <v>28</v>
      </c>
      <c r="M3935" t="s">
        <v>840</v>
      </c>
      <c r="N3935" t="s">
        <v>147</v>
      </c>
      <c r="O3935" t="s">
        <v>22</v>
      </c>
      <c r="P3935" t="s">
        <v>23</v>
      </c>
      <c r="Q3935" t="s">
        <v>24</v>
      </c>
    </row>
    <row r="3936" spans="1:17" x14ac:dyDescent="0.2">
      <c r="A3936" s="2">
        <v>36410</v>
      </c>
      <c r="B3936" t="s">
        <v>25</v>
      </c>
      <c r="C3936" t="s">
        <v>39</v>
      </c>
      <c r="D3936" t="s">
        <v>19</v>
      </c>
      <c r="E3936" t="s">
        <v>19</v>
      </c>
      <c r="F3936">
        <v>1</v>
      </c>
      <c r="G3936">
        <v>6</v>
      </c>
      <c r="H3936">
        <v>0</v>
      </c>
      <c r="I3936">
        <v>0</v>
      </c>
      <c r="J3936">
        <v>4</v>
      </c>
      <c r="K3936">
        <v>2</v>
      </c>
      <c r="L3936" t="s">
        <v>28</v>
      </c>
      <c r="M3936" t="s">
        <v>869</v>
      </c>
      <c r="N3936" t="s">
        <v>25</v>
      </c>
      <c r="O3936" t="s">
        <v>22</v>
      </c>
      <c r="P3936" t="s">
        <v>23</v>
      </c>
      <c r="Q3936" t="s">
        <v>24</v>
      </c>
    </row>
    <row r="3937" spans="1:17" x14ac:dyDescent="0.2">
      <c r="A3937" s="2">
        <v>36411</v>
      </c>
      <c r="B3937" t="s">
        <v>737</v>
      </c>
      <c r="C3937" t="s">
        <v>95</v>
      </c>
      <c r="D3937" t="s">
        <v>50</v>
      </c>
      <c r="E3937" t="s">
        <v>50</v>
      </c>
      <c r="F3937">
        <v>155</v>
      </c>
      <c r="G3937">
        <v>28</v>
      </c>
      <c r="H3937">
        <v>0</v>
      </c>
      <c r="I3937">
        <v>0</v>
      </c>
      <c r="J3937">
        <v>1</v>
      </c>
      <c r="K3937">
        <v>2</v>
      </c>
      <c r="L3937" t="s">
        <v>291</v>
      </c>
      <c r="M3937" t="s">
        <v>819</v>
      </c>
      <c r="N3937" t="s">
        <v>737</v>
      </c>
      <c r="O3937" t="s">
        <v>22</v>
      </c>
      <c r="P3937" t="s">
        <v>23</v>
      </c>
      <c r="Q3937" t="s">
        <v>41</v>
      </c>
    </row>
    <row r="3938" spans="1:17" x14ac:dyDescent="0.2">
      <c r="A3938" s="2">
        <v>36411</v>
      </c>
      <c r="B3938" t="s">
        <v>286</v>
      </c>
      <c r="C3938" t="s">
        <v>67</v>
      </c>
      <c r="D3938" t="s">
        <v>50</v>
      </c>
      <c r="E3938" t="s">
        <v>50</v>
      </c>
      <c r="F3938">
        <v>89</v>
      </c>
      <c r="G3938">
        <v>2</v>
      </c>
      <c r="H3938">
        <v>0</v>
      </c>
      <c r="I3938">
        <v>0</v>
      </c>
      <c r="J3938">
        <v>2</v>
      </c>
      <c r="K3938">
        <v>3</v>
      </c>
      <c r="L3938" t="s">
        <v>291</v>
      </c>
      <c r="M3938" t="s">
        <v>359</v>
      </c>
      <c r="N3938" t="s">
        <v>286</v>
      </c>
      <c r="O3938" t="s">
        <v>22</v>
      </c>
      <c r="P3938" t="s">
        <v>23</v>
      </c>
      <c r="Q3938" t="s">
        <v>41</v>
      </c>
    </row>
    <row r="3939" spans="1:17" x14ac:dyDescent="0.2">
      <c r="A3939" s="2">
        <v>36411</v>
      </c>
      <c r="B3939" t="s">
        <v>293</v>
      </c>
      <c r="C3939" t="s">
        <v>646</v>
      </c>
      <c r="D3939" t="s">
        <v>50</v>
      </c>
      <c r="E3939" t="s">
        <v>50</v>
      </c>
      <c r="F3939">
        <v>3</v>
      </c>
      <c r="G3939">
        <v>90</v>
      </c>
      <c r="H3939">
        <v>0</v>
      </c>
      <c r="I3939">
        <v>0</v>
      </c>
      <c r="J3939">
        <v>3</v>
      </c>
      <c r="K3939">
        <v>0</v>
      </c>
      <c r="L3939" t="s">
        <v>291</v>
      </c>
      <c r="M3939" t="s">
        <v>653</v>
      </c>
      <c r="N3939" t="s">
        <v>293</v>
      </c>
      <c r="O3939" t="s">
        <v>22</v>
      </c>
      <c r="P3939" t="s">
        <v>23</v>
      </c>
      <c r="Q3939" t="s">
        <v>24</v>
      </c>
    </row>
    <row r="3940" spans="1:17" x14ac:dyDescent="0.2">
      <c r="A3940" s="2">
        <v>36411</v>
      </c>
      <c r="B3940" t="s">
        <v>81</v>
      </c>
      <c r="C3940" t="s">
        <v>104</v>
      </c>
      <c r="D3940" t="s">
        <v>50</v>
      </c>
      <c r="E3940" t="s">
        <v>50</v>
      </c>
      <c r="F3940">
        <v>88</v>
      </c>
      <c r="G3940">
        <v>32</v>
      </c>
      <c r="H3940">
        <v>0</v>
      </c>
      <c r="I3940">
        <v>0</v>
      </c>
      <c r="J3940">
        <v>0</v>
      </c>
      <c r="K3940">
        <v>0</v>
      </c>
      <c r="L3940" t="s">
        <v>291</v>
      </c>
      <c r="M3940" t="s">
        <v>83</v>
      </c>
      <c r="N3940" t="s">
        <v>81</v>
      </c>
      <c r="O3940" t="s">
        <v>22</v>
      </c>
      <c r="P3940" t="s">
        <v>23</v>
      </c>
      <c r="Q3940" t="s">
        <v>30</v>
      </c>
    </row>
    <row r="3941" spans="1:17" x14ac:dyDescent="0.2">
      <c r="A3941" s="2">
        <v>36411</v>
      </c>
      <c r="B3941" t="s">
        <v>48</v>
      </c>
      <c r="C3941" t="s">
        <v>73</v>
      </c>
      <c r="D3941" t="s">
        <v>50</v>
      </c>
      <c r="E3941" t="s">
        <v>50</v>
      </c>
      <c r="F3941">
        <v>107</v>
      </c>
      <c r="G3941">
        <v>47</v>
      </c>
      <c r="H3941">
        <v>0</v>
      </c>
      <c r="I3941">
        <v>0</v>
      </c>
      <c r="J3941">
        <v>0</v>
      </c>
      <c r="K3941">
        <v>1</v>
      </c>
      <c r="L3941" t="s">
        <v>291</v>
      </c>
      <c r="M3941" t="s">
        <v>866</v>
      </c>
      <c r="N3941" t="s">
        <v>48</v>
      </c>
      <c r="O3941" t="s">
        <v>22</v>
      </c>
      <c r="P3941" t="s">
        <v>23</v>
      </c>
      <c r="Q3941" t="s">
        <v>41</v>
      </c>
    </row>
    <row r="3942" spans="1:17" x14ac:dyDescent="0.2">
      <c r="A3942" s="2">
        <v>36411</v>
      </c>
      <c r="B3942" t="s">
        <v>345</v>
      </c>
      <c r="C3942" t="s">
        <v>101</v>
      </c>
      <c r="D3942" t="s">
        <v>50</v>
      </c>
      <c r="E3942" t="s">
        <v>50</v>
      </c>
      <c r="F3942">
        <v>65</v>
      </c>
      <c r="G3942">
        <v>63</v>
      </c>
      <c r="H3942">
        <v>0</v>
      </c>
      <c r="I3942">
        <v>0</v>
      </c>
      <c r="J3942">
        <v>2</v>
      </c>
      <c r="K3942">
        <v>2</v>
      </c>
      <c r="L3942" t="s">
        <v>291</v>
      </c>
      <c r="M3942" t="s">
        <v>360</v>
      </c>
      <c r="N3942" t="s">
        <v>345</v>
      </c>
      <c r="O3942" t="s">
        <v>22</v>
      </c>
      <c r="P3942" t="s">
        <v>23</v>
      </c>
      <c r="Q3942" t="s">
        <v>30</v>
      </c>
    </row>
    <row r="3943" spans="1:17" x14ac:dyDescent="0.2">
      <c r="A3943" s="2">
        <v>36411</v>
      </c>
      <c r="B3943" t="s">
        <v>129</v>
      </c>
      <c r="C3943" t="s">
        <v>100</v>
      </c>
      <c r="D3943" t="s">
        <v>50</v>
      </c>
      <c r="E3943" t="s">
        <v>50</v>
      </c>
      <c r="F3943">
        <v>5</v>
      </c>
      <c r="G3943">
        <v>71</v>
      </c>
      <c r="H3943">
        <v>0</v>
      </c>
      <c r="I3943">
        <v>0</v>
      </c>
      <c r="J3943">
        <v>4</v>
      </c>
      <c r="K3943">
        <v>0</v>
      </c>
      <c r="L3943" t="s">
        <v>291</v>
      </c>
      <c r="M3943" t="s">
        <v>752</v>
      </c>
      <c r="N3943" t="s">
        <v>129</v>
      </c>
      <c r="O3943" t="s">
        <v>22</v>
      </c>
      <c r="P3943" t="s">
        <v>23</v>
      </c>
      <c r="Q3943" t="s">
        <v>24</v>
      </c>
    </row>
    <row r="3944" spans="1:17" x14ac:dyDescent="0.2">
      <c r="A3944" s="2">
        <v>36411</v>
      </c>
      <c r="B3944" t="s">
        <v>94</v>
      </c>
      <c r="C3944" t="s">
        <v>386</v>
      </c>
      <c r="D3944" t="s">
        <v>50</v>
      </c>
      <c r="E3944" t="s">
        <v>50</v>
      </c>
      <c r="F3944">
        <v>50</v>
      </c>
      <c r="G3944">
        <v>103</v>
      </c>
      <c r="H3944">
        <v>0</v>
      </c>
      <c r="I3944">
        <v>0</v>
      </c>
      <c r="J3944">
        <v>3</v>
      </c>
      <c r="K3944">
        <v>0</v>
      </c>
      <c r="L3944" t="s">
        <v>291</v>
      </c>
      <c r="M3944" t="s">
        <v>96</v>
      </c>
      <c r="N3944" t="s">
        <v>94</v>
      </c>
      <c r="O3944" t="s">
        <v>22</v>
      </c>
      <c r="P3944" t="s">
        <v>23</v>
      </c>
      <c r="Q3944" t="s">
        <v>24</v>
      </c>
    </row>
    <row r="3945" spans="1:17" x14ac:dyDescent="0.2">
      <c r="A3945" s="2">
        <v>36411</v>
      </c>
      <c r="B3945" t="s">
        <v>76</v>
      </c>
      <c r="C3945" t="s">
        <v>168</v>
      </c>
      <c r="D3945" t="s">
        <v>50</v>
      </c>
      <c r="E3945" t="s">
        <v>50</v>
      </c>
      <c r="F3945">
        <v>48</v>
      </c>
      <c r="G3945">
        <v>25</v>
      </c>
      <c r="H3945">
        <v>0</v>
      </c>
      <c r="I3945">
        <v>0</v>
      </c>
      <c r="J3945">
        <v>0</v>
      </c>
      <c r="K3945">
        <v>1</v>
      </c>
      <c r="L3945" t="s">
        <v>291</v>
      </c>
      <c r="M3945" t="s">
        <v>78</v>
      </c>
      <c r="N3945" t="s">
        <v>76</v>
      </c>
      <c r="O3945" t="s">
        <v>22</v>
      </c>
      <c r="P3945" t="s">
        <v>23</v>
      </c>
      <c r="Q3945" t="s">
        <v>41</v>
      </c>
    </row>
    <row r="3946" spans="1:17" x14ac:dyDescent="0.2">
      <c r="A3946" s="2">
        <v>36411</v>
      </c>
      <c r="B3946" t="s">
        <v>123</v>
      </c>
      <c r="C3946" t="s">
        <v>125</v>
      </c>
      <c r="D3946" t="s">
        <v>50</v>
      </c>
      <c r="E3946" t="s">
        <v>50</v>
      </c>
      <c r="F3946">
        <v>26</v>
      </c>
      <c r="G3946">
        <v>143</v>
      </c>
      <c r="H3946">
        <v>0</v>
      </c>
      <c r="I3946">
        <v>0</v>
      </c>
      <c r="J3946">
        <v>8</v>
      </c>
      <c r="K3946">
        <v>0</v>
      </c>
      <c r="L3946" t="s">
        <v>291</v>
      </c>
      <c r="M3946" t="s">
        <v>179</v>
      </c>
      <c r="N3946" t="s">
        <v>123</v>
      </c>
      <c r="O3946" t="s">
        <v>22</v>
      </c>
      <c r="P3946" t="s">
        <v>23</v>
      </c>
      <c r="Q3946" t="s">
        <v>24</v>
      </c>
    </row>
    <row r="3947" spans="1:17" x14ac:dyDescent="0.2">
      <c r="A3947" s="2">
        <v>36411</v>
      </c>
      <c r="B3947" t="s">
        <v>119</v>
      </c>
      <c r="C3947" t="s">
        <v>72</v>
      </c>
      <c r="D3947" t="s">
        <v>50</v>
      </c>
      <c r="E3947" t="s">
        <v>50</v>
      </c>
      <c r="F3947">
        <v>4</v>
      </c>
      <c r="G3947">
        <v>17</v>
      </c>
      <c r="H3947">
        <v>0</v>
      </c>
      <c r="I3947">
        <v>0</v>
      </c>
      <c r="J3947">
        <v>2</v>
      </c>
      <c r="K3947">
        <v>3</v>
      </c>
      <c r="L3947" t="s">
        <v>291</v>
      </c>
      <c r="M3947" t="s">
        <v>255</v>
      </c>
      <c r="N3947" t="s">
        <v>119</v>
      </c>
      <c r="O3947" t="s">
        <v>22</v>
      </c>
      <c r="P3947" t="s">
        <v>23</v>
      </c>
      <c r="Q3947" t="s">
        <v>41</v>
      </c>
    </row>
    <row r="3948" spans="1:17" x14ac:dyDescent="0.2">
      <c r="A3948" s="2">
        <v>36411</v>
      </c>
      <c r="B3948" t="s">
        <v>185</v>
      </c>
      <c r="C3948" t="s">
        <v>77</v>
      </c>
      <c r="D3948" t="s">
        <v>27</v>
      </c>
      <c r="E3948" t="s">
        <v>27</v>
      </c>
      <c r="F3948">
        <v>42</v>
      </c>
      <c r="G3948">
        <v>21</v>
      </c>
      <c r="H3948">
        <v>0</v>
      </c>
      <c r="I3948">
        <v>0</v>
      </c>
      <c r="J3948">
        <v>2</v>
      </c>
      <c r="K3948">
        <v>2</v>
      </c>
      <c r="L3948" t="s">
        <v>28</v>
      </c>
      <c r="M3948" t="s">
        <v>412</v>
      </c>
      <c r="N3948" t="s">
        <v>185</v>
      </c>
      <c r="O3948" t="s">
        <v>22</v>
      </c>
      <c r="P3948" t="s">
        <v>23</v>
      </c>
      <c r="Q3948" t="s">
        <v>30</v>
      </c>
    </row>
    <row r="3949" spans="1:17" x14ac:dyDescent="0.2">
      <c r="A3949" s="2">
        <v>36411</v>
      </c>
      <c r="B3949" t="s">
        <v>143</v>
      </c>
      <c r="C3949" t="s">
        <v>167</v>
      </c>
      <c r="D3949" t="s">
        <v>115</v>
      </c>
      <c r="E3949" t="s">
        <v>115</v>
      </c>
      <c r="F3949">
        <v>46</v>
      </c>
      <c r="G3949">
        <v>51</v>
      </c>
      <c r="H3949">
        <v>0</v>
      </c>
      <c r="I3949">
        <v>0</v>
      </c>
      <c r="J3949">
        <v>1</v>
      </c>
      <c r="K3949">
        <v>1</v>
      </c>
      <c r="L3949" t="s">
        <v>28</v>
      </c>
      <c r="M3949" t="s">
        <v>773</v>
      </c>
      <c r="N3949" t="s">
        <v>143</v>
      </c>
      <c r="O3949" t="s">
        <v>22</v>
      </c>
      <c r="P3949" t="s">
        <v>23</v>
      </c>
      <c r="Q3949" t="s">
        <v>30</v>
      </c>
    </row>
    <row r="3950" spans="1:17" x14ac:dyDescent="0.2">
      <c r="A3950" s="2">
        <v>36411</v>
      </c>
      <c r="B3950" t="s">
        <v>97</v>
      </c>
      <c r="C3950" t="s">
        <v>52</v>
      </c>
      <c r="D3950" t="s">
        <v>50</v>
      </c>
      <c r="E3950" t="s">
        <v>50</v>
      </c>
      <c r="F3950">
        <v>128</v>
      </c>
      <c r="G3950">
        <v>15</v>
      </c>
      <c r="H3950">
        <v>0</v>
      </c>
      <c r="I3950">
        <v>0</v>
      </c>
      <c r="J3950">
        <v>0</v>
      </c>
      <c r="K3950">
        <v>1</v>
      </c>
      <c r="L3950" t="s">
        <v>291</v>
      </c>
      <c r="M3950" t="s">
        <v>97</v>
      </c>
      <c r="N3950" t="s">
        <v>97</v>
      </c>
      <c r="O3950" t="s">
        <v>22</v>
      </c>
      <c r="P3950" t="s">
        <v>23</v>
      </c>
      <c r="Q3950" t="s">
        <v>41</v>
      </c>
    </row>
    <row r="3951" spans="1:17" x14ac:dyDescent="0.2">
      <c r="A3951" s="2">
        <v>36411</v>
      </c>
      <c r="B3951" t="s">
        <v>184</v>
      </c>
      <c r="C3951" t="s">
        <v>98</v>
      </c>
      <c r="D3951" t="s">
        <v>50</v>
      </c>
      <c r="E3951" t="s">
        <v>50</v>
      </c>
      <c r="F3951">
        <v>123</v>
      </c>
      <c r="G3951">
        <v>38</v>
      </c>
      <c r="H3951">
        <v>0</v>
      </c>
      <c r="I3951">
        <v>0</v>
      </c>
      <c r="J3951">
        <v>2</v>
      </c>
      <c r="K3951">
        <v>3</v>
      </c>
      <c r="L3951" t="s">
        <v>291</v>
      </c>
      <c r="M3951" t="s">
        <v>193</v>
      </c>
      <c r="N3951" t="s">
        <v>184</v>
      </c>
      <c r="O3951" t="s">
        <v>22</v>
      </c>
      <c r="P3951" t="s">
        <v>23</v>
      </c>
      <c r="Q3951" t="s">
        <v>41</v>
      </c>
    </row>
    <row r="3952" spans="1:17" x14ac:dyDescent="0.2">
      <c r="A3952" s="2">
        <v>36411</v>
      </c>
      <c r="B3952" t="s">
        <v>384</v>
      </c>
      <c r="C3952" t="s">
        <v>180</v>
      </c>
      <c r="D3952" t="s">
        <v>50</v>
      </c>
      <c r="E3952" t="s">
        <v>50</v>
      </c>
      <c r="F3952">
        <v>100</v>
      </c>
      <c r="G3952">
        <v>40</v>
      </c>
      <c r="H3952">
        <v>0</v>
      </c>
      <c r="I3952">
        <v>0</v>
      </c>
      <c r="J3952">
        <v>1</v>
      </c>
      <c r="K3952">
        <v>1</v>
      </c>
      <c r="L3952" t="s">
        <v>291</v>
      </c>
      <c r="M3952" t="s">
        <v>395</v>
      </c>
      <c r="N3952" t="s">
        <v>384</v>
      </c>
      <c r="O3952" t="s">
        <v>22</v>
      </c>
      <c r="P3952" t="s">
        <v>23</v>
      </c>
      <c r="Q3952" t="s">
        <v>30</v>
      </c>
    </row>
    <row r="3953" spans="1:17" x14ac:dyDescent="0.2">
      <c r="A3953" s="2">
        <v>36411</v>
      </c>
      <c r="B3953" t="s">
        <v>49</v>
      </c>
      <c r="C3953" t="s">
        <v>249</v>
      </c>
      <c r="D3953" t="s">
        <v>50</v>
      </c>
      <c r="E3953" t="s">
        <v>50</v>
      </c>
      <c r="F3953">
        <v>11</v>
      </c>
      <c r="G3953">
        <v>61</v>
      </c>
      <c r="H3953">
        <v>0</v>
      </c>
      <c r="I3953">
        <v>0</v>
      </c>
      <c r="J3953">
        <v>4</v>
      </c>
      <c r="K3953">
        <v>0</v>
      </c>
      <c r="L3953" t="s">
        <v>291</v>
      </c>
      <c r="M3953" t="s">
        <v>103</v>
      </c>
      <c r="N3953" t="s">
        <v>49</v>
      </c>
      <c r="O3953" t="s">
        <v>22</v>
      </c>
      <c r="P3953" t="s">
        <v>23</v>
      </c>
      <c r="Q3953" t="s">
        <v>24</v>
      </c>
    </row>
    <row r="3954" spans="1:17" x14ac:dyDescent="0.2">
      <c r="A3954" s="2">
        <v>36411</v>
      </c>
      <c r="B3954" t="s">
        <v>90</v>
      </c>
      <c r="C3954" t="s">
        <v>89</v>
      </c>
      <c r="D3954" t="s">
        <v>50</v>
      </c>
      <c r="E3954" t="s">
        <v>50</v>
      </c>
      <c r="F3954">
        <v>27</v>
      </c>
      <c r="G3954">
        <v>14</v>
      </c>
      <c r="H3954">
        <v>0</v>
      </c>
      <c r="I3954">
        <v>0</v>
      </c>
      <c r="J3954">
        <v>0</v>
      </c>
      <c r="K3954">
        <v>0</v>
      </c>
      <c r="L3954" t="s">
        <v>291</v>
      </c>
      <c r="M3954" t="s">
        <v>750</v>
      </c>
      <c r="N3954" t="s">
        <v>90</v>
      </c>
      <c r="O3954" t="s">
        <v>22</v>
      </c>
      <c r="P3954" t="s">
        <v>23</v>
      </c>
      <c r="Q3954" t="s">
        <v>30</v>
      </c>
    </row>
    <row r="3955" spans="1:17" x14ac:dyDescent="0.2">
      <c r="A3955" s="2">
        <v>36411</v>
      </c>
      <c r="B3955" t="s">
        <v>92</v>
      </c>
      <c r="C3955" t="s">
        <v>82</v>
      </c>
      <c r="D3955" t="s">
        <v>50</v>
      </c>
      <c r="E3955" t="s">
        <v>50</v>
      </c>
      <c r="F3955">
        <v>10</v>
      </c>
      <c r="G3955">
        <v>12</v>
      </c>
      <c r="H3955">
        <v>0</v>
      </c>
      <c r="I3955">
        <v>0</v>
      </c>
      <c r="J3955">
        <v>1</v>
      </c>
      <c r="K3955">
        <v>1</v>
      </c>
      <c r="L3955" t="s">
        <v>291</v>
      </c>
      <c r="M3955" t="s">
        <v>124</v>
      </c>
      <c r="N3955" t="s">
        <v>92</v>
      </c>
      <c r="O3955" t="s">
        <v>22</v>
      </c>
      <c r="P3955" t="s">
        <v>23</v>
      </c>
      <c r="Q3955" t="s">
        <v>30</v>
      </c>
    </row>
    <row r="3956" spans="1:17" x14ac:dyDescent="0.2">
      <c r="A3956" s="2">
        <v>36411</v>
      </c>
      <c r="B3956" t="s">
        <v>244</v>
      </c>
      <c r="C3956" t="s">
        <v>174</v>
      </c>
      <c r="D3956" t="s">
        <v>50</v>
      </c>
      <c r="E3956" t="s">
        <v>50</v>
      </c>
      <c r="F3956">
        <v>24</v>
      </c>
      <c r="G3956">
        <v>133</v>
      </c>
      <c r="H3956">
        <v>0</v>
      </c>
      <c r="I3956">
        <v>0</v>
      </c>
      <c r="J3956">
        <v>2</v>
      </c>
      <c r="K3956">
        <v>0</v>
      </c>
      <c r="L3956" t="s">
        <v>291</v>
      </c>
      <c r="M3956" t="s">
        <v>852</v>
      </c>
      <c r="N3956" t="s">
        <v>244</v>
      </c>
      <c r="O3956" t="s">
        <v>22</v>
      </c>
      <c r="P3956" t="s">
        <v>23</v>
      </c>
      <c r="Q3956" t="s">
        <v>24</v>
      </c>
    </row>
    <row r="3957" spans="1:17" x14ac:dyDescent="0.2">
      <c r="A3957" s="2">
        <v>36411</v>
      </c>
      <c r="B3957" t="s">
        <v>106</v>
      </c>
      <c r="C3957" t="s">
        <v>145</v>
      </c>
      <c r="D3957" t="s">
        <v>50</v>
      </c>
      <c r="E3957" t="s">
        <v>50</v>
      </c>
      <c r="F3957">
        <v>7</v>
      </c>
      <c r="G3957">
        <v>67</v>
      </c>
      <c r="H3957">
        <v>0</v>
      </c>
      <c r="I3957">
        <v>0</v>
      </c>
      <c r="J3957">
        <v>8</v>
      </c>
      <c r="K3957">
        <v>0</v>
      </c>
      <c r="L3957" t="s">
        <v>291</v>
      </c>
      <c r="M3957" t="s">
        <v>870</v>
      </c>
      <c r="N3957" t="s">
        <v>106</v>
      </c>
      <c r="O3957" t="s">
        <v>22</v>
      </c>
      <c r="P3957" t="s">
        <v>23</v>
      </c>
      <c r="Q3957" t="s">
        <v>24</v>
      </c>
    </row>
    <row r="3958" spans="1:17" x14ac:dyDescent="0.2">
      <c r="A3958" s="2">
        <v>36411</v>
      </c>
      <c r="B3958" t="s">
        <v>53</v>
      </c>
      <c r="C3958" t="s">
        <v>317</v>
      </c>
      <c r="D3958" t="s">
        <v>50</v>
      </c>
      <c r="E3958" t="s">
        <v>50</v>
      </c>
      <c r="F3958">
        <v>54</v>
      </c>
      <c r="G3958">
        <v>93</v>
      </c>
      <c r="H3958">
        <v>0</v>
      </c>
      <c r="I3958">
        <v>0</v>
      </c>
      <c r="J3958">
        <v>2</v>
      </c>
      <c r="K3958">
        <v>0</v>
      </c>
      <c r="L3958" t="s">
        <v>291</v>
      </c>
      <c r="M3958" t="s">
        <v>411</v>
      </c>
      <c r="N3958" t="s">
        <v>53</v>
      </c>
      <c r="O3958" t="s">
        <v>22</v>
      </c>
      <c r="P3958" t="s">
        <v>23</v>
      </c>
      <c r="Q3958" t="s">
        <v>24</v>
      </c>
    </row>
    <row r="3959" spans="1:17" x14ac:dyDescent="0.2">
      <c r="A3959" s="2">
        <v>36411</v>
      </c>
      <c r="B3959" t="s">
        <v>282</v>
      </c>
      <c r="C3959" t="s">
        <v>43</v>
      </c>
      <c r="D3959" t="s">
        <v>19</v>
      </c>
      <c r="E3959" t="s">
        <v>19</v>
      </c>
      <c r="F3959">
        <v>49</v>
      </c>
      <c r="G3959">
        <v>18</v>
      </c>
      <c r="H3959">
        <v>0</v>
      </c>
      <c r="I3959">
        <v>0</v>
      </c>
      <c r="J3959">
        <v>4</v>
      </c>
      <c r="K3959">
        <v>3</v>
      </c>
      <c r="L3959" t="s">
        <v>28</v>
      </c>
      <c r="M3959" t="s">
        <v>215</v>
      </c>
      <c r="N3959" t="s">
        <v>77</v>
      </c>
      <c r="O3959" t="s">
        <v>122</v>
      </c>
      <c r="P3959" t="s">
        <v>23</v>
      </c>
      <c r="Q3959" t="s">
        <v>24</v>
      </c>
    </row>
    <row r="3960" spans="1:17" x14ac:dyDescent="0.2">
      <c r="A3960" s="2">
        <v>36411</v>
      </c>
      <c r="B3960" t="s">
        <v>18</v>
      </c>
      <c r="C3960" t="s">
        <v>32</v>
      </c>
      <c r="D3960" t="s">
        <v>19</v>
      </c>
      <c r="E3960" t="s">
        <v>19</v>
      </c>
      <c r="F3960">
        <v>43</v>
      </c>
      <c r="G3960">
        <v>110</v>
      </c>
      <c r="H3960">
        <v>0</v>
      </c>
      <c r="I3960">
        <v>0</v>
      </c>
      <c r="J3960">
        <v>2</v>
      </c>
      <c r="K3960">
        <v>0</v>
      </c>
      <c r="L3960" t="s">
        <v>28</v>
      </c>
      <c r="M3960" t="s">
        <v>64</v>
      </c>
      <c r="N3960" t="s">
        <v>18</v>
      </c>
      <c r="O3960" t="s">
        <v>22</v>
      </c>
      <c r="P3960" t="s">
        <v>23</v>
      </c>
      <c r="Q3960" t="s">
        <v>24</v>
      </c>
    </row>
    <row r="3961" spans="1:17" x14ac:dyDescent="0.2">
      <c r="A3961" s="2">
        <v>36411</v>
      </c>
      <c r="B3961" t="s">
        <v>138</v>
      </c>
      <c r="C3961" t="s">
        <v>113</v>
      </c>
      <c r="D3961" t="s">
        <v>36</v>
      </c>
      <c r="E3961" t="s">
        <v>115</v>
      </c>
      <c r="F3961">
        <v>31</v>
      </c>
      <c r="G3961">
        <v>36</v>
      </c>
      <c r="H3961">
        <v>0</v>
      </c>
      <c r="I3961">
        <v>0</v>
      </c>
      <c r="J3961">
        <v>0</v>
      </c>
      <c r="K3961">
        <v>0</v>
      </c>
      <c r="L3961" t="s">
        <v>28</v>
      </c>
      <c r="M3961" t="s">
        <v>47</v>
      </c>
      <c r="N3961" t="s">
        <v>45</v>
      </c>
      <c r="O3961" t="s">
        <v>122</v>
      </c>
      <c r="P3961" t="s">
        <v>23</v>
      </c>
      <c r="Q3961" t="s">
        <v>30</v>
      </c>
    </row>
    <row r="3962" spans="1:17" x14ac:dyDescent="0.2">
      <c r="A3962" s="2">
        <v>36412</v>
      </c>
      <c r="B3962" t="s">
        <v>700</v>
      </c>
      <c r="C3962" t="s">
        <v>188</v>
      </c>
      <c r="D3962" t="s">
        <v>27</v>
      </c>
      <c r="E3962" t="s">
        <v>27</v>
      </c>
      <c r="F3962">
        <v>165</v>
      </c>
      <c r="G3962">
        <v>157</v>
      </c>
      <c r="H3962">
        <v>0</v>
      </c>
      <c r="I3962">
        <v>0</v>
      </c>
      <c r="J3962">
        <v>3</v>
      </c>
      <c r="K3962">
        <v>1</v>
      </c>
      <c r="L3962" t="s">
        <v>28</v>
      </c>
      <c r="M3962" t="s">
        <v>826</v>
      </c>
      <c r="N3962" t="s">
        <v>700</v>
      </c>
      <c r="O3962" t="s">
        <v>22</v>
      </c>
      <c r="P3962" t="s">
        <v>23</v>
      </c>
      <c r="Q3962" t="s">
        <v>24</v>
      </c>
    </row>
    <row r="3963" spans="1:17" x14ac:dyDescent="0.2">
      <c r="A3963" s="2">
        <v>36412</v>
      </c>
      <c r="B3963" t="s">
        <v>549</v>
      </c>
      <c r="C3963" t="s">
        <v>456</v>
      </c>
      <c r="D3963" t="s">
        <v>27</v>
      </c>
      <c r="E3963" t="s">
        <v>27</v>
      </c>
      <c r="F3963">
        <v>145</v>
      </c>
      <c r="G3963">
        <v>144</v>
      </c>
      <c r="H3963">
        <v>0</v>
      </c>
      <c r="I3963">
        <v>0</v>
      </c>
      <c r="J3963">
        <v>0</v>
      </c>
      <c r="K3963">
        <v>2</v>
      </c>
      <c r="L3963" t="s">
        <v>28</v>
      </c>
      <c r="M3963" t="s">
        <v>472</v>
      </c>
      <c r="N3963" t="s">
        <v>233</v>
      </c>
      <c r="O3963" t="s">
        <v>122</v>
      </c>
      <c r="P3963" t="s">
        <v>23</v>
      </c>
      <c r="Q3963" t="s">
        <v>41</v>
      </c>
    </row>
    <row r="3964" spans="1:17" x14ac:dyDescent="0.2">
      <c r="A3964" s="2">
        <v>36414</v>
      </c>
      <c r="B3964" t="s">
        <v>700</v>
      </c>
      <c r="C3964" t="s">
        <v>188</v>
      </c>
      <c r="D3964" t="s">
        <v>27</v>
      </c>
      <c r="E3964" t="s">
        <v>27</v>
      </c>
      <c r="F3964">
        <v>165</v>
      </c>
      <c r="G3964">
        <v>157</v>
      </c>
      <c r="H3964">
        <v>0</v>
      </c>
      <c r="I3964">
        <v>0</v>
      </c>
      <c r="J3964">
        <v>1</v>
      </c>
      <c r="K3964">
        <v>0</v>
      </c>
      <c r="L3964" t="s">
        <v>28</v>
      </c>
      <c r="M3964" t="s">
        <v>826</v>
      </c>
      <c r="N3964" t="s">
        <v>700</v>
      </c>
      <c r="O3964" t="s">
        <v>22</v>
      </c>
      <c r="P3964" t="s">
        <v>23</v>
      </c>
      <c r="Q3964" t="s">
        <v>24</v>
      </c>
    </row>
    <row r="3965" spans="1:17" x14ac:dyDescent="0.2">
      <c r="A3965" s="2">
        <v>36414</v>
      </c>
      <c r="B3965" t="s">
        <v>138</v>
      </c>
      <c r="C3965" t="s">
        <v>113</v>
      </c>
      <c r="D3965" t="s">
        <v>36</v>
      </c>
      <c r="E3965" t="s">
        <v>115</v>
      </c>
      <c r="F3965">
        <v>31</v>
      </c>
      <c r="G3965">
        <v>36</v>
      </c>
      <c r="H3965">
        <v>0</v>
      </c>
      <c r="I3965">
        <v>0</v>
      </c>
      <c r="J3965">
        <v>1</v>
      </c>
      <c r="K3965">
        <v>2</v>
      </c>
      <c r="L3965" t="s">
        <v>28</v>
      </c>
      <c r="M3965" t="s">
        <v>47</v>
      </c>
      <c r="N3965" t="s">
        <v>45</v>
      </c>
      <c r="O3965" t="s">
        <v>122</v>
      </c>
      <c r="P3965" t="s">
        <v>23</v>
      </c>
      <c r="Q3965" t="s">
        <v>41</v>
      </c>
    </row>
    <row r="3966" spans="1:17" x14ac:dyDescent="0.2">
      <c r="A3966" s="2">
        <v>36422</v>
      </c>
      <c r="B3966" t="s">
        <v>149</v>
      </c>
      <c r="C3966" t="s">
        <v>113</v>
      </c>
      <c r="D3966" t="s">
        <v>36</v>
      </c>
      <c r="E3966" t="s">
        <v>115</v>
      </c>
      <c r="F3966">
        <v>31</v>
      </c>
      <c r="G3966">
        <v>39</v>
      </c>
      <c r="H3966">
        <v>0</v>
      </c>
      <c r="I3966">
        <v>0</v>
      </c>
      <c r="J3966">
        <v>1</v>
      </c>
      <c r="K3966">
        <v>0</v>
      </c>
      <c r="L3966" t="s">
        <v>28</v>
      </c>
      <c r="M3966" t="s">
        <v>871</v>
      </c>
      <c r="N3966" t="s">
        <v>149</v>
      </c>
      <c r="O3966" t="s">
        <v>22</v>
      </c>
      <c r="P3966" t="s">
        <v>23</v>
      </c>
      <c r="Q3966" t="s">
        <v>24</v>
      </c>
    </row>
    <row r="3967" spans="1:17" x14ac:dyDescent="0.2">
      <c r="A3967" s="2">
        <v>36425</v>
      </c>
      <c r="B3967" t="s">
        <v>188</v>
      </c>
      <c r="C3967" t="s">
        <v>848</v>
      </c>
      <c r="D3967" t="s">
        <v>27</v>
      </c>
      <c r="E3967" t="s">
        <v>27</v>
      </c>
      <c r="F3967">
        <v>158</v>
      </c>
      <c r="G3967">
        <v>187</v>
      </c>
      <c r="H3967">
        <v>0</v>
      </c>
      <c r="I3967">
        <v>0</v>
      </c>
      <c r="J3967">
        <v>4</v>
      </c>
      <c r="K3967">
        <v>0</v>
      </c>
      <c r="L3967" t="s">
        <v>28</v>
      </c>
      <c r="M3967" t="s">
        <v>509</v>
      </c>
      <c r="N3967" t="s">
        <v>188</v>
      </c>
      <c r="O3967" t="s">
        <v>22</v>
      </c>
      <c r="P3967" t="s">
        <v>23</v>
      </c>
      <c r="Q3967" t="s">
        <v>24</v>
      </c>
    </row>
    <row r="3968" spans="1:17" x14ac:dyDescent="0.2">
      <c r="A3968" s="2">
        <v>36429</v>
      </c>
      <c r="B3968" t="s">
        <v>267</v>
      </c>
      <c r="C3968" t="s">
        <v>352</v>
      </c>
      <c r="D3968" t="s">
        <v>36</v>
      </c>
      <c r="E3968" t="s">
        <v>36</v>
      </c>
      <c r="F3968">
        <v>56</v>
      </c>
      <c r="G3968">
        <v>84</v>
      </c>
      <c r="H3968">
        <v>0</v>
      </c>
      <c r="I3968">
        <v>0</v>
      </c>
      <c r="J3968">
        <v>1</v>
      </c>
      <c r="K3968">
        <v>0</v>
      </c>
      <c r="L3968" t="s">
        <v>716</v>
      </c>
      <c r="M3968" t="s">
        <v>268</v>
      </c>
      <c r="N3968" t="s">
        <v>267</v>
      </c>
      <c r="O3968" t="s">
        <v>22</v>
      </c>
      <c r="P3968" t="s">
        <v>23</v>
      </c>
      <c r="Q3968" t="s">
        <v>24</v>
      </c>
    </row>
    <row r="3969" spans="1:17" x14ac:dyDescent="0.2">
      <c r="A3969" s="2">
        <v>36431</v>
      </c>
      <c r="B3969" t="s">
        <v>263</v>
      </c>
      <c r="C3969" t="s">
        <v>32</v>
      </c>
      <c r="D3969" t="s">
        <v>27</v>
      </c>
      <c r="E3969" t="s">
        <v>19</v>
      </c>
      <c r="F3969">
        <v>106</v>
      </c>
      <c r="G3969">
        <v>111</v>
      </c>
      <c r="H3969">
        <v>0</v>
      </c>
      <c r="I3969">
        <v>0</v>
      </c>
      <c r="J3969">
        <v>3</v>
      </c>
      <c r="K3969">
        <v>2</v>
      </c>
      <c r="L3969" t="s">
        <v>28</v>
      </c>
      <c r="M3969" t="s">
        <v>599</v>
      </c>
      <c r="N3969" t="s">
        <v>263</v>
      </c>
      <c r="O3969" t="s">
        <v>22</v>
      </c>
      <c r="P3969" t="s">
        <v>23</v>
      </c>
      <c r="Q3969" t="s">
        <v>24</v>
      </c>
    </row>
    <row r="3970" spans="1:17" x14ac:dyDescent="0.2">
      <c r="A3970" s="2">
        <v>36433</v>
      </c>
      <c r="B3970" t="s">
        <v>113</v>
      </c>
      <c r="C3970" t="s">
        <v>149</v>
      </c>
      <c r="D3970" t="s">
        <v>115</v>
      </c>
      <c r="E3970" t="s">
        <v>36</v>
      </c>
      <c r="F3970">
        <v>39</v>
      </c>
      <c r="G3970">
        <v>31</v>
      </c>
      <c r="H3970">
        <v>0</v>
      </c>
      <c r="I3970">
        <v>0</v>
      </c>
      <c r="J3970">
        <v>0</v>
      </c>
      <c r="K3970">
        <v>0</v>
      </c>
      <c r="L3970" t="s">
        <v>28</v>
      </c>
      <c r="M3970" t="s">
        <v>231</v>
      </c>
      <c r="N3970" t="s">
        <v>113</v>
      </c>
      <c r="O3970" t="s">
        <v>22</v>
      </c>
      <c r="P3970" t="s">
        <v>23</v>
      </c>
      <c r="Q3970" t="s">
        <v>30</v>
      </c>
    </row>
    <row r="3971" spans="1:17" x14ac:dyDescent="0.2">
      <c r="A3971" s="2">
        <v>36435</v>
      </c>
      <c r="B3971" t="s">
        <v>352</v>
      </c>
      <c r="C3971" t="s">
        <v>267</v>
      </c>
      <c r="D3971" t="s">
        <v>36</v>
      </c>
      <c r="E3971" t="s">
        <v>36</v>
      </c>
      <c r="F3971">
        <v>84</v>
      </c>
      <c r="G3971">
        <v>56</v>
      </c>
      <c r="H3971">
        <v>0</v>
      </c>
      <c r="I3971">
        <v>0</v>
      </c>
      <c r="J3971">
        <v>1</v>
      </c>
      <c r="K3971">
        <v>1</v>
      </c>
      <c r="L3971" t="s">
        <v>716</v>
      </c>
      <c r="M3971" t="s">
        <v>371</v>
      </c>
      <c r="N3971" t="s">
        <v>352</v>
      </c>
      <c r="O3971" t="s">
        <v>22</v>
      </c>
      <c r="P3971" t="s">
        <v>23</v>
      </c>
      <c r="Q3971" t="s">
        <v>30</v>
      </c>
    </row>
    <row r="3972" spans="1:17" x14ac:dyDescent="0.2">
      <c r="A3972" s="2">
        <v>36438</v>
      </c>
      <c r="B3972" t="s">
        <v>104</v>
      </c>
      <c r="C3972" t="s">
        <v>646</v>
      </c>
      <c r="D3972" t="s">
        <v>50</v>
      </c>
      <c r="E3972" t="s">
        <v>50</v>
      </c>
      <c r="F3972">
        <v>28</v>
      </c>
      <c r="G3972">
        <v>89</v>
      </c>
      <c r="H3972">
        <v>0</v>
      </c>
      <c r="I3972">
        <v>0</v>
      </c>
      <c r="J3972">
        <v>1</v>
      </c>
      <c r="K3972">
        <v>0</v>
      </c>
      <c r="L3972" t="s">
        <v>291</v>
      </c>
      <c r="M3972" t="s">
        <v>273</v>
      </c>
      <c r="N3972" t="s">
        <v>104</v>
      </c>
      <c r="O3972" t="s">
        <v>22</v>
      </c>
      <c r="P3972" t="s">
        <v>23</v>
      </c>
      <c r="Q3972" t="s">
        <v>24</v>
      </c>
    </row>
    <row r="3973" spans="1:17" x14ac:dyDescent="0.2">
      <c r="A3973" s="2">
        <v>36439</v>
      </c>
      <c r="B3973" t="s">
        <v>56</v>
      </c>
      <c r="C3973" t="s">
        <v>454</v>
      </c>
      <c r="D3973" t="s">
        <v>27</v>
      </c>
      <c r="E3973" t="s">
        <v>27</v>
      </c>
      <c r="F3973">
        <v>94</v>
      </c>
      <c r="G3973">
        <v>81</v>
      </c>
      <c r="H3973">
        <v>0</v>
      </c>
      <c r="I3973">
        <v>0</v>
      </c>
      <c r="J3973">
        <v>0</v>
      </c>
      <c r="K3973">
        <v>0</v>
      </c>
      <c r="L3973" t="s">
        <v>757</v>
      </c>
      <c r="M3973" t="s">
        <v>121</v>
      </c>
      <c r="N3973" t="s">
        <v>77</v>
      </c>
      <c r="O3973" t="s">
        <v>122</v>
      </c>
      <c r="P3973" t="s">
        <v>23</v>
      </c>
      <c r="Q3973" t="s">
        <v>30</v>
      </c>
    </row>
    <row r="3974" spans="1:17" x14ac:dyDescent="0.2">
      <c r="A3974" s="2">
        <v>36439</v>
      </c>
      <c r="B3974" t="s">
        <v>210</v>
      </c>
      <c r="C3974" t="s">
        <v>263</v>
      </c>
      <c r="D3974" t="s">
        <v>27</v>
      </c>
      <c r="E3974" t="s">
        <v>27</v>
      </c>
      <c r="F3974">
        <v>93</v>
      </c>
      <c r="G3974">
        <v>106</v>
      </c>
      <c r="H3974">
        <v>0</v>
      </c>
      <c r="I3974">
        <v>0</v>
      </c>
      <c r="J3974">
        <v>1</v>
      </c>
      <c r="K3974">
        <v>1</v>
      </c>
      <c r="L3974" t="s">
        <v>757</v>
      </c>
      <c r="M3974" t="s">
        <v>121</v>
      </c>
      <c r="N3974" t="s">
        <v>77</v>
      </c>
      <c r="O3974" t="s">
        <v>122</v>
      </c>
      <c r="P3974" t="s">
        <v>23</v>
      </c>
      <c r="Q3974" t="s">
        <v>30</v>
      </c>
    </row>
    <row r="3975" spans="1:17" x14ac:dyDescent="0.2">
      <c r="A3975" s="2">
        <v>36439</v>
      </c>
      <c r="B3975" t="s">
        <v>153</v>
      </c>
      <c r="C3975" t="s">
        <v>85</v>
      </c>
      <c r="D3975" t="s">
        <v>50</v>
      </c>
      <c r="E3975" t="s">
        <v>50</v>
      </c>
      <c r="F3975">
        <v>37</v>
      </c>
      <c r="G3975">
        <v>88</v>
      </c>
      <c r="H3975">
        <v>0</v>
      </c>
      <c r="I3975">
        <v>0</v>
      </c>
      <c r="J3975">
        <v>2</v>
      </c>
      <c r="K3975">
        <v>0</v>
      </c>
      <c r="L3975" t="s">
        <v>291</v>
      </c>
      <c r="M3975" t="s">
        <v>191</v>
      </c>
      <c r="N3975" t="s">
        <v>153</v>
      </c>
      <c r="O3975" t="s">
        <v>22</v>
      </c>
      <c r="P3975" t="s">
        <v>23</v>
      </c>
      <c r="Q3975" t="s">
        <v>24</v>
      </c>
    </row>
    <row r="3976" spans="1:17" x14ac:dyDescent="0.2">
      <c r="A3976" s="2">
        <v>36441</v>
      </c>
      <c r="B3976" t="s">
        <v>56</v>
      </c>
      <c r="C3976" t="s">
        <v>210</v>
      </c>
      <c r="D3976" t="s">
        <v>27</v>
      </c>
      <c r="E3976" t="s">
        <v>27</v>
      </c>
      <c r="F3976">
        <v>94</v>
      </c>
      <c r="G3976">
        <v>93</v>
      </c>
      <c r="H3976">
        <v>0</v>
      </c>
      <c r="I3976">
        <v>0</v>
      </c>
      <c r="J3976">
        <v>2</v>
      </c>
      <c r="K3976">
        <v>1</v>
      </c>
      <c r="L3976" t="s">
        <v>757</v>
      </c>
      <c r="M3976" t="s">
        <v>121</v>
      </c>
      <c r="N3976" t="s">
        <v>77</v>
      </c>
      <c r="O3976" t="s">
        <v>122</v>
      </c>
      <c r="P3976" t="s">
        <v>23</v>
      </c>
      <c r="Q3976" t="s">
        <v>24</v>
      </c>
    </row>
    <row r="3977" spans="1:17" x14ac:dyDescent="0.2">
      <c r="A3977" s="2">
        <v>36441</v>
      </c>
      <c r="B3977" t="s">
        <v>454</v>
      </c>
      <c r="C3977" t="s">
        <v>263</v>
      </c>
      <c r="D3977" t="s">
        <v>27</v>
      </c>
      <c r="E3977" t="s">
        <v>27</v>
      </c>
      <c r="F3977">
        <v>81</v>
      </c>
      <c r="G3977">
        <v>106</v>
      </c>
      <c r="H3977">
        <v>0</v>
      </c>
      <c r="I3977">
        <v>0</v>
      </c>
      <c r="J3977">
        <v>0</v>
      </c>
      <c r="K3977">
        <v>1</v>
      </c>
      <c r="L3977" t="s">
        <v>757</v>
      </c>
      <c r="M3977" t="s">
        <v>121</v>
      </c>
      <c r="N3977" t="s">
        <v>77</v>
      </c>
      <c r="O3977" t="s">
        <v>122</v>
      </c>
      <c r="P3977" t="s">
        <v>23</v>
      </c>
      <c r="Q3977" t="s">
        <v>41</v>
      </c>
    </row>
    <row r="3978" spans="1:17" x14ac:dyDescent="0.2">
      <c r="A3978" s="2">
        <v>36442</v>
      </c>
      <c r="B3978" t="s">
        <v>85</v>
      </c>
      <c r="C3978" t="s">
        <v>345</v>
      </c>
      <c r="D3978" t="s">
        <v>50</v>
      </c>
      <c r="E3978" t="s">
        <v>50</v>
      </c>
      <c r="F3978">
        <v>88</v>
      </c>
      <c r="G3978">
        <v>62</v>
      </c>
      <c r="H3978">
        <v>0</v>
      </c>
      <c r="I3978">
        <v>0</v>
      </c>
      <c r="J3978">
        <v>2</v>
      </c>
      <c r="K3978">
        <v>1</v>
      </c>
      <c r="L3978" t="s">
        <v>291</v>
      </c>
      <c r="M3978" t="s">
        <v>86</v>
      </c>
      <c r="N3978" t="s">
        <v>85</v>
      </c>
      <c r="O3978" t="s">
        <v>22</v>
      </c>
      <c r="P3978" t="s">
        <v>23</v>
      </c>
      <c r="Q3978" t="s">
        <v>24</v>
      </c>
    </row>
    <row r="3979" spans="1:17" x14ac:dyDescent="0.2">
      <c r="A3979" s="2">
        <v>36442</v>
      </c>
      <c r="B3979" t="s">
        <v>737</v>
      </c>
      <c r="C3979" t="s">
        <v>286</v>
      </c>
      <c r="D3979" t="s">
        <v>50</v>
      </c>
      <c r="E3979" t="s">
        <v>50</v>
      </c>
      <c r="F3979">
        <v>148</v>
      </c>
      <c r="G3979">
        <v>91</v>
      </c>
      <c r="H3979">
        <v>0</v>
      </c>
      <c r="I3979">
        <v>0</v>
      </c>
      <c r="J3979">
        <v>0</v>
      </c>
      <c r="K3979">
        <v>3</v>
      </c>
      <c r="L3979" t="s">
        <v>291</v>
      </c>
      <c r="M3979" t="s">
        <v>819</v>
      </c>
      <c r="N3979" t="s">
        <v>737</v>
      </c>
      <c r="O3979" t="s">
        <v>22</v>
      </c>
      <c r="P3979" t="s">
        <v>23</v>
      </c>
      <c r="Q3979" t="s">
        <v>41</v>
      </c>
    </row>
    <row r="3980" spans="1:17" x14ac:dyDescent="0.2">
      <c r="A3980" s="2">
        <v>36442</v>
      </c>
      <c r="B3980" t="s">
        <v>386</v>
      </c>
      <c r="C3980" t="s">
        <v>244</v>
      </c>
      <c r="D3980" t="s">
        <v>50</v>
      </c>
      <c r="E3980" t="s">
        <v>50</v>
      </c>
      <c r="F3980">
        <v>98</v>
      </c>
      <c r="G3980">
        <v>22</v>
      </c>
      <c r="H3980">
        <v>0</v>
      </c>
      <c r="I3980">
        <v>0</v>
      </c>
      <c r="J3980">
        <v>0</v>
      </c>
      <c r="K3980">
        <v>1</v>
      </c>
      <c r="L3980" t="s">
        <v>291</v>
      </c>
      <c r="M3980" t="s">
        <v>595</v>
      </c>
      <c r="N3980" t="s">
        <v>386</v>
      </c>
      <c r="O3980" t="s">
        <v>22</v>
      </c>
      <c r="P3980" t="s">
        <v>23</v>
      </c>
      <c r="Q3980" t="s">
        <v>41</v>
      </c>
    </row>
    <row r="3981" spans="1:17" x14ac:dyDescent="0.2">
      <c r="A3981" s="2">
        <v>36442</v>
      </c>
      <c r="B3981" t="s">
        <v>317</v>
      </c>
      <c r="C3981" t="s">
        <v>119</v>
      </c>
      <c r="D3981" t="s">
        <v>50</v>
      </c>
      <c r="E3981" t="s">
        <v>50</v>
      </c>
      <c r="F3981">
        <v>100</v>
      </c>
      <c r="G3981">
        <v>8</v>
      </c>
      <c r="H3981">
        <v>0</v>
      </c>
      <c r="I3981">
        <v>0</v>
      </c>
      <c r="J3981">
        <v>0</v>
      </c>
      <c r="K3981">
        <v>0</v>
      </c>
      <c r="L3981" t="s">
        <v>291</v>
      </c>
      <c r="M3981" t="s">
        <v>394</v>
      </c>
      <c r="N3981" t="s">
        <v>317</v>
      </c>
      <c r="O3981" t="s">
        <v>22</v>
      </c>
      <c r="P3981" t="s">
        <v>23</v>
      </c>
      <c r="Q3981" t="s">
        <v>30</v>
      </c>
    </row>
    <row r="3982" spans="1:17" x14ac:dyDescent="0.2">
      <c r="A3982" s="2">
        <v>36442</v>
      </c>
      <c r="B3982" t="s">
        <v>293</v>
      </c>
      <c r="C3982" t="s">
        <v>48</v>
      </c>
      <c r="D3982" t="s">
        <v>50</v>
      </c>
      <c r="E3982" t="s">
        <v>50</v>
      </c>
      <c r="F3982">
        <v>2</v>
      </c>
      <c r="G3982">
        <v>110</v>
      </c>
      <c r="H3982">
        <v>0</v>
      </c>
      <c r="I3982">
        <v>0</v>
      </c>
      <c r="J3982">
        <v>2</v>
      </c>
      <c r="K3982">
        <v>0</v>
      </c>
      <c r="L3982" t="s">
        <v>291</v>
      </c>
      <c r="M3982" t="s">
        <v>478</v>
      </c>
      <c r="N3982" t="s">
        <v>293</v>
      </c>
      <c r="O3982" t="s">
        <v>22</v>
      </c>
      <c r="P3982" t="s">
        <v>23</v>
      </c>
      <c r="Q3982" t="s">
        <v>24</v>
      </c>
    </row>
    <row r="3983" spans="1:17" x14ac:dyDescent="0.2">
      <c r="A3983" s="2">
        <v>36442</v>
      </c>
      <c r="B3983" t="s">
        <v>81</v>
      </c>
      <c r="C3983" t="s">
        <v>646</v>
      </c>
      <c r="D3983" t="s">
        <v>50</v>
      </c>
      <c r="E3983" t="s">
        <v>50</v>
      </c>
      <c r="F3983">
        <v>74</v>
      </c>
      <c r="G3983">
        <v>89</v>
      </c>
      <c r="H3983">
        <v>0</v>
      </c>
      <c r="I3983">
        <v>0</v>
      </c>
      <c r="J3983">
        <v>1</v>
      </c>
      <c r="K3983">
        <v>4</v>
      </c>
      <c r="L3983" t="s">
        <v>291</v>
      </c>
      <c r="M3983" t="s">
        <v>83</v>
      </c>
      <c r="N3983" t="s">
        <v>81</v>
      </c>
      <c r="O3983" t="s">
        <v>22</v>
      </c>
      <c r="P3983" t="s">
        <v>23</v>
      </c>
      <c r="Q3983" t="s">
        <v>41</v>
      </c>
    </row>
    <row r="3984" spans="1:17" x14ac:dyDescent="0.2">
      <c r="A3984" s="2">
        <v>36442</v>
      </c>
      <c r="B3984" t="s">
        <v>70</v>
      </c>
      <c r="C3984" t="s">
        <v>100</v>
      </c>
      <c r="D3984" t="s">
        <v>50</v>
      </c>
      <c r="E3984" t="s">
        <v>50</v>
      </c>
      <c r="F3984">
        <v>58</v>
      </c>
      <c r="G3984">
        <v>71</v>
      </c>
      <c r="H3984">
        <v>0</v>
      </c>
      <c r="I3984">
        <v>0</v>
      </c>
      <c r="J3984">
        <v>4</v>
      </c>
      <c r="K3984">
        <v>1</v>
      </c>
      <c r="L3984" t="s">
        <v>291</v>
      </c>
      <c r="M3984" t="s">
        <v>383</v>
      </c>
      <c r="N3984" t="s">
        <v>70</v>
      </c>
      <c r="O3984" t="s">
        <v>22</v>
      </c>
      <c r="P3984" t="s">
        <v>23</v>
      </c>
      <c r="Q3984" t="s">
        <v>24</v>
      </c>
    </row>
    <row r="3985" spans="1:17" x14ac:dyDescent="0.2">
      <c r="A3985" s="2">
        <v>36442</v>
      </c>
      <c r="B3985" t="s">
        <v>67</v>
      </c>
      <c r="C3985" t="s">
        <v>76</v>
      </c>
      <c r="D3985" t="s">
        <v>50</v>
      </c>
      <c r="E3985" t="s">
        <v>50</v>
      </c>
      <c r="F3985">
        <v>3</v>
      </c>
      <c r="G3985">
        <v>49</v>
      </c>
      <c r="H3985">
        <v>0</v>
      </c>
      <c r="I3985">
        <v>0</v>
      </c>
      <c r="J3985">
        <v>3</v>
      </c>
      <c r="K3985">
        <v>2</v>
      </c>
      <c r="L3985" t="s">
        <v>291</v>
      </c>
      <c r="M3985" t="s">
        <v>769</v>
      </c>
      <c r="N3985" t="s">
        <v>67</v>
      </c>
      <c r="O3985" t="s">
        <v>22</v>
      </c>
      <c r="P3985" t="s">
        <v>23</v>
      </c>
      <c r="Q3985" t="s">
        <v>24</v>
      </c>
    </row>
    <row r="3986" spans="1:17" x14ac:dyDescent="0.2">
      <c r="A3986" s="2">
        <v>36442</v>
      </c>
      <c r="B3986" t="s">
        <v>129</v>
      </c>
      <c r="C3986" t="s">
        <v>180</v>
      </c>
      <c r="D3986" t="s">
        <v>50</v>
      </c>
      <c r="E3986" t="s">
        <v>50</v>
      </c>
      <c r="F3986">
        <v>5</v>
      </c>
      <c r="G3986">
        <v>35</v>
      </c>
      <c r="H3986">
        <v>0</v>
      </c>
      <c r="I3986">
        <v>0</v>
      </c>
      <c r="J3986">
        <v>0</v>
      </c>
      <c r="K3986">
        <v>0</v>
      </c>
      <c r="L3986" t="s">
        <v>291</v>
      </c>
      <c r="M3986" t="s">
        <v>589</v>
      </c>
      <c r="N3986" t="s">
        <v>129</v>
      </c>
      <c r="O3986" t="s">
        <v>22</v>
      </c>
      <c r="P3986" t="s">
        <v>23</v>
      </c>
      <c r="Q3986" t="s">
        <v>30</v>
      </c>
    </row>
    <row r="3987" spans="1:17" x14ac:dyDescent="0.2">
      <c r="A3987" s="2">
        <v>36442</v>
      </c>
      <c r="B3987" t="s">
        <v>101</v>
      </c>
      <c r="C3987" t="s">
        <v>49</v>
      </c>
      <c r="D3987" t="s">
        <v>50</v>
      </c>
      <c r="E3987" t="s">
        <v>50</v>
      </c>
      <c r="F3987">
        <v>63</v>
      </c>
      <c r="G3987">
        <v>9</v>
      </c>
      <c r="H3987">
        <v>0</v>
      </c>
      <c r="I3987">
        <v>0</v>
      </c>
      <c r="J3987">
        <v>1</v>
      </c>
      <c r="K3987">
        <v>2</v>
      </c>
      <c r="L3987" t="s">
        <v>291</v>
      </c>
      <c r="M3987" t="s">
        <v>331</v>
      </c>
      <c r="N3987" t="s">
        <v>101</v>
      </c>
      <c r="O3987" t="s">
        <v>22</v>
      </c>
      <c r="P3987" t="s">
        <v>23</v>
      </c>
      <c r="Q3987" t="s">
        <v>41</v>
      </c>
    </row>
    <row r="3988" spans="1:17" x14ac:dyDescent="0.2">
      <c r="A3988" s="2">
        <v>36442</v>
      </c>
      <c r="B3988" t="s">
        <v>174</v>
      </c>
      <c r="C3988" t="s">
        <v>92</v>
      </c>
      <c r="D3988" t="s">
        <v>50</v>
      </c>
      <c r="E3988" t="s">
        <v>50</v>
      </c>
      <c r="F3988">
        <v>128</v>
      </c>
      <c r="G3988">
        <v>11</v>
      </c>
      <c r="H3988">
        <v>0</v>
      </c>
      <c r="I3988">
        <v>0</v>
      </c>
      <c r="J3988">
        <v>0</v>
      </c>
      <c r="K3988">
        <v>3</v>
      </c>
      <c r="L3988" t="s">
        <v>291</v>
      </c>
      <c r="M3988" t="s">
        <v>820</v>
      </c>
      <c r="N3988" t="s">
        <v>174</v>
      </c>
      <c r="O3988" t="s">
        <v>22</v>
      </c>
      <c r="P3988" t="s">
        <v>23</v>
      </c>
      <c r="Q3988" t="s">
        <v>41</v>
      </c>
    </row>
    <row r="3989" spans="1:17" x14ac:dyDescent="0.2">
      <c r="A3989" s="2">
        <v>36442</v>
      </c>
      <c r="B3989" t="s">
        <v>328</v>
      </c>
      <c r="C3989" t="s">
        <v>98</v>
      </c>
      <c r="D3989" t="s">
        <v>50</v>
      </c>
      <c r="E3989" t="s">
        <v>50</v>
      </c>
      <c r="F3989">
        <v>68</v>
      </c>
      <c r="G3989">
        <v>34</v>
      </c>
      <c r="H3989">
        <v>0</v>
      </c>
      <c r="I3989">
        <v>0</v>
      </c>
      <c r="J3989">
        <v>1</v>
      </c>
      <c r="K3989">
        <v>1</v>
      </c>
      <c r="L3989" t="s">
        <v>291</v>
      </c>
      <c r="M3989" t="s">
        <v>329</v>
      </c>
      <c r="N3989" t="s">
        <v>328</v>
      </c>
      <c r="O3989" t="s">
        <v>22</v>
      </c>
      <c r="P3989" t="s">
        <v>23</v>
      </c>
      <c r="Q3989" t="s">
        <v>30</v>
      </c>
    </row>
    <row r="3990" spans="1:17" x14ac:dyDescent="0.2">
      <c r="A3990" s="2">
        <v>36442</v>
      </c>
      <c r="B3990" t="s">
        <v>126</v>
      </c>
      <c r="C3990" t="s">
        <v>25</v>
      </c>
      <c r="D3990" t="s">
        <v>50</v>
      </c>
      <c r="E3990" t="s">
        <v>19</v>
      </c>
      <c r="F3990">
        <v>14</v>
      </c>
      <c r="G3990">
        <v>1</v>
      </c>
      <c r="H3990">
        <v>0</v>
      </c>
      <c r="I3990">
        <v>0</v>
      </c>
      <c r="J3990">
        <v>2</v>
      </c>
      <c r="K3990">
        <v>2</v>
      </c>
      <c r="L3990" t="s">
        <v>28</v>
      </c>
      <c r="M3990" t="s">
        <v>308</v>
      </c>
      <c r="N3990" t="s">
        <v>126</v>
      </c>
      <c r="O3990" t="s">
        <v>22</v>
      </c>
      <c r="P3990" t="s">
        <v>23</v>
      </c>
      <c r="Q3990" t="s">
        <v>30</v>
      </c>
    </row>
    <row r="3991" spans="1:17" x14ac:dyDescent="0.2">
      <c r="A3991" s="2">
        <v>36442</v>
      </c>
      <c r="B3991" t="s">
        <v>82</v>
      </c>
      <c r="C3991" t="s">
        <v>94</v>
      </c>
      <c r="D3991" t="s">
        <v>50</v>
      </c>
      <c r="E3991" t="s">
        <v>50</v>
      </c>
      <c r="F3991">
        <v>13</v>
      </c>
      <c r="G3991">
        <v>43</v>
      </c>
      <c r="H3991">
        <v>0</v>
      </c>
      <c r="I3991">
        <v>0</v>
      </c>
      <c r="J3991">
        <v>3</v>
      </c>
      <c r="K3991">
        <v>0</v>
      </c>
      <c r="L3991" t="s">
        <v>291</v>
      </c>
      <c r="M3991" t="s">
        <v>187</v>
      </c>
      <c r="N3991" t="s">
        <v>82</v>
      </c>
      <c r="O3991" t="s">
        <v>22</v>
      </c>
      <c r="P3991" t="s">
        <v>23</v>
      </c>
      <c r="Q3991" t="s">
        <v>24</v>
      </c>
    </row>
    <row r="3992" spans="1:17" x14ac:dyDescent="0.2">
      <c r="A3992" s="2">
        <v>36442</v>
      </c>
      <c r="B3992" t="s">
        <v>95</v>
      </c>
      <c r="C3992" t="s">
        <v>168</v>
      </c>
      <c r="D3992" t="s">
        <v>50</v>
      </c>
      <c r="E3992" t="s">
        <v>50</v>
      </c>
      <c r="F3992">
        <v>19</v>
      </c>
      <c r="G3992">
        <v>27</v>
      </c>
      <c r="H3992">
        <v>0</v>
      </c>
      <c r="I3992">
        <v>0</v>
      </c>
      <c r="J3992">
        <v>1</v>
      </c>
      <c r="K3992">
        <v>1</v>
      </c>
      <c r="L3992" t="s">
        <v>291</v>
      </c>
      <c r="M3992" t="s">
        <v>326</v>
      </c>
      <c r="N3992" t="s">
        <v>95</v>
      </c>
      <c r="O3992" t="s">
        <v>22</v>
      </c>
      <c r="P3992" t="s">
        <v>23</v>
      </c>
      <c r="Q3992" t="s">
        <v>30</v>
      </c>
    </row>
    <row r="3993" spans="1:17" x14ac:dyDescent="0.2">
      <c r="A3993" s="2">
        <v>36442</v>
      </c>
      <c r="B3993" t="s">
        <v>104</v>
      </c>
      <c r="C3993" t="s">
        <v>73</v>
      </c>
      <c r="D3993" t="s">
        <v>50</v>
      </c>
      <c r="E3993" t="s">
        <v>50</v>
      </c>
      <c r="F3993">
        <v>28</v>
      </c>
      <c r="G3993">
        <v>46</v>
      </c>
      <c r="H3993">
        <v>0</v>
      </c>
      <c r="I3993">
        <v>0</v>
      </c>
      <c r="J3993">
        <v>3</v>
      </c>
      <c r="K3993">
        <v>0</v>
      </c>
      <c r="L3993" t="s">
        <v>291</v>
      </c>
      <c r="M3993" t="s">
        <v>273</v>
      </c>
      <c r="N3993" t="s">
        <v>104</v>
      </c>
      <c r="O3993" t="s">
        <v>22</v>
      </c>
      <c r="P3993" t="s">
        <v>23</v>
      </c>
      <c r="Q3993" t="s">
        <v>24</v>
      </c>
    </row>
    <row r="3994" spans="1:17" x14ac:dyDescent="0.2">
      <c r="A3994" s="2">
        <v>36442</v>
      </c>
      <c r="B3994" t="s">
        <v>249</v>
      </c>
      <c r="C3994" t="s">
        <v>153</v>
      </c>
      <c r="D3994" t="s">
        <v>50</v>
      </c>
      <c r="E3994" t="s">
        <v>50</v>
      </c>
      <c r="F3994">
        <v>52</v>
      </c>
      <c r="G3994">
        <v>37</v>
      </c>
      <c r="H3994">
        <v>0</v>
      </c>
      <c r="I3994">
        <v>0</v>
      </c>
      <c r="J3994">
        <v>0</v>
      </c>
      <c r="K3994">
        <v>3</v>
      </c>
      <c r="L3994" t="s">
        <v>291</v>
      </c>
      <c r="M3994" t="s">
        <v>299</v>
      </c>
      <c r="N3994" t="s">
        <v>249</v>
      </c>
      <c r="O3994" t="s">
        <v>22</v>
      </c>
      <c r="P3994" t="s">
        <v>23</v>
      </c>
      <c r="Q3994" t="s">
        <v>41</v>
      </c>
    </row>
    <row r="3995" spans="1:17" x14ac:dyDescent="0.2">
      <c r="A3995" s="2">
        <v>36442</v>
      </c>
      <c r="B3995" t="s">
        <v>52</v>
      </c>
      <c r="C3995" t="s">
        <v>90</v>
      </c>
      <c r="D3995" t="s">
        <v>50</v>
      </c>
      <c r="E3995" t="s">
        <v>50</v>
      </c>
      <c r="F3995">
        <v>15</v>
      </c>
      <c r="G3995">
        <v>29</v>
      </c>
      <c r="H3995">
        <v>0</v>
      </c>
      <c r="I3995">
        <v>0</v>
      </c>
      <c r="J3995">
        <v>2</v>
      </c>
      <c r="K3995">
        <v>0</v>
      </c>
      <c r="L3995" t="s">
        <v>291</v>
      </c>
      <c r="M3995" t="s">
        <v>68</v>
      </c>
      <c r="N3995" t="s">
        <v>52</v>
      </c>
      <c r="O3995" t="s">
        <v>22</v>
      </c>
      <c r="P3995" t="s">
        <v>23</v>
      </c>
      <c r="Q3995" t="s">
        <v>24</v>
      </c>
    </row>
    <row r="3996" spans="1:17" x14ac:dyDescent="0.2">
      <c r="A3996" s="2">
        <v>36442</v>
      </c>
      <c r="B3996" t="s">
        <v>161</v>
      </c>
      <c r="C3996" t="s">
        <v>53</v>
      </c>
      <c r="D3996" t="s">
        <v>50</v>
      </c>
      <c r="E3996" t="s">
        <v>50</v>
      </c>
      <c r="F3996">
        <v>78</v>
      </c>
      <c r="G3996">
        <v>53</v>
      </c>
      <c r="H3996">
        <v>0</v>
      </c>
      <c r="I3996">
        <v>0</v>
      </c>
      <c r="J3996">
        <v>0</v>
      </c>
      <c r="K3996">
        <v>2</v>
      </c>
      <c r="L3996" t="s">
        <v>291</v>
      </c>
      <c r="M3996" t="s">
        <v>295</v>
      </c>
      <c r="N3996" t="s">
        <v>161</v>
      </c>
      <c r="O3996" t="s">
        <v>22</v>
      </c>
      <c r="P3996" t="s">
        <v>23</v>
      </c>
      <c r="Q3996" t="s">
        <v>41</v>
      </c>
    </row>
    <row r="3997" spans="1:17" x14ac:dyDescent="0.2">
      <c r="A3997" s="2">
        <v>36443</v>
      </c>
      <c r="B3997" t="s">
        <v>69</v>
      </c>
      <c r="C3997" t="s">
        <v>145</v>
      </c>
      <c r="D3997" t="s">
        <v>50</v>
      </c>
      <c r="E3997" t="s">
        <v>50</v>
      </c>
      <c r="F3997">
        <v>26</v>
      </c>
      <c r="G3997">
        <v>70</v>
      </c>
      <c r="H3997">
        <v>0</v>
      </c>
      <c r="I3997">
        <v>0</v>
      </c>
      <c r="J3997">
        <v>3</v>
      </c>
      <c r="K3997">
        <v>1</v>
      </c>
      <c r="L3997" t="s">
        <v>291</v>
      </c>
      <c r="M3997" t="s">
        <v>71</v>
      </c>
      <c r="N3997" t="s">
        <v>69</v>
      </c>
      <c r="O3997" t="s">
        <v>22</v>
      </c>
      <c r="P3997" t="s">
        <v>23</v>
      </c>
      <c r="Q3997" t="s">
        <v>24</v>
      </c>
    </row>
    <row r="3998" spans="1:17" x14ac:dyDescent="0.2">
      <c r="A3998" s="2">
        <v>36443</v>
      </c>
      <c r="B3998" t="s">
        <v>87</v>
      </c>
      <c r="C3998" t="s">
        <v>97</v>
      </c>
      <c r="D3998" t="s">
        <v>50</v>
      </c>
      <c r="E3998" t="s">
        <v>50</v>
      </c>
      <c r="F3998">
        <v>36</v>
      </c>
      <c r="G3998">
        <v>125</v>
      </c>
      <c r="H3998">
        <v>0</v>
      </c>
      <c r="I3998">
        <v>0</v>
      </c>
      <c r="J3998">
        <v>3</v>
      </c>
      <c r="K3998">
        <v>0</v>
      </c>
      <c r="L3998" t="s">
        <v>291</v>
      </c>
      <c r="M3998" t="s">
        <v>88</v>
      </c>
      <c r="N3998" t="s">
        <v>87</v>
      </c>
      <c r="O3998" t="s">
        <v>22</v>
      </c>
      <c r="P3998" t="s">
        <v>23</v>
      </c>
      <c r="Q3998" t="s">
        <v>24</v>
      </c>
    </row>
    <row r="3999" spans="1:17" x14ac:dyDescent="0.2">
      <c r="A3999" s="2">
        <v>36443</v>
      </c>
      <c r="B3999" t="s">
        <v>56</v>
      </c>
      <c r="C3999" t="s">
        <v>263</v>
      </c>
      <c r="D3999" t="s">
        <v>27</v>
      </c>
      <c r="E3999" t="s">
        <v>27</v>
      </c>
      <c r="F3999">
        <v>94</v>
      </c>
      <c r="G3999">
        <v>106</v>
      </c>
      <c r="H3999">
        <v>0</v>
      </c>
      <c r="I3999">
        <v>0</v>
      </c>
      <c r="J3999">
        <v>2</v>
      </c>
      <c r="K3999">
        <v>1</v>
      </c>
      <c r="L3999" t="s">
        <v>757</v>
      </c>
      <c r="M3999" t="s">
        <v>121</v>
      </c>
      <c r="N3999" t="s">
        <v>77</v>
      </c>
      <c r="O3999" t="s">
        <v>122</v>
      </c>
      <c r="P3999" t="s">
        <v>23</v>
      </c>
      <c r="Q3999" t="s">
        <v>24</v>
      </c>
    </row>
    <row r="4000" spans="1:17" x14ac:dyDescent="0.2">
      <c r="A4000" s="2">
        <v>36443</v>
      </c>
      <c r="B4000" t="s">
        <v>454</v>
      </c>
      <c r="C4000" t="s">
        <v>210</v>
      </c>
      <c r="D4000" t="s">
        <v>27</v>
      </c>
      <c r="E4000" t="s">
        <v>27</v>
      </c>
      <c r="F4000">
        <v>81</v>
      </c>
      <c r="G4000">
        <v>93</v>
      </c>
      <c r="H4000">
        <v>0</v>
      </c>
      <c r="I4000">
        <v>0</v>
      </c>
      <c r="J4000">
        <v>3</v>
      </c>
      <c r="K4000">
        <v>1</v>
      </c>
      <c r="L4000" t="s">
        <v>757</v>
      </c>
      <c r="M4000" t="s">
        <v>121</v>
      </c>
      <c r="N4000" t="s">
        <v>77</v>
      </c>
      <c r="O4000" t="s">
        <v>122</v>
      </c>
      <c r="P4000" t="s">
        <v>23</v>
      </c>
      <c r="Q4000" t="s">
        <v>24</v>
      </c>
    </row>
    <row r="4001" spans="1:17" x14ac:dyDescent="0.2">
      <c r="A4001" s="2">
        <v>36443</v>
      </c>
      <c r="B4001" t="s">
        <v>72</v>
      </c>
      <c r="C4001" t="s">
        <v>167</v>
      </c>
      <c r="D4001" t="s">
        <v>50</v>
      </c>
      <c r="E4001" t="s">
        <v>115</v>
      </c>
      <c r="F4001">
        <v>16</v>
      </c>
      <c r="G4001">
        <v>50</v>
      </c>
      <c r="H4001">
        <v>0</v>
      </c>
      <c r="I4001">
        <v>0</v>
      </c>
      <c r="J4001">
        <v>0</v>
      </c>
      <c r="K4001">
        <v>0</v>
      </c>
      <c r="L4001" t="s">
        <v>28</v>
      </c>
      <c r="M4001" t="s">
        <v>74</v>
      </c>
      <c r="N4001" t="s">
        <v>72</v>
      </c>
      <c r="O4001" t="s">
        <v>22</v>
      </c>
      <c r="P4001" t="s">
        <v>23</v>
      </c>
      <c r="Q4001" t="s">
        <v>30</v>
      </c>
    </row>
    <row r="4002" spans="1:17" x14ac:dyDescent="0.2">
      <c r="A4002" s="2">
        <v>36443</v>
      </c>
      <c r="B4002" t="s">
        <v>89</v>
      </c>
      <c r="C4002" t="s">
        <v>147</v>
      </c>
      <c r="D4002" t="s">
        <v>50</v>
      </c>
      <c r="E4002" t="s">
        <v>50</v>
      </c>
      <c r="F4002">
        <v>12</v>
      </c>
      <c r="G4002">
        <v>32</v>
      </c>
      <c r="H4002">
        <v>0</v>
      </c>
      <c r="I4002">
        <v>0</v>
      </c>
      <c r="J4002">
        <v>2</v>
      </c>
      <c r="K4002">
        <v>1</v>
      </c>
      <c r="L4002" t="s">
        <v>28</v>
      </c>
      <c r="M4002" t="s">
        <v>872</v>
      </c>
      <c r="N4002" t="s">
        <v>89</v>
      </c>
      <c r="O4002" t="s">
        <v>22</v>
      </c>
      <c r="P4002" t="s">
        <v>23</v>
      </c>
      <c r="Q4002" t="s">
        <v>24</v>
      </c>
    </row>
    <row r="4003" spans="1:17" x14ac:dyDescent="0.2">
      <c r="A4003" s="2">
        <v>36443</v>
      </c>
      <c r="B4003" t="s">
        <v>106</v>
      </c>
      <c r="C4003" t="s">
        <v>123</v>
      </c>
      <c r="D4003" t="s">
        <v>50</v>
      </c>
      <c r="E4003" t="s">
        <v>50</v>
      </c>
      <c r="F4003">
        <v>4</v>
      </c>
      <c r="G4003">
        <v>25</v>
      </c>
      <c r="H4003">
        <v>0</v>
      </c>
      <c r="I4003">
        <v>0</v>
      </c>
      <c r="J4003">
        <v>3</v>
      </c>
      <c r="K4003">
        <v>0</v>
      </c>
      <c r="L4003" t="s">
        <v>291</v>
      </c>
      <c r="M4003" t="s">
        <v>873</v>
      </c>
      <c r="N4003" t="s">
        <v>106</v>
      </c>
      <c r="O4003" t="s">
        <v>22</v>
      </c>
      <c r="P4003" t="s">
        <v>23</v>
      </c>
      <c r="Q4003" t="s">
        <v>24</v>
      </c>
    </row>
    <row r="4004" spans="1:17" x14ac:dyDescent="0.2">
      <c r="A4004" s="2">
        <v>36445</v>
      </c>
      <c r="B4004" t="s">
        <v>254</v>
      </c>
      <c r="C4004" t="s">
        <v>404</v>
      </c>
      <c r="D4004" t="s">
        <v>115</v>
      </c>
      <c r="E4004" t="s">
        <v>36</v>
      </c>
      <c r="F4004">
        <v>140</v>
      </c>
      <c r="G4004">
        <v>121</v>
      </c>
      <c r="H4004">
        <v>0</v>
      </c>
      <c r="I4004">
        <v>0</v>
      </c>
      <c r="J4004">
        <v>4</v>
      </c>
      <c r="K4004">
        <v>3</v>
      </c>
      <c r="L4004" t="s">
        <v>28</v>
      </c>
      <c r="M4004" t="s">
        <v>441</v>
      </c>
      <c r="N4004" t="s">
        <v>254</v>
      </c>
      <c r="O4004" t="s">
        <v>22</v>
      </c>
      <c r="P4004" t="s">
        <v>23</v>
      </c>
      <c r="Q4004" t="s">
        <v>24</v>
      </c>
    </row>
    <row r="4005" spans="1:17" x14ac:dyDescent="0.2">
      <c r="A4005" s="2">
        <v>36445</v>
      </c>
      <c r="B4005" t="s">
        <v>531</v>
      </c>
      <c r="C4005" t="s">
        <v>282</v>
      </c>
      <c r="D4005" t="s">
        <v>27</v>
      </c>
      <c r="E4005" t="s">
        <v>19</v>
      </c>
      <c r="F4005">
        <v>142</v>
      </c>
      <c r="G4005">
        <v>42</v>
      </c>
      <c r="H4005">
        <v>0</v>
      </c>
      <c r="I4005">
        <v>0</v>
      </c>
      <c r="J4005">
        <v>2</v>
      </c>
      <c r="K4005">
        <v>2</v>
      </c>
      <c r="L4005" t="s">
        <v>28</v>
      </c>
      <c r="M4005" t="s">
        <v>534</v>
      </c>
      <c r="N4005" t="s">
        <v>531</v>
      </c>
      <c r="O4005" t="s">
        <v>22</v>
      </c>
      <c r="P4005" t="s">
        <v>23</v>
      </c>
      <c r="Q4005" t="s">
        <v>30</v>
      </c>
    </row>
    <row r="4006" spans="1:17" x14ac:dyDescent="0.2">
      <c r="A4006" s="2">
        <v>36445</v>
      </c>
      <c r="B4006" t="s">
        <v>18</v>
      </c>
      <c r="C4006" t="s">
        <v>31</v>
      </c>
      <c r="D4006" t="s">
        <v>19</v>
      </c>
      <c r="E4006" t="s">
        <v>19</v>
      </c>
      <c r="F4006">
        <v>41</v>
      </c>
      <c r="G4006">
        <v>60</v>
      </c>
      <c r="H4006">
        <v>0</v>
      </c>
      <c r="I4006">
        <v>0</v>
      </c>
      <c r="J4006">
        <v>0</v>
      </c>
      <c r="K4006">
        <v>0</v>
      </c>
      <c r="L4006" t="s">
        <v>28</v>
      </c>
      <c r="M4006" t="s">
        <v>64</v>
      </c>
      <c r="N4006" t="s">
        <v>18</v>
      </c>
      <c r="O4006" t="s">
        <v>22</v>
      </c>
      <c r="P4006" t="s">
        <v>23</v>
      </c>
      <c r="Q4006" t="s">
        <v>30</v>
      </c>
    </row>
    <row r="4007" spans="1:17" x14ac:dyDescent="0.2">
      <c r="A4007" s="2">
        <v>36446</v>
      </c>
      <c r="B4007" t="s">
        <v>39</v>
      </c>
      <c r="C4007" t="s">
        <v>43</v>
      </c>
      <c r="D4007" t="s">
        <v>19</v>
      </c>
      <c r="E4007" t="s">
        <v>19</v>
      </c>
      <c r="F4007">
        <v>8</v>
      </c>
      <c r="G4007">
        <v>26</v>
      </c>
      <c r="H4007">
        <v>0</v>
      </c>
      <c r="I4007">
        <v>0</v>
      </c>
      <c r="J4007">
        <v>2</v>
      </c>
      <c r="K4007">
        <v>1</v>
      </c>
      <c r="L4007" t="s">
        <v>28</v>
      </c>
      <c r="M4007" t="s">
        <v>489</v>
      </c>
      <c r="N4007" t="s">
        <v>39</v>
      </c>
      <c r="O4007" t="s">
        <v>22</v>
      </c>
      <c r="P4007" t="s">
        <v>23</v>
      </c>
      <c r="Q4007" t="s">
        <v>24</v>
      </c>
    </row>
    <row r="4008" spans="1:17" x14ac:dyDescent="0.2">
      <c r="A4008" s="2">
        <v>36446</v>
      </c>
      <c r="B4008" t="s">
        <v>26</v>
      </c>
      <c r="C4008" t="s">
        <v>38</v>
      </c>
      <c r="D4008" t="s">
        <v>27</v>
      </c>
      <c r="E4008" t="s">
        <v>19</v>
      </c>
      <c r="F4008">
        <v>11</v>
      </c>
      <c r="G4008">
        <v>18</v>
      </c>
      <c r="H4008">
        <v>0</v>
      </c>
      <c r="I4008">
        <v>0</v>
      </c>
      <c r="J4008">
        <v>0</v>
      </c>
      <c r="K4008">
        <v>1</v>
      </c>
      <c r="L4008" t="s">
        <v>28</v>
      </c>
      <c r="M4008" t="s">
        <v>348</v>
      </c>
      <c r="N4008" t="s">
        <v>77</v>
      </c>
      <c r="O4008" t="s">
        <v>122</v>
      </c>
      <c r="P4008" t="s">
        <v>23</v>
      </c>
      <c r="Q4008" t="s">
        <v>41</v>
      </c>
    </row>
    <row r="4009" spans="1:17" x14ac:dyDescent="0.2">
      <c r="A4009" s="2">
        <v>36448</v>
      </c>
      <c r="B4009" t="s">
        <v>555</v>
      </c>
      <c r="C4009" t="s">
        <v>38</v>
      </c>
      <c r="D4009" t="s">
        <v>27</v>
      </c>
      <c r="E4009" t="s">
        <v>19</v>
      </c>
      <c r="F4009">
        <v>71</v>
      </c>
      <c r="G4009">
        <v>18</v>
      </c>
      <c r="H4009">
        <v>0</v>
      </c>
      <c r="I4009">
        <v>0</v>
      </c>
      <c r="J4009">
        <v>0</v>
      </c>
      <c r="K4009">
        <v>0</v>
      </c>
      <c r="L4009" t="s">
        <v>28</v>
      </c>
      <c r="M4009" t="s">
        <v>555</v>
      </c>
      <c r="N4009" t="s">
        <v>555</v>
      </c>
      <c r="O4009" t="s">
        <v>22</v>
      </c>
      <c r="P4009" t="s">
        <v>23</v>
      </c>
      <c r="Q4009" t="s">
        <v>30</v>
      </c>
    </row>
    <row r="4010" spans="1:17" x14ac:dyDescent="0.2">
      <c r="A4010" s="2">
        <v>36449</v>
      </c>
      <c r="B4010" t="s">
        <v>128</v>
      </c>
      <c r="C4010" t="s">
        <v>176</v>
      </c>
      <c r="D4010" t="s">
        <v>36</v>
      </c>
      <c r="E4010" t="s">
        <v>115</v>
      </c>
      <c r="F4010">
        <v>33</v>
      </c>
      <c r="G4010">
        <v>63</v>
      </c>
      <c r="H4010">
        <v>0</v>
      </c>
      <c r="I4010">
        <v>0</v>
      </c>
      <c r="J4010">
        <v>1</v>
      </c>
      <c r="K4010">
        <v>0</v>
      </c>
      <c r="L4010" t="s">
        <v>28</v>
      </c>
      <c r="M4010" t="s">
        <v>130</v>
      </c>
      <c r="N4010" t="s">
        <v>128</v>
      </c>
      <c r="O4010" t="s">
        <v>22</v>
      </c>
      <c r="P4010" t="s">
        <v>23</v>
      </c>
      <c r="Q4010" t="s">
        <v>24</v>
      </c>
    </row>
    <row r="4011" spans="1:17" x14ac:dyDescent="0.2">
      <c r="A4011" s="2">
        <v>36451</v>
      </c>
      <c r="B4011" t="s">
        <v>254</v>
      </c>
      <c r="C4011" t="s">
        <v>648</v>
      </c>
      <c r="D4011" t="s">
        <v>115</v>
      </c>
      <c r="E4011" t="s">
        <v>115</v>
      </c>
      <c r="F4011">
        <v>140</v>
      </c>
      <c r="G4011">
        <v>171</v>
      </c>
      <c r="H4011">
        <v>0</v>
      </c>
      <c r="I4011">
        <v>0</v>
      </c>
      <c r="J4011">
        <v>4</v>
      </c>
      <c r="K4011">
        <v>1</v>
      </c>
      <c r="L4011" t="s">
        <v>570</v>
      </c>
      <c r="M4011" t="s">
        <v>441</v>
      </c>
      <c r="N4011" t="s">
        <v>254</v>
      </c>
      <c r="O4011" t="s">
        <v>22</v>
      </c>
      <c r="P4011" t="s">
        <v>23</v>
      </c>
      <c r="Q4011" t="s">
        <v>24</v>
      </c>
    </row>
    <row r="4012" spans="1:17" x14ac:dyDescent="0.2">
      <c r="A4012" s="2">
        <v>36453</v>
      </c>
      <c r="B4012" t="s">
        <v>26</v>
      </c>
      <c r="C4012" t="s">
        <v>43</v>
      </c>
      <c r="D4012" t="s">
        <v>27</v>
      </c>
      <c r="E4012" t="s">
        <v>19</v>
      </c>
      <c r="F4012">
        <v>11</v>
      </c>
      <c r="G4012">
        <v>26</v>
      </c>
      <c r="H4012">
        <v>0</v>
      </c>
      <c r="I4012">
        <v>0</v>
      </c>
      <c r="J4012">
        <v>0</v>
      </c>
      <c r="K4012">
        <v>0</v>
      </c>
      <c r="L4012" t="s">
        <v>28</v>
      </c>
      <c r="M4012" t="s">
        <v>170</v>
      </c>
      <c r="N4012" t="s">
        <v>77</v>
      </c>
      <c r="O4012" t="s">
        <v>122</v>
      </c>
      <c r="P4012" t="s">
        <v>23</v>
      </c>
      <c r="Q4012" t="s">
        <v>30</v>
      </c>
    </row>
    <row r="4013" spans="1:17" x14ac:dyDescent="0.2">
      <c r="A4013" s="2">
        <v>36457</v>
      </c>
      <c r="B4013" t="s">
        <v>188</v>
      </c>
      <c r="C4013" t="s">
        <v>185</v>
      </c>
      <c r="D4013" t="s">
        <v>27</v>
      </c>
      <c r="E4013" t="s">
        <v>27</v>
      </c>
      <c r="F4013">
        <v>158</v>
      </c>
      <c r="G4013">
        <v>44</v>
      </c>
      <c r="H4013">
        <v>0</v>
      </c>
      <c r="I4013">
        <v>0</v>
      </c>
      <c r="J4013">
        <v>1</v>
      </c>
      <c r="K4013">
        <v>4</v>
      </c>
      <c r="L4013" t="s">
        <v>28</v>
      </c>
      <c r="M4013" t="s">
        <v>509</v>
      </c>
      <c r="N4013" t="s">
        <v>188</v>
      </c>
      <c r="O4013" t="s">
        <v>22</v>
      </c>
      <c r="P4013" t="s">
        <v>23</v>
      </c>
      <c r="Q4013" t="s">
        <v>41</v>
      </c>
    </row>
    <row r="4014" spans="1:17" x14ac:dyDescent="0.2">
      <c r="A4014" s="2">
        <v>36457</v>
      </c>
      <c r="B4014" t="s">
        <v>254</v>
      </c>
      <c r="C4014" t="s">
        <v>363</v>
      </c>
      <c r="D4014" t="s">
        <v>115</v>
      </c>
      <c r="E4014" t="s">
        <v>115</v>
      </c>
      <c r="F4014">
        <v>140</v>
      </c>
      <c r="G4014">
        <v>100</v>
      </c>
      <c r="H4014">
        <v>0</v>
      </c>
      <c r="I4014">
        <v>0</v>
      </c>
      <c r="J4014">
        <v>1</v>
      </c>
      <c r="K4014">
        <v>1</v>
      </c>
      <c r="L4014" t="s">
        <v>570</v>
      </c>
      <c r="M4014" t="s">
        <v>441</v>
      </c>
      <c r="N4014" t="s">
        <v>254</v>
      </c>
      <c r="O4014" t="s">
        <v>22</v>
      </c>
      <c r="P4014" t="s">
        <v>23</v>
      </c>
      <c r="Q4014" t="s">
        <v>30</v>
      </c>
    </row>
    <row r="4015" spans="1:17" x14ac:dyDescent="0.2">
      <c r="A4015" s="2">
        <v>36460</v>
      </c>
      <c r="B4015" t="s">
        <v>26</v>
      </c>
      <c r="C4015" t="s">
        <v>31</v>
      </c>
      <c r="D4015" t="s">
        <v>27</v>
      </c>
      <c r="E4015" t="s">
        <v>19</v>
      </c>
      <c r="F4015">
        <v>11</v>
      </c>
      <c r="G4015">
        <v>61</v>
      </c>
      <c r="H4015">
        <v>0</v>
      </c>
      <c r="I4015">
        <v>0</v>
      </c>
      <c r="J4015">
        <v>0</v>
      </c>
      <c r="K4015">
        <v>0</v>
      </c>
      <c r="L4015" t="s">
        <v>28</v>
      </c>
      <c r="M4015" t="s">
        <v>874</v>
      </c>
      <c r="N4015" t="s">
        <v>77</v>
      </c>
      <c r="O4015" t="s">
        <v>122</v>
      </c>
      <c r="P4015" t="s">
        <v>23</v>
      </c>
      <c r="Q4015" t="s">
        <v>30</v>
      </c>
    </row>
    <row r="4016" spans="1:17" x14ac:dyDescent="0.2">
      <c r="A4016" s="2">
        <v>36463</v>
      </c>
      <c r="B4016" t="s">
        <v>648</v>
      </c>
      <c r="C4016" t="s">
        <v>363</v>
      </c>
      <c r="D4016" t="s">
        <v>115</v>
      </c>
      <c r="E4016" t="s">
        <v>115</v>
      </c>
      <c r="F4016">
        <v>171</v>
      </c>
      <c r="G4016">
        <v>100</v>
      </c>
      <c r="H4016">
        <v>0</v>
      </c>
      <c r="I4016">
        <v>0</v>
      </c>
      <c r="J4016">
        <v>1</v>
      </c>
      <c r="K4016">
        <v>5</v>
      </c>
      <c r="L4016" t="s">
        <v>570</v>
      </c>
      <c r="M4016" t="s">
        <v>717</v>
      </c>
      <c r="N4016" t="s">
        <v>648</v>
      </c>
      <c r="O4016" t="s">
        <v>22</v>
      </c>
      <c r="P4016" t="s">
        <v>23</v>
      </c>
      <c r="Q4016" t="s">
        <v>41</v>
      </c>
    </row>
    <row r="4017" spans="1:17" x14ac:dyDescent="0.2">
      <c r="A4017" s="2">
        <v>36463</v>
      </c>
      <c r="B4017" t="s">
        <v>164</v>
      </c>
      <c r="C4017" t="s">
        <v>81</v>
      </c>
      <c r="D4017" t="s">
        <v>115</v>
      </c>
      <c r="E4017" t="s">
        <v>50</v>
      </c>
      <c r="F4017">
        <v>94</v>
      </c>
      <c r="G4017">
        <v>72</v>
      </c>
      <c r="H4017">
        <v>0</v>
      </c>
      <c r="I4017">
        <v>0</v>
      </c>
      <c r="J4017">
        <v>1</v>
      </c>
      <c r="K4017">
        <v>1</v>
      </c>
      <c r="L4017" t="s">
        <v>242</v>
      </c>
      <c r="M4017" t="s">
        <v>300</v>
      </c>
      <c r="N4017" t="s">
        <v>176</v>
      </c>
      <c r="O4017" t="s">
        <v>122</v>
      </c>
      <c r="P4017" t="s">
        <v>23</v>
      </c>
      <c r="Q4017" t="s">
        <v>30</v>
      </c>
    </row>
    <row r="4018" spans="1:17" x14ac:dyDescent="0.2">
      <c r="A4018" s="2">
        <v>36463</v>
      </c>
      <c r="B4018" t="s">
        <v>136</v>
      </c>
      <c r="C4018" t="s">
        <v>141</v>
      </c>
      <c r="D4018" t="s">
        <v>36</v>
      </c>
      <c r="E4018" t="s">
        <v>36</v>
      </c>
      <c r="F4018">
        <v>49</v>
      </c>
      <c r="G4018">
        <v>86</v>
      </c>
      <c r="H4018">
        <v>0</v>
      </c>
      <c r="I4018">
        <v>0</v>
      </c>
      <c r="J4018">
        <v>0</v>
      </c>
      <c r="K4018">
        <v>1</v>
      </c>
      <c r="L4018" t="s">
        <v>28</v>
      </c>
      <c r="M4018" t="s">
        <v>340</v>
      </c>
      <c r="N4018" t="s">
        <v>136</v>
      </c>
      <c r="O4018" t="s">
        <v>22</v>
      </c>
      <c r="P4018" t="s">
        <v>23</v>
      </c>
      <c r="Q4018" t="s">
        <v>41</v>
      </c>
    </row>
    <row r="4019" spans="1:17" x14ac:dyDescent="0.2">
      <c r="A4019" s="2">
        <v>36463</v>
      </c>
      <c r="B4019" t="s">
        <v>176</v>
      </c>
      <c r="C4019" t="s">
        <v>583</v>
      </c>
      <c r="D4019" t="s">
        <v>115</v>
      </c>
      <c r="E4019" t="s">
        <v>115</v>
      </c>
      <c r="F4019">
        <v>63</v>
      </c>
      <c r="G4019">
        <v>125</v>
      </c>
      <c r="H4019">
        <v>0</v>
      </c>
      <c r="I4019">
        <v>0</v>
      </c>
      <c r="J4019">
        <v>3</v>
      </c>
      <c r="K4019">
        <v>1</v>
      </c>
      <c r="L4019" t="s">
        <v>242</v>
      </c>
      <c r="M4019" t="s">
        <v>300</v>
      </c>
      <c r="N4019" t="s">
        <v>176</v>
      </c>
      <c r="O4019" t="s">
        <v>22</v>
      </c>
      <c r="P4019" t="s">
        <v>23</v>
      </c>
      <c r="Q4019" t="s">
        <v>24</v>
      </c>
    </row>
    <row r="4020" spans="1:17" x14ac:dyDescent="0.2">
      <c r="A4020" s="2">
        <v>36464</v>
      </c>
      <c r="B4020" t="s">
        <v>128</v>
      </c>
      <c r="C4020" t="s">
        <v>138</v>
      </c>
      <c r="D4020" t="s">
        <v>36</v>
      </c>
      <c r="E4020" t="s">
        <v>36</v>
      </c>
      <c r="F4020">
        <v>33</v>
      </c>
      <c r="G4020">
        <v>34</v>
      </c>
      <c r="H4020">
        <v>0</v>
      </c>
      <c r="I4020">
        <v>0</v>
      </c>
      <c r="J4020">
        <v>2</v>
      </c>
      <c r="K4020">
        <v>1</v>
      </c>
      <c r="L4020" t="s">
        <v>28</v>
      </c>
      <c r="M4020" t="s">
        <v>130</v>
      </c>
      <c r="N4020" t="s">
        <v>128</v>
      </c>
      <c r="O4020" t="s">
        <v>22</v>
      </c>
      <c r="P4020" t="s">
        <v>23</v>
      </c>
      <c r="Q4020" t="s">
        <v>24</v>
      </c>
    </row>
    <row r="4021" spans="1:17" x14ac:dyDescent="0.2">
      <c r="A4021" s="2">
        <v>36465</v>
      </c>
      <c r="B4021" t="s">
        <v>164</v>
      </c>
      <c r="C4021" t="s">
        <v>583</v>
      </c>
      <c r="D4021" t="s">
        <v>115</v>
      </c>
      <c r="E4021" t="s">
        <v>115</v>
      </c>
      <c r="F4021">
        <v>94</v>
      </c>
      <c r="G4021">
        <v>125</v>
      </c>
      <c r="H4021">
        <v>0</v>
      </c>
      <c r="I4021">
        <v>0</v>
      </c>
      <c r="J4021">
        <v>3</v>
      </c>
      <c r="K4021">
        <v>0</v>
      </c>
      <c r="L4021" t="s">
        <v>242</v>
      </c>
      <c r="M4021" t="s">
        <v>300</v>
      </c>
      <c r="N4021" t="s">
        <v>176</v>
      </c>
      <c r="O4021" t="s">
        <v>122</v>
      </c>
      <c r="P4021" t="s">
        <v>23</v>
      </c>
      <c r="Q4021" t="s">
        <v>24</v>
      </c>
    </row>
    <row r="4022" spans="1:17" x14ac:dyDescent="0.2">
      <c r="A4022" s="2">
        <v>36465</v>
      </c>
      <c r="B4022" t="s">
        <v>176</v>
      </c>
      <c r="C4022" t="s">
        <v>81</v>
      </c>
      <c r="D4022" t="s">
        <v>115</v>
      </c>
      <c r="E4022" t="s">
        <v>50</v>
      </c>
      <c r="F4022">
        <v>63</v>
      </c>
      <c r="G4022">
        <v>72</v>
      </c>
      <c r="H4022">
        <v>0</v>
      </c>
      <c r="I4022">
        <v>0</v>
      </c>
      <c r="J4022">
        <v>2</v>
      </c>
      <c r="K4022">
        <v>2</v>
      </c>
      <c r="L4022" t="s">
        <v>242</v>
      </c>
      <c r="M4022" t="s">
        <v>300</v>
      </c>
      <c r="N4022" t="s">
        <v>176</v>
      </c>
      <c r="O4022" t="s">
        <v>22</v>
      </c>
      <c r="P4022" t="s">
        <v>23</v>
      </c>
      <c r="Q4022" t="s">
        <v>30</v>
      </c>
    </row>
    <row r="4023" spans="1:17" x14ac:dyDescent="0.2">
      <c r="A4023" s="2">
        <v>36466</v>
      </c>
      <c r="B4023" t="s">
        <v>128</v>
      </c>
      <c r="C4023" t="s">
        <v>138</v>
      </c>
      <c r="D4023" t="s">
        <v>36</v>
      </c>
      <c r="E4023" t="s">
        <v>36</v>
      </c>
      <c r="F4023">
        <v>33</v>
      </c>
      <c r="G4023">
        <v>34</v>
      </c>
      <c r="H4023">
        <v>0</v>
      </c>
      <c r="I4023">
        <v>0</v>
      </c>
      <c r="J4023">
        <v>0</v>
      </c>
      <c r="K4023">
        <v>0</v>
      </c>
      <c r="L4023" t="s">
        <v>28</v>
      </c>
      <c r="M4023" t="s">
        <v>130</v>
      </c>
      <c r="N4023" t="s">
        <v>128</v>
      </c>
      <c r="O4023" t="s">
        <v>22</v>
      </c>
      <c r="P4023" t="s">
        <v>23</v>
      </c>
      <c r="Q4023" t="s">
        <v>30</v>
      </c>
    </row>
    <row r="4024" spans="1:17" x14ac:dyDescent="0.2">
      <c r="A4024" s="2">
        <v>36467</v>
      </c>
      <c r="B4024" t="s">
        <v>17</v>
      </c>
      <c r="C4024" t="s">
        <v>38</v>
      </c>
      <c r="D4024" t="s">
        <v>19</v>
      </c>
      <c r="E4024" t="s">
        <v>19</v>
      </c>
      <c r="F4024">
        <v>57</v>
      </c>
      <c r="G4024">
        <v>18</v>
      </c>
      <c r="H4024">
        <v>0</v>
      </c>
      <c r="I4024">
        <v>0</v>
      </c>
      <c r="J4024">
        <v>0</v>
      </c>
      <c r="K4024">
        <v>0</v>
      </c>
      <c r="L4024" t="s">
        <v>483</v>
      </c>
      <c r="M4024" t="s">
        <v>65</v>
      </c>
      <c r="N4024" t="s">
        <v>39</v>
      </c>
      <c r="O4024" t="s">
        <v>122</v>
      </c>
      <c r="P4024" t="s">
        <v>23</v>
      </c>
      <c r="Q4024" t="s">
        <v>30</v>
      </c>
    </row>
    <row r="4025" spans="1:17" x14ac:dyDescent="0.2">
      <c r="A4025" s="2">
        <v>36467</v>
      </c>
      <c r="B4025" t="s">
        <v>583</v>
      </c>
      <c r="C4025" t="s">
        <v>81</v>
      </c>
      <c r="D4025" t="s">
        <v>115</v>
      </c>
      <c r="E4025" t="s">
        <v>50</v>
      </c>
      <c r="F4025">
        <v>125</v>
      </c>
      <c r="G4025">
        <v>72</v>
      </c>
      <c r="H4025">
        <v>0</v>
      </c>
      <c r="I4025">
        <v>0</v>
      </c>
      <c r="J4025">
        <v>1</v>
      </c>
      <c r="K4025">
        <v>1</v>
      </c>
      <c r="L4025" t="s">
        <v>242</v>
      </c>
      <c r="M4025" t="s">
        <v>300</v>
      </c>
      <c r="N4025" t="s">
        <v>176</v>
      </c>
      <c r="O4025" t="s">
        <v>122</v>
      </c>
      <c r="P4025" t="s">
        <v>23</v>
      </c>
      <c r="Q4025" t="s">
        <v>30</v>
      </c>
    </row>
    <row r="4026" spans="1:17" x14ac:dyDescent="0.2">
      <c r="A4026" s="2">
        <v>36467</v>
      </c>
      <c r="B4026" t="s">
        <v>176</v>
      </c>
      <c r="C4026" t="s">
        <v>164</v>
      </c>
      <c r="D4026" t="s">
        <v>115</v>
      </c>
      <c r="E4026" t="s">
        <v>115</v>
      </c>
      <c r="F4026">
        <v>63</v>
      </c>
      <c r="G4026">
        <v>94</v>
      </c>
      <c r="H4026">
        <v>0</v>
      </c>
      <c r="I4026">
        <v>0</v>
      </c>
      <c r="J4026">
        <v>2</v>
      </c>
      <c r="K4026">
        <v>2</v>
      </c>
      <c r="L4026" t="s">
        <v>242</v>
      </c>
      <c r="M4026" t="s">
        <v>300</v>
      </c>
      <c r="N4026" t="s">
        <v>176</v>
      </c>
      <c r="O4026" t="s">
        <v>22</v>
      </c>
      <c r="P4026" t="s">
        <v>23</v>
      </c>
      <c r="Q4026" t="s">
        <v>30</v>
      </c>
    </row>
    <row r="4027" spans="1:17" x14ac:dyDescent="0.2">
      <c r="A4027" s="2">
        <v>36471</v>
      </c>
      <c r="B4027" t="s">
        <v>224</v>
      </c>
      <c r="C4027" t="s">
        <v>365</v>
      </c>
      <c r="D4027" t="s">
        <v>36</v>
      </c>
      <c r="E4027" t="s">
        <v>36</v>
      </c>
      <c r="F4027">
        <v>73</v>
      </c>
      <c r="G4027">
        <v>90</v>
      </c>
      <c r="H4027">
        <v>0</v>
      </c>
      <c r="I4027">
        <v>0</v>
      </c>
      <c r="J4027">
        <v>1</v>
      </c>
      <c r="K4027">
        <v>0</v>
      </c>
      <c r="L4027" t="s">
        <v>28</v>
      </c>
      <c r="M4027" t="s">
        <v>236</v>
      </c>
      <c r="N4027" t="s">
        <v>224</v>
      </c>
      <c r="O4027" t="s">
        <v>22</v>
      </c>
      <c r="P4027" t="s">
        <v>23</v>
      </c>
      <c r="Q4027" t="s">
        <v>24</v>
      </c>
    </row>
    <row r="4028" spans="1:17" x14ac:dyDescent="0.2">
      <c r="A4028" s="2">
        <v>36471</v>
      </c>
      <c r="B4028" t="s">
        <v>648</v>
      </c>
      <c r="C4028" t="s">
        <v>254</v>
      </c>
      <c r="D4028" t="s">
        <v>115</v>
      </c>
      <c r="E4028" t="s">
        <v>115</v>
      </c>
      <c r="F4028">
        <v>171</v>
      </c>
      <c r="G4028">
        <v>140</v>
      </c>
      <c r="H4028">
        <v>0</v>
      </c>
      <c r="I4028">
        <v>0</v>
      </c>
      <c r="J4028">
        <v>0</v>
      </c>
      <c r="K4028">
        <v>1</v>
      </c>
      <c r="L4028" t="s">
        <v>570</v>
      </c>
      <c r="M4028" t="s">
        <v>717</v>
      </c>
      <c r="N4028" t="s">
        <v>648</v>
      </c>
      <c r="O4028" t="s">
        <v>22</v>
      </c>
      <c r="P4028" t="s">
        <v>23</v>
      </c>
      <c r="Q4028" t="s">
        <v>41</v>
      </c>
    </row>
    <row r="4029" spans="1:17" x14ac:dyDescent="0.2">
      <c r="A4029" s="2">
        <v>36471</v>
      </c>
      <c r="B4029" t="s">
        <v>141</v>
      </c>
      <c r="C4029" t="s">
        <v>802</v>
      </c>
      <c r="D4029" t="s">
        <v>36</v>
      </c>
      <c r="E4029" t="s">
        <v>36</v>
      </c>
      <c r="F4029">
        <v>86</v>
      </c>
      <c r="G4029">
        <v>194</v>
      </c>
      <c r="H4029">
        <v>0</v>
      </c>
      <c r="I4029">
        <v>0</v>
      </c>
      <c r="J4029">
        <v>4</v>
      </c>
      <c r="K4029">
        <v>0</v>
      </c>
      <c r="L4029" t="s">
        <v>875</v>
      </c>
      <c r="M4029" t="s">
        <v>173</v>
      </c>
      <c r="N4029" t="s">
        <v>141</v>
      </c>
      <c r="O4029" t="s">
        <v>22</v>
      </c>
      <c r="P4029" t="s">
        <v>23</v>
      </c>
      <c r="Q4029" t="s">
        <v>24</v>
      </c>
    </row>
    <row r="4030" spans="1:17" x14ac:dyDescent="0.2">
      <c r="A4030" s="2">
        <v>36472</v>
      </c>
      <c r="B4030" t="s">
        <v>660</v>
      </c>
      <c r="C4030" t="s">
        <v>756</v>
      </c>
      <c r="D4030" t="s">
        <v>36</v>
      </c>
      <c r="E4030" t="s">
        <v>36</v>
      </c>
      <c r="F4030">
        <v>197</v>
      </c>
      <c r="G4030">
        <v>185</v>
      </c>
      <c r="H4030">
        <v>0</v>
      </c>
      <c r="I4030">
        <v>0</v>
      </c>
      <c r="J4030">
        <v>4</v>
      </c>
      <c r="K4030">
        <v>1</v>
      </c>
      <c r="L4030" t="s">
        <v>875</v>
      </c>
      <c r="M4030" t="s">
        <v>173</v>
      </c>
      <c r="N4030" t="s">
        <v>141</v>
      </c>
      <c r="O4030" t="s">
        <v>122</v>
      </c>
      <c r="P4030" t="s">
        <v>23</v>
      </c>
      <c r="Q4030" t="s">
        <v>24</v>
      </c>
    </row>
    <row r="4031" spans="1:17" x14ac:dyDescent="0.2">
      <c r="A4031" s="2">
        <v>36474</v>
      </c>
      <c r="B4031" t="s">
        <v>224</v>
      </c>
      <c r="C4031" t="s">
        <v>365</v>
      </c>
      <c r="D4031" t="s">
        <v>36</v>
      </c>
      <c r="E4031" t="s">
        <v>36</v>
      </c>
      <c r="F4031">
        <v>73</v>
      </c>
      <c r="G4031">
        <v>90</v>
      </c>
      <c r="H4031">
        <v>0</v>
      </c>
      <c r="I4031">
        <v>0</v>
      </c>
      <c r="J4031">
        <v>1</v>
      </c>
      <c r="K4031">
        <v>1</v>
      </c>
      <c r="L4031" t="s">
        <v>28</v>
      </c>
      <c r="M4031" t="s">
        <v>236</v>
      </c>
      <c r="N4031" t="s">
        <v>224</v>
      </c>
      <c r="O4031" t="s">
        <v>22</v>
      </c>
      <c r="P4031" t="s">
        <v>23</v>
      </c>
      <c r="Q4031" t="s">
        <v>30</v>
      </c>
    </row>
    <row r="4032" spans="1:17" x14ac:dyDescent="0.2">
      <c r="A4032" s="2">
        <v>36474</v>
      </c>
      <c r="B4032" t="s">
        <v>756</v>
      </c>
      <c r="C4032" t="s">
        <v>876</v>
      </c>
      <c r="D4032" t="s">
        <v>36</v>
      </c>
      <c r="E4032" t="s">
        <v>36</v>
      </c>
      <c r="F4032">
        <v>185</v>
      </c>
      <c r="G4032">
        <v>195</v>
      </c>
      <c r="H4032">
        <v>0</v>
      </c>
      <c r="I4032">
        <v>0</v>
      </c>
      <c r="J4032">
        <v>5</v>
      </c>
      <c r="K4032">
        <v>0</v>
      </c>
      <c r="L4032" t="s">
        <v>875</v>
      </c>
      <c r="M4032" t="s">
        <v>173</v>
      </c>
      <c r="N4032" t="s">
        <v>141</v>
      </c>
      <c r="O4032" t="s">
        <v>122</v>
      </c>
      <c r="P4032" t="s">
        <v>23</v>
      </c>
      <c r="Q4032" t="s">
        <v>24</v>
      </c>
    </row>
    <row r="4033" spans="1:17" x14ac:dyDescent="0.2">
      <c r="A4033" s="2">
        <v>36474</v>
      </c>
      <c r="B4033" t="s">
        <v>61</v>
      </c>
      <c r="C4033" t="s">
        <v>802</v>
      </c>
      <c r="D4033" t="s">
        <v>36</v>
      </c>
      <c r="E4033" t="s">
        <v>36</v>
      </c>
      <c r="F4033">
        <v>105</v>
      </c>
      <c r="G4033">
        <v>194</v>
      </c>
      <c r="H4033">
        <v>0</v>
      </c>
      <c r="I4033">
        <v>0</v>
      </c>
      <c r="J4033">
        <v>2</v>
      </c>
      <c r="K4033">
        <v>1</v>
      </c>
      <c r="L4033" t="s">
        <v>875</v>
      </c>
      <c r="M4033" t="s">
        <v>173</v>
      </c>
      <c r="N4033" t="s">
        <v>141</v>
      </c>
      <c r="O4033" t="s">
        <v>122</v>
      </c>
      <c r="P4033" t="s">
        <v>23</v>
      </c>
      <c r="Q4033" t="s">
        <v>24</v>
      </c>
    </row>
    <row r="4034" spans="1:17" x14ac:dyDescent="0.2">
      <c r="A4034" s="2">
        <v>36474</v>
      </c>
      <c r="B4034" t="s">
        <v>141</v>
      </c>
      <c r="C4034" t="s">
        <v>660</v>
      </c>
      <c r="D4034" t="s">
        <v>36</v>
      </c>
      <c r="E4034" t="s">
        <v>36</v>
      </c>
      <c r="F4034">
        <v>86</v>
      </c>
      <c r="G4034">
        <v>197</v>
      </c>
      <c r="H4034">
        <v>0</v>
      </c>
      <c r="I4034">
        <v>0</v>
      </c>
      <c r="J4034">
        <v>1</v>
      </c>
      <c r="K4034">
        <v>0</v>
      </c>
      <c r="L4034" t="s">
        <v>875</v>
      </c>
      <c r="M4034" t="s">
        <v>173</v>
      </c>
      <c r="N4034" t="s">
        <v>141</v>
      </c>
      <c r="O4034" t="s">
        <v>22</v>
      </c>
      <c r="P4034" t="s">
        <v>23</v>
      </c>
      <c r="Q4034" t="s">
        <v>24</v>
      </c>
    </row>
    <row r="4035" spans="1:17" x14ac:dyDescent="0.2">
      <c r="A4035" s="2">
        <v>36475</v>
      </c>
      <c r="B4035" t="s">
        <v>61</v>
      </c>
      <c r="C4035" t="s">
        <v>756</v>
      </c>
      <c r="D4035" t="s">
        <v>36</v>
      </c>
      <c r="E4035" t="s">
        <v>36</v>
      </c>
      <c r="F4035">
        <v>105</v>
      </c>
      <c r="G4035">
        <v>185</v>
      </c>
      <c r="H4035">
        <v>0</v>
      </c>
      <c r="I4035">
        <v>0</v>
      </c>
      <c r="J4035">
        <v>0</v>
      </c>
      <c r="K4035">
        <v>2</v>
      </c>
      <c r="L4035" t="s">
        <v>875</v>
      </c>
      <c r="M4035" t="s">
        <v>173</v>
      </c>
      <c r="N4035" t="s">
        <v>141</v>
      </c>
      <c r="O4035" t="s">
        <v>122</v>
      </c>
      <c r="P4035" t="s">
        <v>23</v>
      </c>
      <c r="Q4035" t="s">
        <v>41</v>
      </c>
    </row>
    <row r="4036" spans="1:17" x14ac:dyDescent="0.2">
      <c r="A4036" s="2">
        <v>36475</v>
      </c>
      <c r="B4036" t="s">
        <v>802</v>
      </c>
      <c r="C4036" t="s">
        <v>660</v>
      </c>
      <c r="D4036" t="s">
        <v>36</v>
      </c>
      <c r="E4036" t="s">
        <v>36</v>
      </c>
      <c r="F4036">
        <v>194</v>
      </c>
      <c r="G4036">
        <v>197</v>
      </c>
      <c r="H4036">
        <v>0</v>
      </c>
      <c r="I4036">
        <v>0</v>
      </c>
      <c r="J4036">
        <v>4</v>
      </c>
      <c r="K4036">
        <v>2</v>
      </c>
      <c r="L4036" t="s">
        <v>875</v>
      </c>
      <c r="M4036" t="s">
        <v>173</v>
      </c>
      <c r="N4036" t="s">
        <v>141</v>
      </c>
      <c r="O4036" t="s">
        <v>122</v>
      </c>
      <c r="P4036" t="s">
        <v>23</v>
      </c>
      <c r="Q4036" t="s">
        <v>24</v>
      </c>
    </row>
    <row r="4037" spans="1:17" x14ac:dyDescent="0.2">
      <c r="A4037" s="2">
        <v>36475</v>
      </c>
      <c r="B4037" t="s">
        <v>141</v>
      </c>
      <c r="C4037" t="s">
        <v>876</v>
      </c>
      <c r="D4037" t="s">
        <v>36</v>
      </c>
      <c r="E4037" t="s">
        <v>36</v>
      </c>
      <c r="F4037">
        <v>86</v>
      </c>
      <c r="G4037">
        <v>195</v>
      </c>
      <c r="H4037">
        <v>0</v>
      </c>
      <c r="I4037">
        <v>0</v>
      </c>
      <c r="J4037">
        <v>1</v>
      </c>
      <c r="K4037">
        <v>0</v>
      </c>
      <c r="L4037" t="s">
        <v>875</v>
      </c>
      <c r="M4037" t="s">
        <v>173</v>
      </c>
      <c r="N4037" t="s">
        <v>141</v>
      </c>
      <c r="O4037" t="s">
        <v>22</v>
      </c>
      <c r="P4037" t="s">
        <v>23</v>
      </c>
      <c r="Q4037" t="s">
        <v>24</v>
      </c>
    </row>
    <row r="4038" spans="1:17" x14ac:dyDescent="0.2">
      <c r="A4038" s="2">
        <v>36476</v>
      </c>
      <c r="B4038" t="s">
        <v>61</v>
      </c>
      <c r="C4038" t="s">
        <v>876</v>
      </c>
      <c r="D4038" t="s">
        <v>36</v>
      </c>
      <c r="E4038" t="s">
        <v>36</v>
      </c>
      <c r="F4038">
        <v>105</v>
      </c>
      <c r="G4038">
        <v>195</v>
      </c>
      <c r="H4038">
        <v>0</v>
      </c>
      <c r="I4038">
        <v>0</v>
      </c>
      <c r="J4038">
        <v>1</v>
      </c>
      <c r="K4038">
        <v>0</v>
      </c>
      <c r="L4038" t="s">
        <v>875</v>
      </c>
      <c r="M4038" t="s">
        <v>173</v>
      </c>
      <c r="N4038" t="s">
        <v>141</v>
      </c>
      <c r="O4038" t="s">
        <v>122</v>
      </c>
      <c r="P4038" t="s">
        <v>23</v>
      </c>
      <c r="Q4038" t="s">
        <v>24</v>
      </c>
    </row>
    <row r="4039" spans="1:17" x14ac:dyDescent="0.2">
      <c r="A4039" s="2">
        <v>36476</v>
      </c>
      <c r="B4039" t="s">
        <v>183</v>
      </c>
      <c r="C4039" t="s">
        <v>199</v>
      </c>
      <c r="D4039" t="s">
        <v>36</v>
      </c>
      <c r="E4039" t="s">
        <v>36</v>
      </c>
      <c r="F4039">
        <v>38</v>
      </c>
      <c r="G4039">
        <v>54</v>
      </c>
      <c r="H4039">
        <v>0</v>
      </c>
      <c r="I4039">
        <v>0</v>
      </c>
      <c r="J4039">
        <v>1</v>
      </c>
      <c r="K4039">
        <v>2</v>
      </c>
      <c r="L4039" t="s">
        <v>28</v>
      </c>
      <c r="M4039" t="s">
        <v>266</v>
      </c>
      <c r="N4039" t="s">
        <v>183</v>
      </c>
      <c r="O4039" t="s">
        <v>22</v>
      </c>
      <c r="P4039" t="s">
        <v>23</v>
      </c>
      <c r="Q4039" t="s">
        <v>41</v>
      </c>
    </row>
    <row r="4040" spans="1:17" x14ac:dyDescent="0.2">
      <c r="A4040" s="2">
        <v>36477</v>
      </c>
      <c r="B4040" t="s">
        <v>660</v>
      </c>
      <c r="C4040" t="s">
        <v>876</v>
      </c>
      <c r="D4040" t="s">
        <v>36</v>
      </c>
      <c r="E4040" t="s">
        <v>36</v>
      </c>
      <c r="F4040">
        <v>197</v>
      </c>
      <c r="G4040">
        <v>195</v>
      </c>
      <c r="H4040">
        <v>0</v>
      </c>
      <c r="I4040">
        <v>0</v>
      </c>
      <c r="J4040">
        <v>3</v>
      </c>
      <c r="K4040">
        <v>0</v>
      </c>
      <c r="L4040" t="s">
        <v>875</v>
      </c>
      <c r="M4040" t="s">
        <v>173</v>
      </c>
      <c r="N4040" t="s">
        <v>141</v>
      </c>
      <c r="O4040" t="s">
        <v>122</v>
      </c>
      <c r="P4040" t="s">
        <v>23</v>
      </c>
      <c r="Q4040" t="s">
        <v>24</v>
      </c>
    </row>
    <row r="4041" spans="1:17" x14ac:dyDescent="0.2">
      <c r="A4041" s="2">
        <v>36477</v>
      </c>
      <c r="B4041" t="s">
        <v>756</v>
      </c>
      <c r="C4041" t="s">
        <v>802</v>
      </c>
      <c r="D4041" t="s">
        <v>36</v>
      </c>
      <c r="E4041" t="s">
        <v>36</v>
      </c>
      <c r="F4041">
        <v>185</v>
      </c>
      <c r="G4041">
        <v>194</v>
      </c>
      <c r="H4041">
        <v>0</v>
      </c>
      <c r="I4041">
        <v>0</v>
      </c>
      <c r="J4041">
        <v>1</v>
      </c>
      <c r="K4041">
        <v>0</v>
      </c>
      <c r="L4041" t="s">
        <v>875</v>
      </c>
      <c r="M4041" t="s">
        <v>173</v>
      </c>
      <c r="N4041" t="s">
        <v>141</v>
      </c>
      <c r="O4041" t="s">
        <v>122</v>
      </c>
      <c r="P4041" t="s">
        <v>23</v>
      </c>
      <c r="Q4041" t="s">
        <v>24</v>
      </c>
    </row>
    <row r="4042" spans="1:17" x14ac:dyDescent="0.2">
      <c r="A4042" s="2">
        <v>36477</v>
      </c>
      <c r="B4042" t="s">
        <v>67</v>
      </c>
      <c r="C4042" t="s">
        <v>274</v>
      </c>
      <c r="D4042" t="s">
        <v>50</v>
      </c>
      <c r="E4042" t="s">
        <v>50</v>
      </c>
      <c r="F4042">
        <v>3</v>
      </c>
      <c r="G4042">
        <v>6</v>
      </c>
      <c r="H4042">
        <v>0</v>
      </c>
      <c r="I4042">
        <v>0</v>
      </c>
      <c r="J4042">
        <v>3</v>
      </c>
      <c r="K4042">
        <v>0</v>
      </c>
      <c r="L4042" t="s">
        <v>28</v>
      </c>
      <c r="M4042" t="s">
        <v>769</v>
      </c>
      <c r="N4042" t="s">
        <v>67</v>
      </c>
      <c r="O4042" t="s">
        <v>22</v>
      </c>
      <c r="P4042" t="s">
        <v>23</v>
      </c>
      <c r="Q4042" t="s">
        <v>24</v>
      </c>
    </row>
    <row r="4043" spans="1:17" x14ac:dyDescent="0.2">
      <c r="A4043" s="2">
        <v>36477</v>
      </c>
      <c r="B4043" t="s">
        <v>141</v>
      </c>
      <c r="C4043" t="s">
        <v>61</v>
      </c>
      <c r="D4043" t="s">
        <v>36</v>
      </c>
      <c r="E4043" t="s">
        <v>36</v>
      </c>
      <c r="F4043">
        <v>86</v>
      </c>
      <c r="G4043">
        <v>105</v>
      </c>
      <c r="H4043">
        <v>0</v>
      </c>
      <c r="I4043">
        <v>0</v>
      </c>
      <c r="J4043">
        <v>0</v>
      </c>
      <c r="K4043">
        <v>0</v>
      </c>
      <c r="L4043" t="s">
        <v>875</v>
      </c>
      <c r="M4043" t="s">
        <v>173</v>
      </c>
      <c r="N4043" t="s">
        <v>141</v>
      </c>
      <c r="O4043" t="s">
        <v>22</v>
      </c>
      <c r="P4043" t="s">
        <v>23</v>
      </c>
      <c r="Q4043" t="s">
        <v>30</v>
      </c>
    </row>
    <row r="4044" spans="1:17" x14ac:dyDescent="0.2">
      <c r="A4044" s="2">
        <v>36477</v>
      </c>
      <c r="B4044" t="s">
        <v>153</v>
      </c>
      <c r="C4044" t="s">
        <v>135</v>
      </c>
      <c r="D4044" t="s">
        <v>50</v>
      </c>
      <c r="E4044" t="s">
        <v>36</v>
      </c>
      <c r="F4044">
        <v>30</v>
      </c>
      <c r="G4044">
        <v>77</v>
      </c>
      <c r="H4044">
        <v>0</v>
      </c>
      <c r="I4044">
        <v>0</v>
      </c>
      <c r="J4044">
        <v>2</v>
      </c>
      <c r="K4044">
        <v>0</v>
      </c>
      <c r="L4044" t="s">
        <v>28</v>
      </c>
      <c r="M4044" t="s">
        <v>877</v>
      </c>
      <c r="N4044" t="s">
        <v>153</v>
      </c>
      <c r="O4044" t="s">
        <v>22</v>
      </c>
      <c r="P4044" t="s">
        <v>23</v>
      </c>
      <c r="Q4044" t="s">
        <v>24</v>
      </c>
    </row>
    <row r="4045" spans="1:17" x14ac:dyDescent="0.2">
      <c r="A4045" s="2">
        <v>36477</v>
      </c>
      <c r="B4045" t="s">
        <v>98</v>
      </c>
      <c r="C4045" t="s">
        <v>180</v>
      </c>
      <c r="D4045" t="s">
        <v>50</v>
      </c>
      <c r="E4045" t="s">
        <v>50</v>
      </c>
      <c r="F4045">
        <v>35</v>
      </c>
      <c r="G4045">
        <v>37</v>
      </c>
      <c r="H4045">
        <v>0</v>
      </c>
      <c r="I4045">
        <v>0</v>
      </c>
      <c r="J4045">
        <v>1</v>
      </c>
      <c r="K4045">
        <v>1</v>
      </c>
      <c r="L4045" t="s">
        <v>291</v>
      </c>
      <c r="M4045" t="s">
        <v>99</v>
      </c>
      <c r="N4045" t="s">
        <v>98</v>
      </c>
      <c r="O4045" t="s">
        <v>22</v>
      </c>
      <c r="P4045" t="s">
        <v>23</v>
      </c>
      <c r="Q4045" t="s">
        <v>30</v>
      </c>
    </row>
    <row r="4046" spans="1:17" x14ac:dyDescent="0.2">
      <c r="A4046" s="2">
        <v>36477</v>
      </c>
      <c r="B4046" t="s">
        <v>123</v>
      </c>
      <c r="C4046" t="s">
        <v>72</v>
      </c>
      <c r="D4046" t="s">
        <v>50</v>
      </c>
      <c r="E4046" t="s">
        <v>50</v>
      </c>
      <c r="F4046">
        <v>27</v>
      </c>
      <c r="G4046">
        <v>17</v>
      </c>
      <c r="H4046">
        <v>0</v>
      </c>
      <c r="I4046">
        <v>0</v>
      </c>
      <c r="J4046">
        <v>0</v>
      </c>
      <c r="K4046">
        <v>5</v>
      </c>
      <c r="L4046" t="s">
        <v>291</v>
      </c>
      <c r="M4046" t="s">
        <v>179</v>
      </c>
      <c r="N4046" t="s">
        <v>123</v>
      </c>
      <c r="O4046" t="s">
        <v>22</v>
      </c>
      <c r="P4046" t="s">
        <v>23</v>
      </c>
      <c r="Q4046" t="s">
        <v>41</v>
      </c>
    </row>
    <row r="4047" spans="1:17" x14ac:dyDescent="0.2">
      <c r="A4047" s="2">
        <v>36477</v>
      </c>
      <c r="B4047" t="s">
        <v>119</v>
      </c>
      <c r="C4047" t="s">
        <v>147</v>
      </c>
      <c r="D4047" t="s">
        <v>50</v>
      </c>
      <c r="E4047" t="s">
        <v>50</v>
      </c>
      <c r="F4047">
        <v>10</v>
      </c>
      <c r="G4047">
        <v>32</v>
      </c>
      <c r="H4047">
        <v>0</v>
      </c>
      <c r="I4047">
        <v>0</v>
      </c>
      <c r="J4047">
        <v>1</v>
      </c>
      <c r="K4047">
        <v>3</v>
      </c>
      <c r="L4047" t="s">
        <v>28</v>
      </c>
      <c r="M4047" t="s">
        <v>878</v>
      </c>
      <c r="N4047" t="s">
        <v>119</v>
      </c>
      <c r="O4047" t="s">
        <v>22</v>
      </c>
      <c r="P4047" t="s">
        <v>23</v>
      </c>
      <c r="Q4047" t="s">
        <v>41</v>
      </c>
    </row>
    <row r="4048" spans="1:17" x14ac:dyDescent="0.2">
      <c r="A4048" s="2">
        <v>36477</v>
      </c>
      <c r="B4048" t="s">
        <v>126</v>
      </c>
      <c r="C4048" t="s">
        <v>293</v>
      </c>
      <c r="D4048" t="s">
        <v>50</v>
      </c>
      <c r="E4048" t="s">
        <v>50</v>
      </c>
      <c r="F4048">
        <v>16</v>
      </c>
      <c r="G4048">
        <v>2</v>
      </c>
      <c r="H4048">
        <v>0</v>
      </c>
      <c r="I4048">
        <v>0</v>
      </c>
      <c r="J4048">
        <v>1</v>
      </c>
      <c r="K4048">
        <v>1</v>
      </c>
      <c r="L4048" t="s">
        <v>28</v>
      </c>
      <c r="M4048" t="s">
        <v>330</v>
      </c>
      <c r="N4048" t="s">
        <v>126</v>
      </c>
      <c r="O4048" t="s">
        <v>22</v>
      </c>
      <c r="P4048" t="s">
        <v>23</v>
      </c>
      <c r="Q4048" t="s">
        <v>30</v>
      </c>
    </row>
    <row r="4049" spans="1:17" x14ac:dyDescent="0.2">
      <c r="A4049" s="2">
        <v>36477</v>
      </c>
      <c r="B4049" t="s">
        <v>104</v>
      </c>
      <c r="C4049" t="s">
        <v>89</v>
      </c>
      <c r="D4049" t="s">
        <v>50</v>
      </c>
      <c r="E4049" t="s">
        <v>50</v>
      </c>
      <c r="F4049">
        <v>20</v>
      </c>
      <c r="G4049">
        <v>12</v>
      </c>
      <c r="H4049">
        <v>0</v>
      </c>
      <c r="I4049">
        <v>0</v>
      </c>
      <c r="J4049">
        <v>0</v>
      </c>
      <c r="K4049">
        <v>2</v>
      </c>
      <c r="L4049" t="s">
        <v>291</v>
      </c>
      <c r="M4049" t="s">
        <v>273</v>
      </c>
      <c r="N4049" t="s">
        <v>104</v>
      </c>
      <c r="O4049" t="s">
        <v>22</v>
      </c>
      <c r="P4049" t="s">
        <v>23</v>
      </c>
      <c r="Q4049" t="s">
        <v>41</v>
      </c>
    </row>
    <row r="4050" spans="1:17" x14ac:dyDescent="0.2">
      <c r="A4050" s="2">
        <v>36477</v>
      </c>
      <c r="B4050" t="s">
        <v>249</v>
      </c>
      <c r="C4050" t="s">
        <v>168</v>
      </c>
      <c r="D4050" t="s">
        <v>50</v>
      </c>
      <c r="E4050" t="s">
        <v>50</v>
      </c>
      <c r="F4050">
        <v>53</v>
      </c>
      <c r="G4050">
        <v>24</v>
      </c>
      <c r="H4050">
        <v>0</v>
      </c>
      <c r="I4050">
        <v>0</v>
      </c>
      <c r="J4050">
        <v>2</v>
      </c>
      <c r="K4050">
        <v>1</v>
      </c>
      <c r="L4050" t="s">
        <v>291</v>
      </c>
      <c r="M4050" t="s">
        <v>529</v>
      </c>
      <c r="N4050" t="s">
        <v>249</v>
      </c>
      <c r="O4050" t="s">
        <v>22</v>
      </c>
      <c r="P4050" t="s">
        <v>23</v>
      </c>
      <c r="Q4050" t="s">
        <v>24</v>
      </c>
    </row>
    <row r="4051" spans="1:17" x14ac:dyDescent="0.2">
      <c r="A4051" s="2">
        <v>36477</v>
      </c>
      <c r="B4051" t="s">
        <v>106</v>
      </c>
      <c r="C4051" t="s">
        <v>25</v>
      </c>
      <c r="D4051" t="s">
        <v>50</v>
      </c>
      <c r="E4051" t="s">
        <v>19</v>
      </c>
      <c r="F4051">
        <v>4</v>
      </c>
      <c r="G4051">
        <v>1</v>
      </c>
      <c r="H4051">
        <v>0</v>
      </c>
      <c r="I4051">
        <v>0</v>
      </c>
      <c r="J4051">
        <v>0</v>
      </c>
      <c r="K4051">
        <v>0</v>
      </c>
      <c r="L4051" t="s">
        <v>28</v>
      </c>
      <c r="M4051" t="s">
        <v>228</v>
      </c>
      <c r="N4051" t="s">
        <v>106</v>
      </c>
      <c r="O4051" t="s">
        <v>22</v>
      </c>
      <c r="P4051" t="s">
        <v>23</v>
      </c>
      <c r="Q4051" t="s">
        <v>30</v>
      </c>
    </row>
    <row r="4052" spans="1:17" x14ac:dyDescent="0.2">
      <c r="A4052" s="2">
        <v>36478</v>
      </c>
      <c r="B4052" t="s">
        <v>660</v>
      </c>
      <c r="C4052" t="s">
        <v>61</v>
      </c>
      <c r="D4052" t="s">
        <v>36</v>
      </c>
      <c r="E4052" t="s">
        <v>36</v>
      </c>
      <c r="F4052">
        <v>197</v>
      </c>
      <c r="G4052">
        <v>105</v>
      </c>
      <c r="H4052">
        <v>0</v>
      </c>
      <c r="I4052">
        <v>0</v>
      </c>
      <c r="J4052">
        <v>4</v>
      </c>
      <c r="K4052">
        <v>2</v>
      </c>
      <c r="L4052" t="s">
        <v>875</v>
      </c>
      <c r="M4052" t="s">
        <v>173</v>
      </c>
      <c r="N4052" t="s">
        <v>141</v>
      </c>
      <c r="O4052" t="s">
        <v>122</v>
      </c>
      <c r="P4052" t="s">
        <v>23</v>
      </c>
      <c r="Q4052" t="s">
        <v>24</v>
      </c>
    </row>
    <row r="4053" spans="1:17" x14ac:dyDescent="0.2">
      <c r="A4053" s="2">
        <v>36478</v>
      </c>
      <c r="B4053" t="s">
        <v>141</v>
      </c>
      <c r="C4053" t="s">
        <v>756</v>
      </c>
      <c r="D4053" t="s">
        <v>36</v>
      </c>
      <c r="E4053" t="s">
        <v>36</v>
      </c>
      <c r="F4053">
        <v>86</v>
      </c>
      <c r="G4053">
        <v>185</v>
      </c>
      <c r="H4053">
        <v>0</v>
      </c>
      <c r="I4053">
        <v>0</v>
      </c>
      <c r="J4053">
        <v>2</v>
      </c>
      <c r="K4053">
        <v>0</v>
      </c>
      <c r="L4053" t="s">
        <v>875</v>
      </c>
      <c r="M4053" t="s">
        <v>173</v>
      </c>
      <c r="N4053" t="s">
        <v>141</v>
      </c>
      <c r="O4053" t="s">
        <v>22</v>
      </c>
      <c r="P4053" t="s">
        <v>23</v>
      </c>
      <c r="Q4053" t="s">
        <v>24</v>
      </c>
    </row>
    <row r="4054" spans="1:17" x14ac:dyDescent="0.2">
      <c r="A4054" s="2">
        <v>36478</v>
      </c>
      <c r="B4054" t="s">
        <v>363</v>
      </c>
      <c r="C4054" t="s">
        <v>254</v>
      </c>
      <c r="D4054" t="s">
        <v>115</v>
      </c>
      <c r="E4054" t="s">
        <v>115</v>
      </c>
      <c r="F4054">
        <v>100</v>
      </c>
      <c r="G4054">
        <v>140</v>
      </c>
      <c r="H4054">
        <v>0</v>
      </c>
      <c r="I4054">
        <v>0</v>
      </c>
      <c r="J4054">
        <v>3</v>
      </c>
      <c r="K4054">
        <v>1</v>
      </c>
      <c r="L4054" t="s">
        <v>570</v>
      </c>
      <c r="M4054" t="s">
        <v>513</v>
      </c>
      <c r="N4054" t="s">
        <v>363</v>
      </c>
      <c r="O4054" t="s">
        <v>22</v>
      </c>
      <c r="P4054" t="s">
        <v>23</v>
      </c>
      <c r="Q4054" t="s">
        <v>24</v>
      </c>
    </row>
    <row r="4055" spans="1:17" x14ac:dyDescent="0.2">
      <c r="A4055" s="2">
        <v>36478</v>
      </c>
      <c r="B4055" t="s">
        <v>49</v>
      </c>
      <c r="C4055" t="s">
        <v>129</v>
      </c>
      <c r="D4055" t="s">
        <v>50</v>
      </c>
      <c r="E4055" t="s">
        <v>50</v>
      </c>
      <c r="F4055">
        <v>7</v>
      </c>
      <c r="G4055">
        <v>5</v>
      </c>
      <c r="H4055">
        <v>0</v>
      </c>
      <c r="I4055">
        <v>0</v>
      </c>
      <c r="J4055">
        <v>0</v>
      </c>
      <c r="K4055">
        <v>1</v>
      </c>
      <c r="L4055" t="s">
        <v>28</v>
      </c>
      <c r="M4055" t="s">
        <v>103</v>
      </c>
      <c r="N4055" t="s">
        <v>49</v>
      </c>
      <c r="O4055" t="s">
        <v>22</v>
      </c>
      <c r="P4055" t="s">
        <v>23</v>
      </c>
      <c r="Q4055" t="s">
        <v>41</v>
      </c>
    </row>
    <row r="4056" spans="1:17" x14ac:dyDescent="0.2">
      <c r="A4056" s="2">
        <v>36478</v>
      </c>
      <c r="B4056" t="s">
        <v>876</v>
      </c>
      <c r="C4056" t="s">
        <v>802</v>
      </c>
      <c r="D4056" t="s">
        <v>36</v>
      </c>
      <c r="E4056" t="s">
        <v>36</v>
      </c>
      <c r="F4056">
        <v>195</v>
      </c>
      <c r="G4056">
        <v>194</v>
      </c>
      <c r="H4056">
        <v>0</v>
      </c>
      <c r="I4056">
        <v>0</v>
      </c>
      <c r="J4056">
        <v>2</v>
      </c>
      <c r="K4056">
        <v>0</v>
      </c>
      <c r="L4056" t="s">
        <v>875</v>
      </c>
      <c r="M4056" t="s">
        <v>173</v>
      </c>
      <c r="N4056" t="s">
        <v>141</v>
      </c>
      <c r="O4056" t="s">
        <v>122</v>
      </c>
      <c r="P4056" t="s">
        <v>23</v>
      </c>
      <c r="Q4056" t="s">
        <v>24</v>
      </c>
    </row>
    <row r="4057" spans="1:17" x14ac:dyDescent="0.2">
      <c r="A4057" s="2">
        <v>36479</v>
      </c>
      <c r="B4057" t="s">
        <v>352</v>
      </c>
      <c r="C4057" t="s">
        <v>183</v>
      </c>
      <c r="D4057" t="s">
        <v>36</v>
      </c>
      <c r="E4057" t="s">
        <v>36</v>
      </c>
      <c r="F4057">
        <v>85</v>
      </c>
      <c r="G4057">
        <v>38</v>
      </c>
      <c r="H4057">
        <v>0</v>
      </c>
      <c r="I4057">
        <v>0</v>
      </c>
      <c r="J4057">
        <v>0</v>
      </c>
      <c r="K4057">
        <v>1</v>
      </c>
      <c r="L4057" t="s">
        <v>28</v>
      </c>
      <c r="M4057" t="s">
        <v>371</v>
      </c>
      <c r="N4057" t="s">
        <v>352</v>
      </c>
      <c r="O4057" t="s">
        <v>22</v>
      </c>
      <c r="P4057" t="s">
        <v>23</v>
      </c>
      <c r="Q4057" t="s">
        <v>41</v>
      </c>
    </row>
    <row r="4058" spans="1:17" x14ac:dyDescent="0.2">
      <c r="A4058" s="2">
        <v>36481</v>
      </c>
      <c r="B4058" t="s">
        <v>72</v>
      </c>
      <c r="C4058" t="s">
        <v>123</v>
      </c>
      <c r="D4058" t="s">
        <v>50</v>
      </c>
      <c r="E4058" t="s">
        <v>50</v>
      </c>
      <c r="F4058">
        <v>14</v>
      </c>
      <c r="G4058">
        <v>26</v>
      </c>
      <c r="H4058">
        <v>0</v>
      </c>
      <c r="I4058">
        <v>0</v>
      </c>
      <c r="J4058">
        <v>3</v>
      </c>
      <c r="K4058">
        <v>0</v>
      </c>
      <c r="L4058" t="s">
        <v>291</v>
      </c>
      <c r="M4058" t="s">
        <v>74</v>
      </c>
      <c r="N4058" t="s">
        <v>72</v>
      </c>
      <c r="O4058" t="s">
        <v>22</v>
      </c>
      <c r="P4058" t="s">
        <v>23</v>
      </c>
      <c r="Q4058" t="s">
        <v>24</v>
      </c>
    </row>
    <row r="4059" spans="1:17" x14ac:dyDescent="0.2">
      <c r="A4059" s="2">
        <v>36481</v>
      </c>
      <c r="B4059" t="s">
        <v>89</v>
      </c>
      <c r="C4059" t="s">
        <v>104</v>
      </c>
      <c r="D4059" t="s">
        <v>50</v>
      </c>
      <c r="E4059" t="s">
        <v>50</v>
      </c>
      <c r="F4059">
        <v>11</v>
      </c>
      <c r="G4059">
        <v>23</v>
      </c>
      <c r="H4059">
        <v>0</v>
      </c>
      <c r="I4059">
        <v>0</v>
      </c>
      <c r="J4059">
        <v>0</v>
      </c>
      <c r="K4059">
        <v>1</v>
      </c>
      <c r="L4059" t="s">
        <v>291</v>
      </c>
      <c r="M4059" t="s">
        <v>91</v>
      </c>
      <c r="N4059" t="s">
        <v>89</v>
      </c>
      <c r="O4059" t="s">
        <v>22</v>
      </c>
      <c r="P4059" t="s">
        <v>23</v>
      </c>
      <c r="Q4059" t="s">
        <v>41</v>
      </c>
    </row>
    <row r="4060" spans="1:17" x14ac:dyDescent="0.2">
      <c r="A4060" s="2">
        <v>36481</v>
      </c>
      <c r="B4060" t="s">
        <v>153</v>
      </c>
      <c r="C4060" t="s">
        <v>87</v>
      </c>
      <c r="D4060" t="s">
        <v>50</v>
      </c>
      <c r="E4060" t="s">
        <v>50</v>
      </c>
      <c r="F4060">
        <v>34</v>
      </c>
      <c r="G4060">
        <v>37</v>
      </c>
      <c r="H4060">
        <v>0</v>
      </c>
      <c r="I4060">
        <v>0</v>
      </c>
      <c r="J4060">
        <v>1</v>
      </c>
      <c r="K4060">
        <v>0</v>
      </c>
      <c r="L4060" t="s">
        <v>28</v>
      </c>
      <c r="M4060" t="s">
        <v>879</v>
      </c>
      <c r="N4060" t="s">
        <v>153</v>
      </c>
      <c r="O4060" t="s">
        <v>22</v>
      </c>
      <c r="P4060" t="s">
        <v>23</v>
      </c>
      <c r="Q4060" t="s">
        <v>24</v>
      </c>
    </row>
    <row r="4061" spans="1:17" x14ac:dyDescent="0.2">
      <c r="A4061" s="2">
        <v>36481</v>
      </c>
      <c r="B4061" t="s">
        <v>304</v>
      </c>
      <c r="C4061" t="s">
        <v>282</v>
      </c>
      <c r="D4061" t="s">
        <v>27</v>
      </c>
      <c r="E4061" t="s">
        <v>19</v>
      </c>
      <c r="F4061">
        <v>77</v>
      </c>
      <c r="G4061">
        <v>40</v>
      </c>
      <c r="H4061">
        <v>0</v>
      </c>
      <c r="I4061">
        <v>0</v>
      </c>
      <c r="J4061">
        <v>3</v>
      </c>
      <c r="K4061">
        <v>2</v>
      </c>
      <c r="L4061" t="s">
        <v>28</v>
      </c>
      <c r="M4061" t="s">
        <v>628</v>
      </c>
      <c r="N4061" t="s">
        <v>304</v>
      </c>
      <c r="O4061" t="s">
        <v>22</v>
      </c>
      <c r="P4061" t="s">
        <v>23</v>
      </c>
      <c r="Q4061" t="s">
        <v>24</v>
      </c>
    </row>
    <row r="4062" spans="1:17" x14ac:dyDescent="0.2">
      <c r="A4062" s="2">
        <v>36481</v>
      </c>
      <c r="B4062" t="s">
        <v>110</v>
      </c>
      <c r="C4062" t="s">
        <v>77</v>
      </c>
      <c r="D4062" t="s">
        <v>36</v>
      </c>
      <c r="E4062" t="s">
        <v>27</v>
      </c>
      <c r="F4062">
        <v>24</v>
      </c>
      <c r="G4062">
        <v>21</v>
      </c>
      <c r="H4062">
        <v>0</v>
      </c>
      <c r="I4062">
        <v>0</v>
      </c>
      <c r="J4062">
        <v>2</v>
      </c>
      <c r="K4062">
        <v>1</v>
      </c>
      <c r="L4062" t="s">
        <v>28</v>
      </c>
      <c r="M4062" t="s">
        <v>485</v>
      </c>
      <c r="N4062" t="s">
        <v>110</v>
      </c>
      <c r="O4062" t="s">
        <v>22</v>
      </c>
      <c r="P4062" t="s">
        <v>23</v>
      </c>
      <c r="Q4062" t="s">
        <v>24</v>
      </c>
    </row>
    <row r="4063" spans="1:17" x14ac:dyDescent="0.2">
      <c r="A4063" s="2">
        <v>36481</v>
      </c>
      <c r="B4063" t="s">
        <v>42</v>
      </c>
      <c r="C4063" t="s">
        <v>244</v>
      </c>
      <c r="D4063" t="s">
        <v>19</v>
      </c>
      <c r="E4063" t="s">
        <v>50</v>
      </c>
      <c r="F4063">
        <v>45</v>
      </c>
      <c r="G4063">
        <v>20</v>
      </c>
      <c r="H4063">
        <v>0</v>
      </c>
      <c r="I4063">
        <v>0</v>
      </c>
      <c r="J4063">
        <v>2</v>
      </c>
      <c r="K4063">
        <v>1</v>
      </c>
      <c r="L4063" t="s">
        <v>28</v>
      </c>
      <c r="M4063" t="s">
        <v>44</v>
      </c>
      <c r="N4063" t="s">
        <v>42</v>
      </c>
      <c r="O4063" t="s">
        <v>22</v>
      </c>
      <c r="P4063" t="s">
        <v>23</v>
      </c>
      <c r="Q4063" t="s">
        <v>24</v>
      </c>
    </row>
    <row r="4064" spans="1:17" x14ac:dyDescent="0.2">
      <c r="A4064" s="2">
        <v>36481</v>
      </c>
      <c r="B4064" t="s">
        <v>106</v>
      </c>
      <c r="C4064" t="s">
        <v>39</v>
      </c>
      <c r="D4064" t="s">
        <v>50</v>
      </c>
      <c r="E4064" t="s">
        <v>19</v>
      </c>
      <c r="F4064">
        <v>4</v>
      </c>
      <c r="G4064">
        <v>7</v>
      </c>
      <c r="H4064">
        <v>0</v>
      </c>
      <c r="I4064">
        <v>0</v>
      </c>
      <c r="J4064">
        <v>0</v>
      </c>
      <c r="K4064">
        <v>2</v>
      </c>
      <c r="L4064" t="s">
        <v>28</v>
      </c>
      <c r="M4064" t="s">
        <v>194</v>
      </c>
      <c r="N4064" t="s">
        <v>106</v>
      </c>
      <c r="O4064" t="s">
        <v>22</v>
      </c>
      <c r="P4064" t="s">
        <v>23</v>
      </c>
      <c r="Q4064" t="s">
        <v>41</v>
      </c>
    </row>
    <row r="4065" spans="1:17" x14ac:dyDescent="0.2">
      <c r="A4065" s="2">
        <v>36481</v>
      </c>
      <c r="B4065" t="s">
        <v>180</v>
      </c>
      <c r="C4065" t="s">
        <v>98</v>
      </c>
      <c r="D4065" t="s">
        <v>50</v>
      </c>
      <c r="E4065" t="s">
        <v>50</v>
      </c>
      <c r="F4065">
        <v>33</v>
      </c>
      <c r="G4065">
        <v>36</v>
      </c>
      <c r="H4065">
        <v>0</v>
      </c>
      <c r="I4065">
        <v>0</v>
      </c>
      <c r="J4065">
        <v>0</v>
      </c>
      <c r="K4065">
        <v>0</v>
      </c>
      <c r="L4065" t="s">
        <v>291</v>
      </c>
      <c r="M4065" t="s">
        <v>294</v>
      </c>
      <c r="N4065" t="s">
        <v>180</v>
      </c>
      <c r="O4065" t="s">
        <v>22</v>
      </c>
      <c r="P4065" t="s">
        <v>23</v>
      </c>
      <c r="Q4065" t="s">
        <v>30</v>
      </c>
    </row>
    <row r="4066" spans="1:17" x14ac:dyDescent="0.2">
      <c r="A4066" s="2">
        <v>36481</v>
      </c>
      <c r="B4066" t="s">
        <v>168</v>
      </c>
      <c r="C4066" t="s">
        <v>249</v>
      </c>
      <c r="D4066" t="s">
        <v>50</v>
      </c>
      <c r="E4066" t="s">
        <v>50</v>
      </c>
      <c r="F4066">
        <v>28</v>
      </c>
      <c r="G4066">
        <v>43</v>
      </c>
      <c r="H4066">
        <v>0</v>
      </c>
      <c r="I4066">
        <v>0</v>
      </c>
      <c r="J4066">
        <v>1</v>
      </c>
      <c r="K4066">
        <v>1</v>
      </c>
      <c r="L4066" t="s">
        <v>291</v>
      </c>
      <c r="M4066" t="s">
        <v>318</v>
      </c>
      <c r="N4066" t="s">
        <v>168</v>
      </c>
      <c r="O4066" t="s">
        <v>22</v>
      </c>
      <c r="P4066" t="s">
        <v>23</v>
      </c>
      <c r="Q4066" t="s">
        <v>30</v>
      </c>
    </row>
    <row r="4067" spans="1:17" x14ac:dyDescent="0.2">
      <c r="A4067" s="2">
        <v>36481</v>
      </c>
      <c r="B4067" t="s">
        <v>18</v>
      </c>
      <c r="C4067" t="s">
        <v>38</v>
      </c>
      <c r="D4067" t="s">
        <v>19</v>
      </c>
      <c r="E4067" t="s">
        <v>19</v>
      </c>
      <c r="F4067">
        <v>42</v>
      </c>
      <c r="G4067">
        <v>18</v>
      </c>
      <c r="H4067">
        <v>0</v>
      </c>
      <c r="I4067">
        <v>0</v>
      </c>
      <c r="J4067">
        <v>0</v>
      </c>
      <c r="K4067">
        <v>1</v>
      </c>
      <c r="L4067" t="s">
        <v>28</v>
      </c>
      <c r="M4067" t="s">
        <v>508</v>
      </c>
      <c r="N4067" t="s">
        <v>18</v>
      </c>
      <c r="O4067" t="s">
        <v>22</v>
      </c>
      <c r="P4067" t="s">
        <v>23</v>
      </c>
      <c r="Q4067" t="s">
        <v>41</v>
      </c>
    </row>
    <row r="4068" spans="1:17" x14ac:dyDescent="0.2">
      <c r="A4068" s="2">
        <v>36483</v>
      </c>
      <c r="B4068" t="s">
        <v>718</v>
      </c>
      <c r="C4068" t="s">
        <v>365</v>
      </c>
      <c r="D4068" t="s">
        <v>36</v>
      </c>
      <c r="E4068" t="s">
        <v>36</v>
      </c>
      <c r="F4068">
        <v>138</v>
      </c>
      <c r="G4068">
        <v>89</v>
      </c>
      <c r="H4068">
        <v>0</v>
      </c>
      <c r="I4068">
        <v>0</v>
      </c>
      <c r="J4068">
        <v>2</v>
      </c>
      <c r="K4068">
        <v>1</v>
      </c>
      <c r="L4068" t="s">
        <v>28</v>
      </c>
      <c r="M4068" t="s">
        <v>880</v>
      </c>
      <c r="N4068" t="s">
        <v>718</v>
      </c>
      <c r="O4068" t="s">
        <v>22</v>
      </c>
      <c r="P4068" t="s">
        <v>23</v>
      </c>
      <c r="Q4068" t="s">
        <v>24</v>
      </c>
    </row>
    <row r="4069" spans="1:17" x14ac:dyDescent="0.2">
      <c r="A4069" s="2">
        <v>36484</v>
      </c>
      <c r="B4069" t="s">
        <v>363</v>
      </c>
      <c r="C4069" t="s">
        <v>648</v>
      </c>
      <c r="D4069" t="s">
        <v>115</v>
      </c>
      <c r="E4069" t="s">
        <v>115</v>
      </c>
      <c r="F4069">
        <v>97</v>
      </c>
      <c r="G4069">
        <v>170</v>
      </c>
      <c r="H4069">
        <v>0</v>
      </c>
      <c r="I4069">
        <v>0</v>
      </c>
      <c r="J4069">
        <v>9</v>
      </c>
      <c r="K4069">
        <v>2</v>
      </c>
      <c r="L4069" t="s">
        <v>570</v>
      </c>
      <c r="M4069" t="s">
        <v>513</v>
      </c>
      <c r="N4069" t="s">
        <v>363</v>
      </c>
      <c r="O4069" t="s">
        <v>22</v>
      </c>
      <c r="P4069" t="s">
        <v>23</v>
      </c>
      <c r="Q4069" t="s">
        <v>24</v>
      </c>
    </row>
    <row r="4070" spans="1:17" x14ac:dyDescent="0.2">
      <c r="A4070" s="2">
        <v>36484</v>
      </c>
      <c r="B4070" t="s">
        <v>118</v>
      </c>
      <c r="C4070" t="s">
        <v>136</v>
      </c>
      <c r="D4070" t="s">
        <v>36</v>
      </c>
      <c r="E4070" t="s">
        <v>36</v>
      </c>
      <c r="F4070">
        <v>83</v>
      </c>
      <c r="G4070">
        <v>51</v>
      </c>
      <c r="H4070">
        <v>0</v>
      </c>
      <c r="I4070">
        <v>0</v>
      </c>
      <c r="J4070">
        <v>3</v>
      </c>
      <c r="K4070">
        <v>0</v>
      </c>
      <c r="L4070" t="s">
        <v>28</v>
      </c>
      <c r="M4070" t="s">
        <v>241</v>
      </c>
      <c r="N4070" t="s">
        <v>118</v>
      </c>
      <c r="O4070" t="s">
        <v>22</v>
      </c>
      <c r="P4070" t="s">
        <v>23</v>
      </c>
      <c r="Q4070" t="s">
        <v>24</v>
      </c>
    </row>
    <row r="4071" spans="1:17" x14ac:dyDescent="0.2">
      <c r="A4071" s="2">
        <v>36485</v>
      </c>
      <c r="B4071" t="s">
        <v>212</v>
      </c>
      <c r="C4071" t="s">
        <v>449</v>
      </c>
      <c r="D4071" t="s">
        <v>115</v>
      </c>
      <c r="E4071" t="s">
        <v>115</v>
      </c>
      <c r="F4071">
        <v>135</v>
      </c>
      <c r="G4071">
        <v>79</v>
      </c>
      <c r="H4071">
        <v>0</v>
      </c>
      <c r="I4071">
        <v>0</v>
      </c>
      <c r="J4071">
        <v>0</v>
      </c>
      <c r="K4071">
        <v>6</v>
      </c>
      <c r="L4071" t="s">
        <v>570</v>
      </c>
      <c r="M4071" t="s">
        <v>300</v>
      </c>
      <c r="N4071" t="s">
        <v>176</v>
      </c>
      <c r="O4071" t="s">
        <v>122</v>
      </c>
      <c r="P4071" t="s">
        <v>23</v>
      </c>
      <c r="Q4071" t="s">
        <v>41</v>
      </c>
    </row>
    <row r="4072" spans="1:17" x14ac:dyDescent="0.2">
      <c r="A4072" s="2">
        <v>36485</v>
      </c>
      <c r="B4072" t="s">
        <v>141</v>
      </c>
      <c r="C4072" t="s">
        <v>135</v>
      </c>
      <c r="D4072" t="s">
        <v>36</v>
      </c>
      <c r="E4072" t="s">
        <v>36</v>
      </c>
      <c r="F4072">
        <v>75</v>
      </c>
      <c r="G4072">
        <v>82</v>
      </c>
      <c r="H4072">
        <v>0</v>
      </c>
      <c r="I4072">
        <v>0</v>
      </c>
      <c r="J4072">
        <v>0</v>
      </c>
      <c r="K4072">
        <v>2</v>
      </c>
      <c r="L4072" t="s">
        <v>28</v>
      </c>
      <c r="M4072" t="s">
        <v>173</v>
      </c>
      <c r="N4072" t="s">
        <v>141</v>
      </c>
      <c r="O4072" t="s">
        <v>22</v>
      </c>
      <c r="P4072" t="s">
        <v>23</v>
      </c>
      <c r="Q4072" t="s">
        <v>41</v>
      </c>
    </row>
    <row r="4073" spans="1:17" x14ac:dyDescent="0.2">
      <c r="A4073" s="2">
        <v>36485</v>
      </c>
      <c r="B4073" t="s">
        <v>176</v>
      </c>
      <c r="C4073" t="s">
        <v>388</v>
      </c>
      <c r="D4073" t="s">
        <v>115</v>
      </c>
      <c r="E4073" t="s">
        <v>115</v>
      </c>
      <c r="F4073">
        <v>66</v>
      </c>
      <c r="G4073">
        <v>110</v>
      </c>
      <c r="H4073">
        <v>0</v>
      </c>
      <c r="I4073">
        <v>0</v>
      </c>
      <c r="J4073">
        <v>3</v>
      </c>
      <c r="K4073">
        <v>1</v>
      </c>
      <c r="L4073" t="s">
        <v>570</v>
      </c>
      <c r="M4073" t="s">
        <v>300</v>
      </c>
      <c r="N4073" t="s">
        <v>176</v>
      </c>
      <c r="O4073" t="s">
        <v>22</v>
      </c>
      <c r="P4073" t="s">
        <v>23</v>
      </c>
      <c r="Q4073" t="s">
        <v>24</v>
      </c>
    </row>
    <row r="4074" spans="1:17" x14ac:dyDescent="0.2">
      <c r="A4074" s="2">
        <v>36487</v>
      </c>
      <c r="B4074" t="s">
        <v>555</v>
      </c>
      <c r="C4074" t="s">
        <v>244</v>
      </c>
      <c r="D4074" t="s">
        <v>27</v>
      </c>
      <c r="E4074" t="s">
        <v>50</v>
      </c>
      <c r="F4074">
        <v>71</v>
      </c>
      <c r="G4074">
        <v>20</v>
      </c>
      <c r="H4074">
        <v>0</v>
      </c>
      <c r="I4074">
        <v>0</v>
      </c>
      <c r="J4074">
        <v>0</v>
      </c>
      <c r="K4074">
        <v>1</v>
      </c>
      <c r="L4074" t="s">
        <v>28</v>
      </c>
      <c r="M4074" t="s">
        <v>555</v>
      </c>
      <c r="N4074" t="s">
        <v>555</v>
      </c>
      <c r="O4074" t="s">
        <v>22</v>
      </c>
      <c r="P4074" t="s">
        <v>23</v>
      </c>
      <c r="Q4074" t="s">
        <v>41</v>
      </c>
    </row>
    <row r="4075" spans="1:17" x14ac:dyDescent="0.2">
      <c r="A4075" s="2">
        <v>36487</v>
      </c>
      <c r="B4075" t="s">
        <v>462</v>
      </c>
      <c r="C4075" t="s">
        <v>449</v>
      </c>
      <c r="D4075" t="s">
        <v>115</v>
      </c>
      <c r="E4075" t="s">
        <v>115</v>
      </c>
      <c r="F4075">
        <v>146</v>
      </c>
      <c r="G4075">
        <v>79</v>
      </c>
      <c r="H4075">
        <v>0</v>
      </c>
      <c r="I4075">
        <v>0</v>
      </c>
      <c r="J4075">
        <v>0</v>
      </c>
      <c r="K4075">
        <v>6</v>
      </c>
      <c r="L4075" t="s">
        <v>570</v>
      </c>
      <c r="M4075" t="s">
        <v>300</v>
      </c>
      <c r="N4075" t="s">
        <v>176</v>
      </c>
      <c r="O4075" t="s">
        <v>122</v>
      </c>
      <c r="P4075" t="s">
        <v>23</v>
      </c>
      <c r="Q4075" t="s">
        <v>41</v>
      </c>
    </row>
    <row r="4076" spans="1:17" x14ac:dyDescent="0.2">
      <c r="A4076" s="2">
        <v>36487</v>
      </c>
      <c r="B4076" t="s">
        <v>176</v>
      </c>
      <c r="C4076" t="s">
        <v>212</v>
      </c>
      <c r="D4076" t="s">
        <v>115</v>
      </c>
      <c r="E4076" t="s">
        <v>115</v>
      </c>
      <c r="F4076">
        <v>66</v>
      </c>
      <c r="G4076">
        <v>135</v>
      </c>
      <c r="H4076">
        <v>0</v>
      </c>
      <c r="I4076">
        <v>0</v>
      </c>
      <c r="J4076">
        <v>3</v>
      </c>
      <c r="K4076">
        <v>0</v>
      </c>
      <c r="L4076" t="s">
        <v>570</v>
      </c>
      <c r="M4076" t="s">
        <v>300</v>
      </c>
      <c r="N4076" t="s">
        <v>176</v>
      </c>
      <c r="O4076" t="s">
        <v>22</v>
      </c>
      <c r="P4076" t="s">
        <v>23</v>
      </c>
      <c r="Q4076" t="s">
        <v>24</v>
      </c>
    </row>
    <row r="4077" spans="1:17" x14ac:dyDescent="0.2">
      <c r="A4077" s="2">
        <v>36488</v>
      </c>
      <c r="B4077" t="s">
        <v>464</v>
      </c>
      <c r="C4077" t="s">
        <v>184</v>
      </c>
      <c r="D4077" t="s">
        <v>115</v>
      </c>
      <c r="E4077" t="s">
        <v>50</v>
      </c>
      <c r="F4077">
        <v>109</v>
      </c>
      <c r="G4077">
        <v>120</v>
      </c>
      <c r="H4077">
        <v>0</v>
      </c>
      <c r="I4077">
        <v>0</v>
      </c>
      <c r="J4077">
        <v>0</v>
      </c>
      <c r="K4077">
        <v>0</v>
      </c>
      <c r="L4077" t="s">
        <v>28</v>
      </c>
      <c r="M4077" t="s">
        <v>465</v>
      </c>
      <c r="N4077" t="s">
        <v>464</v>
      </c>
      <c r="O4077" t="s">
        <v>22</v>
      </c>
      <c r="P4077" t="s">
        <v>23</v>
      </c>
      <c r="Q4077" t="s">
        <v>30</v>
      </c>
    </row>
    <row r="4078" spans="1:17" x14ac:dyDescent="0.2">
      <c r="A4078" s="2">
        <v>36489</v>
      </c>
      <c r="B4078" t="s">
        <v>131</v>
      </c>
      <c r="C4078" t="s">
        <v>244</v>
      </c>
      <c r="D4078" t="s">
        <v>27</v>
      </c>
      <c r="E4078" t="s">
        <v>50</v>
      </c>
      <c r="F4078">
        <v>69</v>
      </c>
      <c r="G4078">
        <v>20</v>
      </c>
      <c r="H4078">
        <v>0</v>
      </c>
      <c r="I4078">
        <v>0</v>
      </c>
      <c r="J4078">
        <v>4</v>
      </c>
      <c r="K4078">
        <v>0</v>
      </c>
      <c r="L4078" t="s">
        <v>28</v>
      </c>
      <c r="M4078" t="s">
        <v>637</v>
      </c>
      <c r="N4078" t="s">
        <v>131</v>
      </c>
      <c r="O4078" t="s">
        <v>22</v>
      </c>
      <c r="P4078" t="s">
        <v>23</v>
      </c>
      <c r="Q4078" t="s">
        <v>24</v>
      </c>
    </row>
    <row r="4079" spans="1:17" x14ac:dyDescent="0.2">
      <c r="A4079" s="2">
        <v>36489</v>
      </c>
      <c r="B4079" t="s">
        <v>388</v>
      </c>
      <c r="C4079" t="s">
        <v>449</v>
      </c>
      <c r="D4079" t="s">
        <v>115</v>
      </c>
      <c r="E4079" t="s">
        <v>115</v>
      </c>
      <c r="F4079">
        <v>110</v>
      </c>
      <c r="G4079">
        <v>79</v>
      </c>
      <c r="H4079">
        <v>0</v>
      </c>
      <c r="I4079">
        <v>0</v>
      </c>
      <c r="J4079">
        <v>2</v>
      </c>
      <c r="K4079">
        <v>3</v>
      </c>
      <c r="L4079" t="s">
        <v>570</v>
      </c>
      <c r="M4079" t="s">
        <v>300</v>
      </c>
      <c r="N4079" t="s">
        <v>176</v>
      </c>
      <c r="O4079" t="s">
        <v>122</v>
      </c>
      <c r="P4079" t="s">
        <v>23</v>
      </c>
      <c r="Q4079" t="s">
        <v>41</v>
      </c>
    </row>
    <row r="4080" spans="1:17" x14ac:dyDescent="0.2">
      <c r="A4080" s="2">
        <v>36489</v>
      </c>
      <c r="B4080" t="s">
        <v>462</v>
      </c>
      <c r="C4080" t="s">
        <v>212</v>
      </c>
      <c r="D4080" t="s">
        <v>115</v>
      </c>
      <c r="E4080" t="s">
        <v>115</v>
      </c>
      <c r="F4080">
        <v>146</v>
      </c>
      <c r="G4080">
        <v>135</v>
      </c>
      <c r="H4080">
        <v>0</v>
      </c>
      <c r="I4080">
        <v>0</v>
      </c>
      <c r="J4080">
        <v>1</v>
      </c>
      <c r="K4080">
        <v>3</v>
      </c>
      <c r="L4080" t="s">
        <v>570</v>
      </c>
      <c r="M4080" t="s">
        <v>300</v>
      </c>
      <c r="N4080" t="s">
        <v>176</v>
      </c>
      <c r="O4080" t="s">
        <v>122</v>
      </c>
      <c r="P4080" t="s">
        <v>23</v>
      </c>
      <c r="Q4080" t="s">
        <v>41</v>
      </c>
    </row>
    <row r="4081" spans="1:17" x14ac:dyDescent="0.2">
      <c r="A4081" s="2">
        <v>36490</v>
      </c>
      <c r="B4081" t="s">
        <v>141</v>
      </c>
      <c r="C4081" t="s">
        <v>365</v>
      </c>
      <c r="D4081" t="s">
        <v>36</v>
      </c>
      <c r="E4081" t="s">
        <v>36</v>
      </c>
      <c r="F4081">
        <v>75</v>
      </c>
      <c r="G4081">
        <v>89</v>
      </c>
      <c r="H4081">
        <v>0</v>
      </c>
      <c r="I4081">
        <v>0</v>
      </c>
      <c r="J4081">
        <v>0</v>
      </c>
      <c r="K4081">
        <v>0</v>
      </c>
      <c r="L4081" t="s">
        <v>28</v>
      </c>
      <c r="M4081" t="s">
        <v>173</v>
      </c>
      <c r="N4081" t="s">
        <v>141</v>
      </c>
      <c r="O4081" t="s">
        <v>22</v>
      </c>
      <c r="P4081" t="s">
        <v>59</v>
      </c>
      <c r="Q4081" t="s">
        <v>41</v>
      </c>
    </row>
    <row r="4082" spans="1:17" x14ac:dyDescent="0.2">
      <c r="A4082" s="2">
        <v>36491</v>
      </c>
      <c r="B4082" t="s">
        <v>61</v>
      </c>
      <c r="C4082" t="s">
        <v>224</v>
      </c>
      <c r="D4082" t="s">
        <v>36</v>
      </c>
      <c r="E4082" t="s">
        <v>36</v>
      </c>
      <c r="F4082">
        <v>102</v>
      </c>
      <c r="G4082">
        <v>70</v>
      </c>
      <c r="H4082">
        <v>0</v>
      </c>
      <c r="I4082">
        <v>0</v>
      </c>
      <c r="J4082">
        <v>2</v>
      </c>
      <c r="K4082">
        <v>1</v>
      </c>
      <c r="L4082" t="s">
        <v>28</v>
      </c>
      <c r="M4082" t="s">
        <v>173</v>
      </c>
      <c r="N4082" t="s">
        <v>141</v>
      </c>
      <c r="O4082" t="s">
        <v>122</v>
      </c>
      <c r="P4082" t="s">
        <v>23</v>
      </c>
      <c r="Q4082" t="s">
        <v>24</v>
      </c>
    </row>
    <row r="4083" spans="1:17" x14ac:dyDescent="0.2">
      <c r="A4083" s="2">
        <v>36491</v>
      </c>
      <c r="B4083" t="s">
        <v>149</v>
      </c>
      <c r="C4083" t="s">
        <v>52</v>
      </c>
      <c r="D4083" t="s">
        <v>36</v>
      </c>
      <c r="E4083" t="s">
        <v>50</v>
      </c>
      <c r="F4083">
        <v>31</v>
      </c>
      <c r="G4083">
        <v>16</v>
      </c>
      <c r="H4083">
        <v>0</v>
      </c>
      <c r="I4083">
        <v>0</v>
      </c>
      <c r="J4083">
        <v>1</v>
      </c>
      <c r="K4083">
        <v>0</v>
      </c>
      <c r="L4083" t="s">
        <v>28</v>
      </c>
      <c r="M4083" t="s">
        <v>414</v>
      </c>
      <c r="N4083" t="s">
        <v>149</v>
      </c>
      <c r="O4083" t="s">
        <v>22</v>
      </c>
      <c r="P4083" t="s">
        <v>23</v>
      </c>
      <c r="Q4083" t="s">
        <v>24</v>
      </c>
    </row>
    <row r="4084" spans="1:17" x14ac:dyDescent="0.2">
      <c r="A4084" s="2">
        <v>36491</v>
      </c>
      <c r="B4084" t="s">
        <v>462</v>
      </c>
      <c r="C4084" t="s">
        <v>388</v>
      </c>
      <c r="D4084" t="s">
        <v>115</v>
      </c>
      <c r="E4084" t="s">
        <v>115</v>
      </c>
      <c r="F4084">
        <v>146</v>
      </c>
      <c r="G4084">
        <v>110</v>
      </c>
      <c r="H4084">
        <v>0</v>
      </c>
      <c r="I4084">
        <v>0</v>
      </c>
      <c r="J4084">
        <v>1</v>
      </c>
      <c r="K4084">
        <v>3</v>
      </c>
      <c r="L4084" t="s">
        <v>570</v>
      </c>
      <c r="M4084" t="s">
        <v>300</v>
      </c>
      <c r="N4084" t="s">
        <v>176</v>
      </c>
      <c r="O4084" t="s">
        <v>122</v>
      </c>
      <c r="P4084" t="s">
        <v>23</v>
      </c>
      <c r="Q4084" t="s">
        <v>41</v>
      </c>
    </row>
    <row r="4085" spans="1:17" x14ac:dyDescent="0.2">
      <c r="A4085" s="2">
        <v>36491</v>
      </c>
      <c r="B4085" t="s">
        <v>176</v>
      </c>
      <c r="C4085" t="s">
        <v>449</v>
      </c>
      <c r="D4085" t="s">
        <v>115</v>
      </c>
      <c r="E4085" t="s">
        <v>115</v>
      </c>
      <c r="F4085">
        <v>66</v>
      </c>
      <c r="G4085">
        <v>79</v>
      </c>
      <c r="H4085">
        <v>0</v>
      </c>
      <c r="I4085">
        <v>0</v>
      </c>
      <c r="J4085">
        <v>0</v>
      </c>
      <c r="K4085">
        <v>1</v>
      </c>
      <c r="L4085" t="s">
        <v>570</v>
      </c>
      <c r="M4085" t="s">
        <v>300</v>
      </c>
      <c r="N4085" t="s">
        <v>176</v>
      </c>
      <c r="O4085" t="s">
        <v>22</v>
      </c>
      <c r="P4085" t="s">
        <v>23</v>
      </c>
      <c r="Q4085" t="s">
        <v>41</v>
      </c>
    </row>
    <row r="4086" spans="1:17" x14ac:dyDescent="0.2">
      <c r="A4086" s="2">
        <v>36491</v>
      </c>
      <c r="B4086" t="s">
        <v>45</v>
      </c>
      <c r="C4086" t="s">
        <v>718</v>
      </c>
      <c r="D4086" t="s">
        <v>36</v>
      </c>
      <c r="E4086" t="s">
        <v>36</v>
      </c>
      <c r="F4086">
        <v>68</v>
      </c>
      <c r="G4086">
        <v>138</v>
      </c>
      <c r="H4086">
        <v>0</v>
      </c>
      <c r="I4086">
        <v>0</v>
      </c>
      <c r="J4086">
        <v>2</v>
      </c>
      <c r="K4086">
        <v>1</v>
      </c>
      <c r="L4086" t="s">
        <v>28</v>
      </c>
      <c r="M4086" t="s">
        <v>47</v>
      </c>
      <c r="N4086" t="s">
        <v>45</v>
      </c>
      <c r="O4086" t="s">
        <v>22</v>
      </c>
      <c r="P4086" t="s">
        <v>23</v>
      </c>
      <c r="Q4086" t="s">
        <v>24</v>
      </c>
    </row>
    <row r="4087" spans="1:17" x14ac:dyDescent="0.2">
      <c r="A4087" s="2">
        <v>36492</v>
      </c>
      <c r="B4087" t="s">
        <v>61</v>
      </c>
      <c r="C4087" t="s">
        <v>365</v>
      </c>
      <c r="D4087" t="s">
        <v>36</v>
      </c>
      <c r="E4087" t="s">
        <v>36</v>
      </c>
      <c r="F4087">
        <v>102</v>
      </c>
      <c r="G4087">
        <v>89</v>
      </c>
      <c r="H4087">
        <v>0</v>
      </c>
      <c r="I4087">
        <v>0</v>
      </c>
      <c r="J4087">
        <v>2</v>
      </c>
      <c r="K4087">
        <v>1</v>
      </c>
      <c r="L4087" t="s">
        <v>28</v>
      </c>
      <c r="M4087" t="s">
        <v>173</v>
      </c>
      <c r="N4087" t="s">
        <v>141</v>
      </c>
      <c r="O4087" t="s">
        <v>122</v>
      </c>
      <c r="P4087" t="s">
        <v>23</v>
      </c>
      <c r="Q4087" t="s">
        <v>24</v>
      </c>
    </row>
    <row r="4088" spans="1:17" x14ac:dyDescent="0.2">
      <c r="A4088" s="2">
        <v>36492</v>
      </c>
      <c r="B4088" t="s">
        <v>141</v>
      </c>
      <c r="C4088" t="s">
        <v>224</v>
      </c>
      <c r="D4088" t="s">
        <v>36</v>
      </c>
      <c r="E4088" t="s">
        <v>36</v>
      </c>
      <c r="F4088">
        <v>75</v>
      </c>
      <c r="G4088">
        <v>70</v>
      </c>
      <c r="H4088">
        <v>0</v>
      </c>
      <c r="I4088">
        <v>0</v>
      </c>
      <c r="J4088">
        <v>3</v>
      </c>
      <c r="K4088">
        <v>2</v>
      </c>
      <c r="L4088" t="s">
        <v>28</v>
      </c>
      <c r="M4088" t="s">
        <v>173</v>
      </c>
      <c r="N4088" t="s">
        <v>141</v>
      </c>
      <c r="O4088" t="s">
        <v>22</v>
      </c>
      <c r="P4088" t="s">
        <v>23</v>
      </c>
      <c r="Q4088" t="s">
        <v>24</v>
      </c>
    </row>
    <row r="4089" spans="1:17" x14ac:dyDescent="0.2">
      <c r="A4089" s="2">
        <v>36493</v>
      </c>
      <c r="B4089" t="s">
        <v>388</v>
      </c>
      <c r="C4089" t="s">
        <v>212</v>
      </c>
      <c r="D4089" t="s">
        <v>115</v>
      </c>
      <c r="E4089" t="s">
        <v>115</v>
      </c>
      <c r="F4089">
        <v>110</v>
      </c>
      <c r="G4089">
        <v>135</v>
      </c>
      <c r="H4089">
        <v>0</v>
      </c>
      <c r="I4089">
        <v>0</v>
      </c>
      <c r="J4089">
        <v>2</v>
      </c>
      <c r="K4089">
        <v>2</v>
      </c>
      <c r="L4089" t="s">
        <v>570</v>
      </c>
      <c r="M4089" t="s">
        <v>300</v>
      </c>
      <c r="N4089" t="s">
        <v>176</v>
      </c>
      <c r="O4089" t="s">
        <v>122</v>
      </c>
      <c r="P4089" t="s">
        <v>23</v>
      </c>
      <c r="Q4089" t="s">
        <v>30</v>
      </c>
    </row>
    <row r="4090" spans="1:17" x14ac:dyDescent="0.2">
      <c r="A4090" s="2">
        <v>36493</v>
      </c>
      <c r="B4090" t="s">
        <v>176</v>
      </c>
      <c r="C4090" t="s">
        <v>462</v>
      </c>
      <c r="D4090" t="s">
        <v>115</v>
      </c>
      <c r="E4090" t="s">
        <v>115</v>
      </c>
      <c r="F4090">
        <v>66</v>
      </c>
      <c r="G4090">
        <v>146</v>
      </c>
      <c r="H4090">
        <v>0</v>
      </c>
      <c r="I4090">
        <v>0</v>
      </c>
      <c r="J4090">
        <v>6</v>
      </c>
      <c r="K4090">
        <v>0</v>
      </c>
      <c r="L4090" t="s">
        <v>570</v>
      </c>
      <c r="M4090" t="s">
        <v>300</v>
      </c>
      <c r="N4090" t="s">
        <v>176</v>
      </c>
      <c r="O4090" t="s">
        <v>22</v>
      </c>
      <c r="P4090" t="s">
        <v>23</v>
      </c>
      <c r="Q4090" t="s">
        <v>24</v>
      </c>
    </row>
    <row r="4091" spans="1:17" x14ac:dyDescent="0.2">
      <c r="A4091" s="2">
        <v>36495</v>
      </c>
      <c r="B4091" t="s">
        <v>42</v>
      </c>
      <c r="C4091" t="s">
        <v>304</v>
      </c>
      <c r="D4091" t="s">
        <v>19</v>
      </c>
      <c r="E4091" t="s">
        <v>27</v>
      </c>
      <c r="F4091">
        <v>45</v>
      </c>
      <c r="G4091">
        <v>77</v>
      </c>
      <c r="H4091">
        <v>0</v>
      </c>
      <c r="I4091">
        <v>0</v>
      </c>
      <c r="J4091">
        <v>0</v>
      </c>
      <c r="K4091">
        <v>0</v>
      </c>
      <c r="L4091" t="s">
        <v>28</v>
      </c>
      <c r="M4091" t="s">
        <v>44</v>
      </c>
      <c r="N4091" t="s">
        <v>42</v>
      </c>
      <c r="O4091" t="s">
        <v>22</v>
      </c>
      <c r="P4091" t="s">
        <v>23</v>
      </c>
      <c r="Q4091" t="s">
        <v>30</v>
      </c>
    </row>
    <row r="4092" spans="1:17" x14ac:dyDescent="0.2">
      <c r="A4092" s="2">
        <v>36498</v>
      </c>
      <c r="B4092" t="s">
        <v>196</v>
      </c>
      <c r="C4092" t="s">
        <v>35</v>
      </c>
      <c r="D4092" t="s">
        <v>36</v>
      </c>
      <c r="E4092" t="s">
        <v>36</v>
      </c>
      <c r="F4092">
        <v>152</v>
      </c>
      <c r="G4092">
        <v>121</v>
      </c>
      <c r="H4092">
        <v>0</v>
      </c>
      <c r="I4092">
        <v>0</v>
      </c>
      <c r="J4092">
        <v>0</v>
      </c>
      <c r="K4092">
        <v>0</v>
      </c>
      <c r="L4092" t="s">
        <v>28</v>
      </c>
      <c r="M4092" t="s">
        <v>198</v>
      </c>
      <c r="N4092" t="s">
        <v>196</v>
      </c>
      <c r="O4092" t="s">
        <v>22</v>
      </c>
      <c r="P4092" t="s">
        <v>23</v>
      </c>
      <c r="Q4092" t="s">
        <v>30</v>
      </c>
    </row>
    <row r="4093" spans="1:17" x14ac:dyDescent="0.2">
      <c r="A4093" s="2">
        <v>36498</v>
      </c>
      <c r="B4093" t="s">
        <v>250</v>
      </c>
      <c r="C4093" t="s">
        <v>718</v>
      </c>
      <c r="D4093" t="s">
        <v>36</v>
      </c>
      <c r="E4093" t="s">
        <v>36</v>
      </c>
      <c r="F4093">
        <v>113</v>
      </c>
      <c r="G4093">
        <v>138</v>
      </c>
      <c r="H4093">
        <v>0</v>
      </c>
      <c r="I4093">
        <v>0</v>
      </c>
      <c r="J4093">
        <v>1</v>
      </c>
      <c r="K4093">
        <v>2</v>
      </c>
      <c r="L4093" t="s">
        <v>28</v>
      </c>
      <c r="M4093" t="s">
        <v>634</v>
      </c>
      <c r="N4093" t="s">
        <v>250</v>
      </c>
      <c r="O4093" t="s">
        <v>22</v>
      </c>
      <c r="P4093" t="s">
        <v>23</v>
      </c>
      <c r="Q4093" t="s">
        <v>41</v>
      </c>
    </row>
    <row r="4094" spans="1:17" x14ac:dyDescent="0.2">
      <c r="A4094" s="2">
        <v>36499</v>
      </c>
      <c r="B4094" t="s">
        <v>531</v>
      </c>
      <c r="C4094" t="s">
        <v>454</v>
      </c>
      <c r="D4094" t="s">
        <v>27</v>
      </c>
      <c r="E4094" t="s">
        <v>27</v>
      </c>
      <c r="F4094">
        <v>143</v>
      </c>
      <c r="G4094">
        <v>76</v>
      </c>
      <c r="H4094">
        <v>0</v>
      </c>
      <c r="I4094">
        <v>0</v>
      </c>
      <c r="J4094">
        <v>1</v>
      </c>
      <c r="K4094">
        <v>0</v>
      </c>
      <c r="L4094" t="s">
        <v>28</v>
      </c>
      <c r="M4094" t="s">
        <v>534</v>
      </c>
      <c r="N4094" t="s">
        <v>531</v>
      </c>
      <c r="O4094" t="s">
        <v>22</v>
      </c>
      <c r="P4094" t="s">
        <v>23</v>
      </c>
      <c r="Q4094" t="s">
        <v>24</v>
      </c>
    </row>
    <row r="4095" spans="1:17" x14ac:dyDescent="0.2">
      <c r="A4095" s="2">
        <v>36505</v>
      </c>
      <c r="B4095" t="s">
        <v>250</v>
      </c>
      <c r="C4095" t="s">
        <v>617</v>
      </c>
      <c r="D4095" t="s">
        <v>36</v>
      </c>
      <c r="E4095" t="s">
        <v>36</v>
      </c>
      <c r="F4095">
        <v>113</v>
      </c>
      <c r="G4095">
        <v>159</v>
      </c>
      <c r="H4095">
        <v>0</v>
      </c>
      <c r="I4095">
        <v>0</v>
      </c>
      <c r="J4095">
        <v>1</v>
      </c>
      <c r="K4095">
        <v>1</v>
      </c>
      <c r="L4095" t="s">
        <v>28</v>
      </c>
      <c r="M4095" t="s">
        <v>634</v>
      </c>
      <c r="N4095" t="s">
        <v>250</v>
      </c>
      <c r="O4095" t="s">
        <v>22</v>
      </c>
      <c r="P4095" t="s">
        <v>23</v>
      </c>
      <c r="Q4095" t="s">
        <v>30</v>
      </c>
    </row>
    <row r="4096" spans="1:17" x14ac:dyDescent="0.2">
      <c r="A4096" s="2">
        <v>36506</v>
      </c>
      <c r="B4096" t="s">
        <v>118</v>
      </c>
      <c r="C4096" t="s">
        <v>196</v>
      </c>
      <c r="D4096" t="s">
        <v>36</v>
      </c>
      <c r="E4096" t="s">
        <v>36</v>
      </c>
      <c r="F4096">
        <v>83</v>
      </c>
      <c r="G4096">
        <v>152</v>
      </c>
      <c r="H4096">
        <v>0</v>
      </c>
      <c r="I4096">
        <v>0</v>
      </c>
      <c r="J4096">
        <v>3</v>
      </c>
      <c r="K4096">
        <v>0</v>
      </c>
      <c r="L4096" t="s">
        <v>28</v>
      </c>
      <c r="M4096" t="s">
        <v>241</v>
      </c>
      <c r="N4096" t="s">
        <v>118</v>
      </c>
      <c r="O4096" t="s">
        <v>22</v>
      </c>
      <c r="P4096" t="s">
        <v>23</v>
      </c>
      <c r="Q4096" t="s">
        <v>24</v>
      </c>
    </row>
    <row r="4097" spans="1:17" x14ac:dyDescent="0.2">
      <c r="A4097" s="2">
        <v>36506</v>
      </c>
      <c r="B4097" t="s">
        <v>456</v>
      </c>
      <c r="C4097" t="s">
        <v>549</v>
      </c>
      <c r="D4097" t="s">
        <v>27</v>
      </c>
      <c r="E4097" t="s">
        <v>27</v>
      </c>
      <c r="F4097">
        <v>148</v>
      </c>
      <c r="G4097">
        <v>147</v>
      </c>
      <c r="H4097">
        <v>0</v>
      </c>
      <c r="I4097">
        <v>0</v>
      </c>
      <c r="J4097">
        <v>3</v>
      </c>
      <c r="K4097">
        <v>1</v>
      </c>
      <c r="L4097" t="s">
        <v>28</v>
      </c>
      <c r="M4097" t="s">
        <v>881</v>
      </c>
      <c r="N4097" t="s">
        <v>456</v>
      </c>
      <c r="O4097" t="s">
        <v>22</v>
      </c>
      <c r="P4097" t="s">
        <v>23</v>
      </c>
      <c r="Q4097" t="s">
        <v>24</v>
      </c>
    </row>
    <row r="4098" spans="1:17" x14ac:dyDescent="0.2">
      <c r="A4098" s="2">
        <v>36507</v>
      </c>
      <c r="B4098" t="s">
        <v>250</v>
      </c>
      <c r="C4098" t="s">
        <v>617</v>
      </c>
      <c r="D4098" t="s">
        <v>36</v>
      </c>
      <c r="E4098" t="s">
        <v>36</v>
      </c>
      <c r="F4098">
        <v>113</v>
      </c>
      <c r="G4098">
        <v>159</v>
      </c>
      <c r="H4098">
        <v>0</v>
      </c>
      <c r="I4098">
        <v>0</v>
      </c>
      <c r="J4098">
        <v>1</v>
      </c>
      <c r="K4098">
        <v>1</v>
      </c>
      <c r="L4098" t="s">
        <v>28</v>
      </c>
      <c r="M4098" t="s">
        <v>251</v>
      </c>
      <c r="N4098" t="s">
        <v>250</v>
      </c>
      <c r="O4098" t="s">
        <v>22</v>
      </c>
      <c r="P4098" t="s">
        <v>23</v>
      </c>
      <c r="Q4098" t="s">
        <v>30</v>
      </c>
    </row>
    <row r="4099" spans="1:17" x14ac:dyDescent="0.2">
      <c r="A4099" s="2">
        <v>36507</v>
      </c>
      <c r="B4099" t="s">
        <v>456</v>
      </c>
      <c r="C4099" t="s">
        <v>549</v>
      </c>
      <c r="D4099" t="s">
        <v>27</v>
      </c>
      <c r="E4099" t="s">
        <v>27</v>
      </c>
      <c r="F4099">
        <v>148</v>
      </c>
      <c r="G4099">
        <v>147</v>
      </c>
      <c r="H4099">
        <v>0</v>
      </c>
      <c r="I4099">
        <v>0</v>
      </c>
      <c r="J4099">
        <v>2</v>
      </c>
      <c r="K4099">
        <v>1</v>
      </c>
      <c r="L4099" t="s">
        <v>28</v>
      </c>
      <c r="M4099" t="s">
        <v>881</v>
      </c>
      <c r="N4099" t="s">
        <v>456</v>
      </c>
      <c r="O4099" t="s">
        <v>22</v>
      </c>
      <c r="P4099" t="s">
        <v>23</v>
      </c>
      <c r="Q4099" t="s">
        <v>24</v>
      </c>
    </row>
    <row r="4100" spans="1:17" x14ac:dyDescent="0.2">
      <c r="A4100" s="2">
        <v>36508</v>
      </c>
      <c r="B4100" t="s">
        <v>153</v>
      </c>
      <c r="C4100" t="s">
        <v>199</v>
      </c>
      <c r="D4100" t="s">
        <v>50</v>
      </c>
      <c r="E4100" t="s">
        <v>36</v>
      </c>
      <c r="F4100">
        <v>34</v>
      </c>
      <c r="G4100">
        <v>55</v>
      </c>
      <c r="H4100">
        <v>0</v>
      </c>
      <c r="I4100">
        <v>0</v>
      </c>
      <c r="J4100">
        <v>1</v>
      </c>
      <c r="K4100">
        <v>1</v>
      </c>
      <c r="L4100" t="s">
        <v>28</v>
      </c>
      <c r="M4100" t="s">
        <v>272</v>
      </c>
      <c r="N4100" t="s">
        <v>153</v>
      </c>
      <c r="O4100" t="s">
        <v>22</v>
      </c>
      <c r="P4100" t="s">
        <v>23</v>
      </c>
      <c r="Q4100" t="s">
        <v>30</v>
      </c>
    </row>
    <row r="4101" spans="1:17" x14ac:dyDescent="0.2">
      <c r="A4101" s="2">
        <v>36509</v>
      </c>
      <c r="B4101" t="s">
        <v>250</v>
      </c>
      <c r="C4101" t="s">
        <v>617</v>
      </c>
      <c r="D4101" t="s">
        <v>36</v>
      </c>
      <c r="E4101" t="s">
        <v>36</v>
      </c>
      <c r="F4101">
        <v>113</v>
      </c>
      <c r="G4101">
        <v>159</v>
      </c>
      <c r="H4101">
        <v>0</v>
      </c>
      <c r="I4101">
        <v>0</v>
      </c>
      <c r="J4101">
        <v>1</v>
      </c>
      <c r="K4101">
        <v>2</v>
      </c>
      <c r="L4101" t="s">
        <v>28</v>
      </c>
      <c r="M4101" t="s">
        <v>251</v>
      </c>
      <c r="N4101" t="s">
        <v>250</v>
      </c>
      <c r="O4101" t="s">
        <v>22</v>
      </c>
      <c r="P4101" t="s">
        <v>23</v>
      </c>
      <c r="Q4101" t="s">
        <v>41</v>
      </c>
    </row>
    <row r="4102" spans="1:17" x14ac:dyDescent="0.2">
      <c r="A4102" s="2">
        <v>36510</v>
      </c>
      <c r="B4102" t="s">
        <v>153</v>
      </c>
      <c r="C4102" t="s">
        <v>384</v>
      </c>
      <c r="D4102" t="s">
        <v>50</v>
      </c>
      <c r="E4102" t="s">
        <v>50</v>
      </c>
      <c r="F4102">
        <v>34</v>
      </c>
      <c r="G4102">
        <v>93</v>
      </c>
      <c r="H4102">
        <v>0</v>
      </c>
      <c r="I4102">
        <v>0</v>
      </c>
      <c r="J4102">
        <v>2</v>
      </c>
      <c r="K4102">
        <v>0</v>
      </c>
      <c r="L4102" t="s">
        <v>28</v>
      </c>
      <c r="M4102" t="s">
        <v>882</v>
      </c>
      <c r="N4102" t="s">
        <v>153</v>
      </c>
      <c r="O4102" t="s">
        <v>22</v>
      </c>
      <c r="P4102" t="s">
        <v>23</v>
      </c>
      <c r="Q4102" t="s">
        <v>24</v>
      </c>
    </row>
    <row r="4103" spans="1:17" x14ac:dyDescent="0.2">
      <c r="A4103" s="2">
        <v>36510</v>
      </c>
      <c r="B4103" t="s">
        <v>304</v>
      </c>
      <c r="C4103" t="s">
        <v>138</v>
      </c>
      <c r="D4103" t="s">
        <v>27</v>
      </c>
      <c r="E4103" t="s">
        <v>36</v>
      </c>
      <c r="F4103">
        <v>77</v>
      </c>
      <c r="G4103">
        <v>35</v>
      </c>
      <c r="H4103">
        <v>0</v>
      </c>
      <c r="I4103">
        <v>0</v>
      </c>
      <c r="J4103">
        <v>7</v>
      </c>
      <c r="K4103">
        <v>1</v>
      </c>
      <c r="L4103" t="s">
        <v>28</v>
      </c>
      <c r="M4103" t="s">
        <v>628</v>
      </c>
      <c r="N4103" t="s">
        <v>304</v>
      </c>
      <c r="O4103" t="s">
        <v>22</v>
      </c>
      <c r="P4103" t="s">
        <v>23</v>
      </c>
      <c r="Q4103" t="s">
        <v>24</v>
      </c>
    </row>
    <row r="4104" spans="1:17" x14ac:dyDescent="0.2">
      <c r="A4104" s="2">
        <v>36512</v>
      </c>
      <c r="B4104" t="s">
        <v>549</v>
      </c>
      <c r="C4104" t="s">
        <v>456</v>
      </c>
      <c r="D4104" t="s">
        <v>27</v>
      </c>
      <c r="E4104" t="s">
        <v>27</v>
      </c>
      <c r="F4104">
        <v>147</v>
      </c>
      <c r="G4104">
        <v>148</v>
      </c>
      <c r="H4104">
        <v>0</v>
      </c>
      <c r="I4104">
        <v>0</v>
      </c>
      <c r="J4104">
        <v>2</v>
      </c>
      <c r="K4104">
        <v>1</v>
      </c>
      <c r="L4104" t="s">
        <v>28</v>
      </c>
      <c r="M4104" t="s">
        <v>551</v>
      </c>
      <c r="N4104" t="s">
        <v>549</v>
      </c>
      <c r="O4104" t="s">
        <v>22</v>
      </c>
      <c r="P4104" t="s">
        <v>23</v>
      </c>
      <c r="Q4104" t="s">
        <v>24</v>
      </c>
    </row>
    <row r="4105" spans="1:17" x14ac:dyDescent="0.2">
      <c r="A4105" s="2">
        <v>36512</v>
      </c>
      <c r="B4105" t="s">
        <v>153</v>
      </c>
      <c r="C4105" t="s">
        <v>81</v>
      </c>
      <c r="D4105" t="s">
        <v>50</v>
      </c>
      <c r="E4105" t="s">
        <v>50</v>
      </c>
      <c r="F4105">
        <v>34</v>
      </c>
      <c r="G4105">
        <v>73</v>
      </c>
      <c r="H4105">
        <v>0</v>
      </c>
      <c r="I4105">
        <v>0</v>
      </c>
      <c r="J4105">
        <v>2</v>
      </c>
      <c r="K4105">
        <v>2</v>
      </c>
      <c r="L4105" t="s">
        <v>28</v>
      </c>
      <c r="M4105" t="s">
        <v>883</v>
      </c>
      <c r="N4105" t="s">
        <v>153</v>
      </c>
      <c r="O4105" t="s">
        <v>22</v>
      </c>
      <c r="P4105" t="s">
        <v>23</v>
      </c>
      <c r="Q4105" t="s">
        <v>30</v>
      </c>
    </row>
    <row r="4106" spans="1:17" x14ac:dyDescent="0.2">
      <c r="A4106" s="2">
        <v>36513</v>
      </c>
      <c r="B4106" t="s">
        <v>549</v>
      </c>
      <c r="C4106" t="s">
        <v>456</v>
      </c>
      <c r="D4106" t="s">
        <v>27</v>
      </c>
      <c r="E4106" t="s">
        <v>27</v>
      </c>
      <c r="F4106">
        <v>147</v>
      </c>
      <c r="G4106">
        <v>148</v>
      </c>
      <c r="H4106">
        <v>0</v>
      </c>
      <c r="I4106">
        <v>0</v>
      </c>
      <c r="J4106">
        <v>2</v>
      </c>
      <c r="K4106">
        <v>1</v>
      </c>
      <c r="L4106" t="s">
        <v>28</v>
      </c>
      <c r="M4106" t="s">
        <v>551</v>
      </c>
      <c r="N4106" t="s">
        <v>549</v>
      </c>
      <c r="O4106" t="s">
        <v>22</v>
      </c>
      <c r="P4106" t="s">
        <v>23</v>
      </c>
      <c r="Q4106" t="s">
        <v>24</v>
      </c>
    </row>
    <row r="4107" spans="1:17" x14ac:dyDescent="0.2">
      <c r="A4107" s="2">
        <v>36515</v>
      </c>
      <c r="B4107" t="s">
        <v>110</v>
      </c>
      <c r="C4107" t="s">
        <v>118</v>
      </c>
      <c r="D4107" t="s">
        <v>36</v>
      </c>
      <c r="E4107" t="s">
        <v>36</v>
      </c>
      <c r="F4107">
        <v>24</v>
      </c>
      <c r="G4107">
        <v>83</v>
      </c>
      <c r="H4107">
        <v>0</v>
      </c>
      <c r="I4107">
        <v>0</v>
      </c>
      <c r="J4107">
        <v>0</v>
      </c>
      <c r="K4107">
        <v>0</v>
      </c>
      <c r="L4107" t="s">
        <v>28</v>
      </c>
      <c r="M4107" t="s">
        <v>884</v>
      </c>
      <c r="N4107" t="s">
        <v>110</v>
      </c>
      <c r="O4107" t="s">
        <v>22</v>
      </c>
      <c r="P4107" t="s">
        <v>23</v>
      </c>
      <c r="Q4107" t="s">
        <v>30</v>
      </c>
    </row>
    <row r="4108" spans="1:17" x14ac:dyDescent="0.2">
      <c r="A4108" s="2">
        <v>36516</v>
      </c>
      <c r="B4108" t="s">
        <v>128</v>
      </c>
      <c r="C4108" t="s">
        <v>199</v>
      </c>
      <c r="D4108" t="s">
        <v>36</v>
      </c>
      <c r="E4108" t="s">
        <v>36</v>
      </c>
      <c r="F4108">
        <v>31</v>
      </c>
      <c r="G4108">
        <v>48</v>
      </c>
      <c r="H4108">
        <v>0</v>
      </c>
      <c r="I4108">
        <v>0</v>
      </c>
      <c r="J4108">
        <v>2</v>
      </c>
      <c r="K4108">
        <v>0</v>
      </c>
      <c r="L4108" t="s">
        <v>28</v>
      </c>
      <c r="M4108" t="s">
        <v>421</v>
      </c>
      <c r="N4108" t="s">
        <v>128</v>
      </c>
      <c r="O4108" t="s">
        <v>22</v>
      </c>
      <c r="P4108" t="s">
        <v>23</v>
      </c>
      <c r="Q4108" t="s">
        <v>24</v>
      </c>
    </row>
    <row r="4109" spans="1:17" x14ac:dyDescent="0.2">
      <c r="A4109" s="2">
        <v>36517</v>
      </c>
      <c r="B4109" t="s">
        <v>718</v>
      </c>
      <c r="C4109" t="s">
        <v>141</v>
      </c>
      <c r="D4109" t="s">
        <v>36</v>
      </c>
      <c r="E4109" t="s">
        <v>36</v>
      </c>
      <c r="F4109">
        <v>131</v>
      </c>
      <c r="G4109">
        <v>74</v>
      </c>
      <c r="H4109">
        <v>0</v>
      </c>
      <c r="I4109">
        <v>0</v>
      </c>
      <c r="J4109">
        <v>2</v>
      </c>
      <c r="K4109">
        <v>0</v>
      </c>
      <c r="L4109" t="s">
        <v>28</v>
      </c>
      <c r="M4109" t="s">
        <v>885</v>
      </c>
      <c r="N4109" t="s">
        <v>718</v>
      </c>
      <c r="O4109" t="s">
        <v>22</v>
      </c>
      <c r="P4109" t="s">
        <v>23</v>
      </c>
      <c r="Q4109" t="s">
        <v>24</v>
      </c>
    </row>
    <row r="4110" spans="1:17" x14ac:dyDescent="0.2">
      <c r="A4110" s="2">
        <v>36521</v>
      </c>
      <c r="B4110" t="s">
        <v>141</v>
      </c>
      <c r="C4110" t="s">
        <v>365</v>
      </c>
      <c r="D4110" t="s">
        <v>36</v>
      </c>
      <c r="E4110" t="s">
        <v>36</v>
      </c>
      <c r="F4110">
        <v>74</v>
      </c>
      <c r="G4110">
        <v>87</v>
      </c>
      <c r="H4110">
        <v>0</v>
      </c>
      <c r="I4110">
        <v>0</v>
      </c>
      <c r="J4110">
        <v>3</v>
      </c>
      <c r="K4110">
        <v>2</v>
      </c>
      <c r="L4110" t="s">
        <v>28</v>
      </c>
      <c r="M4110" t="s">
        <v>885</v>
      </c>
      <c r="N4110" t="s">
        <v>718</v>
      </c>
      <c r="O4110" t="s">
        <v>122</v>
      </c>
      <c r="P4110" t="s">
        <v>23</v>
      </c>
      <c r="Q4110" t="s">
        <v>24</v>
      </c>
    </row>
    <row r="4111" spans="1:17" x14ac:dyDescent="0.2">
      <c r="A4111" s="2">
        <v>36522</v>
      </c>
      <c r="B4111" t="s">
        <v>391</v>
      </c>
      <c r="C4111" t="s">
        <v>443</v>
      </c>
      <c r="D4111" t="s">
        <v>115</v>
      </c>
      <c r="E4111" t="s">
        <v>115</v>
      </c>
      <c r="F4111">
        <v>117</v>
      </c>
      <c r="G4111">
        <v>104</v>
      </c>
      <c r="H4111">
        <v>0</v>
      </c>
      <c r="I4111">
        <v>0</v>
      </c>
      <c r="J4111">
        <v>1</v>
      </c>
      <c r="K4111">
        <v>0</v>
      </c>
      <c r="L4111" t="s">
        <v>28</v>
      </c>
      <c r="M4111" t="s">
        <v>246</v>
      </c>
      <c r="N4111" t="s">
        <v>176</v>
      </c>
      <c r="O4111" t="s">
        <v>122</v>
      </c>
      <c r="P4111" t="s">
        <v>23</v>
      </c>
      <c r="Q4111" t="s">
        <v>24</v>
      </c>
    </row>
    <row r="4112" spans="1:17" x14ac:dyDescent="0.2">
      <c r="A4112" s="2">
        <v>36523</v>
      </c>
      <c r="B4112" t="s">
        <v>131</v>
      </c>
      <c r="C4112" t="s">
        <v>304</v>
      </c>
      <c r="D4112" t="s">
        <v>27</v>
      </c>
      <c r="E4112" t="s">
        <v>27</v>
      </c>
      <c r="F4112">
        <v>64</v>
      </c>
      <c r="G4112">
        <v>69</v>
      </c>
      <c r="H4112">
        <v>0</v>
      </c>
      <c r="I4112">
        <v>0</v>
      </c>
      <c r="J4112">
        <v>1</v>
      </c>
      <c r="K4112">
        <v>1</v>
      </c>
      <c r="L4112" t="s">
        <v>28</v>
      </c>
      <c r="M4112" t="s">
        <v>687</v>
      </c>
      <c r="N4112" t="s">
        <v>131</v>
      </c>
      <c r="O4112" t="s">
        <v>22</v>
      </c>
      <c r="P4112" t="s">
        <v>23</v>
      </c>
      <c r="Q4112" t="s">
        <v>30</v>
      </c>
    </row>
    <row r="4113" spans="1:17" x14ac:dyDescent="0.2">
      <c r="A4113" s="2">
        <v>36523</v>
      </c>
      <c r="B4113" t="s">
        <v>136</v>
      </c>
      <c r="C4113" t="s">
        <v>224</v>
      </c>
      <c r="D4113" t="s">
        <v>36</v>
      </c>
      <c r="E4113" t="s">
        <v>36</v>
      </c>
      <c r="F4113">
        <v>53</v>
      </c>
      <c r="G4113">
        <v>71</v>
      </c>
      <c r="H4113">
        <v>0</v>
      </c>
      <c r="I4113">
        <v>0</v>
      </c>
      <c r="J4113">
        <v>3</v>
      </c>
      <c r="K4113">
        <v>1</v>
      </c>
      <c r="L4113" t="s">
        <v>28</v>
      </c>
      <c r="M4113" t="s">
        <v>340</v>
      </c>
      <c r="N4113" t="s">
        <v>136</v>
      </c>
      <c r="O4113" t="s">
        <v>22</v>
      </c>
      <c r="P4113" t="s">
        <v>23</v>
      </c>
      <c r="Q4113" t="s">
        <v>24</v>
      </c>
    </row>
    <row r="4114" spans="1:17" x14ac:dyDescent="0.2">
      <c r="A4114" s="2">
        <v>36523</v>
      </c>
      <c r="B4114" t="s">
        <v>718</v>
      </c>
      <c r="C4114" t="s">
        <v>365</v>
      </c>
      <c r="D4114" t="s">
        <v>36</v>
      </c>
      <c r="E4114" t="s">
        <v>36</v>
      </c>
      <c r="F4114">
        <v>131</v>
      </c>
      <c r="G4114">
        <v>87</v>
      </c>
      <c r="H4114">
        <v>0</v>
      </c>
      <c r="I4114">
        <v>0</v>
      </c>
      <c r="J4114">
        <v>2</v>
      </c>
      <c r="K4114">
        <v>0</v>
      </c>
      <c r="L4114" t="s">
        <v>28</v>
      </c>
      <c r="M4114" t="s">
        <v>885</v>
      </c>
      <c r="N4114" t="s">
        <v>718</v>
      </c>
      <c r="O4114" t="s">
        <v>22</v>
      </c>
      <c r="P4114" t="s">
        <v>23</v>
      </c>
      <c r="Q4114" t="s">
        <v>24</v>
      </c>
    </row>
    <row r="4115" spans="1:17" x14ac:dyDescent="0.2">
      <c r="A4115" s="2">
        <v>36529</v>
      </c>
      <c r="B4115" t="s">
        <v>183</v>
      </c>
      <c r="C4115" t="s">
        <v>365</v>
      </c>
      <c r="D4115" t="s">
        <v>36</v>
      </c>
      <c r="E4115" t="s">
        <v>36</v>
      </c>
      <c r="F4115">
        <v>38</v>
      </c>
      <c r="G4115">
        <v>87</v>
      </c>
      <c r="H4115">
        <v>0</v>
      </c>
      <c r="I4115">
        <v>0</v>
      </c>
      <c r="J4115">
        <v>2</v>
      </c>
      <c r="K4115">
        <v>1</v>
      </c>
      <c r="L4115" t="s">
        <v>28</v>
      </c>
      <c r="M4115" t="s">
        <v>765</v>
      </c>
      <c r="N4115" t="s">
        <v>183</v>
      </c>
      <c r="O4115" t="s">
        <v>22</v>
      </c>
      <c r="P4115" t="s">
        <v>23</v>
      </c>
      <c r="Q4115" t="s">
        <v>24</v>
      </c>
    </row>
    <row r="4116" spans="1:17" x14ac:dyDescent="0.2">
      <c r="A4116" s="2">
        <v>36532</v>
      </c>
      <c r="B4116" t="s">
        <v>128</v>
      </c>
      <c r="C4116" t="s">
        <v>365</v>
      </c>
      <c r="D4116" t="s">
        <v>36</v>
      </c>
      <c r="E4116" t="s">
        <v>36</v>
      </c>
      <c r="F4116">
        <v>31</v>
      </c>
      <c r="G4116">
        <v>87</v>
      </c>
      <c r="H4116">
        <v>0</v>
      </c>
      <c r="I4116">
        <v>0</v>
      </c>
      <c r="J4116">
        <v>7</v>
      </c>
      <c r="K4116">
        <v>0</v>
      </c>
      <c r="L4116" t="s">
        <v>28</v>
      </c>
      <c r="M4116" t="s">
        <v>130</v>
      </c>
      <c r="N4116" t="s">
        <v>128</v>
      </c>
      <c r="O4116" t="s">
        <v>22</v>
      </c>
      <c r="P4116" t="s">
        <v>23</v>
      </c>
      <c r="Q4116" t="s">
        <v>24</v>
      </c>
    </row>
    <row r="4117" spans="1:17" x14ac:dyDescent="0.2">
      <c r="A4117" s="2">
        <v>36533</v>
      </c>
      <c r="B4117" t="s">
        <v>282</v>
      </c>
      <c r="C4117" t="s">
        <v>56</v>
      </c>
      <c r="D4117" t="s">
        <v>19</v>
      </c>
      <c r="E4117" t="s">
        <v>27</v>
      </c>
      <c r="F4117">
        <v>44</v>
      </c>
      <c r="G4117">
        <v>81</v>
      </c>
      <c r="H4117">
        <v>0</v>
      </c>
      <c r="I4117">
        <v>0</v>
      </c>
      <c r="J4117">
        <v>0</v>
      </c>
      <c r="K4117">
        <v>0</v>
      </c>
      <c r="L4117" t="s">
        <v>28</v>
      </c>
      <c r="M4117" t="s">
        <v>285</v>
      </c>
      <c r="N4117" t="s">
        <v>282</v>
      </c>
      <c r="O4117" t="s">
        <v>22</v>
      </c>
      <c r="P4117" t="s">
        <v>23</v>
      </c>
      <c r="Q4117" t="s">
        <v>30</v>
      </c>
    </row>
    <row r="4118" spans="1:17" x14ac:dyDescent="0.2">
      <c r="A4118" s="2">
        <v>36534</v>
      </c>
      <c r="B4118" t="s">
        <v>224</v>
      </c>
      <c r="C4118" t="s">
        <v>141</v>
      </c>
      <c r="D4118" t="s">
        <v>36</v>
      </c>
      <c r="E4118" t="s">
        <v>36</v>
      </c>
      <c r="F4118">
        <v>71</v>
      </c>
      <c r="G4118">
        <v>74</v>
      </c>
      <c r="H4118">
        <v>0</v>
      </c>
      <c r="I4118">
        <v>0</v>
      </c>
      <c r="J4118">
        <v>1</v>
      </c>
      <c r="K4118">
        <v>1</v>
      </c>
      <c r="L4118" t="s">
        <v>28</v>
      </c>
      <c r="M4118" t="s">
        <v>236</v>
      </c>
      <c r="N4118" t="s">
        <v>224</v>
      </c>
      <c r="O4118" t="s">
        <v>22</v>
      </c>
      <c r="P4118" t="s">
        <v>23</v>
      </c>
      <c r="Q4118" t="s">
        <v>30</v>
      </c>
    </row>
    <row r="4119" spans="1:17" x14ac:dyDescent="0.2">
      <c r="A4119" s="2">
        <v>36534</v>
      </c>
      <c r="B4119" t="s">
        <v>555</v>
      </c>
      <c r="C4119" t="s">
        <v>286</v>
      </c>
      <c r="D4119" t="s">
        <v>27</v>
      </c>
      <c r="E4119" t="s">
        <v>50</v>
      </c>
      <c r="F4119">
        <v>73</v>
      </c>
      <c r="G4119">
        <v>85</v>
      </c>
      <c r="H4119">
        <v>0</v>
      </c>
      <c r="I4119">
        <v>0</v>
      </c>
      <c r="J4119">
        <v>1</v>
      </c>
      <c r="K4119">
        <v>1</v>
      </c>
      <c r="L4119" t="s">
        <v>28</v>
      </c>
      <c r="M4119" t="s">
        <v>121</v>
      </c>
      <c r="N4119" t="s">
        <v>77</v>
      </c>
      <c r="O4119" t="s">
        <v>122</v>
      </c>
      <c r="P4119" t="s">
        <v>23</v>
      </c>
      <c r="Q4119" t="s">
        <v>30</v>
      </c>
    </row>
    <row r="4120" spans="1:17" x14ac:dyDescent="0.2">
      <c r="A4120" s="2">
        <v>36534</v>
      </c>
      <c r="B4120" t="s">
        <v>136</v>
      </c>
      <c r="C4120" t="s">
        <v>183</v>
      </c>
      <c r="D4120" t="s">
        <v>36</v>
      </c>
      <c r="E4120" t="s">
        <v>36</v>
      </c>
      <c r="F4120">
        <v>53</v>
      </c>
      <c r="G4120">
        <v>38</v>
      </c>
      <c r="H4120">
        <v>0</v>
      </c>
      <c r="I4120">
        <v>0</v>
      </c>
      <c r="J4120">
        <v>2</v>
      </c>
      <c r="K4120">
        <v>0</v>
      </c>
      <c r="L4120" t="s">
        <v>28</v>
      </c>
      <c r="M4120" t="s">
        <v>340</v>
      </c>
      <c r="N4120" t="s">
        <v>136</v>
      </c>
      <c r="O4120" t="s">
        <v>22</v>
      </c>
      <c r="P4120" t="s">
        <v>23</v>
      </c>
      <c r="Q4120" t="s">
        <v>24</v>
      </c>
    </row>
    <row r="4121" spans="1:17" x14ac:dyDescent="0.2">
      <c r="A4121" s="2">
        <v>36534</v>
      </c>
      <c r="B4121" t="s">
        <v>26</v>
      </c>
      <c r="C4121" t="s">
        <v>167</v>
      </c>
      <c r="D4121" t="s">
        <v>27</v>
      </c>
      <c r="E4121" t="s">
        <v>115</v>
      </c>
      <c r="F4121">
        <v>10</v>
      </c>
      <c r="G4121">
        <v>49</v>
      </c>
      <c r="H4121">
        <v>0</v>
      </c>
      <c r="I4121">
        <v>0</v>
      </c>
      <c r="J4121">
        <v>2</v>
      </c>
      <c r="K4121">
        <v>1</v>
      </c>
      <c r="L4121" t="s">
        <v>28</v>
      </c>
      <c r="M4121" t="s">
        <v>140</v>
      </c>
      <c r="N4121" t="s">
        <v>77</v>
      </c>
      <c r="O4121" t="s">
        <v>122</v>
      </c>
      <c r="P4121" t="s">
        <v>23</v>
      </c>
      <c r="Q4121" t="s">
        <v>24</v>
      </c>
    </row>
    <row r="4122" spans="1:17" x14ac:dyDescent="0.2">
      <c r="A4122" s="2">
        <v>36536</v>
      </c>
      <c r="B4122" t="s">
        <v>700</v>
      </c>
      <c r="C4122" t="s">
        <v>56</v>
      </c>
      <c r="D4122" t="s">
        <v>27</v>
      </c>
      <c r="E4122" t="s">
        <v>27</v>
      </c>
      <c r="F4122">
        <v>163</v>
      </c>
      <c r="G4122">
        <v>81</v>
      </c>
      <c r="H4122">
        <v>0</v>
      </c>
      <c r="I4122">
        <v>0</v>
      </c>
      <c r="J4122">
        <v>0</v>
      </c>
      <c r="K4122">
        <v>2</v>
      </c>
      <c r="L4122" t="s">
        <v>28</v>
      </c>
      <c r="M4122" t="s">
        <v>826</v>
      </c>
      <c r="N4122" t="s">
        <v>700</v>
      </c>
      <c r="O4122" t="s">
        <v>22</v>
      </c>
      <c r="P4122" t="s">
        <v>23</v>
      </c>
      <c r="Q4122" t="s">
        <v>41</v>
      </c>
    </row>
    <row r="4123" spans="1:17" x14ac:dyDescent="0.2">
      <c r="A4123" s="2">
        <v>36536</v>
      </c>
      <c r="B4123" t="s">
        <v>224</v>
      </c>
      <c r="C4123" t="s">
        <v>120</v>
      </c>
      <c r="D4123" t="s">
        <v>36</v>
      </c>
      <c r="E4123" t="s">
        <v>36</v>
      </c>
      <c r="F4123">
        <v>71</v>
      </c>
      <c r="G4123">
        <v>58</v>
      </c>
      <c r="H4123">
        <v>0</v>
      </c>
      <c r="I4123">
        <v>0</v>
      </c>
      <c r="J4123">
        <v>2</v>
      </c>
      <c r="K4123">
        <v>2</v>
      </c>
      <c r="L4123" t="s">
        <v>28</v>
      </c>
      <c r="M4123" t="s">
        <v>236</v>
      </c>
      <c r="N4123" t="s">
        <v>224</v>
      </c>
      <c r="O4123" t="s">
        <v>22</v>
      </c>
      <c r="P4123" t="s">
        <v>23</v>
      </c>
      <c r="Q4123" t="s">
        <v>30</v>
      </c>
    </row>
    <row r="4124" spans="1:17" x14ac:dyDescent="0.2">
      <c r="A4124" s="2">
        <v>36538</v>
      </c>
      <c r="B4124" t="s">
        <v>118</v>
      </c>
      <c r="C4124" t="s">
        <v>120</v>
      </c>
      <c r="D4124" t="s">
        <v>36</v>
      </c>
      <c r="E4124" t="s">
        <v>36</v>
      </c>
      <c r="F4124">
        <v>79</v>
      </c>
      <c r="G4124">
        <v>58</v>
      </c>
      <c r="H4124">
        <v>0</v>
      </c>
      <c r="I4124">
        <v>0</v>
      </c>
      <c r="J4124">
        <v>0</v>
      </c>
      <c r="K4124">
        <v>0</v>
      </c>
      <c r="L4124" t="s">
        <v>28</v>
      </c>
      <c r="M4124" t="s">
        <v>241</v>
      </c>
      <c r="N4124" t="s">
        <v>118</v>
      </c>
      <c r="O4124" t="s">
        <v>22</v>
      </c>
      <c r="P4124" t="s">
        <v>23</v>
      </c>
      <c r="Q4124" t="s">
        <v>30</v>
      </c>
    </row>
    <row r="4125" spans="1:17" x14ac:dyDescent="0.2">
      <c r="A4125" s="2">
        <v>36539</v>
      </c>
      <c r="B4125" t="s">
        <v>182</v>
      </c>
      <c r="C4125" t="s">
        <v>442</v>
      </c>
      <c r="D4125" t="s">
        <v>115</v>
      </c>
      <c r="E4125" t="s">
        <v>57</v>
      </c>
      <c r="F4125">
        <v>88</v>
      </c>
      <c r="G4125">
        <v>100</v>
      </c>
      <c r="H4125">
        <v>0</v>
      </c>
      <c r="I4125">
        <v>0</v>
      </c>
      <c r="J4125">
        <v>1</v>
      </c>
      <c r="K4125">
        <v>0</v>
      </c>
      <c r="L4125" t="s">
        <v>28</v>
      </c>
      <c r="M4125" t="s">
        <v>677</v>
      </c>
      <c r="N4125" t="s">
        <v>182</v>
      </c>
      <c r="O4125" t="s">
        <v>22</v>
      </c>
      <c r="P4125" t="s">
        <v>23</v>
      </c>
      <c r="Q4125" t="s">
        <v>24</v>
      </c>
    </row>
    <row r="4126" spans="1:17" x14ac:dyDescent="0.2">
      <c r="A4126" s="2">
        <v>36541</v>
      </c>
      <c r="B4126" t="s">
        <v>185</v>
      </c>
      <c r="C4126" t="s">
        <v>442</v>
      </c>
      <c r="D4126" t="s">
        <v>27</v>
      </c>
      <c r="E4126" t="s">
        <v>57</v>
      </c>
      <c r="F4126">
        <v>41</v>
      </c>
      <c r="G4126">
        <v>100</v>
      </c>
      <c r="H4126">
        <v>0</v>
      </c>
      <c r="I4126">
        <v>0</v>
      </c>
      <c r="J4126">
        <v>2</v>
      </c>
      <c r="K4126">
        <v>1</v>
      </c>
      <c r="L4126" t="s">
        <v>28</v>
      </c>
      <c r="M4126" t="s">
        <v>677</v>
      </c>
      <c r="N4126" t="s">
        <v>182</v>
      </c>
      <c r="O4126" t="s">
        <v>122</v>
      </c>
      <c r="P4126" t="s">
        <v>23</v>
      </c>
      <c r="Q4126" t="s">
        <v>24</v>
      </c>
    </row>
    <row r="4127" spans="1:17" x14ac:dyDescent="0.2">
      <c r="A4127" s="2">
        <v>36541</v>
      </c>
      <c r="B4127" t="s">
        <v>77</v>
      </c>
      <c r="C4127" t="s">
        <v>167</v>
      </c>
      <c r="D4127" t="s">
        <v>27</v>
      </c>
      <c r="E4127" t="s">
        <v>115</v>
      </c>
      <c r="F4127">
        <v>22</v>
      </c>
      <c r="G4127">
        <v>49</v>
      </c>
      <c r="H4127">
        <v>0</v>
      </c>
      <c r="I4127">
        <v>0</v>
      </c>
      <c r="J4127">
        <v>1</v>
      </c>
      <c r="K4127">
        <v>1</v>
      </c>
      <c r="L4127" t="s">
        <v>28</v>
      </c>
      <c r="M4127" t="s">
        <v>335</v>
      </c>
      <c r="N4127" t="s">
        <v>77</v>
      </c>
      <c r="O4127" t="s">
        <v>22</v>
      </c>
      <c r="P4127" t="s">
        <v>23</v>
      </c>
      <c r="Q4127" t="s">
        <v>30</v>
      </c>
    </row>
    <row r="4128" spans="1:17" x14ac:dyDescent="0.2">
      <c r="A4128" s="2">
        <v>36543</v>
      </c>
      <c r="B4128" t="s">
        <v>199</v>
      </c>
      <c r="C4128" t="s">
        <v>128</v>
      </c>
      <c r="D4128" t="s">
        <v>36</v>
      </c>
      <c r="E4128" t="s">
        <v>36</v>
      </c>
      <c r="F4128">
        <v>48</v>
      </c>
      <c r="G4128">
        <v>31</v>
      </c>
      <c r="H4128">
        <v>0</v>
      </c>
      <c r="I4128">
        <v>0</v>
      </c>
      <c r="J4128">
        <v>2</v>
      </c>
      <c r="K4128">
        <v>0</v>
      </c>
      <c r="L4128" t="s">
        <v>28</v>
      </c>
      <c r="M4128" t="s">
        <v>220</v>
      </c>
      <c r="N4128" t="s">
        <v>199</v>
      </c>
      <c r="O4128" t="s">
        <v>22</v>
      </c>
      <c r="P4128" t="s">
        <v>23</v>
      </c>
      <c r="Q4128" t="s">
        <v>24</v>
      </c>
    </row>
    <row r="4129" spans="1:17" x14ac:dyDescent="0.2">
      <c r="A4129" s="2">
        <v>36543</v>
      </c>
      <c r="B4129" t="s">
        <v>110</v>
      </c>
      <c r="C4129" t="s">
        <v>282</v>
      </c>
      <c r="D4129" t="s">
        <v>36</v>
      </c>
      <c r="E4129" t="s">
        <v>19</v>
      </c>
      <c r="F4129">
        <v>24</v>
      </c>
      <c r="G4129">
        <v>44</v>
      </c>
      <c r="H4129">
        <v>0</v>
      </c>
      <c r="I4129">
        <v>0</v>
      </c>
      <c r="J4129">
        <v>1</v>
      </c>
      <c r="K4129">
        <v>0</v>
      </c>
      <c r="L4129" t="s">
        <v>28</v>
      </c>
      <c r="M4129" t="s">
        <v>886</v>
      </c>
      <c r="N4129" t="s">
        <v>110</v>
      </c>
      <c r="O4129" t="s">
        <v>22</v>
      </c>
      <c r="P4129" t="s">
        <v>23</v>
      </c>
      <c r="Q4129" t="s">
        <v>24</v>
      </c>
    </row>
    <row r="4130" spans="1:17" x14ac:dyDescent="0.2">
      <c r="A4130" s="2">
        <v>36544</v>
      </c>
      <c r="B4130" t="s">
        <v>531</v>
      </c>
      <c r="C4130" t="s">
        <v>555</v>
      </c>
      <c r="D4130" t="s">
        <v>27</v>
      </c>
      <c r="E4130" t="s">
        <v>27</v>
      </c>
      <c r="F4130">
        <v>139</v>
      </c>
      <c r="G4130">
        <v>73</v>
      </c>
      <c r="H4130">
        <v>0</v>
      </c>
      <c r="I4130">
        <v>0</v>
      </c>
      <c r="J4130">
        <v>2</v>
      </c>
      <c r="K4130">
        <v>0</v>
      </c>
      <c r="L4130" t="s">
        <v>28</v>
      </c>
      <c r="M4130" t="s">
        <v>534</v>
      </c>
      <c r="N4130" t="s">
        <v>531</v>
      </c>
      <c r="O4130" t="s">
        <v>22</v>
      </c>
      <c r="P4130" t="s">
        <v>23</v>
      </c>
      <c r="Q4130" t="s">
        <v>24</v>
      </c>
    </row>
    <row r="4131" spans="1:17" x14ac:dyDescent="0.2">
      <c r="A4131" s="2">
        <v>36544</v>
      </c>
      <c r="B4131" t="s">
        <v>365</v>
      </c>
      <c r="C4131" t="s">
        <v>183</v>
      </c>
      <c r="D4131" t="s">
        <v>36</v>
      </c>
      <c r="E4131" t="s">
        <v>36</v>
      </c>
      <c r="F4131">
        <v>87</v>
      </c>
      <c r="G4131">
        <v>38</v>
      </c>
      <c r="H4131">
        <v>0</v>
      </c>
      <c r="I4131">
        <v>0</v>
      </c>
      <c r="J4131">
        <v>1</v>
      </c>
      <c r="K4131">
        <v>0</v>
      </c>
      <c r="L4131" t="s">
        <v>28</v>
      </c>
      <c r="M4131" t="s">
        <v>400</v>
      </c>
      <c r="N4131" t="s">
        <v>365</v>
      </c>
      <c r="O4131" t="s">
        <v>22</v>
      </c>
      <c r="P4131" t="s">
        <v>23</v>
      </c>
      <c r="Q4131" t="s">
        <v>24</v>
      </c>
    </row>
    <row r="4132" spans="1:17" x14ac:dyDescent="0.2">
      <c r="A4132" s="2">
        <v>36545</v>
      </c>
      <c r="B4132" t="s">
        <v>224</v>
      </c>
      <c r="C4132" t="s">
        <v>150</v>
      </c>
      <c r="D4132" t="s">
        <v>36</v>
      </c>
      <c r="E4132" t="s">
        <v>36</v>
      </c>
      <c r="F4132">
        <v>74</v>
      </c>
      <c r="G4132">
        <v>86</v>
      </c>
      <c r="H4132">
        <v>0</v>
      </c>
      <c r="I4132">
        <v>0</v>
      </c>
      <c r="J4132">
        <v>1</v>
      </c>
      <c r="K4132">
        <v>0</v>
      </c>
      <c r="L4132" t="s">
        <v>28</v>
      </c>
      <c r="M4132" t="s">
        <v>236</v>
      </c>
      <c r="N4132" t="s">
        <v>224</v>
      </c>
      <c r="O4132" t="s">
        <v>22</v>
      </c>
      <c r="P4132" t="s">
        <v>23</v>
      </c>
      <c r="Q4132" t="s">
        <v>24</v>
      </c>
    </row>
    <row r="4133" spans="1:17" x14ac:dyDescent="0.2">
      <c r="A4133" s="2">
        <v>36545</v>
      </c>
      <c r="B4133" t="s">
        <v>184</v>
      </c>
      <c r="C4133" t="s">
        <v>166</v>
      </c>
      <c r="D4133" t="s">
        <v>50</v>
      </c>
      <c r="E4133" t="s">
        <v>115</v>
      </c>
      <c r="F4133">
        <v>116</v>
      </c>
      <c r="G4133">
        <v>107</v>
      </c>
      <c r="H4133">
        <v>0</v>
      </c>
      <c r="I4133">
        <v>0</v>
      </c>
      <c r="J4133">
        <v>2</v>
      </c>
      <c r="K4133">
        <v>0</v>
      </c>
      <c r="L4133" t="s">
        <v>28</v>
      </c>
      <c r="M4133" t="s">
        <v>193</v>
      </c>
      <c r="N4133" t="s">
        <v>184</v>
      </c>
      <c r="O4133" t="s">
        <v>22</v>
      </c>
      <c r="P4133" t="s">
        <v>23</v>
      </c>
      <c r="Q4133" t="s">
        <v>24</v>
      </c>
    </row>
    <row r="4134" spans="1:17" x14ac:dyDescent="0.2">
      <c r="A4134" s="2">
        <v>36546</v>
      </c>
      <c r="B4134" t="s">
        <v>442</v>
      </c>
      <c r="C4134" t="s">
        <v>133</v>
      </c>
      <c r="D4134" t="s">
        <v>57</v>
      </c>
      <c r="E4134" t="s">
        <v>115</v>
      </c>
      <c r="F4134">
        <v>100</v>
      </c>
      <c r="G4134">
        <v>52</v>
      </c>
      <c r="H4134">
        <v>0</v>
      </c>
      <c r="I4134">
        <v>0</v>
      </c>
      <c r="J4134">
        <v>0</v>
      </c>
      <c r="K4134">
        <v>1</v>
      </c>
      <c r="L4134" t="s">
        <v>28</v>
      </c>
      <c r="M4134" t="s">
        <v>734</v>
      </c>
      <c r="N4134" t="s">
        <v>442</v>
      </c>
      <c r="O4134" t="s">
        <v>22</v>
      </c>
      <c r="P4134" t="s">
        <v>23</v>
      </c>
      <c r="Q4134" t="s">
        <v>41</v>
      </c>
    </row>
    <row r="4135" spans="1:17" x14ac:dyDescent="0.2">
      <c r="A4135" s="2">
        <v>36547</v>
      </c>
      <c r="B4135" t="s">
        <v>199</v>
      </c>
      <c r="C4135" t="s">
        <v>120</v>
      </c>
      <c r="D4135" t="s">
        <v>36</v>
      </c>
      <c r="E4135" t="s">
        <v>36</v>
      </c>
      <c r="F4135">
        <v>50</v>
      </c>
      <c r="G4135">
        <v>57</v>
      </c>
      <c r="H4135">
        <v>0</v>
      </c>
      <c r="I4135">
        <v>0</v>
      </c>
      <c r="J4135">
        <v>1</v>
      </c>
      <c r="K4135">
        <v>1</v>
      </c>
      <c r="L4135" t="s">
        <v>276</v>
      </c>
      <c r="M4135" t="s">
        <v>220</v>
      </c>
      <c r="N4135" t="s">
        <v>199</v>
      </c>
      <c r="O4135" t="s">
        <v>22</v>
      </c>
      <c r="P4135" t="s">
        <v>23</v>
      </c>
      <c r="Q4135" t="s">
        <v>30</v>
      </c>
    </row>
    <row r="4136" spans="1:17" x14ac:dyDescent="0.2">
      <c r="A4136" s="2">
        <v>36548</v>
      </c>
      <c r="B4136" t="s">
        <v>182</v>
      </c>
      <c r="C4136" t="s">
        <v>572</v>
      </c>
      <c r="D4136" t="s">
        <v>115</v>
      </c>
      <c r="E4136" t="s">
        <v>115</v>
      </c>
      <c r="F4136">
        <v>88</v>
      </c>
      <c r="G4136">
        <v>181</v>
      </c>
      <c r="H4136">
        <v>0</v>
      </c>
      <c r="I4136">
        <v>0</v>
      </c>
      <c r="J4136">
        <v>8</v>
      </c>
      <c r="K4136">
        <v>0</v>
      </c>
      <c r="L4136" t="s">
        <v>570</v>
      </c>
      <c r="M4136" t="s">
        <v>811</v>
      </c>
      <c r="N4136" t="s">
        <v>425</v>
      </c>
      <c r="O4136" t="s">
        <v>122</v>
      </c>
      <c r="P4136" t="s">
        <v>23</v>
      </c>
      <c r="Q4136" t="s">
        <v>24</v>
      </c>
    </row>
    <row r="4137" spans="1:17" x14ac:dyDescent="0.2">
      <c r="A4137" s="2">
        <v>36548</v>
      </c>
      <c r="B4137" t="s">
        <v>183</v>
      </c>
      <c r="C4137" t="s">
        <v>138</v>
      </c>
      <c r="D4137" t="s">
        <v>36</v>
      </c>
      <c r="E4137" t="s">
        <v>36</v>
      </c>
      <c r="F4137">
        <v>38</v>
      </c>
      <c r="G4137">
        <v>36</v>
      </c>
      <c r="H4137">
        <v>0</v>
      </c>
      <c r="I4137">
        <v>0</v>
      </c>
      <c r="J4137">
        <v>2</v>
      </c>
      <c r="K4137">
        <v>0</v>
      </c>
      <c r="L4137" t="s">
        <v>276</v>
      </c>
      <c r="M4137" t="s">
        <v>887</v>
      </c>
      <c r="N4137" t="s">
        <v>135</v>
      </c>
      <c r="O4137" t="s">
        <v>122</v>
      </c>
      <c r="P4137" t="s">
        <v>23</v>
      </c>
      <c r="Q4137" t="s">
        <v>24</v>
      </c>
    </row>
    <row r="4138" spans="1:17" x14ac:dyDescent="0.2">
      <c r="A4138" s="2">
        <v>36548</v>
      </c>
      <c r="B4138" t="s">
        <v>442</v>
      </c>
      <c r="C4138" t="s">
        <v>133</v>
      </c>
      <c r="D4138" t="s">
        <v>57</v>
      </c>
      <c r="E4138" t="s">
        <v>115</v>
      </c>
      <c r="F4138">
        <v>100</v>
      </c>
      <c r="G4138">
        <v>52</v>
      </c>
      <c r="H4138">
        <v>0</v>
      </c>
      <c r="I4138">
        <v>0</v>
      </c>
      <c r="J4138">
        <v>0</v>
      </c>
      <c r="K4138">
        <v>0</v>
      </c>
      <c r="L4138" t="s">
        <v>28</v>
      </c>
      <c r="M4138" t="s">
        <v>888</v>
      </c>
      <c r="N4138" t="s">
        <v>442</v>
      </c>
      <c r="O4138" t="s">
        <v>22</v>
      </c>
      <c r="P4138" t="s">
        <v>23</v>
      </c>
      <c r="Q4138" t="s">
        <v>30</v>
      </c>
    </row>
    <row r="4139" spans="1:17" x14ac:dyDescent="0.2">
      <c r="A4139" s="2">
        <v>36548</v>
      </c>
      <c r="B4139" t="s">
        <v>135</v>
      </c>
      <c r="C4139" t="s">
        <v>128</v>
      </c>
      <c r="D4139" t="s">
        <v>36</v>
      </c>
      <c r="E4139" t="s">
        <v>36</v>
      </c>
      <c r="F4139">
        <v>76</v>
      </c>
      <c r="G4139">
        <v>28</v>
      </c>
      <c r="H4139">
        <v>0</v>
      </c>
      <c r="I4139">
        <v>0</v>
      </c>
      <c r="J4139">
        <v>4</v>
      </c>
      <c r="K4139">
        <v>2</v>
      </c>
      <c r="L4139" t="s">
        <v>276</v>
      </c>
      <c r="M4139" t="s">
        <v>137</v>
      </c>
      <c r="N4139" t="s">
        <v>135</v>
      </c>
      <c r="O4139" t="s">
        <v>22</v>
      </c>
      <c r="P4139" t="s">
        <v>23</v>
      </c>
      <c r="Q4139" t="s">
        <v>24</v>
      </c>
    </row>
    <row r="4140" spans="1:17" x14ac:dyDescent="0.2">
      <c r="A4140" s="2">
        <v>36548</v>
      </c>
      <c r="B4140" t="s">
        <v>149</v>
      </c>
      <c r="C4140" t="s">
        <v>141</v>
      </c>
      <c r="D4140" t="s">
        <v>36</v>
      </c>
      <c r="E4140" t="s">
        <v>36</v>
      </c>
      <c r="F4140">
        <v>31</v>
      </c>
      <c r="G4140">
        <v>72</v>
      </c>
      <c r="H4140">
        <v>0</v>
      </c>
      <c r="I4140">
        <v>0</v>
      </c>
      <c r="J4140">
        <v>3</v>
      </c>
      <c r="K4140">
        <v>1</v>
      </c>
      <c r="L4140" t="s">
        <v>276</v>
      </c>
      <c r="M4140" t="s">
        <v>627</v>
      </c>
      <c r="N4140" t="s">
        <v>199</v>
      </c>
      <c r="O4140" t="s">
        <v>122</v>
      </c>
      <c r="P4140" t="s">
        <v>23</v>
      </c>
      <c r="Q4140" t="s">
        <v>24</v>
      </c>
    </row>
    <row r="4141" spans="1:17" x14ac:dyDescent="0.2">
      <c r="A4141" s="2">
        <v>36548</v>
      </c>
      <c r="B4141" t="s">
        <v>425</v>
      </c>
      <c r="C4141" t="s">
        <v>889</v>
      </c>
      <c r="D4141" t="s">
        <v>115</v>
      </c>
      <c r="E4141" t="s">
        <v>115</v>
      </c>
      <c r="F4141">
        <v>102</v>
      </c>
      <c r="G4141">
        <v>200</v>
      </c>
      <c r="H4141">
        <v>0</v>
      </c>
      <c r="I4141">
        <v>0</v>
      </c>
      <c r="J4141">
        <v>11</v>
      </c>
      <c r="K4141">
        <v>0</v>
      </c>
      <c r="L4141" t="s">
        <v>570</v>
      </c>
      <c r="M4141" t="s">
        <v>811</v>
      </c>
      <c r="N4141" t="s">
        <v>425</v>
      </c>
      <c r="O4141" t="s">
        <v>22</v>
      </c>
      <c r="P4141" t="s">
        <v>23</v>
      </c>
      <c r="Q4141" t="s">
        <v>24</v>
      </c>
    </row>
    <row r="4142" spans="1:17" x14ac:dyDescent="0.2">
      <c r="A4142" s="2">
        <v>36549</v>
      </c>
      <c r="B4142" t="s">
        <v>890</v>
      </c>
      <c r="C4142" t="s">
        <v>150</v>
      </c>
      <c r="D4142" t="s">
        <v>36</v>
      </c>
      <c r="E4142" t="s">
        <v>36</v>
      </c>
      <c r="F4142">
        <v>59</v>
      </c>
      <c r="G4142">
        <v>86</v>
      </c>
      <c r="H4142">
        <v>0</v>
      </c>
      <c r="I4142">
        <v>0</v>
      </c>
      <c r="J4142">
        <v>0</v>
      </c>
      <c r="K4142">
        <v>0</v>
      </c>
      <c r="L4142" t="s">
        <v>276</v>
      </c>
      <c r="M4142" t="s">
        <v>627</v>
      </c>
      <c r="N4142" t="s">
        <v>199</v>
      </c>
      <c r="O4142" t="s">
        <v>122</v>
      </c>
      <c r="P4142" t="s">
        <v>23</v>
      </c>
      <c r="Q4142" t="s">
        <v>30</v>
      </c>
    </row>
    <row r="4143" spans="1:17" x14ac:dyDescent="0.2">
      <c r="A4143" s="2">
        <v>36549</v>
      </c>
      <c r="B4143" t="s">
        <v>136</v>
      </c>
      <c r="C4143" t="s">
        <v>365</v>
      </c>
      <c r="D4143" t="s">
        <v>36</v>
      </c>
      <c r="E4143" t="s">
        <v>36</v>
      </c>
      <c r="F4143">
        <v>49</v>
      </c>
      <c r="G4143">
        <v>87</v>
      </c>
      <c r="H4143">
        <v>0</v>
      </c>
      <c r="I4143">
        <v>0</v>
      </c>
      <c r="J4143">
        <v>1</v>
      </c>
      <c r="K4143">
        <v>1</v>
      </c>
      <c r="L4143" t="s">
        <v>276</v>
      </c>
      <c r="M4143" t="s">
        <v>220</v>
      </c>
      <c r="N4143" t="s">
        <v>199</v>
      </c>
      <c r="O4143" t="s">
        <v>122</v>
      </c>
      <c r="P4143" t="s">
        <v>23</v>
      </c>
      <c r="Q4143" t="s">
        <v>30</v>
      </c>
    </row>
    <row r="4144" spans="1:17" x14ac:dyDescent="0.2">
      <c r="A4144" s="2">
        <v>36549</v>
      </c>
      <c r="B4144" t="s">
        <v>166</v>
      </c>
      <c r="C4144" t="s">
        <v>646</v>
      </c>
      <c r="D4144" t="s">
        <v>115</v>
      </c>
      <c r="E4144" t="s">
        <v>50</v>
      </c>
      <c r="F4144">
        <v>107</v>
      </c>
      <c r="G4144">
        <v>75</v>
      </c>
      <c r="H4144">
        <v>0</v>
      </c>
      <c r="I4144">
        <v>0</v>
      </c>
      <c r="J4144">
        <v>2</v>
      </c>
      <c r="K4144">
        <v>0</v>
      </c>
      <c r="L4144" t="s">
        <v>28</v>
      </c>
      <c r="M4144" t="s">
        <v>165</v>
      </c>
      <c r="N4144" t="s">
        <v>166</v>
      </c>
      <c r="O4144" t="s">
        <v>22</v>
      </c>
      <c r="P4144" t="s">
        <v>23</v>
      </c>
      <c r="Q4144" t="s">
        <v>24</v>
      </c>
    </row>
    <row r="4145" spans="1:17" x14ac:dyDescent="0.2">
      <c r="A4145" s="2">
        <v>36550</v>
      </c>
      <c r="B4145" t="s">
        <v>224</v>
      </c>
      <c r="C4145" t="s">
        <v>118</v>
      </c>
      <c r="D4145" t="s">
        <v>36</v>
      </c>
      <c r="E4145" t="s">
        <v>36</v>
      </c>
      <c r="F4145">
        <v>74</v>
      </c>
      <c r="G4145">
        <v>79</v>
      </c>
      <c r="H4145">
        <v>0</v>
      </c>
      <c r="I4145">
        <v>0</v>
      </c>
      <c r="J4145">
        <v>1</v>
      </c>
      <c r="K4145">
        <v>3</v>
      </c>
      <c r="L4145" t="s">
        <v>276</v>
      </c>
      <c r="M4145" t="s">
        <v>887</v>
      </c>
      <c r="N4145" t="s">
        <v>135</v>
      </c>
      <c r="O4145" t="s">
        <v>122</v>
      </c>
      <c r="P4145" t="s">
        <v>23</v>
      </c>
      <c r="Q4145" t="s">
        <v>41</v>
      </c>
    </row>
    <row r="4146" spans="1:17" x14ac:dyDescent="0.2">
      <c r="A4146" s="2">
        <v>36550</v>
      </c>
      <c r="B4146" t="s">
        <v>110</v>
      </c>
      <c r="C4146" t="s">
        <v>61</v>
      </c>
      <c r="D4146" t="s">
        <v>36</v>
      </c>
      <c r="E4146" t="s">
        <v>36</v>
      </c>
      <c r="F4146">
        <v>25</v>
      </c>
      <c r="G4146">
        <v>94</v>
      </c>
      <c r="H4146">
        <v>0</v>
      </c>
      <c r="I4146">
        <v>0</v>
      </c>
      <c r="J4146">
        <v>1</v>
      </c>
      <c r="K4146">
        <v>0</v>
      </c>
      <c r="L4146" t="s">
        <v>276</v>
      </c>
      <c r="M4146" t="s">
        <v>137</v>
      </c>
      <c r="N4146" t="s">
        <v>135</v>
      </c>
      <c r="O4146" t="s">
        <v>122</v>
      </c>
      <c r="P4146" t="s">
        <v>23</v>
      </c>
      <c r="Q4146" t="s">
        <v>24</v>
      </c>
    </row>
    <row r="4147" spans="1:17" x14ac:dyDescent="0.2">
      <c r="A4147" s="2">
        <v>36551</v>
      </c>
      <c r="B4147" t="s">
        <v>182</v>
      </c>
      <c r="C4147" t="s">
        <v>889</v>
      </c>
      <c r="D4147" t="s">
        <v>115</v>
      </c>
      <c r="E4147" t="s">
        <v>115</v>
      </c>
      <c r="F4147">
        <v>88</v>
      </c>
      <c r="G4147">
        <v>200</v>
      </c>
      <c r="H4147">
        <v>0</v>
      </c>
      <c r="I4147">
        <v>0</v>
      </c>
      <c r="J4147">
        <v>19</v>
      </c>
      <c r="K4147">
        <v>0</v>
      </c>
      <c r="L4147" t="s">
        <v>570</v>
      </c>
      <c r="M4147" t="s">
        <v>811</v>
      </c>
      <c r="N4147" t="s">
        <v>425</v>
      </c>
      <c r="O4147" t="s">
        <v>122</v>
      </c>
      <c r="P4147" t="s">
        <v>23</v>
      </c>
      <c r="Q4147" t="s">
        <v>24</v>
      </c>
    </row>
    <row r="4148" spans="1:17" x14ac:dyDescent="0.2">
      <c r="A4148" s="2">
        <v>36551</v>
      </c>
      <c r="B4148" t="s">
        <v>131</v>
      </c>
      <c r="C4148" t="s">
        <v>282</v>
      </c>
      <c r="D4148" t="s">
        <v>27</v>
      </c>
      <c r="E4148" t="s">
        <v>19</v>
      </c>
      <c r="F4148">
        <v>64</v>
      </c>
      <c r="G4148">
        <v>45</v>
      </c>
      <c r="H4148">
        <v>0</v>
      </c>
      <c r="I4148">
        <v>0</v>
      </c>
      <c r="J4148">
        <v>2</v>
      </c>
      <c r="K4148">
        <v>1</v>
      </c>
      <c r="L4148" t="s">
        <v>28</v>
      </c>
      <c r="M4148" t="s">
        <v>637</v>
      </c>
      <c r="N4148" t="s">
        <v>131</v>
      </c>
      <c r="O4148" t="s">
        <v>22</v>
      </c>
      <c r="P4148" t="s">
        <v>23</v>
      </c>
      <c r="Q4148" t="s">
        <v>24</v>
      </c>
    </row>
    <row r="4149" spans="1:17" x14ac:dyDescent="0.2">
      <c r="A4149" s="2">
        <v>36551</v>
      </c>
      <c r="B4149" t="s">
        <v>555</v>
      </c>
      <c r="C4149" t="s">
        <v>531</v>
      </c>
      <c r="D4149" t="s">
        <v>27</v>
      </c>
      <c r="E4149" t="s">
        <v>27</v>
      </c>
      <c r="F4149">
        <v>73</v>
      </c>
      <c r="G4149">
        <v>139</v>
      </c>
      <c r="H4149">
        <v>0</v>
      </c>
      <c r="I4149">
        <v>0</v>
      </c>
      <c r="J4149">
        <v>1</v>
      </c>
      <c r="K4149">
        <v>1</v>
      </c>
      <c r="L4149" t="s">
        <v>28</v>
      </c>
      <c r="M4149" t="s">
        <v>555</v>
      </c>
      <c r="N4149" t="s">
        <v>555</v>
      </c>
      <c r="O4149" t="s">
        <v>22</v>
      </c>
      <c r="P4149" t="s">
        <v>23</v>
      </c>
      <c r="Q4149" t="s">
        <v>30</v>
      </c>
    </row>
    <row r="4150" spans="1:17" x14ac:dyDescent="0.2">
      <c r="A4150" s="2">
        <v>36551</v>
      </c>
      <c r="B4150" t="s">
        <v>106</v>
      </c>
      <c r="C4150" t="s">
        <v>90</v>
      </c>
      <c r="D4150" t="s">
        <v>50</v>
      </c>
      <c r="E4150" t="s">
        <v>50</v>
      </c>
      <c r="F4150">
        <v>4</v>
      </c>
      <c r="G4150">
        <v>32</v>
      </c>
      <c r="H4150">
        <v>0</v>
      </c>
      <c r="I4150">
        <v>0</v>
      </c>
      <c r="J4150">
        <v>3</v>
      </c>
      <c r="K4150">
        <v>0</v>
      </c>
      <c r="L4150" t="s">
        <v>28</v>
      </c>
      <c r="M4150" t="s">
        <v>891</v>
      </c>
      <c r="N4150" t="s">
        <v>106</v>
      </c>
      <c r="O4150" t="s">
        <v>22</v>
      </c>
      <c r="P4150" t="s">
        <v>23</v>
      </c>
      <c r="Q4150" t="s">
        <v>24</v>
      </c>
    </row>
    <row r="4151" spans="1:17" x14ac:dyDescent="0.2">
      <c r="A4151" s="2">
        <v>36551</v>
      </c>
      <c r="B4151" t="s">
        <v>208</v>
      </c>
      <c r="C4151" t="s">
        <v>718</v>
      </c>
      <c r="D4151" t="s">
        <v>36</v>
      </c>
      <c r="E4151" t="s">
        <v>36</v>
      </c>
      <c r="F4151">
        <v>108</v>
      </c>
      <c r="G4151">
        <v>123</v>
      </c>
      <c r="H4151">
        <v>0</v>
      </c>
      <c r="I4151">
        <v>0</v>
      </c>
      <c r="J4151">
        <v>3</v>
      </c>
      <c r="K4151">
        <v>2</v>
      </c>
      <c r="L4151" t="s">
        <v>28</v>
      </c>
      <c r="M4151" t="s">
        <v>398</v>
      </c>
      <c r="N4151" t="s">
        <v>208</v>
      </c>
      <c r="O4151" t="s">
        <v>22</v>
      </c>
      <c r="P4151" t="s">
        <v>23</v>
      </c>
      <c r="Q4151" t="s">
        <v>24</v>
      </c>
    </row>
    <row r="4152" spans="1:17" x14ac:dyDescent="0.2">
      <c r="A4152" s="2">
        <v>36551</v>
      </c>
      <c r="B4152" t="s">
        <v>425</v>
      </c>
      <c r="C4152" t="s">
        <v>572</v>
      </c>
      <c r="D4152" t="s">
        <v>115</v>
      </c>
      <c r="E4152" t="s">
        <v>115</v>
      </c>
      <c r="F4152">
        <v>102</v>
      </c>
      <c r="G4152">
        <v>181</v>
      </c>
      <c r="H4152">
        <v>0</v>
      </c>
      <c r="I4152">
        <v>0</v>
      </c>
      <c r="J4152">
        <v>3</v>
      </c>
      <c r="K4152">
        <v>0</v>
      </c>
      <c r="L4152" t="s">
        <v>570</v>
      </c>
      <c r="M4152" t="s">
        <v>811</v>
      </c>
      <c r="N4152" t="s">
        <v>425</v>
      </c>
      <c r="O4152" t="s">
        <v>22</v>
      </c>
      <c r="P4152" t="s">
        <v>23</v>
      </c>
      <c r="Q4152" t="s">
        <v>24</v>
      </c>
    </row>
    <row r="4153" spans="1:17" x14ac:dyDescent="0.2">
      <c r="A4153" s="2">
        <v>36552</v>
      </c>
      <c r="B4153" t="s">
        <v>199</v>
      </c>
      <c r="C4153" t="s">
        <v>365</v>
      </c>
      <c r="D4153" t="s">
        <v>36</v>
      </c>
      <c r="E4153" t="s">
        <v>36</v>
      </c>
      <c r="F4153">
        <v>50</v>
      </c>
      <c r="G4153">
        <v>87</v>
      </c>
      <c r="H4153">
        <v>0</v>
      </c>
      <c r="I4153">
        <v>0</v>
      </c>
      <c r="J4153">
        <v>2</v>
      </c>
      <c r="K4153">
        <v>0</v>
      </c>
      <c r="L4153" t="s">
        <v>276</v>
      </c>
      <c r="M4153" t="s">
        <v>220</v>
      </c>
      <c r="N4153" t="s">
        <v>199</v>
      </c>
      <c r="O4153" t="s">
        <v>22</v>
      </c>
      <c r="P4153" t="s">
        <v>23</v>
      </c>
      <c r="Q4153" t="s">
        <v>24</v>
      </c>
    </row>
    <row r="4154" spans="1:17" x14ac:dyDescent="0.2">
      <c r="A4154" s="2">
        <v>36552</v>
      </c>
      <c r="B4154" t="s">
        <v>149</v>
      </c>
      <c r="C4154" t="s">
        <v>890</v>
      </c>
      <c r="D4154" t="s">
        <v>36</v>
      </c>
      <c r="E4154" t="s">
        <v>36</v>
      </c>
      <c r="F4154">
        <v>31</v>
      </c>
      <c r="G4154">
        <v>59</v>
      </c>
      <c r="H4154">
        <v>0</v>
      </c>
      <c r="I4154">
        <v>0</v>
      </c>
      <c r="J4154">
        <v>1</v>
      </c>
      <c r="K4154">
        <v>0</v>
      </c>
      <c r="L4154" t="s">
        <v>276</v>
      </c>
      <c r="M4154" t="s">
        <v>627</v>
      </c>
      <c r="N4154" t="s">
        <v>199</v>
      </c>
      <c r="O4154" t="s">
        <v>122</v>
      </c>
      <c r="P4154" t="s">
        <v>23</v>
      </c>
      <c r="Q4154" t="s">
        <v>24</v>
      </c>
    </row>
    <row r="4155" spans="1:17" x14ac:dyDescent="0.2">
      <c r="A4155" s="2">
        <v>36553</v>
      </c>
      <c r="B4155" t="s">
        <v>120</v>
      </c>
      <c r="C4155" t="s">
        <v>136</v>
      </c>
      <c r="D4155" t="s">
        <v>36</v>
      </c>
      <c r="E4155" t="s">
        <v>36</v>
      </c>
      <c r="F4155">
        <v>57</v>
      </c>
      <c r="G4155">
        <v>49</v>
      </c>
      <c r="H4155">
        <v>0</v>
      </c>
      <c r="I4155">
        <v>0</v>
      </c>
      <c r="J4155">
        <v>3</v>
      </c>
      <c r="K4155">
        <v>0</v>
      </c>
      <c r="L4155" t="s">
        <v>276</v>
      </c>
      <c r="M4155" t="s">
        <v>220</v>
      </c>
      <c r="N4155" t="s">
        <v>199</v>
      </c>
      <c r="O4155" t="s">
        <v>122</v>
      </c>
      <c r="P4155" t="s">
        <v>23</v>
      </c>
      <c r="Q4155" t="s">
        <v>24</v>
      </c>
    </row>
    <row r="4156" spans="1:17" x14ac:dyDescent="0.2">
      <c r="A4156" s="2">
        <v>36553</v>
      </c>
      <c r="B4156" t="s">
        <v>183</v>
      </c>
      <c r="C4156" t="s">
        <v>118</v>
      </c>
      <c r="D4156" t="s">
        <v>36</v>
      </c>
      <c r="E4156" t="s">
        <v>36</v>
      </c>
      <c r="F4156">
        <v>38</v>
      </c>
      <c r="G4156">
        <v>79</v>
      </c>
      <c r="H4156">
        <v>0</v>
      </c>
      <c r="I4156">
        <v>0</v>
      </c>
      <c r="J4156">
        <v>1</v>
      </c>
      <c r="K4156">
        <v>0</v>
      </c>
      <c r="L4156" t="s">
        <v>276</v>
      </c>
      <c r="M4156" t="s">
        <v>887</v>
      </c>
      <c r="N4156" t="s">
        <v>135</v>
      </c>
      <c r="O4156" t="s">
        <v>122</v>
      </c>
      <c r="P4156" t="s">
        <v>23</v>
      </c>
      <c r="Q4156" t="s">
        <v>24</v>
      </c>
    </row>
    <row r="4157" spans="1:17" x14ac:dyDescent="0.2">
      <c r="A4157" s="2">
        <v>36553</v>
      </c>
      <c r="B4157" t="s">
        <v>135</v>
      </c>
      <c r="C4157" t="s">
        <v>61</v>
      </c>
      <c r="D4157" t="s">
        <v>36</v>
      </c>
      <c r="E4157" t="s">
        <v>36</v>
      </c>
      <c r="F4157">
        <v>76</v>
      </c>
      <c r="G4157">
        <v>94</v>
      </c>
      <c r="H4157">
        <v>0</v>
      </c>
      <c r="I4157">
        <v>0</v>
      </c>
      <c r="J4157">
        <v>0</v>
      </c>
      <c r="K4157">
        <v>0</v>
      </c>
      <c r="L4157" t="s">
        <v>276</v>
      </c>
      <c r="M4157" t="s">
        <v>137</v>
      </c>
      <c r="N4157" t="s">
        <v>135</v>
      </c>
      <c r="O4157" t="s">
        <v>22</v>
      </c>
      <c r="P4157" t="s">
        <v>23</v>
      </c>
      <c r="Q4157" t="s">
        <v>30</v>
      </c>
    </row>
    <row r="4158" spans="1:17" x14ac:dyDescent="0.2">
      <c r="A4158" s="2">
        <v>36553</v>
      </c>
      <c r="B4158" t="s">
        <v>892</v>
      </c>
      <c r="C4158" t="s">
        <v>456</v>
      </c>
      <c r="D4158" t="s">
        <v>27</v>
      </c>
      <c r="E4158" t="s">
        <v>27</v>
      </c>
      <c r="F4158">
        <v>194</v>
      </c>
      <c r="G4158">
        <v>138</v>
      </c>
      <c r="H4158">
        <v>0</v>
      </c>
      <c r="I4158">
        <v>0</v>
      </c>
      <c r="J4158">
        <v>0</v>
      </c>
      <c r="K4158">
        <v>9</v>
      </c>
      <c r="L4158" t="s">
        <v>28</v>
      </c>
      <c r="M4158" t="s">
        <v>893</v>
      </c>
      <c r="N4158" t="s">
        <v>892</v>
      </c>
      <c r="O4158" t="s">
        <v>22</v>
      </c>
      <c r="P4158" t="s">
        <v>23</v>
      </c>
      <c r="Q4158" t="s">
        <v>41</v>
      </c>
    </row>
    <row r="4159" spans="1:17" x14ac:dyDescent="0.2">
      <c r="A4159" s="2">
        <v>36554</v>
      </c>
      <c r="B4159" t="s">
        <v>150</v>
      </c>
      <c r="C4159" t="s">
        <v>141</v>
      </c>
      <c r="D4159" t="s">
        <v>36</v>
      </c>
      <c r="E4159" t="s">
        <v>36</v>
      </c>
      <c r="F4159">
        <v>86</v>
      </c>
      <c r="G4159">
        <v>72</v>
      </c>
      <c r="H4159">
        <v>0</v>
      </c>
      <c r="I4159">
        <v>0</v>
      </c>
      <c r="J4159">
        <v>3</v>
      </c>
      <c r="K4159">
        <v>1</v>
      </c>
      <c r="L4159" t="s">
        <v>276</v>
      </c>
      <c r="M4159" t="s">
        <v>627</v>
      </c>
      <c r="N4159" t="s">
        <v>199</v>
      </c>
      <c r="O4159" t="s">
        <v>122</v>
      </c>
      <c r="P4159" t="s">
        <v>23</v>
      </c>
      <c r="Q4159" t="s">
        <v>24</v>
      </c>
    </row>
    <row r="4160" spans="1:17" x14ac:dyDescent="0.2">
      <c r="A4160" s="2">
        <v>36554</v>
      </c>
      <c r="B4160" t="s">
        <v>107</v>
      </c>
      <c r="C4160" t="s">
        <v>77</v>
      </c>
      <c r="D4160" t="s">
        <v>19</v>
      </c>
      <c r="E4160" t="s">
        <v>27</v>
      </c>
      <c r="F4160">
        <v>23</v>
      </c>
      <c r="G4160">
        <v>22</v>
      </c>
      <c r="H4160">
        <v>0</v>
      </c>
      <c r="I4160">
        <v>0</v>
      </c>
      <c r="J4160">
        <v>1</v>
      </c>
      <c r="K4160">
        <v>2</v>
      </c>
      <c r="L4160" t="s">
        <v>28</v>
      </c>
      <c r="M4160" t="s">
        <v>500</v>
      </c>
      <c r="N4160" t="s">
        <v>107</v>
      </c>
      <c r="O4160" t="s">
        <v>22</v>
      </c>
      <c r="P4160" t="s">
        <v>23</v>
      </c>
      <c r="Q4160" t="s">
        <v>41</v>
      </c>
    </row>
    <row r="4161" spans="1:17" x14ac:dyDescent="0.2">
      <c r="A4161" s="2">
        <v>36554</v>
      </c>
      <c r="B4161" t="s">
        <v>572</v>
      </c>
      <c r="C4161" t="s">
        <v>889</v>
      </c>
      <c r="D4161" t="s">
        <v>115</v>
      </c>
      <c r="E4161" t="s">
        <v>115</v>
      </c>
      <c r="F4161">
        <v>181</v>
      </c>
      <c r="G4161">
        <v>200</v>
      </c>
      <c r="H4161">
        <v>0</v>
      </c>
      <c r="I4161">
        <v>0</v>
      </c>
      <c r="J4161">
        <v>2</v>
      </c>
      <c r="K4161">
        <v>0</v>
      </c>
      <c r="L4161" t="s">
        <v>570</v>
      </c>
      <c r="M4161" t="s">
        <v>811</v>
      </c>
      <c r="N4161" t="s">
        <v>425</v>
      </c>
      <c r="O4161" t="s">
        <v>122</v>
      </c>
      <c r="P4161" t="s">
        <v>23</v>
      </c>
      <c r="Q4161" t="s">
        <v>24</v>
      </c>
    </row>
    <row r="4162" spans="1:17" x14ac:dyDescent="0.2">
      <c r="A4162" s="2">
        <v>36554</v>
      </c>
      <c r="B4162" t="s">
        <v>128</v>
      </c>
      <c r="C4162" t="s">
        <v>110</v>
      </c>
      <c r="D4162" t="s">
        <v>36</v>
      </c>
      <c r="E4162" t="s">
        <v>36</v>
      </c>
      <c r="F4162">
        <v>28</v>
      </c>
      <c r="G4162">
        <v>25</v>
      </c>
      <c r="H4162">
        <v>0</v>
      </c>
      <c r="I4162">
        <v>0</v>
      </c>
      <c r="J4162">
        <v>0</v>
      </c>
      <c r="K4162">
        <v>0</v>
      </c>
      <c r="L4162" t="s">
        <v>276</v>
      </c>
      <c r="M4162" t="s">
        <v>137</v>
      </c>
      <c r="N4162" t="s">
        <v>135</v>
      </c>
      <c r="O4162" t="s">
        <v>122</v>
      </c>
      <c r="P4162" t="s">
        <v>23</v>
      </c>
      <c r="Q4162" t="s">
        <v>30</v>
      </c>
    </row>
    <row r="4163" spans="1:17" x14ac:dyDescent="0.2">
      <c r="A4163" s="2">
        <v>36554</v>
      </c>
      <c r="B4163" t="s">
        <v>425</v>
      </c>
      <c r="C4163" t="s">
        <v>182</v>
      </c>
      <c r="D4163" t="s">
        <v>115</v>
      </c>
      <c r="E4163" t="s">
        <v>115</v>
      </c>
      <c r="F4163">
        <v>102</v>
      </c>
      <c r="G4163">
        <v>88</v>
      </c>
      <c r="H4163">
        <v>0</v>
      </c>
      <c r="I4163">
        <v>0</v>
      </c>
      <c r="J4163">
        <v>0</v>
      </c>
      <c r="K4163">
        <v>2</v>
      </c>
      <c r="L4163" t="s">
        <v>570</v>
      </c>
      <c r="M4163" t="s">
        <v>811</v>
      </c>
      <c r="N4163" t="s">
        <v>425</v>
      </c>
      <c r="O4163" t="s">
        <v>22</v>
      </c>
      <c r="P4163" t="s">
        <v>23</v>
      </c>
      <c r="Q4163" t="s">
        <v>41</v>
      </c>
    </row>
    <row r="4164" spans="1:17" x14ac:dyDescent="0.2">
      <c r="A4164" s="2">
        <v>36554</v>
      </c>
      <c r="B4164" t="s">
        <v>138</v>
      </c>
      <c r="C4164" t="s">
        <v>224</v>
      </c>
      <c r="D4164" t="s">
        <v>36</v>
      </c>
      <c r="E4164" t="s">
        <v>36</v>
      </c>
      <c r="F4164">
        <v>36</v>
      </c>
      <c r="G4164">
        <v>74</v>
      </c>
      <c r="H4164">
        <v>0</v>
      </c>
      <c r="I4164">
        <v>0</v>
      </c>
      <c r="J4164">
        <v>1</v>
      </c>
      <c r="K4164">
        <v>1</v>
      </c>
      <c r="L4164" t="s">
        <v>276</v>
      </c>
      <c r="M4164" t="s">
        <v>887</v>
      </c>
      <c r="N4164" t="s">
        <v>135</v>
      </c>
      <c r="O4164" t="s">
        <v>122</v>
      </c>
      <c r="P4164" t="s">
        <v>23</v>
      </c>
      <c r="Q4164" t="s">
        <v>30</v>
      </c>
    </row>
    <row r="4165" spans="1:17" x14ac:dyDescent="0.2">
      <c r="A4165" s="2">
        <v>36555</v>
      </c>
      <c r="B4165" t="s">
        <v>892</v>
      </c>
      <c r="C4165" t="s">
        <v>456</v>
      </c>
      <c r="D4165" t="s">
        <v>27</v>
      </c>
      <c r="E4165" t="s">
        <v>27</v>
      </c>
      <c r="F4165">
        <v>194</v>
      </c>
      <c r="G4165">
        <v>138</v>
      </c>
      <c r="H4165">
        <v>0</v>
      </c>
      <c r="I4165">
        <v>0</v>
      </c>
      <c r="J4165">
        <v>0</v>
      </c>
      <c r="K4165">
        <v>2</v>
      </c>
      <c r="L4165" t="s">
        <v>28</v>
      </c>
      <c r="M4165" t="s">
        <v>893</v>
      </c>
      <c r="N4165" t="s">
        <v>892</v>
      </c>
      <c r="O4165" t="s">
        <v>22</v>
      </c>
      <c r="P4165" t="s">
        <v>23</v>
      </c>
      <c r="Q4165" t="s">
        <v>41</v>
      </c>
    </row>
    <row r="4166" spans="1:17" x14ac:dyDescent="0.2">
      <c r="A4166" s="2">
        <v>36556</v>
      </c>
      <c r="B4166" t="s">
        <v>120</v>
      </c>
      <c r="C4166" t="s">
        <v>365</v>
      </c>
      <c r="D4166" t="s">
        <v>36</v>
      </c>
      <c r="E4166" t="s">
        <v>36</v>
      </c>
      <c r="F4166">
        <v>57</v>
      </c>
      <c r="G4166">
        <v>87</v>
      </c>
      <c r="H4166">
        <v>0</v>
      </c>
      <c r="I4166">
        <v>0</v>
      </c>
      <c r="J4166">
        <v>0</v>
      </c>
      <c r="K4166">
        <v>1</v>
      </c>
      <c r="L4166" t="s">
        <v>276</v>
      </c>
      <c r="M4166" t="s">
        <v>627</v>
      </c>
      <c r="N4166" t="s">
        <v>199</v>
      </c>
      <c r="O4166" t="s">
        <v>122</v>
      </c>
      <c r="P4166" t="s">
        <v>23</v>
      </c>
      <c r="Q4166" t="s">
        <v>41</v>
      </c>
    </row>
    <row r="4167" spans="1:17" x14ac:dyDescent="0.2">
      <c r="A4167" s="2">
        <v>36556</v>
      </c>
      <c r="B4167" t="s">
        <v>48</v>
      </c>
      <c r="C4167" t="s">
        <v>70</v>
      </c>
      <c r="D4167" t="s">
        <v>50</v>
      </c>
      <c r="E4167" t="s">
        <v>50</v>
      </c>
      <c r="F4167">
        <v>112</v>
      </c>
      <c r="G4167">
        <v>56</v>
      </c>
      <c r="H4167">
        <v>0</v>
      </c>
      <c r="I4167">
        <v>0</v>
      </c>
      <c r="J4167">
        <v>0</v>
      </c>
      <c r="K4167">
        <v>1</v>
      </c>
      <c r="L4167" t="s">
        <v>894</v>
      </c>
      <c r="M4167" t="s">
        <v>891</v>
      </c>
      <c r="N4167" t="s">
        <v>106</v>
      </c>
      <c r="O4167" t="s">
        <v>122</v>
      </c>
      <c r="P4167" t="s">
        <v>23</v>
      </c>
      <c r="Q4167" t="s">
        <v>41</v>
      </c>
    </row>
    <row r="4168" spans="1:17" x14ac:dyDescent="0.2">
      <c r="A4168" s="2">
        <v>36556</v>
      </c>
      <c r="B4168" t="s">
        <v>199</v>
      </c>
      <c r="C4168" t="s">
        <v>136</v>
      </c>
      <c r="D4168" t="s">
        <v>36</v>
      </c>
      <c r="E4168" t="s">
        <v>36</v>
      </c>
      <c r="F4168">
        <v>50</v>
      </c>
      <c r="G4168">
        <v>49</v>
      </c>
      <c r="H4168">
        <v>0</v>
      </c>
      <c r="I4168">
        <v>0</v>
      </c>
      <c r="J4168">
        <v>0</v>
      </c>
      <c r="K4168">
        <v>2</v>
      </c>
      <c r="L4168" t="s">
        <v>276</v>
      </c>
      <c r="M4168" t="s">
        <v>220</v>
      </c>
      <c r="N4168" t="s">
        <v>199</v>
      </c>
      <c r="O4168" t="s">
        <v>22</v>
      </c>
      <c r="P4168" t="s">
        <v>23</v>
      </c>
      <c r="Q4168" t="s">
        <v>41</v>
      </c>
    </row>
    <row r="4169" spans="1:17" x14ac:dyDescent="0.2">
      <c r="A4169" s="2">
        <v>36556</v>
      </c>
      <c r="B4169" t="s">
        <v>76</v>
      </c>
      <c r="C4169" t="s">
        <v>49</v>
      </c>
      <c r="D4169" t="s">
        <v>50</v>
      </c>
      <c r="E4169" t="s">
        <v>50</v>
      </c>
      <c r="F4169">
        <v>44</v>
      </c>
      <c r="G4169">
        <v>7</v>
      </c>
      <c r="H4169">
        <v>0</v>
      </c>
      <c r="I4169">
        <v>0</v>
      </c>
      <c r="J4169">
        <v>0</v>
      </c>
      <c r="K4169">
        <v>0</v>
      </c>
      <c r="L4169" t="s">
        <v>894</v>
      </c>
      <c r="M4169" t="s">
        <v>891</v>
      </c>
      <c r="N4169" t="s">
        <v>106</v>
      </c>
      <c r="O4169" t="s">
        <v>122</v>
      </c>
      <c r="P4169" t="s">
        <v>23</v>
      </c>
      <c r="Q4169" t="s">
        <v>30</v>
      </c>
    </row>
    <row r="4170" spans="1:17" x14ac:dyDescent="0.2">
      <c r="A4170" s="2">
        <v>36556</v>
      </c>
      <c r="B4170" t="s">
        <v>301</v>
      </c>
      <c r="C4170" t="s">
        <v>469</v>
      </c>
      <c r="D4170" t="s">
        <v>115</v>
      </c>
      <c r="E4170" t="s">
        <v>115</v>
      </c>
      <c r="F4170">
        <v>82</v>
      </c>
      <c r="G4170">
        <v>109</v>
      </c>
      <c r="H4170">
        <v>0</v>
      </c>
      <c r="I4170">
        <v>0</v>
      </c>
      <c r="J4170">
        <v>4</v>
      </c>
      <c r="K4170">
        <v>0</v>
      </c>
      <c r="L4170" t="s">
        <v>28</v>
      </c>
      <c r="M4170" t="s">
        <v>302</v>
      </c>
      <c r="N4170" t="s">
        <v>301</v>
      </c>
      <c r="O4170" t="s">
        <v>22</v>
      </c>
      <c r="P4170" t="s">
        <v>23</v>
      </c>
      <c r="Q4170" t="s">
        <v>24</v>
      </c>
    </row>
    <row r="4171" spans="1:17" x14ac:dyDescent="0.2">
      <c r="A4171" s="2">
        <v>36557</v>
      </c>
      <c r="B4171" t="s">
        <v>775</v>
      </c>
      <c r="C4171" t="s">
        <v>456</v>
      </c>
      <c r="D4171" t="s">
        <v>27</v>
      </c>
      <c r="E4171" t="s">
        <v>27</v>
      </c>
      <c r="F4171">
        <v>161</v>
      </c>
      <c r="G4171">
        <v>138</v>
      </c>
      <c r="H4171">
        <v>0</v>
      </c>
      <c r="I4171">
        <v>0</v>
      </c>
      <c r="J4171">
        <v>2</v>
      </c>
      <c r="K4171">
        <v>3</v>
      </c>
      <c r="L4171" t="s">
        <v>28</v>
      </c>
      <c r="M4171" t="s">
        <v>825</v>
      </c>
      <c r="N4171" t="s">
        <v>775</v>
      </c>
      <c r="O4171" t="s">
        <v>22</v>
      </c>
      <c r="P4171" t="s">
        <v>23</v>
      </c>
      <c r="Q4171" t="s">
        <v>41</v>
      </c>
    </row>
    <row r="4172" spans="1:17" x14ac:dyDescent="0.2">
      <c r="A4172" s="2">
        <v>36557</v>
      </c>
      <c r="B4172" t="s">
        <v>183</v>
      </c>
      <c r="C4172" t="s">
        <v>224</v>
      </c>
      <c r="D4172" t="s">
        <v>36</v>
      </c>
      <c r="E4172" t="s">
        <v>36</v>
      </c>
      <c r="F4172">
        <v>38</v>
      </c>
      <c r="G4172">
        <v>74</v>
      </c>
      <c r="H4172">
        <v>0</v>
      </c>
      <c r="I4172">
        <v>0</v>
      </c>
      <c r="J4172">
        <v>4</v>
      </c>
      <c r="K4172">
        <v>2</v>
      </c>
      <c r="L4172" t="s">
        <v>276</v>
      </c>
      <c r="M4172" t="s">
        <v>887</v>
      </c>
      <c r="N4172" t="s">
        <v>135</v>
      </c>
      <c r="O4172" t="s">
        <v>122</v>
      </c>
      <c r="P4172" t="s">
        <v>23</v>
      </c>
      <c r="Q4172" t="s">
        <v>24</v>
      </c>
    </row>
    <row r="4173" spans="1:17" x14ac:dyDescent="0.2">
      <c r="A4173" s="2">
        <v>36557</v>
      </c>
      <c r="B4173" t="s">
        <v>138</v>
      </c>
      <c r="C4173" t="s">
        <v>118</v>
      </c>
      <c r="D4173" t="s">
        <v>36</v>
      </c>
      <c r="E4173" t="s">
        <v>36</v>
      </c>
      <c r="F4173">
        <v>36</v>
      </c>
      <c r="G4173">
        <v>79</v>
      </c>
      <c r="H4173">
        <v>0</v>
      </c>
      <c r="I4173">
        <v>0</v>
      </c>
      <c r="J4173">
        <v>2</v>
      </c>
      <c r="K4173">
        <v>2</v>
      </c>
      <c r="L4173" t="s">
        <v>276</v>
      </c>
      <c r="M4173" t="s">
        <v>137</v>
      </c>
      <c r="N4173" t="s">
        <v>135</v>
      </c>
      <c r="O4173" t="s">
        <v>122</v>
      </c>
      <c r="P4173" t="s">
        <v>23</v>
      </c>
      <c r="Q4173" t="s">
        <v>30</v>
      </c>
    </row>
    <row r="4174" spans="1:17" x14ac:dyDescent="0.2">
      <c r="A4174" s="2">
        <v>36558</v>
      </c>
      <c r="B4174" t="s">
        <v>286</v>
      </c>
      <c r="C4174" t="s">
        <v>384</v>
      </c>
      <c r="D4174" t="s">
        <v>50</v>
      </c>
      <c r="E4174" t="s">
        <v>50</v>
      </c>
      <c r="F4174">
        <v>85</v>
      </c>
      <c r="G4174">
        <v>93</v>
      </c>
      <c r="H4174">
        <v>0</v>
      </c>
      <c r="I4174">
        <v>0</v>
      </c>
      <c r="J4174">
        <v>2</v>
      </c>
      <c r="K4174">
        <v>1</v>
      </c>
      <c r="L4174" t="s">
        <v>691</v>
      </c>
      <c r="M4174" t="s">
        <v>433</v>
      </c>
      <c r="N4174" t="s">
        <v>145</v>
      </c>
      <c r="O4174" t="s">
        <v>122</v>
      </c>
      <c r="P4174" t="s">
        <v>23</v>
      </c>
      <c r="Q4174" t="s">
        <v>24</v>
      </c>
    </row>
    <row r="4175" spans="1:17" x14ac:dyDescent="0.2">
      <c r="A4175" s="2">
        <v>36558</v>
      </c>
      <c r="B4175" t="s">
        <v>890</v>
      </c>
      <c r="C4175" t="s">
        <v>141</v>
      </c>
      <c r="D4175" t="s">
        <v>36</v>
      </c>
      <c r="E4175" t="s">
        <v>36</v>
      </c>
      <c r="F4175">
        <v>59</v>
      </c>
      <c r="G4175">
        <v>72</v>
      </c>
      <c r="H4175">
        <v>0</v>
      </c>
      <c r="I4175">
        <v>0</v>
      </c>
      <c r="J4175">
        <v>0</v>
      </c>
      <c r="K4175">
        <v>0</v>
      </c>
      <c r="L4175" t="s">
        <v>276</v>
      </c>
      <c r="M4175" t="s">
        <v>220</v>
      </c>
      <c r="N4175" t="s">
        <v>199</v>
      </c>
      <c r="O4175" t="s">
        <v>122</v>
      </c>
      <c r="P4175" t="s">
        <v>23</v>
      </c>
      <c r="Q4175" t="s">
        <v>30</v>
      </c>
    </row>
    <row r="4176" spans="1:17" x14ac:dyDescent="0.2">
      <c r="A4176" s="2">
        <v>36558</v>
      </c>
      <c r="B4176" t="s">
        <v>131</v>
      </c>
      <c r="C4176" t="s">
        <v>107</v>
      </c>
      <c r="D4176" t="s">
        <v>27</v>
      </c>
      <c r="E4176" t="s">
        <v>19</v>
      </c>
      <c r="F4176">
        <v>64</v>
      </c>
      <c r="G4176">
        <v>23</v>
      </c>
      <c r="H4176">
        <v>0</v>
      </c>
      <c r="I4176">
        <v>0</v>
      </c>
      <c r="J4176">
        <v>1</v>
      </c>
      <c r="K4176">
        <v>0</v>
      </c>
      <c r="L4176" t="s">
        <v>28</v>
      </c>
      <c r="M4176" t="s">
        <v>637</v>
      </c>
      <c r="N4176" t="s">
        <v>131</v>
      </c>
      <c r="O4176" t="s">
        <v>22</v>
      </c>
      <c r="P4176" t="s">
        <v>23</v>
      </c>
      <c r="Q4176" t="s">
        <v>24</v>
      </c>
    </row>
    <row r="4177" spans="1:17" x14ac:dyDescent="0.2">
      <c r="A4177" s="2">
        <v>36558</v>
      </c>
      <c r="B4177" t="s">
        <v>145</v>
      </c>
      <c r="C4177" t="s">
        <v>73</v>
      </c>
      <c r="D4177" t="s">
        <v>50</v>
      </c>
      <c r="E4177" t="s">
        <v>50</v>
      </c>
      <c r="F4177">
        <v>63</v>
      </c>
      <c r="G4177">
        <v>51</v>
      </c>
      <c r="H4177">
        <v>0</v>
      </c>
      <c r="I4177">
        <v>0</v>
      </c>
      <c r="J4177">
        <v>2</v>
      </c>
      <c r="K4177">
        <v>1</v>
      </c>
      <c r="L4177" t="s">
        <v>691</v>
      </c>
      <c r="M4177" t="s">
        <v>146</v>
      </c>
      <c r="N4177" t="s">
        <v>145</v>
      </c>
      <c r="O4177" t="s">
        <v>22</v>
      </c>
      <c r="P4177" t="s">
        <v>23</v>
      </c>
      <c r="Q4177" t="s">
        <v>24</v>
      </c>
    </row>
    <row r="4178" spans="1:17" x14ac:dyDescent="0.2">
      <c r="A4178" s="2">
        <v>36558</v>
      </c>
      <c r="B4178" t="s">
        <v>70</v>
      </c>
      <c r="C4178" t="s">
        <v>76</v>
      </c>
      <c r="D4178" t="s">
        <v>50</v>
      </c>
      <c r="E4178" t="s">
        <v>50</v>
      </c>
      <c r="F4178">
        <v>56</v>
      </c>
      <c r="G4178">
        <v>44</v>
      </c>
      <c r="H4178">
        <v>0</v>
      </c>
      <c r="I4178">
        <v>0</v>
      </c>
      <c r="J4178">
        <v>0</v>
      </c>
      <c r="K4178">
        <v>1</v>
      </c>
      <c r="L4178" t="s">
        <v>894</v>
      </c>
      <c r="M4178" t="s">
        <v>891</v>
      </c>
      <c r="N4178" t="s">
        <v>106</v>
      </c>
      <c r="O4178" t="s">
        <v>122</v>
      </c>
      <c r="P4178" t="s">
        <v>23</v>
      </c>
      <c r="Q4178" t="s">
        <v>41</v>
      </c>
    </row>
    <row r="4179" spans="1:17" x14ac:dyDescent="0.2">
      <c r="A4179" s="2">
        <v>36558</v>
      </c>
      <c r="B4179" t="s">
        <v>92</v>
      </c>
      <c r="C4179" t="s">
        <v>101</v>
      </c>
      <c r="D4179" t="s">
        <v>50</v>
      </c>
      <c r="E4179" t="s">
        <v>50</v>
      </c>
      <c r="F4179">
        <v>8</v>
      </c>
      <c r="G4179">
        <v>62</v>
      </c>
      <c r="H4179">
        <v>0</v>
      </c>
      <c r="I4179">
        <v>0</v>
      </c>
      <c r="J4179">
        <v>2</v>
      </c>
      <c r="K4179">
        <v>0</v>
      </c>
      <c r="L4179" t="s">
        <v>691</v>
      </c>
      <c r="M4179" t="s">
        <v>895</v>
      </c>
      <c r="N4179" t="s">
        <v>145</v>
      </c>
      <c r="O4179" t="s">
        <v>122</v>
      </c>
      <c r="P4179" t="s">
        <v>23</v>
      </c>
      <c r="Q4179" t="s">
        <v>24</v>
      </c>
    </row>
    <row r="4180" spans="1:17" x14ac:dyDescent="0.2">
      <c r="A4180" s="2">
        <v>36558</v>
      </c>
      <c r="B4180" t="s">
        <v>149</v>
      </c>
      <c r="C4180" t="s">
        <v>150</v>
      </c>
      <c r="D4180" t="s">
        <v>36</v>
      </c>
      <c r="E4180" t="s">
        <v>36</v>
      </c>
      <c r="F4180">
        <v>31</v>
      </c>
      <c r="G4180">
        <v>86</v>
      </c>
      <c r="H4180">
        <v>0</v>
      </c>
      <c r="I4180">
        <v>0</v>
      </c>
      <c r="J4180">
        <v>1</v>
      </c>
      <c r="K4180">
        <v>1</v>
      </c>
      <c r="L4180" t="s">
        <v>276</v>
      </c>
      <c r="M4180" t="s">
        <v>627</v>
      </c>
      <c r="N4180" t="s">
        <v>199</v>
      </c>
      <c r="O4180" t="s">
        <v>122</v>
      </c>
      <c r="P4180" t="s">
        <v>23</v>
      </c>
      <c r="Q4180" t="s">
        <v>30</v>
      </c>
    </row>
    <row r="4181" spans="1:17" x14ac:dyDescent="0.2">
      <c r="A4181" s="2">
        <v>36558</v>
      </c>
      <c r="B4181" t="s">
        <v>453</v>
      </c>
      <c r="C4181" t="s">
        <v>456</v>
      </c>
      <c r="D4181" t="s">
        <v>27</v>
      </c>
      <c r="E4181" t="s">
        <v>27</v>
      </c>
      <c r="F4181">
        <v>137</v>
      </c>
      <c r="G4181">
        <v>138</v>
      </c>
      <c r="H4181">
        <v>0</v>
      </c>
      <c r="I4181">
        <v>0</v>
      </c>
      <c r="J4181">
        <v>0</v>
      </c>
      <c r="K4181">
        <v>1</v>
      </c>
      <c r="L4181" t="s">
        <v>28</v>
      </c>
      <c r="M4181" t="s">
        <v>482</v>
      </c>
      <c r="N4181" t="s">
        <v>453</v>
      </c>
      <c r="O4181" t="s">
        <v>22</v>
      </c>
      <c r="P4181" t="s">
        <v>23</v>
      </c>
      <c r="Q4181" t="s">
        <v>41</v>
      </c>
    </row>
    <row r="4182" spans="1:17" x14ac:dyDescent="0.2">
      <c r="A4182" s="2">
        <v>36559</v>
      </c>
      <c r="B4182" t="s">
        <v>135</v>
      </c>
      <c r="C4182" t="s">
        <v>110</v>
      </c>
      <c r="D4182" t="s">
        <v>36</v>
      </c>
      <c r="E4182" t="s">
        <v>36</v>
      </c>
      <c r="F4182">
        <v>76</v>
      </c>
      <c r="G4182">
        <v>25</v>
      </c>
      <c r="H4182">
        <v>0</v>
      </c>
      <c r="I4182">
        <v>0</v>
      </c>
      <c r="J4182">
        <v>2</v>
      </c>
      <c r="K4182">
        <v>0</v>
      </c>
      <c r="L4182" t="s">
        <v>276</v>
      </c>
      <c r="M4182" t="s">
        <v>137</v>
      </c>
      <c r="N4182" t="s">
        <v>135</v>
      </c>
      <c r="O4182" t="s">
        <v>22</v>
      </c>
      <c r="P4182" t="s">
        <v>23</v>
      </c>
      <c r="Q4182" t="s">
        <v>24</v>
      </c>
    </row>
    <row r="4183" spans="1:17" x14ac:dyDescent="0.2">
      <c r="A4183" s="2">
        <v>36559</v>
      </c>
      <c r="B4183" t="s">
        <v>128</v>
      </c>
      <c r="C4183" t="s">
        <v>61</v>
      </c>
      <c r="D4183" t="s">
        <v>36</v>
      </c>
      <c r="E4183" t="s">
        <v>36</v>
      </c>
      <c r="F4183">
        <v>28</v>
      </c>
      <c r="G4183">
        <v>94</v>
      </c>
      <c r="H4183">
        <v>0</v>
      </c>
      <c r="I4183">
        <v>0</v>
      </c>
      <c r="J4183">
        <v>1</v>
      </c>
      <c r="K4183">
        <v>0</v>
      </c>
      <c r="L4183" t="s">
        <v>276</v>
      </c>
      <c r="M4183" t="s">
        <v>887</v>
      </c>
      <c r="N4183" t="s">
        <v>135</v>
      </c>
      <c r="O4183" t="s">
        <v>122</v>
      </c>
      <c r="P4183" t="s">
        <v>23</v>
      </c>
      <c r="Q4183" t="s">
        <v>24</v>
      </c>
    </row>
    <row r="4184" spans="1:17" x14ac:dyDescent="0.2">
      <c r="A4184" s="2">
        <v>36560</v>
      </c>
      <c r="B4184" t="s">
        <v>145</v>
      </c>
      <c r="C4184" t="s">
        <v>286</v>
      </c>
      <c r="D4184" t="s">
        <v>50</v>
      </c>
      <c r="E4184" t="s">
        <v>50</v>
      </c>
      <c r="F4184">
        <v>63</v>
      </c>
      <c r="G4184">
        <v>85</v>
      </c>
      <c r="H4184">
        <v>0</v>
      </c>
      <c r="I4184">
        <v>0</v>
      </c>
      <c r="J4184">
        <v>3</v>
      </c>
      <c r="K4184">
        <v>2</v>
      </c>
      <c r="L4184" t="s">
        <v>691</v>
      </c>
      <c r="M4184" t="s">
        <v>435</v>
      </c>
      <c r="N4184" t="s">
        <v>145</v>
      </c>
      <c r="O4184" t="s">
        <v>22</v>
      </c>
      <c r="P4184" t="s">
        <v>23</v>
      </c>
      <c r="Q4184" t="s">
        <v>24</v>
      </c>
    </row>
    <row r="4185" spans="1:17" x14ac:dyDescent="0.2">
      <c r="A4185" s="2">
        <v>36560</v>
      </c>
      <c r="B4185" t="s">
        <v>48</v>
      </c>
      <c r="C4185" t="s">
        <v>76</v>
      </c>
      <c r="D4185" t="s">
        <v>50</v>
      </c>
      <c r="E4185" t="s">
        <v>50</v>
      </c>
      <c r="F4185">
        <v>112</v>
      </c>
      <c r="G4185">
        <v>44</v>
      </c>
      <c r="H4185">
        <v>0</v>
      </c>
      <c r="I4185">
        <v>0</v>
      </c>
      <c r="J4185">
        <v>2</v>
      </c>
      <c r="K4185">
        <v>3</v>
      </c>
      <c r="L4185" t="s">
        <v>894</v>
      </c>
      <c r="M4185" t="s">
        <v>891</v>
      </c>
      <c r="N4185" t="s">
        <v>106</v>
      </c>
      <c r="O4185" t="s">
        <v>122</v>
      </c>
      <c r="P4185" t="s">
        <v>23</v>
      </c>
      <c r="Q4185" t="s">
        <v>41</v>
      </c>
    </row>
    <row r="4186" spans="1:17" x14ac:dyDescent="0.2">
      <c r="A4186" s="2">
        <v>36560</v>
      </c>
      <c r="B4186" t="s">
        <v>301</v>
      </c>
      <c r="C4186" t="s">
        <v>167</v>
      </c>
      <c r="D4186" t="s">
        <v>115</v>
      </c>
      <c r="E4186" t="s">
        <v>115</v>
      </c>
      <c r="F4186">
        <v>82</v>
      </c>
      <c r="G4186">
        <v>43</v>
      </c>
      <c r="H4186">
        <v>0</v>
      </c>
      <c r="I4186">
        <v>0</v>
      </c>
      <c r="J4186">
        <v>1</v>
      </c>
      <c r="K4186">
        <v>1</v>
      </c>
      <c r="L4186" t="s">
        <v>28</v>
      </c>
      <c r="M4186" t="s">
        <v>302</v>
      </c>
      <c r="N4186" t="s">
        <v>301</v>
      </c>
      <c r="O4186" t="s">
        <v>22</v>
      </c>
      <c r="P4186" t="s">
        <v>23</v>
      </c>
      <c r="Q4186" t="s">
        <v>30</v>
      </c>
    </row>
    <row r="4187" spans="1:17" x14ac:dyDescent="0.2">
      <c r="A4187" s="2">
        <v>36560</v>
      </c>
      <c r="B4187" t="s">
        <v>384</v>
      </c>
      <c r="C4187" t="s">
        <v>73</v>
      </c>
      <c r="D4187" t="s">
        <v>50</v>
      </c>
      <c r="E4187" t="s">
        <v>50</v>
      </c>
      <c r="F4187">
        <v>93</v>
      </c>
      <c r="G4187">
        <v>51</v>
      </c>
      <c r="H4187">
        <v>0</v>
      </c>
      <c r="I4187">
        <v>0</v>
      </c>
      <c r="J4187">
        <v>2</v>
      </c>
      <c r="K4187">
        <v>1</v>
      </c>
      <c r="L4187" t="s">
        <v>691</v>
      </c>
      <c r="M4187" t="s">
        <v>433</v>
      </c>
      <c r="N4187" t="s">
        <v>145</v>
      </c>
      <c r="O4187" t="s">
        <v>122</v>
      </c>
      <c r="P4187" t="s">
        <v>23</v>
      </c>
      <c r="Q4187" t="s">
        <v>24</v>
      </c>
    </row>
    <row r="4188" spans="1:17" x14ac:dyDescent="0.2">
      <c r="A4188" s="2">
        <v>36560</v>
      </c>
      <c r="B4188" t="s">
        <v>49</v>
      </c>
      <c r="C4188" t="s">
        <v>52</v>
      </c>
      <c r="D4188" t="s">
        <v>50</v>
      </c>
      <c r="E4188" t="s">
        <v>50</v>
      </c>
      <c r="F4188">
        <v>7</v>
      </c>
      <c r="G4188">
        <v>16</v>
      </c>
      <c r="H4188">
        <v>0</v>
      </c>
      <c r="I4188">
        <v>0</v>
      </c>
      <c r="J4188">
        <v>1</v>
      </c>
      <c r="K4188">
        <v>1</v>
      </c>
      <c r="L4188" t="s">
        <v>894</v>
      </c>
      <c r="M4188" t="s">
        <v>891</v>
      </c>
      <c r="N4188" t="s">
        <v>106</v>
      </c>
      <c r="O4188" t="s">
        <v>122</v>
      </c>
      <c r="P4188" t="s">
        <v>23</v>
      </c>
      <c r="Q4188" t="s">
        <v>30</v>
      </c>
    </row>
    <row r="4189" spans="1:17" x14ac:dyDescent="0.2">
      <c r="A4189" s="2">
        <v>36560</v>
      </c>
      <c r="B4189" t="s">
        <v>92</v>
      </c>
      <c r="C4189" t="s">
        <v>345</v>
      </c>
      <c r="D4189" t="s">
        <v>50</v>
      </c>
      <c r="E4189" t="s">
        <v>50</v>
      </c>
      <c r="F4189">
        <v>8</v>
      </c>
      <c r="G4189">
        <v>66</v>
      </c>
      <c r="H4189">
        <v>0</v>
      </c>
      <c r="I4189">
        <v>0</v>
      </c>
      <c r="J4189">
        <v>1</v>
      </c>
      <c r="K4189">
        <v>1</v>
      </c>
      <c r="L4189" t="s">
        <v>691</v>
      </c>
      <c r="M4189" t="s">
        <v>433</v>
      </c>
      <c r="N4189" t="s">
        <v>145</v>
      </c>
      <c r="O4189" t="s">
        <v>122</v>
      </c>
      <c r="P4189" t="s">
        <v>59</v>
      </c>
      <c r="Q4189" t="s">
        <v>24</v>
      </c>
    </row>
    <row r="4190" spans="1:17" x14ac:dyDescent="0.2">
      <c r="A4190" s="2">
        <v>36561</v>
      </c>
      <c r="B4190" t="s">
        <v>555</v>
      </c>
      <c r="C4190" t="s">
        <v>107</v>
      </c>
      <c r="D4190" t="s">
        <v>27</v>
      </c>
      <c r="E4190" t="s">
        <v>19</v>
      </c>
      <c r="F4190">
        <v>73</v>
      </c>
      <c r="G4190">
        <v>23</v>
      </c>
      <c r="H4190">
        <v>0</v>
      </c>
      <c r="I4190">
        <v>0</v>
      </c>
      <c r="J4190">
        <v>2</v>
      </c>
      <c r="K4190">
        <v>1</v>
      </c>
      <c r="L4190" t="s">
        <v>28</v>
      </c>
      <c r="M4190" t="s">
        <v>555</v>
      </c>
      <c r="N4190" t="s">
        <v>555</v>
      </c>
      <c r="O4190" t="s">
        <v>22</v>
      </c>
      <c r="P4190" t="s">
        <v>23</v>
      </c>
      <c r="Q4190" t="s">
        <v>24</v>
      </c>
    </row>
    <row r="4191" spans="1:17" x14ac:dyDescent="0.2">
      <c r="A4191" s="2">
        <v>36561</v>
      </c>
      <c r="B4191" t="s">
        <v>143</v>
      </c>
      <c r="C4191" t="s">
        <v>26</v>
      </c>
      <c r="D4191" t="s">
        <v>115</v>
      </c>
      <c r="E4191" t="s">
        <v>27</v>
      </c>
      <c r="F4191">
        <v>58</v>
      </c>
      <c r="G4191">
        <v>10</v>
      </c>
      <c r="H4191">
        <v>0</v>
      </c>
      <c r="I4191">
        <v>0</v>
      </c>
      <c r="J4191">
        <v>0</v>
      </c>
      <c r="K4191">
        <v>1</v>
      </c>
      <c r="L4191" t="s">
        <v>252</v>
      </c>
      <c r="M4191" t="s">
        <v>434</v>
      </c>
      <c r="N4191" t="s">
        <v>254</v>
      </c>
      <c r="O4191" t="s">
        <v>122</v>
      </c>
      <c r="P4191" t="s">
        <v>23</v>
      </c>
      <c r="Q4191" t="s">
        <v>41</v>
      </c>
    </row>
    <row r="4192" spans="1:17" x14ac:dyDescent="0.2">
      <c r="A4192" s="2">
        <v>36562</v>
      </c>
      <c r="B4192" t="s">
        <v>85</v>
      </c>
      <c r="C4192" t="s">
        <v>737</v>
      </c>
      <c r="D4192" t="s">
        <v>50</v>
      </c>
      <c r="E4192" t="s">
        <v>50</v>
      </c>
      <c r="F4192">
        <v>83</v>
      </c>
      <c r="G4192">
        <v>146</v>
      </c>
      <c r="H4192">
        <v>0</v>
      </c>
      <c r="I4192">
        <v>0</v>
      </c>
      <c r="J4192">
        <v>3</v>
      </c>
      <c r="K4192">
        <v>0</v>
      </c>
      <c r="L4192" t="s">
        <v>247</v>
      </c>
      <c r="M4192" t="s">
        <v>193</v>
      </c>
      <c r="N4192" t="s">
        <v>184</v>
      </c>
      <c r="O4192" t="s">
        <v>122</v>
      </c>
      <c r="P4192" t="s">
        <v>23</v>
      </c>
      <c r="Q4192" t="s">
        <v>24</v>
      </c>
    </row>
    <row r="4193" spans="1:17" x14ac:dyDescent="0.2">
      <c r="A4193" s="2">
        <v>36562</v>
      </c>
      <c r="B4193" t="s">
        <v>120</v>
      </c>
      <c r="C4193" t="s">
        <v>150</v>
      </c>
      <c r="D4193" t="s">
        <v>36</v>
      </c>
      <c r="E4193" t="s">
        <v>36</v>
      </c>
      <c r="F4193">
        <v>57</v>
      </c>
      <c r="G4193">
        <v>86</v>
      </c>
      <c r="H4193">
        <v>0</v>
      </c>
      <c r="I4193">
        <v>0</v>
      </c>
      <c r="J4193">
        <v>2</v>
      </c>
      <c r="K4193">
        <v>1</v>
      </c>
      <c r="L4193" t="s">
        <v>276</v>
      </c>
      <c r="M4193" t="s">
        <v>220</v>
      </c>
      <c r="N4193" t="s">
        <v>199</v>
      </c>
      <c r="O4193" t="s">
        <v>122</v>
      </c>
      <c r="P4193" t="s">
        <v>23</v>
      </c>
      <c r="Q4193" t="s">
        <v>24</v>
      </c>
    </row>
    <row r="4194" spans="1:17" x14ac:dyDescent="0.2">
      <c r="A4194" s="2">
        <v>36562</v>
      </c>
      <c r="B4194" t="s">
        <v>188</v>
      </c>
      <c r="C4194" t="s">
        <v>185</v>
      </c>
      <c r="D4194" t="s">
        <v>27</v>
      </c>
      <c r="E4194" t="s">
        <v>27</v>
      </c>
      <c r="F4194">
        <v>150</v>
      </c>
      <c r="G4194">
        <v>41</v>
      </c>
      <c r="H4194">
        <v>0</v>
      </c>
      <c r="I4194">
        <v>0</v>
      </c>
      <c r="J4194">
        <v>0</v>
      </c>
      <c r="K4194">
        <v>0</v>
      </c>
      <c r="L4194" t="s">
        <v>28</v>
      </c>
      <c r="M4194" t="s">
        <v>509</v>
      </c>
      <c r="N4194" t="s">
        <v>188</v>
      </c>
      <c r="O4194" t="s">
        <v>22</v>
      </c>
      <c r="P4194" t="s">
        <v>23</v>
      </c>
      <c r="Q4194" t="s">
        <v>30</v>
      </c>
    </row>
    <row r="4195" spans="1:17" x14ac:dyDescent="0.2">
      <c r="A4195" s="2">
        <v>36562</v>
      </c>
      <c r="B4195" t="s">
        <v>145</v>
      </c>
      <c r="C4195" t="s">
        <v>92</v>
      </c>
      <c r="D4195" t="s">
        <v>50</v>
      </c>
      <c r="E4195" t="s">
        <v>50</v>
      </c>
      <c r="F4195">
        <v>63</v>
      </c>
      <c r="G4195">
        <v>8</v>
      </c>
      <c r="H4195">
        <v>0</v>
      </c>
      <c r="I4195">
        <v>0</v>
      </c>
      <c r="J4195">
        <v>3</v>
      </c>
      <c r="K4195">
        <v>2</v>
      </c>
      <c r="L4195" t="s">
        <v>691</v>
      </c>
      <c r="M4195" t="s">
        <v>435</v>
      </c>
      <c r="N4195" t="s">
        <v>145</v>
      </c>
      <c r="O4195" t="s">
        <v>22</v>
      </c>
      <c r="P4195" t="s">
        <v>23</v>
      </c>
      <c r="Q4195" t="s">
        <v>24</v>
      </c>
    </row>
    <row r="4196" spans="1:17" x14ac:dyDescent="0.2">
      <c r="A4196" s="2">
        <v>36562</v>
      </c>
      <c r="B4196" t="s">
        <v>345</v>
      </c>
      <c r="C4196" t="s">
        <v>286</v>
      </c>
      <c r="D4196" t="s">
        <v>50</v>
      </c>
      <c r="E4196" t="s">
        <v>50</v>
      </c>
      <c r="F4196">
        <v>66</v>
      </c>
      <c r="G4196">
        <v>85</v>
      </c>
      <c r="H4196">
        <v>0</v>
      </c>
      <c r="I4196">
        <v>0</v>
      </c>
      <c r="J4196">
        <v>2</v>
      </c>
      <c r="K4196">
        <v>1</v>
      </c>
      <c r="L4196" t="s">
        <v>691</v>
      </c>
      <c r="M4196" t="s">
        <v>146</v>
      </c>
      <c r="N4196" t="s">
        <v>145</v>
      </c>
      <c r="O4196" t="s">
        <v>122</v>
      </c>
      <c r="P4196" t="s">
        <v>23</v>
      </c>
      <c r="Q4196" t="s">
        <v>24</v>
      </c>
    </row>
    <row r="4197" spans="1:17" x14ac:dyDescent="0.2">
      <c r="A4197" s="2">
        <v>36562</v>
      </c>
      <c r="B4197" t="s">
        <v>199</v>
      </c>
      <c r="C4197" t="s">
        <v>149</v>
      </c>
      <c r="D4197" t="s">
        <v>36</v>
      </c>
      <c r="E4197" t="s">
        <v>36</v>
      </c>
      <c r="F4197">
        <v>50</v>
      </c>
      <c r="G4197">
        <v>31</v>
      </c>
      <c r="H4197">
        <v>0</v>
      </c>
      <c r="I4197">
        <v>0</v>
      </c>
      <c r="J4197">
        <v>0</v>
      </c>
      <c r="K4197">
        <v>1</v>
      </c>
      <c r="L4197" t="s">
        <v>276</v>
      </c>
      <c r="M4197" t="s">
        <v>627</v>
      </c>
      <c r="N4197" t="s">
        <v>199</v>
      </c>
      <c r="O4197" t="s">
        <v>22</v>
      </c>
      <c r="P4197" t="s">
        <v>23</v>
      </c>
      <c r="Q4197" t="s">
        <v>41</v>
      </c>
    </row>
    <row r="4198" spans="1:17" x14ac:dyDescent="0.2">
      <c r="A4198" s="2">
        <v>36562</v>
      </c>
      <c r="B4198" t="s">
        <v>101</v>
      </c>
      <c r="C4198" t="s">
        <v>73</v>
      </c>
      <c r="D4198" t="s">
        <v>50</v>
      </c>
      <c r="E4198" t="s">
        <v>50</v>
      </c>
      <c r="F4198">
        <v>62</v>
      </c>
      <c r="G4198">
        <v>51</v>
      </c>
      <c r="H4198">
        <v>0</v>
      </c>
      <c r="I4198">
        <v>0</v>
      </c>
      <c r="J4198">
        <v>1</v>
      </c>
      <c r="K4198">
        <v>2</v>
      </c>
      <c r="L4198" t="s">
        <v>691</v>
      </c>
      <c r="M4198" t="s">
        <v>433</v>
      </c>
      <c r="N4198" t="s">
        <v>145</v>
      </c>
      <c r="O4198" t="s">
        <v>122</v>
      </c>
      <c r="P4198" t="s">
        <v>23</v>
      </c>
      <c r="Q4198" t="s">
        <v>41</v>
      </c>
    </row>
    <row r="4199" spans="1:17" x14ac:dyDescent="0.2">
      <c r="A4199" s="2">
        <v>36562</v>
      </c>
      <c r="B4199" t="s">
        <v>184</v>
      </c>
      <c r="C4199" t="s">
        <v>386</v>
      </c>
      <c r="D4199" t="s">
        <v>50</v>
      </c>
      <c r="E4199" t="s">
        <v>50</v>
      </c>
      <c r="F4199">
        <v>116</v>
      </c>
      <c r="G4199">
        <v>97</v>
      </c>
      <c r="H4199">
        <v>0</v>
      </c>
      <c r="I4199">
        <v>0</v>
      </c>
      <c r="J4199">
        <v>3</v>
      </c>
      <c r="K4199">
        <v>0</v>
      </c>
      <c r="L4199" t="s">
        <v>247</v>
      </c>
      <c r="M4199" t="s">
        <v>193</v>
      </c>
      <c r="N4199" t="s">
        <v>184</v>
      </c>
      <c r="O4199" t="s">
        <v>22</v>
      </c>
      <c r="P4199" t="s">
        <v>23</v>
      </c>
      <c r="Q4199" t="s">
        <v>24</v>
      </c>
    </row>
    <row r="4200" spans="1:17" x14ac:dyDescent="0.2">
      <c r="A4200" s="2">
        <v>36563</v>
      </c>
      <c r="B4200" t="s">
        <v>183</v>
      </c>
      <c r="C4200" t="s">
        <v>128</v>
      </c>
      <c r="D4200" t="s">
        <v>36</v>
      </c>
      <c r="E4200" t="s">
        <v>36</v>
      </c>
      <c r="F4200">
        <v>38</v>
      </c>
      <c r="G4200">
        <v>28</v>
      </c>
      <c r="H4200">
        <v>0</v>
      </c>
      <c r="I4200">
        <v>0</v>
      </c>
      <c r="J4200">
        <v>0</v>
      </c>
      <c r="K4200">
        <v>1</v>
      </c>
      <c r="L4200" t="s">
        <v>276</v>
      </c>
      <c r="M4200" t="s">
        <v>887</v>
      </c>
      <c r="N4200" t="s">
        <v>135</v>
      </c>
      <c r="O4200" t="s">
        <v>122</v>
      </c>
      <c r="P4200" t="s">
        <v>23</v>
      </c>
      <c r="Q4200" t="s">
        <v>41</v>
      </c>
    </row>
    <row r="4201" spans="1:17" x14ac:dyDescent="0.2">
      <c r="A4201" s="2">
        <v>36563</v>
      </c>
      <c r="B4201" t="s">
        <v>135</v>
      </c>
      <c r="C4201" t="s">
        <v>118</v>
      </c>
      <c r="D4201" t="s">
        <v>36</v>
      </c>
      <c r="E4201" t="s">
        <v>36</v>
      </c>
      <c r="F4201">
        <v>76</v>
      </c>
      <c r="G4201">
        <v>79</v>
      </c>
      <c r="H4201">
        <v>0</v>
      </c>
      <c r="I4201">
        <v>0</v>
      </c>
      <c r="J4201">
        <v>2</v>
      </c>
      <c r="K4201">
        <v>1</v>
      </c>
      <c r="L4201" t="s">
        <v>276</v>
      </c>
      <c r="M4201" t="s">
        <v>137</v>
      </c>
      <c r="N4201" t="s">
        <v>135</v>
      </c>
      <c r="O4201" t="s">
        <v>22</v>
      </c>
      <c r="P4201" t="s">
        <v>23</v>
      </c>
      <c r="Q4201" t="s">
        <v>24</v>
      </c>
    </row>
    <row r="4202" spans="1:17" x14ac:dyDescent="0.2">
      <c r="A4202" s="2">
        <v>36563</v>
      </c>
      <c r="B4202" t="s">
        <v>443</v>
      </c>
      <c r="C4202" t="s">
        <v>391</v>
      </c>
      <c r="D4202" t="s">
        <v>115</v>
      </c>
      <c r="E4202" t="s">
        <v>115</v>
      </c>
      <c r="F4202">
        <v>104</v>
      </c>
      <c r="G4202">
        <v>117</v>
      </c>
      <c r="H4202">
        <v>0</v>
      </c>
      <c r="I4202">
        <v>0</v>
      </c>
      <c r="J4202">
        <v>3</v>
      </c>
      <c r="K4202">
        <v>1</v>
      </c>
      <c r="L4202" t="s">
        <v>28</v>
      </c>
      <c r="M4202" t="s">
        <v>443</v>
      </c>
      <c r="N4202" t="s">
        <v>443</v>
      </c>
      <c r="O4202" t="s">
        <v>22</v>
      </c>
      <c r="P4202" t="s">
        <v>23</v>
      </c>
      <c r="Q4202" t="s">
        <v>24</v>
      </c>
    </row>
    <row r="4203" spans="1:17" x14ac:dyDescent="0.2">
      <c r="A4203" s="2">
        <v>36564</v>
      </c>
      <c r="B4203" t="s">
        <v>85</v>
      </c>
      <c r="C4203" t="s">
        <v>386</v>
      </c>
      <c r="D4203" t="s">
        <v>50</v>
      </c>
      <c r="E4203" t="s">
        <v>50</v>
      </c>
      <c r="F4203">
        <v>83</v>
      </c>
      <c r="G4203">
        <v>97</v>
      </c>
      <c r="H4203">
        <v>0</v>
      </c>
      <c r="I4203">
        <v>0</v>
      </c>
      <c r="J4203">
        <v>1</v>
      </c>
      <c r="K4203">
        <v>0</v>
      </c>
      <c r="L4203" t="s">
        <v>247</v>
      </c>
      <c r="M4203" t="s">
        <v>193</v>
      </c>
      <c r="N4203" t="s">
        <v>184</v>
      </c>
      <c r="O4203" t="s">
        <v>122</v>
      </c>
      <c r="P4203" t="s">
        <v>23</v>
      </c>
      <c r="Q4203" t="s">
        <v>24</v>
      </c>
    </row>
    <row r="4204" spans="1:17" x14ac:dyDescent="0.2">
      <c r="A4204" s="2">
        <v>36564</v>
      </c>
      <c r="B4204" t="s">
        <v>184</v>
      </c>
      <c r="C4204" t="s">
        <v>737</v>
      </c>
      <c r="D4204" t="s">
        <v>50</v>
      </c>
      <c r="E4204" t="s">
        <v>50</v>
      </c>
      <c r="F4204">
        <v>116</v>
      </c>
      <c r="G4204">
        <v>146</v>
      </c>
      <c r="H4204">
        <v>0</v>
      </c>
      <c r="I4204">
        <v>0</v>
      </c>
      <c r="J4204">
        <v>1</v>
      </c>
      <c r="K4204">
        <v>1</v>
      </c>
      <c r="L4204" t="s">
        <v>247</v>
      </c>
      <c r="M4204" t="s">
        <v>193</v>
      </c>
      <c r="N4204" t="s">
        <v>184</v>
      </c>
      <c r="O4204" t="s">
        <v>22</v>
      </c>
      <c r="P4204" t="s">
        <v>23</v>
      </c>
      <c r="Q4204" t="s">
        <v>30</v>
      </c>
    </row>
    <row r="4205" spans="1:17" x14ac:dyDescent="0.2">
      <c r="A4205" s="2">
        <v>36564</v>
      </c>
      <c r="B4205" t="s">
        <v>26</v>
      </c>
      <c r="C4205" t="s">
        <v>293</v>
      </c>
      <c r="D4205" t="s">
        <v>27</v>
      </c>
      <c r="E4205" t="s">
        <v>50</v>
      </c>
      <c r="F4205">
        <v>10</v>
      </c>
      <c r="G4205">
        <v>2</v>
      </c>
      <c r="H4205">
        <v>0</v>
      </c>
      <c r="I4205">
        <v>0</v>
      </c>
      <c r="J4205">
        <v>1</v>
      </c>
      <c r="K4205">
        <v>2</v>
      </c>
      <c r="L4205" t="s">
        <v>252</v>
      </c>
      <c r="M4205" t="s">
        <v>434</v>
      </c>
      <c r="N4205" t="s">
        <v>254</v>
      </c>
      <c r="O4205" t="s">
        <v>122</v>
      </c>
      <c r="P4205" t="s">
        <v>23</v>
      </c>
      <c r="Q4205" t="s">
        <v>41</v>
      </c>
    </row>
    <row r="4206" spans="1:17" x14ac:dyDescent="0.2">
      <c r="A4206" s="2">
        <v>36564</v>
      </c>
      <c r="B4206" t="s">
        <v>469</v>
      </c>
      <c r="C4206" t="s">
        <v>163</v>
      </c>
      <c r="D4206" t="s">
        <v>115</v>
      </c>
      <c r="E4206" t="s">
        <v>115</v>
      </c>
      <c r="F4206">
        <v>109</v>
      </c>
      <c r="G4206">
        <v>172</v>
      </c>
      <c r="H4206">
        <v>0</v>
      </c>
      <c r="I4206">
        <v>0</v>
      </c>
      <c r="J4206">
        <v>5</v>
      </c>
      <c r="K4206">
        <v>1</v>
      </c>
      <c r="L4206" t="s">
        <v>28</v>
      </c>
      <c r="M4206" t="s">
        <v>470</v>
      </c>
      <c r="N4206" t="s">
        <v>469</v>
      </c>
      <c r="O4206" t="s">
        <v>22</v>
      </c>
      <c r="P4206" t="s">
        <v>23</v>
      </c>
      <c r="Q4206" t="s">
        <v>24</v>
      </c>
    </row>
    <row r="4207" spans="1:17" x14ac:dyDescent="0.2">
      <c r="A4207" s="2">
        <v>36565</v>
      </c>
      <c r="B4207" t="s">
        <v>87</v>
      </c>
      <c r="C4207" t="s">
        <v>244</v>
      </c>
      <c r="D4207" t="s">
        <v>50</v>
      </c>
      <c r="E4207" t="s">
        <v>50</v>
      </c>
      <c r="F4207">
        <v>37</v>
      </c>
      <c r="G4207">
        <v>21</v>
      </c>
      <c r="H4207">
        <v>0</v>
      </c>
      <c r="I4207">
        <v>0</v>
      </c>
      <c r="J4207">
        <v>1</v>
      </c>
      <c r="K4207">
        <v>0</v>
      </c>
      <c r="L4207" t="s">
        <v>28</v>
      </c>
      <c r="M4207" t="s">
        <v>896</v>
      </c>
      <c r="N4207" t="s">
        <v>107</v>
      </c>
      <c r="O4207" t="s">
        <v>122</v>
      </c>
      <c r="P4207" t="s">
        <v>23</v>
      </c>
      <c r="Q4207" t="s">
        <v>24</v>
      </c>
    </row>
    <row r="4208" spans="1:17" x14ac:dyDescent="0.2">
      <c r="A4208" s="2">
        <v>36565</v>
      </c>
      <c r="B4208" t="s">
        <v>188</v>
      </c>
      <c r="C4208" t="s">
        <v>185</v>
      </c>
      <c r="D4208" t="s">
        <v>27</v>
      </c>
      <c r="E4208" t="s">
        <v>27</v>
      </c>
      <c r="F4208">
        <v>150</v>
      </c>
      <c r="G4208">
        <v>41</v>
      </c>
      <c r="H4208">
        <v>0</v>
      </c>
      <c r="I4208">
        <v>0</v>
      </c>
      <c r="J4208">
        <v>0</v>
      </c>
      <c r="K4208">
        <v>1</v>
      </c>
      <c r="L4208" t="s">
        <v>28</v>
      </c>
      <c r="M4208" t="s">
        <v>509</v>
      </c>
      <c r="N4208" t="s">
        <v>188</v>
      </c>
      <c r="O4208" t="s">
        <v>22</v>
      </c>
      <c r="P4208" t="s">
        <v>23</v>
      </c>
      <c r="Q4208" t="s">
        <v>41</v>
      </c>
    </row>
    <row r="4209" spans="1:17" x14ac:dyDescent="0.2">
      <c r="A4209" s="2">
        <v>36565</v>
      </c>
      <c r="B4209" t="s">
        <v>107</v>
      </c>
      <c r="C4209" t="s">
        <v>55</v>
      </c>
      <c r="D4209" t="s">
        <v>19</v>
      </c>
      <c r="E4209" t="s">
        <v>57</v>
      </c>
      <c r="F4209">
        <v>23</v>
      </c>
      <c r="G4209">
        <v>90</v>
      </c>
      <c r="H4209">
        <v>0</v>
      </c>
      <c r="I4209">
        <v>0</v>
      </c>
      <c r="J4209">
        <v>2</v>
      </c>
      <c r="K4209">
        <v>1</v>
      </c>
      <c r="L4209" t="s">
        <v>28</v>
      </c>
      <c r="M4209" t="s">
        <v>896</v>
      </c>
      <c r="N4209" t="s">
        <v>107</v>
      </c>
      <c r="O4209" t="s">
        <v>22</v>
      </c>
      <c r="P4209" t="s">
        <v>23</v>
      </c>
      <c r="Q4209" t="s">
        <v>24</v>
      </c>
    </row>
    <row r="4210" spans="1:17" x14ac:dyDescent="0.2">
      <c r="A4210" s="2">
        <v>36565</v>
      </c>
      <c r="B4210" t="s">
        <v>304</v>
      </c>
      <c r="C4210" t="s">
        <v>210</v>
      </c>
      <c r="D4210" t="s">
        <v>27</v>
      </c>
      <c r="E4210" t="s">
        <v>27</v>
      </c>
      <c r="F4210">
        <v>71</v>
      </c>
      <c r="G4210">
        <v>95</v>
      </c>
      <c r="H4210">
        <v>0</v>
      </c>
      <c r="I4210">
        <v>0</v>
      </c>
      <c r="J4210">
        <v>5</v>
      </c>
      <c r="K4210">
        <v>1</v>
      </c>
      <c r="L4210" t="s">
        <v>28</v>
      </c>
      <c r="M4210" t="s">
        <v>628</v>
      </c>
      <c r="N4210" t="s">
        <v>304</v>
      </c>
      <c r="O4210" t="s">
        <v>22</v>
      </c>
      <c r="P4210" t="s">
        <v>23</v>
      </c>
      <c r="Q4210" t="s">
        <v>24</v>
      </c>
    </row>
    <row r="4211" spans="1:17" x14ac:dyDescent="0.2">
      <c r="A4211" s="2">
        <v>36566</v>
      </c>
      <c r="B4211" t="s">
        <v>737</v>
      </c>
      <c r="C4211" t="s">
        <v>386</v>
      </c>
      <c r="D4211" t="s">
        <v>50</v>
      </c>
      <c r="E4211" t="s">
        <v>50</v>
      </c>
      <c r="F4211">
        <v>146</v>
      </c>
      <c r="G4211">
        <v>97</v>
      </c>
      <c r="H4211">
        <v>0</v>
      </c>
      <c r="I4211">
        <v>0</v>
      </c>
      <c r="J4211">
        <v>0</v>
      </c>
      <c r="K4211">
        <v>0</v>
      </c>
      <c r="L4211" t="s">
        <v>247</v>
      </c>
      <c r="M4211" t="s">
        <v>193</v>
      </c>
      <c r="N4211" t="s">
        <v>184</v>
      </c>
      <c r="O4211" t="s">
        <v>122</v>
      </c>
      <c r="P4211" t="s">
        <v>23</v>
      </c>
      <c r="Q4211" t="s">
        <v>30</v>
      </c>
    </row>
    <row r="4212" spans="1:17" x14ac:dyDescent="0.2">
      <c r="A4212" s="2">
        <v>36566</v>
      </c>
      <c r="B4212" t="s">
        <v>120</v>
      </c>
      <c r="C4212" t="s">
        <v>128</v>
      </c>
      <c r="D4212" t="s">
        <v>36</v>
      </c>
      <c r="E4212" t="s">
        <v>36</v>
      </c>
      <c r="F4212">
        <v>57</v>
      </c>
      <c r="G4212">
        <v>28</v>
      </c>
      <c r="H4212">
        <v>0</v>
      </c>
      <c r="I4212">
        <v>0</v>
      </c>
      <c r="J4212">
        <v>3</v>
      </c>
      <c r="K4212">
        <v>0</v>
      </c>
      <c r="L4212" t="s">
        <v>276</v>
      </c>
      <c r="M4212" t="s">
        <v>220</v>
      </c>
      <c r="N4212" t="s">
        <v>199</v>
      </c>
      <c r="O4212" t="s">
        <v>122</v>
      </c>
      <c r="P4212" t="s">
        <v>23</v>
      </c>
      <c r="Q4212" t="s">
        <v>24</v>
      </c>
    </row>
    <row r="4213" spans="1:17" x14ac:dyDescent="0.2">
      <c r="A4213" s="2">
        <v>36566</v>
      </c>
      <c r="B4213" t="s">
        <v>254</v>
      </c>
      <c r="C4213" t="s">
        <v>443</v>
      </c>
      <c r="D4213" t="s">
        <v>115</v>
      </c>
      <c r="E4213" t="s">
        <v>115</v>
      </c>
      <c r="F4213">
        <v>119</v>
      </c>
      <c r="G4213">
        <v>104</v>
      </c>
      <c r="H4213">
        <v>0</v>
      </c>
      <c r="I4213">
        <v>0</v>
      </c>
      <c r="J4213">
        <v>0</v>
      </c>
      <c r="K4213">
        <v>0</v>
      </c>
      <c r="L4213" t="s">
        <v>28</v>
      </c>
      <c r="M4213" t="s">
        <v>441</v>
      </c>
      <c r="N4213" t="s">
        <v>254</v>
      </c>
      <c r="O4213" t="s">
        <v>22</v>
      </c>
      <c r="P4213" t="s">
        <v>23</v>
      </c>
      <c r="Q4213" t="s">
        <v>30</v>
      </c>
    </row>
    <row r="4214" spans="1:17" x14ac:dyDescent="0.2">
      <c r="A4214" s="2">
        <v>36566</v>
      </c>
      <c r="B4214" t="s">
        <v>301</v>
      </c>
      <c r="C4214" t="s">
        <v>583</v>
      </c>
      <c r="D4214" t="s">
        <v>115</v>
      </c>
      <c r="E4214" t="s">
        <v>115</v>
      </c>
      <c r="F4214">
        <v>82</v>
      </c>
      <c r="G4214">
        <v>130</v>
      </c>
      <c r="H4214">
        <v>0</v>
      </c>
      <c r="I4214">
        <v>0</v>
      </c>
      <c r="J4214">
        <v>6</v>
      </c>
      <c r="K4214">
        <v>1</v>
      </c>
      <c r="L4214" t="s">
        <v>570</v>
      </c>
      <c r="M4214" t="s">
        <v>302</v>
      </c>
      <c r="N4214" t="s">
        <v>301</v>
      </c>
      <c r="O4214" t="s">
        <v>22</v>
      </c>
      <c r="P4214" t="s">
        <v>23</v>
      </c>
      <c r="Q4214" t="s">
        <v>24</v>
      </c>
    </row>
    <row r="4215" spans="1:17" x14ac:dyDescent="0.2">
      <c r="A4215" s="2">
        <v>36566</v>
      </c>
      <c r="B4215" t="s">
        <v>184</v>
      </c>
      <c r="C4215" t="s">
        <v>85</v>
      </c>
      <c r="D4215" t="s">
        <v>50</v>
      </c>
      <c r="E4215" t="s">
        <v>50</v>
      </c>
      <c r="F4215">
        <v>116</v>
      </c>
      <c r="G4215">
        <v>83</v>
      </c>
      <c r="H4215">
        <v>0</v>
      </c>
      <c r="I4215">
        <v>0</v>
      </c>
      <c r="J4215">
        <v>0</v>
      </c>
      <c r="K4215">
        <v>1</v>
      </c>
      <c r="L4215" t="s">
        <v>247</v>
      </c>
      <c r="M4215" t="s">
        <v>193</v>
      </c>
      <c r="N4215" t="s">
        <v>184</v>
      </c>
      <c r="O4215" t="s">
        <v>22</v>
      </c>
      <c r="P4215" t="s">
        <v>23</v>
      </c>
      <c r="Q4215" t="s">
        <v>41</v>
      </c>
    </row>
    <row r="4216" spans="1:17" x14ac:dyDescent="0.2">
      <c r="A4216" s="2">
        <v>36566</v>
      </c>
      <c r="B4216" t="s">
        <v>459</v>
      </c>
      <c r="C4216" t="s">
        <v>389</v>
      </c>
      <c r="D4216" t="s">
        <v>115</v>
      </c>
      <c r="E4216" t="s">
        <v>115</v>
      </c>
      <c r="F4216">
        <v>157</v>
      </c>
      <c r="G4216">
        <v>158</v>
      </c>
      <c r="H4216">
        <v>0</v>
      </c>
      <c r="I4216">
        <v>0</v>
      </c>
      <c r="J4216">
        <v>0</v>
      </c>
      <c r="K4216">
        <v>3</v>
      </c>
      <c r="L4216" t="s">
        <v>570</v>
      </c>
      <c r="M4216" t="s">
        <v>302</v>
      </c>
      <c r="N4216" t="s">
        <v>301</v>
      </c>
      <c r="O4216" t="s">
        <v>122</v>
      </c>
      <c r="P4216" t="s">
        <v>23</v>
      </c>
      <c r="Q4216" t="s">
        <v>41</v>
      </c>
    </row>
    <row r="4217" spans="1:17" x14ac:dyDescent="0.2">
      <c r="A4217" s="2">
        <v>36566</v>
      </c>
      <c r="B4217" t="s">
        <v>135</v>
      </c>
      <c r="C4217" t="s">
        <v>149</v>
      </c>
      <c r="D4217" t="s">
        <v>36</v>
      </c>
      <c r="E4217" t="s">
        <v>36</v>
      </c>
      <c r="F4217">
        <v>76</v>
      </c>
      <c r="G4217">
        <v>31</v>
      </c>
      <c r="H4217">
        <v>0</v>
      </c>
      <c r="I4217">
        <v>0</v>
      </c>
      <c r="J4217">
        <v>2</v>
      </c>
      <c r="K4217">
        <v>0</v>
      </c>
      <c r="L4217" t="s">
        <v>276</v>
      </c>
      <c r="M4217" t="s">
        <v>137</v>
      </c>
      <c r="N4217" t="s">
        <v>135</v>
      </c>
      <c r="O4217" t="s">
        <v>22</v>
      </c>
      <c r="P4217" t="s">
        <v>23</v>
      </c>
      <c r="Q4217" t="s">
        <v>24</v>
      </c>
    </row>
    <row r="4218" spans="1:17" x14ac:dyDescent="0.2">
      <c r="A4218" s="2">
        <v>36568</v>
      </c>
      <c r="B4218" t="s">
        <v>55</v>
      </c>
      <c r="C4218" t="s">
        <v>244</v>
      </c>
      <c r="D4218" t="s">
        <v>57</v>
      </c>
      <c r="E4218" t="s">
        <v>50</v>
      </c>
      <c r="F4218">
        <v>90</v>
      </c>
      <c r="G4218">
        <v>21</v>
      </c>
      <c r="H4218">
        <v>0</v>
      </c>
      <c r="I4218">
        <v>0</v>
      </c>
      <c r="J4218">
        <v>0</v>
      </c>
      <c r="K4218">
        <v>0</v>
      </c>
      <c r="L4218" t="s">
        <v>28</v>
      </c>
      <c r="M4218" t="s">
        <v>896</v>
      </c>
      <c r="N4218" t="s">
        <v>107</v>
      </c>
      <c r="O4218" t="s">
        <v>122</v>
      </c>
      <c r="P4218" t="s">
        <v>23</v>
      </c>
      <c r="Q4218" t="s">
        <v>30</v>
      </c>
    </row>
    <row r="4219" spans="1:17" x14ac:dyDescent="0.2">
      <c r="A4219" s="2">
        <v>36568</v>
      </c>
      <c r="B4219" t="s">
        <v>107</v>
      </c>
      <c r="C4219" t="s">
        <v>87</v>
      </c>
      <c r="D4219" t="s">
        <v>19</v>
      </c>
      <c r="E4219" t="s">
        <v>50</v>
      </c>
      <c r="F4219">
        <v>23</v>
      </c>
      <c r="G4219">
        <v>37</v>
      </c>
      <c r="H4219">
        <v>0</v>
      </c>
      <c r="I4219">
        <v>0</v>
      </c>
      <c r="J4219">
        <v>3</v>
      </c>
      <c r="K4219">
        <v>2</v>
      </c>
      <c r="L4219" t="s">
        <v>28</v>
      </c>
      <c r="M4219" t="s">
        <v>896</v>
      </c>
      <c r="N4219" t="s">
        <v>107</v>
      </c>
      <c r="O4219" t="s">
        <v>22</v>
      </c>
      <c r="P4219" t="s">
        <v>23</v>
      </c>
      <c r="Q4219" t="s">
        <v>24</v>
      </c>
    </row>
    <row r="4220" spans="1:17" x14ac:dyDescent="0.2">
      <c r="A4220" s="2">
        <v>36568</v>
      </c>
      <c r="B4220" t="s">
        <v>43</v>
      </c>
      <c r="C4220" t="s">
        <v>185</v>
      </c>
      <c r="D4220" t="s">
        <v>19</v>
      </c>
      <c r="E4220" t="s">
        <v>27</v>
      </c>
      <c r="F4220">
        <v>24</v>
      </c>
      <c r="G4220">
        <v>41</v>
      </c>
      <c r="H4220">
        <v>0</v>
      </c>
      <c r="I4220">
        <v>0</v>
      </c>
      <c r="J4220">
        <v>1</v>
      </c>
      <c r="K4220">
        <v>0</v>
      </c>
      <c r="L4220" t="s">
        <v>563</v>
      </c>
      <c r="M4220" t="s">
        <v>215</v>
      </c>
      <c r="N4220" t="s">
        <v>77</v>
      </c>
      <c r="O4220" t="s">
        <v>122</v>
      </c>
      <c r="P4220" t="s">
        <v>23</v>
      </c>
      <c r="Q4220" t="s">
        <v>24</v>
      </c>
    </row>
    <row r="4221" spans="1:17" x14ac:dyDescent="0.2">
      <c r="A4221" s="2">
        <v>36568</v>
      </c>
      <c r="B4221" t="s">
        <v>149</v>
      </c>
      <c r="C4221" t="s">
        <v>128</v>
      </c>
      <c r="D4221" t="s">
        <v>36</v>
      </c>
      <c r="E4221" t="s">
        <v>36</v>
      </c>
      <c r="F4221">
        <v>31</v>
      </c>
      <c r="G4221">
        <v>28</v>
      </c>
      <c r="H4221">
        <v>0</v>
      </c>
      <c r="I4221">
        <v>0</v>
      </c>
      <c r="J4221">
        <v>2</v>
      </c>
      <c r="K4221">
        <v>2</v>
      </c>
      <c r="L4221" t="s">
        <v>276</v>
      </c>
      <c r="M4221" t="s">
        <v>220</v>
      </c>
      <c r="N4221" t="s">
        <v>199</v>
      </c>
      <c r="O4221" t="s">
        <v>122</v>
      </c>
      <c r="P4221" t="s">
        <v>59</v>
      </c>
      <c r="Q4221" t="s">
        <v>24</v>
      </c>
    </row>
    <row r="4222" spans="1:17" x14ac:dyDescent="0.2">
      <c r="A4222" s="2">
        <v>36568</v>
      </c>
      <c r="B4222" t="s">
        <v>77</v>
      </c>
      <c r="C4222" t="s">
        <v>263</v>
      </c>
      <c r="D4222" t="s">
        <v>27</v>
      </c>
      <c r="E4222" t="s">
        <v>27</v>
      </c>
      <c r="F4222">
        <v>22</v>
      </c>
      <c r="G4222">
        <v>99</v>
      </c>
      <c r="H4222">
        <v>0</v>
      </c>
      <c r="I4222">
        <v>0</v>
      </c>
      <c r="J4222">
        <v>3</v>
      </c>
      <c r="K4222">
        <v>0</v>
      </c>
      <c r="L4222" t="s">
        <v>563</v>
      </c>
      <c r="M4222" t="s">
        <v>215</v>
      </c>
      <c r="N4222" t="s">
        <v>77</v>
      </c>
      <c r="O4222" t="s">
        <v>22</v>
      </c>
      <c r="P4222" t="s">
        <v>23</v>
      </c>
      <c r="Q4222" t="s">
        <v>24</v>
      </c>
    </row>
    <row r="4223" spans="1:17" x14ac:dyDescent="0.2">
      <c r="A4223" s="2">
        <v>36568</v>
      </c>
      <c r="B4223" t="s">
        <v>389</v>
      </c>
      <c r="C4223" t="s">
        <v>583</v>
      </c>
      <c r="D4223" t="s">
        <v>115</v>
      </c>
      <c r="E4223" t="s">
        <v>115</v>
      </c>
      <c r="F4223">
        <v>158</v>
      </c>
      <c r="G4223">
        <v>130</v>
      </c>
      <c r="H4223">
        <v>0</v>
      </c>
      <c r="I4223">
        <v>0</v>
      </c>
      <c r="J4223">
        <v>0</v>
      </c>
      <c r="K4223">
        <v>1</v>
      </c>
      <c r="L4223" t="s">
        <v>570</v>
      </c>
      <c r="M4223" t="s">
        <v>302</v>
      </c>
      <c r="N4223" t="s">
        <v>301</v>
      </c>
      <c r="O4223" t="s">
        <v>122</v>
      </c>
      <c r="P4223" t="s">
        <v>23</v>
      </c>
      <c r="Q4223" t="s">
        <v>41</v>
      </c>
    </row>
    <row r="4224" spans="1:17" x14ac:dyDescent="0.2">
      <c r="A4224" s="2">
        <v>36569</v>
      </c>
      <c r="B4224" t="s">
        <v>131</v>
      </c>
      <c r="C4224" t="s">
        <v>56</v>
      </c>
      <c r="D4224" t="s">
        <v>27</v>
      </c>
      <c r="E4224" t="s">
        <v>27</v>
      </c>
      <c r="F4224">
        <v>64</v>
      </c>
      <c r="G4224">
        <v>80</v>
      </c>
      <c r="H4224">
        <v>0</v>
      </c>
      <c r="I4224">
        <v>0</v>
      </c>
      <c r="J4224">
        <v>2</v>
      </c>
      <c r="K4224">
        <v>2</v>
      </c>
      <c r="L4224" t="s">
        <v>563</v>
      </c>
      <c r="M4224" t="s">
        <v>170</v>
      </c>
      <c r="N4224" t="s">
        <v>77</v>
      </c>
      <c r="O4224" t="s">
        <v>122</v>
      </c>
      <c r="P4224" t="s">
        <v>23</v>
      </c>
      <c r="Q4224" t="s">
        <v>30</v>
      </c>
    </row>
    <row r="4225" spans="1:17" x14ac:dyDescent="0.2">
      <c r="A4225" s="2">
        <v>36569</v>
      </c>
      <c r="B4225" t="s">
        <v>262</v>
      </c>
      <c r="C4225" t="s">
        <v>775</v>
      </c>
      <c r="D4225" t="s">
        <v>27</v>
      </c>
      <c r="E4225" t="s">
        <v>27</v>
      </c>
      <c r="F4225">
        <v>155</v>
      </c>
      <c r="G4225">
        <v>161</v>
      </c>
      <c r="H4225">
        <v>0</v>
      </c>
      <c r="I4225">
        <v>0</v>
      </c>
      <c r="J4225">
        <v>1</v>
      </c>
      <c r="K4225">
        <v>0</v>
      </c>
      <c r="L4225" t="s">
        <v>28</v>
      </c>
      <c r="M4225" t="s">
        <v>264</v>
      </c>
      <c r="N4225" t="s">
        <v>262</v>
      </c>
      <c r="O4225" t="s">
        <v>22</v>
      </c>
      <c r="P4225" t="s">
        <v>23</v>
      </c>
      <c r="Q4225" t="s">
        <v>24</v>
      </c>
    </row>
    <row r="4226" spans="1:17" x14ac:dyDescent="0.2">
      <c r="A4226" s="2">
        <v>36569</v>
      </c>
      <c r="B4226" t="s">
        <v>571</v>
      </c>
      <c r="C4226" t="s">
        <v>651</v>
      </c>
      <c r="D4226" t="s">
        <v>115</v>
      </c>
      <c r="E4226" t="s">
        <v>115</v>
      </c>
      <c r="F4226">
        <v>176</v>
      </c>
      <c r="G4226">
        <v>185</v>
      </c>
      <c r="H4226">
        <v>0</v>
      </c>
      <c r="I4226">
        <v>0</v>
      </c>
      <c r="J4226">
        <v>1</v>
      </c>
      <c r="K4226">
        <v>0</v>
      </c>
      <c r="L4226" t="s">
        <v>570</v>
      </c>
      <c r="M4226" t="s">
        <v>571</v>
      </c>
      <c r="N4226" t="s">
        <v>571</v>
      </c>
      <c r="O4226" t="s">
        <v>22</v>
      </c>
      <c r="P4226" t="s">
        <v>23</v>
      </c>
      <c r="Q4226" t="s">
        <v>24</v>
      </c>
    </row>
    <row r="4227" spans="1:17" x14ac:dyDescent="0.2">
      <c r="A4227" s="2">
        <v>36569</v>
      </c>
      <c r="B4227" t="s">
        <v>26</v>
      </c>
      <c r="C4227" t="s">
        <v>282</v>
      </c>
      <c r="D4227" t="s">
        <v>27</v>
      </c>
      <c r="E4227" t="s">
        <v>19</v>
      </c>
      <c r="F4227">
        <v>10</v>
      </c>
      <c r="G4227">
        <v>45</v>
      </c>
      <c r="H4227">
        <v>0</v>
      </c>
      <c r="I4227">
        <v>0</v>
      </c>
      <c r="J4227">
        <v>4</v>
      </c>
      <c r="K4227">
        <v>0</v>
      </c>
      <c r="L4227" t="s">
        <v>563</v>
      </c>
      <c r="M4227" t="s">
        <v>170</v>
      </c>
      <c r="N4227" t="s">
        <v>77</v>
      </c>
      <c r="O4227" t="s">
        <v>122</v>
      </c>
      <c r="P4227" t="s">
        <v>23</v>
      </c>
      <c r="Q4227" t="s">
        <v>24</v>
      </c>
    </row>
    <row r="4228" spans="1:17" x14ac:dyDescent="0.2">
      <c r="A4228" s="2">
        <v>36569</v>
      </c>
      <c r="B4228" t="s">
        <v>135</v>
      </c>
      <c r="C4228" t="s">
        <v>120</v>
      </c>
      <c r="D4228" t="s">
        <v>36</v>
      </c>
      <c r="E4228" t="s">
        <v>36</v>
      </c>
      <c r="F4228">
        <v>76</v>
      </c>
      <c r="G4228">
        <v>57</v>
      </c>
      <c r="H4228">
        <v>0</v>
      </c>
      <c r="I4228">
        <v>0</v>
      </c>
      <c r="J4228">
        <v>2</v>
      </c>
      <c r="K4228">
        <v>2</v>
      </c>
      <c r="L4228" t="s">
        <v>276</v>
      </c>
      <c r="M4228" t="s">
        <v>137</v>
      </c>
      <c r="N4228" t="s">
        <v>135</v>
      </c>
      <c r="O4228" t="s">
        <v>22</v>
      </c>
      <c r="P4228" t="s">
        <v>59</v>
      </c>
      <c r="Q4228" t="s">
        <v>41</v>
      </c>
    </row>
    <row r="4229" spans="1:17" x14ac:dyDescent="0.2">
      <c r="A4229" s="2">
        <v>36569</v>
      </c>
      <c r="B4229" t="s">
        <v>443</v>
      </c>
      <c r="C4229" t="s">
        <v>143</v>
      </c>
      <c r="D4229" t="s">
        <v>115</v>
      </c>
      <c r="E4229" t="s">
        <v>115</v>
      </c>
      <c r="F4229">
        <v>104</v>
      </c>
      <c r="G4229">
        <v>58</v>
      </c>
      <c r="H4229">
        <v>0</v>
      </c>
      <c r="I4229">
        <v>0</v>
      </c>
      <c r="J4229">
        <v>0</v>
      </c>
      <c r="K4229">
        <v>3</v>
      </c>
      <c r="L4229" t="s">
        <v>570</v>
      </c>
      <c r="M4229" t="s">
        <v>571</v>
      </c>
      <c r="N4229" t="s">
        <v>571</v>
      </c>
      <c r="O4229" t="s">
        <v>122</v>
      </c>
      <c r="P4229" t="s">
        <v>23</v>
      </c>
      <c r="Q4229" t="s">
        <v>41</v>
      </c>
    </row>
    <row r="4230" spans="1:17" x14ac:dyDescent="0.2">
      <c r="A4230" s="2">
        <v>36569</v>
      </c>
      <c r="B4230" t="s">
        <v>469</v>
      </c>
      <c r="C4230" t="s">
        <v>163</v>
      </c>
      <c r="D4230" t="s">
        <v>115</v>
      </c>
      <c r="E4230" t="s">
        <v>115</v>
      </c>
      <c r="F4230">
        <v>109</v>
      </c>
      <c r="G4230">
        <v>172</v>
      </c>
      <c r="H4230">
        <v>0</v>
      </c>
      <c r="I4230">
        <v>0</v>
      </c>
      <c r="J4230">
        <v>0</v>
      </c>
      <c r="K4230">
        <v>0</v>
      </c>
      <c r="L4230" t="s">
        <v>28</v>
      </c>
      <c r="M4230" t="s">
        <v>470</v>
      </c>
      <c r="N4230" t="s">
        <v>469</v>
      </c>
      <c r="O4230" t="s">
        <v>22</v>
      </c>
      <c r="P4230" t="s">
        <v>23</v>
      </c>
      <c r="Q4230" t="s">
        <v>30</v>
      </c>
    </row>
    <row r="4231" spans="1:17" x14ac:dyDescent="0.2">
      <c r="A4231" s="2">
        <v>36570</v>
      </c>
      <c r="B4231" t="s">
        <v>263</v>
      </c>
      <c r="C4231" t="s">
        <v>42</v>
      </c>
      <c r="D4231" t="s">
        <v>27</v>
      </c>
      <c r="E4231" t="s">
        <v>19</v>
      </c>
      <c r="F4231">
        <v>99</v>
      </c>
      <c r="G4231">
        <v>42</v>
      </c>
      <c r="H4231">
        <v>0</v>
      </c>
      <c r="I4231">
        <v>0</v>
      </c>
      <c r="J4231">
        <v>1</v>
      </c>
      <c r="K4231">
        <v>1</v>
      </c>
      <c r="L4231" t="s">
        <v>563</v>
      </c>
      <c r="M4231" t="s">
        <v>215</v>
      </c>
      <c r="N4231" t="s">
        <v>77</v>
      </c>
      <c r="O4231" t="s">
        <v>122</v>
      </c>
      <c r="P4231" t="s">
        <v>23</v>
      </c>
      <c r="Q4231" t="s">
        <v>30</v>
      </c>
    </row>
    <row r="4232" spans="1:17" x14ac:dyDescent="0.2">
      <c r="A4232" s="2">
        <v>36570</v>
      </c>
      <c r="B4232" t="s">
        <v>185</v>
      </c>
      <c r="C4232" t="s">
        <v>304</v>
      </c>
      <c r="D4232" t="s">
        <v>27</v>
      </c>
      <c r="E4232" t="s">
        <v>27</v>
      </c>
      <c r="F4232">
        <v>41</v>
      </c>
      <c r="G4232">
        <v>71</v>
      </c>
      <c r="H4232">
        <v>0</v>
      </c>
      <c r="I4232">
        <v>0</v>
      </c>
      <c r="J4232">
        <v>0</v>
      </c>
      <c r="K4232">
        <v>2</v>
      </c>
      <c r="L4232" t="s">
        <v>563</v>
      </c>
      <c r="M4232" t="s">
        <v>215</v>
      </c>
      <c r="N4232" t="s">
        <v>77</v>
      </c>
      <c r="O4232" t="s">
        <v>122</v>
      </c>
      <c r="P4232" t="s">
        <v>23</v>
      </c>
      <c r="Q4232" t="s">
        <v>41</v>
      </c>
    </row>
    <row r="4233" spans="1:17" x14ac:dyDescent="0.2">
      <c r="A4233" s="2">
        <v>36570</v>
      </c>
      <c r="B4233" t="s">
        <v>583</v>
      </c>
      <c r="C4233" t="s">
        <v>459</v>
      </c>
      <c r="D4233" t="s">
        <v>115</v>
      </c>
      <c r="E4233" t="s">
        <v>115</v>
      </c>
      <c r="F4233">
        <v>130</v>
      </c>
      <c r="G4233">
        <v>157</v>
      </c>
      <c r="H4233">
        <v>0</v>
      </c>
      <c r="I4233">
        <v>0</v>
      </c>
      <c r="J4233">
        <v>5</v>
      </c>
      <c r="K4233">
        <v>0</v>
      </c>
      <c r="L4233" t="s">
        <v>570</v>
      </c>
      <c r="M4233" t="s">
        <v>302</v>
      </c>
      <c r="N4233" t="s">
        <v>301</v>
      </c>
      <c r="O4233" t="s">
        <v>122</v>
      </c>
      <c r="P4233" t="s">
        <v>23</v>
      </c>
      <c r="Q4233" t="s">
        <v>24</v>
      </c>
    </row>
    <row r="4234" spans="1:17" x14ac:dyDescent="0.2">
      <c r="A4234" s="2">
        <v>36571</v>
      </c>
      <c r="B4234" t="s">
        <v>55</v>
      </c>
      <c r="C4234" t="s">
        <v>87</v>
      </c>
      <c r="D4234" t="s">
        <v>57</v>
      </c>
      <c r="E4234" t="s">
        <v>50</v>
      </c>
      <c r="F4234">
        <v>90</v>
      </c>
      <c r="G4234">
        <v>37</v>
      </c>
      <c r="H4234">
        <v>0</v>
      </c>
      <c r="I4234">
        <v>0</v>
      </c>
      <c r="J4234">
        <v>1</v>
      </c>
      <c r="K4234">
        <v>1</v>
      </c>
      <c r="L4234" t="s">
        <v>28</v>
      </c>
      <c r="M4234" t="s">
        <v>896</v>
      </c>
      <c r="N4234" t="s">
        <v>107</v>
      </c>
      <c r="O4234" t="s">
        <v>122</v>
      </c>
      <c r="P4234" t="s">
        <v>23</v>
      </c>
      <c r="Q4234" t="s">
        <v>30</v>
      </c>
    </row>
    <row r="4235" spans="1:17" x14ac:dyDescent="0.2">
      <c r="A4235" s="2">
        <v>36571</v>
      </c>
      <c r="B4235" t="s">
        <v>56</v>
      </c>
      <c r="C4235" t="s">
        <v>133</v>
      </c>
      <c r="D4235" t="s">
        <v>27</v>
      </c>
      <c r="E4235" t="s">
        <v>115</v>
      </c>
      <c r="F4235">
        <v>80</v>
      </c>
      <c r="G4235">
        <v>52</v>
      </c>
      <c r="H4235">
        <v>0</v>
      </c>
      <c r="I4235">
        <v>0</v>
      </c>
      <c r="J4235">
        <v>0</v>
      </c>
      <c r="K4235">
        <v>0</v>
      </c>
      <c r="L4235" t="s">
        <v>563</v>
      </c>
      <c r="M4235" t="s">
        <v>121</v>
      </c>
      <c r="N4235" t="s">
        <v>77</v>
      </c>
      <c r="O4235" t="s">
        <v>122</v>
      </c>
      <c r="P4235" t="s">
        <v>23</v>
      </c>
      <c r="Q4235" t="s">
        <v>30</v>
      </c>
    </row>
    <row r="4236" spans="1:17" x14ac:dyDescent="0.2">
      <c r="A4236" s="2">
        <v>36571</v>
      </c>
      <c r="B4236" t="s">
        <v>107</v>
      </c>
      <c r="C4236" t="s">
        <v>244</v>
      </c>
      <c r="D4236" t="s">
        <v>19</v>
      </c>
      <c r="E4236" t="s">
        <v>50</v>
      </c>
      <c r="F4236">
        <v>23</v>
      </c>
      <c r="G4236">
        <v>21</v>
      </c>
      <c r="H4236">
        <v>0</v>
      </c>
      <c r="I4236">
        <v>0</v>
      </c>
      <c r="J4236">
        <v>0</v>
      </c>
      <c r="K4236">
        <v>2</v>
      </c>
      <c r="L4236" t="s">
        <v>28</v>
      </c>
      <c r="M4236" t="s">
        <v>896</v>
      </c>
      <c r="N4236" t="s">
        <v>107</v>
      </c>
      <c r="O4236" t="s">
        <v>22</v>
      </c>
      <c r="P4236" t="s">
        <v>23</v>
      </c>
      <c r="Q4236" t="s">
        <v>41</v>
      </c>
    </row>
    <row r="4237" spans="1:17" x14ac:dyDescent="0.2">
      <c r="A4237" s="2">
        <v>36571</v>
      </c>
      <c r="B4237" t="s">
        <v>391</v>
      </c>
      <c r="C4237" t="s">
        <v>629</v>
      </c>
      <c r="D4237" t="s">
        <v>115</v>
      </c>
      <c r="E4237" t="s">
        <v>36</v>
      </c>
      <c r="F4237">
        <v>117</v>
      </c>
      <c r="G4237">
        <v>144</v>
      </c>
      <c r="H4237">
        <v>0</v>
      </c>
      <c r="I4237">
        <v>0</v>
      </c>
      <c r="J4237">
        <v>2</v>
      </c>
      <c r="K4237">
        <v>0</v>
      </c>
      <c r="L4237" t="s">
        <v>28</v>
      </c>
      <c r="M4237" t="s">
        <v>392</v>
      </c>
      <c r="N4237" t="s">
        <v>391</v>
      </c>
      <c r="O4237" t="s">
        <v>22</v>
      </c>
      <c r="P4237" t="s">
        <v>23</v>
      </c>
      <c r="Q4237" t="s">
        <v>24</v>
      </c>
    </row>
    <row r="4238" spans="1:17" x14ac:dyDescent="0.2">
      <c r="A4238" s="2">
        <v>36571</v>
      </c>
      <c r="B4238" t="s">
        <v>282</v>
      </c>
      <c r="C4238" t="s">
        <v>555</v>
      </c>
      <c r="D4238" t="s">
        <v>19</v>
      </c>
      <c r="E4238" t="s">
        <v>27</v>
      </c>
      <c r="F4238">
        <v>45</v>
      </c>
      <c r="G4238">
        <v>73</v>
      </c>
      <c r="H4238">
        <v>0</v>
      </c>
      <c r="I4238">
        <v>0</v>
      </c>
      <c r="J4238">
        <v>4</v>
      </c>
      <c r="K4238">
        <v>2</v>
      </c>
      <c r="L4238" t="s">
        <v>563</v>
      </c>
      <c r="M4238" t="s">
        <v>121</v>
      </c>
      <c r="N4238" t="s">
        <v>77</v>
      </c>
      <c r="O4238" t="s">
        <v>122</v>
      </c>
      <c r="P4238" t="s">
        <v>23</v>
      </c>
      <c r="Q4238" t="s">
        <v>24</v>
      </c>
    </row>
    <row r="4239" spans="1:17" x14ac:dyDescent="0.2">
      <c r="A4239" s="2">
        <v>36572</v>
      </c>
      <c r="B4239" t="s">
        <v>304</v>
      </c>
      <c r="C4239" t="s">
        <v>43</v>
      </c>
      <c r="D4239" t="s">
        <v>27</v>
      </c>
      <c r="E4239" t="s">
        <v>19</v>
      </c>
      <c r="F4239">
        <v>74</v>
      </c>
      <c r="G4239">
        <v>24</v>
      </c>
      <c r="H4239">
        <v>0</v>
      </c>
      <c r="I4239">
        <v>0</v>
      </c>
      <c r="J4239">
        <v>2</v>
      </c>
      <c r="K4239">
        <v>0</v>
      </c>
      <c r="L4239" t="s">
        <v>563</v>
      </c>
      <c r="M4239" t="s">
        <v>215</v>
      </c>
      <c r="N4239" t="s">
        <v>77</v>
      </c>
      <c r="O4239" t="s">
        <v>122</v>
      </c>
      <c r="P4239" t="s">
        <v>23</v>
      </c>
      <c r="Q4239" t="s">
        <v>24</v>
      </c>
    </row>
    <row r="4240" spans="1:17" x14ac:dyDescent="0.2">
      <c r="A4240" s="2">
        <v>36572</v>
      </c>
      <c r="B4240" t="s">
        <v>143</v>
      </c>
      <c r="C4240" t="s">
        <v>651</v>
      </c>
      <c r="D4240" t="s">
        <v>115</v>
      </c>
      <c r="E4240" t="s">
        <v>115</v>
      </c>
      <c r="F4240">
        <v>62</v>
      </c>
      <c r="G4240">
        <v>185</v>
      </c>
      <c r="H4240">
        <v>0</v>
      </c>
      <c r="I4240">
        <v>0</v>
      </c>
      <c r="J4240">
        <v>9</v>
      </c>
      <c r="K4240">
        <v>0</v>
      </c>
      <c r="L4240" t="s">
        <v>570</v>
      </c>
      <c r="M4240" t="s">
        <v>571</v>
      </c>
      <c r="N4240" t="s">
        <v>571</v>
      </c>
      <c r="O4240" t="s">
        <v>122</v>
      </c>
      <c r="P4240" t="s">
        <v>23</v>
      </c>
      <c r="Q4240" t="s">
        <v>24</v>
      </c>
    </row>
    <row r="4241" spans="1:17" x14ac:dyDescent="0.2">
      <c r="A4241" s="2">
        <v>36572</v>
      </c>
      <c r="B4241" t="s">
        <v>301</v>
      </c>
      <c r="C4241" t="s">
        <v>389</v>
      </c>
      <c r="D4241" t="s">
        <v>115</v>
      </c>
      <c r="E4241" t="s">
        <v>115</v>
      </c>
      <c r="F4241">
        <v>80</v>
      </c>
      <c r="G4241">
        <v>158</v>
      </c>
      <c r="H4241">
        <v>0</v>
      </c>
      <c r="I4241">
        <v>0</v>
      </c>
      <c r="J4241">
        <v>2</v>
      </c>
      <c r="K4241">
        <v>0</v>
      </c>
      <c r="L4241" t="s">
        <v>570</v>
      </c>
      <c r="M4241" t="s">
        <v>302</v>
      </c>
      <c r="N4241" t="s">
        <v>301</v>
      </c>
      <c r="O4241" t="s">
        <v>22</v>
      </c>
      <c r="P4241" t="s">
        <v>23</v>
      </c>
      <c r="Q4241" t="s">
        <v>24</v>
      </c>
    </row>
    <row r="4242" spans="1:17" x14ac:dyDescent="0.2">
      <c r="A4242" s="2">
        <v>36572</v>
      </c>
      <c r="B4242" t="s">
        <v>464</v>
      </c>
      <c r="C4242" t="s">
        <v>163</v>
      </c>
      <c r="D4242" t="s">
        <v>115</v>
      </c>
      <c r="E4242" t="s">
        <v>115</v>
      </c>
      <c r="F4242">
        <v>111</v>
      </c>
      <c r="G4242">
        <v>173</v>
      </c>
      <c r="H4242">
        <v>0</v>
      </c>
      <c r="I4242">
        <v>0</v>
      </c>
      <c r="J4242">
        <v>1</v>
      </c>
      <c r="K4242">
        <v>0</v>
      </c>
      <c r="L4242" t="s">
        <v>28</v>
      </c>
      <c r="M4242" t="s">
        <v>465</v>
      </c>
      <c r="N4242" t="s">
        <v>464</v>
      </c>
      <c r="O4242" t="s">
        <v>22</v>
      </c>
      <c r="P4242" t="s">
        <v>23</v>
      </c>
      <c r="Q4242" t="s">
        <v>24</v>
      </c>
    </row>
    <row r="4243" spans="1:17" x14ac:dyDescent="0.2">
      <c r="A4243" s="2">
        <v>36572</v>
      </c>
      <c r="B4243" t="s">
        <v>571</v>
      </c>
      <c r="C4243" t="s">
        <v>443</v>
      </c>
      <c r="D4243" t="s">
        <v>115</v>
      </c>
      <c r="E4243" t="s">
        <v>115</v>
      </c>
      <c r="F4243">
        <v>177</v>
      </c>
      <c r="G4243">
        <v>103</v>
      </c>
      <c r="H4243">
        <v>0</v>
      </c>
      <c r="I4243">
        <v>0</v>
      </c>
      <c r="J4243">
        <v>0</v>
      </c>
      <c r="K4243">
        <v>1</v>
      </c>
      <c r="L4243" t="s">
        <v>570</v>
      </c>
      <c r="M4243" t="s">
        <v>571</v>
      </c>
      <c r="N4243" t="s">
        <v>571</v>
      </c>
      <c r="O4243" t="s">
        <v>22</v>
      </c>
      <c r="P4243" t="s">
        <v>23</v>
      </c>
      <c r="Q4243" t="s">
        <v>41</v>
      </c>
    </row>
    <row r="4244" spans="1:17" x14ac:dyDescent="0.2">
      <c r="A4244" s="2">
        <v>36572</v>
      </c>
      <c r="B4244" t="s">
        <v>531</v>
      </c>
      <c r="C4244" t="s">
        <v>210</v>
      </c>
      <c r="D4244" t="s">
        <v>27</v>
      </c>
      <c r="E4244" t="s">
        <v>27</v>
      </c>
      <c r="F4244">
        <v>123</v>
      </c>
      <c r="G4244">
        <v>97</v>
      </c>
      <c r="H4244">
        <v>0</v>
      </c>
      <c r="I4244">
        <v>0</v>
      </c>
      <c r="J4244">
        <v>4</v>
      </c>
      <c r="K4244">
        <v>1</v>
      </c>
      <c r="L4244" t="s">
        <v>28</v>
      </c>
      <c r="M4244" t="s">
        <v>534</v>
      </c>
      <c r="N4244" t="s">
        <v>531</v>
      </c>
      <c r="O4244" t="s">
        <v>22</v>
      </c>
      <c r="P4244" t="s">
        <v>23</v>
      </c>
      <c r="Q4244" t="s">
        <v>24</v>
      </c>
    </row>
    <row r="4245" spans="1:17" x14ac:dyDescent="0.2">
      <c r="A4245" s="2">
        <v>36572</v>
      </c>
      <c r="B4245" t="s">
        <v>77</v>
      </c>
      <c r="C4245" t="s">
        <v>42</v>
      </c>
      <c r="D4245" t="s">
        <v>27</v>
      </c>
      <c r="E4245" t="s">
        <v>19</v>
      </c>
      <c r="F4245">
        <v>22</v>
      </c>
      <c r="G4245">
        <v>44</v>
      </c>
      <c r="H4245">
        <v>0</v>
      </c>
      <c r="I4245">
        <v>0</v>
      </c>
      <c r="J4245">
        <v>1</v>
      </c>
      <c r="K4245">
        <v>0</v>
      </c>
      <c r="L4245" t="s">
        <v>563</v>
      </c>
      <c r="M4245" t="s">
        <v>215</v>
      </c>
      <c r="N4245" t="s">
        <v>77</v>
      </c>
      <c r="O4245" t="s">
        <v>22</v>
      </c>
      <c r="P4245" t="s">
        <v>23</v>
      </c>
      <c r="Q4245" t="s">
        <v>24</v>
      </c>
    </row>
    <row r="4246" spans="1:17" x14ac:dyDescent="0.2">
      <c r="A4246" s="2">
        <v>36573</v>
      </c>
      <c r="B4246" t="s">
        <v>221</v>
      </c>
      <c r="C4246" t="s">
        <v>453</v>
      </c>
      <c r="D4246" t="s">
        <v>27</v>
      </c>
      <c r="E4246" t="s">
        <v>27</v>
      </c>
      <c r="F4246">
        <v>114</v>
      </c>
      <c r="G4246">
        <v>139</v>
      </c>
      <c r="H4246">
        <v>0</v>
      </c>
      <c r="I4246">
        <v>0</v>
      </c>
      <c r="J4246">
        <v>1</v>
      </c>
      <c r="K4246">
        <v>0</v>
      </c>
      <c r="L4246" t="s">
        <v>28</v>
      </c>
      <c r="M4246" t="s">
        <v>223</v>
      </c>
      <c r="N4246" t="s">
        <v>221</v>
      </c>
      <c r="O4246" t="s">
        <v>22</v>
      </c>
      <c r="P4246" t="s">
        <v>23</v>
      </c>
      <c r="Q4246" t="s">
        <v>24</v>
      </c>
    </row>
    <row r="4247" spans="1:17" x14ac:dyDescent="0.2">
      <c r="A4247" s="2">
        <v>36573</v>
      </c>
      <c r="B4247" t="s">
        <v>133</v>
      </c>
      <c r="C4247" t="s">
        <v>131</v>
      </c>
      <c r="D4247" t="s">
        <v>115</v>
      </c>
      <c r="E4247" t="s">
        <v>27</v>
      </c>
      <c r="F4247">
        <v>48</v>
      </c>
      <c r="G4247">
        <v>63</v>
      </c>
      <c r="H4247">
        <v>0</v>
      </c>
      <c r="I4247">
        <v>0</v>
      </c>
      <c r="J4247">
        <v>2</v>
      </c>
      <c r="K4247">
        <v>2</v>
      </c>
      <c r="L4247" t="s">
        <v>563</v>
      </c>
      <c r="M4247" t="s">
        <v>121</v>
      </c>
      <c r="N4247" t="s">
        <v>77</v>
      </c>
      <c r="O4247" t="s">
        <v>122</v>
      </c>
      <c r="P4247" t="s">
        <v>23</v>
      </c>
      <c r="Q4247" t="s">
        <v>30</v>
      </c>
    </row>
    <row r="4248" spans="1:17" x14ac:dyDescent="0.2">
      <c r="A4248" s="2">
        <v>36573</v>
      </c>
      <c r="B4248" t="s">
        <v>391</v>
      </c>
      <c r="C4248" t="s">
        <v>629</v>
      </c>
      <c r="D4248" t="s">
        <v>115</v>
      </c>
      <c r="E4248" t="s">
        <v>36</v>
      </c>
      <c r="F4248">
        <v>117</v>
      </c>
      <c r="G4248">
        <v>145</v>
      </c>
      <c r="H4248">
        <v>0</v>
      </c>
      <c r="I4248">
        <v>0</v>
      </c>
      <c r="J4248">
        <v>3</v>
      </c>
      <c r="K4248">
        <v>0</v>
      </c>
      <c r="L4248" t="s">
        <v>28</v>
      </c>
      <c r="M4248" t="s">
        <v>392</v>
      </c>
      <c r="N4248" t="s">
        <v>391</v>
      </c>
      <c r="O4248" t="s">
        <v>22</v>
      </c>
      <c r="P4248" t="s">
        <v>23</v>
      </c>
      <c r="Q4248" t="s">
        <v>24</v>
      </c>
    </row>
    <row r="4249" spans="1:17" x14ac:dyDescent="0.2">
      <c r="A4249" s="2">
        <v>36573</v>
      </c>
      <c r="B4249" t="s">
        <v>26</v>
      </c>
      <c r="C4249" t="s">
        <v>555</v>
      </c>
      <c r="D4249" t="s">
        <v>27</v>
      </c>
      <c r="E4249" t="s">
        <v>27</v>
      </c>
      <c r="F4249">
        <v>10</v>
      </c>
      <c r="G4249">
        <v>73</v>
      </c>
      <c r="H4249">
        <v>0</v>
      </c>
      <c r="I4249">
        <v>0</v>
      </c>
      <c r="J4249">
        <v>1</v>
      </c>
      <c r="K4249">
        <v>1</v>
      </c>
      <c r="L4249" t="s">
        <v>563</v>
      </c>
      <c r="M4249" t="s">
        <v>121</v>
      </c>
      <c r="N4249" t="s">
        <v>77</v>
      </c>
      <c r="O4249" t="s">
        <v>122</v>
      </c>
      <c r="P4249" t="s">
        <v>23</v>
      </c>
      <c r="Q4249" t="s">
        <v>30</v>
      </c>
    </row>
    <row r="4250" spans="1:17" x14ac:dyDescent="0.2">
      <c r="A4250" s="2">
        <v>36574</v>
      </c>
      <c r="B4250" t="s">
        <v>301</v>
      </c>
      <c r="C4250" t="s">
        <v>459</v>
      </c>
      <c r="D4250" t="s">
        <v>115</v>
      </c>
      <c r="E4250" t="s">
        <v>115</v>
      </c>
      <c r="F4250">
        <v>80</v>
      </c>
      <c r="G4250">
        <v>157</v>
      </c>
      <c r="H4250">
        <v>0</v>
      </c>
      <c r="I4250">
        <v>0</v>
      </c>
      <c r="J4250">
        <v>5</v>
      </c>
      <c r="K4250">
        <v>0</v>
      </c>
      <c r="L4250" t="s">
        <v>570</v>
      </c>
      <c r="M4250" t="s">
        <v>302</v>
      </c>
      <c r="N4250" t="s">
        <v>301</v>
      </c>
      <c r="O4250" t="s">
        <v>22</v>
      </c>
      <c r="P4250" t="s">
        <v>23</v>
      </c>
      <c r="Q4250" t="s">
        <v>24</v>
      </c>
    </row>
    <row r="4251" spans="1:17" x14ac:dyDescent="0.2">
      <c r="A4251" s="2">
        <v>36575</v>
      </c>
      <c r="B4251" t="s">
        <v>549</v>
      </c>
      <c r="C4251" t="s">
        <v>481</v>
      </c>
      <c r="D4251" t="s">
        <v>27</v>
      </c>
      <c r="E4251" t="s">
        <v>27</v>
      </c>
      <c r="F4251">
        <v>148</v>
      </c>
      <c r="G4251">
        <v>149</v>
      </c>
      <c r="H4251">
        <v>0</v>
      </c>
      <c r="I4251">
        <v>0</v>
      </c>
      <c r="J4251">
        <v>2</v>
      </c>
      <c r="K4251">
        <v>0</v>
      </c>
      <c r="L4251" t="s">
        <v>28</v>
      </c>
      <c r="M4251" t="s">
        <v>551</v>
      </c>
      <c r="N4251" t="s">
        <v>549</v>
      </c>
      <c r="O4251" t="s">
        <v>22</v>
      </c>
      <c r="P4251" t="s">
        <v>23</v>
      </c>
      <c r="Q4251" t="s">
        <v>24</v>
      </c>
    </row>
    <row r="4252" spans="1:17" x14ac:dyDescent="0.2">
      <c r="A4252" s="2">
        <v>36575</v>
      </c>
      <c r="B4252" t="s">
        <v>304</v>
      </c>
      <c r="C4252" t="s">
        <v>42</v>
      </c>
      <c r="D4252" t="s">
        <v>27</v>
      </c>
      <c r="E4252" t="s">
        <v>19</v>
      </c>
      <c r="F4252">
        <v>74</v>
      </c>
      <c r="G4252">
        <v>44</v>
      </c>
      <c r="H4252">
        <v>0</v>
      </c>
      <c r="I4252">
        <v>0</v>
      </c>
      <c r="J4252">
        <v>3</v>
      </c>
      <c r="K4252">
        <v>5</v>
      </c>
      <c r="L4252" t="s">
        <v>563</v>
      </c>
      <c r="M4252" t="s">
        <v>215</v>
      </c>
      <c r="N4252" t="s">
        <v>77</v>
      </c>
      <c r="O4252" t="s">
        <v>122</v>
      </c>
      <c r="P4252" t="s">
        <v>23</v>
      </c>
      <c r="Q4252" t="s">
        <v>41</v>
      </c>
    </row>
    <row r="4253" spans="1:17" x14ac:dyDescent="0.2">
      <c r="A4253" s="2">
        <v>36575</v>
      </c>
      <c r="B4253" t="s">
        <v>239</v>
      </c>
      <c r="C4253" t="s">
        <v>53</v>
      </c>
      <c r="D4253" t="s">
        <v>115</v>
      </c>
      <c r="E4253" t="s">
        <v>50</v>
      </c>
      <c r="F4253">
        <v>92</v>
      </c>
      <c r="G4253">
        <v>52</v>
      </c>
      <c r="H4253">
        <v>0</v>
      </c>
      <c r="I4253">
        <v>0</v>
      </c>
      <c r="J4253">
        <v>1</v>
      </c>
      <c r="K4253">
        <v>4</v>
      </c>
      <c r="L4253" t="s">
        <v>28</v>
      </c>
      <c r="M4253" t="s">
        <v>240</v>
      </c>
      <c r="N4253" t="s">
        <v>239</v>
      </c>
      <c r="O4253" t="s">
        <v>22</v>
      </c>
      <c r="P4253" t="s">
        <v>23</v>
      </c>
      <c r="Q4253" t="s">
        <v>41</v>
      </c>
    </row>
    <row r="4254" spans="1:17" x14ac:dyDescent="0.2">
      <c r="A4254" s="2">
        <v>36575</v>
      </c>
      <c r="B4254" t="s">
        <v>176</v>
      </c>
      <c r="C4254" t="s">
        <v>249</v>
      </c>
      <c r="D4254" t="s">
        <v>115</v>
      </c>
      <c r="E4254" t="s">
        <v>50</v>
      </c>
      <c r="F4254">
        <v>57</v>
      </c>
      <c r="G4254">
        <v>41</v>
      </c>
      <c r="H4254">
        <v>0</v>
      </c>
      <c r="I4254">
        <v>0</v>
      </c>
      <c r="J4254">
        <v>1</v>
      </c>
      <c r="K4254">
        <v>1</v>
      </c>
      <c r="L4254" t="s">
        <v>28</v>
      </c>
      <c r="M4254" t="s">
        <v>240</v>
      </c>
      <c r="N4254" t="s">
        <v>239</v>
      </c>
      <c r="O4254" t="s">
        <v>122</v>
      </c>
      <c r="P4254" t="s">
        <v>23</v>
      </c>
      <c r="Q4254" t="s">
        <v>30</v>
      </c>
    </row>
    <row r="4255" spans="1:17" x14ac:dyDescent="0.2">
      <c r="A4255" s="2">
        <v>36575</v>
      </c>
      <c r="B4255" t="s">
        <v>77</v>
      </c>
      <c r="C4255" t="s">
        <v>43</v>
      </c>
      <c r="D4255" t="s">
        <v>27</v>
      </c>
      <c r="E4255" t="s">
        <v>19</v>
      </c>
      <c r="F4255">
        <v>22</v>
      </c>
      <c r="G4255">
        <v>24</v>
      </c>
      <c r="H4255">
        <v>0</v>
      </c>
      <c r="I4255">
        <v>0</v>
      </c>
      <c r="J4255">
        <v>2</v>
      </c>
      <c r="K4255">
        <v>2</v>
      </c>
      <c r="L4255" t="s">
        <v>563</v>
      </c>
      <c r="M4255" t="s">
        <v>215</v>
      </c>
      <c r="N4255" t="s">
        <v>77</v>
      </c>
      <c r="O4255" t="s">
        <v>22</v>
      </c>
      <c r="P4255" t="s">
        <v>59</v>
      </c>
      <c r="Q4255" t="s">
        <v>41</v>
      </c>
    </row>
    <row r="4256" spans="1:17" x14ac:dyDescent="0.2">
      <c r="A4256" s="2">
        <v>36576</v>
      </c>
      <c r="B4256" t="s">
        <v>131</v>
      </c>
      <c r="C4256" t="s">
        <v>282</v>
      </c>
      <c r="D4256" t="s">
        <v>27</v>
      </c>
      <c r="E4256" t="s">
        <v>19</v>
      </c>
      <c r="F4256">
        <v>63</v>
      </c>
      <c r="G4256">
        <v>49</v>
      </c>
      <c r="H4256">
        <v>0</v>
      </c>
      <c r="I4256">
        <v>0</v>
      </c>
      <c r="J4256">
        <v>1</v>
      </c>
      <c r="K4256">
        <v>2</v>
      </c>
      <c r="L4256" t="s">
        <v>563</v>
      </c>
      <c r="M4256" t="s">
        <v>170</v>
      </c>
      <c r="N4256" t="s">
        <v>77</v>
      </c>
      <c r="O4256" t="s">
        <v>122</v>
      </c>
      <c r="P4256" t="s">
        <v>23</v>
      </c>
      <c r="Q4256" t="s">
        <v>41</v>
      </c>
    </row>
    <row r="4257" spans="1:17" x14ac:dyDescent="0.2">
      <c r="A4257" s="2">
        <v>36576</v>
      </c>
      <c r="B4257" t="s">
        <v>405</v>
      </c>
      <c r="C4257" t="s">
        <v>46</v>
      </c>
      <c r="D4257" t="s">
        <v>36</v>
      </c>
      <c r="E4257" t="s">
        <v>36</v>
      </c>
      <c r="F4257">
        <v>154</v>
      </c>
      <c r="G4257">
        <v>130</v>
      </c>
      <c r="H4257">
        <v>0</v>
      </c>
      <c r="I4257">
        <v>0</v>
      </c>
      <c r="J4257">
        <v>1</v>
      </c>
      <c r="K4257">
        <v>0</v>
      </c>
      <c r="L4257" t="s">
        <v>28</v>
      </c>
      <c r="M4257" t="s">
        <v>406</v>
      </c>
      <c r="N4257" t="s">
        <v>405</v>
      </c>
      <c r="O4257" t="s">
        <v>22</v>
      </c>
      <c r="P4257" t="s">
        <v>23</v>
      </c>
      <c r="Q4257" t="s">
        <v>24</v>
      </c>
    </row>
    <row r="4258" spans="1:17" x14ac:dyDescent="0.2">
      <c r="A4258" s="2">
        <v>36576</v>
      </c>
      <c r="B4258" t="s">
        <v>571</v>
      </c>
      <c r="C4258" t="s">
        <v>143</v>
      </c>
      <c r="D4258" t="s">
        <v>115</v>
      </c>
      <c r="E4258" t="s">
        <v>115</v>
      </c>
      <c r="F4258">
        <v>177</v>
      </c>
      <c r="G4258">
        <v>62</v>
      </c>
      <c r="H4258">
        <v>0</v>
      </c>
      <c r="I4258">
        <v>0</v>
      </c>
      <c r="J4258">
        <v>0</v>
      </c>
      <c r="K4258">
        <v>3</v>
      </c>
      <c r="L4258" t="s">
        <v>570</v>
      </c>
      <c r="M4258" t="s">
        <v>571</v>
      </c>
      <c r="N4258" t="s">
        <v>571</v>
      </c>
      <c r="O4258" t="s">
        <v>22</v>
      </c>
      <c r="P4258" t="s">
        <v>23</v>
      </c>
      <c r="Q4258" t="s">
        <v>41</v>
      </c>
    </row>
    <row r="4259" spans="1:17" x14ac:dyDescent="0.2">
      <c r="A4259" s="2">
        <v>36576</v>
      </c>
      <c r="B4259" t="s">
        <v>26</v>
      </c>
      <c r="C4259" t="s">
        <v>56</v>
      </c>
      <c r="D4259" t="s">
        <v>27</v>
      </c>
      <c r="E4259" t="s">
        <v>27</v>
      </c>
      <c r="F4259">
        <v>10</v>
      </c>
      <c r="G4259">
        <v>85</v>
      </c>
      <c r="H4259">
        <v>0</v>
      </c>
      <c r="I4259">
        <v>0</v>
      </c>
      <c r="J4259">
        <v>1</v>
      </c>
      <c r="K4259">
        <v>2</v>
      </c>
      <c r="L4259" t="s">
        <v>563</v>
      </c>
      <c r="M4259" t="s">
        <v>170</v>
      </c>
      <c r="N4259" t="s">
        <v>77</v>
      </c>
      <c r="O4259" t="s">
        <v>122</v>
      </c>
      <c r="P4259" t="s">
        <v>23</v>
      </c>
      <c r="Q4259" t="s">
        <v>41</v>
      </c>
    </row>
    <row r="4260" spans="1:17" x14ac:dyDescent="0.2">
      <c r="A4260" s="2">
        <v>36576</v>
      </c>
      <c r="B4260" t="s">
        <v>443</v>
      </c>
      <c r="C4260" t="s">
        <v>651</v>
      </c>
      <c r="D4260" t="s">
        <v>115</v>
      </c>
      <c r="E4260" t="s">
        <v>115</v>
      </c>
      <c r="F4260">
        <v>103</v>
      </c>
      <c r="G4260">
        <v>185</v>
      </c>
      <c r="H4260">
        <v>0</v>
      </c>
      <c r="I4260">
        <v>0</v>
      </c>
      <c r="J4260">
        <v>1</v>
      </c>
      <c r="K4260">
        <v>0</v>
      </c>
      <c r="L4260" t="s">
        <v>570</v>
      </c>
      <c r="M4260" t="s">
        <v>571</v>
      </c>
      <c r="N4260" t="s">
        <v>571</v>
      </c>
      <c r="O4260" t="s">
        <v>122</v>
      </c>
      <c r="P4260" t="s">
        <v>23</v>
      </c>
      <c r="Q4260" t="s">
        <v>24</v>
      </c>
    </row>
    <row r="4261" spans="1:17" x14ac:dyDescent="0.2">
      <c r="A4261" s="2">
        <v>36576</v>
      </c>
      <c r="B4261" t="s">
        <v>114</v>
      </c>
      <c r="C4261" t="s">
        <v>70</v>
      </c>
      <c r="D4261" t="s">
        <v>115</v>
      </c>
      <c r="E4261" t="s">
        <v>50</v>
      </c>
      <c r="F4261">
        <v>65</v>
      </c>
      <c r="G4261">
        <v>55</v>
      </c>
      <c r="H4261">
        <v>0</v>
      </c>
      <c r="I4261">
        <v>0</v>
      </c>
      <c r="J4261">
        <v>0</v>
      </c>
      <c r="K4261">
        <v>0</v>
      </c>
      <c r="L4261" t="s">
        <v>447</v>
      </c>
      <c r="M4261" t="s">
        <v>226</v>
      </c>
      <c r="N4261" t="s">
        <v>114</v>
      </c>
      <c r="O4261" t="s">
        <v>22</v>
      </c>
      <c r="P4261" t="s">
        <v>23</v>
      </c>
      <c r="Q4261" t="s">
        <v>30</v>
      </c>
    </row>
    <row r="4262" spans="1:17" x14ac:dyDescent="0.2">
      <c r="A4262" s="2">
        <v>36577</v>
      </c>
      <c r="B4262" t="s">
        <v>239</v>
      </c>
      <c r="C4262" t="s">
        <v>176</v>
      </c>
      <c r="D4262" t="s">
        <v>115</v>
      </c>
      <c r="E4262" t="s">
        <v>115</v>
      </c>
      <c r="F4262">
        <v>92</v>
      </c>
      <c r="G4262">
        <v>57</v>
      </c>
      <c r="H4262">
        <v>0</v>
      </c>
      <c r="I4262">
        <v>0</v>
      </c>
      <c r="J4262">
        <v>0</v>
      </c>
      <c r="K4262">
        <v>1</v>
      </c>
      <c r="L4262" t="s">
        <v>28</v>
      </c>
      <c r="M4262" t="s">
        <v>240</v>
      </c>
      <c r="N4262" t="s">
        <v>239</v>
      </c>
      <c r="O4262" t="s">
        <v>22</v>
      </c>
      <c r="P4262" t="s">
        <v>23</v>
      </c>
      <c r="Q4262" t="s">
        <v>41</v>
      </c>
    </row>
    <row r="4263" spans="1:17" x14ac:dyDescent="0.2">
      <c r="A4263" s="2">
        <v>36579</v>
      </c>
      <c r="B4263" t="s">
        <v>147</v>
      </c>
      <c r="C4263" t="s">
        <v>82</v>
      </c>
      <c r="D4263" t="s">
        <v>50</v>
      </c>
      <c r="E4263" t="s">
        <v>50</v>
      </c>
      <c r="F4263">
        <v>33</v>
      </c>
      <c r="G4263">
        <v>15</v>
      </c>
      <c r="H4263">
        <v>0</v>
      </c>
      <c r="I4263">
        <v>0</v>
      </c>
      <c r="J4263">
        <v>1</v>
      </c>
      <c r="K4263">
        <v>1</v>
      </c>
      <c r="L4263" t="s">
        <v>28</v>
      </c>
      <c r="M4263" t="s">
        <v>897</v>
      </c>
      <c r="N4263" t="s">
        <v>147</v>
      </c>
      <c r="O4263" t="s">
        <v>22</v>
      </c>
      <c r="P4263" t="s">
        <v>23</v>
      </c>
      <c r="Q4263" t="s">
        <v>30</v>
      </c>
    </row>
    <row r="4264" spans="1:17" x14ac:dyDescent="0.2">
      <c r="A4264" s="2">
        <v>36579</v>
      </c>
      <c r="B4264" t="s">
        <v>43</v>
      </c>
      <c r="C4264" t="s">
        <v>42</v>
      </c>
      <c r="D4264" t="s">
        <v>19</v>
      </c>
      <c r="E4264" t="s">
        <v>19</v>
      </c>
      <c r="F4264">
        <v>24</v>
      </c>
      <c r="G4264">
        <v>44</v>
      </c>
      <c r="H4264">
        <v>0</v>
      </c>
      <c r="I4264">
        <v>0</v>
      </c>
      <c r="J4264">
        <v>2</v>
      </c>
      <c r="K4264">
        <v>1</v>
      </c>
      <c r="L4264" t="s">
        <v>563</v>
      </c>
      <c r="M4264" t="s">
        <v>170</v>
      </c>
      <c r="N4264" t="s">
        <v>77</v>
      </c>
      <c r="O4264" t="s">
        <v>122</v>
      </c>
      <c r="P4264" t="s">
        <v>23</v>
      </c>
      <c r="Q4264" t="s">
        <v>24</v>
      </c>
    </row>
    <row r="4265" spans="1:17" x14ac:dyDescent="0.2">
      <c r="A4265" s="2">
        <v>36579</v>
      </c>
      <c r="B4265" t="s">
        <v>274</v>
      </c>
      <c r="C4265" t="s">
        <v>106</v>
      </c>
      <c r="D4265" t="s">
        <v>50</v>
      </c>
      <c r="E4265" t="s">
        <v>50</v>
      </c>
      <c r="F4265">
        <v>9</v>
      </c>
      <c r="G4265">
        <v>4</v>
      </c>
      <c r="H4265">
        <v>0</v>
      </c>
      <c r="I4265">
        <v>0</v>
      </c>
      <c r="J4265">
        <v>0</v>
      </c>
      <c r="K4265">
        <v>0</v>
      </c>
      <c r="L4265" t="s">
        <v>28</v>
      </c>
      <c r="M4265" t="s">
        <v>524</v>
      </c>
      <c r="N4265" t="s">
        <v>274</v>
      </c>
      <c r="O4265" t="s">
        <v>22</v>
      </c>
      <c r="P4265" t="s">
        <v>23</v>
      </c>
      <c r="Q4265" t="s">
        <v>30</v>
      </c>
    </row>
    <row r="4266" spans="1:17" x14ac:dyDescent="0.2">
      <c r="A4266" s="2">
        <v>36579</v>
      </c>
      <c r="B4266" t="s">
        <v>89</v>
      </c>
      <c r="C4266" t="s">
        <v>39</v>
      </c>
      <c r="D4266" t="s">
        <v>50</v>
      </c>
      <c r="E4266" t="s">
        <v>19</v>
      </c>
      <c r="F4266">
        <v>11</v>
      </c>
      <c r="G4266">
        <v>6</v>
      </c>
      <c r="H4266">
        <v>0</v>
      </c>
      <c r="I4266">
        <v>0</v>
      </c>
      <c r="J4266">
        <v>0</v>
      </c>
      <c r="K4266">
        <v>0</v>
      </c>
      <c r="L4266" t="s">
        <v>28</v>
      </c>
      <c r="M4266" t="s">
        <v>91</v>
      </c>
      <c r="N4266" t="s">
        <v>89</v>
      </c>
      <c r="O4266" t="s">
        <v>22</v>
      </c>
      <c r="P4266" t="s">
        <v>23</v>
      </c>
      <c r="Q4266" t="s">
        <v>30</v>
      </c>
    </row>
    <row r="4267" spans="1:17" x14ac:dyDescent="0.2">
      <c r="A4267" s="2">
        <v>36579</v>
      </c>
      <c r="B4267" t="s">
        <v>81</v>
      </c>
      <c r="C4267" t="s">
        <v>70</v>
      </c>
      <c r="D4267" t="s">
        <v>50</v>
      </c>
      <c r="E4267" t="s">
        <v>50</v>
      </c>
      <c r="F4267">
        <v>72</v>
      </c>
      <c r="G4267">
        <v>55</v>
      </c>
      <c r="H4267">
        <v>0</v>
      </c>
      <c r="I4267">
        <v>0</v>
      </c>
      <c r="J4267">
        <v>2</v>
      </c>
      <c r="K4267">
        <v>4</v>
      </c>
      <c r="L4267" t="s">
        <v>447</v>
      </c>
      <c r="M4267" t="s">
        <v>226</v>
      </c>
      <c r="N4267" t="s">
        <v>114</v>
      </c>
      <c r="O4267" t="s">
        <v>122</v>
      </c>
      <c r="P4267" t="s">
        <v>23</v>
      </c>
      <c r="Q4267" t="s">
        <v>41</v>
      </c>
    </row>
    <row r="4268" spans="1:17" x14ac:dyDescent="0.2">
      <c r="A4268" s="2">
        <v>36579</v>
      </c>
      <c r="B4268" t="s">
        <v>67</v>
      </c>
      <c r="C4268" t="s">
        <v>90</v>
      </c>
      <c r="D4268" t="s">
        <v>50</v>
      </c>
      <c r="E4268" t="s">
        <v>50</v>
      </c>
      <c r="F4268">
        <v>3</v>
      </c>
      <c r="G4268">
        <v>32</v>
      </c>
      <c r="H4268">
        <v>0</v>
      </c>
      <c r="I4268">
        <v>0</v>
      </c>
      <c r="J4268">
        <v>1</v>
      </c>
      <c r="K4268">
        <v>0</v>
      </c>
      <c r="L4268" t="s">
        <v>28</v>
      </c>
      <c r="M4268" t="s">
        <v>769</v>
      </c>
      <c r="N4268" t="s">
        <v>67</v>
      </c>
      <c r="O4268" t="s">
        <v>22</v>
      </c>
      <c r="P4268" t="s">
        <v>23</v>
      </c>
      <c r="Q4268" t="s">
        <v>24</v>
      </c>
    </row>
    <row r="4269" spans="1:17" x14ac:dyDescent="0.2">
      <c r="A4269" s="2">
        <v>36579</v>
      </c>
      <c r="B4269" t="s">
        <v>153</v>
      </c>
      <c r="C4269" t="s">
        <v>69</v>
      </c>
      <c r="D4269" t="s">
        <v>50</v>
      </c>
      <c r="E4269" t="s">
        <v>50</v>
      </c>
      <c r="F4269">
        <v>36</v>
      </c>
      <c r="G4269">
        <v>30</v>
      </c>
      <c r="H4269">
        <v>0</v>
      </c>
      <c r="I4269">
        <v>0</v>
      </c>
      <c r="J4269">
        <v>4</v>
      </c>
      <c r="K4269">
        <v>1</v>
      </c>
      <c r="L4269" t="s">
        <v>28</v>
      </c>
      <c r="M4269" t="s">
        <v>436</v>
      </c>
      <c r="N4269" t="s">
        <v>153</v>
      </c>
      <c r="O4269" t="s">
        <v>22</v>
      </c>
      <c r="P4269" t="s">
        <v>23</v>
      </c>
      <c r="Q4269" t="s">
        <v>24</v>
      </c>
    </row>
    <row r="4270" spans="1:17" x14ac:dyDescent="0.2">
      <c r="A4270" s="2">
        <v>36579</v>
      </c>
      <c r="B4270" t="s">
        <v>94</v>
      </c>
      <c r="C4270" t="s">
        <v>55</v>
      </c>
      <c r="D4270" t="s">
        <v>50</v>
      </c>
      <c r="E4270" t="s">
        <v>57</v>
      </c>
      <c r="F4270">
        <v>50</v>
      </c>
      <c r="G4270">
        <v>91</v>
      </c>
      <c r="H4270">
        <v>0</v>
      </c>
      <c r="I4270">
        <v>0</v>
      </c>
      <c r="J4270">
        <v>0</v>
      </c>
      <c r="K4270">
        <v>3</v>
      </c>
      <c r="L4270" t="s">
        <v>28</v>
      </c>
      <c r="M4270" t="s">
        <v>96</v>
      </c>
      <c r="N4270" t="s">
        <v>94</v>
      </c>
      <c r="O4270" t="s">
        <v>22</v>
      </c>
      <c r="P4270" t="s">
        <v>23</v>
      </c>
      <c r="Q4270" t="s">
        <v>41</v>
      </c>
    </row>
    <row r="4271" spans="1:17" x14ac:dyDescent="0.2">
      <c r="A4271" s="2">
        <v>36579</v>
      </c>
      <c r="B4271" t="s">
        <v>98</v>
      </c>
      <c r="C4271" t="s">
        <v>293</v>
      </c>
      <c r="D4271" t="s">
        <v>50</v>
      </c>
      <c r="E4271" t="s">
        <v>50</v>
      </c>
      <c r="F4271">
        <v>37</v>
      </c>
      <c r="G4271">
        <v>2</v>
      </c>
      <c r="H4271">
        <v>0</v>
      </c>
      <c r="I4271">
        <v>0</v>
      </c>
      <c r="J4271">
        <v>3</v>
      </c>
      <c r="K4271">
        <v>2</v>
      </c>
      <c r="L4271" t="s">
        <v>28</v>
      </c>
      <c r="M4271" t="s">
        <v>99</v>
      </c>
      <c r="N4271" t="s">
        <v>98</v>
      </c>
      <c r="O4271" t="s">
        <v>22</v>
      </c>
      <c r="P4271" t="s">
        <v>23</v>
      </c>
      <c r="Q4271" t="s">
        <v>24</v>
      </c>
    </row>
    <row r="4272" spans="1:17" x14ac:dyDescent="0.2">
      <c r="A4272" s="2">
        <v>36579</v>
      </c>
      <c r="B4272" t="s">
        <v>123</v>
      </c>
      <c r="C4272" t="s">
        <v>95</v>
      </c>
      <c r="D4272" t="s">
        <v>50</v>
      </c>
      <c r="E4272" t="s">
        <v>50</v>
      </c>
      <c r="F4272">
        <v>29</v>
      </c>
      <c r="G4272">
        <v>18</v>
      </c>
      <c r="H4272">
        <v>0</v>
      </c>
      <c r="I4272">
        <v>0</v>
      </c>
      <c r="J4272">
        <v>4</v>
      </c>
      <c r="K4272">
        <v>1</v>
      </c>
      <c r="L4272" t="s">
        <v>28</v>
      </c>
      <c r="M4272" t="s">
        <v>265</v>
      </c>
      <c r="N4272" t="s">
        <v>123</v>
      </c>
      <c r="O4272" t="s">
        <v>22</v>
      </c>
      <c r="P4272" t="s">
        <v>23</v>
      </c>
      <c r="Q4272" t="s">
        <v>24</v>
      </c>
    </row>
    <row r="4273" spans="1:17" x14ac:dyDescent="0.2">
      <c r="A4273" s="2">
        <v>36579</v>
      </c>
      <c r="B4273" t="s">
        <v>119</v>
      </c>
      <c r="C4273" t="s">
        <v>52</v>
      </c>
      <c r="D4273" t="s">
        <v>50</v>
      </c>
      <c r="E4273" t="s">
        <v>50</v>
      </c>
      <c r="F4273">
        <v>14</v>
      </c>
      <c r="G4273">
        <v>16</v>
      </c>
      <c r="H4273">
        <v>0</v>
      </c>
      <c r="I4273">
        <v>0</v>
      </c>
      <c r="J4273">
        <v>1</v>
      </c>
      <c r="K4273">
        <v>0</v>
      </c>
      <c r="L4273" t="s">
        <v>28</v>
      </c>
      <c r="M4273" t="s">
        <v>409</v>
      </c>
      <c r="N4273" t="s">
        <v>119</v>
      </c>
      <c r="O4273" t="s">
        <v>22</v>
      </c>
      <c r="P4273" t="s">
        <v>23</v>
      </c>
      <c r="Q4273" t="s">
        <v>24</v>
      </c>
    </row>
    <row r="4274" spans="1:17" x14ac:dyDescent="0.2">
      <c r="A4274" s="2">
        <v>36579</v>
      </c>
      <c r="B4274" t="s">
        <v>464</v>
      </c>
      <c r="C4274" t="s">
        <v>177</v>
      </c>
      <c r="D4274" t="s">
        <v>115</v>
      </c>
      <c r="E4274" t="s">
        <v>115</v>
      </c>
      <c r="F4274">
        <v>111</v>
      </c>
      <c r="G4274">
        <v>116</v>
      </c>
      <c r="H4274">
        <v>0</v>
      </c>
      <c r="I4274">
        <v>0</v>
      </c>
      <c r="J4274">
        <v>1</v>
      </c>
      <c r="K4274">
        <v>1</v>
      </c>
      <c r="L4274" t="s">
        <v>28</v>
      </c>
      <c r="M4274" t="s">
        <v>657</v>
      </c>
      <c r="N4274" t="s">
        <v>464</v>
      </c>
      <c r="O4274" t="s">
        <v>22</v>
      </c>
      <c r="P4274" t="s">
        <v>23</v>
      </c>
      <c r="Q4274" t="s">
        <v>30</v>
      </c>
    </row>
    <row r="4275" spans="1:17" x14ac:dyDescent="0.2">
      <c r="A4275" s="2">
        <v>36579</v>
      </c>
      <c r="B4275" t="s">
        <v>97</v>
      </c>
      <c r="C4275" t="s">
        <v>100</v>
      </c>
      <c r="D4275" t="s">
        <v>50</v>
      </c>
      <c r="E4275" t="s">
        <v>50</v>
      </c>
      <c r="F4275">
        <v>125</v>
      </c>
      <c r="G4275">
        <v>88</v>
      </c>
      <c r="H4275">
        <v>0</v>
      </c>
      <c r="I4275">
        <v>0</v>
      </c>
      <c r="J4275">
        <v>1</v>
      </c>
      <c r="K4275">
        <v>3</v>
      </c>
      <c r="L4275" t="s">
        <v>28</v>
      </c>
      <c r="M4275" t="s">
        <v>97</v>
      </c>
      <c r="N4275" t="s">
        <v>97</v>
      </c>
      <c r="O4275" t="s">
        <v>22</v>
      </c>
      <c r="P4275" t="s">
        <v>23</v>
      </c>
      <c r="Q4275" t="s">
        <v>41</v>
      </c>
    </row>
    <row r="4276" spans="1:17" x14ac:dyDescent="0.2">
      <c r="A4276" s="2">
        <v>36579</v>
      </c>
      <c r="B4276" t="s">
        <v>126</v>
      </c>
      <c r="C4276" t="s">
        <v>129</v>
      </c>
      <c r="D4276" t="s">
        <v>50</v>
      </c>
      <c r="E4276" t="s">
        <v>50</v>
      </c>
      <c r="F4276">
        <v>19</v>
      </c>
      <c r="G4276">
        <v>5</v>
      </c>
      <c r="H4276">
        <v>0</v>
      </c>
      <c r="I4276">
        <v>0</v>
      </c>
      <c r="J4276">
        <v>2</v>
      </c>
      <c r="K4276">
        <v>1</v>
      </c>
      <c r="L4276" t="s">
        <v>28</v>
      </c>
      <c r="M4276" t="s">
        <v>308</v>
      </c>
      <c r="N4276" t="s">
        <v>126</v>
      </c>
      <c r="O4276" t="s">
        <v>22</v>
      </c>
      <c r="P4276" t="s">
        <v>23</v>
      </c>
      <c r="Q4276" t="s">
        <v>24</v>
      </c>
    </row>
    <row r="4277" spans="1:17" x14ac:dyDescent="0.2">
      <c r="A4277" s="2">
        <v>36579</v>
      </c>
      <c r="B4277" t="s">
        <v>239</v>
      </c>
      <c r="C4277" t="s">
        <v>249</v>
      </c>
      <c r="D4277" t="s">
        <v>115</v>
      </c>
      <c r="E4277" t="s">
        <v>50</v>
      </c>
      <c r="F4277">
        <v>92</v>
      </c>
      <c r="G4277">
        <v>41</v>
      </c>
      <c r="H4277">
        <v>0</v>
      </c>
      <c r="I4277">
        <v>0</v>
      </c>
      <c r="J4277">
        <v>0</v>
      </c>
      <c r="K4277">
        <v>4</v>
      </c>
      <c r="L4277" t="s">
        <v>28</v>
      </c>
      <c r="M4277" t="s">
        <v>240</v>
      </c>
      <c r="N4277" t="s">
        <v>239</v>
      </c>
      <c r="O4277" t="s">
        <v>22</v>
      </c>
      <c r="P4277" t="s">
        <v>23</v>
      </c>
      <c r="Q4277" t="s">
        <v>41</v>
      </c>
    </row>
    <row r="4278" spans="1:17" x14ac:dyDescent="0.2">
      <c r="A4278" s="2">
        <v>36579</v>
      </c>
      <c r="B4278" t="s">
        <v>166</v>
      </c>
      <c r="C4278" t="s">
        <v>161</v>
      </c>
      <c r="D4278" t="s">
        <v>115</v>
      </c>
      <c r="E4278" t="s">
        <v>50</v>
      </c>
      <c r="F4278">
        <v>106</v>
      </c>
      <c r="G4278">
        <v>99</v>
      </c>
      <c r="H4278">
        <v>0</v>
      </c>
      <c r="I4278">
        <v>0</v>
      </c>
      <c r="J4278">
        <v>0</v>
      </c>
      <c r="K4278">
        <v>1</v>
      </c>
      <c r="L4278" t="s">
        <v>28</v>
      </c>
      <c r="M4278" t="s">
        <v>165</v>
      </c>
      <c r="N4278" t="s">
        <v>166</v>
      </c>
      <c r="O4278" t="s">
        <v>22</v>
      </c>
      <c r="P4278" t="s">
        <v>23</v>
      </c>
      <c r="Q4278" t="s">
        <v>41</v>
      </c>
    </row>
    <row r="4279" spans="1:17" x14ac:dyDescent="0.2">
      <c r="A4279" s="2">
        <v>36579</v>
      </c>
      <c r="B4279" t="s">
        <v>114</v>
      </c>
      <c r="C4279" t="s">
        <v>25</v>
      </c>
      <c r="D4279" t="s">
        <v>115</v>
      </c>
      <c r="E4279" t="s">
        <v>19</v>
      </c>
      <c r="F4279">
        <v>65</v>
      </c>
      <c r="G4279">
        <v>1</v>
      </c>
      <c r="H4279">
        <v>0</v>
      </c>
      <c r="I4279">
        <v>0</v>
      </c>
      <c r="J4279">
        <v>0</v>
      </c>
      <c r="K4279">
        <v>7</v>
      </c>
      <c r="L4279" t="s">
        <v>447</v>
      </c>
      <c r="M4279" t="s">
        <v>226</v>
      </c>
      <c r="N4279" t="s">
        <v>114</v>
      </c>
      <c r="O4279" t="s">
        <v>22</v>
      </c>
      <c r="P4279" t="s">
        <v>23</v>
      </c>
      <c r="Q4279" t="s">
        <v>41</v>
      </c>
    </row>
    <row r="4280" spans="1:17" x14ac:dyDescent="0.2">
      <c r="A4280" s="2">
        <v>36579</v>
      </c>
      <c r="B4280" t="s">
        <v>180</v>
      </c>
      <c r="C4280" t="s">
        <v>49</v>
      </c>
      <c r="D4280" t="s">
        <v>50</v>
      </c>
      <c r="E4280" t="s">
        <v>50</v>
      </c>
      <c r="F4280">
        <v>31</v>
      </c>
      <c r="G4280">
        <v>7</v>
      </c>
      <c r="H4280">
        <v>0</v>
      </c>
      <c r="I4280">
        <v>0</v>
      </c>
      <c r="J4280">
        <v>0</v>
      </c>
      <c r="K4280">
        <v>2</v>
      </c>
      <c r="L4280" t="s">
        <v>28</v>
      </c>
      <c r="M4280" t="s">
        <v>181</v>
      </c>
      <c r="N4280" t="s">
        <v>180</v>
      </c>
      <c r="O4280" t="s">
        <v>22</v>
      </c>
      <c r="P4280" t="s">
        <v>23</v>
      </c>
      <c r="Q4280" t="s">
        <v>41</v>
      </c>
    </row>
    <row r="4281" spans="1:17" x14ac:dyDescent="0.2">
      <c r="A4281" s="2">
        <v>36579</v>
      </c>
      <c r="B4281" t="s">
        <v>176</v>
      </c>
      <c r="C4281" t="s">
        <v>53</v>
      </c>
      <c r="D4281" t="s">
        <v>115</v>
      </c>
      <c r="E4281" t="s">
        <v>50</v>
      </c>
      <c r="F4281">
        <v>57</v>
      </c>
      <c r="G4281">
        <v>52</v>
      </c>
      <c r="H4281">
        <v>0</v>
      </c>
      <c r="I4281">
        <v>0</v>
      </c>
      <c r="J4281">
        <v>1</v>
      </c>
      <c r="K4281">
        <v>0</v>
      </c>
      <c r="L4281" t="s">
        <v>28</v>
      </c>
      <c r="M4281" t="s">
        <v>240</v>
      </c>
      <c r="N4281" t="s">
        <v>239</v>
      </c>
      <c r="O4281" t="s">
        <v>122</v>
      </c>
      <c r="P4281" t="s">
        <v>23</v>
      </c>
      <c r="Q4281" t="s">
        <v>24</v>
      </c>
    </row>
    <row r="4282" spans="1:17" x14ac:dyDescent="0.2">
      <c r="A4282" s="2">
        <v>36580</v>
      </c>
      <c r="B4282" t="s">
        <v>282</v>
      </c>
      <c r="C4282" t="s">
        <v>56</v>
      </c>
      <c r="D4282" t="s">
        <v>19</v>
      </c>
      <c r="E4282" t="s">
        <v>27</v>
      </c>
      <c r="F4282">
        <v>49</v>
      </c>
      <c r="G4282">
        <v>85</v>
      </c>
      <c r="H4282">
        <v>0</v>
      </c>
      <c r="I4282">
        <v>0</v>
      </c>
      <c r="J4282">
        <v>0</v>
      </c>
      <c r="K4282">
        <v>1</v>
      </c>
      <c r="L4282" t="s">
        <v>563</v>
      </c>
      <c r="M4282" t="s">
        <v>121</v>
      </c>
      <c r="N4282" t="s">
        <v>77</v>
      </c>
      <c r="O4282" t="s">
        <v>122</v>
      </c>
      <c r="P4282" t="s">
        <v>23</v>
      </c>
      <c r="Q4282" t="s">
        <v>41</v>
      </c>
    </row>
    <row r="4283" spans="1:17" x14ac:dyDescent="0.2">
      <c r="A4283" s="2">
        <v>36581</v>
      </c>
      <c r="B4283" t="s">
        <v>775</v>
      </c>
      <c r="C4283" t="s">
        <v>776</v>
      </c>
      <c r="D4283" t="s">
        <v>27</v>
      </c>
      <c r="E4283" t="s">
        <v>27</v>
      </c>
      <c r="F4283">
        <v>161</v>
      </c>
      <c r="G4283">
        <v>202</v>
      </c>
      <c r="H4283">
        <v>0</v>
      </c>
      <c r="I4283">
        <v>0</v>
      </c>
      <c r="J4283">
        <v>3</v>
      </c>
      <c r="K4283">
        <v>4</v>
      </c>
      <c r="L4283" t="s">
        <v>28</v>
      </c>
      <c r="M4283" t="s">
        <v>825</v>
      </c>
      <c r="N4283" t="s">
        <v>775</v>
      </c>
      <c r="O4283" t="s">
        <v>22</v>
      </c>
      <c r="P4283" t="s">
        <v>23</v>
      </c>
      <c r="Q4283" t="s">
        <v>41</v>
      </c>
    </row>
    <row r="4284" spans="1:17" x14ac:dyDescent="0.2">
      <c r="A4284" s="2">
        <v>36581</v>
      </c>
      <c r="B4284" t="s">
        <v>114</v>
      </c>
      <c r="C4284" t="s">
        <v>81</v>
      </c>
      <c r="D4284" t="s">
        <v>115</v>
      </c>
      <c r="E4284" t="s">
        <v>50</v>
      </c>
      <c r="F4284">
        <v>65</v>
      </c>
      <c r="G4284">
        <v>72</v>
      </c>
      <c r="H4284">
        <v>0</v>
      </c>
      <c r="I4284">
        <v>0</v>
      </c>
      <c r="J4284">
        <v>2</v>
      </c>
      <c r="K4284">
        <v>1</v>
      </c>
      <c r="L4284" t="s">
        <v>447</v>
      </c>
      <c r="M4284" t="s">
        <v>226</v>
      </c>
      <c r="N4284" t="s">
        <v>114</v>
      </c>
      <c r="O4284" t="s">
        <v>22</v>
      </c>
      <c r="P4284" t="s">
        <v>23</v>
      </c>
      <c r="Q4284" t="s">
        <v>24</v>
      </c>
    </row>
    <row r="4285" spans="1:17" x14ac:dyDescent="0.2">
      <c r="A4285" s="2">
        <v>36583</v>
      </c>
      <c r="B4285" t="s">
        <v>351</v>
      </c>
      <c r="C4285" t="s">
        <v>405</v>
      </c>
      <c r="D4285" t="s">
        <v>36</v>
      </c>
      <c r="E4285" t="s">
        <v>36</v>
      </c>
      <c r="F4285">
        <v>165</v>
      </c>
      <c r="G4285">
        <v>154</v>
      </c>
      <c r="H4285">
        <v>0</v>
      </c>
      <c r="I4285">
        <v>0</v>
      </c>
      <c r="J4285">
        <v>1</v>
      </c>
      <c r="K4285">
        <v>0</v>
      </c>
      <c r="L4285" t="s">
        <v>28</v>
      </c>
      <c r="M4285" t="s">
        <v>353</v>
      </c>
      <c r="N4285" t="s">
        <v>351</v>
      </c>
      <c r="O4285" t="s">
        <v>22</v>
      </c>
      <c r="P4285" t="s">
        <v>23</v>
      </c>
      <c r="Q4285" t="s">
        <v>24</v>
      </c>
    </row>
    <row r="4286" spans="1:17" x14ac:dyDescent="0.2">
      <c r="A4286" s="2">
        <v>36583</v>
      </c>
      <c r="B4286" t="s">
        <v>775</v>
      </c>
      <c r="C4286" t="s">
        <v>776</v>
      </c>
      <c r="D4286" t="s">
        <v>27</v>
      </c>
      <c r="E4286" t="s">
        <v>27</v>
      </c>
      <c r="F4286">
        <v>161</v>
      </c>
      <c r="G4286">
        <v>202</v>
      </c>
      <c r="H4286">
        <v>0</v>
      </c>
      <c r="I4286">
        <v>0</v>
      </c>
      <c r="J4286">
        <v>5</v>
      </c>
      <c r="K4286">
        <v>0</v>
      </c>
      <c r="L4286" t="s">
        <v>28</v>
      </c>
      <c r="M4286" t="s">
        <v>825</v>
      </c>
      <c r="N4286" t="s">
        <v>775</v>
      </c>
      <c r="O4286" t="s">
        <v>22</v>
      </c>
      <c r="P4286" t="s">
        <v>23</v>
      </c>
      <c r="Q4286" t="s">
        <v>24</v>
      </c>
    </row>
    <row r="4287" spans="1:17" x14ac:dyDescent="0.2">
      <c r="A4287" s="2">
        <v>36583</v>
      </c>
      <c r="B4287" t="s">
        <v>56</v>
      </c>
      <c r="C4287" t="s">
        <v>43</v>
      </c>
      <c r="D4287" t="s">
        <v>27</v>
      </c>
      <c r="E4287" t="s">
        <v>19</v>
      </c>
      <c r="F4287">
        <v>85</v>
      </c>
      <c r="G4287">
        <v>24</v>
      </c>
      <c r="H4287">
        <v>0</v>
      </c>
      <c r="I4287">
        <v>0</v>
      </c>
      <c r="J4287">
        <v>2</v>
      </c>
      <c r="K4287">
        <v>0</v>
      </c>
      <c r="L4287" t="s">
        <v>563</v>
      </c>
      <c r="M4287" t="s">
        <v>121</v>
      </c>
      <c r="N4287" t="s">
        <v>77</v>
      </c>
      <c r="O4287" t="s">
        <v>122</v>
      </c>
      <c r="P4287" t="s">
        <v>23</v>
      </c>
      <c r="Q4287" t="s">
        <v>24</v>
      </c>
    </row>
    <row r="4288" spans="1:17" x14ac:dyDescent="0.2">
      <c r="A4288" s="2">
        <v>36583</v>
      </c>
      <c r="B4288" t="s">
        <v>114</v>
      </c>
      <c r="C4288" t="s">
        <v>70</v>
      </c>
      <c r="D4288" t="s">
        <v>115</v>
      </c>
      <c r="E4288" t="s">
        <v>50</v>
      </c>
      <c r="F4288">
        <v>65</v>
      </c>
      <c r="G4288">
        <v>55</v>
      </c>
      <c r="H4288">
        <v>0</v>
      </c>
      <c r="I4288">
        <v>0</v>
      </c>
      <c r="J4288">
        <v>5</v>
      </c>
      <c r="K4288">
        <v>1</v>
      </c>
      <c r="L4288" t="s">
        <v>447</v>
      </c>
      <c r="M4288" t="s">
        <v>226</v>
      </c>
      <c r="N4288" t="s">
        <v>114</v>
      </c>
      <c r="O4288" t="s">
        <v>22</v>
      </c>
      <c r="P4288" t="s">
        <v>23</v>
      </c>
      <c r="Q4288" t="s">
        <v>24</v>
      </c>
    </row>
    <row r="4289" spans="1:17" x14ac:dyDescent="0.2">
      <c r="A4289" s="2">
        <v>36585</v>
      </c>
      <c r="B4289" t="s">
        <v>221</v>
      </c>
      <c r="C4289" t="s">
        <v>481</v>
      </c>
      <c r="D4289" t="s">
        <v>27</v>
      </c>
      <c r="E4289" t="s">
        <v>27</v>
      </c>
      <c r="F4289">
        <v>114</v>
      </c>
      <c r="G4289">
        <v>149</v>
      </c>
      <c r="H4289">
        <v>0</v>
      </c>
      <c r="I4289">
        <v>0</v>
      </c>
      <c r="J4289">
        <v>2</v>
      </c>
      <c r="K4289">
        <v>2</v>
      </c>
      <c r="L4289" t="s">
        <v>28</v>
      </c>
      <c r="M4289" t="s">
        <v>223</v>
      </c>
      <c r="N4289" t="s">
        <v>221</v>
      </c>
      <c r="O4289" t="s">
        <v>22</v>
      </c>
      <c r="P4289" t="s">
        <v>23</v>
      </c>
      <c r="Q4289" t="s">
        <v>30</v>
      </c>
    </row>
    <row r="4290" spans="1:17" x14ac:dyDescent="0.2">
      <c r="A4290" s="2">
        <v>36585</v>
      </c>
      <c r="B4290" t="s">
        <v>210</v>
      </c>
      <c r="C4290" t="s">
        <v>531</v>
      </c>
      <c r="D4290" t="s">
        <v>27</v>
      </c>
      <c r="E4290" t="s">
        <v>27</v>
      </c>
      <c r="F4290">
        <v>97</v>
      </c>
      <c r="G4290">
        <v>123</v>
      </c>
      <c r="H4290">
        <v>0</v>
      </c>
      <c r="I4290">
        <v>0</v>
      </c>
      <c r="J4290">
        <v>3</v>
      </c>
      <c r="K4290">
        <v>1</v>
      </c>
      <c r="L4290" t="s">
        <v>28</v>
      </c>
      <c r="M4290" t="s">
        <v>557</v>
      </c>
      <c r="N4290" t="s">
        <v>210</v>
      </c>
      <c r="O4290" t="s">
        <v>22</v>
      </c>
      <c r="P4290" t="s">
        <v>23</v>
      </c>
      <c r="Q4290" t="s">
        <v>24</v>
      </c>
    </row>
    <row r="4291" spans="1:17" x14ac:dyDescent="0.2">
      <c r="A4291" s="2">
        <v>36585</v>
      </c>
      <c r="B4291" t="s">
        <v>449</v>
      </c>
      <c r="C4291" t="s">
        <v>898</v>
      </c>
      <c r="D4291" t="s">
        <v>115</v>
      </c>
      <c r="E4291" t="s">
        <v>115</v>
      </c>
      <c r="F4291">
        <v>58</v>
      </c>
      <c r="G4291">
        <v>200</v>
      </c>
      <c r="H4291">
        <v>0</v>
      </c>
      <c r="I4291">
        <v>0</v>
      </c>
      <c r="J4291">
        <v>8</v>
      </c>
      <c r="K4291">
        <v>1</v>
      </c>
      <c r="L4291" t="s">
        <v>28</v>
      </c>
      <c r="M4291" t="s">
        <v>530</v>
      </c>
      <c r="N4291" t="s">
        <v>449</v>
      </c>
      <c r="O4291" t="s">
        <v>22</v>
      </c>
      <c r="P4291" t="s">
        <v>23</v>
      </c>
      <c r="Q4291" t="s">
        <v>24</v>
      </c>
    </row>
    <row r="4292" spans="1:17" x14ac:dyDescent="0.2">
      <c r="A4292" s="2">
        <v>36586</v>
      </c>
      <c r="B4292" t="s">
        <v>138</v>
      </c>
      <c r="C4292" t="s">
        <v>405</v>
      </c>
      <c r="D4292" t="s">
        <v>36</v>
      </c>
      <c r="E4292" t="s">
        <v>36</v>
      </c>
      <c r="F4292">
        <v>38</v>
      </c>
      <c r="G4292">
        <v>154</v>
      </c>
      <c r="H4292">
        <v>0</v>
      </c>
      <c r="I4292">
        <v>0</v>
      </c>
      <c r="J4292">
        <v>2</v>
      </c>
      <c r="K4292">
        <v>0</v>
      </c>
      <c r="L4292" t="s">
        <v>28</v>
      </c>
      <c r="M4292" t="s">
        <v>139</v>
      </c>
      <c r="N4292" t="s">
        <v>138</v>
      </c>
      <c r="O4292" t="s">
        <v>22</v>
      </c>
      <c r="P4292" t="s">
        <v>23</v>
      </c>
      <c r="Q4292" t="s">
        <v>24</v>
      </c>
    </row>
    <row r="4293" spans="1:17" x14ac:dyDescent="0.2">
      <c r="A4293" s="2">
        <v>36589</v>
      </c>
      <c r="B4293" t="s">
        <v>304</v>
      </c>
      <c r="C4293" t="s">
        <v>532</v>
      </c>
      <c r="D4293" t="s">
        <v>27</v>
      </c>
      <c r="E4293" t="s">
        <v>27</v>
      </c>
      <c r="F4293">
        <v>74</v>
      </c>
      <c r="G4293">
        <v>193</v>
      </c>
      <c r="H4293">
        <v>0</v>
      </c>
      <c r="I4293">
        <v>0</v>
      </c>
      <c r="J4293">
        <v>3</v>
      </c>
      <c r="K4293">
        <v>0</v>
      </c>
      <c r="L4293" t="s">
        <v>20</v>
      </c>
      <c r="M4293" t="s">
        <v>628</v>
      </c>
      <c r="N4293" t="s">
        <v>304</v>
      </c>
      <c r="O4293" t="s">
        <v>22</v>
      </c>
      <c r="P4293" t="s">
        <v>23</v>
      </c>
      <c r="Q4293" t="s">
        <v>24</v>
      </c>
    </row>
    <row r="4294" spans="1:17" x14ac:dyDescent="0.2">
      <c r="A4294" s="2">
        <v>36590</v>
      </c>
      <c r="B4294" t="s">
        <v>776</v>
      </c>
      <c r="C4294" t="s">
        <v>848</v>
      </c>
      <c r="D4294" t="s">
        <v>27</v>
      </c>
      <c r="E4294" t="s">
        <v>27</v>
      </c>
      <c r="F4294">
        <v>202</v>
      </c>
      <c r="G4294">
        <v>189</v>
      </c>
      <c r="H4294">
        <v>0</v>
      </c>
      <c r="I4294">
        <v>0</v>
      </c>
      <c r="J4294">
        <v>1</v>
      </c>
      <c r="K4294">
        <v>3</v>
      </c>
      <c r="L4294" t="s">
        <v>20</v>
      </c>
      <c r="M4294" t="s">
        <v>899</v>
      </c>
      <c r="N4294" t="s">
        <v>776</v>
      </c>
      <c r="O4294" t="s">
        <v>22</v>
      </c>
      <c r="P4294" t="s">
        <v>23</v>
      </c>
      <c r="Q4294" t="s">
        <v>41</v>
      </c>
    </row>
    <row r="4295" spans="1:17" x14ac:dyDescent="0.2">
      <c r="A4295" s="2">
        <v>36590</v>
      </c>
      <c r="B4295" t="s">
        <v>221</v>
      </c>
      <c r="C4295" t="s">
        <v>222</v>
      </c>
      <c r="D4295" t="s">
        <v>27</v>
      </c>
      <c r="E4295" t="s">
        <v>27</v>
      </c>
      <c r="F4295">
        <v>114</v>
      </c>
      <c r="G4295">
        <v>122</v>
      </c>
      <c r="H4295">
        <v>0</v>
      </c>
      <c r="I4295">
        <v>0</v>
      </c>
      <c r="J4295">
        <v>2</v>
      </c>
      <c r="K4295">
        <v>2</v>
      </c>
      <c r="L4295" t="s">
        <v>20</v>
      </c>
      <c r="M4295" t="s">
        <v>223</v>
      </c>
      <c r="N4295" t="s">
        <v>221</v>
      </c>
      <c r="O4295" t="s">
        <v>22</v>
      </c>
      <c r="P4295" t="s">
        <v>23</v>
      </c>
      <c r="Q4295" t="s">
        <v>30</v>
      </c>
    </row>
    <row r="4296" spans="1:17" x14ac:dyDescent="0.2">
      <c r="A4296" s="2">
        <v>36590</v>
      </c>
      <c r="B4296" t="s">
        <v>17</v>
      </c>
      <c r="C4296" t="s">
        <v>263</v>
      </c>
      <c r="D4296" t="s">
        <v>19</v>
      </c>
      <c r="E4296" t="s">
        <v>27</v>
      </c>
      <c r="F4296">
        <v>66</v>
      </c>
      <c r="G4296">
        <v>100</v>
      </c>
      <c r="H4296">
        <v>0</v>
      </c>
      <c r="I4296">
        <v>0</v>
      </c>
      <c r="J4296">
        <v>9</v>
      </c>
      <c r="K4296">
        <v>2</v>
      </c>
      <c r="L4296" t="s">
        <v>28</v>
      </c>
      <c r="M4296" t="s">
        <v>21</v>
      </c>
      <c r="N4296" t="s">
        <v>17</v>
      </c>
      <c r="O4296" t="s">
        <v>22</v>
      </c>
      <c r="P4296" t="s">
        <v>23</v>
      </c>
      <c r="Q4296" t="s">
        <v>24</v>
      </c>
    </row>
    <row r="4297" spans="1:17" x14ac:dyDescent="0.2">
      <c r="A4297" s="2">
        <v>36590</v>
      </c>
      <c r="B4297" t="s">
        <v>775</v>
      </c>
      <c r="C4297" t="s">
        <v>700</v>
      </c>
      <c r="D4297" t="s">
        <v>27</v>
      </c>
      <c r="E4297" t="s">
        <v>27</v>
      </c>
      <c r="F4297">
        <v>161</v>
      </c>
      <c r="G4297">
        <v>163</v>
      </c>
      <c r="H4297">
        <v>0</v>
      </c>
      <c r="I4297">
        <v>0</v>
      </c>
      <c r="J4297">
        <v>1</v>
      </c>
      <c r="K4297">
        <v>5</v>
      </c>
      <c r="L4297" t="s">
        <v>20</v>
      </c>
      <c r="M4297" t="s">
        <v>825</v>
      </c>
      <c r="N4297" t="s">
        <v>775</v>
      </c>
      <c r="O4297" t="s">
        <v>22</v>
      </c>
      <c r="P4297" t="s">
        <v>23</v>
      </c>
      <c r="Q4297" t="s">
        <v>41</v>
      </c>
    </row>
    <row r="4298" spans="1:17" x14ac:dyDescent="0.2">
      <c r="A4298" s="2">
        <v>36590</v>
      </c>
      <c r="B4298" t="s">
        <v>454</v>
      </c>
      <c r="C4298" t="s">
        <v>188</v>
      </c>
      <c r="D4298" t="s">
        <v>27</v>
      </c>
      <c r="E4298" t="s">
        <v>27</v>
      </c>
      <c r="F4298">
        <v>82</v>
      </c>
      <c r="G4298">
        <v>150</v>
      </c>
      <c r="H4298">
        <v>0</v>
      </c>
      <c r="I4298">
        <v>0</v>
      </c>
      <c r="J4298">
        <v>4</v>
      </c>
      <c r="K4298">
        <v>0</v>
      </c>
      <c r="L4298" t="s">
        <v>20</v>
      </c>
      <c r="M4298" t="s">
        <v>900</v>
      </c>
      <c r="N4298" t="s">
        <v>454</v>
      </c>
      <c r="O4298" t="s">
        <v>22</v>
      </c>
      <c r="P4298" t="s">
        <v>23</v>
      </c>
      <c r="Q4298" t="s">
        <v>24</v>
      </c>
    </row>
    <row r="4299" spans="1:17" x14ac:dyDescent="0.2">
      <c r="A4299" s="2">
        <v>36590</v>
      </c>
      <c r="B4299" t="s">
        <v>262</v>
      </c>
      <c r="C4299" t="s">
        <v>901</v>
      </c>
      <c r="D4299" t="s">
        <v>27</v>
      </c>
      <c r="E4299" t="s">
        <v>27</v>
      </c>
      <c r="F4299">
        <v>155</v>
      </c>
      <c r="G4299">
        <v>201</v>
      </c>
      <c r="H4299">
        <v>0</v>
      </c>
      <c r="I4299">
        <v>0</v>
      </c>
      <c r="J4299">
        <v>3</v>
      </c>
      <c r="K4299">
        <v>0</v>
      </c>
      <c r="L4299" t="s">
        <v>20</v>
      </c>
      <c r="M4299" t="s">
        <v>664</v>
      </c>
      <c r="N4299" t="s">
        <v>262</v>
      </c>
      <c r="O4299" t="s">
        <v>22</v>
      </c>
      <c r="P4299" t="s">
        <v>23</v>
      </c>
      <c r="Q4299" t="s">
        <v>24</v>
      </c>
    </row>
    <row r="4300" spans="1:17" x14ac:dyDescent="0.2">
      <c r="A4300" s="2">
        <v>36590</v>
      </c>
      <c r="B4300" t="s">
        <v>210</v>
      </c>
      <c r="C4300" t="s">
        <v>614</v>
      </c>
      <c r="D4300" t="s">
        <v>27</v>
      </c>
      <c r="E4300" t="s">
        <v>27</v>
      </c>
      <c r="F4300">
        <v>97</v>
      </c>
      <c r="G4300">
        <v>190</v>
      </c>
      <c r="H4300">
        <v>0</v>
      </c>
      <c r="I4300">
        <v>0</v>
      </c>
      <c r="J4300">
        <v>5</v>
      </c>
      <c r="K4300">
        <v>0</v>
      </c>
      <c r="L4300" t="s">
        <v>20</v>
      </c>
      <c r="M4300" t="s">
        <v>557</v>
      </c>
      <c r="N4300" t="s">
        <v>210</v>
      </c>
      <c r="O4300" t="s">
        <v>22</v>
      </c>
      <c r="P4300" t="s">
        <v>23</v>
      </c>
      <c r="Q4300" t="s">
        <v>24</v>
      </c>
    </row>
    <row r="4301" spans="1:17" x14ac:dyDescent="0.2">
      <c r="A4301" s="2">
        <v>36590</v>
      </c>
      <c r="B4301" t="s">
        <v>374</v>
      </c>
      <c r="C4301" t="s">
        <v>380</v>
      </c>
      <c r="D4301" t="s">
        <v>36</v>
      </c>
      <c r="E4301" t="s">
        <v>36</v>
      </c>
      <c r="F4301">
        <v>144</v>
      </c>
      <c r="G4301">
        <v>134</v>
      </c>
      <c r="H4301">
        <v>0</v>
      </c>
      <c r="I4301">
        <v>0</v>
      </c>
      <c r="J4301">
        <v>1</v>
      </c>
      <c r="K4301">
        <v>0</v>
      </c>
      <c r="L4301" t="s">
        <v>28</v>
      </c>
      <c r="M4301" t="s">
        <v>375</v>
      </c>
      <c r="N4301" t="s">
        <v>374</v>
      </c>
      <c r="O4301" t="s">
        <v>22</v>
      </c>
      <c r="P4301" t="s">
        <v>23</v>
      </c>
      <c r="Q4301" t="s">
        <v>24</v>
      </c>
    </row>
    <row r="4302" spans="1:17" x14ac:dyDescent="0.2">
      <c r="A4302" s="2">
        <v>36590</v>
      </c>
      <c r="B4302" t="s">
        <v>456</v>
      </c>
      <c r="C4302" t="s">
        <v>232</v>
      </c>
      <c r="D4302" t="s">
        <v>27</v>
      </c>
      <c r="E4302" t="s">
        <v>19</v>
      </c>
      <c r="F4302">
        <v>132</v>
      </c>
      <c r="G4302">
        <v>162</v>
      </c>
      <c r="H4302">
        <v>0</v>
      </c>
      <c r="I4302">
        <v>0</v>
      </c>
      <c r="J4302">
        <v>1</v>
      </c>
      <c r="K4302">
        <v>0</v>
      </c>
      <c r="L4302" t="s">
        <v>20</v>
      </c>
      <c r="M4302" t="s">
        <v>474</v>
      </c>
      <c r="N4302" t="s">
        <v>456</v>
      </c>
      <c r="O4302" t="s">
        <v>22</v>
      </c>
      <c r="P4302" t="s">
        <v>23</v>
      </c>
      <c r="Q4302" t="s">
        <v>24</v>
      </c>
    </row>
    <row r="4303" spans="1:17" x14ac:dyDescent="0.2">
      <c r="A4303" s="2">
        <v>36590</v>
      </c>
      <c r="B4303" t="s">
        <v>512</v>
      </c>
      <c r="C4303" t="s">
        <v>892</v>
      </c>
      <c r="D4303" t="s">
        <v>27</v>
      </c>
      <c r="E4303" t="s">
        <v>27</v>
      </c>
      <c r="F4303">
        <v>142</v>
      </c>
      <c r="G4303">
        <v>194</v>
      </c>
      <c r="H4303">
        <v>0</v>
      </c>
      <c r="I4303">
        <v>0</v>
      </c>
      <c r="J4303">
        <v>9</v>
      </c>
      <c r="K4303">
        <v>0</v>
      </c>
      <c r="L4303" t="s">
        <v>20</v>
      </c>
      <c r="M4303" t="s">
        <v>632</v>
      </c>
      <c r="N4303" t="s">
        <v>512</v>
      </c>
      <c r="O4303" t="s">
        <v>22</v>
      </c>
      <c r="P4303" t="s">
        <v>23</v>
      </c>
      <c r="Q4303" t="s">
        <v>24</v>
      </c>
    </row>
    <row r="4304" spans="1:17" x14ac:dyDescent="0.2">
      <c r="A4304" s="2">
        <v>36590</v>
      </c>
      <c r="B4304" t="s">
        <v>45</v>
      </c>
      <c r="C4304" t="s">
        <v>405</v>
      </c>
      <c r="D4304" t="s">
        <v>36</v>
      </c>
      <c r="E4304" t="s">
        <v>36</v>
      </c>
      <c r="F4304">
        <v>69</v>
      </c>
      <c r="G4304">
        <v>154</v>
      </c>
      <c r="H4304">
        <v>0</v>
      </c>
      <c r="I4304">
        <v>0</v>
      </c>
      <c r="J4304">
        <v>2</v>
      </c>
      <c r="K4304">
        <v>1</v>
      </c>
      <c r="L4304" t="s">
        <v>716</v>
      </c>
      <c r="M4304" t="s">
        <v>47</v>
      </c>
      <c r="N4304" t="s">
        <v>45</v>
      </c>
      <c r="O4304" t="s">
        <v>22</v>
      </c>
      <c r="P4304" t="s">
        <v>23</v>
      </c>
      <c r="Q4304" t="s">
        <v>24</v>
      </c>
    </row>
    <row r="4305" spans="1:17" x14ac:dyDescent="0.2">
      <c r="A4305" s="2">
        <v>36591</v>
      </c>
      <c r="B4305" t="s">
        <v>469</v>
      </c>
      <c r="C4305" t="s">
        <v>177</v>
      </c>
      <c r="D4305" t="s">
        <v>115</v>
      </c>
      <c r="E4305" t="s">
        <v>115</v>
      </c>
      <c r="F4305">
        <v>109</v>
      </c>
      <c r="G4305">
        <v>116</v>
      </c>
      <c r="H4305">
        <v>0</v>
      </c>
      <c r="I4305">
        <v>0</v>
      </c>
      <c r="J4305">
        <v>0</v>
      </c>
      <c r="K4305">
        <v>0</v>
      </c>
      <c r="L4305" t="s">
        <v>28</v>
      </c>
      <c r="M4305" t="s">
        <v>470</v>
      </c>
      <c r="N4305" t="s">
        <v>469</v>
      </c>
      <c r="O4305" t="s">
        <v>22</v>
      </c>
      <c r="P4305" t="s">
        <v>23</v>
      </c>
      <c r="Q4305" t="s">
        <v>30</v>
      </c>
    </row>
    <row r="4306" spans="1:17" x14ac:dyDescent="0.2">
      <c r="A4306" s="2">
        <v>36593</v>
      </c>
      <c r="B4306" t="s">
        <v>31</v>
      </c>
      <c r="C4306" t="s">
        <v>304</v>
      </c>
      <c r="D4306" t="s">
        <v>19</v>
      </c>
      <c r="E4306" t="s">
        <v>27</v>
      </c>
      <c r="F4306">
        <v>68</v>
      </c>
      <c r="G4306">
        <v>74</v>
      </c>
      <c r="H4306">
        <v>0</v>
      </c>
      <c r="I4306">
        <v>0</v>
      </c>
      <c r="J4306">
        <v>1</v>
      </c>
      <c r="K4306">
        <v>3</v>
      </c>
      <c r="L4306" t="s">
        <v>28</v>
      </c>
      <c r="M4306" t="s">
        <v>33</v>
      </c>
      <c r="N4306" t="s">
        <v>31</v>
      </c>
      <c r="O4306" t="s">
        <v>22</v>
      </c>
      <c r="P4306" t="s">
        <v>23</v>
      </c>
      <c r="Q4306" t="s">
        <v>41</v>
      </c>
    </row>
    <row r="4307" spans="1:17" x14ac:dyDescent="0.2">
      <c r="A4307" s="2">
        <v>36593</v>
      </c>
      <c r="B4307" t="s">
        <v>177</v>
      </c>
      <c r="C4307" t="s">
        <v>464</v>
      </c>
      <c r="D4307" t="s">
        <v>115</v>
      </c>
      <c r="E4307" t="s">
        <v>115</v>
      </c>
      <c r="F4307">
        <v>116</v>
      </c>
      <c r="G4307">
        <v>111</v>
      </c>
      <c r="H4307">
        <v>0</v>
      </c>
      <c r="I4307">
        <v>0</v>
      </c>
      <c r="J4307">
        <v>1</v>
      </c>
      <c r="K4307">
        <v>1</v>
      </c>
      <c r="L4307" t="s">
        <v>28</v>
      </c>
      <c r="M4307" t="s">
        <v>640</v>
      </c>
      <c r="N4307" t="s">
        <v>177</v>
      </c>
      <c r="O4307" t="s">
        <v>22</v>
      </c>
      <c r="P4307" t="s">
        <v>23</v>
      </c>
      <c r="Q4307" t="s">
        <v>30</v>
      </c>
    </row>
    <row r="4308" spans="1:17" x14ac:dyDescent="0.2">
      <c r="A4308" s="2">
        <v>36594</v>
      </c>
      <c r="B4308" t="s">
        <v>454</v>
      </c>
      <c r="C4308" t="s">
        <v>532</v>
      </c>
      <c r="D4308" t="s">
        <v>27</v>
      </c>
      <c r="E4308" t="s">
        <v>27</v>
      </c>
      <c r="F4308">
        <v>82</v>
      </c>
      <c r="G4308">
        <v>193</v>
      </c>
      <c r="H4308">
        <v>0</v>
      </c>
      <c r="I4308">
        <v>0</v>
      </c>
      <c r="J4308">
        <v>4</v>
      </c>
      <c r="K4308">
        <v>0</v>
      </c>
      <c r="L4308" t="s">
        <v>28</v>
      </c>
      <c r="M4308" t="s">
        <v>900</v>
      </c>
      <c r="N4308" t="s">
        <v>454</v>
      </c>
      <c r="O4308" t="s">
        <v>22</v>
      </c>
      <c r="P4308" t="s">
        <v>23</v>
      </c>
      <c r="Q4308" t="s">
        <v>24</v>
      </c>
    </row>
    <row r="4309" spans="1:17" x14ac:dyDescent="0.2">
      <c r="A4309" s="2">
        <v>36595</v>
      </c>
      <c r="B4309" t="s">
        <v>166</v>
      </c>
      <c r="C4309" t="s">
        <v>380</v>
      </c>
      <c r="D4309" t="s">
        <v>115</v>
      </c>
      <c r="E4309" t="s">
        <v>36</v>
      </c>
      <c r="F4309">
        <v>106</v>
      </c>
      <c r="G4309">
        <v>134</v>
      </c>
      <c r="H4309">
        <v>0</v>
      </c>
      <c r="I4309">
        <v>0</v>
      </c>
      <c r="J4309">
        <v>3</v>
      </c>
      <c r="K4309">
        <v>0</v>
      </c>
      <c r="L4309" t="s">
        <v>28</v>
      </c>
      <c r="M4309" t="s">
        <v>165</v>
      </c>
      <c r="N4309" t="s">
        <v>166</v>
      </c>
      <c r="O4309" t="s">
        <v>22</v>
      </c>
      <c r="P4309" t="s">
        <v>23</v>
      </c>
      <c r="Q4309" t="s">
        <v>24</v>
      </c>
    </row>
    <row r="4310" spans="1:17" x14ac:dyDescent="0.2">
      <c r="A4310" s="2">
        <v>36596</v>
      </c>
      <c r="B4310" t="s">
        <v>586</v>
      </c>
      <c r="C4310" t="s">
        <v>229</v>
      </c>
      <c r="D4310" t="s">
        <v>27</v>
      </c>
      <c r="E4310" t="s">
        <v>27</v>
      </c>
      <c r="F4310">
        <v>191</v>
      </c>
      <c r="G4310">
        <v>186</v>
      </c>
      <c r="H4310">
        <v>0</v>
      </c>
      <c r="I4310">
        <v>0</v>
      </c>
      <c r="J4310">
        <v>4</v>
      </c>
      <c r="K4310">
        <v>2</v>
      </c>
      <c r="L4310" t="s">
        <v>20</v>
      </c>
      <c r="M4310" t="s">
        <v>594</v>
      </c>
      <c r="N4310" t="s">
        <v>586</v>
      </c>
      <c r="O4310" t="s">
        <v>22</v>
      </c>
      <c r="P4310" t="s">
        <v>23</v>
      </c>
      <c r="Q4310" t="s">
        <v>24</v>
      </c>
    </row>
    <row r="4311" spans="1:17" x14ac:dyDescent="0.2">
      <c r="A4311" s="2">
        <v>36596</v>
      </c>
      <c r="B4311" t="s">
        <v>263</v>
      </c>
      <c r="C4311" t="s">
        <v>549</v>
      </c>
      <c r="D4311" t="s">
        <v>27</v>
      </c>
      <c r="E4311" t="s">
        <v>27</v>
      </c>
      <c r="F4311">
        <v>100</v>
      </c>
      <c r="G4311">
        <v>148</v>
      </c>
      <c r="H4311">
        <v>0</v>
      </c>
      <c r="I4311">
        <v>0</v>
      </c>
      <c r="J4311">
        <v>4</v>
      </c>
      <c r="K4311">
        <v>0</v>
      </c>
      <c r="L4311" t="s">
        <v>20</v>
      </c>
      <c r="M4311" t="s">
        <v>599</v>
      </c>
      <c r="N4311" t="s">
        <v>263</v>
      </c>
      <c r="O4311" t="s">
        <v>22</v>
      </c>
      <c r="P4311" t="s">
        <v>23</v>
      </c>
      <c r="Q4311" t="s">
        <v>24</v>
      </c>
    </row>
    <row r="4312" spans="1:17" x14ac:dyDescent="0.2">
      <c r="A4312" s="2">
        <v>36596</v>
      </c>
      <c r="B4312" t="s">
        <v>177</v>
      </c>
      <c r="C4312" t="s">
        <v>646</v>
      </c>
      <c r="D4312" t="s">
        <v>115</v>
      </c>
      <c r="E4312" t="s">
        <v>50</v>
      </c>
      <c r="F4312">
        <v>116</v>
      </c>
      <c r="G4312">
        <v>81</v>
      </c>
      <c r="H4312">
        <v>0</v>
      </c>
      <c r="I4312">
        <v>0</v>
      </c>
      <c r="J4312">
        <v>0</v>
      </c>
      <c r="K4312">
        <v>0</v>
      </c>
      <c r="L4312" t="s">
        <v>28</v>
      </c>
      <c r="M4312" t="s">
        <v>902</v>
      </c>
      <c r="N4312" t="s">
        <v>177</v>
      </c>
      <c r="O4312" t="s">
        <v>22</v>
      </c>
      <c r="P4312" t="s">
        <v>23</v>
      </c>
      <c r="Q4312" t="s">
        <v>30</v>
      </c>
    </row>
    <row r="4313" spans="1:17" x14ac:dyDescent="0.2">
      <c r="A4313" s="2">
        <v>36597</v>
      </c>
      <c r="B4313" t="s">
        <v>77</v>
      </c>
      <c r="C4313" t="s">
        <v>128</v>
      </c>
      <c r="D4313" t="s">
        <v>27</v>
      </c>
      <c r="E4313" t="s">
        <v>36</v>
      </c>
      <c r="F4313">
        <v>22</v>
      </c>
      <c r="G4313">
        <v>27</v>
      </c>
      <c r="H4313">
        <v>0</v>
      </c>
      <c r="I4313">
        <v>0</v>
      </c>
      <c r="J4313">
        <v>1</v>
      </c>
      <c r="K4313">
        <v>1</v>
      </c>
      <c r="L4313" t="s">
        <v>28</v>
      </c>
      <c r="M4313" t="s">
        <v>490</v>
      </c>
      <c r="N4313" t="s">
        <v>77</v>
      </c>
      <c r="O4313" t="s">
        <v>22</v>
      </c>
      <c r="P4313" t="s">
        <v>23</v>
      </c>
      <c r="Q4313" t="s">
        <v>30</v>
      </c>
    </row>
    <row r="4314" spans="1:17" x14ac:dyDescent="0.2">
      <c r="A4314" s="2">
        <v>36597</v>
      </c>
      <c r="B4314" t="s">
        <v>138</v>
      </c>
      <c r="C4314" t="s">
        <v>250</v>
      </c>
      <c r="D4314" t="s">
        <v>36</v>
      </c>
      <c r="E4314" t="s">
        <v>36</v>
      </c>
      <c r="F4314">
        <v>38</v>
      </c>
      <c r="G4314">
        <v>115</v>
      </c>
      <c r="H4314">
        <v>0</v>
      </c>
      <c r="I4314">
        <v>0</v>
      </c>
      <c r="J4314">
        <v>1</v>
      </c>
      <c r="K4314">
        <v>1</v>
      </c>
      <c r="L4314" t="s">
        <v>28</v>
      </c>
      <c r="M4314" t="s">
        <v>606</v>
      </c>
      <c r="N4314" t="s">
        <v>138</v>
      </c>
      <c r="O4314" t="s">
        <v>22</v>
      </c>
      <c r="P4314" t="s">
        <v>23</v>
      </c>
      <c r="Q4314" t="s">
        <v>30</v>
      </c>
    </row>
    <row r="4315" spans="1:17" x14ac:dyDescent="0.2">
      <c r="A4315" s="2">
        <v>36598</v>
      </c>
      <c r="B4315" t="s">
        <v>177</v>
      </c>
      <c r="C4315" t="s">
        <v>469</v>
      </c>
      <c r="D4315" t="s">
        <v>115</v>
      </c>
      <c r="E4315" t="s">
        <v>115</v>
      </c>
      <c r="F4315">
        <v>116</v>
      </c>
      <c r="G4315">
        <v>109</v>
      </c>
      <c r="H4315">
        <v>0</v>
      </c>
      <c r="I4315">
        <v>0</v>
      </c>
      <c r="J4315">
        <v>0</v>
      </c>
      <c r="K4315">
        <v>0</v>
      </c>
      <c r="L4315" t="s">
        <v>28</v>
      </c>
      <c r="M4315" t="s">
        <v>640</v>
      </c>
      <c r="N4315" t="s">
        <v>177</v>
      </c>
      <c r="O4315" t="s">
        <v>22</v>
      </c>
      <c r="P4315" t="s">
        <v>23</v>
      </c>
      <c r="Q4315" t="s">
        <v>30</v>
      </c>
    </row>
    <row r="4316" spans="1:17" x14ac:dyDescent="0.2">
      <c r="A4316" s="2">
        <v>36598</v>
      </c>
      <c r="B4316" t="s">
        <v>138</v>
      </c>
      <c r="C4316" t="s">
        <v>250</v>
      </c>
      <c r="D4316" t="s">
        <v>36</v>
      </c>
      <c r="E4316" t="s">
        <v>36</v>
      </c>
      <c r="F4316">
        <v>38</v>
      </c>
      <c r="G4316">
        <v>115</v>
      </c>
      <c r="H4316">
        <v>0</v>
      </c>
      <c r="I4316">
        <v>0</v>
      </c>
      <c r="J4316">
        <v>0</v>
      </c>
      <c r="K4316">
        <v>1</v>
      </c>
      <c r="L4316" t="s">
        <v>28</v>
      </c>
      <c r="M4316" t="s">
        <v>139</v>
      </c>
      <c r="N4316" t="s">
        <v>138</v>
      </c>
      <c r="O4316" t="s">
        <v>22</v>
      </c>
      <c r="P4316" t="s">
        <v>23</v>
      </c>
      <c r="Q4316" t="s">
        <v>41</v>
      </c>
    </row>
    <row r="4317" spans="1:17" x14ac:dyDescent="0.2">
      <c r="A4317" s="2">
        <v>36600</v>
      </c>
      <c r="B4317" t="s">
        <v>143</v>
      </c>
      <c r="C4317" t="s">
        <v>182</v>
      </c>
      <c r="D4317" t="s">
        <v>115</v>
      </c>
      <c r="E4317" t="s">
        <v>115</v>
      </c>
      <c r="F4317">
        <v>49</v>
      </c>
      <c r="G4317">
        <v>66</v>
      </c>
      <c r="H4317">
        <v>0</v>
      </c>
      <c r="I4317">
        <v>0</v>
      </c>
      <c r="J4317">
        <v>0</v>
      </c>
      <c r="K4317">
        <v>0</v>
      </c>
      <c r="L4317" t="s">
        <v>28</v>
      </c>
      <c r="M4317" t="s">
        <v>320</v>
      </c>
      <c r="N4317" t="s">
        <v>143</v>
      </c>
      <c r="O4317" t="s">
        <v>22</v>
      </c>
      <c r="P4317" t="s">
        <v>23</v>
      </c>
      <c r="Q4317" t="s">
        <v>30</v>
      </c>
    </row>
    <row r="4318" spans="1:17" x14ac:dyDescent="0.2">
      <c r="A4318" s="2">
        <v>36600</v>
      </c>
      <c r="B4318" t="s">
        <v>177</v>
      </c>
      <c r="C4318" t="s">
        <v>646</v>
      </c>
      <c r="D4318" t="s">
        <v>115</v>
      </c>
      <c r="E4318" t="s">
        <v>50</v>
      </c>
      <c r="F4318">
        <v>112</v>
      </c>
      <c r="G4318">
        <v>83</v>
      </c>
      <c r="H4318">
        <v>0</v>
      </c>
      <c r="I4318">
        <v>0</v>
      </c>
      <c r="J4318">
        <v>1</v>
      </c>
      <c r="K4318">
        <v>2</v>
      </c>
      <c r="L4318" t="s">
        <v>28</v>
      </c>
      <c r="M4318" t="s">
        <v>902</v>
      </c>
      <c r="N4318" t="s">
        <v>177</v>
      </c>
      <c r="O4318" t="s">
        <v>22</v>
      </c>
      <c r="P4318" t="s">
        <v>23</v>
      </c>
      <c r="Q4318" t="s">
        <v>41</v>
      </c>
    </row>
    <row r="4319" spans="1:17" x14ac:dyDescent="0.2">
      <c r="A4319" s="2">
        <v>36601</v>
      </c>
      <c r="B4319" t="s">
        <v>32</v>
      </c>
      <c r="C4319" t="s">
        <v>17</v>
      </c>
      <c r="D4319" t="s">
        <v>19</v>
      </c>
      <c r="E4319" t="s">
        <v>19</v>
      </c>
      <c r="F4319">
        <v>113</v>
      </c>
      <c r="G4319">
        <v>69</v>
      </c>
      <c r="H4319">
        <v>0</v>
      </c>
      <c r="I4319">
        <v>0</v>
      </c>
      <c r="J4319">
        <v>0</v>
      </c>
      <c r="K4319">
        <v>0</v>
      </c>
      <c r="L4319" t="s">
        <v>28</v>
      </c>
      <c r="M4319" t="s">
        <v>739</v>
      </c>
      <c r="N4319" t="s">
        <v>32</v>
      </c>
      <c r="O4319" t="s">
        <v>22</v>
      </c>
      <c r="P4319" t="s">
        <v>23</v>
      </c>
      <c r="Q4319" t="s">
        <v>30</v>
      </c>
    </row>
    <row r="4320" spans="1:17" x14ac:dyDescent="0.2">
      <c r="A4320" s="2">
        <v>36602</v>
      </c>
      <c r="B4320" t="s">
        <v>177</v>
      </c>
      <c r="C4320" t="s">
        <v>469</v>
      </c>
      <c r="D4320" t="s">
        <v>115</v>
      </c>
      <c r="E4320" t="s">
        <v>115</v>
      </c>
      <c r="F4320">
        <v>112</v>
      </c>
      <c r="G4320">
        <v>111</v>
      </c>
      <c r="H4320">
        <v>0</v>
      </c>
      <c r="I4320">
        <v>0</v>
      </c>
      <c r="J4320">
        <v>0</v>
      </c>
      <c r="K4320">
        <v>0</v>
      </c>
      <c r="L4320" t="s">
        <v>28</v>
      </c>
      <c r="M4320" t="s">
        <v>640</v>
      </c>
      <c r="N4320" t="s">
        <v>177</v>
      </c>
      <c r="O4320" t="s">
        <v>22</v>
      </c>
      <c r="P4320" t="s">
        <v>23</v>
      </c>
      <c r="Q4320" t="s">
        <v>30</v>
      </c>
    </row>
    <row r="4321" spans="1:17" x14ac:dyDescent="0.2">
      <c r="A4321" s="2">
        <v>36603</v>
      </c>
      <c r="B4321" t="s">
        <v>222</v>
      </c>
      <c r="C4321" t="s">
        <v>221</v>
      </c>
      <c r="D4321" t="s">
        <v>27</v>
      </c>
      <c r="E4321" t="s">
        <v>27</v>
      </c>
      <c r="F4321">
        <v>122</v>
      </c>
      <c r="G4321">
        <v>116</v>
      </c>
      <c r="H4321">
        <v>0</v>
      </c>
      <c r="I4321">
        <v>0</v>
      </c>
      <c r="J4321">
        <v>2</v>
      </c>
      <c r="K4321">
        <v>3</v>
      </c>
      <c r="L4321" t="s">
        <v>20</v>
      </c>
      <c r="M4321" t="s">
        <v>407</v>
      </c>
      <c r="N4321" t="s">
        <v>222</v>
      </c>
      <c r="O4321" t="s">
        <v>22</v>
      </c>
      <c r="P4321" t="s">
        <v>23</v>
      </c>
      <c r="Q4321" t="s">
        <v>41</v>
      </c>
    </row>
    <row r="4322" spans="1:17" x14ac:dyDescent="0.2">
      <c r="A4322" s="2">
        <v>36603</v>
      </c>
      <c r="B4322" t="s">
        <v>229</v>
      </c>
      <c r="C4322" t="s">
        <v>586</v>
      </c>
      <c r="D4322" t="s">
        <v>27</v>
      </c>
      <c r="E4322" t="s">
        <v>27</v>
      </c>
      <c r="F4322">
        <v>187</v>
      </c>
      <c r="G4322">
        <v>192</v>
      </c>
      <c r="H4322">
        <v>0</v>
      </c>
      <c r="I4322">
        <v>0</v>
      </c>
      <c r="J4322">
        <v>2</v>
      </c>
      <c r="K4322">
        <v>2</v>
      </c>
      <c r="L4322" t="s">
        <v>20</v>
      </c>
      <c r="M4322" t="s">
        <v>903</v>
      </c>
      <c r="N4322" t="s">
        <v>229</v>
      </c>
      <c r="O4322" t="s">
        <v>22</v>
      </c>
      <c r="P4322" t="s">
        <v>23</v>
      </c>
      <c r="Q4322" t="s">
        <v>30</v>
      </c>
    </row>
    <row r="4323" spans="1:17" x14ac:dyDescent="0.2">
      <c r="A4323" s="2">
        <v>36603</v>
      </c>
      <c r="B4323" t="s">
        <v>453</v>
      </c>
      <c r="C4323" t="s">
        <v>904</v>
      </c>
      <c r="D4323" t="s">
        <v>27</v>
      </c>
      <c r="E4323" t="s">
        <v>27</v>
      </c>
      <c r="F4323">
        <v>140</v>
      </c>
      <c r="G4323">
        <v>197</v>
      </c>
      <c r="H4323">
        <v>0</v>
      </c>
      <c r="I4323">
        <v>0</v>
      </c>
      <c r="J4323">
        <v>8</v>
      </c>
      <c r="K4323">
        <v>0</v>
      </c>
      <c r="L4323" t="s">
        <v>20</v>
      </c>
      <c r="M4323" t="s">
        <v>482</v>
      </c>
      <c r="N4323" t="s">
        <v>453</v>
      </c>
      <c r="O4323" t="s">
        <v>22</v>
      </c>
      <c r="P4323" t="s">
        <v>23</v>
      </c>
      <c r="Q4323" t="s">
        <v>24</v>
      </c>
    </row>
    <row r="4324" spans="1:17" x14ac:dyDescent="0.2">
      <c r="A4324" s="2">
        <v>36604</v>
      </c>
      <c r="B4324" t="s">
        <v>848</v>
      </c>
      <c r="C4324" t="s">
        <v>776</v>
      </c>
      <c r="D4324" t="s">
        <v>27</v>
      </c>
      <c r="E4324" t="s">
        <v>27</v>
      </c>
      <c r="F4324">
        <v>185</v>
      </c>
      <c r="G4324">
        <v>195</v>
      </c>
      <c r="H4324">
        <v>0</v>
      </c>
      <c r="I4324">
        <v>0</v>
      </c>
      <c r="J4324">
        <v>2</v>
      </c>
      <c r="K4324">
        <v>1</v>
      </c>
      <c r="L4324" t="s">
        <v>20</v>
      </c>
      <c r="M4324" t="s">
        <v>905</v>
      </c>
      <c r="N4324" t="s">
        <v>848</v>
      </c>
      <c r="O4324" t="s">
        <v>22</v>
      </c>
      <c r="P4324" t="s">
        <v>23</v>
      </c>
      <c r="Q4324" t="s">
        <v>24</v>
      </c>
    </row>
    <row r="4325" spans="1:17" x14ac:dyDescent="0.2">
      <c r="A4325" s="2">
        <v>36604</v>
      </c>
      <c r="B4325" t="s">
        <v>614</v>
      </c>
      <c r="C4325" t="s">
        <v>555</v>
      </c>
      <c r="D4325" t="s">
        <v>27</v>
      </c>
      <c r="E4325" t="s">
        <v>27</v>
      </c>
      <c r="F4325">
        <v>188</v>
      </c>
      <c r="G4325">
        <v>73</v>
      </c>
      <c r="H4325">
        <v>0</v>
      </c>
      <c r="I4325">
        <v>0</v>
      </c>
      <c r="J4325">
        <v>1</v>
      </c>
      <c r="K4325">
        <v>2</v>
      </c>
      <c r="L4325" t="s">
        <v>20</v>
      </c>
      <c r="M4325" t="s">
        <v>628</v>
      </c>
      <c r="N4325" t="s">
        <v>304</v>
      </c>
      <c r="O4325" t="s">
        <v>122</v>
      </c>
      <c r="P4325" t="s">
        <v>23</v>
      </c>
      <c r="Q4325" t="s">
        <v>41</v>
      </c>
    </row>
    <row r="4326" spans="1:17" x14ac:dyDescent="0.2">
      <c r="A4326" s="2">
        <v>36604</v>
      </c>
      <c r="B4326" t="s">
        <v>700</v>
      </c>
      <c r="C4326" t="s">
        <v>775</v>
      </c>
      <c r="D4326" t="s">
        <v>27</v>
      </c>
      <c r="E4326" t="s">
        <v>27</v>
      </c>
      <c r="F4326">
        <v>157</v>
      </c>
      <c r="G4326">
        <v>160</v>
      </c>
      <c r="H4326">
        <v>0</v>
      </c>
      <c r="I4326">
        <v>0</v>
      </c>
      <c r="J4326">
        <v>9</v>
      </c>
      <c r="K4326">
        <v>0</v>
      </c>
      <c r="L4326" t="s">
        <v>20</v>
      </c>
      <c r="M4326" t="s">
        <v>826</v>
      </c>
      <c r="N4326" t="s">
        <v>700</v>
      </c>
      <c r="O4326" t="s">
        <v>22</v>
      </c>
      <c r="P4326" t="s">
        <v>23</v>
      </c>
      <c r="Q4326" t="s">
        <v>24</v>
      </c>
    </row>
    <row r="4327" spans="1:17" x14ac:dyDescent="0.2">
      <c r="A4327" s="2">
        <v>36604</v>
      </c>
      <c r="B4327" t="s">
        <v>351</v>
      </c>
      <c r="C4327" t="s">
        <v>46</v>
      </c>
      <c r="D4327" t="s">
        <v>36</v>
      </c>
      <c r="E4327" t="s">
        <v>36</v>
      </c>
      <c r="F4327">
        <v>164</v>
      </c>
      <c r="G4327">
        <v>131</v>
      </c>
      <c r="H4327">
        <v>0</v>
      </c>
      <c r="I4327">
        <v>0</v>
      </c>
      <c r="J4327">
        <v>3</v>
      </c>
      <c r="K4327">
        <v>0</v>
      </c>
      <c r="L4327" t="s">
        <v>28</v>
      </c>
      <c r="M4327" t="s">
        <v>353</v>
      </c>
      <c r="N4327" t="s">
        <v>351</v>
      </c>
      <c r="O4327" t="s">
        <v>22</v>
      </c>
      <c r="P4327" t="s">
        <v>23</v>
      </c>
      <c r="Q4327" t="s">
        <v>24</v>
      </c>
    </row>
    <row r="4328" spans="1:17" x14ac:dyDescent="0.2">
      <c r="A4328" s="2">
        <v>36604</v>
      </c>
      <c r="B4328" t="s">
        <v>188</v>
      </c>
      <c r="C4328" t="s">
        <v>454</v>
      </c>
      <c r="D4328" t="s">
        <v>27</v>
      </c>
      <c r="E4328" t="s">
        <v>27</v>
      </c>
      <c r="F4328">
        <v>149</v>
      </c>
      <c r="G4328">
        <v>81</v>
      </c>
      <c r="H4328">
        <v>0</v>
      </c>
      <c r="I4328">
        <v>0</v>
      </c>
      <c r="J4328">
        <v>0</v>
      </c>
      <c r="K4328">
        <v>0</v>
      </c>
      <c r="L4328" t="s">
        <v>20</v>
      </c>
      <c r="M4328" t="s">
        <v>509</v>
      </c>
      <c r="N4328" t="s">
        <v>188</v>
      </c>
      <c r="O4328" t="s">
        <v>22</v>
      </c>
      <c r="P4328" t="s">
        <v>23</v>
      </c>
      <c r="Q4328" t="s">
        <v>30</v>
      </c>
    </row>
    <row r="4329" spans="1:17" x14ac:dyDescent="0.2">
      <c r="A4329" s="2">
        <v>36604</v>
      </c>
      <c r="B4329" t="s">
        <v>549</v>
      </c>
      <c r="C4329" t="s">
        <v>263</v>
      </c>
      <c r="D4329" t="s">
        <v>27</v>
      </c>
      <c r="E4329" t="s">
        <v>27</v>
      </c>
      <c r="F4329">
        <v>152</v>
      </c>
      <c r="G4329">
        <v>100</v>
      </c>
      <c r="H4329">
        <v>0</v>
      </c>
      <c r="I4329">
        <v>0</v>
      </c>
      <c r="J4329">
        <v>1</v>
      </c>
      <c r="K4329">
        <v>3</v>
      </c>
      <c r="L4329" t="s">
        <v>20</v>
      </c>
      <c r="M4329" t="s">
        <v>551</v>
      </c>
      <c r="N4329" t="s">
        <v>549</v>
      </c>
      <c r="O4329" t="s">
        <v>22</v>
      </c>
      <c r="P4329" t="s">
        <v>23</v>
      </c>
      <c r="Q4329" t="s">
        <v>41</v>
      </c>
    </row>
    <row r="4330" spans="1:17" x14ac:dyDescent="0.2">
      <c r="A4330" s="2">
        <v>36604</v>
      </c>
      <c r="B4330" t="s">
        <v>901</v>
      </c>
      <c r="C4330" t="s">
        <v>262</v>
      </c>
      <c r="D4330" t="s">
        <v>27</v>
      </c>
      <c r="E4330" t="s">
        <v>27</v>
      </c>
      <c r="F4330">
        <v>201</v>
      </c>
      <c r="G4330">
        <v>145</v>
      </c>
      <c r="H4330">
        <v>0</v>
      </c>
      <c r="I4330">
        <v>0</v>
      </c>
      <c r="J4330">
        <v>1</v>
      </c>
      <c r="K4330">
        <v>3</v>
      </c>
      <c r="L4330" t="s">
        <v>20</v>
      </c>
      <c r="M4330" t="s">
        <v>285</v>
      </c>
      <c r="N4330" t="s">
        <v>282</v>
      </c>
      <c r="O4330" t="s">
        <v>122</v>
      </c>
      <c r="P4330" t="s">
        <v>23</v>
      </c>
      <c r="Q4330" t="s">
        <v>41</v>
      </c>
    </row>
    <row r="4331" spans="1:17" x14ac:dyDescent="0.2">
      <c r="A4331" s="2">
        <v>36604</v>
      </c>
      <c r="B4331" t="s">
        <v>532</v>
      </c>
      <c r="C4331" t="s">
        <v>531</v>
      </c>
      <c r="D4331" t="s">
        <v>27</v>
      </c>
      <c r="E4331" t="s">
        <v>27</v>
      </c>
      <c r="F4331">
        <v>189</v>
      </c>
      <c r="G4331">
        <v>121</v>
      </c>
      <c r="H4331">
        <v>0</v>
      </c>
      <c r="I4331">
        <v>0</v>
      </c>
      <c r="J4331">
        <v>0</v>
      </c>
      <c r="K4331">
        <v>2</v>
      </c>
      <c r="L4331" t="s">
        <v>20</v>
      </c>
      <c r="M4331" t="s">
        <v>538</v>
      </c>
      <c r="N4331" t="s">
        <v>532</v>
      </c>
      <c r="O4331" t="s">
        <v>22</v>
      </c>
      <c r="P4331" t="s">
        <v>23</v>
      </c>
      <c r="Q4331" t="s">
        <v>41</v>
      </c>
    </row>
    <row r="4332" spans="1:17" x14ac:dyDescent="0.2">
      <c r="A4332" s="2">
        <v>36604</v>
      </c>
      <c r="B4332" t="s">
        <v>232</v>
      </c>
      <c r="C4332" t="s">
        <v>456</v>
      </c>
      <c r="D4332" t="s">
        <v>19</v>
      </c>
      <c r="E4332" t="s">
        <v>27</v>
      </c>
      <c r="F4332">
        <v>163</v>
      </c>
      <c r="G4332">
        <v>124</v>
      </c>
      <c r="H4332">
        <v>0</v>
      </c>
      <c r="I4332">
        <v>0</v>
      </c>
      <c r="J4332">
        <v>1</v>
      </c>
      <c r="K4332">
        <v>0</v>
      </c>
      <c r="L4332" t="s">
        <v>20</v>
      </c>
      <c r="M4332" t="s">
        <v>234</v>
      </c>
      <c r="N4332" t="s">
        <v>232</v>
      </c>
      <c r="O4332" t="s">
        <v>22</v>
      </c>
      <c r="P4332" t="s">
        <v>59</v>
      </c>
      <c r="Q4332" t="s">
        <v>24</v>
      </c>
    </row>
    <row r="4333" spans="1:17" x14ac:dyDescent="0.2">
      <c r="A4333" s="2">
        <v>36604</v>
      </c>
      <c r="B4333" t="s">
        <v>892</v>
      </c>
      <c r="C4333" t="s">
        <v>512</v>
      </c>
      <c r="D4333" t="s">
        <v>27</v>
      </c>
      <c r="E4333" t="s">
        <v>27</v>
      </c>
      <c r="F4333">
        <v>194</v>
      </c>
      <c r="G4333">
        <v>138</v>
      </c>
      <c r="H4333">
        <v>0</v>
      </c>
      <c r="I4333">
        <v>0</v>
      </c>
      <c r="J4333">
        <v>1</v>
      </c>
      <c r="K4333">
        <v>5</v>
      </c>
      <c r="L4333" t="s">
        <v>20</v>
      </c>
      <c r="M4333" t="s">
        <v>906</v>
      </c>
      <c r="N4333" t="s">
        <v>892</v>
      </c>
      <c r="O4333" t="s">
        <v>22</v>
      </c>
      <c r="P4333" t="s">
        <v>23</v>
      </c>
      <c r="Q4333" t="s">
        <v>41</v>
      </c>
    </row>
    <row r="4334" spans="1:17" x14ac:dyDescent="0.2">
      <c r="A4334" s="2">
        <v>36605</v>
      </c>
      <c r="B4334" t="s">
        <v>402</v>
      </c>
      <c r="C4334" t="s">
        <v>560</v>
      </c>
      <c r="D4334" t="s">
        <v>115</v>
      </c>
      <c r="E4334" t="s">
        <v>50</v>
      </c>
      <c r="F4334">
        <v>139</v>
      </c>
      <c r="G4334">
        <v>127</v>
      </c>
      <c r="H4334">
        <v>0</v>
      </c>
      <c r="I4334">
        <v>0</v>
      </c>
      <c r="J4334">
        <v>0</v>
      </c>
      <c r="K4334">
        <v>1</v>
      </c>
      <c r="L4334" t="s">
        <v>28</v>
      </c>
      <c r="M4334" t="s">
        <v>715</v>
      </c>
      <c r="N4334" t="s">
        <v>402</v>
      </c>
      <c r="O4334" t="s">
        <v>22</v>
      </c>
      <c r="P4334" t="s">
        <v>23</v>
      </c>
      <c r="Q4334" t="s">
        <v>41</v>
      </c>
    </row>
    <row r="4335" spans="1:17" x14ac:dyDescent="0.2">
      <c r="A4335" s="2">
        <v>36606</v>
      </c>
      <c r="B4335" t="s">
        <v>352</v>
      </c>
      <c r="C4335" t="s">
        <v>45</v>
      </c>
      <c r="D4335" t="s">
        <v>36</v>
      </c>
      <c r="E4335" t="s">
        <v>36</v>
      </c>
      <c r="F4335">
        <v>87</v>
      </c>
      <c r="G4335">
        <v>71</v>
      </c>
      <c r="H4335">
        <v>0</v>
      </c>
      <c r="I4335">
        <v>0</v>
      </c>
      <c r="J4335">
        <v>2</v>
      </c>
      <c r="K4335">
        <v>1</v>
      </c>
      <c r="L4335" t="s">
        <v>28</v>
      </c>
      <c r="M4335" t="s">
        <v>371</v>
      </c>
      <c r="N4335" t="s">
        <v>352</v>
      </c>
      <c r="O4335" t="s">
        <v>22</v>
      </c>
      <c r="P4335" t="s">
        <v>23</v>
      </c>
      <c r="Q4335" t="s">
        <v>24</v>
      </c>
    </row>
    <row r="4336" spans="1:17" x14ac:dyDescent="0.2">
      <c r="A4336" s="2">
        <v>36606</v>
      </c>
      <c r="B4336" t="s">
        <v>453</v>
      </c>
      <c r="C4336" t="s">
        <v>904</v>
      </c>
      <c r="D4336" t="s">
        <v>27</v>
      </c>
      <c r="E4336" t="s">
        <v>27</v>
      </c>
      <c r="F4336">
        <v>140</v>
      </c>
      <c r="G4336">
        <v>197</v>
      </c>
      <c r="H4336">
        <v>0</v>
      </c>
      <c r="I4336">
        <v>0</v>
      </c>
      <c r="J4336">
        <v>6</v>
      </c>
      <c r="K4336">
        <v>0</v>
      </c>
      <c r="L4336" t="s">
        <v>20</v>
      </c>
      <c r="M4336" t="s">
        <v>482</v>
      </c>
      <c r="N4336" t="s">
        <v>453</v>
      </c>
      <c r="O4336" t="s">
        <v>22</v>
      </c>
      <c r="P4336" t="s">
        <v>23</v>
      </c>
      <c r="Q4336" t="s">
        <v>24</v>
      </c>
    </row>
    <row r="4337" spans="1:17" x14ac:dyDescent="0.2">
      <c r="A4337" s="2">
        <v>36607</v>
      </c>
      <c r="B4337" t="s">
        <v>402</v>
      </c>
      <c r="C4337" t="s">
        <v>166</v>
      </c>
      <c r="D4337" t="s">
        <v>115</v>
      </c>
      <c r="E4337" t="s">
        <v>115</v>
      </c>
      <c r="F4337">
        <v>139</v>
      </c>
      <c r="G4337">
        <v>106</v>
      </c>
      <c r="H4337">
        <v>0</v>
      </c>
      <c r="I4337">
        <v>0</v>
      </c>
      <c r="J4337">
        <v>1</v>
      </c>
      <c r="K4337">
        <v>0</v>
      </c>
      <c r="L4337" t="s">
        <v>28</v>
      </c>
      <c r="M4337" t="s">
        <v>715</v>
      </c>
      <c r="N4337" t="s">
        <v>402</v>
      </c>
      <c r="O4337" t="s">
        <v>22</v>
      </c>
      <c r="P4337" t="s">
        <v>23</v>
      </c>
      <c r="Q4337" t="s">
        <v>24</v>
      </c>
    </row>
    <row r="4338" spans="1:17" x14ac:dyDescent="0.2">
      <c r="A4338" s="2">
        <v>36607</v>
      </c>
      <c r="B4338" t="s">
        <v>107</v>
      </c>
      <c r="C4338" t="s">
        <v>304</v>
      </c>
      <c r="D4338" t="s">
        <v>19</v>
      </c>
      <c r="E4338" t="s">
        <v>27</v>
      </c>
      <c r="F4338">
        <v>24</v>
      </c>
      <c r="G4338">
        <v>60</v>
      </c>
      <c r="H4338">
        <v>0</v>
      </c>
      <c r="I4338">
        <v>0</v>
      </c>
      <c r="J4338">
        <v>5</v>
      </c>
      <c r="K4338">
        <v>2</v>
      </c>
      <c r="L4338" t="s">
        <v>28</v>
      </c>
      <c r="M4338" t="s">
        <v>310</v>
      </c>
      <c r="N4338" t="s">
        <v>107</v>
      </c>
      <c r="O4338" t="s">
        <v>22</v>
      </c>
      <c r="P4338" t="s">
        <v>23</v>
      </c>
      <c r="Q4338" t="s">
        <v>24</v>
      </c>
    </row>
    <row r="4339" spans="1:17" x14ac:dyDescent="0.2">
      <c r="A4339" s="2">
        <v>36607</v>
      </c>
      <c r="B4339" t="s">
        <v>145</v>
      </c>
      <c r="C4339" t="s">
        <v>167</v>
      </c>
      <c r="D4339" t="s">
        <v>50</v>
      </c>
      <c r="E4339" t="s">
        <v>115</v>
      </c>
      <c r="F4339">
        <v>64</v>
      </c>
      <c r="G4339">
        <v>53</v>
      </c>
      <c r="H4339">
        <v>0</v>
      </c>
      <c r="I4339">
        <v>0</v>
      </c>
      <c r="J4339">
        <v>0</v>
      </c>
      <c r="K4339">
        <v>0</v>
      </c>
      <c r="L4339" t="s">
        <v>28</v>
      </c>
      <c r="M4339" t="s">
        <v>435</v>
      </c>
      <c r="N4339" t="s">
        <v>145</v>
      </c>
      <c r="O4339" t="s">
        <v>22</v>
      </c>
      <c r="P4339" t="s">
        <v>23</v>
      </c>
      <c r="Q4339" t="s">
        <v>30</v>
      </c>
    </row>
    <row r="4340" spans="1:17" x14ac:dyDescent="0.2">
      <c r="A4340" s="2">
        <v>36609</v>
      </c>
      <c r="B4340" t="s">
        <v>196</v>
      </c>
      <c r="C4340" t="s">
        <v>197</v>
      </c>
      <c r="D4340" t="s">
        <v>36</v>
      </c>
      <c r="E4340" t="s">
        <v>36</v>
      </c>
      <c r="F4340">
        <v>155</v>
      </c>
      <c r="G4340">
        <v>162</v>
      </c>
      <c r="H4340">
        <v>0</v>
      </c>
      <c r="I4340">
        <v>0</v>
      </c>
      <c r="J4340">
        <v>0</v>
      </c>
      <c r="K4340">
        <v>0</v>
      </c>
      <c r="L4340" t="s">
        <v>28</v>
      </c>
      <c r="M4340" t="s">
        <v>198</v>
      </c>
      <c r="N4340" t="s">
        <v>196</v>
      </c>
      <c r="O4340" t="s">
        <v>22</v>
      </c>
      <c r="P4340" t="s">
        <v>23</v>
      </c>
      <c r="Q4340" t="s">
        <v>30</v>
      </c>
    </row>
    <row r="4341" spans="1:17" x14ac:dyDescent="0.2">
      <c r="A4341" s="2">
        <v>36610</v>
      </c>
      <c r="B4341" t="s">
        <v>402</v>
      </c>
      <c r="C4341" t="s">
        <v>177</v>
      </c>
      <c r="D4341" t="s">
        <v>115</v>
      </c>
      <c r="E4341" t="s">
        <v>115</v>
      </c>
      <c r="F4341">
        <v>139</v>
      </c>
      <c r="G4341">
        <v>112</v>
      </c>
      <c r="H4341">
        <v>0</v>
      </c>
      <c r="I4341">
        <v>0</v>
      </c>
      <c r="J4341">
        <v>1</v>
      </c>
      <c r="K4341">
        <v>1</v>
      </c>
      <c r="L4341" t="s">
        <v>28</v>
      </c>
      <c r="M4341" t="s">
        <v>715</v>
      </c>
      <c r="N4341" t="s">
        <v>402</v>
      </c>
      <c r="O4341" t="s">
        <v>22</v>
      </c>
      <c r="P4341" t="s">
        <v>23</v>
      </c>
      <c r="Q4341" t="s">
        <v>30</v>
      </c>
    </row>
    <row r="4342" spans="1:17" x14ac:dyDescent="0.2">
      <c r="A4342" s="2">
        <v>36610</v>
      </c>
      <c r="B4342" t="s">
        <v>391</v>
      </c>
      <c r="C4342" t="s">
        <v>638</v>
      </c>
      <c r="D4342" t="s">
        <v>115</v>
      </c>
      <c r="E4342" t="s">
        <v>115</v>
      </c>
      <c r="F4342">
        <v>110</v>
      </c>
      <c r="G4342">
        <v>175</v>
      </c>
      <c r="H4342">
        <v>0</v>
      </c>
      <c r="I4342">
        <v>0</v>
      </c>
      <c r="J4342">
        <v>3</v>
      </c>
      <c r="K4342">
        <v>0</v>
      </c>
      <c r="L4342" t="s">
        <v>570</v>
      </c>
      <c r="M4342" t="s">
        <v>392</v>
      </c>
      <c r="N4342" t="s">
        <v>391</v>
      </c>
      <c r="O4342" t="s">
        <v>22</v>
      </c>
      <c r="P4342" t="s">
        <v>23</v>
      </c>
      <c r="Q4342" t="s">
        <v>24</v>
      </c>
    </row>
    <row r="4343" spans="1:17" x14ac:dyDescent="0.2">
      <c r="A4343" s="2">
        <v>36610</v>
      </c>
      <c r="B4343" t="s">
        <v>211</v>
      </c>
      <c r="C4343" t="s">
        <v>250</v>
      </c>
      <c r="D4343" t="s">
        <v>36</v>
      </c>
      <c r="E4343" t="s">
        <v>36</v>
      </c>
      <c r="F4343">
        <v>132</v>
      </c>
      <c r="G4343">
        <v>117</v>
      </c>
      <c r="H4343">
        <v>0</v>
      </c>
      <c r="I4343">
        <v>0</v>
      </c>
      <c r="J4343">
        <v>1</v>
      </c>
      <c r="K4343">
        <v>1</v>
      </c>
      <c r="L4343" t="s">
        <v>28</v>
      </c>
      <c r="M4343" t="s">
        <v>907</v>
      </c>
      <c r="N4343" t="s">
        <v>211</v>
      </c>
      <c r="O4343" t="s">
        <v>22</v>
      </c>
      <c r="P4343" t="s">
        <v>23</v>
      </c>
      <c r="Q4343" t="s">
        <v>30</v>
      </c>
    </row>
    <row r="4344" spans="1:17" x14ac:dyDescent="0.2">
      <c r="A4344" s="2">
        <v>36610</v>
      </c>
      <c r="B4344" t="s">
        <v>114</v>
      </c>
      <c r="C4344" t="s">
        <v>163</v>
      </c>
      <c r="D4344" t="s">
        <v>115</v>
      </c>
      <c r="E4344" t="s">
        <v>115</v>
      </c>
      <c r="F4344">
        <v>63</v>
      </c>
      <c r="G4344">
        <v>173</v>
      </c>
      <c r="H4344">
        <v>0</v>
      </c>
      <c r="I4344">
        <v>0</v>
      </c>
      <c r="J4344">
        <v>0</v>
      </c>
      <c r="K4344">
        <v>0</v>
      </c>
      <c r="L4344" t="s">
        <v>570</v>
      </c>
      <c r="M4344" t="s">
        <v>392</v>
      </c>
      <c r="N4344" t="s">
        <v>391</v>
      </c>
      <c r="O4344" t="s">
        <v>122</v>
      </c>
      <c r="P4344" t="s">
        <v>23</v>
      </c>
      <c r="Q4344" t="s">
        <v>30</v>
      </c>
    </row>
    <row r="4345" spans="1:17" x14ac:dyDescent="0.2">
      <c r="A4345" s="2">
        <v>36610</v>
      </c>
      <c r="B4345" t="s">
        <v>138</v>
      </c>
      <c r="C4345" t="s">
        <v>351</v>
      </c>
      <c r="D4345" t="s">
        <v>36</v>
      </c>
      <c r="E4345" t="s">
        <v>36</v>
      </c>
      <c r="F4345">
        <v>38</v>
      </c>
      <c r="G4345">
        <v>164</v>
      </c>
      <c r="H4345">
        <v>0</v>
      </c>
      <c r="I4345">
        <v>0</v>
      </c>
      <c r="J4345">
        <v>3</v>
      </c>
      <c r="K4345">
        <v>0</v>
      </c>
      <c r="L4345" t="s">
        <v>716</v>
      </c>
      <c r="M4345" t="s">
        <v>139</v>
      </c>
      <c r="N4345" t="s">
        <v>138</v>
      </c>
      <c r="O4345" t="s">
        <v>22</v>
      </c>
      <c r="P4345" t="s">
        <v>23</v>
      </c>
      <c r="Q4345" t="s">
        <v>24</v>
      </c>
    </row>
    <row r="4346" spans="1:17" x14ac:dyDescent="0.2">
      <c r="A4346" s="2">
        <v>36611</v>
      </c>
      <c r="B4346" t="s">
        <v>211</v>
      </c>
      <c r="C4346" t="s">
        <v>250</v>
      </c>
      <c r="D4346" t="s">
        <v>36</v>
      </c>
      <c r="E4346" t="s">
        <v>36</v>
      </c>
      <c r="F4346">
        <v>132</v>
      </c>
      <c r="G4346">
        <v>117</v>
      </c>
      <c r="H4346">
        <v>0</v>
      </c>
      <c r="I4346">
        <v>0</v>
      </c>
      <c r="J4346">
        <v>4</v>
      </c>
      <c r="K4346">
        <v>3</v>
      </c>
      <c r="L4346" t="s">
        <v>28</v>
      </c>
      <c r="M4346" t="s">
        <v>373</v>
      </c>
      <c r="N4346" t="s">
        <v>211</v>
      </c>
      <c r="O4346" t="s">
        <v>22</v>
      </c>
      <c r="P4346" t="s">
        <v>23</v>
      </c>
      <c r="Q4346" t="s">
        <v>24</v>
      </c>
    </row>
    <row r="4347" spans="1:17" x14ac:dyDescent="0.2">
      <c r="A4347" s="2">
        <v>36612</v>
      </c>
      <c r="B4347" t="s">
        <v>391</v>
      </c>
      <c r="C4347" t="s">
        <v>163</v>
      </c>
      <c r="D4347" t="s">
        <v>115</v>
      </c>
      <c r="E4347" t="s">
        <v>115</v>
      </c>
      <c r="F4347">
        <v>110</v>
      </c>
      <c r="G4347">
        <v>173</v>
      </c>
      <c r="H4347">
        <v>0</v>
      </c>
      <c r="I4347">
        <v>0</v>
      </c>
      <c r="J4347">
        <v>1</v>
      </c>
      <c r="K4347">
        <v>1</v>
      </c>
      <c r="L4347" t="s">
        <v>570</v>
      </c>
      <c r="M4347" t="s">
        <v>392</v>
      </c>
      <c r="N4347" t="s">
        <v>391</v>
      </c>
      <c r="O4347" t="s">
        <v>22</v>
      </c>
      <c r="P4347" t="s">
        <v>23</v>
      </c>
      <c r="Q4347" t="s">
        <v>30</v>
      </c>
    </row>
    <row r="4348" spans="1:17" x14ac:dyDescent="0.2">
      <c r="A4348" s="2">
        <v>36612</v>
      </c>
      <c r="B4348" t="s">
        <v>114</v>
      </c>
      <c r="C4348" t="s">
        <v>638</v>
      </c>
      <c r="D4348" t="s">
        <v>115</v>
      </c>
      <c r="E4348" t="s">
        <v>115</v>
      </c>
      <c r="F4348">
        <v>63</v>
      </c>
      <c r="G4348">
        <v>175</v>
      </c>
      <c r="H4348">
        <v>0</v>
      </c>
      <c r="I4348">
        <v>0</v>
      </c>
      <c r="J4348">
        <v>2</v>
      </c>
      <c r="K4348">
        <v>0</v>
      </c>
      <c r="L4348" t="s">
        <v>570</v>
      </c>
      <c r="M4348" t="s">
        <v>392</v>
      </c>
      <c r="N4348" t="s">
        <v>391</v>
      </c>
      <c r="O4348" t="s">
        <v>122</v>
      </c>
      <c r="P4348" t="s">
        <v>23</v>
      </c>
      <c r="Q4348" t="s">
        <v>24</v>
      </c>
    </row>
    <row r="4349" spans="1:17" x14ac:dyDescent="0.2">
      <c r="A4349" s="2">
        <v>36613</v>
      </c>
      <c r="B4349" t="s">
        <v>43</v>
      </c>
      <c r="C4349" t="s">
        <v>25</v>
      </c>
      <c r="D4349" t="s">
        <v>19</v>
      </c>
      <c r="E4349" t="s">
        <v>19</v>
      </c>
      <c r="F4349">
        <v>17</v>
      </c>
      <c r="G4349">
        <v>1</v>
      </c>
      <c r="H4349">
        <v>0</v>
      </c>
      <c r="I4349">
        <v>0</v>
      </c>
      <c r="J4349">
        <v>0</v>
      </c>
      <c r="K4349">
        <v>0</v>
      </c>
      <c r="L4349" t="s">
        <v>20</v>
      </c>
      <c r="M4349" t="s">
        <v>908</v>
      </c>
      <c r="N4349" t="s">
        <v>43</v>
      </c>
      <c r="O4349" t="s">
        <v>22</v>
      </c>
      <c r="P4349" t="s">
        <v>23</v>
      </c>
      <c r="Q4349" t="s">
        <v>30</v>
      </c>
    </row>
    <row r="4350" spans="1:17" x14ac:dyDescent="0.2">
      <c r="A4350" s="2">
        <v>36613</v>
      </c>
      <c r="B4350" t="s">
        <v>210</v>
      </c>
      <c r="C4350" t="s">
        <v>263</v>
      </c>
      <c r="D4350" t="s">
        <v>27</v>
      </c>
      <c r="E4350" t="s">
        <v>27</v>
      </c>
      <c r="F4350">
        <v>91</v>
      </c>
      <c r="G4350">
        <v>100</v>
      </c>
      <c r="H4350">
        <v>0</v>
      </c>
      <c r="I4350">
        <v>0</v>
      </c>
      <c r="J4350">
        <v>3</v>
      </c>
      <c r="K4350">
        <v>1</v>
      </c>
      <c r="L4350" t="s">
        <v>28</v>
      </c>
      <c r="M4350" t="s">
        <v>557</v>
      </c>
      <c r="N4350" t="s">
        <v>210</v>
      </c>
      <c r="O4350" t="s">
        <v>22</v>
      </c>
      <c r="P4350" t="s">
        <v>23</v>
      </c>
      <c r="Q4350" t="s">
        <v>24</v>
      </c>
    </row>
    <row r="4351" spans="1:17" x14ac:dyDescent="0.2">
      <c r="A4351" s="2">
        <v>36613</v>
      </c>
      <c r="B4351" t="s">
        <v>184</v>
      </c>
      <c r="C4351" t="s">
        <v>100</v>
      </c>
      <c r="D4351" t="s">
        <v>50</v>
      </c>
      <c r="E4351" t="s">
        <v>50</v>
      </c>
      <c r="F4351">
        <v>114</v>
      </c>
      <c r="G4351">
        <v>88</v>
      </c>
      <c r="H4351">
        <v>0</v>
      </c>
      <c r="I4351">
        <v>0</v>
      </c>
      <c r="J4351">
        <v>0</v>
      </c>
      <c r="K4351">
        <v>3</v>
      </c>
      <c r="L4351" t="s">
        <v>28</v>
      </c>
      <c r="M4351" t="s">
        <v>193</v>
      </c>
      <c r="N4351" t="s">
        <v>184</v>
      </c>
      <c r="O4351" t="s">
        <v>22</v>
      </c>
      <c r="P4351" t="s">
        <v>23</v>
      </c>
      <c r="Q4351" t="s">
        <v>41</v>
      </c>
    </row>
    <row r="4352" spans="1:17" x14ac:dyDescent="0.2">
      <c r="A4352" s="2">
        <v>36614</v>
      </c>
      <c r="B4352" t="s">
        <v>39</v>
      </c>
      <c r="C4352" t="s">
        <v>107</v>
      </c>
      <c r="D4352" t="s">
        <v>19</v>
      </c>
      <c r="E4352" t="s">
        <v>19</v>
      </c>
      <c r="F4352">
        <v>7</v>
      </c>
      <c r="G4352">
        <v>24</v>
      </c>
      <c r="H4352">
        <v>0</v>
      </c>
      <c r="I4352">
        <v>0</v>
      </c>
      <c r="J4352">
        <v>4</v>
      </c>
      <c r="K4352">
        <v>1</v>
      </c>
      <c r="L4352" t="s">
        <v>20</v>
      </c>
      <c r="M4352" t="s">
        <v>65</v>
      </c>
      <c r="N4352" t="s">
        <v>39</v>
      </c>
      <c r="O4352" t="s">
        <v>22</v>
      </c>
      <c r="P4352" t="s">
        <v>23</v>
      </c>
      <c r="Q4352" t="s">
        <v>24</v>
      </c>
    </row>
    <row r="4353" spans="1:17" x14ac:dyDescent="0.2">
      <c r="A4353" s="2">
        <v>36614</v>
      </c>
      <c r="B4353" t="s">
        <v>69</v>
      </c>
      <c r="C4353" t="s">
        <v>52</v>
      </c>
      <c r="D4353" t="s">
        <v>50</v>
      </c>
      <c r="E4353" t="s">
        <v>50</v>
      </c>
      <c r="F4353">
        <v>30</v>
      </c>
      <c r="G4353">
        <v>16</v>
      </c>
      <c r="H4353">
        <v>0</v>
      </c>
      <c r="I4353">
        <v>0</v>
      </c>
      <c r="J4353">
        <v>1</v>
      </c>
      <c r="K4353">
        <v>1</v>
      </c>
      <c r="L4353" t="s">
        <v>28</v>
      </c>
      <c r="M4353" t="s">
        <v>846</v>
      </c>
      <c r="N4353" t="s">
        <v>69</v>
      </c>
      <c r="O4353" t="s">
        <v>22</v>
      </c>
      <c r="P4353" t="s">
        <v>23</v>
      </c>
      <c r="Q4353" t="s">
        <v>30</v>
      </c>
    </row>
    <row r="4354" spans="1:17" x14ac:dyDescent="0.2">
      <c r="A4354" s="2">
        <v>36614</v>
      </c>
      <c r="B4354" t="s">
        <v>147</v>
      </c>
      <c r="C4354" t="s">
        <v>126</v>
      </c>
      <c r="D4354" t="s">
        <v>50</v>
      </c>
      <c r="E4354" t="s">
        <v>50</v>
      </c>
      <c r="F4354">
        <v>33</v>
      </c>
      <c r="G4354">
        <v>19</v>
      </c>
      <c r="H4354">
        <v>0</v>
      </c>
      <c r="I4354">
        <v>0</v>
      </c>
      <c r="J4354">
        <v>2</v>
      </c>
      <c r="K4354">
        <v>2</v>
      </c>
      <c r="L4354" t="s">
        <v>28</v>
      </c>
      <c r="M4354" t="s">
        <v>148</v>
      </c>
      <c r="N4354" t="s">
        <v>147</v>
      </c>
      <c r="O4354" t="s">
        <v>22</v>
      </c>
      <c r="P4354" t="s">
        <v>23</v>
      </c>
      <c r="Q4354" t="s">
        <v>30</v>
      </c>
    </row>
    <row r="4355" spans="1:17" x14ac:dyDescent="0.2">
      <c r="A4355" s="2">
        <v>36614</v>
      </c>
      <c r="B4355" t="s">
        <v>646</v>
      </c>
      <c r="C4355" t="s">
        <v>328</v>
      </c>
      <c r="D4355" t="s">
        <v>50</v>
      </c>
      <c r="E4355" t="s">
        <v>50</v>
      </c>
      <c r="F4355">
        <v>83</v>
      </c>
      <c r="G4355">
        <v>74</v>
      </c>
      <c r="H4355">
        <v>0</v>
      </c>
      <c r="I4355">
        <v>0</v>
      </c>
      <c r="J4355">
        <v>1</v>
      </c>
      <c r="K4355">
        <v>0</v>
      </c>
      <c r="L4355" t="s">
        <v>28</v>
      </c>
      <c r="M4355" t="s">
        <v>909</v>
      </c>
      <c r="N4355" t="s">
        <v>646</v>
      </c>
      <c r="O4355" t="s">
        <v>22</v>
      </c>
      <c r="P4355" t="s">
        <v>23</v>
      </c>
      <c r="Q4355" t="s">
        <v>24</v>
      </c>
    </row>
    <row r="4356" spans="1:17" x14ac:dyDescent="0.2">
      <c r="A4356" s="2">
        <v>36614</v>
      </c>
      <c r="B4356" t="s">
        <v>87</v>
      </c>
      <c r="C4356" t="s">
        <v>317</v>
      </c>
      <c r="D4356" t="s">
        <v>50</v>
      </c>
      <c r="E4356" t="s">
        <v>50</v>
      </c>
      <c r="F4356">
        <v>39</v>
      </c>
      <c r="G4356">
        <v>99</v>
      </c>
      <c r="H4356">
        <v>0</v>
      </c>
      <c r="I4356">
        <v>0</v>
      </c>
      <c r="J4356">
        <v>4</v>
      </c>
      <c r="K4356">
        <v>1</v>
      </c>
      <c r="L4356" t="s">
        <v>28</v>
      </c>
      <c r="M4356" t="s">
        <v>88</v>
      </c>
      <c r="N4356" t="s">
        <v>87</v>
      </c>
      <c r="O4356" t="s">
        <v>22</v>
      </c>
      <c r="P4356" t="s">
        <v>23</v>
      </c>
      <c r="Q4356" t="s">
        <v>24</v>
      </c>
    </row>
    <row r="4357" spans="1:17" x14ac:dyDescent="0.2">
      <c r="A4357" s="2">
        <v>36614</v>
      </c>
      <c r="B4357" t="s">
        <v>274</v>
      </c>
      <c r="C4357" t="s">
        <v>129</v>
      </c>
      <c r="D4357" t="s">
        <v>50</v>
      </c>
      <c r="E4357" t="s">
        <v>50</v>
      </c>
      <c r="F4357">
        <v>9</v>
      </c>
      <c r="G4357">
        <v>5</v>
      </c>
      <c r="H4357">
        <v>0</v>
      </c>
      <c r="I4357">
        <v>0</v>
      </c>
      <c r="J4357">
        <v>1</v>
      </c>
      <c r="K4357">
        <v>1</v>
      </c>
      <c r="L4357" t="s">
        <v>28</v>
      </c>
      <c r="M4357" t="s">
        <v>333</v>
      </c>
      <c r="N4357" t="s">
        <v>274</v>
      </c>
      <c r="O4357" t="s">
        <v>22</v>
      </c>
      <c r="P4357" t="s">
        <v>23</v>
      </c>
      <c r="Q4357" t="s">
        <v>30</v>
      </c>
    </row>
    <row r="4358" spans="1:17" x14ac:dyDescent="0.2">
      <c r="A4358" s="2">
        <v>36614</v>
      </c>
      <c r="B4358" t="s">
        <v>293</v>
      </c>
      <c r="C4358" t="s">
        <v>55</v>
      </c>
      <c r="D4358" t="s">
        <v>50</v>
      </c>
      <c r="E4358" t="s">
        <v>57</v>
      </c>
      <c r="F4358">
        <v>2</v>
      </c>
      <c r="G4358">
        <v>84</v>
      </c>
      <c r="H4358">
        <v>0</v>
      </c>
      <c r="I4358">
        <v>0</v>
      </c>
      <c r="J4358">
        <v>3</v>
      </c>
      <c r="K4358">
        <v>1</v>
      </c>
      <c r="L4358" t="s">
        <v>28</v>
      </c>
      <c r="M4358" t="s">
        <v>653</v>
      </c>
      <c r="N4358" t="s">
        <v>293</v>
      </c>
      <c r="O4358" t="s">
        <v>22</v>
      </c>
      <c r="P4358" t="s">
        <v>23</v>
      </c>
      <c r="Q4358" t="s">
        <v>24</v>
      </c>
    </row>
    <row r="4359" spans="1:17" x14ac:dyDescent="0.2">
      <c r="A4359" s="2">
        <v>36614</v>
      </c>
      <c r="B4359" t="s">
        <v>31</v>
      </c>
      <c r="C4359" t="s">
        <v>32</v>
      </c>
      <c r="D4359" t="s">
        <v>19</v>
      </c>
      <c r="E4359" t="s">
        <v>19</v>
      </c>
      <c r="F4359">
        <v>72</v>
      </c>
      <c r="G4359">
        <v>113</v>
      </c>
      <c r="H4359">
        <v>0</v>
      </c>
      <c r="I4359">
        <v>0</v>
      </c>
      <c r="J4359">
        <v>2</v>
      </c>
      <c r="K4359">
        <v>0</v>
      </c>
      <c r="L4359" t="s">
        <v>20</v>
      </c>
      <c r="M4359" t="s">
        <v>33</v>
      </c>
      <c r="N4359" t="s">
        <v>31</v>
      </c>
      <c r="O4359" t="s">
        <v>22</v>
      </c>
      <c r="P4359" t="s">
        <v>23</v>
      </c>
      <c r="Q4359" t="s">
        <v>24</v>
      </c>
    </row>
    <row r="4360" spans="1:17" x14ac:dyDescent="0.2">
      <c r="A4360" s="2">
        <v>36614</v>
      </c>
      <c r="B4360" t="s">
        <v>153</v>
      </c>
      <c r="C4360" t="s">
        <v>92</v>
      </c>
      <c r="D4360" t="s">
        <v>50</v>
      </c>
      <c r="E4360" t="s">
        <v>50</v>
      </c>
      <c r="F4360">
        <v>37</v>
      </c>
      <c r="G4360">
        <v>8</v>
      </c>
      <c r="H4360">
        <v>0</v>
      </c>
      <c r="I4360">
        <v>0</v>
      </c>
      <c r="J4360">
        <v>2</v>
      </c>
      <c r="K4360">
        <v>0</v>
      </c>
      <c r="L4360" t="s">
        <v>28</v>
      </c>
      <c r="M4360" t="s">
        <v>191</v>
      </c>
      <c r="N4360" t="s">
        <v>153</v>
      </c>
      <c r="O4360" t="s">
        <v>22</v>
      </c>
      <c r="P4360" t="s">
        <v>23</v>
      </c>
      <c r="Q4360" t="s">
        <v>24</v>
      </c>
    </row>
    <row r="4361" spans="1:17" x14ac:dyDescent="0.2">
      <c r="A4361" s="2">
        <v>36614</v>
      </c>
      <c r="B4361" t="s">
        <v>94</v>
      </c>
      <c r="C4361" t="s">
        <v>90</v>
      </c>
      <c r="D4361" t="s">
        <v>50</v>
      </c>
      <c r="E4361" t="s">
        <v>50</v>
      </c>
      <c r="F4361">
        <v>50</v>
      </c>
      <c r="G4361">
        <v>32</v>
      </c>
      <c r="H4361">
        <v>0</v>
      </c>
      <c r="I4361">
        <v>0</v>
      </c>
      <c r="J4361">
        <v>0</v>
      </c>
      <c r="K4361">
        <v>0</v>
      </c>
      <c r="L4361" t="s">
        <v>28</v>
      </c>
      <c r="M4361" t="s">
        <v>910</v>
      </c>
      <c r="N4361" t="s">
        <v>94</v>
      </c>
      <c r="O4361" t="s">
        <v>22</v>
      </c>
      <c r="P4361" t="s">
        <v>23</v>
      </c>
      <c r="Q4361" t="s">
        <v>30</v>
      </c>
    </row>
    <row r="4362" spans="1:17" x14ac:dyDescent="0.2">
      <c r="A4362" s="2">
        <v>36614</v>
      </c>
      <c r="B4362" t="s">
        <v>123</v>
      </c>
      <c r="C4362" t="s">
        <v>345</v>
      </c>
      <c r="D4362" t="s">
        <v>50</v>
      </c>
      <c r="E4362" t="s">
        <v>50</v>
      </c>
      <c r="F4362">
        <v>29</v>
      </c>
      <c r="G4362">
        <v>65</v>
      </c>
      <c r="H4362">
        <v>0</v>
      </c>
      <c r="I4362">
        <v>0</v>
      </c>
      <c r="J4362">
        <v>1</v>
      </c>
      <c r="K4362">
        <v>1</v>
      </c>
      <c r="L4362" t="s">
        <v>28</v>
      </c>
      <c r="M4362" t="s">
        <v>911</v>
      </c>
      <c r="N4362" t="s">
        <v>123</v>
      </c>
      <c r="O4362" t="s">
        <v>22</v>
      </c>
      <c r="P4362" t="s">
        <v>23</v>
      </c>
      <c r="Q4362" t="s">
        <v>30</v>
      </c>
    </row>
    <row r="4363" spans="1:17" x14ac:dyDescent="0.2">
      <c r="A4363" s="2">
        <v>36614</v>
      </c>
      <c r="B4363" t="s">
        <v>391</v>
      </c>
      <c r="C4363" t="s">
        <v>114</v>
      </c>
      <c r="D4363" t="s">
        <v>115</v>
      </c>
      <c r="E4363" t="s">
        <v>115</v>
      </c>
      <c r="F4363">
        <v>110</v>
      </c>
      <c r="G4363">
        <v>63</v>
      </c>
      <c r="H4363">
        <v>0</v>
      </c>
      <c r="I4363">
        <v>0</v>
      </c>
      <c r="J4363">
        <v>3</v>
      </c>
      <c r="K4363">
        <v>2</v>
      </c>
      <c r="L4363" t="s">
        <v>570</v>
      </c>
      <c r="M4363" t="s">
        <v>392</v>
      </c>
      <c r="N4363" t="s">
        <v>391</v>
      </c>
      <c r="O4363" t="s">
        <v>22</v>
      </c>
      <c r="P4363" t="s">
        <v>23</v>
      </c>
      <c r="Q4363" t="s">
        <v>24</v>
      </c>
    </row>
    <row r="4364" spans="1:17" x14ac:dyDescent="0.2">
      <c r="A4364" s="2">
        <v>36614</v>
      </c>
      <c r="B4364" t="s">
        <v>42</v>
      </c>
      <c r="C4364" t="s">
        <v>38</v>
      </c>
      <c r="D4364" t="s">
        <v>19</v>
      </c>
      <c r="E4364" t="s">
        <v>19</v>
      </c>
      <c r="F4364">
        <v>43</v>
      </c>
      <c r="G4364">
        <v>18</v>
      </c>
      <c r="H4364">
        <v>0</v>
      </c>
      <c r="I4364">
        <v>0</v>
      </c>
      <c r="J4364">
        <v>2</v>
      </c>
      <c r="K4364">
        <v>0</v>
      </c>
      <c r="L4364" t="s">
        <v>20</v>
      </c>
      <c r="M4364" t="s">
        <v>44</v>
      </c>
      <c r="N4364" t="s">
        <v>42</v>
      </c>
      <c r="O4364" t="s">
        <v>22</v>
      </c>
      <c r="P4364" t="s">
        <v>23</v>
      </c>
      <c r="Q4364" t="s">
        <v>24</v>
      </c>
    </row>
    <row r="4365" spans="1:17" x14ac:dyDescent="0.2">
      <c r="A4365" s="2">
        <v>36614</v>
      </c>
      <c r="B4365" t="s">
        <v>82</v>
      </c>
      <c r="C4365" t="s">
        <v>72</v>
      </c>
      <c r="D4365" t="s">
        <v>50</v>
      </c>
      <c r="E4365" t="s">
        <v>50</v>
      </c>
      <c r="F4365">
        <v>15</v>
      </c>
      <c r="G4365">
        <v>12</v>
      </c>
      <c r="H4365">
        <v>0</v>
      </c>
      <c r="I4365">
        <v>0</v>
      </c>
      <c r="J4365">
        <v>2</v>
      </c>
      <c r="K4365">
        <v>1</v>
      </c>
      <c r="L4365" t="s">
        <v>28</v>
      </c>
      <c r="M4365" t="s">
        <v>912</v>
      </c>
      <c r="N4365" t="s">
        <v>82</v>
      </c>
      <c r="O4365" t="s">
        <v>22</v>
      </c>
      <c r="P4365" t="s">
        <v>23</v>
      </c>
      <c r="Q4365" t="s">
        <v>24</v>
      </c>
    </row>
    <row r="4366" spans="1:17" x14ac:dyDescent="0.2">
      <c r="A4366" s="2">
        <v>36614</v>
      </c>
      <c r="B4366" t="s">
        <v>104</v>
      </c>
      <c r="C4366" t="s">
        <v>67</v>
      </c>
      <c r="D4366" t="s">
        <v>50</v>
      </c>
      <c r="E4366" t="s">
        <v>50</v>
      </c>
      <c r="F4366">
        <v>22</v>
      </c>
      <c r="G4366">
        <v>3</v>
      </c>
      <c r="H4366">
        <v>0</v>
      </c>
      <c r="I4366">
        <v>0</v>
      </c>
      <c r="J4366">
        <v>0</v>
      </c>
      <c r="K4366">
        <v>2</v>
      </c>
      <c r="L4366" t="s">
        <v>28</v>
      </c>
      <c r="M4366" t="s">
        <v>273</v>
      </c>
      <c r="N4366" t="s">
        <v>104</v>
      </c>
      <c r="O4366" t="s">
        <v>22</v>
      </c>
      <c r="P4366" t="s">
        <v>23</v>
      </c>
      <c r="Q4366" t="s">
        <v>41</v>
      </c>
    </row>
    <row r="4367" spans="1:17" x14ac:dyDescent="0.2">
      <c r="A4367" s="2">
        <v>36614</v>
      </c>
      <c r="B4367" t="s">
        <v>106</v>
      </c>
      <c r="C4367" t="s">
        <v>119</v>
      </c>
      <c r="D4367" t="s">
        <v>50</v>
      </c>
      <c r="E4367" t="s">
        <v>50</v>
      </c>
      <c r="F4367">
        <v>4</v>
      </c>
      <c r="G4367">
        <v>14</v>
      </c>
      <c r="H4367">
        <v>0</v>
      </c>
      <c r="I4367">
        <v>0</v>
      </c>
      <c r="J4367">
        <v>2</v>
      </c>
      <c r="K4367">
        <v>0</v>
      </c>
      <c r="L4367" t="s">
        <v>28</v>
      </c>
      <c r="M4367" t="s">
        <v>855</v>
      </c>
      <c r="N4367" t="s">
        <v>106</v>
      </c>
      <c r="O4367" t="s">
        <v>22</v>
      </c>
      <c r="P4367" t="s">
        <v>23</v>
      </c>
      <c r="Q4367" t="s">
        <v>24</v>
      </c>
    </row>
    <row r="4368" spans="1:17" x14ac:dyDescent="0.2">
      <c r="A4368" s="2">
        <v>36614</v>
      </c>
      <c r="B4368" t="s">
        <v>53</v>
      </c>
      <c r="C4368" t="s">
        <v>49</v>
      </c>
      <c r="D4368" t="s">
        <v>50</v>
      </c>
      <c r="E4368" t="s">
        <v>50</v>
      </c>
      <c r="F4368">
        <v>52</v>
      </c>
      <c r="G4368">
        <v>6</v>
      </c>
      <c r="H4368">
        <v>0</v>
      </c>
      <c r="I4368">
        <v>0</v>
      </c>
      <c r="J4368">
        <v>2</v>
      </c>
      <c r="K4368">
        <v>2</v>
      </c>
      <c r="L4368" t="s">
        <v>28</v>
      </c>
      <c r="M4368" t="s">
        <v>598</v>
      </c>
      <c r="N4368" t="s">
        <v>53</v>
      </c>
      <c r="O4368" t="s">
        <v>22</v>
      </c>
      <c r="P4368" t="s">
        <v>23</v>
      </c>
      <c r="Q4368" t="s">
        <v>30</v>
      </c>
    </row>
    <row r="4369" spans="1:17" x14ac:dyDescent="0.2">
      <c r="A4369" s="2">
        <v>36614</v>
      </c>
      <c r="B4369" t="s">
        <v>18</v>
      </c>
      <c r="C4369" t="s">
        <v>17</v>
      </c>
      <c r="D4369" t="s">
        <v>19</v>
      </c>
      <c r="E4369" t="s">
        <v>19</v>
      </c>
      <c r="F4369">
        <v>44</v>
      </c>
      <c r="G4369">
        <v>69</v>
      </c>
      <c r="H4369">
        <v>0</v>
      </c>
      <c r="I4369">
        <v>0</v>
      </c>
      <c r="J4369">
        <v>1</v>
      </c>
      <c r="K4369">
        <v>0</v>
      </c>
      <c r="L4369" t="s">
        <v>20</v>
      </c>
      <c r="M4369" t="s">
        <v>64</v>
      </c>
      <c r="N4369" t="s">
        <v>18</v>
      </c>
      <c r="O4369" t="s">
        <v>22</v>
      </c>
      <c r="P4369" t="s">
        <v>23</v>
      </c>
      <c r="Q4369" t="s">
        <v>24</v>
      </c>
    </row>
    <row r="4370" spans="1:17" x14ac:dyDescent="0.2">
      <c r="A4370" s="2">
        <v>36614</v>
      </c>
      <c r="B4370" t="s">
        <v>161</v>
      </c>
      <c r="C4370" t="s">
        <v>70</v>
      </c>
      <c r="D4370" t="s">
        <v>50</v>
      </c>
      <c r="E4370" t="s">
        <v>50</v>
      </c>
      <c r="F4370">
        <v>95</v>
      </c>
      <c r="G4370">
        <v>54</v>
      </c>
      <c r="H4370">
        <v>0</v>
      </c>
      <c r="I4370">
        <v>0</v>
      </c>
      <c r="J4370">
        <v>1</v>
      </c>
      <c r="K4370">
        <v>2</v>
      </c>
      <c r="L4370" t="s">
        <v>28</v>
      </c>
      <c r="M4370" t="s">
        <v>162</v>
      </c>
      <c r="N4370" t="s">
        <v>161</v>
      </c>
      <c r="O4370" t="s">
        <v>22</v>
      </c>
      <c r="P4370" t="s">
        <v>23</v>
      </c>
      <c r="Q4370" t="s">
        <v>41</v>
      </c>
    </row>
    <row r="4371" spans="1:17" x14ac:dyDescent="0.2">
      <c r="A4371" s="2">
        <v>36616</v>
      </c>
      <c r="B4371" t="s">
        <v>196</v>
      </c>
      <c r="C4371" t="s">
        <v>197</v>
      </c>
      <c r="D4371" t="s">
        <v>36</v>
      </c>
      <c r="E4371" t="s">
        <v>36</v>
      </c>
      <c r="F4371">
        <v>155</v>
      </c>
      <c r="G4371">
        <v>162</v>
      </c>
      <c r="H4371">
        <v>0</v>
      </c>
      <c r="I4371">
        <v>0</v>
      </c>
      <c r="J4371">
        <v>0</v>
      </c>
      <c r="K4371">
        <v>0</v>
      </c>
      <c r="L4371" t="s">
        <v>28</v>
      </c>
      <c r="M4371" t="s">
        <v>198</v>
      </c>
      <c r="N4371" t="s">
        <v>196</v>
      </c>
      <c r="O4371" t="s">
        <v>22</v>
      </c>
      <c r="P4371" t="s">
        <v>23</v>
      </c>
      <c r="Q4371" t="s">
        <v>30</v>
      </c>
    </row>
    <row r="4372" spans="1:17" x14ac:dyDescent="0.2">
      <c r="A4372" s="2">
        <v>36616</v>
      </c>
      <c r="B4372" t="s">
        <v>177</v>
      </c>
      <c r="C4372" t="s">
        <v>560</v>
      </c>
      <c r="D4372" t="s">
        <v>115</v>
      </c>
      <c r="E4372" t="s">
        <v>50</v>
      </c>
      <c r="F4372">
        <v>112</v>
      </c>
      <c r="G4372">
        <v>127</v>
      </c>
      <c r="H4372">
        <v>0</v>
      </c>
      <c r="I4372">
        <v>0</v>
      </c>
      <c r="J4372">
        <v>0</v>
      </c>
      <c r="K4372">
        <v>1</v>
      </c>
      <c r="L4372" t="s">
        <v>570</v>
      </c>
      <c r="M4372" t="s">
        <v>165</v>
      </c>
      <c r="N4372" t="s">
        <v>166</v>
      </c>
      <c r="O4372" t="s">
        <v>122</v>
      </c>
      <c r="P4372" t="s">
        <v>23</v>
      </c>
      <c r="Q4372" t="s">
        <v>41</v>
      </c>
    </row>
    <row r="4373" spans="1:17" x14ac:dyDescent="0.2">
      <c r="A4373" s="2">
        <v>36616</v>
      </c>
      <c r="B4373" t="s">
        <v>629</v>
      </c>
      <c r="C4373" t="s">
        <v>167</v>
      </c>
      <c r="D4373" t="s">
        <v>36</v>
      </c>
      <c r="E4373" t="s">
        <v>115</v>
      </c>
      <c r="F4373">
        <v>146</v>
      </c>
      <c r="G4373">
        <v>53</v>
      </c>
      <c r="H4373">
        <v>0</v>
      </c>
      <c r="I4373">
        <v>0</v>
      </c>
      <c r="J4373">
        <v>0</v>
      </c>
      <c r="K4373">
        <v>8</v>
      </c>
      <c r="L4373" t="s">
        <v>570</v>
      </c>
      <c r="M4373" t="s">
        <v>470</v>
      </c>
      <c r="N4373" t="s">
        <v>469</v>
      </c>
      <c r="O4373" t="s">
        <v>122</v>
      </c>
      <c r="P4373" t="s">
        <v>23</v>
      </c>
      <c r="Q4373" t="s">
        <v>41</v>
      </c>
    </row>
    <row r="4374" spans="1:17" x14ac:dyDescent="0.2">
      <c r="A4374" s="2">
        <v>36616</v>
      </c>
      <c r="B4374" t="s">
        <v>166</v>
      </c>
      <c r="C4374" t="s">
        <v>913</v>
      </c>
      <c r="D4374" t="s">
        <v>115</v>
      </c>
      <c r="E4374" t="s">
        <v>115</v>
      </c>
      <c r="F4374">
        <v>106</v>
      </c>
      <c r="G4374">
        <v>176</v>
      </c>
      <c r="H4374">
        <v>0</v>
      </c>
      <c r="I4374">
        <v>0</v>
      </c>
      <c r="J4374">
        <v>1</v>
      </c>
      <c r="K4374">
        <v>0</v>
      </c>
      <c r="L4374" t="s">
        <v>570</v>
      </c>
      <c r="M4374" t="s">
        <v>165</v>
      </c>
      <c r="N4374" t="s">
        <v>166</v>
      </c>
      <c r="O4374" t="s">
        <v>22</v>
      </c>
      <c r="P4374" t="s">
        <v>23</v>
      </c>
      <c r="Q4374" t="s">
        <v>24</v>
      </c>
    </row>
    <row r="4375" spans="1:17" x14ac:dyDescent="0.2">
      <c r="A4375" s="2">
        <v>36616</v>
      </c>
      <c r="B4375" t="s">
        <v>469</v>
      </c>
      <c r="C4375" t="s">
        <v>402</v>
      </c>
      <c r="D4375" t="s">
        <v>115</v>
      </c>
      <c r="E4375" t="s">
        <v>115</v>
      </c>
      <c r="F4375">
        <v>111</v>
      </c>
      <c r="G4375">
        <v>139</v>
      </c>
      <c r="H4375">
        <v>0</v>
      </c>
      <c r="I4375">
        <v>0</v>
      </c>
      <c r="J4375">
        <v>1</v>
      </c>
      <c r="K4375">
        <v>0</v>
      </c>
      <c r="L4375" t="s">
        <v>570</v>
      </c>
      <c r="M4375" t="s">
        <v>470</v>
      </c>
      <c r="N4375" t="s">
        <v>469</v>
      </c>
      <c r="O4375" t="s">
        <v>22</v>
      </c>
      <c r="P4375" t="s">
        <v>23</v>
      </c>
      <c r="Q4375" t="s">
        <v>24</v>
      </c>
    </row>
    <row r="4376" spans="1:17" x14ac:dyDescent="0.2">
      <c r="A4376" s="2">
        <v>36617</v>
      </c>
      <c r="B4376" t="s">
        <v>586</v>
      </c>
      <c r="C4376" t="s">
        <v>221</v>
      </c>
      <c r="D4376" t="s">
        <v>27</v>
      </c>
      <c r="E4376" t="s">
        <v>27</v>
      </c>
      <c r="F4376">
        <v>192</v>
      </c>
      <c r="G4376">
        <v>116</v>
      </c>
      <c r="H4376">
        <v>0</v>
      </c>
      <c r="I4376">
        <v>0</v>
      </c>
      <c r="J4376">
        <v>1</v>
      </c>
      <c r="K4376">
        <v>3</v>
      </c>
      <c r="L4376" t="s">
        <v>20</v>
      </c>
      <c r="M4376" t="s">
        <v>594</v>
      </c>
      <c r="N4376" t="s">
        <v>586</v>
      </c>
      <c r="O4376" t="s">
        <v>22</v>
      </c>
      <c r="P4376" t="s">
        <v>23</v>
      </c>
      <c r="Q4376" t="s">
        <v>41</v>
      </c>
    </row>
    <row r="4377" spans="1:17" x14ac:dyDescent="0.2">
      <c r="A4377" s="2">
        <v>36617</v>
      </c>
      <c r="B4377" t="s">
        <v>263</v>
      </c>
      <c r="C4377" t="s">
        <v>848</v>
      </c>
      <c r="D4377" t="s">
        <v>27</v>
      </c>
      <c r="E4377" t="s">
        <v>27</v>
      </c>
      <c r="F4377">
        <v>100</v>
      </c>
      <c r="G4377">
        <v>185</v>
      </c>
      <c r="H4377">
        <v>0</v>
      </c>
      <c r="I4377">
        <v>0</v>
      </c>
      <c r="J4377">
        <v>9</v>
      </c>
      <c r="K4377">
        <v>0</v>
      </c>
      <c r="L4377" t="s">
        <v>20</v>
      </c>
      <c r="M4377" t="s">
        <v>599</v>
      </c>
      <c r="N4377" t="s">
        <v>263</v>
      </c>
      <c r="O4377" t="s">
        <v>22</v>
      </c>
      <c r="P4377" t="s">
        <v>23</v>
      </c>
      <c r="Q4377" t="s">
        <v>24</v>
      </c>
    </row>
    <row r="4378" spans="1:17" x14ac:dyDescent="0.2">
      <c r="A4378" s="2">
        <v>36617</v>
      </c>
      <c r="B4378" t="s">
        <v>138</v>
      </c>
      <c r="C4378" t="s">
        <v>207</v>
      </c>
      <c r="D4378" t="s">
        <v>36</v>
      </c>
      <c r="E4378" t="s">
        <v>36</v>
      </c>
      <c r="F4378">
        <v>38</v>
      </c>
      <c r="G4378">
        <v>104</v>
      </c>
      <c r="H4378">
        <v>0</v>
      </c>
      <c r="I4378">
        <v>0</v>
      </c>
      <c r="J4378">
        <v>1</v>
      </c>
      <c r="K4378">
        <v>0</v>
      </c>
      <c r="L4378" t="s">
        <v>28</v>
      </c>
      <c r="M4378" t="s">
        <v>139</v>
      </c>
      <c r="N4378" t="s">
        <v>138</v>
      </c>
      <c r="O4378" t="s">
        <v>22</v>
      </c>
      <c r="P4378" t="s">
        <v>23</v>
      </c>
      <c r="Q4378" t="s">
        <v>24</v>
      </c>
    </row>
    <row r="4379" spans="1:17" x14ac:dyDescent="0.2">
      <c r="A4379" s="2">
        <v>36618</v>
      </c>
      <c r="B4379" t="s">
        <v>402</v>
      </c>
      <c r="C4379" t="s">
        <v>629</v>
      </c>
      <c r="D4379" t="s">
        <v>115</v>
      </c>
      <c r="E4379" t="s">
        <v>36</v>
      </c>
      <c r="F4379">
        <v>139</v>
      </c>
      <c r="G4379">
        <v>146</v>
      </c>
      <c r="H4379">
        <v>0</v>
      </c>
      <c r="I4379">
        <v>0</v>
      </c>
      <c r="J4379">
        <v>4</v>
      </c>
      <c r="K4379">
        <v>1</v>
      </c>
      <c r="L4379" t="s">
        <v>570</v>
      </c>
      <c r="M4379" t="s">
        <v>470</v>
      </c>
      <c r="N4379" t="s">
        <v>469</v>
      </c>
      <c r="O4379" t="s">
        <v>122</v>
      </c>
      <c r="P4379" t="s">
        <v>23</v>
      </c>
      <c r="Q4379" t="s">
        <v>24</v>
      </c>
    </row>
    <row r="4380" spans="1:17" x14ac:dyDescent="0.2">
      <c r="A4380" s="2">
        <v>36618</v>
      </c>
      <c r="B4380" t="s">
        <v>454</v>
      </c>
      <c r="C4380" t="s">
        <v>232</v>
      </c>
      <c r="D4380" t="s">
        <v>27</v>
      </c>
      <c r="E4380" t="s">
        <v>19</v>
      </c>
      <c r="F4380">
        <v>81</v>
      </c>
      <c r="G4380">
        <v>163</v>
      </c>
      <c r="H4380">
        <v>0</v>
      </c>
      <c r="I4380">
        <v>0</v>
      </c>
      <c r="J4380">
        <v>1</v>
      </c>
      <c r="K4380">
        <v>0</v>
      </c>
      <c r="L4380" t="s">
        <v>20</v>
      </c>
      <c r="M4380" t="s">
        <v>900</v>
      </c>
      <c r="N4380" t="s">
        <v>454</v>
      </c>
      <c r="O4380" t="s">
        <v>22</v>
      </c>
      <c r="P4380" t="s">
        <v>23</v>
      </c>
      <c r="Q4380" t="s">
        <v>24</v>
      </c>
    </row>
    <row r="4381" spans="1:17" x14ac:dyDescent="0.2">
      <c r="A4381" s="2">
        <v>36618</v>
      </c>
      <c r="B4381" t="s">
        <v>555</v>
      </c>
      <c r="C4381" t="s">
        <v>210</v>
      </c>
      <c r="D4381" t="s">
        <v>27</v>
      </c>
      <c r="E4381" t="s">
        <v>27</v>
      </c>
      <c r="F4381">
        <v>73</v>
      </c>
      <c r="G4381">
        <v>91</v>
      </c>
      <c r="H4381">
        <v>0</v>
      </c>
      <c r="I4381">
        <v>0</v>
      </c>
      <c r="J4381">
        <v>0</v>
      </c>
      <c r="K4381">
        <v>1</v>
      </c>
      <c r="L4381" t="s">
        <v>20</v>
      </c>
      <c r="M4381" t="s">
        <v>555</v>
      </c>
      <c r="N4381" t="s">
        <v>555</v>
      </c>
      <c r="O4381" t="s">
        <v>22</v>
      </c>
      <c r="P4381" t="s">
        <v>23</v>
      </c>
      <c r="Q4381" t="s">
        <v>41</v>
      </c>
    </row>
    <row r="4382" spans="1:17" x14ac:dyDescent="0.2">
      <c r="A4382" s="2">
        <v>36618</v>
      </c>
      <c r="B4382" t="s">
        <v>913</v>
      </c>
      <c r="C4382" t="s">
        <v>463</v>
      </c>
      <c r="D4382" t="s">
        <v>115</v>
      </c>
      <c r="E4382" t="s">
        <v>115</v>
      </c>
      <c r="F4382">
        <v>176</v>
      </c>
      <c r="G4382">
        <v>181</v>
      </c>
      <c r="H4382">
        <v>0</v>
      </c>
      <c r="I4382">
        <v>0</v>
      </c>
      <c r="J4382">
        <v>2</v>
      </c>
      <c r="K4382">
        <v>0</v>
      </c>
      <c r="L4382" t="s">
        <v>570</v>
      </c>
      <c r="M4382" t="s">
        <v>165</v>
      </c>
      <c r="N4382" t="s">
        <v>166</v>
      </c>
      <c r="O4382" t="s">
        <v>122</v>
      </c>
      <c r="P4382" t="s">
        <v>23</v>
      </c>
      <c r="Q4382" t="s">
        <v>24</v>
      </c>
    </row>
    <row r="4383" spans="1:17" x14ac:dyDescent="0.2">
      <c r="A4383" s="2">
        <v>36618</v>
      </c>
      <c r="B4383" t="s">
        <v>531</v>
      </c>
      <c r="C4383" t="s">
        <v>304</v>
      </c>
      <c r="D4383" t="s">
        <v>27</v>
      </c>
      <c r="E4383" t="s">
        <v>27</v>
      </c>
      <c r="F4383">
        <v>121</v>
      </c>
      <c r="G4383">
        <v>60</v>
      </c>
      <c r="H4383">
        <v>0</v>
      </c>
      <c r="I4383">
        <v>0</v>
      </c>
      <c r="J4383">
        <v>1</v>
      </c>
      <c r="K4383">
        <v>0</v>
      </c>
      <c r="L4383" t="s">
        <v>20</v>
      </c>
      <c r="M4383" t="s">
        <v>534</v>
      </c>
      <c r="N4383" t="s">
        <v>531</v>
      </c>
      <c r="O4383" t="s">
        <v>22</v>
      </c>
      <c r="P4383" t="s">
        <v>23</v>
      </c>
      <c r="Q4383" t="s">
        <v>24</v>
      </c>
    </row>
    <row r="4384" spans="1:17" x14ac:dyDescent="0.2">
      <c r="A4384" s="2">
        <v>36618</v>
      </c>
      <c r="B4384" t="s">
        <v>166</v>
      </c>
      <c r="C4384" t="s">
        <v>560</v>
      </c>
      <c r="D4384" t="s">
        <v>115</v>
      </c>
      <c r="E4384" t="s">
        <v>50</v>
      </c>
      <c r="F4384">
        <v>106</v>
      </c>
      <c r="G4384">
        <v>127</v>
      </c>
      <c r="H4384">
        <v>0</v>
      </c>
      <c r="I4384">
        <v>0</v>
      </c>
      <c r="J4384">
        <v>3</v>
      </c>
      <c r="K4384">
        <v>1</v>
      </c>
      <c r="L4384" t="s">
        <v>570</v>
      </c>
      <c r="M4384" t="s">
        <v>165</v>
      </c>
      <c r="N4384" t="s">
        <v>166</v>
      </c>
      <c r="O4384" t="s">
        <v>22</v>
      </c>
      <c r="P4384" t="s">
        <v>23</v>
      </c>
      <c r="Q4384" t="s">
        <v>24</v>
      </c>
    </row>
    <row r="4385" spans="1:17" x14ac:dyDescent="0.2">
      <c r="A4385" s="2">
        <v>36618</v>
      </c>
      <c r="B4385" t="s">
        <v>469</v>
      </c>
      <c r="C4385" t="s">
        <v>167</v>
      </c>
      <c r="D4385" t="s">
        <v>115</v>
      </c>
      <c r="E4385" t="s">
        <v>115</v>
      </c>
      <c r="F4385">
        <v>111</v>
      </c>
      <c r="G4385">
        <v>53</v>
      </c>
      <c r="H4385">
        <v>0</v>
      </c>
      <c r="I4385">
        <v>0</v>
      </c>
      <c r="J4385">
        <v>0</v>
      </c>
      <c r="K4385">
        <v>1</v>
      </c>
      <c r="L4385" t="s">
        <v>570</v>
      </c>
      <c r="M4385" t="s">
        <v>470</v>
      </c>
      <c r="N4385" t="s">
        <v>469</v>
      </c>
      <c r="O4385" t="s">
        <v>22</v>
      </c>
      <c r="P4385" t="s">
        <v>23</v>
      </c>
      <c r="Q4385" t="s">
        <v>41</v>
      </c>
    </row>
    <row r="4386" spans="1:17" x14ac:dyDescent="0.2">
      <c r="A4386" s="2">
        <v>36618</v>
      </c>
      <c r="B4386" t="s">
        <v>282</v>
      </c>
      <c r="C4386" t="s">
        <v>262</v>
      </c>
      <c r="D4386" t="s">
        <v>19</v>
      </c>
      <c r="E4386" t="s">
        <v>27</v>
      </c>
      <c r="F4386">
        <v>40</v>
      </c>
      <c r="G4386">
        <v>145</v>
      </c>
      <c r="H4386">
        <v>0</v>
      </c>
      <c r="I4386">
        <v>0</v>
      </c>
      <c r="J4386">
        <v>3</v>
      </c>
      <c r="K4386">
        <v>0</v>
      </c>
      <c r="L4386" t="s">
        <v>20</v>
      </c>
      <c r="M4386" t="s">
        <v>285</v>
      </c>
      <c r="N4386" t="s">
        <v>282</v>
      </c>
      <c r="O4386" t="s">
        <v>22</v>
      </c>
      <c r="P4386" t="s">
        <v>23</v>
      </c>
      <c r="Q4386" t="s">
        <v>24</v>
      </c>
    </row>
    <row r="4387" spans="1:17" x14ac:dyDescent="0.2">
      <c r="A4387" s="2">
        <v>36620</v>
      </c>
      <c r="B4387" t="s">
        <v>402</v>
      </c>
      <c r="C4387" t="s">
        <v>167</v>
      </c>
      <c r="D4387" t="s">
        <v>115</v>
      </c>
      <c r="E4387" t="s">
        <v>115</v>
      </c>
      <c r="F4387">
        <v>139</v>
      </c>
      <c r="G4387">
        <v>53</v>
      </c>
      <c r="H4387">
        <v>0</v>
      </c>
      <c r="I4387">
        <v>0</v>
      </c>
      <c r="J4387">
        <v>1</v>
      </c>
      <c r="K4387">
        <v>0</v>
      </c>
      <c r="L4387" t="s">
        <v>570</v>
      </c>
      <c r="M4387" t="s">
        <v>470</v>
      </c>
      <c r="N4387" t="s">
        <v>469</v>
      </c>
      <c r="O4387" t="s">
        <v>122</v>
      </c>
      <c r="P4387" t="s">
        <v>23</v>
      </c>
      <c r="Q4387" t="s">
        <v>24</v>
      </c>
    </row>
    <row r="4388" spans="1:17" x14ac:dyDescent="0.2">
      <c r="A4388" s="2">
        <v>36620</v>
      </c>
      <c r="B4388" t="s">
        <v>391</v>
      </c>
      <c r="C4388" t="s">
        <v>638</v>
      </c>
      <c r="D4388" t="s">
        <v>115</v>
      </c>
      <c r="E4388" t="s">
        <v>115</v>
      </c>
      <c r="F4388">
        <v>110</v>
      </c>
      <c r="G4388">
        <v>175</v>
      </c>
      <c r="H4388">
        <v>0</v>
      </c>
      <c r="I4388">
        <v>0</v>
      </c>
      <c r="J4388">
        <v>2</v>
      </c>
      <c r="K4388">
        <v>3</v>
      </c>
      <c r="L4388" t="s">
        <v>570</v>
      </c>
      <c r="M4388" t="s">
        <v>226</v>
      </c>
      <c r="N4388" t="s">
        <v>114</v>
      </c>
      <c r="O4388" t="s">
        <v>122</v>
      </c>
      <c r="P4388" t="s">
        <v>23</v>
      </c>
      <c r="Q4388" t="s">
        <v>41</v>
      </c>
    </row>
    <row r="4389" spans="1:17" x14ac:dyDescent="0.2">
      <c r="A4389" s="2">
        <v>36620</v>
      </c>
      <c r="B4389" t="s">
        <v>913</v>
      </c>
      <c r="C4389" t="s">
        <v>177</v>
      </c>
      <c r="D4389" t="s">
        <v>115</v>
      </c>
      <c r="E4389" t="s">
        <v>115</v>
      </c>
      <c r="F4389">
        <v>176</v>
      </c>
      <c r="G4389">
        <v>112</v>
      </c>
      <c r="H4389">
        <v>0</v>
      </c>
      <c r="I4389">
        <v>0</v>
      </c>
      <c r="J4389">
        <v>1</v>
      </c>
      <c r="K4389">
        <v>5</v>
      </c>
      <c r="L4389" t="s">
        <v>570</v>
      </c>
      <c r="M4389" t="s">
        <v>165</v>
      </c>
      <c r="N4389" t="s">
        <v>166</v>
      </c>
      <c r="O4389" t="s">
        <v>122</v>
      </c>
      <c r="P4389" t="s">
        <v>23</v>
      </c>
      <c r="Q4389" t="s">
        <v>41</v>
      </c>
    </row>
    <row r="4390" spans="1:17" x14ac:dyDescent="0.2">
      <c r="A4390" s="2">
        <v>36620</v>
      </c>
      <c r="B4390" t="s">
        <v>166</v>
      </c>
      <c r="C4390" t="s">
        <v>463</v>
      </c>
      <c r="D4390" t="s">
        <v>115</v>
      </c>
      <c r="E4390" t="s">
        <v>115</v>
      </c>
      <c r="F4390">
        <v>106</v>
      </c>
      <c r="G4390">
        <v>181</v>
      </c>
      <c r="H4390">
        <v>0</v>
      </c>
      <c r="I4390">
        <v>0</v>
      </c>
      <c r="J4390">
        <v>5</v>
      </c>
      <c r="K4390">
        <v>0</v>
      </c>
      <c r="L4390" t="s">
        <v>570</v>
      </c>
      <c r="M4390" t="s">
        <v>165</v>
      </c>
      <c r="N4390" t="s">
        <v>166</v>
      </c>
      <c r="O4390" t="s">
        <v>22</v>
      </c>
      <c r="P4390" t="s">
        <v>23</v>
      </c>
      <c r="Q4390" t="s">
        <v>24</v>
      </c>
    </row>
    <row r="4391" spans="1:17" x14ac:dyDescent="0.2">
      <c r="A4391" s="2">
        <v>36620</v>
      </c>
      <c r="B4391" t="s">
        <v>469</v>
      </c>
      <c r="C4391" t="s">
        <v>629</v>
      </c>
      <c r="D4391" t="s">
        <v>115</v>
      </c>
      <c r="E4391" t="s">
        <v>36</v>
      </c>
      <c r="F4391">
        <v>111</v>
      </c>
      <c r="G4391">
        <v>146</v>
      </c>
      <c r="H4391">
        <v>0</v>
      </c>
      <c r="I4391">
        <v>0</v>
      </c>
      <c r="J4391">
        <v>2</v>
      </c>
      <c r="K4391">
        <v>1</v>
      </c>
      <c r="L4391" t="s">
        <v>570</v>
      </c>
      <c r="M4391" t="s">
        <v>470</v>
      </c>
      <c r="N4391" t="s">
        <v>469</v>
      </c>
      <c r="O4391" t="s">
        <v>22</v>
      </c>
      <c r="P4391" t="s">
        <v>23</v>
      </c>
      <c r="Q4391" t="s">
        <v>24</v>
      </c>
    </row>
    <row r="4392" spans="1:17" x14ac:dyDescent="0.2">
      <c r="A4392" s="2">
        <v>36620</v>
      </c>
      <c r="B4392" t="s">
        <v>114</v>
      </c>
      <c r="C4392" t="s">
        <v>163</v>
      </c>
      <c r="D4392" t="s">
        <v>115</v>
      </c>
      <c r="E4392" t="s">
        <v>115</v>
      </c>
      <c r="F4392">
        <v>63</v>
      </c>
      <c r="G4392">
        <v>173</v>
      </c>
      <c r="H4392">
        <v>0</v>
      </c>
      <c r="I4392">
        <v>0</v>
      </c>
      <c r="J4392">
        <v>5</v>
      </c>
      <c r="K4392">
        <v>3</v>
      </c>
      <c r="L4392" t="s">
        <v>570</v>
      </c>
      <c r="M4392" t="s">
        <v>226</v>
      </c>
      <c r="N4392" t="s">
        <v>114</v>
      </c>
      <c r="O4392" t="s">
        <v>22</v>
      </c>
      <c r="P4392" t="s">
        <v>23</v>
      </c>
      <c r="Q4392" t="s">
        <v>24</v>
      </c>
    </row>
    <row r="4393" spans="1:17" x14ac:dyDescent="0.2">
      <c r="A4393" s="2">
        <v>36621</v>
      </c>
      <c r="B4393" t="s">
        <v>213</v>
      </c>
      <c r="C4393" t="s">
        <v>898</v>
      </c>
      <c r="D4393" t="s">
        <v>115</v>
      </c>
      <c r="E4393" t="s">
        <v>115</v>
      </c>
      <c r="F4393">
        <v>130</v>
      </c>
      <c r="G4393">
        <v>198</v>
      </c>
      <c r="H4393">
        <v>0</v>
      </c>
      <c r="I4393">
        <v>0</v>
      </c>
      <c r="J4393">
        <v>2</v>
      </c>
      <c r="K4393">
        <v>0</v>
      </c>
      <c r="L4393" t="s">
        <v>570</v>
      </c>
      <c r="M4393" t="s">
        <v>134</v>
      </c>
      <c r="N4393" t="s">
        <v>133</v>
      </c>
      <c r="O4393" t="s">
        <v>122</v>
      </c>
      <c r="P4393" t="s">
        <v>23</v>
      </c>
      <c r="Q4393" t="s">
        <v>24</v>
      </c>
    </row>
    <row r="4394" spans="1:17" x14ac:dyDescent="0.2">
      <c r="A4394" s="2">
        <v>36621</v>
      </c>
      <c r="B4394" t="s">
        <v>133</v>
      </c>
      <c r="C4394" t="s">
        <v>649</v>
      </c>
      <c r="D4394" t="s">
        <v>115</v>
      </c>
      <c r="E4394" t="s">
        <v>115</v>
      </c>
      <c r="F4394">
        <v>45</v>
      </c>
      <c r="G4394">
        <v>158</v>
      </c>
      <c r="H4394">
        <v>0</v>
      </c>
      <c r="I4394">
        <v>0</v>
      </c>
      <c r="J4394">
        <v>9</v>
      </c>
      <c r="K4394">
        <v>0</v>
      </c>
      <c r="L4394" t="s">
        <v>570</v>
      </c>
      <c r="M4394" t="s">
        <v>134</v>
      </c>
      <c r="N4394" t="s">
        <v>133</v>
      </c>
      <c r="O4394" t="s">
        <v>22</v>
      </c>
      <c r="P4394" t="s">
        <v>23</v>
      </c>
      <c r="Q4394" t="s">
        <v>24</v>
      </c>
    </row>
    <row r="4395" spans="1:17" x14ac:dyDescent="0.2">
      <c r="A4395" s="2">
        <v>36622</v>
      </c>
      <c r="B4395" t="s">
        <v>560</v>
      </c>
      <c r="C4395" t="s">
        <v>913</v>
      </c>
      <c r="D4395" t="s">
        <v>50</v>
      </c>
      <c r="E4395" t="s">
        <v>115</v>
      </c>
      <c r="F4395">
        <v>127</v>
      </c>
      <c r="G4395">
        <v>176</v>
      </c>
      <c r="H4395">
        <v>0</v>
      </c>
      <c r="I4395">
        <v>0</v>
      </c>
      <c r="J4395">
        <v>2</v>
      </c>
      <c r="K4395">
        <v>0</v>
      </c>
      <c r="L4395" t="s">
        <v>570</v>
      </c>
      <c r="M4395" t="s">
        <v>165</v>
      </c>
      <c r="N4395" t="s">
        <v>166</v>
      </c>
      <c r="O4395" t="s">
        <v>122</v>
      </c>
      <c r="P4395" t="s">
        <v>23</v>
      </c>
      <c r="Q4395" t="s">
        <v>24</v>
      </c>
    </row>
    <row r="4396" spans="1:17" x14ac:dyDescent="0.2">
      <c r="A4396" s="2">
        <v>36622</v>
      </c>
      <c r="B4396" t="s">
        <v>391</v>
      </c>
      <c r="C4396" t="s">
        <v>163</v>
      </c>
      <c r="D4396" t="s">
        <v>115</v>
      </c>
      <c r="E4396" t="s">
        <v>115</v>
      </c>
      <c r="F4396">
        <v>110</v>
      </c>
      <c r="G4396">
        <v>173</v>
      </c>
      <c r="H4396">
        <v>0</v>
      </c>
      <c r="I4396">
        <v>0</v>
      </c>
      <c r="J4396">
        <v>1</v>
      </c>
      <c r="K4396">
        <v>4</v>
      </c>
      <c r="L4396" t="s">
        <v>570</v>
      </c>
      <c r="M4396" t="s">
        <v>226</v>
      </c>
      <c r="N4396" t="s">
        <v>114</v>
      </c>
      <c r="O4396" t="s">
        <v>122</v>
      </c>
      <c r="P4396" t="s">
        <v>23</v>
      </c>
      <c r="Q4396" t="s">
        <v>41</v>
      </c>
    </row>
    <row r="4397" spans="1:17" x14ac:dyDescent="0.2">
      <c r="A4397" s="2">
        <v>36622</v>
      </c>
      <c r="B4397" t="s">
        <v>463</v>
      </c>
      <c r="C4397" t="s">
        <v>177</v>
      </c>
      <c r="D4397" t="s">
        <v>115</v>
      </c>
      <c r="E4397" t="s">
        <v>115</v>
      </c>
      <c r="F4397">
        <v>181</v>
      </c>
      <c r="G4397">
        <v>112</v>
      </c>
      <c r="H4397">
        <v>0</v>
      </c>
      <c r="I4397">
        <v>0</v>
      </c>
      <c r="J4397">
        <v>0</v>
      </c>
      <c r="K4397">
        <v>5</v>
      </c>
      <c r="L4397" t="s">
        <v>570</v>
      </c>
      <c r="M4397" t="s">
        <v>165</v>
      </c>
      <c r="N4397" t="s">
        <v>166</v>
      </c>
      <c r="O4397" t="s">
        <v>122</v>
      </c>
      <c r="P4397" t="s">
        <v>23</v>
      </c>
      <c r="Q4397" t="s">
        <v>41</v>
      </c>
    </row>
    <row r="4398" spans="1:17" x14ac:dyDescent="0.2">
      <c r="A4398" s="2">
        <v>36622</v>
      </c>
      <c r="B4398" t="s">
        <v>114</v>
      </c>
      <c r="C4398" t="s">
        <v>638</v>
      </c>
      <c r="D4398" t="s">
        <v>115</v>
      </c>
      <c r="E4398" t="s">
        <v>115</v>
      </c>
      <c r="F4398">
        <v>63</v>
      </c>
      <c r="G4398">
        <v>175</v>
      </c>
      <c r="H4398">
        <v>0</v>
      </c>
      <c r="I4398">
        <v>0</v>
      </c>
      <c r="J4398">
        <v>1</v>
      </c>
      <c r="K4398">
        <v>0</v>
      </c>
      <c r="L4398" t="s">
        <v>570</v>
      </c>
      <c r="M4398" t="s">
        <v>226</v>
      </c>
      <c r="N4398" t="s">
        <v>114</v>
      </c>
      <c r="O4398" t="s">
        <v>22</v>
      </c>
      <c r="P4398" t="s">
        <v>23</v>
      </c>
      <c r="Q4398" t="s">
        <v>24</v>
      </c>
    </row>
    <row r="4399" spans="1:17" x14ac:dyDescent="0.2">
      <c r="A4399" s="2">
        <v>36623</v>
      </c>
      <c r="B4399" t="s">
        <v>213</v>
      </c>
      <c r="C4399" t="s">
        <v>649</v>
      </c>
      <c r="D4399" t="s">
        <v>115</v>
      </c>
      <c r="E4399" t="s">
        <v>115</v>
      </c>
      <c r="F4399">
        <v>130</v>
      </c>
      <c r="G4399">
        <v>158</v>
      </c>
      <c r="H4399">
        <v>0</v>
      </c>
      <c r="I4399">
        <v>0</v>
      </c>
      <c r="J4399">
        <v>4</v>
      </c>
      <c r="K4399">
        <v>0</v>
      </c>
      <c r="L4399" t="s">
        <v>570</v>
      </c>
      <c r="M4399" t="s">
        <v>134</v>
      </c>
      <c r="N4399" t="s">
        <v>133</v>
      </c>
      <c r="O4399" t="s">
        <v>122</v>
      </c>
      <c r="P4399" t="s">
        <v>23</v>
      </c>
      <c r="Q4399" t="s">
        <v>24</v>
      </c>
    </row>
    <row r="4400" spans="1:17" x14ac:dyDescent="0.2">
      <c r="A4400" s="2">
        <v>36623</v>
      </c>
      <c r="B4400" t="s">
        <v>800</v>
      </c>
      <c r="C4400" t="s">
        <v>890</v>
      </c>
      <c r="D4400" t="s">
        <v>36</v>
      </c>
      <c r="E4400" t="s">
        <v>36</v>
      </c>
      <c r="F4400">
        <v>196</v>
      </c>
      <c r="G4400">
        <v>67</v>
      </c>
      <c r="H4400">
        <v>0</v>
      </c>
      <c r="I4400">
        <v>0</v>
      </c>
      <c r="J4400">
        <v>1</v>
      </c>
      <c r="K4400">
        <v>1</v>
      </c>
      <c r="L4400" t="s">
        <v>20</v>
      </c>
      <c r="M4400" t="s">
        <v>800</v>
      </c>
      <c r="N4400" t="s">
        <v>800</v>
      </c>
      <c r="O4400" t="s">
        <v>22</v>
      </c>
      <c r="P4400" t="s">
        <v>23</v>
      </c>
      <c r="Q4400" t="s">
        <v>30</v>
      </c>
    </row>
    <row r="4401" spans="1:17" x14ac:dyDescent="0.2">
      <c r="A4401" s="2">
        <v>36623</v>
      </c>
      <c r="B4401" t="s">
        <v>133</v>
      </c>
      <c r="C4401" t="s">
        <v>898</v>
      </c>
      <c r="D4401" t="s">
        <v>115</v>
      </c>
      <c r="E4401" t="s">
        <v>115</v>
      </c>
      <c r="F4401">
        <v>45</v>
      </c>
      <c r="G4401">
        <v>198</v>
      </c>
      <c r="H4401">
        <v>0</v>
      </c>
      <c r="I4401">
        <v>0</v>
      </c>
      <c r="J4401">
        <v>6</v>
      </c>
      <c r="K4401">
        <v>0</v>
      </c>
      <c r="L4401" t="s">
        <v>570</v>
      </c>
      <c r="M4401" t="s">
        <v>134</v>
      </c>
      <c r="N4401" t="s">
        <v>133</v>
      </c>
      <c r="O4401" t="s">
        <v>22</v>
      </c>
      <c r="P4401" t="s">
        <v>23</v>
      </c>
      <c r="Q4401" t="s">
        <v>24</v>
      </c>
    </row>
    <row r="4402" spans="1:17" x14ac:dyDescent="0.2">
      <c r="A4402" s="2">
        <v>36623</v>
      </c>
      <c r="B4402" t="s">
        <v>197</v>
      </c>
      <c r="C4402" t="s">
        <v>128</v>
      </c>
      <c r="D4402" t="s">
        <v>36</v>
      </c>
      <c r="E4402" t="s">
        <v>36</v>
      </c>
      <c r="F4402">
        <v>162</v>
      </c>
      <c r="G4402">
        <v>27</v>
      </c>
      <c r="H4402">
        <v>0</v>
      </c>
      <c r="I4402">
        <v>0</v>
      </c>
      <c r="J4402">
        <v>1</v>
      </c>
      <c r="K4402">
        <v>2</v>
      </c>
      <c r="L4402" t="s">
        <v>20</v>
      </c>
      <c r="M4402" t="s">
        <v>225</v>
      </c>
      <c r="N4402" t="s">
        <v>197</v>
      </c>
      <c r="O4402" t="s">
        <v>22</v>
      </c>
      <c r="P4402" t="s">
        <v>23</v>
      </c>
      <c r="Q4402" t="s">
        <v>41</v>
      </c>
    </row>
    <row r="4403" spans="1:17" x14ac:dyDescent="0.2">
      <c r="A4403" s="2">
        <v>36624</v>
      </c>
      <c r="B4403" t="s">
        <v>351</v>
      </c>
      <c r="C4403" t="s">
        <v>138</v>
      </c>
      <c r="D4403" t="s">
        <v>36</v>
      </c>
      <c r="E4403" t="s">
        <v>36</v>
      </c>
      <c r="F4403">
        <v>164</v>
      </c>
      <c r="G4403">
        <v>38</v>
      </c>
      <c r="H4403">
        <v>0</v>
      </c>
      <c r="I4403">
        <v>0</v>
      </c>
      <c r="J4403">
        <v>0</v>
      </c>
      <c r="K4403">
        <v>1</v>
      </c>
      <c r="L4403" t="s">
        <v>20</v>
      </c>
      <c r="M4403" t="s">
        <v>353</v>
      </c>
      <c r="N4403" t="s">
        <v>351</v>
      </c>
      <c r="O4403" t="s">
        <v>22</v>
      </c>
      <c r="P4403" t="s">
        <v>23</v>
      </c>
      <c r="Q4403" t="s">
        <v>41</v>
      </c>
    </row>
    <row r="4404" spans="1:17" x14ac:dyDescent="0.2">
      <c r="A4404" s="2">
        <v>36624</v>
      </c>
      <c r="B4404" t="s">
        <v>204</v>
      </c>
      <c r="C4404" t="s">
        <v>655</v>
      </c>
      <c r="D4404" t="s">
        <v>57</v>
      </c>
      <c r="E4404" t="s">
        <v>57</v>
      </c>
      <c r="F4404">
        <v>137</v>
      </c>
      <c r="G4404">
        <v>183</v>
      </c>
      <c r="H4404">
        <v>0</v>
      </c>
      <c r="I4404">
        <v>0</v>
      </c>
      <c r="J4404">
        <v>5</v>
      </c>
      <c r="K4404">
        <v>0</v>
      </c>
      <c r="L4404" t="s">
        <v>356</v>
      </c>
      <c r="M4404" t="s">
        <v>314</v>
      </c>
      <c r="N4404" t="s">
        <v>204</v>
      </c>
      <c r="O4404" t="s">
        <v>22</v>
      </c>
      <c r="P4404" t="s">
        <v>23</v>
      </c>
      <c r="Q4404" t="s">
        <v>24</v>
      </c>
    </row>
    <row r="4405" spans="1:17" x14ac:dyDescent="0.2">
      <c r="A4405" s="2">
        <v>36624</v>
      </c>
      <c r="B4405" t="s">
        <v>202</v>
      </c>
      <c r="C4405" t="s">
        <v>365</v>
      </c>
      <c r="D4405" t="s">
        <v>36</v>
      </c>
      <c r="E4405" t="s">
        <v>36</v>
      </c>
      <c r="F4405">
        <v>174</v>
      </c>
      <c r="G4405">
        <v>86</v>
      </c>
      <c r="H4405">
        <v>0</v>
      </c>
      <c r="I4405">
        <v>0</v>
      </c>
      <c r="J4405">
        <v>0</v>
      </c>
      <c r="K4405">
        <v>0</v>
      </c>
      <c r="L4405" t="s">
        <v>20</v>
      </c>
      <c r="M4405" t="s">
        <v>376</v>
      </c>
      <c r="N4405" t="s">
        <v>202</v>
      </c>
      <c r="O4405" t="s">
        <v>22</v>
      </c>
      <c r="P4405" t="s">
        <v>23</v>
      </c>
      <c r="Q4405" t="s">
        <v>30</v>
      </c>
    </row>
    <row r="4406" spans="1:17" x14ac:dyDescent="0.2">
      <c r="A4406" s="2">
        <v>36624</v>
      </c>
      <c r="B4406" t="s">
        <v>378</v>
      </c>
      <c r="C4406" t="s">
        <v>141</v>
      </c>
      <c r="D4406" t="s">
        <v>36</v>
      </c>
      <c r="E4406" t="s">
        <v>36</v>
      </c>
      <c r="F4406">
        <v>136</v>
      </c>
      <c r="G4406">
        <v>78</v>
      </c>
      <c r="H4406">
        <v>0</v>
      </c>
      <c r="I4406">
        <v>0</v>
      </c>
      <c r="J4406">
        <v>2</v>
      </c>
      <c r="K4406">
        <v>0</v>
      </c>
      <c r="L4406" t="s">
        <v>20</v>
      </c>
      <c r="M4406" t="s">
        <v>379</v>
      </c>
      <c r="N4406" t="s">
        <v>378</v>
      </c>
      <c r="O4406" t="s">
        <v>22</v>
      </c>
      <c r="P4406" t="s">
        <v>23</v>
      </c>
      <c r="Q4406" t="s">
        <v>24</v>
      </c>
    </row>
    <row r="4407" spans="1:17" x14ac:dyDescent="0.2">
      <c r="A4407" s="2">
        <v>36624</v>
      </c>
      <c r="B4407" t="s">
        <v>250</v>
      </c>
      <c r="C4407" t="s">
        <v>207</v>
      </c>
      <c r="D4407" t="s">
        <v>36</v>
      </c>
      <c r="E4407" t="s">
        <v>36</v>
      </c>
      <c r="F4407">
        <v>117</v>
      </c>
      <c r="G4407">
        <v>104</v>
      </c>
      <c r="H4407">
        <v>0</v>
      </c>
      <c r="I4407">
        <v>0</v>
      </c>
      <c r="J4407">
        <v>2</v>
      </c>
      <c r="K4407">
        <v>0</v>
      </c>
      <c r="L4407" t="s">
        <v>20</v>
      </c>
      <c r="M4407" t="s">
        <v>251</v>
      </c>
      <c r="N4407" t="s">
        <v>250</v>
      </c>
      <c r="O4407" t="s">
        <v>22</v>
      </c>
      <c r="P4407" t="s">
        <v>23</v>
      </c>
      <c r="Q4407" t="s">
        <v>24</v>
      </c>
    </row>
    <row r="4408" spans="1:17" x14ac:dyDescent="0.2">
      <c r="A4408" s="2">
        <v>36624</v>
      </c>
      <c r="B4408" t="s">
        <v>463</v>
      </c>
      <c r="C4408" t="s">
        <v>560</v>
      </c>
      <c r="D4408" t="s">
        <v>115</v>
      </c>
      <c r="E4408" t="s">
        <v>50</v>
      </c>
      <c r="F4408">
        <v>181</v>
      </c>
      <c r="G4408">
        <v>127</v>
      </c>
      <c r="H4408">
        <v>0</v>
      </c>
      <c r="I4408">
        <v>0</v>
      </c>
      <c r="J4408">
        <v>0</v>
      </c>
      <c r="K4408">
        <v>4</v>
      </c>
      <c r="L4408" t="s">
        <v>570</v>
      </c>
      <c r="M4408" t="s">
        <v>165</v>
      </c>
      <c r="N4408" t="s">
        <v>166</v>
      </c>
      <c r="O4408" t="s">
        <v>122</v>
      </c>
      <c r="P4408" t="s">
        <v>23</v>
      </c>
      <c r="Q4408" t="s">
        <v>41</v>
      </c>
    </row>
    <row r="4409" spans="1:17" x14ac:dyDescent="0.2">
      <c r="A4409" s="2">
        <v>36624</v>
      </c>
      <c r="B4409" t="s">
        <v>166</v>
      </c>
      <c r="C4409" t="s">
        <v>177</v>
      </c>
      <c r="D4409" t="s">
        <v>115</v>
      </c>
      <c r="E4409" t="s">
        <v>115</v>
      </c>
      <c r="F4409">
        <v>106</v>
      </c>
      <c r="G4409">
        <v>112</v>
      </c>
      <c r="H4409">
        <v>0</v>
      </c>
      <c r="I4409">
        <v>0</v>
      </c>
      <c r="J4409">
        <v>2</v>
      </c>
      <c r="K4409">
        <v>2</v>
      </c>
      <c r="L4409" t="s">
        <v>570</v>
      </c>
      <c r="M4409" t="s">
        <v>165</v>
      </c>
      <c r="N4409" t="s">
        <v>166</v>
      </c>
      <c r="O4409" t="s">
        <v>22</v>
      </c>
      <c r="P4409" t="s">
        <v>23</v>
      </c>
      <c r="Q4409" t="s">
        <v>30</v>
      </c>
    </row>
    <row r="4410" spans="1:17" x14ac:dyDescent="0.2">
      <c r="A4410" s="2">
        <v>36624</v>
      </c>
      <c r="B4410" t="s">
        <v>876</v>
      </c>
      <c r="C4410" t="s">
        <v>35</v>
      </c>
      <c r="D4410" t="s">
        <v>36</v>
      </c>
      <c r="E4410" t="s">
        <v>36</v>
      </c>
      <c r="F4410">
        <v>190</v>
      </c>
      <c r="G4410">
        <v>125</v>
      </c>
      <c r="H4410">
        <v>0</v>
      </c>
      <c r="I4410">
        <v>0</v>
      </c>
      <c r="J4410">
        <v>2</v>
      </c>
      <c r="K4410">
        <v>0</v>
      </c>
      <c r="L4410" t="s">
        <v>20</v>
      </c>
      <c r="M4410" t="s">
        <v>914</v>
      </c>
      <c r="N4410" t="s">
        <v>876</v>
      </c>
      <c r="O4410" t="s">
        <v>22</v>
      </c>
      <c r="P4410" t="s">
        <v>23</v>
      </c>
      <c r="Q4410" t="s">
        <v>24</v>
      </c>
    </row>
    <row r="4411" spans="1:17" x14ac:dyDescent="0.2">
      <c r="A4411" s="2">
        <v>36624</v>
      </c>
      <c r="B4411" t="s">
        <v>419</v>
      </c>
      <c r="C4411" t="s">
        <v>352</v>
      </c>
      <c r="D4411" t="s">
        <v>36</v>
      </c>
      <c r="E4411" t="s">
        <v>36</v>
      </c>
      <c r="F4411">
        <v>193</v>
      </c>
      <c r="G4411">
        <v>87</v>
      </c>
      <c r="H4411">
        <v>0</v>
      </c>
      <c r="I4411">
        <v>0</v>
      </c>
      <c r="J4411">
        <v>1</v>
      </c>
      <c r="K4411">
        <v>1</v>
      </c>
      <c r="L4411" t="s">
        <v>20</v>
      </c>
      <c r="M4411" t="s">
        <v>441</v>
      </c>
      <c r="N4411" t="s">
        <v>419</v>
      </c>
      <c r="O4411" t="s">
        <v>22</v>
      </c>
      <c r="P4411" t="s">
        <v>23</v>
      </c>
      <c r="Q4411" t="s">
        <v>30</v>
      </c>
    </row>
    <row r="4412" spans="1:17" x14ac:dyDescent="0.2">
      <c r="A4412" s="2">
        <v>36624</v>
      </c>
      <c r="B4412" t="s">
        <v>211</v>
      </c>
      <c r="C4412" t="s">
        <v>199</v>
      </c>
      <c r="D4412" t="s">
        <v>36</v>
      </c>
      <c r="E4412" t="s">
        <v>36</v>
      </c>
      <c r="F4412">
        <v>132</v>
      </c>
      <c r="G4412">
        <v>57</v>
      </c>
      <c r="H4412">
        <v>0</v>
      </c>
      <c r="I4412">
        <v>0</v>
      </c>
      <c r="J4412">
        <v>0</v>
      </c>
      <c r="K4412">
        <v>1</v>
      </c>
      <c r="L4412" t="s">
        <v>20</v>
      </c>
      <c r="M4412" t="s">
        <v>709</v>
      </c>
      <c r="N4412" t="s">
        <v>211</v>
      </c>
      <c r="O4412" t="s">
        <v>22</v>
      </c>
      <c r="P4412" t="s">
        <v>23</v>
      </c>
      <c r="Q4412" t="s">
        <v>41</v>
      </c>
    </row>
    <row r="4413" spans="1:17" x14ac:dyDescent="0.2">
      <c r="A4413" s="2">
        <v>36624</v>
      </c>
      <c r="B4413" t="s">
        <v>114</v>
      </c>
      <c r="C4413" t="s">
        <v>391</v>
      </c>
      <c r="D4413" t="s">
        <v>115</v>
      </c>
      <c r="E4413" t="s">
        <v>115</v>
      </c>
      <c r="F4413">
        <v>63</v>
      </c>
      <c r="G4413">
        <v>110</v>
      </c>
      <c r="H4413">
        <v>0</v>
      </c>
      <c r="I4413">
        <v>0</v>
      </c>
      <c r="J4413">
        <v>3</v>
      </c>
      <c r="K4413">
        <v>2</v>
      </c>
      <c r="L4413" t="s">
        <v>570</v>
      </c>
      <c r="M4413" t="s">
        <v>226</v>
      </c>
      <c r="N4413" t="s">
        <v>114</v>
      </c>
      <c r="O4413" t="s">
        <v>22</v>
      </c>
      <c r="P4413" t="s">
        <v>23</v>
      </c>
      <c r="Q4413" t="s">
        <v>24</v>
      </c>
    </row>
    <row r="4414" spans="1:17" x14ac:dyDescent="0.2">
      <c r="A4414" s="2">
        <v>36624</v>
      </c>
      <c r="B4414" t="s">
        <v>208</v>
      </c>
      <c r="C4414" t="s">
        <v>34</v>
      </c>
      <c r="D4414" t="s">
        <v>36</v>
      </c>
      <c r="E4414" t="s">
        <v>36</v>
      </c>
      <c r="F4414">
        <v>108</v>
      </c>
      <c r="G4414">
        <v>93</v>
      </c>
      <c r="H4414">
        <v>0</v>
      </c>
      <c r="I4414">
        <v>0</v>
      </c>
      <c r="J4414">
        <v>4</v>
      </c>
      <c r="K4414">
        <v>4</v>
      </c>
      <c r="L4414" t="s">
        <v>20</v>
      </c>
      <c r="M4414" t="s">
        <v>398</v>
      </c>
      <c r="N4414" t="s">
        <v>208</v>
      </c>
      <c r="O4414" t="s">
        <v>22</v>
      </c>
      <c r="P4414" t="s">
        <v>23</v>
      </c>
      <c r="Q4414" t="s">
        <v>30</v>
      </c>
    </row>
    <row r="4415" spans="1:17" x14ac:dyDescent="0.2">
      <c r="A4415" s="2">
        <v>36625</v>
      </c>
      <c r="B4415" t="s">
        <v>471</v>
      </c>
      <c r="C4415" t="s">
        <v>118</v>
      </c>
      <c r="D4415" t="s">
        <v>36</v>
      </c>
      <c r="E4415" t="s">
        <v>36</v>
      </c>
      <c r="F4415">
        <v>142</v>
      </c>
      <c r="G4415">
        <v>79</v>
      </c>
      <c r="H4415">
        <v>0</v>
      </c>
      <c r="I4415">
        <v>0</v>
      </c>
      <c r="J4415">
        <v>1</v>
      </c>
      <c r="K4415">
        <v>1</v>
      </c>
      <c r="L4415" t="s">
        <v>20</v>
      </c>
      <c r="M4415" t="s">
        <v>639</v>
      </c>
      <c r="N4415" t="s">
        <v>471</v>
      </c>
      <c r="O4415" t="s">
        <v>22</v>
      </c>
      <c r="P4415" t="s">
        <v>23</v>
      </c>
      <c r="Q4415" t="s">
        <v>30</v>
      </c>
    </row>
    <row r="4416" spans="1:17" x14ac:dyDescent="0.2">
      <c r="A4416" s="2">
        <v>36625</v>
      </c>
      <c r="B4416" t="s">
        <v>548</v>
      </c>
      <c r="C4416" t="s">
        <v>150</v>
      </c>
      <c r="D4416" t="s">
        <v>36</v>
      </c>
      <c r="E4416" t="s">
        <v>36</v>
      </c>
      <c r="F4416">
        <v>179</v>
      </c>
      <c r="G4416">
        <v>75</v>
      </c>
      <c r="H4416">
        <v>0</v>
      </c>
      <c r="I4416">
        <v>0</v>
      </c>
      <c r="J4416">
        <v>0</v>
      </c>
      <c r="K4416">
        <v>0</v>
      </c>
      <c r="L4416" t="s">
        <v>20</v>
      </c>
      <c r="M4416" t="s">
        <v>915</v>
      </c>
      <c r="N4416" t="s">
        <v>548</v>
      </c>
      <c r="O4416" t="s">
        <v>22</v>
      </c>
      <c r="P4416" t="s">
        <v>23</v>
      </c>
      <c r="Q4416" t="s">
        <v>30</v>
      </c>
    </row>
    <row r="4417" spans="1:17" x14ac:dyDescent="0.2">
      <c r="A4417" s="2">
        <v>36625</v>
      </c>
      <c r="B4417" t="s">
        <v>660</v>
      </c>
      <c r="C4417" t="s">
        <v>45</v>
      </c>
      <c r="D4417" t="s">
        <v>36</v>
      </c>
      <c r="E4417" t="s">
        <v>36</v>
      </c>
      <c r="F4417">
        <v>177</v>
      </c>
      <c r="G4417">
        <v>71</v>
      </c>
      <c r="H4417">
        <v>0</v>
      </c>
      <c r="I4417">
        <v>0</v>
      </c>
      <c r="J4417">
        <v>0</v>
      </c>
      <c r="K4417">
        <v>1</v>
      </c>
      <c r="L4417" t="s">
        <v>20</v>
      </c>
      <c r="M4417" t="s">
        <v>661</v>
      </c>
      <c r="N4417" t="s">
        <v>660</v>
      </c>
      <c r="O4417" t="s">
        <v>22</v>
      </c>
      <c r="P4417" t="s">
        <v>23</v>
      </c>
      <c r="Q4417" t="s">
        <v>41</v>
      </c>
    </row>
    <row r="4418" spans="1:17" x14ac:dyDescent="0.2">
      <c r="A4418" s="2">
        <v>36625</v>
      </c>
      <c r="B4418" t="s">
        <v>756</v>
      </c>
      <c r="C4418" t="s">
        <v>339</v>
      </c>
      <c r="D4418" t="s">
        <v>36</v>
      </c>
      <c r="E4418" t="s">
        <v>36</v>
      </c>
      <c r="F4418">
        <v>167</v>
      </c>
      <c r="G4418">
        <v>105</v>
      </c>
      <c r="H4418">
        <v>0</v>
      </c>
      <c r="I4418">
        <v>0</v>
      </c>
      <c r="J4418">
        <v>0</v>
      </c>
      <c r="K4418">
        <v>1</v>
      </c>
      <c r="L4418" t="s">
        <v>20</v>
      </c>
      <c r="M4418" t="s">
        <v>801</v>
      </c>
      <c r="N4418" t="s">
        <v>756</v>
      </c>
      <c r="O4418" t="s">
        <v>22</v>
      </c>
      <c r="P4418" t="s">
        <v>23</v>
      </c>
      <c r="Q4418" t="s">
        <v>41</v>
      </c>
    </row>
    <row r="4419" spans="1:17" x14ac:dyDescent="0.2">
      <c r="A4419" s="2">
        <v>36625</v>
      </c>
      <c r="B4419" t="s">
        <v>802</v>
      </c>
      <c r="C4419" t="s">
        <v>61</v>
      </c>
      <c r="D4419" t="s">
        <v>36</v>
      </c>
      <c r="E4419" t="s">
        <v>36</v>
      </c>
      <c r="F4419">
        <v>191</v>
      </c>
      <c r="G4419">
        <v>98</v>
      </c>
      <c r="H4419">
        <v>0</v>
      </c>
      <c r="I4419">
        <v>0</v>
      </c>
      <c r="J4419">
        <v>1</v>
      </c>
      <c r="K4419">
        <v>3</v>
      </c>
      <c r="L4419" t="s">
        <v>20</v>
      </c>
      <c r="M4419" t="s">
        <v>916</v>
      </c>
      <c r="N4419" t="s">
        <v>802</v>
      </c>
      <c r="O4419" t="s">
        <v>22</v>
      </c>
      <c r="P4419" t="s">
        <v>23</v>
      </c>
      <c r="Q4419" t="s">
        <v>41</v>
      </c>
    </row>
    <row r="4420" spans="1:17" x14ac:dyDescent="0.2">
      <c r="A4420" s="2">
        <v>36625</v>
      </c>
      <c r="B4420" t="s">
        <v>828</v>
      </c>
      <c r="C4420" t="s">
        <v>135</v>
      </c>
      <c r="D4420" t="s">
        <v>36</v>
      </c>
      <c r="E4420" t="s">
        <v>36</v>
      </c>
      <c r="F4420">
        <v>168</v>
      </c>
      <c r="G4420">
        <v>51</v>
      </c>
      <c r="H4420">
        <v>0</v>
      </c>
      <c r="I4420">
        <v>0</v>
      </c>
      <c r="J4420">
        <v>0</v>
      </c>
      <c r="K4420">
        <v>0</v>
      </c>
      <c r="L4420" t="s">
        <v>20</v>
      </c>
      <c r="M4420" t="s">
        <v>829</v>
      </c>
      <c r="N4420" t="s">
        <v>828</v>
      </c>
      <c r="O4420" t="s">
        <v>22</v>
      </c>
      <c r="P4420" t="s">
        <v>23</v>
      </c>
      <c r="Q4420" t="s">
        <v>30</v>
      </c>
    </row>
    <row r="4421" spans="1:17" x14ac:dyDescent="0.2">
      <c r="A4421" s="2">
        <v>36625</v>
      </c>
      <c r="B4421" t="s">
        <v>374</v>
      </c>
      <c r="C4421" t="s">
        <v>224</v>
      </c>
      <c r="D4421" t="s">
        <v>36</v>
      </c>
      <c r="E4421" t="s">
        <v>36</v>
      </c>
      <c r="F4421">
        <v>144</v>
      </c>
      <c r="G4421">
        <v>80</v>
      </c>
      <c r="H4421">
        <v>0</v>
      </c>
      <c r="I4421">
        <v>0</v>
      </c>
      <c r="J4421">
        <v>2</v>
      </c>
      <c r="K4421">
        <v>1</v>
      </c>
      <c r="L4421" t="s">
        <v>20</v>
      </c>
      <c r="M4421" t="s">
        <v>375</v>
      </c>
      <c r="N4421" t="s">
        <v>374</v>
      </c>
      <c r="O4421" t="s">
        <v>22</v>
      </c>
      <c r="P4421" t="s">
        <v>23</v>
      </c>
      <c r="Q4421" t="s">
        <v>24</v>
      </c>
    </row>
    <row r="4422" spans="1:17" x14ac:dyDescent="0.2">
      <c r="A4422" s="2">
        <v>36625</v>
      </c>
      <c r="B4422" t="s">
        <v>196</v>
      </c>
      <c r="C4422" t="s">
        <v>110</v>
      </c>
      <c r="D4422" t="s">
        <v>36</v>
      </c>
      <c r="E4422" t="s">
        <v>36</v>
      </c>
      <c r="F4422">
        <v>155</v>
      </c>
      <c r="G4422">
        <v>26</v>
      </c>
      <c r="H4422">
        <v>0</v>
      </c>
      <c r="I4422">
        <v>0</v>
      </c>
      <c r="J4422">
        <v>0</v>
      </c>
      <c r="K4422">
        <v>1</v>
      </c>
      <c r="L4422" t="s">
        <v>20</v>
      </c>
      <c r="M4422" t="s">
        <v>917</v>
      </c>
      <c r="N4422" t="s">
        <v>196</v>
      </c>
      <c r="O4422" t="s">
        <v>22</v>
      </c>
      <c r="P4422" t="s">
        <v>23</v>
      </c>
      <c r="Q4422" t="s">
        <v>41</v>
      </c>
    </row>
    <row r="4423" spans="1:17" x14ac:dyDescent="0.2">
      <c r="A4423" s="2">
        <v>36625</v>
      </c>
      <c r="B4423" t="s">
        <v>167</v>
      </c>
      <c r="C4423" t="s">
        <v>402</v>
      </c>
      <c r="D4423" t="s">
        <v>115</v>
      </c>
      <c r="E4423" t="s">
        <v>115</v>
      </c>
      <c r="F4423">
        <v>53</v>
      </c>
      <c r="G4423">
        <v>139</v>
      </c>
      <c r="H4423">
        <v>0</v>
      </c>
      <c r="I4423">
        <v>0</v>
      </c>
      <c r="J4423">
        <v>3</v>
      </c>
      <c r="K4423">
        <v>0</v>
      </c>
      <c r="L4423" t="s">
        <v>570</v>
      </c>
      <c r="M4423" t="s">
        <v>625</v>
      </c>
      <c r="N4423" t="s">
        <v>167</v>
      </c>
      <c r="O4423" t="s">
        <v>22</v>
      </c>
      <c r="P4423" t="s">
        <v>23</v>
      </c>
      <c r="Q4423" t="s">
        <v>24</v>
      </c>
    </row>
    <row r="4424" spans="1:17" x14ac:dyDescent="0.2">
      <c r="A4424" s="2">
        <v>36625</v>
      </c>
      <c r="B4424" t="s">
        <v>133</v>
      </c>
      <c r="C4424" t="s">
        <v>213</v>
      </c>
      <c r="D4424" t="s">
        <v>115</v>
      </c>
      <c r="E4424" t="s">
        <v>115</v>
      </c>
      <c r="F4424">
        <v>45</v>
      </c>
      <c r="G4424">
        <v>130</v>
      </c>
      <c r="H4424">
        <v>0</v>
      </c>
      <c r="I4424">
        <v>0</v>
      </c>
      <c r="J4424">
        <v>4</v>
      </c>
      <c r="K4424">
        <v>0</v>
      </c>
      <c r="L4424" t="s">
        <v>570</v>
      </c>
      <c r="M4424" t="s">
        <v>134</v>
      </c>
      <c r="N4424" t="s">
        <v>133</v>
      </c>
      <c r="O4424" t="s">
        <v>22</v>
      </c>
      <c r="P4424" t="s">
        <v>23</v>
      </c>
      <c r="Q4424" t="s">
        <v>24</v>
      </c>
    </row>
    <row r="4425" spans="1:17" x14ac:dyDescent="0.2">
      <c r="A4425" s="2">
        <v>36625</v>
      </c>
      <c r="B4425" t="s">
        <v>649</v>
      </c>
      <c r="C4425" t="s">
        <v>898</v>
      </c>
      <c r="D4425" t="s">
        <v>115</v>
      </c>
      <c r="E4425" t="s">
        <v>115</v>
      </c>
      <c r="F4425">
        <v>158</v>
      </c>
      <c r="G4425">
        <v>198</v>
      </c>
      <c r="H4425">
        <v>0</v>
      </c>
      <c r="I4425">
        <v>0</v>
      </c>
      <c r="J4425">
        <v>2</v>
      </c>
      <c r="K4425">
        <v>1</v>
      </c>
      <c r="L4425" t="s">
        <v>570</v>
      </c>
      <c r="M4425" t="s">
        <v>134</v>
      </c>
      <c r="N4425" t="s">
        <v>133</v>
      </c>
      <c r="O4425" t="s">
        <v>122</v>
      </c>
      <c r="P4425" t="s">
        <v>23</v>
      </c>
      <c r="Q4425" t="s">
        <v>24</v>
      </c>
    </row>
    <row r="4426" spans="1:17" x14ac:dyDescent="0.2">
      <c r="A4426" s="2">
        <v>36625</v>
      </c>
      <c r="B4426" t="s">
        <v>405</v>
      </c>
      <c r="C4426" t="s">
        <v>149</v>
      </c>
      <c r="D4426" t="s">
        <v>36</v>
      </c>
      <c r="E4426" t="s">
        <v>36</v>
      </c>
      <c r="F4426">
        <v>150</v>
      </c>
      <c r="G4426">
        <v>23</v>
      </c>
      <c r="H4426">
        <v>0</v>
      </c>
      <c r="I4426">
        <v>0</v>
      </c>
      <c r="J4426">
        <v>0</v>
      </c>
      <c r="K4426">
        <v>2</v>
      </c>
      <c r="L4426" t="s">
        <v>20</v>
      </c>
      <c r="M4426" t="s">
        <v>406</v>
      </c>
      <c r="N4426" t="s">
        <v>405</v>
      </c>
      <c r="O4426" t="s">
        <v>22</v>
      </c>
      <c r="P4426" t="s">
        <v>23</v>
      </c>
      <c r="Q4426" t="s">
        <v>41</v>
      </c>
    </row>
    <row r="4427" spans="1:17" x14ac:dyDescent="0.2">
      <c r="A4427" s="2">
        <v>36625</v>
      </c>
      <c r="B4427" t="s">
        <v>718</v>
      </c>
      <c r="C4427" t="s">
        <v>111</v>
      </c>
      <c r="D4427" t="s">
        <v>36</v>
      </c>
      <c r="E4427" t="s">
        <v>36</v>
      </c>
      <c r="F4427">
        <v>126</v>
      </c>
      <c r="G4427">
        <v>77</v>
      </c>
      <c r="H4427">
        <v>0</v>
      </c>
      <c r="I4427">
        <v>0</v>
      </c>
      <c r="J4427">
        <v>3</v>
      </c>
      <c r="K4427">
        <v>0</v>
      </c>
      <c r="L4427" t="s">
        <v>20</v>
      </c>
      <c r="M4427" t="s">
        <v>657</v>
      </c>
      <c r="N4427" t="s">
        <v>718</v>
      </c>
      <c r="O4427" t="s">
        <v>22</v>
      </c>
      <c r="P4427" t="s">
        <v>23</v>
      </c>
      <c r="Q4427" t="s">
        <v>24</v>
      </c>
    </row>
    <row r="4428" spans="1:17" x14ac:dyDescent="0.2">
      <c r="A4428" s="2">
        <v>36625</v>
      </c>
      <c r="B4428" t="s">
        <v>617</v>
      </c>
      <c r="C4428" t="s">
        <v>136</v>
      </c>
      <c r="D4428" t="s">
        <v>36</v>
      </c>
      <c r="E4428" t="s">
        <v>36</v>
      </c>
      <c r="F4428">
        <v>148</v>
      </c>
      <c r="G4428">
        <v>47</v>
      </c>
      <c r="H4428">
        <v>0</v>
      </c>
      <c r="I4428">
        <v>0</v>
      </c>
      <c r="J4428">
        <v>2</v>
      </c>
      <c r="K4428">
        <v>2</v>
      </c>
      <c r="L4428" t="s">
        <v>20</v>
      </c>
      <c r="M4428" t="s">
        <v>618</v>
      </c>
      <c r="N4428" t="s">
        <v>617</v>
      </c>
      <c r="O4428" t="s">
        <v>22</v>
      </c>
      <c r="P4428" t="s">
        <v>23</v>
      </c>
      <c r="Q4428" t="s">
        <v>30</v>
      </c>
    </row>
    <row r="4429" spans="1:17" x14ac:dyDescent="0.2">
      <c r="A4429" s="2">
        <v>36625</v>
      </c>
      <c r="B4429" t="s">
        <v>380</v>
      </c>
      <c r="C4429" t="s">
        <v>296</v>
      </c>
      <c r="D4429" t="s">
        <v>36</v>
      </c>
      <c r="E4429" t="s">
        <v>36</v>
      </c>
      <c r="F4429">
        <v>134</v>
      </c>
      <c r="G4429">
        <v>103</v>
      </c>
      <c r="H4429">
        <v>0</v>
      </c>
      <c r="I4429">
        <v>0</v>
      </c>
      <c r="J4429">
        <v>1</v>
      </c>
      <c r="K4429">
        <v>0</v>
      </c>
      <c r="L4429" t="s">
        <v>20</v>
      </c>
      <c r="M4429" t="s">
        <v>918</v>
      </c>
      <c r="N4429" t="s">
        <v>380</v>
      </c>
      <c r="O4429" t="s">
        <v>22</v>
      </c>
      <c r="P4429" t="s">
        <v>23</v>
      </c>
      <c r="Q4429" t="s">
        <v>24</v>
      </c>
    </row>
    <row r="4430" spans="1:17" x14ac:dyDescent="0.2">
      <c r="A4430" s="2">
        <v>36625</v>
      </c>
      <c r="B4430" t="s">
        <v>46</v>
      </c>
      <c r="C4430" t="s">
        <v>267</v>
      </c>
      <c r="D4430" t="s">
        <v>36</v>
      </c>
      <c r="E4430" t="s">
        <v>36</v>
      </c>
      <c r="F4430">
        <v>131</v>
      </c>
      <c r="G4430">
        <v>59</v>
      </c>
      <c r="H4430">
        <v>0</v>
      </c>
      <c r="I4430">
        <v>0</v>
      </c>
      <c r="J4430">
        <v>0</v>
      </c>
      <c r="K4430">
        <v>1</v>
      </c>
      <c r="L4430" t="s">
        <v>20</v>
      </c>
      <c r="M4430" t="s">
        <v>685</v>
      </c>
      <c r="N4430" t="s">
        <v>46</v>
      </c>
      <c r="O4430" t="s">
        <v>22</v>
      </c>
      <c r="P4430" t="s">
        <v>23</v>
      </c>
      <c r="Q4430" t="s">
        <v>41</v>
      </c>
    </row>
    <row r="4431" spans="1:17" x14ac:dyDescent="0.2">
      <c r="A4431" s="2">
        <v>36625</v>
      </c>
      <c r="B4431" t="s">
        <v>469</v>
      </c>
      <c r="C4431" t="s">
        <v>629</v>
      </c>
      <c r="D4431" t="s">
        <v>115</v>
      </c>
      <c r="E4431" t="s">
        <v>36</v>
      </c>
      <c r="F4431">
        <v>111</v>
      </c>
      <c r="G4431">
        <v>146</v>
      </c>
      <c r="H4431">
        <v>0</v>
      </c>
      <c r="I4431">
        <v>0</v>
      </c>
      <c r="J4431">
        <v>2</v>
      </c>
      <c r="K4431">
        <v>1</v>
      </c>
      <c r="L4431" t="s">
        <v>570</v>
      </c>
      <c r="M4431" t="s">
        <v>625</v>
      </c>
      <c r="N4431" t="s">
        <v>167</v>
      </c>
      <c r="O4431" t="s">
        <v>122</v>
      </c>
      <c r="P4431" t="s">
        <v>23</v>
      </c>
      <c r="Q4431" t="s">
        <v>24</v>
      </c>
    </row>
    <row r="4432" spans="1:17" x14ac:dyDescent="0.2">
      <c r="A4432" s="2">
        <v>36626</v>
      </c>
      <c r="B4432" t="s">
        <v>354</v>
      </c>
      <c r="C4432" t="s">
        <v>355</v>
      </c>
      <c r="D4432" t="s">
        <v>57</v>
      </c>
      <c r="E4432" t="s">
        <v>57</v>
      </c>
      <c r="F4432">
        <v>147</v>
      </c>
      <c r="G4432">
        <v>186</v>
      </c>
      <c r="H4432">
        <v>0</v>
      </c>
      <c r="I4432">
        <v>0</v>
      </c>
      <c r="J4432">
        <v>2</v>
      </c>
      <c r="K4432">
        <v>1</v>
      </c>
      <c r="L4432" t="s">
        <v>356</v>
      </c>
      <c r="M4432" t="s">
        <v>314</v>
      </c>
      <c r="N4432" t="s">
        <v>204</v>
      </c>
      <c r="O4432" t="s">
        <v>122</v>
      </c>
      <c r="P4432" t="s">
        <v>23</v>
      </c>
      <c r="Q4432" t="s">
        <v>24</v>
      </c>
    </row>
    <row r="4433" spans="1:17" x14ac:dyDescent="0.2">
      <c r="A4433" s="2">
        <v>36627</v>
      </c>
      <c r="B4433" t="s">
        <v>402</v>
      </c>
      <c r="C4433" t="s">
        <v>629</v>
      </c>
      <c r="D4433" t="s">
        <v>115</v>
      </c>
      <c r="E4433" t="s">
        <v>36</v>
      </c>
      <c r="F4433">
        <v>139</v>
      </c>
      <c r="G4433">
        <v>146</v>
      </c>
      <c r="H4433">
        <v>0</v>
      </c>
      <c r="I4433">
        <v>0</v>
      </c>
      <c r="J4433">
        <v>1</v>
      </c>
      <c r="K4433">
        <v>0</v>
      </c>
      <c r="L4433" t="s">
        <v>570</v>
      </c>
      <c r="M4433" t="s">
        <v>625</v>
      </c>
      <c r="N4433" t="s">
        <v>167</v>
      </c>
      <c r="O4433" t="s">
        <v>122</v>
      </c>
      <c r="P4433" t="s">
        <v>23</v>
      </c>
      <c r="Q4433" t="s">
        <v>24</v>
      </c>
    </row>
    <row r="4434" spans="1:17" x14ac:dyDescent="0.2">
      <c r="A4434" s="2">
        <v>36627</v>
      </c>
      <c r="B4434" t="s">
        <v>204</v>
      </c>
      <c r="C4434" t="s">
        <v>355</v>
      </c>
      <c r="D4434" t="s">
        <v>57</v>
      </c>
      <c r="E4434" t="s">
        <v>57</v>
      </c>
      <c r="F4434">
        <v>137</v>
      </c>
      <c r="G4434">
        <v>186</v>
      </c>
      <c r="H4434">
        <v>0</v>
      </c>
      <c r="I4434">
        <v>0</v>
      </c>
      <c r="J4434">
        <v>4</v>
      </c>
      <c r="K4434">
        <v>1</v>
      </c>
      <c r="L4434" t="s">
        <v>356</v>
      </c>
      <c r="M4434" t="s">
        <v>314</v>
      </c>
      <c r="N4434" t="s">
        <v>204</v>
      </c>
      <c r="O4434" t="s">
        <v>22</v>
      </c>
      <c r="P4434" t="s">
        <v>23</v>
      </c>
      <c r="Q4434" t="s">
        <v>24</v>
      </c>
    </row>
    <row r="4435" spans="1:17" x14ac:dyDescent="0.2">
      <c r="A4435" s="2">
        <v>36627</v>
      </c>
      <c r="B4435" t="s">
        <v>167</v>
      </c>
      <c r="C4435" t="s">
        <v>469</v>
      </c>
      <c r="D4435" t="s">
        <v>115</v>
      </c>
      <c r="E4435" t="s">
        <v>115</v>
      </c>
      <c r="F4435">
        <v>53</v>
      </c>
      <c r="G4435">
        <v>111</v>
      </c>
      <c r="H4435">
        <v>0</v>
      </c>
      <c r="I4435">
        <v>0</v>
      </c>
      <c r="J4435">
        <v>1</v>
      </c>
      <c r="K4435">
        <v>1</v>
      </c>
      <c r="L4435" t="s">
        <v>570</v>
      </c>
      <c r="M4435" t="s">
        <v>625</v>
      </c>
      <c r="N4435" t="s">
        <v>167</v>
      </c>
      <c r="O4435" t="s">
        <v>22</v>
      </c>
      <c r="P4435" t="s">
        <v>23</v>
      </c>
      <c r="Q4435" t="s">
        <v>30</v>
      </c>
    </row>
    <row r="4436" spans="1:17" x14ac:dyDescent="0.2">
      <c r="A4436" s="2">
        <v>36628</v>
      </c>
      <c r="B4436" t="s">
        <v>374</v>
      </c>
      <c r="C4436" t="s">
        <v>890</v>
      </c>
      <c r="D4436" t="s">
        <v>36</v>
      </c>
      <c r="E4436" t="s">
        <v>36</v>
      </c>
      <c r="F4436">
        <v>148</v>
      </c>
      <c r="G4436">
        <v>67</v>
      </c>
      <c r="H4436">
        <v>0</v>
      </c>
      <c r="I4436">
        <v>0</v>
      </c>
      <c r="J4436">
        <v>1</v>
      </c>
      <c r="K4436">
        <v>2</v>
      </c>
      <c r="L4436" t="s">
        <v>28</v>
      </c>
      <c r="M4436" t="s">
        <v>375</v>
      </c>
      <c r="N4436" t="s">
        <v>374</v>
      </c>
      <c r="O4436" t="s">
        <v>22</v>
      </c>
      <c r="P4436" t="s">
        <v>23</v>
      </c>
      <c r="Q4436" t="s">
        <v>41</v>
      </c>
    </row>
    <row r="4437" spans="1:17" x14ac:dyDescent="0.2">
      <c r="A4437" s="2">
        <v>36629</v>
      </c>
      <c r="B4437" t="s">
        <v>402</v>
      </c>
      <c r="C4437" t="s">
        <v>469</v>
      </c>
      <c r="D4437" t="s">
        <v>115</v>
      </c>
      <c r="E4437" t="s">
        <v>115</v>
      </c>
      <c r="F4437">
        <v>126</v>
      </c>
      <c r="G4437">
        <v>106</v>
      </c>
      <c r="H4437">
        <v>0</v>
      </c>
      <c r="I4437">
        <v>0</v>
      </c>
      <c r="J4437">
        <v>0</v>
      </c>
      <c r="K4437">
        <v>1</v>
      </c>
      <c r="L4437" t="s">
        <v>570</v>
      </c>
      <c r="M4437" t="s">
        <v>625</v>
      </c>
      <c r="N4437" t="s">
        <v>167</v>
      </c>
      <c r="O4437" t="s">
        <v>122</v>
      </c>
      <c r="P4437" t="s">
        <v>23</v>
      </c>
      <c r="Q4437" t="s">
        <v>41</v>
      </c>
    </row>
    <row r="4438" spans="1:17" x14ac:dyDescent="0.2">
      <c r="A4438" s="2">
        <v>36629</v>
      </c>
      <c r="B4438" t="s">
        <v>167</v>
      </c>
      <c r="C4438" t="s">
        <v>629</v>
      </c>
      <c r="D4438" t="s">
        <v>115</v>
      </c>
      <c r="E4438" t="s">
        <v>36</v>
      </c>
      <c r="F4438">
        <v>46</v>
      </c>
      <c r="G4438">
        <v>149</v>
      </c>
      <c r="H4438">
        <v>0</v>
      </c>
      <c r="I4438">
        <v>0</v>
      </c>
      <c r="J4438">
        <v>3</v>
      </c>
      <c r="K4438">
        <v>0</v>
      </c>
      <c r="L4438" t="s">
        <v>570</v>
      </c>
      <c r="M4438" t="s">
        <v>625</v>
      </c>
      <c r="N4438" t="s">
        <v>167</v>
      </c>
      <c r="O4438" t="s">
        <v>22</v>
      </c>
      <c r="P4438" t="s">
        <v>23</v>
      </c>
      <c r="Q4438" t="s">
        <v>24</v>
      </c>
    </row>
    <row r="4439" spans="1:17" x14ac:dyDescent="0.2">
      <c r="A4439" s="2">
        <v>36629</v>
      </c>
      <c r="B4439" t="s">
        <v>354</v>
      </c>
      <c r="C4439" t="s">
        <v>655</v>
      </c>
      <c r="D4439" t="s">
        <v>57</v>
      </c>
      <c r="E4439" t="s">
        <v>57</v>
      </c>
      <c r="F4439">
        <v>150</v>
      </c>
      <c r="G4439">
        <v>185</v>
      </c>
      <c r="H4439">
        <v>0</v>
      </c>
      <c r="I4439">
        <v>0</v>
      </c>
      <c r="J4439">
        <v>4</v>
      </c>
      <c r="K4439">
        <v>2</v>
      </c>
      <c r="L4439" t="s">
        <v>356</v>
      </c>
      <c r="M4439" t="s">
        <v>314</v>
      </c>
      <c r="N4439" t="s">
        <v>204</v>
      </c>
      <c r="O4439" t="s">
        <v>122</v>
      </c>
      <c r="P4439" t="s">
        <v>23</v>
      </c>
      <c r="Q4439" t="s">
        <v>24</v>
      </c>
    </row>
    <row r="4440" spans="1:17" x14ac:dyDescent="0.2">
      <c r="A4440" s="2">
        <v>36631</v>
      </c>
      <c r="B4440" t="s">
        <v>204</v>
      </c>
      <c r="C4440" t="s">
        <v>354</v>
      </c>
      <c r="D4440" t="s">
        <v>57</v>
      </c>
      <c r="E4440" t="s">
        <v>57</v>
      </c>
      <c r="F4440">
        <v>140</v>
      </c>
      <c r="G4440">
        <v>150</v>
      </c>
      <c r="H4440">
        <v>0</v>
      </c>
      <c r="I4440">
        <v>0</v>
      </c>
      <c r="J4440">
        <v>2</v>
      </c>
      <c r="K4440">
        <v>2</v>
      </c>
      <c r="L4440" t="s">
        <v>356</v>
      </c>
      <c r="M4440" t="s">
        <v>314</v>
      </c>
      <c r="N4440" t="s">
        <v>204</v>
      </c>
      <c r="O4440" t="s">
        <v>22</v>
      </c>
      <c r="P4440" t="s">
        <v>23</v>
      </c>
      <c r="Q4440" t="s">
        <v>30</v>
      </c>
    </row>
    <row r="4441" spans="1:17" x14ac:dyDescent="0.2">
      <c r="A4441" s="2">
        <v>36631</v>
      </c>
      <c r="B4441" t="s">
        <v>250</v>
      </c>
      <c r="C4441" t="s">
        <v>296</v>
      </c>
      <c r="D4441" t="s">
        <v>36</v>
      </c>
      <c r="E4441" t="s">
        <v>36</v>
      </c>
      <c r="F4441">
        <v>114</v>
      </c>
      <c r="G4441">
        <v>105</v>
      </c>
      <c r="H4441">
        <v>0</v>
      </c>
      <c r="I4441">
        <v>0</v>
      </c>
      <c r="J4441">
        <v>2</v>
      </c>
      <c r="K4441">
        <v>1</v>
      </c>
      <c r="L4441" t="s">
        <v>716</v>
      </c>
      <c r="M4441" t="s">
        <v>251</v>
      </c>
      <c r="N4441" t="s">
        <v>250</v>
      </c>
      <c r="O4441" t="s">
        <v>22</v>
      </c>
      <c r="P4441" t="s">
        <v>23</v>
      </c>
      <c r="Q4441" t="s">
        <v>24</v>
      </c>
    </row>
    <row r="4442" spans="1:17" x14ac:dyDescent="0.2">
      <c r="A4442" s="2">
        <v>36631</v>
      </c>
      <c r="B4442" t="s">
        <v>655</v>
      </c>
      <c r="C4442" t="s">
        <v>355</v>
      </c>
      <c r="D4442" t="s">
        <v>57</v>
      </c>
      <c r="E4442" t="s">
        <v>57</v>
      </c>
      <c r="F4442">
        <v>185</v>
      </c>
      <c r="G4442">
        <v>188</v>
      </c>
      <c r="H4442">
        <v>0</v>
      </c>
      <c r="I4442">
        <v>0</v>
      </c>
      <c r="J4442">
        <v>1</v>
      </c>
      <c r="K4442">
        <v>4</v>
      </c>
      <c r="L4442" t="s">
        <v>356</v>
      </c>
      <c r="M4442" t="s">
        <v>314</v>
      </c>
      <c r="N4442" t="s">
        <v>204</v>
      </c>
      <c r="O4442" t="s">
        <v>122</v>
      </c>
      <c r="P4442" t="s">
        <v>23</v>
      </c>
      <c r="Q4442" t="s">
        <v>41</v>
      </c>
    </row>
    <row r="4443" spans="1:17" x14ac:dyDescent="0.2">
      <c r="A4443" s="2">
        <v>36632</v>
      </c>
      <c r="B4443" t="s">
        <v>481</v>
      </c>
      <c r="C4443" t="s">
        <v>700</v>
      </c>
      <c r="D4443" t="s">
        <v>27</v>
      </c>
      <c r="E4443" t="s">
        <v>27</v>
      </c>
      <c r="F4443">
        <v>156</v>
      </c>
      <c r="G4443">
        <v>147</v>
      </c>
      <c r="H4443">
        <v>0</v>
      </c>
      <c r="I4443">
        <v>0</v>
      </c>
      <c r="J4443">
        <v>0</v>
      </c>
      <c r="K4443">
        <v>0</v>
      </c>
      <c r="L4443" t="s">
        <v>20</v>
      </c>
      <c r="M4443" t="s">
        <v>486</v>
      </c>
      <c r="N4443" t="s">
        <v>481</v>
      </c>
      <c r="O4443" t="s">
        <v>22</v>
      </c>
      <c r="P4443" t="s">
        <v>23</v>
      </c>
      <c r="Q4443" t="s">
        <v>30</v>
      </c>
    </row>
    <row r="4444" spans="1:17" x14ac:dyDescent="0.2">
      <c r="A4444" s="2">
        <v>36632</v>
      </c>
      <c r="B4444" t="s">
        <v>848</v>
      </c>
      <c r="C4444" t="s">
        <v>263</v>
      </c>
      <c r="D4444" t="s">
        <v>27</v>
      </c>
      <c r="E4444" t="s">
        <v>27</v>
      </c>
      <c r="F4444">
        <v>176</v>
      </c>
      <c r="G4444">
        <v>90</v>
      </c>
      <c r="H4444">
        <v>0</v>
      </c>
      <c r="I4444">
        <v>0</v>
      </c>
      <c r="J4444">
        <v>0</v>
      </c>
      <c r="K4444">
        <v>4</v>
      </c>
      <c r="L4444" t="s">
        <v>20</v>
      </c>
      <c r="M4444" t="s">
        <v>905</v>
      </c>
      <c r="N4444" t="s">
        <v>848</v>
      </c>
      <c r="O4444" t="s">
        <v>22</v>
      </c>
      <c r="P4444" t="s">
        <v>23</v>
      </c>
      <c r="Q4444" t="s">
        <v>41</v>
      </c>
    </row>
    <row r="4445" spans="1:17" x14ac:dyDescent="0.2">
      <c r="A4445" s="2">
        <v>36632</v>
      </c>
      <c r="B4445" t="s">
        <v>221</v>
      </c>
      <c r="C4445" t="s">
        <v>586</v>
      </c>
      <c r="D4445" t="s">
        <v>27</v>
      </c>
      <c r="E4445" t="s">
        <v>27</v>
      </c>
      <c r="F4445">
        <v>110</v>
      </c>
      <c r="G4445">
        <v>178</v>
      </c>
      <c r="H4445">
        <v>0</v>
      </c>
      <c r="I4445">
        <v>0</v>
      </c>
      <c r="J4445">
        <v>4</v>
      </c>
      <c r="K4445">
        <v>0</v>
      </c>
      <c r="L4445" t="s">
        <v>20</v>
      </c>
      <c r="M4445" t="s">
        <v>223</v>
      </c>
      <c r="N4445" t="s">
        <v>221</v>
      </c>
      <c r="O4445" t="s">
        <v>22</v>
      </c>
      <c r="P4445" t="s">
        <v>23</v>
      </c>
      <c r="Q4445" t="s">
        <v>24</v>
      </c>
    </row>
    <row r="4446" spans="1:17" x14ac:dyDescent="0.2">
      <c r="A4446" s="2">
        <v>36632</v>
      </c>
      <c r="B4446" t="s">
        <v>614</v>
      </c>
      <c r="C4446" t="s">
        <v>210</v>
      </c>
      <c r="D4446" t="s">
        <v>27</v>
      </c>
      <c r="E4446" t="s">
        <v>27</v>
      </c>
      <c r="F4446">
        <v>189</v>
      </c>
      <c r="G4446">
        <v>92</v>
      </c>
      <c r="H4446">
        <v>0</v>
      </c>
      <c r="I4446">
        <v>0</v>
      </c>
      <c r="J4446">
        <v>1</v>
      </c>
      <c r="K4446">
        <v>3</v>
      </c>
      <c r="L4446" t="s">
        <v>20</v>
      </c>
      <c r="M4446" t="s">
        <v>919</v>
      </c>
      <c r="N4446" t="s">
        <v>614</v>
      </c>
      <c r="O4446" t="s">
        <v>22</v>
      </c>
      <c r="P4446" t="s">
        <v>23</v>
      </c>
      <c r="Q4446" t="s">
        <v>41</v>
      </c>
    </row>
    <row r="4447" spans="1:17" x14ac:dyDescent="0.2">
      <c r="A4447" s="2">
        <v>36632</v>
      </c>
      <c r="B4447" t="s">
        <v>262</v>
      </c>
      <c r="C4447" t="s">
        <v>282</v>
      </c>
      <c r="D4447" t="s">
        <v>27</v>
      </c>
      <c r="E4447" t="s">
        <v>19</v>
      </c>
      <c r="F4447">
        <v>144</v>
      </c>
      <c r="G4447">
        <v>41</v>
      </c>
      <c r="H4447">
        <v>0</v>
      </c>
      <c r="I4447">
        <v>0</v>
      </c>
      <c r="J4447">
        <v>0</v>
      </c>
      <c r="K4447">
        <v>1</v>
      </c>
      <c r="L4447" t="s">
        <v>20</v>
      </c>
      <c r="M4447" t="s">
        <v>664</v>
      </c>
      <c r="N4447" t="s">
        <v>262</v>
      </c>
      <c r="O4447" t="s">
        <v>22</v>
      </c>
      <c r="P4447" t="s">
        <v>23</v>
      </c>
      <c r="Q4447" t="s">
        <v>41</v>
      </c>
    </row>
    <row r="4448" spans="1:17" x14ac:dyDescent="0.2">
      <c r="A4448" s="2">
        <v>36632</v>
      </c>
      <c r="B4448" t="s">
        <v>532</v>
      </c>
      <c r="C4448" t="s">
        <v>304</v>
      </c>
      <c r="D4448" t="s">
        <v>27</v>
      </c>
      <c r="E4448" t="s">
        <v>27</v>
      </c>
      <c r="F4448">
        <v>190</v>
      </c>
      <c r="G4448">
        <v>66</v>
      </c>
      <c r="H4448">
        <v>0</v>
      </c>
      <c r="I4448">
        <v>0</v>
      </c>
      <c r="J4448">
        <v>0</v>
      </c>
      <c r="K4448">
        <v>1</v>
      </c>
      <c r="L4448" t="s">
        <v>20</v>
      </c>
      <c r="M4448" t="s">
        <v>538</v>
      </c>
      <c r="N4448" t="s">
        <v>532</v>
      </c>
      <c r="O4448" t="s">
        <v>22</v>
      </c>
      <c r="P4448" t="s">
        <v>23</v>
      </c>
      <c r="Q4448" t="s">
        <v>41</v>
      </c>
    </row>
    <row r="4449" spans="1:17" x14ac:dyDescent="0.2">
      <c r="A4449" s="2">
        <v>36632</v>
      </c>
      <c r="B4449" t="s">
        <v>512</v>
      </c>
      <c r="C4449" t="s">
        <v>453</v>
      </c>
      <c r="D4449" t="s">
        <v>27</v>
      </c>
      <c r="E4449" t="s">
        <v>27</v>
      </c>
      <c r="F4449">
        <v>136</v>
      </c>
      <c r="G4449">
        <v>131</v>
      </c>
      <c r="H4449">
        <v>0</v>
      </c>
      <c r="I4449">
        <v>0</v>
      </c>
      <c r="J4449">
        <v>1</v>
      </c>
      <c r="K4449">
        <v>0</v>
      </c>
      <c r="L4449" t="s">
        <v>20</v>
      </c>
      <c r="M4449" t="s">
        <v>632</v>
      </c>
      <c r="N4449" t="s">
        <v>512</v>
      </c>
      <c r="O4449" t="s">
        <v>22</v>
      </c>
      <c r="P4449" t="s">
        <v>23</v>
      </c>
      <c r="Q4449" t="s">
        <v>24</v>
      </c>
    </row>
    <row r="4450" spans="1:17" x14ac:dyDescent="0.2">
      <c r="A4450" s="2">
        <v>36632</v>
      </c>
      <c r="B4450" t="s">
        <v>232</v>
      </c>
      <c r="C4450" t="s">
        <v>454</v>
      </c>
      <c r="D4450" t="s">
        <v>19</v>
      </c>
      <c r="E4450" t="s">
        <v>27</v>
      </c>
      <c r="F4450">
        <v>154</v>
      </c>
      <c r="G4450">
        <v>75</v>
      </c>
      <c r="H4450">
        <v>0</v>
      </c>
      <c r="I4450">
        <v>0</v>
      </c>
      <c r="J4450">
        <v>0</v>
      </c>
      <c r="K4450">
        <v>0</v>
      </c>
      <c r="L4450" t="s">
        <v>20</v>
      </c>
      <c r="M4450" t="s">
        <v>234</v>
      </c>
      <c r="N4450" t="s">
        <v>232</v>
      </c>
      <c r="O4450" t="s">
        <v>22</v>
      </c>
      <c r="P4450" t="s">
        <v>23</v>
      </c>
      <c r="Q4450" t="s">
        <v>30</v>
      </c>
    </row>
    <row r="4451" spans="1:17" x14ac:dyDescent="0.2">
      <c r="A4451" s="2">
        <v>36632</v>
      </c>
      <c r="B4451" t="s">
        <v>208</v>
      </c>
      <c r="C4451" t="s">
        <v>207</v>
      </c>
      <c r="D4451" t="s">
        <v>36</v>
      </c>
      <c r="E4451" t="s">
        <v>36</v>
      </c>
      <c r="F4451">
        <v>112</v>
      </c>
      <c r="G4451">
        <v>107</v>
      </c>
      <c r="H4451">
        <v>0</v>
      </c>
      <c r="I4451">
        <v>0</v>
      </c>
      <c r="J4451">
        <v>2</v>
      </c>
      <c r="K4451">
        <v>2</v>
      </c>
      <c r="L4451" t="s">
        <v>28</v>
      </c>
      <c r="M4451" t="s">
        <v>398</v>
      </c>
      <c r="N4451" t="s">
        <v>208</v>
      </c>
      <c r="O4451" t="s">
        <v>22</v>
      </c>
      <c r="P4451" t="s">
        <v>23</v>
      </c>
      <c r="Q4451" t="s">
        <v>30</v>
      </c>
    </row>
    <row r="4452" spans="1:17" x14ac:dyDescent="0.2">
      <c r="A4452" s="2">
        <v>36635</v>
      </c>
      <c r="B4452" t="s">
        <v>120</v>
      </c>
      <c r="C4452" t="s">
        <v>556</v>
      </c>
      <c r="D4452" t="s">
        <v>36</v>
      </c>
      <c r="E4452" t="s">
        <v>36</v>
      </c>
      <c r="F4452">
        <v>35</v>
      </c>
      <c r="G4452">
        <v>199</v>
      </c>
      <c r="H4452">
        <v>0</v>
      </c>
      <c r="I4452">
        <v>0</v>
      </c>
      <c r="J4452">
        <v>3</v>
      </c>
      <c r="K4452">
        <v>0</v>
      </c>
      <c r="L4452" t="s">
        <v>20</v>
      </c>
      <c r="M4452" t="s">
        <v>152</v>
      </c>
      <c r="N4452" t="s">
        <v>120</v>
      </c>
      <c r="O4452" t="s">
        <v>22</v>
      </c>
      <c r="P4452" t="s">
        <v>23</v>
      </c>
      <c r="Q4452" t="s">
        <v>24</v>
      </c>
    </row>
    <row r="4453" spans="1:17" x14ac:dyDescent="0.2">
      <c r="A4453" s="2">
        <v>36635</v>
      </c>
      <c r="B4453" t="s">
        <v>111</v>
      </c>
      <c r="C4453" t="s">
        <v>224</v>
      </c>
      <c r="D4453" t="s">
        <v>36</v>
      </c>
      <c r="E4453" t="s">
        <v>36</v>
      </c>
      <c r="F4453">
        <v>81</v>
      </c>
      <c r="G4453">
        <v>80</v>
      </c>
      <c r="H4453">
        <v>0</v>
      </c>
      <c r="I4453">
        <v>0</v>
      </c>
      <c r="J4453">
        <v>2</v>
      </c>
      <c r="K4453">
        <v>1</v>
      </c>
      <c r="L4453" t="s">
        <v>28</v>
      </c>
      <c r="M4453" t="s">
        <v>218</v>
      </c>
      <c r="N4453" t="s">
        <v>111</v>
      </c>
      <c r="O4453" t="s">
        <v>22</v>
      </c>
      <c r="P4453" t="s">
        <v>23</v>
      </c>
      <c r="Q4453" t="s">
        <v>24</v>
      </c>
    </row>
    <row r="4454" spans="1:17" x14ac:dyDescent="0.2">
      <c r="A4454" s="2">
        <v>36636</v>
      </c>
      <c r="B4454" t="s">
        <v>183</v>
      </c>
      <c r="C4454" t="s">
        <v>404</v>
      </c>
      <c r="D4454" t="s">
        <v>36</v>
      </c>
      <c r="E4454" t="s">
        <v>36</v>
      </c>
      <c r="F4454">
        <v>37</v>
      </c>
      <c r="G4454">
        <v>123</v>
      </c>
      <c r="H4454">
        <v>0</v>
      </c>
      <c r="I4454">
        <v>0</v>
      </c>
      <c r="J4454">
        <v>2</v>
      </c>
      <c r="K4454">
        <v>0</v>
      </c>
      <c r="L4454" t="s">
        <v>20</v>
      </c>
      <c r="M4454" t="s">
        <v>266</v>
      </c>
      <c r="N4454" t="s">
        <v>183</v>
      </c>
      <c r="O4454" t="s">
        <v>22</v>
      </c>
      <c r="P4454" t="s">
        <v>23</v>
      </c>
      <c r="Q4454" t="s">
        <v>24</v>
      </c>
    </row>
    <row r="4455" spans="1:17" x14ac:dyDescent="0.2">
      <c r="A4455" s="2">
        <v>36637</v>
      </c>
      <c r="B4455" t="s">
        <v>150</v>
      </c>
      <c r="C4455" t="s">
        <v>548</v>
      </c>
      <c r="D4455" t="s">
        <v>36</v>
      </c>
      <c r="E4455" t="s">
        <v>36</v>
      </c>
      <c r="F4455">
        <v>85</v>
      </c>
      <c r="G4455">
        <v>182</v>
      </c>
      <c r="H4455">
        <v>0</v>
      </c>
      <c r="I4455">
        <v>0</v>
      </c>
      <c r="J4455">
        <v>2</v>
      </c>
      <c r="K4455">
        <v>0</v>
      </c>
      <c r="L4455" t="s">
        <v>20</v>
      </c>
      <c r="M4455" t="s">
        <v>842</v>
      </c>
      <c r="N4455" t="s">
        <v>150</v>
      </c>
      <c r="O4455" t="s">
        <v>22</v>
      </c>
      <c r="P4455" t="s">
        <v>23</v>
      </c>
      <c r="Q4455" t="s">
        <v>24</v>
      </c>
    </row>
    <row r="4456" spans="1:17" x14ac:dyDescent="0.2">
      <c r="A4456" s="2">
        <v>36638</v>
      </c>
      <c r="B4456" t="s">
        <v>141</v>
      </c>
      <c r="C4456" t="s">
        <v>378</v>
      </c>
      <c r="D4456" t="s">
        <v>36</v>
      </c>
      <c r="E4456" t="s">
        <v>36</v>
      </c>
      <c r="F4456">
        <v>79</v>
      </c>
      <c r="G4456">
        <v>139</v>
      </c>
      <c r="H4456">
        <v>0</v>
      </c>
      <c r="I4456">
        <v>0</v>
      </c>
      <c r="J4456">
        <v>1</v>
      </c>
      <c r="K4456">
        <v>0</v>
      </c>
      <c r="L4456" t="s">
        <v>20</v>
      </c>
      <c r="M4456" t="s">
        <v>173</v>
      </c>
      <c r="N4456" t="s">
        <v>141</v>
      </c>
      <c r="O4456" t="s">
        <v>22</v>
      </c>
      <c r="P4456" t="s">
        <v>23</v>
      </c>
      <c r="Q4456" t="s">
        <v>24</v>
      </c>
    </row>
    <row r="4457" spans="1:17" x14ac:dyDescent="0.2">
      <c r="A4457" s="2">
        <v>36638</v>
      </c>
      <c r="B4457" t="s">
        <v>207</v>
      </c>
      <c r="C4457" t="s">
        <v>250</v>
      </c>
      <c r="D4457" t="s">
        <v>36</v>
      </c>
      <c r="E4457" t="s">
        <v>36</v>
      </c>
      <c r="F4457">
        <v>107</v>
      </c>
      <c r="G4457">
        <v>114</v>
      </c>
      <c r="H4457">
        <v>0</v>
      </c>
      <c r="I4457">
        <v>0</v>
      </c>
      <c r="J4457">
        <v>0</v>
      </c>
      <c r="K4457">
        <v>0</v>
      </c>
      <c r="L4457" t="s">
        <v>20</v>
      </c>
      <c r="M4457" t="s">
        <v>209</v>
      </c>
      <c r="N4457" t="s">
        <v>207</v>
      </c>
      <c r="O4457" t="s">
        <v>22</v>
      </c>
      <c r="P4457" t="s">
        <v>23</v>
      </c>
      <c r="Q4457" t="s">
        <v>30</v>
      </c>
    </row>
    <row r="4458" spans="1:17" x14ac:dyDescent="0.2">
      <c r="A4458" s="2">
        <v>36638</v>
      </c>
      <c r="B4458" t="s">
        <v>110</v>
      </c>
      <c r="C4458" t="s">
        <v>196</v>
      </c>
      <c r="D4458" t="s">
        <v>36</v>
      </c>
      <c r="E4458" t="s">
        <v>36</v>
      </c>
      <c r="F4458">
        <v>26</v>
      </c>
      <c r="G4458">
        <v>158</v>
      </c>
      <c r="H4458">
        <v>0</v>
      </c>
      <c r="I4458">
        <v>0</v>
      </c>
      <c r="J4458">
        <v>2</v>
      </c>
      <c r="K4458">
        <v>0</v>
      </c>
      <c r="L4458" t="s">
        <v>20</v>
      </c>
      <c r="M4458" t="s">
        <v>112</v>
      </c>
      <c r="N4458" t="s">
        <v>110</v>
      </c>
      <c r="O4458" t="s">
        <v>22</v>
      </c>
      <c r="P4458" t="s">
        <v>23</v>
      </c>
      <c r="Q4458" t="s">
        <v>24</v>
      </c>
    </row>
    <row r="4459" spans="1:17" x14ac:dyDescent="0.2">
      <c r="A4459" s="2">
        <v>36638</v>
      </c>
      <c r="B4459" t="s">
        <v>352</v>
      </c>
      <c r="C4459" t="s">
        <v>419</v>
      </c>
      <c r="D4459" t="s">
        <v>36</v>
      </c>
      <c r="E4459" t="s">
        <v>36</v>
      </c>
      <c r="F4459">
        <v>84</v>
      </c>
      <c r="G4459">
        <v>193</v>
      </c>
      <c r="H4459">
        <v>0</v>
      </c>
      <c r="I4459">
        <v>0</v>
      </c>
      <c r="J4459">
        <v>3</v>
      </c>
      <c r="K4459">
        <v>0</v>
      </c>
      <c r="L4459" t="s">
        <v>20</v>
      </c>
      <c r="M4459" t="s">
        <v>371</v>
      </c>
      <c r="N4459" t="s">
        <v>352</v>
      </c>
      <c r="O4459" t="s">
        <v>22</v>
      </c>
      <c r="P4459" t="s">
        <v>23</v>
      </c>
      <c r="Q4459" t="s">
        <v>24</v>
      </c>
    </row>
    <row r="4460" spans="1:17" x14ac:dyDescent="0.2">
      <c r="A4460" s="2">
        <v>36638</v>
      </c>
      <c r="B4460" t="s">
        <v>135</v>
      </c>
      <c r="C4460" t="s">
        <v>828</v>
      </c>
      <c r="D4460" t="s">
        <v>36</v>
      </c>
      <c r="E4460" t="s">
        <v>36</v>
      </c>
      <c r="F4460">
        <v>52</v>
      </c>
      <c r="G4460">
        <v>172</v>
      </c>
      <c r="H4460">
        <v>0</v>
      </c>
      <c r="I4460">
        <v>0</v>
      </c>
      <c r="J4460">
        <v>4</v>
      </c>
      <c r="K4460">
        <v>0</v>
      </c>
      <c r="L4460" t="s">
        <v>20</v>
      </c>
      <c r="M4460" t="s">
        <v>137</v>
      </c>
      <c r="N4460" t="s">
        <v>135</v>
      </c>
      <c r="O4460" t="s">
        <v>22</v>
      </c>
      <c r="P4460" t="s">
        <v>23</v>
      </c>
      <c r="Q4460" t="s">
        <v>24</v>
      </c>
    </row>
    <row r="4461" spans="1:17" x14ac:dyDescent="0.2">
      <c r="A4461" s="2">
        <v>36638</v>
      </c>
      <c r="B4461" t="s">
        <v>35</v>
      </c>
      <c r="C4461" t="s">
        <v>876</v>
      </c>
      <c r="D4461" t="s">
        <v>36</v>
      </c>
      <c r="E4461" t="s">
        <v>36</v>
      </c>
      <c r="F4461">
        <v>129</v>
      </c>
      <c r="G4461">
        <v>191</v>
      </c>
      <c r="H4461">
        <v>0</v>
      </c>
      <c r="I4461">
        <v>0</v>
      </c>
      <c r="J4461">
        <v>4</v>
      </c>
      <c r="K4461">
        <v>0</v>
      </c>
      <c r="L4461" t="s">
        <v>20</v>
      </c>
      <c r="M4461" t="s">
        <v>200</v>
      </c>
      <c r="N4461" t="s">
        <v>35</v>
      </c>
      <c r="O4461" t="s">
        <v>22</v>
      </c>
      <c r="P4461" t="s">
        <v>23</v>
      </c>
      <c r="Q4461" t="s">
        <v>24</v>
      </c>
    </row>
    <row r="4462" spans="1:17" x14ac:dyDescent="0.2">
      <c r="A4462" s="2">
        <v>36638</v>
      </c>
      <c r="B4462" t="s">
        <v>149</v>
      </c>
      <c r="C4462" t="s">
        <v>405</v>
      </c>
      <c r="D4462" t="s">
        <v>36</v>
      </c>
      <c r="E4462" t="s">
        <v>36</v>
      </c>
      <c r="F4462">
        <v>24</v>
      </c>
      <c r="G4462">
        <v>152</v>
      </c>
      <c r="H4462">
        <v>0</v>
      </c>
      <c r="I4462">
        <v>0</v>
      </c>
      <c r="J4462">
        <v>1</v>
      </c>
      <c r="K4462">
        <v>0</v>
      </c>
      <c r="L4462" t="s">
        <v>20</v>
      </c>
      <c r="M4462" t="s">
        <v>565</v>
      </c>
      <c r="N4462" t="s">
        <v>149</v>
      </c>
      <c r="O4462" t="s">
        <v>22</v>
      </c>
      <c r="P4462" t="s">
        <v>23</v>
      </c>
      <c r="Q4462" t="s">
        <v>24</v>
      </c>
    </row>
    <row r="4463" spans="1:17" x14ac:dyDescent="0.2">
      <c r="A4463" s="2">
        <v>36638</v>
      </c>
      <c r="B4463" t="s">
        <v>453</v>
      </c>
      <c r="C4463" t="s">
        <v>512</v>
      </c>
      <c r="D4463" t="s">
        <v>27</v>
      </c>
      <c r="E4463" t="s">
        <v>27</v>
      </c>
      <c r="F4463">
        <v>131</v>
      </c>
      <c r="G4463">
        <v>136</v>
      </c>
      <c r="H4463">
        <v>0</v>
      </c>
      <c r="I4463">
        <v>0</v>
      </c>
      <c r="J4463">
        <v>1</v>
      </c>
      <c r="K4463">
        <v>2</v>
      </c>
      <c r="L4463" t="s">
        <v>20</v>
      </c>
      <c r="M4463" t="s">
        <v>482</v>
      </c>
      <c r="N4463" t="s">
        <v>453</v>
      </c>
      <c r="O4463" t="s">
        <v>22</v>
      </c>
      <c r="P4463" t="s">
        <v>23</v>
      </c>
      <c r="Q4463" t="s">
        <v>41</v>
      </c>
    </row>
    <row r="4464" spans="1:17" x14ac:dyDescent="0.2">
      <c r="A4464" s="2">
        <v>36638</v>
      </c>
      <c r="B4464" t="s">
        <v>128</v>
      </c>
      <c r="C4464" t="s">
        <v>197</v>
      </c>
      <c r="D4464" t="s">
        <v>36</v>
      </c>
      <c r="E4464" t="s">
        <v>36</v>
      </c>
      <c r="F4464">
        <v>27</v>
      </c>
      <c r="G4464">
        <v>166</v>
      </c>
      <c r="H4464">
        <v>0</v>
      </c>
      <c r="I4464">
        <v>0</v>
      </c>
      <c r="J4464">
        <v>3</v>
      </c>
      <c r="K4464">
        <v>0</v>
      </c>
      <c r="L4464" t="s">
        <v>20</v>
      </c>
      <c r="M4464" t="s">
        <v>130</v>
      </c>
      <c r="N4464" t="s">
        <v>128</v>
      </c>
      <c r="O4464" t="s">
        <v>22</v>
      </c>
      <c r="P4464" t="s">
        <v>23</v>
      </c>
      <c r="Q4464" t="s">
        <v>24</v>
      </c>
    </row>
    <row r="4465" spans="1:17" x14ac:dyDescent="0.2">
      <c r="A4465" s="2">
        <v>36638</v>
      </c>
      <c r="B4465" t="s">
        <v>138</v>
      </c>
      <c r="C4465" t="s">
        <v>351</v>
      </c>
      <c r="D4465" t="s">
        <v>36</v>
      </c>
      <c r="E4465" t="s">
        <v>36</v>
      </c>
      <c r="F4465">
        <v>38</v>
      </c>
      <c r="G4465">
        <v>161</v>
      </c>
      <c r="H4465">
        <v>0</v>
      </c>
      <c r="I4465">
        <v>0</v>
      </c>
      <c r="J4465">
        <v>1</v>
      </c>
      <c r="K4465">
        <v>0</v>
      </c>
      <c r="L4465" t="s">
        <v>20</v>
      </c>
      <c r="M4465" t="s">
        <v>139</v>
      </c>
      <c r="N4465" t="s">
        <v>138</v>
      </c>
      <c r="O4465" t="s">
        <v>22</v>
      </c>
      <c r="P4465" t="s">
        <v>23</v>
      </c>
      <c r="Q4465" t="s">
        <v>24</v>
      </c>
    </row>
    <row r="4466" spans="1:17" x14ac:dyDescent="0.2">
      <c r="A4466" s="2">
        <v>36639</v>
      </c>
      <c r="B4466" t="s">
        <v>267</v>
      </c>
      <c r="C4466" t="s">
        <v>46</v>
      </c>
      <c r="D4466" t="s">
        <v>36</v>
      </c>
      <c r="E4466" t="s">
        <v>36</v>
      </c>
      <c r="F4466">
        <v>61</v>
      </c>
      <c r="G4466">
        <v>134</v>
      </c>
      <c r="H4466">
        <v>0</v>
      </c>
      <c r="I4466">
        <v>0</v>
      </c>
      <c r="J4466">
        <v>7</v>
      </c>
      <c r="K4466">
        <v>1</v>
      </c>
      <c r="L4466" t="s">
        <v>20</v>
      </c>
      <c r="M4466" t="s">
        <v>268</v>
      </c>
      <c r="N4466" t="s">
        <v>267</v>
      </c>
      <c r="O4466" t="s">
        <v>22</v>
      </c>
      <c r="P4466" t="s">
        <v>23</v>
      </c>
      <c r="Q4466" t="s">
        <v>24</v>
      </c>
    </row>
    <row r="4467" spans="1:17" x14ac:dyDescent="0.2">
      <c r="A4467" s="2">
        <v>36639</v>
      </c>
      <c r="B4467" t="s">
        <v>700</v>
      </c>
      <c r="C4467" t="s">
        <v>481</v>
      </c>
      <c r="D4467" t="s">
        <v>27</v>
      </c>
      <c r="E4467" t="s">
        <v>27</v>
      </c>
      <c r="F4467">
        <v>147</v>
      </c>
      <c r="G4467">
        <v>156</v>
      </c>
      <c r="H4467">
        <v>0</v>
      </c>
      <c r="I4467">
        <v>0</v>
      </c>
      <c r="J4467">
        <v>1</v>
      </c>
      <c r="K4467">
        <v>1</v>
      </c>
      <c r="L4467" t="s">
        <v>20</v>
      </c>
      <c r="M4467" t="s">
        <v>826</v>
      </c>
      <c r="N4467" t="s">
        <v>700</v>
      </c>
      <c r="O4467" t="s">
        <v>22</v>
      </c>
      <c r="P4467" t="s">
        <v>23</v>
      </c>
      <c r="Q4467" t="s">
        <v>30</v>
      </c>
    </row>
    <row r="4468" spans="1:17" x14ac:dyDescent="0.2">
      <c r="A4468" s="2">
        <v>36639</v>
      </c>
      <c r="B4468" t="s">
        <v>224</v>
      </c>
      <c r="C4468" t="s">
        <v>374</v>
      </c>
      <c r="D4468" t="s">
        <v>36</v>
      </c>
      <c r="E4468" t="s">
        <v>36</v>
      </c>
      <c r="F4468">
        <v>80</v>
      </c>
      <c r="G4468">
        <v>148</v>
      </c>
      <c r="H4468">
        <v>0</v>
      </c>
      <c r="I4468">
        <v>0</v>
      </c>
      <c r="J4468">
        <v>3</v>
      </c>
      <c r="K4468">
        <v>0</v>
      </c>
      <c r="L4468" t="s">
        <v>20</v>
      </c>
      <c r="M4468" t="s">
        <v>236</v>
      </c>
      <c r="N4468" t="s">
        <v>224</v>
      </c>
      <c r="O4468" t="s">
        <v>22</v>
      </c>
      <c r="P4468" t="s">
        <v>23</v>
      </c>
      <c r="Q4468" t="s">
        <v>24</v>
      </c>
    </row>
    <row r="4469" spans="1:17" x14ac:dyDescent="0.2">
      <c r="A4469" s="2">
        <v>36639</v>
      </c>
      <c r="B4469" t="s">
        <v>120</v>
      </c>
      <c r="C4469" t="s">
        <v>556</v>
      </c>
      <c r="D4469" t="s">
        <v>36</v>
      </c>
      <c r="E4469" t="s">
        <v>36</v>
      </c>
      <c r="F4469">
        <v>35</v>
      </c>
      <c r="G4469">
        <v>199</v>
      </c>
      <c r="H4469">
        <v>0</v>
      </c>
      <c r="I4469">
        <v>0</v>
      </c>
      <c r="J4469">
        <v>3</v>
      </c>
      <c r="K4469">
        <v>0</v>
      </c>
      <c r="L4469" t="s">
        <v>20</v>
      </c>
      <c r="M4469" t="s">
        <v>152</v>
      </c>
      <c r="N4469" t="s">
        <v>120</v>
      </c>
      <c r="O4469" t="s">
        <v>22</v>
      </c>
      <c r="P4469" t="s">
        <v>23</v>
      </c>
      <c r="Q4469" t="s">
        <v>24</v>
      </c>
    </row>
    <row r="4470" spans="1:17" x14ac:dyDescent="0.2">
      <c r="A4470" s="2">
        <v>36639</v>
      </c>
      <c r="B4470" t="s">
        <v>61</v>
      </c>
      <c r="C4470" t="s">
        <v>802</v>
      </c>
      <c r="D4470" t="s">
        <v>36</v>
      </c>
      <c r="E4470" t="s">
        <v>36</v>
      </c>
      <c r="F4470">
        <v>100</v>
      </c>
      <c r="G4470">
        <v>192</v>
      </c>
      <c r="H4470">
        <v>0</v>
      </c>
      <c r="I4470">
        <v>0</v>
      </c>
      <c r="J4470">
        <v>2</v>
      </c>
      <c r="K4470">
        <v>1</v>
      </c>
      <c r="L4470" t="s">
        <v>20</v>
      </c>
      <c r="M4470" t="s">
        <v>63</v>
      </c>
      <c r="N4470" t="s">
        <v>61</v>
      </c>
      <c r="O4470" t="s">
        <v>22</v>
      </c>
      <c r="P4470" t="s">
        <v>23</v>
      </c>
      <c r="Q4470" t="s">
        <v>24</v>
      </c>
    </row>
    <row r="4471" spans="1:17" x14ac:dyDescent="0.2">
      <c r="A4471" s="2">
        <v>36639</v>
      </c>
      <c r="B4471" t="s">
        <v>890</v>
      </c>
      <c r="C4471" t="s">
        <v>800</v>
      </c>
      <c r="D4471" t="s">
        <v>36</v>
      </c>
      <c r="E4471" t="s">
        <v>36</v>
      </c>
      <c r="F4471">
        <v>67</v>
      </c>
      <c r="G4471">
        <v>198</v>
      </c>
      <c r="H4471">
        <v>0</v>
      </c>
      <c r="I4471">
        <v>0</v>
      </c>
      <c r="J4471">
        <v>9</v>
      </c>
      <c r="K4471">
        <v>1</v>
      </c>
      <c r="L4471" t="s">
        <v>20</v>
      </c>
      <c r="M4471" t="s">
        <v>920</v>
      </c>
      <c r="N4471" t="s">
        <v>890</v>
      </c>
      <c r="O4471" t="s">
        <v>22</v>
      </c>
      <c r="P4471" t="s">
        <v>23</v>
      </c>
      <c r="Q4471" t="s">
        <v>24</v>
      </c>
    </row>
    <row r="4472" spans="1:17" x14ac:dyDescent="0.2">
      <c r="A4472" s="2">
        <v>36639</v>
      </c>
      <c r="B4472" t="s">
        <v>183</v>
      </c>
      <c r="C4472" t="s">
        <v>404</v>
      </c>
      <c r="D4472" t="s">
        <v>36</v>
      </c>
      <c r="E4472" t="s">
        <v>36</v>
      </c>
      <c r="F4472">
        <v>37</v>
      </c>
      <c r="G4472">
        <v>123</v>
      </c>
      <c r="H4472">
        <v>0</v>
      </c>
      <c r="I4472">
        <v>0</v>
      </c>
      <c r="J4472">
        <v>4</v>
      </c>
      <c r="K4472">
        <v>2</v>
      </c>
      <c r="L4472" t="s">
        <v>20</v>
      </c>
      <c r="M4472" t="s">
        <v>682</v>
      </c>
      <c r="N4472" t="s">
        <v>183</v>
      </c>
      <c r="O4472" t="s">
        <v>22</v>
      </c>
      <c r="P4472" t="s">
        <v>23</v>
      </c>
      <c r="Q4472" t="s">
        <v>24</v>
      </c>
    </row>
    <row r="4473" spans="1:17" x14ac:dyDescent="0.2">
      <c r="A4473" s="2">
        <v>36639</v>
      </c>
      <c r="B4473" t="s">
        <v>199</v>
      </c>
      <c r="C4473" t="s">
        <v>211</v>
      </c>
      <c r="D4473" t="s">
        <v>36</v>
      </c>
      <c r="E4473" t="s">
        <v>36</v>
      </c>
      <c r="F4473">
        <v>57</v>
      </c>
      <c r="G4473">
        <v>128</v>
      </c>
      <c r="H4473">
        <v>0</v>
      </c>
      <c r="I4473">
        <v>0</v>
      </c>
      <c r="J4473">
        <v>3</v>
      </c>
      <c r="K4473">
        <v>2</v>
      </c>
      <c r="L4473" t="s">
        <v>20</v>
      </c>
      <c r="M4473" t="s">
        <v>220</v>
      </c>
      <c r="N4473" t="s">
        <v>199</v>
      </c>
      <c r="O4473" t="s">
        <v>22</v>
      </c>
      <c r="P4473" t="s">
        <v>23</v>
      </c>
      <c r="Q4473" t="s">
        <v>24</v>
      </c>
    </row>
    <row r="4474" spans="1:17" x14ac:dyDescent="0.2">
      <c r="A4474" s="2">
        <v>36639</v>
      </c>
      <c r="B4474" t="s">
        <v>34</v>
      </c>
      <c r="C4474" t="s">
        <v>208</v>
      </c>
      <c r="D4474" t="s">
        <v>36</v>
      </c>
      <c r="E4474" t="s">
        <v>36</v>
      </c>
      <c r="F4474">
        <v>97</v>
      </c>
      <c r="G4474">
        <v>112</v>
      </c>
      <c r="H4474">
        <v>0</v>
      </c>
      <c r="I4474">
        <v>0</v>
      </c>
      <c r="J4474">
        <v>3</v>
      </c>
      <c r="K4474">
        <v>0</v>
      </c>
      <c r="L4474" t="s">
        <v>20</v>
      </c>
      <c r="M4474" t="s">
        <v>37</v>
      </c>
      <c r="N4474" t="s">
        <v>34</v>
      </c>
      <c r="O4474" t="s">
        <v>22</v>
      </c>
      <c r="P4474" t="s">
        <v>23</v>
      </c>
      <c r="Q4474" t="s">
        <v>24</v>
      </c>
    </row>
    <row r="4475" spans="1:17" x14ac:dyDescent="0.2">
      <c r="A4475" s="2">
        <v>36639</v>
      </c>
      <c r="B4475" t="s">
        <v>136</v>
      </c>
      <c r="C4475" t="s">
        <v>617</v>
      </c>
      <c r="D4475" t="s">
        <v>36</v>
      </c>
      <c r="E4475" t="s">
        <v>36</v>
      </c>
      <c r="F4475">
        <v>47</v>
      </c>
      <c r="G4475">
        <v>151</v>
      </c>
      <c r="H4475">
        <v>0</v>
      </c>
      <c r="I4475">
        <v>0</v>
      </c>
      <c r="J4475">
        <v>2</v>
      </c>
      <c r="K4475">
        <v>0</v>
      </c>
      <c r="L4475" t="s">
        <v>20</v>
      </c>
      <c r="M4475" t="s">
        <v>340</v>
      </c>
      <c r="N4475" t="s">
        <v>136</v>
      </c>
      <c r="O4475" t="s">
        <v>22</v>
      </c>
      <c r="P4475" t="s">
        <v>23</v>
      </c>
      <c r="Q4475" t="s">
        <v>24</v>
      </c>
    </row>
    <row r="4476" spans="1:17" x14ac:dyDescent="0.2">
      <c r="A4476" s="2">
        <v>36639</v>
      </c>
      <c r="B4476" t="s">
        <v>339</v>
      </c>
      <c r="C4476" t="s">
        <v>756</v>
      </c>
      <c r="D4476" t="s">
        <v>36</v>
      </c>
      <c r="E4476" t="s">
        <v>36</v>
      </c>
      <c r="F4476">
        <v>108</v>
      </c>
      <c r="G4476">
        <v>169</v>
      </c>
      <c r="H4476">
        <v>0</v>
      </c>
      <c r="I4476">
        <v>0</v>
      </c>
      <c r="J4476">
        <v>0</v>
      </c>
      <c r="K4476">
        <v>0</v>
      </c>
      <c r="L4476" t="s">
        <v>20</v>
      </c>
      <c r="M4476" t="s">
        <v>921</v>
      </c>
      <c r="N4476" t="s">
        <v>339</v>
      </c>
      <c r="O4476" t="s">
        <v>22</v>
      </c>
      <c r="P4476" t="s">
        <v>23</v>
      </c>
      <c r="Q4476" t="s">
        <v>30</v>
      </c>
    </row>
    <row r="4477" spans="1:17" x14ac:dyDescent="0.2">
      <c r="A4477" s="2">
        <v>36639</v>
      </c>
      <c r="B4477" t="s">
        <v>111</v>
      </c>
      <c r="C4477" t="s">
        <v>718</v>
      </c>
      <c r="D4477" t="s">
        <v>36</v>
      </c>
      <c r="E4477" t="s">
        <v>36</v>
      </c>
      <c r="F4477">
        <v>81</v>
      </c>
      <c r="G4477">
        <v>130</v>
      </c>
      <c r="H4477">
        <v>0</v>
      </c>
      <c r="I4477">
        <v>0</v>
      </c>
      <c r="J4477">
        <v>3</v>
      </c>
      <c r="K4477">
        <v>1</v>
      </c>
      <c r="L4477" t="s">
        <v>20</v>
      </c>
      <c r="M4477" t="s">
        <v>218</v>
      </c>
      <c r="N4477" t="s">
        <v>111</v>
      </c>
      <c r="O4477" t="s">
        <v>22</v>
      </c>
      <c r="P4477" t="s">
        <v>23</v>
      </c>
      <c r="Q4477" t="s">
        <v>24</v>
      </c>
    </row>
    <row r="4478" spans="1:17" x14ac:dyDescent="0.2">
      <c r="A4478" s="2">
        <v>36639</v>
      </c>
      <c r="B4478" t="s">
        <v>296</v>
      </c>
      <c r="C4478" t="s">
        <v>380</v>
      </c>
      <c r="D4478" t="s">
        <v>36</v>
      </c>
      <c r="E4478" t="s">
        <v>36</v>
      </c>
      <c r="F4478">
        <v>105</v>
      </c>
      <c r="G4478">
        <v>137</v>
      </c>
      <c r="H4478">
        <v>0</v>
      </c>
      <c r="I4478">
        <v>0</v>
      </c>
      <c r="J4478">
        <v>2</v>
      </c>
      <c r="K4478">
        <v>1</v>
      </c>
      <c r="L4478" t="s">
        <v>20</v>
      </c>
      <c r="M4478" t="s">
        <v>399</v>
      </c>
      <c r="N4478" t="s">
        <v>296</v>
      </c>
      <c r="O4478" t="s">
        <v>22</v>
      </c>
      <c r="P4478" t="s">
        <v>23</v>
      </c>
      <c r="Q4478" t="s">
        <v>24</v>
      </c>
    </row>
    <row r="4479" spans="1:17" x14ac:dyDescent="0.2">
      <c r="A4479" s="2">
        <v>36639</v>
      </c>
      <c r="B4479" t="s">
        <v>118</v>
      </c>
      <c r="C4479" t="s">
        <v>471</v>
      </c>
      <c r="D4479" t="s">
        <v>36</v>
      </c>
      <c r="E4479" t="s">
        <v>36</v>
      </c>
      <c r="F4479">
        <v>78</v>
      </c>
      <c r="G4479">
        <v>143</v>
      </c>
      <c r="H4479">
        <v>0</v>
      </c>
      <c r="I4479">
        <v>0</v>
      </c>
      <c r="J4479">
        <v>1</v>
      </c>
      <c r="K4479">
        <v>0</v>
      </c>
      <c r="L4479" t="s">
        <v>20</v>
      </c>
      <c r="M4479" t="s">
        <v>241</v>
      </c>
      <c r="N4479" t="s">
        <v>118</v>
      </c>
      <c r="O4479" t="s">
        <v>22</v>
      </c>
      <c r="P4479" t="s">
        <v>23</v>
      </c>
      <c r="Q4479" t="s">
        <v>24</v>
      </c>
    </row>
    <row r="4480" spans="1:17" x14ac:dyDescent="0.2">
      <c r="A4480" s="2">
        <v>36639</v>
      </c>
      <c r="B4480" t="s">
        <v>365</v>
      </c>
      <c r="C4480" t="s">
        <v>202</v>
      </c>
      <c r="D4480" t="s">
        <v>36</v>
      </c>
      <c r="E4480" t="s">
        <v>36</v>
      </c>
      <c r="F4480">
        <v>89</v>
      </c>
      <c r="G4480">
        <v>177</v>
      </c>
      <c r="H4480">
        <v>0</v>
      </c>
      <c r="I4480">
        <v>0</v>
      </c>
      <c r="J4480">
        <v>3</v>
      </c>
      <c r="K4480">
        <v>0</v>
      </c>
      <c r="L4480" t="s">
        <v>20</v>
      </c>
      <c r="M4480" t="s">
        <v>400</v>
      </c>
      <c r="N4480" t="s">
        <v>365</v>
      </c>
      <c r="O4480" t="s">
        <v>22</v>
      </c>
      <c r="P4480" t="s">
        <v>23</v>
      </c>
      <c r="Q4480" t="s">
        <v>24</v>
      </c>
    </row>
    <row r="4481" spans="1:17" x14ac:dyDescent="0.2">
      <c r="A4481" s="2">
        <v>36639</v>
      </c>
      <c r="B4481" t="s">
        <v>45</v>
      </c>
      <c r="C4481" t="s">
        <v>660</v>
      </c>
      <c r="D4481" t="s">
        <v>36</v>
      </c>
      <c r="E4481" t="s">
        <v>36</v>
      </c>
      <c r="F4481">
        <v>72</v>
      </c>
      <c r="G4481">
        <v>179</v>
      </c>
      <c r="H4481">
        <v>0</v>
      </c>
      <c r="I4481">
        <v>0</v>
      </c>
      <c r="J4481">
        <v>3</v>
      </c>
      <c r="K4481">
        <v>1</v>
      </c>
      <c r="L4481" t="s">
        <v>20</v>
      </c>
      <c r="M4481" t="s">
        <v>47</v>
      </c>
      <c r="N4481" t="s">
        <v>45</v>
      </c>
      <c r="O4481" t="s">
        <v>22</v>
      </c>
      <c r="P4481" t="s">
        <v>23</v>
      </c>
      <c r="Q4481" t="s">
        <v>24</v>
      </c>
    </row>
    <row r="4482" spans="1:17" x14ac:dyDescent="0.2">
      <c r="A4482" s="2">
        <v>36641</v>
      </c>
      <c r="B4482" t="s">
        <v>254</v>
      </c>
      <c r="C4482" t="s">
        <v>182</v>
      </c>
      <c r="D4482" t="s">
        <v>115</v>
      </c>
      <c r="E4482" t="s">
        <v>115</v>
      </c>
      <c r="F4482">
        <v>121</v>
      </c>
      <c r="G4482">
        <v>62</v>
      </c>
      <c r="H4482">
        <v>0</v>
      </c>
      <c r="I4482">
        <v>0</v>
      </c>
      <c r="J4482">
        <v>0</v>
      </c>
      <c r="K4482">
        <v>1</v>
      </c>
      <c r="L4482" t="s">
        <v>28</v>
      </c>
      <c r="M4482" t="s">
        <v>441</v>
      </c>
      <c r="N4482" t="s">
        <v>254</v>
      </c>
      <c r="O4482" t="s">
        <v>22</v>
      </c>
      <c r="P4482" t="s">
        <v>23</v>
      </c>
      <c r="Q4482" t="s">
        <v>41</v>
      </c>
    </row>
    <row r="4483" spans="1:17" x14ac:dyDescent="0.2">
      <c r="A4483" s="2">
        <v>36642</v>
      </c>
      <c r="B4483" t="s">
        <v>737</v>
      </c>
      <c r="C4483" t="s">
        <v>317</v>
      </c>
      <c r="D4483" t="s">
        <v>50</v>
      </c>
      <c r="E4483" t="s">
        <v>50</v>
      </c>
      <c r="F4483">
        <v>146</v>
      </c>
      <c r="G4483">
        <v>101</v>
      </c>
      <c r="H4483">
        <v>0</v>
      </c>
      <c r="I4483">
        <v>0</v>
      </c>
      <c r="J4483">
        <v>2</v>
      </c>
      <c r="K4483">
        <v>0</v>
      </c>
      <c r="L4483" t="s">
        <v>28</v>
      </c>
      <c r="M4483" t="s">
        <v>819</v>
      </c>
      <c r="N4483" t="s">
        <v>737</v>
      </c>
      <c r="O4483" t="s">
        <v>22</v>
      </c>
      <c r="P4483" t="s">
        <v>23</v>
      </c>
      <c r="Q4483" t="s">
        <v>24</v>
      </c>
    </row>
    <row r="4484" spans="1:17" x14ac:dyDescent="0.2">
      <c r="A4484" s="2">
        <v>36642</v>
      </c>
      <c r="B4484" t="s">
        <v>286</v>
      </c>
      <c r="C4484" t="s">
        <v>345</v>
      </c>
      <c r="D4484" t="s">
        <v>50</v>
      </c>
      <c r="E4484" t="s">
        <v>50</v>
      </c>
      <c r="F4484">
        <v>91</v>
      </c>
      <c r="G4484">
        <v>64</v>
      </c>
      <c r="H4484">
        <v>0</v>
      </c>
      <c r="I4484">
        <v>0</v>
      </c>
      <c r="J4484">
        <v>0</v>
      </c>
      <c r="K4484">
        <v>0</v>
      </c>
      <c r="L4484" t="s">
        <v>28</v>
      </c>
      <c r="M4484" t="s">
        <v>359</v>
      </c>
      <c r="N4484" t="s">
        <v>286</v>
      </c>
      <c r="O4484" t="s">
        <v>22</v>
      </c>
      <c r="P4484" t="s">
        <v>23</v>
      </c>
      <c r="Q4484" t="s">
        <v>30</v>
      </c>
    </row>
    <row r="4485" spans="1:17" x14ac:dyDescent="0.2">
      <c r="A4485" s="2">
        <v>36642</v>
      </c>
      <c r="B4485" t="s">
        <v>69</v>
      </c>
      <c r="C4485" t="s">
        <v>274</v>
      </c>
      <c r="D4485" t="s">
        <v>50</v>
      </c>
      <c r="E4485" t="s">
        <v>50</v>
      </c>
      <c r="F4485">
        <v>30</v>
      </c>
      <c r="G4485">
        <v>10</v>
      </c>
      <c r="H4485">
        <v>0</v>
      </c>
      <c r="I4485">
        <v>0</v>
      </c>
      <c r="J4485">
        <v>1</v>
      </c>
      <c r="K4485">
        <v>2</v>
      </c>
      <c r="L4485" t="s">
        <v>28</v>
      </c>
      <c r="M4485" t="s">
        <v>71</v>
      </c>
      <c r="N4485" t="s">
        <v>69</v>
      </c>
      <c r="O4485" t="s">
        <v>22</v>
      </c>
      <c r="P4485" t="s">
        <v>23</v>
      </c>
      <c r="Q4485" t="s">
        <v>41</v>
      </c>
    </row>
    <row r="4486" spans="1:17" x14ac:dyDescent="0.2">
      <c r="A4486" s="2">
        <v>36642</v>
      </c>
      <c r="B4486" t="s">
        <v>17</v>
      </c>
      <c r="C4486" t="s">
        <v>43</v>
      </c>
      <c r="D4486" t="s">
        <v>19</v>
      </c>
      <c r="E4486" t="s">
        <v>19</v>
      </c>
      <c r="F4486">
        <v>69</v>
      </c>
      <c r="G4486">
        <v>17</v>
      </c>
      <c r="H4486">
        <v>0</v>
      </c>
      <c r="I4486">
        <v>0</v>
      </c>
      <c r="J4486">
        <v>1</v>
      </c>
      <c r="K4486">
        <v>1</v>
      </c>
      <c r="L4486" t="s">
        <v>20</v>
      </c>
      <c r="M4486" t="s">
        <v>21</v>
      </c>
      <c r="N4486" t="s">
        <v>17</v>
      </c>
      <c r="O4486" t="s">
        <v>22</v>
      </c>
      <c r="P4486" t="s">
        <v>23</v>
      </c>
      <c r="Q4486" t="s">
        <v>30</v>
      </c>
    </row>
    <row r="4487" spans="1:17" x14ac:dyDescent="0.2">
      <c r="A4487" s="2">
        <v>36642</v>
      </c>
      <c r="B4487" t="s">
        <v>25</v>
      </c>
      <c r="C4487" t="s">
        <v>31</v>
      </c>
      <c r="D4487" t="s">
        <v>19</v>
      </c>
      <c r="E4487" t="s">
        <v>19</v>
      </c>
      <c r="F4487">
        <v>1</v>
      </c>
      <c r="G4487">
        <v>71</v>
      </c>
      <c r="H4487">
        <v>0</v>
      </c>
      <c r="I4487">
        <v>0</v>
      </c>
      <c r="J4487">
        <v>3</v>
      </c>
      <c r="K4487">
        <v>2</v>
      </c>
      <c r="L4487" t="s">
        <v>20</v>
      </c>
      <c r="M4487" t="s">
        <v>66</v>
      </c>
      <c r="N4487" t="s">
        <v>25</v>
      </c>
      <c r="O4487" t="s">
        <v>22</v>
      </c>
      <c r="P4487" t="s">
        <v>23</v>
      </c>
      <c r="Q4487" t="s">
        <v>24</v>
      </c>
    </row>
    <row r="4488" spans="1:17" x14ac:dyDescent="0.2">
      <c r="A4488" s="2">
        <v>36642</v>
      </c>
      <c r="B4488" t="s">
        <v>87</v>
      </c>
      <c r="C4488" t="s">
        <v>168</v>
      </c>
      <c r="D4488" t="s">
        <v>50</v>
      </c>
      <c r="E4488" t="s">
        <v>50</v>
      </c>
      <c r="F4488">
        <v>40</v>
      </c>
      <c r="G4488">
        <v>29</v>
      </c>
      <c r="H4488">
        <v>0</v>
      </c>
      <c r="I4488">
        <v>0</v>
      </c>
      <c r="J4488">
        <v>0</v>
      </c>
      <c r="K4488">
        <v>1</v>
      </c>
      <c r="L4488" t="s">
        <v>28</v>
      </c>
      <c r="M4488" t="s">
        <v>88</v>
      </c>
      <c r="N4488" t="s">
        <v>87</v>
      </c>
      <c r="O4488" t="s">
        <v>22</v>
      </c>
      <c r="P4488" t="s">
        <v>23</v>
      </c>
      <c r="Q4488" t="s">
        <v>41</v>
      </c>
    </row>
    <row r="4489" spans="1:17" x14ac:dyDescent="0.2">
      <c r="A4489" s="2">
        <v>36642</v>
      </c>
      <c r="B4489" t="s">
        <v>107</v>
      </c>
      <c r="C4489" t="s">
        <v>42</v>
      </c>
      <c r="D4489" t="s">
        <v>19</v>
      </c>
      <c r="E4489" t="s">
        <v>19</v>
      </c>
      <c r="F4489">
        <v>23</v>
      </c>
      <c r="G4489">
        <v>39</v>
      </c>
      <c r="H4489">
        <v>0</v>
      </c>
      <c r="I4489">
        <v>0</v>
      </c>
      <c r="J4489">
        <v>1</v>
      </c>
      <c r="K4489">
        <v>1</v>
      </c>
      <c r="L4489" t="s">
        <v>20</v>
      </c>
      <c r="M4489" t="s">
        <v>310</v>
      </c>
      <c r="N4489" t="s">
        <v>107</v>
      </c>
      <c r="O4489" t="s">
        <v>22</v>
      </c>
      <c r="P4489" t="s">
        <v>23</v>
      </c>
      <c r="Q4489" t="s">
        <v>30</v>
      </c>
    </row>
    <row r="4490" spans="1:17" x14ac:dyDescent="0.2">
      <c r="A4490" s="2">
        <v>36642</v>
      </c>
      <c r="B4490" t="s">
        <v>293</v>
      </c>
      <c r="C4490" t="s">
        <v>123</v>
      </c>
      <c r="D4490" t="s">
        <v>50</v>
      </c>
      <c r="E4490" t="s">
        <v>50</v>
      </c>
      <c r="F4490">
        <v>2</v>
      </c>
      <c r="G4490">
        <v>28</v>
      </c>
      <c r="H4490">
        <v>0</v>
      </c>
      <c r="I4490">
        <v>0</v>
      </c>
      <c r="J4490">
        <v>4</v>
      </c>
      <c r="K4490">
        <v>1</v>
      </c>
      <c r="L4490" t="s">
        <v>28</v>
      </c>
      <c r="M4490" t="s">
        <v>478</v>
      </c>
      <c r="N4490" t="s">
        <v>293</v>
      </c>
      <c r="O4490" t="s">
        <v>22</v>
      </c>
      <c r="P4490" t="s">
        <v>23</v>
      </c>
      <c r="Q4490" t="s">
        <v>24</v>
      </c>
    </row>
    <row r="4491" spans="1:17" x14ac:dyDescent="0.2">
      <c r="A4491" s="2">
        <v>36642</v>
      </c>
      <c r="B4491" t="s">
        <v>72</v>
      </c>
      <c r="C4491" t="s">
        <v>52</v>
      </c>
      <c r="D4491" t="s">
        <v>50</v>
      </c>
      <c r="E4491" t="s">
        <v>50</v>
      </c>
      <c r="F4491">
        <v>12</v>
      </c>
      <c r="G4491">
        <v>16</v>
      </c>
      <c r="H4491">
        <v>0</v>
      </c>
      <c r="I4491">
        <v>0</v>
      </c>
      <c r="J4491">
        <v>0</v>
      </c>
      <c r="K4491">
        <v>1</v>
      </c>
      <c r="L4491" t="s">
        <v>28</v>
      </c>
      <c r="M4491" t="s">
        <v>74</v>
      </c>
      <c r="N4491" t="s">
        <v>72</v>
      </c>
      <c r="O4491" t="s">
        <v>22</v>
      </c>
      <c r="P4491" t="s">
        <v>23</v>
      </c>
      <c r="Q4491" t="s">
        <v>41</v>
      </c>
    </row>
    <row r="4492" spans="1:17" x14ac:dyDescent="0.2">
      <c r="A4492" s="2">
        <v>36642</v>
      </c>
      <c r="B4492" t="s">
        <v>67</v>
      </c>
      <c r="C4492" t="s">
        <v>249</v>
      </c>
      <c r="D4492" t="s">
        <v>50</v>
      </c>
      <c r="E4492" t="s">
        <v>50</v>
      </c>
      <c r="F4492">
        <v>3</v>
      </c>
      <c r="G4492">
        <v>44</v>
      </c>
      <c r="H4492">
        <v>0</v>
      </c>
      <c r="I4492">
        <v>0</v>
      </c>
      <c r="J4492">
        <v>3</v>
      </c>
      <c r="K4492">
        <v>2</v>
      </c>
      <c r="L4492" t="s">
        <v>28</v>
      </c>
      <c r="M4492" t="s">
        <v>769</v>
      </c>
      <c r="N4492" t="s">
        <v>67</v>
      </c>
      <c r="O4492" t="s">
        <v>22</v>
      </c>
      <c r="P4492" t="s">
        <v>23</v>
      </c>
      <c r="Q4492" t="s">
        <v>24</v>
      </c>
    </row>
    <row r="4493" spans="1:17" x14ac:dyDescent="0.2">
      <c r="A4493" s="2">
        <v>36642</v>
      </c>
      <c r="B4493" t="s">
        <v>129</v>
      </c>
      <c r="C4493" t="s">
        <v>53</v>
      </c>
      <c r="D4493" t="s">
        <v>50</v>
      </c>
      <c r="E4493" t="s">
        <v>50</v>
      </c>
      <c r="F4493">
        <v>5</v>
      </c>
      <c r="G4493">
        <v>55</v>
      </c>
      <c r="H4493">
        <v>0</v>
      </c>
      <c r="I4493">
        <v>0</v>
      </c>
      <c r="J4493">
        <v>1</v>
      </c>
      <c r="K4493">
        <v>1</v>
      </c>
      <c r="L4493" t="s">
        <v>28</v>
      </c>
      <c r="M4493" t="s">
        <v>423</v>
      </c>
      <c r="N4493" t="s">
        <v>129</v>
      </c>
      <c r="O4493" t="s">
        <v>22</v>
      </c>
      <c r="P4493" t="s">
        <v>23</v>
      </c>
      <c r="Q4493" t="s">
        <v>30</v>
      </c>
    </row>
    <row r="4494" spans="1:17" x14ac:dyDescent="0.2">
      <c r="A4494" s="2">
        <v>36642</v>
      </c>
      <c r="B4494" t="s">
        <v>98</v>
      </c>
      <c r="C4494" t="s">
        <v>153</v>
      </c>
      <c r="D4494" t="s">
        <v>50</v>
      </c>
      <c r="E4494" t="s">
        <v>50</v>
      </c>
      <c r="F4494">
        <v>36</v>
      </c>
      <c r="G4494">
        <v>32</v>
      </c>
      <c r="H4494">
        <v>0</v>
      </c>
      <c r="I4494">
        <v>0</v>
      </c>
      <c r="J4494">
        <v>0</v>
      </c>
      <c r="K4494">
        <v>1</v>
      </c>
      <c r="L4494" t="s">
        <v>28</v>
      </c>
      <c r="M4494" t="s">
        <v>99</v>
      </c>
      <c r="N4494" t="s">
        <v>98</v>
      </c>
      <c r="O4494" t="s">
        <v>22</v>
      </c>
      <c r="P4494" t="s">
        <v>23</v>
      </c>
      <c r="Q4494" t="s">
        <v>41</v>
      </c>
    </row>
    <row r="4495" spans="1:17" x14ac:dyDescent="0.2">
      <c r="A4495" s="2">
        <v>36642</v>
      </c>
      <c r="B4495" t="s">
        <v>119</v>
      </c>
      <c r="C4495" t="s">
        <v>82</v>
      </c>
      <c r="D4495" t="s">
        <v>50</v>
      </c>
      <c r="E4495" t="s">
        <v>50</v>
      </c>
      <c r="F4495">
        <v>14</v>
      </c>
      <c r="G4495">
        <v>15</v>
      </c>
      <c r="H4495">
        <v>0</v>
      </c>
      <c r="I4495">
        <v>0</v>
      </c>
      <c r="J4495">
        <v>2</v>
      </c>
      <c r="K4495">
        <v>0</v>
      </c>
      <c r="L4495" t="s">
        <v>28</v>
      </c>
      <c r="M4495" t="s">
        <v>922</v>
      </c>
      <c r="N4495" t="s">
        <v>119</v>
      </c>
      <c r="O4495" t="s">
        <v>22</v>
      </c>
      <c r="P4495" t="s">
        <v>23</v>
      </c>
      <c r="Q4495" t="s">
        <v>24</v>
      </c>
    </row>
    <row r="4496" spans="1:17" x14ac:dyDescent="0.2">
      <c r="A4496" s="2">
        <v>36642</v>
      </c>
      <c r="B4496" t="s">
        <v>133</v>
      </c>
      <c r="C4496" t="s">
        <v>143</v>
      </c>
      <c r="D4496" t="s">
        <v>115</v>
      </c>
      <c r="E4496" t="s">
        <v>115</v>
      </c>
      <c r="F4496">
        <v>43</v>
      </c>
      <c r="G4496">
        <v>50</v>
      </c>
      <c r="H4496">
        <v>0</v>
      </c>
      <c r="I4496">
        <v>0</v>
      </c>
      <c r="J4496">
        <v>1</v>
      </c>
      <c r="K4496">
        <v>0</v>
      </c>
      <c r="L4496" t="s">
        <v>28</v>
      </c>
      <c r="M4496" t="s">
        <v>134</v>
      </c>
      <c r="N4496" t="s">
        <v>133</v>
      </c>
      <c r="O4496" t="s">
        <v>22</v>
      </c>
      <c r="P4496" t="s">
        <v>23</v>
      </c>
      <c r="Q4496" t="s">
        <v>24</v>
      </c>
    </row>
    <row r="4497" spans="1:17" x14ac:dyDescent="0.2">
      <c r="A4497" s="2">
        <v>36642</v>
      </c>
      <c r="B4497" t="s">
        <v>174</v>
      </c>
      <c r="C4497" t="s">
        <v>48</v>
      </c>
      <c r="D4497" t="s">
        <v>50</v>
      </c>
      <c r="E4497" t="s">
        <v>50</v>
      </c>
      <c r="F4497">
        <v>133</v>
      </c>
      <c r="G4497">
        <v>116</v>
      </c>
      <c r="H4497">
        <v>0</v>
      </c>
      <c r="I4497">
        <v>0</v>
      </c>
      <c r="J4497">
        <v>0</v>
      </c>
      <c r="K4497">
        <v>1</v>
      </c>
      <c r="L4497" t="s">
        <v>28</v>
      </c>
      <c r="M4497" t="s">
        <v>820</v>
      </c>
      <c r="N4497" t="s">
        <v>174</v>
      </c>
      <c r="O4497" t="s">
        <v>22</v>
      </c>
      <c r="P4497" t="s">
        <v>23</v>
      </c>
      <c r="Q4497" t="s">
        <v>41</v>
      </c>
    </row>
    <row r="4498" spans="1:17" x14ac:dyDescent="0.2">
      <c r="A4498" s="2">
        <v>36642</v>
      </c>
      <c r="B4498" t="s">
        <v>73</v>
      </c>
      <c r="C4498" t="s">
        <v>101</v>
      </c>
      <c r="D4498" t="s">
        <v>50</v>
      </c>
      <c r="E4498" t="s">
        <v>50</v>
      </c>
      <c r="F4498">
        <v>54</v>
      </c>
      <c r="G4498">
        <v>70</v>
      </c>
      <c r="H4498">
        <v>0</v>
      </c>
      <c r="I4498">
        <v>0</v>
      </c>
      <c r="J4498">
        <v>2</v>
      </c>
      <c r="K4498">
        <v>1</v>
      </c>
      <c r="L4498" t="s">
        <v>361</v>
      </c>
      <c r="M4498" t="s">
        <v>806</v>
      </c>
      <c r="N4498" t="s">
        <v>73</v>
      </c>
      <c r="O4498" t="s">
        <v>22</v>
      </c>
      <c r="P4498" t="s">
        <v>23</v>
      </c>
      <c r="Q4498" t="s">
        <v>24</v>
      </c>
    </row>
    <row r="4499" spans="1:17" x14ac:dyDescent="0.2">
      <c r="A4499" s="2">
        <v>36642</v>
      </c>
      <c r="B4499" t="s">
        <v>97</v>
      </c>
      <c r="C4499" t="s">
        <v>81</v>
      </c>
      <c r="D4499" t="s">
        <v>50</v>
      </c>
      <c r="E4499" t="s">
        <v>50</v>
      </c>
      <c r="F4499">
        <v>132</v>
      </c>
      <c r="G4499">
        <v>77</v>
      </c>
      <c r="H4499">
        <v>0</v>
      </c>
      <c r="I4499">
        <v>0</v>
      </c>
      <c r="J4499">
        <v>1</v>
      </c>
      <c r="K4499">
        <v>1</v>
      </c>
      <c r="L4499" t="s">
        <v>28</v>
      </c>
      <c r="M4499" t="s">
        <v>97</v>
      </c>
      <c r="N4499" t="s">
        <v>97</v>
      </c>
      <c r="O4499" t="s">
        <v>22</v>
      </c>
      <c r="P4499" t="s">
        <v>23</v>
      </c>
      <c r="Q4499" t="s">
        <v>30</v>
      </c>
    </row>
    <row r="4500" spans="1:17" x14ac:dyDescent="0.2">
      <c r="A4500" s="2">
        <v>36642</v>
      </c>
      <c r="B4500" t="s">
        <v>328</v>
      </c>
      <c r="C4500" t="s">
        <v>85</v>
      </c>
      <c r="D4500" t="s">
        <v>50</v>
      </c>
      <c r="E4500" t="s">
        <v>50</v>
      </c>
      <c r="F4500">
        <v>73</v>
      </c>
      <c r="G4500">
        <v>82</v>
      </c>
      <c r="H4500">
        <v>0</v>
      </c>
      <c r="I4500">
        <v>0</v>
      </c>
      <c r="J4500">
        <v>1</v>
      </c>
      <c r="K4500">
        <v>0</v>
      </c>
      <c r="L4500" t="s">
        <v>28</v>
      </c>
      <c r="M4500" t="s">
        <v>591</v>
      </c>
      <c r="N4500" t="s">
        <v>328</v>
      </c>
      <c r="O4500" t="s">
        <v>22</v>
      </c>
      <c r="P4500" t="s">
        <v>23</v>
      </c>
      <c r="Q4500" t="s">
        <v>24</v>
      </c>
    </row>
    <row r="4501" spans="1:17" x14ac:dyDescent="0.2">
      <c r="A4501" s="2">
        <v>36642</v>
      </c>
      <c r="B4501" t="s">
        <v>126</v>
      </c>
      <c r="C4501" t="s">
        <v>104</v>
      </c>
      <c r="D4501" t="s">
        <v>50</v>
      </c>
      <c r="E4501" t="s">
        <v>50</v>
      </c>
      <c r="F4501">
        <v>20</v>
      </c>
      <c r="G4501">
        <v>21</v>
      </c>
      <c r="H4501">
        <v>0</v>
      </c>
      <c r="I4501">
        <v>0</v>
      </c>
      <c r="J4501">
        <v>0</v>
      </c>
      <c r="K4501">
        <v>0</v>
      </c>
      <c r="L4501" t="s">
        <v>28</v>
      </c>
      <c r="M4501" t="s">
        <v>784</v>
      </c>
      <c r="N4501" t="s">
        <v>126</v>
      </c>
      <c r="O4501" t="s">
        <v>22</v>
      </c>
      <c r="P4501" t="s">
        <v>23</v>
      </c>
      <c r="Q4501" t="s">
        <v>30</v>
      </c>
    </row>
    <row r="4502" spans="1:17" x14ac:dyDescent="0.2">
      <c r="A4502" s="2">
        <v>36642</v>
      </c>
      <c r="B4502" t="s">
        <v>100</v>
      </c>
      <c r="C4502" t="s">
        <v>94</v>
      </c>
      <c r="D4502" t="s">
        <v>50</v>
      </c>
      <c r="E4502" t="s">
        <v>50</v>
      </c>
      <c r="F4502">
        <v>87</v>
      </c>
      <c r="G4502">
        <v>53</v>
      </c>
      <c r="H4502">
        <v>0</v>
      </c>
      <c r="I4502">
        <v>0</v>
      </c>
      <c r="J4502">
        <v>0</v>
      </c>
      <c r="K4502">
        <v>1</v>
      </c>
      <c r="L4502" t="s">
        <v>28</v>
      </c>
      <c r="M4502" t="s">
        <v>102</v>
      </c>
      <c r="N4502" t="s">
        <v>100</v>
      </c>
      <c r="O4502" t="s">
        <v>22</v>
      </c>
      <c r="P4502" t="s">
        <v>23</v>
      </c>
      <c r="Q4502" t="s">
        <v>41</v>
      </c>
    </row>
    <row r="4503" spans="1:17" x14ac:dyDescent="0.2">
      <c r="A4503" s="2">
        <v>36642</v>
      </c>
      <c r="B4503" t="s">
        <v>49</v>
      </c>
      <c r="C4503" t="s">
        <v>147</v>
      </c>
      <c r="D4503" t="s">
        <v>50</v>
      </c>
      <c r="E4503" t="s">
        <v>50</v>
      </c>
      <c r="F4503">
        <v>7</v>
      </c>
      <c r="G4503">
        <v>33</v>
      </c>
      <c r="H4503">
        <v>0</v>
      </c>
      <c r="I4503">
        <v>0</v>
      </c>
      <c r="J4503">
        <v>0</v>
      </c>
      <c r="K4503">
        <v>2</v>
      </c>
      <c r="L4503" t="s">
        <v>28</v>
      </c>
      <c r="M4503" t="s">
        <v>103</v>
      </c>
      <c r="N4503" t="s">
        <v>49</v>
      </c>
      <c r="O4503" t="s">
        <v>22</v>
      </c>
      <c r="P4503" t="s">
        <v>23</v>
      </c>
      <c r="Q4503" t="s">
        <v>41</v>
      </c>
    </row>
    <row r="4504" spans="1:17" x14ac:dyDescent="0.2">
      <c r="A4504" s="2">
        <v>36642</v>
      </c>
      <c r="B4504" t="s">
        <v>38</v>
      </c>
      <c r="C4504" t="s">
        <v>18</v>
      </c>
      <c r="D4504" t="s">
        <v>19</v>
      </c>
      <c r="E4504" t="s">
        <v>19</v>
      </c>
      <c r="F4504">
        <v>19</v>
      </c>
      <c r="G4504">
        <v>42</v>
      </c>
      <c r="H4504">
        <v>0</v>
      </c>
      <c r="I4504">
        <v>0</v>
      </c>
      <c r="J4504">
        <v>1</v>
      </c>
      <c r="K4504">
        <v>0</v>
      </c>
      <c r="L4504" t="s">
        <v>20</v>
      </c>
      <c r="M4504" t="s">
        <v>40</v>
      </c>
      <c r="N4504" t="s">
        <v>38</v>
      </c>
      <c r="O4504" t="s">
        <v>22</v>
      </c>
      <c r="P4504" t="s">
        <v>23</v>
      </c>
      <c r="Q4504" t="s">
        <v>24</v>
      </c>
    </row>
    <row r="4505" spans="1:17" x14ac:dyDescent="0.2">
      <c r="A4505" s="2">
        <v>36642</v>
      </c>
      <c r="B4505" t="s">
        <v>90</v>
      </c>
      <c r="C4505" t="s">
        <v>70</v>
      </c>
      <c r="D4505" t="s">
        <v>50</v>
      </c>
      <c r="E4505" t="s">
        <v>50</v>
      </c>
      <c r="F4505">
        <v>34</v>
      </c>
      <c r="G4505">
        <v>49</v>
      </c>
      <c r="H4505">
        <v>0</v>
      </c>
      <c r="I4505">
        <v>0</v>
      </c>
      <c r="J4505">
        <v>0</v>
      </c>
      <c r="K4505">
        <v>0</v>
      </c>
      <c r="L4505" t="s">
        <v>28</v>
      </c>
      <c r="M4505" t="s">
        <v>158</v>
      </c>
      <c r="N4505" t="s">
        <v>90</v>
      </c>
      <c r="O4505" t="s">
        <v>22</v>
      </c>
      <c r="P4505" t="s">
        <v>23</v>
      </c>
      <c r="Q4505" t="s">
        <v>30</v>
      </c>
    </row>
    <row r="4506" spans="1:17" x14ac:dyDescent="0.2">
      <c r="A4506" s="2">
        <v>36642</v>
      </c>
      <c r="B4506" t="s">
        <v>92</v>
      </c>
      <c r="C4506" t="s">
        <v>145</v>
      </c>
      <c r="D4506" t="s">
        <v>50</v>
      </c>
      <c r="E4506" t="s">
        <v>50</v>
      </c>
      <c r="F4506">
        <v>9</v>
      </c>
      <c r="G4506">
        <v>59</v>
      </c>
      <c r="H4506">
        <v>0</v>
      </c>
      <c r="I4506">
        <v>0</v>
      </c>
      <c r="J4506">
        <v>2</v>
      </c>
      <c r="K4506">
        <v>0</v>
      </c>
      <c r="L4506" t="s">
        <v>28</v>
      </c>
      <c r="M4506" t="s">
        <v>923</v>
      </c>
      <c r="N4506" t="s">
        <v>92</v>
      </c>
      <c r="O4506" t="s">
        <v>22</v>
      </c>
      <c r="P4506" t="s">
        <v>23</v>
      </c>
      <c r="Q4506" t="s">
        <v>24</v>
      </c>
    </row>
    <row r="4507" spans="1:17" x14ac:dyDescent="0.2">
      <c r="A4507" s="2">
        <v>36642</v>
      </c>
      <c r="B4507" t="s">
        <v>95</v>
      </c>
      <c r="C4507" t="s">
        <v>77</v>
      </c>
      <c r="D4507" t="s">
        <v>50</v>
      </c>
      <c r="E4507" t="s">
        <v>27</v>
      </c>
      <c r="F4507">
        <v>22</v>
      </c>
      <c r="G4507">
        <v>18</v>
      </c>
      <c r="H4507">
        <v>0</v>
      </c>
      <c r="I4507">
        <v>0</v>
      </c>
      <c r="J4507">
        <v>2</v>
      </c>
      <c r="K4507">
        <v>0</v>
      </c>
      <c r="L4507" t="s">
        <v>28</v>
      </c>
      <c r="M4507" t="s">
        <v>326</v>
      </c>
      <c r="N4507" t="s">
        <v>95</v>
      </c>
      <c r="O4507" t="s">
        <v>22</v>
      </c>
      <c r="P4507" t="s">
        <v>23</v>
      </c>
      <c r="Q4507" t="s">
        <v>24</v>
      </c>
    </row>
    <row r="4508" spans="1:17" x14ac:dyDescent="0.2">
      <c r="A4508" s="2">
        <v>36642</v>
      </c>
      <c r="B4508" t="s">
        <v>125</v>
      </c>
      <c r="C4508" t="s">
        <v>384</v>
      </c>
      <c r="D4508" t="s">
        <v>50</v>
      </c>
      <c r="E4508" t="s">
        <v>50</v>
      </c>
      <c r="F4508">
        <v>157</v>
      </c>
      <c r="G4508">
        <v>93</v>
      </c>
      <c r="H4508">
        <v>0</v>
      </c>
      <c r="I4508">
        <v>0</v>
      </c>
      <c r="J4508">
        <v>0</v>
      </c>
      <c r="K4508">
        <v>1</v>
      </c>
      <c r="L4508" t="s">
        <v>28</v>
      </c>
      <c r="M4508" t="s">
        <v>468</v>
      </c>
      <c r="N4508" t="s">
        <v>125</v>
      </c>
      <c r="O4508" t="s">
        <v>22</v>
      </c>
      <c r="P4508" t="s">
        <v>23</v>
      </c>
      <c r="Q4508" t="s">
        <v>41</v>
      </c>
    </row>
    <row r="4509" spans="1:17" x14ac:dyDescent="0.2">
      <c r="A4509" s="2">
        <v>36642</v>
      </c>
      <c r="B4509" t="s">
        <v>32</v>
      </c>
      <c r="C4509" t="s">
        <v>39</v>
      </c>
      <c r="D4509" t="s">
        <v>19</v>
      </c>
      <c r="E4509" t="s">
        <v>19</v>
      </c>
      <c r="F4509">
        <v>115</v>
      </c>
      <c r="G4509">
        <v>6</v>
      </c>
      <c r="H4509">
        <v>0</v>
      </c>
      <c r="I4509">
        <v>0</v>
      </c>
      <c r="J4509">
        <v>0</v>
      </c>
      <c r="K4509">
        <v>4</v>
      </c>
      <c r="L4509" t="s">
        <v>20</v>
      </c>
      <c r="M4509" t="s">
        <v>739</v>
      </c>
      <c r="N4509" t="s">
        <v>32</v>
      </c>
      <c r="O4509" t="s">
        <v>22</v>
      </c>
      <c r="P4509" t="s">
        <v>23</v>
      </c>
      <c r="Q4509" t="s">
        <v>41</v>
      </c>
    </row>
    <row r="4510" spans="1:17" x14ac:dyDescent="0.2">
      <c r="A4510" s="2">
        <v>36645</v>
      </c>
      <c r="B4510" t="s">
        <v>481</v>
      </c>
      <c r="C4510" t="s">
        <v>549</v>
      </c>
      <c r="D4510" t="s">
        <v>27</v>
      </c>
      <c r="E4510" t="s">
        <v>27</v>
      </c>
      <c r="F4510">
        <v>156</v>
      </c>
      <c r="G4510">
        <v>153</v>
      </c>
      <c r="H4510">
        <v>0</v>
      </c>
      <c r="I4510">
        <v>0</v>
      </c>
      <c r="J4510">
        <v>3</v>
      </c>
      <c r="K4510">
        <v>2</v>
      </c>
      <c r="L4510" t="s">
        <v>28</v>
      </c>
      <c r="M4510" t="s">
        <v>825</v>
      </c>
      <c r="N4510" t="s">
        <v>775</v>
      </c>
      <c r="O4510" t="s">
        <v>122</v>
      </c>
      <c r="P4510" t="s">
        <v>23</v>
      </c>
      <c r="Q4510" t="s">
        <v>24</v>
      </c>
    </row>
    <row r="4511" spans="1:17" x14ac:dyDescent="0.2">
      <c r="A4511" s="2">
        <v>36645</v>
      </c>
      <c r="B4511" t="s">
        <v>149</v>
      </c>
      <c r="C4511" t="s">
        <v>404</v>
      </c>
      <c r="D4511" t="s">
        <v>36</v>
      </c>
      <c r="E4511" t="s">
        <v>36</v>
      </c>
      <c r="F4511">
        <v>24</v>
      </c>
      <c r="G4511">
        <v>123</v>
      </c>
      <c r="H4511">
        <v>0</v>
      </c>
      <c r="I4511">
        <v>0</v>
      </c>
      <c r="J4511">
        <v>3</v>
      </c>
      <c r="K4511">
        <v>0</v>
      </c>
      <c r="L4511" t="s">
        <v>716</v>
      </c>
      <c r="M4511" t="s">
        <v>924</v>
      </c>
      <c r="N4511" t="s">
        <v>149</v>
      </c>
      <c r="O4511" t="s">
        <v>22</v>
      </c>
      <c r="P4511" t="s">
        <v>23</v>
      </c>
      <c r="Q4511" t="s">
        <v>24</v>
      </c>
    </row>
    <row r="4512" spans="1:17" x14ac:dyDescent="0.2">
      <c r="A4512" s="2">
        <v>36646</v>
      </c>
      <c r="B4512" t="s">
        <v>775</v>
      </c>
      <c r="C4512" t="s">
        <v>481</v>
      </c>
      <c r="D4512" t="s">
        <v>27</v>
      </c>
      <c r="E4512" t="s">
        <v>27</v>
      </c>
      <c r="F4512">
        <v>165</v>
      </c>
      <c r="G4512">
        <v>156</v>
      </c>
      <c r="H4512">
        <v>0</v>
      </c>
      <c r="I4512">
        <v>0</v>
      </c>
      <c r="J4512">
        <v>1</v>
      </c>
      <c r="K4512">
        <v>1</v>
      </c>
      <c r="L4512" t="s">
        <v>28</v>
      </c>
      <c r="M4512" t="s">
        <v>825</v>
      </c>
      <c r="N4512" t="s">
        <v>775</v>
      </c>
      <c r="O4512" t="s">
        <v>22</v>
      </c>
      <c r="P4512" t="s">
        <v>59</v>
      </c>
      <c r="Q4512" t="s">
        <v>41</v>
      </c>
    </row>
    <row r="4513" spans="1:17" x14ac:dyDescent="0.2">
      <c r="A4513" s="2">
        <v>36647</v>
      </c>
      <c r="B4513" t="s">
        <v>629</v>
      </c>
      <c r="C4513" t="s">
        <v>462</v>
      </c>
      <c r="D4513" t="s">
        <v>36</v>
      </c>
      <c r="E4513" t="s">
        <v>115</v>
      </c>
      <c r="F4513">
        <v>149</v>
      </c>
      <c r="G4513">
        <v>159</v>
      </c>
      <c r="H4513">
        <v>0</v>
      </c>
      <c r="I4513">
        <v>0</v>
      </c>
      <c r="J4513">
        <v>1</v>
      </c>
      <c r="K4513">
        <v>1</v>
      </c>
      <c r="L4513" t="s">
        <v>28</v>
      </c>
      <c r="M4513" t="s">
        <v>925</v>
      </c>
      <c r="N4513" t="s">
        <v>629</v>
      </c>
      <c r="O4513" t="s">
        <v>22</v>
      </c>
      <c r="P4513" t="s">
        <v>23</v>
      </c>
      <c r="Q4513" t="s">
        <v>30</v>
      </c>
    </row>
    <row r="4514" spans="1:17" x14ac:dyDescent="0.2">
      <c r="A4514" s="2">
        <v>36648</v>
      </c>
      <c r="B4514" t="s">
        <v>212</v>
      </c>
      <c r="C4514" t="s">
        <v>388</v>
      </c>
      <c r="D4514" t="s">
        <v>115</v>
      </c>
      <c r="E4514" t="s">
        <v>115</v>
      </c>
      <c r="F4514">
        <v>135</v>
      </c>
      <c r="G4514">
        <v>111</v>
      </c>
      <c r="H4514">
        <v>0</v>
      </c>
      <c r="I4514">
        <v>0</v>
      </c>
      <c r="J4514">
        <v>1</v>
      </c>
      <c r="K4514">
        <v>1</v>
      </c>
      <c r="L4514" t="s">
        <v>28</v>
      </c>
      <c r="M4514" t="s">
        <v>925</v>
      </c>
      <c r="N4514" t="s">
        <v>629</v>
      </c>
      <c r="O4514" t="s">
        <v>122</v>
      </c>
      <c r="P4514" t="s">
        <v>23</v>
      </c>
      <c r="Q4514" t="s">
        <v>30</v>
      </c>
    </row>
    <row r="4515" spans="1:17" x14ac:dyDescent="0.2">
      <c r="A4515" s="2">
        <v>36650</v>
      </c>
      <c r="B4515" t="s">
        <v>548</v>
      </c>
      <c r="C4515" t="s">
        <v>196</v>
      </c>
      <c r="D4515" t="s">
        <v>36</v>
      </c>
      <c r="E4515" t="s">
        <v>36</v>
      </c>
      <c r="F4515">
        <v>182</v>
      </c>
      <c r="G4515">
        <v>158</v>
      </c>
      <c r="H4515">
        <v>0</v>
      </c>
      <c r="I4515">
        <v>0</v>
      </c>
      <c r="J4515">
        <v>1</v>
      </c>
      <c r="K4515">
        <v>1</v>
      </c>
      <c r="L4515" t="s">
        <v>201</v>
      </c>
      <c r="M4515" t="s">
        <v>805</v>
      </c>
      <c r="N4515" t="s">
        <v>548</v>
      </c>
      <c r="O4515" t="s">
        <v>22</v>
      </c>
      <c r="P4515" t="s">
        <v>23</v>
      </c>
      <c r="Q4515" t="s">
        <v>30</v>
      </c>
    </row>
    <row r="4516" spans="1:17" x14ac:dyDescent="0.2">
      <c r="A4516" s="2">
        <v>36650</v>
      </c>
      <c r="B4516" t="s">
        <v>629</v>
      </c>
      <c r="C4516" t="s">
        <v>212</v>
      </c>
      <c r="D4516" t="s">
        <v>36</v>
      </c>
      <c r="E4516" t="s">
        <v>115</v>
      </c>
      <c r="F4516">
        <v>149</v>
      </c>
      <c r="G4516">
        <v>135</v>
      </c>
      <c r="H4516">
        <v>0</v>
      </c>
      <c r="I4516">
        <v>0</v>
      </c>
      <c r="J4516">
        <v>1</v>
      </c>
      <c r="K4516">
        <v>1</v>
      </c>
      <c r="L4516" t="s">
        <v>28</v>
      </c>
      <c r="M4516" t="s">
        <v>925</v>
      </c>
      <c r="N4516" t="s">
        <v>629</v>
      </c>
      <c r="O4516" t="s">
        <v>22</v>
      </c>
      <c r="P4516" t="s">
        <v>23</v>
      </c>
      <c r="Q4516" t="s">
        <v>30</v>
      </c>
    </row>
    <row r="4517" spans="1:17" x14ac:dyDescent="0.2">
      <c r="A4517" s="2">
        <v>36651</v>
      </c>
      <c r="B4517" t="s">
        <v>34</v>
      </c>
      <c r="C4517" t="s">
        <v>111</v>
      </c>
      <c r="D4517" t="s">
        <v>36</v>
      </c>
      <c r="E4517" t="s">
        <v>36</v>
      </c>
      <c r="F4517">
        <v>97</v>
      </c>
      <c r="G4517">
        <v>81</v>
      </c>
      <c r="H4517">
        <v>0</v>
      </c>
      <c r="I4517">
        <v>0</v>
      </c>
      <c r="J4517">
        <v>3</v>
      </c>
      <c r="K4517">
        <v>1</v>
      </c>
      <c r="L4517" t="s">
        <v>201</v>
      </c>
      <c r="M4517" t="s">
        <v>805</v>
      </c>
      <c r="N4517" t="s">
        <v>548</v>
      </c>
      <c r="O4517" t="s">
        <v>122</v>
      </c>
      <c r="P4517" t="s">
        <v>23</v>
      </c>
      <c r="Q4517" t="s">
        <v>24</v>
      </c>
    </row>
    <row r="4518" spans="1:17" x14ac:dyDescent="0.2">
      <c r="A4518" s="2">
        <v>36651</v>
      </c>
      <c r="B4518" t="s">
        <v>202</v>
      </c>
      <c r="C4518" t="s">
        <v>197</v>
      </c>
      <c r="D4518" t="s">
        <v>36</v>
      </c>
      <c r="E4518" t="s">
        <v>36</v>
      </c>
      <c r="F4518">
        <v>177</v>
      </c>
      <c r="G4518">
        <v>166</v>
      </c>
      <c r="H4518">
        <v>0</v>
      </c>
      <c r="I4518">
        <v>0</v>
      </c>
      <c r="J4518">
        <v>1</v>
      </c>
      <c r="K4518">
        <v>0</v>
      </c>
      <c r="L4518" t="s">
        <v>201</v>
      </c>
      <c r="M4518" t="s">
        <v>805</v>
      </c>
      <c r="N4518" t="s">
        <v>548</v>
      </c>
      <c r="O4518" t="s">
        <v>122</v>
      </c>
      <c r="P4518" t="s">
        <v>23</v>
      </c>
      <c r="Q4518" t="s">
        <v>24</v>
      </c>
    </row>
    <row r="4519" spans="1:17" x14ac:dyDescent="0.2">
      <c r="A4519" s="2">
        <v>36651</v>
      </c>
      <c r="B4519" t="s">
        <v>388</v>
      </c>
      <c r="C4519" t="s">
        <v>462</v>
      </c>
      <c r="D4519" t="s">
        <v>115</v>
      </c>
      <c r="E4519" t="s">
        <v>115</v>
      </c>
      <c r="F4519">
        <v>111</v>
      </c>
      <c r="G4519">
        <v>159</v>
      </c>
      <c r="H4519">
        <v>0</v>
      </c>
      <c r="I4519">
        <v>0</v>
      </c>
      <c r="J4519">
        <v>0</v>
      </c>
      <c r="K4519">
        <v>1</v>
      </c>
      <c r="L4519" t="s">
        <v>28</v>
      </c>
      <c r="M4519" t="s">
        <v>925</v>
      </c>
      <c r="N4519" t="s">
        <v>629</v>
      </c>
      <c r="O4519" t="s">
        <v>122</v>
      </c>
      <c r="P4519" t="s">
        <v>23</v>
      </c>
      <c r="Q4519" t="s">
        <v>41</v>
      </c>
    </row>
    <row r="4520" spans="1:17" x14ac:dyDescent="0.2">
      <c r="A4520" s="2">
        <v>36652</v>
      </c>
      <c r="B4520" t="s">
        <v>548</v>
      </c>
      <c r="C4520" t="s">
        <v>35</v>
      </c>
      <c r="D4520" t="s">
        <v>36</v>
      </c>
      <c r="E4520" t="s">
        <v>36</v>
      </c>
      <c r="F4520">
        <v>182</v>
      </c>
      <c r="G4520">
        <v>129</v>
      </c>
      <c r="H4520">
        <v>0</v>
      </c>
      <c r="I4520">
        <v>0</v>
      </c>
      <c r="J4520">
        <v>1</v>
      </c>
      <c r="K4520">
        <v>0</v>
      </c>
      <c r="L4520" t="s">
        <v>201</v>
      </c>
      <c r="M4520" t="s">
        <v>805</v>
      </c>
      <c r="N4520" t="s">
        <v>548</v>
      </c>
      <c r="O4520" t="s">
        <v>22</v>
      </c>
      <c r="P4520" t="s">
        <v>23</v>
      </c>
      <c r="Q4520" t="s">
        <v>24</v>
      </c>
    </row>
    <row r="4521" spans="1:17" x14ac:dyDescent="0.2">
      <c r="A4521" s="2">
        <v>36652</v>
      </c>
      <c r="B4521" t="s">
        <v>196</v>
      </c>
      <c r="C4521" t="s">
        <v>118</v>
      </c>
      <c r="D4521" t="s">
        <v>36</v>
      </c>
      <c r="E4521" t="s">
        <v>36</v>
      </c>
      <c r="F4521">
        <v>158</v>
      </c>
      <c r="G4521">
        <v>78</v>
      </c>
      <c r="H4521">
        <v>0</v>
      </c>
      <c r="I4521">
        <v>0</v>
      </c>
      <c r="J4521">
        <v>1</v>
      </c>
      <c r="K4521">
        <v>1</v>
      </c>
      <c r="L4521" t="s">
        <v>201</v>
      </c>
      <c r="M4521" t="s">
        <v>805</v>
      </c>
      <c r="N4521" t="s">
        <v>548</v>
      </c>
      <c r="O4521" t="s">
        <v>122</v>
      </c>
      <c r="P4521" t="s">
        <v>23</v>
      </c>
      <c r="Q4521" t="s">
        <v>30</v>
      </c>
    </row>
    <row r="4522" spans="1:17" x14ac:dyDescent="0.2">
      <c r="A4522" s="2">
        <v>36653</v>
      </c>
      <c r="B4522" t="s">
        <v>212</v>
      </c>
      <c r="C4522" t="s">
        <v>462</v>
      </c>
      <c r="D4522" t="s">
        <v>115</v>
      </c>
      <c r="E4522" t="s">
        <v>115</v>
      </c>
      <c r="F4522">
        <v>135</v>
      </c>
      <c r="G4522">
        <v>159</v>
      </c>
      <c r="H4522">
        <v>0</v>
      </c>
      <c r="I4522">
        <v>0</v>
      </c>
      <c r="J4522">
        <v>0</v>
      </c>
      <c r="K4522">
        <v>1</v>
      </c>
      <c r="L4522" t="s">
        <v>28</v>
      </c>
      <c r="M4522" t="s">
        <v>925</v>
      </c>
      <c r="N4522" t="s">
        <v>629</v>
      </c>
      <c r="O4522" t="s">
        <v>122</v>
      </c>
      <c r="P4522" t="s">
        <v>23</v>
      </c>
      <c r="Q4522" t="s">
        <v>41</v>
      </c>
    </row>
    <row r="4523" spans="1:17" x14ac:dyDescent="0.2">
      <c r="A4523" s="2">
        <v>36653</v>
      </c>
      <c r="B4523" t="s">
        <v>454</v>
      </c>
      <c r="C4523" t="s">
        <v>221</v>
      </c>
      <c r="D4523" t="s">
        <v>27</v>
      </c>
      <c r="E4523" t="s">
        <v>27</v>
      </c>
      <c r="F4523">
        <v>75</v>
      </c>
      <c r="G4523">
        <v>110</v>
      </c>
      <c r="H4523">
        <v>0</v>
      </c>
      <c r="I4523">
        <v>0</v>
      </c>
      <c r="J4523">
        <v>1</v>
      </c>
      <c r="K4523">
        <v>1</v>
      </c>
      <c r="L4523" t="s">
        <v>20</v>
      </c>
      <c r="M4523" t="s">
        <v>900</v>
      </c>
      <c r="N4523" t="s">
        <v>454</v>
      </c>
      <c r="O4523" t="s">
        <v>22</v>
      </c>
      <c r="P4523" t="s">
        <v>23</v>
      </c>
      <c r="Q4523" t="s">
        <v>30</v>
      </c>
    </row>
    <row r="4524" spans="1:17" x14ac:dyDescent="0.2">
      <c r="A4524" s="2">
        <v>36653</v>
      </c>
      <c r="B4524" t="s">
        <v>210</v>
      </c>
      <c r="C4524" t="s">
        <v>555</v>
      </c>
      <c r="D4524" t="s">
        <v>27</v>
      </c>
      <c r="E4524" t="s">
        <v>27</v>
      </c>
      <c r="F4524">
        <v>92</v>
      </c>
      <c r="G4524">
        <v>74</v>
      </c>
      <c r="H4524">
        <v>0</v>
      </c>
      <c r="I4524">
        <v>0</v>
      </c>
      <c r="J4524">
        <v>1</v>
      </c>
      <c r="K4524">
        <v>1</v>
      </c>
      <c r="L4524" t="s">
        <v>20</v>
      </c>
      <c r="M4524" t="s">
        <v>557</v>
      </c>
      <c r="N4524" t="s">
        <v>210</v>
      </c>
      <c r="O4524" t="s">
        <v>22</v>
      </c>
      <c r="P4524" t="s">
        <v>23</v>
      </c>
      <c r="Q4524" t="s">
        <v>30</v>
      </c>
    </row>
    <row r="4525" spans="1:17" x14ac:dyDescent="0.2">
      <c r="A4525" s="2">
        <v>36653</v>
      </c>
      <c r="B4525" t="s">
        <v>34</v>
      </c>
      <c r="C4525" t="s">
        <v>197</v>
      </c>
      <c r="D4525" t="s">
        <v>36</v>
      </c>
      <c r="E4525" t="s">
        <v>36</v>
      </c>
      <c r="F4525">
        <v>97</v>
      </c>
      <c r="G4525">
        <v>166</v>
      </c>
      <c r="H4525">
        <v>0</v>
      </c>
      <c r="I4525">
        <v>0</v>
      </c>
      <c r="J4525">
        <v>1</v>
      </c>
      <c r="K4525">
        <v>1</v>
      </c>
      <c r="L4525" t="s">
        <v>201</v>
      </c>
      <c r="M4525" t="s">
        <v>805</v>
      </c>
      <c r="N4525" t="s">
        <v>548</v>
      </c>
      <c r="O4525" t="s">
        <v>122</v>
      </c>
      <c r="P4525" t="s">
        <v>23</v>
      </c>
      <c r="Q4525" t="s">
        <v>30</v>
      </c>
    </row>
    <row r="4526" spans="1:17" x14ac:dyDescent="0.2">
      <c r="A4526" s="2">
        <v>36653</v>
      </c>
      <c r="B4526" t="s">
        <v>304</v>
      </c>
      <c r="C4526" t="s">
        <v>531</v>
      </c>
      <c r="D4526" t="s">
        <v>27</v>
      </c>
      <c r="E4526" t="s">
        <v>27</v>
      </c>
      <c r="F4526">
        <v>66</v>
      </c>
      <c r="G4526">
        <v>118</v>
      </c>
      <c r="H4526">
        <v>0</v>
      </c>
      <c r="I4526">
        <v>0</v>
      </c>
      <c r="J4526">
        <v>3</v>
      </c>
      <c r="K4526">
        <v>1</v>
      </c>
      <c r="L4526" t="s">
        <v>20</v>
      </c>
      <c r="M4526" t="s">
        <v>636</v>
      </c>
      <c r="N4526" t="s">
        <v>304</v>
      </c>
      <c r="O4526" t="s">
        <v>22</v>
      </c>
      <c r="P4526" t="s">
        <v>23</v>
      </c>
      <c r="Q4526" t="s">
        <v>24</v>
      </c>
    </row>
    <row r="4527" spans="1:17" x14ac:dyDescent="0.2">
      <c r="A4527" s="2">
        <v>36653</v>
      </c>
      <c r="B4527" t="s">
        <v>111</v>
      </c>
      <c r="C4527" t="s">
        <v>202</v>
      </c>
      <c r="D4527" t="s">
        <v>36</v>
      </c>
      <c r="E4527" t="s">
        <v>36</v>
      </c>
      <c r="F4527">
        <v>81</v>
      </c>
      <c r="G4527">
        <v>177</v>
      </c>
      <c r="H4527">
        <v>0</v>
      </c>
      <c r="I4527">
        <v>0</v>
      </c>
      <c r="J4527">
        <v>3</v>
      </c>
      <c r="K4527">
        <v>2</v>
      </c>
      <c r="L4527" t="s">
        <v>201</v>
      </c>
      <c r="M4527" t="s">
        <v>805</v>
      </c>
      <c r="N4527" t="s">
        <v>548</v>
      </c>
      <c r="O4527" t="s">
        <v>122</v>
      </c>
      <c r="P4527" t="s">
        <v>23</v>
      </c>
      <c r="Q4527" t="s">
        <v>24</v>
      </c>
    </row>
    <row r="4528" spans="1:17" x14ac:dyDescent="0.2">
      <c r="A4528" s="2">
        <v>36653</v>
      </c>
      <c r="B4528" t="s">
        <v>282</v>
      </c>
      <c r="C4528" t="s">
        <v>263</v>
      </c>
      <c r="D4528" t="s">
        <v>19</v>
      </c>
      <c r="E4528" t="s">
        <v>27</v>
      </c>
      <c r="F4528">
        <v>41</v>
      </c>
      <c r="G4528">
        <v>90</v>
      </c>
      <c r="H4528">
        <v>0</v>
      </c>
      <c r="I4528">
        <v>0</v>
      </c>
      <c r="J4528">
        <v>3</v>
      </c>
      <c r="K4528">
        <v>1</v>
      </c>
      <c r="L4528" t="s">
        <v>20</v>
      </c>
      <c r="M4528" t="s">
        <v>285</v>
      </c>
      <c r="N4528" t="s">
        <v>282</v>
      </c>
      <c r="O4528" t="s">
        <v>22</v>
      </c>
      <c r="P4528" t="s">
        <v>23</v>
      </c>
      <c r="Q4528" t="s">
        <v>24</v>
      </c>
    </row>
    <row r="4529" spans="1:17" x14ac:dyDescent="0.2">
      <c r="A4529" s="2">
        <v>36654</v>
      </c>
      <c r="B4529" t="s">
        <v>548</v>
      </c>
      <c r="C4529" t="s">
        <v>118</v>
      </c>
      <c r="D4529" t="s">
        <v>36</v>
      </c>
      <c r="E4529" t="s">
        <v>36</v>
      </c>
      <c r="F4529">
        <v>182</v>
      </c>
      <c r="G4529">
        <v>78</v>
      </c>
      <c r="H4529">
        <v>0</v>
      </c>
      <c r="I4529">
        <v>0</v>
      </c>
      <c r="J4529">
        <v>2</v>
      </c>
      <c r="K4529">
        <v>2</v>
      </c>
      <c r="L4529" t="s">
        <v>201</v>
      </c>
      <c r="M4529" t="s">
        <v>805</v>
      </c>
      <c r="N4529" t="s">
        <v>548</v>
      </c>
      <c r="O4529" t="s">
        <v>22</v>
      </c>
      <c r="P4529" t="s">
        <v>23</v>
      </c>
      <c r="Q4529" t="s">
        <v>30</v>
      </c>
    </row>
    <row r="4530" spans="1:17" x14ac:dyDescent="0.2">
      <c r="A4530" s="2">
        <v>36654</v>
      </c>
      <c r="B4530" t="s">
        <v>196</v>
      </c>
      <c r="C4530" t="s">
        <v>35</v>
      </c>
      <c r="D4530" t="s">
        <v>36</v>
      </c>
      <c r="E4530" t="s">
        <v>36</v>
      </c>
      <c r="F4530">
        <v>158</v>
      </c>
      <c r="G4530">
        <v>129</v>
      </c>
      <c r="H4530">
        <v>0</v>
      </c>
      <c r="I4530">
        <v>0</v>
      </c>
      <c r="J4530">
        <v>2</v>
      </c>
      <c r="K4530">
        <v>2</v>
      </c>
      <c r="L4530" t="s">
        <v>201</v>
      </c>
      <c r="M4530" t="s">
        <v>805</v>
      </c>
      <c r="N4530" t="s">
        <v>548</v>
      </c>
      <c r="O4530" t="s">
        <v>122</v>
      </c>
      <c r="P4530" t="s">
        <v>23</v>
      </c>
      <c r="Q4530" t="s">
        <v>30</v>
      </c>
    </row>
    <row r="4531" spans="1:17" x14ac:dyDescent="0.2">
      <c r="A4531" s="2">
        <v>36654</v>
      </c>
      <c r="B4531" t="s">
        <v>629</v>
      </c>
      <c r="C4531" t="s">
        <v>388</v>
      </c>
      <c r="D4531" t="s">
        <v>36</v>
      </c>
      <c r="E4531" t="s">
        <v>115</v>
      </c>
      <c r="F4531">
        <v>149</v>
      </c>
      <c r="G4531">
        <v>111</v>
      </c>
      <c r="H4531">
        <v>0</v>
      </c>
      <c r="I4531">
        <v>0</v>
      </c>
      <c r="J4531">
        <v>1</v>
      </c>
      <c r="K4531">
        <v>0</v>
      </c>
      <c r="L4531" t="s">
        <v>28</v>
      </c>
      <c r="M4531" t="s">
        <v>925</v>
      </c>
      <c r="N4531" t="s">
        <v>629</v>
      </c>
      <c r="O4531" t="s">
        <v>22</v>
      </c>
      <c r="P4531" t="s">
        <v>23</v>
      </c>
      <c r="Q4531" t="s">
        <v>24</v>
      </c>
    </row>
    <row r="4532" spans="1:17" x14ac:dyDescent="0.2">
      <c r="A4532" s="2">
        <v>36655</v>
      </c>
      <c r="B4532" t="s">
        <v>34</v>
      </c>
      <c r="C4532" t="s">
        <v>202</v>
      </c>
      <c r="D4532" t="s">
        <v>36</v>
      </c>
      <c r="E4532" t="s">
        <v>36</v>
      </c>
      <c r="F4532">
        <v>97</v>
      </c>
      <c r="G4532">
        <v>177</v>
      </c>
      <c r="H4532">
        <v>0</v>
      </c>
      <c r="I4532">
        <v>0</v>
      </c>
      <c r="J4532">
        <v>2</v>
      </c>
      <c r="K4532">
        <v>1</v>
      </c>
      <c r="L4532" t="s">
        <v>201</v>
      </c>
      <c r="M4532" t="s">
        <v>805</v>
      </c>
      <c r="N4532" t="s">
        <v>548</v>
      </c>
      <c r="O4532" t="s">
        <v>122</v>
      </c>
      <c r="P4532" t="s">
        <v>23</v>
      </c>
      <c r="Q4532" t="s">
        <v>24</v>
      </c>
    </row>
    <row r="4533" spans="1:17" x14ac:dyDescent="0.2">
      <c r="A4533" s="2">
        <v>36655</v>
      </c>
      <c r="B4533" t="s">
        <v>111</v>
      </c>
      <c r="C4533" t="s">
        <v>197</v>
      </c>
      <c r="D4533" t="s">
        <v>36</v>
      </c>
      <c r="E4533" t="s">
        <v>36</v>
      </c>
      <c r="F4533">
        <v>81</v>
      </c>
      <c r="G4533">
        <v>166</v>
      </c>
      <c r="H4533">
        <v>0</v>
      </c>
      <c r="I4533">
        <v>0</v>
      </c>
      <c r="J4533">
        <v>2</v>
      </c>
      <c r="K4533">
        <v>2</v>
      </c>
      <c r="L4533" t="s">
        <v>201</v>
      </c>
      <c r="M4533" t="s">
        <v>805</v>
      </c>
      <c r="N4533" t="s">
        <v>548</v>
      </c>
      <c r="O4533" t="s">
        <v>122</v>
      </c>
      <c r="P4533" t="s">
        <v>23</v>
      </c>
      <c r="Q4533" t="s">
        <v>30</v>
      </c>
    </row>
    <row r="4534" spans="1:17" x14ac:dyDescent="0.2">
      <c r="A4534" s="2">
        <v>36656</v>
      </c>
      <c r="B4534" t="s">
        <v>629</v>
      </c>
      <c r="C4534" t="s">
        <v>462</v>
      </c>
      <c r="D4534" t="s">
        <v>36</v>
      </c>
      <c r="E4534" t="s">
        <v>115</v>
      </c>
      <c r="F4534">
        <v>154</v>
      </c>
      <c r="G4534">
        <v>161</v>
      </c>
      <c r="H4534">
        <v>0</v>
      </c>
      <c r="I4534">
        <v>0</v>
      </c>
      <c r="J4534">
        <v>1</v>
      </c>
      <c r="K4534">
        <v>1</v>
      </c>
      <c r="L4534" t="s">
        <v>28</v>
      </c>
      <c r="M4534" t="s">
        <v>925</v>
      </c>
      <c r="N4534" t="s">
        <v>629</v>
      </c>
      <c r="O4534" t="s">
        <v>22</v>
      </c>
      <c r="P4534" t="s">
        <v>59</v>
      </c>
      <c r="Q4534" t="s">
        <v>41</v>
      </c>
    </row>
    <row r="4535" spans="1:17" x14ac:dyDescent="0.2">
      <c r="A4535" s="2">
        <v>36657</v>
      </c>
      <c r="B4535" t="s">
        <v>548</v>
      </c>
      <c r="C4535" t="s">
        <v>34</v>
      </c>
      <c r="D4535" t="s">
        <v>36</v>
      </c>
      <c r="E4535" t="s">
        <v>36</v>
      </c>
      <c r="F4535">
        <v>179</v>
      </c>
      <c r="G4535">
        <v>94</v>
      </c>
      <c r="H4535">
        <v>0</v>
      </c>
      <c r="I4535">
        <v>0</v>
      </c>
      <c r="J4535">
        <v>2</v>
      </c>
      <c r="K4535">
        <v>0</v>
      </c>
      <c r="L4535" t="s">
        <v>201</v>
      </c>
      <c r="M4535" t="s">
        <v>805</v>
      </c>
      <c r="N4535" t="s">
        <v>548</v>
      </c>
      <c r="O4535" t="s">
        <v>22</v>
      </c>
      <c r="P4535" t="s">
        <v>23</v>
      </c>
      <c r="Q4535" t="s">
        <v>24</v>
      </c>
    </row>
    <row r="4536" spans="1:17" x14ac:dyDescent="0.2">
      <c r="A4536" s="2">
        <v>36657</v>
      </c>
      <c r="B4536" t="s">
        <v>118</v>
      </c>
      <c r="C4536" t="s">
        <v>111</v>
      </c>
      <c r="D4536" t="s">
        <v>36</v>
      </c>
      <c r="E4536" t="s">
        <v>36</v>
      </c>
      <c r="F4536">
        <v>77</v>
      </c>
      <c r="G4536">
        <v>83</v>
      </c>
      <c r="H4536">
        <v>0</v>
      </c>
      <c r="I4536">
        <v>0</v>
      </c>
      <c r="J4536">
        <v>2</v>
      </c>
      <c r="K4536">
        <v>2</v>
      </c>
      <c r="L4536" t="s">
        <v>201</v>
      </c>
      <c r="M4536" t="s">
        <v>805</v>
      </c>
      <c r="N4536" t="s">
        <v>548</v>
      </c>
      <c r="O4536" t="s">
        <v>122</v>
      </c>
      <c r="P4536" t="s">
        <v>59</v>
      </c>
      <c r="Q4536" t="s">
        <v>24</v>
      </c>
    </row>
    <row r="4537" spans="1:17" x14ac:dyDescent="0.2">
      <c r="A4537" s="2">
        <v>36659</v>
      </c>
      <c r="B4537" t="s">
        <v>177</v>
      </c>
      <c r="C4537" t="s">
        <v>464</v>
      </c>
      <c r="D4537" t="s">
        <v>115</v>
      </c>
      <c r="E4537" t="s">
        <v>115</v>
      </c>
      <c r="F4537">
        <v>104</v>
      </c>
      <c r="G4537">
        <v>114</v>
      </c>
      <c r="H4537">
        <v>0</v>
      </c>
      <c r="I4537">
        <v>0</v>
      </c>
      <c r="J4537">
        <v>1</v>
      </c>
      <c r="K4537">
        <v>1</v>
      </c>
      <c r="L4537" t="s">
        <v>28</v>
      </c>
      <c r="M4537" t="s">
        <v>146</v>
      </c>
      <c r="N4537" t="s">
        <v>145</v>
      </c>
      <c r="O4537" t="s">
        <v>122</v>
      </c>
      <c r="P4537" t="s">
        <v>23</v>
      </c>
      <c r="Q4537" t="s">
        <v>30</v>
      </c>
    </row>
    <row r="4538" spans="1:17" x14ac:dyDescent="0.2">
      <c r="A4538" s="2">
        <v>36660</v>
      </c>
      <c r="B4538" t="s">
        <v>548</v>
      </c>
      <c r="C4538" t="s">
        <v>118</v>
      </c>
      <c r="D4538" t="s">
        <v>36</v>
      </c>
      <c r="E4538" t="s">
        <v>36</v>
      </c>
      <c r="F4538">
        <v>179</v>
      </c>
      <c r="G4538">
        <v>77</v>
      </c>
      <c r="H4538">
        <v>0</v>
      </c>
      <c r="I4538">
        <v>0</v>
      </c>
      <c r="J4538">
        <v>1</v>
      </c>
      <c r="K4538">
        <v>0</v>
      </c>
      <c r="L4538" t="s">
        <v>201</v>
      </c>
      <c r="M4538" t="s">
        <v>805</v>
      </c>
      <c r="N4538" t="s">
        <v>548</v>
      </c>
      <c r="O4538" t="s">
        <v>22</v>
      </c>
      <c r="P4538" t="s">
        <v>23</v>
      </c>
      <c r="Q4538" t="s">
        <v>24</v>
      </c>
    </row>
    <row r="4539" spans="1:17" x14ac:dyDescent="0.2">
      <c r="A4539" s="2">
        <v>36660</v>
      </c>
      <c r="B4539" t="s">
        <v>34</v>
      </c>
      <c r="C4539" t="s">
        <v>111</v>
      </c>
      <c r="D4539" t="s">
        <v>36</v>
      </c>
      <c r="E4539" t="s">
        <v>36</v>
      </c>
      <c r="F4539">
        <v>94</v>
      </c>
      <c r="G4539">
        <v>83</v>
      </c>
      <c r="H4539">
        <v>0</v>
      </c>
      <c r="I4539">
        <v>0</v>
      </c>
      <c r="J4539">
        <v>2</v>
      </c>
      <c r="K4539">
        <v>0</v>
      </c>
      <c r="L4539" t="s">
        <v>201</v>
      </c>
      <c r="M4539" t="s">
        <v>805</v>
      </c>
      <c r="N4539" t="s">
        <v>548</v>
      </c>
      <c r="O4539" t="s">
        <v>122</v>
      </c>
      <c r="P4539" t="s">
        <v>23</v>
      </c>
      <c r="Q4539" t="s">
        <v>24</v>
      </c>
    </row>
    <row r="4540" spans="1:17" x14ac:dyDescent="0.2">
      <c r="A4540" s="2">
        <v>36660</v>
      </c>
      <c r="B4540" t="s">
        <v>185</v>
      </c>
      <c r="C4540" t="s">
        <v>531</v>
      </c>
      <c r="D4540" t="s">
        <v>27</v>
      </c>
      <c r="E4540" t="s">
        <v>27</v>
      </c>
      <c r="F4540">
        <v>55</v>
      </c>
      <c r="G4540">
        <v>119</v>
      </c>
      <c r="H4540">
        <v>0</v>
      </c>
      <c r="I4540">
        <v>0</v>
      </c>
      <c r="J4540">
        <v>0</v>
      </c>
      <c r="K4540">
        <v>1</v>
      </c>
      <c r="L4540" t="s">
        <v>28</v>
      </c>
      <c r="M4540" t="s">
        <v>510</v>
      </c>
      <c r="N4540" t="s">
        <v>185</v>
      </c>
      <c r="O4540" t="s">
        <v>22</v>
      </c>
      <c r="P4540" t="s">
        <v>23</v>
      </c>
      <c r="Q4540" t="s">
        <v>41</v>
      </c>
    </row>
    <row r="4541" spans="1:17" x14ac:dyDescent="0.2">
      <c r="A4541" s="2">
        <v>36660</v>
      </c>
      <c r="B4541" t="s">
        <v>45</v>
      </c>
      <c r="C4541" t="s">
        <v>352</v>
      </c>
      <c r="D4541" t="s">
        <v>36</v>
      </c>
      <c r="E4541" t="s">
        <v>36</v>
      </c>
      <c r="F4541">
        <v>70</v>
      </c>
      <c r="G4541">
        <v>84</v>
      </c>
      <c r="H4541">
        <v>0</v>
      </c>
      <c r="I4541">
        <v>0</v>
      </c>
      <c r="J4541">
        <v>3</v>
      </c>
      <c r="K4541">
        <v>2</v>
      </c>
      <c r="L4541" t="s">
        <v>716</v>
      </c>
      <c r="M4541" t="s">
        <v>47</v>
      </c>
      <c r="N4541" t="s">
        <v>45</v>
      </c>
      <c r="O4541" t="s">
        <v>22</v>
      </c>
      <c r="P4541" t="s">
        <v>23</v>
      </c>
      <c r="Q4541" t="s">
        <v>24</v>
      </c>
    </row>
    <row r="4542" spans="1:17" x14ac:dyDescent="0.2">
      <c r="A4542" s="2">
        <v>36664</v>
      </c>
      <c r="B4542" t="s">
        <v>114</v>
      </c>
      <c r="C4542" t="s">
        <v>449</v>
      </c>
      <c r="D4542" t="s">
        <v>115</v>
      </c>
      <c r="E4542" t="s">
        <v>115</v>
      </c>
      <c r="F4542">
        <v>60</v>
      </c>
      <c r="G4542">
        <v>59</v>
      </c>
      <c r="H4542">
        <v>0</v>
      </c>
      <c r="I4542">
        <v>0</v>
      </c>
      <c r="J4542">
        <v>2</v>
      </c>
      <c r="K4542">
        <v>0</v>
      </c>
      <c r="L4542" t="s">
        <v>28</v>
      </c>
      <c r="M4542" t="s">
        <v>226</v>
      </c>
      <c r="N4542" t="s">
        <v>114</v>
      </c>
      <c r="O4542" t="s">
        <v>22</v>
      </c>
      <c r="P4542" t="s">
        <v>23</v>
      </c>
      <c r="Q4542" t="s">
        <v>24</v>
      </c>
    </row>
    <row r="4543" spans="1:17" x14ac:dyDescent="0.2">
      <c r="A4543" s="2">
        <v>36665</v>
      </c>
      <c r="B4543" t="s">
        <v>555</v>
      </c>
      <c r="C4543" t="s">
        <v>614</v>
      </c>
      <c r="D4543" t="s">
        <v>27</v>
      </c>
      <c r="E4543" t="s">
        <v>27</v>
      </c>
      <c r="F4543">
        <v>74</v>
      </c>
      <c r="G4543">
        <v>189</v>
      </c>
      <c r="H4543">
        <v>0</v>
      </c>
      <c r="I4543">
        <v>0</v>
      </c>
      <c r="J4543">
        <v>0</v>
      </c>
      <c r="K4543">
        <v>0</v>
      </c>
      <c r="L4543" t="s">
        <v>20</v>
      </c>
      <c r="M4543" t="s">
        <v>628</v>
      </c>
      <c r="N4543" t="s">
        <v>304</v>
      </c>
      <c r="O4543" t="s">
        <v>122</v>
      </c>
      <c r="P4543" t="s">
        <v>23</v>
      </c>
      <c r="Q4543" t="s">
        <v>30</v>
      </c>
    </row>
    <row r="4544" spans="1:17" x14ac:dyDescent="0.2">
      <c r="A4544" s="2">
        <v>36665</v>
      </c>
      <c r="B4544" t="s">
        <v>263</v>
      </c>
      <c r="C4544" t="s">
        <v>282</v>
      </c>
      <c r="D4544" t="s">
        <v>27</v>
      </c>
      <c r="E4544" t="s">
        <v>19</v>
      </c>
      <c r="F4544">
        <v>82</v>
      </c>
      <c r="G4544">
        <v>41</v>
      </c>
      <c r="H4544">
        <v>0</v>
      </c>
      <c r="I4544">
        <v>0</v>
      </c>
      <c r="J4544">
        <v>1</v>
      </c>
      <c r="K4544">
        <v>1</v>
      </c>
      <c r="L4544" t="s">
        <v>20</v>
      </c>
      <c r="M4544" t="s">
        <v>599</v>
      </c>
      <c r="N4544" t="s">
        <v>263</v>
      </c>
      <c r="O4544" t="s">
        <v>22</v>
      </c>
      <c r="P4544" t="s">
        <v>23</v>
      </c>
      <c r="Q4544" t="s">
        <v>30</v>
      </c>
    </row>
    <row r="4545" spans="1:17" x14ac:dyDescent="0.2">
      <c r="A4545" s="2">
        <v>36666</v>
      </c>
      <c r="B4545" t="s">
        <v>250</v>
      </c>
      <c r="C4545" t="s">
        <v>267</v>
      </c>
      <c r="D4545" t="s">
        <v>36</v>
      </c>
      <c r="E4545" t="s">
        <v>36</v>
      </c>
      <c r="F4545">
        <v>109</v>
      </c>
      <c r="G4545">
        <v>53</v>
      </c>
      <c r="H4545">
        <v>0</v>
      </c>
      <c r="I4545">
        <v>0</v>
      </c>
      <c r="J4545">
        <v>0</v>
      </c>
      <c r="K4545">
        <v>0</v>
      </c>
      <c r="L4545" t="s">
        <v>716</v>
      </c>
      <c r="M4545" t="s">
        <v>251</v>
      </c>
      <c r="N4545" t="s">
        <v>250</v>
      </c>
      <c r="O4545" t="s">
        <v>22</v>
      </c>
      <c r="P4545" t="s">
        <v>59</v>
      </c>
      <c r="Q4545" t="s">
        <v>41</v>
      </c>
    </row>
    <row r="4546" spans="1:17" x14ac:dyDescent="0.2">
      <c r="A4546" s="2">
        <v>36667</v>
      </c>
      <c r="B4546" t="s">
        <v>221</v>
      </c>
      <c r="C4546" t="s">
        <v>454</v>
      </c>
      <c r="D4546" t="s">
        <v>27</v>
      </c>
      <c r="E4546" t="s">
        <v>27</v>
      </c>
      <c r="F4546">
        <v>102</v>
      </c>
      <c r="G4546">
        <v>75</v>
      </c>
      <c r="H4546">
        <v>0</v>
      </c>
      <c r="I4546">
        <v>0</v>
      </c>
      <c r="J4546">
        <v>1</v>
      </c>
      <c r="K4546">
        <v>1</v>
      </c>
      <c r="L4546" t="s">
        <v>20</v>
      </c>
      <c r="M4546" t="s">
        <v>223</v>
      </c>
      <c r="N4546" t="s">
        <v>221</v>
      </c>
      <c r="O4546" t="s">
        <v>22</v>
      </c>
      <c r="P4546" t="s">
        <v>59</v>
      </c>
      <c r="Q4546" t="s">
        <v>24</v>
      </c>
    </row>
    <row r="4547" spans="1:17" x14ac:dyDescent="0.2">
      <c r="A4547" s="2">
        <v>36667</v>
      </c>
      <c r="B4547" t="s">
        <v>464</v>
      </c>
      <c r="C4547" t="s">
        <v>113</v>
      </c>
      <c r="D4547" t="s">
        <v>115</v>
      </c>
      <c r="E4547" t="s">
        <v>115</v>
      </c>
      <c r="F4547">
        <v>114</v>
      </c>
      <c r="G4547">
        <v>46</v>
      </c>
      <c r="H4547">
        <v>0</v>
      </c>
      <c r="I4547">
        <v>0</v>
      </c>
      <c r="J4547">
        <v>0</v>
      </c>
      <c r="K4547">
        <v>0</v>
      </c>
      <c r="L4547" t="s">
        <v>28</v>
      </c>
      <c r="M4547" t="s">
        <v>926</v>
      </c>
      <c r="N4547" t="s">
        <v>464</v>
      </c>
      <c r="O4547" t="s">
        <v>22</v>
      </c>
      <c r="P4547" t="s">
        <v>23</v>
      </c>
      <c r="Q4547" t="s">
        <v>30</v>
      </c>
    </row>
    <row r="4548" spans="1:17" x14ac:dyDescent="0.2">
      <c r="A4548" s="2">
        <v>36667</v>
      </c>
      <c r="B4548" t="s">
        <v>531</v>
      </c>
      <c r="C4548" t="s">
        <v>532</v>
      </c>
      <c r="D4548" t="s">
        <v>27</v>
      </c>
      <c r="E4548" t="s">
        <v>27</v>
      </c>
      <c r="F4548">
        <v>119</v>
      </c>
      <c r="G4548">
        <v>191</v>
      </c>
      <c r="H4548">
        <v>0</v>
      </c>
      <c r="I4548">
        <v>0</v>
      </c>
      <c r="J4548">
        <v>4</v>
      </c>
      <c r="K4548">
        <v>0</v>
      </c>
      <c r="L4548" t="s">
        <v>20</v>
      </c>
      <c r="M4548" t="s">
        <v>534</v>
      </c>
      <c r="N4548" t="s">
        <v>531</v>
      </c>
      <c r="O4548" t="s">
        <v>22</v>
      </c>
      <c r="P4548" t="s">
        <v>23</v>
      </c>
      <c r="Q4548" t="s">
        <v>24</v>
      </c>
    </row>
    <row r="4549" spans="1:17" x14ac:dyDescent="0.2">
      <c r="A4549" s="2">
        <v>36669</v>
      </c>
      <c r="B4549" t="s">
        <v>177</v>
      </c>
      <c r="C4549" t="s">
        <v>569</v>
      </c>
      <c r="D4549" t="s">
        <v>115</v>
      </c>
      <c r="E4549" t="s">
        <v>115</v>
      </c>
      <c r="F4549">
        <v>104</v>
      </c>
      <c r="G4549">
        <v>166</v>
      </c>
      <c r="H4549">
        <v>0</v>
      </c>
      <c r="I4549">
        <v>0</v>
      </c>
      <c r="J4549">
        <v>2</v>
      </c>
      <c r="K4549">
        <v>0</v>
      </c>
      <c r="L4549" t="s">
        <v>927</v>
      </c>
      <c r="M4549" t="s">
        <v>640</v>
      </c>
      <c r="N4549" t="s">
        <v>177</v>
      </c>
      <c r="O4549" t="s">
        <v>22</v>
      </c>
      <c r="P4549" t="s">
        <v>23</v>
      </c>
      <c r="Q4549" t="s">
        <v>24</v>
      </c>
    </row>
    <row r="4550" spans="1:17" x14ac:dyDescent="0.2">
      <c r="A4550" s="2">
        <v>36669</v>
      </c>
      <c r="B4550" t="s">
        <v>464</v>
      </c>
      <c r="C4550" t="s">
        <v>164</v>
      </c>
      <c r="D4550" t="s">
        <v>115</v>
      </c>
      <c r="E4550" t="s">
        <v>115</v>
      </c>
      <c r="F4550">
        <v>114</v>
      </c>
      <c r="G4550">
        <v>87</v>
      </c>
      <c r="H4550">
        <v>0</v>
      </c>
      <c r="I4550">
        <v>0</v>
      </c>
      <c r="J4550">
        <v>1</v>
      </c>
      <c r="K4550">
        <v>2</v>
      </c>
      <c r="L4550" t="s">
        <v>927</v>
      </c>
      <c r="M4550" t="s">
        <v>640</v>
      </c>
      <c r="N4550" t="s">
        <v>177</v>
      </c>
      <c r="O4550" t="s">
        <v>122</v>
      </c>
      <c r="P4550" t="s">
        <v>23</v>
      </c>
      <c r="Q4550" t="s">
        <v>41</v>
      </c>
    </row>
    <row r="4551" spans="1:17" x14ac:dyDescent="0.2">
      <c r="A4551" s="2">
        <v>36669</v>
      </c>
      <c r="B4551" t="s">
        <v>161</v>
      </c>
      <c r="C4551" t="s">
        <v>25</v>
      </c>
      <c r="D4551" t="s">
        <v>50</v>
      </c>
      <c r="E4551" t="s">
        <v>19</v>
      </c>
      <c r="F4551">
        <v>101</v>
      </c>
      <c r="G4551">
        <v>1</v>
      </c>
      <c r="H4551">
        <v>0</v>
      </c>
      <c r="I4551">
        <v>0</v>
      </c>
      <c r="J4551">
        <v>0</v>
      </c>
      <c r="K4551">
        <v>3</v>
      </c>
      <c r="L4551" t="s">
        <v>28</v>
      </c>
      <c r="M4551" t="s">
        <v>162</v>
      </c>
      <c r="N4551" t="s">
        <v>161</v>
      </c>
      <c r="O4551" t="s">
        <v>22</v>
      </c>
      <c r="P4551" t="s">
        <v>23</v>
      </c>
      <c r="Q4551" t="s">
        <v>41</v>
      </c>
    </row>
    <row r="4552" spans="1:17" x14ac:dyDescent="0.2">
      <c r="A4552" s="2">
        <v>36670</v>
      </c>
      <c r="B4552" t="s">
        <v>167</v>
      </c>
      <c r="C4552" t="s">
        <v>560</v>
      </c>
      <c r="D4552" t="s">
        <v>115</v>
      </c>
      <c r="E4552" t="s">
        <v>50</v>
      </c>
      <c r="F4552">
        <v>42</v>
      </c>
      <c r="G4552">
        <v>116</v>
      </c>
      <c r="H4552">
        <v>0</v>
      </c>
      <c r="I4552">
        <v>0</v>
      </c>
      <c r="J4552">
        <v>3</v>
      </c>
      <c r="K4552">
        <v>0</v>
      </c>
      <c r="L4552" t="s">
        <v>927</v>
      </c>
      <c r="M4552" t="s">
        <v>640</v>
      </c>
      <c r="N4552" t="s">
        <v>177</v>
      </c>
      <c r="O4552" t="s">
        <v>122</v>
      </c>
      <c r="P4552" t="s">
        <v>23</v>
      </c>
      <c r="Q4552" t="s">
        <v>24</v>
      </c>
    </row>
    <row r="4553" spans="1:17" x14ac:dyDescent="0.2">
      <c r="A4553" s="2">
        <v>36670</v>
      </c>
      <c r="B4553" t="s">
        <v>244</v>
      </c>
      <c r="C4553" t="s">
        <v>113</v>
      </c>
      <c r="D4553" t="s">
        <v>50</v>
      </c>
      <c r="E4553" t="s">
        <v>115</v>
      </c>
      <c r="F4553">
        <v>26</v>
      </c>
      <c r="G4553">
        <v>46</v>
      </c>
      <c r="H4553">
        <v>0</v>
      </c>
      <c r="I4553">
        <v>0</v>
      </c>
      <c r="J4553">
        <v>1</v>
      </c>
      <c r="K4553">
        <v>1</v>
      </c>
      <c r="L4553" t="s">
        <v>28</v>
      </c>
      <c r="M4553" t="s">
        <v>593</v>
      </c>
      <c r="N4553" t="s">
        <v>244</v>
      </c>
      <c r="O4553" t="s">
        <v>22</v>
      </c>
      <c r="P4553" t="s">
        <v>23</v>
      </c>
      <c r="Q4553" t="s">
        <v>30</v>
      </c>
    </row>
    <row r="4554" spans="1:17" x14ac:dyDescent="0.2">
      <c r="A4554" s="2">
        <v>36670</v>
      </c>
      <c r="B4554" t="s">
        <v>469</v>
      </c>
      <c r="C4554" t="s">
        <v>913</v>
      </c>
      <c r="D4554" t="s">
        <v>115</v>
      </c>
      <c r="E4554" t="s">
        <v>115</v>
      </c>
      <c r="F4554">
        <v>97</v>
      </c>
      <c r="G4554">
        <v>171</v>
      </c>
      <c r="H4554">
        <v>0</v>
      </c>
      <c r="I4554">
        <v>0</v>
      </c>
      <c r="J4554">
        <v>1</v>
      </c>
      <c r="K4554">
        <v>0</v>
      </c>
      <c r="L4554" t="s">
        <v>927</v>
      </c>
      <c r="M4554" t="s">
        <v>640</v>
      </c>
      <c r="N4554" t="s">
        <v>177</v>
      </c>
      <c r="O4554" t="s">
        <v>122</v>
      </c>
      <c r="P4554" t="s">
        <v>23</v>
      </c>
      <c r="Q4554" t="s">
        <v>24</v>
      </c>
    </row>
    <row r="4555" spans="1:17" x14ac:dyDescent="0.2">
      <c r="A4555" s="2">
        <v>36671</v>
      </c>
      <c r="B4555" t="s">
        <v>177</v>
      </c>
      <c r="C4555" t="s">
        <v>164</v>
      </c>
      <c r="D4555" t="s">
        <v>115</v>
      </c>
      <c r="E4555" t="s">
        <v>115</v>
      </c>
      <c r="F4555">
        <v>104</v>
      </c>
      <c r="G4555">
        <v>87</v>
      </c>
      <c r="H4555">
        <v>0</v>
      </c>
      <c r="I4555">
        <v>0</v>
      </c>
      <c r="J4555">
        <v>0</v>
      </c>
      <c r="K4555">
        <v>0</v>
      </c>
      <c r="L4555" t="s">
        <v>927</v>
      </c>
      <c r="M4555" t="s">
        <v>640</v>
      </c>
      <c r="N4555" t="s">
        <v>177</v>
      </c>
      <c r="O4555" t="s">
        <v>22</v>
      </c>
      <c r="P4555" t="s">
        <v>23</v>
      </c>
      <c r="Q4555" t="s">
        <v>30</v>
      </c>
    </row>
    <row r="4556" spans="1:17" x14ac:dyDescent="0.2">
      <c r="A4556" s="2">
        <v>36671</v>
      </c>
      <c r="B4556" t="s">
        <v>569</v>
      </c>
      <c r="C4556" t="s">
        <v>464</v>
      </c>
      <c r="D4556" t="s">
        <v>115</v>
      </c>
      <c r="E4556" t="s">
        <v>115</v>
      </c>
      <c r="F4556">
        <v>166</v>
      </c>
      <c r="G4556">
        <v>114</v>
      </c>
      <c r="H4556">
        <v>0</v>
      </c>
      <c r="I4556">
        <v>0</v>
      </c>
      <c r="J4556">
        <v>0</v>
      </c>
      <c r="K4556">
        <v>2</v>
      </c>
      <c r="L4556" t="s">
        <v>927</v>
      </c>
      <c r="M4556" t="s">
        <v>640</v>
      </c>
      <c r="N4556" t="s">
        <v>177</v>
      </c>
      <c r="O4556" t="s">
        <v>122</v>
      </c>
      <c r="P4556" t="s">
        <v>23</v>
      </c>
      <c r="Q4556" t="s">
        <v>41</v>
      </c>
    </row>
    <row r="4557" spans="1:17" x14ac:dyDescent="0.2">
      <c r="A4557" s="2">
        <v>36672</v>
      </c>
      <c r="B4557" t="s">
        <v>150</v>
      </c>
      <c r="C4557" t="s">
        <v>224</v>
      </c>
      <c r="D4557" t="s">
        <v>36</v>
      </c>
      <c r="E4557" t="s">
        <v>36</v>
      </c>
      <c r="F4557">
        <v>78</v>
      </c>
      <c r="G4557">
        <v>79</v>
      </c>
      <c r="H4557">
        <v>0</v>
      </c>
      <c r="I4557">
        <v>0</v>
      </c>
      <c r="J4557">
        <v>2</v>
      </c>
      <c r="K4557">
        <v>0</v>
      </c>
      <c r="L4557" t="s">
        <v>28</v>
      </c>
      <c r="M4557" t="s">
        <v>151</v>
      </c>
      <c r="N4557" t="s">
        <v>150</v>
      </c>
      <c r="O4557" t="s">
        <v>22</v>
      </c>
      <c r="P4557" t="s">
        <v>23</v>
      </c>
      <c r="Q4557" t="s">
        <v>24</v>
      </c>
    </row>
    <row r="4558" spans="1:17" x14ac:dyDescent="0.2">
      <c r="A4558" s="2">
        <v>36672</v>
      </c>
      <c r="B4558" t="s">
        <v>560</v>
      </c>
      <c r="C4558" t="s">
        <v>469</v>
      </c>
      <c r="D4558" t="s">
        <v>50</v>
      </c>
      <c r="E4558" t="s">
        <v>115</v>
      </c>
      <c r="F4558">
        <v>116</v>
      </c>
      <c r="G4558">
        <v>97</v>
      </c>
      <c r="H4558">
        <v>0</v>
      </c>
      <c r="I4558">
        <v>0</v>
      </c>
      <c r="J4558">
        <v>0</v>
      </c>
      <c r="K4558">
        <v>4</v>
      </c>
      <c r="L4558" t="s">
        <v>927</v>
      </c>
      <c r="M4558" t="s">
        <v>640</v>
      </c>
      <c r="N4558" t="s">
        <v>177</v>
      </c>
      <c r="O4558" t="s">
        <v>122</v>
      </c>
      <c r="P4558" t="s">
        <v>23</v>
      </c>
      <c r="Q4558" t="s">
        <v>41</v>
      </c>
    </row>
    <row r="4559" spans="1:17" x14ac:dyDescent="0.2">
      <c r="A4559" s="2">
        <v>36672</v>
      </c>
      <c r="B4559" t="s">
        <v>913</v>
      </c>
      <c r="C4559" t="s">
        <v>167</v>
      </c>
      <c r="D4559" t="s">
        <v>115</v>
      </c>
      <c r="E4559" t="s">
        <v>115</v>
      </c>
      <c r="F4559">
        <v>171</v>
      </c>
      <c r="G4559">
        <v>42</v>
      </c>
      <c r="H4559">
        <v>0</v>
      </c>
      <c r="I4559">
        <v>0</v>
      </c>
      <c r="J4559">
        <v>1</v>
      </c>
      <c r="K4559">
        <v>1</v>
      </c>
      <c r="L4559" t="s">
        <v>927</v>
      </c>
      <c r="M4559" t="s">
        <v>640</v>
      </c>
      <c r="N4559" t="s">
        <v>177</v>
      </c>
      <c r="O4559" t="s">
        <v>122</v>
      </c>
      <c r="P4559" t="s">
        <v>23</v>
      </c>
      <c r="Q4559" t="s">
        <v>30</v>
      </c>
    </row>
    <row r="4560" spans="1:17" x14ac:dyDescent="0.2">
      <c r="A4560" s="2">
        <v>36673</v>
      </c>
      <c r="B4560" t="s">
        <v>56</v>
      </c>
      <c r="C4560" t="s">
        <v>282</v>
      </c>
      <c r="D4560" t="s">
        <v>27</v>
      </c>
      <c r="E4560" t="s">
        <v>19</v>
      </c>
      <c r="F4560">
        <v>63</v>
      </c>
      <c r="G4560">
        <v>41</v>
      </c>
      <c r="H4560">
        <v>0</v>
      </c>
      <c r="I4560">
        <v>0</v>
      </c>
      <c r="J4560">
        <v>1</v>
      </c>
      <c r="K4560">
        <v>0</v>
      </c>
      <c r="L4560" t="s">
        <v>28</v>
      </c>
      <c r="M4560" t="s">
        <v>343</v>
      </c>
      <c r="N4560" t="s">
        <v>56</v>
      </c>
      <c r="O4560" t="s">
        <v>22</v>
      </c>
      <c r="P4560" t="s">
        <v>23</v>
      </c>
      <c r="Q4560" t="s">
        <v>24</v>
      </c>
    </row>
    <row r="4561" spans="1:17" x14ac:dyDescent="0.2">
      <c r="A4561" s="2">
        <v>36673</v>
      </c>
      <c r="B4561" t="s">
        <v>454</v>
      </c>
      <c r="C4561" t="s">
        <v>263</v>
      </c>
      <c r="D4561" t="s">
        <v>27</v>
      </c>
      <c r="E4561" t="s">
        <v>27</v>
      </c>
      <c r="F4561">
        <v>75</v>
      </c>
      <c r="G4561">
        <v>82</v>
      </c>
      <c r="H4561">
        <v>0</v>
      </c>
      <c r="I4561">
        <v>0</v>
      </c>
      <c r="J4561">
        <v>0</v>
      </c>
      <c r="K4561">
        <v>1</v>
      </c>
      <c r="L4561" t="s">
        <v>28</v>
      </c>
      <c r="M4561" t="s">
        <v>900</v>
      </c>
      <c r="N4561" t="s">
        <v>454</v>
      </c>
      <c r="O4561" t="s">
        <v>22</v>
      </c>
      <c r="P4561" t="s">
        <v>23</v>
      </c>
      <c r="Q4561" t="s">
        <v>41</v>
      </c>
    </row>
    <row r="4562" spans="1:17" x14ac:dyDescent="0.2">
      <c r="A4562" s="2">
        <v>36673</v>
      </c>
      <c r="B4562" t="s">
        <v>89</v>
      </c>
      <c r="C4562" t="s">
        <v>25</v>
      </c>
      <c r="D4562" t="s">
        <v>50</v>
      </c>
      <c r="E4562" t="s">
        <v>19</v>
      </c>
      <c r="F4562">
        <v>12</v>
      </c>
      <c r="G4562">
        <v>1</v>
      </c>
      <c r="H4562">
        <v>0</v>
      </c>
      <c r="I4562">
        <v>0</v>
      </c>
      <c r="J4562">
        <v>1</v>
      </c>
      <c r="K4562">
        <v>1</v>
      </c>
      <c r="L4562" t="s">
        <v>28</v>
      </c>
      <c r="M4562" t="s">
        <v>91</v>
      </c>
      <c r="N4562" t="s">
        <v>89</v>
      </c>
      <c r="O4562" t="s">
        <v>22</v>
      </c>
      <c r="P4562" t="s">
        <v>23</v>
      </c>
      <c r="Q4562" t="s">
        <v>30</v>
      </c>
    </row>
    <row r="4563" spans="1:17" x14ac:dyDescent="0.2">
      <c r="A4563" s="2">
        <v>36673</v>
      </c>
      <c r="B4563" t="s">
        <v>164</v>
      </c>
      <c r="C4563" t="s">
        <v>569</v>
      </c>
      <c r="D4563" t="s">
        <v>115</v>
      </c>
      <c r="E4563" t="s">
        <v>115</v>
      </c>
      <c r="F4563">
        <v>87</v>
      </c>
      <c r="G4563">
        <v>166</v>
      </c>
      <c r="H4563">
        <v>0</v>
      </c>
      <c r="I4563">
        <v>0</v>
      </c>
      <c r="J4563">
        <v>4</v>
      </c>
      <c r="K4563">
        <v>0</v>
      </c>
      <c r="L4563" t="s">
        <v>927</v>
      </c>
      <c r="M4563" t="s">
        <v>640</v>
      </c>
      <c r="N4563" t="s">
        <v>177</v>
      </c>
      <c r="O4563" t="s">
        <v>122</v>
      </c>
      <c r="P4563" t="s">
        <v>23</v>
      </c>
      <c r="Q4563" t="s">
        <v>24</v>
      </c>
    </row>
    <row r="4564" spans="1:17" x14ac:dyDescent="0.2">
      <c r="A4564" s="2">
        <v>36673</v>
      </c>
      <c r="B4564" t="s">
        <v>185</v>
      </c>
      <c r="C4564" t="s">
        <v>43</v>
      </c>
      <c r="D4564" t="s">
        <v>27</v>
      </c>
      <c r="E4564" t="s">
        <v>19</v>
      </c>
      <c r="F4564">
        <v>55</v>
      </c>
      <c r="G4564">
        <v>18</v>
      </c>
      <c r="H4564">
        <v>0</v>
      </c>
      <c r="I4564">
        <v>0</v>
      </c>
      <c r="J4564">
        <v>0</v>
      </c>
      <c r="K4564">
        <v>3</v>
      </c>
      <c r="L4564" t="s">
        <v>28</v>
      </c>
      <c r="M4564" t="s">
        <v>337</v>
      </c>
      <c r="N4564" t="s">
        <v>77</v>
      </c>
      <c r="O4564" t="s">
        <v>122</v>
      </c>
      <c r="P4564" t="s">
        <v>23</v>
      </c>
      <c r="Q4564" t="s">
        <v>41</v>
      </c>
    </row>
    <row r="4565" spans="1:17" x14ac:dyDescent="0.2">
      <c r="A4565" s="2">
        <v>36673</v>
      </c>
      <c r="B4565" t="s">
        <v>177</v>
      </c>
      <c r="C4565" t="s">
        <v>464</v>
      </c>
      <c r="D4565" t="s">
        <v>115</v>
      </c>
      <c r="E4565" t="s">
        <v>115</v>
      </c>
      <c r="F4565">
        <v>104</v>
      </c>
      <c r="G4565">
        <v>114</v>
      </c>
      <c r="H4565">
        <v>0</v>
      </c>
      <c r="I4565">
        <v>0</v>
      </c>
      <c r="J4565">
        <v>0</v>
      </c>
      <c r="K4565">
        <v>0</v>
      </c>
      <c r="L4565" t="s">
        <v>927</v>
      </c>
      <c r="M4565" t="s">
        <v>640</v>
      </c>
      <c r="N4565" t="s">
        <v>177</v>
      </c>
      <c r="O4565" t="s">
        <v>22</v>
      </c>
      <c r="P4565" t="s">
        <v>23</v>
      </c>
      <c r="Q4565" t="s">
        <v>30</v>
      </c>
    </row>
    <row r="4566" spans="1:17" x14ac:dyDescent="0.2">
      <c r="A4566" s="2">
        <v>36673</v>
      </c>
      <c r="B4566" t="s">
        <v>126</v>
      </c>
      <c r="C4566" t="s">
        <v>92</v>
      </c>
      <c r="D4566" t="s">
        <v>50</v>
      </c>
      <c r="E4566" t="s">
        <v>50</v>
      </c>
      <c r="F4566">
        <v>21</v>
      </c>
      <c r="G4566">
        <v>10</v>
      </c>
      <c r="H4566">
        <v>0</v>
      </c>
      <c r="I4566">
        <v>0</v>
      </c>
      <c r="J4566">
        <v>2</v>
      </c>
      <c r="K4566">
        <v>1</v>
      </c>
      <c r="L4566" t="s">
        <v>28</v>
      </c>
      <c r="M4566" t="s">
        <v>308</v>
      </c>
      <c r="N4566" t="s">
        <v>126</v>
      </c>
      <c r="O4566" t="s">
        <v>22</v>
      </c>
      <c r="P4566" t="s">
        <v>23</v>
      </c>
      <c r="Q4566" t="s">
        <v>24</v>
      </c>
    </row>
    <row r="4567" spans="1:17" x14ac:dyDescent="0.2">
      <c r="A4567" s="2">
        <v>36673</v>
      </c>
      <c r="B4567" t="s">
        <v>49</v>
      </c>
      <c r="C4567" t="s">
        <v>244</v>
      </c>
      <c r="D4567" t="s">
        <v>50</v>
      </c>
      <c r="E4567" t="s">
        <v>50</v>
      </c>
      <c r="F4567">
        <v>9</v>
      </c>
      <c r="G4567">
        <v>26</v>
      </c>
      <c r="H4567">
        <v>0</v>
      </c>
      <c r="I4567">
        <v>0</v>
      </c>
      <c r="J4567">
        <v>2</v>
      </c>
      <c r="K4567">
        <v>0</v>
      </c>
      <c r="L4567" t="s">
        <v>28</v>
      </c>
      <c r="M4567" t="s">
        <v>103</v>
      </c>
      <c r="N4567" t="s">
        <v>49</v>
      </c>
      <c r="O4567" t="s">
        <v>22</v>
      </c>
      <c r="P4567" t="s">
        <v>23</v>
      </c>
      <c r="Q4567" t="s">
        <v>24</v>
      </c>
    </row>
    <row r="4568" spans="1:17" x14ac:dyDescent="0.2">
      <c r="A4568" s="2">
        <v>36674</v>
      </c>
      <c r="B4568" t="s">
        <v>274</v>
      </c>
      <c r="C4568" t="s">
        <v>67</v>
      </c>
      <c r="D4568" t="s">
        <v>50</v>
      </c>
      <c r="E4568" t="s">
        <v>50</v>
      </c>
      <c r="F4568">
        <v>7</v>
      </c>
      <c r="G4568">
        <v>3</v>
      </c>
      <c r="H4568">
        <v>0</v>
      </c>
      <c r="I4568">
        <v>0</v>
      </c>
      <c r="J4568">
        <v>0</v>
      </c>
      <c r="K4568">
        <v>2</v>
      </c>
      <c r="L4568" t="s">
        <v>28</v>
      </c>
      <c r="M4568" t="s">
        <v>333</v>
      </c>
      <c r="N4568" t="s">
        <v>274</v>
      </c>
      <c r="O4568" t="s">
        <v>22</v>
      </c>
      <c r="P4568" t="s">
        <v>23</v>
      </c>
      <c r="Q4568" t="s">
        <v>41</v>
      </c>
    </row>
    <row r="4569" spans="1:17" x14ac:dyDescent="0.2">
      <c r="A4569" s="2">
        <v>36674</v>
      </c>
      <c r="B4569" t="s">
        <v>167</v>
      </c>
      <c r="C4569" t="s">
        <v>469</v>
      </c>
      <c r="D4569" t="s">
        <v>115</v>
      </c>
      <c r="E4569" t="s">
        <v>115</v>
      </c>
      <c r="F4569">
        <v>42</v>
      </c>
      <c r="G4569">
        <v>97</v>
      </c>
      <c r="H4569">
        <v>0</v>
      </c>
      <c r="I4569">
        <v>0</v>
      </c>
      <c r="J4569">
        <v>1</v>
      </c>
      <c r="K4569">
        <v>0</v>
      </c>
      <c r="L4569" t="s">
        <v>927</v>
      </c>
      <c r="M4569" t="s">
        <v>640</v>
      </c>
      <c r="N4569" t="s">
        <v>177</v>
      </c>
      <c r="O4569" t="s">
        <v>122</v>
      </c>
      <c r="P4569" t="s">
        <v>23</v>
      </c>
      <c r="Q4569" t="s">
        <v>24</v>
      </c>
    </row>
    <row r="4570" spans="1:17" x14ac:dyDescent="0.2">
      <c r="A4570" s="2">
        <v>36674</v>
      </c>
      <c r="B4570" t="s">
        <v>560</v>
      </c>
      <c r="C4570" t="s">
        <v>913</v>
      </c>
      <c r="D4570" t="s">
        <v>50</v>
      </c>
      <c r="E4570" t="s">
        <v>115</v>
      </c>
      <c r="F4570">
        <v>116</v>
      </c>
      <c r="G4570">
        <v>171</v>
      </c>
      <c r="H4570">
        <v>0</v>
      </c>
      <c r="I4570">
        <v>0</v>
      </c>
      <c r="J4570">
        <v>3</v>
      </c>
      <c r="K4570">
        <v>2</v>
      </c>
      <c r="L4570" t="s">
        <v>927</v>
      </c>
      <c r="M4570" t="s">
        <v>640</v>
      </c>
      <c r="N4570" t="s">
        <v>177</v>
      </c>
      <c r="O4570" t="s">
        <v>122</v>
      </c>
      <c r="P4570" t="s">
        <v>23</v>
      </c>
      <c r="Q4570" t="s">
        <v>24</v>
      </c>
    </row>
    <row r="4571" spans="1:17" x14ac:dyDescent="0.2">
      <c r="A4571" s="2">
        <v>36674</v>
      </c>
      <c r="B4571" t="s">
        <v>571</v>
      </c>
      <c r="C4571" t="s">
        <v>254</v>
      </c>
      <c r="D4571" t="s">
        <v>115</v>
      </c>
      <c r="E4571" t="s">
        <v>115</v>
      </c>
      <c r="F4571">
        <v>173</v>
      </c>
      <c r="G4571">
        <v>123</v>
      </c>
      <c r="H4571">
        <v>0</v>
      </c>
      <c r="I4571">
        <v>0</v>
      </c>
      <c r="J4571">
        <v>0</v>
      </c>
      <c r="K4571">
        <v>1</v>
      </c>
      <c r="L4571" t="s">
        <v>28</v>
      </c>
      <c r="M4571" t="s">
        <v>571</v>
      </c>
      <c r="N4571" t="s">
        <v>571</v>
      </c>
      <c r="O4571" t="s">
        <v>22</v>
      </c>
      <c r="P4571" t="s">
        <v>23</v>
      </c>
      <c r="Q4571" t="s">
        <v>41</v>
      </c>
    </row>
    <row r="4572" spans="1:17" x14ac:dyDescent="0.2">
      <c r="A4572" s="2">
        <v>36674</v>
      </c>
      <c r="B4572" t="s">
        <v>184</v>
      </c>
      <c r="C4572" t="s">
        <v>149</v>
      </c>
      <c r="D4572" t="s">
        <v>50</v>
      </c>
      <c r="E4572" t="s">
        <v>36</v>
      </c>
      <c r="F4572">
        <v>118</v>
      </c>
      <c r="G4572">
        <v>20</v>
      </c>
      <c r="H4572">
        <v>0</v>
      </c>
      <c r="I4572">
        <v>0</v>
      </c>
      <c r="J4572">
        <v>0</v>
      </c>
      <c r="K4572">
        <v>1</v>
      </c>
      <c r="L4572" t="s">
        <v>28</v>
      </c>
      <c r="M4572" t="s">
        <v>193</v>
      </c>
      <c r="N4572" t="s">
        <v>184</v>
      </c>
      <c r="O4572" t="s">
        <v>22</v>
      </c>
      <c r="P4572" t="s">
        <v>23</v>
      </c>
      <c r="Q4572" t="s">
        <v>41</v>
      </c>
    </row>
    <row r="4573" spans="1:17" x14ac:dyDescent="0.2">
      <c r="A4573" s="2">
        <v>36675</v>
      </c>
      <c r="B4573" t="s">
        <v>454</v>
      </c>
      <c r="C4573" t="s">
        <v>263</v>
      </c>
      <c r="D4573" t="s">
        <v>27</v>
      </c>
      <c r="E4573" t="s">
        <v>27</v>
      </c>
      <c r="F4573">
        <v>75</v>
      </c>
      <c r="G4573">
        <v>82</v>
      </c>
      <c r="H4573">
        <v>0</v>
      </c>
      <c r="I4573">
        <v>0</v>
      </c>
      <c r="J4573">
        <v>1</v>
      </c>
      <c r="K4573">
        <v>1</v>
      </c>
      <c r="L4573" t="s">
        <v>28</v>
      </c>
      <c r="M4573" t="s">
        <v>900</v>
      </c>
      <c r="N4573" t="s">
        <v>454</v>
      </c>
      <c r="O4573" t="s">
        <v>22</v>
      </c>
      <c r="P4573" t="s">
        <v>23</v>
      </c>
      <c r="Q4573" t="s">
        <v>30</v>
      </c>
    </row>
    <row r="4574" spans="1:17" x14ac:dyDescent="0.2">
      <c r="A4574" s="2">
        <v>36676</v>
      </c>
      <c r="B4574" t="s">
        <v>56</v>
      </c>
      <c r="C4574" t="s">
        <v>304</v>
      </c>
      <c r="D4574" t="s">
        <v>27</v>
      </c>
      <c r="E4574" t="s">
        <v>27</v>
      </c>
      <c r="F4574">
        <v>63</v>
      </c>
      <c r="G4574">
        <v>65</v>
      </c>
      <c r="H4574">
        <v>0</v>
      </c>
      <c r="I4574">
        <v>0</v>
      </c>
      <c r="J4574">
        <v>2</v>
      </c>
      <c r="K4574">
        <v>1</v>
      </c>
      <c r="L4574" t="s">
        <v>28</v>
      </c>
      <c r="M4574" t="s">
        <v>928</v>
      </c>
      <c r="N4574" t="s">
        <v>56</v>
      </c>
      <c r="O4574" t="s">
        <v>22</v>
      </c>
      <c r="P4574" t="s">
        <v>23</v>
      </c>
      <c r="Q4574" t="s">
        <v>24</v>
      </c>
    </row>
    <row r="4575" spans="1:17" x14ac:dyDescent="0.2">
      <c r="A4575" s="2">
        <v>36676</v>
      </c>
      <c r="B4575" t="s">
        <v>98</v>
      </c>
      <c r="C4575" t="s">
        <v>104</v>
      </c>
      <c r="D4575" t="s">
        <v>50</v>
      </c>
      <c r="E4575" t="s">
        <v>50</v>
      </c>
      <c r="F4575">
        <v>39</v>
      </c>
      <c r="G4575">
        <v>24</v>
      </c>
      <c r="H4575">
        <v>0</v>
      </c>
      <c r="I4575">
        <v>0</v>
      </c>
      <c r="J4575">
        <v>1</v>
      </c>
      <c r="K4575">
        <v>2</v>
      </c>
      <c r="L4575" t="s">
        <v>28</v>
      </c>
      <c r="M4575" t="s">
        <v>99</v>
      </c>
      <c r="N4575" t="s">
        <v>98</v>
      </c>
      <c r="O4575" t="s">
        <v>22</v>
      </c>
      <c r="P4575" t="s">
        <v>23</v>
      </c>
      <c r="Q4575" t="s">
        <v>41</v>
      </c>
    </row>
    <row r="4576" spans="1:17" x14ac:dyDescent="0.2">
      <c r="A4576" s="2">
        <v>36677</v>
      </c>
      <c r="B4576" t="s">
        <v>89</v>
      </c>
      <c r="C4576" t="s">
        <v>168</v>
      </c>
      <c r="D4576" t="s">
        <v>50</v>
      </c>
      <c r="E4576" t="s">
        <v>50</v>
      </c>
      <c r="F4576">
        <v>12</v>
      </c>
      <c r="G4576">
        <v>28</v>
      </c>
      <c r="H4576">
        <v>0</v>
      </c>
      <c r="I4576">
        <v>0</v>
      </c>
      <c r="J4576">
        <v>2</v>
      </c>
      <c r="K4576">
        <v>0</v>
      </c>
      <c r="L4576" t="s">
        <v>28</v>
      </c>
      <c r="M4576" t="s">
        <v>91</v>
      </c>
      <c r="N4576" t="s">
        <v>89</v>
      </c>
      <c r="O4576" t="s">
        <v>22</v>
      </c>
      <c r="P4576" t="s">
        <v>23</v>
      </c>
      <c r="Q4576" t="s">
        <v>24</v>
      </c>
    </row>
    <row r="4577" spans="1:17" x14ac:dyDescent="0.2">
      <c r="A4577" s="2">
        <v>36677</v>
      </c>
      <c r="B4577" t="s">
        <v>94</v>
      </c>
      <c r="C4577" t="s">
        <v>113</v>
      </c>
      <c r="D4577" t="s">
        <v>50</v>
      </c>
      <c r="E4577" t="s">
        <v>115</v>
      </c>
      <c r="F4577">
        <v>54</v>
      </c>
      <c r="G4577">
        <v>46</v>
      </c>
      <c r="H4577">
        <v>0</v>
      </c>
      <c r="I4577">
        <v>0</v>
      </c>
      <c r="J4577">
        <v>2</v>
      </c>
      <c r="K4577">
        <v>2</v>
      </c>
      <c r="L4577" t="s">
        <v>28</v>
      </c>
      <c r="M4577" t="s">
        <v>311</v>
      </c>
      <c r="N4577" t="s">
        <v>94</v>
      </c>
      <c r="O4577" t="s">
        <v>22</v>
      </c>
      <c r="P4577" t="s">
        <v>23</v>
      </c>
      <c r="Q4577" t="s">
        <v>30</v>
      </c>
    </row>
    <row r="4578" spans="1:17" x14ac:dyDescent="0.2">
      <c r="A4578" s="2">
        <v>36677</v>
      </c>
      <c r="B4578" t="s">
        <v>164</v>
      </c>
      <c r="C4578" t="s">
        <v>469</v>
      </c>
      <c r="D4578" t="s">
        <v>115</v>
      </c>
      <c r="E4578" t="s">
        <v>115</v>
      </c>
      <c r="F4578">
        <v>87</v>
      </c>
      <c r="G4578">
        <v>97</v>
      </c>
      <c r="H4578">
        <v>0</v>
      </c>
      <c r="I4578">
        <v>0</v>
      </c>
      <c r="J4578">
        <v>0</v>
      </c>
      <c r="K4578">
        <v>0</v>
      </c>
      <c r="L4578" t="s">
        <v>927</v>
      </c>
      <c r="M4578" t="s">
        <v>640</v>
      </c>
      <c r="N4578" t="s">
        <v>177</v>
      </c>
      <c r="O4578" t="s">
        <v>122</v>
      </c>
      <c r="P4578" t="s">
        <v>23</v>
      </c>
      <c r="Q4578" t="s">
        <v>30</v>
      </c>
    </row>
    <row r="4579" spans="1:17" x14ac:dyDescent="0.2">
      <c r="A4579" s="2">
        <v>36677</v>
      </c>
      <c r="B4579" t="s">
        <v>177</v>
      </c>
      <c r="C4579" t="s">
        <v>167</v>
      </c>
      <c r="D4579" t="s">
        <v>115</v>
      </c>
      <c r="E4579" t="s">
        <v>115</v>
      </c>
      <c r="F4579">
        <v>104</v>
      </c>
      <c r="G4579">
        <v>42</v>
      </c>
      <c r="H4579">
        <v>0</v>
      </c>
      <c r="I4579">
        <v>0</v>
      </c>
      <c r="J4579">
        <v>0</v>
      </c>
      <c r="K4579">
        <v>1</v>
      </c>
      <c r="L4579" t="s">
        <v>927</v>
      </c>
      <c r="M4579" t="s">
        <v>640</v>
      </c>
      <c r="N4579" t="s">
        <v>177</v>
      </c>
      <c r="O4579" t="s">
        <v>22</v>
      </c>
      <c r="P4579" t="s">
        <v>23</v>
      </c>
      <c r="Q4579" t="s">
        <v>41</v>
      </c>
    </row>
    <row r="4580" spans="1:17" x14ac:dyDescent="0.2">
      <c r="A4580" s="2">
        <v>36677</v>
      </c>
      <c r="B4580" t="s">
        <v>95</v>
      </c>
      <c r="C4580" t="s">
        <v>244</v>
      </c>
      <c r="D4580" t="s">
        <v>50</v>
      </c>
      <c r="E4580" t="s">
        <v>50</v>
      </c>
      <c r="F4580">
        <v>23</v>
      </c>
      <c r="G4580">
        <v>26</v>
      </c>
      <c r="H4580">
        <v>0</v>
      </c>
      <c r="I4580">
        <v>0</v>
      </c>
      <c r="J4580">
        <v>1</v>
      </c>
      <c r="K4580">
        <v>1</v>
      </c>
      <c r="L4580" t="s">
        <v>28</v>
      </c>
      <c r="M4580" t="s">
        <v>326</v>
      </c>
      <c r="N4580" t="s">
        <v>95</v>
      </c>
      <c r="O4580" t="s">
        <v>22</v>
      </c>
      <c r="P4580" t="s">
        <v>23</v>
      </c>
      <c r="Q4580" t="s">
        <v>30</v>
      </c>
    </row>
    <row r="4581" spans="1:17" x14ac:dyDescent="0.2">
      <c r="A4581" s="2">
        <v>36677</v>
      </c>
      <c r="B4581" t="s">
        <v>32</v>
      </c>
      <c r="C4581" t="s">
        <v>531</v>
      </c>
      <c r="D4581" t="s">
        <v>19</v>
      </c>
      <c r="E4581" t="s">
        <v>27</v>
      </c>
      <c r="F4581">
        <v>117</v>
      </c>
      <c r="G4581">
        <v>119</v>
      </c>
      <c r="H4581">
        <v>0</v>
      </c>
      <c r="I4581">
        <v>0</v>
      </c>
      <c r="J4581">
        <v>3</v>
      </c>
      <c r="K4581">
        <v>1</v>
      </c>
      <c r="L4581" t="s">
        <v>28</v>
      </c>
      <c r="M4581" t="s">
        <v>664</v>
      </c>
      <c r="N4581" t="s">
        <v>32</v>
      </c>
      <c r="O4581" t="s">
        <v>22</v>
      </c>
      <c r="P4581" t="s">
        <v>23</v>
      </c>
      <c r="Q4581" t="s">
        <v>24</v>
      </c>
    </row>
    <row r="4582" spans="1:17" x14ac:dyDescent="0.2">
      <c r="A4582" s="2">
        <v>36678</v>
      </c>
      <c r="B4582" t="s">
        <v>351</v>
      </c>
      <c r="C4582" t="s">
        <v>296</v>
      </c>
      <c r="D4582" t="s">
        <v>36</v>
      </c>
      <c r="E4582" t="s">
        <v>36</v>
      </c>
      <c r="F4582">
        <v>156</v>
      </c>
      <c r="G4582">
        <v>106</v>
      </c>
      <c r="H4582">
        <v>0</v>
      </c>
      <c r="I4582">
        <v>0</v>
      </c>
      <c r="J4582">
        <v>2</v>
      </c>
      <c r="K4582">
        <v>0</v>
      </c>
      <c r="L4582" t="s">
        <v>28</v>
      </c>
      <c r="M4582" t="s">
        <v>84</v>
      </c>
      <c r="N4582" t="s">
        <v>46</v>
      </c>
      <c r="O4582" t="s">
        <v>122</v>
      </c>
      <c r="P4582" t="s">
        <v>23</v>
      </c>
      <c r="Q4582" t="s">
        <v>24</v>
      </c>
    </row>
    <row r="4583" spans="1:17" x14ac:dyDescent="0.2">
      <c r="A4583" s="2">
        <v>36678</v>
      </c>
      <c r="B4583" t="s">
        <v>46</v>
      </c>
      <c r="C4583" t="s">
        <v>405</v>
      </c>
      <c r="D4583" t="s">
        <v>36</v>
      </c>
      <c r="E4583" t="s">
        <v>36</v>
      </c>
      <c r="F4583">
        <v>136</v>
      </c>
      <c r="G4583">
        <v>152</v>
      </c>
      <c r="H4583">
        <v>0</v>
      </c>
      <c r="I4583">
        <v>0</v>
      </c>
      <c r="J4583">
        <v>0</v>
      </c>
      <c r="K4583">
        <v>1</v>
      </c>
      <c r="L4583" t="s">
        <v>28</v>
      </c>
      <c r="M4583" t="s">
        <v>685</v>
      </c>
      <c r="N4583" t="s">
        <v>46</v>
      </c>
      <c r="O4583" t="s">
        <v>22</v>
      </c>
      <c r="P4583" t="s">
        <v>23</v>
      </c>
      <c r="Q4583" t="s">
        <v>41</v>
      </c>
    </row>
    <row r="4584" spans="1:17" x14ac:dyDescent="0.2">
      <c r="A4584" s="2">
        <v>36679</v>
      </c>
      <c r="B4584" t="s">
        <v>167</v>
      </c>
      <c r="C4584" t="s">
        <v>469</v>
      </c>
      <c r="D4584" t="s">
        <v>115</v>
      </c>
      <c r="E4584" t="s">
        <v>115</v>
      </c>
      <c r="F4584">
        <v>42</v>
      </c>
      <c r="G4584">
        <v>97</v>
      </c>
      <c r="H4584">
        <v>0</v>
      </c>
      <c r="I4584">
        <v>0</v>
      </c>
      <c r="J4584">
        <v>1</v>
      </c>
      <c r="K4584">
        <v>0</v>
      </c>
      <c r="L4584" t="s">
        <v>927</v>
      </c>
      <c r="M4584" t="s">
        <v>640</v>
      </c>
      <c r="N4584" t="s">
        <v>177</v>
      </c>
      <c r="O4584" t="s">
        <v>122</v>
      </c>
      <c r="P4584" t="s">
        <v>23</v>
      </c>
      <c r="Q4584" t="s">
        <v>24</v>
      </c>
    </row>
    <row r="4585" spans="1:17" x14ac:dyDescent="0.2">
      <c r="A4585" s="2">
        <v>36679</v>
      </c>
      <c r="B4585" t="s">
        <v>177</v>
      </c>
      <c r="C4585" t="s">
        <v>164</v>
      </c>
      <c r="D4585" t="s">
        <v>115</v>
      </c>
      <c r="E4585" t="s">
        <v>115</v>
      </c>
      <c r="F4585">
        <v>104</v>
      </c>
      <c r="G4585">
        <v>87</v>
      </c>
      <c r="H4585">
        <v>0</v>
      </c>
      <c r="I4585">
        <v>0</v>
      </c>
      <c r="J4585">
        <v>1</v>
      </c>
      <c r="K4585">
        <v>4</v>
      </c>
      <c r="L4585" t="s">
        <v>927</v>
      </c>
      <c r="M4585" t="s">
        <v>640</v>
      </c>
      <c r="N4585" t="s">
        <v>177</v>
      </c>
      <c r="O4585" t="s">
        <v>22</v>
      </c>
      <c r="P4585" t="s">
        <v>23</v>
      </c>
      <c r="Q4585" t="s">
        <v>41</v>
      </c>
    </row>
    <row r="4586" spans="1:17" x14ac:dyDescent="0.2">
      <c r="A4586" s="2">
        <v>36679</v>
      </c>
      <c r="B4586" t="s">
        <v>405</v>
      </c>
      <c r="C4586" t="s">
        <v>296</v>
      </c>
      <c r="D4586" t="s">
        <v>36</v>
      </c>
      <c r="E4586" t="s">
        <v>36</v>
      </c>
      <c r="F4586">
        <v>152</v>
      </c>
      <c r="G4586">
        <v>106</v>
      </c>
      <c r="H4586">
        <v>0</v>
      </c>
      <c r="I4586">
        <v>0</v>
      </c>
      <c r="J4586">
        <v>0</v>
      </c>
      <c r="K4586">
        <v>0</v>
      </c>
      <c r="L4586" t="s">
        <v>28</v>
      </c>
      <c r="M4586" t="s">
        <v>84</v>
      </c>
      <c r="N4586" t="s">
        <v>46</v>
      </c>
      <c r="O4586" t="s">
        <v>122</v>
      </c>
      <c r="P4586" t="s">
        <v>23</v>
      </c>
      <c r="Q4586" t="s">
        <v>30</v>
      </c>
    </row>
    <row r="4587" spans="1:17" x14ac:dyDescent="0.2">
      <c r="A4587" s="2">
        <v>36679</v>
      </c>
      <c r="B4587" t="s">
        <v>82</v>
      </c>
      <c r="C4587" t="s">
        <v>161</v>
      </c>
      <c r="D4587" t="s">
        <v>50</v>
      </c>
      <c r="E4587" t="s">
        <v>50</v>
      </c>
      <c r="F4587">
        <v>15</v>
      </c>
      <c r="G4587">
        <v>101</v>
      </c>
      <c r="H4587">
        <v>0</v>
      </c>
      <c r="I4587">
        <v>0</v>
      </c>
      <c r="J4587">
        <v>3</v>
      </c>
      <c r="K4587">
        <v>0</v>
      </c>
      <c r="L4587" t="s">
        <v>28</v>
      </c>
      <c r="M4587" t="s">
        <v>929</v>
      </c>
      <c r="N4587" t="s">
        <v>82</v>
      </c>
      <c r="O4587" t="s">
        <v>22</v>
      </c>
      <c r="P4587" t="s">
        <v>23</v>
      </c>
      <c r="Q4587" t="s">
        <v>24</v>
      </c>
    </row>
    <row r="4588" spans="1:17" x14ac:dyDescent="0.2">
      <c r="A4588" s="2">
        <v>36679</v>
      </c>
      <c r="B4588" t="s">
        <v>443</v>
      </c>
      <c r="C4588" t="s">
        <v>166</v>
      </c>
      <c r="D4588" t="s">
        <v>115</v>
      </c>
      <c r="E4588" t="s">
        <v>115</v>
      </c>
      <c r="F4588">
        <v>98</v>
      </c>
      <c r="G4588">
        <v>91</v>
      </c>
      <c r="H4588">
        <v>0</v>
      </c>
      <c r="I4588">
        <v>0</v>
      </c>
      <c r="J4588">
        <v>1</v>
      </c>
      <c r="K4588">
        <v>5</v>
      </c>
      <c r="L4588" t="s">
        <v>28</v>
      </c>
      <c r="M4588" t="s">
        <v>443</v>
      </c>
      <c r="N4588" t="s">
        <v>443</v>
      </c>
      <c r="O4588" t="s">
        <v>22</v>
      </c>
      <c r="P4588" t="s">
        <v>23</v>
      </c>
      <c r="Q4588" t="s">
        <v>41</v>
      </c>
    </row>
    <row r="4589" spans="1:17" x14ac:dyDescent="0.2">
      <c r="A4589" s="2">
        <v>36679</v>
      </c>
      <c r="B4589" t="s">
        <v>46</v>
      </c>
      <c r="C4589" t="s">
        <v>351</v>
      </c>
      <c r="D4589" t="s">
        <v>36</v>
      </c>
      <c r="E4589" t="s">
        <v>36</v>
      </c>
      <c r="F4589">
        <v>136</v>
      </c>
      <c r="G4589">
        <v>156</v>
      </c>
      <c r="H4589">
        <v>0</v>
      </c>
      <c r="I4589">
        <v>0</v>
      </c>
      <c r="J4589">
        <v>0</v>
      </c>
      <c r="K4589">
        <v>0</v>
      </c>
      <c r="L4589" t="s">
        <v>28</v>
      </c>
      <c r="M4589" t="s">
        <v>84</v>
      </c>
      <c r="N4589" t="s">
        <v>46</v>
      </c>
      <c r="O4589" t="s">
        <v>22</v>
      </c>
      <c r="P4589" t="s">
        <v>23</v>
      </c>
      <c r="Q4589" t="s">
        <v>30</v>
      </c>
    </row>
    <row r="4590" spans="1:17" x14ac:dyDescent="0.2">
      <c r="A4590" s="2">
        <v>36680</v>
      </c>
      <c r="B4590" t="s">
        <v>150</v>
      </c>
      <c r="C4590" t="s">
        <v>34</v>
      </c>
      <c r="D4590" t="s">
        <v>36</v>
      </c>
      <c r="E4590" t="s">
        <v>36</v>
      </c>
      <c r="F4590">
        <v>78</v>
      </c>
      <c r="G4590">
        <v>94</v>
      </c>
      <c r="H4590">
        <v>0</v>
      </c>
      <c r="I4590">
        <v>0</v>
      </c>
      <c r="J4590">
        <v>4</v>
      </c>
      <c r="K4590">
        <v>0</v>
      </c>
      <c r="L4590" t="s">
        <v>28</v>
      </c>
      <c r="M4590" t="s">
        <v>842</v>
      </c>
      <c r="N4590" t="s">
        <v>150</v>
      </c>
      <c r="O4590" t="s">
        <v>22</v>
      </c>
      <c r="P4590" t="s">
        <v>23</v>
      </c>
      <c r="Q4590" t="s">
        <v>24</v>
      </c>
    </row>
    <row r="4591" spans="1:17" x14ac:dyDescent="0.2">
      <c r="A4591" s="2">
        <v>36680</v>
      </c>
      <c r="B4591" t="s">
        <v>72</v>
      </c>
      <c r="C4591" t="s">
        <v>147</v>
      </c>
      <c r="D4591" t="s">
        <v>50</v>
      </c>
      <c r="E4591" t="s">
        <v>50</v>
      </c>
      <c r="F4591">
        <v>13</v>
      </c>
      <c r="G4591">
        <v>30</v>
      </c>
      <c r="H4591">
        <v>0</v>
      </c>
      <c r="I4591">
        <v>0</v>
      </c>
      <c r="J4591">
        <v>2</v>
      </c>
      <c r="K4591">
        <v>2</v>
      </c>
      <c r="L4591" t="s">
        <v>28</v>
      </c>
      <c r="M4591" t="s">
        <v>74</v>
      </c>
      <c r="N4591" t="s">
        <v>72</v>
      </c>
      <c r="O4591" t="s">
        <v>22</v>
      </c>
      <c r="P4591" t="s">
        <v>23</v>
      </c>
      <c r="Q4591" t="s">
        <v>30</v>
      </c>
    </row>
    <row r="4592" spans="1:17" x14ac:dyDescent="0.2">
      <c r="A4592" s="2">
        <v>36680</v>
      </c>
      <c r="B4592" t="s">
        <v>129</v>
      </c>
      <c r="C4592" t="s">
        <v>293</v>
      </c>
      <c r="D4592" t="s">
        <v>50</v>
      </c>
      <c r="E4592" t="s">
        <v>50</v>
      </c>
      <c r="F4592">
        <v>6</v>
      </c>
      <c r="G4592">
        <v>2</v>
      </c>
      <c r="H4592">
        <v>0</v>
      </c>
      <c r="I4592">
        <v>0</v>
      </c>
      <c r="J4592">
        <v>3</v>
      </c>
      <c r="K4592">
        <v>2</v>
      </c>
      <c r="L4592" t="s">
        <v>28</v>
      </c>
      <c r="M4592" t="s">
        <v>519</v>
      </c>
      <c r="N4592" t="s">
        <v>129</v>
      </c>
      <c r="O4592" t="s">
        <v>22</v>
      </c>
      <c r="P4592" t="s">
        <v>23</v>
      </c>
      <c r="Q4592" t="s">
        <v>24</v>
      </c>
    </row>
    <row r="4593" spans="1:17" x14ac:dyDescent="0.2">
      <c r="A4593" s="2">
        <v>36680</v>
      </c>
      <c r="B4593" t="s">
        <v>304</v>
      </c>
      <c r="C4593" t="s">
        <v>263</v>
      </c>
      <c r="D4593" t="s">
        <v>27</v>
      </c>
      <c r="E4593" t="s">
        <v>27</v>
      </c>
      <c r="F4593">
        <v>65</v>
      </c>
      <c r="G4593">
        <v>82</v>
      </c>
      <c r="H4593">
        <v>0</v>
      </c>
      <c r="I4593">
        <v>0</v>
      </c>
      <c r="J4593">
        <v>4</v>
      </c>
      <c r="K4593">
        <v>0</v>
      </c>
      <c r="L4593" t="s">
        <v>20</v>
      </c>
      <c r="M4593" t="s">
        <v>628</v>
      </c>
      <c r="N4593" t="s">
        <v>304</v>
      </c>
      <c r="O4593" t="s">
        <v>22</v>
      </c>
      <c r="P4593" t="s">
        <v>23</v>
      </c>
      <c r="Q4593" t="s">
        <v>24</v>
      </c>
    </row>
    <row r="4594" spans="1:17" x14ac:dyDescent="0.2">
      <c r="A4594" s="2">
        <v>36680</v>
      </c>
      <c r="B4594" t="s">
        <v>94</v>
      </c>
      <c r="C4594" t="s">
        <v>123</v>
      </c>
      <c r="D4594" t="s">
        <v>50</v>
      </c>
      <c r="E4594" t="s">
        <v>50</v>
      </c>
      <c r="F4594">
        <v>54</v>
      </c>
      <c r="G4594">
        <v>29</v>
      </c>
      <c r="H4594">
        <v>0</v>
      </c>
      <c r="I4594">
        <v>0</v>
      </c>
      <c r="J4594">
        <v>2</v>
      </c>
      <c r="K4594">
        <v>1</v>
      </c>
      <c r="L4594" t="s">
        <v>28</v>
      </c>
      <c r="M4594" t="s">
        <v>96</v>
      </c>
      <c r="N4594" t="s">
        <v>94</v>
      </c>
      <c r="O4594" t="s">
        <v>22</v>
      </c>
      <c r="P4594" t="s">
        <v>23</v>
      </c>
      <c r="Q4594" t="s">
        <v>24</v>
      </c>
    </row>
    <row r="4595" spans="1:17" x14ac:dyDescent="0.2">
      <c r="A4595" s="2">
        <v>36680</v>
      </c>
      <c r="B4595" t="s">
        <v>101</v>
      </c>
      <c r="C4595" t="s">
        <v>70</v>
      </c>
      <c r="D4595" t="s">
        <v>50</v>
      </c>
      <c r="E4595" t="s">
        <v>50</v>
      </c>
      <c r="F4595">
        <v>72</v>
      </c>
      <c r="G4595">
        <v>49</v>
      </c>
      <c r="H4595">
        <v>0</v>
      </c>
      <c r="I4595">
        <v>0</v>
      </c>
      <c r="J4595">
        <v>1</v>
      </c>
      <c r="K4595">
        <v>0</v>
      </c>
      <c r="L4595" t="s">
        <v>28</v>
      </c>
      <c r="M4595" t="s">
        <v>331</v>
      </c>
      <c r="N4595" t="s">
        <v>101</v>
      </c>
      <c r="O4595" t="s">
        <v>22</v>
      </c>
      <c r="P4595" t="s">
        <v>23</v>
      </c>
      <c r="Q4595" t="s">
        <v>24</v>
      </c>
    </row>
    <row r="4596" spans="1:17" x14ac:dyDescent="0.2">
      <c r="A4596" s="2">
        <v>36680</v>
      </c>
      <c r="B4596" t="s">
        <v>184</v>
      </c>
      <c r="C4596" t="s">
        <v>89</v>
      </c>
      <c r="D4596" t="s">
        <v>50</v>
      </c>
      <c r="E4596" t="s">
        <v>50</v>
      </c>
      <c r="F4596">
        <v>118</v>
      </c>
      <c r="G4596">
        <v>12</v>
      </c>
      <c r="H4596">
        <v>0</v>
      </c>
      <c r="I4596">
        <v>0</v>
      </c>
      <c r="J4596">
        <v>1</v>
      </c>
      <c r="K4596">
        <v>2</v>
      </c>
      <c r="L4596" t="s">
        <v>28</v>
      </c>
      <c r="M4596" t="s">
        <v>193</v>
      </c>
      <c r="N4596" t="s">
        <v>184</v>
      </c>
      <c r="O4596" t="s">
        <v>22</v>
      </c>
      <c r="P4596" t="s">
        <v>23</v>
      </c>
      <c r="Q4596" t="s">
        <v>41</v>
      </c>
    </row>
    <row r="4597" spans="1:17" x14ac:dyDescent="0.2">
      <c r="A4597" s="2">
        <v>36680</v>
      </c>
      <c r="B4597" t="s">
        <v>49</v>
      </c>
      <c r="C4597" t="s">
        <v>119</v>
      </c>
      <c r="D4597" t="s">
        <v>50</v>
      </c>
      <c r="E4597" t="s">
        <v>50</v>
      </c>
      <c r="F4597">
        <v>9</v>
      </c>
      <c r="G4597">
        <v>14</v>
      </c>
      <c r="H4597">
        <v>0</v>
      </c>
      <c r="I4597">
        <v>0</v>
      </c>
      <c r="J4597">
        <v>1</v>
      </c>
      <c r="K4597">
        <v>0</v>
      </c>
      <c r="L4597" t="s">
        <v>28</v>
      </c>
      <c r="M4597" t="s">
        <v>103</v>
      </c>
      <c r="N4597" t="s">
        <v>49</v>
      </c>
      <c r="O4597" t="s">
        <v>22</v>
      </c>
      <c r="P4597" t="s">
        <v>23</v>
      </c>
      <c r="Q4597" t="s">
        <v>24</v>
      </c>
    </row>
    <row r="4598" spans="1:17" x14ac:dyDescent="0.2">
      <c r="A4598" s="2">
        <v>36680</v>
      </c>
      <c r="B4598" t="s">
        <v>38</v>
      </c>
      <c r="C4598" t="s">
        <v>31</v>
      </c>
      <c r="D4598" t="s">
        <v>19</v>
      </c>
      <c r="E4598" t="s">
        <v>19</v>
      </c>
      <c r="F4598">
        <v>17</v>
      </c>
      <c r="G4598">
        <v>71</v>
      </c>
      <c r="H4598">
        <v>0</v>
      </c>
      <c r="I4598">
        <v>0</v>
      </c>
      <c r="J4598">
        <v>3</v>
      </c>
      <c r="K4598">
        <v>1</v>
      </c>
      <c r="L4598" t="s">
        <v>20</v>
      </c>
      <c r="M4598" t="s">
        <v>40</v>
      </c>
      <c r="N4598" t="s">
        <v>38</v>
      </c>
      <c r="O4598" t="s">
        <v>22</v>
      </c>
      <c r="P4598" t="s">
        <v>23</v>
      </c>
      <c r="Q4598" t="s">
        <v>24</v>
      </c>
    </row>
    <row r="4599" spans="1:17" x14ac:dyDescent="0.2">
      <c r="A4599" s="2">
        <v>36680</v>
      </c>
      <c r="B4599" t="s">
        <v>92</v>
      </c>
      <c r="C4599" t="s">
        <v>153</v>
      </c>
      <c r="D4599" t="s">
        <v>50</v>
      </c>
      <c r="E4599" t="s">
        <v>50</v>
      </c>
      <c r="F4599">
        <v>10</v>
      </c>
      <c r="G4599">
        <v>31</v>
      </c>
      <c r="H4599">
        <v>0</v>
      </c>
      <c r="I4599">
        <v>0</v>
      </c>
      <c r="J4599">
        <v>2</v>
      </c>
      <c r="K4599">
        <v>1</v>
      </c>
      <c r="L4599" t="s">
        <v>28</v>
      </c>
      <c r="M4599" t="s">
        <v>124</v>
      </c>
      <c r="N4599" t="s">
        <v>92</v>
      </c>
      <c r="O4599" t="s">
        <v>22</v>
      </c>
      <c r="P4599" t="s">
        <v>23</v>
      </c>
      <c r="Q4599" t="s">
        <v>24</v>
      </c>
    </row>
    <row r="4600" spans="1:17" x14ac:dyDescent="0.2">
      <c r="A4600" s="2">
        <v>36680</v>
      </c>
      <c r="B4600" t="s">
        <v>249</v>
      </c>
      <c r="C4600" t="s">
        <v>113</v>
      </c>
      <c r="D4600" t="s">
        <v>50</v>
      </c>
      <c r="E4600" t="s">
        <v>115</v>
      </c>
      <c r="F4600">
        <v>45</v>
      </c>
      <c r="G4600">
        <v>46</v>
      </c>
      <c r="H4600">
        <v>0</v>
      </c>
      <c r="I4600">
        <v>0</v>
      </c>
      <c r="J4600">
        <v>2</v>
      </c>
      <c r="K4600">
        <v>0</v>
      </c>
      <c r="L4600" t="s">
        <v>28</v>
      </c>
      <c r="M4600" t="s">
        <v>529</v>
      </c>
      <c r="N4600" t="s">
        <v>249</v>
      </c>
      <c r="O4600" t="s">
        <v>22</v>
      </c>
      <c r="P4600" t="s">
        <v>23</v>
      </c>
      <c r="Q4600" t="s">
        <v>24</v>
      </c>
    </row>
    <row r="4601" spans="1:17" x14ac:dyDescent="0.2">
      <c r="A4601" s="2">
        <v>36680</v>
      </c>
      <c r="B4601" t="s">
        <v>52</v>
      </c>
      <c r="C4601" t="s">
        <v>106</v>
      </c>
      <c r="D4601" t="s">
        <v>50</v>
      </c>
      <c r="E4601" t="s">
        <v>50</v>
      </c>
      <c r="F4601">
        <v>16</v>
      </c>
      <c r="G4601">
        <v>4</v>
      </c>
      <c r="H4601">
        <v>0</v>
      </c>
      <c r="I4601">
        <v>0</v>
      </c>
      <c r="J4601">
        <v>1</v>
      </c>
      <c r="K4601">
        <v>1</v>
      </c>
      <c r="L4601" t="s">
        <v>28</v>
      </c>
      <c r="M4601" t="s">
        <v>522</v>
      </c>
      <c r="N4601" t="s">
        <v>52</v>
      </c>
      <c r="O4601" t="s">
        <v>22</v>
      </c>
      <c r="P4601" t="s">
        <v>23</v>
      </c>
      <c r="Q4601" t="s">
        <v>30</v>
      </c>
    </row>
    <row r="4602" spans="1:17" x14ac:dyDescent="0.2">
      <c r="A4602" s="2">
        <v>36680</v>
      </c>
      <c r="B4602" t="s">
        <v>18</v>
      </c>
      <c r="C4602" t="s">
        <v>107</v>
      </c>
      <c r="D4602" t="s">
        <v>19</v>
      </c>
      <c r="E4602" t="s">
        <v>19</v>
      </c>
      <c r="F4602">
        <v>44</v>
      </c>
      <c r="G4602">
        <v>22</v>
      </c>
      <c r="H4602">
        <v>0</v>
      </c>
      <c r="I4602">
        <v>0</v>
      </c>
      <c r="J4602">
        <v>2</v>
      </c>
      <c r="K4602">
        <v>1</v>
      </c>
      <c r="L4602" t="s">
        <v>20</v>
      </c>
      <c r="M4602" t="s">
        <v>64</v>
      </c>
      <c r="N4602" t="s">
        <v>18</v>
      </c>
      <c r="O4602" t="s">
        <v>22</v>
      </c>
      <c r="P4602" t="s">
        <v>23</v>
      </c>
      <c r="Q4602" t="s">
        <v>24</v>
      </c>
    </row>
    <row r="4603" spans="1:17" x14ac:dyDescent="0.2">
      <c r="A4603" s="2">
        <v>36680</v>
      </c>
      <c r="B4603" t="s">
        <v>77</v>
      </c>
      <c r="C4603" t="s">
        <v>149</v>
      </c>
      <c r="D4603" t="s">
        <v>27</v>
      </c>
      <c r="E4603" t="s">
        <v>36</v>
      </c>
      <c r="F4603">
        <v>19</v>
      </c>
      <c r="G4603">
        <v>20</v>
      </c>
      <c r="H4603">
        <v>0</v>
      </c>
      <c r="I4603">
        <v>0</v>
      </c>
      <c r="J4603">
        <v>4</v>
      </c>
      <c r="K4603">
        <v>0</v>
      </c>
      <c r="L4603" t="s">
        <v>496</v>
      </c>
      <c r="M4603" t="s">
        <v>160</v>
      </c>
      <c r="N4603" t="s">
        <v>77</v>
      </c>
      <c r="O4603" t="s">
        <v>22</v>
      </c>
      <c r="P4603" t="s">
        <v>23</v>
      </c>
      <c r="Q4603" t="s">
        <v>24</v>
      </c>
    </row>
    <row r="4604" spans="1:17" x14ac:dyDescent="0.2">
      <c r="A4604" s="2">
        <v>36681</v>
      </c>
      <c r="B4604" t="s">
        <v>39</v>
      </c>
      <c r="C4604" t="s">
        <v>17</v>
      </c>
      <c r="D4604" t="s">
        <v>19</v>
      </c>
      <c r="E4604" t="s">
        <v>19</v>
      </c>
      <c r="F4604">
        <v>5</v>
      </c>
      <c r="G4604">
        <v>67</v>
      </c>
      <c r="H4604">
        <v>0</v>
      </c>
      <c r="I4604">
        <v>0</v>
      </c>
      <c r="J4604">
        <v>1</v>
      </c>
      <c r="K4604">
        <v>0</v>
      </c>
      <c r="L4604" t="s">
        <v>20</v>
      </c>
      <c r="M4604" t="s">
        <v>65</v>
      </c>
      <c r="N4604" t="s">
        <v>39</v>
      </c>
      <c r="O4604" t="s">
        <v>22</v>
      </c>
      <c r="P4604" t="s">
        <v>23</v>
      </c>
      <c r="Q4604" t="s">
        <v>24</v>
      </c>
    </row>
    <row r="4605" spans="1:17" x14ac:dyDescent="0.2">
      <c r="A4605" s="2">
        <v>36681</v>
      </c>
      <c r="B4605" t="s">
        <v>386</v>
      </c>
      <c r="C4605" t="s">
        <v>345</v>
      </c>
      <c r="D4605" t="s">
        <v>50</v>
      </c>
      <c r="E4605" t="s">
        <v>50</v>
      </c>
      <c r="F4605">
        <v>105</v>
      </c>
      <c r="G4605">
        <v>64</v>
      </c>
      <c r="H4605">
        <v>0</v>
      </c>
      <c r="I4605">
        <v>0</v>
      </c>
      <c r="J4605">
        <v>0</v>
      </c>
      <c r="K4605">
        <v>0</v>
      </c>
      <c r="L4605" t="s">
        <v>28</v>
      </c>
      <c r="M4605" t="s">
        <v>595</v>
      </c>
      <c r="N4605" t="s">
        <v>386</v>
      </c>
      <c r="O4605" t="s">
        <v>22</v>
      </c>
      <c r="P4605" t="s">
        <v>23</v>
      </c>
      <c r="Q4605" t="s">
        <v>30</v>
      </c>
    </row>
    <row r="4606" spans="1:17" x14ac:dyDescent="0.2">
      <c r="A4606" s="2">
        <v>36681</v>
      </c>
      <c r="B4606" t="s">
        <v>471</v>
      </c>
      <c r="C4606" t="s">
        <v>365</v>
      </c>
      <c r="D4606" t="s">
        <v>36</v>
      </c>
      <c r="E4606" t="s">
        <v>36</v>
      </c>
      <c r="F4606">
        <v>145</v>
      </c>
      <c r="G4606">
        <v>90</v>
      </c>
      <c r="H4606">
        <v>0</v>
      </c>
      <c r="I4606">
        <v>0</v>
      </c>
      <c r="J4606">
        <v>1</v>
      </c>
      <c r="K4606">
        <v>2</v>
      </c>
      <c r="L4606" t="s">
        <v>28</v>
      </c>
      <c r="M4606" t="s">
        <v>639</v>
      </c>
      <c r="N4606" t="s">
        <v>471</v>
      </c>
      <c r="O4606" t="s">
        <v>22</v>
      </c>
      <c r="P4606" t="s">
        <v>23</v>
      </c>
      <c r="Q4606" t="s">
        <v>41</v>
      </c>
    </row>
    <row r="4607" spans="1:17" x14ac:dyDescent="0.2">
      <c r="A4607" s="2">
        <v>36681</v>
      </c>
      <c r="B4607" t="s">
        <v>351</v>
      </c>
      <c r="C4607" t="s">
        <v>405</v>
      </c>
      <c r="D4607" t="s">
        <v>36</v>
      </c>
      <c r="E4607" t="s">
        <v>36</v>
      </c>
      <c r="F4607">
        <v>156</v>
      </c>
      <c r="G4607">
        <v>152</v>
      </c>
      <c r="H4607">
        <v>0</v>
      </c>
      <c r="I4607">
        <v>0</v>
      </c>
      <c r="J4607">
        <v>1</v>
      </c>
      <c r="K4607">
        <v>1</v>
      </c>
      <c r="L4607" t="s">
        <v>28</v>
      </c>
      <c r="M4607" t="s">
        <v>84</v>
      </c>
      <c r="N4607" t="s">
        <v>46</v>
      </c>
      <c r="O4607" t="s">
        <v>122</v>
      </c>
      <c r="P4607" t="s">
        <v>23</v>
      </c>
      <c r="Q4607" t="s">
        <v>30</v>
      </c>
    </row>
    <row r="4608" spans="1:17" x14ac:dyDescent="0.2">
      <c r="A4608" s="2">
        <v>36681</v>
      </c>
      <c r="B4608" t="s">
        <v>43</v>
      </c>
      <c r="C4608" t="s">
        <v>32</v>
      </c>
      <c r="D4608" t="s">
        <v>19</v>
      </c>
      <c r="E4608" t="s">
        <v>19</v>
      </c>
      <c r="F4608">
        <v>18</v>
      </c>
      <c r="G4608">
        <v>117</v>
      </c>
      <c r="H4608">
        <v>0</v>
      </c>
      <c r="I4608">
        <v>0</v>
      </c>
      <c r="J4608">
        <v>3</v>
      </c>
      <c r="K4608">
        <v>0</v>
      </c>
      <c r="L4608" t="s">
        <v>20</v>
      </c>
      <c r="M4608" t="s">
        <v>908</v>
      </c>
      <c r="N4608" t="s">
        <v>43</v>
      </c>
      <c r="O4608" t="s">
        <v>22</v>
      </c>
      <c r="P4608" t="s">
        <v>23</v>
      </c>
      <c r="Q4608" t="s">
        <v>24</v>
      </c>
    </row>
    <row r="4609" spans="1:17" x14ac:dyDescent="0.2">
      <c r="A4609" s="2">
        <v>36681</v>
      </c>
      <c r="B4609" t="s">
        <v>454</v>
      </c>
      <c r="C4609" t="s">
        <v>56</v>
      </c>
      <c r="D4609" t="s">
        <v>27</v>
      </c>
      <c r="E4609" t="s">
        <v>27</v>
      </c>
      <c r="F4609">
        <v>75</v>
      </c>
      <c r="G4609">
        <v>63</v>
      </c>
      <c r="H4609">
        <v>0</v>
      </c>
      <c r="I4609">
        <v>0</v>
      </c>
      <c r="J4609">
        <v>0</v>
      </c>
      <c r="K4609">
        <v>1</v>
      </c>
      <c r="L4609" t="s">
        <v>20</v>
      </c>
      <c r="M4609" t="s">
        <v>900</v>
      </c>
      <c r="N4609" t="s">
        <v>454</v>
      </c>
      <c r="O4609" t="s">
        <v>22</v>
      </c>
      <c r="P4609" t="s">
        <v>23</v>
      </c>
      <c r="Q4609" t="s">
        <v>41</v>
      </c>
    </row>
    <row r="4610" spans="1:17" x14ac:dyDescent="0.2">
      <c r="A4610" s="2">
        <v>36681</v>
      </c>
      <c r="B4610" t="s">
        <v>81</v>
      </c>
      <c r="C4610" t="s">
        <v>317</v>
      </c>
      <c r="D4610" t="s">
        <v>50</v>
      </c>
      <c r="E4610" t="s">
        <v>50</v>
      </c>
      <c r="F4610">
        <v>80</v>
      </c>
      <c r="G4610">
        <v>103</v>
      </c>
      <c r="H4610">
        <v>0</v>
      </c>
      <c r="I4610">
        <v>0</v>
      </c>
      <c r="J4610">
        <v>2</v>
      </c>
      <c r="K4610">
        <v>0</v>
      </c>
      <c r="L4610" t="s">
        <v>28</v>
      </c>
      <c r="M4610" t="s">
        <v>83</v>
      </c>
      <c r="N4610" t="s">
        <v>81</v>
      </c>
      <c r="O4610" t="s">
        <v>22</v>
      </c>
      <c r="P4610" t="s">
        <v>23</v>
      </c>
      <c r="Q4610" t="s">
        <v>24</v>
      </c>
    </row>
    <row r="4611" spans="1:17" x14ac:dyDescent="0.2">
      <c r="A4611" s="2">
        <v>36681</v>
      </c>
      <c r="B4611" t="s">
        <v>67</v>
      </c>
      <c r="C4611" t="s">
        <v>143</v>
      </c>
      <c r="D4611" t="s">
        <v>50</v>
      </c>
      <c r="E4611" t="s">
        <v>115</v>
      </c>
      <c r="F4611">
        <v>3</v>
      </c>
      <c r="G4611">
        <v>56</v>
      </c>
      <c r="H4611">
        <v>0</v>
      </c>
      <c r="I4611">
        <v>0</v>
      </c>
      <c r="J4611">
        <v>2</v>
      </c>
      <c r="K4611">
        <v>2</v>
      </c>
      <c r="L4611" t="s">
        <v>679</v>
      </c>
      <c r="M4611" t="s">
        <v>112</v>
      </c>
      <c r="N4611" t="s">
        <v>110</v>
      </c>
      <c r="O4611" t="s">
        <v>122</v>
      </c>
      <c r="P4611" t="s">
        <v>59</v>
      </c>
      <c r="Q4611" t="s">
        <v>24</v>
      </c>
    </row>
    <row r="4612" spans="1:17" x14ac:dyDescent="0.2">
      <c r="A4612" s="2">
        <v>36681</v>
      </c>
      <c r="B4612" t="s">
        <v>26</v>
      </c>
      <c r="C4612" t="s">
        <v>98</v>
      </c>
      <c r="D4612" t="s">
        <v>27</v>
      </c>
      <c r="E4612" t="s">
        <v>50</v>
      </c>
      <c r="F4612">
        <v>8</v>
      </c>
      <c r="G4612">
        <v>39</v>
      </c>
      <c r="H4612">
        <v>0</v>
      </c>
      <c r="I4612">
        <v>0</v>
      </c>
      <c r="J4612">
        <v>2</v>
      </c>
      <c r="K4612">
        <v>2</v>
      </c>
      <c r="L4612" t="s">
        <v>496</v>
      </c>
      <c r="M4612" t="s">
        <v>348</v>
      </c>
      <c r="N4612" t="s">
        <v>77</v>
      </c>
      <c r="O4612" t="s">
        <v>122</v>
      </c>
      <c r="P4612" t="s">
        <v>23</v>
      </c>
      <c r="Q4612" t="s">
        <v>30</v>
      </c>
    </row>
    <row r="4613" spans="1:17" x14ac:dyDescent="0.2">
      <c r="A4613" s="2">
        <v>36681</v>
      </c>
      <c r="B4613" t="s">
        <v>384</v>
      </c>
      <c r="C4613" t="s">
        <v>95</v>
      </c>
      <c r="D4613" t="s">
        <v>50</v>
      </c>
      <c r="E4613" t="s">
        <v>50</v>
      </c>
      <c r="F4613">
        <v>93</v>
      </c>
      <c r="G4613">
        <v>23</v>
      </c>
      <c r="H4613">
        <v>0</v>
      </c>
      <c r="I4613">
        <v>0</v>
      </c>
      <c r="J4613">
        <v>0</v>
      </c>
      <c r="K4613">
        <v>1</v>
      </c>
      <c r="L4613" t="s">
        <v>28</v>
      </c>
      <c r="M4613" t="s">
        <v>395</v>
      </c>
      <c r="N4613" t="s">
        <v>384</v>
      </c>
      <c r="O4613" t="s">
        <v>22</v>
      </c>
      <c r="P4613" t="s">
        <v>23</v>
      </c>
      <c r="Q4613" t="s">
        <v>41</v>
      </c>
    </row>
    <row r="4614" spans="1:17" x14ac:dyDescent="0.2">
      <c r="A4614" s="2">
        <v>36681</v>
      </c>
      <c r="B4614" t="s">
        <v>110</v>
      </c>
      <c r="C4614" t="s">
        <v>185</v>
      </c>
      <c r="D4614" t="s">
        <v>36</v>
      </c>
      <c r="E4614" t="s">
        <v>27</v>
      </c>
      <c r="F4614">
        <v>25</v>
      </c>
      <c r="G4614">
        <v>55</v>
      </c>
      <c r="H4614">
        <v>0</v>
      </c>
      <c r="I4614">
        <v>0</v>
      </c>
      <c r="J4614">
        <v>1</v>
      </c>
      <c r="K4614">
        <v>0</v>
      </c>
      <c r="L4614" t="s">
        <v>679</v>
      </c>
      <c r="M4614" t="s">
        <v>112</v>
      </c>
      <c r="N4614" t="s">
        <v>110</v>
      </c>
      <c r="O4614" t="s">
        <v>22</v>
      </c>
      <c r="P4614" t="s">
        <v>23</v>
      </c>
      <c r="Q4614" t="s">
        <v>24</v>
      </c>
    </row>
    <row r="4615" spans="1:17" x14ac:dyDescent="0.2">
      <c r="A4615" s="2">
        <v>36681</v>
      </c>
      <c r="B4615" t="s">
        <v>126</v>
      </c>
      <c r="C4615" t="s">
        <v>90</v>
      </c>
      <c r="D4615" t="s">
        <v>50</v>
      </c>
      <c r="E4615" t="s">
        <v>50</v>
      </c>
      <c r="F4615">
        <v>21</v>
      </c>
      <c r="G4615">
        <v>35</v>
      </c>
      <c r="H4615">
        <v>0</v>
      </c>
      <c r="I4615">
        <v>0</v>
      </c>
      <c r="J4615">
        <v>3</v>
      </c>
      <c r="K4615">
        <v>1</v>
      </c>
      <c r="L4615" t="s">
        <v>28</v>
      </c>
      <c r="M4615" t="s">
        <v>411</v>
      </c>
      <c r="N4615" t="s">
        <v>53</v>
      </c>
      <c r="O4615" t="s">
        <v>122</v>
      </c>
      <c r="P4615" t="s">
        <v>23</v>
      </c>
      <c r="Q4615" t="s">
        <v>24</v>
      </c>
    </row>
    <row r="4616" spans="1:17" x14ac:dyDescent="0.2">
      <c r="A4616" s="2">
        <v>36681</v>
      </c>
      <c r="B4616" t="s">
        <v>135</v>
      </c>
      <c r="C4616" t="s">
        <v>250</v>
      </c>
      <c r="D4616" t="s">
        <v>36</v>
      </c>
      <c r="E4616" t="s">
        <v>36</v>
      </c>
      <c r="F4616">
        <v>52</v>
      </c>
      <c r="G4616">
        <v>109</v>
      </c>
      <c r="H4616">
        <v>0</v>
      </c>
      <c r="I4616">
        <v>0</v>
      </c>
      <c r="J4616">
        <v>3</v>
      </c>
      <c r="K4616">
        <v>2</v>
      </c>
      <c r="L4616" t="s">
        <v>28</v>
      </c>
      <c r="M4616" t="s">
        <v>887</v>
      </c>
      <c r="N4616" t="s">
        <v>135</v>
      </c>
      <c r="O4616" t="s">
        <v>22</v>
      </c>
      <c r="P4616" t="s">
        <v>23</v>
      </c>
      <c r="Q4616" t="s">
        <v>24</v>
      </c>
    </row>
    <row r="4617" spans="1:17" x14ac:dyDescent="0.2">
      <c r="A4617" s="2">
        <v>36681</v>
      </c>
      <c r="B4617" t="s">
        <v>42</v>
      </c>
      <c r="C4617" t="s">
        <v>25</v>
      </c>
      <c r="D4617" t="s">
        <v>19</v>
      </c>
      <c r="E4617" t="s">
        <v>19</v>
      </c>
      <c r="F4617">
        <v>36</v>
      </c>
      <c r="G4617">
        <v>1</v>
      </c>
      <c r="H4617">
        <v>0</v>
      </c>
      <c r="I4617">
        <v>0</v>
      </c>
      <c r="J4617">
        <v>0</v>
      </c>
      <c r="K4617">
        <v>1</v>
      </c>
      <c r="L4617" t="s">
        <v>20</v>
      </c>
      <c r="M4617" t="s">
        <v>44</v>
      </c>
      <c r="N4617" t="s">
        <v>42</v>
      </c>
      <c r="O4617" t="s">
        <v>22</v>
      </c>
      <c r="P4617" t="s">
        <v>23</v>
      </c>
      <c r="Q4617" t="s">
        <v>41</v>
      </c>
    </row>
    <row r="4618" spans="1:17" x14ac:dyDescent="0.2">
      <c r="A4618" s="2">
        <v>36681</v>
      </c>
      <c r="B4618" t="s">
        <v>118</v>
      </c>
      <c r="C4618" t="s">
        <v>138</v>
      </c>
      <c r="D4618" t="s">
        <v>36</v>
      </c>
      <c r="E4618" t="s">
        <v>36</v>
      </c>
      <c r="F4618">
        <v>77</v>
      </c>
      <c r="G4618">
        <v>37</v>
      </c>
      <c r="H4618">
        <v>0</v>
      </c>
      <c r="I4618">
        <v>0</v>
      </c>
      <c r="J4618">
        <v>0</v>
      </c>
      <c r="K4618">
        <v>0</v>
      </c>
      <c r="L4618" t="s">
        <v>28</v>
      </c>
      <c r="M4618" t="s">
        <v>241</v>
      </c>
      <c r="N4618" t="s">
        <v>118</v>
      </c>
      <c r="O4618" t="s">
        <v>22</v>
      </c>
      <c r="P4618" t="s">
        <v>23</v>
      </c>
      <c r="Q4618" t="s">
        <v>30</v>
      </c>
    </row>
    <row r="4619" spans="1:17" x14ac:dyDescent="0.2">
      <c r="A4619" s="2">
        <v>36681</v>
      </c>
      <c r="B4619" t="s">
        <v>46</v>
      </c>
      <c r="C4619" t="s">
        <v>296</v>
      </c>
      <c r="D4619" t="s">
        <v>36</v>
      </c>
      <c r="E4619" t="s">
        <v>36</v>
      </c>
      <c r="F4619">
        <v>136</v>
      </c>
      <c r="G4619">
        <v>106</v>
      </c>
      <c r="H4619">
        <v>0</v>
      </c>
      <c r="I4619">
        <v>0</v>
      </c>
      <c r="J4619">
        <v>1</v>
      </c>
      <c r="K4619">
        <v>1</v>
      </c>
      <c r="L4619" t="s">
        <v>28</v>
      </c>
      <c r="M4619" t="s">
        <v>84</v>
      </c>
      <c r="N4619" t="s">
        <v>46</v>
      </c>
      <c r="O4619" t="s">
        <v>22</v>
      </c>
      <c r="P4619" t="s">
        <v>23</v>
      </c>
      <c r="Q4619" t="s">
        <v>30</v>
      </c>
    </row>
    <row r="4620" spans="1:17" x14ac:dyDescent="0.2">
      <c r="A4620" s="2">
        <v>36683</v>
      </c>
      <c r="B4620" t="s">
        <v>185</v>
      </c>
      <c r="C4620" t="s">
        <v>143</v>
      </c>
      <c r="D4620" t="s">
        <v>27</v>
      </c>
      <c r="E4620" t="s">
        <v>115</v>
      </c>
      <c r="F4620">
        <v>55</v>
      </c>
      <c r="G4620">
        <v>56</v>
      </c>
      <c r="H4620">
        <v>0</v>
      </c>
      <c r="I4620">
        <v>0</v>
      </c>
      <c r="J4620">
        <v>0</v>
      </c>
      <c r="K4620">
        <v>4</v>
      </c>
      <c r="L4620" t="s">
        <v>679</v>
      </c>
      <c r="M4620" t="s">
        <v>112</v>
      </c>
      <c r="N4620" t="s">
        <v>110</v>
      </c>
      <c r="O4620" t="s">
        <v>122</v>
      </c>
      <c r="P4620" t="s">
        <v>23</v>
      </c>
      <c r="Q4620" t="s">
        <v>41</v>
      </c>
    </row>
    <row r="4621" spans="1:17" x14ac:dyDescent="0.2">
      <c r="A4621" s="2">
        <v>36683</v>
      </c>
      <c r="B4621" t="s">
        <v>110</v>
      </c>
      <c r="C4621" t="s">
        <v>67</v>
      </c>
      <c r="D4621" t="s">
        <v>36</v>
      </c>
      <c r="E4621" t="s">
        <v>50</v>
      </c>
      <c r="F4621">
        <v>25</v>
      </c>
      <c r="G4621">
        <v>3</v>
      </c>
      <c r="H4621">
        <v>0</v>
      </c>
      <c r="I4621">
        <v>0</v>
      </c>
      <c r="J4621">
        <v>1</v>
      </c>
      <c r="K4621">
        <v>5</v>
      </c>
      <c r="L4621" t="s">
        <v>679</v>
      </c>
      <c r="M4621" t="s">
        <v>112</v>
      </c>
      <c r="N4621" t="s">
        <v>110</v>
      </c>
      <c r="O4621" t="s">
        <v>22</v>
      </c>
      <c r="P4621" t="s">
        <v>23</v>
      </c>
      <c r="Q4621" t="s">
        <v>41</v>
      </c>
    </row>
    <row r="4622" spans="1:17" x14ac:dyDescent="0.2">
      <c r="A4622" s="2">
        <v>36683</v>
      </c>
      <c r="B4622" t="s">
        <v>135</v>
      </c>
      <c r="C4622" t="s">
        <v>250</v>
      </c>
      <c r="D4622" t="s">
        <v>36</v>
      </c>
      <c r="E4622" t="s">
        <v>36</v>
      </c>
      <c r="F4622">
        <v>52</v>
      </c>
      <c r="G4622">
        <v>109</v>
      </c>
      <c r="H4622">
        <v>0</v>
      </c>
      <c r="I4622">
        <v>0</v>
      </c>
      <c r="J4622">
        <v>4</v>
      </c>
      <c r="K4622">
        <v>1</v>
      </c>
      <c r="L4622" t="s">
        <v>28</v>
      </c>
      <c r="M4622" t="s">
        <v>930</v>
      </c>
      <c r="N4622" t="s">
        <v>135</v>
      </c>
      <c r="O4622" t="s">
        <v>22</v>
      </c>
      <c r="P4622" t="s">
        <v>23</v>
      </c>
      <c r="Q4622" t="s">
        <v>24</v>
      </c>
    </row>
    <row r="4623" spans="1:17" x14ac:dyDescent="0.2">
      <c r="A4623" s="2">
        <v>36683</v>
      </c>
      <c r="B4623" t="s">
        <v>118</v>
      </c>
      <c r="C4623" t="s">
        <v>138</v>
      </c>
      <c r="D4623" t="s">
        <v>36</v>
      </c>
      <c r="E4623" t="s">
        <v>36</v>
      </c>
      <c r="F4623">
        <v>77</v>
      </c>
      <c r="G4623">
        <v>37</v>
      </c>
      <c r="H4623">
        <v>0</v>
      </c>
      <c r="I4623">
        <v>0</v>
      </c>
      <c r="J4623">
        <v>0</v>
      </c>
      <c r="K4623">
        <v>0</v>
      </c>
      <c r="L4623" t="s">
        <v>28</v>
      </c>
      <c r="M4623" t="s">
        <v>241</v>
      </c>
      <c r="N4623" t="s">
        <v>118</v>
      </c>
      <c r="O4623" t="s">
        <v>22</v>
      </c>
      <c r="P4623" t="s">
        <v>23</v>
      </c>
      <c r="Q4623" t="s">
        <v>30</v>
      </c>
    </row>
    <row r="4624" spans="1:17" x14ac:dyDescent="0.2">
      <c r="A4624" s="2">
        <v>36683</v>
      </c>
      <c r="B4624" t="s">
        <v>77</v>
      </c>
      <c r="C4624" t="s">
        <v>98</v>
      </c>
      <c r="D4624" t="s">
        <v>27</v>
      </c>
      <c r="E4624" t="s">
        <v>50</v>
      </c>
      <c r="F4624">
        <v>19</v>
      </c>
      <c r="G4624">
        <v>39</v>
      </c>
      <c r="H4624">
        <v>0</v>
      </c>
      <c r="I4624">
        <v>0</v>
      </c>
      <c r="J4624">
        <v>1</v>
      </c>
      <c r="K4624">
        <v>1</v>
      </c>
      <c r="L4624" t="s">
        <v>496</v>
      </c>
      <c r="M4624" t="s">
        <v>332</v>
      </c>
      <c r="N4624" t="s">
        <v>77</v>
      </c>
      <c r="O4624" t="s">
        <v>22</v>
      </c>
      <c r="P4624" t="s">
        <v>23</v>
      </c>
      <c r="Q4624" t="s">
        <v>30</v>
      </c>
    </row>
    <row r="4625" spans="1:17" x14ac:dyDescent="0.2">
      <c r="A4625" s="2">
        <v>36684</v>
      </c>
      <c r="B4625" t="s">
        <v>129</v>
      </c>
      <c r="C4625" t="s">
        <v>174</v>
      </c>
      <c r="D4625" t="s">
        <v>50</v>
      </c>
      <c r="E4625" t="s">
        <v>50</v>
      </c>
      <c r="F4625">
        <v>6</v>
      </c>
      <c r="G4625">
        <v>135</v>
      </c>
      <c r="H4625">
        <v>0</v>
      </c>
      <c r="I4625">
        <v>0</v>
      </c>
      <c r="J4625">
        <v>8</v>
      </c>
      <c r="K4625">
        <v>2</v>
      </c>
      <c r="L4625" t="s">
        <v>28</v>
      </c>
      <c r="M4625" t="s">
        <v>931</v>
      </c>
      <c r="N4625" t="s">
        <v>129</v>
      </c>
      <c r="O4625" t="s">
        <v>22</v>
      </c>
      <c r="P4625" t="s">
        <v>23</v>
      </c>
      <c r="Q4625" t="s">
        <v>24</v>
      </c>
    </row>
    <row r="4626" spans="1:17" x14ac:dyDescent="0.2">
      <c r="A4626" s="2">
        <v>36684</v>
      </c>
      <c r="B4626" t="s">
        <v>167</v>
      </c>
      <c r="C4626" t="s">
        <v>183</v>
      </c>
      <c r="D4626" t="s">
        <v>115</v>
      </c>
      <c r="E4626" t="s">
        <v>36</v>
      </c>
      <c r="F4626">
        <v>41</v>
      </c>
      <c r="G4626">
        <v>31</v>
      </c>
      <c r="H4626">
        <v>0</v>
      </c>
      <c r="I4626">
        <v>0</v>
      </c>
      <c r="J4626">
        <v>1</v>
      </c>
      <c r="K4626">
        <v>1</v>
      </c>
      <c r="L4626" t="s">
        <v>28</v>
      </c>
      <c r="M4626" t="s">
        <v>625</v>
      </c>
      <c r="N4626" t="s">
        <v>167</v>
      </c>
      <c r="O4626" t="s">
        <v>22</v>
      </c>
      <c r="P4626" t="s">
        <v>59</v>
      </c>
      <c r="Q4626" t="s">
        <v>41</v>
      </c>
    </row>
    <row r="4627" spans="1:17" x14ac:dyDescent="0.2">
      <c r="A4627" s="2">
        <v>36684</v>
      </c>
      <c r="B4627" t="s">
        <v>133</v>
      </c>
      <c r="C4627" t="s">
        <v>328</v>
      </c>
      <c r="D4627" t="s">
        <v>115</v>
      </c>
      <c r="E4627" t="s">
        <v>50</v>
      </c>
      <c r="F4627">
        <v>42</v>
      </c>
      <c r="G4627">
        <v>76</v>
      </c>
      <c r="H4627">
        <v>0</v>
      </c>
      <c r="I4627">
        <v>0</v>
      </c>
      <c r="J4627">
        <v>2</v>
      </c>
      <c r="K4627">
        <v>1</v>
      </c>
      <c r="L4627" t="s">
        <v>28</v>
      </c>
      <c r="M4627" t="s">
        <v>625</v>
      </c>
      <c r="N4627" t="s">
        <v>167</v>
      </c>
      <c r="O4627" t="s">
        <v>122</v>
      </c>
      <c r="P4627" t="s">
        <v>23</v>
      </c>
      <c r="Q4627" t="s">
        <v>24</v>
      </c>
    </row>
    <row r="4628" spans="1:17" x14ac:dyDescent="0.2">
      <c r="A4628" s="2">
        <v>36684</v>
      </c>
      <c r="B4628" t="s">
        <v>97</v>
      </c>
      <c r="C4628" t="s">
        <v>106</v>
      </c>
      <c r="D4628" t="s">
        <v>50</v>
      </c>
      <c r="E4628" t="s">
        <v>50</v>
      </c>
      <c r="F4628">
        <v>133</v>
      </c>
      <c r="G4628">
        <v>4</v>
      </c>
      <c r="H4628">
        <v>0</v>
      </c>
      <c r="I4628">
        <v>0</v>
      </c>
      <c r="J4628">
        <v>0</v>
      </c>
      <c r="K4628">
        <v>1</v>
      </c>
      <c r="L4628" t="s">
        <v>28</v>
      </c>
      <c r="M4628" t="s">
        <v>97</v>
      </c>
      <c r="N4628" t="s">
        <v>97</v>
      </c>
      <c r="O4628" t="s">
        <v>22</v>
      </c>
      <c r="P4628" t="s">
        <v>23</v>
      </c>
      <c r="Q4628" t="s">
        <v>41</v>
      </c>
    </row>
    <row r="4629" spans="1:17" x14ac:dyDescent="0.2">
      <c r="A4629" s="2">
        <v>36684</v>
      </c>
      <c r="B4629" t="s">
        <v>26</v>
      </c>
      <c r="C4629" t="s">
        <v>149</v>
      </c>
      <c r="D4629" t="s">
        <v>27</v>
      </c>
      <c r="E4629" t="s">
        <v>36</v>
      </c>
      <c r="F4629">
        <v>8</v>
      </c>
      <c r="G4629">
        <v>20</v>
      </c>
      <c r="H4629">
        <v>0</v>
      </c>
      <c r="I4629">
        <v>0</v>
      </c>
      <c r="J4629">
        <v>4</v>
      </c>
      <c r="K4629">
        <v>2</v>
      </c>
      <c r="L4629" t="s">
        <v>496</v>
      </c>
      <c r="M4629" t="s">
        <v>277</v>
      </c>
      <c r="N4629" t="s">
        <v>77</v>
      </c>
      <c r="O4629" t="s">
        <v>122</v>
      </c>
      <c r="P4629" t="s">
        <v>23</v>
      </c>
      <c r="Q4629" t="s">
        <v>24</v>
      </c>
    </row>
    <row r="4630" spans="1:17" x14ac:dyDescent="0.2">
      <c r="A4630" s="2">
        <v>36685</v>
      </c>
      <c r="B4630" t="s">
        <v>694</v>
      </c>
      <c r="C4630" t="s">
        <v>812</v>
      </c>
      <c r="D4630" t="s">
        <v>36</v>
      </c>
      <c r="E4630" t="s">
        <v>57</v>
      </c>
      <c r="F4630">
        <v>185</v>
      </c>
      <c r="G4630">
        <v>189</v>
      </c>
      <c r="H4630">
        <v>0</v>
      </c>
      <c r="I4630">
        <v>0</v>
      </c>
      <c r="J4630">
        <v>1</v>
      </c>
      <c r="K4630">
        <v>2</v>
      </c>
      <c r="L4630" t="s">
        <v>356</v>
      </c>
      <c r="M4630" t="s">
        <v>205</v>
      </c>
      <c r="N4630" t="s">
        <v>206</v>
      </c>
      <c r="O4630" t="s">
        <v>122</v>
      </c>
      <c r="P4630" t="s">
        <v>23</v>
      </c>
      <c r="Q4630" t="s">
        <v>41</v>
      </c>
    </row>
    <row r="4631" spans="1:17" x14ac:dyDescent="0.2">
      <c r="A4631" s="2">
        <v>36686</v>
      </c>
      <c r="B4631" t="s">
        <v>55</v>
      </c>
      <c r="C4631" t="s">
        <v>38</v>
      </c>
      <c r="D4631" t="s">
        <v>57</v>
      </c>
      <c r="E4631" t="s">
        <v>19</v>
      </c>
      <c r="F4631">
        <v>92</v>
      </c>
      <c r="G4631">
        <v>17</v>
      </c>
      <c r="H4631">
        <v>0</v>
      </c>
      <c r="I4631">
        <v>0</v>
      </c>
      <c r="J4631">
        <v>0</v>
      </c>
      <c r="K4631">
        <v>0</v>
      </c>
      <c r="L4631" t="s">
        <v>28</v>
      </c>
      <c r="M4631" t="s">
        <v>58</v>
      </c>
      <c r="N4631" t="s">
        <v>55</v>
      </c>
      <c r="O4631" t="s">
        <v>22</v>
      </c>
      <c r="P4631" t="s">
        <v>23</v>
      </c>
      <c r="Q4631" t="s">
        <v>30</v>
      </c>
    </row>
    <row r="4632" spans="1:17" x14ac:dyDescent="0.2">
      <c r="A4632" s="2">
        <v>36686</v>
      </c>
      <c r="B4632" t="s">
        <v>183</v>
      </c>
      <c r="C4632" t="s">
        <v>133</v>
      </c>
      <c r="D4632" t="s">
        <v>36</v>
      </c>
      <c r="E4632" t="s">
        <v>115</v>
      </c>
      <c r="F4632">
        <v>31</v>
      </c>
      <c r="G4632">
        <v>42</v>
      </c>
      <c r="H4632">
        <v>0</v>
      </c>
      <c r="I4632">
        <v>0</v>
      </c>
      <c r="J4632">
        <v>0</v>
      </c>
      <c r="K4632">
        <v>1</v>
      </c>
      <c r="L4632" t="s">
        <v>28</v>
      </c>
      <c r="M4632" t="s">
        <v>625</v>
      </c>
      <c r="N4632" t="s">
        <v>167</v>
      </c>
      <c r="O4632" t="s">
        <v>122</v>
      </c>
      <c r="P4632" t="s">
        <v>23</v>
      </c>
      <c r="Q4632" t="s">
        <v>41</v>
      </c>
    </row>
    <row r="4633" spans="1:17" x14ac:dyDescent="0.2">
      <c r="A4633" s="2">
        <v>36686</v>
      </c>
      <c r="B4633" t="s">
        <v>167</v>
      </c>
      <c r="C4633" t="s">
        <v>328</v>
      </c>
      <c r="D4633" t="s">
        <v>115</v>
      </c>
      <c r="E4633" t="s">
        <v>50</v>
      </c>
      <c r="F4633">
        <v>41</v>
      </c>
      <c r="G4633">
        <v>76</v>
      </c>
      <c r="H4633">
        <v>0</v>
      </c>
      <c r="I4633">
        <v>0</v>
      </c>
      <c r="J4633">
        <v>3</v>
      </c>
      <c r="K4633">
        <v>1</v>
      </c>
      <c r="L4633" t="s">
        <v>28</v>
      </c>
      <c r="M4633" t="s">
        <v>625</v>
      </c>
      <c r="N4633" t="s">
        <v>167</v>
      </c>
      <c r="O4633" t="s">
        <v>22</v>
      </c>
      <c r="P4633" t="s">
        <v>23</v>
      </c>
      <c r="Q4633" t="s">
        <v>24</v>
      </c>
    </row>
    <row r="4634" spans="1:17" x14ac:dyDescent="0.2">
      <c r="A4634" s="2">
        <v>36687</v>
      </c>
      <c r="B4634" t="s">
        <v>147</v>
      </c>
      <c r="C4634" t="s">
        <v>52</v>
      </c>
      <c r="D4634" t="s">
        <v>50</v>
      </c>
      <c r="E4634" t="s">
        <v>50</v>
      </c>
      <c r="F4634">
        <v>30</v>
      </c>
      <c r="G4634">
        <v>16</v>
      </c>
      <c r="H4634">
        <v>0</v>
      </c>
      <c r="I4634">
        <v>0</v>
      </c>
      <c r="J4634">
        <v>2</v>
      </c>
      <c r="K4634">
        <v>1</v>
      </c>
      <c r="L4634" t="s">
        <v>622</v>
      </c>
      <c r="M4634" t="s">
        <v>148</v>
      </c>
      <c r="N4634" t="s">
        <v>147</v>
      </c>
      <c r="O4634" t="s">
        <v>22</v>
      </c>
      <c r="P4634" t="s">
        <v>23</v>
      </c>
      <c r="Q4634" t="s">
        <v>24</v>
      </c>
    </row>
    <row r="4635" spans="1:17" x14ac:dyDescent="0.2">
      <c r="A4635" s="2">
        <v>36687</v>
      </c>
      <c r="B4635" t="s">
        <v>512</v>
      </c>
      <c r="C4635" t="s">
        <v>221</v>
      </c>
      <c r="D4635" t="s">
        <v>27</v>
      </c>
      <c r="E4635" t="s">
        <v>27</v>
      </c>
      <c r="F4635">
        <v>121</v>
      </c>
      <c r="G4635">
        <v>93</v>
      </c>
      <c r="H4635">
        <v>0</v>
      </c>
      <c r="I4635">
        <v>0</v>
      </c>
      <c r="J4635">
        <v>1</v>
      </c>
      <c r="K4635">
        <v>0</v>
      </c>
      <c r="L4635" t="s">
        <v>28</v>
      </c>
      <c r="M4635" t="s">
        <v>632</v>
      </c>
      <c r="N4635" t="s">
        <v>512</v>
      </c>
      <c r="O4635" t="s">
        <v>22</v>
      </c>
      <c r="P4635" t="s">
        <v>23</v>
      </c>
      <c r="Q4635" t="s">
        <v>24</v>
      </c>
    </row>
    <row r="4636" spans="1:17" x14ac:dyDescent="0.2">
      <c r="A4636" s="2">
        <v>36687</v>
      </c>
      <c r="B4636" t="s">
        <v>114</v>
      </c>
      <c r="C4636" t="s">
        <v>166</v>
      </c>
      <c r="D4636" t="s">
        <v>115</v>
      </c>
      <c r="E4636" t="s">
        <v>115</v>
      </c>
      <c r="F4636">
        <v>60</v>
      </c>
      <c r="G4636">
        <v>91</v>
      </c>
      <c r="H4636">
        <v>0</v>
      </c>
      <c r="I4636">
        <v>0</v>
      </c>
      <c r="J4636">
        <v>2</v>
      </c>
      <c r="K4636">
        <v>3</v>
      </c>
      <c r="L4636" t="s">
        <v>28</v>
      </c>
      <c r="M4636" t="s">
        <v>226</v>
      </c>
      <c r="N4636" t="s">
        <v>114</v>
      </c>
      <c r="O4636" t="s">
        <v>22</v>
      </c>
      <c r="P4636" t="s">
        <v>23</v>
      </c>
      <c r="Q4636" t="s">
        <v>41</v>
      </c>
    </row>
    <row r="4637" spans="1:17" x14ac:dyDescent="0.2">
      <c r="A4637" s="2">
        <v>36688</v>
      </c>
      <c r="B4637" t="s">
        <v>481</v>
      </c>
      <c r="C4637" t="s">
        <v>555</v>
      </c>
      <c r="D4637" t="s">
        <v>27</v>
      </c>
      <c r="E4637" t="s">
        <v>27</v>
      </c>
      <c r="F4637">
        <v>141</v>
      </c>
      <c r="G4637">
        <v>72</v>
      </c>
      <c r="H4637">
        <v>0</v>
      </c>
      <c r="I4637">
        <v>0</v>
      </c>
      <c r="J4637">
        <v>0</v>
      </c>
      <c r="K4637">
        <v>1</v>
      </c>
      <c r="L4637" t="s">
        <v>20</v>
      </c>
      <c r="M4637" t="s">
        <v>486</v>
      </c>
      <c r="N4637" t="s">
        <v>481</v>
      </c>
      <c r="O4637" t="s">
        <v>22</v>
      </c>
      <c r="P4637" t="s">
        <v>23</v>
      </c>
      <c r="Q4637" t="s">
        <v>41</v>
      </c>
    </row>
    <row r="4638" spans="1:17" x14ac:dyDescent="0.2">
      <c r="A4638" s="2">
        <v>36688</v>
      </c>
      <c r="B4638" t="s">
        <v>56</v>
      </c>
      <c r="C4638" t="s">
        <v>454</v>
      </c>
      <c r="D4638" t="s">
        <v>27</v>
      </c>
      <c r="E4638" t="s">
        <v>27</v>
      </c>
      <c r="F4638">
        <v>59</v>
      </c>
      <c r="G4638">
        <v>73</v>
      </c>
      <c r="H4638">
        <v>0</v>
      </c>
      <c r="I4638">
        <v>0</v>
      </c>
      <c r="J4638">
        <v>0</v>
      </c>
      <c r="K4638">
        <v>0</v>
      </c>
      <c r="L4638" t="s">
        <v>20</v>
      </c>
      <c r="M4638" t="s">
        <v>928</v>
      </c>
      <c r="N4638" t="s">
        <v>56</v>
      </c>
      <c r="O4638" t="s">
        <v>22</v>
      </c>
      <c r="P4638" t="s">
        <v>23</v>
      </c>
      <c r="Q4638" t="s">
        <v>30</v>
      </c>
    </row>
    <row r="4639" spans="1:17" x14ac:dyDescent="0.2">
      <c r="A4639" s="2">
        <v>36688</v>
      </c>
      <c r="B4639" t="s">
        <v>81</v>
      </c>
      <c r="C4639" t="s">
        <v>345</v>
      </c>
      <c r="D4639" t="s">
        <v>50</v>
      </c>
      <c r="E4639" t="s">
        <v>50</v>
      </c>
      <c r="F4639">
        <v>84</v>
      </c>
      <c r="G4639">
        <v>64</v>
      </c>
      <c r="H4639">
        <v>0</v>
      </c>
      <c r="I4639">
        <v>0</v>
      </c>
      <c r="J4639">
        <v>1</v>
      </c>
      <c r="K4639">
        <v>0</v>
      </c>
      <c r="L4639" t="s">
        <v>28</v>
      </c>
      <c r="M4639" t="s">
        <v>83</v>
      </c>
      <c r="N4639" t="s">
        <v>81</v>
      </c>
      <c r="O4639" t="s">
        <v>22</v>
      </c>
      <c r="P4639" t="s">
        <v>23</v>
      </c>
      <c r="Q4639" t="s">
        <v>24</v>
      </c>
    </row>
    <row r="4640" spans="1:17" x14ac:dyDescent="0.2">
      <c r="A4640" s="2">
        <v>36688</v>
      </c>
      <c r="B4640" t="s">
        <v>67</v>
      </c>
      <c r="C4640" t="s">
        <v>72</v>
      </c>
      <c r="D4640" t="s">
        <v>50</v>
      </c>
      <c r="E4640" t="s">
        <v>50</v>
      </c>
      <c r="F4640">
        <v>2</v>
      </c>
      <c r="G4640">
        <v>13</v>
      </c>
      <c r="H4640">
        <v>0</v>
      </c>
      <c r="I4640">
        <v>0</v>
      </c>
      <c r="J4640">
        <v>3</v>
      </c>
      <c r="K4640">
        <v>0</v>
      </c>
      <c r="L4640" t="s">
        <v>622</v>
      </c>
      <c r="M4640" t="s">
        <v>864</v>
      </c>
      <c r="N4640" t="s">
        <v>147</v>
      </c>
      <c r="O4640" t="s">
        <v>122</v>
      </c>
      <c r="P4640" t="s">
        <v>23</v>
      </c>
      <c r="Q4640" t="s">
        <v>24</v>
      </c>
    </row>
    <row r="4641" spans="1:17" x14ac:dyDescent="0.2">
      <c r="A4641" s="2">
        <v>36688</v>
      </c>
      <c r="B4641" t="s">
        <v>98</v>
      </c>
      <c r="C4641" t="s">
        <v>149</v>
      </c>
      <c r="D4641" t="s">
        <v>50</v>
      </c>
      <c r="E4641" t="s">
        <v>36</v>
      </c>
      <c r="F4641">
        <v>40</v>
      </c>
      <c r="G4641">
        <v>20</v>
      </c>
      <c r="H4641">
        <v>0</v>
      </c>
      <c r="I4641">
        <v>0</v>
      </c>
      <c r="J4641">
        <v>2</v>
      </c>
      <c r="K4641">
        <v>1</v>
      </c>
      <c r="L4641" t="s">
        <v>496</v>
      </c>
      <c r="M4641" t="s">
        <v>337</v>
      </c>
      <c r="N4641" t="s">
        <v>77</v>
      </c>
      <c r="O4641" t="s">
        <v>122</v>
      </c>
      <c r="P4641" t="s">
        <v>23</v>
      </c>
      <c r="Q4641" t="s">
        <v>24</v>
      </c>
    </row>
    <row r="4642" spans="1:17" x14ac:dyDescent="0.2">
      <c r="A4642" s="2">
        <v>36688</v>
      </c>
      <c r="B4642" t="s">
        <v>143</v>
      </c>
      <c r="C4642" t="s">
        <v>244</v>
      </c>
      <c r="D4642" t="s">
        <v>115</v>
      </c>
      <c r="E4642" t="s">
        <v>50</v>
      </c>
      <c r="F4642">
        <v>57</v>
      </c>
      <c r="G4642">
        <v>25</v>
      </c>
      <c r="H4642">
        <v>0</v>
      </c>
      <c r="I4642">
        <v>0</v>
      </c>
      <c r="J4642">
        <v>1</v>
      </c>
      <c r="K4642">
        <v>1</v>
      </c>
      <c r="L4642" t="s">
        <v>312</v>
      </c>
      <c r="M4642" t="s">
        <v>932</v>
      </c>
      <c r="N4642" t="s">
        <v>143</v>
      </c>
      <c r="O4642" t="s">
        <v>22</v>
      </c>
      <c r="P4642" t="s">
        <v>23</v>
      </c>
      <c r="Q4642" t="s">
        <v>30</v>
      </c>
    </row>
    <row r="4643" spans="1:17" x14ac:dyDescent="0.2">
      <c r="A4643" s="2">
        <v>36688</v>
      </c>
      <c r="B4643" t="s">
        <v>405</v>
      </c>
      <c r="C4643" t="s">
        <v>138</v>
      </c>
      <c r="D4643" t="s">
        <v>36</v>
      </c>
      <c r="E4643" t="s">
        <v>36</v>
      </c>
      <c r="F4643">
        <v>152</v>
      </c>
      <c r="G4643">
        <v>39</v>
      </c>
      <c r="H4643">
        <v>0</v>
      </c>
      <c r="I4643">
        <v>0</v>
      </c>
      <c r="J4643">
        <v>0</v>
      </c>
      <c r="K4643">
        <v>0</v>
      </c>
      <c r="L4643" t="s">
        <v>716</v>
      </c>
      <c r="M4643" t="s">
        <v>406</v>
      </c>
      <c r="N4643" t="s">
        <v>405</v>
      </c>
      <c r="O4643" t="s">
        <v>22</v>
      </c>
      <c r="P4643" t="s">
        <v>59</v>
      </c>
      <c r="Q4643" t="s">
        <v>24</v>
      </c>
    </row>
    <row r="4644" spans="1:17" x14ac:dyDescent="0.2">
      <c r="A4644" s="2">
        <v>36688</v>
      </c>
      <c r="B4644" t="s">
        <v>126</v>
      </c>
      <c r="C4644" t="s">
        <v>293</v>
      </c>
      <c r="D4644" t="s">
        <v>50</v>
      </c>
      <c r="E4644" t="s">
        <v>50</v>
      </c>
      <c r="F4644">
        <v>21</v>
      </c>
      <c r="G4644">
        <v>3</v>
      </c>
      <c r="H4644">
        <v>0</v>
      </c>
      <c r="I4644">
        <v>0</v>
      </c>
      <c r="J4644">
        <v>1</v>
      </c>
      <c r="K4644">
        <v>0</v>
      </c>
      <c r="L4644" t="s">
        <v>622</v>
      </c>
      <c r="M4644" t="s">
        <v>308</v>
      </c>
      <c r="N4644" t="s">
        <v>126</v>
      </c>
      <c r="O4644" t="s">
        <v>22</v>
      </c>
      <c r="P4644" t="s">
        <v>23</v>
      </c>
      <c r="Q4644" t="s">
        <v>24</v>
      </c>
    </row>
    <row r="4645" spans="1:17" x14ac:dyDescent="0.2">
      <c r="A4645" s="2">
        <v>36688</v>
      </c>
      <c r="B4645" t="s">
        <v>128</v>
      </c>
      <c r="C4645" t="s">
        <v>118</v>
      </c>
      <c r="D4645" t="s">
        <v>36</v>
      </c>
      <c r="E4645" t="s">
        <v>36</v>
      </c>
      <c r="F4645">
        <v>27</v>
      </c>
      <c r="G4645">
        <v>79</v>
      </c>
      <c r="H4645">
        <v>0</v>
      </c>
      <c r="I4645">
        <v>0</v>
      </c>
      <c r="J4645">
        <v>4</v>
      </c>
      <c r="K4645">
        <v>1</v>
      </c>
      <c r="L4645" t="s">
        <v>28</v>
      </c>
      <c r="M4645" t="s">
        <v>130</v>
      </c>
      <c r="N4645" t="s">
        <v>128</v>
      </c>
      <c r="O4645" t="s">
        <v>22</v>
      </c>
      <c r="P4645" t="s">
        <v>23</v>
      </c>
      <c r="Q4645" t="s">
        <v>24</v>
      </c>
    </row>
    <row r="4646" spans="1:17" x14ac:dyDescent="0.2">
      <c r="A4646" s="2">
        <v>36688</v>
      </c>
      <c r="B4646" t="s">
        <v>180</v>
      </c>
      <c r="C4646" t="s">
        <v>119</v>
      </c>
      <c r="D4646" t="s">
        <v>50</v>
      </c>
      <c r="E4646" t="s">
        <v>50</v>
      </c>
      <c r="F4646">
        <v>35</v>
      </c>
      <c r="G4646">
        <v>14</v>
      </c>
      <c r="H4646">
        <v>0</v>
      </c>
      <c r="I4646">
        <v>0</v>
      </c>
      <c r="J4646">
        <v>1</v>
      </c>
      <c r="K4646">
        <v>2</v>
      </c>
      <c r="L4646" t="s">
        <v>622</v>
      </c>
      <c r="M4646" t="s">
        <v>784</v>
      </c>
      <c r="N4646" t="s">
        <v>126</v>
      </c>
      <c r="O4646" t="s">
        <v>122</v>
      </c>
      <c r="P4646" t="s">
        <v>23</v>
      </c>
      <c r="Q4646" t="s">
        <v>41</v>
      </c>
    </row>
    <row r="4647" spans="1:17" x14ac:dyDescent="0.2">
      <c r="A4647" s="2">
        <v>36688</v>
      </c>
      <c r="B4647" t="s">
        <v>77</v>
      </c>
      <c r="C4647" t="s">
        <v>26</v>
      </c>
      <c r="D4647" t="s">
        <v>27</v>
      </c>
      <c r="E4647" t="s">
        <v>27</v>
      </c>
      <c r="F4647">
        <v>19</v>
      </c>
      <c r="G4647">
        <v>8</v>
      </c>
      <c r="H4647">
        <v>0</v>
      </c>
      <c r="I4647">
        <v>0</v>
      </c>
      <c r="J4647">
        <v>3</v>
      </c>
      <c r="K4647">
        <v>0</v>
      </c>
      <c r="L4647" t="s">
        <v>496</v>
      </c>
      <c r="M4647" t="s">
        <v>337</v>
      </c>
      <c r="N4647" t="s">
        <v>77</v>
      </c>
      <c r="O4647" t="s">
        <v>22</v>
      </c>
      <c r="P4647" t="s">
        <v>23</v>
      </c>
      <c r="Q4647" t="s">
        <v>24</v>
      </c>
    </row>
    <row r="4648" spans="1:17" x14ac:dyDescent="0.2">
      <c r="A4648" s="2">
        <v>36689</v>
      </c>
      <c r="B4648" t="s">
        <v>55</v>
      </c>
      <c r="C4648" t="s">
        <v>38</v>
      </c>
      <c r="D4648" t="s">
        <v>57</v>
      </c>
      <c r="E4648" t="s">
        <v>19</v>
      </c>
      <c r="F4648">
        <v>92</v>
      </c>
      <c r="G4648">
        <v>17</v>
      </c>
      <c r="H4648">
        <v>0</v>
      </c>
      <c r="I4648">
        <v>0</v>
      </c>
      <c r="J4648">
        <v>0</v>
      </c>
      <c r="K4648">
        <v>0</v>
      </c>
      <c r="L4648" t="s">
        <v>28</v>
      </c>
      <c r="M4648" t="s">
        <v>581</v>
      </c>
      <c r="N4648" t="s">
        <v>55</v>
      </c>
      <c r="O4648" t="s">
        <v>22</v>
      </c>
      <c r="P4648" t="s">
        <v>23</v>
      </c>
      <c r="Q4648" t="s">
        <v>30</v>
      </c>
    </row>
    <row r="4649" spans="1:17" x14ac:dyDescent="0.2">
      <c r="A4649" s="2">
        <v>36689</v>
      </c>
      <c r="B4649" t="s">
        <v>129</v>
      </c>
      <c r="C4649" t="s">
        <v>92</v>
      </c>
      <c r="D4649" t="s">
        <v>50</v>
      </c>
      <c r="E4649" t="s">
        <v>50</v>
      </c>
      <c r="F4649">
        <v>6</v>
      </c>
      <c r="G4649">
        <v>11</v>
      </c>
      <c r="H4649">
        <v>0</v>
      </c>
      <c r="I4649">
        <v>0</v>
      </c>
      <c r="J4649">
        <v>1</v>
      </c>
      <c r="K4649">
        <v>1</v>
      </c>
      <c r="L4649" t="s">
        <v>622</v>
      </c>
      <c r="M4649" t="s">
        <v>840</v>
      </c>
      <c r="N4649" t="s">
        <v>147</v>
      </c>
      <c r="O4649" t="s">
        <v>122</v>
      </c>
      <c r="P4649" t="s">
        <v>23</v>
      </c>
      <c r="Q4649" t="s">
        <v>30</v>
      </c>
    </row>
    <row r="4650" spans="1:17" x14ac:dyDescent="0.2">
      <c r="A4650" s="2">
        <v>36689</v>
      </c>
      <c r="B4650" t="s">
        <v>82</v>
      </c>
      <c r="C4650" t="s">
        <v>89</v>
      </c>
      <c r="D4650" t="s">
        <v>50</v>
      </c>
      <c r="E4650" t="s">
        <v>50</v>
      </c>
      <c r="F4650">
        <v>15</v>
      </c>
      <c r="G4650">
        <v>12</v>
      </c>
      <c r="H4650">
        <v>0</v>
      </c>
      <c r="I4650">
        <v>0</v>
      </c>
      <c r="J4650">
        <v>3</v>
      </c>
      <c r="K4650">
        <v>2</v>
      </c>
      <c r="L4650" t="s">
        <v>622</v>
      </c>
      <c r="M4650" t="s">
        <v>330</v>
      </c>
      <c r="N4650" t="s">
        <v>126</v>
      </c>
      <c r="O4650" t="s">
        <v>122</v>
      </c>
      <c r="P4650" t="s">
        <v>23</v>
      </c>
      <c r="Q4650" t="s">
        <v>24</v>
      </c>
    </row>
    <row r="4651" spans="1:17" x14ac:dyDescent="0.2">
      <c r="A4651" s="2">
        <v>36690</v>
      </c>
      <c r="B4651" t="s">
        <v>106</v>
      </c>
      <c r="C4651" t="s">
        <v>49</v>
      </c>
      <c r="D4651" t="s">
        <v>50</v>
      </c>
      <c r="E4651" t="s">
        <v>50</v>
      </c>
      <c r="F4651">
        <v>4</v>
      </c>
      <c r="G4651">
        <v>7</v>
      </c>
      <c r="H4651">
        <v>0</v>
      </c>
      <c r="I4651">
        <v>0</v>
      </c>
      <c r="J4651">
        <v>0</v>
      </c>
      <c r="K4651">
        <v>1</v>
      </c>
      <c r="L4651" t="s">
        <v>622</v>
      </c>
      <c r="M4651" t="s">
        <v>157</v>
      </c>
      <c r="N4651" t="s">
        <v>126</v>
      </c>
      <c r="O4651" t="s">
        <v>122</v>
      </c>
      <c r="P4651" t="s">
        <v>23</v>
      </c>
      <c r="Q4651" t="s">
        <v>41</v>
      </c>
    </row>
    <row r="4652" spans="1:17" x14ac:dyDescent="0.2">
      <c r="A4652" s="2">
        <v>36691</v>
      </c>
      <c r="B4652" t="s">
        <v>933</v>
      </c>
      <c r="C4652" t="s">
        <v>694</v>
      </c>
      <c r="D4652" t="s">
        <v>57</v>
      </c>
      <c r="E4652" t="s">
        <v>36</v>
      </c>
      <c r="F4652">
        <v>202</v>
      </c>
      <c r="G4652">
        <v>185</v>
      </c>
      <c r="H4652">
        <v>0</v>
      </c>
      <c r="I4652">
        <v>0</v>
      </c>
      <c r="J4652">
        <v>1</v>
      </c>
      <c r="K4652">
        <v>2</v>
      </c>
      <c r="L4652" t="s">
        <v>356</v>
      </c>
      <c r="M4652" t="s">
        <v>205</v>
      </c>
      <c r="N4652" t="s">
        <v>206</v>
      </c>
      <c r="O4652" t="s">
        <v>122</v>
      </c>
      <c r="P4652" t="s">
        <v>23</v>
      </c>
      <c r="Q4652" t="s">
        <v>41</v>
      </c>
    </row>
    <row r="4653" spans="1:17" x14ac:dyDescent="0.2">
      <c r="A4653" s="2">
        <v>36691</v>
      </c>
      <c r="B4653" t="s">
        <v>147</v>
      </c>
      <c r="C4653" t="s">
        <v>119</v>
      </c>
      <c r="D4653" t="s">
        <v>50</v>
      </c>
      <c r="E4653" t="s">
        <v>50</v>
      </c>
      <c r="F4653">
        <v>30</v>
      </c>
      <c r="G4653">
        <v>14</v>
      </c>
      <c r="H4653">
        <v>0</v>
      </c>
      <c r="I4653">
        <v>0</v>
      </c>
      <c r="J4653">
        <v>0</v>
      </c>
      <c r="K4653">
        <v>2</v>
      </c>
      <c r="L4653" t="s">
        <v>622</v>
      </c>
      <c r="M4653" t="s">
        <v>148</v>
      </c>
      <c r="N4653" t="s">
        <v>147</v>
      </c>
      <c r="O4653" t="s">
        <v>22</v>
      </c>
      <c r="P4653" t="s">
        <v>23</v>
      </c>
      <c r="Q4653" t="s">
        <v>41</v>
      </c>
    </row>
    <row r="4654" spans="1:17" x14ac:dyDescent="0.2">
      <c r="A4654" s="2">
        <v>36691</v>
      </c>
      <c r="B4654" t="s">
        <v>17</v>
      </c>
      <c r="C4654" t="s">
        <v>244</v>
      </c>
      <c r="D4654" t="s">
        <v>19</v>
      </c>
      <c r="E4654" t="s">
        <v>50</v>
      </c>
      <c r="F4654">
        <v>67</v>
      </c>
      <c r="G4654">
        <v>25</v>
      </c>
      <c r="H4654">
        <v>0</v>
      </c>
      <c r="I4654">
        <v>0</v>
      </c>
      <c r="J4654">
        <v>0</v>
      </c>
      <c r="K4654">
        <v>2</v>
      </c>
      <c r="L4654" t="s">
        <v>312</v>
      </c>
      <c r="M4654" t="s">
        <v>934</v>
      </c>
      <c r="N4654" t="s">
        <v>143</v>
      </c>
      <c r="O4654" t="s">
        <v>122</v>
      </c>
      <c r="P4654" t="s">
        <v>23</v>
      </c>
      <c r="Q4654" t="s">
        <v>41</v>
      </c>
    </row>
    <row r="4655" spans="1:17" x14ac:dyDescent="0.2">
      <c r="A4655" s="2">
        <v>36691</v>
      </c>
      <c r="B4655" t="s">
        <v>207</v>
      </c>
      <c r="C4655" t="s">
        <v>224</v>
      </c>
      <c r="D4655" t="s">
        <v>36</v>
      </c>
      <c r="E4655" t="s">
        <v>36</v>
      </c>
      <c r="F4655">
        <v>105</v>
      </c>
      <c r="G4655">
        <v>81</v>
      </c>
      <c r="H4655">
        <v>0</v>
      </c>
      <c r="I4655">
        <v>0</v>
      </c>
      <c r="J4655">
        <v>0</v>
      </c>
      <c r="K4655">
        <v>1</v>
      </c>
      <c r="L4655" t="s">
        <v>28</v>
      </c>
      <c r="M4655" t="s">
        <v>209</v>
      </c>
      <c r="N4655" t="s">
        <v>207</v>
      </c>
      <c r="O4655" t="s">
        <v>22</v>
      </c>
      <c r="P4655" t="s">
        <v>23</v>
      </c>
      <c r="Q4655" t="s">
        <v>41</v>
      </c>
    </row>
    <row r="4656" spans="1:17" x14ac:dyDescent="0.2">
      <c r="A4656" s="2">
        <v>36692</v>
      </c>
      <c r="B4656" t="s">
        <v>55</v>
      </c>
      <c r="C4656" t="s">
        <v>38</v>
      </c>
      <c r="D4656" t="s">
        <v>57</v>
      </c>
      <c r="E4656" t="s">
        <v>19</v>
      </c>
      <c r="F4656">
        <v>92</v>
      </c>
      <c r="G4656">
        <v>17</v>
      </c>
      <c r="H4656">
        <v>0</v>
      </c>
      <c r="I4656">
        <v>0</v>
      </c>
      <c r="J4656">
        <v>2</v>
      </c>
      <c r="K4656">
        <v>1</v>
      </c>
      <c r="L4656" t="s">
        <v>28</v>
      </c>
      <c r="M4656" t="s">
        <v>578</v>
      </c>
      <c r="N4656" t="s">
        <v>55</v>
      </c>
      <c r="O4656" t="s">
        <v>22</v>
      </c>
      <c r="P4656" t="s">
        <v>23</v>
      </c>
      <c r="Q4656" t="s">
        <v>24</v>
      </c>
    </row>
    <row r="4657" spans="1:17" x14ac:dyDescent="0.2">
      <c r="A4657" s="2">
        <v>36692</v>
      </c>
      <c r="B4657" t="s">
        <v>52</v>
      </c>
      <c r="C4657" t="s">
        <v>180</v>
      </c>
      <c r="D4657" t="s">
        <v>50</v>
      </c>
      <c r="E4657" t="s">
        <v>50</v>
      </c>
      <c r="F4657">
        <v>16</v>
      </c>
      <c r="G4657">
        <v>35</v>
      </c>
      <c r="H4657">
        <v>0</v>
      </c>
      <c r="I4657">
        <v>0</v>
      </c>
      <c r="J4657">
        <v>0</v>
      </c>
      <c r="K4657">
        <v>0</v>
      </c>
      <c r="L4657" t="s">
        <v>622</v>
      </c>
      <c r="M4657" t="s">
        <v>330</v>
      </c>
      <c r="N4657" t="s">
        <v>126</v>
      </c>
      <c r="O4657" t="s">
        <v>122</v>
      </c>
      <c r="P4657" t="s">
        <v>23</v>
      </c>
      <c r="Q4657" t="s">
        <v>30</v>
      </c>
    </row>
    <row r="4658" spans="1:17" x14ac:dyDescent="0.2">
      <c r="A4658" s="2">
        <v>36693</v>
      </c>
      <c r="B4658" t="s">
        <v>150</v>
      </c>
      <c r="C4658" t="s">
        <v>118</v>
      </c>
      <c r="D4658" t="s">
        <v>36</v>
      </c>
      <c r="E4658" t="s">
        <v>36</v>
      </c>
      <c r="F4658">
        <v>75</v>
      </c>
      <c r="G4658">
        <v>79</v>
      </c>
      <c r="H4658">
        <v>0</v>
      </c>
      <c r="I4658">
        <v>0</v>
      </c>
      <c r="J4658">
        <v>1</v>
      </c>
      <c r="K4658">
        <v>1</v>
      </c>
      <c r="L4658" t="s">
        <v>20</v>
      </c>
      <c r="M4658" t="s">
        <v>842</v>
      </c>
      <c r="N4658" t="s">
        <v>150</v>
      </c>
      <c r="O4658" t="s">
        <v>22</v>
      </c>
      <c r="P4658" t="s">
        <v>23</v>
      </c>
      <c r="Q4658" t="s">
        <v>30</v>
      </c>
    </row>
    <row r="4659" spans="1:17" x14ac:dyDescent="0.2">
      <c r="A4659" s="2">
        <v>36693</v>
      </c>
      <c r="B4659" t="s">
        <v>293</v>
      </c>
      <c r="C4659" t="s">
        <v>67</v>
      </c>
      <c r="D4659" t="s">
        <v>50</v>
      </c>
      <c r="E4659" t="s">
        <v>50</v>
      </c>
      <c r="F4659">
        <v>3</v>
      </c>
      <c r="G4659">
        <v>2</v>
      </c>
      <c r="H4659">
        <v>0</v>
      </c>
      <c r="I4659">
        <v>0</v>
      </c>
      <c r="J4659">
        <v>1</v>
      </c>
      <c r="K4659">
        <v>2</v>
      </c>
      <c r="L4659" t="s">
        <v>622</v>
      </c>
      <c r="M4659" t="s">
        <v>864</v>
      </c>
      <c r="N4659" t="s">
        <v>147</v>
      </c>
      <c r="O4659" t="s">
        <v>122</v>
      </c>
      <c r="P4659" t="s">
        <v>23</v>
      </c>
      <c r="Q4659" t="s">
        <v>41</v>
      </c>
    </row>
    <row r="4660" spans="1:17" x14ac:dyDescent="0.2">
      <c r="A4660" s="2">
        <v>36693</v>
      </c>
      <c r="B4660" t="s">
        <v>126</v>
      </c>
      <c r="C4660" t="s">
        <v>72</v>
      </c>
      <c r="D4660" t="s">
        <v>50</v>
      </c>
      <c r="E4660" t="s">
        <v>50</v>
      </c>
      <c r="F4660">
        <v>21</v>
      </c>
      <c r="G4660">
        <v>13</v>
      </c>
      <c r="H4660">
        <v>0</v>
      </c>
      <c r="I4660">
        <v>0</v>
      </c>
      <c r="J4660">
        <v>3</v>
      </c>
      <c r="K4660">
        <v>0</v>
      </c>
      <c r="L4660" t="s">
        <v>622</v>
      </c>
      <c r="M4660" t="s">
        <v>157</v>
      </c>
      <c r="N4660" t="s">
        <v>126</v>
      </c>
      <c r="O4660" t="s">
        <v>22</v>
      </c>
      <c r="P4660" t="s">
        <v>23</v>
      </c>
      <c r="Q4660" t="s">
        <v>24</v>
      </c>
    </row>
    <row r="4661" spans="1:17" x14ac:dyDescent="0.2">
      <c r="A4661" s="2">
        <v>36694</v>
      </c>
      <c r="B4661" t="s">
        <v>183</v>
      </c>
      <c r="C4661" t="s">
        <v>199</v>
      </c>
      <c r="D4661" t="s">
        <v>36</v>
      </c>
      <c r="E4661" t="s">
        <v>36</v>
      </c>
      <c r="F4661">
        <v>31</v>
      </c>
      <c r="G4661">
        <v>49</v>
      </c>
      <c r="H4661">
        <v>0</v>
      </c>
      <c r="I4661">
        <v>0</v>
      </c>
      <c r="J4661">
        <v>2</v>
      </c>
      <c r="K4661">
        <v>0</v>
      </c>
      <c r="L4661" t="s">
        <v>28</v>
      </c>
      <c r="M4661" t="s">
        <v>266</v>
      </c>
      <c r="N4661" t="s">
        <v>183</v>
      </c>
      <c r="O4661" t="s">
        <v>22</v>
      </c>
      <c r="P4661" t="s">
        <v>23</v>
      </c>
      <c r="Q4661" t="s">
        <v>24</v>
      </c>
    </row>
    <row r="4662" spans="1:17" x14ac:dyDescent="0.2">
      <c r="A4662" s="2">
        <v>36694</v>
      </c>
      <c r="B4662" t="s">
        <v>89</v>
      </c>
      <c r="C4662" t="s">
        <v>129</v>
      </c>
      <c r="D4662" t="s">
        <v>50</v>
      </c>
      <c r="E4662" t="s">
        <v>50</v>
      </c>
      <c r="F4662">
        <v>12</v>
      </c>
      <c r="G4662">
        <v>6</v>
      </c>
      <c r="H4662">
        <v>0</v>
      </c>
      <c r="I4662">
        <v>0</v>
      </c>
      <c r="J4662">
        <v>1</v>
      </c>
      <c r="K4662">
        <v>0</v>
      </c>
      <c r="L4662" t="s">
        <v>622</v>
      </c>
      <c r="M4662" t="s">
        <v>897</v>
      </c>
      <c r="N4662" t="s">
        <v>147</v>
      </c>
      <c r="O4662" t="s">
        <v>122</v>
      </c>
      <c r="P4662" t="s">
        <v>23</v>
      </c>
      <c r="Q4662" t="s">
        <v>24</v>
      </c>
    </row>
    <row r="4663" spans="1:17" x14ac:dyDescent="0.2">
      <c r="A4663" s="2">
        <v>36694</v>
      </c>
      <c r="B4663" t="s">
        <v>263</v>
      </c>
      <c r="C4663" t="s">
        <v>304</v>
      </c>
      <c r="D4663" t="s">
        <v>27</v>
      </c>
      <c r="E4663" t="s">
        <v>27</v>
      </c>
      <c r="F4663">
        <v>78</v>
      </c>
      <c r="G4663">
        <v>62</v>
      </c>
      <c r="H4663">
        <v>0</v>
      </c>
      <c r="I4663">
        <v>0</v>
      </c>
      <c r="J4663">
        <v>1</v>
      </c>
      <c r="K4663">
        <v>3</v>
      </c>
      <c r="L4663" t="s">
        <v>20</v>
      </c>
      <c r="M4663" t="s">
        <v>599</v>
      </c>
      <c r="N4663" t="s">
        <v>263</v>
      </c>
      <c r="O4663" t="s">
        <v>22</v>
      </c>
      <c r="P4663" t="s">
        <v>23</v>
      </c>
      <c r="Q4663" t="s">
        <v>41</v>
      </c>
    </row>
    <row r="4664" spans="1:17" x14ac:dyDescent="0.2">
      <c r="A4664" s="2">
        <v>36694</v>
      </c>
      <c r="B4664" t="s">
        <v>378</v>
      </c>
      <c r="C4664" t="s">
        <v>890</v>
      </c>
      <c r="D4664" t="s">
        <v>36</v>
      </c>
      <c r="E4664" t="s">
        <v>36</v>
      </c>
      <c r="F4664">
        <v>140</v>
      </c>
      <c r="G4664">
        <v>68</v>
      </c>
      <c r="H4664">
        <v>0</v>
      </c>
      <c r="I4664">
        <v>0</v>
      </c>
      <c r="J4664">
        <v>3</v>
      </c>
      <c r="K4664">
        <v>0</v>
      </c>
      <c r="L4664" t="s">
        <v>20</v>
      </c>
      <c r="M4664" t="s">
        <v>379</v>
      </c>
      <c r="N4664" t="s">
        <v>378</v>
      </c>
      <c r="O4664" t="s">
        <v>22</v>
      </c>
      <c r="P4664" t="s">
        <v>23</v>
      </c>
      <c r="Q4664" t="s">
        <v>24</v>
      </c>
    </row>
    <row r="4665" spans="1:17" x14ac:dyDescent="0.2">
      <c r="A4665" s="2">
        <v>36694</v>
      </c>
      <c r="B4665" t="s">
        <v>250</v>
      </c>
      <c r="C4665" t="s">
        <v>224</v>
      </c>
      <c r="D4665" t="s">
        <v>36</v>
      </c>
      <c r="E4665" t="s">
        <v>36</v>
      </c>
      <c r="F4665">
        <v>109</v>
      </c>
      <c r="G4665">
        <v>81</v>
      </c>
      <c r="H4665">
        <v>0</v>
      </c>
      <c r="I4665">
        <v>0</v>
      </c>
      <c r="J4665">
        <v>1</v>
      </c>
      <c r="K4665">
        <v>1</v>
      </c>
      <c r="L4665" t="s">
        <v>20</v>
      </c>
      <c r="M4665" t="s">
        <v>251</v>
      </c>
      <c r="N4665" t="s">
        <v>250</v>
      </c>
      <c r="O4665" t="s">
        <v>22</v>
      </c>
      <c r="P4665" t="s">
        <v>23</v>
      </c>
      <c r="Q4665" t="s">
        <v>30</v>
      </c>
    </row>
    <row r="4666" spans="1:17" x14ac:dyDescent="0.2">
      <c r="A4666" s="2">
        <v>36694</v>
      </c>
      <c r="B4666" t="s">
        <v>352</v>
      </c>
      <c r="C4666" t="s">
        <v>110</v>
      </c>
      <c r="D4666" t="s">
        <v>36</v>
      </c>
      <c r="E4666" t="s">
        <v>36</v>
      </c>
      <c r="F4666">
        <v>88</v>
      </c>
      <c r="G4666">
        <v>26</v>
      </c>
      <c r="H4666">
        <v>0</v>
      </c>
      <c r="I4666">
        <v>0</v>
      </c>
      <c r="J4666">
        <v>0</v>
      </c>
      <c r="K4666">
        <v>0</v>
      </c>
      <c r="L4666" t="s">
        <v>20</v>
      </c>
      <c r="M4666" t="s">
        <v>371</v>
      </c>
      <c r="N4666" t="s">
        <v>352</v>
      </c>
      <c r="O4666" t="s">
        <v>22</v>
      </c>
      <c r="P4666" t="s">
        <v>23</v>
      </c>
      <c r="Q4666" t="s">
        <v>30</v>
      </c>
    </row>
    <row r="4667" spans="1:17" x14ac:dyDescent="0.2">
      <c r="A4667" s="2">
        <v>36694</v>
      </c>
      <c r="B4667" t="s">
        <v>135</v>
      </c>
      <c r="C4667" t="s">
        <v>35</v>
      </c>
      <c r="D4667" t="s">
        <v>36</v>
      </c>
      <c r="E4667" t="s">
        <v>36</v>
      </c>
      <c r="F4667">
        <v>52</v>
      </c>
      <c r="G4667">
        <v>129</v>
      </c>
      <c r="H4667">
        <v>0</v>
      </c>
      <c r="I4667">
        <v>0</v>
      </c>
      <c r="J4667">
        <v>2</v>
      </c>
      <c r="K4667">
        <v>0</v>
      </c>
      <c r="L4667" t="s">
        <v>20</v>
      </c>
      <c r="M4667" t="s">
        <v>137</v>
      </c>
      <c r="N4667" t="s">
        <v>135</v>
      </c>
      <c r="O4667" t="s">
        <v>22</v>
      </c>
      <c r="P4667" t="s">
        <v>23</v>
      </c>
      <c r="Q4667" t="s">
        <v>24</v>
      </c>
    </row>
    <row r="4668" spans="1:17" x14ac:dyDescent="0.2">
      <c r="A4668" s="2">
        <v>36694</v>
      </c>
      <c r="B4668" t="s">
        <v>92</v>
      </c>
      <c r="C4668" t="s">
        <v>82</v>
      </c>
      <c r="D4668" t="s">
        <v>50</v>
      </c>
      <c r="E4668" t="s">
        <v>50</v>
      </c>
      <c r="F4668">
        <v>11</v>
      </c>
      <c r="G4668">
        <v>15</v>
      </c>
      <c r="H4668">
        <v>0</v>
      </c>
      <c r="I4668">
        <v>0</v>
      </c>
      <c r="J4668">
        <v>0</v>
      </c>
      <c r="K4668">
        <v>1</v>
      </c>
      <c r="L4668" t="s">
        <v>622</v>
      </c>
      <c r="M4668" t="s">
        <v>784</v>
      </c>
      <c r="N4668" t="s">
        <v>126</v>
      </c>
      <c r="O4668" t="s">
        <v>122</v>
      </c>
      <c r="P4668" t="s">
        <v>23</v>
      </c>
      <c r="Q4668" t="s">
        <v>41</v>
      </c>
    </row>
    <row r="4669" spans="1:17" x14ac:dyDescent="0.2">
      <c r="A4669" s="2">
        <v>36695</v>
      </c>
      <c r="B4669" t="s">
        <v>267</v>
      </c>
      <c r="C4669" t="s">
        <v>138</v>
      </c>
      <c r="D4669" t="s">
        <v>36</v>
      </c>
      <c r="E4669" t="s">
        <v>36</v>
      </c>
      <c r="F4669">
        <v>47</v>
      </c>
      <c r="G4669">
        <v>39</v>
      </c>
      <c r="H4669">
        <v>0</v>
      </c>
      <c r="I4669">
        <v>0</v>
      </c>
      <c r="J4669">
        <v>2</v>
      </c>
      <c r="K4669">
        <v>1</v>
      </c>
      <c r="L4669" t="s">
        <v>20</v>
      </c>
      <c r="M4669" t="s">
        <v>268</v>
      </c>
      <c r="N4669" t="s">
        <v>267</v>
      </c>
      <c r="O4669" t="s">
        <v>22</v>
      </c>
      <c r="P4669" t="s">
        <v>23</v>
      </c>
      <c r="Q4669" t="s">
        <v>24</v>
      </c>
    </row>
    <row r="4670" spans="1:17" x14ac:dyDescent="0.2">
      <c r="A4670" s="2">
        <v>36695</v>
      </c>
      <c r="B4670" t="s">
        <v>555</v>
      </c>
      <c r="C4670" t="s">
        <v>481</v>
      </c>
      <c r="D4670" t="s">
        <v>27</v>
      </c>
      <c r="E4670" t="s">
        <v>27</v>
      </c>
      <c r="F4670">
        <v>72</v>
      </c>
      <c r="G4670">
        <v>141</v>
      </c>
      <c r="H4670">
        <v>0</v>
      </c>
      <c r="I4670">
        <v>0</v>
      </c>
      <c r="J4670">
        <v>8</v>
      </c>
      <c r="K4670">
        <v>1</v>
      </c>
      <c r="L4670" t="s">
        <v>20</v>
      </c>
      <c r="M4670" t="s">
        <v>555</v>
      </c>
      <c r="N4670" t="s">
        <v>555</v>
      </c>
      <c r="O4670" t="s">
        <v>22</v>
      </c>
      <c r="P4670" t="s">
        <v>23</v>
      </c>
      <c r="Q4670" t="s">
        <v>24</v>
      </c>
    </row>
    <row r="4671" spans="1:17" x14ac:dyDescent="0.2">
      <c r="A4671" s="2">
        <v>36695</v>
      </c>
      <c r="B4671" t="s">
        <v>34</v>
      </c>
      <c r="C4671" t="s">
        <v>45</v>
      </c>
      <c r="D4671" t="s">
        <v>36</v>
      </c>
      <c r="E4671" t="s">
        <v>36</v>
      </c>
      <c r="F4671">
        <v>80</v>
      </c>
      <c r="G4671">
        <v>70</v>
      </c>
      <c r="H4671">
        <v>0</v>
      </c>
      <c r="I4671">
        <v>0</v>
      </c>
      <c r="J4671">
        <v>3</v>
      </c>
      <c r="K4671">
        <v>0</v>
      </c>
      <c r="L4671" t="s">
        <v>20</v>
      </c>
      <c r="M4671" t="s">
        <v>37</v>
      </c>
      <c r="N4671" t="s">
        <v>34</v>
      </c>
      <c r="O4671" t="s">
        <v>22</v>
      </c>
      <c r="P4671" t="s">
        <v>23</v>
      </c>
      <c r="Q4671" t="s">
        <v>24</v>
      </c>
    </row>
    <row r="4672" spans="1:17" x14ac:dyDescent="0.2">
      <c r="A4672" s="2">
        <v>36695</v>
      </c>
      <c r="B4672" t="s">
        <v>136</v>
      </c>
      <c r="C4672" t="s">
        <v>128</v>
      </c>
      <c r="D4672" t="s">
        <v>36</v>
      </c>
      <c r="E4672" t="s">
        <v>36</v>
      </c>
      <c r="F4672">
        <v>51</v>
      </c>
      <c r="G4672">
        <v>27</v>
      </c>
      <c r="H4672">
        <v>0</v>
      </c>
      <c r="I4672">
        <v>0</v>
      </c>
      <c r="J4672">
        <v>2</v>
      </c>
      <c r="K4672">
        <v>2</v>
      </c>
      <c r="L4672" t="s">
        <v>20</v>
      </c>
      <c r="M4672" t="s">
        <v>340</v>
      </c>
      <c r="N4672" t="s">
        <v>136</v>
      </c>
      <c r="O4672" t="s">
        <v>22</v>
      </c>
      <c r="P4672" t="s">
        <v>23</v>
      </c>
      <c r="Q4672" t="s">
        <v>30</v>
      </c>
    </row>
    <row r="4673" spans="1:17" x14ac:dyDescent="0.2">
      <c r="A4673" s="2">
        <v>36695</v>
      </c>
      <c r="B4673" t="s">
        <v>143</v>
      </c>
      <c r="C4673" t="s">
        <v>17</v>
      </c>
      <c r="D4673" t="s">
        <v>115</v>
      </c>
      <c r="E4673" t="s">
        <v>19</v>
      </c>
      <c r="F4673">
        <v>57</v>
      </c>
      <c r="G4673">
        <v>67</v>
      </c>
      <c r="H4673">
        <v>0</v>
      </c>
      <c r="I4673">
        <v>0</v>
      </c>
      <c r="J4673">
        <v>2</v>
      </c>
      <c r="K4673">
        <v>0</v>
      </c>
      <c r="L4673" t="s">
        <v>312</v>
      </c>
      <c r="M4673" t="s">
        <v>773</v>
      </c>
      <c r="N4673" t="s">
        <v>143</v>
      </c>
      <c r="O4673" t="s">
        <v>22</v>
      </c>
      <c r="P4673" t="s">
        <v>23</v>
      </c>
      <c r="Q4673" t="s">
        <v>24</v>
      </c>
    </row>
    <row r="4674" spans="1:17" x14ac:dyDescent="0.2">
      <c r="A4674" s="2">
        <v>36695</v>
      </c>
      <c r="B4674" t="s">
        <v>718</v>
      </c>
      <c r="C4674" t="s">
        <v>120</v>
      </c>
      <c r="D4674" t="s">
        <v>36</v>
      </c>
      <c r="E4674" t="s">
        <v>36</v>
      </c>
      <c r="F4674">
        <v>126</v>
      </c>
      <c r="G4674">
        <v>38</v>
      </c>
      <c r="H4674">
        <v>0</v>
      </c>
      <c r="I4674">
        <v>0</v>
      </c>
      <c r="J4674">
        <v>0</v>
      </c>
      <c r="K4674">
        <v>3</v>
      </c>
      <c r="L4674" t="s">
        <v>20</v>
      </c>
      <c r="M4674" t="s">
        <v>657</v>
      </c>
      <c r="N4674" t="s">
        <v>718</v>
      </c>
      <c r="O4674" t="s">
        <v>22</v>
      </c>
      <c r="P4674" t="s">
        <v>23</v>
      </c>
      <c r="Q4674" t="s">
        <v>41</v>
      </c>
    </row>
    <row r="4675" spans="1:17" x14ac:dyDescent="0.2">
      <c r="A4675" s="2">
        <v>36695</v>
      </c>
      <c r="B4675" t="s">
        <v>249</v>
      </c>
      <c r="C4675" t="s">
        <v>106</v>
      </c>
      <c r="D4675" t="s">
        <v>50</v>
      </c>
      <c r="E4675" t="s">
        <v>50</v>
      </c>
      <c r="F4675">
        <v>46</v>
      </c>
      <c r="G4675">
        <v>4</v>
      </c>
      <c r="H4675">
        <v>0</v>
      </c>
      <c r="I4675">
        <v>0</v>
      </c>
      <c r="J4675">
        <v>1</v>
      </c>
      <c r="K4675">
        <v>2</v>
      </c>
      <c r="L4675" t="s">
        <v>622</v>
      </c>
      <c r="M4675" t="s">
        <v>308</v>
      </c>
      <c r="N4675" t="s">
        <v>126</v>
      </c>
      <c r="O4675" t="s">
        <v>122</v>
      </c>
      <c r="P4675" t="s">
        <v>23</v>
      </c>
      <c r="Q4675" t="s">
        <v>41</v>
      </c>
    </row>
    <row r="4676" spans="1:17" x14ac:dyDescent="0.2">
      <c r="A4676" s="2">
        <v>36695</v>
      </c>
      <c r="B4676" t="s">
        <v>149</v>
      </c>
      <c r="C4676" t="s">
        <v>46</v>
      </c>
      <c r="D4676" t="s">
        <v>36</v>
      </c>
      <c r="E4676" t="s">
        <v>36</v>
      </c>
      <c r="F4676">
        <v>20</v>
      </c>
      <c r="G4676">
        <v>136</v>
      </c>
      <c r="H4676">
        <v>0</v>
      </c>
      <c r="I4676">
        <v>0</v>
      </c>
      <c r="J4676">
        <v>2</v>
      </c>
      <c r="K4676">
        <v>0</v>
      </c>
      <c r="L4676" t="s">
        <v>716</v>
      </c>
      <c r="M4676" t="s">
        <v>935</v>
      </c>
      <c r="N4676" t="s">
        <v>149</v>
      </c>
      <c r="O4676" t="s">
        <v>22</v>
      </c>
      <c r="P4676" t="s">
        <v>23</v>
      </c>
      <c r="Q4676" t="s">
        <v>24</v>
      </c>
    </row>
    <row r="4677" spans="1:17" x14ac:dyDescent="0.2">
      <c r="A4677" s="2">
        <v>36695</v>
      </c>
      <c r="B4677" t="s">
        <v>380</v>
      </c>
      <c r="C4677" t="s">
        <v>339</v>
      </c>
      <c r="D4677" t="s">
        <v>36</v>
      </c>
      <c r="E4677" t="s">
        <v>36</v>
      </c>
      <c r="F4677">
        <v>134</v>
      </c>
      <c r="G4677">
        <v>111</v>
      </c>
      <c r="H4677">
        <v>0</v>
      </c>
      <c r="I4677">
        <v>0</v>
      </c>
      <c r="J4677">
        <v>2</v>
      </c>
      <c r="K4677">
        <v>0</v>
      </c>
      <c r="L4677" t="s">
        <v>20</v>
      </c>
      <c r="M4677" t="s">
        <v>918</v>
      </c>
      <c r="N4677" t="s">
        <v>380</v>
      </c>
      <c r="O4677" t="s">
        <v>22</v>
      </c>
      <c r="P4677" t="s">
        <v>23</v>
      </c>
      <c r="Q4677" t="s">
        <v>24</v>
      </c>
    </row>
    <row r="4678" spans="1:17" x14ac:dyDescent="0.2">
      <c r="A4678" s="2">
        <v>36696</v>
      </c>
      <c r="B4678" t="s">
        <v>55</v>
      </c>
      <c r="C4678" t="s">
        <v>812</v>
      </c>
      <c r="D4678" t="s">
        <v>57</v>
      </c>
      <c r="E4678" t="s">
        <v>57</v>
      </c>
      <c r="F4678">
        <v>92</v>
      </c>
      <c r="G4678">
        <v>189</v>
      </c>
      <c r="H4678">
        <v>0</v>
      </c>
      <c r="I4678">
        <v>0</v>
      </c>
      <c r="J4678">
        <v>17</v>
      </c>
      <c r="K4678">
        <v>0</v>
      </c>
      <c r="L4678" t="s">
        <v>539</v>
      </c>
      <c r="M4678" t="s">
        <v>205</v>
      </c>
      <c r="N4678" t="s">
        <v>206</v>
      </c>
      <c r="O4678" t="s">
        <v>122</v>
      </c>
      <c r="P4678" t="s">
        <v>23</v>
      </c>
      <c r="Q4678" t="s">
        <v>24</v>
      </c>
    </row>
    <row r="4679" spans="1:17" x14ac:dyDescent="0.2">
      <c r="A4679" s="2">
        <v>36696</v>
      </c>
      <c r="B4679" t="s">
        <v>147</v>
      </c>
      <c r="C4679" t="s">
        <v>180</v>
      </c>
      <c r="D4679" t="s">
        <v>50</v>
      </c>
      <c r="E4679" t="s">
        <v>50</v>
      </c>
      <c r="F4679">
        <v>30</v>
      </c>
      <c r="G4679">
        <v>35</v>
      </c>
      <c r="H4679">
        <v>0</v>
      </c>
      <c r="I4679">
        <v>0</v>
      </c>
      <c r="J4679">
        <v>0</v>
      </c>
      <c r="K4679">
        <v>2</v>
      </c>
      <c r="L4679" t="s">
        <v>622</v>
      </c>
      <c r="M4679" t="s">
        <v>148</v>
      </c>
      <c r="N4679" t="s">
        <v>147</v>
      </c>
      <c r="O4679" t="s">
        <v>22</v>
      </c>
      <c r="P4679" t="s">
        <v>23</v>
      </c>
      <c r="Q4679" t="s">
        <v>41</v>
      </c>
    </row>
    <row r="4680" spans="1:17" x14ac:dyDescent="0.2">
      <c r="A4680" s="2">
        <v>36696</v>
      </c>
      <c r="B4680" t="s">
        <v>119</v>
      </c>
      <c r="C4680" t="s">
        <v>52</v>
      </c>
      <c r="D4680" t="s">
        <v>50</v>
      </c>
      <c r="E4680" t="s">
        <v>50</v>
      </c>
      <c r="F4680">
        <v>14</v>
      </c>
      <c r="G4680">
        <v>16</v>
      </c>
      <c r="H4680">
        <v>0</v>
      </c>
      <c r="I4680">
        <v>0</v>
      </c>
      <c r="J4680">
        <v>2</v>
      </c>
      <c r="K4680">
        <v>1</v>
      </c>
      <c r="L4680" t="s">
        <v>622</v>
      </c>
      <c r="M4680" t="s">
        <v>330</v>
      </c>
      <c r="N4680" t="s">
        <v>126</v>
      </c>
      <c r="O4680" t="s">
        <v>122</v>
      </c>
      <c r="P4680" t="s">
        <v>23</v>
      </c>
      <c r="Q4680" t="s">
        <v>24</v>
      </c>
    </row>
    <row r="4681" spans="1:17" x14ac:dyDescent="0.2">
      <c r="A4681" s="2">
        <v>36696</v>
      </c>
      <c r="B4681" t="s">
        <v>203</v>
      </c>
      <c r="C4681" t="s">
        <v>442</v>
      </c>
      <c r="D4681" t="s">
        <v>57</v>
      </c>
      <c r="E4681" t="s">
        <v>57</v>
      </c>
      <c r="F4681">
        <v>150</v>
      </c>
      <c r="G4681">
        <v>107</v>
      </c>
      <c r="H4681">
        <v>0</v>
      </c>
      <c r="I4681">
        <v>0</v>
      </c>
      <c r="J4681">
        <v>0</v>
      </c>
      <c r="K4681">
        <v>2</v>
      </c>
      <c r="L4681" t="s">
        <v>539</v>
      </c>
      <c r="M4681" t="s">
        <v>205</v>
      </c>
      <c r="N4681" t="s">
        <v>206</v>
      </c>
      <c r="O4681" t="s">
        <v>22</v>
      </c>
      <c r="P4681" t="s">
        <v>23</v>
      </c>
      <c r="Q4681" t="s">
        <v>41</v>
      </c>
    </row>
    <row r="4682" spans="1:17" x14ac:dyDescent="0.2">
      <c r="A4682" s="2">
        <v>36697</v>
      </c>
      <c r="B4682" t="s">
        <v>89</v>
      </c>
      <c r="C4682" t="s">
        <v>92</v>
      </c>
      <c r="D4682" t="s">
        <v>50</v>
      </c>
      <c r="E4682" t="s">
        <v>50</v>
      </c>
      <c r="F4682">
        <v>12</v>
      </c>
      <c r="G4682">
        <v>11</v>
      </c>
      <c r="H4682">
        <v>0</v>
      </c>
      <c r="I4682">
        <v>0</v>
      </c>
      <c r="J4682">
        <v>2</v>
      </c>
      <c r="K4682">
        <v>3</v>
      </c>
      <c r="L4682" t="s">
        <v>622</v>
      </c>
      <c r="M4682" t="s">
        <v>897</v>
      </c>
      <c r="N4682" t="s">
        <v>147</v>
      </c>
      <c r="O4682" t="s">
        <v>122</v>
      </c>
      <c r="P4682" t="s">
        <v>23</v>
      </c>
      <c r="Q4682" t="s">
        <v>41</v>
      </c>
    </row>
    <row r="4683" spans="1:17" x14ac:dyDescent="0.2">
      <c r="A4683" s="2">
        <v>36697</v>
      </c>
      <c r="B4683" t="s">
        <v>378</v>
      </c>
      <c r="C4683" t="s">
        <v>404</v>
      </c>
      <c r="D4683" t="s">
        <v>36</v>
      </c>
      <c r="E4683" t="s">
        <v>36</v>
      </c>
      <c r="F4683">
        <v>140</v>
      </c>
      <c r="G4683">
        <v>125</v>
      </c>
      <c r="H4683">
        <v>0</v>
      </c>
      <c r="I4683">
        <v>0</v>
      </c>
      <c r="J4683">
        <v>1</v>
      </c>
      <c r="K4683">
        <v>1</v>
      </c>
      <c r="L4683" t="s">
        <v>28</v>
      </c>
      <c r="M4683" t="s">
        <v>379</v>
      </c>
      <c r="N4683" t="s">
        <v>378</v>
      </c>
      <c r="O4683" t="s">
        <v>22</v>
      </c>
      <c r="P4683" t="s">
        <v>23</v>
      </c>
      <c r="Q4683" t="s">
        <v>30</v>
      </c>
    </row>
    <row r="4684" spans="1:17" x14ac:dyDescent="0.2">
      <c r="A4684" s="2">
        <v>36697</v>
      </c>
      <c r="B4684" t="s">
        <v>82</v>
      </c>
      <c r="C4684" t="s">
        <v>129</v>
      </c>
      <c r="D4684" t="s">
        <v>50</v>
      </c>
      <c r="E4684" t="s">
        <v>50</v>
      </c>
      <c r="F4684">
        <v>15</v>
      </c>
      <c r="G4684">
        <v>6</v>
      </c>
      <c r="H4684">
        <v>0</v>
      </c>
      <c r="I4684">
        <v>0</v>
      </c>
      <c r="J4684">
        <v>3</v>
      </c>
      <c r="K4684">
        <v>0</v>
      </c>
      <c r="L4684" t="s">
        <v>622</v>
      </c>
      <c r="M4684" t="s">
        <v>157</v>
      </c>
      <c r="N4684" t="s">
        <v>126</v>
      </c>
      <c r="O4684" t="s">
        <v>122</v>
      </c>
      <c r="P4684" t="s">
        <v>23</v>
      </c>
      <c r="Q4684" t="s">
        <v>24</v>
      </c>
    </row>
    <row r="4685" spans="1:17" x14ac:dyDescent="0.2">
      <c r="A4685" s="2">
        <v>36698</v>
      </c>
      <c r="B4685" t="s">
        <v>72</v>
      </c>
      <c r="C4685" t="s">
        <v>293</v>
      </c>
      <c r="D4685" t="s">
        <v>50</v>
      </c>
      <c r="E4685" t="s">
        <v>50</v>
      </c>
      <c r="F4685">
        <v>13</v>
      </c>
      <c r="G4685">
        <v>3</v>
      </c>
      <c r="H4685">
        <v>0</v>
      </c>
      <c r="I4685">
        <v>0</v>
      </c>
      <c r="J4685">
        <v>0</v>
      </c>
      <c r="K4685">
        <v>2</v>
      </c>
      <c r="L4685" t="s">
        <v>622</v>
      </c>
      <c r="M4685" t="s">
        <v>840</v>
      </c>
      <c r="N4685" t="s">
        <v>147</v>
      </c>
      <c r="O4685" t="s">
        <v>122</v>
      </c>
      <c r="P4685" t="s">
        <v>23</v>
      </c>
      <c r="Q4685" t="s">
        <v>41</v>
      </c>
    </row>
    <row r="4686" spans="1:17" x14ac:dyDescent="0.2">
      <c r="A4686" s="2">
        <v>36698</v>
      </c>
      <c r="B4686" t="s">
        <v>126</v>
      </c>
      <c r="C4686" t="s">
        <v>67</v>
      </c>
      <c r="D4686" t="s">
        <v>50</v>
      </c>
      <c r="E4686" t="s">
        <v>50</v>
      </c>
      <c r="F4686">
        <v>21</v>
      </c>
      <c r="G4686">
        <v>2</v>
      </c>
      <c r="H4686">
        <v>0</v>
      </c>
      <c r="I4686">
        <v>0</v>
      </c>
      <c r="J4686">
        <v>3</v>
      </c>
      <c r="K4686">
        <v>2</v>
      </c>
      <c r="L4686" t="s">
        <v>622</v>
      </c>
      <c r="M4686" t="s">
        <v>308</v>
      </c>
      <c r="N4686" t="s">
        <v>126</v>
      </c>
      <c r="O4686" t="s">
        <v>22</v>
      </c>
      <c r="P4686" t="s">
        <v>23</v>
      </c>
      <c r="Q4686" t="s">
        <v>24</v>
      </c>
    </row>
    <row r="4687" spans="1:17" x14ac:dyDescent="0.2">
      <c r="A4687" s="2">
        <v>36698</v>
      </c>
      <c r="B4687" t="s">
        <v>442</v>
      </c>
      <c r="C4687" t="s">
        <v>355</v>
      </c>
      <c r="D4687" t="s">
        <v>57</v>
      </c>
      <c r="E4687" t="s">
        <v>57</v>
      </c>
      <c r="F4687">
        <v>107</v>
      </c>
      <c r="G4687">
        <v>180</v>
      </c>
      <c r="H4687">
        <v>0</v>
      </c>
      <c r="I4687">
        <v>0</v>
      </c>
      <c r="J4687">
        <v>3</v>
      </c>
      <c r="K4687">
        <v>1</v>
      </c>
      <c r="L4687" t="s">
        <v>539</v>
      </c>
      <c r="M4687" t="s">
        <v>205</v>
      </c>
      <c r="N4687" t="s">
        <v>206</v>
      </c>
      <c r="O4687" t="s">
        <v>122</v>
      </c>
      <c r="P4687" t="s">
        <v>23</v>
      </c>
      <c r="Q4687" t="s">
        <v>24</v>
      </c>
    </row>
    <row r="4688" spans="1:17" x14ac:dyDescent="0.2">
      <c r="A4688" s="2">
        <v>36698</v>
      </c>
      <c r="B4688" t="s">
        <v>38</v>
      </c>
      <c r="C4688" t="s">
        <v>131</v>
      </c>
      <c r="D4688" t="s">
        <v>19</v>
      </c>
      <c r="E4688" t="s">
        <v>27</v>
      </c>
      <c r="F4688">
        <v>17</v>
      </c>
      <c r="G4688">
        <v>66</v>
      </c>
      <c r="H4688">
        <v>0</v>
      </c>
      <c r="I4688">
        <v>0</v>
      </c>
      <c r="J4688">
        <v>1</v>
      </c>
      <c r="K4688">
        <v>0</v>
      </c>
      <c r="L4688" t="s">
        <v>28</v>
      </c>
      <c r="M4688" t="s">
        <v>858</v>
      </c>
      <c r="N4688" t="s">
        <v>38</v>
      </c>
      <c r="O4688" t="s">
        <v>22</v>
      </c>
      <c r="P4688" t="s">
        <v>23</v>
      </c>
      <c r="Q4688" t="s">
        <v>24</v>
      </c>
    </row>
    <row r="4689" spans="1:17" x14ac:dyDescent="0.2">
      <c r="A4689" s="2">
        <v>36698</v>
      </c>
      <c r="B4689" t="s">
        <v>249</v>
      </c>
      <c r="C4689" t="s">
        <v>49</v>
      </c>
      <c r="D4689" t="s">
        <v>50</v>
      </c>
      <c r="E4689" t="s">
        <v>50</v>
      </c>
      <c r="F4689">
        <v>46</v>
      </c>
      <c r="G4689">
        <v>7</v>
      </c>
      <c r="H4689">
        <v>0</v>
      </c>
      <c r="I4689">
        <v>0</v>
      </c>
      <c r="J4689">
        <v>0</v>
      </c>
      <c r="K4689">
        <v>0</v>
      </c>
      <c r="L4689" t="s">
        <v>622</v>
      </c>
      <c r="M4689" t="s">
        <v>784</v>
      </c>
      <c r="N4689" t="s">
        <v>126</v>
      </c>
      <c r="O4689" t="s">
        <v>122</v>
      </c>
      <c r="P4689" t="s">
        <v>23</v>
      </c>
      <c r="Q4689" t="s">
        <v>30</v>
      </c>
    </row>
    <row r="4690" spans="1:17" x14ac:dyDescent="0.2">
      <c r="A4690" s="2">
        <v>36698</v>
      </c>
      <c r="B4690" t="s">
        <v>354</v>
      </c>
      <c r="C4690" t="s">
        <v>812</v>
      </c>
      <c r="D4690" t="s">
        <v>57</v>
      </c>
      <c r="E4690" t="s">
        <v>57</v>
      </c>
      <c r="F4690">
        <v>142</v>
      </c>
      <c r="G4690">
        <v>189</v>
      </c>
      <c r="H4690">
        <v>0</v>
      </c>
      <c r="I4690">
        <v>0</v>
      </c>
      <c r="J4690">
        <v>5</v>
      </c>
      <c r="K4690">
        <v>1</v>
      </c>
      <c r="L4690" t="s">
        <v>539</v>
      </c>
      <c r="M4690" t="s">
        <v>205</v>
      </c>
      <c r="N4690" t="s">
        <v>206</v>
      </c>
      <c r="O4690" t="s">
        <v>122</v>
      </c>
      <c r="P4690" t="s">
        <v>23</v>
      </c>
      <c r="Q4690" t="s">
        <v>24</v>
      </c>
    </row>
    <row r="4691" spans="1:17" x14ac:dyDescent="0.2">
      <c r="A4691" s="2">
        <v>36700</v>
      </c>
      <c r="B4691" t="s">
        <v>141</v>
      </c>
      <c r="C4691" t="s">
        <v>61</v>
      </c>
      <c r="D4691" t="s">
        <v>36</v>
      </c>
      <c r="E4691" t="s">
        <v>36</v>
      </c>
      <c r="F4691">
        <v>85</v>
      </c>
      <c r="G4691">
        <v>96</v>
      </c>
      <c r="H4691">
        <v>0</v>
      </c>
      <c r="I4691">
        <v>0</v>
      </c>
      <c r="J4691">
        <v>0</v>
      </c>
      <c r="K4691">
        <v>2</v>
      </c>
      <c r="L4691" t="s">
        <v>28</v>
      </c>
      <c r="M4691" t="s">
        <v>173</v>
      </c>
      <c r="N4691" t="s">
        <v>141</v>
      </c>
      <c r="O4691" t="s">
        <v>22</v>
      </c>
      <c r="P4691" t="s">
        <v>23</v>
      </c>
      <c r="Q4691" t="s">
        <v>41</v>
      </c>
    </row>
    <row r="4692" spans="1:17" x14ac:dyDescent="0.2">
      <c r="A4692" s="2">
        <v>36700</v>
      </c>
      <c r="B4692" t="s">
        <v>354</v>
      </c>
      <c r="C4692" t="s">
        <v>55</v>
      </c>
      <c r="D4692" t="s">
        <v>57</v>
      </c>
      <c r="E4692" t="s">
        <v>57</v>
      </c>
      <c r="F4692">
        <v>142</v>
      </c>
      <c r="G4692">
        <v>92</v>
      </c>
      <c r="H4692">
        <v>0</v>
      </c>
      <c r="I4692">
        <v>0</v>
      </c>
      <c r="J4692">
        <v>0</v>
      </c>
      <c r="K4692">
        <v>6</v>
      </c>
      <c r="L4692" t="s">
        <v>539</v>
      </c>
      <c r="M4692" t="s">
        <v>205</v>
      </c>
      <c r="N4692" t="s">
        <v>206</v>
      </c>
      <c r="O4692" t="s">
        <v>122</v>
      </c>
      <c r="P4692" t="s">
        <v>23</v>
      </c>
      <c r="Q4692" t="s">
        <v>41</v>
      </c>
    </row>
    <row r="4693" spans="1:17" x14ac:dyDescent="0.2">
      <c r="A4693" s="2">
        <v>36700</v>
      </c>
      <c r="B4693" t="s">
        <v>203</v>
      </c>
      <c r="C4693" t="s">
        <v>355</v>
      </c>
      <c r="D4693" t="s">
        <v>57</v>
      </c>
      <c r="E4693" t="s">
        <v>57</v>
      </c>
      <c r="F4693">
        <v>150</v>
      </c>
      <c r="G4693">
        <v>180</v>
      </c>
      <c r="H4693">
        <v>0</v>
      </c>
      <c r="I4693">
        <v>0</v>
      </c>
      <c r="J4693">
        <v>2</v>
      </c>
      <c r="K4693">
        <v>3</v>
      </c>
      <c r="L4693" t="s">
        <v>539</v>
      </c>
      <c r="M4693" t="s">
        <v>205</v>
      </c>
      <c r="N4693" t="s">
        <v>206</v>
      </c>
      <c r="O4693" t="s">
        <v>122</v>
      </c>
      <c r="P4693" t="s">
        <v>23</v>
      </c>
      <c r="Q4693" t="s">
        <v>41</v>
      </c>
    </row>
    <row r="4694" spans="1:17" x14ac:dyDescent="0.2">
      <c r="A4694" s="2">
        <v>36701</v>
      </c>
      <c r="B4694" t="s">
        <v>119</v>
      </c>
      <c r="C4694" t="s">
        <v>92</v>
      </c>
      <c r="D4694" t="s">
        <v>50</v>
      </c>
      <c r="E4694" t="s">
        <v>50</v>
      </c>
      <c r="F4694">
        <v>14</v>
      </c>
      <c r="G4694">
        <v>11</v>
      </c>
      <c r="H4694">
        <v>0</v>
      </c>
      <c r="I4694">
        <v>0</v>
      </c>
      <c r="J4694">
        <v>2</v>
      </c>
      <c r="K4694">
        <v>0</v>
      </c>
      <c r="L4694" t="s">
        <v>622</v>
      </c>
      <c r="M4694" t="s">
        <v>148</v>
      </c>
      <c r="N4694" t="s">
        <v>147</v>
      </c>
      <c r="O4694" t="s">
        <v>122</v>
      </c>
      <c r="P4694" t="s">
        <v>23</v>
      </c>
      <c r="Q4694" t="s">
        <v>24</v>
      </c>
    </row>
    <row r="4695" spans="1:17" x14ac:dyDescent="0.2">
      <c r="A4695" s="2">
        <v>36701</v>
      </c>
      <c r="B4695" t="s">
        <v>378</v>
      </c>
      <c r="C4695" t="s">
        <v>404</v>
      </c>
      <c r="D4695" t="s">
        <v>36</v>
      </c>
      <c r="E4695" t="s">
        <v>36</v>
      </c>
      <c r="F4695">
        <v>140</v>
      </c>
      <c r="G4695">
        <v>125</v>
      </c>
      <c r="H4695">
        <v>0</v>
      </c>
      <c r="I4695">
        <v>0</v>
      </c>
      <c r="J4695">
        <v>1</v>
      </c>
      <c r="K4695">
        <v>0</v>
      </c>
      <c r="L4695" t="s">
        <v>28</v>
      </c>
      <c r="M4695" t="s">
        <v>379</v>
      </c>
      <c r="N4695" t="s">
        <v>378</v>
      </c>
      <c r="O4695" t="s">
        <v>22</v>
      </c>
      <c r="P4695" t="s">
        <v>23</v>
      </c>
      <c r="Q4695" t="s">
        <v>24</v>
      </c>
    </row>
    <row r="4696" spans="1:17" x14ac:dyDescent="0.2">
      <c r="A4696" s="2">
        <v>36701</v>
      </c>
      <c r="B4696" t="s">
        <v>180</v>
      </c>
      <c r="C4696" t="s">
        <v>82</v>
      </c>
      <c r="D4696" t="s">
        <v>50</v>
      </c>
      <c r="E4696" t="s">
        <v>50</v>
      </c>
      <c r="F4696">
        <v>35</v>
      </c>
      <c r="G4696">
        <v>15</v>
      </c>
      <c r="H4696">
        <v>0</v>
      </c>
      <c r="I4696">
        <v>0</v>
      </c>
      <c r="J4696">
        <v>0</v>
      </c>
      <c r="K4696">
        <v>2</v>
      </c>
      <c r="L4696" t="s">
        <v>622</v>
      </c>
      <c r="M4696" t="s">
        <v>308</v>
      </c>
      <c r="N4696" t="s">
        <v>126</v>
      </c>
      <c r="O4696" t="s">
        <v>122</v>
      </c>
      <c r="P4696" t="s">
        <v>23</v>
      </c>
      <c r="Q4696" t="s">
        <v>41</v>
      </c>
    </row>
    <row r="4697" spans="1:17" x14ac:dyDescent="0.2">
      <c r="A4697" s="2">
        <v>36701</v>
      </c>
      <c r="B4697" t="s">
        <v>208</v>
      </c>
      <c r="C4697" t="s">
        <v>617</v>
      </c>
      <c r="D4697" t="s">
        <v>36</v>
      </c>
      <c r="E4697" t="s">
        <v>36</v>
      </c>
      <c r="F4697">
        <v>114</v>
      </c>
      <c r="G4697">
        <v>151</v>
      </c>
      <c r="H4697">
        <v>0</v>
      </c>
      <c r="I4697">
        <v>0</v>
      </c>
      <c r="J4697">
        <v>2</v>
      </c>
      <c r="K4697">
        <v>1</v>
      </c>
      <c r="L4697" t="s">
        <v>28</v>
      </c>
      <c r="M4697" t="s">
        <v>398</v>
      </c>
      <c r="N4697" t="s">
        <v>208</v>
      </c>
      <c r="O4697" t="s">
        <v>22</v>
      </c>
      <c r="P4697" t="s">
        <v>23</v>
      </c>
      <c r="Q4697" t="s">
        <v>24</v>
      </c>
    </row>
    <row r="4698" spans="1:17" x14ac:dyDescent="0.2">
      <c r="A4698" s="2">
        <v>36702</v>
      </c>
      <c r="B4698" t="s">
        <v>55</v>
      </c>
      <c r="C4698" t="s">
        <v>355</v>
      </c>
      <c r="D4698" t="s">
        <v>57</v>
      </c>
      <c r="E4698" t="s">
        <v>57</v>
      </c>
      <c r="F4698">
        <v>92</v>
      </c>
      <c r="G4698">
        <v>180</v>
      </c>
      <c r="H4698">
        <v>0</v>
      </c>
      <c r="I4698">
        <v>0</v>
      </c>
      <c r="J4698">
        <v>1</v>
      </c>
      <c r="K4698">
        <v>0</v>
      </c>
      <c r="L4698" t="s">
        <v>539</v>
      </c>
      <c r="M4698" t="s">
        <v>205</v>
      </c>
      <c r="N4698" t="s">
        <v>206</v>
      </c>
      <c r="O4698" t="s">
        <v>122</v>
      </c>
      <c r="P4698" t="s">
        <v>23</v>
      </c>
      <c r="Q4698" t="s">
        <v>24</v>
      </c>
    </row>
    <row r="4699" spans="1:17" x14ac:dyDescent="0.2">
      <c r="A4699" s="2">
        <v>36702</v>
      </c>
      <c r="B4699" t="s">
        <v>31</v>
      </c>
      <c r="C4699" t="s">
        <v>531</v>
      </c>
      <c r="D4699" t="s">
        <v>19</v>
      </c>
      <c r="E4699" t="s">
        <v>27</v>
      </c>
      <c r="F4699">
        <v>71</v>
      </c>
      <c r="G4699">
        <v>119</v>
      </c>
      <c r="H4699">
        <v>0</v>
      </c>
      <c r="I4699">
        <v>0</v>
      </c>
      <c r="J4699">
        <v>5</v>
      </c>
      <c r="K4699">
        <v>0</v>
      </c>
      <c r="L4699" t="s">
        <v>28</v>
      </c>
      <c r="M4699" t="s">
        <v>33</v>
      </c>
      <c r="N4699" t="s">
        <v>31</v>
      </c>
      <c r="O4699" t="s">
        <v>22</v>
      </c>
      <c r="P4699" t="s">
        <v>23</v>
      </c>
      <c r="Q4699" t="s">
        <v>24</v>
      </c>
    </row>
    <row r="4700" spans="1:17" x14ac:dyDescent="0.2">
      <c r="A4700" s="2">
        <v>36702</v>
      </c>
      <c r="B4700" t="s">
        <v>141</v>
      </c>
      <c r="C4700" t="s">
        <v>61</v>
      </c>
      <c r="D4700" t="s">
        <v>36</v>
      </c>
      <c r="E4700" t="s">
        <v>36</v>
      </c>
      <c r="F4700">
        <v>85</v>
      </c>
      <c r="G4700">
        <v>96</v>
      </c>
      <c r="H4700">
        <v>0</v>
      </c>
      <c r="I4700">
        <v>0</v>
      </c>
      <c r="J4700">
        <v>2</v>
      </c>
      <c r="K4700">
        <v>3</v>
      </c>
      <c r="L4700" t="s">
        <v>28</v>
      </c>
      <c r="M4700" t="s">
        <v>173</v>
      </c>
      <c r="N4700" t="s">
        <v>141</v>
      </c>
      <c r="O4700" t="s">
        <v>22</v>
      </c>
      <c r="P4700" t="s">
        <v>23</v>
      </c>
      <c r="Q4700" t="s">
        <v>41</v>
      </c>
    </row>
    <row r="4701" spans="1:17" x14ac:dyDescent="0.2">
      <c r="A4701" s="2">
        <v>36702</v>
      </c>
      <c r="B4701" t="s">
        <v>464</v>
      </c>
      <c r="C4701" t="s">
        <v>301</v>
      </c>
      <c r="D4701" t="s">
        <v>115</v>
      </c>
      <c r="E4701" t="s">
        <v>115</v>
      </c>
      <c r="F4701">
        <v>112</v>
      </c>
      <c r="G4701">
        <v>69</v>
      </c>
      <c r="H4701">
        <v>0</v>
      </c>
      <c r="I4701">
        <v>0</v>
      </c>
      <c r="J4701">
        <v>3</v>
      </c>
      <c r="K4701">
        <v>1</v>
      </c>
      <c r="L4701" t="s">
        <v>28</v>
      </c>
      <c r="M4701" t="s">
        <v>657</v>
      </c>
      <c r="N4701" t="s">
        <v>464</v>
      </c>
      <c r="O4701" t="s">
        <v>22</v>
      </c>
      <c r="P4701" t="s">
        <v>23</v>
      </c>
      <c r="Q4701" t="s">
        <v>24</v>
      </c>
    </row>
    <row r="4702" spans="1:17" x14ac:dyDescent="0.2">
      <c r="A4702" s="2">
        <v>36702</v>
      </c>
      <c r="B4702" t="s">
        <v>442</v>
      </c>
      <c r="C4702" t="s">
        <v>354</v>
      </c>
      <c r="D4702" t="s">
        <v>57</v>
      </c>
      <c r="E4702" t="s">
        <v>57</v>
      </c>
      <c r="F4702">
        <v>107</v>
      </c>
      <c r="G4702">
        <v>142</v>
      </c>
      <c r="H4702">
        <v>0</v>
      </c>
      <c r="I4702">
        <v>0</v>
      </c>
      <c r="J4702">
        <v>2</v>
      </c>
      <c r="K4702">
        <v>0</v>
      </c>
      <c r="L4702" t="s">
        <v>539</v>
      </c>
      <c r="M4702" t="s">
        <v>205</v>
      </c>
      <c r="N4702" t="s">
        <v>206</v>
      </c>
      <c r="O4702" t="s">
        <v>122</v>
      </c>
      <c r="P4702" t="s">
        <v>23</v>
      </c>
      <c r="Q4702" t="s">
        <v>24</v>
      </c>
    </row>
    <row r="4703" spans="1:17" x14ac:dyDescent="0.2">
      <c r="A4703" s="2">
        <v>36702</v>
      </c>
      <c r="B4703" t="s">
        <v>106</v>
      </c>
      <c r="C4703" t="s">
        <v>67</v>
      </c>
      <c r="D4703" t="s">
        <v>50</v>
      </c>
      <c r="E4703" t="s">
        <v>50</v>
      </c>
      <c r="F4703">
        <v>4</v>
      </c>
      <c r="G4703">
        <v>2</v>
      </c>
      <c r="H4703">
        <v>0</v>
      </c>
      <c r="I4703">
        <v>0</v>
      </c>
      <c r="J4703">
        <v>1</v>
      </c>
      <c r="K4703">
        <v>2</v>
      </c>
      <c r="L4703" t="s">
        <v>622</v>
      </c>
      <c r="M4703" t="s">
        <v>864</v>
      </c>
      <c r="N4703" t="s">
        <v>147</v>
      </c>
      <c r="O4703" t="s">
        <v>122</v>
      </c>
      <c r="P4703" t="s">
        <v>23</v>
      </c>
      <c r="Q4703" t="s">
        <v>41</v>
      </c>
    </row>
    <row r="4704" spans="1:17" x14ac:dyDescent="0.2">
      <c r="A4704" s="2">
        <v>36705</v>
      </c>
      <c r="B4704" t="s">
        <v>55</v>
      </c>
      <c r="C4704" t="s">
        <v>442</v>
      </c>
      <c r="D4704" t="s">
        <v>57</v>
      </c>
      <c r="E4704" t="s">
        <v>57</v>
      </c>
      <c r="F4704">
        <v>92</v>
      </c>
      <c r="G4704">
        <v>107</v>
      </c>
      <c r="H4704">
        <v>0</v>
      </c>
      <c r="I4704">
        <v>0</v>
      </c>
      <c r="J4704">
        <v>2</v>
      </c>
      <c r="K4704">
        <v>0</v>
      </c>
      <c r="L4704" t="s">
        <v>539</v>
      </c>
      <c r="M4704" t="s">
        <v>205</v>
      </c>
      <c r="N4704" t="s">
        <v>206</v>
      </c>
      <c r="O4704" t="s">
        <v>122</v>
      </c>
      <c r="P4704" t="s">
        <v>23</v>
      </c>
      <c r="Q4704" t="s">
        <v>24</v>
      </c>
    </row>
    <row r="4705" spans="1:17" x14ac:dyDescent="0.2">
      <c r="A4705" s="2">
        <v>36705</v>
      </c>
      <c r="B4705" t="s">
        <v>25</v>
      </c>
      <c r="C4705" t="s">
        <v>18</v>
      </c>
      <c r="D4705" t="s">
        <v>19</v>
      </c>
      <c r="E4705" t="s">
        <v>19</v>
      </c>
      <c r="F4705">
        <v>1</v>
      </c>
      <c r="G4705">
        <v>43</v>
      </c>
      <c r="H4705">
        <v>0</v>
      </c>
      <c r="I4705">
        <v>0</v>
      </c>
      <c r="J4705">
        <v>1</v>
      </c>
      <c r="K4705">
        <v>1</v>
      </c>
      <c r="L4705" t="s">
        <v>20</v>
      </c>
      <c r="M4705" t="s">
        <v>117</v>
      </c>
      <c r="N4705" t="s">
        <v>25</v>
      </c>
      <c r="O4705" t="s">
        <v>22</v>
      </c>
      <c r="P4705" t="s">
        <v>23</v>
      </c>
      <c r="Q4705" t="s">
        <v>30</v>
      </c>
    </row>
    <row r="4706" spans="1:17" x14ac:dyDescent="0.2">
      <c r="A4706" s="2">
        <v>36705</v>
      </c>
      <c r="B4706" t="s">
        <v>67</v>
      </c>
      <c r="C4706" t="s">
        <v>82</v>
      </c>
      <c r="D4706" t="s">
        <v>50</v>
      </c>
      <c r="E4706" t="s">
        <v>50</v>
      </c>
      <c r="F4706">
        <v>2</v>
      </c>
      <c r="G4706">
        <v>15</v>
      </c>
      <c r="H4706">
        <v>0</v>
      </c>
      <c r="I4706">
        <v>0</v>
      </c>
      <c r="J4706">
        <v>2</v>
      </c>
      <c r="K4706">
        <v>1</v>
      </c>
      <c r="L4706" t="s">
        <v>622</v>
      </c>
      <c r="M4706" t="s">
        <v>148</v>
      </c>
      <c r="N4706" t="s">
        <v>147</v>
      </c>
      <c r="O4706" t="s">
        <v>122</v>
      </c>
      <c r="P4706" t="s">
        <v>23</v>
      </c>
      <c r="Q4706" t="s">
        <v>24</v>
      </c>
    </row>
    <row r="4707" spans="1:17" x14ac:dyDescent="0.2">
      <c r="A4707" s="2">
        <v>36705</v>
      </c>
      <c r="B4707" t="s">
        <v>128</v>
      </c>
      <c r="C4707" t="s">
        <v>150</v>
      </c>
      <c r="D4707" t="s">
        <v>36</v>
      </c>
      <c r="E4707" t="s">
        <v>36</v>
      </c>
      <c r="F4707">
        <v>27</v>
      </c>
      <c r="G4707">
        <v>75</v>
      </c>
      <c r="H4707">
        <v>0</v>
      </c>
      <c r="I4707">
        <v>0</v>
      </c>
      <c r="J4707">
        <v>2</v>
      </c>
      <c r="K4707">
        <v>2</v>
      </c>
      <c r="L4707" t="s">
        <v>28</v>
      </c>
      <c r="M4707" t="s">
        <v>130</v>
      </c>
      <c r="N4707" t="s">
        <v>128</v>
      </c>
      <c r="O4707" t="s">
        <v>22</v>
      </c>
      <c r="P4707" t="s">
        <v>23</v>
      </c>
      <c r="Q4707" t="s">
        <v>30</v>
      </c>
    </row>
    <row r="4708" spans="1:17" x14ac:dyDescent="0.2">
      <c r="A4708" s="2">
        <v>36705</v>
      </c>
      <c r="B4708" t="s">
        <v>355</v>
      </c>
      <c r="C4708" t="s">
        <v>354</v>
      </c>
      <c r="D4708" t="s">
        <v>57</v>
      </c>
      <c r="E4708" t="s">
        <v>57</v>
      </c>
      <c r="F4708">
        <v>180</v>
      </c>
      <c r="G4708">
        <v>142</v>
      </c>
      <c r="H4708">
        <v>0</v>
      </c>
      <c r="I4708">
        <v>0</v>
      </c>
      <c r="J4708">
        <v>1</v>
      </c>
      <c r="K4708">
        <v>2</v>
      </c>
      <c r="L4708" t="s">
        <v>539</v>
      </c>
      <c r="M4708" t="s">
        <v>205</v>
      </c>
      <c r="N4708" t="s">
        <v>206</v>
      </c>
      <c r="O4708" t="s">
        <v>122</v>
      </c>
      <c r="P4708" t="s">
        <v>23</v>
      </c>
      <c r="Q4708" t="s">
        <v>41</v>
      </c>
    </row>
    <row r="4709" spans="1:17" x14ac:dyDescent="0.2">
      <c r="A4709" s="2">
        <v>36705</v>
      </c>
      <c r="B4709" t="s">
        <v>32</v>
      </c>
      <c r="C4709" t="s">
        <v>17</v>
      </c>
      <c r="D4709" t="s">
        <v>19</v>
      </c>
      <c r="E4709" t="s">
        <v>19</v>
      </c>
      <c r="F4709">
        <v>115</v>
      </c>
      <c r="G4709">
        <v>67</v>
      </c>
      <c r="H4709">
        <v>0</v>
      </c>
      <c r="I4709">
        <v>0</v>
      </c>
      <c r="J4709">
        <v>4</v>
      </c>
      <c r="K4709">
        <v>2</v>
      </c>
      <c r="L4709" t="s">
        <v>20</v>
      </c>
      <c r="M4709" t="s">
        <v>664</v>
      </c>
      <c r="N4709" t="s">
        <v>32</v>
      </c>
      <c r="O4709" t="s">
        <v>22</v>
      </c>
      <c r="P4709" t="s">
        <v>23</v>
      </c>
      <c r="Q4709" t="s">
        <v>24</v>
      </c>
    </row>
    <row r="4710" spans="1:17" x14ac:dyDescent="0.2">
      <c r="A4710" s="2">
        <v>36706</v>
      </c>
      <c r="B4710" t="s">
        <v>221</v>
      </c>
      <c r="C4710" t="s">
        <v>282</v>
      </c>
      <c r="D4710" t="s">
        <v>27</v>
      </c>
      <c r="E4710" t="s">
        <v>19</v>
      </c>
      <c r="F4710">
        <v>93</v>
      </c>
      <c r="G4710">
        <v>34</v>
      </c>
      <c r="H4710">
        <v>0</v>
      </c>
      <c r="I4710">
        <v>0</v>
      </c>
      <c r="J4710">
        <v>0</v>
      </c>
      <c r="K4710">
        <v>0</v>
      </c>
      <c r="L4710" t="s">
        <v>28</v>
      </c>
      <c r="M4710" t="s">
        <v>223</v>
      </c>
      <c r="N4710" t="s">
        <v>221</v>
      </c>
      <c r="O4710" t="s">
        <v>22</v>
      </c>
      <c r="P4710" t="s">
        <v>23</v>
      </c>
      <c r="Q4710" t="s">
        <v>30</v>
      </c>
    </row>
    <row r="4711" spans="1:17" x14ac:dyDescent="0.2">
      <c r="A4711" s="2">
        <v>36706</v>
      </c>
      <c r="B4711" t="s">
        <v>107</v>
      </c>
      <c r="C4711" t="s">
        <v>38</v>
      </c>
      <c r="D4711" t="s">
        <v>19</v>
      </c>
      <c r="E4711" t="s">
        <v>19</v>
      </c>
      <c r="F4711">
        <v>23</v>
      </c>
      <c r="G4711">
        <v>17</v>
      </c>
      <c r="H4711">
        <v>0</v>
      </c>
      <c r="I4711">
        <v>0</v>
      </c>
      <c r="J4711">
        <v>3</v>
      </c>
      <c r="K4711">
        <v>1</v>
      </c>
      <c r="L4711" t="s">
        <v>20</v>
      </c>
      <c r="M4711" t="s">
        <v>310</v>
      </c>
      <c r="N4711" t="s">
        <v>107</v>
      </c>
      <c r="O4711" t="s">
        <v>22</v>
      </c>
      <c r="P4711" t="s">
        <v>23</v>
      </c>
      <c r="Q4711" t="s">
        <v>24</v>
      </c>
    </row>
    <row r="4712" spans="1:17" x14ac:dyDescent="0.2">
      <c r="A4712" s="2">
        <v>36706</v>
      </c>
      <c r="B4712" t="s">
        <v>43</v>
      </c>
      <c r="C4712" t="s">
        <v>39</v>
      </c>
      <c r="D4712" t="s">
        <v>19</v>
      </c>
      <c r="E4712" t="s">
        <v>19</v>
      </c>
      <c r="F4712">
        <v>18</v>
      </c>
      <c r="G4712">
        <v>5</v>
      </c>
      <c r="H4712">
        <v>0</v>
      </c>
      <c r="I4712">
        <v>0</v>
      </c>
      <c r="J4712">
        <v>1</v>
      </c>
      <c r="K4712">
        <v>3</v>
      </c>
      <c r="L4712" t="s">
        <v>20</v>
      </c>
      <c r="M4712" t="s">
        <v>908</v>
      </c>
      <c r="N4712" t="s">
        <v>43</v>
      </c>
      <c r="O4712" t="s">
        <v>22</v>
      </c>
      <c r="P4712" t="s">
        <v>23</v>
      </c>
      <c r="Q4712" t="s">
        <v>41</v>
      </c>
    </row>
    <row r="4713" spans="1:17" x14ac:dyDescent="0.2">
      <c r="A4713" s="2">
        <v>36706</v>
      </c>
      <c r="B4713" t="s">
        <v>31</v>
      </c>
      <c r="C4713" t="s">
        <v>42</v>
      </c>
      <c r="D4713" t="s">
        <v>19</v>
      </c>
      <c r="E4713" t="s">
        <v>19</v>
      </c>
      <c r="F4713">
        <v>71</v>
      </c>
      <c r="G4713">
        <v>36</v>
      </c>
      <c r="H4713">
        <v>0</v>
      </c>
      <c r="I4713">
        <v>0</v>
      </c>
      <c r="J4713">
        <v>2</v>
      </c>
      <c r="K4713">
        <v>1</v>
      </c>
      <c r="L4713" t="s">
        <v>20</v>
      </c>
      <c r="M4713" t="s">
        <v>33</v>
      </c>
      <c r="N4713" t="s">
        <v>31</v>
      </c>
      <c r="O4713" t="s">
        <v>22</v>
      </c>
      <c r="P4713" t="s">
        <v>23</v>
      </c>
      <c r="Q4713" t="s">
        <v>24</v>
      </c>
    </row>
    <row r="4714" spans="1:17" x14ac:dyDescent="0.2">
      <c r="A4714" s="2">
        <v>36706</v>
      </c>
      <c r="B4714" t="s">
        <v>126</v>
      </c>
      <c r="C4714" t="s">
        <v>119</v>
      </c>
      <c r="D4714" t="s">
        <v>50</v>
      </c>
      <c r="E4714" t="s">
        <v>50</v>
      </c>
      <c r="F4714">
        <v>21</v>
      </c>
      <c r="G4714">
        <v>14</v>
      </c>
      <c r="H4714">
        <v>0</v>
      </c>
      <c r="I4714">
        <v>0</v>
      </c>
      <c r="J4714">
        <v>0</v>
      </c>
      <c r="K4714">
        <v>0</v>
      </c>
      <c r="L4714" t="s">
        <v>622</v>
      </c>
      <c r="M4714" t="s">
        <v>308</v>
      </c>
      <c r="N4714" t="s">
        <v>126</v>
      </c>
      <c r="O4714" t="s">
        <v>22</v>
      </c>
      <c r="P4714" t="s">
        <v>59</v>
      </c>
      <c r="Q4714" t="s">
        <v>41</v>
      </c>
    </row>
    <row r="4715" spans="1:17" x14ac:dyDescent="0.2">
      <c r="A4715" s="2">
        <v>36707</v>
      </c>
      <c r="B4715" t="s">
        <v>800</v>
      </c>
      <c r="C4715" t="s">
        <v>172</v>
      </c>
      <c r="D4715" t="s">
        <v>36</v>
      </c>
      <c r="E4715" t="s">
        <v>36</v>
      </c>
      <c r="F4715">
        <v>194</v>
      </c>
      <c r="G4715">
        <v>143</v>
      </c>
      <c r="H4715">
        <v>0</v>
      </c>
      <c r="I4715">
        <v>0</v>
      </c>
      <c r="J4715">
        <v>1</v>
      </c>
      <c r="K4715">
        <v>3</v>
      </c>
      <c r="L4715" t="s">
        <v>62</v>
      </c>
      <c r="M4715" t="s">
        <v>800</v>
      </c>
      <c r="N4715" t="s">
        <v>800</v>
      </c>
      <c r="O4715" t="s">
        <v>22</v>
      </c>
      <c r="P4715" t="s">
        <v>23</v>
      </c>
      <c r="Q4715" t="s">
        <v>41</v>
      </c>
    </row>
    <row r="4716" spans="1:17" x14ac:dyDescent="0.2">
      <c r="A4716" s="2">
        <v>36708</v>
      </c>
      <c r="B4716" t="s">
        <v>351</v>
      </c>
      <c r="C4716" t="s">
        <v>378</v>
      </c>
      <c r="D4716" t="s">
        <v>36</v>
      </c>
      <c r="E4716" t="s">
        <v>36</v>
      </c>
      <c r="F4716">
        <v>159</v>
      </c>
      <c r="G4716">
        <v>140</v>
      </c>
      <c r="H4716">
        <v>0</v>
      </c>
      <c r="I4716">
        <v>0</v>
      </c>
      <c r="J4716">
        <v>1</v>
      </c>
      <c r="K4716">
        <v>0</v>
      </c>
      <c r="L4716" t="s">
        <v>62</v>
      </c>
      <c r="M4716" t="s">
        <v>353</v>
      </c>
      <c r="N4716" t="s">
        <v>351</v>
      </c>
      <c r="O4716" t="s">
        <v>22</v>
      </c>
      <c r="P4716" t="s">
        <v>23</v>
      </c>
      <c r="Q4716" t="s">
        <v>24</v>
      </c>
    </row>
    <row r="4717" spans="1:17" x14ac:dyDescent="0.2">
      <c r="A4717" s="2">
        <v>36708</v>
      </c>
      <c r="B4717" t="s">
        <v>131</v>
      </c>
      <c r="C4717" t="s">
        <v>531</v>
      </c>
      <c r="D4717" t="s">
        <v>27</v>
      </c>
      <c r="E4717" t="s">
        <v>27</v>
      </c>
      <c r="F4717">
        <v>66</v>
      </c>
      <c r="G4717">
        <v>119</v>
      </c>
      <c r="H4717">
        <v>0</v>
      </c>
      <c r="I4717">
        <v>0</v>
      </c>
      <c r="J4717">
        <v>5</v>
      </c>
      <c r="K4717">
        <v>1</v>
      </c>
      <c r="L4717" t="s">
        <v>28</v>
      </c>
      <c r="M4717" t="s">
        <v>687</v>
      </c>
      <c r="N4717" t="s">
        <v>131</v>
      </c>
      <c r="O4717" t="s">
        <v>22</v>
      </c>
      <c r="P4717" t="s">
        <v>23</v>
      </c>
      <c r="Q4717" t="s">
        <v>24</v>
      </c>
    </row>
    <row r="4718" spans="1:17" x14ac:dyDescent="0.2">
      <c r="A4718" s="2">
        <v>36708</v>
      </c>
      <c r="B4718" t="s">
        <v>210</v>
      </c>
      <c r="C4718" t="s">
        <v>26</v>
      </c>
      <c r="D4718" t="s">
        <v>27</v>
      </c>
      <c r="E4718" t="s">
        <v>27</v>
      </c>
      <c r="F4718">
        <v>86</v>
      </c>
      <c r="G4718">
        <v>8</v>
      </c>
      <c r="H4718">
        <v>0</v>
      </c>
      <c r="I4718">
        <v>0</v>
      </c>
      <c r="J4718">
        <v>0</v>
      </c>
      <c r="K4718">
        <v>3</v>
      </c>
      <c r="L4718" t="s">
        <v>28</v>
      </c>
      <c r="M4718" t="s">
        <v>936</v>
      </c>
      <c r="N4718" t="s">
        <v>77</v>
      </c>
      <c r="O4718" t="s">
        <v>122</v>
      </c>
      <c r="P4718" t="s">
        <v>23</v>
      </c>
      <c r="Q4718" t="s">
        <v>41</v>
      </c>
    </row>
    <row r="4719" spans="1:17" x14ac:dyDescent="0.2">
      <c r="A4719" s="2">
        <v>36708</v>
      </c>
      <c r="B4719" t="s">
        <v>419</v>
      </c>
      <c r="C4719" t="s">
        <v>45</v>
      </c>
      <c r="D4719" t="s">
        <v>36</v>
      </c>
      <c r="E4719" t="s">
        <v>36</v>
      </c>
      <c r="F4719">
        <v>191</v>
      </c>
      <c r="G4719">
        <v>70</v>
      </c>
      <c r="H4719">
        <v>0</v>
      </c>
      <c r="I4719">
        <v>0</v>
      </c>
      <c r="J4719">
        <v>0</v>
      </c>
      <c r="K4719">
        <v>1</v>
      </c>
      <c r="L4719" t="s">
        <v>62</v>
      </c>
      <c r="M4719" t="s">
        <v>441</v>
      </c>
      <c r="N4719" t="s">
        <v>419</v>
      </c>
      <c r="O4719" t="s">
        <v>22</v>
      </c>
      <c r="P4719" t="s">
        <v>23</v>
      </c>
      <c r="Q4719" t="s">
        <v>41</v>
      </c>
    </row>
    <row r="4720" spans="1:17" x14ac:dyDescent="0.2">
      <c r="A4720" s="2">
        <v>36708</v>
      </c>
      <c r="B4720" t="s">
        <v>211</v>
      </c>
      <c r="C4720" t="s">
        <v>404</v>
      </c>
      <c r="D4720" t="s">
        <v>36</v>
      </c>
      <c r="E4720" t="s">
        <v>36</v>
      </c>
      <c r="F4720">
        <v>130</v>
      </c>
      <c r="G4720">
        <v>125</v>
      </c>
      <c r="H4720">
        <v>0</v>
      </c>
      <c r="I4720">
        <v>0</v>
      </c>
      <c r="J4720">
        <v>0</v>
      </c>
      <c r="K4720">
        <v>1</v>
      </c>
      <c r="L4720" t="s">
        <v>62</v>
      </c>
      <c r="M4720" t="s">
        <v>373</v>
      </c>
      <c r="N4720" t="s">
        <v>211</v>
      </c>
      <c r="O4720" t="s">
        <v>22</v>
      </c>
      <c r="P4720" t="s">
        <v>23</v>
      </c>
      <c r="Q4720" t="s">
        <v>41</v>
      </c>
    </row>
    <row r="4721" spans="1:17" x14ac:dyDescent="0.2">
      <c r="A4721" s="2">
        <v>36708</v>
      </c>
      <c r="B4721" t="s">
        <v>208</v>
      </c>
      <c r="C4721" t="s">
        <v>250</v>
      </c>
      <c r="D4721" t="s">
        <v>36</v>
      </c>
      <c r="E4721" t="s">
        <v>36</v>
      </c>
      <c r="F4721">
        <v>114</v>
      </c>
      <c r="G4721">
        <v>109</v>
      </c>
      <c r="H4721">
        <v>0</v>
      </c>
      <c r="I4721">
        <v>0</v>
      </c>
      <c r="J4721">
        <v>3</v>
      </c>
      <c r="K4721">
        <v>1</v>
      </c>
      <c r="L4721" t="s">
        <v>62</v>
      </c>
      <c r="M4721" t="s">
        <v>398</v>
      </c>
      <c r="N4721" t="s">
        <v>208</v>
      </c>
      <c r="O4721" t="s">
        <v>22</v>
      </c>
      <c r="P4721" t="s">
        <v>23</v>
      </c>
      <c r="Q4721" t="s">
        <v>24</v>
      </c>
    </row>
    <row r="4722" spans="1:17" x14ac:dyDescent="0.2">
      <c r="A4722" s="2">
        <v>36709</v>
      </c>
      <c r="B4722" t="s">
        <v>471</v>
      </c>
      <c r="C4722" t="s">
        <v>352</v>
      </c>
      <c r="D4722" t="s">
        <v>36</v>
      </c>
      <c r="E4722" t="s">
        <v>36</v>
      </c>
      <c r="F4722">
        <v>147</v>
      </c>
      <c r="G4722">
        <v>88</v>
      </c>
      <c r="H4722">
        <v>0</v>
      </c>
      <c r="I4722">
        <v>0</v>
      </c>
      <c r="J4722">
        <v>2</v>
      </c>
      <c r="K4722">
        <v>0</v>
      </c>
      <c r="L4722" t="s">
        <v>62</v>
      </c>
      <c r="M4722" t="s">
        <v>639</v>
      </c>
      <c r="N4722" t="s">
        <v>471</v>
      </c>
      <c r="O4722" t="s">
        <v>22</v>
      </c>
      <c r="P4722" t="s">
        <v>23</v>
      </c>
      <c r="Q4722" t="s">
        <v>24</v>
      </c>
    </row>
    <row r="4723" spans="1:17" x14ac:dyDescent="0.2">
      <c r="A4723" s="2">
        <v>36709</v>
      </c>
      <c r="B4723" t="s">
        <v>660</v>
      </c>
      <c r="C4723" t="s">
        <v>890</v>
      </c>
      <c r="D4723" t="s">
        <v>36</v>
      </c>
      <c r="E4723" t="s">
        <v>36</v>
      </c>
      <c r="F4723">
        <v>178</v>
      </c>
      <c r="G4723">
        <v>68</v>
      </c>
      <c r="H4723">
        <v>0</v>
      </c>
      <c r="I4723">
        <v>0</v>
      </c>
      <c r="J4723">
        <v>1</v>
      </c>
      <c r="K4723">
        <v>1</v>
      </c>
      <c r="L4723" t="s">
        <v>62</v>
      </c>
      <c r="M4723" t="s">
        <v>661</v>
      </c>
      <c r="N4723" t="s">
        <v>660</v>
      </c>
      <c r="O4723" t="s">
        <v>22</v>
      </c>
      <c r="P4723" t="s">
        <v>23</v>
      </c>
      <c r="Q4723" t="s">
        <v>30</v>
      </c>
    </row>
    <row r="4724" spans="1:17" x14ac:dyDescent="0.2">
      <c r="A4724" s="2">
        <v>36709</v>
      </c>
      <c r="B4724" t="s">
        <v>802</v>
      </c>
      <c r="C4724" t="s">
        <v>267</v>
      </c>
      <c r="D4724" t="s">
        <v>36</v>
      </c>
      <c r="E4724" t="s">
        <v>36</v>
      </c>
      <c r="F4724">
        <v>192</v>
      </c>
      <c r="G4724">
        <v>47</v>
      </c>
      <c r="H4724">
        <v>0</v>
      </c>
      <c r="I4724">
        <v>0</v>
      </c>
      <c r="J4724">
        <v>0</v>
      </c>
      <c r="K4724">
        <v>1</v>
      </c>
      <c r="L4724" t="s">
        <v>62</v>
      </c>
      <c r="M4724" t="s">
        <v>916</v>
      </c>
      <c r="N4724" t="s">
        <v>802</v>
      </c>
      <c r="O4724" t="s">
        <v>22</v>
      </c>
      <c r="P4724" t="s">
        <v>23</v>
      </c>
      <c r="Q4724" t="s">
        <v>41</v>
      </c>
    </row>
    <row r="4725" spans="1:17" x14ac:dyDescent="0.2">
      <c r="A4725" s="2">
        <v>36709</v>
      </c>
      <c r="B4725" t="s">
        <v>374</v>
      </c>
      <c r="C4725" t="s">
        <v>138</v>
      </c>
      <c r="D4725" t="s">
        <v>36</v>
      </c>
      <c r="E4725" t="s">
        <v>36</v>
      </c>
      <c r="F4725">
        <v>144</v>
      </c>
      <c r="G4725">
        <v>39</v>
      </c>
      <c r="H4725">
        <v>0</v>
      </c>
      <c r="I4725">
        <v>0</v>
      </c>
      <c r="J4725">
        <v>1</v>
      </c>
      <c r="K4725">
        <v>0</v>
      </c>
      <c r="L4725" t="s">
        <v>62</v>
      </c>
      <c r="M4725" t="s">
        <v>375</v>
      </c>
      <c r="N4725" t="s">
        <v>374</v>
      </c>
      <c r="O4725" t="s">
        <v>22</v>
      </c>
      <c r="P4725" t="s">
        <v>23</v>
      </c>
      <c r="Q4725" t="s">
        <v>24</v>
      </c>
    </row>
    <row r="4726" spans="1:17" x14ac:dyDescent="0.2">
      <c r="A4726" s="2">
        <v>36709</v>
      </c>
      <c r="B4726" t="s">
        <v>67</v>
      </c>
      <c r="C4726" t="s">
        <v>119</v>
      </c>
      <c r="D4726" t="s">
        <v>50</v>
      </c>
      <c r="E4726" t="s">
        <v>50</v>
      </c>
      <c r="F4726">
        <v>2</v>
      </c>
      <c r="G4726">
        <v>14</v>
      </c>
      <c r="H4726">
        <v>0</v>
      </c>
      <c r="I4726">
        <v>0</v>
      </c>
      <c r="J4726">
        <v>2</v>
      </c>
      <c r="K4726">
        <v>1</v>
      </c>
      <c r="L4726" t="s">
        <v>622</v>
      </c>
      <c r="M4726" t="s">
        <v>157</v>
      </c>
      <c r="N4726" t="s">
        <v>126</v>
      </c>
      <c r="O4726" t="s">
        <v>122</v>
      </c>
      <c r="P4726" t="s">
        <v>23</v>
      </c>
      <c r="Q4726" t="s">
        <v>24</v>
      </c>
    </row>
    <row r="4727" spans="1:17" x14ac:dyDescent="0.2">
      <c r="A4727" s="2">
        <v>36709</v>
      </c>
      <c r="B4727" t="s">
        <v>185</v>
      </c>
      <c r="C4727" t="s">
        <v>454</v>
      </c>
      <c r="D4727" t="s">
        <v>27</v>
      </c>
      <c r="E4727" t="s">
        <v>27</v>
      </c>
      <c r="F4727">
        <v>55</v>
      </c>
      <c r="G4727">
        <v>73</v>
      </c>
      <c r="H4727">
        <v>0</v>
      </c>
      <c r="I4727">
        <v>0</v>
      </c>
      <c r="J4727">
        <v>1</v>
      </c>
      <c r="K4727">
        <v>1</v>
      </c>
      <c r="L4727" t="s">
        <v>28</v>
      </c>
      <c r="M4727" t="s">
        <v>412</v>
      </c>
      <c r="N4727" t="s">
        <v>185</v>
      </c>
      <c r="O4727" t="s">
        <v>22</v>
      </c>
      <c r="P4727" t="s">
        <v>23</v>
      </c>
      <c r="Q4727" t="s">
        <v>30</v>
      </c>
    </row>
    <row r="4728" spans="1:17" x14ac:dyDescent="0.2">
      <c r="A4728" s="2">
        <v>36709</v>
      </c>
      <c r="B4728" t="s">
        <v>405</v>
      </c>
      <c r="C4728" t="s">
        <v>296</v>
      </c>
      <c r="D4728" t="s">
        <v>36</v>
      </c>
      <c r="E4728" t="s">
        <v>36</v>
      </c>
      <c r="F4728">
        <v>152</v>
      </c>
      <c r="G4728">
        <v>108</v>
      </c>
      <c r="H4728">
        <v>0</v>
      </c>
      <c r="I4728">
        <v>0</v>
      </c>
      <c r="J4728">
        <v>1</v>
      </c>
      <c r="K4728">
        <v>0</v>
      </c>
      <c r="L4728" t="s">
        <v>62</v>
      </c>
      <c r="M4728" t="s">
        <v>406</v>
      </c>
      <c r="N4728" t="s">
        <v>405</v>
      </c>
      <c r="O4728" t="s">
        <v>22</v>
      </c>
      <c r="P4728" t="s">
        <v>23</v>
      </c>
      <c r="Q4728" t="s">
        <v>24</v>
      </c>
    </row>
    <row r="4729" spans="1:17" x14ac:dyDescent="0.2">
      <c r="A4729" s="2">
        <v>36709</v>
      </c>
      <c r="B4729" t="s">
        <v>237</v>
      </c>
      <c r="C4729" t="s">
        <v>136</v>
      </c>
      <c r="D4729" t="s">
        <v>36</v>
      </c>
      <c r="E4729" t="s">
        <v>36</v>
      </c>
      <c r="F4729">
        <v>173</v>
      </c>
      <c r="G4729">
        <v>51</v>
      </c>
      <c r="H4729">
        <v>0</v>
      </c>
      <c r="I4729">
        <v>0</v>
      </c>
      <c r="J4729">
        <v>0</v>
      </c>
      <c r="K4729">
        <v>1</v>
      </c>
      <c r="L4729" t="s">
        <v>62</v>
      </c>
      <c r="M4729" t="s">
        <v>366</v>
      </c>
      <c r="N4729" t="s">
        <v>237</v>
      </c>
      <c r="O4729" t="s">
        <v>22</v>
      </c>
      <c r="P4729" t="s">
        <v>23</v>
      </c>
      <c r="Q4729" t="s">
        <v>41</v>
      </c>
    </row>
    <row r="4730" spans="1:17" x14ac:dyDescent="0.2">
      <c r="A4730" s="2">
        <v>36709</v>
      </c>
      <c r="B4730" t="s">
        <v>617</v>
      </c>
      <c r="C4730" t="s">
        <v>61</v>
      </c>
      <c r="D4730" t="s">
        <v>36</v>
      </c>
      <c r="E4730" t="s">
        <v>36</v>
      </c>
      <c r="F4730">
        <v>151</v>
      </c>
      <c r="G4730">
        <v>96</v>
      </c>
      <c r="H4730">
        <v>0</v>
      </c>
      <c r="I4730">
        <v>0</v>
      </c>
      <c r="J4730">
        <v>2</v>
      </c>
      <c r="K4730">
        <v>1</v>
      </c>
      <c r="L4730" t="s">
        <v>62</v>
      </c>
      <c r="M4730" t="s">
        <v>618</v>
      </c>
      <c r="N4730" t="s">
        <v>617</v>
      </c>
      <c r="O4730" t="s">
        <v>22</v>
      </c>
      <c r="P4730" t="s">
        <v>23</v>
      </c>
      <c r="Q4730" t="s">
        <v>24</v>
      </c>
    </row>
    <row r="4731" spans="1:17" x14ac:dyDescent="0.2">
      <c r="A4731" s="2">
        <v>36709</v>
      </c>
      <c r="B4731" t="s">
        <v>512</v>
      </c>
      <c r="C4731" t="s">
        <v>282</v>
      </c>
      <c r="D4731" t="s">
        <v>27</v>
      </c>
      <c r="E4731" t="s">
        <v>19</v>
      </c>
      <c r="F4731">
        <v>121</v>
      </c>
      <c r="G4731">
        <v>34</v>
      </c>
      <c r="H4731">
        <v>0</v>
      </c>
      <c r="I4731">
        <v>0</v>
      </c>
      <c r="J4731">
        <v>2</v>
      </c>
      <c r="K4731">
        <v>1</v>
      </c>
      <c r="L4731" t="s">
        <v>28</v>
      </c>
      <c r="M4731" t="s">
        <v>632</v>
      </c>
      <c r="N4731" t="s">
        <v>512</v>
      </c>
      <c r="O4731" t="s">
        <v>22</v>
      </c>
      <c r="P4731" t="s">
        <v>23</v>
      </c>
      <c r="Q4731" t="s">
        <v>24</v>
      </c>
    </row>
    <row r="4732" spans="1:17" x14ac:dyDescent="0.2">
      <c r="A4732" s="2">
        <v>36709</v>
      </c>
      <c r="B4732" t="s">
        <v>380</v>
      </c>
      <c r="C4732" t="s">
        <v>828</v>
      </c>
      <c r="D4732" t="s">
        <v>36</v>
      </c>
      <c r="E4732" t="s">
        <v>36</v>
      </c>
      <c r="F4732">
        <v>134</v>
      </c>
      <c r="G4732">
        <v>170</v>
      </c>
      <c r="H4732">
        <v>0</v>
      </c>
      <c r="I4732">
        <v>0</v>
      </c>
      <c r="J4732">
        <v>5</v>
      </c>
      <c r="K4732">
        <v>1</v>
      </c>
      <c r="L4732" t="s">
        <v>62</v>
      </c>
      <c r="M4732" t="s">
        <v>381</v>
      </c>
      <c r="N4732" t="s">
        <v>380</v>
      </c>
      <c r="O4732" t="s">
        <v>22</v>
      </c>
      <c r="P4732" t="s">
        <v>23</v>
      </c>
      <c r="Q4732" t="s">
        <v>24</v>
      </c>
    </row>
    <row r="4733" spans="1:17" x14ac:dyDescent="0.2">
      <c r="A4733" s="2">
        <v>36709</v>
      </c>
      <c r="B4733" t="s">
        <v>46</v>
      </c>
      <c r="C4733" t="s">
        <v>207</v>
      </c>
      <c r="D4733" t="s">
        <v>36</v>
      </c>
      <c r="E4733" t="s">
        <v>36</v>
      </c>
      <c r="F4733">
        <v>136</v>
      </c>
      <c r="G4733">
        <v>105</v>
      </c>
      <c r="H4733">
        <v>0</v>
      </c>
      <c r="I4733">
        <v>0</v>
      </c>
      <c r="J4733">
        <v>3</v>
      </c>
      <c r="K4733">
        <v>2</v>
      </c>
      <c r="L4733" t="s">
        <v>62</v>
      </c>
      <c r="M4733" t="s">
        <v>84</v>
      </c>
      <c r="N4733" t="s">
        <v>46</v>
      </c>
      <c r="O4733" t="s">
        <v>22</v>
      </c>
      <c r="P4733" t="s">
        <v>23</v>
      </c>
      <c r="Q4733" t="s">
        <v>24</v>
      </c>
    </row>
    <row r="4734" spans="1:17" x14ac:dyDescent="0.2">
      <c r="A4734" s="2">
        <v>36710</v>
      </c>
      <c r="B4734" t="s">
        <v>555</v>
      </c>
      <c r="C4734" t="s">
        <v>263</v>
      </c>
      <c r="D4734" t="s">
        <v>27</v>
      </c>
      <c r="E4734" t="s">
        <v>27</v>
      </c>
      <c r="F4734">
        <v>72</v>
      </c>
      <c r="G4734">
        <v>78</v>
      </c>
      <c r="H4734">
        <v>0</v>
      </c>
      <c r="I4734">
        <v>0</v>
      </c>
      <c r="J4734">
        <v>4</v>
      </c>
      <c r="K4734">
        <v>1</v>
      </c>
      <c r="L4734" t="s">
        <v>28</v>
      </c>
      <c r="M4734" t="s">
        <v>327</v>
      </c>
      <c r="N4734" t="s">
        <v>56</v>
      </c>
      <c r="O4734" t="s">
        <v>122</v>
      </c>
      <c r="P4734" t="s">
        <v>23</v>
      </c>
      <c r="Q4734" t="s">
        <v>24</v>
      </c>
    </row>
    <row r="4735" spans="1:17" x14ac:dyDescent="0.2">
      <c r="A4735" s="2">
        <v>36711</v>
      </c>
      <c r="B4735" t="s">
        <v>617</v>
      </c>
      <c r="C4735" t="s">
        <v>208</v>
      </c>
      <c r="D4735" t="s">
        <v>36</v>
      </c>
      <c r="E4735" t="s">
        <v>36</v>
      </c>
      <c r="F4735">
        <v>151</v>
      </c>
      <c r="G4735">
        <v>114</v>
      </c>
      <c r="H4735">
        <v>0</v>
      </c>
      <c r="I4735">
        <v>0</v>
      </c>
      <c r="J4735">
        <v>2</v>
      </c>
      <c r="K4735">
        <v>0</v>
      </c>
      <c r="L4735" t="s">
        <v>28</v>
      </c>
      <c r="M4735" t="s">
        <v>618</v>
      </c>
      <c r="N4735" t="s">
        <v>617</v>
      </c>
      <c r="O4735" t="s">
        <v>22</v>
      </c>
      <c r="P4735" t="s">
        <v>23</v>
      </c>
      <c r="Q4735" t="s">
        <v>24</v>
      </c>
    </row>
    <row r="4736" spans="1:17" x14ac:dyDescent="0.2">
      <c r="A4736" s="2">
        <v>36711</v>
      </c>
      <c r="B4736" t="s">
        <v>282</v>
      </c>
      <c r="C4736" t="s">
        <v>454</v>
      </c>
      <c r="D4736" t="s">
        <v>19</v>
      </c>
      <c r="E4736" t="s">
        <v>27</v>
      </c>
      <c r="F4736">
        <v>34</v>
      </c>
      <c r="G4736">
        <v>73</v>
      </c>
      <c r="H4736">
        <v>0</v>
      </c>
      <c r="I4736">
        <v>0</v>
      </c>
      <c r="J4736">
        <v>4</v>
      </c>
      <c r="K4736">
        <v>1</v>
      </c>
      <c r="L4736" t="s">
        <v>28</v>
      </c>
      <c r="M4736" t="s">
        <v>853</v>
      </c>
      <c r="N4736" t="s">
        <v>282</v>
      </c>
      <c r="O4736" t="s">
        <v>22</v>
      </c>
      <c r="P4736" t="s">
        <v>23</v>
      </c>
      <c r="Q4736" t="s">
        <v>24</v>
      </c>
    </row>
    <row r="4737" spans="1:17" x14ac:dyDescent="0.2">
      <c r="A4737" s="2">
        <v>36712</v>
      </c>
      <c r="B4737" t="s">
        <v>185</v>
      </c>
      <c r="C4737" t="s">
        <v>221</v>
      </c>
      <c r="D4737" t="s">
        <v>27</v>
      </c>
      <c r="E4737" t="s">
        <v>27</v>
      </c>
      <c r="F4737">
        <v>60</v>
      </c>
      <c r="G4737">
        <v>93</v>
      </c>
      <c r="H4737">
        <v>0</v>
      </c>
      <c r="I4737">
        <v>0</v>
      </c>
      <c r="J4737">
        <v>5</v>
      </c>
      <c r="K4737">
        <v>0</v>
      </c>
      <c r="L4737" t="s">
        <v>28</v>
      </c>
      <c r="M4737" t="s">
        <v>412</v>
      </c>
      <c r="N4737" t="s">
        <v>185</v>
      </c>
      <c r="O4737" t="s">
        <v>22</v>
      </c>
      <c r="P4737" t="s">
        <v>23</v>
      </c>
      <c r="Q4737" t="s">
        <v>24</v>
      </c>
    </row>
    <row r="4738" spans="1:17" x14ac:dyDescent="0.2">
      <c r="A4738" s="2">
        <v>36712</v>
      </c>
      <c r="B4738" t="s">
        <v>26</v>
      </c>
      <c r="C4738" t="s">
        <v>32</v>
      </c>
      <c r="D4738" t="s">
        <v>27</v>
      </c>
      <c r="E4738" t="s">
        <v>19</v>
      </c>
      <c r="F4738">
        <v>13</v>
      </c>
      <c r="G4738">
        <v>113</v>
      </c>
      <c r="H4738">
        <v>0</v>
      </c>
      <c r="I4738">
        <v>0</v>
      </c>
      <c r="J4738">
        <v>2</v>
      </c>
      <c r="K4738">
        <v>1</v>
      </c>
      <c r="L4738" t="s">
        <v>28</v>
      </c>
      <c r="M4738" t="s">
        <v>843</v>
      </c>
      <c r="N4738" t="s">
        <v>26</v>
      </c>
      <c r="O4738" t="s">
        <v>22</v>
      </c>
      <c r="P4738" t="s">
        <v>23</v>
      </c>
      <c r="Q4738" t="s">
        <v>24</v>
      </c>
    </row>
    <row r="4739" spans="1:17" x14ac:dyDescent="0.2">
      <c r="A4739" s="2">
        <v>36713</v>
      </c>
      <c r="B4739" t="s">
        <v>548</v>
      </c>
      <c r="C4739" t="s">
        <v>267</v>
      </c>
      <c r="D4739" t="s">
        <v>36</v>
      </c>
      <c r="E4739" t="s">
        <v>36</v>
      </c>
      <c r="F4739">
        <v>159</v>
      </c>
      <c r="G4739">
        <v>45</v>
      </c>
      <c r="H4739">
        <v>0</v>
      </c>
      <c r="I4739">
        <v>0</v>
      </c>
      <c r="J4739">
        <v>1</v>
      </c>
      <c r="K4739">
        <v>1</v>
      </c>
      <c r="L4739" t="s">
        <v>28</v>
      </c>
      <c r="M4739" t="s">
        <v>805</v>
      </c>
      <c r="N4739" t="s">
        <v>548</v>
      </c>
      <c r="O4739" t="s">
        <v>22</v>
      </c>
      <c r="P4739" t="s">
        <v>23</v>
      </c>
      <c r="Q4739" t="s">
        <v>30</v>
      </c>
    </row>
    <row r="4740" spans="1:17" x14ac:dyDescent="0.2">
      <c r="A4740" s="2">
        <v>36713</v>
      </c>
      <c r="B4740" t="s">
        <v>250</v>
      </c>
      <c r="C4740" t="s">
        <v>352</v>
      </c>
      <c r="D4740" t="s">
        <v>36</v>
      </c>
      <c r="E4740" t="s">
        <v>36</v>
      </c>
      <c r="F4740">
        <v>109</v>
      </c>
      <c r="G4740">
        <v>87</v>
      </c>
      <c r="H4740">
        <v>0</v>
      </c>
      <c r="I4740">
        <v>0</v>
      </c>
      <c r="J4740">
        <v>1</v>
      </c>
      <c r="K4740">
        <v>2</v>
      </c>
      <c r="L4740" t="s">
        <v>28</v>
      </c>
      <c r="M4740" t="s">
        <v>634</v>
      </c>
      <c r="N4740" t="s">
        <v>250</v>
      </c>
      <c r="O4740" t="s">
        <v>22</v>
      </c>
      <c r="P4740" t="s">
        <v>23</v>
      </c>
      <c r="Q4740" t="s">
        <v>41</v>
      </c>
    </row>
    <row r="4741" spans="1:17" x14ac:dyDescent="0.2">
      <c r="A4741" s="2">
        <v>36714</v>
      </c>
      <c r="B4741" t="s">
        <v>210</v>
      </c>
      <c r="C4741" t="s">
        <v>555</v>
      </c>
      <c r="D4741" t="s">
        <v>27</v>
      </c>
      <c r="E4741" t="s">
        <v>27</v>
      </c>
      <c r="F4741">
        <v>92</v>
      </c>
      <c r="G4741">
        <v>67</v>
      </c>
      <c r="H4741">
        <v>0</v>
      </c>
      <c r="I4741">
        <v>0</v>
      </c>
      <c r="J4741">
        <v>0</v>
      </c>
      <c r="K4741">
        <v>1</v>
      </c>
      <c r="L4741" t="s">
        <v>28</v>
      </c>
      <c r="M4741" t="s">
        <v>121</v>
      </c>
      <c r="N4741" t="s">
        <v>77</v>
      </c>
      <c r="O4741" t="s">
        <v>122</v>
      </c>
      <c r="P4741" t="s">
        <v>23</v>
      </c>
      <c r="Q4741" t="s">
        <v>41</v>
      </c>
    </row>
    <row r="4742" spans="1:17" x14ac:dyDescent="0.2">
      <c r="A4742" s="2">
        <v>36715</v>
      </c>
      <c r="B4742" t="s">
        <v>282</v>
      </c>
      <c r="C4742" t="s">
        <v>185</v>
      </c>
      <c r="D4742" t="s">
        <v>19</v>
      </c>
      <c r="E4742" t="s">
        <v>27</v>
      </c>
      <c r="F4742">
        <v>37</v>
      </c>
      <c r="G4742">
        <v>60</v>
      </c>
      <c r="H4742">
        <v>0</v>
      </c>
      <c r="I4742">
        <v>0</v>
      </c>
      <c r="J4742">
        <v>2</v>
      </c>
      <c r="K4742">
        <v>4</v>
      </c>
      <c r="L4742" t="s">
        <v>28</v>
      </c>
      <c r="M4742" t="s">
        <v>285</v>
      </c>
      <c r="N4742" t="s">
        <v>282</v>
      </c>
      <c r="O4742" t="s">
        <v>22</v>
      </c>
      <c r="P4742" t="s">
        <v>23</v>
      </c>
      <c r="Q4742" t="s">
        <v>41</v>
      </c>
    </row>
    <row r="4743" spans="1:17" x14ac:dyDescent="0.2">
      <c r="A4743" s="2">
        <v>36715</v>
      </c>
      <c r="B4743" t="s">
        <v>128</v>
      </c>
      <c r="C4743" t="s">
        <v>378</v>
      </c>
      <c r="D4743" t="s">
        <v>36</v>
      </c>
      <c r="E4743" t="s">
        <v>36</v>
      </c>
      <c r="F4743">
        <v>27</v>
      </c>
      <c r="G4743">
        <v>122</v>
      </c>
      <c r="H4743">
        <v>0</v>
      </c>
      <c r="I4743">
        <v>0</v>
      </c>
      <c r="J4743">
        <v>1</v>
      </c>
      <c r="K4743">
        <v>0</v>
      </c>
      <c r="L4743" t="s">
        <v>20</v>
      </c>
      <c r="M4743" t="s">
        <v>130</v>
      </c>
      <c r="N4743" t="s">
        <v>128</v>
      </c>
      <c r="O4743" t="s">
        <v>22</v>
      </c>
      <c r="P4743" t="s">
        <v>23</v>
      </c>
      <c r="Q4743" t="s">
        <v>24</v>
      </c>
    </row>
    <row r="4744" spans="1:17" x14ac:dyDescent="0.2">
      <c r="A4744" s="2">
        <v>36715</v>
      </c>
      <c r="B4744" t="s">
        <v>138</v>
      </c>
      <c r="C4744" t="s">
        <v>365</v>
      </c>
      <c r="D4744" t="s">
        <v>36</v>
      </c>
      <c r="E4744" t="s">
        <v>36</v>
      </c>
      <c r="F4744">
        <v>43</v>
      </c>
      <c r="G4744">
        <v>88</v>
      </c>
      <c r="H4744">
        <v>0</v>
      </c>
      <c r="I4744">
        <v>0</v>
      </c>
      <c r="J4744">
        <v>2</v>
      </c>
      <c r="K4744">
        <v>0</v>
      </c>
      <c r="L4744" t="s">
        <v>20</v>
      </c>
      <c r="M4744" t="s">
        <v>139</v>
      </c>
      <c r="N4744" t="s">
        <v>138</v>
      </c>
      <c r="O4744" t="s">
        <v>22</v>
      </c>
      <c r="P4744" t="s">
        <v>23</v>
      </c>
      <c r="Q4744" t="s">
        <v>24</v>
      </c>
    </row>
    <row r="4745" spans="1:17" x14ac:dyDescent="0.2">
      <c r="A4745" s="2">
        <v>36716</v>
      </c>
      <c r="B4745" t="s">
        <v>224</v>
      </c>
      <c r="C4745" t="s">
        <v>34</v>
      </c>
      <c r="D4745" t="s">
        <v>36</v>
      </c>
      <c r="E4745" t="s">
        <v>36</v>
      </c>
      <c r="F4745">
        <v>78</v>
      </c>
      <c r="G4745">
        <v>84</v>
      </c>
      <c r="H4745">
        <v>0</v>
      </c>
      <c r="I4745">
        <v>0</v>
      </c>
      <c r="J4745">
        <v>2</v>
      </c>
      <c r="K4745">
        <v>3</v>
      </c>
      <c r="L4745" t="s">
        <v>20</v>
      </c>
      <c r="M4745" t="s">
        <v>236</v>
      </c>
      <c r="N4745" t="s">
        <v>224</v>
      </c>
      <c r="O4745" t="s">
        <v>22</v>
      </c>
      <c r="P4745" t="s">
        <v>23</v>
      </c>
      <c r="Q4745" t="s">
        <v>41</v>
      </c>
    </row>
    <row r="4746" spans="1:17" x14ac:dyDescent="0.2">
      <c r="A4746" s="2">
        <v>36716</v>
      </c>
      <c r="B4746" t="s">
        <v>120</v>
      </c>
      <c r="C4746" t="s">
        <v>267</v>
      </c>
      <c r="D4746" t="s">
        <v>36</v>
      </c>
      <c r="E4746" t="s">
        <v>36</v>
      </c>
      <c r="F4746">
        <v>34</v>
      </c>
      <c r="G4746">
        <v>45</v>
      </c>
      <c r="H4746">
        <v>0</v>
      </c>
      <c r="I4746">
        <v>0</v>
      </c>
      <c r="J4746">
        <v>3</v>
      </c>
      <c r="K4746">
        <v>0</v>
      </c>
      <c r="L4746" t="s">
        <v>20</v>
      </c>
      <c r="M4746" t="s">
        <v>152</v>
      </c>
      <c r="N4746" t="s">
        <v>120</v>
      </c>
      <c r="O4746" t="s">
        <v>22</v>
      </c>
      <c r="P4746" t="s">
        <v>23</v>
      </c>
      <c r="Q4746" t="s">
        <v>24</v>
      </c>
    </row>
    <row r="4747" spans="1:17" x14ac:dyDescent="0.2">
      <c r="A4747" s="2">
        <v>36716</v>
      </c>
      <c r="B4747" t="s">
        <v>890</v>
      </c>
      <c r="C4747" t="s">
        <v>61</v>
      </c>
      <c r="D4747" t="s">
        <v>36</v>
      </c>
      <c r="E4747" t="s">
        <v>36</v>
      </c>
      <c r="F4747">
        <v>70</v>
      </c>
      <c r="G4747">
        <v>98</v>
      </c>
      <c r="H4747">
        <v>0</v>
      </c>
      <c r="I4747">
        <v>0</v>
      </c>
      <c r="J4747">
        <v>2</v>
      </c>
      <c r="K4747">
        <v>0</v>
      </c>
      <c r="L4747" t="s">
        <v>20</v>
      </c>
      <c r="M4747" t="s">
        <v>920</v>
      </c>
      <c r="N4747" t="s">
        <v>890</v>
      </c>
      <c r="O4747" t="s">
        <v>22</v>
      </c>
      <c r="P4747" t="s">
        <v>23</v>
      </c>
      <c r="Q4747" t="s">
        <v>24</v>
      </c>
    </row>
    <row r="4748" spans="1:17" x14ac:dyDescent="0.2">
      <c r="A4748" s="2">
        <v>36716</v>
      </c>
      <c r="B4748" t="s">
        <v>199</v>
      </c>
      <c r="C4748" t="s">
        <v>35</v>
      </c>
      <c r="D4748" t="s">
        <v>36</v>
      </c>
      <c r="E4748" t="s">
        <v>36</v>
      </c>
      <c r="F4748">
        <v>54</v>
      </c>
      <c r="G4748">
        <v>133</v>
      </c>
      <c r="H4748">
        <v>0</v>
      </c>
      <c r="I4748">
        <v>0</v>
      </c>
      <c r="J4748">
        <v>5</v>
      </c>
      <c r="K4748">
        <v>0</v>
      </c>
      <c r="L4748" t="s">
        <v>20</v>
      </c>
      <c r="M4748" t="s">
        <v>220</v>
      </c>
      <c r="N4748" t="s">
        <v>199</v>
      </c>
      <c r="O4748" t="s">
        <v>22</v>
      </c>
      <c r="P4748" t="s">
        <v>23</v>
      </c>
      <c r="Q4748" t="s">
        <v>24</v>
      </c>
    </row>
    <row r="4749" spans="1:17" x14ac:dyDescent="0.2">
      <c r="A4749" s="2">
        <v>36716</v>
      </c>
      <c r="B4749" t="s">
        <v>339</v>
      </c>
      <c r="C4749" t="s">
        <v>135</v>
      </c>
      <c r="D4749" t="s">
        <v>36</v>
      </c>
      <c r="E4749" t="s">
        <v>36</v>
      </c>
      <c r="F4749">
        <v>112</v>
      </c>
      <c r="G4749">
        <v>53</v>
      </c>
      <c r="H4749">
        <v>0</v>
      </c>
      <c r="I4749">
        <v>0</v>
      </c>
      <c r="J4749">
        <v>2</v>
      </c>
      <c r="K4749">
        <v>1</v>
      </c>
      <c r="L4749" t="s">
        <v>20</v>
      </c>
      <c r="M4749" t="s">
        <v>921</v>
      </c>
      <c r="N4749" t="s">
        <v>339</v>
      </c>
      <c r="O4749" t="s">
        <v>22</v>
      </c>
      <c r="P4749" t="s">
        <v>23</v>
      </c>
      <c r="Q4749" t="s">
        <v>24</v>
      </c>
    </row>
    <row r="4750" spans="1:17" x14ac:dyDescent="0.2">
      <c r="A4750" s="2">
        <v>36716</v>
      </c>
      <c r="B4750" t="s">
        <v>110</v>
      </c>
      <c r="C4750" t="s">
        <v>150</v>
      </c>
      <c r="D4750" t="s">
        <v>36</v>
      </c>
      <c r="E4750" t="s">
        <v>36</v>
      </c>
      <c r="F4750">
        <v>25</v>
      </c>
      <c r="G4750">
        <v>76</v>
      </c>
      <c r="H4750">
        <v>0</v>
      </c>
      <c r="I4750">
        <v>0</v>
      </c>
      <c r="J4750">
        <v>2</v>
      </c>
      <c r="K4750">
        <v>1</v>
      </c>
      <c r="L4750" t="s">
        <v>20</v>
      </c>
      <c r="M4750" t="s">
        <v>937</v>
      </c>
      <c r="N4750" t="s">
        <v>110</v>
      </c>
      <c r="O4750" t="s">
        <v>22</v>
      </c>
      <c r="P4750" t="s">
        <v>23</v>
      </c>
      <c r="Q4750" t="s">
        <v>24</v>
      </c>
    </row>
    <row r="4751" spans="1:17" x14ac:dyDescent="0.2">
      <c r="A4751" s="2">
        <v>36716</v>
      </c>
      <c r="B4751" t="s">
        <v>118</v>
      </c>
      <c r="C4751" t="s">
        <v>183</v>
      </c>
      <c r="D4751" t="s">
        <v>36</v>
      </c>
      <c r="E4751" t="s">
        <v>36</v>
      </c>
      <c r="F4751">
        <v>79</v>
      </c>
      <c r="G4751">
        <v>33</v>
      </c>
      <c r="H4751">
        <v>0</v>
      </c>
      <c r="I4751">
        <v>0</v>
      </c>
      <c r="J4751">
        <v>0</v>
      </c>
      <c r="K4751">
        <v>0</v>
      </c>
      <c r="L4751" t="s">
        <v>20</v>
      </c>
      <c r="M4751" t="s">
        <v>241</v>
      </c>
      <c r="N4751" t="s">
        <v>118</v>
      </c>
      <c r="O4751" t="s">
        <v>22</v>
      </c>
      <c r="P4751" t="s">
        <v>23</v>
      </c>
      <c r="Q4751" t="s">
        <v>30</v>
      </c>
    </row>
    <row r="4752" spans="1:17" x14ac:dyDescent="0.2">
      <c r="A4752" s="2">
        <v>36716</v>
      </c>
      <c r="B4752" t="s">
        <v>45</v>
      </c>
      <c r="C4752" t="s">
        <v>149</v>
      </c>
      <c r="D4752" t="s">
        <v>36</v>
      </c>
      <c r="E4752" t="s">
        <v>36</v>
      </c>
      <c r="F4752">
        <v>73</v>
      </c>
      <c r="G4752">
        <v>23</v>
      </c>
      <c r="H4752">
        <v>0</v>
      </c>
      <c r="I4752">
        <v>0</v>
      </c>
      <c r="J4752">
        <v>0</v>
      </c>
      <c r="K4752">
        <v>2</v>
      </c>
      <c r="L4752" t="s">
        <v>20</v>
      </c>
      <c r="M4752" t="s">
        <v>47</v>
      </c>
      <c r="N4752" t="s">
        <v>45</v>
      </c>
      <c r="O4752" t="s">
        <v>22</v>
      </c>
      <c r="P4752" t="s">
        <v>23</v>
      </c>
      <c r="Q4752" t="s">
        <v>41</v>
      </c>
    </row>
    <row r="4753" spans="1:17" x14ac:dyDescent="0.2">
      <c r="A4753" s="2">
        <v>36721</v>
      </c>
      <c r="B4753" t="s">
        <v>718</v>
      </c>
      <c r="C4753" t="s">
        <v>756</v>
      </c>
      <c r="D4753" t="s">
        <v>36</v>
      </c>
      <c r="E4753" t="s">
        <v>36</v>
      </c>
      <c r="F4753">
        <v>129</v>
      </c>
      <c r="G4753">
        <v>168</v>
      </c>
      <c r="H4753">
        <v>0</v>
      </c>
      <c r="I4753">
        <v>0</v>
      </c>
      <c r="J4753">
        <v>3</v>
      </c>
      <c r="K4753">
        <v>1</v>
      </c>
      <c r="L4753" t="s">
        <v>62</v>
      </c>
      <c r="M4753" t="s">
        <v>657</v>
      </c>
      <c r="N4753" t="s">
        <v>718</v>
      </c>
      <c r="O4753" t="s">
        <v>22</v>
      </c>
      <c r="P4753" t="s">
        <v>59</v>
      </c>
      <c r="Q4753" t="s">
        <v>24</v>
      </c>
    </row>
    <row r="4754" spans="1:17" x14ac:dyDescent="0.2">
      <c r="A4754" s="2">
        <v>36722</v>
      </c>
      <c r="B4754" t="s">
        <v>172</v>
      </c>
      <c r="C4754" t="s">
        <v>800</v>
      </c>
      <c r="D4754" t="s">
        <v>36</v>
      </c>
      <c r="E4754" t="s">
        <v>36</v>
      </c>
      <c r="F4754">
        <v>145</v>
      </c>
      <c r="G4754">
        <v>194</v>
      </c>
      <c r="H4754">
        <v>0</v>
      </c>
      <c r="I4754">
        <v>0</v>
      </c>
      <c r="J4754">
        <v>1</v>
      </c>
      <c r="K4754">
        <v>0</v>
      </c>
      <c r="L4754" t="s">
        <v>62</v>
      </c>
      <c r="M4754" t="s">
        <v>616</v>
      </c>
      <c r="N4754" t="s">
        <v>172</v>
      </c>
      <c r="O4754" t="s">
        <v>22</v>
      </c>
      <c r="P4754" t="s">
        <v>23</v>
      </c>
      <c r="Q4754" t="s">
        <v>24</v>
      </c>
    </row>
    <row r="4755" spans="1:17" x14ac:dyDescent="0.2">
      <c r="A4755" s="2">
        <v>36722</v>
      </c>
      <c r="B4755" t="s">
        <v>828</v>
      </c>
      <c r="C4755" t="s">
        <v>380</v>
      </c>
      <c r="D4755" t="s">
        <v>36</v>
      </c>
      <c r="E4755" t="s">
        <v>36</v>
      </c>
      <c r="F4755">
        <v>173</v>
      </c>
      <c r="G4755">
        <v>130</v>
      </c>
      <c r="H4755">
        <v>0</v>
      </c>
      <c r="I4755">
        <v>0</v>
      </c>
      <c r="J4755">
        <v>2</v>
      </c>
      <c r="K4755">
        <v>1</v>
      </c>
      <c r="L4755" t="s">
        <v>62</v>
      </c>
      <c r="M4755" t="s">
        <v>829</v>
      </c>
      <c r="N4755" t="s">
        <v>828</v>
      </c>
      <c r="O4755" t="s">
        <v>22</v>
      </c>
      <c r="P4755" t="s">
        <v>23</v>
      </c>
      <c r="Q4755" t="s">
        <v>24</v>
      </c>
    </row>
    <row r="4756" spans="1:17" x14ac:dyDescent="0.2">
      <c r="A4756" s="2">
        <v>36722</v>
      </c>
      <c r="B4756" t="s">
        <v>141</v>
      </c>
      <c r="C4756" t="s">
        <v>876</v>
      </c>
      <c r="D4756" t="s">
        <v>36</v>
      </c>
      <c r="E4756" t="s">
        <v>36</v>
      </c>
      <c r="F4756">
        <v>91</v>
      </c>
      <c r="G4756">
        <v>186</v>
      </c>
      <c r="H4756">
        <v>0</v>
      </c>
      <c r="I4756">
        <v>0</v>
      </c>
      <c r="J4756">
        <v>4</v>
      </c>
      <c r="K4756">
        <v>1</v>
      </c>
      <c r="L4756" t="s">
        <v>62</v>
      </c>
      <c r="M4756" t="s">
        <v>173</v>
      </c>
      <c r="N4756" t="s">
        <v>141</v>
      </c>
      <c r="O4756" t="s">
        <v>22</v>
      </c>
      <c r="P4756" t="s">
        <v>23</v>
      </c>
      <c r="Q4756" t="s">
        <v>24</v>
      </c>
    </row>
    <row r="4757" spans="1:17" x14ac:dyDescent="0.2">
      <c r="A4757" s="2">
        <v>36722</v>
      </c>
      <c r="B4757" t="s">
        <v>207</v>
      </c>
      <c r="C4757" t="s">
        <v>46</v>
      </c>
      <c r="D4757" t="s">
        <v>36</v>
      </c>
      <c r="E4757" t="s">
        <v>36</v>
      </c>
      <c r="F4757">
        <v>108</v>
      </c>
      <c r="G4757">
        <v>139</v>
      </c>
      <c r="H4757">
        <v>0</v>
      </c>
      <c r="I4757">
        <v>0</v>
      </c>
      <c r="J4757">
        <v>3</v>
      </c>
      <c r="K4757">
        <v>0</v>
      </c>
      <c r="L4757" t="s">
        <v>62</v>
      </c>
      <c r="M4757" t="s">
        <v>209</v>
      </c>
      <c r="N4757" t="s">
        <v>207</v>
      </c>
      <c r="O4757" t="s">
        <v>22</v>
      </c>
      <c r="P4757" t="s">
        <v>23</v>
      </c>
      <c r="Q4757" t="s">
        <v>24</v>
      </c>
    </row>
    <row r="4758" spans="1:17" x14ac:dyDescent="0.2">
      <c r="A4758" s="2">
        <v>36722</v>
      </c>
      <c r="B4758" t="s">
        <v>250</v>
      </c>
      <c r="C4758" t="s">
        <v>208</v>
      </c>
      <c r="D4758" t="s">
        <v>36</v>
      </c>
      <c r="E4758" t="s">
        <v>36</v>
      </c>
      <c r="F4758">
        <v>109</v>
      </c>
      <c r="G4758">
        <v>114</v>
      </c>
      <c r="H4758">
        <v>0</v>
      </c>
      <c r="I4758">
        <v>0</v>
      </c>
      <c r="J4758">
        <v>1</v>
      </c>
      <c r="K4758">
        <v>2</v>
      </c>
      <c r="L4758" t="s">
        <v>62</v>
      </c>
      <c r="M4758" t="s">
        <v>251</v>
      </c>
      <c r="N4758" t="s">
        <v>250</v>
      </c>
      <c r="O4758" t="s">
        <v>22</v>
      </c>
      <c r="P4758" t="s">
        <v>23</v>
      </c>
      <c r="Q4758" t="s">
        <v>41</v>
      </c>
    </row>
    <row r="4759" spans="1:17" x14ac:dyDescent="0.2">
      <c r="A4759" s="2">
        <v>36722</v>
      </c>
      <c r="B4759" t="s">
        <v>352</v>
      </c>
      <c r="C4759" t="s">
        <v>471</v>
      </c>
      <c r="D4759" t="s">
        <v>36</v>
      </c>
      <c r="E4759" t="s">
        <v>36</v>
      </c>
      <c r="F4759">
        <v>87</v>
      </c>
      <c r="G4759">
        <v>150</v>
      </c>
      <c r="H4759">
        <v>0</v>
      </c>
      <c r="I4759">
        <v>0</v>
      </c>
      <c r="J4759">
        <v>8</v>
      </c>
      <c r="K4759">
        <v>2</v>
      </c>
      <c r="L4759" t="s">
        <v>62</v>
      </c>
      <c r="M4759" t="s">
        <v>371</v>
      </c>
      <c r="N4759" t="s">
        <v>352</v>
      </c>
      <c r="O4759" t="s">
        <v>22</v>
      </c>
      <c r="P4759" t="s">
        <v>23</v>
      </c>
      <c r="Q4759" t="s">
        <v>24</v>
      </c>
    </row>
    <row r="4760" spans="1:17" x14ac:dyDescent="0.2">
      <c r="A4760" s="2">
        <v>36722</v>
      </c>
      <c r="B4760" t="s">
        <v>138</v>
      </c>
      <c r="C4760" t="s">
        <v>374</v>
      </c>
      <c r="D4760" t="s">
        <v>36</v>
      </c>
      <c r="E4760" t="s">
        <v>36</v>
      </c>
      <c r="F4760">
        <v>43</v>
      </c>
      <c r="G4760">
        <v>146</v>
      </c>
      <c r="H4760">
        <v>0</v>
      </c>
      <c r="I4760">
        <v>0</v>
      </c>
      <c r="J4760">
        <v>2</v>
      </c>
      <c r="K4760">
        <v>0</v>
      </c>
      <c r="L4760" t="s">
        <v>62</v>
      </c>
      <c r="M4760" t="s">
        <v>139</v>
      </c>
      <c r="N4760" t="s">
        <v>138</v>
      </c>
      <c r="O4760" t="s">
        <v>22</v>
      </c>
      <c r="P4760" t="s">
        <v>23</v>
      </c>
      <c r="Q4760" t="s">
        <v>24</v>
      </c>
    </row>
    <row r="4761" spans="1:17" x14ac:dyDescent="0.2">
      <c r="A4761" s="2">
        <v>36723</v>
      </c>
      <c r="B4761" t="s">
        <v>267</v>
      </c>
      <c r="C4761" t="s">
        <v>802</v>
      </c>
      <c r="D4761" t="s">
        <v>36</v>
      </c>
      <c r="E4761" t="s">
        <v>36</v>
      </c>
      <c r="F4761">
        <v>45</v>
      </c>
      <c r="G4761">
        <v>192</v>
      </c>
      <c r="H4761">
        <v>0</v>
      </c>
      <c r="I4761">
        <v>0</v>
      </c>
      <c r="J4761">
        <v>4</v>
      </c>
      <c r="K4761">
        <v>1</v>
      </c>
      <c r="L4761" t="s">
        <v>62</v>
      </c>
      <c r="M4761" t="s">
        <v>268</v>
      </c>
      <c r="N4761" t="s">
        <v>267</v>
      </c>
      <c r="O4761" t="s">
        <v>22</v>
      </c>
      <c r="P4761" t="s">
        <v>23</v>
      </c>
      <c r="Q4761" t="s">
        <v>24</v>
      </c>
    </row>
    <row r="4762" spans="1:17" x14ac:dyDescent="0.2">
      <c r="A4762" s="2">
        <v>36723</v>
      </c>
      <c r="B4762" t="s">
        <v>221</v>
      </c>
      <c r="C4762" t="s">
        <v>131</v>
      </c>
      <c r="D4762" t="s">
        <v>27</v>
      </c>
      <c r="E4762" t="s">
        <v>27</v>
      </c>
      <c r="F4762">
        <v>93</v>
      </c>
      <c r="G4762">
        <v>69</v>
      </c>
      <c r="H4762">
        <v>0</v>
      </c>
      <c r="I4762">
        <v>0</v>
      </c>
      <c r="J4762">
        <v>2</v>
      </c>
      <c r="K4762">
        <v>1</v>
      </c>
      <c r="L4762" t="s">
        <v>20</v>
      </c>
      <c r="M4762" t="s">
        <v>223</v>
      </c>
      <c r="N4762" t="s">
        <v>221</v>
      </c>
      <c r="O4762" t="s">
        <v>22</v>
      </c>
      <c r="P4762" t="s">
        <v>23</v>
      </c>
      <c r="Q4762" t="s">
        <v>24</v>
      </c>
    </row>
    <row r="4763" spans="1:17" x14ac:dyDescent="0.2">
      <c r="A4763" s="2">
        <v>36723</v>
      </c>
      <c r="B4763" t="s">
        <v>56</v>
      </c>
      <c r="C4763" t="s">
        <v>282</v>
      </c>
      <c r="D4763" t="s">
        <v>27</v>
      </c>
      <c r="E4763" t="s">
        <v>19</v>
      </c>
      <c r="F4763">
        <v>55</v>
      </c>
      <c r="G4763">
        <v>37</v>
      </c>
      <c r="H4763">
        <v>0</v>
      </c>
      <c r="I4763">
        <v>0</v>
      </c>
      <c r="J4763">
        <v>0</v>
      </c>
      <c r="K4763">
        <v>2</v>
      </c>
      <c r="L4763" t="s">
        <v>20</v>
      </c>
      <c r="M4763" t="s">
        <v>336</v>
      </c>
      <c r="N4763" t="s">
        <v>56</v>
      </c>
      <c r="O4763" t="s">
        <v>22</v>
      </c>
      <c r="P4763" t="s">
        <v>23</v>
      </c>
      <c r="Q4763" t="s">
        <v>41</v>
      </c>
    </row>
    <row r="4764" spans="1:17" x14ac:dyDescent="0.2">
      <c r="A4764" s="2">
        <v>36723</v>
      </c>
      <c r="B4764" t="s">
        <v>890</v>
      </c>
      <c r="C4764" t="s">
        <v>660</v>
      </c>
      <c r="D4764" t="s">
        <v>36</v>
      </c>
      <c r="E4764" t="s">
        <v>36</v>
      </c>
      <c r="F4764">
        <v>70</v>
      </c>
      <c r="G4764">
        <v>181</v>
      </c>
      <c r="H4764">
        <v>0</v>
      </c>
      <c r="I4764">
        <v>0</v>
      </c>
      <c r="J4764">
        <v>2</v>
      </c>
      <c r="K4764">
        <v>0</v>
      </c>
      <c r="L4764" t="s">
        <v>62</v>
      </c>
      <c r="M4764" t="s">
        <v>920</v>
      </c>
      <c r="N4764" t="s">
        <v>890</v>
      </c>
      <c r="O4764" t="s">
        <v>22</v>
      </c>
      <c r="P4764" t="s">
        <v>23</v>
      </c>
      <c r="Q4764" t="s">
        <v>24</v>
      </c>
    </row>
    <row r="4765" spans="1:17" x14ac:dyDescent="0.2">
      <c r="A4765" s="2">
        <v>36723</v>
      </c>
      <c r="B4765" t="s">
        <v>210</v>
      </c>
      <c r="C4765" t="s">
        <v>304</v>
      </c>
      <c r="D4765" t="s">
        <v>27</v>
      </c>
      <c r="E4765" t="s">
        <v>27</v>
      </c>
      <c r="F4765">
        <v>92</v>
      </c>
      <c r="G4765">
        <v>51</v>
      </c>
      <c r="H4765">
        <v>0</v>
      </c>
      <c r="I4765">
        <v>0</v>
      </c>
      <c r="J4765">
        <v>2</v>
      </c>
      <c r="K4765">
        <v>5</v>
      </c>
      <c r="L4765" t="s">
        <v>20</v>
      </c>
      <c r="M4765" t="s">
        <v>557</v>
      </c>
      <c r="N4765" t="s">
        <v>210</v>
      </c>
      <c r="O4765" t="s">
        <v>22</v>
      </c>
      <c r="P4765" t="s">
        <v>23</v>
      </c>
      <c r="Q4765" t="s">
        <v>41</v>
      </c>
    </row>
    <row r="4766" spans="1:17" x14ac:dyDescent="0.2">
      <c r="A4766" s="2">
        <v>36723</v>
      </c>
      <c r="B4766" t="s">
        <v>555</v>
      </c>
      <c r="C4766" t="s">
        <v>77</v>
      </c>
      <c r="D4766" t="s">
        <v>27</v>
      </c>
      <c r="E4766" t="s">
        <v>27</v>
      </c>
      <c r="F4766">
        <v>67</v>
      </c>
      <c r="G4766">
        <v>20</v>
      </c>
      <c r="H4766">
        <v>0</v>
      </c>
      <c r="I4766">
        <v>0</v>
      </c>
      <c r="J4766">
        <v>1</v>
      </c>
      <c r="K4766">
        <v>1</v>
      </c>
      <c r="L4766" t="s">
        <v>20</v>
      </c>
      <c r="M4766" t="s">
        <v>938</v>
      </c>
      <c r="N4766" t="s">
        <v>555</v>
      </c>
      <c r="O4766" t="s">
        <v>22</v>
      </c>
      <c r="P4766" t="s">
        <v>23</v>
      </c>
      <c r="Q4766" t="s">
        <v>30</v>
      </c>
    </row>
    <row r="4767" spans="1:17" x14ac:dyDescent="0.2">
      <c r="A4767" s="2">
        <v>36723</v>
      </c>
      <c r="B4767" t="s">
        <v>34</v>
      </c>
      <c r="C4767" t="s">
        <v>196</v>
      </c>
      <c r="D4767" t="s">
        <v>36</v>
      </c>
      <c r="E4767" t="s">
        <v>36</v>
      </c>
      <c r="F4767">
        <v>84</v>
      </c>
      <c r="G4767">
        <v>153</v>
      </c>
      <c r="H4767">
        <v>0</v>
      </c>
      <c r="I4767">
        <v>0</v>
      </c>
      <c r="J4767">
        <v>2</v>
      </c>
      <c r="K4767">
        <v>0</v>
      </c>
      <c r="L4767" t="s">
        <v>62</v>
      </c>
      <c r="M4767" t="s">
        <v>37</v>
      </c>
      <c r="N4767" t="s">
        <v>34</v>
      </c>
      <c r="O4767" t="s">
        <v>22</v>
      </c>
      <c r="P4767" t="s">
        <v>23</v>
      </c>
      <c r="Q4767" t="s">
        <v>24</v>
      </c>
    </row>
    <row r="4768" spans="1:17" x14ac:dyDescent="0.2">
      <c r="A4768" s="2">
        <v>36723</v>
      </c>
      <c r="B4768" t="s">
        <v>136</v>
      </c>
      <c r="C4768" t="s">
        <v>237</v>
      </c>
      <c r="D4768" t="s">
        <v>36</v>
      </c>
      <c r="E4768" t="s">
        <v>36</v>
      </c>
      <c r="F4768">
        <v>49</v>
      </c>
      <c r="G4768">
        <v>176</v>
      </c>
      <c r="H4768">
        <v>0</v>
      </c>
      <c r="I4768">
        <v>0</v>
      </c>
      <c r="J4768">
        <v>6</v>
      </c>
      <c r="K4768">
        <v>0</v>
      </c>
      <c r="L4768" t="s">
        <v>62</v>
      </c>
      <c r="M4768" t="s">
        <v>340</v>
      </c>
      <c r="N4768" t="s">
        <v>136</v>
      </c>
      <c r="O4768" t="s">
        <v>22</v>
      </c>
      <c r="P4768" t="s">
        <v>23</v>
      </c>
      <c r="Q4768" t="s">
        <v>24</v>
      </c>
    </row>
    <row r="4769" spans="1:17" x14ac:dyDescent="0.2">
      <c r="A4769" s="2">
        <v>36723</v>
      </c>
      <c r="B4769" t="s">
        <v>404</v>
      </c>
      <c r="C4769" t="s">
        <v>211</v>
      </c>
      <c r="D4769" t="s">
        <v>36</v>
      </c>
      <c r="E4769" t="s">
        <v>36</v>
      </c>
      <c r="F4769">
        <v>125</v>
      </c>
      <c r="G4769">
        <v>134</v>
      </c>
      <c r="H4769">
        <v>0</v>
      </c>
      <c r="I4769">
        <v>0</v>
      </c>
      <c r="J4769">
        <v>3</v>
      </c>
      <c r="K4769">
        <v>2</v>
      </c>
      <c r="L4769" t="s">
        <v>62</v>
      </c>
      <c r="M4769" t="s">
        <v>662</v>
      </c>
      <c r="N4769" t="s">
        <v>404</v>
      </c>
      <c r="O4769" t="s">
        <v>22</v>
      </c>
      <c r="P4769" t="s">
        <v>23</v>
      </c>
      <c r="Q4769" t="s">
        <v>24</v>
      </c>
    </row>
    <row r="4770" spans="1:17" x14ac:dyDescent="0.2">
      <c r="A4770" s="2">
        <v>36723</v>
      </c>
      <c r="B4770" t="s">
        <v>296</v>
      </c>
      <c r="C4770" t="s">
        <v>405</v>
      </c>
      <c r="D4770" t="s">
        <v>36</v>
      </c>
      <c r="E4770" t="s">
        <v>36</v>
      </c>
      <c r="F4770">
        <v>107</v>
      </c>
      <c r="G4770">
        <v>144</v>
      </c>
      <c r="H4770">
        <v>0</v>
      </c>
      <c r="I4770">
        <v>0</v>
      </c>
      <c r="J4770">
        <v>1</v>
      </c>
      <c r="K4770">
        <v>0</v>
      </c>
      <c r="L4770" t="s">
        <v>62</v>
      </c>
      <c r="M4770" t="s">
        <v>399</v>
      </c>
      <c r="N4770" t="s">
        <v>296</v>
      </c>
      <c r="O4770" t="s">
        <v>22</v>
      </c>
      <c r="P4770" t="s">
        <v>59</v>
      </c>
      <c r="Q4770" t="s">
        <v>41</v>
      </c>
    </row>
    <row r="4771" spans="1:17" x14ac:dyDescent="0.2">
      <c r="A4771" s="2">
        <v>36723</v>
      </c>
      <c r="B4771" t="s">
        <v>531</v>
      </c>
      <c r="C4771" t="s">
        <v>26</v>
      </c>
      <c r="D4771" t="s">
        <v>27</v>
      </c>
      <c r="E4771" t="s">
        <v>27</v>
      </c>
      <c r="F4771">
        <v>119</v>
      </c>
      <c r="G4771">
        <v>13</v>
      </c>
      <c r="H4771">
        <v>0</v>
      </c>
      <c r="I4771">
        <v>0</v>
      </c>
      <c r="J4771">
        <v>0</v>
      </c>
      <c r="K4771">
        <v>1</v>
      </c>
      <c r="L4771" t="s">
        <v>20</v>
      </c>
      <c r="M4771" t="s">
        <v>534</v>
      </c>
      <c r="N4771" t="s">
        <v>531</v>
      </c>
      <c r="O4771" t="s">
        <v>22</v>
      </c>
      <c r="P4771" t="s">
        <v>23</v>
      </c>
      <c r="Q4771" t="s">
        <v>41</v>
      </c>
    </row>
    <row r="4772" spans="1:17" x14ac:dyDescent="0.2">
      <c r="A4772" s="2">
        <v>36725</v>
      </c>
      <c r="B4772" t="s">
        <v>38</v>
      </c>
      <c r="C4772" t="s">
        <v>25</v>
      </c>
      <c r="D4772" t="s">
        <v>19</v>
      </c>
      <c r="E4772" t="s">
        <v>19</v>
      </c>
      <c r="F4772">
        <v>19</v>
      </c>
      <c r="G4772">
        <v>1</v>
      </c>
      <c r="H4772">
        <v>0</v>
      </c>
      <c r="I4772">
        <v>0</v>
      </c>
      <c r="J4772">
        <v>2</v>
      </c>
      <c r="K4772">
        <v>1</v>
      </c>
      <c r="L4772" t="s">
        <v>20</v>
      </c>
      <c r="M4772" t="s">
        <v>40</v>
      </c>
      <c r="N4772" t="s">
        <v>38</v>
      </c>
      <c r="O4772" t="s">
        <v>22</v>
      </c>
      <c r="P4772" t="s">
        <v>23</v>
      </c>
      <c r="Q4772" t="s">
        <v>24</v>
      </c>
    </row>
    <row r="4773" spans="1:17" x14ac:dyDescent="0.2">
      <c r="A4773" s="2">
        <v>36725</v>
      </c>
      <c r="B4773" t="s">
        <v>18</v>
      </c>
      <c r="C4773" t="s">
        <v>32</v>
      </c>
      <c r="D4773" t="s">
        <v>19</v>
      </c>
      <c r="E4773" t="s">
        <v>19</v>
      </c>
      <c r="F4773">
        <v>35</v>
      </c>
      <c r="G4773">
        <v>113</v>
      </c>
      <c r="H4773">
        <v>0</v>
      </c>
      <c r="I4773">
        <v>0</v>
      </c>
      <c r="J4773">
        <v>3</v>
      </c>
      <c r="K4773">
        <v>1</v>
      </c>
      <c r="L4773" t="s">
        <v>20</v>
      </c>
      <c r="M4773" t="s">
        <v>64</v>
      </c>
      <c r="N4773" t="s">
        <v>18</v>
      </c>
      <c r="O4773" t="s">
        <v>22</v>
      </c>
      <c r="P4773" t="s">
        <v>23</v>
      </c>
      <c r="Q4773" t="s">
        <v>24</v>
      </c>
    </row>
    <row r="4774" spans="1:17" x14ac:dyDescent="0.2">
      <c r="A4774" s="2">
        <v>36726</v>
      </c>
      <c r="B4774" t="s">
        <v>39</v>
      </c>
      <c r="C4774" t="s">
        <v>31</v>
      </c>
      <c r="D4774" t="s">
        <v>19</v>
      </c>
      <c r="E4774" t="s">
        <v>19</v>
      </c>
      <c r="F4774">
        <v>5</v>
      </c>
      <c r="G4774">
        <v>66</v>
      </c>
      <c r="H4774">
        <v>0</v>
      </c>
      <c r="I4774">
        <v>0</v>
      </c>
      <c r="J4774">
        <v>2</v>
      </c>
      <c r="K4774">
        <v>0</v>
      </c>
      <c r="L4774" t="s">
        <v>20</v>
      </c>
      <c r="M4774" t="s">
        <v>65</v>
      </c>
      <c r="N4774" t="s">
        <v>39</v>
      </c>
      <c r="O4774" t="s">
        <v>22</v>
      </c>
      <c r="P4774" t="s">
        <v>23</v>
      </c>
      <c r="Q4774" t="s">
        <v>24</v>
      </c>
    </row>
    <row r="4775" spans="1:17" x14ac:dyDescent="0.2">
      <c r="A4775" s="2">
        <v>36726</v>
      </c>
      <c r="B4775" t="s">
        <v>17</v>
      </c>
      <c r="C4775" t="s">
        <v>107</v>
      </c>
      <c r="D4775" t="s">
        <v>19</v>
      </c>
      <c r="E4775" t="s">
        <v>19</v>
      </c>
      <c r="F4775">
        <v>72</v>
      </c>
      <c r="G4775">
        <v>22</v>
      </c>
      <c r="H4775">
        <v>0</v>
      </c>
      <c r="I4775">
        <v>0</v>
      </c>
      <c r="J4775">
        <v>1</v>
      </c>
      <c r="K4775">
        <v>0</v>
      </c>
      <c r="L4775" t="s">
        <v>20</v>
      </c>
      <c r="M4775" t="s">
        <v>21</v>
      </c>
      <c r="N4775" t="s">
        <v>17</v>
      </c>
      <c r="O4775" t="s">
        <v>22</v>
      </c>
      <c r="P4775" t="s">
        <v>23</v>
      </c>
      <c r="Q4775" t="s">
        <v>24</v>
      </c>
    </row>
    <row r="4776" spans="1:17" x14ac:dyDescent="0.2">
      <c r="A4776" s="2">
        <v>36726</v>
      </c>
      <c r="B4776" t="s">
        <v>42</v>
      </c>
      <c r="C4776" t="s">
        <v>43</v>
      </c>
      <c r="D4776" t="s">
        <v>19</v>
      </c>
      <c r="E4776" t="s">
        <v>19</v>
      </c>
      <c r="F4776">
        <v>44</v>
      </c>
      <c r="G4776">
        <v>17</v>
      </c>
      <c r="H4776">
        <v>0</v>
      </c>
      <c r="I4776">
        <v>0</v>
      </c>
      <c r="J4776">
        <v>0</v>
      </c>
      <c r="K4776">
        <v>1</v>
      </c>
      <c r="L4776" t="s">
        <v>20</v>
      </c>
      <c r="M4776" t="s">
        <v>44</v>
      </c>
      <c r="N4776" t="s">
        <v>42</v>
      </c>
      <c r="O4776" t="s">
        <v>22</v>
      </c>
      <c r="P4776" t="s">
        <v>23</v>
      </c>
      <c r="Q4776" t="s">
        <v>41</v>
      </c>
    </row>
    <row r="4777" spans="1:17" x14ac:dyDescent="0.2">
      <c r="A4777" s="2">
        <v>36729</v>
      </c>
      <c r="B4777" t="s">
        <v>555</v>
      </c>
      <c r="C4777" t="s">
        <v>221</v>
      </c>
      <c r="D4777" t="s">
        <v>27</v>
      </c>
      <c r="E4777" t="s">
        <v>27</v>
      </c>
      <c r="F4777">
        <v>67</v>
      </c>
      <c r="G4777">
        <v>93</v>
      </c>
      <c r="H4777">
        <v>0</v>
      </c>
      <c r="I4777">
        <v>0</v>
      </c>
      <c r="J4777">
        <v>2</v>
      </c>
      <c r="K4777">
        <v>0</v>
      </c>
      <c r="L4777" t="s">
        <v>20</v>
      </c>
      <c r="M4777" t="s">
        <v>939</v>
      </c>
      <c r="N4777" t="s">
        <v>555</v>
      </c>
      <c r="O4777" t="s">
        <v>22</v>
      </c>
      <c r="P4777" t="s">
        <v>23</v>
      </c>
      <c r="Q4777" t="s">
        <v>24</v>
      </c>
    </row>
    <row r="4778" spans="1:17" x14ac:dyDescent="0.2">
      <c r="A4778" s="2">
        <v>36730</v>
      </c>
      <c r="B4778" t="s">
        <v>131</v>
      </c>
      <c r="C4778" t="s">
        <v>77</v>
      </c>
      <c r="D4778" t="s">
        <v>27</v>
      </c>
      <c r="E4778" t="s">
        <v>27</v>
      </c>
      <c r="F4778">
        <v>69</v>
      </c>
      <c r="G4778">
        <v>20</v>
      </c>
      <c r="H4778">
        <v>0</v>
      </c>
      <c r="I4778">
        <v>0</v>
      </c>
      <c r="J4778">
        <v>2</v>
      </c>
      <c r="K4778">
        <v>1</v>
      </c>
      <c r="L4778" t="s">
        <v>20</v>
      </c>
      <c r="M4778" t="s">
        <v>637</v>
      </c>
      <c r="N4778" t="s">
        <v>131</v>
      </c>
      <c r="O4778" t="s">
        <v>22</v>
      </c>
      <c r="P4778" t="s">
        <v>23</v>
      </c>
      <c r="Q4778" t="s">
        <v>24</v>
      </c>
    </row>
    <row r="4779" spans="1:17" x14ac:dyDescent="0.2">
      <c r="A4779" s="2">
        <v>36730</v>
      </c>
      <c r="B4779" t="s">
        <v>185</v>
      </c>
      <c r="C4779" t="s">
        <v>304</v>
      </c>
      <c r="D4779" t="s">
        <v>27</v>
      </c>
      <c r="E4779" t="s">
        <v>27</v>
      </c>
      <c r="F4779">
        <v>60</v>
      </c>
      <c r="G4779">
        <v>51</v>
      </c>
      <c r="H4779">
        <v>0</v>
      </c>
      <c r="I4779">
        <v>0</v>
      </c>
      <c r="J4779">
        <v>3</v>
      </c>
      <c r="K4779">
        <v>1</v>
      </c>
      <c r="L4779" t="s">
        <v>20</v>
      </c>
      <c r="M4779" t="s">
        <v>412</v>
      </c>
      <c r="N4779" t="s">
        <v>185</v>
      </c>
      <c r="O4779" t="s">
        <v>22</v>
      </c>
      <c r="P4779" t="s">
        <v>23</v>
      </c>
      <c r="Q4779" t="s">
        <v>24</v>
      </c>
    </row>
    <row r="4780" spans="1:17" x14ac:dyDescent="0.2">
      <c r="A4780" s="2">
        <v>36730</v>
      </c>
      <c r="B4780" t="s">
        <v>405</v>
      </c>
      <c r="C4780" t="s">
        <v>267</v>
      </c>
      <c r="D4780" t="s">
        <v>36</v>
      </c>
      <c r="E4780" t="s">
        <v>36</v>
      </c>
      <c r="F4780">
        <v>144</v>
      </c>
      <c r="G4780">
        <v>45</v>
      </c>
      <c r="H4780">
        <v>0</v>
      </c>
      <c r="I4780">
        <v>0</v>
      </c>
      <c r="J4780">
        <v>2</v>
      </c>
      <c r="K4780">
        <v>1</v>
      </c>
      <c r="L4780" t="s">
        <v>716</v>
      </c>
      <c r="M4780" t="s">
        <v>406</v>
      </c>
      <c r="N4780" t="s">
        <v>405</v>
      </c>
      <c r="O4780" t="s">
        <v>22</v>
      </c>
      <c r="P4780" t="s">
        <v>23</v>
      </c>
      <c r="Q4780" t="s">
        <v>24</v>
      </c>
    </row>
    <row r="4781" spans="1:17" x14ac:dyDescent="0.2">
      <c r="A4781" s="2">
        <v>36730</v>
      </c>
      <c r="B4781" t="s">
        <v>531</v>
      </c>
      <c r="C4781" t="s">
        <v>56</v>
      </c>
      <c r="D4781" t="s">
        <v>27</v>
      </c>
      <c r="E4781" t="s">
        <v>27</v>
      </c>
      <c r="F4781">
        <v>119</v>
      </c>
      <c r="G4781">
        <v>55</v>
      </c>
      <c r="H4781">
        <v>0</v>
      </c>
      <c r="I4781">
        <v>0</v>
      </c>
      <c r="J4781">
        <v>0</v>
      </c>
      <c r="K4781">
        <v>0</v>
      </c>
      <c r="L4781" t="s">
        <v>20</v>
      </c>
      <c r="M4781" t="s">
        <v>534</v>
      </c>
      <c r="N4781" t="s">
        <v>531</v>
      </c>
      <c r="O4781" t="s">
        <v>22</v>
      </c>
      <c r="P4781" t="s">
        <v>23</v>
      </c>
      <c r="Q4781" t="s">
        <v>30</v>
      </c>
    </row>
    <row r="4782" spans="1:17" x14ac:dyDescent="0.2">
      <c r="A4782" s="2">
        <v>36730</v>
      </c>
      <c r="B4782" t="s">
        <v>282</v>
      </c>
      <c r="C4782" t="s">
        <v>26</v>
      </c>
      <c r="D4782" t="s">
        <v>19</v>
      </c>
      <c r="E4782" t="s">
        <v>27</v>
      </c>
      <c r="F4782">
        <v>37</v>
      </c>
      <c r="G4782">
        <v>13</v>
      </c>
      <c r="H4782">
        <v>0</v>
      </c>
      <c r="I4782">
        <v>0</v>
      </c>
      <c r="J4782">
        <v>1</v>
      </c>
      <c r="K4782">
        <v>0</v>
      </c>
      <c r="L4782" t="s">
        <v>20</v>
      </c>
      <c r="M4782" t="s">
        <v>285</v>
      </c>
      <c r="N4782" t="s">
        <v>282</v>
      </c>
      <c r="O4782" t="s">
        <v>22</v>
      </c>
      <c r="P4782" t="s">
        <v>23</v>
      </c>
      <c r="Q4782" t="s">
        <v>24</v>
      </c>
    </row>
    <row r="4783" spans="1:17" x14ac:dyDescent="0.2">
      <c r="A4783" s="2">
        <v>36732</v>
      </c>
      <c r="B4783" t="s">
        <v>31</v>
      </c>
      <c r="C4783" t="s">
        <v>43</v>
      </c>
      <c r="D4783" t="s">
        <v>19</v>
      </c>
      <c r="E4783" t="s">
        <v>19</v>
      </c>
      <c r="F4783">
        <v>66</v>
      </c>
      <c r="G4783">
        <v>17</v>
      </c>
      <c r="H4783">
        <v>0</v>
      </c>
      <c r="I4783">
        <v>0</v>
      </c>
      <c r="J4783">
        <v>0</v>
      </c>
      <c r="K4783">
        <v>0</v>
      </c>
      <c r="L4783" t="s">
        <v>20</v>
      </c>
      <c r="M4783" t="s">
        <v>33</v>
      </c>
      <c r="N4783" t="s">
        <v>31</v>
      </c>
      <c r="O4783" t="s">
        <v>22</v>
      </c>
      <c r="P4783" t="s">
        <v>23</v>
      </c>
      <c r="Q4783" t="s">
        <v>30</v>
      </c>
    </row>
    <row r="4784" spans="1:17" x14ac:dyDescent="0.2">
      <c r="A4784" s="2">
        <v>36732</v>
      </c>
      <c r="B4784" t="s">
        <v>32</v>
      </c>
      <c r="C4784" t="s">
        <v>107</v>
      </c>
      <c r="D4784" t="s">
        <v>19</v>
      </c>
      <c r="E4784" t="s">
        <v>19</v>
      </c>
      <c r="F4784">
        <v>113</v>
      </c>
      <c r="G4784">
        <v>22</v>
      </c>
      <c r="H4784">
        <v>0</v>
      </c>
      <c r="I4784">
        <v>0</v>
      </c>
      <c r="J4784">
        <v>0</v>
      </c>
      <c r="K4784">
        <v>2</v>
      </c>
      <c r="L4784" t="s">
        <v>20</v>
      </c>
      <c r="M4784" t="s">
        <v>664</v>
      </c>
      <c r="N4784" t="s">
        <v>32</v>
      </c>
      <c r="O4784" t="s">
        <v>22</v>
      </c>
      <c r="P4784" t="s">
        <v>23</v>
      </c>
      <c r="Q4784" t="s">
        <v>41</v>
      </c>
    </row>
    <row r="4785" spans="1:17" x14ac:dyDescent="0.2">
      <c r="A4785" s="2">
        <v>36733</v>
      </c>
      <c r="B4785" t="s">
        <v>25</v>
      </c>
      <c r="C4785" t="s">
        <v>39</v>
      </c>
      <c r="D4785" t="s">
        <v>19</v>
      </c>
      <c r="E4785" t="s">
        <v>19</v>
      </c>
      <c r="F4785">
        <v>1</v>
      </c>
      <c r="G4785">
        <v>5</v>
      </c>
      <c r="H4785">
        <v>0</v>
      </c>
      <c r="I4785">
        <v>0</v>
      </c>
      <c r="J4785">
        <v>3</v>
      </c>
      <c r="K4785">
        <v>1</v>
      </c>
      <c r="L4785" t="s">
        <v>20</v>
      </c>
      <c r="M4785" t="s">
        <v>66</v>
      </c>
      <c r="N4785" t="s">
        <v>25</v>
      </c>
      <c r="O4785" t="s">
        <v>22</v>
      </c>
      <c r="P4785" t="s">
        <v>23</v>
      </c>
      <c r="Q4785" t="s">
        <v>24</v>
      </c>
    </row>
    <row r="4786" spans="1:17" x14ac:dyDescent="0.2">
      <c r="A4786" s="2">
        <v>36733</v>
      </c>
      <c r="B4786" t="s">
        <v>87</v>
      </c>
      <c r="C4786" t="s">
        <v>386</v>
      </c>
      <c r="D4786" t="s">
        <v>50</v>
      </c>
      <c r="E4786" t="s">
        <v>50</v>
      </c>
      <c r="F4786">
        <v>47</v>
      </c>
      <c r="G4786">
        <v>105</v>
      </c>
      <c r="H4786">
        <v>0</v>
      </c>
      <c r="I4786">
        <v>0</v>
      </c>
      <c r="J4786">
        <v>2</v>
      </c>
      <c r="K4786">
        <v>1</v>
      </c>
      <c r="L4786" t="s">
        <v>28</v>
      </c>
      <c r="M4786" t="s">
        <v>940</v>
      </c>
      <c r="N4786" t="s">
        <v>87</v>
      </c>
      <c r="O4786" t="s">
        <v>22</v>
      </c>
      <c r="P4786" t="s">
        <v>23</v>
      </c>
      <c r="Q4786" t="s">
        <v>24</v>
      </c>
    </row>
    <row r="4787" spans="1:17" x14ac:dyDescent="0.2">
      <c r="A4787" s="2">
        <v>36733</v>
      </c>
      <c r="B4787" t="s">
        <v>18</v>
      </c>
      <c r="C4787" t="s">
        <v>42</v>
      </c>
      <c r="D4787" t="s">
        <v>19</v>
      </c>
      <c r="E4787" t="s">
        <v>19</v>
      </c>
      <c r="F4787">
        <v>35</v>
      </c>
      <c r="G4787">
        <v>44</v>
      </c>
      <c r="H4787">
        <v>0</v>
      </c>
      <c r="I4787">
        <v>0</v>
      </c>
      <c r="J4787">
        <v>0</v>
      </c>
      <c r="K4787">
        <v>0</v>
      </c>
      <c r="L4787" t="s">
        <v>20</v>
      </c>
      <c r="M4787" t="s">
        <v>64</v>
      </c>
      <c r="N4787" t="s">
        <v>18</v>
      </c>
      <c r="O4787" t="s">
        <v>22</v>
      </c>
      <c r="P4787" t="s">
        <v>23</v>
      </c>
      <c r="Q4787" t="s">
        <v>30</v>
      </c>
    </row>
    <row r="4788" spans="1:17" x14ac:dyDescent="0.2">
      <c r="A4788" s="2">
        <v>36734</v>
      </c>
      <c r="B4788" t="s">
        <v>386</v>
      </c>
      <c r="C4788" t="s">
        <v>328</v>
      </c>
      <c r="D4788" t="s">
        <v>50</v>
      </c>
      <c r="E4788" t="s">
        <v>50</v>
      </c>
      <c r="F4788">
        <v>105</v>
      </c>
      <c r="G4788">
        <v>83</v>
      </c>
      <c r="H4788">
        <v>0</v>
      </c>
      <c r="I4788">
        <v>0</v>
      </c>
      <c r="J4788">
        <v>1</v>
      </c>
      <c r="K4788">
        <v>2</v>
      </c>
      <c r="L4788" t="s">
        <v>28</v>
      </c>
      <c r="M4788" t="s">
        <v>940</v>
      </c>
      <c r="N4788" t="s">
        <v>87</v>
      </c>
      <c r="O4788" t="s">
        <v>122</v>
      </c>
      <c r="P4788" t="s">
        <v>23</v>
      </c>
      <c r="Q4788" t="s">
        <v>41</v>
      </c>
    </row>
    <row r="4789" spans="1:17" x14ac:dyDescent="0.2">
      <c r="A4789" s="2">
        <v>36734</v>
      </c>
      <c r="B4789" t="s">
        <v>17</v>
      </c>
      <c r="C4789" t="s">
        <v>38</v>
      </c>
      <c r="D4789" t="s">
        <v>19</v>
      </c>
      <c r="E4789" t="s">
        <v>19</v>
      </c>
      <c r="F4789">
        <v>72</v>
      </c>
      <c r="G4789">
        <v>19</v>
      </c>
      <c r="H4789">
        <v>0</v>
      </c>
      <c r="I4789">
        <v>0</v>
      </c>
      <c r="J4789">
        <v>0</v>
      </c>
      <c r="K4789">
        <v>0</v>
      </c>
      <c r="L4789" t="s">
        <v>20</v>
      </c>
      <c r="M4789" t="s">
        <v>21</v>
      </c>
      <c r="N4789" t="s">
        <v>17</v>
      </c>
      <c r="O4789" t="s">
        <v>22</v>
      </c>
      <c r="P4789" t="s">
        <v>23</v>
      </c>
      <c r="Q4789" t="s">
        <v>30</v>
      </c>
    </row>
    <row r="4790" spans="1:17" x14ac:dyDescent="0.2">
      <c r="A4790" s="2">
        <v>36734</v>
      </c>
      <c r="B4790" t="s">
        <v>76</v>
      </c>
      <c r="C4790" t="s">
        <v>184</v>
      </c>
      <c r="D4790" t="s">
        <v>50</v>
      </c>
      <c r="E4790" t="s">
        <v>50</v>
      </c>
      <c r="F4790">
        <v>56</v>
      </c>
      <c r="G4790">
        <v>117</v>
      </c>
      <c r="H4790">
        <v>0</v>
      </c>
      <c r="I4790">
        <v>0</v>
      </c>
      <c r="J4790">
        <v>5</v>
      </c>
      <c r="K4790">
        <v>0</v>
      </c>
      <c r="L4790" t="s">
        <v>28</v>
      </c>
      <c r="M4790" t="s">
        <v>78</v>
      </c>
      <c r="N4790" t="s">
        <v>76</v>
      </c>
      <c r="O4790" t="s">
        <v>22</v>
      </c>
      <c r="P4790" t="s">
        <v>23</v>
      </c>
      <c r="Q4790" t="s">
        <v>24</v>
      </c>
    </row>
    <row r="4791" spans="1:17" x14ac:dyDescent="0.2">
      <c r="A4791" s="2">
        <v>36735</v>
      </c>
      <c r="B4791" t="s">
        <v>182</v>
      </c>
      <c r="C4791" t="s">
        <v>133</v>
      </c>
      <c r="D4791" t="s">
        <v>115</v>
      </c>
      <c r="E4791" t="s">
        <v>115</v>
      </c>
      <c r="F4791">
        <v>68</v>
      </c>
      <c r="G4791">
        <v>38</v>
      </c>
      <c r="H4791">
        <v>0</v>
      </c>
      <c r="I4791">
        <v>0</v>
      </c>
      <c r="J4791">
        <v>0</v>
      </c>
      <c r="K4791">
        <v>1</v>
      </c>
      <c r="L4791" t="s">
        <v>28</v>
      </c>
      <c r="M4791" t="s">
        <v>536</v>
      </c>
      <c r="N4791" t="s">
        <v>182</v>
      </c>
      <c r="O4791" t="s">
        <v>22</v>
      </c>
      <c r="P4791" t="s">
        <v>23</v>
      </c>
      <c r="Q4791" t="s">
        <v>41</v>
      </c>
    </row>
    <row r="4792" spans="1:17" x14ac:dyDescent="0.2">
      <c r="A4792" s="2">
        <v>36736</v>
      </c>
      <c r="B4792" t="s">
        <v>212</v>
      </c>
      <c r="C4792" t="s">
        <v>388</v>
      </c>
      <c r="D4792" t="s">
        <v>115</v>
      </c>
      <c r="E4792" t="s">
        <v>115</v>
      </c>
      <c r="F4792">
        <v>140</v>
      </c>
      <c r="G4792">
        <v>115</v>
      </c>
      <c r="H4792">
        <v>0</v>
      </c>
      <c r="I4792">
        <v>0</v>
      </c>
      <c r="J4792">
        <v>0</v>
      </c>
      <c r="K4792">
        <v>1</v>
      </c>
      <c r="L4792" t="s">
        <v>28</v>
      </c>
      <c r="M4792" t="s">
        <v>941</v>
      </c>
      <c r="N4792" t="s">
        <v>89</v>
      </c>
      <c r="O4792" t="s">
        <v>122</v>
      </c>
      <c r="P4792" t="s">
        <v>23</v>
      </c>
      <c r="Q4792" t="s">
        <v>41</v>
      </c>
    </row>
    <row r="4793" spans="1:17" x14ac:dyDescent="0.2">
      <c r="A4793" s="2">
        <v>36736</v>
      </c>
      <c r="B4793" t="s">
        <v>149</v>
      </c>
      <c r="C4793" t="s">
        <v>45</v>
      </c>
      <c r="D4793" t="s">
        <v>36</v>
      </c>
      <c r="E4793" t="s">
        <v>36</v>
      </c>
      <c r="F4793">
        <v>23</v>
      </c>
      <c r="G4793">
        <v>73</v>
      </c>
      <c r="H4793">
        <v>0</v>
      </c>
      <c r="I4793">
        <v>0</v>
      </c>
      <c r="J4793">
        <v>0</v>
      </c>
      <c r="K4793">
        <v>1</v>
      </c>
      <c r="L4793" t="s">
        <v>716</v>
      </c>
      <c r="M4793" t="s">
        <v>416</v>
      </c>
      <c r="N4793" t="s">
        <v>149</v>
      </c>
      <c r="O4793" t="s">
        <v>22</v>
      </c>
      <c r="P4793" t="s">
        <v>23</v>
      </c>
      <c r="Q4793" t="s">
        <v>41</v>
      </c>
    </row>
    <row r="4794" spans="1:17" x14ac:dyDescent="0.2">
      <c r="A4794" s="2">
        <v>36743</v>
      </c>
      <c r="B4794" t="s">
        <v>210</v>
      </c>
      <c r="C4794" t="s">
        <v>263</v>
      </c>
      <c r="D4794" t="s">
        <v>27</v>
      </c>
      <c r="E4794" t="s">
        <v>27</v>
      </c>
      <c r="F4794">
        <v>92</v>
      </c>
      <c r="G4794">
        <v>81</v>
      </c>
      <c r="H4794">
        <v>0</v>
      </c>
      <c r="I4794">
        <v>0</v>
      </c>
      <c r="J4794">
        <v>1</v>
      </c>
      <c r="K4794">
        <v>2</v>
      </c>
      <c r="L4794" t="s">
        <v>28</v>
      </c>
      <c r="M4794" t="s">
        <v>332</v>
      </c>
      <c r="N4794" t="s">
        <v>77</v>
      </c>
      <c r="O4794" t="s">
        <v>122</v>
      </c>
      <c r="P4794" t="s">
        <v>23</v>
      </c>
      <c r="Q4794" t="s">
        <v>41</v>
      </c>
    </row>
    <row r="4795" spans="1:17" x14ac:dyDescent="0.2">
      <c r="A4795" s="2">
        <v>36743</v>
      </c>
      <c r="B4795" t="s">
        <v>464</v>
      </c>
      <c r="C4795" t="s">
        <v>239</v>
      </c>
      <c r="D4795" t="s">
        <v>115</v>
      </c>
      <c r="E4795" t="s">
        <v>115</v>
      </c>
      <c r="F4795">
        <v>110</v>
      </c>
      <c r="G4795">
        <v>104</v>
      </c>
      <c r="H4795">
        <v>0</v>
      </c>
      <c r="I4795">
        <v>0</v>
      </c>
      <c r="J4795">
        <v>3</v>
      </c>
      <c r="K4795">
        <v>1</v>
      </c>
      <c r="L4795" t="s">
        <v>28</v>
      </c>
      <c r="M4795" t="s">
        <v>926</v>
      </c>
      <c r="N4795" t="s">
        <v>464</v>
      </c>
      <c r="O4795" t="s">
        <v>22</v>
      </c>
      <c r="P4795" t="s">
        <v>23</v>
      </c>
      <c r="Q4795" t="s">
        <v>24</v>
      </c>
    </row>
    <row r="4796" spans="1:17" x14ac:dyDescent="0.2">
      <c r="A4796" s="2">
        <v>36744</v>
      </c>
      <c r="B4796" t="s">
        <v>233</v>
      </c>
      <c r="C4796" t="s">
        <v>282</v>
      </c>
      <c r="D4796" t="s">
        <v>19</v>
      </c>
      <c r="E4796" t="s">
        <v>19</v>
      </c>
      <c r="F4796">
        <v>182</v>
      </c>
      <c r="G4796">
        <v>37</v>
      </c>
      <c r="H4796">
        <v>0</v>
      </c>
      <c r="I4796">
        <v>0</v>
      </c>
      <c r="J4796">
        <v>0</v>
      </c>
      <c r="K4796">
        <v>0</v>
      </c>
      <c r="L4796" t="s">
        <v>28</v>
      </c>
      <c r="M4796" t="s">
        <v>472</v>
      </c>
      <c r="N4796" t="s">
        <v>233</v>
      </c>
      <c r="O4796" t="s">
        <v>22</v>
      </c>
      <c r="P4796" t="s">
        <v>23</v>
      </c>
      <c r="Q4796" t="s">
        <v>30</v>
      </c>
    </row>
    <row r="4797" spans="1:17" x14ac:dyDescent="0.2">
      <c r="A4797" s="2">
        <v>36744</v>
      </c>
      <c r="B4797" t="s">
        <v>391</v>
      </c>
      <c r="C4797" t="s">
        <v>213</v>
      </c>
      <c r="D4797" t="s">
        <v>115</v>
      </c>
      <c r="E4797" t="s">
        <v>115</v>
      </c>
      <c r="F4797">
        <v>111</v>
      </c>
      <c r="G4797">
        <v>124</v>
      </c>
      <c r="H4797">
        <v>0</v>
      </c>
      <c r="I4797">
        <v>0</v>
      </c>
      <c r="J4797">
        <v>6</v>
      </c>
      <c r="K4797">
        <v>0</v>
      </c>
      <c r="L4797" t="s">
        <v>28</v>
      </c>
      <c r="M4797" t="s">
        <v>392</v>
      </c>
      <c r="N4797" t="s">
        <v>391</v>
      </c>
      <c r="O4797" t="s">
        <v>22</v>
      </c>
      <c r="P4797" t="s">
        <v>23</v>
      </c>
      <c r="Q4797" t="s">
        <v>24</v>
      </c>
    </row>
    <row r="4798" spans="1:17" x14ac:dyDescent="0.2">
      <c r="A4798" s="2">
        <v>36746</v>
      </c>
      <c r="B4798" t="s">
        <v>464</v>
      </c>
      <c r="C4798" t="s">
        <v>239</v>
      </c>
      <c r="D4798" t="s">
        <v>115</v>
      </c>
      <c r="E4798" t="s">
        <v>115</v>
      </c>
      <c r="F4798">
        <v>110</v>
      </c>
      <c r="G4798">
        <v>104</v>
      </c>
      <c r="H4798">
        <v>0</v>
      </c>
      <c r="I4798">
        <v>0</v>
      </c>
      <c r="J4798">
        <v>1</v>
      </c>
      <c r="K4798">
        <v>2</v>
      </c>
      <c r="L4798" t="s">
        <v>28</v>
      </c>
      <c r="M4798" t="s">
        <v>926</v>
      </c>
      <c r="N4798" t="s">
        <v>464</v>
      </c>
      <c r="O4798" t="s">
        <v>22</v>
      </c>
      <c r="P4798" t="s">
        <v>23</v>
      </c>
      <c r="Q4798" t="s">
        <v>41</v>
      </c>
    </row>
    <row r="4799" spans="1:17" x14ac:dyDescent="0.2">
      <c r="A4799" s="2">
        <v>36747</v>
      </c>
      <c r="B4799" t="s">
        <v>391</v>
      </c>
      <c r="C4799" t="s">
        <v>213</v>
      </c>
      <c r="D4799" t="s">
        <v>115</v>
      </c>
      <c r="E4799" t="s">
        <v>115</v>
      </c>
      <c r="F4799">
        <v>112</v>
      </c>
      <c r="G4799">
        <v>132</v>
      </c>
      <c r="H4799">
        <v>0</v>
      </c>
      <c r="I4799">
        <v>0</v>
      </c>
      <c r="J4799">
        <v>1</v>
      </c>
      <c r="K4799">
        <v>2</v>
      </c>
      <c r="L4799" t="s">
        <v>28</v>
      </c>
      <c r="M4799" t="s">
        <v>942</v>
      </c>
      <c r="N4799" t="s">
        <v>391</v>
      </c>
      <c r="O4799" t="s">
        <v>22</v>
      </c>
      <c r="P4799" t="s">
        <v>23</v>
      </c>
      <c r="Q4799" t="s">
        <v>41</v>
      </c>
    </row>
    <row r="4800" spans="1:17" x14ac:dyDescent="0.2">
      <c r="A4800" s="2">
        <v>36747</v>
      </c>
      <c r="B4800" t="s">
        <v>469</v>
      </c>
      <c r="C4800" t="s">
        <v>402</v>
      </c>
      <c r="D4800" t="s">
        <v>115</v>
      </c>
      <c r="E4800" t="s">
        <v>115</v>
      </c>
      <c r="F4800">
        <v>97</v>
      </c>
      <c r="G4800">
        <v>129</v>
      </c>
      <c r="H4800">
        <v>0</v>
      </c>
      <c r="I4800">
        <v>0</v>
      </c>
      <c r="J4800">
        <v>1</v>
      </c>
      <c r="K4800">
        <v>0</v>
      </c>
      <c r="L4800" t="s">
        <v>28</v>
      </c>
      <c r="M4800" t="s">
        <v>943</v>
      </c>
      <c r="N4800" t="s">
        <v>469</v>
      </c>
      <c r="O4800" t="s">
        <v>22</v>
      </c>
      <c r="P4800" t="s">
        <v>23</v>
      </c>
      <c r="Q4800" t="s">
        <v>24</v>
      </c>
    </row>
    <row r="4801" spans="1:17" x14ac:dyDescent="0.2">
      <c r="A4801" s="2">
        <v>36748</v>
      </c>
      <c r="B4801" t="s">
        <v>131</v>
      </c>
      <c r="C4801" t="s">
        <v>32</v>
      </c>
      <c r="D4801" t="s">
        <v>27</v>
      </c>
      <c r="E4801" t="s">
        <v>19</v>
      </c>
      <c r="F4801">
        <v>61</v>
      </c>
      <c r="G4801">
        <v>113</v>
      </c>
      <c r="H4801">
        <v>0</v>
      </c>
      <c r="I4801">
        <v>0</v>
      </c>
      <c r="J4801">
        <v>1</v>
      </c>
      <c r="K4801">
        <v>5</v>
      </c>
      <c r="L4801" t="s">
        <v>28</v>
      </c>
      <c r="M4801" t="s">
        <v>687</v>
      </c>
      <c r="N4801" t="s">
        <v>131</v>
      </c>
      <c r="O4801" t="s">
        <v>22</v>
      </c>
      <c r="P4801" t="s">
        <v>23</v>
      </c>
      <c r="Q4801" t="s">
        <v>41</v>
      </c>
    </row>
    <row r="4802" spans="1:17" x14ac:dyDescent="0.2">
      <c r="A4802" s="2">
        <v>36749</v>
      </c>
      <c r="B4802" t="s">
        <v>402</v>
      </c>
      <c r="C4802" t="s">
        <v>177</v>
      </c>
      <c r="D4802" t="s">
        <v>115</v>
      </c>
      <c r="E4802" t="s">
        <v>115</v>
      </c>
      <c r="F4802">
        <v>129</v>
      </c>
      <c r="G4802">
        <v>101</v>
      </c>
      <c r="H4802">
        <v>0</v>
      </c>
      <c r="I4802">
        <v>0</v>
      </c>
      <c r="J4802">
        <v>0</v>
      </c>
      <c r="K4802">
        <v>2</v>
      </c>
      <c r="L4802" t="s">
        <v>28</v>
      </c>
      <c r="M4802" t="s">
        <v>943</v>
      </c>
      <c r="N4802" t="s">
        <v>469</v>
      </c>
      <c r="O4802" t="s">
        <v>122</v>
      </c>
      <c r="P4802" t="s">
        <v>23</v>
      </c>
      <c r="Q4802" t="s">
        <v>41</v>
      </c>
    </row>
    <row r="4803" spans="1:17" x14ac:dyDescent="0.2">
      <c r="A4803" s="2">
        <v>36749</v>
      </c>
      <c r="B4803" t="s">
        <v>531</v>
      </c>
      <c r="C4803" t="s">
        <v>31</v>
      </c>
      <c r="D4803" t="s">
        <v>27</v>
      </c>
      <c r="E4803" t="s">
        <v>19</v>
      </c>
      <c r="F4803">
        <v>122</v>
      </c>
      <c r="G4803">
        <v>65</v>
      </c>
      <c r="H4803">
        <v>0</v>
      </c>
      <c r="I4803">
        <v>0</v>
      </c>
      <c r="J4803">
        <v>0</v>
      </c>
      <c r="K4803">
        <v>0</v>
      </c>
      <c r="L4803" t="s">
        <v>28</v>
      </c>
      <c r="M4803" t="s">
        <v>534</v>
      </c>
      <c r="N4803" t="s">
        <v>531</v>
      </c>
      <c r="O4803" t="s">
        <v>22</v>
      </c>
      <c r="P4803" t="s">
        <v>23</v>
      </c>
      <c r="Q4803" t="s">
        <v>30</v>
      </c>
    </row>
    <row r="4804" spans="1:17" x14ac:dyDescent="0.2">
      <c r="A4804" s="2">
        <v>36751</v>
      </c>
      <c r="B4804" t="s">
        <v>405</v>
      </c>
      <c r="C4804" t="s">
        <v>45</v>
      </c>
      <c r="D4804" t="s">
        <v>36</v>
      </c>
      <c r="E4804" t="s">
        <v>36</v>
      </c>
      <c r="F4804">
        <v>137</v>
      </c>
      <c r="G4804">
        <v>72</v>
      </c>
      <c r="H4804">
        <v>0</v>
      </c>
      <c r="I4804">
        <v>0</v>
      </c>
      <c r="J4804">
        <v>0</v>
      </c>
      <c r="K4804">
        <v>3</v>
      </c>
      <c r="L4804" t="s">
        <v>716</v>
      </c>
      <c r="M4804" t="s">
        <v>406</v>
      </c>
      <c r="N4804" t="s">
        <v>405</v>
      </c>
      <c r="O4804" t="s">
        <v>22</v>
      </c>
      <c r="P4804" t="s">
        <v>23</v>
      </c>
      <c r="Q4804" t="s">
        <v>41</v>
      </c>
    </row>
    <row r="4805" spans="1:17" x14ac:dyDescent="0.2">
      <c r="A4805" s="2">
        <v>36751</v>
      </c>
      <c r="B4805" t="s">
        <v>391</v>
      </c>
      <c r="C4805" t="s">
        <v>442</v>
      </c>
      <c r="D4805" t="s">
        <v>115</v>
      </c>
      <c r="E4805" t="s">
        <v>57</v>
      </c>
      <c r="F4805">
        <v>112</v>
      </c>
      <c r="G4805">
        <v>96</v>
      </c>
      <c r="H4805">
        <v>0</v>
      </c>
      <c r="I4805">
        <v>0</v>
      </c>
      <c r="J4805">
        <v>0</v>
      </c>
      <c r="K4805">
        <v>0</v>
      </c>
      <c r="L4805" t="s">
        <v>511</v>
      </c>
      <c r="M4805" t="s">
        <v>392</v>
      </c>
      <c r="N4805" t="s">
        <v>391</v>
      </c>
      <c r="O4805" t="s">
        <v>22</v>
      </c>
      <c r="P4805" t="s">
        <v>23</v>
      </c>
      <c r="Q4805" t="s">
        <v>30</v>
      </c>
    </row>
    <row r="4806" spans="1:17" x14ac:dyDescent="0.2">
      <c r="A4806" s="2">
        <v>36751</v>
      </c>
      <c r="B4806" t="s">
        <v>469</v>
      </c>
      <c r="C4806" t="s">
        <v>177</v>
      </c>
      <c r="D4806" t="s">
        <v>115</v>
      </c>
      <c r="E4806" t="s">
        <v>115</v>
      </c>
      <c r="F4806">
        <v>97</v>
      </c>
      <c r="G4806">
        <v>101</v>
      </c>
      <c r="H4806">
        <v>0</v>
      </c>
      <c r="I4806">
        <v>0</v>
      </c>
      <c r="J4806">
        <v>1</v>
      </c>
      <c r="K4806">
        <v>0</v>
      </c>
      <c r="L4806" t="s">
        <v>28</v>
      </c>
      <c r="M4806" t="s">
        <v>943</v>
      </c>
      <c r="N4806" t="s">
        <v>469</v>
      </c>
      <c r="O4806" t="s">
        <v>22</v>
      </c>
      <c r="P4806" t="s">
        <v>23</v>
      </c>
      <c r="Q4806" t="s">
        <v>24</v>
      </c>
    </row>
    <row r="4807" spans="1:17" x14ac:dyDescent="0.2">
      <c r="A4807" s="2">
        <v>36753</v>
      </c>
      <c r="B4807" t="s">
        <v>85</v>
      </c>
      <c r="C4807" t="s">
        <v>145</v>
      </c>
      <c r="D4807" t="s">
        <v>50</v>
      </c>
      <c r="E4807" t="s">
        <v>50</v>
      </c>
      <c r="F4807">
        <v>90</v>
      </c>
      <c r="G4807">
        <v>63</v>
      </c>
      <c r="H4807">
        <v>0</v>
      </c>
      <c r="I4807">
        <v>0</v>
      </c>
      <c r="J4807">
        <v>0</v>
      </c>
      <c r="K4807">
        <v>0</v>
      </c>
      <c r="L4807" t="s">
        <v>28</v>
      </c>
      <c r="M4807" t="s">
        <v>86</v>
      </c>
      <c r="N4807" t="s">
        <v>85</v>
      </c>
      <c r="O4807" t="s">
        <v>22</v>
      </c>
      <c r="P4807" t="s">
        <v>23</v>
      </c>
      <c r="Q4807" t="s">
        <v>30</v>
      </c>
    </row>
    <row r="4808" spans="1:17" x14ac:dyDescent="0.2">
      <c r="A4808" s="2">
        <v>36753</v>
      </c>
      <c r="B4808" t="s">
        <v>107</v>
      </c>
      <c r="C4808" t="s">
        <v>25</v>
      </c>
      <c r="D4808" t="s">
        <v>19</v>
      </c>
      <c r="E4808" t="s">
        <v>19</v>
      </c>
      <c r="F4808">
        <v>22</v>
      </c>
      <c r="G4808">
        <v>1</v>
      </c>
      <c r="H4808">
        <v>0</v>
      </c>
      <c r="I4808">
        <v>0</v>
      </c>
      <c r="J4808">
        <v>3</v>
      </c>
      <c r="K4808">
        <v>0</v>
      </c>
      <c r="L4808" t="s">
        <v>20</v>
      </c>
      <c r="M4808" t="s">
        <v>310</v>
      </c>
      <c r="N4808" t="s">
        <v>107</v>
      </c>
      <c r="O4808" t="s">
        <v>22</v>
      </c>
      <c r="P4808" t="s">
        <v>23</v>
      </c>
      <c r="Q4808" t="s">
        <v>24</v>
      </c>
    </row>
    <row r="4809" spans="1:17" x14ac:dyDescent="0.2">
      <c r="A4809" s="2">
        <v>36753</v>
      </c>
      <c r="B4809" t="s">
        <v>43</v>
      </c>
      <c r="C4809" t="s">
        <v>18</v>
      </c>
      <c r="D4809" t="s">
        <v>19</v>
      </c>
      <c r="E4809" t="s">
        <v>19</v>
      </c>
      <c r="F4809">
        <v>17</v>
      </c>
      <c r="G4809">
        <v>36</v>
      </c>
      <c r="H4809">
        <v>0</v>
      </c>
      <c r="I4809">
        <v>0</v>
      </c>
      <c r="J4809">
        <v>1</v>
      </c>
      <c r="K4809">
        <v>0</v>
      </c>
      <c r="L4809" t="s">
        <v>20</v>
      </c>
      <c r="M4809" t="s">
        <v>908</v>
      </c>
      <c r="N4809" t="s">
        <v>43</v>
      </c>
      <c r="O4809" t="s">
        <v>22</v>
      </c>
      <c r="P4809" t="s">
        <v>23</v>
      </c>
      <c r="Q4809" t="s">
        <v>24</v>
      </c>
    </row>
    <row r="4810" spans="1:17" x14ac:dyDescent="0.2">
      <c r="A4810" s="2">
        <v>36753</v>
      </c>
      <c r="B4810" t="s">
        <v>131</v>
      </c>
      <c r="C4810" t="s">
        <v>555</v>
      </c>
      <c r="D4810" t="s">
        <v>27</v>
      </c>
      <c r="E4810" t="s">
        <v>27</v>
      </c>
      <c r="F4810">
        <v>61</v>
      </c>
      <c r="G4810">
        <v>60</v>
      </c>
      <c r="H4810">
        <v>0</v>
      </c>
      <c r="I4810">
        <v>0</v>
      </c>
      <c r="J4810">
        <v>2</v>
      </c>
      <c r="K4810">
        <v>1</v>
      </c>
      <c r="L4810" t="s">
        <v>20</v>
      </c>
      <c r="M4810" t="s">
        <v>687</v>
      </c>
      <c r="N4810" t="s">
        <v>131</v>
      </c>
      <c r="O4810" t="s">
        <v>22</v>
      </c>
      <c r="P4810" t="s">
        <v>23</v>
      </c>
      <c r="Q4810" t="s">
        <v>24</v>
      </c>
    </row>
    <row r="4811" spans="1:17" x14ac:dyDescent="0.2">
      <c r="A4811" s="2">
        <v>36753</v>
      </c>
      <c r="B4811" t="s">
        <v>391</v>
      </c>
      <c r="C4811" t="s">
        <v>239</v>
      </c>
      <c r="D4811" t="s">
        <v>115</v>
      </c>
      <c r="E4811" t="s">
        <v>115</v>
      </c>
      <c r="F4811">
        <v>112</v>
      </c>
      <c r="G4811">
        <v>107</v>
      </c>
      <c r="H4811">
        <v>0</v>
      </c>
      <c r="I4811">
        <v>0</v>
      </c>
      <c r="J4811">
        <v>2</v>
      </c>
      <c r="K4811">
        <v>0</v>
      </c>
      <c r="L4811" t="s">
        <v>511</v>
      </c>
      <c r="M4811" t="s">
        <v>392</v>
      </c>
      <c r="N4811" t="s">
        <v>391</v>
      </c>
      <c r="O4811" t="s">
        <v>22</v>
      </c>
      <c r="P4811" t="s">
        <v>23</v>
      </c>
      <c r="Q4811" t="s">
        <v>24</v>
      </c>
    </row>
    <row r="4812" spans="1:17" x14ac:dyDescent="0.2">
      <c r="A4812" s="2">
        <v>36753</v>
      </c>
      <c r="B4812" t="s">
        <v>26</v>
      </c>
      <c r="C4812" t="s">
        <v>56</v>
      </c>
      <c r="D4812" t="s">
        <v>27</v>
      </c>
      <c r="E4812" t="s">
        <v>27</v>
      </c>
      <c r="F4812">
        <v>14</v>
      </c>
      <c r="G4812">
        <v>56</v>
      </c>
      <c r="H4812">
        <v>0</v>
      </c>
      <c r="I4812">
        <v>0</v>
      </c>
      <c r="J4812">
        <v>2</v>
      </c>
      <c r="K4812">
        <v>0</v>
      </c>
      <c r="L4812" t="s">
        <v>20</v>
      </c>
      <c r="M4812" t="s">
        <v>219</v>
      </c>
      <c r="N4812" t="s">
        <v>26</v>
      </c>
      <c r="O4812" t="s">
        <v>22</v>
      </c>
      <c r="P4812" t="s">
        <v>23</v>
      </c>
      <c r="Q4812" t="s">
        <v>24</v>
      </c>
    </row>
    <row r="4813" spans="1:17" x14ac:dyDescent="0.2">
      <c r="A4813" s="2">
        <v>36754</v>
      </c>
      <c r="B4813" t="s">
        <v>39</v>
      </c>
      <c r="C4813" t="s">
        <v>38</v>
      </c>
      <c r="D4813" t="s">
        <v>19</v>
      </c>
      <c r="E4813" t="s">
        <v>19</v>
      </c>
      <c r="F4813">
        <v>3</v>
      </c>
      <c r="G4813">
        <v>16</v>
      </c>
      <c r="H4813">
        <v>0</v>
      </c>
      <c r="I4813">
        <v>0</v>
      </c>
      <c r="J4813">
        <v>1</v>
      </c>
      <c r="K4813">
        <v>1</v>
      </c>
      <c r="L4813" t="s">
        <v>20</v>
      </c>
      <c r="M4813" t="s">
        <v>65</v>
      </c>
      <c r="N4813" t="s">
        <v>39</v>
      </c>
      <c r="O4813" t="s">
        <v>22</v>
      </c>
      <c r="P4813" t="s">
        <v>23</v>
      </c>
      <c r="Q4813" t="s">
        <v>30</v>
      </c>
    </row>
    <row r="4814" spans="1:17" x14ac:dyDescent="0.2">
      <c r="A4814" s="2">
        <v>36754</v>
      </c>
      <c r="B4814" t="s">
        <v>646</v>
      </c>
      <c r="C4814" t="s">
        <v>180</v>
      </c>
      <c r="D4814" t="s">
        <v>50</v>
      </c>
      <c r="E4814" t="s">
        <v>50</v>
      </c>
      <c r="F4814">
        <v>82</v>
      </c>
      <c r="G4814">
        <v>30</v>
      </c>
      <c r="H4814">
        <v>0</v>
      </c>
      <c r="I4814">
        <v>0</v>
      </c>
      <c r="J4814">
        <v>2</v>
      </c>
      <c r="K4814">
        <v>0</v>
      </c>
      <c r="L4814" t="s">
        <v>28</v>
      </c>
      <c r="M4814" t="s">
        <v>671</v>
      </c>
      <c r="N4814" t="s">
        <v>646</v>
      </c>
      <c r="O4814" t="s">
        <v>22</v>
      </c>
      <c r="P4814" t="s">
        <v>23</v>
      </c>
      <c r="Q4814" t="s">
        <v>24</v>
      </c>
    </row>
    <row r="4815" spans="1:17" x14ac:dyDescent="0.2">
      <c r="A4815" s="2">
        <v>36754</v>
      </c>
      <c r="B4815" t="s">
        <v>87</v>
      </c>
      <c r="C4815" t="s">
        <v>147</v>
      </c>
      <c r="D4815" t="s">
        <v>50</v>
      </c>
      <c r="E4815" t="s">
        <v>50</v>
      </c>
      <c r="F4815">
        <v>52</v>
      </c>
      <c r="G4815">
        <v>28</v>
      </c>
      <c r="H4815">
        <v>0</v>
      </c>
      <c r="I4815">
        <v>0</v>
      </c>
      <c r="J4815">
        <v>1</v>
      </c>
      <c r="K4815">
        <v>3</v>
      </c>
      <c r="L4815" t="s">
        <v>28</v>
      </c>
      <c r="M4815" t="s">
        <v>88</v>
      </c>
      <c r="N4815" t="s">
        <v>87</v>
      </c>
      <c r="O4815" t="s">
        <v>22</v>
      </c>
      <c r="P4815" t="s">
        <v>23</v>
      </c>
      <c r="Q4815" t="s">
        <v>41</v>
      </c>
    </row>
    <row r="4816" spans="1:17" x14ac:dyDescent="0.2">
      <c r="A4816" s="2">
        <v>36754</v>
      </c>
      <c r="B4816" t="s">
        <v>293</v>
      </c>
      <c r="C4816" t="s">
        <v>249</v>
      </c>
      <c r="D4816" t="s">
        <v>50</v>
      </c>
      <c r="E4816" t="s">
        <v>50</v>
      </c>
      <c r="F4816">
        <v>4</v>
      </c>
      <c r="G4816">
        <v>41</v>
      </c>
      <c r="H4816">
        <v>0</v>
      </c>
      <c r="I4816">
        <v>0</v>
      </c>
      <c r="J4816">
        <v>0</v>
      </c>
      <c r="K4816">
        <v>1</v>
      </c>
      <c r="L4816" t="s">
        <v>28</v>
      </c>
      <c r="M4816" t="s">
        <v>315</v>
      </c>
      <c r="N4816" t="s">
        <v>293</v>
      </c>
      <c r="O4816" t="s">
        <v>22</v>
      </c>
      <c r="P4816" t="s">
        <v>23</v>
      </c>
      <c r="Q4816" t="s">
        <v>41</v>
      </c>
    </row>
    <row r="4817" spans="1:17" x14ac:dyDescent="0.2">
      <c r="A4817" s="2">
        <v>36754</v>
      </c>
      <c r="B4817" t="s">
        <v>31</v>
      </c>
      <c r="C4817" t="s">
        <v>17</v>
      </c>
      <c r="D4817" t="s">
        <v>19</v>
      </c>
      <c r="E4817" t="s">
        <v>19</v>
      </c>
      <c r="F4817">
        <v>65</v>
      </c>
      <c r="G4817">
        <v>70</v>
      </c>
      <c r="H4817">
        <v>0</v>
      </c>
      <c r="I4817">
        <v>0</v>
      </c>
      <c r="J4817">
        <v>2</v>
      </c>
      <c r="K4817">
        <v>0</v>
      </c>
      <c r="L4817" t="s">
        <v>20</v>
      </c>
      <c r="M4817" t="s">
        <v>33</v>
      </c>
      <c r="N4817" t="s">
        <v>31</v>
      </c>
      <c r="O4817" t="s">
        <v>22</v>
      </c>
      <c r="P4817" t="s">
        <v>23</v>
      </c>
      <c r="Q4817" t="s">
        <v>24</v>
      </c>
    </row>
    <row r="4818" spans="1:17" x14ac:dyDescent="0.2">
      <c r="A4818" s="2">
        <v>36754</v>
      </c>
      <c r="B4818" t="s">
        <v>81</v>
      </c>
      <c r="C4818" t="s">
        <v>737</v>
      </c>
      <c r="D4818" t="s">
        <v>50</v>
      </c>
      <c r="E4818" t="s">
        <v>50</v>
      </c>
      <c r="F4818">
        <v>79</v>
      </c>
      <c r="G4818">
        <v>154</v>
      </c>
      <c r="H4818">
        <v>0</v>
      </c>
      <c r="I4818">
        <v>0</v>
      </c>
      <c r="J4818">
        <v>1</v>
      </c>
      <c r="K4818">
        <v>0</v>
      </c>
      <c r="L4818" t="s">
        <v>20</v>
      </c>
      <c r="M4818" t="s">
        <v>83</v>
      </c>
      <c r="N4818" t="s">
        <v>81</v>
      </c>
      <c r="O4818" t="s">
        <v>22</v>
      </c>
      <c r="P4818" t="s">
        <v>23</v>
      </c>
      <c r="Q4818" t="s">
        <v>24</v>
      </c>
    </row>
    <row r="4819" spans="1:17" x14ac:dyDescent="0.2">
      <c r="A4819" s="2">
        <v>36754</v>
      </c>
      <c r="B4819" t="s">
        <v>48</v>
      </c>
      <c r="C4819" t="s">
        <v>72</v>
      </c>
      <c r="D4819" t="s">
        <v>50</v>
      </c>
      <c r="E4819" t="s">
        <v>50</v>
      </c>
      <c r="F4819">
        <v>119</v>
      </c>
      <c r="G4819">
        <v>18</v>
      </c>
      <c r="H4819">
        <v>0</v>
      </c>
      <c r="I4819">
        <v>0</v>
      </c>
      <c r="J4819">
        <v>0</v>
      </c>
      <c r="K4819">
        <v>2</v>
      </c>
      <c r="L4819" t="s">
        <v>894</v>
      </c>
      <c r="M4819" t="s">
        <v>866</v>
      </c>
      <c r="N4819" t="s">
        <v>48</v>
      </c>
      <c r="O4819" t="s">
        <v>22</v>
      </c>
      <c r="P4819" t="s">
        <v>23</v>
      </c>
      <c r="Q4819" t="s">
        <v>41</v>
      </c>
    </row>
    <row r="4820" spans="1:17" x14ac:dyDescent="0.2">
      <c r="A4820" s="2">
        <v>36754</v>
      </c>
      <c r="B4820" t="s">
        <v>70</v>
      </c>
      <c r="C4820" t="s">
        <v>49</v>
      </c>
      <c r="D4820" t="s">
        <v>50</v>
      </c>
      <c r="E4820" t="s">
        <v>50</v>
      </c>
      <c r="F4820">
        <v>54</v>
      </c>
      <c r="G4820">
        <v>9</v>
      </c>
      <c r="H4820">
        <v>0</v>
      </c>
      <c r="I4820">
        <v>0</v>
      </c>
      <c r="J4820">
        <v>3</v>
      </c>
      <c r="K4820">
        <v>1</v>
      </c>
      <c r="L4820" t="s">
        <v>894</v>
      </c>
      <c r="M4820" t="s">
        <v>383</v>
      </c>
      <c r="N4820" t="s">
        <v>70</v>
      </c>
      <c r="O4820" t="s">
        <v>22</v>
      </c>
      <c r="P4820" t="s">
        <v>23</v>
      </c>
      <c r="Q4820" t="s">
        <v>24</v>
      </c>
    </row>
    <row r="4821" spans="1:17" x14ac:dyDescent="0.2">
      <c r="A4821" s="2">
        <v>36754</v>
      </c>
      <c r="B4821" t="s">
        <v>129</v>
      </c>
      <c r="C4821" t="s">
        <v>106</v>
      </c>
      <c r="D4821" t="s">
        <v>50</v>
      </c>
      <c r="E4821" t="s">
        <v>50</v>
      </c>
      <c r="F4821">
        <v>11</v>
      </c>
      <c r="G4821">
        <v>5</v>
      </c>
      <c r="H4821">
        <v>0</v>
      </c>
      <c r="I4821">
        <v>0</v>
      </c>
      <c r="J4821">
        <v>4</v>
      </c>
      <c r="K4821">
        <v>1</v>
      </c>
      <c r="L4821" t="s">
        <v>28</v>
      </c>
      <c r="M4821" t="s">
        <v>325</v>
      </c>
      <c r="N4821" t="s">
        <v>129</v>
      </c>
      <c r="O4821" t="s">
        <v>22</v>
      </c>
      <c r="P4821" t="s">
        <v>23</v>
      </c>
      <c r="Q4821" t="s">
        <v>24</v>
      </c>
    </row>
    <row r="4822" spans="1:17" x14ac:dyDescent="0.2">
      <c r="A4822" s="2">
        <v>36754</v>
      </c>
      <c r="B4822" t="s">
        <v>94</v>
      </c>
      <c r="C4822" t="s">
        <v>69</v>
      </c>
      <c r="D4822" t="s">
        <v>50</v>
      </c>
      <c r="E4822" t="s">
        <v>50</v>
      </c>
      <c r="F4822">
        <v>53</v>
      </c>
      <c r="G4822">
        <v>42</v>
      </c>
      <c r="H4822">
        <v>0</v>
      </c>
      <c r="I4822">
        <v>0</v>
      </c>
      <c r="J4822">
        <v>1</v>
      </c>
      <c r="K4822">
        <v>1</v>
      </c>
      <c r="L4822" t="s">
        <v>28</v>
      </c>
      <c r="M4822" t="s">
        <v>96</v>
      </c>
      <c r="N4822" t="s">
        <v>94</v>
      </c>
      <c r="O4822" t="s">
        <v>22</v>
      </c>
      <c r="P4822" t="s">
        <v>23</v>
      </c>
      <c r="Q4822" t="s">
        <v>30</v>
      </c>
    </row>
    <row r="4823" spans="1:17" x14ac:dyDescent="0.2">
      <c r="A4823" s="2">
        <v>36754</v>
      </c>
      <c r="B4823" t="s">
        <v>76</v>
      </c>
      <c r="C4823" t="s">
        <v>52</v>
      </c>
      <c r="D4823" t="s">
        <v>50</v>
      </c>
      <c r="E4823" t="s">
        <v>50</v>
      </c>
      <c r="F4823">
        <v>51</v>
      </c>
      <c r="G4823">
        <v>19</v>
      </c>
      <c r="H4823">
        <v>0</v>
      </c>
      <c r="I4823">
        <v>0</v>
      </c>
      <c r="J4823">
        <v>2</v>
      </c>
      <c r="K4823">
        <v>1</v>
      </c>
      <c r="L4823" t="s">
        <v>894</v>
      </c>
      <c r="M4823" t="s">
        <v>78</v>
      </c>
      <c r="N4823" t="s">
        <v>76</v>
      </c>
      <c r="O4823" t="s">
        <v>22</v>
      </c>
      <c r="P4823" t="s">
        <v>23</v>
      </c>
      <c r="Q4823" t="s">
        <v>24</v>
      </c>
    </row>
    <row r="4824" spans="1:17" x14ac:dyDescent="0.2">
      <c r="A4824" s="2">
        <v>36754</v>
      </c>
      <c r="B4824" t="s">
        <v>167</v>
      </c>
      <c r="C4824" t="s">
        <v>345</v>
      </c>
      <c r="D4824" t="s">
        <v>115</v>
      </c>
      <c r="E4824" t="s">
        <v>50</v>
      </c>
      <c r="F4824">
        <v>38</v>
      </c>
      <c r="G4824">
        <v>68</v>
      </c>
      <c r="H4824">
        <v>0</v>
      </c>
      <c r="I4824">
        <v>0</v>
      </c>
      <c r="J4824">
        <v>2</v>
      </c>
      <c r="K4824">
        <v>1</v>
      </c>
      <c r="L4824" t="s">
        <v>28</v>
      </c>
      <c r="M4824" t="s">
        <v>625</v>
      </c>
      <c r="N4824" t="s">
        <v>167</v>
      </c>
      <c r="O4824" t="s">
        <v>22</v>
      </c>
      <c r="P4824" t="s">
        <v>23</v>
      </c>
      <c r="Q4824" t="s">
        <v>24</v>
      </c>
    </row>
    <row r="4825" spans="1:17" x14ac:dyDescent="0.2">
      <c r="A4825" s="2">
        <v>36754</v>
      </c>
      <c r="B4825" t="s">
        <v>185</v>
      </c>
      <c r="C4825" t="s">
        <v>210</v>
      </c>
      <c r="D4825" t="s">
        <v>27</v>
      </c>
      <c r="E4825" t="s">
        <v>27</v>
      </c>
      <c r="F4825">
        <v>46</v>
      </c>
      <c r="G4825">
        <v>85</v>
      </c>
      <c r="H4825">
        <v>0</v>
      </c>
      <c r="I4825">
        <v>0</v>
      </c>
      <c r="J4825">
        <v>1</v>
      </c>
      <c r="K4825">
        <v>0</v>
      </c>
      <c r="L4825" t="s">
        <v>20</v>
      </c>
      <c r="M4825" t="s">
        <v>412</v>
      </c>
      <c r="N4825" t="s">
        <v>185</v>
      </c>
      <c r="O4825" t="s">
        <v>22</v>
      </c>
      <c r="P4825" t="s">
        <v>23</v>
      </c>
      <c r="Q4825" t="s">
        <v>24</v>
      </c>
    </row>
    <row r="4826" spans="1:17" x14ac:dyDescent="0.2">
      <c r="A4826" s="2">
        <v>36754</v>
      </c>
      <c r="B4826" t="s">
        <v>143</v>
      </c>
      <c r="C4826" t="s">
        <v>176</v>
      </c>
      <c r="D4826" t="s">
        <v>115</v>
      </c>
      <c r="E4826" t="s">
        <v>115</v>
      </c>
      <c r="F4826">
        <v>48</v>
      </c>
      <c r="G4826">
        <v>59</v>
      </c>
      <c r="H4826">
        <v>0</v>
      </c>
      <c r="I4826">
        <v>0</v>
      </c>
      <c r="J4826">
        <v>3</v>
      </c>
      <c r="K4826">
        <v>1</v>
      </c>
      <c r="L4826" t="s">
        <v>28</v>
      </c>
      <c r="M4826" t="s">
        <v>313</v>
      </c>
      <c r="N4826" t="s">
        <v>143</v>
      </c>
      <c r="O4826" t="s">
        <v>22</v>
      </c>
      <c r="P4826" t="s">
        <v>23</v>
      </c>
      <c r="Q4826" t="s">
        <v>24</v>
      </c>
    </row>
    <row r="4827" spans="1:17" x14ac:dyDescent="0.2">
      <c r="A4827" s="2">
        <v>36754</v>
      </c>
      <c r="B4827" t="s">
        <v>101</v>
      </c>
      <c r="C4827" t="s">
        <v>317</v>
      </c>
      <c r="D4827" t="s">
        <v>50</v>
      </c>
      <c r="E4827" t="s">
        <v>50</v>
      </c>
      <c r="F4827">
        <v>80</v>
      </c>
      <c r="G4827">
        <v>110</v>
      </c>
      <c r="H4827">
        <v>0</v>
      </c>
      <c r="I4827">
        <v>0</v>
      </c>
      <c r="J4827">
        <v>0</v>
      </c>
      <c r="K4827">
        <v>1</v>
      </c>
      <c r="L4827" t="s">
        <v>28</v>
      </c>
      <c r="M4827" t="s">
        <v>331</v>
      </c>
      <c r="N4827" t="s">
        <v>101</v>
      </c>
      <c r="O4827" t="s">
        <v>22</v>
      </c>
      <c r="P4827" t="s">
        <v>23</v>
      </c>
      <c r="Q4827" t="s">
        <v>41</v>
      </c>
    </row>
    <row r="4828" spans="1:17" x14ac:dyDescent="0.2">
      <c r="A4828" s="2">
        <v>36754</v>
      </c>
      <c r="B4828" t="s">
        <v>384</v>
      </c>
      <c r="C4828" t="s">
        <v>184</v>
      </c>
      <c r="D4828" t="s">
        <v>50</v>
      </c>
      <c r="E4828" t="s">
        <v>50</v>
      </c>
      <c r="F4828">
        <v>95</v>
      </c>
      <c r="G4828">
        <v>118</v>
      </c>
      <c r="H4828">
        <v>0</v>
      </c>
      <c r="I4828">
        <v>0</v>
      </c>
      <c r="J4828">
        <v>1</v>
      </c>
      <c r="K4828">
        <v>0</v>
      </c>
      <c r="L4828" t="s">
        <v>28</v>
      </c>
      <c r="M4828" t="s">
        <v>395</v>
      </c>
      <c r="N4828" t="s">
        <v>384</v>
      </c>
      <c r="O4828" t="s">
        <v>22</v>
      </c>
      <c r="P4828" t="s">
        <v>23</v>
      </c>
      <c r="Q4828" t="s">
        <v>24</v>
      </c>
    </row>
    <row r="4829" spans="1:17" x14ac:dyDescent="0.2">
      <c r="A4829" s="2">
        <v>36754</v>
      </c>
      <c r="B4829" t="s">
        <v>42</v>
      </c>
      <c r="C4829" t="s">
        <v>32</v>
      </c>
      <c r="D4829" t="s">
        <v>19</v>
      </c>
      <c r="E4829" t="s">
        <v>19</v>
      </c>
      <c r="F4829">
        <v>43</v>
      </c>
      <c r="G4829">
        <v>113</v>
      </c>
      <c r="H4829">
        <v>0</v>
      </c>
      <c r="I4829">
        <v>0</v>
      </c>
      <c r="J4829">
        <v>1</v>
      </c>
      <c r="K4829">
        <v>0</v>
      </c>
      <c r="L4829" t="s">
        <v>20</v>
      </c>
      <c r="M4829" t="s">
        <v>44</v>
      </c>
      <c r="N4829" t="s">
        <v>42</v>
      </c>
      <c r="O4829" t="s">
        <v>22</v>
      </c>
      <c r="P4829" t="s">
        <v>23</v>
      </c>
      <c r="Q4829" t="s">
        <v>24</v>
      </c>
    </row>
    <row r="4830" spans="1:17" x14ac:dyDescent="0.2">
      <c r="A4830" s="2">
        <v>36754</v>
      </c>
      <c r="B4830" t="s">
        <v>82</v>
      </c>
      <c r="C4830" t="s">
        <v>73</v>
      </c>
      <c r="D4830" t="s">
        <v>50</v>
      </c>
      <c r="E4830" t="s">
        <v>50</v>
      </c>
      <c r="F4830">
        <v>7</v>
      </c>
      <c r="G4830">
        <v>71</v>
      </c>
      <c r="H4830">
        <v>0</v>
      </c>
      <c r="I4830">
        <v>0</v>
      </c>
      <c r="J4830">
        <v>5</v>
      </c>
      <c r="K4830">
        <v>1</v>
      </c>
      <c r="L4830" t="s">
        <v>28</v>
      </c>
      <c r="M4830" t="s">
        <v>944</v>
      </c>
      <c r="N4830" t="s">
        <v>82</v>
      </c>
      <c r="O4830" t="s">
        <v>22</v>
      </c>
      <c r="P4830" t="s">
        <v>23</v>
      </c>
      <c r="Q4830" t="s">
        <v>24</v>
      </c>
    </row>
    <row r="4831" spans="1:17" x14ac:dyDescent="0.2">
      <c r="A4831" s="2">
        <v>36754</v>
      </c>
      <c r="B4831" t="s">
        <v>92</v>
      </c>
      <c r="C4831" t="s">
        <v>90</v>
      </c>
      <c r="D4831" t="s">
        <v>50</v>
      </c>
      <c r="E4831" t="s">
        <v>50</v>
      </c>
      <c r="F4831">
        <v>12</v>
      </c>
      <c r="G4831">
        <v>44</v>
      </c>
      <c r="H4831">
        <v>0</v>
      </c>
      <c r="I4831">
        <v>0</v>
      </c>
      <c r="J4831">
        <v>1</v>
      </c>
      <c r="K4831">
        <v>1</v>
      </c>
      <c r="L4831" t="s">
        <v>28</v>
      </c>
      <c r="M4831" t="s">
        <v>124</v>
      </c>
      <c r="N4831" t="s">
        <v>92</v>
      </c>
      <c r="O4831" t="s">
        <v>22</v>
      </c>
      <c r="P4831" t="s">
        <v>23</v>
      </c>
      <c r="Q4831" t="s">
        <v>30</v>
      </c>
    </row>
    <row r="4832" spans="1:17" x14ac:dyDescent="0.2">
      <c r="A4832" s="2">
        <v>36754</v>
      </c>
      <c r="B4832" t="s">
        <v>95</v>
      </c>
      <c r="C4832" t="s">
        <v>123</v>
      </c>
      <c r="D4832" t="s">
        <v>50</v>
      </c>
      <c r="E4832" t="s">
        <v>50</v>
      </c>
      <c r="F4832">
        <v>25</v>
      </c>
      <c r="G4832">
        <v>35</v>
      </c>
      <c r="H4832">
        <v>0</v>
      </c>
      <c r="I4832">
        <v>0</v>
      </c>
      <c r="J4832">
        <v>1</v>
      </c>
      <c r="K4832">
        <v>0</v>
      </c>
      <c r="L4832" t="s">
        <v>28</v>
      </c>
      <c r="M4832" t="s">
        <v>326</v>
      </c>
      <c r="N4832" t="s">
        <v>95</v>
      </c>
      <c r="O4832" t="s">
        <v>22</v>
      </c>
      <c r="P4832" t="s">
        <v>23</v>
      </c>
      <c r="Q4832" t="s">
        <v>24</v>
      </c>
    </row>
    <row r="4833" spans="1:17" x14ac:dyDescent="0.2">
      <c r="A4833" s="2">
        <v>36754</v>
      </c>
      <c r="B4833" t="s">
        <v>244</v>
      </c>
      <c r="C4833" t="s">
        <v>274</v>
      </c>
      <c r="D4833" t="s">
        <v>50</v>
      </c>
      <c r="E4833" t="s">
        <v>50</v>
      </c>
      <c r="F4833">
        <v>27</v>
      </c>
      <c r="G4833">
        <v>15</v>
      </c>
      <c r="H4833">
        <v>0</v>
      </c>
      <c r="I4833">
        <v>0</v>
      </c>
      <c r="J4833">
        <v>1</v>
      </c>
      <c r="K4833">
        <v>1</v>
      </c>
      <c r="L4833" t="s">
        <v>28</v>
      </c>
      <c r="M4833" t="s">
        <v>292</v>
      </c>
      <c r="N4833" t="s">
        <v>244</v>
      </c>
      <c r="O4833" t="s">
        <v>22</v>
      </c>
      <c r="P4833" t="s">
        <v>23</v>
      </c>
      <c r="Q4833" t="s">
        <v>30</v>
      </c>
    </row>
    <row r="4834" spans="1:17" x14ac:dyDescent="0.2">
      <c r="A4834" s="2">
        <v>36754</v>
      </c>
      <c r="B4834" t="s">
        <v>53</v>
      </c>
      <c r="C4834" t="s">
        <v>153</v>
      </c>
      <c r="D4834" t="s">
        <v>50</v>
      </c>
      <c r="E4834" t="s">
        <v>50</v>
      </c>
      <c r="F4834">
        <v>62</v>
      </c>
      <c r="G4834">
        <v>32</v>
      </c>
      <c r="H4834">
        <v>0</v>
      </c>
      <c r="I4834">
        <v>0</v>
      </c>
      <c r="J4834">
        <v>2</v>
      </c>
      <c r="K4834">
        <v>2</v>
      </c>
      <c r="L4834" t="s">
        <v>28</v>
      </c>
      <c r="M4834" t="s">
        <v>838</v>
      </c>
      <c r="N4834" t="s">
        <v>53</v>
      </c>
      <c r="O4834" t="s">
        <v>22</v>
      </c>
      <c r="P4834" t="s">
        <v>23</v>
      </c>
      <c r="Q4834" t="s">
        <v>30</v>
      </c>
    </row>
    <row r="4835" spans="1:17" x14ac:dyDescent="0.2">
      <c r="A4835" s="2">
        <v>36754</v>
      </c>
      <c r="B4835" t="s">
        <v>282</v>
      </c>
      <c r="C4835" t="s">
        <v>531</v>
      </c>
      <c r="D4835" t="s">
        <v>19</v>
      </c>
      <c r="E4835" t="s">
        <v>27</v>
      </c>
      <c r="F4835">
        <v>29</v>
      </c>
      <c r="G4835">
        <v>122</v>
      </c>
      <c r="H4835">
        <v>0</v>
      </c>
      <c r="I4835">
        <v>0</v>
      </c>
      <c r="J4835">
        <v>6</v>
      </c>
      <c r="K4835">
        <v>0</v>
      </c>
      <c r="L4835" t="s">
        <v>20</v>
      </c>
      <c r="M4835" t="s">
        <v>285</v>
      </c>
      <c r="N4835" t="s">
        <v>282</v>
      </c>
      <c r="O4835" t="s">
        <v>22</v>
      </c>
      <c r="P4835" t="s">
        <v>23</v>
      </c>
      <c r="Q4835" t="s">
        <v>24</v>
      </c>
    </row>
    <row r="4836" spans="1:17" x14ac:dyDescent="0.2">
      <c r="A4836" s="2">
        <v>36754</v>
      </c>
      <c r="B4836" t="s">
        <v>77</v>
      </c>
      <c r="C4836" t="s">
        <v>221</v>
      </c>
      <c r="D4836" t="s">
        <v>27</v>
      </c>
      <c r="E4836" t="s">
        <v>27</v>
      </c>
      <c r="F4836">
        <v>21</v>
      </c>
      <c r="G4836">
        <v>94</v>
      </c>
      <c r="H4836">
        <v>0</v>
      </c>
      <c r="I4836">
        <v>0</v>
      </c>
      <c r="J4836">
        <v>7</v>
      </c>
      <c r="K4836">
        <v>0</v>
      </c>
      <c r="L4836" t="s">
        <v>20</v>
      </c>
      <c r="M4836" t="s">
        <v>332</v>
      </c>
      <c r="N4836" t="s">
        <v>77</v>
      </c>
      <c r="O4836" t="s">
        <v>22</v>
      </c>
      <c r="P4836" t="s">
        <v>23</v>
      </c>
      <c r="Q4836" t="s">
        <v>24</v>
      </c>
    </row>
    <row r="4837" spans="1:17" x14ac:dyDescent="0.2">
      <c r="A4837" s="2">
        <v>36755</v>
      </c>
      <c r="B4837" t="s">
        <v>442</v>
      </c>
      <c r="C4837" t="s">
        <v>239</v>
      </c>
      <c r="D4837" t="s">
        <v>57</v>
      </c>
      <c r="E4837" t="s">
        <v>115</v>
      </c>
      <c r="F4837">
        <v>96</v>
      </c>
      <c r="G4837">
        <v>107</v>
      </c>
      <c r="H4837">
        <v>0</v>
      </c>
      <c r="I4837">
        <v>0</v>
      </c>
      <c r="J4837">
        <v>1</v>
      </c>
      <c r="K4837">
        <v>0</v>
      </c>
      <c r="L4837" t="s">
        <v>511</v>
      </c>
      <c r="M4837" t="s">
        <v>392</v>
      </c>
      <c r="N4837" t="s">
        <v>391</v>
      </c>
      <c r="O4837" t="s">
        <v>122</v>
      </c>
      <c r="P4837" t="s">
        <v>23</v>
      </c>
      <c r="Q4837" t="s">
        <v>24</v>
      </c>
    </row>
    <row r="4838" spans="1:17" x14ac:dyDescent="0.2">
      <c r="A4838" s="2">
        <v>36757</v>
      </c>
      <c r="B4838" t="s">
        <v>391</v>
      </c>
      <c r="C4838" t="s">
        <v>442</v>
      </c>
      <c r="D4838" t="s">
        <v>115</v>
      </c>
      <c r="E4838" t="s">
        <v>57</v>
      </c>
      <c r="F4838">
        <v>112</v>
      </c>
      <c r="G4838">
        <v>96</v>
      </c>
      <c r="H4838">
        <v>0</v>
      </c>
      <c r="I4838">
        <v>0</v>
      </c>
      <c r="J4838">
        <v>0</v>
      </c>
      <c r="K4838">
        <v>2</v>
      </c>
      <c r="L4838" t="s">
        <v>511</v>
      </c>
      <c r="M4838" t="s">
        <v>392</v>
      </c>
      <c r="N4838" t="s">
        <v>391</v>
      </c>
      <c r="O4838" t="s">
        <v>22</v>
      </c>
      <c r="P4838" t="s">
        <v>23</v>
      </c>
      <c r="Q4838" t="s">
        <v>41</v>
      </c>
    </row>
    <row r="4839" spans="1:17" x14ac:dyDescent="0.2">
      <c r="A4839" s="2">
        <v>36758</v>
      </c>
      <c r="B4839" t="s">
        <v>263</v>
      </c>
      <c r="C4839" t="s">
        <v>304</v>
      </c>
      <c r="D4839" t="s">
        <v>27</v>
      </c>
      <c r="E4839" t="s">
        <v>27</v>
      </c>
      <c r="F4839">
        <v>83</v>
      </c>
      <c r="G4839">
        <v>49</v>
      </c>
      <c r="H4839">
        <v>0</v>
      </c>
      <c r="I4839">
        <v>0</v>
      </c>
      <c r="J4839">
        <v>0</v>
      </c>
      <c r="K4839">
        <v>4</v>
      </c>
      <c r="L4839" t="s">
        <v>28</v>
      </c>
      <c r="M4839" t="s">
        <v>669</v>
      </c>
      <c r="N4839" t="s">
        <v>77</v>
      </c>
      <c r="O4839" t="s">
        <v>122</v>
      </c>
      <c r="P4839" t="s">
        <v>23</v>
      </c>
      <c r="Q4839" t="s">
        <v>41</v>
      </c>
    </row>
    <row r="4840" spans="1:17" x14ac:dyDescent="0.2">
      <c r="A4840" s="2">
        <v>36758</v>
      </c>
      <c r="B4840" t="s">
        <v>35</v>
      </c>
      <c r="C4840" t="s">
        <v>365</v>
      </c>
      <c r="D4840" t="s">
        <v>36</v>
      </c>
      <c r="E4840" t="s">
        <v>36</v>
      </c>
      <c r="F4840">
        <v>131</v>
      </c>
      <c r="G4840">
        <v>89</v>
      </c>
      <c r="H4840">
        <v>0</v>
      </c>
      <c r="I4840">
        <v>0</v>
      </c>
      <c r="J4840">
        <v>2</v>
      </c>
      <c r="K4840">
        <v>0</v>
      </c>
      <c r="L4840" t="s">
        <v>62</v>
      </c>
      <c r="M4840" t="s">
        <v>200</v>
      </c>
      <c r="N4840" t="s">
        <v>35</v>
      </c>
      <c r="O4840" t="s">
        <v>22</v>
      </c>
      <c r="P4840" t="s">
        <v>23</v>
      </c>
      <c r="Q4840" t="s">
        <v>24</v>
      </c>
    </row>
    <row r="4841" spans="1:17" x14ac:dyDescent="0.2">
      <c r="A4841" s="2">
        <v>36763</v>
      </c>
      <c r="B4841" t="s">
        <v>183</v>
      </c>
      <c r="C4841" t="s">
        <v>207</v>
      </c>
      <c r="D4841" t="s">
        <v>36</v>
      </c>
      <c r="E4841" t="s">
        <v>36</v>
      </c>
      <c r="F4841">
        <v>31</v>
      </c>
      <c r="G4841">
        <v>109</v>
      </c>
      <c r="H4841">
        <v>0</v>
      </c>
      <c r="I4841">
        <v>0</v>
      </c>
      <c r="J4841">
        <v>2</v>
      </c>
      <c r="K4841">
        <v>1</v>
      </c>
      <c r="L4841" t="s">
        <v>28</v>
      </c>
      <c r="M4841" t="s">
        <v>476</v>
      </c>
      <c r="N4841" t="s">
        <v>183</v>
      </c>
      <c r="O4841" t="s">
        <v>22</v>
      </c>
      <c r="P4841" t="s">
        <v>23</v>
      </c>
      <c r="Q4841" t="s">
        <v>24</v>
      </c>
    </row>
    <row r="4842" spans="1:17" x14ac:dyDescent="0.2">
      <c r="A4842" s="2">
        <v>36763</v>
      </c>
      <c r="B4842" t="s">
        <v>425</v>
      </c>
      <c r="C4842" t="s">
        <v>462</v>
      </c>
      <c r="D4842" t="s">
        <v>115</v>
      </c>
      <c r="E4842" t="s">
        <v>115</v>
      </c>
      <c r="F4842">
        <v>104</v>
      </c>
      <c r="G4842">
        <v>153</v>
      </c>
      <c r="H4842">
        <v>0</v>
      </c>
      <c r="I4842">
        <v>0</v>
      </c>
      <c r="J4842">
        <v>2</v>
      </c>
      <c r="K4842">
        <v>2</v>
      </c>
      <c r="L4842" t="s">
        <v>28</v>
      </c>
      <c r="M4842" t="s">
        <v>426</v>
      </c>
      <c r="N4842" t="s">
        <v>425</v>
      </c>
      <c r="O4842" t="s">
        <v>22</v>
      </c>
      <c r="P4842" t="s">
        <v>23</v>
      </c>
      <c r="Q4842" t="s">
        <v>30</v>
      </c>
    </row>
    <row r="4843" spans="1:17" x14ac:dyDescent="0.2">
      <c r="A4843" s="2">
        <v>36765</v>
      </c>
      <c r="B4843" t="s">
        <v>188</v>
      </c>
      <c r="C4843" t="s">
        <v>185</v>
      </c>
      <c r="D4843" t="s">
        <v>27</v>
      </c>
      <c r="E4843" t="s">
        <v>27</v>
      </c>
      <c r="F4843">
        <v>160</v>
      </c>
      <c r="G4843">
        <v>46</v>
      </c>
      <c r="H4843">
        <v>0</v>
      </c>
      <c r="I4843">
        <v>0</v>
      </c>
      <c r="J4843">
        <v>0</v>
      </c>
      <c r="K4843">
        <v>6</v>
      </c>
      <c r="L4843" t="s">
        <v>28</v>
      </c>
      <c r="M4843" t="s">
        <v>509</v>
      </c>
      <c r="N4843" t="s">
        <v>188</v>
      </c>
      <c r="O4843" t="s">
        <v>22</v>
      </c>
      <c r="P4843" t="s">
        <v>23</v>
      </c>
      <c r="Q4843" t="s">
        <v>41</v>
      </c>
    </row>
    <row r="4844" spans="1:17" x14ac:dyDescent="0.2">
      <c r="A4844" s="2">
        <v>36765</v>
      </c>
      <c r="B4844" t="s">
        <v>45</v>
      </c>
      <c r="C4844" t="s">
        <v>405</v>
      </c>
      <c r="D4844" t="s">
        <v>36</v>
      </c>
      <c r="E4844" t="s">
        <v>36</v>
      </c>
      <c r="F4844">
        <v>72</v>
      </c>
      <c r="G4844">
        <v>137</v>
      </c>
      <c r="H4844">
        <v>0</v>
      </c>
      <c r="I4844">
        <v>0</v>
      </c>
      <c r="J4844">
        <v>3</v>
      </c>
      <c r="K4844">
        <v>0</v>
      </c>
      <c r="L4844" t="s">
        <v>716</v>
      </c>
      <c r="M4844" t="s">
        <v>831</v>
      </c>
      <c r="N4844" t="s">
        <v>45</v>
      </c>
      <c r="O4844" t="s">
        <v>22</v>
      </c>
      <c r="P4844" t="s">
        <v>23</v>
      </c>
      <c r="Q4844" t="s">
        <v>24</v>
      </c>
    </row>
    <row r="4845" spans="1:17" x14ac:dyDescent="0.2">
      <c r="A4845" s="2">
        <v>36766</v>
      </c>
      <c r="B4845" t="s">
        <v>363</v>
      </c>
      <c r="C4845" t="s">
        <v>213</v>
      </c>
      <c r="D4845" t="s">
        <v>115</v>
      </c>
      <c r="E4845" t="s">
        <v>115</v>
      </c>
      <c r="F4845">
        <v>99</v>
      </c>
      <c r="G4845">
        <v>132</v>
      </c>
      <c r="H4845">
        <v>0</v>
      </c>
      <c r="I4845">
        <v>0</v>
      </c>
      <c r="J4845">
        <v>4</v>
      </c>
      <c r="K4845">
        <v>1</v>
      </c>
      <c r="L4845" t="s">
        <v>28</v>
      </c>
      <c r="M4845" t="s">
        <v>513</v>
      </c>
      <c r="N4845" t="s">
        <v>363</v>
      </c>
      <c r="O4845" t="s">
        <v>22</v>
      </c>
      <c r="P4845" t="s">
        <v>23</v>
      </c>
      <c r="Q4845" t="s">
        <v>24</v>
      </c>
    </row>
    <row r="4846" spans="1:17" x14ac:dyDescent="0.2">
      <c r="A4846" s="2">
        <v>36766</v>
      </c>
      <c r="B4846" t="s">
        <v>164</v>
      </c>
      <c r="C4846" t="s">
        <v>638</v>
      </c>
      <c r="D4846" t="s">
        <v>115</v>
      </c>
      <c r="E4846" t="s">
        <v>115</v>
      </c>
      <c r="F4846">
        <v>87</v>
      </c>
      <c r="G4846">
        <v>162</v>
      </c>
      <c r="H4846">
        <v>0</v>
      </c>
      <c r="I4846">
        <v>0</v>
      </c>
      <c r="J4846">
        <v>3</v>
      </c>
      <c r="K4846">
        <v>0</v>
      </c>
      <c r="L4846" t="s">
        <v>28</v>
      </c>
      <c r="M4846" t="s">
        <v>513</v>
      </c>
      <c r="N4846" t="s">
        <v>363</v>
      </c>
      <c r="O4846" t="s">
        <v>122</v>
      </c>
      <c r="P4846" t="s">
        <v>23</v>
      </c>
      <c r="Q4846" t="s">
        <v>24</v>
      </c>
    </row>
    <row r="4847" spans="1:17" x14ac:dyDescent="0.2">
      <c r="A4847" s="2">
        <v>36768</v>
      </c>
      <c r="B4847" t="s">
        <v>213</v>
      </c>
      <c r="C4847" t="s">
        <v>164</v>
      </c>
      <c r="D4847" t="s">
        <v>115</v>
      </c>
      <c r="E4847" t="s">
        <v>115</v>
      </c>
      <c r="F4847">
        <v>132</v>
      </c>
      <c r="G4847">
        <v>87</v>
      </c>
      <c r="H4847">
        <v>0</v>
      </c>
      <c r="I4847">
        <v>0</v>
      </c>
      <c r="J4847">
        <v>0</v>
      </c>
      <c r="K4847">
        <v>1</v>
      </c>
      <c r="L4847" t="s">
        <v>28</v>
      </c>
      <c r="M4847" t="s">
        <v>513</v>
      </c>
      <c r="N4847" t="s">
        <v>363</v>
      </c>
      <c r="O4847" t="s">
        <v>122</v>
      </c>
      <c r="P4847" t="s">
        <v>23</v>
      </c>
      <c r="Q4847" t="s">
        <v>41</v>
      </c>
    </row>
    <row r="4848" spans="1:17" x14ac:dyDescent="0.2">
      <c r="A4848" s="2">
        <v>36768</v>
      </c>
      <c r="B4848" t="s">
        <v>363</v>
      </c>
      <c r="C4848" t="s">
        <v>638</v>
      </c>
      <c r="D4848" t="s">
        <v>115</v>
      </c>
      <c r="E4848" t="s">
        <v>115</v>
      </c>
      <c r="F4848">
        <v>99</v>
      </c>
      <c r="G4848">
        <v>162</v>
      </c>
      <c r="H4848">
        <v>0</v>
      </c>
      <c r="I4848">
        <v>0</v>
      </c>
      <c r="J4848">
        <v>1</v>
      </c>
      <c r="K4848">
        <v>0</v>
      </c>
      <c r="L4848" t="s">
        <v>28</v>
      </c>
      <c r="M4848" t="s">
        <v>513</v>
      </c>
      <c r="N4848" t="s">
        <v>363</v>
      </c>
      <c r="O4848" t="s">
        <v>22</v>
      </c>
      <c r="P4848" t="s">
        <v>23</v>
      </c>
      <c r="Q4848" t="s">
        <v>24</v>
      </c>
    </row>
    <row r="4849" spans="1:17" x14ac:dyDescent="0.2">
      <c r="A4849" s="2">
        <v>36770</v>
      </c>
      <c r="B4849" t="s">
        <v>69</v>
      </c>
      <c r="C4849" t="s">
        <v>167</v>
      </c>
      <c r="D4849" t="s">
        <v>50</v>
      </c>
      <c r="E4849" t="s">
        <v>115</v>
      </c>
      <c r="F4849">
        <v>42</v>
      </c>
      <c r="G4849">
        <v>38</v>
      </c>
      <c r="H4849">
        <v>0</v>
      </c>
      <c r="I4849">
        <v>0</v>
      </c>
      <c r="J4849">
        <v>5</v>
      </c>
      <c r="K4849">
        <v>1</v>
      </c>
      <c r="L4849" t="s">
        <v>28</v>
      </c>
      <c r="M4849" t="s">
        <v>71</v>
      </c>
      <c r="N4849" t="s">
        <v>69</v>
      </c>
      <c r="O4849" t="s">
        <v>22</v>
      </c>
      <c r="P4849" t="s">
        <v>23</v>
      </c>
      <c r="Q4849" t="s">
        <v>24</v>
      </c>
    </row>
    <row r="4850" spans="1:17" x14ac:dyDescent="0.2">
      <c r="A4850" s="2">
        <v>36770</v>
      </c>
      <c r="B4850" t="s">
        <v>363</v>
      </c>
      <c r="C4850" t="s">
        <v>164</v>
      </c>
      <c r="D4850" t="s">
        <v>115</v>
      </c>
      <c r="E4850" t="s">
        <v>115</v>
      </c>
      <c r="F4850">
        <v>99</v>
      </c>
      <c r="G4850">
        <v>87</v>
      </c>
      <c r="H4850">
        <v>0</v>
      </c>
      <c r="I4850">
        <v>0</v>
      </c>
      <c r="J4850">
        <v>0</v>
      </c>
      <c r="K4850">
        <v>0</v>
      </c>
      <c r="L4850" t="s">
        <v>28</v>
      </c>
      <c r="M4850" t="s">
        <v>513</v>
      </c>
      <c r="N4850" t="s">
        <v>363</v>
      </c>
      <c r="O4850" t="s">
        <v>22</v>
      </c>
      <c r="P4850" t="s">
        <v>23</v>
      </c>
      <c r="Q4850" t="s">
        <v>30</v>
      </c>
    </row>
    <row r="4851" spans="1:17" x14ac:dyDescent="0.2">
      <c r="A4851" s="2">
        <v>36771</v>
      </c>
      <c r="B4851" t="s">
        <v>737</v>
      </c>
      <c r="C4851" t="s">
        <v>145</v>
      </c>
      <c r="D4851" t="s">
        <v>50</v>
      </c>
      <c r="E4851" t="s">
        <v>50</v>
      </c>
      <c r="F4851">
        <v>154</v>
      </c>
      <c r="G4851">
        <v>63</v>
      </c>
      <c r="H4851">
        <v>0</v>
      </c>
      <c r="I4851">
        <v>0</v>
      </c>
      <c r="J4851">
        <v>2</v>
      </c>
      <c r="K4851">
        <v>3</v>
      </c>
      <c r="L4851" t="s">
        <v>20</v>
      </c>
      <c r="M4851" t="s">
        <v>819</v>
      </c>
      <c r="N4851" t="s">
        <v>737</v>
      </c>
      <c r="O4851" t="s">
        <v>22</v>
      </c>
      <c r="P4851" t="s">
        <v>23</v>
      </c>
      <c r="Q4851" t="s">
        <v>41</v>
      </c>
    </row>
    <row r="4852" spans="1:17" x14ac:dyDescent="0.2">
      <c r="A4852" s="2">
        <v>36771</v>
      </c>
      <c r="B4852" t="s">
        <v>386</v>
      </c>
      <c r="C4852" t="s">
        <v>52</v>
      </c>
      <c r="D4852" t="s">
        <v>50</v>
      </c>
      <c r="E4852" t="s">
        <v>50</v>
      </c>
      <c r="F4852">
        <v>108</v>
      </c>
      <c r="G4852">
        <v>19</v>
      </c>
      <c r="H4852">
        <v>0</v>
      </c>
      <c r="I4852">
        <v>0</v>
      </c>
      <c r="J4852">
        <v>0</v>
      </c>
      <c r="K4852">
        <v>1</v>
      </c>
      <c r="L4852" t="s">
        <v>20</v>
      </c>
      <c r="M4852" t="s">
        <v>595</v>
      </c>
      <c r="N4852" t="s">
        <v>386</v>
      </c>
      <c r="O4852" t="s">
        <v>22</v>
      </c>
      <c r="P4852" t="s">
        <v>23</v>
      </c>
      <c r="Q4852" t="s">
        <v>41</v>
      </c>
    </row>
    <row r="4853" spans="1:17" x14ac:dyDescent="0.2">
      <c r="A4853" s="2">
        <v>36771</v>
      </c>
      <c r="B4853" t="s">
        <v>317</v>
      </c>
      <c r="C4853" t="s">
        <v>161</v>
      </c>
      <c r="D4853" t="s">
        <v>50</v>
      </c>
      <c r="E4853" t="s">
        <v>50</v>
      </c>
      <c r="F4853">
        <v>110</v>
      </c>
      <c r="G4853">
        <v>103</v>
      </c>
      <c r="H4853">
        <v>0</v>
      </c>
      <c r="I4853">
        <v>0</v>
      </c>
      <c r="J4853">
        <v>2</v>
      </c>
      <c r="K4853">
        <v>1</v>
      </c>
      <c r="L4853" t="s">
        <v>20</v>
      </c>
      <c r="M4853" t="s">
        <v>394</v>
      </c>
      <c r="N4853" t="s">
        <v>317</v>
      </c>
      <c r="O4853" t="s">
        <v>22</v>
      </c>
      <c r="P4853" t="s">
        <v>23</v>
      </c>
      <c r="Q4853" t="s">
        <v>24</v>
      </c>
    </row>
    <row r="4854" spans="1:17" x14ac:dyDescent="0.2">
      <c r="A4854" s="2">
        <v>36771</v>
      </c>
      <c r="B4854" t="s">
        <v>147</v>
      </c>
      <c r="C4854" t="s">
        <v>274</v>
      </c>
      <c r="D4854" t="s">
        <v>50</v>
      </c>
      <c r="E4854" t="s">
        <v>50</v>
      </c>
      <c r="F4854">
        <v>28</v>
      </c>
      <c r="G4854">
        <v>15</v>
      </c>
      <c r="H4854">
        <v>0</v>
      </c>
      <c r="I4854">
        <v>0</v>
      </c>
      <c r="J4854">
        <v>0</v>
      </c>
      <c r="K4854">
        <v>0</v>
      </c>
      <c r="L4854" t="s">
        <v>20</v>
      </c>
      <c r="M4854" t="s">
        <v>148</v>
      </c>
      <c r="N4854" t="s">
        <v>147</v>
      </c>
      <c r="O4854" t="s">
        <v>22</v>
      </c>
      <c r="P4854" t="s">
        <v>23</v>
      </c>
      <c r="Q4854" t="s">
        <v>30</v>
      </c>
    </row>
    <row r="4855" spans="1:17" x14ac:dyDescent="0.2">
      <c r="A4855" s="2">
        <v>36771</v>
      </c>
      <c r="B4855" t="s">
        <v>646</v>
      </c>
      <c r="C4855" t="s">
        <v>106</v>
      </c>
      <c r="D4855" t="s">
        <v>50</v>
      </c>
      <c r="E4855" t="s">
        <v>50</v>
      </c>
      <c r="F4855">
        <v>82</v>
      </c>
      <c r="G4855">
        <v>5</v>
      </c>
      <c r="H4855">
        <v>0</v>
      </c>
      <c r="I4855">
        <v>0</v>
      </c>
      <c r="J4855">
        <v>1</v>
      </c>
      <c r="K4855">
        <v>2</v>
      </c>
      <c r="L4855" t="s">
        <v>20</v>
      </c>
      <c r="M4855" t="s">
        <v>671</v>
      </c>
      <c r="N4855" t="s">
        <v>646</v>
      </c>
      <c r="O4855" t="s">
        <v>22</v>
      </c>
      <c r="P4855" t="s">
        <v>23</v>
      </c>
      <c r="Q4855" t="s">
        <v>41</v>
      </c>
    </row>
    <row r="4856" spans="1:17" x14ac:dyDescent="0.2">
      <c r="A4856" s="2">
        <v>36771</v>
      </c>
      <c r="B4856" t="s">
        <v>87</v>
      </c>
      <c r="C4856" t="s">
        <v>293</v>
      </c>
      <c r="D4856" t="s">
        <v>50</v>
      </c>
      <c r="E4856" t="s">
        <v>50</v>
      </c>
      <c r="F4856">
        <v>52</v>
      </c>
      <c r="G4856">
        <v>4</v>
      </c>
      <c r="H4856">
        <v>0</v>
      </c>
      <c r="I4856">
        <v>0</v>
      </c>
      <c r="J4856">
        <v>0</v>
      </c>
      <c r="K4856">
        <v>1</v>
      </c>
      <c r="L4856" t="s">
        <v>20</v>
      </c>
      <c r="M4856" t="s">
        <v>88</v>
      </c>
      <c r="N4856" t="s">
        <v>87</v>
      </c>
      <c r="O4856" t="s">
        <v>22</v>
      </c>
      <c r="P4856" t="s">
        <v>23</v>
      </c>
      <c r="Q4856" t="s">
        <v>41</v>
      </c>
    </row>
    <row r="4857" spans="1:17" x14ac:dyDescent="0.2">
      <c r="A4857" s="2">
        <v>36771</v>
      </c>
      <c r="B4857" t="s">
        <v>107</v>
      </c>
      <c r="C4857" t="s">
        <v>43</v>
      </c>
      <c r="D4857" t="s">
        <v>19</v>
      </c>
      <c r="E4857" t="s">
        <v>19</v>
      </c>
      <c r="F4857">
        <v>22</v>
      </c>
      <c r="G4857">
        <v>17</v>
      </c>
      <c r="H4857">
        <v>0</v>
      </c>
      <c r="I4857">
        <v>0</v>
      </c>
      <c r="J4857">
        <v>0</v>
      </c>
      <c r="K4857">
        <v>1</v>
      </c>
      <c r="L4857" t="s">
        <v>20</v>
      </c>
      <c r="M4857" t="s">
        <v>310</v>
      </c>
      <c r="N4857" t="s">
        <v>107</v>
      </c>
      <c r="O4857" t="s">
        <v>22</v>
      </c>
      <c r="P4857" t="s">
        <v>23</v>
      </c>
      <c r="Q4857" t="s">
        <v>41</v>
      </c>
    </row>
    <row r="4858" spans="1:17" x14ac:dyDescent="0.2">
      <c r="A4858" s="2">
        <v>36771</v>
      </c>
      <c r="B4858" t="s">
        <v>182</v>
      </c>
      <c r="C4858" t="s">
        <v>114</v>
      </c>
      <c r="D4858" t="s">
        <v>115</v>
      </c>
      <c r="E4858" t="s">
        <v>115</v>
      </c>
      <c r="F4858">
        <v>73</v>
      </c>
      <c r="G4858">
        <v>58</v>
      </c>
      <c r="H4858">
        <v>0</v>
      </c>
      <c r="I4858">
        <v>0</v>
      </c>
      <c r="J4858">
        <v>3</v>
      </c>
      <c r="K4858">
        <v>1</v>
      </c>
      <c r="L4858" t="s">
        <v>28</v>
      </c>
      <c r="M4858" t="s">
        <v>823</v>
      </c>
      <c r="N4858" t="s">
        <v>182</v>
      </c>
      <c r="O4858" t="s">
        <v>22</v>
      </c>
      <c r="P4858" t="s">
        <v>23</v>
      </c>
      <c r="Q4858" t="s">
        <v>24</v>
      </c>
    </row>
    <row r="4859" spans="1:17" x14ac:dyDescent="0.2">
      <c r="A4859" s="2">
        <v>36771</v>
      </c>
      <c r="B4859" t="s">
        <v>183</v>
      </c>
      <c r="C4859" t="s">
        <v>136</v>
      </c>
      <c r="D4859" t="s">
        <v>36</v>
      </c>
      <c r="E4859" t="s">
        <v>36</v>
      </c>
      <c r="F4859">
        <v>31</v>
      </c>
      <c r="G4859">
        <v>45</v>
      </c>
      <c r="H4859">
        <v>0</v>
      </c>
      <c r="I4859">
        <v>0</v>
      </c>
      <c r="J4859">
        <v>1</v>
      </c>
      <c r="K4859">
        <v>0</v>
      </c>
      <c r="L4859" t="s">
        <v>62</v>
      </c>
      <c r="M4859" t="s">
        <v>682</v>
      </c>
      <c r="N4859" t="s">
        <v>183</v>
      </c>
      <c r="O4859" t="s">
        <v>22</v>
      </c>
      <c r="P4859" t="s">
        <v>23</v>
      </c>
      <c r="Q4859" t="s">
        <v>24</v>
      </c>
    </row>
    <row r="4860" spans="1:17" x14ac:dyDescent="0.2">
      <c r="A4860" s="2">
        <v>36771</v>
      </c>
      <c r="B4860" t="s">
        <v>70</v>
      </c>
      <c r="C4860" t="s">
        <v>85</v>
      </c>
      <c r="D4860" t="s">
        <v>50</v>
      </c>
      <c r="E4860" t="s">
        <v>50</v>
      </c>
      <c r="F4860">
        <v>54</v>
      </c>
      <c r="G4860">
        <v>90</v>
      </c>
      <c r="H4860">
        <v>0</v>
      </c>
      <c r="I4860">
        <v>0</v>
      </c>
      <c r="J4860">
        <v>2</v>
      </c>
      <c r="K4860">
        <v>1</v>
      </c>
      <c r="L4860" t="s">
        <v>20</v>
      </c>
      <c r="M4860" t="s">
        <v>383</v>
      </c>
      <c r="N4860" t="s">
        <v>70</v>
      </c>
      <c r="O4860" t="s">
        <v>22</v>
      </c>
      <c r="P4860" t="s">
        <v>23</v>
      </c>
      <c r="Q4860" t="s">
        <v>24</v>
      </c>
    </row>
    <row r="4861" spans="1:17" x14ac:dyDescent="0.2">
      <c r="A4861" s="2">
        <v>36771</v>
      </c>
      <c r="B4861" t="s">
        <v>67</v>
      </c>
      <c r="C4861" t="s">
        <v>89</v>
      </c>
      <c r="D4861" t="s">
        <v>50</v>
      </c>
      <c r="E4861" t="s">
        <v>50</v>
      </c>
      <c r="F4861">
        <v>2</v>
      </c>
      <c r="G4861">
        <v>13</v>
      </c>
      <c r="H4861">
        <v>0</v>
      </c>
      <c r="I4861">
        <v>0</v>
      </c>
      <c r="J4861">
        <v>1</v>
      </c>
      <c r="K4861">
        <v>1</v>
      </c>
      <c r="L4861" t="s">
        <v>28</v>
      </c>
      <c r="M4861" t="s">
        <v>769</v>
      </c>
      <c r="N4861" t="s">
        <v>67</v>
      </c>
      <c r="O4861" t="s">
        <v>22</v>
      </c>
      <c r="P4861" t="s">
        <v>23</v>
      </c>
      <c r="Q4861" t="s">
        <v>30</v>
      </c>
    </row>
    <row r="4862" spans="1:17" x14ac:dyDescent="0.2">
      <c r="A4862" s="2">
        <v>36771</v>
      </c>
      <c r="B4862" t="s">
        <v>141</v>
      </c>
      <c r="C4862" t="s">
        <v>110</v>
      </c>
      <c r="D4862" t="s">
        <v>36</v>
      </c>
      <c r="E4862" t="s">
        <v>36</v>
      </c>
      <c r="F4862">
        <v>91</v>
      </c>
      <c r="G4862">
        <v>24</v>
      </c>
      <c r="H4862">
        <v>0</v>
      </c>
      <c r="I4862">
        <v>0</v>
      </c>
      <c r="J4862">
        <v>2</v>
      </c>
      <c r="K4862">
        <v>0</v>
      </c>
      <c r="L4862" t="s">
        <v>62</v>
      </c>
      <c r="M4862" t="s">
        <v>173</v>
      </c>
      <c r="N4862" t="s">
        <v>141</v>
      </c>
      <c r="O4862" t="s">
        <v>22</v>
      </c>
      <c r="P4862" t="s">
        <v>23</v>
      </c>
      <c r="Q4862" t="s">
        <v>24</v>
      </c>
    </row>
    <row r="4863" spans="1:17" x14ac:dyDescent="0.2">
      <c r="A4863" s="2">
        <v>36771</v>
      </c>
      <c r="B4863" t="s">
        <v>129</v>
      </c>
      <c r="C4863" t="s">
        <v>153</v>
      </c>
      <c r="D4863" t="s">
        <v>50</v>
      </c>
      <c r="E4863" t="s">
        <v>50</v>
      </c>
      <c r="F4863">
        <v>11</v>
      </c>
      <c r="G4863">
        <v>32</v>
      </c>
      <c r="H4863">
        <v>0</v>
      </c>
      <c r="I4863">
        <v>0</v>
      </c>
      <c r="J4863">
        <v>2</v>
      </c>
      <c r="K4863">
        <v>0</v>
      </c>
      <c r="L4863" t="s">
        <v>20</v>
      </c>
      <c r="M4863" t="s">
        <v>945</v>
      </c>
      <c r="N4863" t="s">
        <v>129</v>
      </c>
      <c r="O4863" t="s">
        <v>22</v>
      </c>
      <c r="P4863" t="s">
        <v>23</v>
      </c>
      <c r="Q4863" t="s">
        <v>24</v>
      </c>
    </row>
    <row r="4864" spans="1:17" x14ac:dyDescent="0.2">
      <c r="A4864" s="2">
        <v>36771</v>
      </c>
      <c r="B4864" t="s">
        <v>304</v>
      </c>
      <c r="C4864" t="s">
        <v>210</v>
      </c>
      <c r="D4864" t="s">
        <v>27</v>
      </c>
      <c r="E4864" t="s">
        <v>27</v>
      </c>
      <c r="F4864">
        <v>49</v>
      </c>
      <c r="G4864">
        <v>85</v>
      </c>
      <c r="H4864">
        <v>0</v>
      </c>
      <c r="I4864">
        <v>0</v>
      </c>
      <c r="J4864">
        <v>5</v>
      </c>
      <c r="K4864">
        <v>0</v>
      </c>
      <c r="L4864" t="s">
        <v>20</v>
      </c>
      <c r="M4864" t="s">
        <v>628</v>
      </c>
      <c r="N4864" t="s">
        <v>304</v>
      </c>
      <c r="O4864" t="s">
        <v>22</v>
      </c>
      <c r="P4864" t="s">
        <v>23</v>
      </c>
      <c r="Q4864" t="s">
        <v>24</v>
      </c>
    </row>
    <row r="4865" spans="1:17" x14ac:dyDescent="0.2">
      <c r="A4865" s="2">
        <v>36771</v>
      </c>
      <c r="B4865" t="s">
        <v>76</v>
      </c>
      <c r="C4865" t="s">
        <v>72</v>
      </c>
      <c r="D4865" t="s">
        <v>50</v>
      </c>
      <c r="E4865" t="s">
        <v>50</v>
      </c>
      <c r="F4865">
        <v>51</v>
      </c>
      <c r="G4865">
        <v>18</v>
      </c>
      <c r="H4865">
        <v>0</v>
      </c>
      <c r="I4865">
        <v>0</v>
      </c>
      <c r="J4865">
        <v>1</v>
      </c>
      <c r="K4865">
        <v>2</v>
      </c>
      <c r="L4865" t="s">
        <v>20</v>
      </c>
      <c r="M4865" t="s">
        <v>78</v>
      </c>
      <c r="N4865" t="s">
        <v>76</v>
      </c>
      <c r="O4865" t="s">
        <v>22</v>
      </c>
      <c r="P4865" t="s">
        <v>23</v>
      </c>
      <c r="Q4865" t="s">
        <v>41</v>
      </c>
    </row>
    <row r="4866" spans="1:17" x14ac:dyDescent="0.2">
      <c r="A4866" s="2">
        <v>36771</v>
      </c>
      <c r="B4866" t="s">
        <v>164</v>
      </c>
      <c r="C4866" t="s">
        <v>449</v>
      </c>
      <c r="D4866" t="s">
        <v>115</v>
      </c>
      <c r="E4866" t="s">
        <v>115</v>
      </c>
      <c r="F4866">
        <v>87</v>
      </c>
      <c r="G4866">
        <v>64</v>
      </c>
      <c r="H4866">
        <v>0</v>
      </c>
      <c r="I4866">
        <v>0</v>
      </c>
      <c r="J4866">
        <v>2</v>
      </c>
      <c r="K4866">
        <v>0</v>
      </c>
      <c r="L4866" t="s">
        <v>28</v>
      </c>
      <c r="M4866" t="s">
        <v>823</v>
      </c>
      <c r="N4866" t="s">
        <v>182</v>
      </c>
      <c r="O4866" t="s">
        <v>122</v>
      </c>
      <c r="P4866" t="s">
        <v>23</v>
      </c>
      <c r="Q4866" t="s">
        <v>24</v>
      </c>
    </row>
    <row r="4867" spans="1:17" x14ac:dyDescent="0.2">
      <c r="A4867" s="2">
        <v>36771</v>
      </c>
      <c r="B4867" t="s">
        <v>101</v>
      </c>
      <c r="C4867" t="s">
        <v>104</v>
      </c>
      <c r="D4867" t="s">
        <v>50</v>
      </c>
      <c r="E4867" t="s">
        <v>50</v>
      </c>
      <c r="F4867">
        <v>80</v>
      </c>
      <c r="G4867">
        <v>23</v>
      </c>
      <c r="H4867">
        <v>0</v>
      </c>
      <c r="I4867">
        <v>0</v>
      </c>
      <c r="J4867">
        <v>0</v>
      </c>
      <c r="K4867">
        <v>1</v>
      </c>
      <c r="L4867" t="s">
        <v>20</v>
      </c>
      <c r="M4867" t="s">
        <v>331</v>
      </c>
      <c r="N4867" t="s">
        <v>101</v>
      </c>
      <c r="O4867" t="s">
        <v>22</v>
      </c>
      <c r="P4867" t="s">
        <v>23</v>
      </c>
      <c r="Q4867" t="s">
        <v>41</v>
      </c>
    </row>
    <row r="4868" spans="1:17" x14ac:dyDescent="0.2">
      <c r="A4868" s="2">
        <v>36771</v>
      </c>
      <c r="B4868" t="s">
        <v>126</v>
      </c>
      <c r="C4868" t="s">
        <v>98</v>
      </c>
      <c r="D4868" t="s">
        <v>50</v>
      </c>
      <c r="E4868" t="s">
        <v>50</v>
      </c>
      <c r="F4868">
        <v>8</v>
      </c>
      <c r="G4868">
        <v>39</v>
      </c>
      <c r="H4868">
        <v>0</v>
      </c>
      <c r="I4868">
        <v>0</v>
      </c>
      <c r="J4868">
        <v>2</v>
      </c>
      <c r="K4868">
        <v>2</v>
      </c>
      <c r="L4868" t="s">
        <v>20</v>
      </c>
      <c r="M4868" t="s">
        <v>308</v>
      </c>
      <c r="N4868" t="s">
        <v>126</v>
      </c>
      <c r="O4868" t="s">
        <v>22</v>
      </c>
      <c r="P4868" t="s">
        <v>23</v>
      </c>
      <c r="Q4868" t="s">
        <v>30</v>
      </c>
    </row>
    <row r="4869" spans="1:17" x14ac:dyDescent="0.2">
      <c r="A4869" s="2">
        <v>36771</v>
      </c>
      <c r="B4869" t="s">
        <v>135</v>
      </c>
      <c r="C4869" t="s">
        <v>352</v>
      </c>
      <c r="D4869" t="s">
        <v>36</v>
      </c>
      <c r="E4869" t="s">
        <v>36</v>
      </c>
      <c r="F4869">
        <v>55</v>
      </c>
      <c r="G4869">
        <v>78</v>
      </c>
      <c r="H4869">
        <v>0</v>
      </c>
      <c r="I4869">
        <v>0</v>
      </c>
      <c r="J4869">
        <v>4</v>
      </c>
      <c r="K4869">
        <v>0</v>
      </c>
      <c r="L4869" t="s">
        <v>62</v>
      </c>
      <c r="M4869" t="s">
        <v>137</v>
      </c>
      <c r="N4869" t="s">
        <v>135</v>
      </c>
      <c r="O4869" t="s">
        <v>22</v>
      </c>
      <c r="P4869" t="s">
        <v>23</v>
      </c>
      <c r="Q4869" t="s">
        <v>24</v>
      </c>
    </row>
    <row r="4870" spans="1:17" x14ac:dyDescent="0.2">
      <c r="A4870" s="2">
        <v>36771</v>
      </c>
      <c r="B4870" t="s">
        <v>100</v>
      </c>
      <c r="C4870" t="s">
        <v>184</v>
      </c>
      <c r="D4870" t="s">
        <v>50</v>
      </c>
      <c r="E4870" t="s">
        <v>50</v>
      </c>
      <c r="F4870">
        <v>98</v>
      </c>
      <c r="G4870">
        <v>118</v>
      </c>
      <c r="H4870">
        <v>0</v>
      </c>
      <c r="I4870">
        <v>0</v>
      </c>
      <c r="J4870">
        <v>1</v>
      </c>
      <c r="K4870">
        <v>0</v>
      </c>
      <c r="L4870" t="s">
        <v>20</v>
      </c>
      <c r="M4870" t="s">
        <v>102</v>
      </c>
      <c r="N4870" t="s">
        <v>100</v>
      </c>
      <c r="O4870" t="s">
        <v>22</v>
      </c>
      <c r="P4870" t="s">
        <v>23</v>
      </c>
      <c r="Q4870" t="s">
        <v>24</v>
      </c>
    </row>
    <row r="4871" spans="1:17" x14ac:dyDescent="0.2">
      <c r="A4871" s="2">
        <v>36771</v>
      </c>
      <c r="B4871" t="s">
        <v>49</v>
      </c>
      <c r="C4871" t="s">
        <v>286</v>
      </c>
      <c r="D4871" t="s">
        <v>50</v>
      </c>
      <c r="E4871" t="s">
        <v>50</v>
      </c>
      <c r="F4871">
        <v>9</v>
      </c>
      <c r="G4871">
        <v>88</v>
      </c>
      <c r="H4871">
        <v>0</v>
      </c>
      <c r="I4871">
        <v>0</v>
      </c>
      <c r="J4871">
        <v>0</v>
      </c>
      <c r="K4871">
        <v>0</v>
      </c>
      <c r="L4871" t="s">
        <v>20</v>
      </c>
      <c r="M4871" t="s">
        <v>103</v>
      </c>
      <c r="N4871" t="s">
        <v>49</v>
      </c>
      <c r="O4871" t="s">
        <v>22</v>
      </c>
      <c r="P4871" t="s">
        <v>23</v>
      </c>
      <c r="Q4871" t="s">
        <v>30</v>
      </c>
    </row>
    <row r="4872" spans="1:17" x14ac:dyDescent="0.2">
      <c r="A4872" s="2">
        <v>36771</v>
      </c>
      <c r="B4872" t="s">
        <v>38</v>
      </c>
      <c r="C4872" t="s">
        <v>32</v>
      </c>
      <c r="D4872" t="s">
        <v>19</v>
      </c>
      <c r="E4872" t="s">
        <v>19</v>
      </c>
      <c r="F4872">
        <v>16</v>
      </c>
      <c r="G4872">
        <v>113</v>
      </c>
      <c r="H4872">
        <v>0</v>
      </c>
      <c r="I4872">
        <v>0</v>
      </c>
      <c r="J4872">
        <v>3</v>
      </c>
      <c r="K4872">
        <v>0</v>
      </c>
      <c r="L4872" t="s">
        <v>20</v>
      </c>
      <c r="M4872" t="s">
        <v>40</v>
      </c>
      <c r="N4872" t="s">
        <v>38</v>
      </c>
      <c r="O4872" t="s">
        <v>22</v>
      </c>
      <c r="P4872" t="s">
        <v>23</v>
      </c>
      <c r="Q4872" t="s">
        <v>24</v>
      </c>
    </row>
    <row r="4873" spans="1:17" x14ac:dyDescent="0.2">
      <c r="A4873" s="2">
        <v>36771</v>
      </c>
      <c r="B4873" t="s">
        <v>53</v>
      </c>
      <c r="C4873" t="s">
        <v>95</v>
      </c>
      <c r="D4873" t="s">
        <v>50</v>
      </c>
      <c r="E4873" t="s">
        <v>50</v>
      </c>
      <c r="F4873">
        <v>62</v>
      </c>
      <c r="G4873">
        <v>25</v>
      </c>
      <c r="H4873">
        <v>0</v>
      </c>
      <c r="I4873">
        <v>0</v>
      </c>
      <c r="J4873">
        <v>0</v>
      </c>
      <c r="K4873">
        <v>1</v>
      </c>
      <c r="L4873" t="s">
        <v>20</v>
      </c>
      <c r="M4873" t="s">
        <v>195</v>
      </c>
      <c r="N4873" t="s">
        <v>53</v>
      </c>
      <c r="O4873" t="s">
        <v>22</v>
      </c>
      <c r="P4873" t="s">
        <v>23</v>
      </c>
      <c r="Q4873" t="s">
        <v>41</v>
      </c>
    </row>
    <row r="4874" spans="1:17" x14ac:dyDescent="0.2">
      <c r="A4874" s="2">
        <v>36771</v>
      </c>
      <c r="B4874" t="s">
        <v>180</v>
      </c>
      <c r="C4874" t="s">
        <v>384</v>
      </c>
      <c r="D4874" t="s">
        <v>50</v>
      </c>
      <c r="E4874" t="s">
        <v>50</v>
      </c>
      <c r="F4874">
        <v>30</v>
      </c>
      <c r="G4874">
        <v>95</v>
      </c>
      <c r="H4874">
        <v>0</v>
      </c>
      <c r="I4874">
        <v>0</v>
      </c>
      <c r="J4874">
        <v>2</v>
      </c>
      <c r="K4874">
        <v>0</v>
      </c>
      <c r="L4874" t="s">
        <v>20</v>
      </c>
      <c r="M4874" t="s">
        <v>181</v>
      </c>
      <c r="N4874" t="s">
        <v>180</v>
      </c>
      <c r="O4874" t="s">
        <v>22</v>
      </c>
      <c r="P4874" t="s">
        <v>23</v>
      </c>
      <c r="Q4874" t="s">
        <v>24</v>
      </c>
    </row>
    <row r="4875" spans="1:17" x14ac:dyDescent="0.2">
      <c r="A4875" s="2">
        <v>36771</v>
      </c>
      <c r="B4875" t="s">
        <v>208</v>
      </c>
      <c r="C4875" t="s">
        <v>34</v>
      </c>
      <c r="D4875" t="s">
        <v>36</v>
      </c>
      <c r="E4875" t="s">
        <v>36</v>
      </c>
      <c r="F4875">
        <v>106</v>
      </c>
      <c r="G4875">
        <v>74</v>
      </c>
      <c r="H4875">
        <v>0</v>
      </c>
      <c r="I4875">
        <v>0</v>
      </c>
      <c r="J4875">
        <v>3</v>
      </c>
      <c r="K4875">
        <v>1</v>
      </c>
      <c r="L4875" t="s">
        <v>62</v>
      </c>
      <c r="M4875" t="s">
        <v>398</v>
      </c>
      <c r="N4875" t="s">
        <v>208</v>
      </c>
      <c r="O4875" t="s">
        <v>22</v>
      </c>
      <c r="P4875" t="s">
        <v>23</v>
      </c>
      <c r="Q4875" t="s">
        <v>24</v>
      </c>
    </row>
    <row r="4876" spans="1:17" x14ac:dyDescent="0.2">
      <c r="A4876" s="2">
        <v>36771</v>
      </c>
      <c r="B4876" t="s">
        <v>168</v>
      </c>
      <c r="C4876" t="s">
        <v>90</v>
      </c>
      <c r="D4876" t="s">
        <v>50</v>
      </c>
      <c r="E4876" t="s">
        <v>50</v>
      </c>
      <c r="F4876">
        <v>34</v>
      </c>
      <c r="G4876">
        <v>44</v>
      </c>
      <c r="H4876">
        <v>0</v>
      </c>
      <c r="I4876">
        <v>0</v>
      </c>
      <c r="J4876">
        <v>1</v>
      </c>
      <c r="K4876">
        <v>3</v>
      </c>
      <c r="L4876" t="s">
        <v>20</v>
      </c>
      <c r="M4876" t="s">
        <v>318</v>
      </c>
      <c r="N4876" t="s">
        <v>168</v>
      </c>
      <c r="O4876" t="s">
        <v>22</v>
      </c>
      <c r="P4876" t="s">
        <v>23</v>
      </c>
      <c r="Q4876" t="s">
        <v>41</v>
      </c>
    </row>
    <row r="4877" spans="1:17" x14ac:dyDescent="0.2">
      <c r="A4877" s="2">
        <v>36771</v>
      </c>
      <c r="B4877" t="s">
        <v>138</v>
      </c>
      <c r="C4877" t="s">
        <v>378</v>
      </c>
      <c r="D4877" t="s">
        <v>36</v>
      </c>
      <c r="E4877" t="s">
        <v>36</v>
      </c>
      <c r="F4877">
        <v>40</v>
      </c>
      <c r="G4877">
        <v>121</v>
      </c>
      <c r="H4877">
        <v>0</v>
      </c>
      <c r="I4877">
        <v>0</v>
      </c>
      <c r="J4877">
        <v>1</v>
      </c>
      <c r="K4877">
        <v>2</v>
      </c>
      <c r="L4877" t="s">
        <v>62</v>
      </c>
      <c r="M4877" t="s">
        <v>139</v>
      </c>
      <c r="N4877" t="s">
        <v>138</v>
      </c>
      <c r="O4877" t="s">
        <v>22</v>
      </c>
      <c r="P4877" t="s">
        <v>23</v>
      </c>
      <c r="Q4877" t="s">
        <v>41</v>
      </c>
    </row>
    <row r="4878" spans="1:17" x14ac:dyDescent="0.2">
      <c r="A4878" s="2">
        <v>36772</v>
      </c>
      <c r="B4878" t="s">
        <v>150</v>
      </c>
      <c r="C4878" t="s">
        <v>224</v>
      </c>
      <c r="D4878" t="s">
        <v>36</v>
      </c>
      <c r="E4878" t="s">
        <v>36</v>
      </c>
      <c r="F4878">
        <v>77</v>
      </c>
      <c r="G4878">
        <v>75</v>
      </c>
      <c r="H4878">
        <v>0</v>
      </c>
      <c r="I4878">
        <v>0</v>
      </c>
      <c r="J4878">
        <v>1</v>
      </c>
      <c r="K4878">
        <v>1</v>
      </c>
      <c r="L4878" t="s">
        <v>62</v>
      </c>
      <c r="M4878" t="s">
        <v>151</v>
      </c>
      <c r="N4878" t="s">
        <v>150</v>
      </c>
      <c r="O4878" t="s">
        <v>22</v>
      </c>
      <c r="P4878" t="s">
        <v>23</v>
      </c>
      <c r="Q4878" t="s">
        <v>30</v>
      </c>
    </row>
    <row r="4879" spans="1:17" x14ac:dyDescent="0.2">
      <c r="A4879" s="2">
        <v>36772</v>
      </c>
      <c r="B4879" t="s">
        <v>25</v>
      </c>
      <c r="C4879" t="s">
        <v>17</v>
      </c>
      <c r="D4879" t="s">
        <v>19</v>
      </c>
      <c r="E4879" t="s">
        <v>19</v>
      </c>
      <c r="F4879">
        <v>1</v>
      </c>
      <c r="G4879">
        <v>70</v>
      </c>
      <c r="H4879">
        <v>0</v>
      </c>
      <c r="I4879">
        <v>0</v>
      </c>
      <c r="J4879">
        <v>5</v>
      </c>
      <c r="K4879">
        <v>0</v>
      </c>
      <c r="L4879" t="s">
        <v>20</v>
      </c>
      <c r="M4879" t="s">
        <v>117</v>
      </c>
      <c r="N4879" t="s">
        <v>25</v>
      </c>
      <c r="O4879" t="s">
        <v>22</v>
      </c>
      <c r="P4879" t="s">
        <v>23</v>
      </c>
      <c r="Q4879" t="s">
        <v>24</v>
      </c>
    </row>
    <row r="4880" spans="1:17" x14ac:dyDescent="0.2">
      <c r="A4880" s="2">
        <v>36772</v>
      </c>
      <c r="B4880" t="s">
        <v>172</v>
      </c>
      <c r="C4880" t="s">
        <v>267</v>
      </c>
      <c r="D4880" t="s">
        <v>36</v>
      </c>
      <c r="E4880" t="s">
        <v>36</v>
      </c>
      <c r="F4880">
        <v>146</v>
      </c>
      <c r="G4880">
        <v>47</v>
      </c>
      <c r="H4880">
        <v>0</v>
      </c>
      <c r="I4880">
        <v>0</v>
      </c>
      <c r="J4880">
        <v>0</v>
      </c>
      <c r="K4880">
        <v>0</v>
      </c>
      <c r="L4880" t="s">
        <v>62</v>
      </c>
      <c r="M4880" t="s">
        <v>616</v>
      </c>
      <c r="N4880" t="s">
        <v>172</v>
      </c>
      <c r="O4880" t="s">
        <v>22</v>
      </c>
      <c r="P4880" t="s">
        <v>23</v>
      </c>
      <c r="Q4880" t="s">
        <v>30</v>
      </c>
    </row>
    <row r="4881" spans="1:17" x14ac:dyDescent="0.2">
      <c r="A4881" s="2">
        <v>36772</v>
      </c>
      <c r="B4881" t="s">
        <v>182</v>
      </c>
      <c r="C4881" t="s">
        <v>164</v>
      </c>
      <c r="D4881" t="s">
        <v>115</v>
      </c>
      <c r="E4881" t="s">
        <v>115</v>
      </c>
      <c r="F4881">
        <v>73</v>
      </c>
      <c r="G4881">
        <v>87</v>
      </c>
      <c r="H4881">
        <v>0</v>
      </c>
      <c r="I4881">
        <v>0</v>
      </c>
      <c r="J4881">
        <v>4</v>
      </c>
      <c r="K4881">
        <v>1</v>
      </c>
      <c r="L4881" t="s">
        <v>28</v>
      </c>
      <c r="M4881" t="s">
        <v>823</v>
      </c>
      <c r="N4881" t="s">
        <v>182</v>
      </c>
      <c r="O4881" t="s">
        <v>22</v>
      </c>
      <c r="P4881" t="s">
        <v>23</v>
      </c>
      <c r="Q4881" t="s">
        <v>24</v>
      </c>
    </row>
    <row r="4882" spans="1:17" x14ac:dyDescent="0.2">
      <c r="A4882" s="2">
        <v>36772</v>
      </c>
      <c r="B4882" t="s">
        <v>61</v>
      </c>
      <c r="C4882" t="s">
        <v>149</v>
      </c>
      <c r="D4882" t="s">
        <v>36</v>
      </c>
      <c r="E4882" t="s">
        <v>36</v>
      </c>
      <c r="F4882">
        <v>93</v>
      </c>
      <c r="G4882">
        <v>20</v>
      </c>
      <c r="H4882">
        <v>0</v>
      </c>
      <c r="I4882">
        <v>0</v>
      </c>
      <c r="J4882">
        <v>1</v>
      </c>
      <c r="K4882">
        <v>2</v>
      </c>
      <c r="L4882" t="s">
        <v>62</v>
      </c>
      <c r="M4882" t="s">
        <v>63</v>
      </c>
      <c r="N4882" t="s">
        <v>61</v>
      </c>
      <c r="O4882" t="s">
        <v>22</v>
      </c>
      <c r="P4882" t="s">
        <v>23</v>
      </c>
      <c r="Q4882" t="s">
        <v>41</v>
      </c>
    </row>
    <row r="4883" spans="1:17" x14ac:dyDescent="0.2">
      <c r="A4883" s="2">
        <v>36772</v>
      </c>
      <c r="B4883" t="s">
        <v>131</v>
      </c>
      <c r="C4883" t="s">
        <v>221</v>
      </c>
      <c r="D4883" t="s">
        <v>27</v>
      </c>
      <c r="E4883" t="s">
        <v>27</v>
      </c>
      <c r="F4883">
        <v>61</v>
      </c>
      <c r="G4883">
        <v>94</v>
      </c>
      <c r="H4883">
        <v>0</v>
      </c>
      <c r="I4883">
        <v>0</v>
      </c>
      <c r="J4883">
        <v>3</v>
      </c>
      <c r="K4883">
        <v>0</v>
      </c>
      <c r="L4883" t="s">
        <v>20</v>
      </c>
      <c r="M4883" t="s">
        <v>637</v>
      </c>
      <c r="N4883" t="s">
        <v>131</v>
      </c>
      <c r="O4883" t="s">
        <v>22</v>
      </c>
      <c r="P4883" t="s">
        <v>23</v>
      </c>
      <c r="Q4883" t="s">
        <v>24</v>
      </c>
    </row>
    <row r="4884" spans="1:17" x14ac:dyDescent="0.2">
      <c r="A4884" s="2">
        <v>36772</v>
      </c>
      <c r="B4884" t="s">
        <v>81</v>
      </c>
      <c r="C4884" t="s">
        <v>82</v>
      </c>
      <c r="D4884" t="s">
        <v>50</v>
      </c>
      <c r="E4884" t="s">
        <v>50</v>
      </c>
      <c r="F4884">
        <v>79</v>
      </c>
      <c r="G4884">
        <v>7</v>
      </c>
      <c r="H4884">
        <v>0</v>
      </c>
      <c r="I4884">
        <v>0</v>
      </c>
      <c r="J4884">
        <v>1</v>
      </c>
      <c r="K4884">
        <v>3</v>
      </c>
      <c r="L4884" t="s">
        <v>20</v>
      </c>
      <c r="M4884" t="s">
        <v>83</v>
      </c>
      <c r="N4884" t="s">
        <v>81</v>
      </c>
      <c r="O4884" t="s">
        <v>22</v>
      </c>
      <c r="P4884" t="s">
        <v>23</v>
      </c>
      <c r="Q4884" t="s">
        <v>41</v>
      </c>
    </row>
    <row r="4885" spans="1:17" x14ac:dyDescent="0.2">
      <c r="A4885" s="2">
        <v>36772</v>
      </c>
      <c r="B4885" t="s">
        <v>48</v>
      </c>
      <c r="C4885" t="s">
        <v>249</v>
      </c>
      <c r="D4885" t="s">
        <v>50</v>
      </c>
      <c r="E4885" t="s">
        <v>50</v>
      </c>
      <c r="F4885">
        <v>119</v>
      </c>
      <c r="G4885">
        <v>41</v>
      </c>
      <c r="H4885">
        <v>0</v>
      </c>
      <c r="I4885">
        <v>0</v>
      </c>
      <c r="J4885">
        <v>2</v>
      </c>
      <c r="K4885">
        <v>2</v>
      </c>
      <c r="L4885" t="s">
        <v>20</v>
      </c>
      <c r="M4885" t="s">
        <v>51</v>
      </c>
      <c r="N4885" t="s">
        <v>48</v>
      </c>
      <c r="O4885" t="s">
        <v>22</v>
      </c>
      <c r="P4885" t="s">
        <v>23</v>
      </c>
      <c r="Q4885" t="s">
        <v>30</v>
      </c>
    </row>
    <row r="4886" spans="1:17" x14ac:dyDescent="0.2">
      <c r="A4886" s="2">
        <v>36772</v>
      </c>
      <c r="B4886" t="s">
        <v>94</v>
      </c>
      <c r="C4886" t="s">
        <v>119</v>
      </c>
      <c r="D4886" t="s">
        <v>50</v>
      </c>
      <c r="E4886" t="s">
        <v>50</v>
      </c>
      <c r="F4886">
        <v>53</v>
      </c>
      <c r="G4886">
        <v>6</v>
      </c>
      <c r="H4886">
        <v>0</v>
      </c>
      <c r="I4886">
        <v>0</v>
      </c>
      <c r="J4886">
        <v>2</v>
      </c>
      <c r="K4886">
        <v>2</v>
      </c>
      <c r="L4886" t="s">
        <v>20</v>
      </c>
      <c r="M4886" t="s">
        <v>96</v>
      </c>
      <c r="N4886" t="s">
        <v>94</v>
      </c>
      <c r="O4886" t="s">
        <v>22</v>
      </c>
      <c r="P4886" t="s">
        <v>23</v>
      </c>
      <c r="Q4886" t="s">
        <v>30</v>
      </c>
    </row>
    <row r="4887" spans="1:17" x14ac:dyDescent="0.2">
      <c r="A4887" s="2">
        <v>36772</v>
      </c>
      <c r="B4887" t="s">
        <v>363</v>
      </c>
      <c r="C4887" t="s">
        <v>164</v>
      </c>
      <c r="D4887" t="s">
        <v>115</v>
      </c>
      <c r="E4887" t="s">
        <v>115</v>
      </c>
      <c r="F4887">
        <v>99</v>
      </c>
      <c r="G4887">
        <v>87</v>
      </c>
      <c r="H4887">
        <v>0</v>
      </c>
      <c r="I4887">
        <v>0</v>
      </c>
      <c r="J4887">
        <v>3</v>
      </c>
      <c r="K4887">
        <v>0</v>
      </c>
      <c r="L4887" t="s">
        <v>28</v>
      </c>
      <c r="M4887" t="s">
        <v>513</v>
      </c>
      <c r="N4887" t="s">
        <v>363</v>
      </c>
      <c r="O4887" t="s">
        <v>22</v>
      </c>
      <c r="P4887" t="s">
        <v>23</v>
      </c>
      <c r="Q4887" t="s">
        <v>24</v>
      </c>
    </row>
    <row r="4888" spans="1:17" x14ac:dyDescent="0.2">
      <c r="A4888" s="2">
        <v>36772</v>
      </c>
      <c r="B4888" t="s">
        <v>123</v>
      </c>
      <c r="C4888" t="s">
        <v>174</v>
      </c>
      <c r="D4888" t="s">
        <v>50</v>
      </c>
      <c r="E4888" t="s">
        <v>50</v>
      </c>
      <c r="F4888">
        <v>35</v>
      </c>
      <c r="G4888">
        <v>140</v>
      </c>
      <c r="H4888">
        <v>0</v>
      </c>
      <c r="I4888">
        <v>0</v>
      </c>
      <c r="J4888">
        <v>2</v>
      </c>
      <c r="K4888">
        <v>0</v>
      </c>
      <c r="L4888" t="s">
        <v>20</v>
      </c>
      <c r="M4888" t="s">
        <v>179</v>
      </c>
      <c r="N4888" t="s">
        <v>123</v>
      </c>
      <c r="O4888" t="s">
        <v>22</v>
      </c>
      <c r="P4888" t="s">
        <v>23</v>
      </c>
      <c r="Q4888" t="s">
        <v>24</v>
      </c>
    </row>
    <row r="4889" spans="1:17" x14ac:dyDescent="0.2">
      <c r="A4889" s="2">
        <v>36772</v>
      </c>
      <c r="B4889" t="s">
        <v>207</v>
      </c>
      <c r="C4889" t="s">
        <v>128</v>
      </c>
      <c r="D4889" t="s">
        <v>36</v>
      </c>
      <c r="E4889" t="s">
        <v>36</v>
      </c>
      <c r="F4889">
        <v>109</v>
      </c>
      <c r="G4889">
        <v>26</v>
      </c>
      <c r="H4889">
        <v>0</v>
      </c>
      <c r="I4889">
        <v>0</v>
      </c>
      <c r="J4889">
        <v>0</v>
      </c>
      <c r="K4889">
        <v>0</v>
      </c>
      <c r="L4889" t="s">
        <v>62</v>
      </c>
      <c r="M4889" t="s">
        <v>209</v>
      </c>
      <c r="N4889" t="s">
        <v>207</v>
      </c>
      <c r="O4889" t="s">
        <v>22</v>
      </c>
      <c r="P4889" t="s">
        <v>23</v>
      </c>
      <c r="Q4889" t="s">
        <v>30</v>
      </c>
    </row>
    <row r="4890" spans="1:17" x14ac:dyDescent="0.2">
      <c r="A4890" s="2">
        <v>36772</v>
      </c>
      <c r="B4890" t="s">
        <v>405</v>
      </c>
      <c r="C4890" t="s">
        <v>199</v>
      </c>
      <c r="D4890" t="s">
        <v>36</v>
      </c>
      <c r="E4890" t="s">
        <v>36</v>
      </c>
      <c r="F4890">
        <v>137</v>
      </c>
      <c r="G4890">
        <v>50</v>
      </c>
      <c r="H4890">
        <v>0</v>
      </c>
      <c r="I4890">
        <v>0</v>
      </c>
      <c r="J4890">
        <v>3</v>
      </c>
      <c r="K4890">
        <v>3</v>
      </c>
      <c r="L4890" t="s">
        <v>62</v>
      </c>
      <c r="M4890" t="s">
        <v>406</v>
      </c>
      <c r="N4890" t="s">
        <v>405</v>
      </c>
      <c r="O4890" t="s">
        <v>22</v>
      </c>
      <c r="P4890" t="s">
        <v>23</v>
      </c>
      <c r="Q4890" t="s">
        <v>30</v>
      </c>
    </row>
    <row r="4891" spans="1:17" x14ac:dyDescent="0.2">
      <c r="A4891" s="2">
        <v>36772</v>
      </c>
      <c r="B4891" t="s">
        <v>339</v>
      </c>
      <c r="C4891" t="s">
        <v>404</v>
      </c>
      <c r="D4891" t="s">
        <v>36</v>
      </c>
      <c r="E4891" t="s">
        <v>36</v>
      </c>
      <c r="F4891">
        <v>100</v>
      </c>
      <c r="G4891">
        <v>116</v>
      </c>
      <c r="H4891">
        <v>0</v>
      </c>
      <c r="I4891">
        <v>0</v>
      </c>
      <c r="J4891">
        <v>4</v>
      </c>
      <c r="K4891">
        <v>0</v>
      </c>
      <c r="L4891" t="s">
        <v>62</v>
      </c>
      <c r="M4891" t="s">
        <v>377</v>
      </c>
      <c r="N4891" t="s">
        <v>339</v>
      </c>
      <c r="O4891" t="s">
        <v>22</v>
      </c>
      <c r="P4891" t="s">
        <v>23</v>
      </c>
      <c r="Q4891" t="s">
        <v>24</v>
      </c>
    </row>
    <row r="4892" spans="1:17" x14ac:dyDescent="0.2">
      <c r="A4892" s="2">
        <v>36772</v>
      </c>
      <c r="B4892" t="s">
        <v>26</v>
      </c>
      <c r="C4892" t="s">
        <v>531</v>
      </c>
      <c r="D4892" t="s">
        <v>27</v>
      </c>
      <c r="E4892" t="s">
        <v>27</v>
      </c>
      <c r="F4892">
        <v>14</v>
      </c>
      <c r="G4892">
        <v>122</v>
      </c>
      <c r="H4892">
        <v>0</v>
      </c>
      <c r="I4892">
        <v>0</v>
      </c>
      <c r="J4892">
        <v>7</v>
      </c>
      <c r="K4892">
        <v>1</v>
      </c>
      <c r="L4892" t="s">
        <v>20</v>
      </c>
      <c r="M4892" t="s">
        <v>219</v>
      </c>
      <c r="N4892" t="s">
        <v>26</v>
      </c>
      <c r="O4892" t="s">
        <v>22</v>
      </c>
      <c r="P4892" t="s">
        <v>23</v>
      </c>
      <c r="Q4892" t="s">
        <v>24</v>
      </c>
    </row>
    <row r="4893" spans="1:17" x14ac:dyDescent="0.2">
      <c r="A4893" s="2">
        <v>36772</v>
      </c>
      <c r="B4893" t="s">
        <v>42</v>
      </c>
      <c r="C4893" t="s">
        <v>39</v>
      </c>
      <c r="D4893" t="s">
        <v>19</v>
      </c>
      <c r="E4893" t="s">
        <v>19</v>
      </c>
      <c r="F4893">
        <v>43</v>
      </c>
      <c r="G4893">
        <v>3</v>
      </c>
      <c r="H4893">
        <v>0</v>
      </c>
      <c r="I4893">
        <v>0</v>
      </c>
      <c r="J4893">
        <v>1</v>
      </c>
      <c r="K4893">
        <v>2</v>
      </c>
      <c r="L4893" t="s">
        <v>20</v>
      </c>
      <c r="M4893" t="s">
        <v>44</v>
      </c>
      <c r="N4893" t="s">
        <v>42</v>
      </c>
      <c r="O4893" t="s">
        <v>22</v>
      </c>
      <c r="P4893" t="s">
        <v>23</v>
      </c>
      <c r="Q4893" t="s">
        <v>41</v>
      </c>
    </row>
    <row r="4894" spans="1:17" x14ac:dyDescent="0.2">
      <c r="A4894" s="2">
        <v>36772</v>
      </c>
      <c r="B4894" t="s">
        <v>92</v>
      </c>
      <c r="C4894" t="s">
        <v>73</v>
      </c>
      <c r="D4894" t="s">
        <v>50</v>
      </c>
      <c r="E4894" t="s">
        <v>50</v>
      </c>
      <c r="F4894">
        <v>12</v>
      </c>
      <c r="G4894">
        <v>71</v>
      </c>
      <c r="H4894">
        <v>0</v>
      </c>
      <c r="I4894">
        <v>0</v>
      </c>
      <c r="J4894">
        <v>1</v>
      </c>
      <c r="K4894">
        <v>0</v>
      </c>
      <c r="L4894" t="s">
        <v>20</v>
      </c>
      <c r="M4894" t="s">
        <v>124</v>
      </c>
      <c r="N4894" t="s">
        <v>92</v>
      </c>
      <c r="O4894" t="s">
        <v>22</v>
      </c>
      <c r="P4894" t="s">
        <v>23</v>
      </c>
      <c r="Q4894" t="s">
        <v>24</v>
      </c>
    </row>
    <row r="4895" spans="1:17" x14ac:dyDescent="0.2">
      <c r="A4895" s="2">
        <v>36772</v>
      </c>
      <c r="B4895" t="s">
        <v>244</v>
      </c>
      <c r="C4895" t="s">
        <v>328</v>
      </c>
      <c r="D4895" t="s">
        <v>50</v>
      </c>
      <c r="E4895" t="s">
        <v>50</v>
      </c>
      <c r="F4895">
        <v>27</v>
      </c>
      <c r="G4895">
        <v>84</v>
      </c>
      <c r="H4895">
        <v>0</v>
      </c>
      <c r="I4895">
        <v>0</v>
      </c>
      <c r="J4895">
        <v>2</v>
      </c>
      <c r="K4895">
        <v>0</v>
      </c>
      <c r="L4895" t="s">
        <v>20</v>
      </c>
      <c r="M4895" t="s">
        <v>292</v>
      </c>
      <c r="N4895" t="s">
        <v>244</v>
      </c>
      <c r="O4895" t="s">
        <v>22</v>
      </c>
      <c r="P4895" t="s">
        <v>23</v>
      </c>
      <c r="Q4895" t="s">
        <v>24</v>
      </c>
    </row>
    <row r="4896" spans="1:17" x14ac:dyDescent="0.2">
      <c r="A4896" s="2">
        <v>36772</v>
      </c>
      <c r="B4896" t="s">
        <v>114</v>
      </c>
      <c r="C4896" t="s">
        <v>449</v>
      </c>
      <c r="D4896" t="s">
        <v>115</v>
      </c>
      <c r="E4896" t="s">
        <v>115</v>
      </c>
      <c r="F4896">
        <v>58</v>
      </c>
      <c r="G4896">
        <v>64</v>
      </c>
      <c r="H4896">
        <v>0</v>
      </c>
      <c r="I4896">
        <v>0</v>
      </c>
      <c r="J4896">
        <v>4</v>
      </c>
      <c r="K4896">
        <v>2</v>
      </c>
      <c r="L4896" t="s">
        <v>28</v>
      </c>
      <c r="M4896" t="s">
        <v>823</v>
      </c>
      <c r="N4896" t="s">
        <v>182</v>
      </c>
      <c r="O4896" t="s">
        <v>122</v>
      </c>
      <c r="P4896" t="s">
        <v>23</v>
      </c>
      <c r="Q4896" t="s">
        <v>24</v>
      </c>
    </row>
    <row r="4897" spans="1:17" x14ac:dyDescent="0.2">
      <c r="A4897" s="2">
        <v>36772</v>
      </c>
      <c r="B4897" t="s">
        <v>365</v>
      </c>
      <c r="C4897" t="s">
        <v>35</v>
      </c>
      <c r="D4897" t="s">
        <v>36</v>
      </c>
      <c r="E4897" t="s">
        <v>36</v>
      </c>
      <c r="F4897">
        <v>89</v>
      </c>
      <c r="G4897">
        <v>131</v>
      </c>
      <c r="H4897">
        <v>0</v>
      </c>
      <c r="I4897">
        <v>0</v>
      </c>
      <c r="J4897">
        <v>2</v>
      </c>
      <c r="K4897">
        <v>0</v>
      </c>
      <c r="L4897" t="s">
        <v>62</v>
      </c>
      <c r="M4897" t="s">
        <v>400</v>
      </c>
      <c r="N4897" t="s">
        <v>365</v>
      </c>
      <c r="O4897" t="s">
        <v>22</v>
      </c>
      <c r="P4897" t="s">
        <v>59</v>
      </c>
      <c r="Q4897" t="s">
        <v>24</v>
      </c>
    </row>
    <row r="4898" spans="1:17" x14ac:dyDescent="0.2">
      <c r="A4898" s="2">
        <v>36772</v>
      </c>
      <c r="B4898" t="s">
        <v>282</v>
      </c>
      <c r="C4898" t="s">
        <v>56</v>
      </c>
      <c r="D4898" t="s">
        <v>19</v>
      </c>
      <c r="E4898" t="s">
        <v>27</v>
      </c>
      <c r="F4898">
        <v>29</v>
      </c>
      <c r="G4898">
        <v>56</v>
      </c>
      <c r="H4898">
        <v>0</v>
      </c>
      <c r="I4898">
        <v>0</v>
      </c>
      <c r="J4898">
        <v>4</v>
      </c>
      <c r="K4898">
        <v>0</v>
      </c>
      <c r="L4898" t="s">
        <v>20</v>
      </c>
      <c r="M4898" t="s">
        <v>285</v>
      </c>
      <c r="N4898" t="s">
        <v>282</v>
      </c>
      <c r="O4898" t="s">
        <v>22</v>
      </c>
      <c r="P4898" t="s">
        <v>23</v>
      </c>
      <c r="Q4898" t="s">
        <v>24</v>
      </c>
    </row>
    <row r="4899" spans="1:17" x14ac:dyDescent="0.2">
      <c r="A4899" s="2">
        <v>36772</v>
      </c>
      <c r="B4899" t="s">
        <v>18</v>
      </c>
      <c r="C4899" t="s">
        <v>31</v>
      </c>
      <c r="D4899" t="s">
        <v>19</v>
      </c>
      <c r="E4899" t="s">
        <v>19</v>
      </c>
      <c r="F4899">
        <v>36</v>
      </c>
      <c r="G4899">
        <v>65</v>
      </c>
      <c r="H4899">
        <v>0</v>
      </c>
      <c r="I4899">
        <v>0</v>
      </c>
      <c r="J4899">
        <v>4</v>
      </c>
      <c r="K4899">
        <v>0</v>
      </c>
      <c r="L4899" t="s">
        <v>20</v>
      </c>
      <c r="M4899" t="s">
        <v>64</v>
      </c>
      <c r="N4899" t="s">
        <v>18</v>
      </c>
      <c r="O4899" t="s">
        <v>22</v>
      </c>
      <c r="P4899" t="s">
        <v>23</v>
      </c>
      <c r="Q4899" t="s">
        <v>24</v>
      </c>
    </row>
    <row r="4900" spans="1:17" x14ac:dyDescent="0.2">
      <c r="A4900" s="2">
        <v>36772</v>
      </c>
      <c r="B4900" t="s">
        <v>77</v>
      </c>
      <c r="C4900" t="s">
        <v>555</v>
      </c>
      <c r="D4900" t="s">
        <v>27</v>
      </c>
      <c r="E4900" t="s">
        <v>27</v>
      </c>
      <c r="F4900">
        <v>21</v>
      </c>
      <c r="G4900">
        <v>60</v>
      </c>
      <c r="H4900">
        <v>0</v>
      </c>
      <c r="I4900">
        <v>0</v>
      </c>
      <c r="J4900">
        <v>1</v>
      </c>
      <c r="K4900">
        <v>0</v>
      </c>
      <c r="L4900" t="s">
        <v>20</v>
      </c>
      <c r="M4900" t="s">
        <v>160</v>
      </c>
      <c r="N4900" t="s">
        <v>77</v>
      </c>
      <c r="O4900" t="s">
        <v>22</v>
      </c>
      <c r="P4900" t="s">
        <v>23</v>
      </c>
      <c r="Q4900" t="s">
        <v>24</v>
      </c>
    </row>
    <row r="4901" spans="1:17" x14ac:dyDescent="0.2">
      <c r="A4901" s="2">
        <v>36772</v>
      </c>
      <c r="B4901" t="s">
        <v>45</v>
      </c>
      <c r="C4901" t="s">
        <v>890</v>
      </c>
      <c r="D4901" t="s">
        <v>36</v>
      </c>
      <c r="E4901" t="s">
        <v>36</v>
      </c>
      <c r="F4901">
        <v>72</v>
      </c>
      <c r="G4901">
        <v>67</v>
      </c>
      <c r="H4901">
        <v>0</v>
      </c>
      <c r="I4901">
        <v>0</v>
      </c>
      <c r="J4901">
        <v>3</v>
      </c>
      <c r="K4901">
        <v>2</v>
      </c>
      <c r="L4901" t="s">
        <v>62</v>
      </c>
      <c r="M4901" t="s">
        <v>47</v>
      </c>
      <c r="N4901" t="s">
        <v>45</v>
      </c>
      <c r="O4901" t="s">
        <v>22</v>
      </c>
      <c r="P4901" t="s">
        <v>23</v>
      </c>
      <c r="Q4901" t="s">
        <v>24</v>
      </c>
    </row>
    <row r="4902" spans="1:17" x14ac:dyDescent="0.2">
      <c r="A4902" s="2">
        <v>36776</v>
      </c>
      <c r="B4902" t="s">
        <v>464</v>
      </c>
      <c r="C4902" t="s">
        <v>176</v>
      </c>
      <c r="D4902" t="s">
        <v>115</v>
      </c>
      <c r="E4902" t="s">
        <v>115</v>
      </c>
      <c r="F4902">
        <v>110</v>
      </c>
      <c r="G4902">
        <v>59</v>
      </c>
      <c r="H4902">
        <v>0</v>
      </c>
      <c r="I4902">
        <v>0</v>
      </c>
      <c r="J4902">
        <v>0</v>
      </c>
      <c r="K4902">
        <v>1</v>
      </c>
      <c r="L4902" t="s">
        <v>28</v>
      </c>
      <c r="M4902" t="s">
        <v>465</v>
      </c>
      <c r="N4902" t="s">
        <v>464</v>
      </c>
      <c r="O4902" t="s">
        <v>22</v>
      </c>
      <c r="P4902" t="s">
        <v>23</v>
      </c>
      <c r="Q4902" t="s">
        <v>41</v>
      </c>
    </row>
    <row r="4903" spans="1:17" x14ac:dyDescent="0.2">
      <c r="A4903" s="2">
        <v>36779</v>
      </c>
      <c r="B4903" t="s">
        <v>464</v>
      </c>
      <c r="C4903" t="s">
        <v>176</v>
      </c>
      <c r="D4903" t="s">
        <v>115</v>
      </c>
      <c r="E4903" t="s">
        <v>115</v>
      </c>
      <c r="F4903">
        <v>110</v>
      </c>
      <c r="G4903">
        <v>59</v>
      </c>
      <c r="H4903">
        <v>0</v>
      </c>
      <c r="I4903">
        <v>0</v>
      </c>
      <c r="J4903">
        <v>2</v>
      </c>
      <c r="K4903">
        <v>2</v>
      </c>
      <c r="L4903" t="s">
        <v>28</v>
      </c>
      <c r="M4903" t="s">
        <v>465</v>
      </c>
      <c r="N4903" t="s">
        <v>464</v>
      </c>
      <c r="O4903" t="s">
        <v>22</v>
      </c>
      <c r="P4903" t="s">
        <v>23</v>
      </c>
      <c r="Q4903" t="s">
        <v>30</v>
      </c>
    </row>
    <row r="4904" spans="1:17" x14ac:dyDescent="0.2">
      <c r="A4904" s="2">
        <v>36779</v>
      </c>
      <c r="B4904" t="s">
        <v>718</v>
      </c>
      <c r="C4904" t="s">
        <v>380</v>
      </c>
      <c r="D4904" t="s">
        <v>36</v>
      </c>
      <c r="E4904" t="s">
        <v>36</v>
      </c>
      <c r="F4904">
        <v>123</v>
      </c>
      <c r="G4904">
        <v>127</v>
      </c>
      <c r="H4904">
        <v>0</v>
      </c>
      <c r="I4904">
        <v>0</v>
      </c>
      <c r="J4904">
        <v>1</v>
      </c>
      <c r="K4904">
        <v>0</v>
      </c>
      <c r="L4904" t="s">
        <v>62</v>
      </c>
      <c r="M4904" t="s">
        <v>657</v>
      </c>
      <c r="N4904" t="s">
        <v>718</v>
      </c>
      <c r="O4904" t="s">
        <v>22</v>
      </c>
      <c r="P4904" t="s">
        <v>23</v>
      </c>
      <c r="Q4904" t="s">
        <v>24</v>
      </c>
    </row>
    <row r="4905" spans="1:17" x14ac:dyDescent="0.2">
      <c r="A4905" s="2">
        <v>36789</v>
      </c>
      <c r="B4905" t="s">
        <v>26</v>
      </c>
      <c r="C4905" t="s">
        <v>31</v>
      </c>
      <c r="D4905" t="s">
        <v>27</v>
      </c>
      <c r="E4905" t="s">
        <v>19</v>
      </c>
      <c r="F4905">
        <v>13</v>
      </c>
      <c r="G4905">
        <v>60</v>
      </c>
      <c r="H4905">
        <v>0</v>
      </c>
      <c r="I4905">
        <v>0</v>
      </c>
      <c r="J4905">
        <v>2</v>
      </c>
      <c r="K4905">
        <v>0</v>
      </c>
      <c r="L4905" t="s">
        <v>28</v>
      </c>
      <c r="M4905" t="s">
        <v>170</v>
      </c>
      <c r="N4905" t="s">
        <v>77</v>
      </c>
      <c r="O4905" t="s">
        <v>122</v>
      </c>
      <c r="P4905" t="s">
        <v>23</v>
      </c>
      <c r="Q4905" t="s">
        <v>24</v>
      </c>
    </row>
    <row r="4906" spans="1:17" x14ac:dyDescent="0.2">
      <c r="A4906" s="2">
        <v>36793</v>
      </c>
      <c r="B4906" t="s">
        <v>166</v>
      </c>
      <c r="C4906" t="s">
        <v>301</v>
      </c>
      <c r="D4906" t="s">
        <v>115</v>
      </c>
      <c r="E4906" t="s">
        <v>115</v>
      </c>
      <c r="F4906">
        <v>92</v>
      </c>
      <c r="G4906">
        <v>71</v>
      </c>
      <c r="H4906">
        <v>0</v>
      </c>
      <c r="I4906">
        <v>0</v>
      </c>
      <c r="J4906">
        <v>0</v>
      </c>
      <c r="K4906">
        <v>0</v>
      </c>
      <c r="L4906" t="s">
        <v>28</v>
      </c>
      <c r="M4906" t="s">
        <v>165</v>
      </c>
      <c r="N4906" t="s">
        <v>166</v>
      </c>
      <c r="O4906" t="s">
        <v>22</v>
      </c>
      <c r="P4906" t="s">
        <v>23</v>
      </c>
      <c r="Q4906" t="s">
        <v>30</v>
      </c>
    </row>
    <row r="4907" spans="1:17" x14ac:dyDescent="0.2">
      <c r="A4907" s="2">
        <v>36793</v>
      </c>
      <c r="B4907" t="s">
        <v>113</v>
      </c>
      <c r="C4907" t="s">
        <v>469</v>
      </c>
      <c r="D4907" t="s">
        <v>115</v>
      </c>
      <c r="E4907" t="s">
        <v>115</v>
      </c>
      <c r="F4907">
        <v>63</v>
      </c>
      <c r="G4907">
        <v>98</v>
      </c>
      <c r="H4907">
        <v>0</v>
      </c>
      <c r="I4907">
        <v>0</v>
      </c>
      <c r="J4907">
        <v>2</v>
      </c>
      <c r="K4907">
        <v>1</v>
      </c>
      <c r="L4907" t="s">
        <v>28</v>
      </c>
      <c r="M4907" t="s">
        <v>946</v>
      </c>
      <c r="N4907" t="s">
        <v>113</v>
      </c>
      <c r="O4907" t="s">
        <v>22</v>
      </c>
      <c r="P4907" t="s">
        <v>23</v>
      </c>
      <c r="Q4907" t="s">
        <v>24</v>
      </c>
    </row>
    <row r="4908" spans="1:17" x14ac:dyDescent="0.2">
      <c r="A4908" s="2">
        <v>36793</v>
      </c>
      <c r="B4908" t="s">
        <v>118</v>
      </c>
      <c r="C4908" t="s">
        <v>365</v>
      </c>
      <c r="D4908" t="s">
        <v>36</v>
      </c>
      <c r="E4908" t="s">
        <v>36</v>
      </c>
      <c r="F4908">
        <v>85</v>
      </c>
      <c r="G4908">
        <v>90</v>
      </c>
      <c r="H4908">
        <v>0</v>
      </c>
      <c r="I4908">
        <v>0</v>
      </c>
      <c r="J4908">
        <v>0</v>
      </c>
      <c r="K4908">
        <v>0</v>
      </c>
      <c r="L4908" t="s">
        <v>62</v>
      </c>
      <c r="M4908" t="s">
        <v>241</v>
      </c>
      <c r="N4908" t="s">
        <v>118</v>
      </c>
      <c r="O4908" t="s">
        <v>22</v>
      </c>
      <c r="P4908" t="s">
        <v>23</v>
      </c>
      <c r="Q4908" t="s">
        <v>30</v>
      </c>
    </row>
    <row r="4909" spans="1:17" x14ac:dyDescent="0.2">
      <c r="A4909" s="2">
        <v>36795</v>
      </c>
      <c r="B4909" t="s">
        <v>113</v>
      </c>
      <c r="C4909" t="s">
        <v>469</v>
      </c>
      <c r="D4909" t="s">
        <v>115</v>
      </c>
      <c r="E4909" t="s">
        <v>115</v>
      </c>
      <c r="F4909">
        <v>63</v>
      </c>
      <c r="G4909">
        <v>98</v>
      </c>
      <c r="H4909">
        <v>0</v>
      </c>
      <c r="I4909">
        <v>0</v>
      </c>
      <c r="J4909">
        <v>3</v>
      </c>
      <c r="K4909">
        <v>0</v>
      </c>
      <c r="L4909" t="s">
        <v>28</v>
      </c>
      <c r="M4909" t="s">
        <v>946</v>
      </c>
      <c r="N4909" t="s">
        <v>113</v>
      </c>
      <c r="O4909" t="s">
        <v>22</v>
      </c>
      <c r="P4909" t="s">
        <v>23</v>
      </c>
      <c r="Q4909" t="s">
        <v>24</v>
      </c>
    </row>
    <row r="4910" spans="1:17" x14ac:dyDescent="0.2">
      <c r="A4910" s="2">
        <v>36796</v>
      </c>
      <c r="B4910" t="s">
        <v>188</v>
      </c>
      <c r="C4910" t="s">
        <v>904</v>
      </c>
      <c r="D4910" t="s">
        <v>27</v>
      </c>
      <c r="E4910" t="s">
        <v>27</v>
      </c>
      <c r="F4910">
        <v>159</v>
      </c>
      <c r="G4910">
        <v>199</v>
      </c>
      <c r="H4910">
        <v>0</v>
      </c>
      <c r="I4910">
        <v>0</v>
      </c>
      <c r="J4910">
        <v>3</v>
      </c>
      <c r="K4910">
        <v>0</v>
      </c>
      <c r="L4910" t="s">
        <v>28</v>
      </c>
      <c r="M4910" t="s">
        <v>509</v>
      </c>
      <c r="N4910" t="s">
        <v>188</v>
      </c>
      <c r="O4910" t="s">
        <v>22</v>
      </c>
      <c r="P4910" t="s">
        <v>23</v>
      </c>
      <c r="Q4910" t="s">
        <v>24</v>
      </c>
    </row>
    <row r="4911" spans="1:17" x14ac:dyDescent="0.2">
      <c r="A4911" s="2">
        <v>36796</v>
      </c>
      <c r="B4911" t="s">
        <v>26</v>
      </c>
      <c r="C4911" t="s">
        <v>17</v>
      </c>
      <c r="D4911" t="s">
        <v>27</v>
      </c>
      <c r="E4911" t="s">
        <v>19</v>
      </c>
      <c r="F4911">
        <v>13</v>
      </c>
      <c r="G4911">
        <v>70</v>
      </c>
      <c r="H4911">
        <v>0</v>
      </c>
      <c r="I4911">
        <v>0</v>
      </c>
      <c r="J4911">
        <v>1</v>
      </c>
      <c r="K4911">
        <v>0</v>
      </c>
      <c r="L4911" t="s">
        <v>28</v>
      </c>
      <c r="M4911" t="s">
        <v>170</v>
      </c>
      <c r="N4911" t="s">
        <v>77</v>
      </c>
      <c r="O4911" t="s">
        <v>122</v>
      </c>
      <c r="P4911" t="s">
        <v>23</v>
      </c>
      <c r="Q4911" t="s">
        <v>24</v>
      </c>
    </row>
    <row r="4912" spans="1:17" x14ac:dyDescent="0.2">
      <c r="A4912" s="2">
        <v>36796</v>
      </c>
      <c r="B4912" t="s">
        <v>166</v>
      </c>
      <c r="C4912" t="s">
        <v>167</v>
      </c>
      <c r="D4912" t="s">
        <v>115</v>
      </c>
      <c r="E4912" t="s">
        <v>115</v>
      </c>
      <c r="F4912">
        <v>92</v>
      </c>
      <c r="G4912">
        <v>44</v>
      </c>
      <c r="H4912">
        <v>0</v>
      </c>
      <c r="I4912">
        <v>0</v>
      </c>
      <c r="J4912">
        <v>1</v>
      </c>
      <c r="K4912">
        <v>2</v>
      </c>
      <c r="L4912" t="s">
        <v>28</v>
      </c>
      <c r="M4912" t="s">
        <v>165</v>
      </c>
      <c r="N4912" t="s">
        <v>166</v>
      </c>
      <c r="O4912" t="s">
        <v>22</v>
      </c>
      <c r="P4912" t="s">
        <v>23</v>
      </c>
      <c r="Q4912" t="s">
        <v>41</v>
      </c>
    </row>
    <row r="4913" spans="1:17" x14ac:dyDescent="0.2">
      <c r="A4913" s="2">
        <v>36797</v>
      </c>
      <c r="B4913" t="s">
        <v>113</v>
      </c>
      <c r="C4913" t="s">
        <v>176</v>
      </c>
      <c r="D4913" t="s">
        <v>115</v>
      </c>
      <c r="E4913" t="s">
        <v>115</v>
      </c>
      <c r="F4913">
        <v>63</v>
      </c>
      <c r="G4913">
        <v>59</v>
      </c>
      <c r="H4913">
        <v>0</v>
      </c>
      <c r="I4913">
        <v>0</v>
      </c>
      <c r="J4913">
        <v>6</v>
      </c>
      <c r="K4913">
        <v>1</v>
      </c>
      <c r="L4913" t="s">
        <v>28</v>
      </c>
      <c r="M4913" t="s">
        <v>946</v>
      </c>
      <c r="N4913" t="s">
        <v>113</v>
      </c>
      <c r="O4913" t="s">
        <v>22</v>
      </c>
      <c r="P4913" t="s">
        <v>23</v>
      </c>
      <c r="Q4913" t="s">
        <v>24</v>
      </c>
    </row>
    <row r="4914" spans="1:17" x14ac:dyDescent="0.2">
      <c r="A4914" s="2">
        <v>36799</v>
      </c>
      <c r="B4914" t="s">
        <v>207</v>
      </c>
      <c r="C4914" t="s">
        <v>172</v>
      </c>
      <c r="D4914" t="s">
        <v>36</v>
      </c>
      <c r="E4914" t="s">
        <v>36</v>
      </c>
      <c r="F4914">
        <v>108</v>
      </c>
      <c r="G4914">
        <v>134</v>
      </c>
      <c r="H4914">
        <v>0</v>
      </c>
      <c r="I4914">
        <v>0</v>
      </c>
      <c r="J4914">
        <v>1</v>
      </c>
      <c r="K4914">
        <v>0</v>
      </c>
      <c r="L4914" t="s">
        <v>28</v>
      </c>
      <c r="M4914" t="s">
        <v>209</v>
      </c>
      <c r="N4914" t="s">
        <v>207</v>
      </c>
      <c r="O4914" t="s">
        <v>22</v>
      </c>
      <c r="P4914" t="s">
        <v>23</v>
      </c>
      <c r="Q4914" t="s">
        <v>24</v>
      </c>
    </row>
    <row r="4915" spans="1:17" x14ac:dyDescent="0.2">
      <c r="A4915" s="2">
        <v>36799</v>
      </c>
      <c r="B4915" t="s">
        <v>301</v>
      </c>
      <c r="C4915" t="s">
        <v>114</v>
      </c>
      <c r="D4915" t="s">
        <v>115</v>
      </c>
      <c r="E4915" t="s">
        <v>115</v>
      </c>
      <c r="F4915">
        <v>71</v>
      </c>
      <c r="G4915">
        <v>57</v>
      </c>
      <c r="H4915">
        <v>0</v>
      </c>
      <c r="I4915">
        <v>0</v>
      </c>
      <c r="J4915">
        <v>3</v>
      </c>
      <c r="K4915">
        <v>2</v>
      </c>
      <c r="L4915" t="s">
        <v>28</v>
      </c>
      <c r="M4915" t="s">
        <v>302</v>
      </c>
      <c r="N4915" t="s">
        <v>301</v>
      </c>
      <c r="O4915" t="s">
        <v>22</v>
      </c>
      <c r="P4915" t="s">
        <v>23</v>
      </c>
      <c r="Q4915" t="s">
        <v>24</v>
      </c>
    </row>
    <row r="4916" spans="1:17" x14ac:dyDescent="0.2">
      <c r="A4916" s="2">
        <v>36800</v>
      </c>
      <c r="B4916" t="s">
        <v>207</v>
      </c>
      <c r="C4916" t="s">
        <v>405</v>
      </c>
      <c r="D4916" t="s">
        <v>36</v>
      </c>
      <c r="E4916" t="s">
        <v>36</v>
      </c>
      <c r="F4916">
        <v>108</v>
      </c>
      <c r="G4916">
        <v>139</v>
      </c>
      <c r="H4916">
        <v>0</v>
      </c>
      <c r="I4916">
        <v>0</v>
      </c>
      <c r="J4916">
        <v>1</v>
      </c>
      <c r="K4916">
        <v>1</v>
      </c>
      <c r="L4916" t="s">
        <v>28</v>
      </c>
      <c r="M4916" t="s">
        <v>209</v>
      </c>
      <c r="N4916" t="s">
        <v>207</v>
      </c>
      <c r="O4916" t="s">
        <v>22</v>
      </c>
      <c r="P4916" t="s">
        <v>23</v>
      </c>
      <c r="Q4916" t="s">
        <v>30</v>
      </c>
    </row>
    <row r="4917" spans="1:17" x14ac:dyDescent="0.2">
      <c r="A4917" s="2">
        <v>36801</v>
      </c>
      <c r="B4917" t="s">
        <v>177</v>
      </c>
      <c r="C4917" t="s">
        <v>113</v>
      </c>
      <c r="D4917" t="s">
        <v>115</v>
      </c>
      <c r="E4917" t="s">
        <v>115</v>
      </c>
      <c r="F4917">
        <v>103</v>
      </c>
      <c r="G4917">
        <v>63</v>
      </c>
      <c r="H4917">
        <v>0</v>
      </c>
      <c r="I4917">
        <v>0</v>
      </c>
      <c r="J4917">
        <v>1</v>
      </c>
      <c r="K4917">
        <v>0</v>
      </c>
      <c r="L4917" t="s">
        <v>28</v>
      </c>
      <c r="M4917" t="s">
        <v>640</v>
      </c>
      <c r="N4917" t="s">
        <v>177</v>
      </c>
      <c r="O4917" t="s">
        <v>22</v>
      </c>
      <c r="P4917" t="s">
        <v>23</v>
      </c>
      <c r="Q4917" t="s">
        <v>24</v>
      </c>
    </row>
    <row r="4918" spans="1:17" x14ac:dyDescent="0.2">
      <c r="A4918" s="2">
        <v>36801</v>
      </c>
      <c r="B4918" t="s">
        <v>166</v>
      </c>
      <c r="C4918" t="s">
        <v>183</v>
      </c>
      <c r="D4918" t="s">
        <v>115</v>
      </c>
      <c r="E4918" t="s">
        <v>36</v>
      </c>
      <c r="F4918">
        <v>92</v>
      </c>
      <c r="G4918">
        <v>31</v>
      </c>
      <c r="H4918">
        <v>0</v>
      </c>
      <c r="I4918">
        <v>0</v>
      </c>
      <c r="J4918">
        <v>0</v>
      </c>
      <c r="K4918">
        <v>1</v>
      </c>
      <c r="L4918" t="s">
        <v>28</v>
      </c>
      <c r="M4918" t="s">
        <v>165</v>
      </c>
      <c r="N4918" t="s">
        <v>166</v>
      </c>
      <c r="O4918" t="s">
        <v>22</v>
      </c>
      <c r="P4918" t="s">
        <v>23</v>
      </c>
      <c r="Q4918" t="s">
        <v>41</v>
      </c>
    </row>
    <row r="4919" spans="1:17" x14ac:dyDescent="0.2">
      <c r="A4919" s="2">
        <v>36802</v>
      </c>
      <c r="B4919" t="s">
        <v>207</v>
      </c>
      <c r="C4919" t="s">
        <v>172</v>
      </c>
      <c r="D4919" t="s">
        <v>36</v>
      </c>
      <c r="E4919" t="s">
        <v>36</v>
      </c>
      <c r="F4919">
        <v>108</v>
      </c>
      <c r="G4919">
        <v>134</v>
      </c>
      <c r="H4919">
        <v>0</v>
      </c>
      <c r="I4919">
        <v>0</v>
      </c>
      <c r="J4919">
        <v>2</v>
      </c>
      <c r="K4919">
        <v>3</v>
      </c>
      <c r="L4919" t="s">
        <v>28</v>
      </c>
      <c r="M4919" t="s">
        <v>209</v>
      </c>
      <c r="N4919" t="s">
        <v>207</v>
      </c>
      <c r="O4919" t="s">
        <v>22</v>
      </c>
      <c r="P4919" t="s">
        <v>23</v>
      </c>
      <c r="Q4919" t="s">
        <v>41</v>
      </c>
    </row>
    <row r="4920" spans="1:17" x14ac:dyDescent="0.2">
      <c r="A4920" s="2">
        <v>36803</v>
      </c>
      <c r="B4920" t="s">
        <v>55</v>
      </c>
      <c r="C4920" t="s">
        <v>301</v>
      </c>
      <c r="D4920" t="s">
        <v>57</v>
      </c>
      <c r="E4920" t="s">
        <v>115</v>
      </c>
      <c r="F4920">
        <v>67</v>
      </c>
      <c r="G4920">
        <v>71</v>
      </c>
      <c r="H4920">
        <v>0</v>
      </c>
      <c r="I4920">
        <v>0</v>
      </c>
      <c r="J4920">
        <v>1</v>
      </c>
      <c r="K4920">
        <v>0</v>
      </c>
      <c r="L4920" t="s">
        <v>242</v>
      </c>
      <c r="M4920" t="s">
        <v>246</v>
      </c>
      <c r="N4920" t="s">
        <v>176</v>
      </c>
      <c r="O4920" t="s">
        <v>122</v>
      </c>
      <c r="P4920" t="s">
        <v>23</v>
      </c>
      <c r="Q4920" t="s">
        <v>24</v>
      </c>
    </row>
    <row r="4921" spans="1:17" x14ac:dyDescent="0.2">
      <c r="A4921" s="2">
        <v>36803</v>
      </c>
      <c r="B4921" t="s">
        <v>67</v>
      </c>
      <c r="C4921" t="s">
        <v>120</v>
      </c>
      <c r="D4921" t="s">
        <v>50</v>
      </c>
      <c r="E4921" t="s">
        <v>36</v>
      </c>
      <c r="F4921">
        <v>2</v>
      </c>
      <c r="G4921">
        <v>34</v>
      </c>
      <c r="H4921">
        <v>0</v>
      </c>
      <c r="I4921">
        <v>0</v>
      </c>
      <c r="J4921">
        <v>1</v>
      </c>
      <c r="K4921">
        <v>1</v>
      </c>
      <c r="L4921" t="s">
        <v>28</v>
      </c>
      <c r="M4921" t="s">
        <v>769</v>
      </c>
      <c r="N4921" t="s">
        <v>67</v>
      </c>
      <c r="O4921" t="s">
        <v>22</v>
      </c>
      <c r="P4921" t="s">
        <v>23</v>
      </c>
      <c r="Q4921" t="s">
        <v>30</v>
      </c>
    </row>
    <row r="4922" spans="1:17" x14ac:dyDescent="0.2">
      <c r="A4922" s="2">
        <v>36803</v>
      </c>
      <c r="B4922" t="s">
        <v>176</v>
      </c>
      <c r="C4922" t="s">
        <v>133</v>
      </c>
      <c r="D4922" t="s">
        <v>115</v>
      </c>
      <c r="E4922" t="s">
        <v>115</v>
      </c>
      <c r="F4922">
        <v>59</v>
      </c>
      <c r="G4922">
        <v>43</v>
      </c>
      <c r="H4922">
        <v>0</v>
      </c>
      <c r="I4922">
        <v>0</v>
      </c>
      <c r="J4922">
        <v>1</v>
      </c>
      <c r="K4922">
        <v>1</v>
      </c>
      <c r="L4922" t="s">
        <v>242</v>
      </c>
      <c r="M4922" t="s">
        <v>246</v>
      </c>
      <c r="N4922" t="s">
        <v>176</v>
      </c>
      <c r="O4922" t="s">
        <v>22</v>
      </c>
      <c r="P4922" t="s">
        <v>59</v>
      </c>
      <c r="Q4922" t="s">
        <v>24</v>
      </c>
    </row>
    <row r="4923" spans="1:17" x14ac:dyDescent="0.2">
      <c r="A4923" s="2">
        <v>36804</v>
      </c>
      <c r="B4923" t="s">
        <v>182</v>
      </c>
      <c r="C4923" t="s">
        <v>113</v>
      </c>
      <c r="D4923" t="s">
        <v>115</v>
      </c>
      <c r="E4923" t="s">
        <v>115</v>
      </c>
      <c r="F4923">
        <v>73</v>
      </c>
      <c r="G4923">
        <v>63</v>
      </c>
      <c r="H4923">
        <v>0</v>
      </c>
      <c r="I4923">
        <v>0</v>
      </c>
      <c r="J4923">
        <v>0</v>
      </c>
      <c r="K4923">
        <v>2</v>
      </c>
      <c r="L4923" t="s">
        <v>28</v>
      </c>
      <c r="M4923" t="s">
        <v>902</v>
      </c>
      <c r="N4923" t="s">
        <v>177</v>
      </c>
      <c r="O4923" t="s">
        <v>122</v>
      </c>
      <c r="P4923" t="s">
        <v>23</v>
      </c>
      <c r="Q4923" t="s">
        <v>41</v>
      </c>
    </row>
    <row r="4924" spans="1:17" x14ac:dyDescent="0.2">
      <c r="A4924" s="2">
        <v>36805</v>
      </c>
      <c r="B4924" t="s">
        <v>328</v>
      </c>
      <c r="C4924" t="s">
        <v>386</v>
      </c>
      <c r="D4924" t="s">
        <v>50</v>
      </c>
      <c r="E4924" t="s">
        <v>50</v>
      </c>
      <c r="F4924">
        <v>87</v>
      </c>
      <c r="G4924">
        <v>112</v>
      </c>
      <c r="H4924">
        <v>0</v>
      </c>
      <c r="I4924">
        <v>0</v>
      </c>
      <c r="J4924">
        <v>3</v>
      </c>
      <c r="K4924">
        <v>0</v>
      </c>
      <c r="L4924" t="s">
        <v>20</v>
      </c>
      <c r="M4924" t="s">
        <v>329</v>
      </c>
      <c r="N4924" t="s">
        <v>328</v>
      </c>
      <c r="O4924" t="s">
        <v>22</v>
      </c>
      <c r="P4924" t="s">
        <v>23</v>
      </c>
      <c r="Q4924" t="s">
        <v>24</v>
      </c>
    </row>
    <row r="4925" spans="1:17" x14ac:dyDescent="0.2">
      <c r="A4925" s="2">
        <v>36805</v>
      </c>
      <c r="B4925" t="s">
        <v>166</v>
      </c>
      <c r="C4925" t="s">
        <v>114</v>
      </c>
      <c r="D4925" t="s">
        <v>115</v>
      </c>
      <c r="E4925" t="s">
        <v>115</v>
      </c>
      <c r="F4925">
        <v>92</v>
      </c>
      <c r="G4925">
        <v>57</v>
      </c>
      <c r="H4925">
        <v>0</v>
      </c>
      <c r="I4925">
        <v>0</v>
      </c>
      <c r="J4925">
        <v>1</v>
      </c>
      <c r="K4925">
        <v>1</v>
      </c>
      <c r="L4925" t="s">
        <v>28</v>
      </c>
      <c r="M4925" t="s">
        <v>165</v>
      </c>
      <c r="N4925" t="s">
        <v>166</v>
      </c>
      <c r="O4925" t="s">
        <v>22</v>
      </c>
      <c r="P4925" t="s">
        <v>23</v>
      </c>
      <c r="Q4925" t="s">
        <v>30</v>
      </c>
    </row>
    <row r="4926" spans="1:17" x14ac:dyDescent="0.2">
      <c r="A4926" s="2">
        <v>36806</v>
      </c>
      <c r="B4926" t="s">
        <v>737</v>
      </c>
      <c r="C4926" t="s">
        <v>81</v>
      </c>
      <c r="D4926" t="s">
        <v>50</v>
      </c>
      <c r="E4926" t="s">
        <v>50</v>
      </c>
      <c r="F4926">
        <v>149</v>
      </c>
      <c r="G4926">
        <v>77</v>
      </c>
      <c r="H4926">
        <v>0</v>
      </c>
      <c r="I4926">
        <v>0</v>
      </c>
      <c r="J4926">
        <v>1</v>
      </c>
      <c r="K4926">
        <v>2</v>
      </c>
      <c r="L4926" t="s">
        <v>20</v>
      </c>
      <c r="M4926" t="s">
        <v>819</v>
      </c>
      <c r="N4926" t="s">
        <v>737</v>
      </c>
      <c r="O4926" t="s">
        <v>22</v>
      </c>
      <c r="P4926" t="s">
        <v>23</v>
      </c>
      <c r="Q4926" t="s">
        <v>41</v>
      </c>
    </row>
    <row r="4927" spans="1:17" x14ac:dyDescent="0.2">
      <c r="A4927" s="2">
        <v>36806</v>
      </c>
      <c r="B4927" t="s">
        <v>286</v>
      </c>
      <c r="C4927" t="s">
        <v>168</v>
      </c>
      <c r="D4927" t="s">
        <v>50</v>
      </c>
      <c r="E4927" t="s">
        <v>50</v>
      </c>
      <c r="F4927">
        <v>79</v>
      </c>
      <c r="G4927">
        <v>41</v>
      </c>
      <c r="H4927">
        <v>0</v>
      </c>
      <c r="I4927">
        <v>0</v>
      </c>
      <c r="J4927">
        <v>2</v>
      </c>
      <c r="K4927">
        <v>3</v>
      </c>
      <c r="L4927" t="s">
        <v>20</v>
      </c>
      <c r="M4927" t="s">
        <v>359</v>
      </c>
      <c r="N4927" t="s">
        <v>286</v>
      </c>
      <c r="O4927" t="s">
        <v>22</v>
      </c>
      <c r="P4927" t="s">
        <v>23</v>
      </c>
      <c r="Q4927" t="s">
        <v>41</v>
      </c>
    </row>
    <row r="4928" spans="1:17" x14ac:dyDescent="0.2">
      <c r="A4928" s="2">
        <v>36806</v>
      </c>
      <c r="B4928" t="s">
        <v>55</v>
      </c>
      <c r="C4928" t="s">
        <v>133</v>
      </c>
      <c r="D4928" t="s">
        <v>57</v>
      </c>
      <c r="E4928" t="s">
        <v>115</v>
      </c>
      <c r="F4928">
        <v>67</v>
      </c>
      <c r="G4928">
        <v>43</v>
      </c>
      <c r="H4928">
        <v>0</v>
      </c>
      <c r="I4928">
        <v>0</v>
      </c>
      <c r="J4928">
        <v>2</v>
      </c>
      <c r="K4928">
        <v>4</v>
      </c>
      <c r="L4928" t="s">
        <v>242</v>
      </c>
      <c r="M4928" t="s">
        <v>246</v>
      </c>
      <c r="N4928" t="s">
        <v>176</v>
      </c>
      <c r="O4928" t="s">
        <v>122</v>
      </c>
      <c r="P4928" t="s">
        <v>23</v>
      </c>
      <c r="Q4928" t="s">
        <v>41</v>
      </c>
    </row>
    <row r="4929" spans="1:17" x14ac:dyDescent="0.2">
      <c r="A4929" s="2">
        <v>36806</v>
      </c>
      <c r="B4929" t="s">
        <v>87</v>
      </c>
      <c r="C4929" t="s">
        <v>184</v>
      </c>
      <c r="D4929" t="s">
        <v>50</v>
      </c>
      <c r="E4929" t="s">
        <v>50</v>
      </c>
      <c r="F4929">
        <v>56</v>
      </c>
      <c r="G4929">
        <v>120</v>
      </c>
      <c r="H4929">
        <v>0</v>
      </c>
      <c r="I4929">
        <v>0</v>
      </c>
      <c r="J4929">
        <v>3</v>
      </c>
      <c r="K4929">
        <v>0</v>
      </c>
      <c r="L4929" t="s">
        <v>20</v>
      </c>
      <c r="M4929" t="s">
        <v>88</v>
      </c>
      <c r="N4929" t="s">
        <v>87</v>
      </c>
      <c r="O4929" t="s">
        <v>22</v>
      </c>
      <c r="P4929" t="s">
        <v>23</v>
      </c>
      <c r="Q4929" t="s">
        <v>24</v>
      </c>
    </row>
    <row r="4930" spans="1:17" x14ac:dyDescent="0.2">
      <c r="A4930" s="2">
        <v>36806</v>
      </c>
      <c r="B4930" t="s">
        <v>224</v>
      </c>
      <c r="C4930" t="s">
        <v>172</v>
      </c>
      <c r="D4930" t="s">
        <v>36</v>
      </c>
      <c r="E4930" t="s">
        <v>36</v>
      </c>
      <c r="F4930">
        <v>75</v>
      </c>
      <c r="G4930">
        <v>134</v>
      </c>
      <c r="H4930">
        <v>0</v>
      </c>
      <c r="I4930">
        <v>0</v>
      </c>
      <c r="J4930">
        <v>1</v>
      </c>
      <c r="K4930">
        <v>0</v>
      </c>
      <c r="L4930" t="s">
        <v>62</v>
      </c>
      <c r="M4930" t="s">
        <v>236</v>
      </c>
      <c r="N4930" t="s">
        <v>224</v>
      </c>
      <c r="O4930" t="s">
        <v>22</v>
      </c>
      <c r="P4930" t="s">
        <v>23</v>
      </c>
      <c r="Q4930" t="s">
        <v>24</v>
      </c>
    </row>
    <row r="4931" spans="1:17" x14ac:dyDescent="0.2">
      <c r="A4931" s="2">
        <v>36806</v>
      </c>
      <c r="B4931" t="s">
        <v>43</v>
      </c>
      <c r="C4931" t="s">
        <v>38</v>
      </c>
      <c r="D4931" t="s">
        <v>19</v>
      </c>
      <c r="E4931" t="s">
        <v>19</v>
      </c>
      <c r="F4931">
        <v>17</v>
      </c>
      <c r="G4931">
        <v>16</v>
      </c>
      <c r="H4931">
        <v>0</v>
      </c>
      <c r="I4931">
        <v>0</v>
      </c>
      <c r="J4931">
        <v>0</v>
      </c>
      <c r="K4931">
        <v>2</v>
      </c>
      <c r="L4931" t="s">
        <v>20</v>
      </c>
      <c r="M4931" t="s">
        <v>908</v>
      </c>
      <c r="N4931" t="s">
        <v>43</v>
      </c>
      <c r="O4931" t="s">
        <v>22</v>
      </c>
      <c r="P4931" t="s">
        <v>23</v>
      </c>
      <c r="Q4931" t="s">
        <v>41</v>
      </c>
    </row>
    <row r="4932" spans="1:17" x14ac:dyDescent="0.2">
      <c r="A4932" s="2">
        <v>36806</v>
      </c>
      <c r="B4932" t="s">
        <v>145</v>
      </c>
      <c r="C4932" t="s">
        <v>126</v>
      </c>
      <c r="D4932" t="s">
        <v>50</v>
      </c>
      <c r="E4932" t="s">
        <v>50</v>
      </c>
      <c r="F4932">
        <v>65</v>
      </c>
      <c r="G4932">
        <v>10</v>
      </c>
      <c r="H4932">
        <v>0</v>
      </c>
      <c r="I4932">
        <v>0</v>
      </c>
      <c r="J4932">
        <v>0</v>
      </c>
      <c r="K4932">
        <v>4</v>
      </c>
      <c r="L4932" t="s">
        <v>20</v>
      </c>
      <c r="M4932" t="s">
        <v>435</v>
      </c>
      <c r="N4932" t="s">
        <v>145</v>
      </c>
      <c r="O4932" t="s">
        <v>22</v>
      </c>
      <c r="P4932" t="s">
        <v>23</v>
      </c>
      <c r="Q4932" t="s">
        <v>41</v>
      </c>
    </row>
    <row r="4933" spans="1:17" x14ac:dyDescent="0.2">
      <c r="A4933" s="2">
        <v>36806</v>
      </c>
      <c r="B4933" t="s">
        <v>293</v>
      </c>
      <c r="C4933" t="s">
        <v>76</v>
      </c>
      <c r="D4933" t="s">
        <v>50</v>
      </c>
      <c r="E4933" t="s">
        <v>50</v>
      </c>
      <c r="F4933">
        <v>4</v>
      </c>
      <c r="G4933">
        <v>52</v>
      </c>
      <c r="H4933">
        <v>0</v>
      </c>
      <c r="I4933">
        <v>0</v>
      </c>
      <c r="J4933">
        <v>4</v>
      </c>
      <c r="K4933">
        <v>0</v>
      </c>
      <c r="L4933" t="s">
        <v>20</v>
      </c>
      <c r="M4933" t="s">
        <v>653</v>
      </c>
      <c r="N4933" t="s">
        <v>293</v>
      </c>
      <c r="O4933" t="s">
        <v>22</v>
      </c>
      <c r="P4933" t="s">
        <v>23</v>
      </c>
      <c r="Q4933" t="s">
        <v>24</v>
      </c>
    </row>
    <row r="4934" spans="1:17" x14ac:dyDescent="0.2">
      <c r="A4934" s="2">
        <v>36806</v>
      </c>
      <c r="B4934" t="s">
        <v>89</v>
      </c>
      <c r="C4934" t="s">
        <v>129</v>
      </c>
      <c r="D4934" t="s">
        <v>50</v>
      </c>
      <c r="E4934" t="s">
        <v>50</v>
      </c>
      <c r="F4934">
        <v>14</v>
      </c>
      <c r="G4934">
        <v>9</v>
      </c>
      <c r="H4934">
        <v>0</v>
      </c>
      <c r="I4934">
        <v>0</v>
      </c>
      <c r="J4934">
        <v>0</v>
      </c>
      <c r="K4934">
        <v>1</v>
      </c>
      <c r="L4934" t="s">
        <v>20</v>
      </c>
      <c r="M4934" t="s">
        <v>91</v>
      </c>
      <c r="N4934" t="s">
        <v>89</v>
      </c>
      <c r="O4934" t="s">
        <v>22</v>
      </c>
      <c r="P4934" t="s">
        <v>23</v>
      </c>
      <c r="Q4934" t="s">
        <v>41</v>
      </c>
    </row>
    <row r="4935" spans="1:17" x14ac:dyDescent="0.2">
      <c r="A4935" s="2">
        <v>36806</v>
      </c>
      <c r="B4935" t="s">
        <v>153</v>
      </c>
      <c r="C4935" t="s">
        <v>70</v>
      </c>
      <c r="D4935" t="s">
        <v>50</v>
      </c>
      <c r="E4935" t="s">
        <v>50</v>
      </c>
      <c r="F4935">
        <v>33</v>
      </c>
      <c r="G4935">
        <v>47</v>
      </c>
      <c r="H4935">
        <v>0</v>
      </c>
      <c r="I4935">
        <v>0</v>
      </c>
      <c r="J4935">
        <v>1</v>
      </c>
      <c r="K4935">
        <v>0</v>
      </c>
      <c r="L4935" t="s">
        <v>20</v>
      </c>
      <c r="M4935" t="s">
        <v>191</v>
      </c>
      <c r="N4935" t="s">
        <v>153</v>
      </c>
      <c r="O4935" t="s">
        <v>22</v>
      </c>
      <c r="P4935" t="s">
        <v>23</v>
      </c>
      <c r="Q4935" t="s">
        <v>24</v>
      </c>
    </row>
    <row r="4936" spans="1:17" x14ac:dyDescent="0.2">
      <c r="A4936" s="2">
        <v>36806</v>
      </c>
      <c r="B4936" t="s">
        <v>119</v>
      </c>
      <c r="C4936" t="s">
        <v>92</v>
      </c>
      <c r="D4936" t="s">
        <v>50</v>
      </c>
      <c r="E4936" t="s">
        <v>50</v>
      </c>
      <c r="F4936">
        <v>6</v>
      </c>
      <c r="G4936">
        <v>12</v>
      </c>
      <c r="H4936">
        <v>0</v>
      </c>
      <c r="I4936">
        <v>0</v>
      </c>
      <c r="J4936">
        <v>3</v>
      </c>
      <c r="K4936">
        <v>0</v>
      </c>
      <c r="L4936" t="s">
        <v>20</v>
      </c>
      <c r="M4936" t="s">
        <v>192</v>
      </c>
      <c r="N4936" t="s">
        <v>119</v>
      </c>
      <c r="O4936" t="s">
        <v>22</v>
      </c>
      <c r="P4936" t="s">
        <v>23</v>
      </c>
      <c r="Q4936" t="s">
        <v>24</v>
      </c>
    </row>
    <row r="4937" spans="1:17" x14ac:dyDescent="0.2">
      <c r="A4937" s="2">
        <v>36806</v>
      </c>
      <c r="B4937" t="s">
        <v>177</v>
      </c>
      <c r="C4937" t="s">
        <v>182</v>
      </c>
      <c r="D4937" t="s">
        <v>115</v>
      </c>
      <c r="E4937" t="s">
        <v>115</v>
      </c>
      <c r="F4937">
        <v>103</v>
      </c>
      <c r="G4937">
        <v>73</v>
      </c>
      <c r="H4937">
        <v>0</v>
      </c>
      <c r="I4937">
        <v>0</v>
      </c>
      <c r="J4937">
        <v>1</v>
      </c>
      <c r="K4937">
        <v>1</v>
      </c>
      <c r="L4937" t="s">
        <v>28</v>
      </c>
      <c r="M4937" t="s">
        <v>640</v>
      </c>
      <c r="N4937" t="s">
        <v>177</v>
      </c>
      <c r="O4937" t="s">
        <v>22</v>
      </c>
      <c r="P4937" t="s">
        <v>23</v>
      </c>
      <c r="Q4937" t="s">
        <v>30</v>
      </c>
    </row>
    <row r="4938" spans="1:17" x14ac:dyDescent="0.2">
      <c r="A4938" s="2">
        <v>36806</v>
      </c>
      <c r="B4938" t="s">
        <v>101</v>
      </c>
      <c r="C4938" t="s">
        <v>147</v>
      </c>
      <c r="D4938" t="s">
        <v>50</v>
      </c>
      <c r="E4938" t="s">
        <v>50</v>
      </c>
      <c r="F4938">
        <v>86</v>
      </c>
      <c r="G4938">
        <v>25</v>
      </c>
      <c r="H4938">
        <v>0</v>
      </c>
      <c r="I4938">
        <v>0</v>
      </c>
      <c r="J4938">
        <v>0</v>
      </c>
      <c r="K4938">
        <v>4</v>
      </c>
      <c r="L4938" t="s">
        <v>20</v>
      </c>
      <c r="M4938" t="s">
        <v>331</v>
      </c>
      <c r="N4938" t="s">
        <v>101</v>
      </c>
      <c r="O4938" t="s">
        <v>22</v>
      </c>
      <c r="P4938" t="s">
        <v>23</v>
      </c>
      <c r="Q4938" t="s">
        <v>41</v>
      </c>
    </row>
    <row r="4939" spans="1:17" x14ac:dyDescent="0.2">
      <c r="A4939" s="2">
        <v>36806</v>
      </c>
      <c r="B4939" t="s">
        <v>174</v>
      </c>
      <c r="C4939" t="s">
        <v>69</v>
      </c>
      <c r="D4939" t="s">
        <v>50</v>
      </c>
      <c r="E4939" t="s">
        <v>50</v>
      </c>
      <c r="F4939">
        <v>145</v>
      </c>
      <c r="G4939">
        <v>42</v>
      </c>
      <c r="H4939">
        <v>0</v>
      </c>
      <c r="I4939">
        <v>0</v>
      </c>
      <c r="J4939">
        <v>0</v>
      </c>
      <c r="K4939">
        <v>1</v>
      </c>
      <c r="L4939" t="s">
        <v>20</v>
      </c>
      <c r="M4939" t="s">
        <v>820</v>
      </c>
      <c r="N4939" t="s">
        <v>174</v>
      </c>
      <c r="O4939" t="s">
        <v>22</v>
      </c>
      <c r="P4939" t="s">
        <v>23</v>
      </c>
      <c r="Q4939" t="s">
        <v>41</v>
      </c>
    </row>
    <row r="4940" spans="1:17" x14ac:dyDescent="0.2">
      <c r="A4940" s="2">
        <v>36806</v>
      </c>
      <c r="B4940" t="s">
        <v>73</v>
      </c>
      <c r="C4940" t="s">
        <v>345</v>
      </c>
      <c r="D4940" t="s">
        <v>50</v>
      </c>
      <c r="E4940" t="s">
        <v>50</v>
      </c>
      <c r="F4940">
        <v>69</v>
      </c>
      <c r="G4940">
        <v>68</v>
      </c>
      <c r="H4940">
        <v>0</v>
      </c>
      <c r="I4940">
        <v>0</v>
      </c>
      <c r="J4940">
        <v>0</v>
      </c>
      <c r="K4940">
        <v>4</v>
      </c>
      <c r="L4940" t="s">
        <v>20</v>
      </c>
      <c r="M4940" t="s">
        <v>806</v>
      </c>
      <c r="N4940" t="s">
        <v>73</v>
      </c>
      <c r="O4940" t="s">
        <v>22</v>
      </c>
      <c r="P4940" t="s">
        <v>23</v>
      </c>
      <c r="Q4940" t="s">
        <v>41</v>
      </c>
    </row>
    <row r="4941" spans="1:17" x14ac:dyDescent="0.2">
      <c r="A4941" s="2">
        <v>36806</v>
      </c>
      <c r="B4941" t="s">
        <v>97</v>
      </c>
      <c r="C4941" t="s">
        <v>249</v>
      </c>
      <c r="D4941" t="s">
        <v>50</v>
      </c>
      <c r="E4941" t="s">
        <v>50</v>
      </c>
      <c r="F4941">
        <v>137</v>
      </c>
      <c r="G4941">
        <v>37</v>
      </c>
      <c r="H4941">
        <v>0</v>
      </c>
      <c r="I4941">
        <v>0</v>
      </c>
      <c r="J4941">
        <v>1</v>
      </c>
      <c r="K4941">
        <v>2</v>
      </c>
      <c r="L4941" t="s">
        <v>20</v>
      </c>
      <c r="M4941" t="s">
        <v>97</v>
      </c>
      <c r="N4941" t="s">
        <v>97</v>
      </c>
      <c r="O4941" t="s">
        <v>22</v>
      </c>
      <c r="P4941" t="s">
        <v>23</v>
      </c>
      <c r="Q4941" t="s">
        <v>41</v>
      </c>
    </row>
    <row r="4942" spans="1:17" x14ac:dyDescent="0.2">
      <c r="A4942" s="2">
        <v>36806</v>
      </c>
      <c r="B4942" t="s">
        <v>378</v>
      </c>
      <c r="C4942" t="s">
        <v>135</v>
      </c>
      <c r="D4942" t="s">
        <v>36</v>
      </c>
      <c r="E4942" t="s">
        <v>36</v>
      </c>
      <c r="F4942">
        <v>115</v>
      </c>
      <c r="G4942">
        <v>54</v>
      </c>
      <c r="H4942">
        <v>0</v>
      </c>
      <c r="I4942">
        <v>0</v>
      </c>
      <c r="J4942">
        <v>0</v>
      </c>
      <c r="K4942">
        <v>0</v>
      </c>
      <c r="L4942" t="s">
        <v>62</v>
      </c>
      <c r="M4942" t="s">
        <v>379</v>
      </c>
      <c r="N4942" t="s">
        <v>378</v>
      </c>
      <c r="O4942" t="s">
        <v>22</v>
      </c>
      <c r="P4942" t="s">
        <v>23</v>
      </c>
      <c r="Q4942" t="s">
        <v>30</v>
      </c>
    </row>
    <row r="4943" spans="1:17" x14ac:dyDescent="0.2">
      <c r="A4943" s="2">
        <v>36806</v>
      </c>
      <c r="B4943" t="s">
        <v>384</v>
      </c>
      <c r="C4943" t="s">
        <v>244</v>
      </c>
      <c r="D4943" t="s">
        <v>50</v>
      </c>
      <c r="E4943" t="s">
        <v>50</v>
      </c>
      <c r="F4943">
        <v>97</v>
      </c>
      <c r="G4943">
        <v>28</v>
      </c>
      <c r="H4943">
        <v>0</v>
      </c>
      <c r="I4943">
        <v>0</v>
      </c>
      <c r="J4943">
        <v>0</v>
      </c>
      <c r="K4943">
        <v>1</v>
      </c>
      <c r="L4943" t="s">
        <v>20</v>
      </c>
      <c r="M4943" t="s">
        <v>395</v>
      </c>
      <c r="N4943" t="s">
        <v>384</v>
      </c>
      <c r="O4943" t="s">
        <v>22</v>
      </c>
      <c r="P4943" t="s">
        <v>23</v>
      </c>
      <c r="Q4943" t="s">
        <v>41</v>
      </c>
    </row>
    <row r="4944" spans="1:17" x14ac:dyDescent="0.2">
      <c r="A4944" s="2">
        <v>36806</v>
      </c>
      <c r="B4944" t="s">
        <v>100</v>
      </c>
      <c r="C4944" t="s">
        <v>72</v>
      </c>
      <c r="D4944" t="s">
        <v>50</v>
      </c>
      <c r="E4944" t="s">
        <v>50</v>
      </c>
      <c r="F4944">
        <v>96</v>
      </c>
      <c r="G4944">
        <v>18</v>
      </c>
      <c r="H4944">
        <v>0</v>
      </c>
      <c r="I4944">
        <v>0</v>
      </c>
      <c r="J4944">
        <v>1</v>
      </c>
      <c r="K4944">
        <v>1</v>
      </c>
      <c r="L4944" t="s">
        <v>20</v>
      </c>
      <c r="M4944" t="s">
        <v>102</v>
      </c>
      <c r="N4944" t="s">
        <v>100</v>
      </c>
      <c r="O4944" t="s">
        <v>22</v>
      </c>
      <c r="P4944" t="s">
        <v>23</v>
      </c>
      <c r="Q4944" t="s">
        <v>30</v>
      </c>
    </row>
    <row r="4945" spans="1:17" x14ac:dyDescent="0.2">
      <c r="A4945" s="2">
        <v>36806</v>
      </c>
      <c r="B4945" t="s">
        <v>90</v>
      </c>
      <c r="C4945" t="s">
        <v>317</v>
      </c>
      <c r="D4945" t="s">
        <v>50</v>
      </c>
      <c r="E4945" t="s">
        <v>50</v>
      </c>
      <c r="F4945">
        <v>36</v>
      </c>
      <c r="G4945">
        <v>100</v>
      </c>
      <c r="H4945">
        <v>0</v>
      </c>
      <c r="I4945">
        <v>0</v>
      </c>
      <c r="J4945">
        <v>3</v>
      </c>
      <c r="K4945">
        <v>1</v>
      </c>
      <c r="L4945" t="s">
        <v>20</v>
      </c>
      <c r="M4945" t="s">
        <v>592</v>
      </c>
      <c r="N4945" t="s">
        <v>90</v>
      </c>
      <c r="O4945" t="s">
        <v>22</v>
      </c>
      <c r="P4945" t="s">
        <v>23</v>
      </c>
      <c r="Q4945" t="s">
        <v>24</v>
      </c>
    </row>
    <row r="4946" spans="1:17" x14ac:dyDescent="0.2">
      <c r="A4946" s="2">
        <v>36806</v>
      </c>
      <c r="B4946" t="s">
        <v>82</v>
      </c>
      <c r="C4946" t="s">
        <v>98</v>
      </c>
      <c r="D4946" t="s">
        <v>50</v>
      </c>
      <c r="E4946" t="s">
        <v>50</v>
      </c>
      <c r="F4946">
        <v>7</v>
      </c>
      <c r="G4946">
        <v>38</v>
      </c>
      <c r="H4946">
        <v>0</v>
      </c>
      <c r="I4946">
        <v>0</v>
      </c>
      <c r="J4946">
        <v>1</v>
      </c>
      <c r="K4946">
        <v>1</v>
      </c>
      <c r="L4946" t="s">
        <v>20</v>
      </c>
      <c r="M4946" t="s">
        <v>187</v>
      </c>
      <c r="N4946" t="s">
        <v>82</v>
      </c>
      <c r="O4946" t="s">
        <v>22</v>
      </c>
      <c r="P4946" t="s">
        <v>23</v>
      </c>
      <c r="Q4946" t="s">
        <v>30</v>
      </c>
    </row>
    <row r="4947" spans="1:17" x14ac:dyDescent="0.2">
      <c r="A4947" s="2">
        <v>36806</v>
      </c>
      <c r="B4947" t="s">
        <v>125</v>
      </c>
      <c r="C4947" t="s">
        <v>104</v>
      </c>
      <c r="D4947" t="s">
        <v>50</v>
      </c>
      <c r="E4947" t="s">
        <v>50</v>
      </c>
      <c r="F4947">
        <v>167</v>
      </c>
      <c r="G4947">
        <v>22</v>
      </c>
      <c r="H4947">
        <v>0</v>
      </c>
      <c r="I4947">
        <v>0</v>
      </c>
      <c r="J4947">
        <v>0</v>
      </c>
      <c r="K4947">
        <v>2</v>
      </c>
      <c r="L4947" t="s">
        <v>20</v>
      </c>
      <c r="M4947" t="s">
        <v>468</v>
      </c>
      <c r="N4947" t="s">
        <v>125</v>
      </c>
      <c r="O4947" t="s">
        <v>22</v>
      </c>
      <c r="P4947" t="s">
        <v>23</v>
      </c>
      <c r="Q4947" t="s">
        <v>41</v>
      </c>
    </row>
    <row r="4948" spans="1:17" x14ac:dyDescent="0.2">
      <c r="A4948" s="2">
        <v>36806</v>
      </c>
      <c r="B4948" t="s">
        <v>113</v>
      </c>
      <c r="C4948" t="s">
        <v>560</v>
      </c>
      <c r="D4948" t="s">
        <v>115</v>
      </c>
      <c r="E4948" t="s">
        <v>50</v>
      </c>
      <c r="F4948">
        <v>63</v>
      </c>
      <c r="G4948">
        <v>118</v>
      </c>
      <c r="H4948">
        <v>0</v>
      </c>
      <c r="I4948">
        <v>0</v>
      </c>
      <c r="J4948">
        <v>1</v>
      </c>
      <c r="K4948">
        <v>0</v>
      </c>
      <c r="L4948" t="s">
        <v>28</v>
      </c>
      <c r="M4948" t="s">
        <v>640</v>
      </c>
      <c r="N4948" t="s">
        <v>177</v>
      </c>
      <c r="O4948" t="s">
        <v>122</v>
      </c>
      <c r="P4948" t="s">
        <v>23</v>
      </c>
      <c r="Q4948" t="s">
        <v>24</v>
      </c>
    </row>
    <row r="4949" spans="1:17" x14ac:dyDescent="0.2">
      <c r="A4949" s="2">
        <v>36806</v>
      </c>
      <c r="B4949" t="s">
        <v>149</v>
      </c>
      <c r="C4949" t="s">
        <v>67</v>
      </c>
      <c r="D4949" t="s">
        <v>36</v>
      </c>
      <c r="E4949" t="s">
        <v>50</v>
      </c>
      <c r="F4949">
        <v>23</v>
      </c>
      <c r="G4949">
        <v>2</v>
      </c>
      <c r="H4949">
        <v>0</v>
      </c>
      <c r="I4949">
        <v>0</v>
      </c>
      <c r="J4949">
        <v>0</v>
      </c>
      <c r="K4949">
        <v>0</v>
      </c>
      <c r="L4949" t="s">
        <v>28</v>
      </c>
      <c r="M4949" t="s">
        <v>420</v>
      </c>
      <c r="N4949" t="s">
        <v>149</v>
      </c>
      <c r="O4949" t="s">
        <v>22</v>
      </c>
      <c r="P4949" t="s">
        <v>23</v>
      </c>
      <c r="Q4949" t="s">
        <v>30</v>
      </c>
    </row>
    <row r="4950" spans="1:17" x14ac:dyDescent="0.2">
      <c r="A4950" s="2">
        <v>36806</v>
      </c>
      <c r="B4950" t="s">
        <v>106</v>
      </c>
      <c r="C4950" t="s">
        <v>123</v>
      </c>
      <c r="D4950" t="s">
        <v>50</v>
      </c>
      <c r="E4950" t="s">
        <v>50</v>
      </c>
      <c r="F4950">
        <v>5</v>
      </c>
      <c r="G4950">
        <v>35</v>
      </c>
      <c r="H4950">
        <v>0</v>
      </c>
      <c r="I4950">
        <v>0</v>
      </c>
      <c r="J4950">
        <v>2</v>
      </c>
      <c r="K4950">
        <v>0</v>
      </c>
      <c r="L4950" t="s">
        <v>20</v>
      </c>
      <c r="M4950" t="s">
        <v>523</v>
      </c>
      <c r="N4950" t="s">
        <v>106</v>
      </c>
      <c r="O4950" t="s">
        <v>22</v>
      </c>
      <c r="P4950" t="s">
        <v>23</v>
      </c>
      <c r="Q4950" t="s">
        <v>24</v>
      </c>
    </row>
    <row r="4951" spans="1:17" x14ac:dyDescent="0.2">
      <c r="A4951" s="2">
        <v>36806</v>
      </c>
      <c r="B4951" t="s">
        <v>52</v>
      </c>
      <c r="C4951" t="s">
        <v>180</v>
      </c>
      <c r="D4951" t="s">
        <v>50</v>
      </c>
      <c r="E4951" t="s">
        <v>50</v>
      </c>
      <c r="F4951">
        <v>21</v>
      </c>
      <c r="G4951">
        <v>30</v>
      </c>
      <c r="H4951">
        <v>0</v>
      </c>
      <c r="I4951">
        <v>0</v>
      </c>
      <c r="J4951">
        <v>1</v>
      </c>
      <c r="K4951">
        <v>1</v>
      </c>
      <c r="L4951" t="s">
        <v>20</v>
      </c>
      <c r="M4951" t="s">
        <v>522</v>
      </c>
      <c r="N4951" t="s">
        <v>52</v>
      </c>
      <c r="O4951" t="s">
        <v>22</v>
      </c>
      <c r="P4951" t="s">
        <v>23</v>
      </c>
      <c r="Q4951" t="s">
        <v>30</v>
      </c>
    </row>
    <row r="4952" spans="1:17" x14ac:dyDescent="0.2">
      <c r="A4952" s="2">
        <v>36806</v>
      </c>
      <c r="B4952" t="s">
        <v>53</v>
      </c>
      <c r="C4952" t="s">
        <v>48</v>
      </c>
      <c r="D4952" t="s">
        <v>50</v>
      </c>
      <c r="E4952" t="s">
        <v>50</v>
      </c>
      <c r="F4952">
        <v>61</v>
      </c>
      <c r="G4952">
        <v>117</v>
      </c>
      <c r="H4952">
        <v>0</v>
      </c>
      <c r="I4952">
        <v>0</v>
      </c>
      <c r="J4952">
        <v>5</v>
      </c>
      <c r="K4952">
        <v>1</v>
      </c>
      <c r="L4952" t="s">
        <v>20</v>
      </c>
      <c r="M4952" t="s">
        <v>195</v>
      </c>
      <c r="N4952" t="s">
        <v>53</v>
      </c>
      <c r="O4952" t="s">
        <v>22</v>
      </c>
      <c r="P4952" t="s">
        <v>23</v>
      </c>
      <c r="Q4952" t="s">
        <v>24</v>
      </c>
    </row>
    <row r="4953" spans="1:17" x14ac:dyDescent="0.2">
      <c r="A4953" s="2">
        <v>36806</v>
      </c>
      <c r="B4953" t="s">
        <v>128</v>
      </c>
      <c r="C4953" t="s">
        <v>141</v>
      </c>
      <c r="D4953" t="s">
        <v>36</v>
      </c>
      <c r="E4953" t="s">
        <v>36</v>
      </c>
      <c r="F4953">
        <v>27</v>
      </c>
      <c r="G4953">
        <v>83</v>
      </c>
      <c r="H4953">
        <v>0</v>
      </c>
      <c r="I4953">
        <v>0</v>
      </c>
      <c r="J4953">
        <v>4</v>
      </c>
      <c r="K4953">
        <v>2</v>
      </c>
      <c r="L4953" t="s">
        <v>62</v>
      </c>
      <c r="M4953" t="s">
        <v>130</v>
      </c>
      <c r="N4953" t="s">
        <v>128</v>
      </c>
      <c r="O4953" t="s">
        <v>22</v>
      </c>
      <c r="P4953" t="s">
        <v>23</v>
      </c>
      <c r="Q4953" t="s">
        <v>24</v>
      </c>
    </row>
    <row r="4954" spans="1:17" x14ac:dyDescent="0.2">
      <c r="A4954" s="2">
        <v>36806</v>
      </c>
      <c r="B4954" t="s">
        <v>176</v>
      </c>
      <c r="C4954" t="s">
        <v>301</v>
      </c>
      <c r="D4954" t="s">
        <v>115</v>
      </c>
      <c r="E4954" t="s">
        <v>115</v>
      </c>
      <c r="F4954">
        <v>59</v>
      </c>
      <c r="G4954">
        <v>71</v>
      </c>
      <c r="H4954">
        <v>0</v>
      </c>
      <c r="I4954">
        <v>0</v>
      </c>
      <c r="J4954">
        <v>1</v>
      </c>
      <c r="K4954">
        <v>0</v>
      </c>
      <c r="L4954" t="s">
        <v>242</v>
      </c>
      <c r="M4954" t="s">
        <v>246</v>
      </c>
      <c r="N4954" t="s">
        <v>176</v>
      </c>
      <c r="O4954" t="s">
        <v>22</v>
      </c>
      <c r="P4954" t="s">
        <v>23</v>
      </c>
      <c r="Q4954" t="s">
        <v>24</v>
      </c>
    </row>
    <row r="4955" spans="1:17" x14ac:dyDescent="0.2">
      <c r="A4955" s="2">
        <v>36806</v>
      </c>
      <c r="B4955" t="s">
        <v>161</v>
      </c>
      <c r="C4955" t="s">
        <v>49</v>
      </c>
      <c r="D4955" t="s">
        <v>50</v>
      </c>
      <c r="E4955" t="s">
        <v>50</v>
      </c>
      <c r="F4955">
        <v>113</v>
      </c>
      <c r="G4955">
        <v>11</v>
      </c>
      <c r="H4955">
        <v>0</v>
      </c>
      <c r="I4955">
        <v>0</v>
      </c>
      <c r="J4955">
        <v>1</v>
      </c>
      <c r="K4955">
        <v>1</v>
      </c>
      <c r="L4955" t="s">
        <v>20</v>
      </c>
      <c r="M4955" t="s">
        <v>162</v>
      </c>
      <c r="N4955" t="s">
        <v>161</v>
      </c>
      <c r="O4955" t="s">
        <v>22</v>
      </c>
      <c r="P4955" t="s">
        <v>23</v>
      </c>
      <c r="Q4955" t="s">
        <v>30</v>
      </c>
    </row>
    <row r="4956" spans="1:17" x14ac:dyDescent="0.2">
      <c r="A4956" s="2">
        <v>36807</v>
      </c>
      <c r="B4956" t="s">
        <v>267</v>
      </c>
      <c r="C4956" t="s">
        <v>150</v>
      </c>
      <c r="D4956" t="s">
        <v>36</v>
      </c>
      <c r="E4956" t="s">
        <v>36</v>
      </c>
      <c r="F4956">
        <v>51</v>
      </c>
      <c r="G4956">
        <v>80</v>
      </c>
      <c r="H4956">
        <v>0</v>
      </c>
      <c r="I4956">
        <v>0</v>
      </c>
      <c r="J4956">
        <v>2</v>
      </c>
      <c r="K4956">
        <v>2</v>
      </c>
      <c r="L4956" t="s">
        <v>62</v>
      </c>
      <c r="M4956" t="s">
        <v>268</v>
      </c>
      <c r="N4956" t="s">
        <v>267</v>
      </c>
      <c r="O4956" t="s">
        <v>22</v>
      </c>
      <c r="P4956" t="s">
        <v>23</v>
      </c>
      <c r="Q4956" t="s">
        <v>30</v>
      </c>
    </row>
    <row r="4957" spans="1:17" x14ac:dyDescent="0.2">
      <c r="A4957" s="2">
        <v>36807</v>
      </c>
      <c r="B4957" t="s">
        <v>39</v>
      </c>
      <c r="C4957" t="s">
        <v>18</v>
      </c>
      <c r="D4957" t="s">
        <v>19</v>
      </c>
      <c r="E4957" t="s">
        <v>19</v>
      </c>
      <c r="F4957">
        <v>3</v>
      </c>
      <c r="G4957">
        <v>32</v>
      </c>
      <c r="H4957">
        <v>0</v>
      </c>
      <c r="I4957">
        <v>0</v>
      </c>
      <c r="J4957">
        <v>2</v>
      </c>
      <c r="K4957">
        <v>1</v>
      </c>
      <c r="L4957" t="s">
        <v>20</v>
      </c>
      <c r="M4957" t="s">
        <v>65</v>
      </c>
      <c r="N4957" t="s">
        <v>39</v>
      </c>
      <c r="O4957" t="s">
        <v>22</v>
      </c>
      <c r="P4957" t="s">
        <v>23</v>
      </c>
      <c r="Q4957" t="s">
        <v>24</v>
      </c>
    </row>
    <row r="4958" spans="1:17" x14ac:dyDescent="0.2">
      <c r="A4958" s="2">
        <v>36807</v>
      </c>
      <c r="B4958" t="s">
        <v>221</v>
      </c>
      <c r="C4958" t="s">
        <v>555</v>
      </c>
      <c r="D4958" t="s">
        <v>27</v>
      </c>
      <c r="E4958" t="s">
        <v>27</v>
      </c>
      <c r="F4958">
        <v>99</v>
      </c>
      <c r="G4958">
        <v>62</v>
      </c>
      <c r="H4958">
        <v>0</v>
      </c>
      <c r="I4958">
        <v>0</v>
      </c>
      <c r="J4958">
        <v>1</v>
      </c>
      <c r="K4958">
        <v>3</v>
      </c>
      <c r="L4958" t="s">
        <v>20</v>
      </c>
      <c r="M4958" t="s">
        <v>223</v>
      </c>
      <c r="N4958" t="s">
        <v>221</v>
      </c>
      <c r="O4958" t="s">
        <v>22</v>
      </c>
      <c r="P4958" t="s">
        <v>23</v>
      </c>
      <c r="Q4958" t="s">
        <v>41</v>
      </c>
    </row>
    <row r="4959" spans="1:17" x14ac:dyDescent="0.2">
      <c r="A4959" s="2">
        <v>36807</v>
      </c>
      <c r="B4959" t="s">
        <v>17</v>
      </c>
      <c r="C4959" t="s">
        <v>42</v>
      </c>
      <c r="D4959" t="s">
        <v>19</v>
      </c>
      <c r="E4959" t="s">
        <v>19</v>
      </c>
      <c r="F4959">
        <v>70</v>
      </c>
      <c r="G4959">
        <v>40</v>
      </c>
      <c r="H4959">
        <v>0</v>
      </c>
      <c r="I4959">
        <v>0</v>
      </c>
      <c r="J4959">
        <v>1</v>
      </c>
      <c r="K4959">
        <v>0</v>
      </c>
      <c r="L4959" t="s">
        <v>20</v>
      </c>
      <c r="M4959" t="s">
        <v>21</v>
      </c>
      <c r="N4959" t="s">
        <v>17</v>
      </c>
      <c r="O4959" t="s">
        <v>22</v>
      </c>
      <c r="P4959" t="s">
        <v>23</v>
      </c>
      <c r="Q4959" t="s">
        <v>24</v>
      </c>
    </row>
    <row r="4960" spans="1:17" x14ac:dyDescent="0.2">
      <c r="A4960" s="2">
        <v>36807</v>
      </c>
      <c r="B4960" t="s">
        <v>31</v>
      </c>
      <c r="C4960" t="s">
        <v>107</v>
      </c>
      <c r="D4960" t="s">
        <v>19</v>
      </c>
      <c r="E4960" t="s">
        <v>19</v>
      </c>
      <c r="F4960">
        <v>60</v>
      </c>
      <c r="G4960">
        <v>20</v>
      </c>
      <c r="H4960">
        <v>0</v>
      </c>
      <c r="I4960">
        <v>0</v>
      </c>
      <c r="J4960">
        <v>1</v>
      </c>
      <c r="K4960">
        <v>0</v>
      </c>
      <c r="L4960" t="s">
        <v>20</v>
      </c>
      <c r="M4960" t="s">
        <v>33</v>
      </c>
      <c r="N4960" t="s">
        <v>31</v>
      </c>
      <c r="O4960" t="s">
        <v>22</v>
      </c>
      <c r="P4960" t="s">
        <v>23</v>
      </c>
      <c r="Q4960" t="s">
        <v>24</v>
      </c>
    </row>
    <row r="4961" spans="1:17" x14ac:dyDescent="0.2">
      <c r="A4961" s="2">
        <v>36807</v>
      </c>
      <c r="B4961" t="s">
        <v>34</v>
      </c>
      <c r="C4961" t="s">
        <v>118</v>
      </c>
      <c r="D4961" t="s">
        <v>36</v>
      </c>
      <c r="E4961" t="s">
        <v>36</v>
      </c>
      <c r="F4961">
        <v>78</v>
      </c>
      <c r="G4961">
        <v>85</v>
      </c>
      <c r="H4961">
        <v>0</v>
      </c>
      <c r="I4961">
        <v>0</v>
      </c>
      <c r="J4961">
        <v>1</v>
      </c>
      <c r="K4961">
        <v>0</v>
      </c>
      <c r="L4961" t="s">
        <v>62</v>
      </c>
      <c r="M4961" t="s">
        <v>37</v>
      </c>
      <c r="N4961" t="s">
        <v>34</v>
      </c>
      <c r="O4961" t="s">
        <v>22</v>
      </c>
      <c r="P4961" t="s">
        <v>23</v>
      </c>
      <c r="Q4961" t="s">
        <v>24</v>
      </c>
    </row>
    <row r="4962" spans="1:17" x14ac:dyDescent="0.2">
      <c r="A4962" s="2">
        <v>36807</v>
      </c>
      <c r="B4962" t="s">
        <v>304</v>
      </c>
      <c r="C4962" t="s">
        <v>185</v>
      </c>
      <c r="D4962" t="s">
        <v>27</v>
      </c>
      <c r="E4962" t="s">
        <v>27</v>
      </c>
      <c r="F4962">
        <v>46</v>
      </c>
      <c r="G4962">
        <v>39</v>
      </c>
      <c r="H4962">
        <v>0</v>
      </c>
      <c r="I4962">
        <v>0</v>
      </c>
      <c r="J4962">
        <v>1</v>
      </c>
      <c r="K4962">
        <v>0</v>
      </c>
      <c r="L4962" t="s">
        <v>20</v>
      </c>
      <c r="M4962" t="s">
        <v>636</v>
      </c>
      <c r="N4962" t="s">
        <v>304</v>
      </c>
      <c r="O4962" t="s">
        <v>22</v>
      </c>
      <c r="P4962" t="s">
        <v>23</v>
      </c>
      <c r="Q4962" t="s">
        <v>24</v>
      </c>
    </row>
    <row r="4963" spans="1:17" x14ac:dyDescent="0.2">
      <c r="A4963" s="2">
        <v>36807</v>
      </c>
      <c r="B4963" t="s">
        <v>254</v>
      </c>
      <c r="C4963" t="s">
        <v>443</v>
      </c>
      <c r="D4963" t="s">
        <v>115</v>
      </c>
      <c r="E4963" t="s">
        <v>115</v>
      </c>
      <c r="F4963">
        <v>125</v>
      </c>
      <c r="G4963">
        <v>106</v>
      </c>
      <c r="H4963">
        <v>0</v>
      </c>
      <c r="I4963">
        <v>0</v>
      </c>
      <c r="J4963">
        <v>1</v>
      </c>
      <c r="K4963">
        <v>0</v>
      </c>
      <c r="L4963" t="s">
        <v>28</v>
      </c>
      <c r="M4963" t="s">
        <v>441</v>
      </c>
      <c r="N4963" t="s">
        <v>254</v>
      </c>
      <c r="O4963" t="s">
        <v>22</v>
      </c>
      <c r="P4963" t="s">
        <v>23</v>
      </c>
      <c r="Q4963" t="s">
        <v>24</v>
      </c>
    </row>
    <row r="4964" spans="1:17" x14ac:dyDescent="0.2">
      <c r="A4964" s="2">
        <v>36807</v>
      </c>
      <c r="B4964" t="s">
        <v>404</v>
      </c>
      <c r="C4964" t="s">
        <v>61</v>
      </c>
      <c r="D4964" t="s">
        <v>36</v>
      </c>
      <c r="E4964" t="s">
        <v>36</v>
      </c>
      <c r="F4964">
        <v>119</v>
      </c>
      <c r="G4964">
        <v>93</v>
      </c>
      <c r="H4964">
        <v>0</v>
      </c>
      <c r="I4964">
        <v>0</v>
      </c>
      <c r="J4964">
        <v>1</v>
      </c>
      <c r="K4964">
        <v>2</v>
      </c>
      <c r="L4964" t="s">
        <v>62</v>
      </c>
      <c r="M4964" t="s">
        <v>662</v>
      </c>
      <c r="N4964" t="s">
        <v>404</v>
      </c>
      <c r="O4964" t="s">
        <v>22</v>
      </c>
      <c r="P4964" t="s">
        <v>23</v>
      </c>
      <c r="Q4964" t="s">
        <v>41</v>
      </c>
    </row>
    <row r="4965" spans="1:17" x14ac:dyDescent="0.2">
      <c r="A4965" s="2">
        <v>36807</v>
      </c>
      <c r="B4965" t="s">
        <v>26</v>
      </c>
      <c r="C4965" t="s">
        <v>282</v>
      </c>
      <c r="D4965" t="s">
        <v>27</v>
      </c>
      <c r="E4965" t="s">
        <v>19</v>
      </c>
      <c r="F4965">
        <v>13</v>
      </c>
      <c r="G4965">
        <v>29</v>
      </c>
      <c r="H4965">
        <v>0</v>
      </c>
      <c r="I4965">
        <v>0</v>
      </c>
      <c r="J4965">
        <v>7</v>
      </c>
      <c r="K4965">
        <v>0</v>
      </c>
      <c r="L4965" t="s">
        <v>20</v>
      </c>
      <c r="M4965" t="s">
        <v>219</v>
      </c>
      <c r="N4965" t="s">
        <v>26</v>
      </c>
      <c r="O4965" t="s">
        <v>22</v>
      </c>
      <c r="P4965" t="s">
        <v>23</v>
      </c>
      <c r="Q4965" t="s">
        <v>24</v>
      </c>
    </row>
    <row r="4966" spans="1:17" x14ac:dyDescent="0.2">
      <c r="A4966" s="2">
        <v>36807</v>
      </c>
      <c r="B4966" t="s">
        <v>110</v>
      </c>
      <c r="C4966" t="s">
        <v>207</v>
      </c>
      <c r="D4966" t="s">
        <v>36</v>
      </c>
      <c r="E4966" t="s">
        <v>36</v>
      </c>
      <c r="F4966">
        <v>26</v>
      </c>
      <c r="G4966">
        <v>108</v>
      </c>
      <c r="H4966">
        <v>0</v>
      </c>
      <c r="I4966">
        <v>0</v>
      </c>
      <c r="J4966">
        <v>1</v>
      </c>
      <c r="K4966">
        <v>0</v>
      </c>
      <c r="L4966" t="s">
        <v>62</v>
      </c>
      <c r="M4966" t="s">
        <v>112</v>
      </c>
      <c r="N4966" t="s">
        <v>110</v>
      </c>
      <c r="O4966" t="s">
        <v>22</v>
      </c>
      <c r="P4966" t="s">
        <v>23</v>
      </c>
      <c r="Q4966" t="s">
        <v>24</v>
      </c>
    </row>
    <row r="4967" spans="1:17" x14ac:dyDescent="0.2">
      <c r="A4967" s="2">
        <v>36807</v>
      </c>
      <c r="B4967" t="s">
        <v>166</v>
      </c>
      <c r="C4967" t="s">
        <v>114</v>
      </c>
      <c r="D4967" t="s">
        <v>115</v>
      </c>
      <c r="E4967" t="s">
        <v>115</v>
      </c>
      <c r="F4967">
        <v>92</v>
      </c>
      <c r="G4967">
        <v>57</v>
      </c>
      <c r="H4967">
        <v>0</v>
      </c>
      <c r="I4967">
        <v>0</v>
      </c>
      <c r="J4967">
        <v>3</v>
      </c>
      <c r="K4967">
        <v>1</v>
      </c>
      <c r="L4967" t="s">
        <v>28</v>
      </c>
      <c r="M4967" t="s">
        <v>165</v>
      </c>
      <c r="N4967" t="s">
        <v>166</v>
      </c>
      <c r="O4967" t="s">
        <v>22</v>
      </c>
      <c r="P4967" t="s">
        <v>23</v>
      </c>
      <c r="Q4967" t="s">
        <v>24</v>
      </c>
    </row>
    <row r="4968" spans="1:17" x14ac:dyDescent="0.2">
      <c r="A4968" s="2">
        <v>36807</v>
      </c>
      <c r="B4968" t="s">
        <v>380</v>
      </c>
      <c r="C4968" t="s">
        <v>183</v>
      </c>
      <c r="D4968" t="s">
        <v>36</v>
      </c>
      <c r="E4968" t="s">
        <v>36</v>
      </c>
      <c r="F4968">
        <v>127</v>
      </c>
      <c r="G4968">
        <v>31</v>
      </c>
      <c r="H4968">
        <v>0</v>
      </c>
      <c r="I4968">
        <v>0</v>
      </c>
      <c r="J4968">
        <v>0</v>
      </c>
      <c r="K4968">
        <v>1</v>
      </c>
      <c r="L4968" t="s">
        <v>62</v>
      </c>
      <c r="M4968" t="s">
        <v>381</v>
      </c>
      <c r="N4968" t="s">
        <v>380</v>
      </c>
      <c r="O4968" t="s">
        <v>22</v>
      </c>
      <c r="P4968" t="s">
        <v>23</v>
      </c>
      <c r="Q4968" t="s">
        <v>41</v>
      </c>
    </row>
    <row r="4969" spans="1:17" x14ac:dyDescent="0.2">
      <c r="A4969" s="2">
        <v>36807</v>
      </c>
      <c r="B4969" t="s">
        <v>365</v>
      </c>
      <c r="C4969" t="s">
        <v>208</v>
      </c>
      <c r="D4969" t="s">
        <v>36</v>
      </c>
      <c r="E4969" t="s">
        <v>36</v>
      </c>
      <c r="F4969">
        <v>90</v>
      </c>
      <c r="G4969">
        <v>101</v>
      </c>
      <c r="H4969">
        <v>0</v>
      </c>
      <c r="I4969">
        <v>0</v>
      </c>
      <c r="J4969">
        <v>3</v>
      </c>
      <c r="K4969">
        <v>0</v>
      </c>
      <c r="L4969" t="s">
        <v>62</v>
      </c>
      <c r="M4969" t="s">
        <v>400</v>
      </c>
      <c r="N4969" t="s">
        <v>365</v>
      </c>
      <c r="O4969" t="s">
        <v>22</v>
      </c>
      <c r="P4969" t="s">
        <v>23</v>
      </c>
      <c r="Q4969" t="s">
        <v>24</v>
      </c>
    </row>
    <row r="4970" spans="1:17" x14ac:dyDescent="0.2">
      <c r="A4970" s="2">
        <v>36807</v>
      </c>
      <c r="B4970" t="s">
        <v>449</v>
      </c>
      <c r="C4970" t="s">
        <v>583</v>
      </c>
      <c r="D4970" t="s">
        <v>115</v>
      </c>
      <c r="E4970" t="s">
        <v>115</v>
      </c>
      <c r="F4970">
        <v>72</v>
      </c>
      <c r="G4970">
        <v>121</v>
      </c>
      <c r="H4970">
        <v>0</v>
      </c>
      <c r="I4970">
        <v>0</v>
      </c>
      <c r="J4970">
        <v>3</v>
      </c>
      <c r="K4970">
        <v>0</v>
      </c>
      <c r="L4970" t="s">
        <v>28</v>
      </c>
      <c r="M4970" t="s">
        <v>530</v>
      </c>
      <c r="N4970" t="s">
        <v>449</v>
      </c>
      <c r="O4970" t="s">
        <v>22</v>
      </c>
      <c r="P4970" t="s">
        <v>23</v>
      </c>
      <c r="Q4970" t="s">
        <v>24</v>
      </c>
    </row>
    <row r="4971" spans="1:17" x14ac:dyDescent="0.2">
      <c r="A4971" s="2">
        <v>36807</v>
      </c>
      <c r="B4971" t="s">
        <v>32</v>
      </c>
      <c r="C4971" t="s">
        <v>25</v>
      </c>
      <c r="D4971" t="s">
        <v>19</v>
      </c>
      <c r="E4971" t="s">
        <v>19</v>
      </c>
      <c r="F4971">
        <v>107</v>
      </c>
      <c r="G4971">
        <v>1</v>
      </c>
      <c r="H4971">
        <v>0</v>
      </c>
      <c r="I4971">
        <v>0</v>
      </c>
      <c r="J4971">
        <v>0</v>
      </c>
      <c r="K4971">
        <v>6</v>
      </c>
      <c r="L4971" t="s">
        <v>20</v>
      </c>
      <c r="M4971" t="s">
        <v>739</v>
      </c>
      <c r="N4971" t="s">
        <v>32</v>
      </c>
      <c r="O4971" t="s">
        <v>22</v>
      </c>
      <c r="P4971" t="s">
        <v>23</v>
      </c>
      <c r="Q4971" t="s">
        <v>41</v>
      </c>
    </row>
    <row r="4972" spans="1:17" x14ac:dyDescent="0.2">
      <c r="A4972" s="2">
        <v>36808</v>
      </c>
      <c r="B4972" t="s">
        <v>56</v>
      </c>
      <c r="C4972" t="s">
        <v>531</v>
      </c>
      <c r="D4972" t="s">
        <v>27</v>
      </c>
      <c r="E4972" t="s">
        <v>27</v>
      </c>
      <c r="F4972">
        <v>58</v>
      </c>
      <c r="G4972">
        <v>122</v>
      </c>
      <c r="H4972">
        <v>0</v>
      </c>
      <c r="I4972">
        <v>0</v>
      </c>
      <c r="J4972">
        <v>1</v>
      </c>
      <c r="K4972">
        <v>0</v>
      </c>
      <c r="L4972" t="s">
        <v>20</v>
      </c>
      <c r="M4972" t="s">
        <v>928</v>
      </c>
      <c r="N4972" t="s">
        <v>56</v>
      </c>
      <c r="O4972" t="s">
        <v>22</v>
      </c>
      <c r="P4972" t="s">
        <v>23</v>
      </c>
      <c r="Q4972" t="s">
        <v>24</v>
      </c>
    </row>
    <row r="4973" spans="1:17" x14ac:dyDescent="0.2">
      <c r="A4973" s="2">
        <v>36809</v>
      </c>
      <c r="B4973" t="s">
        <v>890</v>
      </c>
      <c r="C4973" t="s">
        <v>405</v>
      </c>
      <c r="D4973" t="s">
        <v>36</v>
      </c>
      <c r="E4973" t="s">
        <v>36</v>
      </c>
      <c r="F4973">
        <v>66</v>
      </c>
      <c r="G4973">
        <v>139</v>
      </c>
      <c r="H4973">
        <v>0</v>
      </c>
      <c r="I4973">
        <v>0</v>
      </c>
      <c r="J4973">
        <v>1</v>
      </c>
      <c r="K4973">
        <v>1</v>
      </c>
      <c r="L4973" t="s">
        <v>62</v>
      </c>
      <c r="M4973" t="s">
        <v>920</v>
      </c>
      <c r="N4973" t="s">
        <v>890</v>
      </c>
      <c r="O4973" t="s">
        <v>22</v>
      </c>
      <c r="P4973" t="s">
        <v>23</v>
      </c>
      <c r="Q4973" t="s">
        <v>30</v>
      </c>
    </row>
    <row r="4974" spans="1:17" x14ac:dyDescent="0.2">
      <c r="A4974" s="2">
        <v>36810</v>
      </c>
      <c r="B4974" t="s">
        <v>85</v>
      </c>
      <c r="C4974" t="s">
        <v>153</v>
      </c>
      <c r="D4974" t="s">
        <v>50</v>
      </c>
      <c r="E4974" t="s">
        <v>50</v>
      </c>
      <c r="F4974">
        <v>94</v>
      </c>
      <c r="G4974">
        <v>32</v>
      </c>
      <c r="H4974">
        <v>0</v>
      </c>
      <c r="I4974">
        <v>0</v>
      </c>
      <c r="J4974">
        <v>2</v>
      </c>
      <c r="K4974">
        <v>0</v>
      </c>
      <c r="L4974" t="s">
        <v>20</v>
      </c>
      <c r="M4974" t="s">
        <v>86</v>
      </c>
      <c r="N4974" t="s">
        <v>85</v>
      </c>
      <c r="O4974" t="s">
        <v>22</v>
      </c>
      <c r="P4974" t="s">
        <v>23</v>
      </c>
      <c r="Q4974" t="s">
        <v>24</v>
      </c>
    </row>
    <row r="4975" spans="1:17" x14ac:dyDescent="0.2">
      <c r="A4975" s="2">
        <v>36810</v>
      </c>
      <c r="B4975" t="s">
        <v>69</v>
      </c>
      <c r="C4975" t="s">
        <v>106</v>
      </c>
      <c r="D4975" t="s">
        <v>50</v>
      </c>
      <c r="E4975" t="s">
        <v>50</v>
      </c>
      <c r="F4975">
        <v>39</v>
      </c>
      <c r="G4975">
        <v>5</v>
      </c>
      <c r="H4975">
        <v>0</v>
      </c>
      <c r="I4975">
        <v>0</v>
      </c>
      <c r="J4975">
        <v>1</v>
      </c>
      <c r="K4975">
        <v>1</v>
      </c>
      <c r="L4975" t="s">
        <v>20</v>
      </c>
      <c r="M4975" t="s">
        <v>71</v>
      </c>
      <c r="N4975" t="s">
        <v>69</v>
      </c>
      <c r="O4975" t="s">
        <v>22</v>
      </c>
      <c r="P4975" t="s">
        <v>23</v>
      </c>
      <c r="Q4975" t="s">
        <v>30</v>
      </c>
    </row>
    <row r="4976" spans="1:17" x14ac:dyDescent="0.2">
      <c r="A4976" s="2">
        <v>36810</v>
      </c>
      <c r="B4976" t="s">
        <v>386</v>
      </c>
      <c r="C4976" t="s">
        <v>180</v>
      </c>
      <c r="D4976" t="s">
        <v>50</v>
      </c>
      <c r="E4976" t="s">
        <v>50</v>
      </c>
      <c r="F4976">
        <v>113</v>
      </c>
      <c r="G4976">
        <v>30</v>
      </c>
      <c r="H4976">
        <v>0</v>
      </c>
      <c r="I4976">
        <v>0</v>
      </c>
      <c r="J4976">
        <v>0</v>
      </c>
      <c r="K4976">
        <v>1</v>
      </c>
      <c r="L4976" t="s">
        <v>20</v>
      </c>
      <c r="M4976" t="s">
        <v>595</v>
      </c>
      <c r="N4976" t="s">
        <v>386</v>
      </c>
      <c r="O4976" t="s">
        <v>22</v>
      </c>
      <c r="P4976" t="s">
        <v>23</v>
      </c>
      <c r="Q4976" t="s">
        <v>41</v>
      </c>
    </row>
    <row r="4977" spans="1:17" x14ac:dyDescent="0.2">
      <c r="A4977" s="2">
        <v>36810</v>
      </c>
      <c r="B4977" t="s">
        <v>317</v>
      </c>
      <c r="C4977" t="s">
        <v>286</v>
      </c>
      <c r="D4977" t="s">
        <v>50</v>
      </c>
      <c r="E4977" t="s">
        <v>50</v>
      </c>
      <c r="F4977">
        <v>102</v>
      </c>
      <c r="G4977">
        <v>87</v>
      </c>
      <c r="H4977">
        <v>0</v>
      </c>
      <c r="I4977">
        <v>0</v>
      </c>
      <c r="J4977">
        <v>2</v>
      </c>
      <c r="K4977">
        <v>1</v>
      </c>
      <c r="L4977" t="s">
        <v>20</v>
      </c>
      <c r="M4977" t="s">
        <v>394</v>
      </c>
      <c r="N4977" t="s">
        <v>317</v>
      </c>
      <c r="O4977" t="s">
        <v>22</v>
      </c>
      <c r="P4977" t="s">
        <v>23</v>
      </c>
      <c r="Q4977" t="s">
        <v>24</v>
      </c>
    </row>
    <row r="4978" spans="1:17" x14ac:dyDescent="0.2">
      <c r="A4978" s="2">
        <v>36810</v>
      </c>
      <c r="B4978" t="s">
        <v>274</v>
      </c>
      <c r="C4978" t="s">
        <v>104</v>
      </c>
      <c r="D4978" t="s">
        <v>50</v>
      </c>
      <c r="E4978" t="s">
        <v>50</v>
      </c>
      <c r="F4978">
        <v>17</v>
      </c>
      <c r="G4978">
        <v>25</v>
      </c>
      <c r="H4978">
        <v>0</v>
      </c>
      <c r="I4978">
        <v>0</v>
      </c>
      <c r="J4978">
        <v>1</v>
      </c>
      <c r="K4978">
        <v>1</v>
      </c>
      <c r="L4978" t="s">
        <v>20</v>
      </c>
      <c r="M4978" t="s">
        <v>333</v>
      </c>
      <c r="N4978" t="s">
        <v>274</v>
      </c>
      <c r="O4978" t="s">
        <v>22</v>
      </c>
      <c r="P4978" t="s">
        <v>23</v>
      </c>
      <c r="Q4978" t="s">
        <v>30</v>
      </c>
    </row>
    <row r="4979" spans="1:17" x14ac:dyDescent="0.2">
      <c r="A4979" s="2">
        <v>36810</v>
      </c>
      <c r="B4979" t="s">
        <v>72</v>
      </c>
      <c r="C4979" t="s">
        <v>87</v>
      </c>
      <c r="D4979" t="s">
        <v>50</v>
      </c>
      <c r="E4979" t="s">
        <v>50</v>
      </c>
      <c r="F4979">
        <v>20</v>
      </c>
      <c r="G4979">
        <v>55</v>
      </c>
      <c r="H4979">
        <v>0</v>
      </c>
      <c r="I4979">
        <v>0</v>
      </c>
      <c r="J4979">
        <v>1</v>
      </c>
      <c r="K4979">
        <v>1</v>
      </c>
      <c r="L4979" t="s">
        <v>20</v>
      </c>
      <c r="M4979" t="s">
        <v>74</v>
      </c>
      <c r="N4979" t="s">
        <v>72</v>
      </c>
      <c r="O4979" t="s">
        <v>22</v>
      </c>
      <c r="P4979" t="s">
        <v>23</v>
      </c>
      <c r="Q4979" t="s">
        <v>30</v>
      </c>
    </row>
    <row r="4980" spans="1:17" x14ac:dyDescent="0.2">
      <c r="A4980" s="2">
        <v>36810</v>
      </c>
      <c r="B4980" t="s">
        <v>70</v>
      </c>
      <c r="C4980" t="s">
        <v>89</v>
      </c>
      <c r="D4980" t="s">
        <v>50</v>
      </c>
      <c r="E4980" t="s">
        <v>50</v>
      </c>
      <c r="F4980">
        <v>56</v>
      </c>
      <c r="G4980">
        <v>15</v>
      </c>
      <c r="H4980">
        <v>0</v>
      </c>
      <c r="I4980">
        <v>0</v>
      </c>
      <c r="J4980">
        <v>0</v>
      </c>
      <c r="K4980">
        <v>0</v>
      </c>
      <c r="L4980" t="s">
        <v>20</v>
      </c>
      <c r="M4980" t="s">
        <v>383</v>
      </c>
      <c r="N4980" t="s">
        <v>70</v>
      </c>
      <c r="O4980" t="s">
        <v>22</v>
      </c>
      <c r="P4980" t="s">
        <v>23</v>
      </c>
      <c r="Q4980" t="s">
        <v>30</v>
      </c>
    </row>
    <row r="4981" spans="1:17" x14ac:dyDescent="0.2">
      <c r="A4981" s="2">
        <v>36810</v>
      </c>
      <c r="B4981" t="s">
        <v>76</v>
      </c>
      <c r="C4981" t="s">
        <v>100</v>
      </c>
      <c r="D4981" t="s">
        <v>50</v>
      </c>
      <c r="E4981" t="s">
        <v>50</v>
      </c>
      <c r="F4981">
        <v>52</v>
      </c>
      <c r="G4981">
        <v>91</v>
      </c>
      <c r="H4981">
        <v>0</v>
      </c>
      <c r="I4981">
        <v>0</v>
      </c>
      <c r="J4981">
        <v>1</v>
      </c>
      <c r="K4981">
        <v>0</v>
      </c>
      <c r="L4981" t="s">
        <v>20</v>
      </c>
      <c r="M4981" t="s">
        <v>78</v>
      </c>
      <c r="N4981" t="s">
        <v>76</v>
      </c>
      <c r="O4981" t="s">
        <v>22</v>
      </c>
      <c r="P4981" t="s">
        <v>23</v>
      </c>
      <c r="Q4981" t="s">
        <v>24</v>
      </c>
    </row>
    <row r="4982" spans="1:17" x14ac:dyDescent="0.2">
      <c r="A4982" s="2">
        <v>36810</v>
      </c>
      <c r="B4982" t="s">
        <v>98</v>
      </c>
      <c r="C4982" t="s">
        <v>81</v>
      </c>
      <c r="D4982" t="s">
        <v>50</v>
      </c>
      <c r="E4982" t="s">
        <v>50</v>
      </c>
      <c r="F4982">
        <v>38</v>
      </c>
      <c r="G4982">
        <v>71</v>
      </c>
      <c r="H4982">
        <v>0</v>
      </c>
      <c r="I4982">
        <v>0</v>
      </c>
      <c r="J4982">
        <v>2</v>
      </c>
      <c r="K4982">
        <v>0</v>
      </c>
      <c r="L4982" t="s">
        <v>20</v>
      </c>
      <c r="M4982" t="s">
        <v>99</v>
      </c>
      <c r="N4982" t="s">
        <v>98</v>
      </c>
      <c r="O4982" t="s">
        <v>22</v>
      </c>
      <c r="P4982" t="s">
        <v>23</v>
      </c>
      <c r="Q4982" t="s">
        <v>24</v>
      </c>
    </row>
    <row r="4983" spans="1:17" x14ac:dyDescent="0.2">
      <c r="A4983" s="2">
        <v>36810</v>
      </c>
      <c r="B4983" t="s">
        <v>123</v>
      </c>
      <c r="C4983" t="s">
        <v>646</v>
      </c>
      <c r="D4983" t="s">
        <v>50</v>
      </c>
      <c r="E4983" t="s">
        <v>50</v>
      </c>
      <c r="F4983">
        <v>37</v>
      </c>
      <c r="G4983">
        <v>78</v>
      </c>
      <c r="H4983">
        <v>0</v>
      </c>
      <c r="I4983">
        <v>0</v>
      </c>
      <c r="J4983">
        <v>3</v>
      </c>
      <c r="K4983">
        <v>1</v>
      </c>
      <c r="L4983" t="s">
        <v>20</v>
      </c>
      <c r="M4983" t="s">
        <v>179</v>
      </c>
      <c r="N4983" t="s">
        <v>123</v>
      </c>
      <c r="O4983" t="s">
        <v>22</v>
      </c>
      <c r="P4983" t="s">
        <v>23</v>
      </c>
      <c r="Q4983" t="s">
        <v>24</v>
      </c>
    </row>
    <row r="4984" spans="1:17" x14ac:dyDescent="0.2">
      <c r="A4984" s="2">
        <v>36810</v>
      </c>
      <c r="B4984" t="s">
        <v>119</v>
      </c>
      <c r="C4984" t="s">
        <v>345</v>
      </c>
      <c r="D4984" t="s">
        <v>50</v>
      </c>
      <c r="E4984" t="s">
        <v>50</v>
      </c>
      <c r="F4984">
        <v>6</v>
      </c>
      <c r="G4984">
        <v>62</v>
      </c>
      <c r="H4984">
        <v>0</v>
      </c>
      <c r="I4984">
        <v>0</v>
      </c>
      <c r="J4984">
        <v>2</v>
      </c>
      <c r="K4984">
        <v>0</v>
      </c>
      <c r="L4984" t="s">
        <v>20</v>
      </c>
      <c r="M4984" t="s">
        <v>841</v>
      </c>
      <c r="N4984" t="s">
        <v>119</v>
      </c>
      <c r="O4984" t="s">
        <v>22</v>
      </c>
      <c r="P4984" t="s">
        <v>23</v>
      </c>
      <c r="Q4984" t="s">
        <v>24</v>
      </c>
    </row>
    <row r="4985" spans="1:17" x14ac:dyDescent="0.2">
      <c r="A4985" s="2">
        <v>36810</v>
      </c>
      <c r="B4985" t="s">
        <v>73</v>
      </c>
      <c r="C4985" t="s">
        <v>94</v>
      </c>
      <c r="D4985" t="s">
        <v>50</v>
      </c>
      <c r="E4985" t="s">
        <v>50</v>
      </c>
      <c r="F4985">
        <v>72</v>
      </c>
      <c r="G4985">
        <v>53</v>
      </c>
      <c r="H4985">
        <v>0</v>
      </c>
      <c r="I4985">
        <v>0</v>
      </c>
      <c r="J4985">
        <v>1</v>
      </c>
      <c r="K4985">
        <v>6</v>
      </c>
      <c r="L4985" t="s">
        <v>20</v>
      </c>
      <c r="M4985" t="s">
        <v>806</v>
      </c>
      <c r="N4985" t="s">
        <v>73</v>
      </c>
      <c r="O4985" t="s">
        <v>22</v>
      </c>
      <c r="P4985" t="s">
        <v>23</v>
      </c>
      <c r="Q4985" t="s">
        <v>41</v>
      </c>
    </row>
    <row r="4986" spans="1:17" x14ac:dyDescent="0.2">
      <c r="A4986" s="2">
        <v>36810</v>
      </c>
      <c r="B4986" t="s">
        <v>184</v>
      </c>
      <c r="C4986" t="s">
        <v>293</v>
      </c>
      <c r="D4986" t="s">
        <v>50</v>
      </c>
      <c r="E4986" t="s">
        <v>50</v>
      </c>
      <c r="F4986">
        <v>121</v>
      </c>
      <c r="G4986">
        <v>4</v>
      </c>
      <c r="H4986">
        <v>0</v>
      </c>
      <c r="I4986">
        <v>0</v>
      </c>
      <c r="J4986">
        <v>0</v>
      </c>
      <c r="K4986">
        <v>0</v>
      </c>
      <c r="L4986" t="s">
        <v>20</v>
      </c>
      <c r="M4986" t="s">
        <v>193</v>
      </c>
      <c r="N4986" t="s">
        <v>184</v>
      </c>
      <c r="O4986" t="s">
        <v>22</v>
      </c>
      <c r="P4986" t="s">
        <v>23</v>
      </c>
      <c r="Q4986" t="s">
        <v>30</v>
      </c>
    </row>
    <row r="4987" spans="1:17" x14ac:dyDescent="0.2">
      <c r="A4987" s="2">
        <v>36810</v>
      </c>
      <c r="B4987" t="s">
        <v>384</v>
      </c>
      <c r="C4987" t="s">
        <v>328</v>
      </c>
      <c r="D4987" t="s">
        <v>50</v>
      </c>
      <c r="E4987" t="s">
        <v>50</v>
      </c>
      <c r="F4987">
        <v>97</v>
      </c>
      <c r="G4987">
        <v>82</v>
      </c>
      <c r="H4987">
        <v>0</v>
      </c>
      <c r="I4987">
        <v>0</v>
      </c>
      <c r="J4987">
        <v>0</v>
      </c>
      <c r="K4987">
        <v>0</v>
      </c>
      <c r="L4987" t="s">
        <v>20</v>
      </c>
      <c r="M4987" t="s">
        <v>395</v>
      </c>
      <c r="N4987" t="s">
        <v>384</v>
      </c>
      <c r="O4987" t="s">
        <v>22</v>
      </c>
      <c r="P4987" t="s">
        <v>23</v>
      </c>
      <c r="Q4987" t="s">
        <v>30</v>
      </c>
    </row>
    <row r="4988" spans="1:17" x14ac:dyDescent="0.2">
      <c r="A4988" s="2">
        <v>36810</v>
      </c>
      <c r="B4988" t="s">
        <v>126</v>
      </c>
      <c r="C4988" t="s">
        <v>82</v>
      </c>
      <c r="D4988" t="s">
        <v>50</v>
      </c>
      <c r="E4988" t="s">
        <v>50</v>
      </c>
      <c r="F4988">
        <v>9</v>
      </c>
      <c r="G4988">
        <v>7</v>
      </c>
      <c r="H4988">
        <v>0</v>
      </c>
      <c r="I4988">
        <v>0</v>
      </c>
      <c r="J4988">
        <v>0</v>
      </c>
      <c r="K4988">
        <v>2</v>
      </c>
      <c r="L4988" t="s">
        <v>20</v>
      </c>
      <c r="M4988" t="s">
        <v>157</v>
      </c>
      <c r="N4988" t="s">
        <v>126</v>
      </c>
      <c r="O4988" t="s">
        <v>22</v>
      </c>
      <c r="P4988" t="s">
        <v>23</v>
      </c>
      <c r="Q4988" t="s">
        <v>41</v>
      </c>
    </row>
    <row r="4989" spans="1:17" x14ac:dyDescent="0.2">
      <c r="A4989" s="2">
        <v>36810</v>
      </c>
      <c r="B4989" t="s">
        <v>49</v>
      </c>
      <c r="C4989" t="s">
        <v>168</v>
      </c>
      <c r="D4989" t="s">
        <v>50</v>
      </c>
      <c r="E4989" t="s">
        <v>50</v>
      </c>
      <c r="F4989">
        <v>12</v>
      </c>
      <c r="G4989">
        <v>40</v>
      </c>
      <c r="H4989">
        <v>0</v>
      </c>
      <c r="I4989">
        <v>0</v>
      </c>
      <c r="J4989">
        <v>0</v>
      </c>
      <c r="K4989">
        <v>1</v>
      </c>
      <c r="L4989" t="s">
        <v>20</v>
      </c>
      <c r="M4989" t="s">
        <v>103</v>
      </c>
      <c r="N4989" t="s">
        <v>49</v>
      </c>
      <c r="O4989" t="s">
        <v>22</v>
      </c>
      <c r="P4989" t="s">
        <v>23</v>
      </c>
      <c r="Q4989" t="s">
        <v>41</v>
      </c>
    </row>
    <row r="4990" spans="1:17" x14ac:dyDescent="0.2">
      <c r="A4990" s="2">
        <v>36810</v>
      </c>
      <c r="B4990" t="s">
        <v>90</v>
      </c>
      <c r="C4990" t="s">
        <v>161</v>
      </c>
      <c r="D4990" t="s">
        <v>50</v>
      </c>
      <c r="E4990" t="s">
        <v>50</v>
      </c>
      <c r="F4990">
        <v>36</v>
      </c>
      <c r="G4990">
        <v>109</v>
      </c>
      <c r="H4990">
        <v>0</v>
      </c>
      <c r="I4990">
        <v>0</v>
      </c>
      <c r="J4990">
        <v>0</v>
      </c>
      <c r="K4990">
        <v>0</v>
      </c>
      <c r="L4990" t="s">
        <v>20</v>
      </c>
      <c r="M4990" t="s">
        <v>750</v>
      </c>
      <c r="N4990" t="s">
        <v>90</v>
      </c>
      <c r="O4990" t="s">
        <v>22</v>
      </c>
      <c r="P4990" t="s">
        <v>23</v>
      </c>
      <c r="Q4990" t="s">
        <v>30</v>
      </c>
    </row>
    <row r="4991" spans="1:17" x14ac:dyDescent="0.2">
      <c r="A4991" s="2">
        <v>36810</v>
      </c>
      <c r="B4991" t="s">
        <v>95</v>
      </c>
      <c r="C4991" t="s">
        <v>97</v>
      </c>
      <c r="D4991" t="s">
        <v>50</v>
      </c>
      <c r="E4991" t="s">
        <v>50</v>
      </c>
      <c r="F4991">
        <v>24</v>
      </c>
      <c r="G4991">
        <v>135</v>
      </c>
      <c r="H4991">
        <v>0</v>
      </c>
      <c r="I4991">
        <v>0</v>
      </c>
      <c r="J4991">
        <v>3</v>
      </c>
      <c r="K4991">
        <v>0</v>
      </c>
      <c r="L4991" t="s">
        <v>20</v>
      </c>
      <c r="M4991" t="s">
        <v>326</v>
      </c>
      <c r="N4991" t="s">
        <v>95</v>
      </c>
      <c r="O4991" t="s">
        <v>22</v>
      </c>
      <c r="P4991" t="s">
        <v>23</v>
      </c>
      <c r="Q4991" t="s">
        <v>24</v>
      </c>
    </row>
    <row r="4992" spans="1:17" x14ac:dyDescent="0.2">
      <c r="A4992" s="2">
        <v>36810</v>
      </c>
      <c r="B4992" t="s">
        <v>244</v>
      </c>
      <c r="C4992" t="s">
        <v>52</v>
      </c>
      <c r="D4992" t="s">
        <v>50</v>
      </c>
      <c r="E4992" t="s">
        <v>50</v>
      </c>
      <c r="F4992">
        <v>26</v>
      </c>
      <c r="G4992">
        <v>21</v>
      </c>
      <c r="H4992">
        <v>0</v>
      </c>
      <c r="I4992">
        <v>0</v>
      </c>
      <c r="J4992">
        <v>0</v>
      </c>
      <c r="K4992">
        <v>0</v>
      </c>
      <c r="L4992" t="s">
        <v>20</v>
      </c>
      <c r="M4992" t="s">
        <v>292</v>
      </c>
      <c r="N4992" t="s">
        <v>244</v>
      </c>
      <c r="O4992" t="s">
        <v>22</v>
      </c>
      <c r="P4992" t="s">
        <v>23</v>
      </c>
      <c r="Q4992" t="s">
        <v>30</v>
      </c>
    </row>
    <row r="4993" spans="1:17" x14ac:dyDescent="0.2">
      <c r="A4993" s="2">
        <v>36810</v>
      </c>
      <c r="B4993" t="s">
        <v>249</v>
      </c>
      <c r="C4993" t="s">
        <v>53</v>
      </c>
      <c r="D4993" t="s">
        <v>50</v>
      </c>
      <c r="E4993" t="s">
        <v>50</v>
      </c>
      <c r="F4993">
        <v>33</v>
      </c>
      <c r="G4993">
        <v>61</v>
      </c>
      <c r="H4993">
        <v>0</v>
      </c>
      <c r="I4993">
        <v>0</v>
      </c>
      <c r="J4993">
        <v>2</v>
      </c>
      <c r="K4993">
        <v>2</v>
      </c>
      <c r="L4993" t="s">
        <v>20</v>
      </c>
      <c r="M4993" t="s">
        <v>529</v>
      </c>
      <c r="N4993" t="s">
        <v>249</v>
      </c>
      <c r="O4993" t="s">
        <v>22</v>
      </c>
      <c r="P4993" t="s">
        <v>23</v>
      </c>
      <c r="Q4993" t="s">
        <v>30</v>
      </c>
    </row>
    <row r="4994" spans="1:17" x14ac:dyDescent="0.2">
      <c r="A4994" s="2">
        <v>36810</v>
      </c>
      <c r="B4994" t="s">
        <v>77</v>
      </c>
      <c r="C4994" t="s">
        <v>131</v>
      </c>
      <c r="D4994" t="s">
        <v>27</v>
      </c>
      <c r="E4994" t="s">
        <v>27</v>
      </c>
      <c r="F4994">
        <v>18</v>
      </c>
      <c r="G4994">
        <v>54</v>
      </c>
      <c r="H4994">
        <v>0</v>
      </c>
      <c r="I4994">
        <v>0</v>
      </c>
      <c r="J4994">
        <v>0</v>
      </c>
      <c r="K4994">
        <v>0</v>
      </c>
      <c r="L4994" t="s">
        <v>20</v>
      </c>
      <c r="M4994" t="s">
        <v>947</v>
      </c>
      <c r="N4994" t="s">
        <v>77</v>
      </c>
      <c r="O4994" t="s">
        <v>22</v>
      </c>
      <c r="P4994" t="s">
        <v>23</v>
      </c>
      <c r="Q4994" t="s">
        <v>30</v>
      </c>
    </row>
    <row r="4995" spans="1:17" x14ac:dyDescent="0.2">
      <c r="A4995" s="2">
        <v>36811</v>
      </c>
      <c r="B4995" t="s">
        <v>164</v>
      </c>
      <c r="C4995" t="s">
        <v>114</v>
      </c>
      <c r="D4995" t="s">
        <v>115</v>
      </c>
      <c r="E4995" t="s">
        <v>115</v>
      </c>
      <c r="F4995">
        <v>89</v>
      </c>
      <c r="G4995">
        <v>63</v>
      </c>
      <c r="H4995">
        <v>0</v>
      </c>
      <c r="I4995">
        <v>0</v>
      </c>
      <c r="J4995">
        <v>2</v>
      </c>
      <c r="K4995">
        <v>0</v>
      </c>
      <c r="L4995" t="s">
        <v>678</v>
      </c>
      <c r="M4995" t="s">
        <v>657</v>
      </c>
      <c r="N4995" t="s">
        <v>464</v>
      </c>
      <c r="O4995" t="s">
        <v>122</v>
      </c>
      <c r="P4995" t="s">
        <v>23</v>
      </c>
      <c r="Q4995" t="s">
        <v>24</v>
      </c>
    </row>
    <row r="4996" spans="1:17" x14ac:dyDescent="0.2">
      <c r="A4996" s="2">
        <v>36811</v>
      </c>
      <c r="B4996" t="s">
        <v>464</v>
      </c>
      <c r="C4996" t="s">
        <v>167</v>
      </c>
      <c r="D4996" t="s">
        <v>115</v>
      </c>
      <c r="E4996" t="s">
        <v>115</v>
      </c>
      <c r="F4996">
        <v>111</v>
      </c>
      <c r="G4996">
        <v>43</v>
      </c>
      <c r="H4996">
        <v>0</v>
      </c>
      <c r="I4996">
        <v>0</v>
      </c>
      <c r="J4996">
        <v>0</v>
      </c>
      <c r="K4996">
        <v>4</v>
      </c>
      <c r="L4996" t="s">
        <v>678</v>
      </c>
      <c r="M4996" t="s">
        <v>465</v>
      </c>
      <c r="N4996" t="s">
        <v>464</v>
      </c>
      <c r="O4996" t="s">
        <v>22</v>
      </c>
      <c r="P4996" t="s">
        <v>23</v>
      </c>
      <c r="Q4996" t="s">
        <v>41</v>
      </c>
    </row>
    <row r="4997" spans="1:17" x14ac:dyDescent="0.2">
      <c r="A4997" s="2">
        <v>36812</v>
      </c>
      <c r="B4997" t="s">
        <v>133</v>
      </c>
      <c r="C4997" t="s">
        <v>182</v>
      </c>
      <c r="D4997" t="s">
        <v>115</v>
      </c>
      <c r="E4997" t="s">
        <v>115</v>
      </c>
      <c r="F4997">
        <v>44</v>
      </c>
      <c r="G4997">
        <v>77</v>
      </c>
      <c r="H4997">
        <v>0</v>
      </c>
      <c r="I4997">
        <v>0</v>
      </c>
      <c r="J4997">
        <v>2</v>
      </c>
      <c r="K4997">
        <v>2</v>
      </c>
      <c r="L4997" t="s">
        <v>678</v>
      </c>
      <c r="M4997" t="s">
        <v>657</v>
      </c>
      <c r="N4997" t="s">
        <v>464</v>
      </c>
      <c r="O4997" t="s">
        <v>122</v>
      </c>
      <c r="P4997" t="s">
        <v>23</v>
      </c>
      <c r="Q4997" t="s">
        <v>30</v>
      </c>
    </row>
    <row r="4998" spans="1:17" x14ac:dyDescent="0.2">
      <c r="A4998" s="2">
        <v>36812</v>
      </c>
      <c r="B4998" t="s">
        <v>301</v>
      </c>
      <c r="C4998" t="s">
        <v>363</v>
      </c>
      <c r="D4998" t="s">
        <v>115</v>
      </c>
      <c r="E4998" t="s">
        <v>115</v>
      </c>
      <c r="F4998">
        <v>74</v>
      </c>
      <c r="G4998">
        <v>103</v>
      </c>
      <c r="H4998">
        <v>0</v>
      </c>
      <c r="I4998">
        <v>0</v>
      </c>
      <c r="J4998">
        <v>0</v>
      </c>
      <c r="K4998">
        <v>0</v>
      </c>
      <c r="L4998" t="s">
        <v>678</v>
      </c>
      <c r="M4998" t="s">
        <v>657</v>
      </c>
      <c r="N4998" t="s">
        <v>464</v>
      </c>
      <c r="O4998" t="s">
        <v>122</v>
      </c>
      <c r="P4998" t="s">
        <v>23</v>
      </c>
      <c r="Q4998" t="s">
        <v>30</v>
      </c>
    </row>
    <row r="4999" spans="1:17" x14ac:dyDescent="0.2">
      <c r="A4999" s="2">
        <v>36813</v>
      </c>
      <c r="B4999" t="s">
        <v>391</v>
      </c>
      <c r="C4999" t="s">
        <v>648</v>
      </c>
      <c r="D4999" t="s">
        <v>115</v>
      </c>
      <c r="E4999" t="s">
        <v>115</v>
      </c>
      <c r="F4999">
        <v>106</v>
      </c>
      <c r="G4999">
        <v>181</v>
      </c>
      <c r="H4999">
        <v>0</v>
      </c>
      <c r="I4999">
        <v>0</v>
      </c>
      <c r="J4999">
        <v>2</v>
      </c>
      <c r="K4999">
        <v>0</v>
      </c>
      <c r="L4999" t="s">
        <v>28</v>
      </c>
      <c r="M4999" t="s">
        <v>392</v>
      </c>
      <c r="N4999" t="s">
        <v>391</v>
      </c>
      <c r="O4999" t="s">
        <v>22</v>
      </c>
      <c r="P4999" t="s">
        <v>23</v>
      </c>
      <c r="Q4999" t="s">
        <v>24</v>
      </c>
    </row>
    <row r="5000" spans="1:17" x14ac:dyDescent="0.2">
      <c r="A5000" s="2">
        <v>36813</v>
      </c>
      <c r="B5000" t="s">
        <v>166</v>
      </c>
      <c r="C5000" t="s">
        <v>449</v>
      </c>
      <c r="D5000" t="s">
        <v>115</v>
      </c>
      <c r="E5000" t="s">
        <v>115</v>
      </c>
      <c r="F5000">
        <v>96</v>
      </c>
      <c r="G5000">
        <v>66</v>
      </c>
      <c r="H5000">
        <v>0</v>
      </c>
      <c r="I5000">
        <v>0</v>
      </c>
      <c r="J5000">
        <v>1</v>
      </c>
      <c r="K5000">
        <v>1</v>
      </c>
      <c r="L5000" t="s">
        <v>678</v>
      </c>
      <c r="M5000" t="s">
        <v>948</v>
      </c>
      <c r="N5000" t="s">
        <v>464</v>
      </c>
      <c r="O5000" t="s">
        <v>122</v>
      </c>
      <c r="P5000" t="s">
        <v>23</v>
      </c>
      <c r="Q5000" t="s">
        <v>30</v>
      </c>
    </row>
    <row r="5001" spans="1:17" x14ac:dyDescent="0.2">
      <c r="A5001" s="2">
        <v>36813</v>
      </c>
      <c r="B5001" t="s">
        <v>113</v>
      </c>
      <c r="C5001" t="s">
        <v>143</v>
      </c>
      <c r="D5001" t="s">
        <v>115</v>
      </c>
      <c r="E5001" t="s">
        <v>115</v>
      </c>
      <c r="F5001">
        <v>47</v>
      </c>
      <c r="G5001">
        <v>49</v>
      </c>
      <c r="H5001">
        <v>0</v>
      </c>
      <c r="I5001">
        <v>0</v>
      </c>
      <c r="J5001">
        <v>1</v>
      </c>
      <c r="K5001">
        <v>4</v>
      </c>
      <c r="L5001" t="s">
        <v>678</v>
      </c>
      <c r="M5001" t="s">
        <v>948</v>
      </c>
      <c r="N5001" t="s">
        <v>464</v>
      </c>
      <c r="O5001" t="s">
        <v>122</v>
      </c>
      <c r="P5001" t="s">
        <v>23</v>
      </c>
      <c r="Q5001" t="s">
        <v>41</v>
      </c>
    </row>
    <row r="5002" spans="1:17" x14ac:dyDescent="0.2">
      <c r="A5002" s="2">
        <v>36814</v>
      </c>
      <c r="B5002" t="s">
        <v>167</v>
      </c>
      <c r="C5002" t="s">
        <v>114</v>
      </c>
      <c r="D5002" t="s">
        <v>115</v>
      </c>
      <c r="E5002" t="s">
        <v>115</v>
      </c>
      <c r="F5002">
        <v>43</v>
      </c>
      <c r="G5002">
        <v>63</v>
      </c>
      <c r="H5002">
        <v>0</v>
      </c>
      <c r="I5002">
        <v>0</v>
      </c>
      <c r="J5002">
        <v>1</v>
      </c>
      <c r="K5002">
        <v>1</v>
      </c>
      <c r="L5002" t="s">
        <v>678</v>
      </c>
      <c r="M5002" t="s">
        <v>465</v>
      </c>
      <c r="N5002" t="s">
        <v>464</v>
      </c>
      <c r="O5002" t="s">
        <v>122</v>
      </c>
      <c r="P5002" t="s">
        <v>23</v>
      </c>
      <c r="Q5002" t="s">
        <v>30</v>
      </c>
    </row>
    <row r="5003" spans="1:17" x14ac:dyDescent="0.2">
      <c r="A5003" s="2">
        <v>36814</v>
      </c>
      <c r="B5003" t="s">
        <v>207</v>
      </c>
      <c r="C5003" t="s">
        <v>211</v>
      </c>
      <c r="D5003" t="s">
        <v>36</v>
      </c>
      <c r="E5003" t="s">
        <v>36</v>
      </c>
      <c r="F5003">
        <v>104</v>
      </c>
      <c r="G5003">
        <v>141</v>
      </c>
      <c r="H5003">
        <v>0</v>
      </c>
      <c r="I5003">
        <v>0</v>
      </c>
      <c r="J5003">
        <v>3</v>
      </c>
      <c r="K5003">
        <v>0</v>
      </c>
      <c r="L5003" t="s">
        <v>28</v>
      </c>
      <c r="M5003" t="s">
        <v>209</v>
      </c>
      <c r="N5003" t="s">
        <v>207</v>
      </c>
      <c r="O5003" t="s">
        <v>22</v>
      </c>
      <c r="P5003" t="s">
        <v>23</v>
      </c>
      <c r="Q5003" t="s">
        <v>24</v>
      </c>
    </row>
    <row r="5004" spans="1:17" x14ac:dyDescent="0.2">
      <c r="A5004" s="2">
        <v>36814</v>
      </c>
      <c r="B5004" t="s">
        <v>464</v>
      </c>
      <c r="C5004" t="s">
        <v>164</v>
      </c>
      <c r="D5004" t="s">
        <v>115</v>
      </c>
      <c r="E5004" t="s">
        <v>115</v>
      </c>
      <c r="F5004">
        <v>111</v>
      </c>
      <c r="G5004">
        <v>89</v>
      </c>
      <c r="H5004">
        <v>0</v>
      </c>
      <c r="I5004">
        <v>0</v>
      </c>
      <c r="J5004">
        <v>2</v>
      </c>
      <c r="K5004">
        <v>2</v>
      </c>
      <c r="L5004" t="s">
        <v>678</v>
      </c>
      <c r="M5004" t="s">
        <v>465</v>
      </c>
      <c r="N5004" t="s">
        <v>464</v>
      </c>
      <c r="O5004" t="s">
        <v>22</v>
      </c>
      <c r="P5004" t="s">
        <v>23</v>
      </c>
      <c r="Q5004" t="s">
        <v>30</v>
      </c>
    </row>
    <row r="5005" spans="1:17" x14ac:dyDescent="0.2">
      <c r="A5005" s="2">
        <v>36815</v>
      </c>
      <c r="B5005" t="s">
        <v>182</v>
      </c>
      <c r="C5005" t="s">
        <v>363</v>
      </c>
      <c r="D5005" t="s">
        <v>115</v>
      </c>
      <c r="E5005" t="s">
        <v>115</v>
      </c>
      <c r="F5005">
        <v>77</v>
      </c>
      <c r="G5005">
        <v>103</v>
      </c>
      <c r="H5005">
        <v>0</v>
      </c>
      <c r="I5005">
        <v>0</v>
      </c>
      <c r="J5005">
        <v>4</v>
      </c>
      <c r="K5005">
        <v>0</v>
      </c>
      <c r="L5005" t="s">
        <v>678</v>
      </c>
      <c r="M5005" t="s">
        <v>657</v>
      </c>
      <c r="N5005" t="s">
        <v>464</v>
      </c>
      <c r="O5005" t="s">
        <v>122</v>
      </c>
      <c r="P5005" t="s">
        <v>23</v>
      </c>
      <c r="Q5005" t="s">
        <v>24</v>
      </c>
    </row>
    <row r="5006" spans="1:17" x14ac:dyDescent="0.2">
      <c r="A5006" s="2">
        <v>36815</v>
      </c>
      <c r="B5006" t="s">
        <v>133</v>
      </c>
      <c r="C5006" t="s">
        <v>301</v>
      </c>
      <c r="D5006" t="s">
        <v>115</v>
      </c>
      <c r="E5006" t="s">
        <v>115</v>
      </c>
      <c r="F5006">
        <v>44</v>
      </c>
      <c r="G5006">
        <v>74</v>
      </c>
      <c r="H5006">
        <v>0</v>
      </c>
      <c r="I5006">
        <v>0</v>
      </c>
      <c r="J5006">
        <v>0</v>
      </c>
      <c r="K5006">
        <v>1</v>
      </c>
      <c r="L5006" t="s">
        <v>678</v>
      </c>
      <c r="M5006" t="s">
        <v>657</v>
      </c>
      <c r="N5006" t="s">
        <v>464</v>
      </c>
      <c r="O5006" t="s">
        <v>122</v>
      </c>
      <c r="P5006" t="s">
        <v>23</v>
      </c>
      <c r="Q5006" t="s">
        <v>41</v>
      </c>
    </row>
    <row r="5007" spans="1:17" x14ac:dyDescent="0.2">
      <c r="A5007" s="2">
        <v>36816</v>
      </c>
      <c r="B5007" t="s">
        <v>143</v>
      </c>
      <c r="C5007" t="s">
        <v>449</v>
      </c>
      <c r="D5007" t="s">
        <v>115</v>
      </c>
      <c r="E5007" t="s">
        <v>115</v>
      </c>
      <c r="F5007">
        <v>49</v>
      </c>
      <c r="G5007">
        <v>66</v>
      </c>
      <c r="H5007">
        <v>0</v>
      </c>
      <c r="I5007">
        <v>0</v>
      </c>
      <c r="J5007">
        <v>8</v>
      </c>
      <c r="K5007">
        <v>1</v>
      </c>
      <c r="L5007" t="s">
        <v>678</v>
      </c>
      <c r="M5007" t="s">
        <v>948</v>
      </c>
      <c r="N5007" t="s">
        <v>464</v>
      </c>
      <c r="O5007" t="s">
        <v>122</v>
      </c>
      <c r="P5007" t="s">
        <v>23</v>
      </c>
      <c r="Q5007" t="s">
        <v>24</v>
      </c>
    </row>
    <row r="5008" spans="1:17" x14ac:dyDescent="0.2">
      <c r="A5008" s="2">
        <v>36816</v>
      </c>
      <c r="B5008" t="s">
        <v>391</v>
      </c>
      <c r="C5008" t="s">
        <v>648</v>
      </c>
      <c r="D5008" t="s">
        <v>115</v>
      </c>
      <c r="E5008" t="s">
        <v>115</v>
      </c>
      <c r="F5008">
        <v>106</v>
      </c>
      <c r="G5008">
        <v>181</v>
      </c>
      <c r="H5008">
        <v>0</v>
      </c>
      <c r="I5008">
        <v>0</v>
      </c>
      <c r="J5008">
        <v>1</v>
      </c>
      <c r="K5008">
        <v>1</v>
      </c>
      <c r="L5008" t="s">
        <v>28</v>
      </c>
      <c r="M5008" t="s">
        <v>392</v>
      </c>
      <c r="N5008" t="s">
        <v>391</v>
      </c>
      <c r="O5008" t="s">
        <v>22</v>
      </c>
      <c r="P5008" t="s">
        <v>23</v>
      </c>
      <c r="Q5008" t="s">
        <v>30</v>
      </c>
    </row>
    <row r="5009" spans="1:17" x14ac:dyDescent="0.2">
      <c r="A5009" s="2">
        <v>36816</v>
      </c>
      <c r="B5009" t="s">
        <v>113</v>
      </c>
      <c r="C5009" t="s">
        <v>166</v>
      </c>
      <c r="D5009" t="s">
        <v>115</v>
      </c>
      <c r="E5009" t="s">
        <v>115</v>
      </c>
      <c r="F5009">
        <v>47</v>
      </c>
      <c r="G5009">
        <v>96</v>
      </c>
      <c r="H5009">
        <v>0</v>
      </c>
      <c r="I5009">
        <v>0</v>
      </c>
      <c r="J5009">
        <v>0</v>
      </c>
      <c r="K5009">
        <v>0</v>
      </c>
      <c r="L5009" t="s">
        <v>678</v>
      </c>
      <c r="M5009" t="s">
        <v>948</v>
      </c>
      <c r="N5009" t="s">
        <v>464</v>
      </c>
      <c r="O5009" t="s">
        <v>122</v>
      </c>
      <c r="P5009" t="s">
        <v>23</v>
      </c>
      <c r="Q5009" t="s">
        <v>30</v>
      </c>
    </row>
    <row r="5010" spans="1:17" x14ac:dyDescent="0.2">
      <c r="A5010" s="2">
        <v>36817</v>
      </c>
      <c r="B5010" t="s">
        <v>167</v>
      </c>
      <c r="C5010" t="s">
        <v>164</v>
      </c>
      <c r="D5010" t="s">
        <v>115</v>
      </c>
      <c r="E5010" t="s">
        <v>115</v>
      </c>
      <c r="F5010">
        <v>43</v>
      </c>
      <c r="G5010">
        <v>89</v>
      </c>
      <c r="H5010">
        <v>0</v>
      </c>
      <c r="I5010">
        <v>0</v>
      </c>
      <c r="J5010">
        <v>1</v>
      </c>
      <c r="K5010">
        <v>0</v>
      </c>
      <c r="L5010" t="s">
        <v>678</v>
      </c>
      <c r="M5010" t="s">
        <v>948</v>
      </c>
      <c r="N5010" t="s">
        <v>464</v>
      </c>
      <c r="O5010" t="s">
        <v>122</v>
      </c>
      <c r="P5010" t="s">
        <v>23</v>
      </c>
      <c r="Q5010" t="s">
        <v>24</v>
      </c>
    </row>
    <row r="5011" spans="1:17" x14ac:dyDescent="0.2">
      <c r="A5011" s="2">
        <v>36817</v>
      </c>
      <c r="B5011" t="s">
        <v>464</v>
      </c>
      <c r="C5011" t="s">
        <v>114</v>
      </c>
      <c r="D5011" t="s">
        <v>115</v>
      </c>
      <c r="E5011" t="s">
        <v>115</v>
      </c>
      <c r="F5011">
        <v>111</v>
      </c>
      <c r="G5011">
        <v>63</v>
      </c>
      <c r="H5011">
        <v>0</v>
      </c>
      <c r="I5011">
        <v>0</v>
      </c>
      <c r="J5011">
        <v>1</v>
      </c>
      <c r="K5011">
        <v>1</v>
      </c>
      <c r="L5011" t="s">
        <v>678</v>
      </c>
      <c r="M5011" t="s">
        <v>465</v>
      </c>
      <c r="N5011" t="s">
        <v>464</v>
      </c>
      <c r="O5011" t="s">
        <v>22</v>
      </c>
      <c r="P5011" t="s">
        <v>23</v>
      </c>
      <c r="Q5011" t="s">
        <v>30</v>
      </c>
    </row>
    <row r="5012" spans="1:17" x14ac:dyDescent="0.2">
      <c r="A5012" s="2">
        <v>36818</v>
      </c>
      <c r="B5012" t="s">
        <v>182</v>
      </c>
      <c r="C5012" t="s">
        <v>301</v>
      </c>
      <c r="D5012" t="s">
        <v>115</v>
      </c>
      <c r="E5012" t="s">
        <v>115</v>
      </c>
      <c r="F5012">
        <v>77</v>
      </c>
      <c r="G5012">
        <v>74</v>
      </c>
      <c r="H5012">
        <v>0</v>
      </c>
      <c r="I5012">
        <v>0</v>
      </c>
      <c r="J5012">
        <v>0</v>
      </c>
      <c r="K5012">
        <v>0</v>
      </c>
      <c r="L5012" t="s">
        <v>678</v>
      </c>
      <c r="M5012" t="s">
        <v>657</v>
      </c>
      <c r="N5012" t="s">
        <v>464</v>
      </c>
      <c r="O5012" t="s">
        <v>122</v>
      </c>
      <c r="P5012" t="s">
        <v>23</v>
      </c>
      <c r="Q5012" t="s">
        <v>30</v>
      </c>
    </row>
    <row r="5013" spans="1:17" x14ac:dyDescent="0.2">
      <c r="A5013" s="2">
        <v>36818</v>
      </c>
      <c r="B5013" t="s">
        <v>133</v>
      </c>
      <c r="C5013" t="s">
        <v>363</v>
      </c>
      <c r="D5013" t="s">
        <v>115</v>
      </c>
      <c r="E5013" t="s">
        <v>115</v>
      </c>
      <c r="F5013">
        <v>44</v>
      </c>
      <c r="G5013">
        <v>103</v>
      </c>
      <c r="H5013">
        <v>0</v>
      </c>
      <c r="I5013">
        <v>0</v>
      </c>
      <c r="J5013">
        <v>3</v>
      </c>
      <c r="K5013">
        <v>0</v>
      </c>
      <c r="L5013" t="s">
        <v>678</v>
      </c>
      <c r="M5013" t="s">
        <v>465</v>
      </c>
      <c r="N5013" t="s">
        <v>464</v>
      </c>
      <c r="O5013" t="s">
        <v>122</v>
      </c>
      <c r="P5013" t="s">
        <v>23</v>
      </c>
      <c r="Q5013" t="s">
        <v>24</v>
      </c>
    </row>
    <row r="5014" spans="1:17" x14ac:dyDescent="0.2">
      <c r="A5014" s="2">
        <v>36819</v>
      </c>
      <c r="B5014" t="s">
        <v>143</v>
      </c>
      <c r="C5014" t="s">
        <v>166</v>
      </c>
      <c r="D5014" t="s">
        <v>115</v>
      </c>
      <c r="E5014" t="s">
        <v>115</v>
      </c>
      <c r="F5014">
        <v>49</v>
      </c>
      <c r="G5014">
        <v>96</v>
      </c>
      <c r="H5014">
        <v>0</v>
      </c>
      <c r="I5014">
        <v>0</v>
      </c>
      <c r="J5014">
        <v>1</v>
      </c>
      <c r="K5014">
        <v>1</v>
      </c>
      <c r="L5014" t="s">
        <v>678</v>
      </c>
      <c r="M5014" t="s">
        <v>465</v>
      </c>
      <c r="N5014" t="s">
        <v>464</v>
      </c>
      <c r="O5014" t="s">
        <v>122</v>
      </c>
      <c r="P5014" t="s">
        <v>23</v>
      </c>
      <c r="Q5014" t="s">
        <v>30</v>
      </c>
    </row>
    <row r="5015" spans="1:17" x14ac:dyDescent="0.2">
      <c r="A5015" s="2">
        <v>36819</v>
      </c>
      <c r="B5015" t="s">
        <v>113</v>
      </c>
      <c r="C5015" t="s">
        <v>449</v>
      </c>
      <c r="D5015" t="s">
        <v>115</v>
      </c>
      <c r="E5015" t="s">
        <v>115</v>
      </c>
      <c r="F5015">
        <v>47</v>
      </c>
      <c r="G5015">
        <v>66</v>
      </c>
      <c r="H5015">
        <v>0</v>
      </c>
      <c r="I5015">
        <v>0</v>
      </c>
      <c r="J5015">
        <v>5</v>
      </c>
      <c r="K5015">
        <v>0</v>
      </c>
      <c r="L5015" t="s">
        <v>678</v>
      </c>
      <c r="M5015" t="s">
        <v>948</v>
      </c>
      <c r="N5015" t="s">
        <v>464</v>
      </c>
      <c r="O5015" t="s">
        <v>122</v>
      </c>
      <c r="P5015" t="s">
        <v>23</v>
      </c>
      <c r="Q5015" t="s">
        <v>24</v>
      </c>
    </row>
    <row r="5016" spans="1:17" x14ac:dyDescent="0.2">
      <c r="A5016" s="2">
        <v>36822</v>
      </c>
      <c r="B5016" t="s">
        <v>182</v>
      </c>
      <c r="C5016" t="s">
        <v>166</v>
      </c>
      <c r="D5016" t="s">
        <v>115</v>
      </c>
      <c r="E5016" t="s">
        <v>115</v>
      </c>
      <c r="F5016">
        <v>77</v>
      </c>
      <c r="G5016">
        <v>96</v>
      </c>
      <c r="H5016">
        <v>0</v>
      </c>
      <c r="I5016">
        <v>0</v>
      </c>
      <c r="J5016">
        <v>3</v>
      </c>
      <c r="K5016">
        <v>1</v>
      </c>
      <c r="L5016" t="s">
        <v>678</v>
      </c>
      <c r="M5016" t="s">
        <v>948</v>
      </c>
      <c r="N5016" t="s">
        <v>464</v>
      </c>
      <c r="O5016" t="s">
        <v>122</v>
      </c>
      <c r="P5016" t="s">
        <v>23</v>
      </c>
      <c r="Q5016" t="s">
        <v>24</v>
      </c>
    </row>
    <row r="5017" spans="1:17" x14ac:dyDescent="0.2">
      <c r="A5017" s="2">
        <v>36822</v>
      </c>
      <c r="B5017" t="s">
        <v>167</v>
      </c>
      <c r="C5017" t="s">
        <v>133</v>
      </c>
      <c r="D5017" t="s">
        <v>115</v>
      </c>
      <c r="E5017" t="s">
        <v>115</v>
      </c>
      <c r="F5017">
        <v>43</v>
      </c>
      <c r="G5017">
        <v>44</v>
      </c>
      <c r="H5017">
        <v>0</v>
      </c>
      <c r="I5017">
        <v>0</v>
      </c>
      <c r="J5017">
        <v>1</v>
      </c>
      <c r="K5017">
        <v>2</v>
      </c>
      <c r="L5017" t="s">
        <v>678</v>
      </c>
      <c r="M5017" t="s">
        <v>657</v>
      </c>
      <c r="N5017" t="s">
        <v>464</v>
      </c>
      <c r="O5017" t="s">
        <v>122</v>
      </c>
      <c r="P5017" t="s">
        <v>23</v>
      </c>
      <c r="Q5017" t="s">
        <v>41</v>
      </c>
    </row>
    <row r="5018" spans="1:17" x14ac:dyDescent="0.2">
      <c r="A5018" s="2">
        <v>36822</v>
      </c>
      <c r="B5018" t="s">
        <v>391</v>
      </c>
      <c r="C5018" t="s">
        <v>462</v>
      </c>
      <c r="D5018" t="s">
        <v>115</v>
      </c>
      <c r="E5018" t="s">
        <v>115</v>
      </c>
      <c r="F5018">
        <v>106</v>
      </c>
      <c r="G5018">
        <v>150</v>
      </c>
      <c r="H5018">
        <v>0</v>
      </c>
      <c r="I5018">
        <v>0</v>
      </c>
      <c r="J5018">
        <v>2</v>
      </c>
      <c r="K5018">
        <v>0</v>
      </c>
      <c r="L5018" t="s">
        <v>28</v>
      </c>
      <c r="M5018" t="s">
        <v>392</v>
      </c>
      <c r="N5018" t="s">
        <v>391</v>
      </c>
      <c r="O5018" t="s">
        <v>22</v>
      </c>
      <c r="P5018" t="s">
        <v>23</v>
      </c>
      <c r="Q5018" t="s">
        <v>24</v>
      </c>
    </row>
    <row r="5019" spans="1:17" x14ac:dyDescent="0.2">
      <c r="A5019" s="2">
        <v>36823</v>
      </c>
      <c r="B5019" t="s">
        <v>143</v>
      </c>
      <c r="C5019" t="s">
        <v>164</v>
      </c>
      <c r="D5019" t="s">
        <v>115</v>
      </c>
      <c r="E5019" t="s">
        <v>115</v>
      </c>
      <c r="F5019">
        <v>49</v>
      </c>
      <c r="G5019">
        <v>89</v>
      </c>
      <c r="H5019">
        <v>0</v>
      </c>
      <c r="I5019">
        <v>0</v>
      </c>
      <c r="J5019">
        <v>4</v>
      </c>
      <c r="K5019">
        <v>1</v>
      </c>
      <c r="L5019" t="s">
        <v>678</v>
      </c>
      <c r="M5019" t="s">
        <v>465</v>
      </c>
      <c r="N5019" t="s">
        <v>464</v>
      </c>
      <c r="O5019" t="s">
        <v>122</v>
      </c>
      <c r="P5019" t="s">
        <v>23</v>
      </c>
      <c r="Q5019" t="s">
        <v>24</v>
      </c>
    </row>
    <row r="5020" spans="1:17" x14ac:dyDescent="0.2">
      <c r="A5020" s="2">
        <v>36823</v>
      </c>
      <c r="B5020" t="s">
        <v>301</v>
      </c>
      <c r="C5020" t="s">
        <v>113</v>
      </c>
      <c r="D5020" t="s">
        <v>115</v>
      </c>
      <c r="E5020" t="s">
        <v>115</v>
      </c>
      <c r="F5020">
        <v>74</v>
      </c>
      <c r="G5020">
        <v>47</v>
      </c>
      <c r="H5020">
        <v>0</v>
      </c>
      <c r="I5020">
        <v>0</v>
      </c>
      <c r="J5020">
        <v>2</v>
      </c>
      <c r="K5020">
        <v>3</v>
      </c>
      <c r="L5020" t="s">
        <v>678</v>
      </c>
      <c r="M5020" t="s">
        <v>465</v>
      </c>
      <c r="N5020" t="s">
        <v>464</v>
      </c>
      <c r="O5020" t="s">
        <v>122</v>
      </c>
      <c r="P5020" t="s">
        <v>23</v>
      </c>
      <c r="Q5020" t="s">
        <v>41</v>
      </c>
    </row>
    <row r="5021" spans="1:17" x14ac:dyDescent="0.2">
      <c r="A5021" s="2">
        <v>36824</v>
      </c>
      <c r="B5021" t="s">
        <v>199</v>
      </c>
      <c r="C5021" t="s">
        <v>208</v>
      </c>
      <c r="D5021" t="s">
        <v>36</v>
      </c>
      <c r="E5021" t="s">
        <v>36</v>
      </c>
      <c r="F5021">
        <v>48</v>
      </c>
      <c r="G5021">
        <v>100</v>
      </c>
      <c r="H5021">
        <v>0</v>
      </c>
      <c r="I5021">
        <v>0</v>
      </c>
      <c r="J5021">
        <v>1</v>
      </c>
      <c r="K5021">
        <v>2</v>
      </c>
      <c r="L5021" t="s">
        <v>28</v>
      </c>
      <c r="M5021" t="s">
        <v>209</v>
      </c>
      <c r="N5021" t="s">
        <v>207</v>
      </c>
      <c r="O5021" t="s">
        <v>122</v>
      </c>
      <c r="P5021" t="s">
        <v>23</v>
      </c>
      <c r="Q5021" t="s">
        <v>41</v>
      </c>
    </row>
    <row r="5022" spans="1:17" x14ac:dyDescent="0.2">
      <c r="A5022" s="2">
        <v>36824</v>
      </c>
      <c r="B5022" t="s">
        <v>391</v>
      </c>
      <c r="C5022" t="s">
        <v>462</v>
      </c>
      <c r="D5022" t="s">
        <v>115</v>
      </c>
      <c r="E5022" t="s">
        <v>115</v>
      </c>
      <c r="F5022">
        <v>106</v>
      </c>
      <c r="G5022">
        <v>150</v>
      </c>
      <c r="H5022">
        <v>0</v>
      </c>
      <c r="I5022">
        <v>0</v>
      </c>
      <c r="J5022">
        <v>3</v>
      </c>
      <c r="K5022">
        <v>1</v>
      </c>
      <c r="L5022" t="s">
        <v>28</v>
      </c>
      <c r="M5022" t="s">
        <v>392</v>
      </c>
      <c r="N5022" t="s">
        <v>391</v>
      </c>
      <c r="O5022" t="s">
        <v>22</v>
      </c>
      <c r="P5022" t="s">
        <v>23</v>
      </c>
      <c r="Q5022" t="s">
        <v>24</v>
      </c>
    </row>
    <row r="5023" spans="1:17" x14ac:dyDescent="0.2">
      <c r="A5023" s="2">
        <v>36824</v>
      </c>
      <c r="B5023" t="s">
        <v>77</v>
      </c>
      <c r="C5023" t="s">
        <v>26</v>
      </c>
      <c r="D5023" t="s">
        <v>27</v>
      </c>
      <c r="E5023" t="s">
        <v>27</v>
      </c>
      <c r="F5023">
        <v>18</v>
      </c>
      <c r="G5023">
        <v>11</v>
      </c>
      <c r="H5023">
        <v>0</v>
      </c>
      <c r="I5023">
        <v>0</v>
      </c>
      <c r="J5023">
        <v>2</v>
      </c>
      <c r="K5023">
        <v>0</v>
      </c>
      <c r="L5023" t="s">
        <v>28</v>
      </c>
      <c r="M5023" t="s">
        <v>121</v>
      </c>
      <c r="N5023" t="s">
        <v>77</v>
      </c>
      <c r="O5023" t="s">
        <v>22</v>
      </c>
      <c r="P5023" t="s">
        <v>23</v>
      </c>
      <c r="Q5023" t="s">
        <v>24</v>
      </c>
    </row>
    <row r="5024" spans="1:17" x14ac:dyDescent="0.2">
      <c r="A5024" s="2">
        <v>36825</v>
      </c>
      <c r="B5024" t="s">
        <v>182</v>
      </c>
      <c r="C5024" t="s">
        <v>143</v>
      </c>
      <c r="D5024" t="s">
        <v>115</v>
      </c>
      <c r="E5024" t="s">
        <v>115</v>
      </c>
      <c r="F5024">
        <v>77</v>
      </c>
      <c r="G5024">
        <v>49</v>
      </c>
      <c r="H5024">
        <v>0</v>
      </c>
      <c r="I5024">
        <v>0</v>
      </c>
      <c r="J5024">
        <v>2</v>
      </c>
      <c r="K5024">
        <v>3</v>
      </c>
      <c r="L5024" t="s">
        <v>678</v>
      </c>
      <c r="M5024" t="s">
        <v>465</v>
      </c>
      <c r="N5024" t="s">
        <v>464</v>
      </c>
      <c r="O5024" t="s">
        <v>122</v>
      </c>
      <c r="P5024" t="s">
        <v>23</v>
      </c>
      <c r="Q5024" t="s">
        <v>41</v>
      </c>
    </row>
    <row r="5025" spans="1:17" x14ac:dyDescent="0.2">
      <c r="A5025" s="2">
        <v>36825</v>
      </c>
      <c r="B5025" t="s">
        <v>133</v>
      </c>
      <c r="C5025" t="s">
        <v>113</v>
      </c>
      <c r="D5025" t="s">
        <v>115</v>
      </c>
      <c r="E5025" t="s">
        <v>115</v>
      </c>
      <c r="F5025">
        <v>44</v>
      </c>
      <c r="G5025">
        <v>47</v>
      </c>
      <c r="H5025">
        <v>0</v>
      </c>
      <c r="I5025">
        <v>0</v>
      </c>
      <c r="J5025">
        <v>1</v>
      </c>
      <c r="K5025">
        <v>2</v>
      </c>
      <c r="L5025" t="s">
        <v>678</v>
      </c>
      <c r="M5025" t="s">
        <v>465</v>
      </c>
      <c r="N5025" t="s">
        <v>464</v>
      </c>
      <c r="O5025" t="s">
        <v>122</v>
      </c>
      <c r="P5025" t="s">
        <v>23</v>
      </c>
      <c r="Q5025" t="s">
        <v>41</v>
      </c>
    </row>
    <row r="5026" spans="1:17" x14ac:dyDescent="0.2">
      <c r="A5026" s="2">
        <v>36827</v>
      </c>
      <c r="B5026" t="s">
        <v>828</v>
      </c>
      <c r="C5026" t="s">
        <v>617</v>
      </c>
      <c r="D5026" t="s">
        <v>36</v>
      </c>
      <c r="E5026" t="s">
        <v>36</v>
      </c>
      <c r="F5026">
        <v>163</v>
      </c>
      <c r="G5026">
        <v>140</v>
      </c>
      <c r="H5026">
        <v>0</v>
      </c>
      <c r="I5026">
        <v>0</v>
      </c>
      <c r="J5026">
        <v>0</v>
      </c>
      <c r="K5026">
        <v>1</v>
      </c>
      <c r="L5026" t="s">
        <v>28</v>
      </c>
      <c r="M5026" t="s">
        <v>139</v>
      </c>
      <c r="N5026" t="s">
        <v>138</v>
      </c>
      <c r="O5026" t="s">
        <v>122</v>
      </c>
      <c r="P5026" t="s">
        <v>23</v>
      </c>
      <c r="Q5026" t="s">
        <v>41</v>
      </c>
    </row>
    <row r="5027" spans="1:17" x14ac:dyDescent="0.2">
      <c r="A5027" s="2">
        <v>36827</v>
      </c>
      <c r="B5027" t="s">
        <v>207</v>
      </c>
      <c r="C5027" t="s">
        <v>208</v>
      </c>
      <c r="D5027" t="s">
        <v>36</v>
      </c>
      <c r="E5027" t="s">
        <v>36</v>
      </c>
      <c r="F5027">
        <v>104</v>
      </c>
      <c r="G5027">
        <v>100</v>
      </c>
      <c r="H5027">
        <v>0</v>
      </c>
      <c r="I5027">
        <v>0</v>
      </c>
      <c r="J5027">
        <v>1</v>
      </c>
      <c r="K5027">
        <v>1</v>
      </c>
      <c r="L5027" t="s">
        <v>28</v>
      </c>
      <c r="M5027" t="s">
        <v>209</v>
      </c>
      <c r="N5027" t="s">
        <v>207</v>
      </c>
      <c r="O5027" t="s">
        <v>22</v>
      </c>
      <c r="P5027" t="s">
        <v>59</v>
      </c>
      <c r="Q5027" t="s">
        <v>41</v>
      </c>
    </row>
    <row r="5028" spans="1:17" x14ac:dyDescent="0.2">
      <c r="A5028" s="2">
        <v>36827</v>
      </c>
      <c r="B5028" t="s">
        <v>443</v>
      </c>
      <c r="C5028" t="s">
        <v>462</v>
      </c>
      <c r="D5028" t="s">
        <v>115</v>
      </c>
      <c r="E5028" t="s">
        <v>115</v>
      </c>
      <c r="F5028">
        <v>107</v>
      </c>
      <c r="G5028">
        <v>150</v>
      </c>
      <c r="H5028">
        <v>0</v>
      </c>
      <c r="I5028">
        <v>0</v>
      </c>
      <c r="J5028">
        <v>4</v>
      </c>
      <c r="K5028">
        <v>0</v>
      </c>
      <c r="L5028" t="s">
        <v>28</v>
      </c>
      <c r="M5028" t="s">
        <v>443</v>
      </c>
      <c r="N5028" t="s">
        <v>443</v>
      </c>
      <c r="O5028" t="s">
        <v>22</v>
      </c>
      <c r="P5028" t="s">
        <v>23</v>
      </c>
      <c r="Q5028" t="s">
        <v>24</v>
      </c>
    </row>
    <row r="5029" spans="1:17" x14ac:dyDescent="0.2">
      <c r="A5029" s="2">
        <v>36828</v>
      </c>
      <c r="B5029" t="s">
        <v>182</v>
      </c>
      <c r="C5029" t="s">
        <v>133</v>
      </c>
      <c r="D5029" t="s">
        <v>115</v>
      </c>
      <c r="E5029" t="s">
        <v>115</v>
      </c>
      <c r="F5029">
        <v>77</v>
      </c>
      <c r="G5029">
        <v>44</v>
      </c>
      <c r="H5029">
        <v>0</v>
      </c>
      <c r="I5029">
        <v>0</v>
      </c>
      <c r="J5029">
        <v>0</v>
      </c>
      <c r="K5029">
        <v>1</v>
      </c>
      <c r="L5029" t="s">
        <v>678</v>
      </c>
      <c r="M5029" t="s">
        <v>465</v>
      </c>
      <c r="N5029" t="s">
        <v>464</v>
      </c>
      <c r="O5029" t="s">
        <v>122</v>
      </c>
      <c r="P5029" t="s">
        <v>23</v>
      </c>
      <c r="Q5029" t="s">
        <v>41</v>
      </c>
    </row>
    <row r="5030" spans="1:17" x14ac:dyDescent="0.2">
      <c r="A5030" s="2">
        <v>36828</v>
      </c>
      <c r="B5030" t="s">
        <v>143</v>
      </c>
      <c r="C5030" t="s">
        <v>113</v>
      </c>
      <c r="D5030" t="s">
        <v>115</v>
      </c>
      <c r="E5030" t="s">
        <v>115</v>
      </c>
      <c r="F5030">
        <v>49</v>
      </c>
      <c r="G5030">
        <v>47</v>
      </c>
      <c r="H5030">
        <v>0</v>
      </c>
      <c r="I5030">
        <v>0</v>
      </c>
      <c r="J5030">
        <v>1</v>
      </c>
      <c r="K5030">
        <v>0</v>
      </c>
      <c r="L5030" t="s">
        <v>678</v>
      </c>
      <c r="M5030" t="s">
        <v>465</v>
      </c>
      <c r="N5030" t="s">
        <v>464</v>
      </c>
      <c r="O5030" t="s">
        <v>122</v>
      </c>
      <c r="P5030" t="s">
        <v>23</v>
      </c>
      <c r="Q5030" t="s">
        <v>24</v>
      </c>
    </row>
    <row r="5031" spans="1:17" x14ac:dyDescent="0.2">
      <c r="A5031" s="2">
        <v>36828</v>
      </c>
      <c r="B5031" t="s">
        <v>239</v>
      </c>
      <c r="C5031" t="s">
        <v>389</v>
      </c>
      <c r="D5031" t="s">
        <v>115</v>
      </c>
      <c r="E5031" t="s">
        <v>115</v>
      </c>
      <c r="F5031">
        <v>112</v>
      </c>
      <c r="G5031">
        <v>158</v>
      </c>
      <c r="H5031">
        <v>0</v>
      </c>
      <c r="I5031">
        <v>0</v>
      </c>
      <c r="J5031">
        <v>4</v>
      </c>
      <c r="K5031">
        <v>0</v>
      </c>
      <c r="L5031" t="s">
        <v>28</v>
      </c>
      <c r="M5031" t="s">
        <v>240</v>
      </c>
      <c r="N5031" t="s">
        <v>239</v>
      </c>
      <c r="O5031" t="s">
        <v>22</v>
      </c>
      <c r="P5031" t="s">
        <v>23</v>
      </c>
      <c r="Q5031" t="s">
        <v>24</v>
      </c>
    </row>
    <row r="5032" spans="1:17" x14ac:dyDescent="0.2">
      <c r="A5032" s="2">
        <v>36828</v>
      </c>
      <c r="B5032" t="s">
        <v>138</v>
      </c>
      <c r="C5032" t="s">
        <v>617</v>
      </c>
      <c r="D5032" t="s">
        <v>36</v>
      </c>
      <c r="E5032" t="s">
        <v>36</v>
      </c>
      <c r="F5032">
        <v>45</v>
      </c>
      <c r="G5032">
        <v>140</v>
      </c>
      <c r="H5032">
        <v>0</v>
      </c>
      <c r="I5032">
        <v>0</v>
      </c>
      <c r="J5032">
        <v>0</v>
      </c>
      <c r="K5032">
        <v>2</v>
      </c>
      <c r="L5032" t="s">
        <v>28</v>
      </c>
      <c r="M5032" t="s">
        <v>139</v>
      </c>
      <c r="N5032" t="s">
        <v>138</v>
      </c>
      <c r="O5032" t="s">
        <v>22</v>
      </c>
      <c r="P5032" t="s">
        <v>23</v>
      </c>
      <c r="Q5032" t="s">
        <v>41</v>
      </c>
    </row>
    <row r="5033" spans="1:17" x14ac:dyDescent="0.2">
      <c r="A5033" s="2">
        <v>36829</v>
      </c>
      <c r="B5033" t="s">
        <v>617</v>
      </c>
      <c r="C5033" t="s">
        <v>45</v>
      </c>
      <c r="D5033" t="s">
        <v>36</v>
      </c>
      <c r="E5033" t="s">
        <v>36</v>
      </c>
      <c r="F5033">
        <v>140</v>
      </c>
      <c r="G5033">
        <v>68</v>
      </c>
      <c r="H5033">
        <v>0</v>
      </c>
      <c r="I5033">
        <v>0</v>
      </c>
      <c r="J5033">
        <v>1</v>
      </c>
      <c r="K5033">
        <v>0</v>
      </c>
      <c r="L5033" t="s">
        <v>28</v>
      </c>
      <c r="M5033" t="s">
        <v>139</v>
      </c>
      <c r="N5033" t="s">
        <v>138</v>
      </c>
      <c r="O5033" t="s">
        <v>122</v>
      </c>
      <c r="P5033" t="s">
        <v>23</v>
      </c>
      <c r="Q5033" t="s">
        <v>24</v>
      </c>
    </row>
    <row r="5034" spans="1:17" x14ac:dyDescent="0.2">
      <c r="A5034" s="2">
        <v>36830</v>
      </c>
      <c r="B5034" t="s">
        <v>239</v>
      </c>
      <c r="C5034" t="s">
        <v>389</v>
      </c>
      <c r="D5034" t="s">
        <v>115</v>
      </c>
      <c r="E5034" t="s">
        <v>115</v>
      </c>
      <c r="F5034">
        <v>112</v>
      </c>
      <c r="G5034">
        <v>158</v>
      </c>
      <c r="H5034">
        <v>0</v>
      </c>
      <c r="I5034">
        <v>0</v>
      </c>
      <c r="J5034">
        <v>4</v>
      </c>
      <c r="K5034">
        <v>0</v>
      </c>
      <c r="L5034" t="s">
        <v>28</v>
      </c>
      <c r="M5034" t="s">
        <v>240</v>
      </c>
      <c r="N5034" t="s">
        <v>239</v>
      </c>
      <c r="O5034" t="s">
        <v>22</v>
      </c>
      <c r="P5034" t="s">
        <v>23</v>
      </c>
      <c r="Q5034" t="s">
        <v>24</v>
      </c>
    </row>
    <row r="5035" spans="1:17" x14ac:dyDescent="0.2">
      <c r="A5035" s="2">
        <v>36831</v>
      </c>
      <c r="B5035" t="s">
        <v>443</v>
      </c>
      <c r="C5035" t="s">
        <v>363</v>
      </c>
      <c r="D5035" t="s">
        <v>115</v>
      </c>
      <c r="E5035" t="s">
        <v>115</v>
      </c>
      <c r="F5035">
        <v>107</v>
      </c>
      <c r="G5035">
        <v>103</v>
      </c>
      <c r="H5035">
        <v>0</v>
      </c>
      <c r="I5035">
        <v>0</v>
      </c>
      <c r="J5035">
        <v>1</v>
      </c>
      <c r="K5035">
        <v>0</v>
      </c>
      <c r="L5035" t="s">
        <v>28</v>
      </c>
      <c r="M5035" t="s">
        <v>443</v>
      </c>
      <c r="N5035" t="s">
        <v>443</v>
      </c>
      <c r="O5035" t="s">
        <v>22</v>
      </c>
      <c r="P5035" t="s">
        <v>23</v>
      </c>
      <c r="Q5035" t="s">
        <v>24</v>
      </c>
    </row>
    <row r="5036" spans="1:17" x14ac:dyDescent="0.2">
      <c r="A5036" s="2">
        <v>36835</v>
      </c>
      <c r="B5036" t="s">
        <v>443</v>
      </c>
      <c r="C5036" t="s">
        <v>648</v>
      </c>
      <c r="D5036" t="s">
        <v>115</v>
      </c>
      <c r="E5036" t="s">
        <v>115</v>
      </c>
      <c r="F5036">
        <v>107</v>
      </c>
      <c r="G5036">
        <v>181</v>
      </c>
      <c r="H5036">
        <v>0</v>
      </c>
      <c r="I5036">
        <v>0</v>
      </c>
      <c r="J5036">
        <v>1</v>
      </c>
      <c r="K5036">
        <v>0</v>
      </c>
      <c r="L5036" t="s">
        <v>647</v>
      </c>
      <c r="M5036" t="s">
        <v>824</v>
      </c>
      <c r="N5036" t="s">
        <v>114</v>
      </c>
      <c r="O5036" t="s">
        <v>122</v>
      </c>
      <c r="P5036" t="s">
        <v>23</v>
      </c>
      <c r="Q5036" t="s">
        <v>24</v>
      </c>
    </row>
    <row r="5037" spans="1:17" x14ac:dyDescent="0.2">
      <c r="A5037" s="2">
        <v>36835</v>
      </c>
      <c r="B5037" t="s">
        <v>425</v>
      </c>
      <c r="C5037" t="s">
        <v>391</v>
      </c>
      <c r="D5037" t="s">
        <v>115</v>
      </c>
      <c r="E5037" t="s">
        <v>115</v>
      </c>
      <c r="F5037">
        <v>110</v>
      </c>
      <c r="G5037">
        <v>106</v>
      </c>
      <c r="H5037">
        <v>0</v>
      </c>
      <c r="I5037">
        <v>0</v>
      </c>
      <c r="J5037">
        <v>0</v>
      </c>
      <c r="K5037">
        <v>0</v>
      </c>
      <c r="L5037" t="s">
        <v>647</v>
      </c>
      <c r="M5037" t="s">
        <v>824</v>
      </c>
      <c r="N5037" t="s">
        <v>114</v>
      </c>
      <c r="O5037" t="s">
        <v>122</v>
      </c>
      <c r="P5037" t="s">
        <v>23</v>
      </c>
      <c r="Q5037" t="s">
        <v>30</v>
      </c>
    </row>
    <row r="5038" spans="1:17" x14ac:dyDescent="0.2">
      <c r="A5038" s="2">
        <v>36836</v>
      </c>
      <c r="B5038" t="s">
        <v>363</v>
      </c>
      <c r="C5038" t="s">
        <v>572</v>
      </c>
      <c r="D5038" t="s">
        <v>115</v>
      </c>
      <c r="E5038" t="s">
        <v>115</v>
      </c>
      <c r="F5038">
        <v>103</v>
      </c>
      <c r="G5038">
        <v>183</v>
      </c>
      <c r="H5038">
        <v>0</v>
      </c>
      <c r="I5038">
        <v>0</v>
      </c>
      <c r="J5038">
        <v>3</v>
      </c>
      <c r="K5038">
        <v>0</v>
      </c>
      <c r="L5038" t="s">
        <v>647</v>
      </c>
      <c r="M5038" t="s">
        <v>949</v>
      </c>
      <c r="N5038" t="s">
        <v>114</v>
      </c>
      <c r="O5038" t="s">
        <v>122</v>
      </c>
      <c r="P5038" t="s">
        <v>23</v>
      </c>
      <c r="Q5038" t="s">
        <v>24</v>
      </c>
    </row>
    <row r="5039" spans="1:17" x14ac:dyDescent="0.2">
      <c r="A5039" s="2">
        <v>36836</v>
      </c>
      <c r="B5039" t="s">
        <v>114</v>
      </c>
      <c r="C5039" t="s">
        <v>213</v>
      </c>
      <c r="D5039" t="s">
        <v>115</v>
      </c>
      <c r="E5039" t="s">
        <v>115</v>
      </c>
      <c r="F5039">
        <v>63</v>
      </c>
      <c r="G5039">
        <v>127</v>
      </c>
      <c r="H5039">
        <v>0</v>
      </c>
      <c r="I5039">
        <v>0</v>
      </c>
      <c r="J5039">
        <v>3</v>
      </c>
      <c r="K5039">
        <v>1</v>
      </c>
      <c r="L5039" t="s">
        <v>647</v>
      </c>
      <c r="M5039" t="s">
        <v>949</v>
      </c>
      <c r="N5039" t="s">
        <v>114</v>
      </c>
      <c r="O5039" t="s">
        <v>22</v>
      </c>
      <c r="P5039" t="s">
        <v>23</v>
      </c>
      <c r="Q5039" t="s">
        <v>24</v>
      </c>
    </row>
    <row r="5040" spans="1:17" x14ac:dyDescent="0.2">
      <c r="A5040" s="2">
        <v>36837</v>
      </c>
      <c r="B5040" t="s">
        <v>648</v>
      </c>
      <c r="C5040" t="s">
        <v>425</v>
      </c>
      <c r="D5040" t="s">
        <v>115</v>
      </c>
      <c r="E5040" t="s">
        <v>115</v>
      </c>
      <c r="F5040">
        <v>181</v>
      </c>
      <c r="G5040">
        <v>110</v>
      </c>
      <c r="H5040">
        <v>0</v>
      </c>
      <c r="I5040">
        <v>0</v>
      </c>
      <c r="J5040">
        <v>0</v>
      </c>
      <c r="K5040">
        <v>6</v>
      </c>
      <c r="L5040" t="s">
        <v>647</v>
      </c>
      <c r="M5040" t="s">
        <v>824</v>
      </c>
      <c r="N5040" t="s">
        <v>114</v>
      </c>
      <c r="O5040" t="s">
        <v>122</v>
      </c>
      <c r="P5040" t="s">
        <v>23</v>
      </c>
      <c r="Q5040" t="s">
        <v>41</v>
      </c>
    </row>
    <row r="5041" spans="1:17" x14ac:dyDescent="0.2">
      <c r="A5041" s="2">
        <v>36837</v>
      </c>
      <c r="B5041" t="s">
        <v>649</v>
      </c>
      <c r="C5041" t="s">
        <v>391</v>
      </c>
      <c r="D5041" t="s">
        <v>115</v>
      </c>
      <c r="E5041" t="s">
        <v>115</v>
      </c>
      <c r="F5041">
        <v>165</v>
      </c>
      <c r="G5041">
        <v>106</v>
      </c>
      <c r="H5041">
        <v>0</v>
      </c>
      <c r="I5041">
        <v>0</v>
      </c>
      <c r="J5041">
        <v>0</v>
      </c>
      <c r="K5041">
        <v>5</v>
      </c>
      <c r="L5041" t="s">
        <v>647</v>
      </c>
      <c r="M5041" t="s">
        <v>824</v>
      </c>
      <c r="N5041" t="s">
        <v>114</v>
      </c>
      <c r="O5041" t="s">
        <v>122</v>
      </c>
      <c r="P5041" t="s">
        <v>23</v>
      </c>
      <c r="Q5041" t="s">
        <v>41</v>
      </c>
    </row>
    <row r="5042" spans="1:17" x14ac:dyDescent="0.2">
      <c r="A5042" s="2">
        <v>36838</v>
      </c>
      <c r="B5042" t="s">
        <v>213</v>
      </c>
      <c r="C5042" t="s">
        <v>572</v>
      </c>
      <c r="D5042" t="s">
        <v>115</v>
      </c>
      <c r="E5042" t="s">
        <v>115</v>
      </c>
      <c r="F5042">
        <v>127</v>
      </c>
      <c r="G5042">
        <v>183</v>
      </c>
      <c r="H5042">
        <v>0</v>
      </c>
      <c r="I5042">
        <v>0</v>
      </c>
      <c r="J5042">
        <v>3</v>
      </c>
      <c r="K5042">
        <v>0</v>
      </c>
      <c r="L5042" t="s">
        <v>647</v>
      </c>
      <c r="M5042" t="s">
        <v>949</v>
      </c>
      <c r="N5042" t="s">
        <v>114</v>
      </c>
      <c r="O5042" t="s">
        <v>122</v>
      </c>
      <c r="P5042" t="s">
        <v>23</v>
      </c>
      <c r="Q5042" t="s">
        <v>24</v>
      </c>
    </row>
    <row r="5043" spans="1:17" x14ac:dyDescent="0.2">
      <c r="A5043" s="2">
        <v>36839</v>
      </c>
      <c r="B5043" t="s">
        <v>391</v>
      </c>
      <c r="C5043" t="s">
        <v>648</v>
      </c>
      <c r="D5043" t="s">
        <v>115</v>
      </c>
      <c r="E5043" t="s">
        <v>115</v>
      </c>
      <c r="F5043">
        <v>106</v>
      </c>
      <c r="G5043">
        <v>181</v>
      </c>
      <c r="H5043">
        <v>0</v>
      </c>
      <c r="I5043">
        <v>0</v>
      </c>
      <c r="J5043">
        <v>3</v>
      </c>
      <c r="K5043">
        <v>2</v>
      </c>
      <c r="L5043" t="s">
        <v>647</v>
      </c>
      <c r="M5043" t="s">
        <v>824</v>
      </c>
      <c r="N5043" t="s">
        <v>114</v>
      </c>
      <c r="O5043" t="s">
        <v>122</v>
      </c>
      <c r="P5043" t="s">
        <v>23</v>
      </c>
      <c r="Q5043" t="s">
        <v>24</v>
      </c>
    </row>
    <row r="5044" spans="1:17" x14ac:dyDescent="0.2">
      <c r="A5044" s="2">
        <v>36839</v>
      </c>
      <c r="B5044" t="s">
        <v>443</v>
      </c>
      <c r="C5044" t="s">
        <v>649</v>
      </c>
      <c r="D5044" t="s">
        <v>115</v>
      </c>
      <c r="E5044" t="s">
        <v>115</v>
      </c>
      <c r="F5044">
        <v>107</v>
      </c>
      <c r="G5044">
        <v>165</v>
      </c>
      <c r="H5044">
        <v>0</v>
      </c>
      <c r="I5044">
        <v>0</v>
      </c>
      <c r="J5044">
        <v>3</v>
      </c>
      <c r="K5044">
        <v>0</v>
      </c>
      <c r="L5044" t="s">
        <v>647</v>
      </c>
      <c r="M5044" t="s">
        <v>824</v>
      </c>
      <c r="N5044" t="s">
        <v>114</v>
      </c>
      <c r="O5044" t="s">
        <v>122</v>
      </c>
      <c r="P5044" t="s">
        <v>23</v>
      </c>
      <c r="Q5044" t="s">
        <v>24</v>
      </c>
    </row>
    <row r="5045" spans="1:17" x14ac:dyDescent="0.2">
      <c r="A5045" s="2">
        <v>36840</v>
      </c>
      <c r="B5045" t="s">
        <v>114</v>
      </c>
      <c r="C5045" t="s">
        <v>363</v>
      </c>
      <c r="D5045" t="s">
        <v>115</v>
      </c>
      <c r="E5045" t="s">
        <v>115</v>
      </c>
      <c r="F5045">
        <v>63</v>
      </c>
      <c r="G5045">
        <v>103</v>
      </c>
      <c r="H5045">
        <v>0</v>
      </c>
      <c r="I5045">
        <v>0</v>
      </c>
      <c r="J5045">
        <v>4</v>
      </c>
      <c r="K5045">
        <v>1</v>
      </c>
      <c r="L5045" t="s">
        <v>647</v>
      </c>
      <c r="M5045" t="s">
        <v>949</v>
      </c>
      <c r="N5045" t="s">
        <v>114</v>
      </c>
      <c r="O5045" t="s">
        <v>22</v>
      </c>
      <c r="P5045" t="s">
        <v>23</v>
      </c>
      <c r="Q5045" t="s">
        <v>24</v>
      </c>
    </row>
    <row r="5046" spans="1:17" x14ac:dyDescent="0.2">
      <c r="A5046" s="2">
        <v>36841</v>
      </c>
      <c r="B5046" t="s">
        <v>648</v>
      </c>
      <c r="C5046" t="s">
        <v>649</v>
      </c>
      <c r="D5046" t="s">
        <v>115</v>
      </c>
      <c r="E5046" t="s">
        <v>115</v>
      </c>
      <c r="F5046">
        <v>181</v>
      </c>
      <c r="G5046">
        <v>165</v>
      </c>
      <c r="H5046">
        <v>0</v>
      </c>
      <c r="I5046">
        <v>0</v>
      </c>
      <c r="J5046">
        <v>3</v>
      </c>
      <c r="K5046">
        <v>0</v>
      </c>
      <c r="L5046" t="s">
        <v>647</v>
      </c>
      <c r="M5046" t="s">
        <v>824</v>
      </c>
      <c r="N5046" t="s">
        <v>114</v>
      </c>
      <c r="O5046" t="s">
        <v>122</v>
      </c>
      <c r="P5046" t="s">
        <v>23</v>
      </c>
      <c r="Q5046" t="s">
        <v>24</v>
      </c>
    </row>
    <row r="5047" spans="1:17" x14ac:dyDescent="0.2">
      <c r="A5047" s="2">
        <v>36841</v>
      </c>
      <c r="B5047" t="s">
        <v>425</v>
      </c>
      <c r="C5047" t="s">
        <v>443</v>
      </c>
      <c r="D5047" t="s">
        <v>115</v>
      </c>
      <c r="E5047" t="s">
        <v>115</v>
      </c>
      <c r="F5047">
        <v>110</v>
      </c>
      <c r="G5047">
        <v>107</v>
      </c>
      <c r="H5047">
        <v>0</v>
      </c>
      <c r="I5047">
        <v>0</v>
      </c>
      <c r="J5047">
        <v>1</v>
      </c>
      <c r="K5047">
        <v>0</v>
      </c>
      <c r="L5047" t="s">
        <v>647</v>
      </c>
      <c r="M5047" t="s">
        <v>824</v>
      </c>
      <c r="N5047" t="s">
        <v>114</v>
      </c>
      <c r="O5047" t="s">
        <v>122</v>
      </c>
      <c r="P5047" t="s">
        <v>23</v>
      </c>
      <c r="Q5047" t="s">
        <v>24</v>
      </c>
    </row>
    <row r="5048" spans="1:17" x14ac:dyDescent="0.2">
      <c r="A5048" s="2">
        <v>36842</v>
      </c>
      <c r="B5048" t="s">
        <v>213</v>
      </c>
      <c r="C5048" t="s">
        <v>363</v>
      </c>
      <c r="D5048" t="s">
        <v>115</v>
      </c>
      <c r="E5048" t="s">
        <v>115</v>
      </c>
      <c r="F5048">
        <v>127</v>
      </c>
      <c r="G5048">
        <v>103</v>
      </c>
      <c r="H5048">
        <v>0</v>
      </c>
      <c r="I5048">
        <v>0</v>
      </c>
      <c r="J5048">
        <v>0</v>
      </c>
      <c r="K5048">
        <v>5</v>
      </c>
      <c r="L5048" t="s">
        <v>647</v>
      </c>
      <c r="M5048" t="s">
        <v>949</v>
      </c>
      <c r="N5048" t="s">
        <v>114</v>
      </c>
      <c r="O5048" t="s">
        <v>122</v>
      </c>
      <c r="P5048" t="s">
        <v>23</v>
      </c>
      <c r="Q5048" t="s">
        <v>41</v>
      </c>
    </row>
    <row r="5049" spans="1:17" x14ac:dyDescent="0.2">
      <c r="A5049" s="2">
        <v>36842</v>
      </c>
      <c r="B5049" t="s">
        <v>114</v>
      </c>
      <c r="C5049" t="s">
        <v>572</v>
      </c>
      <c r="D5049" t="s">
        <v>115</v>
      </c>
      <c r="E5049" t="s">
        <v>115</v>
      </c>
      <c r="F5049">
        <v>63</v>
      </c>
      <c r="G5049">
        <v>183</v>
      </c>
      <c r="H5049">
        <v>0</v>
      </c>
      <c r="I5049">
        <v>0</v>
      </c>
      <c r="J5049">
        <v>2</v>
      </c>
      <c r="K5049">
        <v>0</v>
      </c>
      <c r="L5049" t="s">
        <v>647</v>
      </c>
      <c r="M5049" t="s">
        <v>949</v>
      </c>
      <c r="N5049" t="s">
        <v>114</v>
      </c>
      <c r="O5049" t="s">
        <v>22</v>
      </c>
      <c r="P5049" t="s">
        <v>23</v>
      </c>
      <c r="Q5049" t="s">
        <v>24</v>
      </c>
    </row>
    <row r="5050" spans="1:17" x14ac:dyDescent="0.2">
      <c r="A5050" s="2">
        <v>36842</v>
      </c>
      <c r="B5050" t="s">
        <v>176</v>
      </c>
      <c r="C5050" t="s">
        <v>254</v>
      </c>
      <c r="D5050" t="s">
        <v>115</v>
      </c>
      <c r="E5050" t="s">
        <v>115</v>
      </c>
      <c r="F5050">
        <v>59</v>
      </c>
      <c r="G5050">
        <v>126</v>
      </c>
      <c r="H5050">
        <v>0</v>
      </c>
      <c r="I5050">
        <v>0</v>
      </c>
      <c r="J5050">
        <v>1</v>
      </c>
      <c r="K5050">
        <v>1</v>
      </c>
      <c r="L5050" t="s">
        <v>28</v>
      </c>
      <c r="M5050" t="s">
        <v>300</v>
      </c>
      <c r="N5050" t="s">
        <v>176</v>
      </c>
      <c r="O5050" t="s">
        <v>22</v>
      </c>
      <c r="P5050" t="s">
        <v>23</v>
      </c>
      <c r="Q5050" t="s">
        <v>30</v>
      </c>
    </row>
    <row r="5051" spans="1:17" x14ac:dyDescent="0.2">
      <c r="A5051" s="2">
        <v>36843</v>
      </c>
      <c r="B5051" t="s">
        <v>649</v>
      </c>
      <c r="C5051" t="s">
        <v>425</v>
      </c>
      <c r="D5051" t="s">
        <v>115</v>
      </c>
      <c r="E5051" t="s">
        <v>115</v>
      </c>
      <c r="F5051">
        <v>165</v>
      </c>
      <c r="G5051">
        <v>110</v>
      </c>
      <c r="H5051">
        <v>0</v>
      </c>
      <c r="I5051">
        <v>0</v>
      </c>
      <c r="J5051">
        <v>0</v>
      </c>
      <c r="K5051">
        <v>5</v>
      </c>
      <c r="L5051" t="s">
        <v>647</v>
      </c>
      <c r="M5051" t="s">
        <v>824</v>
      </c>
      <c r="N5051" t="s">
        <v>114</v>
      </c>
      <c r="O5051" t="s">
        <v>122</v>
      </c>
      <c r="P5051" t="s">
        <v>23</v>
      </c>
      <c r="Q5051" t="s">
        <v>41</v>
      </c>
    </row>
    <row r="5052" spans="1:17" x14ac:dyDescent="0.2">
      <c r="A5052" s="2">
        <v>36843</v>
      </c>
      <c r="B5052" t="s">
        <v>391</v>
      </c>
      <c r="C5052" t="s">
        <v>443</v>
      </c>
      <c r="D5052" t="s">
        <v>115</v>
      </c>
      <c r="E5052" t="s">
        <v>115</v>
      </c>
      <c r="F5052">
        <v>106</v>
      </c>
      <c r="G5052">
        <v>107</v>
      </c>
      <c r="H5052">
        <v>0</v>
      </c>
      <c r="I5052">
        <v>0</v>
      </c>
      <c r="J5052">
        <v>1</v>
      </c>
      <c r="K5052">
        <v>0</v>
      </c>
      <c r="L5052" t="s">
        <v>647</v>
      </c>
      <c r="M5052" t="s">
        <v>824</v>
      </c>
      <c r="N5052" t="s">
        <v>114</v>
      </c>
      <c r="O5052" t="s">
        <v>122</v>
      </c>
      <c r="P5052" t="s">
        <v>23</v>
      </c>
      <c r="Q5052" t="s">
        <v>24</v>
      </c>
    </row>
    <row r="5053" spans="1:17" x14ac:dyDescent="0.2">
      <c r="A5053" s="2">
        <v>36844</v>
      </c>
      <c r="B5053" t="s">
        <v>150</v>
      </c>
      <c r="C5053" t="s">
        <v>87</v>
      </c>
      <c r="D5053" t="s">
        <v>36</v>
      </c>
      <c r="E5053" t="s">
        <v>50</v>
      </c>
      <c r="F5053">
        <v>80</v>
      </c>
      <c r="G5053">
        <v>55</v>
      </c>
      <c r="H5053">
        <v>0</v>
      </c>
      <c r="I5053">
        <v>0</v>
      </c>
      <c r="J5053">
        <v>1</v>
      </c>
      <c r="K5053">
        <v>2</v>
      </c>
      <c r="L5053" t="s">
        <v>28</v>
      </c>
      <c r="M5053" t="s">
        <v>151</v>
      </c>
      <c r="N5053" t="s">
        <v>150</v>
      </c>
      <c r="O5053" t="s">
        <v>22</v>
      </c>
      <c r="P5053" t="s">
        <v>23</v>
      </c>
      <c r="Q5053" t="s">
        <v>41</v>
      </c>
    </row>
    <row r="5054" spans="1:17" x14ac:dyDescent="0.2">
      <c r="A5054" s="2">
        <v>36845</v>
      </c>
      <c r="B5054" t="s">
        <v>85</v>
      </c>
      <c r="C5054" t="s">
        <v>184</v>
      </c>
      <c r="D5054" t="s">
        <v>50</v>
      </c>
      <c r="E5054" t="s">
        <v>50</v>
      </c>
      <c r="F5054">
        <v>81</v>
      </c>
      <c r="G5054">
        <v>118</v>
      </c>
      <c r="H5054">
        <v>0</v>
      </c>
      <c r="I5054">
        <v>0</v>
      </c>
      <c r="J5054">
        <v>3</v>
      </c>
      <c r="K5054">
        <v>0</v>
      </c>
      <c r="L5054" t="s">
        <v>28</v>
      </c>
      <c r="M5054" t="s">
        <v>86</v>
      </c>
      <c r="N5054" t="s">
        <v>85</v>
      </c>
      <c r="O5054" t="s">
        <v>22</v>
      </c>
      <c r="P5054" t="s">
        <v>23</v>
      </c>
      <c r="Q5054" t="s">
        <v>24</v>
      </c>
    </row>
    <row r="5055" spans="1:17" x14ac:dyDescent="0.2">
      <c r="A5055" s="2">
        <v>36845</v>
      </c>
      <c r="B5055" t="s">
        <v>221</v>
      </c>
      <c r="C5055" t="s">
        <v>77</v>
      </c>
      <c r="D5055" t="s">
        <v>27</v>
      </c>
      <c r="E5055" t="s">
        <v>27</v>
      </c>
      <c r="F5055">
        <v>102</v>
      </c>
      <c r="G5055">
        <v>18</v>
      </c>
      <c r="H5055">
        <v>0</v>
      </c>
      <c r="I5055">
        <v>0</v>
      </c>
      <c r="J5055">
        <v>0</v>
      </c>
      <c r="K5055">
        <v>4</v>
      </c>
      <c r="L5055" t="s">
        <v>20</v>
      </c>
      <c r="M5055" t="s">
        <v>223</v>
      </c>
      <c r="N5055" t="s">
        <v>221</v>
      </c>
      <c r="O5055" t="s">
        <v>22</v>
      </c>
      <c r="P5055" t="s">
        <v>23</v>
      </c>
      <c r="Q5055" t="s">
        <v>41</v>
      </c>
    </row>
    <row r="5056" spans="1:17" x14ac:dyDescent="0.2">
      <c r="A5056" s="2">
        <v>36845</v>
      </c>
      <c r="B5056" t="s">
        <v>17</v>
      </c>
      <c r="C5056" t="s">
        <v>18</v>
      </c>
      <c r="D5056" t="s">
        <v>19</v>
      </c>
      <c r="E5056" t="s">
        <v>19</v>
      </c>
      <c r="F5056">
        <v>66</v>
      </c>
      <c r="G5056">
        <v>36</v>
      </c>
      <c r="H5056">
        <v>0</v>
      </c>
      <c r="I5056">
        <v>0</v>
      </c>
      <c r="J5056">
        <v>0</v>
      </c>
      <c r="K5056">
        <v>0</v>
      </c>
      <c r="L5056" t="s">
        <v>20</v>
      </c>
      <c r="M5056" t="s">
        <v>21</v>
      </c>
      <c r="N5056" t="s">
        <v>17</v>
      </c>
      <c r="O5056" t="s">
        <v>22</v>
      </c>
      <c r="P5056" t="s">
        <v>23</v>
      </c>
      <c r="Q5056" t="s">
        <v>30</v>
      </c>
    </row>
    <row r="5057" spans="1:17" x14ac:dyDescent="0.2">
      <c r="A5057" s="2">
        <v>36845</v>
      </c>
      <c r="B5057" t="s">
        <v>25</v>
      </c>
      <c r="C5057" t="s">
        <v>43</v>
      </c>
      <c r="D5057" t="s">
        <v>19</v>
      </c>
      <c r="E5057" t="s">
        <v>19</v>
      </c>
      <c r="F5057">
        <v>1</v>
      </c>
      <c r="G5057">
        <v>15</v>
      </c>
      <c r="H5057">
        <v>0</v>
      </c>
      <c r="I5057">
        <v>0</v>
      </c>
      <c r="J5057">
        <v>1</v>
      </c>
      <c r="K5057">
        <v>0</v>
      </c>
      <c r="L5057" t="s">
        <v>20</v>
      </c>
      <c r="M5057" t="s">
        <v>66</v>
      </c>
      <c r="N5057" t="s">
        <v>25</v>
      </c>
      <c r="O5057" t="s">
        <v>22</v>
      </c>
      <c r="P5057" t="s">
        <v>23</v>
      </c>
      <c r="Q5057" t="s">
        <v>24</v>
      </c>
    </row>
    <row r="5058" spans="1:17" x14ac:dyDescent="0.2">
      <c r="A5058" s="2">
        <v>36845</v>
      </c>
      <c r="B5058" t="s">
        <v>56</v>
      </c>
      <c r="C5058" t="s">
        <v>26</v>
      </c>
      <c r="D5058" t="s">
        <v>27</v>
      </c>
      <c r="E5058" t="s">
        <v>27</v>
      </c>
      <c r="F5058">
        <v>63</v>
      </c>
      <c r="G5058">
        <v>11</v>
      </c>
      <c r="H5058">
        <v>0</v>
      </c>
      <c r="I5058">
        <v>0</v>
      </c>
      <c r="J5058">
        <v>0</v>
      </c>
      <c r="K5058">
        <v>0</v>
      </c>
      <c r="L5058" t="s">
        <v>20</v>
      </c>
      <c r="M5058" t="s">
        <v>343</v>
      </c>
      <c r="N5058" t="s">
        <v>56</v>
      </c>
      <c r="O5058" t="s">
        <v>22</v>
      </c>
      <c r="P5058" t="s">
        <v>23</v>
      </c>
      <c r="Q5058" t="s">
        <v>30</v>
      </c>
    </row>
    <row r="5059" spans="1:17" x14ac:dyDescent="0.2">
      <c r="A5059" s="2">
        <v>36845</v>
      </c>
      <c r="B5059" t="s">
        <v>107</v>
      </c>
      <c r="C5059" t="s">
        <v>39</v>
      </c>
      <c r="D5059" t="s">
        <v>19</v>
      </c>
      <c r="E5059" t="s">
        <v>19</v>
      </c>
      <c r="F5059">
        <v>19</v>
      </c>
      <c r="G5059">
        <v>3</v>
      </c>
      <c r="H5059">
        <v>0</v>
      </c>
      <c r="I5059">
        <v>0</v>
      </c>
      <c r="J5059">
        <v>0</v>
      </c>
      <c r="K5059">
        <v>2</v>
      </c>
      <c r="L5059" t="s">
        <v>20</v>
      </c>
      <c r="M5059" t="s">
        <v>310</v>
      </c>
      <c r="N5059" t="s">
        <v>107</v>
      </c>
      <c r="O5059" t="s">
        <v>22</v>
      </c>
      <c r="P5059" t="s">
        <v>23</v>
      </c>
      <c r="Q5059" t="s">
        <v>41</v>
      </c>
    </row>
    <row r="5060" spans="1:17" x14ac:dyDescent="0.2">
      <c r="A5060" s="2">
        <v>36845</v>
      </c>
      <c r="B5060" t="s">
        <v>145</v>
      </c>
      <c r="C5060" t="s">
        <v>737</v>
      </c>
      <c r="D5060" t="s">
        <v>50</v>
      </c>
      <c r="E5060" t="s">
        <v>50</v>
      </c>
      <c r="F5060">
        <v>67</v>
      </c>
      <c r="G5060">
        <v>145</v>
      </c>
      <c r="H5060">
        <v>0</v>
      </c>
      <c r="I5060">
        <v>0</v>
      </c>
      <c r="J5060">
        <v>5</v>
      </c>
      <c r="K5060">
        <v>0</v>
      </c>
      <c r="L5060" t="s">
        <v>20</v>
      </c>
      <c r="M5060" t="s">
        <v>146</v>
      </c>
      <c r="N5060" t="s">
        <v>145</v>
      </c>
      <c r="O5060" t="s">
        <v>22</v>
      </c>
      <c r="P5060" t="s">
        <v>23</v>
      </c>
      <c r="Q5060" t="s">
        <v>24</v>
      </c>
    </row>
    <row r="5061" spans="1:17" x14ac:dyDescent="0.2">
      <c r="A5061" s="2">
        <v>36845</v>
      </c>
      <c r="B5061" t="s">
        <v>72</v>
      </c>
      <c r="C5061" t="s">
        <v>129</v>
      </c>
      <c r="D5061" t="s">
        <v>50</v>
      </c>
      <c r="E5061" t="s">
        <v>50</v>
      </c>
      <c r="F5061">
        <v>24</v>
      </c>
      <c r="G5061">
        <v>8</v>
      </c>
      <c r="H5061">
        <v>0</v>
      </c>
      <c r="I5061">
        <v>0</v>
      </c>
      <c r="J5061">
        <v>2</v>
      </c>
      <c r="K5061">
        <v>1</v>
      </c>
      <c r="L5061" t="s">
        <v>28</v>
      </c>
      <c r="M5061" t="s">
        <v>74</v>
      </c>
      <c r="N5061" t="s">
        <v>72</v>
      </c>
      <c r="O5061" t="s">
        <v>22</v>
      </c>
      <c r="P5061" t="s">
        <v>23</v>
      </c>
      <c r="Q5061" t="s">
        <v>24</v>
      </c>
    </row>
    <row r="5062" spans="1:17" x14ac:dyDescent="0.2">
      <c r="A5062" s="2">
        <v>36845</v>
      </c>
      <c r="B5062" t="s">
        <v>210</v>
      </c>
      <c r="C5062" t="s">
        <v>185</v>
      </c>
      <c r="D5062" t="s">
        <v>27</v>
      </c>
      <c r="E5062" t="s">
        <v>27</v>
      </c>
      <c r="F5062">
        <v>89</v>
      </c>
      <c r="G5062">
        <v>46</v>
      </c>
      <c r="H5062">
        <v>0</v>
      </c>
      <c r="I5062">
        <v>0</v>
      </c>
      <c r="J5062">
        <v>2</v>
      </c>
      <c r="K5062">
        <v>0</v>
      </c>
      <c r="L5062" t="s">
        <v>20</v>
      </c>
      <c r="M5062" t="s">
        <v>557</v>
      </c>
      <c r="N5062" t="s">
        <v>210</v>
      </c>
      <c r="O5062" t="s">
        <v>22</v>
      </c>
      <c r="P5062" t="s">
        <v>23</v>
      </c>
      <c r="Q5062" t="s">
        <v>24</v>
      </c>
    </row>
    <row r="5063" spans="1:17" x14ac:dyDescent="0.2">
      <c r="A5063" s="2">
        <v>36845</v>
      </c>
      <c r="B5063" t="s">
        <v>81</v>
      </c>
      <c r="C5063" t="s">
        <v>569</v>
      </c>
      <c r="D5063" t="s">
        <v>50</v>
      </c>
      <c r="E5063" t="s">
        <v>115</v>
      </c>
      <c r="F5063">
        <v>72</v>
      </c>
      <c r="G5063">
        <v>175</v>
      </c>
      <c r="H5063">
        <v>0</v>
      </c>
      <c r="I5063">
        <v>0</v>
      </c>
      <c r="J5063">
        <v>1</v>
      </c>
      <c r="K5063">
        <v>0</v>
      </c>
      <c r="L5063" t="s">
        <v>28</v>
      </c>
      <c r="M5063" t="s">
        <v>738</v>
      </c>
      <c r="N5063" t="s">
        <v>81</v>
      </c>
      <c r="O5063" t="s">
        <v>22</v>
      </c>
      <c r="P5063" t="s">
        <v>23</v>
      </c>
      <c r="Q5063" t="s">
        <v>24</v>
      </c>
    </row>
    <row r="5064" spans="1:17" x14ac:dyDescent="0.2">
      <c r="A5064" s="2">
        <v>36845</v>
      </c>
      <c r="B5064" t="s">
        <v>153</v>
      </c>
      <c r="C5064" t="s">
        <v>244</v>
      </c>
      <c r="D5064" t="s">
        <v>50</v>
      </c>
      <c r="E5064" t="s">
        <v>50</v>
      </c>
      <c r="F5064">
        <v>42</v>
      </c>
      <c r="G5064">
        <v>27</v>
      </c>
      <c r="H5064">
        <v>0</v>
      </c>
      <c r="I5064">
        <v>0</v>
      </c>
      <c r="J5064">
        <v>0</v>
      </c>
      <c r="K5064">
        <v>2</v>
      </c>
      <c r="L5064" t="s">
        <v>28</v>
      </c>
      <c r="M5064" t="s">
        <v>950</v>
      </c>
      <c r="N5064" t="s">
        <v>153</v>
      </c>
      <c r="O5064" t="s">
        <v>22</v>
      </c>
      <c r="P5064" t="s">
        <v>23</v>
      </c>
      <c r="Q5064" t="s">
        <v>41</v>
      </c>
    </row>
    <row r="5065" spans="1:17" x14ac:dyDescent="0.2">
      <c r="A5065" s="2">
        <v>36845</v>
      </c>
      <c r="B5065" t="s">
        <v>555</v>
      </c>
      <c r="C5065" t="s">
        <v>131</v>
      </c>
      <c r="D5065" t="s">
        <v>27</v>
      </c>
      <c r="E5065" t="s">
        <v>27</v>
      </c>
      <c r="F5065">
        <v>61</v>
      </c>
      <c r="G5065">
        <v>56</v>
      </c>
      <c r="H5065">
        <v>0</v>
      </c>
      <c r="I5065">
        <v>0</v>
      </c>
      <c r="J5065">
        <v>2</v>
      </c>
      <c r="K5065">
        <v>1</v>
      </c>
      <c r="L5065" t="s">
        <v>20</v>
      </c>
      <c r="M5065" t="s">
        <v>938</v>
      </c>
      <c r="N5065" t="s">
        <v>555</v>
      </c>
      <c r="O5065" t="s">
        <v>22</v>
      </c>
      <c r="P5065" t="s">
        <v>23</v>
      </c>
      <c r="Q5065" t="s">
        <v>24</v>
      </c>
    </row>
    <row r="5066" spans="1:17" x14ac:dyDescent="0.2">
      <c r="A5066" s="2">
        <v>36845</v>
      </c>
      <c r="B5066" t="s">
        <v>98</v>
      </c>
      <c r="C5066" t="s">
        <v>70</v>
      </c>
      <c r="D5066" t="s">
        <v>50</v>
      </c>
      <c r="E5066" t="s">
        <v>50</v>
      </c>
      <c r="F5066">
        <v>33</v>
      </c>
      <c r="G5066">
        <v>55</v>
      </c>
      <c r="H5066">
        <v>0</v>
      </c>
      <c r="I5066">
        <v>0</v>
      </c>
      <c r="J5066">
        <v>3</v>
      </c>
      <c r="K5066">
        <v>0</v>
      </c>
      <c r="L5066" t="s">
        <v>28</v>
      </c>
      <c r="M5066" t="s">
        <v>99</v>
      </c>
      <c r="N5066" t="s">
        <v>98</v>
      </c>
      <c r="O5066" t="s">
        <v>22</v>
      </c>
      <c r="P5066" t="s">
        <v>23</v>
      </c>
      <c r="Q5066" t="s">
        <v>24</v>
      </c>
    </row>
    <row r="5067" spans="1:17" x14ac:dyDescent="0.2">
      <c r="A5067" s="2">
        <v>36845</v>
      </c>
      <c r="B5067" t="s">
        <v>119</v>
      </c>
      <c r="C5067" t="s">
        <v>89</v>
      </c>
      <c r="D5067" t="s">
        <v>50</v>
      </c>
      <c r="E5067" t="s">
        <v>50</v>
      </c>
      <c r="F5067">
        <v>5</v>
      </c>
      <c r="G5067">
        <v>16</v>
      </c>
      <c r="H5067">
        <v>0</v>
      </c>
      <c r="I5067">
        <v>0</v>
      </c>
      <c r="J5067">
        <v>1</v>
      </c>
      <c r="K5067">
        <v>0</v>
      </c>
      <c r="L5067" t="s">
        <v>28</v>
      </c>
      <c r="M5067" t="s">
        <v>951</v>
      </c>
      <c r="N5067" t="s">
        <v>119</v>
      </c>
      <c r="O5067" t="s">
        <v>22</v>
      </c>
      <c r="P5067" t="s">
        <v>23</v>
      </c>
      <c r="Q5067" t="s">
        <v>24</v>
      </c>
    </row>
    <row r="5068" spans="1:17" x14ac:dyDescent="0.2">
      <c r="A5068" s="2">
        <v>36845</v>
      </c>
      <c r="B5068" t="s">
        <v>328</v>
      </c>
      <c r="C5068" t="s">
        <v>94</v>
      </c>
      <c r="D5068" t="s">
        <v>50</v>
      </c>
      <c r="E5068" t="s">
        <v>50</v>
      </c>
      <c r="F5068">
        <v>75</v>
      </c>
      <c r="G5068">
        <v>48</v>
      </c>
      <c r="H5068">
        <v>0</v>
      </c>
      <c r="I5068">
        <v>0</v>
      </c>
      <c r="J5068">
        <v>0</v>
      </c>
      <c r="K5068">
        <v>1</v>
      </c>
      <c r="L5068" t="s">
        <v>28</v>
      </c>
      <c r="M5068" t="s">
        <v>329</v>
      </c>
      <c r="N5068" t="s">
        <v>328</v>
      </c>
      <c r="O5068" t="s">
        <v>22</v>
      </c>
      <c r="P5068" t="s">
        <v>23</v>
      </c>
      <c r="Q5068" t="s">
        <v>41</v>
      </c>
    </row>
    <row r="5069" spans="1:17" x14ac:dyDescent="0.2">
      <c r="A5069" s="2">
        <v>36845</v>
      </c>
      <c r="B5069" t="s">
        <v>38</v>
      </c>
      <c r="C5069" t="s">
        <v>42</v>
      </c>
      <c r="D5069" t="s">
        <v>19</v>
      </c>
      <c r="E5069" t="s">
        <v>19</v>
      </c>
      <c r="F5069">
        <v>12</v>
      </c>
      <c r="G5069">
        <v>45</v>
      </c>
      <c r="H5069">
        <v>0</v>
      </c>
      <c r="I5069">
        <v>0</v>
      </c>
      <c r="J5069">
        <v>5</v>
      </c>
      <c r="K5069">
        <v>1</v>
      </c>
      <c r="L5069" t="s">
        <v>20</v>
      </c>
      <c r="M5069" t="s">
        <v>40</v>
      </c>
      <c r="N5069" t="s">
        <v>38</v>
      </c>
      <c r="O5069" t="s">
        <v>22</v>
      </c>
      <c r="P5069" t="s">
        <v>23</v>
      </c>
      <c r="Q5069" t="s">
        <v>24</v>
      </c>
    </row>
    <row r="5070" spans="1:17" x14ac:dyDescent="0.2">
      <c r="A5070" s="2">
        <v>36845</v>
      </c>
      <c r="B5070" t="s">
        <v>90</v>
      </c>
      <c r="C5070" t="s">
        <v>76</v>
      </c>
      <c r="D5070" t="s">
        <v>50</v>
      </c>
      <c r="E5070" t="s">
        <v>50</v>
      </c>
      <c r="F5070">
        <v>44</v>
      </c>
      <c r="G5070">
        <v>49</v>
      </c>
      <c r="H5070">
        <v>0</v>
      </c>
      <c r="I5070">
        <v>0</v>
      </c>
      <c r="J5070">
        <v>1</v>
      </c>
      <c r="K5070">
        <v>0</v>
      </c>
      <c r="L5070" t="s">
        <v>28</v>
      </c>
      <c r="M5070" t="s">
        <v>750</v>
      </c>
      <c r="N5070" t="s">
        <v>90</v>
      </c>
      <c r="O5070" t="s">
        <v>22</v>
      </c>
      <c r="P5070" t="s">
        <v>23</v>
      </c>
      <c r="Q5070" t="s">
        <v>24</v>
      </c>
    </row>
    <row r="5071" spans="1:17" x14ac:dyDescent="0.2">
      <c r="A5071" s="2">
        <v>36845</v>
      </c>
      <c r="B5071" t="s">
        <v>82</v>
      </c>
      <c r="C5071" t="s">
        <v>123</v>
      </c>
      <c r="D5071" t="s">
        <v>50</v>
      </c>
      <c r="E5071" t="s">
        <v>50</v>
      </c>
      <c r="F5071">
        <v>7</v>
      </c>
      <c r="G5071">
        <v>37</v>
      </c>
      <c r="H5071">
        <v>0</v>
      </c>
      <c r="I5071">
        <v>0</v>
      </c>
      <c r="J5071">
        <v>2</v>
      </c>
      <c r="K5071">
        <v>1</v>
      </c>
      <c r="L5071" t="s">
        <v>28</v>
      </c>
      <c r="M5071" t="s">
        <v>684</v>
      </c>
      <c r="N5071" t="s">
        <v>82</v>
      </c>
      <c r="O5071" t="s">
        <v>22</v>
      </c>
      <c r="P5071" t="s">
        <v>23</v>
      </c>
      <c r="Q5071" t="s">
        <v>24</v>
      </c>
    </row>
    <row r="5072" spans="1:17" x14ac:dyDescent="0.2">
      <c r="A5072" s="2">
        <v>36845</v>
      </c>
      <c r="B5072" t="s">
        <v>125</v>
      </c>
      <c r="C5072" t="s">
        <v>101</v>
      </c>
      <c r="D5072" t="s">
        <v>50</v>
      </c>
      <c r="E5072" t="s">
        <v>50</v>
      </c>
      <c r="F5072">
        <v>169</v>
      </c>
      <c r="G5072">
        <v>94</v>
      </c>
      <c r="H5072">
        <v>0</v>
      </c>
      <c r="I5072">
        <v>0</v>
      </c>
      <c r="J5072">
        <v>0</v>
      </c>
      <c r="K5072">
        <v>1</v>
      </c>
      <c r="L5072" t="s">
        <v>20</v>
      </c>
      <c r="M5072" t="s">
        <v>468</v>
      </c>
      <c r="N5072" t="s">
        <v>125</v>
      </c>
      <c r="O5072" t="s">
        <v>22</v>
      </c>
      <c r="P5072" t="s">
        <v>23</v>
      </c>
      <c r="Q5072" t="s">
        <v>41</v>
      </c>
    </row>
    <row r="5073" spans="1:17" x14ac:dyDescent="0.2">
      <c r="A5073" s="2">
        <v>36845</v>
      </c>
      <c r="B5073" t="s">
        <v>104</v>
      </c>
      <c r="C5073" t="s">
        <v>55</v>
      </c>
      <c r="D5073" t="s">
        <v>50</v>
      </c>
      <c r="E5073" t="s">
        <v>57</v>
      </c>
      <c r="F5073">
        <v>20</v>
      </c>
      <c r="G5073">
        <v>74</v>
      </c>
      <c r="H5073">
        <v>0</v>
      </c>
      <c r="I5073">
        <v>0</v>
      </c>
      <c r="J5073">
        <v>0</v>
      </c>
      <c r="K5073">
        <v>2</v>
      </c>
      <c r="L5073" t="s">
        <v>28</v>
      </c>
      <c r="M5073" t="s">
        <v>273</v>
      </c>
      <c r="N5073" t="s">
        <v>104</v>
      </c>
      <c r="O5073" t="s">
        <v>22</v>
      </c>
      <c r="P5073" t="s">
        <v>23</v>
      </c>
      <c r="Q5073" t="s">
        <v>41</v>
      </c>
    </row>
    <row r="5074" spans="1:17" x14ac:dyDescent="0.2">
      <c r="A5074" s="2">
        <v>36845</v>
      </c>
      <c r="B5074" t="s">
        <v>106</v>
      </c>
      <c r="C5074" t="s">
        <v>126</v>
      </c>
      <c r="D5074" t="s">
        <v>50</v>
      </c>
      <c r="E5074" t="s">
        <v>50</v>
      </c>
      <c r="F5074">
        <v>6</v>
      </c>
      <c r="G5074">
        <v>10</v>
      </c>
      <c r="H5074">
        <v>0</v>
      </c>
      <c r="I5074">
        <v>0</v>
      </c>
      <c r="J5074">
        <v>1</v>
      </c>
      <c r="K5074">
        <v>2</v>
      </c>
      <c r="L5074" t="s">
        <v>28</v>
      </c>
      <c r="M5074" t="s">
        <v>194</v>
      </c>
      <c r="N5074" t="s">
        <v>106</v>
      </c>
      <c r="O5074" t="s">
        <v>22</v>
      </c>
      <c r="P5074" t="s">
        <v>23</v>
      </c>
      <c r="Q5074" t="s">
        <v>41</v>
      </c>
    </row>
    <row r="5075" spans="1:17" x14ac:dyDescent="0.2">
      <c r="A5075" s="2">
        <v>36845</v>
      </c>
      <c r="B5075" t="s">
        <v>282</v>
      </c>
      <c r="C5075" t="s">
        <v>531</v>
      </c>
      <c r="D5075" t="s">
        <v>19</v>
      </c>
      <c r="E5075" t="s">
        <v>27</v>
      </c>
      <c r="F5075">
        <v>30</v>
      </c>
      <c r="G5075">
        <v>122</v>
      </c>
      <c r="H5075">
        <v>0</v>
      </c>
      <c r="I5075">
        <v>0</v>
      </c>
      <c r="J5075">
        <v>1</v>
      </c>
      <c r="K5075">
        <v>0</v>
      </c>
      <c r="L5075" t="s">
        <v>20</v>
      </c>
      <c r="M5075" t="s">
        <v>285</v>
      </c>
      <c r="N5075" t="s">
        <v>282</v>
      </c>
      <c r="O5075" t="s">
        <v>22</v>
      </c>
      <c r="P5075" t="s">
        <v>23</v>
      </c>
      <c r="Q5075" t="s">
        <v>24</v>
      </c>
    </row>
    <row r="5076" spans="1:17" x14ac:dyDescent="0.2">
      <c r="A5076" s="2">
        <v>36845</v>
      </c>
      <c r="B5076" t="s">
        <v>128</v>
      </c>
      <c r="C5076" t="s">
        <v>53</v>
      </c>
      <c r="D5076" t="s">
        <v>36</v>
      </c>
      <c r="E5076" t="s">
        <v>50</v>
      </c>
      <c r="F5076">
        <v>25</v>
      </c>
      <c r="G5076">
        <v>59</v>
      </c>
      <c r="H5076">
        <v>0</v>
      </c>
      <c r="I5076">
        <v>0</v>
      </c>
      <c r="J5076">
        <v>1</v>
      </c>
      <c r="K5076">
        <v>1</v>
      </c>
      <c r="L5076" t="s">
        <v>28</v>
      </c>
      <c r="M5076" t="s">
        <v>130</v>
      </c>
      <c r="N5076" t="s">
        <v>128</v>
      </c>
      <c r="O5076" t="s">
        <v>22</v>
      </c>
      <c r="P5076" t="s">
        <v>23</v>
      </c>
      <c r="Q5076" t="s">
        <v>30</v>
      </c>
    </row>
    <row r="5077" spans="1:17" x14ac:dyDescent="0.2">
      <c r="A5077" s="2">
        <v>36845</v>
      </c>
      <c r="B5077" t="s">
        <v>180</v>
      </c>
      <c r="C5077" t="s">
        <v>67</v>
      </c>
      <c r="D5077" t="s">
        <v>50</v>
      </c>
      <c r="E5077" t="s">
        <v>50</v>
      </c>
      <c r="F5077">
        <v>29</v>
      </c>
      <c r="G5077">
        <v>2</v>
      </c>
      <c r="H5077">
        <v>0</v>
      </c>
      <c r="I5077">
        <v>0</v>
      </c>
      <c r="J5077">
        <v>0</v>
      </c>
      <c r="K5077">
        <v>4</v>
      </c>
      <c r="L5077" t="s">
        <v>28</v>
      </c>
      <c r="M5077" t="s">
        <v>181</v>
      </c>
      <c r="N5077" t="s">
        <v>180</v>
      </c>
      <c r="O5077" t="s">
        <v>22</v>
      </c>
      <c r="P5077" t="s">
        <v>23</v>
      </c>
      <c r="Q5077" t="s">
        <v>41</v>
      </c>
    </row>
    <row r="5078" spans="1:17" x14ac:dyDescent="0.2">
      <c r="A5078" s="2">
        <v>36845</v>
      </c>
      <c r="B5078" t="s">
        <v>32</v>
      </c>
      <c r="C5078" t="s">
        <v>31</v>
      </c>
      <c r="D5078" t="s">
        <v>19</v>
      </c>
      <c r="E5078" t="s">
        <v>19</v>
      </c>
      <c r="F5078">
        <v>111</v>
      </c>
      <c r="G5078">
        <v>58</v>
      </c>
      <c r="H5078">
        <v>0</v>
      </c>
      <c r="I5078">
        <v>0</v>
      </c>
      <c r="J5078">
        <v>1</v>
      </c>
      <c r="K5078">
        <v>2</v>
      </c>
      <c r="L5078" t="s">
        <v>20</v>
      </c>
      <c r="M5078" t="s">
        <v>739</v>
      </c>
      <c r="N5078" t="s">
        <v>32</v>
      </c>
      <c r="O5078" t="s">
        <v>22</v>
      </c>
      <c r="P5078" t="s">
        <v>23</v>
      </c>
      <c r="Q5078" t="s">
        <v>41</v>
      </c>
    </row>
    <row r="5079" spans="1:17" x14ac:dyDescent="0.2">
      <c r="A5079" s="2">
        <v>36846</v>
      </c>
      <c r="B5079" t="s">
        <v>114</v>
      </c>
      <c r="C5079" t="s">
        <v>391</v>
      </c>
      <c r="D5079" t="s">
        <v>115</v>
      </c>
      <c r="E5079" t="s">
        <v>115</v>
      </c>
      <c r="F5079">
        <v>62</v>
      </c>
      <c r="G5079">
        <v>109</v>
      </c>
      <c r="H5079">
        <v>0</v>
      </c>
      <c r="I5079">
        <v>0</v>
      </c>
      <c r="J5079">
        <v>2</v>
      </c>
      <c r="K5079">
        <v>0</v>
      </c>
      <c r="L5079" t="s">
        <v>647</v>
      </c>
      <c r="M5079" t="s">
        <v>226</v>
      </c>
      <c r="N5079" t="s">
        <v>114</v>
      </c>
      <c r="O5079" t="s">
        <v>22</v>
      </c>
      <c r="P5079" t="s">
        <v>23</v>
      </c>
      <c r="Q5079" t="s">
        <v>24</v>
      </c>
    </row>
    <row r="5080" spans="1:17" x14ac:dyDescent="0.2">
      <c r="A5080" s="2">
        <v>36846</v>
      </c>
      <c r="B5080" t="s">
        <v>425</v>
      </c>
      <c r="C5080" t="s">
        <v>363</v>
      </c>
      <c r="D5080" t="s">
        <v>115</v>
      </c>
      <c r="E5080" t="s">
        <v>115</v>
      </c>
      <c r="F5080">
        <v>98</v>
      </c>
      <c r="G5080">
        <v>105</v>
      </c>
      <c r="H5080">
        <v>0</v>
      </c>
      <c r="I5080">
        <v>0</v>
      </c>
      <c r="J5080">
        <v>2</v>
      </c>
      <c r="K5080">
        <v>3</v>
      </c>
      <c r="L5080" t="s">
        <v>647</v>
      </c>
      <c r="M5080" t="s">
        <v>226</v>
      </c>
      <c r="N5080" t="s">
        <v>114</v>
      </c>
      <c r="O5080" t="s">
        <v>122</v>
      </c>
      <c r="P5080" t="s">
        <v>23</v>
      </c>
      <c r="Q5080" t="s">
        <v>41</v>
      </c>
    </row>
    <row r="5081" spans="1:17" x14ac:dyDescent="0.2">
      <c r="A5081" s="2">
        <v>36848</v>
      </c>
      <c r="B5081" t="s">
        <v>114</v>
      </c>
      <c r="C5081" t="s">
        <v>363</v>
      </c>
      <c r="D5081" t="s">
        <v>115</v>
      </c>
      <c r="E5081" t="s">
        <v>115</v>
      </c>
      <c r="F5081">
        <v>62</v>
      </c>
      <c r="G5081">
        <v>105</v>
      </c>
      <c r="H5081">
        <v>0</v>
      </c>
      <c r="I5081">
        <v>0</v>
      </c>
      <c r="J5081">
        <v>4</v>
      </c>
      <c r="K5081">
        <v>1</v>
      </c>
      <c r="L5081" t="s">
        <v>647</v>
      </c>
      <c r="M5081" t="s">
        <v>226</v>
      </c>
      <c r="N5081" t="s">
        <v>114</v>
      </c>
      <c r="O5081" t="s">
        <v>22</v>
      </c>
      <c r="P5081" t="s">
        <v>23</v>
      </c>
      <c r="Q5081" t="s">
        <v>24</v>
      </c>
    </row>
    <row r="5082" spans="1:17" x14ac:dyDescent="0.2">
      <c r="A5082" s="2">
        <v>36848</v>
      </c>
      <c r="B5082" t="s">
        <v>208</v>
      </c>
      <c r="C5082" t="s">
        <v>374</v>
      </c>
      <c r="D5082" t="s">
        <v>36</v>
      </c>
      <c r="E5082" t="s">
        <v>36</v>
      </c>
      <c r="F5082">
        <v>103</v>
      </c>
      <c r="G5082">
        <v>141</v>
      </c>
      <c r="H5082">
        <v>0</v>
      </c>
      <c r="I5082">
        <v>0</v>
      </c>
      <c r="J5082">
        <v>2</v>
      </c>
      <c r="K5082">
        <v>2</v>
      </c>
      <c r="L5082" t="s">
        <v>418</v>
      </c>
      <c r="M5082" t="s">
        <v>398</v>
      </c>
      <c r="N5082" t="s">
        <v>208</v>
      </c>
      <c r="O5082" t="s">
        <v>22</v>
      </c>
      <c r="P5082" t="s">
        <v>23</v>
      </c>
      <c r="Q5082" t="s">
        <v>30</v>
      </c>
    </row>
    <row r="5083" spans="1:17" x14ac:dyDescent="0.2">
      <c r="A5083" s="2">
        <v>36848</v>
      </c>
      <c r="B5083" t="s">
        <v>425</v>
      </c>
      <c r="C5083" t="s">
        <v>391</v>
      </c>
      <c r="D5083" t="s">
        <v>115</v>
      </c>
      <c r="E5083" t="s">
        <v>115</v>
      </c>
      <c r="F5083">
        <v>98</v>
      </c>
      <c r="G5083">
        <v>109</v>
      </c>
      <c r="H5083">
        <v>0</v>
      </c>
      <c r="I5083">
        <v>0</v>
      </c>
      <c r="J5083">
        <v>0</v>
      </c>
      <c r="K5083">
        <v>3</v>
      </c>
      <c r="L5083" t="s">
        <v>647</v>
      </c>
      <c r="M5083" t="s">
        <v>226</v>
      </c>
      <c r="N5083" t="s">
        <v>114</v>
      </c>
      <c r="O5083" t="s">
        <v>122</v>
      </c>
      <c r="P5083" t="s">
        <v>23</v>
      </c>
      <c r="Q5083" t="s">
        <v>41</v>
      </c>
    </row>
    <row r="5084" spans="1:17" x14ac:dyDescent="0.2">
      <c r="A5084" s="2">
        <v>36849</v>
      </c>
      <c r="B5084" t="s">
        <v>800</v>
      </c>
      <c r="C5084" t="s">
        <v>556</v>
      </c>
      <c r="D5084" t="s">
        <v>36</v>
      </c>
      <c r="E5084" t="s">
        <v>36</v>
      </c>
      <c r="F5084">
        <v>192</v>
      </c>
      <c r="G5084">
        <v>195</v>
      </c>
      <c r="H5084">
        <v>0</v>
      </c>
      <c r="I5084">
        <v>0</v>
      </c>
      <c r="J5084">
        <v>0</v>
      </c>
      <c r="K5084">
        <v>0</v>
      </c>
      <c r="L5084" t="s">
        <v>418</v>
      </c>
      <c r="M5084" t="s">
        <v>398</v>
      </c>
      <c r="N5084" t="s">
        <v>208</v>
      </c>
      <c r="O5084" t="s">
        <v>122</v>
      </c>
      <c r="P5084" t="s">
        <v>23</v>
      </c>
      <c r="Q5084" t="s">
        <v>30</v>
      </c>
    </row>
    <row r="5085" spans="1:17" x14ac:dyDescent="0.2">
      <c r="A5085" s="2">
        <v>36849</v>
      </c>
      <c r="B5085" t="s">
        <v>136</v>
      </c>
      <c r="C5085" t="s">
        <v>718</v>
      </c>
      <c r="D5085" t="s">
        <v>36</v>
      </c>
      <c r="E5085" t="s">
        <v>36</v>
      </c>
      <c r="F5085">
        <v>52</v>
      </c>
      <c r="G5085">
        <v>120</v>
      </c>
      <c r="H5085">
        <v>0</v>
      </c>
      <c r="I5085">
        <v>0</v>
      </c>
      <c r="J5085">
        <v>2</v>
      </c>
      <c r="K5085">
        <v>1</v>
      </c>
      <c r="L5085" t="s">
        <v>62</v>
      </c>
      <c r="M5085" t="s">
        <v>340</v>
      </c>
      <c r="N5085" t="s">
        <v>136</v>
      </c>
      <c r="O5085" t="s">
        <v>22</v>
      </c>
      <c r="P5085" t="s">
        <v>23</v>
      </c>
      <c r="Q5085" t="s">
        <v>24</v>
      </c>
    </row>
    <row r="5086" spans="1:17" x14ac:dyDescent="0.2">
      <c r="A5086" s="2">
        <v>36850</v>
      </c>
      <c r="B5086" t="s">
        <v>208</v>
      </c>
      <c r="C5086" t="s">
        <v>172</v>
      </c>
      <c r="D5086" t="s">
        <v>36</v>
      </c>
      <c r="E5086" t="s">
        <v>36</v>
      </c>
      <c r="F5086">
        <v>103</v>
      </c>
      <c r="G5086">
        <v>129</v>
      </c>
      <c r="H5086">
        <v>0</v>
      </c>
      <c r="I5086">
        <v>0</v>
      </c>
      <c r="J5086">
        <v>2</v>
      </c>
      <c r="K5086">
        <v>1</v>
      </c>
      <c r="L5086" t="s">
        <v>418</v>
      </c>
      <c r="M5086" t="s">
        <v>398</v>
      </c>
      <c r="N5086" t="s">
        <v>208</v>
      </c>
      <c r="O5086" t="s">
        <v>22</v>
      </c>
      <c r="P5086" t="s">
        <v>23</v>
      </c>
      <c r="Q5086" t="s">
        <v>24</v>
      </c>
    </row>
    <row r="5087" spans="1:17" x14ac:dyDescent="0.2">
      <c r="A5087" s="2">
        <v>36851</v>
      </c>
      <c r="B5087" t="s">
        <v>239</v>
      </c>
      <c r="C5087" t="s">
        <v>402</v>
      </c>
      <c r="D5087" t="s">
        <v>115</v>
      </c>
      <c r="E5087" t="s">
        <v>115</v>
      </c>
      <c r="F5087">
        <v>108</v>
      </c>
      <c r="G5087">
        <v>134</v>
      </c>
      <c r="H5087">
        <v>0</v>
      </c>
      <c r="I5087">
        <v>0</v>
      </c>
      <c r="J5087">
        <v>2</v>
      </c>
      <c r="K5087">
        <v>1</v>
      </c>
      <c r="L5087" t="s">
        <v>28</v>
      </c>
      <c r="M5087" t="s">
        <v>240</v>
      </c>
      <c r="N5087" t="s">
        <v>239</v>
      </c>
      <c r="O5087" t="s">
        <v>22</v>
      </c>
      <c r="P5087" t="s">
        <v>23</v>
      </c>
      <c r="Q5087" t="s">
        <v>24</v>
      </c>
    </row>
    <row r="5088" spans="1:17" x14ac:dyDescent="0.2">
      <c r="A5088" s="2">
        <v>36851</v>
      </c>
      <c r="B5088" t="s">
        <v>556</v>
      </c>
      <c r="C5088" t="s">
        <v>374</v>
      </c>
      <c r="D5088" t="s">
        <v>36</v>
      </c>
      <c r="E5088" t="s">
        <v>36</v>
      </c>
      <c r="F5088">
        <v>195</v>
      </c>
      <c r="G5088">
        <v>141</v>
      </c>
      <c r="H5088">
        <v>0</v>
      </c>
      <c r="I5088">
        <v>0</v>
      </c>
      <c r="J5088">
        <v>1</v>
      </c>
      <c r="K5088">
        <v>2</v>
      </c>
      <c r="L5088" t="s">
        <v>418</v>
      </c>
      <c r="M5088" t="s">
        <v>398</v>
      </c>
      <c r="N5088" t="s">
        <v>208</v>
      </c>
      <c r="O5088" t="s">
        <v>122</v>
      </c>
      <c r="P5088" t="s">
        <v>23</v>
      </c>
      <c r="Q5088" t="s">
        <v>41</v>
      </c>
    </row>
    <row r="5089" spans="1:17" x14ac:dyDescent="0.2">
      <c r="A5089" s="2">
        <v>36852</v>
      </c>
      <c r="B5089" t="s">
        <v>207</v>
      </c>
      <c r="C5089" t="s">
        <v>617</v>
      </c>
      <c r="D5089" t="s">
        <v>36</v>
      </c>
      <c r="E5089" t="s">
        <v>36</v>
      </c>
      <c r="F5089">
        <v>106</v>
      </c>
      <c r="G5089">
        <v>127</v>
      </c>
      <c r="H5089">
        <v>0</v>
      </c>
      <c r="I5089">
        <v>0</v>
      </c>
      <c r="J5089">
        <v>1</v>
      </c>
      <c r="K5089">
        <v>2</v>
      </c>
      <c r="L5089" t="s">
        <v>418</v>
      </c>
      <c r="M5089" t="s">
        <v>952</v>
      </c>
      <c r="N5089" t="s">
        <v>208</v>
      </c>
      <c r="O5089" t="s">
        <v>122</v>
      </c>
      <c r="P5089" t="s">
        <v>23</v>
      </c>
      <c r="Q5089" t="s">
        <v>41</v>
      </c>
    </row>
    <row r="5090" spans="1:17" x14ac:dyDescent="0.2">
      <c r="A5090" s="2">
        <v>36852</v>
      </c>
      <c r="B5090" t="s">
        <v>110</v>
      </c>
      <c r="C5090" t="s">
        <v>718</v>
      </c>
      <c r="D5090" t="s">
        <v>36</v>
      </c>
      <c r="E5090" t="s">
        <v>36</v>
      </c>
      <c r="F5090">
        <v>28</v>
      </c>
      <c r="G5090">
        <v>120</v>
      </c>
      <c r="H5090">
        <v>0</v>
      </c>
      <c r="I5090">
        <v>0</v>
      </c>
      <c r="J5090">
        <v>0</v>
      </c>
      <c r="K5090">
        <v>0</v>
      </c>
      <c r="L5090" t="s">
        <v>28</v>
      </c>
      <c r="M5090" t="s">
        <v>112</v>
      </c>
      <c r="N5090" t="s">
        <v>110</v>
      </c>
      <c r="O5090" t="s">
        <v>22</v>
      </c>
      <c r="P5090" t="s">
        <v>23</v>
      </c>
      <c r="Q5090" t="s">
        <v>30</v>
      </c>
    </row>
    <row r="5091" spans="1:17" x14ac:dyDescent="0.2">
      <c r="A5091" s="2">
        <v>36853</v>
      </c>
      <c r="B5091" t="s">
        <v>800</v>
      </c>
      <c r="C5091" t="s">
        <v>172</v>
      </c>
      <c r="D5091" t="s">
        <v>36</v>
      </c>
      <c r="E5091" t="s">
        <v>36</v>
      </c>
      <c r="F5091">
        <v>192</v>
      </c>
      <c r="G5091">
        <v>129</v>
      </c>
      <c r="H5091">
        <v>0</v>
      </c>
      <c r="I5091">
        <v>0</v>
      </c>
      <c r="J5091">
        <v>2</v>
      </c>
      <c r="K5091">
        <v>4</v>
      </c>
      <c r="L5091" t="s">
        <v>418</v>
      </c>
      <c r="M5091" t="s">
        <v>398</v>
      </c>
      <c r="N5091" t="s">
        <v>208</v>
      </c>
      <c r="O5091" t="s">
        <v>122</v>
      </c>
      <c r="P5091" t="s">
        <v>23</v>
      </c>
      <c r="Q5091" t="s">
        <v>41</v>
      </c>
    </row>
    <row r="5092" spans="1:17" x14ac:dyDescent="0.2">
      <c r="A5092" s="2">
        <v>36853</v>
      </c>
      <c r="B5092" t="s">
        <v>208</v>
      </c>
      <c r="C5092" t="s">
        <v>556</v>
      </c>
      <c r="D5092" t="s">
        <v>36</v>
      </c>
      <c r="E5092" t="s">
        <v>36</v>
      </c>
      <c r="F5092">
        <v>103</v>
      </c>
      <c r="G5092">
        <v>195</v>
      </c>
      <c r="H5092">
        <v>0</v>
      </c>
      <c r="I5092">
        <v>0</v>
      </c>
      <c r="J5092">
        <v>6</v>
      </c>
      <c r="K5092">
        <v>0</v>
      </c>
      <c r="L5092" t="s">
        <v>418</v>
      </c>
      <c r="M5092" t="s">
        <v>398</v>
      </c>
      <c r="N5092" t="s">
        <v>208</v>
      </c>
      <c r="O5092" t="s">
        <v>22</v>
      </c>
      <c r="P5092" t="s">
        <v>23</v>
      </c>
      <c r="Q5092" t="s">
        <v>24</v>
      </c>
    </row>
    <row r="5093" spans="1:17" x14ac:dyDescent="0.2">
      <c r="A5093" s="2">
        <v>36854</v>
      </c>
      <c r="B5093" t="s">
        <v>167</v>
      </c>
      <c r="C5093" t="s">
        <v>889</v>
      </c>
      <c r="D5093" t="s">
        <v>115</v>
      </c>
      <c r="E5093" t="s">
        <v>115</v>
      </c>
      <c r="F5093">
        <v>40</v>
      </c>
      <c r="G5093">
        <v>201</v>
      </c>
      <c r="H5093">
        <v>0</v>
      </c>
      <c r="I5093">
        <v>0</v>
      </c>
      <c r="J5093">
        <v>19</v>
      </c>
      <c r="K5093">
        <v>0</v>
      </c>
      <c r="L5093" t="s">
        <v>20</v>
      </c>
      <c r="M5093" t="s">
        <v>605</v>
      </c>
      <c r="N5093" t="s">
        <v>167</v>
      </c>
      <c r="O5093" t="s">
        <v>22</v>
      </c>
      <c r="P5093" t="s">
        <v>23</v>
      </c>
      <c r="Q5093" t="s">
        <v>24</v>
      </c>
    </row>
    <row r="5094" spans="1:17" x14ac:dyDescent="0.2">
      <c r="A5094" s="2">
        <v>36855</v>
      </c>
      <c r="B5094" t="s">
        <v>828</v>
      </c>
      <c r="C5094" t="s">
        <v>617</v>
      </c>
      <c r="D5094" t="s">
        <v>36</v>
      </c>
      <c r="E5094" t="s">
        <v>36</v>
      </c>
      <c r="F5094">
        <v>164</v>
      </c>
      <c r="G5094">
        <v>127</v>
      </c>
      <c r="H5094">
        <v>0</v>
      </c>
      <c r="I5094">
        <v>0</v>
      </c>
      <c r="J5094">
        <v>1</v>
      </c>
      <c r="K5094">
        <v>1</v>
      </c>
      <c r="L5094" t="s">
        <v>418</v>
      </c>
      <c r="M5094" t="s">
        <v>952</v>
      </c>
      <c r="N5094" t="s">
        <v>208</v>
      </c>
      <c r="O5094" t="s">
        <v>122</v>
      </c>
      <c r="P5094" t="s">
        <v>23</v>
      </c>
      <c r="Q5094" t="s">
        <v>30</v>
      </c>
    </row>
    <row r="5095" spans="1:17" x14ac:dyDescent="0.2">
      <c r="A5095" s="2">
        <v>36855</v>
      </c>
      <c r="B5095" t="s">
        <v>374</v>
      </c>
      <c r="C5095" t="s">
        <v>800</v>
      </c>
      <c r="D5095" t="s">
        <v>36</v>
      </c>
      <c r="E5095" t="s">
        <v>36</v>
      </c>
      <c r="F5095">
        <v>141</v>
      </c>
      <c r="G5095">
        <v>192</v>
      </c>
      <c r="H5095">
        <v>0</v>
      </c>
      <c r="I5095">
        <v>0</v>
      </c>
      <c r="J5095">
        <v>4</v>
      </c>
      <c r="K5095">
        <v>2</v>
      </c>
      <c r="L5095" t="s">
        <v>418</v>
      </c>
      <c r="M5095" t="s">
        <v>398</v>
      </c>
      <c r="N5095" t="s">
        <v>208</v>
      </c>
      <c r="O5095" t="s">
        <v>122</v>
      </c>
      <c r="P5095" t="s">
        <v>23</v>
      </c>
      <c r="Q5095" t="s">
        <v>24</v>
      </c>
    </row>
    <row r="5096" spans="1:17" x14ac:dyDescent="0.2">
      <c r="A5096" s="2">
        <v>36856</v>
      </c>
      <c r="B5096" t="s">
        <v>602</v>
      </c>
      <c r="C5096" t="s">
        <v>889</v>
      </c>
      <c r="D5096" t="s">
        <v>115</v>
      </c>
      <c r="E5096" t="s">
        <v>115</v>
      </c>
      <c r="F5096">
        <v>142</v>
      </c>
      <c r="G5096">
        <v>201</v>
      </c>
      <c r="H5096">
        <v>0</v>
      </c>
      <c r="I5096">
        <v>0</v>
      </c>
      <c r="J5096">
        <v>16</v>
      </c>
      <c r="K5096">
        <v>0</v>
      </c>
      <c r="L5096" t="s">
        <v>20</v>
      </c>
      <c r="M5096" t="s">
        <v>605</v>
      </c>
      <c r="N5096" t="s">
        <v>167</v>
      </c>
      <c r="O5096" t="s">
        <v>122</v>
      </c>
      <c r="P5096" t="s">
        <v>23</v>
      </c>
      <c r="Q5096" t="s">
        <v>24</v>
      </c>
    </row>
    <row r="5097" spans="1:17" x14ac:dyDescent="0.2">
      <c r="A5097" s="2">
        <v>36857</v>
      </c>
      <c r="B5097" t="s">
        <v>374</v>
      </c>
      <c r="C5097" t="s">
        <v>172</v>
      </c>
      <c r="D5097" t="s">
        <v>36</v>
      </c>
      <c r="E5097" t="s">
        <v>36</v>
      </c>
      <c r="F5097">
        <v>141</v>
      </c>
      <c r="G5097">
        <v>129</v>
      </c>
      <c r="H5097">
        <v>0</v>
      </c>
      <c r="I5097">
        <v>0</v>
      </c>
      <c r="J5097">
        <v>1</v>
      </c>
      <c r="K5097">
        <v>0</v>
      </c>
      <c r="L5097" t="s">
        <v>418</v>
      </c>
      <c r="M5097" t="s">
        <v>398</v>
      </c>
      <c r="N5097" t="s">
        <v>208</v>
      </c>
      <c r="O5097" t="s">
        <v>122</v>
      </c>
      <c r="P5097" t="s">
        <v>23</v>
      </c>
      <c r="Q5097" t="s">
        <v>24</v>
      </c>
    </row>
    <row r="5098" spans="1:17" x14ac:dyDescent="0.2">
      <c r="A5098" s="2">
        <v>36857</v>
      </c>
      <c r="B5098" t="s">
        <v>208</v>
      </c>
      <c r="C5098" t="s">
        <v>800</v>
      </c>
      <c r="D5098" t="s">
        <v>36</v>
      </c>
      <c r="E5098" t="s">
        <v>36</v>
      </c>
      <c r="F5098">
        <v>103</v>
      </c>
      <c r="G5098">
        <v>192</v>
      </c>
      <c r="H5098">
        <v>0</v>
      </c>
      <c r="I5098">
        <v>0</v>
      </c>
      <c r="J5098">
        <v>7</v>
      </c>
      <c r="K5098">
        <v>0</v>
      </c>
      <c r="L5098" t="s">
        <v>418</v>
      </c>
      <c r="M5098" t="s">
        <v>398</v>
      </c>
      <c r="N5098" t="s">
        <v>208</v>
      </c>
      <c r="O5098" t="s">
        <v>22</v>
      </c>
      <c r="P5098" t="s">
        <v>23</v>
      </c>
      <c r="Q5098" t="s">
        <v>24</v>
      </c>
    </row>
    <row r="5099" spans="1:17" x14ac:dyDescent="0.2">
      <c r="A5099" s="2">
        <v>36858</v>
      </c>
      <c r="B5099" t="s">
        <v>167</v>
      </c>
      <c r="C5099" t="s">
        <v>602</v>
      </c>
      <c r="D5099" t="s">
        <v>115</v>
      </c>
      <c r="E5099" t="s">
        <v>115</v>
      </c>
      <c r="F5099">
        <v>40</v>
      </c>
      <c r="G5099">
        <v>142</v>
      </c>
      <c r="H5099">
        <v>0</v>
      </c>
      <c r="I5099">
        <v>0</v>
      </c>
      <c r="J5099">
        <v>2</v>
      </c>
      <c r="K5099">
        <v>0</v>
      </c>
      <c r="L5099" t="s">
        <v>20</v>
      </c>
      <c r="M5099" t="s">
        <v>605</v>
      </c>
      <c r="N5099" t="s">
        <v>167</v>
      </c>
      <c r="O5099" t="s">
        <v>22</v>
      </c>
      <c r="P5099" t="s">
        <v>23</v>
      </c>
      <c r="Q5099" t="s">
        <v>24</v>
      </c>
    </row>
    <row r="5100" spans="1:17" x14ac:dyDescent="0.2">
      <c r="A5100" s="2">
        <v>36859</v>
      </c>
      <c r="B5100" t="s">
        <v>208</v>
      </c>
      <c r="C5100" t="s">
        <v>617</v>
      </c>
      <c r="D5100" t="s">
        <v>36</v>
      </c>
      <c r="E5100" t="s">
        <v>36</v>
      </c>
      <c r="F5100">
        <v>103</v>
      </c>
      <c r="G5100">
        <v>127</v>
      </c>
      <c r="H5100">
        <v>0</v>
      </c>
      <c r="I5100">
        <v>0</v>
      </c>
      <c r="J5100">
        <v>3</v>
      </c>
      <c r="K5100">
        <v>1</v>
      </c>
      <c r="L5100" t="s">
        <v>418</v>
      </c>
      <c r="M5100" t="s">
        <v>398</v>
      </c>
      <c r="N5100" t="s">
        <v>208</v>
      </c>
      <c r="O5100" t="s">
        <v>22</v>
      </c>
      <c r="P5100" t="s">
        <v>23</v>
      </c>
      <c r="Q5100" t="s">
        <v>24</v>
      </c>
    </row>
    <row r="5101" spans="1:17" x14ac:dyDescent="0.2">
      <c r="A5101" s="2">
        <v>36862</v>
      </c>
      <c r="B5101" t="s">
        <v>374</v>
      </c>
      <c r="C5101" t="s">
        <v>617</v>
      </c>
      <c r="D5101" t="s">
        <v>36</v>
      </c>
      <c r="E5101" t="s">
        <v>36</v>
      </c>
      <c r="F5101">
        <v>141</v>
      </c>
      <c r="G5101">
        <v>127</v>
      </c>
      <c r="H5101">
        <v>0</v>
      </c>
      <c r="I5101">
        <v>0</v>
      </c>
      <c r="J5101">
        <v>1</v>
      </c>
      <c r="K5101">
        <v>1</v>
      </c>
      <c r="L5101" t="s">
        <v>28</v>
      </c>
      <c r="M5101" t="s">
        <v>398</v>
      </c>
      <c r="N5101" t="s">
        <v>208</v>
      </c>
      <c r="O5101" t="s">
        <v>122</v>
      </c>
      <c r="P5101" t="s">
        <v>59</v>
      </c>
      <c r="Q5101" t="s">
        <v>24</v>
      </c>
    </row>
    <row r="5102" spans="1:17" x14ac:dyDescent="0.2">
      <c r="A5102" s="2">
        <v>36865</v>
      </c>
      <c r="B5102" t="s">
        <v>150</v>
      </c>
      <c r="C5102" t="s">
        <v>92</v>
      </c>
      <c r="D5102" t="s">
        <v>36</v>
      </c>
      <c r="E5102" t="s">
        <v>50</v>
      </c>
      <c r="F5102">
        <v>82</v>
      </c>
      <c r="G5102">
        <v>13</v>
      </c>
      <c r="H5102">
        <v>0</v>
      </c>
      <c r="I5102">
        <v>0</v>
      </c>
      <c r="J5102">
        <v>3</v>
      </c>
      <c r="K5102">
        <v>2</v>
      </c>
      <c r="L5102" t="s">
        <v>28</v>
      </c>
      <c r="M5102" t="s">
        <v>842</v>
      </c>
      <c r="N5102" t="s">
        <v>150</v>
      </c>
      <c r="O5102" t="s">
        <v>22</v>
      </c>
      <c r="P5102" t="s">
        <v>23</v>
      </c>
      <c r="Q5102" t="s">
        <v>24</v>
      </c>
    </row>
    <row r="5103" spans="1:17" x14ac:dyDescent="0.2">
      <c r="A5103" s="2">
        <v>36868</v>
      </c>
      <c r="B5103" t="s">
        <v>150</v>
      </c>
      <c r="C5103" t="s">
        <v>92</v>
      </c>
      <c r="D5103" t="s">
        <v>36</v>
      </c>
      <c r="E5103" t="s">
        <v>50</v>
      </c>
      <c r="F5103">
        <v>82</v>
      </c>
      <c r="G5103">
        <v>13</v>
      </c>
      <c r="H5103">
        <v>0</v>
      </c>
      <c r="I5103">
        <v>0</v>
      </c>
      <c r="J5103">
        <v>2</v>
      </c>
      <c r="K5103">
        <v>3</v>
      </c>
      <c r="L5103" t="s">
        <v>28</v>
      </c>
      <c r="M5103" t="s">
        <v>842</v>
      </c>
      <c r="N5103" t="s">
        <v>150</v>
      </c>
      <c r="O5103" t="s">
        <v>22</v>
      </c>
      <c r="P5103" t="s">
        <v>23</v>
      </c>
      <c r="Q5103" t="s">
        <v>41</v>
      </c>
    </row>
    <row r="5104" spans="1:17" x14ac:dyDescent="0.2">
      <c r="A5104" s="2">
        <v>36870</v>
      </c>
      <c r="B5104" t="s">
        <v>254</v>
      </c>
      <c r="C5104" t="s">
        <v>81</v>
      </c>
      <c r="D5104" t="s">
        <v>115</v>
      </c>
      <c r="E5104" t="s">
        <v>50</v>
      </c>
      <c r="F5104">
        <v>128</v>
      </c>
      <c r="G5104">
        <v>72</v>
      </c>
      <c r="H5104">
        <v>0</v>
      </c>
      <c r="I5104">
        <v>0</v>
      </c>
      <c r="J5104">
        <v>1</v>
      </c>
      <c r="K5104">
        <v>2</v>
      </c>
      <c r="L5104" t="s">
        <v>28</v>
      </c>
      <c r="M5104" t="s">
        <v>434</v>
      </c>
      <c r="N5104" t="s">
        <v>254</v>
      </c>
      <c r="O5104" t="s">
        <v>22</v>
      </c>
      <c r="P5104" t="s">
        <v>23</v>
      </c>
      <c r="Q5104" t="s">
        <v>41</v>
      </c>
    </row>
    <row r="5105" spans="1:17" x14ac:dyDescent="0.2">
      <c r="A5105" s="2">
        <v>36876</v>
      </c>
      <c r="B5105" t="s">
        <v>149</v>
      </c>
      <c r="C5105" t="s">
        <v>339</v>
      </c>
      <c r="D5105" t="s">
        <v>36</v>
      </c>
      <c r="E5105" t="s">
        <v>36</v>
      </c>
      <c r="F5105">
        <v>23</v>
      </c>
      <c r="G5105">
        <v>95</v>
      </c>
      <c r="H5105">
        <v>0</v>
      </c>
      <c r="I5105">
        <v>0</v>
      </c>
      <c r="J5105">
        <v>2</v>
      </c>
      <c r="K5105">
        <v>1</v>
      </c>
      <c r="L5105" t="s">
        <v>62</v>
      </c>
      <c r="M5105" t="s">
        <v>420</v>
      </c>
      <c r="N5105" t="s">
        <v>149</v>
      </c>
      <c r="O5105" t="s">
        <v>22</v>
      </c>
      <c r="P5105" t="s">
        <v>23</v>
      </c>
      <c r="Q5105" t="s">
        <v>24</v>
      </c>
    </row>
    <row r="5106" spans="1:17" x14ac:dyDescent="0.2">
      <c r="A5106" s="2">
        <v>36880</v>
      </c>
      <c r="B5106" t="s">
        <v>143</v>
      </c>
      <c r="C5106" t="s">
        <v>133</v>
      </c>
      <c r="D5106" t="s">
        <v>115</v>
      </c>
      <c r="E5106" t="s">
        <v>115</v>
      </c>
      <c r="F5106">
        <v>38</v>
      </c>
      <c r="G5106">
        <v>40</v>
      </c>
      <c r="H5106">
        <v>0</v>
      </c>
      <c r="I5106">
        <v>0</v>
      </c>
      <c r="J5106">
        <v>1</v>
      </c>
      <c r="K5106">
        <v>1</v>
      </c>
      <c r="L5106" t="s">
        <v>28</v>
      </c>
      <c r="M5106" t="s">
        <v>144</v>
      </c>
      <c r="N5106" t="s">
        <v>143</v>
      </c>
      <c r="O5106" t="s">
        <v>22</v>
      </c>
      <c r="P5106" t="s">
        <v>23</v>
      </c>
      <c r="Q5106" t="s">
        <v>30</v>
      </c>
    </row>
    <row r="5107" spans="1:17" x14ac:dyDescent="0.2">
      <c r="A5107" s="2">
        <v>36880</v>
      </c>
      <c r="B5107" t="s">
        <v>26</v>
      </c>
      <c r="C5107" t="s">
        <v>39</v>
      </c>
      <c r="D5107" t="s">
        <v>27</v>
      </c>
      <c r="E5107" t="s">
        <v>19</v>
      </c>
      <c r="F5107">
        <v>12</v>
      </c>
      <c r="G5107">
        <v>3</v>
      </c>
      <c r="H5107">
        <v>0</v>
      </c>
      <c r="I5107">
        <v>0</v>
      </c>
      <c r="J5107">
        <v>0</v>
      </c>
      <c r="K5107">
        <v>2</v>
      </c>
      <c r="L5107" t="s">
        <v>28</v>
      </c>
      <c r="M5107" t="s">
        <v>121</v>
      </c>
      <c r="N5107" t="s">
        <v>77</v>
      </c>
      <c r="O5107" t="s">
        <v>122</v>
      </c>
      <c r="P5107" t="s">
        <v>23</v>
      </c>
      <c r="Q5107" t="s">
        <v>41</v>
      </c>
    </row>
    <row r="5108" spans="1:17" x14ac:dyDescent="0.2">
      <c r="A5108" s="2">
        <v>36895</v>
      </c>
      <c r="B5108" t="s">
        <v>207</v>
      </c>
      <c r="C5108" t="s">
        <v>138</v>
      </c>
      <c r="D5108" t="s">
        <v>36</v>
      </c>
      <c r="E5108" t="s">
        <v>36</v>
      </c>
      <c r="F5108">
        <v>108</v>
      </c>
      <c r="G5108">
        <v>49</v>
      </c>
      <c r="H5108">
        <v>0</v>
      </c>
      <c r="I5108">
        <v>0</v>
      </c>
      <c r="J5108">
        <v>2</v>
      </c>
      <c r="K5108">
        <v>1</v>
      </c>
      <c r="L5108" t="s">
        <v>28</v>
      </c>
      <c r="M5108" t="s">
        <v>209</v>
      </c>
      <c r="N5108" t="s">
        <v>207</v>
      </c>
      <c r="O5108" t="s">
        <v>22</v>
      </c>
      <c r="P5108" t="s">
        <v>23</v>
      </c>
      <c r="Q5108" t="s">
        <v>24</v>
      </c>
    </row>
    <row r="5109" spans="1:17" x14ac:dyDescent="0.2">
      <c r="A5109" s="2">
        <v>36897</v>
      </c>
      <c r="B5109" t="s">
        <v>131</v>
      </c>
      <c r="C5109" t="s">
        <v>555</v>
      </c>
      <c r="D5109" t="s">
        <v>27</v>
      </c>
      <c r="E5109" t="s">
        <v>27</v>
      </c>
      <c r="F5109">
        <v>60</v>
      </c>
      <c r="G5109">
        <v>56</v>
      </c>
      <c r="H5109">
        <v>0</v>
      </c>
      <c r="I5109">
        <v>0</v>
      </c>
      <c r="J5109">
        <v>5</v>
      </c>
      <c r="K5109">
        <v>2</v>
      </c>
      <c r="L5109" t="s">
        <v>20</v>
      </c>
      <c r="M5109" t="s">
        <v>215</v>
      </c>
      <c r="N5109" t="s">
        <v>77</v>
      </c>
      <c r="O5109" t="s">
        <v>122</v>
      </c>
      <c r="P5109" t="s">
        <v>23</v>
      </c>
      <c r="Q5109" t="s">
        <v>24</v>
      </c>
    </row>
    <row r="5110" spans="1:17" x14ac:dyDescent="0.2">
      <c r="A5110" s="2">
        <v>36897</v>
      </c>
      <c r="B5110" t="s">
        <v>183</v>
      </c>
      <c r="C5110" t="s">
        <v>176</v>
      </c>
      <c r="D5110" t="s">
        <v>36</v>
      </c>
      <c r="E5110" t="s">
        <v>115</v>
      </c>
      <c r="F5110">
        <v>33</v>
      </c>
      <c r="G5110">
        <v>64</v>
      </c>
      <c r="H5110">
        <v>0</v>
      </c>
      <c r="I5110">
        <v>0</v>
      </c>
      <c r="J5110">
        <v>2</v>
      </c>
      <c r="K5110">
        <v>1</v>
      </c>
      <c r="L5110" t="s">
        <v>28</v>
      </c>
      <c r="M5110" t="s">
        <v>266</v>
      </c>
      <c r="N5110" t="s">
        <v>183</v>
      </c>
      <c r="O5110" t="s">
        <v>22</v>
      </c>
      <c r="P5110" t="s">
        <v>23</v>
      </c>
      <c r="Q5110" t="s">
        <v>24</v>
      </c>
    </row>
    <row r="5111" spans="1:17" x14ac:dyDescent="0.2">
      <c r="A5111" s="2">
        <v>36897</v>
      </c>
      <c r="B5111" t="s">
        <v>46</v>
      </c>
      <c r="C5111" t="s">
        <v>267</v>
      </c>
      <c r="D5111" t="s">
        <v>36</v>
      </c>
      <c r="E5111" t="s">
        <v>36</v>
      </c>
      <c r="F5111">
        <v>137</v>
      </c>
      <c r="G5111">
        <v>55</v>
      </c>
      <c r="H5111">
        <v>0</v>
      </c>
      <c r="I5111">
        <v>0</v>
      </c>
      <c r="J5111">
        <v>1</v>
      </c>
      <c r="K5111">
        <v>0</v>
      </c>
      <c r="L5111" t="s">
        <v>28</v>
      </c>
      <c r="M5111" t="s">
        <v>953</v>
      </c>
      <c r="N5111" t="s">
        <v>46</v>
      </c>
      <c r="O5111" t="s">
        <v>22</v>
      </c>
      <c r="P5111" t="s">
        <v>23</v>
      </c>
      <c r="Q5111" t="s">
        <v>24</v>
      </c>
    </row>
    <row r="5112" spans="1:17" x14ac:dyDescent="0.2">
      <c r="A5112" s="2">
        <v>36898</v>
      </c>
      <c r="B5112" t="s">
        <v>267</v>
      </c>
      <c r="C5112" t="s">
        <v>405</v>
      </c>
      <c r="D5112" t="s">
        <v>36</v>
      </c>
      <c r="E5112" t="s">
        <v>36</v>
      </c>
      <c r="F5112">
        <v>55</v>
      </c>
      <c r="G5112">
        <v>136</v>
      </c>
      <c r="H5112">
        <v>0</v>
      </c>
      <c r="I5112">
        <v>0</v>
      </c>
      <c r="J5112">
        <v>2</v>
      </c>
      <c r="K5112">
        <v>0</v>
      </c>
      <c r="L5112" t="s">
        <v>28</v>
      </c>
      <c r="M5112" t="s">
        <v>953</v>
      </c>
      <c r="N5112" t="s">
        <v>46</v>
      </c>
      <c r="O5112" t="s">
        <v>122</v>
      </c>
      <c r="P5112" t="s">
        <v>23</v>
      </c>
      <c r="Q5112" t="s">
        <v>24</v>
      </c>
    </row>
    <row r="5113" spans="1:17" x14ac:dyDescent="0.2">
      <c r="A5113" s="2">
        <v>36898</v>
      </c>
      <c r="B5113" t="s">
        <v>46</v>
      </c>
      <c r="C5113" t="s">
        <v>352</v>
      </c>
      <c r="D5113" t="s">
        <v>36</v>
      </c>
      <c r="E5113" t="s">
        <v>36</v>
      </c>
      <c r="F5113">
        <v>137</v>
      </c>
      <c r="G5113">
        <v>87</v>
      </c>
      <c r="H5113">
        <v>0</v>
      </c>
      <c r="I5113">
        <v>0</v>
      </c>
      <c r="J5113">
        <v>2</v>
      </c>
      <c r="K5113">
        <v>1</v>
      </c>
      <c r="L5113" t="s">
        <v>28</v>
      </c>
      <c r="M5113" t="s">
        <v>953</v>
      </c>
      <c r="N5113" t="s">
        <v>46</v>
      </c>
      <c r="O5113" t="s">
        <v>22</v>
      </c>
      <c r="P5113" t="s">
        <v>23</v>
      </c>
      <c r="Q5113" t="s">
        <v>24</v>
      </c>
    </row>
    <row r="5114" spans="1:17" x14ac:dyDescent="0.2">
      <c r="A5114" s="2">
        <v>36898</v>
      </c>
      <c r="B5114" t="s">
        <v>365</v>
      </c>
      <c r="C5114" t="s">
        <v>224</v>
      </c>
      <c r="D5114" t="s">
        <v>36</v>
      </c>
      <c r="E5114" t="s">
        <v>36</v>
      </c>
      <c r="F5114">
        <v>81</v>
      </c>
      <c r="G5114">
        <v>69</v>
      </c>
      <c r="H5114">
        <v>0</v>
      </c>
      <c r="I5114">
        <v>0</v>
      </c>
      <c r="J5114">
        <v>1</v>
      </c>
      <c r="K5114">
        <v>1</v>
      </c>
      <c r="L5114" t="s">
        <v>28</v>
      </c>
      <c r="M5114" t="s">
        <v>400</v>
      </c>
      <c r="N5114" t="s">
        <v>365</v>
      </c>
      <c r="O5114" t="s">
        <v>22</v>
      </c>
      <c r="P5114" t="s">
        <v>23</v>
      </c>
      <c r="Q5114" t="s">
        <v>30</v>
      </c>
    </row>
    <row r="5115" spans="1:17" x14ac:dyDescent="0.2">
      <c r="A5115" s="2">
        <v>36900</v>
      </c>
      <c r="B5115" t="s">
        <v>183</v>
      </c>
      <c r="C5115" t="s">
        <v>138</v>
      </c>
      <c r="D5115" t="s">
        <v>36</v>
      </c>
      <c r="E5115" t="s">
        <v>36</v>
      </c>
      <c r="F5115">
        <v>33</v>
      </c>
      <c r="G5115">
        <v>49</v>
      </c>
      <c r="H5115">
        <v>0</v>
      </c>
      <c r="I5115">
        <v>0</v>
      </c>
      <c r="J5115">
        <v>3</v>
      </c>
      <c r="K5115">
        <v>1</v>
      </c>
      <c r="L5115" t="s">
        <v>28</v>
      </c>
      <c r="M5115" t="s">
        <v>266</v>
      </c>
      <c r="N5115" t="s">
        <v>183</v>
      </c>
      <c r="O5115" t="s">
        <v>22</v>
      </c>
      <c r="P5115" t="s">
        <v>23</v>
      </c>
      <c r="Q5115" t="s">
        <v>24</v>
      </c>
    </row>
    <row r="5116" spans="1:17" x14ac:dyDescent="0.2">
      <c r="A5116" s="2">
        <v>36900</v>
      </c>
      <c r="B5116" t="s">
        <v>46</v>
      </c>
      <c r="C5116" t="s">
        <v>405</v>
      </c>
      <c r="D5116" t="s">
        <v>36</v>
      </c>
      <c r="E5116" t="s">
        <v>36</v>
      </c>
      <c r="F5116">
        <v>137</v>
      </c>
      <c r="G5116">
        <v>136</v>
      </c>
      <c r="H5116">
        <v>0</v>
      </c>
      <c r="I5116">
        <v>0</v>
      </c>
      <c r="J5116">
        <v>2</v>
      </c>
      <c r="K5116">
        <v>2</v>
      </c>
      <c r="L5116" t="s">
        <v>28</v>
      </c>
      <c r="M5116" t="s">
        <v>953</v>
      </c>
      <c r="N5116" t="s">
        <v>46</v>
      </c>
      <c r="O5116" t="s">
        <v>22</v>
      </c>
      <c r="P5116" t="s">
        <v>23</v>
      </c>
      <c r="Q5116" t="s">
        <v>30</v>
      </c>
    </row>
    <row r="5117" spans="1:17" x14ac:dyDescent="0.2">
      <c r="A5117" s="2">
        <v>36902</v>
      </c>
      <c r="B5117" t="s">
        <v>92</v>
      </c>
      <c r="C5117" t="s">
        <v>177</v>
      </c>
      <c r="D5117" t="s">
        <v>50</v>
      </c>
      <c r="E5117" t="s">
        <v>115</v>
      </c>
      <c r="F5117">
        <v>13</v>
      </c>
      <c r="G5117">
        <v>105</v>
      </c>
      <c r="H5117">
        <v>0</v>
      </c>
      <c r="I5117">
        <v>0</v>
      </c>
      <c r="J5117">
        <v>0</v>
      </c>
      <c r="K5117">
        <v>1</v>
      </c>
      <c r="L5117" t="s">
        <v>954</v>
      </c>
      <c r="M5117" t="s">
        <v>844</v>
      </c>
      <c r="N5117" t="s">
        <v>388</v>
      </c>
      <c r="O5117" t="s">
        <v>122</v>
      </c>
      <c r="P5117" t="s">
        <v>23</v>
      </c>
      <c r="Q5117" t="s">
        <v>41</v>
      </c>
    </row>
    <row r="5118" spans="1:17" x14ac:dyDescent="0.2">
      <c r="A5118" s="2">
        <v>36903</v>
      </c>
      <c r="B5118" t="s">
        <v>150</v>
      </c>
      <c r="C5118" t="s">
        <v>172</v>
      </c>
      <c r="D5118" t="s">
        <v>36</v>
      </c>
      <c r="E5118" t="s">
        <v>36</v>
      </c>
      <c r="F5118">
        <v>82</v>
      </c>
      <c r="G5118">
        <v>126</v>
      </c>
      <c r="H5118">
        <v>0</v>
      </c>
      <c r="I5118">
        <v>0</v>
      </c>
      <c r="J5118">
        <v>2</v>
      </c>
      <c r="K5118">
        <v>1</v>
      </c>
      <c r="L5118" t="s">
        <v>62</v>
      </c>
      <c r="M5118" t="s">
        <v>151</v>
      </c>
      <c r="N5118" t="s">
        <v>150</v>
      </c>
      <c r="O5118" t="s">
        <v>22</v>
      </c>
      <c r="P5118" t="s">
        <v>23</v>
      </c>
      <c r="Q5118" t="s">
        <v>24</v>
      </c>
    </row>
    <row r="5119" spans="1:17" x14ac:dyDescent="0.2">
      <c r="A5119" s="2">
        <v>36903</v>
      </c>
      <c r="B5119" t="s">
        <v>646</v>
      </c>
      <c r="C5119" t="s">
        <v>212</v>
      </c>
      <c r="D5119" t="s">
        <v>50</v>
      </c>
      <c r="E5119" t="s">
        <v>115</v>
      </c>
      <c r="F5119">
        <v>78</v>
      </c>
      <c r="G5119">
        <v>151</v>
      </c>
      <c r="H5119">
        <v>0</v>
      </c>
      <c r="I5119">
        <v>0</v>
      </c>
      <c r="J5119">
        <v>2</v>
      </c>
      <c r="K5119">
        <v>0</v>
      </c>
      <c r="L5119" t="s">
        <v>954</v>
      </c>
      <c r="M5119" t="s">
        <v>711</v>
      </c>
      <c r="N5119" t="s">
        <v>388</v>
      </c>
      <c r="O5119" t="s">
        <v>122</v>
      </c>
      <c r="P5119" t="s">
        <v>23</v>
      </c>
      <c r="Q5119" t="s">
        <v>24</v>
      </c>
    </row>
    <row r="5120" spans="1:17" x14ac:dyDescent="0.2">
      <c r="A5120" s="2">
        <v>36903</v>
      </c>
      <c r="B5120" t="s">
        <v>166</v>
      </c>
      <c r="C5120" t="s">
        <v>301</v>
      </c>
      <c r="D5120" t="s">
        <v>115</v>
      </c>
      <c r="E5120" t="s">
        <v>115</v>
      </c>
      <c r="F5120">
        <v>102</v>
      </c>
      <c r="G5120">
        <v>74</v>
      </c>
      <c r="H5120">
        <v>0</v>
      </c>
      <c r="I5120">
        <v>0</v>
      </c>
      <c r="J5120">
        <v>1</v>
      </c>
      <c r="K5120">
        <v>0</v>
      </c>
      <c r="L5120" t="s">
        <v>28</v>
      </c>
      <c r="M5120" t="s">
        <v>165</v>
      </c>
      <c r="N5120" t="s">
        <v>166</v>
      </c>
      <c r="O5120" t="s">
        <v>22</v>
      </c>
      <c r="P5120" t="s">
        <v>23</v>
      </c>
      <c r="Q5120" t="s">
        <v>24</v>
      </c>
    </row>
    <row r="5121" spans="1:17" x14ac:dyDescent="0.2">
      <c r="A5121" s="2">
        <v>36903</v>
      </c>
      <c r="B5121" t="s">
        <v>449</v>
      </c>
      <c r="C5121" t="s">
        <v>402</v>
      </c>
      <c r="D5121" t="s">
        <v>115</v>
      </c>
      <c r="E5121" t="s">
        <v>115</v>
      </c>
      <c r="F5121">
        <v>71</v>
      </c>
      <c r="G5121">
        <v>138</v>
      </c>
      <c r="H5121">
        <v>0</v>
      </c>
      <c r="I5121">
        <v>0</v>
      </c>
      <c r="J5121">
        <v>5</v>
      </c>
      <c r="K5121">
        <v>0</v>
      </c>
      <c r="L5121" t="s">
        <v>954</v>
      </c>
      <c r="M5121" t="s">
        <v>451</v>
      </c>
      <c r="N5121" t="s">
        <v>388</v>
      </c>
      <c r="O5121" t="s">
        <v>122</v>
      </c>
      <c r="P5121" t="s">
        <v>23</v>
      </c>
      <c r="Q5121" t="s">
        <v>24</v>
      </c>
    </row>
    <row r="5122" spans="1:17" x14ac:dyDescent="0.2">
      <c r="A5122" s="2">
        <v>36904</v>
      </c>
      <c r="B5122" t="s">
        <v>224</v>
      </c>
      <c r="C5122" t="s">
        <v>267</v>
      </c>
      <c r="D5122" t="s">
        <v>36</v>
      </c>
      <c r="E5122" t="s">
        <v>36</v>
      </c>
      <c r="F5122">
        <v>69</v>
      </c>
      <c r="G5122">
        <v>55</v>
      </c>
      <c r="H5122">
        <v>0</v>
      </c>
      <c r="I5122">
        <v>0</v>
      </c>
      <c r="J5122">
        <v>1</v>
      </c>
      <c r="K5122">
        <v>0</v>
      </c>
      <c r="L5122" t="s">
        <v>62</v>
      </c>
      <c r="M5122" t="s">
        <v>236</v>
      </c>
      <c r="N5122" t="s">
        <v>224</v>
      </c>
      <c r="O5122" t="s">
        <v>22</v>
      </c>
      <c r="P5122" t="s">
        <v>23</v>
      </c>
      <c r="Q5122" t="s">
        <v>24</v>
      </c>
    </row>
    <row r="5123" spans="1:17" x14ac:dyDescent="0.2">
      <c r="A5123" s="2">
        <v>36904</v>
      </c>
      <c r="B5123" t="s">
        <v>388</v>
      </c>
      <c r="C5123" t="s">
        <v>76</v>
      </c>
      <c r="D5123" t="s">
        <v>115</v>
      </c>
      <c r="E5123" t="s">
        <v>50</v>
      </c>
      <c r="F5123">
        <v>122</v>
      </c>
      <c r="G5123">
        <v>50</v>
      </c>
      <c r="H5123">
        <v>0</v>
      </c>
      <c r="I5123">
        <v>0</v>
      </c>
      <c r="J5123">
        <v>0</v>
      </c>
      <c r="K5123">
        <v>3</v>
      </c>
      <c r="L5123" t="s">
        <v>954</v>
      </c>
      <c r="M5123" t="s">
        <v>711</v>
      </c>
      <c r="N5123" t="s">
        <v>388</v>
      </c>
      <c r="O5123" t="s">
        <v>22</v>
      </c>
      <c r="P5123" t="s">
        <v>23</v>
      </c>
      <c r="Q5123" t="s">
        <v>41</v>
      </c>
    </row>
    <row r="5124" spans="1:17" x14ac:dyDescent="0.2">
      <c r="A5124" s="2">
        <v>36904</v>
      </c>
      <c r="B5124" t="s">
        <v>207</v>
      </c>
      <c r="C5124" t="s">
        <v>141</v>
      </c>
      <c r="D5124" t="s">
        <v>36</v>
      </c>
      <c r="E5124" t="s">
        <v>36</v>
      </c>
      <c r="F5124">
        <v>108</v>
      </c>
      <c r="G5124">
        <v>89</v>
      </c>
      <c r="H5124">
        <v>0</v>
      </c>
      <c r="I5124">
        <v>0</v>
      </c>
      <c r="J5124">
        <v>2</v>
      </c>
      <c r="K5124">
        <v>1</v>
      </c>
      <c r="L5124" t="s">
        <v>62</v>
      </c>
      <c r="M5124" t="s">
        <v>209</v>
      </c>
      <c r="N5124" t="s">
        <v>207</v>
      </c>
      <c r="O5124" t="s">
        <v>22</v>
      </c>
      <c r="P5124" t="s">
        <v>23</v>
      </c>
      <c r="Q5124" t="s">
        <v>24</v>
      </c>
    </row>
    <row r="5125" spans="1:17" x14ac:dyDescent="0.2">
      <c r="A5125" s="2">
        <v>36904</v>
      </c>
      <c r="B5125" t="s">
        <v>352</v>
      </c>
      <c r="C5125" t="s">
        <v>378</v>
      </c>
      <c r="D5125" t="s">
        <v>36</v>
      </c>
      <c r="E5125" t="s">
        <v>36</v>
      </c>
      <c r="F5125">
        <v>87</v>
      </c>
      <c r="G5125">
        <v>114</v>
      </c>
      <c r="H5125">
        <v>0</v>
      </c>
      <c r="I5125">
        <v>0</v>
      </c>
      <c r="J5125">
        <v>2</v>
      </c>
      <c r="K5125">
        <v>2</v>
      </c>
      <c r="L5125" t="s">
        <v>62</v>
      </c>
      <c r="M5125" t="s">
        <v>371</v>
      </c>
      <c r="N5125" t="s">
        <v>352</v>
      </c>
      <c r="O5125" t="s">
        <v>22</v>
      </c>
      <c r="P5125" t="s">
        <v>23</v>
      </c>
      <c r="Q5125" t="s">
        <v>30</v>
      </c>
    </row>
    <row r="5126" spans="1:17" x14ac:dyDescent="0.2">
      <c r="A5126" s="2">
        <v>36904</v>
      </c>
      <c r="B5126" t="s">
        <v>135</v>
      </c>
      <c r="C5126" t="s">
        <v>138</v>
      </c>
      <c r="D5126" t="s">
        <v>36</v>
      </c>
      <c r="E5126" t="s">
        <v>36</v>
      </c>
      <c r="F5126">
        <v>52</v>
      </c>
      <c r="G5126">
        <v>49</v>
      </c>
      <c r="H5126">
        <v>0</v>
      </c>
      <c r="I5126">
        <v>0</v>
      </c>
      <c r="J5126">
        <v>1</v>
      </c>
      <c r="K5126">
        <v>0</v>
      </c>
      <c r="L5126" t="s">
        <v>62</v>
      </c>
      <c r="M5126" t="s">
        <v>137</v>
      </c>
      <c r="N5126" t="s">
        <v>135</v>
      </c>
      <c r="O5126" t="s">
        <v>22</v>
      </c>
      <c r="P5126" t="s">
        <v>23</v>
      </c>
      <c r="Q5126" t="s">
        <v>24</v>
      </c>
    </row>
    <row r="5127" spans="1:17" x14ac:dyDescent="0.2">
      <c r="A5127" s="2">
        <v>36904</v>
      </c>
      <c r="B5127" t="s">
        <v>128</v>
      </c>
      <c r="C5127" t="s">
        <v>110</v>
      </c>
      <c r="D5127" t="s">
        <v>36</v>
      </c>
      <c r="E5127" t="s">
        <v>36</v>
      </c>
      <c r="F5127">
        <v>26</v>
      </c>
      <c r="G5127">
        <v>28</v>
      </c>
      <c r="H5127">
        <v>0</v>
      </c>
      <c r="I5127">
        <v>0</v>
      </c>
      <c r="J5127">
        <v>0</v>
      </c>
      <c r="K5127">
        <v>1</v>
      </c>
      <c r="L5127" t="s">
        <v>62</v>
      </c>
      <c r="M5127" t="s">
        <v>130</v>
      </c>
      <c r="N5127" t="s">
        <v>128</v>
      </c>
      <c r="O5127" t="s">
        <v>22</v>
      </c>
      <c r="P5127" t="s">
        <v>23</v>
      </c>
      <c r="Q5127" t="s">
        <v>41</v>
      </c>
    </row>
    <row r="5128" spans="1:17" x14ac:dyDescent="0.2">
      <c r="A5128" s="2">
        <v>36904</v>
      </c>
      <c r="B5128" t="s">
        <v>208</v>
      </c>
      <c r="C5128" t="s">
        <v>118</v>
      </c>
      <c r="D5128" t="s">
        <v>36</v>
      </c>
      <c r="E5128" t="s">
        <v>36</v>
      </c>
      <c r="F5128">
        <v>103</v>
      </c>
      <c r="G5128">
        <v>88</v>
      </c>
      <c r="H5128">
        <v>0</v>
      </c>
      <c r="I5128">
        <v>0</v>
      </c>
      <c r="J5128">
        <v>1</v>
      </c>
      <c r="K5128">
        <v>1</v>
      </c>
      <c r="L5128" t="s">
        <v>62</v>
      </c>
      <c r="M5128" t="s">
        <v>398</v>
      </c>
      <c r="N5128" t="s">
        <v>208</v>
      </c>
      <c r="O5128" t="s">
        <v>22</v>
      </c>
      <c r="P5128" t="s">
        <v>23</v>
      </c>
      <c r="Q5128" t="s">
        <v>30</v>
      </c>
    </row>
    <row r="5129" spans="1:17" x14ac:dyDescent="0.2">
      <c r="A5129" s="2">
        <v>36905</v>
      </c>
      <c r="B5129" t="s">
        <v>890</v>
      </c>
      <c r="C5129" t="s">
        <v>199</v>
      </c>
      <c r="D5129" t="s">
        <v>36</v>
      </c>
      <c r="E5129" t="s">
        <v>36</v>
      </c>
      <c r="F5129">
        <v>70</v>
      </c>
      <c r="G5129">
        <v>57</v>
      </c>
      <c r="H5129">
        <v>0</v>
      </c>
      <c r="I5129">
        <v>0</v>
      </c>
      <c r="J5129">
        <v>2</v>
      </c>
      <c r="K5129">
        <v>1</v>
      </c>
      <c r="L5129" t="s">
        <v>62</v>
      </c>
      <c r="M5129" t="s">
        <v>920</v>
      </c>
      <c r="N5129" t="s">
        <v>890</v>
      </c>
      <c r="O5129" t="s">
        <v>22</v>
      </c>
      <c r="P5129" t="s">
        <v>23</v>
      </c>
      <c r="Q5129" t="s">
        <v>24</v>
      </c>
    </row>
    <row r="5130" spans="1:17" x14ac:dyDescent="0.2">
      <c r="A5130" s="2">
        <v>36905</v>
      </c>
      <c r="B5130" t="s">
        <v>183</v>
      </c>
      <c r="C5130" t="s">
        <v>718</v>
      </c>
      <c r="D5130" t="s">
        <v>36</v>
      </c>
      <c r="E5130" t="s">
        <v>36</v>
      </c>
      <c r="F5130">
        <v>33</v>
      </c>
      <c r="G5130">
        <v>116</v>
      </c>
      <c r="H5130">
        <v>0</v>
      </c>
      <c r="I5130">
        <v>0</v>
      </c>
      <c r="J5130">
        <v>4</v>
      </c>
      <c r="K5130">
        <v>0</v>
      </c>
      <c r="L5130" t="s">
        <v>62</v>
      </c>
      <c r="M5130" t="s">
        <v>266</v>
      </c>
      <c r="N5130" t="s">
        <v>183</v>
      </c>
      <c r="O5130" t="s">
        <v>22</v>
      </c>
      <c r="P5130" t="s">
        <v>23</v>
      </c>
      <c r="Q5130" t="s">
        <v>24</v>
      </c>
    </row>
    <row r="5131" spans="1:17" x14ac:dyDescent="0.2">
      <c r="A5131" s="2">
        <v>36905</v>
      </c>
      <c r="B5131" t="s">
        <v>34</v>
      </c>
      <c r="C5131" t="s">
        <v>365</v>
      </c>
      <c r="D5131" t="s">
        <v>36</v>
      </c>
      <c r="E5131" t="s">
        <v>36</v>
      </c>
      <c r="F5131">
        <v>80</v>
      </c>
      <c r="G5131">
        <v>81</v>
      </c>
      <c r="H5131">
        <v>0</v>
      </c>
      <c r="I5131">
        <v>0</v>
      </c>
      <c r="J5131">
        <v>0</v>
      </c>
      <c r="K5131">
        <v>0</v>
      </c>
      <c r="L5131" t="s">
        <v>62</v>
      </c>
      <c r="M5131" t="s">
        <v>37</v>
      </c>
      <c r="N5131" t="s">
        <v>34</v>
      </c>
      <c r="O5131" t="s">
        <v>22</v>
      </c>
      <c r="P5131" t="s">
        <v>23</v>
      </c>
      <c r="Q5131" t="s">
        <v>30</v>
      </c>
    </row>
    <row r="5132" spans="1:17" x14ac:dyDescent="0.2">
      <c r="A5132" s="2">
        <v>36905</v>
      </c>
      <c r="B5132" t="s">
        <v>339</v>
      </c>
      <c r="C5132" t="s">
        <v>61</v>
      </c>
      <c r="D5132" t="s">
        <v>36</v>
      </c>
      <c r="E5132" t="s">
        <v>36</v>
      </c>
      <c r="F5132">
        <v>95</v>
      </c>
      <c r="G5132">
        <v>86</v>
      </c>
      <c r="H5132">
        <v>0</v>
      </c>
      <c r="I5132">
        <v>0</v>
      </c>
      <c r="J5132">
        <v>5</v>
      </c>
      <c r="K5132">
        <v>1</v>
      </c>
      <c r="L5132" t="s">
        <v>62</v>
      </c>
      <c r="M5132" t="s">
        <v>377</v>
      </c>
      <c r="N5132" t="s">
        <v>339</v>
      </c>
      <c r="O5132" t="s">
        <v>22</v>
      </c>
      <c r="P5132" t="s">
        <v>23</v>
      </c>
      <c r="Q5132" t="s">
        <v>24</v>
      </c>
    </row>
    <row r="5133" spans="1:17" x14ac:dyDescent="0.2">
      <c r="A5133" s="2">
        <v>36905</v>
      </c>
      <c r="B5133" t="s">
        <v>92</v>
      </c>
      <c r="C5133" t="s">
        <v>254</v>
      </c>
      <c r="D5133" t="s">
        <v>50</v>
      </c>
      <c r="E5133" t="s">
        <v>115</v>
      </c>
      <c r="F5133">
        <v>13</v>
      </c>
      <c r="G5133">
        <v>123</v>
      </c>
      <c r="H5133">
        <v>0</v>
      </c>
      <c r="I5133">
        <v>0</v>
      </c>
      <c r="J5133">
        <v>4</v>
      </c>
      <c r="K5133">
        <v>2</v>
      </c>
      <c r="L5133" t="s">
        <v>954</v>
      </c>
      <c r="M5133" t="s">
        <v>844</v>
      </c>
      <c r="N5133" t="s">
        <v>388</v>
      </c>
      <c r="O5133" t="s">
        <v>122</v>
      </c>
      <c r="P5133" t="s">
        <v>23</v>
      </c>
      <c r="Q5133" t="s">
        <v>24</v>
      </c>
    </row>
    <row r="5134" spans="1:17" x14ac:dyDescent="0.2">
      <c r="A5134" s="2">
        <v>36905</v>
      </c>
      <c r="B5134" t="s">
        <v>45</v>
      </c>
      <c r="C5134" t="s">
        <v>405</v>
      </c>
      <c r="D5134" t="s">
        <v>36</v>
      </c>
      <c r="E5134" t="s">
        <v>36</v>
      </c>
      <c r="F5134">
        <v>68</v>
      </c>
      <c r="G5134">
        <v>136</v>
      </c>
      <c r="H5134">
        <v>0</v>
      </c>
      <c r="I5134">
        <v>0</v>
      </c>
      <c r="J5134">
        <v>1</v>
      </c>
      <c r="K5134">
        <v>2</v>
      </c>
      <c r="L5134" t="s">
        <v>62</v>
      </c>
      <c r="M5134" t="s">
        <v>831</v>
      </c>
      <c r="N5134" t="s">
        <v>45</v>
      </c>
      <c r="O5134" t="s">
        <v>22</v>
      </c>
      <c r="P5134" t="s">
        <v>23</v>
      </c>
      <c r="Q5134" t="s">
        <v>41</v>
      </c>
    </row>
    <row r="5135" spans="1:17" x14ac:dyDescent="0.2">
      <c r="A5135" s="2">
        <v>36906</v>
      </c>
      <c r="B5135" t="s">
        <v>107</v>
      </c>
      <c r="C5135" t="s">
        <v>402</v>
      </c>
      <c r="D5135" t="s">
        <v>19</v>
      </c>
      <c r="E5135" t="s">
        <v>115</v>
      </c>
      <c r="F5135">
        <v>19</v>
      </c>
      <c r="G5135">
        <v>138</v>
      </c>
      <c r="H5135">
        <v>0</v>
      </c>
      <c r="I5135">
        <v>0</v>
      </c>
      <c r="J5135">
        <v>2</v>
      </c>
      <c r="K5135">
        <v>0</v>
      </c>
      <c r="L5135" t="s">
        <v>954</v>
      </c>
      <c r="M5135" t="s">
        <v>451</v>
      </c>
      <c r="N5135" t="s">
        <v>388</v>
      </c>
      <c r="O5135" t="s">
        <v>122</v>
      </c>
      <c r="P5135" t="s">
        <v>23</v>
      </c>
      <c r="Q5135" t="s">
        <v>24</v>
      </c>
    </row>
    <row r="5136" spans="1:17" x14ac:dyDescent="0.2">
      <c r="A5136" s="2">
        <v>36907</v>
      </c>
      <c r="B5136" t="s">
        <v>254</v>
      </c>
      <c r="C5136" t="s">
        <v>177</v>
      </c>
      <c r="D5136" t="s">
        <v>115</v>
      </c>
      <c r="E5136" t="s">
        <v>115</v>
      </c>
      <c r="F5136">
        <v>123</v>
      </c>
      <c r="G5136">
        <v>105</v>
      </c>
      <c r="H5136">
        <v>0</v>
      </c>
      <c r="I5136">
        <v>0</v>
      </c>
      <c r="J5136">
        <v>0</v>
      </c>
      <c r="K5136">
        <v>2</v>
      </c>
      <c r="L5136" t="s">
        <v>954</v>
      </c>
      <c r="M5136" t="s">
        <v>844</v>
      </c>
      <c r="N5136" t="s">
        <v>388</v>
      </c>
      <c r="O5136" t="s">
        <v>122</v>
      </c>
      <c r="P5136" t="s">
        <v>23</v>
      </c>
      <c r="Q5136" t="s">
        <v>41</v>
      </c>
    </row>
    <row r="5137" spans="1:17" x14ac:dyDescent="0.2">
      <c r="A5137" s="2">
        <v>36908</v>
      </c>
      <c r="B5137" t="s">
        <v>107</v>
      </c>
      <c r="C5137" t="s">
        <v>449</v>
      </c>
      <c r="D5137" t="s">
        <v>19</v>
      </c>
      <c r="E5137" t="s">
        <v>115</v>
      </c>
      <c r="F5137">
        <v>21</v>
      </c>
      <c r="G5137">
        <v>73</v>
      </c>
      <c r="H5137">
        <v>0</v>
      </c>
      <c r="I5137">
        <v>0</v>
      </c>
      <c r="J5137">
        <v>2</v>
      </c>
      <c r="K5137">
        <v>0</v>
      </c>
      <c r="L5137" t="s">
        <v>954</v>
      </c>
      <c r="M5137" t="s">
        <v>451</v>
      </c>
      <c r="N5137" t="s">
        <v>388</v>
      </c>
      <c r="O5137" t="s">
        <v>122</v>
      </c>
      <c r="P5137" t="s">
        <v>23</v>
      </c>
      <c r="Q5137" t="s">
        <v>24</v>
      </c>
    </row>
    <row r="5138" spans="1:17" x14ac:dyDescent="0.2">
      <c r="A5138" s="2">
        <v>36908</v>
      </c>
      <c r="B5138" t="s">
        <v>182</v>
      </c>
      <c r="C5138" t="s">
        <v>183</v>
      </c>
      <c r="D5138" t="s">
        <v>115</v>
      </c>
      <c r="E5138" t="s">
        <v>36</v>
      </c>
      <c r="F5138">
        <v>76</v>
      </c>
      <c r="G5138">
        <v>30</v>
      </c>
      <c r="H5138">
        <v>0</v>
      </c>
      <c r="I5138">
        <v>0</v>
      </c>
      <c r="J5138">
        <v>0</v>
      </c>
      <c r="K5138">
        <v>0</v>
      </c>
      <c r="L5138" t="s">
        <v>955</v>
      </c>
      <c r="M5138" t="s">
        <v>625</v>
      </c>
      <c r="N5138" t="s">
        <v>167</v>
      </c>
      <c r="O5138" t="s">
        <v>122</v>
      </c>
      <c r="P5138" t="s">
        <v>59</v>
      </c>
      <c r="Q5138" t="s">
        <v>41</v>
      </c>
    </row>
    <row r="5139" spans="1:17" x14ac:dyDescent="0.2">
      <c r="A5139" s="2">
        <v>36908</v>
      </c>
      <c r="B5139" t="s">
        <v>123</v>
      </c>
      <c r="C5139" t="s">
        <v>449</v>
      </c>
      <c r="D5139" t="s">
        <v>50</v>
      </c>
      <c r="E5139" t="s">
        <v>115</v>
      </c>
      <c r="F5139">
        <v>41</v>
      </c>
      <c r="G5139">
        <v>73</v>
      </c>
      <c r="H5139">
        <v>0</v>
      </c>
      <c r="I5139">
        <v>0</v>
      </c>
      <c r="J5139">
        <v>2</v>
      </c>
      <c r="K5139">
        <v>0</v>
      </c>
      <c r="L5139" t="s">
        <v>28</v>
      </c>
      <c r="M5139" t="s">
        <v>956</v>
      </c>
      <c r="N5139" t="s">
        <v>123</v>
      </c>
      <c r="O5139" t="s">
        <v>22</v>
      </c>
      <c r="P5139" t="s">
        <v>23</v>
      </c>
      <c r="Q5139" t="s">
        <v>24</v>
      </c>
    </row>
    <row r="5140" spans="1:17" x14ac:dyDescent="0.2">
      <c r="A5140" s="2">
        <v>36908</v>
      </c>
      <c r="B5140" t="s">
        <v>301</v>
      </c>
      <c r="C5140" t="s">
        <v>469</v>
      </c>
      <c r="D5140" t="s">
        <v>115</v>
      </c>
      <c r="E5140" t="s">
        <v>115</v>
      </c>
      <c r="F5140">
        <v>72</v>
      </c>
      <c r="G5140">
        <v>102</v>
      </c>
      <c r="H5140">
        <v>0</v>
      </c>
      <c r="I5140">
        <v>0</v>
      </c>
      <c r="J5140">
        <v>2</v>
      </c>
      <c r="K5140">
        <v>0</v>
      </c>
      <c r="L5140" t="s">
        <v>28</v>
      </c>
      <c r="M5140" t="s">
        <v>165</v>
      </c>
      <c r="N5140" t="s">
        <v>166</v>
      </c>
      <c r="O5140" t="s">
        <v>122</v>
      </c>
      <c r="P5140" t="s">
        <v>23</v>
      </c>
      <c r="Q5140" t="s">
        <v>24</v>
      </c>
    </row>
    <row r="5141" spans="1:17" x14ac:dyDescent="0.2">
      <c r="A5141" s="2">
        <v>36910</v>
      </c>
      <c r="B5141" t="s">
        <v>167</v>
      </c>
      <c r="C5141" t="s">
        <v>182</v>
      </c>
      <c r="D5141" t="s">
        <v>115</v>
      </c>
      <c r="E5141" t="s">
        <v>115</v>
      </c>
      <c r="F5141">
        <v>37</v>
      </c>
      <c r="G5141">
        <v>76</v>
      </c>
      <c r="H5141">
        <v>0</v>
      </c>
      <c r="I5141">
        <v>0</v>
      </c>
      <c r="J5141">
        <v>4</v>
      </c>
      <c r="K5141">
        <v>0</v>
      </c>
      <c r="L5141" t="s">
        <v>955</v>
      </c>
      <c r="M5141" t="s">
        <v>625</v>
      </c>
      <c r="N5141" t="s">
        <v>167</v>
      </c>
      <c r="O5141" t="s">
        <v>22</v>
      </c>
      <c r="P5141" t="s">
        <v>23</v>
      </c>
      <c r="Q5141" t="s">
        <v>24</v>
      </c>
    </row>
    <row r="5142" spans="1:17" x14ac:dyDescent="0.2">
      <c r="A5142" s="2">
        <v>36911</v>
      </c>
      <c r="B5142" t="s">
        <v>107</v>
      </c>
      <c r="C5142" t="s">
        <v>76</v>
      </c>
      <c r="D5142" t="s">
        <v>19</v>
      </c>
      <c r="E5142" t="s">
        <v>50</v>
      </c>
      <c r="F5142">
        <v>21</v>
      </c>
      <c r="G5142">
        <v>52</v>
      </c>
      <c r="H5142">
        <v>0</v>
      </c>
      <c r="I5142">
        <v>0</v>
      </c>
      <c r="J5142">
        <v>2</v>
      </c>
      <c r="K5142">
        <v>0</v>
      </c>
      <c r="L5142" t="s">
        <v>954</v>
      </c>
      <c r="M5142" t="s">
        <v>451</v>
      </c>
      <c r="N5142" t="s">
        <v>388</v>
      </c>
      <c r="O5142" t="s">
        <v>122</v>
      </c>
      <c r="P5142" t="s">
        <v>23</v>
      </c>
      <c r="Q5142" t="s">
        <v>24</v>
      </c>
    </row>
    <row r="5143" spans="1:17" x14ac:dyDescent="0.2">
      <c r="A5143" s="2">
        <v>36911</v>
      </c>
      <c r="B5143" t="s">
        <v>136</v>
      </c>
      <c r="C5143" t="s">
        <v>380</v>
      </c>
      <c r="D5143" t="s">
        <v>36</v>
      </c>
      <c r="E5143" t="s">
        <v>36</v>
      </c>
      <c r="F5143">
        <v>51</v>
      </c>
      <c r="G5143">
        <v>134</v>
      </c>
      <c r="H5143">
        <v>0</v>
      </c>
      <c r="I5143">
        <v>0</v>
      </c>
      <c r="J5143">
        <v>2</v>
      </c>
      <c r="K5143">
        <v>0</v>
      </c>
      <c r="L5143" t="s">
        <v>62</v>
      </c>
      <c r="M5143" t="s">
        <v>431</v>
      </c>
      <c r="N5143" t="s">
        <v>136</v>
      </c>
      <c r="O5143" t="s">
        <v>22</v>
      </c>
      <c r="P5143" t="s">
        <v>23</v>
      </c>
      <c r="Q5143" t="s">
        <v>24</v>
      </c>
    </row>
    <row r="5144" spans="1:17" x14ac:dyDescent="0.2">
      <c r="A5144" s="2">
        <v>36911</v>
      </c>
      <c r="B5144" t="s">
        <v>111</v>
      </c>
      <c r="C5144" t="s">
        <v>34</v>
      </c>
      <c r="D5144" t="s">
        <v>36</v>
      </c>
      <c r="E5144" t="s">
        <v>36</v>
      </c>
      <c r="F5144">
        <v>98</v>
      </c>
      <c r="G5144">
        <v>82</v>
      </c>
      <c r="H5144">
        <v>0</v>
      </c>
      <c r="I5144">
        <v>0</v>
      </c>
      <c r="J5144">
        <v>0</v>
      </c>
      <c r="K5144">
        <v>1</v>
      </c>
      <c r="L5144" t="s">
        <v>28</v>
      </c>
      <c r="M5144" t="s">
        <v>218</v>
      </c>
      <c r="N5144" t="s">
        <v>111</v>
      </c>
      <c r="O5144" t="s">
        <v>22</v>
      </c>
      <c r="P5144" t="s">
        <v>23</v>
      </c>
      <c r="Q5144" t="s">
        <v>41</v>
      </c>
    </row>
    <row r="5145" spans="1:17" x14ac:dyDescent="0.2">
      <c r="A5145" s="2">
        <v>36913</v>
      </c>
      <c r="B5145" t="s">
        <v>646</v>
      </c>
      <c r="C5145" t="s">
        <v>107</v>
      </c>
      <c r="D5145" t="s">
        <v>50</v>
      </c>
      <c r="E5145" t="s">
        <v>19</v>
      </c>
      <c r="F5145">
        <v>79</v>
      </c>
      <c r="G5145">
        <v>21</v>
      </c>
      <c r="H5145">
        <v>0</v>
      </c>
      <c r="I5145">
        <v>0</v>
      </c>
      <c r="J5145">
        <v>1</v>
      </c>
      <c r="K5145">
        <v>0</v>
      </c>
      <c r="L5145" t="s">
        <v>954</v>
      </c>
      <c r="M5145" t="s">
        <v>451</v>
      </c>
      <c r="N5145" t="s">
        <v>388</v>
      </c>
      <c r="O5145" t="s">
        <v>122</v>
      </c>
      <c r="P5145" t="s">
        <v>23</v>
      </c>
      <c r="Q5145" t="s">
        <v>24</v>
      </c>
    </row>
    <row r="5146" spans="1:17" x14ac:dyDescent="0.2">
      <c r="A5146" s="2">
        <v>36914</v>
      </c>
      <c r="B5146" t="s">
        <v>224</v>
      </c>
      <c r="C5146" t="s">
        <v>111</v>
      </c>
      <c r="D5146" t="s">
        <v>36</v>
      </c>
      <c r="E5146" t="s">
        <v>36</v>
      </c>
      <c r="F5146">
        <v>69</v>
      </c>
      <c r="G5146">
        <v>98</v>
      </c>
      <c r="H5146">
        <v>0</v>
      </c>
      <c r="I5146">
        <v>0</v>
      </c>
      <c r="J5146">
        <v>0</v>
      </c>
      <c r="K5146">
        <v>2</v>
      </c>
      <c r="L5146" t="s">
        <v>28</v>
      </c>
      <c r="M5146" t="s">
        <v>236</v>
      </c>
      <c r="N5146" t="s">
        <v>224</v>
      </c>
      <c r="O5146" t="s">
        <v>22</v>
      </c>
      <c r="P5146" t="s">
        <v>23</v>
      </c>
      <c r="Q5146" t="s">
        <v>41</v>
      </c>
    </row>
    <row r="5147" spans="1:17" x14ac:dyDescent="0.2">
      <c r="A5147" s="2">
        <v>36914</v>
      </c>
      <c r="B5147" t="s">
        <v>183</v>
      </c>
      <c r="C5147" t="s">
        <v>163</v>
      </c>
      <c r="D5147" t="s">
        <v>36</v>
      </c>
      <c r="E5147" t="s">
        <v>115</v>
      </c>
      <c r="F5147">
        <v>30</v>
      </c>
      <c r="G5147">
        <v>142</v>
      </c>
      <c r="H5147">
        <v>0</v>
      </c>
      <c r="I5147">
        <v>0</v>
      </c>
      <c r="J5147">
        <v>1</v>
      </c>
      <c r="K5147">
        <v>0</v>
      </c>
      <c r="L5147" t="s">
        <v>28</v>
      </c>
      <c r="M5147" t="s">
        <v>562</v>
      </c>
      <c r="N5147" t="s">
        <v>183</v>
      </c>
      <c r="O5147" t="s">
        <v>22</v>
      </c>
      <c r="P5147" t="s">
        <v>23</v>
      </c>
      <c r="Q5147" t="s">
        <v>24</v>
      </c>
    </row>
    <row r="5148" spans="1:17" x14ac:dyDescent="0.2">
      <c r="A5148" s="2">
        <v>36914</v>
      </c>
      <c r="B5148" t="s">
        <v>114</v>
      </c>
      <c r="C5148" t="s">
        <v>301</v>
      </c>
      <c r="D5148" t="s">
        <v>115</v>
      </c>
      <c r="E5148" t="s">
        <v>115</v>
      </c>
      <c r="F5148">
        <v>61</v>
      </c>
      <c r="G5148">
        <v>72</v>
      </c>
      <c r="H5148">
        <v>0</v>
      </c>
      <c r="I5148">
        <v>0</v>
      </c>
      <c r="J5148">
        <v>5</v>
      </c>
      <c r="K5148">
        <v>4</v>
      </c>
      <c r="L5148" t="s">
        <v>28</v>
      </c>
      <c r="M5148" t="s">
        <v>226</v>
      </c>
      <c r="N5148" t="s">
        <v>114</v>
      </c>
      <c r="O5148" t="s">
        <v>22</v>
      </c>
      <c r="P5148" t="s">
        <v>23</v>
      </c>
      <c r="Q5148" t="s">
        <v>24</v>
      </c>
    </row>
    <row r="5149" spans="1:17" x14ac:dyDescent="0.2">
      <c r="A5149" s="2">
        <v>36915</v>
      </c>
      <c r="B5149" t="s">
        <v>133</v>
      </c>
      <c r="C5149" t="s">
        <v>49</v>
      </c>
      <c r="D5149" t="s">
        <v>115</v>
      </c>
      <c r="E5149" t="s">
        <v>50</v>
      </c>
      <c r="F5149">
        <v>42</v>
      </c>
      <c r="G5149">
        <v>14</v>
      </c>
      <c r="H5149">
        <v>0</v>
      </c>
      <c r="I5149">
        <v>0</v>
      </c>
      <c r="J5149">
        <v>2</v>
      </c>
      <c r="K5149">
        <v>3</v>
      </c>
      <c r="L5149" t="s">
        <v>252</v>
      </c>
      <c r="M5149" t="s">
        <v>434</v>
      </c>
      <c r="N5149" t="s">
        <v>254</v>
      </c>
      <c r="O5149" t="s">
        <v>122</v>
      </c>
      <c r="P5149" t="s">
        <v>23</v>
      </c>
      <c r="Q5149" t="s">
        <v>41</v>
      </c>
    </row>
    <row r="5150" spans="1:17" x14ac:dyDescent="0.2">
      <c r="A5150" s="2">
        <v>36915</v>
      </c>
      <c r="B5150" t="s">
        <v>26</v>
      </c>
      <c r="C5150" t="s">
        <v>87</v>
      </c>
      <c r="D5150" t="s">
        <v>27</v>
      </c>
      <c r="E5150" t="s">
        <v>50</v>
      </c>
      <c r="F5150">
        <v>12</v>
      </c>
      <c r="G5150">
        <v>54</v>
      </c>
      <c r="H5150">
        <v>0</v>
      </c>
      <c r="I5150">
        <v>0</v>
      </c>
      <c r="J5150">
        <v>0</v>
      </c>
      <c r="K5150">
        <v>2</v>
      </c>
      <c r="L5150" t="s">
        <v>28</v>
      </c>
      <c r="M5150" t="s">
        <v>957</v>
      </c>
      <c r="N5150" t="s">
        <v>26</v>
      </c>
      <c r="O5150" t="s">
        <v>22</v>
      </c>
      <c r="P5150" t="s">
        <v>23</v>
      </c>
      <c r="Q5150" t="s">
        <v>41</v>
      </c>
    </row>
    <row r="5151" spans="1:17" x14ac:dyDescent="0.2">
      <c r="A5151" s="2">
        <v>36916</v>
      </c>
      <c r="B5151" t="s">
        <v>471</v>
      </c>
      <c r="C5151" t="s">
        <v>120</v>
      </c>
      <c r="D5151" t="s">
        <v>36</v>
      </c>
      <c r="E5151" t="s">
        <v>36</v>
      </c>
      <c r="F5151">
        <v>148</v>
      </c>
      <c r="G5151">
        <v>36</v>
      </c>
      <c r="H5151">
        <v>0</v>
      </c>
      <c r="I5151">
        <v>0</v>
      </c>
      <c r="J5151">
        <v>1</v>
      </c>
      <c r="K5151">
        <v>3</v>
      </c>
      <c r="L5151" t="s">
        <v>28</v>
      </c>
      <c r="M5151" t="s">
        <v>639</v>
      </c>
      <c r="N5151" t="s">
        <v>471</v>
      </c>
      <c r="O5151" t="s">
        <v>22</v>
      </c>
      <c r="P5151" t="s">
        <v>23</v>
      </c>
      <c r="Q5151" t="s">
        <v>41</v>
      </c>
    </row>
    <row r="5152" spans="1:17" x14ac:dyDescent="0.2">
      <c r="A5152" s="2">
        <v>36917</v>
      </c>
      <c r="B5152" t="s">
        <v>150</v>
      </c>
      <c r="C5152" t="s">
        <v>352</v>
      </c>
      <c r="D5152" t="s">
        <v>36</v>
      </c>
      <c r="E5152" t="s">
        <v>36</v>
      </c>
      <c r="F5152">
        <v>80</v>
      </c>
      <c r="G5152">
        <v>85</v>
      </c>
      <c r="H5152">
        <v>0</v>
      </c>
      <c r="I5152">
        <v>0</v>
      </c>
      <c r="J5152">
        <v>1</v>
      </c>
      <c r="K5152">
        <v>0</v>
      </c>
      <c r="L5152" t="s">
        <v>20</v>
      </c>
      <c r="M5152" t="s">
        <v>151</v>
      </c>
      <c r="N5152" t="s">
        <v>150</v>
      </c>
      <c r="O5152" t="s">
        <v>22</v>
      </c>
      <c r="P5152" t="s">
        <v>23</v>
      </c>
      <c r="Q5152" t="s">
        <v>24</v>
      </c>
    </row>
    <row r="5153" spans="1:17" x14ac:dyDescent="0.2">
      <c r="A5153" s="2">
        <v>36918</v>
      </c>
      <c r="B5153" t="s">
        <v>351</v>
      </c>
      <c r="C5153" t="s">
        <v>46</v>
      </c>
      <c r="D5153" t="s">
        <v>36</v>
      </c>
      <c r="E5153" t="s">
        <v>36</v>
      </c>
      <c r="F5153">
        <v>150</v>
      </c>
      <c r="G5153">
        <v>129</v>
      </c>
      <c r="H5153">
        <v>0</v>
      </c>
      <c r="I5153">
        <v>0</v>
      </c>
      <c r="J5153">
        <v>1</v>
      </c>
      <c r="K5153">
        <v>2</v>
      </c>
      <c r="L5153" t="s">
        <v>28</v>
      </c>
      <c r="M5153" t="s">
        <v>353</v>
      </c>
      <c r="N5153" t="s">
        <v>351</v>
      </c>
      <c r="O5153" t="s">
        <v>22</v>
      </c>
      <c r="P5153" t="s">
        <v>23</v>
      </c>
      <c r="Q5153" t="s">
        <v>41</v>
      </c>
    </row>
    <row r="5154" spans="1:17" x14ac:dyDescent="0.2">
      <c r="A5154" s="2">
        <v>36918</v>
      </c>
      <c r="B5154" t="s">
        <v>222</v>
      </c>
      <c r="C5154" t="s">
        <v>282</v>
      </c>
      <c r="D5154" t="s">
        <v>27</v>
      </c>
      <c r="E5154" t="s">
        <v>19</v>
      </c>
      <c r="F5154">
        <v>144</v>
      </c>
      <c r="G5154">
        <v>29</v>
      </c>
      <c r="H5154">
        <v>0</v>
      </c>
      <c r="I5154">
        <v>0</v>
      </c>
      <c r="J5154">
        <v>1</v>
      </c>
      <c r="K5154">
        <v>2</v>
      </c>
      <c r="L5154" t="s">
        <v>28</v>
      </c>
      <c r="M5154" t="s">
        <v>407</v>
      </c>
      <c r="N5154" t="s">
        <v>222</v>
      </c>
      <c r="O5154" t="s">
        <v>22</v>
      </c>
      <c r="P5154" t="s">
        <v>23</v>
      </c>
      <c r="Q5154" t="s">
        <v>41</v>
      </c>
    </row>
    <row r="5155" spans="1:17" x14ac:dyDescent="0.2">
      <c r="A5155" s="2">
        <v>36918</v>
      </c>
      <c r="B5155" t="s">
        <v>133</v>
      </c>
      <c r="C5155" t="s">
        <v>38</v>
      </c>
      <c r="D5155" t="s">
        <v>115</v>
      </c>
      <c r="E5155" t="s">
        <v>19</v>
      </c>
      <c r="F5155">
        <v>42</v>
      </c>
      <c r="G5155">
        <v>10</v>
      </c>
      <c r="H5155">
        <v>0</v>
      </c>
      <c r="I5155">
        <v>0</v>
      </c>
      <c r="J5155">
        <v>1</v>
      </c>
      <c r="K5155">
        <v>1</v>
      </c>
      <c r="L5155" t="s">
        <v>252</v>
      </c>
      <c r="M5155" t="s">
        <v>434</v>
      </c>
      <c r="N5155" t="s">
        <v>254</v>
      </c>
      <c r="O5155" t="s">
        <v>122</v>
      </c>
      <c r="P5155" t="s">
        <v>59</v>
      </c>
      <c r="Q5155" t="s">
        <v>24</v>
      </c>
    </row>
    <row r="5156" spans="1:17" x14ac:dyDescent="0.2">
      <c r="A5156" s="2">
        <v>36918</v>
      </c>
      <c r="B5156" t="s">
        <v>135</v>
      </c>
      <c r="C5156" t="s">
        <v>380</v>
      </c>
      <c r="D5156" t="s">
        <v>36</v>
      </c>
      <c r="E5156" t="s">
        <v>36</v>
      </c>
      <c r="F5156">
        <v>50</v>
      </c>
      <c r="G5156">
        <v>134</v>
      </c>
      <c r="H5156">
        <v>0</v>
      </c>
      <c r="I5156">
        <v>0</v>
      </c>
      <c r="J5156">
        <v>3</v>
      </c>
      <c r="K5156">
        <v>0</v>
      </c>
      <c r="L5156" t="s">
        <v>20</v>
      </c>
      <c r="M5156" t="s">
        <v>930</v>
      </c>
      <c r="N5156" t="s">
        <v>135</v>
      </c>
      <c r="O5156" t="s">
        <v>22</v>
      </c>
      <c r="P5156" t="s">
        <v>23</v>
      </c>
      <c r="Q5156" t="s">
        <v>24</v>
      </c>
    </row>
    <row r="5157" spans="1:17" x14ac:dyDescent="0.2">
      <c r="A5157" s="2">
        <v>36918</v>
      </c>
      <c r="B5157" t="s">
        <v>443</v>
      </c>
      <c r="C5157" t="s">
        <v>114</v>
      </c>
      <c r="D5157" t="s">
        <v>115</v>
      </c>
      <c r="E5157" t="s">
        <v>115</v>
      </c>
      <c r="F5157">
        <v>101</v>
      </c>
      <c r="G5157">
        <v>61</v>
      </c>
      <c r="H5157">
        <v>0</v>
      </c>
      <c r="I5157">
        <v>0</v>
      </c>
      <c r="J5157">
        <v>1</v>
      </c>
      <c r="K5157">
        <v>1</v>
      </c>
      <c r="L5157" t="s">
        <v>28</v>
      </c>
      <c r="M5157" t="s">
        <v>443</v>
      </c>
      <c r="N5157" t="s">
        <v>443</v>
      </c>
      <c r="O5157" t="s">
        <v>22</v>
      </c>
      <c r="P5157" t="s">
        <v>23</v>
      </c>
      <c r="Q5157" t="s">
        <v>30</v>
      </c>
    </row>
    <row r="5158" spans="1:17" x14ac:dyDescent="0.2">
      <c r="A5158" s="2">
        <v>36918</v>
      </c>
      <c r="B5158" t="s">
        <v>149</v>
      </c>
      <c r="C5158" t="s">
        <v>224</v>
      </c>
      <c r="D5158" t="s">
        <v>36</v>
      </c>
      <c r="E5158" t="s">
        <v>36</v>
      </c>
      <c r="F5158">
        <v>19</v>
      </c>
      <c r="G5158">
        <v>69</v>
      </c>
      <c r="H5158">
        <v>0</v>
      </c>
      <c r="I5158">
        <v>0</v>
      </c>
      <c r="J5158">
        <v>1</v>
      </c>
      <c r="K5158">
        <v>0</v>
      </c>
      <c r="L5158" t="s">
        <v>20</v>
      </c>
      <c r="M5158" t="s">
        <v>924</v>
      </c>
      <c r="N5158" t="s">
        <v>149</v>
      </c>
      <c r="O5158" t="s">
        <v>22</v>
      </c>
      <c r="P5158" t="s">
        <v>23</v>
      </c>
      <c r="Q5158" t="s">
        <v>24</v>
      </c>
    </row>
    <row r="5159" spans="1:17" x14ac:dyDescent="0.2">
      <c r="A5159" s="2">
        <v>36918</v>
      </c>
      <c r="B5159" t="s">
        <v>77</v>
      </c>
      <c r="C5159" t="s">
        <v>182</v>
      </c>
      <c r="D5159" t="s">
        <v>27</v>
      </c>
      <c r="E5159" t="s">
        <v>115</v>
      </c>
      <c r="F5159">
        <v>16</v>
      </c>
      <c r="G5159">
        <v>76</v>
      </c>
      <c r="H5159">
        <v>0</v>
      </c>
      <c r="I5159">
        <v>0</v>
      </c>
      <c r="J5159">
        <v>2</v>
      </c>
      <c r="K5159">
        <v>1</v>
      </c>
      <c r="L5159" t="s">
        <v>28</v>
      </c>
      <c r="M5159" t="s">
        <v>140</v>
      </c>
      <c r="N5159" t="s">
        <v>77</v>
      </c>
      <c r="O5159" t="s">
        <v>22</v>
      </c>
      <c r="P5159" t="s">
        <v>23</v>
      </c>
      <c r="Q5159" t="s">
        <v>24</v>
      </c>
    </row>
    <row r="5160" spans="1:17" x14ac:dyDescent="0.2">
      <c r="A5160" s="2">
        <v>36919</v>
      </c>
      <c r="B5160" t="s">
        <v>267</v>
      </c>
      <c r="C5160" t="s">
        <v>718</v>
      </c>
      <c r="D5160" t="s">
        <v>36</v>
      </c>
      <c r="E5160" t="s">
        <v>36</v>
      </c>
      <c r="F5160">
        <v>55</v>
      </c>
      <c r="G5160">
        <v>116</v>
      </c>
      <c r="H5160">
        <v>0</v>
      </c>
      <c r="I5160">
        <v>0</v>
      </c>
      <c r="J5160">
        <v>3</v>
      </c>
      <c r="K5160">
        <v>1</v>
      </c>
      <c r="L5160" t="s">
        <v>20</v>
      </c>
      <c r="M5160" t="s">
        <v>268</v>
      </c>
      <c r="N5160" t="s">
        <v>267</v>
      </c>
      <c r="O5160" t="s">
        <v>22</v>
      </c>
      <c r="P5160" t="s">
        <v>23</v>
      </c>
      <c r="Q5160" t="s">
        <v>24</v>
      </c>
    </row>
    <row r="5161" spans="1:17" x14ac:dyDescent="0.2">
      <c r="A5161" s="2">
        <v>36919</v>
      </c>
      <c r="B5161" t="s">
        <v>481</v>
      </c>
      <c r="C5161" t="s">
        <v>775</v>
      </c>
      <c r="D5161" t="s">
        <v>27</v>
      </c>
      <c r="E5161" t="s">
        <v>27</v>
      </c>
      <c r="F5161">
        <v>143</v>
      </c>
      <c r="G5161">
        <v>172</v>
      </c>
      <c r="H5161">
        <v>0</v>
      </c>
      <c r="I5161">
        <v>0</v>
      </c>
      <c r="J5161">
        <v>1</v>
      </c>
      <c r="K5161">
        <v>1</v>
      </c>
      <c r="L5161" t="s">
        <v>28</v>
      </c>
      <c r="M5161" t="s">
        <v>486</v>
      </c>
      <c r="N5161" t="s">
        <v>481</v>
      </c>
      <c r="O5161" t="s">
        <v>22</v>
      </c>
      <c r="P5161" t="s">
        <v>23</v>
      </c>
      <c r="Q5161" t="s">
        <v>30</v>
      </c>
    </row>
    <row r="5162" spans="1:17" x14ac:dyDescent="0.2">
      <c r="A5162" s="2">
        <v>36919</v>
      </c>
      <c r="B5162" t="s">
        <v>351</v>
      </c>
      <c r="C5162" t="s">
        <v>405</v>
      </c>
      <c r="D5162" t="s">
        <v>36</v>
      </c>
      <c r="E5162" t="s">
        <v>36</v>
      </c>
      <c r="F5162">
        <v>150</v>
      </c>
      <c r="G5162">
        <v>131</v>
      </c>
      <c r="H5162">
        <v>0</v>
      </c>
      <c r="I5162">
        <v>0</v>
      </c>
      <c r="J5162">
        <v>2</v>
      </c>
      <c r="K5162">
        <v>1</v>
      </c>
      <c r="L5162" t="s">
        <v>28</v>
      </c>
      <c r="M5162" t="s">
        <v>353</v>
      </c>
      <c r="N5162" t="s">
        <v>351</v>
      </c>
      <c r="O5162" t="s">
        <v>22</v>
      </c>
      <c r="P5162" t="s">
        <v>23</v>
      </c>
      <c r="Q5162" t="s">
        <v>24</v>
      </c>
    </row>
    <row r="5163" spans="1:17" x14ac:dyDescent="0.2">
      <c r="A5163" s="2">
        <v>36919</v>
      </c>
      <c r="B5163" t="s">
        <v>61</v>
      </c>
      <c r="C5163" t="s">
        <v>128</v>
      </c>
      <c r="D5163" t="s">
        <v>36</v>
      </c>
      <c r="E5163" t="s">
        <v>36</v>
      </c>
      <c r="F5163">
        <v>87</v>
      </c>
      <c r="G5163">
        <v>26</v>
      </c>
      <c r="H5163">
        <v>0</v>
      </c>
      <c r="I5163">
        <v>0</v>
      </c>
      <c r="J5163">
        <v>1</v>
      </c>
      <c r="K5163">
        <v>2</v>
      </c>
      <c r="L5163" t="s">
        <v>20</v>
      </c>
      <c r="M5163" t="s">
        <v>63</v>
      </c>
      <c r="N5163" t="s">
        <v>61</v>
      </c>
      <c r="O5163" t="s">
        <v>22</v>
      </c>
      <c r="P5163" t="s">
        <v>23</v>
      </c>
      <c r="Q5163" t="s">
        <v>41</v>
      </c>
    </row>
    <row r="5164" spans="1:17" x14ac:dyDescent="0.2">
      <c r="A5164" s="2">
        <v>36919</v>
      </c>
      <c r="B5164" t="s">
        <v>183</v>
      </c>
      <c r="C5164" t="s">
        <v>110</v>
      </c>
      <c r="D5164" t="s">
        <v>36</v>
      </c>
      <c r="E5164" t="s">
        <v>36</v>
      </c>
      <c r="F5164">
        <v>30</v>
      </c>
      <c r="G5164">
        <v>28</v>
      </c>
      <c r="H5164">
        <v>0</v>
      </c>
      <c r="I5164">
        <v>0</v>
      </c>
      <c r="J5164">
        <v>0</v>
      </c>
      <c r="K5164">
        <v>0</v>
      </c>
      <c r="L5164" t="s">
        <v>20</v>
      </c>
      <c r="M5164" t="s">
        <v>266</v>
      </c>
      <c r="N5164" t="s">
        <v>183</v>
      </c>
      <c r="O5164" t="s">
        <v>22</v>
      </c>
      <c r="P5164" t="s">
        <v>23</v>
      </c>
      <c r="Q5164" t="s">
        <v>30</v>
      </c>
    </row>
    <row r="5165" spans="1:17" x14ac:dyDescent="0.2">
      <c r="A5165" s="2">
        <v>36919</v>
      </c>
      <c r="B5165" t="s">
        <v>199</v>
      </c>
      <c r="C5165" t="s">
        <v>339</v>
      </c>
      <c r="D5165" t="s">
        <v>36</v>
      </c>
      <c r="E5165" t="s">
        <v>36</v>
      </c>
      <c r="F5165">
        <v>58</v>
      </c>
      <c r="G5165">
        <v>89</v>
      </c>
      <c r="H5165">
        <v>0</v>
      </c>
      <c r="I5165">
        <v>0</v>
      </c>
      <c r="J5165">
        <v>1</v>
      </c>
      <c r="K5165">
        <v>3</v>
      </c>
      <c r="L5165" t="s">
        <v>20</v>
      </c>
      <c r="M5165" t="s">
        <v>220</v>
      </c>
      <c r="N5165" t="s">
        <v>199</v>
      </c>
      <c r="O5165" t="s">
        <v>22</v>
      </c>
      <c r="P5165" t="s">
        <v>23</v>
      </c>
      <c r="Q5165" t="s">
        <v>41</v>
      </c>
    </row>
    <row r="5166" spans="1:17" x14ac:dyDescent="0.2">
      <c r="A5166" s="2">
        <v>36919</v>
      </c>
      <c r="B5166" t="s">
        <v>34</v>
      </c>
      <c r="C5166" t="s">
        <v>250</v>
      </c>
      <c r="D5166" t="s">
        <v>36</v>
      </c>
      <c r="E5166" t="s">
        <v>36</v>
      </c>
      <c r="F5166">
        <v>82</v>
      </c>
      <c r="G5166">
        <v>114</v>
      </c>
      <c r="H5166">
        <v>0</v>
      </c>
      <c r="I5166">
        <v>0</v>
      </c>
      <c r="J5166">
        <v>1</v>
      </c>
      <c r="K5166">
        <v>1</v>
      </c>
      <c r="L5166" t="s">
        <v>20</v>
      </c>
      <c r="M5166" t="s">
        <v>37</v>
      </c>
      <c r="N5166" t="s">
        <v>34</v>
      </c>
      <c r="O5166" t="s">
        <v>22</v>
      </c>
      <c r="P5166" t="s">
        <v>23</v>
      </c>
      <c r="Q5166" t="s">
        <v>30</v>
      </c>
    </row>
    <row r="5167" spans="1:17" x14ac:dyDescent="0.2">
      <c r="A5167" s="2">
        <v>36919</v>
      </c>
      <c r="B5167" t="s">
        <v>185</v>
      </c>
      <c r="C5167" t="s">
        <v>87</v>
      </c>
      <c r="D5167" t="s">
        <v>27</v>
      </c>
      <c r="E5167" t="s">
        <v>50</v>
      </c>
      <c r="F5167">
        <v>47</v>
      </c>
      <c r="G5167">
        <v>54</v>
      </c>
      <c r="H5167">
        <v>0</v>
      </c>
      <c r="I5167">
        <v>0</v>
      </c>
      <c r="J5167">
        <v>0</v>
      </c>
      <c r="K5167">
        <v>0</v>
      </c>
      <c r="L5167" t="s">
        <v>28</v>
      </c>
      <c r="M5167" t="s">
        <v>412</v>
      </c>
      <c r="N5167" t="s">
        <v>185</v>
      </c>
      <c r="O5167" t="s">
        <v>22</v>
      </c>
      <c r="P5167" t="s">
        <v>23</v>
      </c>
      <c r="Q5167" t="s">
        <v>30</v>
      </c>
    </row>
    <row r="5168" spans="1:17" x14ac:dyDescent="0.2">
      <c r="A5168" s="2">
        <v>36919</v>
      </c>
      <c r="B5168" t="s">
        <v>177</v>
      </c>
      <c r="C5168" t="s">
        <v>163</v>
      </c>
      <c r="D5168" t="s">
        <v>115</v>
      </c>
      <c r="E5168" t="s">
        <v>115</v>
      </c>
      <c r="F5168">
        <v>106</v>
      </c>
      <c r="G5168">
        <v>142</v>
      </c>
      <c r="H5168">
        <v>0</v>
      </c>
      <c r="I5168">
        <v>0</v>
      </c>
      <c r="J5168">
        <v>1</v>
      </c>
      <c r="K5168">
        <v>0</v>
      </c>
      <c r="L5168" t="s">
        <v>28</v>
      </c>
      <c r="M5168" t="s">
        <v>902</v>
      </c>
      <c r="N5168" t="s">
        <v>177</v>
      </c>
      <c r="O5168" t="s">
        <v>22</v>
      </c>
      <c r="P5168" t="s">
        <v>23</v>
      </c>
      <c r="Q5168" t="s">
        <v>24</v>
      </c>
    </row>
    <row r="5169" spans="1:17" x14ac:dyDescent="0.2">
      <c r="A5169" s="2">
        <v>36919</v>
      </c>
      <c r="B5169" t="s">
        <v>378</v>
      </c>
      <c r="C5169" t="s">
        <v>136</v>
      </c>
      <c r="D5169" t="s">
        <v>36</v>
      </c>
      <c r="E5169" t="s">
        <v>36</v>
      </c>
      <c r="F5169">
        <v>112</v>
      </c>
      <c r="G5169">
        <v>51</v>
      </c>
      <c r="H5169">
        <v>0</v>
      </c>
      <c r="I5169">
        <v>0</v>
      </c>
      <c r="J5169">
        <v>1</v>
      </c>
      <c r="K5169">
        <v>3</v>
      </c>
      <c r="L5169" t="s">
        <v>20</v>
      </c>
      <c r="M5169" t="s">
        <v>379</v>
      </c>
      <c r="N5169" t="s">
        <v>378</v>
      </c>
      <c r="O5169" t="s">
        <v>22</v>
      </c>
      <c r="P5169" t="s">
        <v>23</v>
      </c>
      <c r="Q5169" t="s">
        <v>41</v>
      </c>
    </row>
    <row r="5170" spans="1:17" x14ac:dyDescent="0.2">
      <c r="A5170" s="2">
        <v>36919</v>
      </c>
      <c r="B5170" t="s">
        <v>365</v>
      </c>
      <c r="C5170" t="s">
        <v>120</v>
      </c>
      <c r="D5170" t="s">
        <v>36</v>
      </c>
      <c r="E5170" t="s">
        <v>36</v>
      </c>
      <c r="F5170">
        <v>78</v>
      </c>
      <c r="G5170">
        <v>36</v>
      </c>
      <c r="H5170">
        <v>0</v>
      </c>
      <c r="I5170">
        <v>0</v>
      </c>
      <c r="J5170">
        <v>0</v>
      </c>
      <c r="K5170">
        <v>2</v>
      </c>
      <c r="L5170" t="s">
        <v>20</v>
      </c>
      <c r="M5170" t="s">
        <v>400</v>
      </c>
      <c r="N5170" t="s">
        <v>365</v>
      </c>
      <c r="O5170" t="s">
        <v>22</v>
      </c>
      <c r="P5170" t="s">
        <v>23</v>
      </c>
      <c r="Q5170" t="s">
        <v>41</v>
      </c>
    </row>
    <row r="5171" spans="1:17" x14ac:dyDescent="0.2">
      <c r="A5171" s="2">
        <v>36920</v>
      </c>
      <c r="B5171" t="s">
        <v>222</v>
      </c>
      <c r="C5171" t="s">
        <v>282</v>
      </c>
      <c r="D5171" t="s">
        <v>27</v>
      </c>
      <c r="E5171" t="s">
        <v>19</v>
      </c>
      <c r="F5171">
        <v>144</v>
      </c>
      <c r="G5171">
        <v>29</v>
      </c>
      <c r="H5171">
        <v>0</v>
      </c>
      <c r="I5171">
        <v>0</v>
      </c>
      <c r="J5171">
        <v>0</v>
      </c>
      <c r="K5171">
        <v>2</v>
      </c>
      <c r="L5171" t="s">
        <v>28</v>
      </c>
      <c r="M5171" t="s">
        <v>407</v>
      </c>
      <c r="N5171" t="s">
        <v>222</v>
      </c>
      <c r="O5171" t="s">
        <v>22</v>
      </c>
      <c r="P5171" t="s">
        <v>23</v>
      </c>
      <c r="Q5171" t="s">
        <v>41</v>
      </c>
    </row>
    <row r="5172" spans="1:17" x14ac:dyDescent="0.2">
      <c r="A5172" s="2">
        <v>36921</v>
      </c>
      <c r="B5172" t="s">
        <v>177</v>
      </c>
      <c r="C5172" t="s">
        <v>163</v>
      </c>
      <c r="D5172" t="s">
        <v>115</v>
      </c>
      <c r="E5172" t="s">
        <v>115</v>
      </c>
      <c r="F5172">
        <v>106</v>
      </c>
      <c r="G5172">
        <v>142</v>
      </c>
      <c r="H5172">
        <v>0</v>
      </c>
      <c r="I5172">
        <v>0</v>
      </c>
      <c r="J5172">
        <v>0</v>
      </c>
      <c r="K5172">
        <v>2</v>
      </c>
      <c r="L5172" t="s">
        <v>28</v>
      </c>
      <c r="M5172" t="s">
        <v>902</v>
      </c>
      <c r="N5172" t="s">
        <v>177</v>
      </c>
      <c r="O5172" t="s">
        <v>22</v>
      </c>
      <c r="P5172" t="s">
        <v>23</v>
      </c>
      <c r="Q5172" t="s">
        <v>41</v>
      </c>
    </row>
    <row r="5173" spans="1:17" x14ac:dyDescent="0.2">
      <c r="A5173" s="2">
        <v>36921</v>
      </c>
      <c r="B5173" t="s">
        <v>113</v>
      </c>
      <c r="C5173" t="s">
        <v>469</v>
      </c>
      <c r="D5173" t="s">
        <v>115</v>
      </c>
      <c r="E5173" t="s">
        <v>115</v>
      </c>
      <c r="F5173">
        <v>38</v>
      </c>
      <c r="G5173">
        <v>102</v>
      </c>
      <c r="H5173">
        <v>0</v>
      </c>
      <c r="I5173">
        <v>0</v>
      </c>
      <c r="J5173">
        <v>1</v>
      </c>
      <c r="K5173">
        <v>0</v>
      </c>
      <c r="L5173" t="s">
        <v>28</v>
      </c>
      <c r="M5173" t="s">
        <v>116</v>
      </c>
      <c r="N5173" t="s">
        <v>113</v>
      </c>
      <c r="O5173" t="s">
        <v>22</v>
      </c>
      <c r="P5173" t="s">
        <v>23</v>
      </c>
      <c r="Q5173" t="s">
        <v>24</v>
      </c>
    </row>
    <row r="5174" spans="1:17" x14ac:dyDescent="0.2">
      <c r="A5174" s="2">
        <v>36921</v>
      </c>
      <c r="B5174" t="s">
        <v>114</v>
      </c>
      <c r="C5174" t="s">
        <v>569</v>
      </c>
      <c r="D5174" t="s">
        <v>115</v>
      </c>
      <c r="E5174" t="s">
        <v>115</v>
      </c>
      <c r="F5174">
        <v>61</v>
      </c>
      <c r="G5174">
        <v>174</v>
      </c>
      <c r="H5174">
        <v>0</v>
      </c>
      <c r="I5174">
        <v>0</v>
      </c>
      <c r="J5174">
        <v>3</v>
      </c>
      <c r="K5174">
        <v>1</v>
      </c>
      <c r="L5174" t="s">
        <v>28</v>
      </c>
      <c r="M5174" t="s">
        <v>226</v>
      </c>
      <c r="N5174" t="s">
        <v>114</v>
      </c>
      <c r="O5174" t="s">
        <v>22</v>
      </c>
      <c r="P5174" t="s">
        <v>23</v>
      </c>
      <c r="Q5174" t="s">
        <v>24</v>
      </c>
    </row>
    <row r="5175" spans="1:17" x14ac:dyDescent="0.2">
      <c r="A5175" s="2">
        <v>36922</v>
      </c>
      <c r="B5175" t="s">
        <v>464</v>
      </c>
      <c r="C5175" t="s">
        <v>164</v>
      </c>
      <c r="D5175" t="s">
        <v>115</v>
      </c>
      <c r="E5175" t="s">
        <v>115</v>
      </c>
      <c r="F5175">
        <v>110</v>
      </c>
      <c r="G5175">
        <v>81</v>
      </c>
      <c r="H5175">
        <v>0</v>
      </c>
      <c r="I5175">
        <v>0</v>
      </c>
      <c r="J5175">
        <v>0</v>
      </c>
      <c r="K5175">
        <v>0</v>
      </c>
      <c r="L5175" t="s">
        <v>28</v>
      </c>
      <c r="M5175" t="s">
        <v>465</v>
      </c>
      <c r="N5175" t="s">
        <v>464</v>
      </c>
      <c r="O5175" t="s">
        <v>22</v>
      </c>
      <c r="P5175" t="s">
        <v>23</v>
      </c>
      <c r="Q5175" t="s">
        <v>30</v>
      </c>
    </row>
    <row r="5176" spans="1:17" x14ac:dyDescent="0.2">
      <c r="A5176" s="2">
        <v>36922</v>
      </c>
      <c r="B5176" t="s">
        <v>26</v>
      </c>
      <c r="C5176" t="s">
        <v>43</v>
      </c>
      <c r="D5176" t="s">
        <v>27</v>
      </c>
      <c r="E5176" t="s">
        <v>19</v>
      </c>
      <c r="F5176">
        <v>12</v>
      </c>
      <c r="G5176">
        <v>15</v>
      </c>
      <c r="H5176">
        <v>0</v>
      </c>
      <c r="I5176">
        <v>0</v>
      </c>
      <c r="J5176">
        <v>2</v>
      </c>
      <c r="K5176">
        <v>3</v>
      </c>
      <c r="L5176" t="s">
        <v>28</v>
      </c>
      <c r="M5176" t="s">
        <v>121</v>
      </c>
      <c r="N5176" t="s">
        <v>77</v>
      </c>
      <c r="O5176" t="s">
        <v>122</v>
      </c>
      <c r="P5176" t="s">
        <v>23</v>
      </c>
      <c r="Q5176" t="s">
        <v>41</v>
      </c>
    </row>
    <row r="5177" spans="1:17" x14ac:dyDescent="0.2">
      <c r="A5177" s="2">
        <v>36922</v>
      </c>
      <c r="B5177" t="s">
        <v>52</v>
      </c>
      <c r="C5177" t="s">
        <v>48</v>
      </c>
      <c r="D5177" t="s">
        <v>50</v>
      </c>
      <c r="E5177" t="s">
        <v>50</v>
      </c>
      <c r="F5177">
        <v>24</v>
      </c>
      <c r="G5177">
        <v>118</v>
      </c>
      <c r="H5177">
        <v>0</v>
      </c>
      <c r="I5177">
        <v>0</v>
      </c>
      <c r="J5177">
        <v>0</v>
      </c>
      <c r="K5177">
        <v>0</v>
      </c>
      <c r="L5177" t="s">
        <v>894</v>
      </c>
      <c r="M5177" t="s">
        <v>958</v>
      </c>
      <c r="N5177" t="s">
        <v>52</v>
      </c>
      <c r="O5177" t="s">
        <v>22</v>
      </c>
      <c r="P5177" t="s">
        <v>23</v>
      </c>
      <c r="Q5177" t="s">
        <v>30</v>
      </c>
    </row>
    <row r="5178" spans="1:17" x14ac:dyDescent="0.2">
      <c r="A5178" s="2">
        <v>36923</v>
      </c>
      <c r="B5178" t="s">
        <v>52</v>
      </c>
      <c r="C5178" t="s">
        <v>70</v>
      </c>
      <c r="D5178" t="s">
        <v>50</v>
      </c>
      <c r="E5178" t="s">
        <v>50</v>
      </c>
      <c r="F5178">
        <v>24</v>
      </c>
      <c r="G5178">
        <v>60</v>
      </c>
      <c r="H5178">
        <v>0</v>
      </c>
      <c r="I5178">
        <v>0</v>
      </c>
      <c r="J5178">
        <v>0</v>
      </c>
      <c r="K5178">
        <v>1</v>
      </c>
      <c r="L5178" t="s">
        <v>894</v>
      </c>
      <c r="M5178" t="s">
        <v>959</v>
      </c>
      <c r="N5178" t="s">
        <v>52</v>
      </c>
      <c r="O5178" t="s">
        <v>22</v>
      </c>
      <c r="P5178" t="s">
        <v>23</v>
      </c>
      <c r="Q5178" t="s">
        <v>41</v>
      </c>
    </row>
    <row r="5179" spans="1:17" x14ac:dyDescent="0.2">
      <c r="A5179" s="2">
        <v>36925</v>
      </c>
      <c r="B5179" t="s">
        <v>402</v>
      </c>
      <c r="C5179" t="s">
        <v>301</v>
      </c>
      <c r="D5179" t="s">
        <v>115</v>
      </c>
      <c r="E5179" t="s">
        <v>115</v>
      </c>
      <c r="F5179">
        <v>138</v>
      </c>
      <c r="G5179">
        <v>72</v>
      </c>
      <c r="H5179">
        <v>0</v>
      </c>
      <c r="I5179">
        <v>0</v>
      </c>
      <c r="J5179">
        <v>1</v>
      </c>
      <c r="K5179">
        <v>2</v>
      </c>
      <c r="L5179" t="s">
        <v>20</v>
      </c>
      <c r="M5179" t="s">
        <v>443</v>
      </c>
      <c r="N5179" t="s">
        <v>443</v>
      </c>
      <c r="O5179" t="s">
        <v>122</v>
      </c>
      <c r="P5179" t="s">
        <v>23</v>
      </c>
      <c r="Q5179" t="s">
        <v>41</v>
      </c>
    </row>
    <row r="5180" spans="1:17" x14ac:dyDescent="0.2">
      <c r="A5180" s="2">
        <v>36925</v>
      </c>
      <c r="B5180" t="s">
        <v>229</v>
      </c>
      <c r="C5180" t="s">
        <v>775</v>
      </c>
      <c r="D5180" t="s">
        <v>27</v>
      </c>
      <c r="E5180" t="s">
        <v>27</v>
      </c>
      <c r="F5180">
        <v>195</v>
      </c>
      <c r="G5180">
        <v>172</v>
      </c>
      <c r="H5180">
        <v>0</v>
      </c>
      <c r="I5180">
        <v>0</v>
      </c>
      <c r="J5180">
        <v>1</v>
      </c>
      <c r="K5180">
        <v>2</v>
      </c>
      <c r="L5180" t="s">
        <v>230</v>
      </c>
      <c r="M5180" t="s">
        <v>903</v>
      </c>
      <c r="N5180" t="s">
        <v>229</v>
      </c>
      <c r="O5180" t="s">
        <v>22</v>
      </c>
      <c r="P5180" t="s">
        <v>23</v>
      </c>
      <c r="Q5180" t="s">
        <v>41</v>
      </c>
    </row>
    <row r="5181" spans="1:17" x14ac:dyDescent="0.2">
      <c r="A5181" s="2">
        <v>36925</v>
      </c>
      <c r="B5181" t="s">
        <v>113</v>
      </c>
      <c r="C5181" t="s">
        <v>208</v>
      </c>
      <c r="D5181" t="s">
        <v>115</v>
      </c>
      <c r="E5181" t="s">
        <v>36</v>
      </c>
      <c r="F5181">
        <v>38</v>
      </c>
      <c r="G5181">
        <v>103</v>
      </c>
      <c r="H5181">
        <v>0</v>
      </c>
      <c r="I5181">
        <v>0</v>
      </c>
      <c r="J5181">
        <v>3</v>
      </c>
      <c r="K5181">
        <v>1</v>
      </c>
      <c r="L5181" t="s">
        <v>28</v>
      </c>
      <c r="M5181" t="s">
        <v>116</v>
      </c>
      <c r="N5181" t="s">
        <v>113</v>
      </c>
      <c r="O5181" t="s">
        <v>22</v>
      </c>
      <c r="P5181" t="s">
        <v>23</v>
      </c>
      <c r="Q5181" t="s">
        <v>24</v>
      </c>
    </row>
    <row r="5182" spans="1:17" x14ac:dyDescent="0.2">
      <c r="A5182" s="2">
        <v>36925</v>
      </c>
      <c r="B5182" t="s">
        <v>443</v>
      </c>
      <c r="C5182" t="s">
        <v>569</v>
      </c>
      <c r="D5182" t="s">
        <v>115</v>
      </c>
      <c r="E5182" t="s">
        <v>115</v>
      </c>
      <c r="F5182">
        <v>101</v>
      </c>
      <c r="G5182">
        <v>174</v>
      </c>
      <c r="H5182">
        <v>0</v>
      </c>
      <c r="I5182">
        <v>0</v>
      </c>
      <c r="J5182">
        <v>0</v>
      </c>
      <c r="K5182">
        <v>1</v>
      </c>
      <c r="L5182" t="s">
        <v>20</v>
      </c>
      <c r="M5182" t="s">
        <v>443</v>
      </c>
      <c r="N5182" t="s">
        <v>443</v>
      </c>
      <c r="O5182" t="s">
        <v>22</v>
      </c>
      <c r="P5182" t="s">
        <v>23</v>
      </c>
      <c r="Q5182" t="s">
        <v>41</v>
      </c>
    </row>
    <row r="5183" spans="1:17" x14ac:dyDescent="0.2">
      <c r="A5183" s="2">
        <v>36925</v>
      </c>
      <c r="B5183" t="s">
        <v>77</v>
      </c>
      <c r="C5183" t="s">
        <v>43</v>
      </c>
      <c r="D5183" t="s">
        <v>27</v>
      </c>
      <c r="E5183" t="s">
        <v>19</v>
      </c>
      <c r="F5183">
        <v>16</v>
      </c>
      <c r="G5183">
        <v>15</v>
      </c>
      <c r="H5183">
        <v>0</v>
      </c>
      <c r="I5183">
        <v>0</v>
      </c>
      <c r="J5183">
        <v>0</v>
      </c>
      <c r="K5183">
        <v>1</v>
      </c>
      <c r="L5183" t="s">
        <v>28</v>
      </c>
      <c r="M5183" t="s">
        <v>215</v>
      </c>
      <c r="N5183" t="s">
        <v>77</v>
      </c>
      <c r="O5183" t="s">
        <v>22</v>
      </c>
      <c r="P5183" t="s">
        <v>23</v>
      </c>
      <c r="Q5183" t="s">
        <v>41</v>
      </c>
    </row>
    <row r="5184" spans="1:17" x14ac:dyDescent="0.2">
      <c r="A5184" s="2">
        <v>36926</v>
      </c>
      <c r="B5184" t="s">
        <v>118</v>
      </c>
      <c r="C5184" t="s">
        <v>111</v>
      </c>
      <c r="D5184" t="s">
        <v>36</v>
      </c>
      <c r="E5184" t="s">
        <v>36</v>
      </c>
      <c r="F5184">
        <v>88</v>
      </c>
      <c r="G5184">
        <v>98</v>
      </c>
      <c r="H5184">
        <v>0</v>
      </c>
      <c r="I5184">
        <v>0</v>
      </c>
      <c r="J5184">
        <v>1</v>
      </c>
      <c r="K5184">
        <v>0</v>
      </c>
      <c r="L5184" t="s">
        <v>28</v>
      </c>
      <c r="M5184" t="s">
        <v>241</v>
      </c>
      <c r="N5184" t="s">
        <v>118</v>
      </c>
      <c r="O5184" t="s">
        <v>22</v>
      </c>
      <c r="P5184" t="s">
        <v>23</v>
      </c>
      <c r="Q5184" t="s">
        <v>24</v>
      </c>
    </row>
    <row r="5185" spans="1:17" x14ac:dyDescent="0.2">
      <c r="A5185" s="2">
        <v>36927</v>
      </c>
      <c r="B5185" t="s">
        <v>204</v>
      </c>
      <c r="C5185" t="s">
        <v>391</v>
      </c>
      <c r="D5185" t="s">
        <v>57</v>
      </c>
      <c r="E5185" t="s">
        <v>115</v>
      </c>
      <c r="F5185">
        <v>141</v>
      </c>
      <c r="G5185">
        <v>108</v>
      </c>
      <c r="H5185">
        <v>0</v>
      </c>
      <c r="I5185">
        <v>0</v>
      </c>
      <c r="J5185">
        <v>4</v>
      </c>
      <c r="K5185">
        <v>1</v>
      </c>
      <c r="L5185" t="s">
        <v>28</v>
      </c>
      <c r="M5185" t="s">
        <v>316</v>
      </c>
      <c r="N5185" t="s">
        <v>204</v>
      </c>
      <c r="O5185" t="s">
        <v>22</v>
      </c>
      <c r="P5185" t="s">
        <v>23</v>
      </c>
      <c r="Q5185" t="s">
        <v>24</v>
      </c>
    </row>
    <row r="5186" spans="1:17" x14ac:dyDescent="0.2">
      <c r="A5186" s="2">
        <v>36928</v>
      </c>
      <c r="B5186" t="s">
        <v>402</v>
      </c>
      <c r="C5186" t="s">
        <v>569</v>
      </c>
      <c r="D5186" t="s">
        <v>115</v>
      </c>
      <c r="E5186" t="s">
        <v>115</v>
      </c>
      <c r="F5186">
        <v>138</v>
      </c>
      <c r="G5186">
        <v>174</v>
      </c>
      <c r="H5186">
        <v>0</v>
      </c>
      <c r="I5186">
        <v>0</v>
      </c>
      <c r="J5186">
        <v>1</v>
      </c>
      <c r="K5186">
        <v>0</v>
      </c>
      <c r="L5186" t="s">
        <v>20</v>
      </c>
      <c r="M5186" t="s">
        <v>443</v>
      </c>
      <c r="N5186" t="s">
        <v>443</v>
      </c>
      <c r="O5186" t="s">
        <v>122</v>
      </c>
      <c r="P5186" t="s">
        <v>23</v>
      </c>
      <c r="Q5186" t="s">
        <v>24</v>
      </c>
    </row>
    <row r="5187" spans="1:17" x14ac:dyDescent="0.2">
      <c r="A5187" s="2">
        <v>36928</v>
      </c>
      <c r="B5187" t="s">
        <v>443</v>
      </c>
      <c r="C5187" t="s">
        <v>301</v>
      </c>
      <c r="D5187" t="s">
        <v>115</v>
      </c>
      <c r="E5187" t="s">
        <v>115</v>
      </c>
      <c r="F5187">
        <v>101</v>
      </c>
      <c r="G5187">
        <v>72</v>
      </c>
      <c r="H5187">
        <v>0</v>
      </c>
      <c r="I5187">
        <v>0</v>
      </c>
      <c r="J5187">
        <v>1</v>
      </c>
      <c r="K5187">
        <v>1</v>
      </c>
      <c r="L5187" t="s">
        <v>20</v>
      </c>
      <c r="M5187" t="s">
        <v>443</v>
      </c>
      <c r="N5187" t="s">
        <v>443</v>
      </c>
      <c r="O5187" t="s">
        <v>22</v>
      </c>
      <c r="P5187" t="s">
        <v>23</v>
      </c>
      <c r="Q5187" t="s">
        <v>30</v>
      </c>
    </row>
    <row r="5188" spans="1:17" x14ac:dyDescent="0.2">
      <c r="A5188" s="2">
        <v>36929</v>
      </c>
      <c r="B5188" t="s">
        <v>204</v>
      </c>
      <c r="C5188" t="s">
        <v>391</v>
      </c>
      <c r="D5188" t="s">
        <v>57</v>
      </c>
      <c r="E5188" t="s">
        <v>115</v>
      </c>
      <c r="F5188">
        <v>141</v>
      </c>
      <c r="G5188">
        <v>108</v>
      </c>
      <c r="H5188">
        <v>0</v>
      </c>
      <c r="I5188">
        <v>0</v>
      </c>
      <c r="J5188">
        <v>2</v>
      </c>
      <c r="K5188">
        <v>0</v>
      </c>
      <c r="L5188" t="s">
        <v>28</v>
      </c>
      <c r="M5188" t="s">
        <v>314</v>
      </c>
      <c r="N5188" t="s">
        <v>204</v>
      </c>
      <c r="O5188" t="s">
        <v>22</v>
      </c>
      <c r="P5188" t="s">
        <v>23</v>
      </c>
      <c r="Q5188" t="s">
        <v>24</v>
      </c>
    </row>
    <row r="5189" spans="1:17" x14ac:dyDescent="0.2">
      <c r="A5189" s="2">
        <v>36930</v>
      </c>
      <c r="B5189" t="s">
        <v>776</v>
      </c>
      <c r="C5189" t="s">
        <v>901</v>
      </c>
      <c r="D5189" t="s">
        <v>27</v>
      </c>
      <c r="E5189" t="s">
        <v>27</v>
      </c>
      <c r="F5189">
        <v>196</v>
      </c>
      <c r="G5189">
        <v>202</v>
      </c>
      <c r="H5189">
        <v>0</v>
      </c>
      <c r="I5189">
        <v>0</v>
      </c>
      <c r="J5189">
        <v>4</v>
      </c>
      <c r="K5189">
        <v>1</v>
      </c>
      <c r="L5189" t="s">
        <v>230</v>
      </c>
      <c r="M5189" t="s">
        <v>960</v>
      </c>
      <c r="N5189" t="s">
        <v>961</v>
      </c>
      <c r="O5189" t="s">
        <v>122</v>
      </c>
      <c r="P5189" t="s">
        <v>23</v>
      </c>
      <c r="Q5189" t="s">
        <v>24</v>
      </c>
    </row>
    <row r="5190" spans="1:17" x14ac:dyDescent="0.2">
      <c r="A5190" s="2">
        <v>36930</v>
      </c>
      <c r="B5190" t="s">
        <v>110</v>
      </c>
      <c r="C5190" t="s">
        <v>133</v>
      </c>
      <c r="D5190" t="s">
        <v>36</v>
      </c>
      <c r="E5190" t="s">
        <v>115</v>
      </c>
      <c r="F5190">
        <v>28</v>
      </c>
      <c r="G5190">
        <v>42</v>
      </c>
      <c r="H5190">
        <v>0</v>
      </c>
      <c r="I5190">
        <v>0</v>
      </c>
      <c r="J5190">
        <v>1</v>
      </c>
      <c r="K5190">
        <v>1</v>
      </c>
      <c r="L5190" t="s">
        <v>242</v>
      </c>
      <c r="M5190" t="s">
        <v>246</v>
      </c>
      <c r="N5190" t="s">
        <v>176</v>
      </c>
      <c r="O5190" t="s">
        <v>122</v>
      </c>
      <c r="P5190" t="s">
        <v>23</v>
      </c>
      <c r="Q5190" t="s">
        <v>30</v>
      </c>
    </row>
    <row r="5191" spans="1:17" x14ac:dyDescent="0.2">
      <c r="A5191" s="2">
        <v>36930</v>
      </c>
      <c r="B5191" t="s">
        <v>113</v>
      </c>
      <c r="C5191" t="s">
        <v>898</v>
      </c>
      <c r="D5191" t="s">
        <v>115</v>
      </c>
      <c r="E5191" t="s">
        <v>115</v>
      </c>
      <c r="F5191">
        <v>38</v>
      </c>
      <c r="G5191">
        <v>197</v>
      </c>
      <c r="H5191">
        <v>0</v>
      </c>
      <c r="I5191">
        <v>0</v>
      </c>
      <c r="J5191">
        <v>6</v>
      </c>
      <c r="K5191">
        <v>0</v>
      </c>
      <c r="L5191" t="s">
        <v>20</v>
      </c>
      <c r="M5191" t="s">
        <v>116</v>
      </c>
      <c r="N5191" t="s">
        <v>113</v>
      </c>
      <c r="O5191" t="s">
        <v>22</v>
      </c>
      <c r="P5191" t="s">
        <v>23</v>
      </c>
      <c r="Q5191" t="s">
        <v>24</v>
      </c>
    </row>
    <row r="5192" spans="1:17" x14ac:dyDescent="0.2">
      <c r="A5192" s="2">
        <v>36930</v>
      </c>
      <c r="B5192" t="s">
        <v>425</v>
      </c>
      <c r="C5192" t="s">
        <v>212</v>
      </c>
      <c r="D5192" t="s">
        <v>115</v>
      </c>
      <c r="E5192" t="s">
        <v>115</v>
      </c>
      <c r="F5192">
        <v>99</v>
      </c>
      <c r="G5192">
        <v>151</v>
      </c>
      <c r="H5192">
        <v>0</v>
      </c>
      <c r="I5192">
        <v>0</v>
      </c>
      <c r="J5192">
        <v>0</v>
      </c>
      <c r="K5192">
        <v>0</v>
      </c>
      <c r="L5192" t="s">
        <v>20</v>
      </c>
      <c r="M5192" t="s">
        <v>116</v>
      </c>
      <c r="N5192" t="s">
        <v>113</v>
      </c>
      <c r="O5192" t="s">
        <v>122</v>
      </c>
      <c r="P5192" t="s">
        <v>23</v>
      </c>
      <c r="Q5192" t="s">
        <v>30</v>
      </c>
    </row>
    <row r="5193" spans="1:17" x14ac:dyDescent="0.2">
      <c r="A5193" s="2">
        <v>36931</v>
      </c>
      <c r="B5193" t="s">
        <v>204</v>
      </c>
      <c r="C5193" t="s">
        <v>391</v>
      </c>
      <c r="D5193" t="s">
        <v>57</v>
      </c>
      <c r="E5193" t="s">
        <v>115</v>
      </c>
      <c r="F5193">
        <v>141</v>
      </c>
      <c r="G5193">
        <v>108</v>
      </c>
      <c r="H5193">
        <v>0</v>
      </c>
      <c r="I5193">
        <v>0</v>
      </c>
      <c r="J5193">
        <v>1</v>
      </c>
      <c r="K5193">
        <v>2</v>
      </c>
      <c r="L5193" t="s">
        <v>28</v>
      </c>
      <c r="M5193" t="s">
        <v>729</v>
      </c>
      <c r="N5193" t="s">
        <v>204</v>
      </c>
      <c r="O5193" t="s">
        <v>22</v>
      </c>
      <c r="P5193" t="s">
        <v>23</v>
      </c>
      <c r="Q5193" t="s">
        <v>41</v>
      </c>
    </row>
    <row r="5194" spans="1:17" x14ac:dyDescent="0.2">
      <c r="A5194" s="2">
        <v>36931</v>
      </c>
      <c r="B5194" t="s">
        <v>569</v>
      </c>
      <c r="C5194" t="s">
        <v>301</v>
      </c>
      <c r="D5194" t="s">
        <v>115</v>
      </c>
      <c r="E5194" t="s">
        <v>115</v>
      </c>
      <c r="F5194">
        <v>174</v>
      </c>
      <c r="G5194">
        <v>72</v>
      </c>
      <c r="H5194">
        <v>0</v>
      </c>
      <c r="I5194">
        <v>0</v>
      </c>
      <c r="J5194">
        <v>0</v>
      </c>
      <c r="K5194">
        <v>3</v>
      </c>
      <c r="L5194" t="s">
        <v>20</v>
      </c>
      <c r="M5194" t="s">
        <v>443</v>
      </c>
      <c r="N5194" t="s">
        <v>443</v>
      </c>
      <c r="O5194" t="s">
        <v>122</v>
      </c>
      <c r="P5194" t="s">
        <v>23</v>
      </c>
      <c r="Q5194" t="s">
        <v>41</v>
      </c>
    </row>
    <row r="5195" spans="1:17" x14ac:dyDescent="0.2">
      <c r="A5195" s="2">
        <v>36931</v>
      </c>
      <c r="B5195" t="s">
        <v>443</v>
      </c>
      <c r="C5195" t="s">
        <v>402</v>
      </c>
      <c r="D5195" t="s">
        <v>115</v>
      </c>
      <c r="E5195" t="s">
        <v>115</v>
      </c>
      <c r="F5195">
        <v>101</v>
      </c>
      <c r="G5195">
        <v>138</v>
      </c>
      <c r="H5195">
        <v>0</v>
      </c>
      <c r="I5195">
        <v>0</v>
      </c>
      <c r="J5195">
        <v>1</v>
      </c>
      <c r="K5195">
        <v>2</v>
      </c>
      <c r="L5195" t="s">
        <v>20</v>
      </c>
      <c r="M5195" t="s">
        <v>443</v>
      </c>
      <c r="N5195" t="s">
        <v>443</v>
      </c>
      <c r="O5195" t="s">
        <v>22</v>
      </c>
      <c r="P5195" t="s">
        <v>23</v>
      </c>
      <c r="Q5195" t="s">
        <v>41</v>
      </c>
    </row>
    <row r="5196" spans="1:17" x14ac:dyDescent="0.2">
      <c r="A5196" s="2">
        <v>36932</v>
      </c>
      <c r="B5196" t="s">
        <v>182</v>
      </c>
      <c r="C5196" t="s">
        <v>166</v>
      </c>
      <c r="D5196" t="s">
        <v>115</v>
      </c>
      <c r="E5196" t="s">
        <v>115</v>
      </c>
      <c r="F5196">
        <v>76</v>
      </c>
      <c r="G5196">
        <v>100</v>
      </c>
      <c r="H5196">
        <v>0</v>
      </c>
      <c r="I5196">
        <v>0</v>
      </c>
      <c r="J5196">
        <v>1</v>
      </c>
      <c r="K5196">
        <v>1</v>
      </c>
      <c r="L5196" t="s">
        <v>447</v>
      </c>
      <c r="M5196" t="s">
        <v>226</v>
      </c>
      <c r="N5196" t="s">
        <v>114</v>
      </c>
      <c r="O5196" t="s">
        <v>122</v>
      </c>
      <c r="P5196" t="s">
        <v>23</v>
      </c>
      <c r="Q5196" t="s">
        <v>30</v>
      </c>
    </row>
    <row r="5197" spans="1:17" x14ac:dyDescent="0.2">
      <c r="A5197" s="2">
        <v>36932</v>
      </c>
      <c r="B5197" t="s">
        <v>898</v>
      </c>
      <c r="C5197" t="s">
        <v>425</v>
      </c>
      <c r="D5197" t="s">
        <v>115</v>
      </c>
      <c r="E5197" t="s">
        <v>115</v>
      </c>
      <c r="F5197">
        <v>197</v>
      </c>
      <c r="G5197">
        <v>99</v>
      </c>
      <c r="H5197">
        <v>0</v>
      </c>
      <c r="I5197">
        <v>0</v>
      </c>
      <c r="J5197">
        <v>0</v>
      </c>
      <c r="K5197">
        <v>1</v>
      </c>
      <c r="L5197" t="s">
        <v>20</v>
      </c>
      <c r="M5197" t="s">
        <v>116</v>
      </c>
      <c r="N5197" t="s">
        <v>113</v>
      </c>
      <c r="O5197" t="s">
        <v>122</v>
      </c>
      <c r="P5197" t="s">
        <v>23</v>
      </c>
      <c r="Q5197" t="s">
        <v>41</v>
      </c>
    </row>
    <row r="5198" spans="1:17" x14ac:dyDescent="0.2">
      <c r="A5198" s="2">
        <v>36932</v>
      </c>
      <c r="B5198" t="s">
        <v>113</v>
      </c>
      <c r="C5198" t="s">
        <v>212</v>
      </c>
      <c r="D5198" t="s">
        <v>115</v>
      </c>
      <c r="E5198" t="s">
        <v>115</v>
      </c>
      <c r="F5198">
        <v>38</v>
      </c>
      <c r="G5198">
        <v>151</v>
      </c>
      <c r="H5198">
        <v>0</v>
      </c>
      <c r="I5198">
        <v>0</v>
      </c>
      <c r="J5198">
        <v>3</v>
      </c>
      <c r="K5198">
        <v>0</v>
      </c>
      <c r="L5198" t="s">
        <v>20</v>
      </c>
      <c r="M5198" t="s">
        <v>116</v>
      </c>
      <c r="N5198" t="s">
        <v>113</v>
      </c>
      <c r="O5198" t="s">
        <v>22</v>
      </c>
      <c r="P5198" t="s">
        <v>23</v>
      </c>
      <c r="Q5198" t="s">
        <v>24</v>
      </c>
    </row>
    <row r="5199" spans="1:17" x14ac:dyDescent="0.2">
      <c r="A5199" s="2">
        <v>36932</v>
      </c>
      <c r="B5199" t="s">
        <v>114</v>
      </c>
      <c r="C5199" t="s">
        <v>52</v>
      </c>
      <c r="D5199" t="s">
        <v>115</v>
      </c>
      <c r="E5199" t="s">
        <v>50</v>
      </c>
      <c r="F5199">
        <v>61</v>
      </c>
      <c r="G5199">
        <v>24</v>
      </c>
      <c r="H5199">
        <v>0</v>
      </c>
      <c r="I5199">
        <v>0</v>
      </c>
      <c r="J5199">
        <v>1</v>
      </c>
      <c r="K5199">
        <v>4</v>
      </c>
      <c r="L5199" t="s">
        <v>447</v>
      </c>
      <c r="M5199" t="s">
        <v>226</v>
      </c>
      <c r="N5199" t="s">
        <v>114</v>
      </c>
      <c r="O5199" t="s">
        <v>22</v>
      </c>
      <c r="P5199" t="s">
        <v>23</v>
      </c>
      <c r="Q5199" t="s">
        <v>41</v>
      </c>
    </row>
    <row r="5200" spans="1:17" x14ac:dyDescent="0.2">
      <c r="A5200" s="2">
        <v>36933</v>
      </c>
      <c r="B5200" t="s">
        <v>775</v>
      </c>
      <c r="C5200" t="s">
        <v>229</v>
      </c>
      <c r="D5200" t="s">
        <v>27</v>
      </c>
      <c r="E5200" t="s">
        <v>27</v>
      </c>
      <c r="F5200">
        <v>172</v>
      </c>
      <c r="G5200">
        <v>195</v>
      </c>
      <c r="H5200">
        <v>0</v>
      </c>
      <c r="I5200">
        <v>0</v>
      </c>
      <c r="J5200">
        <v>0</v>
      </c>
      <c r="K5200">
        <v>0</v>
      </c>
      <c r="L5200" t="s">
        <v>230</v>
      </c>
      <c r="M5200" t="s">
        <v>825</v>
      </c>
      <c r="N5200" t="s">
        <v>775</v>
      </c>
      <c r="O5200" t="s">
        <v>22</v>
      </c>
      <c r="P5200" t="s">
        <v>23</v>
      </c>
      <c r="Q5200" t="s">
        <v>30</v>
      </c>
    </row>
    <row r="5201" spans="1:17" x14ac:dyDescent="0.2">
      <c r="A5201" s="2">
        <v>36933</v>
      </c>
      <c r="B5201" t="s">
        <v>46</v>
      </c>
      <c r="C5201" t="s">
        <v>138</v>
      </c>
      <c r="D5201" t="s">
        <v>36</v>
      </c>
      <c r="E5201" t="s">
        <v>36</v>
      </c>
      <c r="F5201">
        <v>129</v>
      </c>
      <c r="G5201">
        <v>49</v>
      </c>
      <c r="H5201">
        <v>0</v>
      </c>
      <c r="I5201">
        <v>0</v>
      </c>
      <c r="J5201">
        <v>0</v>
      </c>
      <c r="K5201">
        <v>0</v>
      </c>
      <c r="L5201" t="s">
        <v>716</v>
      </c>
      <c r="M5201" t="s">
        <v>685</v>
      </c>
      <c r="N5201" t="s">
        <v>46</v>
      </c>
      <c r="O5201" t="s">
        <v>22</v>
      </c>
      <c r="P5201" t="s">
        <v>59</v>
      </c>
      <c r="Q5201" t="s">
        <v>24</v>
      </c>
    </row>
    <row r="5202" spans="1:17" x14ac:dyDescent="0.2">
      <c r="A5202" s="2">
        <v>36933</v>
      </c>
      <c r="B5202" t="s">
        <v>176</v>
      </c>
      <c r="C5202" t="s">
        <v>133</v>
      </c>
      <c r="D5202" t="s">
        <v>115</v>
      </c>
      <c r="E5202" t="s">
        <v>115</v>
      </c>
      <c r="F5202">
        <v>64</v>
      </c>
      <c r="G5202">
        <v>42</v>
      </c>
      <c r="H5202">
        <v>0</v>
      </c>
      <c r="I5202">
        <v>0</v>
      </c>
      <c r="J5202">
        <v>1</v>
      </c>
      <c r="K5202">
        <v>4</v>
      </c>
      <c r="L5202" t="s">
        <v>242</v>
      </c>
      <c r="M5202" t="s">
        <v>246</v>
      </c>
      <c r="N5202" t="s">
        <v>176</v>
      </c>
      <c r="O5202" t="s">
        <v>22</v>
      </c>
      <c r="P5202" t="s">
        <v>23</v>
      </c>
      <c r="Q5202" t="s">
        <v>41</v>
      </c>
    </row>
    <row r="5203" spans="1:17" x14ac:dyDescent="0.2">
      <c r="A5203" s="2">
        <v>36934</v>
      </c>
      <c r="B5203" t="s">
        <v>286</v>
      </c>
      <c r="C5203" t="s">
        <v>449</v>
      </c>
      <c r="D5203" t="s">
        <v>50</v>
      </c>
      <c r="E5203" t="s">
        <v>115</v>
      </c>
      <c r="F5203">
        <v>92</v>
      </c>
      <c r="G5203">
        <v>73</v>
      </c>
      <c r="H5203">
        <v>0</v>
      </c>
      <c r="I5203">
        <v>0</v>
      </c>
      <c r="J5203">
        <v>2</v>
      </c>
      <c r="K5203">
        <v>0</v>
      </c>
      <c r="L5203" t="s">
        <v>28</v>
      </c>
      <c r="M5203" t="s">
        <v>962</v>
      </c>
      <c r="N5203" t="s">
        <v>87</v>
      </c>
      <c r="O5203" t="s">
        <v>122</v>
      </c>
      <c r="P5203" t="s">
        <v>23</v>
      </c>
      <c r="Q5203" t="s">
        <v>24</v>
      </c>
    </row>
    <row r="5204" spans="1:17" x14ac:dyDescent="0.2">
      <c r="A5204" s="2">
        <v>36934</v>
      </c>
      <c r="B5204" t="s">
        <v>182</v>
      </c>
      <c r="C5204" t="s">
        <v>52</v>
      </c>
      <c r="D5204" t="s">
        <v>115</v>
      </c>
      <c r="E5204" t="s">
        <v>50</v>
      </c>
      <c r="F5204">
        <v>76</v>
      </c>
      <c r="G5204">
        <v>24</v>
      </c>
      <c r="H5204">
        <v>0</v>
      </c>
      <c r="I5204">
        <v>0</v>
      </c>
      <c r="J5204">
        <v>2</v>
      </c>
      <c r="K5204">
        <v>2</v>
      </c>
      <c r="L5204" t="s">
        <v>447</v>
      </c>
      <c r="M5204" t="s">
        <v>226</v>
      </c>
      <c r="N5204" t="s">
        <v>114</v>
      </c>
      <c r="O5204" t="s">
        <v>122</v>
      </c>
      <c r="P5204" t="s">
        <v>23</v>
      </c>
      <c r="Q5204" t="s">
        <v>30</v>
      </c>
    </row>
    <row r="5205" spans="1:17" x14ac:dyDescent="0.2">
      <c r="A5205" s="2">
        <v>36934</v>
      </c>
      <c r="B5205" t="s">
        <v>898</v>
      </c>
      <c r="C5205" t="s">
        <v>212</v>
      </c>
      <c r="D5205" t="s">
        <v>115</v>
      </c>
      <c r="E5205" t="s">
        <v>115</v>
      </c>
      <c r="F5205">
        <v>197</v>
      </c>
      <c r="G5205">
        <v>151</v>
      </c>
      <c r="H5205">
        <v>0</v>
      </c>
      <c r="I5205">
        <v>0</v>
      </c>
      <c r="J5205">
        <v>0</v>
      </c>
      <c r="K5205">
        <v>3</v>
      </c>
      <c r="L5205" t="s">
        <v>20</v>
      </c>
      <c r="M5205" t="s">
        <v>116</v>
      </c>
      <c r="N5205" t="s">
        <v>113</v>
      </c>
      <c r="O5205" t="s">
        <v>122</v>
      </c>
      <c r="P5205" t="s">
        <v>23</v>
      </c>
      <c r="Q5205" t="s">
        <v>41</v>
      </c>
    </row>
    <row r="5206" spans="1:17" x14ac:dyDescent="0.2">
      <c r="A5206" s="2">
        <v>36934</v>
      </c>
      <c r="B5206" t="s">
        <v>113</v>
      </c>
      <c r="C5206" t="s">
        <v>425</v>
      </c>
      <c r="D5206" t="s">
        <v>115</v>
      </c>
      <c r="E5206" t="s">
        <v>115</v>
      </c>
      <c r="F5206">
        <v>38</v>
      </c>
      <c r="G5206">
        <v>99</v>
      </c>
      <c r="H5206">
        <v>0</v>
      </c>
      <c r="I5206">
        <v>0</v>
      </c>
      <c r="J5206">
        <v>5</v>
      </c>
      <c r="K5206">
        <v>0</v>
      </c>
      <c r="L5206" t="s">
        <v>20</v>
      </c>
      <c r="M5206" t="s">
        <v>116</v>
      </c>
      <c r="N5206" t="s">
        <v>113</v>
      </c>
      <c r="O5206" t="s">
        <v>22</v>
      </c>
      <c r="P5206" t="s">
        <v>23</v>
      </c>
      <c r="Q5206" t="s">
        <v>24</v>
      </c>
    </row>
    <row r="5207" spans="1:17" x14ac:dyDescent="0.2">
      <c r="A5207" s="2">
        <v>36934</v>
      </c>
      <c r="B5207" t="s">
        <v>114</v>
      </c>
      <c r="C5207" t="s">
        <v>166</v>
      </c>
      <c r="D5207" t="s">
        <v>115</v>
      </c>
      <c r="E5207" t="s">
        <v>115</v>
      </c>
      <c r="F5207">
        <v>61</v>
      </c>
      <c r="G5207">
        <v>100</v>
      </c>
      <c r="H5207">
        <v>0</v>
      </c>
      <c r="I5207">
        <v>0</v>
      </c>
      <c r="J5207">
        <v>1</v>
      </c>
      <c r="K5207">
        <v>3</v>
      </c>
      <c r="L5207" t="s">
        <v>447</v>
      </c>
      <c r="M5207" t="s">
        <v>226</v>
      </c>
      <c r="N5207" t="s">
        <v>114</v>
      </c>
      <c r="O5207" t="s">
        <v>22</v>
      </c>
      <c r="P5207" t="s">
        <v>23</v>
      </c>
      <c r="Q5207" t="s">
        <v>41</v>
      </c>
    </row>
    <row r="5208" spans="1:17" x14ac:dyDescent="0.2">
      <c r="A5208" s="2">
        <v>36936</v>
      </c>
      <c r="B5208" t="s">
        <v>345</v>
      </c>
      <c r="C5208" t="s">
        <v>168</v>
      </c>
      <c r="D5208" t="s">
        <v>50</v>
      </c>
      <c r="E5208" t="s">
        <v>50</v>
      </c>
      <c r="F5208">
        <v>66</v>
      </c>
      <c r="G5208">
        <v>36</v>
      </c>
      <c r="H5208">
        <v>0</v>
      </c>
      <c r="I5208">
        <v>0</v>
      </c>
      <c r="J5208">
        <v>0</v>
      </c>
      <c r="K5208">
        <v>0</v>
      </c>
      <c r="L5208" t="s">
        <v>28</v>
      </c>
      <c r="M5208" t="s">
        <v>360</v>
      </c>
      <c r="N5208" t="s">
        <v>345</v>
      </c>
      <c r="O5208" t="s">
        <v>22</v>
      </c>
      <c r="P5208" t="s">
        <v>23</v>
      </c>
      <c r="Q5208" t="s">
        <v>30</v>
      </c>
    </row>
    <row r="5209" spans="1:17" x14ac:dyDescent="0.2">
      <c r="A5209" s="2">
        <v>36936</v>
      </c>
      <c r="B5209" t="s">
        <v>123</v>
      </c>
      <c r="C5209" t="s">
        <v>384</v>
      </c>
      <c r="D5209" t="s">
        <v>50</v>
      </c>
      <c r="E5209" t="s">
        <v>50</v>
      </c>
      <c r="F5209">
        <v>39</v>
      </c>
      <c r="G5209">
        <v>95</v>
      </c>
      <c r="H5209">
        <v>0</v>
      </c>
      <c r="I5209">
        <v>0</v>
      </c>
      <c r="J5209">
        <v>1</v>
      </c>
      <c r="K5209">
        <v>0</v>
      </c>
      <c r="L5209" t="s">
        <v>28</v>
      </c>
      <c r="M5209" t="s">
        <v>963</v>
      </c>
      <c r="N5209" t="s">
        <v>123</v>
      </c>
      <c r="O5209" t="s">
        <v>22</v>
      </c>
      <c r="P5209" t="s">
        <v>23</v>
      </c>
      <c r="Q5209" t="s">
        <v>24</v>
      </c>
    </row>
    <row r="5210" spans="1:17" x14ac:dyDescent="0.2">
      <c r="A5210" s="2">
        <v>36936</v>
      </c>
      <c r="B5210" t="s">
        <v>52</v>
      </c>
      <c r="C5210" t="s">
        <v>166</v>
      </c>
      <c r="D5210" t="s">
        <v>50</v>
      </c>
      <c r="E5210" t="s">
        <v>115</v>
      </c>
      <c r="F5210">
        <v>24</v>
      </c>
      <c r="G5210">
        <v>100</v>
      </c>
      <c r="H5210">
        <v>0</v>
      </c>
      <c r="I5210">
        <v>0</v>
      </c>
      <c r="J5210">
        <v>0</v>
      </c>
      <c r="K5210">
        <v>0</v>
      </c>
      <c r="L5210" t="s">
        <v>447</v>
      </c>
      <c r="M5210" t="s">
        <v>226</v>
      </c>
      <c r="N5210" t="s">
        <v>114</v>
      </c>
      <c r="O5210" t="s">
        <v>122</v>
      </c>
      <c r="P5210" t="s">
        <v>23</v>
      </c>
      <c r="Q5210" t="s">
        <v>30</v>
      </c>
    </row>
    <row r="5211" spans="1:17" x14ac:dyDescent="0.2">
      <c r="A5211" s="2">
        <v>36936</v>
      </c>
      <c r="B5211" t="s">
        <v>114</v>
      </c>
      <c r="C5211" t="s">
        <v>182</v>
      </c>
      <c r="D5211" t="s">
        <v>115</v>
      </c>
      <c r="E5211" t="s">
        <v>115</v>
      </c>
      <c r="F5211">
        <v>61</v>
      </c>
      <c r="G5211">
        <v>77</v>
      </c>
      <c r="H5211">
        <v>0</v>
      </c>
      <c r="I5211">
        <v>0</v>
      </c>
      <c r="J5211">
        <v>1</v>
      </c>
      <c r="K5211">
        <v>5</v>
      </c>
      <c r="L5211" t="s">
        <v>447</v>
      </c>
      <c r="M5211" t="s">
        <v>226</v>
      </c>
      <c r="N5211" t="s">
        <v>114</v>
      </c>
      <c r="O5211" t="s">
        <v>22</v>
      </c>
      <c r="P5211" t="s">
        <v>23</v>
      </c>
      <c r="Q5211" t="s">
        <v>41</v>
      </c>
    </row>
    <row r="5212" spans="1:17" x14ac:dyDescent="0.2">
      <c r="A5212" s="2">
        <v>36936</v>
      </c>
      <c r="B5212" t="s">
        <v>176</v>
      </c>
      <c r="C5212" t="s">
        <v>110</v>
      </c>
      <c r="D5212" t="s">
        <v>115</v>
      </c>
      <c r="E5212" t="s">
        <v>36</v>
      </c>
      <c r="F5212">
        <v>64</v>
      </c>
      <c r="G5212">
        <v>28</v>
      </c>
      <c r="H5212">
        <v>0</v>
      </c>
      <c r="I5212">
        <v>0</v>
      </c>
      <c r="J5212">
        <v>1</v>
      </c>
      <c r="K5212">
        <v>1</v>
      </c>
      <c r="L5212" t="s">
        <v>242</v>
      </c>
      <c r="M5212" t="s">
        <v>246</v>
      </c>
      <c r="N5212" t="s">
        <v>176</v>
      </c>
      <c r="O5212" t="s">
        <v>22</v>
      </c>
      <c r="P5212" t="s">
        <v>23</v>
      </c>
      <c r="Q5212" t="s">
        <v>30</v>
      </c>
    </row>
    <row r="5213" spans="1:17" x14ac:dyDescent="0.2">
      <c r="A5213" s="2">
        <v>36937</v>
      </c>
      <c r="B5213" t="s">
        <v>386</v>
      </c>
      <c r="C5213" t="s">
        <v>449</v>
      </c>
      <c r="D5213" t="s">
        <v>50</v>
      </c>
      <c r="E5213" t="s">
        <v>115</v>
      </c>
      <c r="F5213">
        <v>116</v>
      </c>
      <c r="G5213">
        <v>74</v>
      </c>
      <c r="H5213">
        <v>0</v>
      </c>
      <c r="I5213">
        <v>0</v>
      </c>
      <c r="J5213">
        <v>1</v>
      </c>
      <c r="K5213">
        <v>2</v>
      </c>
      <c r="L5213" t="s">
        <v>28</v>
      </c>
      <c r="M5213" t="s">
        <v>940</v>
      </c>
      <c r="N5213" t="s">
        <v>87</v>
      </c>
      <c r="O5213" t="s">
        <v>122</v>
      </c>
      <c r="P5213" t="s">
        <v>23</v>
      </c>
      <c r="Q5213" t="s">
        <v>41</v>
      </c>
    </row>
    <row r="5214" spans="1:17" x14ac:dyDescent="0.2">
      <c r="A5214" s="2">
        <v>36937</v>
      </c>
      <c r="B5214" t="s">
        <v>212</v>
      </c>
      <c r="C5214" t="s">
        <v>425</v>
      </c>
      <c r="D5214" t="s">
        <v>115</v>
      </c>
      <c r="E5214" t="s">
        <v>115</v>
      </c>
      <c r="F5214">
        <v>144</v>
      </c>
      <c r="G5214">
        <v>99</v>
      </c>
      <c r="H5214">
        <v>0</v>
      </c>
      <c r="I5214">
        <v>0</v>
      </c>
      <c r="J5214">
        <v>0</v>
      </c>
      <c r="K5214">
        <v>4</v>
      </c>
      <c r="L5214" t="s">
        <v>20</v>
      </c>
      <c r="M5214" t="s">
        <v>116</v>
      </c>
      <c r="N5214" t="s">
        <v>113</v>
      </c>
      <c r="O5214" t="s">
        <v>122</v>
      </c>
      <c r="P5214" t="s">
        <v>23</v>
      </c>
      <c r="Q5214" t="s">
        <v>41</v>
      </c>
    </row>
    <row r="5215" spans="1:17" x14ac:dyDescent="0.2">
      <c r="A5215" s="2">
        <v>36937</v>
      </c>
      <c r="B5215" t="s">
        <v>301</v>
      </c>
      <c r="C5215" t="s">
        <v>70</v>
      </c>
      <c r="D5215" t="s">
        <v>115</v>
      </c>
      <c r="E5215" t="s">
        <v>50</v>
      </c>
      <c r="F5215">
        <v>71</v>
      </c>
      <c r="G5215">
        <v>60</v>
      </c>
      <c r="H5215">
        <v>0</v>
      </c>
      <c r="I5215">
        <v>0</v>
      </c>
      <c r="J5215">
        <v>4</v>
      </c>
      <c r="K5215">
        <v>3</v>
      </c>
      <c r="L5215" t="s">
        <v>28</v>
      </c>
      <c r="M5215" t="s">
        <v>302</v>
      </c>
      <c r="N5215" t="s">
        <v>301</v>
      </c>
      <c r="O5215" t="s">
        <v>22</v>
      </c>
      <c r="P5215" t="s">
        <v>23</v>
      </c>
      <c r="Q5215" t="s">
        <v>24</v>
      </c>
    </row>
    <row r="5216" spans="1:17" x14ac:dyDescent="0.2">
      <c r="A5216" s="2">
        <v>36937</v>
      </c>
      <c r="B5216" t="s">
        <v>113</v>
      </c>
      <c r="C5216" t="s">
        <v>898</v>
      </c>
      <c r="D5216" t="s">
        <v>115</v>
      </c>
      <c r="E5216" t="s">
        <v>115</v>
      </c>
      <c r="F5216">
        <v>32</v>
      </c>
      <c r="G5216">
        <v>196</v>
      </c>
      <c r="H5216">
        <v>0</v>
      </c>
      <c r="I5216">
        <v>0</v>
      </c>
      <c r="J5216">
        <v>6</v>
      </c>
      <c r="K5216">
        <v>0</v>
      </c>
      <c r="L5216" t="s">
        <v>20</v>
      </c>
      <c r="M5216" t="s">
        <v>116</v>
      </c>
      <c r="N5216" t="s">
        <v>113</v>
      </c>
      <c r="O5216" t="s">
        <v>22</v>
      </c>
      <c r="P5216" t="s">
        <v>23</v>
      </c>
      <c r="Q5216" t="s">
        <v>24</v>
      </c>
    </row>
    <row r="5217" spans="1:17" x14ac:dyDescent="0.2">
      <c r="A5217" s="2">
        <v>36939</v>
      </c>
      <c r="B5217" t="s">
        <v>182</v>
      </c>
      <c r="C5217" t="s">
        <v>52</v>
      </c>
      <c r="D5217" t="s">
        <v>115</v>
      </c>
      <c r="E5217" t="s">
        <v>50</v>
      </c>
      <c r="F5217">
        <v>77</v>
      </c>
      <c r="G5217">
        <v>24</v>
      </c>
      <c r="H5217">
        <v>0</v>
      </c>
      <c r="I5217">
        <v>0</v>
      </c>
      <c r="J5217">
        <v>0</v>
      </c>
      <c r="K5217">
        <v>3</v>
      </c>
      <c r="L5217" t="s">
        <v>447</v>
      </c>
      <c r="M5217" t="s">
        <v>226</v>
      </c>
      <c r="N5217" t="s">
        <v>114</v>
      </c>
      <c r="O5217" t="s">
        <v>122</v>
      </c>
      <c r="P5217" t="s">
        <v>23</v>
      </c>
      <c r="Q5217" t="s">
        <v>41</v>
      </c>
    </row>
    <row r="5218" spans="1:17" x14ac:dyDescent="0.2">
      <c r="A5218" s="2">
        <v>36939</v>
      </c>
      <c r="B5218" t="s">
        <v>113</v>
      </c>
      <c r="C5218" t="s">
        <v>212</v>
      </c>
      <c r="D5218" t="s">
        <v>115</v>
      </c>
      <c r="E5218" t="s">
        <v>115</v>
      </c>
      <c r="F5218">
        <v>32</v>
      </c>
      <c r="G5218">
        <v>144</v>
      </c>
      <c r="H5218">
        <v>0</v>
      </c>
      <c r="I5218">
        <v>0</v>
      </c>
      <c r="J5218">
        <v>6</v>
      </c>
      <c r="K5218">
        <v>0</v>
      </c>
      <c r="L5218" t="s">
        <v>20</v>
      </c>
      <c r="M5218" t="s">
        <v>116</v>
      </c>
      <c r="N5218" t="s">
        <v>113</v>
      </c>
      <c r="O5218" t="s">
        <v>22</v>
      </c>
      <c r="P5218" t="s">
        <v>23</v>
      </c>
      <c r="Q5218" t="s">
        <v>24</v>
      </c>
    </row>
    <row r="5219" spans="1:17" x14ac:dyDescent="0.2">
      <c r="A5219" s="2">
        <v>36939</v>
      </c>
      <c r="B5219" t="s">
        <v>114</v>
      </c>
      <c r="C5219" t="s">
        <v>166</v>
      </c>
      <c r="D5219" t="s">
        <v>115</v>
      </c>
      <c r="E5219" t="s">
        <v>115</v>
      </c>
      <c r="F5219">
        <v>61</v>
      </c>
      <c r="G5219">
        <v>100</v>
      </c>
      <c r="H5219">
        <v>0</v>
      </c>
      <c r="I5219">
        <v>0</v>
      </c>
      <c r="J5219">
        <v>2</v>
      </c>
      <c r="K5219">
        <v>0</v>
      </c>
      <c r="L5219" t="s">
        <v>447</v>
      </c>
      <c r="M5219" t="s">
        <v>226</v>
      </c>
      <c r="N5219" t="s">
        <v>114</v>
      </c>
      <c r="O5219" t="s">
        <v>22</v>
      </c>
      <c r="P5219" t="s">
        <v>23</v>
      </c>
      <c r="Q5219" t="s">
        <v>24</v>
      </c>
    </row>
    <row r="5220" spans="1:17" x14ac:dyDescent="0.2">
      <c r="A5220" s="2">
        <v>36939</v>
      </c>
      <c r="B5220" t="s">
        <v>425</v>
      </c>
      <c r="C5220" t="s">
        <v>898</v>
      </c>
      <c r="D5220" t="s">
        <v>115</v>
      </c>
      <c r="E5220" t="s">
        <v>115</v>
      </c>
      <c r="F5220">
        <v>99</v>
      </c>
      <c r="G5220">
        <v>196</v>
      </c>
      <c r="H5220">
        <v>0</v>
      </c>
      <c r="I5220">
        <v>0</v>
      </c>
      <c r="J5220">
        <v>4</v>
      </c>
      <c r="K5220">
        <v>0</v>
      </c>
      <c r="L5220" t="s">
        <v>20</v>
      </c>
      <c r="M5220" t="s">
        <v>116</v>
      </c>
      <c r="N5220" t="s">
        <v>113</v>
      </c>
      <c r="O5220" t="s">
        <v>122</v>
      </c>
      <c r="P5220" t="s">
        <v>23</v>
      </c>
      <c r="Q5220" t="s">
        <v>24</v>
      </c>
    </row>
    <row r="5221" spans="1:17" x14ac:dyDescent="0.2">
      <c r="A5221" s="2">
        <v>36940</v>
      </c>
      <c r="B5221" t="s">
        <v>239</v>
      </c>
      <c r="C5221" t="s">
        <v>70</v>
      </c>
      <c r="D5221" t="s">
        <v>115</v>
      </c>
      <c r="E5221" t="s">
        <v>50</v>
      </c>
      <c r="F5221">
        <v>107</v>
      </c>
      <c r="G5221">
        <v>60</v>
      </c>
      <c r="H5221">
        <v>0</v>
      </c>
      <c r="I5221">
        <v>0</v>
      </c>
      <c r="J5221">
        <v>1</v>
      </c>
      <c r="K5221">
        <v>2</v>
      </c>
      <c r="L5221" t="s">
        <v>28</v>
      </c>
      <c r="M5221" t="s">
        <v>240</v>
      </c>
      <c r="N5221" t="s">
        <v>239</v>
      </c>
      <c r="O5221" t="s">
        <v>22</v>
      </c>
      <c r="P5221" t="s">
        <v>23</v>
      </c>
      <c r="Q5221" t="s">
        <v>41</v>
      </c>
    </row>
    <row r="5222" spans="1:17" x14ac:dyDescent="0.2">
      <c r="A5222" s="2">
        <v>36941</v>
      </c>
      <c r="B5222" t="s">
        <v>212</v>
      </c>
      <c r="C5222" t="s">
        <v>898</v>
      </c>
      <c r="D5222" t="s">
        <v>115</v>
      </c>
      <c r="E5222" t="s">
        <v>115</v>
      </c>
      <c r="F5222">
        <v>144</v>
      </c>
      <c r="G5222">
        <v>196</v>
      </c>
      <c r="H5222">
        <v>0</v>
      </c>
      <c r="I5222">
        <v>0</v>
      </c>
      <c r="J5222">
        <v>2</v>
      </c>
      <c r="K5222">
        <v>2</v>
      </c>
      <c r="L5222" t="s">
        <v>20</v>
      </c>
      <c r="M5222" t="s">
        <v>116</v>
      </c>
      <c r="N5222" t="s">
        <v>113</v>
      </c>
      <c r="O5222" t="s">
        <v>122</v>
      </c>
      <c r="P5222" t="s">
        <v>23</v>
      </c>
      <c r="Q5222" t="s">
        <v>30</v>
      </c>
    </row>
    <row r="5223" spans="1:17" x14ac:dyDescent="0.2">
      <c r="A5223" s="2">
        <v>36941</v>
      </c>
      <c r="B5223" t="s">
        <v>113</v>
      </c>
      <c r="C5223" t="s">
        <v>425</v>
      </c>
      <c r="D5223" t="s">
        <v>115</v>
      </c>
      <c r="E5223" t="s">
        <v>115</v>
      </c>
      <c r="F5223">
        <v>32</v>
      </c>
      <c r="G5223">
        <v>99</v>
      </c>
      <c r="H5223">
        <v>0</v>
      </c>
      <c r="I5223">
        <v>0</v>
      </c>
      <c r="J5223">
        <v>4</v>
      </c>
      <c r="K5223">
        <v>0</v>
      </c>
      <c r="L5223" t="s">
        <v>20</v>
      </c>
      <c r="M5223" t="s">
        <v>116</v>
      </c>
      <c r="N5223" t="s">
        <v>113</v>
      </c>
      <c r="O5223" t="s">
        <v>22</v>
      </c>
      <c r="P5223" t="s">
        <v>23</v>
      </c>
      <c r="Q5223" t="s">
        <v>24</v>
      </c>
    </row>
    <row r="5224" spans="1:17" x14ac:dyDescent="0.2">
      <c r="A5224" s="2">
        <v>36941</v>
      </c>
      <c r="B5224" t="s">
        <v>453</v>
      </c>
      <c r="C5224" t="s">
        <v>456</v>
      </c>
      <c r="D5224" t="s">
        <v>27</v>
      </c>
      <c r="E5224" t="s">
        <v>27</v>
      </c>
      <c r="F5224">
        <v>147</v>
      </c>
      <c r="G5224">
        <v>139</v>
      </c>
      <c r="H5224">
        <v>0</v>
      </c>
      <c r="I5224">
        <v>0</v>
      </c>
      <c r="J5224">
        <v>2</v>
      </c>
      <c r="K5224">
        <v>0</v>
      </c>
      <c r="L5224" t="s">
        <v>28</v>
      </c>
      <c r="M5224" t="s">
        <v>482</v>
      </c>
      <c r="N5224" t="s">
        <v>453</v>
      </c>
      <c r="O5224" t="s">
        <v>22</v>
      </c>
      <c r="P5224" t="s">
        <v>23</v>
      </c>
      <c r="Q5224" t="s">
        <v>24</v>
      </c>
    </row>
    <row r="5225" spans="1:17" x14ac:dyDescent="0.2">
      <c r="A5225" s="2">
        <v>36942</v>
      </c>
      <c r="B5225" t="s">
        <v>239</v>
      </c>
      <c r="C5225" t="s">
        <v>70</v>
      </c>
      <c r="D5225" t="s">
        <v>115</v>
      </c>
      <c r="E5225" t="s">
        <v>50</v>
      </c>
      <c r="F5225">
        <v>107</v>
      </c>
      <c r="G5225">
        <v>60</v>
      </c>
      <c r="H5225">
        <v>0</v>
      </c>
      <c r="I5225">
        <v>0</v>
      </c>
      <c r="J5225">
        <v>0</v>
      </c>
      <c r="K5225">
        <v>2</v>
      </c>
      <c r="L5225" t="s">
        <v>28</v>
      </c>
      <c r="M5225" t="s">
        <v>240</v>
      </c>
      <c r="N5225" t="s">
        <v>239</v>
      </c>
      <c r="O5225" t="s">
        <v>22</v>
      </c>
      <c r="P5225" t="s">
        <v>23</v>
      </c>
      <c r="Q5225" t="s">
        <v>41</v>
      </c>
    </row>
    <row r="5226" spans="1:17" x14ac:dyDescent="0.2">
      <c r="A5226" s="2">
        <v>36943</v>
      </c>
      <c r="B5226" t="s">
        <v>301</v>
      </c>
      <c r="C5226" t="s">
        <v>443</v>
      </c>
      <c r="D5226" t="s">
        <v>115</v>
      </c>
      <c r="E5226" t="s">
        <v>115</v>
      </c>
      <c r="F5226">
        <v>71</v>
      </c>
      <c r="G5226">
        <v>101</v>
      </c>
      <c r="H5226">
        <v>0</v>
      </c>
      <c r="I5226">
        <v>0</v>
      </c>
      <c r="J5226">
        <v>1</v>
      </c>
      <c r="K5226">
        <v>0</v>
      </c>
      <c r="L5226" t="s">
        <v>20</v>
      </c>
      <c r="M5226" t="s">
        <v>302</v>
      </c>
      <c r="N5226" t="s">
        <v>301</v>
      </c>
      <c r="O5226" t="s">
        <v>22</v>
      </c>
      <c r="P5226" t="s">
        <v>23</v>
      </c>
      <c r="Q5226" t="s">
        <v>24</v>
      </c>
    </row>
    <row r="5227" spans="1:17" x14ac:dyDescent="0.2">
      <c r="A5227" s="2">
        <v>36943</v>
      </c>
      <c r="B5227" t="s">
        <v>569</v>
      </c>
      <c r="C5227" t="s">
        <v>402</v>
      </c>
      <c r="D5227" t="s">
        <v>115</v>
      </c>
      <c r="E5227" t="s">
        <v>115</v>
      </c>
      <c r="F5227">
        <v>163</v>
      </c>
      <c r="G5227">
        <v>129</v>
      </c>
      <c r="H5227">
        <v>0</v>
      </c>
      <c r="I5227">
        <v>0</v>
      </c>
      <c r="J5227">
        <v>1</v>
      </c>
      <c r="K5227">
        <v>2</v>
      </c>
      <c r="L5227" t="s">
        <v>20</v>
      </c>
      <c r="M5227" t="s">
        <v>302</v>
      </c>
      <c r="N5227" t="s">
        <v>301</v>
      </c>
      <c r="O5227" t="s">
        <v>122</v>
      </c>
      <c r="P5227" t="s">
        <v>23</v>
      </c>
      <c r="Q5227" t="s">
        <v>41</v>
      </c>
    </row>
    <row r="5228" spans="1:17" x14ac:dyDescent="0.2">
      <c r="A5228" s="2">
        <v>36943</v>
      </c>
      <c r="B5228" t="s">
        <v>531</v>
      </c>
      <c r="C5228" t="s">
        <v>555</v>
      </c>
      <c r="D5228" t="s">
        <v>27</v>
      </c>
      <c r="E5228" t="s">
        <v>27</v>
      </c>
      <c r="F5228">
        <v>121</v>
      </c>
      <c r="G5228">
        <v>57</v>
      </c>
      <c r="H5228">
        <v>0</v>
      </c>
      <c r="I5228">
        <v>0</v>
      </c>
      <c r="J5228">
        <v>2</v>
      </c>
      <c r="K5228">
        <v>2</v>
      </c>
      <c r="L5228" t="s">
        <v>28</v>
      </c>
      <c r="M5228" t="s">
        <v>534</v>
      </c>
      <c r="N5228" t="s">
        <v>531</v>
      </c>
      <c r="O5228" t="s">
        <v>22</v>
      </c>
      <c r="P5228" t="s">
        <v>23</v>
      </c>
      <c r="Q5228" t="s">
        <v>30</v>
      </c>
    </row>
    <row r="5229" spans="1:17" x14ac:dyDescent="0.2">
      <c r="A5229" s="2">
        <v>36945</v>
      </c>
      <c r="B5229" t="s">
        <v>718</v>
      </c>
      <c r="C5229" t="s">
        <v>365</v>
      </c>
      <c r="D5229" t="s">
        <v>36</v>
      </c>
      <c r="E5229" t="s">
        <v>36</v>
      </c>
      <c r="F5229">
        <v>115</v>
      </c>
      <c r="G5229">
        <v>82</v>
      </c>
      <c r="H5229">
        <v>0</v>
      </c>
      <c r="I5229">
        <v>0</v>
      </c>
      <c r="J5229">
        <v>3</v>
      </c>
      <c r="K5229">
        <v>3</v>
      </c>
      <c r="L5229" t="s">
        <v>20</v>
      </c>
      <c r="M5229" t="s">
        <v>885</v>
      </c>
      <c r="N5229" t="s">
        <v>718</v>
      </c>
      <c r="O5229" t="s">
        <v>22</v>
      </c>
      <c r="P5229" t="s">
        <v>23</v>
      </c>
      <c r="Q5229" t="s">
        <v>30</v>
      </c>
    </row>
    <row r="5230" spans="1:17" x14ac:dyDescent="0.2">
      <c r="A5230" s="2">
        <v>36946</v>
      </c>
      <c r="B5230" t="s">
        <v>402</v>
      </c>
      <c r="C5230" t="s">
        <v>443</v>
      </c>
      <c r="D5230" t="s">
        <v>115</v>
      </c>
      <c r="E5230" t="s">
        <v>115</v>
      </c>
      <c r="F5230">
        <v>129</v>
      </c>
      <c r="G5230">
        <v>101</v>
      </c>
      <c r="H5230">
        <v>0</v>
      </c>
      <c r="I5230">
        <v>0</v>
      </c>
      <c r="J5230">
        <v>2</v>
      </c>
      <c r="K5230">
        <v>0</v>
      </c>
      <c r="L5230" t="s">
        <v>20</v>
      </c>
      <c r="M5230" t="s">
        <v>302</v>
      </c>
      <c r="N5230" t="s">
        <v>301</v>
      </c>
      <c r="O5230" t="s">
        <v>122</v>
      </c>
      <c r="P5230" t="s">
        <v>23</v>
      </c>
      <c r="Q5230" t="s">
        <v>24</v>
      </c>
    </row>
    <row r="5231" spans="1:17" x14ac:dyDescent="0.2">
      <c r="A5231" s="2">
        <v>36946</v>
      </c>
      <c r="B5231" t="s">
        <v>224</v>
      </c>
      <c r="C5231" t="s">
        <v>45</v>
      </c>
      <c r="D5231" t="s">
        <v>36</v>
      </c>
      <c r="E5231" t="s">
        <v>36</v>
      </c>
      <c r="F5231">
        <v>68</v>
      </c>
      <c r="G5231">
        <v>70</v>
      </c>
      <c r="H5231">
        <v>0</v>
      </c>
      <c r="I5231">
        <v>0</v>
      </c>
      <c r="J5231">
        <v>1</v>
      </c>
      <c r="K5231">
        <v>2</v>
      </c>
      <c r="L5231" t="s">
        <v>20</v>
      </c>
      <c r="M5231" t="s">
        <v>723</v>
      </c>
      <c r="N5231" t="s">
        <v>224</v>
      </c>
      <c r="O5231" t="s">
        <v>22</v>
      </c>
      <c r="P5231" t="s">
        <v>23</v>
      </c>
      <c r="Q5231" t="s">
        <v>41</v>
      </c>
    </row>
    <row r="5232" spans="1:17" x14ac:dyDescent="0.2">
      <c r="A5232" s="2">
        <v>36946</v>
      </c>
      <c r="B5232" t="s">
        <v>301</v>
      </c>
      <c r="C5232" t="s">
        <v>569</v>
      </c>
      <c r="D5232" t="s">
        <v>115</v>
      </c>
      <c r="E5232" t="s">
        <v>115</v>
      </c>
      <c r="F5232">
        <v>71</v>
      </c>
      <c r="G5232">
        <v>163</v>
      </c>
      <c r="H5232">
        <v>0</v>
      </c>
      <c r="I5232">
        <v>0</v>
      </c>
      <c r="J5232">
        <v>2</v>
      </c>
      <c r="K5232">
        <v>0</v>
      </c>
      <c r="L5232" t="s">
        <v>20</v>
      </c>
      <c r="M5232" t="s">
        <v>302</v>
      </c>
      <c r="N5232" t="s">
        <v>301</v>
      </c>
      <c r="O5232" t="s">
        <v>22</v>
      </c>
      <c r="P5232" t="s">
        <v>23</v>
      </c>
      <c r="Q5232" t="s">
        <v>24</v>
      </c>
    </row>
    <row r="5233" spans="1:17" x14ac:dyDescent="0.2">
      <c r="A5233" s="2">
        <v>36946</v>
      </c>
      <c r="B5233" t="s">
        <v>110</v>
      </c>
      <c r="C5233" t="s">
        <v>118</v>
      </c>
      <c r="D5233" t="s">
        <v>36</v>
      </c>
      <c r="E5233" t="s">
        <v>36</v>
      </c>
      <c r="F5233">
        <v>28</v>
      </c>
      <c r="G5233">
        <v>89</v>
      </c>
      <c r="H5233">
        <v>0</v>
      </c>
      <c r="I5233">
        <v>0</v>
      </c>
      <c r="J5233">
        <v>0</v>
      </c>
      <c r="K5233">
        <v>0</v>
      </c>
      <c r="L5233" t="s">
        <v>20</v>
      </c>
      <c r="M5233" t="s">
        <v>142</v>
      </c>
      <c r="N5233" t="s">
        <v>110</v>
      </c>
      <c r="O5233" t="s">
        <v>22</v>
      </c>
      <c r="P5233" t="s">
        <v>23</v>
      </c>
      <c r="Q5233" t="s">
        <v>30</v>
      </c>
    </row>
    <row r="5234" spans="1:17" x14ac:dyDescent="0.2">
      <c r="A5234" s="2">
        <v>36946</v>
      </c>
      <c r="B5234" t="s">
        <v>352</v>
      </c>
      <c r="C5234" t="s">
        <v>183</v>
      </c>
      <c r="D5234" t="s">
        <v>36</v>
      </c>
      <c r="E5234" t="s">
        <v>36</v>
      </c>
      <c r="F5234">
        <v>86</v>
      </c>
      <c r="G5234">
        <v>34</v>
      </c>
      <c r="H5234">
        <v>0</v>
      </c>
      <c r="I5234">
        <v>0</v>
      </c>
      <c r="J5234">
        <v>1</v>
      </c>
      <c r="K5234">
        <v>1</v>
      </c>
      <c r="L5234" t="s">
        <v>20</v>
      </c>
      <c r="M5234" t="s">
        <v>371</v>
      </c>
      <c r="N5234" t="s">
        <v>352</v>
      </c>
      <c r="O5234" t="s">
        <v>22</v>
      </c>
      <c r="P5234" t="s">
        <v>23</v>
      </c>
      <c r="Q5234" t="s">
        <v>30</v>
      </c>
    </row>
    <row r="5235" spans="1:17" x14ac:dyDescent="0.2">
      <c r="A5235" s="2">
        <v>36947</v>
      </c>
      <c r="B5235" t="s">
        <v>481</v>
      </c>
      <c r="C5235" t="s">
        <v>456</v>
      </c>
      <c r="D5235" t="s">
        <v>27</v>
      </c>
      <c r="E5235" t="s">
        <v>27</v>
      </c>
      <c r="F5235">
        <v>145</v>
      </c>
      <c r="G5235">
        <v>139</v>
      </c>
      <c r="H5235">
        <v>0</v>
      </c>
      <c r="I5235">
        <v>0</v>
      </c>
      <c r="J5235">
        <v>0</v>
      </c>
      <c r="K5235">
        <v>1</v>
      </c>
      <c r="L5235" t="s">
        <v>28</v>
      </c>
      <c r="M5235" t="s">
        <v>486</v>
      </c>
      <c r="N5235" t="s">
        <v>481</v>
      </c>
      <c r="O5235" t="s">
        <v>22</v>
      </c>
      <c r="P5235" t="s">
        <v>23</v>
      </c>
      <c r="Q5235" t="s">
        <v>41</v>
      </c>
    </row>
    <row r="5236" spans="1:17" x14ac:dyDescent="0.2">
      <c r="A5236" s="2">
        <v>36947</v>
      </c>
      <c r="B5236" t="s">
        <v>120</v>
      </c>
      <c r="C5236" t="s">
        <v>138</v>
      </c>
      <c r="D5236" t="s">
        <v>36</v>
      </c>
      <c r="E5236" t="s">
        <v>36</v>
      </c>
      <c r="F5236">
        <v>41</v>
      </c>
      <c r="G5236">
        <v>50</v>
      </c>
      <c r="H5236">
        <v>0</v>
      </c>
      <c r="I5236">
        <v>0</v>
      </c>
      <c r="J5236">
        <v>1</v>
      </c>
      <c r="K5236">
        <v>0</v>
      </c>
      <c r="L5236" t="s">
        <v>20</v>
      </c>
      <c r="M5236" t="s">
        <v>152</v>
      </c>
      <c r="N5236" t="s">
        <v>120</v>
      </c>
      <c r="O5236" t="s">
        <v>22</v>
      </c>
      <c r="P5236" t="s">
        <v>23</v>
      </c>
      <c r="Q5236" t="s">
        <v>24</v>
      </c>
    </row>
    <row r="5237" spans="1:17" x14ac:dyDescent="0.2">
      <c r="A5237" s="2">
        <v>36947</v>
      </c>
      <c r="B5237" t="s">
        <v>188</v>
      </c>
      <c r="C5237" t="s">
        <v>282</v>
      </c>
      <c r="D5237" t="s">
        <v>27</v>
      </c>
      <c r="E5237" t="s">
        <v>19</v>
      </c>
      <c r="F5237">
        <v>159</v>
      </c>
      <c r="G5237">
        <v>29</v>
      </c>
      <c r="H5237">
        <v>0</v>
      </c>
      <c r="I5237">
        <v>0</v>
      </c>
      <c r="J5237">
        <v>0</v>
      </c>
      <c r="K5237">
        <v>3</v>
      </c>
      <c r="L5237" t="s">
        <v>28</v>
      </c>
      <c r="M5237" t="s">
        <v>509</v>
      </c>
      <c r="N5237" t="s">
        <v>188</v>
      </c>
      <c r="O5237" t="s">
        <v>22</v>
      </c>
      <c r="P5237" t="s">
        <v>23</v>
      </c>
      <c r="Q5237" t="s">
        <v>41</v>
      </c>
    </row>
    <row r="5238" spans="1:17" x14ac:dyDescent="0.2">
      <c r="A5238" s="2">
        <v>36947</v>
      </c>
      <c r="B5238" t="s">
        <v>339</v>
      </c>
      <c r="C5238" t="s">
        <v>35</v>
      </c>
      <c r="D5238" t="s">
        <v>36</v>
      </c>
      <c r="E5238" t="s">
        <v>36</v>
      </c>
      <c r="F5238">
        <v>83</v>
      </c>
      <c r="G5238">
        <v>131</v>
      </c>
      <c r="H5238">
        <v>0</v>
      </c>
      <c r="I5238">
        <v>0</v>
      </c>
      <c r="J5238">
        <v>1</v>
      </c>
      <c r="K5238">
        <v>0</v>
      </c>
      <c r="L5238" t="s">
        <v>20</v>
      </c>
      <c r="M5238" t="s">
        <v>921</v>
      </c>
      <c r="N5238" t="s">
        <v>339</v>
      </c>
      <c r="O5238" t="s">
        <v>22</v>
      </c>
      <c r="P5238" t="s">
        <v>23</v>
      </c>
      <c r="Q5238" t="s">
        <v>24</v>
      </c>
    </row>
    <row r="5239" spans="1:17" x14ac:dyDescent="0.2">
      <c r="A5239" s="2">
        <v>36947</v>
      </c>
      <c r="B5239" t="s">
        <v>250</v>
      </c>
      <c r="C5239" t="s">
        <v>149</v>
      </c>
      <c r="D5239" t="s">
        <v>36</v>
      </c>
      <c r="E5239" t="s">
        <v>36</v>
      </c>
      <c r="F5239">
        <v>112</v>
      </c>
      <c r="G5239">
        <v>19</v>
      </c>
      <c r="H5239">
        <v>0</v>
      </c>
      <c r="I5239">
        <v>0</v>
      </c>
      <c r="J5239">
        <v>1</v>
      </c>
      <c r="K5239">
        <v>2</v>
      </c>
      <c r="L5239" t="s">
        <v>20</v>
      </c>
      <c r="M5239" t="s">
        <v>251</v>
      </c>
      <c r="N5239" t="s">
        <v>250</v>
      </c>
      <c r="O5239" t="s">
        <v>22</v>
      </c>
      <c r="P5239" t="s">
        <v>23</v>
      </c>
      <c r="Q5239" t="s">
        <v>41</v>
      </c>
    </row>
    <row r="5240" spans="1:17" x14ac:dyDescent="0.2">
      <c r="A5240" s="2">
        <v>36947</v>
      </c>
      <c r="B5240" t="s">
        <v>239</v>
      </c>
      <c r="C5240" t="s">
        <v>629</v>
      </c>
      <c r="D5240" t="s">
        <v>115</v>
      </c>
      <c r="E5240" t="s">
        <v>36</v>
      </c>
      <c r="F5240">
        <v>107</v>
      </c>
      <c r="G5240">
        <v>154</v>
      </c>
      <c r="H5240">
        <v>0</v>
      </c>
      <c r="I5240">
        <v>0</v>
      </c>
      <c r="J5240">
        <v>5</v>
      </c>
      <c r="K5240">
        <v>0</v>
      </c>
      <c r="L5240" t="s">
        <v>28</v>
      </c>
      <c r="M5240" t="s">
        <v>240</v>
      </c>
      <c r="N5240" t="s">
        <v>239</v>
      </c>
      <c r="O5240" t="s">
        <v>22</v>
      </c>
      <c r="P5240" t="s">
        <v>23</v>
      </c>
      <c r="Q5240" t="s">
        <v>24</v>
      </c>
    </row>
    <row r="5241" spans="1:17" x14ac:dyDescent="0.2">
      <c r="A5241" s="2">
        <v>36947</v>
      </c>
      <c r="B5241" t="s">
        <v>380</v>
      </c>
      <c r="C5241" t="s">
        <v>199</v>
      </c>
      <c r="D5241" t="s">
        <v>36</v>
      </c>
      <c r="E5241" t="s">
        <v>36</v>
      </c>
      <c r="F5241">
        <v>135</v>
      </c>
      <c r="G5241">
        <v>58</v>
      </c>
      <c r="H5241">
        <v>0</v>
      </c>
      <c r="I5241">
        <v>0</v>
      </c>
      <c r="J5241">
        <v>1</v>
      </c>
      <c r="K5241">
        <v>0</v>
      </c>
      <c r="L5241" t="s">
        <v>20</v>
      </c>
      <c r="M5241" t="s">
        <v>918</v>
      </c>
      <c r="N5241" t="s">
        <v>380</v>
      </c>
      <c r="O5241" t="s">
        <v>22</v>
      </c>
      <c r="P5241" t="s">
        <v>23</v>
      </c>
      <c r="Q5241" t="s">
        <v>24</v>
      </c>
    </row>
    <row r="5242" spans="1:17" x14ac:dyDescent="0.2">
      <c r="A5242" s="2">
        <v>36947</v>
      </c>
      <c r="B5242" t="s">
        <v>128</v>
      </c>
      <c r="C5242" t="s">
        <v>890</v>
      </c>
      <c r="D5242" t="s">
        <v>36</v>
      </c>
      <c r="E5242" t="s">
        <v>36</v>
      </c>
      <c r="F5242">
        <v>26</v>
      </c>
      <c r="G5242">
        <v>69</v>
      </c>
      <c r="H5242">
        <v>0</v>
      </c>
      <c r="I5242">
        <v>0</v>
      </c>
      <c r="J5242">
        <v>6</v>
      </c>
      <c r="K5242">
        <v>0</v>
      </c>
      <c r="L5242" t="s">
        <v>20</v>
      </c>
      <c r="M5242" t="s">
        <v>130</v>
      </c>
      <c r="N5242" t="s">
        <v>128</v>
      </c>
      <c r="O5242" t="s">
        <v>22</v>
      </c>
      <c r="P5242" t="s">
        <v>23</v>
      </c>
      <c r="Q5242" t="s">
        <v>24</v>
      </c>
    </row>
    <row r="5243" spans="1:17" x14ac:dyDescent="0.2">
      <c r="A5243" s="2">
        <v>36948</v>
      </c>
      <c r="B5243" t="s">
        <v>145</v>
      </c>
      <c r="C5243" t="s">
        <v>73</v>
      </c>
      <c r="D5243" t="s">
        <v>50</v>
      </c>
      <c r="E5243" t="s">
        <v>50</v>
      </c>
      <c r="F5243">
        <v>62</v>
      </c>
      <c r="G5243">
        <v>87</v>
      </c>
      <c r="H5243">
        <v>0</v>
      </c>
      <c r="I5243">
        <v>0</v>
      </c>
      <c r="J5243">
        <v>1</v>
      </c>
      <c r="K5243">
        <v>2</v>
      </c>
      <c r="L5243" t="s">
        <v>691</v>
      </c>
      <c r="M5243" t="s">
        <v>146</v>
      </c>
      <c r="N5243" t="s">
        <v>145</v>
      </c>
      <c r="O5243" t="s">
        <v>22</v>
      </c>
      <c r="P5243" t="s">
        <v>23</v>
      </c>
      <c r="Q5243" t="s">
        <v>41</v>
      </c>
    </row>
    <row r="5244" spans="1:17" x14ac:dyDescent="0.2">
      <c r="A5244" s="2">
        <v>36948</v>
      </c>
      <c r="B5244" t="s">
        <v>92</v>
      </c>
      <c r="C5244" t="s">
        <v>168</v>
      </c>
      <c r="D5244" t="s">
        <v>50</v>
      </c>
      <c r="E5244" t="s">
        <v>50</v>
      </c>
      <c r="F5244">
        <v>13</v>
      </c>
      <c r="G5244">
        <v>36</v>
      </c>
      <c r="H5244">
        <v>0</v>
      </c>
      <c r="I5244">
        <v>0</v>
      </c>
      <c r="J5244">
        <v>1</v>
      </c>
      <c r="K5244">
        <v>0</v>
      </c>
      <c r="L5244" t="s">
        <v>691</v>
      </c>
      <c r="M5244" t="s">
        <v>435</v>
      </c>
      <c r="N5244" t="s">
        <v>145</v>
      </c>
      <c r="O5244" t="s">
        <v>122</v>
      </c>
      <c r="P5244" t="s">
        <v>23</v>
      </c>
      <c r="Q5244" t="s">
        <v>24</v>
      </c>
    </row>
    <row r="5245" spans="1:17" x14ac:dyDescent="0.2">
      <c r="A5245" s="2">
        <v>36949</v>
      </c>
      <c r="B5245" t="s">
        <v>150</v>
      </c>
      <c r="C5245" t="s">
        <v>244</v>
      </c>
      <c r="D5245" t="s">
        <v>36</v>
      </c>
      <c r="E5245" t="s">
        <v>50</v>
      </c>
      <c r="F5245">
        <v>80</v>
      </c>
      <c r="G5245">
        <v>21</v>
      </c>
      <c r="H5245">
        <v>0</v>
      </c>
      <c r="I5245">
        <v>0</v>
      </c>
      <c r="J5245">
        <v>1</v>
      </c>
      <c r="K5245">
        <v>1</v>
      </c>
      <c r="L5245" t="s">
        <v>28</v>
      </c>
      <c r="M5245" t="s">
        <v>151</v>
      </c>
      <c r="N5245" t="s">
        <v>150</v>
      </c>
      <c r="O5245" t="s">
        <v>22</v>
      </c>
      <c r="P5245" t="s">
        <v>23</v>
      </c>
      <c r="Q5245" t="s">
        <v>30</v>
      </c>
    </row>
    <row r="5246" spans="1:17" x14ac:dyDescent="0.2">
      <c r="A5246" s="2">
        <v>36949</v>
      </c>
      <c r="B5246" t="s">
        <v>67</v>
      </c>
      <c r="C5246" t="s">
        <v>129</v>
      </c>
      <c r="D5246" t="s">
        <v>50</v>
      </c>
      <c r="E5246" t="s">
        <v>50</v>
      </c>
      <c r="F5246">
        <v>2</v>
      </c>
      <c r="G5246">
        <v>11</v>
      </c>
      <c r="H5246">
        <v>0</v>
      </c>
      <c r="I5246">
        <v>0</v>
      </c>
      <c r="J5246">
        <v>1</v>
      </c>
      <c r="K5246">
        <v>0</v>
      </c>
      <c r="L5246" t="s">
        <v>28</v>
      </c>
      <c r="M5246" t="s">
        <v>769</v>
      </c>
      <c r="N5246" t="s">
        <v>67</v>
      </c>
      <c r="O5246" t="s">
        <v>22</v>
      </c>
      <c r="P5246" t="s">
        <v>23</v>
      </c>
      <c r="Q5246" t="s">
        <v>24</v>
      </c>
    </row>
    <row r="5247" spans="1:17" x14ac:dyDescent="0.2">
      <c r="A5247" s="2">
        <v>36949</v>
      </c>
      <c r="B5247" t="s">
        <v>301</v>
      </c>
      <c r="C5247" t="s">
        <v>402</v>
      </c>
      <c r="D5247" t="s">
        <v>115</v>
      </c>
      <c r="E5247" t="s">
        <v>115</v>
      </c>
      <c r="F5247">
        <v>71</v>
      </c>
      <c r="G5247">
        <v>129</v>
      </c>
      <c r="H5247">
        <v>0</v>
      </c>
      <c r="I5247">
        <v>0</v>
      </c>
      <c r="J5247">
        <v>0</v>
      </c>
      <c r="K5247">
        <v>1</v>
      </c>
      <c r="L5247" t="s">
        <v>20</v>
      </c>
      <c r="M5247" t="s">
        <v>302</v>
      </c>
      <c r="N5247" t="s">
        <v>301</v>
      </c>
      <c r="O5247" t="s">
        <v>22</v>
      </c>
      <c r="P5247" t="s">
        <v>23</v>
      </c>
      <c r="Q5247" t="s">
        <v>41</v>
      </c>
    </row>
    <row r="5248" spans="1:17" x14ac:dyDescent="0.2">
      <c r="A5248" s="2">
        <v>36949</v>
      </c>
      <c r="B5248" t="s">
        <v>569</v>
      </c>
      <c r="C5248" t="s">
        <v>443</v>
      </c>
      <c r="D5248" t="s">
        <v>115</v>
      </c>
      <c r="E5248" t="s">
        <v>115</v>
      </c>
      <c r="F5248">
        <v>163</v>
      </c>
      <c r="G5248">
        <v>101</v>
      </c>
      <c r="H5248">
        <v>0</v>
      </c>
      <c r="I5248">
        <v>0</v>
      </c>
      <c r="J5248">
        <v>1</v>
      </c>
      <c r="K5248">
        <v>1</v>
      </c>
      <c r="L5248" t="s">
        <v>20</v>
      </c>
      <c r="M5248" t="s">
        <v>302</v>
      </c>
      <c r="N5248" t="s">
        <v>301</v>
      </c>
      <c r="O5248" t="s">
        <v>122</v>
      </c>
      <c r="P5248" t="s">
        <v>23</v>
      </c>
      <c r="Q5248" t="s">
        <v>30</v>
      </c>
    </row>
    <row r="5249" spans="1:17" x14ac:dyDescent="0.2">
      <c r="A5249" s="2">
        <v>36949</v>
      </c>
      <c r="B5249" t="s">
        <v>239</v>
      </c>
      <c r="C5249" t="s">
        <v>629</v>
      </c>
      <c r="D5249" t="s">
        <v>115</v>
      </c>
      <c r="E5249" t="s">
        <v>36</v>
      </c>
      <c r="F5249">
        <v>107</v>
      </c>
      <c r="G5249">
        <v>154</v>
      </c>
      <c r="H5249">
        <v>0</v>
      </c>
      <c r="I5249">
        <v>0</v>
      </c>
      <c r="J5249">
        <v>2</v>
      </c>
      <c r="K5249">
        <v>0</v>
      </c>
      <c r="L5249" t="s">
        <v>28</v>
      </c>
      <c r="M5249" t="s">
        <v>240</v>
      </c>
      <c r="N5249" t="s">
        <v>239</v>
      </c>
      <c r="O5249" t="s">
        <v>22</v>
      </c>
      <c r="P5249" t="s">
        <v>23</v>
      </c>
      <c r="Q5249" t="s">
        <v>24</v>
      </c>
    </row>
    <row r="5250" spans="1:17" x14ac:dyDescent="0.2">
      <c r="A5250" s="2">
        <v>36950</v>
      </c>
      <c r="B5250" t="s">
        <v>147</v>
      </c>
      <c r="C5250" t="s">
        <v>125</v>
      </c>
      <c r="D5250" t="s">
        <v>50</v>
      </c>
      <c r="E5250" t="s">
        <v>50</v>
      </c>
      <c r="F5250">
        <v>27</v>
      </c>
      <c r="G5250">
        <v>170</v>
      </c>
      <c r="H5250">
        <v>0</v>
      </c>
      <c r="I5250">
        <v>0</v>
      </c>
      <c r="J5250">
        <v>10</v>
      </c>
      <c r="K5250">
        <v>1</v>
      </c>
      <c r="L5250" t="s">
        <v>20</v>
      </c>
      <c r="M5250" t="s">
        <v>148</v>
      </c>
      <c r="N5250" t="s">
        <v>147</v>
      </c>
      <c r="O5250" t="s">
        <v>22</v>
      </c>
      <c r="P5250" t="s">
        <v>23</v>
      </c>
      <c r="Q5250" t="s">
        <v>24</v>
      </c>
    </row>
    <row r="5251" spans="1:17" x14ac:dyDescent="0.2">
      <c r="A5251" s="2">
        <v>36950</v>
      </c>
      <c r="B5251" t="s">
        <v>646</v>
      </c>
      <c r="C5251" t="s">
        <v>94</v>
      </c>
      <c r="D5251" t="s">
        <v>50</v>
      </c>
      <c r="E5251" t="s">
        <v>50</v>
      </c>
      <c r="F5251">
        <v>73</v>
      </c>
      <c r="G5251">
        <v>49</v>
      </c>
      <c r="H5251">
        <v>0</v>
      </c>
      <c r="I5251">
        <v>0</v>
      </c>
      <c r="J5251">
        <v>1</v>
      </c>
      <c r="K5251">
        <v>1</v>
      </c>
      <c r="L5251" t="s">
        <v>28</v>
      </c>
      <c r="M5251" t="s">
        <v>909</v>
      </c>
      <c r="N5251" t="s">
        <v>646</v>
      </c>
      <c r="O5251" t="s">
        <v>22</v>
      </c>
      <c r="P5251" t="s">
        <v>23</v>
      </c>
      <c r="Q5251" t="s">
        <v>30</v>
      </c>
    </row>
    <row r="5252" spans="1:17" x14ac:dyDescent="0.2">
      <c r="A5252" s="2">
        <v>36950</v>
      </c>
      <c r="B5252" t="s">
        <v>43</v>
      </c>
      <c r="C5252" t="s">
        <v>55</v>
      </c>
      <c r="D5252" t="s">
        <v>19</v>
      </c>
      <c r="E5252" t="s">
        <v>57</v>
      </c>
      <c r="F5252">
        <v>15</v>
      </c>
      <c r="G5252">
        <v>75</v>
      </c>
      <c r="H5252">
        <v>0</v>
      </c>
      <c r="I5252">
        <v>0</v>
      </c>
      <c r="J5252">
        <v>3</v>
      </c>
      <c r="K5252">
        <v>2</v>
      </c>
      <c r="L5252" t="s">
        <v>28</v>
      </c>
      <c r="M5252" t="s">
        <v>908</v>
      </c>
      <c r="N5252" t="s">
        <v>43</v>
      </c>
      <c r="O5252" t="s">
        <v>22</v>
      </c>
      <c r="P5252" t="s">
        <v>23</v>
      </c>
      <c r="Q5252" t="s">
        <v>24</v>
      </c>
    </row>
    <row r="5253" spans="1:17" x14ac:dyDescent="0.2">
      <c r="A5253" s="2">
        <v>36950</v>
      </c>
      <c r="B5253" t="s">
        <v>131</v>
      </c>
      <c r="C5253" t="s">
        <v>304</v>
      </c>
      <c r="D5253" t="s">
        <v>27</v>
      </c>
      <c r="E5253" t="s">
        <v>27</v>
      </c>
      <c r="F5253">
        <v>56</v>
      </c>
      <c r="G5253">
        <v>47</v>
      </c>
      <c r="H5253">
        <v>0</v>
      </c>
      <c r="I5253">
        <v>0</v>
      </c>
      <c r="J5253">
        <v>2</v>
      </c>
      <c r="K5253">
        <v>2</v>
      </c>
      <c r="L5253" t="s">
        <v>20</v>
      </c>
      <c r="M5253" t="s">
        <v>637</v>
      </c>
      <c r="N5253" t="s">
        <v>131</v>
      </c>
      <c r="O5253" t="s">
        <v>22</v>
      </c>
      <c r="P5253" t="s">
        <v>23</v>
      </c>
      <c r="Q5253" t="s">
        <v>30</v>
      </c>
    </row>
    <row r="5254" spans="1:17" x14ac:dyDescent="0.2">
      <c r="A5254" s="2">
        <v>36950</v>
      </c>
      <c r="B5254" t="s">
        <v>274</v>
      </c>
      <c r="C5254" t="s">
        <v>69</v>
      </c>
      <c r="D5254" t="s">
        <v>50</v>
      </c>
      <c r="E5254" t="s">
        <v>50</v>
      </c>
      <c r="F5254">
        <v>18</v>
      </c>
      <c r="G5254">
        <v>44</v>
      </c>
      <c r="H5254">
        <v>0</v>
      </c>
      <c r="I5254">
        <v>0</v>
      </c>
      <c r="J5254">
        <v>1</v>
      </c>
      <c r="K5254">
        <v>0</v>
      </c>
      <c r="L5254" t="s">
        <v>28</v>
      </c>
      <c r="M5254" t="s">
        <v>582</v>
      </c>
      <c r="N5254" t="s">
        <v>274</v>
      </c>
      <c r="O5254" t="s">
        <v>22</v>
      </c>
      <c r="P5254" t="s">
        <v>23</v>
      </c>
      <c r="Q5254" t="s">
        <v>24</v>
      </c>
    </row>
    <row r="5255" spans="1:17" x14ac:dyDescent="0.2">
      <c r="A5255" s="2">
        <v>36950</v>
      </c>
      <c r="B5255" t="s">
        <v>145</v>
      </c>
      <c r="C5255" t="s">
        <v>168</v>
      </c>
      <c r="D5255" t="s">
        <v>50</v>
      </c>
      <c r="E5255" t="s">
        <v>50</v>
      </c>
      <c r="F5255">
        <v>62</v>
      </c>
      <c r="G5255">
        <v>36</v>
      </c>
      <c r="H5255">
        <v>0</v>
      </c>
      <c r="I5255">
        <v>0</v>
      </c>
      <c r="J5255">
        <v>4</v>
      </c>
      <c r="K5255">
        <v>3</v>
      </c>
      <c r="L5255" t="s">
        <v>691</v>
      </c>
      <c r="M5255" t="s">
        <v>433</v>
      </c>
      <c r="N5255" t="s">
        <v>145</v>
      </c>
      <c r="O5255" t="s">
        <v>22</v>
      </c>
      <c r="P5255" t="s">
        <v>23</v>
      </c>
      <c r="Q5255" t="s">
        <v>24</v>
      </c>
    </row>
    <row r="5256" spans="1:17" x14ac:dyDescent="0.2">
      <c r="A5256" s="2">
        <v>36950</v>
      </c>
      <c r="B5256" t="s">
        <v>89</v>
      </c>
      <c r="C5256" t="s">
        <v>106</v>
      </c>
      <c r="D5256" t="s">
        <v>50</v>
      </c>
      <c r="E5256" t="s">
        <v>50</v>
      </c>
      <c r="F5256">
        <v>17</v>
      </c>
      <c r="G5256">
        <v>7</v>
      </c>
      <c r="H5256">
        <v>0</v>
      </c>
      <c r="I5256">
        <v>0</v>
      </c>
      <c r="J5256">
        <v>3</v>
      </c>
      <c r="K5256">
        <v>0</v>
      </c>
      <c r="L5256" t="s">
        <v>28</v>
      </c>
      <c r="M5256" t="s">
        <v>490</v>
      </c>
      <c r="N5256" t="s">
        <v>89</v>
      </c>
      <c r="O5256" t="s">
        <v>22</v>
      </c>
      <c r="P5256" t="s">
        <v>23</v>
      </c>
      <c r="Q5256" t="s">
        <v>24</v>
      </c>
    </row>
    <row r="5257" spans="1:17" x14ac:dyDescent="0.2">
      <c r="A5257" s="2">
        <v>36950</v>
      </c>
      <c r="B5257" t="s">
        <v>153</v>
      </c>
      <c r="C5257" t="s">
        <v>95</v>
      </c>
      <c r="D5257" t="s">
        <v>50</v>
      </c>
      <c r="E5257" t="s">
        <v>50</v>
      </c>
      <c r="F5257">
        <v>43</v>
      </c>
      <c r="G5257">
        <v>20</v>
      </c>
      <c r="H5257">
        <v>0</v>
      </c>
      <c r="I5257">
        <v>0</v>
      </c>
      <c r="J5257">
        <v>3</v>
      </c>
      <c r="K5257">
        <v>3</v>
      </c>
      <c r="L5257" t="s">
        <v>28</v>
      </c>
      <c r="M5257" t="s">
        <v>545</v>
      </c>
      <c r="N5257" t="s">
        <v>153</v>
      </c>
      <c r="O5257" t="s">
        <v>22</v>
      </c>
      <c r="P5257" t="s">
        <v>23</v>
      </c>
      <c r="Q5257" t="s">
        <v>30</v>
      </c>
    </row>
    <row r="5258" spans="1:17" x14ac:dyDescent="0.2">
      <c r="A5258" s="2">
        <v>36950</v>
      </c>
      <c r="B5258" t="s">
        <v>119</v>
      </c>
      <c r="C5258" t="s">
        <v>39</v>
      </c>
      <c r="D5258" t="s">
        <v>50</v>
      </c>
      <c r="E5258" t="s">
        <v>19</v>
      </c>
      <c r="F5258">
        <v>4</v>
      </c>
      <c r="G5258">
        <v>3</v>
      </c>
      <c r="H5258">
        <v>0</v>
      </c>
      <c r="I5258">
        <v>0</v>
      </c>
      <c r="J5258">
        <v>1</v>
      </c>
      <c r="K5258">
        <v>2</v>
      </c>
      <c r="L5258" t="s">
        <v>28</v>
      </c>
      <c r="M5258" t="s">
        <v>156</v>
      </c>
      <c r="N5258" t="s">
        <v>119</v>
      </c>
      <c r="O5258" t="s">
        <v>22</v>
      </c>
      <c r="P5258" t="s">
        <v>23</v>
      </c>
      <c r="Q5258" t="s">
        <v>41</v>
      </c>
    </row>
    <row r="5259" spans="1:17" x14ac:dyDescent="0.2">
      <c r="A5259" s="2">
        <v>36950</v>
      </c>
      <c r="B5259" t="s">
        <v>185</v>
      </c>
      <c r="C5259" t="s">
        <v>282</v>
      </c>
      <c r="D5259" t="s">
        <v>27</v>
      </c>
      <c r="E5259" t="s">
        <v>19</v>
      </c>
      <c r="F5259">
        <v>45</v>
      </c>
      <c r="G5259">
        <v>29</v>
      </c>
      <c r="H5259">
        <v>0</v>
      </c>
      <c r="I5259">
        <v>0</v>
      </c>
      <c r="J5259">
        <v>1</v>
      </c>
      <c r="K5259">
        <v>0</v>
      </c>
      <c r="L5259" t="s">
        <v>20</v>
      </c>
      <c r="M5259" t="s">
        <v>412</v>
      </c>
      <c r="N5259" t="s">
        <v>185</v>
      </c>
      <c r="O5259" t="s">
        <v>22</v>
      </c>
      <c r="P5259" t="s">
        <v>23</v>
      </c>
      <c r="Q5259" t="s">
        <v>24</v>
      </c>
    </row>
    <row r="5260" spans="1:17" x14ac:dyDescent="0.2">
      <c r="A5260" s="2">
        <v>36950</v>
      </c>
      <c r="B5260" t="s">
        <v>177</v>
      </c>
      <c r="C5260" t="s">
        <v>87</v>
      </c>
      <c r="D5260" t="s">
        <v>115</v>
      </c>
      <c r="E5260" t="s">
        <v>50</v>
      </c>
      <c r="F5260">
        <v>104</v>
      </c>
      <c r="G5260">
        <v>52</v>
      </c>
      <c r="H5260">
        <v>0</v>
      </c>
      <c r="I5260">
        <v>0</v>
      </c>
      <c r="J5260">
        <v>0</v>
      </c>
      <c r="K5260">
        <v>2</v>
      </c>
      <c r="L5260" t="s">
        <v>28</v>
      </c>
      <c r="M5260" t="s">
        <v>640</v>
      </c>
      <c r="N5260" t="s">
        <v>177</v>
      </c>
      <c r="O5260" t="s">
        <v>22</v>
      </c>
      <c r="P5260" t="s">
        <v>23</v>
      </c>
      <c r="Q5260" t="s">
        <v>41</v>
      </c>
    </row>
    <row r="5261" spans="1:17" x14ac:dyDescent="0.2">
      <c r="A5261" s="2">
        <v>36950</v>
      </c>
      <c r="B5261" t="s">
        <v>174</v>
      </c>
      <c r="C5261" t="s">
        <v>101</v>
      </c>
      <c r="D5261" t="s">
        <v>50</v>
      </c>
      <c r="E5261" t="s">
        <v>50</v>
      </c>
      <c r="F5261">
        <v>148</v>
      </c>
      <c r="G5261">
        <v>93</v>
      </c>
      <c r="H5261">
        <v>0</v>
      </c>
      <c r="I5261">
        <v>0</v>
      </c>
      <c r="J5261">
        <v>0</v>
      </c>
      <c r="K5261">
        <v>2</v>
      </c>
      <c r="L5261" t="s">
        <v>28</v>
      </c>
      <c r="M5261" t="s">
        <v>820</v>
      </c>
      <c r="N5261" t="s">
        <v>174</v>
      </c>
      <c r="O5261" t="s">
        <v>22</v>
      </c>
      <c r="P5261" t="s">
        <v>23</v>
      </c>
      <c r="Q5261" t="s">
        <v>41</v>
      </c>
    </row>
    <row r="5262" spans="1:17" x14ac:dyDescent="0.2">
      <c r="A5262" s="2">
        <v>36950</v>
      </c>
      <c r="B5262" t="s">
        <v>73</v>
      </c>
      <c r="C5262" t="s">
        <v>92</v>
      </c>
      <c r="D5262" t="s">
        <v>50</v>
      </c>
      <c r="E5262" t="s">
        <v>50</v>
      </c>
      <c r="F5262">
        <v>87</v>
      </c>
      <c r="G5262">
        <v>13</v>
      </c>
      <c r="H5262">
        <v>0</v>
      </c>
      <c r="I5262">
        <v>0</v>
      </c>
      <c r="J5262">
        <v>0</v>
      </c>
      <c r="K5262">
        <v>3</v>
      </c>
      <c r="L5262" t="s">
        <v>691</v>
      </c>
      <c r="M5262" t="s">
        <v>435</v>
      </c>
      <c r="N5262" t="s">
        <v>145</v>
      </c>
      <c r="O5262" t="s">
        <v>122</v>
      </c>
      <c r="P5262" t="s">
        <v>23</v>
      </c>
      <c r="Q5262" t="s">
        <v>41</v>
      </c>
    </row>
    <row r="5263" spans="1:17" x14ac:dyDescent="0.2">
      <c r="A5263" s="2">
        <v>36950</v>
      </c>
      <c r="B5263" t="s">
        <v>97</v>
      </c>
      <c r="C5263" t="s">
        <v>70</v>
      </c>
      <c r="D5263" t="s">
        <v>50</v>
      </c>
      <c r="E5263" t="s">
        <v>50</v>
      </c>
      <c r="F5263">
        <v>141</v>
      </c>
      <c r="G5263">
        <v>60</v>
      </c>
      <c r="H5263">
        <v>0</v>
      </c>
      <c r="I5263">
        <v>0</v>
      </c>
      <c r="J5263">
        <v>0</v>
      </c>
      <c r="K5263">
        <v>1</v>
      </c>
      <c r="L5263" t="s">
        <v>28</v>
      </c>
      <c r="M5263" t="s">
        <v>97</v>
      </c>
      <c r="N5263" t="s">
        <v>97</v>
      </c>
      <c r="O5263" t="s">
        <v>22</v>
      </c>
      <c r="P5263" t="s">
        <v>23</v>
      </c>
      <c r="Q5263" t="s">
        <v>41</v>
      </c>
    </row>
    <row r="5264" spans="1:17" x14ac:dyDescent="0.2">
      <c r="A5264" s="2">
        <v>36950</v>
      </c>
      <c r="B5264" t="s">
        <v>328</v>
      </c>
      <c r="C5264" t="s">
        <v>293</v>
      </c>
      <c r="D5264" t="s">
        <v>50</v>
      </c>
      <c r="E5264" t="s">
        <v>50</v>
      </c>
      <c r="F5264">
        <v>72</v>
      </c>
      <c r="G5264">
        <v>5</v>
      </c>
      <c r="H5264">
        <v>0</v>
      </c>
      <c r="I5264">
        <v>0</v>
      </c>
      <c r="J5264">
        <v>1</v>
      </c>
      <c r="K5264">
        <v>1</v>
      </c>
      <c r="L5264" t="s">
        <v>28</v>
      </c>
      <c r="M5264" t="s">
        <v>329</v>
      </c>
      <c r="N5264" t="s">
        <v>328</v>
      </c>
      <c r="O5264" t="s">
        <v>22</v>
      </c>
      <c r="P5264" t="s">
        <v>23</v>
      </c>
      <c r="Q5264" t="s">
        <v>30</v>
      </c>
    </row>
    <row r="5265" spans="1:17" x14ac:dyDescent="0.2">
      <c r="A5265" s="2">
        <v>36950</v>
      </c>
      <c r="B5265" t="s">
        <v>184</v>
      </c>
      <c r="C5265" t="s">
        <v>52</v>
      </c>
      <c r="D5265" t="s">
        <v>50</v>
      </c>
      <c r="E5265" t="s">
        <v>50</v>
      </c>
      <c r="F5265">
        <v>119</v>
      </c>
      <c r="G5265">
        <v>24</v>
      </c>
      <c r="H5265">
        <v>0</v>
      </c>
      <c r="I5265">
        <v>0</v>
      </c>
      <c r="J5265">
        <v>0</v>
      </c>
      <c r="K5265">
        <v>3</v>
      </c>
      <c r="L5265" t="s">
        <v>28</v>
      </c>
      <c r="M5265" t="s">
        <v>193</v>
      </c>
      <c r="N5265" t="s">
        <v>184</v>
      </c>
      <c r="O5265" t="s">
        <v>22</v>
      </c>
      <c r="P5265" t="s">
        <v>23</v>
      </c>
      <c r="Q5265" t="s">
        <v>41</v>
      </c>
    </row>
    <row r="5266" spans="1:17" x14ac:dyDescent="0.2">
      <c r="A5266" s="2">
        <v>36950</v>
      </c>
      <c r="B5266" t="s">
        <v>126</v>
      </c>
      <c r="C5266" t="s">
        <v>180</v>
      </c>
      <c r="D5266" t="s">
        <v>50</v>
      </c>
      <c r="E5266" t="s">
        <v>50</v>
      </c>
      <c r="F5266">
        <v>8</v>
      </c>
      <c r="G5266">
        <v>30</v>
      </c>
      <c r="H5266">
        <v>0</v>
      </c>
      <c r="I5266">
        <v>0</v>
      </c>
      <c r="J5266">
        <v>0</v>
      </c>
      <c r="K5266">
        <v>0</v>
      </c>
      <c r="L5266" t="s">
        <v>28</v>
      </c>
      <c r="M5266" t="s">
        <v>308</v>
      </c>
      <c r="N5266" t="s">
        <v>126</v>
      </c>
      <c r="O5266" t="s">
        <v>22</v>
      </c>
      <c r="P5266" t="s">
        <v>23</v>
      </c>
      <c r="Q5266" t="s">
        <v>30</v>
      </c>
    </row>
    <row r="5267" spans="1:17" x14ac:dyDescent="0.2">
      <c r="A5267" s="2">
        <v>36950</v>
      </c>
      <c r="B5267" t="s">
        <v>100</v>
      </c>
      <c r="C5267" t="s">
        <v>49</v>
      </c>
      <c r="D5267" t="s">
        <v>50</v>
      </c>
      <c r="E5267" t="s">
        <v>50</v>
      </c>
      <c r="F5267">
        <v>94</v>
      </c>
      <c r="G5267">
        <v>14</v>
      </c>
      <c r="H5267">
        <v>0</v>
      </c>
      <c r="I5267">
        <v>0</v>
      </c>
      <c r="J5267">
        <v>0</v>
      </c>
      <c r="K5267">
        <v>4</v>
      </c>
      <c r="L5267" t="s">
        <v>28</v>
      </c>
      <c r="M5267" t="s">
        <v>102</v>
      </c>
      <c r="N5267" t="s">
        <v>100</v>
      </c>
      <c r="O5267" t="s">
        <v>22</v>
      </c>
      <c r="P5267" t="s">
        <v>23</v>
      </c>
      <c r="Q5267" t="s">
        <v>41</v>
      </c>
    </row>
    <row r="5268" spans="1:17" x14ac:dyDescent="0.2">
      <c r="A5268" s="2">
        <v>36950</v>
      </c>
      <c r="B5268" t="s">
        <v>82</v>
      </c>
      <c r="C5268" t="s">
        <v>737</v>
      </c>
      <c r="D5268" t="s">
        <v>50</v>
      </c>
      <c r="E5268" t="s">
        <v>50</v>
      </c>
      <c r="F5268">
        <v>6</v>
      </c>
      <c r="G5268">
        <v>146</v>
      </c>
      <c r="H5268">
        <v>0</v>
      </c>
      <c r="I5268">
        <v>0</v>
      </c>
      <c r="J5268">
        <v>3</v>
      </c>
      <c r="K5268">
        <v>0</v>
      </c>
      <c r="L5268" t="s">
        <v>20</v>
      </c>
      <c r="M5268" t="s">
        <v>964</v>
      </c>
      <c r="N5268" t="s">
        <v>82</v>
      </c>
      <c r="O5268" t="s">
        <v>22</v>
      </c>
      <c r="P5268" t="s">
        <v>23</v>
      </c>
      <c r="Q5268" t="s">
        <v>24</v>
      </c>
    </row>
    <row r="5269" spans="1:17" x14ac:dyDescent="0.2">
      <c r="A5269" s="2">
        <v>36950</v>
      </c>
      <c r="B5269" t="s">
        <v>249</v>
      </c>
      <c r="C5269" t="s">
        <v>18</v>
      </c>
      <c r="D5269" t="s">
        <v>50</v>
      </c>
      <c r="E5269" t="s">
        <v>19</v>
      </c>
      <c r="F5269">
        <v>37</v>
      </c>
      <c r="G5269">
        <v>33</v>
      </c>
      <c r="H5269">
        <v>0</v>
      </c>
      <c r="I5269">
        <v>0</v>
      </c>
      <c r="J5269">
        <v>0</v>
      </c>
      <c r="K5269">
        <v>2</v>
      </c>
      <c r="L5269" t="s">
        <v>28</v>
      </c>
      <c r="M5269" t="s">
        <v>965</v>
      </c>
      <c r="N5269" t="s">
        <v>249</v>
      </c>
      <c r="O5269" t="s">
        <v>22</v>
      </c>
      <c r="P5269" t="s">
        <v>23</v>
      </c>
      <c r="Q5269" t="s">
        <v>41</v>
      </c>
    </row>
    <row r="5270" spans="1:17" x14ac:dyDescent="0.2">
      <c r="A5270" s="2">
        <v>36950</v>
      </c>
      <c r="B5270" t="s">
        <v>53</v>
      </c>
      <c r="C5270" t="s">
        <v>90</v>
      </c>
      <c r="D5270" t="s">
        <v>50</v>
      </c>
      <c r="E5270" t="s">
        <v>50</v>
      </c>
      <c r="F5270">
        <v>59</v>
      </c>
      <c r="G5270">
        <v>38</v>
      </c>
      <c r="H5270">
        <v>0</v>
      </c>
      <c r="I5270">
        <v>0</v>
      </c>
      <c r="J5270">
        <v>0</v>
      </c>
      <c r="K5270">
        <v>4</v>
      </c>
      <c r="L5270" t="s">
        <v>28</v>
      </c>
      <c r="M5270" t="s">
        <v>433</v>
      </c>
      <c r="N5270" t="s">
        <v>145</v>
      </c>
      <c r="O5270" t="s">
        <v>122</v>
      </c>
      <c r="P5270" t="s">
        <v>23</v>
      </c>
      <c r="Q5270" t="s">
        <v>41</v>
      </c>
    </row>
    <row r="5271" spans="1:17" x14ac:dyDescent="0.2">
      <c r="A5271" s="2">
        <v>36950</v>
      </c>
      <c r="B5271" t="s">
        <v>77</v>
      </c>
      <c r="C5271" t="s">
        <v>26</v>
      </c>
      <c r="D5271" t="s">
        <v>27</v>
      </c>
      <c r="E5271" t="s">
        <v>27</v>
      </c>
      <c r="F5271">
        <v>16</v>
      </c>
      <c r="G5271">
        <v>12</v>
      </c>
      <c r="H5271">
        <v>0</v>
      </c>
      <c r="I5271">
        <v>0</v>
      </c>
      <c r="J5271">
        <v>2</v>
      </c>
      <c r="K5271">
        <v>0</v>
      </c>
      <c r="L5271" t="s">
        <v>20</v>
      </c>
      <c r="M5271" t="s">
        <v>947</v>
      </c>
      <c r="N5271" t="s">
        <v>77</v>
      </c>
      <c r="O5271" t="s">
        <v>22</v>
      </c>
      <c r="P5271" t="s">
        <v>23</v>
      </c>
      <c r="Q5271" t="s">
        <v>24</v>
      </c>
    </row>
    <row r="5272" spans="1:17" x14ac:dyDescent="0.2">
      <c r="A5272" s="2">
        <v>36951</v>
      </c>
      <c r="B5272" t="s">
        <v>453</v>
      </c>
      <c r="C5272" t="s">
        <v>262</v>
      </c>
      <c r="D5272" t="s">
        <v>27</v>
      </c>
      <c r="E5272" t="s">
        <v>27</v>
      </c>
      <c r="F5272">
        <v>147</v>
      </c>
      <c r="G5272">
        <v>157</v>
      </c>
      <c r="H5272">
        <v>0</v>
      </c>
      <c r="I5272">
        <v>0</v>
      </c>
      <c r="J5272">
        <v>2</v>
      </c>
      <c r="K5272">
        <v>1</v>
      </c>
      <c r="L5272" t="s">
        <v>230</v>
      </c>
      <c r="M5272" t="s">
        <v>486</v>
      </c>
      <c r="N5272" t="s">
        <v>481</v>
      </c>
      <c r="O5272" t="s">
        <v>122</v>
      </c>
      <c r="P5272" t="s">
        <v>23</v>
      </c>
      <c r="Q5272" t="s">
        <v>24</v>
      </c>
    </row>
    <row r="5273" spans="1:17" x14ac:dyDescent="0.2">
      <c r="A5273" s="2">
        <v>36953</v>
      </c>
      <c r="B5273" t="s">
        <v>481</v>
      </c>
      <c r="C5273" t="s">
        <v>262</v>
      </c>
      <c r="D5273" t="s">
        <v>27</v>
      </c>
      <c r="E5273" t="s">
        <v>27</v>
      </c>
      <c r="F5273">
        <v>145</v>
      </c>
      <c r="G5273">
        <v>157</v>
      </c>
      <c r="H5273">
        <v>0</v>
      </c>
      <c r="I5273">
        <v>0</v>
      </c>
      <c r="J5273">
        <v>2</v>
      </c>
      <c r="K5273">
        <v>3</v>
      </c>
      <c r="L5273" t="s">
        <v>230</v>
      </c>
      <c r="M5273" t="s">
        <v>486</v>
      </c>
      <c r="N5273" t="s">
        <v>481</v>
      </c>
      <c r="O5273" t="s">
        <v>22</v>
      </c>
      <c r="P5273" t="s">
        <v>23</v>
      </c>
      <c r="Q5273" t="s">
        <v>41</v>
      </c>
    </row>
    <row r="5274" spans="1:17" x14ac:dyDescent="0.2">
      <c r="A5274" s="2">
        <v>36953</v>
      </c>
      <c r="B5274" t="s">
        <v>77</v>
      </c>
      <c r="C5274" t="s">
        <v>25</v>
      </c>
      <c r="D5274" t="s">
        <v>27</v>
      </c>
      <c r="E5274" t="s">
        <v>19</v>
      </c>
      <c r="F5274">
        <v>16</v>
      </c>
      <c r="G5274">
        <v>1</v>
      </c>
      <c r="H5274">
        <v>0</v>
      </c>
      <c r="I5274">
        <v>0</v>
      </c>
      <c r="J5274">
        <v>1</v>
      </c>
      <c r="K5274">
        <v>2</v>
      </c>
      <c r="L5274" t="s">
        <v>28</v>
      </c>
      <c r="M5274" t="s">
        <v>335</v>
      </c>
      <c r="N5274" t="s">
        <v>77</v>
      </c>
      <c r="O5274" t="s">
        <v>22</v>
      </c>
      <c r="P5274" t="s">
        <v>23</v>
      </c>
      <c r="Q5274" t="s">
        <v>41</v>
      </c>
    </row>
    <row r="5275" spans="1:17" x14ac:dyDescent="0.2">
      <c r="A5275" s="2">
        <v>36954</v>
      </c>
      <c r="B5275" t="s">
        <v>481</v>
      </c>
      <c r="C5275" t="s">
        <v>453</v>
      </c>
      <c r="D5275" t="s">
        <v>27</v>
      </c>
      <c r="E5275" t="s">
        <v>27</v>
      </c>
      <c r="F5275">
        <v>145</v>
      </c>
      <c r="G5275">
        <v>147</v>
      </c>
      <c r="H5275">
        <v>0</v>
      </c>
      <c r="I5275">
        <v>0</v>
      </c>
      <c r="J5275">
        <v>2</v>
      </c>
      <c r="K5275">
        <v>2</v>
      </c>
      <c r="L5275" t="s">
        <v>230</v>
      </c>
      <c r="M5275" t="s">
        <v>486</v>
      </c>
      <c r="N5275" t="s">
        <v>481</v>
      </c>
      <c r="O5275" t="s">
        <v>22</v>
      </c>
      <c r="P5275" t="s">
        <v>23</v>
      </c>
      <c r="Q5275" t="s">
        <v>30</v>
      </c>
    </row>
    <row r="5276" spans="1:17" x14ac:dyDescent="0.2">
      <c r="A5276" s="2">
        <v>36954</v>
      </c>
      <c r="B5276" t="s">
        <v>254</v>
      </c>
      <c r="C5276" t="s">
        <v>913</v>
      </c>
      <c r="D5276" t="s">
        <v>115</v>
      </c>
      <c r="E5276" t="s">
        <v>115</v>
      </c>
      <c r="F5276">
        <v>123</v>
      </c>
      <c r="G5276">
        <v>173</v>
      </c>
      <c r="H5276">
        <v>0</v>
      </c>
      <c r="I5276">
        <v>0</v>
      </c>
      <c r="J5276">
        <v>1</v>
      </c>
      <c r="K5276">
        <v>1</v>
      </c>
      <c r="L5276" t="s">
        <v>20</v>
      </c>
      <c r="M5276" t="s">
        <v>434</v>
      </c>
      <c r="N5276" t="s">
        <v>254</v>
      </c>
      <c r="O5276" t="s">
        <v>22</v>
      </c>
      <c r="P5276" t="s">
        <v>23</v>
      </c>
      <c r="Q5276" t="s">
        <v>30</v>
      </c>
    </row>
    <row r="5277" spans="1:17" x14ac:dyDescent="0.2">
      <c r="A5277" s="2">
        <v>36954</v>
      </c>
      <c r="B5277" t="s">
        <v>166</v>
      </c>
      <c r="C5277" t="s">
        <v>391</v>
      </c>
      <c r="D5277" t="s">
        <v>115</v>
      </c>
      <c r="E5277" t="s">
        <v>115</v>
      </c>
      <c r="F5277">
        <v>100</v>
      </c>
      <c r="G5277">
        <v>108</v>
      </c>
      <c r="H5277">
        <v>0</v>
      </c>
      <c r="I5277">
        <v>0</v>
      </c>
      <c r="J5277">
        <v>5</v>
      </c>
      <c r="K5277">
        <v>1</v>
      </c>
      <c r="L5277" t="s">
        <v>20</v>
      </c>
      <c r="M5277" t="s">
        <v>434</v>
      </c>
      <c r="N5277" t="s">
        <v>254</v>
      </c>
      <c r="O5277" t="s">
        <v>122</v>
      </c>
      <c r="P5277" t="s">
        <v>23</v>
      </c>
      <c r="Q5277" t="s">
        <v>24</v>
      </c>
    </row>
    <row r="5278" spans="1:17" x14ac:dyDescent="0.2">
      <c r="A5278" s="2">
        <v>36956</v>
      </c>
      <c r="B5278" t="s">
        <v>555</v>
      </c>
      <c r="C5278" t="s">
        <v>210</v>
      </c>
      <c r="D5278" t="s">
        <v>27</v>
      </c>
      <c r="E5278" t="s">
        <v>27</v>
      </c>
      <c r="F5278">
        <v>57</v>
      </c>
      <c r="G5278">
        <v>84</v>
      </c>
      <c r="H5278">
        <v>0</v>
      </c>
      <c r="I5278">
        <v>0</v>
      </c>
      <c r="J5278">
        <v>1</v>
      </c>
      <c r="K5278">
        <v>1</v>
      </c>
      <c r="L5278" t="s">
        <v>28</v>
      </c>
      <c r="M5278" t="s">
        <v>938</v>
      </c>
      <c r="N5278" t="s">
        <v>555</v>
      </c>
      <c r="O5278" t="s">
        <v>22</v>
      </c>
      <c r="P5278" t="s">
        <v>23</v>
      </c>
      <c r="Q5278" t="s">
        <v>30</v>
      </c>
    </row>
    <row r="5279" spans="1:17" x14ac:dyDescent="0.2">
      <c r="A5279" s="2">
        <v>36957</v>
      </c>
      <c r="B5279" t="s">
        <v>304</v>
      </c>
      <c r="C5279" t="s">
        <v>42</v>
      </c>
      <c r="D5279" t="s">
        <v>27</v>
      </c>
      <c r="E5279" t="s">
        <v>19</v>
      </c>
      <c r="F5279">
        <v>47</v>
      </c>
      <c r="G5279">
        <v>46</v>
      </c>
      <c r="H5279">
        <v>0</v>
      </c>
      <c r="I5279">
        <v>0</v>
      </c>
      <c r="J5279">
        <v>0</v>
      </c>
      <c r="K5279">
        <v>0</v>
      </c>
      <c r="L5279" t="s">
        <v>28</v>
      </c>
      <c r="M5279" t="s">
        <v>215</v>
      </c>
      <c r="N5279" t="s">
        <v>77</v>
      </c>
      <c r="O5279" t="s">
        <v>122</v>
      </c>
      <c r="P5279" t="s">
        <v>23</v>
      </c>
      <c r="Q5279" t="s">
        <v>30</v>
      </c>
    </row>
    <row r="5280" spans="1:17" x14ac:dyDescent="0.2">
      <c r="A5280" s="2">
        <v>36957</v>
      </c>
      <c r="B5280" t="s">
        <v>177</v>
      </c>
      <c r="C5280" t="s">
        <v>94</v>
      </c>
      <c r="D5280" t="s">
        <v>115</v>
      </c>
      <c r="E5280" t="s">
        <v>50</v>
      </c>
      <c r="F5280">
        <v>104</v>
      </c>
      <c r="G5280">
        <v>49</v>
      </c>
      <c r="H5280">
        <v>0</v>
      </c>
      <c r="I5280">
        <v>0</v>
      </c>
      <c r="J5280">
        <v>1</v>
      </c>
      <c r="K5280">
        <v>1</v>
      </c>
      <c r="L5280" t="s">
        <v>28</v>
      </c>
      <c r="M5280" t="s">
        <v>640</v>
      </c>
      <c r="N5280" t="s">
        <v>177</v>
      </c>
      <c r="O5280" t="s">
        <v>22</v>
      </c>
      <c r="P5280" t="s">
        <v>23</v>
      </c>
      <c r="Q5280" t="s">
        <v>30</v>
      </c>
    </row>
    <row r="5281" spans="1:17" x14ac:dyDescent="0.2">
      <c r="A5281" s="2">
        <v>36957</v>
      </c>
      <c r="B5281" t="s">
        <v>464</v>
      </c>
      <c r="C5281" t="s">
        <v>469</v>
      </c>
      <c r="D5281" t="s">
        <v>115</v>
      </c>
      <c r="E5281" t="s">
        <v>115</v>
      </c>
      <c r="F5281">
        <v>110</v>
      </c>
      <c r="G5281">
        <v>102</v>
      </c>
      <c r="H5281">
        <v>0</v>
      </c>
      <c r="I5281">
        <v>0</v>
      </c>
      <c r="J5281">
        <v>2</v>
      </c>
      <c r="K5281">
        <v>2</v>
      </c>
      <c r="L5281" t="s">
        <v>28</v>
      </c>
      <c r="M5281" t="s">
        <v>657</v>
      </c>
      <c r="N5281" t="s">
        <v>464</v>
      </c>
      <c r="O5281" t="s">
        <v>22</v>
      </c>
      <c r="P5281" t="s">
        <v>23</v>
      </c>
      <c r="Q5281" t="s">
        <v>30</v>
      </c>
    </row>
    <row r="5282" spans="1:17" x14ac:dyDescent="0.2">
      <c r="A5282" s="2">
        <v>36957</v>
      </c>
      <c r="B5282" t="s">
        <v>26</v>
      </c>
      <c r="C5282" t="s">
        <v>25</v>
      </c>
      <c r="D5282" t="s">
        <v>27</v>
      </c>
      <c r="E5282" t="s">
        <v>19</v>
      </c>
      <c r="F5282">
        <v>12</v>
      </c>
      <c r="G5282">
        <v>1</v>
      </c>
      <c r="H5282">
        <v>0</v>
      </c>
      <c r="I5282">
        <v>0</v>
      </c>
      <c r="J5282">
        <v>3</v>
      </c>
      <c r="K5282">
        <v>3</v>
      </c>
      <c r="L5282" t="s">
        <v>28</v>
      </c>
      <c r="M5282" t="s">
        <v>216</v>
      </c>
      <c r="N5282" t="s">
        <v>26</v>
      </c>
      <c r="O5282" t="s">
        <v>22</v>
      </c>
      <c r="P5282" t="s">
        <v>23</v>
      </c>
      <c r="Q5282" t="s">
        <v>30</v>
      </c>
    </row>
    <row r="5283" spans="1:17" x14ac:dyDescent="0.2">
      <c r="A5283" s="2">
        <v>36958</v>
      </c>
      <c r="B5283" t="s">
        <v>254</v>
      </c>
      <c r="C5283" t="s">
        <v>391</v>
      </c>
      <c r="D5283" t="s">
        <v>115</v>
      </c>
      <c r="E5283" t="s">
        <v>115</v>
      </c>
      <c r="F5283">
        <v>123</v>
      </c>
      <c r="G5283">
        <v>108</v>
      </c>
      <c r="H5283">
        <v>0</v>
      </c>
      <c r="I5283">
        <v>0</v>
      </c>
      <c r="J5283">
        <v>0</v>
      </c>
      <c r="K5283">
        <v>2</v>
      </c>
      <c r="L5283" t="s">
        <v>20</v>
      </c>
      <c r="M5283" t="s">
        <v>434</v>
      </c>
      <c r="N5283" t="s">
        <v>254</v>
      </c>
      <c r="O5283" t="s">
        <v>22</v>
      </c>
      <c r="P5283" t="s">
        <v>23</v>
      </c>
      <c r="Q5283" t="s">
        <v>41</v>
      </c>
    </row>
    <row r="5284" spans="1:17" x14ac:dyDescent="0.2">
      <c r="A5284" s="2">
        <v>36958</v>
      </c>
      <c r="B5284" t="s">
        <v>913</v>
      </c>
      <c r="C5284" t="s">
        <v>166</v>
      </c>
      <c r="D5284" t="s">
        <v>115</v>
      </c>
      <c r="E5284" t="s">
        <v>115</v>
      </c>
      <c r="F5284">
        <v>173</v>
      </c>
      <c r="G5284">
        <v>100</v>
      </c>
      <c r="H5284">
        <v>0</v>
      </c>
      <c r="I5284">
        <v>0</v>
      </c>
      <c r="J5284">
        <v>1</v>
      </c>
      <c r="K5284">
        <v>2</v>
      </c>
      <c r="L5284" t="s">
        <v>20</v>
      </c>
      <c r="M5284" t="s">
        <v>434</v>
      </c>
      <c r="N5284" t="s">
        <v>254</v>
      </c>
      <c r="O5284" t="s">
        <v>122</v>
      </c>
      <c r="P5284" t="s">
        <v>23</v>
      </c>
      <c r="Q5284" t="s">
        <v>41</v>
      </c>
    </row>
    <row r="5285" spans="1:17" x14ac:dyDescent="0.2">
      <c r="A5285" s="2">
        <v>36960</v>
      </c>
      <c r="B5285" t="s">
        <v>351</v>
      </c>
      <c r="C5285" t="s">
        <v>46</v>
      </c>
      <c r="D5285" t="s">
        <v>36</v>
      </c>
      <c r="E5285" t="s">
        <v>36</v>
      </c>
      <c r="F5285">
        <v>150</v>
      </c>
      <c r="G5285">
        <v>127</v>
      </c>
      <c r="H5285">
        <v>0</v>
      </c>
      <c r="I5285">
        <v>0</v>
      </c>
      <c r="J5285">
        <v>1</v>
      </c>
      <c r="K5285">
        <v>0</v>
      </c>
      <c r="L5285" t="s">
        <v>28</v>
      </c>
      <c r="M5285" t="s">
        <v>406</v>
      </c>
      <c r="N5285" t="s">
        <v>405</v>
      </c>
      <c r="O5285" t="s">
        <v>122</v>
      </c>
      <c r="P5285" t="s">
        <v>23</v>
      </c>
      <c r="Q5285" t="s">
        <v>24</v>
      </c>
    </row>
    <row r="5286" spans="1:17" x14ac:dyDescent="0.2">
      <c r="A5286" s="2">
        <v>36960</v>
      </c>
      <c r="B5286" t="s">
        <v>890</v>
      </c>
      <c r="C5286" t="s">
        <v>136</v>
      </c>
      <c r="D5286" t="s">
        <v>36</v>
      </c>
      <c r="E5286" t="s">
        <v>36</v>
      </c>
      <c r="F5286">
        <v>69</v>
      </c>
      <c r="G5286">
        <v>48</v>
      </c>
      <c r="H5286">
        <v>0</v>
      </c>
      <c r="I5286">
        <v>0</v>
      </c>
      <c r="J5286">
        <v>1</v>
      </c>
      <c r="K5286">
        <v>2</v>
      </c>
      <c r="L5286" t="s">
        <v>20</v>
      </c>
      <c r="M5286" t="s">
        <v>920</v>
      </c>
      <c r="N5286" t="s">
        <v>890</v>
      </c>
      <c r="O5286" t="s">
        <v>22</v>
      </c>
      <c r="P5286" t="s">
        <v>23</v>
      </c>
      <c r="Q5286" t="s">
        <v>41</v>
      </c>
    </row>
    <row r="5287" spans="1:17" x14ac:dyDescent="0.2">
      <c r="A5287" s="2">
        <v>36960</v>
      </c>
      <c r="B5287" t="s">
        <v>207</v>
      </c>
      <c r="C5287" t="s">
        <v>208</v>
      </c>
      <c r="D5287" t="s">
        <v>36</v>
      </c>
      <c r="E5287" t="s">
        <v>36</v>
      </c>
      <c r="F5287">
        <v>105</v>
      </c>
      <c r="G5287">
        <v>103</v>
      </c>
      <c r="H5287">
        <v>0</v>
      </c>
      <c r="I5287">
        <v>0</v>
      </c>
      <c r="J5287">
        <v>1</v>
      </c>
      <c r="K5287">
        <v>0</v>
      </c>
      <c r="L5287" t="s">
        <v>28</v>
      </c>
      <c r="M5287" t="s">
        <v>966</v>
      </c>
      <c r="N5287" t="s">
        <v>207</v>
      </c>
      <c r="O5287" t="s">
        <v>22</v>
      </c>
      <c r="P5287" t="s">
        <v>23</v>
      </c>
      <c r="Q5287" t="s">
        <v>24</v>
      </c>
    </row>
    <row r="5288" spans="1:17" x14ac:dyDescent="0.2">
      <c r="A5288" s="2">
        <v>36960</v>
      </c>
      <c r="B5288" t="s">
        <v>405</v>
      </c>
      <c r="C5288" t="s">
        <v>296</v>
      </c>
      <c r="D5288" t="s">
        <v>36</v>
      </c>
      <c r="E5288" t="s">
        <v>36</v>
      </c>
      <c r="F5288">
        <v>133</v>
      </c>
      <c r="G5288">
        <v>114</v>
      </c>
      <c r="H5288">
        <v>0</v>
      </c>
      <c r="I5288">
        <v>0</v>
      </c>
      <c r="J5288">
        <v>0</v>
      </c>
      <c r="K5288">
        <v>0</v>
      </c>
      <c r="L5288" t="s">
        <v>28</v>
      </c>
      <c r="M5288" t="s">
        <v>406</v>
      </c>
      <c r="N5288" t="s">
        <v>405</v>
      </c>
      <c r="O5288" t="s">
        <v>22</v>
      </c>
      <c r="P5288" t="s">
        <v>23</v>
      </c>
      <c r="Q5288" t="s">
        <v>30</v>
      </c>
    </row>
    <row r="5289" spans="1:17" x14ac:dyDescent="0.2">
      <c r="A5289" s="2">
        <v>36960</v>
      </c>
      <c r="B5289" t="s">
        <v>118</v>
      </c>
      <c r="C5289" t="s">
        <v>352</v>
      </c>
      <c r="D5289" t="s">
        <v>36</v>
      </c>
      <c r="E5289" t="s">
        <v>36</v>
      </c>
      <c r="F5289">
        <v>89</v>
      </c>
      <c r="G5289">
        <v>86</v>
      </c>
      <c r="H5289">
        <v>0</v>
      </c>
      <c r="I5289">
        <v>0</v>
      </c>
      <c r="J5289">
        <v>4</v>
      </c>
      <c r="K5289">
        <v>0</v>
      </c>
      <c r="L5289" t="s">
        <v>20</v>
      </c>
      <c r="M5289" t="s">
        <v>241</v>
      </c>
      <c r="N5289" t="s">
        <v>118</v>
      </c>
      <c r="O5289" t="s">
        <v>22</v>
      </c>
      <c r="P5289" t="s">
        <v>23</v>
      </c>
      <c r="Q5289" t="s">
        <v>24</v>
      </c>
    </row>
    <row r="5290" spans="1:17" x14ac:dyDescent="0.2">
      <c r="A5290" s="2">
        <v>36960</v>
      </c>
      <c r="B5290" t="s">
        <v>35</v>
      </c>
      <c r="C5290" t="s">
        <v>380</v>
      </c>
      <c r="D5290" t="s">
        <v>36</v>
      </c>
      <c r="E5290" t="s">
        <v>36</v>
      </c>
      <c r="F5290">
        <v>131</v>
      </c>
      <c r="G5290">
        <v>135</v>
      </c>
      <c r="H5290">
        <v>0</v>
      </c>
      <c r="I5290">
        <v>0</v>
      </c>
      <c r="J5290">
        <v>0</v>
      </c>
      <c r="K5290">
        <v>2</v>
      </c>
      <c r="L5290" t="s">
        <v>20</v>
      </c>
      <c r="M5290" t="s">
        <v>200</v>
      </c>
      <c r="N5290" t="s">
        <v>35</v>
      </c>
      <c r="O5290" t="s">
        <v>22</v>
      </c>
      <c r="P5290" t="s">
        <v>23</v>
      </c>
      <c r="Q5290" t="s">
        <v>41</v>
      </c>
    </row>
    <row r="5291" spans="1:17" x14ac:dyDescent="0.2">
      <c r="A5291" s="2">
        <v>36960</v>
      </c>
      <c r="B5291" t="s">
        <v>138</v>
      </c>
      <c r="C5291" t="s">
        <v>718</v>
      </c>
      <c r="D5291" t="s">
        <v>36</v>
      </c>
      <c r="E5291" t="s">
        <v>36</v>
      </c>
      <c r="F5291">
        <v>50</v>
      </c>
      <c r="G5291">
        <v>115</v>
      </c>
      <c r="H5291">
        <v>0</v>
      </c>
      <c r="I5291">
        <v>0</v>
      </c>
      <c r="J5291">
        <v>2</v>
      </c>
      <c r="K5291">
        <v>0</v>
      </c>
      <c r="L5291" t="s">
        <v>20</v>
      </c>
      <c r="M5291" t="s">
        <v>967</v>
      </c>
      <c r="N5291" t="s">
        <v>138</v>
      </c>
      <c r="O5291" t="s">
        <v>22</v>
      </c>
      <c r="P5291" t="s">
        <v>23</v>
      </c>
      <c r="Q5291" t="s">
        <v>24</v>
      </c>
    </row>
    <row r="5292" spans="1:17" x14ac:dyDescent="0.2">
      <c r="A5292" s="2">
        <v>36961</v>
      </c>
      <c r="B5292" t="s">
        <v>351</v>
      </c>
      <c r="C5292" t="s">
        <v>296</v>
      </c>
      <c r="D5292" t="s">
        <v>36</v>
      </c>
      <c r="E5292" t="s">
        <v>36</v>
      </c>
      <c r="F5292">
        <v>150</v>
      </c>
      <c r="G5292">
        <v>114</v>
      </c>
      <c r="H5292">
        <v>0</v>
      </c>
      <c r="I5292">
        <v>0</v>
      </c>
      <c r="J5292">
        <v>1</v>
      </c>
      <c r="K5292">
        <v>3</v>
      </c>
      <c r="L5292" t="s">
        <v>28</v>
      </c>
      <c r="M5292" t="s">
        <v>406</v>
      </c>
      <c r="N5292" t="s">
        <v>405</v>
      </c>
      <c r="O5292" t="s">
        <v>122</v>
      </c>
      <c r="P5292" t="s">
        <v>23</v>
      </c>
      <c r="Q5292" t="s">
        <v>41</v>
      </c>
    </row>
    <row r="5293" spans="1:17" x14ac:dyDescent="0.2">
      <c r="A5293" s="2">
        <v>36961</v>
      </c>
      <c r="B5293" t="s">
        <v>183</v>
      </c>
      <c r="C5293" t="s">
        <v>150</v>
      </c>
      <c r="D5293" t="s">
        <v>36</v>
      </c>
      <c r="E5293" t="s">
        <v>36</v>
      </c>
      <c r="F5293">
        <v>34</v>
      </c>
      <c r="G5293">
        <v>80</v>
      </c>
      <c r="H5293">
        <v>0</v>
      </c>
      <c r="I5293">
        <v>0</v>
      </c>
      <c r="J5293">
        <v>5</v>
      </c>
      <c r="K5293">
        <v>2</v>
      </c>
      <c r="L5293" t="s">
        <v>20</v>
      </c>
      <c r="M5293" t="s">
        <v>266</v>
      </c>
      <c r="N5293" t="s">
        <v>183</v>
      </c>
      <c r="O5293" t="s">
        <v>22</v>
      </c>
      <c r="P5293" t="s">
        <v>23</v>
      </c>
      <c r="Q5293" t="s">
        <v>24</v>
      </c>
    </row>
    <row r="5294" spans="1:17" x14ac:dyDescent="0.2">
      <c r="A5294" s="2">
        <v>36961</v>
      </c>
      <c r="B5294" t="s">
        <v>199</v>
      </c>
      <c r="C5294" t="s">
        <v>135</v>
      </c>
      <c r="D5294" t="s">
        <v>36</v>
      </c>
      <c r="E5294" t="s">
        <v>36</v>
      </c>
      <c r="F5294">
        <v>58</v>
      </c>
      <c r="G5294">
        <v>51</v>
      </c>
      <c r="H5294">
        <v>0</v>
      </c>
      <c r="I5294">
        <v>0</v>
      </c>
      <c r="J5294">
        <v>0</v>
      </c>
      <c r="K5294">
        <v>0</v>
      </c>
      <c r="L5294" t="s">
        <v>20</v>
      </c>
      <c r="M5294" t="s">
        <v>220</v>
      </c>
      <c r="N5294" t="s">
        <v>199</v>
      </c>
      <c r="O5294" t="s">
        <v>22</v>
      </c>
      <c r="P5294" t="s">
        <v>23</v>
      </c>
      <c r="Q5294" t="s">
        <v>30</v>
      </c>
    </row>
    <row r="5295" spans="1:17" x14ac:dyDescent="0.2">
      <c r="A5295" s="2">
        <v>36961</v>
      </c>
      <c r="B5295" t="s">
        <v>254</v>
      </c>
      <c r="C5295" t="s">
        <v>166</v>
      </c>
      <c r="D5295" t="s">
        <v>115</v>
      </c>
      <c r="E5295" t="s">
        <v>115</v>
      </c>
      <c r="F5295">
        <v>123</v>
      </c>
      <c r="G5295">
        <v>100</v>
      </c>
      <c r="H5295">
        <v>0</v>
      </c>
      <c r="I5295">
        <v>0</v>
      </c>
      <c r="J5295">
        <v>0</v>
      </c>
      <c r="K5295">
        <v>2</v>
      </c>
      <c r="L5295" t="s">
        <v>20</v>
      </c>
      <c r="M5295" t="s">
        <v>434</v>
      </c>
      <c r="N5295" t="s">
        <v>254</v>
      </c>
      <c r="O5295" t="s">
        <v>22</v>
      </c>
      <c r="P5295" t="s">
        <v>23</v>
      </c>
      <c r="Q5295" t="s">
        <v>41</v>
      </c>
    </row>
    <row r="5296" spans="1:17" x14ac:dyDescent="0.2">
      <c r="A5296" s="2">
        <v>36961</v>
      </c>
      <c r="B5296" t="s">
        <v>405</v>
      </c>
      <c r="C5296" t="s">
        <v>46</v>
      </c>
      <c r="D5296" t="s">
        <v>36</v>
      </c>
      <c r="E5296" t="s">
        <v>36</v>
      </c>
      <c r="F5296">
        <v>133</v>
      </c>
      <c r="G5296">
        <v>127</v>
      </c>
      <c r="H5296">
        <v>0</v>
      </c>
      <c r="I5296">
        <v>0</v>
      </c>
      <c r="J5296">
        <v>2</v>
      </c>
      <c r="K5296">
        <v>1</v>
      </c>
      <c r="L5296" t="s">
        <v>28</v>
      </c>
      <c r="M5296" t="s">
        <v>406</v>
      </c>
      <c r="N5296" t="s">
        <v>405</v>
      </c>
      <c r="O5296" t="s">
        <v>22</v>
      </c>
      <c r="P5296" t="s">
        <v>23</v>
      </c>
      <c r="Q5296" t="s">
        <v>24</v>
      </c>
    </row>
    <row r="5297" spans="1:17" x14ac:dyDescent="0.2">
      <c r="A5297" s="2">
        <v>36961</v>
      </c>
      <c r="B5297" t="s">
        <v>913</v>
      </c>
      <c r="C5297" t="s">
        <v>391</v>
      </c>
      <c r="D5297" t="s">
        <v>115</v>
      </c>
      <c r="E5297" t="s">
        <v>115</v>
      </c>
      <c r="F5297">
        <v>173</v>
      </c>
      <c r="G5297">
        <v>108</v>
      </c>
      <c r="H5297">
        <v>0</v>
      </c>
      <c r="I5297">
        <v>0</v>
      </c>
      <c r="J5297">
        <v>1</v>
      </c>
      <c r="K5297">
        <v>0</v>
      </c>
      <c r="L5297" t="s">
        <v>20</v>
      </c>
      <c r="M5297" t="s">
        <v>434</v>
      </c>
      <c r="N5297" t="s">
        <v>254</v>
      </c>
      <c r="O5297" t="s">
        <v>122</v>
      </c>
      <c r="P5297" t="s">
        <v>23</v>
      </c>
      <c r="Q5297" t="s">
        <v>24</v>
      </c>
    </row>
    <row r="5298" spans="1:17" x14ac:dyDescent="0.2">
      <c r="A5298" s="2">
        <v>36961</v>
      </c>
      <c r="B5298" t="s">
        <v>365</v>
      </c>
      <c r="C5298" t="s">
        <v>267</v>
      </c>
      <c r="D5298" t="s">
        <v>36</v>
      </c>
      <c r="E5298" t="s">
        <v>36</v>
      </c>
      <c r="F5298">
        <v>82</v>
      </c>
      <c r="G5298">
        <v>55</v>
      </c>
      <c r="H5298">
        <v>0</v>
      </c>
      <c r="I5298">
        <v>0</v>
      </c>
      <c r="J5298">
        <v>1</v>
      </c>
      <c r="K5298">
        <v>1</v>
      </c>
      <c r="L5298" t="s">
        <v>20</v>
      </c>
      <c r="M5298" t="s">
        <v>400</v>
      </c>
      <c r="N5298" t="s">
        <v>365</v>
      </c>
      <c r="O5298" t="s">
        <v>22</v>
      </c>
      <c r="P5298" t="s">
        <v>23</v>
      </c>
      <c r="Q5298" t="s">
        <v>30</v>
      </c>
    </row>
    <row r="5299" spans="1:17" x14ac:dyDescent="0.2">
      <c r="A5299" s="2">
        <v>36961</v>
      </c>
      <c r="B5299" t="s">
        <v>45</v>
      </c>
      <c r="C5299" t="s">
        <v>250</v>
      </c>
      <c r="D5299" t="s">
        <v>36</v>
      </c>
      <c r="E5299" t="s">
        <v>36</v>
      </c>
      <c r="F5299">
        <v>70</v>
      </c>
      <c r="G5299">
        <v>112</v>
      </c>
      <c r="H5299">
        <v>0</v>
      </c>
      <c r="I5299">
        <v>0</v>
      </c>
      <c r="J5299">
        <v>2</v>
      </c>
      <c r="K5299">
        <v>0</v>
      </c>
      <c r="L5299" t="s">
        <v>20</v>
      </c>
      <c r="M5299" t="s">
        <v>47</v>
      </c>
      <c r="N5299" t="s">
        <v>45</v>
      </c>
      <c r="O5299" t="s">
        <v>22</v>
      </c>
      <c r="P5299" t="s">
        <v>23</v>
      </c>
      <c r="Q5299" t="s">
        <v>24</v>
      </c>
    </row>
    <row r="5300" spans="1:17" x14ac:dyDescent="0.2">
      <c r="A5300" s="2">
        <v>36962</v>
      </c>
      <c r="B5300" t="s">
        <v>222</v>
      </c>
      <c r="C5300" t="s">
        <v>549</v>
      </c>
      <c r="D5300" t="s">
        <v>27</v>
      </c>
      <c r="E5300" t="s">
        <v>27</v>
      </c>
      <c r="F5300">
        <v>143</v>
      </c>
      <c r="G5300">
        <v>152</v>
      </c>
      <c r="H5300">
        <v>0</v>
      </c>
      <c r="I5300">
        <v>0</v>
      </c>
      <c r="J5300">
        <v>8</v>
      </c>
      <c r="K5300">
        <v>3</v>
      </c>
      <c r="L5300" t="s">
        <v>550</v>
      </c>
      <c r="M5300" t="s">
        <v>407</v>
      </c>
      <c r="N5300" t="s">
        <v>222</v>
      </c>
      <c r="O5300" t="s">
        <v>22</v>
      </c>
      <c r="P5300" t="s">
        <v>23</v>
      </c>
      <c r="Q5300" t="s">
        <v>24</v>
      </c>
    </row>
    <row r="5301" spans="1:17" x14ac:dyDescent="0.2">
      <c r="A5301" s="2">
        <v>36962</v>
      </c>
      <c r="B5301" t="s">
        <v>456</v>
      </c>
      <c r="C5301" t="s">
        <v>512</v>
      </c>
      <c r="D5301" t="s">
        <v>27</v>
      </c>
      <c r="E5301" t="s">
        <v>27</v>
      </c>
      <c r="F5301">
        <v>139</v>
      </c>
      <c r="G5301">
        <v>128</v>
      </c>
      <c r="H5301">
        <v>0</v>
      </c>
      <c r="I5301">
        <v>0</v>
      </c>
      <c r="J5301">
        <v>0</v>
      </c>
      <c r="K5301">
        <v>2</v>
      </c>
      <c r="L5301" t="s">
        <v>550</v>
      </c>
      <c r="M5301" t="s">
        <v>407</v>
      </c>
      <c r="N5301" t="s">
        <v>222</v>
      </c>
      <c r="O5301" t="s">
        <v>122</v>
      </c>
      <c r="P5301" t="s">
        <v>23</v>
      </c>
      <c r="Q5301" t="s">
        <v>41</v>
      </c>
    </row>
    <row r="5302" spans="1:17" x14ac:dyDescent="0.2">
      <c r="A5302" s="2">
        <v>36964</v>
      </c>
      <c r="B5302" t="s">
        <v>549</v>
      </c>
      <c r="C5302" t="s">
        <v>512</v>
      </c>
      <c r="D5302" t="s">
        <v>27</v>
      </c>
      <c r="E5302" t="s">
        <v>27</v>
      </c>
      <c r="F5302">
        <v>153</v>
      </c>
      <c r="G5302">
        <v>130</v>
      </c>
      <c r="H5302">
        <v>0</v>
      </c>
      <c r="I5302">
        <v>0</v>
      </c>
      <c r="J5302">
        <v>0</v>
      </c>
      <c r="K5302">
        <v>2</v>
      </c>
      <c r="L5302" t="s">
        <v>550</v>
      </c>
      <c r="M5302" t="s">
        <v>407</v>
      </c>
      <c r="N5302" t="s">
        <v>222</v>
      </c>
      <c r="O5302" t="s">
        <v>122</v>
      </c>
      <c r="P5302" t="s">
        <v>23</v>
      </c>
      <c r="Q5302" t="s">
        <v>41</v>
      </c>
    </row>
    <row r="5303" spans="1:17" x14ac:dyDescent="0.2">
      <c r="A5303" s="2">
        <v>36964</v>
      </c>
      <c r="B5303" t="s">
        <v>222</v>
      </c>
      <c r="C5303" t="s">
        <v>456</v>
      </c>
      <c r="D5303" t="s">
        <v>27</v>
      </c>
      <c r="E5303" t="s">
        <v>27</v>
      </c>
      <c r="F5303">
        <v>148</v>
      </c>
      <c r="G5303">
        <v>140</v>
      </c>
      <c r="H5303">
        <v>0</v>
      </c>
      <c r="I5303">
        <v>0</v>
      </c>
      <c r="J5303">
        <v>4</v>
      </c>
      <c r="K5303">
        <v>3</v>
      </c>
      <c r="L5303" t="s">
        <v>550</v>
      </c>
      <c r="M5303" t="s">
        <v>407</v>
      </c>
      <c r="N5303" t="s">
        <v>222</v>
      </c>
      <c r="O5303" t="s">
        <v>22</v>
      </c>
      <c r="P5303" t="s">
        <v>23</v>
      </c>
      <c r="Q5303" t="s">
        <v>24</v>
      </c>
    </row>
    <row r="5304" spans="1:17" x14ac:dyDescent="0.2">
      <c r="A5304" s="2">
        <v>36964</v>
      </c>
      <c r="B5304" t="s">
        <v>531</v>
      </c>
      <c r="C5304" t="s">
        <v>210</v>
      </c>
      <c r="D5304" t="s">
        <v>27</v>
      </c>
      <c r="E5304" t="s">
        <v>27</v>
      </c>
      <c r="F5304">
        <v>123</v>
      </c>
      <c r="G5304">
        <v>85</v>
      </c>
      <c r="H5304">
        <v>0</v>
      </c>
      <c r="I5304">
        <v>0</v>
      </c>
      <c r="J5304">
        <v>1</v>
      </c>
      <c r="K5304">
        <v>0</v>
      </c>
      <c r="L5304" t="s">
        <v>28</v>
      </c>
      <c r="M5304" t="s">
        <v>534</v>
      </c>
      <c r="N5304" t="s">
        <v>531</v>
      </c>
      <c r="O5304" t="s">
        <v>22</v>
      </c>
      <c r="P5304" t="s">
        <v>23</v>
      </c>
      <c r="Q5304" t="s">
        <v>24</v>
      </c>
    </row>
    <row r="5305" spans="1:17" x14ac:dyDescent="0.2">
      <c r="A5305" s="2">
        <v>36966</v>
      </c>
      <c r="B5305" t="s">
        <v>549</v>
      </c>
      <c r="C5305" t="s">
        <v>456</v>
      </c>
      <c r="D5305" t="s">
        <v>27</v>
      </c>
      <c r="E5305" t="s">
        <v>27</v>
      </c>
      <c r="F5305">
        <v>153</v>
      </c>
      <c r="G5305">
        <v>140</v>
      </c>
      <c r="H5305">
        <v>0</v>
      </c>
      <c r="I5305">
        <v>0</v>
      </c>
      <c r="J5305">
        <v>1</v>
      </c>
      <c r="K5305">
        <v>1</v>
      </c>
      <c r="L5305" t="s">
        <v>550</v>
      </c>
      <c r="M5305" t="s">
        <v>407</v>
      </c>
      <c r="N5305" t="s">
        <v>222</v>
      </c>
      <c r="O5305" t="s">
        <v>122</v>
      </c>
      <c r="P5305" t="s">
        <v>23</v>
      </c>
      <c r="Q5305" t="s">
        <v>30</v>
      </c>
    </row>
    <row r="5306" spans="1:17" x14ac:dyDescent="0.2">
      <c r="A5306" s="2">
        <v>36967</v>
      </c>
      <c r="B5306" t="s">
        <v>351</v>
      </c>
      <c r="C5306" t="s">
        <v>250</v>
      </c>
      <c r="D5306" t="s">
        <v>36</v>
      </c>
      <c r="E5306" t="s">
        <v>36</v>
      </c>
      <c r="F5306">
        <v>150</v>
      </c>
      <c r="G5306">
        <v>113</v>
      </c>
      <c r="H5306">
        <v>0</v>
      </c>
      <c r="I5306">
        <v>0</v>
      </c>
      <c r="J5306">
        <v>0</v>
      </c>
      <c r="K5306">
        <v>1</v>
      </c>
      <c r="L5306" t="s">
        <v>716</v>
      </c>
      <c r="M5306" t="s">
        <v>353</v>
      </c>
      <c r="N5306" t="s">
        <v>351</v>
      </c>
      <c r="O5306" t="s">
        <v>22</v>
      </c>
      <c r="P5306" t="s">
        <v>23</v>
      </c>
      <c r="Q5306" t="s">
        <v>41</v>
      </c>
    </row>
    <row r="5307" spans="1:17" x14ac:dyDescent="0.2">
      <c r="A5307" s="2">
        <v>36968</v>
      </c>
      <c r="B5307" t="s">
        <v>549</v>
      </c>
      <c r="C5307" t="s">
        <v>456</v>
      </c>
      <c r="D5307" t="s">
        <v>27</v>
      </c>
      <c r="E5307" t="s">
        <v>27</v>
      </c>
      <c r="F5307">
        <v>153</v>
      </c>
      <c r="G5307">
        <v>140</v>
      </c>
      <c r="H5307">
        <v>0</v>
      </c>
      <c r="I5307">
        <v>0</v>
      </c>
      <c r="J5307">
        <v>0</v>
      </c>
      <c r="K5307">
        <v>1</v>
      </c>
      <c r="L5307" t="s">
        <v>550</v>
      </c>
      <c r="M5307" t="s">
        <v>407</v>
      </c>
      <c r="N5307" t="s">
        <v>222</v>
      </c>
      <c r="O5307" t="s">
        <v>122</v>
      </c>
      <c r="P5307" t="s">
        <v>23</v>
      </c>
      <c r="Q5307" t="s">
        <v>41</v>
      </c>
    </row>
    <row r="5308" spans="1:17" x14ac:dyDescent="0.2">
      <c r="A5308" s="2">
        <v>36968</v>
      </c>
      <c r="B5308" t="s">
        <v>141</v>
      </c>
      <c r="C5308" t="s">
        <v>111</v>
      </c>
      <c r="D5308" t="s">
        <v>36</v>
      </c>
      <c r="E5308" t="s">
        <v>36</v>
      </c>
      <c r="F5308">
        <v>94</v>
      </c>
      <c r="G5308">
        <v>100</v>
      </c>
      <c r="H5308">
        <v>0</v>
      </c>
      <c r="I5308">
        <v>0</v>
      </c>
      <c r="J5308">
        <v>2</v>
      </c>
      <c r="K5308">
        <v>0</v>
      </c>
      <c r="L5308" t="s">
        <v>28</v>
      </c>
      <c r="M5308" t="s">
        <v>173</v>
      </c>
      <c r="N5308" t="s">
        <v>141</v>
      </c>
      <c r="O5308" t="s">
        <v>22</v>
      </c>
      <c r="P5308" t="s">
        <v>23</v>
      </c>
      <c r="Q5308" t="s">
        <v>24</v>
      </c>
    </row>
    <row r="5309" spans="1:17" x14ac:dyDescent="0.2">
      <c r="A5309" s="2">
        <v>36969</v>
      </c>
      <c r="B5309" t="s">
        <v>183</v>
      </c>
      <c r="C5309" t="s">
        <v>81</v>
      </c>
      <c r="D5309" t="s">
        <v>36</v>
      </c>
      <c r="E5309" t="s">
        <v>50</v>
      </c>
      <c r="F5309">
        <v>33</v>
      </c>
      <c r="G5309">
        <v>69</v>
      </c>
      <c r="H5309">
        <v>0</v>
      </c>
      <c r="I5309">
        <v>0</v>
      </c>
      <c r="J5309">
        <v>3</v>
      </c>
      <c r="K5309">
        <v>3</v>
      </c>
      <c r="L5309" t="s">
        <v>28</v>
      </c>
      <c r="M5309" t="s">
        <v>266</v>
      </c>
      <c r="N5309" t="s">
        <v>183</v>
      </c>
      <c r="O5309" t="s">
        <v>22</v>
      </c>
      <c r="P5309" t="s">
        <v>23</v>
      </c>
      <c r="Q5309" t="s">
        <v>30</v>
      </c>
    </row>
    <row r="5310" spans="1:17" x14ac:dyDescent="0.2">
      <c r="A5310" s="2">
        <v>36970</v>
      </c>
      <c r="B5310" t="s">
        <v>913</v>
      </c>
      <c r="C5310" t="s">
        <v>254</v>
      </c>
      <c r="D5310" t="s">
        <v>115</v>
      </c>
      <c r="E5310" t="s">
        <v>115</v>
      </c>
      <c r="F5310">
        <v>159</v>
      </c>
      <c r="G5310">
        <v>125</v>
      </c>
      <c r="H5310">
        <v>0</v>
      </c>
      <c r="I5310">
        <v>0</v>
      </c>
      <c r="J5310">
        <v>1</v>
      </c>
      <c r="K5310">
        <v>0</v>
      </c>
      <c r="L5310" t="s">
        <v>20</v>
      </c>
      <c r="M5310" t="s">
        <v>165</v>
      </c>
      <c r="N5310" t="s">
        <v>166</v>
      </c>
      <c r="O5310" t="s">
        <v>122</v>
      </c>
      <c r="P5310" t="s">
        <v>23</v>
      </c>
      <c r="Q5310" t="s">
        <v>24</v>
      </c>
    </row>
    <row r="5311" spans="1:17" x14ac:dyDescent="0.2">
      <c r="A5311" s="2">
        <v>36970</v>
      </c>
      <c r="B5311" t="s">
        <v>166</v>
      </c>
      <c r="C5311" t="s">
        <v>391</v>
      </c>
      <c r="D5311" t="s">
        <v>115</v>
      </c>
      <c r="E5311" t="s">
        <v>115</v>
      </c>
      <c r="F5311">
        <v>86</v>
      </c>
      <c r="G5311">
        <v>108</v>
      </c>
      <c r="H5311">
        <v>0</v>
      </c>
      <c r="I5311">
        <v>0</v>
      </c>
      <c r="J5311">
        <v>0</v>
      </c>
      <c r="K5311">
        <v>0</v>
      </c>
      <c r="L5311" t="s">
        <v>20</v>
      </c>
      <c r="M5311" t="s">
        <v>165</v>
      </c>
      <c r="N5311" t="s">
        <v>166</v>
      </c>
      <c r="O5311" t="s">
        <v>22</v>
      </c>
      <c r="P5311" t="s">
        <v>23</v>
      </c>
      <c r="Q5311" t="s">
        <v>30</v>
      </c>
    </row>
    <row r="5312" spans="1:17" x14ac:dyDescent="0.2">
      <c r="A5312" s="2">
        <v>36971</v>
      </c>
      <c r="B5312" t="s">
        <v>304</v>
      </c>
      <c r="C5312" t="s">
        <v>107</v>
      </c>
      <c r="D5312" t="s">
        <v>27</v>
      </c>
      <c r="E5312" t="s">
        <v>19</v>
      </c>
      <c r="F5312">
        <v>50</v>
      </c>
      <c r="G5312">
        <v>22</v>
      </c>
      <c r="H5312">
        <v>0</v>
      </c>
      <c r="I5312">
        <v>0</v>
      </c>
      <c r="J5312">
        <v>3</v>
      </c>
      <c r="K5312">
        <v>1</v>
      </c>
      <c r="L5312" t="s">
        <v>28</v>
      </c>
      <c r="M5312" t="s">
        <v>628</v>
      </c>
      <c r="N5312" t="s">
        <v>304</v>
      </c>
      <c r="O5312" t="s">
        <v>22</v>
      </c>
      <c r="P5312" t="s">
        <v>23</v>
      </c>
      <c r="Q5312" t="s">
        <v>24</v>
      </c>
    </row>
    <row r="5313" spans="1:17" x14ac:dyDescent="0.2">
      <c r="A5313" s="2">
        <v>36973</v>
      </c>
      <c r="B5313" t="s">
        <v>254</v>
      </c>
      <c r="C5313" t="s">
        <v>391</v>
      </c>
      <c r="D5313" t="s">
        <v>115</v>
      </c>
      <c r="E5313" t="s">
        <v>115</v>
      </c>
      <c r="F5313">
        <v>125</v>
      </c>
      <c r="G5313">
        <v>108</v>
      </c>
      <c r="H5313">
        <v>0</v>
      </c>
      <c r="I5313">
        <v>0</v>
      </c>
      <c r="J5313">
        <v>2</v>
      </c>
      <c r="K5313">
        <v>1</v>
      </c>
      <c r="L5313" t="s">
        <v>20</v>
      </c>
      <c r="M5313" t="s">
        <v>165</v>
      </c>
      <c r="N5313" t="s">
        <v>166</v>
      </c>
      <c r="O5313" t="s">
        <v>122</v>
      </c>
      <c r="P5313" t="s">
        <v>23</v>
      </c>
      <c r="Q5313" t="s">
        <v>24</v>
      </c>
    </row>
    <row r="5314" spans="1:17" x14ac:dyDescent="0.2">
      <c r="A5314" s="2">
        <v>36973</v>
      </c>
      <c r="B5314" t="s">
        <v>718</v>
      </c>
      <c r="C5314" t="s">
        <v>183</v>
      </c>
      <c r="D5314" t="s">
        <v>36</v>
      </c>
      <c r="E5314" t="s">
        <v>36</v>
      </c>
      <c r="F5314">
        <v>115</v>
      </c>
      <c r="G5314">
        <v>33</v>
      </c>
      <c r="H5314">
        <v>0</v>
      </c>
      <c r="I5314">
        <v>0</v>
      </c>
      <c r="J5314">
        <v>2</v>
      </c>
      <c r="K5314">
        <v>0</v>
      </c>
      <c r="L5314" t="s">
        <v>62</v>
      </c>
      <c r="M5314" t="s">
        <v>657</v>
      </c>
      <c r="N5314" t="s">
        <v>718</v>
      </c>
      <c r="O5314" t="s">
        <v>22</v>
      </c>
      <c r="P5314" t="s">
        <v>23</v>
      </c>
      <c r="Q5314" t="s">
        <v>24</v>
      </c>
    </row>
    <row r="5315" spans="1:17" x14ac:dyDescent="0.2">
      <c r="A5315" s="2">
        <v>36973</v>
      </c>
      <c r="B5315" t="s">
        <v>166</v>
      </c>
      <c r="C5315" t="s">
        <v>913</v>
      </c>
      <c r="D5315" t="s">
        <v>115</v>
      </c>
      <c r="E5315" t="s">
        <v>115</v>
      </c>
      <c r="F5315">
        <v>86</v>
      </c>
      <c r="G5315">
        <v>159</v>
      </c>
      <c r="H5315">
        <v>0</v>
      </c>
      <c r="I5315">
        <v>0</v>
      </c>
      <c r="J5315">
        <v>2</v>
      </c>
      <c r="K5315">
        <v>1</v>
      </c>
      <c r="L5315" t="s">
        <v>20</v>
      </c>
      <c r="M5315" t="s">
        <v>165</v>
      </c>
      <c r="N5315" t="s">
        <v>166</v>
      </c>
      <c r="O5315" t="s">
        <v>22</v>
      </c>
      <c r="P5315" t="s">
        <v>23</v>
      </c>
      <c r="Q5315" t="s">
        <v>24</v>
      </c>
    </row>
    <row r="5316" spans="1:17" x14ac:dyDescent="0.2">
      <c r="A5316" s="2">
        <v>36974</v>
      </c>
      <c r="B5316" t="s">
        <v>737</v>
      </c>
      <c r="C5316" t="s">
        <v>126</v>
      </c>
      <c r="D5316" t="s">
        <v>50</v>
      </c>
      <c r="E5316" t="s">
        <v>50</v>
      </c>
      <c r="F5316">
        <v>146</v>
      </c>
      <c r="G5316">
        <v>9</v>
      </c>
      <c r="H5316">
        <v>0</v>
      </c>
      <c r="I5316">
        <v>0</v>
      </c>
      <c r="J5316">
        <v>0</v>
      </c>
      <c r="K5316">
        <v>5</v>
      </c>
      <c r="L5316" t="s">
        <v>20</v>
      </c>
      <c r="M5316" t="s">
        <v>855</v>
      </c>
      <c r="N5316" t="s">
        <v>106</v>
      </c>
      <c r="O5316" t="s">
        <v>122</v>
      </c>
      <c r="P5316" t="s">
        <v>23</v>
      </c>
      <c r="Q5316" t="s">
        <v>41</v>
      </c>
    </row>
    <row r="5317" spans="1:17" x14ac:dyDescent="0.2">
      <c r="A5317" s="2">
        <v>36974</v>
      </c>
      <c r="B5317" t="s">
        <v>286</v>
      </c>
      <c r="C5317" t="s">
        <v>161</v>
      </c>
      <c r="D5317" t="s">
        <v>50</v>
      </c>
      <c r="E5317" t="s">
        <v>50</v>
      </c>
      <c r="F5317">
        <v>93</v>
      </c>
      <c r="G5317">
        <v>109</v>
      </c>
      <c r="H5317">
        <v>0</v>
      </c>
      <c r="I5317">
        <v>0</v>
      </c>
      <c r="J5317">
        <v>2</v>
      </c>
      <c r="K5317">
        <v>2</v>
      </c>
      <c r="L5317" t="s">
        <v>20</v>
      </c>
      <c r="M5317" t="s">
        <v>359</v>
      </c>
      <c r="N5317" t="s">
        <v>286</v>
      </c>
      <c r="O5317" t="s">
        <v>22</v>
      </c>
      <c r="P5317" t="s">
        <v>23</v>
      </c>
      <c r="Q5317" t="s">
        <v>30</v>
      </c>
    </row>
    <row r="5318" spans="1:17" x14ac:dyDescent="0.2">
      <c r="A5318" s="2">
        <v>36974</v>
      </c>
      <c r="B5318" t="s">
        <v>386</v>
      </c>
      <c r="C5318" t="s">
        <v>384</v>
      </c>
      <c r="D5318" t="s">
        <v>50</v>
      </c>
      <c r="E5318" t="s">
        <v>50</v>
      </c>
      <c r="F5318">
        <v>117</v>
      </c>
      <c r="G5318">
        <v>97</v>
      </c>
      <c r="H5318">
        <v>0</v>
      </c>
      <c r="I5318">
        <v>0</v>
      </c>
      <c r="J5318">
        <v>0</v>
      </c>
      <c r="K5318">
        <v>0</v>
      </c>
      <c r="L5318" t="s">
        <v>20</v>
      </c>
      <c r="M5318" t="s">
        <v>595</v>
      </c>
      <c r="N5318" t="s">
        <v>386</v>
      </c>
      <c r="O5318" t="s">
        <v>22</v>
      </c>
      <c r="P5318" t="s">
        <v>23</v>
      </c>
      <c r="Q5318" t="s">
        <v>30</v>
      </c>
    </row>
    <row r="5319" spans="1:17" x14ac:dyDescent="0.2">
      <c r="A5319" s="2">
        <v>36974</v>
      </c>
      <c r="B5319" t="s">
        <v>646</v>
      </c>
      <c r="C5319" t="s">
        <v>69</v>
      </c>
      <c r="D5319" t="s">
        <v>50</v>
      </c>
      <c r="E5319" t="s">
        <v>50</v>
      </c>
      <c r="F5319">
        <v>74</v>
      </c>
      <c r="G5319">
        <v>45</v>
      </c>
      <c r="H5319">
        <v>0</v>
      </c>
      <c r="I5319">
        <v>0</v>
      </c>
      <c r="J5319">
        <v>1</v>
      </c>
      <c r="K5319">
        <v>1</v>
      </c>
      <c r="L5319" t="s">
        <v>20</v>
      </c>
      <c r="M5319" t="s">
        <v>671</v>
      </c>
      <c r="N5319" t="s">
        <v>646</v>
      </c>
      <c r="O5319" t="s">
        <v>22</v>
      </c>
      <c r="P5319" t="s">
        <v>23</v>
      </c>
      <c r="Q5319" t="s">
        <v>30</v>
      </c>
    </row>
    <row r="5320" spans="1:17" x14ac:dyDescent="0.2">
      <c r="A5320" s="2">
        <v>36974</v>
      </c>
      <c r="B5320" t="s">
        <v>775</v>
      </c>
      <c r="C5320" t="s">
        <v>892</v>
      </c>
      <c r="D5320" t="s">
        <v>27</v>
      </c>
      <c r="E5320" t="s">
        <v>27</v>
      </c>
      <c r="F5320">
        <v>169</v>
      </c>
      <c r="G5320">
        <v>198</v>
      </c>
      <c r="H5320">
        <v>0</v>
      </c>
      <c r="I5320">
        <v>0</v>
      </c>
      <c r="J5320">
        <v>2</v>
      </c>
      <c r="K5320">
        <v>0</v>
      </c>
      <c r="L5320" t="s">
        <v>28</v>
      </c>
      <c r="M5320" t="s">
        <v>825</v>
      </c>
      <c r="N5320" t="s">
        <v>775</v>
      </c>
      <c r="O5320" t="s">
        <v>22</v>
      </c>
      <c r="P5320" t="s">
        <v>23</v>
      </c>
      <c r="Q5320" t="s">
        <v>24</v>
      </c>
    </row>
    <row r="5321" spans="1:17" x14ac:dyDescent="0.2">
      <c r="A5321" s="2">
        <v>36974</v>
      </c>
      <c r="B5321" t="s">
        <v>87</v>
      </c>
      <c r="C5321" t="s">
        <v>76</v>
      </c>
      <c r="D5321" t="s">
        <v>50</v>
      </c>
      <c r="E5321" t="s">
        <v>50</v>
      </c>
      <c r="F5321">
        <v>49</v>
      </c>
      <c r="G5321">
        <v>55</v>
      </c>
      <c r="H5321">
        <v>0</v>
      </c>
      <c r="I5321">
        <v>0</v>
      </c>
      <c r="J5321">
        <v>2</v>
      </c>
      <c r="K5321">
        <v>1</v>
      </c>
      <c r="L5321" t="s">
        <v>20</v>
      </c>
      <c r="M5321" t="s">
        <v>88</v>
      </c>
      <c r="N5321" t="s">
        <v>87</v>
      </c>
      <c r="O5321" t="s">
        <v>22</v>
      </c>
      <c r="P5321" t="s">
        <v>23</v>
      </c>
      <c r="Q5321" t="s">
        <v>24</v>
      </c>
    </row>
    <row r="5322" spans="1:17" x14ac:dyDescent="0.2">
      <c r="A5322" s="2">
        <v>36974</v>
      </c>
      <c r="B5322" t="s">
        <v>274</v>
      </c>
      <c r="C5322" t="s">
        <v>101</v>
      </c>
      <c r="D5322" t="s">
        <v>50</v>
      </c>
      <c r="E5322" t="s">
        <v>50</v>
      </c>
      <c r="F5322">
        <v>17</v>
      </c>
      <c r="G5322">
        <v>91</v>
      </c>
      <c r="H5322">
        <v>0</v>
      </c>
      <c r="I5322">
        <v>0</v>
      </c>
      <c r="J5322">
        <v>4</v>
      </c>
      <c r="K5322">
        <v>1</v>
      </c>
      <c r="L5322" t="s">
        <v>20</v>
      </c>
      <c r="M5322" t="s">
        <v>596</v>
      </c>
      <c r="N5322" t="s">
        <v>274</v>
      </c>
      <c r="O5322" t="s">
        <v>22</v>
      </c>
      <c r="P5322" t="s">
        <v>23</v>
      </c>
      <c r="Q5322" t="s">
        <v>24</v>
      </c>
    </row>
    <row r="5323" spans="1:17" x14ac:dyDescent="0.2">
      <c r="A5323" s="2">
        <v>36974</v>
      </c>
      <c r="B5323" t="s">
        <v>145</v>
      </c>
      <c r="C5323" t="s">
        <v>98</v>
      </c>
      <c r="D5323" t="s">
        <v>50</v>
      </c>
      <c r="E5323" t="s">
        <v>50</v>
      </c>
      <c r="F5323">
        <v>62</v>
      </c>
      <c r="G5323">
        <v>35</v>
      </c>
      <c r="H5323">
        <v>0</v>
      </c>
      <c r="I5323">
        <v>0</v>
      </c>
      <c r="J5323">
        <v>0</v>
      </c>
      <c r="K5323">
        <v>4</v>
      </c>
      <c r="L5323" t="s">
        <v>20</v>
      </c>
      <c r="M5323" t="s">
        <v>435</v>
      </c>
      <c r="N5323" t="s">
        <v>145</v>
      </c>
      <c r="O5323" t="s">
        <v>22</v>
      </c>
      <c r="P5323" t="s">
        <v>23</v>
      </c>
      <c r="Q5323" t="s">
        <v>41</v>
      </c>
    </row>
    <row r="5324" spans="1:17" x14ac:dyDescent="0.2">
      <c r="A5324" s="2">
        <v>36974</v>
      </c>
      <c r="B5324" t="s">
        <v>89</v>
      </c>
      <c r="C5324" t="s">
        <v>70</v>
      </c>
      <c r="D5324" t="s">
        <v>50</v>
      </c>
      <c r="E5324" t="s">
        <v>50</v>
      </c>
      <c r="F5324">
        <v>16</v>
      </c>
      <c r="G5324">
        <v>57</v>
      </c>
      <c r="H5324">
        <v>0</v>
      </c>
      <c r="I5324">
        <v>0</v>
      </c>
      <c r="J5324">
        <v>2</v>
      </c>
      <c r="K5324">
        <v>1</v>
      </c>
      <c r="L5324" t="s">
        <v>20</v>
      </c>
      <c r="M5324" t="s">
        <v>493</v>
      </c>
      <c r="N5324" t="s">
        <v>89</v>
      </c>
      <c r="O5324" t="s">
        <v>22</v>
      </c>
      <c r="P5324" t="s">
        <v>23</v>
      </c>
      <c r="Q5324" t="s">
        <v>24</v>
      </c>
    </row>
    <row r="5325" spans="1:17" x14ac:dyDescent="0.2">
      <c r="A5325" s="2">
        <v>36974</v>
      </c>
      <c r="B5325" t="s">
        <v>67</v>
      </c>
      <c r="C5325" t="s">
        <v>143</v>
      </c>
      <c r="D5325" t="s">
        <v>50</v>
      </c>
      <c r="E5325" t="s">
        <v>115</v>
      </c>
      <c r="F5325">
        <v>2</v>
      </c>
      <c r="G5325">
        <v>42</v>
      </c>
      <c r="H5325">
        <v>0</v>
      </c>
      <c r="I5325">
        <v>0</v>
      </c>
      <c r="J5325">
        <v>5</v>
      </c>
      <c r="K5325">
        <v>0</v>
      </c>
      <c r="L5325" t="s">
        <v>28</v>
      </c>
      <c r="M5325" t="s">
        <v>769</v>
      </c>
      <c r="N5325" t="s">
        <v>67</v>
      </c>
      <c r="O5325" t="s">
        <v>22</v>
      </c>
      <c r="P5325" t="s">
        <v>23</v>
      </c>
      <c r="Q5325" t="s">
        <v>24</v>
      </c>
    </row>
    <row r="5326" spans="1:17" x14ac:dyDescent="0.2">
      <c r="A5326" s="2">
        <v>36974</v>
      </c>
      <c r="B5326" t="s">
        <v>141</v>
      </c>
      <c r="C5326" t="s">
        <v>207</v>
      </c>
      <c r="D5326" t="s">
        <v>36</v>
      </c>
      <c r="E5326" t="s">
        <v>36</v>
      </c>
      <c r="F5326">
        <v>94</v>
      </c>
      <c r="G5326">
        <v>106</v>
      </c>
      <c r="H5326">
        <v>0</v>
      </c>
      <c r="I5326">
        <v>0</v>
      </c>
      <c r="J5326">
        <v>1</v>
      </c>
      <c r="K5326">
        <v>1</v>
      </c>
      <c r="L5326" t="s">
        <v>62</v>
      </c>
      <c r="M5326" t="s">
        <v>173</v>
      </c>
      <c r="N5326" t="s">
        <v>141</v>
      </c>
      <c r="O5326" t="s">
        <v>22</v>
      </c>
      <c r="P5326" t="s">
        <v>23</v>
      </c>
      <c r="Q5326" t="s">
        <v>30</v>
      </c>
    </row>
    <row r="5327" spans="1:17" x14ac:dyDescent="0.2">
      <c r="A5327" s="2">
        <v>36974</v>
      </c>
      <c r="B5327" t="s">
        <v>129</v>
      </c>
      <c r="C5327" t="s">
        <v>85</v>
      </c>
      <c r="D5327" t="s">
        <v>50</v>
      </c>
      <c r="E5327" t="s">
        <v>50</v>
      </c>
      <c r="F5327">
        <v>11</v>
      </c>
      <c r="G5327">
        <v>75</v>
      </c>
      <c r="H5327">
        <v>0</v>
      </c>
      <c r="I5327">
        <v>0</v>
      </c>
      <c r="J5327">
        <v>2</v>
      </c>
      <c r="K5327">
        <v>1</v>
      </c>
      <c r="L5327" t="s">
        <v>20</v>
      </c>
      <c r="M5327" t="s">
        <v>525</v>
      </c>
      <c r="N5327" t="s">
        <v>129</v>
      </c>
      <c r="O5327" t="s">
        <v>22</v>
      </c>
      <c r="P5327" t="s">
        <v>23</v>
      </c>
      <c r="Q5327" t="s">
        <v>24</v>
      </c>
    </row>
    <row r="5328" spans="1:17" x14ac:dyDescent="0.2">
      <c r="A5328" s="2">
        <v>36974</v>
      </c>
      <c r="B5328" t="s">
        <v>94</v>
      </c>
      <c r="C5328" t="s">
        <v>73</v>
      </c>
      <c r="D5328" t="s">
        <v>50</v>
      </c>
      <c r="E5328" t="s">
        <v>50</v>
      </c>
      <c r="F5328">
        <v>47</v>
      </c>
      <c r="G5328">
        <v>89</v>
      </c>
      <c r="H5328">
        <v>0</v>
      </c>
      <c r="I5328">
        <v>0</v>
      </c>
      <c r="J5328">
        <v>1</v>
      </c>
      <c r="K5328">
        <v>1</v>
      </c>
      <c r="L5328" t="s">
        <v>20</v>
      </c>
      <c r="M5328" t="s">
        <v>96</v>
      </c>
      <c r="N5328" t="s">
        <v>94</v>
      </c>
      <c r="O5328" t="s">
        <v>22</v>
      </c>
      <c r="P5328" t="s">
        <v>23</v>
      </c>
      <c r="Q5328" t="s">
        <v>30</v>
      </c>
    </row>
    <row r="5329" spans="1:17" x14ac:dyDescent="0.2">
      <c r="A5329" s="2">
        <v>36974</v>
      </c>
      <c r="B5329" t="s">
        <v>405</v>
      </c>
      <c r="C5329" t="s">
        <v>45</v>
      </c>
      <c r="D5329" t="s">
        <v>36</v>
      </c>
      <c r="E5329" t="s">
        <v>36</v>
      </c>
      <c r="F5329">
        <v>132</v>
      </c>
      <c r="G5329">
        <v>65</v>
      </c>
      <c r="H5329">
        <v>0</v>
      </c>
      <c r="I5329">
        <v>0</v>
      </c>
      <c r="J5329">
        <v>0</v>
      </c>
      <c r="K5329">
        <v>1</v>
      </c>
      <c r="L5329" t="s">
        <v>62</v>
      </c>
      <c r="M5329" t="s">
        <v>406</v>
      </c>
      <c r="N5329" t="s">
        <v>405</v>
      </c>
      <c r="O5329" t="s">
        <v>22</v>
      </c>
      <c r="P5329" t="s">
        <v>23</v>
      </c>
      <c r="Q5329" t="s">
        <v>41</v>
      </c>
    </row>
    <row r="5330" spans="1:17" x14ac:dyDescent="0.2">
      <c r="A5330" s="2">
        <v>36974</v>
      </c>
      <c r="B5330" t="s">
        <v>97</v>
      </c>
      <c r="C5330" t="s">
        <v>48</v>
      </c>
      <c r="D5330" t="s">
        <v>50</v>
      </c>
      <c r="E5330" t="s">
        <v>50</v>
      </c>
      <c r="F5330">
        <v>142</v>
      </c>
      <c r="G5330">
        <v>119</v>
      </c>
      <c r="H5330">
        <v>0</v>
      </c>
      <c r="I5330">
        <v>0</v>
      </c>
      <c r="J5330">
        <v>0</v>
      </c>
      <c r="K5330">
        <v>2</v>
      </c>
      <c r="L5330" t="s">
        <v>20</v>
      </c>
      <c r="M5330" t="s">
        <v>97</v>
      </c>
      <c r="N5330" t="s">
        <v>97</v>
      </c>
      <c r="O5330" t="s">
        <v>22</v>
      </c>
      <c r="P5330" t="s">
        <v>23</v>
      </c>
      <c r="Q5330" t="s">
        <v>41</v>
      </c>
    </row>
    <row r="5331" spans="1:17" x14ac:dyDescent="0.2">
      <c r="A5331" s="2">
        <v>36974</v>
      </c>
      <c r="B5331" t="s">
        <v>378</v>
      </c>
      <c r="C5331" t="s">
        <v>352</v>
      </c>
      <c r="D5331" t="s">
        <v>36</v>
      </c>
      <c r="E5331" t="s">
        <v>36</v>
      </c>
      <c r="F5331">
        <v>112</v>
      </c>
      <c r="G5331">
        <v>87</v>
      </c>
      <c r="H5331">
        <v>0</v>
      </c>
      <c r="I5331">
        <v>0</v>
      </c>
      <c r="J5331">
        <v>1</v>
      </c>
      <c r="K5331">
        <v>2</v>
      </c>
      <c r="L5331" t="s">
        <v>62</v>
      </c>
      <c r="M5331" t="s">
        <v>379</v>
      </c>
      <c r="N5331" t="s">
        <v>378</v>
      </c>
      <c r="O5331" t="s">
        <v>22</v>
      </c>
      <c r="P5331" t="s">
        <v>23</v>
      </c>
      <c r="Q5331" t="s">
        <v>41</v>
      </c>
    </row>
    <row r="5332" spans="1:17" x14ac:dyDescent="0.2">
      <c r="A5332" s="2">
        <v>36974</v>
      </c>
      <c r="B5332" t="s">
        <v>184</v>
      </c>
      <c r="C5332" t="s">
        <v>72</v>
      </c>
      <c r="D5332" t="s">
        <v>50</v>
      </c>
      <c r="E5332" t="s">
        <v>50</v>
      </c>
      <c r="F5332">
        <v>121</v>
      </c>
      <c r="G5332">
        <v>24</v>
      </c>
      <c r="H5332">
        <v>0</v>
      </c>
      <c r="I5332">
        <v>0</v>
      </c>
      <c r="J5332">
        <v>0</v>
      </c>
      <c r="K5332">
        <v>5</v>
      </c>
      <c r="L5332" t="s">
        <v>20</v>
      </c>
      <c r="M5332" t="s">
        <v>193</v>
      </c>
      <c r="N5332" t="s">
        <v>184</v>
      </c>
      <c r="O5332" t="s">
        <v>22</v>
      </c>
      <c r="P5332" t="s">
        <v>23</v>
      </c>
      <c r="Q5332" t="s">
        <v>41</v>
      </c>
    </row>
    <row r="5333" spans="1:17" x14ac:dyDescent="0.2">
      <c r="A5333" s="2">
        <v>36974</v>
      </c>
      <c r="B5333" t="s">
        <v>110</v>
      </c>
      <c r="C5333" t="s">
        <v>128</v>
      </c>
      <c r="D5333" t="s">
        <v>36</v>
      </c>
      <c r="E5333" t="s">
        <v>36</v>
      </c>
      <c r="F5333">
        <v>30</v>
      </c>
      <c r="G5333">
        <v>27</v>
      </c>
      <c r="H5333">
        <v>0</v>
      </c>
      <c r="I5333">
        <v>0</v>
      </c>
      <c r="J5333">
        <v>2</v>
      </c>
      <c r="K5333">
        <v>0</v>
      </c>
      <c r="L5333" t="s">
        <v>62</v>
      </c>
      <c r="M5333" t="s">
        <v>142</v>
      </c>
      <c r="N5333" t="s">
        <v>110</v>
      </c>
      <c r="O5333" t="s">
        <v>22</v>
      </c>
      <c r="P5333" t="s">
        <v>23</v>
      </c>
      <c r="Q5333" t="s">
        <v>24</v>
      </c>
    </row>
    <row r="5334" spans="1:17" x14ac:dyDescent="0.2">
      <c r="A5334" s="2">
        <v>36974</v>
      </c>
      <c r="B5334" t="s">
        <v>100</v>
      </c>
      <c r="C5334" t="s">
        <v>293</v>
      </c>
      <c r="D5334" t="s">
        <v>50</v>
      </c>
      <c r="E5334" t="s">
        <v>50</v>
      </c>
      <c r="F5334">
        <v>96</v>
      </c>
      <c r="G5334">
        <v>6</v>
      </c>
      <c r="H5334">
        <v>0</v>
      </c>
      <c r="I5334">
        <v>0</v>
      </c>
      <c r="J5334">
        <v>0</v>
      </c>
      <c r="K5334">
        <v>1</v>
      </c>
      <c r="L5334" t="s">
        <v>20</v>
      </c>
      <c r="M5334" t="s">
        <v>102</v>
      </c>
      <c r="N5334" t="s">
        <v>100</v>
      </c>
      <c r="O5334" t="s">
        <v>22</v>
      </c>
      <c r="P5334" t="s">
        <v>23</v>
      </c>
      <c r="Q5334" t="s">
        <v>41</v>
      </c>
    </row>
    <row r="5335" spans="1:17" x14ac:dyDescent="0.2">
      <c r="A5335" s="2">
        <v>36974</v>
      </c>
      <c r="B5335" t="s">
        <v>49</v>
      </c>
      <c r="C5335" t="s">
        <v>90</v>
      </c>
      <c r="D5335" t="s">
        <v>50</v>
      </c>
      <c r="E5335" t="s">
        <v>50</v>
      </c>
      <c r="F5335">
        <v>14</v>
      </c>
      <c r="G5335">
        <v>32</v>
      </c>
      <c r="H5335">
        <v>0</v>
      </c>
      <c r="I5335">
        <v>0</v>
      </c>
      <c r="J5335">
        <v>2</v>
      </c>
      <c r="K5335">
        <v>3</v>
      </c>
      <c r="L5335" t="s">
        <v>20</v>
      </c>
      <c r="M5335" t="s">
        <v>103</v>
      </c>
      <c r="N5335" t="s">
        <v>49</v>
      </c>
      <c r="O5335" t="s">
        <v>22</v>
      </c>
      <c r="P5335" t="s">
        <v>23</v>
      </c>
      <c r="Q5335" t="s">
        <v>41</v>
      </c>
    </row>
    <row r="5336" spans="1:17" x14ac:dyDescent="0.2">
      <c r="A5336" s="2">
        <v>36974</v>
      </c>
      <c r="B5336" t="s">
        <v>92</v>
      </c>
      <c r="C5336" t="s">
        <v>119</v>
      </c>
      <c r="D5336" t="s">
        <v>50</v>
      </c>
      <c r="E5336" t="s">
        <v>50</v>
      </c>
      <c r="F5336">
        <v>13</v>
      </c>
      <c r="G5336">
        <v>5</v>
      </c>
      <c r="H5336">
        <v>0</v>
      </c>
      <c r="I5336">
        <v>0</v>
      </c>
      <c r="J5336">
        <v>0</v>
      </c>
      <c r="K5336">
        <v>2</v>
      </c>
      <c r="L5336" t="s">
        <v>20</v>
      </c>
      <c r="M5336" t="s">
        <v>124</v>
      </c>
      <c r="N5336" t="s">
        <v>92</v>
      </c>
      <c r="O5336" t="s">
        <v>22</v>
      </c>
      <c r="P5336" t="s">
        <v>23</v>
      </c>
      <c r="Q5336" t="s">
        <v>41</v>
      </c>
    </row>
    <row r="5337" spans="1:17" x14ac:dyDescent="0.2">
      <c r="A5337" s="2">
        <v>36974</v>
      </c>
      <c r="B5337" t="s">
        <v>95</v>
      </c>
      <c r="C5337" t="s">
        <v>249</v>
      </c>
      <c r="D5337" t="s">
        <v>50</v>
      </c>
      <c r="E5337" t="s">
        <v>50</v>
      </c>
      <c r="F5337">
        <v>19</v>
      </c>
      <c r="G5337">
        <v>40</v>
      </c>
      <c r="H5337">
        <v>0</v>
      </c>
      <c r="I5337">
        <v>0</v>
      </c>
      <c r="J5337">
        <v>1</v>
      </c>
      <c r="K5337">
        <v>1</v>
      </c>
      <c r="L5337" t="s">
        <v>20</v>
      </c>
      <c r="M5337" t="s">
        <v>326</v>
      </c>
      <c r="N5337" t="s">
        <v>95</v>
      </c>
      <c r="O5337" t="s">
        <v>22</v>
      </c>
      <c r="P5337" t="s">
        <v>23</v>
      </c>
      <c r="Q5337" t="s">
        <v>30</v>
      </c>
    </row>
    <row r="5338" spans="1:17" x14ac:dyDescent="0.2">
      <c r="A5338" s="2">
        <v>36974</v>
      </c>
      <c r="B5338" t="s">
        <v>104</v>
      </c>
      <c r="C5338" t="s">
        <v>147</v>
      </c>
      <c r="D5338" t="s">
        <v>50</v>
      </c>
      <c r="E5338" t="s">
        <v>50</v>
      </c>
      <c r="F5338">
        <v>28</v>
      </c>
      <c r="G5338">
        <v>26</v>
      </c>
      <c r="H5338">
        <v>0</v>
      </c>
      <c r="I5338">
        <v>0</v>
      </c>
      <c r="J5338">
        <v>2</v>
      </c>
      <c r="K5338">
        <v>2</v>
      </c>
      <c r="L5338" t="s">
        <v>20</v>
      </c>
      <c r="M5338" t="s">
        <v>273</v>
      </c>
      <c r="N5338" t="s">
        <v>104</v>
      </c>
      <c r="O5338" t="s">
        <v>22</v>
      </c>
      <c r="P5338" t="s">
        <v>23</v>
      </c>
      <c r="Q5338" t="s">
        <v>30</v>
      </c>
    </row>
    <row r="5339" spans="1:17" x14ac:dyDescent="0.2">
      <c r="A5339" s="2">
        <v>36974</v>
      </c>
      <c r="B5339" t="s">
        <v>118</v>
      </c>
      <c r="C5339" t="s">
        <v>208</v>
      </c>
      <c r="D5339" t="s">
        <v>36</v>
      </c>
      <c r="E5339" t="s">
        <v>36</v>
      </c>
      <c r="F5339">
        <v>84</v>
      </c>
      <c r="G5339">
        <v>104</v>
      </c>
      <c r="H5339">
        <v>0</v>
      </c>
      <c r="I5339">
        <v>0</v>
      </c>
      <c r="J5339">
        <v>3</v>
      </c>
      <c r="K5339">
        <v>0</v>
      </c>
      <c r="L5339" t="s">
        <v>62</v>
      </c>
      <c r="M5339" t="s">
        <v>241</v>
      </c>
      <c r="N5339" t="s">
        <v>118</v>
      </c>
      <c r="O5339" t="s">
        <v>22</v>
      </c>
      <c r="P5339" t="s">
        <v>23</v>
      </c>
      <c r="Q5339" t="s">
        <v>24</v>
      </c>
    </row>
    <row r="5340" spans="1:17" x14ac:dyDescent="0.2">
      <c r="A5340" s="2">
        <v>36974</v>
      </c>
      <c r="B5340" t="s">
        <v>149</v>
      </c>
      <c r="C5340" t="s">
        <v>404</v>
      </c>
      <c r="D5340" t="s">
        <v>36</v>
      </c>
      <c r="E5340" t="s">
        <v>36</v>
      </c>
      <c r="F5340">
        <v>20</v>
      </c>
      <c r="G5340">
        <v>118</v>
      </c>
      <c r="H5340">
        <v>0</v>
      </c>
      <c r="I5340">
        <v>0</v>
      </c>
      <c r="J5340">
        <v>3</v>
      </c>
      <c r="K5340">
        <v>0</v>
      </c>
      <c r="L5340" t="s">
        <v>62</v>
      </c>
      <c r="M5340" t="s">
        <v>416</v>
      </c>
      <c r="N5340" t="s">
        <v>149</v>
      </c>
      <c r="O5340" t="s">
        <v>22</v>
      </c>
      <c r="P5340" t="s">
        <v>23</v>
      </c>
      <c r="Q5340" t="s">
        <v>24</v>
      </c>
    </row>
    <row r="5341" spans="1:17" x14ac:dyDescent="0.2">
      <c r="A5341" s="2">
        <v>36974</v>
      </c>
      <c r="B5341" t="s">
        <v>106</v>
      </c>
      <c r="C5341" t="s">
        <v>174</v>
      </c>
      <c r="D5341" t="s">
        <v>50</v>
      </c>
      <c r="E5341" t="s">
        <v>50</v>
      </c>
      <c r="F5341">
        <v>7</v>
      </c>
      <c r="G5341">
        <v>149</v>
      </c>
      <c r="H5341">
        <v>0</v>
      </c>
      <c r="I5341">
        <v>0</v>
      </c>
      <c r="J5341">
        <v>5</v>
      </c>
      <c r="K5341">
        <v>0</v>
      </c>
      <c r="L5341" t="s">
        <v>20</v>
      </c>
      <c r="M5341" t="s">
        <v>108</v>
      </c>
      <c r="N5341" t="s">
        <v>106</v>
      </c>
      <c r="O5341" t="s">
        <v>22</v>
      </c>
      <c r="P5341" t="s">
        <v>23</v>
      </c>
      <c r="Q5341" t="s">
        <v>24</v>
      </c>
    </row>
    <row r="5342" spans="1:17" x14ac:dyDescent="0.2">
      <c r="A5342" s="2">
        <v>36974</v>
      </c>
      <c r="B5342" t="s">
        <v>52</v>
      </c>
      <c r="C5342" t="s">
        <v>328</v>
      </c>
      <c r="D5342" t="s">
        <v>50</v>
      </c>
      <c r="E5342" t="s">
        <v>50</v>
      </c>
      <c r="F5342">
        <v>21</v>
      </c>
      <c r="G5342">
        <v>71</v>
      </c>
      <c r="H5342">
        <v>0</v>
      </c>
      <c r="I5342">
        <v>0</v>
      </c>
      <c r="J5342">
        <v>1</v>
      </c>
      <c r="K5342">
        <v>0</v>
      </c>
      <c r="L5342" t="s">
        <v>20</v>
      </c>
      <c r="M5342" t="s">
        <v>522</v>
      </c>
      <c r="N5342" t="s">
        <v>52</v>
      </c>
      <c r="O5342" t="s">
        <v>22</v>
      </c>
      <c r="P5342" t="s">
        <v>23</v>
      </c>
      <c r="Q5342" t="s">
        <v>24</v>
      </c>
    </row>
    <row r="5343" spans="1:17" x14ac:dyDescent="0.2">
      <c r="A5343" s="2">
        <v>36974</v>
      </c>
      <c r="B5343" t="s">
        <v>282</v>
      </c>
      <c r="C5343" t="s">
        <v>555</v>
      </c>
      <c r="D5343" t="s">
        <v>19</v>
      </c>
      <c r="E5343" t="s">
        <v>27</v>
      </c>
      <c r="F5343">
        <v>31</v>
      </c>
      <c r="G5343">
        <v>58</v>
      </c>
      <c r="H5343">
        <v>0</v>
      </c>
      <c r="I5343">
        <v>0</v>
      </c>
      <c r="J5343">
        <v>3</v>
      </c>
      <c r="K5343">
        <v>1</v>
      </c>
      <c r="L5343" t="s">
        <v>28</v>
      </c>
      <c r="M5343" t="s">
        <v>285</v>
      </c>
      <c r="N5343" t="s">
        <v>282</v>
      </c>
      <c r="O5343" t="s">
        <v>22</v>
      </c>
      <c r="P5343" t="s">
        <v>23</v>
      </c>
      <c r="Q5343" t="s">
        <v>24</v>
      </c>
    </row>
    <row r="5344" spans="1:17" x14ac:dyDescent="0.2">
      <c r="A5344" s="2">
        <v>36974</v>
      </c>
      <c r="B5344" t="s">
        <v>180</v>
      </c>
      <c r="C5344" t="s">
        <v>244</v>
      </c>
      <c r="D5344" t="s">
        <v>50</v>
      </c>
      <c r="E5344" t="s">
        <v>50</v>
      </c>
      <c r="F5344">
        <v>29</v>
      </c>
      <c r="G5344">
        <v>23</v>
      </c>
      <c r="H5344">
        <v>0</v>
      </c>
      <c r="I5344">
        <v>0</v>
      </c>
      <c r="J5344">
        <v>1</v>
      </c>
      <c r="K5344">
        <v>1</v>
      </c>
      <c r="L5344" t="s">
        <v>20</v>
      </c>
      <c r="M5344" t="s">
        <v>181</v>
      </c>
      <c r="N5344" t="s">
        <v>180</v>
      </c>
      <c r="O5344" t="s">
        <v>22</v>
      </c>
      <c r="P5344" t="s">
        <v>23</v>
      </c>
      <c r="Q5344" t="s">
        <v>30</v>
      </c>
    </row>
    <row r="5345" spans="1:17" x14ac:dyDescent="0.2">
      <c r="A5345" s="2">
        <v>36974</v>
      </c>
      <c r="B5345" t="s">
        <v>168</v>
      </c>
      <c r="C5345" t="s">
        <v>317</v>
      </c>
      <c r="D5345" t="s">
        <v>50</v>
      </c>
      <c r="E5345" t="s">
        <v>50</v>
      </c>
      <c r="F5345">
        <v>38</v>
      </c>
      <c r="G5345">
        <v>99</v>
      </c>
      <c r="H5345">
        <v>0</v>
      </c>
      <c r="I5345">
        <v>0</v>
      </c>
      <c r="J5345">
        <v>0</v>
      </c>
      <c r="K5345">
        <v>0</v>
      </c>
      <c r="L5345" t="s">
        <v>20</v>
      </c>
      <c r="M5345" t="s">
        <v>318</v>
      </c>
      <c r="N5345" t="s">
        <v>168</v>
      </c>
      <c r="O5345" t="s">
        <v>22</v>
      </c>
      <c r="P5345" t="s">
        <v>23</v>
      </c>
      <c r="Q5345" t="s">
        <v>30</v>
      </c>
    </row>
    <row r="5346" spans="1:17" x14ac:dyDescent="0.2">
      <c r="A5346" s="2">
        <v>36974</v>
      </c>
      <c r="B5346" t="s">
        <v>138</v>
      </c>
      <c r="C5346" t="s">
        <v>135</v>
      </c>
      <c r="D5346" t="s">
        <v>36</v>
      </c>
      <c r="E5346" t="s">
        <v>36</v>
      </c>
      <c r="F5346">
        <v>51</v>
      </c>
      <c r="G5346">
        <v>52</v>
      </c>
      <c r="H5346">
        <v>0</v>
      </c>
      <c r="I5346">
        <v>0</v>
      </c>
      <c r="J5346">
        <v>1</v>
      </c>
      <c r="K5346">
        <v>1</v>
      </c>
      <c r="L5346" t="s">
        <v>62</v>
      </c>
      <c r="M5346" t="s">
        <v>967</v>
      </c>
      <c r="N5346" t="s">
        <v>138</v>
      </c>
      <c r="O5346" t="s">
        <v>22</v>
      </c>
      <c r="P5346" t="s">
        <v>23</v>
      </c>
      <c r="Q5346" t="s">
        <v>30</v>
      </c>
    </row>
    <row r="5347" spans="1:17" x14ac:dyDescent="0.2">
      <c r="A5347" s="2">
        <v>36975</v>
      </c>
      <c r="B5347" t="s">
        <v>267</v>
      </c>
      <c r="C5347" t="s">
        <v>224</v>
      </c>
      <c r="D5347" t="s">
        <v>36</v>
      </c>
      <c r="E5347" t="s">
        <v>36</v>
      </c>
      <c r="F5347">
        <v>54</v>
      </c>
      <c r="G5347">
        <v>70</v>
      </c>
      <c r="H5347">
        <v>0</v>
      </c>
      <c r="I5347">
        <v>0</v>
      </c>
      <c r="J5347">
        <v>2</v>
      </c>
      <c r="K5347">
        <v>0</v>
      </c>
      <c r="L5347" t="s">
        <v>62</v>
      </c>
      <c r="M5347" t="s">
        <v>268</v>
      </c>
      <c r="N5347" t="s">
        <v>267</v>
      </c>
      <c r="O5347" t="s">
        <v>22</v>
      </c>
      <c r="P5347" t="s">
        <v>23</v>
      </c>
      <c r="Q5347" t="s">
        <v>24</v>
      </c>
    </row>
    <row r="5348" spans="1:17" x14ac:dyDescent="0.2">
      <c r="A5348" s="2">
        <v>36975</v>
      </c>
      <c r="B5348" t="s">
        <v>172</v>
      </c>
      <c r="C5348" t="s">
        <v>150</v>
      </c>
      <c r="D5348" t="s">
        <v>36</v>
      </c>
      <c r="E5348" t="s">
        <v>36</v>
      </c>
      <c r="F5348">
        <v>127</v>
      </c>
      <c r="G5348">
        <v>81</v>
      </c>
      <c r="H5348">
        <v>0</v>
      </c>
      <c r="I5348">
        <v>0</v>
      </c>
      <c r="J5348">
        <v>0</v>
      </c>
      <c r="K5348">
        <v>1</v>
      </c>
      <c r="L5348" t="s">
        <v>62</v>
      </c>
      <c r="M5348" t="s">
        <v>616</v>
      </c>
      <c r="N5348" t="s">
        <v>172</v>
      </c>
      <c r="O5348" t="s">
        <v>22</v>
      </c>
      <c r="P5348" t="s">
        <v>23</v>
      </c>
      <c r="Q5348" t="s">
        <v>41</v>
      </c>
    </row>
    <row r="5349" spans="1:17" x14ac:dyDescent="0.2">
      <c r="A5349" s="2">
        <v>36975</v>
      </c>
      <c r="B5349" t="s">
        <v>61</v>
      </c>
      <c r="C5349" t="s">
        <v>339</v>
      </c>
      <c r="D5349" t="s">
        <v>36</v>
      </c>
      <c r="E5349" t="s">
        <v>36</v>
      </c>
      <c r="F5349">
        <v>90</v>
      </c>
      <c r="G5349">
        <v>78</v>
      </c>
      <c r="H5349">
        <v>0</v>
      </c>
      <c r="I5349">
        <v>0</v>
      </c>
      <c r="J5349">
        <v>0</v>
      </c>
      <c r="K5349">
        <v>1</v>
      </c>
      <c r="L5349" t="s">
        <v>62</v>
      </c>
      <c r="M5349" t="s">
        <v>63</v>
      </c>
      <c r="N5349" t="s">
        <v>61</v>
      </c>
      <c r="O5349" t="s">
        <v>22</v>
      </c>
      <c r="P5349" t="s">
        <v>23</v>
      </c>
      <c r="Q5349" t="s">
        <v>41</v>
      </c>
    </row>
    <row r="5350" spans="1:17" x14ac:dyDescent="0.2">
      <c r="A5350" s="2">
        <v>36975</v>
      </c>
      <c r="B5350" t="s">
        <v>199</v>
      </c>
      <c r="C5350" t="s">
        <v>890</v>
      </c>
      <c r="D5350" t="s">
        <v>36</v>
      </c>
      <c r="E5350" t="s">
        <v>36</v>
      </c>
      <c r="F5350">
        <v>59</v>
      </c>
      <c r="G5350">
        <v>72</v>
      </c>
      <c r="H5350">
        <v>0</v>
      </c>
      <c r="I5350">
        <v>0</v>
      </c>
      <c r="J5350">
        <v>3</v>
      </c>
      <c r="K5350">
        <v>0</v>
      </c>
      <c r="L5350" t="s">
        <v>62</v>
      </c>
      <c r="M5350" t="s">
        <v>220</v>
      </c>
      <c r="N5350" t="s">
        <v>199</v>
      </c>
      <c r="O5350" t="s">
        <v>22</v>
      </c>
      <c r="P5350" t="s">
        <v>23</v>
      </c>
      <c r="Q5350" t="s">
        <v>24</v>
      </c>
    </row>
    <row r="5351" spans="1:17" x14ac:dyDescent="0.2">
      <c r="A5351" s="2">
        <v>36975</v>
      </c>
      <c r="B5351" t="s">
        <v>391</v>
      </c>
      <c r="C5351" t="s">
        <v>913</v>
      </c>
      <c r="D5351" t="s">
        <v>115</v>
      </c>
      <c r="E5351" t="s">
        <v>115</v>
      </c>
      <c r="F5351">
        <v>108</v>
      </c>
      <c r="G5351">
        <v>159</v>
      </c>
      <c r="H5351">
        <v>0</v>
      </c>
      <c r="I5351">
        <v>0</v>
      </c>
      <c r="J5351">
        <v>4</v>
      </c>
      <c r="K5351">
        <v>3</v>
      </c>
      <c r="L5351" t="s">
        <v>20</v>
      </c>
      <c r="M5351" t="s">
        <v>165</v>
      </c>
      <c r="N5351" t="s">
        <v>166</v>
      </c>
      <c r="O5351" t="s">
        <v>122</v>
      </c>
      <c r="P5351" t="s">
        <v>23</v>
      </c>
      <c r="Q5351" t="s">
        <v>24</v>
      </c>
    </row>
    <row r="5352" spans="1:17" x14ac:dyDescent="0.2">
      <c r="A5352" s="2">
        <v>36975</v>
      </c>
      <c r="B5352" t="s">
        <v>26</v>
      </c>
      <c r="C5352" t="s">
        <v>185</v>
      </c>
      <c r="D5352" t="s">
        <v>27</v>
      </c>
      <c r="E5352" t="s">
        <v>27</v>
      </c>
      <c r="F5352">
        <v>12</v>
      </c>
      <c r="G5352">
        <v>43</v>
      </c>
      <c r="H5352">
        <v>0</v>
      </c>
      <c r="I5352">
        <v>0</v>
      </c>
      <c r="J5352">
        <v>4</v>
      </c>
      <c r="K5352">
        <v>0</v>
      </c>
      <c r="L5352" t="s">
        <v>20</v>
      </c>
      <c r="M5352" t="s">
        <v>219</v>
      </c>
      <c r="N5352" t="s">
        <v>26</v>
      </c>
      <c r="O5352" t="s">
        <v>22</v>
      </c>
      <c r="P5352" t="s">
        <v>23</v>
      </c>
      <c r="Q5352" t="s">
        <v>24</v>
      </c>
    </row>
    <row r="5353" spans="1:17" x14ac:dyDescent="0.2">
      <c r="A5353" s="2">
        <v>36975</v>
      </c>
      <c r="B5353" t="s">
        <v>166</v>
      </c>
      <c r="C5353" t="s">
        <v>254</v>
      </c>
      <c r="D5353" t="s">
        <v>115</v>
      </c>
      <c r="E5353" t="s">
        <v>115</v>
      </c>
      <c r="F5353">
        <v>86</v>
      </c>
      <c r="G5353">
        <v>125</v>
      </c>
      <c r="H5353">
        <v>0</v>
      </c>
      <c r="I5353">
        <v>0</v>
      </c>
      <c r="J5353">
        <v>3</v>
      </c>
      <c r="K5353">
        <v>0</v>
      </c>
      <c r="L5353" t="s">
        <v>20</v>
      </c>
      <c r="M5353" t="s">
        <v>165</v>
      </c>
      <c r="N5353" t="s">
        <v>166</v>
      </c>
      <c r="O5353" t="s">
        <v>22</v>
      </c>
      <c r="P5353" t="s">
        <v>23</v>
      </c>
      <c r="Q5353" t="s">
        <v>24</v>
      </c>
    </row>
    <row r="5354" spans="1:17" x14ac:dyDescent="0.2">
      <c r="A5354" s="2">
        <v>36975</v>
      </c>
      <c r="B5354" t="s">
        <v>380</v>
      </c>
      <c r="C5354" t="s">
        <v>136</v>
      </c>
      <c r="D5354" t="s">
        <v>36</v>
      </c>
      <c r="E5354" t="s">
        <v>36</v>
      </c>
      <c r="F5354">
        <v>120</v>
      </c>
      <c r="G5354">
        <v>46</v>
      </c>
      <c r="H5354">
        <v>0</v>
      </c>
      <c r="I5354">
        <v>0</v>
      </c>
      <c r="J5354">
        <v>0</v>
      </c>
      <c r="K5354">
        <v>0</v>
      </c>
      <c r="L5354" t="s">
        <v>62</v>
      </c>
      <c r="M5354" t="s">
        <v>918</v>
      </c>
      <c r="N5354" t="s">
        <v>380</v>
      </c>
      <c r="O5354" t="s">
        <v>22</v>
      </c>
      <c r="P5354" t="s">
        <v>23</v>
      </c>
      <c r="Q5354" t="s">
        <v>30</v>
      </c>
    </row>
    <row r="5355" spans="1:17" x14ac:dyDescent="0.2">
      <c r="A5355" s="2">
        <v>36977</v>
      </c>
      <c r="B5355" t="s">
        <v>43</v>
      </c>
      <c r="C5355" t="s">
        <v>17</v>
      </c>
      <c r="D5355" t="s">
        <v>19</v>
      </c>
      <c r="E5355" t="s">
        <v>19</v>
      </c>
      <c r="F5355">
        <v>15</v>
      </c>
      <c r="G5355">
        <v>66</v>
      </c>
      <c r="H5355">
        <v>0</v>
      </c>
      <c r="I5355">
        <v>0</v>
      </c>
      <c r="J5355">
        <v>2</v>
      </c>
      <c r="K5355">
        <v>0</v>
      </c>
      <c r="L5355" t="s">
        <v>20</v>
      </c>
      <c r="M5355" t="s">
        <v>908</v>
      </c>
      <c r="N5355" t="s">
        <v>43</v>
      </c>
      <c r="O5355" t="s">
        <v>22</v>
      </c>
      <c r="P5355" t="s">
        <v>23</v>
      </c>
      <c r="Q5355" t="s">
        <v>24</v>
      </c>
    </row>
    <row r="5356" spans="1:17" x14ac:dyDescent="0.2">
      <c r="A5356" s="2">
        <v>36977</v>
      </c>
      <c r="B5356" t="s">
        <v>239</v>
      </c>
      <c r="C5356" t="s">
        <v>176</v>
      </c>
      <c r="D5356" t="s">
        <v>115</v>
      </c>
      <c r="E5356" t="s">
        <v>115</v>
      </c>
      <c r="F5356">
        <v>101</v>
      </c>
      <c r="G5356">
        <v>64</v>
      </c>
      <c r="H5356">
        <v>0</v>
      </c>
      <c r="I5356">
        <v>0</v>
      </c>
      <c r="J5356">
        <v>2</v>
      </c>
      <c r="K5356">
        <v>1</v>
      </c>
      <c r="L5356" t="s">
        <v>28</v>
      </c>
      <c r="M5356" t="s">
        <v>240</v>
      </c>
      <c r="N5356" t="s">
        <v>239</v>
      </c>
      <c r="O5356" t="s">
        <v>22</v>
      </c>
      <c r="P5356" t="s">
        <v>23</v>
      </c>
      <c r="Q5356" t="s">
        <v>24</v>
      </c>
    </row>
    <row r="5357" spans="1:17" x14ac:dyDescent="0.2">
      <c r="A5357" s="2">
        <v>36977</v>
      </c>
      <c r="B5357" t="s">
        <v>42</v>
      </c>
      <c r="C5357" t="s">
        <v>107</v>
      </c>
      <c r="D5357" t="s">
        <v>19</v>
      </c>
      <c r="E5357" t="s">
        <v>19</v>
      </c>
      <c r="F5357">
        <v>48</v>
      </c>
      <c r="G5357">
        <v>22</v>
      </c>
      <c r="H5357">
        <v>0</v>
      </c>
      <c r="I5357">
        <v>0</v>
      </c>
      <c r="J5357">
        <v>3</v>
      </c>
      <c r="K5357">
        <v>1</v>
      </c>
      <c r="L5357" t="s">
        <v>20</v>
      </c>
      <c r="M5357" t="s">
        <v>44</v>
      </c>
      <c r="N5357" t="s">
        <v>42</v>
      </c>
      <c r="O5357" t="s">
        <v>22</v>
      </c>
      <c r="P5357" t="s">
        <v>23</v>
      </c>
      <c r="Q5357" t="s">
        <v>24</v>
      </c>
    </row>
    <row r="5358" spans="1:17" x14ac:dyDescent="0.2">
      <c r="A5358" s="2">
        <v>36978</v>
      </c>
      <c r="B5358" t="s">
        <v>85</v>
      </c>
      <c r="C5358" t="s">
        <v>89</v>
      </c>
      <c r="D5358" t="s">
        <v>50</v>
      </c>
      <c r="E5358" t="s">
        <v>50</v>
      </c>
      <c r="F5358">
        <v>75</v>
      </c>
      <c r="G5358">
        <v>16</v>
      </c>
      <c r="H5358">
        <v>0</v>
      </c>
      <c r="I5358">
        <v>0</v>
      </c>
      <c r="J5358">
        <v>1</v>
      </c>
      <c r="K5358">
        <v>3</v>
      </c>
      <c r="L5358" t="s">
        <v>20</v>
      </c>
      <c r="M5358" t="s">
        <v>86</v>
      </c>
      <c r="N5358" t="s">
        <v>85</v>
      </c>
      <c r="O5358" t="s">
        <v>22</v>
      </c>
      <c r="P5358" t="s">
        <v>23</v>
      </c>
      <c r="Q5358" t="s">
        <v>41</v>
      </c>
    </row>
    <row r="5359" spans="1:17" x14ac:dyDescent="0.2">
      <c r="A5359" s="2">
        <v>36978</v>
      </c>
      <c r="B5359" t="s">
        <v>737</v>
      </c>
      <c r="C5359" t="s">
        <v>98</v>
      </c>
      <c r="D5359" t="s">
        <v>50</v>
      </c>
      <c r="E5359" t="s">
        <v>50</v>
      </c>
      <c r="F5359">
        <v>146</v>
      </c>
      <c r="G5359">
        <v>35</v>
      </c>
      <c r="H5359">
        <v>0</v>
      </c>
      <c r="I5359">
        <v>0</v>
      </c>
      <c r="J5359">
        <v>0</v>
      </c>
      <c r="K5359">
        <v>3</v>
      </c>
      <c r="L5359" t="s">
        <v>20</v>
      </c>
      <c r="M5359" t="s">
        <v>855</v>
      </c>
      <c r="N5359" t="s">
        <v>106</v>
      </c>
      <c r="O5359" t="s">
        <v>122</v>
      </c>
      <c r="P5359" t="s">
        <v>23</v>
      </c>
      <c r="Q5359" t="s">
        <v>41</v>
      </c>
    </row>
    <row r="5360" spans="1:17" x14ac:dyDescent="0.2">
      <c r="A5360" s="2">
        <v>36978</v>
      </c>
      <c r="B5360" t="s">
        <v>39</v>
      </c>
      <c r="C5360" t="s">
        <v>32</v>
      </c>
      <c r="D5360" t="s">
        <v>19</v>
      </c>
      <c r="E5360" t="s">
        <v>19</v>
      </c>
      <c r="F5360">
        <v>3</v>
      </c>
      <c r="G5360">
        <v>111</v>
      </c>
      <c r="H5360">
        <v>0</v>
      </c>
      <c r="I5360">
        <v>0</v>
      </c>
      <c r="J5360">
        <v>5</v>
      </c>
      <c r="K5360">
        <v>0</v>
      </c>
      <c r="L5360" t="s">
        <v>20</v>
      </c>
      <c r="M5360" t="s">
        <v>65</v>
      </c>
      <c r="N5360" t="s">
        <v>39</v>
      </c>
      <c r="O5360" t="s">
        <v>22</v>
      </c>
      <c r="P5360" t="s">
        <v>23</v>
      </c>
      <c r="Q5360" t="s">
        <v>24</v>
      </c>
    </row>
    <row r="5361" spans="1:17" x14ac:dyDescent="0.2">
      <c r="A5361" s="2">
        <v>36978</v>
      </c>
      <c r="B5361" t="s">
        <v>69</v>
      </c>
      <c r="C5361" t="s">
        <v>123</v>
      </c>
      <c r="D5361" t="s">
        <v>50</v>
      </c>
      <c r="E5361" t="s">
        <v>50</v>
      </c>
      <c r="F5361">
        <v>45</v>
      </c>
      <c r="G5361">
        <v>41</v>
      </c>
      <c r="H5361">
        <v>0</v>
      </c>
      <c r="I5361">
        <v>0</v>
      </c>
      <c r="J5361">
        <v>2</v>
      </c>
      <c r="K5361">
        <v>1</v>
      </c>
      <c r="L5361" t="s">
        <v>20</v>
      </c>
      <c r="M5361" t="s">
        <v>71</v>
      </c>
      <c r="N5361" t="s">
        <v>69</v>
      </c>
      <c r="O5361" t="s">
        <v>22</v>
      </c>
      <c r="P5361" t="s">
        <v>23</v>
      </c>
      <c r="Q5361" t="s">
        <v>24</v>
      </c>
    </row>
    <row r="5362" spans="1:17" x14ac:dyDescent="0.2">
      <c r="A5362" s="2">
        <v>36978</v>
      </c>
      <c r="B5362" t="s">
        <v>317</v>
      </c>
      <c r="C5362" t="s">
        <v>49</v>
      </c>
      <c r="D5362" t="s">
        <v>50</v>
      </c>
      <c r="E5362" t="s">
        <v>50</v>
      </c>
      <c r="F5362">
        <v>99</v>
      </c>
      <c r="G5362">
        <v>14</v>
      </c>
      <c r="H5362">
        <v>0</v>
      </c>
      <c r="I5362">
        <v>0</v>
      </c>
      <c r="J5362">
        <v>2</v>
      </c>
      <c r="K5362">
        <v>1</v>
      </c>
      <c r="L5362" t="s">
        <v>20</v>
      </c>
      <c r="M5362" t="s">
        <v>394</v>
      </c>
      <c r="N5362" t="s">
        <v>317</v>
      </c>
      <c r="O5362" t="s">
        <v>22</v>
      </c>
      <c r="P5362" t="s">
        <v>23</v>
      </c>
      <c r="Q5362" t="s">
        <v>24</v>
      </c>
    </row>
    <row r="5363" spans="1:17" x14ac:dyDescent="0.2">
      <c r="A5363" s="2">
        <v>36978</v>
      </c>
      <c r="B5363" t="s">
        <v>87</v>
      </c>
      <c r="C5363" t="s">
        <v>100</v>
      </c>
      <c r="D5363" t="s">
        <v>50</v>
      </c>
      <c r="E5363" t="s">
        <v>50</v>
      </c>
      <c r="F5363">
        <v>49</v>
      </c>
      <c r="G5363">
        <v>96</v>
      </c>
      <c r="H5363">
        <v>0</v>
      </c>
      <c r="I5363">
        <v>0</v>
      </c>
      <c r="J5363">
        <v>4</v>
      </c>
      <c r="K5363">
        <v>3</v>
      </c>
      <c r="L5363" t="s">
        <v>20</v>
      </c>
      <c r="M5363" t="s">
        <v>88</v>
      </c>
      <c r="N5363" t="s">
        <v>87</v>
      </c>
      <c r="O5363" t="s">
        <v>22</v>
      </c>
      <c r="P5363" t="s">
        <v>23</v>
      </c>
      <c r="Q5363" t="s">
        <v>24</v>
      </c>
    </row>
    <row r="5364" spans="1:17" x14ac:dyDescent="0.2">
      <c r="A5364" s="2">
        <v>36978</v>
      </c>
      <c r="B5364" t="s">
        <v>131</v>
      </c>
      <c r="C5364" t="s">
        <v>282</v>
      </c>
      <c r="D5364" t="s">
        <v>27</v>
      </c>
      <c r="E5364" t="s">
        <v>19</v>
      </c>
      <c r="F5364">
        <v>56</v>
      </c>
      <c r="G5364">
        <v>31</v>
      </c>
      <c r="H5364">
        <v>0</v>
      </c>
      <c r="I5364">
        <v>0</v>
      </c>
      <c r="J5364">
        <v>3</v>
      </c>
      <c r="K5364">
        <v>0</v>
      </c>
      <c r="L5364" t="s">
        <v>20</v>
      </c>
      <c r="M5364" t="s">
        <v>687</v>
      </c>
      <c r="N5364" t="s">
        <v>131</v>
      </c>
      <c r="O5364" t="s">
        <v>22</v>
      </c>
      <c r="P5364" t="s">
        <v>23</v>
      </c>
      <c r="Q5364" t="s">
        <v>24</v>
      </c>
    </row>
    <row r="5365" spans="1:17" x14ac:dyDescent="0.2">
      <c r="A5365" s="2">
        <v>36978</v>
      </c>
      <c r="B5365" t="s">
        <v>145</v>
      </c>
      <c r="C5365" t="s">
        <v>81</v>
      </c>
      <c r="D5365" t="s">
        <v>50</v>
      </c>
      <c r="E5365" t="s">
        <v>50</v>
      </c>
      <c r="F5365">
        <v>62</v>
      </c>
      <c r="G5365">
        <v>69</v>
      </c>
      <c r="H5365">
        <v>0</v>
      </c>
      <c r="I5365">
        <v>0</v>
      </c>
      <c r="J5365">
        <v>2</v>
      </c>
      <c r="K5365">
        <v>2</v>
      </c>
      <c r="L5365" t="s">
        <v>20</v>
      </c>
      <c r="M5365" t="s">
        <v>146</v>
      </c>
      <c r="N5365" t="s">
        <v>145</v>
      </c>
      <c r="O5365" t="s">
        <v>22</v>
      </c>
      <c r="P5365" t="s">
        <v>23</v>
      </c>
      <c r="Q5365" t="s">
        <v>30</v>
      </c>
    </row>
    <row r="5366" spans="1:17" x14ac:dyDescent="0.2">
      <c r="A5366" s="2">
        <v>36978</v>
      </c>
      <c r="B5366" t="s">
        <v>293</v>
      </c>
      <c r="C5366" t="s">
        <v>72</v>
      </c>
      <c r="D5366" t="s">
        <v>50</v>
      </c>
      <c r="E5366" t="s">
        <v>50</v>
      </c>
      <c r="F5366">
        <v>6</v>
      </c>
      <c r="G5366">
        <v>24</v>
      </c>
      <c r="H5366">
        <v>0</v>
      </c>
      <c r="I5366">
        <v>0</v>
      </c>
      <c r="J5366">
        <v>0</v>
      </c>
      <c r="K5366">
        <v>0</v>
      </c>
      <c r="L5366" t="s">
        <v>20</v>
      </c>
      <c r="M5366" t="s">
        <v>478</v>
      </c>
      <c r="N5366" t="s">
        <v>293</v>
      </c>
      <c r="O5366" t="s">
        <v>22</v>
      </c>
      <c r="P5366" t="s">
        <v>23</v>
      </c>
      <c r="Q5366" t="s">
        <v>30</v>
      </c>
    </row>
    <row r="5367" spans="1:17" x14ac:dyDescent="0.2">
      <c r="A5367" s="2">
        <v>36978</v>
      </c>
      <c r="B5367" t="s">
        <v>31</v>
      </c>
      <c r="C5367" t="s">
        <v>25</v>
      </c>
      <c r="D5367" t="s">
        <v>19</v>
      </c>
      <c r="E5367" t="s">
        <v>19</v>
      </c>
      <c r="F5367">
        <v>53</v>
      </c>
      <c r="G5367">
        <v>1</v>
      </c>
      <c r="H5367">
        <v>0</v>
      </c>
      <c r="I5367">
        <v>0</v>
      </c>
      <c r="J5367">
        <v>1</v>
      </c>
      <c r="K5367">
        <v>0</v>
      </c>
      <c r="L5367" t="s">
        <v>20</v>
      </c>
      <c r="M5367" t="s">
        <v>33</v>
      </c>
      <c r="N5367" t="s">
        <v>31</v>
      </c>
      <c r="O5367" t="s">
        <v>22</v>
      </c>
      <c r="P5367" t="s">
        <v>23</v>
      </c>
      <c r="Q5367" t="s">
        <v>24</v>
      </c>
    </row>
    <row r="5368" spans="1:17" x14ac:dyDescent="0.2">
      <c r="A5368" s="2">
        <v>36978</v>
      </c>
      <c r="B5368" t="s">
        <v>345</v>
      </c>
      <c r="C5368" t="s">
        <v>92</v>
      </c>
      <c r="D5368" t="s">
        <v>50</v>
      </c>
      <c r="E5368" t="s">
        <v>50</v>
      </c>
      <c r="F5368">
        <v>67</v>
      </c>
      <c r="G5368">
        <v>13</v>
      </c>
      <c r="H5368">
        <v>0</v>
      </c>
      <c r="I5368">
        <v>0</v>
      </c>
      <c r="J5368">
        <v>0</v>
      </c>
      <c r="K5368">
        <v>2</v>
      </c>
      <c r="L5368" t="s">
        <v>20</v>
      </c>
      <c r="M5368" t="s">
        <v>360</v>
      </c>
      <c r="N5368" t="s">
        <v>345</v>
      </c>
      <c r="O5368" t="s">
        <v>22</v>
      </c>
      <c r="P5368" t="s">
        <v>23</v>
      </c>
      <c r="Q5368" t="s">
        <v>41</v>
      </c>
    </row>
    <row r="5369" spans="1:17" x14ac:dyDescent="0.2">
      <c r="A5369" s="2">
        <v>36978</v>
      </c>
      <c r="B5369" t="s">
        <v>153</v>
      </c>
      <c r="C5369" t="s">
        <v>129</v>
      </c>
      <c r="D5369" t="s">
        <v>50</v>
      </c>
      <c r="E5369" t="s">
        <v>50</v>
      </c>
      <c r="F5369">
        <v>44</v>
      </c>
      <c r="G5369">
        <v>11</v>
      </c>
      <c r="H5369">
        <v>0</v>
      </c>
      <c r="I5369">
        <v>0</v>
      </c>
      <c r="J5369">
        <v>2</v>
      </c>
      <c r="K5369">
        <v>4</v>
      </c>
      <c r="L5369" t="s">
        <v>20</v>
      </c>
      <c r="M5369" t="s">
        <v>191</v>
      </c>
      <c r="N5369" t="s">
        <v>153</v>
      </c>
      <c r="O5369" t="s">
        <v>22</v>
      </c>
      <c r="P5369" t="s">
        <v>23</v>
      </c>
      <c r="Q5369" t="s">
        <v>41</v>
      </c>
    </row>
    <row r="5370" spans="1:17" x14ac:dyDescent="0.2">
      <c r="A5370" s="2">
        <v>36978</v>
      </c>
      <c r="B5370" t="s">
        <v>304</v>
      </c>
      <c r="C5370" t="s">
        <v>77</v>
      </c>
      <c r="D5370" t="s">
        <v>27</v>
      </c>
      <c r="E5370" t="s">
        <v>27</v>
      </c>
      <c r="F5370">
        <v>50</v>
      </c>
      <c r="G5370">
        <v>18</v>
      </c>
      <c r="H5370">
        <v>0</v>
      </c>
      <c r="I5370">
        <v>0</v>
      </c>
      <c r="J5370">
        <v>1</v>
      </c>
      <c r="K5370">
        <v>2</v>
      </c>
      <c r="L5370" t="s">
        <v>20</v>
      </c>
      <c r="M5370" t="s">
        <v>628</v>
      </c>
      <c r="N5370" t="s">
        <v>304</v>
      </c>
      <c r="O5370" t="s">
        <v>22</v>
      </c>
      <c r="P5370" t="s">
        <v>23</v>
      </c>
      <c r="Q5370" t="s">
        <v>41</v>
      </c>
    </row>
    <row r="5371" spans="1:17" x14ac:dyDescent="0.2">
      <c r="A5371" s="2">
        <v>36978</v>
      </c>
      <c r="B5371" t="s">
        <v>119</v>
      </c>
      <c r="C5371" t="s">
        <v>73</v>
      </c>
      <c r="D5371" t="s">
        <v>50</v>
      </c>
      <c r="E5371" t="s">
        <v>50</v>
      </c>
      <c r="F5371">
        <v>5</v>
      </c>
      <c r="G5371">
        <v>89</v>
      </c>
      <c r="H5371">
        <v>0</v>
      </c>
      <c r="I5371">
        <v>0</v>
      </c>
      <c r="J5371">
        <v>4</v>
      </c>
      <c r="K5371">
        <v>0</v>
      </c>
      <c r="L5371" t="s">
        <v>20</v>
      </c>
      <c r="M5371" t="s">
        <v>707</v>
      </c>
      <c r="N5371" t="s">
        <v>119</v>
      </c>
      <c r="O5371" t="s">
        <v>22</v>
      </c>
      <c r="P5371" t="s">
        <v>23</v>
      </c>
      <c r="Q5371" t="s">
        <v>24</v>
      </c>
    </row>
    <row r="5372" spans="1:17" x14ac:dyDescent="0.2">
      <c r="A5372" s="2">
        <v>36978</v>
      </c>
      <c r="B5372" t="s">
        <v>174</v>
      </c>
      <c r="C5372" t="s">
        <v>646</v>
      </c>
      <c r="D5372" t="s">
        <v>50</v>
      </c>
      <c r="E5372" t="s">
        <v>50</v>
      </c>
      <c r="F5372">
        <v>149</v>
      </c>
      <c r="G5372">
        <v>74</v>
      </c>
      <c r="H5372">
        <v>0</v>
      </c>
      <c r="I5372">
        <v>0</v>
      </c>
      <c r="J5372">
        <v>0</v>
      </c>
      <c r="K5372">
        <v>3</v>
      </c>
      <c r="L5372" t="s">
        <v>20</v>
      </c>
      <c r="M5372" t="s">
        <v>820</v>
      </c>
      <c r="N5372" t="s">
        <v>174</v>
      </c>
      <c r="O5372" t="s">
        <v>22</v>
      </c>
      <c r="P5372" t="s">
        <v>23</v>
      </c>
      <c r="Q5372" t="s">
        <v>41</v>
      </c>
    </row>
    <row r="5373" spans="1:17" x14ac:dyDescent="0.2">
      <c r="A5373" s="2">
        <v>36978</v>
      </c>
      <c r="B5373" t="s">
        <v>328</v>
      </c>
      <c r="C5373" t="s">
        <v>180</v>
      </c>
      <c r="D5373" t="s">
        <v>50</v>
      </c>
      <c r="E5373" t="s">
        <v>50</v>
      </c>
      <c r="F5373">
        <v>71</v>
      </c>
      <c r="G5373">
        <v>29</v>
      </c>
      <c r="H5373">
        <v>0</v>
      </c>
      <c r="I5373">
        <v>0</v>
      </c>
      <c r="J5373">
        <v>1</v>
      </c>
      <c r="K5373">
        <v>2</v>
      </c>
      <c r="L5373" t="s">
        <v>20</v>
      </c>
      <c r="M5373" t="s">
        <v>329</v>
      </c>
      <c r="N5373" t="s">
        <v>328</v>
      </c>
      <c r="O5373" t="s">
        <v>22</v>
      </c>
      <c r="P5373" t="s">
        <v>23</v>
      </c>
      <c r="Q5373" t="s">
        <v>41</v>
      </c>
    </row>
    <row r="5374" spans="1:17" x14ac:dyDescent="0.2">
      <c r="A5374" s="2">
        <v>36978</v>
      </c>
      <c r="B5374" t="s">
        <v>384</v>
      </c>
      <c r="C5374" t="s">
        <v>52</v>
      </c>
      <c r="D5374" t="s">
        <v>50</v>
      </c>
      <c r="E5374" t="s">
        <v>50</v>
      </c>
      <c r="F5374">
        <v>97</v>
      </c>
      <c r="G5374">
        <v>21</v>
      </c>
      <c r="H5374">
        <v>0</v>
      </c>
      <c r="I5374">
        <v>0</v>
      </c>
      <c r="J5374">
        <v>0</v>
      </c>
      <c r="K5374">
        <v>2</v>
      </c>
      <c r="L5374" t="s">
        <v>20</v>
      </c>
      <c r="M5374" t="s">
        <v>395</v>
      </c>
      <c r="N5374" t="s">
        <v>384</v>
      </c>
      <c r="O5374" t="s">
        <v>22</v>
      </c>
      <c r="P5374" t="s">
        <v>23</v>
      </c>
      <c r="Q5374" t="s">
        <v>41</v>
      </c>
    </row>
    <row r="5375" spans="1:17" x14ac:dyDescent="0.2">
      <c r="A5375" s="2">
        <v>36978</v>
      </c>
      <c r="B5375" t="s">
        <v>90</v>
      </c>
      <c r="C5375" t="s">
        <v>286</v>
      </c>
      <c r="D5375" t="s">
        <v>50</v>
      </c>
      <c r="E5375" t="s">
        <v>50</v>
      </c>
      <c r="F5375">
        <v>32</v>
      </c>
      <c r="G5375">
        <v>93</v>
      </c>
      <c r="H5375">
        <v>0</v>
      </c>
      <c r="I5375">
        <v>0</v>
      </c>
      <c r="J5375">
        <v>4</v>
      </c>
      <c r="K5375">
        <v>0</v>
      </c>
      <c r="L5375" t="s">
        <v>20</v>
      </c>
      <c r="M5375" t="s">
        <v>750</v>
      </c>
      <c r="N5375" t="s">
        <v>90</v>
      </c>
      <c r="O5375" t="s">
        <v>22</v>
      </c>
      <c r="P5375" t="s">
        <v>23</v>
      </c>
      <c r="Q5375" t="s">
        <v>24</v>
      </c>
    </row>
    <row r="5376" spans="1:17" x14ac:dyDescent="0.2">
      <c r="A5376" s="2">
        <v>36978</v>
      </c>
      <c r="B5376" t="s">
        <v>82</v>
      </c>
      <c r="C5376" t="s">
        <v>126</v>
      </c>
      <c r="D5376" t="s">
        <v>50</v>
      </c>
      <c r="E5376" t="s">
        <v>50</v>
      </c>
      <c r="F5376">
        <v>4</v>
      </c>
      <c r="G5376">
        <v>9</v>
      </c>
      <c r="H5376">
        <v>0</v>
      </c>
      <c r="I5376">
        <v>0</v>
      </c>
      <c r="J5376">
        <v>2</v>
      </c>
      <c r="K5376">
        <v>2</v>
      </c>
      <c r="L5376" t="s">
        <v>20</v>
      </c>
      <c r="M5376" t="s">
        <v>159</v>
      </c>
      <c r="N5376" t="s">
        <v>82</v>
      </c>
      <c r="O5376" t="s">
        <v>22</v>
      </c>
      <c r="P5376" t="s">
        <v>23</v>
      </c>
      <c r="Q5376" t="s">
        <v>30</v>
      </c>
    </row>
    <row r="5377" spans="1:17" x14ac:dyDescent="0.2">
      <c r="A5377" s="2">
        <v>36978</v>
      </c>
      <c r="B5377" t="s">
        <v>95</v>
      </c>
      <c r="C5377" t="s">
        <v>48</v>
      </c>
      <c r="D5377" t="s">
        <v>50</v>
      </c>
      <c r="E5377" t="s">
        <v>50</v>
      </c>
      <c r="F5377">
        <v>19</v>
      </c>
      <c r="G5377">
        <v>119</v>
      </c>
      <c r="H5377">
        <v>0</v>
      </c>
      <c r="I5377">
        <v>0</v>
      </c>
      <c r="J5377">
        <v>1</v>
      </c>
      <c r="K5377">
        <v>0</v>
      </c>
      <c r="L5377" t="s">
        <v>20</v>
      </c>
      <c r="M5377" t="s">
        <v>326</v>
      </c>
      <c r="N5377" t="s">
        <v>95</v>
      </c>
      <c r="O5377" t="s">
        <v>22</v>
      </c>
      <c r="P5377" t="s">
        <v>23</v>
      </c>
      <c r="Q5377" t="s">
        <v>24</v>
      </c>
    </row>
    <row r="5378" spans="1:17" x14ac:dyDescent="0.2">
      <c r="A5378" s="2">
        <v>36978</v>
      </c>
      <c r="B5378" t="s">
        <v>104</v>
      </c>
      <c r="C5378" t="s">
        <v>125</v>
      </c>
      <c r="D5378" t="s">
        <v>50</v>
      </c>
      <c r="E5378" t="s">
        <v>50</v>
      </c>
      <c r="F5378">
        <v>28</v>
      </c>
      <c r="G5378">
        <v>168</v>
      </c>
      <c r="H5378">
        <v>0</v>
      </c>
      <c r="I5378">
        <v>0</v>
      </c>
      <c r="J5378">
        <v>4</v>
      </c>
      <c r="K5378">
        <v>0</v>
      </c>
      <c r="L5378" t="s">
        <v>20</v>
      </c>
      <c r="M5378" t="s">
        <v>273</v>
      </c>
      <c r="N5378" t="s">
        <v>104</v>
      </c>
      <c r="O5378" t="s">
        <v>22</v>
      </c>
      <c r="P5378" t="s">
        <v>23</v>
      </c>
      <c r="Q5378" t="s">
        <v>24</v>
      </c>
    </row>
    <row r="5379" spans="1:17" x14ac:dyDescent="0.2">
      <c r="A5379" s="2">
        <v>36978</v>
      </c>
      <c r="B5379" t="s">
        <v>244</v>
      </c>
      <c r="C5379" t="s">
        <v>386</v>
      </c>
      <c r="D5379" t="s">
        <v>50</v>
      </c>
      <c r="E5379" t="s">
        <v>50</v>
      </c>
      <c r="F5379">
        <v>23</v>
      </c>
      <c r="G5379">
        <v>117</v>
      </c>
      <c r="H5379">
        <v>0</v>
      </c>
      <c r="I5379">
        <v>0</v>
      </c>
      <c r="J5379">
        <v>3</v>
      </c>
      <c r="K5379">
        <v>1</v>
      </c>
      <c r="L5379" t="s">
        <v>20</v>
      </c>
      <c r="M5379" t="s">
        <v>597</v>
      </c>
      <c r="N5379" t="s">
        <v>244</v>
      </c>
      <c r="O5379" t="s">
        <v>22</v>
      </c>
      <c r="P5379" t="s">
        <v>23</v>
      </c>
      <c r="Q5379" t="s">
        <v>24</v>
      </c>
    </row>
    <row r="5380" spans="1:17" x14ac:dyDescent="0.2">
      <c r="A5380" s="2">
        <v>36978</v>
      </c>
      <c r="B5380" t="s">
        <v>106</v>
      </c>
      <c r="C5380" t="s">
        <v>67</v>
      </c>
      <c r="D5380" t="s">
        <v>50</v>
      </c>
      <c r="E5380" t="s">
        <v>50</v>
      </c>
      <c r="F5380">
        <v>7</v>
      </c>
      <c r="G5380">
        <v>2</v>
      </c>
      <c r="H5380">
        <v>0</v>
      </c>
      <c r="I5380">
        <v>0</v>
      </c>
      <c r="J5380">
        <v>2</v>
      </c>
      <c r="K5380">
        <v>1</v>
      </c>
      <c r="L5380" t="s">
        <v>28</v>
      </c>
      <c r="M5380" t="s">
        <v>275</v>
      </c>
      <c r="N5380" t="s">
        <v>106</v>
      </c>
      <c r="O5380" t="s">
        <v>22</v>
      </c>
      <c r="P5380" t="s">
        <v>23</v>
      </c>
      <c r="Q5380" t="s">
        <v>24</v>
      </c>
    </row>
    <row r="5381" spans="1:17" x14ac:dyDescent="0.2">
      <c r="A5381" s="2">
        <v>36978</v>
      </c>
      <c r="B5381" t="s">
        <v>462</v>
      </c>
      <c r="C5381" t="s">
        <v>648</v>
      </c>
      <c r="D5381" t="s">
        <v>115</v>
      </c>
      <c r="E5381" t="s">
        <v>115</v>
      </c>
      <c r="F5381">
        <v>151</v>
      </c>
      <c r="G5381">
        <v>172</v>
      </c>
      <c r="H5381">
        <v>0</v>
      </c>
      <c r="I5381">
        <v>0</v>
      </c>
      <c r="J5381">
        <v>1</v>
      </c>
      <c r="K5381">
        <v>0</v>
      </c>
      <c r="L5381" t="s">
        <v>28</v>
      </c>
      <c r="M5381" t="s">
        <v>461</v>
      </c>
      <c r="N5381" t="s">
        <v>462</v>
      </c>
      <c r="O5381" t="s">
        <v>22</v>
      </c>
      <c r="P5381" t="s">
        <v>23</v>
      </c>
      <c r="Q5381" t="s">
        <v>24</v>
      </c>
    </row>
    <row r="5382" spans="1:17" x14ac:dyDescent="0.2">
      <c r="A5382" s="2">
        <v>36978</v>
      </c>
      <c r="B5382" t="s">
        <v>53</v>
      </c>
      <c r="C5382" t="s">
        <v>97</v>
      </c>
      <c r="D5382" t="s">
        <v>50</v>
      </c>
      <c r="E5382" t="s">
        <v>50</v>
      </c>
      <c r="F5382">
        <v>60</v>
      </c>
      <c r="G5382">
        <v>142</v>
      </c>
      <c r="H5382">
        <v>0</v>
      </c>
      <c r="I5382">
        <v>0</v>
      </c>
      <c r="J5382">
        <v>5</v>
      </c>
      <c r="K5382">
        <v>0</v>
      </c>
      <c r="L5382" t="s">
        <v>20</v>
      </c>
      <c r="M5382" t="s">
        <v>195</v>
      </c>
      <c r="N5382" t="s">
        <v>53</v>
      </c>
      <c r="O5382" t="s">
        <v>22</v>
      </c>
      <c r="P5382" t="s">
        <v>23</v>
      </c>
      <c r="Q5382" t="s">
        <v>24</v>
      </c>
    </row>
    <row r="5383" spans="1:17" x14ac:dyDescent="0.2">
      <c r="A5383" s="2">
        <v>36978</v>
      </c>
      <c r="B5383" t="s">
        <v>18</v>
      </c>
      <c r="C5383" t="s">
        <v>38</v>
      </c>
      <c r="D5383" t="s">
        <v>19</v>
      </c>
      <c r="E5383" t="s">
        <v>19</v>
      </c>
      <c r="F5383">
        <v>34</v>
      </c>
      <c r="G5383">
        <v>8</v>
      </c>
      <c r="H5383">
        <v>0</v>
      </c>
      <c r="I5383">
        <v>0</v>
      </c>
      <c r="J5383">
        <v>0</v>
      </c>
      <c r="K5383">
        <v>1</v>
      </c>
      <c r="L5383" t="s">
        <v>20</v>
      </c>
      <c r="M5383" t="s">
        <v>64</v>
      </c>
      <c r="N5383" t="s">
        <v>18</v>
      </c>
      <c r="O5383" t="s">
        <v>22</v>
      </c>
      <c r="P5383" t="s">
        <v>23</v>
      </c>
      <c r="Q5383" t="s">
        <v>41</v>
      </c>
    </row>
    <row r="5384" spans="1:17" x14ac:dyDescent="0.2">
      <c r="A5384" s="2">
        <v>36978</v>
      </c>
      <c r="B5384" t="s">
        <v>161</v>
      </c>
      <c r="C5384" t="s">
        <v>168</v>
      </c>
      <c r="D5384" t="s">
        <v>50</v>
      </c>
      <c r="E5384" t="s">
        <v>50</v>
      </c>
      <c r="F5384">
        <v>109</v>
      </c>
      <c r="G5384">
        <v>38</v>
      </c>
      <c r="H5384">
        <v>0</v>
      </c>
      <c r="I5384">
        <v>0</v>
      </c>
      <c r="J5384">
        <v>1</v>
      </c>
      <c r="K5384">
        <v>1</v>
      </c>
      <c r="L5384" t="s">
        <v>20</v>
      </c>
      <c r="M5384" t="s">
        <v>162</v>
      </c>
      <c r="N5384" t="s">
        <v>161</v>
      </c>
      <c r="O5384" t="s">
        <v>22</v>
      </c>
      <c r="P5384" t="s">
        <v>23</v>
      </c>
      <c r="Q5384" t="s">
        <v>30</v>
      </c>
    </row>
    <row r="5385" spans="1:17" x14ac:dyDescent="0.2">
      <c r="A5385" s="2">
        <v>36982</v>
      </c>
      <c r="B5385" t="s">
        <v>629</v>
      </c>
      <c r="C5385" t="s">
        <v>648</v>
      </c>
      <c r="D5385" t="s">
        <v>36</v>
      </c>
      <c r="E5385" t="s">
        <v>115</v>
      </c>
      <c r="F5385">
        <v>155</v>
      </c>
      <c r="G5385">
        <v>172</v>
      </c>
      <c r="H5385">
        <v>0</v>
      </c>
      <c r="I5385">
        <v>0</v>
      </c>
      <c r="J5385">
        <v>6</v>
      </c>
      <c r="K5385">
        <v>0</v>
      </c>
      <c r="L5385" t="s">
        <v>20</v>
      </c>
      <c r="M5385" t="s">
        <v>925</v>
      </c>
      <c r="N5385" t="s">
        <v>629</v>
      </c>
      <c r="O5385" t="s">
        <v>22</v>
      </c>
      <c r="P5385" t="s">
        <v>23</v>
      </c>
      <c r="Q5385" t="s">
        <v>24</v>
      </c>
    </row>
    <row r="5386" spans="1:17" x14ac:dyDescent="0.2">
      <c r="A5386" s="2">
        <v>36985</v>
      </c>
      <c r="B5386" t="s">
        <v>221</v>
      </c>
      <c r="C5386" t="s">
        <v>222</v>
      </c>
      <c r="D5386" t="s">
        <v>27</v>
      </c>
      <c r="E5386" t="s">
        <v>27</v>
      </c>
      <c r="F5386">
        <v>107</v>
      </c>
      <c r="G5386">
        <v>148</v>
      </c>
      <c r="H5386">
        <v>0</v>
      </c>
      <c r="I5386">
        <v>0</v>
      </c>
      <c r="J5386">
        <v>2</v>
      </c>
      <c r="K5386">
        <v>1</v>
      </c>
      <c r="L5386" t="s">
        <v>230</v>
      </c>
      <c r="M5386" t="s">
        <v>234</v>
      </c>
      <c r="N5386" t="s">
        <v>232</v>
      </c>
      <c r="O5386" t="s">
        <v>122</v>
      </c>
      <c r="P5386" t="s">
        <v>23</v>
      </c>
      <c r="Q5386" t="s">
        <v>24</v>
      </c>
    </row>
    <row r="5387" spans="1:17" x14ac:dyDescent="0.2">
      <c r="A5387" s="2">
        <v>36985</v>
      </c>
      <c r="B5387" t="s">
        <v>188</v>
      </c>
      <c r="C5387" t="s">
        <v>775</v>
      </c>
      <c r="D5387" t="s">
        <v>27</v>
      </c>
      <c r="E5387" t="s">
        <v>27</v>
      </c>
      <c r="F5387">
        <v>160</v>
      </c>
      <c r="G5387">
        <v>169</v>
      </c>
      <c r="H5387">
        <v>0</v>
      </c>
      <c r="I5387">
        <v>0</v>
      </c>
      <c r="J5387">
        <v>2</v>
      </c>
      <c r="K5387">
        <v>2</v>
      </c>
      <c r="L5387" t="s">
        <v>230</v>
      </c>
      <c r="M5387" t="s">
        <v>704</v>
      </c>
      <c r="N5387" t="s">
        <v>705</v>
      </c>
      <c r="O5387" t="s">
        <v>122</v>
      </c>
      <c r="P5387" t="s">
        <v>23</v>
      </c>
      <c r="Q5387" t="s">
        <v>30</v>
      </c>
    </row>
    <row r="5388" spans="1:17" x14ac:dyDescent="0.2">
      <c r="A5388" s="2">
        <v>36985</v>
      </c>
      <c r="B5388" t="s">
        <v>454</v>
      </c>
      <c r="C5388" t="s">
        <v>549</v>
      </c>
      <c r="D5388" t="s">
        <v>27</v>
      </c>
      <c r="E5388" t="s">
        <v>27</v>
      </c>
      <c r="F5388">
        <v>80</v>
      </c>
      <c r="G5388">
        <v>153</v>
      </c>
      <c r="H5388">
        <v>0</v>
      </c>
      <c r="I5388">
        <v>0</v>
      </c>
      <c r="J5388">
        <v>3</v>
      </c>
      <c r="K5388">
        <v>1</v>
      </c>
      <c r="L5388" t="s">
        <v>230</v>
      </c>
      <c r="M5388" t="s">
        <v>968</v>
      </c>
      <c r="N5388" t="s">
        <v>233</v>
      </c>
      <c r="O5388" t="s">
        <v>122</v>
      </c>
      <c r="P5388" t="s">
        <v>23</v>
      </c>
      <c r="Q5388" t="s">
        <v>24</v>
      </c>
    </row>
    <row r="5389" spans="1:17" x14ac:dyDescent="0.2">
      <c r="A5389" s="2">
        <v>36985</v>
      </c>
      <c r="B5389" t="s">
        <v>464</v>
      </c>
      <c r="C5389" t="s">
        <v>402</v>
      </c>
      <c r="D5389" t="s">
        <v>115</v>
      </c>
      <c r="E5389" t="s">
        <v>115</v>
      </c>
      <c r="F5389">
        <v>110</v>
      </c>
      <c r="G5389">
        <v>114</v>
      </c>
      <c r="H5389">
        <v>0</v>
      </c>
      <c r="I5389">
        <v>0</v>
      </c>
      <c r="J5389">
        <v>1</v>
      </c>
      <c r="K5389">
        <v>1</v>
      </c>
      <c r="L5389" t="s">
        <v>28</v>
      </c>
      <c r="M5389" t="s">
        <v>465</v>
      </c>
      <c r="N5389" t="s">
        <v>464</v>
      </c>
      <c r="O5389" t="s">
        <v>22</v>
      </c>
      <c r="P5389" t="s">
        <v>23</v>
      </c>
      <c r="Q5389" t="s">
        <v>30</v>
      </c>
    </row>
    <row r="5390" spans="1:17" x14ac:dyDescent="0.2">
      <c r="A5390" s="2">
        <v>36985</v>
      </c>
      <c r="B5390" t="s">
        <v>232</v>
      </c>
      <c r="C5390" t="s">
        <v>586</v>
      </c>
      <c r="D5390" t="s">
        <v>19</v>
      </c>
      <c r="E5390" t="s">
        <v>27</v>
      </c>
      <c r="F5390">
        <v>166</v>
      </c>
      <c r="G5390">
        <v>184</v>
      </c>
      <c r="H5390">
        <v>0</v>
      </c>
      <c r="I5390">
        <v>0</v>
      </c>
      <c r="J5390">
        <v>5</v>
      </c>
      <c r="K5390">
        <v>0</v>
      </c>
      <c r="L5390" t="s">
        <v>230</v>
      </c>
      <c r="M5390" t="s">
        <v>234</v>
      </c>
      <c r="N5390" t="s">
        <v>232</v>
      </c>
      <c r="O5390" t="s">
        <v>22</v>
      </c>
      <c r="P5390" t="s">
        <v>23</v>
      </c>
      <c r="Q5390" t="s">
        <v>24</v>
      </c>
    </row>
    <row r="5391" spans="1:17" x14ac:dyDescent="0.2">
      <c r="A5391" s="2">
        <v>36986</v>
      </c>
      <c r="B5391" t="s">
        <v>263</v>
      </c>
      <c r="C5391" t="s">
        <v>531</v>
      </c>
      <c r="D5391" t="s">
        <v>27</v>
      </c>
      <c r="E5391" t="s">
        <v>27</v>
      </c>
      <c r="F5391">
        <v>88</v>
      </c>
      <c r="G5391">
        <v>123</v>
      </c>
      <c r="H5391">
        <v>0</v>
      </c>
      <c r="I5391">
        <v>0</v>
      </c>
      <c r="J5391">
        <v>1</v>
      </c>
      <c r="K5391">
        <v>1</v>
      </c>
      <c r="L5391" t="s">
        <v>28</v>
      </c>
      <c r="M5391" t="s">
        <v>599</v>
      </c>
      <c r="N5391" t="s">
        <v>263</v>
      </c>
      <c r="O5391" t="s">
        <v>22</v>
      </c>
      <c r="P5391" t="s">
        <v>23</v>
      </c>
      <c r="Q5391" t="s">
        <v>30</v>
      </c>
    </row>
    <row r="5392" spans="1:17" x14ac:dyDescent="0.2">
      <c r="A5392" s="2">
        <v>36986</v>
      </c>
      <c r="B5392" t="s">
        <v>239</v>
      </c>
      <c r="C5392" t="s">
        <v>380</v>
      </c>
      <c r="D5392" t="s">
        <v>115</v>
      </c>
      <c r="E5392" t="s">
        <v>36</v>
      </c>
      <c r="F5392">
        <v>101</v>
      </c>
      <c r="G5392">
        <v>120</v>
      </c>
      <c r="H5392">
        <v>0</v>
      </c>
      <c r="I5392">
        <v>0</v>
      </c>
      <c r="J5392">
        <v>0</v>
      </c>
      <c r="K5392">
        <v>1</v>
      </c>
      <c r="L5392" t="s">
        <v>28</v>
      </c>
      <c r="M5392" t="s">
        <v>240</v>
      </c>
      <c r="N5392" t="s">
        <v>239</v>
      </c>
      <c r="O5392" t="s">
        <v>22</v>
      </c>
      <c r="P5392" t="s">
        <v>23</v>
      </c>
      <c r="Q5392" t="s">
        <v>41</v>
      </c>
    </row>
    <row r="5393" spans="1:17" x14ac:dyDescent="0.2">
      <c r="A5393" s="2">
        <v>36987</v>
      </c>
      <c r="B5393" t="s">
        <v>222</v>
      </c>
      <c r="C5393" t="s">
        <v>586</v>
      </c>
      <c r="D5393" t="s">
        <v>27</v>
      </c>
      <c r="E5393" t="s">
        <v>27</v>
      </c>
      <c r="F5393">
        <v>148</v>
      </c>
      <c r="G5393">
        <v>184</v>
      </c>
      <c r="H5393">
        <v>0</v>
      </c>
      <c r="I5393">
        <v>0</v>
      </c>
      <c r="J5393">
        <v>4</v>
      </c>
      <c r="K5393">
        <v>2</v>
      </c>
      <c r="L5393" t="s">
        <v>230</v>
      </c>
      <c r="M5393" t="s">
        <v>234</v>
      </c>
      <c r="N5393" t="s">
        <v>232</v>
      </c>
      <c r="O5393" t="s">
        <v>122</v>
      </c>
      <c r="P5393" t="s">
        <v>23</v>
      </c>
      <c r="Q5393" t="s">
        <v>24</v>
      </c>
    </row>
    <row r="5394" spans="1:17" x14ac:dyDescent="0.2">
      <c r="A5394" s="2">
        <v>36987</v>
      </c>
      <c r="B5394" t="s">
        <v>233</v>
      </c>
      <c r="C5394" t="s">
        <v>549</v>
      </c>
      <c r="D5394" t="s">
        <v>19</v>
      </c>
      <c r="E5394" t="s">
        <v>27</v>
      </c>
      <c r="F5394">
        <v>183</v>
      </c>
      <c r="G5394">
        <v>153</v>
      </c>
      <c r="H5394">
        <v>0</v>
      </c>
      <c r="I5394">
        <v>0</v>
      </c>
      <c r="J5394">
        <v>2</v>
      </c>
      <c r="K5394">
        <v>0</v>
      </c>
      <c r="L5394" t="s">
        <v>230</v>
      </c>
      <c r="M5394" t="s">
        <v>472</v>
      </c>
      <c r="N5394" t="s">
        <v>233</v>
      </c>
      <c r="O5394" t="s">
        <v>22</v>
      </c>
      <c r="P5394" t="s">
        <v>23</v>
      </c>
      <c r="Q5394" t="s">
        <v>24</v>
      </c>
    </row>
    <row r="5395" spans="1:17" x14ac:dyDescent="0.2">
      <c r="A5395" s="2">
        <v>36987</v>
      </c>
      <c r="B5395" t="s">
        <v>232</v>
      </c>
      <c r="C5395" t="s">
        <v>221</v>
      </c>
      <c r="D5395" t="s">
        <v>19</v>
      </c>
      <c r="E5395" t="s">
        <v>27</v>
      </c>
      <c r="F5395">
        <v>166</v>
      </c>
      <c r="G5395">
        <v>107</v>
      </c>
      <c r="H5395">
        <v>0</v>
      </c>
      <c r="I5395">
        <v>0</v>
      </c>
      <c r="J5395">
        <v>2</v>
      </c>
      <c r="K5395">
        <v>2</v>
      </c>
      <c r="L5395" t="s">
        <v>230</v>
      </c>
      <c r="M5395" t="s">
        <v>234</v>
      </c>
      <c r="N5395" t="s">
        <v>232</v>
      </c>
      <c r="O5395" t="s">
        <v>22</v>
      </c>
      <c r="P5395" t="s">
        <v>23</v>
      </c>
      <c r="Q5395" t="s">
        <v>30</v>
      </c>
    </row>
    <row r="5396" spans="1:17" x14ac:dyDescent="0.2">
      <c r="A5396" s="2">
        <v>36988</v>
      </c>
      <c r="B5396" t="s">
        <v>651</v>
      </c>
      <c r="C5396" t="s">
        <v>389</v>
      </c>
      <c r="D5396" t="s">
        <v>115</v>
      </c>
      <c r="E5396" t="s">
        <v>115</v>
      </c>
      <c r="F5396">
        <v>194</v>
      </c>
      <c r="G5396">
        <v>162</v>
      </c>
      <c r="H5396">
        <v>0</v>
      </c>
      <c r="I5396">
        <v>0</v>
      </c>
      <c r="J5396">
        <v>0</v>
      </c>
      <c r="K5396">
        <v>5</v>
      </c>
      <c r="L5396" t="s">
        <v>20</v>
      </c>
      <c r="M5396" t="s">
        <v>969</v>
      </c>
      <c r="N5396" t="s">
        <v>651</v>
      </c>
      <c r="O5396" t="s">
        <v>22</v>
      </c>
      <c r="P5396" t="s">
        <v>23</v>
      </c>
      <c r="Q5396" t="s">
        <v>41</v>
      </c>
    </row>
    <row r="5397" spans="1:17" x14ac:dyDescent="0.2">
      <c r="A5397" s="2">
        <v>36988</v>
      </c>
      <c r="B5397" t="s">
        <v>204</v>
      </c>
      <c r="C5397" t="s">
        <v>933</v>
      </c>
      <c r="D5397" t="s">
        <v>57</v>
      </c>
      <c r="E5397" t="s">
        <v>57</v>
      </c>
      <c r="F5397">
        <v>133</v>
      </c>
      <c r="G5397">
        <v>203</v>
      </c>
      <c r="H5397">
        <v>0</v>
      </c>
      <c r="I5397">
        <v>0</v>
      </c>
      <c r="J5397">
        <v>13</v>
      </c>
      <c r="K5397">
        <v>0</v>
      </c>
      <c r="L5397" t="s">
        <v>20</v>
      </c>
      <c r="M5397" t="s">
        <v>970</v>
      </c>
      <c r="N5397" t="s">
        <v>55</v>
      </c>
      <c r="O5397" t="s">
        <v>122</v>
      </c>
      <c r="P5397" t="s">
        <v>23</v>
      </c>
      <c r="Q5397" t="s">
        <v>24</v>
      </c>
    </row>
    <row r="5398" spans="1:17" x14ac:dyDescent="0.2">
      <c r="A5398" s="2">
        <v>36988</v>
      </c>
      <c r="B5398" t="s">
        <v>263</v>
      </c>
      <c r="C5398" t="s">
        <v>531</v>
      </c>
      <c r="D5398" t="s">
        <v>27</v>
      </c>
      <c r="E5398" t="s">
        <v>27</v>
      </c>
      <c r="F5398">
        <v>88</v>
      </c>
      <c r="G5398">
        <v>123</v>
      </c>
      <c r="H5398">
        <v>0</v>
      </c>
      <c r="I5398">
        <v>0</v>
      </c>
      <c r="J5398">
        <v>0</v>
      </c>
      <c r="K5398">
        <v>0</v>
      </c>
      <c r="L5398" t="s">
        <v>28</v>
      </c>
      <c r="M5398" t="s">
        <v>631</v>
      </c>
      <c r="N5398" t="s">
        <v>263</v>
      </c>
      <c r="O5398" t="s">
        <v>22</v>
      </c>
      <c r="P5398" t="s">
        <v>23</v>
      </c>
      <c r="Q5398" t="s">
        <v>30</v>
      </c>
    </row>
    <row r="5399" spans="1:17" x14ac:dyDescent="0.2">
      <c r="A5399" s="2">
        <v>36988</v>
      </c>
      <c r="B5399" t="s">
        <v>197</v>
      </c>
      <c r="C5399" t="s">
        <v>548</v>
      </c>
      <c r="D5399" t="s">
        <v>36</v>
      </c>
      <c r="E5399" t="s">
        <v>36</v>
      </c>
      <c r="F5399">
        <v>163</v>
      </c>
      <c r="G5399">
        <v>157</v>
      </c>
      <c r="H5399">
        <v>0</v>
      </c>
      <c r="I5399">
        <v>0</v>
      </c>
      <c r="J5399">
        <v>0</v>
      </c>
      <c r="K5399">
        <v>1</v>
      </c>
      <c r="L5399" t="s">
        <v>28</v>
      </c>
      <c r="M5399" t="s">
        <v>225</v>
      </c>
      <c r="N5399" t="s">
        <v>197</v>
      </c>
      <c r="O5399" t="s">
        <v>22</v>
      </c>
      <c r="P5399" t="s">
        <v>23</v>
      </c>
      <c r="Q5399" t="s">
        <v>41</v>
      </c>
    </row>
    <row r="5400" spans="1:17" x14ac:dyDescent="0.2">
      <c r="A5400" s="2">
        <v>36988</v>
      </c>
      <c r="B5400" t="s">
        <v>239</v>
      </c>
      <c r="C5400" t="s">
        <v>380</v>
      </c>
      <c r="D5400" t="s">
        <v>115</v>
      </c>
      <c r="E5400" t="s">
        <v>36</v>
      </c>
      <c r="F5400">
        <v>101</v>
      </c>
      <c r="G5400">
        <v>120</v>
      </c>
      <c r="H5400">
        <v>0</v>
      </c>
      <c r="I5400">
        <v>0</v>
      </c>
      <c r="J5400">
        <v>1</v>
      </c>
      <c r="K5400">
        <v>1</v>
      </c>
      <c r="L5400" t="s">
        <v>28</v>
      </c>
      <c r="M5400" t="s">
        <v>240</v>
      </c>
      <c r="N5400" t="s">
        <v>239</v>
      </c>
      <c r="O5400" t="s">
        <v>22</v>
      </c>
      <c r="P5400" t="s">
        <v>23</v>
      </c>
      <c r="Q5400" t="s">
        <v>30</v>
      </c>
    </row>
    <row r="5401" spans="1:17" x14ac:dyDescent="0.2">
      <c r="A5401" s="2">
        <v>36988</v>
      </c>
      <c r="B5401" t="s">
        <v>813</v>
      </c>
      <c r="C5401" t="s">
        <v>694</v>
      </c>
      <c r="D5401" t="s">
        <v>57</v>
      </c>
      <c r="E5401" t="s">
        <v>36</v>
      </c>
      <c r="F5401">
        <v>174</v>
      </c>
      <c r="G5401">
        <v>185</v>
      </c>
      <c r="H5401">
        <v>0</v>
      </c>
      <c r="I5401">
        <v>0</v>
      </c>
      <c r="J5401">
        <v>0</v>
      </c>
      <c r="K5401">
        <v>1</v>
      </c>
      <c r="L5401" t="s">
        <v>20</v>
      </c>
      <c r="M5401" t="s">
        <v>970</v>
      </c>
      <c r="N5401" t="s">
        <v>55</v>
      </c>
      <c r="O5401" t="s">
        <v>122</v>
      </c>
      <c r="P5401" t="s">
        <v>23</v>
      </c>
      <c r="Q5401" t="s">
        <v>41</v>
      </c>
    </row>
    <row r="5402" spans="1:17" x14ac:dyDescent="0.2">
      <c r="A5402" s="2">
        <v>36989</v>
      </c>
      <c r="B5402" t="s">
        <v>221</v>
      </c>
      <c r="C5402" t="s">
        <v>586</v>
      </c>
      <c r="D5402" t="s">
        <v>27</v>
      </c>
      <c r="E5402" t="s">
        <v>27</v>
      </c>
      <c r="F5402">
        <v>107</v>
      </c>
      <c r="G5402">
        <v>184</v>
      </c>
      <c r="H5402">
        <v>0</v>
      </c>
      <c r="I5402">
        <v>0</v>
      </c>
      <c r="J5402">
        <v>5</v>
      </c>
      <c r="K5402">
        <v>2</v>
      </c>
      <c r="L5402" t="s">
        <v>230</v>
      </c>
      <c r="M5402" t="s">
        <v>234</v>
      </c>
      <c r="N5402" t="s">
        <v>232</v>
      </c>
      <c r="O5402" t="s">
        <v>122</v>
      </c>
      <c r="P5402" t="s">
        <v>23</v>
      </c>
      <c r="Q5402" t="s">
        <v>24</v>
      </c>
    </row>
    <row r="5403" spans="1:17" x14ac:dyDescent="0.2">
      <c r="A5403" s="2">
        <v>36989</v>
      </c>
      <c r="B5403" t="s">
        <v>233</v>
      </c>
      <c r="C5403" t="s">
        <v>454</v>
      </c>
      <c r="D5403" t="s">
        <v>19</v>
      </c>
      <c r="E5403" t="s">
        <v>27</v>
      </c>
      <c r="F5403">
        <v>183</v>
      </c>
      <c r="G5403">
        <v>80</v>
      </c>
      <c r="H5403">
        <v>0</v>
      </c>
      <c r="I5403">
        <v>0</v>
      </c>
      <c r="J5403">
        <v>0</v>
      </c>
      <c r="K5403">
        <v>3</v>
      </c>
      <c r="L5403" t="s">
        <v>230</v>
      </c>
      <c r="M5403" t="s">
        <v>472</v>
      </c>
      <c r="N5403" t="s">
        <v>233</v>
      </c>
      <c r="O5403" t="s">
        <v>22</v>
      </c>
      <c r="P5403" t="s">
        <v>23</v>
      </c>
      <c r="Q5403" t="s">
        <v>41</v>
      </c>
    </row>
    <row r="5404" spans="1:17" x14ac:dyDescent="0.2">
      <c r="A5404" s="2">
        <v>36989</v>
      </c>
      <c r="B5404" t="s">
        <v>388</v>
      </c>
      <c r="C5404" t="s">
        <v>176</v>
      </c>
      <c r="D5404" t="s">
        <v>115</v>
      </c>
      <c r="E5404" t="s">
        <v>115</v>
      </c>
      <c r="F5404">
        <v>124</v>
      </c>
      <c r="G5404">
        <v>64</v>
      </c>
      <c r="H5404">
        <v>0</v>
      </c>
      <c r="I5404">
        <v>0</v>
      </c>
      <c r="J5404">
        <v>1</v>
      </c>
      <c r="K5404">
        <v>0</v>
      </c>
      <c r="L5404" t="s">
        <v>20</v>
      </c>
      <c r="M5404" t="s">
        <v>971</v>
      </c>
      <c r="N5404" t="s">
        <v>388</v>
      </c>
      <c r="O5404" t="s">
        <v>22</v>
      </c>
      <c r="P5404" t="s">
        <v>23</v>
      </c>
      <c r="Q5404" t="s">
        <v>24</v>
      </c>
    </row>
    <row r="5405" spans="1:17" x14ac:dyDescent="0.2">
      <c r="A5405" s="2">
        <v>36989</v>
      </c>
      <c r="B5405" t="s">
        <v>363</v>
      </c>
      <c r="C5405" t="s">
        <v>629</v>
      </c>
      <c r="D5405" t="s">
        <v>115</v>
      </c>
      <c r="E5405" t="s">
        <v>36</v>
      </c>
      <c r="F5405">
        <v>98</v>
      </c>
      <c r="G5405">
        <v>155</v>
      </c>
      <c r="H5405">
        <v>0</v>
      </c>
      <c r="I5405">
        <v>0</v>
      </c>
      <c r="J5405">
        <v>5</v>
      </c>
      <c r="K5405">
        <v>0</v>
      </c>
      <c r="L5405" t="s">
        <v>20</v>
      </c>
      <c r="M5405" t="s">
        <v>513</v>
      </c>
      <c r="N5405" t="s">
        <v>363</v>
      </c>
      <c r="O5405" t="s">
        <v>22</v>
      </c>
      <c r="P5405" t="s">
        <v>23</v>
      </c>
      <c r="Q5405" t="s">
        <v>24</v>
      </c>
    </row>
    <row r="5406" spans="1:17" x14ac:dyDescent="0.2">
      <c r="A5406" s="2">
        <v>36989</v>
      </c>
      <c r="B5406" t="s">
        <v>111</v>
      </c>
      <c r="C5406" t="s">
        <v>339</v>
      </c>
      <c r="D5406" t="s">
        <v>36</v>
      </c>
      <c r="E5406" t="s">
        <v>36</v>
      </c>
      <c r="F5406">
        <v>100</v>
      </c>
      <c r="G5406">
        <v>78</v>
      </c>
      <c r="H5406">
        <v>0</v>
      </c>
      <c r="I5406">
        <v>0</v>
      </c>
      <c r="J5406">
        <v>3</v>
      </c>
      <c r="K5406">
        <v>0</v>
      </c>
      <c r="L5406" t="s">
        <v>28</v>
      </c>
      <c r="M5406" t="s">
        <v>218</v>
      </c>
      <c r="N5406" t="s">
        <v>111</v>
      </c>
      <c r="O5406" t="s">
        <v>22</v>
      </c>
      <c r="P5406" t="s">
        <v>23</v>
      </c>
      <c r="Q5406" t="s">
        <v>24</v>
      </c>
    </row>
    <row r="5407" spans="1:17" x14ac:dyDescent="0.2">
      <c r="A5407" s="2">
        <v>36989</v>
      </c>
      <c r="B5407" t="s">
        <v>404</v>
      </c>
      <c r="C5407" t="s">
        <v>352</v>
      </c>
      <c r="D5407" t="s">
        <v>36</v>
      </c>
      <c r="E5407" t="s">
        <v>36</v>
      </c>
      <c r="F5407">
        <v>118</v>
      </c>
      <c r="G5407">
        <v>87</v>
      </c>
      <c r="H5407">
        <v>0</v>
      </c>
      <c r="I5407">
        <v>0</v>
      </c>
      <c r="J5407">
        <v>1</v>
      </c>
      <c r="K5407">
        <v>0</v>
      </c>
      <c r="L5407" t="s">
        <v>716</v>
      </c>
      <c r="M5407" t="s">
        <v>972</v>
      </c>
      <c r="N5407" t="s">
        <v>404</v>
      </c>
      <c r="O5407" t="s">
        <v>22</v>
      </c>
      <c r="P5407" t="s">
        <v>23</v>
      </c>
      <c r="Q5407" t="s">
        <v>24</v>
      </c>
    </row>
    <row r="5408" spans="1:17" x14ac:dyDescent="0.2">
      <c r="A5408" s="2">
        <v>36989</v>
      </c>
      <c r="B5408" t="s">
        <v>232</v>
      </c>
      <c r="C5408" t="s">
        <v>222</v>
      </c>
      <c r="D5408" t="s">
        <v>19</v>
      </c>
      <c r="E5408" t="s">
        <v>27</v>
      </c>
      <c r="F5408">
        <v>166</v>
      </c>
      <c r="G5408">
        <v>148</v>
      </c>
      <c r="H5408">
        <v>0</v>
      </c>
      <c r="I5408">
        <v>0</v>
      </c>
      <c r="J5408">
        <v>3</v>
      </c>
      <c r="K5408">
        <v>1</v>
      </c>
      <c r="L5408" t="s">
        <v>230</v>
      </c>
      <c r="M5408" t="s">
        <v>234</v>
      </c>
      <c r="N5408" t="s">
        <v>232</v>
      </c>
      <c r="O5408" t="s">
        <v>22</v>
      </c>
      <c r="P5408" t="s">
        <v>23</v>
      </c>
      <c r="Q5408" t="s">
        <v>24</v>
      </c>
    </row>
    <row r="5409" spans="1:17" x14ac:dyDescent="0.2">
      <c r="A5409" s="2">
        <v>36990</v>
      </c>
      <c r="B5409" t="s">
        <v>933</v>
      </c>
      <c r="C5409" t="s">
        <v>813</v>
      </c>
      <c r="D5409" t="s">
        <v>57</v>
      </c>
      <c r="E5409" t="s">
        <v>57</v>
      </c>
      <c r="F5409">
        <v>203</v>
      </c>
      <c r="G5409">
        <v>174</v>
      </c>
      <c r="H5409">
        <v>0</v>
      </c>
      <c r="I5409">
        <v>0</v>
      </c>
      <c r="J5409">
        <v>0</v>
      </c>
      <c r="K5409">
        <v>8</v>
      </c>
      <c r="L5409" t="s">
        <v>20</v>
      </c>
      <c r="M5409" t="s">
        <v>970</v>
      </c>
      <c r="N5409" t="s">
        <v>55</v>
      </c>
      <c r="O5409" t="s">
        <v>122</v>
      </c>
      <c r="P5409" t="s">
        <v>23</v>
      </c>
      <c r="Q5409" t="s">
        <v>41</v>
      </c>
    </row>
    <row r="5410" spans="1:17" x14ac:dyDescent="0.2">
      <c r="A5410" s="2">
        <v>36990</v>
      </c>
      <c r="B5410" t="s">
        <v>55</v>
      </c>
      <c r="C5410" t="s">
        <v>694</v>
      </c>
      <c r="D5410" t="s">
        <v>57</v>
      </c>
      <c r="E5410" t="s">
        <v>36</v>
      </c>
      <c r="F5410">
        <v>76</v>
      </c>
      <c r="G5410">
        <v>185</v>
      </c>
      <c r="H5410">
        <v>0</v>
      </c>
      <c r="I5410">
        <v>0</v>
      </c>
      <c r="J5410">
        <v>22</v>
      </c>
      <c r="K5410">
        <v>0</v>
      </c>
      <c r="L5410" t="s">
        <v>20</v>
      </c>
      <c r="M5410" t="s">
        <v>970</v>
      </c>
      <c r="N5410" t="s">
        <v>55</v>
      </c>
      <c r="O5410" t="s">
        <v>22</v>
      </c>
      <c r="P5410" t="s">
        <v>23</v>
      </c>
      <c r="Q5410" t="s">
        <v>24</v>
      </c>
    </row>
    <row r="5411" spans="1:17" x14ac:dyDescent="0.2">
      <c r="A5411" s="2">
        <v>36991</v>
      </c>
      <c r="B5411" t="s">
        <v>263</v>
      </c>
      <c r="C5411" t="s">
        <v>892</v>
      </c>
      <c r="D5411" t="s">
        <v>27</v>
      </c>
      <c r="E5411" t="s">
        <v>27</v>
      </c>
      <c r="F5411">
        <v>88</v>
      </c>
      <c r="G5411">
        <v>198</v>
      </c>
      <c r="H5411">
        <v>0</v>
      </c>
      <c r="I5411">
        <v>0</v>
      </c>
      <c r="J5411">
        <v>12</v>
      </c>
      <c r="K5411">
        <v>1</v>
      </c>
      <c r="L5411" t="s">
        <v>230</v>
      </c>
      <c r="M5411" t="s">
        <v>599</v>
      </c>
      <c r="N5411" t="s">
        <v>263</v>
      </c>
      <c r="O5411" t="s">
        <v>22</v>
      </c>
      <c r="P5411" t="s">
        <v>23</v>
      </c>
      <c r="Q5411" t="s">
        <v>24</v>
      </c>
    </row>
    <row r="5412" spans="1:17" x14ac:dyDescent="0.2">
      <c r="A5412" s="2">
        <v>36992</v>
      </c>
      <c r="B5412" t="s">
        <v>55</v>
      </c>
      <c r="C5412" t="s">
        <v>933</v>
      </c>
      <c r="D5412" t="s">
        <v>57</v>
      </c>
      <c r="E5412" t="s">
        <v>57</v>
      </c>
      <c r="F5412">
        <v>77</v>
      </c>
      <c r="G5412">
        <v>203</v>
      </c>
      <c r="H5412">
        <v>0</v>
      </c>
      <c r="I5412">
        <v>0</v>
      </c>
      <c r="J5412">
        <v>31</v>
      </c>
      <c r="K5412">
        <v>0</v>
      </c>
      <c r="L5412" t="s">
        <v>20</v>
      </c>
      <c r="M5412" t="s">
        <v>970</v>
      </c>
      <c r="N5412" t="s">
        <v>55</v>
      </c>
      <c r="O5412" t="s">
        <v>22</v>
      </c>
      <c r="P5412" t="s">
        <v>23</v>
      </c>
      <c r="Q5412" t="s">
        <v>24</v>
      </c>
    </row>
    <row r="5413" spans="1:17" x14ac:dyDescent="0.2">
      <c r="A5413" s="2">
        <v>36992</v>
      </c>
      <c r="B5413" t="s">
        <v>26</v>
      </c>
      <c r="C5413" t="s">
        <v>107</v>
      </c>
      <c r="D5413" t="s">
        <v>27</v>
      </c>
      <c r="E5413" t="s">
        <v>19</v>
      </c>
      <c r="F5413">
        <v>13</v>
      </c>
      <c r="G5413">
        <v>28</v>
      </c>
      <c r="H5413">
        <v>0</v>
      </c>
      <c r="I5413">
        <v>0</v>
      </c>
      <c r="J5413">
        <v>1</v>
      </c>
      <c r="K5413">
        <v>0</v>
      </c>
      <c r="L5413" t="s">
        <v>28</v>
      </c>
      <c r="M5413" t="s">
        <v>843</v>
      </c>
      <c r="N5413" t="s">
        <v>26</v>
      </c>
      <c r="O5413" t="s">
        <v>22</v>
      </c>
      <c r="P5413" t="s">
        <v>23</v>
      </c>
      <c r="Q5413" t="s">
        <v>24</v>
      </c>
    </row>
    <row r="5414" spans="1:17" x14ac:dyDescent="0.2">
      <c r="A5414" s="2">
        <v>36992</v>
      </c>
      <c r="B5414" t="s">
        <v>813</v>
      </c>
      <c r="C5414" t="s">
        <v>204</v>
      </c>
      <c r="D5414" t="s">
        <v>57</v>
      </c>
      <c r="E5414" t="s">
        <v>57</v>
      </c>
      <c r="F5414">
        <v>174</v>
      </c>
      <c r="G5414">
        <v>133</v>
      </c>
      <c r="H5414">
        <v>0</v>
      </c>
      <c r="I5414">
        <v>0</v>
      </c>
      <c r="J5414">
        <v>1</v>
      </c>
      <c r="K5414">
        <v>6</v>
      </c>
      <c r="L5414" t="s">
        <v>20</v>
      </c>
      <c r="M5414" t="s">
        <v>970</v>
      </c>
      <c r="N5414" t="s">
        <v>55</v>
      </c>
      <c r="O5414" t="s">
        <v>122</v>
      </c>
      <c r="P5414" t="s">
        <v>23</v>
      </c>
      <c r="Q5414" t="s">
        <v>41</v>
      </c>
    </row>
    <row r="5415" spans="1:17" x14ac:dyDescent="0.2">
      <c r="A5415" s="2">
        <v>36993</v>
      </c>
      <c r="B5415" t="s">
        <v>263</v>
      </c>
      <c r="C5415" t="s">
        <v>456</v>
      </c>
      <c r="D5415" t="s">
        <v>27</v>
      </c>
      <c r="E5415" t="s">
        <v>27</v>
      </c>
      <c r="F5415">
        <v>90</v>
      </c>
      <c r="G5415">
        <v>134</v>
      </c>
      <c r="H5415">
        <v>0</v>
      </c>
      <c r="I5415">
        <v>0</v>
      </c>
      <c r="J5415">
        <v>3</v>
      </c>
      <c r="K5415">
        <v>2</v>
      </c>
      <c r="L5415" t="s">
        <v>230</v>
      </c>
      <c r="M5415" t="s">
        <v>599</v>
      </c>
      <c r="N5415" t="s">
        <v>263</v>
      </c>
      <c r="O5415" t="s">
        <v>22</v>
      </c>
      <c r="P5415" t="s">
        <v>23</v>
      </c>
      <c r="Q5415" t="s">
        <v>24</v>
      </c>
    </row>
    <row r="5416" spans="1:17" x14ac:dyDescent="0.2">
      <c r="A5416" s="2">
        <v>36993</v>
      </c>
      <c r="B5416" t="s">
        <v>164</v>
      </c>
      <c r="C5416" t="s">
        <v>571</v>
      </c>
      <c r="D5416" t="s">
        <v>115</v>
      </c>
      <c r="E5416" t="s">
        <v>115</v>
      </c>
      <c r="F5416">
        <v>85</v>
      </c>
      <c r="G5416">
        <v>183</v>
      </c>
      <c r="H5416">
        <v>0</v>
      </c>
      <c r="I5416">
        <v>0</v>
      </c>
      <c r="J5416">
        <v>8</v>
      </c>
      <c r="K5416">
        <v>0</v>
      </c>
      <c r="L5416" t="s">
        <v>20</v>
      </c>
      <c r="M5416" t="s">
        <v>696</v>
      </c>
      <c r="N5416" t="s">
        <v>164</v>
      </c>
      <c r="O5416" t="s">
        <v>22</v>
      </c>
      <c r="P5416" t="s">
        <v>23</v>
      </c>
      <c r="Q5416" t="s">
        <v>24</v>
      </c>
    </row>
    <row r="5417" spans="1:17" x14ac:dyDescent="0.2">
      <c r="A5417" s="2">
        <v>36993</v>
      </c>
      <c r="B5417" t="s">
        <v>459</v>
      </c>
      <c r="C5417" t="s">
        <v>560</v>
      </c>
      <c r="D5417" t="s">
        <v>115</v>
      </c>
      <c r="E5417" t="s">
        <v>50</v>
      </c>
      <c r="F5417">
        <v>170</v>
      </c>
      <c r="G5417">
        <v>124</v>
      </c>
      <c r="H5417">
        <v>0</v>
      </c>
      <c r="I5417">
        <v>0</v>
      </c>
      <c r="J5417">
        <v>0</v>
      </c>
      <c r="K5417">
        <v>6</v>
      </c>
      <c r="L5417" t="s">
        <v>20</v>
      </c>
      <c r="M5417" t="s">
        <v>696</v>
      </c>
      <c r="N5417" t="s">
        <v>164</v>
      </c>
      <c r="O5417" t="s">
        <v>122</v>
      </c>
      <c r="P5417" t="s">
        <v>23</v>
      </c>
      <c r="Q5417" t="s">
        <v>41</v>
      </c>
    </row>
    <row r="5418" spans="1:17" x14ac:dyDescent="0.2">
      <c r="A5418" s="2">
        <v>36995</v>
      </c>
      <c r="B5418" t="s">
        <v>933</v>
      </c>
      <c r="C5418" t="s">
        <v>694</v>
      </c>
      <c r="D5418" t="s">
        <v>57</v>
      </c>
      <c r="E5418" t="s">
        <v>36</v>
      </c>
      <c r="F5418">
        <v>203</v>
      </c>
      <c r="G5418">
        <v>178</v>
      </c>
      <c r="H5418">
        <v>0</v>
      </c>
      <c r="I5418">
        <v>0</v>
      </c>
      <c r="J5418">
        <v>0</v>
      </c>
      <c r="K5418">
        <v>5</v>
      </c>
      <c r="L5418" t="s">
        <v>20</v>
      </c>
      <c r="M5418" t="s">
        <v>970</v>
      </c>
      <c r="N5418" t="s">
        <v>55</v>
      </c>
      <c r="O5418" t="s">
        <v>122</v>
      </c>
      <c r="P5418" t="s">
        <v>23</v>
      </c>
      <c r="Q5418" t="s">
        <v>41</v>
      </c>
    </row>
    <row r="5419" spans="1:17" x14ac:dyDescent="0.2">
      <c r="A5419" s="2">
        <v>36995</v>
      </c>
      <c r="B5419" t="s">
        <v>55</v>
      </c>
      <c r="C5419" t="s">
        <v>204</v>
      </c>
      <c r="D5419" t="s">
        <v>57</v>
      </c>
      <c r="E5419" t="s">
        <v>57</v>
      </c>
      <c r="F5419">
        <v>77</v>
      </c>
      <c r="G5419">
        <v>133</v>
      </c>
      <c r="H5419">
        <v>0</v>
      </c>
      <c r="I5419">
        <v>0</v>
      </c>
      <c r="J5419">
        <v>2</v>
      </c>
      <c r="K5419">
        <v>0</v>
      </c>
      <c r="L5419" t="s">
        <v>20</v>
      </c>
      <c r="M5419" t="s">
        <v>970</v>
      </c>
      <c r="N5419" t="s">
        <v>55</v>
      </c>
      <c r="O5419" t="s">
        <v>22</v>
      </c>
      <c r="P5419" t="s">
        <v>23</v>
      </c>
      <c r="Q5419" t="s">
        <v>24</v>
      </c>
    </row>
    <row r="5420" spans="1:17" x14ac:dyDescent="0.2">
      <c r="A5420" s="2">
        <v>36995</v>
      </c>
      <c r="B5420" t="s">
        <v>651</v>
      </c>
      <c r="C5420" t="s">
        <v>176</v>
      </c>
      <c r="D5420" t="s">
        <v>115</v>
      </c>
      <c r="E5420" t="s">
        <v>115</v>
      </c>
      <c r="F5420">
        <v>195</v>
      </c>
      <c r="G5420">
        <v>66</v>
      </c>
      <c r="H5420">
        <v>0</v>
      </c>
      <c r="I5420">
        <v>0</v>
      </c>
      <c r="J5420">
        <v>0</v>
      </c>
      <c r="K5420">
        <v>12</v>
      </c>
      <c r="L5420" t="s">
        <v>20</v>
      </c>
      <c r="M5420" t="s">
        <v>969</v>
      </c>
      <c r="N5420" t="s">
        <v>651</v>
      </c>
      <c r="O5420" t="s">
        <v>22</v>
      </c>
      <c r="P5420" t="s">
        <v>23</v>
      </c>
      <c r="Q5420" t="s">
        <v>41</v>
      </c>
    </row>
    <row r="5421" spans="1:17" x14ac:dyDescent="0.2">
      <c r="A5421" s="2">
        <v>36995</v>
      </c>
      <c r="B5421" t="s">
        <v>164</v>
      </c>
      <c r="C5421" t="s">
        <v>459</v>
      </c>
      <c r="D5421" t="s">
        <v>115</v>
      </c>
      <c r="E5421" t="s">
        <v>115</v>
      </c>
      <c r="F5421">
        <v>85</v>
      </c>
      <c r="G5421">
        <v>170</v>
      </c>
      <c r="H5421">
        <v>0</v>
      </c>
      <c r="I5421">
        <v>0</v>
      </c>
      <c r="J5421">
        <v>9</v>
      </c>
      <c r="K5421">
        <v>1</v>
      </c>
      <c r="L5421" t="s">
        <v>20</v>
      </c>
      <c r="M5421" t="s">
        <v>696</v>
      </c>
      <c r="N5421" t="s">
        <v>164</v>
      </c>
      <c r="O5421" t="s">
        <v>22</v>
      </c>
      <c r="P5421" t="s">
        <v>23</v>
      </c>
      <c r="Q5421" t="s">
        <v>24</v>
      </c>
    </row>
    <row r="5422" spans="1:17" x14ac:dyDescent="0.2">
      <c r="A5422" s="2">
        <v>36995</v>
      </c>
      <c r="B5422" t="s">
        <v>560</v>
      </c>
      <c r="C5422" t="s">
        <v>571</v>
      </c>
      <c r="D5422" t="s">
        <v>50</v>
      </c>
      <c r="E5422" t="s">
        <v>115</v>
      </c>
      <c r="F5422">
        <v>124</v>
      </c>
      <c r="G5422">
        <v>183</v>
      </c>
      <c r="H5422">
        <v>0</v>
      </c>
      <c r="I5422">
        <v>0</v>
      </c>
      <c r="J5422">
        <v>3</v>
      </c>
      <c r="K5422">
        <v>0</v>
      </c>
      <c r="L5422" t="s">
        <v>20</v>
      </c>
      <c r="M5422" t="s">
        <v>696</v>
      </c>
      <c r="N5422" t="s">
        <v>164</v>
      </c>
      <c r="O5422" t="s">
        <v>122</v>
      </c>
      <c r="P5422" t="s">
        <v>23</v>
      </c>
      <c r="Q5422" t="s">
        <v>24</v>
      </c>
    </row>
    <row r="5423" spans="1:17" x14ac:dyDescent="0.2">
      <c r="A5423" s="2">
        <v>36995</v>
      </c>
      <c r="B5423" t="s">
        <v>456</v>
      </c>
      <c r="C5423" t="s">
        <v>892</v>
      </c>
      <c r="D5423" t="s">
        <v>27</v>
      </c>
      <c r="E5423" t="s">
        <v>27</v>
      </c>
      <c r="F5423">
        <v>134</v>
      </c>
      <c r="G5423">
        <v>198</v>
      </c>
      <c r="H5423">
        <v>0</v>
      </c>
      <c r="I5423">
        <v>0</v>
      </c>
      <c r="J5423">
        <v>14</v>
      </c>
      <c r="K5423">
        <v>1</v>
      </c>
      <c r="L5423" t="s">
        <v>230</v>
      </c>
      <c r="M5423" t="s">
        <v>599</v>
      </c>
      <c r="N5423" t="s">
        <v>263</v>
      </c>
      <c r="O5423" t="s">
        <v>122</v>
      </c>
      <c r="P5423" t="s">
        <v>23</v>
      </c>
      <c r="Q5423" t="s">
        <v>24</v>
      </c>
    </row>
    <row r="5424" spans="1:17" x14ac:dyDescent="0.2">
      <c r="A5424" s="2">
        <v>36996</v>
      </c>
      <c r="B5424" t="s">
        <v>648</v>
      </c>
      <c r="C5424" t="s">
        <v>629</v>
      </c>
      <c r="D5424" t="s">
        <v>115</v>
      </c>
      <c r="E5424" t="s">
        <v>36</v>
      </c>
      <c r="F5424">
        <v>172</v>
      </c>
      <c r="G5424">
        <v>152</v>
      </c>
      <c r="H5424">
        <v>0</v>
      </c>
      <c r="I5424">
        <v>0</v>
      </c>
      <c r="J5424">
        <v>1</v>
      </c>
      <c r="K5424">
        <v>1</v>
      </c>
      <c r="L5424" t="s">
        <v>20</v>
      </c>
      <c r="M5424" t="s">
        <v>717</v>
      </c>
      <c r="N5424" t="s">
        <v>648</v>
      </c>
      <c r="O5424" t="s">
        <v>22</v>
      </c>
      <c r="P5424" t="s">
        <v>23</v>
      </c>
      <c r="Q5424" t="s">
        <v>30</v>
      </c>
    </row>
    <row r="5425" spans="1:17" x14ac:dyDescent="0.2">
      <c r="A5425" s="2">
        <v>36996</v>
      </c>
      <c r="B5425" t="s">
        <v>388</v>
      </c>
      <c r="C5425" t="s">
        <v>389</v>
      </c>
      <c r="D5425" t="s">
        <v>115</v>
      </c>
      <c r="E5425" t="s">
        <v>115</v>
      </c>
      <c r="F5425">
        <v>121</v>
      </c>
      <c r="G5425">
        <v>161</v>
      </c>
      <c r="H5425">
        <v>0</v>
      </c>
      <c r="I5425">
        <v>0</v>
      </c>
      <c r="J5425">
        <v>1</v>
      </c>
      <c r="K5425">
        <v>1</v>
      </c>
      <c r="L5425" t="s">
        <v>20</v>
      </c>
      <c r="M5425" t="s">
        <v>971</v>
      </c>
      <c r="N5425" t="s">
        <v>388</v>
      </c>
      <c r="O5425" t="s">
        <v>22</v>
      </c>
      <c r="P5425" t="s">
        <v>23</v>
      </c>
      <c r="Q5425" t="s">
        <v>30</v>
      </c>
    </row>
    <row r="5426" spans="1:17" x14ac:dyDescent="0.2">
      <c r="A5426" s="2">
        <v>36997</v>
      </c>
      <c r="B5426" t="s">
        <v>55</v>
      </c>
      <c r="C5426" t="s">
        <v>813</v>
      </c>
      <c r="D5426" t="s">
        <v>57</v>
      </c>
      <c r="E5426" t="s">
        <v>57</v>
      </c>
      <c r="F5426">
        <v>77</v>
      </c>
      <c r="G5426">
        <v>174</v>
      </c>
      <c r="H5426">
        <v>0</v>
      </c>
      <c r="I5426">
        <v>0</v>
      </c>
      <c r="J5426">
        <v>11</v>
      </c>
      <c r="K5426">
        <v>0</v>
      </c>
      <c r="L5426" t="s">
        <v>20</v>
      </c>
      <c r="M5426" t="s">
        <v>970</v>
      </c>
      <c r="N5426" t="s">
        <v>55</v>
      </c>
      <c r="O5426" t="s">
        <v>22</v>
      </c>
      <c r="P5426" t="s">
        <v>23</v>
      </c>
      <c r="Q5426" t="s">
        <v>24</v>
      </c>
    </row>
    <row r="5427" spans="1:17" x14ac:dyDescent="0.2">
      <c r="A5427" s="2">
        <v>36997</v>
      </c>
      <c r="B5427" t="s">
        <v>402</v>
      </c>
      <c r="C5427" t="s">
        <v>239</v>
      </c>
      <c r="D5427" t="s">
        <v>115</v>
      </c>
      <c r="E5427" t="s">
        <v>115</v>
      </c>
      <c r="F5427">
        <v>116</v>
      </c>
      <c r="G5427">
        <v>100</v>
      </c>
      <c r="H5427">
        <v>0</v>
      </c>
      <c r="I5427">
        <v>0</v>
      </c>
      <c r="J5427">
        <v>0</v>
      </c>
      <c r="K5427">
        <v>1</v>
      </c>
      <c r="L5427" t="s">
        <v>28</v>
      </c>
      <c r="M5427" t="s">
        <v>715</v>
      </c>
      <c r="N5427" t="s">
        <v>402</v>
      </c>
      <c r="O5427" t="s">
        <v>22</v>
      </c>
      <c r="P5427" t="s">
        <v>23</v>
      </c>
      <c r="Q5427" t="s">
        <v>41</v>
      </c>
    </row>
    <row r="5428" spans="1:17" x14ac:dyDescent="0.2">
      <c r="A5428" s="2">
        <v>36997</v>
      </c>
      <c r="B5428" t="s">
        <v>164</v>
      </c>
      <c r="C5428" t="s">
        <v>560</v>
      </c>
      <c r="D5428" t="s">
        <v>115</v>
      </c>
      <c r="E5428" t="s">
        <v>50</v>
      </c>
      <c r="F5428">
        <v>85</v>
      </c>
      <c r="G5428">
        <v>124</v>
      </c>
      <c r="H5428">
        <v>0</v>
      </c>
      <c r="I5428">
        <v>0</v>
      </c>
      <c r="J5428">
        <v>1</v>
      </c>
      <c r="K5428">
        <v>1</v>
      </c>
      <c r="L5428" t="s">
        <v>20</v>
      </c>
      <c r="M5428" t="s">
        <v>696</v>
      </c>
      <c r="N5428" t="s">
        <v>164</v>
      </c>
      <c r="O5428" t="s">
        <v>22</v>
      </c>
      <c r="P5428" t="s">
        <v>23</v>
      </c>
      <c r="Q5428" t="s">
        <v>30</v>
      </c>
    </row>
    <row r="5429" spans="1:17" x14ac:dyDescent="0.2">
      <c r="A5429" s="2">
        <v>36997</v>
      </c>
      <c r="B5429" t="s">
        <v>459</v>
      </c>
      <c r="C5429" t="s">
        <v>571</v>
      </c>
      <c r="D5429" t="s">
        <v>115</v>
      </c>
      <c r="E5429" t="s">
        <v>115</v>
      </c>
      <c r="F5429">
        <v>170</v>
      </c>
      <c r="G5429">
        <v>183</v>
      </c>
      <c r="H5429">
        <v>0</v>
      </c>
      <c r="I5429">
        <v>0</v>
      </c>
      <c r="J5429">
        <v>4</v>
      </c>
      <c r="K5429">
        <v>1</v>
      </c>
      <c r="L5429" t="s">
        <v>20</v>
      </c>
      <c r="M5429" t="s">
        <v>696</v>
      </c>
      <c r="N5429" t="s">
        <v>164</v>
      </c>
      <c r="O5429" t="s">
        <v>122</v>
      </c>
      <c r="P5429" t="s">
        <v>23</v>
      </c>
      <c r="Q5429" t="s">
        <v>24</v>
      </c>
    </row>
    <row r="5430" spans="1:17" x14ac:dyDescent="0.2">
      <c r="A5430" s="2">
        <v>36997</v>
      </c>
      <c r="B5430" t="s">
        <v>694</v>
      </c>
      <c r="C5430" t="s">
        <v>204</v>
      </c>
      <c r="D5430" t="s">
        <v>36</v>
      </c>
      <c r="E5430" t="s">
        <v>57</v>
      </c>
      <c r="F5430">
        <v>178</v>
      </c>
      <c r="G5430">
        <v>133</v>
      </c>
      <c r="H5430">
        <v>0</v>
      </c>
      <c r="I5430">
        <v>0</v>
      </c>
      <c r="J5430">
        <v>1</v>
      </c>
      <c r="K5430">
        <v>8</v>
      </c>
      <c r="L5430" t="s">
        <v>20</v>
      </c>
      <c r="M5430" t="s">
        <v>970</v>
      </c>
      <c r="N5430" t="s">
        <v>55</v>
      </c>
      <c r="O5430" t="s">
        <v>122</v>
      </c>
      <c r="P5430" t="s">
        <v>23</v>
      </c>
      <c r="Q5430" t="s">
        <v>41</v>
      </c>
    </row>
    <row r="5431" spans="1:17" x14ac:dyDescent="0.2">
      <c r="A5431" s="2">
        <v>37002</v>
      </c>
      <c r="B5431" t="s">
        <v>224</v>
      </c>
      <c r="C5431" t="s">
        <v>250</v>
      </c>
      <c r="D5431" t="s">
        <v>36</v>
      </c>
      <c r="E5431" t="s">
        <v>36</v>
      </c>
      <c r="F5431">
        <v>71</v>
      </c>
      <c r="G5431">
        <v>118</v>
      </c>
      <c r="H5431">
        <v>0</v>
      </c>
      <c r="I5431">
        <v>0</v>
      </c>
      <c r="J5431">
        <v>4</v>
      </c>
      <c r="K5431">
        <v>2</v>
      </c>
      <c r="L5431" t="s">
        <v>20</v>
      </c>
      <c r="M5431" t="s">
        <v>236</v>
      </c>
      <c r="N5431" t="s">
        <v>224</v>
      </c>
      <c r="O5431" t="s">
        <v>22</v>
      </c>
      <c r="P5431" t="s">
        <v>23</v>
      </c>
      <c r="Q5431" t="s">
        <v>24</v>
      </c>
    </row>
    <row r="5432" spans="1:17" x14ac:dyDescent="0.2">
      <c r="A5432" s="2">
        <v>37002</v>
      </c>
      <c r="B5432" t="s">
        <v>560</v>
      </c>
      <c r="C5432" t="s">
        <v>459</v>
      </c>
      <c r="D5432" t="s">
        <v>50</v>
      </c>
      <c r="E5432" t="s">
        <v>115</v>
      </c>
      <c r="F5432">
        <v>124</v>
      </c>
      <c r="G5432">
        <v>170</v>
      </c>
      <c r="H5432">
        <v>0</v>
      </c>
      <c r="I5432">
        <v>0</v>
      </c>
      <c r="J5432">
        <v>4</v>
      </c>
      <c r="K5432">
        <v>0</v>
      </c>
      <c r="L5432" t="s">
        <v>20</v>
      </c>
      <c r="M5432" t="s">
        <v>626</v>
      </c>
      <c r="N5432" t="s">
        <v>560</v>
      </c>
      <c r="O5432" t="s">
        <v>22</v>
      </c>
      <c r="P5432" t="s">
        <v>23</v>
      </c>
      <c r="Q5432" t="s">
        <v>24</v>
      </c>
    </row>
    <row r="5433" spans="1:17" x14ac:dyDescent="0.2">
      <c r="A5433" s="2">
        <v>37002</v>
      </c>
      <c r="B5433" t="s">
        <v>571</v>
      </c>
      <c r="C5433" t="s">
        <v>164</v>
      </c>
      <c r="D5433" t="s">
        <v>115</v>
      </c>
      <c r="E5433" t="s">
        <v>115</v>
      </c>
      <c r="F5433">
        <v>183</v>
      </c>
      <c r="G5433">
        <v>85</v>
      </c>
      <c r="H5433">
        <v>0</v>
      </c>
      <c r="I5433">
        <v>0</v>
      </c>
      <c r="J5433">
        <v>0</v>
      </c>
      <c r="K5433">
        <v>5</v>
      </c>
      <c r="L5433" t="s">
        <v>20</v>
      </c>
      <c r="M5433" t="s">
        <v>626</v>
      </c>
      <c r="N5433" t="s">
        <v>560</v>
      </c>
      <c r="O5433" t="s">
        <v>122</v>
      </c>
      <c r="P5433" t="s">
        <v>23</v>
      </c>
      <c r="Q5433" t="s">
        <v>41</v>
      </c>
    </row>
    <row r="5434" spans="1:17" x14ac:dyDescent="0.2">
      <c r="A5434" s="2">
        <v>37002</v>
      </c>
      <c r="B5434" t="s">
        <v>110</v>
      </c>
      <c r="C5434" t="s">
        <v>352</v>
      </c>
      <c r="D5434" t="s">
        <v>36</v>
      </c>
      <c r="E5434" t="s">
        <v>36</v>
      </c>
      <c r="F5434">
        <v>31</v>
      </c>
      <c r="G5434">
        <v>86</v>
      </c>
      <c r="H5434">
        <v>0</v>
      </c>
      <c r="I5434">
        <v>0</v>
      </c>
      <c r="J5434">
        <v>3</v>
      </c>
      <c r="K5434">
        <v>0</v>
      </c>
      <c r="L5434" t="s">
        <v>20</v>
      </c>
      <c r="M5434" t="s">
        <v>142</v>
      </c>
      <c r="N5434" t="s">
        <v>110</v>
      </c>
      <c r="O5434" t="s">
        <v>22</v>
      </c>
      <c r="P5434" t="s">
        <v>23</v>
      </c>
      <c r="Q5434" t="s">
        <v>24</v>
      </c>
    </row>
    <row r="5435" spans="1:17" x14ac:dyDescent="0.2">
      <c r="A5435" s="2">
        <v>37002</v>
      </c>
      <c r="B5435" t="s">
        <v>118</v>
      </c>
      <c r="C5435" t="s">
        <v>150</v>
      </c>
      <c r="D5435" t="s">
        <v>36</v>
      </c>
      <c r="E5435" t="s">
        <v>36</v>
      </c>
      <c r="F5435">
        <v>81</v>
      </c>
      <c r="G5435">
        <v>76</v>
      </c>
      <c r="H5435">
        <v>0</v>
      </c>
      <c r="I5435">
        <v>0</v>
      </c>
      <c r="J5435">
        <v>3</v>
      </c>
      <c r="K5435">
        <v>0</v>
      </c>
      <c r="L5435" t="s">
        <v>20</v>
      </c>
      <c r="M5435" t="s">
        <v>241</v>
      </c>
      <c r="N5435" t="s">
        <v>118</v>
      </c>
      <c r="O5435" t="s">
        <v>22</v>
      </c>
      <c r="P5435" t="s">
        <v>23</v>
      </c>
      <c r="Q5435" t="s">
        <v>24</v>
      </c>
    </row>
    <row r="5436" spans="1:17" x14ac:dyDescent="0.2">
      <c r="A5436" s="2">
        <v>37002</v>
      </c>
      <c r="B5436" t="s">
        <v>35</v>
      </c>
      <c r="C5436" t="s">
        <v>135</v>
      </c>
      <c r="D5436" t="s">
        <v>36</v>
      </c>
      <c r="E5436" t="s">
        <v>36</v>
      </c>
      <c r="F5436">
        <v>135</v>
      </c>
      <c r="G5436">
        <v>55</v>
      </c>
      <c r="H5436">
        <v>0</v>
      </c>
      <c r="I5436">
        <v>0</v>
      </c>
      <c r="J5436">
        <v>1</v>
      </c>
      <c r="K5436">
        <v>0</v>
      </c>
      <c r="L5436" t="s">
        <v>20</v>
      </c>
      <c r="M5436" t="s">
        <v>200</v>
      </c>
      <c r="N5436" t="s">
        <v>35</v>
      </c>
      <c r="O5436" t="s">
        <v>22</v>
      </c>
      <c r="P5436" t="s">
        <v>23</v>
      </c>
      <c r="Q5436" t="s">
        <v>24</v>
      </c>
    </row>
    <row r="5437" spans="1:17" x14ac:dyDescent="0.2">
      <c r="A5437" s="2">
        <v>37002</v>
      </c>
      <c r="B5437" t="s">
        <v>138</v>
      </c>
      <c r="C5437" t="s">
        <v>267</v>
      </c>
      <c r="D5437" t="s">
        <v>36</v>
      </c>
      <c r="E5437" t="s">
        <v>36</v>
      </c>
      <c r="F5437">
        <v>54</v>
      </c>
      <c r="G5437">
        <v>53</v>
      </c>
      <c r="H5437">
        <v>0</v>
      </c>
      <c r="I5437">
        <v>0</v>
      </c>
      <c r="J5437">
        <v>1</v>
      </c>
      <c r="K5437">
        <v>1</v>
      </c>
      <c r="L5437" t="s">
        <v>20</v>
      </c>
      <c r="M5437" t="s">
        <v>967</v>
      </c>
      <c r="N5437" t="s">
        <v>138</v>
      </c>
      <c r="O5437" t="s">
        <v>22</v>
      </c>
      <c r="P5437" t="s">
        <v>23</v>
      </c>
      <c r="Q5437" t="s">
        <v>30</v>
      </c>
    </row>
    <row r="5438" spans="1:17" x14ac:dyDescent="0.2">
      <c r="A5438" s="2">
        <v>37003</v>
      </c>
      <c r="B5438" t="s">
        <v>120</v>
      </c>
      <c r="C5438" t="s">
        <v>718</v>
      </c>
      <c r="D5438" t="s">
        <v>36</v>
      </c>
      <c r="E5438" t="s">
        <v>36</v>
      </c>
      <c r="F5438">
        <v>38</v>
      </c>
      <c r="G5438">
        <v>111</v>
      </c>
      <c r="H5438">
        <v>0</v>
      </c>
      <c r="I5438">
        <v>0</v>
      </c>
      <c r="J5438">
        <v>1</v>
      </c>
      <c r="K5438">
        <v>0</v>
      </c>
      <c r="L5438" t="s">
        <v>20</v>
      </c>
      <c r="M5438" t="s">
        <v>152</v>
      </c>
      <c r="N5438" t="s">
        <v>120</v>
      </c>
      <c r="O5438" t="s">
        <v>22</v>
      </c>
      <c r="P5438" t="s">
        <v>23</v>
      </c>
      <c r="Q5438" t="s">
        <v>24</v>
      </c>
    </row>
    <row r="5439" spans="1:17" x14ac:dyDescent="0.2">
      <c r="A5439" s="2">
        <v>37003</v>
      </c>
      <c r="B5439" t="s">
        <v>182</v>
      </c>
      <c r="C5439" t="s">
        <v>629</v>
      </c>
      <c r="D5439" t="s">
        <v>115</v>
      </c>
      <c r="E5439" t="s">
        <v>36</v>
      </c>
      <c r="F5439">
        <v>79</v>
      </c>
      <c r="G5439">
        <v>152</v>
      </c>
      <c r="H5439">
        <v>0</v>
      </c>
      <c r="I5439">
        <v>0</v>
      </c>
      <c r="J5439">
        <v>10</v>
      </c>
      <c r="K5439">
        <v>1</v>
      </c>
      <c r="L5439" t="s">
        <v>20</v>
      </c>
      <c r="M5439" t="s">
        <v>973</v>
      </c>
      <c r="N5439" t="s">
        <v>182</v>
      </c>
      <c r="O5439" t="s">
        <v>22</v>
      </c>
      <c r="P5439" t="s">
        <v>23</v>
      </c>
      <c r="Q5439" t="s">
        <v>24</v>
      </c>
    </row>
    <row r="5440" spans="1:17" x14ac:dyDescent="0.2">
      <c r="A5440" s="2">
        <v>37003</v>
      </c>
      <c r="B5440" t="s">
        <v>890</v>
      </c>
      <c r="C5440" t="s">
        <v>378</v>
      </c>
      <c r="D5440" t="s">
        <v>36</v>
      </c>
      <c r="E5440" t="s">
        <v>36</v>
      </c>
      <c r="F5440">
        <v>73</v>
      </c>
      <c r="G5440">
        <v>117</v>
      </c>
      <c r="H5440">
        <v>0</v>
      </c>
      <c r="I5440">
        <v>0</v>
      </c>
      <c r="J5440">
        <v>1</v>
      </c>
      <c r="K5440">
        <v>0</v>
      </c>
      <c r="L5440" t="s">
        <v>20</v>
      </c>
      <c r="M5440" t="s">
        <v>920</v>
      </c>
      <c r="N5440" t="s">
        <v>890</v>
      </c>
      <c r="O5440" t="s">
        <v>22</v>
      </c>
      <c r="P5440" t="s">
        <v>23</v>
      </c>
      <c r="Q5440" t="s">
        <v>24</v>
      </c>
    </row>
    <row r="5441" spans="1:17" x14ac:dyDescent="0.2">
      <c r="A5441" s="2">
        <v>37003</v>
      </c>
      <c r="B5441" t="s">
        <v>363</v>
      </c>
      <c r="C5441" t="s">
        <v>648</v>
      </c>
      <c r="D5441" t="s">
        <v>115</v>
      </c>
      <c r="E5441" t="s">
        <v>115</v>
      </c>
      <c r="F5441">
        <v>96</v>
      </c>
      <c r="G5441">
        <v>172</v>
      </c>
      <c r="H5441">
        <v>0</v>
      </c>
      <c r="I5441">
        <v>0</v>
      </c>
      <c r="J5441">
        <v>6</v>
      </c>
      <c r="K5441">
        <v>0</v>
      </c>
      <c r="L5441" t="s">
        <v>20</v>
      </c>
      <c r="M5441" t="s">
        <v>513</v>
      </c>
      <c r="N5441" t="s">
        <v>363</v>
      </c>
      <c r="O5441" t="s">
        <v>22</v>
      </c>
      <c r="P5441" t="s">
        <v>23</v>
      </c>
      <c r="Q5441" t="s">
        <v>24</v>
      </c>
    </row>
    <row r="5442" spans="1:17" x14ac:dyDescent="0.2">
      <c r="A5442" s="2">
        <v>37003</v>
      </c>
      <c r="B5442" t="s">
        <v>136</v>
      </c>
      <c r="C5442" t="s">
        <v>61</v>
      </c>
      <c r="D5442" t="s">
        <v>36</v>
      </c>
      <c r="E5442" t="s">
        <v>36</v>
      </c>
      <c r="F5442">
        <v>47</v>
      </c>
      <c r="G5442">
        <v>92</v>
      </c>
      <c r="H5442">
        <v>0</v>
      </c>
      <c r="I5442">
        <v>0</v>
      </c>
      <c r="J5442">
        <v>2</v>
      </c>
      <c r="K5442">
        <v>0</v>
      </c>
      <c r="L5442" t="s">
        <v>20</v>
      </c>
      <c r="M5442" t="s">
        <v>340</v>
      </c>
      <c r="N5442" t="s">
        <v>136</v>
      </c>
      <c r="O5442" t="s">
        <v>22</v>
      </c>
      <c r="P5442" t="s">
        <v>23</v>
      </c>
      <c r="Q5442" t="s">
        <v>24</v>
      </c>
    </row>
    <row r="5443" spans="1:17" x14ac:dyDescent="0.2">
      <c r="A5443" s="2">
        <v>37003</v>
      </c>
      <c r="B5443" t="s">
        <v>339</v>
      </c>
      <c r="C5443" t="s">
        <v>380</v>
      </c>
      <c r="D5443" t="s">
        <v>36</v>
      </c>
      <c r="E5443" t="s">
        <v>36</v>
      </c>
      <c r="F5443">
        <v>75</v>
      </c>
      <c r="G5443">
        <v>120</v>
      </c>
      <c r="H5443">
        <v>0</v>
      </c>
      <c r="I5443">
        <v>0</v>
      </c>
      <c r="J5443">
        <v>2</v>
      </c>
      <c r="K5443">
        <v>0</v>
      </c>
      <c r="L5443" t="s">
        <v>20</v>
      </c>
      <c r="M5443" t="s">
        <v>921</v>
      </c>
      <c r="N5443" t="s">
        <v>339</v>
      </c>
      <c r="O5443" t="s">
        <v>22</v>
      </c>
      <c r="P5443" t="s">
        <v>23</v>
      </c>
      <c r="Q5443" t="s">
        <v>24</v>
      </c>
    </row>
    <row r="5444" spans="1:17" x14ac:dyDescent="0.2">
      <c r="A5444" s="2">
        <v>37003</v>
      </c>
      <c r="B5444" t="s">
        <v>296</v>
      </c>
      <c r="C5444" t="s">
        <v>405</v>
      </c>
      <c r="D5444" t="s">
        <v>36</v>
      </c>
      <c r="E5444" t="s">
        <v>36</v>
      </c>
      <c r="F5444">
        <v>112</v>
      </c>
      <c r="G5444">
        <v>127</v>
      </c>
      <c r="H5444">
        <v>0</v>
      </c>
      <c r="I5444">
        <v>0</v>
      </c>
      <c r="J5444">
        <v>1</v>
      </c>
      <c r="K5444">
        <v>0</v>
      </c>
      <c r="L5444" t="s">
        <v>28</v>
      </c>
      <c r="M5444" t="s">
        <v>502</v>
      </c>
      <c r="N5444" t="s">
        <v>296</v>
      </c>
      <c r="O5444" t="s">
        <v>22</v>
      </c>
      <c r="P5444" t="s">
        <v>23</v>
      </c>
      <c r="Q5444" t="s">
        <v>24</v>
      </c>
    </row>
    <row r="5445" spans="1:17" x14ac:dyDescent="0.2">
      <c r="A5445" s="2">
        <v>37004</v>
      </c>
      <c r="B5445" t="s">
        <v>164</v>
      </c>
      <c r="C5445" t="s">
        <v>459</v>
      </c>
      <c r="D5445" t="s">
        <v>115</v>
      </c>
      <c r="E5445" t="s">
        <v>115</v>
      </c>
      <c r="F5445">
        <v>85</v>
      </c>
      <c r="G5445">
        <v>170</v>
      </c>
      <c r="H5445">
        <v>0</v>
      </c>
      <c r="I5445">
        <v>0</v>
      </c>
      <c r="J5445">
        <v>4</v>
      </c>
      <c r="K5445">
        <v>2</v>
      </c>
      <c r="L5445" t="s">
        <v>20</v>
      </c>
      <c r="M5445" t="s">
        <v>626</v>
      </c>
      <c r="N5445" t="s">
        <v>560</v>
      </c>
      <c r="O5445" t="s">
        <v>122</v>
      </c>
      <c r="P5445" t="s">
        <v>23</v>
      </c>
      <c r="Q5445" t="s">
        <v>24</v>
      </c>
    </row>
    <row r="5446" spans="1:17" x14ac:dyDescent="0.2">
      <c r="A5446" s="2">
        <v>37004</v>
      </c>
      <c r="B5446" t="s">
        <v>560</v>
      </c>
      <c r="C5446" t="s">
        <v>571</v>
      </c>
      <c r="D5446" t="s">
        <v>50</v>
      </c>
      <c r="E5446" t="s">
        <v>115</v>
      </c>
      <c r="F5446">
        <v>124</v>
      </c>
      <c r="G5446">
        <v>183</v>
      </c>
      <c r="H5446">
        <v>0</v>
      </c>
      <c r="I5446">
        <v>0</v>
      </c>
      <c r="J5446">
        <v>5</v>
      </c>
      <c r="K5446">
        <v>0</v>
      </c>
      <c r="L5446" t="s">
        <v>20</v>
      </c>
      <c r="M5446" t="s">
        <v>626</v>
      </c>
      <c r="N5446" t="s">
        <v>560</v>
      </c>
      <c r="O5446" t="s">
        <v>22</v>
      </c>
      <c r="P5446" t="s">
        <v>23</v>
      </c>
      <c r="Q5446" t="s">
        <v>24</v>
      </c>
    </row>
    <row r="5447" spans="1:17" x14ac:dyDescent="0.2">
      <c r="A5447" s="2">
        <v>37004</v>
      </c>
      <c r="B5447" t="s">
        <v>583</v>
      </c>
      <c r="C5447" t="s">
        <v>177</v>
      </c>
      <c r="D5447" t="s">
        <v>115</v>
      </c>
      <c r="E5447" t="s">
        <v>115</v>
      </c>
      <c r="F5447">
        <v>131</v>
      </c>
      <c r="G5447">
        <v>109</v>
      </c>
      <c r="H5447">
        <v>0</v>
      </c>
      <c r="I5447">
        <v>0</v>
      </c>
      <c r="J5447">
        <v>2</v>
      </c>
      <c r="K5447">
        <v>0</v>
      </c>
      <c r="L5447" t="s">
        <v>20</v>
      </c>
      <c r="M5447" t="s">
        <v>530</v>
      </c>
      <c r="N5447" t="s">
        <v>449</v>
      </c>
      <c r="O5447" t="s">
        <v>122</v>
      </c>
      <c r="P5447" t="s">
        <v>23</v>
      </c>
      <c r="Q5447" t="s">
        <v>24</v>
      </c>
    </row>
    <row r="5448" spans="1:17" x14ac:dyDescent="0.2">
      <c r="A5448" s="2">
        <v>37004</v>
      </c>
      <c r="B5448" t="s">
        <v>449</v>
      </c>
      <c r="C5448" t="s">
        <v>638</v>
      </c>
      <c r="D5448" t="s">
        <v>115</v>
      </c>
      <c r="E5448" t="s">
        <v>115</v>
      </c>
      <c r="F5448">
        <v>74</v>
      </c>
      <c r="G5448">
        <v>165</v>
      </c>
      <c r="H5448">
        <v>0</v>
      </c>
      <c r="I5448">
        <v>0</v>
      </c>
      <c r="J5448">
        <v>7</v>
      </c>
      <c r="K5448">
        <v>0</v>
      </c>
      <c r="L5448" t="s">
        <v>20</v>
      </c>
      <c r="M5448" t="s">
        <v>530</v>
      </c>
      <c r="N5448" t="s">
        <v>449</v>
      </c>
      <c r="O5448" t="s">
        <v>22</v>
      </c>
      <c r="P5448" t="s">
        <v>23</v>
      </c>
      <c r="Q5448" t="s">
        <v>24</v>
      </c>
    </row>
    <row r="5449" spans="1:17" x14ac:dyDescent="0.2">
      <c r="A5449" s="2">
        <v>37005</v>
      </c>
      <c r="B5449" t="s">
        <v>614</v>
      </c>
      <c r="C5449" t="s">
        <v>532</v>
      </c>
      <c r="D5449" t="s">
        <v>27</v>
      </c>
      <c r="E5449" t="s">
        <v>27</v>
      </c>
      <c r="F5449">
        <v>186</v>
      </c>
      <c r="G5449">
        <v>192</v>
      </c>
      <c r="H5449">
        <v>0</v>
      </c>
      <c r="I5449">
        <v>0</v>
      </c>
      <c r="J5449">
        <v>2</v>
      </c>
      <c r="K5449">
        <v>0</v>
      </c>
      <c r="L5449" t="s">
        <v>28</v>
      </c>
      <c r="M5449" t="s">
        <v>615</v>
      </c>
      <c r="N5449" t="s">
        <v>614</v>
      </c>
      <c r="O5449" t="s">
        <v>22</v>
      </c>
      <c r="P5449" t="s">
        <v>23</v>
      </c>
      <c r="Q5449" t="s">
        <v>24</v>
      </c>
    </row>
    <row r="5450" spans="1:17" x14ac:dyDescent="0.2">
      <c r="A5450" s="2">
        <v>37005</v>
      </c>
      <c r="B5450" t="s">
        <v>107</v>
      </c>
      <c r="C5450" t="s">
        <v>18</v>
      </c>
      <c r="D5450" t="s">
        <v>19</v>
      </c>
      <c r="E5450" t="s">
        <v>19</v>
      </c>
      <c r="F5450">
        <v>28</v>
      </c>
      <c r="G5450">
        <v>39</v>
      </c>
      <c r="H5450">
        <v>0</v>
      </c>
      <c r="I5450">
        <v>0</v>
      </c>
      <c r="J5450">
        <v>0</v>
      </c>
      <c r="K5450">
        <v>1</v>
      </c>
      <c r="L5450" t="s">
        <v>20</v>
      </c>
      <c r="M5450" t="s">
        <v>310</v>
      </c>
      <c r="N5450" t="s">
        <v>107</v>
      </c>
      <c r="O5450" t="s">
        <v>22</v>
      </c>
      <c r="P5450" t="s">
        <v>23</v>
      </c>
      <c r="Q5450" t="s">
        <v>41</v>
      </c>
    </row>
    <row r="5451" spans="1:17" x14ac:dyDescent="0.2">
      <c r="A5451" s="2">
        <v>37005</v>
      </c>
      <c r="B5451" t="s">
        <v>31</v>
      </c>
      <c r="C5451" t="s">
        <v>38</v>
      </c>
      <c r="D5451" t="s">
        <v>19</v>
      </c>
      <c r="E5451" t="s">
        <v>19</v>
      </c>
      <c r="F5451">
        <v>51</v>
      </c>
      <c r="G5451">
        <v>9</v>
      </c>
      <c r="H5451">
        <v>0</v>
      </c>
      <c r="I5451">
        <v>0</v>
      </c>
      <c r="J5451">
        <v>2</v>
      </c>
      <c r="K5451">
        <v>1</v>
      </c>
      <c r="L5451" t="s">
        <v>20</v>
      </c>
      <c r="M5451" t="s">
        <v>33</v>
      </c>
      <c r="N5451" t="s">
        <v>31</v>
      </c>
      <c r="O5451" t="s">
        <v>22</v>
      </c>
      <c r="P5451" t="s">
        <v>23</v>
      </c>
      <c r="Q5451" t="s">
        <v>24</v>
      </c>
    </row>
    <row r="5452" spans="1:17" x14ac:dyDescent="0.2">
      <c r="A5452" s="2">
        <v>37005</v>
      </c>
      <c r="B5452" t="s">
        <v>183</v>
      </c>
      <c r="C5452" t="s">
        <v>56</v>
      </c>
      <c r="D5452" t="s">
        <v>36</v>
      </c>
      <c r="E5452" t="s">
        <v>27</v>
      </c>
      <c r="F5452">
        <v>34</v>
      </c>
      <c r="G5452">
        <v>65</v>
      </c>
      <c r="H5452">
        <v>0</v>
      </c>
      <c r="I5452">
        <v>0</v>
      </c>
      <c r="J5452">
        <v>3</v>
      </c>
      <c r="K5452">
        <v>0</v>
      </c>
      <c r="L5452" t="s">
        <v>28</v>
      </c>
      <c r="M5452" t="s">
        <v>266</v>
      </c>
      <c r="N5452" t="s">
        <v>183</v>
      </c>
      <c r="O5452" t="s">
        <v>22</v>
      </c>
      <c r="P5452" t="s">
        <v>23</v>
      </c>
      <c r="Q5452" t="s">
        <v>24</v>
      </c>
    </row>
    <row r="5453" spans="1:17" x14ac:dyDescent="0.2">
      <c r="A5453" s="2">
        <v>37005</v>
      </c>
      <c r="B5453" t="s">
        <v>345</v>
      </c>
      <c r="C5453" t="s">
        <v>123</v>
      </c>
      <c r="D5453" t="s">
        <v>50</v>
      </c>
      <c r="E5453" t="s">
        <v>50</v>
      </c>
      <c r="F5453">
        <v>68</v>
      </c>
      <c r="G5453">
        <v>43</v>
      </c>
      <c r="H5453">
        <v>0</v>
      </c>
      <c r="I5453">
        <v>0</v>
      </c>
      <c r="J5453">
        <v>3</v>
      </c>
      <c r="K5453">
        <v>2</v>
      </c>
      <c r="L5453" t="s">
        <v>28</v>
      </c>
      <c r="M5453" t="s">
        <v>360</v>
      </c>
      <c r="N5453" t="s">
        <v>345</v>
      </c>
      <c r="O5453" t="s">
        <v>22</v>
      </c>
      <c r="P5453" t="s">
        <v>23</v>
      </c>
      <c r="Q5453" t="s">
        <v>24</v>
      </c>
    </row>
    <row r="5454" spans="1:17" x14ac:dyDescent="0.2">
      <c r="A5454" s="2">
        <v>37005</v>
      </c>
      <c r="B5454" t="s">
        <v>167</v>
      </c>
      <c r="C5454" t="s">
        <v>133</v>
      </c>
      <c r="D5454" t="s">
        <v>115</v>
      </c>
      <c r="E5454" t="s">
        <v>115</v>
      </c>
      <c r="F5454">
        <v>40</v>
      </c>
      <c r="G5454">
        <v>41</v>
      </c>
      <c r="H5454">
        <v>0</v>
      </c>
      <c r="I5454">
        <v>0</v>
      </c>
      <c r="J5454">
        <v>0</v>
      </c>
      <c r="K5454">
        <v>1</v>
      </c>
      <c r="L5454" t="s">
        <v>28</v>
      </c>
      <c r="M5454" t="s">
        <v>266</v>
      </c>
      <c r="N5454" t="s">
        <v>183</v>
      </c>
      <c r="O5454" t="s">
        <v>122</v>
      </c>
      <c r="P5454" t="s">
        <v>23</v>
      </c>
      <c r="Q5454" t="s">
        <v>41</v>
      </c>
    </row>
    <row r="5455" spans="1:17" x14ac:dyDescent="0.2">
      <c r="A5455" s="2">
        <v>37005</v>
      </c>
      <c r="B5455" t="s">
        <v>531</v>
      </c>
      <c r="C5455" t="s">
        <v>263</v>
      </c>
      <c r="D5455" t="s">
        <v>27</v>
      </c>
      <c r="E5455" t="s">
        <v>27</v>
      </c>
      <c r="F5455">
        <v>125</v>
      </c>
      <c r="G5455">
        <v>90</v>
      </c>
      <c r="H5455">
        <v>0</v>
      </c>
      <c r="I5455">
        <v>0</v>
      </c>
      <c r="J5455">
        <v>2</v>
      </c>
      <c r="K5455">
        <v>0</v>
      </c>
      <c r="L5455" t="s">
        <v>28</v>
      </c>
      <c r="M5455" t="s">
        <v>534</v>
      </c>
      <c r="N5455" t="s">
        <v>531</v>
      </c>
      <c r="O5455" t="s">
        <v>22</v>
      </c>
      <c r="P5455" t="s">
        <v>23</v>
      </c>
      <c r="Q5455" t="s">
        <v>24</v>
      </c>
    </row>
    <row r="5456" spans="1:17" x14ac:dyDescent="0.2">
      <c r="A5456" s="2">
        <v>37005</v>
      </c>
      <c r="B5456" t="s">
        <v>32</v>
      </c>
      <c r="C5456" t="s">
        <v>43</v>
      </c>
      <c r="D5456" t="s">
        <v>19</v>
      </c>
      <c r="E5456" t="s">
        <v>19</v>
      </c>
      <c r="F5456">
        <v>113</v>
      </c>
      <c r="G5456">
        <v>15</v>
      </c>
      <c r="H5456">
        <v>0</v>
      </c>
      <c r="I5456">
        <v>0</v>
      </c>
      <c r="J5456">
        <v>2</v>
      </c>
      <c r="K5456">
        <v>2</v>
      </c>
      <c r="L5456" t="s">
        <v>20</v>
      </c>
      <c r="M5456" t="s">
        <v>664</v>
      </c>
      <c r="N5456" t="s">
        <v>32</v>
      </c>
      <c r="O5456" t="s">
        <v>22</v>
      </c>
      <c r="P5456" t="s">
        <v>23</v>
      </c>
      <c r="Q5456" t="s">
        <v>30</v>
      </c>
    </row>
    <row r="5457" spans="1:17" x14ac:dyDescent="0.2">
      <c r="A5457" s="2">
        <v>37006</v>
      </c>
      <c r="B5457" t="s">
        <v>69</v>
      </c>
      <c r="C5457" t="s">
        <v>174</v>
      </c>
      <c r="D5457" t="s">
        <v>50</v>
      </c>
      <c r="E5457" t="s">
        <v>50</v>
      </c>
      <c r="F5457">
        <v>37</v>
      </c>
      <c r="G5457">
        <v>145</v>
      </c>
      <c r="H5457">
        <v>0</v>
      </c>
      <c r="I5457">
        <v>0</v>
      </c>
      <c r="J5457">
        <v>2</v>
      </c>
      <c r="K5457">
        <v>0</v>
      </c>
      <c r="L5457" t="s">
        <v>20</v>
      </c>
      <c r="M5457" t="s">
        <v>974</v>
      </c>
      <c r="N5457" t="s">
        <v>69</v>
      </c>
      <c r="O5457" t="s">
        <v>22</v>
      </c>
      <c r="P5457" t="s">
        <v>23</v>
      </c>
      <c r="Q5457" t="s">
        <v>24</v>
      </c>
    </row>
    <row r="5458" spans="1:17" x14ac:dyDescent="0.2">
      <c r="A5458" s="2">
        <v>37006</v>
      </c>
      <c r="B5458" t="s">
        <v>17</v>
      </c>
      <c r="C5458" t="s">
        <v>39</v>
      </c>
      <c r="D5458" t="s">
        <v>19</v>
      </c>
      <c r="E5458" t="s">
        <v>19</v>
      </c>
      <c r="F5458">
        <v>70</v>
      </c>
      <c r="G5458">
        <v>3</v>
      </c>
      <c r="H5458">
        <v>0</v>
      </c>
      <c r="I5458">
        <v>0</v>
      </c>
      <c r="J5458">
        <v>3</v>
      </c>
      <c r="K5458">
        <v>3</v>
      </c>
      <c r="L5458" t="s">
        <v>20</v>
      </c>
      <c r="M5458" t="s">
        <v>21</v>
      </c>
      <c r="N5458" t="s">
        <v>17</v>
      </c>
      <c r="O5458" t="s">
        <v>22</v>
      </c>
      <c r="P5458" t="s">
        <v>23</v>
      </c>
      <c r="Q5458" t="s">
        <v>30</v>
      </c>
    </row>
    <row r="5459" spans="1:17" x14ac:dyDescent="0.2">
      <c r="A5459" s="2">
        <v>37006</v>
      </c>
      <c r="B5459" t="s">
        <v>25</v>
      </c>
      <c r="C5459" t="s">
        <v>42</v>
      </c>
      <c r="D5459" t="s">
        <v>19</v>
      </c>
      <c r="E5459" t="s">
        <v>19</v>
      </c>
      <c r="F5459">
        <v>1</v>
      </c>
      <c r="G5459">
        <v>50</v>
      </c>
      <c r="H5459">
        <v>0</v>
      </c>
      <c r="I5459">
        <v>0</v>
      </c>
      <c r="J5459">
        <v>1</v>
      </c>
      <c r="K5459">
        <v>1</v>
      </c>
      <c r="L5459" t="s">
        <v>20</v>
      </c>
      <c r="M5459" t="s">
        <v>66</v>
      </c>
      <c r="N5459" t="s">
        <v>25</v>
      </c>
      <c r="O5459" t="s">
        <v>22</v>
      </c>
      <c r="P5459" t="s">
        <v>23</v>
      </c>
      <c r="Q5459" t="s">
        <v>30</v>
      </c>
    </row>
    <row r="5460" spans="1:17" x14ac:dyDescent="0.2">
      <c r="A5460" s="2">
        <v>37006</v>
      </c>
      <c r="B5460" t="s">
        <v>274</v>
      </c>
      <c r="C5460" t="s">
        <v>153</v>
      </c>
      <c r="D5460" t="s">
        <v>50</v>
      </c>
      <c r="E5460" t="s">
        <v>50</v>
      </c>
      <c r="F5460">
        <v>17</v>
      </c>
      <c r="G5460">
        <v>46</v>
      </c>
      <c r="H5460">
        <v>0</v>
      </c>
      <c r="I5460">
        <v>0</v>
      </c>
      <c r="J5460">
        <v>2</v>
      </c>
      <c r="K5460">
        <v>2</v>
      </c>
      <c r="L5460" t="s">
        <v>28</v>
      </c>
      <c r="M5460" t="s">
        <v>587</v>
      </c>
      <c r="N5460" t="s">
        <v>274</v>
      </c>
      <c r="O5460" t="s">
        <v>22</v>
      </c>
      <c r="P5460" t="s">
        <v>23</v>
      </c>
      <c r="Q5460" t="s">
        <v>30</v>
      </c>
    </row>
    <row r="5461" spans="1:17" x14ac:dyDescent="0.2">
      <c r="A5461" s="2">
        <v>37006</v>
      </c>
      <c r="B5461" t="s">
        <v>293</v>
      </c>
      <c r="C5461" t="s">
        <v>147</v>
      </c>
      <c r="D5461" t="s">
        <v>50</v>
      </c>
      <c r="E5461" t="s">
        <v>50</v>
      </c>
      <c r="F5461">
        <v>6</v>
      </c>
      <c r="G5461">
        <v>27</v>
      </c>
      <c r="H5461">
        <v>0</v>
      </c>
      <c r="I5461">
        <v>0</v>
      </c>
      <c r="J5461">
        <v>1</v>
      </c>
      <c r="K5461">
        <v>1</v>
      </c>
      <c r="L5461" t="s">
        <v>28</v>
      </c>
      <c r="M5461" t="s">
        <v>478</v>
      </c>
      <c r="N5461" t="s">
        <v>293</v>
      </c>
      <c r="O5461" t="s">
        <v>22</v>
      </c>
      <c r="P5461" t="s">
        <v>23</v>
      </c>
      <c r="Q5461" t="s">
        <v>30</v>
      </c>
    </row>
    <row r="5462" spans="1:17" x14ac:dyDescent="0.2">
      <c r="A5462" s="2">
        <v>37006</v>
      </c>
      <c r="B5462" t="s">
        <v>72</v>
      </c>
      <c r="C5462" t="s">
        <v>249</v>
      </c>
      <c r="D5462" t="s">
        <v>50</v>
      </c>
      <c r="E5462" t="s">
        <v>50</v>
      </c>
      <c r="F5462">
        <v>21</v>
      </c>
      <c r="G5462">
        <v>36</v>
      </c>
      <c r="H5462">
        <v>0</v>
      </c>
      <c r="I5462">
        <v>0</v>
      </c>
      <c r="J5462">
        <v>3</v>
      </c>
      <c r="K5462">
        <v>0</v>
      </c>
      <c r="L5462" t="s">
        <v>28</v>
      </c>
      <c r="M5462" t="s">
        <v>74</v>
      </c>
      <c r="N5462" t="s">
        <v>72</v>
      </c>
      <c r="O5462" t="s">
        <v>22</v>
      </c>
      <c r="P5462" t="s">
        <v>23</v>
      </c>
      <c r="Q5462" t="s">
        <v>24</v>
      </c>
    </row>
    <row r="5463" spans="1:17" x14ac:dyDescent="0.2">
      <c r="A5463" s="2">
        <v>37006</v>
      </c>
      <c r="B5463" t="s">
        <v>67</v>
      </c>
      <c r="C5463" t="s">
        <v>82</v>
      </c>
      <c r="D5463" t="s">
        <v>50</v>
      </c>
      <c r="E5463" t="s">
        <v>50</v>
      </c>
      <c r="F5463">
        <v>2</v>
      </c>
      <c r="G5463">
        <v>5</v>
      </c>
      <c r="H5463">
        <v>0</v>
      </c>
      <c r="I5463">
        <v>0</v>
      </c>
      <c r="J5463">
        <v>4</v>
      </c>
      <c r="K5463">
        <v>0</v>
      </c>
      <c r="L5463" t="s">
        <v>28</v>
      </c>
      <c r="M5463" t="s">
        <v>769</v>
      </c>
      <c r="N5463" t="s">
        <v>67</v>
      </c>
      <c r="O5463" t="s">
        <v>22</v>
      </c>
      <c r="P5463" t="s">
        <v>23</v>
      </c>
      <c r="Q5463" t="s">
        <v>24</v>
      </c>
    </row>
    <row r="5464" spans="1:17" x14ac:dyDescent="0.2">
      <c r="A5464" s="2">
        <v>37006</v>
      </c>
      <c r="B5464" t="s">
        <v>94</v>
      </c>
      <c r="C5464" t="s">
        <v>70</v>
      </c>
      <c r="D5464" t="s">
        <v>50</v>
      </c>
      <c r="E5464" t="s">
        <v>50</v>
      </c>
      <c r="F5464">
        <v>48</v>
      </c>
      <c r="G5464">
        <v>58</v>
      </c>
      <c r="H5464">
        <v>0</v>
      </c>
      <c r="I5464">
        <v>0</v>
      </c>
      <c r="J5464">
        <v>0</v>
      </c>
      <c r="K5464">
        <v>0</v>
      </c>
      <c r="L5464" t="s">
        <v>28</v>
      </c>
      <c r="M5464" t="s">
        <v>96</v>
      </c>
      <c r="N5464" t="s">
        <v>94</v>
      </c>
      <c r="O5464" t="s">
        <v>22</v>
      </c>
      <c r="P5464" t="s">
        <v>23</v>
      </c>
      <c r="Q5464" t="s">
        <v>30</v>
      </c>
    </row>
    <row r="5465" spans="1:17" x14ac:dyDescent="0.2">
      <c r="A5465" s="2">
        <v>37006</v>
      </c>
      <c r="B5465" t="s">
        <v>98</v>
      </c>
      <c r="C5465" t="s">
        <v>737</v>
      </c>
      <c r="D5465" t="s">
        <v>50</v>
      </c>
      <c r="E5465" t="s">
        <v>50</v>
      </c>
      <c r="F5465">
        <v>30</v>
      </c>
      <c r="G5465">
        <v>144</v>
      </c>
      <c r="H5465">
        <v>0</v>
      </c>
      <c r="I5465">
        <v>0</v>
      </c>
      <c r="J5465">
        <v>3</v>
      </c>
      <c r="K5465">
        <v>1</v>
      </c>
      <c r="L5465" t="s">
        <v>20</v>
      </c>
      <c r="M5465" t="s">
        <v>99</v>
      </c>
      <c r="N5465" t="s">
        <v>98</v>
      </c>
      <c r="O5465" t="s">
        <v>22</v>
      </c>
      <c r="P5465" t="s">
        <v>23</v>
      </c>
      <c r="Q5465" t="s">
        <v>24</v>
      </c>
    </row>
    <row r="5466" spans="1:17" x14ac:dyDescent="0.2">
      <c r="A5466" s="2">
        <v>37006</v>
      </c>
      <c r="B5466" t="s">
        <v>119</v>
      </c>
      <c r="C5466" t="s">
        <v>149</v>
      </c>
      <c r="D5466" t="s">
        <v>50</v>
      </c>
      <c r="E5466" t="s">
        <v>36</v>
      </c>
      <c r="F5466">
        <v>4</v>
      </c>
      <c r="G5466">
        <v>22</v>
      </c>
      <c r="H5466">
        <v>0</v>
      </c>
      <c r="I5466">
        <v>0</v>
      </c>
      <c r="J5466">
        <v>1</v>
      </c>
      <c r="K5466">
        <v>0</v>
      </c>
      <c r="L5466" t="s">
        <v>28</v>
      </c>
      <c r="M5466" t="s">
        <v>663</v>
      </c>
      <c r="N5466" t="s">
        <v>119</v>
      </c>
      <c r="O5466" t="s">
        <v>22</v>
      </c>
      <c r="P5466" t="s">
        <v>23</v>
      </c>
      <c r="Q5466" t="s">
        <v>24</v>
      </c>
    </row>
    <row r="5467" spans="1:17" x14ac:dyDescent="0.2">
      <c r="A5467" s="2">
        <v>37006</v>
      </c>
      <c r="B5467" t="s">
        <v>185</v>
      </c>
      <c r="C5467" t="s">
        <v>304</v>
      </c>
      <c r="D5467" t="s">
        <v>27</v>
      </c>
      <c r="E5467" t="s">
        <v>27</v>
      </c>
      <c r="F5467">
        <v>45</v>
      </c>
      <c r="G5467">
        <v>49</v>
      </c>
      <c r="H5467">
        <v>0</v>
      </c>
      <c r="I5467">
        <v>0</v>
      </c>
      <c r="J5467">
        <v>1</v>
      </c>
      <c r="K5467">
        <v>1</v>
      </c>
      <c r="L5467" t="s">
        <v>20</v>
      </c>
      <c r="M5467" t="s">
        <v>412</v>
      </c>
      <c r="N5467" t="s">
        <v>185</v>
      </c>
      <c r="O5467" t="s">
        <v>22</v>
      </c>
      <c r="P5467" t="s">
        <v>23</v>
      </c>
      <c r="Q5467" t="s">
        <v>30</v>
      </c>
    </row>
    <row r="5468" spans="1:17" x14ac:dyDescent="0.2">
      <c r="A5468" s="2">
        <v>37006</v>
      </c>
      <c r="B5468" t="s">
        <v>560</v>
      </c>
      <c r="C5468" t="s">
        <v>164</v>
      </c>
      <c r="D5468" t="s">
        <v>50</v>
      </c>
      <c r="E5468" t="s">
        <v>115</v>
      </c>
      <c r="F5468">
        <v>124</v>
      </c>
      <c r="G5468">
        <v>85</v>
      </c>
      <c r="H5468">
        <v>0</v>
      </c>
      <c r="I5468">
        <v>0</v>
      </c>
      <c r="J5468">
        <v>1</v>
      </c>
      <c r="K5468">
        <v>1</v>
      </c>
      <c r="L5468" t="s">
        <v>20</v>
      </c>
      <c r="M5468" t="s">
        <v>626</v>
      </c>
      <c r="N5468" t="s">
        <v>560</v>
      </c>
      <c r="O5468" t="s">
        <v>22</v>
      </c>
      <c r="P5468" t="s">
        <v>23</v>
      </c>
      <c r="Q5468" t="s">
        <v>30</v>
      </c>
    </row>
    <row r="5469" spans="1:17" x14ac:dyDescent="0.2">
      <c r="A5469" s="2">
        <v>37006</v>
      </c>
      <c r="B5469" t="s">
        <v>101</v>
      </c>
      <c r="C5469" t="s">
        <v>125</v>
      </c>
      <c r="D5469" t="s">
        <v>50</v>
      </c>
      <c r="E5469" t="s">
        <v>50</v>
      </c>
      <c r="F5469">
        <v>94</v>
      </c>
      <c r="G5469">
        <v>166</v>
      </c>
      <c r="H5469">
        <v>0</v>
      </c>
      <c r="I5469">
        <v>0</v>
      </c>
      <c r="J5469">
        <v>1</v>
      </c>
      <c r="K5469">
        <v>1</v>
      </c>
      <c r="L5469" t="s">
        <v>20</v>
      </c>
      <c r="M5469" t="s">
        <v>331</v>
      </c>
      <c r="N5469" t="s">
        <v>101</v>
      </c>
      <c r="O5469" t="s">
        <v>22</v>
      </c>
      <c r="P5469" t="s">
        <v>23</v>
      </c>
      <c r="Q5469" t="s">
        <v>30</v>
      </c>
    </row>
    <row r="5470" spans="1:17" x14ac:dyDescent="0.2">
      <c r="A5470" s="2">
        <v>37006</v>
      </c>
      <c r="B5470" t="s">
        <v>464</v>
      </c>
      <c r="C5470" t="s">
        <v>572</v>
      </c>
      <c r="D5470" t="s">
        <v>115</v>
      </c>
      <c r="E5470" t="s">
        <v>115</v>
      </c>
      <c r="F5470">
        <v>110</v>
      </c>
      <c r="G5470">
        <v>181</v>
      </c>
      <c r="H5470">
        <v>0</v>
      </c>
      <c r="I5470">
        <v>0</v>
      </c>
      <c r="J5470">
        <v>3</v>
      </c>
      <c r="K5470">
        <v>0</v>
      </c>
      <c r="L5470" t="s">
        <v>28</v>
      </c>
      <c r="M5470" t="s">
        <v>657</v>
      </c>
      <c r="N5470" t="s">
        <v>464</v>
      </c>
      <c r="O5470" t="s">
        <v>22</v>
      </c>
      <c r="P5470" t="s">
        <v>23</v>
      </c>
      <c r="Q5470" t="s">
        <v>24</v>
      </c>
    </row>
    <row r="5471" spans="1:17" x14ac:dyDescent="0.2">
      <c r="A5471" s="2">
        <v>37006</v>
      </c>
      <c r="B5471" t="s">
        <v>571</v>
      </c>
      <c r="C5471" t="s">
        <v>459</v>
      </c>
      <c r="D5471" t="s">
        <v>115</v>
      </c>
      <c r="E5471" t="s">
        <v>115</v>
      </c>
      <c r="F5471">
        <v>183</v>
      </c>
      <c r="G5471">
        <v>170</v>
      </c>
      <c r="H5471">
        <v>0</v>
      </c>
      <c r="I5471">
        <v>0</v>
      </c>
      <c r="J5471">
        <v>1</v>
      </c>
      <c r="K5471">
        <v>6</v>
      </c>
      <c r="L5471" t="s">
        <v>20</v>
      </c>
      <c r="M5471" t="s">
        <v>626</v>
      </c>
      <c r="N5471" t="s">
        <v>560</v>
      </c>
      <c r="O5471" t="s">
        <v>122</v>
      </c>
      <c r="P5471" t="s">
        <v>23</v>
      </c>
      <c r="Q5471" t="s">
        <v>41</v>
      </c>
    </row>
    <row r="5472" spans="1:17" x14ac:dyDescent="0.2">
      <c r="A5472" s="2">
        <v>37006</v>
      </c>
      <c r="B5472" t="s">
        <v>184</v>
      </c>
      <c r="C5472" t="s">
        <v>76</v>
      </c>
      <c r="D5472" t="s">
        <v>50</v>
      </c>
      <c r="E5472" t="s">
        <v>50</v>
      </c>
      <c r="F5472">
        <v>122</v>
      </c>
      <c r="G5472">
        <v>57</v>
      </c>
      <c r="H5472">
        <v>0</v>
      </c>
      <c r="I5472">
        <v>0</v>
      </c>
      <c r="J5472">
        <v>1</v>
      </c>
      <c r="K5472">
        <v>4</v>
      </c>
      <c r="L5472" t="s">
        <v>20</v>
      </c>
      <c r="M5472" t="s">
        <v>193</v>
      </c>
      <c r="N5472" t="s">
        <v>184</v>
      </c>
      <c r="O5472" t="s">
        <v>22</v>
      </c>
      <c r="P5472" t="s">
        <v>23</v>
      </c>
      <c r="Q5472" t="s">
        <v>41</v>
      </c>
    </row>
    <row r="5473" spans="1:17" x14ac:dyDescent="0.2">
      <c r="A5473" s="2">
        <v>37006</v>
      </c>
      <c r="B5473" t="s">
        <v>384</v>
      </c>
      <c r="C5473" t="s">
        <v>81</v>
      </c>
      <c r="D5473" t="s">
        <v>50</v>
      </c>
      <c r="E5473" t="s">
        <v>50</v>
      </c>
      <c r="F5473">
        <v>99</v>
      </c>
      <c r="G5473">
        <v>64</v>
      </c>
      <c r="H5473">
        <v>0</v>
      </c>
      <c r="I5473">
        <v>0</v>
      </c>
      <c r="J5473">
        <v>0</v>
      </c>
      <c r="K5473">
        <v>0</v>
      </c>
      <c r="L5473" t="s">
        <v>28</v>
      </c>
      <c r="M5473" t="s">
        <v>395</v>
      </c>
      <c r="N5473" t="s">
        <v>384</v>
      </c>
      <c r="O5473" t="s">
        <v>22</v>
      </c>
      <c r="P5473" t="s">
        <v>23</v>
      </c>
      <c r="Q5473" t="s">
        <v>30</v>
      </c>
    </row>
    <row r="5474" spans="1:17" x14ac:dyDescent="0.2">
      <c r="A5474" s="2">
        <v>37006</v>
      </c>
      <c r="B5474" t="s">
        <v>126</v>
      </c>
      <c r="C5474" t="s">
        <v>145</v>
      </c>
      <c r="D5474" t="s">
        <v>50</v>
      </c>
      <c r="E5474" t="s">
        <v>50</v>
      </c>
      <c r="F5474">
        <v>10</v>
      </c>
      <c r="G5474">
        <v>62</v>
      </c>
      <c r="H5474">
        <v>0</v>
      </c>
      <c r="I5474">
        <v>0</v>
      </c>
      <c r="J5474">
        <v>4</v>
      </c>
      <c r="K5474">
        <v>0</v>
      </c>
      <c r="L5474" t="s">
        <v>20</v>
      </c>
      <c r="M5474" t="s">
        <v>330</v>
      </c>
      <c r="N5474" t="s">
        <v>126</v>
      </c>
      <c r="O5474" t="s">
        <v>22</v>
      </c>
      <c r="P5474" t="s">
        <v>23</v>
      </c>
      <c r="Q5474" t="s">
        <v>24</v>
      </c>
    </row>
    <row r="5475" spans="1:17" x14ac:dyDescent="0.2">
      <c r="A5475" s="2">
        <v>37006</v>
      </c>
      <c r="B5475" t="s">
        <v>49</v>
      </c>
      <c r="C5475" t="s">
        <v>87</v>
      </c>
      <c r="D5475" t="s">
        <v>50</v>
      </c>
      <c r="E5475" t="s">
        <v>50</v>
      </c>
      <c r="F5475">
        <v>16</v>
      </c>
      <c r="G5475">
        <v>44</v>
      </c>
      <c r="H5475">
        <v>0</v>
      </c>
      <c r="I5475">
        <v>0</v>
      </c>
      <c r="J5475">
        <v>2</v>
      </c>
      <c r="K5475">
        <v>1</v>
      </c>
      <c r="L5475" t="s">
        <v>28</v>
      </c>
      <c r="M5475" t="s">
        <v>103</v>
      </c>
      <c r="N5475" t="s">
        <v>49</v>
      </c>
      <c r="O5475" t="s">
        <v>22</v>
      </c>
      <c r="P5475" t="s">
        <v>23</v>
      </c>
      <c r="Q5475" t="s">
        <v>24</v>
      </c>
    </row>
    <row r="5476" spans="1:17" x14ac:dyDescent="0.2">
      <c r="A5476" s="2">
        <v>37006</v>
      </c>
      <c r="B5476" t="s">
        <v>90</v>
      </c>
      <c r="C5476" t="s">
        <v>104</v>
      </c>
      <c r="D5476" t="s">
        <v>50</v>
      </c>
      <c r="E5476" t="s">
        <v>50</v>
      </c>
      <c r="F5476">
        <v>23</v>
      </c>
      <c r="G5476">
        <v>24</v>
      </c>
      <c r="H5476">
        <v>0</v>
      </c>
      <c r="I5476">
        <v>0</v>
      </c>
      <c r="J5476">
        <v>1</v>
      </c>
      <c r="K5476">
        <v>1</v>
      </c>
      <c r="L5476" t="s">
        <v>28</v>
      </c>
      <c r="M5476" t="s">
        <v>975</v>
      </c>
      <c r="N5476" t="s">
        <v>90</v>
      </c>
      <c r="O5476" t="s">
        <v>22</v>
      </c>
      <c r="P5476" t="s">
        <v>23</v>
      </c>
      <c r="Q5476" t="s">
        <v>30</v>
      </c>
    </row>
    <row r="5477" spans="1:17" x14ac:dyDescent="0.2">
      <c r="A5477" s="2">
        <v>37006</v>
      </c>
      <c r="B5477" t="s">
        <v>92</v>
      </c>
      <c r="C5477" t="s">
        <v>244</v>
      </c>
      <c r="D5477" t="s">
        <v>50</v>
      </c>
      <c r="E5477" t="s">
        <v>50</v>
      </c>
      <c r="F5477">
        <v>12</v>
      </c>
      <c r="G5477">
        <v>25</v>
      </c>
      <c r="H5477">
        <v>0</v>
      </c>
      <c r="I5477">
        <v>0</v>
      </c>
      <c r="J5477">
        <v>0</v>
      </c>
      <c r="K5477">
        <v>0</v>
      </c>
      <c r="L5477" t="s">
        <v>28</v>
      </c>
      <c r="M5477" t="s">
        <v>794</v>
      </c>
      <c r="N5477" t="s">
        <v>92</v>
      </c>
      <c r="O5477" t="s">
        <v>22</v>
      </c>
      <c r="P5477" t="s">
        <v>23</v>
      </c>
      <c r="Q5477" t="s">
        <v>30</v>
      </c>
    </row>
    <row r="5478" spans="1:17" x14ac:dyDescent="0.2">
      <c r="A5478" s="2">
        <v>37006</v>
      </c>
      <c r="B5478" t="s">
        <v>106</v>
      </c>
      <c r="C5478" t="s">
        <v>143</v>
      </c>
      <c r="D5478" t="s">
        <v>50</v>
      </c>
      <c r="E5478" t="s">
        <v>115</v>
      </c>
      <c r="F5478">
        <v>7</v>
      </c>
      <c r="G5478">
        <v>42</v>
      </c>
      <c r="H5478">
        <v>0</v>
      </c>
      <c r="I5478">
        <v>0</v>
      </c>
      <c r="J5478">
        <v>1</v>
      </c>
      <c r="K5478">
        <v>0</v>
      </c>
      <c r="L5478" t="s">
        <v>28</v>
      </c>
      <c r="M5478" t="s">
        <v>489</v>
      </c>
      <c r="N5478" t="s">
        <v>106</v>
      </c>
      <c r="O5478" t="s">
        <v>22</v>
      </c>
      <c r="P5478" t="s">
        <v>23</v>
      </c>
      <c r="Q5478" t="s">
        <v>24</v>
      </c>
    </row>
    <row r="5479" spans="1:17" x14ac:dyDescent="0.2">
      <c r="A5479" s="2">
        <v>37006</v>
      </c>
      <c r="B5479" t="s">
        <v>53</v>
      </c>
      <c r="C5479" t="s">
        <v>52</v>
      </c>
      <c r="D5479" t="s">
        <v>50</v>
      </c>
      <c r="E5479" t="s">
        <v>50</v>
      </c>
      <c r="F5479">
        <v>56</v>
      </c>
      <c r="G5479">
        <v>19</v>
      </c>
      <c r="H5479">
        <v>0</v>
      </c>
      <c r="I5479">
        <v>0</v>
      </c>
      <c r="J5479">
        <v>0</v>
      </c>
      <c r="K5479">
        <v>2</v>
      </c>
      <c r="L5479" t="s">
        <v>28</v>
      </c>
      <c r="M5479" t="s">
        <v>976</v>
      </c>
      <c r="N5479" t="s">
        <v>53</v>
      </c>
      <c r="O5479" t="s">
        <v>22</v>
      </c>
      <c r="P5479" t="s">
        <v>23</v>
      </c>
      <c r="Q5479" t="s">
        <v>41</v>
      </c>
    </row>
    <row r="5480" spans="1:17" x14ac:dyDescent="0.2">
      <c r="A5480" s="2">
        <v>37006</v>
      </c>
      <c r="B5480" t="s">
        <v>282</v>
      </c>
      <c r="C5480" t="s">
        <v>26</v>
      </c>
      <c r="D5480" t="s">
        <v>19</v>
      </c>
      <c r="E5480" t="s">
        <v>27</v>
      </c>
      <c r="F5480">
        <v>33</v>
      </c>
      <c r="G5480">
        <v>13</v>
      </c>
      <c r="H5480">
        <v>0</v>
      </c>
      <c r="I5480">
        <v>0</v>
      </c>
      <c r="J5480">
        <v>1</v>
      </c>
      <c r="K5480">
        <v>1</v>
      </c>
      <c r="L5480" t="s">
        <v>20</v>
      </c>
      <c r="M5480" t="s">
        <v>285</v>
      </c>
      <c r="N5480" t="s">
        <v>282</v>
      </c>
      <c r="O5480" t="s">
        <v>22</v>
      </c>
      <c r="P5480" t="s">
        <v>23</v>
      </c>
      <c r="Q5480" t="s">
        <v>30</v>
      </c>
    </row>
    <row r="5481" spans="1:17" x14ac:dyDescent="0.2">
      <c r="A5481" s="2">
        <v>37006</v>
      </c>
      <c r="B5481" t="s">
        <v>180</v>
      </c>
      <c r="C5481" t="s">
        <v>85</v>
      </c>
      <c r="D5481" t="s">
        <v>50</v>
      </c>
      <c r="E5481" t="s">
        <v>50</v>
      </c>
      <c r="F5481">
        <v>26</v>
      </c>
      <c r="G5481">
        <v>78</v>
      </c>
      <c r="H5481">
        <v>0</v>
      </c>
      <c r="I5481">
        <v>0</v>
      </c>
      <c r="J5481">
        <v>0</v>
      </c>
      <c r="K5481">
        <v>2</v>
      </c>
      <c r="L5481" t="s">
        <v>28</v>
      </c>
      <c r="M5481" t="s">
        <v>977</v>
      </c>
      <c r="N5481" t="s">
        <v>180</v>
      </c>
      <c r="O5481" t="s">
        <v>22</v>
      </c>
      <c r="P5481" t="s">
        <v>23</v>
      </c>
      <c r="Q5481" t="s">
        <v>41</v>
      </c>
    </row>
    <row r="5482" spans="1:17" x14ac:dyDescent="0.2">
      <c r="A5482" s="2">
        <v>37006</v>
      </c>
      <c r="B5482" t="s">
        <v>77</v>
      </c>
      <c r="C5482" t="s">
        <v>131</v>
      </c>
      <c r="D5482" t="s">
        <v>27</v>
      </c>
      <c r="E5482" t="s">
        <v>27</v>
      </c>
      <c r="F5482">
        <v>18</v>
      </c>
      <c r="G5482">
        <v>52</v>
      </c>
      <c r="H5482">
        <v>0</v>
      </c>
      <c r="I5482">
        <v>0</v>
      </c>
      <c r="J5482">
        <v>1</v>
      </c>
      <c r="K5482">
        <v>0</v>
      </c>
      <c r="L5482" t="s">
        <v>20</v>
      </c>
      <c r="M5482" t="s">
        <v>978</v>
      </c>
      <c r="N5482" t="s">
        <v>77</v>
      </c>
      <c r="O5482" t="s">
        <v>22</v>
      </c>
      <c r="P5482" t="s">
        <v>23</v>
      </c>
      <c r="Q5482" t="s">
        <v>24</v>
      </c>
    </row>
    <row r="5483" spans="1:17" x14ac:dyDescent="0.2">
      <c r="A5483" s="2">
        <v>37006</v>
      </c>
      <c r="B5483" t="s">
        <v>449</v>
      </c>
      <c r="C5483" t="s">
        <v>583</v>
      </c>
      <c r="D5483" t="s">
        <v>115</v>
      </c>
      <c r="E5483" t="s">
        <v>115</v>
      </c>
      <c r="F5483">
        <v>74</v>
      </c>
      <c r="G5483">
        <v>131</v>
      </c>
      <c r="H5483">
        <v>0</v>
      </c>
      <c r="I5483">
        <v>0</v>
      </c>
      <c r="J5483">
        <v>1</v>
      </c>
      <c r="K5483">
        <v>0</v>
      </c>
      <c r="L5483" t="s">
        <v>20</v>
      </c>
      <c r="M5483" t="s">
        <v>530</v>
      </c>
      <c r="N5483" t="s">
        <v>449</v>
      </c>
      <c r="O5483" t="s">
        <v>22</v>
      </c>
      <c r="P5483" t="s">
        <v>23</v>
      </c>
      <c r="Q5483" t="s">
        <v>24</v>
      </c>
    </row>
    <row r="5484" spans="1:17" x14ac:dyDescent="0.2">
      <c r="A5484" s="2">
        <v>37007</v>
      </c>
      <c r="B5484" t="s">
        <v>614</v>
      </c>
      <c r="C5484" t="s">
        <v>532</v>
      </c>
      <c r="D5484" t="s">
        <v>27</v>
      </c>
      <c r="E5484" t="s">
        <v>27</v>
      </c>
      <c r="F5484">
        <v>186</v>
      </c>
      <c r="G5484">
        <v>192</v>
      </c>
      <c r="H5484">
        <v>0</v>
      </c>
      <c r="I5484">
        <v>0</v>
      </c>
      <c r="J5484">
        <v>2</v>
      </c>
      <c r="K5484">
        <v>1</v>
      </c>
      <c r="L5484" t="s">
        <v>28</v>
      </c>
      <c r="M5484" t="s">
        <v>615</v>
      </c>
      <c r="N5484" t="s">
        <v>614</v>
      </c>
      <c r="O5484" t="s">
        <v>22</v>
      </c>
      <c r="P5484" t="s">
        <v>23</v>
      </c>
      <c r="Q5484" t="s">
        <v>24</v>
      </c>
    </row>
    <row r="5485" spans="1:17" x14ac:dyDescent="0.2">
      <c r="A5485" s="2">
        <v>37007</v>
      </c>
      <c r="B5485" t="s">
        <v>56</v>
      </c>
      <c r="C5485" t="s">
        <v>167</v>
      </c>
      <c r="D5485" t="s">
        <v>27</v>
      </c>
      <c r="E5485" t="s">
        <v>115</v>
      </c>
      <c r="F5485">
        <v>65</v>
      </c>
      <c r="G5485">
        <v>40</v>
      </c>
      <c r="H5485">
        <v>0</v>
      </c>
      <c r="I5485">
        <v>0</v>
      </c>
      <c r="J5485">
        <v>1</v>
      </c>
      <c r="K5485">
        <v>0</v>
      </c>
      <c r="L5485" t="s">
        <v>28</v>
      </c>
      <c r="M5485" t="s">
        <v>266</v>
      </c>
      <c r="N5485" t="s">
        <v>183</v>
      </c>
      <c r="O5485" t="s">
        <v>122</v>
      </c>
      <c r="P5485" t="s">
        <v>23</v>
      </c>
      <c r="Q5485" t="s">
        <v>24</v>
      </c>
    </row>
    <row r="5486" spans="1:17" x14ac:dyDescent="0.2">
      <c r="A5486" s="2">
        <v>37007</v>
      </c>
      <c r="B5486" t="s">
        <v>183</v>
      </c>
      <c r="C5486" t="s">
        <v>133</v>
      </c>
      <c r="D5486" t="s">
        <v>36</v>
      </c>
      <c r="E5486" t="s">
        <v>115</v>
      </c>
      <c r="F5486">
        <v>34</v>
      </c>
      <c r="G5486">
        <v>41</v>
      </c>
      <c r="H5486">
        <v>0</v>
      </c>
      <c r="I5486">
        <v>0</v>
      </c>
      <c r="J5486">
        <v>1</v>
      </c>
      <c r="K5486">
        <v>2</v>
      </c>
      <c r="L5486" t="s">
        <v>28</v>
      </c>
      <c r="M5486" t="s">
        <v>266</v>
      </c>
      <c r="N5486" t="s">
        <v>183</v>
      </c>
      <c r="O5486" t="s">
        <v>22</v>
      </c>
      <c r="P5486" t="s">
        <v>23</v>
      </c>
      <c r="Q5486" t="s">
        <v>41</v>
      </c>
    </row>
    <row r="5487" spans="1:17" x14ac:dyDescent="0.2">
      <c r="A5487" s="2">
        <v>37007</v>
      </c>
      <c r="B5487" t="s">
        <v>176</v>
      </c>
      <c r="C5487" t="s">
        <v>388</v>
      </c>
      <c r="D5487" t="s">
        <v>115</v>
      </c>
      <c r="E5487" t="s">
        <v>115</v>
      </c>
      <c r="F5487">
        <v>66</v>
      </c>
      <c r="G5487">
        <v>121</v>
      </c>
      <c r="H5487">
        <v>0</v>
      </c>
      <c r="I5487">
        <v>0</v>
      </c>
      <c r="J5487">
        <v>1</v>
      </c>
      <c r="K5487">
        <v>0</v>
      </c>
      <c r="L5487" t="s">
        <v>20</v>
      </c>
      <c r="M5487" t="s">
        <v>178</v>
      </c>
      <c r="N5487" t="s">
        <v>176</v>
      </c>
      <c r="O5487" t="s">
        <v>22</v>
      </c>
      <c r="P5487" t="s">
        <v>23</v>
      </c>
      <c r="Q5487" t="s">
        <v>24</v>
      </c>
    </row>
    <row r="5488" spans="1:17" x14ac:dyDescent="0.2">
      <c r="A5488" s="2">
        <v>37008</v>
      </c>
      <c r="B5488" t="s">
        <v>449</v>
      </c>
      <c r="C5488" t="s">
        <v>177</v>
      </c>
      <c r="D5488" t="s">
        <v>115</v>
      </c>
      <c r="E5488" t="s">
        <v>115</v>
      </c>
      <c r="F5488">
        <v>74</v>
      </c>
      <c r="G5488">
        <v>109</v>
      </c>
      <c r="H5488">
        <v>0</v>
      </c>
      <c r="I5488">
        <v>0</v>
      </c>
      <c r="J5488">
        <v>2</v>
      </c>
      <c r="K5488">
        <v>2</v>
      </c>
      <c r="L5488" t="s">
        <v>20</v>
      </c>
      <c r="M5488" t="s">
        <v>530</v>
      </c>
      <c r="N5488" t="s">
        <v>449</v>
      </c>
      <c r="O5488" t="s">
        <v>22</v>
      </c>
      <c r="P5488" t="s">
        <v>23</v>
      </c>
      <c r="Q5488" t="s">
        <v>30</v>
      </c>
    </row>
    <row r="5489" spans="1:17" x14ac:dyDescent="0.2">
      <c r="A5489" s="2">
        <v>37008</v>
      </c>
      <c r="B5489" t="s">
        <v>389</v>
      </c>
      <c r="C5489" t="s">
        <v>651</v>
      </c>
      <c r="D5489" t="s">
        <v>115</v>
      </c>
      <c r="E5489" t="s">
        <v>115</v>
      </c>
      <c r="F5489">
        <v>161</v>
      </c>
      <c r="G5489">
        <v>195</v>
      </c>
      <c r="H5489">
        <v>0</v>
      </c>
      <c r="I5489">
        <v>0</v>
      </c>
      <c r="J5489">
        <v>1</v>
      </c>
      <c r="K5489">
        <v>0</v>
      </c>
      <c r="L5489" t="s">
        <v>20</v>
      </c>
      <c r="M5489" t="s">
        <v>720</v>
      </c>
      <c r="N5489" t="s">
        <v>389</v>
      </c>
      <c r="O5489" t="s">
        <v>22</v>
      </c>
      <c r="P5489" t="s">
        <v>23</v>
      </c>
      <c r="Q5489" t="s">
        <v>24</v>
      </c>
    </row>
    <row r="5490" spans="1:17" x14ac:dyDescent="0.2">
      <c r="A5490" s="2">
        <v>37009</v>
      </c>
      <c r="B5490" t="s">
        <v>212</v>
      </c>
      <c r="C5490" t="s">
        <v>979</v>
      </c>
      <c r="D5490" t="s">
        <v>115</v>
      </c>
      <c r="E5490" t="s">
        <v>115</v>
      </c>
      <c r="F5490">
        <v>142</v>
      </c>
      <c r="G5490">
        <v>201</v>
      </c>
      <c r="H5490">
        <v>0</v>
      </c>
      <c r="I5490">
        <v>0</v>
      </c>
      <c r="J5490">
        <v>3</v>
      </c>
      <c r="K5490">
        <v>1</v>
      </c>
      <c r="L5490" t="s">
        <v>28</v>
      </c>
      <c r="M5490" t="s">
        <v>214</v>
      </c>
      <c r="N5490" t="s">
        <v>212</v>
      </c>
      <c r="O5490" t="s">
        <v>22</v>
      </c>
      <c r="P5490" t="s">
        <v>23</v>
      </c>
      <c r="Q5490" t="s">
        <v>24</v>
      </c>
    </row>
    <row r="5491" spans="1:17" x14ac:dyDescent="0.2">
      <c r="A5491" s="2">
        <v>37009</v>
      </c>
      <c r="B5491" t="s">
        <v>61</v>
      </c>
      <c r="C5491" t="s">
        <v>378</v>
      </c>
      <c r="D5491" t="s">
        <v>36</v>
      </c>
      <c r="E5491" t="s">
        <v>36</v>
      </c>
      <c r="F5491">
        <v>92</v>
      </c>
      <c r="G5491">
        <v>117</v>
      </c>
      <c r="H5491">
        <v>0</v>
      </c>
      <c r="I5491">
        <v>0</v>
      </c>
      <c r="J5491">
        <v>2</v>
      </c>
      <c r="K5491">
        <v>0</v>
      </c>
      <c r="L5491" t="s">
        <v>20</v>
      </c>
      <c r="M5491" t="s">
        <v>63</v>
      </c>
      <c r="N5491" t="s">
        <v>61</v>
      </c>
      <c r="O5491" t="s">
        <v>22</v>
      </c>
      <c r="P5491" t="s">
        <v>23</v>
      </c>
      <c r="Q5491" t="s">
        <v>24</v>
      </c>
    </row>
    <row r="5492" spans="1:17" x14ac:dyDescent="0.2">
      <c r="A5492" s="2">
        <v>37009</v>
      </c>
      <c r="B5492" t="s">
        <v>629</v>
      </c>
      <c r="C5492" t="s">
        <v>182</v>
      </c>
      <c r="D5492" t="s">
        <v>36</v>
      </c>
      <c r="E5492" t="s">
        <v>115</v>
      </c>
      <c r="F5492">
        <v>152</v>
      </c>
      <c r="G5492">
        <v>79</v>
      </c>
      <c r="H5492">
        <v>0</v>
      </c>
      <c r="I5492">
        <v>0</v>
      </c>
      <c r="J5492">
        <v>0</v>
      </c>
      <c r="K5492">
        <v>1</v>
      </c>
      <c r="L5492" t="s">
        <v>20</v>
      </c>
      <c r="M5492" t="s">
        <v>925</v>
      </c>
      <c r="N5492" t="s">
        <v>629</v>
      </c>
      <c r="O5492" t="s">
        <v>22</v>
      </c>
      <c r="P5492" t="s">
        <v>23</v>
      </c>
      <c r="Q5492" t="s">
        <v>41</v>
      </c>
    </row>
    <row r="5493" spans="1:17" x14ac:dyDescent="0.2">
      <c r="A5493" s="2">
        <v>37010</v>
      </c>
      <c r="B5493" t="s">
        <v>648</v>
      </c>
      <c r="C5493" t="s">
        <v>363</v>
      </c>
      <c r="D5493" t="s">
        <v>115</v>
      </c>
      <c r="E5493" t="s">
        <v>115</v>
      </c>
      <c r="F5493">
        <v>172</v>
      </c>
      <c r="G5493">
        <v>96</v>
      </c>
      <c r="H5493">
        <v>0</v>
      </c>
      <c r="I5493">
        <v>0</v>
      </c>
      <c r="J5493">
        <v>0</v>
      </c>
      <c r="K5493">
        <v>2</v>
      </c>
      <c r="L5493" t="s">
        <v>20</v>
      </c>
      <c r="M5493" t="s">
        <v>717</v>
      </c>
      <c r="N5493" t="s">
        <v>648</v>
      </c>
      <c r="O5493" t="s">
        <v>22</v>
      </c>
      <c r="P5493" t="s">
        <v>23</v>
      </c>
      <c r="Q5493" t="s">
        <v>41</v>
      </c>
    </row>
    <row r="5494" spans="1:17" x14ac:dyDescent="0.2">
      <c r="A5494" s="2">
        <v>37010</v>
      </c>
      <c r="B5494" t="s">
        <v>296</v>
      </c>
      <c r="C5494" t="s">
        <v>149</v>
      </c>
      <c r="D5494" t="s">
        <v>36</v>
      </c>
      <c r="E5494" t="s">
        <v>36</v>
      </c>
      <c r="F5494">
        <v>112</v>
      </c>
      <c r="G5494">
        <v>22</v>
      </c>
      <c r="H5494">
        <v>0</v>
      </c>
      <c r="I5494">
        <v>0</v>
      </c>
      <c r="J5494">
        <v>0</v>
      </c>
      <c r="K5494">
        <v>3</v>
      </c>
      <c r="L5494" t="s">
        <v>716</v>
      </c>
      <c r="M5494" t="s">
        <v>399</v>
      </c>
      <c r="N5494" t="s">
        <v>296</v>
      </c>
      <c r="O5494" t="s">
        <v>22</v>
      </c>
      <c r="P5494" t="s">
        <v>23</v>
      </c>
      <c r="Q5494" t="s">
        <v>41</v>
      </c>
    </row>
    <row r="5495" spans="1:17" x14ac:dyDescent="0.2">
      <c r="A5495" s="2">
        <v>37011</v>
      </c>
      <c r="B5495" t="s">
        <v>239</v>
      </c>
      <c r="C5495" t="s">
        <v>649</v>
      </c>
      <c r="D5495" t="s">
        <v>115</v>
      </c>
      <c r="E5495" t="s">
        <v>115</v>
      </c>
      <c r="F5495">
        <v>100</v>
      </c>
      <c r="G5495">
        <v>169</v>
      </c>
      <c r="H5495">
        <v>0</v>
      </c>
      <c r="I5495">
        <v>0</v>
      </c>
      <c r="J5495">
        <v>12</v>
      </c>
      <c r="K5495">
        <v>0</v>
      </c>
      <c r="L5495" t="s">
        <v>20</v>
      </c>
      <c r="M5495" t="s">
        <v>240</v>
      </c>
      <c r="N5495" t="s">
        <v>239</v>
      </c>
      <c r="O5495" t="s">
        <v>22</v>
      </c>
      <c r="P5495" t="s">
        <v>23</v>
      </c>
      <c r="Q5495" t="s">
        <v>24</v>
      </c>
    </row>
    <row r="5496" spans="1:17" x14ac:dyDescent="0.2">
      <c r="A5496" s="2">
        <v>37011</v>
      </c>
      <c r="B5496" t="s">
        <v>469</v>
      </c>
      <c r="C5496" t="s">
        <v>572</v>
      </c>
      <c r="D5496" t="s">
        <v>115</v>
      </c>
      <c r="E5496" t="s">
        <v>115</v>
      </c>
      <c r="F5496">
        <v>104</v>
      </c>
      <c r="G5496">
        <v>181</v>
      </c>
      <c r="H5496">
        <v>0</v>
      </c>
      <c r="I5496">
        <v>0</v>
      </c>
      <c r="J5496">
        <v>12</v>
      </c>
      <c r="K5496">
        <v>0</v>
      </c>
      <c r="L5496" t="s">
        <v>20</v>
      </c>
      <c r="M5496" t="s">
        <v>980</v>
      </c>
      <c r="N5496" t="s">
        <v>469</v>
      </c>
      <c r="O5496" t="s">
        <v>22</v>
      </c>
      <c r="P5496" t="s">
        <v>23</v>
      </c>
      <c r="Q5496" t="s">
        <v>24</v>
      </c>
    </row>
    <row r="5497" spans="1:17" x14ac:dyDescent="0.2">
      <c r="A5497" s="2">
        <v>37014</v>
      </c>
      <c r="B5497" t="s">
        <v>177</v>
      </c>
      <c r="C5497" t="s">
        <v>638</v>
      </c>
      <c r="D5497" t="s">
        <v>115</v>
      </c>
      <c r="E5497" t="s">
        <v>115</v>
      </c>
      <c r="F5497">
        <v>109</v>
      </c>
      <c r="G5497">
        <v>165</v>
      </c>
      <c r="H5497">
        <v>0</v>
      </c>
      <c r="I5497">
        <v>0</v>
      </c>
      <c r="J5497">
        <v>6</v>
      </c>
      <c r="K5497">
        <v>0</v>
      </c>
      <c r="L5497" t="s">
        <v>20</v>
      </c>
      <c r="M5497" t="s">
        <v>640</v>
      </c>
      <c r="N5497" t="s">
        <v>177</v>
      </c>
      <c r="O5497" t="s">
        <v>22</v>
      </c>
      <c r="P5497" t="s">
        <v>23</v>
      </c>
      <c r="Q5497" t="s">
        <v>24</v>
      </c>
    </row>
    <row r="5498" spans="1:17" x14ac:dyDescent="0.2">
      <c r="A5498" s="2">
        <v>37014</v>
      </c>
      <c r="B5498" t="s">
        <v>583</v>
      </c>
      <c r="C5498" t="s">
        <v>449</v>
      </c>
      <c r="D5498" t="s">
        <v>115</v>
      </c>
      <c r="E5498" t="s">
        <v>115</v>
      </c>
      <c r="F5498">
        <v>131</v>
      </c>
      <c r="G5498">
        <v>74</v>
      </c>
      <c r="H5498">
        <v>0</v>
      </c>
      <c r="I5498">
        <v>0</v>
      </c>
      <c r="J5498">
        <v>2</v>
      </c>
      <c r="K5498">
        <v>5</v>
      </c>
      <c r="L5498" t="s">
        <v>20</v>
      </c>
      <c r="M5498" t="s">
        <v>640</v>
      </c>
      <c r="N5498" t="s">
        <v>177</v>
      </c>
      <c r="O5498" t="s">
        <v>122</v>
      </c>
      <c r="P5498" t="s">
        <v>23</v>
      </c>
      <c r="Q5498" t="s">
        <v>41</v>
      </c>
    </row>
    <row r="5499" spans="1:17" x14ac:dyDescent="0.2">
      <c r="A5499" s="2">
        <v>37015</v>
      </c>
      <c r="B5499" t="s">
        <v>150</v>
      </c>
      <c r="C5499" t="s">
        <v>110</v>
      </c>
      <c r="D5499" t="s">
        <v>36</v>
      </c>
      <c r="E5499" t="s">
        <v>36</v>
      </c>
      <c r="F5499">
        <v>76</v>
      </c>
      <c r="G5499">
        <v>31</v>
      </c>
      <c r="H5499">
        <v>0</v>
      </c>
      <c r="I5499">
        <v>0</v>
      </c>
      <c r="J5499">
        <v>1</v>
      </c>
      <c r="K5499">
        <v>2</v>
      </c>
      <c r="L5499" t="s">
        <v>20</v>
      </c>
      <c r="M5499" t="s">
        <v>151</v>
      </c>
      <c r="N5499" t="s">
        <v>150</v>
      </c>
      <c r="O5499" t="s">
        <v>22</v>
      </c>
      <c r="P5499" t="s">
        <v>23</v>
      </c>
      <c r="Q5499" t="s">
        <v>41</v>
      </c>
    </row>
    <row r="5500" spans="1:17" x14ac:dyDescent="0.2">
      <c r="A5500" s="2">
        <v>37015</v>
      </c>
      <c r="B5500" t="s">
        <v>239</v>
      </c>
      <c r="C5500" t="s">
        <v>649</v>
      </c>
      <c r="D5500" t="s">
        <v>115</v>
      </c>
      <c r="E5500" t="s">
        <v>115</v>
      </c>
      <c r="F5500">
        <v>100</v>
      </c>
      <c r="G5500">
        <v>169</v>
      </c>
      <c r="H5500">
        <v>0</v>
      </c>
      <c r="I5500">
        <v>0</v>
      </c>
      <c r="J5500">
        <v>7</v>
      </c>
      <c r="K5500">
        <v>0</v>
      </c>
      <c r="L5500" t="s">
        <v>20</v>
      </c>
      <c r="M5500" t="s">
        <v>240</v>
      </c>
      <c r="N5500" t="s">
        <v>239</v>
      </c>
      <c r="O5500" t="s">
        <v>22</v>
      </c>
      <c r="P5500" t="s">
        <v>23</v>
      </c>
      <c r="Q5500" t="s">
        <v>24</v>
      </c>
    </row>
    <row r="5501" spans="1:17" x14ac:dyDescent="0.2">
      <c r="A5501" s="2">
        <v>37015</v>
      </c>
      <c r="B5501" t="s">
        <v>469</v>
      </c>
      <c r="C5501" t="s">
        <v>572</v>
      </c>
      <c r="D5501" t="s">
        <v>115</v>
      </c>
      <c r="E5501" t="s">
        <v>115</v>
      </c>
      <c r="F5501">
        <v>104</v>
      </c>
      <c r="G5501">
        <v>181</v>
      </c>
      <c r="H5501">
        <v>0</v>
      </c>
      <c r="I5501">
        <v>0</v>
      </c>
      <c r="J5501">
        <v>5</v>
      </c>
      <c r="K5501">
        <v>1</v>
      </c>
      <c r="L5501" t="s">
        <v>20</v>
      </c>
      <c r="M5501" t="s">
        <v>980</v>
      </c>
      <c r="N5501" t="s">
        <v>469</v>
      </c>
      <c r="O5501" t="s">
        <v>22</v>
      </c>
      <c r="P5501" t="s">
        <v>23</v>
      </c>
      <c r="Q5501" t="s">
        <v>24</v>
      </c>
    </row>
    <row r="5502" spans="1:17" x14ac:dyDescent="0.2">
      <c r="A5502" s="2">
        <v>37015</v>
      </c>
      <c r="B5502" t="s">
        <v>176</v>
      </c>
      <c r="C5502" t="s">
        <v>651</v>
      </c>
      <c r="D5502" t="s">
        <v>115</v>
      </c>
      <c r="E5502" t="s">
        <v>115</v>
      </c>
      <c r="F5502">
        <v>66</v>
      </c>
      <c r="G5502">
        <v>195</v>
      </c>
      <c r="H5502">
        <v>0</v>
      </c>
      <c r="I5502">
        <v>0</v>
      </c>
      <c r="J5502">
        <v>4</v>
      </c>
      <c r="K5502">
        <v>0</v>
      </c>
      <c r="L5502" t="s">
        <v>20</v>
      </c>
      <c r="M5502" t="s">
        <v>178</v>
      </c>
      <c r="N5502" t="s">
        <v>176</v>
      </c>
      <c r="O5502" t="s">
        <v>22</v>
      </c>
      <c r="P5502" t="s">
        <v>23</v>
      </c>
      <c r="Q5502" t="s">
        <v>24</v>
      </c>
    </row>
    <row r="5503" spans="1:17" x14ac:dyDescent="0.2">
      <c r="A5503" s="2">
        <v>37015</v>
      </c>
      <c r="B5503" t="s">
        <v>389</v>
      </c>
      <c r="C5503" t="s">
        <v>388</v>
      </c>
      <c r="D5503" t="s">
        <v>115</v>
      </c>
      <c r="E5503" t="s">
        <v>115</v>
      </c>
      <c r="F5503">
        <v>161</v>
      </c>
      <c r="G5503">
        <v>121</v>
      </c>
      <c r="H5503">
        <v>0</v>
      </c>
      <c r="I5503">
        <v>0</v>
      </c>
      <c r="J5503">
        <v>3</v>
      </c>
      <c r="K5503">
        <v>3</v>
      </c>
      <c r="L5503" t="s">
        <v>20</v>
      </c>
      <c r="M5503" t="s">
        <v>720</v>
      </c>
      <c r="N5503" t="s">
        <v>389</v>
      </c>
      <c r="O5503" t="s">
        <v>22</v>
      </c>
      <c r="P5503" t="s">
        <v>23</v>
      </c>
      <c r="Q5503" t="s">
        <v>30</v>
      </c>
    </row>
    <row r="5504" spans="1:17" x14ac:dyDescent="0.2">
      <c r="A5504" s="2">
        <v>37016</v>
      </c>
      <c r="B5504" t="s">
        <v>177</v>
      </c>
      <c r="C5504" t="s">
        <v>583</v>
      </c>
      <c r="D5504" t="s">
        <v>115</v>
      </c>
      <c r="E5504" t="s">
        <v>115</v>
      </c>
      <c r="F5504">
        <v>109</v>
      </c>
      <c r="G5504">
        <v>131</v>
      </c>
      <c r="H5504">
        <v>0</v>
      </c>
      <c r="I5504">
        <v>0</v>
      </c>
      <c r="J5504">
        <v>1</v>
      </c>
      <c r="K5504">
        <v>2</v>
      </c>
      <c r="L5504" t="s">
        <v>20</v>
      </c>
      <c r="M5504" t="s">
        <v>640</v>
      </c>
      <c r="N5504" t="s">
        <v>177</v>
      </c>
      <c r="O5504" t="s">
        <v>22</v>
      </c>
      <c r="P5504" t="s">
        <v>23</v>
      </c>
      <c r="Q5504" t="s">
        <v>41</v>
      </c>
    </row>
    <row r="5505" spans="1:17" x14ac:dyDescent="0.2">
      <c r="A5505" s="2">
        <v>37016</v>
      </c>
      <c r="B5505" t="s">
        <v>378</v>
      </c>
      <c r="C5505" t="s">
        <v>128</v>
      </c>
      <c r="D5505" t="s">
        <v>36</v>
      </c>
      <c r="E5505" t="s">
        <v>36</v>
      </c>
      <c r="F5505">
        <v>117</v>
      </c>
      <c r="G5505">
        <v>32</v>
      </c>
      <c r="H5505">
        <v>0</v>
      </c>
      <c r="I5505">
        <v>0</v>
      </c>
      <c r="J5505">
        <v>0</v>
      </c>
      <c r="K5505">
        <v>2</v>
      </c>
      <c r="L5505" t="s">
        <v>20</v>
      </c>
      <c r="M5505" t="s">
        <v>379</v>
      </c>
      <c r="N5505" t="s">
        <v>378</v>
      </c>
      <c r="O5505" t="s">
        <v>22</v>
      </c>
      <c r="P5505" t="s">
        <v>23</v>
      </c>
      <c r="Q5505" t="s">
        <v>41</v>
      </c>
    </row>
    <row r="5506" spans="1:17" x14ac:dyDescent="0.2">
      <c r="A5506" s="2">
        <v>37016</v>
      </c>
      <c r="B5506" t="s">
        <v>135</v>
      </c>
      <c r="C5506" t="s">
        <v>339</v>
      </c>
      <c r="D5506" t="s">
        <v>36</v>
      </c>
      <c r="E5506" t="s">
        <v>36</v>
      </c>
      <c r="F5506">
        <v>55</v>
      </c>
      <c r="G5506">
        <v>75</v>
      </c>
      <c r="H5506">
        <v>0</v>
      </c>
      <c r="I5506">
        <v>0</v>
      </c>
      <c r="J5506">
        <v>2</v>
      </c>
      <c r="K5506">
        <v>0</v>
      </c>
      <c r="L5506" t="s">
        <v>20</v>
      </c>
      <c r="M5506" t="s">
        <v>930</v>
      </c>
      <c r="N5506" t="s">
        <v>135</v>
      </c>
      <c r="O5506" t="s">
        <v>22</v>
      </c>
      <c r="P5506" t="s">
        <v>23</v>
      </c>
      <c r="Q5506" t="s">
        <v>24</v>
      </c>
    </row>
    <row r="5507" spans="1:17" x14ac:dyDescent="0.2">
      <c r="A5507" s="2">
        <v>37016</v>
      </c>
      <c r="B5507" t="s">
        <v>35</v>
      </c>
      <c r="C5507" t="s">
        <v>199</v>
      </c>
      <c r="D5507" t="s">
        <v>36</v>
      </c>
      <c r="E5507" t="s">
        <v>36</v>
      </c>
      <c r="F5507">
        <v>135</v>
      </c>
      <c r="G5507">
        <v>60</v>
      </c>
      <c r="H5507">
        <v>0</v>
      </c>
      <c r="I5507">
        <v>0</v>
      </c>
      <c r="J5507">
        <v>1</v>
      </c>
      <c r="K5507">
        <v>1</v>
      </c>
      <c r="L5507" t="s">
        <v>20</v>
      </c>
      <c r="M5507" t="s">
        <v>200</v>
      </c>
      <c r="N5507" t="s">
        <v>35</v>
      </c>
      <c r="O5507" t="s">
        <v>22</v>
      </c>
      <c r="P5507" t="s">
        <v>23</v>
      </c>
      <c r="Q5507" t="s">
        <v>30</v>
      </c>
    </row>
    <row r="5508" spans="1:17" x14ac:dyDescent="0.2">
      <c r="A5508" s="2">
        <v>37016</v>
      </c>
      <c r="B5508" t="s">
        <v>149</v>
      </c>
      <c r="C5508" t="s">
        <v>45</v>
      </c>
      <c r="D5508" t="s">
        <v>36</v>
      </c>
      <c r="E5508" t="s">
        <v>36</v>
      </c>
      <c r="F5508">
        <v>22</v>
      </c>
      <c r="G5508">
        <v>63</v>
      </c>
      <c r="H5508">
        <v>0</v>
      </c>
      <c r="I5508">
        <v>0</v>
      </c>
      <c r="J5508">
        <v>2</v>
      </c>
      <c r="K5508">
        <v>1</v>
      </c>
      <c r="L5508" t="s">
        <v>20</v>
      </c>
      <c r="M5508" t="s">
        <v>420</v>
      </c>
      <c r="N5508" t="s">
        <v>149</v>
      </c>
      <c r="O5508" t="s">
        <v>22</v>
      </c>
      <c r="P5508" t="s">
        <v>23</v>
      </c>
      <c r="Q5508" t="s">
        <v>24</v>
      </c>
    </row>
    <row r="5509" spans="1:17" x14ac:dyDescent="0.2">
      <c r="A5509" s="2">
        <v>37016</v>
      </c>
      <c r="B5509" t="s">
        <v>453</v>
      </c>
      <c r="C5509" t="s">
        <v>229</v>
      </c>
      <c r="D5509" t="s">
        <v>27</v>
      </c>
      <c r="E5509" t="s">
        <v>27</v>
      </c>
      <c r="F5509">
        <v>149</v>
      </c>
      <c r="G5509">
        <v>197</v>
      </c>
      <c r="H5509">
        <v>0</v>
      </c>
      <c r="I5509">
        <v>0</v>
      </c>
      <c r="J5509">
        <v>2</v>
      </c>
      <c r="K5509">
        <v>0</v>
      </c>
      <c r="L5509" t="s">
        <v>28</v>
      </c>
      <c r="M5509" t="s">
        <v>482</v>
      </c>
      <c r="N5509" t="s">
        <v>453</v>
      </c>
      <c r="O5509" t="s">
        <v>22</v>
      </c>
      <c r="P5509" t="s">
        <v>23</v>
      </c>
      <c r="Q5509" t="s">
        <v>24</v>
      </c>
    </row>
    <row r="5510" spans="1:17" x14ac:dyDescent="0.2">
      <c r="A5510" s="2">
        <v>37017</v>
      </c>
      <c r="B5510" t="s">
        <v>267</v>
      </c>
      <c r="C5510" t="s">
        <v>120</v>
      </c>
      <c r="D5510" t="s">
        <v>36</v>
      </c>
      <c r="E5510" t="s">
        <v>36</v>
      </c>
      <c r="F5510">
        <v>53</v>
      </c>
      <c r="G5510">
        <v>38</v>
      </c>
      <c r="H5510">
        <v>0</v>
      </c>
      <c r="I5510">
        <v>0</v>
      </c>
      <c r="J5510">
        <v>2</v>
      </c>
      <c r="K5510">
        <v>0</v>
      </c>
      <c r="L5510" t="s">
        <v>20</v>
      </c>
      <c r="M5510" t="s">
        <v>268</v>
      </c>
      <c r="N5510" t="s">
        <v>267</v>
      </c>
      <c r="O5510" t="s">
        <v>22</v>
      </c>
      <c r="P5510" t="s">
        <v>23</v>
      </c>
      <c r="Q5510" t="s">
        <v>24</v>
      </c>
    </row>
    <row r="5511" spans="1:17" x14ac:dyDescent="0.2">
      <c r="A5511" s="2">
        <v>37017</v>
      </c>
      <c r="B5511" t="s">
        <v>648</v>
      </c>
      <c r="C5511" t="s">
        <v>182</v>
      </c>
      <c r="D5511" t="s">
        <v>115</v>
      </c>
      <c r="E5511" t="s">
        <v>115</v>
      </c>
      <c r="F5511">
        <v>172</v>
      </c>
      <c r="G5511">
        <v>79</v>
      </c>
      <c r="H5511">
        <v>0</v>
      </c>
      <c r="I5511">
        <v>0</v>
      </c>
      <c r="J5511">
        <v>0</v>
      </c>
      <c r="K5511">
        <v>4</v>
      </c>
      <c r="L5511" t="s">
        <v>20</v>
      </c>
      <c r="M5511" t="s">
        <v>717</v>
      </c>
      <c r="N5511" t="s">
        <v>648</v>
      </c>
      <c r="O5511" t="s">
        <v>22</v>
      </c>
      <c r="P5511" t="s">
        <v>23</v>
      </c>
      <c r="Q5511" t="s">
        <v>41</v>
      </c>
    </row>
    <row r="5512" spans="1:17" x14ac:dyDescent="0.2">
      <c r="A5512" s="2">
        <v>37017</v>
      </c>
      <c r="B5512" t="s">
        <v>61</v>
      </c>
      <c r="C5512" t="s">
        <v>890</v>
      </c>
      <c r="D5512" t="s">
        <v>36</v>
      </c>
      <c r="E5512" t="s">
        <v>36</v>
      </c>
      <c r="F5512">
        <v>92</v>
      </c>
      <c r="G5512">
        <v>73</v>
      </c>
      <c r="H5512">
        <v>0</v>
      </c>
      <c r="I5512">
        <v>0</v>
      </c>
      <c r="J5512">
        <v>1</v>
      </c>
      <c r="K5512">
        <v>1</v>
      </c>
      <c r="L5512" t="s">
        <v>20</v>
      </c>
      <c r="M5512" t="s">
        <v>63</v>
      </c>
      <c r="N5512" t="s">
        <v>61</v>
      </c>
      <c r="O5512" t="s">
        <v>22</v>
      </c>
      <c r="P5512" t="s">
        <v>23</v>
      </c>
      <c r="Q5512" t="s">
        <v>30</v>
      </c>
    </row>
    <row r="5513" spans="1:17" x14ac:dyDescent="0.2">
      <c r="A5513" s="2">
        <v>37017</v>
      </c>
      <c r="B5513" t="s">
        <v>183</v>
      </c>
      <c r="C5513" t="s">
        <v>118</v>
      </c>
      <c r="D5513" t="s">
        <v>36</v>
      </c>
      <c r="E5513" t="s">
        <v>36</v>
      </c>
      <c r="F5513">
        <v>34</v>
      </c>
      <c r="G5513">
        <v>81</v>
      </c>
      <c r="H5513">
        <v>0</v>
      </c>
      <c r="I5513">
        <v>0</v>
      </c>
      <c r="J5513">
        <v>1</v>
      </c>
      <c r="K5513">
        <v>0</v>
      </c>
      <c r="L5513" t="s">
        <v>20</v>
      </c>
      <c r="M5513" t="s">
        <v>266</v>
      </c>
      <c r="N5513" t="s">
        <v>183</v>
      </c>
      <c r="O5513" t="s">
        <v>22</v>
      </c>
      <c r="P5513" t="s">
        <v>23</v>
      </c>
      <c r="Q5513" t="s">
        <v>24</v>
      </c>
    </row>
    <row r="5514" spans="1:17" x14ac:dyDescent="0.2">
      <c r="A5514" s="2">
        <v>37017</v>
      </c>
      <c r="B5514" t="s">
        <v>629</v>
      </c>
      <c r="C5514" t="s">
        <v>363</v>
      </c>
      <c r="D5514" t="s">
        <v>36</v>
      </c>
      <c r="E5514" t="s">
        <v>115</v>
      </c>
      <c r="F5514">
        <v>152</v>
      </c>
      <c r="G5514">
        <v>96</v>
      </c>
      <c r="H5514">
        <v>0</v>
      </c>
      <c r="I5514">
        <v>0</v>
      </c>
      <c r="J5514">
        <v>0</v>
      </c>
      <c r="K5514">
        <v>2</v>
      </c>
      <c r="L5514" t="s">
        <v>20</v>
      </c>
      <c r="M5514" t="s">
        <v>925</v>
      </c>
      <c r="N5514" t="s">
        <v>629</v>
      </c>
      <c r="O5514" t="s">
        <v>22</v>
      </c>
      <c r="P5514" t="s">
        <v>23</v>
      </c>
      <c r="Q5514" t="s">
        <v>41</v>
      </c>
    </row>
    <row r="5515" spans="1:17" x14ac:dyDescent="0.2">
      <c r="A5515" s="2">
        <v>37017</v>
      </c>
      <c r="B5515" t="s">
        <v>365</v>
      </c>
      <c r="C5515" t="s">
        <v>138</v>
      </c>
      <c r="D5515" t="s">
        <v>36</v>
      </c>
      <c r="E5515" t="s">
        <v>36</v>
      </c>
      <c r="F5515">
        <v>84</v>
      </c>
      <c r="G5515">
        <v>54</v>
      </c>
      <c r="H5515">
        <v>0</v>
      </c>
      <c r="I5515">
        <v>0</v>
      </c>
      <c r="J5515">
        <v>3</v>
      </c>
      <c r="K5515">
        <v>2</v>
      </c>
      <c r="L5515" t="s">
        <v>20</v>
      </c>
      <c r="M5515" t="s">
        <v>400</v>
      </c>
      <c r="N5515" t="s">
        <v>365</v>
      </c>
      <c r="O5515" t="s">
        <v>22</v>
      </c>
      <c r="P5515" t="s">
        <v>23</v>
      </c>
      <c r="Q5515" t="s">
        <v>24</v>
      </c>
    </row>
    <row r="5516" spans="1:17" x14ac:dyDescent="0.2">
      <c r="A5516" s="2">
        <v>37018</v>
      </c>
      <c r="B5516" t="s">
        <v>177</v>
      </c>
      <c r="C5516" t="s">
        <v>449</v>
      </c>
      <c r="D5516" t="s">
        <v>115</v>
      </c>
      <c r="E5516" t="s">
        <v>115</v>
      </c>
      <c r="F5516">
        <v>109</v>
      </c>
      <c r="G5516">
        <v>74</v>
      </c>
      <c r="H5516">
        <v>0</v>
      </c>
      <c r="I5516">
        <v>0</v>
      </c>
      <c r="J5516">
        <v>1</v>
      </c>
      <c r="K5516">
        <v>1</v>
      </c>
      <c r="L5516" t="s">
        <v>20</v>
      </c>
      <c r="M5516" t="s">
        <v>640</v>
      </c>
      <c r="N5516" t="s">
        <v>177</v>
      </c>
      <c r="O5516" t="s">
        <v>22</v>
      </c>
      <c r="P5516" t="s">
        <v>23</v>
      </c>
      <c r="Q5516" t="s">
        <v>30</v>
      </c>
    </row>
    <row r="5517" spans="1:17" x14ac:dyDescent="0.2">
      <c r="A5517" s="2">
        <v>37018</v>
      </c>
      <c r="B5517" t="s">
        <v>239</v>
      </c>
      <c r="C5517" t="s">
        <v>572</v>
      </c>
      <c r="D5517" t="s">
        <v>115</v>
      </c>
      <c r="E5517" t="s">
        <v>115</v>
      </c>
      <c r="F5517">
        <v>100</v>
      </c>
      <c r="G5517">
        <v>181</v>
      </c>
      <c r="H5517">
        <v>0</v>
      </c>
      <c r="I5517">
        <v>0</v>
      </c>
      <c r="J5517">
        <v>7</v>
      </c>
      <c r="K5517">
        <v>0</v>
      </c>
      <c r="L5517" t="s">
        <v>20</v>
      </c>
      <c r="M5517" t="s">
        <v>240</v>
      </c>
      <c r="N5517" t="s">
        <v>239</v>
      </c>
      <c r="O5517" t="s">
        <v>22</v>
      </c>
      <c r="P5517" t="s">
        <v>23</v>
      </c>
      <c r="Q5517" t="s">
        <v>24</v>
      </c>
    </row>
    <row r="5518" spans="1:17" x14ac:dyDescent="0.2">
      <c r="A5518" s="2">
        <v>37018</v>
      </c>
      <c r="B5518" t="s">
        <v>469</v>
      </c>
      <c r="C5518" t="s">
        <v>649</v>
      </c>
      <c r="D5518" t="s">
        <v>115</v>
      </c>
      <c r="E5518" t="s">
        <v>115</v>
      </c>
      <c r="F5518">
        <v>104</v>
      </c>
      <c r="G5518">
        <v>169</v>
      </c>
      <c r="H5518">
        <v>0</v>
      </c>
      <c r="I5518">
        <v>0</v>
      </c>
      <c r="J5518">
        <v>11</v>
      </c>
      <c r="K5518">
        <v>0</v>
      </c>
      <c r="L5518" t="s">
        <v>20</v>
      </c>
      <c r="M5518" t="s">
        <v>980</v>
      </c>
      <c r="N5518" t="s">
        <v>469</v>
      </c>
      <c r="O5518" t="s">
        <v>22</v>
      </c>
      <c r="P5518" t="s">
        <v>23</v>
      </c>
      <c r="Q5518" t="s">
        <v>24</v>
      </c>
    </row>
    <row r="5519" spans="1:17" x14ac:dyDescent="0.2">
      <c r="A5519" s="2">
        <v>37018</v>
      </c>
      <c r="B5519" t="s">
        <v>583</v>
      </c>
      <c r="C5519" t="s">
        <v>638</v>
      </c>
      <c r="D5519" t="s">
        <v>115</v>
      </c>
      <c r="E5519" t="s">
        <v>115</v>
      </c>
      <c r="F5519">
        <v>131</v>
      </c>
      <c r="G5519">
        <v>165</v>
      </c>
      <c r="H5519">
        <v>0</v>
      </c>
      <c r="I5519">
        <v>0</v>
      </c>
      <c r="J5519">
        <v>1</v>
      </c>
      <c r="K5519">
        <v>0</v>
      </c>
      <c r="L5519" t="s">
        <v>20</v>
      </c>
      <c r="M5519" t="s">
        <v>640</v>
      </c>
      <c r="N5519" t="s">
        <v>177</v>
      </c>
      <c r="O5519" t="s">
        <v>122</v>
      </c>
      <c r="P5519" t="s">
        <v>23</v>
      </c>
      <c r="Q5519" t="s">
        <v>24</v>
      </c>
    </row>
    <row r="5520" spans="1:17" x14ac:dyDescent="0.2">
      <c r="A5520" s="2">
        <v>37020</v>
      </c>
      <c r="B5520" t="s">
        <v>81</v>
      </c>
      <c r="C5520" t="s">
        <v>70</v>
      </c>
      <c r="D5520" t="s">
        <v>50</v>
      </c>
      <c r="E5520" t="s">
        <v>50</v>
      </c>
      <c r="F5520">
        <v>64</v>
      </c>
      <c r="G5520">
        <v>58</v>
      </c>
      <c r="H5520">
        <v>0</v>
      </c>
      <c r="I5520">
        <v>0</v>
      </c>
      <c r="J5520">
        <v>1</v>
      </c>
      <c r="K5520">
        <v>1</v>
      </c>
      <c r="L5520" t="s">
        <v>28</v>
      </c>
      <c r="M5520" t="s">
        <v>738</v>
      </c>
      <c r="N5520" t="s">
        <v>81</v>
      </c>
      <c r="O5520" t="s">
        <v>22</v>
      </c>
      <c r="P5520" t="s">
        <v>23</v>
      </c>
      <c r="Q5520" t="s">
        <v>30</v>
      </c>
    </row>
    <row r="5521" spans="1:17" x14ac:dyDescent="0.2">
      <c r="A5521" s="2">
        <v>37020</v>
      </c>
      <c r="B5521" t="s">
        <v>345</v>
      </c>
      <c r="C5521" t="s">
        <v>386</v>
      </c>
      <c r="D5521" t="s">
        <v>50</v>
      </c>
      <c r="E5521" t="s">
        <v>50</v>
      </c>
      <c r="F5521">
        <v>68</v>
      </c>
      <c r="G5521">
        <v>114</v>
      </c>
      <c r="H5521">
        <v>0</v>
      </c>
      <c r="I5521">
        <v>0</v>
      </c>
      <c r="J5521">
        <v>1</v>
      </c>
      <c r="K5521">
        <v>0</v>
      </c>
      <c r="L5521" t="s">
        <v>28</v>
      </c>
      <c r="M5521" t="s">
        <v>981</v>
      </c>
      <c r="N5521" t="s">
        <v>345</v>
      </c>
      <c r="O5521" t="s">
        <v>22</v>
      </c>
      <c r="P5521" t="s">
        <v>23</v>
      </c>
      <c r="Q5521" t="s">
        <v>24</v>
      </c>
    </row>
    <row r="5522" spans="1:17" x14ac:dyDescent="0.2">
      <c r="A5522" s="2">
        <v>37021</v>
      </c>
      <c r="B5522" t="s">
        <v>282</v>
      </c>
      <c r="C5522" t="s">
        <v>222</v>
      </c>
      <c r="D5522" t="s">
        <v>19</v>
      </c>
      <c r="E5522" t="s">
        <v>27</v>
      </c>
      <c r="F5522">
        <v>33</v>
      </c>
      <c r="G5522">
        <v>136</v>
      </c>
      <c r="H5522">
        <v>0</v>
      </c>
      <c r="I5522">
        <v>0</v>
      </c>
      <c r="J5522">
        <v>5</v>
      </c>
      <c r="K5522">
        <v>3</v>
      </c>
      <c r="L5522" t="s">
        <v>28</v>
      </c>
      <c r="M5522" t="s">
        <v>853</v>
      </c>
      <c r="N5522" t="s">
        <v>282</v>
      </c>
      <c r="O5522" t="s">
        <v>22</v>
      </c>
      <c r="P5522" t="s">
        <v>23</v>
      </c>
      <c r="Q5522" t="s">
        <v>24</v>
      </c>
    </row>
    <row r="5523" spans="1:17" x14ac:dyDescent="0.2">
      <c r="A5523" s="2">
        <v>37022</v>
      </c>
      <c r="B5523" t="s">
        <v>239</v>
      </c>
      <c r="C5523" t="s">
        <v>572</v>
      </c>
      <c r="D5523" t="s">
        <v>115</v>
      </c>
      <c r="E5523" t="s">
        <v>115</v>
      </c>
      <c r="F5523">
        <v>100</v>
      </c>
      <c r="G5523">
        <v>181</v>
      </c>
      <c r="H5523">
        <v>0</v>
      </c>
      <c r="I5523">
        <v>0</v>
      </c>
      <c r="J5523">
        <v>2</v>
      </c>
      <c r="K5523">
        <v>0</v>
      </c>
      <c r="L5523" t="s">
        <v>20</v>
      </c>
      <c r="M5523" t="s">
        <v>240</v>
      </c>
      <c r="N5523" t="s">
        <v>239</v>
      </c>
      <c r="O5523" t="s">
        <v>22</v>
      </c>
      <c r="P5523" t="s">
        <v>23</v>
      </c>
      <c r="Q5523" t="s">
        <v>24</v>
      </c>
    </row>
    <row r="5524" spans="1:17" x14ac:dyDescent="0.2">
      <c r="A5524" s="2">
        <v>37022</v>
      </c>
      <c r="B5524" t="s">
        <v>469</v>
      </c>
      <c r="C5524" t="s">
        <v>649</v>
      </c>
      <c r="D5524" t="s">
        <v>115</v>
      </c>
      <c r="E5524" t="s">
        <v>115</v>
      </c>
      <c r="F5524">
        <v>104</v>
      </c>
      <c r="G5524">
        <v>169</v>
      </c>
      <c r="H5524">
        <v>0</v>
      </c>
      <c r="I5524">
        <v>0</v>
      </c>
      <c r="J5524">
        <v>9</v>
      </c>
      <c r="K5524">
        <v>0</v>
      </c>
      <c r="L5524" t="s">
        <v>20</v>
      </c>
      <c r="M5524" t="s">
        <v>980</v>
      </c>
      <c r="N5524" t="s">
        <v>469</v>
      </c>
      <c r="O5524" t="s">
        <v>22</v>
      </c>
      <c r="P5524" t="s">
        <v>23</v>
      </c>
      <c r="Q5524" t="s">
        <v>24</v>
      </c>
    </row>
    <row r="5525" spans="1:17" x14ac:dyDescent="0.2">
      <c r="A5525" s="2">
        <v>37022</v>
      </c>
      <c r="B5525" t="s">
        <v>389</v>
      </c>
      <c r="C5525" t="s">
        <v>176</v>
      </c>
      <c r="D5525" t="s">
        <v>115</v>
      </c>
      <c r="E5525" t="s">
        <v>115</v>
      </c>
      <c r="F5525">
        <v>161</v>
      </c>
      <c r="G5525">
        <v>66</v>
      </c>
      <c r="H5525">
        <v>0</v>
      </c>
      <c r="I5525">
        <v>0</v>
      </c>
      <c r="J5525">
        <v>2</v>
      </c>
      <c r="K5525">
        <v>1</v>
      </c>
      <c r="L5525" t="s">
        <v>20</v>
      </c>
      <c r="M5525" t="s">
        <v>720</v>
      </c>
      <c r="N5525" t="s">
        <v>389</v>
      </c>
      <c r="O5525" t="s">
        <v>22</v>
      </c>
      <c r="P5525" t="s">
        <v>23</v>
      </c>
      <c r="Q5525" t="s">
        <v>24</v>
      </c>
    </row>
    <row r="5526" spans="1:17" x14ac:dyDescent="0.2">
      <c r="A5526" s="2">
        <v>37023</v>
      </c>
      <c r="B5526" t="s">
        <v>651</v>
      </c>
      <c r="C5526" t="s">
        <v>388</v>
      </c>
      <c r="D5526" t="s">
        <v>115</v>
      </c>
      <c r="E5526" t="s">
        <v>115</v>
      </c>
      <c r="F5526">
        <v>195</v>
      </c>
      <c r="G5526">
        <v>121</v>
      </c>
      <c r="H5526">
        <v>0</v>
      </c>
      <c r="I5526">
        <v>0</v>
      </c>
      <c r="J5526">
        <v>0</v>
      </c>
      <c r="K5526">
        <v>1</v>
      </c>
      <c r="L5526" t="s">
        <v>20</v>
      </c>
      <c r="M5526" t="s">
        <v>969</v>
      </c>
      <c r="N5526" t="s">
        <v>651</v>
      </c>
      <c r="O5526" t="s">
        <v>22</v>
      </c>
      <c r="P5526" t="s">
        <v>23</v>
      </c>
      <c r="Q5526" t="s">
        <v>41</v>
      </c>
    </row>
    <row r="5527" spans="1:17" x14ac:dyDescent="0.2">
      <c r="A5527" s="2">
        <v>37024</v>
      </c>
      <c r="B5527" t="s">
        <v>182</v>
      </c>
      <c r="C5527" t="s">
        <v>363</v>
      </c>
      <c r="D5527" t="s">
        <v>115</v>
      </c>
      <c r="E5527" t="s">
        <v>115</v>
      </c>
      <c r="F5527">
        <v>79</v>
      </c>
      <c r="G5527">
        <v>96</v>
      </c>
      <c r="H5527">
        <v>0</v>
      </c>
      <c r="I5527">
        <v>0</v>
      </c>
      <c r="J5527">
        <v>5</v>
      </c>
      <c r="K5527">
        <v>1</v>
      </c>
      <c r="L5527" t="s">
        <v>20</v>
      </c>
      <c r="M5527" t="s">
        <v>686</v>
      </c>
      <c r="N5527" t="s">
        <v>182</v>
      </c>
      <c r="O5527" t="s">
        <v>22</v>
      </c>
      <c r="P5527" t="s">
        <v>23</v>
      </c>
      <c r="Q5527" t="s">
        <v>24</v>
      </c>
    </row>
    <row r="5528" spans="1:17" x14ac:dyDescent="0.2">
      <c r="A5528" s="2">
        <v>37024</v>
      </c>
      <c r="B5528" t="s">
        <v>464</v>
      </c>
      <c r="C5528" t="s">
        <v>463</v>
      </c>
      <c r="D5528" t="s">
        <v>115</v>
      </c>
      <c r="E5528" t="s">
        <v>115</v>
      </c>
      <c r="F5528">
        <v>110</v>
      </c>
      <c r="G5528">
        <v>191</v>
      </c>
      <c r="H5528">
        <v>0</v>
      </c>
      <c r="I5528">
        <v>0</v>
      </c>
      <c r="J5528">
        <v>6</v>
      </c>
      <c r="K5528">
        <v>0</v>
      </c>
      <c r="L5528" t="s">
        <v>20</v>
      </c>
      <c r="M5528" t="s">
        <v>465</v>
      </c>
      <c r="N5528" t="s">
        <v>464</v>
      </c>
      <c r="O5528" t="s">
        <v>22</v>
      </c>
      <c r="P5528" t="s">
        <v>23</v>
      </c>
      <c r="Q5528" t="s">
        <v>24</v>
      </c>
    </row>
    <row r="5529" spans="1:17" x14ac:dyDescent="0.2">
      <c r="A5529" s="2">
        <v>37024</v>
      </c>
      <c r="B5529" t="s">
        <v>114</v>
      </c>
      <c r="C5529" t="s">
        <v>462</v>
      </c>
      <c r="D5529" t="s">
        <v>115</v>
      </c>
      <c r="E5529" t="s">
        <v>115</v>
      </c>
      <c r="F5529">
        <v>61</v>
      </c>
      <c r="G5529">
        <v>153</v>
      </c>
      <c r="H5529">
        <v>0</v>
      </c>
      <c r="I5529">
        <v>0</v>
      </c>
      <c r="J5529">
        <v>4</v>
      </c>
      <c r="K5529">
        <v>2</v>
      </c>
      <c r="L5529" t="s">
        <v>20</v>
      </c>
      <c r="M5529" t="s">
        <v>465</v>
      </c>
      <c r="N5529" t="s">
        <v>464</v>
      </c>
      <c r="O5529" t="s">
        <v>122</v>
      </c>
      <c r="P5529" t="s">
        <v>23</v>
      </c>
      <c r="Q5529" t="s">
        <v>24</v>
      </c>
    </row>
    <row r="5530" spans="1:17" x14ac:dyDescent="0.2">
      <c r="A5530" s="2">
        <v>37026</v>
      </c>
      <c r="B5530" t="s">
        <v>464</v>
      </c>
      <c r="C5530" t="s">
        <v>462</v>
      </c>
      <c r="D5530" t="s">
        <v>115</v>
      </c>
      <c r="E5530" t="s">
        <v>115</v>
      </c>
      <c r="F5530">
        <v>110</v>
      </c>
      <c r="G5530">
        <v>153</v>
      </c>
      <c r="H5530">
        <v>0</v>
      </c>
      <c r="I5530">
        <v>0</v>
      </c>
      <c r="J5530">
        <v>4</v>
      </c>
      <c r="K5530">
        <v>0</v>
      </c>
      <c r="L5530" t="s">
        <v>20</v>
      </c>
      <c r="M5530" t="s">
        <v>465</v>
      </c>
      <c r="N5530" t="s">
        <v>464</v>
      </c>
      <c r="O5530" t="s">
        <v>22</v>
      </c>
      <c r="P5530" t="s">
        <v>23</v>
      </c>
      <c r="Q5530" t="s">
        <v>24</v>
      </c>
    </row>
    <row r="5531" spans="1:17" x14ac:dyDescent="0.2">
      <c r="A5531" s="2">
        <v>37026</v>
      </c>
      <c r="B5531" t="s">
        <v>114</v>
      </c>
      <c r="C5531" t="s">
        <v>463</v>
      </c>
      <c r="D5531" t="s">
        <v>115</v>
      </c>
      <c r="E5531" t="s">
        <v>115</v>
      </c>
      <c r="F5531">
        <v>61</v>
      </c>
      <c r="G5531">
        <v>191</v>
      </c>
      <c r="H5531">
        <v>0</v>
      </c>
      <c r="I5531">
        <v>0</v>
      </c>
      <c r="J5531">
        <v>3</v>
      </c>
      <c r="K5531">
        <v>0</v>
      </c>
      <c r="L5531" t="s">
        <v>20</v>
      </c>
      <c r="M5531" t="s">
        <v>465</v>
      </c>
      <c r="N5531" t="s">
        <v>464</v>
      </c>
      <c r="O5531" t="s">
        <v>122</v>
      </c>
      <c r="P5531" t="s">
        <v>23</v>
      </c>
      <c r="Q5531" t="s">
        <v>24</v>
      </c>
    </row>
    <row r="5532" spans="1:17" x14ac:dyDescent="0.2">
      <c r="A5532" s="2">
        <v>37026</v>
      </c>
      <c r="B5532" t="s">
        <v>282</v>
      </c>
      <c r="C5532" t="s">
        <v>221</v>
      </c>
      <c r="D5532" t="s">
        <v>19</v>
      </c>
      <c r="E5532" t="s">
        <v>27</v>
      </c>
      <c r="F5532">
        <v>33</v>
      </c>
      <c r="G5532">
        <v>107</v>
      </c>
      <c r="H5532">
        <v>0</v>
      </c>
      <c r="I5532">
        <v>0</v>
      </c>
      <c r="J5532">
        <v>5</v>
      </c>
      <c r="K5532">
        <v>0</v>
      </c>
      <c r="L5532" t="s">
        <v>280</v>
      </c>
      <c r="M5532" t="s">
        <v>610</v>
      </c>
      <c r="N5532" t="s">
        <v>282</v>
      </c>
      <c r="O5532" t="s">
        <v>22</v>
      </c>
      <c r="P5532" t="s">
        <v>23</v>
      </c>
      <c r="Q5532" t="s">
        <v>24</v>
      </c>
    </row>
    <row r="5533" spans="1:17" x14ac:dyDescent="0.2">
      <c r="A5533" s="2">
        <v>37027</v>
      </c>
      <c r="B5533" t="s">
        <v>454</v>
      </c>
      <c r="C5533" t="s">
        <v>232</v>
      </c>
      <c r="D5533" t="s">
        <v>27</v>
      </c>
      <c r="E5533" t="s">
        <v>19</v>
      </c>
      <c r="F5533">
        <v>81</v>
      </c>
      <c r="G5533">
        <v>153</v>
      </c>
      <c r="H5533">
        <v>0</v>
      </c>
      <c r="I5533">
        <v>0</v>
      </c>
      <c r="J5533">
        <v>4</v>
      </c>
      <c r="K5533">
        <v>3</v>
      </c>
      <c r="L5533" t="s">
        <v>280</v>
      </c>
      <c r="M5533" t="s">
        <v>853</v>
      </c>
      <c r="N5533" t="s">
        <v>282</v>
      </c>
      <c r="O5533" t="s">
        <v>122</v>
      </c>
      <c r="P5533" t="s">
        <v>23</v>
      </c>
      <c r="Q5533" t="s">
        <v>24</v>
      </c>
    </row>
    <row r="5534" spans="1:17" x14ac:dyDescent="0.2">
      <c r="A5534" s="2">
        <v>37027</v>
      </c>
      <c r="B5534" t="s">
        <v>263</v>
      </c>
      <c r="C5534" t="s">
        <v>453</v>
      </c>
      <c r="D5534" t="s">
        <v>27</v>
      </c>
      <c r="E5534" t="s">
        <v>27</v>
      </c>
      <c r="F5534">
        <v>89</v>
      </c>
      <c r="G5534">
        <v>150</v>
      </c>
      <c r="H5534">
        <v>0</v>
      </c>
      <c r="I5534">
        <v>0</v>
      </c>
      <c r="J5534">
        <v>7</v>
      </c>
      <c r="K5534">
        <v>2</v>
      </c>
      <c r="L5534" t="s">
        <v>280</v>
      </c>
      <c r="M5534" t="s">
        <v>853</v>
      </c>
      <c r="N5534" t="s">
        <v>282</v>
      </c>
      <c r="O5534" t="s">
        <v>122</v>
      </c>
      <c r="P5534" t="s">
        <v>23</v>
      </c>
      <c r="Q5534" t="s">
        <v>24</v>
      </c>
    </row>
    <row r="5535" spans="1:17" x14ac:dyDescent="0.2">
      <c r="A5535" s="2">
        <v>37028</v>
      </c>
      <c r="B5535" t="s">
        <v>464</v>
      </c>
      <c r="C5535" t="s">
        <v>114</v>
      </c>
      <c r="D5535" t="s">
        <v>115</v>
      </c>
      <c r="E5535" t="s">
        <v>115</v>
      </c>
      <c r="F5535">
        <v>111</v>
      </c>
      <c r="G5535">
        <v>62</v>
      </c>
      <c r="H5535">
        <v>0</v>
      </c>
      <c r="I5535">
        <v>0</v>
      </c>
      <c r="J5535">
        <v>1</v>
      </c>
      <c r="K5535">
        <v>2</v>
      </c>
      <c r="L5535" t="s">
        <v>20</v>
      </c>
      <c r="M5535" t="s">
        <v>465</v>
      </c>
      <c r="N5535" t="s">
        <v>464</v>
      </c>
      <c r="O5535" t="s">
        <v>22</v>
      </c>
      <c r="P5535" t="s">
        <v>23</v>
      </c>
      <c r="Q5535" t="s">
        <v>41</v>
      </c>
    </row>
    <row r="5536" spans="1:17" x14ac:dyDescent="0.2">
      <c r="A5536" s="2">
        <v>37028</v>
      </c>
      <c r="B5536" t="s">
        <v>463</v>
      </c>
      <c r="C5536" t="s">
        <v>462</v>
      </c>
      <c r="D5536" t="s">
        <v>115</v>
      </c>
      <c r="E5536" t="s">
        <v>115</v>
      </c>
      <c r="F5536">
        <v>192</v>
      </c>
      <c r="G5536">
        <v>155</v>
      </c>
      <c r="H5536">
        <v>0</v>
      </c>
      <c r="I5536">
        <v>0</v>
      </c>
      <c r="J5536">
        <v>3</v>
      </c>
      <c r="K5536">
        <v>3</v>
      </c>
      <c r="L5536" t="s">
        <v>20</v>
      </c>
      <c r="M5536" t="s">
        <v>465</v>
      </c>
      <c r="N5536" t="s">
        <v>464</v>
      </c>
      <c r="O5536" t="s">
        <v>122</v>
      </c>
      <c r="P5536" t="s">
        <v>23</v>
      </c>
      <c r="Q5536" t="s">
        <v>30</v>
      </c>
    </row>
    <row r="5537" spans="1:17" x14ac:dyDescent="0.2">
      <c r="A5537" s="2">
        <v>37028</v>
      </c>
      <c r="B5537" t="s">
        <v>282</v>
      </c>
      <c r="C5537" t="s">
        <v>185</v>
      </c>
      <c r="D5537" t="s">
        <v>19</v>
      </c>
      <c r="E5537" t="s">
        <v>27</v>
      </c>
      <c r="F5537">
        <v>36</v>
      </c>
      <c r="G5537">
        <v>46</v>
      </c>
      <c r="H5537">
        <v>0</v>
      </c>
      <c r="I5537">
        <v>0</v>
      </c>
      <c r="J5537">
        <v>2</v>
      </c>
      <c r="K5537">
        <v>1</v>
      </c>
      <c r="L5537" t="s">
        <v>280</v>
      </c>
      <c r="M5537" t="s">
        <v>285</v>
      </c>
      <c r="N5537" t="s">
        <v>282</v>
      </c>
      <c r="O5537" t="s">
        <v>22</v>
      </c>
      <c r="P5537" t="s">
        <v>23</v>
      </c>
      <c r="Q5537" t="s">
        <v>24</v>
      </c>
    </row>
    <row r="5538" spans="1:17" x14ac:dyDescent="0.2">
      <c r="A5538" s="2">
        <v>37029</v>
      </c>
      <c r="B5538" t="s">
        <v>263</v>
      </c>
      <c r="C5538" t="s">
        <v>232</v>
      </c>
      <c r="D5538" t="s">
        <v>27</v>
      </c>
      <c r="E5538" t="s">
        <v>19</v>
      </c>
      <c r="F5538">
        <v>89</v>
      </c>
      <c r="G5538">
        <v>153</v>
      </c>
      <c r="H5538">
        <v>0</v>
      </c>
      <c r="I5538">
        <v>0</v>
      </c>
      <c r="J5538">
        <v>1</v>
      </c>
      <c r="K5538">
        <v>1</v>
      </c>
      <c r="L5538" t="s">
        <v>280</v>
      </c>
      <c r="M5538" t="s">
        <v>853</v>
      </c>
      <c r="N5538" t="s">
        <v>282</v>
      </c>
      <c r="O5538" t="s">
        <v>122</v>
      </c>
      <c r="P5538" t="s">
        <v>23</v>
      </c>
      <c r="Q5538" t="s">
        <v>30</v>
      </c>
    </row>
    <row r="5539" spans="1:17" x14ac:dyDescent="0.2">
      <c r="A5539" s="2">
        <v>37029</v>
      </c>
      <c r="B5539" t="s">
        <v>453</v>
      </c>
      <c r="C5539" t="s">
        <v>454</v>
      </c>
      <c r="D5539" t="s">
        <v>27</v>
      </c>
      <c r="E5539" t="s">
        <v>27</v>
      </c>
      <c r="F5539">
        <v>150</v>
      </c>
      <c r="G5539">
        <v>81</v>
      </c>
      <c r="H5539">
        <v>0</v>
      </c>
      <c r="I5539">
        <v>0</v>
      </c>
      <c r="J5539">
        <v>1</v>
      </c>
      <c r="K5539">
        <v>1</v>
      </c>
      <c r="L5539" t="s">
        <v>280</v>
      </c>
      <c r="M5539" t="s">
        <v>853</v>
      </c>
      <c r="N5539" t="s">
        <v>282</v>
      </c>
      <c r="O5539" t="s">
        <v>122</v>
      </c>
      <c r="P5539" t="s">
        <v>23</v>
      </c>
      <c r="Q5539" t="s">
        <v>30</v>
      </c>
    </row>
    <row r="5540" spans="1:17" x14ac:dyDescent="0.2">
      <c r="A5540" s="2">
        <v>37029</v>
      </c>
      <c r="B5540" t="s">
        <v>469</v>
      </c>
      <c r="C5540" t="s">
        <v>239</v>
      </c>
      <c r="D5540" t="s">
        <v>115</v>
      </c>
      <c r="E5540" t="s">
        <v>115</v>
      </c>
      <c r="F5540">
        <v>91</v>
      </c>
      <c r="G5540">
        <v>94</v>
      </c>
      <c r="H5540">
        <v>0</v>
      </c>
      <c r="I5540">
        <v>0</v>
      </c>
      <c r="J5540">
        <v>3</v>
      </c>
      <c r="K5540">
        <v>3</v>
      </c>
      <c r="L5540" t="s">
        <v>20</v>
      </c>
      <c r="M5540" t="s">
        <v>980</v>
      </c>
      <c r="N5540" t="s">
        <v>469</v>
      </c>
      <c r="O5540" t="s">
        <v>22</v>
      </c>
      <c r="P5540" t="s">
        <v>23</v>
      </c>
      <c r="Q5540" t="s">
        <v>30</v>
      </c>
    </row>
    <row r="5541" spans="1:17" x14ac:dyDescent="0.2">
      <c r="A5541" s="2">
        <v>37029</v>
      </c>
      <c r="B5541" t="s">
        <v>176</v>
      </c>
      <c r="C5541" t="s">
        <v>389</v>
      </c>
      <c r="D5541" t="s">
        <v>115</v>
      </c>
      <c r="E5541" t="s">
        <v>115</v>
      </c>
      <c r="F5541">
        <v>64</v>
      </c>
      <c r="G5541">
        <v>141</v>
      </c>
      <c r="H5541">
        <v>0</v>
      </c>
      <c r="I5541">
        <v>0</v>
      </c>
      <c r="J5541">
        <v>3</v>
      </c>
      <c r="K5541">
        <v>2</v>
      </c>
      <c r="L5541" t="s">
        <v>20</v>
      </c>
      <c r="M5541" t="s">
        <v>178</v>
      </c>
      <c r="N5541" t="s">
        <v>176</v>
      </c>
      <c r="O5541" t="s">
        <v>22</v>
      </c>
      <c r="P5541" t="s">
        <v>23</v>
      </c>
      <c r="Q5541" t="s">
        <v>24</v>
      </c>
    </row>
    <row r="5542" spans="1:17" x14ac:dyDescent="0.2">
      <c r="A5542" s="2">
        <v>37030</v>
      </c>
      <c r="B5542" t="s">
        <v>221</v>
      </c>
      <c r="C5542" t="s">
        <v>185</v>
      </c>
      <c r="D5542" t="s">
        <v>27</v>
      </c>
      <c r="E5542" t="s">
        <v>27</v>
      </c>
      <c r="F5542">
        <v>103</v>
      </c>
      <c r="G5542">
        <v>46</v>
      </c>
      <c r="H5542">
        <v>0</v>
      </c>
      <c r="I5542">
        <v>0</v>
      </c>
      <c r="J5542">
        <v>1</v>
      </c>
      <c r="K5542">
        <v>2</v>
      </c>
      <c r="L5542" t="s">
        <v>280</v>
      </c>
      <c r="M5542" t="s">
        <v>285</v>
      </c>
      <c r="N5542" t="s">
        <v>282</v>
      </c>
      <c r="O5542" t="s">
        <v>122</v>
      </c>
      <c r="P5542" t="s">
        <v>23</v>
      </c>
      <c r="Q5542" t="s">
        <v>41</v>
      </c>
    </row>
    <row r="5543" spans="1:17" x14ac:dyDescent="0.2">
      <c r="A5543" s="2">
        <v>37030</v>
      </c>
      <c r="B5543" t="s">
        <v>649</v>
      </c>
      <c r="C5543" t="s">
        <v>572</v>
      </c>
      <c r="D5543" t="s">
        <v>115</v>
      </c>
      <c r="E5543" t="s">
        <v>115</v>
      </c>
      <c r="F5543">
        <v>171</v>
      </c>
      <c r="G5543">
        <v>177</v>
      </c>
      <c r="H5543">
        <v>0</v>
      </c>
      <c r="I5543">
        <v>0</v>
      </c>
      <c r="J5543">
        <v>2</v>
      </c>
      <c r="K5543">
        <v>0</v>
      </c>
      <c r="L5543" t="s">
        <v>20</v>
      </c>
      <c r="M5543" t="s">
        <v>982</v>
      </c>
      <c r="N5543" t="s">
        <v>649</v>
      </c>
      <c r="O5543" t="s">
        <v>22</v>
      </c>
      <c r="P5543" t="s">
        <v>23</v>
      </c>
      <c r="Q5543" t="s">
        <v>24</v>
      </c>
    </row>
    <row r="5544" spans="1:17" x14ac:dyDescent="0.2">
      <c r="A5544" s="2">
        <v>37031</v>
      </c>
      <c r="B5544" t="s">
        <v>182</v>
      </c>
      <c r="C5544" t="s">
        <v>648</v>
      </c>
      <c r="D5544" t="s">
        <v>115</v>
      </c>
      <c r="E5544" t="s">
        <v>115</v>
      </c>
      <c r="F5544">
        <v>63</v>
      </c>
      <c r="G5544">
        <v>169</v>
      </c>
      <c r="H5544">
        <v>0</v>
      </c>
      <c r="I5544">
        <v>0</v>
      </c>
      <c r="J5544">
        <v>3</v>
      </c>
      <c r="K5544">
        <v>1</v>
      </c>
      <c r="L5544" t="s">
        <v>20</v>
      </c>
      <c r="M5544" t="s">
        <v>677</v>
      </c>
      <c r="N5544" t="s">
        <v>182</v>
      </c>
      <c r="O5544" t="s">
        <v>22</v>
      </c>
      <c r="P5544" t="s">
        <v>23</v>
      </c>
      <c r="Q5544" t="s">
        <v>24</v>
      </c>
    </row>
    <row r="5545" spans="1:17" x14ac:dyDescent="0.2">
      <c r="A5545" s="2">
        <v>37031</v>
      </c>
      <c r="B5545" t="s">
        <v>263</v>
      </c>
      <c r="C5545" t="s">
        <v>454</v>
      </c>
      <c r="D5545" t="s">
        <v>27</v>
      </c>
      <c r="E5545" t="s">
        <v>27</v>
      </c>
      <c r="F5545">
        <v>89</v>
      </c>
      <c r="G5545">
        <v>81</v>
      </c>
      <c r="H5545">
        <v>0</v>
      </c>
      <c r="I5545">
        <v>0</v>
      </c>
      <c r="J5545">
        <v>0</v>
      </c>
      <c r="K5545">
        <v>0</v>
      </c>
      <c r="L5545" t="s">
        <v>280</v>
      </c>
      <c r="M5545" t="s">
        <v>610</v>
      </c>
      <c r="N5545" t="s">
        <v>282</v>
      </c>
      <c r="O5545" t="s">
        <v>122</v>
      </c>
      <c r="P5545" t="s">
        <v>23</v>
      </c>
      <c r="Q5545" t="s">
        <v>30</v>
      </c>
    </row>
    <row r="5546" spans="1:17" x14ac:dyDescent="0.2">
      <c r="A5546" s="2">
        <v>37031</v>
      </c>
      <c r="B5546" t="s">
        <v>388</v>
      </c>
      <c r="C5546" t="s">
        <v>651</v>
      </c>
      <c r="D5546" t="s">
        <v>115</v>
      </c>
      <c r="E5546" t="s">
        <v>115</v>
      </c>
      <c r="F5546">
        <v>116</v>
      </c>
      <c r="G5546">
        <v>190</v>
      </c>
      <c r="H5546">
        <v>0</v>
      </c>
      <c r="I5546">
        <v>0</v>
      </c>
      <c r="J5546">
        <v>5</v>
      </c>
      <c r="K5546">
        <v>0</v>
      </c>
      <c r="L5546" t="s">
        <v>20</v>
      </c>
      <c r="M5546" t="s">
        <v>971</v>
      </c>
      <c r="N5546" t="s">
        <v>388</v>
      </c>
      <c r="O5546" t="s">
        <v>22</v>
      </c>
      <c r="P5546" t="s">
        <v>23</v>
      </c>
      <c r="Q5546" t="s">
        <v>24</v>
      </c>
    </row>
    <row r="5547" spans="1:17" x14ac:dyDescent="0.2">
      <c r="A5547" s="2">
        <v>37031</v>
      </c>
      <c r="B5547" t="s">
        <v>405</v>
      </c>
      <c r="C5547" t="s">
        <v>46</v>
      </c>
      <c r="D5547" t="s">
        <v>36</v>
      </c>
      <c r="E5547" t="s">
        <v>36</v>
      </c>
      <c r="F5547">
        <v>134</v>
      </c>
      <c r="G5547">
        <v>129</v>
      </c>
      <c r="H5547">
        <v>0</v>
      </c>
      <c r="I5547">
        <v>0</v>
      </c>
      <c r="J5547">
        <v>1</v>
      </c>
      <c r="K5547">
        <v>0</v>
      </c>
      <c r="L5547" t="s">
        <v>28</v>
      </c>
      <c r="M5547" t="s">
        <v>406</v>
      </c>
      <c r="N5547" t="s">
        <v>405</v>
      </c>
      <c r="O5547" t="s">
        <v>22</v>
      </c>
      <c r="P5547" t="s">
        <v>23</v>
      </c>
      <c r="Q5547" t="s">
        <v>24</v>
      </c>
    </row>
    <row r="5548" spans="1:17" x14ac:dyDescent="0.2">
      <c r="A5548" s="2">
        <v>37031</v>
      </c>
      <c r="B5548" t="s">
        <v>232</v>
      </c>
      <c r="C5548" t="s">
        <v>453</v>
      </c>
      <c r="D5548" t="s">
        <v>19</v>
      </c>
      <c r="E5548" t="s">
        <v>27</v>
      </c>
      <c r="F5548">
        <v>153</v>
      </c>
      <c r="G5548">
        <v>150</v>
      </c>
      <c r="H5548">
        <v>0</v>
      </c>
      <c r="I5548">
        <v>0</v>
      </c>
      <c r="J5548">
        <v>0</v>
      </c>
      <c r="K5548">
        <v>4</v>
      </c>
      <c r="L5548" t="s">
        <v>280</v>
      </c>
      <c r="M5548" t="s">
        <v>610</v>
      </c>
      <c r="N5548" t="s">
        <v>282</v>
      </c>
      <c r="O5548" t="s">
        <v>122</v>
      </c>
      <c r="P5548" t="s">
        <v>23</v>
      </c>
      <c r="Q5548" t="s">
        <v>41</v>
      </c>
    </row>
    <row r="5549" spans="1:17" x14ac:dyDescent="0.2">
      <c r="A5549" s="2">
        <v>37031</v>
      </c>
      <c r="B5549" t="s">
        <v>128</v>
      </c>
      <c r="C5549" t="s">
        <v>136</v>
      </c>
      <c r="D5549" t="s">
        <v>36</v>
      </c>
      <c r="E5549" t="s">
        <v>36</v>
      </c>
      <c r="F5549">
        <v>31</v>
      </c>
      <c r="G5549">
        <v>41</v>
      </c>
      <c r="H5549">
        <v>0</v>
      </c>
      <c r="I5549">
        <v>0</v>
      </c>
      <c r="J5549">
        <v>1</v>
      </c>
      <c r="K5549">
        <v>1</v>
      </c>
      <c r="L5549" t="s">
        <v>20</v>
      </c>
      <c r="M5549" t="s">
        <v>130</v>
      </c>
      <c r="N5549" t="s">
        <v>128</v>
      </c>
      <c r="O5549" t="s">
        <v>22</v>
      </c>
      <c r="P5549" t="s">
        <v>23</v>
      </c>
      <c r="Q5549" t="s">
        <v>30</v>
      </c>
    </row>
    <row r="5550" spans="1:17" x14ac:dyDescent="0.2">
      <c r="A5550" s="2">
        <v>37033</v>
      </c>
      <c r="B5550" t="s">
        <v>443</v>
      </c>
      <c r="C5550" t="s">
        <v>442</v>
      </c>
      <c r="D5550" t="s">
        <v>115</v>
      </c>
      <c r="E5550" t="s">
        <v>57</v>
      </c>
      <c r="F5550">
        <v>107</v>
      </c>
      <c r="G5550">
        <v>97</v>
      </c>
      <c r="H5550">
        <v>0</v>
      </c>
      <c r="I5550">
        <v>0</v>
      </c>
      <c r="J5550">
        <v>3</v>
      </c>
      <c r="K5550">
        <v>0</v>
      </c>
      <c r="L5550" t="s">
        <v>28</v>
      </c>
      <c r="M5550" t="s">
        <v>443</v>
      </c>
      <c r="N5550" t="s">
        <v>443</v>
      </c>
      <c r="O5550" t="s">
        <v>22</v>
      </c>
      <c r="P5550" t="s">
        <v>23</v>
      </c>
      <c r="Q5550" t="s">
        <v>24</v>
      </c>
    </row>
    <row r="5551" spans="1:17" x14ac:dyDescent="0.2">
      <c r="A5551" s="2">
        <v>37033</v>
      </c>
      <c r="B5551" t="s">
        <v>282</v>
      </c>
      <c r="C5551" t="s">
        <v>454</v>
      </c>
      <c r="D5551" t="s">
        <v>19</v>
      </c>
      <c r="E5551" t="s">
        <v>27</v>
      </c>
      <c r="F5551">
        <v>36</v>
      </c>
      <c r="G5551">
        <v>81</v>
      </c>
      <c r="H5551">
        <v>0</v>
      </c>
      <c r="I5551">
        <v>0</v>
      </c>
      <c r="J5551">
        <v>2</v>
      </c>
      <c r="K5551">
        <v>0</v>
      </c>
      <c r="L5551" t="s">
        <v>280</v>
      </c>
      <c r="M5551" t="s">
        <v>285</v>
      </c>
      <c r="N5551" t="s">
        <v>282</v>
      </c>
      <c r="O5551" t="s">
        <v>22</v>
      </c>
      <c r="P5551" t="s">
        <v>23</v>
      </c>
      <c r="Q5551" t="s">
        <v>24</v>
      </c>
    </row>
    <row r="5552" spans="1:17" x14ac:dyDescent="0.2">
      <c r="A5552" s="2">
        <v>37034</v>
      </c>
      <c r="B5552" t="s">
        <v>131</v>
      </c>
      <c r="C5552" t="s">
        <v>614</v>
      </c>
      <c r="D5552" t="s">
        <v>27</v>
      </c>
      <c r="E5552" t="s">
        <v>27</v>
      </c>
      <c r="F5552">
        <v>54</v>
      </c>
      <c r="G5552">
        <v>187</v>
      </c>
      <c r="H5552">
        <v>0</v>
      </c>
      <c r="I5552">
        <v>0</v>
      </c>
      <c r="J5552">
        <v>4</v>
      </c>
      <c r="K5552">
        <v>0</v>
      </c>
      <c r="L5552" t="s">
        <v>533</v>
      </c>
      <c r="M5552" t="s">
        <v>628</v>
      </c>
      <c r="N5552" t="s">
        <v>304</v>
      </c>
      <c r="O5552" t="s">
        <v>122</v>
      </c>
      <c r="P5552" t="s">
        <v>23</v>
      </c>
      <c r="Q5552" t="s">
        <v>24</v>
      </c>
    </row>
    <row r="5553" spans="1:17" x14ac:dyDescent="0.2">
      <c r="A5553" s="2">
        <v>37034</v>
      </c>
      <c r="B5553" t="s">
        <v>210</v>
      </c>
      <c r="C5553" t="s">
        <v>532</v>
      </c>
      <c r="D5553" t="s">
        <v>27</v>
      </c>
      <c r="E5553" t="s">
        <v>27</v>
      </c>
      <c r="F5553">
        <v>93</v>
      </c>
      <c r="G5553">
        <v>193</v>
      </c>
      <c r="H5553">
        <v>0</v>
      </c>
      <c r="I5553">
        <v>0</v>
      </c>
      <c r="J5553">
        <v>3</v>
      </c>
      <c r="K5553">
        <v>0</v>
      </c>
      <c r="L5553" t="s">
        <v>533</v>
      </c>
      <c r="M5553" t="s">
        <v>983</v>
      </c>
      <c r="N5553" t="s">
        <v>304</v>
      </c>
      <c r="O5553" t="s">
        <v>122</v>
      </c>
      <c r="P5553" t="s">
        <v>23</v>
      </c>
      <c r="Q5553" t="s">
        <v>24</v>
      </c>
    </row>
    <row r="5554" spans="1:17" x14ac:dyDescent="0.2">
      <c r="A5554" s="2">
        <v>37034</v>
      </c>
      <c r="B5554" t="s">
        <v>304</v>
      </c>
      <c r="C5554" t="s">
        <v>531</v>
      </c>
      <c r="D5554" t="s">
        <v>27</v>
      </c>
      <c r="E5554" t="s">
        <v>27</v>
      </c>
      <c r="F5554">
        <v>49</v>
      </c>
      <c r="G5554">
        <v>124</v>
      </c>
      <c r="H5554">
        <v>0</v>
      </c>
      <c r="I5554">
        <v>0</v>
      </c>
      <c r="J5554">
        <v>1</v>
      </c>
      <c r="K5554">
        <v>2</v>
      </c>
      <c r="L5554" t="s">
        <v>533</v>
      </c>
      <c r="M5554" t="s">
        <v>628</v>
      </c>
      <c r="N5554" t="s">
        <v>304</v>
      </c>
      <c r="O5554" t="s">
        <v>22</v>
      </c>
      <c r="P5554" t="s">
        <v>23</v>
      </c>
      <c r="Q5554" t="s">
        <v>41</v>
      </c>
    </row>
    <row r="5555" spans="1:17" x14ac:dyDescent="0.2">
      <c r="A5555" s="2">
        <v>37036</v>
      </c>
      <c r="B5555" t="s">
        <v>210</v>
      </c>
      <c r="C5555" t="s">
        <v>531</v>
      </c>
      <c r="D5555" t="s">
        <v>27</v>
      </c>
      <c r="E5555" t="s">
        <v>27</v>
      </c>
      <c r="F5555">
        <v>93</v>
      </c>
      <c r="G5555">
        <v>124</v>
      </c>
      <c r="H5555">
        <v>0</v>
      </c>
      <c r="I5555">
        <v>0</v>
      </c>
      <c r="J5555">
        <v>2</v>
      </c>
      <c r="K5555">
        <v>1</v>
      </c>
      <c r="L5555" t="s">
        <v>533</v>
      </c>
      <c r="M5555" t="s">
        <v>636</v>
      </c>
      <c r="N5555" t="s">
        <v>304</v>
      </c>
      <c r="O5555" t="s">
        <v>122</v>
      </c>
      <c r="P5555" t="s">
        <v>23</v>
      </c>
      <c r="Q5555" t="s">
        <v>24</v>
      </c>
    </row>
    <row r="5556" spans="1:17" x14ac:dyDescent="0.2">
      <c r="A5556" s="2">
        <v>37036</v>
      </c>
      <c r="B5556" t="s">
        <v>89</v>
      </c>
      <c r="C5556" t="s">
        <v>26</v>
      </c>
      <c r="D5556" t="s">
        <v>50</v>
      </c>
      <c r="E5556" t="s">
        <v>27</v>
      </c>
      <c r="F5556">
        <v>14</v>
      </c>
      <c r="G5556">
        <v>13</v>
      </c>
      <c r="H5556">
        <v>0</v>
      </c>
      <c r="I5556">
        <v>0</v>
      </c>
      <c r="J5556">
        <v>4</v>
      </c>
      <c r="K5556">
        <v>0</v>
      </c>
      <c r="L5556" t="s">
        <v>28</v>
      </c>
      <c r="M5556" t="s">
        <v>984</v>
      </c>
      <c r="N5556" t="s">
        <v>89</v>
      </c>
      <c r="O5556" t="s">
        <v>22</v>
      </c>
      <c r="P5556" t="s">
        <v>23</v>
      </c>
      <c r="Q5556" t="s">
        <v>24</v>
      </c>
    </row>
    <row r="5557" spans="1:17" x14ac:dyDescent="0.2">
      <c r="A5557" s="2">
        <v>37036</v>
      </c>
      <c r="B5557" t="s">
        <v>555</v>
      </c>
      <c r="C5557" t="s">
        <v>614</v>
      </c>
      <c r="D5557" t="s">
        <v>27</v>
      </c>
      <c r="E5557" t="s">
        <v>27</v>
      </c>
      <c r="F5557">
        <v>59</v>
      </c>
      <c r="G5557">
        <v>187</v>
      </c>
      <c r="H5557">
        <v>0</v>
      </c>
      <c r="I5557">
        <v>0</v>
      </c>
      <c r="J5557">
        <v>3</v>
      </c>
      <c r="K5557">
        <v>3</v>
      </c>
      <c r="L5557" t="s">
        <v>533</v>
      </c>
      <c r="M5557" t="s">
        <v>983</v>
      </c>
      <c r="N5557" t="s">
        <v>304</v>
      </c>
      <c r="O5557" t="s">
        <v>122</v>
      </c>
      <c r="P5557" t="s">
        <v>23</v>
      </c>
      <c r="Q5557" t="s">
        <v>30</v>
      </c>
    </row>
    <row r="5558" spans="1:17" x14ac:dyDescent="0.2">
      <c r="A5558" s="2">
        <v>37036</v>
      </c>
      <c r="B5558" t="s">
        <v>304</v>
      </c>
      <c r="C5558" t="s">
        <v>532</v>
      </c>
      <c r="D5558" t="s">
        <v>27</v>
      </c>
      <c r="E5558" t="s">
        <v>27</v>
      </c>
      <c r="F5558">
        <v>49</v>
      </c>
      <c r="G5558">
        <v>193</v>
      </c>
      <c r="H5558">
        <v>0</v>
      </c>
      <c r="I5558">
        <v>0</v>
      </c>
      <c r="J5558">
        <v>10</v>
      </c>
      <c r="K5558">
        <v>2</v>
      </c>
      <c r="L5558" t="s">
        <v>533</v>
      </c>
      <c r="M5558" t="s">
        <v>636</v>
      </c>
      <c r="N5558" t="s">
        <v>304</v>
      </c>
      <c r="O5558" t="s">
        <v>22</v>
      </c>
      <c r="P5558" t="s">
        <v>23</v>
      </c>
      <c r="Q5558" t="s">
        <v>24</v>
      </c>
    </row>
    <row r="5559" spans="1:17" x14ac:dyDescent="0.2">
      <c r="A5559" s="2">
        <v>37036</v>
      </c>
      <c r="B5559" t="s">
        <v>133</v>
      </c>
      <c r="C5559" t="s">
        <v>120</v>
      </c>
      <c r="D5559" t="s">
        <v>115</v>
      </c>
      <c r="E5559" t="s">
        <v>36</v>
      </c>
      <c r="F5559">
        <v>39</v>
      </c>
      <c r="G5559">
        <v>37</v>
      </c>
      <c r="H5559">
        <v>0</v>
      </c>
      <c r="I5559">
        <v>0</v>
      </c>
      <c r="J5559">
        <v>0</v>
      </c>
      <c r="K5559">
        <v>0</v>
      </c>
      <c r="L5559" t="s">
        <v>28</v>
      </c>
      <c r="M5559" t="s">
        <v>492</v>
      </c>
      <c r="N5559" t="s">
        <v>133</v>
      </c>
      <c r="O5559" t="s">
        <v>22</v>
      </c>
      <c r="P5559" t="s">
        <v>23</v>
      </c>
      <c r="Q5559" t="s">
        <v>30</v>
      </c>
    </row>
    <row r="5560" spans="1:17" x14ac:dyDescent="0.2">
      <c r="A5560" s="2">
        <v>37036</v>
      </c>
      <c r="B5560" t="s">
        <v>239</v>
      </c>
      <c r="C5560" t="s">
        <v>469</v>
      </c>
      <c r="D5560" t="s">
        <v>115</v>
      </c>
      <c r="E5560" t="s">
        <v>115</v>
      </c>
      <c r="F5560">
        <v>94</v>
      </c>
      <c r="G5560">
        <v>91</v>
      </c>
      <c r="H5560">
        <v>0</v>
      </c>
      <c r="I5560">
        <v>0</v>
      </c>
      <c r="J5560">
        <v>2</v>
      </c>
      <c r="K5560">
        <v>0</v>
      </c>
      <c r="L5560" t="s">
        <v>20</v>
      </c>
      <c r="M5560" t="s">
        <v>240</v>
      </c>
      <c r="N5560" t="s">
        <v>239</v>
      </c>
      <c r="O5560" t="s">
        <v>22</v>
      </c>
      <c r="P5560" t="s">
        <v>23</v>
      </c>
      <c r="Q5560" t="s">
        <v>24</v>
      </c>
    </row>
    <row r="5561" spans="1:17" x14ac:dyDescent="0.2">
      <c r="A5561" s="2">
        <v>37036</v>
      </c>
      <c r="B5561" t="s">
        <v>282</v>
      </c>
      <c r="C5561" t="s">
        <v>263</v>
      </c>
      <c r="D5561" t="s">
        <v>19</v>
      </c>
      <c r="E5561" t="s">
        <v>27</v>
      </c>
      <c r="F5561">
        <v>36</v>
      </c>
      <c r="G5561">
        <v>89</v>
      </c>
      <c r="H5561">
        <v>0</v>
      </c>
      <c r="I5561">
        <v>0</v>
      </c>
      <c r="J5561">
        <v>3</v>
      </c>
      <c r="K5561">
        <v>0</v>
      </c>
      <c r="L5561" t="s">
        <v>280</v>
      </c>
      <c r="M5561" t="s">
        <v>285</v>
      </c>
      <c r="N5561" t="s">
        <v>282</v>
      </c>
      <c r="O5561" t="s">
        <v>22</v>
      </c>
      <c r="P5561" t="s">
        <v>23</v>
      </c>
      <c r="Q5561" t="s">
        <v>24</v>
      </c>
    </row>
    <row r="5562" spans="1:17" x14ac:dyDescent="0.2">
      <c r="A5562" s="2">
        <v>37037</v>
      </c>
      <c r="B5562" t="s">
        <v>463</v>
      </c>
      <c r="C5562" t="s">
        <v>464</v>
      </c>
      <c r="D5562" t="s">
        <v>115</v>
      </c>
      <c r="E5562" t="s">
        <v>115</v>
      </c>
      <c r="F5562">
        <v>192</v>
      </c>
      <c r="G5562">
        <v>111</v>
      </c>
      <c r="H5562">
        <v>0</v>
      </c>
      <c r="I5562">
        <v>0</v>
      </c>
      <c r="J5562">
        <v>1</v>
      </c>
      <c r="K5562">
        <v>8</v>
      </c>
      <c r="L5562" t="s">
        <v>20</v>
      </c>
      <c r="M5562" t="s">
        <v>226</v>
      </c>
      <c r="N5562" t="s">
        <v>114</v>
      </c>
      <c r="O5562" t="s">
        <v>122</v>
      </c>
      <c r="P5562" t="s">
        <v>23</v>
      </c>
      <c r="Q5562" t="s">
        <v>41</v>
      </c>
    </row>
    <row r="5563" spans="1:17" x14ac:dyDescent="0.2">
      <c r="A5563" s="2">
        <v>37037</v>
      </c>
      <c r="B5563" t="s">
        <v>572</v>
      </c>
      <c r="C5563" t="s">
        <v>649</v>
      </c>
      <c r="D5563" t="s">
        <v>115</v>
      </c>
      <c r="E5563" t="s">
        <v>115</v>
      </c>
      <c r="F5563">
        <v>177</v>
      </c>
      <c r="G5563">
        <v>171</v>
      </c>
      <c r="H5563">
        <v>0</v>
      </c>
      <c r="I5563">
        <v>0</v>
      </c>
      <c r="J5563">
        <v>1</v>
      </c>
      <c r="K5563">
        <v>1</v>
      </c>
      <c r="L5563" t="s">
        <v>20</v>
      </c>
      <c r="M5563" t="s">
        <v>985</v>
      </c>
      <c r="N5563" t="s">
        <v>572</v>
      </c>
      <c r="O5563" t="s">
        <v>22</v>
      </c>
      <c r="P5563" t="s">
        <v>23</v>
      </c>
      <c r="Q5563" t="s">
        <v>30</v>
      </c>
    </row>
    <row r="5564" spans="1:17" x14ac:dyDescent="0.2">
      <c r="A5564" s="2">
        <v>37037</v>
      </c>
      <c r="B5564" t="s">
        <v>114</v>
      </c>
      <c r="C5564" t="s">
        <v>462</v>
      </c>
      <c r="D5564" t="s">
        <v>115</v>
      </c>
      <c r="E5564" t="s">
        <v>115</v>
      </c>
      <c r="F5564">
        <v>62</v>
      </c>
      <c r="G5564">
        <v>155</v>
      </c>
      <c r="H5564">
        <v>0</v>
      </c>
      <c r="I5564">
        <v>0</v>
      </c>
      <c r="J5564">
        <v>3</v>
      </c>
      <c r="K5564">
        <v>0</v>
      </c>
      <c r="L5564" t="s">
        <v>20</v>
      </c>
      <c r="M5564" t="s">
        <v>226</v>
      </c>
      <c r="N5564" t="s">
        <v>114</v>
      </c>
      <c r="O5564" t="s">
        <v>22</v>
      </c>
      <c r="P5564" t="s">
        <v>23</v>
      </c>
      <c r="Q5564" t="s">
        <v>24</v>
      </c>
    </row>
    <row r="5565" spans="1:17" x14ac:dyDescent="0.2">
      <c r="A5565" s="2">
        <v>37038</v>
      </c>
      <c r="B5565" t="s">
        <v>131</v>
      </c>
      <c r="C5565" t="s">
        <v>555</v>
      </c>
      <c r="D5565" t="s">
        <v>27</v>
      </c>
      <c r="E5565" t="s">
        <v>27</v>
      </c>
      <c r="F5565">
        <v>54</v>
      </c>
      <c r="G5565">
        <v>59</v>
      </c>
      <c r="H5565">
        <v>0</v>
      </c>
      <c r="I5565">
        <v>0</v>
      </c>
      <c r="J5565">
        <v>1</v>
      </c>
      <c r="K5565">
        <v>1</v>
      </c>
      <c r="L5565" t="s">
        <v>533</v>
      </c>
      <c r="M5565" t="s">
        <v>628</v>
      </c>
      <c r="N5565" t="s">
        <v>304</v>
      </c>
      <c r="O5565" t="s">
        <v>122</v>
      </c>
      <c r="P5565" t="s">
        <v>23</v>
      </c>
      <c r="Q5565" t="s">
        <v>30</v>
      </c>
    </row>
    <row r="5566" spans="1:17" x14ac:dyDescent="0.2">
      <c r="A5566" s="2">
        <v>37038</v>
      </c>
      <c r="B5566" t="s">
        <v>304</v>
      </c>
      <c r="C5566" t="s">
        <v>210</v>
      </c>
      <c r="D5566" t="s">
        <v>27</v>
      </c>
      <c r="E5566" t="s">
        <v>27</v>
      </c>
      <c r="F5566">
        <v>49</v>
      </c>
      <c r="G5566">
        <v>93</v>
      </c>
      <c r="H5566">
        <v>0</v>
      </c>
      <c r="I5566">
        <v>0</v>
      </c>
      <c r="J5566">
        <v>1</v>
      </c>
      <c r="K5566">
        <v>1</v>
      </c>
      <c r="L5566" t="s">
        <v>533</v>
      </c>
      <c r="M5566" t="s">
        <v>628</v>
      </c>
      <c r="N5566" t="s">
        <v>304</v>
      </c>
      <c r="O5566" t="s">
        <v>22</v>
      </c>
      <c r="P5566" t="s">
        <v>23</v>
      </c>
      <c r="Q5566" t="s">
        <v>30</v>
      </c>
    </row>
    <row r="5567" spans="1:17" x14ac:dyDescent="0.2">
      <c r="A5567" s="2">
        <v>37038</v>
      </c>
      <c r="B5567" t="s">
        <v>363</v>
      </c>
      <c r="C5567" t="s">
        <v>182</v>
      </c>
      <c r="D5567" t="s">
        <v>115</v>
      </c>
      <c r="E5567" t="s">
        <v>115</v>
      </c>
      <c r="F5567">
        <v>84</v>
      </c>
      <c r="G5567">
        <v>63</v>
      </c>
      <c r="H5567">
        <v>0</v>
      </c>
      <c r="I5567">
        <v>0</v>
      </c>
      <c r="J5567">
        <v>0</v>
      </c>
      <c r="K5567">
        <v>2</v>
      </c>
      <c r="L5567" t="s">
        <v>20</v>
      </c>
      <c r="M5567" t="s">
        <v>513</v>
      </c>
      <c r="N5567" t="s">
        <v>363</v>
      </c>
      <c r="O5567" t="s">
        <v>22</v>
      </c>
      <c r="P5567" t="s">
        <v>23</v>
      </c>
      <c r="Q5567" t="s">
        <v>41</v>
      </c>
    </row>
    <row r="5568" spans="1:17" x14ac:dyDescent="0.2">
      <c r="A5568" s="2">
        <v>37038</v>
      </c>
      <c r="B5568" t="s">
        <v>531</v>
      </c>
      <c r="C5568" t="s">
        <v>532</v>
      </c>
      <c r="D5568" t="s">
        <v>27</v>
      </c>
      <c r="E5568" t="s">
        <v>27</v>
      </c>
      <c r="F5568">
        <v>124</v>
      </c>
      <c r="G5568">
        <v>193</v>
      </c>
      <c r="H5568">
        <v>0</v>
      </c>
      <c r="I5568">
        <v>0</v>
      </c>
      <c r="J5568">
        <v>6</v>
      </c>
      <c r="K5568">
        <v>0</v>
      </c>
      <c r="L5568" t="s">
        <v>533</v>
      </c>
      <c r="M5568" t="s">
        <v>983</v>
      </c>
      <c r="N5568" t="s">
        <v>304</v>
      </c>
      <c r="O5568" t="s">
        <v>122</v>
      </c>
      <c r="P5568" t="s">
        <v>23</v>
      </c>
      <c r="Q5568" t="s">
        <v>24</v>
      </c>
    </row>
    <row r="5569" spans="1:17" x14ac:dyDescent="0.2">
      <c r="A5569" s="2">
        <v>37039</v>
      </c>
      <c r="B5569" t="s">
        <v>462</v>
      </c>
      <c r="C5569" t="s">
        <v>464</v>
      </c>
      <c r="D5569" t="s">
        <v>115</v>
      </c>
      <c r="E5569" t="s">
        <v>115</v>
      </c>
      <c r="F5569">
        <v>155</v>
      </c>
      <c r="G5569">
        <v>111</v>
      </c>
      <c r="H5569">
        <v>0</v>
      </c>
      <c r="I5569">
        <v>0</v>
      </c>
      <c r="J5569">
        <v>0</v>
      </c>
      <c r="K5569">
        <v>5</v>
      </c>
      <c r="L5569" t="s">
        <v>20</v>
      </c>
      <c r="M5569" t="s">
        <v>226</v>
      </c>
      <c r="N5569" t="s">
        <v>114</v>
      </c>
      <c r="O5569" t="s">
        <v>122</v>
      </c>
      <c r="P5569" t="s">
        <v>23</v>
      </c>
      <c r="Q5569" t="s">
        <v>41</v>
      </c>
    </row>
    <row r="5570" spans="1:17" x14ac:dyDescent="0.2">
      <c r="A5570" s="2">
        <v>37039</v>
      </c>
      <c r="B5570" t="s">
        <v>114</v>
      </c>
      <c r="C5570" t="s">
        <v>463</v>
      </c>
      <c r="D5570" t="s">
        <v>115</v>
      </c>
      <c r="E5570" t="s">
        <v>115</v>
      </c>
      <c r="F5570">
        <v>62</v>
      </c>
      <c r="G5570">
        <v>192</v>
      </c>
      <c r="H5570">
        <v>0</v>
      </c>
      <c r="I5570">
        <v>0</v>
      </c>
      <c r="J5570">
        <v>6</v>
      </c>
      <c r="K5570">
        <v>0</v>
      </c>
      <c r="L5570" t="s">
        <v>20</v>
      </c>
      <c r="M5570" t="s">
        <v>226</v>
      </c>
      <c r="N5570" t="s">
        <v>114</v>
      </c>
      <c r="O5570" t="s">
        <v>22</v>
      </c>
      <c r="P5570" t="s">
        <v>23</v>
      </c>
      <c r="Q5570" t="s">
        <v>24</v>
      </c>
    </row>
    <row r="5571" spans="1:17" x14ac:dyDescent="0.2">
      <c r="A5571" s="2">
        <v>37040</v>
      </c>
      <c r="B5571" t="s">
        <v>129</v>
      </c>
      <c r="C5571" t="s">
        <v>244</v>
      </c>
      <c r="D5571" t="s">
        <v>50</v>
      </c>
      <c r="E5571" t="s">
        <v>50</v>
      </c>
      <c r="F5571">
        <v>9</v>
      </c>
      <c r="G5571">
        <v>25</v>
      </c>
      <c r="H5571">
        <v>0</v>
      </c>
      <c r="I5571">
        <v>0</v>
      </c>
      <c r="J5571">
        <v>2</v>
      </c>
      <c r="K5571">
        <v>0</v>
      </c>
      <c r="L5571" t="s">
        <v>28</v>
      </c>
      <c r="M5571" t="s">
        <v>719</v>
      </c>
      <c r="N5571" t="s">
        <v>129</v>
      </c>
      <c r="O5571" t="s">
        <v>22</v>
      </c>
      <c r="P5571" t="s">
        <v>23</v>
      </c>
      <c r="Q5571" t="s">
        <v>24</v>
      </c>
    </row>
    <row r="5572" spans="1:17" x14ac:dyDescent="0.2">
      <c r="A5572" s="2">
        <v>37041</v>
      </c>
      <c r="B5572" t="s">
        <v>210</v>
      </c>
      <c r="C5572" t="s">
        <v>555</v>
      </c>
      <c r="D5572" t="s">
        <v>27</v>
      </c>
      <c r="E5572" t="s">
        <v>27</v>
      </c>
      <c r="F5572">
        <v>93</v>
      </c>
      <c r="G5572">
        <v>59</v>
      </c>
      <c r="H5572">
        <v>0</v>
      </c>
      <c r="I5572">
        <v>0</v>
      </c>
      <c r="J5572">
        <v>0</v>
      </c>
      <c r="K5572">
        <v>0</v>
      </c>
      <c r="L5572" t="s">
        <v>533</v>
      </c>
      <c r="M5572" t="s">
        <v>628</v>
      </c>
      <c r="N5572" t="s">
        <v>304</v>
      </c>
      <c r="O5572" t="s">
        <v>122</v>
      </c>
      <c r="P5572" t="s">
        <v>23</v>
      </c>
      <c r="Q5572" t="s">
        <v>30</v>
      </c>
    </row>
    <row r="5573" spans="1:17" x14ac:dyDescent="0.2">
      <c r="A5573" s="2">
        <v>37041</v>
      </c>
      <c r="B5573" t="s">
        <v>133</v>
      </c>
      <c r="C5573" t="s">
        <v>67</v>
      </c>
      <c r="D5573" t="s">
        <v>115</v>
      </c>
      <c r="E5573" t="s">
        <v>50</v>
      </c>
      <c r="F5573">
        <v>39</v>
      </c>
      <c r="G5573">
        <v>1</v>
      </c>
      <c r="H5573">
        <v>0</v>
      </c>
      <c r="I5573">
        <v>0</v>
      </c>
      <c r="J5573">
        <v>0</v>
      </c>
      <c r="K5573">
        <v>5</v>
      </c>
      <c r="L5573" t="s">
        <v>427</v>
      </c>
      <c r="M5573" t="s">
        <v>747</v>
      </c>
      <c r="N5573" t="s">
        <v>133</v>
      </c>
      <c r="O5573" t="s">
        <v>22</v>
      </c>
      <c r="P5573" t="s">
        <v>23</v>
      </c>
      <c r="Q5573" t="s">
        <v>41</v>
      </c>
    </row>
    <row r="5574" spans="1:17" x14ac:dyDescent="0.2">
      <c r="A5574" s="2">
        <v>37041</v>
      </c>
      <c r="B5574" t="s">
        <v>26</v>
      </c>
      <c r="C5574" t="s">
        <v>55</v>
      </c>
      <c r="D5574" t="s">
        <v>27</v>
      </c>
      <c r="E5574" t="s">
        <v>57</v>
      </c>
      <c r="F5574">
        <v>13</v>
      </c>
      <c r="G5574">
        <v>68</v>
      </c>
      <c r="H5574">
        <v>0</v>
      </c>
      <c r="I5574">
        <v>0</v>
      </c>
      <c r="J5574">
        <v>0</v>
      </c>
      <c r="K5574">
        <v>2</v>
      </c>
      <c r="L5574" t="s">
        <v>427</v>
      </c>
      <c r="M5574" t="s">
        <v>492</v>
      </c>
      <c r="N5574" t="s">
        <v>133</v>
      </c>
      <c r="O5574" t="s">
        <v>122</v>
      </c>
      <c r="P5574" t="s">
        <v>23</v>
      </c>
      <c r="Q5574" t="s">
        <v>41</v>
      </c>
    </row>
    <row r="5575" spans="1:17" x14ac:dyDescent="0.2">
      <c r="A5575" s="2">
        <v>37041</v>
      </c>
      <c r="B5575" t="s">
        <v>531</v>
      </c>
      <c r="C5575" t="s">
        <v>131</v>
      </c>
      <c r="D5575" t="s">
        <v>27</v>
      </c>
      <c r="E5575" t="s">
        <v>27</v>
      </c>
      <c r="F5575">
        <v>124</v>
      </c>
      <c r="G5575">
        <v>54</v>
      </c>
      <c r="H5575">
        <v>0</v>
      </c>
      <c r="I5575">
        <v>0</v>
      </c>
      <c r="J5575">
        <v>1</v>
      </c>
      <c r="K5575">
        <v>2</v>
      </c>
      <c r="L5575" t="s">
        <v>533</v>
      </c>
      <c r="M5575" t="s">
        <v>628</v>
      </c>
      <c r="N5575" t="s">
        <v>304</v>
      </c>
      <c r="O5575" t="s">
        <v>122</v>
      </c>
      <c r="P5575" t="s">
        <v>23</v>
      </c>
      <c r="Q5575" t="s">
        <v>41</v>
      </c>
    </row>
    <row r="5576" spans="1:17" x14ac:dyDescent="0.2">
      <c r="A5576" s="2">
        <v>37041</v>
      </c>
      <c r="B5576" t="s">
        <v>462</v>
      </c>
      <c r="C5576" t="s">
        <v>463</v>
      </c>
      <c r="D5576" t="s">
        <v>115</v>
      </c>
      <c r="E5576" t="s">
        <v>115</v>
      </c>
      <c r="F5576">
        <v>155</v>
      </c>
      <c r="G5576">
        <v>192</v>
      </c>
      <c r="H5576">
        <v>0</v>
      </c>
      <c r="I5576">
        <v>0</v>
      </c>
      <c r="J5576">
        <v>3</v>
      </c>
      <c r="K5576">
        <v>1</v>
      </c>
      <c r="L5576" t="s">
        <v>20</v>
      </c>
      <c r="M5576" t="s">
        <v>226</v>
      </c>
      <c r="N5576" t="s">
        <v>114</v>
      </c>
      <c r="O5576" t="s">
        <v>122</v>
      </c>
      <c r="P5576" t="s">
        <v>23</v>
      </c>
      <c r="Q5576" t="s">
        <v>24</v>
      </c>
    </row>
    <row r="5577" spans="1:17" x14ac:dyDescent="0.2">
      <c r="A5577" s="2">
        <v>37041</v>
      </c>
      <c r="B5577" t="s">
        <v>114</v>
      </c>
      <c r="C5577" t="s">
        <v>464</v>
      </c>
      <c r="D5577" t="s">
        <v>115</v>
      </c>
      <c r="E5577" t="s">
        <v>115</v>
      </c>
      <c r="F5577">
        <v>62</v>
      </c>
      <c r="G5577">
        <v>111</v>
      </c>
      <c r="H5577">
        <v>0</v>
      </c>
      <c r="I5577">
        <v>0</v>
      </c>
      <c r="J5577">
        <v>2</v>
      </c>
      <c r="K5577">
        <v>2</v>
      </c>
      <c r="L5577" t="s">
        <v>20</v>
      </c>
      <c r="M5577" t="s">
        <v>226</v>
      </c>
      <c r="N5577" t="s">
        <v>114</v>
      </c>
      <c r="O5577" t="s">
        <v>22</v>
      </c>
      <c r="P5577" t="s">
        <v>23</v>
      </c>
      <c r="Q5577" t="s">
        <v>30</v>
      </c>
    </row>
    <row r="5578" spans="1:17" x14ac:dyDescent="0.2">
      <c r="A5578" s="2">
        <v>37042</v>
      </c>
      <c r="B5578" t="s">
        <v>25</v>
      </c>
      <c r="C5578" t="s">
        <v>120</v>
      </c>
      <c r="D5578" t="s">
        <v>19</v>
      </c>
      <c r="E5578" t="s">
        <v>36</v>
      </c>
      <c r="F5578">
        <v>2</v>
      </c>
      <c r="G5578">
        <v>37</v>
      </c>
      <c r="H5578">
        <v>0</v>
      </c>
      <c r="I5578">
        <v>0</v>
      </c>
      <c r="J5578">
        <v>2</v>
      </c>
      <c r="K5578">
        <v>0</v>
      </c>
      <c r="L5578" t="s">
        <v>427</v>
      </c>
      <c r="M5578" t="s">
        <v>986</v>
      </c>
      <c r="N5578" t="s">
        <v>143</v>
      </c>
      <c r="O5578" t="s">
        <v>122</v>
      </c>
      <c r="P5578" t="s">
        <v>23</v>
      </c>
      <c r="Q5578" t="s">
        <v>24</v>
      </c>
    </row>
    <row r="5579" spans="1:17" x14ac:dyDescent="0.2">
      <c r="A5579" s="2">
        <v>37042</v>
      </c>
      <c r="B5579" t="s">
        <v>143</v>
      </c>
      <c r="C5579" t="s">
        <v>56</v>
      </c>
      <c r="D5579" t="s">
        <v>115</v>
      </c>
      <c r="E5579" t="s">
        <v>27</v>
      </c>
      <c r="F5579">
        <v>44</v>
      </c>
      <c r="G5579">
        <v>71</v>
      </c>
      <c r="H5579">
        <v>0</v>
      </c>
      <c r="I5579">
        <v>0</v>
      </c>
      <c r="J5579">
        <v>3</v>
      </c>
      <c r="K5579">
        <v>0</v>
      </c>
      <c r="L5579" t="s">
        <v>427</v>
      </c>
      <c r="M5579" t="s">
        <v>987</v>
      </c>
      <c r="N5579" t="s">
        <v>143</v>
      </c>
      <c r="O5579" t="s">
        <v>22</v>
      </c>
      <c r="P5579" t="s">
        <v>23</v>
      </c>
      <c r="Q5579" t="s">
        <v>24</v>
      </c>
    </row>
    <row r="5580" spans="1:17" x14ac:dyDescent="0.2">
      <c r="A5580" s="2">
        <v>37043</v>
      </c>
      <c r="B5580" t="s">
        <v>150</v>
      </c>
      <c r="C5580" t="s">
        <v>267</v>
      </c>
      <c r="D5580" t="s">
        <v>36</v>
      </c>
      <c r="E5580" t="s">
        <v>36</v>
      </c>
      <c r="F5580">
        <v>83</v>
      </c>
      <c r="G5580">
        <v>52</v>
      </c>
      <c r="H5580">
        <v>0</v>
      </c>
      <c r="I5580">
        <v>0</v>
      </c>
      <c r="J5580">
        <v>3</v>
      </c>
      <c r="K5580">
        <v>2</v>
      </c>
      <c r="L5580" t="s">
        <v>62</v>
      </c>
      <c r="M5580" t="s">
        <v>151</v>
      </c>
      <c r="N5580" t="s">
        <v>150</v>
      </c>
      <c r="O5580" t="s">
        <v>22</v>
      </c>
      <c r="P5580" t="s">
        <v>23</v>
      </c>
      <c r="Q5580" t="s">
        <v>24</v>
      </c>
    </row>
    <row r="5581" spans="1:17" x14ac:dyDescent="0.2">
      <c r="A5581" s="2">
        <v>37043</v>
      </c>
      <c r="B5581" t="s">
        <v>55</v>
      </c>
      <c r="C5581" t="s">
        <v>67</v>
      </c>
      <c r="D5581" t="s">
        <v>57</v>
      </c>
      <c r="E5581" t="s">
        <v>50</v>
      </c>
      <c r="F5581">
        <v>68</v>
      </c>
      <c r="G5581">
        <v>1</v>
      </c>
      <c r="H5581">
        <v>0</v>
      </c>
      <c r="I5581">
        <v>0</v>
      </c>
      <c r="J5581">
        <v>1</v>
      </c>
      <c r="K5581">
        <v>0</v>
      </c>
      <c r="L5581" t="s">
        <v>427</v>
      </c>
      <c r="M5581" t="s">
        <v>747</v>
      </c>
      <c r="N5581" t="s">
        <v>133</v>
      </c>
      <c r="O5581" t="s">
        <v>122</v>
      </c>
      <c r="P5581" t="s">
        <v>23</v>
      </c>
      <c r="Q5581" t="s">
        <v>24</v>
      </c>
    </row>
    <row r="5582" spans="1:17" x14ac:dyDescent="0.2">
      <c r="A5582" s="2">
        <v>37043</v>
      </c>
      <c r="B5582" t="s">
        <v>210</v>
      </c>
      <c r="C5582" t="s">
        <v>531</v>
      </c>
      <c r="D5582" t="s">
        <v>27</v>
      </c>
      <c r="E5582" t="s">
        <v>27</v>
      </c>
      <c r="F5582">
        <v>93</v>
      </c>
      <c r="G5582">
        <v>124</v>
      </c>
      <c r="H5582">
        <v>0</v>
      </c>
      <c r="I5582">
        <v>0</v>
      </c>
      <c r="J5582">
        <v>1</v>
      </c>
      <c r="K5582">
        <v>1</v>
      </c>
      <c r="L5582" t="s">
        <v>533</v>
      </c>
      <c r="M5582" t="s">
        <v>636</v>
      </c>
      <c r="N5582" t="s">
        <v>304</v>
      </c>
      <c r="O5582" t="s">
        <v>122</v>
      </c>
      <c r="P5582" t="s">
        <v>23</v>
      </c>
      <c r="Q5582" t="s">
        <v>30</v>
      </c>
    </row>
    <row r="5583" spans="1:17" x14ac:dyDescent="0.2">
      <c r="A5583" s="2">
        <v>37043</v>
      </c>
      <c r="B5583" t="s">
        <v>555</v>
      </c>
      <c r="C5583" t="s">
        <v>131</v>
      </c>
      <c r="D5583" t="s">
        <v>27</v>
      </c>
      <c r="E5583" t="s">
        <v>27</v>
      </c>
      <c r="F5583">
        <v>59</v>
      </c>
      <c r="G5583">
        <v>54</v>
      </c>
      <c r="H5583">
        <v>0</v>
      </c>
      <c r="I5583">
        <v>0</v>
      </c>
      <c r="J5583">
        <v>2</v>
      </c>
      <c r="K5583">
        <v>0</v>
      </c>
      <c r="L5583" t="s">
        <v>533</v>
      </c>
      <c r="M5583" t="s">
        <v>636</v>
      </c>
      <c r="N5583" t="s">
        <v>304</v>
      </c>
      <c r="O5583" t="s">
        <v>122</v>
      </c>
      <c r="P5583" t="s">
        <v>23</v>
      </c>
      <c r="Q5583" t="s">
        <v>24</v>
      </c>
    </row>
    <row r="5584" spans="1:17" x14ac:dyDescent="0.2">
      <c r="A5584" s="2">
        <v>37043</v>
      </c>
      <c r="B5584" t="s">
        <v>133</v>
      </c>
      <c r="C5584" t="s">
        <v>26</v>
      </c>
      <c r="D5584" t="s">
        <v>115</v>
      </c>
      <c r="E5584" t="s">
        <v>27</v>
      </c>
      <c r="F5584">
        <v>39</v>
      </c>
      <c r="G5584">
        <v>13</v>
      </c>
      <c r="H5584">
        <v>0</v>
      </c>
      <c r="I5584">
        <v>0</v>
      </c>
      <c r="J5584">
        <v>2</v>
      </c>
      <c r="K5584">
        <v>1</v>
      </c>
      <c r="L5584" t="s">
        <v>427</v>
      </c>
      <c r="M5584" t="s">
        <v>988</v>
      </c>
      <c r="N5584" t="s">
        <v>133</v>
      </c>
      <c r="O5584" t="s">
        <v>22</v>
      </c>
      <c r="P5584" t="s">
        <v>23</v>
      </c>
      <c r="Q5584" t="s">
        <v>24</v>
      </c>
    </row>
    <row r="5585" spans="1:17" x14ac:dyDescent="0.2">
      <c r="A5585" s="2">
        <v>37044</v>
      </c>
      <c r="B5585" t="s">
        <v>286</v>
      </c>
      <c r="C5585" t="s">
        <v>317</v>
      </c>
      <c r="D5585" t="s">
        <v>50</v>
      </c>
      <c r="E5585" t="s">
        <v>50</v>
      </c>
      <c r="F5585">
        <v>95</v>
      </c>
      <c r="G5585">
        <v>88</v>
      </c>
      <c r="H5585">
        <v>0</v>
      </c>
      <c r="I5585">
        <v>0</v>
      </c>
      <c r="J5585">
        <v>0</v>
      </c>
      <c r="K5585">
        <v>0</v>
      </c>
      <c r="L5585" t="s">
        <v>20</v>
      </c>
      <c r="M5585" t="s">
        <v>359</v>
      </c>
      <c r="N5585" t="s">
        <v>286</v>
      </c>
      <c r="O5585" t="s">
        <v>22</v>
      </c>
      <c r="P5585" t="s">
        <v>23</v>
      </c>
      <c r="Q5585" t="s">
        <v>30</v>
      </c>
    </row>
    <row r="5586" spans="1:17" x14ac:dyDescent="0.2">
      <c r="A5586" s="2">
        <v>37044</v>
      </c>
      <c r="B5586" t="s">
        <v>147</v>
      </c>
      <c r="C5586" t="s">
        <v>101</v>
      </c>
      <c r="D5586" t="s">
        <v>50</v>
      </c>
      <c r="E5586" t="s">
        <v>50</v>
      </c>
      <c r="F5586">
        <v>30</v>
      </c>
      <c r="G5586">
        <v>96</v>
      </c>
      <c r="H5586">
        <v>0</v>
      </c>
      <c r="I5586">
        <v>0</v>
      </c>
      <c r="J5586">
        <v>3</v>
      </c>
      <c r="K5586">
        <v>1</v>
      </c>
      <c r="L5586" t="s">
        <v>20</v>
      </c>
      <c r="M5586" t="s">
        <v>148</v>
      </c>
      <c r="N5586" t="s">
        <v>147</v>
      </c>
      <c r="O5586" t="s">
        <v>22</v>
      </c>
      <c r="P5586" t="s">
        <v>23</v>
      </c>
      <c r="Q5586" t="s">
        <v>24</v>
      </c>
    </row>
    <row r="5587" spans="1:17" x14ac:dyDescent="0.2">
      <c r="A5587" s="2">
        <v>37044</v>
      </c>
      <c r="B5587" t="s">
        <v>56</v>
      </c>
      <c r="C5587" t="s">
        <v>25</v>
      </c>
      <c r="D5587" t="s">
        <v>27</v>
      </c>
      <c r="E5587" t="s">
        <v>19</v>
      </c>
      <c r="F5587">
        <v>71</v>
      </c>
      <c r="G5587">
        <v>2</v>
      </c>
      <c r="H5587">
        <v>0</v>
      </c>
      <c r="I5587">
        <v>0</v>
      </c>
      <c r="J5587">
        <v>0</v>
      </c>
      <c r="K5587">
        <v>0</v>
      </c>
      <c r="L5587" t="s">
        <v>427</v>
      </c>
      <c r="M5587" t="s">
        <v>986</v>
      </c>
      <c r="N5587" t="s">
        <v>143</v>
      </c>
      <c r="O5587" t="s">
        <v>122</v>
      </c>
      <c r="P5587" t="s">
        <v>23</v>
      </c>
      <c r="Q5587" t="s">
        <v>30</v>
      </c>
    </row>
    <row r="5588" spans="1:17" x14ac:dyDescent="0.2">
      <c r="A5588" s="2">
        <v>37044</v>
      </c>
      <c r="B5588" t="s">
        <v>274</v>
      </c>
      <c r="C5588" t="s">
        <v>125</v>
      </c>
      <c r="D5588" t="s">
        <v>50</v>
      </c>
      <c r="E5588" t="s">
        <v>50</v>
      </c>
      <c r="F5588">
        <v>19</v>
      </c>
      <c r="G5588">
        <v>165</v>
      </c>
      <c r="H5588">
        <v>0</v>
      </c>
      <c r="I5588">
        <v>0</v>
      </c>
      <c r="J5588">
        <v>4</v>
      </c>
      <c r="K5588">
        <v>0</v>
      </c>
      <c r="L5588" t="s">
        <v>20</v>
      </c>
      <c r="M5588" t="s">
        <v>587</v>
      </c>
      <c r="N5588" t="s">
        <v>274</v>
      </c>
      <c r="O5588" t="s">
        <v>22</v>
      </c>
      <c r="P5588" t="s">
        <v>23</v>
      </c>
      <c r="Q5588" t="s">
        <v>24</v>
      </c>
    </row>
    <row r="5589" spans="1:17" x14ac:dyDescent="0.2">
      <c r="A5589" s="2">
        <v>37044</v>
      </c>
      <c r="B5589" t="s">
        <v>72</v>
      </c>
      <c r="C5589" t="s">
        <v>293</v>
      </c>
      <c r="D5589" t="s">
        <v>50</v>
      </c>
      <c r="E5589" t="s">
        <v>50</v>
      </c>
      <c r="F5589">
        <v>20</v>
      </c>
      <c r="G5589">
        <v>7</v>
      </c>
      <c r="H5589">
        <v>0</v>
      </c>
      <c r="I5589">
        <v>0</v>
      </c>
      <c r="J5589">
        <v>2</v>
      </c>
      <c r="K5589">
        <v>1</v>
      </c>
      <c r="L5589" t="s">
        <v>20</v>
      </c>
      <c r="M5589" t="s">
        <v>74</v>
      </c>
      <c r="N5589" t="s">
        <v>72</v>
      </c>
      <c r="O5589" t="s">
        <v>22</v>
      </c>
      <c r="P5589" t="s">
        <v>23</v>
      </c>
      <c r="Q5589" t="s">
        <v>24</v>
      </c>
    </row>
    <row r="5590" spans="1:17" x14ac:dyDescent="0.2">
      <c r="A5590" s="2">
        <v>37044</v>
      </c>
      <c r="B5590" t="s">
        <v>81</v>
      </c>
      <c r="C5590" t="s">
        <v>126</v>
      </c>
      <c r="D5590" t="s">
        <v>50</v>
      </c>
      <c r="E5590" t="s">
        <v>50</v>
      </c>
      <c r="F5590">
        <v>66</v>
      </c>
      <c r="G5590">
        <v>8</v>
      </c>
      <c r="H5590">
        <v>0</v>
      </c>
      <c r="I5590">
        <v>0</v>
      </c>
      <c r="J5590">
        <v>2</v>
      </c>
      <c r="K5590">
        <v>4</v>
      </c>
      <c r="L5590" t="s">
        <v>20</v>
      </c>
      <c r="M5590" t="s">
        <v>83</v>
      </c>
      <c r="N5590" t="s">
        <v>81</v>
      </c>
      <c r="O5590" t="s">
        <v>22</v>
      </c>
      <c r="P5590" t="s">
        <v>23</v>
      </c>
      <c r="Q5590" t="s">
        <v>41</v>
      </c>
    </row>
    <row r="5591" spans="1:17" x14ac:dyDescent="0.2">
      <c r="A5591" s="2">
        <v>37044</v>
      </c>
      <c r="B5591" t="s">
        <v>48</v>
      </c>
      <c r="C5591" t="s">
        <v>53</v>
      </c>
      <c r="D5591" t="s">
        <v>50</v>
      </c>
      <c r="E5591" t="s">
        <v>50</v>
      </c>
      <c r="F5591">
        <v>123</v>
      </c>
      <c r="G5591">
        <v>58</v>
      </c>
      <c r="H5591">
        <v>0</v>
      </c>
      <c r="I5591">
        <v>0</v>
      </c>
      <c r="J5591">
        <v>0</v>
      </c>
      <c r="K5591">
        <v>1</v>
      </c>
      <c r="L5591" t="s">
        <v>20</v>
      </c>
      <c r="M5591" t="s">
        <v>51</v>
      </c>
      <c r="N5591" t="s">
        <v>48</v>
      </c>
      <c r="O5591" t="s">
        <v>22</v>
      </c>
      <c r="P5591" t="s">
        <v>23</v>
      </c>
      <c r="Q5591" t="s">
        <v>41</v>
      </c>
    </row>
    <row r="5592" spans="1:17" x14ac:dyDescent="0.2">
      <c r="A5592" s="2">
        <v>37044</v>
      </c>
      <c r="B5592" t="s">
        <v>70</v>
      </c>
      <c r="C5592" t="s">
        <v>129</v>
      </c>
      <c r="D5592" t="s">
        <v>50</v>
      </c>
      <c r="E5592" t="s">
        <v>50</v>
      </c>
      <c r="F5592">
        <v>57</v>
      </c>
      <c r="G5592">
        <v>9</v>
      </c>
      <c r="H5592">
        <v>0</v>
      </c>
      <c r="I5592">
        <v>0</v>
      </c>
      <c r="J5592">
        <v>2</v>
      </c>
      <c r="K5592">
        <v>2</v>
      </c>
      <c r="L5592" t="s">
        <v>20</v>
      </c>
      <c r="M5592" t="s">
        <v>383</v>
      </c>
      <c r="N5592" t="s">
        <v>70</v>
      </c>
      <c r="O5592" t="s">
        <v>22</v>
      </c>
      <c r="P5592" t="s">
        <v>23</v>
      </c>
      <c r="Q5592" t="s">
        <v>30</v>
      </c>
    </row>
    <row r="5593" spans="1:17" x14ac:dyDescent="0.2">
      <c r="A5593" s="2">
        <v>37044</v>
      </c>
      <c r="B5593" t="s">
        <v>141</v>
      </c>
      <c r="C5593" t="s">
        <v>128</v>
      </c>
      <c r="D5593" t="s">
        <v>36</v>
      </c>
      <c r="E5593" t="s">
        <v>36</v>
      </c>
      <c r="F5593">
        <v>99</v>
      </c>
      <c r="G5593">
        <v>31</v>
      </c>
      <c r="H5593">
        <v>0</v>
      </c>
      <c r="I5593">
        <v>0</v>
      </c>
      <c r="J5593">
        <v>1</v>
      </c>
      <c r="K5593">
        <v>1</v>
      </c>
      <c r="L5593" t="s">
        <v>62</v>
      </c>
      <c r="M5593" t="s">
        <v>173</v>
      </c>
      <c r="N5593" t="s">
        <v>141</v>
      </c>
      <c r="O5593" t="s">
        <v>22</v>
      </c>
      <c r="P5593" t="s">
        <v>23</v>
      </c>
      <c r="Q5593" t="s">
        <v>30</v>
      </c>
    </row>
    <row r="5594" spans="1:17" x14ac:dyDescent="0.2">
      <c r="A5594" s="2">
        <v>37044</v>
      </c>
      <c r="B5594" t="s">
        <v>345</v>
      </c>
      <c r="C5594" t="s">
        <v>119</v>
      </c>
      <c r="D5594" t="s">
        <v>50</v>
      </c>
      <c r="E5594" t="s">
        <v>50</v>
      </c>
      <c r="F5594">
        <v>73</v>
      </c>
      <c r="G5594">
        <v>4</v>
      </c>
      <c r="H5594">
        <v>0</v>
      </c>
      <c r="I5594">
        <v>0</v>
      </c>
      <c r="J5594">
        <v>1</v>
      </c>
      <c r="K5594">
        <v>2</v>
      </c>
      <c r="L5594" t="s">
        <v>20</v>
      </c>
      <c r="M5594" t="s">
        <v>360</v>
      </c>
      <c r="N5594" t="s">
        <v>345</v>
      </c>
      <c r="O5594" t="s">
        <v>22</v>
      </c>
      <c r="P5594" t="s">
        <v>23</v>
      </c>
      <c r="Q5594" t="s">
        <v>41</v>
      </c>
    </row>
    <row r="5595" spans="1:17" x14ac:dyDescent="0.2">
      <c r="A5595" s="2">
        <v>37044</v>
      </c>
      <c r="B5595" t="s">
        <v>153</v>
      </c>
      <c r="C5595" t="s">
        <v>85</v>
      </c>
      <c r="D5595" t="s">
        <v>50</v>
      </c>
      <c r="E5595" t="s">
        <v>50</v>
      </c>
      <c r="F5595">
        <v>48</v>
      </c>
      <c r="G5595">
        <v>79</v>
      </c>
      <c r="H5595">
        <v>0</v>
      </c>
      <c r="I5595">
        <v>0</v>
      </c>
      <c r="J5595">
        <v>1</v>
      </c>
      <c r="K5595">
        <v>0</v>
      </c>
      <c r="L5595" t="s">
        <v>20</v>
      </c>
      <c r="M5595" t="s">
        <v>545</v>
      </c>
      <c r="N5595" t="s">
        <v>153</v>
      </c>
      <c r="O5595" t="s">
        <v>22</v>
      </c>
      <c r="P5595" t="s">
        <v>23</v>
      </c>
      <c r="Q5595" t="s">
        <v>24</v>
      </c>
    </row>
    <row r="5596" spans="1:17" x14ac:dyDescent="0.2">
      <c r="A5596" s="2">
        <v>37044</v>
      </c>
      <c r="B5596" t="s">
        <v>76</v>
      </c>
      <c r="C5596" t="s">
        <v>184</v>
      </c>
      <c r="D5596" t="s">
        <v>50</v>
      </c>
      <c r="E5596" t="s">
        <v>50</v>
      </c>
      <c r="F5596">
        <v>55</v>
      </c>
      <c r="G5596">
        <v>130</v>
      </c>
      <c r="H5596">
        <v>0</v>
      </c>
      <c r="I5596">
        <v>0</v>
      </c>
      <c r="J5596">
        <v>3</v>
      </c>
      <c r="K5596">
        <v>0</v>
      </c>
      <c r="L5596" t="s">
        <v>20</v>
      </c>
      <c r="M5596" t="s">
        <v>78</v>
      </c>
      <c r="N5596" t="s">
        <v>76</v>
      </c>
      <c r="O5596" t="s">
        <v>22</v>
      </c>
      <c r="P5596" t="s">
        <v>23</v>
      </c>
      <c r="Q5596" t="s">
        <v>24</v>
      </c>
    </row>
    <row r="5597" spans="1:17" x14ac:dyDescent="0.2">
      <c r="A5597" s="2">
        <v>37044</v>
      </c>
      <c r="B5597" t="s">
        <v>98</v>
      </c>
      <c r="C5597" t="s">
        <v>82</v>
      </c>
      <c r="D5597" t="s">
        <v>50</v>
      </c>
      <c r="E5597" t="s">
        <v>50</v>
      </c>
      <c r="F5597">
        <v>27</v>
      </c>
      <c r="G5597">
        <v>5</v>
      </c>
      <c r="H5597">
        <v>0</v>
      </c>
      <c r="I5597">
        <v>0</v>
      </c>
      <c r="J5597">
        <v>1</v>
      </c>
      <c r="K5597">
        <v>1</v>
      </c>
      <c r="L5597" t="s">
        <v>20</v>
      </c>
      <c r="M5597" t="s">
        <v>99</v>
      </c>
      <c r="N5597" t="s">
        <v>98</v>
      </c>
      <c r="O5597" t="s">
        <v>22</v>
      </c>
      <c r="P5597" t="s">
        <v>23</v>
      </c>
      <c r="Q5597" t="s">
        <v>30</v>
      </c>
    </row>
    <row r="5598" spans="1:17" x14ac:dyDescent="0.2">
      <c r="A5598" s="2">
        <v>37044</v>
      </c>
      <c r="B5598" t="s">
        <v>143</v>
      </c>
      <c r="C5598" t="s">
        <v>120</v>
      </c>
      <c r="D5598" t="s">
        <v>115</v>
      </c>
      <c r="E5598" t="s">
        <v>36</v>
      </c>
      <c r="F5598">
        <v>44</v>
      </c>
      <c r="G5598">
        <v>37</v>
      </c>
      <c r="H5598">
        <v>0</v>
      </c>
      <c r="I5598">
        <v>0</v>
      </c>
      <c r="J5598">
        <v>2</v>
      </c>
      <c r="K5598">
        <v>0</v>
      </c>
      <c r="L5598" t="s">
        <v>427</v>
      </c>
      <c r="M5598" t="s">
        <v>987</v>
      </c>
      <c r="N5598" t="s">
        <v>143</v>
      </c>
      <c r="O5598" t="s">
        <v>22</v>
      </c>
      <c r="P5598" t="s">
        <v>23</v>
      </c>
      <c r="Q5598" t="s">
        <v>24</v>
      </c>
    </row>
    <row r="5599" spans="1:17" x14ac:dyDescent="0.2">
      <c r="A5599" s="2">
        <v>37044</v>
      </c>
      <c r="B5599" t="s">
        <v>207</v>
      </c>
      <c r="C5599" t="s">
        <v>110</v>
      </c>
      <c r="D5599" t="s">
        <v>36</v>
      </c>
      <c r="E5599" t="s">
        <v>36</v>
      </c>
      <c r="F5599">
        <v>104</v>
      </c>
      <c r="G5599">
        <v>26</v>
      </c>
      <c r="H5599">
        <v>0</v>
      </c>
      <c r="I5599">
        <v>0</v>
      </c>
      <c r="J5599">
        <v>1</v>
      </c>
      <c r="K5599">
        <v>1</v>
      </c>
      <c r="L5599" t="s">
        <v>62</v>
      </c>
      <c r="M5599" t="s">
        <v>209</v>
      </c>
      <c r="N5599" t="s">
        <v>207</v>
      </c>
      <c r="O5599" t="s">
        <v>22</v>
      </c>
      <c r="P5599" t="s">
        <v>23</v>
      </c>
      <c r="Q5599" t="s">
        <v>30</v>
      </c>
    </row>
    <row r="5600" spans="1:17" x14ac:dyDescent="0.2">
      <c r="A5600" s="2">
        <v>37044</v>
      </c>
      <c r="B5600" t="s">
        <v>174</v>
      </c>
      <c r="C5600" t="s">
        <v>123</v>
      </c>
      <c r="D5600" t="s">
        <v>50</v>
      </c>
      <c r="E5600" t="s">
        <v>50</v>
      </c>
      <c r="F5600">
        <v>144</v>
      </c>
      <c r="G5600">
        <v>47</v>
      </c>
      <c r="H5600">
        <v>0</v>
      </c>
      <c r="I5600">
        <v>0</v>
      </c>
      <c r="J5600">
        <v>0</v>
      </c>
      <c r="K5600">
        <v>3</v>
      </c>
      <c r="L5600" t="s">
        <v>20</v>
      </c>
      <c r="M5600" t="s">
        <v>820</v>
      </c>
      <c r="N5600" t="s">
        <v>174</v>
      </c>
      <c r="O5600" t="s">
        <v>22</v>
      </c>
      <c r="P5600" t="s">
        <v>23</v>
      </c>
      <c r="Q5600" t="s">
        <v>41</v>
      </c>
    </row>
    <row r="5601" spans="1:17" x14ac:dyDescent="0.2">
      <c r="A5601" s="2">
        <v>37044</v>
      </c>
      <c r="B5601" t="s">
        <v>328</v>
      </c>
      <c r="C5601" t="s">
        <v>384</v>
      </c>
      <c r="D5601" t="s">
        <v>50</v>
      </c>
      <c r="E5601" t="s">
        <v>50</v>
      </c>
      <c r="F5601">
        <v>82</v>
      </c>
      <c r="G5601">
        <v>102</v>
      </c>
      <c r="H5601">
        <v>0</v>
      </c>
      <c r="I5601">
        <v>0</v>
      </c>
      <c r="J5601">
        <v>2</v>
      </c>
      <c r="K5601">
        <v>2</v>
      </c>
      <c r="L5601" t="s">
        <v>20</v>
      </c>
      <c r="M5601" t="s">
        <v>329</v>
      </c>
      <c r="N5601" t="s">
        <v>328</v>
      </c>
      <c r="O5601" t="s">
        <v>22</v>
      </c>
      <c r="P5601" t="s">
        <v>23</v>
      </c>
      <c r="Q5601" t="s">
        <v>30</v>
      </c>
    </row>
    <row r="5602" spans="1:17" x14ac:dyDescent="0.2">
      <c r="A5602" s="2">
        <v>37044</v>
      </c>
      <c r="B5602" t="s">
        <v>135</v>
      </c>
      <c r="C5602" t="s">
        <v>378</v>
      </c>
      <c r="D5602" t="s">
        <v>36</v>
      </c>
      <c r="E5602" t="s">
        <v>36</v>
      </c>
      <c r="F5602">
        <v>50</v>
      </c>
      <c r="G5602">
        <v>119</v>
      </c>
      <c r="H5602">
        <v>0</v>
      </c>
      <c r="I5602">
        <v>0</v>
      </c>
      <c r="J5602">
        <v>1</v>
      </c>
      <c r="K5602">
        <v>0</v>
      </c>
      <c r="L5602" t="s">
        <v>62</v>
      </c>
      <c r="M5602" t="s">
        <v>989</v>
      </c>
      <c r="N5602" t="s">
        <v>135</v>
      </c>
      <c r="O5602" t="s">
        <v>22</v>
      </c>
      <c r="P5602" t="s">
        <v>23</v>
      </c>
      <c r="Q5602" t="s">
        <v>24</v>
      </c>
    </row>
    <row r="5603" spans="1:17" x14ac:dyDescent="0.2">
      <c r="A5603" s="2">
        <v>37044</v>
      </c>
      <c r="B5603" t="s">
        <v>100</v>
      </c>
      <c r="C5603" t="s">
        <v>87</v>
      </c>
      <c r="D5603" t="s">
        <v>50</v>
      </c>
      <c r="E5603" t="s">
        <v>50</v>
      </c>
      <c r="F5603">
        <v>101</v>
      </c>
      <c r="G5603">
        <v>43</v>
      </c>
      <c r="H5603">
        <v>0</v>
      </c>
      <c r="I5603">
        <v>0</v>
      </c>
      <c r="J5603">
        <v>0</v>
      </c>
      <c r="K5603">
        <v>1</v>
      </c>
      <c r="L5603" t="s">
        <v>20</v>
      </c>
      <c r="M5603" t="s">
        <v>102</v>
      </c>
      <c r="N5603" t="s">
        <v>100</v>
      </c>
      <c r="O5603" t="s">
        <v>22</v>
      </c>
      <c r="P5603" t="s">
        <v>23</v>
      </c>
      <c r="Q5603" t="s">
        <v>41</v>
      </c>
    </row>
    <row r="5604" spans="1:17" x14ac:dyDescent="0.2">
      <c r="A5604" s="2">
        <v>37044</v>
      </c>
      <c r="B5604" t="s">
        <v>38</v>
      </c>
      <c r="C5604" t="s">
        <v>107</v>
      </c>
      <c r="D5604" t="s">
        <v>19</v>
      </c>
      <c r="E5604" t="s">
        <v>19</v>
      </c>
      <c r="F5604">
        <v>10</v>
      </c>
      <c r="G5604">
        <v>32</v>
      </c>
      <c r="H5604">
        <v>0</v>
      </c>
      <c r="I5604">
        <v>0</v>
      </c>
      <c r="J5604">
        <v>1</v>
      </c>
      <c r="K5604">
        <v>0</v>
      </c>
      <c r="L5604" t="s">
        <v>20</v>
      </c>
      <c r="M5604" t="s">
        <v>40</v>
      </c>
      <c r="N5604" t="s">
        <v>38</v>
      </c>
      <c r="O5604" t="s">
        <v>22</v>
      </c>
      <c r="P5604" t="s">
        <v>23</v>
      </c>
      <c r="Q5604" t="s">
        <v>24</v>
      </c>
    </row>
    <row r="5605" spans="1:17" x14ac:dyDescent="0.2">
      <c r="A5605" s="2">
        <v>37044</v>
      </c>
      <c r="B5605" t="s">
        <v>42</v>
      </c>
      <c r="C5605" t="s">
        <v>31</v>
      </c>
      <c r="D5605" t="s">
        <v>19</v>
      </c>
      <c r="E5605" t="s">
        <v>19</v>
      </c>
      <c r="F5605">
        <v>51</v>
      </c>
      <c r="G5605">
        <v>45</v>
      </c>
      <c r="H5605">
        <v>0</v>
      </c>
      <c r="I5605">
        <v>0</v>
      </c>
      <c r="J5605">
        <v>1</v>
      </c>
      <c r="K5605">
        <v>2</v>
      </c>
      <c r="L5605" t="s">
        <v>20</v>
      </c>
      <c r="M5605" t="s">
        <v>44</v>
      </c>
      <c r="N5605" t="s">
        <v>42</v>
      </c>
      <c r="O5605" t="s">
        <v>22</v>
      </c>
      <c r="P5605" t="s">
        <v>23</v>
      </c>
      <c r="Q5605" t="s">
        <v>41</v>
      </c>
    </row>
    <row r="5606" spans="1:17" x14ac:dyDescent="0.2">
      <c r="A5606" s="2">
        <v>37044</v>
      </c>
      <c r="B5606" t="s">
        <v>92</v>
      </c>
      <c r="C5606" t="s">
        <v>94</v>
      </c>
      <c r="D5606" t="s">
        <v>50</v>
      </c>
      <c r="E5606" t="s">
        <v>50</v>
      </c>
      <c r="F5606">
        <v>12</v>
      </c>
      <c r="G5606">
        <v>53</v>
      </c>
      <c r="H5606">
        <v>0</v>
      </c>
      <c r="I5606">
        <v>0</v>
      </c>
      <c r="J5606">
        <v>2</v>
      </c>
      <c r="K5606">
        <v>0</v>
      </c>
      <c r="L5606" t="s">
        <v>20</v>
      </c>
      <c r="M5606" t="s">
        <v>124</v>
      </c>
      <c r="N5606" t="s">
        <v>92</v>
      </c>
      <c r="O5606" t="s">
        <v>22</v>
      </c>
      <c r="P5606" t="s">
        <v>23</v>
      </c>
      <c r="Q5606" t="s">
        <v>24</v>
      </c>
    </row>
    <row r="5607" spans="1:17" x14ac:dyDescent="0.2">
      <c r="A5607" s="2">
        <v>37044</v>
      </c>
      <c r="B5607" t="s">
        <v>249</v>
      </c>
      <c r="C5607" t="s">
        <v>97</v>
      </c>
      <c r="D5607" t="s">
        <v>50</v>
      </c>
      <c r="E5607" t="s">
        <v>50</v>
      </c>
      <c r="F5607">
        <v>38</v>
      </c>
      <c r="G5607">
        <v>142</v>
      </c>
      <c r="H5607">
        <v>0</v>
      </c>
      <c r="I5607">
        <v>0</v>
      </c>
      <c r="J5607">
        <v>2</v>
      </c>
      <c r="K5607">
        <v>0</v>
      </c>
      <c r="L5607" t="s">
        <v>20</v>
      </c>
      <c r="M5607" t="s">
        <v>529</v>
      </c>
      <c r="N5607" t="s">
        <v>249</v>
      </c>
      <c r="O5607" t="s">
        <v>22</v>
      </c>
      <c r="P5607" t="s">
        <v>23</v>
      </c>
      <c r="Q5607" t="s">
        <v>24</v>
      </c>
    </row>
    <row r="5608" spans="1:17" x14ac:dyDescent="0.2">
      <c r="A5608" s="2">
        <v>37044</v>
      </c>
      <c r="B5608" t="s">
        <v>106</v>
      </c>
      <c r="C5608" t="s">
        <v>646</v>
      </c>
      <c r="D5608" t="s">
        <v>50</v>
      </c>
      <c r="E5608" t="s">
        <v>50</v>
      </c>
      <c r="F5608">
        <v>6</v>
      </c>
      <c r="G5608">
        <v>72</v>
      </c>
      <c r="H5608">
        <v>0</v>
      </c>
      <c r="I5608">
        <v>0</v>
      </c>
      <c r="J5608">
        <v>4</v>
      </c>
      <c r="K5608">
        <v>1</v>
      </c>
      <c r="L5608" t="s">
        <v>20</v>
      </c>
      <c r="M5608" t="s">
        <v>990</v>
      </c>
      <c r="N5608" t="s">
        <v>106</v>
      </c>
      <c r="O5608" t="s">
        <v>22</v>
      </c>
      <c r="P5608" t="s">
        <v>23</v>
      </c>
      <c r="Q5608" t="s">
        <v>24</v>
      </c>
    </row>
    <row r="5609" spans="1:17" x14ac:dyDescent="0.2">
      <c r="A5609" s="2">
        <v>37044</v>
      </c>
      <c r="B5609" t="s">
        <v>52</v>
      </c>
      <c r="C5609" t="s">
        <v>244</v>
      </c>
      <c r="D5609" t="s">
        <v>50</v>
      </c>
      <c r="E5609" t="s">
        <v>50</v>
      </c>
      <c r="F5609">
        <v>21</v>
      </c>
      <c r="G5609">
        <v>25</v>
      </c>
      <c r="H5609">
        <v>0</v>
      </c>
      <c r="I5609">
        <v>0</v>
      </c>
      <c r="J5609">
        <v>2</v>
      </c>
      <c r="K5609">
        <v>0</v>
      </c>
      <c r="L5609" t="s">
        <v>20</v>
      </c>
      <c r="M5609" t="s">
        <v>68</v>
      </c>
      <c r="N5609" t="s">
        <v>52</v>
      </c>
      <c r="O5609" t="s">
        <v>22</v>
      </c>
      <c r="P5609" t="s">
        <v>23</v>
      </c>
      <c r="Q5609" t="s">
        <v>24</v>
      </c>
    </row>
    <row r="5610" spans="1:17" x14ac:dyDescent="0.2">
      <c r="A5610" s="2">
        <v>37044</v>
      </c>
      <c r="B5610" t="s">
        <v>180</v>
      </c>
      <c r="C5610" t="s">
        <v>386</v>
      </c>
      <c r="D5610" t="s">
        <v>50</v>
      </c>
      <c r="E5610" t="s">
        <v>50</v>
      </c>
      <c r="F5610">
        <v>29</v>
      </c>
      <c r="G5610">
        <v>117</v>
      </c>
      <c r="H5610">
        <v>0</v>
      </c>
      <c r="I5610">
        <v>0</v>
      </c>
      <c r="J5610">
        <v>3</v>
      </c>
      <c r="K5610">
        <v>0</v>
      </c>
      <c r="L5610" t="s">
        <v>20</v>
      </c>
      <c r="M5610" t="s">
        <v>181</v>
      </c>
      <c r="N5610" t="s">
        <v>180</v>
      </c>
      <c r="O5610" t="s">
        <v>22</v>
      </c>
      <c r="P5610" t="s">
        <v>23</v>
      </c>
      <c r="Q5610" t="s">
        <v>24</v>
      </c>
    </row>
    <row r="5611" spans="1:17" x14ac:dyDescent="0.2">
      <c r="A5611" s="2">
        <v>37044</v>
      </c>
      <c r="B5611" t="s">
        <v>208</v>
      </c>
      <c r="C5611" t="s">
        <v>365</v>
      </c>
      <c r="D5611" t="s">
        <v>36</v>
      </c>
      <c r="E5611" t="s">
        <v>36</v>
      </c>
      <c r="F5611">
        <v>109</v>
      </c>
      <c r="G5611">
        <v>80</v>
      </c>
      <c r="H5611">
        <v>0</v>
      </c>
      <c r="I5611">
        <v>0</v>
      </c>
      <c r="J5611">
        <v>0</v>
      </c>
      <c r="K5611">
        <v>3</v>
      </c>
      <c r="L5611" t="s">
        <v>62</v>
      </c>
      <c r="M5611" t="s">
        <v>398</v>
      </c>
      <c r="N5611" t="s">
        <v>208</v>
      </c>
      <c r="O5611" t="s">
        <v>22</v>
      </c>
      <c r="P5611" t="s">
        <v>23</v>
      </c>
      <c r="Q5611" t="s">
        <v>41</v>
      </c>
    </row>
    <row r="5612" spans="1:17" x14ac:dyDescent="0.2">
      <c r="A5612" s="2">
        <v>37044</v>
      </c>
      <c r="B5612" t="s">
        <v>168</v>
      </c>
      <c r="C5612" t="s">
        <v>49</v>
      </c>
      <c r="D5612" t="s">
        <v>50</v>
      </c>
      <c r="E5612" t="s">
        <v>50</v>
      </c>
      <c r="F5612">
        <v>40</v>
      </c>
      <c r="G5612">
        <v>17</v>
      </c>
      <c r="H5612">
        <v>0</v>
      </c>
      <c r="I5612">
        <v>0</v>
      </c>
      <c r="J5612">
        <v>0</v>
      </c>
      <c r="K5612">
        <v>0</v>
      </c>
      <c r="L5612" t="s">
        <v>20</v>
      </c>
      <c r="M5612" t="s">
        <v>318</v>
      </c>
      <c r="N5612" t="s">
        <v>168</v>
      </c>
      <c r="O5612" t="s">
        <v>22</v>
      </c>
      <c r="P5612" t="s">
        <v>23</v>
      </c>
      <c r="Q5612" t="s">
        <v>30</v>
      </c>
    </row>
    <row r="5613" spans="1:17" x14ac:dyDescent="0.2">
      <c r="A5613" s="2">
        <v>37044</v>
      </c>
      <c r="B5613" t="s">
        <v>161</v>
      </c>
      <c r="C5613" t="s">
        <v>90</v>
      </c>
      <c r="D5613" t="s">
        <v>50</v>
      </c>
      <c r="E5613" t="s">
        <v>50</v>
      </c>
      <c r="F5613">
        <v>110</v>
      </c>
      <c r="G5613">
        <v>23</v>
      </c>
      <c r="H5613">
        <v>0</v>
      </c>
      <c r="I5613">
        <v>0</v>
      </c>
      <c r="J5613">
        <v>1</v>
      </c>
      <c r="K5613">
        <v>2</v>
      </c>
      <c r="L5613" t="s">
        <v>20</v>
      </c>
      <c r="M5613" t="s">
        <v>162</v>
      </c>
      <c r="N5613" t="s">
        <v>161</v>
      </c>
      <c r="O5613" t="s">
        <v>22</v>
      </c>
      <c r="P5613" t="s">
        <v>23</v>
      </c>
      <c r="Q5613" t="s">
        <v>41</v>
      </c>
    </row>
    <row r="5614" spans="1:17" x14ac:dyDescent="0.2">
      <c r="A5614" s="2">
        <v>37044</v>
      </c>
      <c r="B5614" t="s">
        <v>138</v>
      </c>
      <c r="C5614" t="s">
        <v>352</v>
      </c>
      <c r="D5614" t="s">
        <v>36</v>
      </c>
      <c r="E5614" t="s">
        <v>36</v>
      </c>
      <c r="F5614">
        <v>56</v>
      </c>
      <c r="G5614">
        <v>87</v>
      </c>
      <c r="H5614">
        <v>0</v>
      </c>
      <c r="I5614">
        <v>0</v>
      </c>
      <c r="J5614">
        <v>0</v>
      </c>
      <c r="K5614">
        <v>0</v>
      </c>
      <c r="L5614" t="s">
        <v>62</v>
      </c>
      <c r="M5614" t="s">
        <v>967</v>
      </c>
      <c r="N5614" t="s">
        <v>138</v>
      </c>
      <c r="O5614" t="s">
        <v>22</v>
      </c>
      <c r="P5614" t="s">
        <v>23</v>
      </c>
      <c r="Q5614" t="s">
        <v>30</v>
      </c>
    </row>
    <row r="5615" spans="1:17" x14ac:dyDescent="0.2">
      <c r="A5615" s="2">
        <v>37045</v>
      </c>
      <c r="B5615" t="s">
        <v>39</v>
      </c>
      <c r="C5615" t="s">
        <v>43</v>
      </c>
      <c r="D5615" t="s">
        <v>19</v>
      </c>
      <c r="E5615" t="s">
        <v>19</v>
      </c>
      <c r="F5615">
        <v>3</v>
      </c>
      <c r="G5615">
        <v>16</v>
      </c>
      <c r="H5615">
        <v>0</v>
      </c>
      <c r="I5615">
        <v>0</v>
      </c>
      <c r="J5615">
        <v>3</v>
      </c>
      <c r="K5615">
        <v>0</v>
      </c>
      <c r="L5615" t="s">
        <v>20</v>
      </c>
      <c r="M5615" t="s">
        <v>65</v>
      </c>
      <c r="N5615" t="s">
        <v>39</v>
      </c>
      <c r="O5615" t="s">
        <v>22</v>
      </c>
      <c r="P5615" t="s">
        <v>23</v>
      </c>
      <c r="Q5615" t="s">
        <v>24</v>
      </c>
    </row>
    <row r="5616" spans="1:17" x14ac:dyDescent="0.2">
      <c r="A5616" s="2">
        <v>37045</v>
      </c>
      <c r="B5616" t="s">
        <v>17</v>
      </c>
      <c r="C5616" t="s">
        <v>32</v>
      </c>
      <c r="D5616" t="s">
        <v>19</v>
      </c>
      <c r="E5616" t="s">
        <v>19</v>
      </c>
      <c r="F5616">
        <v>75</v>
      </c>
      <c r="G5616">
        <v>112</v>
      </c>
      <c r="H5616">
        <v>0</v>
      </c>
      <c r="I5616">
        <v>0</v>
      </c>
      <c r="J5616">
        <v>5</v>
      </c>
      <c r="K5616">
        <v>0</v>
      </c>
      <c r="L5616" t="s">
        <v>20</v>
      </c>
      <c r="M5616" t="s">
        <v>21</v>
      </c>
      <c r="N5616" t="s">
        <v>17</v>
      </c>
      <c r="O5616" t="s">
        <v>22</v>
      </c>
      <c r="P5616" t="s">
        <v>23</v>
      </c>
      <c r="Q5616" t="s">
        <v>24</v>
      </c>
    </row>
    <row r="5617" spans="1:17" x14ac:dyDescent="0.2">
      <c r="A5617" s="2">
        <v>37045</v>
      </c>
      <c r="B5617" t="s">
        <v>172</v>
      </c>
      <c r="C5617" t="s">
        <v>224</v>
      </c>
      <c r="D5617" t="s">
        <v>36</v>
      </c>
      <c r="E5617" t="s">
        <v>36</v>
      </c>
      <c r="F5617">
        <v>132</v>
      </c>
      <c r="G5617">
        <v>74</v>
      </c>
      <c r="H5617">
        <v>0</v>
      </c>
      <c r="I5617">
        <v>0</v>
      </c>
      <c r="J5617">
        <v>0</v>
      </c>
      <c r="K5617">
        <v>0</v>
      </c>
      <c r="L5617" t="s">
        <v>62</v>
      </c>
      <c r="M5617" t="s">
        <v>616</v>
      </c>
      <c r="N5617" t="s">
        <v>172</v>
      </c>
      <c r="O5617" t="s">
        <v>22</v>
      </c>
      <c r="P5617" t="s">
        <v>23</v>
      </c>
      <c r="Q5617" t="s">
        <v>30</v>
      </c>
    </row>
    <row r="5618" spans="1:17" x14ac:dyDescent="0.2">
      <c r="A5618" s="2">
        <v>37045</v>
      </c>
      <c r="B5618" t="s">
        <v>61</v>
      </c>
      <c r="C5618" t="s">
        <v>404</v>
      </c>
      <c r="D5618" t="s">
        <v>36</v>
      </c>
      <c r="E5618" t="s">
        <v>36</v>
      </c>
      <c r="F5618">
        <v>90</v>
      </c>
      <c r="G5618">
        <v>121</v>
      </c>
      <c r="H5618">
        <v>0</v>
      </c>
      <c r="I5618">
        <v>0</v>
      </c>
      <c r="J5618">
        <v>0</v>
      </c>
      <c r="K5618">
        <v>0</v>
      </c>
      <c r="L5618" t="s">
        <v>62</v>
      </c>
      <c r="M5618" t="s">
        <v>63</v>
      </c>
      <c r="N5618" t="s">
        <v>61</v>
      </c>
      <c r="O5618" t="s">
        <v>22</v>
      </c>
      <c r="P5618" t="s">
        <v>23</v>
      </c>
      <c r="Q5618" t="s">
        <v>30</v>
      </c>
    </row>
    <row r="5619" spans="1:17" x14ac:dyDescent="0.2">
      <c r="A5619" s="2">
        <v>37045</v>
      </c>
      <c r="B5619" t="s">
        <v>131</v>
      </c>
      <c r="C5619" t="s">
        <v>210</v>
      </c>
      <c r="D5619" t="s">
        <v>27</v>
      </c>
      <c r="E5619" t="s">
        <v>27</v>
      </c>
      <c r="F5619">
        <v>54</v>
      </c>
      <c r="G5619">
        <v>93</v>
      </c>
      <c r="H5619">
        <v>0</v>
      </c>
      <c r="I5619">
        <v>0</v>
      </c>
      <c r="J5619">
        <v>1</v>
      </c>
      <c r="K5619">
        <v>1</v>
      </c>
      <c r="L5619" t="s">
        <v>533</v>
      </c>
      <c r="M5619" t="s">
        <v>628</v>
      </c>
      <c r="N5619" t="s">
        <v>304</v>
      </c>
      <c r="O5619" t="s">
        <v>122</v>
      </c>
      <c r="P5619" t="s">
        <v>23</v>
      </c>
      <c r="Q5619" t="s">
        <v>30</v>
      </c>
    </row>
    <row r="5620" spans="1:17" x14ac:dyDescent="0.2">
      <c r="A5620" s="2">
        <v>37045</v>
      </c>
      <c r="B5620" t="s">
        <v>67</v>
      </c>
      <c r="C5620" t="s">
        <v>26</v>
      </c>
      <c r="D5620" t="s">
        <v>50</v>
      </c>
      <c r="E5620" t="s">
        <v>27</v>
      </c>
      <c r="F5620">
        <v>1</v>
      </c>
      <c r="G5620">
        <v>13</v>
      </c>
      <c r="H5620">
        <v>0</v>
      </c>
      <c r="I5620">
        <v>0</v>
      </c>
      <c r="J5620">
        <v>4</v>
      </c>
      <c r="K5620">
        <v>0</v>
      </c>
      <c r="L5620" t="s">
        <v>427</v>
      </c>
      <c r="M5620" t="s">
        <v>988</v>
      </c>
      <c r="N5620" t="s">
        <v>133</v>
      </c>
      <c r="O5620" t="s">
        <v>122</v>
      </c>
      <c r="P5620" t="s">
        <v>23</v>
      </c>
      <c r="Q5620" t="s">
        <v>24</v>
      </c>
    </row>
    <row r="5621" spans="1:17" x14ac:dyDescent="0.2">
      <c r="A5621" s="2">
        <v>37045</v>
      </c>
      <c r="B5621" t="s">
        <v>196</v>
      </c>
      <c r="C5621" t="s">
        <v>118</v>
      </c>
      <c r="D5621" t="s">
        <v>36</v>
      </c>
      <c r="E5621" t="s">
        <v>36</v>
      </c>
      <c r="F5621">
        <v>161</v>
      </c>
      <c r="G5621">
        <v>76</v>
      </c>
      <c r="H5621">
        <v>0</v>
      </c>
      <c r="I5621">
        <v>0</v>
      </c>
      <c r="J5621">
        <v>0</v>
      </c>
      <c r="K5621">
        <v>0</v>
      </c>
      <c r="L5621" t="s">
        <v>28</v>
      </c>
      <c r="M5621" t="s">
        <v>198</v>
      </c>
      <c r="N5621" t="s">
        <v>196</v>
      </c>
      <c r="O5621" t="s">
        <v>22</v>
      </c>
      <c r="P5621" t="s">
        <v>23</v>
      </c>
      <c r="Q5621" t="s">
        <v>30</v>
      </c>
    </row>
    <row r="5622" spans="1:17" x14ac:dyDescent="0.2">
      <c r="A5622" s="2">
        <v>37045</v>
      </c>
      <c r="B5622" t="s">
        <v>555</v>
      </c>
      <c r="C5622" t="s">
        <v>531</v>
      </c>
      <c r="D5622" t="s">
        <v>27</v>
      </c>
      <c r="E5622" t="s">
        <v>27</v>
      </c>
      <c r="F5622">
        <v>59</v>
      </c>
      <c r="G5622">
        <v>124</v>
      </c>
      <c r="H5622">
        <v>0</v>
      </c>
      <c r="I5622">
        <v>0</v>
      </c>
      <c r="J5622">
        <v>3</v>
      </c>
      <c r="K5622">
        <v>1</v>
      </c>
      <c r="L5622" t="s">
        <v>533</v>
      </c>
      <c r="M5622" t="s">
        <v>628</v>
      </c>
      <c r="N5622" t="s">
        <v>304</v>
      </c>
      <c r="O5622" t="s">
        <v>122</v>
      </c>
      <c r="P5622" t="s">
        <v>23</v>
      </c>
      <c r="Q5622" t="s">
        <v>24</v>
      </c>
    </row>
    <row r="5623" spans="1:17" x14ac:dyDescent="0.2">
      <c r="A5623" s="2">
        <v>37045</v>
      </c>
      <c r="B5623" t="s">
        <v>133</v>
      </c>
      <c r="C5623" t="s">
        <v>55</v>
      </c>
      <c r="D5623" t="s">
        <v>115</v>
      </c>
      <c r="E5623" t="s">
        <v>57</v>
      </c>
      <c r="F5623">
        <v>39</v>
      </c>
      <c r="G5623">
        <v>68</v>
      </c>
      <c r="H5623">
        <v>0</v>
      </c>
      <c r="I5623">
        <v>0</v>
      </c>
      <c r="J5623">
        <v>1</v>
      </c>
      <c r="K5623">
        <v>0</v>
      </c>
      <c r="L5623" t="s">
        <v>427</v>
      </c>
      <c r="M5623" t="s">
        <v>492</v>
      </c>
      <c r="N5623" t="s">
        <v>133</v>
      </c>
      <c r="O5623" t="s">
        <v>22</v>
      </c>
      <c r="P5623" t="s">
        <v>23</v>
      </c>
      <c r="Q5623" t="s">
        <v>24</v>
      </c>
    </row>
    <row r="5624" spans="1:17" x14ac:dyDescent="0.2">
      <c r="A5624" s="2">
        <v>37045</v>
      </c>
      <c r="B5624" t="s">
        <v>405</v>
      </c>
      <c r="C5624" t="s">
        <v>890</v>
      </c>
      <c r="D5624" t="s">
        <v>36</v>
      </c>
      <c r="E5624" t="s">
        <v>36</v>
      </c>
      <c r="F5624">
        <v>134</v>
      </c>
      <c r="G5624">
        <v>77</v>
      </c>
      <c r="H5624">
        <v>0</v>
      </c>
      <c r="I5624">
        <v>0</v>
      </c>
      <c r="J5624">
        <v>0</v>
      </c>
      <c r="K5624">
        <v>0</v>
      </c>
      <c r="L5624" t="s">
        <v>62</v>
      </c>
      <c r="M5624" t="s">
        <v>406</v>
      </c>
      <c r="N5624" t="s">
        <v>405</v>
      </c>
      <c r="O5624" t="s">
        <v>22</v>
      </c>
      <c r="P5624" t="s">
        <v>23</v>
      </c>
      <c r="Q5624" t="s">
        <v>30</v>
      </c>
    </row>
    <row r="5625" spans="1:17" x14ac:dyDescent="0.2">
      <c r="A5625" s="2">
        <v>37045</v>
      </c>
      <c r="B5625" t="s">
        <v>339</v>
      </c>
      <c r="C5625" t="s">
        <v>149</v>
      </c>
      <c r="D5625" t="s">
        <v>36</v>
      </c>
      <c r="E5625" t="s">
        <v>36</v>
      </c>
      <c r="F5625">
        <v>78</v>
      </c>
      <c r="G5625">
        <v>22</v>
      </c>
      <c r="H5625">
        <v>0</v>
      </c>
      <c r="I5625">
        <v>0</v>
      </c>
      <c r="J5625">
        <v>1</v>
      </c>
      <c r="K5625">
        <v>1</v>
      </c>
      <c r="L5625" t="s">
        <v>62</v>
      </c>
      <c r="M5625" t="s">
        <v>921</v>
      </c>
      <c r="N5625" t="s">
        <v>339</v>
      </c>
      <c r="O5625" t="s">
        <v>22</v>
      </c>
      <c r="P5625" t="s">
        <v>23</v>
      </c>
      <c r="Q5625" t="s">
        <v>30</v>
      </c>
    </row>
    <row r="5626" spans="1:17" x14ac:dyDescent="0.2">
      <c r="A5626" s="2">
        <v>37045</v>
      </c>
      <c r="B5626" t="s">
        <v>718</v>
      </c>
      <c r="C5626" t="s">
        <v>136</v>
      </c>
      <c r="D5626" t="s">
        <v>36</v>
      </c>
      <c r="E5626" t="s">
        <v>36</v>
      </c>
      <c r="F5626">
        <v>113</v>
      </c>
      <c r="G5626">
        <v>41</v>
      </c>
      <c r="H5626">
        <v>0</v>
      </c>
      <c r="I5626">
        <v>0</v>
      </c>
      <c r="J5626">
        <v>0</v>
      </c>
      <c r="K5626">
        <v>3</v>
      </c>
      <c r="L5626" t="s">
        <v>62</v>
      </c>
      <c r="M5626" t="s">
        <v>657</v>
      </c>
      <c r="N5626" t="s">
        <v>718</v>
      </c>
      <c r="O5626" t="s">
        <v>22</v>
      </c>
      <c r="P5626" t="s">
        <v>23</v>
      </c>
      <c r="Q5626" t="s">
        <v>41</v>
      </c>
    </row>
    <row r="5627" spans="1:17" x14ac:dyDescent="0.2">
      <c r="A5627" s="2">
        <v>37045</v>
      </c>
      <c r="B5627" t="s">
        <v>45</v>
      </c>
      <c r="C5627" t="s">
        <v>199</v>
      </c>
      <c r="D5627" t="s">
        <v>36</v>
      </c>
      <c r="E5627" t="s">
        <v>36</v>
      </c>
      <c r="F5627">
        <v>67</v>
      </c>
      <c r="G5627">
        <v>61</v>
      </c>
      <c r="H5627">
        <v>0</v>
      </c>
      <c r="I5627">
        <v>0</v>
      </c>
      <c r="J5627">
        <v>1</v>
      </c>
      <c r="K5627">
        <v>2</v>
      </c>
      <c r="L5627" t="s">
        <v>62</v>
      </c>
      <c r="M5627" t="s">
        <v>47</v>
      </c>
      <c r="N5627" t="s">
        <v>45</v>
      </c>
      <c r="O5627" t="s">
        <v>22</v>
      </c>
      <c r="P5627" t="s">
        <v>23</v>
      </c>
      <c r="Q5627" t="s">
        <v>41</v>
      </c>
    </row>
    <row r="5628" spans="1:17" x14ac:dyDescent="0.2">
      <c r="A5628" s="2">
        <v>37046</v>
      </c>
      <c r="B5628" t="s">
        <v>120</v>
      </c>
      <c r="C5628" t="s">
        <v>56</v>
      </c>
      <c r="D5628" t="s">
        <v>36</v>
      </c>
      <c r="E5628" t="s">
        <v>27</v>
      </c>
      <c r="F5628">
        <v>37</v>
      </c>
      <c r="G5628">
        <v>71</v>
      </c>
      <c r="H5628">
        <v>0</v>
      </c>
      <c r="I5628">
        <v>0</v>
      </c>
      <c r="J5628">
        <v>2</v>
      </c>
      <c r="K5628">
        <v>0</v>
      </c>
      <c r="L5628" t="s">
        <v>427</v>
      </c>
      <c r="M5628" t="s">
        <v>987</v>
      </c>
      <c r="N5628" t="s">
        <v>143</v>
      </c>
      <c r="O5628" t="s">
        <v>122</v>
      </c>
      <c r="P5628" t="s">
        <v>23</v>
      </c>
      <c r="Q5628" t="s">
        <v>24</v>
      </c>
    </row>
    <row r="5629" spans="1:17" x14ac:dyDescent="0.2">
      <c r="A5629" s="2">
        <v>37046</v>
      </c>
      <c r="B5629" t="s">
        <v>143</v>
      </c>
      <c r="C5629" t="s">
        <v>25</v>
      </c>
      <c r="D5629" t="s">
        <v>115</v>
      </c>
      <c r="E5629" t="s">
        <v>19</v>
      </c>
      <c r="F5629">
        <v>44</v>
      </c>
      <c r="G5629">
        <v>2</v>
      </c>
      <c r="H5629">
        <v>0</v>
      </c>
      <c r="I5629">
        <v>0</v>
      </c>
      <c r="J5629">
        <v>0</v>
      </c>
      <c r="K5629">
        <v>0</v>
      </c>
      <c r="L5629" t="s">
        <v>427</v>
      </c>
      <c r="M5629" t="s">
        <v>986</v>
      </c>
      <c r="N5629" t="s">
        <v>143</v>
      </c>
      <c r="O5629" t="s">
        <v>22</v>
      </c>
      <c r="P5629" t="s">
        <v>23</v>
      </c>
      <c r="Q5629" t="s">
        <v>30</v>
      </c>
    </row>
    <row r="5630" spans="1:17" x14ac:dyDescent="0.2">
      <c r="A5630" s="2">
        <v>37046</v>
      </c>
      <c r="B5630" t="s">
        <v>354</v>
      </c>
      <c r="C5630" t="s">
        <v>812</v>
      </c>
      <c r="D5630" t="s">
        <v>57</v>
      </c>
      <c r="E5630" t="s">
        <v>57</v>
      </c>
      <c r="F5630">
        <v>138</v>
      </c>
      <c r="G5630">
        <v>174</v>
      </c>
      <c r="H5630">
        <v>0</v>
      </c>
      <c r="I5630">
        <v>0</v>
      </c>
      <c r="J5630">
        <v>9</v>
      </c>
      <c r="K5630">
        <v>1</v>
      </c>
      <c r="L5630" t="s">
        <v>20</v>
      </c>
      <c r="M5630" t="s">
        <v>991</v>
      </c>
      <c r="N5630" t="s">
        <v>442</v>
      </c>
      <c r="O5630" t="s">
        <v>122</v>
      </c>
      <c r="P5630" t="s">
        <v>23</v>
      </c>
      <c r="Q5630" t="s">
        <v>24</v>
      </c>
    </row>
    <row r="5631" spans="1:17" x14ac:dyDescent="0.2">
      <c r="A5631" s="2">
        <v>37046</v>
      </c>
      <c r="B5631" t="s">
        <v>355</v>
      </c>
      <c r="C5631" t="s">
        <v>203</v>
      </c>
      <c r="D5631" t="s">
        <v>57</v>
      </c>
      <c r="E5631" t="s">
        <v>57</v>
      </c>
      <c r="F5631">
        <v>173</v>
      </c>
      <c r="G5631">
        <v>137</v>
      </c>
      <c r="H5631">
        <v>0</v>
      </c>
      <c r="I5631">
        <v>0</v>
      </c>
      <c r="J5631">
        <v>1</v>
      </c>
      <c r="K5631">
        <v>6</v>
      </c>
      <c r="L5631" t="s">
        <v>20</v>
      </c>
      <c r="M5631" t="s">
        <v>991</v>
      </c>
      <c r="N5631" t="s">
        <v>442</v>
      </c>
      <c r="O5631" t="s">
        <v>122</v>
      </c>
      <c r="P5631" t="s">
        <v>23</v>
      </c>
      <c r="Q5631" t="s">
        <v>41</v>
      </c>
    </row>
    <row r="5632" spans="1:17" x14ac:dyDescent="0.2">
      <c r="A5632" s="2">
        <v>37048</v>
      </c>
      <c r="B5632" t="s">
        <v>85</v>
      </c>
      <c r="C5632" t="s">
        <v>129</v>
      </c>
      <c r="D5632" t="s">
        <v>50</v>
      </c>
      <c r="E5632" t="s">
        <v>50</v>
      </c>
      <c r="F5632">
        <v>79</v>
      </c>
      <c r="G5632">
        <v>9</v>
      </c>
      <c r="H5632">
        <v>0</v>
      </c>
      <c r="I5632">
        <v>0</v>
      </c>
      <c r="J5632">
        <v>0</v>
      </c>
      <c r="K5632">
        <v>2</v>
      </c>
      <c r="L5632" t="s">
        <v>20</v>
      </c>
      <c r="M5632" t="s">
        <v>86</v>
      </c>
      <c r="N5632" t="s">
        <v>85</v>
      </c>
      <c r="O5632" t="s">
        <v>22</v>
      </c>
      <c r="P5632" t="s">
        <v>23</v>
      </c>
      <c r="Q5632" t="s">
        <v>41</v>
      </c>
    </row>
    <row r="5633" spans="1:17" x14ac:dyDescent="0.2">
      <c r="A5633" s="2">
        <v>37048</v>
      </c>
      <c r="B5633" t="s">
        <v>286</v>
      </c>
      <c r="C5633" t="s">
        <v>90</v>
      </c>
      <c r="D5633" t="s">
        <v>50</v>
      </c>
      <c r="E5633" t="s">
        <v>50</v>
      </c>
      <c r="F5633">
        <v>95</v>
      </c>
      <c r="G5633">
        <v>23</v>
      </c>
      <c r="H5633">
        <v>0</v>
      </c>
      <c r="I5633">
        <v>0</v>
      </c>
      <c r="J5633">
        <v>1</v>
      </c>
      <c r="K5633">
        <v>1</v>
      </c>
      <c r="L5633" t="s">
        <v>20</v>
      </c>
      <c r="M5633" t="s">
        <v>359</v>
      </c>
      <c r="N5633" t="s">
        <v>286</v>
      </c>
      <c r="O5633" t="s">
        <v>22</v>
      </c>
      <c r="P5633" t="s">
        <v>23</v>
      </c>
      <c r="Q5633" t="s">
        <v>30</v>
      </c>
    </row>
    <row r="5634" spans="1:17" x14ac:dyDescent="0.2">
      <c r="A5634" s="2">
        <v>37048</v>
      </c>
      <c r="B5634" t="s">
        <v>386</v>
      </c>
      <c r="C5634" t="s">
        <v>244</v>
      </c>
      <c r="D5634" t="s">
        <v>50</v>
      </c>
      <c r="E5634" t="s">
        <v>50</v>
      </c>
      <c r="F5634">
        <v>117</v>
      </c>
      <c r="G5634">
        <v>25</v>
      </c>
      <c r="H5634">
        <v>0</v>
      </c>
      <c r="I5634">
        <v>0</v>
      </c>
      <c r="J5634">
        <v>2</v>
      </c>
      <c r="K5634">
        <v>0</v>
      </c>
      <c r="L5634" t="s">
        <v>20</v>
      </c>
      <c r="M5634" t="s">
        <v>595</v>
      </c>
      <c r="N5634" t="s">
        <v>386</v>
      </c>
      <c r="O5634" t="s">
        <v>22</v>
      </c>
      <c r="P5634" t="s">
        <v>23</v>
      </c>
      <c r="Q5634" t="s">
        <v>24</v>
      </c>
    </row>
    <row r="5635" spans="1:17" x14ac:dyDescent="0.2">
      <c r="A5635" s="2">
        <v>37048</v>
      </c>
      <c r="B5635" t="s">
        <v>812</v>
      </c>
      <c r="C5635" t="s">
        <v>355</v>
      </c>
      <c r="D5635" t="s">
        <v>57</v>
      </c>
      <c r="E5635" t="s">
        <v>57</v>
      </c>
      <c r="F5635">
        <v>174</v>
      </c>
      <c r="G5635">
        <v>173</v>
      </c>
      <c r="H5635">
        <v>0</v>
      </c>
      <c r="I5635">
        <v>0</v>
      </c>
      <c r="J5635">
        <v>1</v>
      </c>
      <c r="K5635">
        <v>8</v>
      </c>
      <c r="L5635" t="s">
        <v>20</v>
      </c>
      <c r="M5635" t="s">
        <v>991</v>
      </c>
      <c r="N5635" t="s">
        <v>442</v>
      </c>
      <c r="O5635" t="s">
        <v>122</v>
      </c>
      <c r="P5635" t="s">
        <v>23</v>
      </c>
      <c r="Q5635" t="s">
        <v>41</v>
      </c>
    </row>
    <row r="5636" spans="1:17" x14ac:dyDescent="0.2">
      <c r="A5636" s="2">
        <v>37048</v>
      </c>
      <c r="B5636" t="s">
        <v>293</v>
      </c>
      <c r="C5636" t="s">
        <v>100</v>
      </c>
      <c r="D5636" t="s">
        <v>50</v>
      </c>
      <c r="E5636" t="s">
        <v>50</v>
      </c>
      <c r="F5636">
        <v>7</v>
      </c>
      <c r="G5636">
        <v>101</v>
      </c>
      <c r="H5636">
        <v>0</v>
      </c>
      <c r="I5636">
        <v>0</v>
      </c>
      <c r="J5636">
        <v>3</v>
      </c>
      <c r="K5636">
        <v>1</v>
      </c>
      <c r="L5636" t="s">
        <v>20</v>
      </c>
      <c r="M5636" t="s">
        <v>653</v>
      </c>
      <c r="N5636" t="s">
        <v>293</v>
      </c>
      <c r="O5636" t="s">
        <v>22</v>
      </c>
      <c r="P5636" t="s">
        <v>23</v>
      </c>
      <c r="Q5636" t="s">
        <v>24</v>
      </c>
    </row>
    <row r="5637" spans="1:17" x14ac:dyDescent="0.2">
      <c r="A5637" s="2">
        <v>37048</v>
      </c>
      <c r="B5637" t="s">
        <v>72</v>
      </c>
      <c r="C5637" t="s">
        <v>184</v>
      </c>
      <c r="D5637" t="s">
        <v>50</v>
      </c>
      <c r="E5637" t="s">
        <v>50</v>
      </c>
      <c r="F5637">
        <v>20</v>
      </c>
      <c r="G5637">
        <v>130</v>
      </c>
      <c r="H5637">
        <v>0</v>
      </c>
      <c r="I5637">
        <v>0</v>
      </c>
      <c r="J5637">
        <v>2</v>
      </c>
      <c r="K5637">
        <v>1</v>
      </c>
      <c r="L5637" t="s">
        <v>20</v>
      </c>
      <c r="M5637" t="s">
        <v>74</v>
      </c>
      <c r="N5637" t="s">
        <v>72</v>
      </c>
      <c r="O5637" t="s">
        <v>22</v>
      </c>
      <c r="P5637" t="s">
        <v>23</v>
      </c>
      <c r="Q5637" t="s">
        <v>24</v>
      </c>
    </row>
    <row r="5638" spans="1:17" x14ac:dyDescent="0.2">
      <c r="A5638" s="2">
        <v>37048</v>
      </c>
      <c r="B5638" t="s">
        <v>81</v>
      </c>
      <c r="C5638" t="s">
        <v>98</v>
      </c>
      <c r="D5638" t="s">
        <v>50</v>
      </c>
      <c r="E5638" t="s">
        <v>50</v>
      </c>
      <c r="F5638">
        <v>66</v>
      </c>
      <c r="G5638">
        <v>27</v>
      </c>
      <c r="H5638">
        <v>0</v>
      </c>
      <c r="I5638">
        <v>0</v>
      </c>
      <c r="J5638">
        <v>0</v>
      </c>
      <c r="K5638">
        <v>2</v>
      </c>
      <c r="L5638" t="s">
        <v>20</v>
      </c>
      <c r="M5638" t="s">
        <v>83</v>
      </c>
      <c r="N5638" t="s">
        <v>81</v>
      </c>
      <c r="O5638" t="s">
        <v>22</v>
      </c>
      <c r="P5638" t="s">
        <v>23</v>
      </c>
      <c r="Q5638" t="s">
        <v>41</v>
      </c>
    </row>
    <row r="5639" spans="1:17" x14ac:dyDescent="0.2">
      <c r="A5639" s="2">
        <v>37048</v>
      </c>
      <c r="B5639" t="s">
        <v>153</v>
      </c>
      <c r="C5639" t="s">
        <v>89</v>
      </c>
      <c r="D5639" t="s">
        <v>50</v>
      </c>
      <c r="E5639" t="s">
        <v>50</v>
      </c>
      <c r="F5639">
        <v>48</v>
      </c>
      <c r="G5639">
        <v>14</v>
      </c>
      <c r="H5639">
        <v>0</v>
      </c>
      <c r="I5639">
        <v>0</v>
      </c>
      <c r="J5639">
        <v>0</v>
      </c>
      <c r="K5639">
        <v>2</v>
      </c>
      <c r="L5639" t="s">
        <v>20</v>
      </c>
      <c r="M5639" t="s">
        <v>191</v>
      </c>
      <c r="N5639" t="s">
        <v>153</v>
      </c>
      <c r="O5639" t="s">
        <v>22</v>
      </c>
      <c r="P5639" t="s">
        <v>23</v>
      </c>
      <c r="Q5639" t="s">
        <v>41</v>
      </c>
    </row>
    <row r="5640" spans="1:17" x14ac:dyDescent="0.2">
      <c r="A5640" s="2">
        <v>37048</v>
      </c>
      <c r="B5640" t="s">
        <v>94</v>
      </c>
      <c r="C5640" t="s">
        <v>345</v>
      </c>
      <c r="D5640" t="s">
        <v>50</v>
      </c>
      <c r="E5640" t="s">
        <v>50</v>
      </c>
      <c r="F5640">
        <v>53</v>
      </c>
      <c r="G5640">
        <v>73</v>
      </c>
      <c r="H5640">
        <v>0</v>
      </c>
      <c r="I5640">
        <v>0</v>
      </c>
      <c r="J5640">
        <v>4</v>
      </c>
      <c r="K5640">
        <v>1</v>
      </c>
      <c r="L5640" t="s">
        <v>20</v>
      </c>
      <c r="M5640" t="s">
        <v>96</v>
      </c>
      <c r="N5640" t="s">
        <v>94</v>
      </c>
      <c r="O5640" t="s">
        <v>22</v>
      </c>
      <c r="P5640" t="s">
        <v>23</v>
      </c>
      <c r="Q5640" t="s">
        <v>24</v>
      </c>
    </row>
    <row r="5641" spans="1:17" x14ac:dyDescent="0.2">
      <c r="A5641" s="2">
        <v>37048</v>
      </c>
      <c r="B5641" t="s">
        <v>76</v>
      </c>
      <c r="C5641" t="s">
        <v>87</v>
      </c>
      <c r="D5641" t="s">
        <v>50</v>
      </c>
      <c r="E5641" t="s">
        <v>50</v>
      </c>
      <c r="F5641">
        <v>55</v>
      </c>
      <c r="G5641">
        <v>43</v>
      </c>
      <c r="H5641">
        <v>0</v>
      </c>
      <c r="I5641">
        <v>0</v>
      </c>
      <c r="J5641">
        <v>1</v>
      </c>
      <c r="K5641">
        <v>1</v>
      </c>
      <c r="L5641" t="s">
        <v>20</v>
      </c>
      <c r="M5641" t="s">
        <v>78</v>
      </c>
      <c r="N5641" t="s">
        <v>76</v>
      </c>
      <c r="O5641" t="s">
        <v>22</v>
      </c>
      <c r="P5641" t="s">
        <v>23</v>
      </c>
      <c r="Q5641" t="s">
        <v>30</v>
      </c>
    </row>
    <row r="5642" spans="1:17" x14ac:dyDescent="0.2">
      <c r="A5642" s="2">
        <v>37048</v>
      </c>
      <c r="B5642" t="s">
        <v>123</v>
      </c>
      <c r="C5642" t="s">
        <v>106</v>
      </c>
      <c r="D5642" t="s">
        <v>50</v>
      </c>
      <c r="E5642" t="s">
        <v>50</v>
      </c>
      <c r="F5642">
        <v>47</v>
      </c>
      <c r="G5642">
        <v>6</v>
      </c>
      <c r="H5642">
        <v>0</v>
      </c>
      <c r="I5642">
        <v>0</v>
      </c>
      <c r="J5642">
        <v>1</v>
      </c>
      <c r="K5642">
        <v>1</v>
      </c>
      <c r="L5642" t="s">
        <v>20</v>
      </c>
      <c r="M5642" t="s">
        <v>179</v>
      </c>
      <c r="N5642" t="s">
        <v>123</v>
      </c>
      <c r="O5642" t="s">
        <v>22</v>
      </c>
      <c r="P5642" t="s">
        <v>23</v>
      </c>
      <c r="Q5642" t="s">
        <v>30</v>
      </c>
    </row>
    <row r="5643" spans="1:17" x14ac:dyDescent="0.2">
      <c r="A5643" s="2">
        <v>37048</v>
      </c>
      <c r="B5643" t="s">
        <v>101</v>
      </c>
      <c r="C5643" t="s">
        <v>274</v>
      </c>
      <c r="D5643" t="s">
        <v>50</v>
      </c>
      <c r="E5643" t="s">
        <v>50</v>
      </c>
      <c r="F5643">
        <v>96</v>
      </c>
      <c r="G5643">
        <v>19</v>
      </c>
      <c r="H5643">
        <v>0</v>
      </c>
      <c r="I5643">
        <v>0</v>
      </c>
      <c r="J5643">
        <v>0</v>
      </c>
      <c r="K5643">
        <v>1</v>
      </c>
      <c r="L5643" t="s">
        <v>20</v>
      </c>
      <c r="M5643" t="s">
        <v>331</v>
      </c>
      <c r="N5643" t="s">
        <v>101</v>
      </c>
      <c r="O5643" t="s">
        <v>22</v>
      </c>
      <c r="P5643" t="s">
        <v>23</v>
      </c>
      <c r="Q5643" t="s">
        <v>41</v>
      </c>
    </row>
    <row r="5644" spans="1:17" x14ac:dyDescent="0.2">
      <c r="A5644" s="2">
        <v>37048</v>
      </c>
      <c r="B5644" t="s">
        <v>73</v>
      </c>
      <c r="C5644" t="s">
        <v>92</v>
      </c>
      <c r="D5644" t="s">
        <v>50</v>
      </c>
      <c r="E5644" t="s">
        <v>50</v>
      </c>
      <c r="F5644">
        <v>92</v>
      </c>
      <c r="G5644">
        <v>12</v>
      </c>
      <c r="H5644">
        <v>0</v>
      </c>
      <c r="I5644">
        <v>0</v>
      </c>
      <c r="J5644">
        <v>1</v>
      </c>
      <c r="K5644">
        <v>2</v>
      </c>
      <c r="L5644" t="s">
        <v>20</v>
      </c>
      <c r="M5644" t="s">
        <v>806</v>
      </c>
      <c r="N5644" t="s">
        <v>73</v>
      </c>
      <c r="O5644" t="s">
        <v>22</v>
      </c>
      <c r="P5644" t="s">
        <v>23</v>
      </c>
      <c r="Q5644" t="s">
        <v>41</v>
      </c>
    </row>
    <row r="5645" spans="1:17" x14ac:dyDescent="0.2">
      <c r="A5645" s="2">
        <v>37048</v>
      </c>
      <c r="B5645" t="s">
        <v>97</v>
      </c>
      <c r="C5645" t="s">
        <v>95</v>
      </c>
      <c r="D5645" t="s">
        <v>50</v>
      </c>
      <c r="E5645" t="s">
        <v>50</v>
      </c>
      <c r="F5645">
        <v>142</v>
      </c>
      <c r="G5645">
        <v>18</v>
      </c>
      <c r="H5645">
        <v>0</v>
      </c>
      <c r="I5645">
        <v>0</v>
      </c>
      <c r="J5645">
        <v>1</v>
      </c>
      <c r="K5645">
        <v>2</v>
      </c>
      <c r="L5645" t="s">
        <v>20</v>
      </c>
      <c r="M5645" t="s">
        <v>97</v>
      </c>
      <c r="N5645" t="s">
        <v>97</v>
      </c>
      <c r="O5645" t="s">
        <v>22</v>
      </c>
      <c r="P5645" t="s">
        <v>23</v>
      </c>
      <c r="Q5645" t="s">
        <v>41</v>
      </c>
    </row>
    <row r="5646" spans="1:17" x14ac:dyDescent="0.2">
      <c r="A5646" s="2">
        <v>37048</v>
      </c>
      <c r="B5646" t="s">
        <v>442</v>
      </c>
      <c r="C5646" t="s">
        <v>203</v>
      </c>
      <c r="D5646" t="s">
        <v>57</v>
      </c>
      <c r="E5646" t="s">
        <v>57</v>
      </c>
      <c r="F5646">
        <v>97</v>
      </c>
      <c r="G5646">
        <v>137</v>
      </c>
      <c r="H5646">
        <v>0</v>
      </c>
      <c r="I5646">
        <v>0</v>
      </c>
      <c r="J5646">
        <v>5</v>
      </c>
      <c r="K5646">
        <v>0</v>
      </c>
      <c r="L5646" t="s">
        <v>20</v>
      </c>
      <c r="M5646" t="s">
        <v>991</v>
      </c>
      <c r="N5646" t="s">
        <v>442</v>
      </c>
      <c r="O5646" t="s">
        <v>22</v>
      </c>
      <c r="P5646" t="s">
        <v>23</v>
      </c>
      <c r="Q5646" t="s">
        <v>24</v>
      </c>
    </row>
    <row r="5647" spans="1:17" x14ac:dyDescent="0.2">
      <c r="A5647" s="2">
        <v>37048</v>
      </c>
      <c r="B5647" t="s">
        <v>49</v>
      </c>
      <c r="C5647" t="s">
        <v>317</v>
      </c>
      <c r="D5647" t="s">
        <v>50</v>
      </c>
      <c r="E5647" t="s">
        <v>50</v>
      </c>
      <c r="F5647">
        <v>17</v>
      </c>
      <c r="G5647">
        <v>88</v>
      </c>
      <c r="H5647">
        <v>0</v>
      </c>
      <c r="I5647">
        <v>0</v>
      </c>
      <c r="J5647">
        <v>1</v>
      </c>
      <c r="K5647">
        <v>1</v>
      </c>
      <c r="L5647" t="s">
        <v>20</v>
      </c>
      <c r="M5647" t="s">
        <v>103</v>
      </c>
      <c r="N5647" t="s">
        <v>49</v>
      </c>
      <c r="O5647" t="s">
        <v>22</v>
      </c>
      <c r="P5647" t="s">
        <v>23</v>
      </c>
      <c r="Q5647" t="s">
        <v>30</v>
      </c>
    </row>
    <row r="5648" spans="1:17" x14ac:dyDescent="0.2">
      <c r="A5648" s="2">
        <v>37048</v>
      </c>
      <c r="B5648" t="s">
        <v>82</v>
      </c>
      <c r="C5648" t="s">
        <v>145</v>
      </c>
      <c r="D5648" t="s">
        <v>50</v>
      </c>
      <c r="E5648" t="s">
        <v>50</v>
      </c>
      <c r="F5648">
        <v>5</v>
      </c>
      <c r="G5648">
        <v>65</v>
      </c>
      <c r="H5648">
        <v>0</v>
      </c>
      <c r="I5648">
        <v>0</v>
      </c>
      <c r="J5648">
        <v>6</v>
      </c>
      <c r="K5648">
        <v>0</v>
      </c>
      <c r="L5648" t="s">
        <v>20</v>
      </c>
      <c r="M5648" t="s">
        <v>187</v>
      </c>
      <c r="N5648" t="s">
        <v>82</v>
      </c>
      <c r="O5648" t="s">
        <v>22</v>
      </c>
      <c r="P5648" t="s">
        <v>23</v>
      </c>
      <c r="Q5648" t="s">
        <v>24</v>
      </c>
    </row>
    <row r="5649" spans="1:17" x14ac:dyDescent="0.2">
      <c r="A5649" s="2">
        <v>37048</v>
      </c>
      <c r="B5649" t="s">
        <v>125</v>
      </c>
      <c r="C5649" t="s">
        <v>147</v>
      </c>
      <c r="D5649" t="s">
        <v>50</v>
      </c>
      <c r="E5649" t="s">
        <v>50</v>
      </c>
      <c r="F5649">
        <v>165</v>
      </c>
      <c r="G5649">
        <v>30</v>
      </c>
      <c r="H5649">
        <v>0</v>
      </c>
      <c r="I5649">
        <v>0</v>
      </c>
      <c r="J5649">
        <v>1</v>
      </c>
      <c r="K5649">
        <v>4</v>
      </c>
      <c r="L5649" t="s">
        <v>20</v>
      </c>
      <c r="M5649" t="s">
        <v>468</v>
      </c>
      <c r="N5649" t="s">
        <v>125</v>
      </c>
      <c r="O5649" t="s">
        <v>22</v>
      </c>
      <c r="P5649" t="s">
        <v>23</v>
      </c>
      <c r="Q5649" t="s">
        <v>41</v>
      </c>
    </row>
    <row r="5650" spans="1:17" x14ac:dyDescent="0.2">
      <c r="A5650" s="2">
        <v>37048</v>
      </c>
      <c r="B5650" t="s">
        <v>52</v>
      </c>
      <c r="C5650" t="s">
        <v>384</v>
      </c>
      <c r="D5650" t="s">
        <v>50</v>
      </c>
      <c r="E5650" t="s">
        <v>50</v>
      </c>
      <c r="F5650">
        <v>21</v>
      </c>
      <c r="G5650">
        <v>102</v>
      </c>
      <c r="H5650">
        <v>0</v>
      </c>
      <c r="I5650">
        <v>0</v>
      </c>
      <c r="J5650">
        <v>6</v>
      </c>
      <c r="K5650">
        <v>0</v>
      </c>
      <c r="L5650" t="s">
        <v>20</v>
      </c>
      <c r="M5650" t="s">
        <v>522</v>
      </c>
      <c r="N5650" t="s">
        <v>52</v>
      </c>
      <c r="O5650" t="s">
        <v>22</v>
      </c>
      <c r="P5650" t="s">
        <v>23</v>
      </c>
      <c r="Q5650" t="s">
        <v>24</v>
      </c>
    </row>
    <row r="5651" spans="1:17" x14ac:dyDescent="0.2">
      <c r="A5651" s="2">
        <v>37048</v>
      </c>
      <c r="B5651" t="s">
        <v>53</v>
      </c>
      <c r="C5651" t="s">
        <v>249</v>
      </c>
      <c r="D5651" t="s">
        <v>50</v>
      </c>
      <c r="E5651" t="s">
        <v>50</v>
      </c>
      <c r="F5651">
        <v>58</v>
      </c>
      <c r="G5651">
        <v>38</v>
      </c>
      <c r="H5651">
        <v>0</v>
      </c>
      <c r="I5651">
        <v>0</v>
      </c>
      <c r="J5651">
        <v>0</v>
      </c>
      <c r="K5651">
        <v>1</v>
      </c>
      <c r="L5651" t="s">
        <v>20</v>
      </c>
      <c r="M5651" t="s">
        <v>323</v>
      </c>
      <c r="N5651" t="s">
        <v>53</v>
      </c>
      <c r="O5651" t="s">
        <v>22</v>
      </c>
      <c r="P5651" t="s">
        <v>23</v>
      </c>
      <c r="Q5651" t="s">
        <v>41</v>
      </c>
    </row>
    <row r="5652" spans="1:17" x14ac:dyDescent="0.2">
      <c r="A5652" s="2">
        <v>37048</v>
      </c>
      <c r="B5652" t="s">
        <v>180</v>
      </c>
      <c r="C5652" t="s">
        <v>328</v>
      </c>
      <c r="D5652" t="s">
        <v>50</v>
      </c>
      <c r="E5652" t="s">
        <v>50</v>
      </c>
      <c r="F5652">
        <v>29</v>
      </c>
      <c r="G5652">
        <v>82</v>
      </c>
      <c r="H5652">
        <v>0</v>
      </c>
      <c r="I5652">
        <v>0</v>
      </c>
      <c r="J5652">
        <v>3</v>
      </c>
      <c r="K5652">
        <v>3</v>
      </c>
      <c r="L5652" t="s">
        <v>20</v>
      </c>
      <c r="M5652" t="s">
        <v>294</v>
      </c>
      <c r="N5652" t="s">
        <v>180</v>
      </c>
      <c r="O5652" t="s">
        <v>22</v>
      </c>
      <c r="P5652" t="s">
        <v>23</v>
      </c>
      <c r="Q5652" t="s">
        <v>30</v>
      </c>
    </row>
    <row r="5653" spans="1:17" x14ac:dyDescent="0.2">
      <c r="A5653" s="2">
        <v>37048</v>
      </c>
      <c r="B5653" t="s">
        <v>168</v>
      </c>
      <c r="C5653" t="s">
        <v>161</v>
      </c>
      <c r="D5653" t="s">
        <v>50</v>
      </c>
      <c r="E5653" t="s">
        <v>50</v>
      </c>
      <c r="F5653">
        <v>40</v>
      </c>
      <c r="G5653">
        <v>110</v>
      </c>
      <c r="H5653">
        <v>0</v>
      </c>
      <c r="I5653">
        <v>0</v>
      </c>
      <c r="J5653">
        <v>1</v>
      </c>
      <c r="K5653">
        <v>1</v>
      </c>
      <c r="L5653" t="s">
        <v>20</v>
      </c>
      <c r="M5653" t="s">
        <v>318</v>
      </c>
      <c r="N5653" t="s">
        <v>168</v>
      </c>
      <c r="O5653" t="s">
        <v>22</v>
      </c>
      <c r="P5653" t="s">
        <v>23</v>
      </c>
      <c r="Q5653" t="s">
        <v>30</v>
      </c>
    </row>
    <row r="5654" spans="1:17" x14ac:dyDescent="0.2">
      <c r="A5654" s="2">
        <v>37049</v>
      </c>
      <c r="B5654" t="s">
        <v>67</v>
      </c>
      <c r="C5654" t="s">
        <v>25</v>
      </c>
      <c r="D5654" t="s">
        <v>50</v>
      </c>
      <c r="E5654" t="s">
        <v>19</v>
      </c>
      <c r="F5654">
        <v>1</v>
      </c>
      <c r="G5654">
        <v>2</v>
      </c>
      <c r="H5654">
        <v>0</v>
      </c>
      <c r="I5654">
        <v>0</v>
      </c>
      <c r="J5654">
        <v>2</v>
      </c>
      <c r="K5654">
        <v>1</v>
      </c>
      <c r="L5654" t="s">
        <v>427</v>
      </c>
      <c r="M5654" t="s">
        <v>492</v>
      </c>
      <c r="N5654" t="s">
        <v>133</v>
      </c>
      <c r="O5654" t="s">
        <v>122</v>
      </c>
      <c r="P5654" t="s">
        <v>23</v>
      </c>
      <c r="Q5654" t="s">
        <v>24</v>
      </c>
    </row>
    <row r="5655" spans="1:17" x14ac:dyDescent="0.2">
      <c r="A5655" s="2">
        <v>37049</v>
      </c>
      <c r="B5655" t="s">
        <v>143</v>
      </c>
      <c r="C5655" t="s">
        <v>55</v>
      </c>
      <c r="D5655" t="s">
        <v>115</v>
      </c>
      <c r="E5655" t="s">
        <v>57</v>
      </c>
      <c r="F5655">
        <v>44</v>
      </c>
      <c r="G5655">
        <v>68</v>
      </c>
      <c r="H5655">
        <v>0</v>
      </c>
      <c r="I5655">
        <v>0</v>
      </c>
      <c r="J5655">
        <v>1</v>
      </c>
      <c r="K5655">
        <v>0</v>
      </c>
      <c r="L5655" t="s">
        <v>427</v>
      </c>
      <c r="M5655" t="s">
        <v>773</v>
      </c>
      <c r="N5655" t="s">
        <v>143</v>
      </c>
      <c r="O5655" t="s">
        <v>22</v>
      </c>
      <c r="P5655" t="s">
        <v>23</v>
      </c>
      <c r="Q5655" t="s">
        <v>24</v>
      </c>
    </row>
    <row r="5656" spans="1:17" x14ac:dyDescent="0.2">
      <c r="A5656" s="2">
        <v>37049</v>
      </c>
      <c r="B5656" t="s">
        <v>77</v>
      </c>
      <c r="C5656" t="s">
        <v>31</v>
      </c>
      <c r="D5656" t="s">
        <v>27</v>
      </c>
      <c r="E5656" t="s">
        <v>19</v>
      </c>
      <c r="F5656">
        <v>15</v>
      </c>
      <c r="G5656">
        <v>45</v>
      </c>
      <c r="H5656">
        <v>0</v>
      </c>
      <c r="I5656">
        <v>0</v>
      </c>
      <c r="J5656">
        <v>0</v>
      </c>
      <c r="K5656">
        <v>0</v>
      </c>
      <c r="L5656" t="s">
        <v>28</v>
      </c>
      <c r="M5656" t="s">
        <v>947</v>
      </c>
      <c r="N5656" t="s">
        <v>77</v>
      </c>
      <c r="O5656" t="s">
        <v>22</v>
      </c>
      <c r="P5656" t="s">
        <v>23</v>
      </c>
      <c r="Q5656" t="s">
        <v>30</v>
      </c>
    </row>
    <row r="5657" spans="1:17" x14ac:dyDescent="0.2">
      <c r="A5657" s="2">
        <v>37050</v>
      </c>
      <c r="B5657" t="s">
        <v>442</v>
      </c>
      <c r="C5657" t="s">
        <v>812</v>
      </c>
      <c r="D5657" t="s">
        <v>57</v>
      </c>
      <c r="E5657" t="s">
        <v>57</v>
      </c>
      <c r="F5657">
        <v>97</v>
      </c>
      <c r="G5657">
        <v>174</v>
      </c>
      <c r="H5657">
        <v>0</v>
      </c>
      <c r="I5657">
        <v>0</v>
      </c>
      <c r="J5657">
        <v>2</v>
      </c>
      <c r="K5657">
        <v>0</v>
      </c>
      <c r="L5657" t="s">
        <v>20</v>
      </c>
      <c r="M5657" t="s">
        <v>991</v>
      </c>
      <c r="N5657" t="s">
        <v>442</v>
      </c>
      <c r="O5657" t="s">
        <v>22</v>
      </c>
      <c r="P5657" t="s">
        <v>23</v>
      </c>
      <c r="Q5657" t="s">
        <v>24</v>
      </c>
    </row>
    <row r="5658" spans="1:17" x14ac:dyDescent="0.2">
      <c r="A5658" s="2">
        <v>37050</v>
      </c>
      <c r="B5658" t="s">
        <v>355</v>
      </c>
      <c r="C5658" t="s">
        <v>354</v>
      </c>
      <c r="D5658" t="s">
        <v>57</v>
      </c>
      <c r="E5658" t="s">
        <v>57</v>
      </c>
      <c r="F5658">
        <v>173</v>
      </c>
      <c r="G5658">
        <v>138</v>
      </c>
      <c r="H5658">
        <v>0</v>
      </c>
      <c r="I5658">
        <v>0</v>
      </c>
      <c r="J5658">
        <v>2</v>
      </c>
      <c r="K5658">
        <v>7</v>
      </c>
      <c r="L5658" t="s">
        <v>20</v>
      </c>
      <c r="M5658" t="s">
        <v>991</v>
      </c>
      <c r="N5658" t="s">
        <v>442</v>
      </c>
      <c r="O5658" t="s">
        <v>122</v>
      </c>
      <c r="P5658" t="s">
        <v>23</v>
      </c>
      <c r="Q5658" t="s">
        <v>41</v>
      </c>
    </row>
    <row r="5659" spans="1:17" x14ac:dyDescent="0.2">
      <c r="A5659" s="2">
        <v>37051</v>
      </c>
      <c r="B5659" t="s">
        <v>55</v>
      </c>
      <c r="C5659" t="s">
        <v>25</v>
      </c>
      <c r="D5659" t="s">
        <v>57</v>
      </c>
      <c r="E5659" t="s">
        <v>19</v>
      </c>
      <c r="F5659">
        <v>68</v>
      </c>
      <c r="G5659">
        <v>2</v>
      </c>
      <c r="H5659">
        <v>0</v>
      </c>
      <c r="I5659">
        <v>0</v>
      </c>
      <c r="J5659">
        <v>1</v>
      </c>
      <c r="K5659">
        <v>0</v>
      </c>
      <c r="L5659" t="s">
        <v>427</v>
      </c>
      <c r="M5659" t="s">
        <v>988</v>
      </c>
      <c r="N5659" t="s">
        <v>133</v>
      </c>
      <c r="O5659" t="s">
        <v>122</v>
      </c>
      <c r="P5659" t="s">
        <v>23</v>
      </c>
      <c r="Q5659" t="s">
        <v>24</v>
      </c>
    </row>
    <row r="5660" spans="1:17" x14ac:dyDescent="0.2">
      <c r="A5660" s="2">
        <v>37052</v>
      </c>
      <c r="B5660" t="s">
        <v>267</v>
      </c>
      <c r="C5660" t="s">
        <v>404</v>
      </c>
      <c r="D5660" t="s">
        <v>36</v>
      </c>
      <c r="E5660" t="s">
        <v>36</v>
      </c>
      <c r="F5660">
        <v>52</v>
      </c>
      <c r="G5660">
        <v>121</v>
      </c>
      <c r="H5660">
        <v>0</v>
      </c>
      <c r="I5660">
        <v>0</v>
      </c>
      <c r="J5660">
        <v>1</v>
      </c>
      <c r="K5660">
        <v>0</v>
      </c>
      <c r="L5660" t="s">
        <v>716</v>
      </c>
      <c r="M5660" t="s">
        <v>268</v>
      </c>
      <c r="N5660" t="s">
        <v>267</v>
      </c>
      <c r="O5660" t="s">
        <v>22</v>
      </c>
      <c r="P5660" t="s">
        <v>23</v>
      </c>
      <c r="Q5660" t="s">
        <v>24</v>
      </c>
    </row>
    <row r="5661" spans="1:17" x14ac:dyDescent="0.2">
      <c r="A5661" s="2">
        <v>37052</v>
      </c>
      <c r="B5661" t="s">
        <v>185</v>
      </c>
      <c r="C5661" t="s">
        <v>454</v>
      </c>
      <c r="D5661" t="s">
        <v>27</v>
      </c>
      <c r="E5661" t="s">
        <v>27</v>
      </c>
      <c r="F5661">
        <v>46</v>
      </c>
      <c r="G5661">
        <v>81</v>
      </c>
      <c r="H5661">
        <v>0</v>
      </c>
      <c r="I5661">
        <v>0</v>
      </c>
      <c r="J5661">
        <v>4</v>
      </c>
      <c r="K5661">
        <v>1</v>
      </c>
      <c r="L5661" t="s">
        <v>28</v>
      </c>
      <c r="M5661" t="s">
        <v>412</v>
      </c>
      <c r="N5661" t="s">
        <v>185</v>
      </c>
      <c r="O5661" t="s">
        <v>22</v>
      </c>
      <c r="P5661" t="s">
        <v>23</v>
      </c>
      <c r="Q5661" t="s">
        <v>24</v>
      </c>
    </row>
    <row r="5662" spans="1:17" x14ac:dyDescent="0.2">
      <c r="A5662" s="2">
        <v>37052</v>
      </c>
      <c r="B5662" t="s">
        <v>143</v>
      </c>
      <c r="C5662" t="s">
        <v>67</v>
      </c>
      <c r="D5662" t="s">
        <v>115</v>
      </c>
      <c r="E5662" t="s">
        <v>50</v>
      </c>
      <c r="F5662">
        <v>44</v>
      </c>
      <c r="G5662">
        <v>1</v>
      </c>
      <c r="H5662">
        <v>0</v>
      </c>
      <c r="I5662">
        <v>0</v>
      </c>
      <c r="J5662">
        <v>0</v>
      </c>
      <c r="K5662">
        <v>1</v>
      </c>
      <c r="L5662" t="s">
        <v>427</v>
      </c>
      <c r="M5662" t="s">
        <v>773</v>
      </c>
      <c r="N5662" t="s">
        <v>143</v>
      </c>
      <c r="O5662" t="s">
        <v>22</v>
      </c>
      <c r="P5662" t="s">
        <v>23</v>
      </c>
      <c r="Q5662" t="s">
        <v>41</v>
      </c>
    </row>
    <row r="5663" spans="1:17" x14ac:dyDescent="0.2">
      <c r="A5663" s="2">
        <v>37052</v>
      </c>
      <c r="B5663" t="s">
        <v>207</v>
      </c>
      <c r="C5663" t="s">
        <v>183</v>
      </c>
      <c r="D5663" t="s">
        <v>36</v>
      </c>
      <c r="E5663" t="s">
        <v>36</v>
      </c>
      <c r="F5663">
        <v>104</v>
      </c>
      <c r="G5663">
        <v>35</v>
      </c>
      <c r="H5663">
        <v>0</v>
      </c>
      <c r="I5663">
        <v>0</v>
      </c>
      <c r="J5663">
        <v>1</v>
      </c>
      <c r="K5663">
        <v>1</v>
      </c>
      <c r="L5663" t="s">
        <v>28</v>
      </c>
      <c r="M5663" t="s">
        <v>209</v>
      </c>
      <c r="N5663" t="s">
        <v>207</v>
      </c>
      <c r="O5663" t="s">
        <v>22</v>
      </c>
      <c r="P5663" t="s">
        <v>23</v>
      </c>
      <c r="Q5663" t="s">
        <v>30</v>
      </c>
    </row>
    <row r="5664" spans="1:17" x14ac:dyDescent="0.2">
      <c r="A5664" s="2">
        <v>37052</v>
      </c>
      <c r="B5664" t="s">
        <v>531</v>
      </c>
      <c r="C5664" t="s">
        <v>282</v>
      </c>
      <c r="D5664" t="s">
        <v>27</v>
      </c>
      <c r="E5664" t="s">
        <v>19</v>
      </c>
      <c r="F5664">
        <v>124</v>
      </c>
      <c r="G5664">
        <v>36</v>
      </c>
      <c r="H5664">
        <v>0</v>
      </c>
      <c r="I5664">
        <v>0</v>
      </c>
      <c r="J5664">
        <v>0</v>
      </c>
      <c r="K5664">
        <v>0</v>
      </c>
      <c r="L5664" t="s">
        <v>28</v>
      </c>
      <c r="M5664" t="s">
        <v>992</v>
      </c>
      <c r="N5664" t="s">
        <v>531</v>
      </c>
      <c r="O5664" t="s">
        <v>22</v>
      </c>
      <c r="P5664" t="s">
        <v>23</v>
      </c>
      <c r="Q5664" t="s">
        <v>30</v>
      </c>
    </row>
    <row r="5665" spans="1:17" x14ac:dyDescent="0.2">
      <c r="A5665" s="2">
        <v>37052</v>
      </c>
      <c r="B5665" t="s">
        <v>35</v>
      </c>
      <c r="C5665" t="s">
        <v>196</v>
      </c>
      <c r="D5665" t="s">
        <v>36</v>
      </c>
      <c r="E5665" t="s">
        <v>36</v>
      </c>
      <c r="F5665">
        <v>131</v>
      </c>
      <c r="G5665">
        <v>161</v>
      </c>
      <c r="H5665">
        <v>0</v>
      </c>
      <c r="I5665">
        <v>0</v>
      </c>
      <c r="J5665">
        <v>1</v>
      </c>
      <c r="K5665">
        <v>1</v>
      </c>
      <c r="L5665" t="s">
        <v>28</v>
      </c>
      <c r="M5665" t="s">
        <v>200</v>
      </c>
      <c r="N5665" t="s">
        <v>35</v>
      </c>
      <c r="O5665" t="s">
        <v>22</v>
      </c>
      <c r="P5665" t="s">
        <v>23</v>
      </c>
      <c r="Q5665" t="s">
        <v>30</v>
      </c>
    </row>
    <row r="5666" spans="1:17" x14ac:dyDescent="0.2">
      <c r="A5666" s="2">
        <v>37053</v>
      </c>
      <c r="B5666" t="s">
        <v>812</v>
      </c>
      <c r="C5666" t="s">
        <v>203</v>
      </c>
      <c r="D5666" t="s">
        <v>57</v>
      </c>
      <c r="E5666" t="s">
        <v>57</v>
      </c>
      <c r="F5666">
        <v>174</v>
      </c>
      <c r="G5666">
        <v>137</v>
      </c>
      <c r="H5666">
        <v>0</v>
      </c>
      <c r="I5666">
        <v>0</v>
      </c>
      <c r="J5666">
        <v>0</v>
      </c>
      <c r="K5666">
        <v>6</v>
      </c>
      <c r="L5666" t="s">
        <v>20</v>
      </c>
      <c r="M5666" t="s">
        <v>991</v>
      </c>
      <c r="N5666" t="s">
        <v>442</v>
      </c>
      <c r="O5666" t="s">
        <v>122</v>
      </c>
      <c r="P5666" t="s">
        <v>23</v>
      </c>
      <c r="Q5666" t="s">
        <v>41</v>
      </c>
    </row>
    <row r="5667" spans="1:17" x14ac:dyDescent="0.2">
      <c r="A5667" s="2">
        <v>37053</v>
      </c>
      <c r="B5667" t="s">
        <v>442</v>
      </c>
      <c r="C5667" t="s">
        <v>354</v>
      </c>
      <c r="D5667" t="s">
        <v>57</v>
      </c>
      <c r="E5667" t="s">
        <v>57</v>
      </c>
      <c r="F5667">
        <v>97</v>
      </c>
      <c r="G5667">
        <v>138</v>
      </c>
      <c r="H5667">
        <v>0</v>
      </c>
      <c r="I5667">
        <v>0</v>
      </c>
      <c r="J5667">
        <v>5</v>
      </c>
      <c r="K5667">
        <v>1</v>
      </c>
      <c r="L5667" t="s">
        <v>20</v>
      </c>
      <c r="M5667" t="s">
        <v>991</v>
      </c>
      <c r="N5667" t="s">
        <v>442</v>
      </c>
      <c r="O5667" t="s">
        <v>22</v>
      </c>
      <c r="P5667" t="s">
        <v>23</v>
      </c>
      <c r="Q5667" t="s">
        <v>24</v>
      </c>
    </row>
    <row r="5668" spans="1:17" x14ac:dyDescent="0.2">
      <c r="A5668" s="2">
        <v>37055</v>
      </c>
      <c r="B5668" t="s">
        <v>442</v>
      </c>
      <c r="C5668" t="s">
        <v>355</v>
      </c>
      <c r="D5668" t="s">
        <v>57</v>
      </c>
      <c r="E5668" t="s">
        <v>57</v>
      </c>
      <c r="F5668">
        <v>97</v>
      </c>
      <c r="G5668">
        <v>173</v>
      </c>
      <c r="H5668">
        <v>0</v>
      </c>
      <c r="I5668">
        <v>0</v>
      </c>
      <c r="J5668">
        <v>7</v>
      </c>
      <c r="K5668">
        <v>0</v>
      </c>
      <c r="L5668" t="s">
        <v>20</v>
      </c>
      <c r="M5668" t="s">
        <v>991</v>
      </c>
      <c r="N5668" t="s">
        <v>442</v>
      </c>
      <c r="O5668" t="s">
        <v>22</v>
      </c>
      <c r="P5668" t="s">
        <v>23</v>
      </c>
      <c r="Q5668" t="s">
        <v>24</v>
      </c>
    </row>
    <row r="5669" spans="1:17" x14ac:dyDescent="0.2">
      <c r="A5669" s="2">
        <v>37055</v>
      </c>
      <c r="B5669" t="s">
        <v>203</v>
      </c>
      <c r="C5669" t="s">
        <v>354</v>
      </c>
      <c r="D5669" t="s">
        <v>57</v>
      </c>
      <c r="E5669" t="s">
        <v>57</v>
      </c>
      <c r="F5669">
        <v>137</v>
      </c>
      <c r="G5669">
        <v>138</v>
      </c>
      <c r="H5669">
        <v>0</v>
      </c>
      <c r="I5669">
        <v>0</v>
      </c>
      <c r="J5669">
        <v>2</v>
      </c>
      <c r="K5669">
        <v>0</v>
      </c>
      <c r="L5669" t="s">
        <v>20</v>
      </c>
      <c r="M5669" t="s">
        <v>991</v>
      </c>
      <c r="N5669" t="s">
        <v>442</v>
      </c>
      <c r="O5669" t="s">
        <v>122</v>
      </c>
      <c r="P5669" t="s">
        <v>23</v>
      </c>
      <c r="Q5669" t="s">
        <v>24</v>
      </c>
    </row>
    <row r="5670" spans="1:17" x14ac:dyDescent="0.2">
      <c r="A5670" s="2">
        <v>37058</v>
      </c>
      <c r="B5670" t="s">
        <v>185</v>
      </c>
      <c r="C5670" t="s">
        <v>77</v>
      </c>
      <c r="D5670" t="s">
        <v>27</v>
      </c>
      <c r="E5670" t="s">
        <v>27</v>
      </c>
      <c r="F5670">
        <v>46</v>
      </c>
      <c r="G5670">
        <v>15</v>
      </c>
      <c r="H5670">
        <v>0</v>
      </c>
      <c r="I5670">
        <v>0</v>
      </c>
      <c r="J5670">
        <v>0</v>
      </c>
      <c r="K5670">
        <v>0</v>
      </c>
      <c r="L5670" t="s">
        <v>20</v>
      </c>
      <c r="M5670" t="s">
        <v>412</v>
      </c>
      <c r="N5670" t="s">
        <v>185</v>
      </c>
      <c r="O5670" t="s">
        <v>22</v>
      </c>
      <c r="P5670" t="s">
        <v>23</v>
      </c>
      <c r="Q5670" t="s">
        <v>30</v>
      </c>
    </row>
    <row r="5671" spans="1:17" x14ac:dyDescent="0.2">
      <c r="A5671" s="2">
        <v>37058</v>
      </c>
      <c r="B5671" t="s">
        <v>378</v>
      </c>
      <c r="C5671" t="s">
        <v>138</v>
      </c>
      <c r="D5671" t="s">
        <v>36</v>
      </c>
      <c r="E5671" t="s">
        <v>36</v>
      </c>
      <c r="F5671">
        <v>119</v>
      </c>
      <c r="G5671">
        <v>56</v>
      </c>
      <c r="H5671">
        <v>0</v>
      </c>
      <c r="I5671">
        <v>0</v>
      </c>
      <c r="J5671">
        <v>0</v>
      </c>
      <c r="K5671">
        <v>1</v>
      </c>
      <c r="L5671" t="s">
        <v>62</v>
      </c>
      <c r="M5671" t="s">
        <v>379</v>
      </c>
      <c r="N5671" t="s">
        <v>378</v>
      </c>
      <c r="O5671" t="s">
        <v>22</v>
      </c>
      <c r="P5671" t="s">
        <v>23</v>
      </c>
      <c r="Q5671" t="s">
        <v>41</v>
      </c>
    </row>
    <row r="5672" spans="1:17" x14ac:dyDescent="0.2">
      <c r="A5672" s="2">
        <v>37058</v>
      </c>
      <c r="B5672" t="s">
        <v>26</v>
      </c>
      <c r="C5672" t="s">
        <v>131</v>
      </c>
      <c r="D5672" t="s">
        <v>27</v>
      </c>
      <c r="E5672" t="s">
        <v>27</v>
      </c>
      <c r="F5672">
        <v>13</v>
      </c>
      <c r="G5672">
        <v>54</v>
      </c>
      <c r="H5672">
        <v>0</v>
      </c>
      <c r="I5672">
        <v>0</v>
      </c>
      <c r="J5672">
        <v>1</v>
      </c>
      <c r="K5672">
        <v>2</v>
      </c>
      <c r="L5672" t="s">
        <v>20</v>
      </c>
      <c r="M5672" t="s">
        <v>219</v>
      </c>
      <c r="N5672" t="s">
        <v>26</v>
      </c>
      <c r="O5672" t="s">
        <v>22</v>
      </c>
      <c r="P5672" t="s">
        <v>23</v>
      </c>
      <c r="Q5672" t="s">
        <v>41</v>
      </c>
    </row>
    <row r="5673" spans="1:17" x14ac:dyDescent="0.2">
      <c r="A5673" s="2">
        <v>37058</v>
      </c>
      <c r="B5673" t="s">
        <v>110</v>
      </c>
      <c r="C5673" t="s">
        <v>141</v>
      </c>
      <c r="D5673" t="s">
        <v>36</v>
      </c>
      <c r="E5673" t="s">
        <v>36</v>
      </c>
      <c r="F5673">
        <v>26</v>
      </c>
      <c r="G5673">
        <v>99</v>
      </c>
      <c r="H5673">
        <v>0</v>
      </c>
      <c r="I5673">
        <v>0</v>
      </c>
      <c r="J5673">
        <v>0</v>
      </c>
      <c r="K5673">
        <v>1</v>
      </c>
      <c r="L5673" t="s">
        <v>62</v>
      </c>
      <c r="M5673" t="s">
        <v>937</v>
      </c>
      <c r="N5673" t="s">
        <v>110</v>
      </c>
      <c r="O5673" t="s">
        <v>22</v>
      </c>
      <c r="P5673" t="s">
        <v>23</v>
      </c>
      <c r="Q5673" t="s">
        <v>41</v>
      </c>
    </row>
    <row r="5674" spans="1:17" x14ac:dyDescent="0.2">
      <c r="A5674" s="2">
        <v>37058</v>
      </c>
      <c r="B5674" t="s">
        <v>352</v>
      </c>
      <c r="C5674" t="s">
        <v>135</v>
      </c>
      <c r="D5674" t="s">
        <v>36</v>
      </c>
      <c r="E5674" t="s">
        <v>36</v>
      </c>
      <c r="F5674">
        <v>87</v>
      </c>
      <c r="G5674">
        <v>50</v>
      </c>
      <c r="H5674">
        <v>0</v>
      </c>
      <c r="I5674">
        <v>0</v>
      </c>
      <c r="J5674">
        <v>0</v>
      </c>
      <c r="K5674">
        <v>2</v>
      </c>
      <c r="L5674" t="s">
        <v>62</v>
      </c>
      <c r="M5674" t="s">
        <v>371</v>
      </c>
      <c r="N5674" t="s">
        <v>352</v>
      </c>
      <c r="O5674" t="s">
        <v>22</v>
      </c>
      <c r="P5674" t="s">
        <v>23</v>
      </c>
      <c r="Q5674" t="s">
        <v>41</v>
      </c>
    </row>
    <row r="5675" spans="1:17" x14ac:dyDescent="0.2">
      <c r="A5675" s="2">
        <v>37058</v>
      </c>
      <c r="B5675" t="s">
        <v>282</v>
      </c>
      <c r="C5675" t="s">
        <v>304</v>
      </c>
      <c r="D5675" t="s">
        <v>19</v>
      </c>
      <c r="E5675" t="s">
        <v>27</v>
      </c>
      <c r="F5675">
        <v>36</v>
      </c>
      <c r="G5675">
        <v>49</v>
      </c>
      <c r="H5675">
        <v>0</v>
      </c>
      <c r="I5675">
        <v>0</v>
      </c>
      <c r="J5675">
        <v>2</v>
      </c>
      <c r="K5675">
        <v>4</v>
      </c>
      <c r="L5675" t="s">
        <v>20</v>
      </c>
      <c r="M5675" t="s">
        <v>285</v>
      </c>
      <c r="N5675" t="s">
        <v>282</v>
      </c>
      <c r="O5675" t="s">
        <v>22</v>
      </c>
      <c r="P5675" t="s">
        <v>23</v>
      </c>
      <c r="Q5675" t="s">
        <v>41</v>
      </c>
    </row>
    <row r="5676" spans="1:17" x14ac:dyDescent="0.2">
      <c r="A5676" s="2">
        <v>37059</v>
      </c>
      <c r="B5676" t="s">
        <v>267</v>
      </c>
      <c r="C5676" t="s">
        <v>172</v>
      </c>
      <c r="D5676" t="s">
        <v>36</v>
      </c>
      <c r="E5676" t="s">
        <v>36</v>
      </c>
      <c r="F5676">
        <v>52</v>
      </c>
      <c r="G5676">
        <v>132</v>
      </c>
      <c r="H5676">
        <v>0</v>
      </c>
      <c r="I5676">
        <v>0</v>
      </c>
      <c r="J5676">
        <v>2</v>
      </c>
      <c r="K5676">
        <v>1</v>
      </c>
      <c r="L5676" t="s">
        <v>62</v>
      </c>
      <c r="M5676" t="s">
        <v>993</v>
      </c>
      <c r="N5676" t="s">
        <v>267</v>
      </c>
      <c r="O5676" t="s">
        <v>22</v>
      </c>
      <c r="P5676" t="s">
        <v>23</v>
      </c>
      <c r="Q5676" t="s">
        <v>24</v>
      </c>
    </row>
    <row r="5677" spans="1:17" x14ac:dyDescent="0.2">
      <c r="A5677" s="2">
        <v>37059</v>
      </c>
      <c r="B5677" t="s">
        <v>224</v>
      </c>
      <c r="C5677" t="s">
        <v>150</v>
      </c>
      <c r="D5677" t="s">
        <v>36</v>
      </c>
      <c r="E5677" t="s">
        <v>36</v>
      </c>
      <c r="F5677">
        <v>74</v>
      </c>
      <c r="G5677">
        <v>83</v>
      </c>
      <c r="H5677">
        <v>0</v>
      </c>
      <c r="I5677">
        <v>0</v>
      </c>
      <c r="J5677">
        <v>1</v>
      </c>
      <c r="K5677">
        <v>0</v>
      </c>
      <c r="L5677" t="s">
        <v>62</v>
      </c>
      <c r="M5677" t="s">
        <v>236</v>
      </c>
      <c r="N5677" t="s">
        <v>224</v>
      </c>
      <c r="O5677" t="s">
        <v>22</v>
      </c>
      <c r="P5677" t="s">
        <v>23</v>
      </c>
      <c r="Q5677" t="s">
        <v>24</v>
      </c>
    </row>
    <row r="5678" spans="1:17" x14ac:dyDescent="0.2">
      <c r="A5678" s="2">
        <v>37059</v>
      </c>
      <c r="B5678" t="s">
        <v>890</v>
      </c>
      <c r="C5678" t="s">
        <v>45</v>
      </c>
      <c r="D5678" t="s">
        <v>36</v>
      </c>
      <c r="E5678" t="s">
        <v>36</v>
      </c>
      <c r="F5678">
        <v>77</v>
      </c>
      <c r="G5678">
        <v>67</v>
      </c>
      <c r="H5678">
        <v>0</v>
      </c>
      <c r="I5678">
        <v>0</v>
      </c>
      <c r="J5678">
        <v>2</v>
      </c>
      <c r="K5678">
        <v>1</v>
      </c>
      <c r="L5678" t="s">
        <v>62</v>
      </c>
      <c r="M5678" t="s">
        <v>920</v>
      </c>
      <c r="N5678" t="s">
        <v>890</v>
      </c>
      <c r="O5678" t="s">
        <v>22</v>
      </c>
      <c r="P5678" t="s">
        <v>23</v>
      </c>
      <c r="Q5678" t="s">
        <v>24</v>
      </c>
    </row>
    <row r="5679" spans="1:17" x14ac:dyDescent="0.2">
      <c r="A5679" s="2">
        <v>37059</v>
      </c>
      <c r="B5679" t="s">
        <v>136</v>
      </c>
      <c r="C5679" t="s">
        <v>183</v>
      </c>
      <c r="D5679" t="s">
        <v>36</v>
      </c>
      <c r="E5679" t="s">
        <v>36</v>
      </c>
      <c r="F5679">
        <v>41</v>
      </c>
      <c r="G5679">
        <v>35</v>
      </c>
      <c r="H5679">
        <v>0</v>
      </c>
      <c r="I5679">
        <v>0</v>
      </c>
      <c r="J5679">
        <v>2</v>
      </c>
      <c r="K5679">
        <v>2</v>
      </c>
      <c r="L5679" t="s">
        <v>62</v>
      </c>
      <c r="M5679" t="s">
        <v>340</v>
      </c>
      <c r="N5679" t="s">
        <v>136</v>
      </c>
      <c r="O5679" t="s">
        <v>22</v>
      </c>
      <c r="P5679" t="s">
        <v>23</v>
      </c>
      <c r="Q5679" t="s">
        <v>30</v>
      </c>
    </row>
    <row r="5680" spans="1:17" x14ac:dyDescent="0.2">
      <c r="A5680" s="2">
        <v>37059</v>
      </c>
      <c r="B5680" t="s">
        <v>380</v>
      </c>
      <c r="C5680" t="s">
        <v>718</v>
      </c>
      <c r="D5680" t="s">
        <v>36</v>
      </c>
      <c r="E5680" t="s">
        <v>36</v>
      </c>
      <c r="F5680">
        <v>125</v>
      </c>
      <c r="G5680">
        <v>113</v>
      </c>
      <c r="H5680">
        <v>0</v>
      </c>
      <c r="I5680">
        <v>0</v>
      </c>
      <c r="J5680">
        <v>1</v>
      </c>
      <c r="K5680">
        <v>0</v>
      </c>
      <c r="L5680" t="s">
        <v>62</v>
      </c>
      <c r="M5680" t="s">
        <v>381</v>
      </c>
      <c r="N5680" t="s">
        <v>380</v>
      </c>
      <c r="O5680" t="s">
        <v>22</v>
      </c>
      <c r="P5680" t="s">
        <v>23</v>
      </c>
      <c r="Q5680" t="s">
        <v>24</v>
      </c>
    </row>
    <row r="5681" spans="1:17" x14ac:dyDescent="0.2">
      <c r="A5681" s="2">
        <v>37062</v>
      </c>
      <c r="B5681" t="s">
        <v>131</v>
      </c>
      <c r="C5681" t="s">
        <v>185</v>
      </c>
      <c r="D5681" t="s">
        <v>27</v>
      </c>
      <c r="E5681" t="s">
        <v>27</v>
      </c>
      <c r="F5681">
        <v>47</v>
      </c>
      <c r="G5681">
        <v>48</v>
      </c>
      <c r="H5681">
        <v>0</v>
      </c>
      <c r="I5681">
        <v>0</v>
      </c>
      <c r="J5681">
        <v>2</v>
      </c>
      <c r="K5681">
        <v>1</v>
      </c>
      <c r="L5681" t="s">
        <v>20</v>
      </c>
      <c r="M5681" t="s">
        <v>687</v>
      </c>
      <c r="N5681" t="s">
        <v>131</v>
      </c>
      <c r="O5681" t="s">
        <v>22</v>
      </c>
      <c r="P5681" t="s">
        <v>23</v>
      </c>
      <c r="Q5681" t="s">
        <v>24</v>
      </c>
    </row>
    <row r="5682" spans="1:17" x14ac:dyDescent="0.2">
      <c r="A5682" s="2">
        <v>37062</v>
      </c>
      <c r="B5682" t="s">
        <v>304</v>
      </c>
      <c r="C5682" t="s">
        <v>26</v>
      </c>
      <c r="D5682" t="s">
        <v>27</v>
      </c>
      <c r="E5682" t="s">
        <v>27</v>
      </c>
      <c r="F5682">
        <v>51</v>
      </c>
      <c r="G5682">
        <v>15</v>
      </c>
      <c r="H5682">
        <v>0</v>
      </c>
      <c r="I5682">
        <v>0</v>
      </c>
      <c r="J5682">
        <v>3</v>
      </c>
      <c r="K5682">
        <v>1</v>
      </c>
      <c r="L5682" t="s">
        <v>20</v>
      </c>
      <c r="M5682" t="s">
        <v>628</v>
      </c>
      <c r="N5682" t="s">
        <v>304</v>
      </c>
      <c r="O5682" t="s">
        <v>22</v>
      </c>
      <c r="P5682" t="s">
        <v>23</v>
      </c>
      <c r="Q5682" t="s">
        <v>24</v>
      </c>
    </row>
    <row r="5683" spans="1:17" x14ac:dyDescent="0.2">
      <c r="A5683" s="2">
        <v>37062</v>
      </c>
      <c r="B5683" t="s">
        <v>442</v>
      </c>
      <c r="C5683" t="s">
        <v>55</v>
      </c>
      <c r="D5683" t="s">
        <v>57</v>
      </c>
      <c r="E5683" t="s">
        <v>57</v>
      </c>
      <c r="F5683">
        <v>81</v>
      </c>
      <c r="G5683">
        <v>50</v>
      </c>
      <c r="H5683">
        <v>0</v>
      </c>
      <c r="I5683">
        <v>0</v>
      </c>
      <c r="J5683">
        <v>0</v>
      </c>
      <c r="K5683">
        <v>2</v>
      </c>
      <c r="L5683" t="s">
        <v>20</v>
      </c>
      <c r="M5683" t="s">
        <v>994</v>
      </c>
      <c r="N5683" t="s">
        <v>442</v>
      </c>
      <c r="O5683" t="s">
        <v>22</v>
      </c>
      <c r="P5683" t="s">
        <v>23</v>
      </c>
      <c r="Q5683" t="s">
        <v>41</v>
      </c>
    </row>
    <row r="5684" spans="1:17" x14ac:dyDescent="0.2">
      <c r="A5684" s="2">
        <v>37062</v>
      </c>
      <c r="B5684" t="s">
        <v>77</v>
      </c>
      <c r="C5684" t="s">
        <v>282</v>
      </c>
      <c r="D5684" t="s">
        <v>27</v>
      </c>
      <c r="E5684" t="s">
        <v>19</v>
      </c>
      <c r="F5684">
        <v>17</v>
      </c>
      <c r="G5684">
        <v>25</v>
      </c>
      <c r="H5684">
        <v>0</v>
      </c>
      <c r="I5684">
        <v>0</v>
      </c>
      <c r="J5684">
        <v>2</v>
      </c>
      <c r="K5684">
        <v>0</v>
      </c>
      <c r="L5684" t="s">
        <v>20</v>
      </c>
      <c r="M5684" t="s">
        <v>332</v>
      </c>
      <c r="N5684" t="s">
        <v>77</v>
      </c>
      <c r="O5684" t="s">
        <v>22</v>
      </c>
      <c r="P5684" t="s">
        <v>23</v>
      </c>
      <c r="Q5684" t="s">
        <v>24</v>
      </c>
    </row>
    <row r="5685" spans="1:17" x14ac:dyDescent="0.2">
      <c r="A5685" s="2">
        <v>37063</v>
      </c>
      <c r="B5685" t="s">
        <v>244</v>
      </c>
      <c r="C5685" t="s">
        <v>646</v>
      </c>
      <c r="D5685" t="s">
        <v>50</v>
      </c>
      <c r="E5685" t="s">
        <v>50</v>
      </c>
      <c r="F5685">
        <v>30</v>
      </c>
      <c r="G5685">
        <v>78</v>
      </c>
      <c r="H5685">
        <v>0</v>
      </c>
      <c r="I5685">
        <v>0</v>
      </c>
      <c r="J5685">
        <v>0</v>
      </c>
      <c r="K5685">
        <v>1</v>
      </c>
      <c r="L5685" t="s">
        <v>511</v>
      </c>
      <c r="M5685" t="s">
        <v>861</v>
      </c>
      <c r="N5685" t="s">
        <v>391</v>
      </c>
      <c r="O5685" t="s">
        <v>122</v>
      </c>
      <c r="P5685" t="s">
        <v>23</v>
      </c>
      <c r="Q5685" t="s">
        <v>41</v>
      </c>
    </row>
    <row r="5686" spans="1:17" x14ac:dyDescent="0.2">
      <c r="A5686" s="2">
        <v>37063</v>
      </c>
      <c r="B5686" t="s">
        <v>391</v>
      </c>
      <c r="C5686" t="s">
        <v>402</v>
      </c>
      <c r="D5686" t="s">
        <v>115</v>
      </c>
      <c r="E5686" t="s">
        <v>115</v>
      </c>
      <c r="F5686">
        <v>110</v>
      </c>
      <c r="G5686">
        <v>119</v>
      </c>
      <c r="H5686">
        <v>0</v>
      </c>
      <c r="I5686">
        <v>0</v>
      </c>
      <c r="J5686">
        <v>2</v>
      </c>
      <c r="K5686">
        <v>4</v>
      </c>
      <c r="L5686" t="s">
        <v>511</v>
      </c>
      <c r="M5686" t="s">
        <v>861</v>
      </c>
      <c r="N5686" t="s">
        <v>391</v>
      </c>
      <c r="O5686" t="s">
        <v>22</v>
      </c>
      <c r="P5686" t="s">
        <v>23</v>
      </c>
      <c r="Q5686" t="s">
        <v>41</v>
      </c>
    </row>
    <row r="5687" spans="1:17" x14ac:dyDescent="0.2">
      <c r="A5687" s="2">
        <v>37065</v>
      </c>
      <c r="B5687" t="s">
        <v>391</v>
      </c>
      <c r="C5687" t="s">
        <v>244</v>
      </c>
      <c r="D5687" t="s">
        <v>115</v>
      </c>
      <c r="E5687" t="s">
        <v>50</v>
      </c>
      <c r="F5687">
        <v>110</v>
      </c>
      <c r="G5687">
        <v>30</v>
      </c>
      <c r="H5687">
        <v>0</v>
      </c>
      <c r="I5687">
        <v>0</v>
      </c>
      <c r="J5687">
        <v>0</v>
      </c>
      <c r="K5687">
        <v>2</v>
      </c>
      <c r="L5687" t="s">
        <v>511</v>
      </c>
      <c r="M5687" t="s">
        <v>861</v>
      </c>
      <c r="N5687" t="s">
        <v>391</v>
      </c>
      <c r="O5687" t="s">
        <v>22</v>
      </c>
      <c r="P5687" t="s">
        <v>23</v>
      </c>
      <c r="Q5687" t="s">
        <v>41</v>
      </c>
    </row>
    <row r="5688" spans="1:17" x14ac:dyDescent="0.2">
      <c r="A5688" s="2">
        <v>37065</v>
      </c>
      <c r="B5688" t="s">
        <v>402</v>
      </c>
      <c r="C5688" t="s">
        <v>646</v>
      </c>
      <c r="D5688" t="s">
        <v>115</v>
      </c>
      <c r="E5688" t="s">
        <v>50</v>
      </c>
      <c r="F5688">
        <v>119</v>
      </c>
      <c r="G5688">
        <v>78</v>
      </c>
      <c r="H5688">
        <v>0</v>
      </c>
      <c r="I5688">
        <v>0</v>
      </c>
      <c r="J5688">
        <v>0</v>
      </c>
      <c r="K5688">
        <v>1</v>
      </c>
      <c r="L5688" t="s">
        <v>511</v>
      </c>
      <c r="M5688" t="s">
        <v>861</v>
      </c>
      <c r="N5688" t="s">
        <v>391</v>
      </c>
      <c r="O5688" t="s">
        <v>122</v>
      </c>
      <c r="P5688" t="s">
        <v>23</v>
      </c>
      <c r="Q5688" t="s">
        <v>41</v>
      </c>
    </row>
    <row r="5689" spans="1:17" x14ac:dyDescent="0.2">
      <c r="A5689" s="2">
        <v>37065</v>
      </c>
      <c r="B5689" t="s">
        <v>700</v>
      </c>
      <c r="C5689" t="s">
        <v>282</v>
      </c>
      <c r="D5689" t="s">
        <v>27</v>
      </c>
      <c r="E5689" t="s">
        <v>19</v>
      </c>
      <c r="F5689">
        <v>159</v>
      </c>
      <c r="G5689">
        <v>25</v>
      </c>
      <c r="H5689">
        <v>0</v>
      </c>
      <c r="I5689">
        <v>0</v>
      </c>
      <c r="J5689">
        <v>0</v>
      </c>
      <c r="K5689">
        <v>5</v>
      </c>
      <c r="L5689" t="s">
        <v>28</v>
      </c>
      <c r="M5689" t="s">
        <v>826</v>
      </c>
      <c r="N5689" t="s">
        <v>700</v>
      </c>
      <c r="O5689" t="s">
        <v>22</v>
      </c>
      <c r="P5689" t="s">
        <v>23</v>
      </c>
      <c r="Q5689" t="s">
        <v>41</v>
      </c>
    </row>
    <row r="5690" spans="1:17" x14ac:dyDescent="0.2">
      <c r="A5690" s="2">
        <v>37066</v>
      </c>
      <c r="B5690" t="s">
        <v>55</v>
      </c>
      <c r="C5690" t="s">
        <v>442</v>
      </c>
      <c r="D5690" t="s">
        <v>57</v>
      </c>
      <c r="E5690" t="s">
        <v>57</v>
      </c>
      <c r="F5690">
        <v>50</v>
      </c>
      <c r="G5690">
        <v>81</v>
      </c>
      <c r="H5690">
        <v>0</v>
      </c>
      <c r="I5690">
        <v>0</v>
      </c>
      <c r="J5690">
        <v>4</v>
      </c>
      <c r="K5690">
        <v>1</v>
      </c>
      <c r="L5690" t="s">
        <v>20</v>
      </c>
      <c r="M5690" t="s">
        <v>58</v>
      </c>
      <c r="N5690" t="s">
        <v>55</v>
      </c>
      <c r="O5690" t="s">
        <v>22</v>
      </c>
      <c r="P5690" t="s">
        <v>23</v>
      </c>
      <c r="Q5690" t="s">
        <v>24</v>
      </c>
    </row>
    <row r="5691" spans="1:17" x14ac:dyDescent="0.2">
      <c r="A5691" s="2">
        <v>37066</v>
      </c>
      <c r="B5691" t="s">
        <v>614</v>
      </c>
      <c r="C5691" t="s">
        <v>454</v>
      </c>
      <c r="D5691" t="s">
        <v>27</v>
      </c>
      <c r="E5691" t="s">
        <v>27</v>
      </c>
      <c r="F5691">
        <v>173</v>
      </c>
      <c r="G5691">
        <v>82</v>
      </c>
      <c r="H5691">
        <v>0</v>
      </c>
      <c r="I5691">
        <v>0</v>
      </c>
      <c r="J5691">
        <v>3</v>
      </c>
      <c r="K5691">
        <v>2</v>
      </c>
      <c r="L5691" t="s">
        <v>28</v>
      </c>
      <c r="M5691" t="s">
        <v>614</v>
      </c>
      <c r="N5691" t="s">
        <v>614</v>
      </c>
      <c r="O5691" t="s">
        <v>22</v>
      </c>
      <c r="P5691" t="s">
        <v>23</v>
      </c>
      <c r="Q5691" t="s">
        <v>24</v>
      </c>
    </row>
    <row r="5692" spans="1:17" x14ac:dyDescent="0.2">
      <c r="A5692" s="2">
        <v>37066</v>
      </c>
      <c r="B5692" t="s">
        <v>405</v>
      </c>
      <c r="C5692" t="s">
        <v>138</v>
      </c>
      <c r="D5692" t="s">
        <v>36</v>
      </c>
      <c r="E5692" t="s">
        <v>36</v>
      </c>
      <c r="F5692">
        <v>127</v>
      </c>
      <c r="G5692">
        <v>58</v>
      </c>
      <c r="H5692">
        <v>0</v>
      </c>
      <c r="I5692">
        <v>0</v>
      </c>
      <c r="J5692">
        <v>1</v>
      </c>
      <c r="K5692">
        <v>2</v>
      </c>
      <c r="L5692" t="s">
        <v>716</v>
      </c>
      <c r="M5692" t="s">
        <v>406</v>
      </c>
      <c r="N5692" t="s">
        <v>405</v>
      </c>
      <c r="O5692" t="s">
        <v>22</v>
      </c>
      <c r="P5692" t="s">
        <v>23</v>
      </c>
      <c r="Q5692" t="s">
        <v>41</v>
      </c>
    </row>
    <row r="5693" spans="1:17" x14ac:dyDescent="0.2">
      <c r="A5693" s="2">
        <v>37067</v>
      </c>
      <c r="B5693" t="s">
        <v>402</v>
      </c>
      <c r="C5693" t="s">
        <v>244</v>
      </c>
      <c r="D5693" t="s">
        <v>115</v>
      </c>
      <c r="E5693" t="s">
        <v>50</v>
      </c>
      <c r="F5693">
        <v>119</v>
      </c>
      <c r="G5693">
        <v>30</v>
      </c>
      <c r="H5693">
        <v>0</v>
      </c>
      <c r="I5693">
        <v>0</v>
      </c>
      <c r="J5693">
        <v>2</v>
      </c>
      <c r="K5693">
        <v>0</v>
      </c>
      <c r="L5693" t="s">
        <v>511</v>
      </c>
      <c r="M5693" t="s">
        <v>861</v>
      </c>
      <c r="N5693" t="s">
        <v>391</v>
      </c>
      <c r="O5693" t="s">
        <v>122</v>
      </c>
      <c r="P5693" t="s">
        <v>23</v>
      </c>
      <c r="Q5693" t="s">
        <v>24</v>
      </c>
    </row>
    <row r="5694" spans="1:17" x14ac:dyDescent="0.2">
      <c r="A5694" s="2">
        <v>37067</v>
      </c>
      <c r="B5694" t="s">
        <v>391</v>
      </c>
      <c r="C5694" t="s">
        <v>646</v>
      </c>
      <c r="D5694" t="s">
        <v>115</v>
      </c>
      <c r="E5694" t="s">
        <v>50</v>
      </c>
      <c r="F5694">
        <v>110</v>
      </c>
      <c r="G5694">
        <v>78</v>
      </c>
      <c r="H5694">
        <v>0</v>
      </c>
      <c r="I5694">
        <v>0</v>
      </c>
      <c r="J5694">
        <v>2</v>
      </c>
      <c r="K5694">
        <v>2</v>
      </c>
      <c r="L5694" t="s">
        <v>511</v>
      </c>
      <c r="M5694" t="s">
        <v>861</v>
      </c>
      <c r="N5694" t="s">
        <v>391</v>
      </c>
      <c r="O5694" t="s">
        <v>22</v>
      </c>
      <c r="P5694" t="s">
        <v>23</v>
      </c>
      <c r="Q5694" t="s">
        <v>30</v>
      </c>
    </row>
    <row r="5695" spans="1:17" x14ac:dyDescent="0.2">
      <c r="A5695" s="2">
        <v>37068</v>
      </c>
      <c r="B5695" t="s">
        <v>388</v>
      </c>
      <c r="C5695" t="s">
        <v>449</v>
      </c>
      <c r="D5695" t="s">
        <v>115</v>
      </c>
      <c r="E5695" t="s">
        <v>115</v>
      </c>
      <c r="F5695">
        <v>113</v>
      </c>
      <c r="G5695">
        <v>64</v>
      </c>
      <c r="H5695">
        <v>0</v>
      </c>
      <c r="I5695">
        <v>0</v>
      </c>
      <c r="J5695">
        <v>1</v>
      </c>
      <c r="K5695">
        <v>2</v>
      </c>
      <c r="L5695" t="s">
        <v>511</v>
      </c>
      <c r="M5695" t="s">
        <v>861</v>
      </c>
      <c r="N5695" t="s">
        <v>391</v>
      </c>
      <c r="O5695" t="s">
        <v>122</v>
      </c>
      <c r="P5695" t="s">
        <v>23</v>
      </c>
      <c r="Q5695" t="s">
        <v>41</v>
      </c>
    </row>
    <row r="5696" spans="1:17" x14ac:dyDescent="0.2">
      <c r="A5696" s="2">
        <v>37070</v>
      </c>
      <c r="B5696" t="s">
        <v>402</v>
      </c>
      <c r="C5696" t="s">
        <v>449</v>
      </c>
      <c r="D5696" t="s">
        <v>115</v>
      </c>
      <c r="E5696" t="s">
        <v>115</v>
      </c>
      <c r="F5696">
        <v>119</v>
      </c>
      <c r="G5696">
        <v>64</v>
      </c>
      <c r="H5696">
        <v>0</v>
      </c>
      <c r="I5696">
        <v>0</v>
      </c>
      <c r="J5696">
        <v>0</v>
      </c>
      <c r="K5696">
        <v>2</v>
      </c>
      <c r="L5696" t="s">
        <v>511</v>
      </c>
      <c r="M5696" t="s">
        <v>861</v>
      </c>
      <c r="N5696" t="s">
        <v>391</v>
      </c>
      <c r="O5696" t="s">
        <v>122</v>
      </c>
      <c r="P5696" t="s">
        <v>23</v>
      </c>
      <c r="Q5696" t="s">
        <v>41</v>
      </c>
    </row>
    <row r="5697" spans="1:17" x14ac:dyDescent="0.2">
      <c r="A5697" s="2">
        <v>37071</v>
      </c>
      <c r="B5697" t="s">
        <v>718</v>
      </c>
      <c r="C5697" t="s">
        <v>267</v>
      </c>
      <c r="D5697" t="s">
        <v>36</v>
      </c>
      <c r="E5697" t="s">
        <v>36</v>
      </c>
      <c r="F5697">
        <v>115</v>
      </c>
      <c r="G5697">
        <v>54</v>
      </c>
      <c r="H5697">
        <v>0</v>
      </c>
      <c r="I5697">
        <v>0</v>
      </c>
      <c r="J5697">
        <v>1</v>
      </c>
      <c r="K5697">
        <v>1</v>
      </c>
      <c r="L5697" t="s">
        <v>20</v>
      </c>
      <c r="M5697" t="s">
        <v>657</v>
      </c>
      <c r="N5697" t="s">
        <v>718</v>
      </c>
      <c r="O5697" t="s">
        <v>22</v>
      </c>
      <c r="P5697" t="s">
        <v>23</v>
      </c>
      <c r="Q5697" t="s">
        <v>30</v>
      </c>
    </row>
    <row r="5698" spans="1:17" x14ac:dyDescent="0.2">
      <c r="A5698" s="2">
        <v>37072</v>
      </c>
      <c r="B5698" t="s">
        <v>646</v>
      </c>
      <c r="C5698" t="s">
        <v>449</v>
      </c>
      <c r="D5698" t="s">
        <v>50</v>
      </c>
      <c r="E5698" t="s">
        <v>115</v>
      </c>
      <c r="F5698">
        <v>78</v>
      </c>
      <c r="G5698">
        <v>64</v>
      </c>
      <c r="H5698">
        <v>0</v>
      </c>
      <c r="I5698">
        <v>0</v>
      </c>
      <c r="J5698">
        <v>1</v>
      </c>
      <c r="K5698">
        <v>2</v>
      </c>
      <c r="L5698" t="s">
        <v>511</v>
      </c>
      <c r="M5698" t="s">
        <v>861</v>
      </c>
      <c r="N5698" t="s">
        <v>391</v>
      </c>
      <c r="O5698" t="s">
        <v>122</v>
      </c>
      <c r="P5698" t="s">
        <v>23</v>
      </c>
      <c r="Q5698" t="s">
        <v>41</v>
      </c>
    </row>
    <row r="5699" spans="1:17" x14ac:dyDescent="0.2">
      <c r="A5699" s="2">
        <v>37072</v>
      </c>
      <c r="B5699" t="s">
        <v>110</v>
      </c>
      <c r="C5699" t="s">
        <v>183</v>
      </c>
      <c r="D5699" t="s">
        <v>36</v>
      </c>
      <c r="E5699" t="s">
        <v>36</v>
      </c>
      <c r="F5699">
        <v>28</v>
      </c>
      <c r="G5699">
        <v>34</v>
      </c>
      <c r="H5699">
        <v>0</v>
      </c>
      <c r="I5699">
        <v>0</v>
      </c>
      <c r="J5699">
        <v>1</v>
      </c>
      <c r="K5699">
        <v>0</v>
      </c>
      <c r="L5699" t="s">
        <v>20</v>
      </c>
      <c r="M5699" t="s">
        <v>142</v>
      </c>
      <c r="N5699" t="s">
        <v>110</v>
      </c>
      <c r="O5699" t="s">
        <v>22</v>
      </c>
      <c r="P5699" t="s">
        <v>23</v>
      </c>
      <c r="Q5699" t="s">
        <v>24</v>
      </c>
    </row>
    <row r="5700" spans="1:17" x14ac:dyDescent="0.2">
      <c r="A5700" s="2">
        <v>37072</v>
      </c>
      <c r="B5700" t="s">
        <v>352</v>
      </c>
      <c r="C5700" t="s">
        <v>150</v>
      </c>
      <c r="D5700" t="s">
        <v>36</v>
      </c>
      <c r="E5700" t="s">
        <v>36</v>
      </c>
      <c r="F5700">
        <v>93</v>
      </c>
      <c r="G5700">
        <v>83</v>
      </c>
      <c r="H5700">
        <v>0</v>
      </c>
      <c r="I5700">
        <v>0</v>
      </c>
      <c r="J5700">
        <v>0</v>
      </c>
      <c r="K5700">
        <v>4</v>
      </c>
      <c r="L5700" t="s">
        <v>20</v>
      </c>
      <c r="M5700" t="s">
        <v>371</v>
      </c>
      <c r="N5700" t="s">
        <v>352</v>
      </c>
      <c r="O5700" t="s">
        <v>22</v>
      </c>
      <c r="P5700" t="s">
        <v>23</v>
      </c>
      <c r="Q5700" t="s">
        <v>41</v>
      </c>
    </row>
    <row r="5701" spans="1:17" x14ac:dyDescent="0.2">
      <c r="A5701" s="2">
        <v>37072</v>
      </c>
      <c r="B5701" t="s">
        <v>282</v>
      </c>
      <c r="C5701" t="s">
        <v>185</v>
      </c>
      <c r="D5701" t="s">
        <v>19</v>
      </c>
      <c r="E5701" t="s">
        <v>27</v>
      </c>
      <c r="F5701">
        <v>25</v>
      </c>
      <c r="G5701">
        <v>48</v>
      </c>
      <c r="H5701">
        <v>0</v>
      </c>
      <c r="I5701">
        <v>0</v>
      </c>
      <c r="J5701">
        <v>1</v>
      </c>
      <c r="K5701">
        <v>2</v>
      </c>
      <c r="L5701" t="s">
        <v>20</v>
      </c>
      <c r="M5701" t="s">
        <v>285</v>
      </c>
      <c r="N5701" t="s">
        <v>282</v>
      </c>
      <c r="O5701" t="s">
        <v>22</v>
      </c>
      <c r="P5701" t="s">
        <v>23</v>
      </c>
      <c r="Q5701" t="s">
        <v>41</v>
      </c>
    </row>
    <row r="5702" spans="1:17" x14ac:dyDescent="0.2">
      <c r="A5702" s="2">
        <v>37073</v>
      </c>
      <c r="B5702" t="s">
        <v>224</v>
      </c>
      <c r="C5702" t="s">
        <v>149</v>
      </c>
      <c r="D5702" t="s">
        <v>36</v>
      </c>
      <c r="E5702" t="s">
        <v>36</v>
      </c>
      <c r="F5702">
        <v>69</v>
      </c>
      <c r="G5702">
        <v>24</v>
      </c>
      <c r="H5702">
        <v>0</v>
      </c>
      <c r="I5702">
        <v>0</v>
      </c>
      <c r="J5702">
        <v>1</v>
      </c>
      <c r="K5702">
        <v>1</v>
      </c>
      <c r="L5702" t="s">
        <v>20</v>
      </c>
      <c r="M5702" t="s">
        <v>236</v>
      </c>
      <c r="N5702" t="s">
        <v>224</v>
      </c>
      <c r="O5702" t="s">
        <v>22</v>
      </c>
      <c r="P5702" t="s">
        <v>23</v>
      </c>
      <c r="Q5702" t="s">
        <v>30</v>
      </c>
    </row>
    <row r="5703" spans="1:17" x14ac:dyDescent="0.2">
      <c r="A5703" s="2">
        <v>37073</v>
      </c>
      <c r="B5703" t="s">
        <v>120</v>
      </c>
      <c r="C5703" t="s">
        <v>365</v>
      </c>
      <c r="D5703" t="s">
        <v>36</v>
      </c>
      <c r="E5703" t="s">
        <v>36</v>
      </c>
      <c r="F5703">
        <v>38</v>
      </c>
      <c r="G5703">
        <v>67</v>
      </c>
      <c r="H5703">
        <v>0</v>
      </c>
      <c r="I5703">
        <v>0</v>
      </c>
      <c r="J5703">
        <v>2</v>
      </c>
      <c r="K5703">
        <v>0</v>
      </c>
      <c r="L5703" t="s">
        <v>20</v>
      </c>
      <c r="M5703" t="s">
        <v>152</v>
      </c>
      <c r="N5703" t="s">
        <v>120</v>
      </c>
      <c r="O5703" t="s">
        <v>22</v>
      </c>
      <c r="P5703" t="s">
        <v>23</v>
      </c>
      <c r="Q5703" t="s">
        <v>24</v>
      </c>
    </row>
    <row r="5704" spans="1:17" x14ac:dyDescent="0.2">
      <c r="A5704" s="2">
        <v>37073</v>
      </c>
      <c r="B5704" t="s">
        <v>304</v>
      </c>
      <c r="C5704" t="s">
        <v>131</v>
      </c>
      <c r="D5704" t="s">
        <v>27</v>
      </c>
      <c r="E5704" t="s">
        <v>27</v>
      </c>
      <c r="F5704">
        <v>51</v>
      </c>
      <c r="G5704">
        <v>47</v>
      </c>
      <c r="H5704">
        <v>0</v>
      </c>
      <c r="I5704">
        <v>0</v>
      </c>
      <c r="J5704">
        <v>2</v>
      </c>
      <c r="K5704">
        <v>3</v>
      </c>
      <c r="L5704" t="s">
        <v>20</v>
      </c>
      <c r="M5704" t="s">
        <v>636</v>
      </c>
      <c r="N5704" t="s">
        <v>304</v>
      </c>
      <c r="O5704" t="s">
        <v>22</v>
      </c>
      <c r="P5704" t="s">
        <v>23</v>
      </c>
      <c r="Q5704" t="s">
        <v>41</v>
      </c>
    </row>
    <row r="5705" spans="1:17" x14ac:dyDescent="0.2">
      <c r="A5705" s="2">
        <v>37073</v>
      </c>
      <c r="B5705" t="s">
        <v>136</v>
      </c>
      <c r="C5705" t="s">
        <v>378</v>
      </c>
      <c r="D5705" t="s">
        <v>36</v>
      </c>
      <c r="E5705" t="s">
        <v>36</v>
      </c>
      <c r="F5705">
        <v>42</v>
      </c>
      <c r="G5705">
        <v>123</v>
      </c>
      <c r="H5705">
        <v>0</v>
      </c>
      <c r="I5705">
        <v>0</v>
      </c>
      <c r="J5705">
        <v>6</v>
      </c>
      <c r="K5705">
        <v>0</v>
      </c>
      <c r="L5705" t="s">
        <v>20</v>
      </c>
      <c r="M5705" t="s">
        <v>340</v>
      </c>
      <c r="N5705" t="s">
        <v>136</v>
      </c>
      <c r="O5705" t="s">
        <v>22</v>
      </c>
      <c r="P5705" t="s">
        <v>23</v>
      </c>
      <c r="Q5705" t="s">
        <v>24</v>
      </c>
    </row>
    <row r="5706" spans="1:17" x14ac:dyDescent="0.2">
      <c r="A5706" s="2">
        <v>37073</v>
      </c>
      <c r="B5706" t="s">
        <v>143</v>
      </c>
      <c r="C5706" t="s">
        <v>38</v>
      </c>
      <c r="D5706" t="s">
        <v>115</v>
      </c>
      <c r="E5706" t="s">
        <v>19</v>
      </c>
      <c r="F5706">
        <v>33</v>
      </c>
      <c r="G5706">
        <v>10</v>
      </c>
      <c r="H5706">
        <v>0</v>
      </c>
      <c r="I5706">
        <v>0</v>
      </c>
      <c r="J5706">
        <v>2</v>
      </c>
      <c r="K5706">
        <v>0</v>
      </c>
      <c r="L5706" t="s">
        <v>312</v>
      </c>
      <c r="M5706" t="s">
        <v>995</v>
      </c>
      <c r="N5706" t="s">
        <v>143</v>
      </c>
      <c r="O5706" t="s">
        <v>22</v>
      </c>
      <c r="P5706" t="s">
        <v>23</v>
      </c>
      <c r="Q5706" t="s">
        <v>24</v>
      </c>
    </row>
    <row r="5707" spans="1:17" x14ac:dyDescent="0.2">
      <c r="A5707" s="2">
        <v>37073</v>
      </c>
      <c r="B5707" t="s">
        <v>339</v>
      </c>
      <c r="C5707" t="s">
        <v>199</v>
      </c>
      <c r="D5707" t="s">
        <v>36</v>
      </c>
      <c r="E5707" t="s">
        <v>36</v>
      </c>
      <c r="F5707">
        <v>68</v>
      </c>
      <c r="G5707">
        <v>62</v>
      </c>
      <c r="H5707">
        <v>0</v>
      </c>
      <c r="I5707">
        <v>0</v>
      </c>
      <c r="J5707">
        <v>1</v>
      </c>
      <c r="K5707">
        <v>2</v>
      </c>
      <c r="L5707" t="s">
        <v>20</v>
      </c>
      <c r="M5707" t="s">
        <v>921</v>
      </c>
      <c r="N5707" t="s">
        <v>339</v>
      </c>
      <c r="O5707" t="s">
        <v>22</v>
      </c>
      <c r="P5707" t="s">
        <v>23</v>
      </c>
      <c r="Q5707" t="s">
        <v>41</v>
      </c>
    </row>
    <row r="5708" spans="1:17" x14ac:dyDescent="0.2">
      <c r="A5708" s="2">
        <v>37073</v>
      </c>
      <c r="B5708" t="s">
        <v>250</v>
      </c>
      <c r="C5708" t="s">
        <v>46</v>
      </c>
      <c r="D5708" t="s">
        <v>36</v>
      </c>
      <c r="E5708" t="s">
        <v>36</v>
      </c>
      <c r="F5708">
        <v>124</v>
      </c>
      <c r="G5708">
        <v>132</v>
      </c>
      <c r="H5708">
        <v>0</v>
      </c>
      <c r="I5708">
        <v>0</v>
      </c>
      <c r="J5708">
        <v>2</v>
      </c>
      <c r="K5708">
        <v>2</v>
      </c>
      <c r="L5708" t="s">
        <v>28</v>
      </c>
      <c r="M5708" t="s">
        <v>634</v>
      </c>
      <c r="N5708" t="s">
        <v>250</v>
      </c>
      <c r="O5708" t="s">
        <v>22</v>
      </c>
      <c r="P5708" t="s">
        <v>23</v>
      </c>
      <c r="Q5708" t="s">
        <v>30</v>
      </c>
    </row>
    <row r="5709" spans="1:17" x14ac:dyDescent="0.2">
      <c r="A5709" s="2">
        <v>37073</v>
      </c>
      <c r="B5709" t="s">
        <v>26</v>
      </c>
      <c r="C5709" t="s">
        <v>77</v>
      </c>
      <c r="D5709" t="s">
        <v>27</v>
      </c>
      <c r="E5709" t="s">
        <v>27</v>
      </c>
      <c r="F5709">
        <v>15</v>
      </c>
      <c r="G5709">
        <v>17</v>
      </c>
      <c r="H5709">
        <v>0</v>
      </c>
      <c r="I5709">
        <v>0</v>
      </c>
      <c r="J5709">
        <v>1</v>
      </c>
      <c r="K5709">
        <v>0</v>
      </c>
      <c r="L5709" t="s">
        <v>20</v>
      </c>
      <c r="M5709" t="s">
        <v>219</v>
      </c>
      <c r="N5709" t="s">
        <v>26</v>
      </c>
      <c r="O5709" t="s">
        <v>22</v>
      </c>
      <c r="P5709" t="s">
        <v>23</v>
      </c>
      <c r="Q5709" t="s">
        <v>24</v>
      </c>
    </row>
    <row r="5710" spans="1:17" x14ac:dyDescent="0.2">
      <c r="A5710" s="2">
        <v>37073</v>
      </c>
      <c r="B5710" t="s">
        <v>380</v>
      </c>
      <c r="C5710" t="s">
        <v>135</v>
      </c>
      <c r="D5710" t="s">
        <v>36</v>
      </c>
      <c r="E5710" t="s">
        <v>36</v>
      </c>
      <c r="F5710">
        <v>118</v>
      </c>
      <c r="G5710">
        <v>45</v>
      </c>
      <c r="H5710">
        <v>0</v>
      </c>
      <c r="I5710">
        <v>0</v>
      </c>
      <c r="J5710">
        <v>0</v>
      </c>
      <c r="K5710">
        <v>4</v>
      </c>
      <c r="L5710" t="s">
        <v>20</v>
      </c>
      <c r="M5710" t="s">
        <v>918</v>
      </c>
      <c r="N5710" t="s">
        <v>380</v>
      </c>
      <c r="O5710" t="s">
        <v>22</v>
      </c>
      <c r="P5710" t="s">
        <v>23</v>
      </c>
      <c r="Q5710" t="s">
        <v>41</v>
      </c>
    </row>
    <row r="5711" spans="1:17" x14ac:dyDescent="0.2">
      <c r="A5711" s="2">
        <v>37073</v>
      </c>
      <c r="B5711" t="s">
        <v>128</v>
      </c>
      <c r="C5711" t="s">
        <v>61</v>
      </c>
      <c r="D5711" t="s">
        <v>36</v>
      </c>
      <c r="E5711" t="s">
        <v>36</v>
      </c>
      <c r="F5711">
        <v>29</v>
      </c>
      <c r="G5711">
        <v>92</v>
      </c>
      <c r="H5711">
        <v>0</v>
      </c>
      <c r="I5711">
        <v>0</v>
      </c>
      <c r="J5711">
        <v>6</v>
      </c>
      <c r="K5711">
        <v>0</v>
      </c>
      <c r="L5711" t="s">
        <v>20</v>
      </c>
      <c r="M5711" t="s">
        <v>130</v>
      </c>
      <c r="N5711" t="s">
        <v>128</v>
      </c>
      <c r="O5711" t="s">
        <v>22</v>
      </c>
      <c r="P5711" t="s">
        <v>23</v>
      </c>
      <c r="Q5711" t="s">
        <v>24</v>
      </c>
    </row>
    <row r="5712" spans="1:17" x14ac:dyDescent="0.2">
      <c r="A5712" s="2">
        <v>37073</v>
      </c>
      <c r="B5712" t="s">
        <v>18</v>
      </c>
      <c r="C5712" t="s">
        <v>25</v>
      </c>
      <c r="D5712" t="s">
        <v>19</v>
      </c>
      <c r="E5712" t="s">
        <v>19</v>
      </c>
      <c r="F5712">
        <v>40</v>
      </c>
      <c r="G5712">
        <v>2</v>
      </c>
      <c r="H5712">
        <v>0</v>
      </c>
      <c r="I5712">
        <v>0</v>
      </c>
      <c r="J5712">
        <v>1</v>
      </c>
      <c r="K5712">
        <v>0</v>
      </c>
      <c r="L5712" t="s">
        <v>20</v>
      </c>
      <c r="M5712" t="s">
        <v>64</v>
      </c>
      <c r="N5712" t="s">
        <v>18</v>
      </c>
      <c r="O5712" t="s">
        <v>22</v>
      </c>
      <c r="P5712" t="s">
        <v>23</v>
      </c>
      <c r="Q5712" t="s">
        <v>24</v>
      </c>
    </row>
    <row r="5713" spans="1:17" x14ac:dyDescent="0.2">
      <c r="A5713" s="2">
        <v>37074</v>
      </c>
      <c r="B5713" t="s">
        <v>210</v>
      </c>
      <c r="C5713" t="s">
        <v>31</v>
      </c>
      <c r="D5713" t="s">
        <v>27</v>
      </c>
      <c r="E5713" t="s">
        <v>19</v>
      </c>
      <c r="F5713">
        <v>87</v>
      </c>
      <c r="G5713">
        <v>44</v>
      </c>
      <c r="H5713">
        <v>0</v>
      </c>
      <c r="I5713">
        <v>0</v>
      </c>
      <c r="J5713">
        <v>0</v>
      </c>
      <c r="K5713">
        <v>1</v>
      </c>
      <c r="L5713" t="s">
        <v>28</v>
      </c>
      <c r="M5713" t="s">
        <v>337</v>
      </c>
      <c r="N5713" t="s">
        <v>77</v>
      </c>
      <c r="O5713" t="s">
        <v>122</v>
      </c>
      <c r="P5713" t="s">
        <v>23</v>
      </c>
      <c r="Q5713" t="s">
        <v>41</v>
      </c>
    </row>
    <row r="5714" spans="1:17" x14ac:dyDescent="0.2">
      <c r="A5714" s="2">
        <v>37075</v>
      </c>
      <c r="B5714" t="s">
        <v>101</v>
      </c>
      <c r="C5714" t="s">
        <v>81</v>
      </c>
      <c r="D5714" t="s">
        <v>50</v>
      </c>
      <c r="E5714" t="s">
        <v>50</v>
      </c>
      <c r="F5714">
        <v>101</v>
      </c>
      <c r="G5714">
        <v>77</v>
      </c>
      <c r="H5714">
        <v>0</v>
      </c>
      <c r="I5714">
        <v>0</v>
      </c>
      <c r="J5714">
        <v>3</v>
      </c>
      <c r="K5714">
        <v>1</v>
      </c>
      <c r="L5714" t="s">
        <v>361</v>
      </c>
      <c r="M5714" t="s">
        <v>331</v>
      </c>
      <c r="N5714" t="s">
        <v>101</v>
      </c>
      <c r="O5714" t="s">
        <v>22</v>
      </c>
      <c r="P5714" t="s">
        <v>23</v>
      </c>
      <c r="Q5714" t="s">
        <v>24</v>
      </c>
    </row>
    <row r="5715" spans="1:17" x14ac:dyDescent="0.2">
      <c r="A5715" s="2">
        <v>37076</v>
      </c>
      <c r="B5715" t="s">
        <v>81</v>
      </c>
      <c r="C5715" t="s">
        <v>73</v>
      </c>
      <c r="D5715" t="s">
        <v>50</v>
      </c>
      <c r="E5715" t="s">
        <v>50</v>
      </c>
      <c r="F5715">
        <v>77</v>
      </c>
      <c r="G5715">
        <v>97</v>
      </c>
      <c r="H5715">
        <v>0</v>
      </c>
      <c r="I5715">
        <v>0</v>
      </c>
      <c r="J5715">
        <v>2</v>
      </c>
      <c r="K5715">
        <v>5</v>
      </c>
      <c r="L5715" t="s">
        <v>361</v>
      </c>
      <c r="M5715" t="s">
        <v>331</v>
      </c>
      <c r="N5715" t="s">
        <v>101</v>
      </c>
      <c r="O5715" t="s">
        <v>122</v>
      </c>
      <c r="P5715" t="s">
        <v>23</v>
      </c>
      <c r="Q5715" t="s">
        <v>41</v>
      </c>
    </row>
    <row r="5716" spans="1:17" x14ac:dyDescent="0.2">
      <c r="A5716" s="2">
        <v>37077</v>
      </c>
      <c r="B5716" t="s">
        <v>101</v>
      </c>
      <c r="C5716" t="s">
        <v>73</v>
      </c>
      <c r="D5716" t="s">
        <v>50</v>
      </c>
      <c r="E5716" t="s">
        <v>50</v>
      </c>
      <c r="F5716">
        <v>101</v>
      </c>
      <c r="G5716">
        <v>97</v>
      </c>
      <c r="H5716">
        <v>0</v>
      </c>
      <c r="I5716">
        <v>0</v>
      </c>
      <c r="J5716">
        <v>4</v>
      </c>
      <c r="K5716">
        <v>1</v>
      </c>
      <c r="L5716" t="s">
        <v>361</v>
      </c>
      <c r="M5716" t="s">
        <v>331</v>
      </c>
      <c r="N5716" t="s">
        <v>101</v>
      </c>
      <c r="O5716" t="s">
        <v>22</v>
      </c>
      <c r="P5716" t="s">
        <v>23</v>
      </c>
      <c r="Q5716" t="s">
        <v>24</v>
      </c>
    </row>
    <row r="5717" spans="1:17" x14ac:dyDescent="0.2">
      <c r="A5717" s="2">
        <v>37079</v>
      </c>
      <c r="B5717" t="s">
        <v>304</v>
      </c>
      <c r="C5717" t="s">
        <v>31</v>
      </c>
      <c r="D5717" t="s">
        <v>27</v>
      </c>
      <c r="E5717" t="s">
        <v>19</v>
      </c>
      <c r="F5717">
        <v>51</v>
      </c>
      <c r="G5717">
        <v>44</v>
      </c>
      <c r="H5717">
        <v>0</v>
      </c>
      <c r="I5717">
        <v>0</v>
      </c>
      <c r="J5717">
        <v>1</v>
      </c>
      <c r="K5717">
        <v>1</v>
      </c>
      <c r="L5717" t="s">
        <v>28</v>
      </c>
      <c r="M5717" t="s">
        <v>215</v>
      </c>
      <c r="N5717" t="s">
        <v>77</v>
      </c>
      <c r="O5717" t="s">
        <v>122</v>
      </c>
      <c r="P5717" t="s">
        <v>23</v>
      </c>
      <c r="Q5717" t="s">
        <v>30</v>
      </c>
    </row>
    <row r="5718" spans="1:17" x14ac:dyDescent="0.2">
      <c r="A5718" s="2">
        <v>37080</v>
      </c>
      <c r="B5718" t="s">
        <v>45</v>
      </c>
      <c r="C5718" t="s">
        <v>46</v>
      </c>
      <c r="D5718" t="s">
        <v>36</v>
      </c>
      <c r="E5718" t="s">
        <v>36</v>
      </c>
      <c r="F5718">
        <v>72</v>
      </c>
      <c r="G5718">
        <v>132</v>
      </c>
      <c r="H5718">
        <v>0</v>
      </c>
      <c r="I5718">
        <v>0</v>
      </c>
      <c r="J5718">
        <v>2</v>
      </c>
      <c r="K5718">
        <v>1</v>
      </c>
      <c r="L5718" t="s">
        <v>716</v>
      </c>
      <c r="M5718" t="s">
        <v>47</v>
      </c>
      <c r="N5718" t="s">
        <v>45</v>
      </c>
      <c r="O5718" t="s">
        <v>22</v>
      </c>
      <c r="P5718" t="s">
        <v>23</v>
      </c>
      <c r="Q5718" t="s">
        <v>24</v>
      </c>
    </row>
    <row r="5719" spans="1:17" x14ac:dyDescent="0.2">
      <c r="A5719" s="2">
        <v>37082</v>
      </c>
      <c r="B5719" t="s">
        <v>443</v>
      </c>
      <c r="C5719" t="s">
        <v>113</v>
      </c>
      <c r="D5719" t="s">
        <v>115</v>
      </c>
      <c r="E5719" t="s">
        <v>115</v>
      </c>
      <c r="F5719">
        <v>107</v>
      </c>
      <c r="G5719">
        <v>27</v>
      </c>
      <c r="H5719">
        <v>0</v>
      </c>
      <c r="I5719">
        <v>0</v>
      </c>
      <c r="J5719">
        <v>0</v>
      </c>
      <c r="K5719">
        <v>3</v>
      </c>
      <c r="L5719" t="s">
        <v>28</v>
      </c>
      <c r="M5719" t="s">
        <v>443</v>
      </c>
      <c r="N5719" t="s">
        <v>443</v>
      </c>
      <c r="O5719" t="s">
        <v>22</v>
      </c>
      <c r="P5719" t="s">
        <v>23</v>
      </c>
      <c r="Q5719" t="s">
        <v>41</v>
      </c>
    </row>
    <row r="5720" spans="1:17" x14ac:dyDescent="0.2">
      <c r="A5720" s="2">
        <v>37083</v>
      </c>
      <c r="B5720" t="s">
        <v>43</v>
      </c>
      <c r="C5720" t="s">
        <v>32</v>
      </c>
      <c r="D5720" t="s">
        <v>19</v>
      </c>
      <c r="E5720" t="s">
        <v>19</v>
      </c>
      <c r="F5720">
        <v>18</v>
      </c>
      <c r="G5720">
        <v>112</v>
      </c>
      <c r="H5720">
        <v>0</v>
      </c>
      <c r="I5720">
        <v>0</v>
      </c>
      <c r="J5720">
        <v>2</v>
      </c>
      <c r="K5720">
        <v>0</v>
      </c>
      <c r="L5720" t="s">
        <v>507</v>
      </c>
      <c r="M5720" t="s">
        <v>60</v>
      </c>
      <c r="N5720" t="s">
        <v>43</v>
      </c>
      <c r="O5720" t="s">
        <v>22</v>
      </c>
      <c r="P5720" t="s">
        <v>23</v>
      </c>
      <c r="Q5720" t="s">
        <v>24</v>
      </c>
    </row>
    <row r="5721" spans="1:17" x14ac:dyDescent="0.2">
      <c r="A5721" s="2">
        <v>37083</v>
      </c>
      <c r="B5721" t="s">
        <v>31</v>
      </c>
      <c r="C5721" t="s">
        <v>107</v>
      </c>
      <c r="D5721" t="s">
        <v>19</v>
      </c>
      <c r="E5721" t="s">
        <v>19</v>
      </c>
      <c r="F5721">
        <v>44</v>
      </c>
      <c r="G5721">
        <v>35</v>
      </c>
      <c r="H5721">
        <v>0</v>
      </c>
      <c r="I5721">
        <v>0</v>
      </c>
      <c r="J5721">
        <v>1</v>
      </c>
      <c r="K5721">
        <v>4</v>
      </c>
      <c r="L5721" t="s">
        <v>507</v>
      </c>
      <c r="M5721" t="s">
        <v>60</v>
      </c>
      <c r="N5721" t="s">
        <v>43</v>
      </c>
      <c r="O5721" t="s">
        <v>122</v>
      </c>
      <c r="P5721" t="s">
        <v>23</v>
      </c>
      <c r="Q5721" t="s">
        <v>41</v>
      </c>
    </row>
    <row r="5722" spans="1:17" x14ac:dyDescent="0.2">
      <c r="A5722" s="2">
        <v>37084</v>
      </c>
      <c r="B5722" t="s">
        <v>25</v>
      </c>
      <c r="C5722" t="s">
        <v>26</v>
      </c>
      <c r="D5722" t="s">
        <v>19</v>
      </c>
      <c r="E5722" t="s">
        <v>27</v>
      </c>
      <c r="F5722">
        <v>2</v>
      </c>
      <c r="G5722">
        <v>15</v>
      </c>
      <c r="H5722">
        <v>0</v>
      </c>
      <c r="I5722">
        <v>0</v>
      </c>
      <c r="J5722">
        <v>0</v>
      </c>
      <c r="K5722">
        <v>1</v>
      </c>
      <c r="L5722" t="s">
        <v>507</v>
      </c>
      <c r="M5722" t="s">
        <v>996</v>
      </c>
      <c r="N5722" t="s">
        <v>43</v>
      </c>
      <c r="O5722" t="s">
        <v>122</v>
      </c>
      <c r="P5722" t="s">
        <v>23</v>
      </c>
      <c r="Q5722" t="s">
        <v>41</v>
      </c>
    </row>
    <row r="5723" spans="1:17" x14ac:dyDescent="0.2">
      <c r="A5723" s="2">
        <v>37084</v>
      </c>
      <c r="B5723" t="s">
        <v>42</v>
      </c>
      <c r="C5723" t="s">
        <v>38</v>
      </c>
      <c r="D5723" t="s">
        <v>19</v>
      </c>
      <c r="E5723" t="s">
        <v>19</v>
      </c>
      <c r="F5723">
        <v>57</v>
      </c>
      <c r="G5723">
        <v>10</v>
      </c>
      <c r="H5723">
        <v>0</v>
      </c>
      <c r="I5723">
        <v>0</v>
      </c>
      <c r="J5723">
        <v>3</v>
      </c>
      <c r="K5723">
        <v>3</v>
      </c>
      <c r="L5723" t="s">
        <v>507</v>
      </c>
      <c r="M5723" t="s">
        <v>996</v>
      </c>
      <c r="N5723" t="s">
        <v>43</v>
      </c>
      <c r="O5723" t="s">
        <v>122</v>
      </c>
      <c r="P5723" t="s">
        <v>23</v>
      </c>
      <c r="Q5723" t="s">
        <v>30</v>
      </c>
    </row>
    <row r="5724" spans="1:17" x14ac:dyDescent="0.2">
      <c r="A5724" s="2">
        <v>37085</v>
      </c>
      <c r="B5724" t="s">
        <v>17</v>
      </c>
      <c r="C5724" t="s">
        <v>18</v>
      </c>
      <c r="D5724" t="s">
        <v>19</v>
      </c>
      <c r="E5724" t="s">
        <v>19</v>
      </c>
      <c r="F5724">
        <v>66</v>
      </c>
      <c r="G5724">
        <v>40</v>
      </c>
      <c r="H5724">
        <v>0</v>
      </c>
      <c r="I5724">
        <v>0</v>
      </c>
      <c r="J5724">
        <v>0</v>
      </c>
      <c r="K5724">
        <v>1</v>
      </c>
      <c r="L5724" t="s">
        <v>507</v>
      </c>
      <c r="M5724" t="s">
        <v>457</v>
      </c>
      <c r="N5724" t="s">
        <v>43</v>
      </c>
      <c r="O5724" t="s">
        <v>122</v>
      </c>
      <c r="P5724" t="s">
        <v>23</v>
      </c>
      <c r="Q5724" t="s">
        <v>41</v>
      </c>
    </row>
    <row r="5725" spans="1:17" x14ac:dyDescent="0.2">
      <c r="A5725" s="2">
        <v>37085</v>
      </c>
      <c r="B5725" t="s">
        <v>183</v>
      </c>
      <c r="C5725" t="s">
        <v>352</v>
      </c>
      <c r="D5725" t="s">
        <v>36</v>
      </c>
      <c r="E5725" t="s">
        <v>36</v>
      </c>
      <c r="F5725">
        <v>34</v>
      </c>
      <c r="G5725">
        <v>93</v>
      </c>
      <c r="H5725">
        <v>0</v>
      </c>
      <c r="I5725">
        <v>0</v>
      </c>
      <c r="J5725">
        <v>8</v>
      </c>
      <c r="K5725">
        <v>2</v>
      </c>
      <c r="L5725" t="s">
        <v>20</v>
      </c>
      <c r="M5725" t="s">
        <v>682</v>
      </c>
      <c r="N5725" t="s">
        <v>183</v>
      </c>
      <c r="O5725" t="s">
        <v>22</v>
      </c>
      <c r="P5725" t="s">
        <v>23</v>
      </c>
      <c r="Q5725" t="s">
        <v>24</v>
      </c>
    </row>
    <row r="5726" spans="1:17" x14ac:dyDescent="0.2">
      <c r="A5726" s="2">
        <v>37085</v>
      </c>
      <c r="B5726" t="s">
        <v>304</v>
      </c>
      <c r="C5726" t="s">
        <v>131</v>
      </c>
      <c r="D5726" t="s">
        <v>27</v>
      </c>
      <c r="E5726" t="s">
        <v>27</v>
      </c>
      <c r="F5726">
        <v>51</v>
      </c>
      <c r="G5726">
        <v>47</v>
      </c>
      <c r="H5726">
        <v>0</v>
      </c>
      <c r="I5726">
        <v>0</v>
      </c>
      <c r="J5726">
        <v>0</v>
      </c>
      <c r="K5726">
        <v>1</v>
      </c>
      <c r="L5726" t="s">
        <v>507</v>
      </c>
      <c r="M5726" t="s">
        <v>457</v>
      </c>
      <c r="N5726" t="s">
        <v>43</v>
      </c>
      <c r="O5726" t="s">
        <v>122</v>
      </c>
      <c r="P5726" t="s">
        <v>23</v>
      </c>
      <c r="Q5726" t="s">
        <v>41</v>
      </c>
    </row>
    <row r="5727" spans="1:17" x14ac:dyDescent="0.2">
      <c r="A5727" s="2">
        <v>37086</v>
      </c>
      <c r="B5727" t="s">
        <v>107</v>
      </c>
      <c r="C5727" t="s">
        <v>32</v>
      </c>
      <c r="D5727" t="s">
        <v>19</v>
      </c>
      <c r="E5727" t="s">
        <v>19</v>
      </c>
      <c r="F5727">
        <v>35</v>
      </c>
      <c r="G5727">
        <v>112</v>
      </c>
      <c r="H5727">
        <v>0</v>
      </c>
      <c r="I5727">
        <v>0</v>
      </c>
      <c r="J5727">
        <v>1</v>
      </c>
      <c r="K5727">
        <v>0</v>
      </c>
      <c r="L5727" t="s">
        <v>507</v>
      </c>
      <c r="M5727" t="s">
        <v>60</v>
      </c>
      <c r="N5727" t="s">
        <v>43</v>
      </c>
      <c r="O5727" t="s">
        <v>122</v>
      </c>
      <c r="P5727" t="s">
        <v>23</v>
      </c>
      <c r="Q5727" t="s">
        <v>24</v>
      </c>
    </row>
    <row r="5728" spans="1:17" x14ac:dyDescent="0.2">
      <c r="A5728" s="2">
        <v>37086</v>
      </c>
      <c r="B5728" t="s">
        <v>43</v>
      </c>
      <c r="C5728" t="s">
        <v>31</v>
      </c>
      <c r="D5728" t="s">
        <v>19</v>
      </c>
      <c r="E5728" t="s">
        <v>19</v>
      </c>
      <c r="F5728">
        <v>18</v>
      </c>
      <c r="G5728">
        <v>44</v>
      </c>
      <c r="H5728">
        <v>0</v>
      </c>
      <c r="I5728">
        <v>0</v>
      </c>
      <c r="J5728">
        <v>1</v>
      </c>
      <c r="K5728">
        <v>0</v>
      </c>
      <c r="L5728" t="s">
        <v>507</v>
      </c>
      <c r="M5728" t="s">
        <v>60</v>
      </c>
      <c r="N5728" t="s">
        <v>43</v>
      </c>
      <c r="O5728" t="s">
        <v>22</v>
      </c>
      <c r="P5728" t="s">
        <v>23</v>
      </c>
      <c r="Q5728" t="s">
        <v>24</v>
      </c>
    </row>
    <row r="5729" spans="1:17" x14ac:dyDescent="0.2">
      <c r="A5729" s="2">
        <v>37086</v>
      </c>
      <c r="B5729" t="s">
        <v>118</v>
      </c>
      <c r="C5729" t="s">
        <v>110</v>
      </c>
      <c r="D5729" t="s">
        <v>36</v>
      </c>
      <c r="E5729" t="s">
        <v>36</v>
      </c>
      <c r="F5729">
        <v>80</v>
      </c>
      <c r="G5729">
        <v>28</v>
      </c>
      <c r="H5729">
        <v>0</v>
      </c>
      <c r="I5729">
        <v>0</v>
      </c>
      <c r="J5729">
        <v>1</v>
      </c>
      <c r="K5729">
        <v>0</v>
      </c>
      <c r="L5729" t="s">
        <v>20</v>
      </c>
      <c r="M5729" t="s">
        <v>241</v>
      </c>
      <c r="N5729" t="s">
        <v>118</v>
      </c>
      <c r="O5729" t="s">
        <v>22</v>
      </c>
      <c r="P5729" t="s">
        <v>23</v>
      </c>
      <c r="Q5729" t="s">
        <v>24</v>
      </c>
    </row>
    <row r="5730" spans="1:17" x14ac:dyDescent="0.2">
      <c r="A5730" s="2">
        <v>37086</v>
      </c>
      <c r="B5730" t="s">
        <v>35</v>
      </c>
      <c r="C5730" t="s">
        <v>339</v>
      </c>
      <c r="D5730" t="s">
        <v>36</v>
      </c>
      <c r="E5730" t="s">
        <v>36</v>
      </c>
      <c r="F5730">
        <v>134</v>
      </c>
      <c r="G5730">
        <v>68</v>
      </c>
      <c r="H5730">
        <v>0</v>
      </c>
      <c r="I5730">
        <v>0</v>
      </c>
      <c r="J5730">
        <v>0</v>
      </c>
      <c r="K5730">
        <v>1</v>
      </c>
      <c r="L5730" t="s">
        <v>20</v>
      </c>
      <c r="M5730" t="s">
        <v>200</v>
      </c>
      <c r="N5730" t="s">
        <v>35</v>
      </c>
      <c r="O5730" t="s">
        <v>22</v>
      </c>
      <c r="P5730" t="s">
        <v>23</v>
      </c>
      <c r="Q5730" t="s">
        <v>41</v>
      </c>
    </row>
    <row r="5731" spans="1:17" x14ac:dyDescent="0.2">
      <c r="A5731" s="2">
        <v>37086</v>
      </c>
      <c r="B5731" t="s">
        <v>149</v>
      </c>
      <c r="C5731" t="s">
        <v>250</v>
      </c>
      <c r="D5731" t="s">
        <v>36</v>
      </c>
      <c r="E5731" t="s">
        <v>36</v>
      </c>
      <c r="F5731">
        <v>24</v>
      </c>
      <c r="G5731">
        <v>124</v>
      </c>
      <c r="H5731">
        <v>0</v>
      </c>
      <c r="I5731">
        <v>0</v>
      </c>
      <c r="J5731">
        <v>2</v>
      </c>
      <c r="K5731">
        <v>0</v>
      </c>
      <c r="L5731" t="s">
        <v>20</v>
      </c>
      <c r="M5731" t="s">
        <v>566</v>
      </c>
      <c r="N5731" t="s">
        <v>149</v>
      </c>
      <c r="O5731" t="s">
        <v>22</v>
      </c>
      <c r="P5731" t="s">
        <v>23</v>
      </c>
      <c r="Q5731" t="s">
        <v>24</v>
      </c>
    </row>
    <row r="5732" spans="1:17" x14ac:dyDescent="0.2">
      <c r="A5732" s="2">
        <v>37086</v>
      </c>
      <c r="B5732" t="s">
        <v>138</v>
      </c>
      <c r="C5732" t="s">
        <v>120</v>
      </c>
      <c r="D5732" t="s">
        <v>36</v>
      </c>
      <c r="E5732" t="s">
        <v>36</v>
      </c>
      <c r="F5732">
        <v>58</v>
      </c>
      <c r="G5732">
        <v>38</v>
      </c>
      <c r="H5732">
        <v>0</v>
      </c>
      <c r="I5732">
        <v>0</v>
      </c>
      <c r="J5732">
        <v>2</v>
      </c>
      <c r="K5732">
        <v>2</v>
      </c>
      <c r="L5732" t="s">
        <v>20</v>
      </c>
      <c r="M5732" t="s">
        <v>139</v>
      </c>
      <c r="N5732" t="s">
        <v>138</v>
      </c>
      <c r="O5732" t="s">
        <v>22</v>
      </c>
      <c r="P5732" t="s">
        <v>23</v>
      </c>
      <c r="Q5732" t="s">
        <v>30</v>
      </c>
    </row>
    <row r="5733" spans="1:17" x14ac:dyDescent="0.2">
      <c r="A5733" s="2">
        <v>37087</v>
      </c>
      <c r="B5733" t="s">
        <v>25</v>
      </c>
      <c r="C5733" t="s">
        <v>42</v>
      </c>
      <c r="D5733" t="s">
        <v>19</v>
      </c>
      <c r="E5733" t="s">
        <v>19</v>
      </c>
      <c r="F5733">
        <v>2</v>
      </c>
      <c r="G5733">
        <v>57</v>
      </c>
      <c r="H5733">
        <v>0</v>
      </c>
      <c r="I5733">
        <v>0</v>
      </c>
      <c r="J5733">
        <v>2</v>
      </c>
      <c r="K5733">
        <v>0</v>
      </c>
      <c r="L5733" t="s">
        <v>507</v>
      </c>
      <c r="M5733" t="s">
        <v>996</v>
      </c>
      <c r="N5733" t="s">
        <v>43</v>
      </c>
      <c r="O5733" t="s">
        <v>122</v>
      </c>
      <c r="P5733" t="s">
        <v>23</v>
      </c>
      <c r="Q5733" t="s">
        <v>24</v>
      </c>
    </row>
    <row r="5734" spans="1:17" x14ac:dyDescent="0.2">
      <c r="A5734" s="2">
        <v>37087</v>
      </c>
      <c r="B5734" t="s">
        <v>61</v>
      </c>
      <c r="C5734" t="s">
        <v>136</v>
      </c>
      <c r="D5734" t="s">
        <v>36</v>
      </c>
      <c r="E5734" t="s">
        <v>36</v>
      </c>
      <c r="F5734">
        <v>92</v>
      </c>
      <c r="G5734">
        <v>42</v>
      </c>
      <c r="H5734">
        <v>0</v>
      </c>
      <c r="I5734">
        <v>0</v>
      </c>
      <c r="J5734">
        <v>1</v>
      </c>
      <c r="K5734">
        <v>1</v>
      </c>
      <c r="L5734" t="s">
        <v>20</v>
      </c>
      <c r="M5734" t="s">
        <v>63</v>
      </c>
      <c r="N5734" t="s">
        <v>61</v>
      </c>
      <c r="O5734" t="s">
        <v>22</v>
      </c>
      <c r="P5734" t="s">
        <v>23</v>
      </c>
      <c r="Q5734" t="s">
        <v>30</v>
      </c>
    </row>
    <row r="5735" spans="1:17" x14ac:dyDescent="0.2">
      <c r="A5735" s="2">
        <v>37087</v>
      </c>
      <c r="B5735" t="s">
        <v>890</v>
      </c>
      <c r="C5735" t="s">
        <v>128</v>
      </c>
      <c r="D5735" t="s">
        <v>36</v>
      </c>
      <c r="E5735" t="s">
        <v>36</v>
      </c>
      <c r="F5735">
        <v>70</v>
      </c>
      <c r="G5735">
        <v>29</v>
      </c>
      <c r="H5735">
        <v>0</v>
      </c>
      <c r="I5735">
        <v>0</v>
      </c>
      <c r="J5735">
        <v>0</v>
      </c>
      <c r="K5735">
        <v>3</v>
      </c>
      <c r="L5735" t="s">
        <v>20</v>
      </c>
      <c r="M5735" t="s">
        <v>920</v>
      </c>
      <c r="N5735" t="s">
        <v>890</v>
      </c>
      <c r="O5735" t="s">
        <v>22</v>
      </c>
      <c r="P5735" t="s">
        <v>23</v>
      </c>
      <c r="Q5735" t="s">
        <v>41</v>
      </c>
    </row>
    <row r="5736" spans="1:17" x14ac:dyDescent="0.2">
      <c r="A5736" s="2">
        <v>37087</v>
      </c>
      <c r="B5736" t="s">
        <v>199</v>
      </c>
      <c r="C5736" t="s">
        <v>380</v>
      </c>
      <c r="D5736" t="s">
        <v>36</v>
      </c>
      <c r="E5736" t="s">
        <v>36</v>
      </c>
      <c r="F5736">
        <v>62</v>
      </c>
      <c r="G5736">
        <v>118</v>
      </c>
      <c r="H5736">
        <v>0</v>
      </c>
      <c r="I5736">
        <v>0</v>
      </c>
      <c r="J5736">
        <v>1</v>
      </c>
      <c r="K5736">
        <v>0</v>
      </c>
      <c r="L5736" t="s">
        <v>20</v>
      </c>
      <c r="M5736" t="s">
        <v>220</v>
      </c>
      <c r="N5736" t="s">
        <v>199</v>
      </c>
      <c r="O5736" t="s">
        <v>22</v>
      </c>
      <c r="P5736" t="s">
        <v>23</v>
      </c>
      <c r="Q5736" t="s">
        <v>24</v>
      </c>
    </row>
    <row r="5737" spans="1:17" x14ac:dyDescent="0.2">
      <c r="A5737" s="2">
        <v>37087</v>
      </c>
      <c r="B5737" t="s">
        <v>38</v>
      </c>
      <c r="C5737" t="s">
        <v>26</v>
      </c>
      <c r="D5737" t="s">
        <v>19</v>
      </c>
      <c r="E5737" t="s">
        <v>27</v>
      </c>
      <c r="F5737">
        <v>10</v>
      </c>
      <c r="G5737">
        <v>15</v>
      </c>
      <c r="H5737">
        <v>0</v>
      </c>
      <c r="I5737">
        <v>0</v>
      </c>
      <c r="J5737">
        <v>0</v>
      </c>
      <c r="K5737">
        <v>0</v>
      </c>
      <c r="L5737" t="s">
        <v>507</v>
      </c>
      <c r="M5737" t="s">
        <v>996</v>
      </c>
      <c r="N5737" t="s">
        <v>43</v>
      </c>
      <c r="O5737" t="s">
        <v>122</v>
      </c>
      <c r="P5737" t="s">
        <v>23</v>
      </c>
      <c r="Q5737" t="s">
        <v>30</v>
      </c>
    </row>
    <row r="5738" spans="1:17" x14ac:dyDescent="0.2">
      <c r="A5738" s="2">
        <v>37087</v>
      </c>
      <c r="B5738" t="s">
        <v>365</v>
      </c>
      <c r="C5738" t="s">
        <v>718</v>
      </c>
      <c r="D5738" t="s">
        <v>36</v>
      </c>
      <c r="E5738" t="s">
        <v>36</v>
      </c>
      <c r="F5738">
        <v>67</v>
      </c>
      <c r="G5738">
        <v>115</v>
      </c>
      <c r="H5738">
        <v>0</v>
      </c>
      <c r="I5738">
        <v>0</v>
      </c>
      <c r="J5738">
        <v>2</v>
      </c>
      <c r="K5738">
        <v>0</v>
      </c>
      <c r="L5738" t="s">
        <v>20</v>
      </c>
      <c r="M5738" t="s">
        <v>400</v>
      </c>
      <c r="N5738" t="s">
        <v>365</v>
      </c>
      <c r="O5738" t="s">
        <v>22</v>
      </c>
      <c r="P5738" t="s">
        <v>23</v>
      </c>
      <c r="Q5738" t="s">
        <v>24</v>
      </c>
    </row>
    <row r="5739" spans="1:17" x14ac:dyDescent="0.2">
      <c r="A5739" s="2">
        <v>37087</v>
      </c>
      <c r="B5739" t="s">
        <v>45</v>
      </c>
      <c r="C5739" t="s">
        <v>224</v>
      </c>
      <c r="D5739" t="s">
        <v>36</v>
      </c>
      <c r="E5739" t="s">
        <v>36</v>
      </c>
      <c r="F5739">
        <v>72</v>
      </c>
      <c r="G5739">
        <v>69</v>
      </c>
      <c r="H5739">
        <v>0</v>
      </c>
      <c r="I5739">
        <v>0</v>
      </c>
      <c r="J5739">
        <v>1</v>
      </c>
      <c r="K5739">
        <v>0</v>
      </c>
      <c r="L5739" t="s">
        <v>20</v>
      </c>
      <c r="M5739" t="s">
        <v>47</v>
      </c>
      <c r="N5739" t="s">
        <v>45</v>
      </c>
      <c r="O5739" t="s">
        <v>22</v>
      </c>
      <c r="P5739" t="s">
        <v>23</v>
      </c>
      <c r="Q5739" t="s">
        <v>24</v>
      </c>
    </row>
    <row r="5740" spans="1:17" x14ac:dyDescent="0.2">
      <c r="A5740" s="2">
        <v>37088</v>
      </c>
      <c r="B5740" t="s">
        <v>304</v>
      </c>
      <c r="C5740" t="s">
        <v>17</v>
      </c>
      <c r="D5740" t="s">
        <v>27</v>
      </c>
      <c r="E5740" t="s">
        <v>19</v>
      </c>
      <c r="F5740">
        <v>51</v>
      </c>
      <c r="G5740">
        <v>66</v>
      </c>
      <c r="H5740">
        <v>0</v>
      </c>
      <c r="I5740">
        <v>0</v>
      </c>
      <c r="J5740">
        <v>2</v>
      </c>
      <c r="K5740">
        <v>0</v>
      </c>
      <c r="L5740" t="s">
        <v>507</v>
      </c>
      <c r="M5740" t="s">
        <v>457</v>
      </c>
      <c r="N5740" t="s">
        <v>43</v>
      </c>
      <c r="O5740" t="s">
        <v>122</v>
      </c>
      <c r="P5740" t="s">
        <v>23</v>
      </c>
      <c r="Q5740" t="s">
        <v>24</v>
      </c>
    </row>
    <row r="5741" spans="1:17" x14ac:dyDescent="0.2">
      <c r="A5741" s="2">
        <v>37088</v>
      </c>
      <c r="B5741" t="s">
        <v>18</v>
      </c>
      <c r="C5741" t="s">
        <v>131</v>
      </c>
      <c r="D5741" t="s">
        <v>19</v>
      </c>
      <c r="E5741" t="s">
        <v>27</v>
      </c>
      <c r="F5741">
        <v>40</v>
      </c>
      <c r="G5741">
        <v>47</v>
      </c>
      <c r="H5741">
        <v>0</v>
      </c>
      <c r="I5741">
        <v>0</v>
      </c>
      <c r="J5741">
        <v>1</v>
      </c>
      <c r="K5741">
        <v>1</v>
      </c>
      <c r="L5741" t="s">
        <v>507</v>
      </c>
      <c r="M5741" t="s">
        <v>457</v>
      </c>
      <c r="N5741" t="s">
        <v>43</v>
      </c>
      <c r="O5741" t="s">
        <v>122</v>
      </c>
      <c r="P5741" t="s">
        <v>23</v>
      </c>
      <c r="Q5741" t="s">
        <v>30</v>
      </c>
    </row>
    <row r="5742" spans="1:17" x14ac:dyDescent="0.2">
      <c r="A5742" s="2">
        <v>37089</v>
      </c>
      <c r="B5742" t="s">
        <v>43</v>
      </c>
      <c r="C5742" t="s">
        <v>107</v>
      </c>
      <c r="D5742" t="s">
        <v>19</v>
      </c>
      <c r="E5742" t="s">
        <v>19</v>
      </c>
      <c r="F5742">
        <v>18</v>
      </c>
      <c r="G5742">
        <v>35</v>
      </c>
      <c r="H5742">
        <v>0</v>
      </c>
      <c r="I5742">
        <v>0</v>
      </c>
      <c r="J5742">
        <v>2</v>
      </c>
      <c r="K5742">
        <v>0</v>
      </c>
      <c r="L5742" t="s">
        <v>507</v>
      </c>
      <c r="M5742" t="s">
        <v>60</v>
      </c>
      <c r="N5742" t="s">
        <v>43</v>
      </c>
      <c r="O5742" t="s">
        <v>22</v>
      </c>
      <c r="P5742" t="s">
        <v>23</v>
      </c>
      <c r="Q5742" t="s">
        <v>24</v>
      </c>
    </row>
    <row r="5743" spans="1:17" x14ac:dyDescent="0.2">
      <c r="A5743" s="2">
        <v>37089</v>
      </c>
      <c r="B5743" t="s">
        <v>31</v>
      </c>
      <c r="C5743" t="s">
        <v>32</v>
      </c>
      <c r="D5743" t="s">
        <v>19</v>
      </c>
      <c r="E5743" t="s">
        <v>19</v>
      </c>
      <c r="F5743">
        <v>44</v>
      </c>
      <c r="G5743">
        <v>112</v>
      </c>
      <c r="H5743">
        <v>0</v>
      </c>
      <c r="I5743">
        <v>0</v>
      </c>
      <c r="J5743">
        <v>4</v>
      </c>
      <c r="K5743">
        <v>0</v>
      </c>
      <c r="L5743" t="s">
        <v>507</v>
      </c>
      <c r="M5743" t="s">
        <v>60</v>
      </c>
      <c r="N5743" t="s">
        <v>43</v>
      </c>
      <c r="O5743" t="s">
        <v>122</v>
      </c>
      <c r="P5743" t="s">
        <v>23</v>
      </c>
      <c r="Q5743" t="s">
        <v>24</v>
      </c>
    </row>
    <row r="5744" spans="1:17" x14ac:dyDescent="0.2">
      <c r="A5744" s="2">
        <v>37090</v>
      </c>
      <c r="B5744" t="s">
        <v>25</v>
      </c>
      <c r="C5744" t="s">
        <v>38</v>
      </c>
      <c r="D5744" t="s">
        <v>19</v>
      </c>
      <c r="E5744" t="s">
        <v>19</v>
      </c>
      <c r="F5744">
        <v>2</v>
      </c>
      <c r="G5744">
        <v>8</v>
      </c>
      <c r="H5744">
        <v>0</v>
      </c>
      <c r="I5744">
        <v>0</v>
      </c>
      <c r="J5744">
        <v>3</v>
      </c>
      <c r="K5744">
        <v>1</v>
      </c>
      <c r="L5744" t="s">
        <v>507</v>
      </c>
      <c r="M5744" t="s">
        <v>996</v>
      </c>
      <c r="N5744" t="s">
        <v>43</v>
      </c>
      <c r="O5744" t="s">
        <v>122</v>
      </c>
      <c r="P5744" t="s">
        <v>23</v>
      </c>
      <c r="Q5744" t="s">
        <v>24</v>
      </c>
    </row>
    <row r="5745" spans="1:17" x14ac:dyDescent="0.2">
      <c r="A5745" s="2">
        <v>37090</v>
      </c>
      <c r="B5745" t="s">
        <v>42</v>
      </c>
      <c r="C5745" t="s">
        <v>26</v>
      </c>
      <c r="D5745" t="s">
        <v>19</v>
      </c>
      <c r="E5745" t="s">
        <v>27</v>
      </c>
      <c r="F5745">
        <v>53</v>
      </c>
      <c r="G5745">
        <v>13</v>
      </c>
      <c r="H5745">
        <v>0</v>
      </c>
      <c r="I5745">
        <v>0</v>
      </c>
      <c r="J5745">
        <v>1</v>
      </c>
      <c r="K5745">
        <v>0</v>
      </c>
      <c r="L5745" t="s">
        <v>507</v>
      </c>
      <c r="M5745" t="s">
        <v>996</v>
      </c>
      <c r="N5745" t="s">
        <v>43</v>
      </c>
      <c r="O5745" t="s">
        <v>122</v>
      </c>
      <c r="P5745" t="s">
        <v>23</v>
      </c>
      <c r="Q5745" t="s">
        <v>24</v>
      </c>
    </row>
    <row r="5746" spans="1:17" x14ac:dyDescent="0.2">
      <c r="A5746" s="2">
        <v>37091</v>
      </c>
      <c r="B5746" t="s">
        <v>17</v>
      </c>
      <c r="C5746" t="s">
        <v>131</v>
      </c>
      <c r="D5746" t="s">
        <v>19</v>
      </c>
      <c r="E5746" t="s">
        <v>27</v>
      </c>
      <c r="F5746">
        <v>69</v>
      </c>
      <c r="G5746">
        <v>33</v>
      </c>
      <c r="H5746">
        <v>0</v>
      </c>
      <c r="I5746">
        <v>0</v>
      </c>
      <c r="J5746">
        <v>0</v>
      </c>
      <c r="K5746">
        <v>4</v>
      </c>
      <c r="L5746" t="s">
        <v>507</v>
      </c>
      <c r="M5746" t="s">
        <v>457</v>
      </c>
      <c r="N5746" t="s">
        <v>43</v>
      </c>
      <c r="O5746" t="s">
        <v>122</v>
      </c>
      <c r="P5746" t="s">
        <v>23</v>
      </c>
      <c r="Q5746" t="s">
        <v>41</v>
      </c>
    </row>
    <row r="5747" spans="1:17" x14ac:dyDescent="0.2">
      <c r="A5747" s="2">
        <v>37091</v>
      </c>
      <c r="B5747" t="s">
        <v>304</v>
      </c>
      <c r="C5747" t="s">
        <v>18</v>
      </c>
      <c r="D5747" t="s">
        <v>27</v>
      </c>
      <c r="E5747" t="s">
        <v>19</v>
      </c>
      <c r="F5747">
        <v>48</v>
      </c>
      <c r="G5747">
        <v>30</v>
      </c>
      <c r="H5747">
        <v>0</v>
      </c>
      <c r="I5747">
        <v>0</v>
      </c>
      <c r="J5747">
        <v>1</v>
      </c>
      <c r="K5747">
        <v>0</v>
      </c>
      <c r="L5747" t="s">
        <v>507</v>
      </c>
      <c r="M5747" t="s">
        <v>457</v>
      </c>
      <c r="N5747" t="s">
        <v>43</v>
      </c>
      <c r="O5747" t="s">
        <v>122</v>
      </c>
      <c r="P5747" t="s">
        <v>23</v>
      </c>
      <c r="Q5747" t="s">
        <v>24</v>
      </c>
    </row>
    <row r="5748" spans="1:17" x14ac:dyDescent="0.2">
      <c r="A5748" s="2">
        <v>37091</v>
      </c>
      <c r="B5748" t="s">
        <v>391</v>
      </c>
      <c r="C5748" t="s">
        <v>113</v>
      </c>
      <c r="D5748" t="s">
        <v>115</v>
      </c>
      <c r="E5748" t="s">
        <v>115</v>
      </c>
      <c r="F5748">
        <v>109</v>
      </c>
      <c r="G5748">
        <v>29</v>
      </c>
      <c r="H5748">
        <v>0</v>
      </c>
      <c r="I5748">
        <v>0</v>
      </c>
      <c r="J5748">
        <v>0</v>
      </c>
      <c r="K5748">
        <v>4</v>
      </c>
      <c r="L5748" t="s">
        <v>28</v>
      </c>
      <c r="M5748" t="s">
        <v>392</v>
      </c>
      <c r="N5748" t="s">
        <v>391</v>
      </c>
      <c r="O5748" t="s">
        <v>22</v>
      </c>
      <c r="P5748" t="s">
        <v>23</v>
      </c>
      <c r="Q5748" t="s">
        <v>41</v>
      </c>
    </row>
    <row r="5749" spans="1:17" x14ac:dyDescent="0.2">
      <c r="A5749" s="2">
        <v>37092</v>
      </c>
      <c r="B5749" t="s">
        <v>454</v>
      </c>
      <c r="C5749" t="s">
        <v>185</v>
      </c>
      <c r="D5749" t="s">
        <v>27</v>
      </c>
      <c r="E5749" t="s">
        <v>27</v>
      </c>
      <c r="F5749">
        <v>82</v>
      </c>
      <c r="G5749">
        <v>45</v>
      </c>
      <c r="H5749">
        <v>0</v>
      </c>
      <c r="I5749">
        <v>0</v>
      </c>
      <c r="J5749">
        <v>0</v>
      </c>
      <c r="K5749">
        <v>0</v>
      </c>
      <c r="L5749" t="s">
        <v>28</v>
      </c>
      <c r="M5749" t="s">
        <v>900</v>
      </c>
      <c r="N5749" t="s">
        <v>454</v>
      </c>
      <c r="O5749" t="s">
        <v>22</v>
      </c>
      <c r="P5749" t="s">
        <v>23</v>
      </c>
      <c r="Q5749" t="s">
        <v>30</v>
      </c>
    </row>
    <row r="5750" spans="1:17" x14ac:dyDescent="0.2">
      <c r="A5750" s="2">
        <v>37093</v>
      </c>
      <c r="B5750" t="s">
        <v>150</v>
      </c>
      <c r="C5750" t="s">
        <v>183</v>
      </c>
      <c r="D5750" t="s">
        <v>36</v>
      </c>
      <c r="E5750" t="s">
        <v>36</v>
      </c>
      <c r="F5750">
        <v>72</v>
      </c>
      <c r="G5750">
        <v>38</v>
      </c>
      <c r="H5750">
        <v>0</v>
      </c>
      <c r="I5750">
        <v>0</v>
      </c>
      <c r="J5750">
        <v>1</v>
      </c>
      <c r="K5750">
        <v>1</v>
      </c>
      <c r="L5750" t="s">
        <v>20</v>
      </c>
      <c r="M5750" t="s">
        <v>842</v>
      </c>
      <c r="N5750" t="s">
        <v>150</v>
      </c>
      <c r="O5750" t="s">
        <v>22</v>
      </c>
      <c r="P5750" t="s">
        <v>23</v>
      </c>
      <c r="Q5750" t="s">
        <v>30</v>
      </c>
    </row>
    <row r="5751" spans="1:17" x14ac:dyDescent="0.2">
      <c r="A5751" s="2">
        <v>37093</v>
      </c>
      <c r="B5751" t="s">
        <v>250</v>
      </c>
      <c r="C5751" t="s">
        <v>149</v>
      </c>
      <c r="D5751" t="s">
        <v>36</v>
      </c>
      <c r="E5751" t="s">
        <v>36</v>
      </c>
      <c r="F5751">
        <v>120</v>
      </c>
      <c r="G5751">
        <v>25</v>
      </c>
      <c r="H5751">
        <v>0</v>
      </c>
      <c r="I5751">
        <v>0</v>
      </c>
      <c r="J5751">
        <v>1</v>
      </c>
      <c r="K5751">
        <v>0</v>
      </c>
      <c r="L5751" t="s">
        <v>716</v>
      </c>
      <c r="M5751" t="s">
        <v>251</v>
      </c>
      <c r="N5751" t="s">
        <v>250</v>
      </c>
      <c r="O5751" t="s">
        <v>22</v>
      </c>
      <c r="P5751" t="s">
        <v>23</v>
      </c>
      <c r="Q5751" t="s">
        <v>24</v>
      </c>
    </row>
    <row r="5752" spans="1:17" x14ac:dyDescent="0.2">
      <c r="A5752" s="2">
        <v>37093</v>
      </c>
      <c r="B5752" t="s">
        <v>352</v>
      </c>
      <c r="C5752" t="s">
        <v>118</v>
      </c>
      <c r="D5752" t="s">
        <v>36</v>
      </c>
      <c r="E5752" t="s">
        <v>36</v>
      </c>
      <c r="F5752">
        <v>98</v>
      </c>
      <c r="G5752">
        <v>70</v>
      </c>
      <c r="H5752">
        <v>0</v>
      </c>
      <c r="I5752">
        <v>0</v>
      </c>
      <c r="J5752">
        <v>0</v>
      </c>
      <c r="K5752">
        <v>5</v>
      </c>
      <c r="L5752" t="s">
        <v>20</v>
      </c>
      <c r="M5752" t="s">
        <v>371</v>
      </c>
      <c r="N5752" t="s">
        <v>352</v>
      </c>
      <c r="O5752" t="s">
        <v>22</v>
      </c>
      <c r="P5752" t="s">
        <v>23</v>
      </c>
      <c r="Q5752" t="s">
        <v>41</v>
      </c>
    </row>
    <row r="5753" spans="1:17" x14ac:dyDescent="0.2">
      <c r="A5753" s="2">
        <v>37094</v>
      </c>
      <c r="B5753" t="s">
        <v>646</v>
      </c>
      <c r="C5753" t="s">
        <v>167</v>
      </c>
      <c r="D5753" t="s">
        <v>50</v>
      </c>
      <c r="E5753" t="s">
        <v>115</v>
      </c>
      <c r="F5753">
        <v>75</v>
      </c>
      <c r="G5753">
        <v>51</v>
      </c>
      <c r="H5753">
        <v>0</v>
      </c>
      <c r="I5753">
        <v>0</v>
      </c>
      <c r="J5753">
        <v>2</v>
      </c>
      <c r="K5753">
        <v>2</v>
      </c>
      <c r="L5753" t="s">
        <v>28</v>
      </c>
      <c r="M5753" t="s">
        <v>997</v>
      </c>
      <c r="N5753" t="s">
        <v>646</v>
      </c>
      <c r="O5753" t="s">
        <v>22</v>
      </c>
      <c r="P5753" t="s">
        <v>23</v>
      </c>
      <c r="Q5753" t="s">
        <v>30</v>
      </c>
    </row>
    <row r="5754" spans="1:17" x14ac:dyDescent="0.2">
      <c r="A5754" s="2">
        <v>37094</v>
      </c>
      <c r="B5754" t="s">
        <v>107</v>
      </c>
      <c r="C5754" t="s">
        <v>26</v>
      </c>
      <c r="D5754" t="s">
        <v>19</v>
      </c>
      <c r="E5754" t="s">
        <v>27</v>
      </c>
      <c r="F5754">
        <v>31</v>
      </c>
      <c r="G5754">
        <v>13</v>
      </c>
      <c r="H5754">
        <v>0</v>
      </c>
      <c r="I5754">
        <v>0</v>
      </c>
      <c r="J5754">
        <v>0</v>
      </c>
      <c r="K5754">
        <v>2</v>
      </c>
      <c r="L5754" t="s">
        <v>507</v>
      </c>
      <c r="M5754" t="s">
        <v>688</v>
      </c>
      <c r="N5754" t="s">
        <v>43</v>
      </c>
      <c r="O5754" t="s">
        <v>122</v>
      </c>
      <c r="P5754" t="s">
        <v>23</v>
      </c>
      <c r="Q5754" t="s">
        <v>41</v>
      </c>
    </row>
    <row r="5755" spans="1:17" x14ac:dyDescent="0.2">
      <c r="A5755" s="2">
        <v>37094</v>
      </c>
      <c r="B5755" t="s">
        <v>18</v>
      </c>
      <c r="C5755" t="s">
        <v>131</v>
      </c>
      <c r="D5755" t="s">
        <v>19</v>
      </c>
      <c r="E5755" t="s">
        <v>27</v>
      </c>
      <c r="F5755">
        <v>30</v>
      </c>
      <c r="G5755">
        <v>33</v>
      </c>
      <c r="H5755">
        <v>0</v>
      </c>
      <c r="I5755">
        <v>0</v>
      </c>
      <c r="J5755">
        <v>2</v>
      </c>
      <c r="K5755">
        <v>1</v>
      </c>
      <c r="L5755" t="s">
        <v>507</v>
      </c>
      <c r="M5755" t="s">
        <v>286</v>
      </c>
      <c r="N5755" t="s">
        <v>43</v>
      </c>
      <c r="O5755" t="s">
        <v>122</v>
      </c>
      <c r="P5755" t="s">
        <v>23</v>
      </c>
      <c r="Q5755" t="s">
        <v>24</v>
      </c>
    </row>
    <row r="5756" spans="1:17" x14ac:dyDescent="0.2">
      <c r="A5756" s="2">
        <v>37095</v>
      </c>
      <c r="B5756" t="s">
        <v>25</v>
      </c>
      <c r="C5756" t="s">
        <v>304</v>
      </c>
      <c r="D5756" t="s">
        <v>19</v>
      </c>
      <c r="E5756" t="s">
        <v>27</v>
      </c>
      <c r="F5756">
        <v>2</v>
      </c>
      <c r="G5756">
        <v>48</v>
      </c>
      <c r="H5756">
        <v>0</v>
      </c>
      <c r="I5756">
        <v>0</v>
      </c>
      <c r="J5756">
        <v>0</v>
      </c>
      <c r="K5756">
        <v>2</v>
      </c>
      <c r="L5756" t="s">
        <v>507</v>
      </c>
      <c r="M5756" t="s">
        <v>857</v>
      </c>
      <c r="N5756" t="s">
        <v>43</v>
      </c>
      <c r="O5756" t="s">
        <v>122</v>
      </c>
      <c r="P5756" t="s">
        <v>23</v>
      </c>
      <c r="Q5756" t="s">
        <v>41</v>
      </c>
    </row>
    <row r="5757" spans="1:17" x14ac:dyDescent="0.2">
      <c r="A5757" s="2">
        <v>37095</v>
      </c>
      <c r="B5757" t="s">
        <v>43</v>
      </c>
      <c r="C5757" t="s">
        <v>42</v>
      </c>
      <c r="D5757" t="s">
        <v>19</v>
      </c>
      <c r="E5757" t="s">
        <v>19</v>
      </c>
      <c r="F5757">
        <v>14</v>
      </c>
      <c r="G5757">
        <v>53</v>
      </c>
      <c r="H5757">
        <v>0</v>
      </c>
      <c r="I5757">
        <v>0</v>
      </c>
      <c r="J5757">
        <v>3</v>
      </c>
      <c r="K5757">
        <v>0</v>
      </c>
      <c r="L5757" t="s">
        <v>507</v>
      </c>
      <c r="M5757" t="s">
        <v>286</v>
      </c>
      <c r="N5757" t="s">
        <v>43</v>
      </c>
      <c r="O5757" t="s">
        <v>22</v>
      </c>
      <c r="P5757" t="s">
        <v>23</v>
      </c>
      <c r="Q5757" t="s">
        <v>24</v>
      </c>
    </row>
    <row r="5758" spans="1:17" x14ac:dyDescent="0.2">
      <c r="A5758" s="2">
        <v>37095</v>
      </c>
      <c r="B5758" t="s">
        <v>113</v>
      </c>
      <c r="C5758" t="s">
        <v>163</v>
      </c>
      <c r="D5758" t="s">
        <v>115</v>
      </c>
      <c r="E5758" t="s">
        <v>115</v>
      </c>
      <c r="F5758">
        <v>29</v>
      </c>
      <c r="G5758">
        <v>151</v>
      </c>
      <c r="H5758">
        <v>0</v>
      </c>
      <c r="I5758">
        <v>0</v>
      </c>
      <c r="J5758">
        <v>1</v>
      </c>
      <c r="K5758">
        <v>0</v>
      </c>
      <c r="L5758" t="s">
        <v>28</v>
      </c>
      <c r="M5758" t="s">
        <v>392</v>
      </c>
      <c r="N5758" t="s">
        <v>391</v>
      </c>
      <c r="O5758" t="s">
        <v>122</v>
      </c>
      <c r="P5758" t="s">
        <v>23</v>
      </c>
      <c r="Q5758" t="s">
        <v>24</v>
      </c>
    </row>
    <row r="5759" spans="1:17" x14ac:dyDescent="0.2">
      <c r="A5759" s="2">
        <v>37096</v>
      </c>
      <c r="B5759" t="s">
        <v>328</v>
      </c>
      <c r="C5759" t="s">
        <v>166</v>
      </c>
      <c r="D5759" t="s">
        <v>50</v>
      </c>
      <c r="E5759" t="s">
        <v>115</v>
      </c>
      <c r="F5759">
        <v>77</v>
      </c>
      <c r="G5759">
        <v>90</v>
      </c>
      <c r="H5759">
        <v>0</v>
      </c>
      <c r="I5759">
        <v>0</v>
      </c>
      <c r="J5759">
        <v>0</v>
      </c>
      <c r="K5759">
        <v>1</v>
      </c>
      <c r="L5759" t="s">
        <v>28</v>
      </c>
      <c r="M5759" t="s">
        <v>998</v>
      </c>
      <c r="N5759" t="s">
        <v>67</v>
      </c>
      <c r="O5759" t="s">
        <v>122</v>
      </c>
      <c r="P5759" t="s">
        <v>23</v>
      </c>
      <c r="Q5759" t="s">
        <v>41</v>
      </c>
    </row>
    <row r="5760" spans="1:17" x14ac:dyDescent="0.2">
      <c r="A5760" s="2">
        <v>37097</v>
      </c>
      <c r="B5760" t="s">
        <v>26</v>
      </c>
      <c r="C5760" t="s">
        <v>18</v>
      </c>
      <c r="D5760" t="s">
        <v>27</v>
      </c>
      <c r="E5760" t="s">
        <v>19</v>
      </c>
      <c r="F5760">
        <v>13</v>
      </c>
      <c r="G5760">
        <v>30</v>
      </c>
      <c r="H5760">
        <v>0</v>
      </c>
      <c r="I5760">
        <v>0</v>
      </c>
      <c r="J5760">
        <v>2</v>
      </c>
      <c r="K5760">
        <v>1</v>
      </c>
      <c r="L5760" t="s">
        <v>507</v>
      </c>
      <c r="M5760" t="s">
        <v>688</v>
      </c>
      <c r="N5760" t="s">
        <v>43</v>
      </c>
      <c r="O5760" t="s">
        <v>122</v>
      </c>
      <c r="P5760" t="s">
        <v>23</v>
      </c>
      <c r="Q5760" t="s">
        <v>24</v>
      </c>
    </row>
    <row r="5761" spans="1:17" x14ac:dyDescent="0.2">
      <c r="A5761" s="2">
        <v>37098</v>
      </c>
      <c r="B5761" t="s">
        <v>43</v>
      </c>
      <c r="C5761" t="s">
        <v>304</v>
      </c>
      <c r="D5761" t="s">
        <v>19</v>
      </c>
      <c r="E5761" t="s">
        <v>27</v>
      </c>
      <c r="F5761">
        <v>14</v>
      </c>
      <c r="G5761">
        <v>48</v>
      </c>
      <c r="H5761">
        <v>0</v>
      </c>
      <c r="I5761">
        <v>0</v>
      </c>
      <c r="J5761">
        <v>2</v>
      </c>
      <c r="K5761">
        <v>0</v>
      </c>
      <c r="L5761" t="s">
        <v>507</v>
      </c>
      <c r="M5761" t="s">
        <v>857</v>
      </c>
      <c r="N5761" t="s">
        <v>43</v>
      </c>
      <c r="O5761" t="s">
        <v>22</v>
      </c>
      <c r="P5761" t="s">
        <v>23</v>
      </c>
      <c r="Q5761" t="s">
        <v>24</v>
      </c>
    </row>
    <row r="5762" spans="1:17" x14ac:dyDescent="0.2">
      <c r="A5762" s="2">
        <v>37099</v>
      </c>
      <c r="B5762" t="s">
        <v>718</v>
      </c>
      <c r="C5762" t="s">
        <v>138</v>
      </c>
      <c r="D5762" t="s">
        <v>36</v>
      </c>
      <c r="E5762" t="s">
        <v>36</v>
      </c>
      <c r="F5762">
        <v>114</v>
      </c>
      <c r="G5762">
        <v>60</v>
      </c>
      <c r="H5762">
        <v>0</v>
      </c>
      <c r="I5762">
        <v>0</v>
      </c>
      <c r="J5762">
        <v>2</v>
      </c>
      <c r="K5762">
        <v>4</v>
      </c>
      <c r="L5762" t="s">
        <v>20</v>
      </c>
      <c r="M5762" t="s">
        <v>657</v>
      </c>
      <c r="N5762" t="s">
        <v>718</v>
      </c>
      <c r="O5762" t="s">
        <v>22</v>
      </c>
      <c r="P5762" t="s">
        <v>23</v>
      </c>
      <c r="Q5762" t="s">
        <v>41</v>
      </c>
    </row>
    <row r="5763" spans="1:17" x14ac:dyDescent="0.2">
      <c r="A5763" s="2">
        <v>37100</v>
      </c>
      <c r="B5763" t="s">
        <v>250</v>
      </c>
      <c r="C5763" t="s">
        <v>45</v>
      </c>
      <c r="D5763" t="s">
        <v>36</v>
      </c>
      <c r="E5763" t="s">
        <v>36</v>
      </c>
      <c r="F5763">
        <v>120</v>
      </c>
      <c r="G5763">
        <v>68</v>
      </c>
      <c r="H5763">
        <v>0</v>
      </c>
      <c r="I5763">
        <v>0</v>
      </c>
      <c r="J5763">
        <v>0</v>
      </c>
      <c r="K5763">
        <v>1</v>
      </c>
      <c r="L5763" t="s">
        <v>20</v>
      </c>
      <c r="M5763" t="s">
        <v>251</v>
      </c>
      <c r="N5763" t="s">
        <v>250</v>
      </c>
      <c r="O5763" t="s">
        <v>22</v>
      </c>
      <c r="P5763" t="s">
        <v>23</v>
      </c>
      <c r="Q5763" t="s">
        <v>41</v>
      </c>
    </row>
    <row r="5764" spans="1:17" x14ac:dyDescent="0.2">
      <c r="A5764" s="2">
        <v>37100</v>
      </c>
      <c r="B5764" t="s">
        <v>18</v>
      </c>
      <c r="C5764" t="s">
        <v>304</v>
      </c>
      <c r="D5764" t="s">
        <v>19</v>
      </c>
      <c r="E5764" t="s">
        <v>27</v>
      </c>
      <c r="F5764">
        <v>30</v>
      </c>
      <c r="G5764">
        <v>48</v>
      </c>
      <c r="H5764">
        <v>0</v>
      </c>
      <c r="I5764">
        <v>0</v>
      </c>
      <c r="J5764">
        <v>2</v>
      </c>
      <c r="K5764">
        <v>2</v>
      </c>
      <c r="L5764" t="s">
        <v>507</v>
      </c>
      <c r="M5764" t="s">
        <v>908</v>
      </c>
      <c r="N5764" t="s">
        <v>43</v>
      </c>
      <c r="O5764" t="s">
        <v>122</v>
      </c>
      <c r="P5764" t="s">
        <v>59</v>
      </c>
      <c r="Q5764" t="s">
        <v>41</v>
      </c>
    </row>
    <row r="5765" spans="1:17" x14ac:dyDescent="0.2">
      <c r="A5765" s="2">
        <v>37101</v>
      </c>
      <c r="B5765" t="s">
        <v>267</v>
      </c>
      <c r="C5765" t="s">
        <v>365</v>
      </c>
      <c r="D5765" t="s">
        <v>36</v>
      </c>
      <c r="E5765" t="s">
        <v>36</v>
      </c>
      <c r="F5765">
        <v>56</v>
      </c>
      <c r="G5765">
        <v>65</v>
      </c>
      <c r="H5765">
        <v>0</v>
      </c>
      <c r="I5765">
        <v>0</v>
      </c>
      <c r="J5765">
        <v>1</v>
      </c>
      <c r="K5765">
        <v>1</v>
      </c>
      <c r="L5765" t="s">
        <v>20</v>
      </c>
      <c r="M5765" t="s">
        <v>268</v>
      </c>
      <c r="N5765" t="s">
        <v>267</v>
      </c>
      <c r="O5765" t="s">
        <v>22</v>
      </c>
      <c r="P5765" t="s">
        <v>23</v>
      </c>
      <c r="Q5765" t="s">
        <v>30</v>
      </c>
    </row>
    <row r="5766" spans="1:17" x14ac:dyDescent="0.2">
      <c r="A5766" s="2">
        <v>37101</v>
      </c>
      <c r="B5766" t="s">
        <v>43</v>
      </c>
      <c r="C5766" t="s">
        <v>26</v>
      </c>
      <c r="D5766" t="s">
        <v>19</v>
      </c>
      <c r="E5766" t="s">
        <v>27</v>
      </c>
      <c r="F5766">
        <v>14</v>
      </c>
      <c r="G5766">
        <v>13</v>
      </c>
      <c r="H5766">
        <v>0</v>
      </c>
      <c r="I5766">
        <v>0</v>
      </c>
      <c r="J5766">
        <v>1</v>
      </c>
      <c r="K5766">
        <v>0</v>
      </c>
      <c r="L5766" t="s">
        <v>507</v>
      </c>
      <c r="M5766" t="s">
        <v>908</v>
      </c>
      <c r="N5766" t="s">
        <v>43</v>
      </c>
      <c r="O5766" t="s">
        <v>22</v>
      </c>
      <c r="P5766" t="s">
        <v>23</v>
      </c>
      <c r="Q5766" t="s">
        <v>24</v>
      </c>
    </row>
    <row r="5767" spans="1:17" x14ac:dyDescent="0.2">
      <c r="A5767" s="2">
        <v>37101</v>
      </c>
      <c r="B5767" t="s">
        <v>136</v>
      </c>
      <c r="C5767" t="s">
        <v>890</v>
      </c>
      <c r="D5767" t="s">
        <v>36</v>
      </c>
      <c r="E5767" t="s">
        <v>36</v>
      </c>
      <c r="F5767">
        <v>42</v>
      </c>
      <c r="G5767">
        <v>81</v>
      </c>
      <c r="H5767">
        <v>0</v>
      </c>
      <c r="I5767">
        <v>0</v>
      </c>
      <c r="J5767">
        <v>1</v>
      </c>
      <c r="K5767">
        <v>2</v>
      </c>
      <c r="L5767" t="s">
        <v>20</v>
      </c>
      <c r="M5767" t="s">
        <v>340</v>
      </c>
      <c r="N5767" t="s">
        <v>136</v>
      </c>
      <c r="O5767" t="s">
        <v>22</v>
      </c>
      <c r="P5767" t="s">
        <v>23</v>
      </c>
      <c r="Q5767" t="s">
        <v>41</v>
      </c>
    </row>
    <row r="5768" spans="1:17" x14ac:dyDescent="0.2">
      <c r="A5768" s="2">
        <v>37101</v>
      </c>
      <c r="B5768" t="s">
        <v>378</v>
      </c>
      <c r="C5768" t="s">
        <v>61</v>
      </c>
      <c r="D5768" t="s">
        <v>36</v>
      </c>
      <c r="E5768" t="s">
        <v>36</v>
      </c>
      <c r="F5768">
        <v>124</v>
      </c>
      <c r="G5768">
        <v>92</v>
      </c>
      <c r="H5768">
        <v>0</v>
      </c>
      <c r="I5768">
        <v>0</v>
      </c>
      <c r="J5768">
        <v>1</v>
      </c>
      <c r="K5768">
        <v>0</v>
      </c>
      <c r="L5768" t="s">
        <v>20</v>
      </c>
      <c r="M5768" t="s">
        <v>379</v>
      </c>
      <c r="N5768" t="s">
        <v>378</v>
      </c>
      <c r="O5768" t="s">
        <v>22</v>
      </c>
      <c r="P5768" t="s">
        <v>23</v>
      </c>
      <c r="Q5768" t="s">
        <v>24</v>
      </c>
    </row>
    <row r="5769" spans="1:17" x14ac:dyDescent="0.2">
      <c r="A5769" s="2">
        <v>37101</v>
      </c>
      <c r="B5769" t="s">
        <v>135</v>
      </c>
      <c r="C5769" t="s">
        <v>199</v>
      </c>
      <c r="D5769" t="s">
        <v>36</v>
      </c>
      <c r="E5769" t="s">
        <v>36</v>
      </c>
      <c r="F5769">
        <v>40</v>
      </c>
      <c r="G5769">
        <v>55</v>
      </c>
      <c r="H5769">
        <v>0</v>
      </c>
      <c r="I5769">
        <v>0</v>
      </c>
      <c r="J5769">
        <v>3</v>
      </c>
      <c r="K5769">
        <v>0</v>
      </c>
      <c r="L5769" t="s">
        <v>20</v>
      </c>
      <c r="M5769" t="s">
        <v>930</v>
      </c>
      <c r="N5769" t="s">
        <v>135</v>
      </c>
      <c r="O5769" t="s">
        <v>22</v>
      </c>
      <c r="P5769" t="s">
        <v>23</v>
      </c>
      <c r="Q5769" t="s">
        <v>24</v>
      </c>
    </row>
    <row r="5770" spans="1:17" x14ac:dyDescent="0.2">
      <c r="A5770" s="2">
        <v>37101</v>
      </c>
      <c r="B5770" t="s">
        <v>239</v>
      </c>
      <c r="C5770" t="s">
        <v>164</v>
      </c>
      <c r="D5770" t="s">
        <v>115</v>
      </c>
      <c r="E5770" t="s">
        <v>115</v>
      </c>
      <c r="F5770">
        <v>91</v>
      </c>
      <c r="G5770">
        <v>74</v>
      </c>
      <c r="H5770">
        <v>0</v>
      </c>
      <c r="I5770">
        <v>0</v>
      </c>
      <c r="J5770">
        <v>1</v>
      </c>
      <c r="K5770">
        <v>0</v>
      </c>
      <c r="L5770" t="s">
        <v>28</v>
      </c>
      <c r="M5770" t="s">
        <v>240</v>
      </c>
      <c r="N5770" t="s">
        <v>239</v>
      </c>
      <c r="O5770" t="s">
        <v>22</v>
      </c>
      <c r="P5770" t="s">
        <v>23</v>
      </c>
      <c r="Q5770" t="s">
        <v>24</v>
      </c>
    </row>
    <row r="5771" spans="1:17" x14ac:dyDescent="0.2">
      <c r="A5771" s="2">
        <v>37101</v>
      </c>
      <c r="B5771" t="s">
        <v>531</v>
      </c>
      <c r="C5771" t="s">
        <v>454</v>
      </c>
      <c r="D5771" t="s">
        <v>27</v>
      </c>
      <c r="E5771" t="s">
        <v>27</v>
      </c>
      <c r="F5771">
        <v>112</v>
      </c>
      <c r="G5771">
        <v>82</v>
      </c>
      <c r="H5771">
        <v>0</v>
      </c>
      <c r="I5771">
        <v>0</v>
      </c>
      <c r="J5771">
        <v>0</v>
      </c>
      <c r="K5771">
        <v>0</v>
      </c>
      <c r="L5771" t="s">
        <v>757</v>
      </c>
      <c r="M5771" t="s">
        <v>534</v>
      </c>
      <c r="N5771" t="s">
        <v>531</v>
      </c>
      <c r="O5771" t="s">
        <v>22</v>
      </c>
      <c r="P5771" t="s">
        <v>23</v>
      </c>
      <c r="Q5771" t="s">
        <v>30</v>
      </c>
    </row>
    <row r="5772" spans="1:17" x14ac:dyDescent="0.2">
      <c r="A5772" s="2">
        <v>37101</v>
      </c>
      <c r="B5772" t="s">
        <v>380</v>
      </c>
      <c r="C5772" t="s">
        <v>35</v>
      </c>
      <c r="D5772" t="s">
        <v>36</v>
      </c>
      <c r="E5772" t="s">
        <v>36</v>
      </c>
      <c r="F5772">
        <v>122</v>
      </c>
      <c r="G5772">
        <v>132</v>
      </c>
      <c r="H5772">
        <v>0</v>
      </c>
      <c r="I5772">
        <v>0</v>
      </c>
      <c r="J5772">
        <v>3</v>
      </c>
      <c r="K5772">
        <v>0</v>
      </c>
      <c r="L5772" t="s">
        <v>20</v>
      </c>
      <c r="M5772" t="s">
        <v>918</v>
      </c>
      <c r="N5772" t="s">
        <v>380</v>
      </c>
      <c r="O5772" t="s">
        <v>22</v>
      </c>
      <c r="P5772" t="s">
        <v>23</v>
      </c>
      <c r="Q5772" t="s">
        <v>24</v>
      </c>
    </row>
    <row r="5773" spans="1:17" x14ac:dyDescent="0.2">
      <c r="A5773" s="2">
        <v>37102</v>
      </c>
      <c r="B5773" t="s">
        <v>453</v>
      </c>
      <c r="C5773" t="s">
        <v>185</v>
      </c>
      <c r="D5773" t="s">
        <v>27</v>
      </c>
      <c r="E5773" t="s">
        <v>27</v>
      </c>
      <c r="F5773">
        <v>129</v>
      </c>
      <c r="G5773">
        <v>45</v>
      </c>
      <c r="H5773">
        <v>0</v>
      </c>
      <c r="I5773">
        <v>0</v>
      </c>
      <c r="J5773">
        <v>0</v>
      </c>
      <c r="K5773">
        <v>0</v>
      </c>
      <c r="L5773" t="s">
        <v>786</v>
      </c>
      <c r="M5773" t="s">
        <v>482</v>
      </c>
      <c r="N5773" t="s">
        <v>453</v>
      </c>
      <c r="O5773" t="s">
        <v>22</v>
      </c>
      <c r="P5773" t="s">
        <v>23</v>
      </c>
      <c r="Q5773" t="s">
        <v>30</v>
      </c>
    </row>
    <row r="5774" spans="1:17" x14ac:dyDescent="0.2">
      <c r="A5774" s="2">
        <v>37104</v>
      </c>
      <c r="B5774" t="s">
        <v>222</v>
      </c>
      <c r="C5774" t="s">
        <v>185</v>
      </c>
      <c r="D5774" t="s">
        <v>27</v>
      </c>
      <c r="E5774" t="s">
        <v>27</v>
      </c>
      <c r="F5774">
        <v>137</v>
      </c>
      <c r="G5774">
        <v>45</v>
      </c>
      <c r="H5774">
        <v>0</v>
      </c>
      <c r="I5774">
        <v>0</v>
      </c>
      <c r="J5774">
        <v>2</v>
      </c>
      <c r="K5774">
        <v>0</v>
      </c>
      <c r="L5774" t="s">
        <v>28</v>
      </c>
      <c r="M5774" t="s">
        <v>407</v>
      </c>
      <c r="N5774" t="s">
        <v>222</v>
      </c>
      <c r="O5774" t="s">
        <v>22</v>
      </c>
      <c r="P5774" t="s">
        <v>23</v>
      </c>
      <c r="Q5774" t="s">
        <v>24</v>
      </c>
    </row>
    <row r="5775" spans="1:17" x14ac:dyDescent="0.2">
      <c r="A5775" s="2">
        <v>37104</v>
      </c>
      <c r="B5775" t="s">
        <v>166</v>
      </c>
      <c r="C5775" t="s">
        <v>167</v>
      </c>
      <c r="D5775" t="s">
        <v>115</v>
      </c>
      <c r="E5775" t="s">
        <v>115</v>
      </c>
      <c r="F5775">
        <v>90</v>
      </c>
      <c r="G5775">
        <v>51</v>
      </c>
      <c r="H5775">
        <v>0</v>
      </c>
      <c r="I5775">
        <v>0</v>
      </c>
      <c r="J5775">
        <v>2</v>
      </c>
      <c r="K5775">
        <v>1</v>
      </c>
      <c r="L5775" t="s">
        <v>28</v>
      </c>
      <c r="M5775" t="s">
        <v>165</v>
      </c>
      <c r="N5775" t="s">
        <v>166</v>
      </c>
      <c r="O5775" t="s">
        <v>22</v>
      </c>
      <c r="P5775" t="s">
        <v>23</v>
      </c>
      <c r="Q5775" t="s">
        <v>24</v>
      </c>
    </row>
    <row r="5776" spans="1:17" x14ac:dyDescent="0.2">
      <c r="A5776" s="2">
        <v>37104</v>
      </c>
      <c r="B5776" t="s">
        <v>113</v>
      </c>
      <c r="C5776" t="s">
        <v>328</v>
      </c>
      <c r="D5776" t="s">
        <v>115</v>
      </c>
      <c r="E5776" t="s">
        <v>50</v>
      </c>
      <c r="F5776">
        <v>29</v>
      </c>
      <c r="G5776">
        <v>77</v>
      </c>
      <c r="H5776">
        <v>0</v>
      </c>
      <c r="I5776">
        <v>0</v>
      </c>
      <c r="J5776">
        <v>1</v>
      </c>
      <c r="K5776">
        <v>1</v>
      </c>
      <c r="L5776" t="s">
        <v>28</v>
      </c>
      <c r="M5776" t="s">
        <v>231</v>
      </c>
      <c r="N5776" t="s">
        <v>113</v>
      </c>
      <c r="O5776" t="s">
        <v>22</v>
      </c>
      <c r="P5776" t="s">
        <v>23</v>
      </c>
      <c r="Q5776" t="s">
        <v>30</v>
      </c>
    </row>
    <row r="5777" spans="1:17" x14ac:dyDescent="0.2">
      <c r="A5777" s="2">
        <v>37105</v>
      </c>
      <c r="B5777" t="s">
        <v>176</v>
      </c>
      <c r="C5777" t="s">
        <v>164</v>
      </c>
      <c r="D5777" t="s">
        <v>115</v>
      </c>
      <c r="E5777" t="s">
        <v>115</v>
      </c>
      <c r="F5777">
        <v>67</v>
      </c>
      <c r="G5777">
        <v>74</v>
      </c>
      <c r="H5777">
        <v>0</v>
      </c>
      <c r="I5777">
        <v>0</v>
      </c>
      <c r="J5777">
        <v>2</v>
      </c>
      <c r="K5777">
        <v>2</v>
      </c>
      <c r="L5777" t="s">
        <v>28</v>
      </c>
      <c r="M5777" t="s">
        <v>300</v>
      </c>
      <c r="N5777" t="s">
        <v>176</v>
      </c>
      <c r="O5777" t="s">
        <v>22</v>
      </c>
      <c r="P5777" t="s">
        <v>23</v>
      </c>
      <c r="Q5777" t="s">
        <v>30</v>
      </c>
    </row>
    <row r="5778" spans="1:17" x14ac:dyDescent="0.2">
      <c r="A5778" s="2">
        <v>37106</v>
      </c>
      <c r="B5778" t="s">
        <v>182</v>
      </c>
      <c r="C5778" t="s">
        <v>163</v>
      </c>
      <c r="D5778" t="s">
        <v>115</v>
      </c>
      <c r="E5778" t="s">
        <v>115</v>
      </c>
      <c r="F5778">
        <v>63</v>
      </c>
      <c r="G5778">
        <v>151</v>
      </c>
      <c r="H5778">
        <v>0</v>
      </c>
      <c r="I5778">
        <v>0</v>
      </c>
      <c r="J5778">
        <v>2</v>
      </c>
      <c r="K5778">
        <v>2</v>
      </c>
      <c r="L5778" t="s">
        <v>28</v>
      </c>
      <c r="M5778" t="s">
        <v>823</v>
      </c>
      <c r="N5778" t="s">
        <v>182</v>
      </c>
      <c r="O5778" t="s">
        <v>22</v>
      </c>
      <c r="P5778" t="s">
        <v>59</v>
      </c>
      <c r="Q5778" t="s">
        <v>41</v>
      </c>
    </row>
    <row r="5779" spans="1:17" x14ac:dyDescent="0.2">
      <c r="A5779" s="2">
        <v>37106</v>
      </c>
      <c r="B5779" t="s">
        <v>301</v>
      </c>
      <c r="C5779" t="s">
        <v>282</v>
      </c>
      <c r="D5779" t="s">
        <v>115</v>
      </c>
      <c r="E5779" t="s">
        <v>19</v>
      </c>
      <c r="F5779">
        <v>73</v>
      </c>
      <c r="G5779">
        <v>27</v>
      </c>
      <c r="H5779">
        <v>0</v>
      </c>
      <c r="I5779">
        <v>0</v>
      </c>
      <c r="J5779">
        <v>1</v>
      </c>
      <c r="K5779">
        <v>1</v>
      </c>
      <c r="L5779" t="s">
        <v>28</v>
      </c>
      <c r="M5779" t="s">
        <v>823</v>
      </c>
      <c r="N5779" t="s">
        <v>182</v>
      </c>
      <c r="O5779" t="s">
        <v>122</v>
      </c>
      <c r="P5779" t="s">
        <v>59</v>
      </c>
      <c r="Q5779" t="s">
        <v>24</v>
      </c>
    </row>
    <row r="5780" spans="1:17" x14ac:dyDescent="0.2">
      <c r="A5780" s="2">
        <v>37107</v>
      </c>
      <c r="B5780" t="s">
        <v>43</v>
      </c>
      <c r="C5780" t="s">
        <v>339</v>
      </c>
      <c r="D5780" t="s">
        <v>19</v>
      </c>
      <c r="E5780" t="s">
        <v>36</v>
      </c>
      <c r="F5780">
        <v>14</v>
      </c>
      <c r="G5780">
        <v>66</v>
      </c>
      <c r="H5780">
        <v>0</v>
      </c>
      <c r="I5780">
        <v>0</v>
      </c>
      <c r="J5780">
        <v>2</v>
      </c>
      <c r="K5780">
        <v>1</v>
      </c>
      <c r="L5780" t="s">
        <v>28</v>
      </c>
      <c r="M5780" t="s">
        <v>337</v>
      </c>
      <c r="N5780" t="s">
        <v>77</v>
      </c>
      <c r="O5780" t="s">
        <v>122</v>
      </c>
      <c r="P5780" t="s">
        <v>23</v>
      </c>
      <c r="Q5780" t="s">
        <v>24</v>
      </c>
    </row>
    <row r="5781" spans="1:17" x14ac:dyDescent="0.2">
      <c r="A5781" s="2">
        <v>37108</v>
      </c>
      <c r="B5781" t="s">
        <v>182</v>
      </c>
      <c r="C5781" t="s">
        <v>282</v>
      </c>
      <c r="D5781" t="s">
        <v>115</v>
      </c>
      <c r="E5781" t="s">
        <v>19</v>
      </c>
      <c r="F5781">
        <v>63</v>
      </c>
      <c r="G5781">
        <v>27</v>
      </c>
      <c r="H5781">
        <v>0</v>
      </c>
      <c r="I5781">
        <v>0</v>
      </c>
      <c r="J5781">
        <v>3</v>
      </c>
      <c r="K5781">
        <v>0</v>
      </c>
      <c r="L5781" t="s">
        <v>28</v>
      </c>
      <c r="M5781" t="s">
        <v>823</v>
      </c>
      <c r="N5781" t="s">
        <v>182</v>
      </c>
      <c r="O5781" t="s">
        <v>22</v>
      </c>
      <c r="P5781" t="s">
        <v>23</v>
      </c>
      <c r="Q5781" t="s">
        <v>24</v>
      </c>
    </row>
    <row r="5782" spans="1:17" x14ac:dyDescent="0.2">
      <c r="A5782" s="2">
        <v>37108</v>
      </c>
      <c r="B5782" t="s">
        <v>454</v>
      </c>
      <c r="C5782" t="s">
        <v>531</v>
      </c>
      <c r="D5782" t="s">
        <v>27</v>
      </c>
      <c r="E5782" t="s">
        <v>27</v>
      </c>
      <c r="F5782">
        <v>82</v>
      </c>
      <c r="G5782">
        <v>112</v>
      </c>
      <c r="H5782">
        <v>0</v>
      </c>
      <c r="I5782">
        <v>0</v>
      </c>
      <c r="J5782">
        <v>1</v>
      </c>
      <c r="K5782">
        <v>0</v>
      </c>
      <c r="L5782" t="s">
        <v>757</v>
      </c>
      <c r="M5782" t="s">
        <v>900</v>
      </c>
      <c r="N5782" t="s">
        <v>454</v>
      </c>
      <c r="O5782" t="s">
        <v>22</v>
      </c>
      <c r="P5782" t="s">
        <v>23</v>
      </c>
      <c r="Q5782" t="s">
        <v>24</v>
      </c>
    </row>
    <row r="5783" spans="1:17" x14ac:dyDescent="0.2">
      <c r="A5783" s="2">
        <v>37108</v>
      </c>
      <c r="B5783" t="s">
        <v>301</v>
      </c>
      <c r="C5783" t="s">
        <v>163</v>
      </c>
      <c r="D5783" t="s">
        <v>115</v>
      </c>
      <c r="E5783" t="s">
        <v>115</v>
      </c>
      <c r="F5783">
        <v>73</v>
      </c>
      <c r="G5783">
        <v>151</v>
      </c>
      <c r="H5783">
        <v>0</v>
      </c>
      <c r="I5783">
        <v>0</v>
      </c>
      <c r="J5783">
        <v>1</v>
      </c>
      <c r="K5783">
        <v>1</v>
      </c>
      <c r="L5783" t="s">
        <v>28</v>
      </c>
      <c r="M5783" t="s">
        <v>823</v>
      </c>
      <c r="N5783" t="s">
        <v>182</v>
      </c>
      <c r="O5783" t="s">
        <v>122</v>
      </c>
      <c r="P5783" t="s">
        <v>59</v>
      </c>
      <c r="Q5783" t="s">
        <v>41</v>
      </c>
    </row>
    <row r="5784" spans="1:17" x14ac:dyDescent="0.2">
      <c r="A5784" s="2">
        <v>37108</v>
      </c>
      <c r="B5784" t="s">
        <v>113</v>
      </c>
      <c r="C5784" t="s">
        <v>166</v>
      </c>
      <c r="D5784" t="s">
        <v>115</v>
      </c>
      <c r="E5784" t="s">
        <v>115</v>
      </c>
      <c r="F5784">
        <v>29</v>
      </c>
      <c r="G5784">
        <v>90</v>
      </c>
      <c r="H5784">
        <v>0</v>
      </c>
      <c r="I5784">
        <v>0</v>
      </c>
      <c r="J5784">
        <v>1</v>
      </c>
      <c r="K5784">
        <v>2</v>
      </c>
      <c r="L5784" t="s">
        <v>28</v>
      </c>
      <c r="M5784" t="s">
        <v>231</v>
      </c>
      <c r="N5784" t="s">
        <v>113</v>
      </c>
      <c r="O5784" t="s">
        <v>22</v>
      </c>
      <c r="P5784" t="s">
        <v>23</v>
      </c>
      <c r="Q5784" t="s">
        <v>41</v>
      </c>
    </row>
    <row r="5785" spans="1:17" x14ac:dyDescent="0.2">
      <c r="A5785" s="2">
        <v>37111</v>
      </c>
      <c r="B5785" t="s">
        <v>167</v>
      </c>
      <c r="C5785" t="s">
        <v>239</v>
      </c>
      <c r="D5785" t="s">
        <v>115</v>
      </c>
      <c r="E5785" t="s">
        <v>115</v>
      </c>
      <c r="F5785">
        <v>51</v>
      </c>
      <c r="G5785">
        <v>91</v>
      </c>
      <c r="H5785">
        <v>0</v>
      </c>
      <c r="I5785">
        <v>0</v>
      </c>
      <c r="J5785">
        <v>5</v>
      </c>
      <c r="K5785">
        <v>2</v>
      </c>
      <c r="L5785" t="s">
        <v>28</v>
      </c>
      <c r="M5785" t="s">
        <v>625</v>
      </c>
      <c r="N5785" t="s">
        <v>167</v>
      </c>
      <c r="O5785" t="s">
        <v>22</v>
      </c>
      <c r="P5785" t="s">
        <v>23</v>
      </c>
      <c r="Q5785" t="s">
        <v>24</v>
      </c>
    </row>
    <row r="5786" spans="1:17" x14ac:dyDescent="0.2">
      <c r="A5786" s="2">
        <v>37111</v>
      </c>
      <c r="B5786" t="s">
        <v>176</v>
      </c>
      <c r="C5786" t="s">
        <v>113</v>
      </c>
      <c r="D5786" t="s">
        <v>115</v>
      </c>
      <c r="E5786" t="s">
        <v>115</v>
      </c>
      <c r="F5786">
        <v>67</v>
      </c>
      <c r="G5786">
        <v>29</v>
      </c>
      <c r="H5786">
        <v>0</v>
      </c>
      <c r="I5786">
        <v>0</v>
      </c>
      <c r="J5786">
        <v>0</v>
      </c>
      <c r="K5786">
        <v>1</v>
      </c>
      <c r="L5786" t="s">
        <v>28</v>
      </c>
      <c r="M5786" t="s">
        <v>165</v>
      </c>
      <c r="N5786" t="s">
        <v>166</v>
      </c>
      <c r="O5786" t="s">
        <v>122</v>
      </c>
      <c r="P5786" t="s">
        <v>23</v>
      </c>
      <c r="Q5786" t="s">
        <v>41</v>
      </c>
    </row>
    <row r="5787" spans="1:17" x14ac:dyDescent="0.2">
      <c r="A5787" s="2">
        <v>37112</v>
      </c>
      <c r="B5787" t="s">
        <v>25</v>
      </c>
      <c r="C5787" t="s">
        <v>531</v>
      </c>
      <c r="D5787" t="s">
        <v>19</v>
      </c>
      <c r="E5787" t="s">
        <v>27</v>
      </c>
      <c r="F5787">
        <v>2</v>
      </c>
      <c r="G5787">
        <v>112</v>
      </c>
      <c r="H5787">
        <v>0</v>
      </c>
      <c r="I5787">
        <v>0</v>
      </c>
      <c r="J5787">
        <v>5</v>
      </c>
      <c r="K5787">
        <v>0</v>
      </c>
      <c r="L5787" t="s">
        <v>28</v>
      </c>
      <c r="M5787" t="s">
        <v>674</v>
      </c>
      <c r="N5787" t="s">
        <v>25</v>
      </c>
      <c r="O5787" t="s">
        <v>22</v>
      </c>
      <c r="P5787" t="s">
        <v>23</v>
      </c>
      <c r="Q5787" t="s">
        <v>24</v>
      </c>
    </row>
    <row r="5788" spans="1:17" x14ac:dyDescent="0.2">
      <c r="A5788" s="2">
        <v>37113</v>
      </c>
      <c r="B5788" t="s">
        <v>167</v>
      </c>
      <c r="C5788" t="s">
        <v>646</v>
      </c>
      <c r="D5788" t="s">
        <v>115</v>
      </c>
      <c r="E5788" t="s">
        <v>50</v>
      </c>
      <c r="F5788">
        <v>51</v>
      </c>
      <c r="G5788">
        <v>75</v>
      </c>
      <c r="H5788">
        <v>0</v>
      </c>
      <c r="I5788">
        <v>0</v>
      </c>
      <c r="J5788">
        <v>4</v>
      </c>
      <c r="K5788">
        <v>0</v>
      </c>
      <c r="L5788" t="s">
        <v>28</v>
      </c>
      <c r="M5788" t="s">
        <v>625</v>
      </c>
      <c r="N5788" t="s">
        <v>167</v>
      </c>
      <c r="O5788" t="s">
        <v>22</v>
      </c>
      <c r="P5788" t="s">
        <v>23</v>
      </c>
      <c r="Q5788" t="s">
        <v>24</v>
      </c>
    </row>
    <row r="5789" spans="1:17" x14ac:dyDescent="0.2">
      <c r="A5789" s="2">
        <v>37113</v>
      </c>
      <c r="B5789" t="s">
        <v>166</v>
      </c>
      <c r="C5789" t="s">
        <v>402</v>
      </c>
      <c r="D5789" t="s">
        <v>115</v>
      </c>
      <c r="E5789" t="s">
        <v>115</v>
      </c>
      <c r="F5789">
        <v>90</v>
      </c>
      <c r="G5789">
        <v>118</v>
      </c>
      <c r="H5789">
        <v>0</v>
      </c>
      <c r="I5789">
        <v>0</v>
      </c>
      <c r="J5789">
        <v>1</v>
      </c>
      <c r="K5789">
        <v>1</v>
      </c>
      <c r="L5789" t="s">
        <v>28</v>
      </c>
      <c r="M5789" t="s">
        <v>165</v>
      </c>
      <c r="N5789" t="s">
        <v>166</v>
      </c>
      <c r="O5789" t="s">
        <v>22</v>
      </c>
      <c r="P5789" t="s">
        <v>23</v>
      </c>
      <c r="Q5789" t="s">
        <v>30</v>
      </c>
    </row>
    <row r="5790" spans="1:17" x14ac:dyDescent="0.2">
      <c r="A5790" s="2">
        <v>37116</v>
      </c>
      <c r="B5790" t="s">
        <v>443</v>
      </c>
      <c r="C5790" t="s">
        <v>114</v>
      </c>
      <c r="D5790" t="s">
        <v>115</v>
      </c>
      <c r="E5790" t="s">
        <v>115</v>
      </c>
      <c r="F5790">
        <v>108</v>
      </c>
      <c r="G5790">
        <v>61</v>
      </c>
      <c r="H5790">
        <v>0</v>
      </c>
      <c r="I5790">
        <v>0</v>
      </c>
      <c r="J5790">
        <v>0</v>
      </c>
      <c r="K5790">
        <v>5</v>
      </c>
      <c r="L5790" t="s">
        <v>28</v>
      </c>
      <c r="M5790" t="s">
        <v>443</v>
      </c>
      <c r="N5790" t="s">
        <v>443</v>
      </c>
      <c r="O5790" t="s">
        <v>22</v>
      </c>
      <c r="P5790" t="s">
        <v>23</v>
      </c>
      <c r="Q5790" t="s">
        <v>41</v>
      </c>
    </row>
    <row r="5791" spans="1:17" x14ac:dyDescent="0.2">
      <c r="A5791" s="2">
        <v>37117</v>
      </c>
      <c r="B5791" t="s">
        <v>107</v>
      </c>
      <c r="C5791" t="s">
        <v>17</v>
      </c>
      <c r="D5791" t="s">
        <v>19</v>
      </c>
      <c r="E5791" t="s">
        <v>19</v>
      </c>
      <c r="F5791">
        <v>31</v>
      </c>
      <c r="G5791">
        <v>69</v>
      </c>
      <c r="H5791">
        <v>0</v>
      </c>
      <c r="I5791">
        <v>0</v>
      </c>
      <c r="J5791">
        <v>2</v>
      </c>
      <c r="K5791">
        <v>2</v>
      </c>
      <c r="L5791" t="s">
        <v>20</v>
      </c>
      <c r="M5791" t="s">
        <v>310</v>
      </c>
      <c r="N5791" t="s">
        <v>107</v>
      </c>
      <c r="O5791" t="s">
        <v>22</v>
      </c>
      <c r="P5791" t="s">
        <v>23</v>
      </c>
      <c r="Q5791" t="s">
        <v>30</v>
      </c>
    </row>
    <row r="5792" spans="1:17" x14ac:dyDescent="0.2">
      <c r="A5792" s="2">
        <v>37117</v>
      </c>
      <c r="B5792" t="s">
        <v>32</v>
      </c>
      <c r="C5792" t="s">
        <v>18</v>
      </c>
      <c r="D5792" t="s">
        <v>19</v>
      </c>
      <c r="E5792" t="s">
        <v>19</v>
      </c>
      <c r="F5792">
        <v>116</v>
      </c>
      <c r="G5792">
        <v>30</v>
      </c>
      <c r="H5792">
        <v>0</v>
      </c>
      <c r="I5792">
        <v>0</v>
      </c>
      <c r="J5792">
        <v>2</v>
      </c>
      <c r="K5792">
        <v>0</v>
      </c>
      <c r="L5792" t="s">
        <v>20</v>
      </c>
      <c r="M5792" t="s">
        <v>739</v>
      </c>
      <c r="N5792" t="s">
        <v>32</v>
      </c>
      <c r="O5792" t="s">
        <v>22</v>
      </c>
      <c r="P5792" t="s">
        <v>23</v>
      </c>
      <c r="Q5792" t="s">
        <v>24</v>
      </c>
    </row>
    <row r="5793" spans="1:17" x14ac:dyDescent="0.2">
      <c r="A5793" s="2">
        <v>37118</v>
      </c>
      <c r="B5793" t="s">
        <v>69</v>
      </c>
      <c r="C5793" t="s">
        <v>53</v>
      </c>
      <c r="D5793" t="s">
        <v>50</v>
      </c>
      <c r="E5793" t="s">
        <v>50</v>
      </c>
      <c r="F5793">
        <v>43</v>
      </c>
      <c r="G5793">
        <v>62</v>
      </c>
      <c r="H5793">
        <v>0</v>
      </c>
      <c r="I5793">
        <v>0</v>
      </c>
      <c r="J5793">
        <v>1</v>
      </c>
      <c r="K5793">
        <v>2</v>
      </c>
      <c r="L5793" t="s">
        <v>28</v>
      </c>
      <c r="M5793" t="s">
        <v>71</v>
      </c>
      <c r="N5793" t="s">
        <v>69</v>
      </c>
      <c r="O5793" t="s">
        <v>22</v>
      </c>
      <c r="P5793" t="s">
        <v>23</v>
      </c>
      <c r="Q5793" t="s">
        <v>41</v>
      </c>
    </row>
    <row r="5794" spans="1:17" x14ac:dyDescent="0.2">
      <c r="A5794" s="2">
        <v>37118</v>
      </c>
      <c r="B5794" t="s">
        <v>646</v>
      </c>
      <c r="C5794" t="s">
        <v>184</v>
      </c>
      <c r="D5794" t="s">
        <v>50</v>
      </c>
      <c r="E5794" t="s">
        <v>50</v>
      </c>
      <c r="F5794">
        <v>75</v>
      </c>
      <c r="G5794">
        <v>133</v>
      </c>
      <c r="H5794">
        <v>0</v>
      </c>
      <c r="I5794">
        <v>0</v>
      </c>
      <c r="J5794">
        <v>2</v>
      </c>
      <c r="K5794">
        <v>0</v>
      </c>
      <c r="L5794" t="s">
        <v>28</v>
      </c>
      <c r="M5794" t="s">
        <v>671</v>
      </c>
      <c r="N5794" t="s">
        <v>646</v>
      </c>
      <c r="O5794" t="s">
        <v>22</v>
      </c>
      <c r="P5794" t="s">
        <v>23</v>
      </c>
      <c r="Q5794" t="s">
        <v>24</v>
      </c>
    </row>
    <row r="5795" spans="1:17" x14ac:dyDescent="0.2">
      <c r="A5795" s="2">
        <v>37118</v>
      </c>
      <c r="B5795" t="s">
        <v>25</v>
      </c>
      <c r="C5795" t="s">
        <v>38</v>
      </c>
      <c r="D5795" t="s">
        <v>19</v>
      </c>
      <c r="E5795" t="s">
        <v>19</v>
      </c>
      <c r="F5795">
        <v>2</v>
      </c>
      <c r="G5795">
        <v>8</v>
      </c>
      <c r="H5795">
        <v>0</v>
      </c>
      <c r="I5795">
        <v>0</v>
      </c>
      <c r="J5795">
        <v>2</v>
      </c>
      <c r="K5795">
        <v>0</v>
      </c>
      <c r="L5795" t="s">
        <v>20</v>
      </c>
      <c r="M5795" t="s">
        <v>869</v>
      </c>
      <c r="N5795" t="s">
        <v>25</v>
      </c>
      <c r="O5795" t="s">
        <v>22</v>
      </c>
      <c r="P5795" t="s">
        <v>23</v>
      </c>
      <c r="Q5795" t="s">
        <v>24</v>
      </c>
    </row>
    <row r="5796" spans="1:17" x14ac:dyDescent="0.2">
      <c r="A5796" s="2">
        <v>37118</v>
      </c>
      <c r="B5796" t="s">
        <v>87</v>
      </c>
      <c r="C5796" t="s">
        <v>328</v>
      </c>
      <c r="D5796" t="s">
        <v>50</v>
      </c>
      <c r="E5796" t="s">
        <v>50</v>
      </c>
      <c r="F5796">
        <v>49</v>
      </c>
      <c r="G5796">
        <v>77</v>
      </c>
      <c r="H5796">
        <v>0</v>
      </c>
      <c r="I5796">
        <v>0</v>
      </c>
      <c r="J5796">
        <v>1</v>
      </c>
      <c r="K5796">
        <v>0</v>
      </c>
      <c r="L5796" t="s">
        <v>28</v>
      </c>
      <c r="M5796" t="s">
        <v>88</v>
      </c>
      <c r="N5796" t="s">
        <v>87</v>
      </c>
      <c r="O5796" t="s">
        <v>22</v>
      </c>
      <c r="P5796" t="s">
        <v>23</v>
      </c>
      <c r="Q5796" t="s">
        <v>24</v>
      </c>
    </row>
    <row r="5797" spans="1:17" x14ac:dyDescent="0.2">
      <c r="A5797" s="2">
        <v>37118</v>
      </c>
      <c r="B5797" t="s">
        <v>293</v>
      </c>
      <c r="C5797" t="s">
        <v>133</v>
      </c>
      <c r="D5797" t="s">
        <v>50</v>
      </c>
      <c r="E5797" t="s">
        <v>115</v>
      </c>
      <c r="F5797">
        <v>9</v>
      </c>
      <c r="G5797">
        <v>39</v>
      </c>
      <c r="H5797">
        <v>0</v>
      </c>
      <c r="I5797">
        <v>0</v>
      </c>
      <c r="J5797">
        <v>5</v>
      </c>
      <c r="K5797">
        <v>0</v>
      </c>
      <c r="L5797" t="s">
        <v>28</v>
      </c>
      <c r="M5797" t="s">
        <v>865</v>
      </c>
      <c r="N5797" t="s">
        <v>293</v>
      </c>
      <c r="O5797" t="s">
        <v>22</v>
      </c>
      <c r="P5797" t="s">
        <v>23</v>
      </c>
      <c r="Q5797" t="s">
        <v>24</v>
      </c>
    </row>
    <row r="5798" spans="1:17" x14ac:dyDescent="0.2">
      <c r="A5798" s="2">
        <v>37118</v>
      </c>
      <c r="B5798" t="s">
        <v>31</v>
      </c>
      <c r="C5798" t="s">
        <v>39</v>
      </c>
      <c r="D5798" t="s">
        <v>19</v>
      </c>
      <c r="E5798" t="s">
        <v>19</v>
      </c>
      <c r="F5798">
        <v>50</v>
      </c>
      <c r="G5798">
        <v>3</v>
      </c>
      <c r="H5798">
        <v>0</v>
      </c>
      <c r="I5798">
        <v>0</v>
      </c>
      <c r="J5798">
        <v>0</v>
      </c>
      <c r="K5798">
        <v>2</v>
      </c>
      <c r="L5798" t="s">
        <v>20</v>
      </c>
      <c r="M5798" t="s">
        <v>33</v>
      </c>
      <c r="N5798" t="s">
        <v>31</v>
      </c>
      <c r="O5798" t="s">
        <v>22</v>
      </c>
      <c r="P5798" t="s">
        <v>23</v>
      </c>
      <c r="Q5798" t="s">
        <v>41</v>
      </c>
    </row>
    <row r="5799" spans="1:17" x14ac:dyDescent="0.2">
      <c r="A5799" s="2">
        <v>37118</v>
      </c>
      <c r="B5799" t="s">
        <v>89</v>
      </c>
      <c r="C5799" t="s">
        <v>126</v>
      </c>
      <c r="D5799" t="s">
        <v>50</v>
      </c>
      <c r="E5799" t="s">
        <v>50</v>
      </c>
      <c r="F5799">
        <v>15</v>
      </c>
      <c r="G5799">
        <v>10</v>
      </c>
      <c r="H5799">
        <v>0</v>
      </c>
      <c r="I5799">
        <v>0</v>
      </c>
      <c r="J5799">
        <v>0</v>
      </c>
      <c r="K5799">
        <v>2</v>
      </c>
      <c r="L5799" t="s">
        <v>28</v>
      </c>
      <c r="M5799" t="s">
        <v>91</v>
      </c>
      <c r="N5799" t="s">
        <v>89</v>
      </c>
      <c r="O5799" t="s">
        <v>22</v>
      </c>
      <c r="P5799" t="s">
        <v>23</v>
      </c>
      <c r="Q5799" t="s">
        <v>41</v>
      </c>
    </row>
    <row r="5800" spans="1:17" x14ac:dyDescent="0.2">
      <c r="A5800" s="2">
        <v>37118</v>
      </c>
      <c r="B5800" t="s">
        <v>81</v>
      </c>
      <c r="C5800" t="s">
        <v>145</v>
      </c>
      <c r="D5800" t="s">
        <v>50</v>
      </c>
      <c r="E5800" t="s">
        <v>50</v>
      </c>
      <c r="F5800">
        <v>80</v>
      </c>
      <c r="G5800">
        <v>76</v>
      </c>
      <c r="H5800">
        <v>0</v>
      </c>
      <c r="I5800">
        <v>0</v>
      </c>
      <c r="J5800">
        <v>2</v>
      </c>
      <c r="K5800">
        <v>2</v>
      </c>
      <c r="L5800" t="s">
        <v>20</v>
      </c>
      <c r="M5800" t="s">
        <v>83</v>
      </c>
      <c r="N5800" t="s">
        <v>81</v>
      </c>
      <c r="O5800" t="s">
        <v>22</v>
      </c>
      <c r="P5800" t="s">
        <v>23</v>
      </c>
      <c r="Q5800" t="s">
        <v>30</v>
      </c>
    </row>
    <row r="5801" spans="1:17" x14ac:dyDescent="0.2">
      <c r="A5801" s="2">
        <v>37118</v>
      </c>
      <c r="B5801" t="s">
        <v>70</v>
      </c>
      <c r="C5801" t="s">
        <v>147</v>
      </c>
      <c r="D5801" t="s">
        <v>50</v>
      </c>
      <c r="E5801" t="s">
        <v>50</v>
      </c>
      <c r="F5801">
        <v>59</v>
      </c>
      <c r="G5801">
        <v>26</v>
      </c>
      <c r="H5801">
        <v>0</v>
      </c>
      <c r="I5801">
        <v>0</v>
      </c>
      <c r="J5801">
        <v>4</v>
      </c>
      <c r="K5801">
        <v>1</v>
      </c>
      <c r="L5801" t="s">
        <v>28</v>
      </c>
      <c r="M5801" t="s">
        <v>383</v>
      </c>
      <c r="N5801" t="s">
        <v>70</v>
      </c>
      <c r="O5801" t="s">
        <v>22</v>
      </c>
      <c r="P5801" t="s">
        <v>23</v>
      </c>
      <c r="Q5801" t="s">
        <v>24</v>
      </c>
    </row>
    <row r="5802" spans="1:17" x14ac:dyDescent="0.2">
      <c r="A5802" s="2">
        <v>37118</v>
      </c>
      <c r="B5802" t="s">
        <v>67</v>
      </c>
      <c r="C5802" t="s">
        <v>72</v>
      </c>
      <c r="D5802" t="s">
        <v>50</v>
      </c>
      <c r="E5802" t="s">
        <v>50</v>
      </c>
      <c r="F5802">
        <v>1</v>
      </c>
      <c r="G5802">
        <v>17</v>
      </c>
      <c r="H5802">
        <v>0</v>
      </c>
      <c r="I5802">
        <v>0</v>
      </c>
      <c r="J5802">
        <v>1</v>
      </c>
      <c r="K5802">
        <v>0</v>
      </c>
      <c r="L5802" t="s">
        <v>28</v>
      </c>
      <c r="M5802" t="s">
        <v>479</v>
      </c>
      <c r="N5802" t="s">
        <v>67</v>
      </c>
      <c r="O5802" t="s">
        <v>22</v>
      </c>
      <c r="P5802" t="s">
        <v>23</v>
      </c>
      <c r="Q5802" t="s">
        <v>24</v>
      </c>
    </row>
    <row r="5803" spans="1:17" x14ac:dyDescent="0.2">
      <c r="A5803" s="2">
        <v>37118</v>
      </c>
      <c r="B5803" t="s">
        <v>94</v>
      </c>
      <c r="C5803" t="s">
        <v>129</v>
      </c>
      <c r="D5803" t="s">
        <v>50</v>
      </c>
      <c r="E5803" t="s">
        <v>50</v>
      </c>
      <c r="F5803">
        <v>54</v>
      </c>
      <c r="G5803">
        <v>5</v>
      </c>
      <c r="H5803">
        <v>0</v>
      </c>
      <c r="I5803">
        <v>0</v>
      </c>
      <c r="J5803">
        <v>2</v>
      </c>
      <c r="K5803">
        <v>5</v>
      </c>
      <c r="L5803" t="s">
        <v>28</v>
      </c>
      <c r="M5803" t="s">
        <v>96</v>
      </c>
      <c r="N5803" t="s">
        <v>94</v>
      </c>
      <c r="O5803" t="s">
        <v>22</v>
      </c>
      <c r="P5803" t="s">
        <v>23</v>
      </c>
      <c r="Q5803" t="s">
        <v>41</v>
      </c>
    </row>
    <row r="5804" spans="1:17" x14ac:dyDescent="0.2">
      <c r="A5804" s="2">
        <v>37118</v>
      </c>
      <c r="B5804" t="s">
        <v>76</v>
      </c>
      <c r="C5804" t="s">
        <v>90</v>
      </c>
      <c r="D5804" t="s">
        <v>50</v>
      </c>
      <c r="E5804" t="s">
        <v>50</v>
      </c>
      <c r="F5804">
        <v>52</v>
      </c>
      <c r="G5804">
        <v>24</v>
      </c>
      <c r="H5804">
        <v>0</v>
      </c>
      <c r="I5804">
        <v>0</v>
      </c>
      <c r="J5804">
        <v>1</v>
      </c>
      <c r="K5804">
        <v>1</v>
      </c>
      <c r="L5804" t="s">
        <v>28</v>
      </c>
      <c r="M5804" t="s">
        <v>78</v>
      </c>
      <c r="N5804" t="s">
        <v>76</v>
      </c>
      <c r="O5804" t="s">
        <v>22</v>
      </c>
      <c r="P5804" t="s">
        <v>23</v>
      </c>
      <c r="Q5804" t="s">
        <v>30</v>
      </c>
    </row>
    <row r="5805" spans="1:17" x14ac:dyDescent="0.2">
      <c r="A5805" s="2">
        <v>37118</v>
      </c>
      <c r="B5805" t="s">
        <v>98</v>
      </c>
      <c r="C5805" t="s">
        <v>274</v>
      </c>
      <c r="D5805" t="s">
        <v>50</v>
      </c>
      <c r="E5805" t="s">
        <v>50</v>
      </c>
      <c r="F5805">
        <v>23</v>
      </c>
      <c r="G5805">
        <v>18</v>
      </c>
      <c r="H5805">
        <v>0</v>
      </c>
      <c r="I5805">
        <v>0</v>
      </c>
      <c r="J5805">
        <v>2</v>
      </c>
      <c r="K5805">
        <v>2</v>
      </c>
      <c r="L5805" t="s">
        <v>28</v>
      </c>
      <c r="M5805" t="s">
        <v>99</v>
      </c>
      <c r="N5805" t="s">
        <v>98</v>
      </c>
      <c r="O5805" t="s">
        <v>22</v>
      </c>
      <c r="P5805" t="s">
        <v>23</v>
      </c>
      <c r="Q5805" t="s">
        <v>30</v>
      </c>
    </row>
    <row r="5806" spans="1:17" x14ac:dyDescent="0.2">
      <c r="A5806" s="2">
        <v>37118</v>
      </c>
      <c r="B5806" t="s">
        <v>143</v>
      </c>
      <c r="C5806" t="s">
        <v>55</v>
      </c>
      <c r="D5806" t="s">
        <v>115</v>
      </c>
      <c r="E5806" t="s">
        <v>57</v>
      </c>
      <c r="F5806">
        <v>32</v>
      </c>
      <c r="G5806">
        <v>46</v>
      </c>
      <c r="H5806">
        <v>0</v>
      </c>
      <c r="I5806">
        <v>0</v>
      </c>
      <c r="J5806">
        <v>3</v>
      </c>
      <c r="K5806">
        <v>0</v>
      </c>
      <c r="L5806" t="s">
        <v>28</v>
      </c>
      <c r="M5806" t="s">
        <v>999</v>
      </c>
      <c r="N5806" t="s">
        <v>143</v>
      </c>
      <c r="O5806" t="s">
        <v>22</v>
      </c>
      <c r="P5806" t="s">
        <v>23</v>
      </c>
      <c r="Q5806" t="s">
        <v>24</v>
      </c>
    </row>
    <row r="5807" spans="1:17" x14ac:dyDescent="0.2">
      <c r="A5807" s="2">
        <v>37118</v>
      </c>
      <c r="B5807" t="s">
        <v>101</v>
      </c>
      <c r="C5807" t="s">
        <v>168</v>
      </c>
      <c r="D5807" t="s">
        <v>50</v>
      </c>
      <c r="E5807" t="s">
        <v>50</v>
      </c>
      <c r="F5807">
        <v>95</v>
      </c>
      <c r="G5807">
        <v>47</v>
      </c>
      <c r="H5807">
        <v>0</v>
      </c>
      <c r="I5807">
        <v>0</v>
      </c>
      <c r="J5807">
        <v>0</v>
      </c>
      <c r="K5807">
        <v>1</v>
      </c>
      <c r="L5807" t="s">
        <v>28</v>
      </c>
      <c r="M5807" t="s">
        <v>331</v>
      </c>
      <c r="N5807" t="s">
        <v>101</v>
      </c>
      <c r="O5807" t="s">
        <v>22</v>
      </c>
      <c r="P5807" t="s">
        <v>23</v>
      </c>
      <c r="Q5807" t="s">
        <v>41</v>
      </c>
    </row>
    <row r="5808" spans="1:17" x14ac:dyDescent="0.2">
      <c r="A5808" s="2">
        <v>37118</v>
      </c>
      <c r="B5808" t="s">
        <v>73</v>
      </c>
      <c r="C5808" t="s">
        <v>123</v>
      </c>
      <c r="D5808" t="s">
        <v>50</v>
      </c>
      <c r="E5808" t="s">
        <v>50</v>
      </c>
      <c r="F5808">
        <v>94</v>
      </c>
      <c r="G5808">
        <v>44</v>
      </c>
      <c r="H5808">
        <v>0</v>
      </c>
      <c r="I5808">
        <v>0</v>
      </c>
      <c r="J5808">
        <v>2</v>
      </c>
      <c r="K5808">
        <v>3</v>
      </c>
      <c r="L5808" t="s">
        <v>28</v>
      </c>
      <c r="M5808" t="s">
        <v>806</v>
      </c>
      <c r="N5808" t="s">
        <v>73</v>
      </c>
      <c r="O5808" t="s">
        <v>22</v>
      </c>
      <c r="P5808" t="s">
        <v>23</v>
      </c>
      <c r="Q5808" t="s">
        <v>41</v>
      </c>
    </row>
    <row r="5809" spans="1:17" x14ac:dyDescent="0.2">
      <c r="A5809" s="2">
        <v>37118</v>
      </c>
      <c r="B5809" t="s">
        <v>97</v>
      </c>
      <c r="C5809" t="s">
        <v>345</v>
      </c>
      <c r="D5809" t="s">
        <v>50</v>
      </c>
      <c r="E5809" t="s">
        <v>50</v>
      </c>
      <c r="F5809">
        <v>143</v>
      </c>
      <c r="G5809">
        <v>79</v>
      </c>
      <c r="H5809">
        <v>0</v>
      </c>
      <c r="I5809">
        <v>0</v>
      </c>
      <c r="J5809">
        <v>0</v>
      </c>
      <c r="K5809">
        <v>3</v>
      </c>
      <c r="L5809" t="s">
        <v>28</v>
      </c>
      <c r="M5809" t="s">
        <v>1000</v>
      </c>
      <c r="N5809" t="s">
        <v>97</v>
      </c>
      <c r="O5809" t="s">
        <v>22</v>
      </c>
      <c r="P5809" t="s">
        <v>23</v>
      </c>
      <c r="Q5809" t="s">
        <v>41</v>
      </c>
    </row>
    <row r="5810" spans="1:17" x14ac:dyDescent="0.2">
      <c r="A5810" s="2">
        <v>37118</v>
      </c>
      <c r="B5810" t="s">
        <v>49</v>
      </c>
      <c r="C5810" t="s">
        <v>180</v>
      </c>
      <c r="D5810" t="s">
        <v>50</v>
      </c>
      <c r="E5810" t="s">
        <v>50</v>
      </c>
      <c r="F5810">
        <v>21</v>
      </c>
      <c r="G5810">
        <v>36</v>
      </c>
      <c r="H5810">
        <v>0</v>
      </c>
      <c r="I5810">
        <v>0</v>
      </c>
      <c r="J5810">
        <v>1</v>
      </c>
      <c r="K5810">
        <v>1</v>
      </c>
      <c r="L5810" t="s">
        <v>28</v>
      </c>
      <c r="M5810" t="s">
        <v>103</v>
      </c>
      <c r="N5810" t="s">
        <v>49</v>
      </c>
      <c r="O5810" t="s">
        <v>22</v>
      </c>
      <c r="P5810" t="s">
        <v>23</v>
      </c>
      <c r="Q5810" t="s">
        <v>30</v>
      </c>
    </row>
    <row r="5811" spans="1:17" x14ac:dyDescent="0.2">
      <c r="A5811" s="2">
        <v>37118</v>
      </c>
      <c r="B5811" t="s">
        <v>82</v>
      </c>
      <c r="C5811" t="s">
        <v>384</v>
      </c>
      <c r="D5811" t="s">
        <v>50</v>
      </c>
      <c r="E5811" t="s">
        <v>50</v>
      </c>
      <c r="F5811">
        <v>7</v>
      </c>
      <c r="G5811">
        <v>103</v>
      </c>
      <c r="H5811">
        <v>0</v>
      </c>
      <c r="I5811">
        <v>0</v>
      </c>
      <c r="J5811">
        <v>3</v>
      </c>
      <c r="K5811">
        <v>0</v>
      </c>
      <c r="L5811" t="s">
        <v>28</v>
      </c>
      <c r="M5811" t="s">
        <v>1001</v>
      </c>
      <c r="N5811" t="s">
        <v>82</v>
      </c>
      <c r="O5811" t="s">
        <v>22</v>
      </c>
      <c r="P5811" t="s">
        <v>23</v>
      </c>
      <c r="Q5811" t="s">
        <v>24</v>
      </c>
    </row>
    <row r="5812" spans="1:17" x14ac:dyDescent="0.2">
      <c r="A5812" s="2">
        <v>37118</v>
      </c>
      <c r="B5812" t="s">
        <v>95</v>
      </c>
      <c r="C5812" t="s">
        <v>153</v>
      </c>
      <c r="D5812" t="s">
        <v>50</v>
      </c>
      <c r="E5812" t="s">
        <v>50</v>
      </c>
      <c r="F5812">
        <v>20</v>
      </c>
      <c r="G5812">
        <v>57</v>
      </c>
      <c r="H5812">
        <v>0</v>
      </c>
      <c r="I5812">
        <v>0</v>
      </c>
      <c r="J5812">
        <v>0</v>
      </c>
      <c r="K5812">
        <v>0</v>
      </c>
      <c r="L5812" t="s">
        <v>28</v>
      </c>
      <c r="M5812" t="s">
        <v>326</v>
      </c>
      <c r="N5812" t="s">
        <v>95</v>
      </c>
      <c r="O5812" t="s">
        <v>22</v>
      </c>
      <c r="P5812" t="s">
        <v>23</v>
      </c>
      <c r="Q5812" t="s">
        <v>30</v>
      </c>
    </row>
    <row r="5813" spans="1:17" x14ac:dyDescent="0.2">
      <c r="A5813" s="2">
        <v>37118</v>
      </c>
      <c r="B5813" t="s">
        <v>244</v>
      </c>
      <c r="C5813" t="s">
        <v>167</v>
      </c>
      <c r="D5813" t="s">
        <v>50</v>
      </c>
      <c r="E5813" t="s">
        <v>115</v>
      </c>
      <c r="F5813">
        <v>35</v>
      </c>
      <c r="G5813">
        <v>51</v>
      </c>
      <c r="H5813">
        <v>0</v>
      </c>
      <c r="I5813">
        <v>0</v>
      </c>
      <c r="J5813">
        <v>3</v>
      </c>
      <c r="K5813">
        <v>4</v>
      </c>
      <c r="L5813" t="s">
        <v>28</v>
      </c>
      <c r="M5813" t="s">
        <v>292</v>
      </c>
      <c r="N5813" t="s">
        <v>244</v>
      </c>
      <c r="O5813" t="s">
        <v>22</v>
      </c>
      <c r="P5813" t="s">
        <v>23</v>
      </c>
      <c r="Q5813" t="s">
        <v>41</v>
      </c>
    </row>
    <row r="5814" spans="1:17" x14ac:dyDescent="0.2">
      <c r="A5814" s="2">
        <v>37118</v>
      </c>
      <c r="B5814" t="s">
        <v>249</v>
      </c>
      <c r="C5814" t="s">
        <v>92</v>
      </c>
      <c r="D5814" t="s">
        <v>50</v>
      </c>
      <c r="E5814" t="s">
        <v>50</v>
      </c>
      <c r="F5814">
        <v>41</v>
      </c>
      <c r="G5814">
        <v>11</v>
      </c>
      <c r="H5814">
        <v>0</v>
      </c>
      <c r="I5814">
        <v>0</v>
      </c>
      <c r="J5814">
        <v>2</v>
      </c>
      <c r="K5814">
        <v>2</v>
      </c>
      <c r="L5814" t="s">
        <v>28</v>
      </c>
      <c r="M5814" t="s">
        <v>529</v>
      </c>
      <c r="N5814" t="s">
        <v>249</v>
      </c>
      <c r="O5814" t="s">
        <v>22</v>
      </c>
      <c r="P5814" t="s">
        <v>23</v>
      </c>
      <c r="Q5814" t="s">
        <v>30</v>
      </c>
    </row>
    <row r="5815" spans="1:17" x14ac:dyDescent="0.2">
      <c r="A5815" s="2">
        <v>37118</v>
      </c>
      <c r="B5815" t="s">
        <v>52</v>
      </c>
      <c r="C5815" t="s">
        <v>149</v>
      </c>
      <c r="D5815" t="s">
        <v>50</v>
      </c>
      <c r="E5815" t="s">
        <v>36</v>
      </c>
      <c r="F5815">
        <v>19</v>
      </c>
      <c r="G5815">
        <v>25</v>
      </c>
      <c r="H5815">
        <v>0</v>
      </c>
      <c r="I5815">
        <v>0</v>
      </c>
      <c r="J5815">
        <v>3</v>
      </c>
      <c r="K5815">
        <v>0</v>
      </c>
      <c r="L5815" t="s">
        <v>28</v>
      </c>
      <c r="M5815" t="s">
        <v>68</v>
      </c>
      <c r="N5815" t="s">
        <v>52</v>
      </c>
      <c r="O5815" t="s">
        <v>22</v>
      </c>
      <c r="P5815" t="s">
        <v>23</v>
      </c>
      <c r="Q5815" t="s">
        <v>24</v>
      </c>
    </row>
    <row r="5816" spans="1:17" x14ac:dyDescent="0.2">
      <c r="A5816" s="2">
        <v>37119</v>
      </c>
      <c r="B5816" t="s">
        <v>43</v>
      </c>
      <c r="C5816" t="s">
        <v>42</v>
      </c>
      <c r="D5816" t="s">
        <v>19</v>
      </c>
      <c r="E5816" t="s">
        <v>19</v>
      </c>
      <c r="F5816">
        <v>14</v>
      </c>
      <c r="G5816">
        <v>53</v>
      </c>
      <c r="H5816">
        <v>0</v>
      </c>
      <c r="I5816">
        <v>0</v>
      </c>
      <c r="J5816">
        <v>0</v>
      </c>
      <c r="K5816">
        <v>1</v>
      </c>
      <c r="L5816" t="s">
        <v>20</v>
      </c>
      <c r="M5816" t="s">
        <v>908</v>
      </c>
      <c r="N5816" t="s">
        <v>43</v>
      </c>
      <c r="O5816" t="s">
        <v>22</v>
      </c>
      <c r="P5816" t="s">
        <v>23</v>
      </c>
      <c r="Q5816" t="s">
        <v>41</v>
      </c>
    </row>
    <row r="5817" spans="1:17" x14ac:dyDescent="0.2">
      <c r="A5817" s="2">
        <v>37119</v>
      </c>
      <c r="B5817" t="s">
        <v>166</v>
      </c>
      <c r="C5817" t="s">
        <v>239</v>
      </c>
      <c r="D5817" t="s">
        <v>115</v>
      </c>
      <c r="E5817" t="s">
        <v>115</v>
      </c>
      <c r="F5817">
        <v>90</v>
      </c>
      <c r="G5817">
        <v>91</v>
      </c>
      <c r="H5817">
        <v>0</v>
      </c>
      <c r="I5817">
        <v>0</v>
      </c>
      <c r="J5817">
        <v>0</v>
      </c>
      <c r="K5817">
        <v>0</v>
      </c>
      <c r="L5817" t="s">
        <v>20</v>
      </c>
      <c r="M5817" t="s">
        <v>165</v>
      </c>
      <c r="N5817" t="s">
        <v>166</v>
      </c>
      <c r="O5817" t="s">
        <v>22</v>
      </c>
      <c r="P5817" t="s">
        <v>23</v>
      </c>
      <c r="Q5817" t="s">
        <v>30</v>
      </c>
    </row>
    <row r="5818" spans="1:17" x14ac:dyDescent="0.2">
      <c r="A5818" s="2">
        <v>37120</v>
      </c>
      <c r="B5818" t="s">
        <v>164</v>
      </c>
      <c r="C5818" t="s">
        <v>114</v>
      </c>
      <c r="D5818" t="s">
        <v>115</v>
      </c>
      <c r="E5818" t="s">
        <v>115</v>
      </c>
      <c r="F5818">
        <v>74</v>
      </c>
      <c r="G5818">
        <v>61</v>
      </c>
      <c r="H5818">
        <v>0</v>
      </c>
      <c r="I5818">
        <v>0</v>
      </c>
      <c r="J5818">
        <v>4</v>
      </c>
      <c r="K5818">
        <v>0</v>
      </c>
      <c r="L5818" t="s">
        <v>20</v>
      </c>
      <c r="M5818" t="s">
        <v>696</v>
      </c>
      <c r="N5818" t="s">
        <v>164</v>
      </c>
      <c r="O5818" t="s">
        <v>22</v>
      </c>
      <c r="P5818" t="s">
        <v>23</v>
      </c>
      <c r="Q5818" t="s">
        <v>24</v>
      </c>
    </row>
    <row r="5819" spans="1:17" x14ac:dyDescent="0.2">
      <c r="A5819" s="2">
        <v>37120</v>
      </c>
      <c r="B5819" t="s">
        <v>113</v>
      </c>
      <c r="C5819" t="s">
        <v>402</v>
      </c>
      <c r="D5819" t="s">
        <v>115</v>
      </c>
      <c r="E5819" t="s">
        <v>115</v>
      </c>
      <c r="F5819">
        <v>29</v>
      </c>
      <c r="G5819">
        <v>118</v>
      </c>
      <c r="H5819">
        <v>0</v>
      </c>
      <c r="I5819">
        <v>0</v>
      </c>
      <c r="J5819">
        <v>1</v>
      </c>
      <c r="K5819">
        <v>1</v>
      </c>
      <c r="L5819" t="s">
        <v>20</v>
      </c>
      <c r="M5819" t="s">
        <v>231</v>
      </c>
      <c r="N5819" t="s">
        <v>113</v>
      </c>
      <c r="O5819" t="s">
        <v>22</v>
      </c>
      <c r="P5819" t="s">
        <v>23</v>
      </c>
      <c r="Q5819" t="s">
        <v>30</v>
      </c>
    </row>
    <row r="5820" spans="1:17" x14ac:dyDescent="0.2">
      <c r="A5820" s="2">
        <v>37120</v>
      </c>
      <c r="B5820" t="s">
        <v>176</v>
      </c>
      <c r="C5820" t="s">
        <v>449</v>
      </c>
      <c r="D5820" t="s">
        <v>115</v>
      </c>
      <c r="E5820" t="s">
        <v>115</v>
      </c>
      <c r="F5820">
        <v>67</v>
      </c>
      <c r="G5820">
        <v>64</v>
      </c>
      <c r="H5820">
        <v>0</v>
      </c>
      <c r="I5820">
        <v>0</v>
      </c>
      <c r="J5820">
        <v>4</v>
      </c>
      <c r="K5820">
        <v>1</v>
      </c>
      <c r="L5820" t="s">
        <v>20</v>
      </c>
      <c r="M5820" t="s">
        <v>300</v>
      </c>
      <c r="N5820" t="s">
        <v>176</v>
      </c>
      <c r="O5820" t="s">
        <v>22</v>
      </c>
      <c r="P5820" t="s">
        <v>23</v>
      </c>
      <c r="Q5820" t="s">
        <v>24</v>
      </c>
    </row>
    <row r="5821" spans="1:17" x14ac:dyDescent="0.2">
      <c r="A5821" s="2">
        <v>37121</v>
      </c>
      <c r="B5821" t="s">
        <v>138</v>
      </c>
      <c r="C5821" t="s">
        <v>267</v>
      </c>
      <c r="D5821" t="s">
        <v>36</v>
      </c>
      <c r="E5821" t="s">
        <v>36</v>
      </c>
      <c r="F5821">
        <v>60</v>
      </c>
      <c r="G5821">
        <v>56</v>
      </c>
      <c r="H5821">
        <v>0</v>
      </c>
      <c r="I5821">
        <v>0</v>
      </c>
      <c r="J5821">
        <v>1</v>
      </c>
      <c r="K5821">
        <v>1</v>
      </c>
      <c r="L5821" t="s">
        <v>716</v>
      </c>
      <c r="M5821" t="s">
        <v>139</v>
      </c>
      <c r="N5821" t="s">
        <v>138</v>
      </c>
      <c r="O5821" t="s">
        <v>22</v>
      </c>
      <c r="P5821" t="s">
        <v>59</v>
      </c>
      <c r="Q5821" t="s">
        <v>41</v>
      </c>
    </row>
    <row r="5822" spans="1:17" x14ac:dyDescent="0.2">
      <c r="A5822" s="2">
        <v>37126</v>
      </c>
      <c r="B5822" t="s">
        <v>402</v>
      </c>
      <c r="C5822" t="s">
        <v>164</v>
      </c>
      <c r="D5822" t="s">
        <v>115</v>
      </c>
      <c r="E5822" t="s">
        <v>115</v>
      </c>
      <c r="F5822">
        <v>117</v>
      </c>
      <c r="G5822">
        <v>69</v>
      </c>
      <c r="H5822">
        <v>0</v>
      </c>
      <c r="I5822">
        <v>0</v>
      </c>
      <c r="J5822">
        <v>2</v>
      </c>
      <c r="K5822">
        <v>0</v>
      </c>
      <c r="L5822" t="s">
        <v>20</v>
      </c>
      <c r="M5822" t="s">
        <v>1002</v>
      </c>
      <c r="N5822" t="s">
        <v>402</v>
      </c>
      <c r="O5822" t="s">
        <v>22</v>
      </c>
      <c r="P5822" t="s">
        <v>23</v>
      </c>
      <c r="Q5822" t="s">
        <v>24</v>
      </c>
    </row>
    <row r="5823" spans="1:17" x14ac:dyDescent="0.2">
      <c r="A5823" s="2">
        <v>37126</v>
      </c>
      <c r="B5823" t="s">
        <v>26</v>
      </c>
      <c r="C5823" t="s">
        <v>339</v>
      </c>
      <c r="D5823" t="s">
        <v>27</v>
      </c>
      <c r="E5823" t="s">
        <v>36</v>
      </c>
      <c r="F5823">
        <v>12</v>
      </c>
      <c r="G5823">
        <v>70</v>
      </c>
      <c r="H5823">
        <v>0</v>
      </c>
      <c r="I5823">
        <v>0</v>
      </c>
      <c r="J5823">
        <v>5</v>
      </c>
      <c r="K5823">
        <v>4</v>
      </c>
      <c r="L5823" t="s">
        <v>28</v>
      </c>
      <c r="M5823" t="s">
        <v>1003</v>
      </c>
      <c r="N5823" t="s">
        <v>26</v>
      </c>
      <c r="O5823" t="s">
        <v>22</v>
      </c>
      <c r="P5823" t="s">
        <v>23</v>
      </c>
      <c r="Q5823" t="s">
        <v>24</v>
      </c>
    </row>
    <row r="5824" spans="1:17" x14ac:dyDescent="0.2">
      <c r="A5824" s="2">
        <v>37127</v>
      </c>
      <c r="B5824" t="s">
        <v>167</v>
      </c>
      <c r="C5824" t="s">
        <v>113</v>
      </c>
      <c r="D5824" t="s">
        <v>115</v>
      </c>
      <c r="E5824" t="s">
        <v>115</v>
      </c>
      <c r="F5824">
        <v>46</v>
      </c>
      <c r="G5824">
        <v>36</v>
      </c>
      <c r="H5824">
        <v>0</v>
      </c>
      <c r="I5824">
        <v>0</v>
      </c>
      <c r="J5824">
        <v>2</v>
      </c>
      <c r="K5824">
        <v>0</v>
      </c>
      <c r="L5824" t="s">
        <v>20</v>
      </c>
      <c r="M5824" t="s">
        <v>625</v>
      </c>
      <c r="N5824" t="s">
        <v>167</v>
      </c>
      <c r="O5824" t="s">
        <v>22</v>
      </c>
      <c r="P5824" t="s">
        <v>23</v>
      </c>
      <c r="Q5824" t="s">
        <v>24</v>
      </c>
    </row>
    <row r="5825" spans="1:17" x14ac:dyDescent="0.2">
      <c r="A5825" s="2">
        <v>37128</v>
      </c>
      <c r="B5825" t="s">
        <v>182</v>
      </c>
      <c r="C5825" t="s">
        <v>176</v>
      </c>
      <c r="D5825" t="s">
        <v>115</v>
      </c>
      <c r="E5825" t="s">
        <v>115</v>
      </c>
      <c r="F5825">
        <v>63</v>
      </c>
      <c r="G5825">
        <v>64</v>
      </c>
      <c r="H5825">
        <v>0</v>
      </c>
      <c r="I5825">
        <v>0</v>
      </c>
      <c r="J5825">
        <v>3</v>
      </c>
      <c r="K5825">
        <v>0</v>
      </c>
      <c r="L5825" t="s">
        <v>20</v>
      </c>
      <c r="M5825" t="s">
        <v>1004</v>
      </c>
      <c r="N5825" t="s">
        <v>182</v>
      </c>
      <c r="O5825" t="s">
        <v>22</v>
      </c>
      <c r="P5825" t="s">
        <v>23</v>
      </c>
      <c r="Q5825" t="s">
        <v>24</v>
      </c>
    </row>
    <row r="5826" spans="1:17" x14ac:dyDescent="0.2">
      <c r="A5826" s="2">
        <v>37128</v>
      </c>
      <c r="B5826" t="s">
        <v>250</v>
      </c>
      <c r="C5826" t="s">
        <v>45</v>
      </c>
      <c r="D5826" t="s">
        <v>36</v>
      </c>
      <c r="E5826" t="s">
        <v>36</v>
      </c>
      <c r="F5826">
        <v>119</v>
      </c>
      <c r="G5826">
        <v>65</v>
      </c>
      <c r="H5826">
        <v>0</v>
      </c>
      <c r="I5826">
        <v>0</v>
      </c>
      <c r="J5826">
        <v>0</v>
      </c>
      <c r="K5826">
        <v>2</v>
      </c>
      <c r="L5826" t="s">
        <v>716</v>
      </c>
      <c r="M5826" t="s">
        <v>251</v>
      </c>
      <c r="N5826" t="s">
        <v>250</v>
      </c>
      <c r="O5826" t="s">
        <v>22</v>
      </c>
      <c r="P5826" t="s">
        <v>23</v>
      </c>
      <c r="Q5826" t="s">
        <v>41</v>
      </c>
    </row>
    <row r="5827" spans="1:17" x14ac:dyDescent="0.2">
      <c r="A5827" s="2">
        <v>37129</v>
      </c>
      <c r="B5827" t="s">
        <v>449</v>
      </c>
      <c r="C5827" t="s">
        <v>166</v>
      </c>
      <c r="D5827" t="s">
        <v>115</v>
      </c>
      <c r="E5827" t="s">
        <v>115</v>
      </c>
      <c r="F5827">
        <v>67</v>
      </c>
      <c r="G5827">
        <v>88</v>
      </c>
      <c r="H5827">
        <v>0</v>
      </c>
      <c r="I5827">
        <v>0</v>
      </c>
      <c r="J5827">
        <v>2</v>
      </c>
      <c r="K5827">
        <v>1</v>
      </c>
      <c r="L5827" t="s">
        <v>20</v>
      </c>
      <c r="M5827" t="s">
        <v>530</v>
      </c>
      <c r="N5827" t="s">
        <v>449</v>
      </c>
      <c r="O5827" t="s">
        <v>22</v>
      </c>
      <c r="P5827" t="s">
        <v>23</v>
      </c>
      <c r="Q5827" t="s">
        <v>24</v>
      </c>
    </row>
    <row r="5828" spans="1:17" x14ac:dyDescent="0.2">
      <c r="A5828" s="2">
        <v>37134</v>
      </c>
      <c r="B5828" t="s">
        <v>239</v>
      </c>
      <c r="C5828" t="s">
        <v>182</v>
      </c>
      <c r="D5828" t="s">
        <v>115</v>
      </c>
      <c r="E5828" t="s">
        <v>115</v>
      </c>
      <c r="F5828">
        <v>91</v>
      </c>
      <c r="G5828">
        <v>63</v>
      </c>
      <c r="H5828">
        <v>0</v>
      </c>
      <c r="I5828">
        <v>0</v>
      </c>
      <c r="J5828">
        <v>0</v>
      </c>
      <c r="K5828">
        <v>2</v>
      </c>
      <c r="L5828" t="s">
        <v>20</v>
      </c>
      <c r="M5828" t="s">
        <v>240</v>
      </c>
      <c r="N5828" t="s">
        <v>239</v>
      </c>
      <c r="O5828" t="s">
        <v>22</v>
      </c>
      <c r="P5828" t="s">
        <v>23</v>
      </c>
      <c r="Q5828" t="s">
        <v>41</v>
      </c>
    </row>
    <row r="5829" spans="1:17" x14ac:dyDescent="0.2">
      <c r="A5829" s="2">
        <v>37134</v>
      </c>
      <c r="B5829" t="s">
        <v>113</v>
      </c>
      <c r="C5829" t="s">
        <v>164</v>
      </c>
      <c r="D5829" t="s">
        <v>115</v>
      </c>
      <c r="E5829" t="s">
        <v>115</v>
      </c>
      <c r="F5829">
        <v>36</v>
      </c>
      <c r="G5829">
        <v>69</v>
      </c>
      <c r="H5829">
        <v>0</v>
      </c>
      <c r="I5829">
        <v>0</v>
      </c>
      <c r="J5829">
        <v>1</v>
      </c>
      <c r="K5829">
        <v>0</v>
      </c>
      <c r="L5829" t="s">
        <v>20</v>
      </c>
      <c r="M5829" t="s">
        <v>1002</v>
      </c>
      <c r="N5829" t="s">
        <v>402</v>
      </c>
      <c r="O5829" t="s">
        <v>122</v>
      </c>
      <c r="P5829" t="s">
        <v>23</v>
      </c>
      <c r="Q5829" t="s">
        <v>24</v>
      </c>
    </row>
    <row r="5830" spans="1:17" x14ac:dyDescent="0.2">
      <c r="A5830" s="2">
        <v>37134</v>
      </c>
      <c r="B5830" t="s">
        <v>176</v>
      </c>
      <c r="C5830" t="s">
        <v>166</v>
      </c>
      <c r="D5830" t="s">
        <v>115</v>
      </c>
      <c r="E5830" t="s">
        <v>115</v>
      </c>
      <c r="F5830">
        <v>64</v>
      </c>
      <c r="G5830">
        <v>88</v>
      </c>
      <c r="H5830">
        <v>0</v>
      </c>
      <c r="I5830">
        <v>0</v>
      </c>
      <c r="J5830">
        <v>0</v>
      </c>
      <c r="K5830">
        <v>2</v>
      </c>
      <c r="L5830" t="s">
        <v>20</v>
      </c>
      <c r="M5830" t="s">
        <v>300</v>
      </c>
      <c r="N5830" t="s">
        <v>176</v>
      </c>
      <c r="O5830" t="s">
        <v>22</v>
      </c>
      <c r="P5830" t="s">
        <v>23</v>
      </c>
      <c r="Q5830" t="s">
        <v>41</v>
      </c>
    </row>
    <row r="5831" spans="1:17" x14ac:dyDescent="0.2">
      <c r="A5831" s="2">
        <v>37135</v>
      </c>
      <c r="B5831" t="s">
        <v>85</v>
      </c>
      <c r="C5831" t="s">
        <v>70</v>
      </c>
      <c r="D5831" t="s">
        <v>50</v>
      </c>
      <c r="E5831" t="s">
        <v>50</v>
      </c>
      <c r="F5831">
        <v>86</v>
      </c>
      <c r="G5831">
        <v>55</v>
      </c>
      <c r="H5831">
        <v>0</v>
      </c>
      <c r="I5831">
        <v>0</v>
      </c>
      <c r="J5831">
        <v>0</v>
      </c>
      <c r="K5831">
        <v>2</v>
      </c>
      <c r="L5831" t="s">
        <v>20</v>
      </c>
      <c r="M5831" t="s">
        <v>86</v>
      </c>
      <c r="N5831" t="s">
        <v>85</v>
      </c>
      <c r="O5831" t="s">
        <v>22</v>
      </c>
      <c r="P5831" t="s">
        <v>23</v>
      </c>
      <c r="Q5831" t="s">
        <v>41</v>
      </c>
    </row>
    <row r="5832" spans="1:17" x14ac:dyDescent="0.2">
      <c r="A5832" s="2">
        <v>37135</v>
      </c>
      <c r="B5832" t="s">
        <v>737</v>
      </c>
      <c r="C5832" t="s">
        <v>82</v>
      </c>
      <c r="D5832" t="s">
        <v>50</v>
      </c>
      <c r="E5832" t="s">
        <v>50</v>
      </c>
      <c r="F5832">
        <v>145</v>
      </c>
      <c r="G5832">
        <v>9</v>
      </c>
      <c r="H5832">
        <v>0</v>
      </c>
      <c r="I5832">
        <v>0</v>
      </c>
      <c r="J5832">
        <v>1</v>
      </c>
      <c r="K5832">
        <v>7</v>
      </c>
      <c r="L5832" t="s">
        <v>20</v>
      </c>
      <c r="M5832" t="s">
        <v>1005</v>
      </c>
      <c r="N5832" t="s">
        <v>106</v>
      </c>
      <c r="O5832" t="s">
        <v>122</v>
      </c>
      <c r="P5832" t="s">
        <v>23</v>
      </c>
      <c r="Q5832" t="s">
        <v>41</v>
      </c>
    </row>
    <row r="5833" spans="1:17" x14ac:dyDescent="0.2">
      <c r="A5833" s="2">
        <v>37135</v>
      </c>
      <c r="B5833" t="s">
        <v>317</v>
      </c>
      <c r="C5833" t="s">
        <v>168</v>
      </c>
      <c r="D5833" t="s">
        <v>50</v>
      </c>
      <c r="E5833" t="s">
        <v>50</v>
      </c>
      <c r="F5833">
        <v>87</v>
      </c>
      <c r="G5833">
        <v>48</v>
      </c>
      <c r="H5833">
        <v>0</v>
      </c>
      <c r="I5833">
        <v>0</v>
      </c>
      <c r="J5833">
        <v>0</v>
      </c>
      <c r="K5833">
        <v>2</v>
      </c>
      <c r="L5833" t="s">
        <v>20</v>
      </c>
      <c r="M5833" t="s">
        <v>394</v>
      </c>
      <c r="N5833" t="s">
        <v>317</v>
      </c>
      <c r="O5833" t="s">
        <v>22</v>
      </c>
      <c r="P5833" t="s">
        <v>23</v>
      </c>
      <c r="Q5833" t="s">
        <v>41</v>
      </c>
    </row>
    <row r="5834" spans="1:17" x14ac:dyDescent="0.2">
      <c r="A5834" s="2">
        <v>37135</v>
      </c>
      <c r="B5834" t="s">
        <v>646</v>
      </c>
      <c r="C5834" t="s">
        <v>123</v>
      </c>
      <c r="D5834" t="s">
        <v>50</v>
      </c>
      <c r="E5834" t="s">
        <v>50</v>
      </c>
      <c r="F5834">
        <v>78</v>
      </c>
      <c r="G5834">
        <v>41</v>
      </c>
      <c r="H5834">
        <v>0</v>
      </c>
      <c r="I5834">
        <v>0</v>
      </c>
      <c r="J5834">
        <v>0</v>
      </c>
      <c r="K5834">
        <v>0</v>
      </c>
      <c r="L5834" t="s">
        <v>20</v>
      </c>
      <c r="M5834" t="s">
        <v>671</v>
      </c>
      <c r="N5834" t="s">
        <v>646</v>
      </c>
      <c r="O5834" t="s">
        <v>22</v>
      </c>
      <c r="P5834" t="s">
        <v>23</v>
      </c>
      <c r="Q5834" t="s">
        <v>30</v>
      </c>
    </row>
    <row r="5835" spans="1:17" x14ac:dyDescent="0.2">
      <c r="A5835" s="2">
        <v>37135</v>
      </c>
      <c r="B5835" t="s">
        <v>107</v>
      </c>
      <c r="C5835" t="s">
        <v>67</v>
      </c>
      <c r="D5835" t="s">
        <v>19</v>
      </c>
      <c r="E5835" t="s">
        <v>50</v>
      </c>
      <c r="F5835">
        <v>35</v>
      </c>
      <c r="G5835">
        <v>1</v>
      </c>
      <c r="H5835">
        <v>0</v>
      </c>
      <c r="I5835">
        <v>0</v>
      </c>
      <c r="J5835">
        <v>2</v>
      </c>
      <c r="K5835">
        <v>1</v>
      </c>
      <c r="L5835" t="s">
        <v>28</v>
      </c>
      <c r="M5835" t="s">
        <v>310</v>
      </c>
      <c r="N5835" t="s">
        <v>107</v>
      </c>
      <c r="O5835" t="s">
        <v>22</v>
      </c>
      <c r="P5835" t="s">
        <v>23</v>
      </c>
      <c r="Q5835" t="s">
        <v>24</v>
      </c>
    </row>
    <row r="5836" spans="1:17" x14ac:dyDescent="0.2">
      <c r="A5836" s="2">
        <v>37135</v>
      </c>
      <c r="B5836" t="s">
        <v>72</v>
      </c>
      <c r="C5836" t="s">
        <v>100</v>
      </c>
      <c r="D5836" t="s">
        <v>50</v>
      </c>
      <c r="E5836" t="s">
        <v>50</v>
      </c>
      <c r="F5836">
        <v>18</v>
      </c>
      <c r="G5836">
        <v>107</v>
      </c>
      <c r="H5836">
        <v>0</v>
      </c>
      <c r="I5836">
        <v>0</v>
      </c>
      <c r="J5836">
        <v>1</v>
      </c>
      <c r="K5836">
        <v>1</v>
      </c>
      <c r="L5836" t="s">
        <v>20</v>
      </c>
      <c r="M5836" t="s">
        <v>74</v>
      </c>
      <c r="N5836" t="s">
        <v>72</v>
      </c>
      <c r="O5836" t="s">
        <v>22</v>
      </c>
      <c r="P5836" t="s">
        <v>23</v>
      </c>
      <c r="Q5836" t="s">
        <v>30</v>
      </c>
    </row>
    <row r="5837" spans="1:17" x14ac:dyDescent="0.2">
      <c r="A5837" s="2">
        <v>37135</v>
      </c>
      <c r="B5837" t="s">
        <v>48</v>
      </c>
      <c r="C5837" t="s">
        <v>97</v>
      </c>
      <c r="D5837" t="s">
        <v>50</v>
      </c>
      <c r="E5837" t="s">
        <v>50</v>
      </c>
      <c r="F5837">
        <v>122</v>
      </c>
      <c r="G5837">
        <v>144</v>
      </c>
      <c r="H5837">
        <v>0</v>
      </c>
      <c r="I5837">
        <v>0</v>
      </c>
      <c r="J5837">
        <v>1</v>
      </c>
      <c r="K5837">
        <v>0</v>
      </c>
      <c r="L5837" t="s">
        <v>20</v>
      </c>
      <c r="M5837" t="s">
        <v>51</v>
      </c>
      <c r="N5837" t="s">
        <v>48</v>
      </c>
      <c r="O5837" t="s">
        <v>22</v>
      </c>
      <c r="P5837" t="s">
        <v>23</v>
      </c>
      <c r="Q5837" t="s">
        <v>24</v>
      </c>
    </row>
    <row r="5838" spans="1:17" x14ac:dyDescent="0.2">
      <c r="A5838" s="2">
        <v>37135</v>
      </c>
      <c r="B5838" t="s">
        <v>345</v>
      </c>
      <c r="C5838" t="s">
        <v>94</v>
      </c>
      <c r="D5838" t="s">
        <v>50</v>
      </c>
      <c r="E5838" t="s">
        <v>50</v>
      </c>
      <c r="F5838">
        <v>72</v>
      </c>
      <c r="G5838">
        <v>54</v>
      </c>
      <c r="H5838">
        <v>0</v>
      </c>
      <c r="I5838">
        <v>0</v>
      </c>
      <c r="J5838">
        <v>3</v>
      </c>
      <c r="K5838">
        <v>1</v>
      </c>
      <c r="L5838" t="s">
        <v>20</v>
      </c>
      <c r="M5838" t="s">
        <v>360</v>
      </c>
      <c r="N5838" t="s">
        <v>345</v>
      </c>
      <c r="O5838" t="s">
        <v>22</v>
      </c>
      <c r="P5838" t="s">
        <v>23</v>
      </c>
      <c r="Q5838" t="s">
        <v>24</v>
      </c>
    </row>
    <row r="5839" spans="1:17" x14ac:dyDescent="0.2">
      <c r="A5839" s="2">
        <v>37135</v>
      </c>
      <c r="B5839" t="s">
        <v>129</v>
      </c>
      <c r="C5839" t="s">
        <v>89</v>
      </c>
      <c r="D5839" t="s">
        <v>50</v>
      </c>
      <c r="E5839" t="s">
        <v>50</v>
      </c>
      <c r="F5839">
        <v>5</v>
      </c>
      <c r="G5839">
        <v>15</v>
      </c>
      <c r="H5839">
        <v>0</v>
      </c>
      <c r="I5839">
        <v>0</v>
      </c>
      <c r="J5839">
        <v>1</v>
      </c>
      <c r="K5839">
        <v>5</v>
      </c>
      <c r="L5839" t="s">
        <v>20</v>
      </c>
      <c r="M5839" t="s">
        <v>589</v>
      </c>
      <c r="N5839" t="s">
        <v>129</v>
      </c>
      <c r="O5839" t="s">
        <v>22</v>
      </c>
      <c r="P5839" t="s">
        <v>23</v>
      </c>
      <c r="Q5839" t="s">
        <v>41</v>
      </c>
    </row>
    <row r="5840" spans="1:17" x14ac:dyDescent="0.2">
      <c r="A5840" s="2">
        <v>37135</v>
      </c>
      <c r="B5840" t="s">
        <v>76</v>
      </c>
      <c r="C5840" t="s">
        <v>293</v>
      </c>
      <c r="D5840" t="s">
        <v>50</v>
      </c>
      <c r="E5840" t="s">
        <v>50</v>
      </c>
      <c r="F5840">
        <v>57</v>
      </c>
      <c r="G5840">
        <v>7</v>
      </c>
      <c r="H5840">
        <v>0</v>
      </c>
      <c r="I5840">
        <v>0</v>
      </c>
      <c r="J5840">
        <v>3</v>
      </c>
      <c r="K5840">
        <v>1</v>
      </c>
      <c r="L5840" t="s">
        <v>20</v>
      </c>
      <c r="M5840" t="s">
        <v>78</v>
      </c>
      <c r="N5840" t="s">
        <v>76</v>
      </c>
      <c r="O5840" t="s">
        <v>22</v>
      </c>
      <c r="P5840" t="s">
        <v>23</v>
      </c>
      <c r="Q5840" t="s">
        <v>24</v>
      </c>
    </row>
    <row r="5841" spans="1:17" x14ac:dyDescent="0.2">
      <c r="A5841" s="2">
        <v>37135</v>
      </c>
      <c r="B5841" t="s">
        <v>98</v>
      </c>
      <c r="C5841" t="s">
        <v>126</v>
      </c>
      <c r="D5841" t="s">
        <v>50</v>
      </c>
      <c r="E5841" t="s">
        <v>50</v>
      </c>
      <c r="F5841">
        <v>25</v>
      </c>
      <c r="G5841">
        <v>10</v>
      </c>
      <c r="H5841">
        <v>0</v>
      </c>
      <c r="I5841">
        <v>0</v>
      </c>
      <c r="J5841">
        <v>1</v>
      </c>
      <c r="K5841">
        <v>0</v>
      </c>
      <c r="L5841" t="s">
        <v>20</v>
      </c>
      <c r="M5841" t="s">
        <v>99</v>
      </c>
      <c r="N5841" t="s">
        <v>98</v>
      </c>
      <c r="O5841" t="s">
        <v>22</v>
      </c>
      <c r="P5841" t="s">
        <v>23</v>
      </c>
      <c r="Q5841" t="s">
        <v>24</v>
      </c>
    </row>
    <row r="5842" spans="1:17" x14ac:dyDescent="0.2">
      <c r="A5842" s="2">
        <v>37135</v>
      </c>
      <c r="B5842" t="s">
        <v>73</v>
      </c>
      <c r="C5842" t="s">
        <v>119</v>
      </c>
      <c r="D5842" t="s">
        <v>50</v>
      </c>
      <c r="E5842" t="s">
        <v>50</v>
      </c>
      <c r="F5842">
        <v>95</v>
      </c>
      <c r="G5842">
        <v>4</v>
      </c>
      <c r="H5842">
        <v>0</v>
      </c>
      <c r="I5842">
        <v>0</v>
      </c>
      <c r="J5842">
        <v>0</v>
      </c>
      <c r="K5842">
        <v>0</v>
      </c>
      <c r="L5842" t="s">
        <v>20</v>
      </c>
      <c r="M5842" t="s">
        <v>806</v>
      </c>
      <c r="N5842" t="s">
        <v>73</v>
      </c>
      <c r="O5842" t="s">
        <v>22</v>
      </c>
      <c r="P5842" t="s">
        <v>23</v>
      </c>
      <c r="Q5842" t="s">
        <v>30</v>
      </c>
    </row>
    <row r="5843" spans="1:17" x14ac:dyDescent="0.2">
      <c r="A5843" s="2">
        <v>37135</v>
      </c>
      <c r="B5843" t="s">
        <v>328</v>
      </c>
      <c r="C5843" t="s">
        <v>52</v>
      </c>
      <c r="D5843" t="s">
        <v>50</v>
      </c>
      <c r="E5843" t="s">
        <v>50</v>
      </c>
      <c r="F5843">
        <v>82</v>
      </c>
      <c r="G5843">
        <v>19</v>
      </c>
      <c r="H5843">
        <v>0</v>
      </c>
      <c r="I5843">
        <v>0</v>
      </c>
      <c r="J5843">
        <v>1</v>
      </c>
      <c r="K5843">
        <v>2</v>
      </c>
      <c r="L5843" t="s">
        <v>20</v>
      </c>
      <c r="M5843" t="s">
        <v>329</v>
      </c>
      <c r="N5843" t="s">
        <v>328</v>
      </c>
      <c r="O5843" t="s">
        <v>22</v>
      </c>
      <c r="P5843" t="s">
        <v>23</v>
      </c>
      <c r="Q5843" t="s">
        <v>41</v>
      </c>
    </row>
    <row r="5844" spans="1:17" x14ac:dyDescent="0.2">
      <c r="A5844" s="2">
        <v>37135</v>
      </c>
      <c r="B5844" t="s">
        <v>184</v>
      </c>
      <c r="C5844" t="s">
        <v>87</v>
      </c>
      <c r="D5844" t="s">
        <v>50</v>
      </c>
      <c r="E5844" t="s">
        <v>50</v>
      </c>
      <c r="F5844">
        <v>133</v>
      </c>
      <c r="G5844">
        <v>50</v>
      </c>
      <c r="H5844">
        <v>0</v>
      </c>
      <c r="I5844">
        <v>0</v>
      </c>
      <c r="J5844">
        <v>0</v>
      </c>
      <c r="K5844">
        <v>2</v>
      </c>
      <c r="L5844" t="s">
        <v>20</v>
      </c>
      <c r="M5844" t="s">
        <v>193</v>
      </c>
      <c r="N5844" t="s">
        <v>184</v>
      </c>
      <c r="O5844" t="s">
        <v>22</v>
      </c>
      <c r="P5844" t="s">
        <v>23</v>
      </c>
      <c r="Q5844" t="s">
        <v>41</v>
      </c>
    </row>
    <row r="5845" spans="1:17" x14ac:dyDescent="0.2">
      <c r="A5845" s="2">
        <v>37135</v>
      </c>
      <c r="B5845" t="s">
        <v>384</v>
      </c>
      <c r="C5845" t="s">
        <v>386</v>
      </c>
      <c r="D5845" t="s">
        <v>50</v>
      </c>
      <c r="E5845" t="s">
        <v>50</v>
      </c>
      <c r="F5845">
        <v>103</v>
      </c>
      <c r="G5845">
        <v>114</v>
      </c>
      <c r="H5845">
        <v>0</v>
      </c>
      <c r="I5845">
        <v>0</v>
      </c>
      <c r="J5845">
        <v>2</v>
      </c>
      <c r="K5845">
        <v>0</v>
      </c>
      <c r="L5845" t="s">
        <v>20</v>
      </c>
      <c r="M5845" t="s">
        <v>395</v>
      </c>
      <c r="N5845" t="s">
        <v>384</v>
      </c>
      <c r="O5845" t="s">
        <v>22</v>
      </c>
      <c r="P5845" t="s">
        <v>23</v>
      </c>
      <c r="Q5845" t="s">
        <v>24</v>
      </c>
    </row>
    <row r="5846" spans="1:17" x14ac:dyDescent="0.2">
      <c r="A5846" s="2">
        <v>37135</v>
      </c>
      <c r="B5846" t="s">
        <v>90</v>
      </c>
      <c r="C5846" t="s">
        <v>49</v>
      </c>
      <c r="D5846" t="s">
        <v>50</v>
      </c>
      <c r="E5846" t="s">
        <v>50</v>
      </c>
      <c r="F5846">
        <v>26</v>
      </c>
      <c r="G5846">
        <v>21</v>
      </c>
      <c r="H5846">
        <v>0</v>
      </c>
      <c r="I5846">
        <v>0</v>
      </c>
      <c r="J5846">
        <v>3</v>
      </c>
      <c r="K5846">
        <v>0</v>
      </c>
      <c r="L5846" t="s">
        <v>20</v>
      </c>
      <c r="M5846" t="s">
        <v>713</v>
      </c>
      <c r="N5846" t="s">
        <v>90</v>
      </c>
      <c r="O5846" t="s">
        <v>22</v>
      </c>
      <c r="P5846" t="s">
        <v>23</v>
      </c>
      <c r="Q5846" t="s">
        <v>24</v>
      </c>
    </row>
    <row r="5847" spans="1:17" x14ac:dyDescent="0.2">
      <c r="A5847" s="2">
        <v>37135</v>
      </c>
      <c r="B5847" t="s">
        <v>104</v>
      </c>
      <c r="C5847" t="s">
        <v>274</v>
      </c>
      <c r="D5847" t="s">
        <v>50</v>
      </c>
      <c r="E5847" t="s">
        <v>50</v>
      </c>
      <c r="F5847">
        <v>39</v>
      </c>
      <c r="G5847">
        <v>17</v>
      </c>
      <c r="H5847">
        <v>0</v>
      </c>
      <c r="I5847">
        <v>0</v>
      </c>
      <c r="J5847">
        <v>0</v>
      </c>
      <c r="K5847">
        <v>0</v>
      </c>
      <c r="L5847" t="s">
        <v>20</v>
      </c>
      <c r="M5847" t="s">
        <v>273</v>
      </c>
      <c r="N5847" t="s">
        <v>104</v>
      </c>
      <c r="O5847" t="s">
        <v>22</v>
      </c>
      <c r="P5847" t="s">
        <v>23</v>
      </c>
      <c r="Q5847" t="s">
        <v>30</v>
      </c>
    </row>
    <row r="5848" spans="1:17" x14ac:dyDescent="0.2">
      <c r="A5848" s="2">
        <v>37135</v>
      </c>
      <c r="B5848" t="s">
        <v>244</v>
      </c>
      <c r="C5848" t="s">
        <v>180</v>
      </c>
      <c r="D5848" t="s">
        <v>50</v>
      </c>
      <c r="E5848" t="s">
        <v>50</v>
      </c>
      <c r="F5848">
        <v>40</v>
      </c>
      <c r="G5848">
        <v>33</v>
      </c>
      <c r="H5848">
        <v>0</v>
      </c>
      <c r="I5848">
        <v>0</v>
      </c>
      <c r="J5848">
        <v>0</v>
      </c>
      <c r="K5848">
        <v>1</v>
      </c>
      <c r="L5848" t="s">
        <v>20</v>
      </c>
      <c r="M5848" t="s">
        <v>292</v>
      </c>
      <c r="N5848" t="s">
        <v>244</v>
      </c>
      <c r="O5848" t="s">
        <v>22</v>
      </c>
      <c r="P5848" t="s">
        <v>23</v>
      </c>
      <c r="Q5848" t="s">
        <v>41</v>
      </c>
    </row>
    <row r="5849" spans="1:17" x14ac:dyDescent="0.2">
      <c r="A5849" s="2">
        <v>37135</v>
      </c>
      <c r="B5849" t="s">
        <v>249</v>
      </c>
      <c r="C5849" t="s">
        <v>95</v>
      </c>
      <c r="D5849" t="s">
        <v>50</v>
      </c>
      <c r="E5849" t="s">
        <v>50</v>
      </c>
      <c r="F5849">
        <v>44</v>
      </c>
      <c r="G5849">
        <v>20</v>
      </c>
      <c r="H5849">
        <v>0</v>
      </c>
      <c r="I5849">
        <v>0</v>
      </c>
      <c r="J5849">
        <v>2</v>
      </c>
      <c r="K5849">
        <v>1</v>
      </c>
      <c r="L5849" t="s">
        <v>20</v>
      </c>
      <c r="M5849" t="s">
        <v>529</v>
      </c>
      <c r="N5849" t="s">
        <v>249</v>
      </c>
      <c r="O5849" t="s">
        <v>22</v>
      </c>
      <c r="P5849" t="s">
        <v>23</v>
      </c>
      <c r="Q5849" t="s">
        <v>24</v>
      </c>
    </row>
    <row r="5850" spans="1:17" x14ac:dyDescent="0.2">
      <c r="A5850" s="2">
        <v>37135</v>
      </c>
      <c r="B5850" t="s">
        <v>106</v>
      </c>
      <c r="C5850" t="s">
        <v>69</v>
      </c>
      <c r="D5850" t="s">
        <v>50</v>
      </c>
      <c r="E5850" t="s">
        <v>50</v>
      </c>
      <c r="F5850">
        <v>8</v>
      </c>
      <c r="G5850">
        <v>49</v>
      </c>
      <c r="H5850">
        <v>0</v>
      </c>
      <c r="I5850">
        <v>0</v>
      </c>
      <c r="J5850">
        <v>4</v>
      </c>
      <c r="K5850">
        <v>0</v>
      </c>
      <c r="L5850" t="s">
        <v>20</v>
      </c>
      <c r="M5850" t="s">
        <v>275</v>
      </c>
      <c r="N5850" t="s">
        <v>106</v>
      </c>
      <c r="O5850" t="s">
        <v>22</v>
      </c>
      <c r="P5850" t="s">
        <v>23</v>
      </c>
      <c r="Q5850" t="s">
        <v>24</v>
      </c>
    </row>
    <row r="5851" spans="1:17" x14ac:dyDescent="0.2">
      <c r="A5851" s="2">
        <v>37135</v>
      </c>
      <c r="B5851" t="s">
        <v>114</v>
      </c>
      <c r="C5851" t="s">
        <v>167</v>
      </c>
      <c r="D5851" t="s">
        <v>115</v>
      </c>
      <c r="E5851" t="s">
        <v>115</v>
      </c>
      <c r="F5851">
        <v>62</v>
      </c>
      <c r="G5851">
        <v>46</v>
      </c>
      <c r="H5851">
        <v>0</v>
      </c>
      <c r="I5851">
        <v>0</v>
      </c>
      <c r="J5851">
        <v>0</v>
      </c>
      <c r="K5851">
        <v>0</v>
      </c>
      <c r="L5851" t="s">
        <v>20</v>
      </c>
      <c r="M5851" t="s">
        <v>226</v>
      </c>
      <c r="N5851" t="s">
        <v>114</v>
      </c>
      <c r="O5851" t="s">
        <v>22</v>
      </c>
      <c r="P5851" t="s">
        <v>23</v>
      </c>
      <c r="Q5851" t="s">
        <v>30</v>
      </c>
    </row>
    <row r="5852" spans="1:17" x14ac:dyDescent="0.2">
      <c r="A5852" s="2">
        <v>37135</v>
      </c>
      <c r="B5852" t="s">
        <v>282</v>
      </c>
      <c r="C5852" t="s">
        <v>131</v>
      </c>
      <c r="D5852" t="s">
        <v>19</v>
      </c>
      <c r="E5852" t="s">
        <v>27</v>
      </c>
      <c r="F5852">
        <v>32</v>
      </c>
      <c r="G5852">
        <v>31</v>
      </c>
      <c r="H5852">
        <v>0</v>
      </c>
      <c r="I5852">
        <v>0</v>
      </c>
      <c r="J5852">
        <v>0</v>
      </c>
      <c r="K5852">
        <v>2</v>
      </c>
      <c r="L5852" t="s">
        <v>20</v>
      </c>
      <c r="M5852" t="s">
        <v>285</v>
      </c>
      <c r="N5852" t="s">
        <v>282</v>
      </c>
      <c r="O5852" t="s">
        <v>22</v>
      </c>
      <c r="P5852" t="s">
        <v>23</v>
      </c>
      <c r="Q5852" t="s">
        <v>41</v>
      </c>
    </row>
    <row r="5853" spans="1:17" x14ac:dyDescent="0.2">
      <c r="A5853" s="2">
        <v>37135</v>
      </c>
      <c r="B5853" t="s">
        <v>77</v>
      </c>
      <c r="C5853" t="s">
        <v>304</v>
      </c>
      <c r="D5853" t="s">
        <v>27</v>
      </c>
      <c r="E5853" t="s">
        <v>27</v>
      </c>
      <c r="F5853">
        <v>16</v>
      </c>
      <c r="G5853">
        <v>23</v>
      </c>
      <c r="H5853">
        <v>0</v>
      </c>
      <c r="I5853">
        <v>0</v>
      </c>
      <c r="J5853">
        <v>2</v>
      </c>
      <c r="K5853">
        <v>3</v>
      </c>
      <c r="L5853" t="s">
        <v>20</v>
      </c>
      <c r="M5853" t="s">
        <v>160</v>
      </c>
      <c r="N5853" t="s">
        <v>77</v>
      </c>
      <c r="O5853" t="s">
        <v>22</v>
      </c>
      <c r="P5853" t="s">
        <v>23</v>
      </c>
      <c r="Q5853" t="s">
        <v>41</v>
      </c>
    </row>
    <row r="5854" spans="1:17" x14ac:dyDescent="0.2">
      <c r="A5854" s="2">
        <v>37135</v>
      </c>
      <c r="B5854" t="s">
        <v>161</v>
      </c>
      <c r="C5854" t="s">
        <v>286</v>
      </c>
      <c r="D5854" t="s">
        <v>50</v>
      </c>
      <c r="E5854" t="s">
        <v>50</v>
      </c>
      <c r="F5854">
        <v>105</v>
      </c>
      <c r="G5854">
        <v>96</v>
      </c>
      <c r="H5854">
        <v>0</v>
      </c>
      <c r="I5854">
        <v>0</v>
      </c>
      <c r="J5854">
        <v>0</v>
      </c>
      <c r="K5854">
        <v>0</v>
      </c>
      <c r="L5854" t="s">
        <v>20</v>
      </c>
      <c r="M5854" t="s">
        <v>162</v>
      </c>
      <c r="N5854" t="s">
        <v>161</v>
      </c>
      <c r="O5854" t="s">
        <v>22</v>
      </c>
      <c r="P5854" t="s">
        <v>23</v>
      </c>
      <c r="Q5854" t="s">
        <v>30</v>
      </c>
    </row>
    <row r="5855" spans="1:17" x14ac:dyDescent="0.2">
      <c r="A5855" s="2">
        <v>37136</v>
      </c>
      <c r="B5855" t="s">
        <v>185</v>
      </c>
      <c r="C5855" t="s">
        <v>26</v>
      </c>
      <c r="D5855" t="s">
        <v>27</v>
      </c>
      <c r="E5855" t="s">
        <v>27</v>
      </c>
      <c r="F5855">
        <v>52</v>
      </c>
      <c r="G5855">
        <v>12</v>
      </c>
      <c r="H5855">
        <v>0</v>
      </c>
      <c r="I5855">
        <v>0</v>
      </c>
      <c r="J5855">
        <v>1</v>
      </c>
      <c r="K5855">
        <v>2</v>
      </c>
      <c r="L5855" t="s">
        <v>20</v>
      </c>
      <c r="M5855" t="s">
        <v>412</v>
      </c>
      <c r="N5855" t="s">
        <v>185</v>
      </c>
      <c r="O5855" t="s">
        <v>22</v>
      </c>
      <c r="P5855" t="s">
        <v>23</v>
      </c>
      <c r="Q5855" t="s">
        <v>41</v>
      </c>
    </row>
    <row r="5856" spans="1:17" x14ac:dyDescent="0.2">
      <c r="A5856" s="2">
        <v>37138</v>
      </c>
      <c r="B5856" t="s">
        <v>107</v>
      </c>
      <c r="C5856" t="s">
        <v>32</v>
      </c>
      <c r="D5856" t="s">
        <v>19</v>
      </c>
      <c r="E5856" t="s">
        <v>19</v>
      </c>
      <c r="F5856">
        <v>35</v>
      </c>
      <c r="G5856">
        <v>110</v>
      </c>
      <c r="H5856">
        <v>0</v>
      </c>
      <c r="I5856">
        <v>0</v>
      </c>
      <c r="J5856">
        <v>0</v>
      </c>
      <c r="K5856">
        <v>2</v>
      </c>
      <c r="L5856" t="s">
        <v>20</v>
      </c>
      <c r="M5856" t="s">
        <v>310</v>
      </c>
      <c r="N5856" t="s">
        <v>107</v>
      </c>
      <c r="O5856" t="s">
        <v>22</v>
      </c>
      <c r="P5856" t="s">
        <v>23</v>
      </c>
      <c r="Q5856" t="s">
        <v>41</v>
      </c>
    </row>
    <row r="5857" spans="1:17" x14ac:dyDescent="0.2">
      <c r="A5857" s="2">
        <v>37138</v>
      </c>
      <c r="B5857" t="s">
        <v>42</v>
      </c>
      <c r="C5857" t="s">
        <v>18</v>
      </c>
      <c r="D5857" t="s">
        <v>19</v>
      </c>
      <c r="E5857" t="s">
        <v>19</v>
      </c>
      <c r="F5857">
        <v>43</v>
      </c>
      <c r="G5857">
        <v>24</v>
      </c>
      <c r="H5857">
        <v>0</v>
      </c>
      <c r="I5857">
        <v>0</v>
      </c>
      <c r="J5857">
        <v>0</v>
      </c>
      <c r="K5857">
        <v>2</v>
      </c>
      <c r="L5857" t="s">
        <v>20</v>
      </c>
      <c r="M5857" t="s">
        <v>44</v>
      </c>
      <c r="N5857" t="s">
        <v>42</v>
      </c>
      <c r="O5857" t="s">
        <v>22</v>
      </c>
      <c r="P5857" t="s">
        <v>23</v>
      </c>
      <c r="Q5857" t="s">
        <v>41</v>
      </c>
    </row>
    <row r="5858" spans="1:17" x14ac:dyDescent="0.2">
      <c r="A5858" s="2">
        <v>37139</v>
      </c>
      <c r="B5858" t="s">
        <v>39</v>
      </c>
      <c r="C5858" t="s">
        <v>25</v>
      </c>
      <c r="D5858" t="s">
        <v>19</v>
      </c>
      <c r="E5858" t="s">
        <v>19</v>
      </c>
      <c r="F5858">
        <v>3</v>
      </c>
      <c r="G5858">
        <v>2</v>
      </c>
      <c r="H5858">
        <v>0</v>
      </c>
      <c r="I5858">
        <v>0</v>
      </c>
      <c r="J5858">
        <v>2</v>
      </c>
      <c r="K5858">
        <v>1</v>
      </c>
      <c r="L5858" t="s">
        <v>20</v>
      </c>
      <c r="M5858" t="s">
        <v>65</v>
      </c>
      <c r="N5858" t="s">
        <v>39</v>
      </c>
      <c r="O5858" t="s">
        <v>22</v>
      </c>
      <c r="P5858" t="s">
        <v>23</v>
      </c>
      <c r="Q5858" t="s">
        <v>24</v>
      </c>
    </row>
    <row r="5859" spans="1:17" x14ac:dyDescent="0.2">
      <c r="A5859" s="2">
        <v>37139</v>
      </c>
      <c r="B5859" t="s">
        <v>69</v>
      </c>
      <c r="C5859" t="s">
        <v>646</v>
      </c>
      <c r="D5859" t="s">
        <v>50</v>
      </c>
      <c r="E5859" t="s">
        <v>50</v>
      </c>
      <c r="F5859">
        <v>49</v>
      </c>
      <c r="G5859">
        <v>78</v>
      </c>
      <c r="H5859">
        <v>0</v>
      </c>
      <c r="I5859">
        <v>0</v>
      </c>
      <c r="J5859">
        <v>2</v>
      </c>
      <c r="K5859">
        <v>0</v>
      </c>
      <c r="L5859" t="s">
        <v>20</v>
      </c>
      <c r="M5859" t="s">
        <v>71</v>
      </c>
      <c r="N5859" t="s">
        <v>69</v>
      </c>
      <c r="O5859" t="s">
        <v>22</v>
      </c>
      <c r="P5859" t="s">
        <v>23</v>
      </c>
      <c r="Q5859" t="s">
        <v>24</v>
      </c>
    </row>
    <row r="5860" spans="1:17" x14ac:dyDescent="0.2">
      <c r="A5860" s="2">
        <v>37139</v>
      </c>
      <c r="B5860" t="s">
        <v>386</v>
      </c>
      <c r="C5860" t="s">
        <v>328</v>
      </c>
      <c r="D5860" t="s">
        <v>50</v>
      </c>
      <c r="E5860" t="s">
        <v>50</v>
      </c>
      <c r="F5860">
        <v>114</v>
      </c>
      <c r="G5860">
        <v>82</v>
      </c>
      <c r="H5860">
        <v>0</v>
      </c>
      <c r="I5860">
        <v>0</v>
      </c>
      <c r="J5860">
        <v>1</v>
      </c>
      <c r="K5860">
        <v>1</v>
      </c>
      <c r="L5860" t="s">
        <v>20</v>
      </c>
      <c r="M5860" t="s">
        <v>595</v>
      </c>
      <c r="N5860" t="s">
        <v>386</v>
      </c>
      <c r="O5860" t="s">
        <v>22</v>
      </c>
      <c r="P5860" t="s">
        <v>23</v>
      </c>
      <c r="Q5860" t="s">
        <v>30</v>
      </c>
    </row>
    <row r="5861" spans="1:17" x14ac:dyDescent="0.2">
      <c r="A5861" s="2">
        <v>37139</v>
      </c>
      <c r="B5861" t="s">
        <v>317</v>
      </c>
      <c r="C5861" t="s">
        <v>90</v>
      </c>
      <c r="D5861" t="s">
        <v>50</v>
      </c>
      <c r="E5861" t="s">
        <v>50</v>
      </c>
      <c r="F5861">
        <v>87</v>
      </c>
      <c r="G5861">
        <v>26</v>
      </c>
      <c r="H5861">
        <v>0</v>
      </c>
      <c r="I5861">
        <v>0</v>
      </c>
      <c r="J5861">
        <v>4</v>
      </c>
      <c r="K5861">
        <v>1</v>
      </c>
      <c r="L5861" t="s">
        <v>20</v>
      </c>
      <c r="M5861" t="s">
        <v>394</v>
      </c>
      <c r="N5861" t="s">
        <v>317</v>
      </c>
      <c r="O5861" t="s">
        <v>22</v>
      </c>
      <c r="P5861" t="s">
        <v>23</v>
      </c>
      <c r="Q5861" t="s">
        <v>24</v>
      </c>
    </row>
    <row r="5862" spans="1:17" x14ac:dyDescent="0.2">
      <c r="A5862" s="2">
        <v>37139</v>
      </c>
      <c r="B5862" t="s">
        <v>147</v>
      </c>
      <c r="C5862" t="s">
        <v>104</v>
      </c>
      <c r="D5862" t="s">
        <v>50</v>
      </c>
      <c r="E5862" t="s">
        <v>50</v>
      </c>
      <c r="F5862">
        <v>30</v>
      </c>
      <c r="G5862">
        <v>39</v>
      </c>
      <c r="H5862">
        <v>0</v>
      </c>
      <c r="I5862">
        <v>0</v>
      </c>
      <c r="J5862">
        <v>2</v>
      </c>
      <c r="K5862">
        <v>0</v>
      </c>
      <c r="L5862" t="s">
        <v>20</v>
      </c>
      <c r="M5862" t="s">
        <v>148</v>
      </c>
      <c r="N5862" t="s">
        <v>147</v>
      </c>
      <c r="O5862" t="s">
        <v>22</v>
      </c>
      <c r="P5862" t="s">
        <v>23</v>
      </c>
      <c r="Q5862" t="s">
        <v>24</v>
      </c>
    </row>
    <row r="5863" spans="1:17" x14ac:dyDescent="0.2">
      <c r="A5863" s="2">
        <v>37139</v>
      </c>
      <c r="B5863" t="s">
        <v>87</v>
      </c>
      <c r="C5863" t="s">
        <v>72</v>
      </c>
      <c r="D5863" t="s">
        <v>50</v>
      </c>
      <c r="E5863" t="s">
        <v>50</v>
      </c>
      <c r="F5863">
        <v>50</v>
      </c>
      <c r="G5863">
        <v>18</v>
      </c>
      <c r="H5863">
        <v>0</v>
      </c>
      <c r="I5863">
        <v>0</v>
      </c>
      <c r="J5863">
        <v>0</v>
      </c>
      <c r="K5863">
        <v>2</v>
      </c>
      <c r="L5863" t="s">
        <v>20</v>
      </c>
      <c r="M5863" t="s">
        <v>88</v>
      </c>
      <c r="N5863" t="s">
        <v>87</v>
      </c>
      <c r="O5863" t="s">
        <v>22</v>
      </c>
      <c r="P5863" t="s">
        <v>23</v>
      </c>
      <c r="Q5863" t="s">
        <v>41</v>
      </c>
    </row>
    <row r="5864" spans="1:17" x14ac:dyDescent="0.2">
      <c r="A5864" s="2">
        <v>37139</v>
      </c>
      <c r="B5864" t="s">
        <v>43</v>
      </c>
      <c r="C5864" t="s">
        <v>31</v>
      </c>
      <c r="D5864" t="s">
        <v>19</v>
      </c>
      <c r="E5864" t="s">
        <v>19</v>
      </c>
      <c r="F5864">
        <v>6</v>
      </c>
      <c r="G5864">
        <v>47</v>
      </c>
      <c r="H5864">
        <v>0</v>
      </c>
      <c r="I5864">
        <v>0</v>
      </c>
      <c r="J5864">
        <v>0</v>
      </c>
      <c r="K5864">
        <v>0</v>
      </c>
      <c r="L5864" t="s">
        <v>20</v>
      </c>
      <c r="M5864" t="s">
        <v>908</v>
      </c>
      <c r="N5864" t="s">
        <v>43</v>
      </c>
      <c r="O5864" t="s">
        <v>22</v>
      </c>
      <c r="P5864" t="s">
        <v>23</v>
      </c>
      <c r="Q5864" t="s">
        <v>30</v>
      </c>
    </row>
    <row r="5865" spans="1:17" x14ac:dyDescent="0.2">
      <c r="A5865" s="2">
        <v>37139</v>
      </c>
      <c r="B5865" t="s">
        <v>131</v>
      </c>
      <c r="C5865" t="s">
        <v>77</v>
      </c>
      <c r="D5865" t="s">
        <v>27</v>
      </c>
      <c r="E5865" t="s">
        <v>27</v>
      </c>
      <c r="F5865">
        <v>31</v>
      </c>
      <c r="G5865">
        <v>16</v>
      </c>
      <c r="H5865">
        <v>0</v>
      </c>
      <c r="I5865">
        <v>0</v>
      </c>
      <c r="J5865">
        <v>2</v>
      </c>
      <c r="K5865">
        <v>0</v>
      </c>
      <c r="L5865" t="s">
        <v>20</v>
      </c>
      <c r="M5865" t="s">
        <v>637</v>
      </c>
      <c r="N5865" t="s">
        <v>131</v>
      </c>
      <c r="O5865" t="s">
        <v>22</v>
      </c>
      <c r="P5865" t="s">
        <v>23</v>
      </c>
      <c r="Q5865" t="s">
        <v>24</v>
      </c>
    </row>
    <row r="5866" spans="1:17" x14ac:dyDescent="0.2">
      <c r="A5866" s="2">
        <v>37139</v>
      </c>
      <c r="B5866" t="s">
        <v>145</v>
      </c>
      <c r="C5866" t="s">
        <v>82</v>
      </c>
      <c r="D5866" t="s">
        <v>50</v>
      </c>
      <c r="E5866" t="s">
        <v>50</v>
      </c>
      <c r="F5866">
        <v>74</v>
      </c>
      <c r="G5866">
        <v>9</v>
      </c>
      <c r="H5866">
        <v>0</v>
      </c>
      <c r="I5866">
        <v>0</v>
      </c>
      <c r="J5866">
        <v>1</v>
      </c>
      <c r="K5866">
        <v>3</v>
      </c>
      <c r="L5866" t="s">
        <v>20</v>
      </c>
      <c r="M5866" t="s">
        <v>433</v>
      </c>
      <c r="N5866" t="s">
        <v>145</v>
      </c>
      <c r="O5866" t="s">
        <v>22</v>
      </c>
      <c r="P5866" t="s">
        <v>23</v>
      </c>
      <c r="Q5866" t="s">
        <v>41</v>
      </c>
    </row>
    <row r="5867" spans="1:17" x14ac:dyDescent="0.2">
      <c r="A5867" s="2">
        <v>37139</v>
      </c>
      <c r="B5867" t="s">
        <v>293</v>
      </c>
      <c r="C5867" t="s">
        <v>184</v>
      </c>
      <c r="D5867" t="s">
        <v>50</v>
      </c>
      <c r="E5867" t="s">
        <v>50</v>
      </c>
      <c r="F5867">
        <v>7</v>
      </c>
      <c r="G5867">
        <v>133</v>
      </c>
      <c r="H5867">
        <v>0</v>
      </c>
      <c r="I5867">
        <v>0</v>
      </c>
      <c r="J5867">
        <v>3</v>
      </c>
      <c r="K5867">
        <v>2</v>
      </c>
      <c r="L5867" t="s">
        <v>20</v>
      </c>
      <c r="M5867" t="s">
        <v>653</v>
      </c>
      <c r="N5867" t="s">
        <v>293</v>
      </c>
      <c r="O5867" t="s">
        <v>22</v>
      </c>
      <c r="P5867" t="s">
        <v>23</v>
      </c>
      <c r="Q5867" t="s">
        <v>24</v>
      </c>
    </row>
    <row r="5868" spans="1:17" x14ac:dyDescent="0.2">
      <c r="A5868" s="2">
        <v>37139</v>
      </c>
      <c r="B5868" t="s">
        <v>89</v>
      </c>
      <c r="C5868" t="s">
        <v>85</v>
      </c>
      <c r="D5868" t="s">
        <v>50</v>
      </c>
      <c r="E5868" t="s">
        <v>50</v>
      </c>
      <c r="F5868">
        <v>15</v>
      </c>
      <c r="G5868">
        <v>86</v>
      </c>
      <c r="H5868">
        <v>0</v>
      </c>
      <c r="I5868">
        <v>0</v>
      </c>
      <c r="J5868">
        <v>2</v>
      </c>
      <c r="K5868">
        <v>0</v>
      </c>
      <c r="L5868" t="s">
        <v>20</v>
      </c>
      <c r="M5868" t="s">
        <v>542</v>
      </c>
      <c r="N5868" t="s">
        <v>89</v>
      </c>
      <c r="O5868" t="s">
        <v>22</v>
      </c>
      <c r="P5868" t="s">
        <v>23</v>
      </c>
      <c r="Q5868" t="s">
        <v>24</v>
      </c>
    </row>
    <row r="5869" spans="1:17" x14ac:dyDescent="0.2">
      <c r="A5869" s="2">
        <v>37139</v>
      </c>
      <c r="B5869" t="s">
        <v>48</v>
      </c>
      <c r="C5869" t="s">
        <v>95</v>
      </c>
      <c r="D5869" t="s">
        <v>50</v>
      </c>
      <c r="E5869" t="s">
        <v>50</v>
      </c>
      <c r="F5869">
        <v>122</v>
      </c>
      <c r="G5869">
        <v>20</v>
      </c>
      <c r="H5869">
        <v>0</v>
      </c>
      <c r="I5869">
        <v>0</v>
      </c>
      <c r="J5869">
        <v>0</v>
      </c>
      <c r="K5869">
        <v>3</v>
      </c>
      <c r="L5869" t="s">
        <v>20</v>
      </c>
      <c r="M5869" t="s">
        <v>866</v>
      </c>
      <c r="N5869" t="s">
        <v>48</v>
      </c>
      <c r="O5869" t="s">
        <v>22</v>
      </c>
      <c r="P5869" t="s">
        <v>23</v>
      </c>
      <c r="Q5869" t="s">
        <v>41</v>
      </c>
    </row>
    <row r="5870" spans="1:17" x14ac:dyDescent="0.2">
      <c r="A5870" s="2">
        <v>37139</v>
      </c>
      <c r="B5870" t="s">
        <v>70</v>
      </c>
      <c r="C5870" t="s">
        <v>153</v>
      </c>
      <c r="D5870" t="s">
        <v>50</v>
      </c>
      <c r="E5870" t="s">
        <v>50</v>
      </c>
      <c r="F5870">
        <v>55</v>
      </c>
      <c r="G5870">
        <v>56</v>
      </c>
      <c r="H5870">
        <v>0</v>
      </c>
      <c r="I5870">
        <v>0</v>
      </c>
      <c r="J5870">
        <v>5</v>
      </c>
      <c r="K5870">
        <v>1</v>
      </c>
      <c r="L5870" t="s">
        <v>20</v>
      </c>
      <c r="M5870" t="s">
        <v>383</v>
      </c>
      <c r="N5870" t="s">
        <v>70</v>
      </c>
      <c r="O5870" t="s">
        <v>22</v>
      </c>
      <c r="P5870" t="s">
        <v>23</v>
      </c>
      <c r="Q5870" t="s">
        <v>24</v>
      </c>
    </row>
    <row r="5871" spans="1:17" x14ac:dyDescent="0.2">
      <c r="A5871" s="2">
        <v>37139</v>
      </c>
      <c r="B5871" t="s">
        <v>345</v>
      </c>
      <c r="C5871" t="s">
        <v>73</v>
      </c>
      <c r="D5871" t="s">
        <v>50</v>
      </c>
      <c r="E5871" t="s">
        <v>50</v>
      </c>
      <c r="F5871">
        <v>72</v>
      </c>
      <c r="G5871">
        <v>95</v>
      </c>
      <c r="H5871">
        <v>0</v>
      </c>
      <c r="I5871">
        <v>0</v>
      </c>
      <c r="J5871">
        <v>2</v>
      </c>
      <c r="K5871">
        <v>0</v>
      </c>
      <c r="L5871" t="s">
        <v>20</v>
      </c>
      <c r="M5871" t="s">
        <v>360</v>
      </c>
      <c r="N5871" t="s">
        <v>345</v>
      </c>
      <c r="O5871" t="s">
        <v>22</v>
      </c>
      <c r="P5871" t="s">
        <v>23</v>
      </c>
      <c r="Q5871" t="s">
        <v>24</v>
      </c>
    </row>
    <row r="5872" spans="1:17" x14ac:dyDescent="0.2">
      <c r="A5872" s="2">
        <v>37139</v>
      </c>
      <c r="B5872" t="s">
        <v>304</v>
      </c>
      <c r="C5872" t="s">
        <v>185</v>
      </c>
      <c r="D5872" t="s">
        <v>27</v>
      </c>
      <c r="E5872" t="s">
        <v>27</v>
      </c>
      <c r="F5872">
        <v>23</v>
      </c>
      <c r="G5872">
        <v>52</v>
      </c>
      <c r="H5872">
        <v>0</v>
      </c>
      <c r="I5872">
        <v>0</v>
      </c>
      <c r="J5872">
        <v>1</v>
      </c>
      <c r="K5872">
        <v>0</v>
      </c>
      <c r="L5872" t="s">
        <v>20</v>
      </c>
      <c r="M5872" t="s">
        <v>636</v>
      </c>
      <c r="N5872" t="s">
        <v>304</v>
      </c>
      <c r="O5872" t="s">
        <v>22</v>
      </c>
      <c r="P5872" t="s">
        <v>23</v>
      </c>
      <c r="Q5872" t="s">
        <v>24</v>
      </c>
    </row>
    <row r="5873" spans="1:17" x14ac:dyDescent="0.2">
      <c r="A5873" s="2">
        <v>37139</v>
      </c>
      <c r="B5873" t="s">
        <v>94</v>
      </c>
      <c r="C5873" t="s">
        <v>92</v>
      </c>
      <c r="D5873" t="s">
        <v>50</v>
      </c>
      <c r="E5873" t="s">
        <v>50</v>
      </c>
      <c r="F5873">
        <v>54</v>
      </c>
      <c r="G5873">
        <v>14</v>
      </c>
      <c r="H5873">
        <v>0</v>
      </c>
      <c r="I5873">
        <v>0</v>
      </c>
      <c r="J5873">
        <v>0</v>
      </c>
      <c r="K5873">
        <v>2</v>
      </c>
      <c r="L5873" t="s">
        <v>20</v>
      </c>
      <c r="M5873" t="s">
        <v>96</v>
      </c>
      <c r="N5873" t="s">
        <v>94</v>
      </c>
      <c r="O5873" t="s">
        <v>22</v>
      </c>
      <c r="P5873" t="s">
        <v>23</v>
      </c>
      <c r="Q5873" t="s">
        <v>41</v>
      </c>
    </row>
    <row r="5874" spans="1:17" x14ac:dyDescent="0.2">
      <c r="A5874" s="2">
        <v>37139</v>
      </c>
      <c r="B5874" t="s">
        <v>119</v>
      </c>
      <c r="C5874" t="s">
        <v>110</v>
      </c>
      <c r="D5874" t="s">
        <v>50</v>
      </c>
      <c r="E5874" t="s">
        <v>36</v>
      </c>
      <c r="F5874">
        <v>4</v>
      </c>
      <c r="G5874">
        <v>29</v>
      </c>
      <c r="H5874">
        <v>0</v>
      </c>
      <c r="I5874">
        <v>0</v>
      </c>
      <c r="J5874">
        <v>1</v>
      </c>
      <c r="K5874">
        <v>0</v>
      </c>
      <c r="L5874" t="s">
        <v>28</v>
      </c>
      <c r="M5874" t="s">
        <v>1006</v>
      </c>
      <c r="N5874" t="s">
        <v>119</v>
      </c>
      <c r="O5874" t="s">
        <v>22</v>
      </c>
      <c r="P5874" t="s">
        <v>23</v>
      </c>
      <c r="Q5874" t="s">
        <v>24</v>
      </c>
    </row>
    <row r="5875" spans="1:17" x14ac:dyDescent="0.2">
      <c r="A5875" s="2">
        <v>37139</v>
      </c>
      <c r="B5875" t="s">
        <v>174</v>
      </c>
      <c r="C5875" t="s">
        <v>106</v>
      </c>
      <c r="D5875" t="s">
        <v>50</v>
      </c>
      <c r="E5875" t="s">
        <v>50</v>
      </c>
      <c r="F5875">
        <v>151</v>
      </c>
      <c r="G5875">
        <v>8</v>
      </c>
      <c r="H5875">
        <v>0</v>
      </c>
      <c r="I5875">
        <v>0</v>
      </c>
      <c r="J5875">
        <v>0</v>
      </c>
      <c r="K5875">
        <v>2</v>
      </c>
      <c r="L5875" t="s">
        <v>20</v>
      </c>
      <c r="M5875" t="s">
        <v>820</v>
      </c>
      <c r="N5875" t="s">
        <v>174</v>
      </c>
      <c r="O5875" t="s">
        <v>22</v>
      </c>
      <c r="P5875" t="s">
        <v>23</v>
      </c>
      <c r="Q5875" t="s">
        <v>41</v>
      </c>
    </row>
    <row r="5876" spans="1:17" x14ac:dyDescent="0.2">
      <c r="A5876" s="2">
        <v>37139</v>
      </c>
      <c r="B5876" t="s">
        <v>97</v>
      </c>
      <c r="C5876" t="s">
        <v>53</v>
      </c>
      <c r="D5876" t="s">
        <v>50</v>
      </c>
      <c r="E5876" t="s">
        <v>50</v>
      </c>
      <c r="F5876">
        <v>144</v>
      </c>
      <c r="G5876">
        <v>60</v>
      </c>
      <c r="H5876">
        <v>0</v>
      </c>
      <c r="I5876">
        <v>0</v>
      </c>
      <c r="J5876">
        <v>0</v>
      </c>
      <c r="K5876">
        <v>3</v>
      </c>
      <c r="L5876" t="s">
        <v>20</v>
      </c>
      <c r="M5876" t="s">
        <v>97</v>
      </c>
      <c r="N5876" t="s">
        <v>97</v>
      </c>
      <c r="O5876" t="s">
        <v>22</v>
      </c>
      <c r="P5876" t="s">
        <v>23</v>
      </c>
      <c r="Q5876" t="s">
        <v>41</v>
      </c>
    </row>
    <row r="5877" spans="1:17" x14ac:dyDescent="0.2">
      <c r="A5877" s="2">
        <v>37139</v>
      </c>
      <c r="B5877" t="s">
        <v>26</v>
      </c>
      <c r="C5877" t="s">
        <v>282</v>
      </c>
      <c r="D5877" t="s">
        <v>27</v>
      </c>
      <c r="E5877" t="s">
        <v>19</v>
      </c>
      <c r="F5877">
        <v>12</v>
      </c>
      <c r="G5877">
        <v>32</v>
      </c>
      <c r="H5877">
        <v>0</v>
      </c>
      <c r="I5877">
        <v>0</v>
      </c>
      <c r="J5877">
        <v>3</v>
      </c>
      <c r="K5877">
        <v>0</v>
      </c>
      <c r="L5877" t="s">
        <v>20</v>
      </c>
      <c r="M5877" t="s">
        <v>219</v>
      </c>
      <c r="N5877" t="s">
        <v>26</v>
      </c>
      <c r="O5877" t="s">
        <v>22</v>
      </c>
      <c r="P5877" t="s">
        <v>23</v>
      </c>
      <c r="Q5877" t="s">
        <v>24</v>
      </c>
    </row>
    <row r="5878" spans="1:17" x14ac:dyDescent="0.2">
      <c r="A5878" s="2">
        <v>37139</v>
      </c>
      <c r="B5878" t="s">
        <v>126</v>
      </c>
      <c r="C5878" t="s">
        <v>81</v>
      </c>
      <c r="D5878" t="s">
        <v>50</v>
      </c>
      <c r="E5878" t="s">
        <v>50</v>
      </c>
      <c r="F5878">
        <v>10</v>
      </c>
      <c r="G5878">
        <v>80</v>
      </c>
      <c r="H5878">
        <v>0</v>
      </c>
      <c r="I5878">
        <v>0</v>
      </c>
      <c r="J5878">
        <v>5</v>
      </c>
      <c r="K5878">
        <v>0</v>
      </c>
      <c r="L5878" t="s">
        <v>20</v>
      </c>
      <c r="M5878" t="s">
        <v>330</v>
      </c>
      <c r="N5878" t="s">
        <v>126</v>
      </c>
      <c r="O5878" t="s">
        <v>22</v>
      </c>
      <c r="P5878" t="s">
        <v>23</v>
      </c>
      <c r="Q5878" t="s">
        <v>24</v>
      </c>
    </row>
    <row r="5879" spans="1:17" x14ac:dyDescent="0.2">
      <c r="A5879" s="2">
        <v>37139</v>
      </c>
      <c r="B5879" t="s">
        <v>100</v>
      </c>
      <c r="C5879" t="s">
        <v>76</v>
      </c>
      <c r="D5879" t="s">
        <v>50</v>
      </c>
      <c r="E5879" t="s">
        <v>50</v>
      </c>
      <c r="F5879">
        <v>107</v>
      </c>
      <c r="G5879">
        <v>57</v>
      </c>
      <c r="H5879">
        <v>0</v>
      </c>
      <c r="I5879">
        <v>0</v>
      </c>
      <c r="J5879">
        <v>3</v>
      </c>
      <c r="K5879">
        <v>0</v>
      </c>
      <c r="L5879" t="s">
        <v>20</v>
      </c>
      <c r="M5879" t="s">
        <v>102</v>
      </c>
      <c r="N5879" t="s">
        <v>100</v>
      </c>
      <c r="O5879" t="s">
        <v>22</v>
      </c>
      <c r="P5879" t="s">
        <v>23</v>
      </c>
      <c r="Q5879" t="s">
        <v>24</v>
      </c>
    </row>
    <row r="5880" spans="1:17" x14ac:dyDescent="0.2">
      <c r="A5880" s="2">
        <v>37139</v>
      </c>
      <c r="B5880" t="s">
        <v>49</v>
      </c>
      <c r="C5880" t="s">
        <v>161</v>
      </c>
      <c r="D5880" t="s">
        <v>50</v>
      </c>
      <c r="E5880" t="s">
        <v>50</v>
      </c>
      <c r="F5880">
        <v>21</v>
      </c>
      <c r="G5880">
        <v>105</v>
      </c>
      <c r="H5880">
        <v>0</v>
      </c>
      <c r="I5880">
        <v>0</v>
      </c>
      <c r="J5880">
        <v>3</v>
      </c>
      <c r="K5880">
        <v>2</v>
      </c>
      <c r="L5880" t="s">
        <v>20</v>
      </c>
      <c r="M5880" t="s">
        <v>103</v>
      </c>
      <c r="N5880" t="s">
        <v>49</v>
      </c>
      <c r="O5880" t="s">
        <v>22</v>
      </c>
      <c r="P5880" t="s">
        <v>23</v>
      </c>
      <c r="Q5880" t="s">
        <v>24</v>
      </c>
    </row>
    <row r="5881" spans="1:17" x14ac:dyDescent="0.2">
      <c r="A5881" s="2">
        <v>37139</v>
      </c>
      <c r="B5881" t="s">
        <v>38</v>
      </c>
      <c r="C5881" t="s">
        <v>17</v>
      </c>
      <c r="D5881" t="s">
        <v>19</v>
      </c>
      <c r="E5881" t="s">
        <v>19</v>
      </c>
      <c r="F5881">
        <v>11</v>
      </c>
      <c r="G5881">
        <v>79</v>
      </c>
      <c r="H5881">
        <v>0</v>
      </c>
      <c r="I5881">
        <v>0</v>
      </c>
      <c r="J5881">
        <v>5</v>
      </c>
      <c r="K5881">
        <v>1</v>
      </c>
      <c r="L5881" t="s">
        <v>20</v>
      </c>
      <c r="M5881" t="s">
        <v>40</v>
      </c>
      <c r="N5881" t="s">
        <v>38</v>
      </c>
      <c r="O5881" t="s">
        <v>22</v>
      </c>
      <c r="P5881" t="s">
        <v>23</v>
      </c>
      <c r="Q5881" t="s">
        <v>24</v>
      </c>
    </row>
    <row r="5882" spans="1:17" x14ac:dyDescent="0.2">
      <c r="A5882" s="2">
        <v>37139</v>
      </c>
      <c r="B5882" t="s">
        <v>125</v>
      </c>
      <c r="C5882" t="s">
        <v>274</v>
      </c>
      <c r="D5882" t="s">
        <v>50</v>
      </c>
      <c r="E5882" t="s">
        <v>50</v>
      </c>
      <c r="F5882">
        <v>159</v>
      </c>
      <c r="G5882">
        <v>17</v>
      </c>
      <c r="H5882">
        <v>0</v>
      </c>
      <c r="I5882">
        <v>0</v>
      </c>
      <c r="J5882">
        <v>0</v>
      </c>
      <c r="K5882">
        <v>4</v>
      </c>
      <c r="L5882" t="s">
        <v>20</v>
      </c>
      <c r="M5882" t="s">
        <v>468</v>
      </c>
      <c r="N5882" t="s">
        <v>125</v>
      </c>
      <c r="O5882" t="s">
        <v>22</v>
      </c>
      <c r="P5882" t="s">
        <v>23</v>
      </c>
      <c r="Q5882" t="s">
        <v>41</v>
      </c>
    </row>
    <row r="5883" spans="1:17" x14ac:dyDescent="0.2">
      <c r="A5883" s="2">
        <v>37139</v>
      </c>
      <c r="B5883" t="s">
        <v>244</v>
      </c>
      <c r="C5883" t="s">
        <v>384</v>
      </c>
      <c r="D5883" t="s">
        <v>50</v>
      </c>
      <c r="E5883" t="s">
        <v>50</v>
      </c>
      <c r="F5883">
        <v>40</v>
      </c>
      <c r="G5883">
        <v>103</v>
      </c>
      <c r="H5883">
        <v>0</v>
      </c>
      <c r="I5883">
        <v>0</v>
      </c>
      <c r="J5883">
        <v>4</v>
      </c>
      <c r="K5883">
        <v>2</v>
      </c>
      <c r="L5883" t="s">
        <v>20</v>
      </c>
      <c r="M5883" t="s">
        <v>1007</v>
      </c>
      <c r="N5883" t="s">
        <v>244</v>
      </c>
      <c r="O5883" t="s">
        <v>22</v>
      </c>
      <c r="P5883" t="s">
        <v>23</v>
      </c>
      <c r="Q5883" t="s">
        <v>24</v>
      </c>
    </row>
    <row r="5884" spans="1:17" x14ac:dyDescent="0.2">
      <c r="A5884" s="2">
        <v>37139</v>
      </c>
      <c r="B5884" t="s">
        <v>180</v>
      </c>
      <c r="C5884" t="s">
        <v>52</v>
      </c>
      <c r="D5884" t="s">
        <v>50</v>
      </c>
      <c r="E5884" t="s">
        <v>50</v>
      </c>
      <c r="F5884">
        <v>33</v>
      </c>
      <c r="G5884">
        <v>19</v>
      </c>
      <c r="H5884">
        <v>0</v>
      </c>
      <c r="I5884">
        <v>0</v>
      </c>
      <c r="J5884">
        <v>1</v>
      </c>
      <c r="K5884">
        <v>2</v>
      </c>
      <c r="L5884" t="s">
        <v>20</v>
      </c>
      <c r="M5884" t="s">
        <v>181</v>
      </c>
      <c r="N5884" t="s">
        <v>180</v>
      </c>
      <c r="O5884" t="s">
        <v>22</v>
      </c>
      <c r="P5884" t="s">
        <v>23</v>
      </c>
      <c r="Q5884" t="s">
        <v>41</v>
      </c>
    </row>
    <row r="5885" spans="1:17" x14ac:dyDescent="0.2">
      <c r="A5885" s="2">
        <v>37139</v>
      </c>
      <c r="B5885" t="s">
        <v>168</v>
      </c>
      <c r="C5885" t="s">
        <v>286</v>
      </c>
      <c r="D5885" t="s">
        <v>50</v>
      </c>
      <c r="E5885" t="s">
        <v>50</v>
      </c>
      <c r="F5885">
        <v>48</v>
      </c>
      <c r="G5885">
        <v>96</v>
      </c>
      <c r="H5885">
        <v>0</v>
      </c>
      <c r="I5885">
        <v>0</v>
      </c>
      <c r="J5885">
        <v>3</v>
      </c>
      <c r="K5885">
        <v>0</v>
      </c>
      <c r="L5885" t="s">
        <v>20</v>
      </c>
      <c r="M5885" t="s">
        <v>1008</v>
      </c>
      <c r="N5885" t="s">
        <v>168</v>
      </c>
      <c r="O5885" t="s">
        <v>22</v>
      </c>
      <c r="P5885" t="s">
        <v>23</v>
      </c>
      <c r="Q5885" t="s">
        <v>24</v>
      </c>
    </row>
    <row r="5886" spans="1:17" x14ac:dyDescent="0.2">
      <c r="A5886" s="2">
        <v>37140</v>
      </c>
      <c r="B5886" t="s">
        <v>402</v>
      </c>
      <c r="C5886" t="s">
        <v>114</v>
      </c>
      <c r="D5886" t="s">
        <v>115</v>
      </c>
      <c r="E5886" t="s">
        <v>115</v>
      </c>
      <c r="F5886">
        <v>117</v>
      </c>
      <c r="G5886">
        <v>62</v>
      </c>
      <c r="H5886">
        <v>0</v>
      </c>
      <c r="I5886">
        <v>0</v>
      </c>
      <c r="J5886">
        <v>1</v>
      </c>
      <c r="K5886">
        <v>1</v>
      </c>
      <c r="L5886" t="s">
        <v>20</v>
      </c>
      <c r="M5886" t="s">
        <v>1002</v>
      </c>
      <c r="N5886" t="s">
        <v>402</v>
      </c>
      <c r="O5886" t="s">
        <v>22</v>
      </c>
      <c r="P5886" t="s">
        <v>23</v>
      </c>
      <c r="Q5886" t="s">
        <v>30</v>
      </c>
    </row>
    <row r="5887" spans="1:17" x14ac:dyDescent="0.2">
      <c r="A5887" s="2">
        <v>37141</v>
      </c>
      <c r="B5887" t="s">
        <v>164</v>
      </c>
      <c r="C5887" t="s">
        <v>167</v>
      </c>
      <c r="D5887" t="s">
        <v>115</v>
      </c>
      <c r="E5887" t="s">
        <v>115</v>
      </c>
      <c r="F5887">
        <v>69</v>
      </c>
      <c r="G5887">
        <v>46</v>
      </c>
      <c r="H5887">
        <v>0</v>
      </c>
      <c r="I5887">
        <v>0</v>
      </c>
      <c r="J5887">
        <v>1</v>
      </c>
      <c r="K5887">
        <v>2</v>
      </c>
      <c r="L5887" t="s">
        <v>20</v>
      </c>
      <c r="M5887" t="s">
        <v>696</v>
      </c>
      <c r="N5887" t="s">
        <v>164</v>
      </c>
      <c r="O5887" t="s">
        <v>22</v>
      </c>
      <c r="P5887" t="s">
        <v>23</v>
      </c>
      <c r="Q5887" t="s">
        <v>41</v>
      </c>
    </row>
    <row r="5888" spans="1:17" x14ac:dyDescent="0.2">
      <c r="A5888" s="2">
        <v>37141</v>
      </c>
      <c r="B5888" t="s">
        <v>166</v>
      </c>
      <c r="C5888" t="s">
        <v>182</v>
      </c>
      <c r="D5888" t="s">
        <v>115</v>
      </c>
      <c r="E5888" t="s">
        <v>115</v>
      </c>
      <c r="F5888">
        <v>88</v>
      </c>
      <c r="G5888">
        <v>63</v>
      </c>
      <c r="H5888">
        <v>0</v>
      </c>
      <c r="I5888">
        <v>0</v>
      </c>
      <c r="J5888">
        <v>1</v>
      </c>
      <c r="K5888">
        <v>1</v>
      </c>
      <c r="L5888" t="s">
        <v>20</v>
      </c>
      <c r="M5888" t="s">
        <v>165</v>
      </c>
      <c r="N5888" t="s">
        <v>166</v>
      </c>
      <c r="O5888" t="s">
        <v>22</v>
      </c>
      <c r="P5888" t="s">
        <v>23</v>
      </c>
      <c r="Q5888" t="s">
        <v>30</v>
      </c>
    </row>
    <row r="5889" spans="1:17" x14ac:dyDescent="0.2">
      <c r="A5889" s="2">
        <v>37141</v>
      </c>
      <c r="B5889" t="s">
        <v>113</v>
      </c>
      <c r="C5889" t="s">
        <v>176</v>
      </c>
      <c r="D5889" t="s">
        <v>115</v>
      </c>
      <c r="E5889" t="s">
        <v>115</v>
      </c>
      <c r="F5889">
        <v>36</v>
      </c>
      <c r="G5889">
        <v>64</v>
      </c>
      <c r="H5889">
        <v>0</v>
      </c>
      <c r="I5889">
        <v>0</v>
      </c>
      <c r="J5889">
        <v>0</v>
      </c>
      <c r="K5889">
        <v>2</v>
      </c>
      <c r="L5889" t="s">
        <v>28</v>
      </c>
      <c r="M5889" t="s">
        <v>116</v>
      </c>
      <c r="N5889" t="s">
        <v>113</v>
      </c>
      <c r="O5889" t="s">
        <v>22</v>
      </c>
      <c r="P5889" t="s">
        <v>23</v>
      </c>
      <c r="Q5889" t="s">
        <v>41</v>
      </c>
    </row>
    <row r="5890" spans="1:17" x14ac:dyDescent="0.2">
      <c r="A5890" s="2">
        <v>37142</v>
      </c>
      <c r="B5890" t="s">
        <v>449</v>
      </c>
      <c r="C5890" t="s">
        <v>239</v>
      </c>
      <c r="D5890" t="s">
        <v>115</v>
      </c>
      <c r="E5890" t="s">
        <v>115</v>
      </c>
      <c r="F5890">
        <v>67</v>
      </c>
      <c r="G5890">
        <v>91</v>
      </c>
      <c r="H5890">
        <v>0</v>
      </c>
      <c r="I5890">
        <v>0</v>
      </c>
      <c r="J5890">
        <v>5</v>
      </c>
      <c r="K5890">
        <v>0</v>
      </c>
      <c r="L5890" t="s">
        <v>20</v>
      </c>
      <c r="M5890" t="s">
        <v>530</v>
      </c>
      <c r="N5890" t="s">
        <v>449</v>
      </c>
      <c r="O5890" t="s">
        <v>22</v>
      </c>
      <c r="P5890" t="s">
        <v>23</v>
      </c>
      <c r="Q5890" t="s">
        <v>24</v>
      </c>
    </row>
    <row r="5891" spans="1:17" x14ac:dyDescent="0.2">
      <c r="A5891" s="2">
        <v>37147</v>
      </c>
      <c r="B5891" t="s">
        <v>133</v>
      </c>
      <c r="C5891" t="s">
        <v>135</v>
      </c>
      <c r="D5891" t="s">
        <v>115</v>
      </c>
      <c r="E5891" t="s">
        <v>36</v>
      </c>
      <c r="F5891">
        <v>42</v>
      </c>
      <c r="G5891">
        <v>34</v>
      </c>
      <c r="H5891">
        <v>0</v>
      </c>
      <c r="I5891">
        <v>0</v>
      </c>
      <c r="J5891">
        <v>2</v>
      </c>
      <c r="K5891">
        <v>2</v>
      </c>
      <c r="L5891" t="s">
        <v>28</v>
      </c>
      <c r="M5891" t="s">
        <v>722</v>
      </c>
      <c r="N5891" t="s">
        <v>133</v>
      </c>
      <c r="O5891" t="s">
        <v>22</v>
      </c>
      <c r="P5891" t="s">
        <v>23</v>
      </c>
      <c r="Q5891" t="s">
        <v>30</v>
      </c>
    </row>
    <row r="5892" spans="1:17" x14ac:dyDescent="0.2">
      <c r="A5892" s="2">
        <v>37148</v>
      </c>
      <c r="B5892" t="s">
        <v>167</v>
      </c>
      <c r="C5892" t="s">
        <v>402</v>
      </c>
      <c r="D5892" t="s">
        <v>115</v>
      </c>
      <c r="E5892" t="s">
        <v>115</v>
      </c>
      <c r="F5892">
        <v>46</v>
      </c>
      <c r="G5892">
        <v>117</v>
      </c>
      <c r="H5892">
        <v>0</v>
      </c>
      <c r="I5892">
        <v>0</v>
      </c>
      <c r="J5892">
        <v>0</v>
      </c>
      <c r="K5892">
        <v>0</v>
      </c>
      <c r="L5892" t="s">
        <v>20</v>
      </c>
      <c r="M5892" t="s">
        <v>625</v>
      </c>
      <c r="N5892" t="s">
        <v>167</v>
      </c>
      <c r="O5892" t="s">
        <v>22</v>
      </c>
      <c r="P5892" t="s">
        <v>23</v>
      </c>
      <c r="Q5892" t="s">
        <v>30</v>
      </c>
    </row>
    <row r="5893" spans="1:17" x14ac:dyDescent="0.2">
      <c r="A5893" s="2">
        <v>37148</v>
      </c>
      <c r="B5893" t="s">
        <v>239</v>
      </c>
      <c r="C5893" t="s">
        <v>176</v>
      </c>
      <c r="D5893" t="s">
        <v>115</v>
      </c>
      <c r="E5893" t="s">
        <v>115</v>
      </c>
      <c r="F5893">
        <v>91</v>
      </c>
      <c r="G5893">
        <v>64</v>
      </c>
      <c r="H5893">
        <v>0</v>
      </c>
      <c r="I5893">
        <v>0</v>
      </c>
      <c r="J5893">
        <v>1</v>
      </c>
      <c r="K5893">
        <v>1</v>
      </c>
      <c r="L5893" t="s">
        <v>20</v>
      </c>
      <c r="M5893" t="s">
        <v>240</v>
      </c>
      <c r="N5893" t="s">
        <v>239</v>
      </c>
      <c r="O5893" t="s">
        <v>22</v>
      </c>
      <c r="P5893" t="s">
        <v>23</v>
      </c>
      <c r="Q5893" t="s">
        <v>30</v>
      </c>
    </row>
    <row r="5894" spans="1:17" x14ac:dyDescent="0.2">
      <c r="A5894" s="2">
        <v>37148</v>
      </c>
      <c r="B5894" t="s">
        <v>166</v>
      </c>
      <c r="C5894" t="s">
        <v>164</v>
      </c>
      <c r="D5894" t="s">
        <v>115</v>
      </c>
      <c r="E5894" t="s">
        <v>115</v>
      </c>
      <c r="F5894">
        <v>88</v>
      </c>
      <c r="G5894">
        <v>69</v>
      </c>
      <c r="H5894">
        <v>0</v>
      </c>
      <c r="I5894">
        <v>0</v>
      </c>
      <c r="J5894">
        <v>0</v>
      </c>
      <c r="K5894">
        <v>0</v>
      </c>
      <c r="L5894" t="s">
        <v>28</v>
      </c>
      <c r="M5894" t="s">
        <v>165</v>
      </c>
      <c r="N5894" t="s">
        <v>166</v>
      </c>
      <c r="O5894" t="s">
        <v>22</v>
      </c>
      <c r="P5894" t="s">
        <v>23</v>
      </c>
      <c r="Q5894" t="s">
        <v>30</v>
      </c>
    </row>
    <row r="5895" spans="1:17" x14ac:dyDescent="0.2">
      <c r="A5895" s="2">
        <v>37149</v>
      </c>
      <c r="B5895" t="s">
        <v>182</v>
      </c>
      <c r="C5895" t="s">
        <v>449</v>
      </c>
      <c r="D5895" t="s">
        <v>115</v>
      </c>
      <c r="E5895" t="s">
        <v>115</v>
      </c>
      <c r="F5895">
        <v>63</v>
      </c>
      <c r="G5895">
        <v>67</v>
      </c>
      <c r="H5895">
        <v>0</v>
      </c>
      <c r="I5895">
        <v>0</v>
      </c>
      <c r="J5895">
        <v>2</v>
      </c>
      <c r="K5895">
        <v>0</v>
      </c>
      <c r="L5895" t="s">
        <v>20</v>
      </c>
      <c r="M5895" t="s">
        <v>1004</v>
      </c>
      <c r="N5895" t="s">
        <v>182</v>
      </c>
      <c r="O5895" t="s">
        <v>22</v>
      </c>
      <c r="P5895" t="s">
        <v>23</v>
      </c>
      <c r="Q5895" t="s">
        <v>24</v>
      </c>
    </row>
    <row r="5896" spans="1:17" x14ac:dyDescent="0.2">
      <c r="A5896" s="2">
        <v>37149</v>
      </c>
      <c r="B5896" t="s">
        <v>114</v>
      </c>
      <c r="C5896" t="s">
        <v>113</v>
      </c>
      <c r="D5896" t="s">
        <v>115</v>
      </c>
      <c r="E5896" t="s">
        <v>115</v>
      </c>
      <c r="F5896">
        <v>62</v>
      </c>
      <c r="G5896">
        <v>36</v>
      </c>
      <c r="H5896">
        <v>0</v>
      </c>
      <c r="I5896">
        <v>0</v>
      </c>
      <c r="J5896">
        <v>1</v>
      </c>
      <c r="K5896">
        <v>3</v>
      </c>
      <c r="L5896" t="s">
        <v>20</v>
      </c>
      <c r="M5896" t="s">
        <v>226</v>
      </c>
      <c r="N5896" t="s">
        <v>114</v>
      </c>
      <c r="O5896" t="s">
        <v>22</v>
      </c>
      <c r="P5896" t="s">
        <v>23</v>
      </c>
      <c r="Q5896" t="s">
        <v>41</v>
      </c>
    </row>
    <row r="5897" spans="1:17" x14ac:dyDescent="0.2">
      <c r="A5897" s="2">
        <v>37150</v>
      </c>
      <c r="B5897" t="s">
        <v>267</v>
      </c>
      <c r="C5897" t="s">
        <v>45</v>
      </c>
      <c r="D5897" t="s">
        <v>36</v>
      </c>
      <c r="E5897" t="s">
        <v>36</v>
      </c>
      <c r="F5897">
        <v>53</v>
      </c>
      <c r="G5897">
        <v>65</v>
      </c>
      <c r="H5897">
        <v>0</v>
      </c>
      <c r="I5897">
        <v>0</v>
      </c>
      <c r="J5897">
        <v>0</v>
      </c>
      <c r="K5897">
        <v>0</v>
      </c>
      <c r="L5897" t="s">
        <v>716</v>
      </c>
      <c r="M5897" t="s">
        <v>268</v>
      </c>
      <c r="N5897" t="s">
        <v>267</v>
      </c>
      <c r="O5897" t="s">
        <v>22</v>
      </c>
      <c r="P5897" t="s">
        <v>23</v>
      </c>
      <c r="Q5897" t="s">
        <v>30</v>
      </c>
    </row>
    <row r="5898" spans="1:17" x14ac:dyDescent="0.2">
      <c r="A5898" s="2">
        <v>37150</v>
      </c>
      <c r="B5898" t="s">
        <v>133</v>
      </c>
      <c r="C5898" t="s">
        <v>135</v>
      </c>
      <c r="D5898" t="s">
        <v>115</v>
      </c>
      <c r="E5898" t="s">
        <v>36</v>
      </c>
      <c r="F5898">
        <v>42</v>
      </c>
      <c r="G5898">
        <v>34</v>
      </c>
      <c r="H5898">
        <v>0</v>
      </c>
      <c r="I5898">
        <v>0</v>
      </c>
      <c r="J5898">
        <v>2</v>
      </c>
      <c r="K5898">
        <v>1</v>
      </c>
      <c r="L5898" t="s">
        <v>28</v>
      </c>
      <c r="M5898" t="s">
        <v>1009</v>
      </c>
      <c r="N5898" t="s">
        <v>133</v>
      </c>
      <c r="O5898" t="s">
        <v>22</v>
      </c>
      <c r="P5898" t="s">
        <v>23</v>
      </c>
      <c r="Q5898" t="s">
        <v>24</v>
      </c>
    </row>
    <row r="5899" spans="1:17" x14ac:dyDescent="0.2">
      <c r="A5899" s="2">
        <v>37155</v>
      </c>
      <c r="B5899" t="s">
        <v>402</v>
      </c>
      <c r="C5899" t="s">
        <v>113</v>
      </c>
      <c r="D5899" t="s">
        <v>115</v>
      </c>
      <c r="E5899" t="s">
        <v>115</v>
      </c>
      <c r="F5899">
        <v>112</v>
      </c>
      <c r="G5899">
        <v>35</v>
      </c>
      <c r="H5899">
        <v>0</v>
      </c>
      <c r="I5899">
        <v>0</v>
      </c>
      <c r="J5899">
        <v>0</v>
      </c>
      <c r="K5899">
        <v>4</v>
      </c>
      <c r="L5899" t="s">
        <v>20</v>
      </c>
      <c r="M5899" t="s">
        <v>1002</v>
      </c>
      <c r="N5899" t="s">
        <v>402</v>
      </c>
      <c r="O5899" t="s">
        <v>22</v>
      </c>
      <c r="P5899" t="s">
        <v>23</v>
      </c>
      <c r="Q5899" t="s">
        <v>41</v>
      </c>
    </row>
    <row r="5900" spans="1:17" x14ac:dyDescent="0.2">
      <c r="A5900" s="2">
        <v>37155</v>
      </c>
      <c r="B5900" t="s">
        <v>239</v>
      </c>
      <c r="C5900" t="s">
        <v>166</v>
      </c>
      <c r="D5900" t="s">
        <v>115</v>
      </c>
      <c r="E5900" t="s">
        <v>115</v>
      </c>
      <c r="F5900">
        <v>91</v>
      </c>
      <c r="G5900">
        <v>83</v>
      </c>
      <c r="H5900">
        <v>0</v>
      </c>
      <c r="I5900">
        <v>0</v>
      </c>
      <c r="J5900">
        <v>0</v>
      </c>
      <c r="K5900">
        <v>3</v>
      </c>
      <c r="L5900" t="s">
        <v>20</v>
      </c>
      <c r="M5900" t="s">
        <v>240</v>
      </c>
      <c r="N5900" t="s">
        <v>239</v>
      </c>
      <c r="O5900" t="s">
        <v>22</v>
      </c>
      <c r="P5900" t="s">
        <v>23</v>
      </c>
      <c r="Q5900" t="s">
        <v>41</v>
      </c>
    </row>
    <row r="5901" spans="1:17" x14ac:dyDescent="0.2">
      <c r="A5901" s="2">
        <v>37156</v>
      </c>
      <c r="B5901" t="s">
        <v>114</v>
      </c>
      <c r="C5901" t="s">
        <v>164</v>
      </c>
      <c r="D5901" t="s">
        <v>115</v>
      </c>
      <c r="E5901" t="s">
        <v>115</v>
      </c>
      <c r="F5901">
        <v>63</v>
      </c>
      <c r="G5901">
        <v>72</v>
      </c>
      <c r="H5901">
        <v>0</v>
      </c>
      <c r="I5901">
        <v>0</v>
      </c>
      <c r="J5901">
        <v>1</v>
      </c>
      <c r="K5901">
        <v>1</v>
      </c>
      <c r="L5901" t="s">
        <v>20</v>
      </c>
      <c r="M5901" t="s">
        <v>226</v>
      </c>
      <c r="N5901" t="s">
        <v>114</v>
      </c>
      <c r="O5901" t="s">
        <v>22</v>
      </c>
      <c r="P5901" t="s">
        <v>23</v>
      </c>
      <c r="Q5901" t="s">
        <v>30</v>
      </c>
    </row>
    <row r="5902" spans="1:17" x14ac:dyDescent="0.2">
      <c r="A5902" s="2">
        <v>37156</v>
      </c>
      <c r="B5902" t="s">
        <v>449</v>
      </c>
      <c r="C5902" t="s">
        <v>176</v>
      </c>
      <c r="D5902" t="s">
        <v>115</v>
      </c>
      <c r="E5902" t="s">
        <v>115</v>
      </c>
      <c r="F5902">
        <v>65</v>
      </c>
      <c r="G5902">
        <v>66</v>
      </c>
      <c r="H5902">
        <v>0</v>
      </c>
      <c r="I5902">
        <v>0</v>
      </c>
      <c r="J5902">
        <v>0</v>
      </c>
      <c r="K5902">
        <v>1</v>
      </c>
      <c r="L5902" t="s">
        <v>20</v>
      </c>
      <c r="M5902" t="s">
        <v>530</v>
      </c>
      <c r="N5902" t="s">
        <v>449</v>
      </c>
      <c r="O5902" t="s">
        <v>22</v>
      </c>
      <c r="P5902" t="s">
        <v>23</v>
      </c>
      <c r="Q5902" t="s">
        <v>41</v>
      </c>
    </row>
    <row r="5903" spans="1:17" x14ac:dyDescent="0.2">
      <c r="A5903" s="2">
        <v>37161</v>
      </c>
      <c r="B5903" t="s">
        <v>176</v>
      </c>
      <c r="C5903" t="s">
        <v>182</v>
      </c>
      <c r="D5903" t="s">
        <v>115</v>
      </c>
      <c r="E5903" t="s">
        <v>115</v>
      </c>
      <c r="F5903">
        <v>66</v>
      </c>
      <c r="G5903">
        <v>60</v>
      </c>
      <c r="H5903">
        <v>0</v>
      </c>
      <c r="I5903">
        <v>0</v>
      </c>
      <c r="J5903">
        <v>0</v>
      </c>
      <c r="K5903">
        <v>1</v>
      </c>
      <c r="L5903" t="s">
        <v>20</v>
      </c>
      <c r="M5903" t="s">
        <v>300</v>
      </c>
      <c r="N5903" t="s">
        <v>176</v>
      </c>
      <c r="O5903" t="s">
        <v>22</v>
      </c>
      <c r="P5903" t="s">
        <v>23</v>
      </c>
      <c r="Q5903" t="s">
        <v>41</v>
      </c>
    </row>
    <row r="5904" spans="1:17" x14ac:dyDescent="0.2">
      <c r="A5904" s="2">
        <v>37162</v>
      </c>
      <c r="B5904" t="s">
        <v>164</v>
      </c>
      <c r="C5904" t="s">
        <v>402</v>
      </c>
      <c r="D5904" t="s">
        <v>115</v>
      </c>
      <c r="E5904" t="s">
        <v>115</v>
      </c>
      <c r="F5904">
        <v>72</v>
      </c>
      <c r="G5904">
        <v>112</v>
      </c>
      <c r="H5904">
        <v>0</v>
      </c>
      <c r="I5904">
        <v>0</v>
      </c>
      <c r="J5904">
        <v>1</v>
      </c>
      <c r="K5904">
        <v>0</v>
      </c>
      <c r="L5904" t="s">
        <v>20</v>
      </c>
      <c r="M5904" t="s">
        <v>696</v>
      </c>
      <c r="N5904" t="s">
        <v>164</v>
      </c>
      <c r="O5904" t="s">
        <v>22</v>
      </c>
      <c r="P5904" t="s">
        <v>23</v>
      </c>
      <c r="Q5904" t="s">
        <v>24</v>
      </c>
    </row>
    <row r="5905" spans="1:17" x14ac:dyDescent="0.2">
      <c r="A5905" s="2">
        <v>37162</v>
      </c>
      <c r="B5905" t="s">
        <v>166</v>
      </c>
      <c r="C5905" t="s">
        <v>449</v>
      </c>
      <c r="D5905" t="s">
        <v>115</v>
      </c>
      <c r="E5905" t="s">
        <v>115</v>
      </c>
      <c r="F5905">
        <v>83</v>
      </c>
      <c r="G5905">
        <v>65</v>
      </c>
      <c r="H5905">
        <v>0</v>
      </c>
      <c r="I5905">
        <v>0</v>
      </c>
      <c r="J5905">
        <v>2</v>
      </c>
      <c r="K5905">
        <v>2</v>
      </c>
      <c r="L5905" t="s">
        <v>20</v>
      </c>
      <c r="M5905" t="s">
        <v>165</v>
      </c>
      <c r="N5905" t="s">
        <v>166</v>
      </c>
      <c r="O5905" t="s">
        <v>22</v>
      </c>
      <c r="P5905" t="s">
        <v>23</v>
      </c>
      <c r="Q5905" t="s">
        <v>30</v>
      </c>
    </row>
    <row r="5906" spans="1:17" x14ac:dyDescent="0.2">
      <c r="A5906" s="2">
        <v>37162</v>
      </c>
      <c r="B5906" t="s">
        <v>113</v>
      </c>
      <c r="C5906" t="s">
        <v>167</v>
      </c>
      <c r="D5906" t="s">
        <v>115</v>
      </c>
      <c r="E5906" t="s">
        <v>115</v>
      </c>
      <c r="F5906">
        <v>35</v>
      </c>
      <c r="G5906">
        <v>38</v>
      </c>
      <c r="H5906">
        <v>0</v>
      </c>
      <c r="I5906">
        <v>0</v>
      </c>
      <c r="J5906">
        <v>2</v>
      </c>
      <c r="K5906">
        <v>2</v>
      </c>
      <c r="L5906" t="s">
        <v>20</v>
      </c>
      <c r="M5906" t="s">
        <v>245</v>
      </c>
      <c r="N5906" t="s">
        <v>113</v>
      </c>
      <c r="O5906" t="s">
        <v>22</v>
      </c>
      <c r="P5906" t="s">
        <v>23</v>
      </c>
      <c r="Q5906" t="s">
        <v>30</v>
      </c>
    </row>
    <row r="5907" spans="1:17" x14ac:dyDescent="0.2">
      <c r="A5907" s="2">
        <v>37163</v>
      </c>
      <c r="B5907" t="s">
        <v>114</v>
      </c>
      <c r="C5907" t="s">
        <v>239</v>
      </c>
      <c r="D5907" t="s">
        <v>115</v>
      </c>
      <c r="E5907" t="s">
        <v>115</v>
      </c>
      <c r="F5907">
        <v>63</v>
      </c>
      <c r="G5907">
        <v>91</v>
      </c>
      <c r="H5907">
        <v>0</v>
      </c>
      <c r="I5907">
        <v>0</v>
      </c>
      <c r="J5907">
        <v>2</v>
      </c>
      <c r="K5907">
        <v>0</v>
      </c>
      <c r="L5907" t="s">
        <v>28</v>
      </c>
      <c r="M5907" t="s">
        <v>226</v>
      </c>
      <c r="N5907" t="s">
        <v>114</v>
      </c>
      <c r="O5907" t="s">
        <v>22</v>
      </c>
      <c r="P5907" t="s">
        <v>23</v>
      </c>
      <c r="Q5907" t="s">
        <v>24</v>
      </c>
    </row>
    <row r="5908" spans="1:17" x14ac:dyDescent="0.2">
      <c r="A5908" s="2">
        <v>37164</v>
      </c>
      <c r="B5908" t="s">
        <v>45</v>
      </c>
      <c r="C5908" t="s">
        <v>267</v>
      </c>
      <c r="D5908" t="s">
        <v>36</v>
      </c>
      <c r="E5908" t="s">
        <v>36</v>
      </c>
      <c r="F5908">
        <v>67</v>
      </c>
      <c r="G5908">
        <v>55</v>
      </c>
      <c r="H5908">
        <v>0</v>
      </c>
      <c r="I5908">
        <v>0</v>
      </c>
      <c r="J5908">
        <v>0</v>
      </c>
      <c r="K5908">
        <v>1</v>
      </c>
      <c r="L5908" t="s">
        <v>716</v>
      </c>
      <c r="M5908" t="s">
        <v>47</v>
      </c>
      <c r="N5908" t="s">
        <v>45</v>
      </c>
      <c r="O5908" t="s">
        <v>22</v>
      </c>
      <c r="P5908" t="s">
        <v>23</v>
      </c>
      <c r="Q5908" t="s">
        <v>41</v>
      </c>
    </row>
    <row r="5909" spans="1:17" x14ac:dyDescent="0.2">
      <c r="A5909" s="2">
        <v>37168</v>
      </c>
      <c r="B5909" t="s">
        <v>143</v>
      </c>
      <c r="C5909" t="s">
        <v>118</v>
      </c>
      <c r="D5909" t="s">
        <v>115</v>
      </c>
      <c r="E5909" t="s">
        <v>36</v>
      </c>
      <c r="F5909">
        <v>28</v>
      </c>
      <c r="G5909">
        <v>69</v>
      </c>
      <c r="H5909">
        <v>0</v>
      </c>
      <c r="I5909">
        <v>0</v>
      </c>
      <c r="J5909">
        <v>0</v>
      </c>
      <c r="K5909">
        <v>2</v>
      </c>
      <c r="L5909" t="s">
        <v>28</v>
      </c>
      <c r="M5909" t="s">
        <v>759</v>
      </c>
      <c r="N5909" t="s">
        <v>67</v>
      </c>
      <c r="O5909" t="s">
        <v>122</v>
      </c>
      <c r="P5909" t="s">
        <v>23</v>
      </c>
      <c r="Q5909" t="s">
        <v>41</v>
      </c>
    </row>
    <row r="5910" spans="1:17" x14ac:dyDescent="0.2">
      <c r="A5910" s="2">
        <v>37168</v>
      </c>
      <c r="B5910" t="s">
        <v>166</v>
      </c>
      <c r="C5910" t="s">
        <v>176</v>
      </c>
      <c r="D5910" t="s">
        <v>115</v>
      </c>
      <c r="E5910" t="s">
        <v>115</v>
      </c>
      <c r="F5910">
        <v>83</v>
      </c>
      <c r="G5910">
        <v>66</v>
      </c>
      <c r="H5910">
        <v>0</v>
      </c>
      <c r="I5910">
        <v>0</v>
      </c>
      <c r="J5910">
        <v>1</v>
      </c>
      <c r="K5910">
        <v>2</v>
      </c>
      <c r="L5910" t="s">
        <v>20</v>
      </c>
      <c r="M5910" t="s">
        <v>165</v>
      </c>
      <c r="N5910" t="s">
        <v>166</v>
      </c>
      <c r="O5910" t="s">
        <v>22</v>
      </c>
      <c r="P5910" t="s">
        <v>23</v>
      </c>
      <c r="Q5910" t="s">
        <v>41</v>
      </c>
    </row>
    <row r="5911" spans="1:17" x14ac:dyDescent="0.2">
      <c r="A5911" s="2">
        <v>37169</v>
      </c>
      <c r="B5911" t="s">
        <v>402</v>
      </c>
      <c r="C5911" t="s">
        <v>166</v>
      </c>
      <c r="D5911" t="s">
        <v>115</v>
      </c>
      <c r="E5911" t="s">
        <v>115</v>
      </c>
      <c r="F5911">
        <v>112</v>
      </c>
      <c r="G5911">
        <v>83</v>
      </c>
      <c r="H5911">
        <v>0</v>
      </c>
      <c r="I5911">
        <v>0</v>
      </c>
      <c r="J5911">
        <v>1</v>
      </c>
      <c r="K5911">
        <v>0</v>
      </c>
      <c r="L5911" t="s">
        <v>28</v>
      </c>
      <c r="M5911" t="s">
        <v>715</v>
      </c>
      <c r="N5911" t="s">
        <v>402</v>
      </c>
      <c r="O5911" t="s">
        <v>22</v>
      </c>
      <c r="P5911" t="s">
        <v>23</v>
      </c>
      <c r="Q5911" t="s">
        <v>24</v>
      </c>
    </row>
    <row r="5912" spans="1:17" x14ac:dyDescent="0.2">
      <c r="A5912" s="2">
        <v>37169</v>
      </c>
      <c r="B5912" t="s">
        <v>167</v>
      </c>
      <c r="C5912" t="s">
        <v>114</v>
      </c>
      <c r="D5912" t="s">
        <v>115</v>
      </c>
      <c r="E5912" t="s">
        <v>115</v>
      </c>
      <c r="F5912">
        <v>38</v>
      </c>
      <c r="G5912">
        <v>63</v>
      </c>
      <c r="H5912">
        <v>0</v>
      </c>
      <c r="I5912">
        <v>0</v>
      </c>
      <c r="J5912">
        <v>1</v>
      </c>
      <c r="K5912">
        <v>0</v>
      </c>
      <c r="L5912" t="s">
        <v>20</v>
      </c>
      <c r="M5912" t="s">
        <v>625</v>
      </c>
      <c r="N5912" t="s">
        <v>167</v>
      </c>
      <c r="O5912" t="s">
        <v>22</v>
      </c>
      <c r="P5912" t="s">
        <v>23</v>
      </c>
      <c r="Q5912" t="s">
        <v>24</v>
      </c>
    </row>
    <row r="5913" spans="1:17" x14ac:dyDescent="0.2">
      <c r="A5913" s="2">
        <v>37169</v>
      </c>
      <c r="B5913" t="s">
        <v>164</v>
      </c>
      <c r="C5913" t="s">
        <v>113</v>
      </c>
      <c r="D5913" t="s">
        <v>115</v>
      </c>
      <c r="E5913" t="s">
        <v>115</v>
      </c>
      <c r="F5913">
        <v>72</v>
      </c>
      <c r="G5913">
        <v>35</v>
      </c>
      <c r="H5913">
        <v>0</v>
      </c>
      <c r="I5913">
        <v>0</v>
      </c>
      <c r="J5913">
        <v>1</v>
      </c>
      <c r="K5913">
        <v>2</v>
      </c>
      <c r="L5913" t="s">
        <v>20</v>
      </c>
      <c r="M5913" t="s">
        <v>640</v>
      </c>
      <c r="N5913" t="s">
        <v>177</v>
      </c>
      <c r="O5913" t="s">
        <v>122</v>
      </c>
      <c r="P5913" t="s">
        <v>23</v>
      </c>
      <c r="Q5913" t="s">
        <v>41</v>
      </c>
    </row>
    <row r="5914" spans="1:17" x14ac:dyDescent="0.2">
      <c r="A5914" s="2">
        <v>37170</v>
      </c>
      <c r="B5914" t="s">
        <v>286</v>
      </c>
      <c r="C5914" t="s">
        <v>49</v>
      </c>
      <c r="D5914" t="s">
        <v>50</v>
      </c>
      <c r="E5914" t="s">
        <v>50</v>
      </c>
      <c r="F5914">
        <v>96</v>
      </c>
      <c r="G5914">
        <v>23</v>
      </c>
      <c r="H5914">
        <v>0</v>
      </c>
      <c r="I5914">
        <v>0</v>
      </c>
      <c r="J5914">
        <v>1</v>
      </c>
      <c r="K5914">
        <v>4</v>
      </c>
      <c r="L5914" t="s">
        <v>20</v>
      </c>
      <c r="M5914" t="s">
        <v>359</v>
      </c>
      <c r="N5914" t="s">
        <v>286</v>
      </c>
      <c r="O5914" t="s">
        <v>22</v>
      </c>
      <c r="P5914" t="s">
        <v>23</v>
      </c>
      <c r="Q5914" t="s">
        <v>41</v>
      </c>
    </row>
    <row r="5915" spans="1:17" x14ac:dyDescent="0.2">
      <c r="A5915" s="2">
        <v>37170</v>
      </c>
      <c r="B5915" t="s">
        <v>17</v>
      </c>
      <c r="C5915" t="s">
        <v>31</v>
      </c>
      <c r="D5915" t="s">
        <v>19</v>
      </c>
      <c r="E5915" t="s">
        <v>19</v>
      </c>
      <c r="F5915">
        <v>78</v>
      </c>
      <c r="G5915">
        <v>46</v>
      </c>
      <c r="H5915">
        <v>0</v>
      </c>
      <c r="I5915">
        <v>0</v>
      </c>
      <c r="J5915">
        <v>1</v>
      </c>
      <c r="K5915">
        <v>5</v>
      </c>
      <c r="L5915" t="s">
        <v>20</v>
      </c>
      <c r="M5915" t="s">
        <v>21</v>
      </c>
      <c r="N5915" t="s">
        <v>17</v>
      </c>
      <c r="O5915" t="s">
        <v>22</v>
      </c>
      <c r="P5915" t="s">
        <v>23</v>
      </c>
      <c r="Q5915" t="s">
        <v>41</v>
      </c>
    </row>
    <row r="5916" spans="1:17" x14ac:dyDescent="0.2">
      <c r="A5916" s="2">
        <v>37170</v>
      </c>
      <c r="B5916" t="s">
        <v>274</v>
      </c>
      <c r="C5916" t="s">
        <v>147</v>
      </c>
      <c r="D5916" t="s">
        <v>50</v>
      </c>
      <c r="E5916" t="s">
        <v>50</v>
      </c>
      <c r="F5916">
        <v>16</v>
      </c>
      <c r="G5916">
        <v>26</v>
      </c>
      <c r="H5916">
        <v>0</v>
      </c>
      <c r="I5916">
        <v>0</v>
      </c>
      <c r="J5916">
        <v>1</v>
      </c>
      <c r="K5916">
        <v>0</v>
      </c>
      <c r="L5916" t="s">
        <v>20</v>
      </c>
      <c r="M5916" t="s">
        <v>333</v>
      </c>
      <c r="N5916" t="s">
        <v>274</v>
      </c>
      <c r="O5916" t="s">
        <v>22</v>
      </c>
      <c r="P5916" t="s">
        <v>23</v>
      </c>
      <c r="Q5916" t="s">
        <v>24</v>
      </c>
    </row>
    <row r="5917" spans="1:17" x14ac:dyDescent="0.2">
      <c r="A5917" s="2">
        <v>37170</v>
      </c>
      <c r="B5917" t="s">
        <v>293</v>
      </c>
      <c r="C5917" t="s">
        <v>87</v>
      </c>
      <c r="D5917" t="s">
        <v>50</v>
      </c>
      <c r="E5917" t="s">
        <v>50</v>
      </c>
      <c r="F5917">
        <v>14</v>
      </c>
      <c r="G5917">
        <v>48</v>
      </c>
      <c r="H5917">
        <v>0</v>
      </c>
      <c r="I5917">
        <v>0</v>
      </c>
      <c r="J5917">
        <v>6</v>
      </c>
      <c r="K5917">
        <v>0</v>
      </c>
      <c r="L5917" t="s">
        <v>20</v>
      </c>
      <c r="M5917" t="s">
        <v>478</v>
      </c>
      <c r="N5917" t="s">
        <v>293</v>
      </c>
      <c r="O5917" t="s">
        <v>22</v>
      </c>
      <c r="P5917" t="s">
        <v>23</v>
      </c>
      <c r="Q5917" t="s">
        <v>24</v>
      </c>
    </row>
    <row r="5918" spans="1:17" x14ac:dyDescent="0.2">
      <c r="A5918" s="2">
        <v>37170</v>
      </c>
      <c r="B5918" t="s">
        <v>72</v>
      </c>
      <c r="C5918" t="s">
        <v>76</v>
      </c>
      <c r="D5918" t="s">
        <v>50</v>
      </c>
      <c r="E5918" t="s">
        <v>50</v>
      </c>
      <c r="F5918">
        <v>18</v>
      </c>
      <c r="G5918">
        <v>53</v>
      </c>
      <c r="H5918">
        <v>0</v>
      </c>
      <c r="I5918">
        <v>0</v>
      </c>
      <c r="J5918">
        <v>6</v>
      </c>
      <c r="K5918">
        <v>0</v>
      </c>
      <c r="L5918" t="s">
        <v>20</v>
      </c>
      <c r="M5918" t="s">
        <v>74</v>
      </c>
      <c r="N5918" t="s">
        <v>72</v>
      </c>
      <c r="O5918" t="s">
        <v>22</v>
      </c>
      <c r="P5918" t="s">
        <v>23</v>
      </c>
      <c r="Q5918" t="s">
        <v>24</v>
      </c>
    </row>
    <row r="5919" spans="1:17" x14ac:dyDescent="0.2">
      <c r="A5919" s="2">
        <v>37170</v>
      </c>
      <c r="B5919" t="s">
        <v>89</v>
      </c>
      <c r="C5919" t="s">
        <v>153</v>
      </c>
      <c r="D5919" t="s">
        <v>50</v>
      </c>
      <c r="E5919" t="s">
        <v>50</v>
      </c>
      <c r="F5919">
        <v>9</v>
      </c>
      <c r="G5919">
        <v>61</v>
      </c>
      <c r="H5919">
        <v>0</v>
      </c>
      <c r="I5919">
        <v>0</v>
      </c>
      <c r="J5919">
        <v>2</v>
      </c>
      <c r="K5919">
        <v>2</v>
      </c>
      <c r="L5919" t="s">
        <v>20</v>
      </c>
      <c r="M5919" t="s">
        <v>624</v>
      </c>
      <c r="N5919" t="s">
        <v>89</v>
      </c>
      <c r="O5919" t="s">
        <v>22</v>
      </c>
      <c r="P5919" t="s">
        <v>23</v>
      </c>
      <c r="Q5919" t="s">
        <v>30</v>
      </c>
    </row>
    <row r="5920" spans="1:17" x14ac:dyDescent="0.2">
      <c r="A5920" s="2">
        <v>37170</v>
      </c>
      <c r="B5920" t="s">
        <v>67</v>
      </c>
      <c r="C5920" t="s">
        <v>150</v>
      </c>
      <c r="D5920" t="s">
        <v>50</v>
      </c>
      <c r="E5920" t="s">
        <v>36</v>
      </c>
      <c r="F5920">
        <v>1</v>
      </c>
      <c r="G5920">
        <v>73</v>
      </c>
      <c r="H5920">
        <v>0</v>
      </c>
      <c r="I5920">
        <v>0</v>
      </c>
      <c r="J5920">
        <v>4</v>
      </c>
      <c r="K5920">
        <v>1</v>
      </c>
      <c r="L5920" t="s">
        <v>28</v>
      </c>
      <c r="M5920" t="s">
        <v>769</v>
      </c>
      <c r="N5920" t="s">
        <v>67</v>
      </c>
      <c r="O5920" t="s">
        <v>22</v>
      </c>
      <c r="P5920" t="s">
        <v>23</v>
      </c>
      <c r="Q5920" t="s">
        <v>24</v>
      </c>
    </row>
    <row r="5921" spans="1:17" x14ac:dyDescent="0.2">
      <c r="A5921" s="2">
        <v>37170</v>
      </c>
      <c r="B5921" t="s">
        <v>129</v>
      </c>
      <c r="C5921" t="s">
        <v>70</v>
      </c>
      <c r="D5921" t="s">
        <v>50</v>
      </c>
      <c r="E5921" t="s">
        <v>50</v>
      </c>
      <c r="F5921">
        <v>12</v>
      </c>
      <c r="G5921">
        <v>52</v>
      </c>
      <c r="H5921">
        <v>0</v>
      </c>
      <c r="I5921">
        <v>0</v>
      </c>
      <c r="J5921">
        <v>0</v>
      </c>
      <c r="K5921">
        <v>0</v>
      </c>
      <c r="L5921" t="s">
        <v>20</v>
      </c>
      <c r="M5921" t="s">
        <v>822</v>
      </c>
      <c r="N5921" t="s">
        <v>129</v>
      </c>
      <c r="O5921" t="s">
        <v>22</v>
      </c>
      <c r="P5921" t="s">
        <v>23</v>
      </c>
      <c r="Q5921" t="s">
        <v>30</v>
      </c>
    </row>
    <row r="5922" spans="1:17" x14ac:dyDescent="0.2">
      <c r="A5922" s="2">
        <v>37170</v>
      </c>
      <c r="B5922" t="s">
        <v>98</v>
      </c>
      <c r="C5922" t="s">
        <v>145</v>
      </c>
      <c r="D5922" t="s">
        <v>50</v>
      </c>
      <c r="E5922" t="s">
        <v>50</v>
      </c>
      <c r="F5922">
        <v>22</v>
      </c>
      <c r="G5922">
        <v>79</v>
      </c>
      <c r="H5922">
        <v>0</v>
      </c>
      <c r="I5922">
        <v>0</v>
      </c>
      <c r="J5922">
        <v>4</v>
      </c>
      <c r="K5922">
        <v>0</v>
      </c>
      <c r="L5922" t="s">
        <v>20</v>
      </c>
      <c r="M5922" t="s">
        <v>99</v>
      </c>
      <c r="N5922" t="s">
        <v>98</v>
      </c>
      <c r="O5922" t="s">
        <v>22</v>
      </c>
      <c r="P5922" t="s">
        <v>23</v>
      </c>
      <c r="Q5922" t="s">
        <v>24</v>
      </c>
    </row>
    <row r="5923" spans="1:17" x14ac:dyDescent="0.2">
      <c r="A5923" s="2">
        <v>37170</v>
      </c>
      <c r="B5923" t="s">
        <v>119</v>
      </c>
      <c r="C5923" t="s">
        <v>94</v>
      </c>
      <c r="D5923" t="s">
        <v>50</v>
      </c>
      <c r="E5923" t="s">
        <v>50</v>
      </c>
      <c r="F5923">
        <v>4</v>
      </c>
      <c r="G5923">
        <v>64</v>
      </c>
      <c r="H5923">
        <v>0</v>
      </c>
      <c r="I5923">
        <v>0</v>
      </c>
      <c r="J5923">
        <v>1</v>
      </c>
      <c r="K5923">
        <v>0</v>
      </c>
      <c r="L5923" t="s">
        <v>20</v>
      </c>
      <c r="M5923" t="s">
        <v>321</v>
      </c>
      <c r="N5923" t="s">
        <v>119</v>
      </c>
      <c r="O5923" t="s">
        <v>22</v>
      </c>
      <c r="P5923" t="s">
        <v>23</v>
      </c>
      <c r="Q5923" t="s">
        <v>24</v>
      </c>
    </row>
    <row r="5924" spans="1:17" x14ac:dyDescent="0.2">
      <c r="A5924" s="2">
        <v>37170</v>
      </c>
      <c r="B5924" t="s">
        <v>184</v>
      </c>
      <c r="C5924" t="s">
        <v>100</v>
      </c>
      <c r="D5924" t="s">
        <v>50</v>
      </c>
      <c r="E5924" t="s">
        <v>50</v>
      </c>
      <c r="F5924">
        <v>132</v>
      </c>
      <c r="G5924">
        <v>97</v>
      </c>
      <c r="H5924">
        <v>0</v>
      </c>
      <c r="I5924">
        <v>0</v>
      </c>
      <c r="J5924">
        <v>0</v>
      </c>
      <c r="K5924">
        <v>1</v>
      </c>
      <c r="L5924" t="s">
        <v>20</v>
      </c>
      <c r="M5924" t="s">
        <v>193</v>
      </c>
      <c r="N5924" t="s">
        <v>184</v>
      </c>
      <c r="O5924" t="s">
        <v>22</v>
      </c>
      <c r="P5924" t="s">
        <v>23</v>
      </c>
      <c r="Q5924" t="s">
        <v>41</v>
      </c>
    </row>
    <row r="5925" spans="1:17" x14ac:dyDescent="0.2">
      <c r="A5925" s="2">
        <v>37170</v>
      </c>
      <c r="B5925" t="s">
        <v>384</v>
      </c>
      <c r="C5925" t="s">
        <v>180</v>
      </c>
      <c r="D5925" t="s">
        <v>50</v>
      </c>
      <c r="E5925" t="s">
        <v>50</v>
      </c>
      <c r="F5925">
        <v>100</v>
      </c>
      <c r="G5925">
        <v>34</v>
      </c>
      <c r="H5925">
        <v>0</v>
      </c>
      <c r="I5925">
        <v>0</v>
      </c>
      <c r="J5925">
        <v>0</v>
      </c>
      <c r="K5925">
        <v>3</v>
      </c>
      <c r="L5925" t="s">
        <v>20</v>
      </c>
      <c r="M5925" t="s">
        <v>395</v>
      </c>
      <c r="N5925" t="s">
        <v>384</v>
      </c>
      <c r="O5925" t="s">
        <v>22</v>
      </c>
      <c r="P5925" t="s">
        <v>23</v>
      </c>
      <c r="Q5925" t="s">
        <v>41</v>
      </c>
    </row>
    <row r="5926" spans="1:17" x14ac:dyDescent="0.2">
      <c r="A5926" s="2">
        <v>37170</v>
      </c>
      <c r="B5926" t="s">
        <v>126</v>
      </c>
      <c r="C5926" t="s">
        <v>737</v>
      </c>
      <c r="D5926" t="s">
        <v>50</v>
      </c>
      <c r="E5926" t="s">
        <v>50</v>
      </c>
      <c r="F5926">
        <v>8</v>
      </c>
      <c r="G5926">
        <v>144</v>
      </c>
      <c r="H5926">
        <v>0</v>
      </c>
      <c r="I5926">
        <v>0</v>
      </c>
      <c r="J5926">
        <v>4</v>
      </c>
      <c r="K5926">
        <v>0</v>
      </c>
      <c r="L5926" t="s">
        <v>20</v>
      </c>
      <c r="M5926" t="s">
        <v>784</v>
      </c>
      <c r="N5926" t="s">
        <v>126</v>
      </c>
      <c r="O5926" t="s">
        <v>22</v>
      </c>
      <c r="P5926" t="s">
        <v>23</v>
      </c>
      <c r="Q5926" t="s">
        <v>24</v>
      </c>
    </row>
    <row r="5927" spans="1:17" x14ac:dyDescent="0.2">
      <c r="A5927" s="2">
        <v>37170</v>
      </c>
      <c r="B5927" t="s">
        <v>90</v>
      </c>
      <c r="C5927" t="s">
        <v>168</v>
      </c>
      <c r="D5927" t="s">
        <v>50</v>
      </c>
      <c r="E5927" t="s">
        <v>50</v>
      </c>
      <c r="F5927">
        <v>27</v>
      </c>
      <c r="G5927">
        <v>33</v>
      </c>
      <c r="H5927">
        <v>0</v>
      </c>
      <c r="I5927">
        <v>0</v>
      </c>
      <c r="J5927">
        <v>1</v>
      </c>
      <c r="K5927">
        <v>1</v>
      </c>
      <c r="L5927" t="s">
        <v>20</v>
      </c>
      <c r="M5927" t="s">
        <v>713</v>
      </c>
      <c r="N5927" t="s">
        <v>90</v>
      </c>
      <c r="O5927" t="s">
        <v>22</v>
      </c>
      <c r="P5927" t="s">
        <v>23</v>
      </c>
      <c r="Q5927" t="s">
        <v>30</v>
      </c>
    </row>
    <row r="5928" spans="1:17" x14ac:dyDescent="0.2">
      <c r="A5928" s="2">
        <v>37170</v>
      </c>
      <c r="B5928" t="s">
        <v>82</v>
      </c>
      <c r="C5928" t="s">
        <v>81</v>
      </c>
      <c r="D5928" t="s">
        <v>50</v>
      </c>
      <c r="E5928" t="s">
        <v>50</v>
      </c>
      <c r="F5928">
        <v>5</v>
      </c>
      <c r="G5928">
        <v>81</v>
      </c>
      <c r="H5928">
        <v>0</v>
      </c>
      <c r="I5928">
        <v>0</v>
      </c>
      <c r="J5928">
        <v>5</v>
      </c>
      <c r="K5928">
        <v>0</v>
      </c>
      <c r="L5928" t="s">
        <v>20</v>
      </c>
      <c r="M5928" t="s">
        <v>187</v>
      </c>
      <c r="N5928" t="s">
        <v>82</v>
      </c>
      <c r="O5928" t="s">
        <v>22</v>
      </c>
      <c r="P5928" t="s">
        <v>23</v>
      </c>
      <c r="Q5928" t="s">
        <v>24</v>
      </c>
    </row>
    <row r="5929" spans="1:17" x14ac:dyDescent="0.2">
      <c r="A5929" s="2">
        <v>37170</v>
      </c>
      <c r="B5929" t="s">
        <v>92</v>
      </c>
      <c r="C5929" t="s">
        <v>345</v>
      </c>
      <c r="D5929" t="s">
        <v>50</v>
      </c>
      <c r="E5929" t="s">
        <v>50</v>
      </c>
      <c r="F5929">
        <v>15</v>
      </c>
      <c r="G5929">
        <v>59</v>
      </c>
      <c r="H5929">
        <v>0</v>
      </c>
      <c r="I5929">
        <v>0</v>
      </c>
      <c r="J5929">
        <v>1</v>
      </c>
      <c r="K5929">
        <v>1</v>
      </c>
      <c r="L5929" t="s">
        <v>20</v>
      </c>
      <c r="M5929" t="s">
        <v>124</v>
      </c>
      <c r="N5929" t="s">
        <v>92</v>
      </c>
      <c r="O5929" t="s">
        <v>22</v>
      </c>
      <c r="P5929" t="s">
        <v>23</v>
      </c>
      <c r="Q5929" t="s">
        <v>30</v>
      </c>
    </row>
    <row r="5930" spans="1:17" x14ac:dyDescent="0.2">
      <c r="A5930" s="2">
        <v>37170</v>
      </c>
      <c r="B5930" t="s">
        <v>95</v>
      </c>
      <c r="C5930" t="s">
        <v>53</v>
      </c>
      <c r="D5930" t="s">
        <v>50</v>
      </c>
      <c r="E5930" t="s">
        <v>50</v>
      </c>
      <c r="F5930">
        <v>24</v>
      </c>
      <c r="G5930">
        <v>56</v>
      </c>
      <c r="H5930">
        <v>0</v>
      </c>
      <c r="I5930">
        <v>0</v>
      </c>
      <c r="J5930">
        <v>4</v>
      </c>
      <c r="K5930">
        <v>0</v>
      </c>
      <c r="L5930" t="s">
        <v>20</v>
      </c>
      <c r="M5930" t="s">
        <v>326</v>
      </c>
      <c r="N5930" t="s">
        <v>95</v>
      </c>
      <c r="O5930" t="s">
        <v>22</v>
      </c>
      <c r="P5930" t="s">
        <v>23</v>
      </c>
      <c r="Q5930" t="s">
        <v>24</v>
      </c>
    </row>
    <row r="5931" spans="1:17" x14ac:dyDescent="0.2">
      <c r="A5931" s="2">
        <v>37170</v>
      </c>
      <c r="B5931" t="s">
        <v>104</v>
      </c>
      <c r="C5931" t="s">
        <v>101</v>
      </c>
      <c r="D5931" t="s">
        <v>50</v>
      </c>
      <c r="E5931" t="s">
        <v>50</v>
      </c>
      <c r="F5931">
        <v>49</v>
      </c>
      <c r="G5931">
        <v>94</v>
      </c>
      <c r="H5931">
        <v>0</v>
      </c>
      <c r="I5931">
        <v>0</v>
      </c>
      <c r="J5931">
        <v>2</v>
      </c>
      <c r="K5931">
        <v>1</v>
      </c>
      <c r="L5931" t="s">
        <v>20</v>
      </c>
      <c r="M5931" t="s">
        <v>273</v>
      </c>
      <c r="N5931" t="s">
        <v>104</v>
      </c>
      <c r="O5931" t="s">
        <v>22</v>
      </c>
      <c r="P5931" t="s">
        <v>23</v>
      </c>
      <c r="Q5931" t="s">
        <v>24</v>
      </c>
    </row>
    <row r="5932" spans="1:17" x14ac:dyDescent="0.2">
      <c r="A5932" s="2">
        <v>37170</v>
      </c>
      <c r="B5932" t="s">
        <v>249</v>
      </c>
      <c r="C5932" t="s">
        <v>48</v>
      </c>
      <c r="D5932" t="s">
        <v>50</v>
      </c>
      <c r="E5932" t="s">
        <v>50</v>
      </c>
      <c r="F5932">
        <v>31</v>
      </c>
      <c r="G5932">
        <v>118</v>
      </c>
      <c r="H5932">
        <v>0</v>
      </c>
      <c r="I5932">
        <v>0</v>
      </c>
      <c r="J5932">
        <v>3</v>
      </c>
      <c r="K5932">
        <v>0</v>
      </c>
      <c r="L5932" t="s">
        <v>20</v>
      </c>
      <c r="M5932" t="s">
        <v>529</v>
      </c>
      <c r="N5932" t="s">
        <v>249</v>
      </c>
      <c r="O5932" t="s">
        <v>22</v>
      </c>
      <c r="P5932" t="s">
        <v>23</v>
      </c>
      <c r="Q5932" t="s">
        <v>24</v>
      </c>
    </row>
    <row r="5933" spans="1:17" x14ac:dyDescent="0.2">
      <c r="A5933" s="2">
        <v>37170</v>
      </c>
      <c r="B5933" t="s">
        <v>32</v>
      </c>
      <c r="C5933" t="s">
        <v>42</v>
      </c>
      <c r="D5933" t="s">
        <v>19</v>
      </c>
      <c r="E5933" t="s">
        <v>19</v>
      </c>
      <c r="F5933">
        <v>104</v>
      </c>
      <c r="G5933">
        <v>44</v>
      </c>
      <c r="H5933">
        <v>0</v>
      </c>
      <c r="I5933">
        <v>0</v>
      </c>
      <c r="J5933">
        <v>3</v>
      </c>
      <c r="K5933">
        <v>0</v>
      </c>
      <c r="L5933" t="s">
        <v>20</v>
      </c>
      <c r="M5933" t="s">
        <v>664</v>
      </c>
      <c r="N5933" t="s">
        <v>32</v>
      </c>
      <c r="O5933" t="s">
        <v>22</v>
      </c>
      <c r="P5933" t="s">
        <v>23</v>
      </c>
      <c r="Q5933" t="s">
        <v>24</v>
      </c>
    </row>
    <row r="5934" spans="1:17" x14ac:dyDescent="0.2">
      <c r="A5934" s="2">
        <v>37170</v>
      </c>
      <c r="B5934" t="s">
        <v>161</v>
      </c>
      <c r="C5934" t="s">
        <v>317</v>
      </c>
      <c r="D5934" t="s">
        <v>50</v>
      </c>
      <c r="E5934" t="s">
        <v>50</v>
      </c>
      <c r="F5934">
        <v>105</v>
      </c>
      <c r="G5934">
        <v>82</v>
      </c>
      <c r="H5934">
        <v>0</v>
      </c>
      <c r="I5934">
        <v>0</v>
      </c>
      <c r="J5934">
        <v>1</v>
      </c>
      <c r="K5934">
        <v>0</v>
      </c>
      <c r="L5934" t="s">
        <v>20</v>
      </c>
      <c r="M5934" t="s">
        <v>162</v>
      </c>
      <c r="N5934" t="s">
        <v>161</v>
      </c>
      <c r="O5934" t="s">
        <v>22</v>
      </c>
      <c r="P5934" t="s">
        <v>23</v>
      </c>
      <c r="Q5934" t="s">
        <v>24</v>
      </c>
    </row>
    <row r="5935" spans="1:17" x14ac:dyDescent="0.2">
      <c r="A5935" s="2">
        <v>37171</v>
      </c>
      <c r="B5935" t="s">
        <v>646</v>
      </c>
      <c r="C5935" t="s">
        <v>174</v>
      </c>
      <c r="D5935" t="s">
        <v>50</v>
      </c>
      <c r="E5935" t="s">
        <v>50</v>
      </c>
      <c r="F5935">
        <v>76</v>
      </c>
      <c r="G5935">
        <v>150</v>
      </c>
      <c r="H5935">
        <v>0</v>
      </c>
      <c r="I5935">
        <v>0</v>
      </c>
      <c r="J5935">
        <v>5</v>
      </c>
      <c r="K5935">
        <v>0</v>
      </c>
      <c r="L5935" t="s">
        <v>20</v>
      </c>
      <c r="M5935" t="s">
        <v>909</v>
      </c>
      <c r="N5935" t="s">
        <v>646</v>
      </c>
      <c r="O5935" t="s">
        <v>22</v>
      </c>
      <c r="P5935" t="s">
        <v>23</v>
      </c>
      <c r="Q5935" t="s">
        <v>24</v>
      </c>
    </row>
    <row r="5936" spans="1:17" x14ac:dyDescent="0.2">
      <c r="A5936" s="2">
        <v>37171</v>
      </c>
      <c r="B5936" t="s">
        <v>25</v>
      </c>
      <c r="C5936" t="s">
        <v>107</v>
      </c>
      <c r="D5936" t="s">
        <v>19</v>
      </c>
      <c r="E5936" t="s">
        <v>19</v>
      </c>
      <c r="F5936">
        <v>2</v>
      </c>
      <c r="G5936">
        <v>37</v>
      </c>
      <c r="H5936">
        <v>0</v>
      </c>
      <c r="I5936">
        <v>0</v>
      </c>
      <c r="J5936">
        <v>2</v>
      </c>
      <c r="K5936">
        <v>0</v>
      </c>
      <c r="L5936" t="s">
        <v>20</v>
      </c>
      <c r="M5936" t="s">
        <v>674</v>
      </c>
      <c r="N5936" t="s">
        <v>25</v>
      </c>
      <c r="O5936" t="s">
        <v>22</v>
      </c>
      <c r="P5936" t="s">
        <v>23</v>
      </c>
      <c r="Q5936" t="s">
        <v>24</v>
      </c>
    </row>
    <row r="5937" spans="1:17" x14ac:dyDescent="0.2">
      <c r="A5937" s="2">
        <v>37171</v>
      </c>
      <c r="B5937" t="s">
        <v>182</v>
      </c>
      <c r="C5937" t="s">
        <v>239</v>
      </c>
      <c r="D5937" t="s">
        <v>115</v>
      </c>
      <c r="E5937" t="s">
        <v>115</v>
      </c>
      <c r="F5937">
        <v>60</v>
      </c>
      <c r="G5937">
        <v>91</v>
      </c>
      <c r="H5937">
        <v>0</v>
      </c>
      <c r="I5937">
        <v>0</v>
      </c>
      <c r="J5937">
        <v>1</v>
      </c>
      <c r="K5937">
        <v>0</v>
      </c>
      <c r="L5937" t="s">
        <v>20</v>
      </c>
      <c r="M5937" t="s">
        <v>1004</v>
      </c>
      <c r="N5937" t="s">
        <v>182</v>
      </c>
      <c r="O5937" t="s">
        <v>22</v>
      </c>
      <c r="P5937" t="s">
        <v>23</v>
      </c>
      <c r="Q5937" t="s">
        <v>24</v>
      </c>
    </row>
    <row r="5938" spans="1:17" x14ac:dyDescent="0.2">
      <c r="A5938" s="2">
        <v>37171</v>
      </c>
      <c r="B5938" t="s">
        <v>131</v>
      </c>
      <c r="C5938" t="s">
        <v>26</v>
      </c>
      <c r="D5938" t="s">
        <v>27</v>
      </c>
      <c r="E5938" t="s">
        <v>27</v>
      </c>
      <c r="F5938">
        <v>29</v>
      </c>
      <c r="G5938">
        <v>10</v>
      </c>
      <c r="H5938">
        <v>0</v>
      </c>
      <c r="I5938">
        <v>0</v>
      </c>
      <c r="J5938">
        <v>0</v>
      </c>
      <c r="K5938">
        <v>0</v>
      </c>
      <c r="L5938" t="s">
        <v>20</v>
      </c>
      <c r="M5938" t="s">
        <v>637</v>
      </c>
      <c r="N5938" t="s">
        <v>131</v>
      </c>
      <c r="O5938" t="s">
        <v>22</v>
      </c>
      <c r="P5938" t="s">
        <v>23</v>
      </c>
      <c r="Q5938" t="s">
        <v>30</v>
      </c>
    </row>
    <row r="5939" spans="1:17" x14ac:dyDescent="0.2">
      <c r="A5939" s="2">
        <v>37171</v>
      </c>
      <c r="B5939" t="s">
        <v>304</v>
      </c>
      <c r="C5939" t="s">
        <v>282</v>
      </c>
      <c r="D5939" t="s">
        <v>27</v>
      </c>
      <c r="E5939" t="s">
        <v>19</v>
      </c>
      <c r="F5939">
        <v>20</v>
      </c>
      <c r="G5939">
        <v>36</v>
      </c>
      <c r="H5939">
        <v>0</v>
      </c>
      <c r="I5939">
        <v>0</v>
      </c>
      <c r="J5939">
        <v>0</v>
      </c>
      <c r="K5939">
        <v>1</v>
      </c>
      <c r="L5939" t="s">
        <v>20</v>
      </c>
      <c r="M5939" t="s">
        <v>628</v>
      </c>
      <c r="N5939" t="s">
        <v>304</v>
      </c>
      <c r="O5939" t="s">
        <v>22</v>
      </c>
      <c r="P5939" t="s">
        <v>23</v>
      </c>
      <c r="Q5939" t="s">
        <v>41</v>
      </c>
    </row>
    <row r="5940" spans="1:17" x14ac:dyDescent="0.2">
      <c r="A5940" s="2">
        <v>37171</v>
      </c>
      <c r="B5940" t="s">
        <v>143</v>
      </c>
      <c r="C5940" t="s">
        <v>135</v>
      </c>
      <c r="D5940" t="s">
        <v>115</v>
      </c>
      <c r="E5940" t="s">
        <v>36</v>
      </c>
      <c r="F5940">
        <v>28</v>
      </c>
      <c r="G5940">
        <v>40</v>
      </c>
      <c r="H5940">
        <v>0</v>
      </c>
      <c r="I5940">
        <v>0</v>
      </c>
      <c r="J5940">
        <v>2</v>
      </c>
      <c r="K5940">
        <v>2</v>
      </c>
      <c r="L5940" t="s">
        <v>28</v>
      </c>
      <c r="M5940" t="s">
        <v>1010</v>
      </c>
      <c r="N5940" t="s">
        <v>89</v>
      </c>
      <c r="O5940" t="s">
        <v>122</v>
      </c>
      <c r="P5940" t="s">
        <v>23</v>
      </c>
      <c r="Q5940" t="s">
        <v>30</v>
      </c>
    </row>
    <row r="5941" spans="1:17" x14ac:dyDescent="0.2">
      <c r="A5941" s="2">
        <v>37171</v>
      </c>
      <c r="B5941" t="s">
        <v>328</v>
      </c>
      <c r="C5941" t="s">
        <v>244</v>
      </c>
      <c r="D5941" t="s">
        <v>50</v>
      </c>
      <c r="E5941" t="s">
        <v>50</v>
      </c>
      <c r="F5941">
        <v>80</v>
      </c>
      <c r="G5941">
        <v>42</v>
      </c>
      <c r="H5941">
        <v>0</v>
      </c>
      <c r="I5941">
        <v>0</v>
      </c>
      <c r="J5941">
        <v>0</v>
      </c>
      <c r="K5941">
        <v>5</v>
      </c>
      <c r="L5941" t="s">
        <v>20</v>
      </c>
      <c r="M5941" t="s">
        <v>329</v>
      </c>
      <c r="N5941" t="s">
        <v>328</v>
      </c>
      <c r="O5941" t="s">
        <v>22</v>
      </c>
      <c r="P5941" t="s">
        <v>23</v>
      </c>
      <c r="Q5941" t="s">
        <v>41</v>
      </c>
    </row>
    <row r="5942" spans="1:17" x14ac:dyDescent="0.2">
      <c r="A5942" s="2">
        <v>37171</v>
      </c>
      <c r="B5942" t="s">
        <v>38</v>
      </c>
      <c r="C5942" t="s">
        <v>39</v>
      </c>
      <c r="D5942" t="s">
        <v>19</v>
      </c>
      <c r="E5942" t="s">
        <v>19</v>
      </c>
      <c r="F5942">
        <v>11</v>
      </c>
      <c r="G5942">
        <v>3</v>
      </c>
      <c r="H5942">
        <v>0</v>
      </c>
      <c r="I5942">
        <v>0</v>
      </c>
      <c r="J5942">
        <v>2</v>
      </c>
      <c r="K5942">
        <v>2</v>
      </c>
      <c r="L5942" t="s">
        <v>20</v>
      </c>
      <c r="M5942" t="s">
        <v>40</v>
      </c>
      <c r="N5942" t="s">
        <v>38</v>
      </c>
      <c r="O5942" t="s">
        <v>22</v>
      </c>
      <c r="P5942" t="s">
        <v>23</v>
      </c>
      <c r="Q5942" t="s">
        <v>30</v>
      </c>
    </row>
    <row r="5943" spans="1:17" x14ac:dyDescent="0.2">
      <c r="A5943" s="2">
        <v>37171</v>
      </c>
      <c r="B5943" t="s">
        <v>52</v>
      </c>
      <c r="C5943" t="s">
        <v>386</v>
      </c>
      <c r="D5943" t="s">
        <v>50</v>
      </c>
      <c r="E5943" t="s">
        <v>50</v>
      </c>
      <c r="F5943">
        <v>17</v>
      </c>
      <c r="G5943">
        <v>113</v>
      </c>
      <c r="H5943">
        <v>0</v>
      </c>
      <c r="I5943">
        <v>0</v>
      </c>
      <c r="J5943">
        <v>3</v>
      </c>
      <c r="K5943">
        <v>0</v>
      </c>
      <c r="L5943" t="s">
        <v>20</v>
      </c>
      <c r="M5943" t="s">
        <v>68</v>
      </c>
      <c r="N5943" t="s">
        <v>52</v>
      </c>
      <c r="O5943" t="s">
        <v>22</v>
      </c>
      <c r="P5943" t="s">
        <v>23</v>
      </c>
      <c r="Q5943" t="s">
        <v>24</v>
      </c>
    </row>
    <row r="5944" spans="1:17" x14ac:dyDescent="0.2">
      <c r="A5944" s="2">
        <v>37171</v>
      </c>
      <c r="B5944" t="s">
        <v>18</v>
      </c>
      <c r="C5944" t="s">
        <v>43</v>
      </c>
      <c r="D5944" t="s">
        <v>19</v>
      </c>
      <c r="E5944" t="s">
        <v>19</v>
      </c>
      <c r="F5944">
        <v>21</v>
      </c>
      <c r="G5944">
        <v>7</v>
      </c>
      <c r="H5944">
        <v>0</v>
      </c>
      <c r="I5944">
        <v>0</v>
      </c>
      <c r="J5944">
        <v>1</v>
      </c>
      <c r="K5944">
        <v>1</v>
      </c>
      <c r="L5944" t="s">
        <v>20</v>
      </c>
      <c r="M5944" t="s">
        <v>64</v>
      </c>
      <c r="N5944" t="s">
        <v>18</v>
      </c>
      <c r="O5944" t="s">
        <v>22</v>
      </c>
      <c r="P5944" t="s">
        <v>23</v>
      </c>
      <c r="Q5944" t="s">
        <v>30</v>
      </c>
    </row>
    <row r="5945" spans="1:17" x14ac:dyDescent="0.2">
      <c r="A5945" s="2">
        <v>37171</v>
      </c>
      <c r="B5945" t="s">
        <v>77</v>
      </c>
      <c r="C5945" t="s">
        <v>185</v>
      </c>
      <c r="D5945" t="s">
        <v>27</v>
      </c>
      <c r="E5945" t="s">
        <v>27</v>
      </c>
      <c r="F5945">
        <v>19</v>
      </c>
      <c r="G5945">
        <v>54</v>
      </c>
      <c r="H5945">
        <v>0</v>
      </c>
      <c r="I5945">
        <v>0</v>
      </c>
      <c r="J5945">
        <v>2</v>
      </c>
      <c r="K5945">
        <v>1</v>
      </c>
      <c r="L5945" t="s">
        <v>20</v>
      </c>
      <c r="M5945" t="s">
        <v>332</v>
      </c>
      <c r="N5945" t="s">
        <v>77</v>
      </c>
      <c r="O5945" t="s">
        <v>22</v>
      </c>
      <c r="P5945" t="s">
        <v>23</v>
      </c>
      <c r="Q5945" t="s">
        <v>24</v>
      </c>
    </row>
    <row r="5946" spans="1:17" x14ac:dyDescent="0.2">
      <c r="A5946" s="2">
        <v>37176</v>
      </c>
      <c r="B5946" t="s">
        <v>196</v>
      </c>
      <c r="C5946" t="s">
        <v>110</v>
      </c>
      <c r="D5946" t="s">
        <v>36</v>
      </c>
      <c r="E5946" t="s">
        <v>36</v>
      </c>
      <c r="F5946">
        <v>157</v>
      </c>
      <c r="G5946">
        <v>32</v>
      </c>
      <c r="H5946">
        <v>0</v>
      </c>
      <c r="I5946">
        <v>0</v>
      </c>
      <c r="J5946">
        <v>0</v>
      </c>
      <c r="K5946">
        <v>2</v>
      </c>
      <c r="L5946" t="s">
        <v>28</v>
      </c>
      <c r="M5946" t="s">
        <v>218</v>
      </c>
      <c r="N5946" t="s">
        <v>111</v>
      </c>
      <c r="O5946" t="s">
        <v>122</v>
      </c>
      <c r="P5946" t="s">
        <v>23</v>
      </c>
      <c r="Q5946" t="s">
        <v>41</v>
      </c>
    </row>
    <row r="5947" spans="1:17" x14ac:dyDescent="0.2">
      <c r="A5947" s="2">
        <v>37176</v>
      </c>
      <c r="B5947" t="s">
        <v>167</v>
      </c>
      <c r="C5947" t="s">
        <v>164</v>
      </c>
      <c r="D5947" t="s">
        <v>115</v>
      </c>
      <c r="E5947" t="s">
        <v>115</v>
      </c>
      <c r="F5947">
        <v>38</v>
      </c>
      <c r="G5947">
        <v>72</v>
      </c>
      <c r="H5947">
        <v>0</v>
      </c>
      <c r="I5947">
        <v>0</v>
      </c>
      <c r="J5947">
        <v>2</v>
      </c>
      <c r="K5947">
        <v>1</v>
      </c>
      <c r="L5947" t="s">
        <v>20</v>
      </c>
      <c r="M5947" t="s">
        <v>625</v>
      </c>
      <c r="N5947" t="s">
        <v>167</v>
      </c>
      <c r="O5947" t="s">
        <v>22</v>
      </c>
      <c r="P5947" t="s">
        <v>23</v>
      </c>
      <c r="Q5947" t="s">
        <v>24</v>
      </c>
    </row>
    <row r="5948" spans="1:17" x14ac:dyDescent="0.2">
      <c r="A5948" s="2">
        <v>37177</v>
      </c>
      <c r="B5948" t="s">
        <v>182</v>
      </c>
      <c r="C5948" t="s">
        <v>166</v>
      </c>
      <c r="D5948" t="s">
        <v>115</v>
      </c>
      <c r="E5948" t="s">
        <v>115</v>
      </c>
      <c r="F5948">
        <v>60</v>
      </c>
      <c r="G5948">
        <v>83</v>
      </c>
      <c r="H5948">
        <v>0</v>
      </c>
      <c r="I5948">
        <v>0</v>
      </c>
      <c r="J5948">
        <v>3</v>
      </c>
      <c r="K5948">
        <v>0</v>
      </c>
      <c r="L5948" t="s">
        <v>20</v>
      </c>
      <c r="M5948" t="s">
        <v>1004</v>
      </c>
      <c r="N5948" t="s">
        <v>182</v>
      </c>
      <c r="O5948" t="s">
        <v>22</v>
      </c>
      <c r="P5948" t="s">
        <v>23</v>
      </c>
      <c r="Q5948" t="s">
        <v>24</v>
      </c>
    </row>
    <row r="5949" spans="1:17" x14ac:dyDescent="0.2">
      <c r="A5949" s="2">
        <v>37177</v>
      </c>
      <c r="B5949" t="s">
        <v>239</v>
      </c>
      <c r="C5949" t="s">
        <v>449</v>
      </c>
      <c r="D5949" t="s">
        <v>115</v>
      </c>
      <c r="E5949" t="s">
        <v>115</v>
      </c>
      <c r="F5949">
        <v>91</v>
      </c>
      <c r="G5949">
        <v>65</v>
      </c>
      <c r="H5949">
        <v>0</v>
      </c>
      <c r="I5949">
        <v>0</v>
      </c>
      <c r="J5949">
        <v>4</v>
      </c>
      <c r="K5949">
        <v>2</v>
      </c>
      <c r="L5949" t="s">
        <v>20</v>
      </c>
      <c r="M5949" t="s">
        <v>240</v>
      </c>
      <c r="N5949" t="s">
        <v>239</v>
      </c>
      <c r="O5949" t="s">
        <v>22</v>
      </c>
      <c r="P5949" t="s">
        <v>23</v>
      </c>
      <c r="Q5949" t="s">
        <v>24</v>
      </c>
    </row>
    <row r="5950" spans="1:17" x14ac:dyDescent="0.2">
      <c r="A5950" s="2">
        <v>37178</v>
      </c>
      <c r="B5950" t="s">
        <v>111</v>
      </c>
      <c r="C5950" t="s">
        <v>110</v>
      </c>
      <c r="D5950" t="s">
        <v>36</v>
      </c>
      <c r="E5950" t="s">
        <v>36</v>
      </c>
      <c r="F5950">
        <v>114</v>
      </c>
      <c r="G5950">
        <v>32</v>
      </c>
      <c r="H5950">
        <v>0</v>
      </c>
      <c r="I5950">
        <v>0</v>
      </c>
      <c r="J5950">
        <v>2</v>
      </c>
      <c r="K5950">
        <v>1</v>
      </c>
      <c r="L5950" t="s">
        <v>28</v>
      </c>
      <c r="M5950" t="s">
        <v>218</v>
      </c>
      <c r="N5950" t="s">
        <v>111</v>
      </c>
      <c r="O5950" t="s">
        <v>22</v>
      </c>
      <c r="P5950" t="s">
        <v>23</v>
      </c>
      <c r="Q5950" t="s">
        <v>24</v>
      </c>
    </row>
    <row r="5951" spans="1:17" x14ac:dyDescent="0.2">
      <c r="A5951" s="2">
        <v>37179</v>
      </c>
      <c r="B5951" t="s">
        <v>150</v>
      </c>
      <c r="C5951" t="s">
        <v>224</v>
      </c>
      <c r="D5951" t="s">
        <v>36</v>
      </c>
      <c r="E5951" t="s">
        <v>36</v>
      </c>
      <c r="F5951">
        <v>73</v>
      </c>
      <c r="G5951">
        <v>74</v>
      </c>
      <c r="H5951">
        <v>0</v>
      </c>
      <c r="I5951">
        <v>0</v>
      </c>
      <c r="J5951">
        <v>2</v>
      </c>
      <c r="K5951">
        <v>0</v>
      </c>
      <c r="L5951" t="s">
        <v>28</v>
      </c>
      <c r="M5951" t="s">
        <v>842</v>
      </c>
      <c r="N5951" t="s">
        <v>150</v>
      </c>
      <c r="O5951" t="s">
        <v>22</v>
      </c>
      <c r="P5951" t="s">
        <v>23</v>
      </c>
      <c r="Q5951" t="s">
        <v>24</v>
      </c>
    </row>
    <row r="5952" spans="1:17" x14ac:dyDescent="0.2">
      <c r="A5952" s="2">
        <v>37180</v>
      </c>
      <c r="B5952" t="s">
        <v>114</v>
      </c>
      <c r="C5952" t="s">
        <v>402</v>
      </c>
      <c r="D5952" t="s">
        <v>115</v>
      </c>
      <c r="E5952" t="s">
        <v>115</v>
      </c>
      <c r="F5952">
        <v>63</v>
      </c>
      <c r="G5952">
        <v>112</v>
      </c>
      <c r="H5952">
        <v>0</v>
      </c>
      <c r="I5952">
        <v>0</v>
      </c>
      <c r="J5952">
        <v>1</v>
      </c>
      <c r="K5952">
        <v>1</v>
      </c>
      <c r="L5952" t="s">
        <v>20</v>
      </c>
      <c r="M5952" t="s">
        <v>226</v>
      </c>
      <c r="N5952" t="s">
        <v>114</v>
      </c>
      <c r="O5952" t="s">
        <v>22</v>
      </c>
      <c r="P5952" t="s">
        <v>23</v>
      </c>
      <c r="Q5952" t="s">
        <v>30</v>
      </c>
    </row>
    <row r="5953" spans="1:17" x14ac:dyDescent="0.2">
      <c r="A5953" s="2">
        <v>37182</v>
      </c>
      <c r="B5953" t="s">
        <v>301</v>
      </c>
      <c r="C5953" t="s">
        <v>166</v>
      </c>
      <c r="D5953" t="s">
        <v>115</v>
      </c>
      <c r="E5953" t="s">
        <v>115</v>
      </c>
      <c r="F5953">
        <v>71</v>
      </c>
      <c r="G5953">
        <v>79</v>
      </c>
      <c r="H5953">
        <v>0</v>
      </c>
      <c r="I5953">
        <v>0</v>
      </c>
      <c r="J5953">
        <v>0</v>
      </c>
      <c r="K5953">
        <v>1</v>
      </c>
      <c r="L5953" t="s">
        <v>28</v>
      </c>
      <c r="M5953" t="s">
        <v>302</v>
      </c>
      <c r="N5953" t="s">
        <v>301</v>
      </c>
      <c r="O5953" t="s">
        <v>22</v>
      </c>
      <c r="P5953" t="s">
        <v>23</v>
      </c>
      <c r="Q5953" t="s">
        <v>41</v>
      </c>
    </row>
    <row r="5954" spans="1:17" x14ac:dyDescent="0.2">
      <c r="A5954" s="2">
        <v>37183</v>
      </c>
      <c r="B5954" t="s">
        <v>176</v>
      </c>
      <c r="C5954" t="s">
        <v>239</v>
      </c>
      <c r="D5954" t="s">
        <v>115</v>
      </c>
      <c r="E5954" t="s">
        <v>115</v>
      </c>
      <c r="F5954">
        <v>58</v>
      </c>
      <c r="G5954">
        <v>92</v>
      </c>
      <c r="H5954">
        <v>0</v>
      </c>
      <c r="I5954">
        <v>0</v>
      </c>
      <c r="J5954">
        <v>2</v>
      </c>
      <c r="K5954">
        <v>2</v>
      </c>
      <c r="L5954" t="s">
        <v>20</v>
      </c>
      <c r="M5954" t="s">
        <v>300</v>
      </c>
      <c r="N5954" t="s">
        <v>176</v>
      </c>
      <c r="O5954" t="s">
        <v>22</v>
      </c>
      <c r="P5954" t="s">
        <v>23</v>
      </c>
      <c r="Q5954" t="s">
        <v>30</v>
      </c>
    </row>
    <row r="5955" spans="1:17" x14ac:dyDescent="0.2">
      <c r="A5955" s="2">
        <v>37183</v>
      </c>
      <c r="B5955" t="s">
        <v>449</v>
      </c>
      <c r="C5955" t="s">
        <v>182</v>
      </c>
      <c r="D5955" t="s">
        <v>115</v>
      </c>
      <c r="E5955" t="s">
        <v>115</v>
      </c>
      <c r="F5955">
        <v>68</v>
      </c>
      <c r="G5955">
        <v>55</v>
      </c>
      <c r="H5955">
        <v>0</v>
      </c>
      <c r="I5955">
        <v>0</v>
      </c>
      <c r="J5955">
        <v>1</v>
      </c>
      <c r="K5955">
        <v>0</v>
      </c>
      <c r="L5955" t="s">
        <v>20</v>
      </c>
      <c r="M5955" t="s">
        <v>530</v>
      </c>
      <c r="N5955" t="s">
        <v>449</v>
      </c>
      <c r="O5955" t="s">
        <v>22</v>
      </c>
      <c r="P5955" t="s">
        <v>23</v>
      </c>
      <c r="Q5955" t="s">
        <v>24</v>
      </c>
    </row>
    <row r="5956" spans="1:17" x14ac:dyDescent="0.2">
      <c r="A5956" s="2">
        <v>37185</v>
      </c>
      <c r="B5956" t="s">
        <v>848</v>
      </c>
      <c r="C5956" t="s">
        <v>263</v>
      </c>
      <c r="D5956" t="s">
        <v>27</v>
      </c>
      <c r="E5956" t="s">
        <v>27</v>
      </c>
      <c r="F5956">
        <v>183</v>
      </c>
      <c r="G5956">
        <v>82</v>
      </c>
      <c r="H5956">
        <v>0</v>
      </c>
      <c r="I5956">
        <v>0</v>
      </c>
      <c r="J5956">
        <v>0</v>
      </c>
      <c r="K5956">
        <v>2</v>
      </c>
      <c r="L5956" t="s">
        <v>28</v>
      </c>
      <c r="M5956" t="s">
        <v>905</v>
      </c>
      <c r="N5956" t="s">
        <v>848</v>
      </c>
      <c r="O5956" t="s">
        <v>22</v>
      </c>
      <c r="P5956" t="s">
        <v>23</v>
      </c>
      <c r="Q5956" t="s">
        <v>41</v>
      </c>
    </row>
    <row r="5957" spans="1:17" x14ac:dyDescent="0.2">
      <c r="A5957" s="2">
        <v>37185</v>
      </c>
      <c r="B5957" t="s">
        <v>402</v>
      </c>
      <c r="C5957" t="s">
        <v>167</v>
      </c>
      <c r="D5957" t="s">
        <v>115</v>
      </c>
      <c r="E5957" t="s">
        <v>115</v>
      </c>
      <c r="F5957">
        <v>114</v>
      </c>
      <c r="G5957">
        <v>35</v>
      </c>
      <c r="H5957">
        <v>0</v>
      </c>
      <c r="I5957">
        <v>0</v>
      </c>
      <c r="J5957">
        <v>3</v>
      </c>
      <c r="K5957">
        <v>1</v>
      </c>
      <c r="L5957" t="s">
        <v>20</v>
      </c>
      <c r="M5957" t="s">
        <v>1002</v>
      </c>
      <c r="N5957" t="s">
        <v>402</v>
      </c>
      <c r="O5957" t="s">
        <v>22</v>
      </c>
      <c r="P5957" t="s">
        <v>23</v>
      </c>
      <c r="Q5957" t="s">
        <v>24</v>
      </c>
    </row>
    <row r="5958" spans="1:17" x14ac:dyDescent="0.2">
      <c r="A5958" s="2">
        <v>37185</v>
      </c>
      <c r="B5958" t="s">
        <v>113</v>
      </c>
      <c r="C5958" t="s">
        <v>114</v>
      </c>
      <c r="D5958" t="s">
        <v>115</v>
      </c>
      <c r="E5958" t="s">
        <v>115</v>
      </c>
      <c r="F5958">
        <v>30</v>
      </c>
      <c r="G5958">
        <v>64</v>
      </c>
      <c r="H5958">
        <v>0</v>
      </c>
      <c r="I5958">
        <v>0</v>
      </c>
      <c r="J5958">
        <v>4</v>
      </c>
      <c r="K5958">
        <v>1</v>
      </c>
      <c r="L5958" t="s">
        <v>20</v>
      </c>
      <c r="M5958" t="s">
        <v>231</v>
      </c>
      <c r="N5958" t="s">
        <v>113</v>
      </c>
      <c r="O5958" t="s">
        <v>22</v>
      </c>
      <c r="P5958" t="s">
        <v>23</v>
      </c>
      <c r="Q5958" t="s">
        <v>24</v>
      </c>
    </row>
    <row r="5959" spans="1:17" x14ac:dyDescent="0.2">
      <c r="A5959" s="2">
        <v>37188</v>
      </c>
      <c r="B5959" t="s">
        <v>207</v>
      </c>
      <c r="C5959" t="s">
        <v>208</v>
      </c>
      <c r="D5959" t="s">
        <v>36</v>
      </c>
      <c r="E5959" t="s">
        <v>36</v>
      </c>
      <c r="F5959">
        <v>106</v>
      </c>
      <c r="G5959">
        <v>116</v>
      </c>
      <c r="H5959">
        <v>0</v>
      </c>
      <c r="I5959">
        <v>0</v>
      </c>
      <c r="J5959">
        <v>0</v>
      </c>
      <c r="K5959">
        <v>0</v>
      </c>
      <c r="L5959" t="s">
        <v>28</v>
      </c>
      <c r="M5959" t="s">
        <v>709</v>
      </c>
      <c r="N5959" t="s">
        <v>211</v>
      </c>
      <c r="O5959" t="s">
        <v>122</v>
      </c>
      <c r="P5959" t="s">
        <v>59</v>
      </c>
      <c r="Q5959" t="s">
        <v>24</v>
      </c>
    </row>
    <row r="5960" spans="1:17" x14ac:dyDescent="0.2">
      <c r="A5960" s="2">
        <v>37188</v>
      </c>
      <c r="B5960" t="s">
        <v>211</v>
      </c>
      <c r="C5960" t="s">
        <v>890</v>
      </c>
      <c r="D5960" t="s">
        <v>36</v>
      </c>
      <c r="E5960" t="s">
        <v>36</v>
      </c>
      <c r="F5960">
        <v>155</v>
      </c>
      <c r="G5960">
        <v>72</v>
      </c>
      <c r="H5960">
        <v>0</v>
      </c>
      <c r="I5960">
        <v>0</v>
      </c>
      <c r="J5960">
        <v>2</v>
      </c>
      <c r="K5960">
        <v>2</v>
      </c>
      <c r="L5960" t="s">
        <v>28</v>
      </c>
      <c r="M5960" t="s">
        <v>709</v>
      </c>
      <c r="N5960" t="s">
        <v>211</v>
      </c>
      <c r="O5960" t="s">
        <v>22</v>
      </c>
      <c r="P5960" t="s">
        <v>59</v>
      </c>
      <c r="Q5960" t="s">
        <v>24</v>
      </c>
    </row>
    <row r="5961" spans="1:17" x14ac:dyDescent="0.2">
      <c r="A5961" s="2">
        <v>37189</v>
      </c>
      <c r="B5961" t="s">
        <v>167</v>
      </c>
      <c r="C5961" t="s">
        <v>176</v>
      </c>
      <c r="D5961" t="s">
        <v>115</v>
      </c>
      <c r="E5961" t="s">
        <v>115</v>
      </c>
      <c r="F5961">
        <v>35</v>
      </c>
      <c r="G5961">
        <v>58</v>
      </c>
      <c r="H5961">
        <v>0</v>
      </c>
      <c r="I5961">
        <v>0</v>
      </c>
      <c r="J5961">
        <v>1</v>
      </c>
      <c r="K5961">
        <v>0</v>
      </c>
      <c r="L5961" t="s">
        <v>20</v>
      </c>
      <c r="M5961" t="s">
        <v>625</v>
      </c>
      <c r="N5961" t="s">
        <v>167</v>
      </c>
      <c r="O5961" t="s">
        <v>22</v>
      </c>
      <c r="P5961" t="s">
        <v>23</v>
      </c>
      <c r="Q5961" t="s">
        <v>24</v>
      </c>
    </row>
    <row r="5962" spans="1:17" x14ac:dyDescent="0.2">
      <c r="A5962" s="2">
        <v>37191</v>
      </c>
      <c r="B5962" t="s">
        <v>890</v>
      </c>
      <c r="C5962" t="s">
        <v>208</v>
      </c>
      <c r="D5962" t="s">
        <v>36</v>
      </c>
      <c r="E5962" t="s">
        <v>36</v>
      </c>
      <c r="F5962">
        <v>72</v>
      </c>
      <c r="G5962">
        <v>116</v>
      </c>
      <c r="H5962">
        <v>0</v>
      </c>
      <c r="I5962">
        <v>0</v>
      </c>
      <c r="J5962">
        <v>0</v>
      </c>
      <c r="K5962">
        <v>1</v>
      </c>
      <c r="L5962" t="s">
        <v>28</v>
      </c>
      <c r="M5962" t="s">
        <v>725</v>
      </c>
      <c r="N5962" t="s">
        <v>211</v>
      </c>
      <c r="O5962" t="s">
        <v>122</v>
      </c>
      <c r="P5962" t="s">
        <v>23</v>
      </c>
      <c r="Q5962" t="s">
        <v>41</v>
      </c>
    </row>
    <row r="5963" spans="1:17" x14ac:dyDescent="0.2">
      <c r="A5963" s="2">
        <v>37191</v>
      </c>
      <c r="B5963" t="s">
        <v>123</v>
      </c>
      <c r="C5963" t="s">
        <v>69</v>
      </c>
      <c r="D5963" t="s">
        <v>50</v>
      </c>
      <c r="E5963" t="s">
        <v>50</v>
      </c>
      <c r="F5963">
        <v>50</v>
      </c>
      <c r="G5963">
        <v>53</v>
      </c>
      <c r="H5963">
        <v>0</v>
      </c>
      <c r="I5963">
        <v>0</v>
      </c>
      <c r="J5963">
        <v>1</v>
      </c>
      <c r="K5963">
        <v>1</v>
      </c>
      <c r="L5963" t="s">
        <v>20</v>
      </c>
      <c r="M5963" t="s">
        <v>179</v>
      </c>
      <c r="N5963" t="s">
        <v>123</v>
      </c>
      <c r="O5963" t="s">
        <v>22</v>
      </c>
      <c r="P5963" t="s">
        <v>23</v>
      </c>
      <c r="Q5963" t="s">
        <v>30</v>
      </c>
    </row>
    <row r="5964" spans="1:17" x14ac:dyDescent="0.2">
      <c r="A5964" s="2">
        <v>37191</v>
      </c>
      <c r="B5964" t="s">
        <v>211</v>
      </c>
      <c r="C5964" t="s">
        <v>207</v>
      </c>
      <c r="D5964" t="s">
        <v>36</v>
      </c>
      <c r="E5964" t="s">
        <v>36</v>
      </c>
      <c r="F5964">
        <v>155</v>
      </c>
      <c r="G5964">
        <v>106</v>
      </c>
      <c r="H5964">
        <v>0</v>
      </c>
      <c r="I5964">
        <v>0</v>
      </c>
      <c r="J5964">
        <v>3</v>
      </c>
      <c r="K5964">
        <v>1</v>
      </c>
      <c r="L5964" t="s">
        <v>28</v>
      </c>
      <c r="M5964" t="s">
        <v>725</v>
      </c>
      <c r="N5964" t="s">
        <v>211</v>
      </c>
      <c r="O5964" t="s">
        <v>22</v>
      </c>
      <c r="P5964" t="s">
        <v>23</v>
      </c>
      <c r="Q5964" t="s">
        <v>24</v>
      </c>
    </row>
    <row r="5965" spans="1:17" x14ac:dyDescent="0.2">
      <c r="A5965" s="2">
        <v>37195</v>
      </c>
      <c r="B5965" t="s">
        <v>26</v>
      </c>
      <c r="C5965" t="s">
        <v>210</v>
      </c>
      <c r="D5965" t="s">
        <v>27</v>
      </c>
      <c r="E5965" t="s">
        <v>27</v>
      </c>
      <c r="F5965">
        <v>11</v>
      </c>
      <c r="G5965">
        <v>85</v>
      </c>
      <c r="H5965">
        <v>0</v>
      </c>
      <c r="I5965">
        <v>0</v>
      </c>
      <c r="J5965">
        <v>4</v>
      </c>
      <c r="K5965">
        <v>1</v>
      </c>
      <c r="L5965" t="s">
        <v>28</v>
      </c>
      <c r="M5965" t="s">
        <v>1011</v>
      </c>
      <c r="N5965" t="s">
        <v>26</v>
      </c>
      <c r="O5965" t="s">
        <v>22</v>
      </c>
      <c r="P5965" t="s">
        <v>23</v>
      </c>
      <c r="Q5965" t="s">
        <v>24</v>
      </c>
    </row>
    <row r="5966" spans="1:17" x14ac:dyDescent="0.2">
      <c r="A5966" s="2">
        <v>37195</v>
      </c>
      <c r="B5966" t="s">
        <v>176</v>
      </c>
      <c r="C5966" t="s">
        <v>167</v>
      </c>
      <c r="D5966" t="s">
        <v>115</v>
      </c>
      <c r="E5966" t="s">
        <v>115</v>
      </c>
      <c r="F5966">
        <v>58</v>
      </c>
      <c r="G5966">
        <v>35</v>
      </c>
      <c r="H5966">
        <v>0</v>
      </c>
      <c r="I5966">
        <v>0</v>
      </c>
      <c r="J5966">
        <v>0</v>
      </c>
      <c r="K5966">
        <v>3</v>
      </c>
      <c r="L5966" t="s">
        <v>20</v>
      </c>
      <c r="M5966" t="s">
        <v>300</v>
      </c>
      <c r="N5966" t="s">
        <v>176</v>
      </c>
      <c r="O5966" t="s">
        <v>22</v>
      </c>
      <c r="P5966" t="s">
        <v>23</v>
      </c>
      <c r="Q5966" t="s">
        <v>41</v>
      </c>
    </row>
    <row r="5967" spans="1:17" x14ac:dyDescent="0.2">
      <c r="A5967" s="2">
        <v>37198</v>
      </c>
      <c r="B5967" t="s">
        <v>471</v>
      </c>
      <c r="C5967" t="s">
        <v>202</v>
      </c>
      <c r="D5967" t="s">
        <v>36</v>
      </c>
      <c r="E5967" t="s">
        <v>36</v>
      </c>
      <c r="F5967">
        <v>158</v>
      </c>
      <c r="G5967">
        <v>185</v>
      </c>
      <c r="H5967">
        <v>0</v>
      </c>
      <c r="I5967">
        <v>0</v>
      </c>
      <c r="J5967">
        <v>2</v>
      </c>
      <c r="K5967">
        <v>7</v>
      </c>
      <c r="L5967" t="s">
        <v>201</v>
      </c>
      <c r="M5967" t="s">
        <v>218</v>
      </c>
      <c r="N5967" t="s">
        <v>111</v>
      </c>
      <c r="O5967" t="s">
        <v>122</v>
      </c>
      <c r="P5967" t="s">
        <v>23</v>
      </c>
      <c r="Q5967" t="s">
        <v>41</v>
      </c>
    </row>
    <row r="5968" spans="1:17" x14ac:dyDescent="0.2">
      <c r="A5968" s="2">
        <v>37198</v>
      </c>
      <c r="B5968" t="s">
        <v>111</v>
      </c>
      <c r="C5968" t="s">
        <v>197</v>
      </c>
      <c r="D5968" t="s">
        <v>36</v>
      </c>
      <c r="E5968" t="s">
        <v>36</v>
      </c>
      <c r="F5968">
        <v>117</v>
      </c>
      <c r="G5968">
        <v>174</v>
      </c>
      <c r="H5968">
        <v>0</v>
      </c>
      <c r="I5968">
        <v>0</v>
      </c>
      <c r="J5968">
        <v>3</v>
      </c>
      <c r="K5968">
        <v>2</v>
      </c>
      <c r="L5968" t="s">
        <v>201</v>
      </c>
      <c r="M5968" t="s">
        <v>218</v>
      </c>
      <c r="N5968" t="s">
        <v>111</v>
      </c>
      <c r="O5968" t="s">
        <v>22</v>
      </c>
      <c r="P5968" t="s">
        <v>23</v>
      </c>
      <c r="Q5968" t="s">
        <v>24</v>
      </c>
    </row>
    <row r="5969" spans="1:17" x14ac:dyDescent="0.2">
      <c r="A5969" s="2">
        <v>37200</v>
      </c>
      <c r="B5969" t="s">
        <v>471</v>
      </c>
      <c r="C5969" t="s">
        <v>197</v>
      </c>
      <c r="D5969" t="s">
        <v>36</v>
      </c>
      <c r="E5969" t="s">
        <v>36</v>
      </c>
      <c r="F5969">
        <v>158</v>
      </c>
      <c r="G5969">
        <v>174</v>
      </c>
      <c r="H5969">
        <v>0</v>
      </c>
      <c r="I5969">
        <v>0</v>
      </c>
      <c r="J5969">
        <v>2</v>
      </c>
      <c r="K5969">
        <v>0</v>
      </c>
      <c r="L5969" t="s">
        <v>201</v>
      </c>
      <c r="M5969" t="s">
        <v>1012</v>
      </c>
      <c r="N5969" t="s">
        <v>111</v>
      </c>
      <c r="O5969" t="s">
        <v>122</v>
      </c>
      <c r="P5969" t="s">
        <v>23</v>
      </c>
      <c r="Q5969" t="s">
        <v>24</v>
      </c>
    </row>
    <row r="5970" spans="1:17" x14ac:dyDescent="0.2">
      <c r="A5970" s="2">
        <v>37200</v>
      </c>
      <c r="B5970" t="s">
        <v>111</v>
      </c>
      <c r="C5970" t="s">
        <v>202</v>
      </c>
      <c r="D5970" t="s">
        <v>36</v>
      </c>
      <c r="E5970" t="s">
        <v>36</v>
      </c>
      <c r="F5970">
        <v>117</v>
      </c>
      <c r="G5970">
        <v>185</v>
      </c>
      <c r="H5970">
        <v>0</v>
      </c>
      <c r="I5970">
        <v>0</v>
      </c>
      <c r="J5970">
        <v>2</v>
      </c>
      <c r="K5970">
        <v>0</v>
      </c>
      <c r="L5970" t="s">
        <v>201</v>
      </c>
      <c r="M5970" t="s">
        <v>1012</v>
      </c>
      <c r="N5970" t="s">
        <v>111</v>
      </c>
      <c r="O5970" t="s">
        <v>22</v>
      </c>
      <c r="P5970" t="s">
        <v>23</v>
      </c>
      <c r="Q5970" t="s">
        <v>24</v>
      </c>
    </row>
    <row r="5971" spans="1:17" x14ac:dyDescent="0.2">
      <c r="A5971" s="2">
        <v>37202</v>
      </c>
      <c r="B5971" t="s">
        <v>17</v>
      </c>
      <c r="C5971" t="s">
        <v>25</v>
      </c>
      <c r="D5971" t="s">
        <v>19</v>
      </c>
      <c r="E5971" t="s">
        <v>19</v>
      </c>
      <c r="F5971">
        <v>81</v>
      </c>
      <c r="G5971">
        <v>2</v>
      </c>
      <c r="H5971">
        <v>0</v>
      </c>
      <c r="I5971">
        <v>0</v>
      </c>
      <c r="J5971">
        <v>3</v>
      </c>
      <c r="K5971">
        <v>1</v>
      </c>
      <c r="L5971" t="s">
        <v>20</v>
      </c>
      <c r="M5971" t="s">
        <v>21</v>
      </c>
      <c r="N5971" t="s">
        <v>17</v>
      </c>
      <c r="O5971" t="s">
        <v>22</v>
      </c>
      <c r="P5971" t="s">
        <v>23</v>
      </c>
      <c r="Q5971" t="s">
        <v>24</v>
      </c>
    </row>
    <row r="5972" spans="1:17" x14ac:dyDescent="0.2">
      <c r="A5972" s="2">
        <v>37202</v>
      </c>
      <c r="B5972" t="s">
        <v>548</v>
      </c>
      <c r="C5972" t="s">
        <v>196</v>
      </c>
      <c r="D5972" t="s">
        <v>36</v>
      </c>
      <c r="E5972" t="s">
        <v>36</v>
      </c>
      <c r="F5972">
        <v>162</v>
      </c>
      <c r="G5972">
        <v>156</v>
      </c>
      <c r="H5972">
        <v>0</v>
      </c>
      <c r="I5972">
        <v>0</v>
      </c>
      <c r="J5972">
        <v>1</v>
      </c>
      <c r="K5972">
        <v>1</v>
      </c>
      <c r="L5972" t="s">
        <v>201</v>
      </c>
      <c r="M5972" t="s">
        <v>1013</v>
      </c>
      <c r="N5972" t="s">
        <v>111</v>
      </c>
      <c r="O5972" t="s">
        <v>122</v>
      </c>
      <c r="P5972" t="s">
        <v>23</v>
      </c>
      <c r="Q5972" t="s">
        <v>30</v>
      </c>
    </row>
    <row r="5973" spans="1:17" x14ac:dyDescent="0.2">
      <c r="A5973" s="2">
        <v>37202</v>
      </c>
      <c r="B5973" t="s">
        <v>43</v>
      </c>
      <c r="C5973" t="s">
        <v>107</v>
      </c>
      <c r="D5973" t="s">
        <v>19</v>
      </c>
      <c r="E5973" t="s">
        <v>19</v>
      </c>
      <c r="F5973">
        <v>8</v>
      </c>
      <c r="G5973">
        <v>37</v>
      </c>
      <c r="H5973">
        <v>0</v>
      </c>
      <c r="I5973">
        <v>0</v>
      </c>
      <c r="J5973">
        <v>3</v>
      </c>
      <c r="K5973">
        <v>1</v>
      </c>
      <c r="L5973" t="s">
        <v>20</v>
      </c>
      <c r="M5973" t="s">
        <v>908</v>
      </c>
      <c r="N5973" t="s">
        <v>43</v>
      </c>
      <c r="O5973" t="s">
        <v>22</v>
      </c>
      <c r="P5973" t="s">
        <v>23</v>
      </c>
      <c r="Q5973" t="s">
        <v>24</v>
      </c>
    </row>
    <row r="5974" spans="1:17" x14ac:dyDescent="0.2">
      <c r="A5974" s="2">
        <v>37202</v>
      </c>
      <c r="B5974" t="s">
        <v>31</v>
      </c>
      <c r="C5974" t="s">
        <v>18</v>
      </c>
      <c r="D5974" t="s">
        <v>19</v>
      </c>
      <c r="E5974" t="s">
        <v>19</v>
      </c>
      <c r="F5974">
        <v>39</v>
      </c>
      <c r="G5974">
        <v>23</v>
      </c>
      <c r="H5974">
        <v>0</v>
      </c>
      <c r="I5974">
        <v>0</v>
      </c>
      <c r="J5974">
        <v>1</v>
      </c>
      <c r="K5974">
        <v>1</v>
      </c>
      <c r="L5974" t="s">
        <v>20</v>
      </c>
      <c r="M5974" t="s">
        <v>33</v>
      </c>
      <c r="N5974" t="s">
        <v>31</v>
      </c>
      <c r="O5974" t="s">
        <v>22</v>
      </c>
      <c r="P5974" t="s">
        <v>23</v>
      </c>
      <c r="Q5974" t="s">
        <v>30</v>
      </c>
    </row>
    <row r="5975" spans="1:17" x14ac:dyDescent="0.2">
      <c r="A5975" s="2">
        <v>37202</v>
      </c>
      <c r="B5975" t="s">
        <v>202</v>
      </c>
      <c r="C5975" t="s">
        <v>197</v>
      </c>
      <c r="D5975" t="s">
        <v>36</v>
      </c>
      <c r="E5975" t="s">
        <v>36</v>
      </c>
      <c r="F5975">
        <v>185</v>
      </c>
      <c r="G5975">
        <v>174</v>
      </c>
      <c r="H5975">
        <v>0</v>
      </c>
      <c r="I5975">
        <v>0</v>
      </c>
      <c r="J5975">
        <v>1</v>
      </c>
      <c r="K5975">
        <v>0</v>
      </c>
      <c r="L5975" t="s">
        <v>201</v>
      </c>
      <c r="M5975" t="s">
        <v>1012</v>
      </c>
      <c r="N5975" t="s">
        <v>111</v>
      </c>
      <c r="O5975" t="s">
        <v>122</v>
      </c>
      <c r="P5975" t="s">
        <v>23</v>
      </c>
      <c r="Q5975" t="s">
        <v>24</v>
      </c>
    </row>
    <row r="5976" spans="1:17" x14ac:dyDescent="0.2">
      <c r="A5976" s="2">
        <v>37202</v>
      </c>
      <c r="B5976" t="s">
        <v>143</v>
      </c>
      <c r="C5976" t="s">
        <v>119</v>
      </c>
      <c r="D5976" t="s">
        <v>115</v>
      </c>
      <c r="E5976" t="s">
        <v>50</v>
      </c>
      <c r="F5976">
        <v>26</v>
      </c>
      <c r="G5976">
        <v>4</v>
      </c>
      <c r="H5976">
        <v>0</v>
      </c>
      <c r="I5976">
        <v>0</v>
      </c>
      <c r="J5976">
        <v>1</v>
      </c>
      <c r="K5976">
        <v>1</v>
      </c>
      <c r="L5976" t="s">
        <v>28</v>
      </c>
      <c r="M5976" t="s">
        <v>1014</v>
      </c>
      <c r="N5976" t="s">
        <v>143</v>
      </c>
      <c r="O5976" t="s">
        <v>22</v>
      </c>
      <c r="P5976" t="s">
        <v>23</v>
      </c>
      <c r="Q5976" t="s">
        <v>30</v>
      </c>
    </row>
    <row r="5977" spans="1:17" x14ac:dyDescent="0.2">
      <c r="A5977" s="2">
        <v>37202</v>
      </c>
      <c r="B5977" t="s">
        <v>111</v>
      </c>
      <c r="C5977" t="s">
        <v>471</v>
      </c>
      <c r="D5977" t="s">
        <v>36</v>
      </c>
      <c r="E5977" t="s">
        <v>36</v>
      </c>
      <c r="F5977">
        <v>117</v>
      </c>
      <c r="G5977">
        <v>158</v>
      </c>
      <c r="H5977">
        <v>0</v>
      </c>
      <c r="I5977">
        <v>0</v>
      </c>
      <c r="J5977">
        <v>0</v>
      </c>
      <c r="K5977">
        <v>0</v>
      </c>
      <c r="L5977" t="s">
        <v>201</v>
      </c>
      <c r="M5977" t="s">
        <v>1012</v>
      </c>
      <c r="N5977" t="s">
        <v>111</v>
      </c>
      <c r="O5977" t="s">
        <v>22</v>
      </c>
      <c r="P5977" t="s">
        <v>23</v>
      </c>
      <c r="Q5977" t="s">
        <v>30</v>
      </c>
    </row>
    <row r="5978" spans="1:17" x14ac:dyDescent="0.2">
      <c r="A5978" s="2">
        <v>37203</v>
      </c>
      <c r="B5978" t="s">
        <v>39</v>
      </c>
      <c r="C5978" t="s">
        <v>42</v>
      </c>
      <c r="D5978" t="s">
        <v>19</v>
      </c>
      <c r="E5978" t="s">
        <v>19</v>
      </c>
      <c r="F5978">
        <v>3</v>
      </c>
      <c r="G5978">
        <v>45</v>
      </c>
      <c r="H5978">
        <v>0</v>
      </c>
      <c r="I5978">
        <v>0</v>
      </c>
      <c r="J5978">
        <v>2</v>
      </c>
      <c r="K5978">
        <v>0</v>
      </c>
      <c r="L5978" t="s">
        <v>20</v>
      </c>
      <c r="M5978" t="s">
        <v>65</v>
      </c>
      <c r="N5978" t="s">
        <v>39</v>
      </c>
      <c r="O5978" t="s">
        <v>22</v>
      </c>
      <c r="P5978" t="s">
        <v>23</v>
      </c>
      <c r="Q5978" t="s">
        <v>24</v>
      </c>
    </row>
    <row r="5979" spans="1:17" x14ac:dyDescent="0.2">
      <c r="A5979" s="2">
        <v>37203</v>
      </c>
      <c r="B5979" t="s">
        <v>133</v>
      </c>
      <c r="C5979" t="s">
        <v>118</v>
      </c>
      <c r="D5979" t="s">
        <v>115</v>
      </c>
      <c r="E5979" t="s">
        <v>36</v>
      </c>
      <c r="F5979">
        <v>43</v>
      </c>
      <c r="G5979">
        <v>65</v>
      </c>
      <c r="H5979">
        <v>0</v>
      </c>
      <c r="I5979">
        <v>0</v>
      </c>
      <c r="J5979">
        <v>0</v>
      </c>
      <c r="K5979">
        <v>1</v>
      </c>
      <c r="L5979" t="s">
        <v>28</v>
      </c>
      <c r="M5979" t="s">
        <v>1015</v>
      </c>
      <c r="N5979" t="s">
        <v>133</v>
      </c>
      <c r="O5979" t="s">
        <v>22</v>
      </c>
      <c r="P5979" t="s">
        <v>23</v>
      </c>
      <c r="Q5979" t="s">
        <v>41</v>
      </c>
    </row>
    <row r="5980" spans="1:17" x14ac:dyDescent="0.2">
      <c r="A5980" s="2">
        <v>37203</v>
      </c>
      <c r="B5980" t="s">
        <v>32</v>
      </c>
      <c r="C5980" t="s">
        <v>38</v>
      </c>
      <c r="D5980" t="s">
        <v>19</v>
      </c>
      <c r="E5980" t="s">
        <v>19</v>
      </c>
      <c r="F5980">
        <v>89</v>
      </c>
      <c r="G5980">
        <v>13</v>
      </c>
      <c r="H5980">
        <v>0</v>
      </c>
      <c r="I5980">
        <v>0</v>
      </c>
      <c r="J5980">
        <v>3</v>
      </c>
      <c r="K5980">
        <v>1</v>
      </c>
      <c r="L5980" t="s">
        <v>20</v>
      </c>
      <c r="M5980" t="s">
        <v>664</v>
      </c>
      <c r="N5980" t="s">
        <v>32</v>
      </c>
      <c r="O5980" t="s">
        <v>22</v>
      </c>
      <c r="P5980" t="s">
        <v>23</v>
      </c>
      <c r="Q5980" t="s">
        <v>24</v>
      </c>
    </row>
    <row r="5981" spans="1:17" x14ac:dyDescent="0.2">
      <c r="A5981" s="2">
        <v>37204</v>
      </c>
      <c r="B5981" t="s">
        <v>111</v>
      </c>
      <c r="C5981" t="s">
        <v>196</v>
      </c>
      <c r="D5981" t="s">
        <v>36</v>
      </c>
      <c r="E5981" t="s">
        <v>36</v>
      </c>
      <c r="F5981">
        <v>117</v>
      </c>
      <c r="G5981">
        <v>156</v>
      </c>
      <c r="H5981">
        <v>0</v>
      </c>
      <c r="I5981">
        <v>0</v>
      </c>
      <c r="J5981">
        <v>0</v>
      </c>
      <c r="K5981">
        <v>1</v>
      </c>
      <c r="L5981" t="s">
        <v>201</v>
      </c>
      <c r="M5981" t="s">
        <v>1012</v>
      </c>
      <c r="N5981" t="s">
        <v>111</v>
      </c>
      <c r="O5981" t="s">
        <v>22</v>
      </c>
      <c r="P5981" t="s">
        <v>23</v>
      </c>
      <c r="Q5981" t="s">
        <v>41</v>
      </c>
    </row>
    <row r="5982" spans="1:17" x14ac:dyDescent="0.2">
      <c r="A5982" s="2">
        <v>37205</v>
      </c>
      <c r="B5982" t="s">
        <v>69</v>
      </c>
      <c r="C5982" t="s">
        <v>180</v>
      </c>
      <c r="D5982" t="s">
        <v>50</v>
      </c>
      <c r="E5982" t="s">
        <v>50</v>
      </c>
      <c r="F5982">
        <v>53</v>
      </c>
      <c r="G5982">
        <v>34</v>
      </c>
      <c r="H5982">
        <v>0</v>
      </c>
      <c r="I5982">
        <v>0</v>
      </c>
      <c r="J5982">
        <v>0</v>
      </c>
      <c r="K5982">
        <v>1</v>
      </c>
      <c r="L5982" t="s">
        <v>20</v>
      </c>
      <c r="M5982" t="s">
        <v>71</v>
      </c>
      <c r="N5982" t="s">
        <v>69</v>
      </c>
      <c r="O5982" t="s">
        <v>22</v>
      </c>
      <c r="P5982" t="s">
        <v>23</v>
      </c>
      <c r="Q5982" t="s">
        <v>41</v>
      </c>
    </row>
    <row r="5983" spans="1:17" x14ac:dyDescent="0.2">
      <c r="A5983" s="2">
        <v>37205</v>
      </c>
      <c r="B5983" t="s">
        <v>147</v>
      </c>
      <c r="C5983" t="s">
        <v>293</v>
      </c>
      <c r="D5983" t="s">
        <v>50</v>
      </c>
      <c r="E5983" t="s">
        <v>50</v>
      </c>
      <c r="F5983">
        <v>33</v>
      </c>
      <c r="G5983">
        <v>10</v>
      </c>
      <c r="H5983">
        <v>0</v>
      </c>
      <c r="I5983">
        <v>0</v>
      </c>
      <c r="J5983">
        <v>1</v>
      </c>
      <c r="K5983">
        <v>0</v>
      </c>
      <c r="L5983" t="s">
        <v>20</v>
      </c>
      <c r="M5983" t="s">
        <v>148</v>
      </c>
      <c r="N5983" t="s">
        <v>147</v>
      </c>
      <c r="O5983" t="s">
        <v>22</v>
      </c>
      <c r="P5983" t="s">
        <v>23</v>
      </c>
      <c r="Q5983" t="s">
        <v>24</v>
      </c>
    </row>
    <row r="5984" spans="1:17" x14ac:dyDescent="0.2">
      <c r="A5984" s="2">
        <v>37205</v>
      </c>
      <c r="B5984" t="s">
        <v>72</v>
      </c>
      <c r="C5984" t="s">
        <v>126</v>
      </c>
      <c r="D5984" t="s">
        <v>50</v>
      </c>
      <c r="E5984" t="s">
        <v>50</v>
      </c>
      <c r="F5984">
        <v>17</v>
      </c>
      <c r="G5984">
        <v>7</v>
      </c>
      <c r="H5984">
        <v>0</v>
      </c>
      <c r="I5984">
        <v>0</v>
      </c>
      <c r="J5984">
        <v>1</v>
      </c>
      <c r="K5984">
        <v>1</v>
      </c>
      <c r="L5984" t="s">
        <v>28</v>
      </c>
      <c r="M5984" t="s">
        <v>74</v>
      </c>
      <c r="N5984" t="s">
        <v>72</v>
      </c>
      <c r="O5984" t="s">
        <v>22</v>
      </c>
      <c r="P5984" t="s">
        <v>23</v>
      </c>
      <c r="Q5984" t="s">
        <v>30</v>
      </c>
    </row>
    <row r="5985" spans="1:17" x14ac:dyDescent="0.2">
      <c r="A5985" s="2">
        <v>37205</v>
      </c>
      <c r="B5985" t="s">
        <v>89</v>
      </c>
      <c r="C5985" t="s">
        <v>52</v>
      </c>
      <c r="D5985" t="s">
        <v>50</v>
      </c>
      <c r="E5985" t="s">
        <v>50</v>
      </c>
      <c r="F5985">
        <v>9</v>
      </c>
      <c r="G5985">
        <v>18</v>
      </c>
      <c r="H5985">
        <v>0</v>
      </c>
      <c r="I5985">
        <v>0</v>
      </c>
      <c r="J5985">
        <v>1</v>
      </c>
      <c r="K5985">
        <v>1</v>
      </c>
      <c r="L5985" t="s">
        <v>28</v>
      </c>
      <c r="M5985" t="s">
        <v>624</v>
      </c>
      <c r="N5985" t="s">
        <v>89</v>
      </c>
      <c r="O5985" t="s">
        <v>22</v>
      </c>
      <c r="P5985" t="s">
        <v>23</v>
      </c>
      <c r="Q5985" t="s">
        <v>30</v>
      </c>
    </row>
    <row r="5986" spans="1:17" x14ac:dyDescent="0.2">
      <c r="A5986" s="2">
        <v>37205</v>
      </c>
      <c r="B5986" t="s">
        <v>153</v>
      </c>
      <c r="C5986" t="s">
        <v>81</v>
      </c>
      <c r="D5986" t="s">
        <v>50</v>
      </c>
      <c r="E5986" t="s">
        <v>50</v>
      </c>
      <c r="F5986">
        <v>57</v>
      </c>
      <c r="G5986">
        <v>80</v>
      </c>
      <c r="H5986">
        <v>0</v>
      </c>
      <c r="I5986">
        <v>0</v>
      </c>
      <c r="J5986">
        <v>4</v>
      </c>
      <c r="K5986">
        <v>2</v>
      </c>
      <c r="L5986" t="s">
        <v>28</v>
      </c>
      <c r="M5986" t="s">
        <v>191</v>
      </c>
      <c r="N5986" t="s">
        <v>153</v>
      </c>
      <c r="O5986" t="s">
        <v>22</v>
      </c>
      <c r="P5986" t="s">
        <v>23</v>
      </c>
      <c r="Q5986" t="s">
        <v>24</v>
      </c>
    </row>
    <row r="5987" spans="1:17" x14ac:dyDescent="0.2">
      <c r="A5987" s="2">
        <v>37205</v>
      </c>
      <c r="B5987" t="s">
        <v>98</v>
      </c>
      <c r="C5987" t="s">
        <v>167</v>
      </c>
      <c r="D5987" t="s">
        <v>50</v>
      </c>
      <c r="E5987" t="s">
        <v>115</v>
      </c>
      <c r="F5987">
        <v>20</v>
      </c>
      <c r="G5987">
        <v>35</v>
      </c>
      <c r="H5987">
        <v>0</v>
      </c>
      <c r="I5987">
        <v>0</v>
      </c>
      <c r="J5987">
        <v>2</v>
      </c>
      <c r="K5987">
        <v>0</v>
      </c>
      <c r="L5987" t="s">
        <v>20</v>
      </c>
      <c r="M5987" t="s">
        <v>99</v>
      </c>
      <c r="N5987" t="s">
        <v>98</v>
      </c>
      <c r="O5987" t="s">
        <v>22</v>
      </c>
      <c r="P5987" t="s">
        <v>23</v>
      </c>
      <c r="Q5987" t="s">
        <v>24</v>
      </c>
    </row>
    <row r="5988" spans="1:17" x14ac:dyDescent="0.2">
      <c r="A5988" s="2">
        <v>37205</v>
      </c>
      <c r="B5988" t="s">
        <v>133</v>
      </c>
      <c r="C5988" t="s">
        <v>274</v>
      </c>
      <c r="D5988" t="s">
        <v>115</v>
      </c>
      <c r="E5988" t="s">
        <v>50</v>
      </c>
      <c r="F5988">
        <v>43</v>
      </c>
      <c r="G5988">
        <v>16</v>
      </c>
      <c r="H5988">
        <v>0</v>
      </c>
      <c r="I5988">
        <v>0</v>
      </c>
      <c r="J5988">
        <v>2</v>
      </c>
      <c r="K5988">
        <v>0</v>
      </c>
      <c r="L5988" t="s">
        <v>28</v>
      </c>
      <c r="M5988" t="s">
        <v>134</v>
      </c>
      <c r="N5988" t="s">
        <v>133</v>
      </c>
      <c r="O5988" t="s">
        <v>22</v>
      </c>
      <c r="P5988" t="s">
        <v>23</v>
      </c>
      <c r="Q5988" t="s">
        <v>24</v>
      </c>
    </row>
    <row r="5989" spans="1:17" x14ac:dyDescent="0.2">
      <c r="A5989" s="2">
        <v>37205</v>
      </c>
      <c r="B5989" t="s">
        <v>249</v>
      </c>
      <c r="C5989" t="s">
        <v>92</v>
      </c>
      <c r="D5989" t="s">
        <v>50</v>
      </c>
      <c r="E5989" t="s">
        <v>50</v>
      </c>
      <c r="F5989">
        <v>27</v>
      </c>
      <c r="G5989">
        <v>15</v>
      </c>
      <c r="H5989">
        <v>0</v>
      </c>
      <c r="I5989">
        <v>0</v>
      </c>
      <c r="J5989">
        <v>2</v>
      </c>
      <c r="K5989">
        <v>1</v>
      </c>
      <c r="L5989" t="s">
        <v>20</v>
      </c>
      <c r="M5989" t="s">
        <v>529</v>
      </c>
      <c r="N5989" t="s">
        <v>249</v>
      </c>
      <c r="O5989" t="s">
        <v>22</v>
      </c>
      <c r="P5989" t="s">
        <v>23</v>
      </c>
      <c r="Q5989" t="s">
        <v>24</v>
      </c>
    </row>
    <row r="5990" spans="1:17" x14ac:dyDescent="0.2">
      <c r="A5990" s="2">
        <v>37205</v>
      </c>
      <c r="B5990" t="s">
        <v>149</v>
      </c>
      <c r="C5990" t="s">
        <v>183</v>
      </c>
      <c r="D5990" t="s">
        <v>36</v>
      </c>
      <c r="E5990" t="s">
        <v>36</v>
      </c>
      <c r="F5990">
        <v>32</v>
      </c>
      <c r="G5990">
        <v>40</v>
      </c>
      <c r="H5990">
        <v>0</v>
      </c>
      <c r="I5990">
        <v>0</v>
      </c>
      <c r="J5990">
        <v>1</v>
      </c>
      <c r="K5990">
        <v>0</v>
      </c>
      <c r="L5990" t="s">
        <v>28</v>
      </c>
      <c r="M5990" t="s">
        <v>420</v>
      </c>
      <c r="N5990" t="s">
        <v>149</v>
      </c>
      <c r="O5990" t="s">
        <v>22</v>
      </c>
      <c r="P5990" t="s">
        <v>23</v>
      </c>
      <c r="Q5990" t="s">
        <v>24</v>
      </c>
    </row>
    <row r="5991" spans="1:17" x14ac:dyDescent="0.2">
      <c r="A5991" s="2">
        <v>37205</v>
      </c>
      <c r="B5991" t="s">
        <v>168</v>
      </c>
      <c r="C5991" t="s">
        <v>129</v>
      </c>
      <c r="D5991" t="s">
        <v>50</v>
      </c>
      <c r="E5991" t="s">
        <v>50</v>
      </c>
      <c r="F5991">
        <v>44</v>
      </c>
      <c r="G5991">
        <v>14</v>
      </c>
      <c r="H5991">
        <v>0</v>
      </c>
      <c r="I5991">
        <v>0</v>
      </c>
      <c r="J5991">
        <v>1</v>
      </c>
      <c r="K5991">
        <v>1</v>
      </c>
      <c r="L5991" t="s">
        <v>20</v>
      </c>
      <c r="M5991" t="s">
        <v>318</v>
      </c>
      <c r="N5991" t="s">
        <v>168</v>
      </c>
      <c r="O5991" t="s">
        <v>22</v>
      </c>
      <c r="P5991" t="s">
        <v>23</v>
      </c>
      <c r="Q5991" t="s">
        <v>30</v>
      </c>
    </row>
    <row r="5992" spans="1:17" x14ac:dyDescent="0.2">
      <c r="A5992" s="2">
        <v>37206</v>
      </c>
      <c r="B5992" t="s">
        <v>55</v>
      </c>
      <c r="C5992" t="s">
        <v>67</v>
      </c>
      <c r="D5992" t="s">
        <v>57</v>
      </c>
      <c r="E5992" t="s">
        <v>50</v>
      </c>
      <c r="F5992">
        <v>48</v>
      </c>
      <c r="G5992">
        <v>1</v>
      </c>
      <c r="H5992">
        <v>0</v>
      </c>
      <c r="I5992">
        <v>0</v>
      </c>
      <c r="J5992">
        <v>1</v>
      </c>
      <c r="K5992">
        <v>1</v>
      </c>
      <c r="L5992" t="s">
        <v>28</v>
      </c>
      <c r="M5992" t="s">
        <v>578</v>
      </c>
      <c r="N5992" t="s">
        <v>55</v>
      </c>
      <c r="O5992" t="s">
        <v>22</v>
      </c>
      <c r="P5992" t="s">
        <v>23</v>
      </c>
      <c r="Q5992" t="s">
        <v>30</v>
      </c>
    </row>
    <row r="5993" spans="1:17" x14ac:dyDescent="0.2">
      <c r="A5993" s="2">
        <v>37206</v>
      </c>
      <c r="B5993" t="s">
        <v>185</v>
      </c>
      <c r="C5993" t="s">
        <v>131</v>
      </c>
      <c r="D5993" t="s">
        <v>27</v>
      </c>
      <c r="E5993" t="s">
        <v>27</v>
      </c>
      <c r="F5993">
        <v>52</v>
      </c>
      <c r="G5993">
        <v>29</v>
      </c>
      <c r="H5993">
        <v>0</v>
      </c>
      <c r="I5993">
        <v>0</v>
      </c>
      <c r="J5993">
        <v>0</v>
      </c>
      <c r="K5993">
        <v>1</v>
      </c>
      <c r="L5993" t="s">
        <v>20</v>
      </c>
      <c r="M5993" t="s">
        <v>412</v>
      </c>
      <c r="N5993" t="s">
        <v>185</v>
      </c>
      <c r="O5993" t="s">
        <v>22</v>
      </c>
      <c r="P5993" t="s">
        <v>23</v>
      </c>
      <c r="Q5993" t="s">
        <v>41</v>
      </c>
    </row>
    <row r="5994" spans="1:17" x14ac:dyDescent="0.2">
      <c r="A5994" s="2">
        <v>37206</v>
      </c>
      <c r="B5994" t="s">
        <v>111</v>
      </c>
      <c r="C5994" t="s">
        <v>202</v>
      </c>
      <c r="D5994" t="s">
        <v>36</v>
      </c>
      <c r="E5994" t="s">
        <v>36</v>
      </c>
      <c r="F5994">
        <v>117</v>
      </c>
      <c r="G5994">
        <v>185</v>
      </c>
      <c r="H5994">
        <v>0</v>
      </c>
      <c r="I5994">
        <v>0</v>
      </c>
      <c r="J5994">
        <v>2</v>
      </c>
      <c r="K5994">
        <v>1</v>
      </c>
      <c r="L5994" t="s">
        <v>201</v>
      </c>
      <c r="M5994" t="s">
        <v>218</v>
      </c>
      <c r="N5994" t="s">
        <v>111</v>
      </c>
      <c r="O5994" t="s">
        <v>22</v>
      </c>
      <c r="P5994" t="s">
        <v>23</v>
      </c>
      <c r="Q5994" t="s">
        <v>24</v>
      </c>
    </row>
    <row r="5995" spans="1:17" x14ac:dyDescent="0.2">
      <c r="A5995" s="2">
        <v>37206</v>
      </c>
      <c r="B5995" t="s">
        <v>26</v>
      </c>
      <c r="C5995" t="s">
        <v>304</v>
      </c>
      <c r="D5995" t="s">
        <v>27</v>
      </c>
      <c r="E5995" t="s">
        <v>27</v>
      </c>
      <c r="F5995">
        <v>11</v>
      </c>
      <c r="G5995">
        <v>24</v>
      </c>
      <c r="H5995">
        <v>0</v>
      </c>
      <c r="I5995">
        <v>0</v>
      </c>
      <c r="J5995">
        <v>3</v>
      </c>
      <c r="K5995">
        <v>0</v>
      </c>
      <c r="L5995" t="s">
        <v>20</v>
      </c>
      <c r="M5995" t="s">
        <v>219</v>
      </c>
      <c r="N5995" t="s">
        <v>26</v>
      </c>
      <c r="O5995" t="s">
        <v>22</v>
      </c>
      <c r="P5995" t="s">
        <v>23</v>
      </c>
      <c r="Q5995" t="s">
        <v>24</v>
      </c>
    </row>
    <row r="5996" spans="1:17" x14ac:dyDescent="0.2">
      <c r="A5996" s="2">
        <v>37206</v>
      </c>
      <c r="B5996" t="s">
        <v>282</v>
      </c>
      <c r="C5996" t="s">
        <v>77</v>
      </c>
      <c r="D5996" t="s">
        <v>19</v>
      </c>
      <c r="E5996" t="s">
        <v>27</v>
      </c>
      <c r="F5996">
        <v>31</v>
      </c>
      <c r="G5996">
        <v>19</v>
      </c>
      <c r="H5996">
        <v>0</v>
      </c>
      <c r="I5996">
        <v>0</v>
      </c>
      <c r="J5996">
        <v>0</v>
      </c>
      <c r="K5996">
        <v>0</v>
      </c>
      <c r="L5996" t="s">
        <v>20</v>
      </c>
      <c r="M5996" t="s">
        <v>285</v>
      </c>
      <c r="N5996" t="s">
        <v>282</v>
      </c>
      <c r="O5996" t="s">
        <v>22</v>
      </c>
      <c r="P5996" t="s">
        <v>23</v>
      </c>
      <c r="Q5996" t="s">
        <v>30</v>
      </c>
    </row>
    <row r="5997" spans="1:17" x14ac:dyDescent="0.2">
      <c r="A5997" s="2">
        <v>37208</v>
      </c>
      <c r="B5997" t="s">
        <v>133</v>
      </c>
      <c r="C5997" t="s">
        <v>274</v>
      </c>
      <c r="D5997" t="s">
        <v>115</v>
      </c>
      <c r="E5997" t="s">
        <v>50</v>
      </c>
      <c r="F5997">
        <v>43</v>
      </c>
      <c r="G5997">
        <v>16</v>
      </c>
      <c r="H5997">
        <v>0</v>
      </c>
      <c r="I5997">
        <v>0</v>
      </c>
      <c r="J5997">
        <v>1</v>
      </c>
      <c r="K5997">
        <v>1</v>
      </c>
      <c r="L5997" t="s">
        <v>28</v>
      </c>
      <c r="M5997" t="s">
        <v>1016</v>
      </c>
      <c r="N5997" t="s">
        <v>133</v>
      </c>
      <c r="O5997" t="s">
        <v>22</v>
      </c>
      <c r="P5997" t="s">
        <v>23</v>
      </c>
      <c r="Q5997" t="s">
        <v>30</v>
      </c>
    </row>
    <row r="5998" spans="1:17" x14ac:dyDescent="0.2">
      <c r="A5998" s="2">
        <v>37209</v>
      </c>
      <c r="B5998" t="s">
        <v>25</v>
      </c>
      <c r="C5998" t="s">
        <v>32</v>
      </c>
      <c r="D5998" t="s">
        <v>19</v>
      </c>
      <c r="E5998" t="s">
        <v>19</v>
      </c>
      <c r="F5998">
        <v>2</v>
      </c>
      <c r="G5998">
        <v>89</v>
      </c>
      <c r="H5998">
        <v>0</v>
      </c>
      <c r="I5998">
        <v>0</v>
      </c>
      <c r="J5998">
        <v>3</v>
      </c>
      <c r="K5998">
        <v>0</v>
      </c>
      <c r="L5998" t="s">
        <v>20</v>
      </c>
      <c r="M5998" t="s">
        <v>1017</v>
      </c>
      <c r="N5998" t="s">
        <v>25</v>
      </c>
      <c r="O5998" t="s">
        <v>22</v>
      </c>
      <c r="P5998" t="s">
        <v>23</v>
      </c>
      <c r="Q5998" t="s">
        <v>24</v>
      </c>
    </row>
    <row r="5999" spans="1:17" x14ac:dyDescent="0.2">
      <c r="A5999" s="2">
        <v>37209</v>
      </c>
      <c r="B5999" t="s">
        <v>107</v>
      </c>
      <c r="C5999" t="s">
        <v>31</v>
      </c>
      <c r="D5999" t="s">
        <v>19</v>
      </c>
      <c r="E5999" t="s">
        <v>19</v>
      </c>
      <c r="F5999">
        <v>37</v>
      </c>
      <c r="G5999">
        <v>39</v>
      </c>
      <c r="H5999">
        <v>0</v>
      </c>
      <c r="I5999">
        <v>0</v>
      </c>
      <c r="J5999">
        <v>0</v>
      </c>
      <c r="K5999">
        <v>0</v>
      </c>
      <c r="L5999" t="s">
        <v>20</v>
      </c>
      <c r="M5999" t="s">
        <v>310</v>
      </c>
      <c r="N5999" t="s">
        <v>107</v>
      </c>
      <c r="O5999" t="s">
        <v>22</v>
      </c>
      <c r="P5999" t="s">
        <v>23</v>
      </c>
      <c r="Q5999" t="s">
        <v>30</v>
      </c>
    </row>
    <row r="6000" spans="1:17" x14ac:dyDescent="0.2">
      <c r="A6000" s="2">
        <v>37209</v>
      </c>
      <c r="B6000" t="s">
        <v>293</v>
      </c>
      <c r="C6000" t="s">
        <v>147</v>
      </c>
      <c r="D6000" t="s">
        <v>50</v>
      </c>
      <c r="E6000" t="s">
        <v>50</v>
      </c>
      <c r="F6000">
        <v>10</v>
      </c>
      <c r="G6000">
        <v>33</v>
      </c>
      <c r="H6000">
        <v>0</v>
      </c>
      <c r="I6000">
        <v>0</v>
      </c>
      <c r="J6000">
        <v>0</v>
      </c>
      <c r="K6000">
        <v>1</v>
      </c>
      <c r="L6000" t="s">
        <v>20</v>
      </c>
      <c r="M6000" t="s">
        <v>478</v>
      </c>
      <c r="N6000" t="s">
        <v>293</v>
      </c>
      <c r="O6000" t="s">
        <v>22</v>
      </c>
      <c r="P6000" t="s">
        <v>23</v>
      </c>
      <c r="Q6000" t="s">
        <v>41</v>
      </c>
    </row>
    <row r="6001" spans="1:17" x14ac:dyDescent="0.2">
      <c r="A6001" s="2">
        <v>37209</v>
      </c>
      <c r="B6001" t="s">
        <v>81</v>
      </c>
      <c r="C6001" t="s">
        <v>560</v>
      </c>
      <c r="D6001" t="s">
        <v>50</v>
      </c>
      <c r="E6001" t="s">
        <v>50</v>
      </c>
      <c r="F6001">
        <v>80</v>
      </c>
      <c r="G6001">
        <v>107</v>
      </c>
      <c r="H6001">
        <v>0</v>
      </c>
      <c r="I6001">
        <v>0</v>
      </c>
      <c r="J6001">
        <v>0</v>
      </c>
      <c r="K6001">
        <v>0</v>
      </c>
      <c r="L6001" t="s">
        <v>28</v>
      </c>
      <c r="M6001" t="s">
        <v>83</v>
      </c>
      <c r="N6001" t="s">
        <v>81</v>
      </c>
      <c r="O6001" t="s">
        <v>22</v>
      </c>
      <c r="P6001" t="s">
        <v>23</v>
      </c>
      <c r="Q6001" t="s">
        <v>30</v>
      </c>
    </row>
    <row r="6002" spans="1:17" x14ac:dyDescent="0.2">
      <c r="A6002" s="2">
        <v>37209</v>
      </c>
      <c r="B6002" t="s">
        <v>129</v>
      </c>
      <c r="C6002" t="s">
        <v>168</v>
      </c>
      <c r="D6002" t="s">
        <v>50</v>
      </c>
      <c r="E6002" t="s">
        <v>50</v>
      </c>
      <c r="F6002">
        <v>14</v>
      </c>
      <c r="G6002">
        <v>44</v>
      </c>
      <c r="H6002">
        <v>0</v>
      </c>
      <c r="I6002">
        <v>0</v>
      </c>
      <c r="J6002">
        <v>4</v>
      </c>
      <c r="K6002">
        <v>1</v>
      </c>
      <c r="L6002" t="s">
        <v>20</v>
      </c>
      <c r="M6002" t="s">
        <v>752</v>
      </c>
      <c r="N6002" t="s">
        <v>129</v>
      </c>
      <c r="O6002" t="s">
        <v>22</v>
      </c>
      <c r="P6002" t="s">
        <v>23</v>
      </c>
      <c r="Q6002" t="s">
        <v>24</v>
      </c>
    </row>
    <row r="6003" spans="1:17" x14ac:dyDescent="0.2">
      <c r="A6003" s="2">
        <v>37209</v>
      </c>
      <c r="B6003" t="s">
        <v>153</v>
      </c>
      <c r="C6003" t="s">
        <v>145</v>
      </c>
      <c r="D6003" t="s">
        <v>50</v>
      </c>
      <c r="E6003" t="s">
        <v>50</v>
      </c>
      <c r="F6003">
        <v>57</v>
      </c>
      <c r="G6003">
        <v>78</v>
      </c>
      <c r="H6003">
        <v>0</v>
      </c>
      <c r="I6003">
        <v>0</v>
      </c>
      <c r="J6003">
        <v>1</v>
      </c>
      <c r="K6003">
        <v>2</v>
      </c>
      <c r="L6003" t="s">
        <v>28</v>
      </c>
      <c r="M6003" t="s">
        <v>191</v>
      </c>
      <c r="N6003" t="s">
        <v>153</v>
      </c>
      <c r="O6003" t="s">
        <v>22</v>
      </c>
      <c r="P6003" t="s">
        <v>23</v>
      </c>
      <c r="Q6003" t="s">
        <v>41</v>
      </c>
    </row>
    <row r="6004" spans="1:17" x14ac:dyDescent="0.2">
      <c r="A6004" s="2">
        <v>37209</v>
      </c>
      <c r="B6004" t="s">
        <v>94</v>
      </c>
      <c r="C6004" t="s">
        <v>328</v>
      </c>
      <c r="D6004" t="s">
        <v>50</v>
      </c>
      <c r="E6004" t="s">
        <v>50</v>
      </c>
      <c r="F6004">
        <v>67</v>
      </c>
      <c r="G6004">
        <v>86</v>
      </c>
      <c r="H6004">
        <v>0</v>
      </c>
      <c r="I6004">
        <v>0</v>
      </c>
      <c r="J6004">
        <v>5</v>
      </c>
      <c r="K6004">
        <v>0</v>
      </c>
      <c r="L6004" t="s">
        <v>28</v>
      </c>
      <c r="M6004" t="s">
        <v>96</v>
      </c>
      <c r="N6004" t="s">
        <v>94</v>
      </c>
      <c r="O6004" t="s">
        <v>22</v>
      </c>
      <c r="P6004" t="s">
        <v>23</v>
      </c>
      <c r="Q6004" t="s">
        <v>24</v>
      </c>
    </row>
    <row r="6005" spans="1:17" x14ac:dyDescent="0.2">
      <c r="A6005" s="2">
        <v>37209</v>
      </c>
      <c r="B6005" t="s">
        <v>101</v>
      </c>
      <c r="C6005" t="s">
        <v>95</v>
      </c>
      <c r="D6005" t="s">
        <v>50</v>
      </c>
      <c r="E6005" t="s">
        <v>50</v>
      </c>
      <c r="F6005">
        <v>97</v>
      </c>
      <c r="G6005">
        <v>21</v>
      </c>
      <c r="H6005">
        <v>0</v>
      </c>
      <c r="I6005">
        <v>0</v>
      </c>
      <c r="J6005">
        <v>1</v>
      </c>
      <c r="K6005">
        <v>3</v>
      </c>
      <c r="L6005" t="s">
        <v>28</v>
      </c>
      <c r="M6005" t="s">
        <v>331</v>
      </c>
      <c r="N6005" t="s">
        <v>101</v>
      </c>
      <c r="O6005" t="s">
        <v>22</v>
      </c>
      <c r="P6005" t="s">
        <v>23</v>
      </c>
      <c r="Q6005" t="s">
        <v>41</v>
      </c>
    </row>
    <row r="6006" spans="1:17" x14ac:dyDescent="0.2">
      <c r="A6006" s="2">
        <v>37209</v>
      </c>
      <c r="B6006" t="s">
        <v>184</v>
      </c>
      <c r="C6006" t="s">
        <v>56</v>
      </c>
      <c r="D6006" t="s">
        <v>50</v>
      </c>
      <c r="E6006" t="s">
        <v>27</v>
      </c>
      <c r="F6006">
        <v>132</v>
      </c>
      <c r="G6006">
        <v>83</v>
      </c>
      <c r="H6006">
        <v>0</v>
      </c>
      <c r="I6006">
        <v>0</v>
      </c>
      <c r="J6006">
        <v>2</v>
      </c>
      <c r="K6006">
        <v>1</v>
      </c>
      <c r="L6006" t="s">
        <v>28</v>
      </c>
      <c r="M6006" t="s">
        <v>1018</v>
      </c>
      <c r="N6006" t="s">
        <v>184</v>
      </c>
      <c r="O6006" t="s">
        <v>22</v>
      </c>
      <c r="P6006" t="s">
        <v>23</v>
      </c>
      <c r="Q6006" t="s">
        <v>24</v>
      </c>
    </row>
    <row r="6007" spans="1:17" x14ac:dyDescent="0.2">
      <c r="A6007" s="2">
        <v>37209</v>
      </c>
      <c r="B6007" t="s">
        <v>110</v>
      </c>
      <c r="C6007" t="s">
        <v>138</v>
      </c>
      <c r="D6007" t="s">
        <v>36</v>
      </c>
      <c r="E6007" t="s">
        <v>36</v>
      </c>
      <c r="F6007">
        <v>36</v>
      </c>
      <c r="G6007">
        <v>61</v>
      </c>
      <c r="H6007">
        <v>0</v>
      </c>
      <c r="I6007">
        <v>0</v>
      </c>
      <c r="J6007">
        <v>1</v>
      </c>
      <c r="K6007">
        <v>0</v>
      </c>
      <c r="L6007" t="s">
        <v>28</v>
      </c>
      <c r="M6007" t="s">
        <v>142</v>
      </c>
      <c r="N6007" t="s">
        <v>110</v>
      </c>
      <c r="O6007" t="s">
        <v>22</v>
      </c>
      <c r="P6007" t="s">
        <v>23</v>
      </c>
      <c r="Q6007" t="s">
        <v>24</v>
      </c>
    </row>
    <row r="6008" spans="1:17" x14ac:dyDescent="0.2">
      <c r="A6008" s="2">
        <v>37209</v>
      </c>
      <c r="B6008" t="s">
        <v>38</v>
      </c>
      <c r="C6008" t="s">
        <v>43</v>
      </c>
      <c r="D6008" t="s">
        <v>19</v>
      </c>
      <c r="E6008" t="s">
        <v>19</v>
      </c>
      <c r="F6008">
        <v>13</v>
      </c>
      <c r="G6008">
        <v>8</v>
      </c>
      <c r="H6008">
        <v>0</v>
      </c>
      <c r="I6008">
        <v>0</v>
      </c>
      <c r="J6008">
        <v>0</v>
      </c>
      <c r="K6008">
        <v>4</v>
      </c>
      <c r="L6008" t="s">
        <v>20</v>
      </c>
      <c r="M6008" t="s">
        <v>40</v>
      </c>
      <c r="N6008" t="s">
        <v>38</v>
      </c>
      <c r="O6008" t="s">
        <v>22</v>
      </c>
      <c r="P6008" t="s">
        <v>23</v>
      </c>
      <c r="Q6008" t="s">
        <v>41</v>
      </c>
    </row>
    <row r="6009" spans="1:17" x14ac:dyDescent="0.2">
      <c r="A6009" s="2">
        <v>37209</v>
      </c>
      <c r="B6009" t="s">
        <v>42</v>
      </c>
      <c r="C6009" t="s">
        <v>17</v>
      </c>
      <c r="D6009" t="s">
        <v>19</v>
      </c>
      <c r="E6009" t="s">
        <v>19</v>
      </c>
      <c r="F6009">
        <v>45</v>
      </c>
      <c r="G6009">
        <v>81</v>
      </c>
      <c r="H6009">
        <v>0</v>
      </c>
      <c r="I6009">
        <v>0</v>
      </c>
      <c r="J6009">
        <v>1</v>
      </c>
      <c r="K6009">
        <v>1</v>
      </c>
      <c r="L6009" t="s">
        <v>20</v>
      </c>
      <c r="M6009" t="s">
        <v>44</v>
      </c>
      <c r="N6009" t="s">
        <v>42</v>
      </c>
      <c r="O6009" t="s">
        <v>22</v>
      </c>
      <c r="P6009" t="s">
        <v>23</v>
      </c>
      <c r="Q6009" t="s">
        <v>30</v>
      </c>
    </row>
    <row r="6010" spans="1:17" x14ac:dyDescent="0.2">
      <c r="A6010" s="2">
        <v>37209</v>
      </c>
      <c r="B6010" t="s">
        <v>90</v>
      </c>
      <c r="C6010" t="s">
        <v>120</v>
      </c>
      <c r="D6010" t="s">
        <v>50</v>
      </c>
      <c r="E6010" t="s">
        <v>36</v>
      </c>
      <c r="F6010">
        <v>28</v>
      </c>
      <c r="G6010">
        <v>38</v>
      </c>
      <c r="H6010">
        <v>0</v>
      </c>
      <c r="I6010">
        <v>0</v>
      </c>
      <c r="J6010">
        <v>0</v>
      </c>
      <c r="K6010">
        <v>0</v>
      </c>
      <c r="L6010" t="s">
        <v>28</v>
      </c>
      <c r="M6010" t="s">
        <v>158</v>
      </c>
      <c r="N6010" t="s">
        <v>90</v>
      </c>
      <c r="O6010" t="s">
        <v>22</v>
      </c>
      <c r="P6010" t="s">
        <v>23</v>
      </c>
      <c r="Q6010" t="s">
        <v>30</v>
      </c>
    </row>
    <row r="6011" spans="1:17" x14ac:dyDescent="0.2">
      <c r="A6011" s="2">
        <v>37209</v>
      </c>
      <c r="B6011" t="s">
        <v>82</v>
      </c>
      <c r="C6011" t="s">
        <v>267</v>
      </c>
      <c r="D6011" t="s">
        <v>50</v>
      </c>
      <c r="E6011" t="s">
        <v>36</v>
      </c>
      <c r="F6011">
        <v>5</v>
      </c>
      <c r="G6011">
        <v>56</v>
      </c>
      <c r="H6011">
        <v>0</v>
      </c>
      <c r="I6011">
        <v>0</v>
      </c>
      <c r="J6011">
        <v>5</v>
      </c>
      <c r="K6011">
        <v>1</v>
      </c>
      <c r="L6011" t="s">
        <v>28</v>
      </c>
      <c r="M6011" t="s">
        <v>187</v>
      </c>
      <c r="N6011" t="s">
        <v>82</v>
      </c>
      <c r="O6011" t="s">
        <v>22</v>
      </c>
      <c r="P6011" t="s">
        <v>23</v>
      </c>
      <c r="Q6011" t="s">
        <v>24</v>
      </c>
    </row>
    <row r="6012" spans="1:17" x14ac:dyDescent="0.2">
      <c r="A6012" s="2">
        <v>37209</v>
      </c>
      <c r="B6012" t="s">
        <v>92</v>
      </c>
      <c r="C6012" t="s">
        <v>249</v>
      </c>
      <c r="D6012" t="s">
        <v>50</v>
      </c>
      <c r="E6012" t="s">
        <v>50</v>
      </c>
      <c r="F6012">
        <v>15</v>
      </c>
      <c r="G6012">
        <v>27</v>
      </c>
      <c r="H6012">
        <v>0</v>
      </c>
      <c r="I6012">
        <v>0</v>
      </c>
      <c r="J6012">
        <v>1</v>
      </c>
      <c r="K6012">
        <v>1</v>
      </c>
      <c r="L6012" t="s">
        <v>20</v>
      </c>
      <c r="M6012" t="s">
        <v>124</v>
      </c>
      <c r="N6012" t="s">
        <v>92</v>
      </c>
      <c r="O6012" t="s">
        <v>22</v>
      </c>
      <c r="P6012" t="s">
        <v>23</v>
      </c>
      <c r="Q6012" t="s">
        <v>30</v>
      </c>
    </row>
    <row r="6013" spans="1:17" x14ac:dyDescent="0.2">
      <c r="A6013" s="2">
        <v>37209</v>
      </c>
      <c r="B6013" t="s">
        <v>106</v>
      </c>
      <c r="C6013" t="s">
        <v>26</v>
      </c>
      <c r="D6013" t="s">
        <v>50</v>
      </c>
      <c r="E6013" t="s">
        <v>27</v>
      </c>
      <c r="F6013">
        <v>6</v>
      </c>
      <c r="G6013">
        <v>11</v>
      </c>
      <c r="H6013">
        <v>0</v>
      </c>
      <c r="I6013">
        <v>0</v>
      </c>
      <c r="J6013">
        <v>1</v>
      </c>
      <c r="K6013">
        <v>0</v>
      </c>
      <c r="L6013" t="s">
        <v>28</v>
      </c>
      <c r="M6013" t="s">
        <v>1019</v>
      </c>
      <c r="N6013" t="s">
        <v>106</v>
      </c>
      <c r="O6013" t="s">
        <v>22</v>
      </c>
      <c r="P6013" t="s">
        <v>23</v>
      </c>
      <c r="Q6013" t="s">
        <v>24</v>
      </c>
    </row>
    <row r="6014" spans="1:17" x14ac:dyDescent="0.2">
      <c r="A6014" s="2">
        <v>37209</v>
      </c>
      <c r="B6014" t="s">
        <v>180</v>
      </c>
      <c r="C6014" t="s">
        <v>69</v>
      </c>
      <c r="D6014" t="s">
        <v>50</v>
      </c>
      <c r="E6014" t="s">
        <v>50</v>
      </c>
      <c r="F6014">
        <v>34</v>
      </c>
      <c r="G6014">
        <v>53</v>
      </c>
      <c r="H6014">
        <v>0</v>
      </c>
      <c r="I6014">
        <v>0</v>
      </c>
      <c r="J6014">
        <v>5</v>
      </c>
      <c r="K6014">
        <v>0</v>
      </c>
      <c r="L6014" t="s">
        <v>20</v>
      </c>
      <c r="M6014" t="s">
        <v>181</v>
      </c>
      <c r="N6014" t="s">
        <v>180</v>
      </c>
      <c r="O6014" t="s">
        <v>22</v>
      </c>
      <c r="P6014" t="s">
        <v>23</v>
      </c>
      <c r="Q6014" t="s">
        <v>24</v>
      </c>
    </row>
    <row r="6015" spans="1:17" x14ac:dyDescent="0.2">
      <c r="A6015" s="2">
        <v>37209</v>
      </c>
      <c r="B6015" t="s">
        <v>18</v>
      </c>
      <c r="C6015" t="s">
        <v>39</v>
      </c>
      <c r="D6015" t="s">
        <v>19</v>
      </c>
      <c r="E6015" t="s">
        <v>19</v>
      </c>
      <c r="F6015">
        <v>23</v>
      </c>
      <c r="G6015">
        <v>3</v>
      </c>
      <c r="H6015">
        <v>0</v>
      </c>
      <c r="I6015">
        <v>0</v>
      </c>
      <c r="J6015">
        <v>1</v>
      </c>
      <c r="K6015">
        <v>1</v>
      </c>
      <c r="L6015" t="s">
        <v>20</v>
      </c>
      <c r="M6015" t="s">
        <v>64</v>
      </c>
      <c r="N6015" t="s">
        <v>18</v>
      </c>
      <c r="O6015" t="s">
        <v>22</v>
      </c>
      <c r="P6015" t="s">
        <v>23</v>
      </c>
      <c r="Q6015" t="s">
        <v>30</v>
      </c>
    </row>
    <row r="6016" spans="1:17" x14ac:dyDescent="0.2">
      <c r="A6016" s="2">
        <v>37210</v>
      </c>
      <c r="B6016" t="s">
        <v>167</v>
      </c>
      <c r="C6016" t="s">
        <v>98</v>
      </c>
      <c r="D6016" t="s">
        <v>115</v>
      </c>
      <c r="E6016" t="s">
        <v>50</v>
      </c>
      <c r="F6016">
        <v>35</v>
      </c>
      <c r="G6016">
        <v>20</v>
      </c>
      <c r="H6016">
        <v>0</v>
      </c>
      <c r="I6016">
        <v>0</v>
      </c>
      <c r="J6016">
        <v>1</v>
      </c>
      <c r="K6016">
        <v>0</v>
      </c>
      <c r="L6016" t="s">
        <v>20</v>
      </c>
      <c r="M6016" t="s">
        <v>625</v>
      </c>
      <c r="N6016" t="s">
        <v>167</v>
      </c>
      <c r="O6016" t="s">
        <v>22</v>
      </c>
      <c r="P6016" t="s">
        <v>23</v>
      </c>
      <c r="Q6016" t="s">
        <v>24</v>
      </c>
    </row>
    <row r="6017" spans="1:17" x14ac:dyDescent="0.2">
      <c r="A6017" s="2">
        <v>37215</v>
      </c>
      <c r="B6017" t="s">
        <v>55</v>
      </c>
      <c r="C6017" t="s">
        <v>18</v>
      </c>
      <c r="D6017" t="s">
        <v>57</v>
      </c>
      <c r="E6017" t="s">
        <v>19</v>
      </c>
      <c r="F6017">
        <v>48</v>
      </c>
      <c r="G6017">
        <v>23</v>
      </c>
      <c r="H6017">
        <v>0</v>
      </c>
      <c r="I6017">
        <v>0</v>
      </c>
      <c r="J6017">
        <v>1</v>
      </c>
      <c r="K6017">
        <v>0</v>
      </c>
      <c r="L6017" t="s">
        <v>20</v>
      </c>
      <c r="M6017" t="s">
        <v>578</v>
      </c>
      <c r="N6017" t="s">
        <v>55</v>
      </c>
      <c r="O6017" t="s">
        <v>22</v>
      </c>
      <c r="P6017" t="s">
        <v>23</v>
      </c>
      <c r="Q6017" t="s">
        <v>24</v>
      </c>
    </row>
    <row r="6018" spans="1:17" x14ac:dyDescent="0.2">
      <c r="A6018" s="2">
        <v>37216</v>
      </c>
      <c r="B6018" t="s">
        <v>374</v>
      </c>
      <c r="C6018" t="s">
        <v>138</v>
      </c>
      <c r="D6018" t="s">
        <v>36</v>
      </c>
      <c r="E6018" t="s">
        <v>36</v>
      </c>
      <c r="F6018">
        <v>152</v>
      </c>
      <c r="G6018">
        <v>63</v>
      </c>
      <c r="H6018">
        <v>0</v>
      </c>
      <c r="I6018">
        <v>0</v>
      </c>
      <c r="J6018">
        <v>1</v>
      </c>
      <c r="K6018">
        <v>2</v>
      </c>
      <c r="L6018" t="s">
        <v>28</v>
      </c>
      <c r="M6018" t="s">
        <v>375</v>
      </c>
      <c r="N6018" t="s">
        <v>374</v>
      </c>
      <c r="O6018" t="s">
        <v>22</v>
      </c>
      <c r="P6018" t="s">
        <v>23</v>
      </c>
      <c r="Q6018" t="s">
        <v>41</v>
      </c>
    </row>
    <row r="6019" spans="1:17" x14ac:dyDescent="0.2">
      <c r="A6019" s="2">
        <v>37220</v>
      </c>
      <c r="B6019" t="s">
        <v>18</v>
      </c>
      <c r="C6019" t="s">
        <v>55</v>
      </c>
      <c r="D6019" t="s">
        <v>19</v>
      </c>
      <c r="E6019" t="s">
        <v>57</v>
      </c>
      <c r="F6019">
        <v>24</v>
      </c>
      <c r="G6019">
        <v>50</v>
      </c>
      <c r="H6019">
        <v>0</v>
      </c>
      <c r="I6019">
        <v>0</v>
      </c>
      <c r="J6019">
        <v>3</v>
      </c>
      <c r="K6019">
        <v>0</v>
      </c>
      <c r="L6019" t="s">
        <v>20</v>
      </c>
      <c r="M6019" t="s">
        <v>64</v>
      </c>
      <c r="N6019" t="s">
        <v>18</v>
      </c>
      <c r="O6019" t="s">
        <v>22</v>
      </c>
      <c r="P6019" t="s">
        <v>23</v>
      </c>
      <c r="Q6019" t="s">
        <v>24</v>
      </c>
    </row>
    <row r="6020" spans="1:17" x14ac:dyDescent="0.2">
      <c r="A6020" s="2">
        <v>37223</v>
      </c>
      <c r="B6020" t="s">
        <v>128</v>
      </c>
      <c r="C6020" t="s">
        <v>365</v>
      </c>
      <c r="D6020" t="s">
        <v>36</v>
      </c>
      <c r="E6020" t="s">
        <v>36</v>
      </c>
      <c r="F6020">
        <v>28</v>
      </c>
      <c r="G6020">
        <v>69</v>
      </c>
      <c r="H6020">
        <v>0</v>
      </c>
      <c r="I6020">
        <v>0</v>
      </c>
      <c r="J6020">
        <v>1</v>
      </c>
      <c r="K6020">
        <v>0</v>
      </c>
      <c r="L6020" t="s">
        <v>28</v>
      </c>
      <c r="M6020" t="s">
        <v>130</v>
      </c>
      <c r="N6020" t="s">
        <v>128</v>
      </c>
      <c r="O6020" t="s">
        <v>22</v>
      </c>
      <c r="P6020" t="s">
        <v>23</v>
      </c>
      <c r="Q6020" t="s">
        <v>24</v>
      </c>
    </row>
    <row r="6021" spans="1:17" x14ac:dyDescent="0.2">
      <c r="A6021" s="2">
        <v>37224</v>
      </c>
      <c r="B6021" t="s">
        <v>239</v>
      </c>
      <c r="C6021" t="s">
        <v>301</v>
      </c>
      <c r="D6021" t="s">
        <v>115</v>
      </c>
      <c r="E6021" t="s">
        <v>115</v>
      </c>
      <c r="F6021">
        <v>92</v>
      </c>
      <c r="G6021">
        <v>74</v>
      </c>
      <c r="H6021">
        <v>0</v>
      </c>
      <c r="I6021">
        <v>0</v>
      </c>
      <c r="J6021">
        <v>1</v>
      </c>
      <c r="K6021">
        <v>1</v>
      </c>
      <c r="L6021" t="s">
        <v>28</v>
      </c>
      <c r="M6021" t="s">
        <v>240</v>
      </c>
      <c r="N6021" t="s">
        <v>239</v>
      </c>
      <c r="O6021" t="s">
        <v>22</v>
      </c>
      <c r="P6021" t="s">
        <v>23</v>
      </c>
      <c r="Q6021" t="s">
        <v>30</v>
      </c>
    </row>
    <row r="6022" spans="1:17" x14ac:dyDescent="0.2">
      <c r="A6022" s="2">
        <v>37230</v>
      </c>
      <c r="B6022" t="s">
        <v>150</v>
      </c>
      <c r="C6022" t="s">
        <v>199</v>
      </c>
      <c r="D6022" t="s">
        <v>36</v>
      </c>
      <c r="E6022" t="s">
        <v>36</v>
      </c>
      <c r="F6022">
        <v>75</v>
      </c>
      <c r="G6022">
        <v>58</v>
      </c>
      <c r="H6022">
        <v>0</v>
      </c>
      <c r="I6022">
        <v>0</v>
      </c>
      <c r="J6022">
        <v>1</v>
      </c>
      <c r="K6022">
        <v>1</v>
      </c>
      <c r="L6022" t="s">
        <v>28</v>
      </c>
      <c r="M6022" t="s">
        <v>151</v>
      </c>
      <c r="N6022" t="s">
        <v>150</v>
      </c>
      <c r="O6022" t="s">
        <v>22</v>
      </c>
      <c r="P6022" t="s">
        <v>23</v>
      </c>
      <c r="Q6022" t="s">
        <v>30</v>
      </c>
    </row>
    <row r="6023" spans="1:17" x14ac:dyDescent="0.2">
      <c r="A6023" s="2">
        <v>37230</v>
      </c>
      <c r="B6023" t="s">
        <v>111</v>
      </c>
      <c r="C6023" t="s">
        <v>136</v>
      </c>
      <c r="D6023" t="s">
        <v>36</v>
      </c>
      <c r="E6023" t="s">
        <v>36</v>
      </c>
      <c r="F6023">
        <v>109</v>
      </c>
      <c r="G6023">
        <v>46</v>
      </c>
      <c r="H6023">
        <v>0</v>
      </c>
      <c r="I6023">
        <v>0</v>
      </c>
      <c r="J6023">
        <v>0</v>
      </c>
      <c r="K6023">
        <v>3</v>
      </c>
      <c r="L6023" t="s">
        <v>28</v>
      </c>
      <c r="M6023" t="s">
        <v>1013</v>
      </c>
      <c r="N6023" t="s">
        <v>111</v>
      </c>
      <c r="O6023" t="s">
        <v>22</v>
      </c>
      <c r="P6023" t="s">
        <v>23</v>
      </c>
      <c r="Q6023" t="s">
        <v>41</v>
      </c>
    </row>
    <row r="6024" spans="1:17" x14ac:dyDescent="0.2">
      <c r="A6024" s="2">
        <v>37233</v>
      </c>
      <c r="B6024" t="s">
        <v>617</v>
      </c>
      <c r="C6024" t="s">
        <v>556</v>
      </c>
      <c r="D6024" t="s">
        <v>36</v>
      </c>
      <c r="E6024" t="s">
        <v>36</v>
      </c>
      <c r="F6024">
        <v>142</v>
      </c>
      <c r="G6024">
        <v>197</v>
      </c>
      <c r="H6024">
        <v>0</v>
      </c>
      <c r="I6024">
        <v>0</v>
      </c>
      <c r="J6024">
        <v>3</v>
      </c>
      <c r="K6024">
        <v>0</v>
      </c>
      <c r="L6024" t="s">
        <v>418</v>
      </c>
      <c r="M6024" t="s">
        <v>618</v>
      </c>
      <c r="N6024" t="s">
        <v>617</v>
      </c>
      <c r="O6024" t="s">
        <v>22</v>
      </c>
      <c r="P6024" t="s">
        <v>23</v>
      </c>
      <c r="Q6024" t="s">
        <v>24</v>
      </c>
    </row>
    <row r="6025" spans="1:17" x14ac:dyDescent="0.2">
      <c r="A6025" s="2">
        <v>37234</v>
      </c>
      <c r="B6025" t="s">
        <v>172</v>
      </c>
      <c r="C6025" t="s">
        <v>211</v>
      </c>
      <c r="D6025" t="s">
        <v>36</v>
      </c>
      <c r="E6025" t="s">
        <v>36</v>
      </c>
      <c r="F6025">
        <v>136</v>
      </c>
      <c r="G6025">
        <v>149</v>
      </c>
      <c r="H6025">
        <v>0</v>
      </c>
      <c r="I6025">
        <v>0</v>
      </c>
      <c r="J6025">
        <v>1</v>
      </c>
      <c r="K6025">
        <v>2</v>
      </c>
      <c r="L6025" t="s">
        <v>418</v>
      </c>
      <c r="M6025" t="s">
        <v>618</v>
      </c>
      <c r="N6025" t="s">
        <v>617</v>
      </c>
      <c r="O6025" t="s">
        <v>122</v>
      </c>
      <c r="P6025" t="s">
        <v>23</v>
      </c>
      <c r="Q6025" t="s">
        <v>41</v>
      </c>
    </row>
    <row r="6026" spans="1:17" x14ac:dyDescent="0.2">
      <c r="A6026" s="2">
        <v>37234</v>
      </c>
      <c r="B6026" t="s">
        <v>133</v>
      </c>
      <c r="C6026" t="s">
        <v>77</v>
      </c>
      <c r="D6026" t="s">
        <v>115</v>
      </c>
      <c r="E6026" t="s">
        <v>27</v>
      </c>
      <c r="F6026">
        <v>43</v>
      </c>
      <c r="G6026">
        <v>21</v>
      </c>
      <c r="H6026">
        <v>0</v>
      </c>
      <c r="I6026">
        <v>0</v>
      </c>
      <c r="J6026">
        <v>1</v>
      </c>
      <c r="K6026">
        <v>0</v>
      </c>
      <c r="L6026" t="s">
        <v>28</v>
      </c>
      <c r="M6026" t="s">
        <v>1020</v>
      </c>
      <c r="N6026" t="s">
        <v>133</v>
      </c>
      <c r="O6026" t="s">
        <v>22</v>
      </c>
      <c r="P6026" t="s">
        <v>23</v>
      </c>
      <c r="Q6026" t="s">
        <v>24</v>
      </c>
    </row>
    <row r="6027" spans="1:17" x14ac:dyDescent="0.2">
      <c r="A6027" s="2">
        <v>37234</v>
      </c>
      <c r="B6027" t="s">
        <v>208</v>
      </c>
      <c r="C6027" t="s">
        <v>800</v>
      </c>
      <c r="D6027" t="s">
        <v>36</v>
      </c>
      <c r="E6027" t="s">
        <v>36</v>
      </c>
      <c r="F6027">
        <v>116</v>
      </c>
      <c r="G6027">
        <v>193</v>
      </c>
      <c r="H6027">
        <v>0</v>
      </c>
      <c r="I6027">
        <v>0</v>
      </c>
      <c r="J6027">
        <v>10</v>
      </c>
      <c r="K6027">
        <v>1</v>
      </c>
      <c r="L6027" t="s">
        <v>418</v>
      </c>
      <c r="M6027" t="s">
        <v>618</v>
      </c>
      <c r="N6027" t="s">
        <v>617</v>
      </c>
      <c r="O6027" t="s">
        <v>122</v>
      </c>
      <c r="P6027" t="s">
        <v>23</v>
      </c>
      <c r="Q6027" t="s">
        <v>24</v>
      </c>
    </row>
    <row r="6028" spans="1:17" x14ac:dyDescent="0.2">
      <c r="A6028" s="2">
        <v>37235</v>
      </c>
      <c r="B6028" t="s">
        <v>207</v>
      </c>
      <c r="C6028" t="s">
        <v>828</v>
      </c>
      <c r="D6028" t="s">
        <v>36</v>
      </c>
      <c r="E6028" t="s">
        <v>36</v>
      </c>
      <c r="F6028">
        <v>105</v>
      </c>
      <c r="G6028">
        <v>171</v>
      </c>
      <c r="H6028">
        <v>0</v>
      </c>
      <c r="I6028">
        <v>0</v>
      </c>
      <c r="J6028">
        <v>2</v>
      </c>
      <c r="K6028">
        <v>1</v>
      </c>
      <c r="L6028" t="s">
        <v>418</v>
      </c>
      <c r="M6028" t="s">
        <v>618</v>
      </c>
      <c r="N6028" t="s">
        <v>617</v>
      </c>
      <c r="O6028" t="s">
        <v>122</v>
      </c>
      <c r="P6028" t="s">
        <v>23</v>
      </c>
      <c r="Q6028" t="s">
        <v>24</v>
      </c>
    </row>
    <row r="6029" spans="1:17" x14ac:dyDescent="0.2">
      <c r="A6029" s="2">
        <v>37236</v>
      </c>
      <c r="B6029" t="s">
        <v>172</v>
      </c>
      <c r="C6029" t="s">
        <v>800</v>
      </c>
      <c r="D6029" t="s">
        <v>36</v>
      </c>
      <c r="E6029" t="s">
        <v>36</v>
      </c>
      <c r="F6029">
        <v>136</v>
      </c>
      <c r="G6029">
        <v>193</v>
      </c>
      <c r="H6029">
        <v>0</v>
      </c>
      <c r="I6029">
        <v>0</v>
      </c>
      <c r="J6029">
        <v>3</v>
      </c>
      <c r="K6029">
        <v>1</v>
      </c>
      <c r="L6029" t="s">
        <v>418</v>
      </c>
      <c r="M6029" t="s">
        <v>618</v>
      </c>
      <c r="N6029" t="s">
        <v>617</v>
      </c>
      <c r="O6029" t="s">
        <v>122</v>
      </c>
      <c r="P6029" t="s">
        <v>23</v>
      </c>
      <c r="Q6029" t="s">
        <v>24</v>
      </c>
    </row>
    <row r="6030" spans="1:17" x14ac:dyDescent="0.2">
      <c r="A6030" s="2">
        <v>37236</v>
      </c>
      <c r="B6030" t="s">
        <v>208</v>
      </c>
      <c r="C6030" t="s">
        <v>211</v>
      </c>
      <c r="D6030" t="s">
        <v>36</v>
      </c>
      <c r="E6030" t="s">
        <v>36</v>
      </c>
      <c r="F6030">
        <v>116</v>
      </c>
      <c r="G6030">
        <v>149</v>
      </c>
      <c r="H6030">
        <v>0</v>
      </c>
      <c r="I6030">
        <v>0</v>
      </c>
      <c r="J6030">
        <v>0</v>
      </c>
      <c r="K6030">
        <v>1</v>
      </c>
      <c r="L6030" t="s">
        <v>418</v>
      </c>
      <c r="M6030" t="s">
        <v>618</v>
      </c>
      <c r="N6030" t="s">
        <v>617</v>
      </c>
      <c r="O6030" t="s">
        <v>122</v>
      </c>
      <c r="P6030" t="s">
        <v>23</v>
      </c>
      <c r="Q6030" t="s">
        <v>41</v>
      </c>
    </row>
    <row r="6031" spans="1:17" x14ac:dyDescent="0.2">
      <c r="A6031" s="2">
        <v>37237</v>
      </c>
      <c r="B6031" t="s">
        <v>207</v>
      </c>
      <c r="C6031" t="s">
        <v>556</v>
      </c>
      <c r="D6031" t="s">
        <v>36</v>
      </c>
      <c r="E6031" t="s">
        <v>36</v>
      </c>
      <c r="F6031">
        <v>105</v>
      </c>
      <c r="G6031">
        <v>197</v>
      </c>
      <c r="H6031">
        <v>0</v>
      </c>
      <c r="I6031">
        <v>0</v>
      </c>
      <c r="J6031">
        <v>3</v>
      </c>
      <c r="K6031">
        <v>0</v>
      </c>
      <c r="L6031" t="s">
        <v>418</v>
      </c>
      <c r="M6031" t="s">
        <v>618</v>
      </c>
      <c r="N6031" t="s">
        <v>617</v>
      </c>
      <c r="O6031" t="s">
        <v>122</v>
      </c>
      <c r="P6031" t="s">
        <v>23</v>
      </c>
      <c r="Q6031" t="s">
        <v>24</v>
      </c>
    </row>
    <row r="6032" spans="1:17" x14ac:dyDescent="0.2">
      <c r="A6032" s="2">
        <v>37237</v>
      </c>
      <c r="B6032" t="s">
        <v>617</v>
      </c>
      <c r="C6032" t="s">
        <v>828</v>
      </c>
      <c r="D6032" t="s">
        <v>36</v>
      </c>
      <c r="E6032" t="s">
        <v>36</v>
      </c>
      <c r="F6032">
        <v>142</v>
      </c>
      <c r="G6032">
        <v>171</v>
      </c>
      <c r="H6032">
        <v>0</v>
      </c>
      <c r="I6032">
        <v>0</v>
      </c>
      <c r="J6032">
        <v>1</v>
      </c>
      <c r="K6032">
        <v>0</v>
      </c>
      <c r="L6032" t="s">
        <v>418</v>
      </c>
      <c r="M6032" t="s">
        <v>618</v>
      </c>
      <c r="N6032" t="s">
        <v>617</v>
      </c>
      <c r="O6032" t="s">
        <v>22</v>
      </c>
      <c r="P6032" t="s">
        <v>23</v>
      </c>
      <c r="Q6032" t="s">
        <v>24</v>
      </c>
    </row>
    <row r="6033" spans="1:17" x14ac:dyDescent="0.2">
      <c r="A6033" s="2">
        <v>37238</v>
      </c>
      <c r="B6033" t="s">
        <v>402</v>
      </c>
      <c r="C6033" t="s">
        <v>239</v>
      </c>
      <c r="D6033" t="s">
        <v>115</v>
      </c>
      <c r="E6033" t="s">
        <v>115</v>
      </c>
      <c r="F6033">
        <v>111</v>
      </c>
      <c r="G6033">
        <v>92</v>
      </c>
      <c r="H6033">
        <v>0</v>
      </c>
      <c r="I6033">
        <v>0</v>
      </c>
      <c r="J6033">
        <v>2</v>
      </c>
      <c r="K6033">
        <v>2</v>
      </c>
      <c r="L6033" t="s">
        <v>28</v>
      </c>
      <c r="M6033" t="s">
        <v>715</v>
      </c>
      <c r="N6033" t="s">
        <v>402</v>
      </c>
      <c r="O6033" t="s">
        <v>22</v>
      </c>
      <c r="P6033" t="s">
        <v>23</v>
      </c>
      <c r="Q6033" t="s">
        <v>30</v>
      </c>
    </row>
    <row r="6034" spans="1:17" x14ac:dyDescent="0.2">
      <c r="A6034" s="2">
        <v>37238</v>
      </c>
      <c r="B6034" t="s">
        <v>211</v>
      </c>
      <c r="C6034" t="s">
        <v>800</v>
      </c>
      <c r="D6034" t="s">
        <v>36</v>
      </c>
      <c r="E6034" t="s">
        <v>36</v>
      </c>
      <c r="F6034">
        <v>149</v>
      </c>
      <c r="G6034">
        <v>193</v>
      </c>
      <c r="H6034">
        <v>0</v>
      </c>
      <c r="I6034">
        <v>0</v>
      </c>
      <c r="J6034">
        <v>4</v>
      </c>
      <c r="K6034">
        <v>1</v>
      </c>
      <c r="L6034" t="s">
        <v>418</v>
      </c>
      <c r="M6034" t="s">
        <v>618</v>
      </c>
      <c r="N6034" t="s">
        <v>617</v>
      </c>
      <c r="O6034" t="s">
        <v>122</v>
      </c>
      <c r="P6034" t="s">
        <v>23</v>
      </c>
      <c r="Q6034" t="s">
        <v>24</v>
      </c>
    </row>
    <row r="6035" spans="1:17" x14ac:dyDescent="0.2">
      <c r="A6035" s="2">
        <v>37239</v>
      </c>
      <c r="B6035" t="s">
        <v>828</v>
      </c>
      <c r="C6035" t="s">
        <v>556</v>
      </c>
      <c r="D6035" t="s">
        <v>36</v>
      </c>
      <c r="E6035" t="s">
        <v>36</v>
      </c>
      <c r="F6035">
        <v>171</v>
      </c>
      <c r="G6035">
        <v>197</v>
      </c>
      <c r="H6035">
        <v>0</v>
      </c>
      <c r="I6035">
        <v>0</v>
      </c>
      <c r="J6035">
        <v>0</v>
      </c>
      <c r="K6035">
        <v>0</v>
      </c>
      <c r="L6035" t="s">
        <v>418</v>
      </c>
      <c r="M6035" t="s">
        <v>618</v>
      </c>
      <c r="N6035" t="s">
        <v>617</v>
      </c>
      <c r="O6035" t="s">
        <v>122</v>
      </c>
      <c r="P6035" t="s">
        <v>23</v>
      </c>
      <c r="Q6035" t="s">
        <v>30</v>
      </c>
    </row>
    <row r="6036" spans="1:17" x14ac:dyDescent="0.2">
      <c r="A6036" s="2">
        <v>37239</v>
      </c>
      <c r="B6036" t="s">
        <v>208</v>
      </c>
      <c r="C6036" t="s">
        <v>172</v>
      </c>
      <c r="D6036" t="s">
        <v>36</v>
      </c>
      <c r="E6036" t="s">
        <v>36</v>
      </c>
      <c r="F6036">
        <v>116</v>
      </c>
      <c r="G6036">
        <v>136</v>
      </c>
      <c r="H6036">
        <v>0</v>
      </c>
      <c r="I6036">
        <v>0</v>
      </c>
      <c r="J6036">
        <v>0</v>
      </c>
      <c r="K6036">
        <v>2</v>
      </c>
      <c r="L6036" t="s">
        <v>418</v>
      </c>
      <c r="M6036" t="s">
        <v>618</v>
      </c>
      <c r="N6036" t="s">
        <v>617</v>
      </c>
      <c r="O6036" t="s">
        <v>122</v>
      </c>
      <c r="P6036" t="s">
        <v>23</v>
      </c>
      <c r="Q6036" t="s">
        <v>41</v>
      </c>
    </row>
    <row r="6037" spans="1:17" x14ac:dyDescent="0.2">
      <c r="A6037" s="2">
        <v>37240</v>
      </c>
      <c r="B6037" t="s">
        <v>351</v>
      </c>
      <c r="C6037" t="s">
        <v>352</v>
      </c>
      <c r="D6037" t="s">
        <v>36</v>
      </c>
      <c r="E6037" t="s">
        <v>36</v>
      </c>
      <c r="F6037">
        <v>155</v>
      </c>
      <c r="G6037">
        <v>98</v>
      </c>
      <c r="H6037">
        <v>0</v>
      </c>
      <c r="I6037">
        <v>0</v>
      </c>
      <c r="J6037">
        <v>3</v>
      </c>
      <c r="K6037">
        <v>2</v>
      </c>
      <c r="L6037" t="s">
        <v>28</v>
      </c>
      <c r="M6037" t="s">
        <v>353</v>
      </c>
      <c r="N6037" t="s">
        <v>351</v>
      </c>
      <c r="O6037" t="s">
        <v>22</v>
      </c>
      <c r="P6037" t="s">
        <v>23</v>
      </c>
      <c r="Q6037" t="s">
        <v>24</v>
      </c>
    </row>
    <row r="6038" spans="1:17" x14ac:dyDescent="0.2">
      <c r="A6038" s="2">
        <v>37240</v>
      </c>
      <c r="B6038" t="s">
        <v>210</v>
      </c>
      <c r="C6038" t="s">
        <v>263</v>
      </c>
      <c r="D6038" t="s">
        <v>27</v>
      </c>
      <c r="E6038" t="s">
        <v>27</v>
      </c>
      <c r="F6038">
        <v>88</v>
      </c>
      <c r="G6038">
        <v>82</v>
      </c>
      <c r="H6038">
        <v>0</v>
      </c>
      <c r="I6038">
        <v>0</v>
      </c>
      <c r="J6038">
        <v>0</v>
      </c>
      <c r="K6038">
        <v>0</v>
      </c>
      <c r="L6038" t="s">
        <v>28</v>
      </c>
      <c r="M6038" t="s">
        <v>215</v>
      </c>
      <c r="N6038" t="s">
        <v>77</v>
      </c>
      <c r="O6038" t="s">
        <v>122</v>
      </c>
      <c r="P6038" t="s">
        <v>23</v>
      </c>
      <c r="Q6038" t="s">
        <v>30</v>
      </c>
    </row>
    <row r="6039" spans="1:17" x14ac:dyDescent="0.2">
      <c r="A6039" s="2">
        <v>37240</v>
      </c>
      <c r="B6039" t="s">
        <v>617</v>
      </c>
      <c r="C6039" t="s">
        <v>207</v>
      </c>
      <c r="D6039" t="s">
        <v>36</v>
      </c>
      <c r="E6039" t="s">
        <v>36</v>
      </c>
      <c r="F6039">
        <v>142</v>
      </c>
      <c r="G6039">
        <v>105</v>
      </c>
      <c r="H6039">
        <v>0</v>
      </c>
      <c r="I6039">
        <v>0</v>
      </c>
      <c r="J6039">
        <v>0</v>
      </c>
      <c r="K6039">
        <v>0</v>
      </c>
      <c r="L6039" t="s">
        <v>418</v>
      </c>
      <c r="M6039" t="s">
        <v>618</v>
      </c>
      <c r="N6039" t="s">
        <v>617</v>
      </c>
      <c r="O6039" t="s">
        <v>22</v>
      </c>
      <c r="P6039" t="s">
        <v>23</v>
      </c>
      <c r="Q6039" t="s">
        <v>30</v>
      </c>
    </row>
    <row r="6040" spans="1:17" x14ac:dyDescent="0.2">
      <c r="A6040" s="2">
        <v>37241</v>
      </c>
      <c r="B6040" t="s">
        <v>351</v>
      </c>
      <c r="C6040" t="s">
        <v>405</v>
      </c>
      <c r="D6040" t="s">
        <v>36</v>
      </c>
      <c r="E6040" t="s">
        <v>36</v>
      </c>
      <c r="F6040">
        <v>155</v>
      </c>
      <c r="G6040">
        <v>128</v>
      </c>
      <c r="H6040">
        <v>0</v>
      </c>
      <c r="I6040">
        <v>0</v>
      </c>
      <c r="J6040">
        <v>1</v>
      </c>
      <c r="K6040">
        <v>0</v>
      </c>
      <c r="L6040" t="s">
        <v>28</v>
      </c>
      <c r="M6040" t="s">
        <v>353</v>
      </c>
      <c r="N6040" t="s">
        <v>351</v>
      </c>
      <c r="O6040" t="s">
        <v>22</v>
      </c>
      <c r="P6040" t="s">
        <v>23</v>
      </c>
      <c r="Q6040" t="s">
        <v>24</v>
      </c>
    </row>
    <row r="6041" spans="1:17" x14ac:dyDescent="0.2">
      <c r="A6041" s="2">
        <v>37241</v>
      </c>
      <c r="B6041" t="s">
        <v>224</v>
      </c>
      <c r="C6041" t="s">
        <v>365</v>
      </c>
      <c r="D6041" t="s">
        <v>36</v>
      </c>
      <c r="E6041" t="s">
        <v>36</v>
      </c>
      <c r="F6041">
        <v>79</v>
      </c>
      <c r="G6041">
        <v>69</v>
      </c>
      <c r="H6041">
        <v>0</v>
      </c>
      <c r="I6041">
        <v>0</v>
      </c>
      <c r="J6041">
        <v>1</v>
      </c>
      <c r="K6041">
        <v>2</v>
      </c>
      <c r="L6041" t="s">
        <v>28</v>
      </c>
      <c r="M6041" t="s">
        <v>236</v>
      </c>
      <c r="N6041" t="s">
        <v>224</v>
      </c>
      <c r="O6041" t="s">
        <v>22</v>
      </c>
      <c r="P6041" t="s">
        <v>23</v>
      </c>
      <c r="Q6041" t="s">
        <v>41</v>
      </c>
    </row>
    <row r="6042" spans="1:17" x14ac:dyDescent="0.2">
      <c r="A6042" s="2">
        <v>37242</v>
      </c>
      <c r="B6042" t="s">
        <v>207</v>
      </c>
      <c r="C6042" t="s">
        <v>828</v>
      </c>
      <c r="D6042" t="s">
        <v>36</v>
      </c>
      <c r="E6042" t="s">
        <v>36</v>
      </c>
      <c r="F6042">
        <v>105</v>
      </c>
      <c r="G6042">
        <v>171</v>
      </c>
      <c r="H6042">
        <v>0</v>
      </c>
      <c r="I6042">
        <v>0</v>
      </c>
      <c r="J6042">
        <v>1</v>
      </c>
      <c r="K6042">
        <v>0</v>
      </c>
      <c r="L6042" t="s">
        <v>418</v>
      </c>
      <c r="M6042" t="s">
        <v>618</v>
      </c>
      <c r="N6042" t="s">
        <v>617</v>
      </c>
      <c r="O6042" t="s">
        <v>122</v>
      </c>
      <c r="P6042" t="s">
        <v>23</v>
      </c>
      <c r="Q6042" t="s">
        <v>24</v>
      </c>
    </row>
    <row r="6043" spans="1:17" x14ac:dyDescent="0.2">
      <c r="A6043" s="2">
        <v>37243</v>
      </c>
      <c r="B6043" t="s">
        <v>374</v>
      </c>
      <c r="C6043" t="s">
        <v>172</v>
      </c>
      <c r="D6043" t="s">
        <v>36</v>
      </c>
      <c r="E6043" t="s">
        <v>36</v>
      </c>
      <c r="F6043">
        <v>152</v>
      </c>
      <c r="G6043">
        <v>136</v>
      </c>
      <c r="H6043">
        <v>0</v>
      </c>
      <c r="I6043">
        <v>0</v>
      </c>
      <c r="J6043">
        <v>2</v>
      </c>
      <c r="K6043">
        <v>2</v>
      </c>
      <c r="L6043" t="s">
        <v>28</v>
      </c>
      <c r="M6043" t="s">
        <v>618</v>
      </c>
      <c r="N6043" t="s">
        <v>617</v>
      </c>
      <c r="O6043" t="s">
        <v>122</v>
      </c>
      <c r="P6043" t="s">
        <v>59</v>
      </c>
      <c r="Q6043" t="s">
        <v>24</v>
      </c>
    </row>
    <row r="6044" spans="1:17" x14ac:dyDescent="0.2">
      <c r="A6044" s="2">
        <v>37243</v>
      </c>
      <c r="B6044" t="s">
        <v>617</v>
      </c>
      <c r="C6044" t="s">
        <v>208</v>
      </c>
      <c r="D6044" t="s">
        <v>36</v>
      </c>
      <c r="E6044" t="s">
        <v>36</v>
      </c>
      <c r="F6044">
        <v>142</v>
      </c>
      <c r="G6044">
        <v>116</v>
      </c>
      <c r="H6044">
        <v>0</v>
      </c>
      <c r="I6044">
        <v>0</v>
      </c>
      <c r="J6044">
        <v>3</v>
      </c>
      <c r="K6044">
        <v>2</v>
      </c>
      <c r="L6044" t="s">
        <v>418</v>
      </c>
      <c r="M6044" t="s">
        <v>618</v>
      </c>
      <c r="N6044" t="s">
        <v>617</v>
      </c>
      <c r="O6044" t="s">
        <v>22</v>
      </c>
      <c r="P6044" t="s">
        <v>23</v>
      </c>
      <c r="Q6044" t="s">
        <v>24</v>
      </c>
    </row>
    <row r="6045" spans="1:17" x14ac:dyDescent="0.2">
      <c r="A6045" s="2">
        <v>37245</v>
      </c>
      <c r="B6045" t="s">
        <v>617</v>
      </c>
      <c r="C6045" t="s">
        <v>374</v>
      </c>
      <c r="D6045" t="s">
        <v>36</v>
      </c>
      <c r="E6045" t="s">
        <v>36</v>
      </c>
      <c r="F6045">
        <v>144</v>
      </c>
      <c r="G6045">
        <v>155</v>
      </c>
      <c r="H6045">
        <v>0</v>
      </c>
      <c r="I6045">
        <v>0</v>
      </c>
      <c r="J6045">
        <v>0</v>
      </c>
      <c r="K6045">
        <v>1</v>
      </c>
      <c r="L6045" t="s">
        <v>418</v>
      </c>
      <c r="M6045" t="s">
        <v>618</v>
      </c>
      <c r="N6045" t="s">
        <v>617</v>
      </c>
      <c r="O6045" t="s">
        <v>22</v>
      </c>
      <c r="P6045" t="s">
        <v>23</v>
      </c>
      <c r="Q6045" t="s">
        <v>41</v>
      </c>
    </row>
    <row r="6046" spans="1:17" x14ac:dyDescent="0.2">
      <c r="A6046" s="2">
        <v>37247</v>
      </c>
      <c r="B6046" t="s">
        <v>207</v>
      </c>
      <c r="C6046" t="s">
        <v>374</v>
      </c>
      <c r="D6046" t="s">
        <v>36</v>
      </c>
      <c r="E6046" t="s">
        <v>36</v>
      </c>
      <c r="F6046">
        <v>104</v>
      </c>
      <c r="G6046">
        <v>155</v>
      </c>
      <c r="H6046">
        <v>0</v>
      </c>
      <c r="I6046">
        <v>0</v>
      </c>
      <c r="J6046">
        <v>1</v>
      </c>
      <c r="K6046">
        <v>2</v>
      </c>
      <c r="L6046" t="s">
        <v>418</v>
      </c>
      <c r="M6046" t="s">
        <v>618</v>
      </c>
      <c r="N6046" t="s">
        <v>617</v>
      </c>
      <c r="O6046" t="s">
        <v>122</v>
      </c>
      <c r="P6046" t="s">
        <v>23</v>
      </c>
      <c r="Q6046" t="s">
        <v>41</v>
      </c>
    </row>
    <row r="6047" spans="1:17" x14ac:dyDescent="0.2">
      <c r="A6047" s="2">
        <v>37247</v>
      </c>
      <c r="B6047" t="s">
        <v>365</v>
      </c>
      <c r="C6047" t="s">
        <v>224</v>
      </c>
      <c r="D6047" t="s">
        <v>36</v>
      </c>
      <c r="E6047" t="s">
        <v>36</v>
      </c>
      <c r="F6047">
        <v>71</v>
      </c>
      <c r="G6047">
        <v>78</v>
      </c>
      <c r="H6047">
        <v>0</v>
      </c>
      <c r="I6047">
        <v>0</v>
      </c>
      <c r="J6047">
        <v>1</v>
      </c>
      <c r="K6047">
        <v>0</v>
      </c>
      <c r="L6047" t="s">
        <v>28</v>
      </c>
      <c r="M6047" t="s">
        <v>400</v>
      </c>
      <c r="N6047" t="s">
        <v>365</v>
      </c>
      <c r="O6047" t="s">
        <v>22</v>
      </c>
      <c r="P6047" t="s">
        <v>23</v>
      </c>
      <c r="Q6047" t="s">
        <v>24</v>
      </c>
    </row>
    <row r="6048" spans="1:17" x14ac:dyDescent="0.2">
      <c r="A6048" s="2">
        <v>37248</v>
      </c>
      <c r="B6048" t="s">
        <v>239</v>
      </c>
      <c r="C6048" t="s">
        <v>469</v>
      </c>
      <c r="D6048" t="s">
        <v>115</v>
      </c>
      <c r="E6048" t="s">
        <v>115</v>
      </c>
      <c r="F6048">
        <v>91</v>
      </c>
      <c r="G6048">
        <v>90</v>
      </c>
      <c r="H6048">
        <v>0</v>
      </c>
      <c r="I6048">
        <v>0</v>
      </c>
      <c r="J6048">
        <v>2</v>
      </c>
      <c r="K6048">
        <v>0</v>
      </c>
      <c r="L6048" t="s">
        <v>28</v>
      </c>
      <c r="M6048" t="s">
        <v>240</v>
      </c>
      <c r="N6048" t="s">
        <v>239</v>
      </c>
      <c r="O6048" t="s">
        <v>22</v>
      </c>
      <c r="P6048" t="s">
        <v>23</v>
      </c>
      <c r="Q6048" t="s">
        <v>24</v>
      </c>
    </row>
    <row r="6049" spans="1:17" x14ac:dyDescent="0.2">
      <c r="A6049" s="2">
        <v>37250</v>
      </c>
      <c r="B6049" t="s">
        <v>111</v>
      </c>
      <c r="C6049" t="s">
        <v>199</v>
      </c>
      <c r="D6049" t="s">
        <v>36</v>
      </c>
      <c r="E6049" t="s">
        <v>36</v>
      </c>
      <c r="F6049">
        <v>112</v>
      </c>
      <c r="G6049">
        <v>59</v>
      </c>
      <c r="H6049">
        <v>0</v>
      </c>
      <c r="I6049">
        <v>0</v>
      </c>
      <c r="J6049">
        <v>1</v>
      </c>
      <c r="K6049">
        <v>1</v>
      </c>
      <c r="L6049" t="s">
        <v>28</v>
      </c>
      <c r="M6049" t="s">
        <v>1021</v>
      </c>
      <c r="N6049" t="s">
        <v>111</v>
      </c>
      <c r="O6049" t="s">
        <v>22</v>
      </c>
      <c r="P6049" t="s">
        <v>23</v>
      </c>
      <c r="Q6049" t="s">
        <v>30</v>
      </c>
    </row>
    <row r="6050" spans="1:17" x14ac:dyDescent="0.2">
      <c r="A6050" s="2">
        <v>37250</v>
      </c>
      <c r="B6050" t="s">
        <v>239</v>
      </c>
      <c r="C6050" t="s">
        <v>469</v>
      </c>
      <c r="D6050" t="s">
        <v>115</v>
      </c>
      <c r="E6050" t="s">
        <v>115</v>
      </c>
      <c r="F6050">
        <v>91</v>
      </c>
      <c r="G6050">
        <v>90</v>
      </c>
      <c r="H6050">
        <v>0</v>
      </c>
      <c r="I6050">
        <v>0</v>
      </c>
      <c r="J6050">
        <v>1</v>
      </c>
      <c r="K6050">
        <v>0</v>
      </c>
      <c r="L6050" t="s">
        <v>28</v>
      </c>
      <c r="M6050" t="s">
        <v>240</v>
      </c>
      <c r="N6050" t="s">
        <v>239</v>
      </c>
      <c r="O6050" t="s">
        <v>22</v>
      </c>
      <c r="P6050" t="s">
        <v>23</v>
      </c>
      <c r="Q6050" t="s">
        <v>24</v>
      </c>
    </row>
    <row r="6051" spans="1:17" x14ac:dyDescent="0.2">
      <c r="A6051" s="2">
        <v>37251</v>
      </c>
      <c r="B6051" t="s">
        <v>118</v>
      </c>
      <c r="C6051" t="s">
        <v>224</v>
      </c>
      <c r="D6051" t="s">
        <v>36</v>
      </c>
      <c r="E6051" t="s">
        <v>36</v>
      </c>
      <c r="F6051">
        <v>65</v>
      </c>
      <c r="G6051">
        <v>78</v>
      </c>
      <c r="H6051">
        <v>0</v>
      </c>
      <c r="I6051">
        <v>0</v>
      </c>
      <c r="J6051">
        <v>2</v>
      </c>
      <c r="K6051">
        <v>4</v>
      </c>
      <c r="L6051" t="s">
        <v>28</v>
      </c>
      <c r="M6051" t="s">
        <v>241</v>
      </c>
      <c r="N6051" t="s">
        <v>118</v>
      </c>
      <c r="O6051" t="s">
        <v>22</v>
      </c>
      <c r="P6051" t="s">
        <v>23</v>
      </c>
      <c r="Q6051" t="s">
        <v>41</v>
      </c>
    </row>
    <row r="6052" spans="1:17" x14ac:dyDescent="0.2">
      <c r="A6052" s="2">
        <v>37253</v>
      </c>
      <c r="B6052" t="s">
        <v>111</v>
      </c>
      <c r="C6052" t="s">
        <v>224</v>
      </c>
      <c r="D6052" t="s">
        <v>36</v>
      </c>
      <c r="E6052" t="s">
        <v>36</v>
      </c>
      <c r="F6052">
        <v>112</v>
      </c>
      <c r="G6052">
        <v>78</v>
      </c>
      <c r="H6052">
        <v>0</v>
      </c>
      <c r="I6052">
        <v>0</v>
      </c>
      <c r="J6052">
        <v>2</v>
      </c>
      <c r="K6052">
        <v>1</v>
      </c>
      <c r="L6052" t="s">
        <v>28</v>
      </c>
      <c r="M6052" t="s">
        <v>1012</v>
      </c>
      <c r="N6052" t="s">
        <v>111</v>
      </c>
      <c r="O6052" t="s">
        <v>22</v>
      </c>
      <c r="P6052" t="s">
        <v>23</v>
      </c>
      <c r="Q6052" t="s">
        <v>24</v>
      </c>
    </row>
    <row r="6053" spans="1:17" x14ac:dyDescent="0.2">
      <c r="A6053" s="2">
        <v>37254</v>
      </c>
      <c r="B6053" t="s">
        <v>301</v>
      </c>
      <c r="C6053" t="s">
        <v>469</v>
      </c>
      <c r="D6053" t="s">
        <v>115</v>
      </c>
      <c r="E6053" t="s">
        <v>115</v>
      </c>
      <c r="F6053">
        <v>74</v>
      </c>
      <c r="G6053">
        <v>90</v>
      </c>
      <c r="H6053">
        <v>0</v>
      </c>
      <c r="I6053">
        <v>0</v>
      </c>
      <c r="J6053">
        <v>0</v>
      </c>
      <c r="K6053">
        <v>0</v>
      </c>
      <c r="L6053" t="s">
        <v>28</v>
      </c>
      <c r="M6053" t="s">
        <v>302</v>
      </c>
      <c r="N6053" t="s">
        <v>301</v>
      </c>
      <c r="O6053" t="s">
        <v>22</v>
      </c>
      <c r="P6053" t="s">
        <v>23</v>
      </c>
      <c r="Q6053" t="s">
        <v>30</v>
      </c>
    </row>
    <row r="6054" spans="1:17" x14ac:dyDescent="0.2">
      <c r="A6054" s="2">
        <v>37255</v>
      </c>
      <c r="B6054" t="s">
        <v>471</v>
      </c>
      <c r="C6054" t="s">
        <v>365</v>
      </c>
      <c r="D6054" t="s">
        <v>36</v>
      </c>
      <c r="E6054" t="s">
        <v>36</v>
      </c>
      <c r="F6054">
        <v>152</v>
      </c>
      <c r="G6054">
        <v>71</v>
      </c>
      <c r="H6054">
        <v>0</v>
      </c>
      <c r="I6054">
        <v>0</v>
      </c>
      <c r="J6054">
        <v>1</v>
      </c>
      <c r="K6054">
        <v>1</v>
      </c>
      <c r="L6054" t="s">
        <v>28</v>
      </c>
      <c r="M6054" t="s">
        <v>639</v>
      </c>
      <c r="N6054" t="s">
        <v>471</v>
      </c>
      <c r="O6054" t="s">
        <v>22</v>
      </c>
      <c r="P6054" t="s">
        <v>23</v>
      </c>
      <c r="Q6054" t="s">
        <v>30</v>
      </c>
    </row>
    <row r="6055" spans="1:17" x14ac:dyDescent="0.2">
      <c r="A6055" s="2">
        <v>37255</v>
      </c>
      <c r="B6055" t="s">
        <v>239</v>
      </c>
      <c r="C6055" t="s">
        <v>328</v>
      </c>
      <c r="D6055" t="s">
        <v>115</v>
      </c>
      <c r="E6055" t="s">
        <v>50</v>
      </c>
      <c r="F6055">
        <v>91</v>
      </c>
      <c r="G6055">
        <v>89</v>
      </c>
      <c r="H6055">
        <v>0</v>
      </c>
      <c r="I6055">
        <v>0</v>
      </c>
      <c r="J6055">
        <v>2</v>
      </c>
      <c r="K6055">
        <v>0</v>
      </c>
      <c r="L6055" t="s">
        <v>28</v>
      </c>
      <c r="M6055" t="s">
        <v>240</v>
      </c>
      <c r="N6055" t="s">
        <v>239</v>
      </c>
      <c r="O6055" t="s">
        <v>22</v>
      </c>
      <c r="P6055" t="s">
        <v>23</v>
      </c>
      <c r="Q6055" t="s">
        <v>24</v>
      </c>
    </row>
    <row r="6056" spans="1:17" x14ac:dyDescent="0.2">
      <c r="A6056" s="2">
        <v>37255</v>
      </c>
      <c r="B6056" t="s">
        <v>166</v>
      </c>
      <c r="C6056" t="s">
        <v>183</v>
      </c>
      <c r="D6056" t="s">
        <v>115</v>
      </c>
      <c r="E6056" t="s">
        <v>36</v>
      </c>
      <c r="F6056">
        <v>80</v>
      </c>
      <c r="G6056">
        <v>41</v>
      </c>
      <c r="H6056">
        <v>0</v>
      </c>
      <c r="I6056">
        <v>0</v>
      </c>
      <c r="J6056">
        <v>2</v>
      </c>
      <c r="K6056">
        <v>2</v>
      </c>
      <c r="L6056" t="s">
        <v>28</v>
      </c>
      <c r="M6056" t="s">
        <v>165</v>
      </c>
      <c r="N6056" t="s">
        <v>166</v>
      </c>
      <c r="O6056" t="s">
        <v>22</v>
      </c>
      <c r="P6056" t="s">
        <v>23</v>
      </c>
      <c r="Q6056" t="s">
        <v>30</v>
      </c>
    </row>
    <row r="6057" spans="1:17" x14ac:dyDescent="0.2">
      <c r="A6057" s="2">
        <v>37255</v>
      </c>
      <c r="B6057" t="s">
        <v>113</v>
      </c>
      <c r="C6057" t="s">
        <v>45</v>
      </c>
      <c r="D6057" t="s">
        <v>115</v>
      </c>
      <c r="E6057" t="s">
        <v>36</v>
      </c>
      <c r="F6057">
        <v>31</v>
      </c>
      <c r="G6057">
        <v>68</v>
      </c>
      <c r="H6057">
        <v>0</v>
      </c>
      <c r="I6057">
        <v>0</v>
      </c>
      <c r="J6057">
        <v>0</v>
      </c>
      <c r="K6057">
        <v>2</v>
      </c>
      <c r="L6057" t="s">
        <v>28</v>
      </c>
      <c r="M6057" t="s">
        <v>231</v>
      </c>
      <c r="N6057" t="s">
        <v>113</v>
      </c>
      <c r="O6057" t="s">
        <v>22</v>
      </c>
      <c r="P6057" t="s">
        <v>23</v>
      </c>
      <c r="Q6057" t="s">
        <v>41</v>
      </c>
    </row>
    <row r="6058" spans="1:17" x14ac:dyDescent="0.2">
      <c r="A6058" s="2">
        <v>37255</v>
      </c>
      <c r="B6058" t="s">
        <v>118</v>
      </c>
      <c r="C6058" t="s">
        <v>150</v>
      </c>
      <c r="D6058" t="s">
        <v>36</v>
      </c>
      <c r="E6058" t="s">
        <v>36</v>
      </c>
      <c r="F6058">
        <v>65</v>
      </c>
      <c r="G6058">
        <v>75</v>
      </c>
      <c r="H6058">
        <v>0</v>
      </c>
      <c r="I6058">
        <v>0</v>
      </c>
      <c r="J6058">
        <v>1</v>
      </c>
      <c r="K6058">
        <v>0</v>
      </c>
      <c r="L6058" t="s">
        <v>28</v>
      </c>
      <c r="M6058" t="s">
        <v>241</v>
      </c>
      <c r="N6058" t="s">
        <v>118</v>
      </c>
      <c r="O6058" t="s">
        <v>22</v>
      </c>
      <c r="P6058" t="s">
        <v>23</v>
      </c>
      <c r="Q6058" t="s">
        <v>24</v>
      </c>
    </row>
    <row r="6059" spans="1:17" x14ac:dyDescent="0.2">
      <c r="A6059" s="2">
        <v>37255</v>
      </c>
      <c r="B6059" t="s">
        <v>128</v>
      </c>
      <c r="C6059" t="s">
        <v>339</v>
      </c>
      <c r="D6059" t="s">
        <v>36</v>
      </c>
      <c r="E6059" t="s">
        <v>36</v>
      </c>
      <c r="F6059">
        <v>28</v>
      </c>
      <c r="G6059">
        <v>73</v>
      </c>
      <c r="H6059">
        <v>0</v>
      </c>
      <c r="I6059">
        <v>0</v>
      </c>
      <c r="J6059">
        <v>7</v>
      </c>
      <c r="K6059">
        <v>2</v>
      </c>
      <c r="L6059" t="s">
        <v>28</v>
      </c>
      <c r="M6059" t="s">
        <v>130</v>
      </c>
      <c r="N6059" t="s">
        <v>128</v>
      </c>
      <c r="O6059" t="s">
        <v>22</v>
      </c>
      <c r="P6059" t="s">
        <v>23</v>
      </c>
      <c r="Q6059" t="s">
        <v>24</v>
      </c>
    </row>
    <row r="6060" spans="1:17" x14ac:dyDescent="0.2">
      <c r="A6060" s="2">
        <v>37256</v>
      </c>
      <c r="B6060" t="s">
        <v>301</v>
      </c>
      <c r="C6060" t="s">
        <v>469</v>
      </c>
      <c r="D6060" t="s">
        <v>115</v>
      </c>
      <c r="E6060" t="s">
        <v>115</v>
      </c>
      <c r="F6060">
        <v>74</v>
      </c>
      <c r="G6060">
        <v>90</v>
      </c>
      <c r="H6060">
        <v>0</v>
      </c>
      <c r="I6060">
        <v>0</v>
      </c>
      <c r="J6060">
        <v>2</v>
      </c>
      <c r="K6060">
        <v>2</v>
      </c>
      <c r="L6060" t="s">
        <v>28</v>
      </c>
      <c r="M6060" t="s">
        <v>302</v>
      </c>
      <c r="N6060" t="s">
        <v>301</v>
      </c>
      <c r="O6060" t="s">
        <v>22</v>
      </c>
      <c r="P6060" t="s">
        <v>23</v>
      </c>
      <c r="Q6060" t="s">
        <v>30</v>
      </c>
    </row>
    <row r="6061" spans="1:17" x14ac:dyDescent="0.2">
      <c r="A6061" s="2">
        <v>37260</v>
      </c>
      <c r="B6061" t="s">
        <v>402</v>
      </c>
      <c r="C6061" t="s">
        <v>70</v>
      </c>
      <c r="D6061" t="s">
        <v>115</v>
      </c>
      <c r="E6061" t="s">
        <v>50</v>
      </c>
      <c r="F6061">
        <v>110</v>
      </c>
      <c r="G6061">
        <v>46</v>
      </c>
      <c r="H6061">
        <v>0</v>
      </c>
      <c r="I6061">
        <v>0</v>
      </c>
      <c r="J6061">
        <v>0</v>
      </c>
      <c r="K6061">
        <v>2</v>
      </c>
      <c r="L6061" t="s">
        <v>1022</v>
      </c>
      <c r="M6061" t="s">
        <v>1002</v>
      </c>
      <c r="N6061" t="s">
        <v>402</v>
      </c>
      <c r="O6061" t="s">
        <v>22</v>
      </c>
      <c r="P6061" t="s">
        <v>23</v>
      </c>
      <c r="Q6061" t="s">
        <v>41</v>
      </c>
    </row>
    <row r="6062" spans="1:17" x14ac:dyDescent="0.2">
      <c r="A6062" s="2">
        <v>37260</v>
      </c>
      <c r="B6062" t="s">
        <v>183</v>
      </c>
      <c r="C6062" t="s">
        <v>199</v>
      </c>
      <c r="D6062" t="s">
        <v>36</v>
      </c>
      <c r="E6062" t="s">
        <v>36</v>
      </c>
      <c r="F6062">
        <v>41</v>
      </c>
      <c r="G6062">
        <v>59</v>
      </c>
      <c r="H6062">
        <v>0</v>
      </c>
      <c r="I6062">
        <v>0</v>
      </c>
      <c r="J6062">
        <v>2</v>
      </c>
      <c r="K6062">
        <v>0</v>
      </c>
      <c r="L6062" t="s">
        <v>28</v>
      </c>
      <c r="M6062" t="s">
        <v>266</v>
      </c>
      <c r="N6062" t="s">
        <v>183</v>
      </c>
      <c r="O6062" t="s">
        <v>22</v>
      </c>
      <c r="P6062" t="s">
        <v>23</v>
      </c>
      <c r="Q6062" t="s">
        <v>24</v>
      </c>
    </row>
    <row r="6063" spans="1:17" x14ac:dyDescent="0.2">
      <c r="A6063" s="2">
        <v>37261</v>
      </c>
      <c r="B6063" t="s">
        <v>85</v>
      </c>
      <c r="C6063" t="s">
        <v>328</v>
      </c>
      <c r="D6063" t="s">
        <v>50</v>
      </c>
      <c r="E6063" t="s">
        <v>50</v>
      </c>
      <c r="F6063">
        <v>96</v>
      </c>
      <c r="G6063">
        <v>89</v>
      </c>
      <c r="H6063">
        <v>0</v>
      </c>
      <c r="I6063">
        <v>0</v>
      </c>
      <c r="J6063">
        <v>0</v>
      </c>
      <c r="K6063">
        <v>0</v>
      </c>
      <c r="L6063" t="s">
        <v>1022</v>
      </c>
      <c r="M6063" t="s">
        <v>1002</v>
      </c>
      <c r="N6063" t="s">
        <v>402</v>
      </c>
      <c r="O6063" t="s">
        <v>122</v>
      </c>
      <c r="P6063" t="s">
        <v>23</v>
      </c>
      <c r="Q6063" t="s">
        <v>30</v>
      </c>
    </row>
    <row r="6064" spans="1:17" x14ac:dyDescent="0.2">
      <c r="A6064" s="2">
        <v>37261</v>
      </c>
      <c r="B6064" t="s">
        <v>301</v>
      </c>
      <c r="C6064" t="s">
        <v>45</v>
      </c>
      <c r="D6064" t="s">
        <v>115</v>
      </c>
      <c r="E6064" t="s">
        <v>36</v>
      </c>
      <c r="F6064">
        <v>74</v>
      </c>
      <c r="G6064">
        <v>68</v>
      </c>
      <c r="H6064">
        <v>0</v>
      </c>
      <c r="I6064">
        <v>0</v>
      </c>
      <c r="J6064">
        <v>3</v>
      </c>
      <c r="K6064">
        <v>0</v>
      </c>
      <c r="L6064" t="s">
        <v>28</v>
      </c>
      <c r="M6064" t="s">
        <v>302</v>
      </c>
      <c r="N6064" t="s">
        <v>301</v>
      </c>
      <c r="O6064" t="s">
        <v>22</v>
      </c>
      <c r="P6064" t="s">
        <v>23</v>
      </c>
      <c r="Q6064" t="s">
        <v>24</v>
      </c>
    </row>
    <row r="6065" spans="1:17" x14ac:dyDescent="0.2">
      <c r="A6065" s="2">
        <v>37262</v>
      </c>
      <c r="B6065" t="s">
        <v>454</v>
      </c>
      <c r="C6065" t="s">
        <v>555</v>
      </c>
      <c r="D6065" t="s">
        <v>27</v>
      </c>
      <c r="E6065" t="s">
        <v>27</v>
      </c>
      <c r="F6065">
        <v>76</v>
      </c>
      <c r="G6065">
        <v>67</v>
      </c>
      <c r="H6065">
        <v>0</v>
      </c>
      <c r="I6065">
        <v>0</v>
      </c>
      <c r="J6065">
        <v>0</v>
      </c>
      <c r="K6065">
        <v>1</v>
      </c>
      <c r="L6065" t="s">
        <v>28</v>
      </c>
      <c r="M6065" t="s">
        <v>900</v>
      </c>
      <c r="N6065" t="s">
        <v>454</v>
      </c>
      <c r="O6065" t="s">
        <v>22</v>
      </c>
      <c r="P6065" t="s">
        <v>23</v>
      </c>
      <c r="Q6065" t="s">
        <v>41</v>
      </c>
    </row>
    <row r="6066" spans="1:17" x14ac:dyDescent="0.2">
      <c r="A6066" s="2">
        <v>37262</v>
      </c>
      <c r="B6066" t="s">
        <v>183</v>
      </c>
      <c r="C6066" t="s">
        <v>111</v>
      </c>
      <c r="D6066" t="s">
        <v>36</v>
      </c>
      <c r="E6066" t="s">
        <v>36</v>
      </c>
      <c r="F6066">
        <v>41</v>
      </c>
      <c r="G6066">
        <v>112</v>
      </c>
      <c r="H6066">
        <v>0</v>
      </c>
      <c r="I6066">
        <v>0</v>
      </c>
      <c r="J6066">
        <v>1</v>
      </c>
      <c r="K6066">
        <v>2</v>
      </c>
      <c r="L6066" t="s">
        <v>28</v>
      </c>
      <c r="M6066" t="s">
        <v>562</v>
      </c>
      <c r="N6066" t="s">
        <v>183</v>
      </c>
      <c r="O6066" t="s">
        <v>22</v>
      </c>
      <c r="P6066" t="s">
        <v>23</v>
      </c>
      <c r="Q6066" t="s">
        <v>41</v>
      </c>
    </row>
    <row r="6067" spans="1:17" x14ac:dyDescent="0.2">
      <c r="A6067" s="2">
        <v>37263</v>
      </c>
      <c r="B6067" t="s">
        <v>85</v>
      </c>
      <c r="C6067" t="s">
        <v>70</v>
      </c>
      <c r="D6067" t="s">
        <v>50</v>
      </c>
      <c r="E6067" t="s">
        <v>50</v>
      </c>
      <c r="F6067">
        <v>96</v>
      </c>
      <c r="G6067">
        <v>46</v>
      </c>
      <c r="H6067">
        <v>0</v>
      </c>
      <c r="I6067">
        <v>0</v>
      </c>
      <c r="J6067">
        <v>1</v>
      </c>
      <c r="K6067">
        <v>1</v>
      </c>
      <c r="L6067" t="s">
        <v>1022</v>
      </c>
      <c r="M6067" t="s">
        <v>1002</v>
      </c>
      <c r="N6067" t="s">
        <v>402</v>
      </c>
      <c r="O6067" t="s">
        <v>122</v>
      </c>
      <c r="P6067" t="s">
        <v>23</v>
      </c>
      <c r="Q6067" t="s">
        <v>30</v>
      </c>
    </row>
    <row r="6068" spans="1:17" x14ac:dyDescent="0.2">
      <c r="A6068" s="2">
        <v>37263</v>
      </c>
      <c r="B6068" t="s">
        <v>402</v>
      </c>
      <c r="C6068" t="s">
        <v>328</v>
      </c>
      <c r="D6068" t="s">
        <v>115</v>
      </c>
      <c r="E6068" t="s">
        <v>50</v>
      </c>
      <c r="F6068">
        <v>110</v>
      </c>
      <c r="G6068">
        <v>89</v>
      </c>
      <c r="H6068">
        <v>0</v>
      </c>
      <c r="I6068">
        <v>0</v>
      </c>
      <c r="J6068">
        <v>1</v>
      </c>
      <c r="K6068">
        <v>1</v>
      </c>
      <c r="L6068" t="s">
        <v>1022</v>
      </c>
      <c r="M6068" t="s">
        <v>1002</v>
      </c>
      <c r="N6068" t="s">
        <v>402</v>
      </c>
      <c r="O6068" t="s">
        <v>22</v>
      </c>
      <c r="P6068" t="s">
        <v>23</v>
      </c>
      <c r="Q6068" t="s">
        <v>30</v>
      </c>
    </row>
    <row r="6069" spans="1:17" x14ac:dyDescent="0.2">
      <c r="A6069" s="2">
        <v>37263</v>
      </c>
      <c r="B6069" t="s">
        <v>224</v>
      </c>
      <c r="C6069" t="s">
        <v>120</v>
      </c>
      <c r="D6069" t="s">
        <v>36</v>
      </c>
      <c r="E6069" t="s">
        <v>36</v>
      </c>
      <c r="F6069">
        <v>78</v>
      </c>
      <c r="G6069">
        <v>38</v>
      </c>
      <c r="H6069">
        <v>0</v>
      </c>
      <c r="I6069">
        <v>0</v>
      </c>
      <c r="J6069">
        <v>1</v>
      </c>
      <c r="K6069">
        <v>3</v>
      </c>
      <c r="L6069" t="s">
        <v>28</v>
      </c>
      <c r="M6069" t="s">
        <v>236</v>
      </c>
      <c r="N6069" t="s">
        <v>224</v>
      </c>
      <c r="O6069" t="s">
        <v>22</v>
      </c>
      <c r="P6069" t="s">
        <v>23</v>
      </c>
      <c r="Q6069" t="s">
        <v>41</v>
      </c>
    </row>
    <row r="6070" spans="1:17" x14ac:dyDescent="0.2">
      <c r="A6070" s="2">
        <v>37264</v>
      </c>
      <c r="B6070" t="s">
        <v>301</v>
      </c>
      <c r="C6070" t="s">
        <v>76</v>
      </c>
      <c r="D6070" t="s">
        <v>115</v>
      </c>
      <c r="E6070" t="s">
        <v>50</v>
      </c>
      <c r="F6070">
        <v>74</v>
      </c>
      <c r="G6070">
        <v>52</v>
      </c>
      <c r="H6070">
        <v>0</v>
      </c>
      <c r="I6070">
        <v>0</v>
      </c>
      <c r="J6070">
        <v>0</v>
      </c>
      <c r="K6070">
        <v>0</v>
      </c>
      <c r="L6070" t="s">
        <v>28</v>
      </c>
      <c r="M6070" t="s">
        <v>240</v>
      </c>
      <c r="N6070" t="s">
        <v>239</v>
      </c>
      <c r="O6070" t="s">
        <v>122</v>
      </c>
      <c r="P6070" t="s">
        <v>23</v>
      </c>
      <c r="Q6070" t="s">
        <v>30</v>
      </c>
    </row>
    <row r="6071" spans="1:17" x14ac:dyDescent="0.2">
      <c r="A6071" s="2">
        <v>37264</v>
      </c>
      <c r="B6071" t="s">
        <v>166</v>
      </c>
      <c r="C6071" t="s">
        <v>45</v>
      </c>
      <c r="D6071" t="s">
        <v>115</v>
      </c>
      <c r="E6071" t="s">
        <v>36</v>
      </c>
      <c r="F6071">
        <v>80</v>
      </c>
      <c r="G6071">
        <v>68</v>
      </c>
      <c r="H6071">
        <v>0</v>
      </c>
      <c r="I6071">
        <v>0</v>
      </c>
      <c r="J6071">
        <v>0</v>
      </c>
      <c r="K6071">
        <v>2</v>
      </c>
      <c r="L6071" t="s">
        <v>28</v>
      </c>
      <c r="M6071" t="s">
        <v>165</v>
      </c>
      <c r="N6071" t="s">
        <v>166</v>
      </c>
      <c r="O6071" t="s">
        <v>22</v>
      </c>
      <c r="P6071" t="s">
        <v>23</v>
      </c>
      <c r="Q6071" t="s">
        <v>41</v>
      </c>
    </row>
    <row r="6072" spans="1:17" x14ac:dyDescent="0.2">
      <c r="A6072" s="2">
        <v>37265</v>
      </c>
      <c r="B6072" t="s">
        <v>454</v>
      </c>
      <c r="C6072" t="s">
        <v>555</v>
      </c>
      <c r="D6072" t="s">
        <v>27</v>
      </c>
      <c r="E6072" t="s">
        <v>27</v>
      </c>
      <c r="F6072">
        <v>76</v>
      </c>
      <c r="G6072">
        <v>67</v>
      </c>
      <c r="H6072">
        <v>0</v>
      </c>
      <c r="I6072">
        <v>0</v>
      </c>
      <c r="J6072">
        <v>0</v>
      </c>
      <c r="K6072">
        <v>0</v>
      </c>
      <c r="L6072" t="s">
        <v>28</v>
      </c>
      <c r="M6072" t="s">
        <v>900</v>
      </c>
      <c r="N6072" t="s">
        <v>454</v>
      </c>
      <c r="O6072" t="s">
        <v>22</v>
      </c>
      <c r="P6072" t="s">
        <v>23</v>
      </c>
      <c r="Q6072" t="s">
        <v>30</v>
      </c>
    </row>
    <row r="6073" spans="1:17" x14ac:dyDescent="0.2">
      <c r="A6073" s="2">
        <v>37266</v>
      </c>
      <c r="B6073" t="s">
        <v>402</v>
      </c>
      <c r="C6073" t="s">
        <v>85</v>
      </c>
      <c r="D6073" t="s">
        <v>115</v>
      </c>
      <c r="E6073" t="s">
        <v>50</v>
      </c>
      <c r="F6073">
        <v>110</v>
      </c>
      <c r="G6073">
        <v>96</v>
      </c>
      <c r="H6073">
        <v>0</v>
      </c>
      <c r="I6073">
        <v>0</v>
      </c>
      <c r="J6073">
        <v>3</v>
      </c>
      <c r="K6073">
        <v>0</v>
      </c>
      <c r="L6073" t="s">
        <v>1022</v>
      </c>
      <c r="M6073" t="s">
        <v>1002</v>
      </c>
      <c r="N6073" t="s">
        <v>402</v>
      </c>
      <c r="O6073" t="s">
        <v>22</v>
      </c>
      <c r="P6073" t="s">
        <v>23</v>
      </c>
      <c r="Q6073" t="s">
        <v>24</v>
      </c>
    </row>
    <row r="6074" spans="1:17" x14ac:dyDescent="0.2">
      <c r="A6074" s="2">
        <v>37266</v>
      </c>
      <c r="B6074" t="s">
        <v>70</v>
      </c>
      <c r="C6074" t="s">
        <v>328</v>
      </c>
      <c r="D6074" t="s">
        <v>50</v>
      </c>
      <c r="E6074" t="s">
        <v>50</v>
      </c>
      <c r="F6074">
        <v>46</v>
      </c>
      <c r="G6074">
        <v>89</v>
      </c>
      <c r="H6074">
        <v>0</v>
      </c>
      <c r="I6074">
        <v>0</v>
      </c>
      <c r="J6074">
        <v>3</v>
      </c>
      <c r="K6074">
        <v>0</v>
      </c>
      <c r="L6074" t="s">
        <v>1022</v>
      </c>
      <c r="M6074" t="s">
        <v>1002</v>
      </c>
      <c r="N6074" t="s">
        <v>402</v>
      </c>
      <c r="O6074" t="s">
        <v>122</v>
      </c>
      <c r="P6074" t="s">
        <v>23</v>
      </c>
      <c r="Q6074" t="s">
        <v>24</v>
      </c>
    </row>
    <row r="6075" spans="1:17" x14ac:dyDescent="0.2">
      <c r="A6075" s="2">
        <v>37266</v>
      </c>
      <c r="B6075" t="s">
        <v>111</v>
      </c>
      <c r="C6075" t="s">
        <v>138</v>
      </c>
      <c r="D6075" t="s">
        <v>36</v>
      </c>
      <c r="E6075" t="s">
        <v>36</v>
      </c>
      <c r="F6075">
        <v>112</v>
      </c>
      <c r="G6075">
        <v>64</v>
      </c>
      <c r="H6075">
        <v>0</v>
      </c>
      <c r="I6075">
        <v>0</v>
      </c>
      <c r="J6075">
        <v>1</v>
      </c>
      <c r="K6075">
        <v>1</v>
      </c>
      <c r="L6075" t="s">
        <v>28</v>
      </c>
      <c r="M6075" t="s">
        <v>1023</v>
      </c>
      <c r="N6075" t="s">
        <v>111</v>
      </c>
      <c r="O6075" t="s">
        <v>22</v>
      </c>
      <c r="P6075" t="s">
        <v>23</v>
      </c>
      <c r="Q6075" t="s">
        <v>30</v>
      </c>
    </row>
    <row r="6076" spans="1:17" x14ac:dyDescent="0.2">
      <c r="A6076" s="2">
        <v>37266</v>
      </c>
      <c r="B6076" t="s">
        <v>113</v>
      </c>
      <c r="C6076" t="s">
        <v>76</v>
      </c>
      <c r="D6076" t="s">
        <v>115</v>
      </c>
      <c r="E6076" t="s">
        <v>50</v>
      </c>
      <c r="F6076">
        <v>31</v>
      </c>
      <c r="G6076">
        <v>52</v>
      </c>
      <c r="H6076">
        <v>0</v>
      </c>
      <c r="I6076">
        <v>0</v>
      </c>
      <c r="J6076">
        <v>1</v>
      </c>
      <c r="K6076">
        <v>0</v>
      </c>
      <c r="L6076" t="s">
        <v>28</v>
      </c>
      <c r="M6076" t="s">
        <v>231</v>
      </c>
      <c r="N6076" t="s">
        <v>113</v>
      </c>
      <c r="O6076" t="s">
        <v>22</v>
      </c>
      <c r="P6076" t="s">
        <v>23</v>
      </c>
      <c r="Q6076" t="s">
        <v>24</v>
      </c>
    </row>
    <row r="6077" spans="1:17" x14ac:dyDescent="0.2">
      <c r="A6077" s="2">
        <v>37267</v>
      </c>
      <c r="B6077" t="s">
        <v>183</v>
      </c>
      <c r="C6077" t="s">
        <v>224</v>
      </c>
      <c r="D6077" t="s">
        <v>36</v>
      </c>
      <c r="E6077" t="s">
        <v>36</v>
      </c>
      <c r="F6077">
        <v>41</v>
      </c>
      <c r="G6077">
        <v>78</v>
      </c>
      <c r="H6077">
        <v>0</v>
      </c>
      <c r="I6077">
        <v>0</v>
      </c>
      <c r="J6077">
        <v>2</v>
      </c>
      <c r="K6077">
        <v>2</v>
      </c>
      <c r="L6077" t="s">
        <v>28</v>
      </c>
      <c r="M6077" t="s">
        <v>266</v>
      </c>
      <c r="N6077" t="s">
        <v>183</v>
      </c>
      <c r="O6077" t="s">
        <v>22</v>
      </c>
      <c r="P6077" t="s">
        <v>23</v>
      </c>
      <c r="Q6077" t="s">
        <v>30</v>
      </c>
    </row>
    <row r="6078" spans="1:17" x14ac:dyDescent="0.2">
      <c r="A6078" s="2">
        <v>37267</v>
      </c>
      <c r="B6078" t="s">
        <v>222</v>
      </c>
      <c r="C6078" t="s">
        <v>282</v>
      </c>
      <c r="D6078" t="s">
        <v>27</v>
      </c>
      <c r="E6078" t="s">
        <v>19</v>
      </c>
      <c r="F6078">
        <v>133</v>
      </c>
      <c r="G6078">
        <v>32</v>
      </c>
      <c r="H6078">
        <v>0</v>
      </c>
      <c r="I6078">
        <v>0</v>
      </c>
      <c r="J6078">
        <v>2</v>
      </c>
      <c r="K6078">
        <v>3</v>
      </c>
      <c r="L6078" t="s">
        <v>28</v>
      </c>
      <c r="M6078" t="s">
        <v>407</v>
      </c>
      <c r="N6078" t="s">
        <v>222</v>
      </c>
      <c r="O6078" t="s">
        <v>22</v>
      </c>
      <c r="P6078" t="s">
        <v>23</v>
      </c>
      <c r="Q6078" t="s">
        <v>41</v>
      </c>
    </row>
    <row r="6079" spans="1:17" x14ac:dyDescent="0.2">
      <c r="A6079" s="2">
        <v>37267</v>
      </c>
      <c r="B6079" t="s">
        <v>164</v>
      </c>
      <c r="C6079" t="s">
        <v>239</v>
      </c>
      <c r="D6079" t="s">
        <v>115</v>
      </c>
      <c r="E6079" t="s">
        <v>115</v>
      </c>
      <c r="F6079">
        <v>72</v>
      </c>
      <c r="G6079">
        <v>91</v>
      </c>
      <c r="H6079">
        <v>0</v>
      </c>
      <c r="I6079">
        <v>0</v>
      </c>
      <c r="J6079">
        <v>2</v>
      </c>
      <c r="K6079">
        <v>0</v>
      </c>
      <c r="L6079" t="s">
        <v>28</v>
      </c>
      <c r="M6079" t="s">
        <v>165</v>
      </c>
      <c r="N6079" t="s">
        <v>166</v>
      </c>
      <c r="O6079" t="s">
        <v>122</v>
      </c>
      <c r="P6079" t="s">
        <v>23</v>
      </c>
      <c r="Q6079" t="s">
        <v>24</v>
      </c>
    </row>
    <row r="6080" spans="1:17" x14ac:dyDescent="0.2">
      <c r="A6080" s="2">
        <v>37267</v>
      </c>
      <c r="B6080" t="s">
        <v>128</v>
      </c>
      <c r="C6080" t="s">
        <v>120</v>
      </c>
      <c r="D6080" t="s">
        <v>36</v>
      </c>
      <c r="E6080" t="s">
        <v>36</v>
      </c>
      <c r="F6080">
        <v>28</v>
      </c>
      <c r="G6080">
        <v>38</v>
      </c>
      <c r="H6080">
        <v>0</v>
      </c>
      <c r="I6080">
        <v>0</v>
      </c>
      <c r="J6080">
        <v>0</v>
      </c>
      <c r="K6080">
        <v>1</v>
      </c>
      <c r="L6080" t="s">
        <v>28</v>
      </c>
      <c r="M6080" t="s">
        <v>130</v>
      </c>
      <c r="N6080" t="s">
        <v>128</v>
      </c>
      <c r="O6080" t="s">
        <v>22</v>
      </c>
      <c r="P6080" t="s">
        <v>23</v>
      </c>
      <c r="Q6080" t="s">
        <v>41</v>
      </c>
    </row>
    <row r="6081" spans="1:17" x14ac:dyDescent="0.2">
      <c r="A6081" s="2">
        <v>37268</v>
      </c>
      <c r="B6081" t="s">
        <v>31</v>
      </c>
      <c r="C6081" t="s">
        <v>555</v>
      </c>
      <c r="D6081" t="s">
        <v>19</v>
      </c>
      <c r="E6081" t="s">
        <v>27</v>
      </c>
      <c r="F6081">
        <v>37</v>
      </c>
      <c r="G6081">
        <v>67</v>
      </c>
      <c r="H6081">
        <v>0</v>
      </c>
      <c r="I6081">
        <v>0</v>
      </c>
      <c r="J6081">
        <v>1</v>
      </c>
      <c r="K6081">
        <v>0</v>
      </c>
      <c r="L6081" t="s">
        <v>28</v>
      </c>
      <c r="M6081" t="s">
        <v>80</v>
      </c>
      <c r="N6081" t="s">
        <v>31</v>
      </c>
      <c r="O6081" t="s">
        <v>22</v>
      </c>
      <c r="P6081" t="s">
        <v>23</v>
      </c>
      <c r="Q6081" t="s">
        <v>24</v>
      </c>
    </row>
    <row r="6082" spans="1:17" x14ac:dyDescent="0.2">
      <c r="A6082" s="2">
        <v>37268</v>
      </c>
      <c r="B6082" t="s">
        <v>136</v>
      </c>
      <c r="C6082" t="s">
        <v>135</v>
      </c>
      <c r="D6082" t="s">
        <v>36</v>
      </c>
      <c r="E6082" t="s">
        <v>36</v>
      </c>
      <c r="F6082">
        <v>44</v>
      </c>
      <c r="G6082">
        <v>40</v>
      </c>
      <c r="H6082">
        <v>0</v>
      </c>
      <c r="I6082">
        <v>0</v>
      </c>
      <c r="J6082">
        <v>1</v>
      </c>
      <c r="K6082">
        <v>1</v>
      </c>
      <c r="L6082" t="s">
        <v>28</v>
      </c>
      <c r="M6082" t="s">
        <v>340</v>
      </c>
      <c r="N6082" t="s">
        <v>136</v>
      </c>
      <c r="O6082" t="s">
        <v>22</v>
      </c>
      <c r="P6082" t="s">
        <v>23</v>
      </c>
      <c r="Q6082" t="s">
        <v>30</v>
      </c>
    </row>
    <row r="6083" spans="1:17" x14ac:dyDescent="0.2">
      <c r="A6083" s="2">
        <v>37269</v>
      </c>
      <c r="B6083" t="s">
        <v>110</v>
      </c>
      <c r="C6083" t="s">
        <v>34</v>
      </c>
      <c r="D6083" t="s">
        <v>36</v>
      </c>
      <c r="E6083" t="s">
        <v>36</v>
      </c>
      <c r="F6083">
        <v>36</v>
      </c>
      <c r="G6083">
        <v>108</v>
      </c>
      <c r="H6083">
        <v>0</v>
      </c>
      <c r="I6083">
        <v>0</v>
      </c>
      <c r="J6083">
        <v>2</v>
      </c>
      <c r="K6083">
        <v>1</v>
      </c>
      <c r="L6083" t="s">
        <v>28</v>
      </c>
      <c r="M6083" t="s">
        <v>142</v>
      </c>
      <c r="N6083" t="s">
        <v>110</v>
      </c>
      <c r="O6083" t="s">
        <v>22</v>
      </c>
      <c r="P6083" t="s">
        <v>23</v>
      </c>
      <c r="Q6083" t="s">
        <v>24</v>
      </c>
    </row>
    <row r="6084" spans="1:17" x14ac:dyDescent="0.2">
      <c r="A6084" s="2">
        <v>37269</v>
      </c>
      <c r="B6084" t="s">
        <v>166</v>
      </c>
      <c r="C6084" t="s">
        <v>164</v>
      </c>
      <c r="D6084" t="s">
        <v>115</v>
      </c>
      <c r="E6084" t="s">
        <v>115</v>
      </c>
      <c r="F6084">
        <v>80</v>
      </c>
      <c r="G6084">
        <v>72</v>
      </c>
      <c r="H6084">
        <v>0</v>
      </c>
      <c r="I6084">
        <v>0</v>
      </c>
      <c r="J6084">
        <v>1</v>
      </c>
      <c r="K6084">
        <v>3</v>
      </c>
      <c r="L6084" t="s">
        <v>28</v>
      </c>
      <c r="M6084" t="s">
        <v>165</v>
      </c>
      <c r="N6084" t="s">
        <v>166</v>
      </c>
      <c r="O6084" t="s">
        <v>22</v>
      </c>
      <c r="P6084" t="s">
        <v>23</v>
      </c>
      <c r="Q6084" t="s">
        <v>41</v>
      </c>
    </row>
    <row r="6085" spans="1:17" x14ac:dyDescent="0.2">
      <c r="A6085" s="2">
        <v>37270</v>
      </c>
      <c r="B6085" t="s">
        <v>150</v>
      </c>
      <c r="C6085" t="s">
        <v>471</v>
      </c>
      <c r="D6085" t="s">
        <v>36</v>
      </c>
      <c r="E6085" t="s">
        <v>36</v>
      </c>
      <c r="F6085">
        <v>75</v>
      </c>
      <c r="G6085">
        <v>152</v>
      </c>
      <c r="H6085">
        <v>0</v>
      </c>
      <c r="I6085">
        <v>0</v>
      </c>
      <c r="J6085">
        <v>4</v>
      </c>
      <c r="K6085">
        <v>0</v>
      </c>
      <c r="L6085" t="s">
        <v>28</v>
      </c>
      <c r="M6085" t="s">
        <v>151</v>
      </c>
      <c r="N6085" t="s">
        <v>150</v>
      </c>
      <c r="O6085" t="s">
        <v>22</v>
      </c>
      <c r="P6085" t="s">
        <v>23</v>
      </c>
      <c r="Q6085" t="s">
        <v>24</v>
      </c>
    </row>
    <row r="6086" spans="1:17" x14ac:dyDescent="0.2">
      <c r="A6086" s="2">
        <v>37271</v>
      </c>
      <c r="B6086" t="s">
        <v>149</v>
      </c>
      <c r="C6086" t="s">
        <v>267</v>
      </c>
      <c r="D6086" t="s">
        <v>36</v>
      </c>
      <c r="E6086" t="s">
        <v>36</v>
      </c>
      <c r="F6086">
        <v>35</v>
      </c>
      <c r="G6086">
        <v>55</v>
      </c>
      <c r="H6086">
        <v>0</v>
      </c>
      <c r="I6086">
        <v>0</v>
      </c>
      <c r="J6086">
        <v>1</v>
      </c>
      <c r="K6086">
        <v>0</v>
      </c>
      <c r="L6086" t="s">
        <v>28</v>
      </c>
      <c r="M6086" t="s">
        <v>297</v>
      </c>
      <c r="N6086" t="s">
        <v>149</v>
      </c>
      <c r="O6086" t="s">
        <v>22</v>
      </c>
      <c r="P6086" t="s">
        <v>23</v>
      </c>
      <c r="Q6086" t="s">
        <v>24</v>
      </c>
    </row>
    <row r="6087" spans="1:17" x14ac:dyDescent="0.2">
      <c r="A6087" s="2">
        <v>37272</v>
      </c>
      <c r="B6087" t="s">
        <v>196</v>
      </c>
      <c r="C6087" t="s">
        <v>110</v>
      </c>
      <c r="D6087" t="s">
        <v>36</v>
      </c>
      <c r="E6087" t="s">
        <v>36</v>
      </c>
      <c r="F6087">
        <v>154</v>
      </c>
      <c r="G6087">
        <v>36</v>
      </c>
      <c r="H6087">
        <v>0</v>
      </c>
      <c r="I6087">
        <v>0</v>
      </c>
      <c r="J6087">
        <v>0</v>
      </c>
      <c r="K6087">
        <v>2</v>
      </c>
      <c r="L6087" t="s">
        <v>28</v>
      </c>
      <c r="M6087" t="s">
        <v>198</v>
      </c>
      <c r="N6087" t="s">
        <v>196</v>
      </c>
      <c r="O6087" t="s">
        <v>22</v>
      </c>
      <c r="P6087" t="s">
        <v>23</v>
      </c>
      <c r="Q6087" t="s">
        <v>41</v>
      </c>
    </row>
    <row r="6088" spans="1:17" x14ac:dyDescent="0.2">
      <c r="A6088" s="2">
        <v>37272</v>
      </c>
      <c r="B6088" t="s">
        <v>113</v>
      </c>
      <c r="C6088" t="s">
        <v>301</v>
      </c>
      <c r="D6088" t="s">
        <v>115</v>
      </c>
      <c r="E6088" t="s">
        <v>115</v>
      </c>
      <c r="F6088">
        <v>32</v>
      </c>
      <c r="G6088">
        <v>76</v>
      </c>
      <c r="H6088">
        <v>0</v>
      </c>
      <c r="I6088">
        <v>0</v>
      </c>
      <c r="J6088">
        <v>1</v>
      </c>
      <c r="K6088">
        <v>1</v>
      </c>
      <c r="L6088" t="s">
        <v>401</v>
      </c>
      <c r="M6088" t="s">
        <v>231</v>
      </c>
      <c r="N6088" t="s">
        <v>113</v>
      </c>
      <c r="O6088" t="s">
        <v>22</v>
      </c>
      <c r="P6088" t="s">
        <v>23</v>
      </c>
      <c r="Q6088" t="s">
        <v>30</v>
      </c>
    </row>
    <row r="6089" spans="1:17" x14ac:dyDescent="0.2">
      <c r="A6089" s="2">
        <v>37273</v>
      </c>
      <c r="B6089" t="s">
        <v>166</v>
      </c>
      <c r="C6089" t="s">
        <v>402</v>
      </c>
      <c r="D6089" t="s">
        <v>115</v>
      </c>
      <c r="E6089" t="s">
        <v>115</v>
      </c>
      <c r="F6089">
        <v>80</v>
      </c>
      <c r="G6089">
        <v>110</v>
      </c>
      <c r="H6089">
        <v>0</v>
      </c>
      <c r="I6089">
        <v>0</v>
      </c>
      <c r="J6089">
        <v>1</v>
      </c>
      <c r="K6089">
        <v>0</v>
      </c>
      <c r="L6089" t="s">
        <v>401</v>
      </c>
      <c r="M6089" t="s">
        <v>231</v>
      </c>
      <c r="N6089" t="s">
        <v>113</v>
      </c>
      <c r="O6089" t="s">
        <v>122</v>
      </c>
      <c r="P6089" t="s">
        <v>23</v>
      </c>
      <c r="Q6089" t="s">
        <v>24</v>
      </c>
    </row>
    <row r="6090" spans="1:17" x14ac:dyDescent="0.2">
      <c r="A6090" s="2">
        <v>37273</v>
      </c>
      <c r="B6090" t="s">
        <v>176</v>
      </c>
      <c r="C6090" t="s">
        <v>239</v>
      </c>
      <c r="D6090" t="s">
        <v>115</v>
      </c>
      <c r="E6090" t="s">
        <v>115</v>
      </c>
      <c r="F6090">
        <v>60</v>
      </c>
      <c r="G6090">
        <v>90</v>
      </c>
      <c r="H6090">
        <v>0</v>
      </c>
      <c r="I6090">
        <v>0</v>
      </c>
      <c r="J6090">
        <v>1</v>
      </c>
      <c r="K6090">
        <v>0</v>
      </c>
      <c r="L6090" t="s">
        <v>401</v>
      </c>
      <c r="M6090" t="s">
        <v>231</v>
      </c>
      <c r="N6090" t="s">
        <v>113</v>
      </c>
      <c r="O6090" t="s">
        <v>122</v>
      </c>
      <c r="P6090" t="s">
        <v>23</v>
      </c>
      <c r="Q6090" t="s">
        <v>24</v>
      </c>
    </row>
    <row r="6091" spans="1:17" x14ac:dyDescent="0.2">
      <c r="A6091" s="2">
        <v>37274</v>
      </c>
      <c r="B6091" t="s">
        <v>263</v>
      </c>
      <c r="C6091" t="s">
        <v>56</v>
      </c>
      <c r="D6091" t="s">
        <v>27</v>
      </c>
      <c r="E6091" t="s">
        <v>27</v>
      </c>
      <c r="F6091">
        <v>82</v>
      </c>
      <c r="G6091">
        <v>93</v>
      </c>
      <c r="H6091">
        <v>0</v>
      </c>
      <c r="I6091">
        <v>0</v>
      </c>
      <c r="J6091">
        <v>0</v>
      </c>
      <c r="K6091">
        <v>2</v>
      </c>
      <c r="L6091" t="s">
        <v>563</v>
      </c>
      <c r="M6091" t="s">
        <v>215</v>
      </c>
      <c r="N6091" t="s">
        <v>77</v>
      </c>
      <c r="O6091" t="s">
        <v>122</v>
      </c>
      <c r="P6091" t="s">
        <v>23</v>
      </c>
      <c r="Q6091" t="s">
        <v>41</v>
      </c>
    </row>
    <row r="6092" spans="1:17" x14ac:dyDescent="0.2">
      <c r="A6092" s="2">
        <v>37275</v>
      </c>
      <c r="B6092" t="s">
        <v>210</v>
      </c>
      <c r="C6092" t="s">
        <v>26</v>
      </c>
      <c r="D6092" t="s">
        <v>27</v>
      </c>
      <c r="E6092" t="s">
        <v>27</v>
      </c>
      <c r="F6092">
        <v>86</v>
      </c>
      <c r="G6092">
        <v>9</v>
      </c>
      <c r="H6092">
        <v>0</v>
      </c>
      <c r="I6092">
        <v>0</v>
      </c>
      <c r="J6092">
        <v>0</v>
      </c>
      <c r="K6092">
        <v>1</v>
      </c>
      <c r="L6092" t="s">
        <v>563</v>
      </c>
      <c r="M6092" t="s">
        <v>335</v>
      </c>
      <c r="N6092" t="s">
        <v>77</v>
      </c>
      <c r="O6092" t="s">
        <v>122</v>
      </c>
      <c r="P6092" t="s">
        <v>23</v>
      </c>
      <c r="Q6092" t="s">
        <v>41</v>
      </c>
    </row>
    <row r="6093" spans="1:17" x14ac:dyDescent="0.2">
      <c r="A6093" s="2">
        <v>37275</v>
      </c>
      <c r="B6093" t="s">
        <v>301</v>
      </c>
      <c r="C6093" t="s">
        <v>239</v>
      </c>
      <c r="D6093" t="s">
        <v>115</v>
      </c>
      <c r="E6093" t="s">
        <v>115</v>
      </c>
      <c r="F6093">
        <v>76</v>
      </c>
      <c r="G6093">
        <v>90</v>
      </c>
      <c r="H6093">
        <v>0</v>
      </c>
      <c r="I6093">
        <v>0</v>
      </c>
      <c r="J6093">
        <v>1</v>
      </c>
      <c r="K6093">
        <v>3</v>
      </c>
      <c r="L6093" t="s">
        <v>401</v>
      </c>
      <c r="M6093" t="s">
        <v>231</v>
      </c>
      <c r="N6093" t="s">
        <v>113</v>
      </c>
      <c r="O6093" t="s">
        <v>122</v>
      </c>
      <c r="P6093" t="s">
        <v>23</v>
      </c>
      <c r="Q6093" t="s">
        <v>41</v>
      </c>
    </row>
    <row r="6094" spans="1:17" x14ac:dyDescent="0.2">
      <c r="A6094" s="2">
        <v>37275</v>
      </c>
      <c r="B6094" t="s">
        <v>111</v>
      </c>
      <c r="C6094" t="s">
        <v>339</v>
      </c>
      <c r="D6094" t="s">
        <v>36</v>
      </c>
      <c r="E6094" t="s">
        <v>36</v>
      </c>
      <c r="F6094">
        <v>108</v>
      </c>
      <c r="G6094">
        <v>73</v>
      </c>
      <c r="H6094">
        <v>0</v>
      </c>
      <c r="I6094">
        <v>0</v>
      </c>
      <c r="J6094">
        <v>1</v>
      </c>
      <c r="K6094">
        <v>1</v>
      </c>
      <c r="L6094" t="s">
        <v>276</v>
      </c>
      <c r="M6094" t="s">
        <v>218</v>
      </c>
      <c r="N6094" t="s">
        <v>111</v>
      </c>
      <c r="O6094" t="s">
        <v>22</v>
      </c>
      <c r="P6094" t="s">
        <v>23</v>
      </c>
      <c r="Q6094" t="s">
        <v>30</v>
      </c>
    </row>
    <row r="6095" spans="1:17" x14ac:dyDescent="0.2">
      <c r="A6095" s="2">
        <v>37275</v>
      </c>
      <c r="B6095" t="s">
        <v>453</v>
      </c>
      <c r="C6095" t="s">
        <v>222</v>
      </c>
      <c r="D6095" t="s">
        <v>27</v>
      </c>
      <c r="E6095" t="s">
        <v>27</v>
      </c>
      <c r="F6095">
        <v>129</v>
      </c>
      <c r="G6095">
        <v>135</v>
      </c>
      <c r="H6095">
        <v>0</v>
      </c>
      <c r="I6095">
        <v>0</v>
      </c>
      <c r="J6095">
        <v>1</v>
      </c>
      <c r="K6095">
        <v>1</v>
      </c>
      <c r="L6095" t="s">
        <v>28</v>
      </c>
      <c r="M6095" t="s">
        <v>482</v>
      </c>
      <c r="N6095" t="s">
        <v>453</v>
      </c>
      <c r="O6095" t="s">
        <v>22</v>
      </c>
      <c r="P6095" t="s">
        <v>23</v>
      </c>
      <c r="Q6095" t="s">
        <v>30</v>
      </c>
    </row>
    <row r="6096" spans="1:17" x14ac:dyDescent="0.2">
      <c r="A6096" s="2">
        <v>37275</v>
      </c>
      <c r="B6096" t="s">
        <v>77</v>
      </c>
      <c r="C6096" t="s">
        <v>133</v>
      </c>
      <c r="D6096" t="s">
        <v>27</v>
      </c>
      <c r="E6096" t="s">
        <v>115</v>
      </c>
      <c r="F6096">
        <v>24</v>
      </c>
      <c r="G6096">
        <v>42</v>
      </c>
      <c r="H6096">
        <v>0</v>
      </c>
      <c r="I6096">
        <v>0</v>
      </c>
      <c r="J6096">
        <v>2</v>
      </c>
      <c r="K6096">
        <v>1</v>
      </c>
      <c r="L6096" t="s">
        <v>563</v>
      </c>
      <c r="M6096" t="s">
        <v>335</v>
      </c>
      <c r="N6096" t="s">
        <v>77</v>
      </c>
      <c r="O6096" t="s">
        <v>22</v>
      </c>
      <c r="P6096" t="s">
        <v>23</v>
      </c>
      <c r="Q6096" t="s">
        <v>24</v>
      </c>
    </row>
    <row r="6097" spans="1:17" x14ac:dyDescent="0.2">
      <c r="A6097" s="2">
        <v>37276</v>
      </c>
      <c r="B6097" t="s">
        <v>481</v>
      </c>
      <c r="C6097" t="s">
        <v>549</v>
      </c>
      <c r="D6097" t="s">
        <v>27</v>
      </c>
      <c r="E6097" t="s">
        <v>27</v>
      </c>
      <c r="F6097">
        <v>157</v>
      </c>
      <c r="G6097">
        <v>160</v>
      </c>
      <c r="H6097">
        <v>0</v>
      </c>
      <c r="I6097">
        <v>0</v>
      </c>
      <c r="J6097">
        <v>4</v>
      </c>
      <c r="K6097">
        <v>0</v>
      </c>
      <c r="L6097" t="s">
        <v>28</v>
      </c>
      <c r="M6097" t="s">
        <v>486</v>
      </c>
      <c r="N6097" t="s">
        <v>481</v>
      </c>
      <c r="O6097" t="s">
        <v>22</v>
      </c>
      <c r="P6097" t="s">
        <v>23</v>
      </c>
      <c r="Q6097" t="s">
        <v>24</v>
      </c>
    </row>
    <row r="6098" spans="1:17" x14ac:dyDescent="0.2">
      <c r="A6098" s="2">
        <v>37276</v>
      </c>
      <c r="B6098" t="s">
        <v>120</v>
      </c>
      <c r="C6098" t="s">
        <v>890</v>
      </c>
      <c r="D6098" t="s">
        <v>36</v>
      </c>
      <c r="E6098" t="s">
        <v>36</v>
      </c>
      <c r="F6098">
        <v>37</v>
      </c>
      <c r="G6098">
        <v>77</v>
      </c>
      <c r="H6098">
        <v>0</v>
      </c>
      <c r="I6098">
        <v>0</v>
      </c>
      <c r="J6098">
        <v>1</v>
      </c>
      <c r="K6098">
        <v>0</v>
      </c>
      <c r="L6098" t="s">
        <v>276</v>
      </c>
      <c r="M6098" t="s">
        <v>1013</v>
      </c>
      <c r="N6098" t="s">
        <v>111</v>
      </c>
      <c r="O6098" t="s">
        <v>122</v>
      </c>
      <c r="P6098" t="s">
        <v>23</v>
      </c>
      <c r="Q6098" t="s">
        <v>24</v>
      </c>
    </row>
    <row r="6099" spans="1:17" x14ac:dyDescent="0.2">
      <c r="A6099" s="2">
        <v>37276</v>
      </c>
      <c r="B6099" t="s">
        <v>131</v>
      </c>
      <c r="C6099" t="s">
        <v>282</v>
      </c>
      <c r="D6099" t="s">
        <v>27</v>
      </c>
      <c r="E6099" t="s">
        <v>19</v>
      </c>
      <c r="F6099">
        <v>30</v>
      </c>
      <c r="G6099">
        <v>34</v>
      </c>
      <c r="H6099">
        <v>0</v>
      </c>
      <c r="I6099">
        <v>0</v>
      </c>
      <c r="J6099">
        <v>1</v>
      </c>
      <c r="K6099">
        <v>1</v>
      </c>
      <c r="L6099" t="s">
        <v>563</v>
      </c>
      <c r="M6099" t="s">
        <v>215</v>
      </c>
      <c r="N6099" t="s">
        <v>77</v>
      </c>
      <c r="O6099" t="s">
        <v>122</v>
      </c>
      <c r="P6099" t="s">
        <v>23</v>
      </c>
      <c r="Q6099" t="s">
        <v>30</v>
      </c>
    </row>
    <row r="6100" spans="1:17" x14ac:dyDescent="0.2">
      <c r="A6100" s="2">
        <v>37276</v>
      </c>
      <c r="B6100" t="s">
        <v>31</v>
      </c>
      <c r="C6100" t="s">
        <v>263</v>
      </c>
      <c r="D6100" t="s">
        <v>19</v>
      </c>
      <c r="E6100" t="s">
        <v>27</v>
      </c>
      <c r="F6100">
        <v>38</v>
      </c>
      <c r="G6100">
        <v>82</v>
      </c>
      <c r="H6100">
        <v>0</v>
      </c>
      <c r="I6100">
        <v>0</v>
      </c>
      <c r="J6100">
        <v>0</v>
      </c>
      <c r="K6100">
        <v>2</v>
      </c>
      <c r="L6100" t="s">
        <v>563</v>
      </c>
      <c r="M6100" t="s">
        <v>215</v>
      </c>
      <c r="N6100" t="s">
        <v>77</v>
      </c>
      <c r="O6100" t="s">
        <v>122</v>
      </c>
      <c r="P6100" t="s">
        <v>23</v>
      </c>
      <c r="Q6100" t="s">
        <v>41</v>
      </c>
    </row>
    <row r="6101" spans="1:17" x14ac:dyDescent="0.2">
      <c r="A6101" s="2">
        <v>37276</v>
      </c>
      <c r="B6101" t="s">
        <v>183</v>
      </c>
      <c r="C6101" t="s">
        <v>118</v>
      </c>
      <c r="D6101" t="s">
        <v>36</v>
      </c>
      <c r="E6101" t="s">
        <v>36</v>
      </c>
      <c r="F6101">
        <v>41</v>
      </c>
      <c r="G6101">
        <v>68</v>
      </c>
      <c r="H6101">
        <v>0</v>
      </c>
      <c r="I6101">
        <v>0</v>
      </c>
      <c r="J6101">
        <v>0</v>
      </c>
      <c r="K6101">
        <v>1</v>
      </c>
      <c r="L6101" t="s">
        <v>276</v>
      </c>
      <c r="M6101" t="s">
        <v>218</v>
      </c>
      <c r="N6101" t="s">
        <v>111</v>
      </c>
      <c r="O6101" t="s">
        <v>122</v>
      </c>
      <c r="P6101" t="s">
        <v>23</v>
      </c>
      <c r="Q6101" t="s">
        <v>41</v>
      </c>
    </row>
    <row r="6102" spans="1:17" x14ac:dyDescent="0.2">
      <c r="A6102" s="2">
        <v>37276</v>
      </c>
      <c r="B6102" t="s">
        <v>113</v>
      </c>
      <c r="C6102" t="s">
        <v>402</v>
      </c>
      <c r="D6102" t="s">
        <v>115</v>
      </c>
      <c r="E6102" t="s">
        <v>115</v>
      </c>
      <c r="F6102">
        <v>32</v>
      </c>
      <c r="G6102">
        <v>110</v>
      </c>
      <c r="H6102">
        <v>0</v>
      </c>
      <c r="I6102">
        <v>0</v>
      </c>
      <c r="J6102">
        <v>3</v>
      </c>
      <c r="K6102">
        <v>1</v>
      </c>
      <c r="L6102" t="s">
        <v>401</v>
      </c>
      <c r="M6102" t="s">
        <v>231</v>
      </c>
      <c r="N6102" t="s">
        <v>113</v>
      </c>
      <c r="O6102" t="s">
        <v>22</v>
      </c>
      <c r="P6102" t="s">
        <v>23</v>
      </c>
      <c r="Q6102" t="s">
        <v>24</v>
      </c>
    </row>
    <row r="6103" spans="1:17" x14ac:dyDescent="0.2">
      <c r="A6103" s="2">
        <v>37276</v>
      </c>
      <c r="B6103" t="s">
        <v>149</v>
      </c>
      <c r="C6103" t="s">
        <v>224</v>
      </c>
      <c r="D6103" t="s">
        <v>36</v>
      </c>
      <c r="E6103" t="s">
        <v>36</v>
      </c>
      <c r="F6103">
        <v>33</v>
      </c>
      <c r="G6103">
        <v>78</v>
      </c>
      <c r="H6103">
        <v>0</v>
      </c>
      <c r="I6103">
        <v>0</v>
      </c>
      <c r="J6103">
        <v>0</v>
      </c>
      <c r="K6103">
        <v>0</v>
      </c>
      <c r="L6103" t="s">
        <v>276</v>
      </c>
      <c r="M6103" t="s">
        <v>1012</v>
      </c>
      <c r="N6103" t="s">
        <v>111</v>
      </c>
      <c r="O6103" t="s">
        <v>122</v>
      </c>
      <c r="P6103" t="s">
        <v>23</v>
      </c>
      <c r="Q6103" t="s">
        <v>30</v>
      </c>
    </row>
    <row r="6104" spans="1:17" x14ac:dyDescent="0.2">
      <c r="A6104" s="2">
        <v>37276</v>
      </c>
      <c r="B6104" t="s">
        <v>176</v>
      </c>
      <c r="C6104" t="s">
        <v>166</v>
      </c>
      <c r="D6104" t="s">
        <v>115</v>
      </c>
      <c r="E6104" t="s">
        <v>115</v>
      </c>
      <c r="F6104">
        <v>60</v>
      </c>
      <c r="G6104">
        <v>80</v>
      </c>
      <c r="H6104">
        <v>0</v>
      </c>
      <c r="I6104">
        <v>0</v>
      </c>
      <c r="J6104">
        <v>0</v>
      </c>
      <c r="K6104">
        <v>2</v>
      </c>
      <c r="L6104" t="s">
        <v>401</v>
      </c>
      <c r="M6104" t="s">
        <v>231</v>
      </c>
      <c r="N6104" t="s">
        <v>113</v>
      </c>
      <c r="O6104" t="s">
        <v>122</v>
      </c>
      <c r="P6104" t="s">
        <v>23</v>
      </c>
      <c r="Q6104" t="s">
        <v>41</v>
      </c>
    </row>
    <row r="6105" spans="1:17" x14ac:dyDescent="0.2">
      <c r="A6105" s="2">
        <v>37277</v>
      </c>
      <c r="B6105" t="s">
        <v>150</v>
      </c>
      <c r="C6105" t="s">
        <v>135</v>
      </c>
      <c r="D6105" t="s">
        <v>36</v>
      </c>
      <c r="E6105" t="s">
        <v>36</v>
      </c>
      <c r="F6105">
        <v>74</v>
      </c>
      <c r="G6105">
        <v>40</v>
      </c>
      <c r="H6105">
        <v>0</v>
      </c>
      <c r="I6105">
        <v>0</v>
      </c>
      <c r="J6105">
        <v>0</v>
      </c>
      <c r="K6105">
        <v>1</v>
      </c>
      <c r="L6105" t="s">
        <v>276</v>
      </c>
      <c r="M6105" t="s">
        <v>218</v>
      </c>
      <c r="N6105" t="s">
        <v>111</v>
      </c>
      <c r="O6105" t="s">
        <v>122</v>
      </c>
      <c r="P6105" t="s">
        <v>23</v>
      </c>
      <c r="Q6105" t="s">
        <v>41</v>
      </c>
    </row>
    <row r="6106" spans="1:17" x14ac:dyDescent="0.2">
      <c r="A6106" s="2">
        <v>37277</v>
      </c>
      <c r="B6106" t="s">
        <v>26</v>
      </c>
      <c r="C6106" t="s">
        <v>555</v>
      </c>
      <c r="D6106" t="s">
        <v>27</v>
      </c>
      <c r="E6106" t="s">
        <v>27</v>
      </c>
      <c r="F6106">
        <v>9</v>
      </c>
      <c r="G6106">
        <v>59</v>
      </c>
      <c r="H6106">
        <v>0</v>
      </c>
      <c r="I6106">
        <v>0</v>
      </c>
      <c r="J6106">
        <v>3</v>
      </c>
      <c r="K6106">
        <v>1</v>
      </c>
      <c r="L6106" t="s">
        <v>563</v>
      </c>
      <c r="M6106" t="s">
        <v>335</v>
      </c>
      <c r="N6106" t="s">
        <v>77</v>
      </c>
      <c r="O6106" t="s">
        <v>122</v>
      </c>
      <c r="P6106" t="s">
        <v>23</v>
      </c>
      <c r="Q6106" t="s">
        <v>24</v>
      </c>
    </row>
    <row r="6107" spans="1:17" x14ac:dyDescent="0.2">
      <c r="A6107" s="2">
        <v>37277</v>
      </c>
      <c r="B6107" t="s">
        <v>110</v>
      </c>
      <c r="C6107" t="s">
        <v>199</v>
      </c>
      <c r="D6107" t="s">
        <v>36</v>
      </c>
      <c r="E6107" t="s">
        <v>36</v>
      </c>
      <c r="F6107">
        <v>36</v>
      </c>
      <c r="G6107">
        <v>61</v>
      </c>
      <c r="H6107">
        <v>0</v>
      </c>
      <c r="I6107">
        <v>0</v>
      </c>
      <c r="J6107">
        <v>0</v>
      </c>
      <c r="K6107">
        <v>0</v>
      </c>
      <c r="L6107" t="s">
        <v>276</v>
      </c>
      <c r="M6107" t="s">
        <v>1012</v>
      </c>
      <c r="N6107" t="s">
        <v>111</v>
      </c>
      <c r="O6107" t="s">
        <v>122</v>
      </c>
      <c r="P6107" t="s">
        <v>23</v>
      </c>
      <c r="Q6107" t="s">
        <v>30</v>
      </c>
    </row>
    <row r="6108" spans="1:17" x14ac:dyDescent="0.2">
      <c r="A6108" s="2">
        <v>37277</v>
      </c>
      <c r="B6108" t="s">
        <v>365</v>
      </c>
      <c r="C6108" t="s">
        <v>136</v>
      </c>
      <c r="D6108" t="s">
        <v>36</v>
      </c>
      <c r="E6108" t="s">
        <v>36</v>
      </c>
      <c r="F6108">
        <v>69</v>
      </c>
      <c r="G6108">
        <v>44</v>
      </c>
      <c r="H6108">
        <v>0</v>
      </c>
      <c r="I6108">
        <v>0</v>
      </c>
      <c r="J6108">
        <v>0</v>
      </c>
      <c r="K6108">
        <v>0</v>
      </c>
      <c r="L6108" t="s">
        <v>276</v>
      </c>
      <c r="M6108" t="s">
        <v>1013</v>
      </c>
      <c r="N6108" t="s">
        <v>111</v>
      </c>
      <c r="O6108" t="s">
        <v>122</v>
      </c>
      <c r="P6108" t="s">
        <v>23</v>
      </c>
      <c r="Q6108" t="s">
        <v>30</v>
      </c>
    </row>
    <row r="6109" spans="1:17" x14ac:dyDescent="0.2">
      <c r="A6109" s="2">
        <v>37277</v>
      </c>
      <c r="B6109" t="s">
        <v>77</v>
      </c>
      <c r="C6109" t="s">
        <v>454</v>
      </c>
      <c r="D6109" t="s">
        <v>27</v>
      </c>
      <c r="E6109" t="s">
        <v>27</v>
      </c>
      <c r="F6109">
        <v>24</v>
      </c>
      <c r="G6109">
        <v>75</v>
      </c>
      <c r="H6109">
        <v>0</v>
      </c>
      <c r="I6109">
        <v>0</v>
      </c>
      <c r="J6109">
        <v>1</v>
      </c>
      <c r="K6109">
        <v>0</v>
      </c>
      <c r="L6109" t="s">
        <v>563</v>
      </c>
      <c r="M6109" t="s">
        <v>335</v>
      </c>
      <c r="N6109" t="s">
        <v>77</v>
      </c>
      <c r="O6109" t="s">
        <v>22</v>
      </c>
      <c r="P6109" t="s">
        <v>23</v>
      </c>
      <c r="Q6109" t="s">
        <v>24</v>
      </c>
    </row>
    <row r="6110" spans="1:17" x14ac:dyDescent="0.2">
      <c r="A6110" s="2">
        <v>37277</v>
      </c>
      <c r="B6110" t="s">
        <v>138</v>
      </c>
      <c r="C6110" t="s">
        <v>128</v>
      </c>
      <c r="D6110" t="s">
        <v>36</v>
      </c>
      <c r="E6110" t="s">
        <v>36</v>
      </c>
      <c r="F6110">
        <v>63</v>
      </c>
      <c r="G6110">
        <v>28</v>
      </c>
      <c r="H6110">
        <v>0</v>
      </c>
      <c r="I6110">
        <v>0</v>
      </c>
      <c r="J6110">
        <v>0</v>
      </c>
      <c r="K6110">
        <v>0</v>
      </c>
      <c r="L6110" t="s">
        <v>276</v>
      </c>
      <c r="M6110" t="s">
        <v>218</v>
      </c>
      <c r="N6110" t="s">
        <v>111</v>
      </c>
      <c r="O6110" t="s">
        <v>122</v>
      </c>
      <c r="P6110" t="s">
        <v>23</v>
      </c>
      <c r="Q6110" t="s">
        <v>30</v>
      </c>
    </row>
    <row r="6111" spans="1:17" x14ac:dyDescent="0.2">
      <c r="A6111" s="2">
        <v>37278</v>
      </c>
      <c r="B6111" t="s">
        <v>56</v>
      </c>
      <c r="C6111" t="s">
        <v>31</v>
      </c>
      <c r="D6111" t="s">
        <v>27</v>
      </c>
      <c r="E6111" t="s">
        <v>19</v>
      </c>
      <c r="F6111">
        <v>93</v>
      </c>
      <c r="G6111">
        <v>38</v>
      </c>
      <c r="H6111">
        <v>0</v>
      </c>
      <c r="I6111">
        <v>0</v>
      </c>
      <c r="J6111">
        <v>0</v>
      </c>
      <c r="K6111">
        <v>2</v>
      </c>
      <c r="L6111" t="s">
        <v>563</v>
      </c>
      <c r="M6111" t="s">
        <v>215</v>
      </c>
      <c r="N6111" t="s">
        <v>77</v>
      </c>
      <c r="O6111" t="s">
        <v>122</v>
      </c>
      <c r="P6111" t="s">
        <v>23</v>
      </c>
      <c r="Q6111" t="s">
        <v>41</v>
      </c>
    </row>
    <row r="6112" spans="1:17" x14ac:dyDescent="0.2">
      <c r="A6112" s="2">
        <v>37278</v>
      </c>
      <c r="B6112" t="s">
        <v>301</v>
      </c>
      <c r="C6112" t="s">
        <v>402</v>
      </c>
      <c r="D6112" t="s">
        <v>115</v>
      </c>
      <c r="E6112" t="s">
        <v>115</v>
      </c>
      <c r="F6112">
        <v>76</v>
      </c>
      <c r="G6112">
        <v>110</v>
      </c>
      <c r="H6112">
        <v>0</v>
      </c>
      <c r="I6112">
        <v>0</v>
      </c>
      <c r="J6112">
        <v>0</v>
      </c>
      <c r="K6112">
        <v>0</v>
      </c>
      <c r="L6112" t="s">
        <v>401</v>
      </c>
      <c r="M6112" t="s">
        <v>231</v>
      </c>
      <c r="N6112" t="s">
        <v>113</v>
      </c>
      <c r="O6112" t="s">
        <v>122</v>
      </c>
      <c r="P6112" t="s">
        <v>23</v>
      </c>
      <c r="Q6112" t="s">
        <v>30</v>
      </c>
    </row>
    <row r="6113" spans="1:17" x14ac:dyDescent="0.2">
      <c r="A6113" s="2">
        <v>37279</v>
      </c>
      <c r="B6113" t="s">
        <v>555</v>
      </c>
      <c r="C6113" t="s">
        <v>210</v>
      </c>
      <c r="D6113" t="s">
        <v>27</v>
      </c>
      <c r="E6113" t="s">
        <v>27</v>
      </c>
      <c r="F6113">
        <v>59</v>
      </c>
      <c r="G6113">
        <v>86</v>
      </c>
      <c r="H6113">
        <v>0</v>
      </c>
      <c r="I6113">
        <v>0</v>
      </c>
      <c r="J6113">
        <v>0</v>
      </c>
      <c r="K6113">
        <v>1</v>
      </c>
      <c r="L6113" t="s">
        <v>563</v>
      </c>
      <c r="M6113" t="s">
        <v>335</v>
      </c>
      <c r="N6113" t="s">
        <v>77</v>
      </c>
      <c r="O6113" t="s">
        <v>122</v>
      </c>
      <c r="P6113" t="s">
        <v>23</v>
      </c>
      <c r="Q6113" t="s">
        <v>41</v>
      </c>
    </row>
    <row r="6114" spans="1:17" x14ac:dyDescent="0.2">
      <c r="A6114" s="2">
        <v>37279</v>
      </c>
      <c r="B6114" t="s">
        <v>133</v>
      </c>
      <c r="C6114" t="s">
        <v>454</v>
      </c>
      <c r="D6114" t="s">
        <v>115</v>
      </c>
      <c r="E6114" t="s">
        <v>27</v>
      </c>
      <c r="F6114">
        <v>42</v>
      </c>
      <c r="G6114">
        <v>75</v>
      </c>
      <c r="H6114">
        <v>0</v>
      </c>
      <c r="I6114">
        <v>0</v>
      </c>
      <c r="J6114">
        <v>0</v>
      </c>
      <c r="K6114">
        <v>0</v>
      </c>
      <c r="L6114" t="s">
        <v>563</v>
      </c>
      <c r="M6114" t="s">
        <v>335</v>
      </c>
      <c r="N6114" t="s">
        <v>77</v>
      </c>
      <c r="O6114" t="s">
        <v>122</v>
      </c>
      <c r="P6114" t="s">
        <v>23</v>
      </c>
      <c r="Q6114" t="s">
        <v>30</v>
      </c>
    </row>
    <row r="6115" spans="1:17" x14ac:dyDescent="0.2">
      <c r="A6115" s="2">
        <v>37280</v>
      </c>
      <c r="B6115" t="s">
        <v>111</v>
      </c>
      <c r="C6115" t="s">
        <v>135</v>
      </c>
      <c r="D6115" t="s">
        <v>36</v>
      </c>
      <c r="E6115" t="s">
        <v>36</v>
      </c>
      <c r="F6115">
        <v>108</v>
      </c>
      <c r="G6115">
        <v>40</v>
      </c>
      <c r="H6115">
        <v>0</v>
      </c>
      <c r="I6115">
        <v>0</v>
      </c>
      <c r="J6115">
        <v>0</v>
      </c>
      <c r="K6115">
        <v>0</v>
      </c>
      <c r="L6115" t="s">
        <v>276</v>
      </c>
      <c r="M6115" t="s">
        <v>218</v>
      </c>
      <c r="N6115" t="s">
        <v>111</v>
      </c>
      <c r="O6115" t="s">
        <v>22</v>
      </c>
      <c r="P6115" t="s">
        <v>23</v>
      </c>
      <c r="Q6115" t="s">
        <v>30</v>
      </c>
    </row>
    <row r="6116" spans="1:17" x14ac:dyDescent="0.2">
      <c r="A6116" s="2">
        <v>37280</v>
      </c>
      <c r="B6116" t="s">
        <v>149</v>
      </c>
      <c r="C6116" t="s">
        <v>199</v>
      </c>
      <c r="D6116" t="s">
        <v>36</v>
      </c>
      <c r="E6116" t="s">
        <v>36</v>
      </c>
      <c r="F6116">
        <v>33</v>
      </c>
      <c r="G6116">
        <v>61</v>
      </c>
      <c r="H6116">
        <v>0</v>
      </c>
      <c r="I6116">
        <v>0</v>
      </c>
      <c r="J6116">
        <v>0</v>
      </c>
      <c r="K6116">
        <v>0</v>
      </c>
      <c r="L6116" t="s">
        <v>276</v>
      </c>
      <c r="M6116" t="s">
        <v>1012</v>
      </c>
      <c r="N6116" t="s">
        <v>111</v>
      </c>
      <c r="O6116" t="s">
        <v>122</v>
      </c>
      <c r="P6116" t="s">
        <v>23</v>
      </c>
      <c r="Q6116" t="s">
        <v>30</v>
      </c>
    </row>
    <row r="6117" spans="1:17" x14ac:dyDescent="0.2">
      <c r="A6117" s="2">
        <v>37280</v>
      </c>
      <c r="B6117" t="s">
        <v>239</v>
      </c>
      <c r="C6117" t="s">
        <v>166</v>
      </c>
      <c r="D6117" t="s">
        <v>115</v>
      </c>
      <c r="E6117" t="s">
        <v>115</v>
      </c>
      <c r="F6117">
        <v>90</v>
      </c>
      <c r="G6117">
        <v>80</v>
      </c>
      <c r="H6117">
        <v>0</v>
      </c>
      <c r="I6117">
        <v>0</v>
      </c>
      <c r="J6117">
        <v>1</v>
      </c>
      <c r="K6117">
        <v>2</v>
      </c>
      <c r="L6117" t="s">
        <v>401</v>
      </c>
      <c r="M6117" t="s">
        <v>231</v>
      </c>
      <c r="N6117" t="s">
        <v>113</v>
      </c>
      <c r="O6117" t="s">
        <v>122</v>
      </c>
      <c r="P6117" t="s">
        <v>23</v>
      </c>
      <c r="Q6117" t="s">
        <v>41</v>
      </c>
    </row>
    <row r="6118" spans="1:17" x14ac:dyDescent="0.2">
      <c r="A6118" s="2">
        <v>37280</v>
      </c>
      <c r="B6118" t="s">
        <v>113</v>
      </c>
      <c r="C6118" t="s">
        <v>176</v>
      </c>
      <c r="D6118" t="s">
        <v>115</v>
      </c>
      <c r="E6118" t="s">
        <v>115</v>
      </c>
      <c r="F6118">
        <v>32</v>
      </c>
      <c r="G6118">
        <v>60</v>
      </c>
      <c r="H6118">
        <v>0</v>
      </c>
      <c r="I6118">
        <v>0</v>
      </c>
      <c r="J6118">
        <v>1</v>
      </c>
      <c r="K6118">
        <v>0</v>
      </c>
      <c r="L6118" t="s">
        <v>401</v>
      </c>
      <c r="M6118" t="s">
        <v>231</v>
      </c>
      <c r="N6118" t="s">
        <v>113</v>
      </c>
      <c r="O6118" t="s">
        <v>22</v>
      </c>
      <c r="P6118" t="s">
        <v>23</v>
      </c>
      <c r="Q6118" t="s">
        <v>24</v>
      </c>
    </row>
    <row r="6119" spans="1:17" x14ac:dyDescent="0.2">
      <c r="A6119" s="2">
        <v>37281</v>
      </c>
      <c r="B6119" t="s">
        <v>120</v>
      </c>
      <c r="C6119" t="s">
        <v>136</v>
      </c>
      <c r="D6119" t="s">
        <v>36</v>
      </c>
      <c r="E6119" t="s">
        <v>36</v>
      </c>
      <c r="F6119">
        <v>37</v>
      </c>
      <c r="G6119">
        <v>44</v>
      </c>
      <c r="H6119">
        <v>0</v>
      </c>
      <c r="I6119">
        <v>0</v>
      </c>
      <c r="J6119">
        <v>1</v>
      </c>
      <c r="K6119">
        <v>0</v>
      </c>
      <c r="L6119" t="s">
        <v>276</v>
      </c>
      <c r="M6119" t="s">
        <v>1013</v>
      </c>
      <c r="N6119" t="s">
        <v>111</v>
      </c>
      <c r="O6119" t="s">
        <v>122</v>
      </c>
      <c r="P6119" t="s">
        <v>23</v>
      </c>
      <c r="Q6119" t="s">
        <v>24</v>
      </c>
    </row>
    <row r="6120" spans="1:17" x14ac:dyDescent="0.2">
      <c r="A6120" s="2">
        <v>37281</v>
      </c>
      <c r="B6120" t="s">
        <v>183</v>
      </c>
      <c r="C6120" t="s">
        <v>128</v>
      </c>
      <c r="D6120" t="s">
        <v>36</v>
      </c>
      <c r="E6120" t="s">
        <v>36</v>
      </c>
      <c r="F6120">
        <v>41</v>
      </c>
      <c r="G6120">
        <v>28</v>
      </c>
      <c r="H6120">
        <v>0</v>
      </c>
      <c r="I6120">
        <v>0</v>
      </c>
      <c r="J6120">
        <v>1</v>
      </c>
      <c r="K6120">
        <v>0</v>
      </c>
      <c r="L6120" t="s">
        <v>276</v>
      </c>
      <c r="M6120" t="s">
        <v>218</v>
      </c>
      <c r="N6120" t="s">
        <v>111</v>
      </c>
      <c r="O6120" t="s">
        <v>122</v>
      </c>
      <c r="P6120" t="s">
        <v>23</v>
      </c>
      <c r="Q6120" t="s">
        <v>24</v>
      </c>
    </row>
    <row r="6121" spans="1:17" x14ac:dyDescent="0.2">
      <c r="A6121" s="2">
        <v>37281</v>
      </c>
      <c r="B6121" t="s">
        <v>339</v>
      </c>
      <c r="C6121" t="s">
        <v>150</v>
      </c>
      <c r="D6121" t="s">
        <v>36</v>
      </c>
      <c r="E6121" t="s">
        <v>36</v>
      </c>
      <c r="F6121">
        <v>73</v>
      </c>
      <c r="G6121">
        <v>74</v>
      </c>
      <c r="H6121">
        <v>0</v>
      </c>
      <c r="I6121">
        <v>0</v>
      </c>
      <c r="J6121">
        <v>2</v>
      </c>
      <c r="K6121">
        <v>2</v>
      </c>
      <c r="L6121" t="s">
        <v>276</v>
      </c>
      <c r="M6121" t="s">
        <v>218</v>
      </c>
      <c r="N6121" t="s">
        <v>111</v>
      </c>
      <c r="O6121" t="s">
        <v>122</v>
      </c>
      <c r="P6121" t="s">
        <v>23</v>
      </c>
      <c r="Q6121" t="s">
        <v>30</v>
      </c>
    </row>
    <row r="6122" spans="1:17" x14ac:dyDescent="0.2">
      <c r="A6122" s="2">
        <v>37282</v>
      </c>
      <c r="B6122" t="s">
        <v>224</v>
      </c>
      <c r="C6122" t="s">
        <v>110</v>
      </c>
      <c r="D6122" t="s">
        <v>36</v>
      </c>
      <c r="E6122" t="s">
        <v>36</v>
      </c>
      <c r="F6122">
        <v>78</v>
      </c>
      <c r="G6122">
        <v>36</v>
      </c>
      <c r="H6122">
        <v>0</v>
      </c>
      <c r="I6122">
        <v>0</v>
      </c>
      <c r="J6122">
        <v>1</v>
      </c>
      <c r="K6122">
        <v>2</v>
      </c>
      <c r="L6122" t="s">
        <v>276</v>
      </c>
      <c r="M6122" t="s">
        <v>1012</v>
      </c>
      <c r="N6122" t="s">
        <v>111</v>
      </c>
      <c r="O6122" t="s">
        <v>122</v>
      </c>
      <c r="P6122" t="s">
        <v>23</v>
      </c>
      <c r="Q6122" t="s">
        <v>41</v>
      </c>
    </row>
    <row r="6123" spans="1:17" x14ac:dyDescent="0.2">
      <c r="A6123" s="2">
        <v>37282</v>
      </c>
      <c r="B6123" t="s">
        <v>890</v>
      </c>
      <c r="C6123" t="s">
        <v>365</v>
      </c>
      <c r="D6123" t="s">
        <v>36</v>
      </c>
      <c r="E6123" t="s">
        <v>36</v>
      </c>
      <c r="F6123">
        <v>77</v>
      </c>
      <c r="G6123">
        <v>69</v>
      </c>
      <c r="H6123">
        <v>0</v>
      </c>
      <c r="I6123">
        <v>0</v>
      </c>
      <c r="J6123">
        <v>0</v>
      </c>
      <c r="K6123">
        <v>0</v>
      </c>
      <c r="L6123" t="s">
        <v>276</v>
      </c>
      <c r="M6123" t="s">
        <v>1013</v>
      </c>
      <c r="N6123" t="s">
        <v>111</v>
      </c>
      <c r="O6123" t="s">
        <v>122</v>
      </c>
      <c r="P6123" t="s">
        <v>23</v>
      </c>
      <c r="Q6123" t="s">
        <v>30</v>
      </c>
    </row>
    <row r="6124" spans="1:17" x14ac:dyDescent="0.2">
      <c r="A6124" s="2">
        <v>37282</v>
      </c>
      <c r="B6124" t="s">
        <v>131</v>
      </c>
      <c r="C6124" t="s">
        <v>263</v>
      </c>
      <c r="D6124" t="s">
        <v>27</v>
      </c>
      <c r="E6124" t="s">
        <v>27</v>
      </c>
      <c r="F6124">
        <v>30</v>
      </c>
      <c r="G6124">
        <v>82</v>
      </c>
      <c r="H6124">
        <v>0</v>
      </c>
      <c r="I6124">
        <v>0</v>
      </c>
      <c r="J6124">
        <v>2</v>
      </c>
      <c r="K6124">
        <v>1</v>
      </c>
      <c r="L6124" t="s">
        <v>563</v>
      </c>
      <c r="M6124" t="s">
        <v>215</v>
      </c>
      <c r="N6124" t="s">
        <v>77</v>
      </c>
      <c r="O6124" t="s">
        <v>122</v>
      </c>
      <c r="P6124" t="s">
        <v>23</v>
      </c>
      <c r="Q6124" t="s">
        <v>24</v>
      </c>
    </row>
    <row r="6125" spans="1:17" x14ac:dyDescent="0.2">
      <c r="A6125" s="2">
        <v>37282</v>
      </c>
      <c r="B6125" t="s">
        <v>118</v>
      </c>
      <c r="C6125" t="s">
        <v>138</v>
      </c>
      <c r="D6125" t="s">
        <v>36</v>
      </c>
      <c r="E6125" t="s">
        <v>36</v>
      </c>
      <c r="F6125">
        <v>68</v>
      </c>
      <c r="G6125">
        <v>63</v>
      </c>
      <c r="H6125">
        <v>0</v>
      </c>
      <c r="I6125">
        <v>0</v>
      </c>
      <c r="J6125">
        <v>1</v>
      </c>
      <c r="K6125">
        <v>0</v>
      </c>
      <c r="L6125" t="s">
        <v>276</v>
      </c>
      <c r="M6125" t="s">
        <v>218</v>
      </c>
      <c r="N6125" t="s">
        <v>111</v>
      </c>
      <c r="O6125" t="s">
        <v>122</v>
      </c>
      <c r="P6125" t="s">
        <v>23</v>
      </c>
      <c r="Q6125" t="s">
        <v>24</v>
      </c>
    </row>
    <row r="6126" spans="1:17" x14ac:dyDescent="0.2">
      <c r="A6126" s="2">
        <v>37282</v>
      </c>
      <c r="B6126" t="s">
        <v>301</v>
      </c>
      <c r="C6126" t="s">
        <v>166</v>
      </c>
      <c r="D6126" t="s">
        <v>115</v>
      </c>
      <c r="E6126" t="s">
        <v>115</v>
      </c>
      <c r="F6126">
        <v>76</v>
      </c>
      <c r="G6126">
        <v>80</v>
      </c>
      <c r="H6126">
        <v>0</v>
      </c>
      <c r="I6126">
        <v>0</v>
      </c>
      <c r="J6126">
        <v>0</v>
      </c>
      <c r="K6126">
        <v>1</v>
      </c>
      <c r="L6126" t="s">
        <v>401</v>
      </c>
      <c r="M6126" t="s">
        <v>231</v>
      </c>
      <c r="N6126" t="s">
        <v>113</v>
      </c>
      <c r="O6126" t="s">
        <v>122</v>
      </c>
      <c r="P6126" t="s">
        <v>23</v>
      </c>
      <c r="Q6126" t="s">
        <v>41</v>
      </c>
    </row>
    <row r="6127" spans="1:17" x14ac:dyDescent="0.2">
      <c r="A6127" s="2">
        <v>37283</v>
      </c>
      <c r="B6127" t="s">
        <v>26</v>
      </c>
      <c r="C6127" t="s">
        <v>133</v>
      </c>
      <c r="D6127" t="s">
        <v>27</v>
      </c>
      <c r="E6127" t="s">
        <v>115</v>
      </c>
      <c r="F6127">
        <v>9</v>
      </c>
      <c r="G6127">
        <v>42</v>
      </c>
      <c r="H6127">
        <v>0</v>
      </c>
      <c r="I6127">
        <v>0</v>
      </c>
      <c r="J6127">
        <v>0</v>
      </c>
      <c r="K6127">
        <v>0</v>
      </c>
      <c r="L6127" t="s">
        <v>563</v>
      </c>
      <c r="M6127" t="s">
        <v>335</v>
      </c>
      <c r="N6127" t="s">
        <v>77</v>
      </c>
      <c r="O6127" t="s">
        <v>122</v>
      </c>
      <c r="P6127" t="s">
        <v>59</v>
      </c>
      <c r="Q6127" t="s">
        <v>41</v>
      </c>
    </row>
    <row r="6128" spans="1:17" x14ac:dyDescent="0.2">
      <c r="A6128" s="2">
        <v>37283</v>
      </c>
      <c r="B6128" t="s">
        <v>77</v>
      </c>
      <c r="C6128" t="s">
        <v>210</v>
      </c>
      <c r="D6128" t="s">
        <v>27</v>
      </c>
      <c r="E6128" t="s">
        <v>27</v>
      </c>
      <c r="F6128">
        <v>24</v>
      </c>
      <c r="G6128">
        <v>86</v>
      </c>
      <c r="H6128">
        <v>0</v>
      </c>
      <c r="I6128">
        <v>0</v>
      </c>
      <c r="J6128">
        <v>4</v>
      </c>
      <c r="K6128">
        <v>0</v>
      </c>
      <c r="L6128" t="s">
        <v>563</v>
      </c>
      <c r="M6128" t="s">
        <v>335</v>
      </c>
      <c r="N6128" t="s">
        <v>77</v>
      </c>
      <c r="O6128" t="s">
        <v>22</v>
      </c>
      <c r="P6128" t="s">
        <v>23</v>
      </c>
      <c r="Q6128" t="s">
        <v>24</v>
      </c>
    </row>
    <row r="6129" spans="1:17" x14ac:dyDescent="0.2">
      <c r="A6129" s="2">
        <v>37283</v>
      </c>
      <c r="B6129" t="s">
        <v>176</v>
      </c>
      <c r="C6129" t="s">
        <v>402</v>
      </c>
      <c r="D6129" t="s">
        <v>115</v>
      </c>
      <c r="E6129" t="s">
        <v>115</v>
      </c>
      <c r="F6129">
        <v>60</v>
      </c>
      <c r="G6129">
        <v>110</v>
      </c>
      <c r="H6129">
        <v>0</v>
      </c>
      <c r="I6129">
        <v>0</v>
      </c>
      <c r="J6129">
        <v>1</v>
      </c>
      <c r="K6129">
        <v>2</v>
      </c>
      <c r="L6129" t="s">
        <v>401</v>
      </c>
      <c r="M6129" t="s">
        <v>231</v>
      </c>
      <c r="N6129" t="s">
        <v>113</v>
      </c>
      <c r="O6129" t="s">
        <v>122</v>
      </c>
      <c r="P6129" t="s">
        <v>23</v>
      </c>
      <c r="Q6129" t="s">
        <v>41</v>
      </c>
    </row>
    <row r="6130" spans="1:17" x14ac:dyDescent="0.2">
      <c r="A6130" s="2">
        <v>37283</v>
      </c>
      <c r="B6130" t="s">
        <v>113</v>
      </c>
      <c r="C6130" t="s">
        <v>239</v>
      </c>
      <c r="D6130" t="s">
        <v>115</v>
      </c>
      <c r="E6130" t="s">
        <v>115</v>
      </c>
      <c r="F6130">
        <v>32</v>
      </c>
      <c r="G6130">
        <v>90</v>
      </c>
      <c r="H6130">
        <v>0</v>
      </c>
      <c r="I6130">
        <v>0</v>
      </c>
      <c r="J6130">
        <v>2</v>
      </c>
      <c r="K6130">
        <v>0</v>
      </c>
      <c r="L6130" t="s">
        <v>401</v>
      </c>
      <c r="M6130" t="s">
        <v>231</v>
      </c>
      <c r="N6130" t="s">
        <v>113</v>
      </c>
      <c r="O6130" t="s">
        <v>22</v>
      </c>
      <c r="P6130" t="s">
        <v>23</v>
      </c>
      <c r="Q6130" t="s">
        <v>24</v>
      </c>
    </row>
    <row r="6131" spans="1:17" x14ac:dyDescent="0.2">
      <c r="A6131" s="2">
        <v>37284</v>
      </c>
      <c r="B6131" t="s">
        <v>339</v>
      </c>
      <c r="C6131" t="s">
        <v>135</v>
      </c>
      <c r="D6131" t="s">
        <v>36</v>
      </c>
      <c r="E6131" t="s">
        <v>36</v>
      </c>
      <c r="F6131">
        <v>73</v>
      </c>
      <c r="G6131">
        <v>40</v>
      </c>
      <c r="H6131">
        <v>0</v>
      </c>
      <c r="I6131">
        <v>0</v>
      </c>
      <c r="J6131">
        <v>0</v>
      </c>
      <c r="K6131">
        <v>1</v>
      </c>
      <c r="L6131" t="s">
        <v>276</v>
      </c>
      <c r="M6131" t="s">
        <v>1021</v>
      </c>
      <c r="N6131" t="s">
        <v>111</v>
      </c>
      <c r="O6131" t="s">
        <v>122</v>
      </c>
      <c r="P6131" t="s">
        <v>23</v>
      </c>
      <c r="Q6131" t="s">
        <v>41</v>
      </c>
    </row>
    <row r="6132" spans="1:17" x14ac:dyDescent="0.2">
      <c r="A6132" s="2">
        <v>37284</v>
      </c>
      <c r="B6132" t="s">
        <v>111</v>
      </c>
      <c r="C6132" t="s">
        <v>150</v>
      </c>
      <c r="D6132" t="s">
        <v>36</v>
      </c>
      <c r="E6132" t="s">
        <v>36</v>
      </c>
      <c r="F6132">
        <v>108</v>
      </c>
      <c r="G6132">
        <v>74</v>
      </c>
      <c r="H6132">
        <v>0</v>
      </c>
      <c r="I6132">
        <v>0</v>
      </c>
      <c r="J6132">
        <v>2</v>
      </c>
      <c r="K6132">
        <v>0</v>
      </c>
      <c r="L6132" t="s">
        <v>276</v>
      </c>
      <c r="M6132" t="s">
        <v>218</v>
      </c>
      <c r="N6132" t="s">
        <v>111</v>
      </c>
      <c r="O6132" t="s">
        <v>22</v>
      </c>
      <c r="P6132" t="s">
        <v>23</v>
      </c>
      <c r="Q6132" t="s">
        <v>24</v>
      </c>
    </row>
    <row r="6133" spans="1:17" x14ac:dyDescent="0.2">
      <c r="A6133" s="2">
        <v>37285</v>
      </c>
      <c r="B6133" t="s">
        <v>120</v>
      </c>
      <c r="C6133" t="s">
        <v>365</v>
      </c>
      <c r="D6133" t="s">
        <v>36</v>
      </c>
      <c r="E6133" t="s">
        <v>36</v>
      </c>
      <c r="F6133">
        <v>37</v>
      </c>
      <c r="G6133">
        <v>69</v>
      </c>
      <c r="H6133">
        <v>0</v>
      </c>
      <c r="I6133">
        <v>0</v>
      </c>
      <c r="J6133">
        <v>3</v>
      </c>
      <c r="K6133">
        <v>0</v>
      </c>
      <c r="L6133" t="s">
        <v>276</v>
      </c>
      <c r="M6133" t="s">
        <v>1013</v>
      </c>
      <c r="N6133" t="s">
        <v>111</v>
      </c>
      <c r="O6133" t="s">
        <v>122</v>
      </c>
      <c r="P6133" t="s">
        <v>23</v>
      </c>
      <c r="Q6133" t="s">
        <v>24</v>
      </c>
    </row>
    <row r="6134" spans="1:17" x14ac:dyDescent="0.2">
      <c r="A6134" s="2">
        <v>37285</v>
      </c>
      <c r="B6134" t="s">
        <v>890</v>
      </c>
      <c r="C6134" t="s">
        <v>136</v>
      </c>
      <c r="D6134" t="s">
        <v>36</v>
      </c>
      <c r="E6134" t="s">
        <v>36</v>
      </c>
      <c r="F6134">
        <v>77</v>
      </c>
      <c r="G6134">
        <v>44</v>
      </c>
      <c r="H6134">
        <v>0</v>
      </c>
      <c r="I6134">
        <v>0</v>
      </c>
      <c r="J6134">
        <v>3</v>
      </c>
      <c r="K6134">
        <v>1</v>
      </c>
      <c r="L6134" t="s">
        <v>276</v>
      </c>
      <c r="M6134" t="s">
        <v>1023</v>
      </c>
      <c r="N6134" t="s">
        <v>111</v>
      </c>
      <c r="O6134" t="s">
        <v>122</v>
      </c>
      <c r="P6134" t="s">
        <v>23</v>
      </c>
      <c r="Q6134" t="s">
        <v>24</v>
      </c>
    </row>
    <row r="6135" spans="1:17" x14ac:dyDescent="0.2">
      <c r="A6135" s="2">
        <v>37285</v>
      </c>
      <c r="B6135" t="s">
        <v>301</v>
      </c>
      <c r="C6135" t="s">
        <v>176</v>
      </c>
      <c r="D6135" t="s">
        <v>115</v>
      </c>
      <c r="E6135" t="s">
        <v>115</v>
      </c>
      <c r="F6135">
        <v>76</v>
      </c>
      <c r="G6135">
        <v>60</v>
      </c>
      <c r="H6135">
        <v>0</v>
      </c>
      <c r="I6135">
        <v>0</v>
      </c>
      <c r="J6135">
        <v>2</v>
      </c>
      <c r="K6135">
        <v>1</v>
      </c>
      <c r="L6135" t="s">
        <v>401</v>
      </c>
      <c r="M6135" t="s">
        <v>231</v>
      </c>
      <c r="N6135" t="s">
        <v>113</v>
      </c>
      <c r="O6135" t="s">
        <v>122</v>
      </c>
      <c r="P6135" t="s">
        <v>23</v>
      </c>
      <c r="Q6135" t="s">
        <v>24</v>
      </c>
    </row>
    <row r="6136" spans="1:17" x14ac:dyDescent="0.2">
      <c r="A6136" s="2">
        <v>37286</v>
      </c>
      <c r="B6136" t="s">
        <v>224</v>
      </c>
      <c r="C6136" t="s">
        <v>199</v>
      </c>
      <c r="D6136" t="s">
        <v>36</v>
      </c>
      <c r="E6136" t="s">
        <v>36</v>
      </c>
      <c r="F6136">
        <v>78</v>
      </c>
      <c r="G6136">
        <v>61</v>
      </c>
      <c r="H6136">
        <v>0</v>
      </c>
      <c r="I6136">
        <v>0</v>
      </c>
      <c r="J6136">
        <v>1</v>
      </c>
      <c r="K6136">
        <v>2</v>
      </c>
      <c r="L6136" t="s">
        <v>276</v>
      </c>
      <c r="M6136" t="s">
        <v>1021</v>
      </c>
      <c r="N6136" t="s">
        <v>111</v>
      </c>
      <c r="O6136" t="s">
        <v>122</v>
      </c>
      <c r="P6136" t="s">
        <v>23</v>
      </c>
      <c r="Q6136" t="s">
        <v>41</v>
      </c>
    </row>
    <row r="6137" spans="1:17" x14ac:dyDescent="0.2">
      <c r="A6137" s="2">
        <v>37286</v>
      </c>
      <c r="B6137" t="s">
        <v>131</v>
      </c>
      <c r="C6137" t="s">
        <v>133</v>
      </c>
      <c r="D6137" t="s">
        <v>27</v>
      </c>
      <c r="E6137" t="s">
        <v>115</v>
      </c>
      <c r="F6137">
        <v>30</v>
      </c>
      <c r="G6137">
        <v>42</v>
      </c>
      <c r="H6137">
        <v>0</v>
      </c>
      <c r="I6137">
        <v>0</v>
      </c>
      <c r="J6137">
        <v>3</v>
      </c>
      <c r="K6137">
        <v>1</v>
      </c>
      <c r="L6137" t="s">
        <v>563</v>
      </c>
      <c r="M6137" t="s">
        <v>335</v>
      </c>
      <c r="N6137" t="s">
        <v>77</v>
      </c>
      <c r="O6137" t="s">
        <v>122</v>
      </c>
      <c r="P6137" t="s">
        <v>23</v>
      </c>
      <c r="Q6137" t="s">
        <v>24</v>
      </c>
    </row>
    <row r="6138" spans="1:17" x14ac:dyDescent="0.2">
      <c r="A6138" s="2">
        <v>37286</v>
      </c>
      <c r="B6138" t="s">
        <v>149</v>
      </c>
      <c r="C6138" t="s">
        <v>110</v>
      </c>
      <c r="D6138" t="s">
        <v>36</v>
      </c>
      <c r="E6138" t="s">
        <v>36</v>
      </c>
      <c r="F6138">
        <v>33</v>
      </c>
      <c r="G6138">
        <v>36</v>
      </c>
      <c r="H6138">
        <v>0</v>
      </c>
      <c r="I6138">
        <v>0</v>
      </c>
      <c r="J6138">
        <v>3</v>
      </c>
      <c r="K6138">
        <v>1</v>
      </c>
      <c r="L6138" t="s">
        <v>276</v>
      </c>
      <c r="M6138" t="s">
        <v>1012</v>
      </c>
      <c r="N6138" t="s">
        <v>111</v>
      </c>
      <c r="O6138" t="s">
        <v>122</v>
      </c>
      <c r="P6138" t="s">
        <v>23</v>
      </c>
      <c r="Q6138" t="s">
        <v>24</v>
      </c>
    </row>
    <row r="6139" spans="1:17" x14ac:dyDescent="0.2">
      <c r="A6139" s="2">
        <v>37286</v>
      </c>
      <c r="B6139" t="s">
        <v>77</v>
      </c>
      <c r="C6139" t="s">
        <v>56</v>
      </c>
      <c r="D6139" t="s">
        <v>27</v>
      </c>
      <c r="E6139" t="s">
        <v>27</v>
      </c>
      <c r="F6139">
        <v>24</v>
      </c>
      <c r="G6139">
        <v>93</v>
      </c>
      <c r="H6139">
        <v>0</v>
      </c>
      <c r="I6139">
        <v>0</v>
      </c>
      <c r="J6139">
        <v>0</v>
      </c>
      <c r="K6139">
        <v>0</v>
      </c>
      <c r="L6139" t="s">
        <v>563</v>
      </c>
      <c r="M6139" t="s">
        <v>335</v>
      </c>
      <c r="N6139" t="s">
        <v>77</v>
      </c>
      <c r="O6139" t="s">
        <v>22</v>
      </c>
      <c r="P6139" t="s">
        <v>59</v>
      </c>
      <c r="Q6139" t="s">
        <v>24</v>
      </c>
    </row>
    <row r="6140" spans="1:17" x14ac:dyDescent="0.2">
      <c r="A6140" s="2">
        <v>37286</v>
      </c>
      <c r="B6140" t="s">
        <v>402</v>
      </c>
      <c r="C6140" t="s">
        <v>239</v>
      </c>
      <c r="D6140" t="s">
        <v>115</v>
      </c>
      <c r="E6140" t="s">
        <v>115</v>
      </c>
      <c r="F6140">
        <v>110</v>
      </c>
      <c r="G6140">
        <v>90</v>
      </c>
      <c r="H6140">
        <v>0</v>
      </c>
      <c r="I6140">
        <v>0</v>
      </c>
      <c r="J6140">
        <v>1</v>
      </c>
      <c r="K6140">
        <v>1</v>
      </c>
      <c r="L6140" t="s">
        <v>401</v>
      </c>
      <c r="M6140" t="s">
        <v>231</v>
      </c>
      <c r="N6140" t="s">
        <v>113</v>
      </c>
      <c r="O6140" t="s">
        <v>122</v>
      </c>
      <c r="P6140" t="s">
        <v>23</v>
      </c>
      <c r="Q6140" t="s">
        <v>30</v>
      </c>
    </row>
    <row r="6141" spans="1:17" x14ac:dyDescent="0.2">
      <c r="A6141" s="2">
        <v>37286</v>
      </c>
      <c r="B6141" t="s">
        <v>113</v>
      </c>
      <c r="C6141" t="s">
        <v>166</v>
      </c>
      <c r="D6141" t="s">
        <v>115</v>
      </c>
      <c r="E6141" t="s">
        <v>115</v>
      </c>
      <c r="F6141">
        <v>32</v>
      </c>
      <c r="G6141">
        <v>80</v>
      </c>
      <c r="H6141">
        <v>0</v>
      </c>
      <c r="I6141">
        <v>0</v>
      </c>
      <c r="J6141">
        <v>3</v>
      </c>
      <c r="K6141">
        <v>1</v>
      </c>
      <c r="L6141" t="s">
        <v>401</v>
      </c>
      <c r="M6141" t="s">
        <v>231</v>
      </c>
      <c r="N6141" t="s">
        <v>113</v>
      </c>
      <c r="O6141" t="s">
        <v>22</v>
      </c>
      <c r="P6141" t="s">
        <v>23</v>
      </c>
      <c r="Q6141" t="s">
        <v>24</v>
      </c>
    </row>
    <row r="6142" spans="1:17" x14ac:dyDescent="0.2">
      <c r="A6142" s="2">
        <v>37287</v>
      </c>
      <c r="B6142" t="s">
        <v>25</v>
      </c>
      <c r="C6142" t="s">
        <v>17</v>
      </c>
      <c r="D6142" t="s">
        <v>19</v>
      </c>
      <c r="E6142" t="s">
        <v>19</v>
      </c>
      <c r="F6142">
        <v>3</v>
      </c>
      <c r="G6142">
        <v>70</v>
      </c>
      <c r="H6142">
        <v>0</v>
      </c>
      <c r="I6142">
        <v>0</v>
      </c>
      <c r="J6142">
        <v>6</v>
      </c>
      <c r="K6142">
        <v>0</v>
      </c>
      <c r="L6142" t="s">
        <v>28</v>
      </c>
      <c r="M6142" t="s">
        <v>467</v>
      </c>
      <c r="N6142" t="s">
        <v>25</v>
      </c>
      <c r="O6142" t="s">
        <v>22</v>
      </c>
      <c r="P6142" t="s">
        <v>23</v>
      </c>
      <c r="Q6142" t="s">
        <v>24</v>
      </c>
    </row>
    <row r="6143" spans="1:17" x14ac:dyDescent="0.2">
      <c r="A6143" s="2">
        <v>37287</v>
      </c>
      <c r="B6143" t="s">
        <v>183</v>
      </c>
      <c r="C6143" t="s">
        <v>138</v>
      </c>
      <c r="D6143" t="s">
        <v>36</v>
      </c>
      <c r="E6143" t="s">
        <v>36</v>
      </c>
      <c r="F6143">
        <v>41</v>
      </c>
      <c r="G6143">
        <v>63</v>
      </c>
      <c r="H6143">
        <v>0</v>
      </c>
      <c r="I6143">
        <v>0</v>
      </c>
      <c r="J6143">
        <v>2</v>
      </c>
      <c r="K6143">
        <v>1</v>
      </c>
      <c r="L6143" t="s">
        <v>276</v>
      </c>
      <c r="M6143" t="s">
        <v>218</v>
      </c>
      <c r="N6143" t="s">
        <v>111</v>
      </c>
      <c r="O6143" t="s">
        <v>122</v>
      </c>
      <c r="P6143" t="s">
        <v>23</v>
      </c>
      <c r="Q6143" t="s">
        <v>24</v>
      </c>
    </row>
    <row r="6144" spans="1:17" x14ac:dyDescent="0.2">
      <c r="A6144" s="2">
        <v>37287</v>
      </c>
      <c r="B6144" t="s">
        <v>118</v>
      </c>
      <c r="C6144" t="s">
        <v>128</v>
      </c>
      <c r="D6144" t="s">
        <v>36</v>
      </c>
      <c r="E6144" t="s">
        <v>36</v>
      </c>
      <c r="F6144">
        <v>68</v>
      </c>
      <c r="G6144">
        <v>28</v>
      </c>
      <c r="H6144">
        <v>0</v>
      </c>
      <c r="I6144">
        <v>0</v>
      </c>
      <c r="J6144">
        <v>0</v>
      </c>
      <c r="K6144">
        <v>0</v>
      </c>
      <c r="L6144" t="s">
        <v>276</v>
      </c>
      <c r="M6144" t="s">
        <v>1023</v>
      </c>
      <c r="N6144" t="s">
        <v>111</v>
      </c>
      <c r="O6144" t="s">
        <v>122</v>
      </c>
      <c r="P6144" t="s">
        <v>23</v>
      </c>
      <c r="Q6144" t="s">
        <v>30</v>
      </c>
    </row>
    <row r="6145" spans="1:17" x14ac:dyDescent="0.2">
      <c r="A6145" s="2">
        <v>37289</v>
      </c>
      <c r="B6145" t="s">
        <v>56</v>
      </c>
      <c r="C6145" t="s">
        <v>133</v>
      </c>
      <c r="D6145" t="s">
        <v>27</v>
      </c>
      <c r="E6145" t="s">
        <v>115</v>
      </c>
      <c r="F6145">
        <v>93</v>
      </c>
      <c r="G6145">
        <v>42</v>
      </c>
      <c r="H6145">
        <v>0</v>
      </c>
      <c r="I6145">
        <v>0</v>
      </c>
      <c r="J6145">
        <v>2</v>
      </c>
      <c r="K6145">
        <v>1</v>
      </c>
      <c r="L6145" t="s">
        <v>563</v>
      </c>
      <c r="M6145" t="s">
        <v>335</v>
      </c>
      <c r="N6145" t="s">
        <v>77</v>
      </c>
      <c r="O6145" t="s">
        <v>122</v>
      </c>
      <c r="P6145" t="s">
        <v>23</v>
      </c>
      <c r="Q6145" t="s">
        <v>24</v>
      </c>
    </row>
    <row r="6146" spans="1:17" x14ac:dyDescent="0.2">
      <c r="A6146" s="2">
        <v>37289</v>
      </c>
      <c r="B6146" t="s">
        <v>77</v>
      </c>
      <c r="C6146" t="s">
        <v>131</v>
      </c>
      <c r="D6146" t="s">
        <v>27</v>
      </c>
      <c r="E6146" t="s">
        <v>27</v>
      </c>
      <c r="F6146">
        <v>24</v>
      </c>
      <c r="G6146">
        <v>30</v>
      </c>
      <c r="H6146">
        <v>0</v>
      </c>
      <c r="I6146">
        <v>0</v>
      </c>
      <c r="J6146">
        <v>2</v>
      </c>
      <c r="K6146">
        <v>0</v>
      </c>
      <c r="L6146" t="s">
        <v>563</v>
      </c>
      <c r="M6146" t="s">
        <v>335</v>
      </c>
      <c r="N6146" t="s">
        <v>77</v>
      </c>
      <c r="O6146" t="s">
        <v>22</v>
      </c>
      <c r="P6146" t="s">
        <v>23</v>
      </c>
      <c r="Q6146" t="s">
        <v>24</v>
      </c>
    </row>
    <row r="6147" spans="1:17" x14ac:dyDescent="0.2">
      <c r="A6147" s="2">
        <v>37290</v>
      </c>
      <c r="B6147" t="s">
        <v>111</v>
      </c>
      <c r="C6147" t="s">
        <v>149</v>
      </c>
      <c r="D6147" t="s">
        <v>36</v>
      </c>
      <c r="E6147" t="s">
        <v>36</v>
      </c>
      <c r="F6147">
        <v>108</v>
      </c>
      <c r="G6147">
        <v>33</v>
      </c>
      <c r="H6147">
        <v>0</v>
      </c>
      <c r="I6147">
        <v>0</v>
      </c>
      <c r="J6147">
        <v>2</v>
      </c>
      <c r="K6147">
        <v>0</v>
      </c>
      <c r="L6147" t="s">
        <v>276</v>
      </c>
      <c r="M6147" t="s">
        <v>1023</v>
      </c>
      <c r="N6147" t="s">
        <v>111</v>
      </c>
      <c r="O6147" t="s">
        <v>22</v>
      </c>
      <c r="P6147" t="s">
        <v>23</v>
      </c>
      <c r="Q6147" t="s">
        <v>24</v>
      </c>
    </row>
    <row r="6148" spans="1:17" x14ac:dyDescent="0.2">
      <c r="A6148" s="2">
        <v>37290</v>
      </c>
      <c r="B6148" t="s">
        <v>135</v>
      </c>
      <c r="C6148" t="s">
        <v>199</v>
      </c>
      <c r="D6148" t="s">
        <v>36</v>
      </c>
      <c r="E6148" t="s">
        <v>36</v>
      </c>
      <c r="F6148">
        <v>40</v>
      </c>
      <c r="G6148">
        <v>61</v>
      </c>
      <c r="H6148">
        <v>0</v>
      </c>
      <c r="I6148">
        <v>0</v>
      </c>
      <c r="J6148">
        <v>1</v>
      </c>
      <c r="K6148">
        <v>0</v>
      </c>
      <c r="L6148" t="s">
        <v>276</v>
      </c>
      <c r="M6148" t="s">
        <v>218</v>
      </c>
      <c r="N6148" t="s">
        <v>111</v>
      </c>
      <c r="O6148" t="s">
        <v>122</v>
      </c>
      <c r="P6148" t="s">
        <v>23</v>
      </c>
      <c r="Q6148" t="s">
        <v>24</v>
      </c>
    </row>
    <row r="6149" spans="1:17" x14ac:dyDescent="0.2">
      <c r="A6149" s="2">
        <v>37291</v>
      </c>
      <c r="B6149" t="s">
        <v>120</v>
      </c>
      <c r="C6149" t="s">
        <v>183</v>
      </c>
      <c r="D6149" t="s">
        <v>36</v>
      </c>
      <c r="E6149" t="s">
        <v>36</v>
      </c>
      <c r="F6149">
        <v>37</v>
      </c>
      <c r="G6149">
        <v>41</v>
      </c>
      <c r="H6149">
        <v>0</v>
      </c>
      <c r="I6149">
        <v>0</v>
      </c>
      <c r="J6149">
        <v>1</v>
      </c>
      <c r="K6149">
        <v>0</v>
      </c>
      <c r="L6149" t="s">
        <v>276</v>
      </c>
      <c r="M6149" t="s">
        <v>1013</v>
      </c>
      <c r="N6149" t="s">
        <v>111</v>
      </c>
      <c r="O6149" t="s">
        <v>122</v>
      </c>
      <c r="P6149" t="s">
        <v>23</v>
      </c>
      <c r="Q6149" t="s">
        <v>24</v>
      </c>
    </row>
    <row r="6150" spans="1:17" x14ac:dyDescent="0.2">
      <c r="A6150" s="2">
        <v>37291</v>
      </c>
      <c r="B6150" t="s">
        <v>118</v>
      </c>
      <c r="C6150" t="s">
        <v>890</v>
      </c>
      <c r="D6150" t="s">
        <v>36</v>
      </c>
      <c r="E6150" t="s">
        <v>36</v>
      </c>
      <c r="F6150">
        <v>68</v>
      </c>
      <c r="G6150">
        <v>77</v>
      </c>
      <c r="H6150">
        <v>0</v>
      </c>
      <c r="I6150">
        <v>0</v>
      </c>
      <c r="J6150">
        <v>2</v>
      </c>
      <c r="K6150">
        <v>0</v>
      </c>
      <c r="L6150" t="s">
        <v>276</v>
      </c>
      <c r="M6150" t="s">
        <v>218</v>
      </c>
      <c r="N6150" t="s">
        <v>111</v>
      </c>
      <c r="O6150" t="s">
        <v>122</v>
      </c>
      <c r="P6150" t="s">
        <v>23</v>
      </c>
      <c r="Q6150" t="s">
        <v>24</v>
      </c>
    </row>
    <row r="6151" spans="1:17" x14ac:dyDescent="0.2">
      <c r="A6151" s="2">
        <v>37293</v>
      </c>
      <c r="B6151" t="s">
        <v>167</v>
      </c>
      <c r="C6151" t="s">
        <v>244</v>
      </c>
      <c r="D6151" t="s">
        <v>115</v>
      </c>
      <c r="E6151" t="s">
        <v>50</v>
      </c>
      <c r="F6151">
        <v>29</v>
      </c>
      <c r="G6151">
        <v>47</v>
      </c>
      <c r="H6151">
        <v>0</v>
      </c>
      <c r="I6151">
        <v>0</v>
      </c>
      <c r="J6151">
        <v>2</v>
      </c>
      <c r="K6151">
        <v>3</v>
      </c>
      <c r="L6151" t="s">
        <v>28</v>
      </c>
      <c r="M6151" t="s">
        <v>625</v>
      </c>
      <c r="N6151" t="s">
        <v>167</v>
      </c>
      <c r="O6151" t="s">
        <v>22</v>
      </c>
      <c r="P6151" t="s">
        <v>23</v>
      </c>
      <c r="Q6151" t="s">
        <v>41</v>
      </c>
    </row>
    <row r="6152" spans="1:17" x14ac:dyDescent="0.2">
      <c r="A6152" s="2">
        <v>37293</v>
      </c>
      <c r="B6152" t="s">
        <v>113</v>
      </c>
      <c r="C6152" t="s">
        <v>25</v>
      </c>
      <c r="D6152" t="s">
        <v>115</v>
      </c>
      <c r="E6152" t="s">
        <v>19</v>
      </c>
      <c r="F6152">
        <v>32</v>
      </c>
      <c r="G6152">
        <v>3</v>
      </c>
      <c r="H6152">
        <v>0</v>
      </c>
      <c r="I6152">
        <v>0</v>
      </c>
      <c r="J6152">
        <v>0</v>
      </c>
      <c r="K6152">
        <v>1</v>
      </c>
      <c r="L6152" t="s">
        <v>28</v>
      </c>
      <c r="M6152" t="s">
        <v>231</v>
      </c>
      <c r="N6152" t="s">
        <v>113</v>
      </c>
      <c r="O6152" t="s">
        <v>22</v>
      </c>
      <c r="P6152" t="s">
        <v>23</v>
      </c>
      <c r="Q6152" t="s">
        <v>41</v>
      </c>
    </row>
    <row r="6153" spans="1:17" x14ac:dyDescent="0.2">
      <c r="A6153" s="2">
        <v>37294</v>
      </c>
      <c r="B6153" t="s">
        <v>111</v>
      </c>
      <c r="C6153" t="s">
        <v>120</v>
      </c>
      <c r="D6153" t="s">
        <v>36</v>
      </c>
      <c r="E6153" t="s">
        <v>36</v>
      </c>
      <c r="F6153">
        <v>108</v>
      </c>
      <c r="G6153">
        <v>37</v>
      </c>
      <c r="H6153">
        <v>0</v>
      </c>
      <c r="I6153">
        <v>0</v>
      </c>
      <c r="J6153">
        <v>0</v>
      </c>
      <c r="K6153">
        <v>3</v>
      </c>
      <c r="L6153" t="s">
        <v>276</v>
      </c>
      <c r="M6153" t="s">
        <v>218</v>
      </c>
      <c r="N6153" t="s">
        <v>111</v>
      </c>
      <c r="O6153" t="s">
        <v>22</v>
      </c>
      <c r="P6153" t="s">
        <v>23</v>
      </c>
      <c r="Q6153" t="s">
        <v>41</v>
      </c>
    </row>
    <row r="6154" spans="1:17" x14ac:dyDescent="0.2">
      <c r="A6154" s="2">
        <v>37294</v>
      </c>
      <c r="B6154" t="s">
        <v>135</v>
      </c>
      <c r="C6154" t="s">
        <v>118</v>
      </c>
      <c r="D6154" t="s">
        <v>36</v>
      </c>
      <c r="E6154" t="s">
        <v>36</v>
      </c>
      <c r="F6154">
        <v>40</v>
      </c>
      <c r="G6154">
        <v>68</v>
      </c>
      <c r="H6154">
        <v>0</v>
      </c>
      <c r="I6154">
        <v>0</v>
      </c>
      <c r="J6154">
        <v>1</v>
      </c>
      <c r="K6154">
        <v>2</v>
      </c>
      <c r="L6154" t="s">
        <v>276</v>
      </c>
      <c r="M6154" t="s">
        <v>218</v>
      </c>
      <c r="N6154" t="s">
        <v>111</v>
      </c>
      <c r="O6154" t="s">
        <v>122</v>
      </c>
      <c r="P6154" t="s">
        <v>23</v>
      </c>
      <c r="Q6154" t="s">
        <v>41</v>
      </c>
    </row>
    <row r="6155" spans="1:17" x14ac:dyDescent="0.2">
      <c r="A6155" s="2">
        <v>37294</v>
      </c>
      <c r="B6155" t="s">
        <v>443</v>
      </c>
      <c r="C6155" t="s">
        <v>163</v>
      </c>
      <c r="D6155" t="s">
        <v>115</v>
      </c>
      <c r="E6155" t="s">
        <v>115</v>
      </c>
      <c r="F6155">
        <v>115</v>
      </c>
      <c r="G6155">
        <v>139</v>
      </c>
      <c r="H6155">
        <v>0</v>
      </c>
      <c r="I6155">
        <v>0</v>
      </c>
      <c r="J6155">
        <v>2</v>
      </c>
      <c r="K6155">
        <v>1</v>
      </c>
      <c r="L6155" t="s">
        <v>28</v>
      </c>
      <c r="M6155" t="s">
        <v>443</v>
      </c>
      <c r="N6155" t="s">
        <v>443</v>
      </c>
      <c r="O6155" t="s">
        <v>22</v>
      </c>
      <c r="P6155" t="s">
        <v>23</v>
      </c>
      <c r="Q6155" t="s">
        <v>24</v>
      </c>
    </row>
    <row r="6156" spans="1:17" x14ac:dyDescent="0.2">
      <c r="A6156" s="2">
        <v>37296</v>
      </c>
      <c r="B6156" t="s">
        <v>73</v>
      </c>
      <c r="C6156" t="s">
        <v>384</v>
      </c>
      <c r="D6156" t="s">
        <v>50</v>
      </c>
      <c r="E6156" t="s">
        <v>50</v>
      </c>
      <c r="F6156">
        <v>97</v>
      </c>
      <c r="G6156">
        <v>103</v>
      </c>
      <c r="H6156">
        <v>0</v>
      </c>
      <c r="I6156">
        <v>0</v>
      </c>
      <c r="J6156">
        <v>1</v>
      </c>
      <c r="K6156">
        <v>0</v>
      </c>
      <c r="L6156" t="s">
        <v>247</v>
      </c>
      <c r="M6156" t="s">
        <v>193</v>
      </c>
      <c r="N6156" t="s">
        <v>184</v>
      </c>
      <c r="O6156" t="s">
        <v>122</v>
      </c>
      <c r="P6156" t="s">
        <v>23</v>
      </c>
      <c r="Q6156" t="s">
        <v>24</v>
      </c>
    </row>
    <row r="6157" spans="1:17" x14ac:dyDescent="0.2">
      <c r="A6157" s="2">
        <v>37296</v>
      </c>
      <c r="B6157" t="s">
        <v>111</v>
      </c>
      <c r="C6157" t="s">
        <v>135</v>
      </c>
      <c r="D6157" t="s">
        <v>36</v>
      </c>
      <c r="E6157" t="s">
        <v>36</v>
      </c>
      <c r="F6157">
        <v>108</v>
      </c>
      <c r="G6157">
        <v>40</v>
      </c>
      <c r="H6157">
        <v>0</v>
      </c>
      <c r="I6157">
        <v>0</v>
      </c>
      <c r="J6157">
        <v>0</v>
      </c>
      <c r="K6157">
        <v>3</v>
      </c>
      <c r="L6157" t="s">
        <v>276</v>
      </c>
      <c r="M6157" t="s">
        <v>1021</v>
      </c>
      <c r="N6157" t="s">
        <v>111</v>
      </c>
      <c r="O6157" t="s">
        <v>22</v>
      </c>
      <c r="P6157" t="s">
        <v>23</v>
      </c>
      <c r="Q6157" t="s">
        <v>41</v>
      </c>
    </row>
    <row r="6158" spans="1:17" x14ac:dyDescent="0.2">
      <c r="A6158" s="2">
        <v>37296</v>
      </c>
      <c r="B6158" t="s">
        <v>184</v>
      </c>
      <c r="C6158" t="s">
        <v>177</v>
      </c>
      <c r="D6158" t="s">
        <v>50</v>
      </c>
      <c r="E6158" t="s">
        <v>115</v>
      </c>
      <c r="F6158">
        <v>131</v>
      </c>
      <c r="G6158">
        <v>98</v>
      </c>
      <c r="H6158">
        <v>0</v>
      </c>
      <c r="I6158">
        <v>0</v>
      </c>
      <c r="J6158">
        <v>2</v>
      </c>
      <c r="K6158">
        <v>1</v>
      </c>
      <c r="L6158" t="s">
        <v>247</v>
      </c>
      <c r="M6158" t="s">
        <v>193</v>
      </c>
      <c r="N6158" t="s">
        <v>184</v>
      </c>
      <c r="O6158" t="s">
        <v>22</v>
      </c>
      <c r="P6158" t="s">
        <v>23</v>
      </c>
      <c r="Q6158" t="s">
        <v>24</v>
      </c>
    </row>
    <row r="6159" spans="1:17" x14ac:dyDescent="0.2">
      <c r="A6159" s="2">
        <v>37297</v>
      </c>
      <c r="B6159" t="s">
        <v>48</v>
      </c>
      <c r="C6159" t="s">
        <v>90</v>
      </c>
      <c r="D6159" t="s">
        <v>50</v>
      </c>
      <c r="E6159" t="s">
        <v>50</v>
      </c>
      <c r="F6159">
        <v>118</v>
      </c>
      <c r="G6159">
        <v>31</v>
      </c>
      <c r="H6159">
        <v>0</v>
      </c>
      <c r="I6159">
        <v>0</v>
      </c>
      <c r="J6159">
        <v>1</v>
      </c>
      <c r="K6159">
        <v>2</v>
      </c>
      <c r="L6159" t="s">
        <v>28</v>
      </c>
      <c r="M6159" t="s">
        <v>146</v>
      </c>
      <c r="N6159" t="s">
        <v>145</v>
      </c>
      <c r="O6159" t="s">
        <v>122</v>
      </c>
      <c r="P6159" t="s">
        <v>23</v>
      </c>
      <c r="Q6159" t="s">
        <v>41</v>
      </c>
    </row>
    <row r="6160" spans="1:17" x14ac:dyDescent="0.2">
      <c r="A6160" s="2">
        <v>37297</v>
      </c>
      <c r="B6160" t="s">
        <v>163</v>
      </c>
      <c r="C6160" t="s">
        <v>166</v>
      </c>
      <c r="D6160" t="s">
        <v>115</v>
      </c>
      <c r="E6160" t="s">
        <v>115</v>
      </c>
      <c r="F6160">
        <v>139</v>
      </c>
      <c r="G6160">
        <v>80</v>
      </c>
      <c r="H6160">
        <v>0</v>
      </c>
      <c r="I6160">
        <v>0</v>
      </c>
      <c r="J6160">
        <v>1</v>
      </c>
      <c r="K6160">
        <v>1</v>
      </c>
      <c r="L6160" t="s">
        <v>447</v>
      </c>
      <c r="M6160" t="s">
        <v>226</v>
      </c>
      <c r="N6160" t="s">
        <v>114</v>
      </c>
      <c r="O6160" t="s">
        <v>122</v>
      </c>
      <c r="P6160" t="s">
        <v>23</v>
      </c>
      <c r="Q6160" t="s">
        <v>30</v>
      </c>
    </row>
    <row r="6161" spans="1:17" x14ac:dyDescent="0.2">
      <c r="A6161" s="2">
        <v>37297</v>
      </c>
      <c r="B6161" t="s">
        <v>118</v>
      </c>
      <c r="C6161" t="s">
        <v>120</v>
      </c>
      <c r="D6161" t="s">
        <v>36</v>
      </c>
      <c r="E6161" t="s">
        <v>36</v>
      </c>
      <c r="F6161">
        <v>68</v>
      </c>
      <c r="G6161">
        <v>37</v>
      </c>
      <c r="H6161">
        <v>0</v>
      </c>
      <c r="I6161">
        <v>0</v>
      </c>
      <c r="J6161">
        <v>0</v>
      </c>
      <c r="K6161">
        <v>0</v>
      </c>
      <c r="L6161" t="s">
        <v>276</v>
      </c>
      <c r="M6161" t="s">
        <v>218</v>
      </c>
      <c r="N6161" t="s">
        <v>111</v>
      </c>
      <c r="O6161" t="s">
        <v>122</v>
      </c>
      <c r="P6161" t="s">
        <v>59</v>
      </c>
      <c r="Q6161" t="s">
        <v>41</v>
      </c>
    </row>
    <row r="6162" spans="1:17" x14ac:dyDescent="0.2">
      <c r="A6162" s="2">
        <v>37297</v>
      </c>
      <c r="B6162" t="s">
        <v>114</v>
      </c>
      <c r="C6162" t="s">
        <v>443</v>
      </c>
      <c r="D6162" t="s">
        <v>115</v>
      </c>
      <c r="E6162" t="s">
        <v>115</v>
      </c>
      <c r="F6162">
        <v>62</v>
      </c>
      <c r="G6162">
        <v>115</v>
      </c>
      <c r="H6162">
        <v>0</v>
      </c>
      <c r="I6162">
        <v>0</v>
      </c>
      <c r="J6162">
        <v>4</v>
      </c>
      <c r="K6162">
        <v>0</v>
      </c>
      <c r="L6162" t="s">
        <v>447</v>
      </c>
      <c r="M6162" t="s">
        <v>226</v>
      </c>
      <c r="N6162" t="s">
        <v>114</v>
      </c>
      <c r="O6162" t="s">
        <v>22</v>
      </c>
      <c r="P6162" t="s">
        <v>23</v>
      </c>
      <c r="Q6162" t="s">
        <v>24</v>
      </c>
    </row>
    <row r="6163" spans="1:17" x14ac:dyDescent="0.2">
      <c r="A6163" s="2">
        <v>37298</v>
      </c>
      <c r="B6163" t="s">
        <v>184</v>
      </c>
      <c r="C6163" t="s">
        <v>73</v>
      </c>
      <c r="D6163" t="s">
        <v>50</v>
      </c>
      <c r="E6163" t="s">
        <v>50</v>
      </c>
      <c r="F6163">
        <v>131</v>
      </c>
      <c r="G6163">
        <v>97</v>
      </c>
      <c r="H6163">
        <v>0</v>
      </c>
      <c r="I6163">
        <v>0</v>
      </c>
      <c r="J6163">
        <v>1</v>
      </c>
      <c r="K6163">
        <v>1</v>
      </c>
      <c r="L6163" t="s">
        <v>247</v>
      </c>
      <c r="M6163" t="s">
        <v>193</v>
      </c>
      <c r="N6163" t="s">
        <v>184</v>
      </c>
      <c r="O6163" t="s">
        <v>22</v>
      </c>
      <c r="P6163" t="s">
        <v>23</v>
      </c>
      <c r="Q6163" t="s">
        <v>30</v>
      </c>
    </row>
    <row r="6164" spans="1:17" x14ac:dyDescent="0.2">
      <c r="A6164" s="2">
        <v>37298</v>
      </c>
      <c r="B6164" t="s">
        <v>384</v>
      </c>
      <c r="C6164" t="s">
        <v>177</v>
      </c>
      <c r="D6164" t="s">
        <v>50</v>
      </c>
      <c r="E6164" t="s">
        <v>115</v>
      </c>
      <c r="F6164">
        <v>103</v>
      </c>
      <c r="G6164">
        <v>98</v>
      </c>
      <c r="H6164">
        <v>0</v>
      </c>
      <c r="I6164">
        <v>0</v>
      </c>
      <c r="J6164">
        <v>2</v>
      </c>
      <c r="K6164">
        <v>0</v>
      </c>
      <c r="L6164" t="s">
        <v>247</v>
      </c>
      <c r="M6164" t="s">
        <v>193</v>
      </c>
      <c r="N6164" t="s">
        <v>184</v>
      </c>
      <c r="O6164" t="s">
        <v>122</v>
      </c>
      <c r="P6164" t="s">
        <v>23</v>
      </c>
      <c r="Q6164" t="s">
        <v>24</v>
      </c>
    </row>
    <row r="6165" spans="1:17" x14ac:dyDescent="0.2">
      <c r="A6165" s="2">
        <v>37299</v>
      </c>
      <c r="B6165" t="s">
        <v>145</v>
      </c>
      <c r="C6165" t="s">
        <v>53</v>
      </c>
      <c r="D6165" t="s">
        <v>50</v>
      </c>
      <c r="E6165" t="s">
        <v>50</v>
      </c>
      <c r="F6165">
        <v>79</v>
      </c>
      <c r="G6165">
        <v>65</v>
      </c>
      <c r="H6165">
        <v>0</v>
      </c>
      <c r="I6165">
        <v>0</v>
      </c>
      <c r="J6165">
        <v>1</v>
      </c>
      <c r="K6165">
        <v>1</v>
      </c>
      <c r="L6165" t="s">
        <v>691</v>
      </c>
      <c r="M6165" t="s">
        <v>435</v>
      </c>
      <c r="N6165" t="s">
        <v>145</v>
      </c>
      <c r="O6165" t="s">
        <v>22</v>
      </c>
      <c r="P6165" t="s">
        <v>59</v>
      </c>
      <c r="Q6165" t="s">
        <v>24</v>
      </c>
    </row>
    <row r="6166" spans="1:17" x14ac:dyDescent="0.2">
      <c r="A6166" s="2">
        <v>37299</v>
      </c>
      <c r="B6166" t="s">
        <v>293</v>
      </c>
      <c r="C6166" t="s">
        <v>94</v>
      </c>
      <c r="D6166" t="s">
        <v>50</v>
      </c>
      <c r="E6166" t="s">
        <v>50</v>
      </c>
      <c r="F6166">
        <v>14</v>
      </c>
      <c r="G6166">
        <v>67</v>
      </c>
      <c r="H6166">
        <v>0</v>
      </c>
      <c r="I6166">
        <v>0</v>
      </c>
      <c r="J6166">
        <v>2</v>
      </c>
      <c r="K6166">
        <v>0</v>
      </c>
      <c r="L6166" t="s">
        <v>691</v>
      </c>
      <c r="M6166" t="s">
        <v>433</v>
      </c>
      <c r="N6166" t="s">
        <v>145</v>
      </c>
      <c r="O6166" t="s">
        <v>122</v>
      </c>
      <c r="P6166" t="s">
        <v>23</v>
      </c>
      <c r="Q6166" t="s">
        <v>24</v>
      </c>
    </row>
    <row r="6167" spans="1:17" x14ac:dyDescent="0.2">
      <c r="A6167" s="2">
        <v>37299</v>
      </c>
      <c r="B6167" t="s">
        <v>163</v>
      </c>
      <c r="C6167" t="s">
        <v>443</v>
      </c>
      <c r="D6167" t="s">
        <v>115</v>
      </c>
      <c r="E6167" t="s">
        <v>115</v>
      </c>
      <c r="F6167">
        <v>139</v>
      </c>
      <c r="G6167">
        <v>115</v>
      </c>
      <c r="H6167">
        <v>0</v>
      </c>
      <c r="I6167">
        <v>0</v>
      </c>
      <c r="J6167">
        <v>4</v>
      </c>
      <c r="K6167">
        <v>2</v>
      </c>
      <c r="L6167" t="s">
        <v>447</v>
      </c>
      <c r="M6167" t="s">
        <v>226</v>
      </c>
      <c r="N6167" t="s">
        <v>114</v>
      </c>
      <c r="O6167" t="s">
        <v>122</v>
      </c>
      <c r="P6167" t="s">
        <v>23</v>
      </c>
      <c r="Q6167" t="s">
        <v>24</v>
      </c>
    </row>
    <row r="6168" spans="1:17" x14ac:dyDescent="0.2">
      <c r="A6168" s="2">
        <v>37299</v>
      </c>
      <c r="B6168" t="s">
        <v>249</v>
      </c>
      <c r="C6168" t="s">
        <v>304</v>
      </c>
      <c r="D6168" t="s">
        <v>50</v>
      </c>
      <c r="E6168" t="s">
        <v>27</v>
      </c>
      <c r="F6168">
        <v>27</v>
      </c>
      <c r="G6168">
        <v>25</v>
      </c>
      <c r="H6168">
        <v>0</v>
      </c>
      <c r="I6168">
        <v>0</v>
      </c>
      <c r="J6168">
        <v>1</v>
      </c>
      <c r="K6168">
        <v>5</v>
      </c>
      <c r="L6168" t="s">
        <v>252</v>
      </c>
      <c r="M6168" t="s">
        <v>434</v>
      </c>
      <c r="N6168" t="s">
        <v>254</v>
      </c>
      <c r="O6168" t="s">
        <v>122</v>
      </c>
      <c r="P6168" t="s">
        <v>23</v>
      </c>
      <c r="Q6168" t="s">
        <v>41</v>
      </c>
    </row>
    <row r="6169" spans="1:17" x14ac:dyDescent="0.2">
      <c r="A6169" s="2">
        <v>37299</v>
      </c>
      <c r="B6169" t="s">
        <v>114</v>
      </c>
      <c r="C6169" t="s">
        <v>166</v>
      </c>
      <c r="D6169" t="s">
        <v>115</v>
      </c>
      <c r="E6169" t="s">
        <v>115</v>
      </c>
      <c r="F6169">
        <v>62</v>
      </c>
      <c r="G6169">
        <v>80</v>
      </c>
      <c r="H6169">
        <v>0</v>
      </c>
      <c r="I6169">
        <v>0</v>
      </c>
      <c r="J6169">
        <v>1</v>
      </c>
      <c r="K6169">
        <v>0</v>
      </c>
      <c r="L6169" t="s">
        <v>447</v>
      </c>
      <c r="M6169" t="s">
        <v>226</v>
      </c>
      <c r="N6169" t="s">
        <v>114</v>
      </c>
      <c r="O6169" t="s">
        <v>22</v>
      </c>
      <c r="P6169" t="s">
        <v>23</v>
      </c>
      <c r="Q6169" t="s">
        <v>24</v>
      </c>
    </row>
    <row r="6170" spans="1:17" x14ac:dyDescent="0.2">
      <c r="A6170" s="2">
        <v>37299</v>
      </c>
      <c r="B6170" t="s">
        <v>180</v>
      </c>
      <c r="C6170" t="s">
        <v>31</v>
      </c>
      <c r="D6170" t="s">
        <v>50</v>
      </c>
      <c r="E6170" t="s">
        <v>19</v>
      </c>
      <c r="F6170">
        <v>23</v>
      </c>
      <c r="G6170">
        <v>38</v>
      </c>
      <c r="H6170">
        <v>0</v>
      </c>
      <c r="I6170">
        <v>0</v>
      </c>
      <c r="J6170">
        <v>0</v>
      </c>
      <c r="K6170">
        <v>1</v>
      </c>
      <c r="L6170" t="s">
        <v>28</v>
      </c>
      <c r="M6170" t="s">
        <v>1024</v>
      </c>
      <c r="N6170" t="s">
        <v>126</v>
      </c>
      <c r="O6170" t="s">
        <v>122</v>
      </c>
      <c r="P6170" t="s">
        <v>23</v>
      </c>
      <c r="Q6170" t="s">
        <v>41</v>
      </c>
    </row>
    <row r="6171" spans="1:17" x14ac:dyDescent="0.2">
      <c r="A6171" s="2">
        <v>37300</v>
      </c>
      <c r="B6171" t="s">
        <v>147</v>
      </c>
      <c r="C6171" t="s">
        <v>49</v>
      </c>
      <c r="D6171" t="s">
        <v>50</v>
      </c>
      <c r="E6171" t="s">
        <v>50</v>
      </c>
      <c r="F6171">
        <v>22</v>
      </c>
      <c r="G6171">
        <v>30</v>
      </c>
      <c r="H6171">
        <v>0</v>
      </c>
      <c r="I6171">
        <v>0</v>
      </c>
      <c r="J6171">
        <v>1</v>
      </c>
      <c r="K6171">
        <v>0</v>
      </c>
      <c r="L6171" t="s">
        <v>28</v>
      </c>
      <c r="M6171" t="s">
        <v>148</v>
      </c>
      <c r="N6171" t="s">
        <v>147</v>
      </c>
      <c r="O6171" t="s">
        <v>22</v>
      </c>
      <c r="P6171" t="s">
        <v>23</v>
      </c>
      <c r="Q6171" t="s">
        <v>24</v>
      </c>
    </row>
    <row r="6172" spans="1:17" x14ac:dyDescent="0.2">
      <c r="A6172" s="2">
        <v>37300</v>
      </c>
      <c r="B6172" t="s">
        <v>274</v>
      </c>
      <c r="C6172" t="s">
        <v>87</v>
      </c>
      <c r="D6172" t="s">
        <v>50</v>
      </c>
      <c r="E6172" t="s">
        <v>50</v>
      </c>
      <c r="F6172">
        <v>21</v>
      </c>
      <c r="G6172">
        <v>52</v>
      </c>
      <c r="H6172">
        <v>0</v>
      </c>
      <c r="I6172">
        <v>0</v>
      </c>
      <c r="J6172">
        <v>0</v>
      </c>
      <c r="K6172">
        <v>0</v>
      </c>
      <c r="L6172" t="s">
        <v>28</v>
      </c>
      <c r="M6172" t="s">
        <v>582</v>
      </c>
      <c r="N6172" t="s">
        <v>274</v>
      </c>
      <c r="O6172" t="s">
        <v>22</v>
      </c>
      <c r="P6172" t="s">
        <v>23</v>
      </c>
      <c r="Q6172" t="s">
        <v>30</v>
      </c>
    </row>
    <row r="6173" spans="1:17" x14ac:dyDescent="0.2">
      <c r="A6173" s="2">
        <v>37300</v>
      </c>
      <c r="B6173" t="s">
        <v>145</v>
      </c>
      <c r="C6173" t="s">
        <v>293</v>
      </c>
      <c r="D6173" t="s">
        <v>50</v>
      </c>
      <c r="E6173" t="s">
        <v>50</v>
      </c>
      <c r="F6173">
        <v>82</v>
      </c>
      <c r="G6173">
        <v>15</v>
      </c>
      <c r="H6173">
        <v>0</v>
      </c>
      <c r="I6173">
        <v>0</v>
      </c>
      <c r="J6173">
        <v>3</v>
      </c>
      <c r="K6173">
        <v>4</v>
      </c>
      <c r="L6173" t="s">
        <v>691</v>
      </c>
      <c r="M6173" t="s">
        <v>435</v>
      </c>
      <c r="N6173" t="s">
        <v>145</v>
      </c>
      <c r="O6173" t="s">
        <v>22</v>
      </c>
      <c r="P6173" t="s">
        <v>23</v>
      </c>
      <c r="Q6173" t="s">
        <v>41</v>
      </c>
    </row>
    <row r="6174" spans="1:17" x14ac:dyDescent="0.2">
      <c r="A6174" s="2">
        <v>37300</v>
      </c>
      <c r="B6174" t="s">
        <v>48</v>
      </c>
      <c r="C6174" t="s">
        <v>174</v>
      </c>
      <c r="D6174" t="s">
        <v>50</v>
      </c>
      <c r="E6174" t="s">
        <v>50</v>
      </c>
      <c r="F6174">
        <v>119</v>
      </c>
      <c r="G6174">
        <v>152</v>
      </c>
      <c r="H6174">
        <v>0</v>
      </c>
      <c r="I6174">
        <v>0</v>
      </c>
      <c r="J6174">
        <v>1</v>
      </c>
      <c r="K6174">
        <v>0</v>
      </c>
      <c r="L6174" t="s">
        <v>28</v>
      </c>
      <c r="M6174" t="s">
        <v>1025</v>
      </c>
      <c r="N6174" t="s">
        <v>145</v>
      </c>
      <c r="O6174" t="s">
        <v>122</v>
      </c>
      <c r="P6174" t="s">
        <v>23</v>
      </c>
      <c r="Q6174" t="s">
        <v>24</v>
      </c>
    </row>
    <row r="6175" spans="1:17" x14ac:dyDescent="0.2">
      <c r="A6175" s="2">
        <v>37300</v>
      </c>
      <c r="B6175" t="s">
        <v>67</v>
      </c>
      <c r="C6175" t="s">
        <v>92</v>
      </c>
      <c r="D6175" t="s">
        <v>50</v>
      </c>
      <c r="E6175" t="s">
        <v>50</v>
      </c>
      <c r="F6175">
        <v>1</v>
      </c>
      <c r="G6175">
        <v>16</v>
      </c>
      <c r="H6175">
        <v>0</v>
      </c>
      <c r="I6175">
        <v>0</v>
      </c>
      <c r="J6175">
        <v>2</v>
      </c>
      <c r="K6175">
        <v>1</v>
      </c>
      <c r="L6175" t="s">
        <v>28</v>
      </c>
      <c r="M6175" t="s">
        <v>769</v>
      </c>
      <c r="N6175" t="s">
        <v>67</v>
      </c>
      <c r="O6175" t="s">
        <v>22</v>
      </c>
      <c r="P6175" t="s">
        <v>23</v>
      </c>
      <c r="Q6175" t="s">
        <v>24</v>
      </c>
    </row>
    <row r="6176" spans="1:17" x14ac:dyDescent="0.2">
      <c r="A6176" s="2">
        <v>37300</v>
      </c>
      <c r="B6176" t="s">
        <v>129</v>
      </c>
      <c r="C6176" t="s">
        <v>123</v>
      </c>
      <c r="D6176" t="s">
        <v>50</v>
      </c>
      <c r="E6176" t="s">
        <v>50</v>
      </c>
      <c r="F6176">
        <v>12</v>
      </c>
      <c r="G6176">
        <v>50</v>
      </c>
      <c r="H6176">
        <v>0</v>
      </c>
      <c r="I6176">
        <v>0</v>
      </c>
      <c r="J6176">
        <v>7</v>
      </c>
      <c r="K6176">
        <v>1</v>
      </c>
      <c r="L6176" t="s">
        <v>28</v>
      </c>
      <c r="M6176" t="s">
        <v>423</v>
      </c>
      <c r="N6176" t="s">
        <v>129</v>
      </c>
      <c r="O6176" t="s">
        <v>22</v>
      </c>
      <c r="P6176" t="s">
        <v>23</v>
      </c>
      <c r="Q6176" t="s">
        <v>24</v>
      </c>
    </row>
    <row r="6177" spans="1:17" x14ac:dyDescent="0.2">
      <c r="A6177" s="2">
        <v>37300</v>
      </c>
      <c r="B6177" t="s">
        <v>153</v>
      </c>
      <c r="C6177" t="s">
        <v>52</v>
      </c>
      <c r="D6177" t="s">
        <v>50</v>
      </c>
      <c r="E6177" t="s">
        <v>50</v>
      </c>
      <c r="F6177">
        <v>59</v>
      </c>
      <c r="G6177">
        <v>17</v>
      </c>
      <c r="H6177">
        <v>0</v>
      </c>
      <c r="I6177">
        <v>0</v>
      </c>
      <c r="J6177">
        <v>2</v>
      </c>
      <c r="K6177">
        <v>2</v>
      </c>
      <c r="L6177" t="s">
        <v>28</v>
      </c>
      <c r="M6177" t="s">
        <v>272</v>
      </c>
      <c r="N6177" t="s">
        <v>153</v>
      </c>
      <c r="O6177" t="s">
        <v>22</v>
      </c>
      <c r="P6177" t="s">
        <v>23</v>
      </c>
      <c r="Q6177" t="s">
        <v>30</v>
      </c>
    </row>
    <row r="6178" spans="1:17" x14ac:dyDescent="0.2">
      <c r="A6178" s="2">
        <v>37300</v>
      </c>
      <c r="B6178" t="s">
        <v>98</v>
      </c>
      <c r="C6178" t="s">
        <v>95</v>
      </c>
      <c r="D6178" t="s">
        <v>50</v>
      </c>
      <c r="E6178" t="s">
        <v>50</v>
      </c>
      <c r="F6178">
        <v>19</v>
      </c>
      <c r="G6178">
        <v>23</v>
      </c>
      <c r="H6178">
        <v>0</v>
      </c>
      <c r="I6178">
        <v>0</v>
      </c>
      <c r="J6178">
        <v>2</v>
      </c>
      <c r="K6178">
        <v>0</v>
      </c>
      <c r="L6178" t="s">
        <v>28</v>
      </c>
      <c r="M6178" t="s">
        <v>99</v>
      </c>
      <c r="N6178" t="s">
        <v>98</v>
      </c>
      <c r="O6178" t="s">
        <v>22</v>
      </c>
      <c r="P6178" t="s">
        <v>23</v>
      </c>
      <c r="Q6178" t="s">
        <v>24</v>
      </c>
    </row>
    <row r="6179" spans="1:17" x14ac:dyDescent="0.2">
      <c r="A6179" s="2">
        <v>37300</v>
      </c>
      <c r="B6179" t="s">
        <v>119</v>
      </c>
      <c r="C6179" t="s">
        <v>77</v>
      </c>
      <c r="D6179" t="s">
        <v>50</v>
      </c>
      <c r="E6179" t="s">
        <v>27</v>
      </c>
      <c r="F6179">
        <v>6</v>
      </c>
      <c r="G6179">
        <v>13</v>
      </c>
      <c r="H6179">
        <v>0</v>
      </c>
      <c r="I6179">
        <v>0</v>
      </c>
      <c r="J6179">
        <v>1</v>
      </c>
      <c r="K6179">
        <v>0</v>
      </c>
      <c r="L6179" t="s">
        <v>28</v>
      </c>
      <c r="M6179" t="s">
        <v>770</v>
      </c>
      <c r="N6179" t="s">
        <v>119</v>
      </c>
      <c r="O6179" t="s">
        <v>22</v>
      </c>
      <c r="P6179" t="s">
        <v>23</v>
      </c>
      <c r="Q6179" t="s">
        <v>24</v>
      </c>
    </row>
    <row r="6180" spans="1:17" x14ac:dyDescent="0.2">
      <c r="A6180" s="2">
        <v>37300</v>
      </c>
      <c r="B6180" t="s">
        <v>73</v>
      </c>
      <c r="C6180" t="s">
        <v>177</v>
      </c>
      <c r="D6180" t="s">
        <v>50</v>
      </c>
      <c r="E6180" t="s">
        <v>115</v>
      </c>
      <c r="F6180">
        <v>96</v>
      </c>
      <c r="G6180">
        <v>100</v>
      </c>
      <c r="H6180">
        <v>0</v>
      </c>
      <c r="I6180">
        <v>0</v>
      </c>
      <c r="J6180">
        <v>0</v>
      </c>
      <c r="K6180">
        <v>3</v>
      </c>
      <c r="L6180" t="s">
        <v>247</v>
      </c>
      <c r="M6180" t="s">
        <v>193</v>
      </c>
      <c r="N6180" t="s">
        <v>184</v>
      </c>
      <c r="O6180" t="s">
        <v>122</v>
      </c>
      <c r="P6180" t="s">
        <v>23</v>
      </c>
      <c r="Q6180" t="s">
        <v>41</v>
      </c>
    </row>
    <row r="6181" spans="1:17" x14ac:dyDescent="0.2">
      <c r="A6181" s="2">
        <v>37300</v>
      </c>
      <c r="B6181" t="s">
        <v>97</v>
      </c>
      <c r="C6181" t="s">
        <v>85</v>
      </c>
      <c r="D6181" t="s">
        <v>50</v>
      </c>
      <c r="E6181" t="s">
        <v>50</v>
      </c>
      <c r="F6181">
        <v>145</v>
      </c>
      <c r="G6181">
        <v>97</v>
      </c>
      <c r="H6181">
        <v>0</v>
      </c>
      <c r="I6181">
        <v>0</v>
      </c>
      <c r="J6181">
        <v>0</v>
      </c>
      <c r="K6181">
        <v>0</v>
      </c>
      <c r="L6181" t="s">
        <v>28</v>
      </c>
      <c r="M6181" t="s">
        <v>1026</v>
      </c>
      <c r="N6181" t="s">
        <v>97</v>
      </c>
      <c r="O6181" t="s">
        <v>22</v>
      </c>
      <c r="P6181" t="s">
        <v>23</v>
      </c>
      <c r="Q6181" t="s">
        <v>30</v>
      </c>
    </row>
    <row r="6182" spans="1:17" x14ac:dyDescent="0.2">
      <c r="A6182" s="2">
        <v>37300</v>
      </c>
      <c r="B6182" t="s">
        <v>184</v>
      </c>
      <c r="C6182" t="s">
        <v>384</v>
      </c>
      <c r="D6182" t="s">
        <v>50</v>
      </c>
      <c r="E6182" t="s">
        <v>50</v>
      </c>
      <c r="F6182">
        <v>126</v>
      </c>
      <c r="G6182">
        <v>104</v>
      </c>
      <c r="H6182">
        <v>0</v>
      </c>
      <c r="I6182">
        <v>0</v>
      </c>
      <c r="J6182">
        <v>3</v>
      </c>
      <c r="K6182">
        <v>0</v>
      </c>
      <c r="L6182" t="s">
        <v>247</v>
      </c>
      <c r="M6182" t="s">
        <v>193</v>
      </c>
      <c r="N6182" t="s">
        <v>184</v>
      </c>
      <c r="O6182" t="s">
        <v>22</v>
      </c>
      <c r="P6182" t="s">
        <v>23</v>
      </c>
      <c r="Q6182" t="s">
        <v>24</v>
      </c>
    </row>
    <row r="6183" spans="1:17" x14ac:dyDescent="0.2">
      <c r="A6183" s="2">
        <v>37300</v>
      </c>
      <c r="B6183" t="s">
        <v>126</v>
      </c>
      <c r="C6183" t="s">
        <v>89</v>
      </c>
      <c r="D6183" t="s">
        <v>50</v>
      </c>
      <c r="E6183" t="s">
        <v>50</v>
      </c>
      <c r="F6183">
        <v>8</v>
      </c>
      <c r="G6183">
        <v>10</v>
      </c>
      <c r="H6183">
        <v>0</v>
      </c>
      <c r="I6183">
        <v>0</v>
      </c>
      <c r="J6183">
        <v>1</v>
      </c>
      <c r="K6183">
        <v>1</v>
      </c>
      <c r="L6183" t="s">
        <v>28</v>
      </c>
      <c r="M6183" t="s">
        <v>308</v>
      </c>
      <c r="N6183" t="s">
        <v>126</v>
      </c>
      <c r="O6183" t="s">
        <v>22</v>
      </c>
      <c r="P6183" t="s">
        <v>23</v>
      </c>
      <c r="Q6183" t="s">
        <v>30</v>
      </c>
    </row>
    <row r="6184" spans="1:17" x14ac:dyDescent="0.2">
      <c r="A6184" s="2">
        <v>37300</v>
      </c>
      <c r="B6184" t="s">
        <v>100</v>
      </c>
      <c r="C6184" t="s">
        <v>90</v>
      </c>
      <c r="D6184" t="s">
        <v>50</v>
      </c>
      <c r="E6184" t="s">
        <v>50</v>
      </c>
      <c r="F6184">
        <v>92</v>
      </c>
      <c r="G6184">
        <v>36</v>
      </c>
      <c r="H6184">
        <v>0</v>
      </c>
      <c r="I6184">
        <v>0</v>
      </c>
      <c r="J6184">
        <v>1</v>
      </c>
      <c r="K6184">
        <v>4</v>
      </c>
      <c r="L6184" t="s">
        <v>28</v>
      </c>
      <c r="M6184" t="s">
        <v>146</v>
      </c>
      <c r="N6184" t="s">
        <v>145</v>
      </c>
      <c r="O6184" t="s">
        <v>122</v>
      </c>
      <c r="P6184" t="s">
        <v>23</v>
      </c>
      <c r="Q6184" t="s">
        <v>41</v>
      </c>
    </row>
    <row r="6185" spans="1:17" x14ac:dyDescent="0.2">
      <c r="A6185" s="2">
        <v>37300</v>
      </c>
      <c r="B6185" t="s">
        <v>38</v>
      </c>
      <c r="C6185" t="s">
        <v>17</v>
      </c>
      <c r="D6185" t="s">
        <v>19</v>
      </c>
      <c r="E6185" t="s">
        <v>19</v>
      </c>
      <c r="F6185">
        <v>14</v>
      </c>
      <c r="G6185">
        <v>71</v>
      </c>
      <c r="H6185">
        <v>0</v>
      </c>
      <c r="I6185">
        <v>0</v>
      </c>
      <c r="J6185">
        <v>2</v>
      </c>
      <c r="K6185">
        <v>2</v>
      </c>
      <c r="L6185" t="s">
        <v>28</v>
      </c>
      <c r="M6185" t="s">
        <v>858</v>
      </c>
      <c r="N6185" t="s">
        <v>38</v>
      </c>
      <c r="O6185" t="s">
        <v>22</v>
      </c>
      <c r="P6185" t="s">
        <v>23</v>
      </c>
      <c r="Q6185" t="s">
        <v>30</v>
      </c>
    </row>
    <row r="6186" spans="1:17" x14ac:dyDescent="0.2">
      <c r="A6186" s="2">
        <v>37300</v>
      </c>
      <c r="B6186" t="s">
        <v>113</v>
      </c>
      <c r="C6186" t="s">
        <v>72</v>
      </c>
      <c r="D6186" t="s">
        <v>115</v>
      </c>
      <c r="E6186" t="s">
        <v>50</v>
      </c>
      <c r="F6186">
        <v>34</v>
      </c>
      <c r="G6186">
        <v>20</v>
      </c>
      <c r="H6186">
        <v>0</v>
      </c>
      <c r="I6186">
        <v>0</v>
      </c>
      <c r="J6186">
        <v>0</v>
      </c>
      <c r="K6186">
        <v>1</v>
      </c>
      <c r="L6186" t="s">
        <v>28</v>
      </c>
      <c r="M6186" t="s">
        <v>231</v>
      </c>
      <c r="N6186" t="s">
        <v>113</v>
      </c>
      <c r="O6186" t="s">
        <v>22</v>
      </c>
      <c r="P6186" t="s">
        <v>23</v>
      </c>
      <c r="Q6186" t="s">
        <v>41</v>
      </c>
    </row>
    <row r="6187" spans="1:17" x14ac:dyDescent="0.2">
      <c r="A6187" s="2">
        <v>37300</v>
      </c>
      <c r="B6187" t="s">
        <v>106</v>
      </c>
      <c r="C6187" t="s">
        <v>82</v>
      </c>
      <c r="D6187" t="s">
        <v>50</v>
      </c>
      <c r="E6187" t="s">
        <v>50</v>
      </c>
      <c r="F6187">
        <v>7</v>
      </c>
      <c r="G6187">
        <v>4</v>
      </c>
      <c r="H6187">
        <v>0</v>
      </c>
      <c r="I6187">
        <v>0</v>
      </c>
      <c r="J6187">
        <v>1</v>
      </c>
      <c r="K6187">
        <v>1</v>
      </c>
      <c r="L6187" t="s">
        <v>28</v>
      </c>
      <c r="M6187" t="s">
        <v>855</v>
      </c>
      <c r="N6187" t="s">
        <v>106</v>
      </c>
      <c r="O6187" t="s">
        <v>22</v>
      </c>
      <c r="P6187" t="s">
        <v>23</v>
      </c>
      <c r="Q6187" t="s">
        <v>30</v>
      </c>
    </row>
    <row r="6188" spans="1:17" x14ac:dyDescent="0.2">
      <c r="A6188" s="2">
        <v>37300</v>
      </c>
      <c r="B6188" t="s">
        <v>53</v>
      </c>
      <c r="C6188" t="s">
        <v>94</v>
      </c>
      <c r="D6188" t="s">
        <v>50</v>
      </c>
      <c r="E6188" t="s">
        <v>50</v>
      </c>
      <c r="F6188">
        <v>67</v>
      </c>
      <c r="G6188">
        <v>68</v>
      </c>
      <c r="H6188">
        <v>0</v>
      </c>
      <c r="I6188">
        <v>0</v>
      </c>
      <c r="J6188">
        <v>2</v>
      </c>
      <c r="K6188">
        <v>1</v>
      </c>
      <c r="L6188" t="s">
        <v>691</v>
      </c>
      <c r="M6188" t="s">
        <v>146</v>
      </c>
      <c r="N6188" t="s">
        <v>145</v>
      </c>
      <c r="O6188" t="s">
        <v>122</v>
      </c>
      <c r="P6188" t="s">
        <v>23</v>
      </c>
      <c r="Q6188" t="s">
        <v>24</v>
      </c>
    </row>
    <row r="6189" spans="1:17" x14ac:dyDescent="0.2">
      <c r="A6189" s="2">
        <v>37300</v>
      </c>
      <c r="B6189" t="s">
        <v>18</v>
      </c>
      <c r="C6189" t="s">
        <v>133</v>
      </c>
      <c r="D6189" t="s">
        <v>19</v>
      </c>
      <c r="E6189" t="s">
        <v>115</v>
      </c>
      <c r="F6189">
        <v>24</v>
      </c>
      <c r="G6189">
        <v>41</v>
      </c>
      <c r="H6189">
        <v>0</v>
      </c>
      <c r="I6189">
        <v>0</v>
      </c>
      <c r="J6189">
        <v>2</v>
      </c>
      <c r="K6189">
        <v>1</v>
      </c>
      <c r="L6189" t="s">
        <v>28</v>
      </c>
      <c r="M6189" t="s">
        <v>64</v>
      </c>
      <c r="N6189" t="s">
        <v>18</v>
      </c>
      <c r="O6189" t="s">
        <v>22</v>
      </c>
      <c r="P6189" t="s">
        <v>23</v>
      </c>
      <c r="Q6189" t="s">
        <v>24</v>
      </c>
    </row>
    <row r="6190" spans="1:17" x14ac:dyDescent="0.2">
      <c r="A6190" s="2">
        <v>37300</v>
      </c>
      <c r="B6190" t="s">
        <v>161</v>
      </c>
      <c r="C6190" t="s">
        <v>39</v>
      </c>
      <c r="D6190" t="s">
        <v>50</v>
      </c>
      <c r="E6190" t="s">
        <v>19</v>
      </c>
      <c r="F6190">
        <v>101</v>
      </c>
      <c r="G6190">
        <v>2</v>
      </c>
      <c r="H6190">
        <v>0</v>
      </c>
      <c r="I6190">
        <v>0</v>
      </c>
      <c r="J6190">
        <v>1</v>
      </c>
      <c r="K6190">
        <v>1</v>
      </c>
      <c r="L6190" t="s">
        <v>28</v>
      </c>
      <c r="M6190" t="s">
        <v>162</v>
      </c>
      <c r="N6190" t="s">
        <v>161</v>
      </c>
      <c r="O6190" t="s">
        <v>22</v>
      </c>
      <c r="P6190" t="s">
        <v>23</v>
      </c>
      <c r="Q6190" t="s">
        <v>30</v>
      </c>
    </row>
    <row r="6191" spans="1:17" x14ac:dyDescent="0.2">
      <c r="A6191" s="2">
        <v>37301</v>
      </c>
      <c r="B6191" t="s">
        <v>166</v>
      </c>
      <c r="C6191" t="s">
        <v>443</v>
      </c>
      <c r="D6191" t="s">
        <v>115</v>
      </c>
      <c r="E6191" t="s">
        <v>115</v>
      </c>
      <c r="F6191">
        <v>79</v>
      </c>
      <c r="G6191">
        <v>115</v>
      </c>
      <c r="H6191">
        <v>0</v>
      </c>
      <c r="I6191">
        <v>0</v>
      </c>
      <c r="J6191">
        <v>3</v>
      </c>
      <c r="K6191">
        <v>0</v>
      </c>
      <c r="L6191" t="s">
        <v>447</v>
      </c>
      <c r="M6191" t="s">
        <v>226</v>
      </c>
      <c r="N6191" t="s">
        <v>114</v>
      </c>
      <c r="O6191" t="s">
        <v>122</v>
      </c>
      <c r="P6191" t="s">
        <v>23</v>
      </c>
      <c r="Q6191" t="s">
        <v>24</v>
      </c>
    </row>
    <row r="6192" spans="1:17" x14ac:dyDescent="0.2">
      <c r="A6192" s="2">
        <v>37301</v>
      </c>
      <c r="B6192" t="s">
        <v>114</v>
      </c>
      <c r="C6192" t="s">
        <v>163</v>
      </c>
      <c r="D6192" t="s">
        <v>115</v>
      </c>
      <c r="E6192" t="s">
        <v>115</v>
      </c>
      <c r="F6192">
        <v>63</v>
      </c>
      <c r="G6192">
        <v>139</v>
      </c>
      <c r="H6192">
        <v>0</v>
      </c>
      <c r="I6192">
        <v>0</v>
      </c>
      <c r="J6192">
        <v>0</v>
      </c>
      <c r="K6192">
        <v>1</v>
      </c>
      <c r="L6192" t="s">
        <v>447</v>
      </c>
      <c r="M6192" t="s">
        <v>226</v>
      </c>
      <c r="N6192" t="s">
        <v>114</v>
      </c>
      <c r="O6192" t="s">
        <v>22</v>
      </c>
      <c r="P6192" t="s">
        <v>23</v>
      </c>
      <c r="Q6192" t="s">
        <v>41</v>
      </c>
    </row>
    <row r="6193" spans="1:17" x14ac:dyDescent="0.2">
      <c r="A6193" s="2">
        <v>37302</v>
      </c>
      <c r="B6193" t="s">
        <v>182</v>
      </c>
      <c r="C6193" t="s">
        <v>249</v>
      </c>
      <c r="D6193" t="s">
        <v>115</v>
      </c>
      <c r="E6193" t="s">
        <v>50</v>
      </c>
      <c r="F6193">
        <v>53</v>
      </c>
      <c r="G6193">
        <v>28</v>
      </c>
      <c r="H6193">
        <v>0</v>
      </c>
      <c r="I6193">
        <v>0</v>
      </c>
      <c r="J6193">
        <v>0</v>
      </c>
      <c r="K6193">
        <v>0</v>
      </c>
      <c r="L6193" t="s">
        <v>252</v>
      </c>
      <c r="M6193" t="s">
        <v>434</v>
      </c>
      <c r="N6193" t="s">
        <v>254</v>
      </c>
      <c r="O6193" t="s">
        <v>122</v>
      </c>
      <c r="P6193" t="s">
        <v>59</v>
      </c>
      <c r="Q6193" t="s">
        <v>41</v>
      </c>
    </row>
    <row r="6194" spans="1:17" x14ac:dyDescent="0.2">
      <c r="A6194" s="2">
        <v>37303</v>
      </c>
      <c r="B6194" t="s">
        <v>166</v>
      </c>
      <c r="C6194" t="s">
        <v>443</v>
      </c>
      <c r="D6194" t="s">
        <v>115</v>
      </c>
      <c r="E6194" t="s">
        <v>115</v>
      </c>
      <c r="F6194">
        <v>79</v>
      </c>
      <c r="G6194">
        <v>115</v>
      </c>
      <c r="H6194">
        <v>0</v>
      </c>
      <c r="I6194">
        <v>0</v>
      </c>
      <c r="J6194">
        <v>2</v>
      </c>
      <c r="K6194">
        <v>0</v>
      </c>
      <c r="L6194" t="s">
        <v>447</v>
      </c>
      <c r="M6194" t="s">
        <v>226</v>
      </c>
      <c r="N6194" t="s">
        <v>114</v>
      </c>
      <c r="O6194" t="s">
        <v>122</v>
      </c>
      <c r="P6194" t="s">
        <v>23</v>
      </c>
      <c r="Q6194" t="s">
        <v>24</v>
      </c>
    </row>
    <row r="6195" spans="1:17" x14ac:dyDescent="0.2">
      <c r="A6195" s="2">
        <v>37303</v>
      </c>
      <c r="B6195" t="s">
        <v>114</v>
      </c>
      <c r="C6195" t="s">
        <v>163</v>
      </c>
      <c r="D6195" t="s">
        <v>115</v>
      </c>
      <c r="E6195" t="s">
        <v>115</v>
      </c>
      <c r="F6195">
        <v>63</v>
      </c>
      <c r="G6195">
        <v>139</v>
      </c>
      <c r="H6195">
        <v>0</v>
      </c>
      <c r="I6195">
        <v>0</v>
      </c>
      <c r="J6195">
        <v>0</v>
      </c>
      <c r="K6195">
        <v>0</v>
      </c>
      <c r="L6195" t="s">
        <v>447</v>
      </c>
      <c r="M6195" t="s">
        <v>226</v>
      </c>
      <c r="N6195" t="s">
        <v>114</v>
      </c>
      <c r="O6195" t="s">
        <v>22</v>
      </c>
      <c r="P6195" t="s">
        <v>59</v>
      </c>
      <c r="Q6195" t="s">
        <v>41</v>
      </c>
    </row>
    <row r="6196" spans="1:17" x14ac:dyDescent="0.2">
      <c r="A6196" s="2">
        <v>37316</v>
      </c>
      <c r="B6196" t="s">
        <v>167</v>
      </c>
      <c r="C6196" t="s">
        <v>32</v>
      </c>
      <c r="D6196" t="s">
        <v>115</v>
      </c>
      <c r="E6196" t="s">
        <v>19</v>
      </c>
      <c r="F6196">
        <v>32</v>
      </c>
      <c r="G6196">
        <v>83</v>
      </c>
      <c r="H6196">
        <v>0</v>
      </c>
      <c r="I6196">
        <v>0</v>
      </c>
      <c r="J6196">
        <v>1</v>
      </c>
      <c r="K6196">
        <v>0</v>
      </c>
      <c r="L6196" t="s">
        <v>28</v>
      </c>
      <c r="M6196" t="s">
        <v>112</v>
      </c>
      <c r="N6196" t="s">
        <v>110</v>
      </c>
      <c r="O6196" t="s">
        <v>122</v>
      </c>
      <c r="P6196" t="s">
        <v>23</v>
      </c>
      <c r="Q6196" t="s">
        <v>24</v>
      </c>
    </row>
    <row r="6197" spans="1:17" x14ac:dyDescent="0.2">
      <c r="A6197" s="2">
        <v>37317</v>
      </c>
      <c r="B6197" t="s">
        <v>351</v>
      </c>
      <c r="C6197" t="s">
        <v>46</v>
      </c>
      <c r="D6197" t="s">
        <v>36</v>
      </c>
      <c r="E6197" t="s">
        <v>36</v>
      </c>
      <c r="F6197">
        <v>142</v>
      </c>
      <c r="G6197">
        <v>133</v>
      </c>
      <c r="H6197">
        <v>0</v>
      </c>
      <c r="I6197">
        <v>0</v>
      </c>
      <c r="J6197">
        <v>6</v>
      </c>
      <c r="K6197">
        <v>2</v>
      </c>
      <c r="L6197" t="s">
        <v>28</v>
      </c>
      <c r="M6197" t="s">
        <v>353</v>
      </c>
      <c r="N6197" t="s">
        <v>351</v>
      </c>
      <c r="O6197" t="s">
        <v>22</v>
      </c>
      <c r="P6197" t="s">
        <v>23</v>
      </c>
      <c r="Q6197" t="s">
        <v>24</v>
      </c>
    </row>
    <row r="6198" spans="1:17" x14ac:dyDescent="0.2">
      <c r="A6198" s="2">
        <v>37317</v>
      </c>
      <c r="B6198" t="s">
        <v>77</v>
      </c>
      <c r="C6198" t="s">
        <v>304</v>
      </c>
      <c r="D6198" t="s">
        <v>27</v>
      </c>
      <c r="E6198" t="s">
        <v>27</v>
      </c>
      <c r="F6198">
        <v>13</v>
      </c>
      <c r="G6198">
        <v>27</v>
      </c>
      <c r="H6198">
        <v>0</v>
      </c>
      <c r="I6198">
        <v>0</v>
      </c>
      <c r="J6198">
        <v>4</v>
      </c>
      <c r="K6198">
        <v>0</v>
      </c>
      <c r="L6198" t="s">
        <v>28</v>
      </c>
      <c r="M6198" t="s">
        <v>238</v>
      </c>
      <c r="N6198" t="s">
        <v>77</v>
      </c>
      <c r="O6198" t="s">
        <v>22</v>
      </c>
      <c r="P6198" t="s">
        <v>23</v>
      </c>
      <c r="Q6198" t="s">
        <v>24</v>
      </c>
    </row>
    <row r="6199" spans="1:17" x14ac:dyDescent="0.2">
      <c r="A6199" s="2">
        <v>37322</v>
      </c>
      <c r="B6199" t="s">
        <v>25</v>
      </c>
      <c r="C6199" t="s">
        <v>76</v>
      </c>
      <c r="D6199" t="s">
        <v>19</v>
      </c>
      <c r="E6199" t="s">
        <v>50</v>
      </c>
      <c r="F6199">
        <v>3</v>
      </c>
      <c r="G6199">
        <v>54</v>
      </c>
      <c r="H6199">
        <v>0</v>
      </c>
      <c r="I6199">
        <v>0</v>
      </c>
      <c r="J6199">
        <v>6</v>
      </c>
      <c r="K6199">
        <v>1</v>
      </c>
      <c r="L6199" t="s">
        <v>28</v>
      </c>
      <c r="M6199" t="s">
        <v>1027</v>
      </c>
      <c r="N6199" t="s">
        <v>25</v>
      </c>
      <c r="O6199" t="s">
        <v>22</v>
      </c>
      <c r="P6199" t="s">
        <v>23</v>
      </c>
      <c r="Q6199" t="s">
        <v>24</v>
      </c>
    </row>
    <row r="6200" spans="1:17" x14ac:dyDescent="0.2">
      <c r="A6200" s="2">
        <v>37324</v>
      </c>
      <c r="B6200" t="s">
        <v>813</v>
      </c>
      <c r="C6200" t="s">
        <v>694</v>
      </c>
      <c r="D6200" t="s">
        <v>57</v>
      </c>
      <c r="E6200" t="s">
        <v>36</v>
      </c>
      <c r="F6200">
        <v>172</v>
      </c>
      <c r="G6200">
        <v>173</v>
      </c>
      <c r="H6200">
        <v>0</v>
      </c>
      <c r="I6200">
        <v>0</v>
      </c>
      <c r="J6200">
        <v>2</v>
      </c>
      <c r="K6200">
        <v>0</v>
      </c>
      <c r="L6200" t="s">
        <v>356</v>
      </c>
      <c r="M6200" t="s">
        <v>1028</v>
      </c>
      <c r="N6200" t="s">
        <v>813</v>
      </c>
      <c r="O6200" t="s">
        <v>22</v>
      </c>
      <c r="P6200" t="s">
        <v>23</v>
      </c>
      <c r="Q6200" t="s">
        <v>24</v>
      </c>
    </row>
    <row r="6201" spans="1:17" x14ac:dyDescent="0.2">
      <c r="A6201" s="2">
        <v>37325</v>
      </c>
      <c r="B6201" t="s">
        <v>46</v>
      </c>
      <c r="C6201" t="s">
        <v>405</v>
      </c>
      <c r="D6201" t="s">
        <v>36</v>
      </c>
      <c r="E6201" t="s">
        <v>36</v>
      </c>
      <c r="F6201">
        <v>133</v>
      </c>
      <c r="G6201">
        <v>134</v>
      </c>
      <c r="H6201">
        <v>0</v>
      </c>
      <c r="I6201">
        <v>0</v>
      </c>
      <c r="J6201">
        <v>1</v>
      </c>
      <c r="K6201">
        <v>0</v>
      </c>
      <c r="L6201" t="s">
        <v>28</v>
      </c>
      <c r="M6201" t="s">
        <v>84</v>
      </c>
      <c r="N6201" t="s">
        <v>46</v>
      </c>
      <c r="O6201" t="s">
        <v>22</v>
      </c>
      <c r="P6201" t="s">
        <v>23</v>
      </c>
      <c r="Q6201" t="s">
        <v>24</v>
      </c>
    </row>
    <row r="6202" spans="1:17" x14ac:dyDescent="0.2">
      <c r="A6202" s="2">
        <v>37325</v>
      </c>
      <c r="B6202" t="s">
        <v>77</v>
      </c>
      <c r="C6202" t="s">
        <v>31</v>
      </c>
      <c r="D6202" t="s">
        <v>27</v>
      </c>
      <c r="E6202" t="s">
        <v>19</v>
      </c>
      <c r="F6202">
        <v>13</v>
      </c>
      <c r="G6202">
        <v>37</v>
      </c>
      <c r="H6202">
        <v>0</v>
      </c>
      <c r="I6202">
        <v>0</v>
      </c>
      <c r="J6202">
        <v>1</v>
      </c>
      <c r="K6202">
        <v>0</v>
      </c>
      <c r="L6202" t="s">
        <v>28</v>
      </c>
      <c r="M6202" t="s">
        <v>490</v>
      </c>
      <c r="N6202" t="s">
        <v>77</v>
      </c>
      <c r="O6202" t="s">
        <v>22</v>
      </c>
      <c r="P6202" t="s">
        <v>23</v>
      </c>
      <c r="Q6202" t="s">
        <v>24</v>
      </c>
    </row>
    <row r="6203" spans="1:17" x14ac:dyDescent="0.2">
      <c r="A6203" s="2">
        <v>37327</v>
      </c>
      <c r="B6203" t="s">
        <v>933</v>
      </c>
      <c r="C6203" t="s">
        <v>694</v>
      </c>
      <c r="D6203" t="s">
        <v>57</v>
      </c>
      <c r="E6203" t="s">
        <v>36</v>
      </c>
      <c r="F6203">
        <v>201</v>
      </c>
      <c r="G6203">
        <v>173</v>
      </c>
      <c r="H6203">
        <v>0</v>
      </c>
      <c r="I6203">
        <v>0</v>
      </c>
      <c r="J6203">
        <v>2</v>
      </c>
      <c r="K6203">
        <v>7</v>
      </c>
      <c r="L6203" t="s">
        <v>356</v>
      </c>
      <c r="M6203" t="s">
        <v>1028</v>
      </c>
      <c r="N6203" t="s">
        <v>813</v>
      </c>
      <c r="O6203" t="s">
        <v>122</v>
      </c>
      <c r="P6203" t="s">
        <v>23</v>
      </c>
      <c r="Q6203" t="s">
        <v>41</v>
      </c>
    </row>
    <row r="6204" spans="1:17" x14ac:dyDescent="0.2">
      <c r="A6204" s="2">
        <v>37328</v>
      </c>
      <c r="B6204" t="s">
        <v>26</v>
      </c>
      <c r="C6204" t="s">
        <v>85</v>
      </c>
      <c r="D6204" t="s">
        <v>27</v>
      </c>
      <c r="E6204" t="s">
        <v>50</v>
      </c>
      <c r="F6204">
        <v>9</v>
      </c>
      <c r="G6204">
        <v>97</v>
      </c>
      <c r="H6204">
        <v>0</v>
      </c>
      <c r="I6204">
        <v>0</v>
      </c>
      <c r="J6204">
        <v>4</v>
      </c>
      <c r="K6204">
        <v>0</v>
      </c>
      <c r="L6204" t="s">
        <v>28</v>
      </c>
      <c r="M6204" t="s">
        <v>170</v>
      </c>
      <c r="N6204" t="s">
        <v>77</v>
      </c>
      <c r="O6204" t="s">
        <v>122</v>
      </c>
      <c r="P6204" t="s">
        <v>23</v>
      </c>
      <c r="Q6204" t="s">
        <v>24</v>
      </c>
    </row>
    <row r="6205" spans="1:17" x14ac:dyDescent="0.2">
      <c r="A6205" s="2">
        <v>37328</v>
      </c>
      <c r="B6205" t="s">
        <v>128</v>
      </c>
      <c r="C6205" t="s">
        <v>133</v>
      </c>
      <c r="D6205" t="s">
        <v>36</v>
      </c>
      <c r="E6205" t="s">
        <v>115</v>
      </c>
      <c r="F6205">
        <v>29</v>
      </c>
      <c r="G6205">
        <v>41</v>
      </c>
      <c r="H6205">
        <v>0</v>
      </c>
      <c r="I6205">
        <v>0</v>
      </c>
      <c r="J6205">
        <v>0</v>
      </c>
      <c r="K6205">
        <v>0</v>
      </c>
      <c r="L6205" t="s">
        <v>28</v>
      </c>
      <c r="M6205" t="s">
        <v>130</v>
      </c>
      <c r="N6205" t="s">
        <v>128</v>
      </c>
      <c r="O6205" t="s">
        <v>22</v>
      </c>
      <c r="P6205" t="s">
        <v>23</v>
      </c>
      <c r="Q6205" t="s">
        <v>30</v>
      </c>
    </row>
    <row r="6206" spans="1:17" x14ac:dyDescent="0.2">
      <c r="A6206" s="2">
        <v>37329</v>
      </c>
      <c r="B6206" t="s">
        <v>81</v>
      </c>
      <c r="C6206" t="s">
        <v>113</v>
      </c>
      <c r="D6206" t="s">
        <v>50</v>
      </c>
      <c r="E6206" t="s">
        <v>115</v>
      </c>
      <c r="F6206">
        <v>87</v>
      </c>
      <c r="G6206">
        <v>34</v>
      </c>
      <c r="H6206">
        <v>0</v>
      </c>
      <c r="I6206">
        <v>0</v>
      </c>
      <c r="J6206">
        <v>2</v>
      </c>
      <c r="K6206">
        <v>0</v>
      </c>
      <c r="L6206" t="s">
        <v>28</v>
      </c>
      <c r="M6206" t="s">
        <v>781</v>
      </c>
      <c r="N6206" t="s">
        <v>119</v>
      </c>
      <c r="O6206" t="s">
        <v>122</v>
      </c>
      <c r="P6206" t="s">
        <v>23</v>
      </c>
      <c r="Q6206" t="s">
        <v>24</v>
      </c>
    </row>
    <row r="6207" spans="1:17" x14ac:dyDescent="0.2">
      <c r="A6207" s="2">
        <v>37329</v>
      </c>
      <c r="B6207" t="s">
        <v>655</v>
      </c>
      <c r="C6207" t="s">
        <v>694</v>
      </c>
      <c r="D6207" t="s">
        <v>57</v>
      </c>
      <c r="E6207" t="s">
        <v>36</v>
      </c>
      <c r="F6207">
        <v>197</v>
      </c>
      <c r="G6207">
        <v>173</v>
      </c>
      <c r="H6207">
        <v>0</v>
      </c>
      <c r="I6207">
        <v>0</v>
      </c>
      <c r="J6207">
        <v>5</v>
      </c>
      <c r="K6207">
        <v>0</v>
      </c>
      <c r="L6207" t="s">
        <v>356</v>
      </c>
      <c r="M6207" t="s">
        <v>1028</v>
      </c>
      <c r="N6207" t="s">
        <v>813</v>
      </c>
      <c r="O6207" t="s">
        <v>122</v>
      </c>
      <c r="P6207" t="s">
        <v>23</v>
      </c>
      <c r="Q6207" t="s">
        <v>24</v>
      </c>
    </row>
    <row r="6208" spans="1:17" x14ac:dyDescent="0.2">
      <c r="A6208" s="2">
        <v>37329</v>
      </c>
      <c r="B6208" t="s">
        <v>813</v>
      </c>
      <c r="C6208" t="s">
        <v>933</v>
      </c>
      <c r="D6208" t="s">
        <v>57</v>
      </c>
      <c r="E6208" t="s">
        <v>57</v>
      </c>
      <c r="F6208">
        <v>172</v>
      </c>
      <c r="G6208">
        <v>201</v>
      </c>
      <c r="H6208">
        <v>0</v>
      </c>
      <c r="I6208">
        <v>0</v>
      </c>
      <c r="J6208">
        <v>5</v>
      </c>
      <c r="K6208">
        <v>0</v>
      </c>
      <c r="L6208" t="s">
        <v>356</v>
      </c>
      <c r="M6208" t="s">
        <v>1028</v>
      </c>
      <c r="N6208" t="s">
        <v>813</v>
      </c>
      <c r="O6208" t="s">
        <v>22</v>
      </c>
      <c r="P6208" t="s">
        <v>23</v>
      </c>
      <c r="Q6208" t="s">
        <v>24</v>
      </c>
    </row>
    <row r="6209" spans="1:17" x14ac:dyDescent="0.2">
      <c r="A6209" s="2">
        <v>37331</v>
      </c>
      <c r="B6209" t="s">
        <v>351</v>
      </c>
      <c r="C6209" t="s">
        <v>352</v>
      </c>
      <c r="D6209" t="s">
        <v>36</v>
      </c>
      <c r="E6209" t="s">
        <v>36</v>
      </c>
      <c r="F6209">
        <v>142</v>
      </c>
      <c r="G6209">
        <v>102</v>
      </c>
      <c r="H6209">
        <v>0</v>
      </c>
      <c r="I6209">
        <v>0</v>
      </c>
      <c r="J6209">
        <v>3</v>
      </c>
      <c r="K6209">
        <v>1</v>
      </c>
      <c r="L6209" t="s">
        <v>28</v>
      </c>
      <c r="M6209" t="s">
        <v>353</v>
      </c>
      <c r="N6209" t="s">
        <v>351</v>
      </c>
      <c r="O6209" t="s">
        <v>22</v>
      </c>
      <c r="P6209" t="s">
        <v>23</v>
      </c>
      <c r="Q6209" t="s">
        <v>24</v>
      </c>
    </row>
    <row r="6210" spans="1:17" x14ac:dyDescent="0.2">
      <c r="A6210" s="2">
        <v>37331</v>
      </c>
      <c r="B6210" t="s">
        <v>404</v>
      </c>
      <c r="C6210" t="s">
        <v>378</v>
      </c>
      <c r="D6210" t="s">
        <v>36</v>
      </c>
      <c r="E6210" t="s">
        <v>36</v>
      </c>
      <c r="F6210">
        <v>124</v>
      </c>
      <c r="G6210">
        <v>122</v>
      </c>
      <c r="H6210">
        <v>0</v>
      </c>
      <c r="I6210">
        <v>0</v>
      </c>
      <c r="J6210">
        <v>2</v>
      </c>
      <c r="K6210">
        <v>3</v>
      </c>
      <c r="L6210" t="s">
        <v>716</v>
      </c>
      <c r="M6210" t="s">
        <v>972</v>
      </c>
      <c r="N6210" t="s">
        <v>404</v>
      </c>
      <c r="O6210" t="s">
        <v>22</v>
      </c>
      <c r="P6210" t="s">
        <v>23</v>
      </c>
      <c r="Q6210" t="s">
        <v>41</v>
      </c>
    </row>
    <row r="6211" spans="1:17" x14ac:dyDescent="0.2">
      <c r="A6211" s="2">
        <v>37331</v>
      </c>
      <c r="B6211" t="s">
        <v>813</v>
      </c>
      <c r="C6211" t="s">
        <v>655</v>
      </c>
      <c r="D6211" t="s">
        <v>57</v>
      </c>
      <c r="E6211" t="s">
        <v>57</v>
      </c>
      <c r="F6211">
        <v>172</v>
      </c>
      <c r="G6211">
        <v>197</v>
      </c>
      <c r="H6211">
        <v>0</v>
      </c>
      <c r="I6211">
        <v>0</v>
      </c>
      <c r="J6211">
        <v>1</v>
      </c>
      <c r="K6211">
        <v>4</v>
      </c>
      <c r="L6211" t="s">
        <v>356</v>
      </c>
      <c r="M6211" t="s">
        <v>1028</v>
      </c>
      <c r="N6211" t="s">
        <v>813</v>
      </c>
      <c r="O6211" t="s">
        <v>22</v>
      </c>
      <c r="P6211" t="s">
        <v>23</v>
      </c>
      <c r="Q6211" t="s">
        <v>41</v>
      </c>
    </row>
    <row r="6212" spans="1:17" x14ac:dyDescent="0.2">
      <c r="A6212" s="2">
        <v>37332</v>
      </c>
      <c r="B6212" t="s">
        <v>462</v>
      </c>
      <c r="C6212" t="s">
        <v>463</v>
      </c>
      <c r="D6212" t="s">
        <v>115</v>
      </c>
      <c r="E6212" t="s">
        <v>115</v>
      </c>
      <c r="F6212">
        <v>146</v>
      </c>
      <c r="G6212">
        <v>182</v>
      </c>
      <c r="H6212">
        <v>0</v>
      </c>
      <c r="I6212">
        <v>0</v>
      </c>
      <c r="J6212">
        <v>1</v>
      </c>
      <c r="K6212">
        <v>1</v>
      </c>
      <c r="L6212" t="s">
        <v>28</v>
      </c>
      <c r="M6212" t="s">
        <v>461</v>
      </c>
      <c r="N6212" t="s">
        <v>462</v>
      </c>
      <c r="O6212" t="s">
        <v>22</v>
      </c>
      <c r="P6212" t="s">
        <v>23</v>
      </c>
      <c r="Q6212" t="s">
        <v>30</v>
      </c>
    </row>
    <row r="6213" spans="1:17" x14ac:dyDescent="0.2">
      <c r="A6213" s="2">
        <v>37333</v>
      </c>
      <c r="B6213" t="s">
        <v>933</v>
      </c>
      <c r="C6213" t="s">
        <v>655</v>
      </c>
      <c r="D6213" t="s">
        <v>57</v>
      </c>
      <c r="E6213" t="s">
        <v>57</v>
      </c>
      <c r="F6213">
        <v>201</v>
      </c>
      <c r="G6213">
        <v>197</v>
      </c>
      <c r="H6213">
        <v>0</v>
      </c>
      <c r="I6213">
        <v>0</v>
      </c>
      <c r="J6213">
        <v>0</v>
      </c>
      <c r="K6213">
        <v>7</v>
      </c>
      <c r="L6213" t="s">
        <v>356</v>
      </c>
      <c r="M6213" t="s">
        <v>1028</v>
      </c>
      <c r="N6213" t="s">
        <v>813</v>
      </c>
      <c r="O6213" t="s">
        <v>122</v>
      </c>
      <c r="P6213" t="s">
        <v>23</v>
      </c>
      <c r="Q6213" t="s">
        <v>41</v>
      </c>
    </row>
    <row r="6214" spans="1:17" x14ac:dyDescent="0.2">
      <c r="A6214" s="2">
        <v>37334</v>
      </c>
      <c r="B6214" t="s">
        <v>462</v>
      </c>
      <c r="C6214" t="s">
        <v>463</v>
      </c>
      <c r="D6214" t="s">
        <v>115</v>
      </c>
      <c r="E6214" t="s">
        <v>115</v>
      </c>
      <c r="F6214">
        <v>146</v>
      </c>
      <c r="G6214">
        <v>182</v>
      </c>
      <c r="H6214">
        <v>0</v>
      </c>
      <c r="I6214">
        <v>0</v>
      </c>
      <c r="J6214">
        <v>0</v>
      </c>
      <c r="K6214">
        <v>0</v>
      </c>
      <c r="L6214" t="s">
        <v>28</v>
      </c>
      <c r="M6214" t="s">
        <v>1029</v>
      </c>
      <c r="N6214" t="s">
        <v>462</v>
      </c>
      <c r="O6214" t="s">
        <v>22</v>
      </c>
      <c r="P6214" t="s">
        <v>23</v>
      </c>
      <c r="Q6214" t="s">
        <v>30</v>
      </c>
    </row>
    <row r="6215" spans="1:17" x14ac:dyDescent="0.2">
      <c r="A6215" s="2">
        <v>37335</v>
      </c>
      <c r="B6215" t="s">
        <v>70</v>
      </c>
      <c r="C6215" t="s">
        <v>133</v>
      </c>
      <c r="D6215" t="s">
        <v>50</v>
      </c>
      <c r="E6215" t="s">
        <v>115</v>
      </c>
      <c r="F6215">
        <v>47</v>
      </c>
      <c r="G6215">
        <v>41</v>
      </c>
      <c r="H6215">
        <v>0</v>
      </c>
      <c r="I6215">
        <v>0</v>
      </c>
      <c r="J6215">
        <v>0</v>
      </c>
      <c r="K6215">
        <v>2</v>
      </c>
      <c r="L6215" t="s">
        <v>28</v>
      </c>
      <c r="M6215" t="s">
        <v>891</v>
      </c>
      <c r="N6215" t="s">
        <v>106</v>
      </c>
      <c r="O6215" t="s">
        <v>122</v>
      </c>
      <c r="P6215" t="s">
        <v>23</v>
      </c>
      <c r="Q6215" t="s">
        <v>41</v>
      </c>
    </row>
    <row r="6216" spans="1:17" x14ac:dyDescent="0.2">
      <c r="A6216" s="2">
        <v>37335</v>
      </c>
      <c r="B6216" t="s">
        <v>113</v>
      </c>
      <c r="C6216" t="s">
        <v>149</v>
      </c>
      <c r="D6216" t="s">
        <v>115</v>
      </c>
      <c r="E6216" t="s">
        <v>36</v>
      </c>
      <c r="F6216">
        <v>35</v>
      </c>
      <c r="G6216">
        <v>36</v>
      </c>
      <c r="H6216">
        <v>0</v>
      </c>
      <c r="I6216">
        <v>0</v>
      </c>
      <c r="J6216">
        <v>1</v>
      </c>
      <c r="K6216">
        <v>0</v>
      </c>
      <c r="L6216" t="s">
        <v>28</v>
      </c>
      <c r="M6216" t="s">
        <v>1030</v>
      </c>
      <c r="N6216" t="s">
        <v>119</v>
      </c>
      <c r="O6216" t="s">
        <v>122</v>
      </c>
      <c r="P6216" t="s">
        <v>23</v>
      </c>
      <c r="Q6216" t="s">
        <v>24</v>
      </c>
    </row>
    <row r="6217" spans="1:17" x14ac:dyDescent="0.2">
      <c r="A6217" s="2">
        <v>37336</v>
      </c>
      <c r="B6217" t="s">
        <v>143</v>
      </c>
      <c r="C6217" t="s">
        <v>168</v>
      </c>
      <c r="D6217" t="s">
        <v>115</v>
      </c>
      <c r="E6217" t="s">
        <v>50</v>
      </c>
      <c r="F6217">
        <v>38</v>
      </c>
      <c r="G6217">
        <v>42</v>
      </c>
      <c r="H6217">
        <v>0</v>
      </c>
      <c r="I6217">
        <v>0</v>
      </c>
      <c r="J6217">
        <v>1</v>
      </c>
      <c r="K6217">
        <v>0</v>
      </c>
      <c r="L6217" t="s">
        <v>28</v>
      </c>
      <c r="M6217" t="s">
        <v>644</v>
      </c>
      <c r="N6217" t="s">
        <v>143</v>
      </c>
      <c r="O6217" t="s">
        <v>22</v>
      </c>
      <c r="P6217" t="s">
        <v>23</v>
      </c>
      <c r="Q6217" t="s">
        <v>24</v>
      </c>
    </row>
    <row r="6218" spans="1:17" x14ac:dyDescent="0.2">
      <c r="A6218" s="2">
        <v>37338</v>
      </c>
      <c r="B6218" t="s">
        <v>462</v>
      </c>
      <c r="C6218" t="s">
        <v>463</v>
      </c>
      <c r="D6218" t="s">
        <v>115</v>
      </c>
      <c r="E6218" t="s">
        <v>115</v>
      </c>
      <c r="F6218">
        <v>146</v>
      </c>
      <c r="G6218">
        <v>181</v>
      </c>
      <c r="H6218">
        <v>0</v>
      </c>
      <c r="I6218">
        <v>0</v>
      </c>
      <c r="J6218">
        <v>1</v>
      </c>
      <c r="K6218">
        <v>0</v>
      </c>
      <c r="L6218" t="s">
        <v>28</v>
      </c>
      <c r="M6218" t="s">
        <v>461</v>
      </c>
      <c r="N6218" t="s">
        <v>462</v>
      </c>
      <c r="O6218" t="s">
        <v>22</v>
      </c>
      <c r="P6218" t="s">
        <v>23</v>
      </c>
      <c r="Q6218" t="s">
        <v>24</v>
      </c>
    </row>
    <row r="6219" spans="1:17" x14ac:dyDescent="0.2">
      <c r="A6219" s="2">
        <v>37340</v>
      </c>
      <c r="B6219" t="s">
        <v>462</v>
      </c>
      <c r="C6219" t="s">
        <v>463</v>
      </c>
      <c r="D6219" t="s">
        <v>115</v>
      </c>
      <c r="E6219" t="s">
        <v>115</v>
      </c>
      <c r="F6219">
        <v>146</v>
      </c>
      <c r="G6219">
        <v>181</v>
      </c>
      <c r="H6219">
        <v>0</v>
      </c>
      <c r="I6219">
        <v>0</v>
      </c>
      <c r="J6219">
        <v>2</v>
      </c>
      <c r="K6219">
        <v>1</v>
      </c>
      <c r="L6219" t="s">
        <v>28</v>
      </c>
      <c r="M6219" t="s">
        <v>1031</v>
      </c>
      <c r="N6219" t="s">
        <v>462</v>
      </c>
      <c r="O6219" t="s">
        <v>22</v>
      </c>
      <c r="P6219" t="s">
        <v>23</v>
      </c>
      <c r="Q6219" t="s">
        <v>24</v>
      </c>
    </row>
    <row r="6220" spans="1:17" x14ac:dyDescent="0.2">
      <c r="A6220" s="2">
        <v>37341</v>
      </c>
      <c r="B6220" t="s">
        <v>133</v>
      </c>
      <c r="C6220" t="s">
        <v>180</v>
      </c>
      <c r="D6220" t="s">
        <v>115</v>
      </c>
      <c r="E6220" t="s">
        <v>50</v>
      </c>
      <c r="F6220">
        <v>41</v>
      </c>
      <c r="G6220">
        <v>25</v>
      </c>
      <c r="H6220">
        <v>0</v>
      </c>
      <c r="I6220">
        <v>0</v>
      </c>
      <c r="J6220">
        <v>0</v>
      </c>
      <c r="K6220">
        <v>0</v>
      </c>
      <c r="L6220" t="s">
        <v>28</v>
      </c>
      <c r="M6220" t="s">
        <v>1032</v>
      </c>
      <c r="N6220" t="s">
        <v>129</v>
      </c>
      <c r="O6220" t="s">
        <v>122</v>
      </c>
      <c r="P6220" t="s">
        <v>23</v>
      </c>
      <c r="Q6220" t="s">
        <v>30</v>
      </c>
    </row>
    <row r="6221" spans="1:17" x14ac:dyDescent="0.2">
      <c r="A6221" s="2">
        <v>37341</v>
      </c>
      <c r="B6221" t="s">
        <v>135</v>
      </c>
      <c r="C6221" t="s">
        <v>38</v>
      </c>
      <c r="D6221" t="s">
        <v>36</v>
      </c>
      <c r="E6221" t="s">
        <v>19</v>
      </c>
      <c r="F6221">
        <v>32</v>
      </c>
      <c r="G6221">
        <v>15</v>
      </c>
      <c r="H6221">
        <v>0</v>
      </c>
      <c r="I6221">
        <v>0</v>
      </c>
      <c r="J6221">
        <v>1</v>
      </c>
      <c r="K6221">
        <v>1</v>
      </c>
      <c r="L6221" t="s">
        <v>28</v>
      </c>
      <c r="M6221" t="s">
        <v>91</v>
      </c>
      <c r="N6221" t="s">
        <v>89</v>
      </c>
      <c r="O6221" t="s">
        <v>122</v>
      </c>
      <c r="P6221" t="s">
        <v>23</v>
      </c>
      <c r="Q6221" t="s">
        <v>30</v>
      </c>
    </row>
    <row r="6222" spans="1:17" x14ac:dyDescent="0.2">
      <c r="A6222" s="2">
        <v>37342</v>
      </c>
      <c r="B6222" t="s">
        <v>85</v>
      </c>
      <c r="C6222" t="s">
        <v>386</v>
      </c>
      <c r="D6222" t="s">
        <v>50</v>
      </c>
      <c r="E6222" t="s">
        <v>50</v>
      </c>
      <c r="F6222">
        <v>96</v>
      </c>
      <c r="G6222">
        <v>114</v>
      </c>
      <c r="H6222">
        <v>0</v>
      </c>
      <c r="I6222">
        <v>0</v>
      </c>
      <c r="J6222">
        <v>1</v>
      </c>
      <c r="K6222">
        <v>0</v>
      </c>
      <c r="L6222" t="s">
        <v>28</v>
      </c>
      <c r="M6222" t="s">
        <v>86</v>
      </c>
      <c r="N6222" t="s">
        <v>85</v>
      </c>
      <c r="O6222" t="s">
        <v>22</v>
      </c>
      <c r="P6222" t="s">
        <v>23</v>
      </c>
      <c r="Q6222" t="s">
        <v>24</v>
      </c>
    </row>
    <row r="6223" spans="1:17" x14ac:dyDescent="0.2">
      <c r="A6223" s="2">
        <v>37342</v>
      </c>
      <c r="B6223" t="s">
        <v>39</v>
      </c>
      <c r="C6223" t="s">
        <v>120</v>
      </c>
      <c r="D6223" t="s">
        <v>19</v>
      </c>
      <c r="E6223" t="s">
        <v>36</v>
      </c>
      <c r="F6223">
        <v>2</v>
      </c>
      <c r="G6223">
        <v>19</v>
      </c>
      <c r="H6223">
        <v>0</v>
      </c>
      <c r="I6223">
        <v>0</v>
      </c>
      <c r="J6223">
        <v>2</v>
      </c>
      <c r="K6223">
        <v>2</v>
      </c>
      <c r="L6223" t="s">
        <v>28</v>
      </c>
      <c r="M6223" t="s">
        <v>976</v>
      </c>
      <c r="N6223" t="s">
        <v>53</v>
      </c>
      <c r="O6223" t="s">
        <v>122</v>
      </c>
      <c r="P6223" t="s">
        <v>23</v>
      </c>
      <c r="Q6223" t="s">
        <v>30</v>
      </c>
    </row>
    <row r="6224" spans="1:17" x14ac:dyDescent="0.2">
      <c r="A6224" s="2">
        <v>37342</v>
      </c>
      <c r="B6224" t="s">
        <v>69</v>
      </c>
      <c r="C6224" t="s">
        <v>244</v>
      </c>
      <c r="D6224" t="s">
        <v>50</v>
      </c>
      <c r="E6224" t="s">
        <v>50</v>
      </c>
      <c r="F6224">
        <v>58</v>
      </c>
      <c r="G6224">
        <v>46</v>
      </c>
      <c r="H6224">
        <v>0</v>
      </c>
      <c r="I6224">
        <v>0</v>
      </c>
      <c r="J6224">
        <v>2</v>
      </c>
      <c r="K6224">
        <v>0</v>
      </c>
      <c r="L6224" t="s">
        <v>28</v>
      </c>
      <c r="M6224" t="s">
        <v>846</v>
      </c>
      <c r="N6224" t="s">
        <v>69</v>
      </c>
      <c r="O6224" t="s">
        <v>22</v>
      </c>
      <c r="P6224" t="s">
        <v>23</v>
      </c>
      <c r="Q6224" t="s">
        <v>24</v>
      </c>
    </row>
    <row r="6225" spans="1:17" x14ac:dyDescent="0.2">
      <c r="A6225" s="2">
        <v>37342</v>
      </c>
      <c r="B6225" t="s">
        <v>614</v>
      </c>
      <c r="C6225" t="s">
        <v>233</v>
      </c>
      <c r="D6225" t="s">
        <v>27</v>
      </c>
      <c r="E6225" t="s">
        <v>19</v>
      </c>
      <c r="F6225">
        <v>168</v>
      </c>
      <c r="G6225">
        <v>177</v>
      </c>
      <c r="H6225">
        <v>0</v>
      </c>
      <c r="I6225">
        <v>0</v>
      </c>
      <c r="J6225">
        <v>3</v>
      </c>
      <c r="K6225">
        <v>1</v>
      </c>
      <c r="L6225" t="s">
        <v>28</v>
      </c>
      <c r="M6225" t="s">
        <v>614</v>
      </c>
      <c r="N6225" t="s">
        <v>614</v>
      </c>
      <c r="O6225" t="s">
        <v>22</v>
      </c>
      <c r="P6225" t="s">
        <v>23</v>
      </c>
      <c r="Q6225" t="s">
        <v>24</v>
      </c>
    </row>
    <row r="6226" spans="1:17" x14ac:dyDescent="0.2">
      <c r="A6226" s="2">
        <v>37342</v>
      </c>
      <c r="B6226" t="s">
        <v>646</v>
      </c>
      <c r="C6226" t="s">
        <v>328</v>
      </c>
      <c r="D6226" t="s">
        <v>50</v>
      </c>
      <c r="E6226" t="s">
        <v>50</v>
      </c>
      <c r="F6226">
        <v>73</v>
      </c>
      <c r="G6226">
        <v>93</v>
      </c>
      <c r="H6226">
        <v>0</v>
      </c>
      <c r="I6226">
        <v>0</v>
      </c>
      <c r="J6226">
        <v>4</v>
      </c>
      <c r="K6226">
        <v>4</v>
      </c>
      <c r="L6226" t="s">
        <v>28</v>
      </c>
      <c r="M6226" t="s">
        <v>671</v>
      </c>
      <c r="N6226" t="s">
        <v>646</v>
      </c>
      <c r="O6226" t="s">
        <v>22</v>
      </c>
      <c r="P6226" t="s">
        <v>23</v>
      </c>
      <c r="Q6226" t="s">
        <v>30</v>
      </c>
    </row>
    <row r="6227" spans="1:17" x14ac:dyDescent="0.2">
      <c r="A6227" s="2">
        <v>37342</v>
      </c>
      <c r="B6227" t="s">
        <v>87</v>
      </c>
      <c r="C6227" t="s">
        <v>31</v>
      </c>
      <c r="D6227" t="s">
        <v>50</v>
      </c>
      <c r="E6227" t="s">
        <v>19</v>
      </c>
      <c r="F6227">
        <v>52</v>
      </c>
      <c r="G6227">
        <v>37</v>
      </c>
      <c r="H6227">
        <v>0</v>
      </c>
      <c r="I6227">
        <v>0</v>
      </c>
      <c r="J6227">
        <v>0</v>
      </c>
      <c r="K6227">
        <v>3</v>
      </c>
      <c r="L6227" t="s">
        <v>28</v>
      </c>
      <c r="M6227" t="s">
        <v>337</v>
      </c>
      <c r="N6227" t="s">
        <v>77</v>
      </c>
      <c r="O6227" t="s">
        <v>122</v>
      </c>
      <c r="P6227" t="s">
        <v>23</v>
      </c>
      <c r="Q6227" t="s">
        <v>41</v>
      </c>
    </row>
    <row r="6228" spans="1:17" x14ac:dyDescent="0.2">
      <c r="A6228" s="2">
        <v>37342</v>
      </c>
      <c r="B6228" t="s">
        <v>274</v>
      </c>
      <c r="C6228" t="s">
        <v>249</v>
      </c>
      <c r="D6228" t="s">
        <v>50</v>
      </c>
      <c r="E6228" t="s">
        <v>50</v>
      </c>
      <c r="F6228">
        <v>23</v>
      </c>
      <c r="G6228">
        <v>28</v>
      </c>
      <c r="H6228">
        <v>0</v>
      </c>
      <c r="I6228">
        <v>0</v>
      </c>
      <c r="J6228">
        <v>0</v>
      </c>
      <c r="K6228">
        <v>0</v>
      </c>
      <c r="L6228" t="s">
        <v>28</v>
      </c>
      <c r="M6228" t="s">
        <v>333</v>
      </c>
      <c r="N6228" t="s">
        <v>274</v>
      </c>
      <c r="O6228" t="s">
        <v>22</v>
      </c>
      <c r="P6228" t="s">
        <v>23</v>
      </c>
      <c r="Q6228" t="s">
        <v>30</v>
      </c>
    </row>
    <row r="6229" spans="1:17" x14ac:dyDescent="0.2">
      <c r="A6229" s="2">
        <v>37342</v>
      </c>
      <c r="B6229" t="s">
        <v>89</v>
      </c>
      <c r="C6229" t="s">
        <v>119</v>
      </c>
      <c r="D6229" t="s">
        <v>50</v>
      </c>
      <c r="E6229" t="s">
        <v>50</v>
      </c>
      <c r="F6229">
        <v>12</v>
      </c>
      <c r="G6229">
        <v>4</v>
      </c>
      <c r="H6229">
        <v>0</v>
      </c>
      <c r="I6229">
        <v>0</v>
      </c>
      <c r="J6229">
        <v>1</v>
      </c>
      <c r="K6229">
        <v>2</v>
      </c>
      <c r="L6229" t="s">
        <v>28</v>
      </c>
      <c r="M6229" t="s">
        <v>494</v>
      </c>
      <c r="N6229" t="s">
        <v>89</v>
      </c>
      <c r="O6229" t="s">
        <v>22</v>
      </c>
      <c r="P6229" t="s">
        <v>23</v>
      </c>
      <c r="Q6229" t="s">
        <v>41</v>
      </c>
    </row>
    <row r="6230" spans="1:17" x14ac:dyDescent="0.2">
      <c r="A6230" s="2">
        <v>37342</v>
      </c>
      <c r="B6230" t="s">
        <v>81</v>
      </c>
      <c r="C6230" t="s">
        <v>95</v>
      </c>
      <c r="D6230" t="s">
        <v>50</v>
      </c>
      <c r="E6230" t="s">
        <v>50</v>
      </c>
      <c r="F6230">
        <v>85</v>
      </c>
      <c r="G6230">
        <v>24</v>
      </c>
      <c r="H6230">
        <v>0</v>
      </c>
      <c r="I6230">
        <v>0</v>
      </c>
      <c r="J6230">
        <v>2</v>
      </c>
      <c r="K6230">
        <v>1</v>
      </c>
      <c r="L6230" t="s">
        <v>28</v>
      </c>
      <c r="M6230" t="s">
        <v>83</v>
      </c>
      <c r="N6230" t="s">
        <v>81</v>
      </c>
      <c r="O6230" t="s">
        <v>22</v>
      </c>
      <c r="P6230" t="s">
        <v>23</v>
      </c>
      <c r="Q6230" t="s">
        <v>24</v>
      </c>
    </row>
    <row r="6231" spans="1:17" x14ac:dyDescent="0.2">
      <c r="A6231" s="2">
        <v>37342</v>
      </c>
      <c r="B6231" t="s">
        <v>67</v>
      </c>
      <c r="C6231" t="s">
        <v>104</v>
      </c>
      <c r="D6231" t="s">
        <v>50</v>
      </c>
      <c r="E6231" t="s">
        <v>50</v>
      </c>
      <c r="F6231">
        <v>1</v>
      </c>
      <c r="G6231">
        <v>51</v>
      </c>
      <c r="H6231">
        <v>0</v>
      </c>
      <c r="I6231">
        <v>0</v>
      </c>
      <c r="J6231">
        <v>5</v>
      </c>
      <c r="K6231">
        <v>0</v>
      </c>
      <c r="L6231" t="s">
        <v>28</v>
      </c>
      <c r="M6231" t="s">
        <v>769</v>
      </c>
      <c r="N6231" t="s">
        <v>67</v>
      </c>
      <c r="O6231" t="s">
        <v>22</v>
      </c>
      <c r="P6231" t="s">
        <v>23</v>
      </c>
      <c r="Q6231" t="s">
        <v>24</v>
      </c>
    </row>
    <row r="6232" spans="1:17" x14ac:dyDescent="0.2">
      <c r="A6232" s="2">
        <v>37342</v>
      </c>
      <c r="B6232" t="s">
        <v>345</v>
      </c>
      <c r="C6232" t="s">
        <v>149</v>
      </c>
      <c r="D6232" t="s">
        <v>50</v>
      </c>
      <c r="E6232" t="s">
        <v>36</v>
      </c>
      <c r="F6232">
        <v>60</v>
      </c>
      <c r="G6232">
        <v>36</v>
      </c>
      <c r="H6232">
        <v>0</v>
      </c>
      <c r="I6232">
        <v>0</v>
      </c>
      <c r="J6232">
        <v>4</v>
      </c>
      <c r="K6232">
        <v>1</v>
      </c>
      <c r="L6232" t="s">
        <v>28</v>
      </c>
      <c r="M6232" t="s">
        <v>360</v>
      </c>
      <c r="N6232" t="s">
        <v>345</v>
      </c>
      <c r="O6232" t="s">
        <v>22</v>
      </c>
      <c r="P6232" t="s">
        <v>23</v>
      </c>
      <c r="Q6232" t="s">
        <v>24</v>
      </c>
    </row>
    <row r="6233" spans="1:17" x14ac:dyDescent="0.2">
      <c r="A6233" s="2">
        <v>37342</v>
      </c>
      <c r="B6233" t="s">
        <v>129</v>
      </c>
      <c r="C6233" t="s">
        <v>77</v>
      </c>
      <c r="D6233" t="s">
        <v>50</v>
      </c>
      <c r="E6233" t="s">
        <v>27</v>
      </c>
      <c r="F6233">
        <v>10</v>
      </c>
      <c r="G6233">
        <v>13</v>
      </c>
      <c r="H6233">
        <v>0</v>
      </c>
      <c r="I6233">
        <v>0</v>
      </c>
      <c r="J6233">
        <v>4</v>
      </c>
      <c r="K6233">
        <v>2</v>
      </c>
      <c r="L6233" t="s">
        <v>28</v>
      </c>
      <c r="M6233" t="s">
        <v>1033</v>
      </c>
      <c r="N6233" t="s">
        <v>129</v>
      </c>
      <c r="O6233" t="s">
        <v>22</v>
      </c>
      <c r="P6233" t="s">
        <v>23</v>
      </c>
      <c r="Q6233" t="s">
        <v>24</v>
      </c>
    </row>
    <row r="6234" spans="1:17" x14ac:dyDescent="0.2">
      <c r="A6234" s="2">
        <v>37342</v>
      </c>
      <c r="B6234" t="s">
        <v>98</v>
      </c>
      <c r="C6234" t="s">
        <v>72</v>
      </c>
      <c r="D6234" t="s">
        <v>50</v>
      </c>
      <c r="E6234" t="s">
        <v>50</v>
      </c>
      <c r="F6234">
        <v>18</v>
      </c>
      <c r="G6234">
        <v>20</v>
      </c>
      <c r="H6234">
        <v>0</v>
      </c>
      <c r="I6234">
        <v>0</v>
      </c>
      <c r="J6234">
        <v>3</v>
      </c>
      <c r="K6234">
        <v>0</v>
      </c>
      <c r="L6234" t="s">
        <v>28</v>
      </c>
      <c r="M6234" t="s">
        <v>99</v>
      </c>
      <c r="N6234" t="s">
        <v>98</v>
      </c>
      <c r="O6234" t="s">
        <v>22</v>
      </c>
      <c r="P6234" t="s">
        <v>23</v>
      </c>
      <c r="Q6234" t="s">
        <v>24</v>
      </c>
    </row>
    <row r="6235" spans="1:17" x14ac:dyDescent="0.2">
      <c r="A6235" s="2">
        <v>37342</v>
      </c>
      <c r="B6235" t="s">
        <v>174</v>
      </c>
      <c r="C6235" t="s">
        <v>100</v>
      </c>
      <c r="D6235" t="s">
        <v>50</v>
      </c>
      <c r="E6235" t="s">
        <v>50</v>
      </c>
      <c r="F6235">
        <v>152</v>
      </c>
      <c r="G6235">
        <v>92</v>
      </c>
      <c r="H6235">
        <v>0</v>
      </c>
      <c r="I6235">
        <v>0</v>
      </c>
      <c r="J6235">
        <v>0</v>
      </c>
      <c r="K6235">
        <v>0</v>
      </c>
      <c r="L6235" t="s">
        <v>28</v>
      </c>
      <c r="M6235" t="s">
        <v>820</v>
      </c>
      <c r="N6235" t="s">
        <v>174</v>
      </c>
      <c r="O6235" t="s">
        <v>22</v>
      </c>
      <c r="P6235" t="s">
        <v>23</v>
      </c>
      <c r="Q6235" t="s">
        <v>30</v>
      </c>
    </row>
    <row r="6236" spans="1:17" x14ac:dyDescent="0.2">
      <c r="A6236" s="2">
        <v>37342</v>
      </c>
      <c r="B6236" t="s">
        <v>97</v>
      </c>
      <c r="C6236" t="s">
        <v>101</v>
      </c>
      <c r="D6236" t="s">
        <v>50</v>
      </c>
      <c r="E6236" t="s">
        <v>50</v>
      </c>
      <c r="F6236">
        <v>145</v>
      </c>
      <c r="G6236">
        <v>107</v>
      </c>
      <c r="H6236">
        <v>0</v>
      </c>
      <c r="I6236">
        <v>0</v>
      </c>
      <c r="J6236">
        <v>0</v>
      </c>
      <c r="K6236">
        <v>3</v>
      </c>
      <c r="L6236" t="s">
        <v>28</v>
      </c>
      <c r="M6236" t="s">
        <v>1026</v>
      </c>
      <c r="N6236" t="s">
        <v>97</v>
      </c>
      <c r="O6236" t="s">
        <v>22</v>
      </c>
      <c r="P6236" t="s">
        <v>23</v>
      </c>
      <c r="Q6236" t="s">
        <v>41</v>
      </c>
    </row>
    <row r="6237" spans="1:17" x14ac:dyDescent="0.2">
      <c r="A6237" s="2">
        <v>37342</v>
      </c>
      <c r="B6237" t="s">
        <v>184</v>
      </c>
      <c r="C6237" t="s">
        <v>737</v>
      </c>
      <c r="D6237" t="s">
        <v>50</v>
      </c>
      <c r="E6237" t="s">
        <v>50</v>
      </c>
      <c r="F6237">
        <v>123</v>
      </c>
      <c r="G6237">
        <v>142</v>
      </c>
      <c r="H6237">
        <v>0</v>
      </c>
      <c r="I6237">
        <v>0</v>
      </c>
      <c r="J6237">
        <v>1</v>
      </c>
      <c r="K6237">
        <v>1</v>
      </c>
      <c r="L6237" t="s">
        <v>28</v>
      </c>
      <c r="M6237" t="s">
        <v>193</v>
      </c>
      <c r="N6237" t="s">
        <v>184</v>
      </c>
      <c r="O6237" t="s">
        <v>22</v>
      </c>
      <c r="P6237" t="s">
        <v>23</v>
      </c>
      <c r="Q6237" t="s">
        <v>30</v>
      </c>
    </row>
    <row r="6238" spans="1:17" x14ac:dyDescent="0.2">
      <c r="A6238" s="2">
        <v>37342</v>
      </c>
      <c r="B6238" t="s">
        <v>384</v>
      </c>
      <c r="C6238" t="s">
        <v>94</v>
      </c>
      <c r="D6238" t="s">
        <v>50</v>
      </c>
      <c r="E6238" t="s">
        <v>50</v>
      </c>
      <c r="F6238">
        <v>102</v>
      </c>
      <c r="G6238">
        <v>68</v>
      </c>
      <c r="H6238">
        <v>0</v>
      </c>
      <c r="I6238">
        <v>0</v>
      </c>
      <c r="J6238">
        <v>0</v>
      </c>
      <c r="K6238">
        <v>2</v>
      </c>
      <c r="L6238" t="s">
        <v>28</v>
      </c>
      <c r="M6238" t="s">
        <v>395</v>
      </c>
      <c r="N6238" t="s">
        <v>384</v>
      </c>
      <c r="O6238" t="s">
        <v>22</v>
      </c>
      <c r="P6238" t="s">
        <v>23</v>
      </c>
      <c r="Q6238" t="s">
        <v>41</v>
      </c>
    </row>
    <row r="6239" spans="1:17" x14ac:dyDescent="0.2">
      <c r="A6239" s="2">
        <v>37342</v>
      </c>
      <c r="B6239" t="s">
        <v>126</v>
      </c>
      <c r="C6239" t="s">
        <v>106</v>
      </c>
      <c r="D6239" t="s">
        <v>50</v>
      </c>
      <c r="E6239" t="s">
        <v>50</v>
      </c>
      <c r="F6239">
        <v>9</v>
      </c>
      <c r="G6239">
        <v>7</v>
      </c>
      <c r="H6239">
        <v>0</v>
      </c>
      <c r="I6239">
        <v>0</v>
      </c>
      <c r="J6239">
        <v>1</v>
      </c>
      <c r="K6239">
        <v>0</v>
      </c>
      <c r="L6239" t="s">
        <v>28</v>
      </c>
      <c r="M6239" t="s">
        <v>157</v>
      </c>
      <c r="N6239" t="s">
        <v>126</v>
      </c>
      <c r="O6239" t="s">
        <v>22</v>
      </c>
      <c r="P6239" t="s">
        <v>23</v>
      </c>
      <c r="Q6239" t="s">
        <v>24</v>
      </c>
    </row>
    <row r="6240" spans="1:17" x14ac:dyDescent="0.2">
      <c r="A6240" s="2">
        <v>37342</v>
      </c>
      <c r="B6240" t="s">
        <v>90</v>
      </c>
      <c r="C6240" t="s">
        <v>143</v>
      </c>
      <c r="D6240" t="s">
        <v>50</v>
      </c>
      <c r="E6240" t="s">
        <v>115</v>
      </c>
      <c r="F6240">
        <v>33</v>
      </c>
      <c r="G6240">
        <v>38</v>
      </c>
      <c r="H6240">
        <v>0</v>
      </c>
      <c r="I6240">
        <v>0</v>
      </c>
      <c r="J6240">
        <v>0</v>
      </c>
      <c r="K6240">
        <v>2</v>
      </c>
      <c r="L6240" t="s">
        <v>28</v>
      </c>
      <c r="M6240" t="s">
        <v>592</v>
      </c>
      <c r="N6240" t="s">
        <v>90</v>
      </c>
      <c r="O6240" t="s">
        <v>22</v>
      </c>
      <c r="P6240" t="s">
        <v>23</v>
      </c>
      <c r="Q6240" t="s">
        <v>41</v>
      </c>
    </row>
    <row r="6241" spans="1:17" x14ac:dyDescent="0.2">
      <c r="A6241" s="2">
        <v>37342</v>
      </c>
      <c r="B6241" t="s">
        <v>82</v>
      </c>
      <c r="C6241" t="s">
        <v>70</v>
      </c>
      <c r="D6241" t="s">
        <v>50</v>
      </c>
      <c r="E6241" t="s">
        <v>50</v>
      </c>
      <c r="F6241">
        <v>6</v>
      </c>
      <c r="G6241">
        <v>47</v>
      </c>
      <c r="H6241">
        <v>0</v>
      </c>
      <c r="I6241">
        <v>0</v>
      </c>
      <c r="J6241">
        <v>1</v>
      </c>
      <c r="K6241">
        <v>4</v>
      </c>
      <c r="L6241" t="s">
        <v>28</v>
      </c>
      <c r="M6241" t="s">
        <v>159</v>
      </c>
      <c r="N6241" t="s">
        <v>82</v>
      </c>
      <c r="O6241" t="s">
        <v>22</v>
      </c>
      <c r="P6241" t="s">
        <v>23</v>
      </c>
      <c r="Q6241" t="s">
        <v>41</v>
      </c>
    </row>
    <row r="6242" spans="1:17" x14ac:dyDescent="0.2">
      <c r="A6242" s="2">
        <v>37342</v>
      </c>
      <c r="B6242" t="s">
        <v>92</v>
      </c>
      <c r="C6242" t="s">
        <v>168</v>
      </c>
      <c r="D6242" t="s">
        <v>50</v>
      </c>
      <c r="E6242" t="s">
        <v>50</v>
      </c>
      <c r="F6242">
        <v>17</v>
      </c>
      <c r="G6242">
        <v>42</v>
      </c>
      <c r="H6242">
        <v>0</v>
      </c>
      <c r="I6242">
        <v>0</v>
      </c>
      <c r="J6242">
        <v>4</v>
      </c>
      <c r="K6242">
        <v>1</v>
      </c>
      <c r="L6242" t="s">
        <v>28</v>
      </c>
      <c r="M6242" t="s">
        <v>923</v>
      </c>
      <c r="N6242" t="s">
        <v>92</v>
      </c>
      <c r="O6242" t="s">
        <v>22</v>
      </c>
      <c r="P6242" t="s">
        <v>23</v>
      </c>
      <c r="Q6242" t="s">
        <v>24</v>
      </c>
    </row>
    <row r="6243" spans="1:17" x14ac:dyDescent="0.2">
      <c r="A6243" s="2">
        <v>37342</v>
      </c>
      <c r="B6243" t="s">
        <v>113</v>
      </c>
      <c r="C6243" t="s">
        <v>18</v>
      </c>
      <c r="D6243" t="s">
        <v>115</v>
      </c>
      <c r="E6243" t="s">
        <v>19</v>
      </c>
      <c r="F6243">
        <v>35</v>
      </c>
      <c r="G6243">
        <v>22</v>
      </c>
      <c r="H6243">
        <v>0</v>
      </c>
      <c r="I6243">
        <v>0</v>
      </c>
      <c r="J6243">
        <v>3</v>
      </c>
      <c r="K6243">
        <v>2</v>
      </c>
      <c r="L6243" t="s">
        <v>28</v>
      </c>
      <c r="M6243" t="s">
        <v>116</v>
      </c>
      <c r="N6243" t="s">
        <v>113</v>
      </c>
      <c r="O6243" t="s">
        <v>22</v>
      </c>
      <c r="P6243" t="s">
        <v>23</v>
      </c>
      <c r="Q6243" t="s">
        <v>24</v>
      </c>
    </row>
    <row r="6244" spans="1:17" x14ac:dyDescent="0.2">
      <c r="A6244" s="2">
        <v>37342</v>
      </c>
      <c r="B6244" t="s">
        <v>118</v>
      </c>
      <c r="C6244" t="s">
        <v>17</v>
      </c>
      <c r="D6244" t="s">
        <v>36</v>
      </c>
      <c r="E6244" t="s">
        <v>19</v>
      </c>
      <c r="F6244">
        <v>45</v>
      </c>
      <c r="G6244">
        <v>70</v>
      </c>
      <c r="H6244">
        <v>0</v>
      </c>
      <c r="I6244">
        <v>0</v>
      </c>
      <c r="J6244">
        <v>2</v>
      </c>
      <c r="K6244">
        <v>1</v>
      </c>
      <c r="L6244" t="s">
        <v>28</v>
      </c>
      <c r="M6244" t="s">
        <v>241</v>
      </c>
      <c r="N6244" t="s">
        <v>118</v>
      </c>
      <c r="O6244" t="s">
        <v>22</v>
      </c>
      <c r="P6244" t="s">
        <v>23</v>
      </c>
      <c r="Q6244" t="s">
        <v>24</v>
      </c>
    </row>
    <row r="6245" spans="1:17" x14ac:dyDescent="0.2">
      <c r="A6245" s="2">
        <v>37342</v>
      </c>
      <c r="B6245" t="s">
        <v>52</v>
      </c>
      <c r="C6245" t="s">
        <v>53</v>
      </c>
      <c r="D6245" t="s">
        <v>50</v>
      </c>
      <c r="E6245" t="s">
        <v>50</v>
      </c>
      <c r="F6245">
        <v>16</v>
      </c>
      <c r="G6245">
        <v>62</v>
      </c>
      <c r="H6245">
        <v>0</v>
      </c>
      <c r="I6245">
        <v>0</v>
      </c>
      <c r="J6245">
        <v>1</v>
      </c>
      <c r="K6245">
        <v>1</v>
      </c>
      <c r="L6245" t="s">
        <v>28</v>
      </c>
      <c r="M6245" t="s">
        <v>743</v>
      </c>
      <c r="N6245" t="s">
        <v>52</v>
      </c>
      <c r="O6245" t="s">
        <v>22</v>
      </c>
      <c r="P6245" t="s">
        <v>23</v>
      </c>
      <c r="Q6245" t="s">
        <v>30</v>
      </c>
    </row>
    <row r="6246" spans="1:17" x14ac:dyDescent="0.2">
      <c r="A6246" s="2">
        <v>37342</v>
      </c>
      <c r="B6246" t="s">
        <v>128</v>
      </c>
      <c r="C6246" t="s">
        <v>49</v>
      </c>
      <c r="D6246" t="s">
        <v>36</v>
      </c>
      <c r="E6246" t="s">
        <v>50</v>
      </c>
      <c r="F6246">
        <v>29</v>
      </c>
      <c r="G6246">
        <v>30</v>
      </c>
      <c r="H6246">
        <v>0</v>
      </c>
      <c r="I6246">
        <v>0</v>
      </c>
      <c r="J6246">
        <v>0</v>
      </c>
      <c r="K6246">
        <v>0</v>
      </c>
      <c r="L6246" t="s">
        <v>28</v>
      </c>
      <c r="M6246" t="s">
        <v>130</v>
      </c>
      <c r="N6246" t="s">
        <v>128</v>
      </c>
      <c r="O6246" t="s">
        <v>22</v>
      </c>
      <c r="P6246" t="s">
        <v>23</v>
      </c>
      <c r="Q6246" t="s">
        <v>30</v>
      </c>
    </row>
    <row r="6247" spans="1:17" x14ac:dyDescent="0.2">
      <c r="A6247" s="2">
        <v>37342</v>
      </c>
      <c r="B6247" t="s">
        <v>161</v>
      </c>
      <c r="C6247" t="s">
        <v>293</v>
      </c>
      <c r="D6247" t="s">
        <v>50</v>
      </c>
      <c r="E6247" t="s">
        <v>50</v>
      </c>
      <c r="F6247">
        <v>97</v>
      </c>
      <c r="G6247">
        <v>14</v>
      </c>
      <c r="H6247">
        <v>0</v>
      </c>
      <c r="I6247">
        <v>0</v>
      </c>
      <c r="J6247">
        <v>0</v>
      </c>
      <c r="K6247">
        <v>0</v>
      </c>
      <c r="L6247" t="s">
        <v>28</v>
      </c>
      <c r="M6247" t="s">
        <v>162</v>
      </c>
      <c r="N6247" t="s">
        <v>161</v>
      </c>
      <c r="O6247" t="s">
        <v>22</v>
      </c>
      <c r="P6247" t="s">
        <v>23</v>
      </c>
      <c r="Q6247" t="s">
        <v>30</v>
      </c>
    </row>
    <row r="6248" spans="1:17" x14ac:dyDescent="0.2">
      <c r="A6248" s="2">
        <v>37345</v>
      </c>
      <c r="B6248" t="s">
        <v>351</v>
      </c>
      <c r="C6248" t="s">
        <v>149</v>
      </c>
      <c r="D6248" t="s">
        <v>36</v>
      </c>
      <c r="E6248" t="s">
        <v>36</v>
      </c>
      <c r="F6248">
        <v>143</v>
      </c>
      <c r="G6248">
        <v>36</v>
      </c>
      <c r="H6248">
        <v>0</v>
      </c>
      <c r="I6248">
        <v>0</v>
      </c>
      <c r="J6248">
        <v>0</v>
      </c>
      <c r="K6248">
        <v>0</v>
      </c>
      <c r="L6248" t="s">
        <v>716</v>
      </c>
      <c r="M6248" t="s">
        <v>353</v>
      </c>
      <c r="N6248" t="s">
        <v>351</v>
      </c>
      <c r="O6248" t="s">
        <v>22</v>
      </c>
      <c r="P6248" t="s">
        <v>59</v>
      </c>
      <c r="Q6248" t="s">
        <v>41</v>
      </c>
    </row>
    <row r="6249" spans="1:17" x14ac:dyDescent="0.2">
      <c r="A6249" s="2">
        <v>37345</v>
      </c>
      <c r="B6249" t="s">
        <v>46</v>
      </c>
      <c r="C6249" t="s">
        <v>296</v>
      </c>
      <c r="D6249" t="s">
        <v>36</v>
      </c>
      <c r="E6249" t="s">
        <v>36</v>
      </c>
      <c r="F6249">
        <v>134</v>
      </c>
      <c r="G6249">
        <v>130</v>
      </c>
      <c r="H6249">
        <v>0</v>
      </c>
      <c r="I6249">
        <v>0</v>
      </c>
      <c r="J6249">
        <v>1</v>
      </c>
      <c r="K6249">
        <v>2</v>
      </c>
      <c r="L6249" t="s">
        <v>28</v>
      </c>
      <c r="M6249" t="s">
        <v>1034</v>
      </c>
      <c r="N6249" t="s">
        <v>46</v>
      </c>
      <c r="O6249" t="s">
        <v>22</v>
      </c>
      <c r="P6249" t="s">
        <v>23</v>
      </c>
      <c r="Q6249" t="s">
        <v>41</v>
      </c>
    </row>
    <row r="6250" spans="1:17" x14ac:dyDescent="0.2">
      <c r="A6250" s="2">
        <v>37346</v>
      </c>
      <c r="B6250" t="s">
        <v>46</v>
      </c>
      <c r="C6250" t="s">
        <v>296</v>
      </c>
      <c r="D6250" t="s">
        <v>36</v>
      </c>
      <c r="E6250" t="s">
        <v>36</v>
      </c>
      <c r="F6250">
        <v>134</v>
      </c>
      <c r="G6250">
        <v>130</v>
      </c>
      <c r="H6250">
        <v>0</v>
      </c>
      <c r="I6250">
        <v>0</v>
      </c>
      <c r="J6250">
        <v>1</v>
      </c>
      <c r="K6250">
        <v>1</v>
      </c>
      <c r="L6250" t="s">
        <v>28</v>
      </c>
      <c r="M6250" t="s">
        <v>1035</v>
      </c>
      <c r="N6250" t="s">
        <v>46</v>
      </c>
      <c r="O6250" t="s">
        <v>22</v>
      </c>
      <c r="P6250" t="s">
        <v>23</v>
      </c>
      <c r="Q6250" t="s">
        <v>30</v>
      </c>
    </row>
    <row r="6251" spans="1:17" x14ac:dyDescent="0.2">
      <c r="A6251" s="2">
        <v>37350</v>
      </c>
      <c r="B6251" t="s">
        <v>462</v>
      </c>
      <c r="C6251" t="s">
        <v>629</v>
      </c>
      <c r="D6251" t="s">
        <v>115</v>
      </c>
      <c r="E6251" t="s">
        <v>36</v>
      </c>
      <c r="F6251">
        <v>146</v>
      </c>
      <c r="G6251">
        <v>149</v>
      </c>
      <c r="H6251">
        <v>0</v>
      </c>
      <c r="I6251">
        <v>0</v>
      </c>
      <c r="J6251">
        <v>1</v>
      </c>
      <c r="K6251">
        <v>0</v>
      </c>
      <c r="L6251" t="s">
        <v>28</v>
      </c>
      <c r="M6251" t="s">
        <v>461</v>
      </c>
      <c r="N6251" t="s">
        <v>462</v>
      </c>
      <c r="O6251" t="s">
        <v>22</v>
      </c>
      <c r="P6251" t="s">
        <v>23</v>
      </c>
      <c r="Q6251" t="s">
        <v>24</v>
      </c>
    </row>
    <row r="6252" spans="1:17" x14ac:dyDescent="0.2">
      <c r="A6252" s="2">
        <v>37352</v>
      </c>
      <c r="B6252" t="s">
        <v>462</v>
      </c>
      <c r="C6252" t="s">
        <v>629</v>
      </c>
      <c r="D6252" t="s">
        <v>115</v>
      </c>
      <c r="E6252" t="s">
        <v>36</v>
      </c>
      <c r="F6252">
        <v>146</v>
      </c>
      <c r="G6252">
        <v>149</v>
      </c>
      <c r="H6252">
        <v>0</v>
      </c>
      <c r="I6252">
        <v>0</v>
      </c>
      <c r="J6252">
        <v>1</v>
      </c>
      <c r="K6252">
        <v>1</v>
      </c>
      <c r="L6252" t="s">
        <v>28</v>
      </c>
      <c r="M6252" t="s">
        <v>1036</v>
      </c>
      <c r="N6252" t="s">
        <v>462</v>
      </c>
      <c r="O6252" t="s">
        <v>22</v>
      </c>
      <c r="P6252" t="s">
        <v>23</v>
      </c>
      <c r="Q6252" t="s">
        <v>30</v>
      </c>
    </row>
    <row r="6253" spans="1:17" x14ac:dyDescent="0.2">
      <c r="A6253" s="2">
        <v>37353</v>
      </c>
      <c r="B6253" t="s">
        <v>405</v>
      </c>
      <c r="C6253" t="s">
        <v>296</v>
      </c>
      <c r="D6253" t="s">
        <v>36</v>
      </c>
      <c r="E6253" t="s">
        <v>36</v>
      </c>
      <c r="F6253">
        <v>135</v>
      </c>
      <c r="G6253">
        <v>130</v>
      </c>
      <c r="H6253">
        <v>0</v>
      </c>
      <c r="I6253">
        <v>0</v>
      </c>
      <c r="J6253">
        <v>0</v>
      </c>
      <c r="K6253">
        <v>2</v>
      </c>
      <c r="L6253" t="s">
        <v>716</v>
      </c>
      <c r="M6253" t="s">
        <v>406</v>
      </c>
      <c r="N6253" t="s">
        <v>405</v>
      </c>
      <c r="O6253" t="s">
        <v>22</v>
      </c>
      <c r="P6253" t="s">
        <v>23</v>
      </c>
      <c r="Q6253" t="s">
        <v>41</v>
      </c>
    </row>
    <row r="6254" spans="1:17" x14ac:dyDescent="0.2">
      <c r="A6254" s="2">
        <v>37355</v>
      </c>
      <c r="B6254" t="s">
        <v>443</v>
      </c>
      <c r="C6254" t="s">
        <v>629</v>
      </c>
      <c r="D6254" t="s">
        <v>115</v>
      </c>
      <c r="E6254" t="s">
        <v>36</v>
      </c>
      <c r="F6254">
        <v>115</v>
      </c>
      <c r="G6254">
        <v>149</v>
      </c>
      <c r="H6254">
        <v>0</v>
      </c>
      <c r="I6254">
        <v>0</v>
      </c>
      <c r="J6254">
        <v>2</v>
      </c>
      <c r="K6254">
        <v>0</v>
      </c>
      <c r="L6254" t="s">
        <v>28</v>
      </c>
      <c r="M6254" t="s">
        <v>443</v>
      </c>
      <c r="N6254" t="s">
        <v>443</v>
      </c>
      <c r="O6254" t="s">
        <v>22</v>
      </c>
      <c r="P6254" t="s">
        <v>23</v>
      </c>
      <c r="Q6254" t="s">
        <v>24</v>
      </c>
    </row>
    <row r="6255" spans="1:17" x14ac:dyDescent="0.2">
      <c r="A6255" s="2">
        <v>37356</v>
      </c>
      <c r="B6255" t="s">
        <v>389</v>
      </c>
      <c r="C6255" t="s">
        <v>374</v>
      </c>
      <c r="D6255" t="s">
        <v>115</v>
      </c>
      <c r="E6255" t="s">
        <v>36</v>
      </c>
      <c r="F6255">
        <v>138</v>
      </c>
      <c r="G6255">
        <v>139</v>
      </c>
      <c r="H6255">
        <v>0</v>
      </c>
      <c r="I6255">
        <v>0</v>
      </c>
      <c r="J6255">
        <v>1</v>
      </c>
      <c r="K6255">
        <v>1</v>
      </c>
      <c r="L6255" t="s">
        <v>28</v>
      </c>
      <c r="M6255" t="s">
        <v>720</v>
      </c>
      <c r="N6255" t="s">
        <v>389</v>
      </c>
      <c r="O6255" t="s">
        <v>22</v>
      </c>
      <c r="P6255" t="s">
        <v>23</v>
      </c>
      <c r="Q6255" t="s">
        <v>30</v>
      </c>
    </row>
    <row r="6256" spans="1:17" x14ac:dyDescent="0.2">
      <c r="A6256" s="2">
        <v>37363</v>
      </c>
      <c r="B6256" t="s">
        <v>737</v>
      </c>
      <c r="C6256" t="s">
        <v>85</v>
      </c>
      <c r="D6256" t="s">
        <v>50</v>
      </c>
      <c r="E6256" t="s">
        <v>50</v>
      </c>
      <c r="F6256">
        <v>144</v>
      </c>
      <c r="G6256">
        <v>96</v>
      </c>
      <c r="H6256">
        <v>0</v>
      </c>
      <c r="I6256">
        <v>0</v>
      </c>
      <c r="J6256">
        <v>2</v>
      </c>
      <c r="K6256">
        <v>0</v>
      </c>
      <c r="L6256" t="s">
        <v>28</v>
      </c>
      <c r="M6256" t="s">
        <v>819</v>
      </c>
      <c r="N6256" t="s">
        <v>737</v>
      </c>
      <c r="O6256" t="s">
        <v>22</v>
      </c>
      <c r="P6256" t="s">
        <v>23</v>
      </c>
      <c r="Q6256" t="s">
        <v>24</v>
      </c>
    </row>
    <row r="6257" spans="1:17" x14ac:dyDescent="0.2">
      <c r="A6257" s="2">
        <v>37363</v>
      </c>
      <c r="B6257" t="s">
        <v>69</v>
      </c>
      <c r="C6257" t="s">
        <v>120</v>
      </c>
      <c r="D6257" t="s">
        <v>50</v>
      </c>
      <c r="E6257" t="s">
        <v>36</v>
      </c>
      <c r="F6257">
        <v>60</v>
      </c>
      <c r="G6257">
        <v>18</v>
      </c>
      <c r="H6257">
        <v>0</v>
      </c>
      <c r="I6257">
        <v>0</v>
      </c>
      <c r="J6257">
        <v>0</v>
      </c>
      <c r="K6257">
        <v>0</v>
      </c>
      <c r="L6257" t="s">
        <v>28</v>
      </c>
      <c r="M6257" t="s">
        <v>71</v>
      </c>
      <c r="N6257" t="s">
        <v>69</v>
      </c>
      <c r="O6257" t="s">
        <v>22</v>
      </c>
      <c r="P6257" t="s">
        <v>23</v>
      </c>
      <c r="Q6257" t="s">
        <v>30</v>
      </c>
    </row>
    <row r="6258" spans="1:17" x14ac:dyDescent="0.2">
      <c r="A6258" s="2">
        <v>37363</v>
      </c>
      <c r="B6258" t="s">
        <v>147</v>
      </c>
      <c r="C6258" t="s">
        <v>244</v>
      </c>
      <c r="D6258" t="s">
        <v>50</v>
      </c>
      <c r="E6258" t="s">
        <v>50</v>
      </c>
      <c r="F6258">
        <v>22</v>
      </c>
      <c r="G6258">
        <v>49</v>
      </c>
      <c r="H6258">
        <v>0</v>
      </c>
      <c r="I6258">
        <v>0</v>
      </c>
      <c r="J6258">
        <v>1</v>
      </c>
      <c r="K6258">
        <v>1</v>
      </c>
      <c r="L6258" t="s">
        <v>28</v>
      </c>
      <c r="M6258" t="s">
        <v>148</v>
      </c>
      <c r="N6258" t="s">
        <v>147</v>
      </c>
      <c r="O6258" t="s">
        <v>22</v>
      </c>
      <c r="P6258" t="s">
        <v>23</v>
      </c>
      <c r="Q6258" t="s">
        <v>30</v>
      </c>
    </row>
    <row r="6259" spans="1:17" x14ac:dyDescent="0.2">
      <c r="A6259" s="2">
        <v>37363</v>
      </c>
      <c r="B6259" t="s">
        <v>614</v>
      </c>
      <c r="C6259" t="s">
        <v>532</v>
      </c>
      <c r="D6259" t="s">
        <v>27</v>
      </c>
      <c r="E6259" t="s">
        <v>27</v>
      </c>
      <c r="F6259">
        <v>160</v>
      </c>
      <c r="G6259">
        <v>189</v>
      </c>
      <c r="H6259">
        <v>0</v>
      </c>
      <c r="I6259">
        <v>0</v>
      </c>
      <c r="J6259">
        <v>7</v>
      </c>
      <c r="K6259">
        <v>1</v>
      </c>
      <c r="L6259" t="s">
        <v>28</v>
      </c>
      <c r="M6259" t="s">
        <v>614</v>
      </c>
      <c r="N6259" t="s">
        <v>614</v>
      </c>
      <c r="O6259" t="s">
        <v>22</v>
      </c>
      <c r="P6259" t="s">
        <v>23</v>
      </c>
      <c r="Q6259" t="s">
        <v>24</v>
      </c>
    </row>
    <row r="6260" spans="1:17" x14ac:dyDescent="0.2">
      <c r="A6260" s="2">
        <v>37363</v>
      </c>
      <c r="B6260" t="s">
        <v>274</v>
      </c>
      <c r="C6260" t="s">
        <v>646</v>
      </c>
      <c r="D6260" t="s">
        <v>50</v>
      </c>
      <c r="E6260" t="s">
        <v>50</v>
      </c>
      <c r="F6260">
        <v>23</v>
      </c>
      <c r="G6260">
        <v>73</v>
      </c>
      <c r="H6260">
        <v>0</v>
      </c>
      <c r="I6260">
        <v>0</v>
      </c>
      <c r="J6260">
        <v>2</v>
      </c>
      <c r="K6260">
        <v>0</v>
      </c>
      <c r="L6260" t="s">
        <v>28</v>
      </c>
      <c r="M6260" t="s">
        <v>333</v>
      </c>
      <c r="N6260" t="s">
        <v>274</v>
      </c>
      <c r="O6260" t="s">
        <v>22</v>
      </c>
      <c r="P6260" t="s">
        <v>23</v>
      </c>
      <c r="Q6260" t="s">
        <v>24</v>
      </c>
    </row>
    <row r="6261" spans="1:17" x14ac:dyDescent="0.2">
      <c r="A6261" s="2">
        <v>37363</v>
      </c>
      <c r="B6261" t="s">
        <v>72</v>
      </c>
      <c r="C6261" t="s">
        <v>123</v>
      </c>
      <c r="D6261" t="s">
        <v>50</v>
      </c>
      <c r="E6261" t="s">
        <v>50</v>
      </c>
      <c r="F6261">
        <v>20</v>
      </c>
      <c r="G6261">
        <v>50</v>
      </c>
      <c r="H6261">
        <v>0</v>
      </c>
      <c r="I6261">
        <v>0</v>
      </c>
      <c r="J6261">
        <v>3</v>
      </c>
      <c r="K6261">
        <v>1</v>
      </c>
      <c r="L6261" t="s">
        <v>28</v>
      </c>
      <c r="M6261" t="s">
        <v>74</v>
      </c>
      <c r="N6261" t="s">
        <v>72</v>
      </c>
      <c r="O6261" t="s">
        <v>22</v>
      </c>
      <c r="P6261" t="s">
        <v>23</v>
      </c>
      <c r="Q6261" t="s">
        <v>24</v>
      </c>
    </row>
    <row r="6262" spans="1:17" x14ac:dyDescent="0.2">
      <c r="A6262" s="2">
        <v>37363</v>
      </c>
      <c r="B6262" t="s">
        <v>31</v>
      </c>
      <c r="C6262" t="s">
        <v>149</v>
      </c>
      <c r="D6262" t="s">
        <v>19</v>
      </c>
      <c r="E6262" t="s">
        <v>36</v>
      </c>
      <c r="F6262">
        <v>36</v>
      </c>
      <c r="G6262">
        <v>37</v>
      </c>
      <c r="H6262">
        <v>0</v>
      </c>
      <c r="I6262">
        <v>0</v>
      </c>
      <c r="J6262">
        <v>0</v>
      </c>
      <c r="K6262">
        <v>0</v>
      </c>
      <c r="L6262" t="s">
        <v>28</v>
      </c>
      <c r="M6262" t="s">
        <v>1037</v>
      </c>
      <c r="N6262" t="s">
        <v>106</v>
      </c>
      <c r="O6262" t="s">
        <v>122</v>
      </c>
      <c r="P6262" t="s">
        <v>23</v>
      </c>
      <c r="Q6262" t="s">
        <v>30</v>
      </c>
    </row>
    <row r="6263" spans="1:17" x14ac:dyDescent="0.2">
      <c r="A6263" s="2">
        <v>37363</v>
      </c>
      <c r="B6263" t="s">
        <v>89</v>
      </c>
      <c r="C6263" t="s">
        <v>38</v>
      </c>
      <c r="D6263" t="s">
        <v>50</v>
      </c>
      <c r="E6263" t="s">
        <v>19</v>
      </c>
      <c r="F6263">
        <v>11</v>
      </c>
      <c r="G6263">
        <v>15</v>
      </c>
      <c r="H6263">
        <v>0</v>
      </c>
      <c r="I6263">
        <v>0</v>
      </c>
      <c r="J6263">
        <v>4</v>
      </c>
      <c r="K6263">
        <v>0</v>
      </c>
      <c r="L6263" t="s">
        <v>28</v>
      </c>
      <c r="M6263" t="s">
        <v>493</v>
      </c>
      <c r="N6263" t="s">
        <v>89</v>
      </c>
      <c r="O6263" t="s">
        <v>22</v>
      </c>
      <c r="P6263" t="s">
        <v>23</v>
      </c>
      <c r="Q6263" t="s">
        <v>24</v>
      </c>
    </row>
    <row r="6264" spans="1:17" x14ac:dyDescent="0.2">
      <c r="A6264" s="2">
        <v>37363</v>
      </c>
      <c r="B6264" t="s">
        <v>67</v>
      </c>
      <c r="C6264" t="s">
        <v>95</v>
      </c>
      <c r="D6264" t="s">
        <v>50</v>
      </c>
      <c r="E6264" t="s">
        <v>50</v>
      </c>
      <c r="F6264">
        <v>1</v>
      </c>
      <c r="G6264">
        <v>24</v>
      </c>
      <c r="H6264">
        <v>0</v>
      </c>
      <c r="I6264">
        <v>0</v>
      </c>
      <c r="J6264">
        <v>0</v>
      </c>
      <c r="K6264">
        <v>0</v>
      </c>
      <c r="L6264" t="s">
        <v>28</v>
      </c>
      <c r="M6264" t="s">
        <v>769</v>
      </c>
      <c r="N6264" t="s">
        <v>67</v>
      </c>
      <c r="O6264" t="s">
        <v>22</v>
      </c>
      <c r="P6264" t="s">
        <v>23</v>
      </c>
      <c r="Q6264" t="s">
        <v>30</v>
      </c>
    </row>
    <row r="6265" spans="1:17" x14ac:dyDescent="0.2">
      <c r="A6265" s="2">
        <v>37363</v>
      </c>
      <c r="B6265" t="s">
        <v>129</v>
      </c>
      <c r="C6265" t="s">
        <v>39</v>
      </c>
      <c r="D6265" t="s">
        <v>50</v>
      </c>
      <c r="E6265" t="s">
        <v>19</v>
      </c>
      <c r="F6265">
        <v>12</v>
      </c>
      <c r="G6265">
        <v>3</v>
      </c>
      <c r="H6265">
        <v>0</v>
      </c>
      <c r="I6265">
        <v>0</v>
      </c>
      <c r="J6265">
        <v>0</v>
      </c>
      <c r="K6265">
        <v>1</v>
      </c>
      <c r="L6265" t="s">
        <v>28</v>
      </c>
      <c r="M6265" t="s">
        <v>271</v>
      </c>
      <c r="N6265" t="s">
        <v>129</v>
      </c>
      <c r="O6265" t="s">
        <v>22</v>
      </c>
      <c r="P6265" t="s">
        <v>23</v>
      </c>
      <c r="Q6265" t="s">
        <v>41</v>
      </c>
    </row>
    <row r="6266" spans="1:17" x14ac:dyDescent="0.2">
      <c r="A6266" s="2">
        <v>37363</v>
      </c>
      <c r="B6266" t="s">
        <v>153</v>
      </c>
      <c r="C6266" t="s">
        <v>293</v>
      </c>
      <c r="D6266" t="s">
        <v>50</v>
      </c>
      <c r="E6266" t="s">
        <v>50</v>
      </c>
      <c r="F6266">
        <v>54</v>
      </c>
      <c r="G6266">
        <v>14</v>
      </c>
      <c r="H6266">
        <v>0</v>
      </c>
      <c r="I6266">
        <v>0</v>
      </c>
      <c r="J6266">
        <v>0</v>
      </c>
      <c r="K6266">
        <v>0</v>
      </c>
      <c r="L6266" t="s">
        <v>28</v>
      </c>
      <c r="M6266" t="s">
        <v>601</v>
      </c>
      <c r="N6266" t="s">
        <v>153</v>
      </c>
      <c r="O6266" t="s">
        <v>22</v>
      </c>
      <c r="P6266" t="s">
        <v>23</v>
      </c>
      <c r="Q6266" t="s">
        <v>30</v>
      </c>
    </row>
    <row r="6267" spans="1:17" x14ac:dyDescent="0.2">
      <c r="A6267" s="2">
        <v>37363</v>
      </c>
      <c r="B6267" t="s">
        <v>94</v>
      </c>
      <c r="C6267" t="s">
        <v>317</v>
      </c>
      <c r="D6267" t="s">
        <v>50</v>
      </c>
      <c r="E6267" t="s">
        <v>50</v>
      </c>
      <c r="F6267">
        <v>68</v>
      </c>
      <c r="G6267">
        <v>88</v>
      </c>
      <c r="H6267">
        <v>0</v>
      </c>
      <c r="I6267">
        <v>0</v>
      </c>
      <c r="J6267">
        <v>2</v>
      </c>
      <c r="K6267">
        <v>5</v>
      </c>
      <c r="L6267" t="s">
        <v>28</v>
      </c>
      <c r="M6267" t="s">
        <v>910</v>
      </c>
      <c r="N6267" t="s">
        <v>94</v>
      </c>
      <c r="O6267" t="s">
        <v>22</v>
      </c>
      <c r="P6267" t="s">
        <v>23</v>
      </c>
      <c r="Q6267" t="s">
        <v>41</v>
      </c>
    </row>
    <row r="6268" spans="1:17" x14ac:dyDescent="0.2">
      <c r="A6268" s="2">
        <v>37363</v>
      </c>
      <c r="B6268" t="s">
        <v>98</v>
      </c>
      <c r="C6268" t="s">
        <v>77</v>
      </c>
      <c r="D6268" t="s">
        <v>50</v>
      </c>
      <c r="E6268" t="s">
        <v>27</v>
      </c>
      <c r="F6268">
        <v>19</v>
      </c>
      <c r="G6268">
        <v>13</v>
      </c>
      <c r="H6268">
        <v>0</v>
      </c>
      <c r="I6268">
        <v>0</v>
      </c>
      <c r="J6268">
        <v>2</v>
      </c>
      <c r="K6268">
        <v>1</v>
      </c>
      <c r="L6268" t="s">
        <v>28</v>
      </c>
      <c r="M6268" t="s">
        <v>99</v>
      </c>
      <c r="N6268" t="s">
        <v>98</v>
      </c>
      <c r="O6268" t="s">
        <v>22</v>
      </c>
      <c r="P6268" t="s">
        <v>23</v>
      </c>
      <c r="Q6268" t="s">
        <v>24</v>
      </c>
    </row>
    <row r="6269" spans="1:17" x14ac:dyDescent="0.2">
      <c r="A6269" s="2">
        <v>37363</v>
      </c>
      <c r="B6269" t="s">
        <v>119</v>
      </c>
      <c r="C6269" t="s">
        <v>18</v>
      </c>
      <c r="D6269" t="s">
        <v>50</v>
      </c>
      <c r="E6269" t="s">
        <v>19</v>
      </c>
      <c r="F6269">
        <v>6</v>
      </c>
      <c r="G6269">
        <v>21</v>
      </c>
      <c r="H6269">
        <v>0</v>
      </c>
      <c r="I6269">
        <v>0</v>
      </c>
      <c r="J6269">
        <v>1</v>
      </c>
      <c r="K6269">
        <v>1</v>
      </c>
      <c r="L6269" t="s">
        <v>28</v>
      </c>
      <c r="M6269" t="s">
        <v>192</v>
      </c>
      <c r="N6269" t="s">
        <v>119</v>
      </c>
      <c r="O6269" t="s">
        <v>22</v>
      </c>
      <c r="P6269" t="s">
        <v>23</v>
      </c>
      <c r="Q6269" t="s">
        <v>30</v>
      </c>
    </row>
    <row r="6270" spans="1:17" x14ac:dyDescent="0.2">
      <c r="A6270" s="2">
        <v>37363</v>
      </c>
      <c r="B6270" t="s">
        <v>143</v>
      </c>
      <c r="C6270" t="s">
        <v>131</v>
      </c>
      <c r="D6270" t="s">
        <v>115</v>
      </c>
      <c r="E6270" t="s">
        <v>27</v>
      </c>
      <c r="F6270">
        <v>33</v>
      </c>
      <c r="G6270">
        <v>27</v>
      </c>
      <c r="H6270">
        <v>0</v>
      </c>
      <c r="I6270">
        <v>0</v>
      </c>
      <c r="J6270">
        <v>1</v>
      </c>
      <c r="K6270">
        <v>1</v>
      </c>
      <c r="L6270" t="s">
        <v>28</v>
      </c>
      <c r="M6270" t="s">
        <v>773</v>
      </c>
      <c r="N6270" t="s">
        <v>143</v>
      </c>
      <c r="O6270" t="s">
        <v>22</v>
      </c>
      <c r="P6270" t="s">
        <v>23</v>
      </c>
      <c r="Q6270" t="s">
        <v>30</v>
      </c>
    </row>
    <row r="6271" spans="1:17" x14ac:dyDescent="0.2">
      <c r="A6271" s="2">
        <v>37363</v>
      </c>
      <c r="B6271" t="s">
        <v>101</v>
      </c>
      <c r="C6271" t="s">
        <v>560</v>
      </c>
      <c r="D6271" t="s">
        <v>50</v>
      </c>
      <c r="E6271" t="s">
        <v>50</v>
      </c>
      <c r="F6271">
        <v>105</v>
      </c>
      <c r="G6271">
        <v>101</v>
      </c>
      <c r="H6271">
        <v>0</v>
      </c>
      <c r="I6271">
        <v>0</v>
      </c>
      <c r="J6271">
        <v>2</v>
      </c>
      <c r="K6271">
        <v>1</v>
      </c>
      <c r="L6271" t="s">
        <v>28</v>
      </c>
      <c r="M6271" t="s">
        <v>1038</v>
      </c>
      <c r="N6271" t="s">
        <v>101</v>
      </c>
      <c r="O6271" t="s">
        <v>22</v>
      </c>
      <c r="P6271" t="s">
        <v>23</v>
      </c>
      <c r="Q6271" t="s">
        <v>24</v>
      </c>
    </row>
    <row r="6272" spans="1:17" x14ac:dyDescent="0.2">
      <c r="A6272" s="2">
        <v>37363</v>
      </c>
      <c r="B6272" t="s">
        <v>97</v>
      </c>
      <c r="C6272" t="s">
        <v>174</v>
      </c>
      <c r="D6272" t="s">
        <v>50</v>
      </c>
      <c r="E6272" t="s">
        <v>50</v>
      </c>
      <c r="F6272">
        <v>146</v>
      </c>
      <c r="G6272">
        <v>152</v>
      </c>
      <c r="H6272">
        <v>0</v>
      </c>
      <c r="I6272">
        <v>0</v>
      </c>
      <c r="J6272">
        <v>3</v>
      </c>
      <c r="K6272">
        <v>3</v>
      </c>
      <c r="L6272" t="s">
        <v>28</v>
      </c>
      <c r="M6272" t="s">
        <v>1026</v>
      </c>
      <c r="N6272" t="s">
        <v>97</v>
      </c>
      <c r="O6272" t="s">
        <v>22</v>
      </c>
      <c r="P6272" t="s">
        <v>23</v>
      </c>
      <c r="Q6272" t="s">
        <v>30</v>
      </c>
    </row>
    <row r="6273" spans="1:17" x14ac:dyDescent="0.2">
      <c r="A6273" s="2">
        <v>37363</v>
      </c>
      <c r="B6273" t="s">
        <v>328</v>
      </c>
      <c r="C6273" t="s">
        <v>70</v>
      </c>
      <c r="D6273" t="s">
        <v>50</v>
      </c>
      <c r="E6273" t="s">
        <v>50</v>
      </c>
      <c r="F6273">
        <v>93</v>
      </c>
      <c r="G6273">
        <v>42</v>
      </c>
      <c r="H6273">
        <v>0</v>
      </c>
      <c r="I6273">
        <v>0</v>
      </c>
      <c r="J6273">
        <v>1</v>
      </c>
      <c r="K6273">
        <v>0</v>
      </c>
      <c r="L6273" t="s">
        <v>28</v>
      </c>
      <c r="M6273" t="s">
        <v>591</v>
      </c>
      <c r="N6273" t="s">
        <v>328</v>
      </c>
      <c r="O6273" t="s">
        <v>22</v>
      </c>
      <c r="P6273" t="s">
        <v>23</v>
      </c>
      <c r="Q6273" t="s">
        <v>24</v>
      </c>
    </row>
    <row r="6274" spans="1:17" x14ac:dyDescent="0.2">
      <c r="A6274" s="2">
        <v>37363</v>
      </c>
      <c r="B6274" t="s">
        <v>184</v>
      </c>
      <c r="C6274" t="s">
        <v>386</v>
      </c>
      <c r="D6274" t="s">
        <v>50</v>
      </c>
      <c r="E6274" t="s">
        <v>50</v>
      </c>
      <c r="F6274">
        <v>122</v>
      </c>
      <c r="G6274">
        <v>115</v>
      </c>
      <c r="H6274">
        <v>0</v>
      </c>
      <c r="I6274">
        <v>0</v>
      </c>
      <c r="J6274">
        <v>1</v>
      </c>
      <c r="K6274">
        <v>0</v>
      </c>
      <c r="L6274" t="s">
        <v>28</v>
      </c>
      <c r="M6274" t="s">
        <v>193</v>
      </c>
      <c r="N6274" t="s">
        <v>184</v>
      </c>
      <c r="O6274" t="s">
        <v>22</v>
      </c>
      <c r="P6274" t="s">
        <v>23</v>
      </c>
      <c r="Q6274" t="s">
        <v>24</v>
      </c>
    </row>
    <row r="6275" spans="1:17" x14ac:dyDescent="0.2">
      <c r="A6275" s="2">
        <v>37363</v>
      </c>
      <c r="B6275" t="s">
        <v>26</v>
      </c>
      <c r="C6275" t="s">
        <v>87</v>
      </c>
      <c r="D6275" t="s">
        <v>27</v>
      </c>
      <c r="E6275" t="s">
        <v>50</v>
      </c>
      <c r="F6275">
        <v>7</v>
      </c>
      <c r="G6275">
        <v>52</v>
      </c>
      <c r="H6275">
        <v>0</v>
      </c>
      <c r="I6275">
        <v>0</v>
      </c>
      <c r="J6275">
        <v>1</v>
      </c>
      <c r="K6275">
        <v>0</v>
      </c>
      <c r="L6275" t="s">
        <v>28</v>
      </c>
      <c r="M6275" t="s">
        <v>337</v>
      </c>
      <c r="N6275" t="s">
        <v>77</v>
      </c>
      <c r="O6275" t="s">
        <v>122</v>
      </c>
      <c r="P6275" t="s">
        <v>23</v>
      </c>
      <c r="Q6275" t="s">
        <v>24</v>
      </c>
    </row>
    <row r="6276" spans="1:17" x14ac:dyDescent="0.2">
      <c r="A6276" s="2">
        <v>37363</v>
      </c>
      <c r="B6276" t="s">
        <v>100</v>
      </c>
      <c r="C6276" t="s">
        <v>106</v>
      </c>
      <c r="D6276" t="s">
        <v>50</v>
      </c>
      <c r="E6276" t="s">
        <v>50</v>
      </c>
      <c r="F6276">
        <v>91</v>
      </c>
      <c r="G6276">
        <v>8</v>
      </c>
      <c r="H6276">
        <v>0</v>
      </c>
      <c r="I6276">
        <v>0</v>
      </c>
      <c r="J6276">
        <v>0</v>
      </c>
      <c r="K6276">
        <v>5</v>
      </c>
      <c r="L6276" t="s">
        <v>28</v>
      </c>
      <c r="M6276" t="s">
        <v>102</v>
      </c>
      <c r="N6276" t="s">
        <v>100</v>
      </c>
      <c r="O6276" t="s">
        <v>22</v>
      </c>
      <c r="P6276" t="s">
        <v>23</v>
      </c>
      <c r="Q6276" t="s">
        <v>41</v>
      </c>
    </row>
    <row r="6277" spans="1:17" x14ac:dyDescent="0.2">
      <c r="A6277" s="2">
        <v>37363</v>
      </c>
      <c r="B6277" t="s">
        <v>49</v>
      </c>
      <c r="C6277" t="s">
        <v>52</v>
      </c>
      <c r="D6277" t="s">
        <v>50</v>
      </c>
      <c r="E6277" t="s">
        <v>50</v>
      </c>
      <c r="F6277">
        <v>31</v>
      </c>
      <c r="G6277">
        <v>17</v>
      </c>
      <c r="H6277">
        <v>0</v>
      </c>
      <c r="I6277">
        <v>0</v>
      </c>
      <c r="J6277">
        <v>0</v>
      </c>
      <c r="K6277">
        <v>0</v>
      </c>
      <c r="L6277" t="s">
        <v>28</v>
      </c>
      <c r="M6277" t="s">
        <v>103</v>
      </c>
      <c r="N6277" t="s">
        <v>49</v>
      </c>
      <c r="O6277" t="s">
        <v>22</v>
      </c>
      <c r="P6277" t="s">
        <v>23</v>
      </c>
      <c r="Q6277" t="s">
        <v>30</v>
      </c>
    </row>
    <row r="6278" spans="1:17" x14ac:dyDescent="0.2">
      <c r="A6278" s="2">
        <v>37363</v>
      </c>
      <c r="B6278" t="s">
        <v>90</v>
      </c>
      <c r="C6278" t="s">
        <v>92</v>
      </c>
      <c r="D6278" t="s">
        <v>50</v>
      </c>
      <c r="E6278" t="s">
        <v>50</v>
      </c>
      <c r="F6278">
        <v>38</v>
      </c>
      <c r="G6278">
        <v>16</v>
      </c>
      <c r="H6278">
        <v>0</v>
      </c>
      <c r="I6278">
        <v>0</v>
      </c>
      <c r="J6278">
        <v>1</v>
      </c>
      <c r="K6278">
        <v>2</v>
      </c>
      <c r="L6278" t="s">
        <v>28</v>
      </c>
      <c r="M6278" t="s">
        <v>975</v>
      </c>
      <c r="N6278" t="s">
        <v>90</v>
      </c>
      <c r="O6278" t="s">
        <v>22</v>
      </c>
      <c r="P6278" t="s">
        <v>23</v>
      </c>
      <c r="Q6278" t="s">
        <v>41</v>
      </c>
    </row>
    <row r="6279" spans="1:17" x14ac:dyDescent="0.2">
      <c r="A6279" s="2">
        <v>37363</v>
      </c>
      <c r="B6279" t="s">
        <v>82</v>
      </c>
      <c r="C6279" t="s">
        <v>25</v>
      </c>
      <c r="D6279" t="s">
        <v>50</v>
      </c>
      <c r="E6279" t="s">
        <v>19</v>
      </c>
      <c r="F6279">
        <v>5</v>
      </c>
      <c r="G6279">
        <v>2</v>
      </c>
      <c r="H6279">
        <v>0</v>
      </c>
      <c r="I6279">
        <v>0</v>
      </c>
      <c r="J6279">
        <v>1</v>
      </c>
      <c r="K6279">
        <v>1</v>
      </c>
      <c r="L6279" t="s">
        <v>28</v>
      </c>
      <c r="M6279" t="s">
        <v>187</v>
      </c>
      <c r="N6279" t="s">
        <v>82</v>
      </c>
      <c r="O6279" t="s">
        <v>22</v>
      </c>
      <c r="P6279" t="s">
        <v>23</v>
      </c>
      <c r="Q6279" t="s">
        <v>30</v>
      </c>
    </row>
    <row r="6280" spans="1:17" x14ac:dyDescent="0.2">
      <c r="A6280" s="2">
        <v>37363</v>
      </c>
      <c r="B6280" t="s">
        <v>104</v>
      </c>
      <c r="C6280" t="s">
        <v>135</v>
      </c>
      <c r="D6280" t="s">
        <v>50</v>
      </c>
      <c r="E6280" t="s">
        <v>36</v>
      </c>
      <c r="F6280">
        <v>53</v>
      </c>
      <c r="G6280">
        <v>29</v>
      </c>
      <c r="H6280">
        <v>0</v>
      </c>
      <c r="I6280">
        <v>0</v>
      </c>
      <c r="J6280">
        <v>1</v>
      </c>
      <c r="K6280">
        <v>2</v>
      </c>
      <c r="L6280" t="s">
        <v>28</v>
      </c>
      <c r="M6280" t="s">
        <v>105</v>
      </c>
      <c r="N6280" t="s">
        <v>104</v>
      </c>
      <c r="O6280" t="s">
        <v>22</v>
      </c>
      <c r="P6280" t="s">
        <v>23</v>
      </c>
      <c r="Q6280" t="s">
        <v>41</v>
      </c>
    </row>
    <row r="6281" spans="1:17" x14ac:dyDescent="0.2">
      <c r="A6281" s="2">
        <v>37363</v>
      </c>
      <c r="B6281" t="s">
        <v>249</v>
      </c>
      <c r="C6281" t="s">
        <v>128</v>
      </c>
      <c r="D6281" t="s">
        <v>50</v>
      </c>
      <c r="E6281" t="s">
        <v>36</v>
      </c>
      <c r="F6281">
        <v>28</v>
      </c>
      <c r="G6281">
        <v>30</v>
      </c>
      <c r="H6281">
        <v>0</v>
      </c>
      <c r="I6281">
        <v>0</v>
      </c>
      <c r="J6281">
        <v>1</v>
      </c>
      <c r="K6281">
        <v>0</v>
      </c>
      <c r="L6281" t="s">
        <v>28</v>
      </c>
      <c r="M6281" t="s">
        <v>529</v>
      </c>
      <c r="N6281" t="s">
        <v>249</v>
      </c>
      <c r="O6281" t="s">
        <v>22</v>
      </c>
      <c r="P6281" t="s">
        <v>23</v>
      </c>
      <c r="Q6281" t="s">
        <v>24</v>
      </c>
    </row>
    <row r="6282" spans="1:17" x14ac:dyDescent="0.2">
      <c r="A6282" s="2">
        <v>37363</v>
      </c>
      <c r="B6282" t="s">
        <v>180</v>
      </c>
      <c r="C6282" t="s">
        <v>107</v>
      </c>
      <c r="D6282" t="s">
        <v>50</v>
      </c>
      <c r="E6282" t="s">
        <v>19</v>
      </c>
      <c r="F6282">
        <v>25</v>
      </c>
      <c r="G6282">
        <v>44</v>
      </c>
      <c r="H6282">
        <v>0</v>
      </c>
      <c r="I6282">
        <v>0</v>
      </c>
      <c r="J6282">
        <v>2</v>
      </c>
      <c r="K6282">
        <v>0</v>
      </c>
      <c r="L6282" t="s">
        <v>28</v>
      </c>
      <c r="M6282" t="s">
        <v>1039</v>
      </c>
      <c r="N6282" t="s">
        <v>126</v>
      </c>
      <c r="O6282" t="s">
        <v>122</v>
      </c>
      <c r="P6282" t="s">
        <v>23</v>
      </c>
      <c r="Q6282" t="s">
        <v>24</v>
      </c>
    </row>
    <row r="6283" spans="1:17" x14ac:dyDescent="0.2">
      <c r="A6283" s="2">
        <v>37363</v>
      </c>
      <c r="B6283" t="s">
        <v>168</v>
      </c>
      <c r="C6283" t="s">
        <v>345</v>
      </c>
      <c r="D6283" t="s">
        <v>50</v>
      </c>
      <c r="E6283" t="s">
        <v>50</v>
      </c>
      <c r="F6283">
        <v>45</v>
      </c>
      <c r="G6283">
        <v>55</v>
      </c>
      <c r="H6283">
        <v>0</v>
      </c>
      <c r="I6283">
        <v>0</v>
      </c>
      <c r="J6283">
        <v>2</v>
      </c>
      <c r="K6283">
        <v>1</v>
      </c>
      <c r="L6283" t="s">
        <v>28</v>
      </c>
      <c r="M6283" t="s">
        <v>318</v>
      </c>
      <c r="N6283" t="s">
        <v>168</v>
      </c>
      <c r="O6283" t="s">
        <v>22</v>
      </c>
      <c r="P6283" t="s">
        <v>23</v>
      </c>
      <c r="Q6283" t="s">
        <v>24</v>
      </c>
    </row>
    <row r="6284" spans="1:17" x14ac:dyDescent="0.2">
      <c r="A6284" s="2">
        <v>37367</v>
      </c>
      <c r="B6284" t="s">
        <v>133</v>
      </c>
      <c r="C6284" t="s">
        <v>131</v>
      </c>
      <c r="D6284" t="s">
        <v>115</v>
      </c>
      <c r="E6284" t="s">
        <v>27</v>
      </c>
      <c r="F6284">
        <v>41</v>
      </c>
      <c r="G6284">
        <v>27</v>
      </c>
      <c r="H6284">
        <v>0</v>
      </c>
      <c r="I6284">
        <v>0</v>
      </c>
      <c r="J6284">
        <v>2</v>
      </c>
      <c r="K6284">
        <v>0</v>
      </c>
      <c r="L6284" t="s">
        <v>28</v>
      </c>
      <c r="M6284" t="s">
        <v>747</v>
      </c>
      <c r="N6284" t="s">
        <v>133</v>
      </c>
      <c r="O6284" t="s">
        <v>22</v>
      </c>
      <c r="P6284" t="s">
        <v>23</v>
      </c>
      <c r="Q6284" t="s">
        <v>24</v>
      </c>
    </row>
    <row r="6285" spans="1:17" x14ac:dyDescent="0.2">
      <c r="A6285" s="2">
        <v>37367</v>
      </c>
      <c r="B6285" t="s">
        <v>46</v>
      </c>
      <c r="C6285" t="s">
        <v>352</v>
      </c>
      <c r="D6285" t="s">
        <v>36</v>
      </c>
      <c r="E6285" t="s">
        <v>36</v>
      </c>
      <c r="F6285">
        <v>134</v>
      </c>
      <c r="G6285">
        <v>104</v>
      </c>
      <c r="H6285">
        <v>0</v>
      </c>
      <c r="I6285">
        <v>0</v>
      </c>
      <c r="J6285">
        <v>2</v>
      </c>
      <c r="K6285">
        <v>1</v>
      </c>
      <c r="L6285" t="s">
        <v>716</v>
      </c>
      <c r="M6285" t="s">
        <v>685</v>
      </c>
      <c r="N6285" t="s">
        <v>46</v>
      </c>
      <c r="O6285" t="s">
        <v>22</v>
      </c>
      <c r="P6285" t="s">
        <v>23</v>
      </c>
      <c r="Q6285" t="s">
        <v>24</v>
      </c>
    </row>
    <row r="6286" spans="1:17" x14ac:dyDescent="0.2">
      <c r="A6286" s="2">
        <v>37373</v>
      </c>
      <c r="B6286" t="s">
        <v>133</v>
      </c>
      <c r="C6286" t="s">
        <v>182</v>
      </c>
      <c r="D6286" t="s">
        <v>115</v>
      </c>
      <c r="E6286" t="s">
        <v>115</v>
      </c>
      <c r="F6286">
        <v>41</v>
      </c>
      <c r="G6286">
        <v>51</v>
      </c>
      <c r="H6286">
        <v>0</v>
      </c>
      <c r="I6286">
        <v>0</v>
      </c>
      <c r="J6286">
        <v>0</v>
      </c>
      <c r="K6286">
        <v>0</v>
      </c>
      <c r="L6286" t="s">
        <v>28</v>
      </c>
      <c r="M6286" t="s">
        <v>1040</v>
      </c>
      <c r="N6286" t="s">
        <v>133</v>
      </c>
      <c r="O6286" t="s">
        <v>22</v>
      </c>
      <c r="P6286" t="s">
        <v>23</v>
      </c>
      <c r="Q6286" t="s">
        <v>30</v>
      </c>
    </row>
    <row r="6287" spans="1:17" x14ac:dyDescent="0.2">
      <c r="A6287" s="2">
        <v>37375</v>
      </c>
      <c r="B6287" t="s">
        <v>143</v>
      </c>
      <c r="C6287" t="s">
        <v>244</v>
      </c>
      <c r="D6287" t="s">
        <v>115</v>
      </c>
      <c r="E6287" t="s">
        <v>50</v>
      </c>
      <c r="F6287">
        <v>33</v>
      </c>
      <c r="G6287">
        <v>49</v>
      </c>
      <c r="H6287">
        <v>0</v>
      </c>
      <c r="I6287">
        <v>0</v>
      </c>
      <c r="J6287">
        <v>1</v>
      </c>
      <c r="K6287">
        <v>0</v>
      </c>
      <c r="L6287" t="s">
        <v>312</v>
      </c>
      <c r="M6287" t="s">
        <v>144</v>
      </c>
      <c r="N6287" t="s">
        <v>143</v>
      </c>
      <c r="O6287" t="s">
        <v>22</v>
      </c>
      <c r="P6287" t="s">
        <v>23</v>
      </c>
      <c r="Q6287" t="s">
        <v>24</v>
      </c>
    </row>
    <row r="6288" spans="1:17" x14ac:dyDescent="0.2">
      <c r="A6288" s="2">
        <v>37378</v>
      </c>
      <c r="B6288" t="s">
        <v>143</v>
      </c>
      <c r="C6288" t="s">
        <v>304</v>
      </c>
      <c r="D6288" t="s">
        <v>115</v>
      </c>
      <c r="E6288" t="s">
        <v>27</v>
      </c>
      <c r="F6288">
        <v>33</v>
      </c>
      <c r="G6288">
        <v>26</v>
      </c>
      <c r="H6288">
        <v>0</v>
      </c>
      <c r="I6288">
        <v>0</v>
      </c>
      <c r="J6288">
        <v>3</v>
      </c>
      <c r="K6288">
        <v>3</v>
      </c>
      <c r="L6288" t="s">
        <v>312</v>
      </c>
      <c r="M6288" t="s">
        <v>320</v>
      </c>
      <c r="N6288" t="s">
        <v>143</v>
      </c>
      <c r="O6288" t="s">
        <v>22</v>
      </c>
      <c r="P6288" t="s">
        <v>23</v>
      </c>
      <c r="Q6288" t="s">
        <v>30</v>
      </c>
    </row>
    <row r="6289" spans="1:17" x14ac:dyDescent="0.2">
      <c r="A6289" s="2">
        <v>37380</v>
      </c>
      <c r="B6289" t="s">
        <v>250</v>
      </c>
      <c r="C6289" t="s">
        <v>211</v>
      </c>
      <c r="D6289" t="s">
        <v>36</v>
      </c>
      <c r="E6289" t="s">
        <v>36</v>
      </c>
      <c r="F6289">
        <v>121</v>
      </c>
      <c r="G6289">
        <v>151</v>
      </c>
      <c r="H6289">
        <v>0</v>
      </c>
      <c r="I6289">
        <v>0</v>
      </c>
      <c r="J6289">
        <v>1</v>
      </c>
      <c r="K6289">
        <v>0</v>
      </c>
      <c r="L6289" t="s">
        <v>28</v>
      </c>
      <c r="M6289" t="s">
        <v>251</v>
      </c>
      <c r="N6289" t="s">
        <v>250</v>
      </c>
      <c r="O6289" t="s">
        <v>22</v>
      </c>
      <c r="P6289" t="s">
        <v>23</v>
      </c>
      <c r="Q6289" t="s">
        <v>24</v>
      </c>
    </row>
    <row r="6290" spans="1:17" x14ac:dyDescent="0.2">
      <c r="A6290" s="2">
        <v>37380</v>
      </c>
      <c r="B6290" t="s">
        <v>135</v>
      </c>
      <c r="C6290" t="s">
        <v>207</v>
      </c>
      <c r="D6290" t="s">
        <v>36</v>
      </c>
      <c r="E6290" t="s">
        <v>36</v>
      </c>
      <c r="F6290">
        <v>29</v>
      </c>
      <c r="G6290">
        <v>106</v>
      </c>
      <c r="H6290">
        <v>0</v>
      </c>
      <c r="I6290">
        <v>0</v>
      </c>
      <c r="J6290">
        <v>3</v>
      </c>
      <c r="K6290">
        <v>0</v>
      </c>
      <c r="L6290" t="s">
        <v>28</v>
      </c>
      <c r="M6290" t="s">
        <v>137</v>
      </c>
      <c r="N6290" t="s">
        <v>135</v>
      </c>
      <c r="O6290" t="s">
        <v>22</v>
      </c>
      <c r="P6290" t="s">
        <v>23</v>
      </c>
      <c r="Q6290" t="s">
        <v>24</v>
      </c>
    </row>
    <row r="6291" spans="1:17" x14ac:dyDescent="0.2">
      <c r="A6291" s="2">
        <v>37381</v>
      </c>
      <c r="B6291" t="s">
        <v>45</v>
      </c>
      <c r="C6291" t="s">
        <v>46</v>
      </c>
      <c r="D6291" t="s">
        <v>36</v>
      </c>
      <c r="E6291" t="s">
        <v>36</v>
      </c>
      <c r="F6291">
        <v>67</v>
      </c>
      <c r="G6291">
        <v>134</v>
      </c>
      <c r="H6291">
        <v>0</v>
      </c>
      <c r="I6291">
        <v>0</v>
      </c>
      <c r="J6291">
        <v>0</v>
      </c>
      <c r="K6291">
        <v>2</v>
      </c>
      <c r="L6291" t="s">
        <v>716</v>
      </c>
      <c r="M6291" t="s">
        <v>47</v>
      </c>
      <c r="N6291" t="s">
        <v>45</v>
      </c>
      <c r="O6291" t="s">
        <v>22</v>
      </c>
      <c r="P6291" t="s">
        <v>23</v>
      </c>
      <c r="Q6291" t="s">
        <v>41</v>
      </c>
    </row>
    <row r="6292" spans="1:17" x14ac:dyDescent="0.2">
      <c r="A6292" s="2">
        <v>37383</v>
      </c>
      <c r="B6292" t="s">
        <v>32</v>
      </c>
      <c r="C6292" t="s">
        <v>43</v>
      </c>
      <c r="D6292" t="s">
        <v>19</v>
      </c>
      <c r="E6292" t="s">
        <v>19</v>
      </c>
      <c r="F6292">
        <v>83</v>
      </c>
      <c r="G6292">
        <v>4</v>
      </c>
      <c r="H6292">
        <v>0</v>
      </c>
      <c r="I6292">
        <v>0</v>
      </c>
      <c r="J6292">
        <v>0</v>
      </c>
      <c r="K6292">
        <v>0</v>
      </c>
      <c r="L6292" t="s">
        <v>28</v>
      </c>
      <c r="M6292" t="s">
        <v>573</v>
      </c>
      <c r="N6292" t="s">
        <v>32</v>
      </c>
      <c r="O6292" t="s">
        <v>22</v>
      </c>
      <c r="P6292" t="s">
        <v>23</v>
      </c>
      <c r="Q6292" t="s">
        <v>30</v>
      </c>
    </row>
    <row r="6293" spans="1:17" x14ac:dyDescent="0.2">
      <c r="A6293" s="2">
        <v>37384</v>
      </c>
      <c r="B6293" t="s">
        <v>94</v>
      </c>
      <c r="C6293" t="s">
        <v>274</v>
      </c>
      <c r="D6293" t="s">
        <v>50</v>
      </c>
      <c r="E6293" t="s">
        <v>50</v>
      </c>
      <c r="F6293">
        <v>68</v>
      </c>
      <c r="G6293">
        <v>23</v>
      </c>
      <c r="H6293">
        <v>0</v>
      </c>
      <c r="I6293">
        <v>0</v>
      </c>
      <c r="J6293">
        <v>0</v>
      </c>
      <c r="K6293">
        <v>2</v>
      </c>
      <c r="L6293" t="s">
        <v>28</v>
      </c>
      <c r="M6293" t="s">
        <v>1041</v>
      </c>
      <c r="N6293" t="s">
        <v>94</v>
      </c>
      <c r="O6293" t="s">
        <v>22</v>
      </c>
      <c r="P6293" t="s">
        <v>23</v>
      </c>
      <c r="Q6293" t="s">
        <v>41</v>
      </c>
    </row>
    <row r="6294" spans="1:17" x14ac:dyDescent="0.2">
      <c r="A6294" s="2">
        <v>37385</v>
      </c>
      <c r="B6294" t="s">
        <v>131</v>
      </c>
      <c r="C6294" t="s">
        <v>43</v>
      </c>
      <c r="D6294" t="s">
        <v>27</v>
      </c>
      <c r="E6294" t="s">
        <v>19</v>
      </c>
      <c r="F6294">
        <v>27</v>
      </c>
      <c r="G6294">
        <v>4</v>
      </c>
      <c r="H6294">
        <v>0</v>
      </c>
      <c r="I6294">
        <v>0</v>
      </c>
      <c r="J6294">
        <v>1</v>
      </c>
      <c r="K6294">
        <v>2</v>
      </c>
      <c r="L6294" t="s">
        <v>28</v>
      </c>
      <c r="M6294" t="s">
        <v>637</v>
      </c>
      <c r="N6294" t="s">
        <v>131</v>
      </c>
      <c r="O6294" t="s">
        <v>22</v>
      </c>
      <c r="P6294" t="s">
        <v>23</v>
      </c>
      <c r="Q6294" t="s">
        <v>41</v>
      </c>
    </row>
    <row r="6295" spans="1:17" x14ac:dyDescent="0.2">
      <c r="A6295" s="2">
        <v>37385</v>
      </c>
      <c r="B6295" t="s">
        <v>129</v>
      </c>
      <c r="C6295" t="s">
        <v>301</v>
      </c>
      <c r="D6295" t="s">
        <v>50</v>
      </c>
      <c r="E6295" t="s">
        <v>115</v>
      </c>
      <c r="F6295">
        <v>12</v>
      </c>
      <c r="G6295">
        <v>80</v>
      </c>
      <c r="H6295">
        <v>0</v>
      </c>
      <c r="I6295">
        <v>0</v>
      </c>
      <c r="J6295">
        <v>7</v>
      </c>
      <c r="K6295">
        <v>0</v>
      </c>
      <c r="L6295" t="s">
        <v>28</v>
      </c>
      <c r="M6295" t="s">
        <v>931</v>
      </c>
      <c r="N6295" t="s">
        <v>129</v>
      </c>
      <c r="O6295" t="s">
        <v>22</v>
      </c>
      <c r="P6295" t="s">
        <v>23</v>
      </c>
      <c r="Q6295" t="s">
        <v>24</v>
      </c>
    </row>
    <row r="6296" spans="1:17" x14ac:dyDescent="0.2">
      <c r="A6296" s="2">
        <v>37387</v>
      </c>
      <c r="B6296" t="s">
        <v>207</v>
      </c>
      <c r="C6296" t="s">
        <v>211</v>
      </c>
      <c r="D6296" t="s">
        <v>36</v>
      </c>
      <c r="E6296" t="s">
        <v>36</v>
      </c>
      <c r="F6296">
        <v>106</v>
      </c>
      <c r="G6296">
        <v>151</v>
      </c>
      <c r="H6296">
        <v>0</v>
      </c>
      <c r="I6296">
        <v>0</v>
      </c>
      <c r="J6296">
        <v>1</v>
      </c>
      <c r="K6296">
        <v>0</v>
      </c>
      <c r="L6296" t="s">
        <v>28</v>
      </c>
      <c r="M6296" t="s">
        <v>209</v>
      </c>
      <c r="N6296" t="s">
        <v>207</v>
      </c>
      <c r="O6296" t="s">
        <v>22</v>
      </c>
      <c r="P6296" t="s">
        <v>23</v>
      </c>
      <c r="Q6296" t="s">
        <v>24</v>
      </c>
    </row>
    <row r="6297" spans="1:17" x14ac:dyDescent="0.2">
      <c r="A6297" s="2">
        <v>37388</v>
      </c>
      <c r="B6297" t="s">
        <v>26</v>
      </c>
      <c r="C6297" t="s">
        <v>43</v>
      </c>
      <c r="D6297" t="s">
        <v>27</v>
      </c>
      <c r="E6297" t="s">
        <v>19</v>
      </c>
      <c r="F6297">
        <v>7</v>
      </c>
      <c r="G6297">
        <v>4</v>
      </c>
      <c r="H6297">
        <v>0</v>
      </c>
      <c r="I6297">
        <v>0</v>
      </c>
      <c r="J6297">
        <v>2</v>
      </c>
      <c r="K6297">
        <v>1</v>
      </c>
      <c r="L6297" t="s">
        <v>28</v>
      </c>
      <c r="M6297" t="s">
        <v>219</v>
      </c>
      <c r="N6297" t="s">
        <v>26</v>
      </c>
      <c r="O6297" t="s">
        <v>22</v>
      </c>
      <c r="P6297" t="s">
        <v>23</v>
      </c>
      <c r="Q6297" t="s">
        <v>24</v>
      </c>
    </row>
    <row r="6298" spans="1:17" x14ac:dyDescent="0.2">
      <c r="A6298" s="2">
        <v>37388</v>
      </c>
      <c r="B6298" t="s">
        <v>149</v>
      </c>
      <c r="C6298" t="s">
        <v>378</v>
      </c>
      <c r="D6298" t="s">
        <v>36</v>
      </c>
      <c r="E6298" t="s">
        <v>36</v>
      </c>
      <c r="F6298">
        <v>37</v>
      </c>
      <c r="G6298">
        <v>120</v>
      </c>
      <c r="H6298">
        <v>0</v>
      </c>
      <c r="I6298">
        <v>0</v>
      </c>
      <c r="J6298">
        <v>1</v>
      </c>
      <c r="K6298">
        <v>0</v>
      </c>
      <c r="L6298" t="s">
        <v>28</v>
      </c>
      <c r="M6298" t="s">
        <v>566</v>
      </c>
      <c r="N6298" t="s">
        <v>149</v>
      </c>
      <c r="O6298" t="s">
        <v>22</v>
      </c>
      <c r="P6298" t="s">
        <v>23</v>
      </c>
      <c r="Q6298" t="s">
        <v>24</v>
      </c>
    </row>
    <row r="6299" spans="1:17" x14ac:dyDescent="0.2">
      <c r="A6299" s="2">
        <v>37388</v>
      </c>
      <c r="B6299" t="s">
        <v>77</v>
      </c>
      <c r="C6299" t="s">
        <v>18</v>
      </c>
      <c r="D6299" t="s">
        <v>27</v>
      </c>
      <c r="E6299" t="s">
        <v>19</v>
      </c>
      <c r="F6299">
        <v>13</v>
      </c>
      <c r="G6299">
        <v>21</v>
      </c>
      <c r="H6299">
        <v>0</v>
      </c>
      <c r="I6299">
        <v>0</v>
      </c>
      <c r="J6299">
        <v>2</v>
      </c>
      <c r="K6299">
        <v>1</v>
      </c>
      <c r="L6299" t="s">
        <v>28</v>
      </c>
      <c r="M6299" t="s">
        <v>160</v>
      </c>
      <c r="N6299" t="s">
        <v>77</v>
      </c>
      <c r="O6299" t="s">
        <v>22</v>
      </c>
      <c r="P6299" t="s">
        <v>23</v>
      </c>
      <c r="Q6299" t="s">
        <v>24</v>
      </c>
    </row>
    <row r="6300" spans="1:17" x14ac:dyDescent="0.2">
      <c r="A6300" s="2">
        <v>37390</v>
      </c>
      <c r="B6300" t="s">
        <v>147</v>
      </c>
      <c r="C6300" t="s">
        <v>150</v>
      </c>
      <c r="D6300" t="s">
        <v>50</v>
      </c>
      <c r="E6300" t="s">
        <v>36</v>
      </c>
      <c r="F6300">
        <v>22</v>
      </c>
      <c r="G6300">
        <v>78</v>
      </c>
      <c r="H6300">
        <v>0</v>
      </c>
      <c r="I6300">
        <v>0</v>
      </c>
      <c r="J6300">
        <v>0</v>
      </c>
      <c r="K6300">
        <v>0</v>
      </c>
      <c r="L6300" t="s">
        <v>28</v>
      </c>
      <c r="M6300" t="s">
        <v>148</v>
      </c>
      <c r="N6300" t="s">
        <v>147</v>
      </c>
      <c r="O6300" t="s">
        <v>22</v>
      </c>
      <c r="P6300" t="s">
        <v>23</v>
      </c>
      <c r="Q6300" t="s">
        <v>30</v>
      </c>
    </row>
    <row r="6301" spans="1:17" x14ac:dyDescent="0.2">
      <c r="A6301" s="2">
        <v>37390</v>
      </c>
      <c r="B6301" t="s">
        <v>49</v>
      </c>
      <c r="C6301" t="s">
        <v>143</v>
      </c>
      <c r="D6301" t="s">
        <v>50</v>
      </c>
      <c r="E6301" t="s">
        <v>115</v>
      </c>
      <c r="F6301">
        <v>31</v>
      </c>
      <c r="G6301">
        <v>33</v>
      </c>
      <c r="H6301">
        <v>0</v>
      </c>
      <c r="I6301">
        <v>0</v>
      </c>
      <c r="J6301">
        <v>3</v>
      </c>
      <c r="K6301">
        <v>0</v>
      </c>
      <c r="L6301" t="s">
        <v>28</v>
      </c>
      <c r="M6301" t="s">
        <v>103</v>
      </c>
      <c r="N6301" t="s">
        <v>49</v>
      </c>
      <c r="O6301" t="s">
        <v>22</v>
      </c>
      <c r="P6301" t="s">
        <v>23</v>
      </c>
      <c r="Q6301" t="s">
        <v>24</v>
      </c>
    </row>
    <row r="6302" spans="1:17" x14ac:dyDescent="0.2">
      <c r="A6302" s="2">
        <v>37390</v>
      </c>
      <c r="B6302" t="s">
        <v>113</v>
      </c>
      <c r="C6302" t="s">
        <v>118</v>
      </c>
      <c r="D6302" t="s">
        <v>115</v>
      </c>
      <c r="E6302" t="s">
        <v>36</v>
      </c>
      <c r="F6302">
        <v>34</v>
      </c>
      <c r="G6302">
        <v>43</v>
      </c>
      <c r="H6302">
        <v>0</v>
      </c>
      <c r="I6302">
        <v>0</v>
      </c>
      <c r="J6302">
        <v>3</v>
      </c>
      <c r="K6302">
        <v>2</v>
      </c>
      <c r="L6302" t="s">
        <v>28</v>
      </c>
      <c r="M6302" t="s">
        <v>231</v>
      </c>
      <c r="N6302" t="s">
        <v>113</v>
      </c>
      <c r="O6302" t="s">
        <v>22</v>
      </c>
      <c r="P6302" t="s">
        <v>23</v>
      </c>
      <c r="Q6302" t="s">
        <v>24</v>
      </c>
    </row>
    <row r="6303" spans="1:17" x14ac:dyDescent="0.2">
      <c r="A6303" s="2">
        <v>37390</v>
      </c>
      <c r="B6303" t="s">
        <v>244</v>
      </c>
      <c r="C6303" t="s">
        <v>449</v>
      </c>
      <c r="D6303" t="s">
        <v>50</v>
      </c>
      <c r="E6303" t="s">
        <v>115</v>
      </c>
      <c r="F6303">
        <v>49</v>
      </c>
      <c r="G6303">
        <v>64</v>
      </c>
      <c r="H6303">
        <v>0</v>
      </c>
      <c r="I6303">
        <v>0</v>
      </c>
      <c r="J6303">
        <v>4</v>
      </c>
      <c r="K6303">
        <v>1</v>
      </c>
      <c r="L6303" t="s">
        <v>28</v>
      </c>
      <c r="M6303" t="s">
        <v>1042</v>
      </c>
      <c r="N6303" t="s">
        <v>244</v>
      </c>
      <c r="O6303" t="s">
        <v>22</v>
      </c>
      <c r="P6303" t="s">
        <v>23</v>
      </c>
      <c r="Q6303" t="s">
        <v>24</v>
      </c>
    </row>
    <row r="6304" spans="1:17" x14ac:dyDescent="0.2">
      <c r="A6304" s="2">
        <v>37390</v>
      </c>
      <c r="B6304" t="s">
        <v>161</v>
      </c>
      <c r="C6304" t="s">
        <v>129</v>
      </c>
      <c r="D6304" t="s">
        <v>50</v>
      </c>
      <c r="E6304" t="s">
        <v>50</v>
      </c>
      <c r="F6304">
        <v>97</v>
      </c>
      <c r="G6304">
        <v>12</v>
      </c>
      <c r="H6304">
        <v>0</v>
      </c>
      <c r="I6304">
        <v>0</v>
      </c>
      <c r="J6304">
        <v>1</v>
      </c>
      <c r="K6304">
        <v>0</v>
      </c>
      <c r="L6304" t="s">
        <v>28</v>
      </c>
      <c r="M6304" t="s">
        <v>162</v>
      </c>
      <c r="N6304" t="s">
        <v>161</v>
      </c>
      <c r="O6304" t="s">
        <v>22</v>
      </c>
      <c r="P6304" t="s">
        <v>23</v>
      </c>
      <c r="Q6304" t="s">
        <v>24</v>
      </c>
    </row>
    <row r="6305" spans="1:17" x14ac:dyDescent="0.2">
      <c r="A6305" s="2">
        <v>37391</v>
      </c>
      <c r="B6305" t="s">
        <v>153</v>
      </c>
      <c r="C6305" t="s">
        <v>145</v>
      </c>
      <c r="D6305" t="s">
        <v>50</v>
      </c>
      <c r="E6305" t="s">
        <v>50</v>
      </c>
      <c r="F6305">
        <v>53</v>
      </c>
      <c r="G6305">
        <v>82</v>
      </c>
      <c r="H6305">
        <v>0</v>
      </c>
      <c r="I6305">
        <v>0</v>
      </c>
      <c r="J6305">
        <v>3</v>
      </c>
      <c r="K6305">
        <v>1</v>
      </c>
      <c r="L6305" t="s">
        <v>28</v>
      </c>
      <c r="M6305" t="s">
        <v>950</v>
      </c>
      <c r="N6305" t="s">
        <v>153</v>
      </c>
      <c r="O6305" t="s">
        <v>22</v>
      </c>
      <c r="P6305" t="s">
        <v>23</v>
      </c>
      <c r="Q6305" t="s">
        <v>24</v>
      </c>
    </row>
    <row r="6306" spans="1:17" x14ac:dyDescent="0.2">
      <c r="A6306" s="2">
        <v>37391</v>
      </c>
      <c r="B6306" t="s">
        <v>53</v>
      </c>
      <c r="C6306" t="s">
        <v>56</v>
      </c>
      <c r="D6306" t="s">
        <v>50</v>
      </c>
      <c r="E6306" t="s">
        <v>27</v>
      </c>
      <c r="F6306">
        <v>64</v>
      </c>
      <c r="G6306">
        <v>75</v>
      </c>
      <c r="H6306">
        <v>0</v>
      </c>
      <c r="I6306">
        <v>0</v>
      </c>
      <c r="J6306">
        <v>1</v>
      </c>
      <c r="K6306">
        <v>3</v>
      </c>
      <c r="L6306" t="s">
        <v>28</v>
      </c>
      <c r="M6306" t="s">
        <v>838</v>
      </c>
      <c r="N6306" t="s">
        <v>53</v>
      </c>
      <c r="O6306" t="s">
        <v>22</v>
      </c>
      <c r="P6306" t="s">
        <v>23</v>
      </c>
      <c r="Q6306" t="s">
        <v>41</v>
      </c>
    </row>
    <row r="6307" spans="1:17" x14ac:dyDescent="0.2">
      <c r="A6307" s="2">
        <v>37392</v>
      </c>
      <c r="B6307" t="s">
        <v>182</v>
      </c>
      <c r="C6307" t="s">
        <v>18</v>
      </c>
      <c r="D6307" t="s">
        <v>115</v>
      </c>
      <c r="E6307" t="s">
        <v>19</v>
      </c>
      <c r="F6307">
        <v>50</v>
      </c>
      <c r="G6307">
        <v>24</v>
      </c>
      <c r="H6307">
        <v>0</v>
      </c>
      <c r="I6307">
        <v>0</v>
      </c>
      <c r="J6307">
        <v>0</v>
      </c>
      <c r="K6307">
        <v>2</v>
      </c>
      <c r="L6307" t="s">
        <v>28</v>
      </c>
      <c r="M6307" t="s">
        <v>1004</v>
      </c>
      <c r="N6307" t="s">
        <v>182</v>
      </c>
      <c r="O6307" t="s">
        <v>22</v>
      </c>
      <c r="P6307" t="s">
        <v>23</v>
      </c>
      <c r="Q6307" t="s">
        <v>41</v>
      </c>
    </row>
    <row r="6308" spans="1:17" x14ac:dyDescent="0.2">
      <c r="A6308" s="2">
        <v>37392</v>
      </c>
      <c r="B6308" t="s">
        <v>98</v>
      </c>
      <c r="C6308" t="s">
        <v>135</v>
      </c>
      <c r="D6308" t="s">
        <v>50</v>
      </c>
      <c r="E6308" t="s">
        <v>36</v>
      </c>
      <c r="F6308">
        <v>15</v>
      </c>
      <c r="G6308">
        <v>27</v>
      </c>
      <c r="H6308">
        <v>0</v>
      </c>
      <c r="I6308">
        <v>0</v>
      </c>
      <c r="J6308">
        <v>1</v>
      </c>
      <c r="K6308">
        <v>2</v>
      </c>
      <c r="L6308" t="s">
        <v>28</v>
      </c>
      <c r="M6308" t="s">
        <v>99</v>
      </c>
      <c r="N6308" t="s">
        <v>98</v>
      </c>
      <c r="O6308" t="s">
        <v>22</v>
      </c>
      <c r="P6308" t="s">
        <v>23</v>
      </c>
      <c r="Q6308" t="s">
        <v>41</v>
      </c>
    </row>
    <row r="6309" spans="1:17" x14ac:dyDescent="0.2">
      <c r="A6309" s="2">
        <v>37392</v>
      </c>
      <c r="B6309" t="s">
        <v>133</v>
      </c>
      <c r="C6309" t="s">
        <v>104</v>
      </c>
      <c r="D6309" t="s">
        <v>115</v>
      </c>
      <c r="E6309" t="s">
        <v>50</v>
      </c>
      <c r="F6309">
        <v>40</v>
      </c>
      <c r="G6309">
        <v>55</v>
      </c>
      <c r="H6309">
        <v>0</v>
      </c>
      <c r="I6309">
        <v>0</v>
      </c>
      <c r="J6309">
        <v>4</v>
      </c>
      <c r="K6309">
        <v>1</v>
      </c>
      <c r="L6309" t="s">
        <v>28</v>
      </c>
      <c r="M6309" t="s">
        <v>1009</v>
      </c>
      <c r="N6309" t="s">
        <v>133</v>
      </c>
      <c r="O6309" t="s">
        <v>22</v>
      </c>
      <c r="P6309" t="s">
        <v>23</v>
      </c>
      <c r="Q6309" t="s">
        <v>24</v>
      </c>
    </row>
    <row r="6310" spans="1:17" x14ac:dyDescent="0.2">
      <c r="A6310" s="2">
        <v>37392</v>
      </c>
      <c r="B6310" t="s">
        <v>26</v>
      </c>
      <c r="C6310" t="s">
        <v>17</v>
      </c>
      <c r="D6310" t="s">
        <v>27</v>
      </c>
      <c r="E6310" t="s">
        <v>19</v>
      </c>
      <c r="F6310">
        <v>7</v>
      </c>
      <c r="G6310">
        <v>70</v>
      </c>
      <c r="H6310">
        <v>0</v>
      </c>
      <c r="I6310">
        <v>0</v>
      </c>
      <c r="J6310">
        <v>1</v>
      </c>
      <c r="K6310">
        <v>0</v>
      </c>
      <c r="L6310" t="s">
        <v>28</v>
      </c>
      <c r="M6310" t="s">
        <v>936</v>
      </c>
      <c r="N6310" t="s">
        <v>77</v>
      </c>
      <c r="O6310" t="s">
        <v>122</v>
      </c>
      <c r="P6310" t="s">
        <v>23</v>
      </c>
      <c r="Q6310" t="s">
        <v>24</v>
      </c>
    </row>
    <row r="6311" spans="1:17" x14ac:dyDescent="0.2">
      <c r="A6311" s="2">
        <v>37392</v>
      </c>
      <c r="B6311" t="s">
        <v>77</v>
      </c>
      <c r="C6311" t="s">
        <v>185</v>
      </c>
      <c r="D6311" t="s">
        <v>27</v>
      </c>
      <c r="E6311" t="s">
        <v>27</v>
      </c>
      <c r="F6311">
        <v>13</v>
      </c>
      <c r="G6311">
        <v>57</v>
      </c>
      <c r="H6311">
        <v>0</v>
      </c>
      <c r="I6311">
        <v>0</v>
      </c>
      <c r="J6311">
        <v>5</v>
      </c>
      <c r="K6311">
        <v>0</v>
      </c>
      <c r="L6311" t="s">
        <v>28</v>
      </c>
      <c r="M6311" t="s">
        <v>337</v>
      </c>
      <c r="N6311" t="s">
        <v>77</v>
      </c>
      <c r="O6311" t="s">
        <v>22</v>
      </c>
      <c r="P6311" t="s">
        <v>23</v>
      </c>
      <c r="Q6311" t="s">
        <v>24</v>
      </c>
    </row>
    <row r="6312" spans="1:17" x14ac:dyDescent="0.2">
      <c r="A6312" s="2">
        <v>37393</v>
      </c>
      <c r="B6312" t="s">
        <v>213</v>
      </c>
      <c r="C6312" t="s">
        <v>391</v>
      </c>
      <c r="D6312" t="s">
        <v>115</v>
      </c>
      <c r="E6312" t="s">
        <v>115</v>
      </c>
      <c r="F6312">
        <v>153</v>
      </c>
      <c r="G6312">
        <v>112</v>
      </c>
      <c r="H6312">
        <v>0</v>
      </c>
      <c r="I6312">
        <v>0</v>
      </c>
      <c r="J6312">
        <v>1</v>
      </c>
      <c r="K6312">
        <v>1</v>
      </c>
      <c r="L6312" t="s">
        <v>28</v>
      </c>
      <c r="M6312" t="s">
        <v>535</v>
      </c>
      <c r="N6312" t="s">
        <v>213</v>
      </c>
      <c r="O6312" t="s">
        <v>22</v>
      </c>
      <c r="P6312" t="s">
        <v>23</v>
      </c>
      <c r="Q6312" t="s">
        <v>30</v>
      </c>
    </row>
    <row r="6313" spans="1:17" x14ac:dyDescent="0.2">
      <c r="A6313" s="2">
        <v>37393</v>
      </c>
      <c r="B6313" t="s">
        <v>72</v>
      </c>
      <c r="C6313" t="s">
        <v>120</v>
      </c>
      <c r="D6313" t="s">
        <v>50</v>
      </c>
      <c r="E6313" t="s">
        <v>36</v>
      </c>
      <c r="F6313">
        <v>20</v>
      </c>
      <c r="G6313">
        <v>17</v>
      </c>
      <c r="H6313">
        <v>0</v>
      </c>
      <c r="I6313">
        <v>0</v>
      </c>
      <c r="J6313">
        <v>2</v>
      </c>
      <c r="K6313">
        <v>1</v>
      </c>
      <c r="L6313" t="s">
        <v>28</v>
      </c>
      <c r="M6313" t="s">
        <v>74</v>
      </c>
      <c r="N6313" t="s">
        <v>72</v>
      </c>
      <c r="O6313" t="s">
        <v>22</v>
      </c>
      <c r="P6313" t="s">
        <v>23</v>
      </c>
      <c r="Q6313" t="s">
        <v>24</v>
      </c>
    </row>
    <row r="6314" spans="1:17" x14ac:dyDescent="0.2">
      <c r="A6314" s="2">
        <v>37393</v>
      </c>
      <c r="B6314" t="s">
        <v>95</v>
      </c>
      <c r="C6314" t="s">
        <v>317</v>
      </c>
      <c r="D6314" t="s">
        <v>50</v>
      </c>
      <c r="E6314" t="s">
        <v>50</v>
      </c>
      <c r="F6314">
        <v>28</v>
      </c>
      <c r="G6314">
        <v>88</v>
      </c>
      <c r="H6314">
        <v>0</v>
      </c>
      <c r="I6314">
        <v>0</v>
      </c>
      <c r="J6314">
        <v>1</v>
      </c>
      <c r="K6314">
        <v>1</v>
      </c>
      <c r="L6314" t="s">
        <v>28</v>
      </c>
      <c r="M6314" t="s">
        <v>326</v>
      </c>
      <c r="N6314" t="s">
        <v>95</v>
      </c>
      <c r="O6314" t="s">
        <v>22</v>
      </c>
      <c r="P6314" t="s">
        <v>59</v>
      </c>
      <c r="Q6314" t="s">
        <v>41</v>
      </c>
    </row>
    <row r="6315" spans="1:17" x14ac:dyDescent="0.2">
      <c r="A6315" s="2">
        <v>37393</v>
      </c>
      <c r="B6315" t="s">
        <v>249</v>
      </c>
      <c r="C6315" t="s">
        <v>199</v>
      </c>
      <c r="D6315" t="s">
        <v>50</v>
      </c>
      <c r="E6315" t="s">
        <v>36</v>
      </c>
      <c r="F6315">
        <v>25</v>
      </c>
      <c r="G6315">
        <v>52</v>
      </c>
      <c r="H6315">
        <v>0</v>
      </c>
      <c r="I6315">
        <v>0</v>
      </c>
      <c r="J6315">
        <v>2</v>
      </c>
      <c r="K6315">
        <v>0</v>
      </c>
      <c r="L6315" t="s">
        <v>28</v>
      </c>
      <c r="M6315" t="s">
        <v>529</v>
      </c>
      <c r="N6315" t="s">
        <v>249</v>
      </c>
      <c r="O6315" t="s">
        <v>22</v>
      </c>
      <c r="P6315" t="s">
        <v>23</v>
      </c>
      <c r="Q6315" t="s">
        <v>24</v>
      </c>
    </row>
    <row r="6316" spans="1:17" x14ac:dyDescent="0.2">
      <c r="A6316" s="2">
        <v>37393</v>
      </c>
      <c r="B6316" t="s">
        <v>52</v>
      </c>
      <c r="C6316" t="s">
        <v>38</v>
      </c>
      <c r="D6316" t="s">
        <v>50</v>
      </c>
      <c r="E6316" t="s">
        <v>19</v>
      </c>
      <c r="F6316">
        <v>19</v>
      </c>
      <c r="G6316">
        <v>18</v>
      </c>
      <c r="H6316">
        <v>0</v>
      </c>
      <c r="I6316">
        <v>0</v>
      </c>
      <c r="J6316">
        <v>1</v>
      </c>
      <c r="K6316">
        <v>2</v>
      </c>
      <c r="L6316" t="s">
        <v>28</v>
      </c>
      <c r="M6316" t="s">
        <v>68</v>
      </c>
      <c r="N6316" t="s">
        <v>52</v>
      </c>
      <c r="O6316" t="s">
        <v>22</v>
      </c>
      <c r="P6316" t="s">
        <v>23</v>
      </c>
      <c r="Q6316" t="s">
        <v>41</v>
      </c>
    </row>
    <row r="6317" spans="1:17" x14ac:dyDescent="0.2">
      <c r="A6317" s="2">
        <v>37394</v>
      </c>
      <c r="B6317" t="s">
        <v>293</v>
      </c>
      <c r="C6317" t="s">
        <v>119</v>
      </c>
      <c r="D6317" t="s">
        <v>50</v>
      </c>
      <c r="E6317" t="s">
        <v>50</v>
      </c>
      <c r="F6317">
        <v>16</v>
      </c>
      <c r="G6317">
        <v>6</v>
      </c>
      <c r="H6317">
        <v>0</v>
      </c>
      <c r="I6317">
        <v>0</v>
      </c>
      <c r="J6317">
        <v>1</v>
      </c>
      <c r="K6317">
        <v>0</v>
      </c>
      <c r="L6317" t="s">
        <v>28</v>
      </c>
      <c r="M6317" t="s">
        <v>478</v>
      </c>
      <c r="N6317" t="s">
        <v>293</v>
      </c>
      <c r="O6317" t="s">
        <v>22</v>
      </c>
      <c r="P6317" t="s">
        <v>23</v>
      </c>
      <c r="Q6317" t="s">
        <v>24</v>
      </c>
    </row>
    <row r="6318" spans="1:17" x14ac:dyDescent="0.2">
      <c r="A6318" s="2">
        <v>37394</v>
      </c>
      <c r="B6318" t="s">
        <v>67</v>
      </c>
      <c r="C6318" t="s">
        <v>147</v>
      </c>
      <c r="D6318" t="s">
        <v>50</v>
      </c>
      <c r="E6318" t="s">
        <v>50</v>
      </c>
      <c r="F6318">
        <v>1</v>
      </c>
      <c r="G6318">
        <v>23</v>
      </c>
      <c r="H6318">
        <v>0</v>
      </c>
      <c r="I6318">
        <v>0</v>
      </c>
      <c r="J6318">
        <v>1</v>
      </c>
      <c r="K6318">
        <v>2</v>
      </c>
      <c r="L6318" t="s">
        <v>28</v>
      </c>
      <c r="M6318" t="s">
        <v>769</v>
      </c>
      <c r="N6318" t="s">
        <v>67</v>
      </c>
      <c r="O6318" t="s">
        <v>22</v>
      </c>
      <c r="P6318" t="s">
        <v>23</v>
      </c>
      <c r="Q6318" t="s">
        <v>41</v>
      </c>
    </row>
    <row r="6319" spans="1:17" x14ac:dyDescent="0.2">
      <c r="A6319" s="2">
        <v>37394</v>
      </c>
      <c r="B6319" t="s">
        <v>129</v>
      </c>
      <c r="C6319" t="s">
        <v>69</v>
      </c>
      <c r="D6319" t="s">
        <v>50</v>
      </c>
      <c r="E6319" t="s">
        <v>50</v>
      </c>
      <c r="F6319">
        <v>11</v>
      </c>
      <c r="G6319">
        <v>61</v>
      </c>
      <c r="H6319">
        <v>0</v>
      </c>
      <c r="I6319">
        <v>0</v>
      </c>
      <c r="J6319">
        <v>6</v>
      </c>
      <c r="K6319">
        <v>2</v>
      </c>
      <c r="L6319" t="s">
        <v>28</v>
      </c>
      <c r="M6319" t="s">
        <v>525</v>
      </c>
      <c r="N6319" t="s">
        <v>129</v>
      </c>
      <c r="O6319" t="s">
        <v>22</v>
      </c>
      <c r="P6319" t="s">
        <v>23</v>
      </c>
      <c r="Q6319" t="s">
        <v>24</v>
      </c>
    </row>
    <row r="6320" spans="1:17" x14ac:dyDescent="0.2">
      <c r="A6320" s="2">
        <v>37394</v>
      </c>
      <c r="B6320" t="s">
        <v>185</v>
      </c>
      <c r="C6320" t="s">
        <v>135</v>
      </c>
      <c r="D6320" t="s">
        <v>27</v>
      </c>
      <c r="E6320" t="s">
        <v>36</v>
      </c>
      <c r="F6320">
        <v>57</v>
      </c>
      <c r="G6320">
        <v>27</v>
      </c>
      <c r="H6320">
        <v>0</v>
      </c>
      <c r="I6320">
        <v>0</v>
      </c>
      <c r="J6320">
        <v>0</v>
      </c>
      <c r="K6320">
        <v>1</v>
      </c>
      <c r="L6320" t="s">
        <v>28</v>
      </c>
      <c r="M6320" t="s">
        <v>91</v>
      </c>
      <c r="N6320" t="s">
        <v>89</v>
      </c>
      <c r="O6320" t="s">
        <v>122</v>
      </c>
      <c r="P6320" t="s">
        <v>23</v>
      </c>
      <c r="Q6320" t="s">
        <v>41</v>
      </c>
    </row>
    <row r="6321" spans="1:17" x14ac:dyDescent="0.2">
      <c r="A6321" s="2">
        <v>37394</v>
      </c>
      <c r="B6321" t="s">
        <v>250</v>
      </c>
      <c r="C6321" t="s">
        <v>267</v>
      </c>
      <c r="D6321" t="s">
        <v>36</v>
      </c>
      <c r="E6321" t="s">
        <v>36</v>
      </c>
      <c r="F6321">
        <v>122</v>
      </c>
      <c r="G6321">
        <v>58</v>
      </c>
      <c r="H6321">
        <v>0</v>
      </c>
      <c r="I6321">
        <v>0</v>
      </c>
      <c r="J6321">
        <v>2</v>
      </c>
      <c r="K6321">
        <v>1</v>
      </c>
      <c r="L6321" t="s">
        <v>716</v>
      </c>
      <c r="M6321" t="s">
        <v>251</v>
      </c>
      <c r="N6321" t="s">
        <v>250</v>
      </c>
      <c r="O6321" t="s">
        <v>22</v>
      </c>
      <c r="P6321" t="s">
        <v>23</v>
      </c>
      <c r="Q6321" t="s">
        <v>24</v>
      </c>
    </row>
    <row r="6322" spans="1:17" x14ac:dyDescent="0.2">
      <c r="A6322" s="2">
        <v>37394</v>
      </c>
      <c r="B6322" t="s">
        <v>90</v>
      </c>
      <c r="C6322" t="s">
        <v>81</v>
      </c>
      <c r="D6322" t="s">
        <v>50</v>
      </c>
      <c r="E6322" t="s">
        <v>50</v>
      </c>
      <c r="F6322">
        <v>38</v>
      </c>
      <c r="G6322">
        <v>86</v>
      </c>
      <c r="H6322">
        <v>0</v>
      </c>
      <c r="I6322">
        <v>0</v>
      </c>
      <c r="J6322">
        <v>1</v>
      </c>
      <c r="K6322">
        <v>0</v>
      </c>
      <c r="L6322" t="s">
        <v>28</v>
      </c>
      <c r="M6322" t="s">
        <v>750</v>
      </c>
      <c r="N6322" t="s">
        <v>90</v>
      </c>
      <c r="O6322" t="s">
        <v>22</v>
      </c>
      <c r="P6322" t="s">
        <v>23</v>
      </c>
      <c r="Q6322" t="s">
        <v>24</v>
      </c>
    </row>
    <row r="6323" spans="1:17" x14ac:dyDescent="0.2">
      <c r="A6323" s="2">
        <v>37394</v>
      </c>
      <c r="B6323" t="s">
        <v>211</v>
      </c>
      <c r="C6323" t="s">
        <v>207</v>
      </c>
      <c r="D6323" t="s">
        <v>36</v>
      </c>
      <c r="E6323" t="s">
        <v>36</v>
      </c>
      <c r="F6323">
        <v>152</v>
      </c>
      <c r="G6323">
        <v>106</v>
      </c>
      <c r="H6323">
        <v>0</v>
      </c>
      <c r="I6323">
        <v>0</v>
      </c>
      <c r="J6323">
        <v>0</v>
      </c>
      <c r="K6323">
        <v>5</v>
      </c>
      <c r="L6323" t="s">
        <v>28</v>
      </c>
      <c r="M6323" t="s">
        <v>709</v>
      </c>
      <c r="N6323" t="s">
        <v>211</v>
      </c>
      <c r="O6323" t="s">
        <v>22</v>
      </c>
      <c r="P6323" t="s">
        <v>23</v>
      </c>
      <c r="Q6323" t="s">
        <v>41</v>
      </c>
    </row>
    <row r="6324" spans="1:17" x14ac:dyDescent="0.2">
      <c r="A6324" s="2">
        <v>37395</v>
      </c>
      <c r="B6324" t="s">
        <v>317</v>
      </c>
      <c r="C6324" t="s">
        <v>168</v>
      </c>
      <c r="D6324" t="s">
        <v>50</v>
      </c>
      <c r="E6324" t="s">
        <v>50</v>
      </c>
      <c r="F6324">
        <v>88</v>
      </c>
      <c r="G6324">
        <v>44</v>
      </c>
      <c r="H6324">
        <v>0</v>
      </c>
      <c r="I6324">
        <v>0</v>
      </c>
      <c r="J6324">
        <v>2</v>
      </c>
      <c r="K6324">
        <v>0</v>
      </c>
      <c r="L6324" t="s">
        <v>28</v>
      </c>
      <c r="M6324" t="s">
        <v>326</v>
      </c>
      <c r="N6324" t="s">
        <v>95</v>
      </c>
      <c r="O6324" t="s">
        <v>122</v>
      </c>
      <c r="P6324" t="s">
        <v>23</v>
      </c>
      <c r="Q6324" t="s">
        <v>24</v>
      </c>
    </row>
    <row r="6325" spans="1:17" x14ac:dyDescent="0.2">
      <c r="A6325" s="2">
        <v>37395</v>
      </c>
      <c r="B6325" t="s">
        <v>213</v>
      </c>
      <c r="C6325" t="s">
        <v>391</v>
      </c>
      <c r="D6325" t="s">
        <v>115</v>
      </c>
      <c r="E6325" t="s">
        <v>115</v>
      </c>
      <c r="F6325">
        <v>153</v>
      </c>
      <c r="G6325">
        <v>112</v>
      </c>
      <c r="H6325">
        <v>0</v>
      </c>
      <c r="I6325">
        <v>0</v>
      </c>
      <c r="J6325">
        <v>0</v>
      </c>
      <c r="K6325">
        <v>0</v>
      </c>
      <c r="L6325" t="s">
        <v>28</v>
      </c>
      <c r="M6325" t="s">
        <v>535</v>
      </c>
      <c r="N6325" t="s">
        <v>213</v>
      </c>
      <c r="O6325" t="s">
        <v>22</v>
      </c>
      <c r="P6325" t="s">
        <v>23</v>
      </c>
      <c r="Q6325" t="s">
        <v>30</v>
      </c>
    </row>
    <row r="6326" spans="1:17" x14ac:dyDescent="0.2">
      <c r="A6326" s="2">
        <v>37395</v>
      </c>
      <c r="B6326" t="s">
        <v>77</v>
      </c>
      <c r="C6326" t="s">
        <v>126</v>
      </c>
      <c r="D6326" t="s">
        <v>27</v>
      </c>
      <c r="E6326" t="s">
        <v>50</v>
      </c>
      <c r="F6326">
        <v>13</v>
      </c>
      <c r="G6326">
        <v>9</v>
      </c>
      <c r="H6326">
        <v>0</v>
      </c>
      <c r="I6326">
        <v>0</v>
      </c>
      <c r="J6326">
        <v>0</v>
      </c>
      <c r="K6326">
        <v>2</v>
      </c>
      <c r="L6326" t="s">
        <v>28</v>
      </c>
      <c r="M6326" t="s">
        <v>332</v>
      </c>
      <c r="N6326" t="s">
        <v>77</v>
      </c>
      <c r="O6326" t="s">
        <v>22</v>
      </c>
      <c r="P6326" t="s">
        <v>23</v>
      </c>
      <c r="Q6326" t="s">
        <v>41</v>
      </c>
    </row>
    <row r="6327" spans="1:17" x14ac:dyDescent="0.2">
      <c r="A6327" s="2">
        <v>37396</v>
      </c>
      <c r="B6327" t="s">
        <v>104</v>
      </c>
      <c r="C6327" t="s">
        <v>149</v>
      </c>
      <c r="D6327" t="s">
        <v>50</v>
      </c>
      <c r="E6327" t="s">
        <v>36</v>
      </c>
      <c r="F6327">
        <v>55</v>
      </c>
      <c r="G6327">
        <v>37</v>
      </c>
      <c r="H6327">
        <v>0</v>
      </c>
      <c r="I6327">
        <v>0</v>
      </c>
      <c r="J6327">
        <v>0</v>
      </c>
      <c r="K6327">
        <v>2</v>
      </c>
      <c r="L6327" t="s">
        <v>28</v>
      </c>
      <c r="M6327" t="s">
        <v>434</v>
      </c>
      <c r="N6327" t="s">
        <v>254</v>
      </c>
      <c r="O6327" t="s">
        <v>122</v>
      </c>
      <c r="P6327" t="s">
        <v>23</v>
      </c>
      <c r="Q6327" t="s">
        <v>41</v>
      </c>
    </row>
    <row r="6328" spans="1:17" x14ac:dyDescent="0.2">
      <c r="A6328" s="2">
        <v>37397</v>
      </c>
      <c r="B6328" t="s">
        <v>133</v>
      </c>
      <c r="C6328" t="s">
        <v>89</v>
      </c>
      <c r="D6328" t="s">
        <v>115</v>
      </c>
      <c r="E6328" t="s">
        <v>50</v>
      </c>
      <c r="F6328">
        <v>40</v>
      </c>
      <c r="G6328">
        <v>12</v>
      </c>
      <c r="H6328">
        <v>0</v>
      </c>
      <c r="I6328">
        <v>0</v>
      </c>
      <c r="J6328">
        <v>1</v>
      </c>
      <c r="K6328">
        <v>1</v>
      </c>
      <c r="L6328" t="s">
        <v>28</v>
      </c>
      <c r="M6328" t="s">
        <v>1020</v>
      </c>
      <c r="N6328" t="s">
        <v>133</v>
      </c>
      <c r="O6328" t="s">
        <v>22</v>
      </c>
      <c r="P6328" t="s">
        <v>23</v>
      </c>
      <c r="Q6328" t="s">
        <v>30</v>
      </c>
    </row>
    <row r="6329" spans="1:17" x14ac:dyDescent="0.2">
      <c r="A6329" s="2">
        <v>37397</v>
      </c>
      <c r="B6329" t="s">
        <v>125</v>
      </c>
      <c r="C6329" t="s">
        <v>81</v>
      </c>
      <c r="D6329" t="s">
        <v>50</v>
      </c>
      <c r="E6329" t="s">
        <v>50</v>
      </c>
      <c r="F6329">
        <v>159</v>
      </c>
      <c r="G6329">
        <v>86</v>
      </c>
      <c r="H6329">
        <v>0</v>
      </c>
      <c r="I6329">
        <v>0</v>
      </c>
      <c r="J6329">
        <v>0</v>
      </c>
      <c r="K6329">
        <v>1</v>
      </c>
      <c r="L6329" t="s">
        <v>28</v>
      </c>
      <c r="M6329" t="s">
        <v>468</v>
      </c>
      <c r="N6329" t="s">
        <v>125</v>
      </c>
      <c r="O6329" t="s">
        <v>22</v>
      </c>
      <c r="P6329" t="s">
        <v>23</v>
      </c>
      <c r="Q6329" t="s">
        <v>41</v>
      </c>
    </row>
    <row r="6330" spans="1:17" x14ac:dyDescent="0.2">
      <c r="A6330" s="2">
        <v>37397</v>
      </c>
      <c r="B6330" t="s">
        <v>443</v>
      </c>
      <c r="C6330" t="s">
        <v>18</v>
      </c>
      <c r="D6330" t="s">
        <v>115</v>
      </c>
      <c r="E6330" t="s">
        <v>19</v>
      </c>
      <c r="F6330">
        <v>113</v>
      </c>
      <c r="G6330">
        <v>24</v>
      </c>
      <c r="H6330">
        <v>0</v>
      </c>
      <c r="I6330">
        <v>0</v>
      </c>
      <c r="J6330">
        <v>1</v>
      </c>
      <c r="K6330">
        <v>2</v>
      </c>
      <c r="L6330" t="s">
        <v>28</v>
      </c>
      <c r="M6330" t="s">
        <v>1043</v>
      </c>
      <c r="N6330" t="s">
        <v>443</v>
      </c>
      <c r="O6330" t="s">
        <v>22</v>
      </c>
      <c r="P6330" t="s">
        <v>23</v>
      </c>
      <c r="Q6330" t="s">
        <v>41</v>
      </c>
    </row>
    <row r="6331" spans="1:17" x14ac:dyDescent="0.2">
      <c r="A6331" s="2">
        <v>37398</v>
      </c>
      <c r="B6331" t="s">
        <v>70</v>
      </c>
      <c r="C6331" t="s">
        <v>101</v>
      </c>
      <c r="D6331" t="s">
        <v>50</v>
      </c>
      <c r="E6331" t="s">
        <v>50</v>
      </c>
      <c r="F6331">
        <v>41</v>
      </c>
      <c r="G6331">
        <v>99</v>
      </c>
      <c r="H6331">
        <v>0</v>
      </c>
      <c r="I6331">
        <v>0</v>
      </c>
      <c r="J6331">
        <v>2</v>
      </c>
      <c r="K6331">
        <v>1</v>
      </c>
      <c r="L6331" t="s">
        <v>28</v>
      </c>
      <c r="M6331" t="s">
        <v>383</v>
      </c>
      <c r="N6331" t="s">
        <v>70</v>
      </c>
      <c r="O6331" t="s">
        <v>22</v>
      </c>
      <c r="P6331" t="s">
        <v>23</v>
      </c>
      <c r="Q6331" t="s">
        <v>24</v>
      </c>
    </row>
    <row r="6332" spans="1:17" x14ac:dyDescent="0.2">
      <c r="A6332" s="2">
        <v>37398</v>
      </c>
      <c r="B6332" t="s">
        <v>49</v>
      </c>
      <c r="C6332" t="s">
        <v>76</v>
      </c>
      <c r="D6332" t="s">
        <v>50</v>
      </c>
      <c r="E6332" t="s">
        <v>50</v>
      </c>
      <c r="F6332">
        <v>33</v>
      </c>
      <c r="G6332">
        <v>56</v>
      </c>
      <c r="H6332">
        <v>0</v>
      </c>
      <c r="I6332">
        <v>0</v>
      </c>
      <c r="J6332">
        <v>1</v>
      </c>
      <c r="K6332">
        <v>1</v>
      </c>
      <c r="L6332" t="s">
        <v>28</v>
      </c>
      <c r="M6332" t="s">
        <v>1044</v>
      </c>
      <c r="N6332" t="s">
        <v>49</v>
      </c>
      <c r="O6332" t="s">
        <v>22</v>
      </c>
      <c r="P6332" t="s">
        <v>23</v>
      </c>
      <c r="Q6332" t="s">
        <v>30</v>
      </c>
    </row>
    <row r="6333" spans="1:17" x14ac:dyDescent="0.2">
      <c r="A6333" s="2">
        <v>37399</v>
      </c>
      <c r="B6333" t="s">
        <v>31</v>
      </c>
      <c r="C6333" t="s">
        <v>118</v>
      </c>
      <c r="D6333" t="s">
        <v>19</v>
      </c>
      <c r="E6333" t="s">
        <v>36</v>
      </c>
      <c r="F6333">
        <v>36</v>
      </c>
      <c r="G6333">
        <v>42</v>
      </c>
      <c r="H6333">
        <v>0</v>
      </c>
      <c r="I6333">
        <v>0</v>
      </c>
      <c r="J6333">
        <v>0</v>
      </c>
      <c r="K6333">
        <v>1</v>
      </c>
      <c r="L6333" t="s">
        <v>28</v>
      </c>
      <c r="M6333" t="s">
        <v>1045</v>
      </c>
      <c r="N6333" t="s">
        <v>143</v>
      </c>
      <c r="O6333" t="s">
        <v>122</v>
      </c>
      <c r="P6333" t="s">
        <v>23</v>
      </c>
      <c r="Q6333" t="s">
        <v>41</v>
      </c>
    </row>
    <row r="6334" spans="1:17" x14ac:dyDescent="0.2">
      <c r="A6334" s="2">
        <v>37399</v>
      </c>
      <c r="B6334" t="s">
        <v>149</v>
      </c>
      <c r="C6334" t="s">
        <v>180</v>
      </c>
      <c r="D6334" t="s">
        <v>36</v>
      </c>
      <c r="E6334" t="s">
        <v>50</v>
      </c>
      <c r="F6334">
        <v>37</v>
      </c>
      <c r="G6334">
        <v>22</v>
      </c>
      <c r="H6334">
        <v>0</v>
      </c>
      <c r="I6334">
        <v>0</v>
      </c>
      <c r="J6334">
        <v>2</v>
      </c>
      <c r="K6334">
        <v>0</v>
      </c>
      <c r="L6334" t="s">
        <v>28</v>
      </c>
      <c r="M6334" t="s">
        <v>434</v>
      </c>
      <c r="N6334" t="s">
        <v>254</v>
      </c>
      <c r="O6334" t="s">
        <v>122</v>
      </c>
      <c r="P6334" t="s">
        <v>23</v>
      </c>
      <c r="Q6334" t="s">
        <v>24</v>
      </c>
    </row>
    <row r="6335" spans="1:17" x14ac:dyDescent="0.2">
      <c r="A6335" s="2">
        <v>37401</v>
      </c>
      <c r="B6335" t="s">
        <v>182</v>
      </c>
      <c r="C6335" t="s">
        <v>82</v>
      </c>
      <c r="D6335" t="s">
        <v>115</v>
      </c>
      <c r="E6335" t="s">
        <v>50</v>
      </c>
      <c r="F6335">
        <v>50</v>
      </c>
      <c r="G6335">
        <v>5</v>
      </c>
      <c r="H6335">
        <v>0</v>
      </c>
      <c r="I6335">
        <v>0</v>
      </c>
      <c r="J6335">
        <v>0</v>
      </c>
      <c r="K6335">
        <v>2</v>
      </c>
      <c r="L6335" t="s">
        <v>28</v>
      </c>
      <c r="M6335" t="s">
        <v>571</v>
      </c>
      <c r="N6335" t="s">
        <v>571</v>
      </c>
      <c r="O6335" t="s">
        <v>122</v>
      </c>
      <c r="P6335" t="s">
        <v>23</v>
      </c>
      <c r="Q6335" t="s">
        <v>41</v>
      </c>
    </row>
    <row r="6336" spans="1:17" x14ac:dyDescent="0.2">
      <c r="A6336" s="2">
        <v>37401</v>
      </c>
      <c r="B6336" t="s">
        <v>143</v>
      </c>
      <c r="C6336" t="s">
        <v>52</v>
      </c>
      <c r="D6336" t="s">
        <v>115</v>
      </c>
      <c r="E6336" t="s">
        <v>50</v>
      </c>
      <c r="F6336">
        <v>32</v>
      </c>
      <c r="G6336">
        <v>19</v>
      </c>
      <c r="H6336">
        <v>0</v>
      </c>
      <c r="I6336">
        <v>0</v>
      </c>
      <c r="J6336">
        <v>1</v>
      </c>
      <c r="K6336">
        <v>1</v>
      </c>
      <c r="L6336" t="s">
        <v>28</v>
      </c>
      <c r="M6336" t="s">
        <v>144</v>
      </c>
      <c r="N6336" t="s">
        <v>143</v>
      </c>
      <c r="O6336" t="s">
        <v>22</v>
      </c>
      <c r="P6336" t="s">
        <v>23</v>
      </c>
      <c r="Q6336" t="s">
        <v>30</v>
      </c>
    </row>
    <row r="6337" spans="1:17" x14ac:dyDescent="0.2">
      <c r="A6337" s="2">
        <v>37401</v>
      </c>
      <c r="B6337" t="s">
        <v>391</v>
      </c>
      <c r="C6337" t="s">
        <v>25</v>
      </c>
      <c r="D6337" t="s">
        <v>115</v>
      </c>
      <c r="E6337" t="s">
        <v>19</v>
      </c>
      <c r="F6337">
        <v>112</v>
      </c>
      <c r="G6337">
        <v>2</v>
      </c>
      <c r="H6337">
        <v>0</v>
      </c>
      <c r="I6337">
        <v>0</v>
      </c>
      <c r="J6337">
        <v>0</v>
      </c>
      <c r="K6337">
        <v>4</v>
      </c>
      <c r="L6337" t="s">
        <v>28</v>
      </c>
      <c r="M6337" t="s">
        <v>392</v>
      </c>
      <c r="N6337" t="s">
        <v>391</v>
      </c>
      <c r="O6337" t="s">
        <v>22</v>
      </c>
      <c r="P6337" t="s">
        <v>23</v>
      </c>
      <c r="Q6337" t="s">
        <v>41</v>
      </c>
    </row>
    <row r="6338" spans="1:17" x14ac:dyDescent="0.2">
      <c r="A6338" s="2">
        <v>37402</v>
      </c>
      <c r="B6338" t="s">
        <v>147</v>
      </c>
      <c r="C6338" t="s">
        <v>131</v>
      </c>
      <c r="D6338" t="s">
        <v>50</v>
      </c>
      <c r="E6338" t="s">
        <v>27</v>
      </c>
      <c r="F6338">
        <v>23</v>
      </c>
      <c r="G6338">
        <v>29</v>
      </c>
      <c r="H6338">
        <v>0</v>
      </c>
      <c r="I6338">
        <v>0</v>
      </c>
      <c r="J6338">
        <v>1</v>
      </c>
      <c r="K6338">
        <v>0</v>
      </c>
      <c r="L6338" t="s">
        <v>28</v>
      </c>
      <c r="M6338" t="s">
        <v>1046</v>
      </c>
      <c r="N6338" t="s">
        <v>143</v>
      </c>
      <c r="O6338" t="s">
        <v>122</v>
      </c>
      <c r="P6338" t="s">
        <v>23</v>
      </c>
      <c r="Q6338" t="s">
        <v>24</v>
      </c>
    </row>
    <row r="6339" spans="1:17" x14ac:dyDescent="0.2">
      <c r="A6339" s="2">
        <v>37402</v>
      </c>
      <c r="B6339" t="s">
        <v>120</v>
      </c>
      <c r="C6339" t="s">
        <v>89</v>
      </c>
      <c r="D6339" t="s">
        <v>36</v>
      </c>
      <c r="E6339" t="s">
        <v>50</v>
      </c>
      <c r="F6339">
        <v>17</v>
      </c>
      <c r="G6339">
        <v>12</v>
      </c>
      <c r="H6339">
        <v>0</v>
      </c>
      <c r="I6339">
        <v>0</v>
      </c>
      <c r="J6339">
        <v>2</v>
      </c>
      <c r="K6339">
        <v>2</v>
      </c>
      <c r="L6339" t="s">
        <v>28</v>
      </c>
      <c r="M6339" t="s">
        <v>320</v>
      </c>
      <c r="N6339" t="s">
        <v>143</v>
      </c>
      <c r="O6339" t="s">
        <v>122</v>
      </c>
      <c r="P6339" t="s">
        <v>23</v>
      </c>
      <c r="Q6339" t="s">
        <v>30</v>
      </c>
    </row>
    <row r="6340" spans="1:17" x14ac:dyDescent="0.2">
      <c r="A6340" s="2">
        <v>37402</v>
      </c>
      <c r="B6340" t="s">
        <v>72</v>
      </c>
      <c r="C6340" t="s">
        <v>128</v>
      </c>
      <c r="D6340" t="s">
        <v>50</v>
      </c>
      <c r="E6340" t="s">
        <v>36</v>
      </c>
      <c r="F6340">
        <v>20</v>
      </c>
      <c r="G6340">
        <v>31</v>
      </c>
      <c r="H6340">
        <v>0</v>
      </c>
      <c r="I6340">
        <v>0</v>
      </c>
      <c r="J6340">
        <v>2</v>
      </c>
      <c r="K6340">
        <v>1</v>
      </c>
      <c r="L6340" t="s">
        <v>28</v>
      </c>
      <c r="M6340" t="s">
        <v>1047</v>
      </c>
      <c r="N6340" t="s">
        <v>143</v>
      </c>
      <c r="O6340" t="s">
        <v>122</v>
      </c>
      <c r="P6340" t="s">
        <v>23</v>
      </c>
      <c r="Q6340" t="s">
        <v>24</v>
      </c>
    </row>
    <row r="6341" spans="1:17" x14ac:dyDescent="0.2">
      <c r="A6341" s="2">
        <v>37402</v>
      </c>
      <c r="B6341" t="s">
        <v>133</v>
      </c>
      <c r="C6341" t="s">
        <v>67</v>
      </c>
      <c r="D6341" t="s">
        <v>115</v>
      </c>
      <c r="E6341" t="s">
        <v>50</v>
      </c>
      <c r="F6341">
        <v>40</v>
      </c>
      <c r="G6341">
        <v>1</v>
      </c>
      <c r="H6341">
        <v>0</v>
      </c>
      <c r="I6341">
        <v>0</v>
      </c>
      <c r="J6341">
        <v>2</v>
      </c>
      <c r="K6341">
        <v>3</v>
      </c>
      <c r="L6341" t="s">
        <v>28</v>
      </c>
      <c r="M6341" t="s">
        <v>492</v>
      </c>
      <c r="N6341" t="s">
        <v>133</v>
      </c>
      <c r="O6341" t="s">
        <v>22</v>
      </c>
      <c r="P6341" t="s">
        <v>23</v>
      </c>
      <c r="Q6341" t="s">
        <v>41</v>
      </c>
    </row>
    <row r="6342" spans="1:17" x14ac:dyDescent="0.2">
      <c r="A6342" s="2">
        <v>37406</v>
      </c>
      <c r="B6342" t="s">
        <v>301</v>
      </c>
      <c r="C6342" t="s">
        <v>167</v>
      </c>
      <c r="D6342" t="s">
        <v>115</v>
      </c>
      <c r="E6342" t="s">
        <v>115</v>
      </c>
      <c r="F6342">
        <v>77</v>
      </c>
      <c r="G6342">
        <v>30</v>
      </c>
      <c r="H6342">
        <v>0</v>
      </c>
      <c r="I6342">
        <v>0</v>
      </c>
      <c r="J6342">
        <v>1</v>
      </c>
      <c r="K6342">
        <v>3</v>
      </c>
      <c r="L6342" t="s">
        <v>28</v>
      </c>
      <c r="M6342" t="s">
        <v>302</v>
      </c>
      <c r="N6342" t="s">
        <v>301</v>
      </c>
      <c r="O6342" t="s">
        <v>22</v>
      </c>
      <c r="P6342" t="s">
        <v>23</v>
      </c>
      <c r="Q6342" t="s">
        <v>41</v>
      </c>
    </row>
    <row r="6343" spans="1:17" x14ac:dyDescent="0.2">
      <c r="A6343" s="2">
        <v>37407</v>
      </c>
      <c r="B6343" t="s">
        <v>67</v>
      </c>
      <c r="C6343" t="s">
        <v>118</v>
      </c>
      <c r="D6343" t="s">
        <v>50</v>
      </c>
      <c r="E6343" t="s">
        <v>36</v>
      </c>
      <c r="F6343">
        <v>1</v>
      </c>
      <c r="G6343">
        <v>42</v>
      </c>
      <c r="H6343">
        <v>0</v>
      </c>
      <c r="I6343">
        <v>0</v>
      </c>
      <c r="J6343">
        <v>0</v>
      </c>
      <c r="K6343">
        <v>1</v>
      </c>
      <c r="L6343" t="s">
        <v>347</v>
      </c>
      <c r="M6343" t="s">
        <v>134</v>
      </c>
      <c r="N6343" t="s">
        <v>133</v>
      </c>
      <c r="O6343" t="s">
        <v>122</v>
      </c>
      <c r="P6343" t="s">
        <v>23</v>
      </c>
      <c r="Q6343" t="s">
        <v>41</v>
      </c>
    </row>
    <row r="6344" spans="1:17" x14ac:dyDescent="0.2">
      <c r="A6344" s="2">
        <v>37408</v>
      </c>
      <c r="B6344" t="s">
        <v>129</v>
      </c>
      <c r="C6344" t="s">
        <v>113</v>
      </c>
      <c r="D6344" t="s">
        <v>50</v>
      </c>
      <c r="E6344" t="s">
        <v>115</v>
      </c>
      <c r="F6344">
        <v>11</v>
      </c>
      <c r="G6344">
        <v>34</v>
      </c>
      <c r="H6344">
        <v>0</v>
      </c>
      <c r="I6344">
        <v>0</v>
      </c>
      <c r="J6344">
        <v>8</v>
      </c>
      <c r="K6344">
        <v>0</v>
      </c>
      <c r="L6344" t="s">
        <v>347</v>
      </c>
      <c r="M6344" t="s">
        <v>995</v>
      </c>
      <c r="N6344" t="s">
        <v>143</v>
      </c>
      <c r="O6344" t="s">
        <v>122</v>
      </c>
      <c r="P6344" t="s">
        <v>23</v>
      </c>
      <c r="Q6344" t="s">
        <v>24</v>
      </c>
    </row>
    <row r="6345" spans="1:17" x14ac:dyDescent="0.2">
      <c r="A6345" s="2">
        <v>37408</v>
      </c>
      <c r="B6345" t="s">
        <v>98</v>
      </c>
      <c r="C6345" t="s">
        <v>120</v>
      </c>
      <c r="D6345" t="s">
        <v>50</v>
      </c>
      <c r="E6345" t="s">
        <v>36</v>
      </c>
      <c r="F6345">
        <v>15</v>
      </c>
      <c r="G6345">
        <v>17</v>
      </c>
      <c r="H6345">
        <v>0</v>
      </c>
      <c r="I6345">
        <v>0</v>
      </c>
      <c r="J6345">
        <v>1</v>
      </c>
      <c r="K6345">
        <v>1</v>
      </c>
      <c r="L6345" t="s">
        <v>347</v>
      </c>
      <c r="M6345" t="s">
        <v>987</v>
      </c>
      <c r="N6345" t="s">
        <v>143</v>
      </c>
      <c r="O6345" t="s">
        <v>122</v>
      </c>
      <c r="P6345" t="s">
        <v>23</v>
      </c>
      <c r="Q6345" t="s">
        <v>30</v>
      </c>
    </row>
    <row r="6346" spans="1:17" x14ac:dyDescent="0.2">
      <c r="A6346" s="2">
        <v>37408</v>
      </c>
      <c r="B6346" t="s">
        <v>18</v>
      </c>
      <c r="C6346" t="s">
        <v>72</v>
      </c>
      <c r="D6346" t="s">
        <v>19</v>
      </c>
      <c r="E6346" t="s">
        <v>50</v>
      </c>
      <c r="F6346">
        <v>24</v>
      </c>
      <c r="G6346">
        <v>20</v>
      </c>
      <c r="H6346">
        <v>0</v>
      </c>
      <c r="I6346">
        <v>0</v>
      </c>
      <c r="J6346">
        <v>1</v>
      </c>
      <c r="K6346">
        <v>2</v>
      </c>
      <c r="L6346" t="s">
        <v>347</v>
      </c>
      <c r="M6346" t="s">
        <v>988</v>
      </c>
      <c r="N6346" t="s">
        <v>133</v>
      </c>
      <c r="O6346" t="s">
        <v>122</v>
      </c>
      <c r="P6346" t="s">
        <v>23</v>
      </c>
      <c r="Q6346" t="s">
        <v>41</v>
      </c>
    </row>
    <row r="6347" spans="1:17" x14ac:dyDescent="0.2">
      <c r="A6347" s="2">
        <v>37409</v>
      </c>
      <c r="B6347" t="s">
        <v>39</v>
      </c>
      <c r="C6347" t="s">
        <v>135</v>
      </c>
      <c r="D6347" t="s">
        <v>19</v>
      </c>
      <c r="E6347" t="s">
        <v>36</v>
      </c>
      <c r="F6347">
        <v>3</v>
      </c>
      <c r="G6347">
        <v>27</v>
      </c>
      <c r="H6347">
        <v>0</v>
      </c>
      <c r="I6347">
        <v>0</v>
      </c>
      <c r="J6347">
        <v>1</v>
      </c>
      <c r="K6347">
        <v>0</v>
      </c>
      <c r="L6347" t="s">
        <v>347</v>
      </c>
      <c r="M6347" t="s">
        <v>986</v>
      </c>
      <c r="N6347" t="s">
        <v>143</v>
      </c>
      <c r="O6347" t="s">
        <v>122</v>
      </c>
      <c r="P6347" t="s">
        <v>23</v>
      </c>
      <c r="Q6347" t="s">
        <v>24</v>
      </c>
    </row>
    <row r="6348" spans="1:17" x14ac:dyDescent="0.2">
      <c r="A6348" s="2">
        <v>37409</v>
      </c>
      <c r="B6348" t="s">
        <v>89</v>
      </c>
      <c r="C6348" t="s">
        <v>52</v>
      </c>
      <c r="D6348" t="s">
        <v>50</v>
      </c>
      <c r="E6348" t="s">
        <v>50</v>
      </c>
      <c r="F6348">
        <v>12</v>
      </c>
      <c r="G6348">
        <v>19</v>
      </c>
      <c r="H6348">
        <v>0</v>
      </c>
      <c r="I6348">
        <v>0</v>
      </c>
      <c r="J6348">
        <v>1</v>
      </c>
      <c r="K6348">
        <v>1</v>
      </c>
      <c r="L6348" t="s">
        <v>347</v>
      </c>
      <c r="M6348" t="s">
        <v>1014</v>
      </c>
      <c r="N6348" t="s">
        <v>143</v>
      </c>
      <c r="O6348" t="s">
        <v>122</v>
      </c>
      <c r="P6348" t="s">
        <v>23</v>
      </c>
      <c r="Q6348" t="s">
        <v>30</v>
      </c>
    </row>
    <row r="6349" spans="1:17" x14ac:dyDescent="0.2">
      <c r="A6349" s="2">
        <v>37409</v>
      </c>
      <c r="B6349" t="s">
        <v>38</v>
      </c>
      <c r="C6349" t="s">
        <v>149</v>
      </c>
      <c r="D6349" t="s">
        <v>19</v>
      </c>
      <c r="E6349" t="s">
        <v>36</v>
      </c>
      <c r="F6349">
        <v>18</v>
      </c>
      <c r="G6349">
        <v>37</v>
      </c>
      <c r="H6349">
        <v>0</v>
      </c>
      <c r="I6349">
        <v>0</v>
      </c>
      <c r="J6349">
        <v>2</v>
      </c>
      <c r="K6349">
        <v>2</v>
      </c>
      <c r="L6349" t="s">
        <v>347</v>
      </c>
      <c r="M6349" t="s">
        <v>1009</v>
      </c>
      <c r="N6349" t="s">
        <v>133</v>
      </c>
      <c r="O6349" t="s">
        <v>122</v>
      </c>
      <c r="P6349" t="s">
        <v>23</v>
      </c>
      <c r="Q6349" t="s">
        <v>30</v>
      </c>
    </row>
    <row r="6350" spans="1:17" x14ac:dyDescent="0.2">
      <c r="A6350" s="2">
        <v>37409</v>
      </c>
      <c r="B6350" t="s">
        <v>106</v>
      </c>
      <c r="C6350" t="s">
        <v>249</v>
      </c>
      <c r="D6350" t="s">
        <v>50</v>
      </c>
      <c r="E6350" t="s">
        <v>50</v>
      </c>
      <c r="F6350">
        <v>8</v>
      </c>
      <c r="G6350">
        <v>25</v>
      </c>
      <c r="H6350">
        <v>0</v>
      </c>
      <c r="I6350">
        <v>0</v>
      </c>
      <c r="J6350">
        <v>3</v>
      </c>
      <c r="K6350">
        <v>1</v>
      </c>
      <c r="L6350" t="s">
        <v>347</v>
      </c>
      <c r="M6350" t="s">
        <v>1016</v>
      </c>
      <c r="N6350" t="s">
        <v>133</v>
      </c>
      <c r="O6350" t="s">
        <v>122</v>
      </c>
      <c r="P6350" t="s">
        <v>23</v>
      </c>
      <c r="Q6350" t="s">
        <v>24</v>
      </c>
    </row>
    <row r="6351" spans="1:17" x14ac:dyDescent="0.2">
      <c r="A6351" s="2">
        <v>37410</v>
      </c>
      <c r="B6351" t="s">
        <v>25</v>
      </c>
      <c r="C6351" t="s">
        <v>180</v>
      </c>
      <c r="D6351" t="s">
        <v>19</v>
      </c>
      <c r="E6351" t="s">
        <v>50</v>
      </c>
      <c r="F6351">
        <v>2</v>
      </c>
      <c r="G6351">
        <v>22</v>
      </c>
      <c r="H6351">
        <v>0</v>
      </c>
      <c r="I6351">
        <v>0</v>
      </c>
      <c r="J6351">
        <v>2</v>
      </c>
      <c r="K6351">
        <v>1</v>
      </c>
      <c r="L6351" t="s">
        <v>347</v>
      </c>
      <c r="M6351" t="s">
        <v>988</v>
      </c>
      <c r="N6351" t="s">
        <v>133</v>
      </c>
      <c r="O6351" t="s">
        <v>122</v>
      </c>
      <c r="P6351" t="s">
        <v>23</v>
      </c>
      <c r="Q6351" t="s">
        <v>24</v>
      </c>
    </row>
    <row r="6352" spans="1:17" x14ac:dyDescent="0.2">
      <c r="A6352" s="2">
        <v>37410</v>
      </c>
      <c r="B6352" t="s">
        <v>274</v>
      </c>
      <c r="C6352" t="s">
        <v>26</v>
      </c>
      <c r="D6352" t="s">
        <v>50</v>
      </c>
      <c r="E6352" t="s">
        <v>27</v>
      </c>
      <c r="F6352">
        <v>21</v>
      </c>
      <c r="G6352">
        <v>7</v>
      </c>
      <c r="H6352">
        <v>0</v>
      </c>
      <c r="I6352">
        <v>0</v>
      </c>
      <c r="J6352">
        <v>0</v>
      </c>
      <c r="K6352">
        <v>1</v>
      </c>
      <c r="L6352" t="s">
        <v>347</v>
      </c>
      <c r="M6352" t="s">
        <v>987</v>
      </c>
      <c r="N6352" t="s">
        <v>143</v>
      </c>
      <c r="O6352" t="s">
        <v>122</v>
      </c>
      <c r="P6352" t="s">
        <v>23</v>
      </c>
      <c r="Q6352" t="s">
        <v>41</v>
      </c>
    </row>
    <row r="6353" spans="1:17" x14ac:dyDescent="0.2">
      <c r="A6353" s="2">
        <v>37410</v>
      </c>
      <c r="B6353" t="s">
        <v>119</v>
      </c>
      <c r="C6353" t="s">
        <v>31</v>
      </c>
      <c r="D6353" t="s">
        <v>50</v>
      </c>
      <c r="E6353" t="s">
        <v>19</v>
      </c>
      <c r="F6353">
        <v>6</v>
      </c>
      <c r="G6353">
        <v>36</v>
      </c>
      <c r="H6353">
        <v>0</v>
      </c>
      <c r="I6353">
        <v>0</v>
      </c>
      <c r="J6353">
        <v>2</v>
      </c>
      <c r="K6353">
        <v>0</v>
      </c>
      <c r="L6353" t="s">
        <v>347</v>
      </c>
      <c r="M6353" t="s">
        <v>995</v>
      </c>
      <c r="N6353" t="s">
        <v>143</v>
      </c>
      <c r="O6353" t="s">
        <v>122</v>
      </c>
      <c r="P6353" t="s">
        <v>23</v>
      </c>
      <c r="Q6353" t="s">
        <v>24</v>
      </c>
    </row>
    <row r="6354" spans="1:17" x14ac:dyDescent="0.2">
      <c r="A6354" s="2">
        <v>37411</v>
      </c>
      <c r="B6354" t="s">
        <v>182</v>
      </c>
      <c r="C6354" t="s">
        <v>131</v>
      </c>
      <c r="D6354" t="s">
        <v>115</v>
      </c>
      <c r="E6354" t="s">
        <v>27</v>
      </c>
      <c r="F6354">
        <v>50</v>
      </c>
      <c r="G6354">
        <v>29</v>
      </c>
      <c r="H6354">
        <v>0</v>
      </c>
      <c r="I6354">
        <v>0</v>
      </c>
      <c r="J6354">
        <v>0</v>
      </c>
      <c r="K6354">
        <v>2</v>
      </c>
      <c r="L6354" t="s">
        <v>347</v>
      </c>
      <c r="M6354" t="s">
        <v>1016</v>
      </c>
      <c r="N6354" t="s">
        <v>133</v>
      </c>
      <c r="O6354" t="s">
        <v>122</v>
      </c>
      <c r="P6354" t="s">
        <v>23</v>
      </c>
      <c r="Q6354" t="s">
        <v>41</v>
      </c>
    </row>
    <row r="6355" spans="1:17" x14ac:dyDescent="0.2">
      <c r="A6355" s="2">
        <v>37411</v>
      </c>
      <c r="B6355" t="s">
        <v>143</v>
      </c>
      <c r="C6355" t="s">
        <v>147</v>
      </c>
      <c r="D6355" t="s">
        <v>115</v>
      </c>
      <c r="E6355" t="s">
        <v>50</v>
      </c>
      <c r="F6355">
        <v>32</v>
      </c>
      <c r="G6355">
        <v>23</v>
      </c>
      <c r="H6355">
        <v>0</v>
      </c>
      <c r="I6355">
        <v>0</v>
      </c>
      <c r="J6355">
        <v>2</v>
      </c>
      <c r="K6355">
        <v>2</v>
      </c>
      <c r="L6355" t="s">
        <v>347</v>
      </c>
      <c r="M6355" t="s">
        <v>1014</v>
      </c>
      <c r="N6355" t="s">
        <v>143</v>
      </c>
      <c r="O6355" t="s">
        <v>22</v>
      </c>
      <c r="P6355" t="s">
        <v>23</v>
      </c>
      <c r="Q6355" t="s">
        <v>30</v>
      </c>
    </row>
    <row r="6356" spans="1:17" x14ac:dyDescent="0.2">
      <c r="A6356" s="2">
        <v>37411</v>
      </c>
      <c r="B6356" t="s">
        <v>133</v>
      </c>
      <c r="C6356" t="s">
        <v>90</v>
      </c>
      <c r="D6356" t="s">
        <v>115</v>
      </c>
      <c r="E6356" t="s">
        <v>50</v>
      </c>
      <c r="F6356">
        <v>40</v>
      </c>
      <c r="G6356">
        <v>38</v>
      </c>
      <c r="H6356">
        <v>0</v>
      </c>
      <c r="I6356">
        <v>0</v>
      </c>
      <c r="J6356">
        <v>2</v>
      </c>
      <c r="K6356">
        <v>0</v>
      </c>
      <c r="L6356" t="s">
        <v>347</v>
      </c>
      <c r="M6356" t="s">
        <v>1009</v>
      </c>
      <c r="N6356" t="s">
        <v>133</v>
      </c>
      <c r="O6356" t="s">
        <v>22</v>
      </c>
      <c r="P6356" t="s">
        <v>23</v>
      </c>
      <c r="Q6356" t="s">
        <v>24</v>
      </c>
    </row>
    <row r="6357" spans="1:17" x14ac:dyDescent="0.2">
      <c r="A6357" s="2">
        <v>37412</v>
      </c>
      <c r="B6357" t="s">
        <v>129</v>
      </c>
      <c r="C6357" t="s">
        <v>98</v>
      </c>
      <c r="D6357" t="s">
        <v>50</v>
      </c>
      <c r="E6357" t="s">
        <v>50</v>
      </c>
      <c r="F6357">
        <v>11</v>
      </c>
      <c r="G6357">
        <v>15</v>
      </c>
      <c r="H6357">
        <v>0</v>
      </c>
      <c r="I6357">
        <v>0</v>
      </c>
      <c r="J6357">
        <v>1</v>
      </c>
      <c r="K6357">
        <v>1</v>
      </c>
      <c r="L6357" t="s">
        <v>347</v>
      </c>
      <c r="M6357" t="s">
        <v>986</v>
      </c>
      <c r="N6357" t="s">
        <v>143</v>
      </c>
      <c r="O6357" t="s">
        <v>122</v>
      </c>
      <c r="P6357" t="s">
        <v>23</v>
      </c>
      <c r="Q6357" t="s">
        <v>30</v>
      </c>
    </row>
    <row r="6358" spans="1:17" x14ac:dyDescent="0.2">
      <c r="A6358" s="2">
        <v>37412</v>
      </c>
      <c r="B6358" t="s">
        <v>95</v>
      </c>
      <c r="C6358" t="s">
        <v>128</v>
      </c>
      <c r="D6358" t="s">
        <v>50</v>
      </c>
      <c r="E6358" t="s">
        <v>36</v>
      </c>
      <c r="F6358">
        <v>28</v>
      </c>
      <c r="G6358">
        <v>31</v>
      </c>
      <c r="H6358">
        <v>0</v>
      </c>
      <c r="I6358">
        <v>0</v>
      </c>
      <c r="J6358">
        <v>2</v>
      </c>
      <c r="K6358">
        <v>0</v>
      </c>
      <c r="L6358" t="s">
        <v>347</v>
      </c>
      <c r="M6358" t="s">
        <v>320</v>
      </c>
      <c r="N6358" t="s">
        <v>143</v>
      </c>
      <c r="O6358" t="s">
        <v>122</v>
      </c>
      <c r="P6358" t="s">
        <v>23</v>
      </c>
      <c r="Q6358" t="s">
        <v>24</v>
      </c>
    </row>
    <row r="6359" spans="1:17" x14ac:dyDescent="0.2">
      <c r="A6359" s="2">
        <v>37412</v>
      </c>
      <c r="B6359" t="s">
        <v>77</v>
      </c>
      <c r="C6359" t="s">
        <v>82</v>
      </c>
      <c r="D6359" t="s">
        <v>27</v>
      </c>
      <c r="E6359" t="s">
        <v>50</v>
      </c>
      <c r="F6359">
        <v>13</v>
      </c>
      <c r="G6359">
        <v>5</v>
      </c>
      <c r="H6359">
        <v>0</v>
      </c>
      <c r="I6359">
        <v>0</v>
      </c>
      <c r="J6359">
        <v>3</v>
      </c>
      <c r="K6359">
        <v>2</v>
      </c>
      <c r="L6359" t="s">
        <v>347</v>
      </c>
      <c r="M6359" t="s">
        <v>492</v>
      </c>
      <c r="N6359" t="s">
        <v>133</v>
      </c>
      <c r="O6359" t="s">
        <v>122</v>
      </c>
      <c r="P6359" t="s">
        <v>23</v>
      </c>
      <c r="Q6359" t="s">
        <v>24</v>
      </c>
    </row>
    <row r="6360" spans="1:17" x14ac:dyDescent="0.2">
      <c r="A6360" s="2">
        <v>37413</v>
      </c>
      <c r="B6360" t="s">
        <v>120</v>
      </c>
      <c r="C6360" t="s">
        <v>113</v>
      </c>
      <c r="D6360" t="s">
        <v>36</v>
      </c>
      <c r="E6360" t="s">
        <v>115</v>
      </c>
      <c r="F6360">
        <v>17</v>
      </c>
      <c r="G6360">
        <v>34</v>
      </c>
      <c r="H6360">
        <v>0</v>
      </c>
      <c r="I6360">
        <v>0</v>
      </c>
      <c r="J6360">
        <v>1</v>
      </c>
      <c r="K6360">
        <v>0</v>
      </c>
      <c r="L6360" t="s">
        <v>347</v>
      </c>
      <c r="M6360" t="s">
        <v>1014</v>
      </c>
      <c r="N6360" t="s">
        <v>143</v>
      </c>
      <c r="O6360" t="s">
        <v>122</v>
      </c>
      <c r="P6360" t="s">
        <v>23</v>
      </c>
      <c r="Q6360" t="s">
        <v>24</v>
      </c>
    </row>
    <row r="6361" spans="1:17" x14ac:dyDescent="0.2">
      <c r="A6361" s="2">
        <v>37413</v>
      </c>
      <c r="B6361" t="s">
        <v>72</v>
      </c>
      <c r="C6361" t="s">
        <v>118</v>
      </c>
      <c r="D6361" t="s">
        <v>50</v>
      </c>
      <c r="E6361" t="s">
        <v>36</v>
      </c>
      <c r="F6361">
        <v>20</v>
      </c>
      <c r="G6361">
        <v>42</v>
      </c>
      <c r="H6361">
        <v>0</v>
      </c>
      <c r="I6361">
        <v>0</v>
      </c>
      <c r="J6361">
        <v>1</v>
      </c>
      <c r="K6361">
        <v>1</v>
      </c>
      <c r="L6361" t="s">
        <v>347</v>
      </c>
      <c r="M6361" t="s">
        <v>747</v>
      </c>
      <c r="N6361" t="s">
        <v>133</v>
      </c>
      <c r="O6361" t="s">
        <v>122</v>
      </c>
      <c r="P6361" t="s">
        <v>23</v>
      </c>
      <c r="Q6361" t="s">
        <v>30</v>
      </c>
    </row>
    <row r="6362" spans="1:17" x14ac:dyDescent="0.2">
      <c r="A6362" s="2">
        <v>37413</v>
      </c>
      <c r="B6362" t="s">
        <v>67</v>
      </c>
      <c r="C6362" t="s">
        <v>18</v>
      </c>
      <c r="D6362" t="s">
        <v>50</v>
      </c>
      <c r="E6362" t="s">
        <v>19</v>
      </c>
      <c r="F6362">
        <v>1</v>
      </c>
      <c r="G6362">
        <v>24</v>
      </c>
      <c r="H6362">
        <v>0</v>
      </c>
      <c r="I6362">
        <v>0</v>
      </c>
      <c r="J6362">
        <v>0</v>
      </c>
      <c r="K6362">
        <v>0</v>
      </c>
      <c r="L6362" t="s">
        <v>347</v>
      </c>
      <c r="M6362" t="s">
        <v>1009</v>
      </c>
      <c r="N6362" t="s">
        <v>133</v>
      </c>
      <c r="O6362" t="s">
        <v>122</v>
      </c>
      <c r="P6362" t="s">
        <v>23</v>
      </c>
      <c r="Q6362" t="s">
        <v>30</v>
      </c>
    </row>
    <row r="6363" spans="1:17" x14ac:dyDescent="0.2">
      <c r="A6363" s="2">
        <v>37414</v>
      </c>
      <c r="B6363" t="s">
        <v>737</v>
      </c>
      <c r="C6363" t="s">
        <v>286</v>
      </c>
      <c r="D6363" t="s">
        <v>50</v>
      </c>
      <c r="E6363" t="s">
        <v>50</v>
      </c>
      <c r="F6363">
        <v>141</v>
      </c>
      <c r="G6363">
        <v>101</v>
      </c>
      <c r="H6363">
        <v>0</v>
      </c>
      <c r="I6363">
        <v>0</v>
      </c>
      <c r="J6363">
        <v>0</v>
      </c>
      <c r="K6363">
        <v>2</v>
      </c>
      <c r="L6363" t="s">
        <v>28</v>
      </c>
      <c r="M6363" t="s">
        <v>819</v>
      </c>
      <c r="N6363" t="s">
        <v>737</v>
      </c>
      <c r="O6363" t="s">
        <v>22</v>
      </c>
      <c r="P6363" t="s">
        <v>23</v>
      </c>
      <c r="Q6363" t="s">
        <v>41</v>
      </c>
    </row>
    <row r="6364" spans="1:17" x14ac:dyDescent="0.2">
      <c r="A6364" s="2">
        <v>37414</v>
      </c>
      <c r="B6364" t="s">
        <v>39</v>
      </c>
      <c r="C6364" t="s">
        <v>89</v>
      </c>
      <c r="D6364" t="s">
        <v>19</v>
      </c>
      <c r="E6364" t="s">
        <v>50</v>
      </c>
      <c r="F6364">
        <v>3</v>
      </c>
      <c r="G6364">
        <v>12</v>
      </c>
      <c r="H6364">
        <v>0</v>
      </c>
      <c r="I6364">
        <v>0</v>
      </c>
      <c r="J6364">
        <v>0</v>
      </c>
      <c r="K6364">
        <v>1</v>
      </c>
      <c r="L6364" t="s">
        <v>347</v>
      </c>
      <c r="M6364" t="s">
        <v>995</v>
      </c>
      <c r="N6364" t="s">
        <v>143</v>
      </c>
      <c r="O6364" t="s">
        <v>122</v>
      </c>
      <c r="P6364" t="s">
        <v>23</v>
      </c>
      <c r="Q6364" t="s">
        <v>41</v>
      </c>
    </row>
    <row r="6365" spans="1:17" x14ac:dyDescent="0.2">
      <c r="A6365" s="2">
        <v>37414</v>
      </c>
      <c r="B6365" t="s">
        <v>106</v>
      </c>
      <c r="C6365" t="s">
        <v>38</v>
      </c>
      <c r="D6365" t="s">
        <v>50</v>
      </c>
      <c r="E6365" t="s">
        <v>19</v>
      </c>
      <c r="F6365">
        <v>8</v>
      </c>
      <c r="G6365">
        <v>18</v>
      </c>
      <c r="H6365">
        <v>0</v>
      </c>
      <c r="I6365">
        <v>0</v>
      </c>
      <c r="J6365">
        <v>3</v>
      </c>
      <c r="K6365">
        <v>1</v>
      </c>
      <c r="L6365" t="s">
        <v>347</v>
      </c>
      <c r="M6365" t="s">
        <v>1015</v>
      </c>
      <c r="N6365" t="s">
        <v>133</v>
      </c>
      <c r="O6365" t="s">
        <v>122</v>
      </c>
      <c r="P6365" t="s">
        <v>23</v>
      </c>
      <c r="Q6365" t="s">
        <v>24</v>
      </c>
    </row>
    <row r="6366" spans="1:17" x14ac:dyDescent="0.2">
      <c r="A6366" s="2">
        <v>37414</v>
      </c>
      <c r="B6366" t="s">
        <v>52</v>
      </c>
      <c r="C6366" t="s">
        <v>135</v>
      </c>
      <c r="D6366" t="s">
        <v>50</v>
      </c>
      <c r="E6366" t="s">
        <v>36</v>
      </c>
      <c r="F6366">
        <v>19</v>
      </c>
      <c r="G6366">
        <v>27</v>
      </c>
      <c r="H6366">
        <v>0</v>
      </c>
      <c r="I6366">
        <v>0</v>
      </c>
      <c r="J6366">
        <v>2</v>
      </c>
      <c r="K6366">
        <v>1</v>
      </c>
      <c r="L6366" t="s">
        <v>347</v>
      </c>
      <c r="M6366" t="s">
        <v>320</v>
      </c>
      <c r="N6366" t="s">
        <v>143</v>
      </c>
      <c r="O6366" t="s">
        <v>122</v>
      </c>
      <c r="P6366" t="s">
        <v>23</v>
      </c>
      <c r="Q6366" t="s">
        <v>24</v>
      </c>
    </row>
    <row r="6367" spans="1:17" x14ac:dyDescent="0.2">
      <c r="A6367" s="2">
        <v>37415</v>
      </c>
      <c r="B6367" t="s">
        <v>25</v>
      </c>
      <c r="C6367" t="s">
        <v>182</v>
      </c>
      <c r="D6367" t="s">
        <v>19</v>
      </c>
      <c r="E6367" t="s">
        <v>115</v>
      </c>
      <c r="F6367">
        <v>2</v>
      </c>
      <c r="G6367">
        <v>50</v>
      </c>
      <c r="H6367">
        <v>0</v>
      </c>
      <c r="I6367">
        <v>0</v>
      </c>
      <c r="J6367">
        <v>4</v>
      </c>
      <c r="K6367">
        <v>0</v>
      </c>
      <c r="L6367" t="s">
        <v>347</v>
      </c>
      <c r="M6367" t="s">
        <v>1020</v>
      </c>
      <c r="N6367" t="s">
        <v>133</v>
      </c>
      <c r="O6367" t="s">
        <v>122</v>
      </c>
      <c r="P6367" t="s">
        <v>23</v>
      </c>
      <c r="Q6367" t="s">
        <v>24</v>
      </c>
    </row>
    <row r="6368" spans="1:17" x14ac:dyDescent="0.2">
      <c r="A6368" s="2">
        <v>37415</v>
      </c>
      <c r="B6368" t="s">
        <v>119</v>
      </c>
      <c r="C6368" t="s">
        <v>274</v>
      </c>
      <c r="D6368" t="s">
        <v>50</v>
      </c>
      <c r="E6368" t="s">
        <v>50</v>
      </c>
      <c r="F6368">
        <v>6</v>
      </c>
      <c r="G6368">
        <v>21</v>
      </c>
      <c r="H6368">
        <v>0</v>
      </c>
      <c r="I6368">
        <v>0</v>
      </c>
      <c r="J6368">
        <v>1</v>
      </c>
      <c r="K6368">
        <v>2</v>
      </c>
      <c r="L6368" t="s">
        <v>347</v>
      </c>
      <c r="M6368" t="s">
        <v>986</v>
      </c>
      <c r="N6368" t="s">
        <v>143</v>
      </c>
      <c r="O6368" t="s">
        <v>122</v>
      </c>
      <c r="P6368" t="s">
        <v>23</v>
      </c>
      <c r="Q6368" t="s">
        <v>41</v>
      </c>
    </row>
    <row r="6369" spans="1:17" x14ac:dyDescent="0.2">
      <c r="A6369" s="2">
        <v>37415</v>
      </c>
      <c r="B6369" t="s">
        <v>250</v>
      </c>
      <c r="C6369" t="s">
        <v>351</v>
      </c>
      <c r="D6369" t="s">
        <v>36</v>
      </c>
      <c r="E6369" t="s">
        <v>36</v>
      </c>
      <c r="F6369">
        <v>122</v>
      </c>
      <c r="G6369">
        <v>139</v>
      </c>
      <c r="H6369">
        <v>0</v>
      </c>
      <c r="I6369">
        <v>0</v>
      </c>
      <c r="J6369">
        <v>2</v>
      </c>
      <c r="K6369">
        <v>0</v>
      </c>
      <c r="L6369" t="s">
        <v>28</v>
      </c>
      <c r="M6369" t="s">
        <v>634</v>
      </c>
      <c r="N6369" t="s">
        <v>250</v>
      </c>
      <c r="O6369" t="s">
        <v>22</v>
      </c>
      <c r="P6369" t="s">
        <v>23</v>
      </c>
      <c r="Q6369" t="s">
        <v>24</v>
      </c>
    </row>
    <row r="6370" spans="1:17" x14ac:dyDescent="0.2">
      <c r="A6370" s="2">
        <v>37415</v>
      </c>
      <c r="B6370" t="s">
        <v>149</v>
      </c>
      <c r="C6370" t="s">
        <v>249</v>
      </c>
      <c r="D6370" t="s">
        <v>36</v>
      </c>
      <c r="E6370" t="s">
        <v>50</v>
      </c>
      <c r="F6370">
        <v>37</v>
      </c>
      <c r="G6370">
        <v>25</v>
      </c>
      <c r="H6370">
        <v>0</v>
      </c>
      <c r="I6370">
        <v>0</v>
      </c>
      <c r="J6370">
        <v>1</v>
      </c>
      <c r="K6370">
        <v>0</v>
      </c>
      <c r="L6370" t="s">
        <v>347</v>
      </c>
      <c r="M6370" t="s">
        <v>747</v>
      </c>
      <c r="N6370" t="s">
        <v>133</v>
      </c>
      <c r="O6370" t="s">
        <v>122</v>
      </c>
      <c r="P6370" t="s">
        <v>23</v>
      </c>
      <c r="Q6370" t="s">
        <v>24</v>
      </c>
    </row>
    <row r="6371" spans="1:17" x14ac:dyDescent="0.2">
      <c r="A6371" s="2">
        <v>37416</v>
      </c>
      <c r="B6371" t="s">
        <v>131</v>
      </c>
      <c r="C6371" t="s">
        <v>180</v>
      </c>
      <c r="D6371" t="s">
        <v>27</v>
      </c>
      <c r="E6371" t="s">
        <v>50</v>
      </c>
      <c r="F6371">
        <v>29</v>
      </c>
      <c r="G6371">
        <v>22</v>
      </c>
      <c r="H6371">
        <v>0</v>
      </c>
      <c r="I6371">
        <v>0</v>
      </c>
      <c r="J6371">
        <v>1</v>
      </c>
      <c r="K6371">
        <v>1</v>
      </c>
      <c r="L6371" t="s">
        <v>347</v>
      </c>
      <c r="M6371" t="s">
        <v>1040</v>
      </c>
      <c r="N6371" t="s">
        <v>133</v>
      </c>
      <c r="O6371" t="s">
        <v>122</v>
      </c>
      <c r="P6371" t="s">
        <v>23</v>
      </c>
      <c r="Q6371" t="s">
        <v>30</v>
      </c>
    </row>
    <row r="6372" spans="1:17" x14ac:dyDescent="0.2">
      <c r="A6372" s="2">
        <v>37416</v>
      </c>
      <c r="B6372" t="s">
        <v>143</v>
      </c>
      <c r="C6372" t="s">
        <v>95</v>
      </c>
      <c r="D6372" t="s">
        <v>115</v>
      </c>
      <c r="E6372" t="s">
        <v>50</v>
      </c>
      <c r="F6372">
        <v>32</v>
      </c>
      <c r="G6372">
        <v>28</v>
      </c>
      <c r="H6372">
        <v>0</v>
      </c>
      <c r="I6372">
        <v>0</v>
      </c>
      <c r="J6372">
        <v>1</v>
      </c>
      <c r="K6372">
        <v>0</v>
      </c>
      <c r="L6372" t="s">
        <v>347</v>
      </c>
      <c r="M6372" t="s">
        <v>773</v>
      </c>
      <c r="N6372" t="s">
        <v>143</v>
      </c>
      <c r="O6372" t="s">
        <v>22</v>
      </c>
      <c r="P6372" t="s">
        <v>23</v>
      </c>
      <c r="Q6372" t="s">
        <v>24</v>
      </c>
    </row>
    <row r="6373" spans="1:17" x14ac:dyDescent="0.2">
      <c r="A6373" s="2">
        <v>37416</v>
      </c>
      <c r="B6373" t="s">
        <v>250</v>
      </c>
      <c r="C6373" t="s">
        <v>351</v>
      </c>
      <c r="D6373" t="s">
        <v>36</v>
      </c>
      <c r="E6373" t="s">
        <v>36</v>
      </c>
      <c r="F6373">
        <v>122</v>
      </c>
      <c r="G6373">
        <v>139</v>
      </c>
      <c r="H6373">
        <v>0</v>
      </c>
      <c r="I6373">
        <v>0</v>
      </c>
      <c r="J6373">
        <v>1</v>
      </c>
      <c r="K6373">
        <v>0</v>
      </c>
      <c r="L6373" t="s">
        <v>28</v>
      </c>
      <c r="M6373" t="s">
        <v>251</v>
      </c>
      <c r="N6373" t="s">
        <v>250</v>
      </c>
      <c r="O6373" t="s">
        <v>22</v>
      </c>
      <c r="P6373" t="s">
        <v>23</v>
      </c>
      <c r="Q6373" t="s">
        <v>24</v>
      </c>
    </row>
    <row r="6374" spans="1:17" x14ac:dyDescent="0.2">
      <c r="A6374" s="2">
        <v>37416</v>
      </c>
      <c r="B6374" t="s">
        <v>26</v>
      </c>
      <c r="C6374" t="s">
        <v>31</v>
      </c>
      <c r="D6374" t="s">
        <v>27</v>
      </c>
      <c r="E6374" t="s">
        <v>19</v>
      </c>
      <c r="F6374">
        <v>7</v>
      </c>
      <c r="G6374">
        <v>36</v>
      </c>
      <c r="H6374">
        <v>0</v>
      </c>
      <c r="I6374">
        <v>0</v>
      </c>
      <c r="J6374">
        <v>2</v>
      </c>
      <c r="K6374">
        <v>1</v>
      </c>
      <c r="L6374" t="s">
        <v>347</v>
      </c>
      <c r="M6374" t="s">
        <v>932</v>
      </c>
      <c r="N6374" t="s">
        <v>143</v>
      </c>
      <c r="O6374" t="s">
        <v>122</v>
      </c>
      <c r="P6374" t="s">
        <v>23</v>
      </c>
      <c r="Q6374" t="s">
        <v>24</v>
      </c>
    </row>
    <row r="6375" spans="1:17" x14ac:dyDescent="0.2">
      <c r="A6375" s="2">
        <v>37417</v>
      </c>
      <c r="B6375" t="s">
        <v>133</v>
      </c>
      <c r="C6375" t="s">
        <v>77</v>
      </c>
      <c r="D6375" t="s">
        <v>115</v>
      </c>
      <c r="E6375" t="s">
        <v>27</v>
      </c>
      <c r="F6375">
        <v>40</v>
      </c>
      <c r="G6375">
        <v>13</v>
      </c>
      <c r="H6375">
        <v>0</v>
      </c>
      <c r="I6375">
        <v>0</v>
      </c>
      <c r="J6375">
        <v>1</v>
      </c>
      <c r="K6375">
        <v>1</v>
      </c>
      <c r="L6375" t="s">
        <v>347</v>
      </c>
      <c r="M6375" t="s">
        <v>747</v>
      </c>
      <c r="N6375" t="s">
        <v>133</v>
      </c>
      <c r="O6375" t="s">
        <v>22</v>
      </c>
      <c r="P6375" t="s">
        <v>23</v>
      </c>
      <c r="Q6375" t="s">
        <v>30</v>
      </c>
    </row>
    <row r="6376" spans="1:17" x14ac:dyDescent="0.2">
      <c r="A6376" s="2">
        <v>37417</v>
      </c>
      <c r="B6376" t="s">
        <v>82</v>
      </c>
      <c r="C6376" t="s">
        <v>90</v>
      </c>
      <c r="D6376" t="s">
        <v>50</v>
      </c>
      <c r="E6376" t="s">
        <v>50</v>
      </c>
      <c r="F6376">
        <v>5</v>
      </c>
      <c r="G6376">
        <v>38</v>
      </c>
      <c r="H6376">
        <v>0</v>
      </c>
      <c r="I6376">
        <v>0</v>
      </c>
      <c r="J6376">
        <v>4</v>
      </c>
      <c r="K6376">
        <v>0</v>
      </c>
      <c r="L6376" t="s">
        <v>347</v>
      </c>
      <c r="M6376" t="s">
        <v>1015</v>
      </c>
      <c r="N6376" t="s">
        <v>133</v>
      </c>
      <c r="O6376" t="s">
        <v>122</v>
      </c>
      <c r="P6376" t="s">
        <v>23</v>
      </c>
      <c r="Q6376" t="s">
        <v>24</v>
      </c>
    </row>
    <row r="6377" spans="1:17" x14ac:dyDescent="0.2">
      <c r="A6377" s="2">
        <v>37417</v>
      </c>
      <c r="B6377" t="s">
        <v>128</v>
      </c>
      <c r="C6377" t="s">
        <v>147</v>
      </c>
      <c r="D6377" t="s">
        <v>36</v>
      </c>
      <c r="E6377" t="s">
        <v>50</v>
      </c>
      <c r="F6377">
        <v>31</v>
      </c>
      <c r="G6377">
        <v>23</v>
      </c>
      <c r="H6377">
        <v>0</v>
      </c>
      <c r="I6377">
        <v>0</v>
      </c>
      <c r="J6377">
        <v>1</v>
      </c>
      <c r="K6377">
        <v>1</v>
      </c>
      <c r="L6377" t="s">
        <v>347</v>
      </c>
      <c r="M6377" t="s">
        <v>1048</v>
      </c>
      <c r="N6377" t="s">
        <v>143</v>
      </c>
      <c r="O6377" t="s">
        <v>122</v>
      </c>
      <c r="P6377" t="s">
        <v>23</v>
      </c>
      <c r="Q6377" t="s">
        <v>30</v>
      </c>
    </row>
    <row r="6378" spans="1:17" x14ac:dyDescent="0.2">
      <c r="A6378" s="2">
        <v>37418</v>
      </c>
      <c r="B6378" t="s">
        <v>120</v>
      </c>
      <c r="C6378" t="s">
        <v>129</v>
      </c>
      <c r="D6378" t="s">
        <v>36</v>
      </c>
      <c r="E6378" t="s">
        <v>50</v>
      </c>
      <c r="F6378">
        <v>17</v>
      </c>
      <c r="G6378">
        <v>11</v>
      </c>
      <c r="H6378">
        <v>0</v>
      </c>
      <c r="I6378">
        <v>0</v>
      </c>
      <c r="J6378">
        <v>0</v>
      </c>
      <c r="K6378">
        <v>2</v>
      </c>
      <c r="L6378" t="s">
        <v>347</v>
      </c>
      <c r="M6378" t="s">
        <v>999</v>
      </c>
      <c r="N6378" t="s">
        <v>143</v>
      </c>
      <c r="O6378" t="s">
        <v>122</v>
      </c>
      <c r="P6378" t="s">
        <v>23</v>
      </c>
      <c r="Q6378" t="s">
        <v>41</v>
      </c>
    </row>
    <row r="6379" spans="1:17" x14ac:dyDescent="0.2">
      <c r="A6379" s="2">
        <v>37418</v>
      </c>
      <c r="B6379" t="s">
        <v>72</v>
      </c>
      <c r="C6379" t="s">
        <v>67</v>
      </c>
      <c r="D6379" t="s">
        <v>50</v>
      </c>
      <c r="E6379" t="s">
        <v>50</v>
      </c>
      <c r="F6379">
        <v>20</v>
      </c>
      <c r="G6379">
        <v>1</v>
      </c>
      <c r="H6379">
        <v>0</v>
      </c>
      <c r="I6379">
        <v>0</v>
      </c>
      <c r="J6379">
        <v>2</v>
      </c>
      <c r="K6379">
        <v>0</v>
      </c>
      <c r="L6379" t="s">
        <v>347</v>
      </c>
      <c r="M6379" t="s">
        <v>1040</v>
      </c>
      <c r="N6379" t="s">
        <v>133</v>
      </c>
      <c r="O6379" t="s">
        <v>122</v>
      </c>
      <c r="P6379" t="s">
        <v>23</v>
      </c>
      <c r="Q6379" t="s">
        <v>24</v>
      </c>
    </row>
    <row r="6380" spans="1:17" x14ac:dyDescent="0.2">
      <c r="A6380" s="2">
        <v>37418</v>
      </c>
      <c r="B6380" t="s">
        <v>113</v>
      </c>
      <c r="C6380" t="s">
        <v>98</v>
      </c>
      <c r="D6380" t="s">
        <v>115</v>
      </c>
      <c r="E6380" t="s">
        <v>50</v>
      </c>
      <c r="F6380">
        <v>34</v>
      </c>
      <c r="G6380">
        <v>15</v>
      </c>
      <c r="H6380">
        <v>0</v>
      </c>
      <c r="I6380">
        <v>0</v>
      </c>
      <c r="J6380">
        <v>0</v>
      </c>
      <c r="K6380">
        <v>3</v>
      </c>
      <c r="L6380" t="s">
        <v>347</v>
      </c>
      <c r="M6380" t="s">
        <v>773</v>
      </c>
      <c r="N6380" t="s">
        <v>143</v>
      </c>
      <c r="O6380" t="s">
        <v>122</v>
      </c>
      <c r="P6380" t="s">
        <v>23</v>
      </c>
      <c r="Q6380" t="s">
        <v>41</v>
      </c>
    </row>
    <row r="6381" spans="1:17" x14ac:dyDescent="0.2">
      <c r="A6381" s="2">
        <v>37418</v>
      </c>
      <c r="B6381" t="s">
        <v>118</v>
      </c>
      <c r="C6381" t="s">
        <v>18</v>
      </c>
      <c r="D6381" t="s">
        <v>36</v>
      </c>
      <c r="E6381" t="s">
        <v>19</v>
      </c>
      <c r="F6381">
        <v>42</v>
      </c>
      <c r="G6381">
        <v>24</v>
      </c>
      <c r="H6381">
        <v>0</v>
      </c>
      <c r="I6381">
        <v>0</v>
      </c>
      <c r="J6381">
        <v>3</v>
      </c>
      <c r="K6381">
        <v>3</v>
      </c>
      <c r="L6381" t="s">
        <v>347</v>
      </c>
      <c r="M6381" t="s">
        <v>492</v>
      </c>
      <c r="N6381" t="s">
        <v>133</v>
      </c>
      <c r="O6381" t="s">
        <v>122</v>
      </c>
      <c r="P6381" t="s">
        <v>23</v>
      </c>
      <c r="Q6381" t="s">
        <v>30</v>
      </c>
    </row>
    <row r="6382" spans="1:17" x14ac:dyDescent="0.2">
      <c r="A6382" s="2">
        <v>37419</v>
      </c>
      <c r="B6382" t="s">
        <v>135</v>
      </c>
      <c r="C6382" t="s">
        <v>89</v>
      </c>
      <c r="D6382" t="s">
        <v>36</v>
      </c>
      <c r="E6382" t="s">
        <v>50</v>
      </c>
      <c r="F6382">
        <v>27</v>
      </c>
      <c r="G6382">
        <v>12</v>
      </c>
      <c r="H6382">
        <v>0</v>
      </c>
      <c r="I6382">
        <v>0</v>
      </c>
      <c r="J6382">
        <v>0</v>
      </c>
      <c r="K6382">
        <v>0</v>
      </c>
      <c r="L6382" t="s">
        <v>347</v>
      </c>
      <c r="M6382" t="s">
        <v>644</v>
      </c>
      <c r="N6382" t="s">
        <v>143</v>
      </c>
      <c r="O6382" t="s">
        <v>122</v>
      </c>
      <c r="P6382" t="s">
        <v>23</v>
      </c>
      <c r="Q6382" t="s">
        <v>30</v>
      </c>
    </row>
    <row r="6383" spans="1:17" x14ac:dyDescent="0.2">
      <c r="A6383" s="2">
        <v>37419</v>
      </c>
      <c r="B6383" t="s">
        <v>249</v>
      </c>
      <c r="C6383" t="s">
        <v>38</v>
      </c>
      <c r="D6383" t="s">
        <v>50</v>
      </c>
      <c r="E6383" t="s">
        <v>19</v>
      </c>
      <c r="F6383">
        <v>25</v>
      </c>
      <c r="G6383">
        <v>18</v>
      </c>
      <c r="H6383">
        <v>0</v>
      </c>
      <c r="I6383">
        <v>0</v>
      </c>
      <c r="J6383">
        <v>1</v>
      </c>
      <c r="K6383">
        <v>3</v>
      </c>
      <c r="L6383" t="s">
        <v>347</v>
      </c>
      <c r="M6383" t="s">
        <v>1020</v>
      </c>
      <c r="N6383" t="s">
        <v>133</v>
      </c>
      <c r="O6383" t="s">
        <v>122</v>
      </c>
      <c r="P6383" t="s">
        <v>23</v>
      </c>
      <c r="Q6383" t="s">
        <v>41</v>
      </c>
    </row>
    <row r="6384" spans="1:17" x14ac:dyDescent="0.2">
      <c r="A6384" s="2">
        <v>37419</v>
      </c>
      <c r="B6384" t="s">
        <v>149</v>
      </c>
      <c r="C6384" t="s">
        <v>106</v>
      </c>
      <c r="D6384" t="s">
        <v>36</v>
      </c>
      <c r="E6384" t="s">
        <v>50</v>
      </c>
      <c r="F6384">
        <v>37</v>
      </c>
      <c r="G6384">
        <v>8</v>
      </c>
      <c r="H6384">
        <v>0</v>
      </c>
      <c r="I6384">
        <v>0</v>
      </c>
      <c r="J6384">
        <v>2</v>
      </c>
      <c r="K6384">
        <v>3</v>
      </c>
      <c r="L6384" t="s">
        <v>347</v>
      </c>
      <c r="M6384" t="s">
        <v>722</v>
      </c>
      <c r="N6384" t="s">
        <v>133</v>
      </c>
      <c r="O6384" t="s">
        <v>122</v>
      </c>
      <c r="P6384" t="s">
        <v>23</v>
      </c>
      <c r="Q6384" t="s">
        <v>41</v>
      </c>
    </row>
    <row r="6385" spans="1:17" x14ac:dyDescent="0.2">
      <c r="A6385" s="2">
        <v>37419</v>
      </c>
      <c r="B6385" t="s">
        <v>52</v>
      </c>
      <c r="C6385" t="s">
        <v>39</v>
      </c>
      <c r="D6385" t="s">
        <v>50</v>
      </c>
      <c r="E6385" t="s">
        <v>19</v>
      </c>
      <c r="F6385">
        <v>19</v>
      </c>
      <c r="G6385">
        <v>3</v>
      </c>
      <c r="H6385">
        <v>0</v>
      </c>
      <c r="I6385">
        <v>0</v>
      </c>
      <c r="J6385">
        <v>1</v>
      </c>
      <c r="K6385">
        <v>1</v>
      </c>
      <c r="L6385" t="s">
        <v>347</v>
      </c>
      <c r="M6385" t="s">
        <v>932</v>
      </c>
      <c r="N6385" t="s">
        <v>143</v>
      </c>
      <c r="O6385" t="s">
        <v>122</v>
      </c>
      <c r="P6385" t="s">
        <v>23</v>
      </c>
      <c r="Q6385" t="s">
        <v>30</v>
      </c>
    </row>
    <row r="6386" spans="1:17" x14ac:dyDescent="0.2">
      <c r="A6386" s="2">
        <v>37420</v>
      </c>
      <c r="B6386" t="s">
        <v>131</v>
      </c>
      <c r="C6386" t="s">
        <v>25</v>
      </c>
      <c r="D6386" t="s">
        <v>27</v>
      </c>
      <c r="E6386" t="s">
        <v>19</v>
      </c>
      <c r="F6386">
        <v>29</v>
      </c>
      <c r="G6386">
        <v>2</v>
      </c>
      <c r="H6386">
        <v>0</v>
      </c>
      <c r="I6386">
        <v>0</v>
      </c>
      <c r="J6386">
        <v>2</v>
      </c>
      <c r="K6386">
        <v>5</v>
      </c>
      <c r="L6386" t="s">
        <v>347</v>
      </c>
      <c r="M6386" t="s">
        <v>492</v>
      </c>
      <c r="N6386" t="s">
        <v>133</v>
      </c>
      <c r="O6386" t="s">
        <v>122</v>
      </c>
      <c r="P6386" t="s">
        <v>23</v>
      </c>
      <c r="Q6386" t="s">
        <v>41</v>
      </c>
    </row>
    <row r="6387" spans="1:17" x14ac:dyDescent="0.2">
      <c r="A6387" s="2">
        <v>37420</v>
      </c>
      <c r="B6387" t="s">
        <v>31</v>
      </c>
      <c r="C6387" t="s">
        <v>274</v>
      </c>
      <c r="D6387" t="s">
        <v>19</v>
      </c>
      <c r="E6387" t="s">
        <v>50</v>
      </c>
      <c r="F6387">
        <v>36</v>
      </c>
      <c r="G6387">
        <v>21</v>
      </c>
      <c r="H6387">
        <v>0</v>
      </c>
      <c r="I6387">
        <v>0</v>
      </c>
      <c r="J6387">
        <v>1</v>
      </c>
      <c r="K6387">
        <v>0</v>
      </c>
      <c r="L6387" t="s">
        <v>347</v>
      </c>
      <c r="M6387" t="s">
        <v>773</v>
      </c>
      <c r="N6387" t="s">
        <v>143</v>
      </c>
      <c r="O6387" t="s">
        <v>122</v>
      </c>
      <c r="P6387" t="s">
        <v>23</v>
      </c>
      <c r="Q6387" t="s">
        <v>24</v>
      </c>
    </row>
    <row r="6388" spans="1:17" x14ac:dyDescent="0.2">
      <c r="A6388" s="2">
        <v>37420</v>
      </c>
      <c r="B6388" t="s">
        <v>26</v>
      </c>
      <c r="C6388" t="s">
        <v>119</v>
      </c>
      <c r="D6388" t="s">
        <v>27</v>
      </c>
      <c r="E6388" t="s">
        <v>50</v>
      </c>
      <c r="F6388">
        <v>7</v>
      </c>
      <c r="G6388">
        <v>6</v>
      </c>
      <c r="H6388">
        <v>0</v>
      </c>
      <c r="I6388">
        <v>0</v>
      </c>
      <c r="J6388">
        <v>1</v>
      </c>
      <c r="K6388">
        <v>1</v>
      </c>
      <c r="L6388" t="s">
        <v>347</v>
      </c>
      <c r="M6388" t="s">
        <v>1048</v>
      </c>
      <c r="N6388" t="s">
        <v>143</v>
      </c>
      <c r="O6388" t="s">
        <v>122</v>
      </c>
      <c r="P6388" t="s">
        <v>23</v>
      </c>
      <c r="Q6388" t="s">
        <v>30</v>
      </c>
    </row>
    <row r="6389" spans="1:17" x14ac:dyDescent="0.2">
      <c r="A6389" s="2">
        <v>37420</v>
      </c>
      <c r="B6389" t="s">
        <v>180</v>
      </c>
      <c r="C6389" t="s">
        <v>182</v>
      </c>
      <c r="D6389" t="s">
        <v>50</v>
      </c>
      <c r="E6389" t="s">
        <v>115</v>
      </c>
      <c r="F6389">
        <v>22</v>
      </c>
      <c r="G6389">
        <v>50</v>
      </c>
      <c r="H6389">
        <v>0</v>
      </c>
      <c r="I6389">
        <v>0</v>
      </c>
      <c r="J6389">
        <v>3</v>
      </c>
      <c r="K6389">
        <v>0</v>
      </c>
      <c r="L6389" t="s">
        <v>347</v>
      </c>
      <c r="M6389" t="s">
        <v>134</v>
      </c>
      <c r="N6389" t="s">
        <v>133</v>
      </c>
      <c r="O6389" t="s">
        <v>122</v>
      </c>
      <c r="P6389" t="s">
        <v>23</v>
      </c>
      <c r="Q6389" t="s">
        <v>24</v>
      </c>
    </row>
    <row r="6390" spans="1:17" x14ac:dyDescent="0.2">
      <c r="A6390" s="2">
        <v>37421</v>
      </c>
      <c r="B6390" t="s">
        <v>147</v>
      </c>
      <c r="C6390" t="s">
        <v>95</v>
      </c>
      <c r="D6390" t="s">
        <v>50</v>
      </c>
      <c r="E6390" t="s">
        <v>50</v>
      </c>
      <c r="F6390">
        <v>23</v>
      </c>
      <c r="G6390">
        <v>28</v>
      </c>
      <c r="H6390">
        <v>0</v>
      </c>
      <c r="I6390">
        <v>0</v>
      </c>
      <c r="J6390">
        <v>3</v>
      </c>
      <c r="K6390">
        <v>2</v>
      </c>
      <c r="L6390" t="s">
        <v>347</v>
      </c>
      <c r="M6390" t="s">
        <v>999</v>
      </c>
      <c r="N6390" t="s">
        <v>143</v>
      </c>
      <c r="O6390" t="s">
        <v>122</v>
      </c>
      <c r="P6390" t="s">
        <v>23</v>
      </c>
      <c r="Q6390" t="s">
        <v>24</v>
      </c>
    </row>
    <row r="6391" spans="1:17" x14ac:dyDescent="0.2">
      <c r="A6391" s="2">
        <v>37421</v>
      </c>
      <c r="B6391" t="s">
        <v>143</v>
      </c>
      <c r="C6391" t="s">
        <v>128</v>
      </c>
      <c r="D6391" t="s">
        <v>115</v>
      </c>
      <c r="E6391" t="s">
        <v>36</v>
      </c>
      <c r="F6391">
        <v>32</v>
      </c>
      <c r="G6391">
        <v>31</v>
      </c>
      <c r="H6391">
        <v>0</v>
      </c>
      <c r="I6391">
        <v>0</v>
      </c>
      <c r="J6391">
        <v>2</v>
      </c>
      <c r="K6391">
        <v>0</v>
      </c>
      <c r="L6391" t="s">
        <v>347</v>
      </c>
      <c r="M6391" t="s">
        <v>644</v>
      </c>
      <c r="N6391" t="s">
        <v>143</v>
      </c>
      <c r="O6391" t="s">
        <v>22</v>
      </c>
      <c r="P6391" t="s">
        <v>23</v>
      </c>
      <c r="Q6391" t="s">
        <v>24</v>
      </c>
    </row>
    <row r="6392" spans="1:17" x14ac:dyDescent="0.2">
      <c r="A6392" s="2">
        <v>37421</v>
      </c>
      <c r="B6392" t="s">
        <v>133</v>
      </c>
      <c r="C6392" t="s">
        <v>82</v>
      </c>
      <c r="D6392" t="s">
        <v>115</v>
      </c>
      <c r="E6392" t="s">
        <v>50</v>
      </c>
      <c r="F6392">
        <v>40</v>
      </c>
      <c r="G6392">
        <v>5</v>
      </c>
      <c r="H6392">
        <v>0</v>
      </c>
      <c r="I6392">
        <v>0</v>
      </c>
      <c r="J6392">
        <v>1</v>
      </c>
      <c r="K6392">
        <v>0</v>
      </c>
      <c r="L6392" t="s">
        <v>347</v>
      </c>
      <c r="M6392" t="s">
        <v>1040</v>
      </c>
      <c r="N6392" t="s">
        <v>133</v>
      </c>
      <c r="O6392" t="s">
        <v>22</v>
      </c>
      <c r="P6392" t="s">
        <v>23</v>
      </c>
      <c r="Q6392" t="s">
        <v>24</v>
      </c>
    </row>
    <row r="6393" spans="1:17" x14ac:dyDescent="0.2">
      <c r="A6393" s="2">
        <v>37421</v>
      </c>
      <c r="B6393" t="s">
        <v>90</v>
      </c>
      <c r="C6393" t="s">
        <v>77</v>
      </c>
      <c r="D6393" t="s">
        <v>50</v>
      </c>
      <c r="E6393" t="s">
        <v>27</v>
      </c>
      <c r="F6393">
        <v>38</v>
      </c>
      <c r="G6393">
        <v>13</v>
      </c>
      <c r="H6393">
        <v>0</v>
      </c>
      <c r="I6393">
        <v>0</v>
      </c>
      <c r="J6393">
        <v>3</v>
      </c>
      <c r="K6393">
        <v>1</v>
      </c>
      <c r="L6393" t="s">
        <v>347</v>
      </c>
      <c r="M6393" t="s">
        <v>722</v>
      </c>
      <c r="N6393" t="s">
        <v>133</v>
      </c>
      <c r="O6393" t="s">
        <v>122</v>
      </c>
      <c r="P6393" t="s">
        <v>23</v>
      </c>
      <c r="Q6393" t="s">
        <v>24</v>
      </c>
    </row>
    <row r="6394" spans="1:17" x14ac:dyDescent="0.2">
      <c r="A6394" s="2">
        <v>37422</v>
      </c>
      <c r="B6394" t="s">
        <v>72</v>
      </c>
      <c r="C6394" t="s">
        <v>89</v>
      </c>
      <c r="D6394" t="s">
        <v>50</v>
      </c>
      <c r="E6394" t="s">
        <v>50</v>
      </c>
      <c r="F6394">
        <v>20</v>
      </c>
      <c r="G6394">
        <v>12</v>
      </c>
      <c r="H6394">
        <v>0</v>
      </c>
      <c r="I6394">
        <v>0</v>
      </c>
      <c r="J6394">
        <v>0</v>
      </c>
      <c r="K6394">
        <v>3</v>
      </c>
      <c r="L6394" t="s">
        <v>347</v>
      </c>
      <c r="M6394" t="s">
        <v>987</v>
      </c>
      <c r="N6394" t="s">
        <v>143</v>
      </c>
      <c r="O6394" t="s">
        <v>122</v>
      </c>
      <c r="P6394" t="s">
        <v>23</v>
      </c>
      <c r="Q6394" t="s">
        <v>41</v>
      </c>
    </row>
    <row r="6395" spans="1:17" x14ac:dyDescent="0.2">
      <c r="A6395" s="2">
        <v>37422</v>
      </c>
      <c r="B6395" t="s">
        <v>129</v>
      </c>
      <c r="C6395" t="s">
        <v>38</v>
      </c>
      <c r="D6395" t="s">
        <v>50</v>
      </c>
      <c r="E6395" t="s">
        <v>19</v>
      </c>
      <c r="F6395">
        <v>11</v>
      </c>
      <c r="G6395">
        <v>18</v>
      </c>
      <c r="H6395">
        <v>0</v>
      </c>
      <c r="I6395">
        <v>0</v>
      </c>
      <c r="J6395">
        <v>1</v>
      </c>
      <c r="K6395">
        <v>0</v>
      </c>
      <c r="L6395" t="s">
        <v>347</v>
      </c>
      <c r="M6395" t="s">
        <v>1020</v>
      </c>
      <c r="N6395" t="s">
        <v>133</v>
      </c>
      <c r="O6395" t="s">
        <v>122</v>
      </c>
      <c r="P6395" t="s">
        <v>23</v>
      </c>
      <c r="Q6395" t="s">
        <v>24</v>
      </c>
    </row>
    <row r="6396" spans="1:17" x14ac:dyDescent="0.2">
      <c r="A6396" s="2">
        <v>37423</v>
      </c>
      <c r="B6396" t="s">
        <v>106</v>
      </c>
      <c r="C6396" t="s">
        <v>98</v>
      </c>
      <c r="D6396" t="s">
        <v>50</v>
      </c>
      <c r="E6396" t="s">
        <v>50</v>
      </c>
      <c r="F6396">
        <v>8</v>
      </c>
      <c r="G6396">
        <v>15</v>
      </c>
      <c r="H6396">
        <v>0</v>
      </c>
      <c r="I6396">
        <v>0</v>
      </c>
      <c r="J6396">
        <v>1</v>
      </c>
      <c r="K6396">
        <v>1</v>
      </c>
      <c r="L6396" t="s">
        <v>347</v>
      </c>
      <c r="M6396" t="s">
        <v>492</v>
      </c>
      <c r="N6396" t="s">
        <v>133</v>
      </c>
      <c r="O6396" t="s">
        <v>122</v>
      </c>
      <c r="P6396" t="s">
        <v>59</v>
      </c>
      <c r="Q6396" t="s">
        <v>24</v>
      </c>
    </row>
    <row r="6397" spans="1:17" x14ac:dyDescent="0.2">
      <c r="A6397" s="2">
        <v>37423</v>
      </c>
      <c r="B6397" t="s">
        <v>52</v>
      </c>
      <c r="C6397" t="s">
        <v>118</v>
      </c>
      <c r="D6397" t="s">
        <v>50</v>
      </c>
      <c r="E6397" t="s">
        <v>36</v>
      </c>
      <c r="F6397">
        <v>19</v>
      </c>
      <c r="G6397">
        <v>42</v>
      </c>
      <c r="H6397">
        <v>0</v>
      </c>
      <c r="I6397">
        <v>0</v>
      </c>
      <c r="J6397">
        <v>1</v>
      </c>
      <c r="K6397">
        <v>2</v>
      </c>
      <c r="L6397" t="s">
        <v>347</v>
      </c>
      <c r="M6397" t="s">
        <v>1048</v>
      </c>
      <c r="N6397" t="s">
        <v>143</v>
      </c>
      <c r="O6397" t="s">
        <v>122</v>
      </c>
      <c r="P6397" t="s">
        <v>23</v>
      </c>
      <c r="Q6397" t="s">
        <v>41</v>
      </c>
    </row>
    <row r="6398" spans="1:17" x14ac:dyDescent="0.2">
      <c r="A6398" s="2">
        <v>37424</v>
      </c>
      <c r="B6398" t="s">
        <v>25</v>
      </c>
      <c r="C6398" t="s">
        <v>147</v>
      </c>
      <c r="D6398" t="s">
        <v>19</v>
      </c>
      <c r="E6398" t="s">
        <v>50</v>
      </c>
      <c r="F6398">
        <v>2</v>
      </c>
      <c r="G6398">
        <v>23</v>
      </c>
      <c r="H6398">
        <v>0</v>
      </c>
      <c r="I6398">
        <v>0</v>
      </c>
      <c r="J6398">
        <v>2</v>
      </c>
      <c r="K6398">
        <v>0</v>
      </c>
      <c r="L6398" t="s">
        <v>347</v>
      </c>
      <c r="M6398" t="s">
        <v>320</v>
      </c>
      <c r="N6398" t="s">
        <v>143</v>
      </c>
      <c r="O6398" t="s">
        <v>122</v>
      </c>
      <c r="P6398" t="s">
        <v>23</v>
      </c>
      <c r="Q6398" t="s">
        <v>24</v>
      </c>
    </row>
    <row r="6399" spans="1:17" x14ac:dyDescent="0.2">
      <c r="A6399" s="2">
        <v>37424</v>
      </c>
      <c r="B6399" t="s">
        <v>26</v>
      </c>
      <c r="C6399" t="s">
        <v>77</v>
      </c>
      <c r="D6399" t="s">
        <v>27</v>
      </c>
      <c r="E6399" t="s">
        <v>27</v>
      </c>
      <c r="F6399">
        <v>7</v>
      </c>
      <c r="G6399">
        <v>13</v>
      </c>
      <c r="H6399">
        <v>0</v>
      </c>
      <c r="I6399">
        <v>0</v>
      </c>
      <c r="J6399">
        <v>0</v>
      </c>
      <c r="K6399">
        <v>2</v>
      </c>
      <c r="L6399" t="s">
        <v>347</v>
      </c>
      <c r="M6399" t="s">
        <v>1015</v>
      </c>
      <c r="N6399" t="s">
        <v>133</v>
      </c>
      <c r="O6399" t="s">
        <v>122</v>
      </c>
      <c r="P6399" t="s">
        <v>23</v>
      </c>
      <c r="Q6399" t="s">
        <v>41</v>
      </c>
    </row>
    <row r="6400" spans="1:17" x14ac:dyDescent="0.2">
      <c r="A6400" s="2">
        <v>37425</v>
      </c>
      <c r="B6400" t="s">
        <v>143</v>
      </c>
      <c r="C6400" t="s">
        <v>180</v>
      </c>
      <c r="D6400" t="s">
        <v>115</v>
      </c>
      <c r="E6400" t="s">
        <v>50</v>
      </c>
      <c r="F6400">
        <v>32</v>
      </c>
      <c r="G6400">
        <v>22</v>
      </c>
      <c r="H6400">
        <v>0</v>
      </c>
      <c r="I6400">
        <v>0</v>
      </c>
      <c r="J6400">
        <v>0</v>
      </c>
      <c r="K6400">
        <v>1</v>
      </c>
      <c r="L6400" t="s">
        <v>347</v>
      </c>
      <c r="M6400" t="s">
        <v>932</v>
      </c>
      <c r="N6400" t="s">
        <v>143</v>
      </c>
      <c r="O6400" t="s">
        <v>22</v>
      </c>
      <c r="P6400" t="s">
        <v>23</v>
      </c>
      <c r="Q6400" t="s">
        <v>41</v>
      </c>
    </row>
    <row r="6401" spans="1:17" x14ac:dyDescent="0.2">
      <c r="A6401" s="2">
        <v>37425</v>
      </c>
      <c r="B6401" t="s">
        <v>133</v>
      </c>
      <c r="C6401" t="s">
        <v>119</v>
      </c>
      <c r="D6401" t="s">
        <v>115</v>
      </c>
      <c r="E6401" t="s">
        <v>50</v>
      </c>
      <c r="F6401">
        <v>40</v>
      </c>
      <c r="G6401">
        <v>6</v>
      </c>
      <c r="H6401">
        <v>0</v>
      </c>
      <c r="I6401">
        <v>0</v>
      </c>
      <c r="J6401">
        <v>2</v>
      </c>
      <c r="K6401">
        <v>1</v>
      </c>
      <c r="L6401" t="s">
        <v>347</v>
      </c>
      <c r="M6401" t="s">
        <v>722</v>
      </c>
      <c r="N6401" t="s">
        <v>133</v>
      </c>
      <c r="O6401" t="s">
        <v>22</v>
      </c>
      <c r="P6401" t="s">
        <v>23</v>
      </c>
      <c r="Q6401" t="s">
        <v>24</v>
      </c>
    </row>
    <row r="6402" spans="1:17" x14ac:dyDescent="0.2">
      <c r="A6402" s="2">
        <v>37428</v>
      </c>
      <c r="B6402" t="s">
        <v>89</v>
      </c>
      <c r="C6402" t="s">
        <v>25</v>
      </c>
      <c r="D6402" t="s">
        <v>50</v>
      </c>
      <c r="E6402" t="s">
        <v>19</v>
      </c>
      <c r="F6402">
        <v>12</v>
      </c>
      <c r="G6402">
        <v>2</v>
      </c>
      <c r="H6402">
        <v>0</v>
      </c>
      <c r="I6402">
        <v>0</v>
      </c>
      <c r="J6402">
        <v>1</v>
      </c>
      <c r="K6402">
        <v>2</v>
      </c>
      <c r="L6402" t="s">
        <v>347</v>
      </c>
      <c r="M6402" t="s">
        <v>999</v>
      </c>
      <c r="N6402" t="s">
        <v>143</v>
      </c>
      <c r="O6402" t="s">
        <v>122</v>
      </c>
      <c r="P6402" t="s">
        <v>23</v>
      </c>
      <c r="Q6402" t="s">
        <v>41</v>
      </c>
    </row>
    <row r="6403" spans="1:17" x14ac:dyDescent="0.2">
      <c r="A6403" s="2">
        <v>37428</v>
      </c>
      <c r="B6403" t="s">
        <v>129</v>
      </c>
      <c r="C6403" t="s">
        <v>77</v>
      </c>
      <c r="D6403" t="s">
        <v>50</v>
      </c>
      <c r="E6403" t="s">
        <v>27</v>
      </c>
      <c r="F6403">
        <v>11</v>
      </c>
      <c r="G6403">
        <v>13</v>
      </c>
      <c r="H6403">
        <v>0</v>
      </c>
      <c r="I6403">
        <v>0</v>
      </c>
      <c r="J6403">
        <v>1</v>
      </c>
      <c r="K6403">
        <v>0</v>
      </c>
      <c r="L6403" t="s">
        <v>347</v>
      </c>
      <c r="M6403" t="s">
        <v>988</v>
      </c>
      <c r="N6403" t="s">
        <v>133</v>
      </c>
      <c r="O6403" t="s">
        <v>122</v>
      </c>
      <c r="P6403" t="s">
        <v>23</v>
      </c>
      <c r="Q6403" t="s">
        <v>24</v>
      </c>
    </row>
    <row r="6404" spans="1:17" x14ac:dyDescent="0.2">
      <c r="A6404" s="2">
        <v>37429</v>
      </c>
      <c r="B6404" t="s">
        <v>222</v>
      </c>
      <c r="C6404" t="s">
        <v>775</v>
      </c>
      <c r="D6404" t="s">
        <v>27</v>
      </c>
      <c r="E6404" t="s">
        <v>27</v>
      </c>
      <c r="F6404">
        <v>138</v>
      </c>
      <c r="G6404">
        <v>162</v>
      </c>
      <c r="H6404">
        <v>0</v>
      </c>
      <c r="I6404">
        <v>0</v>
      </c>
      <c r="J6404">
        <v>5</v>
      </c>
      <c r="K6404">
        <v>0</v>
      </c>
      <c r="L6404" t="s">
        <v>28</v>
      </c>
      <c r="M6404" t="s">
        <v>407</v>
      </c>
      <c r="N6404" t="s">
        <v>222</v>
      </c>
      <c r="O6404" t="s">
        <v>22</v>
      </c>
      <c r="P6404" t="s">
        <v>23</v>
      </c>
      <c r="Q6404" t="s">
        <v>24</v>
      </c>
    </row>
    <row r="6405" spans="1:17" x14ac:dyDescent="0.2">
      <c r="A6405" s="2">
        <v>37429</v>
      </c>
      <c r="B6405" t="s">
        <v>133</v>
      </c>
      <c r="C6405" t="s">
        <v>106</v>
      </c>
      <c r="D6405" t="s">
        <v>115</v>
      </c>
      <c r="E6405" t="s">
        <v>50</v>
      </c>
      <c r="F6405">
        <v>40</v>
      </c>
      <c r="G6405">
        <v>8</v>
      </c>
      <c r="H6405">
        <v>0</v>
      </c>
      <c r="I6405">
        <v>0</v>
      </c>
      <c r="J6405">
        <v>0</v>
      </c>
      <c r="K6405">
        <v>0</v>
      </c>
      <c r="L6405" t="s">
        <v>347</v>
      </c>
      <c r="M6405" t="s">
        <v>1016</v>
      </c>
      <c r="N6405" t="s">
        <v>133</v>
      </c>
      <c r="O6405" t="s">
        <v>22</v>
      </c>
      <c r="P6405" t="s">
        <v>59</v>
      </c>
      <c r="Q6405" t="s">
        <v>24</v>
      </c>
    </row>
    <row r="6406" spans="1:17" x14ac:dyDescent="0.2">
      <c r="A6406" s="2">
        <v>37429</v>
      </c>
      <c r="B6406" t="s">
        <v>118</v>
      </c>
      <c r="C6406" t="s">
        <v>180</v>
      </c>
      <c r="D6406" t="s">
        <v>36</v>
      </c>
      <c r="E6406" t="s">
        <v>50</v>
      </c>
      <c r="F6406">
        <v>42</v>
      </c>
      <c r="G6406">
        <v>22</v>
      </c>
      <c r="H6406">
        <v>0</v>
      </c>
      <c r="I6406">
        <v>0</v>
      </c>
      <c r="J6406">
        <v>0</v>
      </c>
      <c r="K6406">
        <v>1</v>
      </c>
      <c r="L6406" t="s">
        <v>347</v>
      </c>
      <c r="M6406" t="s">
        <v>644</v>
      </c>
      <c r="N6406" t="s">
        <v>143</v>
      </c>
      <c r="O6406" t="s">
        <v>122</v>
      </c>
      <c r="P6406" t="s">
        <v>23</v>
      </c>
      <c r="Q6406" t="s">
        <v>41</v>
      </c>
    </row>
    <row r="6407" spans="1:17" x14ac:dyDescent="0.2">
      <c r="A6407" s="2">
        <v>37432</v>
      </c>
      <c r="B6407" t="s">
        <v>133</v>
      </c>
      <c r="C6407" t="s">
        <v>129</v>
      </c>
      <c r="D6407" t="s">
        <v>115</v>
      </c>
      <c r="E6407" t="s">
        <v>50</v>
      </c>
      <c r="F6407">
        <v>40</v>
      </c>
      <c r="G6407">
        <v>11</v>
      </c>
      <c r="H6407">
        <v>0</v>
      </c>
      <c r="I6407">
        <v>0</v>
      </c>
      <c r="J6407">
        <v>0</v>
      </c>
      <c r="K6407">
        <v>1</v>
      </c>
      <c r="L6407" t="s">
        <v>347</v>
      </c>
      <c r="M6407" t="s">
        <v>134</v>
      </c>
      <c r="N6407" t="s">
        <v>133</v>
      </c>
      <c r="O6407" t="s">
        <v>22</v>
      </c>
      <c r="P6407" t="s">
        <v>23</v>
      </c>
      <c r="Q6407" t="s">
        <v>41</v>
      </c>
    </row>
    <row r="6408" spans="1:17" x14ac:dyDescent="0.2">
      <c r="A6408" s="2">
        <v>37432</v>
      </c>
      <c r="B6408" t="s">
        <v>296</v>
      </c>
      <c r="C6408" t="s">
        <v>267</v>
      </c>
      <c r="D6408" t="s">
        <v>36</v>
      </c>
      <c r="E6408" t="s">
        <v>36</v>
      </c>
      <c r="F6408">
        <v>129</v>
      </c>
      <c r="G6408">
        <v>58</v>
      </c>
      <c r="H6408">
        <v>0</v>
      </c>
      <c r="I6408">
        <v>0</v>
      </c>
      <c r="J6408">
        <v>1</v>
      </c>
      <c r="K6408">
        <v>1</v>
      </c>
      <c r="L6408" t="s">
        <v>28</v>
      </c>
      <c r="M6408" t="s">
        <v>399</v>
      </c>
      <c r="N6408" t="s">
        <v>296</v>
      </c>
      <c r="O6408" t="s">
        <v>22</v>
      </c>
      <c r="P6408" t="s">
        <v>23</v>
      </c>
      <c r="Q6408" t="s">
        <v>30</v>
      </c>
    </row>
    <row r="6409" spans="1:17" x14ac:dyDescent="0.2">
      <c r="A6409" s="2">
        <v>37433</v>
      </c>
      <c r="B6409" t="s">
        <v>25</v>
      </c>
      <c r="C6409" t="s">
        <v>180</v>
      </c>
      <c r="D6409" t="s">
        <v>19</v>
      </c>
      <c r="E6409" t="s">
        <v>50</v>
      </c>
      <c r="F6409">
        <v>2</v>
      </c>
      <c r="G6409">
        <v>22</v>
      </c>
      <c r="H6409">
        <v>0</v>
      </c>
      <c r="I6409">
        <v>0</v>
      </c>
      <c r="J6409">
        <v>1</v>
      </c>
      <c r="K6409">
        <v>0</v>
      </c>
      <c r="L6409" t="s">
        <v>347</v>
      </c>
      <c r="M6409" t="s">
        <v>1014</v>
      </c>
      <c r="N6409" t="s">
        <v>143</v>
      </c>
      <c r="O6409" t="s">
        <v>122</v>
      </c>
      <c r="P6409" t="s">
        <v>23</v>
      </c>
      <c r="Q6409" t="s">
        <v>24</v>
      </c>
    </row>
    <row r="6410" spans="1:17" x14ac:dyDescent="0.2">
      <c r="A6410" s="2">
        <v>37436</v>
      </c>
      <c r="B6410" t="s">
        <v>133</v>
      </c>
      <c r="C6410" t="s">
        <v>180</v>
      </c>
      <c r="D6410" t="s">
        <v>115</v>
      </c>
      <c r="E6410" t="s">
        <v>50</v>
      </c>
      <c r="F6410">
        <v>40</v>
      </c>
      <c r="G6410">
        <v>22</v>
      </c>
      <c r="H6410">
        <v>0</v>
      </c>
      <c r="I6410">
        <v>0</v>
      </c>
      <c r="J6410">
        <v>2</v>
      </c>
      <c r="K6410">
        <v>3</v>
      </c>
      <c r="L6410" t="s">
        <v>347</v>
      </c>
      <c r="M6410" t="s">
        <v>747</v>
      </c>
      <c r="N6410" t="s">
        <v>133</v>
      </c>
      <c r="O6410" t="s">
        <v>22</v>
      </c>
      <c r="P6410" t="s">
        <v>23</v>
      </c>
      <c r="Q6410" t="s">
        <v>41</v>
      </c>
    </row>
    <row r="6411" spans="1:17" x14ac:dyDescent="0.2">
      <c r="A6411" s="2">
        <v>37437</v>
      </c>
      <c r="B6411" t="s">
        <v>979</v>
      </c>
      <c r="C6411" t="s">
        <v>901</v>
      </c>
      <c r="D6411" t="s">
        <v>115</v>
      </c>
      <c r="E6411" t="s">
        <v>27</v>
      </c>
      <c r="F6411">
        <v>202</v>
      </c>
      <c r="G6411">
        <v>203</v>
      </c>
      <c r="H6411">
        <v>0</v>
      </c>
      <c r="I6411">
        <v>0</v>
      </c>
      <c r="J6411">
        <v>4</v>
      </c>
      <c r="K6411">
        <v>0</v>
      </c>
      <c r="L6411" t="s">
        <v>28</v>
      </c>
      <c r="M6411" t="s">
        <v>1049</v>
      </c>
      <c r="N6411" t="s">
        <v>979</v>
      </c>
      <c r="O6411" t="s">
        <v>22</v>
      </c>
      <c r="P6411" t="s">
        <v>23</v>
      </c>
      <c r="Q6411" t="s">
        <v>24</v>
      </c>
    </row>
    <row r="6412" spans="1:17" x14ac:dyDescent="0.2">
      <c r="A6412" s="2">
        <v>37437</v>
      </c>
      <c r="B6412" t="s">
        <v>129</v>
      </c>
      <c r="C6412" t="s">
        <v>25</v>
      </c>
      <c r="D6412" t="s">
        <v>50</v>
      </c>
      <c r="E6412" t="s">
        <v>19</v>
      </c>
      <c r="F6412">
        <v>11</v>
      </c>
      <c r="G6412">
        <v>2</v>
      </c>
      <c r="H6412">
        <v>0</v>
      </c>
      <c r="I6412">
        <v>0</v>
      </c>
      <c r="J6412">
        <v>0</v>
      </c>
      <c r="K6412">
        <v>2</v>
      </c>
      <c r="L6412" t="s">
        <v>347</v>
      </c>
      <c r="M6412" t="s">
        <v>773</v>
      </c>
      <c r="N6412" t="s">
        <v>143</v>
      </c>
      <c r="O6412" t="s">
        <v>122</v>
      </c>
      <c r="P6412" t="s">
        <v>23</v>
      </c>
      <c r="Q6412" t="s">
        <v>41</v>
      </c>
    </row>
    <row r="6413" spans="1:17" x14ac:dyDescent="0.2">
      <c r="A6413" s="2">
        <v>37440</v>
      </c>
      <c r="B6413" t="s">
        <v>81</v>
      </c>
      <c r="C6413" t="s">
        <v>386</v>
      </c>
      <c r="D6413" t="s">
        <v>50</v>
      </c>
      <c r="E6413" t="s">
        <v>50</v>
      </c>
      <c r="F6413">
        <v>85</v>
      </c>
      <c r="G6413">
        <v>116</v>
      </c>
      <c r="H6413">
        <v>0</v>
      </c>
      <c r="I6413">
        <v>0</v>
      </c>
      <c r="J6413">
        <v>0</v>
      </c>
      <c r="K6413">
        <v>0</v>
      </c>
      <c r="L6413" t="s">
        <v>28</v>
      </c>
      <c r="M6413" t="s">
        <v>738</v>
      </c>
      <c r="N6413" t="s">
        <v>81</v>
      </c>
      <c r="O6413" t="s">
        <v>22</v>
      </c>
      <c r="P6413" t="s">
        <v>23</v>
      </c>
      <c r="Q6413" t="s">
        <v>30</v>
      </c>
    </row>
    <row r="6414" spans="1:17" x14ac:dyDescent="0.2">
      <c r="A6414" s="2">
        <v>37442</v>
      </c>
      <c r="B6414" t="s">
        <v>442</v>
      </c>
      <c r="C6414" t="s">
        <v>203</v>
      </c>
      <c r="D6414" t="s">
        <v>57</v>
      </c>
      <c r="E6414" t="s">
        <v>57</v>
      </c>
      <c r="F6414">
        <v>88</v>
      </c>
      <c r="G6414">
        <v>130</v>
      </c>
      <c r="H6414">
        <v>0</v>
      </c>
      <c r="I6414">
        <v>0</v>
      </c>
      <c r="J6414">
        <v>4</v>
      </c>
      <c r="K6414">
        <v>0</v>
      </c>
      <c r="L6414" t="s">
        <v>539</v>
      </c>
      <c r="M6414" t="s">
        <v>991</v>
      </c>
      <c r="N6414" t="s">
        <v>442</v>
      </c>
      <c r="O6414" t="s">
        <v>22</v>
      </c>
      <c r="P6414" t="s">
        <v>23</v>
      </c>
      <c r="Q6414" t="s">
        <v>24</v>
      </c>
    </row>
    <row r="6415" spans="1:17" x14ac:dyDescent="0.2">
      <c r="A6415" s="2">
        <v>37442</v>
      </c>
      <c r="B6415" t="s">
        <v>655</v>
      </c>
      <c r="C6415" t="s">
        <v>354</v>
      </c>
      <c r="D6415" t="s">
        <v>57</v>
      </c>
      <c r="E6415" t="s">
        <v>57</v>
      </c>
      <c r="F6415">
        <v>180</v>
      </c>
      <c r="G6415">
        <v>139</v>
      </c>
      <c r="H6415">
        <v>0</v>
      </c>
      <c r="I6415">
        <v>0</v>
      </c>
      <c r="J6415">
        <v>0</v>
      </c>
      <c r="K6415">
        <v>0</v>
      </c>
      <c r="L6415" t="s">
        <v>539</v>
      </c>
      <c r="M6415" t="s">
        <v>991</v>
      </c>
      <c r="N6415" t="s">
        <v>442</v>
      </c>
      <c r="O6415" t="s">
        <v>122</v>
      </c>
      <c r="P6415" t="s">
        <v>23</v>
      </c>
      <c r="Q6415" t="s">
        <v>30</v>
      </c>
    </row>
    <row r="6416" spans="1:17" x14ac:dyDescent="0.2">
      <c r="A6416" s="2">
        <v>37443</v>
      </c>
      <c r="B6416" t="s">
        <v>55</v>
      </c>
      <c r="C6416" t="s">
        <v>355</v>
      </c>
      <c r="D6416" t="s">
        <v>57</v>
      </c>
      <c r="E6416" t="s">
        <v>57</v>
      </c>
      <c r="F6416">
        <v>50</v>
      </c>
      <c r="G6416">
        <v>170</v>
      </c>
      <c r="H6416">
        <v>0</v>
      </c>
      <c r="I6416">
        <v>0</v>
      </c>
      <c r="J6416">
        <v>2</v>
      </c>
      <c r="K6416">
        <v>0</v>
      </c>
      <c r="L6416" t="s">
        <v>539</v>
      </c>
      <c r="M6416" t="s">
        <v>734</v>
      </c>
      <c r="N6416" t="s">
        <v>442</v>
      </c>
      <c r="O6416" t="s">
        <v>122</v>
      </c>
      <c r="P6416" t="s">
        <v>23</v>
      </c>
      <c r="Q6416" t="s">
        <v>24</v>
      </c>
    </row>
    <row r="6417" spans="1:17" x14ac:dyDescent="0.2">
      <c r="A6417" s="2">
        <v>37443</v>
      </c>
      <c r="B6417" t="s">
        <v>775</v>
      </c>
      <c r="C6417" t="s">
        <v>776</v>
      </c>
      <c r="D6417" t="s">
        <v>27</v>
      </c>
      <c r="E6417" t="s">
        <v>27</v>
      </c>
      <c r="F6417">
        <v>162</v>
      </c>
      <c r="G6417">
        <v>196</v>
      </c>
      <c r="H6417">
        <v>0</v>
      </c>
      <c r="I6417">
        <v>0</v>
      </c>
      <c r="J6417">
        <v>2</v>
      </c>
      <c r="K6417">
        <v>1</v>
      </c>
      <c r="L6417" t="s">
        <v>28</v>
      </c>
      <c r="M6417" t="s">
        <v>825</v>
      </c>
      <c r="N6417" t="s">
        <v>775</v>
      </c>
      <c r="O6417" t="s">
        <v>22</v>
      </c>
      <c r="P6417" t="s">
        <v>23</v>
      </c>
      <c r="Q6417" t="s">
        <v>24</v>
      </c>
    </row>
    <row r="6418" spans="1:17" x14ac:dyDescent="0.2">
      <c r="A6418" s="2">
        <v>37443</v>
      </c>
      <c r="B6418" t="s">
        <v>101</v>
      </c>
      <c r="C6418" t="s">
        <v>386</v>
      </c>
      <c r="D6418" t="s">
        <v>50</v>
      </c>
      <c r="E6418" t="s">
        <v>50</v>
      </c>
      <c r="F6418">
        <v>96</v>
      </c>
      <c r="G6418">
        <v>116</v>
      </c>
      <c r="H6418">
        <v>0</v>
      </c>
      <c r="I6418">
        <v>0</v>
      </c>
      <c r="J6418">
        <v>0</v>
      </c>
      <c r="K6418">
        <v>0</v>
      </c>
      <c r="L6418" t="s">
        <v>28</v>
      </c>
      <c r="M6418" t="s">
        <v>331</v>
      </c>
      <c r="N6418" t="s">
        <v>101</v>
      </c>
      <c r="O6418" t="s">
        <v>22</v>
      </c>
      <c r="P6418" t="s">
        <v>23</v>
      </c>
      <c r="Q6418" t="s">
        <v>30</v>
      </c>
    </row>
    <row r="6419" spans="1:17" x14ac:dyDescent="0.2">
      <c r="A6419" s="2">
        <v>37443</v>
      </c>
      <c r="B6419" t="s">
        <v>138</v>
      </c>
      <c r="C6419" t="s">
        <v>296</v>
      </c>
      <c r="D6419" t="s">
        <v>36</v>
      </c>
      <c r="E6419" t="s">
        <v>36</v>
      </c>
      <c r="F6419">
        <v>66</v>
      </c>
      <c r="G6419">
        <v>126</v>
      </c>
      <c r="H6419">
        <v>0</v>
      </c>
      <c r="I6419">
        <v>0</v>
      </c>
      <c r="J6419">
        <v>3</v>
      </c>
      <c r="K6419">
        <v>0</v>
      </c>
      <c r="L6419" t="s">
        <v>716</v>
      </c>
      <c r="M6419" t="s">
        <v>139</v>
      </c>
      <c r="N6419" t="s">
        <v>138</v>
      </c>
      <c r="O6419" t="s">
        <v>22</v>
      </c>
      <c r="P6419" t="s">
        <v>23</v>
      </c>
      <c r="Q6419" t="s">
        <v>24</v>
      </c>
    </row>
    <row r="6420" spans="1:17" x14ac:dyDescent="0.2">
      <c r="A6420" s="2">
        <v>37444</v>
      </c>
      <c r="B6420" t="s">
        <v>560</v>
      </c>
      <c r="C6420" t="s">
        <v>81</v>
      </c>
      <c r="D6420" t="s">
        <v>50</v>
      </c>
      <c r="E6420" t="s">
        <v>50</v>
      </c>
      <c r="F6420">
        <v>102</v>
      </c>
      <c r="G6420">
        <v>85</v>
      </c>
      <c r="H6420">
        <v>0</v>
      </c>
      <c r="I6420">
        <v>0</v>
      </c>
      <c r="J6420">
        <v>1</v>
      </c>
      <c r="K6420">
        <v>1</v>
      </c>
      <c r="L6420" t="s">
        <v>28</v>
      </c>
      <c r="M6420" t="s">
        <v>626</v>
      </c>
      <c r="N6420" t="s">
        <v>560</v>
      </c>
      <c r="O6420" t="s">
        <v>22</v>
      </c>
      <c r="P6420" t="s">
        <v>23</v>
      </c>
      <c r="Q6420" t="s">
        <v>30</v>
      </c>
    </row>
    <row r="6421" spans="1:17" x14ac:dyDescent="0.2">
      <c r="A6421" s="2">
        <v>37444</v>
      </c>
      <c r="B6421" t="s">
        <v>250</v>
      </c>
      <c r="C6421" t="s">
        <v>45</v>
      </c>
      <c r="D6421" t="s">
        <v>36</v>
      </c>
      <c r="E6421" t="s">
        <v>36</v>
      </c>
      <c r="F6421">
        <v>114</v>
      </c>
      <c r="G6421">
        <v>63</v>
      </c>
      <c r="H6421">
        <v>0</v>
      </c>
      <c r="I6421">
        <v>0</v>
      </c>
      <c r="J6421">
        <v>3</v>
      </c>
      <c r="K6421">
        <v>2</v>
      </c>
      <c r="L6421" t="s">
        <v>28</v>
      </c>
      <c r="M6421" t="s">
        <v>251</v>
      </c>
      <c r="N6421" t="s">
        <v>250</v>
      </c>
      <c r="O6421" t="s">
        <v>22</v>
      </c>
      <c r="P6421" t="s">
        <v>23</v>
      </c>
      <c r="Q6421" t="s">
        <v>24</v>
      </c>
    </row>
    <row r="6422" spans="1:17" x14ac:dyDescent="0.2">
      <c r="A6422" s="2">
        <v>37444</v>
      </c>
      <c r="B6422" t="s">
        <v>442</v>
      </c>
      <c r="C6422" t="s">
        <v>655</v>
      </c>
      <c r="D6422" t="s">
        <v>57</v>
      </c>
      <c r="E6422" t="s">
        <v>57</v>
      </c>
      <c r="F6422">
        <v>88</v>
      </c>
      <c r="G6422">
        <v>180</v>
      </c>
      <c r="H6422">
        <v>0</v>
      </c>
      <c r="I6422">
        <v>0</v>
      </c>
      <c r="J6422">
        <v>9</v>
      </c>
      <c r="K6422">
        <v>1</v>
      </c>
      <c r="L6422" t="s">
        <v>539</v>
      </c>
      <c r="M6422" t="s">
        <v>991</v>
      </c>
      <c r="N6422" t="s">
        <v>442</v>
      </c>
      <c r="O6422" t="s">
        <v>22</v>
      </c>
      <c r="P6422" t="s">
        <v>23</v>
      </c>
      <c r="Q6422" t="s">
        <v>24</v>
      </c>
    </row>
    <row r="6423" spans="1:17" x14ac:dyDescent="0.2">
      <c r="A6423" s="2">
        <v>37444</v>
      </c>
      <c r="B6423" t="s">
        <v>354</v>
      </c>
      <c r="C6423" t="s">
        <v>203</v>
      </c>
      <c r="D6423" t="s">
        <v>57</v>
      </c>
      <c r="E6423" t="s">
        <v>57</v>
      </c>
      <c r="F6423">
        <v>139</v>
      </c>
      <c r="G6423">
        <v>130</v>
      </c>
      <c r="H6423">
        <v>0</v>
      </c>
      <c r="I6423">
        <v>0</v>
      </c>
      <c r="J6423">
        <v>2</v>
      </c>
      <c r="K6423">
        <v>3</v>
      </c>
      <c r="L6423" t="s">
        <v>539</v>
      </c>
      <c r="M6423" t="s">
        <v>991</v>
      </c>
      <c r="N6423" t="s">
        <v>442</v>
      </c>
      <c r="O6423" t="s">
        <v>122</v>
      </c>
      <c r="P6423" t="s">
        <v>23</v>
      </c>
      <c r="Q6423" t="s">
        <v>41</v>
      </c>
    </row>
    <row r="6424" spans="1:17" x14ac:dyDescent="0.2">
      <c r="A6424" s="2">
        <v>37445</v>
      </c>
      <c r="B6424" t="s">
        <v>204</v>
      </c>
      <c r="C6424" t="s">
        <v>355</v>
      </c>
      <c r="D6424" t="s">
        <v>57</v>
      </c>
      <c r="E6424" t="s">
        <v>57</v>
      </c>
      <c r="F6424">
        <v>127</v>
      </c>
      <c r="G6424">
        <v>170</v>
      </c>
      <c r="H6424">
        <v>0</v>
      </c>
      <c r="I6424">
        <v>0</v>
      </c>
      <c r="J6424">
        <v>0</v>
      </c>
      <c r="K6424">
        <v>1</v>
      </c>
      <c r="L6424" t="s">
        <v>539</v>
      </c>
      <c r="M6424" t="s">
        <v>734</v>
      </c>
      <c r="N6424" t="s">
        <v>442</v>
      </c>
      <c r="O6424" t="s">
        <v>122</v>
      </c>
      <c r="P6424" t="s">
        <v>23</v>
      </c>
      <c r="Q6424" t="s">
        <v>41</v>
      </c>
    </row>
    <row r="6425" spans="1:17" x14ac:dyDescent="0.2">
      <c r="A6425" s="2">
        <v>37445</v>
      </c>
      <c r="B6425" t="s">
        <v>250</v>
      </c>
      <c r="C6425" t="s">
        <v>45</v>
      </c>
      <c r="D6425" t="s">
        <v>36</v>
      </c>
      <c r="E6425" t="s">
        <v>36</v>
      </c>
      <c r="F6425">
        <v>114</v>
      </c>
      <c r="G6425">
        <v>63</v>
      </c>
      <c r="H6425">
        <v>0</v>
      </c>
      <c r="I6425">
        <v>0</v>
      </c>
      <c r="J6425">
        <v>2</v>
      </c>
      <c r="K6425">
        <v>2</v>
      </c>
      <c r="L6425" t="s">
        <v>28</v>
      </c>
      <c r="M6425" t="s">
        <v>634</v>
      </c>
      <c r="N6425" t="s">
        <v>250</v>
      </c>
      <c r="O6425" t="s">
        <v>22</v>
      </c>
      <c r="P6425" t="s">
        <v>23</v>
      </c>
      <c r="Q6425" t="s">
        <v>30</v>
      </c>
    </row>
    <row r="6426" spans="1:17" x14ac:dyDescent="0.2">
      <c r="A6426" s="2">
        <v>37446</v>
      </c>
      <c r="B6426" t="s">
        <v>442</v>
      </c>
      <c r="C6426" t="s">
        <v>354</v>
      </c>
      <c r="D6426" t="s">
        <v>57</v>
      </c>
      <c r="E6426" t="s">
        <v>57</v>
      </c>
      <c r="F6426">
        <v>88</v>
      </c>
      <c r="G6426">
        <v>139</v>
      </c>
      <c r="H6426">
        <v>0</v>
      </c>
      <c r="I6426">
        <v>0</v>
      </c>
      <c r="J6426">
        <v>6</v>
      </c>
      <c r="K6426">
        <v>1</v>
      </c>
      <c r="L6426" t="s">
        <v>539</v>
      </c>
      <c r="M6426" t="s">
        <v>991</v>
      </c>
      <c r="N6426" t="s">
        <v>442</v>
      </c>
      <c r="O6426" t="s">
        <v>22</v>
      </c>
      <c r="P6426" t="s">
        <v>23</v>
      </c>
      <c r="Q6426" t="s">
        <v>24</v>
      </c>
    </row>
    <row r="6427" spans="1:17" x14ac:dyDescent="0.2">
      <c r="A6427" s="2">
        <v>37446</v>
      </c>
      <c r="B6427" t="s">
        <v>655</v>
      </c>
      <c r="C6427" t="s">
        <v>203</v>
      </c>
      <c r="D6427" t="s">
        <v>57</v>
      </c>
      <c r="E6427" t="s">
        <v>57</v>
      </c>
      <c r="F6427">
        <v>180</v>
      </c>
      <c r="G6427">
        <v>130</v>
      </c>
      <c r="H6427">
        <v>0</v>
      </c>
      <c r="I6427">
        <v>0</v>
      </c>
      <c r="J6427">
        <v>1</v>
      </c>
      <c r="K6427">
        <v>3</v>
      </c>
      <c r="L6427" t="s">
        <v>539</v>
      </c>
      <c r="M6427" t="s">
        <v>991</v>
      </c>
      <c r="N6427" t="s">
        <v>442</v>
      </c>
      <c r="O6427" t="s">
        <v>122</v>
      </c>
      <c r="P6427" t="s">
        <v>23</v>
      </c>
      <c r="Q6427" t="s">
        <v>41</v>
      </c>
    </row>
    <row r="6428" spans="1:17" x14ac:dyDescent="0.2">
      <c r="A6428" s="2">
        <v>37447</v>
      </c>
      <c r="B6428" t="s">
        <v>55</v>
      </c>
      <c r="C6428" t="s">
        <v>204</v>
      </c>
      <c r="D6428" t="s">
        <v>57</v>
      </c>
      <c r="E6428" t="s">
        <v>57</v>
      </c>
      <c r="F6428">
        <v>50</v>
      </c>
      <c r="G6428">
        <v>127</v>
      </c>
      <c r="H6428">
        <v>0</v>
      </c>
      <c r="I6428">
        <v>0</v>
      </c>
      <c r="J6428">
        <v>8</v>
      </c>
      <c r="K6428">
        <v>0</v>
      </c>
      <c r="L6428" t="s">
        <v>539</v>
      </c>
      <c r="M6428" t="s">
        <v>734</v>
      </c>
      <c r="N6428" t="s">
        <v>442</v>
      </c>
      <c r="O6428" t="s">
        <v>122</v>
      </c>
      <c r="P6428" t="s">
        <v>23</v>
      </c>
      <c r="Q6428" t="s">
        <v>24</v>
      </c>
    </row>
    <row r="6429" spans="1:17" x14ac:dyDescent="0.2">
      <c r="A6429" s="2">
        <v>37449</v>
      </c>
      <c r="B6429" t="s">
        <v>55</v>
      </c>
      <c r="C6429" t="s">
        <v>203</v>
      </c>
      <c r="D6429" t="s">
        <v>57</v>
      </c>
      <c r="E6429" t="s">
        <v>57</v>
      </c>
      <c r="F6429">
        <v>50</v>
      </c>
      <c r="G6429">
        <v>130</v>
      </c>
      <c r="H6429">
        <v>0</v>
      </c>
      <c r="I6429">
        <v>0</v>
      </c>
      <c r="J6429">
        <v>2</v>
      </c>
      <c r="K6429">
        <v>1</v>
      </c>
      <c r="L6429" t="s">
        <v>539</v>
      </c>
      <c r="M6429" t="s">
        <v>734</v>
      </c>
      <c r="N6429" t="s">
        <v>442</v>
      </c>
      <c r="O6429" t="s">
        <v>122</v>
      </c>
      <c r="P6429" t="s">
        <v>23</v>
      </c>
      <c r="Q6429" t="s">
        <v>24</v>
      </c>
    </row>
    <row r="6430" spans="1:17" x14ac:dyDescent="0.2">
      <c r="A6430" s="2">
        <v>37449</v>
      </c>
      <c r="B6430" t="s">
        <v>442</v>
      </c>
      <c r="C6430" t="s">
        <v>355</v>
      </c>
      <c r="D6430" t="s">
        <v>57</v>
      </c>
      <c r="E6430" t="s">
        <v>57</v>
      </c>
      <c r="F6430">
        <v>88</v>
      </c>
      <c r="G6430">
        <v>170</v>
      </c>
      <c r="H6430">
        <v>0</v>
      </c>
      <c r="I6430">
        <v>0</v>
      </c>
      <c r="J6430">
        <v>3</v>
      </c>
      <c r="K6430">
        <v>0</v>
      </c>
      <c r="L6430" t="s">
        <v>539</v>
      </c>
      <c r="M6430" t="s">
        <v>734</v>
      </c>
      <c r="N6430" t="s">
        <v>442</v>
      </c>
      <c r="O6430" t="s">
        <v>22</v>
      </c>
      <c r="P6430" t="s">
        <v>23</v>
      </c>
      <c r="Q6430" t="s">
        <v>24</v>
      </c>
    </row>
    <row r="6431" spans="1:17" x14ac:dyDescent="0.2">
      <c r="A6431" s="2">
        <v>37451</v>
      </c>
      <c r="B6431" t="s">
        <v>775</v>
      </c>
      <c r="C6431" t="s">
        <v>456</v>
      </c>
      <c r="D6431" t="s">
        <v>27</v>
      </c>
      <c r="E6431" t="s">
        <v>27</v>
      </c>
      <c r="F6431">
        <v>162</v>
      </c>
      <c r="G6431">
        <v>135</v>
      </c>
      <c r="H6431">
        <v>0</v>
      </c>
      <c r="I6431">
        <v>0</v>
      </c>
      <c r="J6431">
        <v>1</v>
      </c>
      <c r="K6431">
        <v>3</v>
      </c>
      <c r="L6431" t="s">
        <v>757</v>
      </c>
      <c r="M6431" t="s">
        <v>825</v>
      </c>
      <c r="N6431" t="s">
        <v>775</v>
      </c>
      <c r="O6431" t="s">
        <v>22</v>
      </c>
      <c r="P6431" t="s">
        <v>23</v>
      </c>
      <c r="Q6431" t="s">
        <v>41</v>
      </c>
    </row>
    <row r="6432" spans="1:17" x14ac:dyDescent="0.2">
      <c r="A6432" s="2">
        <v>37451</v>
      </c>
      <c r="B6432" t="s">
        <v>442</v>
      </c>
      <c r="C6432" t="s">
        <v>55</v>
      </c>
      <c r="D6432" t="s">
        <v>57</v>
      </c>
      <c r="E6432" t="s">
        <v>57</v>
      </c>
      <c r="F6432">
        <v>88</v>
      </c>
      <c r="G6432">
        <v>50</v>
      </c>
      <c r="H6432">
        <v>0</v>
      </c>
      <c r="I6432">
        <v>0</v>
      </c>
      <c r="J6432">
        <v>1</v>
      </c>
      <c r="K6432">
        <v>0</v>
      </c>
      <c r="L6432" t="s">
        <v>539</v>
      </c>
      <c r="M6432" t="s">
        <v>734</v>
      </c>
      <c r="N6432" t="s">
        <v>442</v>
      </c>
      <c r="O6432" t="s">
        <v>22</v>
      </c>
      <c r="P6432" t="s">
        <v>23</v>
      </c>
      <c r="Q6432" t="s">
        <v>24</v>
      </c>
    </row>
    <row r="6433" spans="1:17" x14ac:dyDescent="0.2">
      <c r="A6433" s="2">
        <v>37451</v>
      </c>
      <c r="B6433" t="s">
        <v>203</v>
      </c>
      <c r="C6433" t="s">
        <v>355</v>
      </c>
      <c r="D6433" t="s">
        <v>57</v>
      </c>
      <c r="E6433" t="s">
        <v>57</v>
      </c>
      <c r="F6433">
        <v>130</v>
      </c>
      <c r="G6433">
        <v>170</v>
      </c>
      <c r="H6433">
        <v>0</v>
      </c>
      <c r="I6433">
        <v>0</v>
      </c>
      <c r="J6433">
        <v>1</v>
      </c>
      <c r="K6433">
        <v>0</v>
      </c>
      <c r="L6433" t="s">
        <v>539</v>
      </c>
      <c r="M6433" t="s">
        <v>734</v>
      </c>
      <c r="N6433" t="s">
        <v>442</v>
      </c>
      <c r="O6433" t="s">
        <v>122</v>
      </c>
      <c r="P6433" t="s">
        <v>23</v>
      </c>
      <c r="Q6433" t="s">
        <v>24</v>
      </c>
    </row>
    <row r="6434" spans="1:17" x14ac:dyDescent="0.2">
      <c r="A6434" s="2">
        <v>37453</v>
      </c>
      <c r="B6434" t="s">
        <v>391</v>
      </c>
      <c r="C6434" t="s">
        <v>443</v>
      </c>
      <c r="D6434" t="s">
        <v>115</v>
      </c>
      <c r="E6434" t="s">
        <v>115</v>
      </c>
      <c r="F6434">
        <v>111</v>
      </c>
      <c r="G6434">
        <v>113</v>
      </c>
      <c r="H6434">
        <v>0</v>
      </c>
      <c r="I6434">
        <v>0</v>
      </c>
      <c r="J6434">
        <v>1</v>
      </c>
      <c r="K6434">
        <v>2</v>
      </c>
      <c r="L6434" t="s">
        <v>28</v>
      </c>
      <c r="M6434" t="s">
        <v>1050</v>
      </c>
      <c r="N6434" t="s">
        <v>391</v>
      </c>
      <c r="O6434" t="s">
        <v>22</v>
      </c>
      <c r="P6434" t="s">
        <v>23</v>
      </c>
      <c r="Q6434" t="s">
        <v>41</v>
      </c>
    </row>
    <row r="6435" spans="1:17" x14ac:dyDescent="0.2">
      <c r="A6435" s="2">
        <v>37456</v>
      </c>
      <c r="B6435" t="s">
        <v>164</v>
      </c>
      <c r="C6435" t="s">
        <v>469</v>
      </c>
      <c r="D6435" t="s">
        <v>115</v>
      </c>
      <c r="E6435" t="s">
        <v>115</v>
      </c>
      <c r="F6435">
        <v>69</v>
      </c>
      <c r="G6435">
        <v>94</v>
      </c>
      <c r="H6435">
        <v>0</v>
      </c>
      <c r="I6435">
        <v>0</v>
      </c>
      <c r="J6435">
        <v>2</v>
      </c>
      <c r="K6435">
        <v>0</v>
      </c>
      <c r="L6435" t="s">
        <v>28</v>
      </c>
      <c r="M6435" t="s">
        <v>696</v>
      </c>
      <c r="N6435" t="s">
        <v>164</v>
      </c>
      <c r="O6435" t="s">
        <v>22</v>
      </c>
      <c r="P6435" t="s">
        <v>23</v>
      </c>
      <c r="Q6435" t="s">
        <v>24</v>
      </c>
    </row>
    <row r="6436" spans="1:17" x14ac:dyDescent="0.2">
      <c r="A6436" s="2">
        <v>37458</v>
      </c>
      <c r="B6436" t="s">
        <v>149</v>
      </c>
      <c r="C6436" t="s">
        <v>378</v>
      </c>
      <c r="D6436" t="s">
        <v>36</v>
      </c>
      <c r="E6436" t="s">
        <v>36</v>
      </c>
      <c r="F6436">
        <v>34</v>
      </c>
      <c r="G6436">
        <v>119</v>
      </c>
      <c r="H6436">
        <v>0</v>
      </c>
      <c r="I6436">
        <v>0</v>
      </c>
      <c r="J6436">
        <v>0</v>
      </c>
      <c r="K6436">
        <v>0</v>
      </c>
      <c r="L6436" t="s">
        <v>716</v>
      </c>
      <c r="M6436" t="s">
        <v>416</v>
      </c>
      <c r="N6436" t="s">
        <v>149</v>
      </c>
      <c r="O6436" t="s">
        <v>22</v>
      </c>
      <c r="P6436" t="s">
        <v>59</v>
      </c>
      <c r="Q6436" t="s">
        <v>24</v>
      </c>
    </row>
    <row r="6437" spans="1:17" x14ac:dyDescent="0.2">
      <c r="A6437" s="2">
        <v>37459</v>
      </c>
      <c r="B6437" t="s">
        <v>164</v>
      </c>
      <c r="C6437" t="s">
        <v>469</v>
      </c>
      <c r="D6437" t="s">
        <v>115</v>
      </c>
      <c r="E6437" t="s">
        <v>115</v>
      </c>
      <c r="F6437">
        <v>69</v>
      </c>
      <c r="G6437">
        <v>94</v>
      </c>
      <c r="H6437">
        <v>0</v>
      </c>
      <c r="I6437">
        <v>0</v>
      </c>
      <c r="J6437">
        <v>2</v>
      </c>
      <c r="K6437">
        <v>1</v>
      </c>
      <c r="L6437" t="s">
        <v>28</v>
      </c>
      <c r="M6437" t="s">
        <v>696</v>
      </c>
      <c r="N6437" t="s">
        <v>164</v>
      </c>
      <c r="O6437" t="s">
        <v>22</v>
      </c>
      <c r="P6437" t="s">
        <v>23</v>
      </c>
      <c r="Q6437" t="s">
        <v>24</v>
      </c>
    </row>
    <row r="6438" spans="1:17" x14ac:dyDescent="0.2">
      <c r="A6438" s="2">
        <v>37462</v>
      </c>
      <c r="B6438" t="s">
        <v>221</v>
      </c>
      <c r="C6438" t="s">
        <v>282</v>
      </c>
      <c r="D6438" t="s">
        <v>27</v>
      </c>
      <c r="E6438" t="s">
        <v>19</v>
      </c>
      <c r="F6438">
        <v>109</v>
      </c>
      <c r="G6438">
        <v>42</v>
      </c>
      <c r="H6438">
        <v>0</v>
      </c>
      <c r="I6438">
        <v>0</v>
      </c>
      <c r="J6438">
        <v>0</v>
      </c>
      <c r="K6438">
        <v>0</v>
      </c>
      <c r="L6438" t="s">
        <v>786</v>
      </c>
      <c r="M6438" t="s">
        <v>482</v>
      </c>
      <c r="N6438" t="s">
        <v>453</v>
      </c>
      <c r="O6438" t="s">
        <v>122</v>
      </c>
      <c r="P6438" t="s">
        <v>23</v>
      </c>
      <c r="Q6438" t="s">
        <v>30</v>
      </c>
    </row>
    <row r="6439" spans="1:17" x14ac:dyDescent="0.2">
      <c r="A6439" s="2">
        <v>37462</v>
      </c>
      <c r="B6439" t="s">
        <v>453</v>
      </c>
      <c r="C6439" t="s">
        <v>638</v>
      </c>
      <c r="D6439" t="s">
        <v>27</v>
      </c>
      <c r="E6439" t="s">
        <v>115</v>
      </c>
      <c r="F6439">
        <v>134</v>
      </c>
      <c r="G6439">
        <v>172</v>
      </c>
      <c r="H6439">
        <v>0</v>
      </c>
      <c r="I6439">
        <v>0</v>
      </c>
      <c r="J6439">
        <v>3</v>
      </c>
      <c r="K6439">
        <v>0</v>
      </c>
      <c r="L6439" t="s">
        <v>786</v>
      </c>
      <c r="M6439" t="s">
        <v>482</v>
      </c>
      <c r="N6439" t="s">
        <v>453</v>
      </c>
      <c r="O6439" t="s">
        <v>22</v>
      </c>
      <c r="P6439" t="s">
        <v>23</v>
      </c>
      <c r="Q6439" t="s">
        <v>24</v>
      </c>
    </row>
    <row r="6440" spans="1:17" x14ac:dyDescent="0.2">
      <c r="A6440" s="2">
        <v>37463</v>
      </c>
      <c r="B6440" t="s">
        <v>374</v>
      </c>
      <c r="C6440" t="s">
        <v>208</v>
      </c>
      <c r="D6440" t="s">
        <v>36</v>
      </c>
      <c r="E6440" t="s">
        <v>36</v>
      </c>
      <c r="F6440">
        <v>133</v>
      </c>
      <c r="G6440">
        <v>121</v>
      </c>
      <c r="H6440">
        <v>0</v>
      </c>
      <c r="I6440">
        <v>0</v>
      </c>
      <c r="J6440">
        <v>0</v>
      </c>
      <c r="K6440">
        <v>0</v>
      </c>
      <c r="L6440" t="s">
        <v>28</v>
      </c>
      <c r="M6440" t="s">
        <v>381</v>
      </c>
      <c r="N6440" t="s">
        <v>380</v>
      </c>
      <c r="O6440" t="s">
        <v>122</v>
      </c>
      <c r="P6440" t="s">
        <v>23</v>
      </c>
      <c r="Q6440" t="s">
        <v>30</v>
      </c>
    </row>
    <row r="6441" spans="1:17" x14ac:dyDescent="0.2">
      <c r="A6441" s="2">
        <v>37463</v>
      </c>
      <c r="B6441" t="s">
        <v>380</v>
      </c>
      <c r="C6441" t="s">
        <v>756</v>
      </c>
      <c r="D6441" t="s">
        <v>36</v>
      </c>
      <c r="E6441" t="s">
        <v>36</v>
      </c>
      <c r="F6441">
        <v>122</v>
      </c>
      <c r="G6441">
        <v>175</v>
      </c>
      <c r="H6441">
        <v>0</v>
      </c>
      <c r="I6441">
        <v>0</v>
      </c>
      <c r="J6441">
        <v>2</v>
      </c>
      <c r="K6441">
        <v>0</v>
      </c>
      <c r="L6441" t="s">
        <v>28</v>
      </c>
      <c r="M6441" t="s">
        <v>381</v>
      </c>
      <c r="N6441" t="s">
        <v>380</v>
      </c>
      <c r="O6441" t="s">
        <v>22</v>
      </c>
      <c r="P6441" t="s">
        <v>23</v>
      </c>
      <c r="Q6441" t="s">
        <v>24</v>
      </c>
    </row>
    <row r="6442" spans="1:17" x14ac:dyDescent="0.2">
      <c r="A6442" s="2">
        <v>37464</v>
      </c>
      <c r="B6442" t="s">
        <v>453</v>
      </c>
      <c r="C6442" t="s">
        <v>221</v>
      </c>
      <c r="D6442" t="s">
        <v>27</v>
      </c>
      <c r="E6442" t="s">
        <v>27</v>
      </c>
      <c r="F6442">
        <v>134</v>
      </c>
      <c r="G6442">
        <v>109</v>
      </c>
      <c r="H6442">
        <v>0</v>
      </c>
      <c r="I6442">
        <v>0</v>
      </c>
      <c r="J6442">
        <v>3</v>
      </c>
      <c r="K6442">
        <v>0</v>
      </c>
      <c r="L6442" t="s">
        <v>786</v>
      </c>
      <c r="M6442" t="s">
        <v>482</v>
      </c>
      <c r="N6442" t="s">
        <v>453</v>
      </c>
      <c r="O6442" t="s">
        <v>22</v>
      </c>
      <c r="P6442" t="s">
        <v>23</v>
      </c>
      <c r="Q6442" t="s">
        <v>24</v>
      </c>
    </row>
    <row r="6443" spans="1:17" x14ac:dyDescent="0.2">
      <c r="A6443" s="2">
        <v>37465</v>
      </c>
      <c r="B6443" t="s">
        <v>586</v>
      </c>
      <c r="C6443" t="s">
        <v>232</v>
      </c>
      <c r="D6443" t="s">
        <v>27</v>
      </c>
      <c r="E6443" t="s">
        <v>19</v>
      </c>
      <c r="F6443">
        <v>186</v>
      </c>
      <c r="G6443">
        <v>146</v>
      </c>
      <c r="H6443">
        <v>0</v>
      </c>
      <c r="I6443">
        <v>0</v>
      </c>
      <c r="J6443">
        <v>0</v>
      </c>
      <c r="K6443">
        <v>2</v>
      </c>
      <c r="L6443" t="s">
        <v>757</v>
      </c>
      <c r="M6443" t="s">
        <v>594</v>
      </c>
      <c r="N6443" t="s">
        <v>586</v>
      </c>
      <c r="O6443" t="s">
        <v>22</v>
      </c>
      <c r="P6443" t="s">
        <v>23</v>
      </c>
      <c r="Q6443" t="s">
        <v>41</v>
      </c>
    </row>
    <row r="6444" spans="1:17" x14ac:dyDescent="0.2">
      <c r="A6444" s="2">
        <v>37465</v>
      </c>
      <c r="B6444" t="s">
        <v>756</v>
      </c>
      <c r="C6444" t="s">
        <v>374</v>
      </c>
      <c r="D6444" t="s">
        <v>36</v>
      </c>
      <c r="E6444" t="s">
        <v>36</v>
      </c>
      <c r="F6444">
        <v>175</v>
      </c>
      <c r="G6444">
        <v>133</v>
      </c>
      <c r="H6444">
        <v>0</v>
      </c>
      <c r="I6444">
        <v>0</v>
      </c>
      <c r="J6444">
        <v>3</v>
      </c>
      <c r="K6444">
        <v>2</v>
      </c>
      <c r="L6444" t="s">
        <v>28</v>
      </c>
      <c r="M6444" t="s">
        <v>381</v>
      </c>
      <c r="N6444" t="s">
        <v>380</v>
      </c>
      <c r="O6444" t="s">
        <v>122</v>
      </c>
      <c r="P6444" t="s">
        <v>23</v>
      </c>
      <c r="Q6444" t="s">
        <v>24</v>
      </c>
    </row>
    <row r="6445" spans="1:17" x14ac:dyDescent="0.2">
      <c r="A6445" s="2">
        <v>37465</v>
      </c>
      <c r="B6445" t="s">
        <v>453</v>
      </c>
      <c r="C6445" t="s">
        <v>282</v>
      </c>
      <c r="D6445" t="s">
        <v>27</v>
      </c>
      <c r="E6445" t="s">
        <v>19</v>
      </c>
      <c r="F6445">
        <v>134</v>
      </c>
      <c r="G6445">
        <v>42</v>
      </c>
      <c r="H6445">
        <v>0</v>
      </c>
      <c r="I6445">
        <v>0</v>
      </c>
      <c r="J6445">
        <v>2</v>
      </c>
      <c r="K6445">
        <v>1</v>
      </c>
      <c r="L6445" t="s">
        <v>786</v>
      </c>
      <c r="M6445" t="s">
        <v>482</v>
      </c>
      <c r="N6445" t="s">
        <v>453</v>
      </c>
      <c r="O6445" t="s">
        <v>22</v>
      </c>
      <c r="P6445" t="s">
        <v>23</v>
      </c>
      <c r="Q6445" t="s">
        <v>24</v>
      </c>
    </row>
    <row r="6446" spans="1:17" x14ac:dyDescent="0.2">
      <c r="A6446" s="2">
        <v>37465</v>
      </c>
      <c r="B6446" t="s">
        <v>456</v>
      </c>
      <c r="C6446" t="s">
        <v>775</v>
      </c>
      <c r="D6446" t="s">
        <v>27</v>
      </c>
      <c r="E6446" t="s">
        <v>27</v>
      </c>
      <c r="F6446">
        <v>135</v>
      </c>
      <c r="G6446">
        <v>162</v>
      </c>
      <c r="H6446">
        <v>0</v>
      </c>
      <c r="I6446">
        <v>0</v>
      </c>
      <c r="J6446">
        <v>8</v>
      </c>
      <c r="K6446">
        <v>1</v>
      </c>
      <c r="L6446" t="s">
        <v>757</v>
      </c>
      <c r="M6446" t="s">
        <v>881</v>
      </c>
      <c r="N6446" t="s">
        <v>456</v>
      </c>
      <c r="O6446" t="s">
        <v>22</v>
      </c>
      <c r="P6446" t="s">
        <v>23</v>
      </c>
      <c r="Q6446" t="s">
        <v>24</v>
      </c>
    </row>
    <row r="6447" spans="1:17" x14ac:dyDescent="0.2">
      <c r="A6447" s="2">
        <v>37465</v>
      </c>
      <c r="B6447" t="s">
        <v>380</v>
      </c>
      <c r="C6447" t="s">
        <v>208</v>
      </c>
      <c r="D6447" t="s">
        <v>36</v>
      </c>
      <c r="E6447" t="s">
        <v>36</v>
      </c>
      <c r="F6447">
        <v>122</v>
      </c>
      <c r="G6447">
        <v>121</v>
      </c>
      <c r="H6447">
        <v>0</v>
      </c>
      <c r="I6447">
        <v>0</v>
      </c>
      <c r="J6447">
        <v>2</v>
      </c>
      <c r="K6447">
        <v>1</v>
      </c>
      <c r="L6447" t="s">
        <v>28</v>
      </c>
      <c r="M6447" t="s">
        <v>381</v>
      </c>
      <c r="N6447" t="s">
        <v>380</v>
      </c>
      <c r="O6447" t="s">
        <v>22</v>
      </c>
      <c r="P6447" t="s">
        <v>23</v>
      </c>
      <c r="Q6447" t="s">
        <v>24</v>
      </c>
    </row>
    <row r="6448" spans="1:17" x14ac:dyDescent="0.2">
      <c r="A6448" s="2">
        <v>37467</v>
      </c>
      <c r="B6448" t="s">
        <v>756</v>
      </c>
      <c r="C6448" t="s">
        <v>208</v>
      </c>
      <c r="D6448" t="s">
        <v>36</v>
      </c>
      <c r="E6448" t="s">
        <v>36</v>
      </c>
      <c r="F6448">
        <v>175</v>
      </c>
      <c r="G6448">
        <v>121</v>
      </c>
      <c r="H6448">
        <v>0</v>
      </c>
      <c r="I6448">
        <v>0</v>
      </c>
      <c r="J6448">
        <v>0</v>
      </c>
      <c r="K6448">
        <v>2</v>
      </c>
      <c r="L6448" t="s">
        <v>28</v>
      </c>
      <c r="M6448" t="s">
        <v>381</v>
      </c>
      <c r="N6448" t="s">
        <v>380</v>
      </c>
      <c r="O6448" t="s">
        <v>122</v>
      </c>
      <c r="P6448" t="s">
        <v>23</v>
      </c>
      <c r="Q6448" t="s">
        <v>41</v>
      </c>
    </row>
    <row r="6449" spans="1:17" x14ac:dyDescent="0.2">
      <c r="A6449" s="2">
        <v>37467</v>
      </c>
      <c r="B6449" t="s">
        <v>222</v>
      </c>
      <c r="C6449" t="s">
        <v>638</v>
      </c>
      <c r="D6449" t="s">
        <v>27</v>
      </c>
      <c r="E6449" t="s">
        <v>115</v>
      </c>
      <c r="F6449">
        <v>138</v>
      </c>
      <c r="G6449">
        <v>172</v>
      </c>
      <c r="H6449">
        <v>0</v>
      </c>
      <c r="I6449">
        <v>0</v>
      </c>
      <c r="J6449">
        <v>5</v>
      </c>
      <c r="K6449">
        <v>2</v>
      </c>
      <c r="L6449" t="s">
        <v>28</v>
      </c>
      <c r="M6449" t="s">
        <v>407</v>
      </c>
      <c r="N6449" t="s">
        <v>222</v>
      </c>
      <c r="O6449" t="s">
        <v>22</v>
      </c>
      <c r="P6449" t="s">
        <v>23</v>
      </c>
      <c r="Q6449" t="s">
        <v>24</v>
      </c>
    </row>
    <row r="6450" spans="1:17" x14ac:dyDescent="0.2">
      <c r="A6450" s="2">
        <v>37467</v>
      </c>
      <c r="B6450" t="s">
        <v>380</v>
      </c>
      <c r="C6450" t="s">
        <v>374</v>
      </c>
      <c r="D6450" t="s">
        <v>36</v>
      </c>
      <c r="E6450" t="s">
        <v>36</v>
      </c>
      <c r="F6450">
        <v>122</v>
      </c>
      <c r="G6450">
        <v>133</v>
      </c>
      <c r="H6450">
        <v>0</v>
      </c>
      <c r="I6450">
        <v>0</v>
      </c>
      <c r="J6450">
        <v>3</v>
      </c>
      <c r="K6450">
        <v>0</v>
      </c>
      <c r="L6450" t="s">
        <v>28</v>
      </c>
      <c r="M6450" t="s">
        <v>381</v>
      </c>
      <c r="N6450" t="s">
        <v>380</v>
      </c>
      <c r="O6450" t="s">
        <v>22</v>
      </c>
      <c r="P6450" t="s">
        <v>23</v>
      </c>
      <c r="Q6450" t="s">
        <v>24</v>
      </c>
    </row>
    <row r="6451" spans="1:17" x14ac:dyDescent="0.2">
      <c r="A6451" s="2">
        <v>37469</v>
      </c>
      <c r="B6451" t="s">
        <v>46</v>
      </c>
      <c r="C6451" t="s">
        <v>404</v>
      </c>
      <c r="D6451" t="s">
        <v>36</v>
      </c>
      <c r="E6451" t="s">
        <v>36</v>
      </c>
      <c r="F6451">
        <v>123</v>
      </c>
      <c r="G6451">
        <v>128</v>
      </c>
      <c r="H6451">
        <v>0</v>
      </c>
      <c r="I6451">
        <v>0</v>
      </c>
      <c r="J6451">
        <v>0</v>
      </c>
      <c r="K6451">
        <v>1</v>
      </c>
      <c r="L6451" t="s">
        <v>28</v>
      </c>
      <c r="M6451" t="s">
        <v>84</v>
      </c>
      <c r="N6451" t="s">
        <v>46</v>
      </c>
      <c r="O6451" t="s">
        <v>22</v>
      </c>
      <c r="P6451" t="s">
        <v>23</v>
      </c>
      <c r="Q6451" t="s">
        <v>41</v>
      </c>
    </row>
    <row r="6452" spans="1:17" x14ac:dyDescent="0.2">
      <c r="A6452" s="2">
        <v>37470</v>
      </c>
      <c r="B6452" t="s">
        <v>222</v>
      </c>
      <c r="C6452" t="s">
        <v>185</v>
      </c>
      <c r="D6452" t="s">
        <v>27</v>
      </c>
      <c r="E6452" t="s">
        <v>27</v>
      </c>
      <c r="F6452">
        <v>138</v>
      </c>
      <c r="G6452">
        <v>59</v>
      </c>
      <c r="H6452">
        <v>0</v>
      </c>
      <c r="I6452">
        <v>0</v>
      </c>
      <c r="J6452">
        <v>0</v>
      </c>
      <c r="K6452">
        <v>1</v>
      </c>
      <c r="L6452" t="s">
        <v>28</v>
      </c>
      <c r="M6452" t="s">
        <v>407</v>
      </c>
      <c r="N6452" t="s">
        <v>222</v>
      </c>
      <c r="O6452" t="s">
        <v>22</v>
      </c>
      <c r="P6452" t="s">
        <v>23</v>
      </c>
      <c r="Q6452" t="s">
        <v>41</v>
      </c>
    </row>
    <row r="6453" spans="1:17" x14ac:dyDescent="0.2">
      <c r="A6453" s="2">
        <v>37471</v>
      </c>
      <c r="B6453" t="s">
        <v>207</v>
      </c>
      <c r="C6453" t="s">
        <v>208</v>
      </c>
      <c r="D6453" t="s">
        <v>36</v>
      </c>
      <c r="E6453" t="s">
        <v>36</v>
      </c>
      <c r="F6453">
        <v>104</v>
      </c>
      <c r="G6453">
        <v>121</v>
      </c>
      <c r="H6453">
        <v>0</v>
      </c>
      <c r="I6453">
        <v>0</v>
      </c>
      <c r="J6453">
        <v>0</v>
      </c>
      <c r="K6453">
        <v>0</v>
      </c>
      <c r="L6453" t="s">
        <v>28</v>
      </c>
      <c r="M6453" t="s">
        <v>1051</v>
      </c>
      <c r="N6453" t="s">
        <v>207</v>
      </c>
      <c r="O6453" t="s">
        <v>22</v>
      </c>
      <c r="P6453" t="s">
        <v>23</v>
      </c>
      <c r="Q6453" t="s">
        <v>30</v>
      </c>
    </row>
    <row r="6454" spans="1:17" x14ac:dyDescent="0.2">
      <c r="A6454" s="2">
        <v>37471</v>
      </c>
      <c r="B6454" t="s">
        <v>46</v>
      </c>
      <c r="C6454" t="s">
        <v>404</v>
      </c>
      <c r="D6454" t="s">
        <v>36</v>
      </c>
      <c r="E6454" t="s">
        <v>36</v>
      </c>
      <c r="F6454">
        <v>123</v>
      </c>
      <c r="G6454">
        <v>128</v>
      </c>
      <c r="H6454">
        <v>0</v>
      </c>
      <c r="I6454">
        <v>0</v>
      </c>
      <c r="J6454">
        <v>0</v>
      </c>
      <c r="K6454">
        <v>0</v>
      </c>
      <c r="L6454" t="s">
        <v>28</v>
      </c>
      <c r="M6454" t="s">
        <v>1035</v>
      </c>
      <c r="N6454" t="s">
        <v>46</v>
      </c>
      <c r="O6454" t="s">
        <v>22</v>
      </c>
      <c r="P6454" t="s">
        <v>23</v>
      </c>
      <c r="Q6454" t="s">
        <v>30</v>
      </c>
    </row>
    <row r="6455" spans="1:17" x14ac:dyDescent="0.2">
      <c r="A6455" s="2">
        <v>37476</v>
      </c>
      <c r="B6455" t="s">
        <v>183</v>
      </c>
      <c r="C6455" t="s">
        <v>374</v>
      </c>
      <c r="D6455" t="s">
        <v>36</v>
      </c>
      <c r="E6455" t="s">
        <v>36</v>
      </c>
      <c r="F6455">
        <v>44</v>
      </c>
      <c r="G6455">
        <v>133</v>
      </c>
      <c r="H6455">
        <v>0</v>
      </c>
      <c r="I6455">
        <v>0</v>
      </c>
      <c r="J6455">
        <v>4</v>
      </c>
      <c r="K6455">
        <v>1</v>
      </c>
      <c r="L6455" t="s">
        <v>28</v>
      </c>
      <c r="M6455" t="s">
        <v>682</v>
      </c>
      <c r="N6455" t="s">
        <v>183</v>
      </c>
      <c r="O6455" t="s">
        <v>22</v>
      </c>
      <c r="P6455" t="s">
        <v>23</v>
      </c>
      <c r="Q6455" t="s">
        <v>24</v>
      </c>
    </row>
    <row r="6456" spans="1:17" x14ac:dyDescent="0.2">
      <c r="A6456" s="2">
        <v>37478</v>
      </c>
      <c r="B6456" t="s">
        <v>250</v>
      </c>
      <c r="C6456" t="s">
        <v>138</v>
      </c>
      <c r="D6456" t="s">
        <v>36</v>
      </c>
      <c r="E6456" t="s">
        <v>36</v>
      </c>
      <c r="F6456">
        <v>114</v>
      </c>
      <c r="G6456">
        <v>66</v>
      </c>
      <c r="H6456">
        <v>0</v>
      </c>
      <c r="I6456">
        <v>0</v>
      </c>
      <c r="J6456">
        <v>1</v>
      </c>
      <c r="K6456">
        <v>0</v>
      </c>
      <c r="L6456" t="s">
        <v>716</v>
      </c>
      <c r="M6456" t="s">
        <v>251</v>
      </c>
      <c r="N6456" t="s">
        <v>250</v>
      </c>
      <c r="O6456" t="s">
        <v>22</v>
      </c>
      <c r="P6456" t="s">
        <v>23</v>
      </c>
      <c r="Q6456" t="s">
        <v>24</v>
      </c>
    </row>
    <row r="6457" spans="1:17" x14ac:dyDescent="0.2">
      <c r="A6457" s="2">
        <v>37479</v>
      </c>
      <c r="B6457" t="s">
        <v>456</v>
      </c>
      <c r="C6457" t="s">
        <v>185</v>
      </c>
      <c r="D6457" t="s">
        <v>27</v>
      </c>
      <c r="E6457" t="s">
        <v>27</v>
      </c>
      <c r="F6457">
        <v>135</v>
      </c>
      <c r="G6457">
        <v>59</v>
      </c>
      <c r="H6457">
        <v>0</v>
      </c>
      <c r="I6457">
        <v>0</v>
      </c>
      <c r="J6457">
        <v>1</v>
      </c>
      <c r="K6457">
        <v>3</v>
      </c>
      <c r="L6457" t="s">
        <v>28</v>
      </c>
      <c r="M6457" t="s">
        <v>881</v>
      </c>
      <c r="N6457" t="s">
        <v>456</v>
      </c>
      <c r="O6457" t="s">
        <v>22</v>
      </c>
      <c r="P6457" t="s">
        <v>23</v>
      </c>
      <c r="Q6457" t="s">
        <v>41</v>
      </c>
    </row>
    <row r="6458" spans="1:17" x14ac:dyDescent="0.2">
      <c r="A6458" s="2">
        <v>37479</v>
      </c>
      <c r="B6458" t="s">
        <v>232</v>
      </c>
      <c r="C6458" t="s">
        <v>586</v>
      </c>
      <c r="D6458" t="s">
        <v>19</v>
      </c>
      <c r="E6458" t="s">
        <v>27</v>
      </c>
      <c r="F6458">
        <v>146</v>
      </c>
      <c r="G6458">
        <v>186</v>
      </c>
      <c r="H6458">
        <v>0</v>
      </c>
      <c r="I6458">
        <v>0</v>
      </c>
      <c r="J6458">
        <v>6</v>
      </c>
      <c r="K6458">
        <v>0</v>
      </c>
      <c r="L6458" t="s">
        <v>757</v>
      </c>
      <c r="M6458" t="s">
        <v>234</v>
      </c>
      <c r="N6458" t="s">
        <v>232</v>
      </c>
      <c r="O6458" t="s">
        <v>22</v>
      </c>
      <c r="P6458" t="s">
        <v>23</v>
      </c>
      <c r="Q6458" t="s">
        <v>24</v>
      </c>
    </row>
    <row r="6459" spans="1:17" x14ac:dyDescent="0.2">
      <c r="A6459" s="2">
        <v>37484</v>
      </c>
      <c r="B6459" t="s">
        <v>262</v>
      </c>
      <c r="C6459" t="s">
        <v>892</v>
      </c>
      <c r="D6459" t="s">
        <v>27</v>
      </c>
      <c r="E6459" t="s">
        <v>27</v>
      </c>
      <c r="F6459">
        <v>164</v>
      </c>
      <c r="G6459">
        <v>198</v>
      </c>
      <c r="H6459">
        <v>0</v>
      </c>
      <c r="I6459">
        <v>0</v>
      </c>
      <c r="J6459">
        <v>6</v>
      </c>
      <c r="K6459">
        <v>1</v>
      </c>
      <c r="L6459" t="s">
        <v>757</v>
      </c>
      <c r="M6459" t="s">
        <v>664</v>
      </c>
      <c r="N6459" t="s">
        <v>262</v>
      </c>
      <c r="O6459" t="s">
        <v>22</v>
      </c>
      <c r="P6459" t="s">
        <v>23</v>
      </c>
      <c r="Q6459" t="s">
        <v>24</v>
      </c>
    </row>
    <row r="6460" spans="1:17" x14ac:dyDescent="0.2">
      <c r="A6460" s="2">
        <v>37485</v>
      </c>
      <c r="B6460" t="s">
        <v>177</v>
      </c>
      <c r="C6460" t="s">
        <v>207</v>
      </c>
      <c r="D6460" t="s">
        <v>115</v>
      </c>
      <c r="E6460" t="s">
        <v>36</v>
      </c>
      <c r="F6460">
        <v>96</v>
      </c>
      <c r="G6460">
        <v>97</v>
      </c>
      <c r="H6460">
        <v>0</v>
      </c>
      <c r="I6460">
        <v>0</v>
      </c>
      <c r="J6460">
        <v>1</v>
      </c>
      <c r="K6460">
        <v>1</v>
      </c>
      <c r="L6460" t="s">
        <v>28</v>
      </c>
      <c r="M6460" t="s">
        <v>640</v>
      </c>
      <c r="N6460" t="s">
        <v>177</v>
      </c>
      <c r="O6460" t="s">
        <v>22</v>
      </c>
      <c r="P6460" t="s">
        <v>23</v>
      </c>
      <c r="Q6460" t="s">
        <v>30</v>
      </c>
    </row>
    <row r="6461" spans="1:17" x14ac:dyDescent="0.2">
      <c r="A6461" s="2">
        <v>37486</v>
      </c>
      <c r="B6461" t="s">
        <v>262</v>
      </c>
      <c r="C6461" t="s">
        <v>892</v>
      </c>
      <c r="D6461" t="s">
        <v>27</v>
      </c>
      <c r="E6461" t="s">
        <v>27</v>
      </c>
      <c r="F6461">
        <v>164</v>
      </c>
      <c r="G6461">
        <v>198</v>
      </c>
      <c r="H6461">
        <v>0</v>
      </c>
      <c r="I6461">
        <v>0</v>
      </c>
      <c r="J6461">
        <v>5</v>
      </c>
      <c r="K6461">
        <v>1</v>
      </c>
      <c r="L6461" t="s">
        <v>757</v>
      </c>
      <c r="M6461" t="s">
        <v>664</v>
      </c>
      <c r="N6461" t="s">
        <v>262</v>
      </c>
      <c r="O6461" t="s">
        <v>22</v>
      </c>
      <c r="P6461" t="s">
        <v>23</v>
      </c>
      <c r="Q6461" t="s">
        <v>24</v>
      </c>
    </row>
    <row r="6462" spans="1:17" x14ac:dyDescent="0.2">
      <c r="A6462" s="2">
        <v>37487</v>
      </c>
      <c r="B6462" t="s">
        <v>177</v>
      </c>
      <c r="C6462" t="s">
        <v>380</v>
      </c>
      <c r="D6462" t="s">
        <v>115</v>
      </c>
      <c r="E6462" t="s">
        <v>36</v>
      </c>
      <c r="F6462">
        <v>96</v>
      </c>
      <c r="G6462">
        <v>119</v>
      </c>
      <c r="H6462">
        <v>0</v>
      </c>
      <c r="I6462">
        <v>0</v>
      </c>
      <c r="J6462">
        <v>0</v>
      </c>
      <c r="K6462">
        <v>0</v>
      </c>
      <c r="L6462" t="s">
        <v>28</v>
      </c>
      <c r="M6462" t="s">
        <v>640</v>
      </c>
      <c r="N6462" t="s">
        <v>177</v>
      </c>
      <c r="O6462" t="s">
        <v>22</v>
      </c>
      <c r="P6462" t="s">
        <v>23</v>
      </c>
      <c r="Q6462" t="s">
        <v>30</v>
      </c>
    </row>
    <row r="6463" spans="1:17" x14ac:dyDescent="0.2">
      <c r="A6463" s="2">
        <v>37488</v>
      </c>
      <c r="B6463" t="s">
        <v>150</v>
      </c>
      <c r="C6463" t="s">
        <v>890</v>
      </c>
      <c r="D6463" t="s">
        <v>36</v>
      </c>
      <c r="E6463" t="s">
        <v>36</v>
      </c>
      <c r="F6463">
        <v>82</v>
      </c>
      <c r="G6463">
        <v>79</v>
      </c>
      <c r="H6463">
        <v>0</v>
      </c>
      <c r="I6463">
        <v>0</v>
      </c>
      <c r="J6463">
        <v>1</v>
      </c>
      <c r="K6463">
        <v>1</v>
      </c>
      <c r="L6463" t="s">
        <v>28</v>
      </c>
      <c r="M6463" t="s">
        <v>1052</v>
      </c>
      <c r="N6463" t="s">
        <v>150</v>
      </c>
      <c r="O6463" t="s">
        <v>22</v>
      </c>
      <c r="P6463" t="s">
        <v>23</v>
      </c>
      <c r="Q6463" t="s">
        <v>30</v>
      </c>
    </row>
    <row r="6464" spans="1:17" x14ac:dyDescent="0.2">
      <c r="A6464" s="2">
        <v>37488</v>
      </c>
      <c r="B6464" t="s">
        <v>183</v>
      </c>
      <c r="C6464" t="s">
        <v>208</v>
      </c>
      <c r="D6464" t="s">
        <v>36</v>
      </c>
      <c r="E6464" t="s">
        <v>36</v>
      </c>
      <c r="F6464">
        <v>44</v>
      </c>
      <c r="G6464">
        <v>114</v>
      </c>
      <c r="H6464">
        <v>0</v>
      </c>
      <c r="I6464">
        <v>0</v>
      </c>
      <c r="J6464">
        <v>2</v>
      </c>
      <c r="K6464">
        <v>0</v>
      </c>
      <c r="L6464" t="s">
        <v>28</v>
      </c>
      <c r="M6464" t="s">
        <v>682</v>
      </c>
      <c r="N6464" t="s">
        <v>183</v>
      </c>
      <c r="O6464" t="s">
        <v>22</v>
      </c>
      <c r="P6464" t="s">
        <v>23</v>
      </c>
      <c r="Q6464" t="s">
        <v>24</v>
      </c>
    </row>
    <row r="6465" spans="1:17" x14ac:dyDescent="0.2">
      <c r="A6465" s="2">
        <v>37489</v>
      </c>
      <c r="B6465" t="s">
        <v>386</v>
      </c>
      <c r="C6465" t="s">
        <v>449</v>
      </c>
      <c r="D6465" t="s">
        <v>50</v>
      </c>
      <c r="E6465" t="s">
        <v>115</v>
      </c>
      <c r="F6465">
        <v>117</v>
      </c>
      <c r="G6465">
        <v>73</v>
      </c>
      <c r="H6465">
        <v>0</v>
      </c>
      <c r="I6465">
        <v>0</v>
      </c>
      <c r="J6465">
        <v>2</v>
      </c>
      <c r="K6465">
        <v>0</v>
      </c>
      <c r="L6465" t="s">
        <v>28</v>
      </c>
      <c r="M6465" t="s">
        <v>595</v>
      </c>
      <c r="N6465" t="s">
        <v>386</v>
      </c>
      <c r="O6465" t="s">
        <v>22</v>
      </c>
      <c r="P6465" t="s">
        <v>23</v>
      </c>
      <c r="Q6465" t="s">
        <v>24</v>
      </c>
    </row>
    <row r="6466" spans="1:17" x14ac:dyDescent="0.2">
      <c r="A6466" s="2">
        <v>37489</v>
      </c>
      <c r="B6466" t="s">
        <v>25</v>
      </c>
      <c r="C6466" t="s">
        <v>38</v>
      </c>
      <c r="D6466" t="s">
        <v>19</v>
      </c>
      <c r="E6466" t="s">
        <v>19</v>
      </c>
      <c r="F6466">
        <v>1</v>
      </c>
      <c r="G6466">
        <v>19</v>
      </c>
      <c r="H6466">
        <v>0</v>
      </c>
      <c r="I6466">
        <v>0</v>
      </c>
      <c r="J6466">
        <v>0</v>
      </c>
      <c r="K6466">
        <v>1</v>
      </c>
      <c r="L6466" t="s">
        <v>28</v>
      </c>
      <c r="M6466" t="s">
        <v>445</v>
      </c>
      <c r="N6466" t="s">
        <v>25</v>
      </c>
      <c r="O6466" t="s">
        <v>22</v>
      </c>
      <c r="P6466" t="s">
        <v>23</v>
      </c>
      <c r="Q6466" t="s">
        <v>41</v>
      </c>
    </row>
    <row r="6467" spans="1:17" x14ac:dyDescent="0.2">
      <c r="A6467" s="2">
        <v>37489</v>
      </c>
      <c r="B6467" t="s">
        <v>87</v>
      </c>
      <c r="C6467" t="s">
        <v>129</v>
      </c>
      <c r="D6467" t="s">
        <v>50</v>
      </c>
      <c r="E6467" t="s">
        <v>50</v>
      </c>
      <c r="F6467">
        <v>58</v>
      </c>
      <c r="G6467">
        <v>5</v>
      </c>
      <c r="H6467">
        <v>0</v>
      </c>
      <c r="I6467">
        <v>0</v>
      </c>
      <c r="J6467">
        <v>2</v>
      </c>
      <c r="K6467">
        <v>2</v>
      </c>
      <c r="L6467" t="s">
        <v>28</v>
      </c>
      <c r="M6467" t="s">
        <v>88</v>
      </c>
      <c r="N6467" t="s">
        <v>87</v>
      </c>
      <c r="O6467" t="s">
        <v>22</v>
      </c>
      <c r="P6467" t="s">
        <v>23</v>
      </c>
      <c r="Q6467" t="s">
        <v>30</v>
      </c>
    </row>
    <row r="6468" spans="1:17" x14ac:dyDescent="0.2">
      <c r="A6468" s="2">
        <v>37489</v>
      </c>
      <c r="B6468" t="s">
        <v>274</v>
      </c>
      <c r="C6468" t="s">
        <v>161</v>
      </c>
      <c r="D6468" t="s">
        <v>50</v>
      </c>
      <c r="E6468" t="s">
        <v>50</v>
      </c>
      <c r="F6468">
        <v>26</v>
      </c>
      <c r="G6468">
        <v>89</v>
      </c>
      <c r="H6468">
        <v>0</v>
      </c>
      <c r="I6468">
        <v>0</v>
      </c>
      <c r="J6468">
        <v>1</v>
      </c>
      <c r="K6468">
        <v>1</v>
      </c>
      <c r="L6468" t="s">
        <v>28</v>
      </c>
      <c r="M6468" t="s">
        <v>587</v>
      </c>
      <c r="N6468" t="s">
        <v>274</v>
      </c>
      <c r="O6468" t="s">
        <v>22</v>
      </c>
      <c r="P6468" t="s">
        <v>23</v>
      </c>
      <c r="Q6468" t="s">
        <v>30</v>
      </c>
    </row>
    <row r="6469" spans="1:17" x14ac:dyDescent="0.2">
      <c r="A6469" s="2">
        <v>37489</v>
      </c>
      <c r="B6469" t="s">
        <v>293</v>
      </c>
      <c r="C6469" t="s">
        <v>244</v>
      </c>
      <c r="D6469" t="s">
        <v>50</v>
      </c>
      <c r="E6469" t="s">
        <v>50</v>
      </c>
      <c r="F6469">
        <v>21</v>
      </c>
      <c r="G6469">
        <v>45</v>
      </c>
      <c r="H6469">
        <v>0</v>
      </c>
      <c r="I6469">
        <v>0</v>
      </c>
      <c r="J6469">
        <v>4</v>
      </c>
      <c r="K6469">
        <v>1</v>
      </c>
      <c r="L6469" t="s">
        <v>28</v>
      </c>
      <c r="M6469" t="s">
        <v>774</v>
      </c>
      <c r="N6469" t="s">
        <v>293</v>
      </c>
      <c r="O6469" t="s">
        <v>22</v>
      </c>
      <c r="P6469" t="s">
        <v>23</v>
      </c>
      <c r="Q6469" t="s">
        <v>24</v>
      </c>
    </row>
    <row r="6470" spans="1:17" x14ac:dyDescent="0.2">
      <c r="A6470" s="2">
        <v>37489</v>
      </c>
      <c r="B6470" t="s">
        <v>81</v>
      </c>
      <c r="C6470" t="s">
        <v>384</v>
      </c>
      <c r="D6470" t="s">
        <v>50</v>
      </c>
      <c r="E6470" t="s">
        <v>50</v>
      </c>
      <c r="F6470">
        <v>78</v>
      </c>
      <c r="G6470">
        <v>105</v>
      </c>
      <c r="H6470">
        <v>0</v>
      </c>
      <c r="I6470">
        <v>0</v>
      </c>
      <c r="J6470">
        <v>1</v>
      </c>
      <c r="K6470">
        <v>0</v>
      </c>
      <c r="L6470" t="s">
        <v>28</v>
      </c>
      <c r="M6470" t="s">
        <v>83</v>
      </c>
      <c r="N6470" t="s">
        <v>81</v>
      </c>
      <c r="O6470" t="s">
        <v>22</v>
      </c>
      <c r="P6470" t="s">
        <v>23</v>
      </c>
      <c r="Q6470" t="s">
        <v>24</v>
      </c>
    </row>
    <row r="6471" spans="1:17" x14ac:dyDescent="0.2">
      <c r="A6471" s="2">
        <v>37489</v>
      </c>
      <c r="B6471" t="s">
        <v>48</v>
      </c>
      <c r="C6471" t="s">
        <v>174</v>
      </c>
      <c r="D6471" t="s">
        <v>50</v>
      </c>
      <c r="E6471" t="s">
        <v>50</v>
      </c>
      <c r="F6471">
        <v>123</v>
      </c>
      <c r="G6471">
        <v>151</v>
      </c>
      <c r="H6471">
        <v>0</v>
      </c>
      <c r="I6471">
        <v>0</v>
      </c>
      <c r="J6471">
        <v>3</v>
      </c>
      <c r="K6471">
        <v>1</v>
      </c>
      <c r="L6471" t="s">
        <v>28</v>
      </c>
      <c r="M6471" t="s">
        <v>866</v>
      </c>
      <c r="N6471" t="s">
        <v>48</v>
      </c>
      <c r="O6471" t="s">
        <v>22</v>
      </c>
      <c r="P6471" t="s">
        <v>23</v>
      </c>
      <c r="Q6471" t="s">
        <v>24</v>
      </c>
    </row>
    <row r="6472" spans="1:17" x14ac:dyDescent="0.2">
      <c r="A6472" s="2">
        <v>37489</v>
      </c>
      <c r="B6472" t="s">
        <v>70</v>
      </c>
      <c r="C6472" t="s">
        <v>98</v>
      </c>
      <c r="D6472" t="s">
        <v>50</v>
      </c>
      <c r="E6472" t="s">
        <v>50</v>
      </c>
      <c r="F6472">
        <v>40</v>
      </c>
      <c r="G6472">
        <v>13</v>
      </c>
      <c r="H6472">
        <v>0</v>
      </c>
      <c r="I6472">
        <v>0</v>
      </c>
      <c r="J6472">
        <v>0</v>
      </c>
      <c r="K6472">
        <v>3</v>
      </c>
      <c r="L6472" t="s">
        <v>28</v>
      </c>
      <c r="M6472" t="s">
        <v>383</v>
      </c>
      <c r="N6472" t="s">
        <v>70</v>
      </c>
      <c r="O6472" t="s">
        <v>22</v>
      </c>
      <c r="P6472" t="s">
        <v>23</v>
      </c>
      <c r="Q6472" t="s">
        <v>41</v>
      </c>
    </row>
    <row r="6473" spans="1:17" x14ac:dyDescent="0.2">
      <c r="A6473" s="2">
        <v>37489</v>
      </c>
      <c r="B6473" t="s">
        <v>94</v>
      </c>
      <c r="C6473" t="s">
        <v>106</v>
      </c>
      <c r="D6473" t="s">
        <v>50</v>
      </c>
      <c r="E6473" t="s">
        <v>50</v>
      </c>
      <c r="F6473">
        <v>71</v>
      </c>
      <c r="G6473">
        <v>3</v>
      </c>
      <c r="H6473">
        <v>0</v>
      </c>
      <c r="I6473">
        <v>0</v>
      </c>
      <c r="J6473">
        <v>1</v>
      </c>
      <c r="K6473">
        <v>1</v>
      </c>
      <c r="L6473" t="s">
        <v>28</v>
      </c>
      <c r="M6473" t="s">
        <v>96</v>
      </c>
      <c r="N6473" t="s">
        <v>94</v>
      </c>
      <c r="O6473" t="s">
        <v>22</v>
      </c>
      <c r="P6473" t="s">
        <v>23</v>
      </c>
      <c r="Q6473" t="s">
        <v>30</v>
      </c>
    </row>
    <row r="6474" spans="1:17" x14ac:dyDescent="0.2">
      <c r="A6474" s="2">
        <v>37489</v>
      </c>
      <c r="B6474" t="s">
        <v>76</v>
      </c>
      <c r="C6474" t="s">
        <v>737</v>
      </c>
      <c r="D6474" t="s">
        <v>50</v>
      </c>
      <c r="E6474" t="s">
        <v>50</v>
      </c>
      <c r="F6474">
        <v>54</v>
      </c>
      <c r="G6474">
        <v>140</v>
      </c>
      <c r="H6474">
        <v>0</v>
      </c>
      <c r="I6474">
        <v>0</v>
      </c>
      <c r="J6474">
        <v>3</v>
      </c>
      <c r="K6474">
        <v>0</v>
      </c>
      <c r="L6474" t="s">
        <v>28</v>
      </c>
      <c r="M6474" t="s">
        <v>78</v>
      </c>
      <c r="N6474" t="s">
        <v>76</v>
      </c>
      <c r="O6474" t="s">
        <v>22</v>
      </c>
      <c r="P6474" t="s">
        <v>23</v>
      </c>
      <c r="Q6474" t="s">
        <v>24</v>
      </c>
    </row>
    <row r="6475" spans="1:17" x14ac:dyDescent="0.2">
      <c r="A6475" s="2">
        <v>37489</v>
      </c>
      <c r="B6475" t="s">
        <v>119</v>
      </c>
      <c r="C6475" t="s">
        <v>249</v>
      </c>
      <c r="D6475" t="s">
        <v>50</v>
      </c>
      <c r="E6475" t="s">
        <v>50</v>
      </c>
      <c r="F6475">
        <v>9</v>
      </c>
      <c r="G6475">
        <v>34</v>
      </c>
      <c r="H6475">
        <v>0</v>
      </c>
      <c r="I6475">
        <v>0</v>
      </c>
      <c r="J6475">
        <v>0</v>
      </c>
      <c r="K6475">
        <v>1</v>
      </c>
      <c r="L6475" t="s">
        <v>28</v>
      </c>
      <c r="M6475" t="s">
        <v>707</v>
      </c>
      <c r="N6475" t="s">
        <v>119</v>
      </c>
      <c r="O6475" t="s">
        <v>22</v>
      </c>
      <c r="P6475" t="s">
        <v>23</v>
      </c>
      <c r="Q6475" t="s">
        <v>41</v>
      </c>
    </row>
    <row r="6476" spans="1:17" x14ac:dyDescent="0.2">
      <c r="A6476" s="2">
        <v>37489</v>
      </c>
      <c r="B6476" t="s">
        <v>101</v>
      </c>
      <c r="C6476" t="s">
        <v>317</v>
      </c>
      <c r="D6476" t="s">
        <v>50</v>
      </c>
      <c r="E6476" t="s">
        <v>50</v>
      </c>
      <c r="F6476">
        <v>102</v>
      </c>
      <c r="G6476">
        <v>84</v>
      </c>
      <c r="H6476">
        <v>0</v>
      </c>
      <c r="I6476">
        <v>0</v>
      </c>
      <c r="J6476">
        <v>2</v>
      </c>
      <c r="K6476">
        <v>4</v>
      </c>
      <c r="L6476" t="s">
        <v>28</v>
      </c>
      <c r="M6476" t="s">
        <v>331</v>
      </c>
      <c r="N6476" t="s">
        <v>101</v>
      </c>
      <c r="O6476" t="s">
        <v>22</v>
      </c>
      <c r="P6476" t="s">
        <v>23</v>
      </c>
      <c r="Q6476" t="s">
        <v>41</v>
      </c>
    </row>
    <row r="6477" spans="1:17" x14ac:dyDescent="0.2">
      <c r="A6477" s="2">
        <v>37489</v>
      </c>
      <c r="B6477" t="s">
        <v>73</v>
      </c>
      <c r="C6477" t="s">
        <v>123</v>
      </c>
      <c r="D6477" t="s">
        <v>50</v>
      </c>
      <c r="E6477" t="s">
        <v>50</v>
      </c>
      <c r="F6477">
        <v>99</v>
      </c>
      <c r="G6477">
        <v>55</v>
      </c>
      <c r="H6477">
        <v>0</v>
      </c>
      <c r="I6477">
        <v>0</v>
      </c>
      <c r="J6477">
        <v>2</v>
      </c>
      <c r="K6477">
        <v>4</v>
      </c>
      <c r="L6477" t="s">
        <v>28</v>
      </c>
      <c r="M6477" t="s">
        <v>806</v>
      </c>
      <c r="N6477" t="s">
        <v>73</v>
      </c>
      <c r="O6477" t="s">
        <v>22</v>
      </c>
      <c r="P6477" t="s">
        <v>23</v>
      </c>
      <c r="Q6477" t="s">
        <v>41</v>
      </c>
    </row>
    <row r="6478" spans="1:17" x14ac:dyDescent="0.2">
      <c r="A6478" s="2">
        <v>37489</v>
      </c>
      <c r="B6478" t="s">
        <v>97</v>
      </c>
      <c r="C6478" t="s">
        <v>110</v>
      </c>
      <c r="D6478" t="s">
        <v>50</v>
      </c>
      <c r="E6478" t="s">
        <v>36</v>
      </c>
      <c r="F6478">
        <v>147</v>
      </c>
      <c r="G6478">
        <v>41</v>
      </c>
      <c r="H6478">
        <v>0</v>
      </c>
      <c r="I6478">
        <v>0</v>
      </c>
      <c r="J6478">
        <v>0</v>
      </c>
      <c r="K6478">
        <v>2</v>
      </c>
      <c r="L6478" t="s">
        <v>28</v>
      </c>
      <c r="M6478" t="s">
        <v>97</v>
      </c>
      <c r="N6478" t="s">
        <v>97</v>
      </c>
      <c r="O6478" t="s">
        <v>22</v>
      </c>
      <c r="P6478" t="s">
        <v>23</v>
      </c>
      <c r="Q6478" t="s">
        <v>41</v>
      </c>
    </row>
    <row r="6479" spans="1:17" x14ac:dyDescent="0.2">
      <c r="A6479" s="2">
        <v>37489</v>
      </c>
      <c r="B6479" t="s">
        <v>328</v>
      </c>
      <c r="C6479" t="s">
        <v>184</v>
      </c>
      <c r="D6479" t="s">
        <v>50</v>
      </c>
      <c r="E6479" t="s">
        <v>50</v>
      </c>
      <c r="F6479">
        <v>91</v>
      </c>
      <c r="G6479">
        <v>118</v>
      </c>
      <c r="H6479">
        <v>0</v>
      </c>
      <c r="I6479">
        <v>0</v>
      </c>
      <c r="J6479">
        <v>5</v>
      </c>
      <c r="K6479">
        <v>0</v>
      </c>
      <c r="L6479" t="s">
        <v>28</v>
      </c>
      <c r="M6479" t="s">
        <v>329</v>
      </c>
      <c r="N6479" t="s">
        <v>328</v>
      </c>
      <c r="O6479" t="s">
        <v>22</v>
      </c>
      <c r="P6479" t="s">
        <v>23</v>
      </c>
      <c r="Q6479" t="s">
        <v>24</v>
      </c>
    </row>
    <row r="6480" spans="1:17" x14ac:dyDescent="0.2">
      <c r="A6480" s="2">
        <v>37489</v>
      </c>
      <c r="B6480" t="s">
        <v>100</v>
      </c>
      <c r="C6480" t="s">
        <v>145</v>
      </c>
      <c r="D6480" t="s">
        <v>50</v>
      </c>
      <c r="E6480" t="s">
        <v>50</v>
      </c>
      <c r="F6480">
        <v>90</v>
      </c>
      <c r="G6480">
        <v>83</v>
      </c>
      <c r="H6480">
        <v>0</v>
      </c>
      <c r="I6480">
        <v>0</v>
      </c>
      <c r="J6480">
        <v>0</v>
      </c>
      <c r="K6480">
        <v>0</v>
      </c>
      <c r="L6480" t="s">
        <v>28</v>
      </c>
      <c r="M6480" t="s">
        <v>102</v>
      </c>
      <c r="N6480" t="s">
        <v>100</v>
      </c>
      <c r="O6480" t="s">
        <v>22</v>
      </c>
      <c r="P6480" t="s">
        <v>23</v>
      </c>
      <c r="Q6480" t="s">
        <v>30</v>
      </c>
    </row>
    <row r="6481" spans="1:17" x14ac:dyDescent="0.2">
      <c r="A6481" s="2">
        <v>37489</v>
      </c>
      <c r="B6481" t="s">
        <v>49</v>
      </c>
      <c r="C6481" t="s">
        <v>126</v>
      </c>
      <c r="D6481" t="s">
        <v>50</v>
      </c>
      <c r="E6481" t="s">
        <v>50</v>
      </c>
      <c r="F6481">
        <v>35</v>
      </c>
      <c r="G6481">
        <v>14</v>
      </c>
      <c r="H6481">
        <v>0</v>
      </c>
      <c r="I6481">
        <v>0</v>
      </c>
      <c r="J6481">
        <v>0</v>
      </c>
      <c r="K6481">
        <v>1</v>
      </c>
      <c r="L6481" t="s">
        <v>28</v>
      </c>
      <c r="M6481" t="s">
        <v>103</v>
      </c>
      <c r="N6481" t="s">
        <v>49</v>
      </c>
      <c r="O6481" t="s">
        <v>22</v>
      </c>
      <c r="P6481" t="s">
        <v>23</v>
      </c>
      <c r="Q6481" t="s">
        <v>41</v>
      </c>
    </row>
    <row r="6482" spans="1:17" x14ac:dyDescent="0.2">
      <c r="A6482" s="2">
        <v>37489</v>
      </c>
      <c r="B6482" t="s">
        <v>90</v>
      </c>
      <c r="C6482" t="s">
        <v>147</v>
      </c>
      <c r="D6482" t="s">
        <v>50</v>
      </c>
      <c r="E6482" t="s">
        <v>50</v>
      </c>
      <c r="F6482">
        <v>37</v>
      </c>
      <c r="G6482">
        <v>18</v>
      </c>
      <c r="H6482">
        <v>0</v>
      </c>
      <c r="I6482">
        <v>0</v>
      </c>
      <c r="J6482">
        <v>1</v>
      </c>
      <c r="K6482">
        <v>1</v>
      </c>
      <c r="L6482" t="s">
        <v>28</v>
      </c>
      <c r="M6482" t="s">
        <v>1053</v>
      </c>
      <c r="N6482" t="s">
        <v>90</v>
      </c>
      <c r="O6482" t="s">
        <v>22</v>
      </c>
      <c r="P6482" t="s">
        <v>23</v>
      </c>
      <c r="Q6482" t="s">
        <v>30</v>
      </c>
    </row>
    <row r="6483" spans="1:17" x14ac:dyDescent="0.2">
      <c r="A6483" s="2">
        <v>37489</v>
      </c>
      <c r="B6483" t="s">
        <v>92</v>
      </c>
      <c r="C6483" t="s">
        <v>153</v>
      </c>
      <c r="D6483" t="s">
        <v>50</v>
      </c>
      <c r="E6483" t="s">
        <v>50</v>
      </c>
      <c r="F6483">
        <v>27</v>
      </c>
      <c r="G6483">
        <v>49</v>
      </c>
      <c r="H6483">
        <v>0</v>
      </c>
      <c r="I6483">
        <v>0</v>
      </c>
      <c r="J6483">
        <v>0</v>
      </c>
      <c r="K6483">
        <v>1</v>
      </c>
      <c r="L6483" t="s">
        <v>28</v>
      </c>
      <c r="M6483" t="s">
        <v>923</v>
      </c>
      <c r="N6483" t="s">
        <v>92</v>
      </c>
      <c r="O6483" t="s">
        <v>22</v>
      </c>
      <c r="P6483" t="s">
        <v>23</v>
      </c>
      <c r="Q6483" t="s">
        <v>41</v>
      </c>
    </row>
    <row r="6484" spans="1:17" x14ac:dyDescent="0.2">
      <c r="A6484" s="2">
        <v>37489</v>
      </c>
      <c r="B6484" t="s">
        <v>95</v>
      </c>
      <c r="C6484" t="s">
        <v>52</v>
      </c>
      <c r="D6484" t="s">
        <v>50</v>
      </c>
      <c r="E6484" t="s">
        <v>50</v>
      </c>
      <c r="F6484">
        <v>30</v>
      </c>
      <c r="G6484">
        <v>20</v>
      </c>
      <c r="H6484">
        <v>0</v>
      </c>
      <c r="I6484">
        <v>0</v>
      </c>
      <c r="J6484">
        <v>1</v>
      </c>
      <c r="K6484">
        <v>1</v>
      </c>
      <c r="L6484" t="s">
        <v>28</v>
      </c>
      <c r="M6484" t="s">
        <v>326</v>
      </c>
      <c r="N6484" t="s">
        <v>95</v>
      </c>
      <c r="O6484" t="s">
        <v>22</v>
      </c>
      <c r="P6484" t="s">
        <v>23</v>
      </c>
      <c r="Q6484" t="s">
        <v>30</v>
      </c>
    </row>
    <row r="6485" spans="1:17" x14ac:dyDescent="0.2">
      <c r="A6485" s="2">
        <v>37489</v>
      </c>
      <c r="B6485" t="s">
        <v>104</v>
      </c>
      <c r="C6485" t="s">
        <v>72</v>
      </c>
      <c r="D6485" t="s">
        <v>50</v>
      </c>
      <c r="E6485" t="s">
        <v>50</v>
      </c>
      <c r="F6485">
        <v>61</v>
      </c>
      <c r="G6485">
        <v>12</v>
      </c>
      <c r="H6485">
        <v>0</v>
      </c>
      <c r="I6485">
        <v>0</v>
      </c>
      <c r="J6485">
        <v>0</v>
      </c>
      <c r="K6485">
        <v>1</v>
      </c>
      <c r="L6485" t="s">
        <v>28</v>
      </c>
      <c r="M6485" t="s">
        <v>273</v>
      </c>
      <c r="N6485" t="s">
        <v>104</v>
      </c>
      <c r="O6485" t="s">
        <v>22</v>
      </c>
      <c r="P6485" t="s">
        <v>23</v>
      </c>
      <c r="Q6485" t="s">
        <v>41</v>
      </c>
    </row>
    <row r="6486" spans="1:17" x14ac:dyDescent="0.2">
      <c r="A6486" s="2">
        <v>37489</v>
      </c>
      <c r="B6486" t="s">
        <v>53</v>
      </c>
      <c r="C6486" t="s">
        <v>69</v>
      </c>
      <c r="D6486" t="s">
        <v>50</v>
      </c>
      <c r="E6486" t="s">
        <v>50</v>
      </c>
      <c r="F6486">
        <v>65</v>
      </c>
      <c r="G6486">
        <v>62</v>
      </c>
      <c r="H6486">
        <v>0</v>
      </c>
      <c r="I6486">
        <v>0</v>
      </c>
      <c r="J6486">
        <v>3</v>
      </c>
      <c r="K6486">
        <v>2</v>
      </c>
      <c r="L6486" t="s">
        <v>28</v>
      </c>
      <c r="M6486" t="s">
        <v>323</v>
      </c>
      <c r="N6486" t="s">
        <v>53</v>
      </c>
      <c r="O6486" t="s">
        <v>22</v>
      </c>
      <c r="P6486" t="s">
        <v>23</v>
      </c>
      <c r="Q6486" t="s">
        <v>24</v>
      </c>
    </row>
    <row r="6487" spans="1:17" x14ac:dyDescent="0.2">
      <c r="A6487" s="2">
        <v>37489</v>
      </c>
      <c r="B6487" t="s">
        <v>128</v>
      </c>
      <c r="C6487" t="s">
        <v>67</v>
      </c>
      <c r="D6487" t="s">
        <v>36</v>
      </c>
      <c r="E6487" t="s">
        <v>50</v>
      </c>
      <c r="F6487">
        <v>39</v>
      </c>
      <c r="G6487">
        <v>4</v>
      </c>
      <c r="H6487">
        <v>0</v>
      </c>
      <c r="I6487">
        <v>0</v>
      </c>
      <c r="J6487">
        <v>1</v>
      </c>
      <c r="K6487">
        <v>1</v>
      </c>
      <c r="L6487" t="s">
        <v>28</v>
      </c>
      <c r="M6487" t="s">
        <v>1054</v>
      </c>
      <c r="N6487" t="s">
        <v>128</v>
      </c>
      <c r="O6487" t="s">
        <v>22</v>
      </c>
      <c r="P6487" t="s">
        <v>23</v>
      </c>
      <c r="Q6487" t="s">
        <v>30</v>
      </c>
    </row>
    <row r="6488" spans="1:17" x14ac:dyDescent="0.2">
      <c r="A6488" s="2">
        <v>37489</v>
      </c>
      <c r="B6488" t="s">
        <v>180</v>
      </c>
      <c r="C6488" t="s">
        <v>345</v>
      </c>
      <c r="D6488" t="s">
        <v>50</v>
      </c>
      <c r="E6488" t="s">
        <v>50</v>
      </c>
      <c r="F6488">
        <v>11</v>
      </c>
      <c r="G6488">
        <v>53</v>
      </c>
      <c r="H6488">
        <v>0</v>
      </c>
      <c r="I6488">
        <v>0</v>
      </c>
      <c r="J6488">
        <v>3</v>
      </c>
      <c r="K6488">
        <v>0</v>
      </c>
      <c r="L6488" t="s">
        <v>28</v>
      </c>
      <c r="M6488" t="s">
        <v>408</v>
      </c>
      <c r="N6488" t="s">
        <v>180</v>
      </c>
      <c r="O6488" t="s">
        <v>22</v>
      </c>
      <c r="P6488" t="s">
        <v>23</v>
      </c>
      <c r="Q6488" t="s">
        <v>24</v>
      </c>
    </row>
    <row r="6489" spans="1:17" x14ac:dyDescent="0.2">
      <c r="A6489" s="2">
        <v>37489</v>
      </c>
      <c r="B6489" t="s">
        <v>168</v>
      </c>
      <c r="C6489" t="s">
        <v>167</v>
      </c>
      <c r="D6489" t="s">
        <v>50</v>
      </c>
      <c r="E6489" t="s">
        <v>115</v>
      </c>
      <c r="F6489">
        <v>43</v>
      </c>
      <c r="G6489">
        <v>33</v>
      </c>
      <c r="H6489">
        <v>0</v>
      </c>
      <c r="I6489">
        <v>0</v>
      </c>
      <c r="J6489">
        <v>0</v>
      </c>
      <c r="K6489">
        <v>1</v>
      </c>
      <c r="L6489" t="s">
        <v>28</v>
      </c>
      <c r="M6489" t="s">
        <v>318</v>
      </c>
      <c r="N6489" t="s">
        <v>168</v>
      </c>
      <c r="O6489" t="s">
        <v>22</v>
      </c>
      <c r="P6489" t="s">
        <v>23</v>
      </c>
      <c r="Q6489" t="s">
        <v>41</v>
      </c>
    </row>
    <row r="6490" spans="1:17" x14ac:dyDescent="0.2">
      <c r="A6490" s="2">
        <v>37489</v>
      </c>
      <c r="B6490" t="s">
        <v>32</v>
      </c>
      <c r="C6490" t="s">
        <v>17</v>
      </c>
      <c r="D6490" t="s">
        <v>19</v>
      </c>
      <c r="E6490" t="s">
        <v>19</v>
      </c>
      <c r="F6490">
        <v>75</v>
      </c>
      <c r="G6490">
        <v>72</v>
      </c>
      <c r="H6490">
        <v>0</v>
      </c>
      <c r="I6490">
        <v>0</v>
      </c>
      <c r="J6490">
        <v>2</v>
      </c>
      <c r="K6490">
        <v>0</v>
      </c>
      <c r="L6490" t="s">
        <v>28</v>
      </c>
      <c r="M6490" t="s">
        <v>573</v>
      </c>
      <c r="N6490" t="s">
        <v>32</v>
      </c>
      <c r="O6490" t="s">
        <v>22</v>
      </c>
      <c r="P6490" t="s">
        <v>23</v>
      </c>
      <c r="Q6490" t="s">
        <v>24</v>
      </c>
    </row>
    <row r="6491" spans="1:17" x14ac:dyDescent="0.2">
      <c r="A6491" s="2">
        <v>37491</v>
      </c>
      <c r="B6491" t="s">
        <v>183</v>
      </c>
      <c r="C6491" t="s">
        <v>380</v>
      </c>
      <c r="D6491" t="s">
        <v>36</v>
      </c>
      <c r="E6491" t="s">
        <v>36</v>
      </c>
      <c r="F6491">
        <v>44</v>
      </c>
      <c r="G6491">
        <v>119</v>
      </c>
      <c r="H6491">
        <v>0</v>
      </c>
      <c r="I6491">
        <v>0</v>
      </c>
      <c r="J6491">
        <v>3</v>
      </c>
      <c r="K6491">
        <v>0</v>
      </c>
      <c r="L6491" t="s">
        <v>28</v>
      </c>
      <c r="M6491" t="s">
        <v>266</v>
      </c>
      <c r="N6491" t="s">
        <v>183</v>
      </c>
      <c r="O6491" t="s">
        <v>22</v>
      </c>
      <c r="P6491" t="s">
        <v>23</v>
      </c>
      <c r="Q6491" t="s">
        <v>24</v>
      </c>
    </row>
    <row r="6492" spans="1:17" x14ac:dyDescent="0.2">
      <c r="A6492" s="2">
        <v>37492</v>
      </c>
      <c r="B6492" t="s">
        <v>617</v>
      </c>
      <c r="C6492" t="s">
        <v>207</v>
      </c>
      <c r="D6492" t="s">
        <v>36</v>
      </c>
      <c r="E6492" t="s">
        <v>36</v>
      </c>
      <c r="F6492">
        <v>132</v>
      </c>
      <c r="G6492">
        <v>97</v>
      </c>
      <c r="H6492">
        <v>0</v>
      </c>
      <c r="I6492">
        <v>0</v>
      </c>
      <c r="J6492">
        <v>0</v>
      </c>
      <c r="K6492">
        <v>0</v>
      </c>
      <c r="L6492" t="s">
        <v>28</v>
      </c>
      <c r="M6492" t="s">
        <v>618</v>
      </c>
      <c r="N6492" t="s">
        <v>617</v>
      </c>
      <c r="O6492" t="s">
        <v>22</v>
      </c>
      <c r="P6492" t="s">
        <v>23</v>
      </c>
      <c r="Q6492" t="s">
        <v>30</v>
      </c>
    </row>
    <row r="6493" spans="1:17" x14ac:dyDescent="0.2">
      <c r="A6493" s="2">
        <v>37492</v>
      </c>
      <c r="B6493" t="s">
        <v>149</v>
      </c>
      <c r="C6493" t="s">
        <v>46</v>
      </c>
      <c r="D6493" t="s">
        <v>36</v>
      </c>
      <c r="E6493" t="s">
        <v>36</v>
      </c>
      <c r="F6493">
        <v>32</v>
      </c>
      <c r="G6493">
        <v>124</v>
      </c>
      <c r="H6493">
        <v>0</v>
      </c>
      <c r="I6493">
        <v>0</v>
      </c>
      <c r="J6493">
        <v>4</v>
      </c>
      <c r="K6493">
        <v>1</v>
      </c>
      <c r="L6493" t="s">
        <v>716</v>
      </c>
      <c r="M6493" t="s">
        <v>1055</v>
      </c>
      <c r="N6493" t="s">
        <v>149</v>
      </c>
      <c r="O6493" t="s">
        <v>22</v>
      </c>
      <c r="P6493" t="s">
        <v>23</v>
      </c>
      <c r="Q6493" t="s">
        <v>24</v>
      </c>
    </row>
    <row r="6494" spans="1:17" x14ac:dyDescent="0.2">
      <c r="A6494" s="2">
        <v>37493</v>
      </c>
      <c r="B6494" t="s">
        <v>267</v>
      </c>
      <c r="C6494" t="s">
        <v>141</v>
      </c>
      <c r="D6494" t="s">
        <v>36</v>
      </c>
      <c r="E6494" t="s">
        <v>36</v>
      </c>
      <c r="F6494">
        <v>64</v>
      </c>
      <c r="G6494">
        <v>107</v>
      </c>
      <c r="H6494">
        <v>0</v>
      </c>
      <c r="I6494">
        <v>0</v>
      </c>
      <c r="J6494">
        <v>1</v>
      </c>
      <c r="K6494">
        <v>0</v>
      </c>
      <c r="L6494" t="s">
        <v>28</v>
      </c>
      <c r="M6494" t="s">
        <v>268</v>
      </c>
      <c r="N6494" t="s">
        <v>267</v>
      </c>
      <c r="O6494" t="s">
        <v>22</v>
      </c>
      <c r="P6494" t="s">
        <v>23</v>
      </c>
      <c r="Q6494" t="s">
        <v>24</v>
      </c>
    </row>
    <row r="6495" spans="1:17" x14ac:dyDescent="0.2">
      <c r="A6495" s="2">
        <v>37493</v>
      </c>
      <c r="B6495" t="s">
        <v>196</v>
      </c>
      <c r="C6495" t="s">
        <v>35</v>
      </c>
      <c r="D6495" t="s">
        <v>36</v>
      </c>
      <c r="E6495" t="s">
        <v>36</v>
      </c>
      <c r="F6495">
        <v>154</v>
      </c>
      <c r="G6495">
        <v>144</v>
      </c>
      <c r="H6495">
        <v>0</v>
      </c>
      <c r="I6495">
        <v>0</v>
      </c>
      <c r="J6495">
        <v>1</v>
      </c>
      <c r="K6495">
        <v>0</v>
      </c>
      <c r="L6495" t="s">
        <v>28</v>
      </c>
      <c r="M6495" t="s">
        <v>198</v>
      </c>
      <c r="N6495" t="s">
        <v>196</v>
      </c>
      <c r="O6495" t="s">
        <v>22</v>
      </c>
      <c r="P6495" t="s">
        <v>23</v>
      </c>
      <c r="Q6495" t="s">
        <v>24</v>
      </c>
    </row>
    <row r="6496" spans="1:17" x14ac:dyDescent="0.2">
      <c r="A6496" s="2">
        <v>37494</v>
      </c>
      <c r="B6496" t="s">
        <v>351</v>
      </c>
      <c r="C6496" t="s">
        <v>405</v>
      </c>
      <c r="D6496" t="s">
        <v>36</v>
      </c>
      <c r="E6496" t="s">
        <v>36</v>
      </c>
      <c r="F6496">
        <v>137</v>
      </c>
      <c r="G6496">
        <v>138</v>
      </c>
      <c r="H6496">
        <v>0</v>
      </c>
      <c r="I6496">
        <v>0</v>
      </c>
      <c r="J6496">
        <v>0</v>
      </c>
      <c r="K6496">
        <v>1</v>
      </c>
      <c r="L6496" t="s">
        <v>28</v>
      </c>
      <c r="M6496" t="s">
        <v>353</v>
      </c>
      <c r="N6496" t="s">
        <v>351</v>
      </c>
      <c r="O6496" t="s">
        <v>22</v>
      </c>
      <c r="P6496" t="s">
        <v>23</v>
      </c>
      <c r="Q6496" t="s">
        <v>41</v>
      </c>
    </row>
    <row r="6497" spans="1:17" x14ac:dyDescent="0.2">
      <c r="A6497" s="2">
        <v>37494</v>
      </c>
      <c r="B6497" t="s">
        <v>61</v>
      </c>
      <c r="C6497" t="s">
        <v>890</v>
      </c>
      <c r="D6497" t="s">
        <v>36</v>
      </c>
      <c r="E6497" t="s">
        <v>36</v>
      </c>
      <c r="F6497">
        <v>101</v>
      </c>
      <c r="G6497">
        <v>79</v>
      </c>
      <c r="H6497">
        <v>0</v>
      </c>
      <c r="I6497">
        <v>0</v>
      </c>
      <c r="J6497">
        <v>1</v>
      </c>
      <c r="K6497">
        <v>3</v>
      </c>
      <c r="L6497" t="s">
        <v>28</v>
      </c>
      <c r="M6497" t="s">
        <v>429</v>
      </c>
      <c r="N6497" t="s">
        <v>61</v>
      </c>
      <c r="O6497" t="s">
        <v>22</v>
      </c>
      <c r="P6497" t="s">
        <v>23</v>
      </c>
      <c r="Q6497" t="s">
        <v>41</v>
      </c>
    </row>
    <row r="6498" spans="1:17" x14ac:dyDescent="0.2">
      <c r="A6498" s="2">
        <v>37495</v>
      </c>
      <c r="B6498" t="s">
        <v>183</v>
      </c>
      <c r="C6498" t="s">
        <v>718</v>
      </c>
      <c r="D6498" t="s">
        <v>36</v>
      </c>
      <c r="E6498" t="s">
        <v>36</v>
      </c>
      <c r="F6498">
        <v>44</v>
      </c>
      <c r="G6498">
        <v>120</v>
      </c>
      <c r="H6498">
        <v>0</v>
      </c>
      <c r="I6498">
        <v>0</v>
      </c>
      <c r="J6498">
        <v>0</v>
      </c>
      <c r="K6498">
        <v>1</v>
      </c>
      <c r="L6498" t="s">
        <v>28</v>
      </c>
      <c r="M6498" t="s">
        <v>682</v>
      </c>
      <c r="N6498" t="s">
        <v>183</v>
      </c>
      <c r="O6498" t="s">
        <v>22</v>
      </c>
      <c r="P6498" t="s">
        <v>23</v>
      </c>
      <c r="Q6498" t="s">
        <v>41</v>
      </c>
    </row>
    <row r="6499" spans="1:17" x14ac:dyDescent="0.2">
      <c r="A6499" s="2">
        <v>37497</v>
      </c>
      <c r="B6499" t="s">
        <v>388</v>
      </c>
      <c r="C6499" t="s">
        <v>185</v>
      </c>
      <c r="D6499" t="s">
        <v>115</v>
      </c>
      <c r="E6499" t="s">
        <v>27</v>
      </c>
      <c r="F6499">
        <v>130</v>
      </c>
      <c r="G6499">
        <v>57</v>
      </c>
      <c r="H6499">
        <v>0</v>
      </c>
      <c r="I6499">
        <v>0</v>
      </c>
      <c r="J6499">
        <v>0</v>
      </c>
      <c r="K6499">
        <v>3</v>
      </c>
      <c r="L6499" t="s">
        <v>28</v>
      </c>
      <c r="M6499" t="s">
        <v>1056</v>
      </c>
      <c r="N6499" t="s">
        <v>89</v>
      </c>
      <c r="O6499" t="s">
        <v>122</v>
      </c>
      <c r="P6499" t="s">
        <v>23</v>
      </c>
      <c r="Q6499" t="s">
        <v>41</v>
      </c>
    </row>
    <row r="6500" spans="1:17" x14ac:dyDescent="0.2">
      <c r="A6500" s="2">
        <v>37498</v>
      </c>
      <c r="B6500" t="s">
        <v>177</v>
      </c>
      <c r="C6500" t="s">
        <v>167</v>
      </c>
      <c r="D6500" t="s">
        <v>115</v>
      </c>
      <c r="E6500" t="s">
        <v>115</v>
      </c>
      <c r="F6500">
        <v>96</v>
      </c>
      <c r="G6500">
        <v>33</v>
      </c>
      <c r="H6500">
        <v>0</v>
      </c>
      <c r="I6500">
        <v>0</v>
      </c>
      <c r="J6500">
        <v>1</v>
      </c>
      <c r="K6500">
        <v>0</v>
      </c>
      <c r="L6500" t="s">
        <v>927</v>
      </c>
      <c r="M6500" t="s">
        <v>470</v>
      </c>
      <c r="N6500" t="s">
        <v>469</v>
      </c>
      <c r="O6500" t="s">
        <v>122</v>
      </c>
      <c r="P6500" t="s">
        <v>23</v>
      </c>
      <c r="Q6500" t="s">
        <v>24</v>
      </c>
    </row>
    <row r="6501" spans="1:17" x14ac:dyDescent="0.2">
      <c r="A6501" s="2">
        <v>37498</v>
      </c>
      <c r="B6501" t="s">
        <v>469</v>
      </c>
      <c r="C6501" t="s">
        <v>913</v>
      </c>
      <c r="D6501" t="s">
        <v>115</v>
      </c>
      <c r="E6501" t="s">
        <v>115</v>
      </c>
      <c r="F6501">
        <v>95</v>
      </c>
      <c r="G6501">
        <v>149</v>
      </c>
      <c r="H6501">
        <v>0</v>
      </c>
      <c r="I6501">
        <v>0</v>
      </c>
      <c r="J6501">
        <v>2</v>
      </c>
      <c r="K6501">
        <v>1</v>
      </c>
      <c r="L6501" t="s">
        <v>927</v>
      </c>
      <c r="M6501" t="s">
        <v>470</v>
      </c>
      <c r="N6501" t="s">
        <v>469</v>
      </c>
      <c r="O6501" t="s">
        <v>22</v>
      </c>
      <c r="P6501" t="s">
        <v>23</v>
      </c>
      <c r="Q6501" t="s">
        <v>24</v>
      </c>
    </row>
    <row r="6502" spans="1:17" x14ac:dyDescent="0.2">
      <c r="A6502" s="2">
        <v>37498</v>
      </c>
      <c r="B6502" t="s">
        <v>45</v>
      </c>
      <c r="C6502" t="s">
        <v>405</v>
      </c>
      <c r="D6502" t="s">
        <v>36</v>
      </c>
      <c r="E6502" t="s">
        <v>36</v>
      </c>
      <c r="F6502">
        <v>67</v>
      </c>
      <c r="G6502">
        <v>138</v>
      </c>
      <c r="H6502">
        <v>0</v>
      </c>
      <c r="I6502">
        <v>0</v>
      </c>
      <c r="J6502">
        <v>2</v>
      </c>
      <c r="K6502">
        <v>0</v>
      </c>
      <c r="L6502" t="s">
        <v>28</v>
      </c>
      <c r="M6502" t="s">
        <v>47</v>
      </c>
      <c r="N6502" t="s">
        <v>45</v>
      </c>
      <c r="O6502" t="s">
        <v>22</v>
      </c>
      <c r="P6502" t="s">
        <v>23</v>
      </c>
      <c r="Q6502" t="s">
        <v>24</v>
      </c>
    </row>
    <row r="6503" spans="1:17" x14ac:dyDescent="0.2">
      <c r="A6503" s="2">
        <v>37499</v>
      </c>
      <c r="B6503" t="s">
        <v>208</v>
      </c>
      <c r="C6503" t="s">
        <v>138</v>
      </c>
      <c r="D6503" t="s">
        <v>36</v>
      </c>
      <c r="E6503" t="s">
        <v>36</v>
      </c>
      <c r="F6503">
        <v>114</v>
      </c>
      <c r="G6503">
        <v>66</v>
      </c>
      <c r="H6503">
        <v>0</v>
      </c>
      <c r="I6503">
        <v>0</v>
      </c>
      <c r="J6503">
        <v>2</v>
      </c>
      <c r="K6503">
        <v>2</v>
      </c>
      <c r="L6503" t="s">
        <v>28</v>
      </c>
      <c r="M6503" t="s">
        <v>398</v>
      </c>
      <c r="N6503" t="s">
        <v>208</v>
      </c>
      <c r="O6503" t="s">
        <v>22</v>
      </c>
      <c r="P6503" t="s">
        <v>23</v>
      </c>
      <c r="Q6503" t="s">
        <v>30</v>
      </c>
    </row>
    <row r="6504" spans="1:17" x14ac:dyDescent="0.2">
      <c r="A6504" s="2">
        <v>37500</v>
      </c>
      <c r="B6504" t="s">
        <v>61</v>
      </c>
      <c r="C6504" t="s">
        <v>141</v>
      </c>
      <c r="D6504" t="s">
        <v>36</v>
      </c>
      <c r="E6504" t="s">
        <v>36</v>
      </c>
      <c r="F6504">
        <v>101</v>
      </c>
      <c r="G6504">
        <v>107</v>
      </c>
      <c r="H6504">
        <v>0</v>
      </c>
      <c r="I6504">
        <v>0</v>
      </c>
      <c r="J6504">
        <v>0</v>
      </c>
      <c r="K6504">
        <v>0</v>
      </c>
      <c r="L6504" t="s">
        <v>28</v>
      </c>
      <c r="M6504" t="s">
        <v>429</v>
      </c>
      <c r="N6504" t="s">
        <v>61</v>
      </c>
      <c r="O6504" t="s">
        <v>22</v>
      </c>
      <c r="P6504" t="s">
        <v>23</v>
      </c>
      <c r="Q6504" t="s">
        <v>30</v>
      </c>
    </row>
    <row r="6505" spans="1:17" x14ac:dyDescent="0.2">
      <c r="A6505" s="2">
        <v>37500</v>
      </c>
      <c r="B6505" t="s">
        <v>196</v>
      </c>
      <c r="C6505" t="s">
        <v>34</v>
      </c>
      <c r="D6505" t="s">
        <v>36</v>
      </c>
      <c r="E6505" t="s">
        <v>36</v>
      </c>
      <c r="F6505">
        <v>154</v>
      </c>
      <c r="G6505">
        <v>112</v>
      </c>
      <c r="H6505">
        <v>0</v>
      </c>
      <c r="I6505">
        <v>0</v>
      </c>
      <c r="J6505">
        <v>1</v>
      </c>
      <c r="K6505">
        <v>0</v>
      </c>
      <c r="L6505" t="s">
        <v>28</v>
      </c>
      <c r="M6505" t="s">
        <v>198</v>
      </c>
      <c r="N6505" t="s">
        <v>196</v>
      </c>
      <c r="O6505" t="s">
        <v>22</v>
      </c>
      <c r="P6505" t="s">
        <v>23</v>
      </c>
      <c r="Q6505" t="s">
        <v>24</v>
      </c>
    </row>
    <row r="6506" spans="1:17" x14ac:dyDescent="0.2">
      <c r="A6506" s="2">
        <v>37500</v>
      </c>
      <c r="B6506" t="s">
        <v>388</v>
      </c>
      <c r="C6506" t="s">
        <v>185</v>
      </c>
      <c r="D6506" t="s">
        <v>115</v>
      </c>
      <c r="E6506" t="s">
        <v>27</v>
      </c>
      <c r="F6506">
        <v>130</v>
      </c>
      <c r="G6506">
        <v>57</v>
      </c>
      <c r="H6506">
        <v>0</v>
      </c>
      <c r="I6506">
        <v>0</v>
      </c>
      <c r="J6506">
        <v>0</v>
      </c>
      <c r="K6506">
        <v>0</v>
      </c>
      <c r="L6506" t="s">
        <v>28</v>
      </c>
      <c r="M6506" t="s">
        <v>1057</v>
      </c>
      <c r="N6506" t="s">
        <v>89</v>
      </c>
      <c r="O6506" t="s">
        <v>122</v>
      </c>
      <c r="P6506" t="s">
        <v>23</v>
      </c>
      <c r="Q6506" t="s">
        <v>30</v>
      </c>
    </row>
    <row r="6507" spans="1:17" x14ac:dyDescent="0.2">
      <c r="A6507" s="2">
        <v>37500</v>
      </c>
      <c r="B6507" t="s">
        <v>464</v>
      </c>
      <c r="C6507" t="s">
        <v>177</v>
      </c>
      <c r="D6507" t="s">
        <v>115</v>
      </c>
      <c r="E6507" t="s">
        <v>115</v>
      </c>
      <c r="F6507">
        <v>98</v>
      </c>
      <c r="G6507">
        <v>96</v>
      </c>
      <c r="H6507">
        <v>0</v>
      </c>
      <c r="I6507">
        <v>0</v>
      </c>
      <c r="J6507">
        <v>0</v>
      </c>
      <c r="K6507">
        <v>1</v>
      </c>
      <c r="L6507" t="s">
        <v>927</v>
      </c>
      <c r="M6507" t="s">
        <v>470</v>
      </c>
      <c r="N6507" t="s">
        <v>469</v>
      </c>
      <c r="O6507" t="s">
        <v>122</v>
      </c>
      <c r="P6507" t="s">
        <v>23</v>
      </c>
      <c r="Q6507" t="s">
        <v>41</v>
      </c>
    </row>
    <row r="6508" spans="1:17" x14ac:dyDescent="0.2">
      <c r="A6508" s="2">
        <v>37500</v>
      </c>
      <c r="B6508" t="s">
        <v>913</v>
      </c>
      <c r="C6508" t="s">
        <v>164</v>
      </c>
      <c r="D6508" t="s">
        <v>115</v>
      </c>
      <c r="E6508" t="s">
        <v>115</v>
      </c>
      <c r="F6508">
        <v>149</v>
      </c>
      <c r="G6508">
        <v>60</v>
      </c>
      <c r="H6508">
        <v>0</v>
      </c>
      <c r="I6508">
        <v>0</v>
      </c>
      <c r="J6508">
        <v>0</v>
      </c>
      <c r="K6508">
        <v>2</v>
      </c>
      <c r="L6508" t="s">
        <v>927</v>
      </c>
      <c r="M6508" t="s">
        <v>470</v>
      </c>
      <c r="N6508" t="s">
        <v>469</v>
      </c>
      <c r="O6508" t="s">
        <v>122</v>
      </c>
      <c r="P6508" t="s">
        <v>23</v>
      </c>
      <c r="Q6508" t="s">
        <v>41</v>
      </c>
    </row>
    <row r="6509" spans="1:17" x14ac:dyDescent="0.2">
      <c r="A6509" s="2">
        <v>37501</v>
      </c>
      <c r="B6509" t="s">
        <v>718</v>
      </c>
      <c r="C6509" t="s">
        <v>365</v>
      </c>
      <c r="D6509" t="s">
        <v>36</v>
      </c>
      <c r="E6509" t="s">
        <v>36</v>
      </c>
      <c r="F6509">
        <v>120</v>
      </c>
      <c r="G6509">
        <v>74</v>
      </c>
      <c r="H6509">
        <v>0</v>
      </c>
      <c r="I6509">
        <v>0</v>
      </c>
      <c r="J6509">
        <v>4</v>
      </c>
      <c r="K6509">
        <v>0</v>
      </c>
      <c r="L6509" t="s">
        <v>28</v>
      </c>
      <c r="M6509" t="s">
        <v>1058</v>
      </c>
      <c r="N6509" t="s">
        <v>718</v>
      </c>
      <c r="O6509" t="s">
        <v>22</v>
      </c>
      <c r="P6509" t="s">
        <v>23</v>
      </c>
      <c r="Q6509" t="s">
        <v>24</v>
      </c>
    </row>
    <row r="6510" spans="1:17" x14ac:dyDescent="0.2">
      <c r="A6510" s="2">
        <v>37502</v>
      </c>
      <c r="B6510" t="s">
        <v>167</v>
      </c>
      <c r="C6510" t="s">
        <v>464</v>
      </c>
      <c r="D6510" t="s">
        <v>115</v>
      </c>
      <c r="E6510" t="s">
        <v>115</v>
      </c>
      <c r="F6510">
        <v>33</v>
      </c>
      <c r="G6510">
        <v>98</v>
      </c>
      <c r="H6510">
        <v>0</v>
      </c>
      <c r="I6510">
        <v>0</v>
      </c>
      <c r="J6510">
        <v>2</v>
      </c>
      <c r="K6510">
        <v>0</v>
      </c>
      <c r="L6510" t="s">
        <v>927</v>
      </c>
      <c r="M6510" t="s">
        <v>470</v>
      </c>
      <c r="N6510" t="s">
        <v>469</v>
      </c>
      <c r="O6510" t="s">
        <v>122</v>
      </c>
      <c r="P6510" t="s">
        <v>23</v>
      </c>
      <c r="Q6510" t="s">
        <v>24</v>
      </c>
    </row>
    <row r="6511" spans="1:17" x14ac:dyDescent="0.2">
      <c r="A6511" s="2">
        <v>37502</v>
      </c>
      <c r="B6511" t="s">
        <v>469</v>
      </c>
      <c r="C6511" t="s">
        <v>164</v>
      </c>
      <c r="D6511" t="s">
        <v>115</v>
      </c>
      <c r="E6511" t="s">
        <v>115</v>
      </c>
      <c r="F6511">
        <v>95</v>
      </c>
      <c r="G6511">
        <v>60</v>
      </c>
      <c r="H6511">
        <v>0</v>
      </c>
      <c r="I6511">
        <v>0</v>
      </c>
      <c r="J6511">
        <v>0</v>
      </c>
      <c r="K6511">
        <v>1</v>
      </c>
      <c r="L6511" t="s">
        <v>927</v>
      </c>
      <c r="M6511" t="s">
        <v>470</v>
      </c>
      <c r="N6511" t="s">
        <v>469</v>
      </c>
      <c r="O6511" t="s">
        <v>22</v>
      </c>
      <c r="P6511" t="s">
        <v>23</v>
      </c>
      <c r="Q6511" t="s">
        <v>41</v>
      </c>
    </row>
    <row r="6512" spans="1:17" x14ac:dyDescent="0.2">
      <c r="A6512" s="2">
        <v>37504</v>
      </c>
      <c r="B6512" t="s">
        <v>164</v>
      </c>
      <c r="C6512" t="s">
        <v>167</v>
      </c>
      <c r="D6512" t="s">
        <v>115</v>
      </c>
      <c r="E6512" t="s">
        <v>115</v>
      </c>
      <c r="F6512">
        <v>60</v>
      </c>
      <c r="G6512">
        <v>33</v>
      </c>
      <c r="H6512">
        <v>0</v>
      </c>
      <c r="I6512">
        <v>0</v>
      </c>
      <c r="J6512">
        <v>0</v>
      </c>
      <c r="K6512">
        <v>0</v>
      </c>
      <c r="L6512" t="s">
        <v>927</v>
      </c>
      <c r="M6512" t="s">
        <v>470</v>
      </c>
      <c r="N6512" t="s">
        <v>469</v>
      </c>
      <c r="O6512" t="s">
        <v>122</v>
      </c>
      <c r="P6512" t="s">
        <v>59</v>
      </c>
      <c r="Q6512" t="s">
        <v>24</v>
      </c>
    </row>
    <row r="6513" spans="1:17" x14ac:dyDescent="0.2">
      <c r="A6513" s="2">
        <v>37504</v>
      </c>
      <c r="B6513" t="s">
        <v>97</v>
      </c>
      <c r="C6513" t="s">
        <v>123</v>
      </c>
      <c r="D6513" t="s">
        <v>50</v>
      </c>
      <c r="E6513" t="s">
        <v>50</v>
      </c>
      <c r="F6513">
        <v>147</v>
      </c>
      <c r="G6513">
        <v>55</v>
      </c>
      <c r="H6513">
        <v>0</v>
      </c>
      <c r="I6513">
        <v>0</v>
      </c>
      <c r="J6513">
        <v>0</v>
      </c>
      <c r="K6513">
        <v>5</v>
      </c>
      <c r="L6513" t="s">
        <v>28</v>
      </c>
      <c r="M6513" t="s">
        <v>97</v>
      </c>
      <c r="N6513" t="s">
        <v>97</v>
      </c>
      <c r="O6513" t="s">
        <v>22</v>
      </c>
      <c r="P6513" t="s">
        <v>23</v>
      </c>
      <c r="Q6513" t="s">
        <v>41</v>
      </c>
    </row>
    <row r="6514" spans="1:17" x14ac:dyDescent="0.2">
      <c r="A6514" s="2">
        <v>37504</v>
      </c>
      <c r="B6514" t="s">
        <v>469</v>
      </c>
      <c r="C6514" t="s">
        <v>177</v>
      </c>
      <c r="D6514" t="s">
        <v>115</v>
      </c>
      <c r="E6514" t="s">
        <v>115</v>
      </c>
      <c r="F6514">
        <v>95</v>
      </c>
      <c r="G6514">
        <v>96</v>
      </c>
      <c r="H6514">
        <v>0</v>
      </c>
      <c r="I6514">
        <v>0</v>
      </c>
      <c r="J6514">
        <v>1</v>
      </c>
      <c r="K6514">
        <v>2</v>
      </c>
      <c r="L6514" t="s">
        <v>927</v>
      </c>
      <c r="M6514" t="s">
        <v>470</v>
      </c>
      <c r="N6514" t="s">
        <v>469</v>
      </c>
      <c r="O6514" t="s">
        <v>22</v>
      </c>
      <c r="P6514" t="s">
        <v>23</v>
      </c>
      <c r="Q6514" t="s">
        <v>41</v>
      </c>
    </row>
    <row r="6515" spans="1:17" x14ac:dyDescent="0.2">
      <c r="A6515" s="2">
        <v>37505</v>
      </c>
      <c r="B6515" t="s">
        <v>197</v>
      </c>
      <c r="C6515" t="s">
        <v>548</v>
      </c>
      <c r="D6515" t="s">
        <v>36</v>
      </c>
      <c r="E6515" t="s">
        <v>36</v>
      </c>
      <c r="F6515">
        <v>180</v>
      </c>
      <c r="G6515">
        <v>163</v>
      </c>
      <c r="H6515">
        <v>0</v>
      </c>
      <c r="I6515">
        <v>0</v>
      </c>
      <c r="J6515">
        <v>0</v>
      </c>
      <c r="K6515">
        <v>2</v>
      </c>
      <c r="L6515" t="s">
        <v>62</v>
      </c>
      <c r="M6515" t="s">
        <v>225</v>
      </c>
      <c r="N6515" t="s">
        <v>197</v>
      </c>
      <c r="O6515" t="s">
        <v>22</v>
      </c>
      <c r="P6515" t="s">
        <v>23</v>
      </c>
      <c r="Q6515" t="s">
        <v>41</v>
      </c>
    </row>
    <row r="6516" spans="1:17" x14ac:dyDescent="0.2">
      <c r="A6516" s="2">
        <v>37506</v>
      </c>
      <c r="B6516" t="s">
        <v>286</v>
      </c>
      <c r="C6516" t="s">
        <v>168</v>
      </c>
      <c r="D6516" t="s">
        <v>50</v>
      </c>
      <c r="E6516" t="s">
        <v>50</v>
      </c>
      <c r="F6516">
        <v>100</v>
      </c>
      <c r="G6516">
        <v>43</v>
      </c>
      <c r="H6516">
        <v>0</v>
      </c>
      <c r="I6516">
        <v>0</v>
      </c>
      <c r="J6516">
        <v>2</v>
      </c>
      <c r="K6516">
        <v>2</v>
      </c>
      <c r="L6516" t="s">
        <v>291</v>
      </c>
      <c r="M6516" t="s">
        <v>359</v>
      </c>
      <c r="N6516" t="s">
        <v>286</v>
      </c>
      <c r="O6516" t="s">
        <v>22</v>
      </c>
      <c r="P6516" t="s">
        <v>23</v>
      </c>
      <c r="Q6516" t="s">
        <v>30</v>
      </c>
    </row>
    <row r="6517" spans="1:17" x14ac:dyDescent="0.2">
      <c r="A6517" s="2">
        <v>37506</v>
      </c>
      <c r="B6517" t="s">
        <v>69</v>
      </c>
      <c r="C6517" t="s">
        <v>384</v>
      </c>
      <c r="D6517" t="s">
        <v>50</v>
      </c>
      <c r="E6517" t="s">
        <v>50</v>
      </c>
      <c r="F6517">
        <v>62</v>
      </c>
      <c r="G6517">
        <v>105</v>
      </c>
      <c r="H6517">
        <v>0</v>
      </c>
      <c r="I6517">
        <v>0</v>
      </c>
      <c r="J6517">
        <v>2</v>
      </c>
      <c r="K6517">
        <v>0</v>
      </c>
      <c r="L6517" t="s">
        <v>291</v>
      </c>
      <c r="M6517" t="s">
        <v>71</v>
      </c>
      <c r="N6517" t="s">
        <v>69</v>
      </c>
      <c r="O6517" t="s">
        <v>22</v>
      </c>
      <c r="P6517" t="s">
        <v>23</v>
      </c>
      <c r="Q6517" t="s">
        <v>24</v>
      </c>
    </row>
    <row r="6518" spans="1:17" x14ac:dyDescent="0.2">
      <c r="A6518" s="2">
        <v>37506</v>
      </c>
      <c r="B6518" t="s">
        <v>386</v>
      </c>
      <c r="C6518" t="s">
        <v>119</v>
      </c>
      <c r="D6518" t="s">
        <v>50</v>
      </c>
      <c r="E6518" t="s">
        <v>50</v>
      </c>
      <c r="F6518">
        <v>117</v>
      </c>
      <c r="G6518">
        <v>9</v>
      </c>
      <c r="H6518">
        <v>0</v>
      </c>
      <c r="I6518">
        <v>0</v>
      </c>
      <c r="J6518">
        <v>0</v>
      </c>
      <c r="K6518">
        <v>2</v>
      </c>
      <c r="L6518" t="s">
        <v>291</v>
      </c>
      <c r="M6518" t="s">
        <v>595</v>
      </c>
      <c r="N6518" t="s">
        <v>386</v>
      </c>
      <c r="O6518" t="s">
        <v>22</v>
      </c>
      <c r="P6518" t="s">
        <v>23</v>
      </c>
      <c r="Q6518" t="s">
        <v>41</v>
      </c>
    </row>
    <row r="6519" spans="1:17" x14ac:dyDescent="0.2">
      <c r="A6519" s="2">
        <v>37506</v>
      </c>
      <c r="B6519" t="s">
        <v>147</v>
      </c>
      <c r="C6519" t="s">
        <v>87</v>
      </c>
      <c r="D6519" t="s">
        <v>50</v>
      </c>
      <c r="E6519" t="s">
        <v>50</v>
      </c>
      <c r="F6519">
        <v>18</v>
      </c>
      <c r="G6519">
        <v>58</v>
      </c>
      <c r="H6519">
        <v>0</v>
      </c>
      <c r="I6519">
        <v>0</v>
      </c>
      <c r="J6519">
        <v>0</v>
      </c>
      <c r="K6519">
        <v>2</v>
      </c>
      <c r="L6519" t="s">
        <v>291</v>
      </c>
      <c r="M6519" t="s">
        <v>148</v>
      </c>
      <c r="N6519" t="s">
        <v>147</v>
      </c>
      <c r="O6519" t="s">
        <v>22</v>
      </c>
      <c r="P6519" t="s">
        <v>23</v>
      </c>
      <c r="Q6519" t="s">
        <v>41</v>
      </c>
    </row>
    <row r="6520" spans="1:17" x14ac:dyDescent="0.2">
      <c r="A6520" s="2">
        <v>37506</v>
      </c>
      <c r="B6520" t="s">
        <v>646</v>
      </c>
      <c r="C6520" t="s">
        <v>92</v>
      </c>
      <c r="D6520" t="s">
        <v>50</v>
      </c>
      <c r="E6520" t="s">
        <v>50</v>
      </c>
      <c r="F6520">
        <v>77</v>
      </c>
      <c r="G6520">
        <v>27</v>
      </c>
      <c r="H6520">
        <v>0</v>
      </c>
      <c r="I6520">
        <v>0</v>
      </c>
      <c r="J6520">
        <v>0</v>
      </c>
      <c r="K6520">
        <v>3</v>
      </c>
      <c r="L6520" t="s">
        <v>291</v>
      </c>
      <c r="M6520" t="s">
        <v>671</v>
      </c>
      <c r="N6520" t="s">
        <v>646</v>
      </c>
      <c r="O6520" t="s">
        <v>22</v>
      </c>
      <c r="P6520" t="s">
        <v>23</v>
      </c>
      <c r="Q6520" t="s">
        <v>41</v>
      </c>
    </row>
    <row r="6521" spans="1:17" x14ac:dyDescent="0.2">
      <c r="A6521" s="2">
        <v>37506</v>
      </c>
      <c r="B6521" t="s">
        <v>351</v>
      </c>
      <c r="C6521" t="s">
        <v>46</v>
      </c>
      <c r="D6521" t="s">
        <v>36</v>
      </c>
      <c r="E6521" t="s">
        <v>36</v>
      </c>
      <c r="F6521">
        <v>137</v>
      </c>
      <c r="G6521">
        <v>124</v>
      </c>
      <c r="H6521">
        <v>0</v>
      </c>
      <c r="I6521">
        <v>0</v>
      </c>
      <c r="J6521">
        <v>0</v>
      </c>
      <c r="K6521">
        <v>0</v>
      </c>
      <c r="L6521" t="s">
        <v>62</v>
      </c>
      <c r="M6521" t="s">
        <v>353</v>
      </c>
      <c r="N6521" t="s">
        <v>351</v>
      </c>
      <c r="O6521" t="s">
        <v>22</v>
      </c>
      <c r="P6521" t="s">
        <v>23</v>
      </c>
      <c r="Q6521" t="s">
        <v>30</v>
      </c>
    </row>
    <row r="6522" spans="1:17" x14ac:dyDescent="0.2">
      <c r="A6522" s="2">
        <v>37506</v>
      </c>
      <c r="B6522" t="s">
        <v>274</v>
      </c>
      <c r="C6522" t="s">
        <v>81</v>
      </c>
      <c r="D6522" t="s">
        <v>50</v>
      </c>
      <c r="E6522" t="s">
        <v>50</v>
      </c>
      <c r="F6522">
        <v>26</v>
      </c>
      <c r="G6522">
        <v>78</v>
      </c>
      <c r="H6522">
        <v>0</v>
      </c>
      <c r="I6522">
        <v>0</v>
      </c>
      <c r="J6522">
        <v>0</v>
      </c>
      <c r="K6522">
        <v>0</v>
      </c>
      <c r="L6522" t="s">
        <v>291</v>
      </c>
      <c r="M6522" t="s">
        <v>596</v>
      </c>
      <c r="N6522" t="s">
        <v>274</v>
      </c>
      <c r="O6522" t="s">
        <v>22</v>
      </c>
      <c r="P6522" t="s">
        <v>23</v>
      </c>
      <c r="Q6522" t="s">
        <v>30</v>
      </c>
    </row>
    <row r="6523" spans="1:17" x14ac:dyDescent="0.2">
      <c r="A6523" s="2">
        <v>37506</v>
      </c>
      <c r="B6523" t="s">
        <v>145</v>
      </c>
      <c r="C6523" t="s">
        <v>67</v>
      </c>
      <c r="D6523" t="s">
        <v>50</v>
      </c>
      <c r="E6523" t="s">
        <v>50</v>
      </c>
      <c r="F6523">
        <v>83</v>
      </c>
      <c r="G6523">
        <v>4</v>
      </c>
      <c r="H6523">
        <v>0</v>
      </c>
      <c r="I6523">
        <v>0</v>
      </c>
      <c r="J6523">
        <v>1</v>
      </c>
      <c r="K6523">
        <v>2</v>
      </c>
      <c r="L6523" t="s">
        <v>291</v>
      </c>
      <c r="M6523" t="s">
        <v>435</v>
      </c>
      <c r="N6523" t="s">
        <v>145</v>
      </c>
      <c r="O6523" t="s">
        <v>22</v>
      </c>
      <c r="P6523" t="s">
        <v>23</v>
      </c>
      <c r="Q6523" t="s">
        <v>41</v>
      </c>
    </row>
    <row r="6524" spans="1:17" x14ac:dyDescent="0.2">
      <c r="A6524" s="2">
        <v>37506</v>
      </c>
      <c r="B6524" t="s">
        <v>89</v>
      </c>
      <c r="C6524" t="s">
        <v>82</v>
      </c>
      <c r="D6524" t="s">
        <v>50</v>
      </c>
      <c r="E6524" t="s">
        <v>50</v>
      </c>
      <c r="F6524">
        <v>7</v>
      </c>
      <c r="G6524">
        <v>8</v>
      </c>
      <c r="H6524">
        <v>0</v>
      </c>
      <c r="I6524">
        <v>0</v>
      </c>
      <c r="J6524">
        <v>1</v>
      </c>
      <c r="K6524">
        <v>1</v>
      </c>
      <c r="L6524" t="s">
        <v>28</v>
      </c>
      <c r="M6524" t="s">
        <v>490</v>
      </c>
      <c r="N6524" t="s">
        <v>89</v>
      </c>
      <c r="O6524" t="s">
        <v>22</v>
      </c>
      <c r="P6524" t="s">
        <v>23</v>
      </c>
      <c r="Q6524" t="s">
        <v>30</v>
      </c>
    </row>
    <row r="6525" spans="1:17" x14ac:dyDescent="0.2">
      <c r="A6525" s="2">
        <v>37506</v>
      </c>
      <c r="B6525" t="s">
        <v>48</v>
      </c>
      <c r="C6525" t="s">
        <v>104</v>
      </c>
      <c r="D6525" t="s">
        <v>50</v>
      </c>
      <c r="E6525" t="s">
        <v>50</v>
      </c>
      <c r="F6525">
        <v>123</v>
      </c>
      <c r="G6525">
        <v>61</v>
      </c>
      <c r="H6525">
        <v>0</v>
      </c>
      <c r="I6525">
        <v>0</v>
      </c>
      <c r="J6525">
        <v>2</v>
      </c>
      <c r="K6525">
        <v>2</v>
      </c>
      <c r="L6525" t="s">
        <v>291</v>
      </c>
      <c r="M6525" t="s">
        <v>51</v>
      </c>
      <c r="N6525" t="s">
        <v>48</v>
      </c>
      <c r="O6525" t="s">
        <v>22</v>
      </c>
      <c r="P6525" t="s">
        <v>23</v>
      </c>
      <c r="Q6525" t="s">
        <v>30</v>
      </c>
    </row>
    <row r="6526" spans="1:17" x14ac:dyDescent="0.2">
      <c r="A6526" s="2">
        <v>37506</v>
      </c>
      <c r="B6526" t="s">
        <v>70</v>
      </c>
      <c r="C6526" t="s">
        <v>161</v>
      </c>
      <c r="D6526" t="s">
        <v>50</v>
      </c>
      <c r="E6526" t="s">
        <v>50</v>
      </c>
      <c r="F6526">
        <v>40</v>
      </c>
      <c r="G6526">
        <v>89</v>
      </c>
      <c r="H6526">
        <v>0</v>
      </c>
      <c r="I6526">
        <v>0</v>
      </c>
      <c r="J6526">
        <v>0</v>
      </c>
      <c r="K6526">
        <v>2</v>
      </c>
      <c r="L6526" t="s">
        <v>291</v>
      </c>
      <c r="M6526" t="s">
        <v>383</v>
      </c>
      <c r="N6526" t="s">
        <v>70</v>
      </c>
      <c r="O6526" t="s">
        <v>22</v>
      </c>
      <c r="P6526" t="s">
        <v>23</v>
      </c>
      <c r="Q6526" t="s">
        <v>41</v>
      </c>
    </row>
    <row r="6527" spans="1:17" x14ac:dyDescent="0.2">
      <c r="A6527" s="2">
        <v>37506</v>
      </c>
      <c r="B6527" t="s">
        <v>141</v>
      </c>
      <c r="C6527" t="s">
        <v>110</v>
      </c>
      <c r="D6527" t="s">
        <v>36</v>
      </c>
      <c r="E6527" t="s">
        <v>36</v>
      </c>
      <c r="F6527">
        <v>107</v>
      </c>
      <c r="G6527">
        <v>41</v>
      </c>
      <c r="H6527">
        <v>0</v>
      </c>
      <c r="I6527">
        <v>0</v>
      </c>
      <c r="J6527">
        <v>0</v>
      </c>
      <c r="K6527">
        <v>1</v>
      </c>
      <c r="L6527" t="s">
        <v>62</v>
      </c>
      <c r="M6527" t="s">
        <v>173</v>
      </c>
      <c r="N6527" t="s">
        <v>141</v>
      </c>
      <c r="O6527" t="s">
        <v>22</v>
      </c>
      <c r="P6527" t="s">
        <v>23</v>
      </c>
      <c r="Q6527" t="s">
        <v>41</v>
      </c>
    </row>
    <row r="6528" spans="1:17" x14ac:dyDescent="0.2">
      <c r="A6528" s="2">
        <v>37506</v>
      </c>
      <c r="B6528" t="s">
        <v>153</v>
      </c>
      <c r="C6528" t="s">
        <v>106</v>
      </c>
      <c r="D6528" t="s">
        <v>50</v>
      </c>
      <c r="E6528" t="s">
        <v>50</v>
      </c>
      <c r="F6528">
        <v>49</v>
      </c>
      <c r="G6528">
        <v>3</v>
      </c>
      <c r="H6528">
        <v>0</v>
      </c>
      <c r="I6528">
        <v>0</v>
      </c>
      <c r="J6528">
        <v>0</v>
      </c>
      <c r="K6528">
        <v>2</v>
      </c>
      <c r="L6528" t="s">
        <v>291</v>
      </c>
      <c r="M6528" t="s">
        <v>191</v>
      </c>
      <c r="N6528" t="s">
        <v>153</v>
      </c>
      <c r="O6528" t="s">
        <v>22</v>
      </c>
      <c r="P6528" t="s">
        <v>23</v>
      </c>
      <c r="Q6528" t="s">
        <v>41</v>
      </c>
    </row>
    <row r="6529" spans="1:17" x14ac:dyDescent="0.2">
      <c r="A6529" s="2">
        <v>37506</v>
      </c>
      <c r="B6529" t="s">
        <v>76</v>
      </c>
      <c r="C6529" t="s">
        <v>94</v>
      </c>
      <c r="D6529" t="s">
        <v>50</v>
      </c>
      <c r="E6529" t="s">
        <v>50</v>
      </c>
      <c r="F6529">
        <v>54</v>
      </c>
      <c r="G6529">
        <v>71</v>
      </c>
      <c r="H6529">
        <v>0</v>
      </c>
      <c r="I6529">
        <v>0</v>
      </c>
      <c r="J6529">
        <v>0</v>
      </c>
      <c r="K6529">
        <v>2</v>
      </c>
      <c r="L6529" t="s">
        <v>28</v>
      </c>
      <c r="M6529" t="s">
        <v>78</v>
      </c>
      <c r="N6529" t="s">
        <v>76</v>
      </c>
      <c r="O6529" t="s">
        <v>22</v>
      </c>
      <c r="P6529" t="s">
        <v>23</v>
      </c>
      <c r="Q6529" t="s">
        <v>41</v>
      </c>
    </row>
    <row r="6530" spans="1:17" x14ac:dyDescent="0.2">
      <c r="A6530" s="2">
        <v>37506</v>
      </c>
      <c r="B6530" t="s">
        <v>177</v>
      </c>
      <c r="C6530" t="s">
        <v>164</v>
      </c>
      <c r="D6530" t="s">
        <v>115</v>
      </c>
      <c r="E6530" t="s">
        <v>115</v>
      </c>
      <c r="F6530">
        <v>96</v>
      </c>
      <c r="G6530">
        <v>60</v>
      </c>
      <c r="H6530">
        <v>0</v>
      </c>
      <c r="I6530">
        <v>0</v>
      </c>
      <c r="J6530">
        <v>2</v>
      </c>
      <c r="K6530">
        <v>3</v>
      </c>
      <c r="L6530" t="s">
        <v>927</v>
      </c>
      <c r="M6530" t="s">
        <v>470</v>
      </c>
      <c r="N6530" t="s">
        <v>469</v>
      </c>
      <c r="O6530" t="s">
        <v>122</v>
      </c>
      <c r="P6530" t="s">
        <v>23</v>
      </c>
      <c r="Q6530" t="s">
        <v>41</v>
      </c>
    </row>
    <row r="6531" spans="1:17" x14ac:dyDescent="0.2">
      <c r="A6531" s="2">
        <v>37506</v>
      </c>
      <c r="B6531" t="s">
        <v>207</v>
      </c>
      <c r="C6531" t="s">
        <v>365</v>
      </c>
      <c r="D6531" t="s">
        <v>36</v>
      </c>
      <c r="E6531" t="s">
        <v>36</v>
      </c>
      <c r="F6531">
        <v>97</v>
      </c>
      <c r="G6531">
        <v>74</v>
      </c>
      <c r="H6531">
        <v>0</v>
      </c>
      <c r="I6531">
        <v>0</v>
      </c>
      <c r="J6531">
        <v>3</v>
      </c>
      <c r="K6531">
        <v>0</v>
      </c>
      <c r="L6531" t="s">
        <v>62</v>
      </c>
      <c r="M6531" t="s">
        <v>209</v>
      </c>
      <c r="N6531" t="s">
        <v>207</v>
      </c>
      <c r="O6531" t="s">
        <v>22</v>
      </c>
      <c r="P6531" t="s">
        <v>23</v>
      </c>
      <c r="Q6531" t="s">
        <v>24</v>
      </c>
    </row>
    <row r="6532" spans="1:17" x14ac:dyDescent="0.2">
      <c r="A6532" s="2">
        <v>37506</v>
      </c>
      <c r="B6532" t="s">
        <v>133</v>
      </c>
      <c r="C6532" t="s">
        <v>163</v>
      </c>
      <c r="D6532" t="s">
        <v>115</v>
      </c>
      <c r="E6532" t="s">
        <v>115</v>
      </c>
      <c r="F6532">
        <v>22</v>
      </c>
      <c r="G6532">
        <v>126</v>
      </c>
      <c r="H6532">
        <v>0</v>
      </c>
      <c r="I6532">
        <v>0</v>
      </c>
      <c r="J6532">
        <v>0</v>
      </c>
      <c r="K6532">
        <v>0</v>
      </c>
      <c r="L6532" t="s">
        <v>28</v>
      </c>
      <c r="M6532" t="s">
        <v>134</v>
      </c>
      <c r="N6532" t="s">
        <v>133</v>
      </c>
      <c r="O6532" t="s">
        <v>22</v>
      </c>
      <c r="P6532" t="s">
        <v>23</v>
      </c>
      <c r="Q6532" t="s">
        <v>30</v>
      </c>
    </row>
    <row r="6533" spans="1:17" x14ac:dyDescent="0.2">
      <c r="A6533" s="2">
        <v>37506</v>
      </c>
      <c r="B6533" t="s">
        <v>101</v>
      </c>
      <c r="C6533" t="s">
        <v>52</v>
      </c>
      <c r="D6533" t="s">
        <v>50</v>
      </c>
      <c r="E6533" t="s">
        <v>50</v>
      </c>
      <c r="F6533">
        <v>102</v>
      </c>
      <c r="G6533">
        <v>20</v>
      </c>
      <c r="H6533">
        <v>0</v>
      </c>
      <c r="I6533">
        <v>0</v>
      </c>
      <c r="J6533">
        <v>0</v>
      </c>
      <c r="K6533">
        <v>0</v>
      </c>
      <c r="L6533" t="s">
        <v>291</v>
      </c>
      <c r="M6533" t="s">
        <v>331</v>
      </c>
      <c r="N6533" t="s">
        <v>101</v>
      </c>
      <c r="O6533" t="s">
        <v>22</v>
      </c>
      <c r="P6533" t="s">
        <v>23</v>
      </c>
      <c r="Q6533" t="s">
        <v>30</v>
      </c>
    </row>
    <row r="6534" spans="1:17" x14ac:dyDescent="0.2">
      <c r="A6534" s="2">
        <v>37506</v>
      </c>
      <c r="B6534" t="s">
        <v>73</v>
      </c>
      <c r="C6534" t="s">
        <v>129</v>
      </c>
      <c r="D6534" t="s">
        <v>50</v>
      </c>
      <c r="E6534" t="s">
        <v>50</v>
      </c>
      <c r="F6534">
        <v>99</v>
      </c>
      <c r="G6534">
        <v>5</v>
      </c>
      <c r="H6534">
        <v>0</v>
      </c>
      <c r="I6534">
        <v>0</v>
      </c>
      <c r="J6534">
        <v>0</v>
      </c>
      <c r="K6534">
        <v>2</v>
      </c>
      <c r="L6534" t="s">
        <v>291</v>
      </c>
      <c r="M6534" t="s">
        <v>806</v>
      </c>
      <c r="N6534" t="s">
        <v>73</v>
      </c>
      <c r="O6534" t="s">
        <v>22</v>
      </c>
      <c r="P6534" t="s">
        <v>23</v>
      </c>
      <c r="Q6534" t="s">
        <v>41</v>
      </c>
    </row>
    <row r="6535" spans="1:17" x14ac:dyDescent="0.2">
      <c r="A6535" s="2">
        <v>37506</v>
      </c>
      <c r="B6535" t="s">
        <v>352</v>
      </c>
      <c r="C6535" t="s">
        <v>150</v>
      </c>
      <c r="D6535" t="s">
        <v>36</v>
      </c>
      <c r="E6535" t="s">
        <v>36</v>
      </c>
      <c r="F6535">
        <v>108</v>
      </c>
      <c r="G6535">
        <v>82</v>
      </c>
      <c r="H6535">
        <v>0</v>
      </c>
      <c r="I6535">
        <v>0</v>
      </c>
      <c r="J6535">
        <v>0</v>
      </c>
      <c r="K6535">
        <v>1</v>
      </c>
      <c r="L6535" t="s">
        <v>62</v>
      </c>
      <c r="M6535" t="s">
        <v>371</v>
      </c>
      <c r="N6535" t="s">
        <v>352</v>
      </c>
      <c r="O6535" t="s">
        <v>22</v>
      </c>
      <c r="P6535" t="s">
        <v>23</v>
      </c>
      <c r="Q6535" t="s">
        <v>41</v>
      </c>
    </row>
    <row r="6536" spans="1:17" x14ac:dyDescent="0.2">
      <c r="A6536" s="2">
        <v>37506</v>
      </c>
      <c r="B6536" t="s">
        <v>126</v>
      </c>
      <c r="C6536" t="s">
        <v>317</v>
      </c>
      <c r="D6536" t="s">
        <v>50</v>
      </c>
      <c r="E6536" t="s">
        <v>50</v>
      </c>
      <c r="F6536">
        <v>14</v>
      </c>
      <c r="G6536">
        <v>84</v>
      </c>
      <c r="H6536">
        <v>0</v>
      </c>
      <c r="I6536">
        <v>0</v>
      </c>
      <c r="J6536">
        <v>3</v>
      </c>
      <c r="K6536">
        <v>0</v>
      </c>
      <c r="L6536" t="s">
        <v>291</v>
      </c>
      <c r="M6536" t="s">
        <v>330</v>
      </c>
      <c r="N6536" t="s">
        <v>126</v>
      </c>
      <c r="O6536" t="s">
        <v>22</v>
      </c>
      <c r="P6536" t="s">
        <v>23</v>
      </c>
      <c r="Q6536" t="s">
        <v>24</v>
      </c>
    </row>
    <row r="6537" spans="1:17" x14ac:dyDescent="0.2">
      <c r="A6537" s="2">
        <v>37506</v>
      </c>
      <c r="B6537" t="s">
        <v>237</v>
      </c>
      <c r="C6537" t="s">
        <v>374</v>
      </c>
      <c r="D6537" t="s">
        <v>36</v>
      </c>
      <c r="E6537" t="s">
        <v>36</v>
      </c>
      <c r="F6537">
        <v>196</v>
      </c>
      <c r="G6537">
        <v>134</v>
      </c>
      <c r="H6537">
        <v>0</v>
      </c>
      <c r="I6537">
        <v>0</v>
      </c>
      <c r="J6537">
        <v>3</v>
      </c>
      <c r="K6537">
        <v>1</v>
      </c>
      <c r="L6537" t="s">
        <v>62</v>
      </c>
      <c r="M6537" t="s">
        <v>366</v>
      </c>
      <c r="N6537" t="s">
        <v>237</v>
      </c>
      <c r="O6537" t="s">
        <v>22</v>
      </c>
      <c r="P6537" t="s">
        <v>23</v>
      </c>
      <c r="Q6537" t="s">
        <v>24</v>
      </c>
    </row>
    <row r="6538" spans="1:17" x14ac:dyDescent="0.2">
      <c r="A6538" s="2">
        <v>37506</v>
      </c>
      <c r="B6538" t="s">
        <v>49</v>
      </c>
      <c r="C6538" t="s">
        <v>72</v>
      </c>
      <c r="D6538" t="s">
        <v>50</v>
      </c>
      <c r="E6538" t="s">
        <v>50</v>
      </c>
      <c r="F6538">
        <v>35</v>
      </c>
      <c r="G6538">
        <v>12</v>
      </c>
      <c r="H6538">
        <v>0</v>
      </c>
      <c r="I6538">
        <v>0</v>
      </c>
      <c r="J6538">
        <v>2</v>
      </c>
      <c r="K6538">
        <v>2</v>
      </c>
      <c r="L6538" t="s">
        <v>291</v>
      </c>
      <c r="M6538" t="s">
        <v>103</v>
      </c>
      <c r="N6538" t="s">
        <v>49</v>
      </c>
      <c r="O6538" t="s">
        <v>22</v>
      </c>
      <c r="P6538" t="s">
        <v>23</v>
      </c>
      <c r="Q6538" t="s">
        <v>30</v>
      </c>
    </row>
    <row r="6539" spans="1:17" x14ac:dyDescent="0.2">
      <c r="A6539" s="2">
        <v>37506</v>
      </c>
      <c r="B6539" t="s">
        <v>95</v>
      </c>
      <c r="C6539" t="s">
        <v>98</v>
      </c>
      <c r="D6539" t="s">
        <v>50</v>
      </c>
      <c r="E6539" t="s">
        <v>50</v>
      </c>
      <c r="F6539">
        <v>30</v>
      </c>
      <c r="G6539">
        <v>13</v>
      </c>
      <c r="H6539">
        <v>0</v>
      </c>
      <c r="I6539">
        <v>0</v>
      </c>
      <c r="J6539">
        <v>4</v>
      </c>
      <c r="K6539">
        <v>2</v>
      </c>
      <c r="L6539" t="s">
        <v>291</v>
      </c>
      <c r="M6539" t="s">
        <v>326</v>
      </c>
      <c r="N6539" t="s">
        <v>95</v>
      </c>
      <c r="O6539" t="s">
        <v>22</v>
      </c>
      <c r="P6539" t="s">
        <v>23</v>
      </c>
      <c r="Q6539" t="s">
        <v>24</v>
      </c>
    </row>
    <row r="6540" spans="1:17" x14ac:dyDescent="0.2">
      <c r="A6540" s="2">
        <v>37506</v>
      </c>
      <c r="B6540" t="s">
        <v>125</v>
      </c>
      <c r="C6540" t="s">
        <v>90</v>
      </c>
      <c r="D6540" t="s">
        <v>50</v>
      </c>
      <c r="E6540" t="s">
        <v>50</v>
      </c>
      <c r="F6540">
        <v>162</v>
      </c>
      <c r="G6540">
        <v>37</v>
      </c>
      <c r="H6540">
        <v>0</v>
      </c>
      <c r="I6540">
        <v>0</v>
      </c>
      <c r="J6540">
        <v>0</v>
      </c>
      <c r="K6540">
        <v>2</v>
      </c>
      <c r="L6540" t="s">
        <v>291</v>
      </c>
      <c r="M6540" t="s">
        <v>468</v>
      </c>
      <c r="N6540" t="s">
        <v>125</v>
      </c>
      <c r="O6540" t="s">
        <v>22</v>
      </c>
      <c r="P6540" t="s">
        <v>23</v>
      </c>
      <c r="Q6540" t="s">
        <v>41</v>
      </c>
    </row>
    <row r="6541" spans="1:17" x14ac:dyDescent="0.2">
      <c r="A6541" s="2">
        <v>37506</v>
      </c>
      <c r="B6541" t="s">
        <v>249</v>
      </c>
      <c r="C6541" t="s">
        <v>184</v>
      </c>
      <c r="D6541" t="s">
        <v>50</v>
      </c>
      <c r="E6541" t="s">
        <v>50</v>
      </c>
      <c r="F6541">
        <v>34</v>
      </c>
      <c r="G6541">
        <v>118</v>
      </c>
      <c r="H6541">
        <v>0</v>
      </c>
      <c r="I6541">
        <v>0</v>
      </c>
      <c r="J6541">
        <v>3</v>
      </c>
      <c r="K6541">
        <v>0</v>
      </c>
      <c r="L6541" t="s">
        <v>291</v>
      </c>
      <c r="M6541" t="s">
        <v>529</v>
      </c>
      <c r="N6541" t="s">
        <v>249</v>
      </c>
      <c r="O6541" t="s">
        <v>22</v>
      </c>
      <c r="P6541" t="s">
        <v>23</v>
      </c>
      <c r="Q6541" t="s">
        <v>24</v>
      </c>
    </row>
    <row r="6542" spans="1:17" x14ac:dyDescent="0.2">
      <c r="A6542" s="2">
        <v>37506</v>
      </c>
      <c r="B6542" t="s">
        <v>469</v>
      </c>
      <c r="C6542" t="s">
        <v>167</v>
      </c>
      <c r="D6542" t="s">
        <v>115</v>
      </c>
      <c r="E6542" t="s">
        <v>115</v>
      </c>
      <c r="F6542">
        <v>95</v>
      </c>
      <c r="G6542">
        <v>33</v>
      </c>
      <c r="H6542">
        <v>0</v>
      </c>
      <c r="I6542">
        <v>0</v>
      </c>
      <c r="J6542">
        <v>2</v>
      </c>
      <c r="K6542">
        <v>2</v>
      </c>
      <c r="L6542" t="s">
        <v>927</v>
      </c>
      <c r="M6542" t="s">
        <v>470</v>
      </c>
      <c r="N6542" t="s">
        <v>469</v>
      </c>
      <c r="O6542" t="s">
        <v>22</v>
      </c>
      <c r="P6542" t="s">
        <v>59</v>
      </c>
      <c r="Q6542" t="s">
        <v>41</v>
      </c>
    </row>
    <row r="6543" spans="1:17" x14ac:dyDescent="0.2">
      <c r="A6543" s="2">
        <v>37506</v>
      </c>
      <c r="B6543" t="s">
        <v>180</v>
      </c>
      <c r="C6543" t="s">
        <v>244</v>
      </c>
      <c r="D6543" t="s">
        <v>50</v>
      </c>
      <c r="E6543" t="s">
        <v>50</v>
      </c>
      <c r="F6543">
        <v>11</v>
      </c>
      <c r="G6543">
        <v>45</v>
      </c>
      <c r="H6543">
        <v>0</v>
      </c>
      <c r="I6543">
        <v>0</v>
      </c>
      <c r="J6543">
        <v>3</v>
      </c>
      <c r="K6543">
        <v>0</v>
      </c>
      <c r="L6543" t="s">
        <v>291</v>
      </c>
      <c r="M6543" t="s">
        <v>181</v>
      </c>
      <c r="N6543" t="s">
        <v>180</v>
      </c>
      <c r="O6543" t="s">
        <v>22</v>
      </c>
      <c r="P6543" t="s">
        <v>23</v>
      </c>
      <c r="Q6543" t="s">
        <v>24</v>
      </c>
    </row>
    <row r="6544" spans="1:17" x14ac:dyDescent="0.2">
      <c r="A6544" s="2">
        <v>37506</v>
      </c>
      <c r="B6544" t="s">
        <v>208</v>
      </c>
      <c r="C6544" t="s">
        <v>199</v>
      </c>
      <c r="D6544" t="s">
        <v>36</v>
      </c>
      <c r="E6544" t="s">
        <v>36</v>
      </c>
      <c r="F6544">
        <v>114</v>
      </c>
      <c r="G6544">
        <v>56</v>
      </c>
      <c r="H6544">
        <v>0</v>
      </c>
      <c r="I6544">
        <v>0</v>
      </c>
      <c r="J6544">
        <v>1</v>
      </c>
      <c r="K6544">
        <v>0</v>
      </c>
      <c r="L6544" t="s">
        <v>62</v>
      </c>
      <c r="M6544" t="s">
        <v>398</v>
      </c>
      <c r="N6544" t="s">
        <v>208</v>
      </c>
      <c r="O6544" t="s">
        <v>22</v>
      </c>
      <c r="P6544" t="s">
        <v>23</v>
      </c>
      <c r="Q6544" t="s">
        <v>24</v>
      </c>
    </row>
    <row r="6545" spans="1:17" x14ac:dyDescent="0.2">
      <c r="A6545" s="2">
        <v>37507</v>
      </c>
      <c r="B6545" t="s">
        <v>267</v>
      </c>
      <c r="C6545" t="s">
        <v>135</v>
      </c>
      <c r="D6545" t="s">
        <v>36</v>
      </c>
      <c r="E6545" t="s">
        <v>36</v>
      </c>
      <c r="F6545">
        <v>64</v>
      </c>
      <c r="G6545">
        <v>28</v>
      </c>
      <c r="H6545">
        <v>0</v>
      </c>
      <c r="I6545">
        <v>0</v>
      </c>
      <c r="J6545">
        <v>0</v>
      </c>
      <c r="K6545">
        <v>0</v>
      </c>
      <c r="L6545" t="s">
        <v>62</v>
      </c>
      <c r="M6545" t="s">
        <v>268</v>
      </c>
      <c r="N6545" t="s">
        <v>267</v>
      </c>
      <c r="O6545" t="s">
        <v>22</v>
      </c>
      <c r="P6545" t="s">
        <v>23</v>
      </c>
      <c r="Q6545" t="s">
        <v>30</v>
      </c>
    </row>
    <row r="6546" spans="1:17" x14ac:dyDescent="0.2">
      <c r="A6546" s="2">
        <v>37507</v>
      </c>
      <c r="B6546" t="s">
        <v>471</v>
      </c>
      <c r="C6546" t="s">
        <v>211</v>
      </c>
      <c r="D6546" t="s">
        <v>36</v>
      </c>
      <c r="E6546" t="s">
        <v>36</v>
      </c>
      <c r="F6546">
        <v>150</v>
      </c>
      <c r="G6546">
        <v>146</v>
      </c>
      <c r="H6546">
        <v>0</v>
      </c>
      <c r="I6546">
        <v>0</v>
      </c>
      <c r="J6546">
        <v>4</v>
      </c>
      <c r="K6546">
        <v>0</v>
      </c>
      <c r="L6546" t="s">
        <v>62</v>
      </c>
      <c r="M6546" t="s">
        <v>639</v>
      </c>
      <c r="N6546" t="s">
        <v>471</v>
      </c>
      <c r="O6546" t="s">
        <v>22</v>
      </c>
      <c r="P6546" t="s">
        <v>23</v>
      </c>
      <c r="Q6546" t="s">
        <v>24</v>
      </c>
    </row>
    <row r="6547" spans="1:17" x14ac:dyDescent="0.2">
      <c r="A6547" s="2">
        <v>37507</v>
      </c>
      <c r="B6547" t="s">
        <v>61</v>
      </c>
      <c r="C6547" t="s">
        <v>224</v>
      </c>
      <c r="D6547" t="s">
        <v>36</v>
      </c>
      <c r="E6547" t="s">
        <v>36</v>
      </c>
      <c r="F6547">
        <v>101</v>
      </c>
      <c r="G6547">
        <v>80</v>
      </c>
      <c r="H6547">
        <v>0</v>
      </c>
      <c r="I6547">
        <v>0</v>
      </c>
      <c r="J6547">
        <v>0</v>
      </c>
      <c r="K6547">
        <v>0</v>
      </c>
      <c r="L6547" t="s">
        <v>62</v>
      </c>
      <c r="M6547" t="s">
        <v>429</v>
      </c>
      <c r="N6547" t="s">
        <v>61</v>
      </c>
      <c r="O6547" t="s">
        <v>22</v>
      </c>
      <c r="P6547" t="s">
        <v>23</v>
      </c>
      <c r="Q6547" t="s">
        <v>30</v>
      </c>
    </row>
    <row r="6548" spans="1:17" x14ac:dyDescent="0.2">
      <c r="A6548" s="2">
        <v>37507</v>
      </c>
      <c r="B6548" t="s">
        <v>802</v>
      </c>
      <c r="C6548" t="s">
        <v>35</v>
      </c>
      <c r="D6548" t="s">
        <v>36</v>
      </c>
      <c r="E6548" t="s">
        <v>36</v>
      </c>
      <c r="F6548">
        <v>191</v>
      </c>
      <c r="G6548">
        <v>144</v>
      </c>
      <c r="H6548">
        <v>0</v>
      </c>
      <c r="I6548">
        <v>0</v>
      </c>
      <c r="J6548">
        <v>1</v>
      </c>
      <c r="K6548">
        <v>3</v>
      </c>
      <c r="L6548" t="s">
        <v>62</v>
      </c>
      <c r="M6548" t="s">
        <v>916</v>
      </c>
      <c r="N6548" t="s">
        <v>802</v>
      </c>
      <c r="O6548" t="s">
        <v>22</v>
      </c>
      <c r="P6548" t="s">
        <v>23</v>
      </c>
      <c r="Q6548" t="s">
        <v>41</v>
      </c>
    </row>
    <row r="6549" spans="1:17" x14ac:dyDescent="0.2">
      <c r="A6549" s="2">
        <v>37507</v>
      </c>
      <c r="B6549" t="s">
        <v>34</v>
      </c>
      <c r="C6549" t="s">
        <v>339</v>
      </c>
      <c r="D6549" t="s">
        <v>36</v>
      </c>
      <c r="E6549" t="s">
        <v>36</v>
      </c>
      <c r="F6549">
        <v>112</v>
      </c>
      <c r="G6549">
        <v>81</v>
      </c>
      <c r="H6549">
        <v>0</v>
      </c>
      <c r="I6549">
        <v>0</v>
      </c>
      <c r="J6549">
        <v>3</v>
      </c>
      <c r="K6549">
        <v>0</v>
      </c>
      <c r="L6549" t="s">
        <v>62</v>
      </c>
      <c r="M6549" t="s">
        <v>37</v>
      </c>
      <c r="N6549" t="s">
        <v>34</v>
      </c>
      <c r="O6549" t="s">
        <v>22</v>
      </c>
      <c r="P6549" t="s">
        <v>23</v>
      </c>
      <c r="Q6549" t="s">
        <v>24</v>
      </c>
    </row>
    <row r="6550" spans="1:17" x14ac:dyDescent="0.2">
      <c r="A6550" s="2">
        <v>37507</v>
      </c>
      <c r="B6550" t="s">
        <v>136</v>
      </c>
      <c r="C6550" t="s">
        <v>149</v>
      </c>
      <c r="D6550" t="s">
        <v>36</v>
      </c>
      <c r="E6550" t="s">
        <v>36</v>
      </c>
      <c r="F6550">
        <v>48</v>
      </c>
      <c r="G6550">
        <v>32</v>
      </c>
      <c r="H6550">
        <v>0</v>
      </c>
      <c r="I6550">
        <v>0</v>
      </c>
      <c r="J6550">
        <v>0</v>
      </c>
      <c r="K6550">
        <v>0</v>
      </c>
      <c r="L6550" t="s">
        <v>62</v>
      </c>
      <c r="M6550" t="s">
        <v>340</v>
      </c>
      <c r="N6550" t="s">
        <v>136</v>
      </c>
      <c r="O6550" t="s">
        <v>22</v>
      </c>
      <c r="P6550" t="s">
        <v>23</v>
      </c>
      <c r="Q6550" t="s">
        <v>30</v>
      </c>
    </row>
    <row r="6551" spans="1:17" x14ac:dyDescent="0.2">
      <c r="A6551" s="2">
        <v>37507</v>
      </c>
      <c r="B6551" t="s">
        <v>405</v>
      </c>
      <c r="C6551" t="s">
        <v>118</v>
      </c>
      <c r="D6551" t="s">
        <v>36</v>
      </c>
      <c r="E6551" t="s">
        <v>36</v>
      </c>
      <c r="F6551">
        <v>138</v>
      </c>
      <c r="G6551">
        <v>29</v>
      </c>
      <c r="H6551">
        <v>0</v>
      </c>
      <c r="I6551">
        <v>0</v>
      </c>
      <c r="J6551">
        <v>0</v>
      </c>
      <c r="K6551">
        <v>1</v>
      </c>
      <c r="L6551" t="s">
        <v>62</v>
      </c>
      <c r="M6551" t="s">
        <v>406</v>
      </c>
      <c r="N6551" t="s">
        <v>405</v>
      </c>
      <c r="O6551" t="s">
        <v>22</v>
      </c>
      <c r="P6551" t="s">
        <v>23</v>
      </c>
      <c r="Q6551" t="s">
        <v>41</v>
      </c>
    </row>
    <row r="6552" spans="1:17" x14ac:dyDescent="0.2">
      <c r="A6552" s="2">
        <v>37507</v>
      </c>
      <c r="B6552" t="s">
        <v>718</v>
      </c>
      <c r="C6552" t="s">
        <v>890</v>
      </c>
      <c r="D6552" t="s">
        <v>36</v>
      </c>
      <c r="E6552" t="s">
        <v>36</v>
      </c>
      <c r="F6552">
        <v>120</v>
      </c>
      <c r="G6552">
        <v>79</v>
      </c>
      <c r="H6552">
        <v>0</v>
      </c>
      <c r="I6552">
        <v>0</v>
      </c>
      <c r="J6552">
        <v>3</v>
      </c>
      <c r="K6552">
        <v>2</v>
      </c>
      <c r="L6552" t="s">
        <v>62</v>
      </c>
      <c r="M6552" t="s">
        <v>1058</v>
      </c>
      <c r="N6552" t="s">
        <v>718</v>
      </c>
      <c r="O6552" t="s">
        <v>22</v>
      </c>
      <c r="P6552" t="s">
        <v>23</v>
      </c>
      <c r="Q6552" t="s">
        <v>24</v>
      </c>
    </row>
    <row r="6553" spans="1:17" x14ac:dyDescent="0.2">
      <c r="A6553" s="2">
        <v>37507</v>
      </c>
      <c r="B6553" t="s">
        <v>174</v>
      </c>
      <c r="C6553" t="s">
        <v>328</v>
      </c>
      <c r="D6553" t="s">
        <v>50</v>
      </c>
      <c r="E6553" t="s">
        <v>50</v>
      </c>
      <c r="F6553">
        <v>151</v>
      </c>
      <c r="G6553">
        <v>91</v>
      </c>
      <c r="H6553">
        <v>0</v>
      </c>
      <c r="I6553">
        <v>0</v>
      </c>
      <c r="J6553">
        <v>1</v>
      </c>
      <c r="K6553">
        <v>1</v>
      </c>
      <c r="L6553" t="s">
        <v>291</v>
      </c>
      <c r="M6553" t="s">
        <v>820</v>
      </c>
      <c r="N6553" t="s">
        <v>174</v>
      </c>
      <c r="O6553" t="s">
        <v>22</v>
      </c>
      <c r="P6553" t="s">
        <v>23</v>
      </c>
      <c r="Q6553" t="s">
        <v>30</v>
      </c>
    </row>
    <row r="6554" spans="1:17" x14ac:dyDescent="0.2">
      <c r="A6554" s="2">
        <v>37507</v>
      </c>
      <c r="B6554" t="s">
        <v>419</v>
      </c>
      <c r="C6554" t="s">
        <v>828</v>
      </c>
      <c r="D6554" t="s">
        <v>36</v>
      </c>
      <c r="E6554" t="s">
        <v>36</v>
      </c>
      <c r="F6554">
        <v>194</v>
      </c>
      <c r="G6554">
        <v>171</v>
      </c>
      <c r="H6554">
        <v>0</v>
      </c>
      <c r="I6554">
        <v>0</v>
      </c>
      <c r="J6554">
        <v>1</v>
      </c>
      <c r="K6554">
        <v>0</v>
      </c>
      <c r="L6554" t="s">
        <v>62</v>
      </c>
      <c r="M6554" t="s">
        <v>441</v>
      </c>
      <c r="N6554" t="s">
        <v>419</v>
      </c>
      <c r="O6554" t="s">
        <v>22</v>
      </c>
      <c r="P6554" t="s">
        <v>23</v>
      </c>
      <c r="Q6554" t="s">
        <v>24</v>
      </c>
    </row>
    <row r="6555" spans="1:17" x14ac:dyDescent="0.2">
      <c r="A6555" s="2">
        <v>37507</v>
      </c>
      <c r="B6555" t="s">
        <v>380</v>
      </c>
      <c r="C6555" t="s">
        <v>138</v>
      </c>
      <c r="D6555" t="s">
        <v>36</v>
      </c>
      <c r="E6555" t="s">
        <v>36</v>
      </c>
      <c r="F6555">
        <v>119</v>
      </c>
      <c r="G6555">
        <v>66</v>
      </c>
      <c r="H6555">
        <v>0</v>
      </c>
      <c r="I6555">
        <v>0</v>
      </c>
      <c r="J6555">
        <v>0</v>
      </c>
      <c r="K6555">
        <v>1</v>
      </c>
      <c r="L6555" t="s">
        <v>62</v>
      </c>
      <c r="M6555" t="s">
        <v>918</v>
      </c>
      <c r="N6555" t="s">
        <v>380</v>
      </c>
      <c r="O6555" t="s">
        <v>22</v>
      </c>
      <c r="P6555" t="s">
        <v>23</v>
      </c>
      <c r="Q6555" t="s">
        <v>41</v>
      </c>
    </row>
    <row r="6556" spans="1:17" x14ac:dyDescent="0.2">
      <c r="A6556" s="2">
        <v>37507</v>
      </c>
      <c r="B6556" t="s">
        <v>53</v>
      </c>
      <c r="C6556" t="s">
        <v>345</v>
      </c>
      <c r="D6556" t="s">
        <v>50</v>
      </c>
      <c r="E6556" t="s">
        <v>50</v>
      </c>
      <c r="F6556">
        <v>65</v>
      </c>
      <c r="G6556">
        <v>53</v>
      </c>
      <c r="H6556">
        <v>0</v>
      </c>
      <c r="I6556">
        <v>0</v>
      </c>
      <c r="J6556">
        <v>4</v>
      </c>
      <c r="K6556">
        <v>1</v>
      </c>
      <c r="L6556" t="s">
        <v>291</v>
      </c>
      <c r="M6556" t="s">
        <v>323</v>
      </c>
      <c r="N6556" t="s">
        <v>53</v>
      </c>
      <c r="O6556" t="s">
        <v>22</v>
      </c>
      <c r="P6556" t="s">
        <v>23</v>
      </c>
      <c r="Q6556" t="s">
        <v>24</v>
      </c>
    </row>
    <row r="6557" spans="1:17" x14ac:dyDescent="0.2">
      <c r="A6557" s="2">
        <v>37507</v>
      </c>
      <c r="B6557" t="s">
        <v>45</v>
      </c>
      <c r="C6557" t="s">
        <v>111</v>
      </c>
      <c r="D6557" t="s">
        <v>36</v>
      </c>
      <c r="E6557" t="s">
        <v>36</v>
      </c>
      <c r="F6557">
        <v>67</v>
      </c>
      <c r="G6557">
        <v>87</v>
      </c>
      <c r="H6557">
        <v>0</v>
      </c>
      <c r="I6557">
        <v>0</v>
      </c>
      <c r="J6557">
        <v>1</v>
      </c>
      <c r="K6557">
        <v>0</v>
      </c>
      <c r="L6557" t="s">
        <v>62</v>
      </c>
      <c r="M6557" t="s">
        <v>47</v>
      </c>
      <c r="N6557" t="s">
        <v>45</v>
      </c>
      <c r="O6557" t="s">
        <v>22</v>
      </c>
      <c r="P6557" t="s">
        <v>23</v>
      </c>
      <c r="Q6557" t="s">
        <v>24</v>
      </c>
    </row>
    <row r="6558" spans="1:17" x14ac:dyDescent="0.2">
      <c r="A6558" s="2">
        <v>37508</v>
      </c>
      <c r="B6558" t="s">
        <v>660</v>
      </c>
      <c r="C6558" t="s">
        <v>296</v>
      </c>
      <c r="D6558" t="s">
        <v>36</v>
      </c>
      <c r="E6558" t="s">
        <v>36</v>
      </c>
      <c r="F6558">
        <v>183</v>
      </c>
      <c r="G6558">
        <v>129</v>
      </c>
      <c r="H6558">
        <v>0</v>
      </c>
      <c r="I6558">
        <v>0</v>
      </c>
      <c r="J6558">
        <v>1</v>
      </c>
      <c r="K6558">
        <v>1</v>
      </c>
      <c r="L6558" t="s">
        <v>62</v>
      </c>
      <c r="M6558" t="s">
        <v>661</v>
      </c>
      <c r="N6558" t="s">
        <v>660</v>
      </c>
      <c r="O6558" t="s">
        <v>22</v>
      </c>
      <c r="P6558" t="s">
        <v>23</v>
      </c>
      <c r="Q6558" t="s">
        <v>30</v>
      </c>
    </row>
    <row r="6559" spans="1:17" x14ac:dyDescent="0.2">
      <c r="A6559" s="2">
        <v>37516</v>
      </c>
      <c r="B6559" t="s">
        <v>167</v>
      </c>
      <c r="C6559" t="s">
        <v>110</v>
      </c>
      <c r="D6559" t="s">
        <v>115</v>
      </c>
      <c r="E6559" t="s">
        <v>36</v>
      </c>
      <c r="F6559">
        <v>33</v>
      </c>
      <c r="G6559">
        <v>41</v>
      </c>
      <c r="H6559">
        <v>0</v>
      </c>
      <c r="I6559">
        <v>0</v>
      </c>
      <c r="J6559">
        <v>1</v>
      </c>
      <c r="K6559">
        <v>1</v>
      </c>
      <c r="L6559" t="s">
        <v>28</v>
      </c>
      <c r="M6559" t="s">
        <v>605</v>
      </c>
      <c r="N6559" t="s">
        <v>167</v>
      </c>
      <c r="O6559" t="s">
        <v>22</v>
      </c>
      <c r="P6559" t="s">
        <v>59</v>
      </c>
      <c r="Q6559" t="s">
        <v>24</v>
      </c>
    </row>
    <row r="6560" spans="1:17" x14ac:dyDescent="0.2">
      <c r="A6560" s="2">
        <v>37517</v>
      </c>
      <c r="B6560" t="s">
        <v>136</v>
      </c>
      <c r="C6560" t="s">
        <v>196</v>
      </c>
      <c r="D6560" t="s">
        <v>36</v>
      </c>
      <c r="E6560" t="s">
        <v>36</v>
      </c>
      <c r="F6560">
        <v>49</v>
      </c>
      <c r="G6560">
        <v>150</v>
      </c>
      <c r="H6560">
        <v>0</v>
      </c>
      <c r="I6560">
        <v>0</v>
      </c>
      <c r="J6560">
        <v>5</v>
      </c>
      <c r="K6560">
        <v>0</v>
      </c>
      <c r="L6560" t="s">
        <v>28</v>
      </c>
      <c r="M6560" t="s">
        <v>431</v>
      </c>
      <c r="N6560" t="s">
        <v>136</v>
      </c>
      <c r="O6560" t="s">
        <v>22</v>
      </c>
      <c r="P6560" t="s">
        <v>23</v>
      </c>
      <c r="Q6560" t="s">
        <v>24</v>
      </c>
    </row>
    <row r="6561" spans="1:17" x14ac:dyDescent="0.2">
      <c r="A6561" s="2">
        <v>37518</v>
      </c>
      <c r="B6561" t="s">
        <v>167</v>
      </c>
      <c r="C6561" t="s">
        <v>38</v>
      </c>
      <c r="D6561" t="s">
        <v>115</v>
      </c>
      <c r="E6561" t="s">
        <v>19</v>
      </c>
      <c r="F6561">
        <v>34</v>
      </c>
      <c r="G6561">
        <v>16</v>
      </c>
      <c r="H6561">
        <v>0</v>
      </c>
      <c r="I6561">
        <v>0</v>
      </c>
      <c r="J6561">
        <v>1</v>
      </c>
      <c r="K6561">
        <v>1</v>
      </c>
      <c r="L6561" t="s">
        <v>28</v>
      </c>
      <c r="M6561" t="s">
        <v>605</v>
      </c>
      <c r="N6561" t="s">
        <v>167</v>
      </c>
      <c r="O6561" t="s">
        <v>22</v>
      </c>
      <c r="P6561" t="s">
        <v>59</v>
      </c>
      <c r="Q6561" t="s">
        <v>24</v>
      </c>
    </row>
    <row r="6562" spans="1:17" x14ac:dyDescent="0.2">
      <c r="A6562" s="2">
        <v>37520</v>
      </c>
      <c r="B6562" t="s">
        <v>250</v>
      </c>
      <c r="C6562" t="s">
        <v>149</v>
      </c>
      <c r="D6562" t="s">
        <v>36</v>
      </c>
      <c r="E6562" t="s">
        <v>36</v>
      </c>
      <c r="F6562">
        <v>96</v>
      </c>
      <c r="G6562">
        <v>33</v>
      </c>
      <c r="H6562">
        <v>0</v>
      </c>
      <c r="I6562">
        <v>0</v>
      </c>
      <c r="J6562">
        <v>1</v>
      </c>
      <c r="K6562">
        <v>3</v>
      </c>
      <c r="L6562" t="s">
        <v>716</v>
      </c>
      <c r="M6562" t="s">
        <v>251</v>
      </c>
      <c r="N6562" t="s">
        <v>250</v>
      </c>
      <c r="O6562" t="s">
        <v>22</v>
      </c>
      <c r="P6562" t="s">
        <v>23</v>
      </c>
      <c r="Q6562" t="s">
        <v>41</v>
      </c>
    </row>
    <row r="6563" spans="1:17" x14ac:dyDescent="0.2">
      <c r="A6563" s="2">
        <v>37523</v>
      </c>
      <c r="B6563" t="s">
        <v>150</v>
      </c>
      <c r="C6563" t="s">
        <v>208</v>
      </c>
      <c r="D6563" t="s">
        <v>36</v>
      </c>
      <c r="E6563" t="s">
        <v>36</v>
      </c>
      <c r="F6563">
        <v>74</v>
      </c>
      <c r="G6563">
        <v>108</v>
      </c>
      <c r="H6563">
        <v>0</v>
      </c>
      <c r="I6563">
        <v>0</v>
      </c>
      <c r="J6563">
        <v>1</v>
      </c>
      <c r="K6563">
        <v>1</v>
      </c>
      <c r="L6563" t="s">
        <v>28</v>
      </c>
      <c r="M6563" t="s">
        <v>842</v>
      </c>
      <c r="N6563" t="s">
        <v>150</v>
      </c>
      <c r="O6563" t="s">
        <v>22</v>
      </c>
      <c r="P6563" t="s">
        <v>23</v>
      </c>
      <c r="Q6563" t="s">
        <v>30</v>
      </c>
    </row>
    <row r="6564" spans="1:17" x14ac:dyDescent="0.2">
      <c r="A6564" s="2">
        <v>37524</v>
      </c>
      <c r="B6564" t="s">
        <v>239</v>
      </c>
      <c r="C6564" t="s">
        <v>176</v>
      </c>
      <c r="D6564" t="s">
        <v>115</v>
      </c>
      <c r="E6564" t="s">
        <v>115</v>
      </c>
      <c r="F6564">
        <v>94</v>
      </c>
      <c r="G6564">
        <v>69</v>
      </c>
      <c r="H6564">
        <v>0</v>
      </c>
      <c r="I6564">
        <v>0</v>
      </c>
      <c r="J6564">
        <v>2</v>
      </c>
      <c r="K6564">
        <v>1</v>
      </c>
      <c r="L6564" t="s">
        <v>28</v>
      </c>
      <c r="M6564" t="s">
        <v>240</v>
      </c>
      <c r="N6564" t="s">
        <v>239</v>
      </c>
      <c r="O6564" t="s">
        <v>22</v>
      </c>
      <c r="P6564" t="s">
        <v>23</v>
      </c>
      <c r="Q6564" t="s">
        <v>24</v>
      </c>
    </row>
    <row r="6565" spans="1:17" x14ac:dyDescent="0.2">
      <c r="A6565" s="2">
        <v>37525</v>
      </c>
      <c r="B6565" t="s">
        <v>404</v>
      </c>
      <c r="C6565" t="s">
        <v>419</v>
      </c>
      <c r="D6565" t="s">
        <v>36</v>
      </c>
      <c r="E6565" t="s">
        <v>36</v>
      </c>
      <c r="F6565">
        <v>130</v>
      </c>
      <c r="G6565">
        <v>189</v>
      </c>
      <c r="H6565">
        <v>0</v>
      </c>
      <c r="I6565">
        <v>0</v>
      </c>
      <c r="J6565">
        <v>1</v>
      </c>
      <c r="K6565">
        <v>0</v>
      </c>
      <c r="L6565" t="s">
        <v>28</v>
      </c>
      <c r="M6565" t="s">
        <v>430</v>
      </c>
      <c r="N6565" t="s">
        <v>404</v>
      </c>
      <c r="O6565" t="s">
        <v>22</v>
      </c>
      <c r="P6565" t="s">
        <v>23</v>
      </c>
      <c r="Q6565" t="s">
        <v>24</v>
      </c>
    </row>
    <row r="6566" spans="1:17" x14ac:dyDescent="0.2">
      <c r="A6566" s="2">
        <v>37527</v>
      </c>
      <c r="B6566" t="s">
        <v>149</v>
      </c>
      <c r="C6566" t="s">
        <v>250</v>
      </c>
      <c r="D6566" t="s">
        <v>36</v>
      </c>
      <c r="E6566" t="s">
        <v>36</v>
      </c>
      <c r="F6566">
        <v>33</v>
      </c>
      <c r="G6566">
        <v>96</v>
      </c>
      <c r="H6566">
        <v>0</v>
      </c>
      <c r="I6566">
        <v>0</v>
      </c>
      <c r="J6566">
        <v>1</v>
      </c>
      <c r="K6566">
        <v>0</v>
      </c>
      <c r="L6566" t="s">
        <v>716</v>
      </c>
      <c r="M6566" t="s">
        <v>566</v>
      </c>
      <c r="N6566" t="s">
        <v>149</v>
      </c>
      <c r="O6566" t="s">
        <v>22</v>
      </c>
      <c r="P6566" t="s">
        <v>23</v>
      </c>
      <c r="Q6566" t="s">
        <v>24</v>
      </c>
    </row>
    <row r="6567" spans="1:17" x14ac:dyDescent="0.2">
      <c r="A6567" s="2">
        <v>37527</v>
      </c>
      <c r="B6567" t="s">
        <v>45</v>
      </c>
      <c r="C6567" t="s">
        <v>138</v>
      </c>
      <c r="D6567" t="s">
        <v>36</v>
      </c>
      <c r="E6567" t="s">
        <v>36</v>
      </c>
      <c r="F6567">
        <v>60</v>
      </c>
      <c r="G6567">
        <v>65</v>
      </c>
      <c r="H6567">
        <v>0</v>
      </c>
      <c r="I6567">
        <v>0</v>
      </c>
      <c r="J6567">
        <v>0</v>
      </c>
      <c r="K6567">
        <v>0</v>
      </c>
      <c r="L6567" t="s">
        <v>28</v>
      </c>
      <c r="M6567" t="s">
        <v>47</v>
      </c>
      <c r="N6567" t="s">
        <v>45</v>
      </c>
      <c r="O6567" t="s">
        <v>22</v>
      </c>
      <c r="P6567" t="s">
        <v>23</v>
      </c>
      <c r="Q6567" t="s">
        <v>30</v>
      </c>
    </row>
    <row r="6568" spans="1:17" x14ac:dyDescent="0.2">
      <c r="A6568" s="2">
        <v>37531</v>
      </c>
      <c r="B6568" t="s">
        <v>111</v>
      </c>
      <c r="C6568" t="s">
        <v>197</v>
      </c>
      <c r="D6568" t="s">
        <v>36</v>
      </c>
      <c r="E6568" t="s">
        <v>36</v>
      </c>
      <c r="F6568">
        <v>88</v>
      </c>
      <c r="G6568">
        <v>181</v>
      </c>
      <c r="H6568">
        <v>0</v>
      </c>
      <c r="I6568">
        <v>0</v>
      </c>
      <c r="J6568">
        <v>2</v>
      </c>
      <c r="K6568">
        <v>1</v>
      </c>
      <c r="L6568" t="s">
        <v>28</v>
      </c>
      <c r="M6568" t="s">
        <v>218</v>
      </c>
      <c r="N6568" t="s">
        <v>111</v>
      </c>
      <c r="O6568" t="s">
        <v>22</v>
      </c>
      <c r="P6568" t="s">
        <v>23</v>
      </c>
      <c r="Q6568" t="s">
        <v>24</v>
      </c>
    </row>
    <row r="6569" spans="1:17" x14ac:dyDescent="0.2">
      <c r="A6569" s="2">
        <v>37532</v>
      </c>
      <c r="B6569" t="s">
        <v>110</v>
      </c>
      <c r="C6569" t="s">
        <v>237</v>
      </c>
      <c r="D6569" t="s">
        <v>36</v>
      </c>
      <c r="E6569" t="s">
        <v>36</v>
      </c>
      <c r="F6569">
        <v>36</v>
      </c>
      <c r="G6569">
        <v>187</v>
      </c>
      <c r="H6569">
        <v>0</v>
      </c>
      <c r="I6569">
        <v>0</v>
      </c>
      <c r="J6569">
        <v>6</v>
      </c>
      <c r="K6569">
        <v>1</v>
      </c>
      <c r="L6569" t="s">
        <v>28</v>
      </c>
      <c r="M6569" t="s">
        <v>142</v>
      </c>
      <c r="N6569" t="s">
        <v>110</v>
      </c>
      <c r="O6569" t="s">
        <v>22</v>
      </c>
      <c r="P6569" t="s">
        <v>23</v>
      </c>
      <c r="Q6569" t="s">
        <v>24</v>
      </c>
    </row>
    <row r="6570" spans="1:17" x14ac:dyDescent="0.2">
      <c r="A6570" s="2">
        <v>37534</v>
      </c>
      <c r="B6570" t="s">
        <v>111</v>
      </c>
      <c r="C6570" t="s">
        <v>197</v>
      </c>
      <c r="D6570" t="s">
        <v>36</v>
      </c>
      <c r="E6570" t="s">
        <v>36</v>
      </c>
      <c r="F6570">
        <v>88</v>
      </c>
      <c r="G6570">
        <v>181</v>
      </c>
      <c r="H6570">
        <v>0</v>
      </c>
      <c r="I6570">
        <v>0</v>
      </c>
      <c r="J6570">
        <v>2</v>
      </c>
      <c r="K6570">
        <v>0</v>
      </c>
      <c r="L6570" t="s">
        <v>28</v>
      </c>
      <c r="M6570" t="s">
        <v>218</v>
      </c>
      <c r="N6570" t="s">
        <v>111</v>
      </c>
      <c r="O6570" t="s">
        <v>22</v>
      </c>
      <c r="P6570" t="s">
        <v>23</v>
      </c>
      <c r="Q6570" t="s">
        <v>24</v>
      </c>
    </row>
    <row r="6571" spans="1:17" x14ac:dyDescent="0.2">
      <c r="A6571" s="2">
        <v>37535</v>
      </c>
      <c r="B6571" t="s">
        <v>221</v>
      </c>
      <c r="C6571" t="s">
        <v>456</v>
      </c>
      <c r="D6571" t="s">
        <v>27</v>
      </c>
      <c r="E6571" t="s">
        <v>27</v>
      </c>
      <c r="F6571">
        <v>116</v>
      </c>
      <c r="G6571">
        <v>128</v>
      </c>
      <c r="H6571">
        <v>0</v>
      </c>
      <c r="I6571">
        <v>0</v>
      </c>
      <c r="J6571">
        <v>3</v>
      </c>
      <c r="K6571">
        <v>2</v>
      </c>
      <c r="L6571" t="s">
        <v>28</v>
      </c>
      <c r="M6571" t="s">
        <v>223</v>
      </c>
      <c r="N6571" t="s">
        <v>221</v>
      </c>
      <c r="O6571" t="s">
        <v>22</v>
      </c>
      <c r="P6571" t="s">
        <v>23</v>
      </c>
      <c r="Q6571" t="s">
        <v>24</v>
      </c>
    </row>
    <row r="6572" spans="1:17" x14ac:dyDescent="0.2">
      <c r="A6572" s="2">
        <v>37535</v>
      </c>
      <c r="B6572" t="s">
        <v>46</v>
      </c>
      <c r="C6572" t="s">
        <v>405</v>
      </c>
      <c r="D6572" t="s">
        <v>36</v>
      </c>
      <c r="E6572" t="s">
        <v>36</v>
      </c>
      <c r="F6572">
        <v>123</v>
      </c>
      <c r="G6572">
        <v>136</v>
      </c>
      <c r="H6572">
        <v>0</v>
      </c>
      <c r="I6572">
        <v>0</v>
      </c>
      <c r="J6572">
        <v>0</v>
      </c>
      <c r="K6572">
        <v>0</v>
      </c>
      <c r="L6572" t="s">
        <v>28</v>
      </c>
      <c r="M6572" t="s">
        <v>1035</v>
      </c>
      <c r="N6572" t="s">
        <v>46</v>
      </c>
      <c r="O6572" t="s">
        <v>22</v>
      </c>
      <c r="P6572" t="s">
        <v>23</v>
      </c>
      <c r="Q6572" t="s">
        <v>30</v>
      </c>
    </row>
    <row r="6573" spans="1:17" x14ac:dyDescent="0.2">
      <c r="A6573" s="2">
        <v>37537</v>
      </c>
      <c r="B6573" t="s">
        <v>199</v>
      </c>
      <c r="C6573" t="s">
        <v>405</v>
      </c>
      <c r="D6573" t="s">
        <v>36</v>
      </c>
      <c r="E6573" t="s">
        <v>36</v>
      </c>
      <c r="F6573">
        <v>61</v>
      </c>
      <c r="G6573">
        <v>136</v>
      </c>
      <c r="H6573">
        <v>0</v>
      </c>
      <c r="I6573">
        <v>0</v>
      </c>
      <c r="J6573">
        <v>2</v>
      </c>
      <c r="K6573">
        <v>1</v>
      </c>
      <c r="L6573" t="s">
        <v>28</v>
      </c>
      <c r="M6573" t="s">
        <v>220</v>
      </c>
      <c r="N6573" t="s">
        <v>199</v>
      </c>
      <c r="O6573" t="s">
        <v>22</v>
      </c>
      <c r="P6573" t="s">
        <v>23</v>
      </c>
      <c r="Q6573" t="s">
        <v>24</v>
      </c>
    </row>
    <row r="6574" spans="1:17" x14ac:dyDescent="0.2">
      <c r="A6574" s="2">
        <v>37540</v>
      </c>
      <c r="B6574" t="s">
        <v>150</v>
      </c>
      <c r="C6574" t="s">
        <v>756</v>
      </c>
      <c r="D6574" t="s">
        <v>36</v>
      </c>
      <c r="E6574" t="s">
        <v>36</v>
      </c>
      <c r="F6574">
        <v>74</v>
      </c>
      <c r="G6574">
        <v>175</v>
      </c>
      <c r="H6574">
        <v>0</v>
      </c>
      <c r="I6574">
        <v>0</v>
      </c>
      <c r="J6574">
        <v>4</v>
      </c>
      <c r="K6574">
        <v>1</v>
      </c>
      <c r="L6574" t="s">
        <v>62</v>
      </c>
      <c r="M6574" t="s">
        <v>842</v>
      </c>
      <c r="N6574" t="s">
        <v>150</v>
      </c>
      <c r="O6574" t="s">
        <v>22</v>
      </c>
      <c r="P6574" t="s">
        <v>23</v>
      </c>
      <c r="Q6574" t="s">
        <v>24</v>
      </c>
    </row>
    <row r="6575" spans="1:17" x14ac:dyDescent="0.2">
      <c r="A6575" s="2">
        <v>37540</v>
      </c>
      <c r="B6575" t="s">
        <v>646</v>
      </c>
      <c r="C6575" t="s">
        <v>129</v>
      </c>
      <c r="D6575" t="s">
        <v>50</v>
      </c>
      <c r="E6575" t="s">
        <v>50</v>
      </c>
      <c r="F6575">
        <v>83</v>
      </c>
      <c r="G6575">
        <v>4</v>
      </c>
      <c r="H6575">
        <v>0</v>
      </c>
      <c r="I6575">
        <v>0</v>
      </c>
      <c r="J6575">
        <v>1</v>
      </c>
      <c r="K6575">
        <v>1</v>
      </c>
      <c r="L6575" t="s">
        <v>28</v>
      </c>
      <c r="M6575" t="s">
        <v>671</v>
      </c>
      <c r="N6575" t="s">
        <v>646</v>
      </c>
      <c r="O6575" t="s">
        <v>22</v>
      </c>
      <c r="P6575" t="s">
        <v>23</v>
      </c>
      <c r="Q6575" t="s">
        <v>30</v>
      </c>
    </row>
    <row r="6576" spans="1:17" x14ac:dyDescent="0.2">
      <c r="A6576" s="2">
        <v>37541</v>
      </c>
      <c r="B6576" t="s">
        <v>85</v>
      </c>
      <c r="C6576" t="s">
        <v>53</v>
      </c>
      <c r="D6576" t="s">
        <v>50</v>
      </c>
      <c r="E6576" t="s">
        <v>50</v>
      </c>
      <c r="F6576">
        <v>95</v>
      </c>
      <c r="G6576">
        <v>55</v>
      </c>
      <c r="H6576">
        <v>0</v>
      </c>
      <c r="I6576">
        <v>0</v>
      </c>
      <c r="J6576">
        <v>1</v>
      </c>
      <c r="K6576">
        <v>1</v>
      </c>
      <c r="L6576" t="s">
        <v>291</v>
      </c>
      <c r="M6576" t="s">
        <v>86</v>
      </c>
      <c r="N6576" t="s">
        <v>85</v>
      </c>
      <c r="O6576" t="s">
        <v>22</v>
      </c>
      <c r="P6576" t="s">
        <v>23</v>
      </c>
      <c r="Q6576" t="s">
        <v>30</v>
      </c>
    </row>
    <row r="6577" spans="1:17" x14ac:dyDescent="0.2">
      <c r="A6577" s="2">
        <v>37541</v>
      </c>
      <c r="B6577" t="s">
        <v>737</v>
      </c>
      <c r="C6577" t="s">
        <v>147</v>
      </c>
      <c r="D6577" t="s">
        <v>50</v>
      </c>
      <c r="E6577" t="s">
        <v>50</v>
      </c>
      <c r="F6577">
        <v>140</v>
      </c>
      <c r="G6577">
        <v>19</v>
      </c>
      <c r="H6577">
        <v>0</v>
      </c>
      <c r="I6577">
        <v>0</v>
      </c>
      <c r="J6577">
        <v>0</v>
      </c>
      <c r="K6577">
        <v>1</v>
      </c>
      <c r="L6577" t="s">
        <v>291</v>
      </c>
      <c r="M6577" t="s">
        <v>819</v>
      </c>
      <c r="N6577" t="s">
        <v>737</v>
      </c>
      <c r="O6577" t="s">
        <v>22</v>
      </c>
      <c r="P6577" t="s">
        <v>23</v>
      </c>
      <c r="Q6577" t="s">
        <v>41</v>
      </c>
    </row>
    <row r="6578" spans="1:17" x14ac:dyDescent="0.2">
      <c r="A6578" s="2">
        <v>37541</v>
      </c>
      <c r="B6578" t="s">
        <v>317</v>
      </c>
      <c r="C6578" t="s">
        <v>69</v>
      </c>
      <c r="D6578" t="s">
        <v>50</v>
      </c>
      <c r="E6578" t="s">
        <v>50</v>
      </c>
      <c r="F6578">
        <v>78</v>
      </c>
      <c r="G6578">
        <v>56</v>
      </c>
      <c r="H6578">
        <v>0</v>
      </c>
      <c r="I6578">
        <v>0</v>
      </c>
      <c r="J6578">
        <v>0</v>
      </c>
      <c r="K6578">
        <v>2</v>
      </c>
      <c r="L6578" t="s">
        <v>291</v>
      </c>
      <c r="M6578" t="s">
        <v>394</v>
      </c>
      <c r="N6578" t="s">
        <v>317</v>
      </c>
      <c r="O6578" t="s">
        <v>22</v>
      </c>
      <c r="P6578" t="s">
        <v>23</v>
      </c>
      <c r="Q6578" t="s">
        <v>41</v>
      </c>
    </row>
    <row r="6579" spans="1:17" x14ac:dyDescent="0.2">
      <c r="A6579" s="2">
        <v>37541</v>
      </c>
      <c r="B6579" t="s">
        <v>87</v>
      </c>
      <c r="C6579" t="s">
        <v>274</v>
      </c>
      <c r="D6579" t="s">
        <v>50</v>
      </c>
      <c r="E6579" t="s">
        <v>50</v>
      </c>
      <c r="F6579">
        <v>50</v>
      </c>
      <c r="G6579">
        <v>29</v>
      </c>
      <c r="H6579">
        <v>0</v>
      </c>
      <c r="I6579">
        <v>0</v>
      </c>
      <c r="J6579">
        <v>2</v>
      </c>
      <c r="K6579">
        <v>0</v>
      </c>
      <c r="L6579" t="s">
        <v>291</v>
      </c>
      <c r="M6579" t="s">
        <v>88</v>
      </c>
      <c r="N6579" t="s">
        <v>87</v>
      </c>
      <c r="O6579" t="s">
        <v>22</v>
      </c>
      <c r="P6579" t="s">
        <v>23</v>
      </c>
      <c r="Q6579" t="s">
        <v>24</v>
      </c>
    </row>
    <row r="6580" spans="1:17" x14ac:dyDescent="0.2">
      <c r="A6580" s="2">
        <v>37541</v>
      </c>
      <c r="B6580" t="s">
        <v>72</v>
      </c>
      <c r="C6580" t="s">
        <v>97</v>
      </c>
      <c r="D6580" t="s">
        <v>50</v>
      </c>
      <c r="E6580" t="s">
        <v>50</v>
      </c>
      <c r="F6580">
        <v>13</v>
      </c>
      <c r="G6580">
        <v>148</v>
      </c>
      <c r="H6580">
        <v>0</v>
      </c>
      <c r="I6580">
        <v>0</v>
      </c>
      <c r="J6580">
        <v>2</v>
      </c>
      <c r="K6580">
        <v>0</v>
      </c>
      <c r="L6580" t="s">
        <v>291</v>
      </c>
      <c r="M6580" t="s">
        <v>74</v>
      </c>
      <c r="N6580" t="s">
        <v>72</v>
      </c>
      <c r="O6580" t="s">
        <v>22</v>
      </c>
      <c r="P6580" t="s">
        <v>23</v>
      </c>
      <c r="Q6580" t="s">
        <v>24</v>
      </c>
    </row>
    <row r="6581" spans="1:17" x14ac:dyDescent="0.2">
      <c r="A6581" s="2">
        <v>37541</v>
      </c>
      <c r="B6581" t="s">
        <v>828</v>
      </c>
      <c r="C6581" t="s">
        <v>45</v>
      </c>
      <c r="D6581" t="s">
        <v>36</v>
      </c>
      <c r="E6581" t="s">
        <v>36</v>
      </c>
      <c r="F6581">
        <v>170</v>
      </c>
      <c r="G6581">
        <v>60</v>
      </c>
      <c r="H6581">
        <v>0</v>
      </c>
      <c r="I6581">
        <v>0</v>
      </c>
      <c r="J6581">
        <v>0</v>
      </c>
      <c r="K6581">
        <v>1</v>
      </c>
      <c r="L6581" t="s">
        <v>62</v>
      </c>
      <c r="M6581" t="s">
        <v>829</v>
      </c>
      <c r="N6581" t="s">
        <v>828</v>
      </c>
      <c r="O6581" t="s">
        <v>22</v>
      </c>
      <c r="P6581" t="s">
        <v>23</v>
      </c>
      <c r="Q6581" t="s">
        <v>41</v>
      </c>
    </row>
    <row r="6582" spans="1:17" x14ac:dyDescent="0.2">
      <c r="A6582" s="2">
        <v>37541</v>
      </c>
      <c r="B6582" t="s">
        <v>70</v>
      </c>
      <c r="C6582" t="s">
        <v>386</v>
      </c>
      <c r="D6582" t="s">
        <v>50</v>
      </c>
      <c r="E6582" t="s">
        <v>50</v>
      </c>
      <c r="F6582">
        <v>44</v>
      </c>
      <c r="G6582">
        <v>109</v>
      </c>
      <c r="H6582">
        <v>0</v>
      </c>
      <c r="I6582">
        <v>0</v>
      </c>
      <c r="J6582">
        <v>3</v>
      </c>
      <c r="K6582">
        <v>0</v>
      </c>
      <c r="L6582" t="s">
        <v>291</v>
      </c>
      <c r="M6582" t="s">
        <v>383</v>
      </c>
      <c r="N6582" t="s">
        <v>70</v>
      </c>
      <c r="O6582" t="s">
        <v>22</v>
      </c>
      <c r="P6582" t="s">
        <v>23</v>
      </c>
      <c r="Q6582" t="s">
        <v>24</v>
      </c>
    </row>
    <row r="6583" spans="1:17" x14ac:dyDescent="0.2">
      <c r="A6583" s="2">
        <v>37541</v>
      </c>
      <c r="B6583" t="s">
        <v>67</v>
      </c>
      <c r="C6583" t="s">
        <v>249</v>
      </c>
      <c r="D6583" t="s">
        <v>50</v>
      </c>
      <c r="E6583" t="s">
        <v>50</v>
      </c>
      <c r="F6583">
        <v>2</v>
      </c>
      <c r="G6583">
        <v>28</v>
      </c>
      <c r="H6583">
        <v>0</v>
      </c>
      <c r="I6583">
        <v>0</v>
      </c>
      <c r="J6583">
        <v>5</v>
      </c>
      <c r="K6583">
        <v>0</v>
      </c>
      <c r="L6583" t="s">
        <v>291</v>
      </c>
      <c r="M6583" t="s">
        <v>769</v>
      </c>
      <c r="N6583" t="s">
        <v>67</v>
      </c>
      <c r="O6583" t="s">
        <v>22</v>
      </c>
      <c r="P6583" t="s">
        <v>23</v>
      </c>
      <c r="Q6583" t="s">
        <v>24</v>
      </c>
    </row>
    <row r="6584" spans="1:17" x14ac:dyDescent="0.2">
      <c r="A6584" s="2">
        <v>37541</v>
      </c>
      <c r="B6584" t="s">
        <v>76</v>
      </c>
      <c r="C6584" t="s">
        <v>104</v>
      </c>
      <c r="D6584" t="s">
        <v>50</v>
      </c>
      <c r="E6584" t="s">
        <v>50</v>
      </c>
      <c r="F6584">
        <v>54</v>
      </c>
      <c r="G6584">
        <v>63</v>
      </c>
      <c r="H6584">
        <v>0</v>
      </c>
      <c r="I6584">
        <v>0</v>
      </c>
      <c r="J6584">
        <v>0</v>
      </c>
      <c r="K6584">
        <v>2</v>
      </c>
      <c r="L6584" t="s">
        <v>291</v>
      </c>
      <c r="M6584" t="s">
        <v>78</v>
      </c>
      <c r="N6584" t="s">
        <v>76</v>
      </c>
      <c r="O6584" t="s">
        <v>22</v>
      </c>
      <c r="P6584" t="s">
        <v>23</v>
      </c>
      <c r="Q6584" t="s">
        <v>41</v>
      </c>
    </row>
    <row r="6585" spans="1:17" x14ac:dyDescent="0.2">
      <c r="A6585" s="2">
        <v>37541</v>
      </c>
      <c r="B6585" t="s">
        <v>73</v>
      </c>
      <c r="C6585" t="s">
        <v>48</v>
      </c>
      <c r="D6585" t="s">
        <v>50</v>
      </c>
      <c r="E6585" t="s">
        <v>50</v>
      </c>
      <c r="F6585">
        <v>101</v>
      </c>
      <c r="G6585">
        <v>119</v>
      </c>
      <c r="H6585">
        <v>0</v>
      </c>
      <c r="I6585">
        <v>0</v>
      </c>
      <c r="J6585">
        <v>2</v>
      </c>
      <c r="K6585">
        <v>0</v>
      </c>
      <c r="L6585" t="s">
        <v>291</v>
      </c>
      <c r="M6585" t="s">
        <v>806</v>
      </c>
      <c r="N6585" t="s">
        <v>73</v>
      </c>
      <c r="O6585" t="s">
        <v>22</v>
      </c>
      <c r="P6585" t="s">
        <v>23</v>
      </c>
      <c r="Q6585" t="s">
        <v>24</v>
      </c>
    </row>
    <row r="6586" spans="1:17" x14ac:dyDescent="0.2">
      <c r="A6586" s="2">
        <v>37541</v>
      </c>
      <c r="B6586" t="s">
        <v>328</v>
      </c>
      <c r="C6586" t="s">
        <v>180</v>
      </c>
      <c r="D6586" t="s">
        <v>50</v>
      </c>
      <c r="E6586" t="s">
        <v>50</v>
      </c>
      <c r="F6586">
        <v>90</v>
      </c>
      <c r="G6586">
        <v>7</v>
      </c>
      <c r="H6586">
        <v>0</v>
      </c>
      <c r="I6586">
        <v>0</v>
      </c>
      <c r="J6586">
        <v>1</v>
      </c>
      <c r="K6586">
        <v>2</v>
      </c>
      <c r="L6586" t="s">
        <v>291</v>
      </c>
      <c r="M6586" t="s">
        <v>329</v>
      </c>
      <c r="N6586" t="s">
        <v>328</v>
      </c>
      <c r="O6586" t="s">
        <v>22</v>
      </c>
      <c r="P6586" t="s">
        <v>23</v>
      </c>
      <c r="Q6586" t="s">
        <v>41</v>
      </c>
    </row>
    <row r="6587" spans="1:17" x14ac:dyDescent="0.2">
      <c r="A6587" s="2">
        <v>37541</v>
      </c>
      <c r="B6587" t="s">
        <v>250</v>
      </c>
      <c r="C6587" t="s">
        <v>267</v>
      </c>
      <c r="D6587" t="s">
        <v>36</v>
      </c>
      <c r="E6587" t="s">
        <v>36</v>
      </c>
      <c r="F6587">
        <v>96</v>
      </c>
      <c r="G6587">
        <v>62</v>
      </c>
      <c r="H6587">
        <v>0</v>
      </c>
      <c r="I6587">
        <v>0</v>
      </c>
      <c r="J6587">
        <v>1</v>
      </c>
      <c r="K6587">
        <v>0</v>
      </c>
      <c r="L6587" t="s">
        <v>62</v>
      </c>
      <c r="M6587" t="s">
        <v>634</v>
      </c>
      <c r="N6587" t="s">
        <v>250</v>
      </c>
      <c r="O6587" t="s">
        <v>22</v>
      </c>
      <c r="P6587" t="s">
        <v>23</v>
      </c>
      <c r="Q6587" t="s">
        <v>24</v>
      </c>
    </row>
    <row r="6588" spans="1:17" x14ac:dyDescent="0.2">
      <c r="A6588" s="2">
        <v>37541</v>
      </c>
      <c r="B6588" t="s">
        <v>184</v>
      </c>
      <c r="C6588" t="s">
        <v>123</v>
      </c>
      <c r="D6588" t="s">
        <v>50</v>
      </c>
      <c r="E6588" t="s">
        <v>50</v>
      </c>
      <c r="F6588">
        <v>120</v>
      </c>
      <c r="G6588">
        <v>52</v>
      </c>
      <c r="H6588">
        <v>0</v>
      </c>
      <c r="I6588">
        <v>0</v>
      </c>
      <c r="J6588">
        <v>0</v>
      </c>
      <c r="K6588">
        <v>2</v>
      </c>
      <c r="L6588" t="s">
        <v>291</v>
      </c>
      <c r="M6588" t="s">
        <v>193</v>
      </c>
      <c r="N6588" t="s">
        <v>184</v>
      </c>
      <c r="O6588" t="s">
        <v>22</v>
      </c>
      <c r="P6588" t="s">
        <v>23</v>
      </c>
      <c r="Q6588" t="s">
        <v>41</v>
      </c>
    </row>
    <row r="6589" spans="1:17" x14ac:dyDescent="0.2">
      <c r="A6589" s="2">
        <v>37541</v>
      </c>
      <c r="B6589" t="s">
        <v>404</v>
      </c>
      <c r="C6589" t="s">
        <v>378</v>
      </c>
      <c r="D6589" t="s">
        <v>36</v>
      </c>
      <c r="E6589" t="s">
        <v>36</v>
      </c>
      <c r="F6589">
        <v>130</v>
      </c>
      <c r="G6589">
        <v>112</v>
      </c>
      <c r="H6589">
        <v>0</v>
      </c>
      <c r="I6589">
        <v>0</v>
      </c>
      <c r="J6589">
        <v>0</v>
      </c>
      <c r="K6589">
        <v>1</v>
      </c>
      <c r="L6589" t="s">
        <v>62</v>
      </c>
      <c r="M6589" t="s">
        <v>1059</v>
      </c>
      <c r="N6589" t="s">
        <v>404</v>
      </c>
      <c r="O6589" t="s">
        <v>22</v>
      </c>
      <c r="P6589" t="s">
        <v>23</v>
      </c>
      <c r="Q6589" t="s">
        <v>41</v>
      </c>
    </row>
    <row r="6590" spans="1:17" x14ac:dyDescent="0.2">
      <c r="A6590" s="2">
        <v>37541</v>
      </c>
      <c r="B6590" t="s">
        <v>384</v>
      </c>
      <c r="C6590" t="s">
        <v>293</v>
      </c>
      <c r="D6590" t="s">
        <v>50</v>
      </c>
      <c r="E6590" t="s">
        <v>50</v>
      </c>
      <c r="F6590">
        <v>107</v>
      </c>
      <c r="G6590">
        <v>17</v>
      </c>
      <c r="H6590">
        <v>0</v>
      </c>
      <c r="I6590">
        <v>0</v>
      </c>
      <c r="J6590">
        <v>0</v>
      </c>
      <c r="K6590">
        <v>2</v>
      </c>
      <c r="L6590" t="s">
        <v>291</v>
      </c>
      <c r="M6590" t="s">
        <v>395</v>
      </c>
      <c r="N6590" t="s">
        <v>384</v>
      </c>
      <c r="O6590" t="s">
        <v>22</v>
      </c>
      <c r="P6590" t="s">
        <v>23</v>
      </c>
      <c r="Q6590" t="s">
        <v>41</v>
      </c>
    </row>
    <row r="6591" spans="1:17" x14ac:dyDescent="0.2">
      <c r="A6591" s="2">
        <v>37541</v>
      </c>
      <c r="B6591" t="s">
        <v>90</v>
      </c>
      <c r="C6591" t="s">
        <v>101</v>
      </c>
      <c r="D6591" t="s">
        <v>50</v>
      </c>
      <c r="E6591" t="s">
        <v>50</v>
      </c>
      <c r="F6591">
        <v>35</v>
      </c>
      <c r="G6591">
        <v>97</v>
      </c>
      <c r="H6591">
        <v>0</v>
      </c>
      <c r="I6591">
        <v>0</v>
      </c>
      <c r="J6591">
        <v>0</v>
      </c>
      <c r="K6591">
        <v>1</v>
      </c>
      <c r="L6591" t="s">
        <v>291</v>
      </c>
      <c r="M6591" t="s">
        <v>750</v>
      </c>
      <c r="N6591" t="s">
        <v>90</v>
      </c>
      <c r="O6591" t="s">
        <v>22</v>
      </c>
      <c r="P6591" t="s">
        <v>23</v>
      </c>
      <c r="Q6591" t="s">
        <v>41</v>
      </c>
    </row>
    <row r="6592" spans="1:17" x14ac:dyDescent="0.2">
      <c r="A6592" s="2">
        <v>37541</v>
      </c>
      <c r="B6592" t="s">
        <v>82</v>
      </c>
      <c r="C6592" t="s">
        <v>128</v>
      </c>
      <c r="D6592" t="s">
        <v>50</v>
      </c>
      <c r="E6592" t="s">
        <v>36</v>
      </c>
      <c r="F6592">
        <v>11</v>
      </c>
      <c r="G6592">
        <v>39</v>
      </c>
      <c r="H6592">
        <v>0</v>
      </c>
      <c r="I6592">
        <v>0</v>
      </c>
      <c r="J6592">
        <v>1</v>
      </c>
      <c r="K6592">
        <v>1</v>
      </c>
      <c r="L6592" t="s">
        <v>28</v>
      </c>
      <c r="M6592" t="s">
        <v>187</v>
      </c>
      <c r="N6592" t="s">
        <v>82</v>
      </c>
      <c r="O6592" t="s">
        <v>22</v>
      </c>
      <c r="P6592" t="s">
        <v>23</v>
      </c>
      <c r="Q6592" t="s">
        <v>30</v>
      </c>
    </row>
    <row r="6593" spans="1:17" x14ac:dyDescent="0.2">
      <c r="A6593" s="2">
        <v>37541</v>
      </c>
      <c r="B6593" t="s">
        <v>92</v>
      </c>
      <c r="C6593" t="s">
        <v>49</v>
      </c>
      <c r="D6593" t="s">
        <v>50</v>
      </c>
      <c r="E6593" t="s">
        <v>50</v>
      </c>
      <c r="F6593">
        <v>26</v>
      </c>
      <c r="G6593">
        <v>38</v>
      </c>
      <c r="H6593">
        <v>0</v>
      </c>
      <c r="I6593">
        <v>0</v>
      </c>
      <c r="J6593">
        <v>0</v>
      </c>
      <c r="K6593">
        <v>1</v>
      </c>
      <c r="L6593" t="s">
        <v>291</v>
      </c>
      <c r="M6593" t="s">
        <v>124</v>
      </c>
      <c r="N6593" t="s">
        <v>92</v>
      </c>
      <c r="O6593" t="s">
        <v>22</v>
      </c>
      <c r="P6593" t="s">
        <v>23</v>
      </c>
      <c r="Q6593" t="s">
        <v>41</v>
      </c>
    </row>
    <row r="6594" spans="1:17" x14ac:dyDescent="0.2">
      <c r="A6594" s="2">
        <v>37541</v>
      </c>
      <c r="B6594" t="s">
        <v>118</v>
      </c>
      <c r="C6594" t="s">
        <v>135</v>
      </c>
      <c r="D6594" t="s">
        <v>36</v>
      </c>
      <c r="E6594" t="s">
        <v>36</v>
      </c>
      <c r="F6594">
        <v>32</v>
      </c>
      <c r="G6594">
        <v>30</v>
      </c>
      <c r="H6594">
        <v>0</v>
      </c>
      <c r="I6594">
        <v>0</v>
      </c>
      <c r="J6594">
        <v>2</v>
      </c>
      <c r="K6594">
        <v>2</v>
      </c>
      <c r="L6594" t="s">
        <v>28</v>
      </c>
      <c r="M6594" t="s">
        <v>241</v>
      </c>
      <c r="N6594" t="s">
        <v>118</v>
      </c>
      <c r="O6594" t="s">
        <v>22</v>
      </c>
      <c r="P6594" t="s">
        <v>23</v>
      </c>
      <c r="Q6594" t="s">
        <v>30</v>
      </c>
    </row>
    <row r="6595" spans="1:17" x14ac:dyDescent="0.2">
      <c r="A6595" s="2">
        <v>37541</v>
      </c>
      <c r="B6595" t="s">
        <v>35</v>
      </c>
      <c r="C6595" t="s">
        <v>141</v>
      </c>
      <c r="D6595" t="s">
        <v>36</v>
      </c>
      <c r="E6595" t="s">
        <v>36</v>
      </c>
      <c r="F6595">
        <v>144</v>
      </c>
      <c r="G6595">
        <v>110</v>
      </c>
      <c r="H6595">
        <v>0</v>
      </c>
      <c r="I6595">
        <v>0</v>
      </c>
      <c r="J6595">
        <v>2</v>
      </c>
      <c r="K6595">
        <v>0</v>
      </c>
      <c r="L6595" t="s">
        <v>62</v>
      </c>
      <c r="M6595" t="s">
        <v>200</v>
      </c>
      <c r="N6595" t="s">
        <v>35</v>
      </c>
      <c r="O6595" t="s">
        <v>22</v>
      </c>
      <c r="P6595" t="s">
        <v>23</v>
      </c>
      <c r="Q6595" t="s">
        <v>24</v>
      </c>
    </row>
    <row r="6596" spans="1:17" x14ac:dyDescent="0.2">
      <c r="A6596" s="2">
        <v>37541</v>
      </c>
      <c r="B6596" t="s">
        <v>244</v>
      </c>
      <c r="C6596" t="s">
        <v>89</v>
      </c>
      <c r="D6596" t="s">
        <v>50</v>
      </c>
      <c r="E6596" t="s">
        <v>50</v>
      </c>
      <c r="F6596">
        <v>45</v>
      </c>
      <c r="G6596">
        <v>9</v>
      </c>
      <c r="H6596">
        <v>0</v>
      </c>
      <c r="I6596">
        <v>0</v>
      </c>
      <c r="J6596">
        <v>1</v>
      </c>
      <c r="K6596">
        <v>2</v>
      </c>
      <c r="L6596" t="s">
        <v>291</v>
      </c>
      <c r="M6596" t="s">
        <v>292</v>
      </c>
      <c r="N6596" t="s">
        <v>244</v>
      </c>
      <c r="O6596" t="s">
        <v>22</v>
      </c>
      <c r="P6596" t="s">
        <v>23</v>
      </c>
      <c r="Q6596" t="s">
        <v>41</v>
      </c>
    </row>
    <row r="6597" spans="1:17" x14ac:dyDescent="0.2">
      <c r="A6597" s="2">
        <v>37541</v>
      </c>
      <c r="B6597" t="s">
        <v>106</v>
      </c>
      <c r="C6597" t="s">
        <v>100</v>
      </c>
      <c r="D6597" t="s">
        <v>50</v>
      </c>
      <c r="E6597" t="s">
        <v>50</v>
      </c>
      <c r="F6597">
        <v>3</v>
      </c>
      <c r="G6597">
        <v>98</v>
      </c>
      <c r="H6597">
        <v>0</v>
      </c>
      <c r="I6597">
        <v>0</v>
      </c>
      <c r="J6597">
        <v>3</v>
      </c>
      <c r="K6597">
        <v>0</v>
      </c>
      <c r="L6597" t="s">
        <v>291</v>
      </c>
      <c r="M6597" t="s">
        <v>873</v>
      </c>
      <c r="N6597" t="s">
        <v>106</v>
      </c>
      <c r="O6597" t="s">
        <v>22</v>
      </c>
      <c r="P6597" t="s">
        <v>23</v>
      </c>
      <c r="Q6597" t="s">
        <v>24</v>
      </c>
    </row>
    <row r="6598" spans="1:17" x14ac:dyDescent="0.2">
      <c r="A6598" s="2">
        <v>37541</v>
      </c>
      <c r="B6598" t="s">
        <v>52</v>
      </c>
      <c r="C6598" t="s">
        <v>94</v>
      </c>
      <c r="D6598" t="s">
        <v>50</v>
      </c>
      <c r="E6598" t="s">
        <v>50</v>
      </c>
      <c r="F6598">
        <v>22</v>
      </c>
      <c r="G6598">
        <v>64</v>
      </c>
      <c r="H6598">
        <v>0</v>
      </c>
      <c r="I6598">
        <v>0</v>
      </c>
      <c r="J6598">
        <v>1</v>
      </c>
      <c r="K6598">
        <v>1</v>
      </c>
      <c r="L6598" t="s">
        <v>291</v>
      </c>
      <c r="M6598" t="s">
        <v>68</v>
      </c>
      <c r="N6598" t="s">
        <v>52</v>
      </c>
      <c r="O6598" t="s">
        <v>22</v>
      </c>
      <c r="P6598" t="s">
        <v>23</v>
      </c>
      <c r="Q6598" t="s">
        <v>30</v>
      </c>
    </row>
    <row r="6599" spans="1:17" x14ac:dyDescent="0.2">
      <c r="A6599" s="2">
        <v>37541</v>
      </c>
      <c r="B6599" t="s">
        <v>211</v>
      </c>
      <c r="C6599" t="s">
        <v>380</v>
      </c>
      <c r="D6599" t="s">
        <v>36</v>
      </c>
      <c r="E6599" t="s">
        <v>36</v>
      </c>
      <c r="F6599">
        <v>149</v>
      </c>
      <c r="G6599">
        <v>117</v>
      </c>
      <c r="H6599">
        <v>0</v>
      </c>
      <c r="I6599">
        <v>0</v>
      </c>
      <c r="J6599">
        <v>1</v>
      </c>
      <c r="K6599">
        <v>2</v>
      </c>
      <c r="L6599" t="s">
        <v>62</v>
      </c>
      <c r="M6599" t="s">
        <v>725</v>
      </c>
      <c r="N6599" t="s">
        <v>211</v>
      </c>
      <c r="O6599" t="s">
        <v>22</v>
      </c>
      <c r="P6599" t="s">
        <v>23</v>
      </c>
      <c r="Q6599" t="s">
        <v>41</v>
      </c>
    </row>
    <row r="6600" spans="1:17" x14ac:dyDescent="0.2">
      <c r="A6600" s="2">
        <v>37541</v>
      </c>
      <c r="B6600" t="s">
        <v>168</v>
      </c>
      <c r="C6600" t="s">
        <v>153</v>
      </c>
      <c r="D6600" t="s">
        <v>50</v>
      </c>
      <c r="E6600" t="s">
        <v>50</v>
      </c>
      <c r="F6600">
        <v>47</v>
      </c>
      <c r="G6600">
        <v>46</v>
      </c>
      <c r="H6600">
        <v>0</v>
      </c>
      <c r="I6600">
        <v>0</v>
      </c>
      <c r="J6600">
        <v>2</v>
      </c>
      <c r="K6600">
        <v>0</v>
      </c>
      <c r="L6600" t="s">
        <v>291</v>
      </c>
      <c r="M6600" t="s">
        <v>318</v>
      </c>
      <c r="N6600" t="s">
        <v>168</v>
      </c>
      <c r="O6600" t="s">
        <v>22</v>
      </c>
      <c r="P6600" t="s">
        <v>23</v>
      </c>
      <c r="Q6600" t="s">
        <v>24</v>
      </c>
    </row>
    <row r="6601" spans="1:17" x14ac:dyDescent="0.2">
      <c r="A6601" s="2">
        <v>37541</v>
      </c>
      <c r="B6601" t="s">
        <v>138</v>
      </c>
      <c r="C6601" t="s">
        <v>471</v>
      </c>
      <c r="D6601" t="s">
        <v>36</v>
      </c>
      <c r="E6601" t="s">
        <v>36</v>
      </c>
      <c r="F6601">
        <v>65</v>
      </c>
      <c r="G6601">
        <v>145</v>
      </c>
      <c r="H6601">
        <v>0</v>
      </c>
      <c r="I6601">
        <v>0</v>
      </c>
      <c r="J6601">
        <v>1</v>
      </c>
      <c r="K6601">
        <v>1</v>
      </c>
      <c r="L6601" t="s">
        <v>62</v>
      </c>
      <c r="M6601" t="s">
        <v>139</v>
      </c>
      <c r="N6601" t="s">
        <v>138</v>
      </c>
      <c r="O6601" t="s">
        <v>22</v>
      </c>
      <c r="P6601" t="s">
        <v>23</v>
      </c>
      <c r="Q6601" t="s">
        <v>30</v>
      </c>
    </row>
    <row r="6602" spans="1:17" x14ac:dyDescent="0.2">
      <c r="A6602" s="2">
        <v>37542</v>
      </c>
      <c r="B6602" t="s">
        <v>890</v>
      </c>
      <c r="C6602" t="s">
        <v>351</v>
      </c>
      <c r="D6602" t="s">
        <v>36</v>
      </c>
      <c r="E6602" t="s">
        <v>36</v>
      </c>
      <c r="F6602">
        <v>73</v>
      </c>
      <c r="G6602">
        <v>132</v>
      </c>
      <c r="H6602">
        <v>0</v>
      </c>
      <c r="I6602">
        <v>0</v>
      </c>
      <c r="J6602">
        <v>2</v>
      </c>
      <c r="K6602">
        <v>0</v>
      </c>
      <c r="L6602" t="s">
        <v>62</v>
      </c>
      <c r="M6602" t="s">
        <v>920</v>
      </c>
      <c r="N6602" t="s">
        <v>890</v>
      </c>
      <c r="O6602" t="s">
        <v>22</v>
      </c>
      <c r="P6602" t="s">
        <v>23</v>
      </c>
      <c r="Q6602" t="s">
        <v>24</v>
      </c>
    </row>
    <row r="6603" spans="1:17" x14ac:dyDescent="0.2">
      <c r="A6603" s="2">
        <v>37542</v>
      </c>
      <c r="B6603" t="s">
        <v>81</v>
      </c>
      <c r="C6603" t="s">
        <v>442</v>
      </c>
      <c r="D6603" t="s">
        <v>50</v>
      </c>
      <c r="E6603" t="s">
        <v>57</v>
      </c>
      <c r="F6603">
        <v>67</v>
      </c>
      <c r="G6603">
        <v>48</v>
      </c>
      <c r="H6603">
        <v>0</v>
      </c>
      <c r="I6603">
        <v>0</v>
      </c>
      <c r="J6603">
        <v>3</v>
      </c>
      <c r="K6603">
        <v>2</v>
      </c>
      <c r="L6603" t="s">
        <v>28</v>
      </c>
      <c r="M6603" t="s">
        <v>83</v>
      </c>
      <c r="N6603" t="s">
        <v>81</v>
      </c>
      <c r="O6603" t="s">
        <v>22</v>
      </c>
      <c r="P6603" t="s">
        <v>23</v>
      </c>
      <c r="Q6603" t="s">
        <v>24</v>
      </c>
    </row>
    <row r="6604" spans="1:17" x14ac:dyDescent="0.2">
      <c r="A6604" s="2">
        <v>37542</v>
      </c>
      <c r="B6604" t="s">
        <v>374</v>
      </c>
      <c r="C6604" t="s">
        <v>34</v>
      </c>
      <c r="D6604" t="s">
        <v>36</v>
      </c>
      <c r="E6604" t="s">
        <v>36</v>
      </c>
      <c r="F6604">
        <v>135</v>
      </c>
      <c r="G6604">
        <v>111</v>
      </c>
      <c r="H6604">
        <v>0</v>
      </c>
      <c r="I6604">
        <v>0</v>
      </c>
      <c r="J6604">
        <v>1</v>
      </c>
      <c r="K6604">
        <v>0</v>
      </c>
      <c r="L6604" t="s">
        <v>62</v>
      </c>
      <c r="M6604" t="s">
        <v>375</v>
      </c>
      <c r="N6604" t="s">
        <v>374</v>
      </c>
      <c r="O6604" t="s">
        <v>22</v>
      </c>
      <c r="P6604" t="s">
        <v>23</v>
      </c>
      <c r="Q6604" t="s">
        <v>24</v>
      </c>
    </row>
    <row r="6605" spans="1:17" x14ac:dyDescent="0.2">
      <c r="A6605" s="2">
        <v>37542</v>
      </c>
      <c r="B6605" t="s">
        <v>199</v>
      </c>
      <c r="C6605" t="s">
        <v>617</v>
      </c>
      <c r="D6605" t="s">
        <v>36</v>
      </c>
      <c r="E6605" t="s">
        <v>36</v>
      </c>
      <c r="F6605">
        <v>61</v>
      </c>
      <c r="G6605">
        <v>131</v>
      </c>
      <c r="H6605">
        <v>0</v>
      </c>
      <c r="I6605">
        <v>0</v>
      </c>
      <c r="J6605">
        <v>4</v>
      </c>
      <c r="K6605">
        <v>2</v>
      </c>
      <c r="L6605" t="s">
        <v>62</v>
      </c>
      <c r="M6605" t="s">
        <v>220</v>
      </c>
      <c r="N6605" t="s">
        <v>199</v>
      </c>
      <c r="O6605" t="s">
        <v>22</v>
      </c>
      <c r="P6605" t="s">
        <v>23</v>
      </c>
      <c r="Q6605" t="s">
        <v>24</v>
      </c>
    </row>
    <row r="6606" spans="1:17" x14ac:dyDescent="0.2">
      <c r="A6606" s="2">
        <v>37542</v>
      </c>
      <c r="B6606" t="s">
        <v>111</v>
      </c>
      <c r="C6606" t="s">
        <v>419</v>
      </c>
      <c r="D6606" t="s">
        <v>36</v>
      </c>
      <c r="E6606" t="s">
        <v>36</v>
      </c>
      <c r="F6606">
        <v>88</v>
      </c>
      <c r="G6606">
        <v>189</v>
      </c>
      <c r="H6606">
        <v>0</v>
      </c>
      <c r="I6606">
        <v>0</v>
      </c>
      <c r="J6606">
        <v>3</v>
      </c>
      <c r="K6606">
        <v>0</v>
      </c>
      <c r="L6606" t="s">
        <v>62</v>
      </c>
      <c r="M6606" t="s">
        <v>218</v>
      </c>
      <c r="N6606" t="s">
        <v>111</v>
      </c>
      <c r="O6606" t="s">
        <v>22</v>
      </c>
      <c r="P6606" t="s">
        <v>23</v>
      </c>
      <c r="Q6606" t="s">
        <v>24</v>
      </c>
    </row>
    <row r="6607" spans="1:17" x14ac:dyDescent="0.2">
      <c r="A6607" s="2">
        <v>37542</v>
      </c>
      <c r="B6607" t="s">
        <v>110</v>
      </c>
      <c r="C6607" t="s">
        <v>802</v>
      </c>
      <c r="D6607" t="s">
        <v>36</v>
      </c>
      <c r="E6607" t="s">
        <v>36</v>
      </c>
      <c r="F6607">
        <v>36</v>
      </c>
      <c r="G6607">
        <v>193</v>
      </c>
      <c r="H6607">
        <v>0</v>
      </c>
      <c r="I6607">
        <v>0</v>
      </c>
      <c r="J6607">
        <v>5</v>
      </c>
      <c r="K6607">
        <v>0</v>
      </c>
      <c r="L6607" t="s">
        <v>62</v>
      </c>
      <c r="M6607" t="s">
        <v>142</v>
      </c>
      <c r="N6607" t="s">
        <v>110</v>
      </c>
      <c r="O6607" t="s">
        <v>22</v>
      </c>
      <c r="P6607" t="s">
        <v>23</v>
      </c>
      <c r="Q6607" t="s">
        <v>24</v>
      </c>
    </row>
    <row r="6608" spans="1:17" x14ac:dyDescent="0.2">
      <c r="A6608" s="2">
        <v>37542</v>
      </c>
      <c r="B6608" t="s">
        <v>296</v>
      </c>
      <c r="C6608" t="s">
        <v>61</v>
      </c>
      <c r="D6608" t="s">
        <v>36</v>
      </c>
      <c r="E6608" t="s">
        <v>36</v>
      </c>
      <c r="F6608">
        <v>127</v>
      </c>
      <c r="G6608">
        <v>102</v>
      </c>
      <c r="H6608">
        <v>0</v>
      </c>
      <c r="I6608">
        <v>0</v>
      </c>
      <c r="J6608">
        <v>0</v>
      </c>
      <c r="K6608">
        <v>3</v>
      </c>
      <c r="L6608" t="s">
        <v>62</v>
      </c>
      <c r="M6608" t="s">
        <v>399</v>
      </c>
      <c r="N6608" t="s">
        <v>296</v>
      </c>
      <c r="O6608" t="s">
        <v>22</v>
      </c>
      <c r="P6608" t="s">
        <v>23</v>
      </c>
      <c r="Q6608" t="s">
        <v>41</v>
      </c>
    </row>
    <row r="6609" spans="1:17" x14ac:dyDescent="0.2">
      <c r="A6609" s="2">
        <v>37542</v>
      </c>
      <c r="B6609" t="s">
        <v>46</v>
      </c>
      <c r="C6609" t="s">
        <v>718</v>
      </c>
      <c r="D6609" t="s">
        <v>36</v>
      </c>
      <c r="E6609" t="s">
        <v>36</v>
      </c>
      <c r="F6609">
        <v>123</v>
      </c>
      <c r="G6609">
        <v>105</v>
      </c>
      <c r="H6609">
        <v>0</v>
      </c>
      <c r="I6609">
        <v>0</v>
      </c>
      <c r="J6609">
        <v>2</v>
      </c>
      <c r="K6609">
        <v>1</v>
      </c>
      <c r="L6609" t="s">
        <v>62</v>
      </c>
      <c r="M6609" t="s">
        <v>685</v>
      </c>
      <c r="N6609" t="s">
        <v>46</v>
      </c>
      <c r="O6609" t="s">
        <v>22</v>
      </c>
      <c r="P6609" t="s">
        <v>23</v>
      </c>
      <c r="Q6609" t="s">
        <v>24</v>
      </c>
    </row>
    <row r="6610" spans="1:17" x14ac:dyDescent="0.2">
      <c r="A6610" s="2">
        <v>37544</v>
      </c>
      <c r="B6610" t="s">
        <v>104</v>
      </c>
      <c r="C6610" t="s">
        <v>56</v>
      </c>
      <c r="D6610" t="s">
        <v>50</v>
      </c>
      <c r="E6610" t="s">
        <v>27</v>
      </c>
      <c r="F6610">
        <v>63</v>
      </c>
      <c r="G6610">
        <v>70</v>
      </c>
      <c r="H6610">
        <v>0</v>
      </c>
      <c r="I6610">
        <v>0</v>
      </c>
      <c r="J6610">
        <v>3</v>
      </c>
      <c r="K6610">
        <v>1</v>
      </c>
      <c r="L6610" t="s">
        <v>28</v>
      </c>
      <c r="M6610" t="s">
        <v>778</v>
      </c>
      <c r="N6610" t="s">
        <v>104</v>
      </c>
      <c r="O6610" t="s">
        <v>22</v>
      </c>
      <c r="P6610" t="s">
        <v>23</v>
      </c>
      <c r="Q6610" t="s">
        <v>24</v>
      </c>
    </row>
    <row r="6611" spans="1:17" x14ac:dyDescent="0.2">
      <c r="A6611" s="2">
        <v>37545</v>
      </c>
      <c r="B6611" t="s">
        <v>69</v>
      </c>
      <c r="C6611" t="s">
        <v>126</v>
      </c>
      <c r="D6611" t="s">
        <v>50</v>
      </c>
      <c r="E6611" t="s">
        <v>50</v>
      </c>
      <c r="F6611">
        <v>56</v>
      </c>
      <c r="G6611">
        <v>12</v>
      </c>
      <c r="H6611">
        <v>0</v>
      </c>
      <c r="I6611">
        <v>0</v>
      </c>
      <c r="J6611">
        <v>0</v>
      </c>
      <c r="K6611">
        <v>3</v>
      </c>
      <c r="L6611" t="s">
        <v>291</v>
      </c>
      <c r="M6611" t="s">
        <v>71</v>
      </c>
      <c r="N6611" t="s">
        <v>69</v>
      </c>
      <c r="O6611" t="s">
        <v>22</v>
      </c>
      <c r="P6611" t="s">
        <v>23</v>
      </c>
      <c r="Q6611" t="s">
        <v>41</v>
      </c>
    </row>
    <row r="6612" spans="1:17" x14ac:dyDescent="0.2">
      <c r="A6612" s="2">
        <v>37545</v>
      </c>
      <c r="B6612" t="s">
        <v>87</v>
      </c>
      <c r="C6612" t="s">
        <v>737</v>
      </c>
      <c r="D6612" t="s">
        <v>50</v>
      </c>
      <c r="E6612" t="s">
        <v>50</v>
      </c>
      <c r="F6612">
        <v>50</v>
      </c>
      <c r="G6612">
        <v>140</v>
      </c>
      <c r="H6612">
        <v>0</v>
      </c>
      <c r="I6612">
        <v>0</v>
      </c>
      <c r="J6612">
        <v>2</v>
      </c>
      <c r="K6612">
        <v>1</v>
      </c>
      <c r="L6612" t="s">
        <v>291</v>
      </c>
      <c r="M6612" t="s">
        <v>88</v>
      </c>
      <c r="N6612" t="s">
        <v>87</v>
      </c>
      <c r="O6612" t="s">
        <v>22</v>
      </c>
      <c r="P6612" t="s">
        <v>23</v>
      </c>
      <c r="Q6612" t="s">
        <v>24</v>
      </c>
    </row>
    <row r="6613" spans="1:17" x14ac:dyDescent="0.2">
      <c r="A6613" s="2">
        <v>37545</v>
      </c>
      <c r="B6613" t="s">
        <v>131</v>
      </c>
      <c r="C6613" t="s">
        <v>31</v>
      </c>
      <c r="D6613" t="s">
        <v>27</v>
      </c>
      <c r="E6613" t="s">
        <v>19</v>
      </c>
      <c r="F6613">
        <v>25</v>
      </c>
      <c r="G6613">
        <v>31</v>
      </c>
      <c r="H6613">
        <v>0</v>
      </c>
      <c r="I6613">
        <v>0</v>
      </c>
      <c r="J6613">
        <v>1</v>
      </c>
      <c r="K6613">
        <v>1</v>
      </c>
      <c r="L6613" t="s">
        <v>28</v>
      </c>
      <c r="M6613" t="s">
        <v>637</v>
      </c>
      <c r="N6613" t="s">
        <v>131</v>
      </c>
      <c r="O6613" t="s">
        <v>22</v>
      </c>
      <c r="P6613" t="s">
        <v>23</v>
      </c>
      <c r="Q6613" t="s">
        <v>30</v>
      </c>
    </row>
    <row r="6614" spans="1:17" x14ac:dyDescent="0.2">
      <c r="A6614" s="2">
        <v>37545</v>
      </c>
      <c r="B6614" t="s">
        <v>293</v>
      </c>
      <c r="C6614" t="s">
        <v>317</v>
      </c>
      <c r="D6614" t="s">
        <v>50</v>
      </c>
      <c r="E6614" t="s">
        <v>50</v>
      </c>
      <c r="F6614">
        <v>17</v>
      </c>
      <c r="G6614">
        <v>78</v>
      </c>
      <c r="H6614">
        <v>0</v>
      </c>
      <c r="I6614">
        <v>0</v>
      </c>
      <c r="J6614">
        <v>2</v>
      </c>
      <c r="K6614">
        <v>0</v>
      </c>
      <c r="L6614" t="s">
        <v>291</v>
      </c>
      <c r="M6614" t="s">
        <v>653</v>
      </c>
      <c r="N6614" t="s">
        <v>293</v>
      </c>
      <c r="O6614" t="s">
        <v>22</v>
      </c>
      <c r="P6614" t="s">
        <v>23</v>
      </c>
      <c r="Q6614" t="s">
        <v>24</v>
      </c>
    </row>
    <row r="6615" spans="1:17" x14ac:dyDescent="0.2">
      <c r="A6615" s="2">
        <v>37545</v>
      </c>
      <c r="B6615" t="s">
        <v>89</v>
      </c>
      <c r="C6615" t="s">
        <v>328</v>
      </c>
      <c r="D6615" t="s">
        <v>50</v>
      </c>
      <c r="E6615" t="s">
        <v>50</v>
      </c>
      <c r="F6615">
        <v>9</v>
      </c>
      <c r="G6615">
        <v>90</v>
      </c>
      <c r="H6615">
        <v>0</v>
      </c>
      <c r="I6615">
        <v>0</v>
      </c>
      <c r="J6615">
        <v>2</v>
      </c>
      <c r="K6615">
        <v>2</v>
      </c>
      <c r="L6615" t="s">
        <v>291</v>
      </c>
      <c r="M6615" t="s">
        <v>1010</v>
      </c>
      <c r="N6615" t="s">
        <v>89</v>
      </c>
      <c r="O6615" t="s">
        <v>22</v>
      </c>
      <c r="P6615" t="s">
        <v>23</v>
      </c>
      <c r="Q6615" t="s">
        <v>30</v>
      </c>
    </row>
    <row r="6616" spans="1:17" x14ac:dyDescent="0.2">
      <c r="A6616" s="2">
        <v>37545</v>
      </c>
      <c r="B6616" t="s">
        <v>81</v>
      </c>
      <c r="C6616" t="s">
        <v>147</v>
      </c>
      <c r="D6616" t="s">
        <v>50</v>
      </c>
      <c r="E6616" t="s">
        <v>50</v>
      </c>
      <c r="F6616">
        <v>67</v>
      </c>
      <c r="G6616">
        <v>19</v>
      </c>
      <c r="H6616">
        <v>0</v>
      </c>
      <c r="I6616">
        <v>0</v>
      </c>
      <c r="J6616">
        <v>0</v>
      </c>
      <c r="K6616">
        <v>1</v>
      </c>
      <c r="L6616" t="s">
        <v>291</v>
      </c>
      <c r="M6616" t="s">
        <v>83</v>
      </c>
      <c r="N6616" t="s">
        <v>81</v>
      </c>
      <c r="O6616" t="s">
        <v>22</v>
      </c>
      <c r="P6616" t="s">
        <v>23</v>
      </c>
      <c r="Q6616" t="s">
        <v>41</v>
      </c>
    </row>
    <row r="6617" spans="1:17" x14ac:dyDescent="0.2">
      <c r="A6617" s="2">
        <v>37545</v>
      </c>
      <c r="B6617" t="s">
        <v>129</v>
      </c>
      <c r="C6617" t="s">
        <v>48</v>
      </c>
      <c r="D6617" t="s">
        <v>50</v>
      </c>
      <c r="E6617" t="s">
        <v>50</v>
      </c>
      <c r="F6617">
        <v>4</v>
      </c>
      <c r="G6617">
        <v>119</v>
      </c>
      <c r="H6617">
        <v>0</v>
      </c>
      <c r="I6617">
        <v>0</v>
      </c>
      <c r="J6617">
        <v>2</v>
      </c>
      <c r="K6617">
        <v>1</v>
      </c>
      <c r="L6617" t="s">
        <v>291</v>
      </c>
      <c r="M6617" t="s">
        <v>325</v>
      </c>
      <c r="N6617" t="s">
        <v>129</v>
      </c>
      <c r="O6617" t="s">
        <v>22</v>
      </c>
      <c r="P6617" t="s">
        <v>23</v>
      </c>
      <c r="Q6617" t="s">
        <v>24</v>
      </c>
    </row>
    <row r="6618" spans="1:17" x14ac:dyDescent="0.2">
      <c r="A6618" s="2">
        <v>37545</v>
      </c>
      <c r="B6618" t="s">
        <v>153</v>
      </c>
      <c r="C6618" t="s">
        <v>286</v>
      </c>
      <c r="D6618" t="s">
        <v>50</v>
      </c>
      <c r="E6618" t="s">
        <v>50</v>
      </c>
      <c r="F6618">
        <v>46</v>
      </c>
      <c r="G6618">
        <v>99</v>
      </c>
      <c r="H6618">
        <v>0</v>
      </c>
      <c r="I6618">
        <v>0</v>
      </c>
      <c r="J6618">
        <v>2</v>
      </c>
      <c r="K6618">
        <v>0</v>
      </c>
      <c r="L6618" t="s">
        <v>291</v>
      </c>
      <c r="M6618" t="s">
        <v>191</v>
      </c>
      <c r="N6618" t="s">
        <v>153</v>
      </c>
      <c r="O6618" t="s">
        <v>22</v>
      </c>
      <c r="P6618" t="s">
        <v>23</v>
      </c>
      <c r="Q6618" t="s">
        <v>24</v>
      </c>
    </row>
    <row r="6619" spans="1:17" x14ac:dyDescent="0.2">
      <c r="A6619" s="2">
        <v>37545</v>
      </c>
      <c r="B6619" t="s">
        <v>94</v>
      </c>
      <c r="C6619" t="s">
        <v>125</v>
      </c>
      <c r="D6619" t="s">
        <v>50</v>
      </c>
      <c r="E6619" t="s">
        <v>50</v>
      </c>
      <c r="F6619">
        <v>64</v>
      </c>
      <c r="G6619">
        <v>163</v>
      </c>
      <c r="H6619">
        <v>0</v>
      </c>
      <c r="I6619">
        <v>0</v>
      </c>
      <c r="J6619">
        <v>3</v>
      </c>
      <c r="K6619">
        <v>0</v>
      </c>
      <c r="L6619" t="s">
        <v>291</v>
      </c>
      <c r="M6619" t="s">
        <v>96</v>
      </c>
      <c r="N6619" t="s">
        <v>94</v>
      </c>
      <c r="O6619" t="s">
        <v>22</v>
      </c>
      <c r="P6619" t="s">
        <v>23</v>
      </c>
      <c r="Q6619" t="s">
        <v>24</v>
      </c>
    </row>
    <row r="6620" spans="1:17" x14ac:dyDescent="0.2">
      <c r="A6620" s="2">
        <v>37545</v>
      </c>
      <c r="B6620" t="s">
        <v>76</v>
      </c>
      <c r="C6620" t="s">
        <v>73</v>
      </c>
      <c r="D6620" t="s">
        <v>50</v>
      </c>
      <c r="E6620" t="s">
        <v>50</v>
      </c>
      <c r="F6620">
        <v>54</v>
      </c>
      <c r="G6620">
        <v>101</v>
      </c>
      <c r="H6620">
        <v>0</v>
      </c>
      <c r="I6620">
        <v>0</v>
      </c>
      <c r="J6620">
        <v>3</v>
      </c>
      <c r="K6620">
        <v>0</v>
      </c>
      <c r="L6620" t="s">
        <v>291</v>
      </c>
      <c r="M6620" t="s">
        <v>78</v>
      </c>
      <c r="N6620" t="s">
        <v>76</v>
      </c>
      <c r="O6620" t="s">
        <v>22</v>
      </c>
      <c r="P6620" t="s">
        <v>23</v>
      </c>
      <c r="Q6620" t="s">
        <v>24</v>
      </c>
    </row>
    <row r="6621" spans="1:17" x14ac:dyDescent="0.2">
      <c r="A6621" s="2">
        <v>37545</v>
      </c>
      <c r="B6621" t="s">
        <v>98</v>
      </c>
      <c r="C6621" t="s">
        <v>53</v>
      </c>
      <c r="D6621" t="s">
        <v>50</v>
      </c>
      <c r="E6621" t="s">
        <v>50</v>
      </c>
      <c r="F6621">
        <v>14</v>
      </c>
      <c r="G6621">
        <v>55</v>
      </c>
      <c r="H6621">
        <v>0</v>
      </c>
      <c r="I6621">
        <v>0</v>
      </c>
      <c r="J6621">
        <v>1</v>
      </c>
      <c r="K6621">
        <v>2</v>
      </c>
      <c r="L6621" t="s">
        <v>291</v>
      </c>
      <c r="M6621" t="s">
        <v>99</v>
      </c>
      <c r="N6621" t="s">
        <v>98</v>
      </c>
      <c r="O6621" t="s">
        <v>22</v>
      </c>
      <c r="P6621" t="s">
        <v>23</v>
      </c>
      <c r="Q6621" t="s">
        <v>41</v>
      </c>
    </row>
    <row r="6622" spans="1:17" x14ac:dyDescent="0.2">
      <c r="A6622" s="2">
        <v>37545</v>
      </c>
      <c r="B6622" t="s">
        <v>143</v>
      </c>
      <c r="C6622" t="s">
        <v>185</v>
      </c>
      <c r="D6622" t="s">
        <v>115</v>
      </c>
      <c r="E6622" t="s">
        <v>27</v>
      </c>
      <c r="F6622">
        <v>27</v>
      </c>
      <c r="G6622">
        <v>58</v>
      </c>
      <c r="H6622">
        <v>0</v>
      </c>
      <c r="I6622">
        <v>0</v>
      </c>
      <c r="J6622">
        <v>1</v>
      </c>
      <c r="K6622">
        <v>1</v>
      </c>
      <c r="L6622" t="s">
        <v>28</v>
      </c>
      <c r="M6622" t="s">
        <v>144</v>
      </c>
      <c r="N6622" t="s">
        <v>143</v>
      </c>
      <c r="O6622" t="s">
        <v>22</v>
      </c>
      <c r="P6622" t="s">
        <v>23</v>
      </c>
      <c r="Q6622" t="s">
        <v>30</v>
      </c>
    </row>
    <row r="6623" spans="1:17" x14ac:dyDescent="0.2">
      <c r="A6623" s="2">
        <v>37545</v>
      </c>
      <c r="B6623" t="s">
        <v>97</v>
      </c>
      <c r="C6623" t="s">
        <v>92</v>
      </c>
      <c r="D6623" t="s">
        <v>50</v>
      </c>
      <c r="E6623" t="s">
        <v>50</v>
      </c>
      <c r="F6623">
        <v>148</v>
      </c>
      <c r="G6623">
        <v>26</v>
      </c>
      <c r="H6623">
        <v>0</v>
      </c>
      <c r="I6623">
        <v>0</v>
      </c>
      <c r="J6623">
        <v>0</v>
      </c>
      <c r="K6623">
        <v>7</v>
      </c>
      <c r="L6623" t="s">
        <v>291</v>
      </c>
      <c r="M6623" t="s">
        <v>97</v>
      </c>
      <c r="N6623" t="s">
        <v>97</v>
      </c>
      <c r="O6623" t="s">
        <v>22</v>
      </c>
      <c r="P6623" t="s">
        <v>23</v>
      </c>
      <c r="Q6623" t="s">
        <v>41</v>
      </c>
    </row>
    <row r="6624" spans="1:17" x14ac:dyDescent="0.2">
      <c r="A6624" s="2">
        <v>37545</v>
      </c>
      <c r="B6624" t="s">
        <v>184</v>
      </c>
      <c r="C6624" t="s">
        <v>67</v>
      </c>
      <c r="D6624" t="s">
        <v>50</v>
      </c>
      <c r="E6624" t="s">
        <v>50</v>
      </c>
      <c r="F6624">
        <v>120</v>
      </c>
      <c r="G6624">
        <v>2</v>
      </c>
      <c r="H6624">
        <v>0</v>
      </c>
      <c r="I6624">
        <v>0</v>
      </c>
      <c r="J6624">
        <v>0</v>
      </c>
      <c r="K6624">
        <v>4</v>
      </c>
      <c r="L6624" t="s">
        <v>291</v>
      </c>
      <c r="M6624" t="s">
        <v>193</v>
      </c>
      <c r="N6624" t="s">
        <v>184</v>
      </c>
      <c r="O6624" t="s">
        <v>22</v>
      </c>
      <c r="P6624" t="s">
        <v>23</v>
      </c>
      <c r="Q6624" t="s">
        <v>41</v>
      </c>
    </row>
    <row r="6625" spans="1:17" x14ac:dyDescent="0.2">
      <c r="A6625" s="2">
        <v>37545</v>
      </c>
      <c r="B6625" t="s">
        <v>100</v>
      </c>
      <c r="C6625" t="s">
        <v>168</v>
      </c>
      <c r="D6625" t="s">
        <v>50</v>
      </c>
      <c r="E6625" t="s">
        <v>50</v>
      </c>
      <c r="F6625">
        <v>98</v>
      </c>
      <c r="G6625">
        <v>47</v>
      </c>
      <c r="H6625">
        <v>0</v>
      </c>
      <c r="I6625">
        <v>0</v>
      </c>
      <c r="J6625">
        <v>0</v>
      </c>
      <c r="K6625">
        <v>0</v>
      </c>
      <c r="L6625" t="s">
        <v>291</v>
      </c>
      <c r="M6625" t="s">
        <v>102</v>
      </c>
      <c r="N6625" t="s">
        <v>100</v>
      </c>
      <c r="O6625" t="s">
        <v>22</v>
      </c>
      <c r="P6625" t="s">
        <v>23</v>
      </c>
      <c r="Q6625" t="s">
        <v>30</v>
      </c>
    </row>
    <row r="6626" spans="1:17" x14ac:dyDescent="0.2">
      <c r="A6626" s="2">
        <v>37545</v>
      </c>
      <c r="B6626" t="s">
        <v>49</v>
      </c>
      <c r="C6626" t="s">
        <v>646</v>
      </c>
      <c r="D6626" t="s">
        <v>50</v>
      </c>
      <c r="E6626" t="s">
        <v>50</v>
      </c>
      <c r="F6626">
        <v>38</v>
      </c>
      <c r="G6626">
        <v>83</v>
      </c>
      <c r="H6626">
        <v>0</v>
      </c>
      <c r="I6626">
        <v>0</v>
      </c>
      <c r="J6626">
        <v>2</v>
      </c>
      <c r="K6626">
        <v>0</v>
      </c>
      <c r="L6626" t="s">
        <v>291</v>
      </c>
      <c r="M6626" t="s">
        <v>103</v>
      </c>
      <c r="N6626" t="s">
        <v>49</v>
      </c>
      <c r="O6626" t="s">
        <v>22</v>
      </c>
      <c r="P6626" t="s">
        <v>23</v>
      </c>
      <c r="Q6626" t="s">
        <v>24</v>
      </c>
    </row>
    <row r="6627" spans="1:17" x14ac:dyDescent="0.2">
      <c r="A6627" s="2">
        <v>37545</v>
      </c>
      <c r="B6627" t="s">
        <v>90</v>
      </c>
      <c r="C6627" t="s">
        <v>442</v>
      </c>
      <c r="D6627" t="s">
        <v>50</v>
      </c>
      <c r="E6627" t="s">
        <v>57</v>
      </c>
      <c r="F6627">
        <v>35</v>
      </c>
      <c r="G6627">
        <v>48</v>
      </c>
      <c r="H6627">
        <v>0</v>
      </c>
      <c r="I6627">
        <v>0</v>
      </c>
      <c r="J6627">
        <v>2</v>
      </c>
      <c r="K6627">
        <v>0</v>
      </c>
      <c r="L6627" t="s">
        <v>28</v>
      </c>
      <c r="M6627" t="s">
        <v>455</v>
      </c>
      <c r="N6627" t="s">
        <v>90</v>
      </c>
      <c r="O6627" t="s">
        <v>22</v>
      </c>
      <c r="P6627" t="s">
        <v>23</v>
      </c>
      <c r="Q6627" t="s">
        <v>24</v>
      </c>
    </row>
    <row r="6628" spans="1:17" x14ac:dyDescent="0.2">
      <c r="A6628" s="2">
        <v>37545</v>
      </c>
      <c r="B6628" t="s">
        <v>95</v>
      </c>
      <c r="C6628" t="s">
        <v>85</v>
      </c>
      <c r="D6628" t="s">
        <v>50</v>
      </c>
      <c r="E6628" t="s">
        <v>50</v>
      </c>
      <c r="F6628">
        <v>24</v>
      </c>
      <c r="G6628">
        <v>95</v>
      </c>
      <c r="H6628">
        <v>0</v>
      </c>
      <c r="I6628">
        <v>0</v>
      </c>
      <c r="J6628">
        <v>4</v>
      </c>
      <c r="K6628">
        <v>1</v>
      </c>
      <c r="L6628" t="s">
        <v>291</v>
      </c>
      <c r="M6628" t="s">
        <v>1060</v>
      </c>
      <c r="N6628" t="s">
        <v>95</v>
      </c>
      <c r="O6628" t="s">
        <v>22</v>
      </c>
      <c r="P6628" t="s">
        <v>23</v>
      </c>
      <c r="Q6628" t="s">
        <v>24</v>
      </c>
    </row>
    <row r="6629" spans="1:17" x14ac:dyDescent="0.2">
      <c r="A6629" s="2">
        <v>37545</v>
      </c>
      <c r="B6629" t="s">
        <v>106</v>
      </c>
      <c r="C6629" t="s">
        <v>38</v>
      </c>
      <c r="D6629" t="s">
        <v>50</v>
      </c>
      <c r="E6629" t="s">
        <v>19</v>
      </c>
      <c r="F6629">
        <v>3</v>
      </c>
      <c r="G6629">
        <v>16</v>
      </c>
      <c r="H6629">
        <v>0</v>
      </c>
      <c r="I6629">
        <v>0</v>
      </c>
      <c r="J6629">
        <v>0</v>
      </c>
      <c r="K6629">
        <v>0</v>
      </c>
      <c r="L6629" t="s">
        <v>28</v>
      </c>
      <c r="M6629" t="s">
        <v>1061</v>
      </c>
      <c r="N6629" t="s">
        <v>106</v>
      </c>
      <c r="O6629" t="s">
        <v>22</v>
      </c>
      <c r="P6629" t="s">
        <v>23</v>
      </c>
      <c r="Q6629" t="s">
        <v>30</v>
      </c>
    </row>
    <row r="6630" spans="1:17" x14ac:dyDescent="0.2">
      <c r="A6630" s="2">
        <v>37545</v>
      </c>
      <c r="B6630" t="s">
        <v>52</v>
      </c>
      <c r="C6630" t="s">
        <v>82</v>
      </c>
      <c r="D6630" t="s">
        <v>50</v>
      </c>
      <c r="E6630" t="s">
        <v>50</v>
      </c>
      <c r="F6630">
        <v>22</v>
      </c>
      <c r="G6630">
        <v>11</v>
      </c>
      <c r="H6630">
        <v>0</v>
      </c>
      <c r="I6630">
        <v>0</v>
      </c>
      <c r="J6630">
        <v>2</v>
      </c>
      <c r="K6630">
        <v>3</v>
      </c>
      <c r="L6630" t="s">
        <v>28</v>
      </c>
      <c r="M6630" t="s">
        <v>522</v>
      </c>
      <c r="N6630" t="s">
        <v>52</v>
      </c>
      <c r="O6630" t="s">
        <v>22</v>
      </c>
      <c r="P6630" t="s">
        <v>23</v>
      </c>
      <c r="Q6630" t="s">
        <v>41</v>
      </c>
    </row>
    <row r="6631" spans="1:17" x14ac:dyDescent="0.2">
      <c r="A6631" s="2">
        <v>37545</v>
      </c>
      <c r="B6631" t="s">
        <v>180</v>
      </c>
      <c r="C6631" t="s">
        <v>174</v>
      </c>
      <c r="D6631" t="s">
        <v>50</v>
      </c>
      <c r="E6631" t="s">
        <v>50</v>
      </c>
      <c r="F6631">
        <v>7</v>
      </c>
      <c r="G6631">
        <v>147</v>
      </c>
      <c r="H6631">
        <v>0</v>
      </c>
      <c r="I6631">
        <v>0</v>
      </c>
      <c r="J6631">
        <v>5</v>
      </c>
      <c r="K6631">
        <v>0</v>
      </c>
      <c r="L6631" t="s">
        <v>291</v>
      </c>
      <c r="M6631" t="s">
        <v>181</v>
      </c>
      <c r="N6631" t="s">
        <v>180</v>
      </c>
      <c r="O6631" t="s">
        <v>22</v>
      </c>
      <c r="P6631" t="s">
        <v>23</v>
      </c>
      <c r="Q6631" t="s">
        <v>24</v>
      </c>
    </row>
    <row r="6632" spans="1:17" x14ac:dyDescent="0.2">
      <c r="A6632" s="2">
        <v>37545</v>
      </c>
      <c r="B6632" t="s">
        <v>161</v>
      </c>
      <c r="C6632" t="s">
        <v>119</v>
      </c>
      <c r="D6632" t="s">
        <v>50</v>
      </c>
      <c r="E6632" t="s">
        <v>50</v>
      </c>
      <c r="F6632">
        <v>76</v>
      </c>
      <c r="G6632">
        <v>10</v>
      </c>
      <c r="H6632">
        <v>0</v>
      </c>
      <c r="I6632">
        <v>0</v>
      </c>
      <c r="J6632">
        <v>2</v>
      </c>
      <c r="K6632">
        <v>1</v>
      </c>
      <c r="L6632" t="s">
        <v>291</v>
      </c>
      <c r="M6632" t="s">
        <v>162</v>
      </c>
      <c r="N6632" t="s">
        <v>161</v>
      </c>
      <c r="O6632" t="s">
        <v>22</v>
      </c>
      <c r="P6632" t="s">
        <v>23</v>
      </c>
      <c r="Q6632" t="s">
        <v>24</v>
      </c>
    </row>
    <row r="6633" spans="1:17" x14ac:dyDescent="0.2">
      <c r="A6633" s="2">
        <v>37548</v>
      </c>
      <c r="B6633" t="s">
        <v>35</v>
      </c>
      <c r="C6633" t="s">
        <v>199</v>
      </c>
      <c r="D6633" t="s">
        <v>36</v>
      </c>
      <c r="E6633" t="s">
        <v>36</v>
      </c>
      <c r="F6633">
        <v>144</v>
      </c>
      <c r="G6633">
        <v>61</v>
      </c>
      <c r="H6633">
        <v>0</v>
      </c>
      <c r="I6633">
        <v>0</v>
      </c>
      <c r="J6633">
        <v>2</v>
      </c>
      <c r="K6633">
        <v>1</v>
      </c>
      <c r="L6633" t="s">
        <v>28</v>
      </c>
      <c r="M6633" t="s">
        <v>200</v>
      </c>
      <c r="N6633" t="s">
        <v>35</v>
      </c>
      <c r="O6633" t="s">
        <v>22</v>
      </c>
      <c r="P6633" t="s">
        <v>23</v>
      </c>
      <c r="Q6633" t="s">
        <v>24</v>
      </c>
    </row>
    <row r="6634" spans="1:17" x14ac:dyDescent="0.2">
      <c r="A6634" s="2">
        <v>37549</v>
      </c>
      <c r="B6634" t="s">
        <v>32</v>
      </c>
      <c r="C6634" t="s">
        <v>31</v>
      </c>
      <c r="D6634" t="s">
        <v>19</v>
      </c>
      <c r="E6634" t="s">
        <v>19</v>
      </c>
      <c r="F6634">
        <v>80</v>
      </c>
      <c r="G6634">
        <v>31</v>
      </c>
      <c r="H6634">
        <v>0</v>
      </c>
      <c r="I6634">
        <v>0</v>
      </c>
      <c r="J6634">
        <v>2</v>
      </c>
      <c r="K6634">
        <v>0</v>
      </c>
      <c r="L6634" t="s">
        <v>28</v>
      </c>
      <c r="M6634" t="s">
        <v>573</v>
      </c>
      <c r="N6634" t="s">
        <v>32</v>
      </c>
      <c r="O6634" t="s">
        <v>22</v>
      </c>
      <c r="P6634" t="s">
        <v>23</v>
      </c>
      <c r="Q6634" t="s">
        <v>24</v>
      </c>
    </row>
    <row r="6635" spans="1:17" x14ac:dyDescent="0.2">
      <c r="A6635" s="2">
        <v>37552</v>
      </c>
      <c r="B6635" t="s">
        <v>207</v>
      </c>
      <c r="C6635" t="s">
        <v>149</v>
      </c>
      <c r="D6635" t="s">
        <v>36</v>
      </c>
      <c r="E6635" t="s">
        <v>36</v>
      </c>
      <c r="F6635">
        <v>90</v>
      </c>
      <c r="G6635">
        <v>30</v>
      </c>
      <c r="H6635">
        <v>0</v>
      </c>
      <c r="I6635">
        <v>0</v>
      </c>
      <c r="J6635">
        <v>1</v>
      </c>
      <c r="K6635">
        <v>1</v>
      </c>
      <c r="L6635" t="s">
        <v>28</v>
      </c>
      <c r="M6635" t="s">
        <v>709</v>
      </c>
      <c r="N6635" t="s">
        <v>211</v>
      </c>
      <c r="O6635" t="s">
        <v>122</v>
      </c>
      <c r="P6635" t="s">
        <v>59</v>
      </c>
      <c r="Q6635" t="s">
        <v>24</v>
      </c>
    </row>
    <row r="6636" spans="1:17" x14ac:dyDescent="0.2">
      <c r="A6636" s="2">
        <v>37552</v>
      </c>
      <c r="B6636" t="s">
        <v>211</v>
      </c>
      <c r="C6636" t="s">
        <v>208</v>
      </c>
      <c r="D6636" t="s">
        <v>36</v>
      </c>
      <c r="E6636" t="s">
        <v>36</v>
      </c>
      <c r="F6636">
        <v>150</v>
      </c>
      <c r="G6636">
        <v>108</v>
      </c>
      <c r="H6636">
        <v>0</v>
      </c>
      <c r="I6636">
        <v>0</v>
      </c>
      <c r="J6636">
        <v>0</v>
      </c>
      <c r="K6636">
        <v>2</v>
      </c>
      <c r="L6636" t="s">
        <v>28</v>
      </c>
      <c r="M6636" t="s">
        <v>709</v>
      </c>
      <c r="N6636" t="s">
        <v>211</v>
      </c>
      <c r="O6636" t="s">
        <v>22</v>
      </c>
      <c r="P6636" t="s">
        <v>23</v>
      </c>
      <c r="Q6636" t="s">
        <v>41</v>
      </c>
    </row>
    <row r="6637" spans="1:17" x14ac:dyDescent="0.2">
      <c r="A6637" s="2">
        <v>37555</v>
      </c>
      <c r="B6637" t="s">
        <v>207</v>
      </c>
      <c r="C6637" t="s">
        <v>208</v>
      </c>
      <c r="D6637" t="s">
        <v>36</v>
      </c>
      <c r="E6637" t="s">
        <v>36</v>
      </c>
      <c r="F6637">
        <v>90</v>
      </c>
      <c r="G6637">
        <v>108</v>
      </c>
      <c r="H6637">
        <v>0</v>
      </c>
      <c r="I6637">
        <v>0</v>
      </c>
      <c r="J6637">
        <v>1</v>
      </c>
      <c r="K6637">
        <v>1</v>
      </c>
      <c r="L6637" t="s">
        <v>28</v>
      </c>
      <c r="M6637" t="s">
        <v>373</v>
      </c>
      <c r="N6637" t="s">
        <v>211</v>
      </c>
      <c r="O6637" t="s">
        <v>122</v>
      </c>
      <c r="P6637" t="s">
        <v>59</v>
      </c>
      <c r="Q6637" t="s">
        <v>24</v>
      </c>
    </row>
    <row r="6638" spans="1:17" x14ac:dyDescent="0.2">
      <c r="A6638" s="2">
        <v>37555</v>
      </c>
      <c r="B6638" t="s">
        <v>211</v>
      </c>
      <c r="C6638" t="s">
        <v>149</v>
      </c>
      <c r="D6638" t="s">
        <v>36</v>
      </c>
      <c r="E6638" t="s">
        <v>36</v>
      </c>
      <c r="F6638">
        <v>150</v>
      </c>
      <c r="G6638">
        <v>30</v>
      </c>
      <c r="H6638">
        <v>0</v>
      </c>
      <c r="I6638">
        <v>0</v>
      </c>
      <c r="J6638">
        <v>1</v>
      </c>
      <c r="K6638">
        <v>1</v>
      </c>
      <c r="L6638" t="s">
        <v>28</v>
      </c>
      <c r="M6638" t="s">
        <v>373</v>
      </c>
      <c r="N6638" t="s">
        <v>211</v>
      </c>
      <c r="O6638" t="s">
        <v>22</v>
      </c>
      <c r="P6638" t="s">
        <v>59</v>
      </c>
      <c r="Q6638" t="s">
        <v>41</v>
      </c>
    </row>
    <row r="6639" spans="1:17" x14ac:dyDescent="0.2">
      <c r="A6639" s="2">
        <v>37568</v>
      </c>
      <c r="B6639" t="s">
        <v>456</v>
      </c>
      <c r="C6639" t="s">
        <v>481</v>
      </c>
      <c r="D6639" t="s">
        <v>27</v>
      </c>
      <c r="E6639" t="s">
        <v>27</v>
      </c>
      <c r="F6639">
        <v>125</v>
      </c>
      <c r="G6639">
        <v>164</v>
      </c>
      <c r="H6639">
        <v>0</v>
      </c>
      <c r="I6639">
        <v>0</v>
      </c>
      <c r="J6639">
        <v>2</v>
      </c>
      <c r="K6639">
        <v>1</v>
      </c>
      <c r="L6639" t="s">
        <v>28</v>
      </c>
      <c r="M6639" t="s">
        <v>881</v>
      </c>
      <c r="N6639" t="s">
        <v>456</v>
      </c>
      <c r="O6639" t="s">
        <v>22</v>
      </c>
      <c r="P6639" t="s">
        <v>23</v>
      </c>
      <c r="Q6639" t="s">
        <v>24</v>
      </c>
    </row>
    <row r="6640" spans="1:17" x14ac:dyDescent="0.2">
      <c r="A6640" s="2">
        <v>37569</v>
      </c>
      <c r="B6640" t="s">
        <v>221</v>
      </c>
      <c r="C6640" t="s">
        <v>185</v>
      </c>
      <c r="D6640" t="s">
        <v>27</v>
      </c>
      <c r="E6640" t="s">
        <v>27</v>
      </c>
      <c r="F6640">
        <v>112</v>
      </c>
      <c r="G6640">
        <v>60</v>
      </c>
      <c r="H6640">
        <v>0</v>
      </c>
      <c r="I6640">
        <v>0</v>
      </c>
      <c r="J6640">
        <v>1</v>
      </c>
      <c r="K6640">
        <v>1</v>
      </c>
      <c r="L6640" t="s">
        <v>757</v>
      </c>
      <c r="M6640" t="s">
        <v>407</v>
      </c>
      <c r="N6640" t="s">
        <v>222</v>
      </c>
      <c r="O6640" t="s">
        <v>122</v>
      </c>
      <c r="P6640" t="s">
        <v>23</v>
      </c>
      <c r="Q6640" t="s">
        <v>30</v>
      </c>
    </row>
    <row r="6641" spans="1:17" x14ac:dyDescent="0.2">
      <c r="A6641" s="2">
        <v>37570</v>
      </c>
      <c r="B6641" t="s">
        <v>443</v>
      </c>
      <c r="C6641" t="s">
        <v>363</v>
      </c>
      <c r="D6641" t="s">
        <v>115</v>
      </c>
      <c r="E6641" t="s">
        <v>115</v>
      </c>
      <c r="F6641">
        <v>120</v>
      </c>
      <c r="G6641">
        <v>105</v>
      </c>
      <c r="H6641">
        <v>0</v>
      </c>
      <c r="I6641">
        <v>0</v>
      </c>
      <c r="J6641">
        <v>1</v>
      </c>
      <c r="K6641">
        <v>1</v>
      </c>
      <c r="L6641" t="s">
        <v>28</v>
      </c>
      <c r="M6641" t="s">
        <v>443</v>
      </c>
      <c r="N6641" t="s">
        <v>443</v>
      </c>
      <c r="O6641" t="s">
        <v>22</v>
      </c>
      <c r="P6641" t="s">
        <v>23</v>
      </c>
      <c r="Q6641" t="s">
        <v>30</v>
      </c>
    </row>
    <row r="6642" spans="1:17" x14ac:dyDescent="0.2">
      <c r="A6642" s="2">
        <v>37571</v>
      </c>
      <c r="B6642" t="s">
        <v>222</v>
      </c>
      <c r="C6642" t="s">
        <v>221</v>
      </c>
      <c r="D6642" t="s">
        <v>27</v>
      </c>
      <c r="E6642" t="s">
        <v>27</v>
      </c>
      <c r="F6642">
        <v>135</v>
      </c>
      <c r="G6642">
        <v>112</v>
      </c>
      <c r="H6642">
        <v>0</v>
      </c>
      <c r="I6642">
        <v>0</v>
      </c>
      <c r="J6642">
        <v>0</v>
      </c>
      <c r="K6642">
        <v>2</v>
      </c>
      <c r="L6642" t="s">
        <v>757</v>
      </c>
      <c r="M6642" t="s">
        <v>407</v>
      </c>
      <c r="N6642" t="s">
        <v>222</v>
      </c>
      <c r="O6642" t="s">
        <v>22</v>
      </c>
      <c r="P6642" t="s">
        <v>23</v>
      </c>
      <c r="Q6642" t="s">
        <v>41</v>
      </c>
    </row>
    <row r="6643" spans="1:17" x14ac:dyDescent="0.2">
      <c r="A6643" s="2">
        <v>37573</v>
      </c>
      <c r="B6643" t="s">
        <v>222</v>
      </c>
      <c r="C6643" t="s">
        <v>185</v>
      </c>
      <c r="D6643" t="s">
        <v>27</v>
      </c>
      <c r="E6643" t="s">
        <v>27</v>
      </c>
      <c r="F6643">
        <v>135</v>
      </c>
      <c r="G6643">
        <v>60</v>
      </c>
      <c r="H6643">
        <v>0</v>
      </c>
      <c r="I6643">
        <v>0</v>
      </c>
      <c r="J6643">
        <v>1</v>
      </c>
      <c r="K6643">
        <v>4</v>
      </c>
      <c r="L6643" t="s">
        <v>757</v>
      </c>
      <c r="M6643" t="s">
        <v>407</v>
      </c>
      <c r="N6643" t="s">
        <v>222</v>
      </c>
      <c r="O6643" t="s">
        <v>22</v>
      </c>
      <c r="P6643" t="s">
        <v>23</v>
      </c>
      <c r="Q6643" t="s">
        <v>41</v>
      </c>
    </row>
    <row r="6644" spans="1:17" x14ac:dyDescent="0.2">
      <c r="A6644" s="2">
        <v>37573</v>
      </c>
      <c r="B6644" t="s">
        <v>453</v>
      </c>
      <c r="C6644" t="s">
        <v>456</v>
      </c>
      <c r="D6644" t="s">
        <v>27</v>
      </c>
      <c r="E6644" t="s">
        <v>27</v>
      </c>
      <c r="F6644">
        <v>124</v>
      </c>
      <c r="G6644">
        <v>125</v>
      </c>
      <c r="H6644">
        <v>0</v>
      </c>
      <c r="I6644">
        <v>0</v>
      </c>
      <c r="J6644">
        <v>2</v>
      </c>
      <c r="K6644">
        <v>1</v>
      </c>
      <c r="L6644" t="s">
        <v>757</v>
      </c>
      <c r="M6644" t="s">
        <v>853</v>
      </c>
      <c r="N6644" t="s">
        <v>282</v>
      </c>
      <c r="O6644" t="s">
        <v>122</v>
      </c>
      <c r="P6644" t="s">
        <v>23</v>
      </c>
      <c r="Q6644" t="s">
        <v>24</v>
      </c>
    </row>
    <row r="6645" spans="1:17" x14ac:dyDescent="0.2">
      <c r="A6645" s="2">
        <v>37575</v>
      </c>
      <c r="B6645" t="s">
        <v>282</v>
      </c>
      <c r="C6645" t="s">
        <v>453</v>
      </c>
      <c r="D6645" t="s">
        <v>19</v>
      </c>
      <c r="E6645" t="s">
        <v>27</v>
      </c>
      <c r="F6645">
        <v>47</v>
      </c>
      <c r="G6645">
        <v>124</v>
      </c>
      <c r="H6645">
        <v>0</v>
      </c>
      <c r="I6645">
        <v>0</v>
      </c>
      <c r="J6645">
        <v>2</v>
      </c>
      <c r="K6645">
        <v>0</v>
      </c>
      <c r="L6645" t="s">
        <v>757</v>
      </c>
      <c r="M6645" t="s">
        <v>285</v>
      </c>
      <c r="N6645" t="s">
        <v>282</v>
      </c>
      <c r="O6645" t="s">
        <v>22</v>
      </c>
      <c r="P6645" t="s">
        <v>23</v>
      </c>
      <c r="Q6645" t="s">
        <v>24</v>
      </c>
    </row>
    <row r="6646" spans="1:17" x14ac:dyDescent="0.2">
      <c r="A6646" s="2">
        <v>37577</v>
      </c>
      <c r="B6646" t="s">
        <v>188</v>
      </c>
      <c r="C6646" t="s">
        <v>532</v>
      </c>
      <c r="D6646" t="s">
        <v>27</v>
      </c>
      <c r="E6646" t="s">
        <v>27</v>
      </c>
      <c r="F6646">
        <v>173</v>
      </c>
      <c r="G6646">
        <v>192</v>
      </c>
      <c r="H6646">
        <v>0</v>
      </c>
      <c r="I6646">
        <v>0</v>
      </c>
      <c r="J6646">
        <v>0</v>
      </c>
      <c r="K6646">
        <v>1</v>
      </c>
      <c r="L6646" t="s">
        <v>28</v>
      </c>
      <c r="M6646" t="s">
        <v>509</v>
      </c>
      <c r="N6646" t="s">
        <v>188</v>
      </c>
      <c r="O6646" t="s">
        <v>22</v>
      </c>
      <c r="P6646" t="s">
        <v>23</v>
      </c>
      <c r="Q6646" t="s">
        <v>41</v>
      </c>
    </row>
    <row r="6647" spans="1:17" x14ac:dyDescent="0.2">
      <c r="A6647" s="2">
        <v>37577</v>
      </c>
      <c r="B6647" t="s">
        <v>282</v>
      </c>
      <c r="C6647" t="s">
        <v>456</v>
      </c>
      <c r="D6647" t="s">
        <v>19</v>
      </c>
      <c r="E6647" t="s">
        <v>27</v>
      </c>
      <c r="F6647">
        <v>47</v>
      </c>
      <c r="G6647">
        <v>125</v>
      </c>
      <c r="H6647">
        <v>0</v>
      </c>
      <c r="I6647">
        <v>0</v>
      </c>
      <c r="J6647">
        <v>0</v>
      </c>
      <c r="K6647">
        <v>1</v>
      </c>
      <c r="L6647" t="s">
        <v>757</v>
      </c>
      <c r="M6647" t="s">
        <v>853</v>
      </c>
      <c r="N6647" t="s">
        <v>282</v>
      </c>
      <c r="O6647" t="s">
        <v>22</v>
      </c>
      <c r="P6647" t="s">
        <v>23</v>
      </c>
      <c r="Q6647" t="s">
        <v>41</v>
      </c>
    </row>
    <row r="6648" spans="1:17" x14ac:dyDescent="0.2">
      <c r="A6648" s="2">
        <v>37577</v>
      </c>
      <c r="B6648" t="s">
        <v>77</v>
      </c>
      <c r="C6648" t="s">
        <v>210</v>
      </c>
      <c r="D6648" t="s">
        <v>27</v>
      </c>
      <c r="E6648" t="s">
        <v>27</v>
      </c>
      <c r="F6648">
        <v>10</v>
      </c>
      <c r="G6648">
        <v>95</v>
      </c>
      <c r="H6648">
        <v>0</v>
      </c>
      <c r="I6648">
        <v>0</v>
      </c>
      <c r="J6648">
        <v>2</v>
      </c>
      <c r="K6648">
        <v>0</v>
      </c>
      <c r="L6648" t="s">
        <v>28</v>
      </c>
      <c r="M6648" t="s">
        <v>160</v>
      </c>
      <c r="N6648" t="s">
        <v>77</v>
      </c>
      <c r="O6648" t="s">
        <v>22</v>
      </c>
      <c r="P6648" t="s">
        <v>23</v>
      </c>
      <c r="Q6648" t="s">
        <v>24</v>
      </c>
    </row>
    <row r="6649" spans="1:17" x14ac:dyDescent="0.2">
      <c r="A6649" s="2">
        <v>37578</v>
      </c>
      <c r="B6649" t="s">
        <v>263</v>
      </c>
      <c r="C6649" t="s">
        <v>481</v>
      </c>
      <c r="D6649" t="s">
        <v>27</v>
      </c>
      <c r="E6649" t="s">
        <v>27</v>
      </c>
      <c r="F6649">
        <v>86</v>
      </c>
      <c r="G6649">
        <v>164</v>
      </c>
      <c r="H6649">
        <v>0</v>
      </c>
      <c r="I6649">
        <v>0</v>
      </c>
      <c r="J6649">
        <v>1</v>
      </c>
      <c r="K6649">
        <v>0</v>
      </c>
      <c r="L6649" t="s">
        <v>757</v>
      </c>
      <c r="M6649" t="s">
        <v>599</v>
      </c>
      <c r="N6649" t="s">
        <v>263</v>
      </c>
      <c r="O6649" t="s">
        <v>22</v>
      </c>
      <c r="P6649" t="s">
        <v>23</v>
      </c>
      <c r="Q6649" t="s">
        <v>24</v>
      </c>
    </row>
    <row r="6650" spans="1:17" x14ac:dyDescent="0.2">
      <c r="A6650" s="2">
        <v>37579</v>
      </c>
      <c r="B6650" t="s">
        <v>149</v>
      </c>
      <c r="C6650" t="s">
        <v>118</v>
      </c>
      <c r="D6650" t="s">
        <v>36</v>
      </c>
      <c r="E6650" t="s">
        <v>36</v>
      </c>
      <c r="F6650">
        <v>30</v>
      </c>
      <c r="G6650">
        <v>31</v>
      </c>
      <c r="H6650">
        <v>0</v>
      </c>
      <c r="I6650">
        <v>0</v>
      </c>
      <c r="J6650">
        <v>1</v>
      </c>
      <c r="K6650">
        <v>1</v>
      </c>
      <c r="L6650" t="s">
        <v>28</v>
      </c>
      <c r="M6650" t="s">
        <v>420</v>
      </c>
      <c r="N6650" t="s">
        <v>149</v>
      </c>
      <c r="O6650" t="s">
        <v>22</v>
      </c>
      <c r="P6650" t="s">
        <v>59</v>
      </c>
      <c r="Q6650" t="s">
        <v>41</v>
      </c>
    </row>
    <row r="6651" spans="1:17" x14ac:dyDescent="0.2">
      <c r="A6651" s="2">
        <v>37580</v>
      </c>
      <c r="B6651" t="s">
        <v>69</v>
      </c>
      <c r="C6651" t="s">
        <v>49</v>
      </c>
      <c r="D6651" t="s">
        <v>50</v>
      </c>
      <c r="E6651" t="s">
        <v>50</v>
      </c>
      <c r="F6651">
        <v>53</v>
      </c>
      <c r="G6651">
        <v>28</v>
      </c>
      <c r="H6651">
        <v>0</v>
      </c>
      <c r="I6651">
        <v>0</v>
      </c>
      <c r="J6651">
        <v>0</v>
      </c>
      <c r="K6651">
        <v>1</v>
      </c>
      <c r="L6651" t="s">
        <v>28</v>
      </c>
      <c r="M6651" t="s">
        <v>71</v>
      </c>
      <c r="N6651" t="s">
        <v>69</v>
      </c>
      <c r="O6651" t="s">
        <v>22</v>
      </c>
      <c r="P6651" t="s">
        <v>23</v>
      </c>
      <c r="Q6651" t="s">
        <v>41</v>
      </c>
    </row>
    <row r="6652" spans="1:17" x14ac:dyDescent="0.2">
      <c r="A6652" s="2">
        <v>37580</v>
      </c>
      <c r="B6652" t="s">
        <v>386</v>
      </c>
      <c r="C6652" t="s">
        <v>161</v>
      </c>
      <c r="D6652" t="s">
        <v>50</v>
      </c>
      <c r="E6652" t="s">
        <v>50</v>
      </c>
      <c r="F6652">
        <v>110</v>
      </c>
      <c r="G6652">
        <v>61</v>
      </c>
      <c r="H6652">
        <v>0</v>
      </c>
      <c r="I6652">
        <v>0</v>
      </c>
      <c r="J6652">
        <v>0</v>
      </c>
      <c r="K6652">
        <v>2</v>
      </c>
      <c r="L6652" t="s">
        <v>291</v>
      </c>
      <c r="M6652" t="s">
        <v>595</v>
      </c>
      <c r="N6652" t="s">
        <v>386</v>
      </c>
      <c r="O6652" t="s">
        <v>22</v>
      </c>
      <c r="P6652" t="s">
        <v>23</v>
      </c>
      <c r="Q6652" t="s">
        <v>41</v>
      </c>
    </row>
    <row r="6653" spans="1:17" x14ac:dyDescent="0.2">
      <c r="A6653" s="2">
        <v>37580</v>
      </c>
      <c r="B6653" t="s">
        <v>145</v>
      </c>
      <c r="C6653" t="s">
        <v>184</v>
      </c>
      <c r="D6653" t="s">
        <v>50</v>
      </c>
      <c r="E6653" t="s">
        <v>50</v>
      </c>
      <c r="F6653">
        <v>88</v>
      </c>
      <c r="G6653">
        <v>122</v>
      </c>
      <c r="H6653">
        <v>0</v>
      </c>
      <c r="I6653">
        <v>0</v>
      </c>
      <c r="J6653">
        <v>2</v>
      </c>
      <c r="K6653">
        <v>1</v>
      </c>
      <c r="L6653" t="s">
        <v>291</v>
      </c>
      <c r="M6653" t="s">
        <v>435</v>
      </c>
      <c r="N6653" t="s">
        <v>145</v>
      </c>
      <c r="O6653" t="s">
        <v>22</v>
      </c>
      <c r="P6653" t="s">
        <v>23</v>
      </c>
      <c r="Q6653" t="s">
        <v>24</v>
      </c>
    </row>
    <row r="6654" spans="1:17" x14ac:dyDescent="0.2">
      <c r="A6654" s="2">
        <v>37580</v>
      </c>
      <c r="B6654" t="s">
        <v>293</v>
      </c>
      <c r="C6654" t="s">
        <v>52</v>
      </c>
      <c r="D6654" t="s">
        <v>50</v>
      </c>
      <c r="E6654" t="s">
        <v>50</v>
      </c>
      <c r="F6654">
        <v>15</v>
      </c>
      <c r="G6654">
        <v>25</v>
      </c>
      <c r="H6654">
        <v>0</v>
      </c>
      <c r="I6654">
        <v>0</v>
      </c>
      <c r="J6654">
        <v>3</v>
      </c>
      <c r="K6654">
        <v>3</v>
      </c>
      <c r="L6654" t="s">
        <v>28</v>
      </c>
      <c r="M6654" t="s">
        <v>653</v>
      </c>
      <c r="N6654" t="s">
        <v>293</v>
      </c>
      <c r="O6654" t="s">
        <v>22</v>
      </c>
      <c r="P6654" t="s">
        <v>23</v>
      </c>
      <c r="Q6654" t="s">
        <v>30</v>
      </c>
    </row>
    <row r="6655" spans="1:17" x14ac:dyDescent="0.2">
      <c r="A6655" s="2">
        <v>37580</v>
      </c>
      <c r="B6655" t="s">
        <v>72</v>
      </c>
      <c r="C6655" t="s">
        <v>90</v>
      </c>
      <c r="D6655" t="s">
        <v>50</v>
      </c>
      <c r="E6655" t="s">
        <v>50</v>
      </c>
      <c r="F6655">
        <v>13</v>
      </c>
      <c r="G6655">
        <v>33</v>
      </c>
      <c r="H6655">
        <v>0</v>
      </c>
      <c r="I6655">
        <v>0</v>
      </c>
      <c r="J6655">
        <v>2</v>
      </c>
      <c r="K6655">
        <v>0</v>
      </c>
      <c r="L6655" t="s">
        <v>28</v>
      </c>
      <c r="M6655" t="s">
        <v>74</v>
      </c>
      <c r="N6655" t="s">
        <v>72</v>
      </c>
      <c r="O6655" t="s">
        <v>22</v>
      </c>
      <c r="P6655" t="s">
        <v>23</v>
      </c>
      <c r="Q6655" t="s">
        <v>24</v>
      </c>
    </row>
    <row r="6656" spans="1:17" x14ac:dyDescent="0.2">
      <c r="A6656" s="2">
        <v>37580</v>
      </c>
      <c r="B6656" t="s">
        <v>31</v>
      </c>
      <c r="C6656" t="s">
        <v>131</v>
      </c>
      <c r="D6656" t="s">
        <v>19</v>
      </c>
      <c r="E6656" t="s">
        <v>27</v>
      </c>
      <c r="F6656">
        <v>32</v>
      </c>
      <c r="G6656">
        <v>26</v>
      </c>
      <c r="H6656">
        <v>0</v>
      </c>
      <c r="I6656">
        <v>0</v>
      </c>
      <c r="J6656">
        <v>2</v>
      </c>
      <c r="K6656">
        <v>2</v>
      </c>
      <c r="L6656" t="s">
        <v>28</v>
      </c>
      <c r="M6656" t="s">
        <v>33</v>
      </c>
      <c r="N6656" t="s">
        <v>31</v>
      </c>
      <c r="O6656" t="s">
        <v>22</v>
      </c>
      <c r="P6656" t="s">
        <v>23</v>
      </c>
      <c r="Q6656" t="s">
        <v>30</v>
      </c>
    </row>
    <row r="6657" spans="1:17" x14ac:dyDescent="0.2">
      <c r="A6657" s="2">
        <v>37580</v>
      </c>
      <c r="B6657" t="s">
        <v>81</v>
      </c>
      <c r="C6657" t="s">
        <v>76</v>
      </c>
      <c r="D6657" t="s">
        <v>50</v>
      </c>
      <c r="E6657" t="s">
        <v>50</v>
      </c>
      <c r="F6657">
        <v>62</v>
      </c>
      <c r="G6657">
        <v>56</v>
      </c>
      <c r="H6657">
        <v>0</v>
      </c>
      <c r="I6657">
        <v>0</v>
      </c>
      <c r="J6657">
        <v>2</v>
      </c>
      <c r="K6657">
        <v>0</v>
      </c>
      <c r="L6657" t="s">
        <v>28</v>
      </c>
      <c r="M6657" t="s">
        <v>83</v>
      </c>
      <c r="N6657" t="s">
        <v>81</v>
      </c>
      <c r="O6657" t="s">
        <v>22</v>
      </c>
      <c r="P6657" t="s">
        <v>23</v>
      </c>
      <c r="Q6657" t="s">
        <v>24</v>
      </c>
    </row>
    <row r="6658" spans="1:17" x14ac:dyDescent="0.2">
      <c r="A6658" s="2">
        <v>37580</v>
      </c>
      <c r="B6658" t="s">
        <v>129</v>
      </c>
      <c r="C6658" t="s">
        <v>126</v>
      </c>
      <c r="D6658" t="s">
        <v>50</v>
      </c>
      <c r="E6658" t="s">
        <v>50</v>
      </c>
      <c r="F6658">
        <v>4</v>
      </c>
      <c r="G6658">
        <v>10</v>
      </c>
      <c r="H6658">
        <v>0</v>
      </c>
      <c r="I6658">
        <v>0</v>
      </c>
      <c r="J6658">
        <v>1</v>
      </c>
      <c r="K6658">
        <v>3</v>
      </c>
      <c r="L6658" t="s">
        <v>28</v>
      </c>
      <c r="M6658" t="s">
        <v>822</v>
      </c>
      <c r="N6658" t="s">
        <v>129</v>
      </c>
      <c r="O6658" t="s">
        <v>22</v>
      </c>
      <c r="P6658" t="s">
        <v>23</v>
      </c>
      <c r="Q6658" t="s">
        <v>41</v>
      </c>
    </row>
    <row r="6659" spans="1:17" x14ac:dyDescent="0.2">
      <c r="A6659" s="2">
        <v>37580</v>
      </c>
      <c r="B6659" t="s">
        <v>153</v>
      </c>
      <c r="C6659" t="s">
        <v>98</v>
      </c>
      <c r="D6659" t="s">
        <v>50</v>
      </c>
      <c r="E6659" t="s">
        <v>50</v>
      </c>
      <c r="F6659">
        <v>48</v>
      </c>
      <c r="G6659">
        <v>14</v>
      </c>
      <c r="H6659">
        <v>0</v>
      </c>
      <c r="I6659">
        <v>0</v>
      </c>
      <c r="J6659">
        <v>0</v>
      </c>
      <c r="K6659">
        <v>0</v>
      </c>
      <c r="L6659" t="s">
        <v>28</v>
      </c>
      <c r="M6659" t="s">
        <v>191</v>
      </c>
      <c r="N6659" t="s">
        <v>153</v>
      </c>
      <c r="O6659" t="s">
        <v>22</v>
      </c>
      <c r="P6659" t="s">
        <v>23</v>
      </c>
      <c r="Q6659" t="s">
        <v>30</v>
      </c>
    </row>
    <row r="6660" spans="1:17" x14ac:dyDescent="0.2">
      <c r="A6660" s="2">
        <v>37580</v>
      </c>
      <c r="B6660" t="s">
        <v>304</v>
      </c>
      <c r="C6660" t="s">
        <v>43</v>
      </c>
      <c r="D6660" t="s">
        <v>27</v>
      </c>
      <c r="E6660" t="s">
        <v>19</v>
      </c>
      <c r="F6660">
        <v>43</v>
      </c>
      <c r="G6660">
        <v>30</v>
      </c>
      <c r="H6660">
        <v>0</v>
      </c>
      <c r="I6660">
        <v>0</v>
      </c>
      <c r="J6660">
        <v>1</v>
      </c>
      <c r="K6660">
        <v>0</v>
      </c>
      <c r="L6660" t="s">
        <v>28</v>
      </c>
      <c r="M6660" t="s">
        <v>628</v>
      </c>
      <c r="N6660" t="s">
        <v>304</v>
      </c>
      <c r="O6660" t="s">
        <v>22</v>
      </c>
      <c r="P6660" t="s">
        <v>23</v>
      </c>
      <c r="Q6660" t="s">
        <v>24</v>
      </c>
    </row>
    <row r="6661" spans="1:17" x14ac:dyDescent="0.2">
      <c r="A6661" s="2">
        <v>37580</v>
      </c>
      <c r="B6661" t="s">
        <v>94</v>
      </c>
      <c r="C6661" t="s">
        <v>384</v>
      </c>
      <c r="D6661" t="s">
        <v>50</v>
      </c>
      <c r="E6661" t="s">
        <v>50</v>
      </c>
      <c r="F6661">
        <v>58</v>
      </c>
      <c r="G6661">
        <v>113</v>
      </c>
      <c r="H6661">
        <v>0</v>
      </c>
      <c r="I6661">
        <v>0</v>
      </c>
      <c r="J6661">
        <v>1</v>
      </c>
      <c r="K6661">
        <v>1</v>
      </c>
      <c r="L6661" t="s">
        <v>28</v>
      </c>
      <c r="M6661" t="s">
        <v>96</v>
      </c>
      <c r="N6661" t="s">
        <v>94</v>
      </c>
      <c r="O6661" t="s">
        <v>22</v>
      </c>
      <c r="P6661" t="s">
        <v>23</v>
      </c>
      <c r="Q6661" t="s">
        <v>30</v>
      </c>
    </row>
    <row r="6662" spans="1:17" x14ac:dyDescent="0.2">
      <c r="A6662" s="2">
        <v>37580</v>
      </c>
      <c r="B6662" t="s">
        <v>119</v>
      </c>
      <c r="C6662" t="s">
        <v>180</v>
      </c>
      <c r="D6662" t="s">
        <v>50</v>
      </c>
      <c r="E6662" t="s">
        <v>50</v>
      </c>
      <c r="F6662">
        <v>11</v>
      </c>
      <c r="G6662">
        <v>8</v>
      </c>
      <c r="H6662">
        <v>0</v>
      </c>
      <c r="I6662">
        <v>0</v>
      </c>
      <c r="J6662">
        <v>1</v>
      </c>
      <c r="K6662">
        <v>1</v>
      </c>
      <c r="L6662" t="s">
        <v>28</v>
      </c>
      <c r="M6662" t="s">
        <v>424</v>
      </c>
      <c r="N6662" t="s">
        <v>119</v>
      </c>
      <c r="O6662" t="s">
        <v>22</v>
      </c>
      <c r="P6662" t="s">
        <v>23</v>
      </c>
      <c r="Q6662" t="s">
        <v>30</v>
      </c>
    </row>
    <row r="6663" spans="1:17" x14ac:dyDescent="0.2">
      <c r="A6663" s="2">
        <v>37580</v>
      </c>
      <c r="B6663" t="s">
        <v>143</v>
      </c>
      <c r="C6663" t="s">
        <v>39</v>
      </c>
      <c r="D6663" t="s">
        <v>115</v>
      </c>
      <c r="E6663" t="s">
        <v>19</v>
      </c>
      <c r="F6663">
        <v>22</v>
      </c>
      <c r="G6663">
        <v>5</v>
      </c>
      <c r="H6663">
        <v>0</v>
      </c>
      <c r="I6663">
        <v>0</v>
      </c>
      <c r="J6663">
        <v>0</v>
      </c>
      <c r="K6663">
        <v>2</v>
      </c>
      <c r="L6663" t="s">
        <v>28</v>
      </c>
      <c r="M6663" t="s">
        <v>1014</v>
      </c>
      <c r="N6663" t="s">
        <v>143</v>
      </c>
      <c r="O6663" t="s">
        <v>22</v>
      </c>
      <c r="P6663" t="s">
        <v>23</v>
      </c>
      <c r="Q6663" t="s">
        <v>41</v>
      </c>
    </row>
    <row r="6664" spans="1:17" x14ac:dyDescent="0.2">
      <c r="A6664" s="2">
        <v>37580</v>
      </c>
      <c r="B6664" t="s">
        <v>133</v>
      </c>
      <c r="C6664" t="s">
        <v>25</v>
      </c>
      <c r="D6664" t="s">
        <v>115</v>
      </c>
      <c r="E6664" t="s">
        <v>19</v>
      </c>
      <c r="F6664">
        <v>20</v>
      </c>
      <c r="G6664">
        <v>1</v>
      </c>
      <c r="H6664">
        <v>0</v>
      </c>
      <c r="I6664">
        <v>0</v>
      </c>
      <c r="J6664">
        <v>2</v>
      </c>
      <c r="K6664">
        <v>3</v>
      </c>
      <c r="L6664" t="s">
        <v>28</v>
      </c>
      <c r="M6664" t="s">
        <v>134</v>
      </c>
      <c r="N6664" t="s">
        <v>133</v>
      </c>
      <c r="O6664" t="s">
        <v>22</v>
      </c>
      <c r="P6664" t="s">
        <v>23</v>
      </c>
      <c r="Q6664" t="s">
        <v>41</v>
      </c>
    </row>
    <row r="6665" spans="1:17" x14ac:dyDescent="0.2">
      <c r="A6665" s="2">
        <v>37580</v>
      </c>
      <c r="B6665" t="s">
        <v>97</v>
      </c>
      <c r="C6665" t="s">
        <v>548</v>
      </c>
      <c r="D6665" t="s">
        <v>50</v>
      </c>
      <c r="E6665" t="s">
        <v>36</v>
      </c>
      <c r="F6665">
        <v>148</v>
      </c>
      <c r="G6665">
        <v>155</v>
      </c>
      <c r="H6665">
        <v>0</v>
      </c>
      <c r="I6665">
        <v>0</v>
      </c>
      <c r="J6665">
        <v>0</v>
      </c>
      <c r="K6665">
        <v>0</v>
      </c>
      <c r="L6665" t="s">
        <v>28</v>
      </c>
      <c r="M6665" t="s">
        <v>1026</v>
      </c>
      <c r="N6665" t="s">
        <v>97</v>
      </c>
      <c r="O6665" t="s">
        <v>22</v>
      </c>
      <c r="P6665" t="s">
        <v>23</v>
      </c>
      <c r="Q6665" t="s">
        <v>30</v>
      </c>
    </row>
    <row r="6666" spans="1:17" x14ac:dyDescent="0.2">
      <c r="A6666" s="2">
        <v>37580</v>
      </c>
      <c r="B6666" t="s">
        <v>328</v>
      </c>
      <c r="C6666" t="s">
        <v>123</v>
      </c>
      <c r="D6666" t="s">
        <v>50</v>
      </c>
      <c r="E6666" t="s">
        <v>50</v>
      </c>
      <c r="F6666">
        <v>84</v>
      </c>
      <c r="G6666">
        <v>51</v>
      </c>
      <c r="H6666">
        <v>0</v>
      </c>
      <c r="I6666">
        <v>0</v>
      </c>
      <c r="J6666">
        <v>2</v>
      </c>
      <c r="K6666">
        <v>3</v>
      </c>
      <c r="L6666" t="s">
        <v>28</v>
      </c>
      <c r="M6666" t="s">
        <v>329</v>
      </c>
      <c r="N6666" t="s">
        <v>328</v>
      </c>
      <c r="O6666" t="s">
        <v>22</v>
      </c>
      <c r="P6666" t="s">
        <v>23</v>
      </c>
      <c r="Q6666" t="s">
        <v>41</v>
      </c>
    </row>
    <row r="6667" spans="1:17" x14ac:dyDescent="0.2">
      <c r="A6667" s="2">
        <v>37580</v>
      </c>
      <c r="B6667" t="s">
        <v>110</v>
      </c>
      <c r="C6667" t="s">
        <v>111</v>
      </c>
      <c r="D6667" t="s">
        <v>36</v>
      </c>
      <c r="E6667" t="s">
        <v>36</v>
      </c>
      <c r="F6667">
        <v>35</v>
      </c>
      <c r="G6667">
        <v>78</v>
      </c>
      <c r="H6667">
        <v>0</v>
      </c>
      <c r="I6667">
        <v>0</v>
      </c>
      <c r="J6667">
        <v>1</v>
      </c>
      <c r="K6667">
        <v>3</v>
      </c>
      <c r="L6667" t="s">
        <v>28</v>
      </c>
      <c r="M6667" t="s">
        <v>142</v>
      </c>
      <c r="N6667" t="s">
        <v>110</v>
      </c>
      <c r="O6667" t="s">
        <v>22</v>
      </c>
      <c r="P6667" t="s">
        <v>23</v>
      </c>
      <c r="Q6667" t="s">
        <v>41</v>
      </c>
    </row>
    <row r="6668" spans="1:17" x14ac:dyDescent="0.2">
      <c r="A6668" s="2">
        <v>37580</v>
      </c>
      <c r="B6668" t="s">
        <v>135</v>
      </c>
      <c r="C6668" t="s">
        <v>185</v>
      </c>
      <c r="D6668" t="s">
        <v>36</v>
      </c>
      <c r="E6668" t="s">
        <v>27</v>
      </c>
      <c r="F6668">
        <v>27</v>
      </c>
      <c r="G6668">
        <v>52</v>
      </c>
      <c r="H6668">
        <v>0</v>
      </c>
      <c r="I6668">
        <v>0</v>
      </c>
      <c r="J6668">
        <v>0</v>
      </c>
      <c r="K6668">
        <v>0</v>
      </c>
      <c r="L6668" t="s">
        <v>28</v>
      </c>
      <c r="M6668" t="s">
        <v>137</v>
      </c>
      <c r="N6668" t="s">
        <v>135</v>
      </c>
      <c r="O6668" t="s">
        <v>22</v>
      </c>
      <c r="P6668" t="s">
        <v>23</v>
      </c>
      <c r="Q6668" t="s">
        <v>30</v>
      </c>
    </row>
    <row r="6669" spans="1:17" x14ac:dyDescent="0.2">
      <c r="A6669" s="2">
        <v>37580</v>
      </c>
      <c r="B6669" t="s">
        <v>82</v>
      </c>
      <c r="C6669" t="s">
        <v>104</v>
      </c>
      <c r="D6669" t="s">
        <v>50</v>
      </c>
      <c r="E6669" t="s">
        <v>50</v>
      </c>
      <c r="F6669">
        <v>12</v>
      </c>
      <c r="G6669">
        <v>57</v>
      </c>
      <c r="H6669">
        <v>0</v>
      </c>
      <c r="I6669">
        <v>0</v>
      </c>
      <c r="J6669">
        <v>2</v>
      </c>
      <c r="K6669">
        <v>0</v>
      </c>
      <c r="L6669" t="s">
        <v>28</v>
      </c>
      <c r="M6669" t="s">
        <v>684</v>
      </c>
      <c r="N6669" t="s">
        <v>82</v>
      </c>
      <c r="O6669" t="s">
        <v>22</v>
      </c>
      <c r="P6669" t="s">
        <v>23</v>
      </c>
      <c r="Q6669" t="s">
        <v>24</v>
      </c>
    </row>
    <row r="6670" spans="1:17" x14ac:dyDescent="0.2">
      <c r="A6670" s="2">
        <v>37580</v>
      </c>
      <c r="B6670" t="s">
        <v>166</v>
      </c>
      <c r="C6670" t="s">
        <v>164</v>
      </c>
      <c r="D6670" t="s">
        <v>115</v>
      </c>
      <c r="E6670" t="s">
        <v>115</v>
      </c>
      <c r="F6670">
        <v>66</v>
      </c>
      <c r="G6670">
        <v>50</v>
      </c>
      <c r="H6670">
        <v>0</v>
      </c>
      <c r="I6670">
        <v>0</v>
      </c>
      <c r="J6670">
        <v>2</v>
      </c>
      <c r="K6670">
        <v>1</v>
      </c>
      <c r="L6670" t="s">
        <v>28</v>
      </c>
      <c r="M6670" t="s">
        <v>165</v>
      </c>
      <c r="N6670" t="s">
        <v>166</v>
      </c>
      <c r="O6670" t="s">
        <v>22</v>
      </c>
      <c r="P6670" t="s">
        <v>23</v>
      </c>
      <c r="Q6670" t="s">
        <v>24</v>
      </c>
    </row>
    <row r="6671" spans="1:17" x14ac:dyDescent="0.2">
      <c r="A6671" s="2">
        <v>37580</v>
      </c>
      <c r="B6671" t="s">
        <v>92</v>
      </c>
      <c r="C6671" t="s">
        <v>274</v>
      </c>
      <c r="D6671" t="s">
        <v>50</v>
      </c>
      <c r="E6671" t="s">
        <v>50</v>
      </c>
      <c r="F6671">
        <v>21</v>
      </c>
      <c r="G6671">
        <v>36</v>
      </c>
      <c r="H6671">
        <v>0</v>
      </c>
      <c r="I6671">
        <v>0</v>
      </c>
      <c r="J6671">
        <v>0</v>
      </c>
      <c r="K6671">
        <v>1</v>
      </c>
      <c r="L6671" t="s">
        <v>28</v>
      </c>
      <c r="M6671" t="s">
        <v>1062</v>
      </c>
      <c r="N6671" t="s">
        <v>92</v>
      </c>
      <c r="O6671" t="s">
        <v>22</v>
      </c>
      <c r="P6671" t="s">
        <v>23</v>
      </c>
      <c r="Q6671" t="s">
        <v>41</v>
      </c>
    </row>
    <row r="6672" spans="1:17" x14ac:dyDescent="0.2">
      <c r="A6672" s="2">
        <v>37580</v>
      </c>
      <c r="B6672" t="s">
        <v>125</v>
      </c>
      <c r="C6672" t="s">
        <v>101</v>
      </c>
      <c r="D6672" t="s">
        <v>50</v>
      </c>
      <c r="E6672" t="s">
        <v>50</v>
      </c>
      <c r="F6672">
        <v>161</v>
      </c>
      <c r="G6672">
        <v>87</v>
      </c>
      <c r="H6672">
        <v>0</v>
      </c>
      <c r="I6672">
        <v>0</v>
      </c>
      <c r="J6672">
        <v>0</v>
      </c>
      <c r="K6672">
        <v>1</v>
      </c>
      <c r="L6672" t="s">
        <v>291</v>
      </c>
      <c r="M6672" t="s">
        <v>468</v>
      </c>
      <c r="N6672" t="s">
        <v>125</v>
      </c>
      <c r="O6672" t="s">
        <v>22</v>
      </c>
      <c r="P6672" t="s">
        <v>23</v>
      </c>
      <c r="Q6672" t="s">
        <v>41</v>
      </c>
    </row>
    <row r="6673" spans="1:17" x14ac:dyDescent="0.2">
      <c r="A6673" s="2">
        <v>37580</v>
      </c>
      <c r="B6673" t="s">
        <v>244</v>
      </c>
      <c r="C6673" t="s">
        <v>168</v>
      </c>
      <c r="D6673" t="s">
        <v>50</v>
      </c>
      <c r="E6673" t="s">
        <v>50</v>
      </c>
      <c r="F6673">
        <v>54</v>
      </c>
      <c r="G6673">
        <v>46</v>
      </c>
      <c r="H6673">
        <v>0</v>
      </c>
      <c r="I6673">
        <v>0</v>
      </c>
      <c r="J6673">
        <v>1</v>
      </c>
      <c r="K6673">
        <v>1</v>
      </c>
      <c r="L6673" t="s">
        <v>28</v>
      </c>
      <c r="M6673" t="s">
        <v>597</v>
      </c>
      <c r="N6673" t="s">
        <v>244</v>
      </c>
      <c r="O6673" t="s">
        <v>22</v>
      </c>
      <c r="P6673" t="s">
        <v>23</v>
      </c>
      <c r="Q6673" t="s">
        <v>30</v>
      </c>
    </row>
    <row r="6674" spans="1:17" x14ac:dyDescent="0.2">
      <c r="A6674" s="2">
        <v>37580</v>
      </c>
      <c r="B6674" t="s">
        <v>106</v>
      </c>
      <c r="C6674" t="s">
        <v>87</v>
      </c>
      <c r="D6674" t="s">
        <v>50</v>
      </c>
      <c r="E6674" t="s">
        <v>50</v>
      </c>
      <c r="F6674">
        <v>3</v>
      </c>
      <c r="G6674">
        <v>41</v>
      </c>
      <c r="H6674">
        <v>0</v>
      </c>
      <c r="I6674">
        <v>0</v>
      </c>
      <c r="J6674">
        <v>1</v>
      </c>
      <c r="K6674">
        <v>0</v>
      </c>
      <c r="L6674" t="s">
        <v>28</v>
      </c>
      <c r="M6674" t="s">
        <v>521</v>
      </c>
      <c r="N6674" t="s">
        <v>106</v>
      </c>
      <c r="O6674" t="s">
        <v>22</v>
      </c>
      <c r="P6674" t="s">
        <v>23</v>
      </c>
      <c r="Q6674" t="s">
        <v>24</v>
      </c>
    </row>
    <row r="6675" spans="1:17" x14ac:dyDescent="0.2">
      <c r="A6675" s="2">
        <v>37580</v>
      </c>
      <c r="B6675" t="s">
        <v>128</v>
      </c>
      <c r="C6675" t="s">
        <v>183</v>
      </c>
      <c r="D6675" t="s">
        <v>36</v>
      </c>
      <c r="E6675" t="s">
        <v>36</v>
      </c>
      <c r="F6675">
        <v>39</v>
      </c>
      <c r="G6675">
        <v>40</v>
      </c>
      <c r="H6675">
        <v>0</v>
      </c>
      <c r="I6675">
        <v>0</v>
      </c>
      <c r="J6675">
        <v>0</v>
      </c>
      <c r="K6675">
        <v>0</v>
      </c>
      <c r="L6675" t="s">
        <v>28</v>
      </c>
      <c r="M6675" t="s">
        <v>130</v>
      </c>
      <c r="N6675" t="s">
        <v>128</v>
      </c>
      <c r="O6675" t="s">
        <v>22</v>
      </c>
      <c r="P6675" t="s">
        <v>23</v>
      </c>
      <c r="Q6675" t="s">
        <v>30</v>
      </c>
    </row>
    <row r="6676" spans="1:17" x14ac:dyDescent="0.2">
      <c r="A6676" s="2">
        <v>37580</v>
      </c>
      <c r="B6676" t="s">
        <v>32</v>
      </c>
      <c r="C6676" t="s">
        <v>18</v>
      </c>
      <c r="D6676" t="s">
        <v>19</v>
      </c>
      <c r="E6676" t="s">
        <v>19</v>
      </c>
      <c r="F6676">
        <v>77</v>
      </c>
      <c r="G6676">
        <v>23</v>
      </c>
      <c r="H6676">
        <v>0</v>
      </c>
      <c r="I6676">
        <v>0</v>
      </c>
      <c r="J6676">
        <v>1</v>
      </c>
      <c r="K6676">
        <v>0</v>
      </c>
      <c r="L6676" t="s">
        <v>28</v>
      </c>
      <c r="M6676" t="s">
        <v>573</v>
      </c>
      <c r="N6676" t="s">
        <v>32</v>
      </c>
      <c r="O6676" t="s">
        <v>22</v>
      </c>
      <c r="P6676" t="s">
        <v>23</v>
      </c>
      <c r="Q6676" t="s">
        <v>24</v>
      </c>
    </row>
    <row r="6677" spans="1:17" x14ac:dyDescent="0.2">
      <c r="A6677" s="2">
        <v>37583</v>
      </c>
      <c r="B6677" t="s">
        <v>402</v>
      </c>
      <c r="C6677" t="s">
        <v>164</v>
      </c>
      <c r="D6677" t="s">
        <v>115</v>
      </c>
      <c r="E6677" t="s">
        <v>115</v>
      </c>
      <c r="F6677">
        <v>105</v>
      </c>
      <c r="G6677">
        <v>50</v>
      </c>
      <c r="H6677">
        <v>0</v>
      </c>
      <c r="I6677">
        <v>0</v>
      </c>
      <c r="J6677">
        <v>2</v>
      </c>
      <c r="K6677">
        <v>2</v>
      </c>
      <c r="L6677" t="s">
        <v>28</v>
      </c>
      <c r="M6677" t="s">
        <v>165</v>
      </c>
      <c r="N6677" t="s">
        <v>166</v>
      </c>
      <c r="O6677" t="s">
        <v>122</v>
      </c>
      <c r="P6677" t="s">
        <v>23</v>
      </c>
      <c r="Q6677" t="s">
        <v>30</v>
      </c>
    </row>
    <row r="6678" spans="1:17" x14ac:dyDescent="0.2">
      <c r="A6678" s="2">
        <v>37585</v>
      </c>
      <c r="B6678" t="s">
        <v>135</v>
      </c>
      <c r="C6678" t="s">
        <v>183</v>
      </c>
      <c r="D6678" t="s">
        <v>36</v>
      </c>
      <c r="E6678" t="s">
        <v>36</v>
      </c>
      <c r="F6678">
        <v>27</v>
      </c>
      <c r="G6678">
        <v>40</v>
      </c>
      <c r="H6678">
        <v>0</v>
      </c>
      <c r="I6678">
        <v>0</v>
      </c>
      <c r="J6678">
        <v>1</v>
      </c>
      <c r="K6678">
        <v>1</v>
      </c>
      <c r="L6678" t="s">
        <v>28</v>
      </c>
      <c r="M6678" t="s">
        <v>137</v>
      </c>
      <c r="N6678" t="s">
        <v>135</v>
      </c>
      <c r="O6678" t="s">
        <v>22</v>
      </c>
      <c r="P6678" t="s">
        <v>23</v>
      </c>
      <c r="Q6678" t="s">
        <v>30</v>
      </c>
    </row>
    <row r="6679" spans="1:17" x14ac:dyDescent="0.2">
      <c r="A6679" s="2">
        <v>37587</v>
      </c>
      <c r="B6679" t="s">
        <v>188</v>
      </c>
      <c r="C6679" t="s">
        <v>454</v>
      </c>
      <c r="D6679" t="s">
        <v>27</v>
      </c>
      <c r="E6679" t="s">
        <v>27</v>
      </c>
      <c r="F6679">
        <v>174</v>
      </c>
      <c r="G6679">
        <v>90</v>
      </c>
      <c r="H6679">
        <v>0</v>
      </c>
      <c r="I6679">
        <v>0</v>
      </c>
      <c r="J6679">
        <v>0</v>
      </c>
      <c r="K6679">
        <v>5</v>
      </c>
      <c r="L6679" t="s">
        <v>757</v>
      </c>
      <c r="M6679" t="s">
        <v>509</v>
      </c>
      <c r="N6679" t="s">
        <v>188</v>
      </c>
      <c r="O6679" t="s">
        <v>22</v>
      </c>
      <c r="P6679" t="s">
        <v>23</v>
      </c>
      <c r="Q6679" t="s">
        <v>41</v>
      </c>
    </row>
    <row r="6680" spans="1:17" x14ac:dyDescent="0.2">
      <c r="A6680" s="2">
        <v>37587</v>
      </c>
      <c r="B6680" t="s">
        <v>462</v>
      </c>
      <c r="C6680" t="s">
        <v>425</v>
      </c>
      <c r="D6680" t="s">
        <v>115</v>
      </c>
      <c r="E6680" t="s">
        <v>115</v>
      </c>
      <c r="F6680">
        <v>140</v>
      </c>
      <c r="G6680">
        <v>120</v>
      </c>
      <c r="H6680">
        <v>0</v>
      </c>
      <c r="I6680">
        <v>0</v>
      </c>
      <c r="J6680">
        <v>1</v>
      </c>
      <c r="K6680">
        <v>2</v>
      </c>
      <c r="L6680" t="s">
        <v>28</v>
      </c>
      <c r="M6680" t="s">
        <v>461</v>
      </c>
      <c r="N6680" t="s">
        <v>462</v>
      </c>
      <c r="O6680" t="s">
        <v>22</v>
      </c>
      <c r="P6680" t="s">
        <v>23</v>
      </c>
      <c r="Q6680" t="s">
        <v>41</v>
      </c>
    </row>
    <row r="6681" spans="1:17" x14ac:dyDescent="0.2">
      <c r="A6681" s="2">
        <v>37589</v>
      </c>
      <c r="B6681" t="s">
        <v>188</v>
      </c>
      <c r="C6681" t="s">
        <v>262</v>
      </c>
      <c r="D6681" t="s">
        <v>27</v>
      </c>
      <c r="E6681" t="s">
        <v>27</v>
      </c>
      <c r="F6681">
        <v>174</v>
      </c>
      <c r="G6681">
        <v>153</v>
      </c>
      <c r="H6681">
        <v>0</v>
      </c>
      <c r="I6681">
        <v>0</v>
      </c>
      <c r="J6681">
        <v>1</v>
      </c>
      <c r="K6681">
        <v>0</v>
      </c>
      <c r="L6681" t="s">
        <v>757</v>
      </c>
      <c r="M6681" t="s">
        <v>509</v>
      </c>
      <c r="N6681" t="s">
        <v>188</v>
      </c>
      <c r="O6681" t="s">
        <v>22</v>
      </c>
      <c r="P6681" t="s">
        <v>23</v>
      </c>
      <c r="Q6681" t="s">
        <v>24</v>
      </c>
    </row>
    <row r="6682" spans="1:17" x14ac:dyDescent="0.2">
      <c r="A6682" s="2">
        <v>37589</v>
      </c>
      <c r="B6682" t="s">
        <v>177</v>
      </c>
      <c r="C6682" t="s">
        <v>391</v>
      </c>
      <c r="D6682" t="s">
        <v>115</v>
      </c>
      <c r="E6682" t="s">
        <v>115</v>
      </c>
      <c r="F6682">
        <v>85</v>
      </c>
      <c r="G6682">
        <v>123</v>
      </c>
      <c r="H6682">
        <v>0</v>
      </c>
      <c r="I6682">
        <v>0</v>
      </c>
      <c r="J6682">
        <v>1</v>
      </c>
      <c r="K6682">
        <v>0</v>
      </c>
      <c r="L6682" t="s">
        <v>28</v>
      </c>
      <c r="M6682" t="s">
        <v>300</v>
      </c>
      <c r="N6682" t="s">
        <v>176</v>
      </c>
      <c r="O6682" t="s">
        <v>122</v>
      </c>
      <c r="P6682" t="s">
        <v>23</v>
      </c>
      <c r="Q6682" t="s">
        <v>24</v>
      </c>
    </row>
    <row r="6683" spans="1:17" x14ac:dyDescent="0.2">
      <c r="A6683" s="2">
        <v>37589</v>
      </c>
      <c r="B6683" t="s">
        <v>462</v>
      </c>
      <c r="C6683" t="s">
        <v>425</v>
      </c>
      <c r="D6683" t="s">
        <v>115</v>
      </c>
      <c r="E6683" t="s">
        <v>115</v>
      </c>
      <c r="F6683">
        <v>140</v>
      </c>
      <c r="G6683">
        <v>120</v>
      </c>
      <c r="H6683">
        <v>0</v>
      </c>
      <c r="I6683">
        <v>0</v>
      </c>
      <c r="J6683">
        <v>1</v>
      </c>
      <c r="K6683">
        <v>1</v>
      </c>
      <c r="L6683" t="s">
        <v>28</v>
      </c>
      <c r="M6683" t="s">
        <v>461</v>
      </c>
      <c r="N6683" t="s">
        <v>462</v>
      </c>
      <c r="O6683" t="s">
        <v>22</v>
      </c>
      <c r="P6683" t="s">
        <v>23</v>
      </c>
      <c r="Q6683" t="s">
        <v>30</v>
      </c>
    </row>
    <row r="6684" spans="1:17" x14ac:dyDescent="0.2">
      <c r="A6684" s="2">
        <v>37590</v>
      </c>
      <c r="B6684" t="s">
        <v>177</v>
      </c>
      <c r="C6684" t="s">
        <v>443</v>
      </c>
      <c r="D6684" t="s">
        <v>115</v>
      </c>
      <c r="E6684" t="s">
        <v>115</v>
      </c>
      <c r="F6684">
        <v>85</v>
      </c>
      <c r="G6684">
        <v>119</v>
      </c>
      <c r="H6684">
        <v>0</v>
      </c>
      <c r="I6684">
        <v>0</v>
      </c>
      <c r="J6684">
        <v>3</v>
      </c>
      <c r="K6684">
        <v>1</v>
      </c>
      <c r="L6684" t="s">
        <v>28</v>
      </c>
      <c r="M6684" t="s">
        <v>300</v>
      </c>
      <c r="N6684" t="s">
        <v>176</v>
      </c>
      <c r="O6684" t="s">
        <v>122</v>
      </c>
      <c r="P6684" t="s">
        <v>23</v>
      </c>
      <c r="Q6684" t="s">
        <v>24</v>
      </c>
    </row>
    <row r="6685" spans="1:17" x14ac:dyDescent="0.2">
      <c r="A6685" s="2">
        <v>37590</v>
      </c>
      <c r="B6685" t="s">
        <v>211</v>
      </c>
      <c r="C6685" t="s">
        <v>207</v>
      </c>
      <c r="D6685" t="s">
        <v>36</v>
      </c>
      <c r="E6685" t="s">
        <v>36</v>
      </c>
      <c r="F6685">
        <v>152</v>
      </c>
      <c r="G6685">
        <v>86</v>
      </c>
      <c r="H6685">
        <v>0</v>
      </c>
      <c r="I6685">
        <v>0</v>
      </c>
      <c r="J6685">
        <v>1</v>
      </c>
      <c r="K6685">
        <v>0</v>
      </c>
      <c r="L6685" t="s">
        <v>418</v>
      </c>
      <c r="M6685" t="s">
        <v>725</v>
      </c>
      <c r="N6685" t="s">
        <v>211</v>
      </c>
      <c r="O6685" t="s">
        <v>22</v>
      </c>
      <c r="P6685" t="s">
        <v>23</v>
      </c>
      <c r="Q6685" t="s">
        <v>24</v>
      </c>
    </row>
    <row r="6686" spans="1:17" x14ac:dyDescent="0.2">
      <c r="A6686" s="2">
        <v>37591</v>
      </c>
      <c r="B6686" t="s">
        <v>172</v>
      </c>
      <c r="C6686" t="s">
        <v>828</v>
      </c>
      <c r="D6686" t="s">
        <v>36</v>
      </c>
      <c r="E6686" t="s">
        <v>36</v>
      </c>
      <c r="F6686">
        <v>137</v>
      </c>
      <c r="G6686">
        <v>166</v>
      </c>
      <c r="H6686">
        <v>0</v>
      </c>
      <c r="I6686">
        <v>0</v>
      </c>
      <c r="J6686">
        <v>1</v>
      </c>
      <c r="K6686">
        <v>1</v>
      </c>
      <c r="L6686" t="s">
        <v>418</v>
      </c>
      <c r="M6686" t="s">
        <v>725</v>
      </c>
      <c r="N6686" t="s">
        <v>211</v>
      </c>
      <c r="O6686" t="s">
        <v>122</v>
      </c>
      <c r="P6686" t="s">
        <v>23</v>
      </c>
      <c r="Q6686" t="s">
        <v>30</v>
      </c>
    </row>
    <row r="6687" spans="1:17" x14ac:dyDescent="0.2">
      <c r="A6687" s="2">
        <v>37591</v>
      </c>
      <c r="B6687" t="s">
        <v>262</v>
      </c>
      <c r="C6687" t="s">
        <v>454</v>
      </c>
      <c r="D6687" t="s">
        <v>27</v>
      </c>
      <c r="E6687" t="s">
        <v>27</v>
      </c>
      <c r="F6687">
        <v>153</v>
      </c>
      <c r="G6687">
        <v>90</v>
      </c>
      <c r="H6687">
        <v>0</v>
      </c>
      <c r="I6687">
        <v>0</v>
      </c>
      <c r="J6687">
        <v>1</v>
      </c>
      <c r="K6687">
        <v>2</v>
      </c>
      <c r="L6687" t="s">
        <v>757</v>
      </c>
      <c r="M6687" t="s">
        <v>509</v>
      </c>
      <c r="N6687" t="s">
        <v>188</v>
      </c>
      <c r="O6687" t="s">
        <v>122</v>
      </c>
      <c r="P6687" t="s">
        <v>23</v>
      </c>
      <c r="Q6687" t="s">
        <v>41</v>
      </c>
    </row>
    <row r="6688" spans="1:17" x14ac:dyDescent="0.2">
      <c r="A6688" s="2">
        <v>37591</v>
      </c>
      <c r="B6688" t="s">
        <v>556</v>
      </c>
      <c r="C6688" t="s">
        <v>208</v>
      </c>
      <c r="D6688" t="s">
        <v>36</v>
      </c>
      <c r="E6688" t="s">
        <v>36</v>
      </c>
      <c r="F6688">
        <v>195</v>
      </c>
      <c r="G6688">
        <v>107</v>
      </c>
      <c r="H6688">
        <v>0</v>
      </c>
      <c r="I6688">
        <v>0</v>
      </c>
      <c r="J6688">
        <v>0</v>
      </c>
      <c r="K6688">
        <v>2</v>
      </c>
      <c r="L6688" t="s">
        <v>418</v>
      </c>
      <c r="M6688" t="s">
        <v>709</v>
      </c>
      <c r="N6688" t="s">
        <v>211</v>
      </c>
      <c r="O6688" t="s">
        <v>122</v>
      </c>
      <c r="P6688" t="s">
        <v>23</v>
      </c>
      <c r="Q6688" t="s">
        <v>41</v>
      </c>
    </row>
    <row r="6689" spans="1:17" x14ac:dyDescent="0.2">
      <c r="A6689" s="2">
        <v>37591</v>
      </c>
      <c r="B6689" t="s">
        <v>462</v>
      </c>
      <c r="C6689" t="s">
        <v>425</v>
      </c>
      <c r="D6689" t="s">
        <v>115</v>
      </c>
      <c r="E6689" t="s">
        <v>115</v>
      </c>
      <c r="F6689">
        <v>140</v>
      </c>
      <c r="G6689">
        <v>120</v>
      </c>
      <c r="H6689">
        <v>0</v>
      </c>
      <c r="I6689">
        <v>0</v>
      </c>
      <c r="J6689">
        <v>2</v>
      </c>
      <c r="K6689">
        <v>2</v>
      </c>
      <c r="L6689" t="s">
        <v>28</v>
      </c>
      <c r="M6689" t="s">
        <v>461</v>
      </c>
      <c r="N6689" t="s">
        <v>462</v>
      </c>
      <c r="O6689" t="s">
        <v>22</v>
      </c>
      <c r="P6689" t="s">
        <v>23</v>
      </c>
      <c r="Q6689" t="s">
        <v>30</v>
      </c>
    </row>
    <row r="6690" spans="1:17" x14ac:dyDescent="0.2">
      <c r="A6690" s="2">
        <v>37592</v>
      </c>
      <c r="B6690" t="s">
        <v>211</v>
      </c>
      <c r="C6690" t="s">
        <v>380</v>
      </c>
      <c r="D6690" t="s">
        <v>36</v>
      </c>
      <c r="E6690" t="s">
        <v>36</v>
      </c>
      <c r="F6690">
        <v>152</v>
      </c>
      <c r="G6690">
        <v>106</v>
      </c>
      <c r="H6690">
        <v>0</v>
      </c>
      <c r="I6690">
        <v>0</v>
      </c>
      <c r="J6690">
        <v>1</v>
      </c>
      <c r="K6690">
        <v>1</v>
      </c>
      <c r="L6690" t="s">
        <v>418</v>
      </c>
      <c r="M6690" t="s">
        <v>725</v>
      </c>
      <c r="N6690" t="s">
        <v>211</v>
      </c>
      <c r="O6690" t="s">
        <v>22</v>
      </c>
      <c r="P6690" t="s">
        <v>23</v>
      </c>
      <c r="Q6690" t="s">
        <v>30</v>
      </c>
    </row>
    <row r="6691" spans="1:17" x14ac:dyDescent="0.2">
      <c r="A6691" s="2">
        <v>37593</v>
      </c>
      <c r="B6691" t="s">
        <v>207</v>
      </c>
      <c r="C6691" t="s">
        <v>172</v>
      </c>
      <c r="D6691" t="s">
        <v>36</v>
      </c>
      <c r="E6691" t="s">
        <v>36</v>
      </c>
      <c r="F6691">
        <v>86</v>
      </c>
      <c r="G6691">
        <v>137</v>
      </c>
      <c r="H6691">
        <v>0</v>
      </c>
      <c r="I6691">
        <v>0</v>
      </c>
      <c r="J6691">
        <v>1</v>
      </c>
      <c r="K6691">
        <v>1</v>
      </c>
      <c r="L6691" t="s">
        <v>418</v>
      </c>
      <c r="M6691" t="s">
        <v>725</v>
      </c>
      <c r="N6691" t="s">
        <v>211</v>
      </c>
      <c r="O6691" t="s">
        <v>122</v>
      </c>
      <c r="P6691" t="s">
        <v>23</v>
      </c>
      <c r="Q6691" t="s">
        <v>30</v>
      </c>
    </row>
    <row r="6692" spans="1:17" x14ac:dyDescent="0.2">
      <c r="A6692" s="2">
        <v>37593</v>
      </c>
      <c r="B6692" t="s">
        <v>556</v>
      </c>
      <c r="C6692" t="s">
        <v>617</v>
      </c>
      <c r="D6692" t="s">
        <v>36</v>
      </c>
      <c r="E6692" t="s">
        <v>36</v>
      </c>
      <c r="F6692">
        <v>195</v>
      </c>
      <c r="G6692">
        <v>130</v>
      </c>
      <c r="H6692">
        <v>0</v>
      </c>
      <c r="I6692">
        <v>0</v>
      </c>
      <c r="J6692">
        <v>0</v>
      </c>
      <c r="K6692">
        <v>1</v>
      </c>
      <c r="L6692" t="s">
        <v>418</v>
      </c>
      <c r="M6692" t="s">
        <v>709</v>
      </c>
      <c r="N6692" t="s">
        <v>211</v>
      </c>
      <c r="O6692" t="s">
        <v>122</v>
      </c>
      <c r="P6692" t="s">
        <v>23</v>
      </c>
      <c r="Q6692" t="s">
        <v>41</v>
      </c>
    </row>
    <row r="6693" spans="1:17" x14ac:dyDescent="0.2">
      <c r="A6693" s="2">
        <v>37594</v>
      </c>
      <c r="B6693" t="s">
        <v>828</v>
      </c>
      <c r="C6693" t="s">
        <v>380</v>
      </c>
      <c r="D6693" t="s">
        <v>36</v>
      </c>
      <c r="E6693" t="s">
        <v>36</v>
      </c>
      <c r="F6693">
        <v>166</v>
      </c>
      <c r="G6693">
        <v>106</v>
      </c>
      <c r="H6693">
        <v>0</v>
      </c>
      <c r="I6693">
        <v>0</v>
      </c>
      <c r="J6693">
        <v>2</v>
      </c>
      <c r="K6693">
        <v>1</v>
      </c>
      <c r="L6693" t="s">
        <v>418</v>
      </c>
      <c r="M6693" t="s">
        <v>725</v>
      </c>
      <c r="N6693" t="s">
        <v>211</v>
      </c>
      <c r="O6693" t="s">
        <v>122</v>
      </c>
      <c r="P6693" t="s">
        <v>23</v>
      </c>
      <c r="Q6693" t="s">
        <v>24</v>
      </c>
    </row>
    <row r="6694" spans="1:17" x14ac:dyDescent="0.2">
      <c r="A6694" s="2">
        <v>37594</v>
      </c>
      <c r="B6694" t="s">
        <v>208</v>
      </c>
      <c r="C6694" t="s">
        <v>374</v>
      </c>
      <c r="D6694" t="s">
        <v>36</v>
      </c>
      <c r="E6694" t="s">
        <v>36</v>
      </c>
      <c r="F6694">
        <v>107</v>
      </c>
      <c r="G6694">
        <v>131</v>
      </c>
      <c r="H6694">
        <v>0</v>
      </c>
      <c r="I6694">
        <v>0</v>
      </c>
      <c r="J6694">
        <v>3</v>
      </c>
      <c r="K6694">
        <v>0</v>
      </c>
      <c r="L6694" t="s">
        <v>418</v>
      </c>
      <c r="M6694" t="s">
        <v>709</v>
      </c>
      <c r="N6694" t="s">
        <v>211</v>
      </c>
      <c r="O6694" t="s">
        <v>122</v>
      </c>
      <c r="P6694" t="s">
        <v>23</v>
      </c>
      <c r="Q6694" t="s">
        <v>24</v>
      </c>
    </row>
    <row r="6695" spans="1:17" x14ac:dyDescent="0.2">
      <c r="A6695" s="2">
        <v>37595</v>
      </c>
      <c r="B6695" t="s">
        <v>211</v>
      </c>
      <c r="C6695" t="s">
        <v>172</v>
      </c>
      <c r="D6695" t="s">
        <v>36</v>
      </c>
      <c r="E6695" t="s">
        <v>36</v>
      </c>
      <c r="F6695">
        <v>152</v>
      </c>
      <c r="G6695">
        <v>137</v>
      </c>
      <c r="H6695">
        <v>0</v>
      </c>
      <c r="I6695">
        <v>0</v>
      </c>
      <c r="J6695">
        <v>2</v>
      </c>
      <c r="K6695">
        <v>0</v>
      </c>
      <c r="L6695" t="s">
        <v>418</v>
      </c>
      <c r="M6695" t="s">
        <v>725</v>
      </c>
      <c r="N6695" t="s">
        <v>211</v>
      </c>
      <c r="O6695" t="s">
        <v>22</v>
      </c>
      <c r="P6695" t="s">
        <v>23</v>
      </c>
      <c r="Q6695" t="s">
        <v>24</v>
      </c>
    </row>
    <row r="6696" spans="1:17" x14ac:dyDescent="0.2">
      <c r="A6696" s="2">
        <v>37596</v>
      </c>
      <c r="B6696" t="s">
        <v>207</v>
      </c>
      <c r="C6696" t="s">
        <v>828</v>
      </c>
      <c r="D6696" t="s">
        <v>36</v>
      </c>
      <c r="E6696" t="s">
        <v>36</v>
      </c>
      <c r="F6696">
        <v>86</v>
      </c>
      <c r="G6696">
        <v>166</v>
      </c>
      <c r="H6696">
        <v>0</v>
      </c>
      <c r="I6696">
        <v>0</v>
      </c>
      <c r="J6696">
        <v>4</v>
      </c>
      <c r="K6696">
        <v>1</v>
      </c>
      <c r="L6696" t="s">
        <v>418</v>
      </c>
      <c r="M6696" t="s">
        <v>725</v>
      </c>
      <c r="N6696" t="s">
        <v>211</v>
      </c>
      <c r="O6696" t="s">
        <v>122</v>
      </c>
      <c r="P6696" t="s">
        <v>23</v>
      </c>
      <c r="Q6696" t="s">
        <v>24</v>
      </c>
    </row>
    <row r="6697" spans="1:17" x14ac:dyDescent="0.2">
      <c r="A6697" s="2">
        <v>37596</v>
      </c>
      <c r="B6697" t="s">
        <v>208</v>
      </c>
      <c r="C6697" t="s">
        <v>617</v>
      </c>
      <c r="D6697" t="s">
        <v>36</v>
      </c>
      <c r="E6697" t="s">
        <v>36</v>
      </c>
      <c r="F6697">
        <v>107</v>
      </c>
      <c r="G6697">
        <v>130</v>
      </c>
      <c r="H6697">
        <v>0</v>
      </c>
      <c r="I6697">
        <v>0</v>
      </c>
      <c r="J6697">
        <v>2</v>
      </c>
      <c r="K6697">
        <v>1</v>
      </c>
      <c r="L6697" t="s">
        <v>418</v>
      </c>
      <c r="M6697" t="s">
        <v>709</v>
      </c>
      <c r="N6697" t="s">
        <v>211</v>
      </c>
      <c r="O6697" t="s">
        <v>122</v>
      </c>
      <c r="P6697" t="s">
        <v>23</v>
      </c>
      <c r="Q6697" t="s">
        <v>24</v>
      </c>
    </row>
    <row r="6698" spans="1:17" x14ac:dyDescent="0.2">
      <c r="A6698" s="2">
        <v>37597</v>
      </c>
      <c r="B6698" t="s">
        <v>402</v>
      </c>
      <c r="C6698" t="s">
        <v>177</v>
      </c>
      <c r="D6698" t="s">
        <v>115</v>
      </c>
      <c r="E6698" t="s">
        <v>115</v>
      </c>
      <c r="F6698">
        <v>105</v>
      </c>
      <c r="G6698">
        <v>85</v>
      </c>
      <c r="H6698">
        <v>0</v>
      </c>
      <c r="I6698">
        <v>0</v>
      </c>
      <c r="J6698">
        <v>0</v>
      </c>
      <c r="K6698">
        <v>3</v>
      </c>
      <c r="L6698" t="s">
        <v>1022</v>
      </c>
      <c r="M6698" t="s">
        <v>1002</v>
      </c>
      <c r="N6698" t="s">
        <v>402</v>
      </c>
      <c r="O6698" t="s">
        <v>22</v>
      </c>
      <c r="P6698" t="s">
        <v>23</v>
      </c>
      <c r="Q6698" t="s">
        <v>41</v>
      </c>
    </row>
    <row r="6699" spans="1:17" x14ac:dyDescent="0.2">
      <c r="A6699" s="2">
        <v>37597</v>
      </c>
      <c r="B6699" t="s">
        <v>182</v>
      </c>
      <c r="C6699" t="s">
        <v>469</v>
      </c>
      <c r="D6699" t="s">
        <v>115</v>
      </c>
      <c r="E6699" t="s">
        <v>115</v>
      </c>
      <c r="F6699">
        <v>67</v>
      </c>
      <c r="G6699">
        <v>94</v>
      </c>
      <c r="H6699">
        <v>0</v>
      </c>
      <c r="I6699">
        <v>0</v>
      </c>
      <c r="J6699">
        <v>3</v>
      </c>
      <c r="K6699">
        <v>1</v>
      </c>
      <c r="L6699" t="s">
        <v>1022</v>
      </c>
      <c r="M6699" t="s">
        <v>1002</v>
      </c>
      <c r="N6699" t="s">
        <v>402</v>
      </c>
      <c r="O6699" t="s">
        <v>122</v>
      </c>
      <c r="P6699" t="s">
        <v>23</v>
      </c>
      <c r="Q6699" t="s">
        <v>24</v>
      </c>
    </row>
    <row r="6700" spans="1:17" x14ac:dyDescent="0.2">
      <c r="A6700" s="2">
        <v>37597</v>
      </c>
      <c r="B6700" t="s">
        <v>374</v>
      </c>
      <c r="C6700" t="s">
        <v>556</v>
      </c>
      <c r="D6700" t="s">
        <v>36</v>
      </c>
      <c r="E6700" t="s">
        <v>36</v>
      </c>
      <c r="F6700">
        <v>131</v>
      </c>
      <c r="G6700">
        <v>195</v>
      </c>
      <c r="H6700">
        <v>0</v>
      </c>
      <c r="I6700">
        <v>0</v>
      </c>
      <c r="J6700">
        <v>0</v>
      </c>
      <c r="K6700">
        <v>1</v>
      </c>
      <c r="L6700" t="s">
        <v>418</v>
      </c>
      <c r="M6700" t="s">
        <v>709</v>
      </c>
      <c r="N6700" t="s">
        <v>211</v>
      </c>
      <c r="O6700" t="s">
        <v>122</v>
      </c>
      <c r="P6700" t="s">
        <v>23</v>
      </c>
      <c r="Q6700" t="s">
        <v>41</v>
      </c>
    </row>
    <row r="6701" spans="1:17" x14ac:dyDescent="0.2">
      <c r="A6701" s="2">
        <v>37597</v>
      </c>
      <c r="B6701" t="s">
        <v>380</v>
      </c>
      <c r="C6701" t="s">
        <v>172</v>
      </c>
      <c r="D6701" t="s">
        <v>36</v>
      </c>
      <c r="E6701" t="s">
        <v>36</v>
      </c>
      <c r="F6701">
        <v>106</v>
      </c>
      <c r="G6701">
        <v>137</v>
      </c>
      <c r="H6701">
        <v>0</v>
      </c>
      <c r="I6701">
        <v>0</v>
      </c>
      <c r="J6701">
        <v>2</v>
      </c>
      <c r="K6701">
        <v>1</v>
      </c>
      <c r="L6701" t="s">
        <v>418</v>
      </c>
      <c r="M6701" t="s">
        <v>725</v>
      </c>
      <c r="N6701" t="s">
        <v>211</v>
      </c>
      <c r="O6701" t="s">
        <v>122</v>
      </c>
      <c r="P6701" t="s">
        <v>23</v>
      </c>
      <c r="Q6701" t="s">
        <v>24</v>
      </c>
    </row>
    <row r="6702" spans="1:17" x14ac:dyDescent="0.2">
      <c r="A6702" s="2">
        <v>37598</v>
      </c>
      <c r="B6702" t="s">
        <v>211</v>
      </c>
      <c r="C6702" t="s">
        <v>828</v>
      </c>
      <c r="D6702" t="s">
        <v>36</v>
      </c>
      <c r="E6702" t="s">
        <v>36</v>
      </c>
      <c r="F6702">
        <v>152</v>
      </c>
      <c r="G6702">
        <v>166</v>
      </c>
      <c r="H6702">
        <v>0</v>
      </c>
      <c r="I6702">
        <v>0</v>
      </c>
      <c r="J6702">
        <v>1</v>
      </c>
      <c r="K6702">
        <v>1</v>
      </c>
      <c r="L6702" t="s">
        <v>418</v>
      </c>
      <c r="M6702" t="s">
        <v>725</v>
      </c>
      <c r="N6702" t="s">
        <v>211</v>
      </c>
      <c r="O6702" t="s">
        <v>22</v>
      </c>
      <c r="P6702" t="s">
        <v>23</v>
      </c>
      <c r="Q6702" t="s">
        <v>30</v>
      </c>
    </row>
    <row r="6703" spans="1:17" x14ac:dyDescent="0.2">
      <c r="A6703" s="2">
        <v>37598</v>
      </c>
      <c r="B6703" t="s">
        <v>114</v>
      </c>
      <c r="C6703" t="s">
        <v>425</v>
      </c>
      <c r="D6703" t="s">
        <v>115</v>
      </c>
      <c r="E6703" t="s">
        <v>115</v>
      </c>
      <c r="F6703">
        <v>70</v>
      </c>
      <c r="G6703">
        <v>120</v>
      </c>
      <c r="H6703">
        <v>0</v>
      </c>
      <c r="I6703">
        <v>0</v>
      </c>
      <c r="J6703">
        <v>2</v>
      </c>
      <c r="K6703">
        <v>1</v>
      </c>
      <c r="L6703" t="s">
        <v>28</v>
      </c>
      <c r="M6703" t="s">
        <v>226</v>
      </c>
      <c r="N6703" t="s">
        <v>114</v>
      </c>
      <c r="O6703" t="s">
        <v>22</v>
      </c>
      <c r="P6703" t="s">
        <v>23</v>
      </c>
      <c r="Q6703" t="s">
        <v>24</v>
      </c>
    </row>
    <row r="6704" spans="1:17" x14ac:dyDescent="0.2">
      <c r="A6704" s="2">
        <v>37599</v>
      </c>
      <c r="B6704" t="s">
        <v>402</v>
      </c>
      <c r="C6704" t="s">
        <v>469</v>
      </c>
      <c r="D6704" t="s">
        <v>115</v>
      </c>
      <c r="E6704" t="s">
        <v>115</v>
      </c>
      <c r="F6704">
        <v>105</v>
      </c>
      <c r="G6704">
        <v>94</v>
      </c>
      <c r="H6704">
        <v>0</v>
      </c>
      <c r="I6704">
        <v>0</v>
      </c>
      <c r="J6704">
        <v>2</v>
      </c>
      <c r="K6704">
        <v>3</v>
      </c>
      <c r="L6704" t="s">
        <v>1022</v>
      </c>
      <c r="M6704" t="s">
        <v>1002</v>
      </c>
      <c r="N6704" t="s">
        <v>402</v>
      </c>
      <c r="O6704" t="s">
        <v>22</v>
      </c>
      <c r="P6704" t="s">
        <v>23</v>
      </c>
      <c r="Q6704" t="s">
        <v>41</v>
      </c>
    </row>
    <row r="6705" spans="1:17" x14ac:dyDescent="0.2">
      <c r="A6705" s="2">
        <v>37599</v>
      </c>
      <c r="B6705" t="s">
        <v>182</v>
      </c>
      <c r="C6705" t="s">
        <v>177</v>
      </c>
      <c r="D6705" t="s">
        <v>115</v>
      </c>
      <c r="E6705" t="s">
        <v>115</v>
      </c>
      <c r="F6705">
        <v>67</v>
      </c>
      <c r="G6705">
        <v>85</v>
      </c>
      <c r="H6705">
        <v>0</v>
      </c>
      <c r="I6705">
        <v>0</v>
      </c>
      <c r="J6705">
        <v>0</v>
      </c>
      <c r="K6705">
        <v>0</v>
      </c>
      <c r="L6705" t="s">
        <v>1022</v>
      </c>
      <c r="M6705" t="s">
        <v>1002</v>
      </c>
      <c r="N6705" t="s">
        <v>402</v>
      </c>
      <c r="O6705" t="s">
        <v>122</v>
      </c>
      <c r="P6705" t="s">
        <v>23</v>
      </c>
      <c r="Q6705" t="s">
        <v>30</v>
      </c>
    </row>
    <row r="6706" spans="1:17" x14ac:dyDescent="0.2">
      <c r="A6706" s="2">
        <v>37599</v>
      </c>
      <c r="B6706" t="s">
        <v>617</v>
      </c>
      <c r="C6706" t="s">
        <v>374</v>
      </c>
      <c r="D6706" t="s">
        <v>36</v>
      </c>
      <c r="E6706" t="s">
        <v>36</v>
      </c>
      <c r="F6706">
        <v>130</v>
      </c>
      <c r="G6706">
        <v>131</v>
      </c>
      <c r="H6706">
        <v>0</v>
      </c>
      <c r="I6706">
        <v>0</v>
      </c>
      <c r="J6706">
        <v>1</v>
      </c>
      <c r="K6706">
        <v>0</v>
      </c>
      <c r="L6706" t="s">
        <v>418</v>
      </c>
      <c r="M6706" t="s">
        <v>709</v>
      </c>
      <c r="N6706" t="s">
        <v>211</v>
      </c>
      <c r="O6706" t="s">
        <v>122</v>
      </c>
      <c r="P6706" t="s">
        <v>23</v>
      </c>
      <c r="Q6706" t="s">
        <v>24</v>
      </c>
    </row>
    <row r="6707" spans="1:17" x14ac:dyDescent="0.2">
      <c r="A6707" s="2">
        <v>37599</v>
      </c>
      <c r="B6707" t="s">
        <v>380</v>
      </c>
      <c r="C6707" t="s">
        <v>207</v>
      </c>
      <c r="D6707" t="s">
        <v>36</v>
      </c>
      <c r="E6707" t="s">
        <v>36</v>
      </c>
      <c r="F6707">
        <v>106</v>
      </c>
      <c r="G6707">
        <v>86</v>
      </c>
      <c r="H6707">
        <v>0</v>
      </c>
      <c r="I6707">
        <v>0</v>
      </c>
      <c r="J6707">
        <v>0</v>
      </c>
      <c r="K6707">
        <v>1</v>
      </c>
      <c r="L6707" t="s">
        <v>418</v>
      </c>
      <c r="M6707" t="s">
        <v>725</v>
      </c>
      <c r="N6707" t="s">
        <v>211</v>
      </c>
      <c r="O6707" t="s">
        <v>122</v>
      </c>
      <c r="P6707" t="s">
        <v>23</v>
      </c>
      <c r="Q6707" t="s">
        <v>41</v>
      </c>
    </row>
    <row r="6708" spans="1:17" x14ac:dyDescent="0.2">
      <c r="A6708" s="2">
        <v>37600</v>
      </c>
      <c r="B6708" t="s">
        <v>107</v>
      </c>
      <c r="C6708" t="s">
        <v>913</v>
      </c>
      <c r="D6708" t="s">
        <v>19</v>
      </c>
      <c r="E6708" t="s">
        <v>115</v>
      </c>
      <c r="F6708">
        <v>72</v>
      </c>
      <c r="G6708">
        <v>150</v>
      </c>
      <c r="H6708">
        <v>0</v>
      </c>
      <c r="I6708">
        <v>0</v>
      </c>
      <c r="J6708">
        <v>3</v>
      </c>
      <c r="K6708">
        <v>1</v>
      </c>
      <c r="L6708" t="s">
        <v>28</v>
      </c>
      <c r="M6708" t="s">
        <v>1063</v>
      </c>
      <c r="N6708" t="s">
        <v>107</v>
      </c>
      <c r="O6708" t="s">
        <v>22</v>
      </c>
      <c r="P6708" t="s">
        <v>23</v>
      </c>
      <c r="Q6708" t="s">
        <v>24</v>
      </c>
    </row>
    <row r="6709" spans="1:17" x14ac:dyDescent="0.2">
      <c r="A6709" s="2">
        <v>37601</v>
      </c>
      <c r="B6709" t="s">
        <v>391</v>
      </c>
      <c r="C6709" t="s">
        <v>648</v>
      </c>
      <c r="D6709" t="s">
        <v>115</v>
      </c>
      <c r="E6709" t="s">
        <v>115</v>
      </c>
      <c r="F6709">
        <v>123</v>
      </c>
      <c r="G6709">
        <v>176</v>
      </c>
      <c r="H6709">
        <v>0</v>
      </c>
      <c r="I6709">
        <v>0</v>
      </c>
      <c r="J6709">
        <v>5</v>
      </c>
      <c r="K6709">
        <v>0</v>
      </c>
      <c r="L6709" t="s">
        <v>28</v>
      </c>
      <c r="M6709" t="s">
        <v>1064</v>
      </c>
      <c r="N6709" t="s">
        <v>391</v>
      </c>
      <c r="O6709" t="s">
        <v>22</v>
      </c>
      <c r="P6709" t="s">
        <v>23</v>
      </c>
      <c r="Q6709" t="s">
        <v>24</v>
      </c>
    </row>
    <row r="6710" spans="1:17" x14ac:dyDescent="0.2">
      <c r="A6710" s="2">
        <v>37601</v>
      </c>
      <c r="B6710" t="s">
        <v>443</v>
      </c>
      <c r="C6710" t="s">
        <v>572</v>
      </c>
      <c r="D6710" t="s">
        <v>115</v>
      </c>
      <c r="E6710" t="s">
        <v>115</v>
      </c>
      <c r="F6710">
        <v>119</v>
      </c>
      <c r="G6710">
        <v>180</v>
      </c>
      <c r="H6710">
        <v>0</v>
      </c>
      <c r="I6710">
        <v>0</v>
      </c>
      <c r="J6710">
        <v>2</v>
      </c>
      <c r="K6710">
        <v>0</v>
      </c>
      <c r="L6710" t="s">
        <v>28</v>
      </c>
      <c r="M6710" t="s">
        <v>443</v>
      </c>
      <c r="N6710" t="s">
        <v>443</v>
      </c>
      <c r="O6710" t="s">
        <v>22</v>
      </c>
      <c r="P6710" t="s">
        <v>23</v>
      </c>
      <c r="Q6710" t="s">
        <v>24</v>
      </c>
    </row>
    <row r="6711" spans="1:17" x14ac:dyDescent="0.2">
      <c r="A6711" s="2">
        <v>37601</v>
      </c>
      <c r="B6711" t="s">
        <v>211</v>
      </c>
      <c r="C6711" t="s">
        <v>617</v>
      </c>
      <c r="D6711" t="s">
        <v>36</v>
      </c>
      <c r="E6711" t="s">
        <v>36</v>
      </c>
      <c r="F6711">
        <v>152</v>
      </c>
      <c r="G6711">
        <v>130</v>
      </c>
      <c r="H6711">
        <v>0</v>
      </c>
      <c r="I6711">
        <v>0</v>
      </c>
      <c r="J6711">
        <v>3</v>
      </c>
      <c r="K6711">
        <v>0</v>
      </c>
      <c r="L6711" t="s">
        <v>418</v>
      </c>
      <c r="M6711" t="s">
        <v>725</v>
      </c>
      <c r="N6711" t="s">
        <v>211</v>
      </c>
      <c r="O6711" t="s">
        <v>22</v>
      </c>
      <c r="P6711" t="s">
        <v>23</v>
      </c>
      <c r="Q6711" t="s">
        <v>24</v>
      </c>
    </row>
    <row r="6712" spans="1:17" x14ac:dyDescent="0.2">
      <c r="A6712" s="2">
        <v>37602</v>
      </c>
      <c r="B6712" t="s">
        <v>402</v>
      </c>
      <c r="C6712" t="s">
        <v>182</v>
      </c>
      <c r="D6712" t="s">
        <v>115</v>
      </c>
      <c r="E6712" t="s">
        <v>115</v>
      </c>
      <c r="F6712">
        <v>105</v>
      </c>
      <c r="G6712">
        <v>67</v>
      </c>
      <c r="H6712">
        <v>0</v>
      </c>
      <c r="I6712">
        <v>0</v>
      </c>
      <c r="J6712">
        <v>2</v>
      </c>
      <c r="K6712">
        <v>2</v>
      </c>
      <c r="L6712" t="s">
        <v>1022</v>
      </c>
      <c r="M6712" t="s">
        <v>1002</v>
      </c>
      <c r="N6712" t="s">
        <v>402</v>
      </c>
      <c r="O6712" t="s">
        <v>22</v>
      </c>
      <c r="P6712" t="s">
        <v>23</v>
      </c>
      <c r="Q6712" t="s">
        <v>30</v>
      </c>
    </row>
    <row r="6713" spans="1:17" x14ac:dyDescent="0.2">
      <c r="A6713" s="2">
        <v>37602</v>
      </c>
      <c r="B6713" t="s">
        <v>177</v>
      </c>
      <c r="C6713" t="s">
        <v>469</v>
      </c>
      <c r="D6713" t="s">
        <v>115</v>
      </c>
      <c r="E6713" t="s">
        <v>115</v>
      </c>
      <c r="F6713">
        <v>85</v>
      </c>
      <c r="G6713">
        <v>94</v>
      </c>
      <c r="H6713">
        <v>0</v>
      </c>
      <c r="I6713">
        <v>0</v>
      </c>
      <c r="J6713">
        <v>3</v>
      </c>
      <c r="K6713">
        <v>0</v>
      </c>
      <c r="L6713" t="s">
        <v>1022</v>
      </c>
      <c r="M6713" t="s">
        <v>1002</v>
      </c>
      <c r="N6713" t="s">
        <v>402</v>
      </c>
      <c r="O6713" t="s">
        <v>122</v>
      </c>
      <c r="P6713" t="s">
        <v>23</v>
      </c>
      <c r="Q6713" t="s">
        <v>24</v>
      </c>
    </row>
    <row r="6714" spans="1:17" x14ac:dyDescent="0.2">
      <c r="A6714" s="2">
        <v>37602</v>
      </c>
      <c r="B6714" t="s">
        <v>208</v>
      </c>
      <c r="C6714" t="s">
        <v>207</v>
      </c>
      <c r="D6714" t="s">
        <v>36</v>
      </c>
      <c r="E6714" t="s">
        <v>36</v>
      </c>
      <c r="F6714">
        <v>107</v>
      </c>
      <c r="G6714">
        <v>86</v>
      </c>
      <c r="H6714">
        <v>0</v>
      </c>
      <c r="I6714">
        <v>0</v>
      </c>
      <c r="J6714">
        <v>1</v>
      </c>
      <c r="K6714">
        <v>3</v>
      </c>
      <c r="L6714" t="s">
        <v>418</v>
      </c>
      <c r="M6714" t="s">
        <v>709</v>
      </c>
      <c r="N6714" t="s">
        <v>211</v>
      </c>
      <c r="O6714" t="s">
        <v>122</v>
      </c>
      <c r="P6714" t="s">
        <v>23</v>
      </c>
      <c r="Q6714" t="s">
        <v>41</v>
      </c>
    </row>
    <row r="6715" spans="1:17" x14ac:dyDescent="0.2">
      <c r="A6715" s="2">
        <v>37603</v>
      </c>
      <c r="B6715" t="s">
        <v>113</v>
      </c>
      <c r="C6715" t="s">
        <v>464</v>
      </c>
      <c r="D6715" t="s">
        <v>115</v>
      </c>
      <c r="E6715" t="s">
        <v>115</v>
      </c>
      <c r="F6715">
        <v>38</v>
      </c>
      <c r="G6715">
        <v>112</v>
      </c>
      <c r="H6715">
        <v>0</v>
      </c>
      <c r="I6715">
        <v>0</v>
      </c>
      <c r="J6715">
        <v>1</v>
      </c>
      <c r="K6715">
        <v>1</v>
      </c>
      <c r="L6715" t="s">
        <v>28</v>
      </c>
      <c r="M6715" t="s">
        <v>116</v>
      </c>
      <c r="N6715" t="s">
        <v>113</v>
      </c>
      <c r="O6715" t="s">
        <v>22</v>
      </c>
      <c r="P6715" t="s">
        <v>23</v>
      </c>
      <c r="Q6715" t="s">
        <v>30</v>
      </c>
    </row>
    <row r="6716" spans="1:17" x14ac:dyDescent="0.2">
      <c r="A6716" s="2">
        <v>37604</v>
      </c>
      <c r="B6716" t="s">
        <v>351</v>
      </c>
      <c r="C6716" t="s">
        <v>138</v>
      </c>
      <c r="D6716" t="s">
        <v>36</v>
      </c>
      <c r="E6716" t="s">
        <v>36</v>
      </c>
      <c r="F6716">
        <v>136</v>
      </c>
      <c r="G6716">
        <v>63</v>
      </c>
      <c r="H6716">
        <v>0</v>
      </c>
      <c r="I6716">
        <v>0</v>
      </c>
      <c r="J6716">
        <v>1</v>
      </c>
      <c r="K6716">
        <v>0</v>
      </c>
      <c r="L6716" t="s">
        <v>28</v>
      </c>
      <c r="M6716" t="s">
        <v>353</v>
      </c>
      <c r="N6716" t="s">
        <v>351</v>
      </c>
      <c r="O6716" t="s">
        <v>22</v>
      </c>
      <c r="P6716" t="s">
        <v>23</v>
      </c>
      <c r="Q6716" t="s">
        <v>24</v>
      </c>
    </row>
    <row r="6717" spans="1:17" x14ac:dyDescent="0.2">
      <c r="A6717" s="2">
        <v>37604</v>
      </c>
      <c r="B6717" t="s">
        <v>617</v>
      </c>
      <c r="C6717" t="s">
        <v>208</v>
      </c>
      <c r="D6717" t="s">
        <v>36</v>
      </c>
      <c r="E6717" t="s">
        <v>36</v>
      </c>
      <c r="F6717">
        <v>130</v>
      </c>
      <c r="G6717">
        <v>107</v>
      </c>
      <c r="H6717">
        <v>0</v>
      </c>
      <c r="I6717">
        <v>0</v>
      </c>
      <c r="J6717">
        <v>2</v>
      </c>
      <c r="K6717">
        <v>1</v>
      </c>
      <c r="L6717" t="s">
        <v>418</v>
      </c>
      <c r="M6717" t="s">
        <v>709</v>
      </c>
      <c r="N6717" t="s">
        <v>211</v>
      </c>
      <c r="O6717" t="s">
        <v>122</v>
      </c>
      <c r="P6717" t="s">
        <v>23</v>
      </c>
      <c r="Q6717" t="s">
        <v>24</v>
      </c>
    </row>
    <row r="6718" spans="1:17" x14ac:dyDescent="0.2">
      <c r="A6718" s="2">
        <v>37604</v>
      </c>
      <c r="B6718" t="s">
        <v>211</v>
      </c>
      <c r="C6718" t="s">
        <v>207</v>
      </c>
      <c r="D6718" t="s">
        <v>36</v>
      </c>
      <c r="E6718" t="s">
        <v>36</v>
      </c>
      <c r="F6718">
        <v>152</v>
      </c>
      <c r="G6718">
        <v>86</v>
      </c>
      <c r="H6718">
        <v>0</v>
      </c>
      <c r="I6718">
        <v>0</v>
      </c>
      <c r="J6718">
        <v>2</v>
      </c>
      <c r="K6718">
        <v>3</v>
      </c>
      <c r="L6718" t="s">
        <v>418</v>
      </c>
      <c r="M6718" t="s">
        <v>725</v>
      </c>
      <c r="N6718" t="s">
        <v>211</v>
      </c>
      <c r="O6718" t="s">
        <v>22</v>
      </c>
      <c r="P6718" t="s">
        <v>23</v>
      </c>
      <c r="Q6718" t="s">
        <v>41</v>
      </c>
    </row>
    <row r="6719" spans="1:17" x14ac:dyDescent="0.2">
      <c r="A6719" s="2">
        <v>37605</v>
      </c>
      <c r="B6719" t="s">
        <v>199</v>
      </c>
      <c r="C6719" t="s">
        <v>135</v>
      </c>
      <c r="D6719" t="s">
        <v>36</v>
      </c>
      <c r="E6719" t="s">
        <v>36</v>
      </c>
      <c r="F6719">
        <v>59</v>
      </c>
      <c r="G6719">
        <v>27</v>
      </c>
      <c r="H6719">
        <v>0</v>
      </c>
      <c r="I6719">
        <v>0</v>
      </c>
      <c r="J6719">
        <v>0</v>
      </c>
      <c r="K6719">
        <v>1</v>
      </c>
      <c r="L6719" t="s">
        <v>28</v>
      </c>
      <c r="M6719" t="s">
        <v>220</v>
      </c>
      <c r="N6719" t="s">
        <v>199</v>
      </c>
      <c r="O6719" t="s">
        <v>22</v>
      </c>
      <c r="P6719" t="s">
        <v>23</v>
      </c>
      <c r="Q6719" t="s">
        <v>41</v>
      </c>
    </row>
    <row r="6720" spans="1:17" x14ac:dyDescent="0.2">
      <c r="A6720" s="2">
        <v>37605</v>
      </c>
      <c r="B6720" t="s">
        <v>363</v>
      </c>
      <c r="C6720" t="s">
        <v>213</v>
      </c>
      <c r="D6720" t="s">
        <v>115</v>
      </c>
      <c r="E6720" t="s">
        <v>115</v>
      </c>
      <c r="F6720">
        <v>108</v>
      </c>
      <c r="G6720">
        <v>157</v>
      </c>
      <c r="H6720">
        <v>0</v>
      </c>
      <c r="I6720">
        <v>0</v>
      </c>
      <c r="J6720">
        <v>0</v>
      </c>
      <c r="K6720">
        <v>0</v>
      </c>
      <c r="L6720" t="s">
        <v>647</v>
      </c>
      <c r="M6720" t="s">
        <v>513</v>
      </c>
      <c r="N6720" t="s">
        <v>363</v>
      </c>
      <c r="O6720" t="s">
        <v>22</v>
      </c>
      <c r="P6720" t="s">
        <v>23</v>
      </c>
      <c r="Q6720" t="s">
        <v>30</v>
      </c>
    </row>
    <row r="6721" spans="1:17" x14ac:dyDescent="0.2">
      <c r="A6721" s="2">
        <v>37605</v>
      </c>
      <c r="B6721" t="s">
        <v>425</v>
      </c>
      <c r="C6721" t="s">
        <v>648</v>
      </c>
      <c r="D6721" t="s">
        <v>115</v>
      </c>
      <c r="E6721" t="s">
        <v>115</v>
      </c>
      <c r="F6721">
        <v>120</v>
      </c>
      <c r="G6721">
        <v>176</v>
      </c>
      <c r="H6721">
        <v>0</v>
      </c>
      <c r="I6721">
        <v>0</v>
      </c>
      <c r="J6721">
        <v>9</v>
      </c>
      <c r="K6721">
        <v>2</v>
      </c>
      <c r="L6721" t="s">
        <v>647</v>
      </c>
      <c r="M6721" t="s">
        <v>513</v>
      </c>
      <c r="N6721" t="s">
        <v>363</v>
      </c>
      <c r="O6721" t="s">
        <v>122</v>
      </c>
      <c r="P6721" t="s">
        <v>23</v>
      </c>
      <c r="Q6721" t="s">
        <v>24</v>
      </c>
    </row>
    <row r="6722" spans="1:17" x14ac:dyDescent="0.2">
      <c r="A6722" s="2">
        <v>37606</v>
      </c>
      <c r="B6722" t="s">
        <v>913</v>
      </c>
      <c r="C6722" t="s">
        <v>177</v>
      </c>
      <c r="D6722" t="s">
        <v>115</v>
      </c>
      <c r="E6722" t="s">
        <v>115</v>
      </c>
      <c r="F6722">
        <v>150</v>
      </c>
      <c r="G6722">
        <v>85</v>
      </c>
      <c r="H6722">
        <v>0</v>
      </c>
      <c r="I6722">
        <v>0</v>
      </c>
      <c r="J6722">
        <v>1</v>
      </c>
      <c r="K6722">
        <v>1</v>
      </c>
      <c r="L6722" t="s">
        <v>817</v>
      </c>
      <c r="M6722" t="s">
        <v>302</v>
      </c>
      <c r="N6722" t="s">
        <v>301</v>
      </c>
      <c r="O6722" t="s">
        <v>122</v>
      </c>
      <c r="P6722" t="s">
        <v>23</v>
      </c>
      <c r="Q6722" t="s">
        <v>30</v>
      </c>
    </row>
    <row r="6723" spans="1:17" x14ac:dyDescent="0.2">
      <c r="A6723" s="2">
        <v>37606</v>
      </c>
      <c r="B6723" t="s">
        <v>176</v>
      </c>
      <c r="C6723" t="s">
        <v>183</v>
      </c>
      <c r="D6723" t="s">
        <v>115</v>
      </c>
      <c r="E6723" t="s">
        <v>36</v>
      </c>
      <c r="F6723">
        <v>80</v>
      </c>
      <c r="G6723">
        <v>40</v>
      </c>
      <c r="H6723">
        <v>0</v>
      </c>
      <c r="I6723">
        <v>0</v>
      </c>
      <c r="J6723">
        <v>1</v>
      </c>
      <c r="K6723">
        <v>2</v>
      </c>
      <c r="L6723" t="s">
        <v>28</v>
      </c>
      <c r="M6723" t="s">
        <v>300</v>
      </c>
      <c r="N6723" t="s">
        <v>176</v>
      </c>
      <c r="O6723" t="s">
        <v>22</v>
      </c>
      <c r="P6723" t="s">
        <v>23</v>
      </c>
      <c r="Q6723" t="s">
        <v>41</v>
      </c>
    </row>
    <row r="6724" spans="1:17" x14ac:dyDescent="0.2">
      <c r="A6724" s="2">
        <v>37607</v>
      </c>
      <c r="B6724" t="s">
        <v>363</v>
      </c>
      <c r="C6724" t="s">
        <v>648</v>
      </c>
      <c r="D6724" t="s">
        <v>115</v>
      </c>
      <c r="E6724" t="s">
        <v>115</v>
      </c>
      <c r="F6724">
        <v>108</v>
      </c>
      <c r="G6724">
        <v>176</v>
      </c>
      <c r="H6724">
        <v>0</v>
      </c>
      <c r="I6724">
        <v>0</v>
      </c>
      <c r="J6724">
        <v>4</v>
      </c>
      <c r="K6724">
        <v>2</v>
      </c>
      <c r="L6724" t="s">
        <v>647</v>
      </c>
      <c r="M6724" t="s">
        <v>513</v>
      </c>
      <c r="N6724" t="s">
        <v>363</v>
      </c>
      <c r="O6724" t="s">
        <v>22</v>
      </c>
      <c r="P6724" t="s">
        <v>23</v>
      </c>
      <c r="Q6724" t="s">
        <v>24</v>
      </c>
    </row>
    <row r="6725" spans="1:17" x14ac:dyDescent="0.2">
      <c r="A6725" s="2">
        <v>37607</v>
      </c>
      <c r="B6725" t="s">
        <v>572</v>
      </c>
      <c r="C6725" t="s">
        <v>213</v>
      </c>
      <c r="D6725" t="s">
        <v>115</v>
      </c>
      <c r="E6725" t="s">
        <v>115</v>
      </c>
      <c r="F6725">
        <v>180</v>
      </c>
      <c r="G6725">
        <v>157</v>
      </c>
      <c r="H6725">
        <v>0</v>
      </c>
      <c r="I6725">
        <v>0</v>
      </c>
      <c r="J6725">
        <v>1</v>
      </c>
      <c r="K6725">
        <v>6</v>
      </c>
      <c r="L6725" t="s">
        <v>647</v>
      </c>
      <c r="M6725" t="s">
        <v>513</v>
      </c>
      <c r="N6725" t="s">
        <v>363</v>
      </c>
      <c r="O6725" t="s">
        <v>122</v>
      </c>
      <c r="P6725" t="s">
        <v>23</v>
      </c>
      <c r="Q6725" t="s">
        <v>41</v>
      </c>
    </row>
    <row r="6726" spans="1:17" x14ac:dyDescent="0.2">
      <c r="A6726" s="2">
        <v>37607</v>
      </c>
      <c r="B6726" t="s">
        <v>113</v>
      </c>
      <c r="C6726" t="s">
        <v>402</v>
      </c>
      <c r="D6726" t="s">
        <v>115</v>
      </c>
      <c r="E6726" t="s">
        <v>115</v>
      </c>
      <c r="F6726">
        <v>38</v>
      </c>
      <c r="G6726">
        <v>105</v>
      </c>
      <c r="H6726">
        <v>0</v>
      </c>
      <c r="I6726">
        <v>0</v>
      </c>
      <c r="J6726">
        <v>2</v>
      </c>
      <c r="K6726">
        <v>1</v>
      </c>
      <c r="L6726" t="s">
        <v>817</v>
      </c>
      <c r="M6726" t="s">
        <v>302</v>
      </c>
      <c r="N6726" t="s">
        <v>301</v>
      </c>
      <c r="O6726" t="s">
        <v>122</v>
      </c>
      <c r="P6726" t="s">
        <v>23</v>
      </c>
      <c r="Q6726" t="s">
        <v>24</v>
      </c>
    </row>
    <row r="6727" spans="1:17" x14ac:dyDescent="0.2">
      <c r="A6727" s="2">
        <v>37607</v>
      </c>
      <c r="B6727" t="s">
        <v>389</v>
      </c>
      <c r="C6727" t="s">
        <v>469</v>
      </c>
      <c r="D6727" t="s">
        <v>115</v>
      </c>
      <c r="E6727" t="s">
        <v>115</v>
      </c>
      <c r="F6727">
        <v>146</v>
      </c>
      <c r="G6727">
        <v>94</v>
      </c>
      <c r="H6727">
        <v>0</v>
      </c>
      <c r="I6727">
        <v>0</v>
      </c>
      <c r="J6727">
        <v>0</v>
      </c>
      <c r="K6727">
        <v>4</v>
      </c>
      <c r="L6727" t="s">
        <v>817</v>
      </c>
      <c r="M6727" t="s">
        <v>302</v>
      </c>
      <c r="N6727" t="s">
        <v>301</v>
      </c>
      <c r="O6727" t="s">
        <v>122</v>
      </c>
      <c r="P6727" t="s">
        <v>23</v>
      </c>
      <c r="Q6727" t="s">
        <v>41</v>
      </c>
    </row>
    <row r="6728" spans="1:17" x14ac:dyDescent="0.2">
      <c r="A6728" s="2">
        <v>37608</v>
      </c>
      <c r="B6728" t="s">
        <v>301</v>
      </c>
      <c r="C6728" t="s">
        <v>380</v>
      </c>
      <c r="D6728" t="s">
        <v>115</v>
      </c>
      <c r="E6728" t="s">
        <v>36</v>
      </c>
      <c r="F6728">
        <v>83</v>
      </c>
      <c r="G6728">
        <v>106</v>
      </c>
      <c r="H6728">
        <v>0</v>
      </c>
      <c r="I6728">
        <v>0</v>
      </c>
      <c r="J6728">
        <v>1</v>
      </c>
      <c r="K6728">
        <v>0</v>
      </c>
      <c r="L6728" t="s">
        <v>817</v>
      </c>
      <c r="M6728" t="s">
        <v>302</v>
      </c>
      <c r="N6728" t="s">
        <v>301</v>
      </c>
      <c r="O6728" t="s">
        <v>22</v>
      </c>
      <c r="P6728" t="s">
        <v>23</v>
      </c>
      <c r="Q6728" t="s">
        <v>24</v>
      </c>
    </row>
    <row r="6729" spans="1:17" x14ac:dyDescent="0.2">
      <c r="A6729" s="2">
        <v>37608</v>
      </c>
      <c r="B6729" t="s">
        <v>443</v>
      </c>
      <c r="C6729" t="s">
        <v>391</v>
      </c>
      <c r="D6729" t="s">
        <v>115</v>
      </c>
      <c r="E6729" t="s">
        <v>115</v>
      </c>
      <c r="F6729">
        <v>118</v>
      </c>
      <c r="G6729">
        <v>128</v>
      </c>
      <c r="H6729">
        <v>0</v>
      </c>
      <c r="I6729">
        <v>0</v>
      </c>
      <c r="J6729">
        <v>0</v>
      </c>
      <c r="K6729">
        <v>4</v>
      </c>
      <c r="L6729" t="s">
        <v>647</v>
      </c>
      <c r="M6729" t="s">
        <v>443</v>
      </c>
      <c r="N6729" t="s">
        <v>443</v>
      </c>
      <c r="O6729" t="s">
        <v>22</v>
      </c>
      <c r="P6729" t="s">
        <v>23</v>
      </c>
      <c r="Q6729" t="s">
        <v>41</v>
      </c>
    </row>
    <row r="6730" spans="1:17" x14ac:dyDescent="0.2">
      <c r="A6730" s="2">
        <v>37608</v>
      </c>
      <c r="B6730" t="s">
        <v>114</v>
      </c>
      <c r="C6730" t="s">
        <v>649</v>
      </c>
      <c r="D6730" t="s">
        <v>115</v>
      </c>
      <c r="E6730" t="s">
        <v>115</v>
      </c>
      <c r="F6730">
        <v>66</v>
      </c>
      <c r="G6730">
        <v>170</v>
      </c>
      <c r="H6730">
        <v>0</v>
      </c>
      <c r="I6730">
        <v>0</v>
      </c>
      <c r="J6730">
        <v>5</v>
      </c>
      <c r="K6730">
        <v>1</v>
      </c>
      <c r="L6730" t="s">
        <v>647</v>
      </c>
      <c r="M6730" t="s">
        <v>443</v>
      </c>
      <c r="N6730" t="s">
        <v>443</v>
      </c>
      <c r="O6730" t="s">
        <v>122</v>
      </c>
      <c r="P6730" t="s">
        <v>23</v>
      </c>
      <c r="Q6730" t="s">
        <v>24</v>
      </c>
    </row>
    <row r="6731" spans="1:17" x14ac:dyDescent="0.2">
      <c r="A6731" s="2">
        <v>37609</v>
      </c>
      <c r="B6731" t="s">
        <v>402</v>
      </c>
      <c r="C6731" t="s">
        <v>469</v>
      </c>
      <c r="D6731" t="s">
        <v>115</v>
      </c>
      <c r="E6731" t="s">
        <v>115</v>
      </c>
      <c r="F6731">
        <v>105</v>
      </c>
      <c r="G6731">
        <v>91</v>
      </c>
      <c r="H6731">
        <v>0</v>
      </c>
      <c r="I6731">
        <v>0</v>
      </c>
      <c r="J6731">
        <v>2</v>
      </c>
      <c r="K6731">
        <v>0</v>
      </c>
      <c r="L6731" t="s">
        <v>817</v>
      </c>
      <c r="M6731" t="s">
        <v>302</v>
      </c>
      <c r="N6731" t="s">
        <v>301</v>
      </c>
      <c r="O6731" t="s">
        <v>122</v>
      </c>
      <c r="P6731" t="s">
        <v>23</v>
      </c>
      <c r="Q6731" t="s">
        <v>24</v>
      </c>
    </row>
    <row r="6732" spans="1:17" x14ac:dyDescent="0.2">
      <c r="A6732" s="2">
        <v>37609</v>
      </c>
      <c r="B6732" t="s">
        <v>213</v>
      </c>
      <c r="C6732" t="s">
        <v>648</v>
      </c>
      <c r="D6732" t="s">
        <v>115</v>
      </c>
      <c r="E6732" t="s">
        <v>115</v>
      </c>
      <c r="F6732">
        <v>162</v>
      </c>
      <c r="G6732">
        <v>176</v>
      </c>
      <c r="H6732">
        <v>0</v>
      </c>
      <c r="I6732">
        <v>0</v>
      </c>
      <c r="J6732">
        <v>5</v>
      </c>
      <c r="K6732">
        <v>0</v>
      </c>
      <c r="L6732" t="s">
        <v>647</v>
      </c>
      <c r="M6732" t="s">
        <v>513</v>
      </c>
      <c r="N6732" t="s">
        <v>363</v>
      </c>
      <c r="O6732" t="s">
        <v>122</v>
      </c>
      <c r="P6732" t="s">
        <v>23</v>
      </c>
      <c r="Q6732" t="s">
        <v>24</v>
      </c>
    </row>
    <row r="6733" spans="1:17" x14ac:dyDescent="0.2">
      <c r="A6733" s="2">
        <v>37609</v>
      </c>
      <c r="B6733" t="s">
        <v>113</v>
      </c>
      <c r="C6733" t="s">
        <v>464</v>
      </c>
      <c r="D6733" t="s">
        <v>115</v>
      </c>
      <c r="E6733" t="s">
        <v>115</v>
      </c>
      <c r="F6733">
        <v>38</v>
      </c>
      <c r="G6733">
        <v>119</v>
      </c>
      <c r="H6733">
        <v>0</v>
      </c>
      <c r="I6733">
        <v>0</v>
      </c>
      <c r="J6733">
        <v>1</v>
      </c>
      <c r="K6733">
        <v>0</v>
      </c>
      <c r="L6733" t="s">
        <v>817</v>
      </c>
      <c r="M6733" t="s">
        <v>302</v>
      </c>
      <c r="N6733" t="s">
        <v>301</v>
      </c>
      <c r="O6733" t="s">
        <v>122</v>
      </c>
      <c r="P6733" t="s">
        <v>23</v>
      </c>
      <c r="Q6733" t="s">
        <v>24</v>
      </c>
    </row>
    <row r="6734" spans="1:17" x14ac:dyDescent="0.2">
      <c r="A6734" s="2">
        <v>37609</v>
      </c>
      <c r="B6734" t="s">
        <v>425</v>
      </c>
      <c r="C6734" t="s">
        <v>572</v>
      </c>
      <c r="D6734" t="s">
        <v>115</v>
      </c>
      <c r="E6734" t="s">
        <v>115</v>
      </c>
      <c r="F6734">
        <v>108</v>
      </c>
      <c r="G6734">
        <v>181</v>
      </c>
      <c r="H6734">
        <v>0</v>
      </c>
      <c r="I6734">
        <v>0</v>
      </c>
      <c r="J6734">
        <v>4</v>
      </c>
      <c r="K6734">
        <v>1</v>
      </c>
      <c r="L6734" t="s">
        <v>647</v>
      </c>
      <c r="M6734" t="s">
        <v>513</v>
      </c>
      <c r="N6734" t="s">
        <v>363</v>
      </c>
      <c r="O6734" t="s">
        <v>122</v>
      </c>
      <c r="P6734" t="s">
        <v>23</v>
      </c>
      <c r="Q6734" t="s">
        <v>24</v>
      </c>
    </row>
    <row r="6735" spans="1:17" x14ac:dyDescent="0.2">
      <c r="A6735" s="2">
        <v>37610</v>
      </c>
      <c r="B6735" t="s">
        <v>177</v>
      </c>
      <c r="C6735" t="s">
        <v>380</v>
      </c>
      <c r="D6735" t="s">
        <v>115</v>
      </c>
      <c r="E6735" t="s">
        <v>36</v>
      </c>
      <c r="F6735">
        <v>77</v>
      </c>
      <c r="G6735">
        <v>106</v>
      </c>
      <c r="H6735">
        <v>0</v>
      </c>
      <c r="I6735">
        <v>0</v>
      </c>
      <c r="J6735">
        <v>2</v>
      </c>
      <c r="K6735">
        <v>1</v>
      </c>
      <c r="L6735" t="s">
        <v>817</v>
      </c>
      <c r="M6735" t="s">
        <v>302</v>
      </c>
      <c r="N6735" t="s">
        <v>301</v>
      </c>
      <c r="O6735" t="s">
        <v>122</v>
      </c>
      <c r="P6735" t="s">
        <v>23</v>
      </c>
      <c r="Q6735" t="s">
        <v>24</v>
      </c>
    </row>
    <row r="6736" spans="1:17" x14ac:dyDescent="0.2">
      <c r="A6736" s="2">
        <v>37610</v>
      </c>
      <c r="B6736" t="s">
        <v>443</v>
      </c>
      <c r="C6736" t="s">
        <v>649</v>
      </c>
      <c r="D6736" t="s">
        <v>115</v>
      </c>
      <c r="E6736" t="s">
        <v>115</v>
      </c>
      <c r="F6736">
        <v>118</v>
      </c>
      <c r="G6736">
        <v>170</v>
      </c>
      <c r="H6736">
        <v>0</v>
      </c>
      <c r="I6736">
        <v>0</v>
      </c>
      <c r="J6736">
        <v>2</v>
      </c>
      <c r="K6736">
        <v>1</v>
      </c>
      <c r="L6736" t="s">
        <v>647</v>
      </c>
      <c r="M6736" t="s">
        <v>443</v>
      </c>
      <c r="N6736" t="s">
        <v>443</v>
      </c>
      <c r="O6736" t="s">
        <v>22</v>
      </c>
      <c r="P6736" t="s">
        <v>23</v>
      </c>
      <c r="Q6736" t="s">
        <v>24</v>
      </c>
    </row>
    <row r="6737" spans="1:17" x14ac:dyDescent="0.2">
      <c r="A6737" s="2">
        <v>37610</v>
      </c>
      <c r="B6737" t="s">
        <v>114</v>
      </c>
      <c r="C6737" t="s">
        <v>391</v>
      </c>
      <c r="D6737" t="s">
        <v>115</v>
      </c>
      <c r="E6737" t="s">
        <v>115</v>
      </c>
      <c r="F6737">
        <v>66</v>
      </c>
      <c r="G6737">
        <v>128</v>
      </c>
      <c r="H6737">
        <v>0</v>
      </c>
      <c r="I6737">
        <v>0</v>
      </c>
      <c r="J6737">
        <v>1</v>
      </c>
      <c r="K6737">
        <v>3</v>
      </c>
      <c r="L6737" t="s">
        <v>647</v>
      </c>
      <c r="M6737" t="s">
        <v>443</v>
      </c>
      <c r="N6737" t="s">
        <v>443</v>
      </c>
      <c r="O6737" t="s">
        <v>122</v>
      </c>
      <c r="P6737" t="s">
        <v>23</v>
      </c>
      <c r="Q6737" t="s">
        <v>41</v>
      </c>
    </row>
    <row r="6738" spans="1:17" x14ac:dyDescent="0.2">
      <c r="A6738" s="2">
        <v>37611</v>
      </c>
      <c r="B6738" t="s">
        <v>402</v>
      </c>
      <c r="C6738" t="s">
        <v>389</v>
      </c>
      <c r="D6738" t="s">
        <v>115</v>
      </c>
      <c r="E6738" t="s">
        <v>115</v>
      </c>
      <c r="F6738">
        <v>105</v>
      </c>
      <c r="G6738">
        <v>145</v>
      </c>
      <c r="H6738">
        <v>0</v>
      </c>
      <c r="I6738">
        <v>0</v>
      </c>
      <c r="J6738">
        <v>3</v>
      </c>
      <c r="K6738">
        <v>1</v>
      </c>
      <c r="L6738" t="s">
        <v>817</v>
      </c>
      <c r="M6738" t="s">
        <v>302</v>
      </c>
      <c r="N6738" t="s">
        <v>301</v>
      </c>
      <c r="O6738" t="s">
        <v>122</v>
      </c>
      <c r="P6738" t="s">
        <v>23</v>
      </c>
      <c r="Q6738" t="s">
        <v>24</v>
      </c>
    </row>
    <row r="6739" spans="1:17" x14ac:dyDescent="0.2">
      <c r="A6739" s="2">
        <v>37611</v>
      </c>
      <c r="B6739" t="s">
        <v>648</v>
      </c>
      <c r="C6739" t="s">
        <v>572</v>
      </c>
      <c r="D6739" t="s">
        <v>115</v>
      </c>
      <c r="E6739" t="s">
        <v>115</v>
      </c>
      <c r="F6739">
        <v>176</v>
      </c>
      <c r="G6739">
        <v>181</v>
      </c>
      <c r="H6739">
        <v>0</v>
      </c>
      <c r="I6739">
        <v>0</v>
      </c>
      <c r="J6739">
        <v>1</v>
      </c>
      <c r="K6739">
        <v>0</v>
      </c>
      <c r="L6739" t="s">
        <v>647</v>
      </c>
      <c r="M6739" t="s">
        <v>513</v>
      </c>
      <c r="N6739" t="s">
        <v>363</v>
      </c>
      <c r="O6739" t="s">
        <v>122</v>
      </c>
      <c r="P6739" t="s">
        <v>23</v>
      </c>
      <c r="Q6739" t="s">
        <v>24</v>
      </c>
    </row>
    <row r="6740" spans="1:17" x14ac:dyDescent="0.2">
      <c r="A6740" s="2">
        <v>37611</v>
      </c>
      <c r="B6740" t="s">
        <v>363</v>
      </c>
      <c r="C6740" t="s">
        <v>425</v>
      </c>
      <c r="D6740" t="s">
        <v>115</v>
      </c>
      <c r="E6740" t="s">
        <v>115</v>
      </c>
      <c r="F6740">
        <v>110</v>
      </c>
      <c r="G6740">
        <v>108</v>
      </c>
      <c r="H6740">
        <v>0</v>
      </c>
      <c r="I6740">
        <v>0</v>
      </c>
      <c r="J6740">
        <v>2</v>
      </c>
      <c r="K6740">
        <v>2</v>
      </c>
      <c r="L6740" t="s">
        <v>647</v>
      </c>
      <c r="M6740" t="s">
        <v>513</v>
      </c>
      <c r="N6740" t="s">
        <v>363</v>
      </c>
      <c r="O6740" t="s">
        <v>22</v>
      </c>
      <c r="P6740" t="s">
        <v>23</v>
      </c>
      <c r="Q6740" t="s">
        <v>30</v>
      </c>
    </row>
    <row r="6741" spans="1:17" x14ac:dyDescent="0.2">
      <c r="A6741" s="2">
        <v>37611</v>
      </c>
      <c r="B6741" t="s">
        <v>469</v>
      </c>
      <c r="C6741" t="s">
        <v>464</v>
      </c>
      <c r="D6741" t="s">
        <v>115</v>
      </c>
      <c r="E6741" t="s">
        <v>115</v>
      </c>
      <c r="F6741">
        <v>91</v>
      </c>
      <c r="G6741">
        <v>119</v>
      </c>
      <c r="H6741">
        <v>0</v>
      </c>
      <c r="I6741">
        <v>0</v>
      </c>
      <c r="J6741">
        <v>4</v>
      </c>
      <c r="K6741">
        <v>1</v>
      </c>
      <c r="L6741" t="s">
        <v>817</v>
      </c>
      <c r="M6741" t="s">
        <v>302</v>
      </c>
      <c r="N6741" t="s">
        <v>301</v>
      </c>
      <c r="O6741" t="s">
        <v>122</v>
      </c>
      <c r="P6741" t="s">
        <v>23</v>
      </c>
      <c r="Q6741" t="s">
        <v>24</v>
      </c>
    </row>
    <row r="6742" spans="1:17" x14ac:dyDescent="0.2">
      <c r="A6742" s="2">
        <v>37612</v>
      </c>
      <c r="B6742" t="s">
        <v>183</v>
      </c>
      <c r="C6742" t="s">
        <v>199</v>
      </c>
      <c r="D6742" t="s">
        <v>36</v>
      </c>
      <c r="E6742" t="s">
        <v>36</v>
      </c>
      <c r="F6742">
        <v>39</v>
      </c>
      <c r="G6742">
        <v>61</v>
      </c>
      <c r="H6742">
        <v>0</v>
      </c>
      <c r="I6742">
        <v>0</v>
      </c>
      <c r="J6742">
        <v>0</v>
      </c>
      <c r="K6742">
        <v>0</v>
      </c>
      <c r="L6742" t="s">
        <v>28</v>
      </c>
      <c r="M6742" t="s">
        <v>266</v>
      </c>
      <c r="N6742" t="s">
        <v>183</v>
      </c>
      <c r="O6742" t="s">
        <v>22</v>
      </c>
      <c r="P6742" t="s">
        <v>23</v>
      </c>
      <c r="Q6742" t="s">
        <v>30</v>
      </c>
    </row>
    <row r="6743" spans="1:17" x14ac:dyDescent="0.2">
      <c r="A6743" s="2">
        <v>37612</v>
      </c>
      <c r="B6743" t="s">
        <v>391</v>
      </c>
      <c r="C6743" t="s">
        <v>649</v>
      </c>
      <c r="D6743" t="s">
        <v>115</v>
      </c>
      <c r="E6743" t="s">
        <v>115</v>
      </c>
      <c r="F6743">
        <v>128</v>
      </c>
      <c r="G6743">
        <v>170</v>
      </c>
      <c r="H6743">
        <v>0</v>
      </c>
      <c r="I6743">
        <v>0</v>
      </c>
      <c r="J6743">
        <v>1</v>
      </c>
      <c r="K6743">
        <v>1</v>
      </c>
      <c r="L6743" t="s">
        <v>647</v>
      </c>
      <c r="M6743" t="s">
        <v>443</v>
      </c>
      <c r="N6743" t="s">
        <v>443</v>
      </c>
      <c r="O6743" t="s">
        <v>122</v>
      </c>
      <c r="P6743" t="s">
        <v>23</v>
      </c>
      <c r="Q6743" t="s">
        <v>30</v>
      </c>
    </row>
    <row r="6744" spans="1:17" x14ac:dyDescent="0.2">
      <c r="A6744" s="2">
        <v>37612</v>
      </c>
      <c r="B6744" t="s">
        <v>443</v>
      </c>
      <c r="C6744" t="s">
        <v>114</v>
      </c>
      <c r="D6744" t="s">
        <v>115</v>
      </c>
      <c r="E6744" t="s">
        <v>115</v>
      </c>
      <c r="F6744">
        <v>118</v>
      </c>
      <c r="G6744">
        <v>66</v>
      </c>
      <c r="H6744">
        <v>0</v>
      </c>
      <c r="I6744">
        <v>0</v>
      </c>
      <c r="J6744">
        <v>1</v>
      </c>
      <c r="K6744">
        <v>1</v>
      </c>
      <c r="L6744" t="s">
        <v>647</v>
      </c>
      <c r="M6744" t="s">
        <v>443</v>
      </c>
      <c r="N6744" t="s">
        <v>443</v>
      </c>
      <c r="O6744" t="s">
        <v>22</v>
      </c>
      <c r="P6744" t="s">
        <v>23</v>
      </c>
      <c r="Q6744" t="s">
        <v>30</v>
      </c>
    </row>
    <row r="6745" spans="1:17" x14ac:dyDescent="0.2">
      <c r="A6745" s="2">
        <v>37613</v>
      </c>
      <c r="B6745" t="s">
        <v>213</v>
      </c>
      <c r="C6745" t="s">
        <v>425</v>
      </c>
      <c r="D6745" t="s">
        <v>115</v>
      </c>
      <c r="E6745" t="s">
        <v>115</v>
      </c>
      <c r="F6745">
        <v>162</v>
      </c>
      <c r="G6745">
        <v>108</v>
      </c>
      <c r="H6745">
        <v>0</v>
      </c>
      <c r="I6745">
        <v>0</v>
      </c>
      <c r="J6745">
        <v>2</v>
      </c>
      <c r="K6745">
        <v>4</v>
      </c>
      <c r="L6745" t="s">
        <v>647</v>
      </c>
      <c r="M6745" t="s">
        <v>513</v>
      </c>
      <c r="N6745" t="s">
        <v>363</v>
      </c>
      <c r="O6745" t="s">
        <v>122</v>
      </c>
      <c r="P6745" t="s">
        <v>23</v>
      </c>
      <c r="Q6745" t="s">
        <v>41</v>
      </c>
    </row>
    <row r="6746" spans="1:17" x14ac:dyDescent="0.2">
      <c r="A6746" s="2">
        <v>37613</v>
      </c>
      <c r="B6746" t="s">
        <v>363</v>
      </c>
      <c r="C6746" t="s">
        <v>572</v>
      </c>
      <c r="D6746" t="s">
        <v>115</v>
      </c>
      <c r="E6746" t="s">
        <v>115</v>
      </c>
      <c r="F6746">
        <v>110</v>
      </c>
      <c r="G6746">
        <v>181</v>
      </c>
      <c r="H6746">
        <v>0</v>
      </c>
      <c r="I6746">
        <v>0</v>
      </c>
      <c r="J6746">
        <v>13</v>
      </c>
      <c r="K6746">
        <v>1</v>
      </c>
      <c r="L6746" t="s">
        <v>647</v>
      </c>
      <c r="M6746" t="s">
        <v>513</v>
      </c>
      <c r="N6746" t="s">
        <v>363</v>
      </c>
      <c r="O6746" t="s">
        <v>22</v>
      </c>
      <c r="P6746" t="s">
        <v>23</v>
      </c>
      <c r="Q6746" t="s">
        <v>24</v>
      </c>
    </row>
    <row r="6747" spans="1:17" x14ac:dyDescent="0.2">
      <c r="A6747" s="2">
        <v>37613</v>
      </c>
      <c r="B6747" t="s">
        <v>301</v>
      </c>
      <c r="C6747" t="s">
        <v>177</v>
      </c>
      <c r="D6747" t="s">
        <v>115</v>
      </c>
      <c r="E6747" t="s">
        <v>115</v>
      </c>
      <c r="F6747">
        <v>83</v>
      </c>
      <c r="G6747">
        <v>77</v>
      </c>
      <c r="H6747">
        <v>0</v>
      </c>
      <c r="I6747">
        <v>0</v>
      </c>
      <c r="J6747">
        <v>1</v>
      </c>
      <c r="K6747">
        <v>2</v>
      </c>
      <c r="L6747" t="s">
        <v>817</v>
      </c>
      <c r="M6747" t="s">
        <v>302</v>
      </c>
      <c r="N6747" t="s">
        <v>301</v>
      </c>
      <c r="O6747" t="s">
        <v>22</v>
      </c>
      <c r="P6747" t="s">
        <v>23</v>
      </c>
      <c r="Q6747" t="s">
        <v>41</v>
      </c>
    </row>
    <row r="6748" spans="1:17" x14ac:dyDescent="0.2">
      <c r="A6748" s="2">
        <v>37613</v>
      </c>
      <c r="B6748" t="s">
        <v>380</v>
      </c>
      <c r="C6748" t="s">
        <v>913</v>
      </c>
      <c r="D6748" t="s">
        <v>36</v>
      </c>
      <c r="E6748" t="s">
        <v>115</v>
      </c>
      <c r="F6748">
        <v>106</v>
      </c>
      <c r="G6748">
        <v>151</v>
      </c>
      <c r="H6748">
        <v>0</v>
      </c>
      <c r="I6748">
        <v>0</v>
      </c>
      <c r="J6748">
        <v>2</v>
      </c>
      <c r="K6748">
        <v>2</v>
      </c>
      <c r="L6748" t="s">
        <v>817</v>
      </c>
      <c r="M6748" t="s">
        <v>302</v>
      </c>
      <c r="N6748" t="s">
        <v>301</v>
      </c>
      <c r="O6748" t="s">
        <v>122</v>
      </c>
      <c r="P6748" t="s">
        <v>23</v>
      </c>
      <c r="Q6748" t="s">
        <v>30</v>
      </c>
    </row>
    <row r="6749" spans="1:17" x14ac:dyDescent="0.2">
      <c r="A6749" s="2">
        <v>37614</v>
      </c>
      <c r="B6749" t="s">
        <v>464</v>
      </c>
      <c r="C6749" t="s">
        <v>389</v>
      </c>
      <c r="D6749" t="s">
        <v>115</v>
      </c>
      <c r="E6749" t="s">
        <v>115</v>
      </c>
      <c r="F6749">
        <v>119</v>
      </c>
      <c r="G6749">
        <v>145</v>
      </c>
      <c r="H6749">
        <v>0</v>
      </c>
      <c r="I6749">
        <v>0</v>
      </c>
      <c r="J6749">
        <v>4</v>
      </c>
      <c r="K6749">
        <v>2</v>
      </c>
      <c r="L6749" t="s">
        <v>817</v>
      </c>
      <c r="M6749" t="s">
        <v>302</v>
      </c>
      <c r="N6749" t="s">
        <v>301</v>
      </c>
      <c r="O6749" t="s">
        <v>122</v>
      </c>
      <c r="P6749" t="s">
        <v>23</v>
      </c>
      <c r="Q6749" t="s">
        <v>24</v>
      </c>
    </row>
    <row r="6750" spans="1:17" x14ac:dyDescent="0.2">
      <c r="A6750" s="2">
        <v>37614</v>
      </c>
      <c r="B6750" t="s">
        <v>469</v>
      </c>
      <c r="C6750" t="s">
        <v>113</v>
      </c>
      <c r="D6750" t="s">
        <v>115</v>
      </c>
      <c r="E6750" t="s">
        <v>115</v>
      </c>
      <c r="F6750">
        <v>91</v>
      </c>
      <c r="G6750">
        <v>38</v>
      </c>
      <c r="H6750">
        <v>0</v>
      </c>
      <c r="I6750">
        <v>0</v>
      </c>
      <c r="J6750">
        <v>0</v>
      </c>
      <c r="K6750">
        <v>3</v>
      </c>
      <c r="L6750" t="s">
        <v>817</v>
      </c>
      <c r="M6750" t="s">
        <v>302</v>
      </c>
      <c r="N6750" t="s">
        <v>301</v>
      </c>
      <c r="O6750" t="s">
        <v>122</v>
      </c>
      <c r="P6750" t="s">
        <v>23</v>
      </c>
      <c r="Q6750" t="s">
        <v>41</v>
      </c>
    </row>
    <row r="6751" spans="1:17" x14ac:dyDescent="0.2">
      <c r="A6751" s="2">
        <v>37615</v>
      </c>
      <c r="B6751" t="s">
        <v>301</v>
      </c>
      <c r="C6751" t="s">
        <v>913</v>
      </c>
      <c r="D6751" t="s">
        <v>115</v>
      </c>
      <c r="E6751" t="s">
        <v>115</v>
      </c>
      <c r="F6751">
        <v>83</v>
      </c>
      <c r="G6751">
        <v>151</v>
      </c>
      <c r="H6751">
        <v>0</v>
      </c>
      <c r="I6751">
        <v>0</v>
      </c>
      <c r="J6751">
        <v>3</v>
      </c>
      <c r="K6751">
        <v>3</v>
      </c>
      <c r="L6751" t="s">
        <v>817</v>
      </c>
      <c r="M6751" t="s">
        <v>302</v>
      </c>
      <c r="N6751" t="s">
        <v>301</v>
      </c>
      <c r="O6751" t="s">
        <v>22</v>
      </c>
      <c r="P6751" t="s">
        <v>23</v>
      </c>
      <c r="Q6751" t="s">
        <v>30</v>
      </c>
    </row>
    <row r="6752" spans="1:17" x14ac:dyDescent="0.2">
      <c r="A6752" s="2">
        <v>37616</v>
      </c>
      <c r="B6752" t="s">
        <v>464</v>
      </c>
      <c r="C6752" t="s">
        <v>402</v>
      </c>
      <c r="D6752" t="s">
        <v>115</v>
      </c>
      <c r="E6752" t="s">
        <v>115</v>
      </c>
      <c r="F6752">
        <v>119</v>
      </c>
      <c r="G6752">
        <v>105</v>
      </c>
      <c r="H6752">
        <v>0</v>
      </c>
      <c r="I6752">
        <v>0</v>
      </c>
      <c r="J6752">
        <v>0</v>
      </c>
      <c r="K6752">
        <v>0</v>
      </c>
      <c r="L6752" t="s">
        <v>817</v>
      </c>
      <c r="M6752" t="s">
        <v>302</v>
      </c>
      <c r="N6752" t="s">
        <v>301</v>
      </c>
      <c r="O6752" t="s">
        <v>122</v>
      </c>
      <c r="P6752" t="s">
        <v>23</v>
      </c>
      <c r="Q6752" t="s">
        <v>30</v>
      </c>
    </row>
    <row r="6753" spans="1:17" x14ac:dyDescent="0.2">
      <c r="A6753" s="2">
        <v>37616</v>
      </c>
      <c r="B6753" t="s">
        <v>389</v>
      </c>
      <c r="C6753" t="s">
        <v>113</v>
      </c>
      <c r="D6753" t="s">
        <v>115</v>
      </c>
      <c r="E6753" t="s">
        <v>115</v>
      </c>
      <c r="F6753">
        <v>145</v>
      </c>
      <c r="G6753">
        <v>38</v>
      </c>
      <c r="H6753">
        <v>0</v>
      </c>
      <c r="I6753">
        <v>0</v>
      </c>
      <c r="J6753">
        <v>2</v>
      </c>
      <c r="K6753">
        <v>2</v>
      </c>
      <c r="L6753" t="s">
        <v>817</v>
      </c>
      <c r="M6753" t="s">
        <v>302</v>
      </c>
      <c r="N6753" t="s">
        <v>301</v>
      </c>
      <c r="O6753" t="s">
        <v>122</v>
      </c>
      <c r="P6753" t="s">
        <v>23</v>
      </c>
      <c r="Q6753" t="s">
        <v>30</v>
      </c>
    </row>
    <row r="6754" spans="1:17" x14ac:dyDescent="0.2">
      <c r="A6754" s="2">
        <v>37617</v>
      </c>
      <c r="B6754" t="s">
        <v>363</v>
      </c>
      <c r="C6754" t="s">
        <v>391</v>
      </c>
      <c r="D6754" t="s">
        <v>115</v>
      </c>
      <c r="E6754" t="s">
        <v>115</v>
      </c>
      <c r="F6754">
        <v>110</v>
      </c>
      <c r="G6754">
        <v>128</v>
      </c>
      <c r="H6754">
        <v>0</v>
      </c>
      <c r="I6754">
        <v>0</v>
      </c>
      <c r="J6754">
        <v>1</v>
      </c>
      <c r="K6754">
        <v>0</v>
      </c>
      <c r="L6754" t="s">
        <v>647</v>
      </c>
      <c r="M6754" t="s">
        <v>513</v>
      </c>
      <c r="N6754" t="s">
        <v>363</v>
      </c>
      <c r="O6754" t="s">
        <v>22</v>
      </c>
      <c r="P6754" t="s">
        <v>23</v>
      </c>
      <c r="Q6754" t="s">
        <v>24</v>
      </c>
    </row>
    <row r="6755" spans="1:17" x14ac:dyDescent="0.2">
      <c r="A6755" s="2">
        <v>37617</v>
      </c>
      <c r="B6755" t="s">
        <v>237</v>
      </c>
      <c r="C6755" t="s">
        <v>224</v>
      </c>
      <c r="D6755" t="s">
        <v>36</v>
      </c>
      <c r="E6755" t="s">
        <v>36</v>
      </c>
      <c r="F6755">
        <v>184</v>
      </c>
      <c r="G6755">
        <v>75</v>
      </c>
      <c r="H6755">
        <v>0</v>
      </c>
      <c r="I6755">
        <v>0</v>
      </c>
      <c r="J6755">
        <v>1</v>
      </c>
      <c r="K6755">
        <v>1</v>
      </c>
      <c r="L6755" t="s">
        <v>28</v>
      </c>
      <c r="M6755" t="s">
        <v>366</v>
      </c>
      <c r="N6755" t="s">
        <v>237</v>
      </c>
      <c r="O6755" t="s">
        <v>22</v>
      </c>
      <c r="P6755" t="s">
        <v>59</v>
      </c>
      <c r="Q6755" t="s">
        <v>41</v>
      </c>
    </row>
    <row r="6756" spans="1:17" x14ac:dyDescent="0.2">
      <c r="A6756" s="2">
        <v>37617</v>
      </c>
      <c r="B6756" t="s">
        <v>425</v>
      </c>
      <c r="C6756" t="s">
        <v>114</v>
      </c>
      <c r="D6756" t="s">
        <v>115</v>
      </c>
      <c r="E6756" t="s">
        <v>115</v>
      </c>
      <c r="F6756">
        <v>108</v>
      </c>
      <c r="G6756">
        <v>66</v>
      </c>
      <c r="H6756">
        <v>0</v>
      </c>
      <c r="I6756">
        <v>0</v>
      </c>
      <c r="J6756">
        <v>0</v>
      </c>
      <c r="K6756">
        <v>4</v>
      </c>
      <c r="L6756" t="s">
        <v>647</v>
      </c>
      <c r="M6756" t="s">
        <v>513</v>
      </c>
      <c r="N6756" t="s">
        <v>363</v>
      </c>
      <c r="O6756" t="s">
        <v>122</v>
      </c>
      <c r="P6756" t="s">
        <v>23</v>
      </c>
      <c r="Q6756" t="s">
        <v>41</v>
      </c>
    </row>
    <row r="6757" spans="1:17" x14ac:dyDescent="0.2">
      <c r="A6757" s="2">
        <v>37618</v>
      </c>
      <c r="B6757" t="s">
        <v>177</v>
      </c>
      <c r="C6757" t="s">
        <v>402</v>
      </c>
      <c r="D6757" t="s">
        <v>115</v>
      </c>
      <c r="E6757" t="s">
        <v>115</v>
      </c>
      <c r="F6757">
        <v>77</v>
      </c>
      <c r="G6757">
        <v>105</v>
      </c>
      <c r="H6757">
        <v>0</v>
      </c>
      <c r="I6757">
        <v>0</v>
      </c>
      <c r="J6757">
        <v>1</v>
      </c>
      <c r="K6757">
        <v>2</v>
      </c>
      <c r="L6757" t="s">
        <v>817</v>
      </c>
      <c r="M6757" t="s">
        <v>302</v>
      </c>
      <c r="N6757" t="s">
        <v>301</v>
      </c>
      <c r="O6757" t="s">
        <v>122</v>
      </c>
      <c r="P6757" t="s">
        <v>23</v>
      </c>
      <c r="Q6757" t="s">
        <v>41</v>
      </c>
    </row>
    <row r="6758" spans="1:17" x14ac:dyDescent="0.2">
      <c r="A6758" s="2">
        <v>37619</v>
      </c>
      <c r="B6758" t="s">
        <v>363</v>
      </c>
      <c r="C6758" t="s">
        <v>114</v>
      </c>
      <c r="D6758" t="s">
        <v>115</v>
      </c>
      <c r="E6758" t="s">
        <v>115</v>
      </c>
      <c r="F6758">
        <v>110</v>
      </c>
      <c r="G6758">
        <v>66</v>
      </c>
      <c r="H6758">
        <v>0</v>
      </c>
      <c r="I6758">
        <v>0</v>
      </c>
      <c r="J6758">
        <v>2</v>
      </c>
      <c r="K6758">
        <v>2</v>
      </c>
      <c r="L6758" t="s">
        <v>647</v>
      </c>
      <c r="M6758" t="s">
        <v>513</v>
      </c>
      <c r="N6758" t="s">
        <v>363</v>
      </c>
      <c r="O6758" t="s">
        <v>22</v>
      </c>
      <c r="P6758" t="s">
        <v>23</v>
      </c>
      <c r="Q6758" t="s">
        <v>30</v>
      </c>
    </row>
    <row r="6759" spans="1:17" x14ac:dyDescent="0.2">
      <c r="A6759" s="2">
        <v>37619</v>
      </c>
      <c r="B6759" t="s">
        <v>237</v>
      </c>
      <c r="C6759" t="s">
        <v>111</v>
      </c>
      <c r="D6759" t="s">
        <v>36</v>
      </c>
      <c r="E6759" t="s">
        <v>36</v>
      </c>
      <c r="F6759">
        <v>184</v>
      </c>
      <c r="G6759">
        <v>73</v>
      </c>
      <c r="H6759">
        <v>0</v>
      </c>
      <c r="I6759">
        <v>0</v>
      </c>
      <c r="J6759">
        <v>2</v>
      </c>
      <c r="K6759">
        <v>2</v>
      </c>
      <c r="L6759" t="s">
        <v>28</v>
      </c>
      <c r="M6759" t="s">
        <v>366</v>
      </c>
      <c r="N6759" t="s">
        <v>237</v>
      </c>
      <c r="O6759" t="s">
        <v>22</v>
      </c>
      <c r="P6759" t="s">
        <v>59</v>
      </c>
      <c r="Q6759" t="s">
        <v>24</v>
      </c>
    </row>
    <row r="6760" spans="1:17" x14ac:dyDescent="0.2">
      <c r="A6760" s="2">
        <v>37619</v>
      </c>
      <c r="B6760" t="s">
        <v>425</v>
      </c>
      <c r="C6760" t="s">
        <v>391</v>
      </c>
      <c r="D6760" t="s">
        <v>115</v>
      </c>
      <c r="E6760" t="s">
        <v>115</v>
      </c>
      <c r="F6760">
        <v>108</v>
      </c>
      <c r="G6760">
        <v>128</v>
      </c>
      <c r="H6760">
        <v>0</v>
      </c>
      <c r="I6760">
        <v>0</v>
      </c>
      <c r="J6760">
        <v>2</v>
      </c>
      <c r="K6760">
        <v>1</v>
      </c>
      <c r="L6760" t="s">
        <v>647</v>
      </c>
      <c r="M6760" t="s">
        <v>513</v>
      </c>
      <c r="N6760" t="s">
        <v>363</v>
      </c>
      <c r="O6760" t="s">
        <v>122</v>
      </c>
      <c r="P6760" t="s">
        <v>23</v>
      </c>
      <c r="Q6760" t="s">
        <v>24</v>
      </c>
    </row>
    <row r="6761" spans="1:17" x14ac:dyDescent="0.2">
      <c r="A6761" s="2">
        <v>37620</v>
      </c>
      <c r="B6761" t="s">
        <v>113</v>
      </c>
      <c r="C6761" t="s">
        <v>402</v>
      </c>
      <c r="D6761" t="s">
        <v>115</v>
      </c>
      <c r="E6761" t="s">
        <v>115</v>
      </c>
      <c r="F6761">
        <v>38</v>
      </c>
      <c r="G6761">
        <v>105</v>
      </c>
      <c r="H6761">
        <v>0</v>
      </c>
      <c r="I6761">
        <v>0</v>
      </c>
      <c r="J6761">
        <v>1</v>
      </c>
      <c r="K6761">
        <v>0</v>
      </c>
      <c r="L6761" t="s">
        <v>817</v>
      </c>
      <c r="M6761" t="s">
        <v>302</v>
      </c>
      <c r="N6761" t="s">
        <v>301</v>
      </c>
      <c r="O6761" t="s">
        <v>122</v>
      </c>
      <c r="P6761" t="s">
        <v>23</v>
      </c>
      <c r="Q6761" t="s">
        <v>24</v>
      </c>
    </row>
    <row r="6762" spans="1:17" x14ac:dyDescent="0.2">
      <c r="A6762" s="2">
        <v>37631</v>
      </c>
      <c r="B6762" t="s">
        <v>388</v>
      </c>
      <c r="C6762" t="s">
        <v>463</v>
      </c>
      <c r="D6762" t="s">
        <v>115</v>
      </c>
      <c r="E6762" t="s">
        <v>115</v>
      </c>
      <c r="F6762">
        <v>127</v>
      </c>
      <c r="G6762">
        <v>178</v>
      </c>
      <c r="H6762">
        <v>0</v>
      </c>
      <c r="I6762">
        <v>0</v>
      </c>
      <c r="J6762">
        <v>0</v>
      </c>
      <c r="K6762">
        <v>1</v>
      </c>
      <c r="L6762" t="s">
        <v>460</v>
      </c>
      <c r="M6762" t="s">
        <v>214</v>
      </c>
      <c r="N6762" t="s">
        <v>212</v>
      </c>
      <c r="O6762" t="s">
        <v>122</v>
      </c>
      <c r="P6762" t="s">
        <v>23</v>
      </c>
      <c r="Q6762" t="s">
        <v>41</v>
      </c>
    </row>
    <row r="6763" spans="1:17" x14ac:dyDescent="0.2">
      <c r="A6763" s="2">
        <v>37632</v>
      </c>
      <c r="B6763" t="s">
        <v>212</v>
      </c>
      <c r="C6763" t="s">
        <v>459</v>
      </c>
      <c r="D6763" t="s">
        <v>115</v>
      </c>
      <c r="E6763" t="s">
        <v>115</v>
      </c>
      <c r="F6763">
        <v>159</v>
      </c>
      <c r="G6763">
        <v>165</v>
      </c>
      <c r="H6763">
        <v>0</v>
      </c>
      <c r="I6763">
        <v>0</v>
      </c>
      <c r="J6763">
        <v>1</v>
      </c>
      <c r="K6763">
        <v>0</v>
      </c>
      <c r="L6763" t="s">
        <v>460</v>
      </c>
      <c r="M6763" t="s">
        <v>214</v>
      </c>
      <c r="N6763" t="s">
        <v>212</v>
      </c>
      <c r="O6763" t="s">
        <v>22</v>
      </c>
      <c r="P6763" t="s">
        <v>23</v>
      </c>
      <c r="Q6763" t="s">
        <v>24</v>
      </c>
    </row>
    <row r="6764" spans="1:17" x14ac:dyDescent="0.2">
      <c r="A6764" s="2">
        <v>37632</v>
      </c>
      <c r="B6764" t="s">
        <v>629</v>
      </c>
      <c r="C6764" t="s">
        <v>979</v>
      </c>
      <c r="D6764" t="s">
        <v>36</v>
      </c>
      <c r="E6764" t="s">
        <v>115</v>
      </c>
      <c r="F6764">
        <v>152</v>
      </c>
      <c r="G6764">
        <v>199</v>
      </c>
      <c r="H6764">
        <v>0</v>
      </c>
      <c r="I6764">
        <v>0</v>
      </c>
      <c r="J6764">
        <v>6</v>
      </c>
      <c r="K6764">
        <v>0</v>
      </c>
      <c r="L6764" t="s">
        <v>460</v>
      </c>
      <c r="M6764" t="s">
        <v>214</v>
      </c>
      <c r="N6764" t="s">
        <v>212</v>
      </c>
      <c r="O6764" t="s">
        <v>122</v>
      </c>
      <c r="P6764" t="s">
        <v>23</v>
      </c>
      <c r="Q6764" t="s">
        <v>24</v>
      </c>
    </row>
    <row r="6765" spans="1:17" x14ac:dyDescent="0.2">
      <c r="A6765" s="2">
        <v>37633</v>
      </c>
      <c r="B6765" t="s">
        <v>221</v>
      </c>
      <c r="C6765" t="s">
        <v>185</v>
      </c>
      <c r="D6765" t="s">
        <v>27</v>
      </c>
      <c r="E6765" t="s">
        <v>27</v>
      </c>
      <c r="F6765">
        <v>99</v>
      </c>
      <c r="G6765">
        <v>51</v>
      </c>
      <c r="H6765">
        <v>0</v>
      </c>
      <c r="I6765">
        <v>0</v>
      </c>
      <c r="J6765">
        <v>1</v>
      </c>
      <c r="K6765">
        <v>0</v>
      </c>
      <c r="L6765" t="s">
        <v>28</v>
      </c>
      <c r="M6765" t="s">
        <v>223</v>
      </c>
      <c r="N6765" t="s">
        <v>221</v>
      </c>
      <c r="O6765" t="s">
        <v>22</v>
      </c>
      <c r="P6765" t="s">
        <v>23</v>
      </c>
      <c r="Q6765" t="s">
        <v>24</v>
      </c>
    </row>
    <row r="6766" spans="1:17" x14ac:dyDescent="0.2">
      <c r="A6766" s="2">
        <v>37633</v>
      </c>
      <c r="B6766" t="s">
        <v>463</v>
      </c>
      <c r="C6766" t="s">
        <v>462</v>
      </c>
      <c r="D6766" t="s">
        <v>115</v>
      </c>
      <c r="E6766" t="s">
        <v>115</v>
      </c>
      <c r="F6766">
        <v>178</v>
      </c>
      <c r="G6766">
        <v>139</v>
      </c>
      <c r="H6766">
        <v>0</v>
      </c>
      <c r="I6766">
        <v>0</v>
      </c>
      <c r="J6766">
        <v>2</v>
      </c>
      <c r="K6766">
        <v>1</v>
      </c>
      <c r="L6766" t="s">
        <v>460</v>
      </c>
      <c r="M6766" t="s">
        <v>214</v>
      </c>
      <c r="N6766" t="s">
        <v>212</v>
      </c>
      <c r="O6766" t="s">
        <v>122</v>
      </c>
      <c r="P6766" t="s">
        <v>23</v>
      </c>
      <c r="Q6766" t="s">
        <v>24</v>
      </c>
    </row>
    <row r="6767" spans="1:17" x14ac:dyDescent="0.2">
      <c r="A6767" s="2">
        <v>37634</v>
      </c>
      <c r="B6767" t="s">
        <v>212</v>
      </c>
      <c r="C6767" t="s">
        <v>629</v>
      </c>
      <c r="D6767" t="s">
        <v>115</v>
      </c>
      <c r="E6767" t="s">
        <v>36</v>
      </c>
      <c r="F6767">
        <v>159</v>
      </c>
      <c r="G6767">
        <v>152</v>
      </c>
      <c r="H6767">
        <v>0</v>
      </c>
      <c r="I6767">
        <v>0</v>
      </c>
      <c r="J6767">
        <v>1</v>
      </c>
      <c r="K6767">
        <v>0</v>
      </c>
      <c r="L6767" t="s">
        <v>460</v>
      </c>
      <c r="M6767" t="s">
        <v>214</v>
      </c>
      <c r="N6767" t="s">
        <v>212</v>
      </c>
      <c r="O6767" t="s">
        <v>22</v>
      </c>
      <c r="P6767" t="s">
        <v>23</v>
      </c>
      <c r="Q6767" t="s">
        <v>24</v>
      </c>
    </row>
    <row r="6768" spans="1:17" x14ac:dyDescent="0.2">
      <c r="A6768" s="2">
        <v>37634</v>
      </c>
      <c r="B6768" t="s">
        <v>459</v>
      </c>
      <c r="C6768" t="s">
        <v>979</v>
      </c>
      <c r="D6768" t="s">
        <v>115</v>
      </c>
      <c r="E6768" t="s">
        <v>115</v>
      </c>
      <c r="F6768">
        <v>165</v>
      </c>
      <c r="G6768">
        <v>199</v>
      </c>
      <c r="H6768">
        <v>0</v>
      </c>
      <c r="I6768">
        <v>0</v>
      </c>
      <c r="J6768">
        <v>2</v>
      </c>
      <c r="K6768">
        <v>0</v>
      </c>
      <c r="L6768" t="s">
        <v>460</v>
      </c>
      <c r="M6768" t="s">
        <v>214</v>
      </c>
      <c r="N6768" t="s">
        <v>212</v>
      </c>
      <c r="O6768" t="s">
        <v>122</v>
      </c>
      <c r="P6768" t="s">
        <v>23</v>
      </c>
      <c r="Q6768" t="s">
        <v>24</v>
      </c>
    </row>
    <row r="6769" spans="1:17" x14ac:dyDescent="0.2">
      <c r="A6769" s="2">
        <v>37635</v>
      </c>
      <c r="B6769" t="s">
        <v>388</v>
      </c>
      <c r="C6769" t="s">
        <v>462</v>
      </c>
      <c r="D6769" t="s">
        <v>115</v>
      </c>
      <c r="E6769" t="s">
        <v>115</v>
      </c>
      <c r="F6769">
        <v>127</v>
      </c>
      <c r="G6769">
        <v>139</v>
      </c>
      <c r="H6769">
        <v>0</v>
      </c>
      <c r="I6769">
        <v>0</v>
      </c>
      <c r="J6769">
        <v>1</v>
      </c>
      <c r="K6769">
        <v>1</v>
      </c>
      <c r="L6769" t="s">
        <v>460</v>
      </c>
      <c r="M6769" t="s">
        <v>214</v>
      </c>
      <c r="N6769" t="s">
        <v>212</v>
      </c>
      <c r="O6769" t="s">
        <v>122</v>
      </c>
      <c r="P6769" t="s">
        <v>23</v>
      </c>
      <c r="Q6769" t="s">
        <v>30</v>
      </c>
    </row>
    <row r="6770" spans="1:17" x14ac:dyDescent="0.2">
      <c r="A6770" s="2">
        <v>37636</v>
      </c>
      <c r="B6770" t="s">
        <v>212</v>
      </c>
      <c r="C6770" t="s">
        <v>979</v>
      </c>
      <c r="D6770" t="s">
        <v>115</v>
      </c>
      <c r="E6770" t="s">
        <v>115</v>
      </c>
      <c r="F6770">
        <v>157</v>
      </c>
      <c r="G6770">
        <v>199</v>
      </c>
      <c r="H6770">
        <v>0</v>
      </c>
      <c r="I6770">
        <v>0</v>
      </c>
      <c r="J6770">
        <v>3</v>
      </c>
      <c r="K6770">
        <v>0</v>
      </c>
      <c r="L6770" t="s">
        <v>460</v>
      </c>
      <c r="M6770" t="s">
        <v>214</v>
      </c>
      <c r="N6770" t="s">
        <v>212</v>
      </c>
      <c r="O6770" t="s">
        <v>22</v>
      </c>
      <c r="P6770" t="s">
        <v>23</v>
      </c>
      <c r="Q6770" t="s">
        <v>24</v>
      </c>
    </row>
    <row r="6771" spans="1:17" x14ac:dyDescent="0.2">
      <c r="A6771" s="2">
        <v>37636</v>
      </c>
      <c r="B6771" t="s">
        <v>459</v>
      </c>
      <c r="C6771" t="s">
        <v>629</v>
      </c>
      <c r="D6771" t="s">
        <v>115</v>
      </c>
      <c r="E6771" t="s">
        <v>36</v>
      </c>
      <c r="F6771">
        <v>168</v>
      </c>
      <c r="G6771">
        <v>151</v>
      </c>
      <c r="H6771">
        <v>0</v>
      </c>
      <c r="I6771">
        <v>0</v>
      </c>
      <c r="J6771">
        <v>2</v>
      </c>
      <c r="K6771">
        <v>3</v>
      </c>
      <c r="L6771" t="s">
        <v>460</v>
      </c>
      <c r="M6771" t="s">
        <v>214</v>
      </c>
      <c r="N6771" t="s">
        <v>212</v>
      </c>
      <c r="O6771" t="s">
        <v>122</v>
      </c>
      <c r="P6771" t="s">
        <v>23</v>
      </c>
      <c r="Q6771" t="s">
        <v>41</v>
      </c>
    </row>
    <row r="6772" spans="1:17" x14ac:dyDescent="0.2">
      <c r="A6772" s="2">
        <v>37638</v>
      </c>
      <c r="B6772" t="s">
        <v>210</v>
      </c>
      <c r="C6772" t="s">
        <v>555</v>
      </c>
      <c r="D6772" t="s">
        <v>27</v>
      </c>
      <c r="E6772" t="s">
        <v>27</v>
      </c>
      <c r="F6772">
        <v>99</v>
      </c>
      <c r="G6772">
        <v>80</v>
      </c>
      <c r="H6772">
        <v>0</v>
      </c>
      <c r="I6772">
        <v>0</v>
      </c>
      <c r="J6772">
        <v>0</v>
      </c>
      <c r="K6772">
        <v>0</v>
      </c>
      <c r="L6772" t="s">
        <v>28</v>
      </c>
      <c r="M6772" t="s">
        <v>554</v>
      </c>
      <c r="N6772" t="s">
        <v>77</v>
      </c>
      <c r="O6772" t="s">
        <v>122</v>
      </c>
      <c r="P6772" t="s">
        <v>23</v>
      </c>
      <c r="Q6772" t="s">
        <v>30</v>
      </c>
    </row>
    <row r="6773" spans="1:17" x14ac:dyDescent="0.2">
      <c r="A6773" s="2">
        <v>37639</v>
      </c>
      <c r="B6773" t="s">
        <v>212</v>
      </c>
      <c r="C6773" t="s">
        <v>388</v>
      </c>
      <c r="D6773" t="s">
        <v>115</v>
      </c>
      <c r="E6773" t="s">
        <v>115</v>
      </c>
      <c r="F6773">
        <v>157</v>
      </c>
      <c r="G6773">
        <v>125</v>
      </c>
      <c r="H6773">
        <v>0</v>
      </c>
      <c r="I6773">
        <v>0</v>
      </c>
      <c r="J6773">
        <v>2</v>
      </c>
      <c r="K6773">
        <v>1</v>
      </c>
      <c r="L6773" t="s">
        <v>460</v>
      </c>
      <c r="M6773" t="s">
        <v>214</v>
      </c>
      <c r="N6773" t="s">
        <v>212</v>
      </c>
      <c r="O6773" t="s">
        <v>22</v>
      </c>
      <c r="P6773" t="s">
        <v>23</v>
      </c>
      <c r="Q6773" t="s">
        <v>24</v>
      </c>
    </row>
    <row r="6774" spans="1:17" x14ac:dyDescent="0.2">
      <c r="A6774" s="2">
        <v>37639</v>
      </c>
      <c r="B6774" t="s">
        <v>463</v>
      </c>
      <c r="C6774" t="s">
        <v>629</v>
      </c>
      <c r="D6774" t="s">
        <v>115</v>
      </c>
      <c r="E6774" t="s">
        <v>36</v>
      </c>
      <c r="F6774">
        <v>172</v>
      </c>
      <c r="G6774">
        <v>151</v>
      </c>
      <c r="H6774">
        <v>0</v>
      </c>
      <c r="I6774">
        <v>0</v>
      </c>
      <c r="J6774">
        <v>0</v>
      </c>
      <c r="K6774">
        <v>1</v>
      </c>
      <c r="L6774" t="s">
        <v>460</v>
      </c>
      <c r="M6774" t="s">
        <v>214</v>
      </c>
      <c r="N6774" t="s">
        <v>212</v>
      </c>
      <c r="O6774" t="s">
        <v>122</v>
      </c>
      <c r="P6774" t="s">
        <v>23</v>
      </c>
      <c r="Q6774" t="s">
        <v>41</v>
      </c>
    </row>
    <row r="6775" spans="1:17" x14ac:dyDescent="0.2">
      <c r="A6775" s="2">
        <v>37639</v>
      </c>
      <c r="B6775" t="s">
        <v>77</v>
      </c>
      <c r="C6775" t="s">
        <v>56</v>
      </c>
      <c r="D6775" t="s">
        <v>27</v>
      </c>
      <c r="E6775" t="s">
        <v>27</v>
      </c>
      <c r="F6775">
        <v>10</v>
      </c>
      <c r="G6775">
        <v>70</v>
      </c>
      <c r="H6775">
        <v>0</v>
      </c>
      <c r="I6775">
        <v>0</v>
      </c>
      <c r="J6775">
        <v>4</v>
      </c>
      <c r="K6775">
        <v>0</v>
      </c>
      <c r="L6775" t="s">
        <v>28</v>
      </c>
      <c r="M6775" t="s">
        <v>833</v>
      </c>
      <c r="N6775" t="s">
        <v>77</v>
      </c>
      <c r="O6775" t="s">
        <v>22</v>
      </c>
      <c r="P6775" t="s">
        <v>23</v>
      </c>
      <c r="Q6775" t="s">
        <v>24</v>
      </c>
    </row>
    <row r="6776" spans="1:17" x14ac:dyDescent="0.2">
      <c r="A6776" s="2">
        <v>37640</v>
      </c>
      <c r="B6776" t="s">
        <v>210</v>
      </c>
      <c r="C6776" t="s">
        <v>555</v>
      </c>
      <c r="D6776" t="s">
        <v>27</v>
      </c>
      <c r="E6776" t="s">
        <v>27</v>
      </c>
      <c r="F6776">
        <v>99</v>
      </c>
      <c r="G6776">
        <v>80</v>
      </c>
      <c r="H6776">
        <v>0</v>
      </c>
      <c r="I6776">
        <v>0</v>
      </c>
      <c r="J6776">
        <v>0</v>
      </c>
      <c r="K6776">
        <v>0</v>
      </c>
      <c r="L6776" t="s">
        <v>28</v>
      </c>
      <c r="M6776" t="s">
        <v>121</v>
      </c>
      <c r="N6776" t="s">
        <v>77</v>
      </c>
      <c r="O6776" t="s">
        <v>122</v>
      </c>
      <c r="P6776" t="s">
        <v>23</v>
      </c>
      <c r="Q6776" t="s">
        <v>30</v>
      </c>
    </row>
    <row r="6777" spans="1:17" x14ac:dyDescent="0.2">
      <c r="A6777" s="2">
        <v>37641</v>
      </c>
      <c r="B6777" t="s">
        <v>212</v>
      </c>
      <c r="C6777" t="s">
        <v>629</v>
      </c>
      <c r="D6777" t="s">
        <v>115</v>
      </c>
      <c r="E6777" t="s">
        <v>36</v>
      </c>
      <c r="F6777">
        <v>157</v>
      </c>
      <c r="G6777">
        <v>151</v>
      </c>
      <c r="H6777">
        <v>0</v>
      </c>
      <c r="I6777">
        <v>0</v>
      </c>
      <c r="J6777">
        <v>1</v>
      </c>
      <c r="K6777">
        <v>1</v>
      </c>
      <c r="L6777" t="s">
        <v>460</v>
      </c>
      <c r="M6777" t="s">
        <v>214</v>
      </c>
      <c r="N6777" t="s">
        <v>212</v>
      </c>
      <c r="O6777" t="s">
        <v>22</v>
      </c>
      <c r="P6777" t="s">
        <v>59</v>
      </c>
      <c r="Q6777" t="s">
        <v>24</v>
      </c>
    </row>
    <row r="6778" spans="1:17" x14ac:dyDescent="0.2">
      <c r="A6778" s="2">
        <v>37641</v>
      </c>
      <c r="B6778" t="s">
        <v>463</v>
      </c>
      <c r="C6778" t="s">
        <v>388</v>
      </c>
      <c r="D6778" t="s">
        <v>115</v>
      </c>
      <c r="E6778" t="s">
        <v>115</v>
      </c>
      <c r="F6778">
        <v>172</v>
      </c>
      <c r="G6778">
        <v>125</v>
      </c>
      <c r="H6778">
        <v>0</v>
      </c>
      <c r="I6778">
        <v>0</v>
      </c>
      <c r="J6778">
        <v>1</v>
      </c>
      <c r="K6778">
        <v>2</v>
      </c>
      <c r="L6778" t="s">
        <v>460</v>
      </c>
      <c r="M6778" t="s">
        <v>214</v>
      </c>
      <c r="N6778" t="s">
        <v>212</v>
      </c>
      <c r="O6778" t="s">
        <v>122</v>
      </c>
      <c r="P6778" t="s">
        <v>23</v>
      </c>
      <c r="Q6778" t="s">
        <v>41</v>
      </c>
    </row>
    <row r="6779" spans="1:17" x14ac:dyDescent="0.2">
      <c r="A6779" s="2">
        <v>37646</v>
      </c>
      <c r="B6779" t="s">
        <v>208</v>
      </c>
      <c r="C6779" t="s">
        <v>150</v>
      </c>
      <c r="D6779" t="s">
        <v>36</v>
      </c>
      <c r="E6779" t="s">
        <v>36</v>
      </c>
      <c r="F6779">
        <v>108</v>
      </c>
      <c r="G6779">
        <v>65</v>
      </c>
      <c r="H6779">
        <v>0</v>
      </c>
      <c r="I6779">
        <v>0</v>
      </c>
      <c r="J6779">
        <v>0</v>
      </c>
      <c r="K6779">
        <v>1</v>
      </c>
      <c r="L6779" t="s">
        <v>28</v>
      </c>
      <c r="M6779" t="s">
        <v>398</v>
      </c>
      <c r="N6779" t="s">
        <v>208</v>
      </c>
      <c r="O6779" t="s">
        <v>22</v>
      </c>
      <c r="P6779" t="s">
        <v>23</v>
      </c>
      <c r="Q6779" t="s">
        <v>41</v>
      </c>
    </row>
    <row r="6780" spans="1:17" x14ac:dyDescent="0.2">
      <c r="A6780" s="2">
        <v>37647</v>
      </c>
      <c r="B6780" t="s">
        <v>221</v>
      </c>
      <c r="C6780" t="s">
        <v>70</v>
      </c>
      <c r="D6780" t="s">
        <v>27</v>
      </c>
      <c r="E6780" t="s">
        <v>50</v>
      </c>
      <c r="F6780">
        <v>101</v>
      </c>
      <c r="G6780">
        <v>43</v>
      </c>
      <c r="H6780">
        <v>0</v>
      </c>
      <c r="I6780">
        <v>0</v>
      </c>
      <c r="J6780">
        <v>0</v>
      </c>
      <c r="K6780">
        <v>0</v>
      </c>
      <c r="L6780" t="s">
        <v>28</v>
      </c>
      <c r="M6780" t="s">
        <v>223</v>
      </c>
      <c r="N6780" t="s">
        <v>221</v>
      </c>
      <c r="O6780" t="s">
        <v>22</v>
      </c>
      <c r="P6780" t="s">
        <v>23</v>
      </c>
      <c r="Q6780" t="s">
        <v>30</v>
      </c>
    </row>
    <row r="6781" spans="1:17" x14ac:dyDescent="0.2">
      <c r="A6781" s="2">
        <v>37647</v>
      </c>
      <c r="B6781" t="s">
        <v>199</v>
      </c>
      <c r="C6781" t="s">
        <v>471</v>
      </c>
      <c r="D6781" t="s">
        <v>36</v>
      </c>
      <c r="E6781" t="s">
        <v>36</v>
      </c>
      <c r="F6781">
        <v>59</v>
      </c>
      <c r="G6781">
        <v>147</v>
      </c>
      <c r="H6781">
        <v>0</v>
      </c>
      <c r="I6781">
        <v>0</v>
      </c>
      <c r="J6781">
        <v>3</v>
      </c>
      <c r="K6781">
        <v>0</v>
      </c>
      <c r="L6781" t="s">
        <v>28</v>
      </c>
      <c r="M6781" t="s">
        <v>627</v>
      </c>
      <c r="N6781" t="s">
        <v>199</v>
      </c>
      <c r="O6781" t="s">
        <v>22</v>
      </c>
      <c r="P6781" t="s">
        <v>23</v>
      </c>
      <c r="Q6781" t="s">
        <v>24</v>
      </c>
    </row>
    <row r="6782" spans="1:17" x14ac:dyDescent="0.2">
      <c r="A6782" s="2">
        <v>37647</v>
      </c>
      <c r="B6782" t="s">
        <v>176</v>
      </c>
      <c r="C6782" t="s">
        <v>49</v>
      </c>
      <c r="D6782" t="s">
        <v>115</v>
      </c>
      <c r="E6782" t="s">
        <v>50</v>
      </c>
      <c r="F6782">
        <v>91</v>
      </c>
      <c r="G6782">
        <v>25</v>
      </c>
      <c r="H6782">
        <v>0</v>
      </c>
      <c r="I6782">
        <v>0</v>
      </c>
      <c r="J6782">
        <v>1</v>
      </c>
      <c r="K6782">
        <v>1</v>
      </c>
      <c r="L6782" t="s">
        <v>28</v>
      </c>
      <c r="M6782" t="s">
        <v>243</v>
      </c>
      <c r="N6782" t="s">
        <v>176</v>
      </c>
      <c r="O6782" t="s">
        <v>22</v>
      </c>
      <c r="P6782" t="s">
        <v>23</v>
      </c>
      <c r="Q6782" t="s">
        <v>30</v>
      </c>
    </row>
    <row r="6783" spans="1:17" x14ac:dyDescent="0.2">
      <c r="A6783" s="2">
        <v>37649</v>
      </c>
      <c r="B6783" t="s">
        <v>239</v>
      </c>
      <c r="C6783" t="s">
        <v>49</v>
      </c>
      <c r="D6783" t="s">
        <v>115</v>
      </c>
      <c r="E6783" t="s">
        <v>50</v>
      </c>
      <c r="F6783">
        <v>100</v>
      </c>
      <c r="G6783">
        <v>25</v>
      </c>
      <c r="H6783">
        <v>0</v>
      </c>
      <c r="I6783">
        <v>0</v>
      </c>
      <c r="J6783">
        <v>1</v>
      </c>
      <c r="K6783">
        <v>2</v>
      </c>
      <c r="L6783" t="s">
        <v>28</v>
      </c>
      <c r="M6783" t="s">
        <v>240</v>
      </c>
      <c r="N6783" t="s">
        <v>239</v>
      </c>
      <c r="O6783" t="s">
        <v>22</v>
      </c>
      <c r="P6783" t="s">
        <v>23</v>
      </c>
      <c r="Q6783" t="s">
        <v>41</v>
      </c>
    </row>
    <row r="6784" spans="1:17" x14ac:dyDescent="0.2">
      <c r="A6784" s="2">
        <v>37650</v>
      </c>
      <c r="B6784" t="s">
        <v>145</v>
      </c>
      <c r="C6784" t="s">
        <v>153</v>
      </c>
      <c r="D6784" t="s">
        <v>50</v>
      </c>
      <c r="E6784" t="s">
        <v>50</v>
      </c>
      <c r="F6784">
        <v>83</v>
      </c>
      <c r="G6784">
        <v>48</v>
      </c>
      <c r="H6784">
        <v>0</v>
      </c>
      <c r="I6784">
        <v>0</v>
      </c>
      <c r="J6784">
        <v>1</v>
      </c>
      <c r="K6784">
        <v>2</v>
      </c>
      <c r="L6784" t="s">
        <v>28</v>
      </c>
      <c r="M6784" t="s">
        <v>433</v>
      </c>
      <c r="N6784" t="s">
        <v>145</v>
      </c>
      <c r="O6784" t="s">
        <v>22</v>
      </c>
      <c r="P6784" t="s">
        <v>23</v>
      </c>
      <c r="Q6784" t="s">
        <v>41</v>
      </c>
    </row>
    <row r="6785" spans="1:17" x14ac:dyDescent="0.2">
      <c r="A6785" s="2">
        <v>37650</v>
      </c>
      <c r="B6785" t="s">
        <v>282</v>
      </c>
      <c r="C6785" t="s">
        <v>70</v>
      </c>
      <c r="D6785" t="s">
        <v>19</v>
      </c>
      <c r="E6785" t="s">
        <v>50</v>
      </c>
      <c r="F6785">
        <v>47</v>
      </c>
      <c r="G6785">
        <v>43</v>
      </c>
      <c r="H6785">
        <v>0</v>
      </c>
      <c r="I6785">
        <v>0</v>
      </c>
      <c r="J6785">
        <v>1</v>
      </c>
      <c r="K6785">
        <v>2</v>
      </c>
      <c r="L6785" t="s">
        <v>28</v>
      </c>
      <c r="M6785" t="s">
        <v>285</v>
      </c>
      <c r="N6785" t="s">
        <v>282</v>
      </c>
      <c r="O6785" t="s">
        <v>22</v>
      </c>
      <c r="P6785" t="s">
        <v>23</v>
      </c>
      <c r="Q6785" t="s">
        <v>41</v>
      </c>
    </row>
    <row r="6786" spans="1:17" x14ac:dyDescent="0.2">
      <c r="A6786" s="2">
        <v>37652</v>
      </c>
      <c r="B6786" t="s">
        <v>304</v>
      </c>
      <c r="C6786" t="s">
        <v>39</v>
      </c>
      <c r="D6786" t="s">
        <v>27</v>
      </c>
      <c r="E6786" t="s">
        <v>19</v>
      </c>
      <c r="F6786">
        <v>40</v>
      </c>
      <c r="G6786">
        <v>5</v>
      </c>
      <c r="H6786">
        <v>0</v>
      </c>
      <c r="I6786">
        <v>0</v>
      </c>
      <c r="J6786">
        <v>1</v>
      </c>
      <c r="K6786">
        <v>3</v>
      </c>
      <c r="L6786" t="s">
        <v>28</v>
      </c>
      <c r="M6786" t="s">
        <v>628</v>
      </c>
      <c r="N6786" t="s">
        <v>304</v>
      </c>
      <c r="O6786" t="s">
        <v>22</v>
      </c>
      <c r="P6786" t="s">
        <v>23</v>
      </c>
      <c r="Q6786" t="s">
        <v>41</v>
      </c>
    </row>
    <row r="6787" spans="1:17" x14ac:dyDescent="0.2">
      <c r="A6787" s="2">
        <v>37656</v>
      </c>
      <c r="B6787" t="s">
        <v>26</v>
      </c>
      <c r="C6787" t="s">
        <v>39</v>
      </c>
      <c r="D6787" t="s">
        <v>27</v>
      </c>
      <c r="E6787" t="s">
        <v>19</v>
      </c>
      <c r="F6787">
        <v>9</v>
      </c>
      <c r="G6787">
        <v>5</v>
      </c>
      <c r="H6787">
        <v>0</v>
      </c>
      <c r="I6787">
        <v>0</v>
      </c>
      <c r="J6787">
        <v>0</v>
      </c>
      <c r="K6787">
        <v>1</v>
      </c>
      <c r="L6787" t="s">
        <v>28</v>
      </c>
      <c r="M6787" t="s">
        <v>121</v>
      </c>
      <c r="N6787" t="s">
        <v>77</v>
      </c>
      <c r="O6787" t="s">
        <v>122</v>
      </c>
      <c r="P6787" t="s">
        <v>23</v>
      </c>
      <c r="Q6787" t="s">
        <v>41</v>
      </c>
    </row>
    <row r="6788" spans="1:17" x14ac:dyDescent="0.2">
      <c r="A6788" s="2">
        <v>37656</v>
      </c>
      <c r="B6788" t="s">
        <v>18</v>
      </c>
      <c r="C6788" t="s">
        <v>167</v>
      </c>
      <c r="D6788" t="s">
        <v>19</v>
      </c>
      <c r="E6788" t="s">
        <v>115</v>
      </c>
      <c r="F6788">
        <v>28</v>
      </c>
      <c r="G6788">
        <v>34</v>
      </c>
      <c r="H6788">
        <v>0</v>
      </c>
      <c r="I6788">
        <v>0</v>
      </c>
      <c r="J6788">
        <v>1</v>
      </c>
      <c r="K6788">
        <v>1</v>
      </c>
      <c r="L6788" t="s">
        <v>252</v>
      </c>
      <c r="M6788" t="s">
        <v>434</v>
      </c>
      <c r="N6788" t="s">
        <v>254</v>
      </c>
      <c r="O6788" t="s">
        <v>122</v>
      </c>
      <c r="P6788" t="s">
        <v>59</v>
      </c>
      <c r="Q6788" t="s">
        <v>24</v>
      </c>
    </row>
    <row r="6789" spans="1:17" x14ac:dyDescent="0.2">
      <c r="A6789" s="2">
        <v>37660</v>
      </c>
      <c r="B6789" t="s">
        <v>77</v>
      </c>
      <c r="C6789" t="s">
        <v>39</v>
      </c>
      <c r="D6789" t="s">
        <v>27</v>
      </c>
      <c r="E6789" t="s">
        <v>19</v>
      </c>
      <c r="F6789">
        <v>10</v>
      </c>
      <c r="G6789">
        <v>5</v>
      </c>
      <c r="H6789">
        <v>0</v>
      </c>
      <c r="I6789">
        <v>0</v>
      </c>
      <c r="J6789">
        <v>0</v>
      </c>
      <c r="K6789">
        <v>1</v>
      </c>
      <c r="L6789" t="s">
        <v>28</v>
      </c>
      <c r="M6789" t="s">
        <v>215</v>
      </c>
      <c r="N6789" t="s">
        <v>77</v>
      </c>
      <c r="O6789" t="s">
        <v>22</v>
      </c>
      <c r="P6789" t="s">
        <v>23</v>
      </c>
      <c r="Q6789" t="s">
        <v>41</v>
      </c>
    </row>
    <row r="6790" spans="1:17" x14ac:dyDescent="0.2">
      <c r="A6790" s="2">
        <v>37661</v>
      </c>
      <c r="B6790" t="s">
        <v>274</v>
      </c>
      <c r="C6790" t="s">
        <v>328</v>
      </c>
      <c r="D6790" t="s">
        <v>50</v>
      </c>
      <c r="E6790" t="s">
        <v>50</v>
      </c>
      <c r="F6790">
        <v>32</v>
      </c>
      <c r="G6790">
        <v>86</v>
      </c>
      <c r="H6790">
        <v>0</v>
      </c>
      <c r="I6790">
        <v>0</v>
      </c>
      <c r="J6790">
        <v>2</v>
      </c>
      <c r="K6790">
        <v>2</v>
      </c>
      <c r="L6790" t="s">
        <v>28</v>
      </c>
      <c r="M6790" t="s">
        <v>1065</v>
      </c>
      <c r="N6790" t="s">
        <v>274</v>
      </c>
      <c r="O6790" t="s">
        <v>22</v>
      </c>
      <c r="P6790" t="s">
        <v>23</v>
      </c>
      <c r="Q6790" t="s">
        <v>30</v>
      </c>
    </row>
    <row r="6791" spans="1:17" x14ac:dyDescent="0.2">
      <c r="A6791" s="2">
        <v>37661</v>
      </c>
      <c r="B6791" t="s">
        <v>31</v>
      </c>
      <c r="C6791" t="s">
        <v>81</v>
      </c>
      <c r="D6791" t="s">
        <v>19</v>
      </c>
      <c r="E6791" t="s">
        <v>50</v>
      </c>
      <c r="F6791">
        <v>31</v>
      </c>
      <c r="G6791">
        <v>62</v>
      </c>
      <c r="H6791">
        <v>0</v>
      </c>
      <c r="I6791">
        <v>0</v>
      </c>
      <c r="J6791">
        <v>1</v>
      </c>
      <c r="K6791">
        <v>0</v>
      </c>
      <c r="L6791" t="s">
        <v>28</v>
      </c>
      <c r="M6791" t="s">
        <v>80</v>
      </c>
      <c r="N6791" t="s">
        <v>31</v>
      </c>
      <c r="O6791" t="s">
        <v>22</v>
      </c>
      <c r="P6791" t="s">
        <v>23</v>
      </c>
      <c r="Q6791" t="s">
        <v>24</v>
      </c>
    </row>
    <row r="6792" spans="1:17" x14ac:dyDescent="0.2">
      <c r="A6792" s="2">
        <v>37661</v>
      </c>
      <c r="B6792" t="s">
        <v>531</v>
      </c>
      <c r="C6792" t="s">
        <v>210</v>
      </c>
      <c r="D6792" t="s">
        <v>27</v>
      </c>
      <c r="E6792" t="s">
        <v>27</v>
      </c>
      <c r="F6792">
        <v>130</v>
      </c>
      <c r="G6792">
        <v>99</v>
      </c>
      <c r="H6792">
        <v>0</v>
      </c>
      <c r="I6792">
        <v>0</v>
      </c>
      <c r="J6792">
        <v>1</v>
      </c>
      <c r="K6792">
        <v>2</v>
      </c>
      <c r="L6792" t="s">
        <v>533</v>
      </c>
      <c r="M6792" t="s">
        <v>534</v>
      </c>
      <c r="N6792" t="s">
        <v>531</v>
      </c>
      <c r="O6792" t="s">
        <v>22</v>
      </c>
      <c r="P6792" t="s">
        <v>23</v>
      </c>
      <c r="Q6792" t="s">
        <v>41</v>
      </c>
    </row>
    <row r="6793" spans="1:17" x14ac:dyDescent="0.2">
      <c r="A6793" s="2">
        <v>37663</v>
      </c>
      <c r="B6793" t="s">
        <v>120</v>
      </c>
      <c r="C6793" t="s">
        <v>136</v>
      </c>
      <c r="D6793" t="s">
        <v>36</v>
      </c>
      <c r="E6793" t="s">
        <v>36</v>
      </c>
      <c r="F6793">
        <v>17</v>
      </c>
      <c r="G6793">
        <v>66</v>
      </c>
      <c r="H6793">
        <v>0</v>
      </c>
      <c r="I6793">
        <v>0</v>
      </c>
      <c r="J6793">
        <v>0</v>
      </c>
      <c r="K6793">
        <v>3</v>
      </c>
      <c r="L6793" t="s">
        <v>28</v>
      </c>
      <c r="M6793" t="s">
        <v>1066</v>
      </c>
      <c r="N6793" t="s">
        <v>67</v>
      </c>
      <c r="O6793" t="s">
        <v>122</v>
      </c>
      <c r="P6793" t="s">
        <v>23</v>
      </c>
      <c r="Q6793" t="s">
        <v>41</v>
      </c>
    </row>
    <row r="6794" spans="1:17" x14ac:dyDescent="0.2">
      <c r="A6794" s="2">
        <v>37663</v>
      </c>
      <c r="B6794" t="s">
        <v>131</v>
      </c>
      <c r="C6794" t="s">
        <v>210</v>
      </c>
      <c r="D6794" t="s">
        <v>27</v>
      </c>
      <c r="E6794" t="s">
        <v>27</v>
      </c>
      <c r="F6794">
        <v>21</v>
      </c>
      <c r="G6794">
        <v>99</v>
      </c>
      <c r="H6794">
        <v>0</v>
      </c>
      <c r="I6794">
        <v>0</v>
      </c>
      <c r="J6794">
        <v>1</v>
      </c>
      <c r="K6794">
        <v>0</v>
      </c>
      <c r="L6794" t="s">
        <v>533</v>
      </c>
      <c r="M6794" t="s">
        <v>534</v>
      </c>
      <c r="N6794" t="s">
        <v>531</v>
      </c>
      <c r="O6794" t="s">
        <v>122</v>
      </c>
      <c r="P6794" t="s">
        <v>23</v>
      </c>
      <c r="Q6794" t="s">
        <v>24</v>
      </c>
    </row>
    <row r="6795" spans="1:17" x14ac:dyDescent="0.2">
      <c r="A6795" s="2">
        <v>37663</v>
      </c>
      <c r="B6795" t="s">
        <v>304</v>
      </c>
      <c r="C6795" t="s">
        <v>532</v>
      </c>
      <c r="D6795" t="s">
        <v>27</v>
      </c>
      <c r="E6795" t="s">
        <v>27</v>
      </c>
      <c r="F6795">
        <v>40</v>
      </c>
      <c r="G6795">
        <v>186</v>
      </c>
      <c r="H6795">
        <v>0</v>
      </c>
      <c r="I6795">
        <v>0</v>
      </c>
      <c r="J6795">
        <v>2</v>
      </c>
      <c r="K6795">
        <v>0</v>
      </c>
      <c r="L6795" t="s">
        <v>533</v>
      </c>
      <c r="M6795" t="s">
        <v>534</v>
      </c>
      <c r="N6795" t="s">
        <v>531</v>
      </c>
      <c r="O6795" t="s">
        <v>122</v>
      </c>
      <c r="P6795" t="s">
        <v>23</v>
      </c>
      <c r="Q6795" t="s">
        <v>24</v>
      </c>
    </row>
    <row r="6796" spans="1:17" x14ac:dyDescent="0.2">
      <c r="A6796" s="2">
        <v>37664</v>
      </c>
      <c r="B6796" t="s">
        <v>85</v>
      </c>
      <c r="C6796" t="s">
        <v>425</v>
      </c>
      <c r="D6796" t="s">
        <v>50</v>
      </c>
      <c r="E6796" t="s">
        <v>115</v>
      </c>
      <c r="F6796">
        <v>98</v>
      </c>
      <c r="G6796">
        <v>93</v>
      </c>
      <c r="H6796">
        <v>0</v>
      </c>
      <c r="I6796">
        <v>0</v>
      </c>
      <c r="J6796">
        <v>5</v>
      </c>
      <c r="K6796">
        <v>0</v>
      </c>
      <c r="L6796" t="s">
        <v>28</v>
      </c>
      <c r="M6796" t="s">
        <v>1067</v>
      </c>
      <c r="N6796" t="s">
        <v>119</v>
      </c>
      <c r="O6796" t="s">
        <v>122</v>
      </c>
      <c r="P6796" t="s">
        <v>23</v>
      </c>
      <c r="Q6796" t="s">
        <v>24</v>
      </c>
    </row>
    <row r="6797" spans="1:17" x14ac:dyDescent="0.2">
      <c r="A6797" s="2">
        <v>37664</v>
      </c>
      <c r="B6797" t="s">
        <v>150</v>
      </c>
      <c r="C6797" t="s">
        <v>147</v>
      </c>
      <c r="D6797" t="s">
        <v>36</v>
      </c>
      <c r="E6797" t="s">
        <v>50</v>
      </c>
      <c r="F6797">
        <v>65</v>
      </c>
      <c r="G6797">
        <v>16</v>
      </c>
      <c r="H6797">
        <v>0</v>
      </c>
      <c r="I6797">
        <v>0</v>
      </c>
      <c r="J6797">
        <v>1</v>
      </c>
      <c r="K6797">
        <v>3</v>
      </c>
      <c r="L6797" t="s">
        <v>28</v>
      </c>
      <c r="M6797" t="s">
        <v>842</v>
      </c>
      <c r="N6797" t="s">
        <v>150</v>
      </c>
      <c r="O6797" t="s">
        <v>22</v>
      </c>
      <c r="P6797" t="s">
        <v>23</v>
      </c>
      <c r="Q6797" t="s">
        <v>41</v>
      </c>
    </row>
    <row r="6798" spans="1:17" x14ac:dyDescent="0.2">
      <c r="A6798" s="2">
        <v>37664</v>
      </c>
      <c r="B6798" t="s">
        <v>87</v>
      </c>
      <c r="C6798" t="s">
        <v>94</v>
      </c>
      <c r="D6798" t="s">
        <v>50</v>
      </c>
      <c r="E6798" t="s">
        <v>50</v>
      </c>
      <c r="F6798">
        <v>42</v>
      </c>
      <c r="G6798">
        <v>58</v>
      </c>
      <c r="H6798">
        <v>0</v>
      </c>
      <c r="I6798">
        <v>0</v>
      </c>
      <c r="J6798">
        <v>1</v>
      </c>
      <c r="K6798">
        <v>0</v>
      </c>
      <c r="L6798" t="s">
        <v>28</v>
      </c>
      <c r="M6798" t="s">
        <v>433</v>
      </c>
      <c r="N6798" t="s">
        <v>145</v>
      </c>
      <c r="O6798" t="s">
        <v>122</v>
      </c>
      <c r="P6798" t="s">
        <v>23</v>
      </c>
      <c r="Q6798" t="s">
        <v>24</v>
      </c>
    </row>
    <row r="6799" spans="1:17" x14ac:dyDescent="0.2">
      <c r="A6799" s="2">
        <v>37664</v>
      </c>
      <c r="B6799" t="s">
        <v>182</v>
      </c>
      <c r="C6799" t="s">
        <v>25</v>
      </c>
      <c r="D6799" t="s">
        <v>115</v>
      </c>
      <c r="E6799" t="s">
        <v>19</v>
      </c>
      <c r="F6799">
        <v>64</v>
      </c>
      <c r="G6799">
        <v>1</v>
      </c>
      <c r="H6799">
        <v>0</v>
      </c>
      <c r="I6799">
        <v>0</v>
      </c>
      <c r="J6799">
        <v>0</v>
      </c>
      <c r="K6799">
        <v>0</v>
      </c>
      <c r="L6799" t="s">
        <v>28</v>
      </c>
      <c r="M6799" t="s">
        <v>677</v>
      </c>
      <c r="N6799" t="s">
        <v>182</v>
      </c>
      <c r="O6799" t="s">
        <v>22</v>
      </c>
      <c r="P6799" t="s">
        <v>23</v>
      </c>
      <c r="Q6799" t="s">
        <v>30</v>
      </c>
    </row>
    <row r="6800" spans="1:17" x14ac:dyDescent="0.2">
      <c r="A6800" s="2">
        <v>37664</v>
      </c>
      <c r="B6800" t="s">
        <v>274</v>
      </c>
      <c r="C6800" t="s">
        <v>90</v>
      </c>
      <c r="D6800" t="s">
        <v>50</v>
      </c>
      <c r="E6800" t="s">
        <v>50</v>
      </c>
      <c r="F6800">
        <v>32</v>
      </c>
      <c r="G6800">
        <v>33</v>
      </c>
      <c r="H6800">
        <v>0</v>
      </c>
      <c r="I6800">
        <v>0</v>
      </c>
      <c r="J6800">
        <v>0</v>
      </c>
      <c r="K6800">
        <v>0</v>
      </c>
      <c r="L6800" t="s">
        <v>28</v>
      </c>
      <c r="M6800" t="s">
        <v>524</v>
      </c>
      <c r="N6800" t="s">
        <v>274</v>
      </c>
      <c r="O6800" t="s">
        <v>22</v>
      </c>
      <c r="P6800" t="s">
        <v>23</v>
      </c>
      <c r="Q6800" t="s">
        <v>30</v>
      </c>
    </row>
    <row r="6801" spans="1:17" x14ac:dyDescent="0.2">
      <c r="A6801" s="2">
        <v>37664</v>
      </c>
      <c r="B6801" t="s">
        <v>145</v>
      </c>
      <c r="C6801" t="s">
        <v>95</v>
      </c>
      <c r="D6801" t="s">
        <v>50</v>
      </c>
      <c r="E6801" t="s">
        <v>50</v>
      </c>
      <c r="F6801">
        <v>83</v>
      </c>
      <c r="G6801">
        <v>23</v>
      </c>
      <c r="H6801">
        <v>0</v>
      </c>
      <c r="I6801">
        <v>0</v>
      </c>
      <c r="J6801">
        <v>0</v>
      </c>
      <c r="K6801">
        <v>1</v>
      </c>
      <c r="L6801" t="s">
        <v>691</v>
      </c>
      <c r="M6801" t="s">
        <v>146</v>
      </c>
      <c r="N6801" t="s">
        <v>145</v>
      </c>
      <c r="O6801" t="s">
        <v>22</v>
      </c>
      <c r="P6801" t="s">
        <v>23</v>
      </c>
      <c r="Q6801" t="s">
        <v>41</v>
      </c>
    </row>
    <row r="6802" spans="1:17" x14ac:dyDescent="0.2">
      <c r="A6802" s="2">
        <v>37664</v>
      </c>
      <c r="B6802" t="s">
        <v>31</v>
      </c>
      <c r="C6802" t="s">
        <v>81</v>
      </c>
      <c r="D6802" t="s">
        <v>19</v>
      </c>
      <c r="E6802" t="s">
        <v>50</v>
      </c>
      <c r="F6802">
        <v>31</v>
      </c>
      <c r="G6802">
        <v>62</v>
      </c>
      <c r="H6802">
        <v>0</v>
      </c>
      <c r="I6802">
        <v>0</v>
      </c>
      <c r="J6802">
        <v>2</v>
      </c>
      <c r="K6802">
        <v>1</v>
      </c>
      <c r="L6802" t="s">
        <v>28</v>
      </c>
      <c r="M6802" t="s">
        <v>33</v>
      </c>
      <c r="N6802" t="s">
        <v>31</v>
      </c>
      <c r="O6802" t="s">
        <v>22</v>
      </c>
      <c r="P6802" t="s">
        <v>23</v>
      </c>
      <c r="Q6802" t="s">
        <v>24</v>
      </c>
    </row>
    <row r="6803" spans="1:17" x14ac:dyDescent="0.2">
      <c r="A6803" s="2">
        <v>37664</v>
      </c>
      <c r="B6803" t="s">
        <v>183</v>
      </c>
      <c r="C6803" t="s">
        <v>72</v>
      </c>
      <c r="D6803" t="s">
        <v>36</v>
      </c>
      <c r="E6803" t="s">
        <v>50</v>
      </c>
      <c r="F6803">
        <v>39</v>
      </c>
      <c r="G6803">
        <v>12</v>
      </c>
      <c r="H6803">
        <v>0</v>
      </c>
      <c r="I6803">
        <v>0</v>
      </c>
      <c r="J6803">
        <v>1</v>
      </c>
      <c r="K6803">
        <v>4</v>
      </c>
      <c r="L6803" t="s">
        <v>28</v>
      </c>
      <c r="M6803" t="s">
        <v>266</v>
      </c>
      <c r="N6803" t="s">
        <v>183</v>
      </c>
      <c r="O6803" t="s">
        <v>22</v>
      </c>
      <c r="P6803" t="s">
        <v>23</v>
      </c>
      <c r="Q6803" t="s">
        <v>41</v>
      </c>
    </row>
    <row r="6804" spans="1:17" x14ac:dyDescent="0.2">
      <c r="A6804" s="2">
        <v>37664</v>
      </c>
      <c r="B6804" t="s">
        <v>89</v>
      </c>
      <c r="C6804" t="s">
        <v>55</v>
      </c>
      <c r="D6804" t="s">
        <v>50</v>
      </c>
      <c r="E6804" t="s">
        <v>57</v>
      </c>
      <c r="F6804">
        <v>8</v>
      </c>
      <c r="G6804">
        <v>50</v>
      </c>
      <c r="H6804">
        <v>0</v>
      </c>
      <c r="I6804">
        <v>0</v>
      </c>
      <c r="J6804">
        <v>1</v>
      </c>
      <c r="K6804">
        <v>3</v>
      </c>
      <c r="L6804" t="s">
        <v>28</v>
      </c>
      <c r="M6804" t="s">
        <v>91</v>
      </c>
      <c r="N6804" t="s">
        <v>89</v>
      </c>
      <c r="O6804" t="s">
        <v>22</v>
      </c>
      <c r="P6804" t="s">
        <v>23</v>
      </c>
      <c r="Q6804" t="s">
        <v>41</v>
      </c>
    </row>
    <row r="6805" spans="1:17" x14ac:dyDescent="0.2">
      <c r="A6805" s="2">
        <v>37664</v>
      </c>
      <c r="B6805" t="s">
        <v>67</v>
      </c>
      <c r="C6805" t="s">
        <v>293</v>
      </c>
      <c r="D6805" t="s">
        <v>50</v>
      </c>
      <c r="E6805" t="s">
        <v>50</v>
      </c>
      <c r="F6805">
        <v>2</v>
      </c>
      <c r="G6805">
        <v>15</v>
      </c>
      <c r="H6805">
        <v>0</v>
      </c>
      <c r="I6805">
        <v>0</v>
      </c>
      <c r="J6805">
        <v>0</v>
      </c>
      <c r="K6805">
        <v>2</v>
      </c>
      <c r="L6805" t="s">
        <v>28</v>
      </c>
      <c r="M6805" t="s">
        <v>769</v>
      </c>
      <c r="N6805" t="s">
        <v>67</v>
      </c>
      <c r="O6805" t="s">
        <v>22</v>
      </c>
      <c r="P6805" t="s">
        <v>23</v>
      </c>
      <c r="Q6805" t="s">
        <v>41</v>
      </c>
    </row>
    <row r="6806" spans="1:17" x14ac:dyDescent="0.2">
      <c r="A6806" s="2">
        <v>37664</v>
      </c>
      <c r="B6806" t="s">
        <v>345</v>
      </c>
      <c r="C6806" t="s">
        <v>384</v>
      </c>
      <c r="D6806" t="s">
        <v>50</v>
      </c>
      <c r="E6806" t="s">
        <v>50</v>
      </c>
      <c r="F6806">
        <v>92</v>
      </c>
      <c r="G6806">
        <v>114</v>
      </c>
      <c r="H6806">
        <v>0</v>
      </c>
      <c r="I6806">
        <v>0</v>
      </c>
      <c r="J6806">
        <v>2</v>
      </c>
      <c r="K6806">
        <v>2</v>
      </c>
      <c r="L6806" t="s">
        <v>28</v>
      </c>
      <c r="M6806" t="s">
        <v>360</v>
      </c>
      <c r="N6806" t="s">
        <v>345</v>
      </c>
      <c r="O6806" t="s">
        <v>22</v>
      </c>
      <c r="P6806" t="s">
        <v>23</v>
      </c>
      <c r="Q6806" t="s">
        <v>30</v>
      </c>
    </row>
    <row r="6807" spans="1:17" x14ac:dyDescent="0.2">
      <c r="A6807" s="2">
        <v>37664</v>
      </c>
      <c r="B6807" t="s">
        <v>153</v>
      </c>
      <c r="C6807" t="s">
        <v>49</v>
      </c>
      <c r="D6807" t="s">
        <v>50</v>
      </c>
      <c r="E6807" t="s">
        <v>50</v>
      </c>
      <c r="F6807">
        <v>48</v>
      </c>
      <c r="G6807">
        <v>25</v>
      </c>
      <c r="H6807">
        <v>0</v>
      </c>
      <c r="I6807">
        <v>0</v>
      </c>
      <c r="J6807">
        <v>1</v>
      </c>
      <c r="K6807">
        <v>0</v>
      </c>
      <c r="L6807" t="s">
        <v>28</v>
      </c>
      <c r="M6807" t="s">
        <v>545</v>
      </c>
      <c r="N6807" t="s">
        <v>153</v>
      </c>
      <c r="O6807" t="s">
        <v>22</v>
      </c>
      <c r="P6807" t="s">
        <v>23</v>
      </c>
      <c r="Q6807" t="s">
        <v>24</v>
      </c>
    </row>
    <row r="6808" spans="1:17" x14ac:dyDescent="0.2">
      <c r="A6808" s="2">
        <v>37664</v>
      </c>
      <c r="B6808" t="s">
        <v>34</v>
      </c>
      <c r="C6808" t="s">
        <v>111</v>
      </c>
      <c r="D6808" t="s">
        <v>36</v>
      </c>
      <c r="E6808" t="s">
        <v>36</v>
      </c>
      <c r="F6808">
        <v>121</v>
      </c>
      <c r="G6808">
        <v>74</v>
      </c>
      <c r="H6808">
        <v>0</v>
      </c>
      <c r="I6808">
        <v>0</v>
      </c>
      <c r="J6808">
        <v>0</v>
      </c>
      <c r="K6808">
        <v>1</v>
      </c>
      <c r="L6808" t="s">
        <v>28</v>
      </c>
      <c r="M6808" t="s">
        <v>288</v>
      </c>
      <c r="N6808" t="s">
        <v>67</v>
      </c>
      <c r="O6808" t="s">
        <v>122</v>
      </c>
      <c r="P6808" t="s">
        <v>23</v>
      </c>
      <c r="Q6808" t="s">
        <v>41</v>
      </c>
    </row>
    <row r="6809" spans="1:17" x14ac:dyDescent="0.2">
      <c r="A6809" s="2">
        <v>37664</v>
      </c>
      <c r="B6809" t="s">
        <v>123</v>
      </c>
      <c r="C6809" t="s">
        <v>286</v>
      </c>
      <c r="D6809" t="s">
        <v>50</v>
      </c>
      <c r="E6809" t="s">
        <v>50</v>
      </c>
      <c r="F6809">
        <v>46</v>
      </c>
      <c r="G6809">
        <v>110</v>
      </c>
      <c r="H6809">
        <v>0</v>
      </c>
      <c r="I6809">
        <v>0</v>
      </c>
      <c r="J6809">
        <v>2</v>
      </c>
      <c r="K6809">
        <v>0</v>
      </c>
      <c r="L6809" t="s">
        <v>28</v>
      </c>
      <c r="M6809" t="s">
        <v>179</v>
      </c>
      <c r="N6809" t="s">
        <v>123</v>
      </c>
      <c r="O6809" t="s">
        <v>22</v>
      </c>
      <c r="P6809" t="s">
        <v>23</v>
      </c>
      <c r="Q6809" t="s">
        <v>24</v>
      </c>
    </row>
    <row r="6810" spans="1:17" x14ac:dyDescent="0.2">
      <c r="A6810" s="2">
        <v>37664</v>
      </c>
      <c r="B6810" t="s">
        <v>119</v>
      </c>
      <c r="C6810" t="s">
        <v>82</v>
      </c>
      <c r="D6810" t="s">
        <v>50</v>
      </c>
      <c r="E6810" t="s">
        <v>50</v>
      </c>
      <c r="F6810">
        <v>13</v>
      </c>
      <c r="G6810">
        <v>11</v>
      </c>
      <c r="H6810">
        <v>0</v>
      </c>
      <c r="I6810">
        <v>0</v>
      </c>
      <c r="J6810">
        <v>1</v>
      </c>
      <c r="K6810">
        <v>0</v>
      </c>
      <c r="L6810" t="s">
        <v>28</v>
      </c>
      <c r="M6810" t="s">
        <v>667</v>
      </c>
      <c r="N6810" t="s">
        <v>119</v>
      </c>
      <c r="O6810" t="s">
        <v>22</v>
      </c>
      <c r="P6810" t="s">
        <v>23</v>
      </c>
      <c r="Q6810" t="s">
        <v>24</v>
      </c>
    </row>
    <row r="6811" spans="1:17" x14ac:dyDescent="0.2">
      <c r="A6811" s="2">
        <v>37664</v>
      </c>
      <c r="B6811" t="s">
        <v>185</v>
      </c>
      <c r="C6811" t="s">
        <v>77</v>
      </c>
      <c r="D6811" t="s">
        <v>27</v>
      </c>
      <c r="E6811" t="s">
        <v>27</v>
      </c>
      <c r="F6811">
        <v>51</v>
      </c>
      <c r="G6811">
        <v>10</v>
      </c>
      <c r="H6811">
        <v>0</v>
      </c>
      <c r="I6811">
        <v>0</v>
      </c>
      <c r="J6811">
        <v>1</v>
      </c>
      <c r="K6811">
        <v>2</v>
      </c>
      <c r="L6811" t="s">
        <v>28</v>
      </c>
      <c r="M6811" t="s">
        <v>412</v>
      </c>
      <c r="N6811" t="s">
        <v>185</v>
      </c>
      <c r="O6811" t="s">
        <v>22</v>
      </c>
      <c r="P6811" t="s">
        <v>23</v>
      </c>
      <c r="Q6811" t="s">
        <v>41</v>
      </c>
    </row>
    <row r="6812" spans="1:17" x14ac:dyDescent="0.2">
      <c r="A6812" s="2">
        <v>37664</v>
      </c>
      <c r="B6812" t="s">
        <v>101</v>
      </c>
      <c r="C6812" t="s">
        <v>73</v>
      </c>
      <c r="D6812" t="s">
        <v>50</v>
      </c>
      <c r="E6812" t="s">
        <v>50</v>
      </c>
      <c r="F6812">
        <v>81</v>
      </c>
      <c r="G6812">
        <v>104</v>
      </c>
      <c r="H6812">
        <v>0</v>
      </c>
      <c r="I6812">
        <v>0</v>
      </c>
      <c r="J6812">
        <v>2</v>
      </c>
      <c r="K6812">
        <v>1</v>
      </c>
      <c r="L6812" t="s">
        <v>28</v>
      </c>
      <c r="M6812" t="s">
        <v>767</v>
      </c>
      <c r="N6812" t="s">
        <v>180</v>
      </c>
      <c r="O6812" t="s">
        <v>122</v>
      </c>
      <c r="P6812" t="s">
        <v>23</v>
      </c>
      <c r="Q6812" t="s">
        <v>24</v>
      </c>
    </row>
    <row r="6813" spans="1:17" x14ac:dyDescent="0.2">
      <c r="A6813" s="2">
        <v>37664</v>
      </c>
      <c r="B6813" t="s">
        <v>718</v>
      </c>
      <c r="C6813" t="s">
        <v>56</v>
      </c>
      <c r="D6813" t="s">
        <v>36</v>
      </c>
      <c r="E6813" t="s">
        <v>27</v>
      </c>
      <c r="F6813">
        <v>94</v>
      </c>
      <c r="G6813">
        <v>70</v>
      </c>
      <c r="H6813">
        <v>0</v>
      </c>
      <c r="I6813">
        <v>0</v>
      </c>
      <c r="J6813">
        <v>2</v>
      </c>
      <c r="K6813">
        <v>4</v>
      </c>
      <c r="L6813" t="s">
        <v>28</v>
      </c>
      <c r="M6813" t="s">
        <v>657</v>
      </c>
      <c r="N6813" t="s">
        <v>718</v>
      </c>
      <c r="O6813" t="s">
        <v>22</v>
      </c>
      <c r="P6813" t="s">
        <v>23</v>
      </c>
      <c r="Q6813" t="s">
        <v>41</v>
      </c>
    </row>
    <row r="6814" spans="1:17" x14ac:dyDescent="0.2">
      <c r="A6814" s="2">
        <v>37664</v>
      </c>
      <c r="B6814" t="s">
        <v>184</v>
      </c>
      <c r="C6814" t="s">
        <v>560</v>
      </c>
      <c r="D6814" t="s">
        <v>50</v>
      </c>
      <c r="E6814" t="s">
        <v>50</v>
      </c>
      <c r="F6814">
        <v>123</v>
      </c>
      <c r="G6814">
        <v>120</v>
      </c>
      <c r="H6814">
        <v>0</v>
      </c>
      <c r="I6814">
        <v>0</v>
      </c>
      <c r="J6814">
        <v>2</v>
      </c>
      <c r="K6814">
        <v>2</v>
      </c>
      <c r="L6814" t="s">
        <v>28</v>
      </c>
      <c r="M6814" t="s">
        <v>193</v>
      </c>
      <c r="N6814" t="s">
        <v>184</v>
      </c>
      <c r="O6814" t="s">
        <v>22</v>
      </c>
      <c r="P6814" t="s">
        <v>23</v>
      </c>
      <c r="Q6814" t="s">
        <v>30</v>
      </c>
    </row>
    <row r="6815" spans="1:17" x14ac:dyDescent="0.2">
      <c r="A6815" s="2">
        <v>37664</v>
      </c>
      <c r="B6815" t="s">
        <v>26</v>
      </c>
      <c r="C6815" t="s">
        <v>43</v>
      </c>
      <c r="D6815" t="s">
        <v>27</v>
      </c>
      <c r="E6815" t="s">
        <v>19</v>
      </c>
      <c r="F6815">
        <v>9</v>
      </c>
      <c r="G6815">
        <v>37</v>
      </c>
      <c r="H6815">
        <v>0</v>
      </c>
      <c r="I6815">
        <v>0</v>
      </c>
      <c r="J6815">
        <v>0</v>
      </c>
      <c r="K6815">
        <v>0</v>
      </c>
      <c r="L6815" t="s">
        <v>28</v>
      </c>
      <c r="M6815" t="s">
        <v>1068</v>
      </c>
      <c r="N6815" t="s">
        <v>77</v>
      </c>
      <c r="O6815" t="s">
        <v>122</v>
      </c>
      <c r="P6815" t="s">
        <v>23</v>
      </c>
      <c r="Q6815" t="s">
        <v>30</v>
      </c>
    </row>
    <row r="6816" spans="1:17" x14ac:dyDescent="0.2">
      <c r="A6816" s="2">
        <v>37664</v>
      </c>
      <c r="B6816" t="s">
        <v>110</v>
      </c>
      <c r="C6816" t="s">
        <v>118</v>
      </c>
      <c r="D6816" t="s">
        <v>36</v>
      </c>
      <c r="E6816" t="s">
        <v>36</v>
      </c>
      <c r="F6816">
        <v>35</v>
      </c>
      <c r="G6816">
        <v>27</v>
      </c>
      <c r="H6816">
        <v>0</v>
      </c>
      <c r="I6816">
        <v>0</v>
      </c>
      <c r="J6816">
        <v>1</v>
      </c>
      <c r="K6816">
        <v>0</v>
      </c>
      <c r="L6816" t="s">
        <v>28</v>
      </c>
      <c r="M6816" t="s">
        <v>154</v>
      </c>
      <c r="N6816" t="s">
        <v>67</v>
      </c>
      <c r="O6816" t="s">
        <v>122</v>
      </c>
      <c r="P6816" t="s">
        <v>23</v>
      </c>
      <c r="Q6816" t="s">
        <v>24</v>
      </c>
    </row>
    <row r="6817" spans="1:17" x14ac:dyDescent="0.2">
      <c r="A6817" s="2">
        <v>37664</v>
      </c>
      <c r="B6817" t="s">
        <v>126</v>
      </c>
      <c r="C6817" t="s">
        <v>39</v>
      </c>
      <c r="D6817" t="s">
        <v>50</v>
      </c>
      <c r="E6817" t="s">
        <v>19</v>
      </c>
      <c r="F6817">
        <v>6</v>
      </c>
      <c r="G6817">
        <v>5</v>
      </c>
      <c r="H6817">
        <v>0</v>
      </c>
      <c r="I6817">
        <v>0</v>
      </c>
      <c r="J6817">
        <v>1</v>
      </c>
      <c r="K6817">
        <v>0</v>
      </c>
      <c r="L6817" t="s">
        <v>28</v>
      </c>
      <c r="M6817" t="s">
        <v>308</v>
      </c>
      <c r="N6817" t="s">
        <v>126</v>
      </c>
      <c r="O6817" t="s">
        <v>22</v>
      </c>
      <c r="P6817" t="s">
        <v>23</v>
      </c>
      <c r="Q6817" t="s">
        <v>24</v>
      </c>
    </row>
    <row r="6818" spans="1:17" x14ac:dyDescent="0.2">
      <c r="A6818" s="2">
        <v>37664</v>
      </c>
      <c r="B6818" t="s">
        <v>100</v>
      </c>
      <c r="C6818" t="s">
        <v>70</v>
      </c>
      <c r="D6818" t="s">
        <v>50</v>
      </c>
      <c r="E6818" t="s">
        <v>50</v>
      </c>
      <c r="F6818">
        <v>106</v>
      </c>
      <c r="G6818">
        <v>43</v>
      </c>
      <c r="H6818">
        <v>0</v>
      </c>
      <c r="I6818">
        <v>0</v>
      </c>
      <c r="J6818">
        <v>0</v>
      </c>
      <c r="K6818">
        <v>1</v>
      </c>
      <c r="L6818" t="s">
        <v>28</v>
      </c>
      <c r="M6818" t="s">
        <v>102</v>
      </c>
      <c r="N6818" t="s">
        <v>100</v>
      </c>
      <c r="O6818" t="s">
        <v>22</v>
      </c>
      <c r="P6818" t="s">
        <v>23</v>
      </c>
      <c r="Q6818" t="s">
        <v>41</v>
      </c>
    </row>
    <row r="6819" spans="1:17" x14ac:dyDescent="0.2">
      <c r="A6819" s="2">
        <v>37664</v>
      </c>
      <c r="B6819" t="s">
        <v>92</v>
      </c>
      <c r="C6819" t="s">
        <v>244</v>
      </c>
      <c r="D6819" t="s">
        <v>50</v>
      </c>
      <c r="E6819" t="s">
        <v>50</v>
      </c>
      <c r="F6819">
        <v>26</v>
      </c>
      <c r="G6819">
        <v>56</v>
      </c>
      <c r="H6819">
        <v>0</v>
      </c>
      <c r="I6819">
        <v>0</v>
      </c>
      <c r="J6819">
        <v>2</v>
      </c>
      <c r="K6819">
        <v>1</v>
      </c>
      <c r="L6819" t="s">
        <v>691</v>
      </c>
      <c r="M6819" t="s">
        <v>433</v>
      </c>
      <c r="N6819" t="s">
        <v>145</v>
      </c>
      <c r="O6819" t="s">
        <v>122</v>
      </c>
      <c r="P6819" t="s">
        <v>23</v>
      </c>
      <c r="Q6819" t="s">
        <v>24</v>
      </c>
    </row>
    <row r="6820" spans="1:17" x14ac:dyDescent="0.2">
      <c r="A6820" s="2">
        <v>37664</v>
      </c>
      <c r="B6820" t="s">
        <v>104</v>
      </c>
      <c r="C6820" t="s">
        <v>98</v>
      </c>
      <c r="D6820" t="s">
        <v>50</v>
      </c>
      <c r="E6820" t="s">
        <v>50</v>
      </c>
      <c r="F6820">
        <v>60</v>
      </c>
      <c r="G6820">
        <v>14</v>
      </c>
      <c r="H6820">
        <v>0</v>
      </c>
      <c r="I6820">
        <v>0</v>
      </c>
      <c r="J6820">
        <v>0</v>
      </c>
      <c r="K6820">
        <v>2</v>
      </c>
      <c r="L6820" t="s">
        <v>28</v>
      </c>
      <c r="M6820" t="s">
        <v>273</v>
      </c>
      <c r="N6820" t="s">
        <v>104</v>
      </c>
      <c r="O6820" t="s">
        <v>22</v>
      </c>
      <c r="P6820" t="s">
        <v>23</v>
      </c>
      <c r="Q6820" t="s">
        <v>41</v>
      </c>
    </row>
    <row r="6821" spans="1:17" x14ac:dyDescent="0.2">
      <c r="A6821" s="2">
        <v>37664</v>
      </c>
      <c r="B6821" t="s">
        <v>249</v>
      </c>
      <c r="C6821" t="s">
        <v>53</v>
      </c>
      <c r="D6821" t="s">
        <v>50</v>
      </c>
      <c r="E6821" t="s">
        <v>50</v>
      </c>
      <c r="F6821">
        <v>36</v>
      </c>
      <c r="G6821">
        <v>44</v>
      </c>
      <c r="H6821">
        <v>0</v>
      </c>
      <c r="I6821">
        <v>0</v>
      </c>
      <c r="J6821">
        <v>1</v>
      </c>
      <c r="K6821">
        <v>5</v>
      </c>
      <c r="L6821" t="s">
        <v>28</v>
      </c>
      <c r="M6821" t="s">
        <v>1069</v>
      </c>
      <c r="N6821" t="s">
        <v>249</v>
      </c>
      <c r="O6821" t="s">
        <v>22</v>
      </c>
      <c r="P6821" t="s">
        <v>23</v>
      </c>
      <c r="Q6821" t="s">
        <v>41</v>
      </c>
    </row>
    <row r="6822" spans="1:17" x14ac:dyDescent="0.2">
      <c r="A6822" s="2">
        <v>37664</v>
      </c>
      <c r="B6822" t="s">
        <v>106</v>
      </c>
      <c r="C6822" t="s">
        <v>129</v>
      </c>
      <c r="D6822" t="s">
        <v>50</v>
      </c>
      <c r="E6822" t="s">
        <v>50</v>
      </c>
      <c r="F6822">
        <v>3</v>
      </c>
      <c r="G6822">
        <v>4</v>
      </c>
      <c r="H6822">
        <v>0</v>
      </c>
      <c r="I6822">
        <v>0</v>
      </c>
      <c r="J6822">
        <v>3</v>
      </c>
      <c r="K6822">
        <v>1</v>
      </c>
      <c r="L6822" t="s">
        <v>28</v>
      </c>
      <c r="M6822" t="s">
        <v>763</v>
      </c>
      <c r="N6822" t="s">
        <v>106</v>
      </c>
      <c r="O6822" t="s">
        <v>22</v>
      </c>
      <c r="P6822" t="s">
        <v>23</v>
      </c>
      <c r="Q6822" t="s">
        <v>24</v>
      </c>
    </row>
    <row r="6823" spans="1:17" x14ac:dyDescent="0.2">
      <c r="A6823" s="2">
        <v>37664</v>
      </c>
      <c r="B6823" t="s">
        <v>128</v>
      </c>
      <c r="C6823" t="s">
        <v>52</v>
      </c>
      <c r="D6823" t="s">
        <v>36</v>
      </c>
      <c r="E6823" t="s">
        <v>50</v>
      </c>
      <c r="F6823">
        <v>41</v>
      </c>
      <c r="G6823">
        <v>24</v>
      </c>
      <c r="H6823">
        <v>0</v>
      </c>
      <c r="I6823">
        <v>0</v>
      </c>
      <c r="J6823">
        <v>1</v>
      </c>
      <c r="K6823">
        <v>0</v>
      </c>
      <c r="L6823" t="s">
        <v>28</v>
      </c>
      <c r="M6823" t="s">
        <v>1054</v>
      </c>
      <c r="N6823" t="s">
        <v>128</v>
      </c>
      <c r="O6823" t="s">
        <v>22</v>
      </c>
      <c r="P6823" t="s">
        <v>23</v>
      </c>
      <c r="Q6823" t="s">
        <v>24</v>
      </c>
    </row>
    <row r="6824" spans="1:17" x14ac:dyDescent="0.2">
      <c r="A6824" s="2">
        <v>37664</v>
      </c>
      <c r="B6824" t="s">
        <v>180</v>
      </c>
      <c r="C6824" t="s">
        <v>168</v>
      </c>
      <c r="D6824" t="s">
        <v>50</v>
      </c>
      <c r="E6824" t="s">
        <v>50</v>
      </c>
      <c r="F6824">
        <v>7</v>
      </c>
      <c r="G6824">
        <v>45</v>
      </c>
      <c r="H6824">
        <v>0</v>
      </c>
      <c r="I6824">
        <v>0</v>
      </c>
      <c r="J6824">
        <v>0</v>
      </c>
      <c r="K6824">
        <v>0</v>
      </c>
      <c r="L6824" t="s">
        <v>28</v>
      </c>
      <c r="M6824" t="s">
        <v>439</v>
      </c>
      <c r="N6824" t="s">
        <v>180</v>
      </c>
      <c r="O6824" t="s">
        <v>22</v>
      </c>
      <c r="P6824" t="s">
        <v>23</v>
      </c>
      <c r="Q6824" t="s">
        <v>30</v>
      </c>
    </row>
    <row r="6825" spans="1:17" x14ac:dyDescent="0.2">
      <c r="A6825" s="2">
        <v>37664</v>
      </c>
      <c r="B6825" t="s">
        <v>161</v>
      </c>
      <c r="C6825" t="s">
        <v>646</v>
      </c>
      <c r="D6825" t="s">
        <v>50</v>
      </c>
      <c r="E6825" t="s">
        <v>50</v>
      </c>
      <c r="F6825">
        <v>53</v>
      </c>
      <c r="G6825">
        <v>88</v>
      </c>
      <c r="H6825">
        <v>0</v>
      </c>
      <c r="I6825">
        <v>0</v>
      </c>
      <c r="J6825">
        <v>2</v>
      </c>
      <c r="K6825">
        <v>2</v>
      </c>
      <c r="L6825" t="s">
        <v>28</v>
      </c>
      <c r="M6825" t="s">
        <v>162</v>
      </c>
      <c r="N6825" t="s">
        <v>161</v>
      </c>
      <c r="O6825" t="s">
        <v>22</v>
      </c>
      <c r="P6825" t="s">
        <v>23</v>
      </c>
      <c r="Q6825" t="s">
        <v>30</v>
      </c>
    </row>
    <row r="6826" spans="1:17" x14ac:dyDescent="0.2">
      <c r="A6826" s="2">
        <v>37665</v>
      </c>
      <c r="B6826" t="s">
        <v>131</v>
      </c>
      <c r="C6826" t="s">
        <v>555</v>
      </c>
      <c r="D6826" t="s">
        <v>27</v>
      </c>
      <c r="E6826" t="s">
        <v>27</v>
      </c>
      <c r="F6826">
        <v>21</v>
      </c>
      <c r="G6826">
        <v>80</v>
      </c>
      <c r="H6826">
        <v>0</v>
      </c>
      <c r="I6826">
        <v>0</v>
      </c>
      <c r="J6826">
        <v>1</v>
      </c>
      <c r="K6826">
        <v>1</v>
      </c>
      <c r="L6826" t="s">
        <v>533</v>
      </c>
      <c r="M6826" t="s">
        <v>534</v>
      </c>
      <c r="N6826" t="s">
        <v>531</v>
      </c>
      <c r="O6826" t="s">
        <v>122</v>
      </c>
      <c r="P6826" t="s">
        <v>23</v>
      </c>
      <c r="Q6826" t="s">
        <v>30</v>
      </c>
    </row>
    <row r="6827" spans="1:17" x14ac:dyDescent="0.2">
      <c r="A6827" s="2">
        <v>37665</v>
      </c>
      <c r="B6827" t="s">
        <v>145</v>
      </c>
      <c r="C6827" t="s">
        <v>244</v>
      </c>
      <c r="D6827" t="s">
        <v>50</v>
      </c>
      <c r="E6827" t="s">
        <v>50</v>
      </c>
      <c r="F6827">
        <v>83</v>
      </c>
      <c r="G6827">
        <v>56</v>
      </c>
      <c r="H6827">
        <v>0</v>
      </c>
      <c r="I6827">
        <v>0</v>
      </c>
      <c r="J6827">
        <v>1</v>
      </c>
      <c r="K6827">
        <v>3</v>
      </c>
      <c r="L6827" t="s">
        <v>691</v>
      </c>
      <c r="M6827" t="s">
        <v>433</v>
      </c>
      <c r="N6827" t="s">
        <v>145</v>
      </c>
      <c r="O6827" t="s">
        <v>22</v>
      </c>
      <c r="P6827" t="s">
        <v>23</v>
      </c>
      <c r="Q6827" t="s">
        <v>41</v>
      </c>
    </row>
    <row r="6828" spans="1:17" x14ac:dyDescent="0.2">
      <c r="A6828" s="2">
        <v>37665</v>
      </c>
      <c r="B6828" t="s">
        <v>210</v>
      </c>
      <c r="C6828" t="s">
        <v>532</v>
      </c>
      <c r="D6828" t="s">
        <v>27</v>
      </c>
      <c r="E6828" t="s">
        <v>27</v>
      </c>
      <c r="F6828">
        <v>99</v>
      </c>
      <c r="G6828">
        <v>186</v>
      </c>
      <c r="H6828">
        <v>0</v>
      </c>
      <c r="I6828">
        <v>0</v>
      </c>
      <c r="J6828">
        <v>3</v>
      </c>
      <c r="K6828">
        <v>0</v>
      </c>
      <c r="L6828" t="s">
        <v>533</v>
      </c>
      <c r="M6828" t="s">
        <v>534</v>
      </c>
      <c r="N6828" t="s">
        <v>531</v>
      </c>
      <c r="O6828" t="s">
        <v>122</v>
      </c>
      <c r="P6828" t="s">
        <v>23</v>
      </c>
      <c r="Q6828" t="s">
        <v>24</v>
      </c>
    </row>
    <row r="6829" spans="1:17" x14ac:dyDescent="0.2">
      <c r="A6829" s="2">
        <v>37666</v>
      </c>
      <c r="B6829" t="s">
        <v>328</v>
      </c>
      <c r="C6829" t="s">
        <v>90</v>
      </c>
      <c r="D6829" t="s">
        <v>50</v>
      </c>
      <c r="E6829" t="s">
        <v>50</v>
      </c>
      <c r="F6829">
        <v>86</v>
      </c>
      <c r="G6829">
        <v>33</v>
      </c>
      <c r="H6829">
        <v>0</v>
      </c>
      <c r="I6829">
        <v>0</v>
      </c>
      <c r="J6829">
        <v>0</v>
      </c>
      <c r="K6829">
        <v>3</v>
      </c>
      <c r="L6829" t="s">
        <v>28</v>
      </c>
      <c r="M6829" t="s">
        <v>524</v>
      </c>
      <c r="N6829" t="s">
        <v>274</v>
      </c>
      <c r="O6829" t="s">
        <v>122</v>
      </c>
      <c r="P6829" t="s">
        <v>23</v>
      </c>
      <c r="Q6829" t="s">
        <v>41</v>
      </c>
    </row>
    <row r="6830" spans="1:17" x14ac:dyDescent="0.2">
      <c r="A6830" s="2">
        <v>37667</v>
      </c>
      <c r="B6830" t="s">
        <v>471</v>
      </c>
      <c r="C6830" t="s">
        <v>199</v>
      </c>
      <c r="D6830" t="s">
        <v>36</v>
      </c>
      <c r="E6830" t="s">
        <v>36</v>
      </c>
      <c r="F6830">
        <v>147</v>
      </c>
      <c r="G6830">
        <v>59</v>
      </c>
      <c r="H6830">
        <v>0</v>
      </c>
      <c r="I6830">
        <v>0</v>
      </c>
      <c r="J6830">
        <v>1</v>
      </c>
      <c r="K6830">
        <v>0</v>
      </c>
      <c r="L6830" t="s">
        <v>28</v>
      </c>
      <c r="M6830" t="s">
        <v>639</v>
      </c>
      <c r="N6830" t="s">
        <v>471</v>
      </c>
      <c r="O6830" t="s">
        <v>22</v>
      </c>
      <c r="P6830" t="s">
        <v>23</v>
      </c>
      <c r="Q6830" t="s">
        <v>24</v>
      </c>
    </row>
    <row r="6831" spans="1:17" x14ac:dyDescent="0.2">
      <c r="A6831" s="2">
        <v>37667</v>
      </c>
      <c r="B6831" t="s">
        <v>131</v>
      </c>
      <c r="C6831" t="s">
        <v>532</v>
      </c>
      <c r="D6831" t="s">
        <v>27</v>
      </c>
      <c r="E6831" t="s">
        <v>27</v>
      </c>
      <c r="F6831">
        <v>21</v>
      </c>
      <c r="G6831">
        <v>186</v>
      </c>
      <c r="H6831">
        <v>0</v>
      </c>
      <c r="I6831">
        <v>0</v>
      </c>
      <c r="J6831">
        <v>1</v>
      </c>
      <c r="K6831">
        <v>0</v>
      </c>
      <c r="L6831" t="s">
        <v>533</v>
      </c>
      <c r="M6831" t="s">
        <v>534</v>
      </c>
      <c r="N6831" t="s">
        <v>531</v>
      </c>
      <c r="O6831" t="s">
        <v>122</v>
      </c>
      <c r="P6831" t="s">
        <v>23</v>
      </c>
      <c r="Q6831" t="s">
        <v>24</v>
      </c>
    </row>
    <row r="6832" spans="1:17" x14ac:dyDescent="0.2">
      <c r="A6832" s="2">
        <v>37667</v>
      </c>
      <c r="B6832" t="s">
        <v>304</v>
      </c>
      <c r="C6832" t="s">
        <v>210</v>
      </c>
      <c r="D6832" t="s">
        <v>27</v>
      </c>
      <c r="E6832" t="s">
        <v>27</v>
      </c>
      <c r="F6832">
        <v>40</v>
      </c>
      <c r="G6832">
        <v>99</v>
      </c>
      <c r="H6832">
        <v>0</v>
      </c>
      <c r="I6832">
        <v>0</v>
      </c>
      <c r="J6832">
        <v>0</v>
      </c>
      <c r="K6832">
        <v>1</v>
      </c>
      <c r="L6832" t="s">
        <v>533</v>
      </c>
      <c r="M6832" t="s">
        <v>534</v>
      </c>
      <c r="N6832" t="s">
        <v>531</v>
      </c>
      <c r="O6832" t="s">
        <v>122</v>
      </c>
      <c r="P6832" t="s">
        <v>23</v>
      </c>
      <c r="Q6832" t="s">
        <v>41</v>
      </c>
    </row>
    <row r="6833" spans="1:17" x14ac:dyDescent="0.2">
      <c r="A6833" s="2">
        <v>37668</v>
      </c>
      <c r="B6833" t="s">
        <v>182</v>
      </c>
      <c r="C6833" t="s">
        <v>81</v>
      </c>
      <c r="D6833" t="s">
        <v>115</v>
      </c>
      <c r="E6833" t="s">
        <v>50</v>
      </c>
      <c r="F6833">
        <v>64</v>
      </c>
      <c r="G6833">
        <v>62</v>
      </c>
      <c r="H6833">
        <v>0</v>
      </c>
      <c r="I6833">
        <v>0</v>
      </c>
      <c r="J6833">
        <v>1</v>
      </c>
      <c r="K6833">
        <v>0</v>
      </c>
      <c r="L6833" t="s">
        <v>28</v>
      </c>
      <c r="M6833" t="s">
        <v>1070</v>
      </c>
      <c r="N6833" t="s">
        <v>182</v>
      </c>
      <c r="O6833" t="s">
        <v>22</v>
      </c>
      <c r="P6833" t="s">
        <v>23</v>
      </c>
      <c r="Q6833" t="s">
        <v>24</v>
      </c>
    </row>
    <row r="6834" spans="1:17" x14ac:dyDescent="0.2">
      <c r="A6834" s="2">
        <v>37668</v>
      </c>
      <c r="B6834" t="s">
        <v>196</v>
      </c>
      <c r="C6834" t="s">
        <v>135</v>
      </c>
      <c r="D6834" t="s">
        <v>36</v>
      </c>
      <c r="E6834" t="s">
        <v>36</v>
      </c>
      <c r="F6834">
        <v>144</v>
      </c>
      <c r="G6834">
        <v>29</v>
      </c>
      <c r="H6834">
        <v>0</v>
      </c>
      <c r="I6834">
        <v>0</v>
      </c>
      <c r="J6834">
        <v>0</v>
      </c>
      <c r="K6834">
        <v>1</v>
      </c>
      <c r="L6834" t="s">
        <v>28</v>
      </c>
      <c r="M6834" t="s">
        <v>198</v>
      </c>
      <c r="N6834" t="s">
        <v>196</v>
      </c>
      <c r="O6834" t="s">
        <v>22</v>
      </c>
      <c r="P6834" t="s">
        <v>23</v>
      </c>
      <c r="Q6834" t="s">
        <v>41</v>
      </c>
    </row>
    <row r="6835" spans="1:17" x14ac:dyDescent="0.2">
      <c r="A6835" s="2">
        <v>37668</v>
      </c>
      <c r="B6835" t="s">
        <v>531</v>
      </c>
      <c r="C6835" t="s">
        <v>555</v>
      </c>
      <c r="D6835" t="s">
        <v>27</v>
      </c>
      <c r="E6835" t="s">
        <v>27</v>
      </c>
      <c r="F6835">
        <v>130</v>
      </c>
      <c r="G6835">
        <v>80</v>
      </c>
      <c r="H6835">
        <v>0</v>
      </c>
      <c r="I6835">
        <v>0</v>
      </c>
      <c r="J6835">
        <v>2</v>
      </c>
      <c r="K6835">
        <v>0</v>
      </c>
      <c r="L6835" t="s">
        <v>533</v>
      </c>
      <c r="M6835" t="s">
        <v>534</v>
      </c>
      <c r="N6835" t="s">
        <v>531</v>
      </c>
      <c r="O6835" t="s">
        <v>22</v>
      </c>
      <c r="P6835" t="s">
        <v>23</v>
      </c>
      <c r="Q6835" t="s">
        <v>24</v>
      </c>
    </row>
    <row r="6836" spans="1:17" x14ac:dyDescent="0.2">
      <c r="A6836" s="2">
        <v>37668</v>
      </c>
      <c r="B6836" t="s">
        <v>166</v>
      </c>
      <c r="C6836" t="s">
        <v>52</v>
      </c>
      <c r="D6836" t="s">
        <v>115</v>
      </c>
      <c r="E6836" t="s">
        <v>50</v>
      </c>
      <c r="F6836">
        <v>63</v>
      </c>
      <c r="G6836">
        <v>24</v>
      </c>
      <c r="H6836">
        <v>0</v>
      </c>
      <c r="I6836">
        <v>0</v>
      </c>
      <c r="J6836">
        <v>2</v>
      </c>
      <c r="K6836">
        <v>3</v>
      </c>
      <c r="L6836" t="s">
        <v>447</v>
      </c>
      <c r="M6836" t="s">
        <v>226</v>
      </c>
      <c r="N6836" t="s">
        <v>114</v>
      </c>
      <c r="O6836" t="s">
        <v>122</v>
      </c>
      <c r="P6836" t="s">
        <v>23</v>
      </c>
      <c r="Q6836" t="s">
        <v>41</v>
      </c>
    </row>
    <row r="6837" spans="1:17" x14ac:dyDescent="0.2">
      <c r="A6837" s="2">
        <v>37668</v>
      </c>
      <c r="B6837" t="s">
        <v>114</v>
      </c>
      <c r="C6837" t="s">
        <v>163</v>
      </c>
      <c r="D6837" t="s">
        <v>115</v>
      </c>
      <c r="E6837" t="s">
        <v>115</v>
      </c>
      <c r="F6837">
        <v>54</v>
      </c>
      <c r="G6837">
        <v>127</v>
      </c>
      <c r="H6837">
        <v>0</v>
      </c>
      <c r="I6837">
        <v>0</v>
      </c>
      <c r="J6837">
        <v>2</v>
      </c>
      <c r="K6837">
        <v>2</v>
      </c>
      <c r="L6837" t="s">
        <v>447</v>
      </c>
      <c r="M6837" t="s">
        <v>226</v>
      </c>
      <c r="N6837" t="s">
        <v>114</v>
      </c>
      <c r="O6837" t="s">
        <v>22</v>
      </c>
      <c r="P6837" t="s">
        <v>23</v>
      </c>
      <c r="Q6837" t="s">
        <v>30</v>
      </c>
    </row>
    <row r="6838" spans="1:17" x14ac:dyDescent="0.2">
      <c r="A6838" s="2">
        <v>37670</v>
      </c>
      <c r="B6838" t="s">
        <v>555</v>
      </c>
      <c r="C6838" t="s">
        <v>532</v>
      </c>
      <c r="D6838" t="s">
        <v>27</v>
      </c>
      <c r="E6838" t="s">
        <v>27</v>
      </c>
      <c r="F6838">
        <v>80</v>
      </c>
      <c r="G6838">
        <v>186</v>
      </c>
      <c r="H6838">
        <v>0</v>
      </c>
      <c r="I6838">
        <v>0</v>
      </c>
      <c r="J6838">
        <v>5</v>
      </c>
      <c r="K6838">
        <v>0</v>
      </c>
      <c r="L6838" t="s">
        <v>533</v>
      </c>
      <c r="M6838" t="s">
        <v>534</v>
      </c>
      <c r="N6838" t="s">
        <v>531</v>
      </c>
      <c r="O6838" t="s">
        <v>122</v>
      </c>
      <c r="P6838" t="s">
        <v>23</v>
      </c>
      <c r="Q6838" t="s">
        <v>24</v>
      </c>
    </row>
    <row r="6839" spans="1:17" x14ac:dyDescent="0.2">
      <c r="A6839" s="2">
        <v>37670</v>
      </c>
      <c r="B6839" t="s">
        <v>163</v>
      </c>
      <c r="C6839" t="s">
        <v>52</v>
      </c>
      <c r="D6839" t="s">
        <v>115</v>
      </c>
      <c r="E6839" t="s">
        <v>50</v>
      </c>
      <c r="F6839">
        <v>127</v>
      </c>
      <c r="G6839">
        <v>24</v>
      </c>
      <c r="H6839">
        <v>0</v>
      </c>
      <c r="I6839">
        <v>0</v>
      </c>
      <c r="J6839">
        <v>1</v>
      </c>
      <c r="K6839">
        <v>1</v>
      </c>
      <c r="L6839" t="s">
        <v>447</v>
      </c>
      <c r="M6839" t="s">
        <v>226</v>
      </c>
      <c r="N6839" t="s">
        <v>114</v>
      </c>
      <c r="O6839" t="s">
        <v>122</v>
      </c>
      <c r="P6839" t="s">
        <v>23</v>
      </c>
      <c r="Q6839" t="s">
        <v>30</v>
      </c>
    </row>
    <row r="6840" spans="1:17" x14ac:dyDescent="0.2">
      <c r="A6840" s="2">
        <v>37670</v>
      </c>
      <c r="B6840" t="s">
        <v>531</v>
      </c>
      <c r="C6840" t="s">
        <v>304</v>
      </c>
      <c r="D6840" t="s">
        <v>27</v>
      </c>
      <c r="E6840" t="s">
        <v>27</v>
      </c>
      <c r="F6840">
        <v>130</v>
      </c>
      <c r="G6840">
        <v>40</v>
      </c>
      <c r="H6840">
        <v>0</v>
      </c>
      <c r="I6840">
        <v>0</v>
      </c>
      <c r="J6840">
        <v>1</v>
      </c>
      <c r="K6840">
        <v>1</v>
      </c>
      <c r="L6840" t="s">
        <v>533</v>
      </c>
      <c r="M6840" t="s">
        <v>534</v>
      </c>
      <c r="N6840" t="s">
        <v>531</v>
      </c>
      <c r="O6840" t="s">
        <v>22</v>
      </c>
      <c r="P6840" t="s">
        <v>23</v>
      </c>
      <c r="Q6840" t="s">
        <v>30</v>
      </c>
    </row>
    <row r="6841" spans="1:17" x14ac:dyDescent="0.2">
      <c r="A6841" s="2">
        <v>37670</v>
      </c>
      <c r="B6841" t="s">
        <v>114</v>
      </c>
      <c r="C6841" t="s">
        <v>166</v>
      </c>
      <c r="D6841" t="s">
        <v>115</v>
      </c>
      <c r="E6841" t="s">
        <v>115</v>
      </c>
      <c r="F6841">
        <v>54</v>
      </c>
      <c r="G6841">
        <v>63</v>
      </c>
      <c r="H6841">
        <v>0</v>
      </c>
      <c r="I6841">
        <v>0</v>
      </c>
      <c r="J6841">
        <v>1</v>
      </c>
      <c r="K6841">
        <v>1</v>
      </c>
      <c r="L6841" t="s">
        <v>447</v>
      </c>
      <c r="M6841" t="s">
        <v>226</v>
      </c>
      <c r="N6841" t="s">
        <v>114</v>
      </c>
      <c r="O6841" t="s">
        <v>22</v>
      </c>
      <c r="P6841" t="s">
        <v>23</v>
      </c>
      <c r="Q6841" t="s">
        <v>30</v>
      </c>
    </row>
    <row r="6842" spans="1:17" x14ac:dyDescent="0.2">
      <c r="A6842" s="2">
        <v>37672</v>
      </c>
      <c r="B6842" t="s">
        <v>131</v>
      </c>
      <c r="C6842" t="s">
        <v>304</v>
      </c>
      <c r="D6842" t="s">
        <v>27</v>
      </c>
      <c r="E6842" t="s">
        <v>27</v>
      </c>
      <c r="F6842">
        <v>22</v>
      </c>
      <c r="G6842">
        <v>40</v>
      </c>
      <c r="H6842">
        <v>0</v>
      </c>
      <c r="I6842">
        <v>0</v>
      </c>
      <c r="J6842">
        <v>1</v>
      </c>
      <c r="K6842">
        <v>0</v>
      </c>
      <c r="L6842" t="s">
        <v>533</v>
      </c>
      <c r="M6842" t="s">
        <v>534</v>
      </c>
      <c r="N6842" t="s">
        <v>531</v>
      </c>
      <c r="O6842" t="s">
        <v>122</v>
      </c>
      <c r="P6842" t="s">
        <v>23</v>
      </c>
      <c r="Q6842" t="s">
        <v>24</v>
      </c>
    </row>
    <row r="6843" spans="1:17" x14ac:dyDescent="0.2">
      <c r="A6843" s="2">
        <v>37672</v>
      </c>
      <c r="B6843" t="s">
        <v>210</v>
      </c>
      <c r="C6843" t="s">
        <v>555</v>
      </c>
      <c r="D6843" t="s">
        <v>27</v>
      </c>
      <c r="E6843" t="s">
        <v>27</v>
      </c>
      <c r="F6843">
        <v>95</v>
      </c>
      <c r="G6843">
        <v>81</v>
      </c>
      <c r="H6843">
        <v>0</v>
      </c>
      <c r="I6843">
        <v>0</v>
      </c>
      <c r="J6843">
        <v>0</v>
      </c>
      <c r="K6843">
        <v>2</v>
      </c>
      <c r="L6843" t="s">
        <v>533</v>
      </c>
      <c r="M6843" t="s">
        <v>534</v>
      </c>
      <c r="N6843" t="s">
        <v>531</v>
      </c>
      <c r="O6843" t="s">
        <v>122</v>
      </c>
      <c r="P6843" t="s">
        <v>23</v>
      </c>
      <c r="Q6843" t="s">
        <v>41</v>
      </c>
    </row>
    <row r="6844" spans="1:17" x14ac:dyDescent="0.2">
      <c r="A6844" s="2">
        <v>37672</v>
      </c>
      <c r="B6844" t="s">
        <v>163</v>
      </c>
      <c r="C6844" t="s">
        <v>166</v>
      </c>
      <c r="D6844" t="s">
        <v>115</v>
      </c>
      <c r="E6844" t="s">
        <v>115</v>
      </c>
      <c r="F6844">
        <v>127</v>
      </c>
      <c r="G6844">
        <v>64</v>
      </c>
      <c r="H6844">
        <v>0</v>
      </c>
      <c r="I6844">
        <v>0</v>
      </c>
      <c r="J6844">
        <v>2</v>
      </c>
      <c r="K6844">
        <v>2</v>
      </c>
      <c r="L6844" t="s">
        <v>447</v>
      </c>
      <c r="M6844" t="s">
        <v>226</v>
      </c>
      <c r="N6844" t="s">
        <v>114</v>
      </c>
      <c r="O6844" t="s">
        <v>122</v>
      </c>
      <c r="P6844" t="s">
        <v>23</v>
      </c>
      <c r="Q6844" t="s">
        <v>30</v>
      </c>
    </row>
    <row r="6845" spans="1:17" x14ac:dyDescent="0.2">
      <c r="A6845" s="2">
        <v>37672</v>
      </c>
      <c r="B6845" t="s">
        <v>114</v>
      </c>
      <c r="C6845" t="s">
        <v>52</v>
      </c>
      <c r="D6845" t="s">
        <v>115</v>
      </c>
      <c r="E6845" t="s">
        <v>50</v>
      </c>
      <c r="F6845">
        <v>54</v>
      </c>
      <c r="G6845">
        <v>26</v>
      </c>
      <c r="H6845">
        <v>0</v>
      </c>
      <c r="I6845">
        <v>0</v>
      </c>
      <c r="J6845">
        <v>1</v>
      </c>
      <c r="K6845">
        <v>4</v>
      </c>
      <c r="L6845" t="s">
        <v>447</v>
      </c>
      <c r="M6845" t="s">
        <v>226</v>
      </c>
      <c r="N6845" t="s">
        <v>114</v>
      </c>
      <c r="O6845" t="s">
        <v>22</v>
      </c>
      <c r="P6845" t="s">
        <v>23</v>
      </c>
      <c r="Q6845" t="s">
        <v>41</v>
      </c>
    </row>
    <row r="6846" spans="1:17" x14ac:dyDescent="0.2">
      <c r="A6846" s="2">
        <v>37673</v>
      </c>
      <c r="B6846" t="s">
        <v>531</v>
      </c>
      <c r="C6846" t="s">
        <v>532</v>
      </c>
      <c r="D6846" t="s">
        <v>27</v>
      </c>
      <c r="E6846" t="s">
        <v>27</v>
      </c>
      <c r="F6846">
        <v>130</v>
      </c>
      <c r="G6846">
        <v>184</v>
      </c>
      <c r="H6846">
        <v>0</v>
      </c>
      <c r="I6846">
        <v>0</v>
      </c>
      <c r="J6846">
        <v>0</v>
      </c>
      <c r="K6846">
        <v>1</v>
      </c>
      <c r="L6846" t="s">
        <v>533</v>
      </c>
      <c r="M6846" t="s">
        <v>534</v>
      </c>
      <c r="N6846" t="s">
        <v>531</v>
      </c>
      <c r="O6846" t="s">
        <v>22</v>
      </c>
      <c r="P6846" t="s">
        <v>23</v>
      </c>
      <c r="Q6846" t="s">
        <v>41</v>
      </c>
    </row>
    <row r="6847" spans="1:17" x14ac:dyDescent="0.2">
      <c r="A6847" s="2">
        <v>37674</v>
      </c>
      <c r="B6847" t="s">
        <v>254</v>
      </c>
      <c r="C6847" t="s">
        <v>638</v>
      </c>
      <c r="D6847" t="s">
        <v>115</v>
      </c>
      <c r="E6847" t="s">
        <v>115</v>
      </c>
      <c r="F6847">
        <v>154</v>
      </c>
      <c r="G6847">
        <v>169</v>
      </c>
      <c r="H6847">
        <v>0</v>
      </c>
      <c r="I6847">
        <v>0</v>
      </c>
      <c r="J6847">
        <v>2</v>
      </c>
      <c r="K6847">
        <v>0</v>
      </c>
      <c r="L6847" t="s">
        <v>1071</v>
      </c>
      <c r="M6847" t="s">
        <v>434</v>
      </c>
      <c r="N6847" t="s">
        <v>254</v>
      </c>
      <c r="O6847" t="s">
        <v>22</v>
      </c>
      <c r="P6847" t="s">
        <v>23</v>
      </c>
      <c r="Q6847" t="s">
        <v>24</v>
      </c>
    </row>
    <row r="6848" spans="1:17" x14ac:dyDescent="0.2">
      <c r="A6848" s="2">
        <v>37674</v>
      </c>
      <c r="B6848" t="s">
        <v>163</v>
      </c>
      <c r="C6848" t="s">
        <v>52</v>
      </c>
      <c r="D6848" t="s">
        <v>115</v>
      </c>
      <c r="E6848" t="s">
        <v>50</v>
      </c>
      <c r="F6848">
        <v>127</v>
      </c>
      <c r="G6848">
        <v>26</v>
      </c>
      <c r="H6848">
        <v>0</v>
      </c>
      <c r="I6848">
        <v>0</v>
      </c>
      <c r="J6848">
        <v>0</v>
      </c>
      <c r="K6848">
        <v>4</v>
      </c>
      <c r="L6848" t="s">
        <v>447</v>
      </c>
      <c r="M6848" t="s">
        <v>226</v>
      </c>
      <c r="N6848" t="s">
        <v>114</v>
      </c>
      <c r="O6848" t="s">
        <v>122</v>
      </c>
      <c r="P6848" t="s">
        <v>23</v>
      </c>
      <c r="Q6848" t="s">
        <v>41</v>
      </c>
    </row>
    <row r="6849" spans="1:17" x14ac:dyDescent="0.2">
      <c r="A6849" s="2">
        <v>37674</v>
      </c>
      <c r="B6849" t="s">
        <v>571</v>
      </c>
      <c r="C6849" t="s">
        <v>898</v>
      </c>
      <c r="D6849" t="s">
        <v>115</v>
      </c>
      <c r="E6849" t="s">
        <v>115</v>
      </c>
      <c r="F6849">
        <v>188</v>
      </c>
      <c r="G6849">
        <v>193</v>
      </c>
      <c r="H6849">
        <v>0</v>
      </c>
      <c r="I6849">
        <v>0</v>
      </c>
      <c r="J6849">
        <v>2</v>
      </c>
      <c r="K6849">
        <v>0</v>
      </c>
      <c r="L6849" t="s">
        <v>1071</v>
      </c>
      <c r="M6849" t="s">
        <v>434</v>
      </c>
      <c r="N6849" t="s">
        <v>254</v>
      </c>
      <c r="O6849" t="s">
        <v>122</v>
      </c>
      <c r="P6849" t="s">
        <v>23</v>
      </c>
      <c r="Q6849" t="s">
        <v>24</v>
      </c>
    </row>
    <row r="6850" spans="1:17" x14ac:dyDescent="0.2">
      <c r="A6850" s="2">
        <v>37674</v>
      </c>
      <c r="B6850" t="s">
        <v>378</v>
      </c>
      <c r="C6850" t="s">
        <v>404</v>
      </c>
      <c r="D6850" t="s">
        <v>36</v>
      </c>
      <c r="E6850" t="s">
        <v>36</v>
      </c>
      <c r="F6850">
        <v>105</v>
      </c>
      <c r="G6850">
        <v>129</v>
      </c>
      <c r="H6850">
        <v>0</v>
      </c>
      <c r="I6850">
        <v>0</v>
      </c>
      <c r="J6850">
        <v>2</v>
      </c>
      <c r="K6850">
        <v>1</v>
      </c>
      <c r="L6850" t="s">
        <v>716</v>
      </c>
      <c r="M6850" t="s">
        <v>379</v>
      </c>
      <c r="N6850" t="s">
        <v>378</v>
      </c>
      <c r="O6850" t="s">
        <v>22</v>
      </c>
      <c r="P6850" t="s">
        <v>23</v>
      </c>
      <c r="Q6850" t="s">
        <v>24</v>
      </c>
    </row>
    <row r="6851" spans="1:17" x14ac:dyDescent="0.2">
      <c r="A6851" s="2">
        <v>37674</v>
      </c>
      <c r="B6851" t="s">
        <v>250</v>
      </c>
      <c r="C6851" t="s">
        <v>890</v>
      </c>
      <c r="D6851" t="s">
        <v>36</v>
      </c>
      <c r="E6851" t="s">
        <v>36</v>
      </c>
      <c r="F6851">
        <v>99</v>
      </c>
      <c r="G6851">
        <v>67</v>
      </c>
      <c r="H6851">
        <v>0</v>
      </c>
      <c r="I6851">
        <v>0</v>
      </c>
      <c r="J6851">
        <v>1</v>
      </c>
      <c r="K6851">
        <v>1</v>
      </c>
      <c r="L6851" t="s">
        <v>28</v>
      </c>
      <c r="M6851" t="s">
        <v>251</v>
      </c>
      <c r="N6851" t="s">
        <v>250</v>
      </c>
      <c r="O6851" t="s">
        <v>22</v>
      </c>
      <c r="P6851" t="s">
        <v>23</v>
      </c>
      <c r="Q6851" t="s">
        <v>30</v>
      </c>
    </row>
    <row r="6852" spans="1:17" x14ac:dyDescent="0.2">
      <c r="A6852" s="2">
        <v>37674</v>
      </c>
      <c r="B6852" t="s">
        <v>114</v>
      </c>
      <c r="C6852" t="s">
        <v>166</v>
      </c>
      <c r="D6852" t="s">
        <v>115</v>
      </c>
      <c r="E6852" t="s">
        <v>115</v>
      </c>
      <c r="F6852">
        <v>54</v>
      </c>
      <c r="G6852">
        <v>64</v>
      </c>
      <c r="H6852">
        <v>0</v>
      </c>
      <c r="I6852">
        <v>0</v>
      </c>
      <c r="J6852">
        <v>3</v>
      </c>
      <c r="K6852">
        <v>1</v>
      </c>
      <c r="L6852" t="s">
        <v>447</v>
      </c>
      <c r="M6852" t="s">
        <v>226</v>
      </c>
      <c r="N6852" t="s">
        <v>114</v>
      </c>
      <c r="O6852" t="s">
        <v>22</v>
      </c>
      <c r="P6852" t="s">
        <v>23</v>
      </c>
      <c r="Q6852" t="s">
        <v>24</v>
      </c>
    </row>
    <row r="6853" spans="1:17" x14ac:dyDescent="0.2">
      <c r="A6853" s="2">
        <v>37675</v>
      </c>
      <c r="B6853" t="s">
        <v>555</v>
      </c>
      <c r="C6853" t="s">
        <v>304</v>
      </c>
      <c r="D6853" t="s">
        <v>27</v>
      </c>
      <c r="E6853" t="s">
        <v>27</v>
      </c>
      <c r="F6853">
        <v>81</v>
      </c>
      <c r="G6853">
        <v>40</v>
      </c>
      <c r="H6853">
        <v>0</v>
      </c>
      <c r="I6853">
        <v>0</v>
      </c>
      <c r="J6853">
        <v>2</v>
      </c>
      <c r="K6853">
        <v>1</v>
      </c>
      <c r="L6853" t="s">
        <v>533</v>
      </c>
      <c r="M6853" t="s">
        <v>534</v>
      </c>
      <c r="N6853" t="s">
        <v>531</v>
      </c>
      <c r="O6853" t="s">
        <v>122</v>
      </c>
      <c r="P6853" t="s">
        <v>23</v>
      </c>
      <c r="Q6853" t="s">
        <v>24</v>
      </c>
    </row>
    <row r="6854" spans="1:17" x14ac:dyDescent="0.2">
      <c r="A6854" s="2">
        <v>37675</v>
      </c>
      <c r="B6854" t="s">
        <v>250</v>
      </c>
      <c r="C6854" t="s">
        <v>890</v>
      </c>
      <c r="D6854" t="s">
        <v>36</v>
      </c>
      <c r="E6854" t="s">
        <v>36</v>
      </c>
      <c r="F6854">
        <v>99</v>
      </c>
      <c r="G6854">
        <v>67</v>
      </c>
      <c r="H6854">
        <v>0</v>
      </c>
      <c r="I6854">
        <v>0</v>
      </c>
      <c r="J6854">
        <v>2</v>
      </c>
      <c r="K6854">
        <v>3</v>
      </c>
      <c r="L6854" t="s">
        <v>28</v>
      </c>
      <c r="M6854" t="s">
        <v>634</v>
      </c>
      <c r="N6854" t="s">
        <v>250</v>
      </c>
      <c r="O6854" t="s">
        <v>22</v>
      </c>
      <c r="P6854" t="s">
        <v>23</v>
      </c>
      <c r="Q6854" t="s">
        <v>41</v>
      </c>
    </row>
    <row r="6855" spans="1:17" x14ac:dyDescent="0.2">
      <c r="A6855" s="2">
        <v>37675</v>
      </c>
      <c r="B6855" t="s">
        <v>531</v>
      </c>
      <c r="C6855" t="s">
        <v>131</v>
      </c>
      <c r="D6855" t="s">
        <v>27</v>
      </c>
      <c r="E6855" t="s">
        <v>27</v>
      </c>
      <c r="F6855">
        <v>130</v>
      </c>
      <c r="G6855">
        <v>22</v>
      </c>
      <c r="H6855">
        <v>0</v>
      </c>
      <c r="I6855">
        <v>0</v>
      </c>
      <c r="J6855">
        <v>0</v>
      </c>
      <c r="K6855">
        <v>1</v>
      </c>
      <c r="L6855" t="s">
        <v>533</v>
      </c>
      <c r="M6855" t="s">
        <v>534</v>
      </c>
      <c r="N6855" t="s">
        <v>531</v>
      </c>
      <c r="O6855" t="s">
        <v>22</v>
      </c>
      <c r="P6855" t="s">
        <v>23</v>
      </c>
      <c r="Q6855" t="s">
        <v>41</v>
      </c>
    </row>
    <row r="6856" spans="1:17" x14ac:dyDescent="0.2">
      <c r="A6856" s="2">
        <v>37675</v>
      </c>
      <c r="B6856" t="s">
        <v>42</v>
      </c>
      <c r="C6856" t="s">
        <v>263</v>
      </c>
      <c r="D6856" t="s">
        <v>19</v>
      </c>
      <c r="E6856" t="s">
        <v>27</v>
      </c>
      <c r="F6856">
        <v>86</v>
      </c>
      <c r="G6856">
        <v>73</v>
      </c>
      <c r="H6856">
        <v>0</v>
      </c>
      <c r="I6856">
        <v>0</v>
      </c>
      <c r="J6856">
        <v>5</v>
      </c>
      <c r="K6856">
        <v>1</v>
      </c>
      <c r="L6856" t="s">
        <v>28</v>
      </c>
      <c r="M6856" t="s">
        <v>44</v>
      </c>
      <c r="N6856" t="s">
        <v>42</v>
      </c>
      <c r="O6856" t="s">
        <v>22</v>
      </c>
      <c r="P6856" t="s">
        <v>23</v>
      </c>
      <c r="Q6856" t="s">
        <v>24</v>
      </c>
    </row>
    <row r="6857" spans="1:17" x14ac:dyDescent="0.2">
      <c r="A6857" s="2">
        <v>37676</v>
      </c>
      <c r="B6857" t="s">
        <v>254</v>
      </c>
      <c r="C6857" t="s">
        <v>571</v>
      </c>
      <c r="D6857" t="s">
        <v>115</v>
      </c>
      <c r="E6857" t="s">
        <v>115</v>
      </c>
      <c r="F6857">
        <v>154</v>
      </c>
      <c r="G6857">
        <v>188</v>
      </c>
      <c r="H6857">
        <v>0</v>
      </c>
      <c r="I6857">
        <v>0</v>
      </c>
      <c r="J6857">
        <v>3</v>
      </c>
      <c r="K6857">
        <v>0</v>
      </c>
      <c r="L6857" t="s">
        <v>1071</v>
      </c>
      <c r="M6857" t="s">
        <v>434</v>
      </c>
      <c r="N6857" t="s">
        <v>254</v>
      </c>
      <c r="O6857" t="s">
        <v>22</v>
      </c>
      <c r="P6857" t="s">
        <v>23</v>
      </c>
      <c r="Q6857" t="s">
        <v>24</v>
      </c>
    </row>
    <row r="6858" spans="1:17" x14ac:dyDescent="0.2">
      <c r="A6858" s="2">
        <v>37676</v>
      </c>
      <c r="B6858" t="s">
        <v>898</v>
      </c>
      <c r="C6858" t="s">
        <v>889</v>
      </c>
      <c r="D6858" t="s">
        <v>115</v>
      </c>
      <c r="E6858" t="s">
        <v>115</v>
      </c>
      <c r="F6858">
        <v>193</v>
      </c>
      <c r="G6858">
        <v>200</v>
      </c>
      <c r="H6858">
        <v>0</v>
      </c>
      <c r="I6858">
        <v>0</v>
      </c>
      <c r="J6858">
        <v>2</v>
      </c>
      <c r="K6858">
        <v>0</v>
      </c>
      <c r="L6858" t="s">
        <v>1071</v>
      </c>
      <c r="M6858" t="s">
        <v>434</v>
      </c>
      <c r="N6858" t="s">
        <v>254</v>
      </c>
      <c r="O6858" t="s">
        <v>122</v>
      </c>
      <c r="P6858" t="s">
        <v>23</v>
      </c>
      <c r="Q6858" t="s">
        <v>24</v>
      </c>
    </row>
    <row r="6859" spans="1:17" x14ac:dyDescent="0.2">
      <c r="A6859" s="2">
        <v>37678</v>
      </c>
      <c r="B6859" t="s">
        <v>889</v>
      </c>
      <c r="C6859" t="s">
        <v>571</v>
      </c>
      <c r="D6859" t="s">
        <v>115</v>
      </c>
      <c r="E6859" t="s">
        <v>115</v>
      </c>
      <c r="F6859">
        <v>200</v>
      </c>
      <c r="G6859">
        <v>188</v>
      </c>
      <c r="H6859">
        <v>0</v>
      </c>
      <c r="I6859">
        <v>0</v>
      </c>
      <c r="J6859">
        <v>0</v>
      </c>
      <c r="K6859">
        <v>2</v>
      </c>
      <c r="L6859" t="s">
        <v>1071</v>
      </c>
      <c r="M6859" t="s">
        <v>434</v>
      </c>
      <c r="N6859" t="s">
        <v>254</v>
      </c>
      <c r="O6859" t="s">
        <v>122</v>
      </c>
      <c r="P6859" t="s">
        <v>23</v>
      </c>
      <c r="Q6859" t="s">
        <v>41</v>
      </c>
    </row>
    <row r="6860" spans="1:17" x14ac:dyDescent="0.2">
      <c r="A6860" s="2">
        <v>37680</v>
      </c>
      <c r="B6860" t="s">
        <v>889</v>
      </c>
      <c r="C6860" t="s">
        <v>638</v>
      </c>
      <c r="D6860" t="s">
        <v>115</v>
      </c>
      <c r="E6860" t="s">
        <v>115</v>
      </c>
      <c r="F6860">
        <v>200</v>
      </c>
      <c r="G6860">
        <v>169</v>
      </c>
      <c r="H6860">
        <v>0</v>
      </c>
      <c r="I6860">
        <v>0</v>
      </c>
      <c r="J6860">
        <v>0</v>
      </c>
      <c r="K6860">
        <v>7</v>
      </c>
      <c r="L6860" t="s">
        <v>1071</v>
      </c>
      <c r="M6860" t="s">
        <v>434</v>
      </c>
      <c r="N6860" t="s">
        <v>254</v>
      </c>
      <c r="O6860" t="s">
        <v>122</v>
      </c>
      <c r="P6860" t="s">
        <v>23</v>
      </c>
      <c r="Q6860" t="s">
        <v>41</v>
      </c>
    </row>
    <row r="6861" spans="1:17" x14ac:dyDescent="0.2">
      <c r="A6861" s="2">
        <v>37680</v>
      </c>
      <c r="B6861" t="s">
        <v>254</v>
      </c>
      <c r="C6861" t="s">
        <v>898</v>
      </c>
      <c r="D6861" t="s">
        <v>115</v>
      </c>
      <c r="E6861" t="s">
        <v>115</v>
      </c>
      <c r="F6861">
        <v>154</v>
      </c>
      <c r="G6861">
        <v>193</v>
      </c>
      <c r="H6861">
        <v>0</v>
      </c>
      <c r="I6861">
        <v>0</v>
      </c>
      <c r="J6861">
        <v>10</v>
      </c>
      <c r="K6861">
        <v>0</v>
      </c>
      <c r="L6861" t="s">
        <v>1071</v>
      </c>
      <c r="M6861" t="s">
        <v>434</v>
      </c>
      <c r="N6861" t="s">
        <v>254</v>
      </c>
      <c r="O6861" t="s">
        <v>22</v>
      </c>
      <c r="P6861" t="s">
        <v>23</v>
      </c>
      <c r="Q6861" t="s">
        <v>24</v>
      </c>
    </row>
    <row r="6862" spans="1:17" x14ac:dyDescent="0.2">
      <c r="A6862" s="2">
        <v>37682</v>
      </c>
      <c r="B6862" t="s">
        <v>254</v>
      </c>
      <c r="C6862" t="s">
        <v>889</v>
      </c>
      <c r="D6862" t="s">
        <v>115</v>
      </c>
      <c r="E6862" t="s">
        <v>115</v>
      </c>
      <c r="F6862">
        <v>154</v>
      </c>
      <c r="G6862">
        <v>200</v>
      </c>
      <c r="H6862">
        <v>0</v>
      </c>
      <c r="I6862">
        <v>0</v>
      </c>
      <c r="J6862">
        <v>11</v>
      </c>
      <c r="K6862">
        <v>0</v>
      </c>
      <c r="L6862" t="s">
        <v>1071</v>
      </c>
      <c r="M6862" t="s">
        <v>434</v>
      </c>
      <c r="N6862" t="s">
        <v>254</v>
      </c>
      <c r="O6862" t="s">
        <v>22</v>
      </c>
      <c r="P6862" t="s">
        <v>23</v>
      </c>
      <c r="Q6862" t="s">
        <v>24</v>
      </c>
    </row>
    <row r="6863" spans="1:17" x14ac:dyDescent="0.2">
      <c r="A6863" s="2">
        <v>37682</v>
      </c>
      <c r="B6863" t="s">
        <v>571</v>
      </c>
      <c r="C6863" t="s">
        <v>638</v>
      </c>
      <c r="D6863" t="s">
        <v>115</v>
      </c>
      <c r="E6863" t="s">
        <v>115</v>
      </c>
      <c r="F6863">
        <v>188</v>
      </c>
      <c r="G6863">
        <v>169</v>
      </c>
      <c r="H6863">
        <v>0</v>
      </c>
      <c r="I6863">
        <v>0</v>
      </c>
      <c r="J6863">
        <v>1</v>
      </c>
      <c r="K6863">
        <v>2</v>
      </c>
      <c r="L6863" t="s">
        <v>1071</v>
      </c>
      <c r="M6863" t="s">
        <v>434</v>
      </c>
      <c r="N6863" t="s">
        <v>254</v>
      </c>
      <c r="O6863" t="s">
        <v>122</v>
      </c>
      <c r="P6863" t="s">
        <v>23</v>
      </c>
      <c r="Q6863" t="s">
        <v>41</v>
      </c>
    </row>
    <row r="6864" spans="1:17" x14ac:dyDescent="0.2">
      <c r="A6864" s="2">
        <v>37684</v>
      </c>
      <c r="B6864" t="s">
        <v>443</v>
      </c>
      <c r="C6864" t="s">
        <v>629</v>
      </c>
      <c r="D6864" t="s">
        <v>115</v>
      </c>
      <c r="E6864" t="s">
        <v>36</v>
      </c>
      <c r="F6864">
        <v>106</v>
      </c>
      <c r="G6864">
        <v>145</v>
      </c>
      <c r="H6864">
        <v>0</v>
      </c>
      <c r="I6864">
        <v>0</v>
      </c>
      <c r="J6864">
        <v>4</v>
      </c>
      <c r="K6864">
        <v>1</v>
      </c>
      <c r="L6864" t="s">
        <v>28</v>
      </c>
      <c r="M6864" t="s">
        <v>443</v>
      </c>
      <c r="N6864" t="s">
        <v>443</v>
      </c>
      <c r="O6864" t="s">
        <v>22</v>
      </c>
      <c r="P6864" t="s">
        <v>23</v>
      </c>
      <c r="Q6864" t="s">
        <v>24</v>
      </c>
    </row>
    <row r="6865" spans="1:17" x14ac:dyDescent="0.2">
      <c r="A6865" s="2">
        <v>37684</v>
      </c>
      <c r="B6865" t="s">
        <v>380</v>
      </c>
      <c r="C6865" t="s">
        <v>890</v>
      </c>
      <c r="D6865" t="s">
        <v>36</v>
      </c>
      <c r="E6865" t="s">
        <v>36</v>
      </c>
      <c r="F6865">
        <v>112</v>
      </c>
      <c r="G6865">
        <v>67</v>
      </c>
      <c r="H6865">
        <v>0</v>
      </c>
      <c r="I6865">
        <v>0</v>
      </c>
      <c r="J6865">
        <v>1</v>
      </c>
      <c r="K6865">
        <v>3</v>
      </c>
      <c r="L6865" t="s">
        <v>28</v>
      </c>
      <c r="M6865" t="s">
        <v>381</v>
      </c>
      <c r="N6865" t="s">
        <v>380</v>
      </c>
      <c r="O6865" t="s">
        <v>22</v>
      </c>
      <c r="P6865" t="s">
        <v>23</v>
      </c>
      <c r="Q6865" t="s">
        <v>41</v>
      </c>
    </row>
    <row r="6866" spans="1:17" x14ac:dyDescent="0.2">
      <c r="A6866" s="2">
        <v>37685</v>
      </c>
      <c r="B6866" t="s">
        <v>123</v>
      </c>
      <c r="C6866" t="s">
        <v>384</v>
      </c>
      <c r="D6866" t="s">
        <v>50</v>
      </c>
      <c r="E6866" t="s">
        <v>50</v>
      </c>
      <c r="F6866">
        <v>45</v>
      </c>
      <c r="G6866">
        <v>114</v>
      </c>
      <c r="H6866">
        <v>0</v>
      </c>
      <c r="I6866">
        <v>0</v>
      </c>
      <c r="J6866">
        <v>0</v>
      </c>
      <c r="K6866">
        <v>0</v>
      </c>
      <c r="L6866" t="s">
        <v>28</v>
      </c>
      <c r="M6866" t="s">
        <v>179</v>
      </c>
      <c r="N6866" t="s">
        <v>123</v>
      </c>
      <c r="O6866" t="s">
        <v>22</v>
      </c>
      <c r="P6866" t="s">
        <v>23</v>
      </c>
      <c r="Q6866" t="s">
        <v>30</v>
      </c>
    </row>
    <row r="6867" spans="1:17" x14ac:dyDescent="0.2">
      <c r="A6867" s="2">
        <v>37687</v>
      </c>
      <c r="B6867" t="s">
        <v>471</v>
      </c>
      <c r="C6867" t="s">
        <v>237</v>
      </c>
      <c r="D6867" t="s">
        <v>36</v>
      </c>
      <c r="E6867" t="s">
        <v>36</v>
      </c>
      <c r="F6867">
        <v>149</v>
      </c>
      <c r="G6867">
        <v>185</v>
      </c>
      <c r="H6867">
        <v>0</v>
      </c>
      <c r="I6867">
        <v>0</v>
      </c>
      <c r="J6867">
        <v>1</v>
      </c>
      <c r="K6867">
        <v>1</v>
      </c>
      <c r="L6867" t="s">
        <v>1072</v>
      </c>
      <c r="M6867" t="s">
        <v>639</v>
      </c>
      <c r="N6867" t="s">
        <v>471</v>
      </c>
      <c r="O6867" t="s">
        <v>22</v>
      </c>
      <c r="P6867" t="s">
        <v>59</v>
      </c>
      <c r="Q6867" t="s">
        <v>24</v>
      </c>
    </row>
    <row r="6868" spans="1:17" x14ac:dyDescent="0.2">
      <c r="A6868" s="2">
        <v>37689</v>
      </c>
      <c r="B6868" t="s">
        <v>351</v>
      </c>
      <c r="C6868" t="s">
        <v>405</v>
      </c>
      <c r="D6868" t="s">
        <v>36</v>
      </c>
      <c r="E6868" t="s">
        <v>36</v>
      </c>
      <c r="F6868">
        <v>131</v>
      </c>
      <c r="G6868">
        <v>133</v>
      </c>
      <c r="H6868">
        <v>0</v>
      </c>
      <c r="I6868">
        <v>0</v>
      </c>
      <c r="J6868">
        <v>0</v>
      </c>
      <c r="K6868">
        <v>1</v>
      </c>
      <c r="L6868" t="s">
        <v>28</v>
      </c>
      <c r="M6868" t="s">
        <v>353</v>
      </c>
      <c r="N6868" t="s">
        <v>351</v>
      </c>
      <c r="O6868" t="s">
        <v>22</v>
      </c>
      <c r="P6868" t="s">
        <v>23</v>
      </c>
      <c r="Q6868" t="s">
        <v>41</v>
      </c>
    </row>
    <row r="6869" spans="1:17" x14ac:dyDescent="0.2">
      <c r="A6869" s="2">
        <v>37689</v>
      </c>
      <c r="B6869" t="s">
        <v>890</v>
      </c>
      <c r="C6869" t="s">
        <v>61</v>
      </c>
      <c r="D6869" t="s">
        <v>36</v>
      </c>
      <c r="E6869" t="s">
        <v>36</v>
      </c>
      <c r="F6869">
        <v>67</v>
      </c>
      <c r="G6869">
        <v>102</v>
      </c>
      <c r="H6869">
        <v>0</v>
      </c>
      <c r="I6869">
        <v>0</v>
      </c>
      <c r="J6869">
        <v>3</v>
      </c>
      <c r="K6869">
        <v>0</v>
      </c>
      <c r="L6869" t="s">
        <v>28</v>
      </c>
      <c r="M6869" t="s">
        <v>920</v>
      </c>
      <c r="N6869" t="s">
        <v>890</v>
      </c>
      <c r="O6869" t="s">
        <v>22</v>
      </c>
      <c r="P6869" t="s">
        <v>23</v>
      </c>
      <c r="Q6869" t="s">
        <v>24</v>
      </c>
    </row>
    <row r="6870" spans="1:17" x14ac:dyDescent="0.2">
      <c r="A6870" s="2">
        <v>37691</v>
      </c>
      <c r="B6870" t="s">
        <v>454</v>
      </c>
      <c r="C6870" t="s">
        <v>185</v>
      </c>
      <c r="D6870" t="s">
        <v>27</v>
      </c>
      <c r="E6870" t="s">
        <v>27</v>
      </c>
      <c r="F6870">
        <v>72</v>
      </c>
      <c r="G6870">
        <v>51</v>
      </c>
      <c r="H6870">
        <v>0</v>
      </c>
      <c r="I6870">
        <v>0</v>
      </c>
      <c r="J6870">
        <v>0</v>
      </c>
      <c r="K6870">
        <v>0</v>
      </c>
      <c r="L6870" t="s">
        <v>28</v>
      </c>
      <c r="M6870" t="s">
        <v>900</v>
      </c>
      <c r="N6870" t="s">
        <v>454</v>
      </c>
      <c r="O6870" t="s">
        <v>22</v>
      </c>
      <c r="P6870" t="s">
        <v>23</v>
      </c>
      <c r="Q6870" t="s">
        <v>30</v>
      </c>
    </row>
    <row r="6871" spans="1:17" x14ac:dyDescent="0.2">
      <c r="A6871" s="2">
        <v>37692</v>
      </c>
      <c r="B6871" t="s">
        <v>211</v>
      </c>
      <c r="C6871" t="s">
        <v>208</v>
      </c>
      <c r="D6871" t="s">
        <v>36</v>
      </c>
      <c r="E6871" t="s">
        <v>36</v>
      </c>
      <c r="F6871">
        <v>155</v>
      </c>
      <c r="G6871">
        <v>108</v>
      </c>
      <c r="H6871">
        <v>0</v>
      </c>
      <c r="I6871">
        <v>0</v>
      </c>
      <c r="J6871">
        <v>0</v>
      </c>
      <c r="K6871">
        <v>0</v>
      </c>
      <c r="L6871" t="s">
        <v>28</v>
      </c>
      <c r="M6871" t="s">
        <v>709</v>
      </c>
      <c r="N6871" t="s">
        <v>211</v>
      </c>
      <c r="O6871" t="s">
        <v>22</v>
      </c>
      <c r="P6871" t="s">
        <v>23</v>
      </c>
      <c r="Q6871" t="s">
        <v>30</v>
      </c>
    </row>
    <row r="6872" spans="1:17" x14ac:dyDescent="0.2">
      <c r="A6872" s="2">
        <v>37693</v>
      </c>
      <c r="B6872" t="s">
        <v>454</v>
      </c>
      <c r="C6872" t="s">
        <v>185</v>
      </c>
      <c r="D6872" t="s">
        <v>27</v>
      </c>
      <c r="E6872" t="s">
        <v>27</v>
      </c>
      <c r="F6872">
        <v>72</v>
      </c>
      <c r="G6872">
        <v>51</v>
      </c>
      <c r="H6872">
        <v>0</v>
      </c>
      <c r="I6872">
        <v>0</v>
      </c>
      <c r="J6872">
        <v>1</v>
      </c>
      <c r="K6872">
        <v>0</v>
      </c>
      <c r="L6872" t="s">
        <v>28</v>
      </c>
      <c r="M6872" t="s">
        <v>900</v>
      </c>
      <c r="N6872" t="s">
        <v>454</v>
      </c>
      <c r="O6872" t="s">
        <v>22</v>
      </c>
      <c r="P6872" t="s">
        <v>23</v>
      </c>
      <c r="Q6872" t="s">
        <v>24</v>
      </c>
    </row>
    <row r="6873" spans="1:17" x14ac:dyDescent="0.2">
      <c r="A6873" s="2">
        <v>37695</v>
      </c>
      <c r="B6873" t="s">
        <v>352</v>
      </c>
      <c r="C6873" t="s">
        <v>351</v>
      </c>
      <c r="D6873" t="s">
        <v>36</v>
      </c>
      <c r="E6873" t="s">
        <v>36</v>
      </c>
      <c r="F6873">
        <v>126</v>
      </c>
      <c r="G6873">
        <v>131</v>
      </c>
      <c r="H6873">
        <v>0</v>
      </c>
      <c r="I6873">
        <v>0</v>
      </c>
      <c r="J6873">
        <v>0</v>
      </c>
      <c r="K6873">
        <v>1</v>
      </c>
      <c r="L6873" t="s">
        <v>716</v>
      </c>
      <c r="M6873" t="s">
        <v>371</v>
      </c>
      <c r="N6873" t="s">
        <v>352</v>
      </c>
      <c r="O6873" t="s">
        <v>22</v>
      </c>
      <c r="P6873" t="s">
        <v>23</v>
      </c>
      <c r="Q6873" t="s">
        <v>41</v>
      </c>
    </row>
    <row r="6874" spans="1:17" x14ac:dyDescent="0.2">
      <c r="A6874" s="2">
        <v>37695</v>
      </c>
      <c r="B6874" t="s">
        <v>207</v>
      </c>
      <c r="C6874" t="s">
        <v>208</v>
      </c>
      <c r="D6874" t="s">
        <v>36</v>
      </c>
      <c r="E6874" t="s">
        <v>36</v>
      </c>
      <c r="F6874">
        <v>80</v>
      </c>
      <c r="G6874">
        <v>108</v>
      </c>
      <c r="H6874">
        <v>0</v>
      </c>
      <c r="I6874">
        <v>0</v>
      </c>
      <c r="J6874">
        <v>2</v>
      </c>
      <c r="K6874">
        <v>2</v>
      </c>
      <c r="L6874" t="s">
        <v>28</v>
      </c>
      <c r="M6874" t="s">
        <v>209</v>
      </c>
      <c r="N6874" t="s">
        <v>207</v>
      </c>
      <c r="O6874" t="s">
        <v>22</v>
      </c>
      <c r="P6874" t="s">
        <v>23</v>
      </c>
      <c r="Q6874" t="s">
        <v>30</v>
      </c>
    </row>
    <row r="6875" spans="1:17" x14ac:dyDescent="0.2">
      <c r="A6875" s="2">
        <v>37695</v>
      </c>
      <c r="B6875" t="s">
        <v>617</v>
      </c>
      <c r="C6875" t="s">
        <v>172</v>
      </c>
      <c r="D6875" t="s">
        <v>36</v>
      </c>
      <c r="E6875" t="s">
        <v>36</v>
      </c>
      <c r="F6875">
        <v>125</v>
      </c>
      <c r="G6875">
        <v>136</v>
      </c>
      <c r="H6875">
        <v>0</v>
      </c>
      <c r="I6875">
        <v>0</v>
      </c>
      <c r="J6875">
        <v>4</v>
      </c>
      <c r="K6875">
        <v>2</v>
      </c>
      <c r="L6875" t="s">
        <v>28</v>
      </c>
      <c r="M6875" t="s">
        <v>618</v>
      </c>
      <c r="N6875" t="s">
        <v>617</v>
      </c>
      <c r="O6875" t="s">
        <v>22</v>
      </c>
      <c r="P6875" t="s">
        <v>23</v>
      </c>
      <c r="Q6875" t="s">
        <v>24</v>
      </c>
    </row>
    <row r="6876" spans="1:17" x14ac:dyDescent="0.2">
      <c r="A6876" s="2">
        <v>37696</v>
      </c>
      <c r="B6876" t="s">
        <v>569</v>
      </c>
      <c r="C6876" t="s">
        <v>1073</v>
      </c>
      <c r="D6876" t="s">
        <v>115</v>
      </c>
      <c r="E6876" t="s">
        <v>115</v>
      </c>
      <c r="F6876">
        <v>174</v>
      </c>
      <c r="G6876">
        <v>203</v>
      </c>
      <c r="H6876">
        <v>0</v>
      </c>
      <c r="I6876">
        <v>0</v>
      </c>
      <c r="J6876">
        <v>1</v>
      </c>
      <c r="K6876">
        <v>2</v>
      </c>
      <c r="L6876" t="s">
        <v>570</v>
      </c>
      <c r="M6876" t="s">
        <v>749</v>
      </c>
      <c r="N6876" t="s">
        <v>459</v>
      </c>
      <c r="O6876" t="s">
        <v>122</v>
      </c>
      <c r="P6876" t="s">
        <v>23</v>
      </c>
      <c r="Q6876" t="s">
        <v>41</v>
      </c>
    </row>
    <row r="6877" spans="1:17" x14ac:dyDescent="0.2">
      <c r="A6877" s="2">
        <v>37696</v>
      </c>
      <c r="B6877" t="s">
        <v>405</v>
      </c>
      <c r="C6877" t="s">
        <v>890</v>
      </c>
      <c r="D6877" t="s">
        <v>36</v>
      </c>
      <c r="E6877" t="s">
        <v>36</v>
      </c>
      <c r="F6877">
        <v>133</v>
      </c>
      <c r="G6877">
        <v>67</v>
      </c>
      <c r="H6877">
        <v>0</v>
      </c>
      <c r="I6877">
        <v>0</v>
      </c>
      <c r="J6877">
        <v>2</v>
      </c>
      <c r="K6877">
        <v>2</v>
      </c>
      <c r="L6877" t="s">
        <v>28</v>
      </c>
      <c r="M6877" t="s">
        <v>406</v>
      </c>
      <c r="N6877" t="s">
        <v>405</v>
      </c>
      <c r="O6877" t="s">
        <v>22</v>
      </c>
      <c r="P6877" t="s">
        <v>23</v>
      </c>
      <c r="Q6877" t="s">
        <v>30</v>
      </c>
    </row>
    <row r="6878" spans="1:17" x14ac:dyDescent="0.2">
      <c r="A6878" s="2">
        <v>37696</v>
      </c>
      <c r="B6878" t="s">
        <v>45</v>
      </c>
      <c r="C6878" t="s">
        <v>250</v>
      </c>
      <c r="D6878" t="s">
        <v>36</v>
      </c>
      <c r="E6878" t="s">
        <v>36</v>
      </c>
      <c r="F6878">
        <v>58</v>
      </c>
      <c r="G6878">
        <v>99</v>
      </c>
      <c r="H6878">
        <v>0</v>
      </c>
      <c r="I6878">
        <v>0</v>
      </c>
      <c r="J6878">
        <v>0</v>
      </c>
      <c r="K6878">
        <v>0</v>
      </c>
      <c r="L6878" t="s">
        <v>28</v>
      </c>
      <c r="M6878" t="s">
        <v>47</v>
      </c>
      <c r="N6878" t="s">
        <v>45</v>
      </c>
      <c r="O6878" t="s">
        <v>22</v>
      </c>
      <c r="P6878" t="s">
        <v>23</v>
      </c>
      <c r="Q6878" t="s">
        <v>30</v>
      </c>
    </row>
    <row r="6879" spans="1:17" x14ac:dyDescent="0.2">
      <c r="A6879" s="2">
        <v>37698</v>
      </c>
      <c r="B6879" t="s">
        <v>459</v>
      </c>
      <c r="C6879" t="s">
        <v>1073</v>
      </c>
      <c r="D6879" t="s">
        <v>115</v>
      </c>
      <c r="E6879" t="s">
        <v>115</v>
      </c>
      <c r="F6879">
        <v>163</v>
      </c>
      <c r="G6879">
        <v>203</v>
      </c>
      <c r="H6879">
        <v>0</v>
      </c>
      <c r="I6879">
        <v>0</v>
      </c>
      <c r="J6879">
        <v>4</v>
      </c>
      <c r="K6879">
        <v>0</v>
      </c>
      <c r="L6879" t="s">
        <v>570</v>
      </c>
      <c r="M6879" t="s">
        <v>749</v>
      </c>
      <c r="N6879" t="s">
        <v>459</v>
      </c>
      <c r="O6879" t="s">
        <v>22</v>
      </c>
      <c r="P6879" t="s">
        <v>23</v>
      </c>
      <c r="Q6879" t="s">
        <v>24</v>
      </c>
    </row>
    <row r="6880" spans="1:17" x14ac:dyDescent="0.2">
      <c r="A6880" s="2">
        <v>37699</v>
      </c>
      <c r="B6880" t="s">
        <v>183</v>
      </c>
      <c r="C6880" t="s">
        <v>166</v>
      </c>
      <c r="D6880" t="s">
        <v>36</v>
      </c>
      <c r="E6880" t="s">
        <v>115</v>
      </c>
      <c r="F6880">
        <v>39</v>
      </c>
      <c r="G6880">
        <v>64</v>
      </c>
      <c r="H6880">
        <v>0</v>
      </c>
      <c r="I6880">
        <v>0</v>
      </c>
      <c r="J6880">
        <v>6</v>
      </c>
      <c r="K6880">
        <v>0</v>
      </c>
      <c r="L6880" t="s">
        <v>28</v>
      </c>
      <c r="M6880" t="s">
        <v>476</v>
      </c>
      <c r="N6880" t="s">
        <v>183</v>
      </c>
      <c r="O6880" t="s">
        <v>22</v>
      </c>
      <c r="P6880" t="s">
        <v>23</v>
      </c>
      <c r="Q6880" t="s">
        <v>24</v>
      </c>
    </row>
    <row r="6881" spans="1:17" x14ac:dyDescent="0.2">
      <c r="A6881" s="2">
        <v>37699</v>
      </c>
      <c r="B6881" t="s">
        <v>26</v>
      </c>
      <c r="C6881" t="s">
        <v>17</v>
      </c>
      <c r="D6881" t="s">
        <v>27</v>
      </c>
      <c r="E6881" t="s">
        <v>19</v>
      </c>
      <c r="F6881">
        <v>9</v>
      </c>
      <c r="G6881">
        <v>98</v>
      </c>
      <c r="H6881">
        <v>0</v>
      </c>
      <c r="I6881">
        <v>0</v>
      </c>
      <c r="J6881">
        <v>2</v>
      </c>
      <c r="K6881">
        <v>0</v>
      </c>
      <c r="L6881" t="s">
        <v>28</v>
      </c>
      <c r="M6881" t="s">
        <v>277</v>
      </c>
      <c r="N6881" t="s">
        <v>77</v>
      </c>
      <c r="O6881" t="s">
        <v>122</v>
      </c>
      <c r="P6881" t="s">
        <v>23</v>
      </c>
      <c r="Q6881" t="s">
        <v>24</v>
      </c>
    </row>
    <row r="6882" spans="1:17" x14ac:dyDescent="0.2">
      <c r="A6882" s="2">
        <v>37699</v>
      </c>
      <c r="B6882" t="s">
        <v>46</v>
      </c>
      <c r="C6882" t="s">
        <v>405</v>
      </c>
      <c r="D6882" t="s">
        <v>36</v>
      </c>
      <c r="E6882" t="s">
        <v>36</v>
      </c>
      <c r="F6882">
        <v>119</v>
      </c>
      <c r="G6882">
        <v>133</v>
      </c>
      <c r="H6882">
        <v>0</v>
      </c>
      <c r="I6882">
        <v>0</v>
      </c>
      <c r="J6882">
        <v>1</v>
      </c>
      <c r="K6882">
        <v>0</v>
      </c>
      <c r="L6882" t="s">
        <v>28</v>
      </c>
      <c r="M6882" t="s">
        <v>685</v>
      </c>
      <c r="N6882" t="s">
        <v>46</v>
      </c>
      <c r="O6882" t="s">
        <v>22</v>
      </c>
      <c r="P6882" t="s">
        <v>23</v>
      </c>
      <c r="Q6882" t="s">
        <v>24</v>
      </c>
    </row>
    <row r="6883" spans="1:17" x14ac:dyDescent="0.2">
      <c r="A6883" s="2">
        <v>37700</v>
      </c>
      <c r="B6883" t="s">
        <v>459</v>
      </c>
      <c r="C6883" t="s">
        <v>569</v>
      </c>
      <c r="D6883" t="s">
        <v>115</v>
      </c>
      <c r="E6883" t="s">
        <v>115</v>
      </c>
      <c r="F6883">
        <v>163</v>
      </c>
      <c r="G6883">
        <v>174</v>
      </c>
      <c r="H6883">
        <v>0</v>
      </c>
      <c r="I6883">
        <v>0</v>
      </c>
      <c r="J6883">
        <v>0</v>
      </c>
      <c r="K6883">
        <v>2</v>
      </c>
      <c r="L6883" t="s">
        <v>570</v>
      </c>
      <c r="M6883" t="s">
        <v>749</v>
      </c>
      <c r="N6883" t="s">
        <v>459</v>
      </c>
      <c r="O6883" t="s">
        <v>22</v>
      </c>
      <c r="P6883" t="s">
        <v>23</v>
      </c>
      <c r="Q6883" t="s">
        <v>41</v>
      </c>
    </row>
    <row r="6884" spans="1:17" x14ac:dyDescent="0.2">
      <c r="A6884" s="2">
        <v>37701</v>
      </c>
      <c r="B6884" t="s">
        <v>571</v>
      </c>
      <c r="C6884" t="s">
        <v>463</v>
      </c>
      <c r="D6884" t="s">
        <v>115</v>
      </c>
      <c r="E6884" t="s">
        <v>115</v>
      </c>
      <c r="F6884">
        <v>188</v>
      </c>
      <c r="G6884">
        <v>171</v>
      </c>
      <c r="H6884">
        <v>0</v>
      </c>
      <c r="I6884">
        <v>0</v>
      </c>
      <c r="J6884">
        <v>0</v>
      </c>
      <c r="K6884">
        <v>3</v>
      </c>
      <c r="L6884" t="s">
        <v>570</v>
      </c>
      <c r="M6884" t="s">
        <v>443</v>
      </c>
      <c r="N6884" t="s">
        <v>443</v>
      </c>
      <c r="O6884" t="s">
        <v>122</v>
      </c>
      <c r="P6884" t="s">
        <v>23</v>
      </c>
      <c r="Q6884" t="s">
        <v>41</v>
      </c>
    </row>
    <row r="6885" spans="1:17" x14ac:dyDescent="0.2">
      <c r="A6885" s="2">
        <v>37701</v>
      </c>
      <c r="B6885" t="s">
        <v>629</v>
      </c>
      <c r="C6885" t="s">
        <v>651</v>
      </c>
      <c r="D6885" t="s">
        <v>36</v>
      </c>
      <c r="E6885" t="s">
        <v>115</v>
      </c>
      <c r="F6885">
        <v>145</v>
      </c>
      <c r="G6885">
        <v>194</v>
      </c>
      <c r="H6885">
        <v>0</v>
      </c>
      <c r="I6885">
        <v>0</v>
      </c>
      <c r="J6885">
        <v>1</v>
      </c>
      <c r="K6885">
        <v>1</v>
      </c>
      <c r="L6885" t="s">
        <v>570</v>
      </c>
      <c r="M6885" t="s">
        <v>925</v>
      </c>
      <c r="N6885" t="s">
        <v>629</v>
      </c>
      <c r="O6885" t="s">
        <v>22</v>
      </c>
      <c r="P6885" t="s">
        <v>23</v>
      </c>
      <c r="Q6885" t="s">
        <v>30</v>
      </c>
    </row>
    <row r="6886" spans="1:17" x14ac:dyDescent="0.2">
      <c r="A6886" s="2">
        <v>37702</v>
      </c>
      <c r="B6886" t="s">
        <v>296</v>
      </c>
      <c r="C6886" t="s">
        <v>405</v>
      </c>
      <c r="D6886" t="s">
        <v>36</v>
      </c>
      <c r="E6886" t="s">
        <v>36</v>
      </c>
      <c r="F6886">
        <v>128</v>
      </c>
      <c r="G6886">
        <v>133</v>
      </c>
      <c r="H6886">
        <v>0</v>
      </c>
      <c r="I6886">
        <v>0</v>
      </c>
      <c r="J6886">
        <v>0</v>
      </c>
      <c r="K6886">
        <v>0</v>
      </c>
      <c r="L6886" t="s">
        <v>716</v>
      </c>
      <c r="M6886" t="s">
        <v>399</v>
      </c>
      <c r="N6886" t="s">
        <v>296</v>
      </c>
      <c r="O6886" t="s">
        <v>22</v>
      </c>
      <c r="P6886" t="s">
        <v>59</v>
      </c>
      <c r="Q6886" t="s">
        <v>24</v>
      </c>
    </row>
    <row r="6887" spans="1:17" x14ac:dyDescent="0.2">
      <c r="A6887" s="2">
        <v>37702</v>
      </c>
      <c r="B6887" t="s">
        <v>617</v>
      </c>
      <c r="C6887" t="s">
        <v>138</v>
      </c>
      <c r="D6887" t="s">
        <v>36</v>
      </c>
      <c r="E6887" t="s">
        <v>36</v>
      </c>
      <c r="F6887">
        <v>125</v>
      </c>
      <c r="G6887">
        <v>68</v>
      </c>
      <c r="H6887">
        <v>0</v>
      </c>
      <c r="I6887">
        <v>0</v>
      </c>
      <c r="J6887">
        <v>1</v>
      </c>
      <c r="K6887">
        <v>1</v>
      </c>
      <c r="L6887" t="s">
        <v>28</v>
      </c>
      <c r="M6887" t="s">
        <v>618</v>
      </c>
      <c r="N6887" t="s">
        <v>617</v>
      </c>
      <c r="O6887" t="s">
        <v>22</v>
      </c>
      <c r="P6887" t="s">
        <v>23</v>
      </c>
      <c r="Q6887" t="s">
        <v>30</v>
      </c>
    </row>
    <row r="6888" spans="1:17" x14ac:dyDescent="0.2">
      <c r="A6888" s="2">
        <v>37703</v>
      </c>
      <c r="B6888" t="s">
        <v>471</v>
      </c>
      <c r="C6888" t="s">
        <v>802</v>
      </c>
      <c r="D6888" t="s">
        <v>36</v>
      </c>
      <c r="E6888" t="s">
        <v>36</v>
      </c>
      <c r="F6888">
        <v>149</v>
      </c>
      <c r="G6888">
        <v>192</v>
      </c>
      <c r="H6888">
        <v>0</v>
      </c>
      <c r="I6888">
        <v>0</v>
      </c>
      <c r="J6888">
        <v>2</v>
      </c>
      <c r="K6888">
        <v>1</v>
      </c>
      <c r="L6888" t="s">
        <v>28</v>
      </c>
      <c r="M6888" t="s">
        <v>639</v>
      </c>
      <c r="N6888" t="s">
        <v>471</v>
      </c>
      <c r="O6888" t="s">
        <v>22</v>
      </c>
      <c r="P6888" t="s">
        <v>23</v>
      </c>
      <c r="Q6888" t="s">
        <v>24</v>
      </c>
    </row>
    <row r="6889" spans="1:17" x14ac:dyDescent="0.2">
      <c r="A6889" s="2">
        <v>37703</v>
      </c>
      <c r="B6889" t="s">
        <v>213</v>
      </c>
      <c r="C6889" t="s">
        <v>651</v>
      </c>
      <c r="D6889" t="s">
        <v>115</v>
      </c>
      <c r="E6889" t="s">
        <v>115</v>
      </c>
      <c r="F6889">
        <v>150</v>
      </c>
      <c r="G6889">
        <v>194</v>
      </c>
      <c r="H6889">
        <v>0</v>
      </c>
      <c r="I6889">
        <v>0</v>
      </c>
      <c r="J6889">
        <v>5</v>
      </c>
      <c r="K6889">
        <v>0</v>
      </c>
      <c r="L6889" t="s">
        <v>570</v>
      </c>
      <c r="M6889" t="s">
        <v>925</v>
      </c>
      <c r="N6889" t="s">
        <v>629</v>
      </c>
      <c r="O6889" t="s">
        <v>122</v>
      </c>
      <c r="P6889" t="s">
        <v>23</v>
      </c>
      <c r="Q6889" t="s">
        <v>24</v>
      </c>
    </row>
    <row r="6890" spans="1:17" x14ac:dyDescent="0.2">
      <c r="A6890" s="2">
        <v>37703</v>
      </c>
      <c r="B6890" t="s">
        <v>185</v>
      </c>
      <c r="C6890" t="s">
        <v>221</v>
      </c>
      <c r="D6890" t="s">
        <v>27</v>
      </c>
      <c r="E6890" t="s">
        <v>27</v>
      </c>
      <c r="F6890">
        <v>51</v>
      </c>
      <c r="G6890">
        <v>93</v>
      </c>
      <c r="H6890">
        <v>0</v>
      </c>
      <c r="I6890">
        <v>0</v>
      </c>
      <c r="J6890">
        <v>2</v>
      </c>
      <c r="K6890">
        <v>1</v>
      </c>
      <c r="L6890" t="s">
        <v>28</v>
      </c>
      <c r="M6890" t="s">
        <v>412</v>
      </c>
      <c r="N6890" t="s">
        <v>185</v>
      </c>
      <c r="O6890" t="s">
        <v>22</v>
      </c>
      <c r="P6890" t="s">
        <v>23</v>
      </c>
      <c r="Q6890" t="s">
        <v>24</v>
      </c>
    </row>
    <row r="6891" spans="1:17" x14ac:dyDescent="0.2">
      <c r="A6891" s="2">
        <v>37703</v>
      </c>
      <c r="B6891" t="s">
        <v>207</v>
      </c>
      <c r="C6891" t="s">
        <v>211</v>
      </c>
      <c r="D6891" t="s">
        <v>36</v>
      </c>
      <c r="E6891" t="s">
        <v>36</v>
      </c>
      <c r="F6891">
        <v>80</v>
      </c>
      <c r="G6891">
        <v>155</v>
      </c>
      <c r="H6891">
        <v>0</v>
      </c>
      <c r="I6891">
        <v>0</v>
      </c>
      <c r="J6891">
        <v>4</v>
      </c>
      <c r="K6891">
        <v>0</v>
      </c>
      <c r="L6891" t="s">
        <v>28</v>
      </c>
      <c r="M6891" t="s">
        <v>209</v>
      </c>
      <c r="N6891" t="s">
        <v>207</v>
      </c>
      <c r="O6891" t="s">
        <v>22</v>
      </c>
      <c r="P6891" t="s">
        <v>23</v>
      </c>
      <c r="Q6891" t="s">
        <v>24</v>
      </c>
    </row>
    <row r="6892" spans="1:17" x14ac:dyDescent="0.2">
      <c r="A6892" s="2">
        <v>37703</v>
      </c>
      <c r="B6892" t="s">
        <v>443</v>
      </c>
      <c r="C6892" t="s">
        <v>571</v>
      </c>
      <c r="D6892" t="s">
        <v>115</v>
      </c>
      <c r="E6892" t="s">
        <v>115</v>
      </c>
      <c r="F6892">
        <v>106</v>
      </c>
      <c r="G6892">
        <v>188</v>
      </c>
      <c r="H6892">
        <v>0</v>
      </c>
      <c r="I6892">
        <v>0</v>
      </c>
      <c r="J6892">
        <v>2</v>
      </c>
      <c r="K6892">
        <v>0</v>
      </c>
      <c r="L6892" t="s">
        <v>570</v>
      </c>
      <c r="M6892" t="s">
        <v>443</v>
      </c>
      <c r="N6892" t="s">
        <v>443</v>
      </c>
      <c r="O6892" t="s">
        <v>22</v>
      </c>
      <c r="P6892" t="s">
        <v>23</v>
      </c>
      <c r="Q6892" t="s">
        <v>24</v>
      </c>
    </row>
    <row r="6893" spans="1:17" x14ac:dyDescent="0.2">
      <c r="A6893" s="2">
        <v>37704</v>
      </c>
      <c r="B6893" t="s">
        <v>163</v>
      </c>
      <c r="C6893" t="s">
        <v>388</v>
      </c>
      <c r="D6893" t="s">
        <v>115</v>
      </c>
      <c r="E6893" t="s">
        <v>115</v>
      </c>
      <c r="F6893">
        <v>127</v>
      </c>
      <c r="G6893">
        <v>122</v>
      </c>
      <c r="H6893">
        <v>0</v>
      </c>
      <c r="I6893">
        <v>0</v>
      </c>
      <c r="J6893">
        <v>2</v>
      </c>
      <c r="K6893">
        <v>0</v>
      </c>
      <c r="L6893" t="s">
        <v>570</v>
      </c>
      <c r="M6893" t="s">
        <v>1074</v>
      </c>
      <c r="N6893" t="s">
        <v>163</v>
      </c>
      <c r="O6893" t="s">
        <v>22</v>
      </c>
      <c r="P6893" t="s">
        <v>23</v>
      </c>
      <c r="Q6893" t="s">
        <v>24</v>
      </c>
    </row>
    <row r="6894" spans="1:17" x14ac:dyDescent="0.2">
      <c r="A6894" s="2">
        <v>37704</v>
      </c>
      <c r="B6894" t="s">
        <v>617</v>
      </c>
      <c r="C6894" t="s">
        <v>138</v>
      </c>
      <c r="D6894" t="s">
        <v>36</v>
      </c>
      <c r="E6894" t="s">
        <v>36</v>
      </c>
      <c r="F6894">
        <v>125</v>
      </c>
      <c r="G6894">
        <v>68</v>
      </c>
      <c r="H6894">
        <v>0</v>
      </c>
      <c r="I6894">
        <v>0</v>
      </c>
      <c r="J6894">
        <v>0</v>
      </c>
      <c r="K6894">
        <v>3</v>
      </c>
      <c r="L6894" t="s">
        <v>28</v>
      </c>
      <c r="M6894" t="s">
        <v>618</v>
      </c>
      <c r="N6894" t="s">
        <v>617</v>
      </c>
      <c r="O6894" t="s">
        <v>22</v>
      </c>
      <c r="P6894" t="s">
        <v>23</v>
      </c>
      <c r="Q6894" t="s">
        <v>41</v>
      </c>
    </row>
    <row r="6895" spans="1:17" x14ac:dyDescent="0.2">
      <c r="A6895" s="2">
        <v>37705</v>
      </c>
      <c r="B6895" t="s">
        <v>254</v>
      </c>
      <c r="C6895" t="s">
        <v>649</v>
      </c>
      <c r="D6895" t="s">
        <v>115</v>
      </c>
      <c r="E6895" t="s">
        <v>115</v>
      </c>
      <c r="F6895">
        <v>154</v>
      </c>
      <c r="G6895">
        <v>165</v>
      </c>
      <c r="H6895">
        <v>0</v>
      </c>
      <c r="I6895">
        <v>0</v>
      </c>
      <c r="J6895">
        <v>5</v>
      </c>
      <c r="K6895">
        <v>1</v>
      </c>
      <c r="L6895" t="s">
        <v>570</v>
      </c>
      <c r="M6895" t="s">
        <v>253</v>
      </c>
      <c r="N6895" t="s">
        <v>254</v>
      </c>
      <c r="O6895" t="s">
        <v>22</v>
      </c>
      <c r="P6895" t="s">
        <v>23</v>
      </c>
      <c r="Q6895" t="s">
        <v>24</v>
      </c>
    </row>
    <row r="6896" spans="1:17" x14ac:dyDescent="0.2">
      <c r="A6896" s="2">
        <v>37705</v>
      </c>
      <c r="B6896" t="s">
        <v>629</v>
      </c>
      <c r="C6896" t="s">
        <v>213</v>
      </c>
      <c r="D6896" t="s">
        <v>36</v>
      </c>
      <c r="E6896" t="s">
        <v>115</v>
      </c>
      <c r="F6896">
        <v>145</v>
      </c>
      <c r="G6896">
        <v>150</v>
      </c>
      <c r="H6896">
        <v>0</v>
      </c>
      <c r="I6896">
        <v>0</v>
      </c>
      <c r="J6896">
        <v>0</v>
      </c>
      <c r="K6896">
        <v>2</v>
      </c>
      <c r="L6896" t="s">
        <v>570</v>
      </c>
      <c r="M6896" t="s">
        <v>925</v>
      </c>
      <c r="N6896" t="s">
        <v>629</v>
      </c>
      <c r="O6896" t="s">
        <v>22</v>
      </c>
      <c r="P6896" t="s">
        <v>23</v>
      </c>
      <c r="Q6896" t="s">
        <v>41</v>
      </c>
    </row>
    <row r="6897" spans="1:17" x14ac:dyDescent="0.2">
      <c r="A6897" s="2">
        <v>37705</v>
      </c>
      <c r="B6897" t="s">
        <v>443</v>
      </c>
      <c r="C6897" t="s">
        <v>463</v>
      </c>
      <c r="D6897" t="s">
        <v>115</v>
      </c>
      <c r="E6897" t="s">
        <v>115</v>
      </c>
      <c r="F6897">
        <v>106</v>
      </c>
      <c r="G6897">
        <v>171</v>
      </c>
      <c r="H6897">
        <v>0</v>
      </c>
      <c r="I6897">
        <v>0</v>
      </c>
      <c r="J6897">
        <v>3</v>
      </c>
      <c r="K6897">
        <v>0</v>
      </c>
      <c r="L6897" t="s">
        <v>570</v>
      </c>
      <c r="M6897" t="s">
        <v>443</v>
      </c>
      <c r="N6897" t="s">
        <v>443</v>
      </c>
      <c r="O6897" t="s">
        <v>22</v>
      </c>
      <c r="P6897" t="s">
        <v>23</v>
      </c>
      <c r="Q6897" t="s">
        <v>24</v>
      </c>
    </row>
    <row r="6898" spans="1:17" x14ac:dyDescent="0.2">
      <c r="A6898" s="2">
        <v>37705</v>
      </c>
      <c r="B6898" t="s">
        <v>462</v>
      </c>
      <c r="C6898" t="s">
        <v>638</v>
      </c>
      <c r="D6898" t="s">
        <v>115</v>
      </c>
      <c r="E6898" t="s">
        <v>115</v>
      </c>
      <c r="F6898">
        <v>138</v>
      </c>
      <c r="G6898">
        <v>169</v>
      </c>
      <c r="H6898">
        <v>0</v>
      </c>
      <c r="I6898">
        <v>0</v>
      </c>
      <c r="J6898">
        <v>2</v>
      </c>
      <c r="K6898">
        <v>1</v>
      </c>
      <c r="L6898" t="s">
        <v>570</v>
      </c>
      <c r="M6898" t="s">
        <v>461</v>
      </c>
      <c r="N6898" t="s">
        <v>462</v>
      </c>
      <c r="O6898" t="s">
        <v>22</v>
      </c>
      <c r="P6898" t="s">
        <v>23</v>
      </c>
      <c r="Q6898" t="s">
        <v>24</v>
      </c>
    </row>
    <row r="6899" spans="1:17" x14ac:dyDescent="0.2">
      <c r="A6899" s="2">
        <v>37706</v>
      </c>
      <c r="B6899" t="s">
        <v>69</v>
      </c>
      <c r="C6899" t="s">
        <v>153</v>
      </c>
      <c r="D6899" t="s">
        <v>50</v>
      </c>
      <c r="E6899" t="s">
        <v>50</v>
      </c>
      <c r="F6899">
        <v>57</v>
      </c>
      <c r="G6899">
        <v>48</v>
      </c>
      <c r="H6899">
        <v>0</v>
      </c>
      <c r="I6899">
        <v>0</v>
      </c>
      <c r="J6899">
        <v>2</v>
      </c>
      <c r="K6899">
        <v>2</v>
      </c>
      <c r="L6899" t="s">
        <v>28</v>
      </c>
      <c r="M6899" t="s">
        <v>846</v>
      </c>
      <c r="N6899" t="s">
        <v>69</v>
      </c>
      <c r="O6899" t="s">
        <v>22</v>
      </c>
      <c r="P6899" t="s">
        <v>23</v>
      </c>
      <c r="Q6899" t="s">
        <v>30</v>
      </c>
    </row>
    <row r="6900" spans="1:17" x14ac:dyDescent="0.2">
      <c r="A6900" s="2">
        <v>37706</v>
      </c>
      <c r="B6900" t="s">
        <v>172</v>
      </c>
      <c r="C6900" t="s">
        <v>224</v>
      </c>
      <c r="D6900" t="s">
        <v>36</v>
      </c>
      <c r="E6900" t="s">
        <v>36</v>
      </c>
      <c r="F6900">
        <v>137</v>
      </c>
      <c r="G6900">
        <v>79</v>
      </c>
      <c r="H6900">
        <v>0</v>
      </c>
      <c r="I6900">
        <v>0</v>
      </c>
      <c r="J6900">
        <v>0</v>
      </c>
      <c r="K6900">
        <v>0</v>
      </c>
      <c r="L6900" t="s">
        <v>28</v>
      </c>
      <c r="M6900" t="s">
        <v>616</v>
      </c>
      <c r="N6900" t="s">
        <v>172</v>
      </c>
      <c r="O6900" t="s">
        <v>22</v>
      </c>
      <c r="P6900" t="s">
        <v>23</v>
      </c>
      <c r="Q6900" t="s">
        <v>30</v>
      </c>
    </row>
    <row r="6901" spans="1:17" x14ac:dyDescent="0.2">
      <c r="A6901" s="2">
        <v>37706</v>
      </c>
      <c r="B6901" t="s">
        <v>185</v>
      </c>
      <c r="C6901" t="s">
        <v>456</v>
      </c>
      <c r="D6901" t="s">
        <v>27</v>
      </c>
      <c r="E6901" t="s">
        <v>27</v>
      </c>
      <c r="F6901">
        <v>51</v>
      </c>
      <c r="G6901">
        <v>115</v>
      </c>
      <c r="H6901">
        <v>0</v>
      </c>
      <c r="I6901">
        <v>0</v>
      </c>
      <c r="J6901">
        <v>5</v>
      </c>
      <c r="K6901">
        <v>0</v>
      </c>
      <c r="L6901" t="s">
        <v>757</v>
      </c>
      <c r="M6901" t="s">
        <v>412</v>
      </c>
      <c r="N6901" t="s">
        <v>185</v>
      </c>
      <c r="O6901" t="s">
        <v>22</v>
      </c>
      <c r="P6901" t="s">
        <v>23</v>
      </c>
      <c r="Q6901" t="s">
        <v>24</v>
      </c>
    </row>
    <row r="6902" spans="1:17" x14ac:dyDescent="0.2">
      <c r="A6902" s="2">
        <v>37706</v>
      </c>
      <c r="B6902" t="s">
        <v>26</v>
      </c>
      <c r="C6902" t="s">
        <v>38</v>
      </c>
      <c r="D6902" t="s">
        <v>27</v>
      </c>
      <c r="E6902" t="s">
        <v>19</v>
      </c>
      <c r="F6902">
        <v>8</v>
      </c>
      <c r="G6902">
        <v>18</v>
      </c>
      <c r="H6902">
        <v>0</v>
      </c>
      <c r="I6902">
        <v>0</v>
      </c>
      <c r="J6902">
        <v>1</v>
      </c>
      <c r="K6902">
        <v>1</v>
      </c>
      <c r="L6902" t="s">
        <v>28</v>
      </c>
      <c r="M6902" t="s">
        <v>170</v>
      </c>
      <c r="N6902" t="s">
        <v>77</v>
      </c>
      <c r="O6902" t="s">
        <v>122</v>
      </c>
      <c r="P6902" t="s">
        <v>23</v>
      </c>
      <c r="Q6902" t="s">
        <v>30</v>
      </c>
    </row>
    <row r="6903" spans="1:17" x14ac:dyDescent="0.2">
      <c r="A6903" s="2">
        <v>37706</v>
      </c>
      <c r="B6903" t="s">
        <v>282</v>
      </c>
      <c r="C6903" t="s">
        <v>481</v>
      </c>
      <c r="D6903" t="s">
        <v>19</v>
      </c>
      <c r="E6903" t="s">
        <v>27</v>
      </c>
      <c r="F6903">
        <v>49</v>
      </c>
      <c r="G6903">
        <v>160</v>
      </c>
      <c r="H6903">
        <v>0</v>
      </c>
      <c r="I6903">
        <v>0</v>
      </c>
      <c r="J6903">
        <v>2</v>
      </c>
      <c r="K6903">
        <v>0</v>
      </c>
      <c r="L6903" t="s">
        <v>757</v>
      </c>
      <c r="M6903" t="s">
        <v>285</v>
      </c>
      <c r="N6903" t="s">
        <v>282</v>
      </c>
      <c r="O6903" t="s">
        <v>22</v>
      </c>
      <c r="P6903" t="s">
        <v>23</v>
      </c>
      <c r="Q6903" t="s">
        <v>24</v>
      </c>
    </row>
    <row r="6904" spans="1:17" x14ac:dyDescent="0.2">
      <c r="A6904" s="2">
        <v>37707</v>
      </c>
      <c r="B6904" t="s">
        <v>120</v>
      </c>
      <c r="C6904" t="s">
        <v>378</v>
      </c>
      <c r="D6904" t="s">
        <v>36</v>
      </c>
      <c r="E6904" t="s">
        <v>36</v>
      </c>
      <c r="F6904">
        <v>17</v>
      </c>
      <c r="G6904">
        <v>104</v>
      </c>
      <c r="H6904">
        <v>0</v>
      </c>
      <c r="I6904">
        <v>0</v>
      </c>
      <c r="J6904">
        <v>2</v>
      </c>
      <c r="K6904">
        <v>0</v>
      </c>
      <c r="L6904" t="s">
        <v>28</v>
      </c>
      <c r="M6904" t="s">
        <v>130</v>
      </c>
      <c r="N6904" t="s">
        <v>128</v>
      </c>
      <c r="O6904" t="s">
        <v>122</v>
      </c>
      <c r="P6904" t="s">
        <v>23</v>
      </c>
      <c r="Q6904" t="s">
        <v>24</v>
      </c>
    </row>
    <row r="6905" spans="1:17" x14ac:dyDescent="0.2">
      <c r="A6905" s="2">
        <v>37707</v>
      </c>
      <c r="B6905" t="s">
        <v>649</v>
      </c>
      <c r="C6905" t="s">
        <v>212</v>
      </c>
      <c r="D6905" t="s">
        <v>115</v>
      </c>
      <c r="E6905" t="s">
        <v>115</v>
      </c>
      <c r="F6905">
        <v>169</v>
      </c>
      <c r="G6905">
        <v>147</v>
      </c>
      <c r="H6905">
        <v>0</v>
      </c>
      <c r="I6905">
        <v>0</v>
      </c>
      <c r="J6905">
        <v>2</v>
      </c>
      <c r="K6905">
        <v>1</v>
      </c>
      <c r="L6905" t="s">
        <v>570</v>
      </c>
      <c r="M6905" t="s">
        <v>253</v>
      </c>
      <c r="N6905" t="s">
        <v>254</v>
      </c>
      <c r="O6905" t="s">
        <v>122</v>
      </c>
      <c r="P6905" t="s">
        <v>23</v>
      </c>
      <c r="Q6905" t="s">
        <v>24</v>
      </c>
    </row>
    <row r="6906" spans="1:17" x14ac:dyDescent="0.2">
      <c r="A6906" s="2">
        <v>37707</v>
      </c>
      <c r="B6906" t="s">
        <v>128</v>
      </c>
      <c r="C6906" t="s">
        <v>199</v>
      </c>
      <c r="D6906" t="s">
        <v>36</v>
      </c>
      <c r="E6906" t="s">
        <v>36</v>
      </c>
      <c r="F6906">
        <v>44</v>
      </c>
      <c r="G6906">
        <v>61</v>
      </c>
      <c r="H6906">
        <v>0</v>
      </c>
      <c r="I6906">
        <v>0</v>
      </c>
      <c r="J6906">
        <v>2</v>
      </c>
      <c r="K6906">
        <v>2</v>
      </c>
      <c r="L6906" t="s">
        <v>28</v>
      </c>
      <c r="M6906" t="s">
        <v>130</v>
      </c>
      <c r="N6906" t="s">
        <v>128</v>
      </c>
      <c r="O6906" t="s">
        <v>22</v>
      </c>
      <c r="P6906" t="s">
        <v>59</v>
      </c>
      <c r="Q6906" t="s">
        <v>24</v>
      </c>
    </row>
    <row r="6907" spans="1:17" x14ac:dyDescent="0.2">
      <c r="A6907" s="2">
        <v>37708</v>
      </c>
      <c r="B6907" t="s">
        <v>454</v>
      </c>
      <c r="C6907" t="s">
        <v>481</v>
      </c>
      <c r="D6907" t="s">
        <v>27</v>
      </c>
      <c r="E6907" t="s">
        <v>27</v>
      </c>
      <c r="F6907">
        <v>73</v>
      </c>
      <c r="G6907">
        <v>160</v>
      </c>
      <c r="H6907">
        <v>0</v>
      </c>
      <c r="I6907">
        <v>0</v>
      </c>
      <c r="J6907">
        <v>2</v>
      </c>
      <c r="K6907">
        <v>0</v>
      </c>
      <c r="L6907" t="s">
        <v>757</v>
      </c>
      <c r="M6907" t="s">
        <v>853</v>
      </c>
      <c r="N6907" t="s">
        <v>282</v>
      </c>
      <c r="O6907" t="s">
        <v>122</v>
      </c>
      <c r="P6907" t="s">
        <v>23</v>
      </c>
      <c r="Q6907" t="s">
        <v>24</v>
      </c>
    </row>
    <row r="6908" spans="1:17" x14ac:dyDescent="0.2">
      <c r="A6908" s="2">
        <v>37708</v>
      </c>
      <c r="B6908" t="s">
        <v>143</v>
      </c>
      <c r="C6908" t="s">
        <v>18</v>
      </c>
      <c r="D6908" t="s">
        <v>115</v>
      </c>
      <c r="E6908" t="s">
        <v>19</v>
      </c>
      <c r="F6908">
        <v>25</v>
      </c>
      <c r="G6908">
        <v>27</v>
      </c>
      <c r="H6908">
        <v>0</v>
      </c>
      <c r="I6908">
        <v>0</v>
      </c>
      <c r="J6908">
        <v>2</v>
      </c>
      <c r="K6908">
        <v>2</v>
      </c>
      <c r="L6908" t="s">
        <v>28</v>
      </c>
      <c r="M6908" t="s">
        <v>144</v>
      </c>
      <c r="N6908" t="s">
        <v>143</v>
      </c>
      <c r="O6908" t="s">
        <v>22</v>
      </c>
      <c r="P6908" t="s">
        <v>23</v>
      </c>
      <c r="Q6908" t="s">
        <v>30</v>
      </c>
    </row>
    <row r="6909" spans="1:17" x14ac:dyDescent="0.2">
      <c r="A6909" s="2">
        <v>37708</v>
      </c>
      <c r="B6909" t="s">
        <v>456</v>
      </c>
      <c r="C6909" t="s">
        <v>263</v>
      </c>
      <c r="D6909" t="s">
        <v>27</v>
      </c>
      <c r="E6909" t="s">
        <v>27</v>
      </c>
      <c r="F6909">
        <v>115</v>
      </c>
      <c r="G6909">
        <v>74</v>
      </c>
      <c r="H6909">
        <v>0</v>
      </c>
      <c r="I6909">
        <v>0</v>
      </c>
      <c r="J6909">
        <v>2</v>
      </c>
      <c r="K6909">
        <v>1</v>
      </c>
      <c r="L6909" t="s">
        <v>757</v>
      </c>
      <c r="M6909" t="s">
        <v>412</v>
      </c>
      <c r="N6909" t="s">
        <v>185</v>
      </c>
      <c r="O6909" t="s">
        <v>122</v>
      </c>
      <c r="P6909" t="s">
        <v>23</v>
      </c>
      <c r="Q6909" t="s">
        <v>24</v>
      </c>
    </row>
    <row r="6910" spans="1:17" x14ac:dyDescent="0.2">
      <c r="A6910" s="2">
        <v>37709</v>
      </c>
      <c r="B6910" t="s">
        <v>85</v>
      </c>
      <c r="C6910" t="s">
        <v>95</v>
      </c>
      <c r="D6910" t="s">
        <v>50</v>
      </c>
      <c r="E6910" t="s">
        <v>50</v>
      </c>
      <c r="F6910">
        <v>101</v>
      </c>
      <c r="G6910">
        <v>22</v>
      </c>
      <c r="H6910">
        <v>0</v>
      </c>
      <c r="I6910">
        <v>0</v>
      </c>
      <c r="J6910">
        <v>3</v>
      </c>
      <c r="K6910">
        <v>1</v>
      </c>
      <c r="L6910" t="s">
        <v>291</v>
      </c>
      <c r="M6910" t="s">
        <v>1075</v>
      </c>
      <c r="N6910" t="s">
        <v>85</v>
      </c>
      <c r="O6910" t="s">
        <v>22</v>
      </c>
      <c r="P6910" t="s">
        <v>23</v>
      </c>
      <c r="Q6910" t="s">
        <v>24</v>
      </c>
    </row>
    <row r="6911" spans="1:17" x14ac:dyDescent="0.2">
      <c r="A6911" s="2">
        <v>37709</v>
      </c>
      <c r="B6911" t="s">
        <v>267</v>
      </c>
      <c r="C6911" t="s">
        <v>150</v>
      </c>
      <c r="D6911" t="s">
        <v>36</v>
      </c>
      <c r="E6911" t="s">
        <v>36</v>
      </c>
      <c r="F6911">
        <v>80</v>
      </c>
      <c r="G6911">
        <v>67</v>
      </c>
      <c r="H6911">
        <v>0</v>
      </c>
      <c r="I6911">
        <v>0</v>
      </c>
      <c r="J6911">
        <v>1</v>
      </c>
      <c r="K6911">
        <v>1</v>
      </c>
      <c r="L6911" t="s">
        <v>28</v>
      </c>
      <c r="M6911" t="s">
        <v>268</v>
      </c>
      <c r="N6911" t="s">
        <v>267</v>
      </c>
      <c r="O6911" t="s">
        <v>22</v>
      </c>
      <c r="P6911" t="s">
        <v>23</v>
      </c>
      <c r="Q6911" t="s">
        <v>30</v>
      </c>
    </row>
    <row r="6912" spans="1:17" x14ac:dyDescent="0.2">
      <c r="A6912" s="2">
        <v>37709</v>
      </c>
      <c r="B6912" t="s">
        <v>286</v>
      </c>
      <c r="C6912" t="s">
        <v>100</v>
      </c>
      <c r="D6912" t="s">
        <v>50</v>
      </c>
      <c r="E6912" t="s">
        <v>50</v>
      </c>
      <c r="F6912">
        <v>113</v>
      </c>
      <c r="G6912">
        <v>107</v>
      </c>
      <c r="H6912">
        <v>0</v>
      </c>
      <c r="I6912">
        <v>0</v>
      </c>
      <c r="J6912">
        <v>1</v>
      </c>
      <c r="K6912">
        <v>0</v>
      </c>
      <c r="L6912" t="s">
        <v>291</v>
      </c>
      <c r="M6912" t="s">
        <v>359</v>
      </c>
      <c r="N6912" t="s">
        <v>286</v>
      </c>
      <c r="O6912" t="s">
        <v>22</v>
      </c>
      <c r="P6912" t="s">
        <v>23</v>
      </c>
      <c r="Q6912" t="s">
        <v>24</v>
      </c>
    </row>
    <row r="6913" spans="1:17" x14ac:dyDescent="0.2">
      <c r="A6913" s="2">
        <v>37709</v>
      </c>
      <c r="B6913" t="s">
        <v>317</v>
      </c>
      <c r="C6913" t="s">
        <v>384</v>
      </c>
      <c r="D6913" t="s">
        <v>50</v>
      </c>
      <c r="E6913" t="s">
        <v>50</v>
      </c>
      <c r="F6913">
        <v>75</v>
      </c>
      <c r="G6913">
        <v>116</v>
      </c>
      <c r="H6913">
        <v>0</v>
      </c>
      <c r="I6913">
        <v>0</v>
      </c>
      <c r="J6913">
        <v>2</v>
      </c>
      <c r="K6913">
        <v>1</v>
      </c>
      <c r="L6913" t="s">
        <v>291</v>
      </c>
      <c r="M6913" t="s">
        <v>394</v>
      </c>
      <c r="N6913" t="s">
        <v>317</v>
      </c>
      <c r="O6913" t="s">
        <v>22</v>
      </c>
      <c r="P6913" t="s">
        <v>23</v>
      </c>
      <c r="Q6913" t="s">
        <v>24</v>
      </c>
    </row>
    <row r="6914" spans="1:17" x14ac:dyDescent="0.2">
      <c r="A6914" s="2">
        <v>37709</v>
      </c>
      <c r="B6914" t="s">
        <v>646</v>
      </c>
      <c r="C6914" t="s">
        <v>97</v>
      </c>
      <c r="D6914" t="s">
        <v>50</v>
      </c>
      <c r="E6914" t="s">
        <v>50</v>
      </c>
      <c r="F6914">
        <v>88</v>
      </c>
      <c r="G6914">
        <v>153</v>
      </c>
      <c r="H6914">
        <v>0</v>
      </c>
      <c r="I6914">
        <v>0</v>
      </c>
      <c r="J6914">
        <v>2</v>
      </c>
      <c r="K6914">
        <v>0</v>
      </c>
      <c r="L6914" t="s">
        <v>291</v>
      </c>
      <c r="M6914" t="s">
        <v>909</v>
      </c>
      <c r="N6914" t="s">
        <v>646</v>
      </c>
      <c r="O6914" t="s">
        <v>22</v>
      </c>
      <c r="P6914" t="s">
        <v>23</v>
      </c>
      <c r="Q6914" t="s">
        <v>24</v>
      </c>
    </row>
    <row r="6915" spans="1:17" x14ac:dyDescent="0.2">
      <c r="A6915" s="2">
        <v>37709</v>
      </c>
      <c r="B6915" t="s">
        <v>548</v>
      </c>
      <c r="C6915" t="s">
        <v>365</v>
      </c>
      <c r="D6915" t="s">
        <v>36</v>
      </c>
      <c r="E6915" t="s">
        <v>36</v>
      </c>
      <c r="F6915">
        <v>157</v>
      </c>
      <c r="G6915">
        <v>89</v>
      </c>
      <c r="H6915">
        <v>0</v>
      </c>
      <c r="I6915">
        <v>0</v>
      </c>
      <c r="J6915">
        <v>2</v>
      </c>
      <c r="K6915">
        <v>1</v>
      </c>
      <c r="L6915" t="s">
        <v>62</v>
      </c>
      <c r="M6915" t="s">
        <v>805</v>
      </c>
      <c r="N6915" t="s">
        <v>548</v>
      </c>
      <c r="O6915" t="s">
        <v>22</v>
      </c>
      <c r="P6915" t="s">
        <v>23</v>
      </c>
      <c r="Q6915" t="s">
        <v>24</v>
      </c>
    </row>
    <row r="6916" spans="1:17" x14ac:dyDescent="0.2">
      <c r="A6916" s="2">
        <v>37709</v>
      </c>
      <c r="B6916" t="s">
        <v>131</v>
      </c>
      <c r="C6916" t="s">
        <v>38</v>
      </c>
      <c r="D6916" t="s">
        <v>27</v>
      </c>
      <c r="E6916" t="s">
        <v>19</v>
      </c>
      <c r="F6916">
        <v>21</v>
      </c>
      <c r="G6916">
        <v>18</v>
      </c>
      <c r="H6916">
        <v>0</v>
      </c>
      <c r="I6916">
        <v>0</v>
      </c>
      <c r="J6916">
        <v>2</v>
      </c>
      <c r="K6916">
        <v>1</v>
      </c>
      <c r="L6916" t="s">
        <v>28</v>
      </c>
      <c r="M6916" t="s">
        <v>687</v>
      </c>
      <c r="N6916" t="s">
        <v>131</v>
      </c>
      <c r="O6916" t="s">
        <v>22</v>
      </c>
      <c r="P6916" t="s">
        <v>23</v>
      </c>
      <c r="Q6916" t="s">
        <v>24</v>
      </c>
    </row>
    <row r="6917" spans="1:17" x14ac:dyDescent="0.2">
      <c r="A6917" s="2">
        <v>37709</v>
      </c>
      <c r="B6917" t="s">
        <v>274</v>
      </c>
      <c r="C6917" t="s">
        <v>147</v>
      </c>
      <c r="D6917" t="s">
        <v>50</v>
      </c>
      <c r="E6917" t="s">
        <v>50</v>
      </c>
      <c r="F6917">
        <v>34</v>
      </c>
      <c r="G6917">
        <v>16</v>
      </c>
      <c r="H6917">
        <v>0</v>
      </c>
      <c r="I6917">
        <v>0</v>
      </c>
      <c r="J6917">
        <v>4</v>
      </c>
      <c r="K6917">
        <v>0</v>
      </c>
      <c r="L6917" t="s">
        <v>291</v>
      </c>
      <c r="M6917" t="s">
        <v>333</v>
      </c>
      <c r="N6917" t="s">
        <v>274</v>
      </c>
      <c r="O6917" t="s">
        <v>22</v>
      </c>
      <c r="P6917" t="s">
        <v>23</v>
      </c>
      <c r="Q6917" t="s">
        <v>24</v>
      </c>
    </row>
    <row r="6918" spans="1:17" x14ac:dyDescent="0.2">
      <c r="A6918" s="2">
        <v>37709</v>
      </c>
      <c r="B6918" t="s">
        <v>145</v>
      </c>
      <c r="C6918" t="s">
        <v>123</v>
      </c>
      <c r="D6918" t="s">
        <v>50</v>
      </c>
      <c r="E6918" t="s">
        <v>50</v>
      </c>
      <c r="F6918">
        <v>86</v>
      </c>
      <c r="G6918">
        <v>43</v>
      </c>
      <c r="H6918">
        <v>0</v>
      </c>
      <c r="I6918">
        <v>0</v>
      </c>
      <c r="J6918">
        <v>1</v>
      </c>
      <c r="K6918">
        <v>1</v>
      </c>
      <c r="L6918" t="s">
        <v>291</v>
      </c>
      <c r="M6918" t="s">
        <v>146</v>
      </c>
      <c r="N6918" t="s">
        <v>145</v>
      </c>
      <c r="O6918" t="s">
        <v>22</v>
      </c>
      <c r="P6918" t="s">
        <v>23</v>
      </c>
      <c r="Q6918" t="s">
        <v>30</v>
      </c>
    </row>
    <row r="6919" spans="1:17" x14ac:dyDescent="0.2">
      <c r="A6919" s="2">
        <v>37709</v>
      </c>
      <c r="B6919" t="s">
        <v>81</v>
      </c>
      <c r="C6919" t="s">
        <v>56</v>
      </c>
      <c r="D6919" t="s">
        <v>50</v>
      </c>
      <c r="E6919" t="s">
        <v>27</v>
      </c>
      <c r="F6919">
        <v>65</v>
      </c>
      <c r="G6919">
        <v>70</v>
      </c>
      <c r="H6919">
        <v>0</v>
      </c>
      <c r="I6919">
        <v>0</v>
      </c>
      <c r="J6919">
        <v>2</v>
      </c>
      <c r="K6919">
        <v>1</v>
      </c>
      <c r="L6919" t="s">
        <v>28</v>
      </c>
      <c r="M6919" t="s">
        <v>83</v>
      </c>
      <c r="N6919" t="s">
        <v>81</v>
      </c>
      <c r="O6919" t="s">
        <v>22</v>
      </c>
      <c r="P6919" t="s">
        <v>23</v>
      </c>
      <c r="Q6919" t="s">
        <v>24</v>
      </c>
    </row>
    <row r="6920" spans="1:17" x14ac:dyDescent="0.2">
      <c r="A6920" s="2">
        <v>37709</v>
      </c>
      <c r="B6920" t="s">
        <v>67</v>
      </c>
      <c r="C6920" t="s">
        <v>184</v>
      </c>
      <c r="D6920" t="s">
        <v>50</v>
      </c>
      <c r="E6920" t="s">
        <v>50</v>
      </c>
      <c r="F6920">
        <v>3</v>
      </c>
      <c r="G6920">
        <v>125</v>
      </c>
      <c r="H6920">
        <v>0</v>
      </c>
      <c r="I6920">
        <v>0</v>
      </c>
      <c r="J6920">
        <v>6</v>
      </c>
      <c r="K6920">
        <v>0</v>
      </c>
      <c r="L6920" t="s">
        <v>291</v>
      </c>
      <c r="M6920" t="s">
        <v>759</v>
      </c>
      <c r="N6920" t="s">
        <v>67</v>
      </c>
      <c r="O6920" t="s">
        <v>22</v>
      </c>
      <c r="P6920" t="s">
        <v>23</v>
      </c>
      <c r="Q6920" t="s">
        <v>24</v>
      </c>
    </row>
    <row r="6921" spans="1:17" x14ac:dyDescent="0.2">
      <c r="A6921" s="2">
        <v>37709</v>
      </c>
      <c r="B6921" t="s">
        <v>141</v>
      </c>
      <c r="C6921" t="s">
        <v>802</v>
      </c>
      <c r="D6921" t="s">
        <v>36</v>
      </c>
      <c r="E6921" t="s">
        <v>36</v>
      </c>
      <c r="F6921">
        <v>124</v>
      </c>
      <c r="G6921">
        <v>193</v>
      </c>
      <c r="H6921">
        <v>0</v>
      </c>
      <c r="I6921">
        <v>0</v>
      </c>
      <c r="J6921">
        <v>4</v>
      </c>
      <c r="K6921">
        <v>0</v>
      </c>
      <c r="L6921" t="s">
        <v>62</v>
      </c>
      <c r="M6921" t="s">
        <v>173</v>
      </c>
      <c r="N6921" t="s">
        <v>141</v>
      </c>
      <c r="O6921" t="s">
        <v>22</v>
      </c>
      <c r="P6921" t="s">
        <v>23</v>
      </c>
      <c r="Q6921" t="s">
        <v>24</v>
      </c>
    </row>
    <row r="6922" spans="1:17" x14ac:dyDescent="0.2">
      <c r="A6922" s="2">
        <v>37709</v>
      </c>
      <c r="B6922" t="s">
        <v>345</v>
      </c>
      <c r="C6922" t="s">
        <v>98</v>
      </c>
      <c r="D6922" t="s">
        <v>50</v>
      </c>
      <c r="E6922" t="s">
        <v>50</v>
      </c>
      <c r="F6922">
        <v>93</v>
      </c>
      <c r="G6922">
        <v>14</v>
      </c>
      <c r="H6922">
        <v>0</v>
      </c>
      <c r="I6922">
        <v>0</v>
      </c>
      <c r="J6922">
        <v>1</v>
      </c>
      <c r="K6922">
        <v>2</v>
      </c>
      <c r="L6922" t="s">
        <v>291</v>
      </c>
      <c r="M6922" t="s">
        <v>360</v>
      </c>
      <c r="N6922" t="s">
        <v>345</v>
      </c>
      <c r="O6922" t="s">
        <v>22</v>
      </c>
      <c r="P6922" t="s">
        <v>23</v>
      </c>
      <c r="Q6922" t="s">
        <v>41</v>
      </c>
    </row>
    <row r="6923" spans="1:17" x14ac:dyDescent="0.2">
      <c r="A6923" s="2">
        <v>37709</v>
      </c>
      <c r="B6923" t="s">
        <v>129</v>
      </c>
      <c r="C6923" t="s">
        <v>73</v>
      </c>
      <c r="D6923" t="s">
        <v>50</v>
      </c>
      <c r="E6923" t="s">
        <v>50</v>
      </c>
      <c r="F6923">
        <v>5</v>
      </c>
      <c r="G6923">
        <v>106</v>
      </c>
      <c r="H6923">
        <v>0</v>
      </c>
      <c r="I6923">
        <v>0</v>
      </c>
      <c r="J6923">
        <v>1</v>
      </c>
      <c r="K6923">
        <v>1</v>
      </c>
      <c r="L6923" t="s">
        <v>291</v>
      </c>
      <c r="M6923" t="s">
        <v>519</v>
      </c>
      <c r="N6923" t="s">
        <v>129</v>
      </c>
      <c r="O6923" t="s">
        <v>22</v>
      </c>
      <c r="P6923" t="s">
        <v>23</v>
      </c>
      <c r="Q6923" t="s">
        <v>30</v>
      </c>
    </row>
    <row r="6924" spans="1:17" x14ac:dyDescent="0.2">
      <c r="A6924" s="2">
        <v>37709</v>
      </c>
      <c r="B6924" t="s">
        <v>119</v>
      </c>
      <c r="C6924" t="s">
        <v>70</v>
      </c>
      <c r="D6924" t="s">
        <v>50</v>
      </c>
      <c r="E6924" t="s">
        <v>50</v>
      </c>
      <c r="F6924">
        <v>13</v>
      </c>
      <c r="G6924">
        <v>42</v>
      </c>
      <c r="H6924">
        <v>0</v>
      </c>
      <c r="I6924">
        <v>0</v>
      </c>
      <c r="J6924">
        <v>2</v>
      </c>
      <c r="K6924">
        <v>0</v>
      </c>
      <c r="L6924" t="s">
        <v>291</v>
      </c>
      <c r="M6924" t="s">
        <v>409</v>
      </c>
      <c r="N6924" t="s">
        <v>119</v>
      </c>
      <c r="O6924" t="s">
        <v>22</v>
      </c>
      <c r="P6924" t="s">
        <v>23</v>
      </c>
      <c r="Q6924" t="s">
        <v>24</v>
      </c>
    </row>
    <row r="6925" spans="1:17" x14ac:dyDescent="0.2">
      <c r="A6925" s="2">
        <v>37709</v>
      </c>
      <c r="B6925" t="s">
        <v>207</v>
      </c>
      <c r="C6925" t="s">
        <v>197</v>
      </c>
      <c r="D6925" t="s">
        <v>36</v>
      </c>
      <c r="E6925" t="s">
        <v>36</v>
      </c>
      <c r="F6925">
        <v>82</v>
      </c>
      <c r="G6925">
        <v>181</v>
      </c>
      <c r="H6925">
        <v>0</v>
      </c>
      <c r="I6925">
        <v>0</v>
      </c>
      <c r="J6925">
        <v>4</v>
      </c>
      <c r="K6925">
        <v>0</v>
      </c>
      <c r="L6925" t="s">
        <v>62</v>
      </c>
      <c r="M6925" t="s">
        <v>209</v>
      </c>
      <c r="N6925" t="s">
        <v>207</v>
      </c>
      <c r="O6925" t="s">
        <v>22</v>
      </c>
      <c r="P6925" t="s">
        <v>23</v>
      </c>
      <c r="Q6925" t="s">
        <v>24</v>
      </c>
    </row>
    <row r="6926" spans="1:17" x14ac:dyDescent="0.2">
      <c r="A6926" s="2">
        <v>37709</v>
      </c>
      <c r="B6926" t="s">
        <v>133</v>
      </c>
      <c r="C6926" t="s">
        <v>43</v>
      </c>
      <c r="D6926" t="s">
        <v>115</v>
      </c>
      <c r="E6926" t="s">
        <v>19</v>
      </c>
      <c r="F6926">
        <v>19</v>
      </c>
      <c r="G6926">
        <v>37</v>
      </c>
      <c r="H6926">
        <v>0</v>
      </c>
      <c r="I6926">
        <v>0</v>
      </c>
      <c r="J6926">
        <v>0</v>
      </c>
      <c r="K6926">
        <v>0</v>
      </c>
      <c r="L6926" t="s">
        <v>28</v>
      </c>
      <c r="M6926" t="s">
        <v>1009</v>
      </c>
      <c r="N6926" t="s">
        <v>133</v>
      </c>
      <c r="O6926" t="s">
        <v>22</v>
      </c>
      <c r="P6926" t="s">
        <v>23</v>
      </c>
      <c r="Q6926" t="s">
        <v>30</v>
      </c>
    </row>
    <row r="6927" spans="1:17" x14ac:dyDescent="0.2">
      <c r="A6927" s="2">
        <v>37709</v>
      </c>
      <c r="B6927" t="s">
        <v>174</v>
      </c>
      <c r="C6927" t="s">
        <v>89</v>
      </c>
      <c r="D6927" t="s">
        <v>50</v>
      </c>
      <c r="E6927" t="s">
        <v>50</v>
      </c>
      <c r="F6927">
        <v>152</v>
      </c>
      <c r="G6927">
        <v>9</v>
      </c>
      <c r="H6927">
        <v>0</v>
      </c>
      <c r="I6927">
        <v>0</v>
      </c>
      <c r="J6927">
        <v>0</v>
      </c>
      <c r="K6927">
        <v>2</v>
      </c>
      <c r="L6927" t="s">
        <v>291</v>
      </c>
      <c r="M6927" t="s">
        <v>820</v>
      </c>
      <c r="N6927" t="s">
        <v>174</v>
      </c>
      <c r="O6927" t="s">
        <v>22</v>
      </c>
      <c r="P6927" t="s">
        <v>23</v>
      </c>
      <c r="Q6927" t="s">
        <v>41</v>
      </c>
    </row>
    <row r="6928" spans="1:17" x14ac:dyDescent="0.2">
      <c r="A6928" s="2">
        <v>37709</v>
      </c>
      <c r="B6928" t="s">
        <v>328</v>
      </c>
      <c r="C6928" t="s">
        <v>244</v>
      </c>
      <c r="D6928" t="s">
        <v>50</v>
      </c>
      <c r="E6928" t="s">
        <v>50</v>
      </c>
      <c r="F6928">
        <v>87</v>
      </c>
      <c r="G6928">
        <v>59</v>
      </c>
      <c r="H6928">
        <v>0</v>
      </c>
      <c r="I6928">
        <v>0</v>
      </c>
      <c r="J6928">
        <v>0</v>
      </c>
      <c r="K6928">
        <v>2</v>
      </c>
      <c r="L6928" t="s">
        <v>291</v>
      </c>
      <c r="M6928" t="s">
        <v>329</v>
      </c>
      <c r="N6928" t="s">
        <v>328</v>
      </c>
      <c r="O6928" t="s">
        <v>22</v>
      </c>
      <c r="P6928" t="s">
        <v>23</v>
      </c>
      <c r="Q6928" t="s">
        <v>41</v>
      </c>
    </row>
    <row r="6929" spans="1:17" x14ac:dyDescent="0.2">
      <c r="A6929" s="2">
        <v>37709</v>
      </c>
      <c r="B6929" t="s">
        <v>250</v>
      </c>
      <c r="C6929" t="s">
        <v>135</v>
      </c>
      <c r="D6929" t="s">
        <v>36</v>
      </c>
      <c r="E6929" t="s">
        <v>36</v>
      </c>
      <c r="F6929">
        <v>99</v>
      </c>
      <c r="G6929">
        <v>30</v>
      </c>
      <c r="H6929">
        <v>0</v>
      </c>
      <c r="I6929">
        <v>0</v>
      </c>
      <c r="J6929">
        <v>0</v>
      </c>
      <c r="K6929">
        <v>1</v>
      </c>
      <c r="L6929" t="s">
        <v>62</v>
      </c>
      <c r="M6929" t="s">
        <v>251</v>
      </c>
      <c r="N6929" t="s">
        <v>250</v>
      </c>
      <c r="O6929" t="s">
        <v>22</v>
      </c>
      <c r="P6929" t="s">
        <v>23</v>
      </c>
      <c r="Q6929" t="s">
        <v>41</v>
      </c>
    </row>
    <row r="6930" spans="1:17" x14ac:dyDescent="0.2">
      <c r="A6930" s="2">
        <v>37709</v>
      </c>
      <c r="B6930" t="s">
        <v>404</v>
      </c>
      <c r="C6930" t="s">
        <v>183</v>
      </c>
      <c r="D6930" t="s">
        <v>36</v>
      </c>
      <c r="E6930" t="s">
        <v>36</v>
      </c>
      <c r="F6930">
        <v>130</v>
      </c>
      <c r="G6930">
        <v>40</v>
      </c>
      <c r="H6930">
        <v>0</v>
      </c>
      <c r="I6930">
        <v>0</v>
      </c>
      <c r="J6930">
        <v>0</v>
      </c>
      <c r="K6930">
        <v>1</v>
      </c>
      <c r="L6930" t="s">
        <v>62</v>
      </c>
      <c r="M6930" t="s">
        <v>607</v>
      </c>
      <c r="N6930" t="s">
        <v>404</v>
      </c>
      <c r="O6930" t="s">
        <v>22</v>
      </c>
      <c r="P6930" t="s">
        <v>23</v>
      </c>
      <c r="Q6930" t="s">
        <v>41</v>
      </c>
    </row>
    <row r="6931" spans="1:17" x14ac:dyDescent="0.2">
      <c r="A6931" s="2">
        <v>37709</v>
      </c>
      <c r="B6931" t="s">
        <v>126</v>
      </c>
      <c r="C6931" t="s">
        <v>293</v>
      </c>
      <c r="D6931" t="s">
        <v>50</v>
      </c>
      <c r="E6931" t="s">
        <v>50</v>
      </c>
      <c r="F6931">
        <v>6</v>
      </c>
      <c r="G6931">
        <v>15</v>
      </c>
      <c r="H6931">
        <v>0</v>
      </c>
      <c r="I6931">
        <v>0</v>
      </c>
      <c r="J6931">
        <v>1</v>
      </c>
      <c r="K6931">
        <v>1</v>
      </c>
      <c r="L6931" t="s">
        <v>291</v>
      </c>
      <c r="M6931" t="s">
        <v>157</v>
      </c>
      <c r="N6931" t="s">
        <v>126</v>
      </c>
      <c r="O6931" t="s">
        <v>22</v>
      </c>
      <c r="P6931" t="s">
        <v>23</v>
      </c>
      <c r="Q6931" t="s">
        <v>30</v>
      </c>
    </row>
    <row r="6932" spans="1:17" x14ac:dyDescent="0.2">
      <c r="A6932" s="2">
        <v>37709</v>
      </c>
      <c r="B6932" t="s">
        <v>90</v>
      </c>
      <c r="C6932" t="s">
        <v>94</v>
      </c>
      <c r="D6932" t="s">
        <v>50</v>
      </c>
      <c r="E6932" t="s">
        <v>50</v>
      </c>
      <c r="F6932">
        <v>33</v>
      </c>
      <c r="G6932">
        <v>56</v>
      </c>
      <c r="H6932">
        <v>0</v>
      </c>
      <c r="I6932">
        <v>0</v>
      </c>
      <c r="J6932">
        <v>0</v>
      </c>
      <c r="K6932">
        <v>0</v>
      </c>
      <c r="L6932" t="s">
        <v>291</v>
      </c>
      <c r="M6932" t="s">
        <v>713</v>
      </c>
      <c r="N6932" t="s">
        <v>90</v>
      </c>
      <c r="O6932" t="s">
        <v>22</v>
      </c>
      <c r="P6932" t="s">
        <v>23</v>
      </c>
      <c r="Q6932" t="s">
        <v>30</v>
      </c>
    </row>
    <row r="6933" spans="1:17" x14ac:dyDescent="0.2">
      <c r="A6933" s="2">
        <v>37709</v>
      </c>
      <c r="B6933" t="s">
        <v>82</v>
      </c>
      <c r="C6933" t="s">
        <v>25</v>
      </c>
      <c r="D6933" t="s">
        <v>50</v>
      </c>
      <c r="E6933" t="s">
        <v>19</v>
      </c>
      <c r="F6933">
        <v>12</v>
      </c>
      <c r="G6933">
        <v>1</v>
      </c>
      <c r="H6933">
        <v>0</v>
      </c>
      <c r="I6933">
        <v>0</v>
      </c>
      <c r="J6933">
        <v>2</v>
      </c>
      <c r="K6933">
        <v>1</v>
      </c>
      <c r="L6933" t="s">
        <v>28</v>
      </c>
      <c r="M6933" t="s">
        <v>159</v>
      </c>
      <c r="N6933" t="s">
        <v>82</v>
      </c>
      <c r="O6933" t="s">
        <v>22</v>
      </c>
      <c r="P6933" t="s">
        <v>23</v>
      </c>
      <c r="Q6933" t="s">
        <v>24</v>
      </c>
    </row>
    <row r="6934" spans="1:17" x14ac:dyDescent="0.2">
      <c r="A6934" s="2">
        <v>37709</v>
      </c>
      <c r="B6934" t="s">
        <v>92</v>
      </c>
      <c r="C6934" t="s">
        <v>72</v>
      </c>
      <c r="D6934" t="s">
        <v>50</v>
      </c>
      <c r="E6934" t="s">
        <v>50</v>
      </c>
      <c r="F6934">
        <v>24</v>
      </c>
      <c r="G6934">
        <v>11</v>
      </c>
      <c r="H6934">
        <v>0</v>
      </c>
      <c r="I6934">
        <v>0</v>
      </c>
      <c r="J6934">
        <v>2</v>
      </c>
      <c r="K6934">
        <v>5</v>
      </c>
      <c r="L6934" t="s">
        <v>291</v>
      </c>
      <c r="M6934" t="s">
        <v>124</v>
      </c>
      <c r="N6934" t="s">
        <v>92</v>
      </c>
      <c r="O6934" t="s">
        <v>22</v>
      </c>
      <c r="P6934" t="s">
        <v>23</v>
      </c>
      <c r="Q6934" t="s">
        <v>41</v>
      </c>
    </row>
    <row r="6935" spans="1:17" x14ac:dyDescent="0.2">
      <c r="A6935" s="2">
        <v>37709</v>
      </c>
      <c r="B6935" t="s">
        <v>617</v>
      </c>
      <c r="C6935" t="s">
        <v>208</v>
      </c>
      <c r="D6935" t="s">
        <v>36</v>
      </c>
      <c r="E6935" t="s">
        <v>36</v>
      </c>
      <c r="F6935">
        <v>126</v>
      </c>
      <c r="G6935">
        <v>108</v>
      </c>
      <c r="H6935">
        <v>0</v>
      </c>
      <c r="I6935">
        <v>0</v>
      </c>
      <c r="J6935">
        <v>0</v>
      </c>
      <c r="K6935">
        <v>0</v>
      </c>
      <c r="L6935" t="s">
        <v>62</v>
      </c>
      <c r="M6935" t="s">
        <v>618</v>
      </c>
      <c r="N6935" t="s">
        <v>617</v>
      </c>
      <c r="O6935" t="s">
        <v>22</v>
      </c>
      <c r="P6935" t="s">
        <v>23</v>
      </c>
      <c r="Q6935" t="s">
        <v>30</v>
      </c>
    </row>
    <row r="6936" spans="1:17" x14ac:dyDescent="0.2">
      <c r="A6936" s="2">
        <v>37709</v>
      </c>
      <c r="B6936" t="s">
        <v>104</v>
      </c>
      <c r="C6936" t="s">
        <v>76</v>
      </c>
      <c r="D6936" t="s">
        <v>50</v>
      </c>
      <c r="E6936" t="s">
        <v>50</v>
      </c>
      <c r="F6936">
        <v>64</v>
      </c>
      <c r="G6936">
        <v>62</v>
      </c>
      <c r="H6936">
        <v>0</v>
      </c>
      <c r="I6936">
        <v>0</v>
      </c>
      <c r="J6936">
        <v>2</v>
      </c>
      <c r="K6936">
        <v>1</v>
      </c>
      <c r="L6936" t="s">
        <v>291</v>
      </c>
      <c r="M6936" t="s">
        <v>273</v>
      </c>
      <c r="N6936" t="s">
        <v>104</v>
      </c>
      <c r="O6936" t="s">
        <v>22</v>
      </c>
      <c r="P6936" t="s">
        <v>23</v>
      </c>
      <c r="Q6936" t="s">
        <v>24</v>
      </c>
    </row>
    <row r="6937" spans="1:17" x14ac:dyDescent="0.2">
      <c r="A6937" s="2">
        <v>37709</v>
      </c>
      <c r="B6937" t="s">
        <v>35</v>
      </c>
      <c r="C6937" t="s">
        <v>110</v>
      </c>
      <c r="D6937" t="s">
        <v>36</v>
      </c>
      <c r="E6937" t="s">
        <v>36</v>
      </c>
      <c r="F6937">
        <v>136</v>
      </c>
      <c r="G6937">
        <v>35</v>
      </c>
      <c r="H6937">
        <v>0</v>
      </c>
      <c r="I6937">
        <v>0</v>
      </c>
      <c r="J6937">
        <v>0</v>
      </c>
      <c r="K6937">
        <v>0</v>
      </c>
      <c r="L6937" t="s">
        <v>62</v>
      </c>
      <c r="M6937" t="s">
        <v>200</v>
      </c>
      <c r="N6937" t="s">
        <v>35</v>
      </c>
      <c r="O6937" t="s">
        <v>22</v>
      </c>
      <c r="P6937" t="s">
        <v>23</v>
      </c>
      <c r="Q6937" t="s">
        <v>30</v>
      </c>
    </row>
    <row r="6938" spans="1:17" x14ac:dyDescent="0.2">
      <c r="A6938" s="2">
        <v>37709</v>
      </c>
      <c r="B6938" t="s">
        <v>149</v>
      </c>
      <c r="C6938" t="s">
        <v>378</v>
      </c>
      <c r="D6938" t="s">
        <v>36</v>
      </c>
      <c r="E6938" t="s">
        <v>36</v>
      </c>
      <c r="F6938">
        <v>31</v>
      </c>
      <c r="G6938">
        <v>104</v>
      </c>
      <c r="H6938">
        <v>0</v>
      </c>
      <c r="I6938">
        <v>0</v>
      </c>
      <c r="J6938">
        <v>2</v>
      </c>
      <c r="K6938">
        <v>0</v>
      </c>
      <c r="L6938" t="s">
        <v>28</v>
      </c>
      <c r="M6938" t="s">
        <v>420</v>
      </c>
      <c r="N6938" t="s">
        <v>149</v>
      </c>
      <c r="O6938" t="s">
        <v>22</v>
      </c>
      <c r="P6938" t="s">
        <v>23</v>
      </c>
      <c r="Q6938" t="s">
        <v>24</v>
      </c>
    </row>
    <row r="6939" spans="1:17" x14ac:dyDescent="0.2">
      <c r="A6939" s="2">
        <v>37709</v>
      </c>
      <c r="B6939" t="s">
        <v>380</v>
      </c>
      <c r="C6939" t="s">
        <v>471</v>
      </c>
      <c r="D6939" t="s">
        <v>36</v>
      </c>
      <c r="E6939" t="s">
        <v>36</v>
      </c>
      <c r="F6939">
        <v>114</v>
      </c>
      <c r="G6939">
        <v>133</v>
      </c>
      <c r="H6939">
        <v>0</v>
      </c>
      <c r="I6939">
        <v>0</v>
      </c>
      <c r="J6939">
        <v>3</v>
      </c>
      <c r="K6939">
        <v>0</v>
      </c>
      <c r="L6939" t="s">
        <v>62</v>
      </c>
      <c r="M6939" t="s">
        <v>381</v>
      </c>
      <c r="N6939" t="s">
        <v>380</v>
      </c>
      <c r="O6939" t="s">
        <v>22</v>
      </c>
      <c r="P6939" t="s">
        <v>23</v>
      </c>
      <c r="Q6939" t="s">
        <v>24</v>
      </c>
    </row>
    <row r="6940" spans="1:17" x14ac:dyDescent="0.2">
      <c r="A6940" s="2">
        <v>37709</v>
      </c>
      <c r="B6940" t="s">
        <v>211</v>
      </c>
      <c r="C6940" t="s">
        <v>138</v>
      </c>
      <c r="D6940" t="s">
        <v>36</v>
      </c>
      <c r="E6940" t="s">
        <v>36</v>
      </c>
      <c r="F6940">
        <v>155</v>
      </c>
      <c r="G6940">
        <v>72</v>
      </c>
      <c r="H6940">
        <v>0</v>
      </c>
      <c r="I6940">
        <v>0</v>
      </c>
      <c r="J6940">
        <v>0</v>
      </c>
      <c r="K6940">
        <v>1</v>
      </c>
      <c r="L6940" t="s">
        <v>62</v>
      </c>
      <c r="M6940" t="s">
        <v>373</v>
      </c>
      <c r="N6940" t="s">
        <v>211</v>
      </c>
      <c r="O6940" t="s">
        <v>22</v>
      </c>
      <c r="P6940" t="s">
        <v>23</v>
      </c>
      <c r="Q6940" t="s">
        <v>41</v>
      </c>
    </row>
    <row r="6941" spans="1:17" x14ac:dyDescent="0.2">
      <c r="A6941" s="2">
        <v>37709</v>
      </c>
      <c r="B6941" t="s">
        <v>168</v>
      </c>
      <c r="C6941" t="s">
        <v>106</v>
      </c>
      <c r="D6941" t="s">
        <v>50</v>
      </c>
      <c r="E6941" t="s">
        <v>50</v>
      </c>
      <c r="F6941">
        <v>47</v>
      </c>
      <c r="G6941">
        <v>2</v>
      </c>
      <c r="H6941">
        <v>0</v>
      </c>
      <c r="I6941">
        <v>0</v>
      </c>
      <c r="J6941">
        <v>2</v>
      </c>
      <c r="K6941">
        <v>2</v>
      </c>
      <c r="L6941" t="s">
        <v>291</v>
      </c>
      <c r="M6941" t="s">
        <v>318</v>
      </c>
      <c r="N6941" t="s">
        <v>168</v>
      </c>
      <c r="O6941" t="s">
        <v>22</v>
      </c>
      <c r="P6941" t="s">
        <v>23</v>
      </c>
      <c r="Q6941" t="s">
        <v>30</v>
      </c>
    </row>
    <row r="6942" spans="1:17" x14ac:dyDescent="0.2">
      <c r="A6942" s="2">
        <v>37709</v>
      </c>
      <c r="B6942" t="s">
        <v>77</v>
      </c>
      <c r="C6942" t="s">
        <v>32</v>
      </c>
      <c r="D6942" t="s">
        <v>27</v>
      </c>
      <c r="E6942" t="s">
        <v>19</v>
      </c>
      <c r="F6942">
        <v>10</v>
      </c>
      <c r="G6942">
        <v>69</v>
      </c>
      <c r="H6942">
        <v>0</v>
      </c>
      <c r="I6942">
        <v>0</v>
      </c>
      <c r="J6942">
        <v>2</v>
      </c>
      <c r="K6942">
        <v>0</v>
      </c>
      <c r="L6942" t="s">
        <v>28</v>
      </c>
      <c r="M6942" t="s">
        <v>238</v>
      </c>
      <c r="N6942" t="s">
        <v>77</v>
      </c>
      <c r="O6942" t="s">
        <v>22</v>
      </c>
      <c r="P6942" t="s">
        <v>23</v>
      </c>
      <c r="Q6942" t="s">
        <v>24</v>
      </c>
    </row>
    <row r="6943" spans="1:17" x14ac:dyDescent="0.2">
      <c r="A6943" s="2">
        <v>37709</v>
      </c>
      <c r="B6943" t="s">
        <v>161</v>
      </c>
      <c r="C6943" t="s">
        <v>386</v>
      </c>
      <c r="D6943" t="s">
        <v>50</v>
      </c>
      <c r="E6943" t="s">
        <v>50</v>
      </c>
      <c r="F6943">
        <v>52</v>
      </c>
      <c r="G6943">
        <v>111</v>
      </c>
      <c r="H6943">
        <v>0</v>
      </c>
      <c r="I6943">
        <v>0</v>
      </c>
      <c r="J6943">
        <v>4</v>
      </c>
      <c r="K6943">
        <v>0</v>
      </c>
      <c r="L6943" t="s">
        <v>291</v>
      </c>
      <c r="M6943" t="s">
        <v>162</v>
      </c>
      <c r="N6943" t="s">
        <v>161</v>
      </c>
      <c r="O6943" t="s">
        <v>22</v>
      </c>
      <c r="P6943" t="s">
        <v>23</v>
      </c>
      <c r="Q6943" t="s">
        <v>24</v>
      </c>
    </row>
    <row r="6944" spans="1:17" x14ac:dyDescent="0.2">
      <c r="A6944" s="2">
        <v>37710</v>
      </c>
      <c r="B6944" t="s">
        <v>172</v>
      </c>
      <c r="C6944" t="s">
        <v>136</v>
      </c>
      <c r="D6944" t="s">
        <v>36</v>
      </c>
      <c r="E6944" t="s">
        <v>36</v>
      </c>
      <c r="F6944">
        <v>137</v>
      </c>
      <c r="G6944">
        <v>68</v>
      </c>
      <c r="H6944">
        <v>0</v>
      </c>
      <c r="I6944">
        <v>0</v>
      </c>
      <c r="J6944">
        <v>0</v>
      </c>
      <c r="K6944">
        <v>1</v>
      </c>
      <c r="L6944" t="s">
        <v>62</v>
      </c>
      <c r="M6944" t="s">
        <v>616</v>
      </c>
      <c r="N6944" t="s">
        <v>172</v>
      </c>
      <c r="O6944" t="s">
        <v>22</v>
      </c>
      <c r="P6944" t="s">
        <v>23</v>
      </c>
      <c r="Q6944" t="s">
        <v>41</v>
      </c>
    </row>
    <row r="6945" spans="1:17" x14ac:dyDescent="0.2">
      <c r="A6945" s="2">
        <v>37710</v>
      </c>
      <c r="B6945" t="s">
        <v>756</v>
      </c>
      <c r="C6945" t="s">
        <v>352</v>
      </c>
      <c r="D6945" t="s">
        <v>36</v>
      </c>
      <c r="E6945" t="s">
        <v>36</v>
      </c>
      <c r="F6945">
        <v>174</v>
      </c>
      <c r="G6945">
        <v>129</v>
      </c>
      <c r="H6945">
        <v>0</v>
      </c>
      <c r="I6945">
        <v>0</v>
      </c>
      <c r="J6945">
        <v>2</v>
      </c>
      <c r="K6945">
        <v>0</v>
      </c>
      <c r="L6945" t="s">
        <v>62</v>
      </c>
      <c r="M6945" t="s">
        <v>801</v>
      </c>
      <c r="N6945" t="s">
        <v>756</v>
      </c>
      <c r="O6945" t="s">
        <v>22</v>
      </c>
      <c r="P6945" t="s">
        <v>23</v>
      </c>
      <c r="Q6945" t="s">
        <v>24</v>
      </c>
    </row>
    <row r="6946" spans="1:17" x14ac:dyDescent="0.2">
      <c r="A6946" s="2">
        <v>37710</v>
      </c>
      <c r="B6946" t="s">
        <v>107</v>
      </c>
      <c r="C6946" t="s">
        <v>42</v>
      </c>
      <c r="D6946" t="s">
        <v>19</v>
      </c>
      <c r="E6946" t="s">
        <v>19</v>
      </c>
      <c r="F6946">
        <v>77</v>
      </c>
      <c r="G6946">
        <v>85</v>
      </c>
      <c r="H6946">
        <v>0</v>
      </c>
      <c r="I6946">
        <v>0</v>
      </c>
      <c r="J6946">
        <v>2</v>
      </c>
      <c r="K6946">
        <v>0</v>
      </c>
      <c r="L6946" t="s">
        <v>28</v>
      </c>
      <c r="M6946" t="s">
        <v>310</v>
      </c>
      <c r="N6946" t="s">
        <v>107</v>
      </c>
      <c r="O6946" t="s">
        <v>22</v>
      </c>
      <c r="P6946" t="s">
        <v>23</v>
      </c>
      <c r="Q6946" t="s">
        <v>24</v>
      </c>
    </row>
    <row r="6947" spans="1:17" x14ac:dyDescent="0.2">
      <c r="A6947" s="2">
        <v>37710</v>
      </c>
      <c r="B6947" t="s">
        <v>828</v>
      </c>
      <c r="C6947" t="s">
        <v>111</v>
      </c>
      <c r="D6947" t="s">
        <v>36</v>
      </c>
      <c r="E6947" t="s">
        <v>36</v>
      </c>
      <c r="F6947">
        <v>161</v>
      </c>
      <c r="G6947">
        <v>78</v>
      </c>
      <c r="H6947">
        <v>0</v>
      </c>
      <c r="I6947">
        <v>0</v>
      </c>
      <c r="J6947">
        <v>0</v>
      </c>
      <c r="K6947">
        <v>2</v>
      </c>
      <c r="L6947" t="s">
        <v>62</v>
      </c>
      <c r="M6947" t="s">
        <v>829</v>
      </c>
      <c r="N6947" t="s">
        <v>828</v>
      </c>
      <c r="O6947" t="s">
        <v>22</v>
      </c>
      <c r="P6947" t="s">
        <v>23</v>
      </c>
      <c r="Q6947" t="s">
        <v>41</v>
      </c>
    </row>
    <row r="6948" spans="1:17" x14ac:dyDescent="0.2">
      <c r="A6948" s="2">
        <v>37710</v>
      </c>
      <c r="B6948" t="s">
        <v>374</v>
      </c>
      <c r="C6948" t="s">
        <v>339</v>
      </c>
      <c r="D6948" t="s">
        <v>36</v>
      </c>
      <c r="E6948" t="s">
        <v>36</v>
      </c>
      <c r="F6948">
        <v>140</v>
      </c>
      <c r="G6948">
        <v>92</v>
      </c>
      <c r="H6948">
        <v>0</v>
      </c>
      <c r="I6948">
        <v>0</v>
      </c>
      <c r="J6948">
        <v>1</v>
      </c>
      <c r="K6948">
        <v>0</v>
      </c>
      <c r="L6948" t="s">
        <v>62</v>
      </c>
      <c r="M6948" t="s">
        <v>375</v>
      </c>
      <c r="N6948" t="s">
        <v>374</v>
      </c>
      <c r="O6948" t="s">
        <v>22</v>
      </c>
      <c r="P6948" t="s">
        <v>23</v>
      </c>
      <c r="Q6948" t="s">
        <v>24</v>
      </c>
    </row>
    <row r="6949" spans="1:17" x14ac:dyDescent="0.2">
      <c r="A6949" s="2">
        <v>37710</v>
      </c>
      <c r="B6949" t="s">
        <v>196</v>
      </c>
      <c r="C6949" t="s">
        <v>118</v>
      </c>
      <c r="D6949" t="s">
        <v>36</v>
      </c>
      <c r="E6949" t="s">
        <v>36</v>
      </c>
      <c r="F6949">
        <v>146</v>
      </c>
      <c r="G6949">
        <v>28</v>
      </c>
      <c r="H6949">
        <v>0</v>
      </c>
      <c r="I6949">
        <v>0</v>
      </c>
      <c r="J6949">
        <v>0</v>
      </c>
      <c r="K6949">
        <v>0</v>
      </c>
      <c r="L6949" t="s">
        <v>62</v>
      </c>
      <c r="M6949" t="s">
        <v>917</v>
      </c>
      <c r="N6949" t="s">
        <v>196</v>
      </c>
      <c r="O6949" t="s">
        <v>22</v>
      </c>
      <c r="P6949" t="s">
        <v>23</v>
      </c>
      <c r="Q6949" t="s">
        <v>30</v>
      </c>
    </row>
    <row r="6950" spans="1:17" x14ac:dyDescent="0.2">
      <c r="A6950" s="2">
        <v>37710</v>
      </c>
      <c r="B6950" t="s">
        <v>199</v>
      </c>
      <c r="C6950" t="s">
        <v>378</v>
      </c>
      <c r="D6950" t="s">
        <v>36</v>
      </c>
      <c r="E6950" t="s">
        <v>36</v>
      </c>
      <c r="F6950">
        <v>61</v>
      </c>
      <c r="G6950">
        <v>104</v>
      </c>
      <c r="H6950">
        <v>0</v>
      </c>
      <c r="I6950">
        <v>0</v>
      </c>
      <c r="J6950">
        <v>3</v>
      </c>
      <c r="K6950">
        <v>3</v>
      </c>
      <c r="L6950" t="s">
        <v>28</v>
      </c>
      <c r="M6950" t="s">
        <v>130</v>
      </c>
      <c r="N6950" t="s">
        <v>128</v>
      </c>
      <c r="O6950" t="s">
        <v>122</v>
      </c>
      <c r="P6950" t="s">
        <v>59</v>
      </c>
      <c r="Q6950" t="s">
        <v>24</v>
      </c>
    </row>
    <row r="6951" spans="1:17" x14ac:dyDescent="0.2">
      <c r="A6951" s="2">
        <v>37710</v>
      </c>
      <c r="B6951" t="s">
        <v>34</v>
      </c>
      <c r="C6951" t="s">
        <v>237</v>
      </c>
      <c r="D6951" t="s">
        <v>36</v>
      </c>
      <c r="E6951" t="s">
        <v>36</v>
      </c>
      <c r="F6951">
        <v>122</v>
      </c>
      <c r="G6951">
        <v>183</v>
      </c>
      <c r="H6951">
        <v>0</v>
      </c>
      <c r="I6951">
        <v>0</v>
      </c>
      <c r="J6951">
        <v>2</v>
      </c>
      <c r="K6951">
        <v>0</v>
      </c>
      <c r="L6951" t="s">
        <v>62</v>
      </c>
      <c r="M6951" t="s">
        <v>37</v>
      </c>
      <c r="N6951" t="s">
        <v>34</v>
      </c>
      <c r="O6951" t="s">
        <v>22</v>
      </c>
      <c r="P6951" t="s">
        <v>23</v>
      </c>
      <c r="Q6951" t="s">
        <v>24</v>
      </c>
    </row>
    <row r="6952" spans="1:17" x14ac:dyDescent="0.2">
      <c r="A6952" s="2">
        <v>37710</v>
      </c>
      <c r="B6952" t="s">
        <v>254</v>
      </c>
      <c r="C6952" t="s">
        <v>212</v>
      </c>
      <c r="D6952" t="s">
        <v>115</v>
      </c>
      <c r="E6952" t="s">
        <v>115</v>
      </c>
      <c r="F6952">
        <v>141</v>
      </c>
      <c r="G6952">
        <v>147</v>
      </c>
      <c r="H6952">
        <v>0</v>
      </c>
      <c r="I6952">
        <v>0</v>
      </c>
      <c r="J6952">
        <v>2</v>
      </c>
      <c r="K6952">
        <v>2</v>
      </c>
      <c r="L6952" t="s">
        <v>570</v>
      </c>
      <c r="M6952" t="s">
        <v>253</v>
      </c>
      <c r="N6952" t="s">
        <v>254</v>
      </c>
      <c r="O6952" t="s">
        <v>22</v>
      </c>
      <c r="P6952" t="s">
        <v>23</v>
      </c>
      <c r="Q6952" t="s">
        <v>30</v>
      </c>
    </row>
    <row r="6953" spans="1:17" x14ac:dyDescent="0.2">
      <c r="A6953" s="2">
        <v>37710</v>
      </c>
      <c r="B6953" t="s">
        <v>388</v>
      </c>
      <c r="C6953" t="s">
        <v>163</v>
      </c>
      <c r="D6953" t="s">
        <v>115</v>
      </c>
      <c r="E6953" t="s">
        <v>115</v>
      </c>
      <c r="F6953">
        <v>123</v>
      </c>
      <c r="G6953">
        <v>128</v>
      </c>
      <c r="H6953">
        <v>0</v>
      </c>
      <c r="I6953">
        <v>0</v>
      </c>
      <c r="J6953">
        <v>1</v>
      </c>
      <c r="K6953">
        <v>1</v>
      </c>
      <c r="L6953" t="s">
        <v>570</v>
      </c>
      <c r="M6953" t="s">
        <v>844</v>
      </c>
      <c r="N6953" t="s">
        <v>388</v>
      </c>
      <c r="O6953" t="s">
        <v>22</v>
      </c>
      <c r="P6953" t="s">
        <v>23</v>
      </c>
      <c r="Q6953" t="s">
        <v>30</v>
      </c>
    </row>
    <row r="6954" spans="1:17" x14ac:dyDescent="0.2">
      <c r="A6954" s="2">
        <v>37710</v>
      </c>
      <c r="B6954" t="s">
        <v>185</v>
      </c>
      <c r="C6954" t="s">
        <v>263</v>
      </c>
      <c r="D6954" t="s">
        <v>27</v>
      </c>
      <c r="E6954" t="s">
        <v>27</v>
      </c>
      <c r="F6954">
        <v>51</v>
      </c>
      <c r="G6954">
        <v>74</v>
      </c>
      <c r="H6954">
        <v>0</v>
      </c>
      <c r="I6954">
        <v>0</v>
      </c>
      <c r="J6954">
        <v>3</v>
      </c>
      <c r="K6954">
        <v>0</v>
      </c>
      <c r="L6954" t="s">
        <v>757</v>
      </c>
      <c r="M6954" t="s">
        <v>412</v>
      </c>
      <c r="N6954" t="s">
        <v>185</v>
      </c>
      <c r="O6954" t="s">
        <v>22</v>
      </c>
      <c r="P6954" t="s">
        <v>23</v>
      </c>
      <c r="Q6954" t="s">
        <v>24</v>
      </c>
    </row>
    <row r="6955" spans="1:17" x14ac:dyDescent="0.2">
      <c r="A6955" s="2">
        <v>37710</v>
      </c>
      <c r="B6955" t="s">
        <v>718</v>
      </c>
      <c r="C6955" t="s">
        <v>351</v>
      </c>
      <c r="D6955" t="s">
        <v>36</v>
      </c>
      <c r="E6955" t="s">
        <v>36</v>
      </c>
      <c r="F6955">
        <v>96</v>
      </c>
      <c r="G6955">
        <v>132</v>
      </c>
      <c r="H6955">
        <v>0</v>
      </c>
      <c r="I6955">
        <v>0</v>
      </c>
      <c r="J6955">
        <v>0</v>
      </c>
      <c r="K6955">
        <v>0</v>
      </c>
      <c r="L6955" t="s">
        <v>62</v>
      </c>
      <c r="M6955" t="s">
        <v>657</v>
      </c>
      <c r="N6955" t="s">
        <v>718</v>
      </c>
      <c r="O6955" t="s">
        <v>22</v>
      </c>
      <c r="P6955" t="s">
        <v>23</v>
      </c>
      <c r="Q6955" t="s">
        <v>30</v>
      </c>
    </row>
    <row r="6956" spans="1:17" x14ac:dyDescent="0.2">
      <c r="A6956" s="2">
        <v>37710</v>
      </c>
      <c r="B6956" t="s">
        <v>296</v>
      </c>
      <c r="C6956" t="s">
        <v>224</v>
      </c>
      <c r="D6956" t="s">
        <v>36</v>
      </c>
      <c r="E6956" t="s">
        <v>36</v>
      </c>
      <c r="F6956">
        <v>131</v>
      </c>
      <c r="G6956">
        <v>79</v>
      </c>
      <c r="H6956">
        <v>0</v>
      </c>
      <c r="I6956">
        <v>0</v>
      </c>
      <c r="J6956">
        <v>1</v>
      </c>
      <c r="K6956">
        <v>0</v>
      </c>
      <c r="L6956" t="s">
        <v>62</v>
      </c>
      <c r="M6956" t="s">
        <v>399</v>
      </c>
      <c r="N6956" t="s">
        <v>296</v>
      </c>
      <c r="O6956" t="s">
        <v>22</v>
      </c>
      <c r="P6956" t="s">
        <v>23</v>
      </c>
      <c r="Q6956" t="s">
        <v>24</v>
      </c>
    </row>
    <row r="6957" spans="1:17" x14ac:dyDescent="0.2">
      <c r="A6957" s="2">
        <v>37710</v>
      </c>
      <c r="B6957" t="s">
        <v>46</v>
      </c>
      <c r="C6957" t="s">
        <v>890</v>
      </c>
      <c r="D6957" t="s">
        <v>36</v>
      </c>
      <c r="E6957" t="s">
        <v>36</v>
      </c>
      <c r="F6957">
        <v>117</v>
      </c>
      <c r="G6957">
        <v>63</v>
      </c>
      <c r="H6957">
        <v>0</v>
      </c>
      <c r="I6957">
        <v>0</v>
      </c>
      <c r="J6957">
        <v>1</v>
      </c>
      <c r="K6957">
        <v>1</v>
      </c>
      <c r="L6957" t="s">
        <v>62</v>
      </c>
      <c r="M6957" t="s">
        <v>685</v>
      </c>
      <c r="N6957" t="s">
        <v>46</v>
      </c>
      <c r="O6957" t="s">
        <v>22</v>
      </c>
      <c r="P6957" t="s">
        <v>23</v>
      </c>
      <c r="Q6957" t="s">
        <v>30</v>
      </c>
    </row>
    <row r="6958" spans="1:17" x14ac:dyDescent="0.2">
      <c r="A6958" s="2">
        <v>37710</v>
      </c>
      <c r="B6958" t="s">
        <v>282</v>
      </c>
      <c r="C6958" t="s">
        <v>454</v>
      </c>
      <c r="D6958" t="s">
        <v>19</v>
      </c>
      <c r="E6958" t="s">
        <v>27</v>
      </c>
      <c r="F6958">
        <v>49</v>
      </c>
      <c r="G6958">
        <v>73</v>
      </c>
      <c r="H6958">
        <v>0</v>
      </c>
      <c r="I6958">
        <v>0</v>
      </c>
      <c r="J6958">
        <v>1</v>
      </c>
      <c r="K6958">
        <v>3</v>
      </c>
      <c r="L6958" t="s">
        <v>757</v>
      </c>
      <c r="M6958" t="s">
        <v>281</v>
      </c>
      <c r="N6958" t="s">
        <v>282</v>
      </c>
      <c r="O6958" t="s">
        <v>22</v>
      </c>
      <c r="P6958" t="s">
        <v>23</v>
      </c>
      <c r="Q6958" t="s">
        <v>41</v>
      </c>
    </row>
    <row r="6959" spans="1:17" x14ac:dyDescent="0.2">
      <c r="A6959" s="2">
        <v>37710</v>
      </c>
      <c r="B6959" t="s">
        <v>128</v>
      </c>
      <c r="C6959" t="s">
        <v>120</v>
      </c>
      <c r="D6959" t="s">
        <v>36</v>
      </c>
      <c r="E6959" t="s">
        <v>36</v>
      </c>
      <c r="F6959">
        <v>44</v>
      </c>
      <c r="G6959">
        <v>17</v>
      </c>
      <c r="H6959">
        <v>0</v>
      </c>
      <c r="I6959">
        <v>0</v>
      </c>
      <c r="J6959">
        <v>1</v>
      </c>
      <c r="K6959">
        <v>0</v>
      </c>
      <c r="L6959" t="s">
        <v>28</v>
      </c>
      <c r="M6959" t="s">
        <v>130</v>
      </c>
      <c r="N6959" t="s">
        <v>128</v>
      </c>
      <c r="O6959" t="s">
        <v>22</v>
      </c>
      <c r="P6959" t="s">
        <v>23</v>
      </c>
      <c r="Q6959" t="s">
        <v>24</v>
      </c>
    </row>
    <row r="6960" spans="1:17" x14ac:dyDescent="0.2">
      <c r="A6960" s="2">
        <v>37710</v>
      </c>
      <c r="B6960" t="s">
        <v>45</v>
      </c>
      <c r="C6960" t="s">
        <v>419</v>
      </c>
      <c r="D6960" t="s">
        <v>36</v>
      </c>
      <c r="E6960" t="s">
        <v>36</v>
      </c>
      <c r="F6960">
        <v>60</v>
      </c>
      <c r="G6960">
        <v>188</v>
      </c>
      <c r="H6960">
        <v>0</v>
      </c>
      <c r="I6960">
        <v>0</v>
      </c>
      <c r="J6960">
        <v>3</v>
      </c>
      <c r="K6960">
        <v>1</v>
      </c>
      <c r="L6960" t="s">
        <v>62</v>
      </c>
      <c r="M6960" t="s">
        <v>47</v>
      </c>
      <c r="N6960" t="s">
        <v>45</v>
      </c>
      <c r="O6960" t="s">
        <v>22</v>
      </c>
      <c r="P6960" t="s">
        <v>23</v>
      </c>
      <c r="Q6960" t="s">
        <v>24</v>
      </c>
    </row>
    <row r="6961" spans="1:17" x14ac:dyDescent="0.2">
      <c r="A6961" s="2">
        <v>37713</v>
      </c>
      <c r="B6961" t="s">
        <v>85</v>
      </c>
      <c r="C6961" t="s">
        <v>98</v>
      </c>
      <c r="D6961" t="s">
        <v>50</v>
      </c>
      <c r="E6961" t="s">
        <v>50</v>
      </c>
      <c r="F6961">
        <v>101</v>
      </c>
      <c r="G6961">
        <v>14</v>
      </c>
      <c r="H6961">
        <v>0</v>
      </c>
      <c r="I6961">
        <v>0</v>
      </c>
      <c r="J6961">
        <v>0</v>
      </c>
      <c r="K6961">
        <v>0</v>
      </c>
      <c r="L6961" t="s">
        <v>291</v>
      </c>
      <c r="M6961" t="s">
        <v>86</v>
      </c>
      <c r="N6961" t="s">
        <v>85</v>
      </c>
      <c r="O6961" t="s">
        <v>22</v>
      </c>
      <c r="P6961" t="s">
        <v>23</v>
      </c>
      <c r="Q6961" t="s">
        <v>30</v>
      </c>
    </row>
    <row r="6962" spans="1:17" x14ac:dyDescent="0.2">
      <c r="A6962" s="2">
        <v>37713</v>
      </c>
      <c r="B6962" t="s">
        <v>317</v>
      </c>
      <c r="C6962" t="s">
        <v>449</v>
      </c>
      <c r="D6962" t="s">
        <v>50</v>
      </c>
      <c r="E6962" t="s">
        <v>115</v>
      </c>
      <c r="F6962">
        <v>75</v>
      </c>
      <c r="G6962">
        <v>100</v>
      </c>
      <c r="H6962">
        <v>0</v>
      </c>
      <c r="I6962">
        <v>0</v>
      </c>
      <c r="J6962">
        <v>2</v>
      </c>
      <c r="K6962">
        <v>2</v>
      </c>
      <c r="L6962" t="s">
        <v>28</v>
      </c>
      <c r="M6962" t="s">
        <v>394</v>
      </c>
      <c r="N6962" t="s">
        <v>317</v>
      </c>
      <c r="O6962" t="s">
        <v>22</v>
      </c>
      <c r="P6962" t="s">
        <v>23</v>
      </c>
      <c r="Q6962" t="s">
        <v>30</v>
      </c>
    </row>
    <row r="6963" spans="1:17" x14ac:dyDescent="0.2">
      <c r="A6963" s="2">
        <v>37713</v>
      </c>
      <c r="B6963" t="s">
        <v>274</v>
      </c>
      <c r="C6963" t="s">
        <v>737</v>
      </c>
      <c r="D6963" t="s">
        <v>50</v>
      </c>
      <c r="E6963" t="s">
        <v>50</v>
      </c>
      <c r="F6963">
        <v>34</v>
      </c>
      <c r="G6963">
        <v>138</v>
      </c>
      <c r="H6963">
        <v>0</v>
      </c>
      <c r="I6963">
        <v>0</v>
      </c>
      <c r="J6963">
        <v>2</v>
      </c>
      <c r="K6963">
        <v>0</v>
      </c>
      <c r="L6963" t="s">
        <v>291</v>
      </c>
      <c r="M6963" t="s">
        <v>587</v>
      </c>
      <c r="N6963" t="s">
        <v>274</v>
      </c>
      <c r="O6963" t="s">
        <v>22</v>
      </c>
      <c r="P6963" t="s">
        <v>23</v>
      </c>
      <c r="Q6963" t="s">
        <v>24</v>
      </c>
    </row>
    <row r="6964" spans="1:17" x14ac:dyDescent="0.2">
      <c r="A6964" s="2">
        <v>37713</v>
      </c>
      <c r="B6964" t="s">
        <v>293</v>
      </c>
      <c r="C6964" t="s">
        <v>69</v>
      </c>
      <c r="D6964" t="s">
        <v>50</v>
      </c>
      <c r="E6964" t="s">
        <v>50</v>
      </c>
      <c r="F6964">
        <v>15</v>
      </c>
      <c r="G6964">
        <v>57</v>
      </c>
      <c r="H6964">
        <v>0</v>
      </c>
      <c r="I6964">
        <v>0</v>
      </c>
      <c r="J6964">
        <v>4</v>
      </c>
      <c r="K6964">
        <v>0</v>
      </c>
      <c r="L6964" t="s">
        <v>291</v>
      </c>
      <c r="M6964" t="s">
        <v>478</v>
      </c>
      <c r="N6964" t="s">
        <v>293</v>
      </c>
      <c r="O6964" t="s">
        <v>22</v>
      </c>
      <c r="P6964" t="s">
        <v>23</v>
      </c>
      <c r="Q6964" t="s">
        <v>24</v>
      </c>
    </row>
    <row r="6965" spans="1:17" x14ac:dyDescent="0.2">
      <c r="A6965" s="2">
        <v>37713</v>
      </c>
      <c r="B6965" t="s">
        <v>72</v>
      </c>
      <c r="C6965" t="s">
        <v>646</v>
      </c>
      <c r="D6965" t="s">
        <v>50</v>
      </c>
      <c r="E6965" t="s">
        <v>50</v>
      </c>
      <c r="F6965">
        <v>11</v>
      </c>
      <c r="G6965">
        <v>88</v>
      </c>
      <c r="H6965">
        <v>0</v>
      </c>
      <c r="I6965">
        <v>0</v>
      </c>
      <c r="J6965">
        <v>0</v>
      </c>
      <c r="K6965">
        <v>2</v>
      </c>
      <c r="L6965" t="s">
        <v>291</v>
      </c>
      <c r="M6965" t="s">
        <v>74</v>
      </c>
      <c r="N6965" t="s">
        <v>72</v>
      </c>
      <c r="O6965" t="s">
        <v>22</v>
      </c>
      <c r="P6965" t="s">
        <v>23</v>
      </c>
      <c r="Q6965" t="s">
        <v>41</v>
      </c>
    </row>
    <row r="6966" spans="1:17" x14ac:dyDescent="0.2">
      <c r="A6966" s="2">
        <v>37713</v>
      </c>
      <c r="B6966" t="s">
        <v>89</v>
      </c>
      <c r="C6966" t="s">
        <v>180</v>
      </c>
      <c r="D6966" t="s">
        <v>50</v>
      </c>
      <c r="E6966" t="s">
        <v>50</v>
      </c>
      <c r="F6966">
        <v>9</v>
      </c>
      <c r="G6966">
        <v>7</v>
      </c>
      <c r="H6966">
        <v>0</v>
      </c>
      <c r="I6966">
        <v>0</v>
      </c>
      <c r="J6966">
        <v>2</v>
      </c>
      <c r="K6966">
        <v>0</v>
      </c>
      <c r="L6966" t="s">
        <v>291</v>
      </c>
      <c r="M6966" t="s">
        <v>872</v>
      </c>
      <c r="N6966" t="s">
        <v>89</v>
      </c>
      <c r="O6966" t="s">
        <v>22</v>
      </c>
      <c r="P6966" t="s">
        <v>23</v>
      </c>
      <c r="Q6966" t="s">
        <v>24</v>
      </c>
    </row>
    <row r="6967" spans="1:17" x14ac:dyDescent="0.2">
      <c r="A6967" s="2">
        <v>37713</v>
      </c>
      <c r="B6967" t="s">
        <v>81</v>
      </c>
      <c r="C6967" t="s">
        <v>87</v>
      </c>
      <c r="D6967" t="s">
        <v>50</v>
      </c>
      <c r="E6967" t="s">
        <v>50</v>
      </c>
      <c r="F6967">
        <v>65</v>
      </c>
      <c r="G6967">
        <v>46</v>
      </c>
      <c r="H6967">
        <v>0</v>
      </c>
      <c r="I6967">
        <v>0</v>
      </c>
      <c r="J6967">
        <v>0</v>
      </c>
      <c r="K6967">
        <v>0</v>
      </c>
      <c r="L6967" t="s">
        <v>291</v>
      </c>
      <c r="M6967" t="s">
        <v>83</v>
      </c>
      <c r="N6967" t="s">
        <v>81</v>
      </c>
      <c r="O6967" t="s">
        <v>22</v>
      </c>
      <c r="P6967" t="s">
        <v>23</v>
      </c>
      <c r="Q6967" t="s">
        <v>30</v>
      </c>
    </row>
    <row r="6968" spans="1:17" x14ac:dyDescent="0.2">
      <c r="A6968" s="2">
        <v>37713</v>
      </c>
      <c r="B6968" t="s">
        <v>345</v>
      </c>
      <c r="C6968" t="s">
        <v>53</v>
      </c>
      <c r="D6968" t="s">
        <v>50</v>
      </c>
      <c r="E6968" t="s">
        <v>50</v>
      </c>
      <c r="F6968">
        <v>93</v>
      </c>
      <c r="G6968">
        <v>41</v>
      </c>
      <c r="H6968">
        <v>0</v>
      </c>
      <c r="I6968">
        <v>0</v>
      </c>
      <c r="J6968">
        <v>0</v>
      </c>
      <c r="K6968">
        <v>0</v>
      </c>
      <c r="L6968" t="s">
        <v>291</v>
      </c>
      <c r="M6968" t="s">
        <v>360</v>
      </c>
      <c r="N6968" t="s">
        <v>345</v>
      </c>
      <c r="O6968" t="s">
        <v>22</v>
      </c>
      <c r="P6968" t="s">
        <v>23</v>
      </c>
      <c r="Q6968" t="s">
        <v>30</v>
      </c>
    </row>
    <row r="6969" spans="1:17" x14ac:dyDescent="0.2">
      <c r="A6969" s="2">
        <v>37713</v>
      </c>
      <c r="B6969" t="s">
        <v>304</v>
      </c>
      <c r="C6969" t="s">
        <v>38</v>
      </c>
      <c r="D6969" t="s">
        <v>27</v>
      </c>
      <c r="E6969" t="s">
        <v>19</v>
      </c>
      <c r="F6969">
        <v>39</v>
      </c>
      <c r="G6969">
        <v>18</v>
      </c>
      <c r="H6969">
        <v>0</v>
      </c>
      <c r="I6969">
        <v>0</v>
      </c>
      <c r="J6969">
        <v>1</v>
      </c>
      <c r="K6969">
        <v>1</v>
      </c>
      <c r="L6969" t="s">
        <v>28</v>
      </c>
      <c r="M6969" t="s">
        <v>636</v>
      </c>
      <c r="N6969" t="s">
        <v>304</v>
      </c>
      <c r="O6969" t="s">
        <v>22</v>
      </c>
      <c r="P6969" t="s">
        <v>23</v>
      </c>
      <c r="Q6969" t="s">
        <v>30</v>
      </c>
    </row>
    <row r="6970" spans="1:17" x14ac:dyDescent="0.2">
      <c r="A6970" s="2">
        <v>37713</v>
      </c>
      <c r="B6970" t="s">
        <v>94</v>
      </c>
      <c r="C6970" t="s">
        <v>52</v>
      </c>
      <c r="D6970" t="s">
        <v>50</v>
      </c>
      <c r="E6970" t="s">
        <v>50</v>
      </c>
      <c r="F6970">
        <v>56</v>
      </c>
      <c r="G6970">
        <v>23</v>
      </c>
      <c r="H6970">
        <v>0</v>
      </c>
      <c r="I6970">
        <v>0</v>
      </c>
      <c r="J6970">
        <v>1</v>
      </c>
      <c r="K6970">
        <v>2</v>
      </c>
      <c r="L6970" t="s">
        <v>291</v>
      </c>
      <c r="M6970" t="s">
        <v>96</v>
      </c>
      <c r="N6970" t="s">
        <v>94</v>
      </c>
      <c r="O6970" t="s">
        <v>22</v>
      </c>
      <c r="P6970" t="s">
        <v>23</v>
      </c>
      <c r="Q6970" t="s">
        <v>41</v>
      </c>
    </row>
    <row r="6971" spans="1:17" x14ac:dyDescent="0.2">
      <c r="A6971" s="2">
        <v>37713</v>
      </c>
      <c r="B6971" t="s">
        <v>123</v>
      </c>
      <c r="C6971" t="s">
        <v>67</v>
      </c>
      <c r="D6971" t="s">
        <v>50</v>
      </c>
      <c r="E6971" t="s">
        <v>50</v>
      </c>
      <c r="F6971">
        <v>43</v>
      </c>
      <c r="G6971">
        <v>3</v>
      </c>
      <c r="H6971">
        <v>0</v>
      </c>
      <c r="I6971">
        <v>0</v>
      </c>
      <c r="J6971">
        <v>1</v>
      </c>
      <c r="K6971">
        <v>2</v>
      </c>
      <c r="L6971" t="s">
        <v>291</v>
      </c>
      <c r="M6971" t="s">
        <v>409</v>
      </c>
      <c r="N6971" t="s">
        <v>119</v>
      </c>
      <c r="O6971" t="s">
        <v>122</v>
      </c>
      <c r="P6971" t="s">
        <v>23</v>
      </c>
      <c r="Q6971" t="s">
        <v>41</v>
      </c>
    </row>
    <row r="6972" spans="1:17" x14ac:dyDescent="0.2">
      <c r="A6972" s="2">
        <v>37713</v>
      </c>
      <c r="B6972" t="s">
        <v>73</v>
      </c>
      <c r="C6972" t="s">
        <v>104</v>
      </c>
      <c r="D6972" t="s">
        <v>50</v>
      </c>
      <c r="E6972" t="s">
        <v>50</v>
      </c>
      <c r="F6972">
        <v>106</v>
      </c>
      <c r="G6972">
        <v>64</v>
      </c>
      <c r="H6972">
        <v>0</v>
      </c>
      <c r="I6972">
        <v>0</v>
      </c>
      <c r="J6972">
        <v>1</v>
      </c>
      <c r="K6972">
        <v>0</v>
      </c>
      <c r="L6972" t="s">
        <v>291</v>
      </c>
      <c r="M6972" t="s">
        <v>806</v>
      </c>
      <c r="N6972" t="s">
        <v>73</v>
      </c>
      <c r="O6972" t="s">
        <v>22</v>
      </c>
      <c r="P6972" t="s">
        <v>23</v>
      </c>
      <c r="Q6972" t="s">
        <v>24</v>
      </c>
    </row>
    <row r="6973" spans="1:17" x14ac:dyDescent="0.2">
      <c r="A6973" s="2">
        <v>37713</v>
      </c>
      <c r="B6973" t="s">
        <v>97</v>
      </c>
      <c r="C6973" t="s">
        <v>49</v>
      </c>
      <c r="D6973" t="s">
        <v>50</v>
      </c>
      <c r="E6973" t="s">
        <v>50</v>
      </c>
      <c r="F6973">
        <v>153</v>
      </c>
      <c r="G6973">
        <v>26</v>
      </c>
      <c r="H6973">
        <v>0</v>
      </c>
      <c r="I6973">
        <v>0</v>
      </c>
      <c r="J6973">
        <v>0</v>
      </c>
      <c r="K6973">
        <v>2</v>
      </c>
      <c r="L6973" t="s">
        <v>291</v>
      </c>
      <c r="M6973" t="s">
        <v>97</v>
      </c>
      <c r="N6973" t="s">
        <v>97</v>
      </c>
      <c r="O6973" t="s">
        <v>22</v>
      </c>
      <c r="P6973" t="s">
        <v>23</v>
      </c>
      <c r="Q6973" t="s">
        <v>41</v>
      </c>
    </row>
    <row r="6974" spans="1:17" x14ac:dyDescent="0.2">
      <c r="A6974" s="2">
        <v>37713</v>
      </c>
      <c r="B6974" t="s">
        <v>328</v>
      </c>
      <c r="C6974" t="s">
        <v>82</v>
      </c>
      <c r="D6974" t="s">
        <v>50</v>
      </c>
      <c r="E6974" t="s">
        <v>50</v>
      </c>
      <c r="F6974">
        <v>87</v>
      </c>
      <c r="G6974">
        <v>12</v>
      </c>
      <c r="H6974">
        <v>0</v>
      </c>
      <c r="I6974">
        <v>0</v>
      </c>
      <c r="J6974">
        <v>0</v>
      </c>
      <c r="K6974">
        <v>1</v>
      </c>
      <c r="L6974" t="s">
        <v>28</v>
      </c>
      <c r="M6974" t="s">
        <v>411</v>
      </c>
      <c r="N6974" t="s">
        <v>53</v>
      </c>
      <c r="O6974" t="s">
        <v>122</v>
      </c>
      <c r="P6974" t="s">
        <v>23</v>
      </c>
      <c r="Q6974" t="s">
        <v>41</v>
      </c>
    </row>
    <row r="6975" spans="1:17" x14ac:dyDescent="0.2">
      <c r="A6975" s="2">
        <v>37713</v>
      </c>
      <c r="B6975" t="s">
        <v>384</v>
      </c>
      <c r="C6975" t="s">
        <v>126</v>
      </c>
      <c r="D6975" t="s">
        <v>50</v>
      </c>
      <c r="E6975" t="s">
        <v>50</v>
      </c>
      <c r="F6975">
        <v>116</v>
      </c>
      <c r="G6975">
        <v>6</v>
      </c>
      <c r="H6975">
        <v>0</v>
      </c>
      <c r="I6975">
        <v>0</v>
      </c>
      <c r="J6975">
        <v>1</v>
      </c>
      <c r="K6975">
        <v>2</v>
      </c>
      <c r="L6975" t="s">
        <v>291</v>
      </c>
      <c r="M6975" t="s">
        <v>1076</v>
      </c>
      <c r="N6975" t="s">
        <v>384</v>
      </c>
      <c r="O6975" t="s">
        <v>22</v>
      </c>
      <c r="P6975" t="s">
        <v>23</v>
      </c>
      <c r="Q6975" t="s">
        <v>41</v>
      </c>
    </row>
    <row r="6976" spans="1:17" x14ac:dyDescent="0.2">
      <c r="A6976" s="2">
        <v>37713</v>
      </c>
      <c r="B6976" t="s">
        <v>100</v>
      </c>
      <c r="C6976" t="s">
        <v>153</v>
      </c>
      <c r="D6976" t="s">
        <v>50</v>
      </c>
      <c r="E6976" t="s">
        <v>50</v>
      </c>
      <c r="F6976">
        <v>107</v>
      </c>
      <c r="G6976">
        <v>48</v>
      </c>
      <c r="H6976">
        <v>0</v>
      </c>
      <c r="I6976">
        <v>0</v>
      </c>
      <c r="J6976">
        <v>0</v>
      </c>
      <c r="K6976">
        <v>2</v>
      </c>
      <c r="L6976" t="s">
        <v>291</v>
      </c>
      <c r="M6976" t="s">
        <v>102</v>
      </c>
      <c r="N6976" t="s">
        <v>100</v>
      </c>
      <c r="O6976" t="s">
        <v>22</v>
      </c>
      <c r="P6976" t="s">
        <v>23</v>
      </c>
      <c r="Q6976" t="s">
        <v>41</v>
      </c>
    </row>
    <row r="6977" spans="1:17" x14ac:dyDescent="0.2">
      <c r="A6977" s="2">
        <v>37713</v>
      </c>
      <c r="B6977" t="s">
        <v>42</v>
      </c>
      <c r="C6977" t="s">
        <v>107</v>
      </c>
      <c r="D6977" t="s">
        <v>19</v>
      </c>
      <c r="E6977" t="s">
        <v>19</v>
      </c>
      <c r="F6977">
        <v>85</v>
      </c>
      <c r="G6977">
        <v>77</v>
      </c>
      <c r="H6977">
        <v>0</v>
      </c>
      <c r="I6977">
        <v>0</v>
      </c>
      <c r="J6977">
        <v>3</v>
      </c>
      <c r="K6977">
        <v>0</v>
      </c>
      <c r="L6977" t="s">
        <v>28</v>
      </c>
      <c r="M6977" t="s">
        <v>44</v>
      </c>
      <c r="N6977" t="s">
        <v>42</v>
      </c>
      <c r="O6977" t="s">
        <v>22</v>
      </c>
      <c r="P6977" t="s">
        <v>23</v>
      </c>
      <c r="Q6977" t="s">
        <v>24</v>
      </c>
    </row>
    <row r="6978" spans="1:17" x14ac:dyDescent="0.2">
      <c r="A6978" s="2">
        <v>37713</v>
      </c>
      <c r="B6978" t="s">
        <v>90</v>
      </c>
      <c r="C6978" t="s">
        <v>125</v>
      </c>
      <c r="D6978" t="s">
        <v>50</v>
      </c>
      <c r="E6978" t="s">
        <v>50</v>
      </c>
      <c r="F6978">
        <v>33</v>
      </c>
      <c r="G6978">
        <v>162</v>
      </c>
      <c r="H6978">
        <v>0</v>
      </c>
      <c r="I6978">
        <v>0</v>
      </c>
      <c r="J6978">
        <v>5</v>
      </c>
      <c r="K6978">
        <v>0</v>
      </c>
      <c r="L6978" t="s">
        <v>291</v>
      </c>
      <c r="M6978" t="s">
        <v>455</v>
      </c>
      <c r="N6978" t="s">
        <v>90</v>
      </c>
      <c r="O6978" t="s">
        <v>22</v>
      </c>
      <c r="P6978" t="s">
        <v>23</v>
      </c>
      <c r="Q6978" t="s">
        <v>24</v>
      </c>
    </row>
    <row r="6979" spans="1:17" x14ac:dyDescent="0.2">
      <c r="A6979" s="2">
        <v>37713</v>
      </c>
      <c r="B6979" t="s">
        <v>244</v>
      </c>
      <c r="C6979" t="s">
        <v>174</v>
      </c>
      <c r="D6979" t="s">
        <v>50</v>
      </c>
      <c r="E6979" t="s">
        <v>50</v>
      </c>
      <c r="F6979">
        <v>59</v>
      </c>
      <c r="G6979">
        <v>152</v>
      </c>
      <c r="H6979">
        <v>0</v>
      </c>
      <c r="I6979">
        <v>0</v>
      </c>
      <c r="J6979">
        <v>4</v>
      </c>
      <c r="K6979">
        <v>0</v>
      </c>
      <c r="L6979" t="s">
        <v>291</v>
      </c>
      <c r="M6979" t="s">
        <v>597</v>
      </c>
      <c r="N6979" t="s">
        <v>244</v>
      </c>
      <c r="O6979" t="s">
        <v>22</v>
      </c>
      <c r="P6979" t="s">
        <v>23</v>
      </c>
      <c r="Q6979" t="s">
        <v>24</v>
      </c>
    </row>
    <row r="6980" spans="1:17" x14ac:dyDescent="0.2">
      <c r="A6980" s="2">
        <v>37713</v>
      </c>
      <c r="B6980" t="s">
        <v>249</v>
      </c>
      <c r="C6980" t="s">
        <v>145</v>
      </c>
      <c r="D6980" t="s">
        <v>50</v>
      </c>
      <c r="E6980" t="s">
        <v>50</v>
      </c>
      <c r="F6980">
        <v>36</v>
      </c>
      <c r="G6980">
        <v>86</v>
      </c>
      <c r="H6980">
        <v>0</v>
      </c>
      <c r="I6980">
        <v>0</v>
      </c>
      <c r="J6980">
        <v>4</v>
      </c>
      <c r="K6980">
        <v>1</v>
      </c>
      <c r="L6980" t="s">
        <v>291</v>
      </c>
      <c r="M6980" t="s">
        <v>529</v>
      </c>
      <c r="N6980" t="s">
        <v>249</v>
      </c>
      <c r="O6980" t="s">
        <v>22</v>
      </c>
      <c r="P6980" t="s">
        <v>23</v>
      </c>
      <c r="Q6980" t="s">
        <v>24</v>
      </c>
    </row>
    <row r="6981" spans="1:17" x14ac:dyDescent="0.2">
      <c r="A6981" s="2">
        <v>37713</v>
      </c>
      <c r="B6981" t="s">
        <v>106</v>
      </c>
      <c r="C6981" t="s">
        <v>286</v>
      </c>
      <c r="D6981" t="s">
        <v>50</v>
      </c>
      <c r="E6981" t="s">
        <v>50</v>
      </c>
      <c r="F6981">
        <v>2</v>
      </c>
      <c r="G6981">
        <v>113</v>
      </c>
      <c r="H6981">
        <v>0</v>
      </c>
      <c r="I6981">
        <v>0</v>
      </c>
      <c r="J6981">
        <v>3</v>
      </c>
      <c r="K6981">
        <v>0</v>
      </c>
      <c r="L6981" t="s">
        <v>291</v>
      </c>
      <c r="M6981" t="s">
        <v>1077</v>
      </c>
      <c r="N6981" t="s">
        <v>106</v>
      </c>
      <c r="O6981" t="s">
        <v>22</v>
      </c>
      <c r="P6981" t="s">
        <v>23</v>
      </c>
      <c r="Q6981" t="s">
        <v>24</v>
      </c>
    </row>
    <row r="6982" spans="1:17" x14ac:dyDescent="0.2">
      <c r="A6982" s="2">
        <v>37713</v>
      </c>
      <c r="B6982" t="s">
        <v>168</v>
      </c>
      <c r="C6982" t="s">
        <v>101</v>
      </c>
      <c r="D6982" t="s">
        <v>50</v>
      </c>
      <c r="E6982" t="s">
        <v>50</v>
      </c>
      <c r="F6982">
        <v>47</v>
      </c>
      <c r="G6982">
        <v>76</v>
      </c>
      <c r="H6982">
        <v>0</v>
      </c>
      <c r="I6982">
        <v>0</v>
      </c>
      <c r="J6982">
        <v>1</v>
      </c>
      <c r="K6982">
        <v>0</v>
      </c>
      <c r="L6982" t="s">
        <v>28</v>
      </c>
      <c r="M6982" t="s">
        <v>318</v>
      </c>
      <c r="N6982" t="s">
        <v>168</v>
      </c>
      <c r="O6982" t="s">
        <v>22</v>
      </c>
      <c r="P6982" t="s">
        <v>23</v>
      </c>
      <c r="Q6982" t="s">
        <v>24</v>
      </c>
    </row>
    <row r="6983" spans="1:17" x14ac:dyDescent="0.2">
      <c r="A6983" s="2">
        <v>37713</v>
      </c>
      <c r="B6983" t="s">
        <v>32</v>
      </c>
      <c r="C6983" t="s">
        <v>185</v>
      </c>
      <c r="D6983" t="s">
        <v>19</v>
      </c>
      <c r="E6983" t="s">
        <v>27</v>
      </c>
      <c r="F6983">
        <v>69</v>
      </c>
      <c r="G6983">
        <v>51</v>
      </c>
      <c r="H6983">
        <v>0</v>
      </c>
      <c r="I6983">
        <v>0</v>
      </c>
      <c r="J6983">
        <v>2</v>
      </c>
      <c r="K6983">
        <v>0</v>
      </c>
      <c r="L6983" t="s">
        <v>28</v>
      </c>
      <c r="M6983" t="s">
        <v>573</v>
      </c>
      <c r="N6983" t="s">
        <v>32</v>
      </c>
      <c r="O6983" t="s">
        <v>22</v>
      </c>
      <c r="P6983" t="s">
        <v>23</v>
      </c>
      <c r="Q6983" t="s">
        <v>24</v>
      </c>
    </row>
    <row r="6984" spans="1:17" x14ac:dyDescent="0.2">
      <c r="A6984" s="2">
        <v>37727</v>
      </c>
      <c r="B6984" t="s">
        <v>133</v>
      </c>
      <c r="C6984" t="s">
        <v>143</v>
      </c>
      <c r="D6984" t="s">
        <v>115</v>
      </c>
      <c r="E6984" t="s">
        <v>115</v>
      </c>
      <c r="F6984">
        <v>19</v>
      </c>
      <c r="G6984">
        <v>25</v>
      </c>
      <c r="H6984">
        <v>0</v>
      </c>
      <c r="I6984">
        <v>0</v>
      </c>
      <c r="J6984">
        <v>0</v>
      </c>
      <c r="K6984">
        <v>1</v>
      </c>
      <c r="L6984" t="s">
        <v>28</v>
      </c>
      <c r="M6984" t="s">
        <v>134</v>
      </c>
      <c r="N6984" t="s">
        <v>133</v>
      </c>
      <c r="O6984" t="s">
        <v>22</v>
      </c>
      <c r="P6984" t="s">
        <v>23</v>
      </c>
      <c r="Q6984" t="s">
        <v>41</v>
      </c>
    </row>
    <row r="6985" spans="1:17" x14ac:dyDescent="0.2">
      <c r="A6985" s="2">
        <v>37731</v>
      </c>
      <c r="B6985" t="s">
        <v>45</v>
      </c>
      <c r="C6985" t="s">
        <v>267</v>
      </c>
      <c r="D6985" t="s">
        <v>36</v>
      </c>
      <c r="E6985" t="s">
        <v>36</v>
      </c>
      <c r="F6985">
        <v>60</v>
      </c>
      <c r="G6985">
        <v>80</v>
      </c>
      <c r="H6985">
        <v>0</v>
      </c>
      <c r="I6985">
        <v>0</v>
      </c>
      <c r="J6985">
        <v>1</v>
      </c>
      <c r="K6985">
        <v>0</v>
      </c>
      <c r="L6985" t="s">
        <v>716</v>
      </c>
      <c r="M6985" t="s">
        <v>47</v>
      </c>
      <c r="N6985" t="s">
        <v>45</v>
      </c>
      <c r="O6985" t="s">
        <v>22</v>
      </c>
      <c r="P6985" t="s">
        <v>23</v>
      </c>
      <c r="Q6985" t="s">
        <v>24</v>
      </c>
    </row>
    <row r="6986" spans="1:17" x14ac:dyDescent="0.2">
      <c r="A6986" s="2">
        <v>37734</v>
      </c>
      <c r="B6986" t="s">
        <v>979</v>
      </c>
      <c r="C6986" t="s">
        <v>889</v>
      </c>
      <c r="D6986" t="s">
        <v>115</v>
      </c>
      <c r="E6986" t="s">
        <v>115</v>
      </c>
      <c r="F6986">
        <v>200</v>
      </c>
      <c r="G6986">
        <v>201</v>
      </c>
      <c r="H6986">
        <v>0</v>
      </c>
      <c r="I6986">
        <v>0</v>
      </c>
      <c r="J6986">
        <v>6</v>
      </c>
      <c r="K6986">
        <v>0</v>
      </c>
      <c r="L6986" t="s">
        <v>570</v>
      </c>
      <c r="M6986" t="s">
        <v>1049</v>
      </c>
      <c r="N6986" t="s">
        <v>979</v>
      </c>
      <c r="O6986" t="s">
        <v>22</v>
      </c>
      <c r="P6986" t="s">
        <v>23</v>
      </c>
      <c r="Q6986" t="s">
        <v>24</v>
      </c>
    </row>
    <row r="6987" spans="1:17" x14ac:dyDescent="0.2">
      <c r="A6987" s="2">
        <v>37735</v>
      </c>
      <c r="B6987" t="s">
        <v>150</v>
      </c>
      <c r="C6987" t="s">
        <v>378</v>
      </c>
      <c r="D6987" t="s">
        <v>36</v>
      </c>
      <c r="E6987" t="s">
        <v>36</v>
      </c>
      <c r="F6987">
        <v>70</v>
      </c>
      <c r="G6987">
        <v>101</v>
      </c>
      <c r="H6987">
        <v>0</v>
      </c>
      <c r="I6987">
        <v>0</v>
      </c>
      <c r="J6987">
        <v>3</v>
      </c>
      <c r="K6987">
        <v>1</v>
      </c>
      <c r="L6987" t="s">
        <v>28</v>
      </c>
      <c r="M6987" t="s">
        <v>1078</v>
      </c>
      <c r="N6987" t="s">
        <v>67</v>
      </c>
      <c r="O6987" t="s">
        <v>122</v>
      </c>
      <c r="P6987" t="s">
        <v>23</v>
      </c>
      <c r="Q6987" t="s">
        <v>24</v>
      </c>
    </row>
    <row r="6988" spans="1:17" x14ac:dyDescent="0.2">
      <c r="A6988" s="2">
        <v>37736</v>
      </c>
      <c r="B6988" t="s">
        <v>889</v>
      </c>
      <c r="C6988" t="s">
        <v>898</v>
      </c>
      <c r="D6988" t="s">
        <v>115</v>
      </c>
      <c r="E6988" t="s">
        <v>115</v>
      </c>
      <c r="F6988">
        <v>201</v>
      </c>
      <c r="G6988">
        <v>189</v>
      </c>
      <c r="H6988">
        <v>0</v>
      </c>
      <c r="I6988">
        <v>0</v>
      </c>
      <c r="J6988">
        <v>0</v>
      </c>
      <c r="K6988">
        <v>5</v>
      </c>
      <c r="L6988" t="s">
        <v>570</v>
      </c>
      <c r="M6988" t="s">
        <v>1049</v>
      </c>
      <c r="N6988" t="s">
        <v>979</v>
      </c>
      <c r="O6988" t="s">
        <v>122</v>
      </c>
      <c r="P6988" t="s">
        <v>23</v>
      </c>
      <c r="Q6988" t="s">
        <v>41</v>
      </c>
    </row>
    <row r="6989" spans="1:17" x14ac:dyDescent="0.2">
      <c r="A6989" s="2">
        <v>37736</v>
      </c>
      <c r="B6989" t="s">
        <v>282</v>
      </c>
      <c r="C6989" t="s">
        <v>304</v>
      </c>
      <c r="D6989" t="s">
        <v>19</v>
      </c>
      <c r="E6989" t="s">
        <v>27</v>
      </c>
      <c r="F6989">
        <v>51</v>
      </c>
      <c r="G6989">
        <v>40</v>
      </c>
      <c r="H6989">
        <v>0</v>
      </c>
      <c r="I6989">
        <v>0</v>
      </c>
      <c r="J6989">
        <v>0</v>
      </c>
      <c r="K6989">
        <v>2</v>
      </c>
      <c r="L6989" t="s">
        <v>757</v>
      </c>
      <c r="M6989" t="s">
        <v>1079</v>
      </c>
      <c r="N6989" t="s">
        <v>705</v>
      </c>
      <c r="O6989" t="s">
        <v>122</v>
      </c>
      <c r="P6989" t="s">
        <v>23</v>
      </c>
      <c r="Q6989" t="s">
        <v>41</v>
      </c>
    </row>
    <row r="6990" spans="1:17" x14ac:dyDescent="0.2">
      <c r="A6990" s="2">
        <v>37738</v>
      </c>
      <c r="B6990" t="s">
        <v>979</v>
      </c>
      <c r="C6990" t="s">
        <v>898</v>
      </c>
      <c r="D6990" t="s">
        <v>115</v>
      </c>
      <c r="E6990" t="s">
        <v>115</v>
      </c>
      <c r="F6990">
        <v>200</v>
      </c>
      <c r="G6990">
        <v>189</v>
      </c>
      <c r="H6990">
        <v>0</v>
      </c>
      <c r="I6990">
        <v>0</v>
      </c>
      <c r="J6990">
        <v>0</v>
      </c>
      <c r="K6990">
        <v>0</v>
      </c>
      <c r="L6990" t="s">
        <v>570</v>
      </c>
      <c r="M6990" t="s">
        <v>1049</v>
      </c>
      <c r="N6990" t="s">
        <v>979</v>
      </c>
      <c r="O6990" t="s">
        <v>22</v>
      </c>
      <c r="P6990" t="s">
        <v>23</v>
      </c>
      <c r="Q6990" t="s">
        <v>30</v>
      </c>
    </row>
    <row r="6991" spans="1:17" x14ac:dyDescent="0.2">
      <c r="A6991" s="2">
        <v>37738</v>
      </c>
      <c r="B6991" t="s">
        <v>48</v>
      </c>
      <c r="C6991" t="s">
        <v>560</v>
      </c>
      <c r="D6991" t="s">
        <v>50</v>
      </c>
      <c r="E6991" t="s">
        <v>50</v>
      </c>
      <c r="F6991">
        <v>120</v>
      </c>
      <c r="G6991">
        <v>123</v>
      </c>
      <c r="H6991">
        <v>0</v>
      </c>
      <c r="I6991">
        <v>0</v>
      </c>
      <c r="J6991">
        <v>3</v>
      </c>
      <c r="K6991">
        <v>2</v>
      </c>
      <c r="L6991" t="s">
        <v>28</v>
      </c>
      <c r="M6991" t="s">
        <v>51</v>
      </c>
      <c r="N6991" t="s">
        <v>48</v>
      </c>
      <c r="O6991" t="s">
        <v>22</v>
      </c>
      <c r="P6991" t="s">
        <v>23</v>
      </c>
      <c r="Q6991" t="s">
        <v>24</v>
      </c>
    </row>
    <row r="6992" spans="1:17" x14ac:dyDescent="0.2">
      <c r="A6992" s="2">
        <v>37738</v>
      </c>
      <c r="B6992" t="s">
        <v>378</v>
      </c>
      <c r="C6992" t="s">
        <v>111</v>
      </c>
      <c r="D6992" t="s">
        <v>36</v>
      </c>
      <c r="E6992" t="s">
        <v>36</v>
      </c>
      <c r="F6992">
        <v>101</v>
      </c>
      <c r="G6992">
        <v>79</v>
      </c>
      <c r="H6992">
        <v>0</v>
      </c>
      <c r="I6992">
        <v>0</v>
      </c>
      <c r="J6992">
        <v>0</v>
      </c>
      <c r="K6992">
        <v>2</v>
      </c>
      <c r="L6992" t="s">
        <v>28</v>
      </c>
      <c r="M6992" t="s">
        <v>154</v>
      </c>
      <c r="N6992" t="s">
        <v>67</v>
      </c>
      <c r="O6992" t="s">
        <v>122</v>
      </c>
      <c r="P6992" t="s">
        <v>23</v>
      </c>
      <c r="Q6992" t="s">
        <v>41</v>
      </c>
    </row>
    <row r="6993" spans="1:17" x14ac:dyDescent="0.2">
      <c r="A6993" s="2">
        <v>37740</v>
      </c>
      <c r="B6993" t="s">
        <v>48</v>
      </c>
      <c r="C6993" t="s">
        <v>560</v>
      </c>
      <c r="D6993" t="s">
        <v>50</v>
      </c>
      <c r="E6993" t="s">
        <v>50</v>
      </c>
      <c r="F6993">
        <v>120</v>
      </c>
      <c r="G6993">
        <v>123</v>
      </c>
      <c r="H6993">
        <v>0</v>
      </c>
      <c r="I6993">
        <v>0</v>
      </c>
      <c r="J6993">
        <v>2</v>
      </c>
      <c r="K6993">
        <v>1</v>
      </c>
      <c r="L6993" t="s">
        <v>28</v>
      </c>
      <c r="M6993" t="s">
        <v>866</v>
      </c>
      <c r="N6993" t="s">
        <v>48</v>
      </c>
      <c r="O6993" t="s">
        <v>22</v>
      </c>
      <c r="P6993" t="s">
        <v>23</v>
      </c>
      <c r="Q6993" t="s">
        <v>24</v>
      </c>
    </row>
    <row r="6994" spans="1:17" x14ac:dyDescent="0.2">
      <c r="A6994" s="2">
        <v>37741</v>
      </c>
      <c r="B6994" t="s">
        <v>737</v>
      </c>
      <c r="C6994" t="s">
        <v>81</v>
      </c>
      <c r="D6994" t="s">
        <v>50</v>
      </c>
      <c r="E6994" t="s">
        <v>50</v>
      </c>
      <c r="F6994">
        <v>142</v>
      </c>
      <c r="G6994">
        <v>65</v>
      </c>
      <c r="H6994">
        <v>0</v>
      </c>
      <c r="I6994">
        <v>0</v>
      </c>
      <c r="J6994">
        <v>0</v>
      </c>
      <c r="K6994">
        <v>2</v>
      </c>
      <c r="L6994" t="s">
        <v>291</v>
      </c>
      <c r="M6994" t="s">
        <v>819</v>
      </c>
      <c r="N6994" t="s">
        <v>737</v>
      </c>
      <c r="O6994" t="s">
        <v>22</v>
      </c>
      <c r="P6994" t="s">
        <v>23</v>
      </c>
      <c r="Q6994" t="s">
        <v>41</v>
      </c>
    </row>
    <row r="6995" spans="1:17" x14ac:dyDescent="0.2">
      <c r="A6995" s="2">
        <v>37741</v>
      </c>
      <c r="B6995" t="s">
        <v>147</v>
      </c>
      <c r="C6995" t="s">
        <v>90</v>
      </c>
      <c r="D6995" t="s">
        <v>50</v>
      </c>
      <c r="E6995" t="s">
        <v>50</v>
      </c>
      <c r="F6995">
        <v>16</v>
      </c>
      <c r="G6995">
        <v>28</v>
      </c>
      <c r="H6995">
        <v>0</v>
      </c>
      <c r="I6995">
        <v>0</v>
      </c>
      <c r="J6995">
        <v>3</v>
      </c>
      <c r="K6995">
        <v>1</v>
      </c>
      <c r="L6995" t="s">
        <v>28</v>
      </c>
      <c r="M6995" t="s">
        <v>148</v>
      </c>
      <c r="N6995" t="s">
        <v>147</v>
      </c>
      <c r="O6995" t="s">
        <v>22</v>
      </c>
      <c r="P6995" t="s">
        <v>23</v>
      </c>
      <c r="Q6995" t="s">
        <v>24</v>
      </c>
    </row>
    <row r="6996" spans="1:17" x14ac:dyDescent="0.2">
      <c r="A6996" s="2">
        <v>37741</v>
      </c>
      <c r="B6996" t="s">
        <v>87</v>
      </c>
      <c r="C6996" t="s">
        <v>85</v>
      </c>
      <c r="D6996" t="s">
        <v>50</v>
      </c>
      <c r="E6996" t="s">
        <v>50</v>
      </c>
      <c r="F6996">
        <v>38</v>
      </c>
      <c r="G6996">
        <v>88</v>
      </c>
      <c r="H6996">
        <v>0</v>
      </c>
      <c r="I6996">
        <v>0</v>
      </c>
      <c r="J6996">
        <v>2</v>
      </c>
      <c r="K6996">
        <v>0</v>
      </c>
      <c r="L6996" t="s">
        <v>28</v>
      </c>
      <c r="M6996" t="s">
        <v>88</v>
      </c>
      <c r="N6996" t="s">
        <v>87</v>
      </c>
      <c r="O6996" t="s">
        <v>22</v>
      </c>
      <c r="P6996" t="s">
        <v>23</v>
      </c>
      <c r="Q6996" t="s">
        <v>24</v>
      </c>
    </row>
    <row r="6997" spans="1:17" x14ac:dyDescent="0.2">
      <c r="A6997" s="2">
        <v>37741</v>
      </c>
      <c r="B6997" t="s">
        <v>107</v>
      </c>
      <c r="C6997" t="s">
        <v>131</v>
      </c>
      <c r="D6997" t="s">
        <v>19</v>
      </c>
      <c r="E6997" t="s">
        <v>27</v>
      </c>
      <c r="F6997">
        <v>80</v>
      </c>
      <c r="G6997">
        <v>18</v>
      </c>
      <c r="H6997">
        <v>0</v>
      </c>
      <c r="I6997">
        <v>0</v>
      </c>
      <c r="J6997">
        <v>1</v>
      </c>
      <c r="K6997">
        <v>0</v>
      </c>
      <c r="L6997" t="s">
        <v>28</v>
      </c>
      <c r="M6997" t="s">
        <v>310</v>
      </c>
      <c r="N6997" t="s">
        <v>107</v>
      </c>
      <c r="O6997" t="s">
        <v>22</v>
      </c>
      <c r="P6997" t="s">
        <v>23</v>
      </c>
      <c r="Q6997" t="s">
        <v>24</v>
      </c>
    </row>
    <row r="6998" spans="1:17" x14ac:dyDescent="0.2">
      <c r="A6998" s="2">
        <v>37741</v>
      </c>
      <c r="B6998" t="s">
        <v>293</v>
      </c>
      <c r="C6998" t="s">
        <v>180</v>
      </c>
      <c r="D6998" t="s">
        <v>50</v>
      </c>
      <c r="E6998" t="s">
        <v>50</v>
      </c>
      <c r="F6998">
        <v>13</v>
      </c>
      <c r="G6998">
        <v>8</v>
      </c>
      <c r="H6998">
        <v>0</v>
      </c>
      <c r="I6998">
        <v>0</v>
      </c>
      <c r="J6998">
        <v>4</v>
      </c>
      <c r="K6998">
        <v>0</v>
      </c>
      <c r="L6998" t="s">
        <v>28</v>
      </c>
      <c r="M6998" t="s">
        <v>653</v>
      </c>
      <c r="N6998" t="s">
        <v>293</v>
      </c>
      <c r="O6998" t="s">
        <v>22</v>
      </c>
      <c r="P6998" t="s">
        <v>23</v>
      </c>
      <c r="Q6998" t="s">
        <v>24</v>
      </c>
    </row>
    <row r="6999" spans="1:17" x14ac:dyDescent="0.2">
      <c r="A6999" s="2">
        <v>37741</v>
      </c>
      <c r="B6999" t="s">
        <v>72</v>
      </c>
      <c r="C6999" t="s">
        <v>168</v>
      </c>
      <c r="D6999" t="s">
        <v>50</v>
      </c>
      <c r="E6999" t="s">
        <v>50</v>
      </c>
      <c r="F6999">
        <v>11</v>
      </c>
      <c r="G6999">
        <v>45</v>
      </c>
      <c r="H6999">
        <v>0</v>
      </c>
      <c r="I6999">
        <v>0</v>
      </c>
      <c r="J6999">
        <v>1</v>
      </c>
      <c r="K6999">
        <v>0</v>
      </c>
      <c r="L6999" t="s">
        <v>28</v>
      </c>
      <c r="M6999" t="s">
        <v>74</v>
      </c>
      <c r="N6999" t="s">
        <v>72</v>
      </c>
      <c r="O6999" t="s">
        <v>22</v>
      </c>
      <c r="P6999" t="s">
        <v>23</v>
      </c>
      <c r="Q6999" t="s">
        <v>24</v>
      </c>
    </row>
    <row r="7000" spans="1:17" x14ac:dyDescent="0.2">
      <c r="A7000" s="2">
        <v>37741</v>
      </c>
      <c r="B7000" t="s">
        <v>70</v>
      </c>
      <c r="C7000" t="s">
        <v>76</v>
      </c>
      <c r="D7000" t="s">
        <v>50</v>
      </c>
      <c r="E7000" t="s">
        <v>50</v>
      </c>
      <c r="F7000">
        <v>47</v>
      </c>
      <c r="G7000">
        <v>68</v>
      </c>
      <c r="H7000">
        <v>0</v>
      </c>
      <c r="I7000">
        <v>0</v>
      </c>
      <c r="J7000">
        <v>3</v>
      </c>
      <c r="K7000">
        <v>0</v>
      </c>
      <c r="L7000" t="s">
        <v>28</v>
      </c>
      <c r="M7000" t="s">
        <v>1080</v>
      </c>
      <c r="N7000" t="s">
        <v>70</v>
      </c>
      <c r="O7000" t="s">
        <v>22</v>
      </c>
      <c r="P7000" t="s">
        <v>23</v>
      </c>
      <c r="Q7000" t="s">
        <v>24</v>
      </c>
    </row>
    <row r="7001" spans="1:17" x14ac:dyDescent="0.2">
      <c r="A7001" s="2">
        <v>37741</v>
      </c>
      <c r="B7001" t="s">
        <v>67</v>
      </c>
      <c r="C7001" t="s">
        <v>183</v>
      </c>
      <c r="D7001" t="s">
        <v>50</v>
      </c>
      <c r="E7001" t="s">
        <v>36</v>
      </c>
      <c r="F7001">
        <v>3</v>
      </c>
      <c r="G7001">
        <v>42</v>
      </c>
      <c r="H7001">
        <v>0</v>
      </c>
      <c r="I7001">
        <v>0</v>
      </c>
      <c r="J7001">
        <v>5</v>
      </c>
      <c r="K7001">
        <v>0</v>
      </c>
      <c r="L7001" t="s">
        <v>28</v>
      </c>
      <c r="M7001" t="s">
        <v>769</v>
      </c>
      <c r="N7001" t="s">
        <v>67</v>
      </c>
      <c r="O7001" t="s">
        <v>22</v>
      </c>
      <c r="P7001" t="s">
        <v>23</v>
      </c>
      <c r="Q7001" t="s">
        <v>24</v>
      </c>
    </row>
    <row r="7002" spans="1:17" x14ac:dyDescent="0.2">
      <c r="A7002" s="2">
        <v>37741</v>
      </c>
      <c r="B7002" t="s">
        <v>345</v>
      </c>
      <c r="C7002" t="s">
        <v>95</v>
      </c>
      <c r="D7002" t="s">
        <v>50</v>
      </c>
      <c r="E7002" t="s">
        <v>50</v>
      </c>
      <c r="F7002">
        <v>93</v>
      </c>
      <c r="G7002">
        <v>24</v>
      </c>
      <c r="H7002">
        <v>0</v>
      </c>
      <c r="I7002">
        <v>0</v>
      </c>
      <c r="J7002">
        <v>1</v>
      </c>
      <c r="K7002">
        <v>0</v>
      </c>
      <c r="L7002" t="s">
        <v>291</v>
      </c>
      <c r="M7002" t="s">
        <v>360</v>
      </c>
      <c r="N7002" t="s">
        <v>345</v>
      </c>
      <c r="O7002" t="s">
        <v>22</v>
      </c>
      <c r="P7002" t="s">
        <v>23</v>
      </c>
      <c r="Q7002" t="s">
        <v>24</v>
      </c>
    </row>
    <row r="7003" spans="1:17" x14ac:dyDescent="0.2">
      <c r="A7003" s="2">
        <v>37741</v>
      </c>
      <c r="B7003" t="s">
        <v>304</v>
      </c>
      <c r="C7003" t="s">
        <v>43</v>
      </c>
      <c r="D7003" t="s">
        <v>27</v>
      </c>
      <c r="E7003" t="s">
        <v>19</v>
      </c>
      <c r="F7003">
        <v>40</v>
      </c>
      <c r="G7003">
        <v>35</v>
      </c>
      <c r="H7003">
        <v>0</v>
      </c>
      <c r="I7003">
        <v>0</v>
      </c>
      <c r="J7003">
        <v>0</v>
      </c>
      <c r="K7003">
        <v>0</v>
      </c>
      <c r="L7003" t="s">
        <v>28</v>
      </c>
      <c r="M7003" t="s">
        <v>215</v>
      </c>
      <c r="N7003" t="s">
        <v>77</v>
      </c>
      <c r="O7003" t="s">
        <v>122</v>
      </c>
      <c r="P7003" t="s">
        <v>23</v>
      </c>
      <c r="Q7003" t="s">
        <v>30</v>
      </c>
    </row>
    <row r="7004" spans="1:17" x14ac:dyDescent="0.2">
      <c r="A7004" s="2">
        <v>37741</v>
      </c>
      <c r="B7004" t="s">
        <v>94</v>
      </c>
      <c r="C7004" t="s">
        <v>97</v>
      </c>
      <c r="D7004" t="s">
        <v>50</v>
      </c>
      <c r="E7004" t="s">
        <v>50</v>
      </c>
      <c r="F7004">
        <v>58</v>
      </c>
      <c r="G7004">
        <v>154</v>
      </c>
      <c r="H7004">
        <v>0</v>
      </c>
      <c r="I7004">
        <v>0</v>
      </c>
      <c r="J7004">
        <v>5</v>
      </c>
      <c r="K7004">
        <v>1</v>
      </c>
      <c r="L7004" t="s">
        <v>28</v>
      </c>
      <c r="M7004" t="s">
        <v>96</v>
      </c>
      <c r="N7004" t="s">
        <v>94</v>
      </c>
      <c r="O7004" t="s">
        <v>22</v>
      </c>
      <c r="P7004" t="s">
        <v>23</v>
      </c>
      <c r="Q7004" t="s">
        <v>24</v>
      </c>
    </row>
    <row r="7005" spans="1:17" x14ac:dyDescent="0.2">
      <c r="A7005" s="2">
        <v>37741</v>
      </c>
      <c r="B7005" t="s">
        <v>98</v>
      </c>
      <c r="C7005" t="s">
        <v>49</v>
      </c>
      <c r="D7005" t="s">
        <v>50</v>
      </c>
      <c r="E7005" t="s">
        <v>50</v>
      </c>
      <c r="F7005">
        <v>15</v>
      </c>
      <c r="G7005">
        <v>23</v>
      </c>
      <c r="H7005">
        <v>0</v>
      </c>
      <c r="I7005">
        <v>0</v>
      </c>
      <c r="J7005">
        <v>1</v>
      </c>
      <c r="K7005">
        <v>0</v>
      </c>
      <c r="L7005" t="s">
        <v>28</v>
      </c>
      <c r="M7005" t="s">
        <v>99</v>
      </c>
      <c r="N7005" t="s">
        <v>98</v>
      </c>
      <c r="O7005" t="s">
        <v>22</v>
      </c>
      <c r="P7005" t="s">
        <v>23</v>
      </c>
      <c r="Q7005" t="s">
        <v>24</v>
      </c>
    </row>
    <row r="7006" spans="1:17" x14ac:dyDescent="0.2">
      <c r="A7006" s="2">
        <v>37741</v>
      </c>
      <c r="B7006" t="s">
        <v>123</v>
      </c>
      <c r="C7006" t="s">
        <v>145</v>
      </c>
      <c r="D7006" t="s">
        <v>50</v>
      </c>
      <c r="E7006" t="s">
        <v>50</v>
      </c>
      <c r="F7006">
        <v>44</v>
      </c>
      <c r="G7006">
        <v>87</v>
      </c>
      <c r="H7006">
        <v>0</v>
      </c>
      <c r="I7006">
        <v>0</v>
      </c>
      <c r="J7006">
        <v>2</v>
      </c>
      <c r="K7006">
        <v>0</v>
      </c>
      <c r="L7006" t="s">
        <v>291</v>
      </c>
      <c r="M7006" t="s">
        <v>409</v>
      </c>
      <c r="N7006" t="s">
        <v>119</v>
      </c>
      <c r="O7006" t="s">
        <v>122</v>
      </c>
      <c r="P7006" t="s">
        <v>23</v>
      </c>
      <c r="Q7006" t="s">
        <v>24</v>
      </c>
    </row>
    <row r="7007" spans="1:17" x14ac:dyDescent="0.2">
      <c r="A7007" s="2">
        <v>37741</v>
      </c>
      <c r="B7007" t="s">
        <v>101</v>
      </c>
      <c r="C7007" t="s">
        <v>125</v>
      </c>
      <c r="D7007" t="s">
        <v>50</v>
      </c>
      <c r="E7007" t="s">
        <v>50</v>
      </c>
      <c r="F7007">
        <v>86</v>
      </c>
      <c r="G7007">
        <v>164</v>
      </c>
      <c r="H7007">
        <v>0</v>
      </c>
      <c r="I7007">
        <v>0</v>
      </c>
      <c r="J7007">
        <v>3</v>
      </c>
      <c r="K7007">
        <v>0</v>
      </c>
      <c r="L7007" t="s">
        <v>291</v>
      </c>
      <c r="M7007" t="s">
        <v>331</v>
      </c>
      <c r="N7007" t="s">
        <v>101</v>
      </c>
      <c r="O7007" t="s">
        <v>22</v>
      </c>
      <c r="P7007" t="s">
        <v>23</v>
      </c>
      <c r="Q7007" t="s">
        <v>24</v>
      </c>
    </row>
    <row r="7008" spans="1:17" x14ac:dyDescent="0.2">
      <c r="A7008" s="2">
        <v>37741</v>
      </c>
      <c r="B7008" t="s">
        <v>718</v>
      </c>
      <c r="C7008" t="s">
        <v>39</v>
      </c>
      <c r="D7008" t="s">
        <v>36</v>
      </c>
      <c r="E7008" t="s">
        <v>19</v>
      </c>
      <c r="F7008">
        <v>98</v>
      </c>
      <c r="G7008">
        <v>6</v>
      </c>
      <c r="H7008">
        <v>0</v>
      </c>
      <c r="I7008">
        <v>0</v>
      </c>
      <c r="J7008">
        <v>1</v>
      </c>
      <c r="K7008">
        <v>3</v>
      </c>
      <c r="L7008" t="s">
        <v>28</v>
      </c>
      <c r="M7008" t="s">
        <v>657</v>
      </c>
      <c r="N7008" t="s">
        <v>718</v>
      </c>
      <c r="O7008" t="s">
        <v>22</v>
      </c>
      <c r="P7008" t="s">
        <v>23</v>
      </c>
      <c r="Q7008" t="s">
        <v>41</v>
      </c>
    </row>
    <row r="7009" spans="1:17" x14ac:dyDescent="0.2">
      <c r="A7009" s="2">
        <v>37741</v>
      </c>
      <c r="B7009" t="s">
        <v>174</v>
      </c>
      <c r="C7009" t="s">
        <v>113</v>
      </c>
      <c r="D7009" t="s">
        <v>50</v>
      </c>
      <c r="E7009" t="s">
        <v>115</v>
      </c>
      <c r="F7009">
        <v>152</v>
      </c>
      <c r="G7009">
        <v>39</v>
      </c>
      <c r="H7009">
        <v>0</v>
      </c>
      <c r="I7009">
        <v>0</v>
      </c>
      <c r="J7009">
        <v>1</v>
      </c>
      <c r="K7009">
        <v>0</v>
      </c>
      <c r="L7009" t="s">
        <v>28</v>
      </c>
      <c r="M7009" t="s">
        <v>820</v>
      </c>
      <c r="N7009" t="s">
        <v>174</v>
      </c>
      <c r="O7009" t="s">
        <v>22</v>
      </c>
      <c r="P7009" t="s">
        <v>23</v>
      </c>
      <c r="Q7009" t="s">
        <v>24</v>
      </c>
    </row>
    <row r="7010" spans="1:17" x14ac:dyDescent="0.2">
      <c r="A7010" s="2">
        <v>37741</v>
      </c>
      <c r="B7010" t="s">
        <v>73</v>
      </c>
      <c r="C7010" t="s">
        <v>92</v>
      </c>
      <c r="D7010" t="s">
        <v>50</v>
      </c>
      <c r="E7010" t="s">
        <v>50</v>
      </c>
      <c r="F7010">
        <v>97</v>
      </c>
      <c r="G7010">
        <v>29</v>
      </c>
      <c r="H7010">
        <v>0</v>
      </c>
      <c r="I7010">
        <v>0</v>
      </c>
      <c r="J7010">
        <v>0</v>
      </c>
      <c r="K7010">
        <v>1</v>
      </c>
      <c r="L7010" t="s">
        <v>28</v>
      </c>
      <c r="M7010" t="s">
        <v>806</v>
      </c>
      <c r="N7010" t="s">
        <v>73</v>
      </c>
      <c r="O7010" t="s">
        <v>22</v>
      </c>
      <c r="P7010" t="s">
        <v>23</v>
      </c>
      <c r="Q7010" t="s">
        <v>41</v>
      </c>
    </row>
    <row r="7011" spans="1:17" x14ac:dyDescent="0.2">
      <c r="A7011" s="2">
        <v>37741</v>
      </c>
      <c r="B7011" t="s">
        <v>184</v>
      </c>
      <c r="C7011" t="s">
        <v>249</v>
      </c>
      <c r="D7011" t="s">
        <v>50</v>
      </c>
      <c r="E7011" t="s">
        <v>50</v>
      </c>
      <c r="F7011">
        <v>127</v>
      </c>
      <c r="G7011">
        <v>37</v>
      </c>
      <c r="H7011">
        <v>0</v>
      </c>
      <c r="I7011">
        <v>0</v>
      </c>
      <c r="J7011">
        <v>1</v>
      </c>
      <c r="K7011">
        <v>3</v>
      </c>
      <c r="L7011" t="s">
        <v>291</v>
      </c>
      <c r="M7011" t="s">
        <v>193</v>
      </c>
      <c r="N7011" t="s">
        <v>184</v>
      </c>
      <c r="O7011" t="s">
        <v>22</v>
      </c>
      <c r="P7011" t="s">
        <v>23</v>
      </c>
      <c r="Q7011" t="s">
        <v>41</v>
      </c>
    </row>
    <row r="7012" spans="1:17" x14ac:dyDescent="0.2">
      <c r="A7012" s="2">
        <v>37741</v>
      </c>
      <c r="B7012" t="s">
        <v>26</v>
      </c>
      <c r="C7012" t="s">
        <v>25</v>
      </c>
      <c r="D7012" t="s">
        <v>27</v>
      </c>
      <c r="E7012" t="s">
        <v>19</v>
      </c>
      <c r="F7012">
        <v>9</v>
      </c>
      <c r="G7012">
        <v>1</v>
      </c>
      <c r="H7012">
        <v>0</v>
      </c>
      <c r="I7012">
        <v>0</v>
      </c>
      <c r="J7012">
        <v>0</v>
      </c>
      <c r="K7012">
        <v>0</v>
      </c>
      <c r="L7012" t="s">
        <v>28</v>
      </c>
      <c r="M7012" t="s">
        <v>216</v>
      </c>
      <c r="N7012" t="s">
        <v>26</v>
      </c>
      <c r="O7012" t="s">
        <v>22</v>
      </c>
      <c r="P7012" t="s">
        <v>23</v>
      </c>
      <c r="Q7012" t="s">
        <v>30</v>
      </c>
    </row>
    <row r="7013" spans="1:17" x14ac:dyDescent="0.2">
      <c r="A7013" s="2">
        <v>37741</v>
      </c>
      <c r="B7013" t="s">
        <v>110</v>
      </c>
      <c r="C7013" t="s">
        <v>136</v>
      </c>
      <c r="D7013" t="s">
        <v>36</v>
      </c>
      <c r="E7013" t="s">
        <v>36</v>
      </c>
      <c r="F7013">
        <v>36</v>
      </c>
      <c r="G7013">
        <v>67</v>
      </c>
      <c r="H7013">
        <v>0</v>
      </c>
      <c r="I7013">
        <v>0</v>
      </c>
      <c r="J7013">
        <v>0</v>
      </c>
      <c r="K7013">
        <v>1</v>
      </c>
      <c r="L7013" t="s">
        <v>28</v>
      </c>
      <c r="M7013" t="s">
        <v>142</v>
      </c>
      <c r="N7013" t="s">
        <v>110</v>
      </c>
      <c r="O7013" t="s">
        <v>22</v>
      </c>
      <c r="P7013" t="s">
        <v>23</v>
      </c>
      <c r="Q7013" t="s">
        <v>41</v>
      </c>
    </row>
    <row r="7014" spans="1:17" x14ac:dyDescent="0.2">
      <c r="A7014" s="2">
        <v>37741</v>
      </c>
      <c r="B7014" t="s">
        <v>126</v>
      </c>
      <c r="C7014" t="s">
        <v>82</v>
      </c>
      <c r="D7014" t="s">
        <v>50</v>
      </c>
      <c r="E7014" t="s">
        <v>50</v>
      </c>
      <c r="F7014">
        <v>5</v>
      </c>
      <c r="G7014">
        <v>12</v>
      </c>
      <c r="H7014">
        <v>0</v>
      </c>
      <c r="I7014">
        <v>0</v>
      </c>
      <c r="J7014">
        <v>1</v>
      </c>
      <c r="K7014">
        <v>1</v>
      </c>
      <c r="L7014" t="s">
        <v>28</v>
      </c>
      <c r="M7014" t="s">
        <v>330</v>
      </c>
      <c r="N7014" t="s">
        <v>126</v>
      </c>
      <c r="O7014" t="s">
        <v>22</v>
      </c>
      <c r="P7014" t="s">
        <v>23</v>
      </c>
      <c r="Q7014" t="s">
        <v>30</v>
      </c>
    </row>
    <row r="7015" spans="1:17" x14ac:dyDescent="0.2">
      <c r="A7015" s="2">
        <v>37741</v>
      </c>
      <c r="B7015" t="s">
        <v>42</v>
      </c>
      <c r="C7015" t="s">
        <v>38</v>
      </c>
      <c r="D7015" t="s">
        <v>19</v>
      </c>
      <c r="E7015" t="s">
        <v>19</v>
      </c>
      <c r="F7015">
        <v>78</v>
      </c>
      <c r="G7015">
        <v>19</v>
      </c>
      <c r="H7015">
        <v>0</v>
      </c>
      <c r="I7015">
        <v>0</v>
      </c>
      <c r="J7015">
        <v>0</v>
      </c>
      <c r="K7015">
        <v>1</v>
      </c>
      <c r="L7015" t="s">
        <v>28</v>
      </c>
      <c r="M7015" t="s">
        <v>44</v>
      </c>
      <c r="N7015" t="s">
        <v>42</v>
      </c>
      <c r="O7015" t="s">
        <v>22</v>
      </c>
      <c r="P7015" t="s">
        <v>23</v>
      </c>
      <c r="Q7015" t="s">
        <v>41</v>
      </c>
    </row>
    <row r="7016" spans="1:17" x14ac:dyDescent="0.2">
      <c r="A7016" s="2">
        <v>37741</v>
      </c>
      <c r="B7016" t="s">
        <v>104</v>
      </c>
      <c r="C7016" t="s">
        <v>69</v>
      </c>
      <c r="D7016" t="s">
        <v>50</v>
      </c>
      <c r="E7016" t="s">
        <v>50</v>
      </c>
      <c r="F7016">
        <v>59</v>
      </c>
      <c r="G7016">
        <v>61</v>
      </c>
      <c r="H7016">
        <v>0</v>
      </c>
      <c r="I7016">
        <v>0</v>
      </c>
      <c r="J7016">
        <v>0</v>
      </c>
      <c r="K7016">
        <v>2</v>
      </c>
      <c r="L7016" t="s">
        <v>28</v>
      </c>
      <c r="M7016" t="s">
        <v>273</v>
      </c>
      <c r="N7016" t="s">
        <v>104</v>
      </c>
      <c r="O7016" t="s">
        <v>22</v>
      </c>
      <c r="P7016" t="s">
        <v>23</v>
      </c>
      <c r="Q7016" t="s">
        <v>41</v>
      </c>
    </row>
    <row r="7017" spans="1:17" x14ac:dyDescent="0.2">
      <c r="A7017" s="2">
        <v>37741</v>
      </c>
      <c r="B7017" t="s">
        <v>244</v>
      </c>
      <c r="C7017" t="s">
        <v>153</v>
      </c>
      <c r="D7017" t="s">
        <v>50</v>
      </c>
      <c r="E7017" t="s">
        <v>50</v>
      </c>
      <c r="F7017">
        <v>53</v>
      </c>
      <c r="G7017">
        <v>46</v>
      </c>
      <c r="H7017">
        <v>0</v>
      </c>
      <c r="I7017">
        <v>0</v>
      </c>
      <c r="J7017">
        <v>2</v>
      </c>
      <c r="K7017">
        <v>2</v>
      </c>
      <c r="L7017" t="s">
        <v>28</v>
      </c>
      <c r="M7017" t="s">
        <v>1081</v>
      </c>
      <c r="N7017" t="s">
        <v>244</v>
      </c>
      <c r="O7017" t="s">
        <v>22</v>
      </c>
      <c r="P7017" t="s">
        <v>23</v>
      </c>
      <c r="Q7017" t="s">
        <v>30</v>
      </c>
    </row>
    <row r="7018" spans="1:17" x14ac:dyDescent="0.2">
      <c r="A7018" s="2">
        <v>37741</v>
      </c>
      <c r="B7018" t="s">
        <v>149</v>
      </c>
      <c r="C7018" t="s">
        <v>185</v>
      </c>
      <c r="D7018" t="s">
        <v>36</v>
      </c>
      <c r="E7018" t="s">
        <v>27</v>
      </c>
      <c r="F7018">
        <v>31</v>
      </c>
      <c r="G7018">
        <v>50</v>
      </c>
      <c r="H7018">
        <v>0</v>
      </c>
      <c r="I7018">
        <v>0</v>
      </c>
      <c r="J7018">
        <v>0</v>
      </c>
      <c r="K7018">
        <v>0</v>
      </c>
      <c r="L7018" t="s">
        <v>28</v>
      </c>
      <c r="M7018" t="s">
        <v>871</v>
      </c>
      <c r="N7018" t="s">
        <v>149</v>
      </c>
      <c r="O7018" t="s">
        <v>22</v>
      </c>
      <c r="P7018" t="s">
        <v>23</v>
      </c>
      <c r="Q7018" t="s">
        <v>30</v>
      </c>
    </row>
    <row r="7019" spans="1:17" x14ac:dyDescent="0.2">
      <c r="A7019" s="2">
        <v>37741</v>
      </c>
      <c r="B7019" t="s">
        <v>106</v>
      </c>
      <c r="C7019" t="s">
        <v>31</v>
      </c>
      <c r="D7019" t="s">
        <v>50</v>
      </c>
      <c r="E7019" t="s">
        <v>19</v>
      </c>
      <c r="F7019">
        <v>2</v>
      </c>
      <c r="G7019">
        <v>33</v>
      </c>
      <c r="H7019">
        <v>0</v>
      </c>
      <c r="I7019">
        <v>0</v>
      </c>
      <c r="J7019">
        <v>4</v>
      </c>
      <c r="K7019">
        <v>0</v>
      </c>
      <c r="L7019" t="s">
        <v>28</v>
      </c>
      <c r="M7019" t="s">
        <v>523</v>
      </c>
      <c r="N7019" t="s">
        <v>106</v>
      </c>
      <c r="O7019" t="s">
        <v>22</v>
      </c>
      <c r="P7019" t="s">
        <v>23</v>
      </c>
      <c r="Q7019" t="s">
        <v>24</v>
      </c>
    </row>
    <row r="7020" spans="1:17" x14ac:dyDescent="0.2">
      <c r="A7020" s="2">
        <v>37741</v>
      </c>
      <c r="B7020" t="s">
        <v>52</v>
      </c>
      <c r="C7020" t="s">
        <v>274</v>
      </c>
      <c r="D7020" t="s">
        <v>50</v>
      </c>
      <c r="E7020" t="s">
        <v>50</v>
      </c>
      <c r="F7020">
        <v>20</v>
      </c>
      <c r="G7020">
        <v>26</v>
      </c>
      <c r="H7020">
        <v>0</v>
      </c>
      <c r="I7020">
        <v>0</v>
      </c>
      <c r="J7020">
        <v>1</v>
      </c>
      <c r="K7020">
        <v>2</v>
      </c>
      <c r="L7020" t="s">
        <v>28</v>
      </c>
      <c r="M7020" t="s">
        <v>68</v>
      </c>
      <c r="N7020" t="s">
        <v>52</v>
      </c>
      <c r="O7020" t="s">
        <v>22</v>
      </c>
      <c r="P7020" t="s">
        <v>23</v>
      </c>
      <c r="Q7020" t="s">
        <v>41</v>
      </c>
    </row>
    <row r="7021" spans="1:17" x14ac:dyDescent="0.2">
      <c r="A7021" s="2">
        <v>37741</v>
      </c>
      <c r="B7021" t="s">
        <v>53</v>
      </c>
      <c r="C7021" t="s">
        <v>119</v>
      </c>
      <c r="D7021" t="s">
        <v>50</v>
      </c>
      <c r="E7021" t="s">
        <v>50</v>
      </c>
      <c r="F7021">
        <v>43</v>
      </c>
      <c r="G7021">
        <v>14</v>
      </c>
      <c r="H7021">
        <v>0</v>
      </c>
      <c r="I7021">
        <v>0</v>
      </c>
      <c r="J7021">
        <v>1</v>
      </c>
      <c r="K7021">
        <v>2</v>
      </c>
      <c r="L7021" t="s">
        <v>28</v>
      </c>
      <c r="M7021" t="s">
        <v>976</v>
      </c>
      <c r="N7021" t="s">
        <v>53</v>
      </c>
      <c r="O7021" t="s">
        <v>22</v>
      </c>
      <c r="P7021" t="s">
        <v>23</v>
      </c>
      <c r="Q7021" t="s">
        <v>41</v>
      </c>
    </row>
    <row r="7022" spans="1:17" x14ac:dyDescent="0.2">
      <c r="A7022" s="2">
        <v>37741</v>
      </c>
      <c r="B7022" t="s">
        <v>128</v>
      </c>
      <c r="C7022" t="s">
        <v>118</v>
      </c>
      <c r="D7022" t="s">
        <v>36</v>
      </c>
      <c r="E7022" t="s">
        <v>36</v>
      </c>
      <c r="F7022">
        <v>41</v>
      </c>
      <c r="G7022">
        <v>30</v>
      </c>
      <c r="H7022">
        <v>0</v>
      </c>
      <c r="I7022">
        <v>0</v>
      </c>
      <c r="J7022">
        <v>1</v>
      </c>
      <c r="K7022">
        <v>0</v>
      </c>
      <c r="L7022" t="s">
        <v>28</v>
      </c>
      <c r="M7022" t="s">
        <v>130</v>
      </c>
      <c r="N7022" t="s">
        <v>128</v>
      </c>
      <c r="O7022" t="s">
        <v>22</v>
      </c>
      <c r="P7022" t="s">
        <v>23</v>
      </c>
      <c r="Q7022" t="s">
        <v>24</v>
      </c>
    </row>
    <row r="7023" spans="1:17" x14ac:dyDescent="0.2">
      <c r="A7023" s="2">
        <v>37741</v>
      </c>
      <c r="B7023" t="s">
        <v>449</v>
      </c>
      <c r="C7023" t="s">
        <v>317</v>
      </c>
      <c r="D7023" t="s">
        <v>115</v>
      </c>
      <c r="E7023" t="s">
        <v>50</v>
      </c>
      <c r="F7023">
        <v>104</v>
      </c>
      <c r="G7023">
        <v>75</v>
      </c>
      <c r="H7023">
        <v>0</v>
      </c>
      <c r="I7023">
        <v>0</v>
      </c>
      <c r="J7023">
        <v>1</v>
      </c>
      <c r="K7023">
        <v>2</v>
      </c>
      <c r="L7023" t="s">
        <v>28</v>
      </c>
      <c r="M7023" t="s">
        <v>530</v>
      </c>
      <c r="N7023" t="s">
        <v>449</v>
      </c>
      <c r="O7023" t="s">
        <v>22</v>
      </c>
      <c r="P7023" t="s">
        <v>23</v>
      </c>
      <c r="Q7023" t="s">
        <v>41</v>
      </c>
    </row>
    <row r="7024" spans="1:17" x14ac:dyDescent="0.2">
      <c r="A7024" s="2">
        <v>37741</v>
      </c>
      <c r="B7024" t="s">
        <v>32</v>
      </c>
      <c r="C7024" t="s">
        <v>282</v>
      </c>
      <c r="D7024" t="s">
        <v>19</v>
      </c>
      <c r="E7024" t="s">
        <v>19</v>
      </c>
      <c r="F7024">
        <v>66</v>
      </c>
      <c r="G7024">
        <v>51</v>
      </c>
      <c r="H7024">
        <v>0</v>
      </c>
      <c r="I7024">
        <v>0</v>
      </c>
      <c r="J7024">
        <v>3</v>
      </c>
      <c r="K7024">
        <v>0</v>
      </c>
      <c r="L7024" t="s">
        <v>28</v>
      </c>
      <c r="M7024" t="s">
        <v>664</v>
      </c>
      <c r="N7024" t="s">
        <v>32</v>
      </c>
      <c r="O7024" t="s">
        <v>22</v>
      </c>
      <c r="P7024" t="s">
        <v>23</v>
      </c>
      <c r="Q7024" t="s">
        <v>24</v>
      </c>
    </row>
    <row r="7025" spans="1:17" x14ac:dyDescent="0.2">
      <c r="A7025" s="2">
        <v>37745</v>
      </c>
      <c r="B7025" t="s">
        <v>61</v>
      </c>
      <c r="C7025" t="s">
        <v>660</v>
      </c>
      <c r="D7025" t="s">
        <v>36</v>
      </c>
      <c r="E7025" t="s">
        <v>36</v>
      </c>
      <c r="F7025">
        <v>107</v>
      </c>
      <c r="G7025">
        <v>183</v>
      </c>
      <c r="H7025">
        <v>0</v>
      </c>
      <c r="I7025">
        <v>0</v>
      </c>
      <c r="J7025">
        <v>2</v>
      </c>
      <c r="K7025">
        <v>1</v>
      </c>
      <c r="L7025" t="s">
        <v>62</v>
      </c>
      <c r="M7025" t="s">
        <v>429</v>
      </c>
      <c r="N7025" t="s">
        <v>61</v>
      </c>
      <c r="O7025" t="s">
        <v>22</v>
      </c>
      <c r="P7025" t="s">
        <v>23</v>
      </c>
      <c r="Q7025" t="s">
        <v>24</v>
      </c>
    </row>
    <row r="7026" spans="1:17" x14ac:dyDescent="0.2">
      <c r="A7026" s="2">
        <v>37749</v>
      </c>
      <c r="B7026" t="s">
        <v>77</v>
      </c>
      <c r="C7026" t="s">
        <v>26</v>
      </c>
      <c r="D7026" t="s">
        <v>27</v>
      </c>
      <c r="E7026" t="s">
        <v>27</v>
      </c>
      <c r="F7026">
        <v>10</v>
      </c>
      <c r="G7026">
        <v>9</v>
      </c>
      <c r="H7026">
        <v>0</v>
      </c>
      <c r="I7026">
        <v>0</v>
      </c>
      <c r="J7026">
        <v>0</v>
      </c>
      <c r="K7026">
        <v>0</v>
      </c>
      <c r="L7026" t="s">
        <v>28</v>
      </c>
      <c r="M7026" t="s">
        <v>874</v>
      </c>
      <c r="N7026" t="s">
        <v>77</v>
      </c>
      <c r="O7026" t="s">
        <v>22</v>
      </c>
      <c r="P7026" t="s">
        <v>23</v>
      </c>
      <c r="Q7026" t="s">
        <v>30</v>
      </c>
    </row>
    <row r="7027" spans="1:17" x14ac:dyDescent="0.2">
      <c r="A7027" s="2">
        <v>37757</v>
      </c>
      <c r="B7027" t="s">
        <v>405</v>
      </c>
      <c r="C7027" t="s">
        <v>351</v>
      </c>
      <c r="D7027" t="s">
        <v>36</v>
      </c>
      <c r="E7027" t="s">
        <v>36</v>
      </c>
      <c r="F7027">
        <v>128</v>
      </c>
      <c r="G7027">
        <v>131</v>
      </c>
      <c r="H7027">
        <v>0</v>
      </c>
      <c r="I7027">
        <v>0</v>
      </c>
      <c r="J7027">
        <v>1</v>
      </c>
      <c r="K7027">
        <v>2</v>
      </c>
      <c r="L7027" t="s">
        <v>28</v>
      </c>
      <c r="M7027" t="s">
        <v>406</v>
      </c>
      <c r="N7027" t="s">
        <v>405</v>
      </c>
      <c r="O7027" t="s">
        <v>22</v>
      </c>
      <c r="P7027" t="s">
        <v>23</v>
      </c>
      <c r="Q7027" t="s">
        <v>41</v>
      </c>
    </row>
    <row r="7028" spans="1:17" x14ac:dyDescent="0.2">
      <c r="A7028" s="2">
        <v>37758</v>
      </c>
      <c r="B7028" t="s">
        <v>250</v>
      </c>
      <c r="C7028" t="s">
        <v>138</v>
      </c>
      <c r="D7028" t="s">
        <v>36</v>
      </c>
      <c r="E7028" t="s">
        <v>36</v>
      </c>
      <c r="F7028">
        <v>103</v>
      </c>
      <c r="G7028">
        <v>69</v>
      </c>
      <c r="H7028">
        <v>0</v>
      </c>
      <c r="I7028">
        <v>0</v>
      </c>
      <c r="J7028">
        <v>0</v>
      </c>
      <c r="K7028">
        <v>1</v>
      </c>
      <c r="L7028" t="s">
        <v>28</v>
      </c>
      <c r="M7028" t="s">
        <v>251</v>
      </c>
      <c r="N7028" t="s">
        <v>250</v>
      </c>
      <c r="O7028" t="s">
        <v>22</v>
      </c>
      <c r="P7028" t="s">
        <v>23</v>
      </c>
      <c r="Q7028" t="s">
        <v>41</v>
      </c>
    </row>
    <row r="7029" spans="1:17" x14ac:dyDescent="0.2">
      <c r="A7029" s="2">
        <v>37762</v>
      </c>
      <c r="B7029" t="s">
        <v>405</v>
      </c>
      <c r="C7029" t="s">
        <v>250</v>
      </c>
      <c r="D7029" t="s">
        <v>36</v>
      </c>
      <c r="E7029" t="s">
        <v>36</v>
      </c>
      <c r="F7029">
        <v>126</v>
      </c>
      <c r="G7029">
        <v>104</v>
      </c>
      <c r="H7029">
        <v>0</v>
      </c>
      <c r="I7029">
        <v>0</v>
      </c>
      <c r="J7029">
        <v>0</v>
      </c>
      <c r="K7029">
        <v>0</v>
      </c>
      <c r="L7029" t="s">
        <v>28</v>
      </c>
      <c r="M7029" t="s">
        <v>406</v>
      </c>
      <c r="N7029" t="s">
        <v>405</v>
      </c>
      <c r="O7029" t="s">
        <v>22</v>
      </c>
      <c r="P7029" t="s">
        <v>23</v>
      </c>
      <c r="Q7029" t="s">
        <v>30</v>
      </c>
    </row>
    <row r="7030" spans="1:17" x14ac:dyDescent="0.2">
      <c r="A7030" s="2">
        <v>37762</v>
      </c>
      <c r="B7030" t="s">
        <v>208</v>
      </c>
      <c r="C7030" t="s">
        <v>380</v>
      </c>
      <c r="D7030" t="s">
        <v>36</v>
      </c>
      <c r="E7030" t="s">
        <v>36</v>
      </c>
      <c r="F7030">
        <v>109</v>
      </c>
      <c r="G7030">
        <v>110</v>
      </c>
      <c r="H7030">
        <v>0</v>
      </c>
      <c r="I7030">
        <v>0</v>
      </c>
      <c r="J7030">
        <v>0</v>
      </c>
      <c r="K7030">
        <v>0</v>
      </c>
      <c r="L7030" t="s">
        <v>28</v>
      </c>
      <c r="M7030" t="s">
        <v>398</v>
      </c>
      <c r="N7030" t="s">
        <v>208</v>
      </c>
      <c r="O7030" t="s">
        <v>22</v>
      </c>
      <c r="P7030" t="s">
        <v>23</v>
      </c>
      <c r="Q7030" t="s">
        <v>30</v>
      </c>
    </row>
    <row r="7031" spans="1:17" x14ac:dyDescent="0.2">
      <c r="A7031" s="2">
        <v>37763</v>
      </c>
      <c r="B7031" t="s">
        <v>49</v>
      </c>
      <c r="C7031" t="s">
        <v>70</v>
      </c>
      <c r="D7031" t="s">
        <v>50</v>
      </c>
      <c r="E7031" t="s">
        <v>50</v>
      </c>
      <c r="F7031">
        <v>24</v>
      </c>
      <c r="G7031">
        <v>45</v>
      </c>
      <c r="H7031">
        <v>0</v>
      </c>
      <c r="I7031">
        <v>0</v>
      </c>
      <c r="J7031">
        <v>2</v>
      </c>
      <c r="K7031">
        <v>0</v>
      </c>
      <c r="L7031" t="s">
        <v>28</v>
      </c>
      <c r="M7031" t="s">
        <v>103</v>
      </c>
      <c r="N7031" t="s">
        <v>49</v>
      </c>
      <c r="O7031" t="s">
        <v>22</v>
      </c>
      <c r="P7031" t="s">
        <v>23</v>
      </c>
      <c r="Q7031" t="s">
        <v>24</v>
      </c>
    </row>
    <row r="7032" spans="1:17" x14ac:dyDescent="0.2">
      <c r="A7032" s="2">
        <v>37763</v>
      </c>
      <c r="B7032" t="s">
        <v>149</v>
      </c>
      <c r="C7032" t="s">
        <v>89</v>
      </c>
      <c r="D7032" t="s">
        <v>36</v>
      </c>
      <c r="E7032" t="s">
        <v>50</v>
      </c>
      <c r="F7032">
        <v>31</v>
      </c>
      <c r="G7032">
        <v>7</v>
      </c>
      <c r="H7032">
        <v>0</v>
      </c>
      <c r="I7032">
        <v>0</v>
      </c>
      <c r="J7032">
        <v>1</v>
      </c>
      <c r="K7032">
        <v>2</v>
      </c>
      <c r="L7032" t="s">
        <v>28</v>
      </c>
      <c r="M7032" t="s">
        <v>566</v>
      </c>
      <c r="N7032" t="s">
        <v>149</v>
      </c>
      <c r="O7032" t="s">
        <v>22</v>
      </c>
      <c r="P7032" t="s">
        <v>23</v>
      </c>
      <c r="Q7032" t="s">
        <v>41</v>
      </c>
    </row>
    <row r="7033" spans="1:17" x14ac:dyDescent="0.2">
      <c r="A7033" s="2">
        <v>37765</v>
      </c>
      <c r="B7033" t="s">
        <v>351</v>
      </c>
      <c r="C7033" t="s">
        <v>250</v>
      </c>
      <c r="D7033" t="s">
        <v>36</v>
      </c>
      <c r="E7033" t="s">
        <v>36</v>
      </c>
      <c r="F7033">
        <v>130</v>
      </c>
      <c r="G7033">
        <v>104</v>
      </c>
      <c r="H7033">
        <v>0</v>
      </c>
      <c r="I7033">
        <v>0</v>
      </c>
      <c r="J7033">
        <v>1</v>
      </c>
      <c r="K7033">
        <v>1</v>
      </c>
      <c r="L7033" t="s">
        <v>716</v>
      </c>
      <c r="M7033" t="s">
        <v>353</v>
      </c>
      <c r="N7033" t="s">
        <v>351</v>
      </c>
      <c r="O7033" t="s">
        <v>22</v>
      </c>
      <c r="P7033" t="s">
        <v>59</v>
      </c>
      <c r="Q7033" t="s">
        <v>41</v>
      </c>
    </row>
    <row r="7034" spans="1:17" x14ac:dyDescent="0.2">
      <c r="A7034" s="2">
        <v>37765</v>
      </c>
      <c r="B7034" t="s">
        <v>380</v>
      </c>
      <c r="C7034" t="s">
        <v>207</v>
      </c>
      <c r="D7034" t="s">
        <v>36</v>
      </c>
      <c r="E7034" t="s">
        <v>36</v>
      </c>
      <c r="F7034">
        <v>110</v>
      </c>
      <c r="G7034">
        <v>78</v>
      </c>
      <c r="H7034">
        <v>0</v>
      </c>
      <c r="I7034">
        <v>0</v>
      </c>
      <c r="J7034">
        <v>1</v>
      </c>
      <c r="K7034">
        <v>1</v>
      </c>
      <c r="L7034" t="s">
        <v>28</v>
      </c>
      <c r="M7034" t="s">
        <v>381</v>
      </c>
      <c r="N7034" t="s">
        <v>380</v>
      </c>
      <c r="O7034" t="s">
        <v>22</v>
      </c>
      <c r="P7034" t="s">
        <v>23</v>
      </c>
      <c r="Q7034" t="s">
        <v>30</v>
      </c>
    </row>
    <row r="7035" spans="1:17" x14ac:dyDescent="0.2">
      <c r="A7035" s="2">
        <v>37766</v>
      </c>
      <c r="B7035" t="s">
        <v>185</v>
      </c>
      <c r="C7035" t="s">
        <v>135</v>
      </c>
      <c r="D7035" t="s">
        <v>27</v>
      </c>
      <c r="E7035" t="s">
        <v>36</v>
      </c>
      <c r="F7035">
        <v>48</v>
      </c>
      <c r="G7035">
        <v>32</v>
      </c>
      <c r="H7035">
        <v>0</v>
      </c>
      <c r="I7035">
        <v>0</v>
      </c>
      <c r="J7035">
        <v>3</v>
      </c>
      <c r="K7035">
        <v>2</v>
      </c>
      <c r="L7035" t="s">
        <v>28</v>
      </c>
      <c r="M7035" t="s">
        <v>412</v>
      </c>
      <c r="N7035" t="s">
        <v>185</v>
      </c>
      <c r="O7035" t="s">
        <v>22</v>
      </c>
      <c r="P7035" t="s">
        <v>23</v>
      </c>
      <c r="Q7035" t="s">
        <v>24</v>
      </c>
    </row>
    <row r="7036" spans="1:17" x14ac:dyDescent="0.2">
      <c r="A7036" s="2">
        <v>37766</v>
      </c>
      <c r="B7036" t="s">
        <v>405</v>
      </c>
      <c r="C7036" t="s">
        <v>46</v>
      </c>
      <c r="D7036" t="s">
        <v>36</v>
      </c>
      <c r="E7036" t="s">
        <v>36</v>
      </c>
      <c r="F7036">
        <v>126</v>
      </c>
      <c r="G7036">
        <v>119</v>
      </c>
      <c r="H7036">
        <v>0</v>
      </c>
      <c r="I7036">
        <v>0</v>
      </c>
      <c r="J7036">
        <v>2</v>
      </c>
      <c r="K7036">
        <v>1</v>
      </c>
      <c r="L7036" t="s">
        <v>28</v>
      </c>
      <c r="M7036" t="s">
        <v>406</v>
      </c>
      <c r="N7036" t="s">
        <v>405</v>
      </c>
      <c r="O7036" t="s">
        <v>22</v>
      </c>
      <c r="P7036" t="s">
        <v>23</v>
      </c>
      <c r="Q7036" t="s">
        <v>24</v>
      </c>
    </row>
    <row r="7037" spans="1:17" x14ac:dyDescent="0.2">
      <c r="A7037" s="2">
        <v>37766</v>
      </c>
      <c r="B7037" t="s">
        <v>365</v>
      </c>
      <c r="C7037" t="s">
        <v>471</v>
      </c>
      <c r="D7037" t="s">
        <v>36</v>
      </c>
      <c r="E7037" t="s">
        <v>36</v>
      </c>
      <c r="F7037">
        <v>92</v>
      </c>
      <c r="G7037">
        <v>136</v>
      </c>
      <c r="H7037">
        <v>0</v>
      </c>
      <c r="I7037">
        <v>0</v>
      </c>
      <c r="J7037">
        <v>3</v>
      </c>
      <c r="K7037">
        <v>1</v>
      </c>
      <c r="L7037" t="s">
        <v>28</v>
      </c>
      <c r="M7037" t="s">
        <v>400</v>
      </c>
      <c r="N7037" t="s">
        <v>365</v>
      </c>
      <c r="O7037" t="s">
        <v>22</v>
      </c>
      <c r="P7037" t="s">
        <v>23</v>
      </c>
      <c r="Q7037" t="s">
        <v>24</v>
      </c>
    </row>
    <row r="7038" spans="1:17" x14ac:dyDescent="0.2">
      <c r="A7038" s="2">
        <v>37767</v>
      </c>
      <c r="B7038" t="s">
        <v>77</v>
      </c>
      <c r="C7038" t="s">
        <v>161</v>
      </c>
      <c r="D7038" t="s">
        <v>27</v>
      </c>
      <c r="E7038" t="s">
        <v>50</v>
      </c>
      <c r="F7038">
        <v>10</v>
      </c>
      <c r="G7038">
        <v>50</v>
      </c>
      <c r="H7038">
        <v>0</v>
      </c>
      <c r="I7038">
        <v>0</v>
      </c>
      <c r="J7038">
        <v>2</v>
      </c>
      <c r="K7038">
        <v>0</v>
      </c>
      <c r="L7038" t="s">
        <v>28</v>
      </c>
      <c r="M7038" t="s">
        <v>782</v>
      </c>
      <c r="N7038" t="s">
        <v>77</v>
      </c>
      <c r="O7038" t="s">
        <v>22</v>
      </c>
      <c r="P7038" t="s">
        <v>23</v>
      </c>
      <c r="Q7038" t="s">
        <v>24</v>
      </c>
    </row>
    <row r="7039" spans="1:17" x14ac:dyDescent="0.2">
      <c r="A7039" s="2">
        <v>37768</v>
      </c>
      <c r="B7039" t="s">
        <v>104</v>
      </c>
      <c r="C7039" t="s">
        <v>442</v>
      </c>
      <c r="D7039" t="s">
        <v>50</v>
      </c>
      <c r="E7039" t="s">
        <v>57</v>
      </c>
      <c r="F7039">
        <v>64</v>
      </c>
      <c r="G7039">
        <v>51</v>
      </c>
      <c r="H7039">
        <v>0</v>
      </c>
      <c r="I7039">
        <v>0</v>
      </c>
      <c r="J7039">
        <v>1</v>
      </c>
      <c r="K7039">
        <v>1</v>
      </c>
      <c r="L7039" t="s">
        <v>28</v>
      </c>
      <c r="M7039" t="s">
        <v>778</v>
      </c>
      <c r="N7039" t="s">
        <v>104</v>
      </c>
      <c r="O7039" t="s">
        <v>22</v>
      </c>
      <c r="P7039" t="s">
        <v>23</v>
      </c>
      <c r="Q7039" t="s">
        <v>30</v>
      </c>
    </row>
    <row r="7040" spans="1:17" x14ac:dyDescent="0.2">
      <c r="A7040" s="2">
        <v>37770</v>
      </c>
      <c r="B7040" t="s">
        <v>150</v>
      </c>
      <c r="C7040" t="s">
        <v>224</v>
      </c>
      <c r="D7040" t="s">
        <v>36</v>
      </c>
      <c r="E7040" t="s">
        <v>36</v>
      </c>
      <c r="F7040">
        <v>66</v>
      </c>
      <c r="G7040">
        <v>83</v>
      </c>
      <c r="H7040">
        <v>0</v>
      </c>
      <c r="I7040">
        <v>0</v>
      </c>
      <c r="J7040">
        <v>0</v>
      </c>
      <c r="K7040">
        <v>1</v>
      </c>
      <c r="L7040" t="s">
        <v>28</v>
      </c>
      <c r="M7040" t="s">
        <v>1078</v>
      </c>
      <c r="N7040" t="s">
        <v>67</v>
      </c>
      <c r="O7040" t="s">
        <v>122</v>
      </c>
      <c r="P7040" t="s">
        <v>23</v>
      </c>
      <c r="Q7040" t="s">
        <v>41</v>
      </c>
    </row>
    <row r="7041" spans="1:17" x14ac:dyDescent="0.2">
      <c r="A7041" s="2">
        <v>37771</v>
      </c>
      <c r="B7041" t="s">
        <v>135</v>
      </c>
      <c r="C7041" t="s">
        <v>199</v>
      </c>
      <c r="D7041" t="s">
        <v>36</v>
      </c>
      <c r="E7041" t="s">
        <v>36</v>
      </c>
      <c r="F7041">
        <v>32</v>
      </c>
      <c r="G7041">
        <v>67</v>
      </c>
      <c r="H7041">
        <v>0</v>
      </c>
      <c r="I7041">
        <v>0</v>
      </c>
      <c r="J7041">
        <v>3</v>
      </c>
      <c r="K7041">
        <v>1</v>
      </c>
      <c r="L7041" t="s">
        <v>28</v>
      </c>
      <c r="M7041" t="s">
        <v>1082</v>
      </c>
      <c r="N7041" t="s">
        <v>135</v>
      </c>
      <c r="O7041" t="s">
        <v>22</v>
      </c>
      <c r="P7041" t="s">
        <v>23</v>
      </c>
      <c r="Q7041" t="s">
        <v>24</v>
      </c>
    </row>
    <row r="7042" spans="1:17" x14ac:dyDescent="0.2">
      <c r="A7042" s="2">
        <v>37772</v>
      </c>
      <c r="B7042" t="s">
        <v>141</v>
      </c>
      <c r="C7042" t="s">
        <v>267</v>
      </c>
      <c r="D7042" t="s">
        <v>36</v>
      </c>
      <c r="E7042" t="s">
        <v>36</v>
      </c>
      <c r="F7042">
        <v>125</v>
      </c>
      <c r="G7042">
        <v>86</v>
      </c>
      <c r="H7042">
        <v>0</v>
      </c>
      <c r="I7042">
        <v>0</v>
      </c>
      <c r="J7042">
        <v>1</v>
      </c>
      <c r="K7042">
        <v>1</v>
      </c>
      <c r="L7042" t="s">
        <v>28</v>
      </c>
      <c r="M7042" t="s">
        <v>173</v>
      </c>
      <c r="N7042" t="s">
        <v>141</v>
      </c>
      <c r="O7042" t="s">
        <v>22</v>
      </c>
      <c r="P7042" t="s">
        <v>23</v>
      </c>
      <c r="Q7042" t="s">
        <v>30</v>
      </c>
    </row>
    <row r="7043" spans="1:17" x14ac:dyDescent="0.2">
      <c r="A7043" s="2">
        <v>37772</v>
      </c>
      <c r="B7043" t="s">
        <v>196</v>
      </c>
      <c r="C7043" t="s">
        <v>197</v>
      </c>
      <c r="D7043" t="s">
        <v>36</v>
      </c>
      <c r="E7043" t="s">
        <v>36</v>
      </c>
      <c r="F7043">
        <v>143</v>
      </c>
      <c r="G7043">
        <v>182</v>
      </c>
      <c r="H7043">
        <v>0</v>
      </c>
      <c r="I7043">
        <v>0</v>
      </c>
      <c r="J7043">
        <v>4</v>
      </c>
      <c r="K7043">
        <v>1</v>
      </c>
      <c r="L7043" t="s">
        <v>28</v>
      </c>
      <c r="M7043" t="s">
        <v>198</v>
      </c>
      <c r="N7043" t="s">
        <v>196</v>
      </c>
      <c r="O7043" t="s">
        <v>22</v>
      </c>
      <c r="P7043" t="s">
        <v>23</v>
      </c>
      <c r="Q7043" t="s">
        <v>24</v>
      </c>
    </row>
    <row r="7044" spans="1:17" x14ac:dyDescent="0.2">
      <c r="A7044" s="2">
        <v>37772</v>
      </c>
      <c r="B7044" t="s">
        <v>143</v>
      </c>
      <c r="C7044" t="s">
        <v>133</v>
      </c>
      <c r="D7044" t="s">
        <v>115</v>
      </c>
      <c r="E7044" t="s">
        <v>115</v>
      </c>
      <c r="F7044">
        <v>23</v>
      </c>
      <c r="G7044">
        <v>21</v>
      </c>
      <c r="H7044">
        <v>0</v>
      </c>
      <c r="I7044">
        <v>0</v>
      </c>
      <c r="J7044">
        <v>0</v>
      </c>
      <c r="K7044">
        <v>1</v>
      </c>
      <c r="L7044" t="s">
        <v>28</v>
      </c>
      <c r="M7044" t="s">
        <v>144</v>
      </c>
      <c r="N7044" t="s">
        <v>143</v>
      </c>
      <c r="O7044" t="s">
        <v>22</v>
      </c>
      <c r="P7044" t="s">
        <v>23</v>
      </c>
      <c r="Q7044" t="s">
        <v>41</v>
      </c>
    </row>
    <row r="7045" spans="1:17" x14ac:dyDescent="0.2">
      <c r="A7045" s="2">
        <v>37772</v>
      </c>
      <c r="B7045" t="s">
        <v>207</v>
      </c>
      <c r="C7045" t="s">
        <v>282</v>
      </c>
      <c r="D7045" t="s">
        <v>36</v>
      </c>
      <c r="E7045" t="s">
        <v>19</v>
      </c>
      <c r="F7045">
        <v>78</v>
      </c>
      <c r="G7045">
        <v>52</v>
      </c>
      <c r="H7045">
        <v>0</v>
      </c>
      <c r="I7045">
        <v>0</v>
      </c>
      <c r="J7045">
        <v>1</v>
      </c>
      <c r="K7045">
        <v>1</v>
      </c>
      <c r="L7045" t="s">
        <v>28</v>
      </c>
      <c r="M7045" t="s">
        <v>209</v>
      </c>
      <c r="N7045" t="s">
        <v>207</v>
      </c>
      <c r="O7045" t="s">
        <v>22</v>
      </c>
      <c r="P7045" t="s">
        <v>23</v>
      </c>
      <c r="Q7045" t="s">
        <v>30</v>
      </c>
    </row>
    <row r="7046" spans="1:17" x14ac:dyDescent="0.2">
      <c r="A7046" s="2">
        <v>37772</v>
      </c>
      <c r="B7046" t="s">
        <v>118</v>
      </c>
      <c r="C7046" t="s">
        <v>548</v>
      </c>
      <c r="D7046" t="s">
        <v>36</v>
      </c>
      <c r="E7046" t="s">
        <v>36</v>
      </c>
      <c r="F7046">
        <v>29</v>
      </c>
      <c r="G7046">
        <v>153</v>
      </c>
      <c r="H7046">
        <v>0</v>
      </c>
      <c r="I7046">
        <v>0</v>
      </c>
      <c r="J7046">
        <v>2</v>
      </c>
      <c r="K7046">
        <v>1</v>
      </c>
      <c r="L7046" t="s">
        <v>28</v>
      </c>
      <c r="M7046" t="s">
        <v>241</v>
      </c>
      <c r="N7046" t="s">
        <v>118</v>
      </c>
      <c r="O7046" t="s">
        <v>22</v>
      </c>
      <c r="P7046" t="s">
        <v>23</v>
      </c>
      <c r="Q7046" t="s">
        <v>24</v>
      </c>
    </row>
    <row r="7047" spans="1:17" x14ac:dyDescent="0.2">
      <c r="A7047" s="2">
        <v>37772</v>
      </c>
      <c r="B7047" t="s">
        <v>208</v>
      </c>
      <c r="C7047" t="s">
        <v>211</v>
      </c>
      <c r="D7047" t="s">
        <v>36</v>
      </c>
      <c r="E7047" t="s">
        <v>36</v>
      </c>
      <c r="F7047">
        <v>109</v>
      </c>
      <c r="G7047">
        <v>158</v>
      </c>
      <c r="H7047">
        <v>0</v>
      </c>
      <c r="I7047">
        <v>0</v>
      </c>
      <c r="J7047">
        <v>1</v>
      </c>
      <c r="K7047">
        <v>0</v>
      </c>
      <c r="L7047" t="s">
        <v>28</v>
      </c>
      <c r="M7047" t="s">
        <v>398</v>
      </c>
      <c r="N7047" t="s">
        <v>208</v>
      </c>
      <c r="O7047" t="s">
        <v>22</v>
      </c>
      <c r="P7047" t="s">
        <v>23</v>
      </c>
      <c r="Q7047" t="s">
        <v>24</v>
      </c>
    </row>
    <row r="7048" spans="1:17" x14ac:dyDescent="0.2">
      <c r="A7048" s="2">
        <v>37773</v>
      </c>
      <c r="B7048" t="s">
        <v>129</v>
      </c>
      <c r="C7048" t="s">
        <v>56</v>
      </c>
      <c r="D7048" t="s">
        <v>50</v>
      </c>
      <c r="E7048" t="s">
        <v>27</v>
      </c>
      <c r="F7048">
        <v>4</v>
      </c>
      <c r="G7048">
        <v>77</v>
      </c>
      <c r="H7048">
        <v>0</v>
      </c>
      <c r="I7048">
        <v>0</v>
      </c>
      <c r="J7048">
        <v>4</v>
      </c>
      <c r="K7048">
        <v>1</v>
      </c>
      <c r="L7048" t="s">
        <v>28</v>
      </c>
      <c r="M7048" t="s">
        <v>1083</v>
      </c>
      <c r="N7048" t="s">
        <v>129</v>
      </c>
      <c r="O7048" t="s">
        <v>22</v>
      </c>
      <c r="P7048" t="s">
        <v>23</v>
      </c>
      <c r="Q7048" t="s">
        <v>24</v>
      </c>
    </row>
    <row r="7049" spans="1:17" x14ac:dyDescent="0.2">
      <c r="A7049" s="2">
        <v>37775</v>
      </c>
      <c r="B7049" t="s">
        <v>119</v>
      </c>
      <c r="C7049" t="s">
        <v>100</v>
      </c>
      <c r="D7049" t="s">
        <v>50</v>
      </c>
      <c r="E7049" t="s">
        <v>50</v>
      </c>
      <c r="F7049">
        <v>12</v>
      </c>
      <c r="G7049">
        <v>111</v>
      </c>
      <c r="H7049">
        <v>0</v>
      </c>
      <c r="I7049">
        <v>0</v>
      </c>
      <c r="J7049">
        <v>2</v>
      </c>
      <c r="K7049">
        <v>0</v>
      </c>
      <c r="L7049" t="s">
        <v>28</v>
      </c>
      <c r="M7049" t="s">
        <v>1084</v>
      </c>
      <c r="N7049" t="s">
        <v>119</v>
      </c>
      <c r="O7049" t="s">
        <v>22</v>
      </c>
      <c r="P7049" t="s">
        <v>23</v>
      </c>
      <c r="Q7049" t="s">
        <v>24</v>
      </c>
    </row>
    <row r="7050" spans="1:17" x14ac:dyDescent="0.2">
      <c r="A7050" s="2">
        <v>37775</v>
      </c>
      <c r="B7050" t="s">
        <v>208</v>
      </c>
      <c r="C7050" t="s">
        <v>718</v>
      </c>
      <c r="D7050" t="s">
        <v>36</v>
      </c>
      <c r="E7050" t="s">
        <v>36</v>
      </c>
      <c r="F7050">
        <v>109</v>
      </c>
      <c r="G7050">
        <v>97</v>
      </c>
      <c r="H7050">
        <v>0</v>
      </c>
      <c r="I7050">
        <v>0</v>
      </c>
      <c r="J7050">
        <v>3</v>
      </c>
      <c r="K7050">
        <v>2</v>
      </c>
      <c r="L7050" t="s">
        <v>28</v>
      </c>
      <c r="M7050" t="s">
        <v>398</v>
      </c>
      <c r="N7050" t="s">
        <v>208</v>
      </c>
      <c r="O7050" t="s">
        <v>22</v>
      </c>
      <c r="P7050" t="s">
        <v>23</v>
      </c>
      <c r="Q7050" t="s">
        <v>24</v>
      </c>
    </row>
    <row r="7051" spans="1:17" x14ac:dyDescent="0.2">
      <c r="A7051" s="2">
        <v>37778</v>
      </c>
      <c r="B7051" t="s">
        <v>197</v>
      </c>
      <c r="C7051" t="s">
        <v>207</v>
      </c>
      <c r="D7051" t="s">
        <v>36</v>
      </c>
      <c r="E7051" t="s">
        <v>36</v>
      </c>
      <c r="F7051">
        <v>182</v>
      </c>
      <c r="G7051">
        <v>78</v>
      </c>
      <c r="H7051">
        <v>0</v>
      </c>
      <c r="I7051">
        <v>0</v>
      </c>
      <c r="J7051">
        <v>0</v>
      </c>
      <c r="K7051">
        <v>0</v>
      </c>
      <c r="L7051" t="s">
        <v>62</v>
      </c>
      <c r="M7051" t="s">
        <v>225</v>
      </c>
      <c r="N7051" t="s">
        <v>197</v>
      </c>
      <c r="O7051" t="s">
        <v>22</v>
      </c>
      <c r="P7051" t="s">
        <v>23</v>
      </c>
      <c r="Q7051" t="s">
        <v>30</v>
      </c>
    </row>
    <row r="7052" spans="1:17" x14ac:dyDescent="0.2">
      <c r="A7052" s="2">
        <v>37778</v>
      </c>
      <c r="B7052" t="s">
        <v>90</v>
      </c>
      <c r="C7052" t="s">
        <v>560</v>
      </c>
      <c r="D7052" t="s">
        <v>50</v>
      </c>
      <c r="E7052" t="s">
        <v>50</v>
      </c>
      <c r="F7052">
        <v>29</v>
      </c>
      <c r="G7052">
        <v>122</v>
      </c>
      <c r="H7052">
        <v>0</v>
      </c>
      <c r="I7052">
        <v>0</v>
      </c>
      <c r="J7052">
        <v>3</v>
      </c>
      <c r="K7052">
        <v>0</v>
      </c>
      <c r="L7052" t="s">
        <v>28</v>
      </c>
      <c r="M7052" t="s">
        <v>158</v>
      </c>
      <c r="N7052" t="s">
        <v>90</v>
      </c>
      <c r="O7052" t="s">
        <v>22</v>
      </c>
      <c r="P7052" t="s">
        <v>23</v>
      </c>
      <c r="Q7052" t="s">
        <v>24</v>
      </c>
    </row>
    <row r="7053" spans="1:17" x14ac:dyDescent="0.2">
      <c r="A7053" s="2">
        <v>37778</v>
      </c>
      <c r="B7053" t="s">
        <v>82</v>
      </c>
      <c r="C7053" t="s">
        <v>38</v>
      </c>
      <c r="D7053" t="s">
        <v>50</v>
      </c>
      <c r="E7053" t="s">
        <v>19</v>
      </c>
      <c r="F7053">
        <v>14</v>
      </c>
      <c r="G7053">
        <v>19</v>
      </c>
      <c r="H7053">
        <v>0</v>
      </c>
      <c r="I7053">
        <v>0</v>
      </c>
      <c r="J7053">
        <v>0</v>
      </c>
      <c r="K7053">
        <v>0</v>
      </c>
      <c r="L7053" t="s">
        <v>28</v>
      </c>
      <c r="M7053" t="s">
        <v>684</v>
      </c>
      <c r="N7053" t="s">
        <v>82</v>
      </c>
      <c r="O7053" t="s">
        <v>22</v>
      </c>
      <c r="P7053" t="s">
        <v>23</v>
      </c>
      <c r="Q7053" t="s">
        <v>30</v>
      </c>
    </row>
    <row r="7054" spans="1:17" x14ac:dyDescent="0.2">
      <c r="A7054" s="2">
        <v>37779</v>
      </c>
      <c r="B7054" t="s">
        <v>317</v>
      </c>
      <c r="C7054" t="s">
        <v>126</v>
      </c>
      <c r="D7054" t="s">
        <v>50</v>
      </c>
      <c r="E7054" t="s">
        <v>50</v>
      </c>
      <c r="F7054">
        <v>76</v>
      </c>
      <c r="G7054">
        <v>6</v>
      </c>
      <c r="H7054">
        <v>0</v>
      </c>
      <c r="I7054">
        <v>0</v>
      </c>
      <c r="J7054">
        <v>0</v>
      </c>
      <c r="K7054">
        <v>2</v>
      </c>
      <c r="L7054" t="s">
        <v>291</v>
      </c>
      <c r="M7054" t="s">
        <v>394</v>
      </c>
      <c r="N7054" t="s">
        <v>317</v>
      </c>
      <c r="O7054" t="s">
        <v>22</v>
      </c>
      <c r="P7054" t="s">
        <v>23</v>
      </c>
      <c r="Q7054" t="s">
        <v>41</v>
      </c>
    </row>
    <row r="7055" spans="1:17" x14ac:dyDescent="0.2">
      <c r="A7055" s="2">
        <v>37779</v>
      </c>
      <c r="B7055" t="s">
        <v>351</v>
      </c>
      <c r="C7055" t="s">
        <v>718</v>
      </c>
      <c r="D7055" t="s">
        <v>36</v>
      </c>
      <c r="E7055" t="s">
        <v>36</v>
      </c>
      <c r="F7055">
        <v>130</v>
      </c>
      <c r="G7055">
        <v>97</v>
      </c>
      <c r="H7055">
        <v>0</v>
      </c>
      <c r="I7055">
        <v>0</v>
      </c>
      <c r="J7055">
        <v>0</v>
      </c>
      <c r="K7055">
        <v>1</v>
      </c>
      <c r="L7055" t="s">
        <v>62</v>
      </c>
      <c r="M7055" t="s">
        <v>353</v>
      </c>
      <c r="N7055" t="s">
        <v>351</v>
      </c>
      <c r="O7055" t="s">
        <v>22</v>
      </c>
      <c r="P7055" t="s">
        <v>23</v>
      </c>
      <c r="Q7055" t="s">
        <v>41</v>
      </c>
    </row>
    <row r="7056" spans="1:17" x14ac:dyDescent="0.2">
      <c r="A7056" s="2">
        <v>37779</v>
      </c>
      <c r="B7056" t="s">
        <v>87</v>
      </c>
      <c r="C7056" t="s">
        <v>147</v>
      </c>
      <c r="D7056" t="s">
        <v>50</v>
      </c>
      <c r="E7056" t="s">
        <v>50</v>
      </c>
      <c r="F7056">
        <v>35</v>
      </c>
      <c r="G7056">
        <v>16</v>
      </c>
      <c r="H7056">
        <v>0</v>
      </c>
      <c r="I7056">
        <v>0</v>
      </c>
      <c r="J7056">
        <v>2</v>
      </c>
      <c r="K7056">
        <v>2</v>
      </c>
      <c r="L7056" t="s">
        <v>291</v>
      </c>
      <c r="M7056" t="s">
        <v>88</v>
      </c>
      <c r="N7056" t="s">
        <v>87</v>
      </c>
      <c r="O7056" t="s">
        <v>22</v>
      </c>
      <c r="P7056" t="s">
        <v>23</v>
      </c>
      <c r="Q7056" t="s">
        <v>30</v>
      </c>
    </row>
    <row r="7057" spans="1:17" x14ac:dyDescent="0.2">
      <c r="A7057" s="2">
        <v>37779</v>
      </c>
      <c r="B7057" t="s">
        <v>224</v>
      </c>
      <c r="C7057" t="s">
        <v>296</v>
      </c>
      <c r="D7057" t="s">
        <v>36</v>
      </c>
      <c r="E7057" t="s">
        <v>36</v>
      </c>
      <c r="F7057">
        <v>83</v>
      </c>
      <c r="G7057">
        <v>131</v>
      </c>
      <c r="H7057">
        <v>0</v>
      </c>
      <c r="I7057">
        <v>0</v>
      </c>
      <c r="J7057">
        <v>4</v>
      </c>
      <c r="K7057">
        <v>0</v>
      </c>
      <c r="L7057" t="s">
        <v>62</v>
      </c>
      <c r="M7057" t="s">
        <v>236</v>
      </c>
      <c r="N7057" t="s">
        <v>224</v>
      </c>
      <c r="O7057" t="s">
        <v>22</v>
      </c>
      <c r="P7057" t="s">
        <v>23</v>
      </c>
      <c r="Q7057" t="s">
        <v>24</v>
      </c>
    </row>
    <row r="7058" spans="1:17" x14ac:dyDescent="0.2">
      <c r="A7058" s="2">
        <v>37779</v>
      </c>
      <c r="B7058" t="s">
        <v>72</v>
      </c>
      <c r="C7058" t="s">
        <v>49</v>
      </c>
      <c r="D7058" t="s">
        <v>50</v>
      </c>
      <c r="E7058" t="s">
        <v>50</v>
      </c>
      <c r="F7058">
        <v>10</v>
      </c>
      <c r="G7058">
        <v>24</v>
      </c>
      <c r="H7058">
        <v>0</v>
      </c>
      <c r="I7058">
        <v>0</v>
      </c>
      <c r="J7058">
        <v>1</v>
      </c>
      <c r="K7058">
        <v>0</v>
      </c>
      <c r="L7058" t="s">
        <v>291</v>
      </c>
      <c r="M7058" t="s">
        <v>74</v>
      </c>
      <c r="N7058" t="s">
        <v>72</v>
      </c>
      <c r="O7058" t="s">
        <v>22</v>
      </c>
      <c r="P7058" t="s">
        <v>23</v>
      </c>
      <c r="Q7058" t="s">
        <v>24</v>
      </c>
    </row>
    <row r="7059" spans="1:17" x14ac:dyDescent="0.2">
      <c r="A7059" s="2">
        <v>37779</v>
      </c>
      <c r="B7059" t="s">
        <v>81</v>
      </c>
      <c r="C7059" t="s">
        <v>737</v>
      </c>
      <c r="D7059" t="s">
        <v>50</v>
      </c>
      <c r="E7059" t="s">
        <v>50</v>
      </c>
      <c r="F7059">
        <v>61</v>
      </c>
      <c r="G7059">
        <v>142</v>
      </c>
      <c r="H7059">
        <v>0</v>
      </c>
      <c r="I7059">
        <v>0</v>
      </c>
      <c r="J7059">
        <v>2</v>
      </c>
      <c r="K7059">
        <v>0</v>
      </c>
      <c r="L7059" t="s">
        <v>291</v>
      </c>
      <c r="M7059" t="s">
        <v>83</v>
      </c>
      <c r="N7059" t="s">
        <v>81</v>
      </c>
      <c r="O7059" t="s">
        <v>22</v>
      </c>
      <c r="P7059" t="s">
        <v>23</v>
      </c>
      <c r="Q7059" t="s">
        <v>24</v>
      </c>
    </row>
    <row r="7060" spans="1:17" x14ac:dyDescent="0.2">
      <c r="A7060" s="2">
        <v>37779</v>
      </c>
      <c r="B7060" t="s">
        <v>94</v>
      </c>
      <c r="C7060" t="s">
        <v>101</v>
      </c>
      <c r="D7060" t="s">
        <v>50</v>
      </c>
      <c r="E7060" t="s">
        <v>50</v>
      </c>
      <c r="F7060">
        <v>54</v>
      </c>
      <c r="G7060">
        <v>79</v>
      </c>
      <c r="H7060">
        <v>0</v>
      </c>
      <c r="I7060">
        <v>0</v>
      </c>
      <c r="J7060">
        <v>3</v>
      </c>
      <c r="K7060">
        <v>1</v>
      </c>
      <c r="L7060" t="s">
        <v>291</v>
      </c>
      <c r="M7060" t="s">
        <v>96</v>
      </c>
      <c r="N7060" t="s">
        <v>94</v>
      </c>
      <c r="O7060" t="s">
        <v>22</v>
      </c>
      <c r="P7060" t="s">
        <v>23</v>
      </c>
      <c r="Q7060" t="s">
        <v>24</v>
      </c>
    </row>
    <row r="7061" spans="1:17" x14ac:dyDescent="0.2">
      <c r="A7061" s="2">
        <v>37779</v>
      </c>
      <c r="B7061" t="s">
        <v>76</v>
      </c>
      <c r="C7061" t="s">
        <v>48</v>
      </c>
      <c r="D7061" t="s">
        <v>50</v>
      </c>
      <c r="E7061" t="s">
        <v>50</v>
      </c>
      <c r="F7061">
        <v>70</v>
      </c>
      <c r="G7061">
        <v>113</v>
      </c>
      <c r="H7061">
        <v>0</v>
      </c>
      <c r="I7061">
        <v>0</v>
      </c>
      <c r="J7061">
        <v>2</v>
      </c>
      <c r="K7061">
        <v>1</v>
      </c>
      <c r="L7061" t="s">
        <v>291</v>
      </c>
      <c r="M7061" t="s">
        <v>78</v>
      </c>
      <c r="N7061" t="s">
        <v>76</v>
      </c>
      <c r="O7061" t="s">
        <v>22</v>
      </c>
      <c r="P7061" t="s">
        <v>23</v>
      </c>
      <c r="Q7061" t="s">
        <v>24</v>
      </c>
    </row>
    <row r="7062" spans="1:17" x14ac:dyDescent="0.2">
      <c r="A7062" s="2">
        <v>37779</v>
      </c>
      <c r="B7062" t="s">
        <v>98</v>
      </c>
      <c r="C7062" t="s">
        <v>85</v>
      </c>
      <c r="D7062" t="s">
        <v>50</v>
      </c>
      <c r="E7062" t="s">
        <v>50</v>
      </c>
      <c r="F7062">
        <v>15</v>
      </c>
      <c r="G7062">
        <v>89</v>
      </c>
      <c r="H7062">
        <v>0</v>
      </c>
      <c r="I7062">
        <v>0</v>
      </c>
      <c r="J7062">
        <v>2</v>
      </c>
      <c r="K7062">
        <v>1</v>
      </c>
      <c r="L7062" t="s">
        <v>291</v>
      </c>
      <c r="M7062" t="s">
        <v>99</v>
      </c>
      <c r="N7062" t="s">
        <v>98</v>
      </c>
      <c r="O7062" t="s">
        <v>22</v>
      </c>
      <c r="P7062" t="s">
        <v>23</v>
      </c>
      <c r="Q7062" t="s">
        <v>24</v>
      </c>
    </row>
    <row r="7063" spans="1:17" x14ac:dyDescent="0.2">
      <c r="A7063" s="2">
        <v>37779</v>
      </c>
      <c r="B7063" t="s">
        <v>123</v>
      </c>
      <c r="C7063" t="s">
        <v>249</v>
      </c>
      <c r="D7063" t="s">
        <v>50</v>
      </c>
      <c r="E7063" t="s">
        <v>50</v>
      </c>
      <c r="F7063">
        <v>40</v>
      </c>
      <c r="G7063">
        <v>36</v>
      </c>
      <c r="H7063">
        <v>0</v>
      </c>
      <c r="I7063">
        <v>0</v>
      </c>
      <c r="J7063">
        <v>0</v>
      </c>
      <c r="K7063">
        <v>0</v>
      </c>
      <c r="L7063" t="s">
        <v>291</v>
      </c>
      <c r="M7063" t="s">
        <v>767</v>
      </c>
      <c r="N7063" t="s">
        <v>180</v>
      </c>
      <c r="O7063" t="s">
        <v>122</v>
      </c>
      <c r="P7063" t="s">
        <v>23</v>
      </c>
      <c r="Q7063" t="s">
        <v>30</v>
      </c>
    </row>
    <row r="7064" spans="1:17" x14ac:dyDescent="0.2">
      <c r="A7064" s="2">
        <v>37779</v>
      </c>
      <c r="B7064" t="s">
        <v>328</v>
      </c>
      <c r="C7064" t="s">
        <v>174</v>
      </c>
      <c r="D7064" t="s">
        <v>50</v>
      </c>
      <c r="E7064" t="s">
        <v>50</v>
      </c>
      <c r="F7064">
        <v>93</v>
      </c>
      <c r="G7064">
        <v>148</v>
      </c>
      <c r="H7064">
        <v>0</v>
      </c>
      <c r="I7064">
        <v>0</v>
      </c>
      <c r="J7064">
        <v>3</v>
      </c>
      <c r="K7064">
        <v>1</v>
      </c>
      <c r="L7064" t="s">
        <v>291</v>
      </c>
      <c r="M7064" t="s">
        <v>329</v>
      </c>
      <c r="N7064" t="s">
        <v>328</v>
      </c>
      <c r="O7064" t="s">
        <v>22</v>
      </c>
      <c r="P7064" t="s">
        <v>23</v>
      </c>
      <c r="Q7064" t="s">
        <v>24</v>
      </c>
    </row>
    <row r="7065" spans="1:17" x14ac:dyDescent="0.2">
      <c r="A7065" s="2">
        <v>37779</v>
      </c>
      <c r="B7065" t="s">
        <v>111</v>
      </c>
      <c r="C7065" t="s">
        <v>828</v>
      </c>
      <c r="D7065" t="s">
        <v>36</v>
      </c>
      <c r="E7065" t="s">
        <v>36</v>
      </c>
      <c r="F7065">
        <v>74</v>
      </c>
      <c r="G7065">
        <v>163</v>
      </c>
      <c r="H7065">
        <v>0</v>
      </c>
      <c r="I7065">
        <v>0</v>
      </c>
      <c r="J7065">
        <v>1</v>
      </c>
      <c r="K7065">
        <v>0</v>
      </c>
      <c r="L7065" t="s">
        <v>62</v>
      </c>
      <c r="M7065" t="s">
        <v>218</v>
      </c>
      <c r="N7065" t="s">
        <v>111</v>
      </c>
      <c r="O7065" t="s">
        <v>22</v>
      </c>
      <c r="P7065" t="s">
        <v>23</v>
      </c>
      <c r="Q7065" t="s">
        <v>24</v>
      </c>
    </row>
    <row r="7066" spans="1:17" x14ac:dyDescent="0.2">
      <c r="A7066" s="2">
        <v>37779</v>
      </c>
      <c r="B7066" t="s">
        <v>184</v>
      </c>
      <c r="C7066" t="s">
        <v>145</v>
      </c>
      <c r="D7066" t="s">
        <v>50</v>
      </c>
      <c r="E7066" t="s">
        <v>50</v>
      </c>
      <c r="F7066">
        <v>128</v>
      </c>
      <c r="G7066">
        <v>88</v>
      </c>
      <c r="H7066">
        <v>0</v>
      </c>
      <c r="I7066">
        <v>0</v>
      </c>
      <c r="J7066">
        <v>1</v>
      </c>
      <c r="K7066">
        <v>2</v>
      </c>
      <c r="L7066" t="s">
        <v>291</v>
      </c>
      <c r="M7066" t="s">
        <v>193</v>
      </c>
      <c r="N7066" t="s">
        <v>184</v>
      </c>
      <c r="O7066" t="s">
        <v>22</v>
      </c>
      <c r="P7066" t="s">
        <v>23</v>
      </c>
      <c r="Q7066" t="s">
        <v>41</v>
      </c>
    </row>
    <row r="7067" spans="1:17" x14ac:dyDescent="0.2">
      <c r="A7067" s="2">
        <v>37779</v>
      </c>
      <c r="B7067" t="s">
        <v>384</v>
      </c>
      <c r="C7067" t="s">
        <v>69</v>
      </c>
      <c r="D7067" t="s">
        <v>50</v>
      </c>
      <c r="E7067" t="s">
        <v>50</v>
      </c>
      <c r="F7067">
        <v>115</v>
      </c>
      <c r="G7067">
        <v>61</v>
      </c>
      <c r="H7067">
        <v>0</v>
      </c>
      <c r="I7067">
        <v>0</v>
      </c>
      <c r="J7067">
        <v>1</v>
      </c>
      <c r="K7067">
        <v>0</v>
      </c>
      <c r="L7067" t="s">
        <v>291</v>
      </c>
      <c r="M7067" t="s">
        <v>1076</v>
      </c>
      <c r="N7067" t="s">
        <v>384</v>
      </c>
      <c r="O7067" t="s">
        <v>22</v>
      </c>
      <c r="P7067" t="s">
        <v>23</v>
      </c>
      <c r="Q7067" t="s">
        <v>24</v>
      </c>
    </row>
    <row r="7068" spans="1:17" x14ac:dyDescent="0.2">
      <c r="A7068" s="2">
        <v>37779</v>
      </c>
      <c r="B7068" t="s">
        <v>352</v>
      </c>
      <c r="C7068" t="s">
        <v>756</v>
      </c>
      <c r="D7068" t="s">
        <v>36</v>
      </c>
      <c r="E7068" t="s">
        <v>36</v>
      </c>
      <c r="F7068">
        <v>131</v>
      </c>
      <c r="G7068">
        <v>165</v>
      </c>
      <c r="H7068">
        <v>0</v>
      </c>
      <c r="I7068">
        <v>0</v>
      </c>
      <c r="J7068">
        <v>2</v>
      </c>
      <c r="K7068">
        <v>1</v>
      </c>
      <c r="L7068" t="s">
        <v>62</v>
      </c>
      <c r="M7068" t="s">
        <v>371</v>
      </c>
      <c r="N7068" t="s">
        <v>352</v>
      </c>
      <c r="O7068" t="s">
        <v>22</v>
      </c>
      <c r="P7068" t="s">
        <v>23</v>
      </c>
      <c r="Q7068" t="s">
        <v>24</v>
      </c>
    </row>
    <row r="7069" spans="1:17" x14ac:dyDescent="0.2">
      <c r="A7069" s="2">
        <v>37779</v>
      </c>
      <c r="B7069" t="s">
        <v>237</v>
      </c>
      <c r="C7069" t="s">
        <v>34</v>
      </c>
      <c r="D7069" t="s">
        <v>36</v>
      </c>
      <c r="E7069" t="s">
        <v>36</v>
      </c>
      <c r="F7069">
        <v>183</v>
      </c>
      <c r="G7069">
        <v>123</v>
      </c>
      <c r="H7069">
        <v>0</v>
      </c>
      <c r="I7069">
        <v>0</v>
      </c>
      <c r="J7069">
        <v>1</v>
      </c>
      <c r="K7069">
        <v>0</v>
      </c>
      <c r="L7069" t="s">
        <v>62</v>
      </c>
      <c r="M7069" t="s">
        <v>366</v>
      </c>
      <c r="N7069" t="s">
        <v>237</v>
      </c>
      <c r="O7069" t="s">
        <v>22</v>
      </c>
      <c r="P7069" t="s">
        <v>23</v>
      </c>
      <c r="Q7069" t="s">
        <v>24</v>
      </c>
    </row>
    <row r="7070" spans="1:17" x14ac:dyDescent="0.2">
      <c r="A7070" s="2">
        <v>37779</v>
      </c>
      <c r="B7070" t="s">
        <v>135</v>
      </c>
      <c r="C7070" t="s">
        <v>250</v>
      </c>
      <c r="D7070" t="s">
        <v>36</v>
      </c>
      <c r="E7070" t="s">
        <v>36</v>
      </c>
      <c r="F7070">
        <v>32</v>
      </c>
      <c r="G7070">
        <v>104</v>
      </c>
      <c r="H7070">
        <v>0</v>
      </c>
      <c r="I7070">
        <v>0</v>
      </c>
      <c r="J7070">
        <v>4</v>
      </c>
      <c r="K7070">
        <v>1</v>
      </c>
      <c r="L7070" t="s">
        <v>62</v>
      </c>
      <c r="M7070" t="s">
        <v>1082</v>
      </c>
      <c r="N7070" t="s">
        <v>135</v>
      </c>
      <c r="O7070" t="s">
        <v>22</v>
      </c>
      <c r="P7070" t="s">
        <v>23</v>
      </c>
      <c r="Q7070" t="s">
        <v>24</v>
      </c>
    </row>
    <row r="7071" spans="1:17" x14ac:dyDescent="0.2">
      <c r="A7071" s="2">
        <v>37779</v>
      </c>
      <c r="B7071" t="s">
        <v>92</v>
      </c>
      <c r="C7071" t="s">
        <v>646</v>
      </c>
      <c r="D7071" t="s">
        <v>50</v>
      </c>
      <c r="E7071" t="s">
        <v>50</v>
      </c>
      <c r="F7071">
        <v>27</v>
      </c>
      <c r="G7071">
        <v>72</v>
      </c>
      <c r="H7071">
        <v>0</v>
      </c>
      <c r="I7071">
        <v>0</v>
      </c>
      <c r="J7071">
        <v>2</v>
      </c>
      <c r="K7071">
        <v>0</v>
      </c>
      <c r="L7071" t="s">
        <v>291</v>
      </c>
      <c r="M7071" t="s">
        <v>1085</v>
      </c>
      <c r="N7071" t="s">
        <v>92</v>
      </c>
      <c r="O7071" t="s">
        <v>22</v>
      </c>
      <c r="P7071" t="s">
        <v>23</v>
      </c>
      <c r="Q7071" t="s">
        <v>24</v>
      </c>
    </row>
    <row r="7072" spans="1:17" x14ac:dyDescent="0.2">
      <c r="A7072" s="2">
        <v>37779</v>
      </c>
      <c r="B7072" t="s">
        <v>125</v>
      </c>
      <c r="C7072" t="s">
        <v>52</v>
      </c>
      <c r="D7072" t="s">
        <v>50</v>
      </c>
      <c r="E7072" t="s">
        <v>50</v>
      </c>
      <c r="F7072">
        <v>163</v>
      </c>
      <c r="G7072">
        <v>20</v>
      </c>
      <c r="H7072">
        <v>0</v>
      </c>
      <c r="I7072">
        <v>0</v>
      </c>
      <c r="J7072">
        <v>0</v>
      </c>
      <c r="K7072">
        <v>6</v>
      </c>
      <c r="L7072" t="s">
        <v>291</v>
      </c>
      <c r="M7072" t="s">
        <v>468</v>
      </c>
      <c r="N7072" t="s">
        <v>125</v>
      </c>
      <c r="O7072" t="s">
        <v>22</v>
      </c>
      <c r="P7072" t="s">
        <v>23</v>
      </c>
      <c r="Q7072" t="s">
        <v>41</v>
      </c>
    </row>
    <row r="7073" spans="1:17" x14ac:dyDescent="0.2">
      <c r="A7073" s="2">
        <v>37779</v>
      </c>
      <c r="B7073" t="s">
        <v>104</v>
      </c>
      <c r="C7073" t="s">
        <v>129</v>
      </c>
      <c r="D7073" t="s">
        <v>50</v>
      </c>
      <c r="E7073" t="s">
        <v>50</v>
      </c>
      <c r="F7073">
        <v>64</v>
      </c>
      <c r="G7073">
        <v>4</v>
      </c>
      <c r="H7073">
        <v>0</v>
      </c>
      <c r="I7073">
        <v>0</v>
      </c>
      <c r="J7073">
        <v>1</v>
      </c>
      <c r="K7073">
        <v>1</v>
      </c>
      <c r="L7073" t="s">
        <v>291</v>
      </c>
      <c r="M7073" t="s">
        <v>273</v>
      </c>
      <c r="N7073" t="s">
        <v>104</v>
      </c>
      <c r="O7073" t="s">
        <v>22</v>
      </c>
      <c r="P7073" t="s">
        <v>23</v>
      </c>
      <c r="Q7073" t="s">
        <v>30</v>
      </c>
    </row>
    <row r="7074" spans="1:17" x14ac:dyDescent="0.2">
      <c r="A7074" s="2">
        <v>37779</v>
      </c>
      <c r="B7074" t="s">
        <v>118</v>
      </c>
      <c r="C7074" t="s">
        <v>196</v>
      </c>
      <c r="D7074" t="s">
        <v>36</v>
      </c>
      <c r="E7074" t="s">
        <v>36</v>
      </c>
      <c r="F7074">
        <v>29</v>
      </c>
      <c r="G7074">
        <v>143</v>
      </c>
      <c r="H7074">
        <v>0</v>
      </c>
      <c r="I7074">
        <v>0</v>
      </c>
      <c r="J7074">
        <v>3</v>
      </c>
      <c r="K7074">
        <v>1</v>
      </c>
      <c r="L7074" t="s">
        <v>62</v>
      </c>
      <c r="M7074" t="s">
        <v>241</v>
      </c>
      <c r="N7074" t="s">
        <v>118</v>
      </c>
      <c r="O7074" t="s">
        <v>22</v>
      </c>
      <c r="P7074" t="s">
        <v>23</v>
      </c>
      <c r="Q7074" t="s">
        <v>24</v>
      </c>
    </row>
    <row r="7075" spans="1:17" x14ac:dyDescent="0.2">
      <c r="A7075" s="2">
        <v>37779</v>
      </c>
      <c r="B7075" t="s">
        <v>419</v>
      </c>
      <c r="C7075" t="s">
        <v>45</v>
      </c>
      <c r="D7075" t="s">
        <v>36</v>
      </c>
      <c r="E7075" t="s">
        <v>36</v>
      </c>
      <c r="F7075">
        <v>187</v>
      </c>
      <c r="G7075">
        <v>55</v>
      </c>
      <c r="H7075">
        <v>0</v>
      </c>
      <c r="I7075">
        <v>0</v>
      </c>
      <c r="J7075">
        <v>2</v>
      </c>
      <c r="K7075">
        <v>1</v>
      </c>
      <c r="L7075" t="s">
        <v>62</v>
      </c>
      <c r="M7075" t="s">
        <v>441</v>
      </c>
      <c r="N7075" t="s">
        <v>419</v>
      </c>
      <c r="O7075" t="s">
        <v>22</v>
      </c>
      <c r="P7075" t="s">
        <v>23</v>
      </c>
      <c r="Q7075" t="s">
        <v>24</v>
      </c>
    </row>
    <row r="7076" spans="1:17" x14ac:dyDescent="0.2">
      <c r="A7076" s="2">
        <v>37779</v>
      </c>
      <c r="B7076" t="s">
        <v>244</v>
      </c>
      <c r="C7076" t="s">
        <v>180</v>
      </c>
      <c r="D7076" t="s">
        <v>50</v>
      </c>
      <c r="E7076" t="s">
        <v>50</v>
      </c>
      <c r="F7076">
        <v>53</v>
      </c>
      <c r="G7076">
        <v>8</v>
      </c>
      <c r="H7076">
        <v>0</v>
      </c>
      <c r="I7076">
        <v>0</v>
      </c>
      <c r="J7076">
        <v>0</v>
      </c>
      <c r="K7076">
        <v>1</v>
      </c>
      <c r="L7076" t="s">
        <v>291</v>
      </c>
      <c r="M7076" t="s">
        <v>292</v>
      </c>
      <c r="N7076" t="s">
        <v>244</v>
      </c>
      <c r="O7076" t="s">
        <v>22</v>
      </c>
      <c r="P7076" t="s">
        <v>23</v>
      </c>
      <c r="Q7076" t="s">
        <v>41</v>
      </c>
    </row>
    <row r="7077" spans="1:17" x14ac:dyDescent="0.2">
      <c r="A7077" s="2">
        <v>37779</v>
      </c>
      <c r="B7077" t="s">
        <v>106</v>
      </c>
      <c r="C7077" t="s">
        <v>153</v>
      </c>
      <c r="D7077" t="s">
        <v>50</v>
      </c>
      <c r="E7077" t="s">
        <v>50</v>
      </c>
      <c r="F7077">
        <v>2</v>
      </c>
      <c r="G7077">
        <v>45</v>
      </c>
      <c r="H7077">
        <v>0</v>
      </c>
      <c r="I7077">
        <v>0</v>
      </c>
      <c r="J7077">
        <v>0</v>
      </c>
      <c r="K7077">
        <v>1</v>
      </c>
      <c r="L7077" t="s">
        <v>291</v>
      </c>
      <c r="M7077" t="s">
        <v>1086</v>
      </c>
      <c r="N7077" t="s">
        <v>106</v>
      </c>
      <c r="O7077" t="s">
        <v>22</v>
      </c>
      <c r="P7077" t="s">
        <v>23</v>
      </c>
      <c r="Q7077" t="s">
        <v>41</v>
      </c>
    </row>
    <row r="7078" spans="1:17" x14ac:dyDescent="0.2">
      <c r="A7078" s="2">
        <v>37779</v>
      </c>
      <c r="B7078" t="s">
        <v>53</v>
      </c>
      <c r="C7078" t="s">
        <v>95</v>
      </c>
      <c r="D7078" t="s">
        <v>50</v>
      </c>
      <c r="E7078" t="s">
        <v>50</v>
      </c>
      <c r="F7078">
        <v>43</v>
      </c>
      <c r="G7078">
        <v>25</v>
      </c>
      <c r="H7078">
        <v>0</v>
      </c>
      <c r="I7078">
        <v>0</v>
      </c>
      <c r="J7078">
        <v>2</v>
      </c>
      <c r="K7078">
        <v>2</v>
      </c>
      <c r="L7078" t="s">
        <v>291</v>
      </c>
      <c r="M7078" t="s">
        <v>323</v>
      </c>
      <c r="N7078" t="s">
        <v>53</v>
      </c>
      <c r="O7078" t="s">
        <v>22</v>
      </c>
      <c r="P7078" t="s">
        <v>23</v>
      </c>
      <c r="Q7078" t="s">
        <v>30</v>
      </c>
    </row>
    <row r="7079" spans="1:17" x14ac:dyDescent="0.2">
      <c r="A7079" s="2">
        <v>37779</v>
      </c>
      <c r="B7079" t="s">
        <v>208</v>
      </c>
      <c r="C7079" t="s">
        <v>617</v>
      </c>
      <c r="D7079" t="s">
        <v>36</v>
      </c>
      <c r="E7079" t="s">
        <v>36</v>
      </c>
      <c r="F7079">
        <v>109</v>
      </c>
      <c r="G7079">
        <v>121</v>
      </c>
      <c r="H7079">
        <v>0</v>
      </c>
      <c r="I7079">
        <v>0</v>
      </c>
      <c r="J7079">
        <v>0</v>
      </c>
      <c r="K7079">
        <v>1</v>
      </c>
      <c r="L7079" t="s">
        <v>62</v>
      </c>
      <c r="M7079" t="s">
        <v>398</v>
      </c>
      <c r="N7079" t="s">
        <v>208</v>
      </c>
      <c r="O7079" t="s">
        <v>22</v>
      </c>
      <c r="P7079" t="s">
        <v>23</v>
      </c>
      <c r="Q7079" t="s">
        <v>41</v>
      </c>
    </row>
    <row r="7080" spans="1:17" x14ac:dyDescent="0.2">
      <c r="A7080" s="2">
        <v>37779</v>
      </c>
      <c r="B7080" t="s">
        <v>168</v>
      </c>
      <c r="C7080" t="s">
        <v>286</v>
      </c>
      <c r="D7080" t="s">
        <v>50</v>
      </c>
      <c r="E7080" t="s">
        <v>50</v>
      </c>
      <c r="F7080">
        <v>47</v>
      </c>
      <c r="G7080">
        <v>105</v>
      </c>
      <c r="H7080">
        <v>0</v>
      </c>
      <c r="I7080">
        <v>0</v>
      </c>
      <c r="J7080">
        <v>4</v>
      </c>
      <c r="K7080">
        <v>3</v>
      </c>
      <c r="L7080" t="s">
        <v>291</v>
      </c>
      <c r="M7080" t="s">
        <v>1008</v>
      </c>
      <c r="N7080" t="s">
        <v>168</v>
      </c>
      <c r="O7080" t="s">
        <v>22</v>
      </c>
      <c r="P7080" t="s">
        <v>23</v>
      </c>
      <c r="Q7080" t="s">
        <v>24</v>
      </c>
    </row>
    <row r="7081" spans="1:17" x14ac:dyDescent="0.2">
      <c r="A7081" s="2">
        <v>37779</v>
      </c>
      <c r="B7081" t="s">
        <v>32</v>
      </c>
      <c r="C7081" t="s">
        <v>304</v>
      </c>
      <c r="D7081" t="s">
        <v>19</v>
      </c>
      <c r="E7081" t="s">
        <v>27</v>
      </c>
      <c r="F7081">
        <v>63</v>
      </c>
      <c r="G7081">
        <v>37</v>
      </c>
      <c r="H7081">
        <v>0</v>
      </c>
      <c r="I7081">
        <v>0</v>
      </c>
      <c r="J7081">
        <v>2</v>
      </c>
      <c r="K7081">
        <v>1</v>
      </c>
      <c r="L7081" t="s">
        <v>28</v>
      </c>
      <c r="M7081" t="s">
        <v>215</v>
      </c>
      <c r="N7081" t="s">
        <v>77</v>
      </c>
      <c r="O7081" t="s">
        <v>122</v>
      </c>
      <c r="P7081" t="s">
        <v>23</v>
      </c>
      <c r="Q7081" t="s">
        <v>24</v>
      </c>
    </row>
    <row r="7082" spans="1:17" x14ac:dyDescent="0.2">
      <c r="A7082" s="2">
        <v>37779</v>
      </c>
      <c r="B7082" t="s">
        <v>138</v>
      </c>
      <c r="C7082" t="s">
        <v>211</v>
      </c>
      <c r="D7082" t="s">
        <v>36</v>
      </c>
      <c r="E7082" t="s">
        <v>36</v>
      </c>
      <c r="F7082">
        <v>69</v>
      </c>
      <c r="G7082">
        <v>158</v>
      </c>
      <c r="H7082">
        <v>0</v>
      </c>
      <c r="I7082">
        <v>0</v>
      </c>
      <c r="J7082">
        <v>2</v>
      </c>
      <c r="K7082">
        <v>0</v>
      </c>
      <c r="L7082" t="s">
        <v>62</v>
      </c>
      <c r="M7082" t="s">
        <v>139</v>
      </c>
      <c r="N7082" t="s">
        <v>138</v>
      </c>
      <c r="O7082" t="s">
        <v>22</v>
      </c>
      <c r="P7082" t="s">
        <v>23</v>
      </c>
      <c r="Q7082" t="s">
        <v>24</v>
      </c>
    </row>
    <row r="7083" spans="1:17" x14ac:dyDescent="0.2">
      <c r="A7083" s="2">
        <v>37780</v>
      </c>
      <c r="B7083" t="s">
        <v>471</v>
      </c>
      <c r="C7083" t="s">
        <v>380</v>
      </c>
      <c r="D7083" t="s">
        <v>36</v>
      </c>
      <c r="E7083" t="s">
        <v>36</v>
      </c>
      <c r="F7083">
        <v>136</v>
      </c>
      <c r="G7083">
        <v>110</v>
      </c>
      <c r="H7083">
        <v>0</v>
      </c>
      <c r="I7083">
        <v>0</v>
      </c>
      <c r="J7083">
        <v>3</v>
      </c>
      <c r="K7083">
        <v>0</v>
      </c>
      <c r="L7083" t="s">
        <v>62</v>
      </c>
      <c r="M7083" t="s">
        <v>639</v>
      </c>
      <c r="N7083" t="s">
        <v>471</v>
      </c>
      <c r="O7083" t="s">
        <v>22</v>
      </c>
      <c r="P7083" t="s">
        <v>23</v>
      </c>
      <c r="Q7083" t="s">
        <v>24</v>
      </c>
    </row>
    <row r="7084" spans="1:17" x14ac:dyDescent="0.2">
      <c r="A7084" s="2">
        <v>37780</v>
      </c>
      <c r="B7084" t="s">
        <v>660</v>
      </c>
      <c r="C7084" t="s">
        <v>61</v>
      </c>
      <c r="D7084" t="s">
        <v>36</v>
      </c>
      <c r="E7084" t="s">
        <v>36</v>
      </c>
      <c r="F7084">
        <v>180</v>
      </c>
      <c r="G7084">
        <v>100</v>
      </c>
      <c r="H7084">
        <v>0</v>
      </c>
      <c r="I7084">
        <v>0</v>
      </c>
      <c r="J7084">
        <v>0</v>
      </c>
      <c r="K7084">
        <v>0</v>
      </c>
      <c r="L7084" t="s">
        <v>62</v>
      </c>
      <c r="M7084" t="s">
        <v>661</v>
      </c>
      <c r="N7084" t="s">
        <v>660</v>
      </c>
      <c r="O7084" t="s">
        <v>22</v>
      </c>
      <c r="P7084" t="s">
        <v>23</v>
      </c>
      <c r="Q7084" t="s">
        <v>30</v>
      </c>
    </row>
    <row r="7085" spans="1:17" x14ac:dyDescent="0.2">
      <c r="A7085" s="2">
        <v>37780</v>
      </c>
      <c r="B7085" t="s">
        <v>43</v>
      </c>
      <c r="C7085" t="s">
        <v>31</v>
      </c>
      <c r="D7085" t="s">
        <v>19</v>
      </c>
      <c r="E7085" t="s">
        <v>19</v>
      </c>
      <c r="F7085">
        <v>39</v>
      </c>
      <c r="G7085">
        <v>33</v>
      </c>
      <c r="H7085">
        <v>0</v>
      </c>
      <c r="I7085">
        <v>0</v>
      </c>
      <c r="J7085">
        <v>0</v>
      </c>
      <c r="K7085">
        <v>0</v>
      </c>
      <c r="L7085" t="s">
        <v>28</v>
      </c>
      <c r="M7085" t="s">
        <v>523</v>
      </c>
      <c r="N7085" t="s">
        <v>106</v>
      </c>
      <c r="O7085" t="s">
        <v>122</v>
      </c>
      <c r="P7085" t="s">
        <v>23</v>
      </c>
      <c r="Q7085" t="s">
        <v>30</v>
      </c>
    </row>
    <row r="7086" spans="1:17" x14ac:dyDescent="0.2">
      <c r="A7086" s="2">
        <v>37780</v>
      </c>
      <c r="B7086" t="s">
        <v>890</v>
      </c>
      <c r="C7086" t="s">
        <v>46</v>
      </c>
      <c r="D7086" t="s">
        <v>36</v>
      </c>
      <c r="E7086" t="s">
        <v>36</v>
      </c>
      <c r="F7086">
        <v>65</v>
      </c>
      <c r="G7086">
        <v>119</v>
      </c>
      <c r="H7086">
        <v>0</v>
      </c>
      <c r="I7086">
        <v>0</v>
      </c>
      <c r="J7086">
        <v>2</v>
      </c>
      <c r="K7086">
        <v>0</v>
      </c>
      <c r="L7086" t="s">
        <v>62</v>
      </c>
      <c r="M7086" t="s">
        <v>920</v>
      </c>
      <c r="N7086" t="s">
        <v>890</v>
      </c>
      <c r="O7086" t="s">
        <v>22</v>
      </c>
      <c r="P7086" t="s">
        <v>23</v>
      </c>
      <c r="Q7086" t="s">
        <v>24</v>
      </c>
    </row>
    <row r="7087" spans="1:17" x14ac:dyDescent="0.2">
      <c r="A7087" s="2">
        <v>37780</v>
      </c>
      <c r="B7087" t="s">
        <v>131</v>
      </c>
      <c r="C7087" t="s">
        <v>107</v>
      </c>
      <c r="D7087" t="s">
        <v>27</v>
      </c>
      <c r="E7087" t="s">
        <v>19</v>
      </c>
      <c r="F7087">
        <v>17</v>
      </c>
      <c r="G7087">
        <v>73</v>
      </c>
      <c r="H7087">
        <v>0</v>
      </c>
      <c r="I7087">
        <v>0</v>
      </c>
      <c r="J7087">
        <v>1</v>
      </c>
      <c r="K7087">
        <v>0</v>
      </c>
      <c r="L7087" t="s">
        <v>28</v>
      </c>
      <c r="M7087" t="s">
        <v>637</v>
      </c>
      <c r="N7087" t="s">
        <v>131</v>
      </c>
      <c r="O7087" t="s">
        <v>22</v>
      </c>
      <c r="P7087" t="s">
        <v>23</v>
      </c>
      <c r="Q7087" t="s">
        <v>24</v>
      </c>
    </row>
    <row r="7088" spans="1:17" x14ac:dyDescent="0.2">
      <c r="A7088" s="2">
        <v>37780</v>
      </c>
      <c r="B7088" t="s">
        <v>183</v>
      </c>
      <c r="C7088" t="s">
        <v>404</v>
      </c>
      <c r="D7088" t="s">
        <v>36</v>
      </c>
      <c r="E7088" t="s">
        <v>36</v>
      </c>
      <c r="F7088">
        <v>44</v>
      </c>
      <c r="G7088">
        <v>129</v>
      </c>
      <c r="H7088">
        <v>0</v>
      </c>
      <c r="I7088">
        <v>0</v>
      </c>
      <c r="J7088">
        <v>7</v>
      </c>
      <c r="K7088">
        <v>0</v>
      </c>
      <c r="L7088" t="s">
        <v>62</v>
      </c>
      <c r="M7088" t="s">
        <v>266</v>
      </c>
      <c r="N7088" t="s">
        <v>183</v>
      </c>
      <c r="O7088" t="s">
        <v>22</v>
      </c>
      <c r="P7088" t="s">
        <v>23</v>
      </c>
      <c r="Q7088" t="s">
        <v>24</v>
      </c>
    </row>
    <row r="7089" spans="1:17" x14ac:dyDescent="0.2">
      <c r="A7089" s="2">
        <v>37780</v>
      </c>
      <c r="B7089" t="s">
        <v>802</v>
      </c>
      <c r="C7089" t="s">
        <v>141</v>
      </c>
      <c r="D7089" t="s">
        <v>36</v>
      </c>
      <c r="E7089" t="s">
        <v>36</v>
      </c>
      <c r="F7089">
        <v>190</v>
      </c>
      <c r="G7089">
        <v>125</v>
      </c>
      <c r="H7089">
        <v>0</v>
      </c>
      <c r="I7089">
        <v>0</v>
      </c>
      <c r="J7089">
        <v>2</v>
      </c>
      <c r="K7089">
        <v>1</v>
      </c>
      <c r="L7089" t="s">
        <v>62</v>
      </c>
      <c r="M7089" t="s">
        <v>803</v>
      </c>
      <c r="N7089" t="s">
        <v>802</v>
      </c>
      <c r="O7089" t="s">
        <v>22</v>
      </c>
      <c r="P7089" t="s">
        <v>23</v>
      </c>
      <c r="Q7089" t="s">
        <v>24</v>
      </c>
    </row>
    <row r="7090" spans="1:17" x14ac:dyDescent="0.2">
      <c r="A7090" s="2">
        <v>37780</v>
      </c>
      <c r="B7090" t="s">
        <v>136</v>
      </c>
      <c r="C7090" t="s">
        <v>172</v>
      </c>
      <c r="D7090" t="s">
        <v>36</v>
      </c>
      <c r="E7090" t="s">
        <v>36</v>
      </c>
      <c r="F7090">
        <v>59</v>
      </c>
      <c r="G7090">
        <v>137</v>
      </c>
      <c r="H7090">
        <v>0</v>
      </c>
      <c r="I7090">
        <v>0</v>
      </c>
      <c r="J7090">
        <v>6</v>
      </c>
      <c r="K7090">
        <v>1</v>
      </c>
      <c r="L7090" t="s">
        <v>62</v>
      </c>
      <c r="M7090" t="s">
        <v>340</v>
      </c>
      <c r="N7090" t="s">
        <v>136</v>
      </c>
      <c r="O7090" t="s">
        <v>22</v>
      </c>
      <c r="P7090" t="s">
        <v>23</v>
      </c>
      <c r="Q7090" t="s">
        <v>24</v>
      </c>
    </row>
    <row r="7091" spans="1:17" x14ac:dyDescent="0.2">
      <c r="A7091" s="2">
        <v>37780</v>
      </c>
      <c r="B7091" t="s">
        <v>143</v>
      </c>
      <c r="C7091" t="s">
        <v>39</v>
      </c>
      <c r="D7091" t="s">
        <v>115</v>
      </c>
      <c r="E7091" t="s">
        <v>19</v>
      </c>
      <c r="F7091">
        <v>23</v>
      </c>
      <c r="G7091">
        <v>5</v>
      </c>
      <c r="H7091">
        <v>0</v>
      </c>
      <c r="I7091">
        <v>0</v>
      </c>
      <c r="J7091">
        <v>1</v>
      </c>
      <c r="K7091">
        <v>4</v>
      </c>
      <c r="L7091" t="s">
        <v>312</v>
      </c>
      <c r="M7091" t="s">
        <v>644</v>
      </c>
      <c r="N7091" t="s">
        <v>143</v>
      </c>
      <c r="O7091" t="s">
        <v>22</v>
      </c>
      <c r="P7091" t="s">
        <v>23</v>
      </c>
      <c r="Q7091" t="s">
        <v>41</v>
      </c>
    </row>
    <row r="7092" spans="1:17" x14ac:dyDescent="0.2">
      <c r="A7092" s="2">
        <v>37780</v>
      </c>
      <c r="B7092" t="s">
        <v>133</v>
      </c>
      <c r="C7092" t="s">
        <v>18</v>
      </c>
      <c r="D7092" t="s">
        <v>115</v>
      </c>
      <c r="E7092" t="s">
        <v>19</v>
      </c>
      <c r="F7092">
        <v>21</v>
      </c>
      <c r="G7092">
        <v>28</v>
      </c>
      <c r="H7092">
        <v>0</v>
      </c>
      <c r="I7092">
        <v>0</v>
      </c>
      <c r="J7092">
        <v>0</v>
      </c>
      <c r="K7092">
        <v>2</v>
      </c>
      <c r="L7092" t="s">
        <v>28</v>
      </c>
      <c r="M7092" t="s">
        <v>134</v>
      </c>
      <c r="N7092" t="s">
        <v>133</v>
      </c>
      <c r="O7092" t="s">
        <v>22</v>
      </c>
      <c r="P7092" t="s">
        <v>23</v>
      </c>
      <c r="Q7092" t="s">
        <v>41</v>
      </c>
    </row>
    <row r="7093" spans="1:17" x14ac:dyDescent="0.2">
      <c r="A7093" s="2">
        <v>37780</v>
      </c>
      <c r="B7093" t="s">
        <v>339</v>
      </c>
      <c r="C7093" t="s">
        <v>374</v>
      </c>
      <c r="D7093" t="s">
        <v>36</v>
      </c>
      <c r="E7093" t="s">
        <v>36</v>
      </c>
      <c r="F7093">
        <v>96</v>
      </c>
      <c r="G7093">
        <v>135</v>
      </c>
      <c r="H7093">
        <v>0</v>
      </c>
      <c r="I7093">
        <v>0</v>
      </c>
      <c r="J7093">
        <v>1</v>
      </c>
      <c r="K7093">
        <v>0</v>
      </c>
      <c r="L7093" t="s">
        <v>62</v>
      </c>
      <c r="M7093" t="s">
        <v>377</v>
      </c>
      <c r="N7093" t="s">
        <v>339</v>
      </c>
      <c r="O7093" t="s">
        <v>22</v>
      </c>
      <c r="P7093" t="s">
        <v>23</v>
      </c>
      <c r="Q7093" t="s">
        <v>24</v>
      </c>
    </row>
    <row r="7094" spans="1:17" x14ac:dyDescent="0.2">
      <c r="A7094" s="2">
        <v>37780</v>
      </c>
      <c r="B7094" t="s">
        <v>110</v>
      </c>
      <c r="C7094" t="s">
        <v>35</v>
      </c>
      <c r="D7094" t="s">
        <v>36</v>
      </c>
      <c r="E7094" t="s">
        <v>36</v>
      </c>
      <c r="F7094">
        <v>38</v>
      </c>
      <c r="G7094">
        <v>133</v>
      </c>
      <c r="H7094">
        <v>0</v>
      </c>
      <c r="I7094">
        <v>0</v>
      </c>
      <c r="J7094">
        <v>1</v>
      </c>
      <c r="K7094">
        <v>0</v>
      </c>
      <c r="L7094" t="s">
        <v>62</v>
      </c>
      <c r="M7094" t="s">
        <v>112</v>
      </c>
      <c r="N7094" t="s">
        <v>110</v>
      </c>
      <c r="O7094" t="s">
        <v>22</v>
      </c>
      <c r="P7094" t="s">
        <v>23</v>
      </c>
      <c r="Q7094" t="s">
        <v>24</v>
      </c>
    </row>
    <row r="7095" spans="1:17" x14ac:dyDescent="0.2">
      <c r="A7095" s="2">
        <v>37780</v>
      </c>
      <c r="B7095" t="s">
        <v>365</v>
      </c>
      <c r="C7095" t="s">
        <v>548</v>
      </c>
      <c r="D7095" t="s">
        <v>36</v>
      </c>
      <c r="E7095" t="s">
        <v>36</v>
      </c>
      <c r="F7095">
        <v>92</v>
      </c>
      <c r="G7095">
        <v>153</v>
      </c>
      <c r="H7095">
        <v>0</v>
      </c>
      <c r="I7095">
        <v>0</v>
      </c>
      <c r="J7095">
        <v>5</v>
      </c>
      <c r="K7095">
        <v>2</v>
      </c>
      <c r="L7095" t="s">
        <v>62</v>
      </c>
      <c r="M7095" t="s">
        <v>400</v>
      </c>
      <c r="N7095" t="s">
        <v>365</v>
      </c>
      <c r="O7095" t="s">
        <v>22</v>
      </c>
      <c r="P7095" t="s">
        <v>23</v>
      </c>
      <c r="Q7095" t="s">
        <v>24</v>
      </c>
    </row>
    <row r="7096" spans="1:17" x14ac:dyDescent="0.2">
      <c r="A7096" s="2">
        <v>37780</v>
      </c>
      <c r="B7096" t="s">
        <v>77</v>
      </c>
      <c r="C7096" t="s">
        <v>442</v>
      </c>
      <c r="D7096" t="s">
        <v>27</v>
      </c>
      <c r="E7096" t="s">
        <v>57</v>
      </c>
      <c r="F7096">
        <v>10</v>
      </c>
      <c r="G7096">
        <v>51</v>
      </c>
      <c r="H7096">
        <v>0</v>
      </c>
      <c r="I7096">
        <v>0</v>
      </c>
      <c r="J7096">
        <v>2</v>
      </c>
      <c r="K7096">
        <v>1</v>
      </c>
      <c r="L7096" t="s">
        <v>28</v>
      </c>
      <c r="M7096" t="s">
        <v>673</v>
      </c>
      <c r="N7096" t="s">
        <v>77</v>
      </c>
      <c r="O7096" t="s">
        <v>22</v>
      </c>
      <c r="P7096" t="s">
        <v>23</v>
      </c>
      <c r="Q7096" t="s">
        <v>24</v>
      </c>
    </row>
    <row r="7097" spans="1:17" x14ac:dyDescent="0.2">
      <c r="A7097" s="2">
        <v>37782</v>
      </c>
      <c r="B7097" t="s">
        <v>351</v>
      </c>
      <c r="C7097" t="s">
        <v>282</v>
      </c>
      <c r="D7097" t="s">
        <v>36</v>
      </c>
      <c r="E7097" t="s">
        <v>19</v>
      </c>
      <c r="F7097">
        <v>130</v>
      </c>
      <c r="G7097">
        <v>52</v>
      </c>
      <c r="H7097">
        <v>0</v>
      </c>
      <c r="I7097">
        <v>0</v>
      </c>
      <c r="J7097">
        <v>0</v>
      </c>
      <c r="K7097">
        <v>0</v>
      </c>
      <c r="L7097" t="s">
        <v>28</v>
      </c>
      <c r="M7097" t="s">
        <v>353</v>
      </c>
      <c r="N7097" t="s">
        <v>351</v>
      </c>
      <c r="O7097" t="s">
        <v>22</v>
      </c>
      <c r="P7097" t="s">
        <v>23</v>
      </c>
      <c r="Q7097" t="s">
        <v>30</v>
      </c>
    </row>
    <row r="7098" spans="1:17" x14ac:dyDescent="0.2">
      <c r="A7098" s="2">
        <v>37782</v>
      </c>
      <c r="B7098" t="s">
        <v>82</v>
      </c>
      <c r="C7098" t="s">
        <v>17</v>
      </c>
      <c r="D7098" t="s">
        <v>50</v>
      </c>
      <c r="E7098" t="s">
        <v>19</v>
      </c>
      <c r="F7098">
        <v>14</v>
      </c>
      <c r="G7098">
        <v>103</v>
      </c>
      <c r="H7098">
        <v>0</v>
      </c>
      <c r="I7098">
        <v>0</v>
      </c>
      <c r="J7098">
        <v>4</v>
      </c>
      <c r="K7098">
        <v>0</v>
      </c>
      <c r="L7098" t="s">
        <v>28</v>
      </c>
      <c r="M7098" t="s">
        <v>868</v>
      </c>
      <c r="N7098" t="s">
        <v>82</v>
      </c>
      <c r="O7098" t="s">
        <v>22</v>
      </c>
      <c r="P7098" t="s">
        <v>23</v>
      </c>
      <c r="Q7098" t="s">
        <v>24</v>
      </c>
    </row>
    <row r="7099" spans="1:17" x14ac:dyDescent="0.2">
      <c r="A7099" s="2">
        <v>37783</v>
      </c>
      <c r="B7099" t="s">
        <v>69</v>
      </c>
      <c r="C7099" t="s">
        <v>317</v>
      </c>
      <c r="D7099" t="s">
        <v>50</v>
      </c>
      <c r="E7099" t="s">
        <v>50</v>
      </c>
      <c r="F7099">
        <v>61</v>
      </c>
      <c r="G7099">
        <v>76</v>
      </c>
      <c r="H7099">
        <v>0</v>
      </c>
      <c r="I7099">
        <v>0</v>
      </c>
      <c r="J7099">
        <v>5</v>
      </c>
      <c r="K7099">
        <v>0</v>
      </c>
      <c r="L7099" t="s">
        <v>291</v>
      </c>
      <c r="M7099" t="s">
        <v>974</v>
      </c>
      <c r="N7099" t="s">
        <v>69</v>
      </c>
      <c r="O7099" t="s">
        <v>22</v>
      </c>
      <c r="P7099" t="s">
        <v>23</v>
      </c>
      <c r="Q7099" t="s">
        <v>24</v>
      </c>
    </row>
    <row r="7100" spans="1:17" x14ac:dyDescent="0.2">
      <c r="A7100" s="2">
        <v>37783</v>
      </c>
      <c r="B7100" t="s">
        <v>147</v>
      </c>
      <c r="C7100" t="s">
        <v>737</v>
      </c>
      <c r="D7100" t="s">
        <v>50</v>
      </c>
      <c r="E7100" t="s">
        <v>50</v>
      </c>
      <c r="F7100">
        <v>16</v>
      </c>
      <c r="G7100">
        <v>142</v>
      </c>
      <c r="H7100">
        <v>0</v>
      </c>
      <c r="I7100">
        <v>0</v>
      </c>
      <c r="J7100">
        <v>3</v>
      </c>
      <c r="K7100">
        <v>0</v>
      </c>
      <c r="L7100" t="s">
        <v>291</v>
      </c>
      <c r="M7100" t="s">
        <v>1087</v>
      </c>
      <c r="N7100" t="s">
        <v>147</v>
      </c>
      <c r="O7100" t="s">
        <v>22</v>
      </c>
      <c r="P7100" t="s">
        <v>23</v>
      </c>
      <c r="Q7100" t="s">
        <v>24</v>
      </c>
    </row>
    <row r="7101" spans="1:17" x14ac:dyDescent="0.2">
      <c r="A7101" s="2">
        <v>37783</v>
      </c>
      <c r="B7101" t="s">
        <v>293</v>
      </c>
      <c r="C7101" t="s">
        <v>384</v>
      </c>
      <c r="D7101" t="s">
        <v>50</v>
      </c>
      <c r="E7101" t="s">
        <v>50</v>
      </c>
      <c r="F7101">
        <v>13</v>
      </c>
      <c r="G7101">
        <v>115</v>
      </c>
      <c r="H7101">
        <v>0</v>
      </c>
      <c r="I7101">
        <v>0</v>
      </c>
      <c r="J7101">
        <v>5</v>
      </c>
      <c r="K7101">
        <v>0</v>
      </c>
      <c r="L7101" t="s">
        <v>291</v>
      </c>
      <c r="M7101" t="s">
        <v>774</v>
      </c>
      <c r="N7101" t="s">
        <v>293</v>
      </c>
      <c r="O7101" t="s">
        <v>22</v>
      </c>
      <c r="P7101" t="s">
        <v>23</v>
      </c>
      <c r="Q7101" t="s">
        <v>24</v>
      </c>
    </row>
    <row r="7102" spans="1:17" x14ac:dyDescent="0.2">
      <c r="A7102" s="2">
        <v>37783</v>
      </c>
      <c r="B7102" t="s">
        <v>31</v>
      </c>
      <c r="C7102" t="s">
        <v>42</v>
      </c>
      <c r="D7102" t="s">
        <v>19</v>
      </c>
      <c r="E7102" t="s">
        <v>19</v>
      </c>
      <c r="F7102">
        <v>33</v>
      </c>
      <c r="G7102">
        <v>81</v>
      </c>
      <c r="H7102">
        <v>0</v>
      </c>
      <c r="I7102">
        <v>0</v>
      </c>
      <c r="J7102">
        <v>2</v>
      </c>
      <c r="K7102">
        <v>2</v>
      </c>
      <c r="L7102" t="s">
        <v>28</v>
      </c>
      <c r="M7102" t="s">
        <v>337</v>
      </c>
      <c r="N7102" t="s">
        <v>77</v>
      </c>
      <c r="O7102" t="s">
        <v>122</v>
      </c>
      <c r="P7102" t="s">
        <v>23</v>
      </c>
      <c r="Q7102" t="s">
        <v>30</v>
      </c>
    </row>
    <row r="7103" spans="1:17" x14ac:dyDescent="0.2">
      <c r="A7103" s="2">
        <v>37783</v>
      </c>
      <c r="B7103" t="s">
        <v>89</v>
      </c>
      <c r="C7103" t="s">
        <v>244</v>
      </c>
      <c r="D7103" t="s">
        <v>50</v>
      </c>
      <c r="E7103" t="s">
        <v>50</v>
      </c>
      <c r="F7103">
        <v>7</v>
      </c>
      <c r="G7103">
        <v>53</v>
      </c>
      <c r="H7103">
        <v>0</v>
      </c>
      <c r="I7103">
        <v>0</v>
      </c>
      <c r="J7103">
        <v>2</v>
      </c>
      <c r="K7103">
        <v>1</v>
      </c>
      <c r="L7103" t="s">
        <v>291</v>
      </c>
      <c r="M7103" t="s">
        <v>1088</v>
      </c>
      <c r="N7103" t="s">
        <v>89</v>
      </c>
      <c r="O7103" t="s">
        <v>22</v>
      </c>
      <c r="P7103" t="s">
        <v>23</v>
      </c>
      <c r="Q7103" t="s">
        <v>24</v>
      </c>
    </row>
    <row r="7104" spans="1:17" x14ac:dyDescent="0.2">
      <c r="A7104" s="2">
        <v>37783</v>
      </c>
      <c r="B7104" t="s">
        <v>81</v>
      </c>
      <c r="C7104" t="s">
        <v>274</v>
      </c>
      <c r="D7104" t="s">
        <v>50</v>
      </c>
      <c r="E7104" t="s">
        <v>50</v>
      </c>
      <c r="F7104">
        <v>61</v>
      </c>
      <c r="G7104">
        <v>26</v>
      </c>
      <c r="H7104">
        <v>0</v>
      </c>
      <c r="I7104">
        <v>0</v>
      </c>
      <c r="J7104">
        <v>0</v>
      </c>
      <c r="K7104">
        <v>1</v>
      </c>
      <c r="L7104" t="s">
        <v>291</v>
      </c>
      <c r="M7104" t="s">
        <v>83</v>
      </c>
      <c r="N7104" t="s">
        <v>81</v>
      </c>
      <c r="O7104" t="s">
        <v>22</v>
      </c>
      <c r="P7104" t="s">
        <v>23</v>
      </c>
      <c r="Q7104" t="s">
        <v>41</v>
      </c>
    </row>
    <row r="7105" spans="1:17" x14ac:dyDescent="0.2">
      <c r="A7105" s="2">
        <v>37783</v>
      </c>
      <c r="B7105" t="s">
        <v>48</v>
      </c>
      <c r="C7105" t="s">
        <v>129</v>
      </c>
      <c r="D7105" t="s">
        <v>50</v>
      </c>
      <c r="E7105" t="s">
        <v>50</v>
      </c>
      <c r="F7105">
        <v>113</v>
      </c>
      <c r="G7105">
        <v>4</v>
      </c>
      <c r="H7105">
        <v>0</v>
      </c>
      <c r="I7105">
        <v>0</v>
      </c>
      <c r="J7105">
        <v>0</v>
      </c>
      <c r="K7105">
        <v>2</v>
      </c>
      <c r="L7105" t="s">
        <v>291</v>
      </c>
      <c r="M7105" t="s">
        <v>866</v>
      </c>
      <c r="N7105" t="s">
        <v>48</v>
      </c>
      <c r="O7105" t="s">
        <v>22</v>
      </c>
      <c r="P7105" t="s">
        <v>23</v>
      </c>
      <c r="Q7105" t="s">
        <v>41</v>
      </c>
    </row>
    <row r="7106" spans="1:17" x14ac:dyDescent="0.2">
      <c r="A7106" s="2">
        <v>37783</v>
      </c>
      <c r="B7106" t="s">
        <v>70</v>
      </c>
      <c r="C7106" t="s">
        <v>119</v>
      </c>
      <c r="D7106" t="s">
        <v>50</v>
      </c>
      <c r="E7106" t="s">
        <v>50</v>
      </c>
      <c r="F7106">
        <v>45</v>
      </c>
      <c r="G7106">
        <v>12</v>
      </c>
      <c r="H7106">
        <v>0</v>
      </c>
      <c r="I7106">
        <v>0</v>
      </c>
      <c r="J7106">
        <v>0</v>
      </c>
      <c r="K7106">
        <v>2</v>
      </c>
      <c r="L7106" t="s">
        <v>291</v>
      </c>
      <c r="M7106" t="s">
        <v>383</v>
      </c>
      <c r="N7106" t="s">
        <v>70</v>
      </c>
      <c r="O7106" t="s">
        <v>22</v>
      </c>
      <c r="P7106" t="s">
        <v>23</v>
      </c>
      <c r="Q7106" t="s">
        <v>41</v>
      </c>
    </row>
    <row r="7107" spans="1:17" x14ac:dyDescent="0.2">
      <c r="A7107" s="2">
        <v>37783</v>
      </c>
      <c r="B7107" t="s">
        <v>153</v>
      </c>
      <c r="C7107" t="s">
        <v>168</v>
      </c>
      <c r="D7107" t="s">
        <v>50</v>
      </c>
      <c r="E7107" t="s">
        <v>50</v>
      </c>
      <c r="F7107">
        <v>45</v>
      </c>
      <c r="G7107">
        <v>47</v>
      </c>
      <c r="H7107">
        <v>0</v>
      </c>
      <c r="I7107">
        <v>0</v>
      </c>
      <c r="J7107">
        <v>1</v>
      </c>
      <c r="K7107">
        <v>0</v>
      </c>
      <c r="L7107" t="s">
        <v>291</v>
      </c>
      <c r="M7107" t="s">
        <v>191</v>
      </c>
      <c r="N7107" t="s">
        <v>153</v>
      </c>
      <c r="O7107" t="s">
        <v>22</v>
      </c>
      <c r="P7107" t="s">
        <v>23</v>
      </c>
      <c r="Q7107" t="s">
        <v>24</v>
      </c>
    </row>
    <row r="7108" spans="1:17" x14ac:dyDescent="0.2">
      <c r="A7108" s="2">
        <v>37783</v>
      </c>
      <c r="B7108" t="s">
        <v>304</v>
      </c>
      <c r="C7108" t="s">
        <v>107</v>
      </c>
      <c r="D7108" t="s">
        <v>27</v>
      </c>
      <c r="E7108" t="s">
        <v>19</v>
      </c>
      <c r="F7108">
        <v>37</v>
      </c>
      <c r="G7108">
        <v>73</v>
      </c>
      <c r="H7108">
        <v>0</v>
      </c>
      <c r="I7108">
        <v>0</v>
      </c>
      <c r="J7108">
        <v>1</v>
      </c>
      <c r="K7108">
        <v>2</v>
      </c>
      <c r="L7108" t="s">
        <v>28</v>
      </c>
      <c r="M7108" t="s">
        <v>628</v>
      </c>
      <c r="N7108" t="s">
        <v>304</v>
      </c>
      <c r="O7108" t="s">
        <v>22</v>
      </c>
      <c r="P7108" t="s">
        <v>23</v>
      </c>
      <c r="Q7108" t="s">
        <v>41</v>
      </c>
    </row>
    <row r="7109" spans="1:17" x14ac:dyDescent="0.2">
      <c r="A7109" s="2">
        <v>37783</v>
      </c>
      <c r="B7109" t="s">
        <v>98</v>
      </c>
      <c r="C7109" t="s">
        <v>345</v>
      </c>
      <c r="D7109" t="s">
        <v>50</v>
      </c>
      <c r="E7109" t="s">
        <v>50</v>
      </c>
      <c r="F7109">
        <v>15</v>
      </c>
      <c r="G7109">
        <v>84</v>
      </c>
      <c r="H7109">
        <v>0</v>
      </c>
      <c r="I7109">
        <v>0</v>
      </c>
      <c r="J7109">
        <v>2</v>
      </c>
      <c r="K7109">
        <v>0</v>
      </c>
      <c r="L7109" t="s">
        <v>291</v>
      </c>
      <c r="M7109" t="s">
        <v>99</v>
      </c>
      <c r="N7109" t="s">
        <v>98</v>
      </c>
      <c r="O7109" t="s">
        <v>22</v>
      </c>
      <c r="P7109" t="s">
        <v>23</v>
      </c>
      <c r="Q7109" t="s">
        <v>24</v>
      </c>
    </row>
    <row r="7110" spans="1:17" x14ac:dyDescent="0.2">
      <c r="A7110" s="2">
        <v>37783</v>
      </c>
      <c r="B7110" t="s">
        <v>143</v>
      </c>
      <c r="C7110" t="s">
        <v>38</v>
      </c>
      <c r="D7110" t="s">
        <v>115</v>
      </c>
      <c r="E7110" t="s">
        <v>19</v>
      </c>
      <c r="F7110">
        <v>23</v>
      </c>
      <c r="G7110">
        <v>19</v>
      </c>
      <c r="H7110">
        <v>0</v>
      </c>
      <c r="I7110">
        <v>0</v>
      </c>
      <c r="J7110">
        <v>0</v>
      </c>
      <c r="K7110">
        <v>0</v>
      </c>
      <c r="L7110" t="s">
        <v>312</v>
      </c>
      <c r="M7110" t="s">
        <v>1014</v>
      </c>
      <c r="N7110" t="s">
        <v>143</v>
      </c>
      <c r="O7110" t="s">
        <v>22</v>
      </c>
      <c r="P7110" t="s">
        <v>23</v>
      </c>
      <c r="Q7110" t="s">
        <v>30</v>
      </c>
    </row>
    <row r="7111" spans="1:17" x14ac:dyDescent="0.2">
      <c r="A7111" s="2">
        <v>37783</v>
      </c>
      <c r="B7111" t="s">
        <v>133</v>
      </c>
      <c r="C7111" t="s">
        <v>39</v>
      </c>
      <c r="D7111" t="s">
        <v>115</v>
      </c>
      <c r="E7111" t="s">
        <v>19</v>
      </c>
      <c r="F7111">
        <v>21</v>
      </c>
      <c r="G7111">
        <v>5</v>
      </c>
      <c r="H7111">
        <v>0</v>
      </c>
      <c r="I7111">
        <v>0</v>
      </c>
      <c r="J7111">
        <v>0</v>
      </c>
      <c r="K7111">
        <v>1</v>
      </c>
      <c r="L7111" t="s">
        <v>28</v>
      </c>
      <c r="M7111" t="s">
        <v>134</v>
      </c>
      <c r="N7111" t="s">
        <v>133</v>
      </c>
      <c r="O7111" t="s">
        <v>22</v>
      </c>
      <c r="P7111" t="s">
        <v>23</v>
      </c>
      <c r="Q7111" t="s">
        <v>41</v>
      </c>
    </row>
    <row r="7112" spans="1:17" x14ac:dyDescent="0.2">
      <c r="A7112" s="2">
        <v>37783</v>
      </c>
      <c r="B7112" t="s">
        <v>73</v>
      </c>
      <c r="C7112" t="s">
        <v>76</v>
      </c>
      <c r="D7112" t="s">
        <v>50</v>
      </c>
      <c r="E7112" t="s">
        <v>50</v>
      </c>
      <c r="F7112">
        <v>99</v>
      </c>
      <c r="G7112">
        <v>70</v>
      </c>
      <c r="H7112">
        <v>0</v>
      </c>
      <c r="I7112">
        <v>0</v>
      </c>
      <c r="J7112">
        <v>0</v>
      </c>
      <c r="K7112">
        <v>3</v>
      </c>
      <c r="L7112" t="s">
        <v>291</v>
      </c>
      <c r="M7112" t="s">
        <v>806</v>
      </c>
      <c r="N7112" t="s">
        <v>73</v>
      </c>
      <c r="O7112" t="s">
        <v>22</v>
      </c>
      <c r="P7112" t="s">
        <v>23</v>
      </c>
      <c r="Q7112" t="s">
        <v>41</v>
      </c>
    </row>
    <row r="7113" spans="1:17" x14ac:dyDescent="0.2">
      <c r="A7113" s="2">
        <v>37783</v>
      </c>
      <c r="B7113" t="s">
        <v>97</v>
      </c>
      <c r="C7113" t="s">
        <v>72</v>
      </c>
      <c r="D7113" t="s">
        <v>50</v>
      </c>
      <c r="E7113" t="s">
        <v>50</v>
      </c>
      <c r="F7113">
        <v>154</v>
      </c>
      <c r="G7113">
        <v>10</v>
      </c>
      <c r="H7113">
        <v>0</v>
      </c>
      <c r="I7113">
        <v>0</v>
      </c>
      <c r="J7113">
        <v>0</v>
      </c>
      <c r="K7113">
        <v>2</v>
      </c>
      <c r="L7113" t="s">
        <v>291</v>
      </c>
      <c r="M7113" t="s">
        <v>97</v>
      </c>
      <c r="N7113" t="s">
        <v>97</v>
      </c>
      <c r="O7113" t="s">
        <v>22</v>
      </c>
      <c r="P7113" t="s">
        <v>23</v>
      </c>
      <c r="Q7113" t="s">
        <v>41</v>
      </c>
    </row>
    <row r="7114" spans="1:17" x14ac:dyDescent="0.2">
      <c r="A7114" s="2">
        <v>37783</v>
      </c>
      <c r="B7114" t="s">
        <v>135</v>
      </c>
      <c r="C7114" t="s">
        <v>25</v>
      </c>
      <c r="D7114" t="s">
        <v>36</v>
      </c>
      <c r="E7114" t="s">
        <v>19</v>
      </c>
      <c r="F7114">
        <v>32</v>
      </c>
      <c r="G7114">
        <v>1</v>
      </c>
      <c r="H7114">
        <v>0</v>
      </c>
      <c r="I7114">
        <v>0</v>
      </c>
      <c r="J7114">
        <v>0</v>
      </c>
      <c r="K7114">
        <v>3</v>
      </c>
      <c r="L7114" t="s">
        <v>28</v>
      </c>
      <c r="M7114" t="s">
        <v>1082</v>
      </c>
      <c r="N7114" t="s">
        <v>135</v>
      </c>
      <c r="O7114" t="s">
        <v>22</v>
      </c>
      <c r="P7114" t="s">
        <v>23</v>
      </c>
      <c r="Q7114" t="s">
        <v>41</v>
      </c>
    </row>
    <row r="7115" spans="1:17" x14ac:dyDescent="0.2">
      <c r="A7115" s="2">
        <v>37783</v>
      </c>
      <c r="B7115" t="s">
        <v>100</v>
      </c>
      <c r="C7115" t="s">
        <v>106</v>
      </c>
      <c r="D7115" t="s">
        <v>50</v>
      </c>
      <c r="E7115" t="s">
        <v>50</v>
      </c>
      <c r="F7115">
        <v>111</v>
      </c>
      <c r="G7115">
        <v>2</v>
      </c>
      <c r="H7115">
        <v>0</v>
      </c>
      <c r="I7115">
        <v>0</v>
      </c>
      <c r="J7115">
        <v>0</v>
      </c>
      <c r="K7115">
        <v>0</v>
      </c>
      <c r="L7115" t="s">
        <v>291</v>
      </c>
      <c r="M7115" t="s">
        <v>102</v>
      </c>
      <c r="N7115" t="s">
        <v>100</v>
      </c>
      <c r="O7115" t="s">
        <v>22</v>
      </c>
      <c r="P7115" t="s">
        <v>23</v>
      </c>
      <c r="Q7115" t="s">
        <v>30</v>
      </c>
    </row>
    <row r="7116" spans="1:17" x14ac:dyDescent="0.2">
      <c r="A7116" s="2">
        <v>37783</v>
      </c>
      <c r="B7116" t="s">
        <v>49</v>
      </c>
      <c r="C7116" t="s">
        <v>92</v>
      </c>
      <c r="D7116" t="s">
        <v>50</v>
      </c>
      <c r="E7116" t="s">
        <v>50</v>
      </c>
      <c r="F7116">
        <v>24</v>
      </c>
      <c r="G7116">
        <v>27</v>
      </c>
      <c r="H7116">
        <v>0</v>
      </c>
      <c r="I7116">
        <v>0</v>
      </c>
      <c r="J7116">
        <v>1</v>
      </c>
      <c r="K7116">
        <v>1</v>
      </c>
      <c r="L7116" t="s">
        <v>291</v>
      </c>
      <c r="M7116" t="s">
        <v>103</v>
      </c>
      <c r="N7116" t="s">
        <v>49</v>
      </c>
      <c r="O7116" t="s">
        <v>22</v>
      </c>
      <c r="P7116" t="s">
        <v>23</v>
      </c>
      <c r="Q7116" t="s">
        <v>30</v>
      </c>
    </row>
    <row r="7117" spans="1:17" x14ac:dyDescent="0.2">
      <c r="A7117" s="2">
        <v>37783</v>
      </c>
      <c r="B7117" t="s">
        <v>125</v>
      </c>
      <c r="C7117" t="s">
        <v>94</v>
      </c>
      <c r="D7117" t="s">
        <v>50</v>
      </c>
      <c r="E7117" t="s">
        <v>50</v>
      </c>
      <c r="F7117">
        <v>163</v>
      </c>
      <c r="G7117">
        <v>54</v>
      </c>
      <c r="H7117">
        <v>0</v>
      </c>
      <c r="I7117">
        <v>0</v>
      </c>
      <c r="J7117">
        <v>0</v>
      </c>
      <c r="K7117">
        <v>5</v>
      </c>
      <c r="L7117" t="s">
        <v>291</v>
      </c>
      <c r="M7117" t="s">
        <v>468</v>
      </c>
      <c r="N7117" t="s">
        <v>125</v>
      </c>
      <c r="O7117" t="s">
        <v>22</v>
      </c>
      <c r="P7117" t="s">
        <v>23</v>
      </c>
      <c r="Q7117" t="s">
        <v>41</v>
      </c>
    </row>
    <row r="7118" spans="1:17" x14ac:dyDescent="0.2">
      <c r="A7118" s="2">
        <v>37783</v>
      </c>
      <c r="B7118" t="s">
        <v>52</v>
      </c>
      <c r="C7118" t="s">
        <v>90</v>
      </c>
      <c r="D7118" t="s">
        <v>50</v>
      </c>
      <c r="E7118" t="s">
        <v>50</v>
      </c>
      <c r="F7118">
        <v>20</v>
      </c>
      <c r="G7118">
        <v>29</v>
      </c>
      <c r="H7118">
        <v>0</v>
      </c>
      <c r="I7118">
        <v>0</v>
      </c>
      <c r="J7118">
        <v>3</v>
      </c>
      <c r="K7118">
        <v>0</v>
      </c>
      <c r="L7118" t="s">
        <v>291</v>
      </c>
      <c r="M7118" t="s">
        <v>68</v>
      </c>
      <c r="N7118" t="s">
        <v>52</v>
      </c>
      <c r="O7118" t="s">
        <v>22</v>
      </c>
      <c r="P7118" t="s">
        <v>23</v>
      </c>
      <c r="Q7118" t="s">
        <v>24</v>
      </c>
    </row>
    <row r="7119" spans="1:17" x14ac:dyDescent="0.2">
      <c r="A7119" s="2">
        <v>37783</v>
      </c>
      <c r="B7119" t="s">
        <v>53</v>
      </c>
      <c r="C7119" t="s">
        <v>85</v>
      </c>
      <c r="D7119" t="s">
        <v>50</v>
      </c>
      <c r="E7119" t="s">
        <v>50</v>
      </c>
      <c r="F7119">
        <v>43</v>
      </c>
      <c r="G7119">
        <v>89</v>
      </c>
      <c r="H7119">
        <v>0</v>
      </c>
      <c r="I7119">
        <v>0</v>
      </c>
      <c r="J7119">
        <v>3</v>
      </c>
      <c r="K7119">
        <v>2</v>
      </c>
      <c r="L7119" t="s">
        <v>291</v>
      </c>
      <c r="M7119" t="s">
        <v>976</v>
      </c>
      <c r="N7119" t="s">
        <v>53</v>
      </c>
      <c r="O7119" t="s">
        <v>22</v>
      </c>
      <c r="P7119" t="s">
        <v>23</v>
      </c>
      <c r="Q7119" t="s">
        <v>24</v>
      </c>
    </row>
    <row r="7120" spans="1:17" x14ac:dyDescent="0.2">
      <c r="A7120" s="2">
        <v>37783</v>
      </c>
      <c r="B7120" t="s">
        <v>180</v>
      </c>
      <c r="C7120" t="s">
        <v>328</v>
      </c>
      <c r="D7120" t="s">
        <v>50</v>
      </c>
      <c r="E7120" t="s">
        <v>50</v>
      </c>
      <c r="F7120">
        <v>8</v>
      </c>
      <c r="G7120">
        <v>93</v>
      </c>
      <c r="H7120">
        <v>0</v>
      </c>
      <c r="I7120">
        <v>0</v>
      </c>
      <c r="J7120">
        <v>3</v>
      </c>
      <c r="K7120">
        <v>2</v>
      </c>
      <c r="L7120" t="s">
        <v>291</v>
      </c>
      <c r="M7120" t="s">
        <v>181</v>
      </c>
      <c r="N7120" t="s">
        <v>180</v>
      </c>
      <c r="O7120" t="s">
        <v>22</v>
      </c>
      <c r="P7120" t="s">
        <v>23</v>
      </c>
      <c r="Q7120" t="s">
        <v>24</v>
      </c>
    </row>
    <row r="7121" spans="1:17" x14ac:dyDescent="0.2">
      <c r="A7121" s="2">
        <v>37785</v>
      </c>
      <c r="B7121" t="s">
        <v>737</v>
      </c>
      <c r="C7121" t="s">
        <v>141</v>
      </c>
      <c r="D7121" t="s">
        <v>50</v>
      </c>
      <c r="E7121" t="s">
        <v>36</v>
      </c>
      <c r="F7121">
        <v>142</v>
      </c>
      <c r="G7121">
        <v>125</v>
      </c>
      <c r="H7121">
        <v>0</v>
      </c>
      <c r="I7121">
        <v>0</v>
      </c>
      <c r="J7121">
        <v>0</v>
      </c>
      <c r="K7121">
        <v>2</v>
      </c>
      <c r="L7121" t="s">
        <v>28</v>
      </c>
      <c r="M7121" t="s">
        <v>819</v>
      </c>
      <c r="N7121" t="s">
        <v>737</v>
      </c>
      <c r="O7121" t="s">
        <v>22</v>
      </c>
      <c r="P7121" t="s">
        <v>23</v>
      </c>
      <c r="Q7121" t="s">
        <v>41</v>
      </c>
    </row>
    <row r="7122" spans="1:17" x14ac:dyDescent="0.2">
      <c r="A7122" s="2">
        <v>37785</v>
      </c>
      <c r="B7122" t="s">
        <v>199</v>
      </c>
      <c r="C7122" t="s">
        <v>207</v>
      </c>
      <c r="D7122" t="s">
        <v>36</v>
      </c>
      <c r="E7122" t="s">
        <v>36</v>
      </c>
      <c r="F7122">
        <v>67</v>
      </c>
      <c r="G7122">
        <v>78</v>
      </c>
      <c r="H7122">
        <v>0</v>
      </c>
      <c r="I7122">
        <v>0</v>
      </c>
      <c r="J7122">
        <v>1</v>
      </c>
      <c r="K7122">
        <v>3</v>
      </c>
      <c r="L7122" t="s">
        <v>28</v>
      </c>
      <c r="M7122" t="s">
        <v>220</v>
      </c>
      <c r="N7122" t="s">
        <v>199</v>
      </c>
      <c r="O7122" t="s">
        <v>22</v>
      </c>
      <c r="P7122" t="s">
        <v>23</v>
      </c>
      <c r="Q7122" t="s">
        <v>41</v>
      </c>
    </row>
    <row r="7123" spans="1:17" x14ac:dyDescent="0.2">
      <c r="A7123" s="2">
        <v>37786</v>
      </c>
      <c r="B7123" t="s">
        <v>655</v>
      </c>
      <c r="C7123" t="s">
        <v>354</v>
      </c>
      <c r="D7123" t="s">
        <v>57</v>
      </c>
      <c r="E7123" t="s">
        <v>57</v>
      </c>
      <c r="F7123">
        <v>169</v>
      </c>
      <c r="G7123">
        <v>151</v>
      </c>
      <c r="H7123">
        <v>0</v>
      </c>
      <c r="I7123">
        <v>0</v>
      </c>
      <c r="J7123">
        <v>3</v>
      </c>
      <c r="K7123">
        <v>5</v>
      </c>
      <c r="L7123" t="s">
        <v>28</v>
      </c>
      <c r="M7123" t="s">
        <v>724</v>
      </c>
      <c r="N7123" t="s">
        <v>655</v>
      </c>
      <c r="O7123" t="s">
        <v>22</v>
      </c>
      <c r="P7123" t="s">
        <v>23</v>
      </c>
      <c r="Q7123" t="s">
        <v>41</v>
      </c>
    </row>
    <row r="7124" spans="1:17" x14ac:dyDescent="0.2">
      <c r="A7124" s="2">
        <v>37786</v>
      </c>
      <c r="B7124" t="s">
        <v>118</v>
      </c>
      <c r="C7124" t="s">
        <v>405</v>
      </c>
      <c r="D7124" t="s">
        <v>36</v>
      </c>
      <c r="E7124" t="s">
        <v>36</v>
      </c>
      <c r="F7124">
        <v>29</v>
      </c>
      <c r="G7124">
        <v>126</v>
      </c>
      <c r="H7124">
        <v>0</v>
      </c>
      <c r="I7124">
        <v>0</v>
      </c>
      <c r="J7124">
        <v>3</v>
      </c>
      <c r="K7124">
        <v>0</v>
      </c>
      <c r="L7124" t="s">
        <v>62</v>
      </c>
      <c r="M7124" t="s">
        <v>241</v>
      </c>
      <c r="N7124" t="s">
        <v>118</v>
      </c>
      <c r="O7124" t="s">
        <v>22</v>
      </c>
      <c r="P7124" t="s">
        <v>23</v>
      </c>
      <c r="Q7124" t="s">
        <v>24</v>
      </c>
    </row>
    <row r="7125" spans="1:17" x14ac:dyDescent="0.2">
      <c r="A7125" s="2">
        <v>37786</v>
      </c>
      <c r="B7125" t="s">
        <v>149</v>
      </c>
      <c r="C7125" t="s">
        <v>282</v>
      </c>
      <c r="D7125" t="s">
        <v>36</v>
      </c>
      <c r="E7125" t="s">
        <v>19</v>
      </c>
      <c r="F7125">
        <v>31</v>
      </c>
      <c r="G7125">
        <v>52</v>
      </c>
      <c r="H7125">
        <v>0</v>
      </c>
      <c r="I7125">
        <v>0</v>
      </c>
      <c r="J7125">
        <v>2</v>
      </c>
      <c r="K7125">
        <v>1</v>
      </c>
      <c r="L7125" t="s">
        <v>28</v>
      </c>
      <c r="M7125" t="s">
        <v>416</v>
      </c>
      <c r="N7125" t="s">
        <v>149</v>
      </c>
      <c r="O7125" t="s">
        <v>22</v>
      </c>
      <c r="P7125" t="s">
        <v>23</v>
      </c>
      <c r="Q7125" t="s">
        <v>24</v>
      </c>
    </row>
    <row r="7126" spans="1:17" x14ac:dyDescent="0.2">
      <c r="A7126" s="2">
        <v>37790</v>
      </c>
      <c r="B7126" t="s">
        <v>67</v>
      </c>
      <c r="C7126" t="s">
        <v>43</v>
      </c>
      <c r="D7126" t="s">
        <v>50</v>
      </c>
      <c r="E7126" t="s">
        <v>19</v>
      </c>
      <c r="F7126">
        <v>2</v>
      </c>
      <c r="G7126">
        <v>39</v>
      </c>
      <c r="H7126">
        <v>0</v>
      </c>
      <c r="I7126">
        <v>0</v>
      </c>
      <c r="J7126">
        <v>1</v>
      </c>
      <c r="K7126">
        <v>0</v>
      </c>
      <c r="L7126" t="s">
        <v>427</v>
      </c>
      <c r="M7126" t="s">
        <v>269</v>
      </c>
      <c r="N7126" t="s">
        <v>67</v>
      </c>
      <c r="O7126" t="s">
        <v>22</v>
      </c>
      <c r="P7126" t="s">
        <v>23</v>
      </c>
      <c r="Q7126" t="s">
        <v>24</v>
      </c>
    </row>
    <row r="7127" spans="1:17" x14ac:dyDescent="0.2">
      <c r="A7127" s="2">
        <v>37790</v>
      </c>
      <c r="B7127" t="s">
        <v>442</v>
      </c>
      <c r="C7127" t="s">
        <v>143</v>
      </c>
      <c r="D7127" t="s">
        <v>57</v>
      </c>
      <c r="E7127" t="s">
        <v>115</v>
      </c>
      <c r="F7127">
        <v>51</v>
      </c>
      <c r="G7127">
        <v>23</v>
      </c>
      <c r="H7127">
        <v>0</v>
      </c>
      <c r="I7127">
        <v>0</v>
      </c>
      <c r="J7127">
        <v>0</v>
      </c>
      <c r="K7127">
        <v>3</v>
      </c>
      <c r="L7127" t="s">
        <v>427</v>
      </c>
      <c r="M7127" t="s">
        <v>769</v>
      </c>
      <c r="N7127" t="s">
        <v>67</v>
      </c>
      <c r="O7127" t="s">
        <v>122</v>
      </c>
      <c r="P7127" t="s">
        <v>23</v>
      </c>
      <c r="Q7127" t="s">
        <v>41</v>
      </c>
    </row>
    <row r="7128" spans="1:17" x14ac:dyDescent="0.2">
      <c r="A7128" s="2">
        <v>37791</v>
      </c>
      <c r="B7128" t="s">
        <v>25</v>
      </c>
      <c r="C7128" t="s">
        <v>120</v>
      </c>
      <c r="D7128" t="s">
        <v>19</v>
      </c>
      <c r="E7128" t="s">
        <v>36</v>
      </c>
      <c r="F7128">
        <v>1</v>
      </c>
      <c r="G7128">
        <v>18</v>
      </c>
      <c r="H7128">
        <v>0</v>
      </c>
      <c r="I7128">
        <v>0</v>
      </c>
      <c r="J7128">
        <v>0</v>
      </c>
      <c r="K7128">
        <v>1</v>
      </c>
      <c r="L7128" t="s">
        <v>427</v>
      </c>
      <c r="M7128" t="s">
        <v>769</v>
      </c>
      <c r="N7128" t="s">
        <v>67</v>
      </c>
      <c r="O7128" t="s">
        <v>122</v>
      </c>
      <c r="P7128" t="s">
        <v>23</v>
      </c>
      <c r="Q7128" t="s">
        <v>41</v>
      </c>
    </row>
    <row r="7129" spans="1:17" x14ac:dyDescent="0.2">
      <c r="A7129" s="2">
        <v>37791</v>
      </c>
      <c r="B7129" t="s">
        <v>180</v>
      </c>
      <c r="C7129" t="s">
        <v>77</v>
      </c>
      <c r="D7129" t="s">
        <v>50</v>
      </c>
      <c r="E7129" t="s">
        <v>27</v>
      </c>
      <c r="F7129">
        <v>8</v>
      </c>
      <c r="G7129">
        <v>10</v>
      </c>
      <c r="H7129">
        <v>0</v>
      </c>
      <c r="I7129">
        <v>0</v>
      </c>
      <c r="J7129">
        <v>2</v>
      </c>
      <c r="K7129">
        <v>1</v>
      </c>
      <c r="L7129" t="s">
        <v>427</v>
      </c>
      <c r="M7129" t="s">
        <v>393</v>
      </c>
      <c r="N7129" t="s">
        <v>67</v>
      </c>
      <c r="O7129" t="s">
        <v>122</v>
      </c>
      <c r="P7129" t="s">
        <v>23</v>
      </c>
      <c r="Q7129" t="s">
        <v>24</v>
      </c>
    </row>
    <row r="7130" spans="1:17" x14ac:dyDescent="0.2">
      <c r="A7130" s="2">
        <v>37792</v>
      </c>
      <c r="B7130" t="s">
        <v>150</v>
      </c>
      <c r="C7130" t="s">
        <v>352</v>
      </c>
      <c r="D7130" t="s">
        <v>36</v>
      </c>
      <c r="E7130" t="s">
        <v>36</v>
      </c>
      <c r="F7130">
        <v>66</v>
      </c>
      <c r="G7130">
        <v>131</v>
      </c>
      <c r="H7130">
        <v>0</v>
      </c>
      <c r="I7130">
        <v>0</v>
      </c>
      <c r="J7130">
        <v>1</v>
      </c>
      <c r="K7130">
        <v>0</v>
      </c>
      <c r="L7130" t="s">
        <v>62</v>
      </c>
      <c r="M7130" t="s">
        <v>1052</v>
      </c>
      <c r="N7130" t="s">
        <v>150</v>
      </c>
      <c r="O7130" t="s">
        <v>22</v>
      </c>
      <c r="P7130" t="s">
        <v>23</v>
      </c>
      <c r="Q7130" t="s">
        <v>24</v>
      </c>
    </row>
    <row r="7131" spans="1:17" x14ac:dyDescent="0.2">
      <c r="A7131" s="2">
        <v>37792</v>
      </c>
      <c r="B7131" t="s">
        <v>43</v>
      </c>
      <c r="C7131" t="s">
        <v>442</v>
      </c>
      <c r="D7131" t="s">
        <v>19</v>
      </c>
      <c r="E7131" t="s">
        <v>57</v>
      </c>
      <c r="F7131">
        <v>39</v>
      </c>
      <c r="G7131">
        <v>51</v>
      </c>
      <c r="H7131">
        <v>0</v>
      </c>
      <c r="I7131">
        <v>0</v>
      </c>
      <c r="J7131">
        <v>3</v>
      </c>
      <c r="K7131">
        <v>1</v>
      </c>
      <c r="L7131" t="s">
        <v>427</v>
      </c>
      <c r="M7131" t="s">
        <v>269</v>
      </c>
      <c r="N7131" t="s">
        <v>67</v>
      </c>
      <c r="O7131" t="s">
        <v>122</v>
      </c>
      <c r="P7131" t="s">
        <v>23</v>
      </c>
      <c r="Q7131" t="s">
        <v>24</v>
      </c>
    </row>
    <row r="7132" spans="1:17" x14ac:dyDescent="0.2">
      <c r="A7132" s="2">
        <v>37792</v>
      </c>
      <c r="B7132" t="s">
        <v>183</v>
      </c>
      <c r="C7132" t="s">
        <v>378</v>
      </c>
      <c r="D7132" t="s">
        <v>36</v>
      </c>
      <c r="E7132" t="s">
        <v>36</v>
      </c>
      <c r="F7132">
        <v>44</v>
      </c>
      <c r="G7132">
        <v>102</v>
      </c>
      <c r="H7132">
        <v>0</v>
      </c>
      <c r="I7132">
        <v>0</v>
      </c>
      <c r="J7132">
        <v>6</v>
      </c>
      <c r="K7132">
        <v>0</v>
      </c>
      <c r="L7132" t="s">
        <v>62</v>
      </c>
      <c r="M7132" t="s">
        <v>476</v>
      </c>
      <c r="N7132" t="s">
        <v>183</v>
      </c>
      <c r="O7132" t="s">
        <v>22</v>
      </c>
      <c r="P7132" t="s">
        <v>23</v>
      </c>
      <c r="Q7132" t="s">
        <v>24</v>
      </c>
    </row>
    <row r="7133" spans="1:17" x14ac:dyDescent="0.2">
      <c r="A7133" s="2">
        <v>37792</v>
      </c>
      <c r="B7133" t="s">
        <v>67</v>
      </c>
      <c r="C7133" t="s">
        <v>143</v>
      </c>
      <c r="D7133" t="s">
        <v>50</v>
      </c>
      <c r="E7133" t="s">
        <v>115</v>
      </c>
      <c r="F7133">
        <v>2</v>
      </c>
      <c r="G7133">
        <v>23</v>
      </c>
      <c r="H7133">
        <v>0</v>
      </c>
      <c r="I7133">
        <v>0</v>
      </c>
      <c r="J7133">
        <v>2</v>
      </c>
      <c r="K7133">
        <v>1</v>
      </c>
      <c r="L7133" t="s">
        <v>427</v>
      </c>
      <c r="M7133" t="s">
        <v>393</v>
      </c>
      <c r="N7133" t="s">
        <v>67</v>
      </c>
      <c r="O7133" t="s">
        <v>22</v>
      </c>
      <c r="P7133" t="s">
        <v>23</v>
      </c>
      <c r="Q7133" t="s">
        <v>24</v>
      </c>
    </row>
    <row r="7134" spans="1:17" x14ac:dyDescent="0.2">
      <c r="A7134" s="2">
        <v>37792</v>
      </c>
      <c r="B7134" t="s">
        <v>110</v>
      </c>
      <c r="C7134" t="s">
        <v>141</v>
      </c>
      <c r="D7134" t="s">
        <v>36</v>
      </c>
      <c r="E7134" t="s">
        <v>36</v>
      </c>
      <c r="F7134">
        <v>38</v>
      </c>
      <c r="G7134">
        <v>125</v>
      </c>
      <c r="H7134">
        <v>0</v>
      </c>
      <c r="I7134">
        <v>0</v>
      </c>
      <c r="J7134">
        <v>2</v>
      </c>
      <c r="K7134">
        <v>0</v>
      </c>
      <c r="L7134" t="s">
        <v>62</v>
      </c>
      <c r="M7134" t="s">
        <v>142</v>
      </c>
      <c r="N7134" t="s">
        <v>110</v>
      </c>
      <c r="O7134" t="s">
        <v>22</v>
      </c>
      <c r="P7134" t="s">
        <v>23</v>
      </c>
      <c r="Q7134" t="s">
        <v>24</v>
      </c>
    </row>
    <row r="7135" spans="1:17" x14ac:dyDescent="0.2">
      <c r="A7135" s="2">
        <v>37793</v>
      </c>
      <c r="B7135" t="s">
        <v>25</v>
      </c>
      <c r="C7135" t="s">
        <v>77</v>
      </c>
      <c r="D7135" t="s">
        <v>19</v>
      </c>
      <c r="E7135" t="s">
        <v>27</v>
      </c>
      <c r="F7135">
        <v>1</v>
      </c>
      <c r="G7135">
        <v>10</v>
      </c>
      <c r="H7135">
        <v>0</v>
      </c>
      <c r="I7135">
        <v>0</v>
      </c>
      <c r="J7135">
        <v>1</v>
      </c>
      <c r="K7135">
        <v>0</v>
      </c>
      <c r="L7135" t="s">
        <v>427</v>
      </c>
      <c r="M7135" t="s">
        <v>269</v>
      </c>
      <c r="N7135" t="s">
        <v>67</v>
      </c>
      <c r="O7135" t="s">
        <v>122</v>
      </c>
      <c r="P7135" t="s">
        <v>23</v>
      </c>
      <c r="Q7135" t="s">
        <v>24</v>
      </c>
    </row>
    <row r="7136" spans="1:17" x14ac:dyDescent="0.2">
      <c r="A7136" s="2">
        <v>37793</v>
      </c>
      <c r="B7136" t="s">
        <v>224</v>
      </c>
      <c r="C7136" t="s">
        <v>61</v>
      </c>
      <c r="D7136" t="s">
        <v>36</v>
      </c>
      <c r="E7136" t="s">
        <v>36</v>
      </c>
      <c r="F7136">
        <v>83</v>
      </c>
      <c r="G7136">
        <v>100</v>
      </c>
      <c r="H7136">
        <v>0</v>
      </c>
      <c r="I7136">
        <v>0</v>
      </c>
      <c r="J7136">
        <v>3</v>
      </c>
      <c r="K7136">
        <v>0</v>
      </c>
      <c r="L7136" t="s">
        <v>62</v>
      </c>
      <c r="M7136" t="s">
        <v>236</v>
      </c>
      <c r="N7136" t="s">
        <v>224</v>
      </c>
      <c r="O7136" t="s">
        <v>22</v>
      </c>
      <c r="P7136" t="s">
        <v>23</v>
      </c>
      <c r="Q7136" t="s">
        <v>24</v>
      </c>
    </row>
    <row r="7137" spans="1:17" x14ac:dyDescent="0.2">
      <c r="A7137" s="2">
        <v>37793</v>
      </c>
      <c r="B7137" t="s">
        <v>120</v>
      </c>
      <c r="C7137" t="s">
        <v>180</v>
      </c>
      <c r="D7137" t="s">
        <v>36</v>
      </c>
      <c r="E7137" t="s">
        <v>50</v>
      </c>
      <c r="F7137">
        <v>18</v>
      </c>
      <c r="G7137">
        <v>8</v>
      </c>
      <c r="H7137">
        <v>0</v>
      </c>
      <c r="I7137">
        <v>0</v>
      </c>
      <c r="J7137">
        <v>1</v>
      </c>
      <c r="K7137">
        <v>0</v>
      </c>
      <c r="L7137" t="s">
        <v>427</v>
      </c>
      <c r="M7137" t="s">
        <v>769</v>
      </c>
      <c r="N7137" t="s">
        <v>67</v>
      </c>
      <c r="O7137" t="s">
        <v>122</v>
      </c>
      <c r="P7137" t="s">
        <v>23</v>
      </c>
      <c r="Q7137" t="s">
        <v>24</v>
      </c>
    </row>
    <row r="7138" spans="1:17" x14ac:dyDescent="0.2">
      <c r="A7138" s="2">
        <v>37793</v>
      </c>
      <c r="B7138" t="s">
        <v>548</v>
      </c>
      <c r="C7138" t="s">
        <v>197</v>
      </c>
      <c r="D7138" t="s">
        <v>36</v>
      </c>
      <c r="E7138" t="s">
        <v>36</v>
      </c>
      <c r="F7138">
        <v>153</v>
      </c>
      <c r="G7138">
        <v>182</v>
      </c>
      <c r="H7138">
        <v>0</v>
      </c>
      <c r="I7138">
        <v>0</v>
      </c>
      <c r="J7138">
        <v>3</v>
      </c>
      <c r="K7138">
        <v>0</v>
      </c>
      <c r="L7138" t="s">
        <v>62</v>
      </c>
      <c r="M7138" t="s">
        <v>805</v>
      </c>
      <c r="N7138" t="s">
        <v>548</v>
      </c>
      <c r="O7138" t="s">
        <v>22</v>
      </c>
      <c r="P7138" t="s">
        <v>23</v>
      </c>
      <c r="Q7138" t="s">
        <v>24</v>
      </c>
    </row>
    <row r="7139" spans="1:17" x14ac:dyDescent="0.2">
      <c r="A7139" s="2">
        <v>37793</v>
      </c>
      <c r="B7139" t="s">
        <v>828</v>
      </c>
      <c r="C7139" t="s">
        <v>419</v>
      </c>
      <c r="D7139" t="s">
        <v>36</v>
      </c>
      <c r="E7139" t="s">
        <v>36</v>
      </c>
      <c r="F7139">
        <v>163</v>
      </c>
      <c r="G7139">
        <v>187</v>
      </c>
      <c r="H7139">
        <v>0</v>
      </c>
      <c r="I7139">
        <v>0</v>
      </c>
      <c r="J7139">
        <v>1</v>
      </c>
      <c r="K7139">
        <v>0</v>
      </c>
      <c r="L7139" t="s">
        <v>62</v>
      </c>
      <c r="M7139" t="s">
        <v>829</v>
      </c>
      <c r="N7139" t="s">
        <v>828</v>
      </c>
      <c r="O7139" t="s">
        <v>22</v>
      </c>
      <c r="P7139" t="s">
        <v>23</v>
      </c>
      <c r="Q7139" t="s">
        <v>24</v>
      </c>
    </row>
    <row r="7140" spans="1:17" x14ac:dyDescent="0.2">
      <c r="A7140" s="2">
        <v>37793</v>
      </c>
      <c r="B7140" t="s">
        <v>339</v>
      </c>
      <c r="C7140" t="s">
        <v>34</v>
      </c>
      <c r="D7140" t="s">
        <v>36</v>
      </c>
      <c r="E7140" t="s">
        <v>36</v>
      </c>
      <c r="F7140">
        <v>96</v>
      </c>
      <c r="G7140">
        <v>123</v>
      </c>
      <c r="H7140">
        <v>0</v>
      </c>
      <c r="I7140">
        <v>0</v>
      </c>
      <c r="J7140">
        <v>1</v>
      </c>
      <c r="K7140">
        <v>2</v>
      </c>
      <c r="L7140" t="s">
        <v>62</v>
      </c>
      <c r="M7140" t="s">
        <v>220</v>
      </c>
      <c r="N7140" t="s">
        <v>199</v>
      </c>
      <c r="O7140" t="s">
        <v>122</v>
      </c>
      <c r="P7140" t="s">
        <v>23</v>
      </c>
      <c r="Q7140" t="s">
        <v>41</v>
      </c>
    </row>
    <row r="7141" spans="1:17" x14ac:dyDescent="0.2">
      <c r="A7141" s="2">
        <v>37793</v>
      </c>
      <c r="B7141" t="s">
        <v>135</v>
      </c>
      <c r="C7141" t="s">
        <v>267</v>
      </c>
      <c r="D7141" t="s">
        <v>36</v>
      </c>
      <c r="E7141" t="s">
        <v>36</v>
      </c>
      <c r="F7141">
        <v>32</v>
      </c>
      <c r="G7141">
        <v>86</v>
      </c>
      <c r="H7141">
        <v>0</v>
      </c>
      <c r="I7141">
        <v>0</v>
      </c>
      <c r="J7141">
        <v>2</v>
      </c>
      <c r="K7141">
        <v>2</v>
      </c>
      <c r="L7141" t="s">
        <v>62</v>
      </c>
      <c r="M7141" t="s">
        <v>989</v>
      </c>
      <c r="N7141" t="s">
        <v>135</v>
      </c>
      <c r="O7141" t="s">
        <v>22</v>
      </c>
      <c r="P7141" t="s">
        <v>23</v>
      </c>
      <c r="Q7141" t="s">
        <v>30</v>
      </c>
    </row>
    <row r="7142" spans="1:17" x14ac:dyDescent="0.2">
      <c r="A7142" s="2">
        <v>37793</v>
      </c>
      <c r="B7142" t="s">
        <v>138</v>
      </c>
      <c r="C7142" t="s">
        <v>380</v>
      </c>
      <c r="D7142" t="s">
        <v>36</v>
      </c>
      <c r="E7142" t="s">
        <v>36</v>
      </c>
      <c r="F7142">
        <v>69</v>
      </c>
      <c r="G7142">
        <v>110</v>
      </c>
      <c r="H7142">
        <v>0</v>
      </c>
      <c r="I7142">
        <v>0</v>
      </c>
      <c r="J7142">
        <v>1</v>
      </c>
      <c r="K7142">
        <v>1</v>
      </c>
      <c r="L7142" t="s">
        <v>62</v>
      </c>
      <c r="M7142" t="s">
        <v>139</v>
      </c>
      <c r="N7142" t="s">
        <v>138</v>
      </c>
      <c r="O7142" t="s">
        <v>22</v>
      </c>
      <c r="P7142" t="s">
        <v>23</v>
      </c>
      <c r="Q7142" t="s">
        <v>30</v>
      </c>
    </row>
    <row r="7143" spans="1:17" x14ac:dyDescent="0.2">
      <c r="A7143" s="2">
        <v>37794</v>
      </c>
      <c r="B7143" t="s">
        <v>890</v>
      </c>
      <c r="C7143" t="s">
        <v>718</v>
      </c>
      <c r="D7143" t="s">
        <v>36</v>
      </c>
      <c r="E7143" t="s">
        <v>36</v>
      </c>
      <c r="F7143">
        <v>65</v>
      </c>
      <c r="G7143">
        <v>97</v>
      </c>
      <c r="H7143">
        <v>0</v>
      </c>
      <c r="I7143">
        <v>0</v>
      </c>
      <c r="J7143">
        <v>2</v>
      </c>
      <c r="K7143">
        <v>1</v>
      </c>
      <c r="L7143" t="s">
        <v>62</v>
      </c>
      <c r="M7143" t="s">
        <v>920</v>
      </c>
      <c r="N7143" t="s">
        <v>890</v>
      </c>
      <c r="O7143" t="s">
        <v>22</v>
      </c>
      <c r="P7143" t="s">
        <v>23</v>
      </c>
      <c r="Q7143" t="s">
        <v>24</v>
      </c>
    </row>
    <row r="7144" spans="1:17" x14ac:dyDescent="0.2">
      <c r="A7144" s="2">
        <v>37794</v>
      </c>
      <c r="B7144" t="s">
        <v>374</v>
      </c>
      <c r="C7144" t="s">
        <v>237</v>
      </c>
      <c r="D7144" t="s">
        <v>36</v>
      </c>
      <c r="E7144" t="s">
        <v>36</v>
      </c>
      <c r="F7144">
        <v>135</v>
      </c>
      <c r="G7144">
        <v>183</v>
      </c>
      <c r="H7144">
        <v>0</v>
      </c>
      <c r="I7144">
        <v>0</v>
      </c>
      <c r="J7144">
        <v>2</v>
      </c>
      <c r="K7144">
        <v>0</v>
      </c>
      <c r="L7144" t="s">
        <v>62</v>
      </c>
      <c r="M7144" t="s">
        <v>375</v>
      </c>
      <c r="N7144" t="s">
        <v>374</v>
      </c>
      <c r="O7144" t="s">
        <v>22</v>
      </c>
      <c r="P7144" t="s">
        <v>23</v>
      </c>
      <c r="Q7144" t="s">
        <v>24</v>
      </c>
    </row>
    <row r="7145" spans="1:17" x14ac:dyDescent="0.2">
      <c r="A7145" s="2">
        <v>37794</v>
      </c>
      <c r="B7145" t="s">
        <v>67</v>
      </c>
      <c r="C7145" t="s">
        <v>442</v>
      </c>
      <c r="D7145" t="s">
        <v>50</v>
      </c>
      <c r="E7145" t="s">
        <v>57</v>
      </c>
      <c r="F7145">
        <v>2</v>
      </c>
      <c r="G7145">
        <v>51</v>
      </c>
      <c r="H7145">
        <v>0</v>
      </c>
      <c r="I7145">
        <v>0</v>
      </c>
      <c r="J7145">
        <v>5</v>
      </c>
      <c r="K7145">
        <v>0</v>
      </c>
      <c r="L7145" t="s">
        <v>427</v>
      </c>
      <c r="M7145" t="s">
        <v>769</v>
      </c>
      <c r="N7145" t="s">
        <v>67</v>
      </c>
      <c r="O7145" t="s">
        <v>22</v>
      </c>
      <c r="P7145" t="s">
        <v>23</v>
      </c>
      <c r="Q7145" t="s">
        <v>24</v>
      </c>
    </row>
    <row r="7146" spans="1:17" x14ac:dyDescent="0.2">
      <c r="A7146" s="2">
        <v>37794</v>
      </c>
      <c r="B7146" t="s">
        <v>199</v>
      </c>
      <c r="C7146" t="s">
        <v>208</v>
      </c>
      <c r="D7146" t="s">
        <v>36</v>
      </c>
      <c r="E7146" t="s">
        <v>36</v>
      </c>
      <c r="F7146">
        <v>67</v>
      </c>
      <c r="G7146">
        <v>109</v>
      </c>
      <c r="H7146">
        <v>0</v>
      </c>
      <c r="I7146">
        <v>0</v>
      </c>
      <c r="J7146">
        <v>1</v>
      </c>
      <c r="K7146">
        <v>1</v>
      </c>
      <c r="L7146" t="s">
        <v>62</v>
      </c>
      <c r="M7146" t="s">
        <v>627</v>
      </c>
      <c r="N7146" t="s">
        <v>199</v>
      </c>
      <c r="O7146" t="s">
        <v>22</v>
      </c>
      <c r="P7146" t="s">
        <v>23</v>
      </c>
      <c r="Q7146" t="s">
        <v>30</v>
      </c>
    </row>
    <row r="7147" spans="1:17" x14ac:dyDescent="0.2">
      <c r="A7147" s="2">
        <v>37794</v>
      </c>
      <c r="B7147" t="s">
        <v>555</v>
      </c>
      <c r="C7147" t="s">
        <v>304</v>
      </c>
      <c r="D7147" t="s">
        <v>27</v>
      </c>
      <c r="E7147" t="s">
        <v>27</v>
      </c>
      <c r="F7147">
        <v>58</v>
      </c>
      <c r="G7147">
        <v>37</v>
      </c>
      <c r="H7147">
        <v>0</v>
      </c>
      <c r="I7147">
        <v>0</v>
      </c>
      <c r="J7147">
        <v>1</v>
      </c>
      <c r="K7147">
        <v>2</v>
      </c>
      <c r="L7147" t="s">
        <v>28</v>
      </c>
      <c r="M7147" t="s">
        <v>1089</v>
      </c>
      <c r="N7147" t="s">
        <v>77</v>
      </c>
      <c r="O7147" t="s">
        <v>122</v>
      </c>
      <c r="P7147" t="s">
        <v>23</v>
      </c>
      <c r="Q7147" t="s">
        <v>41</v>
      </c>
    </row>
    <row r="7148" spans="1:17" x14ac:dyDescent="0.2">
      <c r="A7148" s="2">
        <v>37794</v>
      </c>
      <c r="B7148" t="s">
        <v>143</v>
      </c>
      <c r="C7148" t="s">
        <v>43</v>
      </c>
      <c r="D7148" t="s">
        <v>115</v>
      </c>
      <c r="E7148" t="s">
        <v>19</v>
      </c>
      <c r="F7148">
        <v>23</v>
      </c>
      <c r="G7148">
        <v>39</v>
      </c>
      <c r="H7148">
        <v>0</v>
      </c>
      <c r="I7148">
        <v>0</v>
      </c>
      <c r="J7148">
        <v>0</v>
      </c>
      <c r="K7148">
        <v>1</v>
      </c>
      <c r="L7148" t="s">
        <v>427</v>
      </c>
      <c r="M7148" t="s">
        <v>393</v>
      </c>
      <c r="N7148" t="s">
        <v>67</v>
      </c>
      <c r="O7148" t="s">
        <v>122</v>
      </c>
      <c r="P7148" t="s">
        <v>23</v>
      </c>
      <c r="Q7148" t="s">
        <v>41</v>
      </c>
    </row>
    <row r="7149" spans="1:17" x14ac:dyDescent="0.2">
      <c r="A7149" s="2">
        <v>37794</v>
      </c>
      <c r="B7149" t="s">
        <v>111</v>
      </c>
      <c r="C7149" t="s">
        <v>45</v>
      </c>
      <c r="D7149" t="s">
        <v>36</v>
      </c>
      <c r="E7149" t="s">
        <v>36</v>
      </c>
      <c r="F7149">
        <v>74</v>
      </c>
      <c r="G7149">
        <v>55</v>
      </c>
      <c r="H7149">
        <v>0</v>
      </c>
      <c r="I7149">
        <v>0</v>
      </c>
      <c r="J7149">
        <v>0</v>
      </c>
      <c r="K7149">
        <v>0</v>
      </c>
      <c r="L7149" t="s">
        <v>62</v>
      </c>
      <c r="M7149" t="s">
        <v>218</v>
      </c>
      <c r="N7149" t="s">
        <v>111</v>
      </c>
      <c r="O7149" t="s">
        <v>22</v>
      </c>
      <c r="P7149" t="s">
        <v>23</v>
      </c>
      <c r="Q7149" t="s">
        <v>30</v>
      </c>
    </row>
    <row r="7150" spans="1:17" x14ac:dyDescent="0.2">
      <c r="A7150" s="2">
        <v>37794</v>
      </c>
      <c r="B7150" t="s">
        <v>296</v>
      </c>
      <c r="C7150" t="s">
        <v>660</v>
      </c>
      <c r="D7150" t="s">
        <v>36</v>
      </c>
      <c r="E7150" t="s">
        <v>36</v>
      </c>
      <c r="F7150">
        <v>131</v>
      </c>
      <c r="G7150">
        <v>180</v>
      </c>
      <c r="H7150">
        <v>0</v>
      </c>
      <c r="I7150">
        <v>0</v>
      </c>
      <c r="J7150">
        <v>1</v>
      </c>
      <c r="K7150">
        <v>0</v>
      </c>
      <c r="L7150" t="s">
        <v>62</v>
      </c>
      <c r="M7150" t="s">
        <v>399</v>
      </c>
      <c r="N7150" t="s">
        <v>296</v>
      </c>
      <c r="O7150" t="s">
        <v>22</v>
      </c>
      <c r="P7150" t="s">
        <v>23</v>
      </c>
      <c r="Q7150" t="s">
        <v>24</v>
      </c>
    </row>
    <row r="7151" spans="1:17" x14ac:dyDescent="0.2">
      <c r="A7151" s="2">
        <v>37794</v>
      </c>
      <c r="B7151" t="s">
        <v>35</v>
      </c>
      <c r="C7151" t="s">
        <v>802</v>
      </c>
      <c r="D7151" t="s">
        <v>36</v>
      </c>
      <c r="E7151" t="s">
        <v>36</v>
      </c>
      <c r="F7151">
        <v>133</v>
      </c>
      <c r="G7151">
        <v>190</v>
      </c>
      <c r="H7151">
        <v>0</v>
      </c>
      <c r="I7151">
        <v>0</v>
      </c>
      <c r="J7151">
        <v>2</v>
      </c>
      <c r="K7151">
        <v>0</v>
      </c>
      <c r="L7151" t="s">
        <v>62</v>
      </c>
      <c r="M7151" t="s">
        <v>200</v>
      </c>
      <c r="N7151" t="s">
        <v>35</v>
      </c>
      <c r="O7151" t="s">
        <v>22</v>
      </c>
      <c r="P7151" t="s">
        <v>23</v>
      </c>
      <c r="Q7151" t="s">
        <v>24</v>
      </c>
    </row>
    <row r="7152" spans="1:17" x14ac:dyDescent="0.2">
      <c r="A7152" s="2">
        <v>37794</v>
      </c>
      <c r="B7152" t="s">
        <v>149</v>
      </c>
      <c r="C7152" t="s">
        <v>136</v>
      </c>
      <c r="D7152" t="s">
        <v>36</v>
      </c>
      <c r="E7152" t="s">
        <v>36</v>
      </c>
      <c r="F7152">
        <v>31</v>
      </c>
      <c r="G7152">
        <v>59</v>
      </c>
      <c r="H7152">
        <v>0</v>
      </c>
      <c r="I7152">
        <v>0</v>
      </c>
      <c r="J7152">
        <v>2</v>
      </c>
      <c r="K7152">
        <v>1</v>
      </c>
      <c r="L7152" t="s">
        <v>62</v>
      </c>
      <c r="M7152" t="s">
        <v>1055</v>
      </c>
      <c r="N7152" t="s">
        <v>149</v>
      </c>
      <c r="O7152" t="s">
        <v>22</v>
      </c>
      <c r="P7152" t="s">
        <v>23</v>
      </c>
      <c r="Q7152" t="s">
        <v>24</v>
      </c>
    </row>
    <row r="7153" spans="1:17" x14ac:dyDescent="0.2">
      <c r="A7153" s="2">
        <v>37794</v>
      </c>
      <c r="B7153" t="s">
        <v>46</v>
      </c>
      <c r="C7153" t="s">
        <v>351</v>
      </c>
      <c r="D7153" t="s">
        <v>36</v>
      </c>
      <c r="E7153" t="s">
        <v>36</v>
      </c>
      <c r="F7153">
        <v>119</v>
      </c>
      <c r="G7153">
        <v>130</v>
      </c>
      <c r="H7153">
        <v>0</v>
      </c>
      <c r="I7153">
        <v>0</v>
      </c>
      <c r="J7153">
        <v>3</v>
      </c>
      <c r="K7153">
        <v>2</v>
      </c>
      <c r="L7153" t="s">
        <v>62</v>
      </c>
      <c r="M7153" t="s">
        <v>685</v>
      </c>
      <c r="N7153" t="s">
        <v>46</v>
      </c>
      <c r="O7153" t="s">
        <v>22</v>
      </c>
      <c r="P7153" t="s">
        <v>23</v>
      </c>
      <c r="Q7153" t="s">
        <v>24</v>
      </c>
    </row>
    <row r="7154" spans="1:17" x14ac:dyDescent="0.2">
      <c r="A7154" s="2">
        <v>37794</v>
      </c>
      <c r="B7154" t="s">
        <v>211</v>
      </c>
      <c r="C7154" t="s">
        <v>471</v>
      </c>
      <c r="D7154" t="s">
        <v>36</v>
      </c>
      <c r="E7154" t="s">
        <v>36</v>
      </c>
      <c r="F7154">
        <v>158</v>
      </c>
      <c r="G7154">
        <v>136</v>
      </c>
      <c r="H7154">
        <v>0</v>
      </c>
      <c r="I7154">
        <v>0</v>
      </c>
      <c r="J7154">
        <v>0</v>
      </c>
      <c r="K7154">
        <v>1</v>
      </c>
      <c r="L7154" t="s">
        <v>62</v>
      </c>
      <c r="M7154" t="s">
        <v>373</v>
      </c>
      <c r="N7154" t="s">
        <v>211</v>
      </c>
      <c r="O7154" t="s">
        <v>22</v>
      </c>
      <c r="P7154" t="s">
        <v>23</v>
      </c>
      <c r="Q7154" t="s">
        <v>41</v>
      </c>
    </row>
    <row r="7155" spans="1:17" x14ac:dyDescent="0.2">
      <c r="A7155" s="2">
        <v>37794</v>
      </c>
      <c r="B7155" t="s">
        <v>365</v>
      </c>
      <c r="C7155" t="s">
        <v>207</v>
      </c>
      <c r="D7155" t="s">
        <v>36</v>
      </c>
      <c r="E7155" t="s">
        <v>36</v>
      </c>
      <c r="F7155">
        <v>92</v>
      </c>
      <c r="G7155">
        <v>78</v>
      </c>
      <c r="H7155">
        <v>0</v>
      </c>
      <c r="I7155">
        <v>0</v>
      </c>
      <c r="J7155">
        <v>2</v>
      </c>
      <c r="K7155">
        <v>0</v>
      </c>
      <c r="L7155" t="s">
        <v>62</v>
      </c>
      <c r="M7155" t="s">
        <v>400</v>
      </c>
      <c r="N7155" t="s">
        <v>365</v>
      </c>
      <c r="O7155" t="s">
        <v>22</v>
      </c>
      <c r="P7155" t="s">
        <v>23</v>
      </c>
      <c r="Q7155" t="s">
        <v>24</v>
      </c>
    </row>
    <row r="7156" spans="1:17" x14ac:dyDescent="0.2">
      <c r="A7156" s="2">
        <v>37795</v>
      </c>
      <c r="B7156" t="s">
        <v>25</v>
      </c>
      <c r="C7156" t="s">
        <v>180</v>
      </c>
      <c r="D7156" t="s">
        <v>19</v>
      </c>
      <c r="E7156" t="s">
        <v>50</v>
      </c>
      <c r="F7156">
        <v>1</v>
      </c>
      <c r="G7156">
        <v>8</v>
      </c>
      <c r="H7156">
        <v>0</v>
      </c>
      <c r="I7156">
        <v>0</v>
      </c>
      <c r="J7156">
        <v>2</v>
      </c>
      <c r="K7156">
        <v>2</v>
      </c>
      <c r="L7156" t="s">
        <v>427</v>
      </c>
      <c r="M7156" t="s">
        <v>393</v>
      </c>
      <c r="N7156" t="s">
        <v>67</v>
      </c>
      <c r="O7156" t="s">
        <v>122</v>
      </c>
      <c r="P7156" t="s">
        <v>23</v>
      </c>
      <c r="Q7156" t="s">
        <v>30</v>
      </c>
    </row>
    <row r="7157" spans="1:17" x14ac:dyDescent="0.2">
      <c r="A7157" s="2">
        <v>37795</v>
      </c>
      <c r="B7157" t="s">
        <v>77</v>
      </c>
      <c r="C7157" t="s">
        <v>120</v>
      </c>
      <c r="D7157" t="s">
        <v>27</v>
      </c>
      <c r="E7157" t="s">
        <v>36</v>
      </c>
      <c r="F7157">
        <v>10</v>
      </c>
      <c r="G7157">
        <v>18</v>
      </c>
      <c r="H7157">
        <v>0</v>
      </c>
      <c r="I7157">
        <v>0</v>
      </c>
      <c r="J7157">
        <v>0</v>
      </c>
      <c r="K7157">
        <v>0</v>
      </c>
      <c r="L7157" t="s">
        <v>427</v>
      </c>
      <c r="M7157" t="s">
        <v>269</v>
      </c>
      <c r="N7157" t="s">
        <v>67</v>
      </c>
      <c r="O7157" t="s">
        <v>122</v>
      </c>
      <c r="P7157" t="s">
        <v>23</v>
      </c>
      <c r="Q7157" t="s">
        <v>30</v>
      </c>
    </row>
    <row r="7158" spans="1:17" x14ac:dyDescent="0.2">
      <c r="A7158" s="2">
        <v>37798</v>
      </c>
      <c r="B7158" t="s">
        <v>120</v>
      </c>
      <c r="C7158" t="s">
        <v>43</v>
      </c>
      <c r="D7158" t="s">
        <v>36</v>
      </c>
      <c r="E7158" t="s">
        <v>19</v>
      </c>
      <c r="F7158">
        <v>16</v>
      </c>
      <c r="G7158">
        <v>22</v>
      </c>
      <c r="H7158">
        <v>0</v>
      </c>
      <c r="I7158">
        <v>0</v>
      </c>
      <c r="J7158">
        <v>1</v>
      </c>
      <c r="K7158">
        <v>0</v>
      </c>
      <c r="L7158" t="s">
        <v>427</v>
      </c>
      <c r="M7158" t="s">
        <v>269</v>
      </c>
      <c r="N7158" t="s">
        <v>67</v>
      </c>
      <c r="O7158" t="s">
        <v>122</v>
      </c>
      <c r="P7158" t="s">
        <v>23</v>
      </c>
      <c r="Q7158" t="s">
        <v>24</v>
      </c>
    </row>
    <row r="7159" spans="1:17" x14ac:dyDescent="0.2">
      <c r="A7159" s="2">
        <v>37798</v>
      </c>
      <c r="B7159" t="s">
        <v>67</v>
      </c>
      <c r="C7159" t="s">
        <v>180</v>
      </c>
      <c r="D7159" t="s">
        <v>50</v>
      </c>
      <c r="E7159" t="s">
        <v>50</v>
      </c>
      <c r="F7159">
        <v>2</v>
      </c>
      <c r="G7159">
        <v>7</v>
      </c>
      <c r="H7159">
        <v>0</v>
      </c>
      <c r="I7159">
        <v>0</v>
      </c>
      <c r="J7159">
        <v>3</v>
      </c>
      <c r="K7159">
        <v>2</v>
      </c>
      <c r="L7159" t="s">
        <v>427</v>
      </c>
      <c r="M7159" t="s">
        <v>769</v>
      </c>
      <c r="N7159" t="s">
        <v>67</v>
      </c>
      <c r="O7159" t="s">
        <v>22</v>
      </c>
      <c r="P7159" t="s">
        <v>23</v>
      </c>
      <c r="Q7159" t="s">
        <v>24</v>
      </c>
    </row>
    <row r="7160" spans="1:17" x14ac:dyDescent="0.2">
      <c r="A7160" s="2">
        <v>37798</v>
      </c>
      <c r="B7160" t="s">
        <v>42</v>
      </c>
      <c r="C7160" t="s">
        <v>32</v>
      </c>
      <c r="D7160" t="s">
        <v>19</v>
      </c>
      <c r="E7160" t="s">
        <v>19</v>
      </c>
      <c r="F7160">
        <v>80</v>
      </c>
      <c r="G7160">
        <v>55</v>
      </c>
      <c r="H7160">
        <v>0</v>
      </c>
      <c r="I7160">
        <v>0</v>
      </c>
      <c r="J7160">
        <v>1</v>
      </c>
      <c r="K7160">
        <v>0</v>
      </c>
      <c r="L7160" t="s">
        <v>28</v>
      </c>
      <c r="M7160" t="s">
        <v>215</v>
      </c>
      <c r="N7160" t="s">
        <v>77</v>
      </c>
      <c r="O7160" t="s">
        <v>122</v>
      </c>
      <c r="P7160" t="s">
        <v>23</v>
      </c>
      <c r="Q7160" t="s">
        <v>24</v>
      </c>
    </row>
    <row r="7161" spans="1:17" x14ac:dyDescent="0.2">
      <c r="A7161" s="2">
        <v>37799</v>
      </c>
      <c r="B7161" t="s">
        <v>531</v>
      </c>
      <c r="C7161" t="s">
        <v>454</v>
      </c>
      <c r="D7161" t="s">
        <v>27</v>
      </c>
      <c r="E7161" t="s">
        <v>27</v>
      </c>
      <c r="F7161">
        <v>126</v>
      </c>
      <c r="G7161">
        <v>63</v>
      </c>
      <c r="H7161">
        <v>0</v>
      </c>
      <c r="I7161">
        <v>0</v>
      </c>
      <c r="J7161">
        <v>2</v>
      </c>
      <c r="K7161">
        <v>0</v>
      </c>
      <c r="L7161" t="s">
        <v>28</v>
      </c>
      <c r="M7161" t="s">
        <v>534</v>
      </c>
      <c r="N7161" t="s">
        <v>531</v>
      </c>
      <c r="O7161" t="s">
        <v>22</v>
      </c>
      <c r="P7161" t="s">
        <v>23</v>
      </c>
      <c r="Q7161" t="s">
        <v>24</v>
      </c>
    </row>
    <row r="7162" spans="1:17" x14ac:dyDescent="0.2">
      <c r="A7162" s="2">
        <v>37800</v>
      </c>
      <c r="B7162" t="s">
        <v>43</v>
      </c>
      <c r="C7162" t="s">
        <v>180</v>
      </c>
      <c r="D7162" t="s">
        <v>19</v>
      </c>
      <c r="E7162" t="s">
        <v>50</v>
      </c>
      <c r="F7162">
        <v>22</v>
      </c>
      <c r="G7162">
        <v>7</v>
      </c>
      <c r="H7162">
        <v>0</v>
      </c>
      <c r="I7162">
        <v>0</v>
      </c>
      <c r="J7162">
        <v>1</v>
      </c>
      <c r="K7162">
        <v>2</v>
      </c>
      <c r="L7162" t="s">
        <v>427</v>
      </c>
      <c r="M7162" t="s">
        <v>393</v>
      </c>
      <c r="N7162" t="s">
        <v>67</v>
      </c>
      <c r="O7162" t="s">
        <v>122</v>
      </c>
      <c r="P7162" t="s">
        <v>23</v>
      </c>
      <c r="Q7162" t="s">
        <v>41</v>
      </c>
    </row>
    <row r="7163" spans="1:17" x14ac:dyDescent="0.2">
      <c r="A7163" s="2">
        <v>37801</v>
      </c>
      <c r="B7163" t="s">
        <v>67</v>
      </c>
      <c r="C7163" t="s">
        <v>120</v>
      </c>
      <c r="D7163" t="s">
        <v>50</v>
      </c>
      <c r="E7163" t="s">
        <v>36</v>
      </c>
      <c r="F7163">
        <v>2</v>
      </c>
      <c r="G7163">
        <v>16</v>
      </c>
      <c r="H7163">
        <v>0</v>
      </c>
      <c r="I7163">
        <v>0</v>
      </c>
      <c r="J7163">
        <v>1</v>
      </c>
      <c r="K7163">
        <v>0</v>
      </c>
      <c r="L7163" t="s">
        <v>427</v>
      </c>
      <c r="M7163" t="s">
        <v>769</v>
      </c>
      <c r="N7163" t="s">
        <v>67</v>
      </c>
      <c r="O7163" t="s">
        <v>22</v>
      </c>
      <c r="P7163" t="s">
        <v>23</v>
      </c>
      <c r="Q7163" t="s">
        <v>24</v>
      </c>
    </row>
    <row r="7164" spans="1:17" x14ac:dyDescent="0.2">
      <c r="A7164" s="2">
        <v>37801</v>
      </c>
      <c r="B7164" t="s">
        <v>304</v>
      </c>
      <c r="C7164" t="s">
        <v>210</v>
      </c>
      <c r="D7164" t="s">
        <v>27</v>
      </c>
      <c r="E7164" t="s">
        <v>27</v>
      </c>
      <c r="F7164">
        <v>42</v>
      </c>
      <c r="G7164">
        <v>85</v>
      </c>
      <c r="H7164">
        <v>0</v>
      </c>
      <c r="I7164">
        <v>0</v>
      </c>
      <c r="J7164">
        <v>1</v>
      </c>
      <c r="K7164">
        <v>1</v>
      </c>
      <c r="L7164" t="s">
        <v>28</v>
      </c>
      <c r="M7164" t="s">
        <v>636</v>
      </c>
      <c r="N7164" t="s">
        <v>304</v>
      </c>
      <c r="O7164" t="s">
        <v>22</v>
      </c>
      <c r="P7164" t="s">
        <v>23</v>
      </c>
      <c r="Q7164" t="s">
        <v>30</v>
      </c>
    </row>
    <row r="7165" spans="1:17" x14ac:dyDescent="0.2">
      <c r="A7165" s="2">
        <v>37801</v>
      </c>
      <c r="B7165" t="s">
        <v>531</v>
      </c>
      <c r="C7165" t="s">
        <v>454</v>
      </c>
      <c r="D7165" t="s">
        <v>27</v>
      </c>
      <c r="E7165" t="s">
        <v>27</v>
      </c>
      <c r="F7165">
        <v>126</v>
      </c>
      <c r="G7165">
        <v>63</v>
      </c>
      <c r="H7165">
        <v>0</v>
      </c>
      <c r="I7165">
        <v>0</v>
      </c>
      <c r="J7165">
        <v>1</v>
      </c>
      <c r="K7165">
        <v>0</v>
      </c>
      <c r="L7165" t="s">
        <v>28</v>
      </c>
      <c r="M7165" t="s">
        <v>534</v>
      </c>
      <c r="N7165" t="s">
        <v>531</v>
      </c>
      <c r="O7165" t="s">
        <v>22</v>
      </c>
      <c r="P7165" t="s">
        <v>23</v>
      </c>
      <c r="Q7165" t="s">
        <v>24</v>
      </c>
    </row>
    <row r="7166" spans="1:17" x14ac:dyDescent="0.2">
      <c r="A7166" s="2">
        <v>37802</v>
      </c>
      <c r="B7166" t="s">
        <v>204</v>
      </c>
      <c r="C7166" t="s">
        <v>355</v>
      </c>
      <c r="D7166" t="s">
        <v>57</v>
      </c>
      <c r="E7166" t="s">
        <v>57</v>
      </c>
      <c r="F7166">
        <v>149</v>
      </c>
      <c r="G7166">
        <v>162</v>
      </c>
      <c r="H7166">
        <v>0</v>
      </c>
      <c r="I7166">
        <v>0</v>
      </c>
      <c r="J7166">
        <v>0</v>
      </c>
      <c r="K7166">
        <v>0</v>
      </c>
      <c r="L7166" t="s">
        <v>517</v>
      </c>
      <c r="M7166" t="s">
        <v>314</v>
      </c>
      <c r="N7166" t="s">
        <v>204</v>
      </c>
      <c r="O7166" t="s">
        <v>22</v>
      </c>
      <c r="P7166" t="s">
        <v>23</v>
      </c>
      <c r="Q7166" t="s">
        <v>30</v>
      </c>
    </row>
    <row r="7167" spans="1:17" x14ac:dyDescent="0.2">
      <c r="A7167" s="2">
        <v>37803</v>
      </c>
      <c r="B7167" t="s">
        <v>655</v>
      </c>
      <c r="C7167" t="s">
        <v>694</v>
      </c>
      <c r="D7167" t="s">
        <v>57</v>
      </c>
      <c r="E7167" t="s">
        <v>36</v>
      </c>
      <c r="F7167">
        <v>169</v>
      </c>
      <c r="G7167">
        <v>183</v>
      </c>
      <c r="H7167">
        <v>0</v>
      </c>
      <c r="I7167">
        <v>0</v>
      </c>
      <c r="J7167">
        <v>2</v>
      </c>
      <c r="K7167">
        <v>2</v>
      </c>
      <c r="L7167" t="s">
        <v>517</v>
      </c>
      <c r="M7167" t="s">
        <v>314</v>
      </c>
      <c r="N7167" t="s">
        <v>204</v>
      </c>
      <c r="O7167" t="s">
        <v>122</v>
      </c>
      <c r="P7167" t="s">
        <v>23</v>
      </c>
      <c r="Q7167" t="s">
        <v>30</v>
      </c>
    </row>
    <row r="7168" spans="1:17" x14ac:dyDescent="0.2">
      <c r="A7168" s="2">
        <v>37803</v>
      </c>
      <c r="B7168" t="s">
        <v>354</v>
      </c>
      <c r="C7168" t="s">
        <v>355</v>
      </c>
      <c r="D7168" t="s">
        <v>57</v>
      </c>
      <c r="E7168" t="s">
        <v>57</v>
      </c>
      <c r="F7168">
        <v>150</v>
      </c>
      <c r="G7168">
        <v>162</v>
      </c>
      <c r="H7168">
        <v>0</v>
      </c>
      <c r="I7168">
        <v>0</v>
      </c>
      <c r="J7168">
        <v>2</v>
      </c>
      <c r="K7168">
        <v>2</v>
      </c>
      <c r="L7168" t="s">
        <v>517</v>
      </c>
      <c r="M7168" t="s">
        <v>314</v>
      </c>
      <c r="N7168" t="s">
        <v>204</v>
      </c>
      <c r="O7168" t="s">
        <v>122</v>
      </c>
      <c r="P7168" t="s">
        <v>23</v>
      </c>
      <c r="Q7168" t="s">
        <v>30</v>
      </c>
    </row>
    <row r="7169" spans="1:17" x14ac:dyDescent="0.2">
      <c r="A7169" s="2">
        <v>37804</v>
      </c>
      <c r="B7169" t="s">
        <v>210</v>
      </c>
      <c r="C7169" t="s">
        <v>38</v>
      </c>
      <c r="D7169" t="s">
        <v>27</v>
      </c>
      <c r="E7169" t="s">
        <v>19</v>
      </c>
      <c r="F7169">
        <v>85</v>
      </c>
      <c r="G7169">
        <v>20</v>
      </c>
      <c r="H7169">
        <v>0</v>
      </c>
      <c r="I7169">
        <v>0</v>
      </c>
      <c r="J7169">
        <v>0</v>
      </c>
      <c r="K7169">
        <v>1</v>
      </c>
      <c r="L7169" t="s">
        <v>28</v>
      </c>
      <c r="M7169" t="s">
        <v>936</v>
      </c>
      <c r="N7169" t="s">
        <v>77</v>
      </c>
      <c r="O7169" t="s">
        <v>122</v>
      </c>
      <c r="P7169" t="s">
        <v>23</v>
      </c>
      <c r="Q7169" t="s">
        <v>41</v>
      </c>
    </row>
    <row r="7170" spans="1:17" x14ac:dyDescent="0.2">
      <c r="A7170" s="2">
        <v>37804</v>
      </c>
      <c r="B7170" t="s">
        <v>555</v>
      </c>
      <c r="C7170" t="s">
        <v>42</v>
      </c>
      <c r="D7170" t="s">
        <v>27</v>
      </c>
      <c r="E7170" t="s">
        <v>19</v>
      </c>
      <c r="F7170">
        <v>65</v>
      </c>
      <c r="G7170">
        <v>80</v>
      </c>
      <c r="H7170">
        <v>0</v>
      </c>
      <c r="I7170">
        <v>0</v>
      </c>
      <c r="J7170">
        <v>1</v>
      </c>
      <c r="K7170">
        <v>2</v>
      </c>
      <c r="L7170" t="s">
        <v>28</v>
      </c>
      <c r="M7170" t="s">
        <v>936</v>
      </c>
      <c r="N7170" t="s">
        <v>77</v>
      </c>
      <c r="O7170" t="s">
        <v>122</v>
      </c>
      <c r="P7170" t="s">
        <v>23</v>
      </c>
      <c r="Q7170" t="s">
        <v>41</v>
      </c>
    </row>
    <row r="7171" spans="1:17" x14ac:dyDescent="0.2">
      <c r="A7171" s="2">
        <v>37805</v>
      </c>
      <c r="B7171" t="s">
        <v>81</v>
      </c>
      <c r="C7171" t="s">
        <v>73</v>
      </c>
      <c r="D7171" t="s">
        <v>50</v>
      </c>
      <c r="E7171" t="s">
        <v>50</v>
      </c>
      <c r="F7171">
        <v>62</v>
      </c>
      <c r="G7171">
        <v>99</v>
      </c>
      <c r="H7171">
        <v>0</v>
      </c>
      <c r="I7171">
        <v>0</v>
      </c>
      <c r="J7171">
        <v>1</v>
      </c>
      <c r="K7171">
        <v>5</v>
      </c>
      <c r="L7171" t="s">
        <v>361</v>
      </c>
      <c r="M7171" t="s">
        <v>796</v>
      </c>
      <c r="N7171" t="s">
        <v>81</v>
      </c>
      <c r="O7171" t="s">
        <v>22</v>
      </c>
      <c r="P7171" t="s">
        <v>23</v>
      </c>
      <c r="Q7171" t="s">
        <v>41</v>
      </c>
    </row>
    <row r="7172" spans="1:17" x14ac:dyDescent="0.2">
      <c r="A7172" s="2">
        <v>37805</v>
      </c>
      <c r="B7172" t="s">
        <v>203</v>
      </c>
      <c r="C7172" t="s">
        <v>655</v>
      </c>
      <c r="D7172" t="s">
        <v>57</v>
      </c>
      <c r="E7172" t="s">
        <v>57</v>
      </c>
      <c r="F7172">
        <v>122</v>
      </c>
      <c r="G7172">
        <v>169</v>
      </c>
      <c r="H7172">
        <v>0</v>
      </c>
      <c r="I7172">
        <v>0</v>
      </c>
      <c r="J7172">
        <v>3</v>
      </c>
      <c r="K7172">
        <v>0</v>
      </c>
      <c r="L7172" t="s">
        <v>517</v>
      </c>
      <c r="M7172" t="s">
        <v>314</v>
      </c>
      <c r="N7172" t="s">
        <v>204</v>
      </c>
      <c r="O7172" t="s">
        <v>122</v>
      </c>
      <c r="P7172" t="s">
        <v>23</v>
      </c>
      <c r="Q7172" t="s">
        <v>24</v>
      </c>
    </row>
    <row r="7173" spans="1:17" x14ac:dyDescent="0.2">
      <c r="A7173" s="2">
        <v>37805</v>
      </c>
      <c r="B7173" t="s">
        <v>282</v>
      </c>
      <c r="C7173" t="s">
        <v>32</v>
      </c>
      <c r="D7173" t="s">
        <v>19</v>
      </c>
      <c r="E7173" t="s">
        <v>19</v>
      </c>
      <c r="F7173">
        <v>54</v>
      </c>
      <c r="G7173">
        <v>55</v>
      </c>
      <c r="H7173">
        <v>0</v>
      </c>
      <c r="I7173">
        <v>0</v>
      </c>
      <c r="J7173">
        <v>2</v>
      </c>
      <c r="K7173">
        <v>2</v>
      </c>
      <c r="L7173" t="s">
        <v>28</v>
      </c>
      <c r="M7173" t="s">
        <v>285</v>
      </c>
      <c r="N7173" t="s">
        <v>282</v>
      </c>
      <c r="O7173" t="s">
        <v>22</v>
      </c>
      <c r="P7173" t="s">
        <v>23</v>
      </c>
      <c r="Q7173" t="s">
        <v>30</v>
      </c>
    </row>
    <row r="7174" spans="1:17" x14ac:dyDescent="0.2">
      <c r="A7174" s="2">
        <v>37806</v>
      </c>
      <c r="B7174" t="s">
        <v>101</v>
      </c>
      <c r="C7174" t="s">
        <v>73</v>
      </c>
      <c r="D7174" t="s">
        <v>50</v>
      </c>
      <c r="E7174" t="s">
        <v>50</v>
      </c>
      <c r="F7174">
        <v>79</v>
      </c>
      <c r="G7174">
        <v>99</v>
      </c>
      <c r="H7174">
        <v>0</v>
      </c>
      <c r="I7174">
        <v>0</v>
      </c>
      <c r="J7174">
        <v>2</v>
      </c>
      <c r="K7174">
        <v>1</v>
      </c>
      <c r="L7174" t="s">
        <v>361</v>
      </c>
      <c r="M7174" t="s">
        <v>796</v>
      </c>
      <c r="N7174" t="s">
        <v>81</v>
      </c>
      <c r="O7174" t="s">
        <v>122</v>
      </c>
      <c r="P7174" t="s">
        <v>23</v>
      </c>
      <c r="Q7174" t="s">
        <v>24</v>
      </c>
    </row>
    <row r="7175" spans="1:17" x14ac:dyDescent="0.2">
      <c r="A7175" s="2">
        <v>37807</v>
      </c>
      <c r="B7175" t="s">
        <v>351</v>
      </c>
      <c r="C7175" t="s">
        <v>890</v>
      </c>
      <c r="D7175" t="s">
        <v>36</v>
      </c>
      <c r="E7175" t="s">
        <v>36</v>
      </c>
      <c r="F7175">
        <v>127</v>
      </c>
      <c r="G7175">
        <v>58</v>
      </c>
      <c r="H7175">
        <v>0</v>
      </c>
      <c r="I7175">
        <v>0</v>
      </c>
      <c r="J7175">
        <v>0</v>
      </c>
      <c r="K7175">
        <v>0</v>
      </c>
      <c r="L7175" t="s">
        <v>62</v>
      </c>
      <c r="M7175" t="s">
        <v>353</v>
      </c>
      <c r="N7175" t="s">
        <v>351</v>
      </c>
      <c r="O7175" t="s">
        <v>22</v>
      </c>
      <c r="P7175" t="s">
        <v>23</v>
      </c>
      <c r="Q7175" t="s">
        <v>30</v>
      </c>
    </row>
    <row r="7176" spans="1:17" x14ac:dyDescent="0.2">
      <c r="A7176" s="2">
        <v>37807</v>
      </c>
      <c r="B7176" t="s">
        <v>81</v>
      </c>
      <c r="C7176" t="s">
        <v>101</v>
      </c>
      <c r="D7176" t="s">
        <v>50</v>
      </c>
      <c r="E7176" t="s">
        <v>50</v>
      </c>
      <c r="F7176">
        <v>62</v>
      </c>
      <c r="G7176">
        <v>79</v>
      </c>
      <c r="H7176">
        <v>0</v>
      </c>
      <c r="I7176">
        <v>0</v>
      </c>
      <c r="J7176">
        <v>0</v>
      </c>
      <c r="K7176">
        <v>0</v>
      </c>
      <c r="L7176" t="s">
        <v>361</v>
      </c>
      <c r="M7176" t="s">
        <v>83</v>
      </c>
      <c r="N7176" t="s">
        <v>81</v>
      </c>
      <c r="O7176" t="s">
        <v>22</v>
      </c>
      <c r="P7176" t="s">
        <v>23</v>
      </c>
      <c r="Q7176" t="s">
        <v>30</v>
      </c>
    </row>
    <row r="7177" spans="1:17" x14ac:dyDescent="0.2">
      <c r="A7177" s="2">
        <v>37807</v>
      </c>
      <c r="B7177" t="s">
        <v>207</v>
      </c>
      <c r="C7177" t="s">
        <v>548</v>
      </c>
      <c r="D7177" t="s">
        <v>36</v>
      </c>
      <c r="E7177" t="s">
        <v>36</v>
      </c>
      <c r="F7177">
        <v>76</v>
      </c>
      <c r="G7177">
        <v>144</v>
      </c>
      <c r="H7177">
        <v>0</v>
      </c>
      <c r="I7177">
        <v>0</v>
      </c>
      <c r="J7177">
        <v>1</v>
      </c>
      <c r="K7177">
        <v>0</v>
      </c>
      <c r="L7177" t="s">
        <v>62</v>
      </c>
      <c r="M7177" t="s">
        <v>209</v>
      </c>
      <c r="N7177" t="s">
        <v>207</v>
      </c>
      <c r="O7177" t="s">
        <v>22</v>
      </c>
      <c r="P7177" t="s">
        <v>23</v>
      </c>
      <c r="Q7177" t="s">
        <v>24</v>
      </c>
    </row>
    <row r="7178" spans="1:17" x14ac:dyDescent="0.2">
      <c r="A7178" s="2">
        <v>37807</v>
      </c>
      <c r="B7178" t="s">
        <v>718</v>
      </c>
      <c r="C7178" t="s">
        <v>46</v>
      </c>
      <c r="D7178" t="s">
        <v>36</v>
      </c>
      <c r="E7178" t="s">
        <v>36</v>
      </c>
      <c r="F7178">
        <v>91</v>
      </c>
      <c r="G7178">
        <v>114</v>
      </c>
      <c r="H7178">
        <v>0</v>
      </c>
      <c r="I7178">
        <v>0</v>
      </c>
      <c r="J7178">
        <v>6</v>
      </c>
      <c r="K7178">
        <v>2</v>
      </c>
      <c r="L7178" t="s">
        <v>62</v>
      </c>
      <c r="M7178" t="s">
        <v>657</v>
      </c>
      <c r="N7178" t="s">
        <v>718</v>
      </c>
      <c r="O7178" t="s">
        <v>22</v>
      </c>
      <c r="P7178" t="s">
        <v>23</v>
      </c>
      <c r="Q7178" t="s">
        <v>24</v>
      </c>
    </row>
    <row r="7179" spans="1:17" x14ac:dyDescent="0.2">
      <c r="A7179" s="2">
        <v>37807</v>
      </c>
      <c r="B7179" t="s">
        <v>197</v>
      </c>
      <c r="C7179" t="s">
        <v>365</v>
      </c>
      <c r="D7179" t="s">
        <v>36</v>
      </c>
      <c r="E7179" t="s">
        <v>36</v>
      </c>
      <c r="F7179">
        <v>179</v>
      </c>
      <c r="G7179">
        <v>86</v>
      </c>
      <c r="H7179">
        <v>0</v>
      </c>
      <c r="I7179">
        <v>0</v>
      </c>
      <c r="J7179">
        <v>0</v>
      </c>
      <c r="K7179">
        <v>0</v>
      </c>
      <c r="L7179" t="s">
        <v>62</v>
      </c>
      <c r="M7179" t="s">
        <v>225</v>
      </c>
      <c r="N7179" t="s">
        <v>197</v>
      </c>
      <c r="O7179" t="s">
        <v>22</v>
      </c>
      <c r="P7179" t="s">
        <v>23</v>
      </c>
      <c r="Q7179" t="s">
        <v>30</v>
      </c>
    </row>
    <row r="7180" spans="1:17" x14ac:dyDescent="0.2">
      <c r="A7180" s="2">
        <v>37807</v>
      </c>
      <c r="B7180" t="s">
        <v>237</v>
      </c>
      <c r="C7180" t="s">
        <v>339</v>
      </c>
      <c r="D7180" t="s">
        <v>36</v>
      </c>
      <c r="E7180" t="s">
        <v>36</v>
      </c>
      <c r="F7180">
        <v>174</v>
      </c>
      <c r="G7180">
        <v>98</v>
      </c>
      <c r="H7180">
        <v>0</v>
      </c>
      <c r="I7180">
        <v>0</v>
      </c>
      <c r="J7180">
        <v>1</v>
      </c>
      <c r="K7180">
        <v>0</v>
      </c>
      <c r="L7180" t="s">
        <v>62</v>
      </c>
      <c r="M7180" t="s">
        <v>366</v>
      </c>
      <c r="N7180" t="s">
        <v>237</v>
      </c>
      <c r="O7180" t="s">
        <v>22</v>
      </c>
      <c r="P7180" t="s">
        <v>23</v>
      </c>
      <c r="Q7180" t="s">
        <v>24</v>
      </c>
    </row>
    <row r="7181" spans="1:17" x14ac:dyDescent="0.2">
      <c r="A7181" s="2">
        <v>37807</v>
      </c>
      <c r="B7181" t="s">
        <v>419</v>
      </c>
      <c r="C7181" t="s">
        <v>111</v>
      </c>
      <c r="D7181" t="s">
        <v>36</v>
      </c>
      <c r="E7181" t="s">
        <v>36</v>
      </c>
      <c r="F7181">
        <v>178</v>
      </c>
      <c r="G7181">
        <v>73</v>
      </c>
      <c r="H7181">
        <v>0</v>
      </c>
      <c r="I7181">
        <v>0</v>
      </c>
      <c r="J7181">
        <v>0</v>
      </c>
      <c r="K7181">
        <v>2</v>
      </c>
      <c r="L7181" t="s">
        <v>62</v>
      </c>
      <c r="M7181" t="s">
        <v>441</v>
      </c>
      <c r="N7181" t="s">
        <v>419</v>
      </c>
      <c r="O7181" t="s">
        <v>22</v>
      </c>
      <c r="P7181" t="s">
        <v>23</v>
      </c>
      <c r="Q7181" t="s">
        <v>41</v>
      </c>
    </row>
    <row r="7182" spans="1:17" x14ac:dyDescent="0.2">
      <c r="A7182" s="2">
        <v>37807</v>
      </c>
      <c r="B7182" t="s">
        <v>45</v>
      </c>
      <c r="C7182" t="s">
        <v>828</v>
      </c>
      <c r="D7182" t="s">
        <v>36</v>
      </c>
      <c r="E7182" t="s">
        <v>36</v>
      </c>
      <c r="F7182">
        <v>61</v>
      </c>
      <c r="G7182">
        <v>155</v>
      </c>
      <c r="H7182">
        <v>0</v>
      </c>
      <c r="I7182">
        <v>0</v>
      </c>
      <c r="J7182">
        <v>2</v>
      </c>
      <c r="K7182">
        <v>0</v>
      </c>
      <c r="L7182" t="s">
        <v>62</v>
      </c>
      <c r="M7182" t="s">
        <v>47</v>
      </c>
      <c r="N7182" t="s">
        <v>45</v>
      </c>
      <c r="O7182" t="s">
        <v>22</v>
      </c>
      <c r="P7182" t="s">
        <v>23</v>
      </c>
      <c r="Q7182" t="s">
        <v>24</v>
      </c>
    </row>
    <row r="7183" spans="1:17" x14ac:dyDescent="0.2">
      <c r="A7183" s="2">
        <v>37808</v>
      </c>
      <c r="B7183" t="s">
        <v>267</v>
      </c>
      <c r="C7183" t="s">
        <v>250</v>
      </c>
      <c r="D7183" t="s">
        <v>36</v>
      </c>
      <c r="E7183" t="s">
        <v>36</v>
      </c>
      <c r="F7183">
        <v>81</v>
      </c>
      <c r="G7183">
        <v>101</v>
      </c>
      <c r="H7183">
        <v>0</v>
      </c>
      <c r="I7183">
        <v>0</v>
      </c>
      <c r="J7183">
        <v>5</v>
      </c>
      <c r="K7183">
        <v>1</v>
      </c>
      <c r="L7183" t="s">
        <v>62</v>
      </c>
      <c r="M7183" t="s">
        <v>268</v>
      </c>
      <c r="N7183" t="s">
        <v>267</v>
      </c>
      <c r="O7183" t="s">
        <v>22</v>
      </c>
      <c r="P7183" t="s">
        <v>23</v>
      </c>
      <c r="Q7183" t="s">
        <v>24</v>
      </c>
    </row>
    <row r="7184" spans="1:17" x14ac:dyDescent="0.2">
      <c r="A7184" s="2">
        <v>37808</v>
      </c>
      <c r="B7184" t="s">
        <v>471</v>
      </c>
      <c r="C7184" t="s">
        <v>138</v>
      </c>
      <c r="D7184" t="s">
        <v>36</v>
      </c>
      <c r="E7184" t="s">
        <v>36</v>
      </c>
      <c r="F7184">
        <v>127</v>
      </c>
      <c r="G7184">
        <v>67</v>
      </c>
      <c r="H7184">
        <v>0</v>
      </c>
      <c r="I7184">
        <v>0</v>
      </c>
      <c r="J7184">
        <v>3</v>
      </c>
      <c r="K7184">
        <v>0</v>
      </c>
      <c r="L7184" t="s">
        <v>62</v>
      </c>
      <c r="M7184" t="s">
        <v>639</v>
      </c>
      <c r="N7184" t="s">
        <v>471</v>
      </c>
      <c r="O7184" t="s">
        <v>22</v>
      </c>
      <c r="P7184" t="s">
        <v>23</v>
      </c>
      <c r="Q7184" t="s">
        <v>24</v>
      </c>
    </row>
    <row r="7185" spans="1:17" x14ac:dyDescent="0.2">
      <c r="A7185" s="2">
        <v>37808</v>
      </c>
      <c r="B7185" t="s">
        <v>172</v>
      </c>
      <c r="C7185" t="s">
        <v>149</v>
      </c>
      <c r="D7185" t="s">
        <v>36</v>
      </c>
      <c r="E7185" t="s">
        <v>36</v>
      </c>
      <c r="F7185">
        <v>138</v>
      </c>
      <c r="G7185">
        <v>33</v>
      </c>
      <c r="H7185">
        <v>0</v>
      </c>
      <c r="I7185">
        <v>0</v>
      </c>
      <c r="J7185">
        <v>0</v>
      </c>
      <c r="K7185">
        <v>2</v>
      </c>
      <c r="L7185" t="s">
        <v>62</v>
      </c>
      <c r="M7185" t="s">
        <v>616</v>
      </c>
      <c r="N7185" t="s">
        <v>172</v>
      </c>
      <c r="O7185" t="s">
        <v>22</v>
      </c>
      <c r="P7185" t="s">
        <v>23</v>
      </c>
      <c r="Q7185" t="s">
        <v>41</v>
      </c>
    </row>
    <row r="7186" spans="1:17" x14ac:dyDescent="0.2">
      <c r="A7186" s="2">
        <v>37808</v>
      </c>
      <c r="B7186" t="s">
        <v>660</v>
      </c>
      <c r="C7186" t="s">
        <v>224</v>
      </c>
      <c r="D7186" t="s">
        <v>36</v>
      </c>
      <c r="E7186" t="s">
        <v>36</v>
      </c>
      <c r="F7186">
        <v>175</v>
      </c>
      <c r="G7186">
        <v>72</v>
      </c>
      <c r="H7186">
        <v>0</v>
      </c>
      <c r="I7186">
        <v>0</v>
      </c>
      <c r="J7186">
        <v>0</v>
      </c>
      <c r="K7186">
        <v>3</v>
      </c>
      <c r="L7186" t="s">
        <v>62</v>
      </c>
      <c r="M7186" t="s">
        <v>661</v>
      </c>
      <c r="N7186" t="s">
        <v>660</v>
      </c>
      <c r="O7186" t="s">
        <v>22</v>
      </c>
      <c r="P7186" t="s">
        <v>23</v>
      </c>
      <c r="Q7186" t="s">
        <v>41</v>
      </c>
    </row>
    <row r="7187" spans="1:17" x14ac:dyDescent="0.2">
      <c r="A7187" s="2">
        <v>37808</v>
      </c>
      <c r="B7187" t="s">
        <v>756</v>
      </c>
      <c r="C7187" t="s">
        <v>150</v>
      </c>
      <c r="D7187" t="s">
        <v>36</v>
      </c>
      <c r="E7187" t="s">
        <v>36</v>
      </c>
      <c r="F7187">
        <v>165</v>
      </c>
      <c r="G7187">
        <v>68</v>
      </c>
      <c r="H7187">
        <v>0</v>
      </c>
      <c r="I7187">
        <v>0</v>
      </c>
      <c r="J7187">
        <v>0</v>
      </c>
      <c r="K7187">
        <v>0</v>
      </c>
      <c r="L7187" t="s">
        <v>62</v>
      </c>
      <c r="M7187" t="s">
        <v>801</v>
      </c>
      <c r="N7187" t="s">
        <v>756</v>
      </c>
      <c r="O7187" t="s">
        <v>22</v>
      </c>
      <c r="P7187" t="s">
        <v>23</v>
      </c>
      <c r="Q7187" t="s">
        <v>30</v>
      </c>
    </row>
    <row r="7188" spans="1:17" x14ac:dyDescent="0.2">
      <c r="A7188" s="2">
        <v>37808</v>
      </c>
      <c r="B7188" t="s">
        <v>61</v>
      </c>
      <c r="C7188" t="s">
        <v>296</v>
      </c>
      <c r="D7188" t="s">
        <v>36</v>
      </c>
      <c r="E7188" t="s">
        <v>36</v>
      </c>
      <c r="F7188">
        <v>100</v>
      </c>
      <c r="G7188">
        <v>131</v>
      </c>
      <c r="H7188">
        <v>0</v>
      </c>
      <c r="I7188">
        <v>0</v>
      </c>
      <c r="J7188">
        <v>0</v>
      </c>
      <c r="K7188">
        <v>0</v>
      </c>
      <c r="L7188" t="s">
        <v>62</v>
      </c>
      <c r="M7188" t="s">
        <v>429</v>
      </c>
      <c r="N7188" t="s">
        <v>61</v>
      </c>
      <c r="O7188" t="s">
        <v>22</v>
      </c>
      <c r="P7188" t="s">
        <v>23</v>
      </c>
      <c r="Q7188" t="s">
        <v>30</v>
      </c>
    </row>
    <row r="7189" spans="1:17" x14ac:dyDescent="0.2">
      <c r="A7189" s="2">
        <v>37808</v>
      </c>
      <c r="B7189" t="s">
        <v>210</v>
      </c>
      <c r="C7189" t="s">
        <v>26</v>
      </c>
      <c r="D7189" t="s">
        <v>27</v>
      </c>
      <c r="E7189" t="s">
        <v>27</v>
      </c>
      <c r="F7189">
        <v>85</v>
      </c>
      <c r="G7189">
        <v>11</v>
      </c>
      <c r="H7189">
        <v>0</v>
      </c>
      <c r="I7189">
        <v>0</v>
      </c>
      <c r="J7189">
        <v>2</v>
      </c>
      <c r="K7189">
        <v>1</v>
      </c>
      <c r="L7189" t="s">
        <v>28</v>
      </c>
      <c r="M7189" t="s">
        <v>1089</v>
      </c>
      <c r="N7189" t="s">
        <v>77</v>
      </c>
      <c r="O7189" t="s">
        <v>122</v>
      </c>
      <c r="P7189" t="s">
        <v>23</v>
      </c>
      <c r="Q7189" t="s">
        <v>24</v>
      </c>
    </row>
    <row r="7190" spans="1:17" x14ac:dyDescent="0.2">
      <c r="A7190" s="2">
        <v>37808</v>
      </c>
      <c r="B7190" t="s">
        <v>802</v>
      </c>
      <c r="C7190" t="s">
        <v>110</v>
      </c>
      <c r="D7190" t="s">
        <v>36</v>
      </c>
      <c r="E7190" t="s">
        <v>36</v>
      </c>
      <c r="F7190">
        <v>182</v>
      </c>
      <c r="G7190">
        <v>37</v>
      </c>
      <c r="H7190">
        <v>0</v>
      </c>
      <c r="I7190">
        <v>0</v>
      </c>
      <c r="J7190">
        <v>0</v>
      </c>
      <c r="K7190">
        <v>1</v>
      </c>
      <c r="L7190" t="s">
        <v>62</v>
      </c>
      <c r="M7190" t="s">
        <v>916</v>
      </c>
      <c r="N7190" t="s">
        <v>802</v>
      </c>
      <c r="O7190" t="s">
        <v>22</v>
      </c>
      <c r="P7190" t="s">
        <v>23</v>
      </c>
      <c r="Q7190" t="s">
        <v>41</v>
      </c>
    </row>
    <row r="7191" spans="1:17" x14ac:dyDescent="0.2">
      <c r="A7191" s="2">
        <v>37808</v>
      </c>
      <c r="B7191" t="s">
        <v>141</v>
      </c>
      <c r="C7191" t="s">
        <v>35</v>
      </c>
      <c r="D7191" t="s">
        <v>36</v>
      </c>
      <c r="E7191" t="s">
        <v>36</v>
      </c>
      <c r="F7191">
        <v>122</v>
      </c>
      <c r="G7191">
        <v>135</v>
      </c>
      <c r="H7191">
        <v>0</v>
      </c>
      <c r="I7191">
        <v>0</v>
      </c>
      <c r="J7191">
        <v>2</v>
      </c>
      <c r="K7191">
        <v>0</v>
      </c>
      <c r="L7191" t="s">
        <v>62</v>
      </c>
      <c r="M7191" t="s">
        <v>173</v>
      </c>
      <c r="N7191" t="s">
        <v>141</v>
      </c>
      <c r="O7191" t="s">
        <v>22</v>
      </c>
      <c r="P7191" t="s">
        <v>23</v>
      </c>
      <c r="Q7191" t="s">
        <v>24</v>
      </c>
    </row>
    <row r="7192" spans="1:17" x14ac:dyDescent="0.2">
      <c r="A7192" s="2">
        <v>37808</v>
      </c>
      <c r="B7192" t="s">
        <v>34</v>
      </c>
      <c r="C7192" t="s">
        <v>374</v>
      </c>
      <c r="D7192" t="s">
        <v>36</v>
      </c>
      <c r="E7192" t="s">
        <v>36</v>
      </c>
      <c r="F7192">
        <v>118</v>
      </c>
      <c r="G7192">
        <v>132</v>
      </c>
      <c r="H7192">
        <v>0</v>
      </c>
      <c r="I7192">
        <v>0</v>
      </c>
      <c r="J7192">
        <v>3</v>
      </c>
      <c r="K7192">
        <v>0</v>
      </c>
      <c r="L7192" t="s">
        <v>62</v>
      </c>
      <c r="M7192" t="s">
        <v>37</v>
      </c>
      <c r="N7192" t="s">
        <v>34</v>
      </c>
      <c r="O7192" t="s">
        <v>22</v>
      </c>
      <c r="P7192" t="s">
        <v>23</v>
      </c>
      <c r="Q7192" t="s">
        <v>24</v>
      </c>
    </row>
    <row r="7193" spans="1:17" x14ac:dyDescent="0.2">
      <c r="A7193" s="2">
        <v>37808</v>
      </c>
      <c r="B7193" t="s">
        <v>185</v>
      </c>
      <c r="C7193" t="s">
        <v>454</v>
      </c>
      <c r="D7193" t="s">
        <v>27</v>
      </c>
      <c r="E7193" t="s">
        <v>27</v>
      </c>
      <c r="F7193">
        <v>48</v>
      </c>
      <c r="G7193">
        <v>63</v>
      </c>
      <c r="H7193">
        <v>0</v>
      </c>
      <c r="I7193">
        <v>0</v>
      </c>
      <c r="J7193">
        <v>1</v>
      </c>
      <c r="K7193">
        <v>2</v>
      </c>
      <c r="L7193" t="s">
        <v>28</v>
      </c>
      <c r="M7193" t="s">
        <v>412</v>
      </c>
      <c r="N7193" t="s">
        <v>185</v>
      </c>
      <c r="O7193" t="s">
        <v>22</v>
      </c>
      <c r="P7193" t="s">
        <v>23</v>
      </c>
      <c r="Q7193" t="s">
        <v>41</v>
      </c>
    </row>
    <row r="7194" spans="1:17" x14ac:dyDescent="0.2">
      <c r="A7194" s="2">
        <v>37808</v>
      </c>
      <c r="B7194" t="s">
        <v>405</v>
      </c>
      <c r="C7194" t="s">
        <v>196</v>
      </c>
      <c r="D7194" t="s">
        <v>36</v>
      </c>
      <c r="E7194" t="s">
        <v>36</v>
      </c>
      <c r="F7194">
        <v>125</v>
      </c>
      <c r="G7194">
        <v>137</v>
      </c>
      <c r="H7194">
        <v>0</v>
      </c>
      <c r="I7194">
        <v>0</v>
      </c>
      <c r="J7194">
        <v>1</v>
      </c>
      <c r="K7194">
        <v>0</v>
      </c>
      <c r="L7194" t="s">
        <v>62</v>
      </c>
      <c r="M7194" t="s">
        <v>406</v>
      </c>
      <c r="N7194" t="s">
        <v>405</v>
      </c>
      <c r="O7194" t="s">
        <v>22</v>
      </c>
      <c r="P7194" t="s">
        <v>23</v>
      </c>
      <c r="Q7194" t="s">
        <v>24</v>
      </c>
    </row>
    <row r="7195" spans="1:17" x14ac:dyDescent="0.2">
      <c r="A7195" s="2">
        <v>37808</v>
      </c>
      <c r="B7195" t="s">
        <v>378</v>
      </c>
      <c r="C7195" t="s">
        <v>404</v>
      </c>
      <c r="D7195" t="s">
        <v>36</v>
      </c>
      <c r="E7195" t="s">
        <v>36</v>
      </c>
      <c r="F7195">
        <v>103</v>
      </c>
      <c r="G7195">
        <v>133</v>
      </c>
      <c r="H7195">
        <v>0</v>
      </c>
      <c r="I7195">
        <v>0</v>
      </c>
      <c r="J7195">
        <v>0</v>
      </c>
      <c r="K7195">
        <v>2</v>
      </c>
      <c r="L7195" t="s">
        <v>62</v>
      </c>
      <c r="M7195" t="s">
        <v>379</v>
      </c>
      <c r="N7195" t="s">
        <v>378</v>
      </c>
      <c r="O7195" t="s">
        <v>22</v>
      </c>
      <c r="P7195" t="s">
        <v>23</v>
      </c>
      <c r="Q7195" t="s">
        <v>41</v>
      </c>
    </row>
    <row r="7196" spans="1:17" x14ac:dyDescent="0.2">
      <c r="A7196" s="2">
        <v>37808</v>
      </c>
      <c r="B7196" t="s">
        <v>617</v>
      </c>
      <c r="C7196" t="s">
        <v>199</v>
      </c>
      <c r="D7196" t="s">
        <v>36</v>
      </c>
      <c r="E7196" t="s">
        <v>36</v>
      </c>
      <c r="F7196">
        <v>119</v>
      </c>
      <c r="G7196">
        <v>69</v>
      </c>
      <c r="H7196">
        <v>0</v>
      </c>
      <c r="I7196">
        <v>0</v>
      </c>
      <c r="J7196">
        <v>1</v>
      </c>
      <c r="K7196">
        <v>0</v>
      </c>
      <c r="L7196" t="s">
        <v>62</v>
      </c>
      <c r="M7196" t="s">
        <v>618</v>
      </c>
      <c r="N7196" t="s">
        <v>617</v>
      </c>
      <c r="O7196" t="s">
        <v>22</v>
      </c>
      <c r="P7196" t="s">
        <v>23</v>
      </c>
      <c r="Q7196" t="s">
        <v>24</v>
      </c>
    </row>
    <row r="7197" spans="1:17" x14ac:dyDescent="0.2">
      <c r="A7197" s="2">
        <v>37808</v>
      </c>
      <c r="B7197" t="s">
        <v>77</v>
      </c>
      <c r="C7197" t="s">
        <v>38</v>
      </c>
      <c r="D7197" t="s">
        <v>27</v>
      </c>
      <c r="E7197" t="s">
        <v>19</v>
      </c>
      <c r="F7197">
        <v>9</v>
      </c>
      <c r="G7197">
        <v>20</v>
      </c>
      <c r="H7197">
        <v>0</v>
      </c>
      <c r="I7197">
        <v>0</v>
      </c>
      <c r="J7197">
        <v>2</v>
      </c>
      <c r="K7197">
        <v>0</v>
      </c>
      <c r="L7197" t="s">
        <v>28</v>
      </c>
      <c r="M7197" t="s">
        <v>947</v>
      </c>
      <c r="N7197" t="s">
        <v>77</v>
      </c>
      <c r="O7197" t="s">
        <v>22</v>
      </c>
      <c r="P7197" t="s">
        <v>23</v>
      </c>
      <c r="Q7197" t="s">
        <v>24</v>
      </c>
    </row>
    <row r="7198" spans="1:17" x14ac:dyDescent="0.2">
      <c r="A7198" s="2">
        <v>37809</v>
      </c>
      <c r="B7198" t="s">
        <v>204</v>
      </c>
      <c r="C7198" t="s">
        <v>354</v>
      </c>
      <c r="D7198" t="s">
        <v>57</v>
      </c>
      <c r="E7198" t="s">
        <v>57</v>
      </c>
      <c r="F7198">
        <v>149</v>
      </c>
      <c r="G7198">
        <v>150</v>
      </c>
      <c r="H7198">
        <v>0</v>
      </c>
      <c r="I7198">
        <v>0</v>
      </c>
      <c r="J7198">
        <v>2</v>
      </c>
      <c r="K7198">
        <v>1</v>
      </c>
      <c r="L7198" t="s">
        <v>517</v>
      </c>
      <c r="M7198" t="s">
        <v>316</v>
      </c>
      <c r="N7198" t="s">
        <v>204</v>
      </c>
      <c r="O7198" t="s">
        <v>22</v>
      </c>
      <c r="P7198" t="s">
        <v>23</v>
      </c>
      <c r="Q7198" t="s">
        <v>24</v>
      </c>
    </row>
    <row r="7199" spans="1:17" x14ac:dyDescent="0.2">
      <c r="A7199" s="2">
        <v>37809</v>
      </c>
      <c r="B7199" t="s">
        <v>203</v>
      </c>
      <c r="C7199" t="s">
        <v>694</v>
      </c>
      <c r="D7199" t="s">
        <v>57</v>
      </c>
      <c r="E7199" t="s">
        <v>36</v>
      </c>
      <c r="F7199">
        <v>122</v>
      </c>
      <c r="G7199">
        <v>183</v>
      </c>
      <c r="H7199">
        <v>0</v>
      </c>
      <c r="I7199">
        <v>0</v>
      </c>
      <c r="J7199">
        <v>4</v>
      </c>
      <c r="K7199">
        <v>0</v>
      </c>
      <c r="L7199" t="s">
        <v>517</v>
      </c>
      <c r="M7199" t="s">
        <v>316</v>
      </c>
      <c r="N7199" t="s">
        <v>204</v>
      </c>
      <c r="O7199" t="s">
        <v>122</v>
      </c>
      <c r="P7199" t="s">
        <v>23</v>
      </c>
      <c r="Q7199" t="s">
        <v>24</v>
      </c>
    </row>
    <row r="7200" spans="1:17" x14ac:dyDescent="0.2">
      <c r="A7200" s="2">
        <v>37810</v>
      </c>
      <c r="B7200" t="s">
        <v>210</v>
      </c>
      <c r="C7200" t="s">
        <v>555</v>
      </c>
      <c r="D7200" t="s">
        <v>27</v>
      </c>
      <c r="E7200" t="s">
        <v>27</v>
      </c>
      <c r="F7200">
        <v>85</v>
      </c>
      <c r="G7200">
        <v>65</v>
      </c>
      <c r="H7200">
        <v>0</v>
      </c>
      <c r="I7200">
        <v>0</v>
      </c>
      <c r="J7200">
        <v>1</v>
      </c>
      <c r="K7200">
        <v>2</v>
      </c>
      <c r="L7200" t="s">
        <v>28</v>
      </c>
      <c r="M7200" t="s">
        <v>874</v>
      </c>
      <c r="N7200" t="s">
        <v>77</v>
      </c>
      <c r="O7200" t="s">
        <v>122</v>
      </c>
      <c r="P7200" t="s">
        <v>23</v>
      </c>
      <c r="Q7200" t="s">
        <v>41</v>
      </c>
    </row>
    <row r="7201" spans="1:17" x14ac:dyDescent="0.2">
      <c r="A7201" s="2">
        <v>37811</v>
      </c>
      <c r="B7201" t="s">
        <v>204</v>
      </c>
      <c r="C7201" t="s">
        <v>203</v>
      </c>
      <c r="D7201" t="s">
        <v>57</v>
      </c>
      <c r="E7201" t="s">
        <v>57</v>
      </c>
      <c r="F7201">
        <v>149</v>
      </c>
      <c r="G7201">
        <v>122</v>
      </c>
      <c r="H7201">
        <v>0</v>
      </c>
      <c r="I7201">
        <v>0</v>
      </c>
      <c r="J7201">
        <v>2</v>
      </c>
      <c r="K7201">
        <v>1</v>
      </c>
      <c r="L7201" t="s">
        <v>517</v>
      </c>
      <c r="M7201" t="s">
        <v>316</v>
      </c>
      <c r="N7201" t="s">
        <v>204</v>
      </c>
      <c r="O7201" t="s">
        <v>22</v>
      </c>
      <c r="P7201" t="s">
        <v>23</v>
      </c>
      <c r="Q7201" t="s">
        <v>24</v>
      </c>
    </row>
    <row r="7202" spans="1:17" x14ac:dyDescent="0.2">
      <c r="A7202" s="2">
        <v>37811</v>
      </c>
      <c r="B7202" t="s">
        <v>185</v>
      </c>
      <c r="C7202" t="s">
        <v>38</v>
      </c>
      <c r="D7202" t="s">
        <v>27</v>
      </c>
      <c r="E7202" t="s">
        <v>19</v>
      </c>
      <c r="F7202">
        <v>48</v>
      </c>
      <c r="G7202">
        <v>20</v>
      </c>
      <c r="H7202">
        <v>0</v>
      </c>
      <c r="I7202">
        <v>0</v>
      </c>
      <c r="J7202">
        <v>2</v>
      </c>
      <c r="K7202">
        <v>0</v>
      </c>
      <c r="L7202" t="s">
        <v>28</v>
      </c>
      <c r="M7202" t="s">
        <v>412</v>
      </c>
      <c r="N7202" t="s">
        <v>185</v>
      </c>
      <c r="O7202" t="s">
        <v>22</v>
      </c>
      <c r="P7202" t="s">
        <v>23</v>
      </c>
      <c r="Q7202" t="s">
        <v>24</v>
      </c>
    </row>
    <row r="7203" spans="1:17" x14ac:dyDescent="0.2">
      <c r="A7203" s="2">
        <v>37813</v>
      </c>
      <c r="B7203" t="s">
        <v>203</v>
      </c>
      <c r="C7203" t="s">
        <v>355</v>
      </c>
      <c r="D7203" t="s">
        <v>57</v>
      </c>
      <c r="E7203" t="s">
        <v>57</v>
      </c>
      <c r="F7203">
        <v>122</v>
      </c>
      <c r="G7203">
        <v>162</v>
      </c>
      <c r="H7203">
        <v>0</v>
      </c>
      <c r="I7203">
        <v>0</v>
      </c>
      <c r="J7203">
        <v>0</v>
      </c>
      <c r="K7203">
        <v>1</v>
      </c>
      <c r="L7203" t="s">
        <v>517</v>
      </c>
      <c r="M7203" t="s">
        <v>314</v>
      </c>
      <c r="N7203" t="s">
        <v>204</v>
      </c>
      <c r="O7203" t="s">
        <v>122</v>
      </c>
      <c r="P7203" t="s">
        <v>23</v>
      </c>
      <c r="Q7203" t="s">
        <v>41</v>
      </c>
    </row>
    <row r="7204" spans="1:17" x14ac:dyDescent="0.2">
      <c r="A7204" s="2">
        <v>37814</v>
      </c>
      <c r="B7204" t="s">
        <v>131</v>
      </c>
      <c r="C7204" t="s">
        <v>56</v>
      </c>
      <c r="D7204" t="s">
        <v>27</v>
      </c>
      <c r="E7204" t="s">
        <v>27</v>
      </c>
      <c r="F7204">
        <v>18</v>
      </c>
      <c r="G7204">
        <v>78</v>
      </c>
      <c r="H7204">
        <v>0</v>
      </c>
      <c r="I7204">
        <v>0</v>
      </c>
      <c r="J7204">
        <v>0</v>
      </c>
      <c r="K7204">
        <v>1</v>
      </c>
      <c r="L7204" t="s">
        <v>563</v>
      </c>
      <c r="M7204" t="s">
        <v>332</v>
      </c>
      <c r="N7204" t="s">
        <v>77</v>
      </c>
      <c r="O7204" t="s">
        <v>122</v>
      </c>
      <c r="P7204" t="s">
        <v>23</v>
      </c>
      <c r="Q7204" t="s">
        <v>41</v>
      </c>
    </row>
    <row r="7205" spans="1:17" x14ac:dyDescent="0.2">
      <c r="A7205" s="2">
        <v>37814</v>
      </c>
      <c r="B7205" t="s">
        <v>77</v>
      </c>
      <c r="C7205" t="s">
        <v>210</v>
      </c>
      <c r="D7205" t="s">
        <v>27</v>
      </c>
      <c r="E7205" t="s">
        <v>27</v>
      </c>
      <c r="F7205">
        <v>9</v>
      </c>
      <c r="G7205">
        <v>85</v>
      </c>
      <c r="H7205">
        <v>0</v>
      </c>
      <c r="I7205">
        <v>0</v>
      </c>
      <c r="J7205">
        <v>2</v>
      </c>
      <c r="K7205">
        <v>0</v>
      </c>
      <c r="L7205" t="s">
        <v>563</v>
      </c>
      <c r="M7205" t="s">
        <v>332</v>
      </c>
      <c r="N7205" t="s">
        <v>77</v>
      </c>
      <c r="O7205" t="s">
        <v>22</v>
      </c>
      <c r="P7205" t="s">
        <v>23</v>
      </c>
      <c r="Q7205" t="s">
        <v>24</v>
      </c>
    </row>
    <row r="7206" spans="1:17" x14ac:dyDescent="0.2">
      <c r="A7206" s="2">
        <v>37815</v>
      </c>
      <c r="B7206" t="s">
        <v>185</v>
      </c>
      <c r="C7206" t="s">
        <v>43</v>
      </c>
      <c r="D7206" t="s">
        <v>27</v>
      </c>
      <c r="E7206" t="s">
        <v>19</v>
      </c>
      <c r="F7206">
        <v>48</v>
      </c>
      <c r="G7206">
        <v>22</v>
      </c>
      <c r="H7206">
        <v>0</v>
      </c>
      <c r="I7206">
        <v>0</v>
      </c>
      <c r="J7206">
        <v>0</v>
      </c>
      <c r="K7206">
        <v>1</v>
      </c>
      <c r="L7206" t="s">
        <v>563</v>
      </c>
      <c r="M7206" t="s">
        <v>215</v>
      </c>
      <c r="N7206" t="s">
        <v>77</v>
      </c>
      <c r="O7206" t="s">
        <v>122</v>
      </c>
      <c r="P7206" t="s">
        <v>23</v>
      </c>
      <c r="Q7206" t="s">
        <v>41</v>
      </c>
    </row>
    <row r="7207" spans="1:17" x14ac:dyDescent="0.2">
      <c r="A7207" s="2">
        <v>37815</v>
      </c>
      <c r="B7207" t="s">
        <v>26</v>
      </c>
      <c r="C7207" t="s">
        <v>25</v>
      </c>
      <c r="D7207" t="s">
        <v>27</v>
      </c>
      <c r="E7207" t="s">
        <v>19</v>
      </c>
      <c r="F7207">
        <v>11</v>
      </c>
      <c r="G7207">
        <v>1</v>
      </c>
      <c r="H7207">
        <v>0</v>
      </c>
      <c r="I7207">
        <v>0</v>
      </c>
      <c r="J7207">
        <v>1</v>
      </c>
      <c r="K7207">
        <v>0</v>
      </c>
      <c r="L7207" t="s">
        <v>563</v>
      </c>
      <c r="M7207" t="s">
        <v>219</v>
      </c>
      <c r="N7207" t="s">
        <v>26</v>
      </c>
      <c r="O7207" t="s">
        <v>22</v>
      </c>
      <c r="P7207" t="s">
        <v>23</v>
      </c>
      <c r="Q7207" t="s">
        <v>24</v>
      </c>
    </row>
    <row r="7208" spans="1:17" x14ac:dyDescent="0.2">
      <c r="A7208" s="2">
        <v>37815</v>
      </c>
      <c r="B7208" t="s">
        <v>46</v>
      </c>
      <c r="C7208" t="s">
        <v>378</v>
      </c>
      <c r="D7208" t="s">
        <v>36</v>
      </c>
      <c r="E7208" t="s">
        <v>36</v>
      </c>
      <c r="F7208">
        <v>114</v>
      </c>
      <c r="G7208">
        <v>103</v>
      </c>
      <c r="H7208">
        <v>0</v>
      </c>
      <c r="I7208">
        <v>0</v>
      </c>
      <c r="J7208">
        <v>2</v>
      </c>
      <c r="K7208">
        <v>0</v>
      </c>
      <c r="L7208" t="s">
        <v>716</v>
      </c>
      <c r="M7208" t="s">
        <v>685</v>
      </c>
      <c r="N7208" t="s">
        <v>46</v>
      </c>
      <c r="O7208" t="s">
        <v>22</v>
      </c>
      <c r="P7208" t="s">
        <v>23</v>
      </c>
      <c r="Q7208" t="s">
        <v>24</v>
      </c>
    </row>
    <row r="7209" spans="1:17" x14ac:dyDescent="0.2">
      <c r="A7209" s="2">
        <v>37816</v>
      </c>
      <c r="B7209" t="s">
        <v>56</v>
      </c>
      <c r="C7209" t="s">
        <v>454</v>
      </c>
      <c r="D7209" t="s">
        <v>27</v>
      </c>
      <c r="E7209" t="s">
        <v>27</v>
      </c>
      <c r="F7209">
        <v>78</v>
      </c>
      <c r="G7209">
        <v>63</v>
      </c>
      <c r="H7209">
        <v>0</v>
      </c>
      <c r="I7209">
        <v>0</v>
      </c>
      <c r="J7209">
        <v>0</v>
      </c>
      <c r="K7209">
        <v>2</v>
      </c>
      <c r="L7209" t="s">
        <v>563</v>
      </c>
      <c r="M7209" t="s">
        <v>332</v>
      </c>
      <c r="N7209" t="s">
        <v>77</v>
      </c>
      <c r="O7209" t="s">
        <v>122</v>
      </c>
      <c r="P7209" t="s">
        <v>23</v>
      </c>
      <c r="Q7209" t="s">
        <v>41</v>
      </c>
    </row>
    <row r="7210" spans="1:17" x14ac:dyDescent="0.2">
      <c r="A7210" s="2">
        <v>37817</v>
      </c>
      <c r="B7210" t="s">
        <v>25</v>
      </c>
      <c r="C7210" t="s">
        <v>304</v>
      </c>
      <c r="D7210" t="s">
        <v>19</v>
      </c>
      <c r="E7210" t="s">
        <v>27</v>
      </c>
      <c r="F7210">
        <v>1</v>
      </c>
      <c r="G7210">
        <v>42</v>
      </c>
      <c r="H7210">
        <v>0</v>
      </c>
      <c r="I7210">
        <v>0</v>
      </c>
      <c r="J7210">
        <v>2</v>
      </c>
      <c r="K7210">
        <v>1</v>
      </c>
      <c r="L7210" t="s">
        <v>563</v>
      </c>
      <c r="M7210" t="s">
        <v>219</v>
      </c>
      <c r="N7210" t="s">
        <v>26</v>
      </c>
      <c r="O7210" t="s">
        <v>122</v>
      </c>
      <c r="P7210" t="s">
        <v>23</v>
      </c>
      <c r="Q7210" t="s">
        <v>24</v>
      </c>
    </row>
    <row r="7211" spans="1:17" x14ac:dyDescent="0.2">
      <c r="A7211" s="2">
        <v>37817</v>
      </c>
      <c r="B7211" t="s">
        <v>555</v>
      </c>
      <c r="C7211" t="s">
        <v>185</v>
      </c>
      <c r="D7211" t="s">
        <v>27</v>
      </c>
      <c r="E7211" t="s">
        <v>27</v>
      </c>
      <c r="F7211">
        <v>65</v>
      </c>
      <c r="G7211">
        <v>48</v>
      </c>
      <c r="H7211">
        <v>0</v>
      </c>
      <c r="I7211">
        <v>0</v>
      </c>
      <c r="J7211">
        <v>0</v>
      </c>
      <c r="K7211">
        <v>2</v>
      </c>
      <c r="L7211" t="s">
        <v>563</v>
      </c>
      <c r="M7211" t="s">
        <v>215</v>
      </c>
      <c r="N7211" t="s">
        <v>77</v>
      </c>
      <c r="O7211" t="s">
        <v>122</v>
      </c>
      <c r="P7211" t="s">
        <v>23</v>
      </c>
      <c r="Q7211" t="s">
        <v>41</v>
      </c>
    </row>
    <row r="7212" spans="1:17" x14ac:dyDescent="0.2">
      <c r="A7212" s="2">
        <v>37818</v>
      </c>
      <c r="B7212" t="s">
        <v>39</v>
      </c>
      <c r="C7212" t="s">
        <v>18</v>
      </c>
      <c r="D7212" t="s">
        <v>19</v>
      </c>
      <c r="E7212" t="s">
        <v>19</v>
      </c>
      <c r="F7212">
        <v>4</v>
      </c>
      <c r="G7212">
        <v>31</v>
      </c>
      <c r="H7212">
        <v>0</v>
      </c>
      <c r="I7212">
        <v>0</v>
      </c>
      <c r="J7212">
        <v>2</v>
      </c>
      <c r="K7212">
        <v>2</v>
      </c>
      <c r="L7212" t="s">
        <v>28</v>
      </c>
      <c r="M7212" t="s">
        <v>1090</v>
      </c>
      <c r="N7212" t="s">
        <v>39</v>
      </c>
      <c r="O7212" t="s">
        <v>22</v>
      </c>
      <c r="P7212" t="s">
        <v>23</v>
      </c>
      <c r="Q7212" t="s">
        <v>30</v>
      </c>
    </row>
    <row r="7213" spans="1:17" x14ac:dyDescent="0.2">
      <c r="A7213" s="2">
        <v>37818</v>
      </c>
      <c r="B7213" t="s">
        <v>454</v>
      </c>
      <c r="C7213" t="s">
        <v>131</v>
      </c>
      <c r="D7213" t="s">
        <v>27</v>
      </c>
      <c r="E7213" t="s">
        <v>27</v>
      </c>
      <c r="F7213">
        <v>63</v>
      </c>
      <c r="G7213">
        <v>18</v>
      </c>
      <c r="H7213">
        <v>0</v>
      </c>
      <c r="I7213">
        <v>0</v>
      </c>
      <c r="J7213">
        <v>0</v>
      </c>
      <c r="K7213">
        <v>3</v>
      </c>
      <c r="L7213" t="s">
        <v>563</v>
      </c>
      <c r="M7213" t="s">
        <v>332</v>
      </c>
      <c r="N7213" t="s">
        <v>77</v>
      </c>
      <c r="O7213" t="s">
        <v>122</v>
      </c>
      <c r="P7213" t="s">
        <v>23</v>
      </c>
      <c r="Q7213" t="s">
        <v>41</v>
      </c>
    </row>
    <row r="7214" spans="1:17" x14ac:dyDescent="0.2">
      <c r="A7214" s="2">
        <v>37819</v>
      </c>
      <c r="B7214" t="s">
        <v>43</v>
      </c>
      <c r="C7214" t="s">
        <v>555</v>
      </c>
      <c r="D7214" t="s">
        <v>19</v>
      </c>
      <c r="E7214" t="s">
        <v>27</v>
      </c>
      <c r="F7214">
        <v>22</v>
      </c>
      <c r="G7214">
        <v>65</v>
      </c>
      <c r="H7214">
        <v>0</v>
      </c>
      <c r="I7214">
        <v>0</v>
      </c>
      <c r="J7214">
        <v>1</v>
      </c>
      <c r="K7214">
        <v>1</v>
      </c>
      <c r="L7214" t="s">
        <v>563</v>
      </c>
      <c r="M7214" t="s">
        <v>215</v>
      </c>
      <c r="N7214" t="s">
        <v>77</v>
      </c>
      <c r="O7214" t="s">
        <v>122</v>
      </c>
      <c r="P7214" t="s">
        <v>23</v>
      </c>
      <c r="Q7214" t="s">
        <v>30</v>
      </c>
    </row>
    <row r="7215" spans="1:17" x14ac:dyDescent="0.2">
      <c r="A7215" s="2">
        <v>37819</v>
      </c>
      <c r="B7215" t="s">
        <v>26</v>
      </c>
      <c r="C7215" t="s">
        <v>304</v>
      </c>
      <c r="D7215" t="s">
        <v>27</v>
      </c>
      <c r="E7215" t="s">
        <v>27</v>
      </c>
      <c r="F7215">
        <v>11</v>
      </c>
      <c r="G7215">
        <v>42</v>
      </c>
      <c r="H7215">
        <v>0</v>
      </c>
      <c r="I7215">
        <v>0</v>
      </c>
      <c r="J7215">
        <v>0</v>
      </c>
      <c r="K7215">
        <v>0</v>
      </c>
      <c r="L7215" t="s">
        <v>563</v>
      </c>
      <c r="M7215" t="s">
        <v>219</v>
      </c>
      <c r="N7215" t="s">
        <v>26</v>
      </c>
      <c r="O7215" t="s">
        <v>22</v>
      </c>
      <c r="P7215" t="s">
        <v>23</v>
      </c>
      <c r="Q7215" t="s">
        <v>30</v>
      </c>
    </row>
    <row r="7216" spans="1:17" x14ac:dyDescent="0.2">
      <c r="A7216" s="2">
        <v>37821</v>
      </c>
      <c r="B7216" t="s">
        <v>43</v>
      </c>
      <c r="C7216" t="s">
        <v>25</v>
      </c>
      <c r="D7216" t="s">
        <v>19</v>
      </c>
      <c r="E7216" t="s">
        <v>19</v>
      </c>
      <c r="F7216">
        <v>22</v>
      </c>
      <c r="G7216">
        <v>1</v>
      </c>
      <c r="H7216">
        <v>0</v>
      </c>
      <c r="I7216">
        <v>0</v>
      </c>
      <c r="J7216">
        <v>0</v>
      </c>
      <c r="K7216">
        <v>2</v>
      </c>
      <c r="L7216" t="s">
        <v>563</v>
      </c>
      <c r="M7216" t="s">
        <v>215</v>
      </c>
      <c r="N7216" t="s">
        <v>77</v>
      </c>
      <c r="O7216" t="s">
        <v>122</v>
      </c>
      <c r="P7216" t="s">
        <v>23</v>
      </c>
      <c r="Q7216" t="s">
        <v>41</v>
      </c>
    </row>
    <row r="7217" spans="1:17" x14ac:dyDescent="0.2">
      <c r="A7217" s="2">
        <v>37821</v>
      </c>
      <c r="B7217" t="s">
        <v>131</v>
      </c>
      <c r="C7217" t="s">
        <v>210</v>
      </c>
      <c r="D7217" t="s">
        <v>27</v>
      </c>
      <c r="E7217" t="s">
        <v>27</v>
      </c>
      <c r="F7217">
        <v>18</v>
      </c>
      <c r="G7217">
        <v>85</v>
      </c>
      <c r="H7217">
        <v>0</v>
      </c>
      <c r="I7217">
        <v>0</v>
      </c>
      <c r="J7217">
        <v>5</v>
      </c>
      <c r="K7217">
        <v>2</v>
      </c>
      <c r="L7217" t="s">
        <v>563</v>
      </c>
      <c r="M7217" t="s">
        <v>332</v>
      </c>
      <c r="N7217" t="s">
        <v>77</v>
      </c>
      <c r="O7217" t="s">
        <v>122</v>
      </c>
      <c r="P7217" t="s">
        <v>23</v>
      </c>
      <c r="Q7217" t="s">
        <v>24</v>
      </c>
    </row>
    <row r="7218" spans="1:17" x14ac:dyDescent="0.2">
      <c r="A7218" s="2">
        <v>37821</v>
      </c>
      <c r="B7218" t="s">
        <v>149</v>
      </c>
      <c r="C7218" t="s">
        <v>45</v>
      </c>
      <c r="D7218" t="s">
        <v>36</v>
      </c>
      <c r="E7218" t="s">
        <v>36</v>
      </c>
      <c r="F7218">
        <v>33</v>
      </c>
      <c r="G7218">
        <v>61</v>
      </c>
      <c r="H7218">
        <v>0</v>
      </c>
      <c r="I7218">
        <v>0</v>
      </c>
      <c r="J7218">
        <v>0</v>
      </c>
      <c r="K7218">
        <v>1</v>
      </c>
      <c r="L7218" t="s">
        <v>716</v>
      </c>
      <c r="M7218" t="s">
        <v>1091</v>
      </c>
      <c r="N7218" t="s">
        <v>149</v>
      </c>
      <c r="O7218" t="s">
        <v>22</v>
      </c>
      <c r="P7218" t="s">
        <v>23</v>
      </c>
      <c r="Q7218" t="s">
        <v>41</v>
      </c>
    </row>
    <row r="7219" spans="1:17" x14ac:dyDescent="0.2">
      <c r="A7219" s="2">
        <v>37821</v>
      </c>
      <c r="B7219" t="s">
        <v>77</v>
      </c>
      <c r="C7219" t="s">
        <v>454</v>
      </c>
      <c r="D7219" t="s">
        <v>27</v>
      </c>
      <c r="E7219" t="s">
        <v>27</v>
      </c>
      <c r="F7219">
        <v>9</v>
      </c>
      <c r="G7219">
        <v>63</v>
      </c>
      <c r="H7219">
        <v>0</v>
      </c>
      <c r="I7219">
        <v>0</v>
      </c>
      <c r="J7219">
        <v>5</v>
      </c>
      <c r="K7219">
        <v>0</v>
      </c>
      <c r="L7219" t="s">
        <v>563</v>
      </c>
      <c r="M7219" t="s">
        <v>332</v>
      </c>
      <c r="N7219" t="s">
        <v>77</v>
      </c>
      <c r="O7219" t="s">
        <v>22</v>
      </c>
      <c r="P7219" t="s">
        <v>23</v>
      </c>
      <c r="Q7219" t="s">
        <v>24</v>
      </c>
    </row>
    <row r="7220" spans="1:17" x14ac:dyDescent="0.2">
      <c r="A7220" s="2">
        <v>37822</v>
      </c>
      <c r="B7220" t="s">
        <v>26</v>
      </c>
      <c r="C7220" t="s">
        <v>185</v>
      </c>
      <c r="D7220" t="s">
        <v>27</v>
      </c>
      <c r="E7220" t="s">
        <v>27</v>
      </c>
      <c r="F7220">
        <v>11</v>
      </c>
      <c r="G7220">
        <v>48</v>
      </c>
      <c r="H7220">
        <v>0</v>
      </c>
      <c r="I7220">
        <v>0</v>
      </c>
      <c r="J7220">
        <v>5</v>
      </c>
      <c r="K7220">
        <v>0</v>
      </c>
      <c r="L7220" t="s">
        <v>563</v>
      </c>
      <c r="M7220" t="s">
        <v>219</v>
      </c>
      <c r="N7220" t="s">
        <v>26</v>
      </c>
      <c r="O7220" t="s">
        <v>22</v>
      </c>
      <c r="P7220" t="s">
        <v>23</v>
      </c>
      <c r="Q7220" t="s">
        <v>24</v>
      </c>
    </row>
    <row r="7221" spans="1:17" x14ac:dyDescent="0.2">
      <c r="A7221" s="2">
        <v>37825</v>
      </c>
      <c r="B7221" t="s">
        <v>77</v>
      </c>
      <c r="C7221" t="s">
        <v>25</v>
      </c>
      <c r="D7221" t="s">
        <v>27</v>
      </c>
      <c r="E7221" t="s">
        <v>19</v>
      </c>
      <c r="F7221">
        <v>9</v>
      </c>
      <c r="G7221">
        <v>1</v>
      </c>
      <c r="H7221">
        <v>0</v>
      </c>
      <c r="I7221">
        <v>0</v>
      </c>
      <c r="J7221">
        <v>1</v>
      </c>
      <c r="K7221">
        <v>2</v>
      </c>
      <c r="L7221" t="s">
        <v>563</v>
      </c>
      <c r="M7221" t="s">
        <v>215</v>
      </c>
      <c r="N7221" t="s">
        <v>77</v>
      </c>
      <c r="O7221" t="s">
        <v>22</v>
      </c>
      <c r="P7221" t="s">
        <v>23</v>
      </c>
      <c r="Q7221" t="s">
        <v>41</v>
      </c>
    </row>
    <row r="7222" spans="1:17" x14ac:dyDescent="0.2">
      <c r="A7222" s="2">
        <v>37826</v>
      </c>
      <c r="B7222" t="s">
        <v>26</v>
      </c>
      <c r="C7222" t="s">
        <v>131</v>
      </c>
      <c r="D7222" t="s">
        <v>27</v>
      </c>
      <c r="E7222" t="s">
        <v>27</v>
      </c>
      <c r="F7222">
        <v>11</v>
      </c>
      <c r="G7222">
        <v>18</v>
      </c>
      <c r="H7222">
        <v>0</v>
      </c>
      <c r="I7222">
        <v>0</v>
      </c>
      <c r="J7222">
        <v>2</v>
      </c>
      <c r="K7222">
        <v>0</v>
      </c>
      <c r="L7222" t="s">
        <v>563</v>
      </c>
      <c r="M7222" t="s">
        <v>219</v>
      </c>
      <c r="N7222" t="s">
        <v>26</v>
      </c>
      <c r="O7222" t="s">
        <v>22</v>
      </c>
      <c r="P7222" t="s">
        <v>23</v>
      </c>
      <c r="Q7222" t="s">
        <v>24</v>
      </c>
    </row>
    <row r="7223" spans="1:17" x14ac:dyDescent="0.2">
      <c r="A7223" s="2">
        <v>37826</v>
      </c>
      <c r="B7223" t="s">
        <v>42</v>
      </c>
      <c r="C7223" t="s">
        <v>18</v>
      </c>
      <c r="D7223" t="s">
        <v>19</v>
      </c>
      <c r="E7223" t="s">
        <v>19</v>
      </c>
      <c r="F7223">
        <v>80</v>
      </c>
      <c r="G7223">
        <v>31</v>
      </c>
      <c r="H7223">
        <v>0</v>
      </c>
      <c r="I7223">
        <v>0</v>
      </c>
      <c r="J7223">
        <v>3</v>
      </c>
      <c r="K7223">
        <v>4</v>
      </c>
      <c r="L7223" t="s">
        <v>28</v>
      </c>
      <c r="M7223" t="s">
        <v>44</v>
      </c>
      <c r="N7223" t="s">
        <v>42</v>
      </c>
      <c r="O7223" t="s">
        <v>22</v>
      </c>
      <c r="P7223" t="s">
        <v>23</v>
      </c>
      <c r="Q7223" t="s">
        <v>41</v>
      </c>
    </row>
    <row r="7224" spans="1:17" x14ac:dyDescent="0.2">
      <c r="A7224" s="2">
        <v>37828</v>
      </c>
      <c r="B7224" t="s">
        <v>135</v>
      </c>
      <c r="C7224" t="s">
        <v>32</v>
      </c>
      <c r="D7224" t="s">
        <v>36</v>
      </c>
      <c r="E7224" t="s">
        <v>19</v>
      </c>
      <c r="F7224">
        <v>31</v>
      </c>
      <c r="G7224">
        <v>55</v>
      </c>
      <c r="H7224">
        <v>0</v>
      </c>
      <c r="I7224">
        <v>0</v>
      </c>
      <c r="J7224">
        <v>1</v>
      </c>
      <c r="K7224">
        <v>0</v>
      </c>
      <c r="L7224" t="s">
        <v>28</v>
      </c>
      <c r="M7224" t="s">
        <v>1056</v>
      </c>
      <c r="N7224" t="s">
        <v>89</v>
      </c>
      <c r="O7224" t="s">
        <v>122</v>
      </c>
      <c r="P7224" t="s">
        <v>23</v>
      </c>
      <c r="Q7224" t="s">
        <v>24</v>
      </c>
    </row>
    <row r="7225" spans="1:17" x14ac:dyDescent="0.2">
      <c r="A7225" s="2">
        <v>37828</v>
      </c>
      <c r="B7225" t="s">
        <v>77</v>
      </c>
      <c r="C7225" t="s">
        <v>131</v>
      </c>
      <c r="D7225" t="s">
        <v>27</v>
      </c>
      <c r="E7225" t="s">
        <v>27</v>
      </c>
      <c r="F7225">
        <v>9</v>
      </c>
      <c r="G7225">
        <v>18</v>
      </c>
      <c r="H7225">
        <v>0</v>
      </c>
      <c r="I7225">
        <v>0</v>
      </c>
      <c r="J7225">
        <v>3</v>
      </c>
      <c r="K7225">
        <v>2</v>
      </c>
      <c r="L7225" t="s">
        <v>563</v>
      </c>
      <c r="M7225" t="s">
        <v>215</v>
      </c>
      <c r="N7225" t="s">
        <v>77</v>
      </c>
      <c r="O7225" t="s">
        <v>22</v>
      </c>
      <c r="P7225" t="s">
        <v>23</v>
      </c>
      <c r="Q7225" t="s">
        <v>24</v>
      </c>
    </row>
    <row r="7226" spans="1:17" x14ac:dyDescent="0.2">
      <c r="A7226" s="2">
        <v>37829</v>
      </c>
      <c r="B7226" t="s">
        <v>138</v>
      </c>
      <c r="C7226" t="s">
        <v>296</v>
      </c>
      <c r="D7226" t="s">
        <v>36</v>
      </c>
      <c r="E7226" t="s">
        <v>36</v>
      </c>
      <c r="F7226">
        <v>67</v>
      </c>
      <c r="G7226">
        <v>131</v>
      </c>
      <c r="H7226">
        <v>0</v>
      </c>
      <c r="I7226">
        <v>0</v>
      </c>
      <c r="J7226">
        <v>4</v>
      </c>
      <c r="K7226">
        <v>2</v>
      </c>
      <c r="L7226" t="s">
        <v>716</v>
      </c>
      <c r="M7226" t="s">
        <v>139</v>
      </c>
      <c r="N7226" t="s">
        <v>138</v>
      </c>
      <c r="O7226" t="s">
        <v>22</v>
      </c>
      <c r="P7226" t="s">
        <v>23</v>
      </c>
      <c r="Q7226" t="s">
        <v>24</v>
      </c>
    </row>
    <row r="7227" spans="1:17" x14ac:dyDescent="0.2">
      <c r="A7227" s="2">
        <v>37829</v>
      </c>
      <c r="B7227" t="s">
        <v>26</v>
      </c>
      <c r="C7227" t="s">
        <v>25</v>
      </c>
      <c r="D7227" t="s">
        <v>27</v>
      </c>
      <c r="E7227" t="s">
        <v>19</v>
      </c>
      <c r="F7227">
        <v>11</v>
      </c>
      <c r="G7227">
        <v>1</v>
      </c>
      <c r="H7227">
        <v>0</v>
      </c>
      <c r="I7227">
        <v>0</v>
      </c>
      <c r="J7227">
        <v>1</v>
      </c>
      <c r="K7227">
        <v>0</v>
      </c>
      <c r="L7227" t="s">
        <v>563</v>
      </c>
      <c r="M7227" t="s">
        <v>219</v>
      </c>
      <c r="N7227" t="s">
        <v>26</v>
      </c>
      <c r="O7227" t="s">
        <v>22</v>
      </c>
      <c r="P7227" t="s">
        <v>23</v>
      </c>
      <c r="Q7227" t="s">
        <v>24</v>
      </c>
    </row>
    <row r="7228" spans="1:17" x14ac:dyDescent="0.2">
      <c r="A7228" s="2">
        <v>37831</v>
      </c>
      <c r="B7228" t="s">
        <v>453</v>
      </c>
      <c r="C7228" t="s">
        <v>263</v>
      </c>
      <c r="D7228" t="s">
        <v>27</v>
      </c>
      <c r="E7228" t="s">
        <v>27</v>
      </c>
      <c r="F7228">
        <v>119</v>
      </c>
      <c r="G7228">
        <v>84</v>
      </c>
      <c r="H7228">
        <v>0</v>
      </c>
      <c r="I7228">
        <v>0</v>
      </c>
      <c r="J7228">
        <v>1</v>
      </c>
      <c r="K7228">
        <v>0</v>
      </c>
      <c r="L7228" t="s">
        <v>786</v>
      </c>
      <c r="M7228" t="s">
        <v>482</v>
      </c>
      <c r="N7228" t="s">
        <v>453</v>
      </c>
      <c r="O7228" t="s">
        <v>22</v>
      </c>
      <c r="P7228" t="s">
        <v>23</v>
      </c>
      <c r="Q7228" t="s">
        <v>24</v>
      </c>
    </row>
    <row r="7229" spans="1:17" x14ac:dyDescent="0.2">
      <c r="A7229" s="2">
        <v>37832</v>
      </c>
      <c r="B7229" t="s">
        <v>18</v>
      </c>
      <c r="C7229" t="s">
        <v>42</v>
      </c>
      <c r="D7229" t="s">
        <v>19</v>
      </c>
      <c r="E7229" t="s">
        <v>19</v>
      </c>
      <c r="F7229">
        <v>26</v>
      </c>
      <c r="G7229">
        <v>71</v>
      </c>
      <c r="H7229">
        <v>0</v>
      </c>
      <c r="I7229">
        <v>0</v>
      </c>
      <c r="J7229">
        <v>1</v>
      </c>
      <c r="K7229">
        <v>0</v>
      </c>
      <c r="L7229" t="s">
        <v>28</v>
      </c>
      <c r="M7229" t="s">
        <v>64</v>
      </c>
      <c r="N7229" t="s">
        <v>18</v>
      </c>
      <c r="O7229" t="s">
        <v>22</v>
      </c>
      <c r="P7229" t="s">
        <v>23</v>
      </c>
      <c r="Q7229" t="s">
        <v>24</v>
      </c>
    </row>
    <row r="7230" spans="1:17" x14ac:dyDescent="0.2">
      <c r="A7230" s="2">
        <v>37833</v>
      </c>
      <c r="B7230" t="s">
        <v>263</v>
      </c>
      <c r="C7230" t="s">
        <v>282</v>
      </c>
      <c r="D7230" t="s">
        <v>27</v>
      </c>
      <c r="E7230" t="s">
        <v>19</v>
      </c>
      <c r="F7230">
        <v>88</v>
      </c>
      <c r="G7230">
        <v>54</v>
      </c>
      <c r="H7230">
        <v>0</v>
      </c>
      <c r="I7230">
        <v>0</v>
      </c>
      <c r="J7230">
        <v>2</v>
      </c>
      <c r="K7230">
        <v>0</v>
      </c>
      <c r="L7230" t="s">
        <v>786</v>
      </c>
      <c r="M7230" t="s">
        <v>482</v>
      </c>
      <c r="N7230" t="s">
        <v>453</v>
      </c>
      <c r="O7230" t="s">
        <v>122</v>
      </c>
      <c r="P7230" t="s">
        <v>23</v>
      </c>
      <c r="Q7230" t="s">
        <v>24</v>
      </c>
    </row>
    <row r="7231" spans="1:17" x14ac:dyDescent="0.2">
      <c r="A7231" s="2">
        <v>37835</v>
      </c>
      <c r="B7231" t="s">
        <v>453</v>
      </c>
      <c r="C7231" t="s">
        <v>282</v>
      </c>
      <c r="D7231" t="s">
        <v>27</v>
      </c>
      <c r="E7231" t="s">
        <v>19</v>
      </c>
      <c r="F7231">
        <v>124</v>
      </c>
      <c r="G7231">
        <v>54</v>
      </c>
      <c r="H7231">
        <v>0</v>
      </c>
      <c r="I7231">
        <v>0</v>
      </c>
      <c r="J7231">
        <v>1</v>
      </c>
      <c r="K7231">
        <v>2</v>
      </c>
      <c r="L7231" t="s">
        <v>786</v>
      </c>
      <c r="M7231" t="s">
        <v>482</v>
      </c>
      <c r="N7231" t="s">
        <v>453</v>
      </c>
      <c r="O7231" t="s">
        <v>22</v>
      </c>
      <c r="P7231" t="s">
        <v>23</v>
      </c>
      <c r="Q7231" t="s">
        <v>41</v>
      </c>
    </row>
    <row r="7232" spans="1:17" x14ac:dyDescent="0.2">
      <c r="A7232" s="2">
        <v>37837</v>
      </c>
      <c r="B7232" t="s">
        <v>443</v>
      </c>
      <c r="C7232" t="s">
        <v>254</v>
      </c>
      <c r="D7232" t="s">
        <v>115</v>
      </c>
      <c r="E7232" t="s">
        <v>115</v>
      </c>
      <c r="F7232">
        <v>97</v>
      </c>
      <c r="G7232">
        <v>136</v>
      </c>
      <c r="H7232">
        <v>0</v>
      </c>
      <c r="I7232">
        <v>0</v>
      </c>
      <c r="J7232">
        <v>4</v>
      </c>
      <c r="K7232">
        <v>1</v>
      </c>
      <c r="L7232" t="s">
        <v>28</v>
      </c>
      <c r="M7232" t="s">
        <v>443</v>
      </c>
      <c r="N7232" t="s">
        <v>443</v>
      </c>
      <c r="O7232" t="s">
        <v>22</v>
      </c>
      <c r="P7232" t="s">
        <v>23</v>
      </c>
      <c r="Q7232" t="s">
        <v>24</v>
      </c>
    </row>
    <row r="7233" spans="1:17" x14ac:dyDescent="0.2">
      <c r="A7233" s="2">
        <v>37846</v>
      </c>
      <c r="B7233" t="s">
        <v>167</v>
      </c>
      <c r="C7233" t="s">
        <v>164</v>
      </c>
      <c r="D7233" t="s">
        <v>115</v>
      </c>
      <c r="E7233" t="s">
        <v>115</v>
      </c>
      <c r="F7233">
        <v>42</v>
      </c>
      <c r="G7233">
        <v>70</v>
      </c>
      <c r="H7233">
        <v>0</v>
      </c>
      <c r="I7233">
        <v>0</v>
      </c>
      <c r="J7233">
        <v>0</v>
      </c>
      <c r="K7233">
        <v>1</v>
      </c>
      <c r="L7233" t="s">
        <v>28</v>
      </c>
      <c r="M7233" t="s">
        <v>625</v>
      </c>
      <c r="N7233" t="s">
        <v>167</v>
      </c>
      <c r="O7233" t="s">
        <v>22</v>
      </c>
      <c r="P7233" t="s">
        <v>23</v>
      </c>
      <c r="Q7233" t="s">
        <v>41</v>
      </c>
    </row>
    <row r="7234" spans="1:17" x14ac:dyDescent="0.2">
      <c r="A7234" s="2">
        <v>37848</v>
      </c>
      <c r="B7234" t="s">
        <v>164</v>
      </c>
      <c r="C7234" t="s">
        <v>18</v>
      </c>
      <c r="D7234" t="s">
        <v>115</v>
      </c>
      <c r="E7234" t="s">
        <v>19</v>
      </c>
      <c r="F7234">
        <v>70</v>
      </c>
      <c r="G7234">
        <v>26</v>
      </c>
      <c r="H7234">
        <v>0</v>
      </c>
      <c r="I7234">
        <v>0</v>
      </c>
      <c r="J7234">
        <v>2</v>
      </c>
      <c r="K7234">
        <v>5</v>
      </c>
      <c r="L7234" t="s">
        <v>28</v>
      </c>
      <c r="M7234" t="s">
        <v>625</v>
      </c>
      <c r="N7234" t="s">
        <v>167</v>
      </c>
      <c r="O7234" t="s">
        <v>122</v>
      </c>
      <c r="P7234" t="s">
        <v>23</v>
      </c>
      <c r="Q7234" t="s">
        <v>41</v>
      </c>
    </row>
    <row r="7235" spans="1:17" x14ac:dyDescent="0.2">
      <c r="A7235" s="2">
        <v>37849</v>
      </c>
      <c r="B7235" t="s">
        <v>250</v>
      </c>
      <c r="C7235" t="s">
        <v>138</v>
      </c>
      <c r="D7235" t="s">
        <v>36</v>
      </c>
      <c r="E7235" t="s">
        <v>36</v>
      </c>
      <c r="F7235">
        <v>102</v>
      </c>
      <c r="G7235">
        <v>67</v>
      </c>
      <c r="H7235">
        <v>0</v>
      </c>
      <c r="I7235">
        <v>0</v>
      </c>
      <c r="J7235">
        <v>1</v>
      </c>
      <c r="K7235">
        <v>1</v>
      </c>
      <c r="L7235" t="s">
        <v>716</v>
      </c>
      <c r="M7235" t="s">
        <v>251</v>
      </c>
      <c r="N7235" t="s">
        <v>250</v>
      </c>
      <c r="O7235" t="s">
        <v>22</v>
      </c>
      <c r="P7235" t="s">
        <v>59</v>
      </c>
      <c r="Q7235" t="s">
        <v>24</v>
      </c>
    </row>
    <row r="7236" spans="1:17" x14ac:dyDescent="0.2">
      <c r="A7236" s="2">
        <v>37852</v>
      </c>
      <c r="B7236" t="s">
        <v>98</v>
      </c>
      <c r="C7236" t="s">
        <v>55</v>
      </c>
      <c r="D7236" t="s">
        <v>50</v>
      </c>
      <c r="E7236" t="s">
        <v>57</v>
      </c>
      <c r="F7236">
        <v>15</v>
      </c>
      <c r="G7236">
        <v>63</v>
      </c>
      <c r="H7236">
        <v>0</v>
      </c>
      <c r="I7236">
        <v>0</v>
      </c>
      <c r="J7236">
        <v>2</v>
      </c>
      <c r="K7236">
        <v>1</v>
      </c>
      <c r="L7236" t="s">
        <v>28</v>
      </c>
      <c r="M7236" t="s">
        <v>99</v>
      </c>
      <c r="N7236" t="s">
        <v>98</v>
      </c>
      <c r="O7236" t="s">
        <v>22</v>
      </c>
      <c r="P7236" t="s">
        <v>23</v>
      </c>
      <c r="Q7236" t="s">
        <v>24</v>
      </c>
    </row>
    <row r="7237" spans="1:17" x14ac:dyDescent="0.2">
      <c r="A7237" s="2">
        <v>37852</v>
      </c>
      <c r="B7237" t="s">
        <v>97</v>
      </c>
      <c r="C7237" t="s">
        <v>184</v>
      </c>
      <c r="D7237" t="s">
        <v>50</v>
      </c>
      <c r="E7237" t="s">
        <v>50</v>
      </c>
      <c r="F7237">
        <v>153</v>
      </c>
      <c r="G7237">
        <v>132</v>
      </c>
      <c r="H7237">
        <v>0</v>
      </c>
      <c r="I7237">
        <v>0</v>
      </c>
      <c r="J7237">
        <v>1</v>
      </c>
      <c r="K7237">
        <v>1</v>
      </c>
      <c r="L7237" t="s">
        <v>28</v>
      </c>
      <c r="M7237" t="s">
        <v>1092</v>
      </c>
      <c r="N7237" t="s">
        <v>97</v>
      </c>
      <c r="O7237" t="s">
        <v>22</v>
      </c>
      <c r="P7237" t="s">
        <v>23</v>
      </c>
      <c r="Q7237" t="s">
        <v>30</v>
      </c>
    </row>
    <row r="7238" spans="1:17" x14ac:dyDescent="0.2">
      <c r="A7238" s="2">
        <v>37853</v>
      </c>
      <c r="B7238" t="s">
        <v>267</v>
      </c>
      <c r="C7238" t="s">
        <v>890</v>
      </c>
      <c r="D7238" t="s">
        <v>36</v>
      </c>
      <c r="E7238" t="s">
        <v>36</v>
      </c>
      <c r="F7238">
        <v>77</v>
      </c>
      <c r="G7238">
        <v>57</v>
      </c>
      <c r="H7238">
        <v>0</v>
      </c>
      <c r="I7238">
        <v>0</v>
      </c>
      <c r="J7238">
        <v>0</v>
      </c>
      <c r="K7238">
        <v>2</v>
      </c>
      <c r="L7238" t="s">
        <v>28</v>
      </c>
      <c r="M7238" t="s">
        <v>268</v>
      </c>
      <c r="N7238" t="s">
        <v>267</v>
      </c>
      <c r="O7238" t="s">
        <v>22</v>
      </c>
      <c r="P7238" t="s">
        <v>23</v>
      </c>
      <c r="Q7238" t="s">
        <v>41</v>
      </c>
    </row>
    <row r="7239" spans="1:17" x14ac:dyDescent="0.2">
      <c r="A7239" s="2">
        <v>37853</v>
      </c>
      <c r="B7239" t="s">
        <v>39</v>
      </c>
      <c r="C7239" t="s">
        <v>18</v>
      </c>
      <c r="D7239" t="s">
        <v>19</v>
      </c>
      <c r="E7239" t="s">
        <v>19</v>
      </c>
      <c r="F7239">
        <v>6</v>
      </c>
      <c r="G7239">
        <v>26</v>
      </c>
      <c r="H7239">
        <v>0</v>
      </c>
      <c r="I7239">
        <v>0</v>
      </c>
      <c r="J7239">
        <v>3</v>
      </c>
      <c r="K7239">
        <v>2</v>
      </c>
      <c r="L7239" t="s">
        <v>28</v>
      </c>
      <c r="M7239" t="s">
        <v>1093</v>
      </c>
      <c r="N7239" t="s">
        <v>119</v>
      </c>
      <c r="O7239" t="s">
        <v>122</v>
      </c>
      <c r="P7239" t="s">
        <v>23</v>
      </c>
      <c r="Q7239" t="s">
        <v>24</v>
      </c>
    </row>
    <row r="7240" spans="1:17" x14ac:dyDescent="0.2">
      <c r="A7240" s="2">
        <v>37853</v>
      </c>
      <c r="B7240" t="s">
        <v>69</v>
      </c>
      <c r="C7240" t="s">
        <v>131</v>
      </c>
      <c r="D7240" t="s">
        <v>50</v>
      </c>
      <c r="E7240" t="s">
        <v>27</v>
      </c>
      <c r="F7240">
        <v>55</v>
      </c>
      <c r="G7240">
        <v>17</v>
      </c>
      <c r="H7240">
        <v>0</v>
      </c>
      <c r="I7240">
        <v>0</v>
      </c>
      <c r="J7240">
        <v>2</v>
      </c>
      <c r="K7240">
        <v>0</v>
      </c>
      <c r="L7240" t="s">
        <v>28</v>
      </c>
      <c r="M7240" t="s">
        <v>71</v>
      </c>
      <c r="N7240" t="s">
        <v>69</v>
      </c>
      <c r="O7240" t="s">
        <v>22</v>
      </c>
      <c r="P7240" t="s">
        <v>23</v>
      </c>
      <c r="Q7240" t="s">
        <v>24</v>
      </c>
    </row>
    <row r="7241" spans="1:17" x14ac:dyDescent="0.2">
      <c r="A7241" s="2">
        <v>37853</v>
      </c>
      <c r="B7241" t="s">
        <v>317</v>
      </c>
      <c r="C7241" t="s">
        <v>167</v>
      </c>
      <c r="D7241" t="s">
        <v>50</v>
      </c>
      <c r="E7241" t="s">
        <v>115</v>
      </c>
      <c r="F7241">
        <v>83</v>
      </c>
      <c r="G7241">
        <v>42</v>
      </c>
      <c r="H7241">
        <v>0</v>
      </c>
      <c r="I7241">
        <v>0</v>
      </c>
      <c r="J7241">
        <v>2</v>
      </c>
      <c r="K7241">
        <v>1</v>
      </c>
      <c r="L7241" t="s">
        <v>28</v>
      </c>
      <c r="M7241" t="s">
        <v>394</v>
      </c>
      <c r="N7241" t="s">
        <v>317</v>
      </c>
      <c r="O7241" t="s">
        <v>22</v>
      </c>
      <c r="P7241" t="s">
        <v>23</v>
      </c>
      <c r="Q7241" t="s">
        <v>24</v>
      </c>
    </row>
    <row r="7242" spans="1:17" x14ac:dyDescent="0.2">
      <c r="A7242" s="2">
        <v>37853</v>
      </c>
      <c r="B7242" t="s">
        <v>147</v>
      </c>
      <c r="C7242" t="s">
        <v>126</v>
      </c>
      <c r="D7242" t="s">
        <v>50</v>
      </c>
      <c r="E7242" t="s">
        <v>50</v>
      </c>
      <c r="F7242">
        <v>18</v>
      </c>
      <c r="G7242">
        <v>4</v>
      </c>
      <c r="H7242">
        <v>0</v>
      </c>
      <c r="I7242">
        <v>0</v>
      </c>
      <c r="J7242">
        <v>1</v>
      </c>
      <c r="K7242">
        <v>1</v>
      </c>
      <c r="L7242" t="s">
        <v>28</v>
      </c>
      <c r="M7242" t="s">
        <v>148</v>
      </c>
      <c r="N7242" t="s">
        <v>147</v>
      </c>
      <c r="O7242" t="s">
        <v>22</v>
      </c>
      <c r="P7242" t="s">
        <v>23</v>
      </c>
      <c r="Q7242" t="s">
        <v>30</v>
      </c>
    </row>
    <row r="7243" spans="1:17" x14ac:dyDescent="0.2">
      <c r="A7243" s="2">
        <v>37853</v>
      </c>
      <c r="B7243" t="s">
        <v>87</v>
      </c>
      <c r="C7243" t="s">
        <v>73</v>
      </c>
      <c r="D7243" t="s">
        <v>50</v>
      </c>
      <c r="E7243" t="s">
        <v>50</v>
      </c>
      <c r="F7243">
        <v>37</v>
      </c>
      <c r="G7243">
        <v>94</v>
      </c>
      <c r="H7243">
        <v>0</v>
      </c>
      <c r="I7243">
        <v>0</v>
      </c>
      <c r="J7243">
        <v>3</v>
      </c>
      <c r="K7243">
        <v>0</v>
      </c>
      <c r="L7243" t="s">
        <v>28</v>
      </c>
      <c r="M7243" t="s">
        <v>88</v>
      </c>
      <c r="N7243" t="s">
        <v>87</v>
      </c>
      <c r="O7243" t="s">
        <v>22</v>
      </c>
      <c r="P7243" t="s">
        <v>23</v>
      </c>
      <c r="Q7243" t="s">
        <v>24</v>
      </c>
    </row>
    <row r="7244" spans="1:17" x14ac:dyDescent="0.2">
      <c r="A7244" s="2">
        <v>37853</v>
      </c>
      <c r="B7244" t="s">
        <v>182</v>
      </c>
      <c r="C7244" t="s">
        <v>107</v>
      </c>
      <c r="D7244" t="s">
        <v>115</v>
      </c>
      <c r="E7244" t="s">
        <v>19</v>
      </c>
      <c r="F7244">
        <v>73</v>
      </c>
      <c r="G7244">
        <v>74</v>
      </c>
      <c r="H7244">
        <v>0</v>
      </c>
      <c r="I7244">
        <v>0</v>
      </c>
      <c r="J7244">
        <v>0</v>
      </c>
      <c r="K7244">
        <v>0</v>
      </c>
      <c r="L7244" t="s">
        <v>28</v>
      </c>
      <c r="M7244" t="s">
        <v>1094</v>
      </c>
      <c r="N7244" t="s">
        <v>182</v>
      </c>
      <c r="O7244" t="s">
        <v>22</v>
      </c>
      <c r="P7244" t="s">
        <v>23</v>
      </c>
      <c r="Q7244" t="s">
        <v>30</v>
      </c>
    </row>
    <row r="7245" spans="1:17" x14ac:dyDescent="0.2">
      <c r="A7245" s="2">
        <v>37853</v>
      </c>
      <c r="B7245" t="s">
        <v>43</v>
      </c>
      <c r="C7245" t="s">
        <v>244</v>
      </c>
      <c r="D7245" t="s">
        <v>19</v>
      </c>
      <c r="E7245" t="s">
        <v>50</v>
      </c>
      <c r="F7245">
        <v>22</v>
      </c>
      <c r="G7245">
        <v>55</v>
      </c>
      <c r="H7245">
        <v>0</v>
      </c>
      <c r="I7245">
        <v>0</v>
      </c>
      <c r="J7245">
        <v>0</v>
      </c>
      <c r="K7245">
        <v>0</v>
      </c>
      <c r="L7245" t="s">
        <v>28</v>
      </c>
      <c r="M7245" t="s">
        <v>669</v>
      </c>
      <c r="N7245" t="s">
        <v>77</v>
      </c>
      <c r="O7245" t="s">
        <v>122</v>
      </c>
      <c r="P7245" t="s">
        <v>23</v>
      </c>
      <c r="Q7245" t="s">
        <v>30</v>
      </c>
    </row>
    <row r="7246" spans="1:17" x14ac:dyDescent="0.2">
      <c r="A7246" s="2">
        <v>37853</v>
      </c>
      <c r="B7246" t="s">
        <v>72</v>
      </c>
      <c r="C7246" t="s">
        <v>70</v>
      </c>
      <c r="D7246" t="s">
        <v>50</v>
      </c>
      <c r="E7246" t="s">
        <v>50</v>
      </c>
      <c r="F7246">
        <v>12</v>
      </c>
      <c r="G7246">
        <v>45</v>
      </c>
      <c r="H7246">
        <v>0</v>
      </c>
      <c r="I7246">
        <v>0</v>
      </c>
      <c r="J7246">
        <v>1</v>
      </c>
      <c r="K7246">
        <v>1</v>
      </c>
      <c r="L7246" t="s">
        <v>28</v>
      </c>
      <c r="M7246" t="s">
        <v>74</v>
      </c>
      <c r="N7246" t="s">
        <v>72</v>
      </c>
      <c r="O7246" t="s">
        <v>22</v>
      </c>
      <c r="P7246" t="s">
        <v>23</v>
      </c>
      <c r="Q7246" t="s">
        <v>30</v>
      </c>
    </row>
    <row r="7247" spans="1:17" x14ac:dyDescent="0.2">
      <c r="A7247" s="2">
        <v>37853</v>
      </c>
      <c r="B7247" t="s">
        <v>31</v>
      </c>
      <c r="C7247" t="s">
        <v>555</v>
      </c>
      <c r="D7247" t="s">
        <v>19</v>
      </c>
      <c r="E7247" t="s">
        <v>27</v>
      </c>
      <c r="F7247">
        <v>38</v>
      </c>
      <c r="G7247">
        <v>65</v>
      </c>
      <c r="H7247">
        <v>0</v>
      </c>
      <c r="I7247">
        <v>0</v>
      </c>
      <c r="J7247">
        <v>2</v>
      </c>
      <c r="K7247">
        <v>0</v>
      </c>
      <c r="L7247" t="s">
        <v>28</v>
      </c>
      <c r="M7247" t="s">
        <v>659</v>
      </c>
      <c r="N7247" t="s">
        <v>31</v>
      </c>
      <c r="O7247" t="s">
        <v>22</v>
      </c>
      <c r="P7247" t="s">
        <v>23</v>
      </c>
      <c r="Q7247" t="s">
        <v>24</v>
      </c>
    </row>
    <row r="7248" spans="1:17" x14ac:dyDescent="0.2">
      <c r="A7248" s="2">
        <v>37853</v>
      </c>
      <c r="B7248" t="s">
        <v>89</v>
      </c>
      <c r="C7248" t="s">
        <v>274</v>
      </c>
      <c r="D7248" t="s">
        <v>50</v>
      </c>
      <c r="E7248" t="s">
        <v>50</v>
      </c>
      <c r="F7248">
        <v>10</v>
      </c>
      <c r="G7248">
        <v>25</v>
      </c>
      <c r="H7248">
        <v>0</v>
      </c>
      <c r="I7248">
        <v>0</v>
      </c>
      <c r="J7248">
        <v>3</v>
      </c>
      <c r="K7248">
        <v>1</v>
      </c>
      <c r="L7248" t="s">
        <v>28</v>
      </c>
      <c r="M7248" t="s">
        <v>1095</v>
      </c>
      <c r="N7248" t="s">
        <v>89</v>
      </c>
      <c r="O7248" t="s">
        <v>22</v>
      </c>
      <c r="P7248" t="s">
        <v>23</v>
      </c>
      <c r="Q7248" t="s">
        <v>24</v>
      </c>
    </row>
    <row r="7249" spans="1:17" x14ac:dyDescent="0.2">
      <c r="A7249" s="2">
        <v>37853</v>
      </c>
      <c r="B7249" t="s">
        <v>81</v>
      </c>
      <c r="C7249" t="s">
        <v>90</v>
      </c>
      <c r="D7249" t="s">
        <v>50</v>
      </c>
      <c r="E7249" t="s">
        <v>50</v>
      </c>
      <c r="F7249">
        <v>62</v>
      </c>
      <c r="G7249">
        <v>36</v>
      </c>
      <c r="H7249">
        <v>0</v>
      </c>
      <c r="I7249">
        <v>0</v>
      </c>
      <c r="J7249">
        <v>1</v>
      </c>
      <c r="K7249">
        <v>2</v>
      </c>
      <c r="L7249" t="s">
        <v>28</v>
      </c>
      <c r="M7249" t="s">
        <v>83</v>
      </c>
      <c r="N7249" t="s">
        <v>81</v>
      </c>
      <c r="O7249" t="s">
        <v>22</v>
      </c>
      <c r="P7249" t="s">
        <v>23</v>
      </c>
      <c r="Q7249" t="s">
        <v>41</v>
      </c>
    </row>
    <row r="7250" spans="1:17" x14ac:dyDescent="0.2">
      <c r="A7250" s="2">
        <v>37853</v>
      </c>
      <c r="B7250" t="s">
        <v>48</v>
      </c>
      <c r="C7250" t="s">
        <v>76</v>
      </c>
      <c r="D7250" t="s">
        <v>50</v>
      </c>
      <c r="E7250" t="s">
        <v>50</v>
      </c>
      <c r="F7250">
        <v>115</v>
      </c>
      <c r="G7250">
        <v>59</v>
      </c>
      <c r="H7250">
        <v>0</v>
      </c>
      <c r="I7250">
        <v>0</v>
      </c>
      <c r="J7250">
        <v>1</v>
      </c>
      <c r="K7250">
        <v>2</v>
      </c>
      <c r="L7250" t="s">
        <v>291</v>
      </c>
      <c r="M7250" t="s">
        <v>866</v>
      </c>
      <c r="N7250" t="s">
        <v>48</v>
      </c>
      <c r="O7250" t="s">
        <v>22</v>
      </c>
      <c r="P7250" t="s">
        <v>23</v>
      </c>
      <c r="Q7250" t="s">
        <v>41</v>
      </c>
    </row>
    <row r="7251" spans="1:17" x14ac:dyDescent="0.2">
      <c r="A7251" s="2">
        <v>37853</v>
      </c>
      <c r="B7251" t="s">
        <v>129</v>
      </c>
      <c r="C7251" t="s">
        <v>119</v>
      </c>
      <c r="D7251" t="s">
        <v>50</v>
      </c>
      <c r="E7251" t="s">
        <v>50</v>
      </c>
      <c r="F7251">
        <v>8</v>
      </c>
      <c r="G7251">
        <v>14</v>
      </c>
      <c r="H7251">
        <v>0</v>
      </c>
      <c r="I7251">
        <v>0</v>
      </c>
      <c r="J7251">
        <v>0</v>
      </c>
      <c r="K7251">
        <v>1</v>
      </c>
      <c r="L7251" t="s">
        <v>28</v>
      </c>
      <c r="M7251" t="s">
        <v>271</v>
      </c>
      <c r="N7251" t="s">
        <v>129</v>
      </c>
      <c r="O7251" t="s">
        <v>22</v>
      </c>
      <c r="P7251" t="s">
        <v>23</v>
      </c>
      <c r="Q7251" t="s">
        <v>41</v>
      </c>
    </row>
    <row r="7252" spans="1:17" x14ac:dyDescent="0.2">
      <c r="A7252" s="2">
        <v>37853</v>
      </c>
      <c r="B7252" t="s">
        <v>143</v>
      </c>
      <c r="C7252" t="s">
        <v>135</v>
      </c>
      <c r="D7252" t="s">
        <v>115</v>
      </c>
      <c r="E7252" t="s">
        <v>36</v>
      </c>
      <c r="F7252">
        <v>24</v>
      </c>
      <c r="G7252">
        <v>29</v>
      </c>
      <c r="H7252">
        <v>0</v>
      </c>
      <c r="I7252">
        <v>0</v>
      </c>
      <c r="J7252">
        <v>3</v>
      </c>
      <c r="K7252">
        <v>0</v>
      </c>
      <c r="L7252" t="s">
        <v>28</v>
      </c>
      <c r="M7252" t="s">
        <v>144</v>
      </c>
      <c r="N7252" t="s">
        <v>143</v>
      </c>
      <c r="O7252" t="s">
        <v>22</v>
      </c>
      <c r="P7252" t="s">
        <v>23</v>
      </c>
      <c r="Q7252" t="s">
        <v>24</v>
      </c>
    </row>
    <row r="7253" spans="1:17" x14ac:dyDescent="0.2">
      <c r="A7253" s="2">
        <v>37853</v>
      </c>
      <c r="B7253" t="s">
        <v>101</v>
      </c>
      <c r="C7253" t="s">
        <v>449</v>
      </c>
      <c r="D7253" t="s">
        <v>50</v>
      </c>
      <c r="E7253" t="s">
        <v>115</v>
      </c>
      <c r="F7253">
        <v>76</v>
      </c>
      <c r="G7253">
        <v>112</v>
      </c>
      <c r="H7253">
        <v>0</v>
      </c>
      <c r="I7253">
        <v>0</v>
      </c>
      <c r="J7253">
        <v>0</v>
      </c>
      <c r="K7253">
        <v>3</v>
      </c>
      <c r="L7253" t="s">
        <v>28</v>
      </c>
      <c r="M7253" t="s">
        <v>331</v>
      </c>
      <c r="N7253" t="s">
        <v>101</v>
      </c>
      <c r="O7253" t="s">
        <v>22</v>
      </c>
      <c r="P7253" t="s">
        <v>23</v>
      </c>
      <c r="Q7253" t="s">
        <v>41</v>
      </c>
    </row>
    <row r="7254" spans="1:17" x14ac:dyDescent="0.2">
      <c r="A7254" s="2">
        <v>37853</v>
      </c>
      <c r="B7254" t="s">
        <v>174</v>
      </c>
      <c r="C7254" t="s">
        <v>125</v>
      </c>
      <c r="D7254" t="s">
        <v>50</v>
      </c>
      <c r="E7254" t="s">
        <v>50</v>
      </c>
      <c r="F7254">
        <v>147</v>
      </c>
      <c r="G7254">
        <v>163</v>
      </c>
      <c r="H7254">
        <v>0</v>
      </c>
      <c r="I7254">
        <v>0</v>
      </c>
      <c r="J7254">
        <v>2</v>
      </c>
      <c r="K7254">
        <v>2</v>
      </c>
      <c r="L7254" t="s">
        <v>28</v>
      </c>
      <c r="M7254" t="s">
        <v>820</v>
      </c>
      <c r="N7254" t="s">
        <v>174</v>
      </c>
      <c r="O7254" t="s">
        <v>22</v>
      </c>
      <c r="P7254" t="s">
        <v>23</v>
      </c>
      <c r="Q7254" t="s">
        <v>30</v>
      </c>
    </row>
    <row r="7255" spans="1:17" x14ac:dyDescent="0.2">
      <c r="A7255" s="2">
        <v>37853</v>
      </c>
      <c r="B7255" t="s">
        <v>328</v>
      </c>
      <c r="C7255" t="s">
        <v>85</v>
      </c>
      <c r="D7255" t="s">
        <v>50</v>
      </c>
      <c r="E7255" t="s">
        <v>50</v>
      </c>
      <c r="F7255">
        <v>91</v>
      </c>
      <c r="G7255">
        <v>87</v>
      </c>
      <c r="H7255">
        <v>0</v>
      </c>
      <c r="I7255">
        <v>0</v>
      </c>
      <c r="J7255">
        <v>3</v>
      </c>
      <c r="K7255">
        <v>1</v>
      </c>
      <c r="L7255" t="s">
        <v>28</v>
      </c>
      <c r="M7255" t="s">
        <v>591</v>
      </c>
      <c r="N7255" t="s">
        <v>328</v>
      </c>
      <c r="O7255" t="s">
        <v>22</v>
      </c>
      <c r="P7255" t="s">
        <v>23</v>
      </c>
      <c r="Q7255" t="s">
        <v>24</v>
      </c>
    </row>
    <row r="7256" spans="1:17" x14ac:dyDescent="0.2">
      <c r="A7256" s="2">
        <v>37853</v>
      </c>
      <c r="B7256" t="s">
        <v>26</v>
      </c>
      <c r="C7256" t="s">
        <v>42</v>
      </c>
      <c r="D7256" t="s">
        <v>27</v>
      </c>
      <c r="E7256" t="s">
        <v>19</v>
      </c>
      <c r="F7256">
        <v>5</v>
      </c>
      <c r="G7256">
        <v>71</v>
      </c>
      <c r="H7256">
        <v>0</v>
      </c>
      <c r="I7256">
        <v>0</v>
      </c>
      <c r="J7256">
        <v>1</v>
      </c>
      <c r="K7256">
        <v>3</v>
      </c>
      <c r="L7256" t="s">
        <v>28</v>
      </c>
      <c r="M7256" t="s">
        <v>337</v>
      </c>
      <c r="N7256" t="s">
        <v>77</v>
      </c>
      <c r="O7256" t="s">
        <v>122</v>
      </c>
      <c r="P7256" t="s">
        <v>23</v>
      </c>
      <c r="Q7256" t="s">
        <v>41</v>
      </c>
    </row>
    <row r="7257" spans="1:17" x14ac:dyDescent="0.2">
      <c r="A7257" s="2">
        <v>37853</v>
      </c>
      <c r="B7257" t="s">
        <v>49</v>
      </c>
      <c r="C7257" t="s">
        <v>104</v>
      </c>
      <c r="D7257" t="s">
        <v>50</v>
      </c>
      <c r="E7257" t="s">
        <v>50</v>
      </c>
      <c r="F7257">
        <v>23</v>
      </c>
      <c r="G7257">
        <v>60</v>
      </c>
      <c r="H7257">
        <v>0</v>
      </c>
      <c r="I7257">
        <v>0</v>
      </c>
      <c r="J7257">
        <v>0</v>
      </c>
      <c r="K7257">
        <v>0</v>
      </c>
      <c r="L7257" t="s">
        <v>28</v>
      </c>
      <c r="M7257" t="s">
        <v>103</v>
      </c>
      <c r="N7257" t="s">
        <v>49</v>
      </c>
      <c r="O7257" t="s">
        <v>22</v>
      </c>
      <c r="P7257" t="s">
        <v>23</v>
      </c>
      <c r="Q7257" t="s">
        <v>30</v>
      </c>
    </row>
    <row r="7258" spans="1:17" x14ac:dyDescent="0.2">
      <c r="A7258" s="2">
        <v>37853</v>
      </c>
      <c r="B7258" t="s">
        <v>531</v>
      </c>
      <c r="C7258" t="s">
        <v>38</v>
      </c>
      <c r="D7258" t="s">
        <v>27</v>
      </c>
      <c r="E7258" t="s">
        <v>19</v>
      </c>
      <c r="F7258">
        <v>118</v>
      </c>
      <c r="G7258">
        <v>20</v>
      </c>
      <c r="H7258">
        <v>0</v>
      </c>
      <c r="I7258">
        <v>0</v>
      </c>
      <c r="J7258">
        <v>1</v>
      </c>
      <c r="K7258">
        <v>2</v>
      </c>
      <c r="L7258" t="s">
        <v>28</v>
      </c>
      <c r="M7258" t="s">
        <v>534</v>
      </c>
      <c r="N7258" t="s">
        <v>531</v>
      </c>
      <c r="O7258" t="s">
        <v>22</v>
      </c>
      <c r="P7258" t="s">
        <v>23</v>
      </c>
      <c r="Q7258" t="s">
        <v>41</v>
      </c>
    </row>
    <row r="7259" spans="1:17" x14ac:dyDescent="0.2">
      <c r="A7259" s="2">
        <v>37853</v>
      </c>
      <c r="B7259" t="s">
        <v>82</v>
      </c>
      <c r="C7259" t="s">
        <v>560</v>
      </c>
      <c r="D7259" t="s">
        <v>50</v>
      </c>
      <c r="E7259" t="s">
        <v>50</v>
      </c>
      <c r="F7259">
        <v>16</v>
      </c>
      <c r="G7259">
        <v>129</v>
      </c>
      <c r="H7259">
        <v>0</v>
      </c>
      <c r="I7259">
        <v>0</v>
      </c>
      <c r="J7259">
        <v>1</v>
      </c>
      <c r="K7259">
        <v>0</v>
      </c>
      <c r="L7259" t="s">
        <v>28</v>
      </c>
      <c r="M7259" t="s">
        <v>929</v>
      </c>
      <c r="N7259" t="s">
        <v>82</v>
      </c>
      <c r="O7259" t="s">
        <v>22</v>
      </c>
      <c r="P7259" t="s">
        <v>23</v>
      </c>
      <c r="Q7259" t="s">
        <v>24</v>
      </c>
    </row>
    <row r="7260" spans="1:17" x14ac:dyDescent="0.2">
      <c r="A7260" s="2">
        <v>37853</v>
      </c>
      <c r="B7260" t="s">
        <v>95</v>
      </c>
      <c r="C7260" t="s">
        <v>123</v>
      </c>
      <c r="D7260" t="s">
        <v>50</v>
      </c>
      <c r="E7260" t="s">
        <v>50</v>
      </c>
      <c r="F7260">
        <v>32</v>
      </c>
      <c r="G7260">
        <v>43</v>
      </c>
      <c r="H7260">
        <v>0</v>
      </c>
      <c r="I7260">
        <v>0</v>
      </c>
      <c r="J7260">
        <v>1</v>
      </c>
      <c r="K7260">
        <v>2</v>
      </c>
      <c r="L7260" t="s">
        <v>28</v>
      </c>
      <c r="M7260" t="s">
        <v>326</v>
      </c>
      <c r="N7260" t="s">
        <v>95</v>
      </c>
      <c r="O7260" t="s">
        <v>22</v>
      </c>
      <c r="P7260" t="s">
        <v>23</v>
      </c>
      <c r="Q7260" t="s">
        <v>41</v>
      </c>
    </row>
    <row r="7261" spans="1:17" x14ac:dyDescent="0.2">
      <c r="A7261" s="2">
        <v>37853</v>
      </c>
      <c r="B7261" t="s">
        <v>249</v>
      </c>
      <c r="C7261" t="s">
        <v>94</v>
      </c>
      <c r="D7261" t="s">
        <v>50</v>
      </c>
      <c r="E7261" t="s">
        <v>50</v>
      </c>
      <c r="F7261">
        <v>30</v>
      </c>
      <c r="G7261">
        <v>48</v>
      </c>
      <c r="H7261">
        <v>0</v>
      </c>
      <c r="I7261">
        <v>0</v>
      </c>
      <c r="J7261">
        <v>2</v>
      </c>
      <c r="K7261">
        <v>1</v>
      </c>
      <c r="L7261" t="s">
        <v>28</v>
      </c>
      <c r="M7261" t="s">
        <v>779</v>
      </c>
      <c r="N7261" t="s">
        <v>249</v>
      </c>
      <c r="O7261" t="s">
        <v>22</v>
      </c>
      <c r="P7261" t="s">
        <v>23</v>
      </c>
      <c r="Q7261" t="s">
        <v>24</v>
      </c>
    </row>
    <row r="7262" spans="1:17" x14ac:dyDescent="0.2">
      <c r="A7262" s="2">
        <v>37853</v>
      </c>
      <c r="B7262" t="s">
        <v>52</v>
      </c>
      <c r="C7262" t="s">
        <v>153</v>
      </c>
      <c r="D7262" t="s">
        <v>50</v>
      </c>
      <c r="E7262" t="s">
        <v>50</v>
      </c>
      <c r="F7262">
        <v>19</v>
      </c>
      <c r="G7262">
        <v>34</v>
      </c>
      <c r="H7262">
        <v>0</v>
      </c>
      <c r="I7262">
        <v>0</v>
      </c>
      <c r="J7262">
        <v>1</v>
      </c>
      <c r="K7262">
        <v>2</v>
      </c>
      <c r="L7262" t="s">
        <v>28</v>
      </c>
      <c r="M7262" t="s">
        <v>516</v>
      </c>
      <c r="N7262" t="s">
        <v>52</v>
      </c>
      <c r="O7262" t="s">
        <v>22</v>
      </c>
      <c r="P7262" t="s">
        <v>23</v>
      </c>
      <c r="Q7262" t="s">
        <v>41</v>
      </c>
    </row>
    <row r="7263" spans="1:17" x14ac:dyDescent="0.2">
      <c r="A7263" s="2">
        <v>37853</v>
      </c>
      <c r="B7263" t="s">
        <v>53</v>
      </c>
      <c r="C7263" t="s">
        <v>67</v>
      </c>
      <c r="D7263" t="s">
        <v>50</v>
      </c>
      <c r="E7263" t="s">
        <v>50</v>
      </c>
      <c r="F7263">
        <v>40</v>
      </c>
      <c r="G7263">
        <v>2</v>
      </c>
      <c r="H7263">
        <v>0</v>
      </c>
      <c r="I7263">
        <v>0</v>
      </c>
      <c r="J7263">
        <v>0</v>
      </c>
      <c r="K7263">
        <v>2</v>
      </c>
      <c r="L7263" t="s">
        <v>28</v>
      </c>
      <c r="M7263" t="s">
        <v>976</v>
      </c>
      <c r="N7263" t="s">
        <v>53</v>
      </c>
      <c r="O7263" t="s">
        <v>22</v>
      </c>
      <c r="P7263" t="s">
        <v>23</v>
      </c>
      <c r="Q7263" t="s">
        <v>41</v>
      </c>
    </row>
    <row r="7264" spans="1:17" x14ac:dyDescent="0.2">
      <c r="A7264" s="2">
        <v>37853</v>
      </c>
      <c r="B7264" t="s">
        <v>128</v>
      </c>
      <c r="C7264" t="s">
        <v>34</v>
      </c>
      <c r="D7264" t="s">
        <v>36</v>
      </c>
      <c r="E7264" t="s">
        <v>36</v>
      </c>
      <c r="F7264">
        <v>44</v>
      </c>
      <c r="G7264">
        <v>109</v>
      </c>
      <c r="H7264">
        <v>0</v>
      </c>
      <c r="I7264">
        <v>0</v>
      </c>
      <c r="J7264">
        <v>0</v>
      </c>
      <c r="K7264">
        <v>0</v>
      </c>
      <c r="L7264" t="s">
        <v>28</v>
      </c>
      <c r="M7264" t="s">
        <v>130</v>
      </c>
      <c r="N7264" t="s">
        <v>128</v>
      </c>
      <c r="O7264" t="s">
        <v>22</v>
      </c>
      <c r="P7264" t="s">
        <v>23</v>
      </c>
      <c r="Q7264" t="s">
        <v>30</v>
      </c>
    </row>
    <row r="7265" spans="1:17" x14ac:dyDescent="0.2">
      <c r="A7265" s="2">
        <v>37853</v>
      </c>
      <c r="B7265" t="s">
        <v>180</v>
      </c>
      <c r="C7265" t="s">
        <v>384</v>
      </c>
      <c r="D7265" t="s">
        <v>50</v>
      </c>
      <c r="E7265" t="s">
        <v>50</v>
      </c>
      <c r="F7265">
        <v>7</v>
      </c>
      <c r="G7265">
        <v>105</v>
      </c>
      <c r="H7265">
        <v>0</v>
      </c>
      <c r="I7265">
        <v>0</v>
      </c>
      <c r="J7265">
        <v>2</v>
      </c>
      <c r="K7265">
        <v>0</v>
      </c>
      <c r="L7265" t="s">
        <v>28</v>
      </c>
      <c r="M7265" t="s">
        <v>1096</v>
      </c>
      <c r="N7265" t="s">
        <v>180</v>
      </c>
      <c r="O7265" t="s">
        <v>22</v>
      </c>
      <c r="P7265" t="s">
        <v>23</v>
      </c>
      <c r="Q7265" t="s">
        <v>24</v>
      </c>
    </row>
    <row r="7266" spans="1:17" x14ac:dyDescent="0.2">
      <c r="A7266" s="2">
        <v>37853</v>
      </c>
      <c r="B7266" t="s">
        <v>168</v>
      </c>
      <c r="C7266" t="s">
        <v>92</v>
      </c>
      <c r="D7266" t="s">
        <v>50</v>
      </c>
      <c r="E7266" t="s">
        <v>50</v>
      </c>
      <c r="F7266">
        <v>47</v>
      </c>
      <c r="G7266">
        <v>21</v>
      </c>
      <c r="H7266">
        <v>0</v>
      </c>
      <c r="I7266">
        <v>0</v>
      </c>
      <c r="J7266">
        <v>0</v>
      </c>
      <c r="K7266">
        <v>2</v>
      </c>
      <c r="L7266" t="s">
        <v>28</v>
      </c>
      <c r="M7266" t="s">
        <v>1097</v>
      </c>
      <c r="N7266" t="s">
        <v>168</v>
      </c>
      <c r="O7266" t="s">
        <v>22</v>
      </c>
      <c r="P7266" t="s">
        <v>23</v>
      </c>
      <c r="Q7266" t="s">
        <v>41</v>
      </c>
    </row>
    <row r="7267" spans="1:17" x14ac:dyDescent="0.2">
      <c r="A7267" s="2">
        <v>37853</v>
      </c>
      <c r="B7267" t="s">
        <v>32</v>
      </c>
      <c r="C7267" t="s">
        <v>263</v>
      </c>
      <c r="D7267" t="s">
        <v>19</v>
      </c>
      <c r="E7267" t="s">
        <v>27</v>
      </c>
      <c r="F7267">
        <v>58</v>
      </c>
      <c r="G7267">
        <v>88</v>
      </c>
      <c r="H7267">
        <v>0</v>
      </c>
      <c r="I7267">
        <v>0</v>
      </c>
      <c r="J7267">
        <v>3</v>
      </c>
      <c r="K7267">
        <v>2</v>
      </c>
      <c r="L7267" t="s">
        <v>28</v>
      </c>
      <c r="M7267" t="s">
        <v>739</v>
      </c>
      <c r="N7267" t="s">
        <v>32</v>
      </c>
      <c r="O7267" t="s">
        <v>22</v>
      </c>
      <c r="P7267" t="s">
        <v>23</v>
      </c>
      <c r="Q7267" t="s">
        <v>24</v>
      </c>
    </row>
    <row r="7268" spans="1:17" x14ac:dyDescent="0.2">
      <c r="A7268" s="2">
        <v>37855</v>
      </c>
      <c r="B7268" t="s">
        <v>464</v>
      </c>
      <c r="C7268" t="s">
        <v>469</v>
      </c>
      <c r="D7268" t="s">
        <v>115</v>
      </c>
      <c r="E7268" t="s">
        <v>115</v>
      </c>
      <c r="F7268">
        <v>124</v>
      </c>
      <c r="G7268">
        <v>93</v>
      </c>
      <c r="H7268">
        <v>0</v>
      </c>
      <c r="I7268">
        <v>0</v>
      </c>
      <c r="J7268">
        <v>1</v>
      </c>
      <c r="K7268">
        <v>0</v>
      </c>
      <c r="L7268" t="s">
        <v>28</v>
      </c>
      <c r="M7268" t="s">
        <v>465</v>
      </c>
      <c r="N7268" t="s">
        <v>464</v>
      </c>
      <c r="O7268" t="s">
        <v>22</v>
      </c>
      <c r="P7268" t="s">
        <v>23</v>
      </c>
      <c r="Q7268" t="s">
        <v>24</v>
      </c>
    </row>
    <row r="7269" spans="1:17" x14ac:dyDescent="0.2">
      <c r="A7269" s="2">
        <v>37859</v>
      </c>
      <c r="B7269" t="s">
        <v>177</v>
      </c>
      <c r="C7269" t="s">
        <v>164</v>
      </c>
      <c r="D7269" t="s">
        <v>115</v>
      </c>
      <c r="E7269" t="s">
        <v>115</v>
      </c>
      <c r="F7269">
        <v>81</v>
      </c>
      <c r="G7269">
        <v>70</v>
      </c>
      <c r="H7269">
        <v>0</v>
      </c>
      <c r="I7269">
        <v>0</v>
      </c>
      <c r="J7269">
        <v>2</v>
      </c>
      <c r="K7269">
        <v>1</v>
      </c>
      <c r="L7269" t="s">
        <v>28</v>
      </c>
      <c r="M7269" t="s">
        <v>640</v>
      </c>
      <c r="N7269" t="s">
        <v>177</v>
      </c>
      <c r="O7269" t="s">
        <v>22</v>
      </c>
      <c r="P7269" t="s">
        <v>23</v>
      </c>
      <c r="Q7269" t="s">
        <v>24</v>
      </c>
    </row>
    <row r="7270" spans="1:17" x14ac:dyDescent="0.2">
      <c r="A7270" s="2">
        <v>37860</v>
      </c>
      <c r="B7270" t="s">
        <v>42</v>
      </c>
      <c r="C7270" t="s">
        <v>555</v>
      </c>
      <c r="D7270" t="s">
        <v>19</v>
      </c>
      <c r="E7270" t="s">
        <v>27</v>
      </c>
      <c r="F7270">
        <v>71</v>
      </c>
      <c r="G7270">
        <v>64</v>
      </c>
      <c r="H7270">
        <v>0</v>
      </c>
      <c r="I7270">
        <v>0</v>
      </c>
      <c r="J7270">
        <v>0</v>
      </c>
      <c r="K7270">
        <v>0</v>
      </c>
      <c r="L7270" t="s">
        <v>28</v>
      </c>
      <c r="M7270" t="s">
        <v>44</v>
      </c>
      <c r="N7270" t="s">
        <v>42</v>
      </c>
      <c r="O7270" t="s">
        <v>22</v>
      </c>
      <c r="P7270" t="s">
        <v>23</v>
      </c>
      <c r="Q7270" t="s">
        <v>30</v>
      </c>
    </row>
    <row r="7271" spans="1:17" x14ac:dyDescent="0.2">
      <c r="A7271" s="2">
        <v>37864</v>
      </c>
      <c r="B7271" t="s">
        <v>17</v>
      </c>
      <c r="C7271" t="s">
        <v>531</v>
      </c>
      <c r="D7271" t="s">
        <v>19</v>
      </c>
      <c r="E7271" t="s">
        <v>27</v>
      </c>
      <c r="F7271">
        <v>114</v>
      </c>
      <c r="G7271">
        <v>116</v>
      </c>
      <c r="H7271">
        <v>0</v>
      </c>
      <c r="I7271">
        <v>0</v>
      </c>
      <c r="J7271">
        <v>3</v>
      </c>
      <c r="K7271">
        <v>0</v>
      </c>
      <c r="L7271" t="s">
        <v>28</v>
      </c>
      <c r="M7271" t="s">
        <v>21</v>
      </c>
      <c r="N7271" t="s">
        <v>17</v>
      </c>
      <c r="O7271" t="s">
        <v>22</v>
      </c>
      <c r="P7271" t="s">
        <v>23</v>
      </c>
      <c r="Q7271" t="s">
        <v>24</v>
      </c>
    </row>
    <row r="7272" spans="1:17" x14ac:dyDescent="0.2">
      <c r="A7272" s="2">
        <v>37864</v>
      </c>
      <c r="B7272" t="s">
        <v>263</v>
      </c>
      <c r="C7272" t="s">
        <v>182</v>
      </c>
      <c r="D7272" t="s">
        <v>27</v>
      </c>
      <c r="E7272" t="s">
        <v>115</v>
      </c>
      <c r="F7272">
        <v>85</v>
      </c>
      <c r="G7272">
        <v>72</v>
      </c>
      <c r="H7272">
        <v>0</v>
      </c>
      <c r="I7272">
        <v>0</v>
      </c>
      <c r="J7272">
        <v>4</v>
      </c>
      <c r="K7272">
        <v>3</v>
      </c>
      <c r="L7272" t="s">
        <v>28</v>
      </c>
      <c r="M7272" t="s">
        <v>833</v>
      </c>
      <c r="N7272" t="s">
        <v>77</v>
      </c>
      <c r="O7272" t="s">
        <v>122</v>
      </c>
      <c r="P7272" t="s">
        <v>23</v>
      </c>
      <c r="Q7272" t="s">
        <v>24</v>
      </c>
    </row>
    <row r="7273" spans="1:17" x14ac:dyDescent="0.2">
      <c r="A7273" s="2">
        <v>37864</v>
      </c>
      <c r="B7273" t="s">
        <v>45</v>
      </c>
      <c r="C7273" t="s">
        <v>46</v>
      </c>
      <c r="D7273" t="s">
        <v>36</v>
      </c>
      <c r="E7273" t="s">
        <v>36</v>
      </c>
      <c r="F7273">
        <v>50</v>
      </c>
      <c r="G7273">
        <v>102</v>
      </c>
      <c r="H7273">
        <v>0</v>
      </c>
      <c r="I7273">
        <v>0</v>
      </c>
      <c r="J7273">
        <v>2</v>
      </c>
      <c r="K7273">
        <v>0</v>
      </c>
      <c r="L7273" t="s">
        <v>716</v>
      </c>
      <c r="M7273" t="s">
        <v>831</v>
      </c>
      <c r="N7273" t="s">
        <v>45</v>
      </c>
      <c r="O7273" t="s">
        <v>22</v>
      </c>
      <c r="P7273" t="s">
        <v>23</v>
      </c>
      <c r="Q7273" t="s">
        <v>24</v>
      </c>
    </row>
    <row r="7274" spans="1:17" x14ac:dyDescent="0.2">
      <c r="A7274" s="2">
        <v>37868</v>
      </c>
      <c r="B7274" t="s">
        <v>150</v>
      </c>
      <c r="C7274" t="s">
        <v>166</v>
      </c>
      <c r="D7274" t="s">
        <v>36</v>
      </c>
      <c r="E7274" t="s">
        <v>115</v>
      </c>
      <c r="F7274">
        <v>69</v>
      </c>
      <c r="G7274">
        <v>80</v>
      </c>
      <c r="H7274">
        <v>0</v>
      </c>
      <c r="I7274">
        <v>0</v>
      </c>
      <c r="J7274">
        <v>1</v>
      </c>
      <c r="K7274">
        <v>0</v>
      </c>
      <c r="L7274" t="s">
        <v>28</v>
      </c>
      <c r="M7274" t="s">
        <v>1098</v>
      </c>
      <c r="N7274" t="s">
        <v>67</v>
      </c>
      <c r="O7274" t="s">
        <v>122</v>
      </c>
      <c r="P7274" t="s">
        <v>23</v>
      </c>
      <c r="Q7274" t="s">
        <v>24</v>
      </c>
    </row>
    <row r="7275" spans="1:17" x14ac:dyDescent="0.2">
      <c r="A7275" s="2">
        <v>37868</v>
      </c>
      <c r="B7275" t="s">
        <v>163</v>
      </c>
      <c r="C7275" t="s">
        <v>464</v>
      </c>
      <c r="D7275" t="s">
        <v>115</v>
      </c>
      <c r="E7275" t="s">
        <v>115</v>
      </c>
      <c r="F7275">
        <v>113</v>
      </c>
      <c r="G7275">
        <v>127</v>
      </c>
      <c r="H7275">
        <v>0</v>
      </c>
      <c r="I7275">
        <v>0</v>
      </c>
      <c r="J7275">
        <v>0</v>
      </c>
      <c r="K7275">
        <v>1</v>
      </c>
      <c r="L7275" t="s">
        <v>570</v>
      </c>
      <c r="M7275" t="s">
        <v>1074</v>
      </c>
      <c r="N7275" t="s">
        <v>163</v>
      </c>
      <c r="O7275" t="s">
        <v>22</v>
      </c>
      <c r="P7275" t="s">
        <v>23</v>
      </c>
      <c r="Q7275" t="s">
        <v>41</v>
      </c>
    </row>
    <row r="7276" spans="1:17" x14ac:dyDescent="0.2">
      <c r="A7276" s="2">
        <v>37868</v>
      </c>
      <c r="B7276" t="s">
        <v>443</v>
      </c>
      <c r="C7276" t="s">
        <v>301</v>
      </c>
      <c r="D7276" t="s">
        <v>115</v>
      </c>
      <c r="E7276" t="s">
        <v>115</v>
      </c>
      <c r="F7276">
        <v>92</v>
      </c>
      <c r="G7276">
        <v>96</v>
      </c>
      <c r="H7276">
        <v>0</v>
      </c>
      <c r="I7276">
        <v>0</v>
      </c>
      <c r="J7276">
        <v>1</v>
      </c>
      <c r="K7276">
        <v>3</v>
      </c>
      <c r="L7276" t="s">
        <v>570</v>
      </c>
      <c r="M7276" t="s">
        <v>443</v>
      </c>
      <c r="N7276" t="s">
        <v>443</v>
      </c>
      <c r="O7276" t="s">
        <v>22</v>
      </c>
      <c r="P7276" t="s">
        <v>23</v>
      </c>
      <c r="Q7276" t="s">
        <v>41</v>
      </c>
    </row>
    <row r="7277" spans="1:17" x14ac:dyDescent="0.2">
      <c r="A7277" s="2">
        <v>37869</v>
      </c>
      <c r="B7277" t="s">
        <v>167</v>
      </c>
      <c r="C7277" t="s">
        <v>177</v>
      </c>
      <c r="D7277" t="s">
        <v>115</v>
      </c>
      <c r="E7277" t="s">
        <v>115</v>
      </c>
      <c r="F7277">
        <v>47</v>
      </c>
      <c r="G7277">
        <v>79</v>
      </c>
      <c r="H7277">
        <v>0</v>
      </c>
      <c r="I7277">
        <v>0</v>
      </c>
      <c r="J7277">
        <v>4</v>
      </c>
      <c r="K7277">
        <v>1</v>
      </c>
      <c r="L7277" t="s">
        <v>570</v>
      </c>
      <c r="M7277" t="s">
        <v>625</v>
      </c>
      <c r="N7277" t="s">
        <v>167</v>
      </c>
      <c r="O7277" t="s">
        <v>22</v>
      </c>
      <c r="P7277" t="s">
        <v>23</v>
      </c>
      <c r="Q7277" t="s">
        <v>24</v>
      </c>
    </row>
    <row r="7278" spans="1:17" x14ac:dyDescent="0.2">
      <c r="A7278" s="2">
        <v>37870</v>
      </c>
      <c r="B7278" t="s">
        <v>737</v>
      </c>
      <c r="C7278" t="s">
        <v>274</v>
      </c>
      <c r="D7278" t="s">
        <v>50</v>
      </c>
      <c r="E7278" t="s">
        <v>50</v>
      </c>
      <c r="F7278">
        <v>142</v>
      </c>
      <c r="G7278">
        <v>26</v>
      </c>
      <c r="H7278">
        <v>0</v>
      </c>
      <c r="I7278">
        <v>0</v>
      </c>
      <c r="J7278">
        <v>0</v>
      </c>
      <c r="K7278">
        <v>3</v>
      </c>
      <c r="L7278" t="s">
        <v>291</v>
      </c>
      <c r="M7278" t="s">
        <v>819</v>
      </c>
      <c r="N7278" t="s">
        <v>737</v>
      </c>
      <c r="O7278" t="s">
        <v>22</v>
      </c>
      <c r="P7278" t="s">
        <v>23</v>
      </c>
      <c r="Q7278" t="s">
        <v>41</v>
      </c>
    </row>
    <row r="7279" spans="1:17" x14ac:dyDescent="0.2">
      <c r="A7279" s="2">
        <v>37870</v>
      </c>
      <c r="B7279" t="s">
        <v>39</v>
      </c>
      <c r="C7279" t="s">
        <v>107</v>
      </c>
      <c r="D7279" t="s">
        <v>19</v>
      </c>
      <c r="E7279" t="s">
        <v>19</v>
      </c>
      <c r="F7279">
        <v>6</v>
      </c>
      <c r="G7279">
        <v>73</v>
      </c>
      <c r="H7279">
        <v>0</v>
      </c>
      <c r="I7279">
        <v>0</v>
      </c>
      <c r="J7279">
        <v>2</v>
      </c>
      <c r="K7279">
        <v>2</v>
      </c>
      <c r="L7279" t="s">
        <v>20</v>
      </c>
      <c r="M7279" t="s">
        <v>65</v>
      </c>
      <c r="N7279" t="s">
        <v>39</v>
      </c>
      <c r="O7279" t="s">
        <v>22</v>
      </c>
      <c r="P7279" t="s">
        <v>23</v>
      </c>
      <c r="Q7279" t="s">
        <v>30</v>
      </c>
    </row>
    <row r="7280" spans="1:17" x14ac:dyDescent="0.2">
      <c r="A7280" s="2">
        <v>37870</v>
      </c>
      <c r="B7280" t="s">
        <v>286</v>
      </c>
      <c r="C7280" t="s">
        <v>153</v>
      </c>
      <c r="D7280" t="s">
        <v>50</v>
      </c>
      <c r="E7280" t="s">
        <v>50</v>
      </c>
      <c r="F7280">
        <v>111</v>
      </c>
      <c r="G7280">
        <v>29</v>
      </c>
      <c r="H7280">
        <v>0</v>
      </c>
      <c r="I7280">
        <v>0</v>
      </c>
      <c r="J7280">
        <v>0</v>
      </c>
      <c r="K7280">
        <v>1</v>
      </c>
      <c r="L7280" t="s">
        <v>291</v>
      </c>
      <c r="M7280" t="s">
        <v>359</v>
      </c>
      <c r="N7280" t="s">
        <v>286</v>
      </c>
      <c r="O7280" t="s">
        <v>22</v>
      </c>
      <c r="P7280" t="s">
        <v>23</v>
      </c>
      <c r="Q7280" t="s">
        <v>41</v>
      </c>
    </row>
    <row r="7281" spans="1:17" x14ac:dyDescent="0.2">
      <c r="A7281" s="2">
        <v>37870</v>
      </c>
      <c r="B7281" t="s">
        <v>386</v>
      </c>
      <c r="C7281" t="s">
        <v>70</v>
      </c>
      <c r="D7281" t="s">
        <v>50</v>
      </c>
      <c r="E7281" t="s">
        <v>50</v>
      </c>
      <c r="F7281">
        <v>120</v>
      </c>
      <c r="G7281">
        <v>43</v>
      </c>
      <c r="H7281">
        <v>0</v>
      </c>
      <c r="I7281">
        <v>0</v>
      </c>
      <c r="J7281">
        <v>1</v>
      </c>
      <c r="K7281">
        <v>2</v>
      </c>
      <c r="L7281" t="s">
        <v>291</v>
      </c>
      <c r="M7281" t="s">
        <v>595</v>
      </c>
      <c r="N7281" t="s">
        <v>386</v>
      </c>
      <c r="O7281" t="s">
        <v>22</v>
      </c>
      <c r="P7281" t="s">
        <v>23</v>
      </c>
      <c r="Q7281" t="s">
        <v>41</v>
      </c>
    </row>
    <row r="7282" spans="1:17" x14ac:dyDescent="0.2">
      <c r="A7282" s="2">
        <v>37870</v>
      </c>
      <c r="B7282" t="s">
        <v>317</v>
      </c>
      <c r="C7282" t="s">
        <v>293</v>
      </c>
      <c r="D7282" t="s">
        <v>50</v>
      </c>
      <c r="E7282" t="s">
        <v>50</v>
      </c>
      <c r="F7282">
        <v>82</v>
      </c>
      <c r="G7282">
        <v>12</v>
      </c>
      <c r="H7282">
        <v>0</v>
      </c>
      <c r="I7282">
        <v>0</v>
      </c>
      <c r="J7282">
        <v>1</v>
      </c>
      <c r="K7282">
        <v>3</v>
      </c>
      <c r="L7282" t="s">
        <v>291</v>
      </c>
      <c r="M7282" t="s">
        <v>394</v>
      </c>
      <c r="N7282" t="s">
        <v>317</v>
      </c>
      <c r="O7282" t="s">
        <v>22</v>
      </c>
      <c r="P7282" t="s">
        <v>23</v>
      </c>
      <c r="Q7282" t="s">
        <v>41</v>
      </c>
    </row>
    <row r="7283" spans="1:17" x14ac:dyDescent="0.2">
      <c r="A7283" s="2">
        <v>37870</v>
      </c>
      <c r="B7283" t="s">
        <v>646</v>
      </c>
      <c r="C7283" t="s">
        <v>49</v>
      </c>
      <c r="D7283" t="s">
        <v>50</v>
      </c>
      <c r="E7283" t="s">
        <v>50</v>
      </c>
      <c r="F7283">
        <v>77</v>
      </c>
      <c r="G7283">
        <v>22</v>
      </c>
      <c r="H7283">
        <v>0</v>
      </c>
      <c r="I7283">
        <v>0</v>
      </c>
      <c r="J7283">
        <v>1</v>
      </c>
      <c r="K7283">
        <v>0</v>
      </c>
      <c r="L7283" t="s">
        <v>291</v>
      </c>
      <c r="M7283" t="s">
        <v>909</v>
      </c>
      <c r="N7283" t="s">
        <v>646</v>
      </c>
      <c r="O7283" t="s">
        <v>22</v>
      </c>
      <c r="P7283" t="s">
        <v>23</v>
      </c>
      <c r="Q7283" t="s">
        <v>24</v>
      </c>
    </row>
    <row r="7284" spans="1:17" x14ac:dyDescent="0.2">
      <c r="A7284" s="2">
        <v>37870</v>
      </c>
      <c r="B7284" t="s">
        <v>87</v>
      </c>
      <c r="C7284" t="s">
        <v>81</v>
      </c>
      <c r="D7284" t="s">
        <v>50</v>
      </c>
      <c r="E7284" t="s">
        <v>50</v>
      </c>
      <c r="F7284">
        <v>35</v>
      </c>
      <c r="G7284">
        <v>61</v>
      </c>
      <c r="H7284">
        <v>0</v>
      </c>
      <c r="I7284">
        <v>0</v>
      </c>
      <c r="J7284">
        <v>2</v>
      </c>
      <c r="K7284">
        <v>0</v>
      </c>
      <c r="L7284" t="s">
        <v>291</v>
      </c>
      <c r="M7284" t="s">
        <v>88</v>
      </c>
      <c r="N7284" t="s">
        <v>87</v>
      </c>
      <c r="O7284" t="s">
        <v>22</v>
      </c>
      <c r="P7284" t="s">
        <v>23</v>
      </c>
      <c r="Q7284" t="s">
        <v>24</v>
      </c>
    </row>
    <row r="7285" spans="1:17" x14ac:dyDescent="0.2">
      <c r="A7285" s="2">
        <v>37870</v>
      </c>
      <c r="B7285" t="s">
        <v>31</v>
      </c>
      <c r="C7285" t="s">
        <v>32</v>
      </c>
      <c r="D7285" t="s">
        <v>19</v>
      </c>
      <c r="E7285" t="s">
        <v>19</v>
      </c>
      <c r="F7285">
        <v>37</v>
      </c>
      <c r="G7285">
        <v>60</v>
      </c>
      <c r="H7285">
        <v>0</v>
      </c>
      <c r="I7285">
        <v>0</v>
      </c>
      <c r="J7285">
        <v>2</v>
      </c>
      <c r="K7285">
        <v>0</v>
      </c>
      <c r="L7285" t="s">
        <v>20</v>
      </c>
      <c r="M7285" t="s">
        <v>33</v>
      </c>
      <c r="N7285" t="s">
        <v>31</v>
      </c>
      <c r="O7285" t="s">
        <v>22</v>
      </c>
      <c r="P7285" t="s">
        <v>23</v>
      </c>
      <c r="Q7285" t="s">
        <v>24</v>
      </c>
    </row>
    <row r="7286" spans="1:17" x14ac:dyDescent="0.2">
      <c r="A7286" s="2">
        <v>37870</v>
      </c>
      <c r="B7286" t="s">
        <v>67</v>
      </c>
      <c r="C7286" t="s">
        <v>145</v>
      </c>
      <c r="D7286" t="s">
        <v>50</v>
      </c>
      <c r="E7286" t="s">
        <v>50</v>
      </c>
      <c r="F7286">
        <v>2</v>
      </c>
      <c r="G7286">
        <v>86</v>
      </c>
      <c r="H7286">
        <v>0</v>
      </c>
      <c r="I7286">
        <v>0</v>
      </c>
      <c r="J7286">
        <v>5</v>
      </c>
      <c r="K7286">
        <v>0</v>
      </c>
      <c r="L7286" t="s">
        <v>291</v>
      </c>
      <c r="M7286" t="s">
        <v>769</v>
      </c>
      <c r="N7286" t="s">
        <v>67</v>
      </c>
      <c r="O7286" t="s">
        <v>22</v>
      </c>
      <c r="P7286" t="s">
        <v>23</v>
      </c>
      <c r="Q7286" t="s">
        <v>24</v>
      </c>
    </row>
    <row r="7287" spans="1:17" x14ac:dyDescent="0.2">
      <c r="A7287" s="2">
        <v>37870</v>
      </c>
      <c r="B7287" t="s">
        <v>345</v>
      </c>
      <c r="C7287" t="s">
        <v>85</v>
      </c>
      <c r="D7287" t="s">
        <v>50</v>
      </c>
      <c r="E7287" t="s">
        <v>50</v>
      </c>
      <c r="F7287">
        <v>91</v>
      </c>
      <c r="G7287">
        <v>89</v>
      </c>
      <c r="H7287">
        <v>0</v>
      </c>
      <c r="I7287">
        <v>0</v>
      </c>
      <c r="J7287">
        <v>3</v>
      </c>
      <c r="K7287">
        <v>0</v>
      </c>
      <c r="L7287" t="s">
        <v>291</v>
      </c>
      <c r="M7287" t="s">
        <v>360</v>
      </c>
      <c r="N7287" t="s">
        <v>345</v>
      </c>
      <c r="O7287" t="s">
        <v>22</v>
      </c>
      <c r="P7287" t="s">
        <v>23</v>
      </c>
      <c r="Q7287" t="s">
        <v>24</v>
      </c>
    </row>
    <row r="7288" spans="1:17" x14ac:dyDescent="0.2">
      <c r="A7288" s="2">
        <v>37870</v>
      </c>
      <c r="B7288" t="s">
        <v>76</v>
      </c>
      <c r="C7288" t="s">
        <v>129</v>
      </c>
      <c r="D7288" t="s">
        <v>50</v>
      </c>
      <c r="E7288" t="s">
        <v>50</v>
      </c>
      <c r="F7288">
        <v>56</v>
      </c>
      <c r="G7288">
        <v>10</v>
      </c>
      <c r="H7288">
        <v>0</v>
      </c>
      <c r="I7288">
        <v>0</v>
      </c>
      <c r="J7288">
        <v>0</v>
      </c>
      <c r="K7288">
        <v>0</v>
      </c>
      <c r="L7288" t="s">
        <v>291</v>
      </c>
      <c r="M7288" t="s">
        <v>78</v>
      </c>
      <c r="N7288" t="s">
        <v>76</v>
      </c>
      <c r="O7288" t="s">
        <v>22</v>
      </c>
      <c r="P7288" t="s">
        <v>23</v>
      </c>
      <c r="Q7288" t="s">
        <v>30</v>
      </c>
    </row>
    <row r="7289" spans="1:17" x14ac:dyDescent="0.2">
      <c r="A7289" s="2">
        <v>37870</v>
      </c>
      <c r="B7289" t="s">
        <v>98</v>
      </c>
      <c r="C7289" t="s">
        <v>95</v>
      </c>
      <c r="D7289" t="s">
        <v>50</v>
      </c>
      <c r="E7289" t="s">
        <v>50</v>
      </c>
      <c r="F7289">
        <v>13</v>
      </c>
      <c r="G7289">
        <v>38</v>
      </c>
      <c r="H7289">
        <v>0</v>
      </c>
      <c r="I7289">
        <v>0</v>
      </c>
      <c r="J7289">
        <v>1</v>
      </c>
      <c r="K7289">
        <v>1</v>
      </c>
      <c r="L7289" t="s">
        <v>291</v>
      </c>
      <c r="M7289" t="s">
        <v>99</v>
      </c>
      <c r="N7289" t="s">
        <v>98</v>
      </c>
      <c r="O7289" t="s">
        <v>22</v>
      </c>
      <c r="P7289" t="s">
        <v>23</v>
      </c>
      <c r="Q7289" t="s">
        <v>30</v>
      </c>
    </row>
    <row r="7290" spans="1:17" x14ac:dyDescent="0.2">
      <c r="A7290" s="2">
        <v>37870</v>
      </c>
      <c r="B7290" t="s">
        <v>119</v>
      </c>
      <c r="C7290" t="s">
        <v>161</v>
      </c>
      <c r="D7290" t="s">
        <v>50</v>
      </c>
      <c r="E7290" t="s">
        <v>50</v>
      </c>
      <c r="F7290">
        <v>11</v>
      </c>
      <c r="G7290">
        <v>52</v>
      </c>
      <c r="H7290">
        <v>0</v>
      </c>
      <c r="I7290">
        <v>0</v>
      </c>
      <c r="J7290">
        <v>4</v>
      </c>
      <c r="K7290">
        <v>0</v>
      </c>
      <c r="L7290" t="s">
        <v>291</v>
      </c>
      <c r="M7290" t="s">
        <v>192</v>
      </c>
      <c r="N7290" t="s">
        <v>119</v>
      </c>
      <c r="O7290" t="s">
        <v>22</v>
      </c>
      <c r="P7290" t="s">
        <v>23</v>
      </c>
      <c r="Q7290" t="s">
        <v>24</v>
      </c>
    </row>
    <row r="7291" spans="1:17" x14ac:dyDescent="0.2">
      <c r="A7291" s="2">
        <v>37870</v>
      </c>
      <c r="B7291" t="s">
        <v>101</v>
      </c>
      <c r="C7291" t="s">
        <v>90</v>
      </c>
      <c r="D7291" t="s">
        <v>50</v>
      </c>
      <c r="E7291" t="s">
        <v>50</v>
      </c>
      <c r="F7291">
        <v>76</v>
      </c>
      <c r="G7291">
        <v>34</v>
      </c>
      <c r="H7291">
        <v>0</v>
      </c>
      <c r="I7291">
        <v>0</v>
      </c>
      <c r="J7291">
        <v>0</v>
      </c>
      <c r="K7291">
        <v>2</v>
      </c>
      <c r="L7291" t="s">
        <v>291</v>
      </c>
      <c r="M7291" t="s">
        <v>331</v>
      </c>
      <c r="N7291" t="s">
        <v>101</v>
      </c>
      <c r="O7291" t="s">
        <v>22</v>
      </c>
      <c r="P7291" t="s">
        <v>23</v>
      </c>
      <c r="Q7291" t="s">
        <v>41</v>
      </c>
    </row>
    <row r="7292" spans="1:17" x14ac:dyDescent="0.2">
      <c r="A7292" s="2">
        <v>37870</v>
      </c>
      <c r="B7292" t="s">
        <v>174</v>
      </c>
      <c r="C7292" t="s">
        <v>180</v>
      </c>
      <c r="D7292" t="s">
        <v>50</v>
      </c>
      <c r="E7292" t="s">
        <v>50</v>
      </c>
      <c r="F7292">
        <v>145</v>
      </c>
      <c r="G7292">
        <v>7</v>
      </c>
      <c r="H7292">
        <v>0</v>
      </c>
      <c r="I7292">
        <v>0</v>
      </c>
      <c r="J7292">
        <v>0</v>
      </c>
      <c r="K7292">
        <v>3</v>
      </c>
      <c r="L7292" t="s">
        <v>291</v>
      </c>
      <c r="M7292" t="s">
        <v>820</v>
      </c>
      <c r="N7292" t="s">
        <v>174</v>
      </c>
      <c r="O7292" t="s">
        <v>22</v>
      </c>
      <c r="P7292" t="s">
        <v>23</v>
      </c>
      <c r="Q7292" t="s">
        <v>41</v>
      </c>
    </row>
    <row r="7293" spans="1:17" x14ac:dyDescent="0.2">
      <c r="A7293" s="2">
        <v>37870</v>
      </c>
      <c r="B7293" t="s">
        <v>328</v>
      </c>
      <c r="C7293" t="s">
        <v>89</v>
      </c>
      <c r="D7293" t="s">
        <v>50</v>
      </c>
      <c r="E7293" t="s">
        <v>50</v>
      </c>
      <c r="F7293">
        <v>87</v>
      </c>
      <c r="G7293">
        <v>8</v>
      </c>
      <c r="H7293">
        <v>0</v>
      </c>
      <c r="I7293">
        <v>0</v>
      </c>
      <c r="J7293">
        <v>1</v>
      </c>
      <c r="K7293">
        <v>2</v>
      </c>
      <c r="L7293" t="s">
        <v>291</v>
      </c>
      <c r="M7293" t="s">
        <v>329</v>
      </c>
      <c r="N7293" t="s">
        <v>328</v>
      </c>
      <c r="O7293" t="s">
        <v>22</v>
      </c>
      <c r="P7293" t="s">
        <v>23</v>
      </c>
      <c r="Q7293" t="s">
        <v>41</v>
      </c>
    </row>
    <row r="7294" spans="1:17" x14ac:dyDescent="0.2">
      <c r="A7294" s="2">
        <v>37870</v>
      </c>
      <c r="B7294" t="s">
        <v>126</v>
      </c>
      <c r="C7294" t="s">
        <v>69</v>
      </c>
      <c r="D7294" t="s">
        <v>50</v>
      </c>
      <c r="E7294" t="s">
        <v>50</v>
      </c>
      <c r="F7294">
        <v>4</v>
      </c>
      <c r="G7294">
        <v>50</v>
      </c>
      <c r="H7294">
        <v>0</v>
      </c>
      <c r="I7294">
        <v>0</v>
      </c>
      <c r="J7294">
        <v>3</v>
      </c>
      <c r="K7294">
        <v>1</v>
      </c>
      <c r="L7294" t="s">
        <v>291</v>
      </c>
      <c r="M7294" t="s">
        <v>157</v>
      </c>
      <c r="N7294" t="s">
        <v>126</v>
      </c>
      <c r="O7294" t="s">
        <v>22</v>
      </c>
      <c r="P7294" t="s">
        <v>23</v>
      </c>
      <c r="Q7294" t="s">
        <v>24</v>
      </c>
    </row>
    <row r="7295" spans="1:17" x14ac:dyDescent="0.2">
      <c r="A7295" s="2">
        <v>37870</v>
      </c>
      <c r="B7295" t="s">
        <v>42</v>
      </c>
      <c r="C7295" t="s">
        <v>38</v>
      </c>
      <c r="D7295" t="s">
        <v>19</v>
      </c>
      <c r="E7295" t="s">
        <v>19</v>
      </c>
      <c r="F7295">
        <v>71</v>
      </c>
      <c r="G7295">
        <v>21</v>
      </c>
      <c r="H7295">
        <v>0</v>
      </c>
      <c r="I7295">
        <v>0</v>
      </c>
      <c r="J7295">
        <v>4</v>
      </c>
      <c r="K7295">
        <v>1</v>
      </c>
      <c r="L7295" t="s">
        <v>20</v>
      </c>
      <c r="M7295" t="s">
        <v>44</v>
      </c>
      <c r="N7295" t="s">
        <v>42</v>
      </c>
      <c r="O7295" t="s">
        <v>22</v>
      </c>
      <c r="P7295" t="s">
        <v>23</v>
      </c>
      <c r="Q7295" t="s">
        <v>24</v>
      </c>
    </row>
    <row r="7296" spans="1:17" x14ac:dyDescent="0.2">
      <c r="A7296" s="2">
        <v>37870</v>
      </c>
      <c r="B7296" t="s">
        <v>82</v>
      </c>
      <c r="C7296" t="s">
        <v>106</v>
      </c>
      <c r="D7296" t="s">
        <v>50</v>
      </c>
      <c r="E7296" t="s">
        <v>50</v>
      </c>
      <c r="F7296">
        <v>16</v>
      </c>
      <c r="G7296">
        <v>3</v>
      </c>
      <c r="H7296">
        <v>0</v>
      </c>
      <c r="I7296">
        <v>0</v>
      </c>
      <c r="J7296">
        <v>0</v>
      </c>
      <c r="K7296">
        <v>3</v>
      </c>
      <c r="L7296" t="s">
        <v>28</v>
      </c>
      <c r="M7296" t="s">
        <v>839</v>
      </c>
      <c r="N7296" t="s">
        <v>82</v>
      </c>
      <c r="O7296" t="s">
        <v>22</v>
      </c>
      <c r="P7296" t="s">
        <v>23</v>
      </c>
      <c r="Q7296" t="s">
        <v>41</v>
      </c>
    </row>
    <row r="7297" spans="1:17" x14ac:dyDescent="0.2">
      <c r="A7297" s="2">
        <v>37870</v>
      </c>
      <c r="B7297" t="s">
        <v>92</v>
      </c>
      <c r="C7297" t="s">
        <v>97</v>
      </c>
      <c r="D7297" t="s">
        <v>50</v>
      </c>
      <c r="E7297" t="s">
        <v>50</v>
      </c>
      <c r="F7297">
        <v>19</v>
      </c>
      <c r="G7297">
        <v>153</v>
      </c>
      <c r="H7297">
        <v>0</v>
      </c>
      <c r="I7297">
        <v>0</v>
      </c>
      <c r="J7297">
        <v>4</v>
      </c>
      <c r="K7297">
        <v>0</v>
      </c>
      <c r="L7297" t="s">
        <v>291</v>
      </c>
      <c r="M7297" t="s">
        <v>794</v>
      </c>
      <c r="N7297" t="s">
        <v>92</v>
      </c>
      <c r="O7297" t="s">
        <v>22</v>
      </c>
      <c r="P7297" t="s">
        <v>23</v>
      </c>
      <c r="Q7297" t="s">
        <v>24</v>
      </c>
    </row>
    <row r="7298" spans="1:17" x14ac:dyDescent="0.2">
      <c r="A7298" s="2">
        <v>37870</v>
      </c>
      <c r="B7298" t="s">
        <v>104</v>
      </c>
      <c r="C7298" t="s">
        <v>48</v>
      </c>
      <c r="D7298" t="s">
        <v>50</v>
      </c>
      <c r="E7298" t="s">
        <v>50</v>
      </c>
      <c r="F7298">
        <v>59</v>
      </c>
      <c r="G7298">
        <v>118</v>
      </c>
      <c r="H7298">
        <v>0</v>
      </c>
      <c r="I7298">
        <v>0</v>
      </c>
      <c r="J7298">
        <v>3</v>
      </c>
      <c r="K7298">
        <v>1</v>
      </c>
      <c r="L7298" t="s">
        <v>291</v>
      </c>
      <c r="M7298" t="s">
        <v>273</v>
      </c>
      <c r="N7298" t="s">
        <v>104</v>
      </c>
      <c r="O7298" t="s">
        <v>22</v>
      </c>
      <c r="P7298" t="s">
        <v>23</v>
      </c>
      <c r="Q7298" t="s">
        <v>24</v>
      </c>
    </row>
    <row r="7299" spans="1:17" x14ac:dyDescent="0.2">
      <c r="A7299" s="2">
        <v>37870</v>
      </c>
      <c r="B7299" t="s">
        <v>249</v>
      </c>
      <c r="C7299" t="s">
        <v>123</v>
      </c>
      <c r="D7299" t="s">
        <v>50</v>
      </c>
      <c r="E7299" t="s">
        <v>50</v>
      </c>
      <c r="F7299">
        <v>29</v>
      </c>
      <c r="G7299">
        <v>42</v>
      </c>
      <c r="H7299">
        <v>0</v>
      </c>
      <c r="I7299">
        <v>0</v>
      </c>
      <c r="J7299">
        <v>3</v>
      </c>
      <c r="K7299">
        <v>1</v>
      </c>
      <c r="L7299" t="s">
        <v>291</v>
      </c>
      <c r="M7299" t="s">
        <v>529</v>
      </c>
      <c r="N7299" t="s">
        <v>249</v>
      </c>
      <c r="O7299" t="s">
        <v>22</v>
      </c>
      <c r="P7299" t="s">
        <v>23</v>
      </c>
      <c r="Q7299" t="s">
        <v>24</v>
      </c>
    </row>
    <row r="7300" spans="1:17" x14ac:dyDescent="0.2">
      <c r="A7300" s="2">
        <v>37870</v>
      </c>
      <c r="B7300" t="s">
        <v>46</v>
      </c>
      <c r="C7300" t="s">
        <v>351</v>
      </c>
      <c r="D7300" t="s">
        <v>36</v>
      </c>
      <c r="E7300" t="s">
        <v>36</v>
      </c>
      <c r="F7300">
        <v>102</v>
      </c>
      <c r="G7300">
        <v>125</v>
      </c>
      <c r="H7300">
        <v>0</v>
      </c>
      <c r="I7300">
        <v>0</v>
      </c>
      <c r="J7300">
        <v>0</v>
      </c>
      <c r="K7300">
        <v>3</v>
      </c>
      <c r="L7300" t="s">
        <v>28</v>
      </c>
      <c r="M7300" t="s">
        <v>84</v>
      </c>
      <c r="N7300" t="s">
        <v>46</v>
      </c>
      <c r="O7300" t="s">
        <v>22</v>
      </c>
      <c r="P7300" t="s">
        <v>23</v>
      </c>
      <c r="Q7300" t="s">
        <v>41</v>
      </c>
    </row>
    <row r="7301" spans="1:17" x14ac:dyDescent="0.2">
      <c r="A7301" s="2">
        <v>37870</v>
      </c>
      <c r="B7301" t="s">
        <v>52</v>
      </c>
      <c r="C7301" t="s">
        <v>125</v>
      </c>
      <c r="D7301" t="s">
        <v>50</v>
      </c>
      <c r="E7301" t="s">
        <v>50</v>
      </c>
      <c r="F7301">
        <v>20</v>
      </c>
      <c r="G7301">
        <v>158</v>
      </c>
      <c r="H7301">
        <v>0</v>
      </c>
      <c r="I7301">
        <v>0</v>
      </c>
      <c r="J7301">
        <v>5</v>
      </c>
      <c r="K7301">
        <v>0</v>
      </c>
      <c r="L7301" t="s">
        <v>291</v>
      </c>
      <c r="M7301" t="s">
        <v>522</v>
      </c>
      <c r="N7301" t="s">
        <v>52</v>
      </c>
      <c r="O7301" t="s">
        <v>22</v>
      </c>
      <c r="P7301" t="s">
        <v>23</v>
      </c>
      <c r="Q7301" t="s">
        <v>24</v>
      </c>
    </row>
    <row r="7302" spans="1:17" x14ac:dyDescent="0.2">
      <c r="A7302" s="2">
        <v>37870</v>
      </c>
      <c r="B7302" t="s">
        <v>168</v>
      </c>
      <c r="C7302" t="s">
        <v>100</v>
      </c>
      <c r="D7302" t="s">
        <v>50</v>
      </c>
      <c r="E7302" t="s">
        <v>50</v>
      </c>
      <c r="F7302">
        <v>46</v>
      </c>
      <c r="G7302">
        <v>112</v>
      </c>
      <c r="H7302">
        <v>0</v>
      </c>
      <c r="I7302">
        <v>0</v>
      </c>
      <c r="J7302">
        <v>0</v>
      </c>
      <c r="K7302">
        <v>0</v>
      </c>
      <c r="L7302" t="s">
        <v>291</v>
      </c>
      <c r="M7302" t="s">
        <v>1097</v>
      </c>
      <c r="N7302" t="s">
        <v>168</v>
      </c>
      <c r="O7302" t="s">
        <v>22</v>
      </c>
      <c r="P7302" t="s">
        <v>23</v>
      </c>
      <c r="Q7302" t="s">
        <v>30</v>
      </c>
    </row>
    <row r="7303" spans="1:17" x14ac:dyDescent="0.2">
      <c r="A7303" s="2">
        <v>37871</v>
      </c>
      <c r="B7303" t="s">
        <v>267</v>
      </c>
      <c r="C7303" t="s">
        <v>352</v>
      </c>
      <c r="D7303" t="s">
        <v>36</v>
      </c>
      <c r="E7303" t="s">
        <v>36</v>
      </c>
      <c r="F7303">
        <v>80</v>
      </c>
      <c r="G7303">
        <v>136</v>
      </c>
      <c r="H7303">
        <v>0</v>
      </c>
      <c r="I7303">
        <v>0</v>
      </c>
      <c r="J7303">
        <v>2</v>
      </c>
      <c r="K7303">
        <v>0</v>
      </c>
      <c r="L7303" t="s">
        <v>28</v>
      </c>
      <c r="M7303" t="s">
        <v>268</v>
      </c>
      <c r="N7303" t="s">
        <v>267</v>
      </c>
      <c r="O7303" t="s">
        <v>22</v>
      </c>
      <c r="P7303" t="s">
        <v>23</v>
      </c>
      <c r="Q7303" t="s">
        <v>24</v>
      </c>
    </row>
    <row r="7304" spans="1:17" x14ac:dyDescent="0.2">
      <c r="A7304" s="2">
        <v>37871</v>
      </c>
      <c r="B7304" t="s">
        <v>55</v>
      </c>
      <c r="C7304" t="s">
        <v>185</v>
      </c>
      <c r="D7304" t="s">
        <v>57</v>
      </c>
      <c r="E7304" t="s">
        <v>27</v>
      </c>
      <c r="F7304">
        <v>68</v>
      </c>
      <c r="G7304">
        <v>45</v>
      </c>
      <c r="H7304">
        <v>0</v>
      </c>
      <c r="I7304">
        <v>0</v>
      </c>
      <c r="J7304">
        <v>2</v>
      </c>
      <c r="K7304">
        <v>1</v>
      </c>
      <c r="L7304" t="s">
        <v>28</v>
      </c>
      <c r="M7304" t="s">
        <v>1099</v>
      </c>
      <c r="N7304" t="s">
        <v>89</v>
      </c>
      <c r="O7304" t="s">
        <v>122</v>
      </c>
      <c r="P7304" t="s">
        <v>23</v>
      </c>
      <c r="Q7304" t="s">
        <v>24</v>
      </c>
    </row>
    <row r="7305" spans="1:17" x14ac:dyDescent="0.2">
      <c r="A7305" s="2">
        <v>37871</v>
      </c>
      <c r="B7305" t="s">
        <v>43</v>
      </c>
      <c r="C7305" t="s">
        <v>25</v>
      </c>
      <c r="D7305" t="s">
        <v>19</v>
      </c>
      <c r="E7305" t="s">
        <v>19</v>
      </c>
      <c r="F7305">
        <v>24</v>
      </c>
      <c r="G7305">
        <v>1</v>
      </c>
      <c r="H7305">
        <v>0</v>
      </c>
      <c r="I7305">
        <v>0</v>
      </c>
      <c r="J7305">
        <v>1</v>
      </c>
      <c r="K7305">
        <v>2</v>
      </c>
      <c r="L7305" t="s">
        <v>20</v>
      </c>
      <c r="M7305" t="s">
        <v>60</v>
      </c>
      <c r="N7305" t="s">
        <v>43</v>
      </c>
      <c r="O7305" t="s">
        <v>22</v>
      </c>
      <c r="P7305" t="s">
        <v>23</v>
      </c>
      <c r="Q7305" t="s">
        <v>41</v>
      </c>
    </row>
    <row r="7306" spans="1:17" x14ac:dyDescent="0.2">
      <c r="A7306" s="2">
        <v>37871</v>
      </c>
      <c r="B7306" t="s">
        <v>131</v>
      </c>
      <c r="C7306" t="s">
        <v>182</v>
      </c>
      <c r="D7306" t="s">
        <v>27</v>
      </c>
      <c r="E7306" t="s">
        <v>115</v>
      </c>
      <c r="F7306">
        <v>17</v>
      </c>
      <c r="G7306">
        <v>72</v>
      </c>
      <c r="H7306">
        <v>0</v>
      </c>
      <c r="I7306">
        <v>0</v>
      </c>
      <c r="J7306">
        <v>2</v>
      </c>
      <c r="K7306">
        <v>0</v>
      </c>
      <c r="L7306" t="s">
        <v>28</v>
      </c>
      <c r="M7306" t="s">
        <v>833</v>
      </c>
      <c r="N7306" t="s">
        <v>77</v>
      </c>
      <c r="O7306" t="s">
        <v>122</v>
      </c>
      <c r="P7306" t="s">
        <v>23</v>
      </c>
      <c r="Q7306" t="s">
        <v>24</v>
      </c>
    </row>
    <row r="7307" spans="1:17" x14ac:dyDescent="0.2">
      <c r="A7307" s="2">
        <v>37871</v>
      </c>
      <c r="B7307" t="s">
        <v>18</v>
      </c>
      <c r="C7307" t="s">
        <v>17</v>
      </c>
      <c r="D7307" t="s">
        <v>19</v>
      </c>
      <c r="E7307" t="s">
        <v>19</v>
      </c>
      <c r="F7307">
        <v>24</v>
      </c>
      <c r="G7307">
        <v>114</v>
      </c>
      <c r="H7307">
        <v>0</v>
      </c>
      <c r="I7307">
        <v>0</v>
      </c>
      <c r="J7307">
        <v>5</v>
      </c>
      <c r="K7307">
        <v>0</v>
      </c>
      <c r="L7307" t="s">
        <v>20</v>
      </c>
      <c r="M7307" t="s">
        <v>64</v>
      </c>
      <c r="N7307" t="s">
        <v>18</v>
      </c>
      <c r="O7307" t="s">
        <v>22</v>
      </c>
      <c r="P7307" t="s">
        <v>23</v>
      </c>
      <c r="Q7307" t="s">
        <v>24</v>
      </c>
    </row>
    <row r="7308" spans="1:17" x14ac:dyDescent="0.2">
      <c r="A7308" s="2">
        <v>37873</v>
      </c>
      <c r="B7308" t="s">
        <v>107</v>
      </c>
      <c r="C7308" t="s">
        <v>42</v>
      </c>
      <c r="D7308" t="s">
        <v>19</v>
      </c>
      <c r="E7308" t="s">
        <v>19</v>
      </c>
      <c r="F7308">
        <v>73</v>
      </c>
      <c r="G7308">
        <v>71</v>
      </c>
      <c r="H7308">
        <v>0</v>
      </c>
      <c r="I7308">
        <v>0</v>
      </c>
      <c r="J7308">
        <v>2</v>
      </c>
      <c r="K7308">
        <v>1</v>
      </c>
      <c r="L7308" t="s">
        <v>20</v>
      </c>
      <c r="M7308" t="s">
        <v>310</v>
      </c>
      <c r="N7308" t="s">
        <v>107</v>
      </c>
      <c r="O7308" t="s">
        <v>22</v>
      </c>
      <c r="P7308" t="s">
        <v>23</v>
      </c>
      <c r="Q7308" t="s">
        <v>24</v>
      </c>
    </row>
    <row r="7309" spans="1:17" x14ac:dyDescent="0.2">
      <c r="A7309" s="2">
        <v>37873</v>
      </c>
      <c r="B7309" t="s">
        <v>98</v>
      </c>
      <c r="C7309" t="s">
        <v>180</v>
      </c>
      <c r="D7309" t="s">
        <v>50</v>
      </c>
      <c r="E7309" t="s">
        <v>50</v>
      </c>
      <c r="F7309">
        <v>13</v>
      </c>
      <c r="G7309">
        <v>7</v>
      </c>
      <c r="H7309">
        <v>0</v>
      </c>
      <c r="I7309">
        <v>0</v>
      </c>
      <c r="J7309">
        <v>2</v>
      </c>
      <c r="K7309">
        <v>2</v>
      </c>
      <c r="L7309" t="s">
        <v>28</v>
      </c>
      <c r="M7309" t="s">
        <v>99</v>
      </c>
      <c r="N7309" t="s">
        <v>98</v>
      </c>
      <c r="O7309" t="s">
        <v>22</v>
      </c>
      <c r="P7309" t="s">
        <v>23</v>
      </c>
      <c r="Q7309" t="s">
        <v>30</v>
      </c>
    </row>
    <row r="7310" spans="1:17" x14ac:dyDescent="0.2">
      <c r="A7310" s="2">
        <v>37873</v>
      </c>
      <c r="B7310" t="s">
        <v>32</v>
      </c>
      <c r="C7310" t="s">
        <v>39</v>
      </c>
      <c r="D7310" t="s">
        <v>19</v>
      </c>
      <c r="E7310" t="s">
        <v>19</v>
      </c>
      <c r="F7310">
        <v>60</v>
      </c>
      <c r="G7310">
        <v>6</v>
      </c>
      <c r="H7310">
        <v>0</v>
      </c>
      <c r="I7310">
        <v>0</v>
      </c>
      <c r="J7310">
        <v>0</v>
      </c>
      <c r="K7310">
        <v>3</v>
      </c>
      <c r="L7310" t="s">
        <v>20</v>
      </c>
      <c r="M7310" t="s">
        <v>573</v>
      </c>
      <c r="N7310" t="s">
        <v>32</v>
      </c>
      <c r="O7310" t="s">
        <v>22</v>
      </c>
      <c r="P7310" t="s">
        <v>23</v>
      </c>
      <c r="Q7310" t="s">
        <v>41</v>
      </c>
    </row>
    <row r="7311" spans="1:17" x14ac:dyDescent="0.2">
      <c r="A7311" s="2">
        <v>37874</v>
      </c>
      <c r="B7311" t="s">
        <v>85</v>
      </c>
      <c r="C7311" t="s">
        <v>345</v>
      </c>
      <c r="D7311" t="s">
        <v>50</v>
      </c>
      <c r="E7311" t="s">
        <v>50</v>
      </c>
      <c r="F7311">
        <v>89</v>
      </c>
      <c r="G7311">
        <v>91</v>
      </c>
      <c r="H7311">
        <v>0</v>
      </c>
      <c r="I7311">
        <v>0</v>
      </c>
      <c r="J7311">
        <v>3</v>
      </c>
      <c r="K7311">
        <v>1</v>
      </c>
      <c r="L7311" t="s">
        <v>291</v>
      </c>
      <c r="M7311" t="s">
        <v>86</v>
      </c>
      <c r="N7311" t="s">
        <v>85</v>
      </c>
      <c r="O7311" t="s">
        <v>22</v>
      </c>
      <c r="P7311" t="s">
        <v>23</v>
      </c>
      <c r="Q7311" t="s">
        <v>24</v>
      </c>
    </row>
    <row r="7312" spans="1:17" x14ac:dyDescent="0.2">
      <c r="A7312" s="2">
        <v>37874</v>
      </c>
      <c r="B7312" t="s">
        <v>737</v>
      </c>
      <c r="C7312" t="s">
        <v>87</v>
      </c>
      <c r="D7312" t="s">
        <v>50</v>
      </c>
      <c r="E7312" t="s">
        <v>50</v>
      </c>
      <c r="F7312">
        <v>142</v>
      </c>
      <c r="G7312">
        <v>35</v>
      </c>
      <c r="H7312">
        <v>0</v>
      </c>
      <c r="I7312">
        <v>0</v>
      </c>
      <c r="J7312">
        <v>0</v>
      </c>
      <c r="K7312">
        <v>3</v>
      </c>
      <c r="L7312" t="s">
        <v>291</v>
      </c>
      <c r="M7312" t="s">
        <v>819</v>
      </c>
      <c r="N7312" t="s">
        <v>737</v>
      </c>
      <c r="O7312" t="s">
        <v>22</v>
      </c>
      <c r="P7312" t="s">
        <v>23</v>
      </c>
      <c r="Q7312" t="s">
        <v>41</v>
      </c>
    </row>
    <row r="7313" spans="1:17" x14ac:dyDescent="0.2">
      <c r="A7313" s="2">
        <v>37874</v>
      </c>
      <c r="B7313" t="s">
        <v>147</v>
      </c>
      <c r="C7313" t="s">
        <v>274</v>
      </c>
      <c r="D7313" t="s">
        <v>50</v>
      </c>
      <c r="E7313" t="s">
        <v>50</v>
      </c>
      <c r="F7313">
        <v>18</v>
      </c>
      <c r="G7313">
        <v>26</v>
      </c>
      <c r="H7313">
        <v>0</v>
      </c>
      <c r="I7313">
        <v>0</v>
      </c>
      <c r="J7313">
        <v>2</v>
      </c>
      <c r="K7313">
        <v>1</v>
      </c>
      <c r="L7313" t="s">
        <v>291</v>
      </c>
      <c r="M7313" t="s">
        <v>148</v>
      </c>
      <c r="N7313" t="s">
        <v>147</v>
      </c>
      <c r="O7313" t="s">
        <v>22</v>
      </c>
      <c r="P7313" t="s">
        <v>23</v>
      </c>
      <c r="Q7313" t="s">
        <v>24</v>
      </c>
    </row>
    <row r="7314" spans="1:17" x14ac:dyDescent="0.2">
      <c r="A7314" s="2">
        <v>37874</v>
      </c>
      <c r="B7314" t="s">
        <v>17</v>
      </c>
      <c r="C7314" t="s">
        <v>43</v>
      </c>
      <c r="D7314" t="s">
        <v>19</v>
      </c>
      <c r="E7314" t="s">
        <v>19</v>
      </c>
      <c r="F7314">
        <v>114</v>
      </c>
      <c r="G7314">
        <v>24</v>
      </c>
      <c r="H7314">
        <v>0</v>
      </c>
      <c r="I7314">
        <v>0</v>
      </c>
      <c r="J7314">
        <v>4</v>
      </c>
      <c r="K7314">
        <v>0</v>
      </c>
      <c r="L7314" t="s">
        <v>20</v>
      </c>
      <c r="M7314" t="s">
        <v>21</v>
      </c>
      <c r="N7314" t="s">
        <v>17</v>
      </c>
      <c r="O7314" t="s">
        <v>22</v>
      </c>
      <c r="P7314" t="s">
        <v>23</v>
      </c>
      <c r="Q7314" t="s">
        <v>24</v>
      </c>
    </row>
    <row r="7315" spans="1:17" x14ac:dyDescent="0.2">
      <c r="A7315" s="2">
        <v>37874</v>
      </c>
      <c r="B7315" t="s">
        <v>25</v>
      </c>
      <c r="C7315" t="s">
        <v>31</v>
      </c>
      <c r="D7315" t="s">
        <v>19</v>
      </c>
      <c r="E7315" t="s">
        <v>19</v>
      </c>
      <c r="F7315">
        <v>1</v>
      </c>
      <c r="G7315">
        <v>37</v>
      </c>
      <c r="H7315">
        <v>0</v>
      </c>
      <c r="I7315">
        <v>0</v>
      </c>
      <c r="J7315">
        <v>1</v>
      </c>
      <c r="K7315">
        <v>0</v>
      </c>
      <c r="L7315" t="s">
        <v>20</v>
      </c>
      <c r="M7315" t="s">
        <v>559</v>
      </c>
      <c r="N7315" t="s">
        <v>25</v>
      </c>
      <c r="O7315" t="s">
        <v>22</v>
      </c>
      <c r="P7315" t="s">
        <v>23</v>
      </c>
      <c r="Q7315" t="s">
        <v>24</v>
      </c>
    </row>
    <row r="7316" spans="1:17" x14ac:dyDescent="0.2">
      <c r="A7316" s="2">
        <v>37874</v>
      </c>
      <c r="B7316" t="s">
        <v>293</v>
      </c>
      <c r="C7316" t="s">
        <v>126</v>
      </c>
      <c r="D7316" t="s">
        <v>50</v>
      </c>
      <c r="E7316" t="s">
        <v>50</v>
      </c>
      <c r="F7316">
        <v>12</v>
      </c>
      <c r="G7316">
        <v>4</v>
      </c>
      <c r="H7316">
        <v>0</v>
      </c>
      <c r="I7316">
        <v>0</v>
      </c>
      <c r="J7316">
        <v>3</v>
      </c>
      <c r="K7316">
        <v>1</v>
      </c>
      <c r="L7316" t="s">
        <v>291</v>
      </c>
      <c r="M7316" t="s">
        <v>478</v>
      </c>
      <c r="N7316" t="s">
        <v>293</v>
      </c>
      <c r="O7316" t="s">
        <v>22</v>
      </c>
      <c r="P7316" t="s">
        <v>23</v>
      </c>
      <c r="Q7316" t="s">
        <v>24</v>
      </c>
    </row>
    <row r="7317" spans="1:17" x14ac:dyDescent="0.2">
      <c r="A7317" s="2">
        <v>37874</v>
      </c>
      <c r="B7317" t="s">
        <v>72</v>
      </c>
      <c r="C7317" t="s">
        <v>92</v>
      </c>
      <c r="D7317" t="s">
        <v>50</v>
      </c>
      <c r="E7317" t="s">
        <v>50</v>
      </c>
      <c r="F7317">
        <v>15</v>
      </c>
      <c r="G7317">
        <v>19</v>
      </c>
      <c r="H7317">
        <v>0</v>
      </c>
      <c r="I7317">
        <v>0</v>
      </c>
      <c r="J7317">
        <v>2</v>
      </c>
      <c r="K7317">
        <v>2</v>
      </c>
      <c r="L7317" t="s">
        <v>291</v>
      </c>
      <c r="M7317" t="s">
        <v>74</v>
      </c>
      <c r="N7317" t="s">
        <v>72</v>
      </c>
      <c r="O7317" t="s">
        <v>22</v>
      </c>
      <c r="P7317" t="s">
        <v>23</v>
      </c>
      <c r="Q7317" t="s">
        <v>30</v>
      </c>
    </row>
    <row r="7318" spans="1:17" x14ac:dyDescent="0.2">
      <c r="A7318" s="2">
        <v>37874</v>
      </c>
      <c r="B7318" t="s">
        <v>89</v>
      </c>
      <c r="C7318" t="s">
        <v>174</v>
      </c>
      <c r="D7318" t="s">
        <v>50</v>
      </c>
      <c r="E7318" t="s">
        <v>50</v>
      </c>
      <c r="F7318">
        <v>8</v>
      </c>
      <c r="G7318">
        <v>145</v>
      </c>
      <c r="H7318">
        <v>0</v>
      </c>
      <c r="I7318">
        <v>0</v>
      </c>
      <c r="J7318">
        <v>2</v>
      </c>
      <c r="K7318">
        <v>0</v>
      </c>
      <c r="L7318" t="s">
        <v>291</v>
      </c>
      <c r="M7318" t="s">
        <v>624</v>
      </c>
      <c r="N7318" t="s">
        <v>89</v>
      </c>
      <c r="O7318" t="s">
        <v>22</v>
      </c>
      <c r="P7318" t="s">
        <v>23</v>
      </c>
      <c r="Q7318" t="s">
        <v>24</v>
      </c>
    </row>
    <row r="7319" spans="1:17" x14ac:dyDescent="0.2">
      <c r="A7319" s="2">
        <v>37874</v>
      </c>
      <c r="B7319" t="s">
        <v>48</v>
      </c>
      <c r="C7319" t="s">
        <v>73</v>
      </c>
      <c r="D7319" t="s">
        <v>50</v>
      </c>
      <c r="E7319" t="s">
        <v>50</v>
      </c>
      <c r="F7319">
        <v>118</v>
      </c>
      <c r="G7319">
        <v>93</v>
      </c>
      <c r="H7319">
        <v>0</v>
      </c>
      <c r="I7319">
        <v>0</v>
      </c>
      <c r="J7319">
        <v>1</v>
      </c>
      <c r="K7319">
        <v>3</v>
      </c>
      <c r="L7319" t="s">
        <v>291</v>
      </c>
      <c r="M7319" t="s">
        <v>51</v>
      </c>
      <c r="N7319" t="s">
        <v>48</v>
      </c>
      <c r="O7319" t="s">
        <v>22</v>
      </c>
      <c r="P7319" t="s">
        <v>23</v>
      </c>
      <c r="Q7319" t="s">
        <v>41</v>
      </c>
    </row>
    <row r="7320" spans="1:17" x14ac:dyDescent="0.2">
      <c r="A7320" s="2">
        <v>37874</v>
      </c>
      <c r="B7320" t="s">
        <v>129</v>
      </c>
      <c r="C7320" t="s">
        <v>104</v>
      </c>
      <c r="D7320" t="s">
        <v>50</v>
      </c>
      <c r="E7320" t="s">
        <v>50</v>
      </c>
      <c r="F7320">
        <v>10</v>
      </c>
      <c r="G7320">
        <v>59</v>
      </c>
      <c r="H7320">
        <v>0</v>
      </c>
      <c r="I7320">
        <v>0</v>
      </c>
      <c r="J7320">
        <v>2</v>
      </c>
      <c r="K7320">
        <v>1</v>
      </c>
      <c r="L7320" t="s">
        <v>291</v>
      </c>
      <c r="M7320" t="s">
        <v>752</v>
      </c>
      <c r="N7320" t="s">
        <v>129</v>
      </c>
      <c r="O7320" t="s">
        <v>22</v>
      </c>
      <c r="P7320" t="s">
        <v>23</v>
      </c>
      <c r="Q7320" t="s">
        <v>24</v>
      </c>
    </row>
    <row r="7321" spans="1:17" x14ac:dyDescent="0.2">
      <c r="A7321" s="2">
        <v>37874</v>
      </c>
      <c r="B7321" t="s">
        <v>123</v>
      </c>
      <c r="C7321" t="s">
        <v>184</v>
      </c>
      <c r="D7321" t="s">
        <v>50</v>
      </c>
      <c r="E7321" t="s">
        <v>50</v>
      </c>
      <c r="F7321">
        <v>42</v>
      </c>
      <c r="G7321">
        <v>131</v>
      </c>
      <c r="H7321">
        <v>0</v>
      </c>
      <c r="I7321">
        <v>0</v>
      </c>
      <c r="J7321">
        <v>2</v>
      </c>
      <c r="K7321">
        <v>2</v>
      </c>
      <c r="L7321" t="s">
        <v>291</v>
      </c>
      <c r="M7321" t="s">
        <v>767</v>
      </c>
      <c r="N7321" t="s">
        <v>180</v>
      </c>
      <c r="O7321" t="s">
        <v>122</v>
      </c>
      <c r="P7321" t="s">
        <v>23</v>
      </c>
      <c r="Q7321" t="s">
        <v>30</v>
      </c>
    </row>
    <row r="7322" spans="1:17" x14ac:dyDescent="0.2">
      <c r="A7322" s="2">
        <v>37874</v>
      </c>
      <c r="B7322" t="s">
        <v>143</v>
      </c>
      <c r="C7322" t="s">
        <v>118</v>
      </c>
      <c r="D7322" t="s">
        <v>115</v>
      </c>
      <c r="E7322" t="s">
        <v>36</v>
      </c>
      <c r="F7322">
        <v>23</v>
      </c>
      <c r="G7322">
        <v>28</v>
      </c>
      <c r="H7322">
        <v>0</v>
      </c>
      <c r="I7322">
        <v>0</v>
      </c>
      <c r="J7322">
        <v>0</v>
      </c>
      <c r="K7322">
        <v>1</v>
      </c>
      <c r="L7322" t="s">
        <v>28</v>
      </c>
      <c r="M7322" t="s">
        <v>987</v>
      </c>
      <c r="N7322" t="s">
        <v>143</v>
      </c>
      <c r="O7322" t="s">
        <v>22</v>
      </c>
      <c r="P7322" t="s">
        <v>23</v>
      </c>
      <c r="Q7322" t="s">
        <v>41</v>
      </c>
    </row>
    <row r="7323" spans="1:17" x14ac:dyDescent="0.2">
      <c r="A7323" s="2">
        <v>37874</v>
      </c>
      <c r="B7323" t="s">
        <v>101</v>
      </c>
      <c r="C7323" t="s">
        <v>94</v>
      </c>
      <c r="D7323" t="s">
        <v>50</v>
      </c>
      <c r="E7323" t="s">
        <v>50</v>
      </c>
      <c r="F7323">
        <v>76</v>
      </c>
      <c r="G7323">
        <v>48</v>
      </c>
      <c r="H7323">
        <v>0</v>
      </c>
      <c r="I7323">
        <v>0</v>
      </c>
      <c r="J7323">
        <v>3</v>
      </c>
      <c r="K7323">
        <v>1</v>
      </c>
      <c r="L7323" t="s">
        <v>291</v>
      </c>
      <c r="M7323" t="s">
        <v>331</v>
      </c>
      <c r="N7323" t="s">
        <v>101</v>
      </c>
      <c r="O7323" t="s">
        <v>22</v>
      </c>
      <c r="P7323" t="s">
        <v>23</v>
      </c>
      <c r="Q7323" t="s">
        <v>24</v>
      </c>
    </row>
    <row r="7324" spans="1:17" x14ac:dyDescent="0.2">
      <c r="A7324" s="2">
        <v>37874</v>
      </c>
      <c r="B7324" t="s">
        <v>97</v>
      </c>
      <c r="C7324" t="s">
        <v>646</v>
      </c>
      <c r="D7324" t="s">
        <v>50</v>
      </c>
      <c r="E7324" t="s">
        <v>50</v>
      </c>
      <c r="F7324">
        <v>153</v>
      </c>
      <c r="G7324">
        <v>77</v>
      </c>
      <c r="H7324">
        <v>0</v>
      </c>
      <c r="I7324">
        <v>0</v>
      </c>
      <c r="J7324">
        <v>0</v>
      </c>
      <c r="K7324">
        <v>1</v>
      </c>
      <c r="L7324" t="s">
        <v>291</v>
      </c>
      <c r="M7324" t="s">
        <v>97</v>
      </c>
      <c r="N7324" t="s">
        <v>97</v>
      </c>
      <c r="O7324" t="s">
        <v>22</v>
      </c>
      <c r="P7324" t="s">
        <v>23</v>
      </c>
      <c r="Q7324" t="s">
        <v>41</v>
      </c>
    </row>
    <row r="7325" spans="1:17" x14ac:dyDescent="0.2">
      <c r="A7325" s="2">
        <v>37874</v>
      </c>
      <c r="B7325" t="s">
        <v>384</v>
      </c>
      <c r="C7325" t="s">
        <v>317</v>
      </c>
      <c r="D7325" t="s">
        <v>50</v>
      </c>
      <c r="E7325" t="s">
        <v>50</v>
      </c>
      <c r="F7325">
        <v>107</v>
      </c>
      <c r="G7325">
        <v>82</v>
      </c>
      <c r="H7325">
        <v>0</v>
      </c>
      <c r="I7325">
        <v>0</v>
      </c>
      <c r="J7325">
        <v>2</v>
      </c>
      <c r="K7325">
        <v>1</v>
      </c>
      <c r="L7325" t="s">
        <v>291</v>
      </c>
      <c r="M7325" t="s">
        <v>1076</v>
      </c>
      <c r="N7325" t="s">
        <v>384</v>
      </c>
      <c r="O7325" t="s">
        <v>22</v>
      </c>
      <c r="P7325" t="s">
        <v>23</v>
      </c>
      <c r="Q7325" t="s">
        <v>24</v>
      </c>
    </row>
    <row r="7326" spans="1:17" x14ac:dyDescent="0.2">
      <c r="A7326" s="2">
        <v>37874</v>
      </c>
      <c r="B7326" t="s">
        <v>110</v>
      </c>
      <c r="C7326" t="s">
        <v>282</v>
      </c>
      <c r="D7326" t="s">
        <v>36</v>
      </c>
      <c r="E7326" t="s">
        <v>19</v>
      </c>
      <c r="F7326">
        <v>36</v>
      </c>
      <c r="G7326">
        <v>54</v>
      </c>
      <c r="H7326">
        <v>0</v>
      </c>
      <c r="I7326">
        <v>0</v>
      </c>
      <c r="J7326">
        <v>2</v>
      </c>
      <c r="K7326">
        <v>0</v>
      </c>
      <c r="L7326" t="s">
        <v>28</v>
      </c>
      <c r="M7326" t="s">
        <v>485</v>
      </c>
      <c r="N7326" t="s">
        <v>110</v>
      </c>
      <c r="O7326" t="s">
        <v>22</v>
      </c>
      <c r="P7326" t="s">
        <v>23</v>
      </c>
      <c r="Q7326" t="s">
        <v>24</v>
      </c>
    </row>
    <row r="7327" spans="1:17" x14ac:dyDescent="0.2">
      <c r="A7327" s="2">
        <v>37874</v>
      </c>
      <c r="B7327" t="s">
        <v>100</v>
      </c>
      <c r="C7327" t="s">
        <v>286</v>
      </c>
      <c r="D7327" t="s">
        <v>50</v>
      </c>
      <c r="E7327" t="s">
        <v>50</v>
      </c>
      <c r="F7327">
        <v>112</v>
      </c>
      <c r="G7327">
        <v>111</v>
      </c>
      <c r="H7327">
        <v>0</v>
      </c>
      <c r="I7327">
        <v>0</v>
      </c>
      <c r="J7327">
        <v>0</v>
      </c>
      <c r="K7327">
        <v>1</v>
      </c>
      <c r="L7327" t="s">
        <v>291</v>
      </c>
      <c r="M7327" t="s">
        <v>102</v>
      </c>
      <c r="N7327" t="s">
        <v>100</v>
      </c>
      <c r="O7327" t="s">
        <v>22</v>
      </c>
      <c r="P7327" t="s">
        <v>23</v>
      </c>
      <c r="Q7327" t="s">
        <v>41</v>
      </c>
    </row>
    <row r="7328" spans="1:17" x14ac:dyDescent="0.2">
      <c r="A7328" s="2">
        <v>37874</v>
      </c>
      <c r="B7328" t="s">
        <v>49</v>
      </c>
      <c r="C7328" t="s">
        <v>82</v>
      </c>
      <c r="D7328" t="s">
        <v>50</v>
      </c>
      <c r="E7328" t="s">
        <v>50</v>
      </c>
      <c r="F7328">
        <v>22</v>
      </c>
      <c r="G7328">
        <v>16</v>
      </c>
      <c r="H7328">
        <v>0</v>
      </c>
      <c r="I7328">
        <v>0</v>
      </c>
      <c r="J7328">
        <v>0</v>
      </c>
      <c r="K7328">
        <v>1</v>
      </c>
      <c r="L7328" t="s">
        <v>28</v>
      </c>
      <c r="M7328" t="s">
        <v>103</v>
      </c>
      <c r="N7328" t="s">
        <v>49</v>
      </c>
      <c r="O7328" t="s">
        <v>22</v>
      </c>
      <c r="P7328" t="s">
        <v>23</v>
      </c>
      <c r="Q7328" t="s">
        <v>41</v>
      </c>
    </row>
    <row r="7329" spans="1:17" x14ac:dyDescent="0.2">
      <c r="A7329" s="2">
        <v>37874</v>
      </c>
      <c r="B7329" t="s">
        <v>239</v>
      </c>
      <c r="C7329" t="s">
        <v>402</v>
      </c>
      <c r="D7329" t="s">
        <v>115</v>
      </c>
      <c r="E7329" t="s">
        <v>115</v>
      </c>
      <c r="F7329">
        <v>116</v>
      </c>
      <c r="G7329">
        <v>106</v>
      </c>
      <c r="H7329">
        <v>0</v>
      </c>
      <c r="I7329">
        <v>0</v>
      </c>
      <c r="J7329">
        <v>1</v>
      </c>
      <c r="K7329">
        <v>0</v>
      </c>
      <c r="L7329" t="s">
        <v>28</v>
      </c>
      <c r="M7329" t="s">
        <v>240</v>
      </c>
      <c r="N7329" t="s">
        <v>239</v>
      </c>
      <c r="O7329" t="s">
        <v>22</v>
      </c>
      <c r="P7329" t="s">
        <v>23</v>
      </c>
      <c r="Q7329" t="s">
        <v>24</v>
      </c>
    </row>
    <row r="7330" spans="1:17" x14ac:dyDescent="0.2">
      <c r="A7330" s="2">
        <v>37874</v>
      </c>
      <c r="B7330" t="s">
        <v>38</v>
      </c>
      <c r="C7330" t="s">
        <v>18</v>
      </c>
      <c r="D7330" t="s">
        <v>19</v>
      </c>
      <c r="E7330" t="s">
        <v>19</v>
      </c>
      <c r="F7330">
        <v>21</v>
      </c>
      <c r="G7330">
        <v>24</v>
      </c>
      <c r="H7330">
        <v>0</v>
      </c>
      <c r="I7330">
        <v>0</v>
      </c>
      <c r="J7330">
        <v>4</v>
      </c>
      <c r="K7330">
        <v>1</v>
      </c>
      <c r="L7330" t="s">
        <v>20</v>
      </c>
      <c r="M7330" t="s">
        <v>40</v>
      </c>
      <c r="N7330" t="s">
        <v>38</v>
      </c>
      <c r="O7330" t="s">
        <v>22</v>
      </c>
      <c r="P7330" t="s">
        <v>23</v>
      </c>
      <c r="Q7330" t="s">
        <v>24</v>
      </c>
    </row>
    <row r="7331" spans="1:17" x14ac:dyDescent="0.2">
      <c r="A7331" s="2">
        <v>37874</v>
      </c>
      <c r="B7331" t="s">
        <v>90</v>
      </c>
      <c r="C7331" t="s">
        <v>52</v>
      </c>
      <c r="D7331" t="s">
        <v>50</v>
      </c>
      <c r="E7331" t="s">
        <v>50</v>
      </c>
      <c r="F7331">
        <v>34</v>
      </c>
      <c r="G7331">
        <v>20</v>
      </c>
      <c r="H7331">
        <v>0</v>
      </c>
      <c r="I7331">
        <v>0</v>
      </c>
      <c r="J7331">
        <v>0</v>
      </c>
      <c r="K7331">
        <v>2</v>
      </c>
      <c r="L7331" t="s">
        <v>291</v>
      </c>
      <c r="M7331" t="s">
        <v>713</v>
      </c>
      <c r="N7331" t="s">
        <v>90</v>
      </c>
      <c r="O7331" t="s">
        <v>22</v>
      </c>
      <c r="P7331" t="s">
        <v>23</v>
      </c>
      <c r="Q7331" t="s">
        <v>41</v>
      </c>
    </row>
    <row r="7332" spans="1:17" x14ac:dyDescent="0.2">
      <c r="A7332" s="2">
        <v>37874</v>
      </c>
      <c r="B7332" t="s">
        <v>95</v>
      </c>
      <c r="C7332" t="s">
        <v>53</v>
      </c>
      <c r="D7332" t="s">
        <v>50</v>
      </c>
      <c r="E7332" t="s">
        <v>50</v>
      </c>
      <c r="F7332">
        <v>38</v>
      </c>
      <c r="G7332">
        <v>40</v>
      </c>
      <c r="H7332">
        <v>0</v>
      </c>
      <c r="I7332">
        <v>0</v>
      </c>
      <c r="J7332">
        <v>4</v>
      </c>
      <c r="K7332">
        <v>1</v>
      </c>
      <c r="L7332" t="s">
        <v>291</v>
      </c>
      <c r="M7332" t="s">
        <v>326</v>
      </c>
      <c r="N7332" t="s">
        <v>95</v>
      </c>
      <c r="O7332" t="s">
        <v>22</v>
      </c>
      <c r="P7332" t="s">
        <v>23</v>
      </c>
      <c r="Q7332" t="s">
        <v>24</v>
      </c>
    </row>
    <row r="7333" spans="1:17" x14ac:dyDescent="0.2">
      <c r="A7333" s="2">
        <v>37874</v>
      </c>
      <c r="B7333" t="s">
        <v>244</v>
      </c>
      <c r="C7333" t="s">
        <v>328</v>
      </c>
      <c r="D7333" t="s">
        <v>50</v>
      </c>
      <c r="E7333" t="s">
        <v>50</v>
      </c>
      <c r="F7333">
        <v>57</v>
      </c>
      <c r="G7333">
        <v>87</v>
      </c>
      <c r="H7333">
        <v>0</v>
      </c>
      <c r="I7333">
        <v>0</v>
      </c>
      <c r="J7333">
        <v>1</v>
      </c>
      <c r="K7333">
        <v>1</v>
      </c>
      <c r="L7333" t="s">
        <v>291</v>
      </c>
      <c r="M7333" t="s">
        <v>1081</v>
      </c>
      <c r="N7333" t="s">
        <v>244</v>
      </c>
      <c r="O7333" t="s">
        <v>22</v>
      </c>
      <c r="P7333" t="s">
        <v>23</v>
      </c>
      <c r="Q7333" t="s">
        <v>30</v>
      </c>
    </row>
    <row r="7334" spans="1:17" x14ac:dyDescent="0.2">
      <c r="A7334" s="2">
        <v>37874</v>
      </c>
      <c r="B7334" t="s">
        <v>249</v>
      </c>
      <c r="C7334" t="s">
        <v>67</v>
      </c>
      <c r="D7334" t="s">
        <v>50</v>
      </c>
      <c r="E7334" t="s">
        <v>50</v>
      </c>
      <c r="F7334">
        <v>29</v>
      </c>
      <c r="G7334">
        <v>2</v>
      </c>
      <c r="H7334">
        <v>0</v>
      </c>
      <c r="I7334">
        <v>0</v>
      </c>
      <c r="J7334">
        <v>0</v>
      </c>
      <c r="K7334">
        <v>2</v>
      </c>
      <c r="L7334" t="s">
        <v>291</v>
      </c>
      <c r="M7334" t="s">
        <v>529</v>
      </c>
      <c r="N7334" t="s">
        <v>249</v>
      </c>
      <c r="O7334" t="s">
        <v>22</v>
      </c>
      <c r="P7334" t="s">
        <v>23</v>
      </c>
      <c r="Q7334" t="s">
        <v>41</v>
      </c>
    </row>
    <row r="7335" spans="1:17" x14ac:dyDescent="0.2">
      <c r="A7335" s="2">
        <v>37874</v>
      </c>
      <c r="B7335" t="s">
        <v>106</v>
      </c>
      <c r="C7335" t="s">
        <v>168</v>
      </c>
      <c r="D7335" t="s">
        <v>50</v>
      </c>
      <c r="E7335" t="s">
        <v>50</v>
      </c>
      <c r="F7335">
        <v>3</v>
      </c>
      <c r="G7335">
        <v>46</v>
      </c>
      <c r="H7335">
        <v>0</v>
      </c>
      <c r="I7335">
        <v>0</v>
      </c>
      <c r="J7335">
        <v>2</v>
      </c>
      <c r="K7335">
        <v>1</v>
      </c>
      <c r="L7335" t="s">
        <v>291</v>
      </c>
      <c r="M7335" t="s">
        <v>547</v>
      </c>
      <c r="N7335" t="s">
        <v>106</v>
      </c>
      <c r="O7335" t="s">
        <v>22</v>
      </c>
      <c r="P7335" t="s">
        <v>23</v>
      </c>
      <c r="Q7335" t="s">
        <v>24</v>
      </c>
    </row>
    <row r="7336" spans="1:17" x14ac:dyDescent="0.2">
      <c r="A7336" s="2">
        <v>37874</v>
      </c>
      <c r="B7336" t="s">
        <v>128</v>
      </c>
      <c r="C7336" t="s">
        <v>136</v>
      </c>
      <c r="D7336" t="s">
        <v>36</v>
      </c>
      <c r="E7336" t="s">
        <v>36</v>
      </c>
      <c r="F7336">
        <v>44</v>
      </c>
      <c r="G7336">
        <v>54</v>
      </c>
      <c r="H7336">
        <v>0</v>
      </c>
      <c r="I7336">
        <v>0</v>
      </c>
      <c r="J7336">
        <v>3</v>
      </c>
      <c r="K7336">
        <v>2</v>
      </c>
      <c r="L7336" t="s">
        <v>28</v>
      </c>
      <c r="M7336" t="s">
        <v>130</v>
      </c>
      <c r="N7336" t="s">
        <v>128</v>
      </c>
      <c r="O7336" t="s">
        <v>22</v>
      </c>
      <c r="P7336" t="s">
        <v>23</v>
      </c>
      <c r="Q7336" t="s">
        <v>24</v>
      </c>
    </row>
    <row r="7337" spans="1:17" x14ac:dyDescent="0.2">
      <c r="A7337" s="2">
        <v>37874</v>
      </c>
      <c r="B7337" t="s">
        <v>161</v>
      </c>
      <c r="C7337" t="s">
        <v>70</v>
      </c>
      <c r="D7337" t="s">
        <v>50</v>
      </c>
      <c r="E7337" t="s">
        <v>50</v>
      </c>
      <c r="F7337">
        <v>52</v>
      </c>
      <c r="G7337">
        <v>43</v>
      </c>
      <c r="H7337">
        <v>0</v>
      </c>
      <c r="I7337">
        <v>0</v>
      </c>
      <c r="J7337">
        <v>1</v>
      </c>
      <c r="K7337">
        <v>1</v>
      </c>
      <c r="L7337" t="s">
        <v>291</v>
      </c>
      <c r="M7337" t="s">
        <v>162</v>
      </c>
      <c r="N7337" t="s">
        <v>161</v>
      </c>
      <c r="O7337" t="s">
        <v>22</v>
      </c>
      <c r="P7337" t="s">
        <v>23</v>
      </c>
      <c r="Q7337" t="s">
        <v>30</v>
      </c>
    </row>
    <row r="7338" spans="1:17" x14ac:dyDescent="0.2">
      <c r="A7338" s="2">
        <v>37878</v>
      </c>
      <c r="B7338" t="s">
        <v>301</v>
      </c>
      <c r="C7338" t="s">
        <v>166</v>
      </c>
      <c r="D7338" t="s">
        <v>115</v>
      </c>
      <c r="E7338" t="s">
        <v>115</v>
      </c>
      <c r="F7338">
        <v>96</v>
      </c>
      <c r="G7338">
        <v>80</v>
      </c>
      <c r="H7338">
        <v>0</v>
      </c>
      <c r="I7338">
        <v>0</v>
      </c>
      <c r="J7338">
        <v>2</v>
      </c>
      <c r="K7338">
        <v>1</v>
      </c>
      <c r="L7338" t="s">
        <v>570</v>
      </c>
      <c r="M7338" t="s">
        <v>302</v>
      </c>
      <c r="N7338" t="s">
        <v>301</v>
      </c>
      <c r="O7338" t="s">
        <v>22</v>
      </c>
      <c r="P7338" t="s">
        <v>23</v>
      </c>
      <c r="Q7338" t="s">
        <v>24</v>
      </c>
    </row>
    <row r="7339" spans="1:17" x14ac:dyDescent="0.2">
      <c r="A7339" s="2">
        <v>37878</v>
      </c>
      <c r="B7339" t="s">
        <v>617</v>
      </c>
      <c r="C7339" t="s">
        <v>207</v>
      </c>
      <c r="D7339" t="s">
        <v>36</v>
      </c>
      <c r="E7339" t="s">
        <v>36</v>
      </c>
      <c r="F7339">
        <v>109</v>
      </c>
      <c r="G7339">
        <v>74</v>
      </c>
      <c r="H7339">
        <v>0</v>
      </c>
      <c r="I7339">
        <v>0</v>
      </c>
      <c r="J7339">
        <v>0</v>
      </c>
      <c r="K7339">
        <v>1</v>
      </c>
      <c r="L7339" t="s">
        <v>28</v>
      </c>
      <c r="M7339" t="s">
        <v>618</v>
      </c>
      <c r="N7339" t="s">
        <v>617</v>
      </c>
      <c r="O7339" t="s">
        <v>22</v>
      </c>
      <c r="P7339" t="s">
        <v>23</v>
      </c>
      <c r="Q7339" t="s">
        <v>41</v>
      </c>
    </row>
    <row r="7340" spans="1:17" x14ac:dyDescent="0.2">
      <c r="A7340" s="2">
        <v>37880</v>
      </c>
      <c r="B7340" t="s">
        <v>443</v>
      </c>
      <c r="C7340" t="s">
        <v>239</v>
      </c>
      <c r="D7340" t="s">
        <v>115</v>
      </c>
      <c r="E7340" t="s">
        <v>115</v>
      </c>
      <c r="F7340">
        <v>92</v>
      </c>
      <c r="G7340">
        <v>116</v>
      </c>
      <c r="H7340">
        <v>0</v>
      </c>
      <c r="I7340">
        <v>0</v>
      </c>
      <c r="J7340">
        <v>1</v>
      </c>
      <c r="K7340">
        <v>3</v>
      </c>
      <c r="L7340" t="s">
        <v>28</v>
      </c>
      <c r="M7340" t="s">
        <v>443</v>
      </c>
      <c r="N7340" t="s">
        <v>443</v>
      </c>
      <c r="O7340" t="s">
        <v>22</v>
      </c>
      <c r="P7340" t="s">
        <v>23</v>
      </c>
      <c r="Q7340" t="s">
        <v>41</v>
      </c>
    </row>
    <row r="7341" spans="1:17" x14ac:dyDescent="0.2">
      <c r="A7341" s="2">
        <v>37881</v>
      </c>
      <c r="B7341" t="s">
        <v>389</v>
      </c>
      <c r="C7341" t="s">
        <v>380</v>
      </c>
      <c r="D7341" t="s">
        <v>115</v>
      </c>
      <c r="E7341" t="s">
        <v>36</v>
      </c>
      <c r="F7341">
        <v>152</v>
      </c>
      <c r="G7341">
        <v>110</v>
      </c>
      <c r="H7341">
        <v>0</v>
      </c>
      <c r="I7341">
        <v>0</v>
      </c>
      <c r="J7341">
        <v>3</v>
      </c>
      <c r="K7341">
        <v>2</v>
      </c>
      <c r="L7341" t="s">
        <v>28</v>
      </c>
      <c r="M7341" t="s">
        <v>720</v>
      </c>
      <c r="N7341" t="s">
        <v>389</v>
      </c>
      <c r="O7341" t="s">
        <v>22</v>
      </c>
      <c r="P7341" t="s">
        <v>23</v>
      </c>
      <c r="Q7341" t="s">
        <v>24</v>
      </c>
    </row>
    <row r="7342" spans="1:17" x14ac:dyDescent="0.2">
      <c r="A7342" s="2">
        <v>37883</v>
      </c>
      <c r="B7342" t="s">
        <v>402</v>
      </c>
      <c r="C7342" t="s">
        <v>464</v>
      </c>
      <c r="D7342" t="s">
        <v>115</v>
      </c>
      <c r="E7342" t="s">
        <v>115</v>
      </c>
      <c r="F7342">
        <v>106</v>
      </c>
      <c r="G7342">
        <v>127</v>
      </c>
      <c r="H7342">
        <v>0</v>
      </c>
      <c r="I7342">
        <v>0</v>
      </c>
      <c r="J7342">
        <v>4</v>
      </c>
      <c r="K7342">
        <v>3</v>
      </c>
      <c r="L7342" t="s">
        <v>28</v>
      </c>
      <c r="M7342" t="s">
        <v>715</v>
      </c>
      <c r="N7342" t="s">
        <v>402</v>
      </c>
      <c r="O7342" t="s">
        <v>22</v>
      </c>
      <c r="P7342" t="s">
        <v>23</v>
      </c>
      <c r="Q7342" t="s">
        <v>24</v>
      </c>
    </row>
    <row r="7343" spans="1:17" x14ac:dyDescent="0.2">
      <c r="A7343" s="2">
        <v>37883</v>
      </c>
      <c r="B7343" t="s">
        <v>177</v>
      </c>
      <c r="C7343" t="s">
        <v>469</v>
      </c>
      <c r="D7343" t="s">
        <v>115</v>
      </c>
      <c r="E7343" t="s">
        <v>115</v>
      </c>
      <c r="F7343">
        <v>79</v>
      </c>
      <c r="G7343">
        <v>93</v>
      </c>
      <c r="H7343">
        <v>0</v>
      </c>
      <c r="I7343">
        <v>0</v>
      </c>
      <c r="J7343">
        <v>0</v>
      </c>
      <c r="K7343">
        <v>0</v>
      </c>
      <c r="L7343" t="s">
        <v>28</v>
      </c>
      <c r="M7343" t="s">
        <v>640</v>
      </c>
      <c r="N7343" t="s">
        <v>177</v>
      </c>
      <c r="O7343" t="s">
        <v>22</v>
      </c>
      <c r="P7343" t="s">
        <v>23</v>
      </c>
      <c r="Q7343" t="s">
        <v>30</v>
      </c>
    </row>
    <row r="7344" spans="1:17" x14ac:dyDescent="0.2">
      <c r="A7344" s="2">
        <v>37883</v>
      </c>
      <c r="B7344" t="s">
        <v>389</v>
      </c>
      <c r="C7344" t="s">
        <v>380</v>
      </c>
      <c r="D7344" t="s">
        <v>115</v>
      </c>
      <c r="E7344" t="s">
        <v>36</v>
      </c>
      <c r="F7344">
        <v>152</v>
      </c>
      <c r="G7344">
        <v>110</v>
      </c>
      <c r="H7344">
        <v>0</v>
      </c>
      <c r="I7344">
        <v>0</v>
      </c>
      <c r="J7344">
        <v>1</v>
      </c>
      <c r="K7344">
        <v>2</v>
      </c>
      <c r="L7344" t="s">
        <v>28</v>
      </c>
      <c r="M7344" t="s">
        <v>720</v>
      </c>
      <c r="N7344" t="s">
        <v>389</v>
      </c>
      <c r="O7344" t="s">
        <v>22</v>
      </c>
      <c r="P7344" t="s">
        <v>23</v>
      </c>
      <c r="Q7344" t="s">
        <v>41</v>
      </c>
    </row>
    <row r="7345" spans="1:17" x14ac:dyDescent="0.2">
      <c r="A7345" s="2">
        <v>37884</v>
      </c>
      <c r="B7345" t="s">
        <v>352</v>
      </c>
      <c r="C7345" t="s">
        <v>267</v>
      </c>
      <c r="D7345" t="s">
        <v>36</v>
      </c>
      <c r="E7345" t="s">
        <v>36</v>
      </c>
      <c r="F7345">
        <v>136</v>
      </c>
      <c r="G7345">
        <v>80</v>
      </c>
      <c r="H7345">
        <v>0</v>
      </c>
      <c r="I7345">
        <v>0</v>
      </c>
      <c r="J7345">
        <v>1</v>
      </c>
      <c r="K7345">
        <v>3</v>
      </c>
      <c r="L7345" t="s">
        <v>28</v>
      </c>
      <c r="M7345" t="s">
        <v>371</v>
      </c>
      <c r="N7345" t="s">
        <v>352</v>
      </c>
      <c r="O7345" t="s">
        <v>22</v>
      </c>
      <c r="P7345" t="s">
        <v>23</v>
      </c>
      <c r="Q7345" t="s">
        <v>41</v>
      </c>
    </row>
    <row r="7346" spans="1:17" x14ac:dyDescent="0.2">
      <c r="A7346" s="2">
        <v>37884</v>
      </c>
      <c r="B7346" t="s">
        <v>166</v>
      </c>
      <c r="C7346" t="s">
        <v>301</v>
      </c>
      <c r="D7346" t="s">
        <v>115</v>
      </c>
      <c r="E7346" t="s">
        <v>115</v>
      </c>
      <c r="F7346">
        <v>80</v>
      </c>
      <c r="G7346">
        <v>96</v>
      </c>
      <c r="H7346">
        <v>0</v>
      </c>
      <c r="I7346">
        <v>0</v>
      </c>
      <c r="J7346">
        <v>2</v>
      </c>
      <c r="K7346">
        <v>2</v>
      </c>
      <c r="L7346" t="s">
        <v>570</v>
      </c>
      <c r="M7346" t="s">
        <v>165</v>
      </c>
      <c r="N7346" t="s">
        <v>166</v>
      </c>
      <c r="O7346" t="s">
        <v>22</v>
      </c>
      <c r="P7346" t="s">
        <v>23</v>
      </c>
      <c r="Q7346" t="s">
        <v>30</v>
      </c>
    </row>
    <row r="7347" spans="1:17" x14ac:dyDescent="0.2">
      <c r="A7347" s="2">
        <v>37888</v>
      </c>
      <c r="B7347" t="s">
        <v>150</v>
      </c>
      <c r="C7347" t="s">
        <v>141</v>
      </c>
      <c r="D7347" t="s">
        <v>36</v>
      </c>
      <c r="E7347" t="s">
        <v>36</v>
      </c>
      <c r="F7347">
        <v>71</v>
      </c>
      <c r="G7347">
        <v>123</v>
      </c>
      <c r="H7347">
        <v>0</v>
      </c>
      <c r="I7347">
        <v>0</v>
      </c>
      <c r="J7347">
        <v>2</v>
      </c>
      <c r="K7347">
        <v>2</v>
      </c>
      <c r="L7347" t="s">
        <v>28</v>
      </c>
      <c r="M7347" t="s">
        <v>151</v>
      </c>
      <c r="N7347" t="s">
        <v>150</v>
      </c>
      <c r="O7347" t="s">
        <v>22</v>
      </c>
      <c r="P7347" t="s">
        <v>59</v>
      </c>
      <c r="Q7347" t="s">
        <v>24</v>
      </c>
    </row>
    <row r="7348" spans="1:17" x14ac:dyDescent="0.2">
      <c r="A7348" s="2">
        <v>37888</v>
      </c>
      <c r="B7348" t="s">
        <v>471</v>
      </c>
      <c r="C7348" t="s">
        <v>224</v>
      </c>
      <c r="D7348" t="s">
        <v>36</v>
      </c>
      <c r="E7348" t="s">
        <v>36</v>
      </c>
      <c r="F7348">
        <v>126</v>
      </c>
      <c r="G7348">
        <v>69</v>
      </c>
      <c r="H7348">
        <v>0</v>
      </c>
      <c r="I7348">
        <v>0</v>
      </c>
      <c r="J7348">
        <v>0</v>
      </c>
      <c r="K7348">
        <v>1</v>
      </c>
      <c r="L7348" t="s">
        <v>28</v>
      </c>
      <c r="M7348" t="s">
        <v>151</v>
      </c>
      <c r="N7348" t="s">
        <v>150</v>
      </c>
      <c r="O7348" t="s">
        <v>122</v>
      </c>
      <c r="P7348" t="s">
        <v>23</v>
      </c>
      <c r="Q7348" t="s">
        <v>41</v>
      </c>
    </row>
    <row r="7349" spans="1:17" x14ac:dyDescent="0.2">
      <c r="A7349" s="2">
        <v>37888</v>
      </c>
      <c r="B7349" t="s">
        <v>166</v>
      </c>
      <c r="C7349" t="s">
        <v>913</v>
      </c>
      <c r="D7349" t="s">
        <v>115</v>
      </c>
      <c r="E7349" t="s">
        <v>115</v>
      </c>
      <c r="F7349">
        <v>80</v>
      </c>
      <c r="G7349">
        <v>149</v>
      </c>
      <c r="H7349">
        <v>0</v>
      </c>
      <c r="I7349">
        <v>0</v>
      </c>
      <c r="J7349">
        <v>1</v>
      </c>
      <c r="K7349">
        <v>1</v>
      </c>
      <c r="L7349" t="s">
        <v>570</v>
      </c>
      <c r="M7349" t="s">
        <v>165</v>
      </c>
      <c r="N7349" t="s">
        <v>166</v>
      </c>
      <c r="O7349" t="s">
        <v>22</v>
      </c>
      <c r="P7349" t="s">
        <v>23</v>
      </c>
      <c r="Q7349" t="s">
        <v>30</v>
      </c>
    </row>
    <row r="7350" spans="1:17" x14ac:dyDescent="0.2">
      <c r="A7350" s="2">
        <v>37889</v>
      </c>
      <c r="B7350" t="s">
        <v>133</v>
      </c>
      <c r="C7350" t="s">
        <v>425</v>
      </c>
      <c r="D7350" t="s">
        <v>115</v>
      </c>
      <c r="E7350" t="s">
        <v>115</v>
      </c>
      <c r="F7350">
        <v>39</v>
      </c>
      <c r="G7350">
        <v>98</v>
      </c>
      <c r="H7350">
        <v>0</v>
      </c>
      <c r="I7350">
        <v>0</v>
      </c>
      <c r="J7350">
        <v>5</v>
      </c>
      <c r="K7350">
        <v>0</v>
      </c>
      <c r="L7350" t="s">
        <v>570</v>
      </c>
      <c r="M7350" t="s">
        <v>1040</v>
      </c>
      <c r="N7350" t="s">
        <v>133</v>
      </c>
      <c r="O7350" t="s">
        <v>22</v>
      </c>
      <c r="P7350" t="s">
        <v>23</v>
      </c>
      <c r="Q7350" t="s">
        <v>24</v>
      </c>
    </row>
    <row r="7351" spans="1:17" x14ac:dyDescent="0.2">
      <c r="A7351" s="2">
        <v>37889</v>
      </c>
      <c r="B7351" t="s">
        <v>459</v>
      </c>
      <c r="C7351" t="s">
        <v>239</v>
      </c>
      <c r="D7351" t="s">
        <v>115</v>
      </c>
      <c r="E7351" t="s">
        <v>115</v>
      </c>
      <c r="F7351">
        <v>164</v>
      </c>
      <c r="G7351">
        <v>102</v>
      </c>
      <c r="H7351">
        <v>0</v>
      </c>
      <c r="I7351">
        <v>0</v>
      </c>
      <c r="J7351">
        <v>0</v>
      </c>
      <c r="K7351">
        <v>7</v>
      </c>
      <c r="L7351" t="s">
        <v>570</v>
      </c>
      <c r="M7351" t="s">
        <v>1040</v>
      </c>
      <c r="N7351" t="s">
        <v>133</v>
      </c>
      <c r="O7351" t="s">
        <v>122</v>
      </c>
      <c r="P7351" t="s">
        <v>23</v>
      </c>
      <c r="Q7351" t="s">
        <v>41</v>
      </c>
    </row>
    <row r="7352" spans="1:17" x14ac:dyDescent="0.2">
      <c r="A7352" s="2">
        <v>37890</v>
      </c>
      <c r="B7352" t="s">
        <v>150</v>
      </c>
      <c r="C7352" t="s">
        <v>224</v>
      </c>
      <c r="D7352" t="s">
        <v>36</v>
      </c>
      <c r="E7352" t="s">
        <v>36</v>
      </c>
      <c r="F7352">
        <v>71</v>
      </c>
      <c r="G7352">
        <v>69</v>
      </c>
      <c r="H7352">
        <v>0</v>
      </c>
      <c r="I7352">
        <v>0</v>
      </c>
      <c r="J7352">
        <v>0</v>
      </c>
      <c r="K7352">
        <v>0</v>
      </c>
      <c r="L7352" t="s">
        <v>28</v>
      </c>
      <c r="M7352" t="s">
        <v>151</v>
      </c>
      <c r="N7352" t="s">
        <v>150</v>
      </c>
      <c r="O7352" t="s">
        <v>22</v>
      </c>
      <c r="P7352" t="s">
        <v>59</v>
      </c>
      <c r="Q7352" t="s">
        <v>24</v>
      </c>
    </row>
    <row r="7353" spans="1:17" x14ac:dyDescent="0.2">
      <c r="A7353" s="2">
        <v>37890</v>
      </c>
      <c r="B7353" t="s">
        <v>471</v>
      </c>
      <c r="C7353" t="s">
        <v>141</v>
      </c>
      <c r="D7353" t="s">
        <v>36</v>
      </c>
      <c r="E7353" t="s">
        <v>36</v>
      </c>
      <c r="F7353">
        <v>126</v>
      </c>
      <c r="G7353">
        <v>123</v>
      </c>
      <c r="H7353">
        <v>0</v>
      </c>
      <c r="I7353">
        <v>0</v>
      </c>
      <c r="J7353">
        <v>0</v>
      </c>
      <c r="K7353">
        <v>4</v>
      </c>
      <c r="L7353" t="s">
        <v>28</v>
      </c>
      <c r="M7353" t="s">
        <v>151</v>
      </c>
      <c r="N7353" t="s">
        <v>150</v>
      </c>
      <c r="O7353" t="s">
        <v>122</v>
      </c>
      <c r="P7353" t="s">
        <v>23</v>
      </c>
      <c r="Q7353" t="s">
        <v>41</v>
      </c>
    </row>
    <row r="7354" spans="1:17" x14ac:dyDescent="0.2">
      <c r="A7354" s="2">
        <v>37890</v>
      </c>
      <c r="B7354" t="s">
        <v>177</v>
      </c>
      <c r="C7354" t="s">
        <v>167</v>
      </c>
      <c r="D7354" t="s">
        <v>115</v>
      </c>
      <c r="E7354" t="s">
        <v>115</v>
      </c>
      <c r="F7354">
        <v>83</v>
      </c>
      <c r="G7354">
        <v>45</v>
      </c>
      <c r="H7354">
        <v>0</v>
      </c>
      <c r="I7354">
        <v>0</v>
      </c>
      <c r="J7354">
        <v>3</v>
      </c>
      <c r="K7354">
        <v>2</v>
      </c>
      <c r="L7354" t="s">
        <v>570</v>
      </c>
      <c r="M7354" t="s">
        <v>640</v>
      </c>
      <c r="N7354" t="s">
        <v>177</v>
      </c>
      <c r="O7354" t="s">
        <v>22</v>
      </c>
      <c r="P7354" t="s">
        <v>23</v>
      </c>
      <c r="Q7354" t="s">
        <v>24</v>
      </c>
    </row>
    <row r="7355" spans="1:17" x14ac:dyDescent="0.2">
      <c r="A7355" s="2">
        <v>37890</v>
      </c>
      <c r="B7355" t="s">
        <v>391</v>
      </c>
      <c r="C7355" t="s">
        <v>363</v>
      </c>
      <c r="D7355" t="s">
        <v>115</v>
      </c>
      <c r="E7355" t="s">
        <v>115</v>
      </c>
      <c r="F7355">
        <v>117</v>
      </c>
      <c r="G7355">
        <v>92</v>
      </c>
      <c r="H7355">
        <v>0</v>
      </c>
      <c r="I7355">
        <v>0</v>
      </c>
      <c r="J7355">
        <v>1</v>
      </c>
      <c r="K7355">
        <v>1</v>
      </c>
      <c r="L7355" t="s">
        <v>28</v>
      </c>
      <c r="M7355" t="s">
        <v>392</v>
      </c>
      <c r="N7355" t="s">
        <v>391</v>
      </c>
      <c r="O7355" t="s">
        <v>22</v>
      </c>
      <c r="P7355" t="s">
        <v>23</v>
      </c>
      <c r="Q7355" t="s">
        <v>30</v>
      </c>
    </row>
    <row r="7356" spans="1:17" x14ac:dyDescent="0.2">
      <c r="A7356" s="2">
        <v>37891</v>
      </c>
      <c r="B7356" t="s">
        <v>133</v>
      </c>
      <c r="C7356" t="s">
        <v>239</v>
      </c>
      <c r="D7356" t="s">
        <v>115</v>
      </c>
      <c r="E7356" t="s">
        <v>115</v>
      </c>
      <c r="F7356">
        <v>39</v>
      </c>
      <c r="G7356">
        <v>102</v>
      </c>
      <c r="H7356">
        <v>0</v>
      </c>
      <c r="I7356">
        <v>0</v>
      </c>
      <c r="J7356">
        <v>1</v>
      </c>
      <c r="K7356">
        <v>0</v>
      </c>
      <c r="L7356" t="s">
        <v>570</v>
      </c>
      <c r="M7356" t="s">
        <v>1040</v>
      </c>
      <c r="N7356" t="s">
        <v>133</v>
      </c>
      <c r="O7356" t="s">
        <v>22</v>
      </c>
      <c r="P7356" t="s">
        <v>23</v>
      </c>
      <c r="Q7356" t="s">
        <v>24</v>
      </c>
    </row>
    <row r="7357" spans="1:17" x14ac:dyDescent="0.2">
      <c r="A7357" s="2">
        <v>37891</v>
      </c>
      <c r="B7357" t="s">
        <v>301</v>
      </c>
      <c r="C7357" t="s">
        <v>443</v>
      </c>
      <c r="D7357" t="s">
        <v>115</v>
      </c>
      <c r="E7357" t="s">
        <v>115</v>
      </c>
      <c r="F7357">
        <v>78</v>
      </c>
      <c r="G7357">
        <v>95</v>
      </c>
      <c r="H7357">
        <v>0</v>
      </c>
      <c r="I7357">
        <v>0</v>
      </c>
      <c r="J7357">
        <v>4</v>
      </c>
      <c r="K7357">
        <v>0</v>
      </c>
      <c r="L7357" t="s">
        <v>570</v>
      </c>
      <c r="M7357" t="s">
        <v>302</v>
      </c>
      <c r="N7357" t="s">
        <v>301</v>
      </c>
      <c r="O7357" t="s">
        <v>22</v>
      </c>
      <c r="P7357" t="s">
        <v>23</v>
      </c>
      <c r="Q7357" t="s">
        <v>24</v>
      </c>
    </row>
    <row r="7358" spans="1:17" x14ac:dyDescent="0.2">
      <c r="A7358" s="2">
        <v>37891</v>
      </c>
      <c r="B7358" t="s">
        <v>250</v>
      </c>
      <c r="C7358" t="s">
        <v>45</v>
      </c>
      <c r="D7358" t="s">
        <v>36</v>
      </c>
      <c r="E7358" t="s">
        <v>36</v>
      </c>
      <c r="F7358">
        <v>99</v>
      </c>
      <c r="G7358">
        <v>50</v>
      </c>
      <c r="H7358">
        <v>0</v>
      </c>
      <c r="I7358">
        <v>0</v>
      </c>
      <c r="J7358">
        <v>1</v>
      </c>
      <c r="K7358">
        <v>2</v>
      </c>
      <c r="L7358" t="s">
        <v>716</v>
      </c>
      <c r="M7358" t="s">
        <v>251</v>
      </c>
      <c r="N7358" t="s">
        <v>250</v>
      </c>
      <c r="O7358" t="s">
        <v>22</v>
      </c>
      <c r="P7358" t="s">
        <v>23</v>
      </c>
      <c r="Q7358" t="s">
        <v>41</v>
      </c>
    </row>
    <row r="7359" spans="1:17" x14ac:dyDescent="0.2">
      <c r="A7359" s="2">
        <v>37891</v>
      </c>
      <c r="B7359" t="s">
        <v>166</v>
      </c>
      <c r="C7359" t="s">
        <v>913</v>
      </c>
      <c r="D7359" t="s">
        <v>115</v>
      </c>
      <c r="E7359" t="s">
        <v>115</v>
      </c>
      <c r="F7359">
        <v>80</v>
      </c>
      <c r="G7359">
        <v>149</v>
      </c>
      <c r="H7359">
        <v>0</v>
      </c>
      <c r="I7359">
        <v>0</v>
      </c>
      <c r="J7359">
        <v>2</v>
      </c>
      <c r="K7359">
        <v>1</v>
      </c>
      <c r="L7359" t="s">
        <v>570</v>
      </c>
      <c r="M7359" t="s">
        <v>165</v>
      </c>
      <c r="N7359" t="s">
        <v>166</v>
      </c>
      <c r="O7359" t="s">
        <v>22</v>
      </c>
      <c r="P7359" t="s">
        <v>23</v>
      </c>
      <c r="Q7359" t="s">
        <v>24</v>
      </c>
    </row>
    <row r="7360" spans="1:17" x14ac:dyDescent="0.2">
      <c r="A7360" s="2">
        <v>37891</v>
      </c>
      <c r="B7360" t="s">
        <v>469</v>
      </c>
      <c r="C7360" t="s">
        <v>389</v>
      </c>
      <c r="D7360" t="s">
        <v>115</v>
      </c>
      <c r="E7360" t="s">
        <v>115</v>
      </c>
      <c r="F7360">
        <v>100</v>
      </c>
      <c r="G7360">
        <v>147</v>
      </c>
      <c r="H7360">
        <v>0</v>
      </c>
      <c r="I7360">
        <v>0</v>
      </c>
      <c r="J7360">
        <v>8</v>
      </c>
      <c r="K7360">
        <v>2</v>
      </c>
      <c r="L7360" t="s">
        <v>28</v>
      </c>
      <c r="M7360" t="s">
        <v>245</v>
      </c>
      <c r="N7360" t="s">
        <v>113</v>
      </c>
      <c r="O7360" t="s">
        <v>122</v>
      </c>
      <c r="P7360" t="s">
        <v>23</v>
      </c>
      <c r="Q7360" t="s">
        <v>24</v>
      </c>
    </row>
    <row r="7361" spans="1:17" x14ac:dyDescent="0.2">
      <c r="A7361" s="2">
        <v>37891</v>
      </c>
      <c r="B7361" t="s">
        <v>425</v>
      </c>
      <c r="C7361" t="s">
        <v>459</v>
      </c>
      <c r="D7361" t="s">
        <v>115</v>
      </c>
      <c r="E7361" t="s">
        <v>115</v>
      </c>
      <c r="F7361">
        <v>98</v>
      </c>
      <c r="G7361">
        <v>164</v>
      </c>
      <c r="H7361">
        <v>0</v>
      </c>
      <c r="I7361">
        <v>0</v>
      </c>
      <c r="J7361">
        <v>5</v>
      </c>
      <c r="K7361">
        <v>0</v>
      </c>
      <c r="L7361" t="s">
        <v>570</v>
      </c>
      <c r="M7361" t="s">
        <v>1040</v>
      </c>
      <c r="N7361" t="s">
        <v>133</v>
      </c>
      <c r="O7361" t="s">
        <v>122</v>
      </c>
      <c r="P7361" t="s">
        <v>23</v>
      </c>
      <c r="Q7361" t="s">
        <v>24</v>
      </c>
    </row>
    <row r="7362" spans="1:17" x14ac:dyDescent="0.2">
      <c r="A7362" s="2">
        <v>37893</v>
      </c>
      <c r="B7362" t="s">
        <v>133</v>
      </c>
      <c r="C7362" t="s">
        <v>459</v>
      </c>
      <c r="D7362" t="s">
        <v>115</v>
      </c>
      <c r="E7362" t="s">
        <v>115</v>
      </c>
      <c r="F7362">
        <v>39</v>
      </c>
      <c r="G7362">
        <v>164</v>
      </c>
      <c r="H7362">
        <v>0</v>
      </c>
      <c r="I7362">
        <v>0</v>
      </c>
      <c r="J7362">
        <v>16</v>
      </c>
      <c r="K7362">
        <v>0</v>
      </c>
      <c r="L7362" t="s">
        <v>570</v>
      </c>
      <c r="M7362" t="s">
        <v>1040</v>
      </c>
      <c r="N7362" t="s">
        <v>133</v>
      </c>
      <c r="O7362" t="s">
        <v>22</v>
      </c>
      <c r="P7362" t="s">
        <v>23</v>
      </c>
      <c r="Q7362" t="s">
        <v>24</v>
      </c>
    </row>
    <row r="7363" spans="1:17" x14ac:dyDescent="0.2">
      <c r="A7363" s="2">
        <v>37893</v>
      </c>
      <c r="B7363" t="s">
        <v>425</v>
      </c>
      <c r="C7363" t="s">
        <v>239</v>
      </c>
      <c r="D7363" t="s">
        <v>115</v>
      </c>
      <c r="E7363" t="s">
        <v>115</v>
      </c>
      <c r="F7363">
        <v>98</v>
      </c>
      <c r="G7363">
        <v>102</v>
      </c>
      <c r="H7363">
        <v>0</v>
      </c>
      <c r="I7363">
        <v>0</v>
      </c>
      <c r="J7363">
        <v>0</v>
      </c>
      <c r="K7363">
        <v>6</v>
      </c>
      <c r="L7363" t="s">
        <v>570</v>
      </c>
      <c r="M7363" t="s">
        <v>1040</v>
      </c>
      <c r="N7363" t="s">
        <v>133</v>
      </c>
      <c r="O7363" t="s">
        <v>122</v>
      </c>
      <c r="P7363" t="s">
        <v>23</v>
      </c>
      <c r="Q7363" t="s">
        <v>41</v>
      </c>
    </row>
    <row r="7364" spans="1:17" x14ac:dyDescent="0.2">
      <c r="A7364" s="2">
        <v>37894</v>
      </c>
      <c r="B7364" t="s">
        <v>113</v>
      </c>
      <c r="C7364" t="s">
        <v>469</v>
      </c>
      <c r="D7364" t="s">
        <v>115</v>
      </c>
      <c r="E7364" t="s">
        <v>115</v>
      </c>
      <c r="F7364">
        <v>49</v>
      </c>
      <c r="G7364">
        <v>100</v>
      </c>
      <c r="H7364">
        <v>0</v>
      </c>
      <c r="I7364">
        <v>0</v>
      </c>
      <c r="J7364">
        <v>1</v>
      </c>
      <c r="K7364">
        <v>1</v>
      </c>
      <c r="L7364" t="s">
        <v>28</v>
      </c>
      <c r="M7364" t="s">
        <v>231</v>
      </c>
      <c r="N7364" t="s">
        <v>113</v>
      </c>
      <c r="O7364" t="s">
        <v>22</v>
      </c>
      <c r="P7364" t="s">
        <v>23</v>
      </c>
      <c r="Q7364" t="s">
        <v>30</v>
      </c>
    </row>
    <row r="7365" spans="1:17" x14ac:dyDescent="0.2">
      <c r="A7365" s="2">
        <v>37898</v>
      </c>
      <c r="B7365" t="s">
        <v>405</v>
      </c>
      <c r="C7365" t="s">
        <v>46</v>
      </c>
      <c r="D7365" t="s">
        <v>36</v>
      </c>
      <c r="E7365" t="s">
        <v>36</v>
      </c>
      <c r="F7365">
        <v>121</v>
      </c>
      <c r="G7365">
        <v>106</v>
      </c>
      <c r="H7365">
        <v>0</v>
      </c>
      <c r="I7365">
        <v>0</v>
      </c>
      <c r="J7365">
        <v>5</v>
      </c>
      <c r="K7365">
        <v>2</v>
      </c>
      <c r="L7365" t="s">
        <v>28</v>
      </c>
      <c r="M7365" t="s">
        <v>406</v>
      </c>
      <c r="N7365" t="s">
        <v>405</v>
      </c>
      <c r="O7365" t="s">
        <v>22</v>
      </c>
      <c r="P7365" t="s">
        <v>23</v>
      </c>
      <c r="Q7365" t="s">
        <v>24</v>
      </c>
    </row>
    <row r="7366" spans="1:17" x14ac:dyDescent="0.2">
      <c r="A7366" s="2">
        <v>37899</v>
      </c>
      <c r="B7366" t="s">
        <v>301</v>
      </c>
      <c r="C7366" t="s">
        <v>913</v>
      </c>
      <c r="D7366" t="s">
        <v>115</v>
      </c>
      <c r="E7366" t="s">
        <v>115</v>
      </c>
      <c r="F7366">
        <v>78</v>
      </c>
      <c r="G7366">
        <v>149</v>
      </c>
      <c r="H7366">
        <v>0</v>
      </c>
      <c r="I7366">
        <v>0</v>
      </c>
      <c r="J7366">
        <v>2</v>
      </c>
      <c r="K7366">
        <v>1</v>
      </c>
      <c r="L7366" t="s">
        <v>570</v>
      </c>
      <c r="M7366" t="s">
        <v>302</v>
      </c>
      <c r="N7366" t="s">
        <v>301</v>
      </c>
      <c r="O7366" t="s">
        <v>22</v>
      </c>
      <c r="P7366" t="s">
        <v>23</v>
      </c>
      <c r="Q7366" t="s">
        <v>24</v>
      </c>
    </row>
    <row r="7367" spans="1:17" x14ac:dyDescent="0.2">
      <c r="A7367" s="2">
        <v>37899</v>
      </c>
      <c r="B7367" t="s">
        <v>45</v>
      </c>
      <c r="C7367" t="s">
        <v>250</v>
      </c>
      <c r="D7367" t="s">
        <v>36</v>
      </c>
      <c r="E7367" t="s">
        <v>36</v>
      </c>
      <c r="F7367">
        <v>50</v>
      </c>
      <c r="G7367">
        <v>99</v>
      </c>
      <c r="H7367">
        <v>0</v>
      </c>
      <c r="I7367">
        <v>0</v>
      </c>
      <c r="J7367">
        <v>2</v>
      </c>
      <c r="K7367">
        <v>0</v>
      </c>
      <c r="L7367" t="s">
        <v>716</v>
      </c>
      <c r="M7367" t="s">
        <v>47</v>
      </c>
      <c r="N7367" t="s">
        <v>45</v>
      </c>
      <c r="O7367" t="s">
        <v>22</v>
      </c>
      <c r="P7367" t="s">
        <v>23</v>
      </c>
      <c r="Q7367" t="s">
        <v>24</v>
      </c>
    </row>
    <row r="7368" spans="1:17" x14ac:dyDescent="0.2">
      <c r="A7368" s="2">
        <v>37900</v>
      </c>
      <c r="B7368" t="s">
        <v>363</v>
      </c>
      <c r="C7368" t="s">
        <v>979</v>
      </c>
      <c r="D7368" t="s">
        <v>115</v>
      </c>
      <c r="E7368" t="s">
        <v>115</v>
      </c>
      <c r="F7368">
        <v>92</v>
      </c>
      <c r="G7368">
        <v>191</v>
      </c>
      <c r="H7368">
        <v>0</v>
      </c>
      <c r="I7368">
        <v>0</v>
      </c>
      <c r="J7368">
        <v>2</v>
      </c>
      <c r="K7368">
        <v>0</v>
      </c>
      <c r="L7368" t="s">
        <v>570</v>
      </c>
      <c r="M7368" t="s">
        <v>245</v>
      </c>
      <c r="N7368" t="s">
        <v>113</v>
      </c>
      <c r="O7368" t="s">
        <v>122</v>
      </c>
      <c r="P7368" t="s">
        <v>23</v>
      </c>
      <c r="Q7368" t="s">
        <v>24</v>
      </c>
    </row>
    <row r="7369" spans="1:17" x14ac:dyDescent="0.2">
      <c r="A7369" s="2">
        <v>37900</v>
      </c>
      <c r="B7369" t="s">
        <v>113</v>
      </c>
      <c r="C7369" t="s">
        <v>389</v>
      </c>
      <c r="D7369" t="s">
        <v>115</v>
      </c>
      <c r="E7369" t="s">
        <v>115</v>
      </c>
      <c r="F7369">
        <v>49</v>
      </c>
      <c r="G7369">
        <v>147</v>
      </c>
      <c r="H7369">
        <v>0</v>
      </c>
      <c r="I7369">
        <v>0</v>
      </c>
      <c r="J7369">
        <v>7</v>
      </c>
      <c r="K7369">
        <v>0</v>
      </c>
      <c r="L7369" t="s">
        <v>570</v>
      </c>
      <c r="M7369" t="s">
        <v>245</v>
      </c>
      <c r="N7369" t="s">
        <v>113</v>
      </c>
      <c r="O7369" t="s">
        <v>22</v>
      </c>
      <c r="P7369" t="s">
        <v>23</v>
      </c>
      <c r="Q7369" t="s">
        <v>24</v>
      </c>
    </row>
    <row r="7370" spans="1:17" x14ac:dyDescent="0.2">
      <c r="A7370" s="2">
        <v>37902</v>
      </c>
      <c r="B7370" t="s">
        <v>164</v>
      </c>
      <c r="C7370" t="s">
        <v>402</v>
      </c>
      <c r="D7370" t="s">
        <v>115</v>
      </c>
      <c r="E7370" t="s">
        <v>115</v>
      </c>
      <c r="F7370">
        <v>75</v>
      </c>
      <c r="G7370">
        <v>109</v>
      </c>
      <c r="H7370">
        <v>0</v>
      </c>
      <c r="I7370">
        <v>0</v>
      </c>
      <c r="J7370">
        <v>5</v>
      </c>
      <c r="K7370">
        <v>1</v>
      </c>
      <c r="L7370" t="s">
        <v>570</v>
      </c>
      <c r="M7370" t="s">
        <v>392</v>
      </c>
      <c r="N7370" t="s">
        <v>391</v>
      </c>
      <c r="O7370" t="s">
        <v>122</v>
      </c>
      <c r="P7370" t="s">
        <v>23</v>
      </c>
      <c r="Q7370" t="s">
        <v>24</v>
      </c>
    </row>
    <row r="7371" spans="1:17" x14ac:dyDescent="0.2">
      <c r="A7371" s="2">
        <v>37902</v>
      </c>
      <c r="B7371" t="s">
        <v>301</v>
      </c>
      <c r="C7371" t="s">
        <v>913</v>
      </c>
      <c r="D7371" t="s">
        <v>115</v>
      </c>
      <c r="E7371" t="s">
        <v>115</v>
      </c>
      <c r="F7371">
        <v>78</v>
      </c>
      <c r="G7371">
        <v>149</v>
      </c>
      <c r="H7371">
        <v>0</v>
      </c>
      <c r="I7371">
        <v>0</v>
      </c>
      <c r="J7371">
        <v>4</v>
      </c>
      <c r="K7371">
        <v>0</v>
      </c>
      <c r="L7371" t="s">
        <v>570</v>
      </c>
      <c r="M7371" t="s">
        <v>302</v>
      </c>
      <c r="N7371" t="s">
        <v>301</v>
      </c>
      <c r="O7371" t="s">
        <v>22</v>
      </c>
      <c r="P7371" t="s">
        <v>23</v>
      </c>
      <c r="Q7371" t="s">
        <v>24</v>
      </c>
    </row>
    <row r="7372" spans="1:17" x14ac:dyDescent="0.2">
      <c r="A7372" s="2">
        <v>37902</v>
      </c>
      <c r="B7372" t="s">
        <v>405</v>
      </c>
      <c r="C7372" t="s">
        <v>149</v>
      </c>
      <c r="D7372" t="s">
        <v>36</v>
      </c>
      <c r="E7372" t="s">
        <v>36</v>
      </c>
      <c r="F7372">
        <v>121</v>
      </c>
      <c r="G7372">
        <v>36</v>
      </c>
      <c r="H7372">
        <v>0</v>
      </c>
      <c r="I7372">
        <v>0</v>
      </c>
      <c r="J7372">
        <v>0</v>
      </c>
      <c r="K7372">
        <v>3</v>
      </c>
      <c r="L7372" t="s">
        <v>28</v>
      </c>
      <c r="M7372" t="s">
        <v>406</v>
      </c>
      <c r="N7372" t="s">
        <v>405</v>
      </c>
      <c r="O7372" t="s">
        <v>22</v>
      </c>
      <c r="P7372" t="s">
        <v>23</v>
      </c>
      <c r="Q7372" t="s">
        <v>41</v>
      </c>
    </row>
    <row r="7373" spans="1:17" x14ac:dyDescent="0.2">
      <c r="A7373" s="2">
        <v>37902</v>
      </c>
      <c r="B7373" t="s">
        <v>391</v>
      </c>
      <c r="C7373" t="s">
        <v>213</v>
      </c>
      <c r="D7373" t="s">
        <v>115</v>
      </c>
      <c r="E7373" t="s">
        <v>115</v>
      </c>
      <c r="F7373">
        <v>117</v>
      </c>
      <c r="G7373">
        <v>137</v>
      </c>
      <c r="H7373">
        <v>0</v>
      </c>
      <c r="I7373">
        <v>0</v>
      </c>
      <c r="J7373">
        <v>4</v>
      </c>
      <c r="K7373">
        <v>0</v>
      </c>
      <c r="L7373" t="s">
        <v>570</v>
      </c>
      <c r="M7373" t="s">
        <v>392</v>
      </c>
      <c r="N7373" t="s">
        <v>391</v>
      </c>
      <c r="O7373" t="s">
        <v>22</v>
      </c>
      <c r="P7373" t="s">
        <v>23</v>
      </c>
      <c r="Q7373" t="s">
        <v>24</v>
      </c>
    </row>
    <row r="7374" spans="1:17" x14ac:dyDescent="0.2">
      <c r="A7374" s="2">
        <v>37902</v>
      </c>
      <c r="B7374" t="s">
        <v>239</v>
      </c>
      <c r="C7374" t="s">
        <v>177</v>
      </c>
      <c r="D7374" t="s">
        <v>115</v>
      </c>
      <c r="E7374" t="s">
        <v>115</v>
      </c>
      <c r="F7374">
        <v>102</v>
      </c>
      <c r="G7374">
        <v>83</v>
      </c>
      <c r="H7374">
        <v>0</v>
      </c>
      <c r="I7374">
        <v>0</v>
      </c>
      <c r="J7374">
        <v>2</v>
      </c>
      <c r="K7374">
        <v>1</v>
      </c>
      <c r="L7374" t="s">
        <v>28</v>
      </c>
      <c r="M7374" t="s">
        <v>240</v>
      </c>
      <c r="N7374" t="s">
        <v>239</v>
      </c>
      <c r="O7374" t="s">
        <v>22</v>
      </c>
      <c r="P7374" t="s">
        <v>23</v>
      </c>
      <c r="Q7374" t="s">
        <v>24</v>
      </c>
    </row>
    <row r="7375" spans="1:17" x14ac:dyDescent="0.2">
      <c r="A7375" s="2">
        <v>37902</v>
      </c>
      <c r="B7375" t="s">
        <v>113</v>
      </c>
      <c r="C7375" t="s">
        <v>979</v>
      </c>
      <c r="D7375" t="s">
        <v>115</v>
      </c>
      <c r="E7375" t="s">
        <v>115</v>
      </c>
      <c r="F7375">
        <v>49</v>
      </c>
      <c r="G7375">
        <v>191</v>
      </c>
      <c r="H7375">
        <v>0</v>
      </c>
      <c r="I7375">
        <v>0</v>
      </c>
      <c r="J7375">
        <v>6</v>
      </c>
      <c r="K7375">
        <v>0</v>
      </c>
      <c r="L7375" t="s">
        <v>570</v>
      </c>
      <c r="M7375" t="s">
        <v>245</v>
      </c>
      <c r="N7375" t="s">
        <v>113</v>
      </c>
      <c r="O7375" t="s">
        <v>22</v>
      </c>
      <c r="P7375" t="s">
        <v>23</v>
      </c>
      <c r="Q7375" t="s">
        <v>24</v>
      </c>
    </row>
    <row r="7376" spans="1:17" x14ac:dyDescent="0.2">
      <c r="A7376" s="2">
        <v>37902</v>
      </c>
      <c r="B7376" t="s">
        <v>128</v>
      </c>
      <c r="C7376" t="s">
        <v>143</v>
      </c>
      <c r="D7376" t="s">
        <v>36</v>
      </c>
      <c r="E7376" t="s">
        <v>115</v>
      </c>
      <c r="F7376">
        <v>42</v>
      </c>
      <c r="G7376">
        <v>24</v>
      </c>
      <c r="H7376">
        <v>0</v>
      </c>
      <c r="I7376">
        <v>0</v>
      </c>
      <c r="J7376">
        <v>0</v>
      </c>
      <c r="K7376">
        <v>1</v>
      </c>
      <c r="L7376" t="s">
        <v>28</v>
      </c>
      <c r="M7376" t="s">
        <v>130</v>
      </c>
      <c r="N7376" t="s">
        <v>128</v>
      </c>
      <c r="O7376" t="s">
        <v>22</v>
      </c>
      <c r="P7376" t="s">
        <v>23</v>
      </c>
      <c r="Q7376" t="s">
        <v>41</v>
      </c>
    </row>
    <row r="7377" spans="1:17" x14ac:dyDescent="0.2">
      <c r="A7377" s="2">
        <v>37902</v>
      </c>
      <c r="B7377" t="s">
        <v>389</v>
      </c>
      <c r="C7377" t="s">
        <v>363</v>
      </c>
      <c r="D7377" t="s">
        <v>115</v>
      </c>
      <c r="E7377" t="s">
        <v>115</v>
      </c>
      <c r="F7377">
        <v>147</v>
      </c>
      <c r="G7377">
        <v>92</v>
      </c>
      <c r="H7377">
        <v>0</v>
      </c>
      <c r="I7377">
        <v>0</v>
      </c>
      <c r="J7377">
        <v>0</v>
      </c>
      <c r="K7377">
        <v>3</v>
      </c>
      <c r="L7377" t="s">
        <v>570</v>
      </c>
      <c r="M7377" t="s">
        <v>245</v>
      </c>
      <c r="N7377" t="s">
        <v>113</v>
      </c>
      <c r="O7377" t="s">
        <v>122</v>
      </c>
      <c r="P7377" t="s">
        <v>23</v>
      </c>
      <c r="Q7377" t="s">
        <v>41</v>
      </c>
    </row>
    <row r="7378" spans="1:17" x14ac:dyDescent="0.2">
      <c r="A7378" s="2">
        <v>37904</v>
      </c>
      <c r="B7378" t="s">
        <v>979</v>
      </c>
      <c r="C7378" t="s">
        <v>389</v>
      </c>
      <c r="D7378" t="s">
        <v>115</v>
      </c>
      <c r="E7378" t="s">
        <v>115</v>
      </c>
      <c r="F7378">
        <v>191</v>
      </c>
      <c r="G7378">
        <v>147</v>
      </c>
      <c r="H7378">
        <v>0</v>
      </c>
      <c r="I7378">
        <v>0</v>
      </c>
      <c r="J7378">
        <v>0</v>
      </c>
      <c r="K7378">
        <v>8</v>
      </c>
      <c r="L7378" t="s">
        <v>570</v>
      </c>
      <c r="M7378" t="s">
        <v>245</v>
      </c>
      <c r="N7378" t="s">
        <v>113</v>
      </c>
      <c r="O7378" t="s">
        <v>122</v>
      </c>
      <c r="P7378" t="s">
        <v>23</v>
      </c>
      <c r="Q7378" t="s">
        <v>41</v>
      </c>
    </row>
    <row r="7379" spans="1:17" x14ac:dyDescent="0.2">
      <c r="A7379" s="2">
        <v>37904</v>
      </c>
      <c r="B7379" t="s">
        <v>213</v>
      </c>
      <c r="C7379" t="s">
        <v>402</v>
      </c>
      <c r="D7379" t="s">
        <v>115</v>
      </c>
      <c r="E7379" t="s">
        <v>115</v>
      </c>
      <c r="F7379">
        <v>137</v>
      </c>
      <c r="G7379">
        <v>109</v>
      </c>
      <c r="H7379">
        <v>0</v>
      </c>
      <c r="I7379">
        <v>0</v>
      </c>
      <c r="J7379">
        <v>1</v>
      </c>
      <c r="K7379">
        <v>3</v>
      </c>
      <c r="L7379" t="s">
        <v>570</v>
      </c>
      <c r="M7379" t="s">
        <v>392</v>
      </c>
      <c r="N7379" t="s">
        <v>391</v>
      </c>
      <c r="O7379" t="s">
        <v>122</v>
      </c>
      <c r="P7379" t="s">
        <v>23</v>
      </c>
      <c r="Q7379" t="s">
        <v>41</v>
      </c>
    </row>
    <row r="7380" spans="1:17" x14ac:dyDescent="0.2">
      <c r="A7380" s="2">
        <v>37904</v>
      </c>
      <c r="B7380" t="s">
        <v>183</v>
      </c>
      <c r="C7380" t="s">
        <v>118</v>
      </c>
      <c r="D7380" t="s">
        <v>36</v>
      </c>
      <c r="E7380" t="s">
        <v>36</v>
      </c>
      <c r="F7380">
        <v>40</v>
      </c>
      <c r="G7380">
        <v>27</v>
      </c>
      <c r="H7380">
        <v>0</v>
      </c>
      <c r="I7380">
        <v>0</v>
      </c>
      <c r="J7380">
        <v>1</v>
      </c>
      <c r="K7380">
        <v>0</v>
      </c>
      <c r="L7380" t="s">
        <v>28</v>
      </c>
      <c r="M7380" t="s">
        <v>266</v>
      </c>
      <c r="N7380" t="s">
        <v>183</v>
      </c>
      <c r="O7380" t="s">
        <v>22</v>
      </c>
      <c r="P7380" t="s">
        <v>23</v>
      </c>
      <c r="Q7380" t="s">
        <v>24</v>
      </c>
    </row>
    <row r="7381" spans="1:17" x14ac:dyDescent="0.2">
      <c r="A7381" s="2">
        <v>37904</v>
      </c>
      <c r="B7381" t="s">
        <v>202</v>
      </c>
      <c r="C7381" t="s">
        <v>111</v>
      </c>
      <c r="D7381" t="s">
        <v>36</v>
      </c>
      <c r="E7381" t="s">
        <v>36</v>
      </c>
      <c r="F7381">
        <v>189</v>
      </c>
      <c r="G7381">
        <v>66</v>
      </c>
      <c r="H7381">
        <v>0</v>
      </c>
      <c r="I7381">
        <v>0</v>
      </c>
      <c r="J7381">
        <v>1</v>
      </c>
      <c r="K7381">
        <v>2</v>
      </c>
      <c r="L7381" t="s">
        <v>20</v>
      </c>
      <c r="M7381" t="s">
        <v>376</v>
      </c>
      <c r="N7381" t="s">
        <v>202</v>
      </c>
      <c r="O7381" t="s">
        <v>22</v>
      </c>
      <c r="P7381" t="s">
        <v>23</v>
      </c>
      <c r="Q7381" t="s">
        <v>41</v>
      </c>
    </row>
    <row r="7382" spans="1:17" x14ac:dyDescent="0.2">
      <c r="A7382" s="2">
        <v>37904</v>
      </c>
      <c r="B7382" t="s">
        <v>391</v>
      </c>
      <c r="C7382" t="s">
        <v>164</v>
      </c>
      <c r="D7382" t="s">
        <v>115</v>
      </c>
      <c r="E7382" t="s">
        <v>115</v>
      </c>
      <c r="F7382">
        <v>117</v>
      </c>
      <c r="G7382">
        <v>75</v>
      </c>
      <c r="H7382">
        <v>0</v>
      </c>
      <c r="I7382">
        <v>0</v>
      </c>
      <c r="J7382">
        <v>0</v>
      </c>
      <c r="K7382">
        <v>0</v>
      </c>
      <c r="L7382" t="s">
        <v>570</v>
      </c>
      <c r="M7382" t="s">
        <v>392</v>
      </c>
      <c r="N7382" t="s">
        <v>391</v>
      </c>
      <c r="O7382" t="s">
        <v>22</v>
      </c>
      <c r="P7382" t="s">
        <v>23</v>
      </c>
      <c r="Q7382" t="s">
        <v>30</v>
      </c>
    </row>
    <row r="7383" spans="1:17" x14ac:dyDescent="0.2">
      <c r="A7383" s="2">
        <v>37904</v>
      </c>
      <c r="B7383" t="s">
        <v>113</v>
      </c>
      <c r="C7383" t="s">
        <v>363</v>
      </c>
      <c r="D7383" t="s">
        <v>115</v>
      </c>
      <c r="E7383" t="s">
        <v>115</v>
      </c>
      <c r="F7383">
        <v>49</v>
      </c>
      <c r="G7383">
        <v>92</v>
      </c>
      <c r="H7383">
        <v>0</v>
      </c>
      <c r="I7383">
        <v>0</v>
      </c>
      <c r="J7383">
        <v>5</v>
      </c>
      <c r="K7383">
        <v>0</v>
      </c>
      <c r="L7383" t="s">
        <v>570</v>
      </c>
      <c r="M7383" t="s">
        <v>245</v>
      </c>
      <c r="N7383" t="s">
        <v>113</v>
      </c>
      <c r="O7383" t="s">
        <v>22</v>
      </c>
      <c r="P7383" t="s">
        <v>23</v>
      </c>
      <c r="Q7383" t="s">
        <v>24</v>
      </c>
    </row>
    <row r="7384" spans="1:17" x14ac:dyDescent="0.2">
      <c r="A7384" s="2">
        <v>37905</v>
      </c>
      <c r="B7384" t="s">
        <v>286</v>
      </c>
      <c r="C7384" t="s">
        <v>106</v>
      </c>
      <c r="D7384" t="s">
        <v>50</v>
      </c>
      <c r="E7384" t="s">
        <v>50</v>
      </c>
      <c r="F7384">
        <v>103</v>
      </c>
      <c r="G7384">
        <v>3</v>
      </c>
      <c r="H7384">
        <v>0</v>
      </c>
      <c r="I7384">
        <v>0</v>
      </c>
      <c r="J7384">
        <v>0</v>
      </c>
      <c r="K7384">
        <v>4</v>
      </c>
      <c r="L7384" t="s">
        <v>291</v>
      </c>
      <c r="M7384" t="s">
        <v>359</v>
      </c>
      <c r="N7384" t="s">
        <v>286</v>
      </c>
      <c r="O7384" t="s">
        <v>22</v>
      </c>
      <c r="P7384" t="s">
        <v>23</v>
      </c>
      <c r="Q7384" t="s">
        <v>41</v>
      </c>
    </row>
    <row r="7385" spans="1:17" x14ac:dyDescent="0.2">
      <c r="A7385" s="2">
        <v>37905</v>
      </c>
      <c r="B7385" t="s">
        <v>69</v>
      </c>
      <c r="C7385" t="s">
        <v>293</v>
      </c>
      <c r="D7385" t="s">
        <v>50</v>
      </c>
      <c r="E7385" t="s">
        <v>50</v>
      </c>
      <c r="F7385">
        <v>56</v>
      </c>
      <c r="G7385">
        <v>9</v>
      </c>
      <c r="H7385">
        <v>0</v>
      </c>
      <c r="I7385">
        <v>0</v>
      </c>
      <c r="J7385">
        <v>2</v>
      </c>
      <c r="K7385">
        <v>3</v>
      </c>
      <c r="L7385" t="s">
        <v>291</v>
      </c>
      <c r="M7385" t="s">
        <v>71</v>
      </c>
      <c r="N7385" t="s">
        <v>69</v>
      </c>
      <c r="O7385" t="s">
        <v>22</v>
      </c>
      <c r="P7385" t="s">
        <v>23</v>
      </c>
      <c r="Q7385" t="s">
        <v>41</v>
      </c>
    </row>
    <row r="7386" spans="1:17" x14ac:dyDescent="0.2">
      <c r="A7386" s="2">
        <v>37905</v>
      </c>
      <c r="B7386" t="s">
        <v>147</v>
      </c>
      <c r="C7386" t="s">
        <v>81</v>
      </c>
      <c r="D7386" t="s">
        <v>50</v>
      </c>
      <c r="E7386" t="s">
        <v>50</v>
      </c>
      <c r="F7386">
        <v>16</v>
      </c>
      <c r="G7386">
        <v>65</v>
      </c>
      <c r="H7386">
        <v>0</v>
      </c>
      <c r="I7386">
        <v>0</v>
      </c>
      <c r="J7386">
        <v>2</v>
      </c>
      <c r="K7386">
        <v>0</v>
      </c>
      <c r="L7386" t="s">
        <v>291</v>
      </c>
      <c r="M7386" t="s">
        <v>840</v>
      </c>
      <c r="N7386" t="s">
        <v>147</v>
      </c>
      <c r="O7386" t="s">
        <v>22</v>
      </c>
      <c r="P7386" t="s">
        <v>23</v>
      </c>
      <c r="Q7386" t="s">
        <v>24</v>
      </c>
    </row>
    <row r="7387" spans="1:17" x14ac:dyDescent="0.2">
      <c r="A7387" s="2">
        <v>37905</v>
      </c>
      <c r="B7387" t="s">
        <v>17</v>
      </c>
      <c r="C7387" t="s">
        <v>304</v>
      </c>
      <c r="D7387" t="s">
        <v>19</v>
      </c>
      <c r="E7387" t="s">
        <v>27</v>
      </c>
      <c r="F7387">
        <v>94</v>
      </c>
      <c r="G7387">
        <v>41</v>
      </c>
      <c r="H7387">
        <v>0</v>
      </c>
      <c r="I7387">
        <v>0</v>
      </c>
      <c r="J7387">
        <v>1</v>
      </c>
      <c r="K7387">
        <v>0</v>
      </c>
      <c r="L7387" t="s">
        <v>28</v>
      </c>
      <c r="M7387" t="s">
        <v>160</v>
      </c>
      <c r="N7387" t="s">
        <v>77</v>
      </c>
      <c r="O7387" t="s">
        <v>122</v>
      </c>
      <c r="P7387" t="s">
        <v>23</v>
      </c>
      <c r="Q7387" t="s">
        <v>24</v>
      </c>
    </row>
    <row r="7388" spans="1:17" x14ac:dyDescent="0.2">
      <c r="A7388" s="2">
        <v>37905</v>
      </c>
      <c r="B7388" t="s">
        <v>646</v>
      </c>
      <c r="C7388" t="s">
        <v>72</v>
      </c>
      <c r="D7388" t="s">
        <v>50</v>
      </c>
      <c r="E7388" t="s">
        <v>50</v>
      </c>
      <c r="F7388">
        <v>58</v>
      </c>
      <c r="G7388">
        <v>14</v>
      </c>
      <c r="H7388">
        <v>0</v>
      </c>
      <c r="I7388">
        <v>0</v>
      </c>
      <c r="J7388">
        <v>1</v>
      </c>
      <c r="K7388">
        <v>1</v>
      </c>
      <c r="L7388" t="s">
        <v>291</v>
      </c>
      <c r="M7388" t="s">
        <v>671</v>
      </c>
      <c r="N7388" t="s">
        <v>646</v>
      </c>
      <c r="O7388" t="s">
        <v>22</v>
      </c>
      <c r="P7388" t="s">
        <v>23</v>
      </c>
      <c r="Q7388" t="s">
        <v>30</v>
      </c>
    </row>
    <row r="7389" spans="1:17" x14ac:dyDescent="0.2">
      <c r="A7389" s="2">
        <v>37905</v>
      </c>
      <c r="B7389" t="s">
        <v>351</v>
      </c>
      <c r="C7389" t="s">
        <v>405</v>
      </c>
      <c r="D7389" t="s">
        <v>36</v>
      </c>
      <c r="E7389" t="s">
        <v>36</v>
      </c>
      <c r="F7389">
        <v>118</v>
      </c>
      <c r="G7389">
        <v>121</v>
      </c>
      <c r="H7389">
        <v>0</v>
      </c>
      <c r="I7389">
        <v>0</v>
      </c>
      <c r="J7389">
        <v>4</v>
      </c>
      <c r="K7389">
        <v>1</v>
      </c>
      <c r="L7389" t="s">
        <v>20</v>
      </c>
      <c r="M7389" t="s">
        <v>353</v>
      </c>
      <c r="N7389" t="s">
        <v>351</v>
      </c>
      <c r="O7389" t="s">
        <v>22</v>
      </c>
      <c r="P7389" t="s">
        <v>23</v>
      </c>
      <c r="Q7389" t="s">
        <v>24</v>
      </c>
    </row>
    <row r="7390" spans="1:17" x14ac:dyDescent="0.2">
      <c r="A7390" s="2">
        <v>37905</v>
      </c>
      <c r="B7390" t="s">
        <v>274</v>
      </c>
      <c r="C7390" t="s">
        <v>87</v>
      </c>
      <c r="D7390" t="s">
        <v>50</v>
      </c>
      <c r="E7390" t="s">
        <v>50</v>
      </c>
      <c r="F7390">
        <v>23</v>
      </c>
      <c r="G7390">
        <v>31</v>
      </c>
      <c r="H7390">
        <v>0</v>
      </c>
      <c r="I7390">
        <v>0</v>
      </c>
      <c r="J7390">
        <v>1</v>
      </c>
      <c r="K7390">
        <v>0</v>
      </c>
      <c r="L7390" t="s">
        <v>291</v>
      </c>
      <c r="M7390" t="s">
        <v>333</v>
      </c>
      <c r="N7390" t="s">
        <v>274</v>
      </c>
      <c r="O7390" t="s">
        <v>22</v>
      </c>
      <c r="P7390" t="s">
        <v>23</v>
      </c>
      <c r="Q7390" t="s">
        <v>24</v>
      </c>
    </row>
    <row r="7391" spans="1:17" x14ac:dyDescent="0.2">
      <c r="A7391" s="2">
        <v>37905</v>
      </c>
      <c r="B7391" t="s">
        <v>145</v>
      </c>
      <c r="C7391" t="s">
        <v>249</v>
      </c>
      <c r="D7391" t="s">
        <v>50</v>
      </c>
      <c r="E7391" t="s">
        <v>50</v>
      </c>
      <c r="F7391">
        <v>89</v>
      </c>
      <c r="G7391">
        <v>33</v>
      </c>
      <c r="H7391">
        <v>0</v>
      </c>
      <c r="I7391">
        <v>0</v>
      </c>
      <c r="J7391">
        <v>2</v>
      </c>
      <c r="K7391">
        <v>2</v>
      </c>
      <c r="L7391" t="s">
        <v>291</v>
      </c>
      <c r="M7391" t="s">
        <v>146</v>
      </c>
      <c r="N7391" t="s">
        <v>145</v>
      </c>
      <c r="O7391" t="s">
        <v>22</v>
      </c>
      <c r="P7391" t="s">
        <v>23</v>
      </c>
      <c r="Q7391" t="s">
        <v>30</v>
      </c>
    </row>
    <row r="7392" spans="1:17" x14ac:dyDescent="0.2">
      <c r="A7392" s="2">
        <v>37905</v>
      </c>
      <c r="B7392" t="s">
        <v>802</v>
      </c>
      <c r="C7392" t="s">
        <v>365</v>
      </c>
      <c r="D7392" t="s">
        <v>36</v>
      </c>
      <c r="E7392" t="s">
        <v>36</v>
      </c>
      <c r="F7392">
        <v>177</v>
      </c>
      <c r="G7392">
        <v>89</v>
      </c>
      <c r="H7392">
        <v>0</v>
      </c>
      <c r="I7392">
        <v>0</v>
      </c>
      <c r="J7392">
        <v>1</v>
      </c>
      <c r="K7392">
        <v>0</v>
      </c>
      <c r="L7392" t="s">
        <v>20</v>
      </c>
      <c r="M7392" t="s">
        <v>803</v>
      </c>
      <c r="N7392" t="s">
        <v>802</v>
      </c>
      <c r="O7392" t="s">
        <v>22</v>
      </c>
      <c r="P7392" t="s">
        <v>23</v>
      </c>
      <c r="Q7392" t="s">
        <v>24</v>
      </c>
    </row>
    <row r="7393" spans="1:17" x14ac:dyDescent="0.2">
      <c r="A7393" s="2">
        <v>37905</v>
      </c>
      <c r="B7393" t="s">
        <v>70</v>
      </c>
      <c r="C7393" t="s">
        <v>56</v>
      </c>
      <c r="D7393" t="s">
        <v>50</v>
      </c>
      <c r="E7393" t="s">
        <v>27</v>
      </c>
      <c r="F7393">
        <v>38</v>
      </c>
      <c r="G7393">
        <v>79</v>
      </c>
      <c r="H7393">
        <v>0</v>
      </c>
      <c r="I7393">
        <v>0</v>
      </c>
      <c r="J7393">
        <v>3</v>
      </c>
      <c r="K7393">
        <v>2</v>
      </c>
      <c r="L7393" t="s">
        <v>28</v>
      </c>
      <c r="M7393" t="s">
        <v>93</v>
      </c>
      <c r="N7393" t="s">
        <v>70</v>
      </c>
      <c r="O7393" t="s">
        <v>22</v>
      </c>
      <c r="P7393" t="s">
        <v>23</v>
      </c>
      <c r="Q7393" t="s">
        <v>24</v>
      </c>
    </row>
    <row r="7394" spans="1:17" x14ac:dyDescent="0.2">
      <c r="A7394" s="2">
        <v>37905</v>
      </c>
      <c r="B7394" t="s">
        <v>67</v>
      </c>
      <c r="C7394" t="s">
        <v>123</v>
      </c>
      <c r="D7394" t="s">
        <v>50</v>
      </c>
      <c r="E7394" t="s">
        <v>50</v>
      </c>
      <c r="F7394">
        <v>2</v>
      </c>
      <c r="G7394">
        <v>43</v>
      </c>
      <c r="H7394">
        <v>0</v>
      </c>
      <c r="I7394">
        <v>0</v>
      </c>
      <c r="J7394">
        <v>3</v>
      </c>
      <c r="K7394">
        <v>0</v>
      </c>
      <c r="L7394" t="s">
        <v>291</v>
      </c>
      <c r="M7394" t="s">
        <v>769</v>
      </c>
      <c r="N7394" t="s">
        <v>67</v>
      </c>
      <c r="O7394" t="s">
        <v>22</v>
      </c>
      <c r="P7394" t="s">
        <v>23</v>
      </c>
      <c r="Q7394" t="s">
        <v>24</v>
      </c>
    </row>
    <row r="7395" spans="1:17" x14ac:dyDescent="0.2">
      <c r="A7395" s="2">
        <v>37905</v>
      </c>
      <c r="B7395" t="s">
        <v>129</v>
      </c>
      <c r="C7395" t="s">
        <v>76</v>
      </c>
      <c r="D7395" t="s">
        <v>50</v>
      </c>
      <c r="E7395" t="s">
        <v>50</v>
      </c>
      <c r="F7395">
        <v>9</v>
      </c>
      <c r="G7395">
        <v>48</v>
      </c>
      <c r="H7395">
        <v>0</v>
      </c>
      <c r="I7395">
        <v>0</v>
      </c>
      <c r="J7395">
        <v>3</v>
      </c>
      <c r="K7395">
        <v>0</v>
      </c>
      <c r="L7395" t="s">
        <v>291</v>
      </c>
      <c r="M7395" t="s">
        <v>945</v>
      </c>
      <c r="N7395" t="s">
        <v>129</v>
      </c>
      <c r="O7395" t="s">
        <v>22</v>
      </c>
      <c r="P7395" t="s">
        <v>23</v>
      </c>
      <c r="Q7395" t="s">
        <v>24</v>
      </c>
    </row>
    <row r="7396" spans="1:17" x14ac:dyDescent="0.2">
      <c r="A7396" s="2">
        <v>37905</v>
      </c>
      <c r="B7396" t="s">
        <v>153</v>
      </c>
      <c r="C7396" t="s">
        <v>100</v>
      </c>
      <c r="D7396" t="s">
        <v>50</v>
      </c>
      <c r="E7396" t="s">
        <v>50</v>
      </c>
      <c r="F7396">
        <v>26</v>
      </c>
      <c r="G7396">
        <v>111</v>
      </c>
      <c r="H7396">
        <v>0</v>
      </c>
      <c r="I7396">
        <v>0</v>
      </c>
      <c r="J7396">
        <v>1</v>
      </c>
      <c r="K7396">
        <v>0</v>
      </c>
      <c r="L7396" t="s">
        <v>291</v>
      </c>
      <c r="M7396" t="s">
        <v>191</v>
      </c>
      <c r="N7396" t="s">
        <v>153</v>
      </c>
      <c r="O7396" t="s">
        <v>22</v>
      </c>
      <c r="P7396" t="s">
        <v>23</v>
      </c>
      <c r="Q7396" t="s">
        <v>24</v>
      </c>
    </row>
    <row r="7397" spans="1:17" x14ac:dyDescent="0.2">
      <c r="A7397" s="2">
        <v>37905</v>
      </c>
      <c r="B7397" t="s">
        <v>94</v>
      </c>
      <c r="C7397" t="s">
        <v>90</v>
      </c>
      <c r="D7397" t="s">
        <v>50</v>
      </c>
      <c r="E7397" t="s">
        <v>50</v>
      </c>
      <c r="F7397">
        <v>52</v>
      </c>
      <c r="G7397">
        <v>31</v>
      </c>
      <c r="H7397">
        <v>0</v>
      </c>
      <c r="I7397">
        <v>0</v>
      </c>
      <c r="J7397">
        <v>1</v>
      </c>
      <c r="K7397">
        <v>2</v>
      </c>
      <c r="L7397" t="s">
        <v>291</v>
      </c>
      <c r="M7397" t="s">
        <v>96</v>
      </c>
      <c r="N7397" t="s">
        <v>94</v>
      </c>
      <c r="O7397" t="s">
        <v>22</v>
      </c>
      <c r="P7397" t="s">
        <v>23</v>
      </c>
      <c r="Q7397" t="s">
        <v>41</v>
      </c>
    </row>
    <row r="7398" spans="1:17" x14ac:dyDescent="0.2">
      <c r="A7398" s="2">
        <v>37905</v>
      </c>
      <c r="B7398" t="s">
        <v>119</v>
      </c>
      <c r="C7398" t="s">
        <v>386</v>
      </c>
      <c r="D7398" t="s">
        <v>50</v>
      </c>
      <c r="E7398" t="s">
        <v>50</v>
      </c>
      <c r="F7398">
        <v>12</v>
      </c>
      <c r="G7398">
        <v>119</v>
      </c>
      <c r="H7398">
        <v>0</v>
      </c>
      <c r="I7398">
        <v>0</v>
      </c>
      <c r="J7398">
        <v>4</v>
      </c>
      <c r="K7398">
        <v>0</v>
      </c>
      <c r="L7398" t="s">
        <v>291</v>
      </c>
      <c r="M7398" t="s">
        <v>922</v>
      </c>
      <c r="N7398" t="s">
        <v>119</v>
      </c>
      <c r="O7398" t="s">
        <v>22</v>
      </c>
      <c r="P7398" t="s">
        <v>23</v>
      </c>
      <c r="Q7398" t="s">
        <v>24</v>
      </c>
    </row>
    <row r="7399" spans="1:17" x14ac:dyDescent="0.2">
      <c r="A7399" s="2">
        <v>37905</v>
      </c>
      <c r="B7399" t="s">
        <v>174</v>
      </c>
      <c r="C7399" t="s">
        <v>244</v>
      </c>
      <c r="D7399" t="s">
        <v>50</v>
      </c>
      <c r="E7399" t="s">
        <v>50</v>
      </c>
      <c r="F7399">
        <v>143</v>
      </c>
      <c r="G7399">
        <v>53</v>
      </c>
      <c r="H7399">
        <v>0</v>
      </c>
      <c r="I7399">
        <v>0</v>
      </c>
      <c r="J7399">
        <v>0</v>
      </c>
      <c r="K7399">
        <v>2</v>
      </c>
      <c r="L7399" t="s">
        <v>291</v>
      </c>
      <c r="M7399" t="s">
        <v>820</v>
      </c>
      <c r="N7399" t="s">
        <v>174</v>
      </c>
      <c r="O7399" t="s">
        <v>22</v>
      </c>
      <c r="P7399" t="s">
        <v>23</v>
      </c>
      <c r="Q7399" t="s">
        <v>41</v>
      </c>
    </row>
    <row r="7400" spans="1:17" x14ac:dyDescent="0.2">
      <c r="A7400" s="2">
        <v>37905</v>
      </c>
      <c r="B7400" t="s">
        <v>378</v>
      </c>
      <c r="C7400" t="s">
        <v>471</v>
      </c>
      <c r="D7400" t="s">
        <v>36</v>
      </c>
      <c r="E7400" t="s">
        <v>36</v>
      </c>
      <c r="F7400">
        <v>115</v>
      </c>
      <c r="G7400">
        <v>126</v>
      </c>
      <c r="H7400">
        <v>0</v>
      </c>
      <c r="I7400">
        <v>0</v>
      </c>
      <c r="J7400">
        <v>1</v>
      </c>
      <c r="K7400">
        <v>1</v>
      </c>
      <c r="L7400" t="s">
        <v>20</v>
      </c>
      <c r="M7400" t="s">
        <v>379</v>
      </c>
      <c r="N7400" t="s">
        <v>378</v>
      </c>
      <c r="O7400" t="s">
        <v>22</v>
      </c>
      <c r="P7400" t="s">
        <v>23</v>
      </c>
      <c r="Q7400" t="s">
        <v>30</v>
      </c>
    </row>
    <row r="7401" spans="1:17" x14ac:dyDescent="0.2">
      <c r="A7401" s="2">
        <v>37905</v>
      </c>
      <c r="B7401" t="s">
        <v>126</v>
      </c>
      <c r="C7401" t="s">
        <v>384</v>
      </c>
      <c r="D7401" t="s">
        <v>50</v>
      </c>
      <c r="E7401" t="s">
        <v>50</v>
      </c>
      <c r="F7401">
        <v>7</v>
      </c>
      <c r="G7401">
        <v>97</v>
      </c>
      <c r="H7401">
        <v>0</v>
      </c>
      <c r="I7401">
        <v>0</v>
      </c>
      <c r="J7401">
        <v>5</v>
      </c>
      <c r="K7401">
        <v>0</v>
      </c>
      <c r="L7401" t="s">
        <v>291</v>
      </c>
      <c r="M7401" t="s">
        <v>330</v>
      </c>
      <c r="N7401" t="s">
        <v>126</v>
      </c>
      <c r="O7401" t="s">
        <v>22</v>
      </c>
      <c r="P7401" t="s">
        <v>23</v>
      </c>
      <c r="Q7401" t="s">
        <v>24</v>
      </c>
    </row>
    <row r="7402" spans="1:17" x14ac:dyDescent="0.2">
      <c r="A7402" s="2">
        <v>37905</v>
      </c>
      <c r="B7402" t="s">
        <v>237</v>
      </c>
      <c r="C7402" t="s">
        <v>150</v>
      </c>
      <c r="D7402" t="s">
        <v>36</v>
      </c>
      <c r="E7402" t="s">
        <v>36</v>
      </c>
      <c r="F7402">
        <v>166</v>
      </c>
      <c r="G7402">
        <v>71</v>
      </c>
      <c r="H7402">
        <v>0</v>
      </c>
      <c r="I7402">
        <v>0</v>
      </c>
      <c r="J7402">
        <v>0</v>
      </c>
      <c r="K7402">
        <v>1</v>
      </c>
      <c r="L7402" t="s">
        <v>20</v>
      </c>
      <c r="M7402" t="s">
        <v>366</v>
      </c>
      <c r="N7402" t="s">
        <v>237</v>
      </c>
      <c r="O7402" t="s">
        <v>22</v>
      </c>
      <c r="P7402" t="s">
        <v>23</v>
      </c>
      <c r="Q7402" t="s">
        <v>41</v>
      </c>
    </row>
    <row r="7403" spans="1:17" x14ac:dyDescent="0.2">
      <c r="A7403" s="2">
        <v>37905</v>
      </c>
      <c r="B7403" t="s">
        <v>49</v>
      </c>
      <c r="C7403" t="s">
        <v>97</v>
      </c>
      <c r="D7403" t="s">
        <v>50</v>
      </c>
      <c r="E7403" t="s">
        <v>50</v>
      </c>
      <c r="F7403">
        <v>25</v>
      </c>
      <c r="G7403">
        <v>151</v>
      </c>
      <c r="H7403">
        <v>0</v>
      </c>
      <c r="I7403">
        <v>0</v>
      </c>
      <c r="J7403">
        <v>1</v>
      </c>
      <c r="K7403">
        <v>0</v>
      </c>
      <c r="L7403" t="s">
        <v>291</v>
      </c>
      <c r="M7403" t="s">
        <v>103</v>
      </c>
      <c r="N7403" t="s">
        <v>49</v>
      </c>
      <c r="O7403" t="s">
        <v>22</v>
      </c>
      <c r="P7403" t="s">
        <v>23</v>
      </c>
      <c r="Q7403" t="s">
        <v>24</v>
      </c>
    </row>
    <row r="7404" spans="1:17" x14ac:dyDescent="0.2">
      <c r="A7404" s="2">
        <v>37905</v>
      </c>
      <c r="B7404" t="s">
        <v>82</v>
      </c>
      <c r="C7404" t="s">
        <v>85</v>
      </c>
      <c r="D7404" t="s">
        <v>50</v>
      </c>
      <c r="E7404" t="s">
        <v>50</v>
      </c>
      <c r="F7404">
        <v>17</v>
      </c>
      <c r="G7404">
        <v>86</v>
      </c>
      <c r="H7404">
        <v>0</v>
      </c>
      <c r="I7404">
        <v>0</v>
      </c>
      <c r="J7404">
        <v>5</v>
      </c>
      <c r="K7404">
        <v>3</v>
      </c>
      <c r="L7404" t="s">
        <v>28</v>
      </c>
      <c r="M7404" t="s">
        <v>187</v>
      </c>
      <c r="N7404" t="s">
        <v>82</v>
      </c>
      <c r="O7404" t="s">
        <v>22</v>
      </c>
      <c r="P7404" t="s">
        <v>23</v>
      </c>
      <c r="Q7404" t="s">
        <v>24</v>
      </c>
    </row>
    <row r="7405" spans="1:17" x14ac:dyDescent="0.2">
      <c r="A7405" s="2">
        <v>37905</v>
      </c>
      <c r="B7405" t="s">
        <v>92</v>
      </c>
      <c r="C7405" t="s">
        <v>143</v>
      </c>
      <c r="D7405" t="s">
        <v>50</v>
      </c>
      <c r="E7405" t="s">
        <v>115</v>
      </c>
      <c r="F7405">
        <v>20</v>
      </c>
      <c r="G7405">
        <v>24</v>
      </c>
      <c r="H7405">
        <v>0</v>
      </c>
      <c r="I7405">
        <v>0</v>
      </c>
      <c r="J7405">
        <v>1</v>
      </c>
      <c r="K7405">
        <v>1</v>
      </c>
      <c r="L7405" t="s">
        <v>28</v>
      </c>
      <c r="M7405" t="s">
        <v>124</v>
      </c>
      <c r="N7405" t="s">
        <v>92</v>
      </c>
      <c r="O7405" t="s">
        <v>22</v>
      </c>
      <c r="P7405" t="s">
        <v>23</v>
      </c>
      <c r="Q7405" t="s">
        <v>30</v>
      </c>
    </row>
    <row r="7406" spans="1:17" x14ac:dyDescent="0.2">
      <c r="A7406" s="2">
        <v>37905</v>
      </c>
      <c r="B7406" t="s">
        <v>95</v>
      </c>
      <c r="C7406" t="s">
        <v>345</v>
      </c>
      <c r="D7406" t="s">
        <v>50</v>
      </c>
      <c r="E7406" t="s">
        <v>50</v>
      </c>
      <c r="F7406">
        <v>28</v>
      </c>
      <c r="G7406">
        <v>81</v>
      </c>
      <c r="H7406">
        <v>0</v>
      </c>
      <c r="I7406">
        <v>0</v>
      </c>
      <c r="J7406">
        <v>3</v>
      </c>
      <c r="K7406">
        <v>1</v>
      </c>
      <c r="L7406" t="s">
        <v>291</v>
      </c>
      <c r="M7406" t="s">
        <v>326</v>
      </c>
      <c r="N7406" t="s">
        <v>95</v>
      </c>
      <c r="O7406" t="s">
        <v>22</v>
      </c>
      <c r="P7406" t="s">
        <v>23</v>
      </c>
      <c r="Q7406" t="s">
        <v>24</v>
      </c>
    </row>
    <row r="7407" spans="1:17" x14ac:dyDescent="0.2">
      <c r="A7407" s="2">
        <v>37905</v>
      </c>
      <c r="B7407" t="s">
        <v>876</v>
      </c>
      <c r="C7407" t="s">
        <v>718</v>
      </c>
      <c r="D7407" t="s">
        <v>36</v>
      </c>
      <c r="E7407" t="s">
        <v>36</v>
      </c>
      <c r="F7407">
        <v>194</v>
      </c>
      <c r="G7407">
        <v>93</v>
      </c>
      <c r="H7407">
        <v>0</v>
      </c>
      <c r="I7407">
        <v>0</v>
      </c>
      <c r="J7407">
        <v>0</v>
      </c>
      <c r="K7407">
        <v>1</v>
      </c>
      <c r="L7407" t="s">
        <v>20</v>
      </c>
      <c r="M7407" t="s">
        <v>914</v>
      </c>
      <c r="N7407" t="s">
        <v>876</v>
      </c>
      <c r="O7407" t="s">
        <v>22</v>
      </c>
      <c r="P7407" t="s">
        <v>23</v>
      </c>
      <c r="Q7407" t="s">
        <v>41</v>
      </c>
    </row>
    <row r="7408" spans="1:17" x14ac:dyDescent="0.2">
      <c r="A7408" s="2">
        <v>37905</v>
      </c>
      <c r="B7408" t="s">
        <v>104</v>
      </c>
      <c r="C7408" t="s">
        <v>73</v>
      </c>
      <c r="D7408" t="s">
        <v>50</v>
      </c>
      <c r="E7408" t="s">
        <v>50</v>
      </c>
      <c r="F7408">
        <v>53</v>
      </c>
      <c r="G7408">
        <v>91</v>
      </c>
      <c r="H7408">
        <v>0</v>
      </c>
      <c r="I7408">
        <v>0</v>
      </c>
      <c r="J7408">
        <v>1</v>
      </c>
      <c r="K7408">
        <v>0</v>
      </c>
      <c r="L7408" t="s">
        <v>291</v>
      </c>
      <c r="M7408" t="s">
        <v>273</v>
      </c>
      <c r="N7408" t="s">
        <v>104</v>
      </c>
      <c r="O7408" t="s">
        <v>22</v>
      </c>
      <c r="P7408" t="s">
        <v>23</v>
      </c>
      <c r="Q7408" t="s">
        <v>24</v>
      </c>
    </row>
    <row r="7409" spans="1:17" x14ac:dyDescent="0.2">
      <c r="A7409" s="2">
        <v>37905</v>
      </c>
      <c r="B7409" t="s">
        <v>419</v>
      </c>
      <c r="C7409" t="s">
        <v>138</v>
      </c>
      <c r="D7409" t="s">
        <v>36</v>
      </c>
      <c r="E7409" t="s">
        <v>36</v>
      </c>
      <c r="F7409">
        <v>167</v>
      </c>
      <c r="G7409">
        <v>72</v>
      </c>
      <c r="H7409">
        <v>0</v>
      </c>
      <c r="I7409">
        <v>0</v>
      </c>
      <c r="J7409">
        <v>0</v>
      </c>
      <c r="K7409">
        <v>4</v>
      </c>
      <c r="L7409" t="s">
        <v>20</v>
      </c>
      <c r="M7409" t="s">
        <v>441</v>
      </c>
      <c r="N7409" t="s">
        <v>419</v>
      </c>
      <c r="O7409" t="s">
        <v>22</v>
      </c>
      <c r="P7409" t="s">
        <v>23</v>
      </c>
      <c r="Q7409" t="s">
        <v>41</v>
      </c>
    </row>
    <row r="7410" spans="1:17" x14ac:dyDescent="0.2">
      <c r="A7410" s="2">
        <v>37905</v>
      </c>
      <c r="B7410" t="s">
        <v>149</v>
      </c>
      <c r="C7410" t="s">
        <v>131</v>
      </c>
      <c r="D7410" t="s">
        <v>36</v>
      </c>
      <c r="E7410" t="s">
        <v>27</v>
      </c>
      <c r="F7410">
        <v>36</v>
      </c>
      <c r="G7410">
        <v>19</v>
      </c>
      <c r="H7410">
        <v>0</v>
      </c>
      <c r="I7410">
        <v>0</v>
      </c>
      <c r="J7410">
        <v>2</v>
      </c>
      <c r="K7410">
        <v>1</v>
      </c>
      <c r="L7410" t="s">
        <v>28</v>
      </c>
      <c r="M7410" t="s">
        <v>1100</v>
      </c>
      <c r="N7410" t="s">
        <v>149</v>
      </c>
      <c r="O7410" t="s">
        <v>22</v>
      </c>
      <c r="P7410" t="s">
        <v>23</v>
      </c>
      <c r="Q7410" t="s">
        <v>24</v>
      </c>
    </row>
    <row r="7411" spans="1:17" x14ac:dyDescent="0.2">
      <c r="A7411" s="2">
        <v>37905</v>
      </c>
      <c r="B7411" t="s">
        <v>52</v>
      </c>
      <c r="C7411" t="s">
        <v>101</v>
      </c>
      <c r="D7411" t="s">
        <v>50</v>
      </c>
      <c r="E7411" t="s">
        <v>50</v>
      </c>
      <c r="F7411">
        <v>18</v>
      </c>
      <c r="G7411">
        <v>73</v>
      </c>
      <c r="H7411">
        <v>0</v>
      </c>
      <c r="I7411">
        <v>0</v>
      </c>
      <c r="J7411">
        <v>0</v>
      </c>
      <c r="K7411">
        <v>1</v>
      </c>
      <c r="L7411" t="s">
        <v>291</v>
      </c>
      <c r="M7411" t="s">
        <v>68</v>
      </c>
      <c r="N7411" t="s">
        <v>52</v>
      </c>
      <c r="O7411" t="s">
        <v>22</v>
      </c>
      <c r="P7411" t="s">
        <v>23</v>
      </c>
      <c r="Q7411" t="s">
        <v>41</v>
      </c>
    </row>
    <row r="7412" spans="1:17" x14ac:dyDescent="0.2">
      <c r="A7412" s="2">
        <v>37905</v>
      </c>
      <c r="B7412" t="s">
        <v>53</v>
      </c>
      <c r="C7412" t="s">
        <v>98</v>
      </c>
      <c r="D7412" t="s">
        <v>50</v>
      </c>
      <c r="E7412" t="s">
        <v>50</v>
      </c>
      <c r="F7412">
        <v>44</v>
      </c>
      <c r="G7412">
        <v>14</v>
      </c>
      <c r="H7412">
        <v>0</v>
      </c>
      <c r="I7412">
        <v>0</v>
      </c>
      <c r="J7412">
        <v>2</v>
      </c>
      <c r="K7412">
        <v>0</v>
      </c>
      <c r="L7412" t="s">
        <v>291</v>
      </c>
      <c r="M7412" t="s">
        <v>323</v>
      </c>
      <c r="N7412" t="s">
        <v>53</v>
      </c>
      <c r="O7412" t="s">
        <v>22</v>
      </c>
      <c r="P7412" t="s">
        <v>23</v>
      </c>
      <c r="Q7412" t="s">
        <v>24</v>
      </c>
    </row>
    <row r="7413" spans="1:17" x14ac:dyDescent="0.2">
      <c r="A7413" s="2">
        <v>37905</v>
      </c>
      <c r="B7413" t="s">
        <v>211</v>
      </c>
      <c r="C7413" t="s">
        <v>207</v>
      </c>
      <c r="D7413" t="s">
        <v>36</v>
      </c>
      <c r="E7413" t="s">
        <v>36</v>
      </c>
      <c r="F7413">
        <v>157</v>
      </c>
      <c r="G7413">
        <v>74</v>
      </c>
      <c r="H7413">
        <v>0</v>
      </c>
      <c r="I7413">
        <v>0</v>
      </c>
      <c r="J7413">
        <v>0</v>
      </c>
      <c r="K7413">
        <v>0</v>
      </c>
      <c r="L7413" t="s">
        <v>20</v>
      </c>
      <c r="M7413" t="s">
        <v>373</v>
      </c>
      <c r="N7413" t="s">
        <v>211</v>
      </c>
      <c r="O7413" t="s">
        <v>22</v>
      </c>
      <c r="P7413" t="s">
        <v>23</v>
      </c>
      <c r="Q7413" t="s">
        <v>30</v>
      </c>
    </row>
    <row r="7414" spans="1:17" x14ac:dyDescent="0.2">
      <c r="A7414" s="2">
        <v>37905</v>
      </c>
      <c r="B7414" t="s">
        <v>128</v>
      </c>
      <c r="C7414" t="s">
        <v>110</v>
      </c>
      <c r="D7414" t="s">
        <v>36</v>
      </c>
      <c r="E7414" t="s">
        <v>36</v>
      </c>
      <c r="F7414">
        <v>42</v>
      </c>
      <c r="G7414">
        <v>36</v>
      </c>
      <c r="H7414">
        <v>0</v>
      </c>
      <c r="I7414">
        <v>0</v>
      </c>
      <c r="J7414">
        <v>0</v>
      </c>
      <c r="K7414">
        <v>0</v>
      </c>
      <c r="L7414" t="s">
        <v>28</v>
      </c>
      <c r="M7414" t="s">
        <v>130</v>
      </c>
      <c r="N7414" t="s">
        <v>128</v>
      </c>
      <c r="O7414" t="s">
        <v>22</v>
      </c>
      <c r="P7414" t="s">
        <v>23</v>
      </c>
      <c r="Q7414" t="s">
        <v>30</v>
      </c>
    </row>
    <row r="7415" spans="1:17" x14ac:dyDescent="0.2">
      <c r="A7415" s="2">
        <v>37905</v>
      </c>
      <c r="B7415" t="s">
        <v>180</v>
      </c>
      <c r="C7415" t="s">
        <v>89</v>
      </c>
      <c r="D7415" t="s">
        <v>50</v>
      </c>
      <c r="E7415" t="s">
        <v>50</v>
      </c>
      <c r="F7415">
        <v>8</v>
      </c>
      <c r="G7415">
        <v>6</v>
      </c>
      <c r="H7415">
        <v>0</v>
      </c>
      <c r="I7415">
        <v>0</v>
      </c>
      <c r="J7415">
        <v>0</v>
      </c>
      <c r="K7415">
        <v>0</v>
      </c>
      <c r="L7415" t="s">
        <v>291</v>
      </c>
      <c r="M7415" t="s">
        <v>181</v>
      </c>
      <c r="N7415" t="s">
        <v>180</v>
      </c>
      <c r="O7415" t="s">
        <v>22</v>
      </c>
      <c r="P7415" t="s">
        <v>23</v>
      </c>
      <c r="Q7415" t="s">
        <v>30</v>
      </c>
    </row>
    <row r="7416" spans="1:17" x14ac:dyDescent="0.2">
      <c r="A7416" s="2">
        <v>37905</v>
      </c>
      <c r="B7416" t="s">
        <v>208</v>
      </c>
      <c r="C7416" t="s">
        <v>404</v>
      </c>
      <c r="D7416" t="s">
        <v>36</v>
      </c>
      <c r="E7416" t="s">
        <v>36</v>
      </c>
      <c r="F7416">
        <v>101</v>
      </c>
      <c r="G7416">
        <v>128</v>
      </c>
      <c r="H7416">
        <v>0</v>
      </c>
      <c r="I7416">
        <v>0</v>
      </c>
      <c r="J7416">
        <v>3</v>
      </c>
      <c r="K7416">
        <v>0</v>
      </c>
      <c r="L7416" t="s">
        <v>20</v>
      </c>
      <c r="M7416" t="s">
        <v>398</v>
      </c>
      <c r="N7416" t="s">
        <v>208</v>
      </c>
      <c r="O7416" t="s">
        <v>22</v>
      </c>
      <c r="P7416" t="s">
        <v>23</v>
      </c>
      <c r="Q7416" t="s">
        <v>24</v>
      </c>
    </row>
    <row r="7417" spans="1:17" x14ac:dyDescent="0.2">
      <c r="A7417" s="2">
        <v>37905</v>
      </c>
      <c r="B7417" t="s">
        <v>168</v>
      </c>
      <c r="C7417" t="s">
        <v>328</v>
      </c>
      <c r="D7417" t="s">
        <v>50</v>
      </c>
      <c r="E7417" t="s">
        <v>50</v>
      </c>
      <c r="F7417">
        <v>47</v>
      </c>
      <c r="G7417">
        <v>86</v>
      </c>
      <c r="H7417">
        <v>0</v>
      </c>
      <c r="I7417">
        <v>0</v>
      </c>
      <c r="J7417">
        <v>0</v>
      </c>
      <c r="K7417">
        <v>0</v>
      </c>
      <c r="L7417" t="s">
        <v>28</v>
      </c>
      <c r="M7417" t="s">
        <v>318</v>
      </c>
      <c r="N7417" t="s">
        <v>168</v>
      </c>
      <c r="O7417" t="s">
        <v>22</v>
      </c>
      <c r="P7417" t="s">
        <v>23</v>
      </c>
      <c r="Q7417" t="s">
        <v>30</v>
      </c>
    </row>
    <row r="7418" spans="1:17" x14ac:dyDescent="0.2">
      <c r="A7418" s="2">
        <v>37905</v>
      </c>
      <c r="B7418" t="s">
        <v>176</v>
      </c>
      <c r="C7418" t="s">
        <v>449</v>
      </c>
      <c r="D7418" t="s">
        <v>115</v>
      </c>
      <c r="E7418" t="s">
        <v>115</v>
      </c>
      <c r="F7418">
        <v>105</v>
      </c>
      <c r="G7418">
        <v>110</v>
      </c>
      <c r="H7418">
        <v>0</v>
      </c>
      <c r="I7418">
        <v>0</v>
      </c>
      <c r="J7418">
        <v>2</v>
      </c>
      <c r="K7418">
        <v>2</v>
      </c>
      <c r="L7418" t="s">
        <v>28</v>
      </c>
      <c r="M7418" t="s">
        <v>246</v>
      </c>
      <c r="N7418" t="s">
        <v>176</v>
      </c>
      <c r="O7418" t="s">
        <v>22</v>
      </c>
      <c r="P7418" t="s">
        <v>23</v>
      </c>
      <c r="Q7418" t="s">
        <v>30</v>
      </c>
    </row>
    <row r="7419" spans="1:17" x14ac:dyDescent="0.2">
      <c r="A7419" s="2">
        <v>37906</v>
      </c>
      <c r="B7419" t="s">
        <v>25</v>
      </c>
      <c r="C7419" t="s">
        <v>185</v>
      </c>
      <c r="D7419" t="s">
        <v>19</v>
      </c>
      <c r="E7419" t="s">
        <v>27</v>
      </c>
      <c r="F7419">
        <v>1</v>
      </c>
      <c r="G7419">
        <v>46</v>
      </c>
      <c r="H7419">
        <v>0</v>
      </c>
      <c r="I7419">
        <v>0</v>
      </c>
      <c r="J7419">
        <v>1</v>
      </c>
      <c r="K7419">
        <v>0</v>
      </c>
      <c r="L7419" t="s">
        <v>28</v>
      </c>
      <c r="M7419" t="s">
        <v>941</v>
      </c>
      <c r="N7419" t="s">
        <v>89</v>
      </c>
      <c r="O7419" t="s">
        <v>122</v>
      </c>
      <c r="P7419" t="s">
        <v>23</v>
      </c>
      <c r="Q7419" t="s">
        <v>24</v>
      </c>
    </row>
    <row r="7420" spans="1:17" x14ac:dyDescent="0.2">
      <c r="A7420" s="2">
        <v>37906</v>
      </c>
      <c r="B7420" t="s">
        <v>172</v>
      </c>
      <c r="C7420" t="s">
        <v>141</v>
      </c>
      <c r="D7420" t="s">
        <v>36</v>
      </c>
      <c r="E7420" t="s">
        <v>36</v>
      </c>
      <c r="F7420">
        <v>139</v>
      </c>
      <c r="G7420">
        <v>123</v>
      </c>
      <c r="H7420">
        <v>0</v>
      </c>
      <c r="I7420">
        <v>0</v>
      </c>
      <c r="J7420">
        <v>0</v>
      </c>
      <c r="K7420">
        <v>0</v>
      </c>
      <c r="L7420" t="s">
        <v>20</v>
      </c>
      <c r="M7420" t="s">
        <v>616</v>
      </c>
      <c r="N7420" t="s">
        <v>172</v>
      </c>
      <c r="O7420" t="s">
        <v>22</v>
      </c>
      <c r="P7420" t="s">
        <v>23</v>
      </c>
      <c r="Q7420" t="s">
        <v>30</v>
      </c>
    </row>
    <row r="7421" spans="1:17" x14ac:dyDescent="0.2">
      <c r="A7421" s="2">
        <v>37906</v>
      </c>
      <c r="B7421" t="s">
        <v>756</v>
      </c>
      <c r="C7421" t="s">
        <v>267</v>
      </c>
      <c r="D7421" t="s">
        <v>36</v>
      </c>
      <c r="E7421" t="s">
        <v>36</v>
      </c>
      <c r="F7421">
        <v>162</v>
      </c>
      <c r="G7421">
        <v>85</v>
      </c>
      <c r="H7421">
        <v>0</v>
      </c>
      <c r="I7421">
        <v>0</v>
      </c>
      <c r="J7421">
        <v>3</v>
      </c>
      <c r="K7421">
        <v>1</v>
      </c>
      <c r="L7421" t="s">
        <v>20</v>
      </c>
      <c r="M7421" t="s">
        <v>801</v>
      </c>
      <c r="N7421" t="s">
        <v>756</v>
      </c>
      <c r="O7421" t="s">
        <v>22</v>
      </c>
      <c r="P7421" t="s">
        <v>23</v>
      </c>
      <c r="Q7421" t="s">
        <v>24</v>
      </c>
    </row>
    <row r="7422" spans="1:17" x14ac:dyDescent="0.2">
      <c r="A7422" s="2">
        <v>37906</v>
      </c>
      <c r="B7422" t="s">
        <v>61</v>
      </c>
      <c r="C7422" t="s">
        <v>35</v>
      </c>
      <c r="D7422" t="s">
        <v>36</v>
      </c>
      <c r="E7422" t="s">
        <v>36</v>
      </c>
      <c r="F7422">
        <v>108</v>
      </c>
      <c r="G7422">
        <v>136</v>
      </c>
      <c r="H7422">
        <v>0</v>
      </c>
      <c r="I7422">
        <v>0</v>
      </c>
      <c r="J7422">
        <v>1</v>
      </c>
      <c r="K7422">
        <v>0</v>
      </c>
      <c r="L7422" t="s">
        <v>20</v>
      </c>
      <c r="M7422" t="s">
        <v>429</v>
      </c>
      <c r="N7422" t="s">
        <v>61</v>
      </c>
      <c r="O7422" t="s">
        <v>22</v>
      </c>
      <c r="P7422" t="s">
        <v>23</v>
      </c>
      <c r="Q7422" t="s">
        <v>24</v>
      </c>
    </row>
    <row r="7423" spans="1:17" x14ac:dyDescent="0.2">
      <c r="A7423" s="2">
        <v>37906</v>
      </c>
      <c r="B7423" t="s">
        <v>374</v>
      </c>
      <c r="C7423" t="s">
        <v>250</v>
      </c>
      <c r="D7423" t="s">
        <v>36</v>
      </c>
      <c r="E7423" t="s">
        <v>36</v>
      </c>
      <c r="F7423">
        <v>132</v>
      </c>
      <c r="G7423">
        <v>99</v>
      </c>
      <c r="H7423">
        <v>0</v>
      </c>
      <c r="I7423">
        <v>0</v>
      </c>
      <c r="J7423">
        <v>1</v>
      </c>
      <c r="K7423">
        <v>3</v>
      </c>
      <c r="L7423" t="s">
        <v>20</v>
      </c>
      <c r="M7423" t="s">
        <v>375</v>
      </c>
      <c r="N7423" t="s">
        <v>374</v>
      </c>
      <c r="O7423" t="s">
        <v>22</v>
      </c>
      <c r="P7423" t="s">
        <v>23</v>
      </c>
      <c r="Q7423" t="s">
        <v>41</v>
      </c>
    </row>
    <row r="7424" spans="1:17" x14ac:dyDescent="0.2">
      <c r="A7424" s="2">
        <v>37906</v>
      </c>
      <c r="B7424" t="s">
        <v>196</v>
      </c>
      <c r="C7424" t="s">
        <v>339</v>
      </c>
      <c r="D7424" t="s">
        <v>36</v>
      </c>
      <c r="E7424" t="s">
        <v>36</v>
      </c>
      <c r="F7424">
        <v>141</v>
      </c>
      <c r="G7424">
        <v>103</v>
      </c>
      <c r="H7424">
        <v>0</v>
      </c>
      <c r="I7424">
        <v>0</v>
      </c>
      <c r="J7424">
        <v>2</v>
      </c>
      <c r="K7424">
        <v>0</v>
      </c>
      <c r="L7424" t="s">
        <v>20</v>
      </c>
      <c r="M7424" t="s">
        <v>917</v>
      </c>
      <c r="N7424" t="s">
        <v>196</v>
      </c>
      <c r="O7424" t="s">
        <v>22</v>
      </c>
      <c r="P7424" t="s">
        <v>23</v>
      </c>
      <c r="Q7424" t="s">
        <v>24</v>
      </c>
    </row>
    <row r="7425" spans="1:17" x14ac:dyDescent="0.2">
      <c r="A7425" s="2">
        <v>37906</v>
      </c>
      <c r="B7425" t="s">
        <v>34</v>
      </c>
      <c r="C7425" t="s">
        <v>296</v>
      </c>
      <c r="D7425" t="s">
        <v>36</v>
      </c>
      <c r="E7425" t="s">
        <v>36</v>
      </c>
      <c r="F7425">
        <v>114</v>
      </c>
      <c r="G7425">
        <v>129</v>
      </c>
      <c r="H7425">
        <v>0</v>
      </c>
      <c r="I7425">
        <v>0</v>
      </c>
      <c r="J7425">
        <v>1</v>
      </c>
      <c r="K7425">
        <v>0</v>
      </c>
      <c r="L7425" t="s">
        <v>20</v>
      </c>
      <c r="M7425" t="s">
        <v>37</v>
      </c>
      <c r="N7425" t="s">
        <v>34</v>
      </c>
      <c r="O7425" t="s">
        <v>22</v>
      </c>
      <c r="P7425" t="s">
        <v>23</v>
      </c>
      <c r="Q7425" t="s">
        <v>24</v>
      </c>
    </row>
    <row r="7426" spans="1:17" x14ac:dyDescent="0.2">
      <c r="A7426" s="2">
        <v>37906</v>
      </c>
      <c r="B7426" t="s">
        <v>167</v>
      </c>
      <c r="C7426" t="s">
        <v>442</v>
      </c>
      <c r="D7426" t="s">
        <v>115</v>
      </c>
      <c r="E7426" t="s">
        <v>57</v>
      </c>
      <c r="F7426">
        <v>45</v>
      </c>
      <c r="G7426">
        <v>70</v>
      </c>
      <c r="H7426">
        <v>0</v>
      </c>
      <c r="I7426">
        <v>0</v>
      </c>
      <c r="J7426">
        <v>3</v>
      </c>
      <c r="K7426">
        <v>0</v>
      </c>
      <c r="L7426" t="s">
        <v>28</v>
      </c>
      <c r="M7426" t="s">
        <v>625</v>
      </c>
      <c r="N7426" t="s">
        <v>167</v>
      </c>
      <c r="O7426" t="s">
        <v>22</v>
      </c>
      <c r="P7426" t="s">
        <v>23</v>
      </c>
      <c r="Q7426" t="s">
        <v>24</v>
      </c>
    </row>
    <row r="7427" spans="1:17" x14ac:dyDescent="0.2">
      <c r="A7427" s="2">
        <v>37906</v>
      </c>
      <c r="B7427" t="s">
        <v>164</v>
      </c>
      <c r="C7427" t="s">
        <v>213</v>
      </c>
      <c r="D7427" t="s">
        <v>115</v>
      </c>
      <c r="E7427" t="s">
        <v>115</v>
      </c>
      <c r="F7427">
        <v>75</v>
      </c>
      <c r="G7427">
        <v>137</v>
      </c>
      <c r="H7427">
        <v>0</v>
      </c>
      <c r="I7427">
        <v>0</v>
      </c>
      <c r="J7427">
        <v>3</v>
      </c>
      <c r="K7427">
        <v>0</v>
      </c>
      <c r="L7427" t="s">
        <v>570</v>
      </c>
      <c r="M7427" t="s">
        <v>392</v>
      </c>
      <c r="N7427" t="s">
        <v>391</v>
      </c>
      <c r="O7427" t="s">
        <v>122</v>
      </c>
      <c r="P7427" t="s">
        <v>23</v>
      </c>
      <c r="Q7427" t="s">
        <v>24</v>
      </c>
    </row>
    <row r="7428" spans="1:17" x14ac:dyDescent="0.2">
      <c r="A7428" s="2">
        <v>37906</v>
      </c>
      <c r="B7428" t="s">
        <v>391</v>
      </c>
      <c r="C7428" t="s">
        <v>402</v>
      </c>
      <c r="D7428" t="s">
        <v>115</v>
      </c>
      <c r="E7428" t="s">
        <v>115</v>
      </c>
      <c r="F7428">
        <v>117</v>
      </c>
      <c r="G7428">
        <v>109</v>
      </c>
      <c r="H7428">
        <v>0</v>
      </c>
      <c r="I7428">
        <v>0</v>
      </c>
      <c r="J7428">
        <v>2</v>
      </c>
      <c r="K7428">
        <v>2</v>
      </c>
      <c r="L7428" t="s">
        <v>570</v>
      </c>
      <c r="M7428" t="s">
        <v>392</v>
      </c>
      <c r="N7428" t="s">
        <v>391</v>
      </c>
      <c r="O7428" t="s">
        <v>22</v>
      </c>
      <c r="P7428" t="s">
        <v>23</v>
      </c>
      <c r="Q7428" t="s">
        <v>30</v>
      </c>
    </row>
    <row r="7429" spans="1:17" x14ac:dyDescent="0.2">
      <c r="A7429" s="2">
        <v>37906</v>
      </c>
      <c r="B7429" t="s">
        <v>617</v>
      </c>
      <c r="C7429" t="s">
        <v>352</v>
      </c>
      <c r="D7429" t="s">
        <v>36</v>
      </c>
      <c r="E7429" t="s">
        <v>36</v>
      </c>
      <c r="F7429">
        <v>111</v>
      </c>
      <c r="G7429">
        <v>135</v>
      </c>
      <c r="H7429">
        <v>0</v>
      </c>
      <c r="I7429">
        <v>0</v>
      </c>
      <c r="J7429">
        <v>3</v>
      </c>
      <c r="K7429">
        <v>0</v>
      </c>
      <c r="L7429" t="s">
        <v>20</v>
      </c>
      <c r="M7429" t="s">
        <v>618</v>
      </c>
      <c r="N7429" t="s">
        <v>617</v>
      </c>
      <c r="O7429" t="s">
        <v>22</v>
      </c>
      <c r="P7429" t="s">
        <v>23</v>
      </c>
      <c r="Q7429" t="s">
        <v>24</v>
      </c>
    </row>
    <row r="7430" spans="1:17" x14ac:dyDescent="0.2">
      <c r="A7430" s="2">
        <v>37906</v>
      </c>
      <c r="B7430" t="s">
        <v>380</v>
      </c>
      <c r="C7430" t="s">
        <v>828</v>
      </c>
      <c r="D7430" t="s">
        <v>36</v>
      </c>
      <c r="E7430" t="s">
        <v>36</v>
      </c>
      <c r="F7430">
        <v>113</v>
      </c>
      <c r="G7430">
        <v>154</v>
      </c>
      <c r="H7430">
        <v>0</v>
      </c>
      <c r="I7430">
        <v>0</v>
      </c>
      <c r="J7430">
        <v>3</v>
      </c>
      <c r="K7430">
        <v>0</v>
      </c>
      <c r="L7430" t="s">
        <v>20</v>
      </c>
      <c r="M7430" t="s">
        <v>381</v>
      </c>
      <c r="N7430" t="s">
        <v>380</v>
      </c>
      <c r="O7430" t="s">
        <v>22</v>
      </c>
      <c r="P7430" t="s">
        <v>23</v>
      </c>
      <c r="Q7430" t="s">
        <v>24</v>
      </c>
    </row>
    <row r="7431" spans="1:17" x14ac:dyDescent="0.2">
      <c r="A7431" s="2">
        <v>37906</v>
      </c>
      <c r="B7431" t="s">
        <v>46</v>
      </c>
      <c r="C7431" t="s">
        <v>548</v>
      </c>
      <c r="D7431" t="s">
        <v>36</v>
      </c>
      <c r="E7431" t="s">
        <v>36</v>
      </c>
      <c r="F7431">
        <v>106</v>
      </c>
      <c r="G7431">
        <v>148</v>
      </c>
      <c r="H7431">
        <v>0</v>
      </c>
      <c r="I7431">
        <v>0</v>
      </c>
      <c r="J7431">
        <v>1</v>
      </c>
      <c r="K7431">
        <v>1</v>
      </c>
      <c r="L7431" t="s">
        <v>20</v>
      </c>
      <c r="M7431" t="s">
        <v>685</v>
      </c>
      <c r="N7431" t="s">
        <v>46</v>
      </c>
      <c r="O7431" t="s">
        <v>22</v>
      </c>
      <c r="P7431" t="s">
        <v>23</v>
      </c>
      <c r="Q7431" t="s">
        <v>30</v>
      </c>
    </row>
    <row r="7432" spans="1:17" x14ac:dyDescent="0.2">
      <c r="A7432" s="2">
        <v>37906</v>
      </c>
      <c r="B7432" t="s">
        <v>45</v>
      </c>
      <c r="C7432" t="s">
        <v>197</v>
      </c>
      <c r="D7432" t="s">
        <v>36</v>
      </c>
      <c r="E7432" t="s">
        <v>36</v>
      </c>
      <c r="F7432">
        <v>50</v>
      </c>
      <c r="G7432">
        <v>175</v>
      </c>
      <c r="H7432">
        <v>0</v>
      </c>
      <c r="I7432">
        <v>0</v>
      </c>
      <c r="J7432">
        <v>3</v>
      </c>
      <c r="K7432">
        <v>0</v>
      </c>
      <c r="L7432" t="s">
        <v>20</v>
      </c>
      <c r="M7432" t="s">
        <v>47</v>
      </c>
      <c r="N7432" t="s">
        <v>45</v>
      </c>
      <c r="O7432" t="s">
        <v>22</v>
      </c>
      <c r="P7432" t="s">
        <v>23</v>
      </c>
      <c r="Q7432" t="s">
        <v>24</v>
      </c>
    </row>
    <row r="7433" spans="1:17" x14ac:dyDescent="0.2">
      <c r="A7433" s="2">
        <v>37907</v>
      </c>
      <c r="B7433" t="s">
        <v>979</v>
      </c>
      <c r="C7433" t="s">
        <v>363</v>
      </c>
      <c r="D7433" t="s">
        <v>115</v>
      </c>
      <c r="E7433" t="s">
        <v>115</v>
      </c>
      <c r="F7433">
        <v>191</v>
      </c>
      <c r="G7433">
        <v>92</v>
      </c>
      <c r="H7433">
        <v>0</v>
      </c>
      <c r="I7433">
        <v>0</v>
      </c>
      <c r="J7433">
        <v>0</v>
      </c>
      <c r="K7433">
        <v>2</v>
      </c>
      <c r="L7433" t="s">
        <v>570</v>
      </c>
      <c r="M7433" t="s">
        <v>245</v>
      </c>
      <c r="N7433" t="s">
        <v>113</v>
      </c>
      <c r="O7433" t="s">
        <v>122</v>
      </c>
      <c r="P7433" t="s">
        <v>23</v>
      </c>
      <c r="Q7433" t="s">
        <v>41</v>
      </c>
    </row>
    <row r="7434" spans="1:17" x14ac:dyDescent="0.2">
      <c r="A7434" s="2">
        <v>37907</v>
      </c>
      <c r="B7434" t="s">
        <v>113</v>
      </c>
      <c r="C7434" t="s">
        <v>389</v>
      </c>
      <c r="D7434" t="s">
        <v>115</v>
      </c>
      <c r="E7434" t="s">
        <v>115</v>
      </c>
      <c r="F7434">
        <v>49</v>
      </c>
      <c r="G7434">
        <v>147</v>
      </c>
      <c r="H7434">
        <v>0</v>
      </c>
      <c r="I7434">
        <v>0</v>
      </c>
      <c r="J7434">
        <v>3</v>
      </c>
      <c r="K7434">
        <v>1</v>
      </c>
      <c r="L7434" t="s">
        <v>570</v>
      </c>
      <c r="M7434" t="s">
        <v>245</v>
      </c>
      <c r="N7434" t="s">
        <v>113</v>
      </c>
      <c r="O7434" t="s">
        <v>22</v>
      </c>
      <c r="P7434" t="s">
        <v>23</v>
      </c>
      <c r="Q7434" t="s">
        <v>24</v>
      </c>
    </row>
    <row r="7435" spans="1:17" x14ac:dyDescent="0.2">
      <c r="A7435" s="2">
        <v>37909</v>
      </c>
      <c r="B7435" t="s">
        <v>363</v>
      </c>
      <c r="C7435" t="s">
        <v>389</v>
      </c>
      <c r="D7435" t="s">
        <v>115</v>
      </c>
      <c r="E7435" t="s">
        <v>115</v>
      </c>
      <c r="F7435">
        <v>92</v>
      </c>
      <c r="G7435">
        <v>147</v>
      </c>
      <c r="H7435">
        <v>0</v>
      </c>
      <c r="I7435">
        <v>0</v>
      </c>
      <c r="J7435">
        <v>2</v>
      </c>
      <c r="K7435">
        <v>2</v>
      </c>
      <c r="L7435" t="s">
        <v>570</v>
      </c>
      <c r="M7435" t="s">
        <v>245</v>
      </c>
      <c r="N7435" t="s">
        <v>113</v>
      </c>
      <c r="O7435" t="s">
        <v>122</v>
      </c>
      <c r="P7435" t="s">
        <v>23</v>
      </c>
      <c r="Q7435" t="s">
        <v>30</v>
      </c>
    </row>
    <row r="7436" spans="1:17" x14ac:dyDescent="0.2">
      <c r="A7436" s="2">
        <v>37909</v>
      </c>
      <c r="B7436" t="s">
        <v>26</v>
      </c>
      <c r="C7436" t="s">
        <v>18</v>
      </c>
      <c r="D7436" t="s">
        <v>27</v>
      </c>
      <c r="E7436" t="s">
        <v>19</v>
      </c>
      <c r="F7436">
        <v>5</v>
      </c>
      <c r="G7436">
        <v>22</v>
      </c>
      <c r="H7436">
        <v>0</v>
      </c>
      <c r="I7436">
        <v>0</v>
      </c>
      <c r="J7436">
        <v>0</v>
      </c>
      <c r="K7436">
        <v>2</v>
      </c>
      <c r="L7436" t="s">
        <v>28</v>
      </c>
      <c r="M7436" t="s">
        <v>348</v>
      </c>
      <c r="N7436" t="s">
        <v>77</v>
      </c>
      <c r="O7436" t="s">
        <v>122</v>
      </c>
      <c r="P7436" t="s">
        <v>23</v>
      </c>
      <c r="Q7436" t="s">
        <v>41</v>
      </c>
    </row>
    <row r="7437" spans="1:17" x14ac:dyDescent="0.2">
      <c r="A7437" s="2">
        <v>37909</v>
      </c>
      <c r="B7437" t="s">
        <v>113</v>
      </c>
      <c r="C7437" t="s">
        <v>979</v>
      </c>
      <c r="D7437" t="s">
        <v>115</v>
      </c>
      <c r="E7437" t="s">
        <v>115</v>
      </c>
      <c r="F7437">
        <v>49</v>
      </c>
      <c r="G7437">
        <v>191</v>
      </c>
      <c r="H7437">
        <v>0</v>
      </c>
      <c r="I7437">
        <v>0</v>
      </c>
      <c r="J7437">
        <v>4</v>
      </c>
      <c r="K7437">
        <v>0</v>
      </c>
      <c r="L7437" t="s">
        <v>570</v>
      </c>
      <c r="M7437" t="s">
        <v>245</v>
      </c>
      <c r="N7437" t="s">
        <v>113</v>
      </c>
      <c r="O7437" t="s">
        <v>22</v>
      </c>
      <c r="P7437" t="s">
        <v>23</v>
      </c>
      <c r="Q7437" t="s">
        <v>24</v>
      </c>
    </row>
    <row r="7438" spans="1:17" x14ac:dyDescent="0.2">
      <c r="A7438" s="2">
        <v>37909</v>
      </c>
      <c r="B7438" t="s">
        <v>469</v>
      </c>
      <c r="C7438" t="s">
        <v>462</v>
      </c>
      <c r="D7438" t="s">
        <v>115</v>
      </c>
      <c r="E7438" t="s">
        <v>115</v>
      </c>
      <c r="F7438">
        <v>100</v>
      </c>
      <c r="G7438">
        <v>137</v>
      </c>
      <c r="H7438">
        <v>0</v>
      </c>
      <c r="I7438">
        <v>0</v>
      </c>
      <c r="J7438">
        <v>5</v>
      </c>
      <c r="K7438">
        <v>0</v>
      </c>
      <c r="L7438" t="s">
        <v>570</v>
      </c>
      <c r="M7438" t="s">
        <v>470</v>
      </c>
      <c r="N7438" t="s">
        <v>469</v>
      </c>
      <c r="O7438" t="s">
        <v>22</v>
      </c>
      <c r="P7438" t="s">
        <v>23</v>
      </c>
      <c r="Q7438" t="s">
        <v>24</v>
      </c>
    </row>
    <row r="7439" spans="1:17" x14ac:dyDescent="0.2">
      <c r="A7439" s="2">
        <v>37910</v>
      </c>
      <c r="B7439" t="s">
        <v>114</v>
      </c>
      <c r="C7439" t="s">
        <v>388</v>
      </c>
      <c r="D7439" t="s">
        <v>115</v>
      </c>
      <c r="E7439" t="s">
        <v>115</v>
      </c>
      <c r="F7439">
        <v>68</v>
      </c>
      <c r="G7439">
        <v>133</v>
      </c>
      <c r="H7439">
        <v>0</v>
      </c>
      <c r="I7439">
        <v>0</v>
      </c>
      <c r="J7439">
        <v>2</v>
      </c>
      <c r="K7439">
        <v>0</v>
      </c>
      <c r="L7439" t="s">
        <v>28</v>
      </c>
      <c r="M7439" t="s">
        <v>226</v>
      </c>
      <c r="N7439" t="s">
        <v>114</v>
      </c>
      <c r="O7439" t="s">
        <v>22</v>
      </c>
      <c r="P7439" t="s">
        <v>23</v>
      </c>
      <c r="Q7439" t="s">
        <v>24</v>
      </c>
    </row>
    <row r="7440" spans="1:17" x14ac:dyDescent="0.2">
      <c r="A7440" s="2">
        <v>37911</v>
      </c>
      <c r="B7440" t="s">
        <v>177</v>
      </c>
      <c r="C7440" t="s">
        <v>464</v>
      </c>
      <c r="D7440" t="s">
        <v>115</v>
      </c>
      <c r="E7440" t="s">
        <v>115</v>
      </c>
      <c r="F7440">
        <v>83</v>
      </c>
      <c r="G7440">
        <v>107</v>
      </c>
      <c r="H7440">
        <v>0</v>
      </c>
      <c r="I7440">
        <v>0</v>
      </c>
      <c r="J7440">
        <v>1</v>
      </c>
      <c r="K7440">
        <v>0</v>
      </c>
      <c r="L7440" t="s">
        <v>570</v>
      </c>
      <c r="M7440" t="s">
        <v>640</v>
      </c>
      <c r="N7440" t="s">
        <v>177</v>
      </c>
      <c r="O7440" t="s">
        <v>22</v>
      </c>
      <c r="P7440" t="s">
        <v>23</v>
      </c>
      <c r="Q7440" t="s">
        <v>24</v>
      </c>
    </row>
    <row r="7441" spans="1:17" x14ac:dyDescent="0.2">
      <c r="A7441" s="2">
        <v>37911</v>
      </c>
      <c r="B7441" t="s">
        <v>113</v>
      </c>
      <c r="C7441" t="s">
        <v>363</v>
      </c>
      <c r="D7441" t="s">
        <v>115</v>
      </c>
      <c r="E7441" t="s">
        <v>115</v>
      </c>
      <c r="F7441">
        <v>49</v>
      </c>
      <c r="G7441">
        <v>92</v>
      </c>
      <c r="H7441">
        <v>0</v>
      </c>
      <c r="I7441">
        <v>0</v>
      </c>
      <c r="J7441">
        <v>6</v>
      </c>
      <c r="K7441">
        <v>0</v>
      </c>
      <c r="L7441" t="s">
        <v>570</v>
      </c>
      <c r="M7441" t="s">
        <v>245</v>
      </c>
      <c r="N7441" t="s">
        <v>113</v>
      </c>
      <c r="O7441" t="s">
        <v>22</v>
      </c>
      <c r="P7441" t="s">
        <v>23</v>
      </c>
      <c r="Q7441" t="s">
        <v>24</v>
      </c>
    </row>
    <row r="7442" spans="1:17" x14ac:dyDescent="0.2">
      <c r="A7442" s="2">
        <v>37911</v>
      </c>
      <c r="B7442" t="s">
        <v>389</v>
      </c>
      <c r="C7442" t="s">
        <v>979</v>
      </c>
      <c r="D7442" t="s">
        <v>115</v>
      </c>
      <c r="E7442" t="s">
        <v>115</v>
      </c>
      <c r="F7442">
        <v>147</v>
      </c>
      <c r="G7442">
        <v>191</v>
      </c>
      <c r="H7442">
        <v>0</v>
      </c>
      <c r="I7442">
        <v>0</v>
      </c>
      <c r="J7442">
        <v>4</v>
      </c>
      <c r="K7442">
        <v>0</v>
      </c>
      <c r="L7442" t="s">
        <v>570</v>
      </c>
      <c r="M7442" t="s">
        <v>245</v>
      </c>
      <c r="N7442" t="s">
        <v>113</v>
      </c>
      <c r="O7442" t="s">
        <v>122</v>
      </c>
      <c r="P7442" t="s">
        <v>23</v>
      </c>
      <c r="Q7442" t="s">
        <v>24</v>
      </c>
    </row>
    <row r="7443" spans="1:17" x14ac:dyDescent="0.2">
      <c r="A7443" s="2">
        <v>37912</v>
      </c>
      <c r="B7443" t="s">
        <v>469</v>
      </c>
      <c r="C7443" t="s">
        <v>462</v>
      </c>
      <c r="D7443" t="s">
        <v>115</v>
      </c>
      <c r="E7443" t="s">
        <v>115</v>
      </c>
      <c r="F7443">
        <v>100</v>
      </c>
      <c r="G7443">
        <v>137</v>
      </c>
      <c r="H7443">
        <v>0</v>
      </c>
      <c r="I7443">
        <v>0</v>
      </c>
      <c r="J7443">
        <v>8</v>
      </c>
      <c r="K7443">
        <v>0</v>
      </c>
      <c r="L7443" t="s">
        <v>570</v>
      </c>
      <c r="M7443" t="s">
        <v>470</v>
      </c>
      <c r="N7443" t="s">
        <v>469</v>
      </c>
      <c r="O7443" t="s">
        <v>22</v>
      </c>
      <c r="P7443" t="s">
        <v>23</v>
      </c>
      <c r="Q7443" t="s">
        <v>24</v>
      </c>
    </row>
    <row r="7444" spans="1:17" x14ac:dyDescent="0.2">
      <c r="A7444" s="2">
        <v>37913</v>
      </c>
      <c r="B7444" t="s">
        <v>239</v>
      </c>
      <c r="C7444" t="s">
        <v>459</v>
      </c>
      <c r="D7444" t="s">
        <v>115</v>
      </c>
      <c r="E7444" t="s">
        <v>115</v>
      </c>
      <c r="F7444">
        <v>102</v>
      </c>
      <c r="G7444">
        <v>164</v>
      </c>
      <c r="H7444">
        <v>0</v>
      </c>
      <c r="I7444">
        <v>0</v>
      </c>
      <c r="J7444">
        <v>6</v>
      </c>
      <c r="K7444">
        <v>0</v>
      </c>
      <c r="L7444" t="s">
        <v>570</v>
      </c>
      <c r="M7444" t="s">
        <v>240</v>
      </c>
      <c r="N7444" t="s">
        <v>239</v>
      </c>
      <c r="O7444" t="s">
        <v>22</v>
      </c>
      <c r="P7444" t="s">
        <v>23</v>
      </c>
      <c r="Q7444" t="s">
        <v>24</v>
      </c>
    </row>
    <row r="7445" spans="1:17" x14ac:dyDescent="0.2">
      <c r="A7445" s="2">
        <v>37913</v>
      </c>
      <c r="B7445" t="s">
        <v>443</v>
      </c>
      <c r="C7445" t="s">
        <v>913</v>
      </c>
      <c r="D7445" t="s">
        <v>115</v>
      </c>
      <c r="E7445" t="s">
        <v>115</v>
      </c>
      <c r="F7445">
        <v>95</v>
      </c>
      <c r="G7445">
        <v>149</v>
      </c>
      <c r="H7445">
        <v>0</v>
      </c>
      <c r="I7445">
        <v>0</v>
      </c>
      <c r="J7445">
        <v>2</v>
      </c>
      <c r="K7445">
        <v>0</v>
      </c>
      <c r="L7445" t="s">
        <v>570</v>
      </c>
      <c r="M7445" t="s">
        <v>443</v>
      </c>
      <c r="N7445" t="s">
        <v>443</v>
      </c>
      <c r="O7445" t="s">
        <v>22</v>
      </c>
      <c r="P7445" t="s">
        <v>23</v>
      </c>
      <c r="Q7445" t="s">
        <v>24</v>
      </c>
    </row>
    <row r="7446" spans="1:17" x14ac:dyDescent="0.2">
      <c r="A7446" s="2">
        <v>37913</v>
      </c>
      <c r="B7446" t="s">
        <v>583</v>
      </c>
      <c r="C7446" t="s">
        <v>176</v>
      </c>
      <c r="D7446" t="s">
        <v>115</v>
      </c>
      <c r="E7446" t="s">
        <v>115</v>
      </c>
      <c r="F7446">
        <v>145</v>
      </c>
      <c r="G7446">
        <v>105</v>
      </c>
      <c r="H7446">
        <v>0</v>
      </c>
      <c r="I7446">
        <v>0</v>
      </c>
      <c r="J7446">
        <v>1</v>
      </c>
      <c r="K7446">
        <v>0</v>
      </c>
      <c r="L7446" t="s">
        <v>570</v>
      </c>
      <c r="M7446" t="s">
        <v>584</v>
      </c>
      <c r="N7446" t="s">
        <v>583</v>
      </c>
      <c r="O7446" t="s">
        <v>22</v>
      </c>
      <c r="P7446" t="s">
        <v>23</v>
      </c>
      <c r="Q7446" t="s">
        <v>24</v>
      </c>
    </row>
    <row r="7447" spans="1:17" x14ac:dyDescent="0.2">
      <c r="A7447" s="2">
        <v>37913</v>
      </c>
      <c r="B7447" t="s">
        <v>425</v>
      </c>
      <c r="C7447" t="s">
        <v>133</v>
      </c>
      <c r="D7447" t="s">
        <v>115</v>
      </c>
      <c r="E7447" t="s">
        <v>115</v>
      </c>
      <c r="F7447">
        <v>98</v>
      </c>
      <c r="G7447">
        <v>39</v>
      </c>
      <c r="H7447">
        <v>0</v>
      </c>
      <c r="I7447">
        <v>0</v>
      </c>
      <c r="J7447">
        <v>1</v>
      </c>
      <c r="K7447">
        <v>0</v>
      </c>
      <c r="L7447" t="s">
        <v>570</v>
      </c>
      <c r="M7447" t="s">
        <v>240</v>
      </c>
      <c r="N7447" t="s">
        <v>239</v>
      </c>
      <c r="O7447" t="s">
        <v>122</v>
      </c>
      <c r="P7447" t="s">
        <v>23</v>
      </c>
      <c r="Q7447" t="s">
        <v>24</v>
      </c>
    </row>
    <row r="7448" spans="1:17" x14ac:dyDescent="0.2">
      <c r="A7448" s="2">
        <v>37914</v>
      </c>
      <c r="B7448" t="s">
        <v>402</v>
      </c>
      <c r="C7448" t="s">
        <v>213</v>
      </c>
      <c r="D7448" t="s">
        <v>115</v>
      </c>
      <c r="E7448" t="s">
        <v>115</v>
      </c>
      <c r="F7448">
        <v>109</v>
      </c>
      <c r="G7448">
        <v>137</v>
      </c>
      <c r="H7448">
        <v>0</v>
      </c>
      <c r="I7448">
        <v>0</v>
      </c>
      <c r="J7448">
        <v>4</v>
      </c>
      <c r="K7448">
        <v>0</v>
      </c>
      <c r="L7448" t="s">
        <v>570</v>
      </c>
      <c r="M7448" t="s">
        <v>1002</v>
      </c>
      <c r="N7448" t="s">
        <v>402</v>
      </c>
      <c r="O7448" t="s">
        <v>22</v>
      </c>
      <c r="P7448" t="s">
        <v>23</v>
      </c>
      <c r="Q7448" t="s">
        <v>24</v>
      </c>
    </row>
    <row r="7449" spans="1:17" x14ac:dyDescent="0.2">
      <c r="A7449" s="2">
        <v>37914</v>
      </c>
      <c r="B7449" t="s">
        <v>164</v>
      </c>
      <c r="C7449" t="s">
        <v>391</v>
      </c>
      <c r="D7449" t="s">
        <v>115</v>
      </c>
      <c r="E7449" t="s">
        <v>115</v>
      </c>
      <c r="F7449">
        <v>75</v>
      </c>
      <c r="G7449">
        <v>117</v>
      </c>
      <c r="H7449">
        <v>0</v>
      </c>
      <c r="I7449">
        <v>0</v>
      </c>
      <c r="J7449">
        <v>5</v>
      </c>
      <c r="K7449">
        <v>1</v>
      </c>
      <c r="L7449" t="s">
        <v>570</v>
      </c>
      <c r="M7449" t="s">
        <v>1002</v>
      </c>
      <c r="N7449" t="s">
        <v>402</v>
      </c>
      <c r="O7449" t="s">
        <v>122</v>
      </c>
      <c r="P7449" t="s">
        <v>23</v>
      </c>
      <c r="Q7449" t="s">
        <v>24</v>
      </c>
    </row>
    <row r="7450" spans="1:17" x14ac:dyDescent="0.2">
      <c r="A7450" s="2">
        <v>37915</v>
      </c>
      <c r="B7450" t="s">
        <v>459</v>
      </c>
      <c r="C7450" t="s">
        <v>425</v>
      </c>
      <c r="D7450" t="s">
        <v>115</v>
      </c>
      <c r="E7450" t="s">
        <v>115</v>
      </c>
      <c r="F7450">
        <v>164</v>
      </c>
      <c r="G7450">
        <v>98</v>
      </c>
      <c r="H7450">
        <v>0</v>
      </c>
      <c r="I7450">
        <v>0</v>
      </c>
      <c r="J7450">
        <v>0</v>
      </c>
      <c r="K7450">
        <v>2</v>
      </c>
      <c r="L7450" t="s">
        <v>570</v>
      </c>
      <c r="M7450" t="s">
        <v>240</v>
      </c>
      <c r="N7450" t="s">
        <v>239</v>
      </c>
      <c r="O7450" t="s">
        <v>122</v>
      </c>
      <c r="P7450" t="s">
        <v>23</v>
      </c>
      <c r="Q7450" t="s">
        <v>41</v>
      </c>
    </row>
    <row r="7451" spans="1:17" x14ac:dyDescent="0.2">
      <c r="A7451" s="2">
        <v>37915</v>
      </c>
      <c r="B7451" t="s">
        <v>239</v>
      </c>
      <c r="C7451" t="s">
        <v>133</v>
      </c>
      <c r="D7451" t="s">
        <v>115</v>
      </c>
      <c r="E7451" t="s">
        <v>115</v>
      </c>
      <c r="F7451">
        <v>102</v>
      </c>
      <c r="G7451">
        <v>39</v>
      </c>
      <c r="H7451">
        <v>0</v>
      </c>
      <c r="I7451">
        <v>0</v>
      </c>
      <c r="J7451">
        <v>3</v>
      </c>
      <c r="K7451">
        <v>1</v>
      </c>
      <c r="L7451" t="s">
        <v>570</v>
      </c>
      <c r="M7451" t="s">
        <v>240</v>
      </c>
      <c r="N7451" t="s">
        <v>239</v>
      </c>
      <c r="O7451" t="s">
        <v>22</v>
      </c>
      <c r="P7451" t="s">
        <v>23</v>
      </c>
      <c r="Q7451" t="s">
        <v>24</v>
      </c>
    </row>
    <row r="7452" spans="1:17" x14ac:dyDescent="0.2">
      <c r="A7452" s="2">
        <v>37916</v>
      </c>
      <c r="B7452" t="s">
        <v>402</v>
      </c>
      <c r="C7452" t="s">
        <v>391</v>
      </c>
      <c r="D7452" t="s">
        <v>115</v>
      </c>
      <c r="E7452" t="s">
        <v>115</v>
      </c>
      <c r="F7452">
        <v>94</v>
      </c>
      <c r="G7452">
        <v>99</v>
      </c>
      <c r="H7452">
        <v>0</v>
      </c>
      <c r="I7452">
        <v>0</v>
      </c>
      <c r="J7452">
        <v>3</v>
      </c>
      <c r="K7452">
        <v>1</v>
      </c>
      <c r="L7452" t="s">
        <v>570</v>
      </c>
      <c r="M7452" t="s">
        <v>1002</v>
      </c>
      <c r="N7452" t="s">
        <v>402</v>
      </c>
      <c r="O7452" t="s">
        <v>22</v>
      </c>
      <c r="P7452" t="s">
        <v>23</v>
      </c>
      <c r="Q7452" t="s">
        <v>24</v>
      </c>
    </row>
    <row r="7453" spans="1:17" x14ac:dyDescent="0.2">
      <c r="A7453" s="2">
        <v>37916</v>
      </c>
      <c r="B7453" t="s">
        <v>213</v>
      </c>
      <c r="C7453" t="s">
        <v>164</v>
      </c>
      <c r="D7453" t="s">
        <v>115</v>
      </c>
      <c r="E7453" t="s">
        <v>115</v>
      </c>
      <c r="F7453">
        <v>141</v>
      </c>
      <c r="G7453">
        <v>52</v>
      </c>
      <c r="H7453">
        <v>0</v>
      </c>
      <c r="I7453">
        <v>0</v>
      </c>
      <c r="J7453">
        <v>1</v>
      </c>
      <c r="K7453">
        <v>3</v>
      </c>
      <c r="L7453" t="s">
        <v>570</v>
      </c>
      <c r="M7453" t="s">
        <v>1002</v>
      </c>
      <c r="N7453" t="s">
        <v>402</v>
      </c>
      <c r="O7453" t="s">
        <v>122</v>
      </c>
      <c r="P7453" t="s">
        <v>23</v>
      </c>
      <c r="Q7453" t="s">
        <v>41</v>
      </c>
    </row>
    <row r="7454" spans="1:17" x14ac:dyDescent="0.2">
      <c r="A7454" s="2">
        <v>37916</v>
      </c>
      <c r="B7454" t="s">
        <v>388</v>
      </c>
      <c r="C7454" t="s">
        <v>617</v>
      </c>
      <c r="D7454" t="s">
        <v>115</v>
      </c>
      <c r="E7454" t="s">
        <v>36</v>
      </c>
      <c r="F7454">
        <v>133</v>
      </c>
      <c r="G7454">
        <v>104</v>
      </c>
      <c r="H7454">
        <v>0</v>
      </c>
      <c r="I7454">
        <v>0</v>
      </c>
      <c r="J7454">
        <v>3</v>
      </c>
      <c r="K7454">
        <v>1</v>
      </c>
      <c r="L7454" t="s">
        <v>1101</v>
      </c>
      <c r="M7454" t="s">
        <v>1102</v>
      </c>
      <c r="N7454" t="s">
        <v>388</v>
      </c>
      <c r="O7454" t="s">
        <v>22</v>
      </c>
      <c r="P7454" t="s">
        <v>23</v>
      </c>
      <c r="Q7454" t="s">
        <v>24</v>
      </c>
    </row>
    <row r="7455" spans="1:17" x14ac:dyDescent="0.2">
      <c r="A7455" s="2">
        <v>37916</v>
      </c>
      <c r="B7455" t="s">
        <v>443</v>
      </c>
      <c r="C7455" t="s">
        <v>913</v>
      </c>
      <c r="D7455" t="s">
        <v>115</v>
      </c>
      <c r="E7455" t="s">
        <v>115</v>
      </c>
      <c r="F7455">
        <v>102</v>
      </c>
      <c r="G7455">
        <v>138</v>
      </c>
      <c r="H7455">
        <v>0</v>
      </c>
      <c r="I7455">
        <v>0</v>
      </c>
      <c r="J7455">
        <v>0</v>
      </c>
      <c r="K7455">
        <v>0</v>
      </c>
      <c r="L7455" t="s">
        <v>570</v>
      </c>
      <c r="M7455" t="s">
        <v>443</v>
      </c>
      <c r="N7455" t="s">
        <v>443</v>
      </c>
      <c r="O7455" t="s">
        <v>22</v>
      </c>
      <c r="P7455" t="s">
        <v>23</v>
      </c>
      <c r="Q7455" t="s">
        <v>30</v>
      </c>
    </row>
    <row r="7456" spans="1:17" x14ac:dyDescent="0.2">
      <c r="A7456" s="2">
        <v>37917</v>
      </c>
      <c r="B7456" t="s">
        <v>224</v>
      </c>
      <c r="C7456" t="s">
        <v>45</v>
      </c>
      <c r="D7456" t="s">
        <v>36</v>
      </c>
      <c r="E7456" t="s">
        <v>36</v>
      </c>
      <c r="F7456">
        <v>69</v>
      </c>
      <c r="G7456">
        <v>48</v>
      </c>
      <c r="H7456">
        <v>0</v>
      </c>
      <c r="I7456">
        <v>0</v>
      </c>
      <c r="J7456">
        <v>1</v>
      </c>
      <c r="K7456">
        <v>4</v>
      </c>
      <c r="L7456" t="s">
        <v>1101</v>
      </c>
      <c r="M7456" t="s">
        <v>1102</v>
      </c>
      <c r="N7456" t="s">
        <v>388</v>
      </c>
      <c r="O7456" t="s">
        <v>122</v>
      </c>
      <c r="P7456" t="s">
        <v>23</v>
      </c>
      <c r="Q7456" t="s">
        <v>41</v>
      </c>
    </row>
    <row r="7457" spans="1:17" x14ac:dyDescent="0.2">
      <c r="A7457" s="2">
        <v>37918</v>
      </c>
      <c r="B7457" t="s">
        <v>402</v>
      </c>
      <c r="C7457" t="s">
        <v>164</v>
      </c>
      <c r="D7457" t="s">
        <v>115</v>
      </c>
      <c r="E7457" t="s">
        <v>115</v>
      </c>
      <c r="F7457">
        <v>94</v>
      </c>
      <c r="G7457">
        <v>52</v>
      </c>
      <c r="H7457">
        <v>0</v>
      </c>
      <c r="I7457">
        <v>0</v>
      </c>
      <c r="J7457">
        <v>1</v>
      </c>
      <c r="K7457">
        <v>0</v>
      </c>
      <c r="L7457" t="s">
        <v>570</v>
      </c>
      <c r="M7457" t="s">
        <v>1002</v>
      </c>
      <c r="N7457" t="s">
        <v>402</v>
      </c>
      <c r="O7457" t="s">
        <v>22</v>
      </c>
      <c r="P7457" t="s">
        <v>23</v>
      </c>
      <c r="Q7457" t="s">
        <v>24</v>
      </c>
    </row>
    <row r="7458" spans="1:17" x14ac:dyDescent="0.2">
      <c r="A7458" s="2">
        <v>37918</v>
      </c>
      <c r="B7458" t="s">
        <v>213</v>
      </c>
      <c r="C7458" t="s">
        <v>391</v>
      </c>
      <c r="D7458" t="s">
        <v>115</v>
      </c>
      <c r="E7458" t="s">
        <v>115</v>
      </c>
      <c r="F7458">
        <v>141</v>
      </c>
      <c r="G7458">
        <v>99</v>
      </c>
      <c r="H7458">
        <v>0</v>
      </c>
      <c r="I7458">
        <v>0</v>
      </c>
      <c r="J7458">
        <v>2</v>
      </c>
      <c r="K7458">
        <v>1</v>
      </c>
      <c r="L7458" t="s">
        <v>570</v>
      </c>
      <c r="M7458" t="s">
        <v>1002</v>
      </c>
      <c r="N7458" t="s">
        <v>402</v>
      </c>
      <c r="O7458" t="s">
        <v>122</v>
      </c>
      <c r="P7458" t="s">
        <v>23</v>
      </c>
      <c r="Q7458" t="s">
        <v>24</v>
      </c>
    </row>
    <row r="7459" spans="1:17" x14ac:dyDescent="0.2">
      <c r="A7459" s="2">
        <v>37918</v>
      </c>
      <c r="B7459" t="s">
        <v>459</v>
      </c>
      <c r="C7459" t="s">
        <v>133</v>
      </c>
      <c r="D7459" t="s">
        <v>115</v>
      </c>
      <c r="E7459" t="s">
        <v>115</v>
      </c>
      <c r="F7459">
        <v>163</v>
      </c>
      <c r="G7459">
        <v>22</v>
      </c>
      <c r="H7459">
        <v>0</v>
      </c>
      <c r="I7459">
        <v>0</v>
      </c>
      <c r="J7459">
        <v>0</v>
      </c>
      <c r="K7459">
        <v>7</v>
      </c>
      <c r="L7459" t="s">
        <v>570</v>
      </c>
      <c r="M7459" t="s">
        <v>240</v>
      </c>
      <c r="N7459" t="s">
        <v>239</v>
      </c>
      <c r="O7459" t="s">
        <v>122</v>
      </c>
      <c r="P7459" t="s">
        <v>23</v>
      </c>
      <c r="Q7459" t="s">
        <v>41</v>
      </c>
    </row>
    <row r="7460" spans="1:17" x14ac:dyDescent="0.2">
      <c r="A7460" s="2">
        <v>37918</v>
      </c>
      <c r="B7460" t="s">
        <v>239</v>
      </c>
      <c r="C7460" t="s">
        <v>425</v>
      </c>
      <c r="D7460" t="s">
        <v>115</v>
      </c>
      <c r="E7460" t="s">
        <v>115</v>
      </c>
      <c r="F7460">
        <v>80</v>
      </c>
      <c r="G7460">
        <v>98</v>
      </c>
      <c r="H7460">
        <v>0</v>
      </c>
      <c r="I7460">
        <v>0</v>
      </c>
      <c r="J7460">
        <v>2</v>
      </c>
      <c r="K7460">
        <v>0</v>
      </c>
      <c r="L7460" t="s">
        <v>570</v>
      </c>
      <c r="M7460" t="s">
        <v>240</v>
      </c>
      <c r="N7460" t="s">
        <v>239</v>
      </c>
      <c r="O7460" t="s">
        <v>22</v>
      </c>
      <c r="P7460" t="s">
        <v>23</v>
      </c>
      <c r="Q7460" t="s">
        <v>24</v>
      </c>
    </row>
    <row r="7461" spans="1:17" x14ac:dyDescent="0.2">
      <c r="A7461" s="2">
        <v>37921</v>
      </c>
      <c r="B7461" t="s">
        <v>163</v>
      </c>
      <c r="C7461" t="s">
        <v>167</v>
      </c>
      <c r="D7461" t="s">
        <v>115</v>
      </c>
      <c r="E7461" t="s">
        <v>115</v>
      </c>
      <c r="F7461">
        <v>119</v>
      </c>
      <c r="G7461">
        <v>42</v>
      </c>
      <c r="H7461">
        <v>0</v>
      </c>
      <c r="I7461">
        <v>0</v>
      </c>
      <c r="J7461">
        <v>1</v>
      </c>
      <c r="K7461">
        <v>3</v>
      </c>
      <c r="L7461" t="s">
        <v>570</v>
      </c>
      <c r="M7461" t="s">
        <v>1074</v>
      </c>
      <c r="N7461" t="s">
        <v>163</v>
      </c>
      <c r="O7461" t="s">
        <v>22</v>
      </c>
      <c r="P7461" t="s">
        <v>23</v>
      </c>
      <c r="Q7461" t="s">
        <v>41</v>
      </c>
    </row>
    <row r="7462" spans="1:17" x14ac:dyDescent="0.2">
      <c r="A7462" s="2">
        <v>37923</v>
      </c>
      <c r="B7462" t="s">
        <v>388</v>
      </c>
      <c r="C7462" t="s">
        <v>45</v>
      </c>
      <c r="D7462" t="s">
        <v>115</v>
      </c>
      <c r="E7462" t="s">
        <v>36</v>
      </c>
      <c r="F7462">
        <v>133</v>
      </c>
      <c r="G7462">
        <v>48</v>
      </c>
      <c r="H7462">
        <v>0</v>
      </c>
      <c r="I7462">
        <v>0</v>
      </c>
      <c r="J7462">
        <v>5</v>
      </c>
      <c r="K7462">
        <v>3</v>
      </c>
      <c r="L7462" t="s">
        <v>1101</v>
      </c>
      <c r="M7462" t="s">
        <v>1102</v>
      </c>
      <c r="N7462" t="s">
        <v>388</v>
      </c>
      <c r="O7462" t="s">
        <v>22</v>
      </c>
      <c r="P7462" t="s">
        <v>23</v>
      </c>
      <c r="Q7462" t="s">
        <v>24</v>
      </c>
    </row>
    <row r="7463" spans="1:17" x14ac:dyDescent="0.2">
      <c r="A7463" s="2">
        <v>37924</v>
      </c>
      <c r="B7463" t="s">
        <v>176</v>
      </c>
      <c r="C7463" t="s">
        <v>583</v>
      </c>
      <c r="D7463" t="s">
        <v>115</v>
      </c>
      <c r="E7463" t="s">
        <v>115</v>
      </c>
      <c r="F7463">
        <v>111</v>
      </c>
      <c r="G7463">
        <v>148</v>
      </c>
      <c r="H7463">
        <v>0</v>
      </c>
      <c r="I7463">
        <v>0</v>
      </c>
      <c r="J7463">
        <v>1</v>
      </c>
      <c r="K7463">
        <v>1</v>
      </c>
      <c r="L7463" t="s">
        <v>570</v>
      </c>
      <c r="M7463" t="s">
        <v>243</v>
      </c>
      <c r="N7463" t="s">
        <v>176</v>
      </c>
      <c r="O7463" t="s">
        <v>22</v>
      </c>
      <c r="P7463" t="s">
        <v>23</v>
      </c>
      <c r="Q7463" t="s">
        <v>30</v>
      </c>
    </row>
    <row r="7464" spans="1:17" x14ac:dyDescent="0.2">
      <c r="A7464" s="2">
        <v>37925</v>
      </c>
      <c r="B7464" t="s">
        <v>617</v>
      </c>
      <c r="C7464" t="s">
        <v>45</v>
      </c>
      <c r="D7464" t="s">
        <v>36</v>
      </c>
      <c r="E7464" t="s">
        <v>36</v>
      </c>
      <c r="F7464">
        <v>104</v>
      </c>
      <c r="G7464">
        <v>48</v>
      </c>
      <c r="H7464">
        <v>0</v>
      </c>
      <c r="I7464">
        <v>0</v>
      </c>
      <c r="J7464">
        <v>2</v>
      </c>
      <c r="K7464">
        <v>2</v>
      </c>
      <c r="L7464" t="s">
        <v>1101</v>
      </c>
      <c r="M7464" t="s">
        <v>1102</v>
      </c>
      <c r="N7464" t="s">
        <v>388</v>
      </c>
      <c r="O7464" t="s">
        <v>122</v>
      </c>
      <c r="P7464" t="s">
        <v>23</v>
      </c>
      <c r="Q7464" t="s">
        <v>30</v>
      </c>
    </row>
    <row r="7465" spans="1:17" x14ac:dyDescent="0.2">
      <c r="A7465" s="2">
        <v>37928</v>
      </c>
      <c r="B7465" t="s">
        <v>464</v>
      </c>
      <c r="C7465" t="s">
        <v>163</v>
      </c>
      <c r="D7465" t="s">
        <v>115</v>
      </c>
      <c r="E7465" t="s">
        <v>115</v>
      </c>
      <c r="F7465">
        <v>114</v>
      </c>
      <c r="G7465">
        <v>119</v>
      </c>
      <c r="H7465">
        <v>0</v>
      </c>
      <c r="I7465">
        <v>0</v>
      </c>
      <c r="J7465">
        <v>1</v>
      </c>
      <c r="K7465">
        <v>1</v>
      </c>
      <c r="L7465" t="s">
        <v>570</v>
      </c>
      <c r="M7465" t="s">
        <v>465</v>
      </c>
      <c r="N7465" t="s">
        <v>464</v>
      </c>
      <c r="O7465" t="s">
        <v>22</v>
      </c>
      <c r="P7465" t="s">
        <v>23</v>
      </c>
      <c r="Q7465" t="s">
        <v>30</v>
      </c>
    </row>
    <row r="7466" spans="1:17" x14ac:dyDescent="0.2">
      <c r="A7466" s="2">
        <v>37931</v>
      </c>
      <c r="B7466" t="s">
        <v>114</v>
      </c>
      <c r="C7466" t="s">
        <v>602</v>
      </c>
      <c r="D7466" t="s">
        <v>115</v>
      </c>
      <c r="E7466" t="s">
        <v>115</v>
      </c>
      <c r="F7466">
        <v>66</v>
      </c>
      <c r="G7466">
        <v>180</v>
      </c>
      <c r="H7466">
        <v>0</v>
      </c>
      <c r="I7466">
        <v>0</v>
      </c>
      <c r="J7466">
        <v>0</v>
      </c>
      <c r="K7466">
        <v>1</v>
      </c>
      <c r="L7466" t="s">
        <v>570</v>
      </c>
      <c r="M7466" t="s">
        <v>530</v>
      </c>
      <c r="N7466" t="s">
        <v>449</v>
      </c>
      <c r="O7466" t="s">
        <v>122</v>
      </c>
      <c r="P7466" t="s">
        <v>23</v>
      </c>
      <c r="Q7466" t="s">
        <v>41</v>
      </c>
    </row>
    <row r="7467" spans="1:17" x14ac:dyDescent="0.2">
      <c r="A7467" s="2">
        <v>37931</v>
      </c>
      <c r="B7467" t="s">
        <v>449</v>
      </c>
      <c r="C7467" t="s">
        <v>254</v>
      </c>
      <c r="D7467" t="s">
        <v>115</v>
      </c>
      <c r="E7467" t="s">
        <v>115</v>
      </c>
      <c r="F7467">
        <v>109</v>
      </c>
      <c r="G7467">
        <v>136</v>
      </c>
      <c r="H7467">
        <v>0</v>
      </c>
      <c r="I7467">
        <v>0</v>
      </c>
      <c r="J7467">
        <v>4</v>
      </c>
      <c r="K7467">
        <v>1</v>
      </c>
      <c r="L7467" t="s">
        <v>570</v>
      </c>
      <c r="M7467" t="s">
        <v>530</v>
      </c>
      <c r="N7467" t="s">
        <v>449</v>
      </c>
      <c r="O7467" t="s">
        <v>22</v>
      </c>
      <c r="P7467" t="s">
        <v>23</v>
      </c>
      <c r="Q7467" t="s">
        <v>24</v>
      </c>
    </row>
    <row r="7468" spans="1:17" x14ac:dyDescent="0.2">
      <c r="A7468" s="2">
        <v>37932</v>
      </c>
      <c r="B7468" t="s">
        <v>469</v>
      </c>
      <c r="C7468" t="s">
        <v>176</v>
      </c>
      <c r="D7468" t="s">
        <v>115</v>
      </c>
      <c r="E7468" t="s">
        <v>115</v>
      </c>
      <c r="F7468">
        <v>88</v>
      </c>
      <c r="G7468">
        <v>111</v>
      </c>
      <c r="H7468">
        <v>0</v>
      </c>
      <c r="I7468">
        <v>0</v>
      </c>
      <c r="J7468">
        <v>1</v>
      </c>
      <c r="K7468">
        <v>3</v>
      </c>
      <c r="L7468" t="s">
        <v>570</v>
      </c>
      <c r="M7468" t="s">
        <v>470</v>
      </c>
      <c r="N7468" t="s">
        <v>469</v>
      </c>
      <c r="O7468" t="s">
        <v>22</v>
      </c>
      <c r="P7468" t="s">
        <v>23</v>
      </c>
      <c r="Q7468" t="s">
        <v>41</v>
      </c>
    </row>
    <row r="7469" spans="1:17" x14ac:dyDescent="0.2">
      <c r="A7469" s="2">
        <v>37933</v>
      </c>
      <c r="B7469" t="s">
        <v>141</v>
      </c>
      <c r="C7469" t="s">
        <v>224</v>
      </c>
      <c r="D7469" t="s">
        <v>36</v>
      </c>
      <c r="E7469" t="s">
        <v>36</v>
      </c>
      <c r="F7469">
        <v>108</v>
      </c>
      <c r="G7469">
        <v>69</v>
      </c>
      <c r="H7469">
        <v>0</v>
      </c>
      <c r="I7469">
        <v>0</v>
      </c>
      <c r="J7469">
        <v>0</v>
      </c>
      <c r="K7469">
        <v>0</v>
      </c>
      <c r="L7469" t="s">
        <v>28</v>
      </c>
      <c r="M7469" t="s">
        <v>259</v>
      </c>
      <c r="N7469" t="s">
        <v>141</v>
      </c>
      <c r="O7469" t="s">
        <v>22</v>
      </c>
      <c r="P7469" t="s">
        <v>23</v>
      </c>
      <c r="Q7469" t="s">
        <v>30</v>
      </c>
    </row>
    <row r="7470" spans="1:17" x14ac:dyDescent="0.2">
      <c r="A7470" s="2">
        <v>37933</v>
      </c>
      <c r="B7470" t="s">
        <v>254</v>
      </c>
      <c r="C7470" t="s">
        <v>602</v>
      </c>
      <c r="D7470" t="s">
        <v>115</v>
      </c>
      <c r="E7470" t="s">
        <v>115</v>
      </c>
      <c r="F7470">
        <v>136</v>
      </c>
      <c r="G7470">
        <v>180</v>
      </c>
      <c r="H7470">
        <v>0</v>
      </c>
      <c r="I7470">
        <v>0</v>
      </c>
      <c r="J7470">
        <v>0</v>
      </c>
      <c r="K7470">
        <v>0</v>
      </c>
      <c r="L7470" t="s">
        <v>570</v>
      </c>
      <c r="M7470" t="s">
        <v>530</v>
      </c>
      <c r="N7470" t="s">
        <v>449</v>
      </c>
      <c r="O7470" t="s">
        <v>122</v>
      </c>
      <c r="P7470" t="s">
        <v>23</v>
      </c>
      <c r="Q7470" t="s">
        <v>30</v>
      </c>
    </row>
    <row r="7471" spans="1:17" x14ac:dyDescent="0.2">
      <c r="A7471" s="2">
        <v>37933</v>
      </c>
      <c r="B7471" t="s">
        <v>449</v>
      </c>
      <c r="C7471" t="s">
        <v>114</v>
      </c>
      <c r="D7471" t="s">
        <v>115</v>
      </c>
      <c r="E7471" t="s">
        <v>115</v>
      </c>
      <c r="F7471">
        <v>109</v>
      </c>
      <c r="G7471">
        <v>66</v>
      </c>
      <c r="H7471">
        <v>0</v>
      </c>
      <c r="I7471">
        <v>0</v>
      </c>
      <c r="J7471">
        <v>3</v>
      </c>
      <c r="K7471">
        <v>0</v>
      </c>
      <c r="L7471" t="s">
        <v>570</v>
      </c>
      <c r="M7471" t="s">
        <v>530</v>
      </c>
      <c r="N7471" t="s">
        <v>449</v>
      </c>
      <c r="O7471" t="s">
        <v>22</v>
      </c>
      <c r="P7471" t="s">
        <v>23</v>
      </c>
      <c r="Q7471" t="s">
        <v>24</v>
      </c>
    </row>
    <row r="7472" spans="1:17" x14ac:dyDescent="0.2">
      <c r="A7472" s="2">
        <v>37934</v>
      </c>
      <c r="B7472" t="s">
        <v>296</v>
      </c>
      <c r="C7472" t="s">
        <v>46</v>
      </c>
      <c r="D7472" t="s">
        <v>36</v>
      </c>
      <c r="E7472" t="s">
        <v>36</v>
      </c>
      <c r="F7472">
        <v>128</v>
      </c>
      <c r="G7472">
        <v>112</v>
      </c>
      <c r="H7472">
        <v>0</v>
      </c>
      <c r="I7472">
        <v>0</v>
      </c>
      <c r="J7472">
        <v>2</v>
      </c>
      <c r="K7472">
        <v>0</v>
      </c>
      <c r="L7472" t="s">
        <v>28</v>
      </c>
      <c r="M7472" t="s">
        <v>399</v>
      </c>
      <c r="N7472" t="s">
        <v>296</v>
      </c>
      <c r="O7472" t="s">
        <v>22</v>
      </c>
      <c r="P7472" t="s">
        <v>23</v>
      </c>
      <c r="Q7472" t="s">
        <v>24</v>
      </c>
    </row>
    <row r="7473" spans="1:17" x14ac:dyDescent="0.2">
      <c r="A7473" s="2">
        <v>37934</v>
      </c>
      <c r="B7473" t="s">
        <v>583</v>
      </c>
      <c r="C7473" t="s">
        <v>462</v>
      </c>
      <c r="D7473" t="s">
        <v>115</v>
      </c>
      <c r="E7473" t="s">
        <v>115</v>
      </c>
      <c r="F7473">
        <v>148</v>
      </c>
      <c r="G7473">
        <v>140</v>
      </c>
      <c r="H7473">
        <v>0</v>
      </c>
      <c r="I7473">
        <v>0</v>
      </c>
      <c r="J7473">
        <v>1</v>
      </c>
      <c r="K7473">
        <v>0</v>
      </c>
      <c r="L7473" t="s">
        <v>570</v>
      </c>
      <c r="M7473" t="s">
        <v>1103</v>
      </c>
      <c r="N7473" t="s">
        <v>583</v>
      </c>
      <c r="O7473" t="s">
        <v>22</v>
      </c>
      <c r="P7473" t="s">
        <v>23</v>
      </c>
      <c r="Q7473" t="s">
        <v>24</v>
      </c>
    </row>
    <row r="7474" spans="1:17" x14ac:dyDescent="0.2">
      <c r="A7474" s="2">
        <v>37935</v>
      </c>
      <c r="B7474" t="s">
        <v>254</v>
      </c>
      <c r="C7474" t="s">
        <v>114</v>
      </c>
      <c r="D7474" t="s">
        <v>115</v>
      </c>
      <c r="E7474" t="s">
        <v>115</v>
      </c>
      <c r="F7474">
        <v>136</v>
      </c>
      <c r="G7474">
        <v>66</v>
      </c>
      <c r="H7474">
        <v>0</v>
      </c>
      <c r="I7474">
        <v>0</v>
      </c>
      <c r="J7474">
        <v>2</v>
      </c>
      <c r="K7474">
        <v>1</v>
      </c>
      <c r="L7474" t="s">
        <v>570</v>
      </c>
      <c r="M7474" t="s">
        <v>530</v>
      </c>
      <c r="N7474" t="s">
        <v>449</v>
      </c>
      <c r="O7474" t="s">
        <v>122</v>
      </c>
      <c r="P7474" t="s">
        <v>23</v>
      </c>
      <c r="Q7474" t="s">
        <v>24</v>
      </c>
    </row>
    <row r="7475" spans="1:17" x14ac:dyDescent="0.2">
      <c r="A7475" s="2">
        <v>37935</v>
      </c>
      <c r="B7475" t="s">
        <v>449</v>
      </c>
      <c r="C7475" t="s">
        <v>602</v>
      </c>
      <c r="D7475" t="s">
        <v>115</v>
      </c>
      <c r="E7475" t="s">
        <v>115</v>
      </c>
      <c r="F7475">
        <v>109</v>
      </c>
      <c r="G7475">
        <v>180</v>
      </c>
      <c r="H7475">
        <v>0</v>
      </c>
      <c r="I7475">
        <v>0</v>
      </c>
      <c r="J7475">
        <v>0</v>
      </c>
      <c r="K7475">
        <v>0</v>
      </c>
      <c r="L7475" t="s">
        <v>570</v>
      </c>
      <c r="M7475" t="s">
        <v>530</v>
      </c>
      <c r="N7475" t="s">
        <v>449</v>
      </c>
      <c r="O7475" t="s">
        <v>22</v>
      </c>
      <c r="P7475" t="s">
        <v>23</v>
      </c>
      <c r="Q7475" t="s">
        <v>30</v>
      </c>
    </row>
    <row r="7476" spans="1:17" x14ac:dyDescent="0.2">
      <c r="A7476" s="2">
        <v>37936</v>
      </c>
      <c r="B7476" t="s">
        <v>208</v>
      </c>
      <c r="C7476" t="s">
        <v>211</v>
      </c>
      <c r="D7476" t="s">
        <v>36</v>
      </c>
      <c r="E7476" t="s">
        <v>36</v>
      </c>
      <c r="F7476">
        <v>101</v>
      </c>
      <c r="G7476">
        <v>156</v>
      </c>
      <c r="H7476">
        <v>0</v>
      </c>
      <c r="I7476">
        <v>0</v>
      </c>
      <c r="J7476">
        <v>2</v>
      </c>
      <c r="K7476">
        <v>1</v>
      </c>
      <c r="L7476" t="s">
        <v>28</v>
      </c>
      <c r="M7476" t="s">
        <v>398</v>
      </c>
      <c r="N7476" t="s">
        <v>208</v>
      </c>
      <c r="O7476" t="s">
        <v>22</v>
      </c>
      <c r="P7476" t="s">
        <v>23</v>
      </c>
      <c r="Q7476" t="s">
        <v>24</v>
      </c>
    </row>
    <row r="7477" spans="1:17" x14ac:dyDescent="0.2">
      <c r="A7477" s="2">
        <v>37937</v>
      </c>
      <c r="B7477" t="s">
        <v>802</v>
      </c>
      <c r="C7477" t="s">
        <v>876</v>
      </c>
      <c r="D7477" t="s">
        <v>36</v>
      </c>
      <c r="E7477" t="s">
        <v>36</v>
      </c>
      <c r="F7477">
        <v>166</v>
      </c>
      <c r="G7477">
        <v>193</v>
      </c>
      <c r="H7477">
        <v>0</v>
      </c>
      <c r="I7477">
        <v>0</v>
      </c>
      <c r="J7477">
        <v>3</v>
      </c>
      <c r="K7477">
        <v>1</v>
      </c>
      <c r="L7477" t="s">
        <v>28</v>
      </c>
      <c r="M7477" t="s">
        <v>916</v>
      </c>
      <c r="N7477" t="s">
        <v>802</v>
      </c>
      <c r="O7477" t="s">
        <v>22</v>
      </c>
      <c r="P7477" t="s">
        <v>23</v>
      </c>
      <c r="Q7477" t="s">
        <v>24</v>
      </c>
    </row>
    <row r="7478" spans="1:17" x14ac:dyDescent="0.2">
      <c r="A7478" s="2">
        <v>37937</v>
      </c>
      <c r="B7478" t="s">
        <v>167</v>
      </c>
      <c r="C7478" t="s">
        <v>163</v>
      </c>
      <c r="D7478" t="s">
        <v>115</v>
      </c>
      <c r="E7478" t="s">
        <v>115</v>
      </c>
      <c r="F7478">
        <v>42</v>
      </c>
      <c r="G7478">
        <v>119</v>
      </c>
      <c r="H7478">
        <v>0</v>
      </c>
      <c r="I7478">
        <v>0</v>
      </c>
      <c r="J7478">
        <v>3</v>
      </c>
      <c r="K7478">
        <v>0</v>
      </c>
      <c r="L7478" t="s">
        <v>570</v>
      </c>
      <c r="M7478" t="s">
        <v>625</v>
      </c>
      <c r="N7478" t="s">
        <v>167</v>
      </c>
      <c r="O7478" t="s">
        <v>22</v>
      </c>
      <c r="P7478" t="s">
        <v>23</v>
      </c>
      <c r="Q7478" t="s">
        <v>24</v>
      </c>
    </row>
    <row r="7479" spans="1:17" x14ac:dyDescent="0.2">
      <c r="A7479" s="2">
        <v>37937</v>
      </c>
      <c r="B7479" t="s">
        <v>464</v>
      </c>
      <c r="C7479" t="s">
        <v>177</v>
      </c>
      <c r="D7479" t="s">
        <v>115</v>
      </c>
      <c r="E7479" t="s">
        <v>115</v>
      </c>
      <c r="F7479">
        <v>114</v>
      </c>
      <c r="G7479">
        <v>71</v>
      </c>
      <c r="H7479">
        <v>0</v>
      </c>
      <c r="I7479">
        <v>0</v>
      </c>
      <c r="J7479">
        <v>0</v>
      </c>
      <c r="K7479">
        <v>2</v>
      </c>
      <c r="L7479" t="s">
        <v>570</v>
      </c>
      <c r="M7479" t="s">
        <v>465</v>
      </c>
      <c r="N7479" t="s">
        <v>464</v>
      </c>
      <c r="O7479" t="s">
        <v>22</v>
      </c>
      <c r="P7479" t="s">
        <v>23</v>
      </c>
      <c r="Q7479" t="s">
        <v>41</v>
      </c>
    </row>
    <row r="7480" spans="1:17" x14ac:dyDescent="0.2">
      <c r="A7480" s="2">
        <v>37937</v>
      </c>
      <c r="B7480" t="s">
        <v>90</v>
      </c>
      <c r="C7480" t="s">
        <v>119</v>
      </c>
      <c r="D7480" t="s">
        <v>50</v>
      </c>
      <c r="E7480" t="s">
        <v>50</v>
      </c>
      <c r="F7480">
        <v>26</v>
      </c>
      <c r="G7480">
        <v>8</v>
      </c>
      <c r="H7480">
        <v>0</v>
      </c>
      <c r="I7480">
        <v>0</v>
      </c>
      <c r="J7480">
        <v>3</v>
      </c>
      <c r="K7480">
        <v>1</v>
      </c>
      <c r="L7480" t="s">
        <v>28</v>
      </c>
      <c r="M7480" t="s">
        <v>750</v>
      </c>
      <c r="N7480" t="s">
        <v>90</v>
      </c>
      <c r="O7480" t="s">
        <v>22</v>
      </c>
      <c r="P7480" t="s">
        <v>23</v>
      </c>
      <c r="Q7480" t="s">
        <v>24</v>
      </c>
    </row>
    <row r="7481" spans="1:17" x14ac:dyDescent="0.2">
      <c r="A7481" s="2">
        <v>37937</v>
      </c>
      <c r="B7481" t="s">
        <v>583</v>
      </c>
      <c r="C7481" t="s">
        <v>462</v>
      </c>
      <c r="D7481" t="s">
        <v>115</v>
      </c>
      <c r="E7481" t="s">
        <v>115</v>
      </c>
      <c r="F7481">
        <v>148</v>
      </c>
      <c r="G7481">
        <v>140</v>
      </c>
      <c r="H7481">
        <v>0</v>
      </c>
      <c r="I7481">
        <v>0</v>
      </c>
      <c r="J7481">
        <v>3</v>
      </c>
      <c r="K7481">
        <v>0</v>
      </c>
      <c r="L7481" t="s">
        <v>570</v>
      </c>
      <c r="M7481" t="s">
        <v>584</v>
      </c>
      <c r="N7481" t="s">
        <v>583</v>
      </c>
      <c r="O7481" t="s">
        <v>22</v>
      </c>
      <c r="P7481" t="s">
        <v>23</v>
      </c>
      <c r="Q7481" t="s">
        <v>24</v>
      </c>
    </row>
    <row r="7482" spans="1:17" x14ac:dyDescent="0.2">
      <c r="A7482" s="2">
        <v>37939</v>
      </c>
      <c r="B7482" t="s">
        <v>150</v>
      </c>
      <c r="C7482" t="s">
        <v>237</v>
      </c>
      <c r="D7482" t="s">
        <v>36</v>
      </c>
      <c r="E7482" t="s">
        <v>36</v>
      </c>
      <c r="F7482">
        <v>62</v>
      </c>
      <c r="G7482">
        <v>165</v>
      </c>
      <c r="H7482">
        <v>0</v>
      </c>
      <c r="I7482">
        <v>0</v>
      </c>
      <c r="J7482">
        <v>6</v>
      </c>
      <c r="K7482">
        <v>0</v>
      </c>
      <c r="L7482" t="s">
        <v>20</v>
      </c>
      <c r="M7482" t="s">
        <v>151</v>
      </c>
      <c r="N7482" t="s">
        <v>150</v>
      </c>
      <c r="O7482" t="s">
        <v>22</v>
      </c>
      <c r="P7482" t="s">
        <v>23</v>
      </c>
      <c r="Q7482" t="s">
        <v>24</v>
      </c>
    </row>
    <row r="7483" spans="1:17" x14ac:dyDescent="0.2">
      <c r="A7483" s="2">
        <v>37939</v>
      </c>
      <c r="B7483" t="s">
        <v>111</v>
      </c>
      <c r="C7483" t="s">
        <v>202</v>
      </c>
      <c r="D7483" t="s">
        <v>36</v>
      </c>
      <c r="E7483" t="s">
        <v>36</v>
      </c>
      <c r="F7483">
        <v>56</v>
      </c>
      <c r="G7483">
        <v>189</v>
      </c>
      <c r="H7483">
        <v>0</v>
      </c>
      <c r="I7483">
        <v>0</v>
      </c>
      <c r="J7483">
        <v>2</v>
      </c>
      <c r="K7483">
        <v>0</v>
      </c>
      <c r="L7483" t="s">
        <v>20</v>
      </c>
      <c r="M7483" t="s">
        <v>218</v>
      </c>
      <c r="N7483" t="s">
        <v>111</v>
      </c>
      <c r="O7483" t="s">
        <v>22</v>
      </c>
      <c r="P7483" t="s">
        <v>23</v>
      </c>
      <c r="Q7483" t="s">
        <v>24</v>
      </c>
    </row>
    <row r="7484" spans="1:17" x14ac:dyDescent="0.2">
      <c r="A7484" s="2">
        <v>37939</v>
      </c>
      <c r="B7484" t="s">
        <v>197</v>
      </c>
      <c r="C7484" t="s">
        <v>45</v>
      </c>
      <c r="D7484" t="s">
        <v>36</v>
      </c>
      <c r="E7484" t="s">
        <v>36</v>
      </c>
      <c r="F7484">
        <v>176</v>
      </c>
      <c r="G7484">
        <v>48</v>
      </c>
      <c r="H7484">
        <v>0</v>
      </c>
      <c r="I7484">
        <v>0</v>
      </c>
      <c r="J7484">
        <v>2</v>
      </c>
      <c r="K7484">
        <v>1</v>
      </c>
      <c r="L7484" t="s">
        <v>20</v>
      </c>
      <c r="M7484" t="s">
        <v>225</v>
      </c>
      <c r="N7484" t="s">
        <v>197</v>
      </c>
      <c r="O7484" t="s">
        <v>22</v>
      </c>
      <c r="P7484" t="s">
        <v>23</v>
      </c>
      <c r="Q7484" t="s">
        <v>24</v>
      </c>
    </row>
    <row r="7485" spans="1:17" x14ac:dyDescent="0.2">
      <c r="A7485" s="2">
        <v>37939</v>
      </c>
      <c r="B7485" t="s">
        <v>176</v>
      </c>
      <c r="C7485" t="s">
        <v>469</v>
      </c>
      <c r="D7485" t="s">
        <v>115</v>
      </c>
      <c r="E7485" t="s">
        <v>115</v>
      </c>
      <c r="F7485">
        <v>111</v>
      </c>
      <c r="G7485">
        <v>88</v>
      </c>
      <c r="H7485">
        <v>0</v>
      </c>
      <c r="I7485">
        <v>0</v>
      </c>
      <c r="J7485">
        <v>3</v>
      </c>
      <c r="K7485">
        <v>1</v>
      </c>
      <c r="L7485" t="s">
        <v>570</v>
      </c>
      <c r="M7485" t="s">
        <v>243</v>
      </c>
      <c r="N7485" t="s">
        <v>176</v>
      </c>
      <c r="O7485" t="s">
        <v>22</v>
      </c>
      <c r="P7485" t="s">
        <v>23</v>
      </c>
      <c r="Q7485" t="s">
        <v>24</v>
      </c>
    </row>
    <row r="7486" spans="1:17" x14ac:dyDescent="0.2">
      <c r="A7486" s="2">
        <v>37940</v>
      </c>
      <c r="B7486" t="s">
        <v>85</v>
      </c>
      <c r="C7486" t="s">
        <v>81</v>
      </c>
      <c r="D7486" t="s">
        <v>50</v>
      </c>
      <c r="E7486" t="s">
        <v>50</v>
      </c>
      <c r="F7486">
        <v>91</v>
      </c>
      <c r="G7486">
        <v>73</v>
      </c>
      <c r="H7486">
        <v>0</v>
      </c>
      <c r="I7486">
        <v>0</v>
      </c>
      <c r="J7486">
        <v>2</v>
      </c>
      <c r="K7486">
        <v>0</v>
      </c>
      <c r="L7486" t="s">
        <v>28</v>
      </c>
      <c r="M7486" t="s">
        <v>86</v>
      </c>
      <c r="N7486" t="s">
        <v>85</v>
      </c>
      <c r="O7486" t="s">
        <v>22</v>
      </c>
      <c r="P7486" t="s">
        <v>23</v>
      </c>
      <c r="Q7486" t="s">
        <v>24</v>
      </c>
    </row>
    <row r="7487" spans="1:17" x14ac:dyDescent="0.2">
      <c r="A7487" s="2">
        <v>37940</v>
      </c>
      <c r="B7487" t="s">
        <v>39</v>
      </c>
      <c r="C7487" t="s">
        <v>17</v>
      </c>
      <c r="D7487" t="s">
        <v>19</v>
      </c>
      <c r="E7487" t="s">
        <v>19</v>
      </c>
      <c r="F7487">
        <v>4</v>
      </c>
      <c r="G7487">
        <v>95</v>
      </c>
      <c r="H7487">
        <v>0</v>
      </c>
      <c r="I7487">
        <v>0</v>
      </c>
      <c r="J7487">
        <v>3</v>
      </c>
      <c r="K7487">
        <v>0</v>
      </c>
      <c r="L7487" t="s">
        <v>20</v>
      </c>
      <c r="M7487" t="s">
        <v>65</v>
      </c>
      <c r="N7487" t="s">
        <v>39</v>
      </c>
      <c r="O7487" t="s">
        <v>22</v>
      </c>
      <c r="P7487" t="s">
        <v>23</v>
      </c>
      <c r="Q7487" t="s">
        <v>24</v>
      </c>
    </row>
    <row r="7488" spans="1:17" x14ac:dyDescent="0.2">
      <c r="A7488" s="2">
        <v>37940</v>
      </c>
      <c r="B7488" t="s">
        <v>43</v>
      </c>
      <c r="C7488" t="s">
        <v>32</v>
      </c>
      <c r="D7488" t="s">
        <v>19</v>
      </c>
      <c r="E7488" t="s">
        <v>19</v>
      </c>
      <c r="F7488">
        <v>36</v>
      </c>
      <c r="G7488">
        <v>67</v>
      </c>
      <c r="H7488">
        <v>0</v>
      </c>
      <c r="I7488">
        <v>0</v>
      </c>
      <c r="J7488">
        <v>0</v>
      </c>
      <c r="K7488">
        <v>1</v>
      </c>
      <c r="L7488" t="s">
        <v>20</v>
      </c>
      <c r="M7488" t="s">
        <v>60</v>
      </c>
      <c r="N7488" t="s">
        <v>43</v>
      </c>
      <c r="O7488" t="s">
        <v>22</v>
      </c>
      <c r="P7488" t="s">
        <v>23</v>
      </c>
      <c r="Q7488" t="s">
        <v>41</v>
      </c>
    </row>
    <row r="7489" spans="1:17" x14ac:dyDescent="0.2">
      <c r="A7489" s="2">
        <v>37940</v>
      </c>
      <c r="B7489" t="s">
        <v>274</v>
      </c>
      <c r="C7489" t="s">
        <v>249</v>
      </c>
      <c r="D7489" t="s">
        <v>50</v>
      </c>
      <c r="E7489" t="s">
        <v>50</v>
      </c>
      <c r="F7489">
        <v>20</v>
      </c>
      <c r="G7489">
        <v>29</v>
      </c>
      <c r="H7489">
        <v>0</v>
      </c>
      <c r="I7489">
        <v>0</v>
      </c>
      <c r="J7489">
        <v>1</v>
      </c>
      <c r="K7489">
        <v>1</v>
      </c>
      <c r="L7489" t="s">
        <v>291</v>
      </c>
      <c r="M7489" t="s">
        <v>333</v>
      </c>
      <c r="N7489" t="s">
        <v>274</v>
      </c>
      <c r="O7489" t="s">
        <v>22</v>
      </c>
      <c r="P7489" t="s">
        <v>23</v>
      </c>
      <c r="Q7489" t="s">
        <v>30</v>
      </c>
    </row>
    <row r="7490" spans="1:17" x14ac:dyDescent="0.2">
      <c r="A7490" s="2">
        <v>37940</v>
      </c>
      <c r="B7490" t="s">
        <v>293</v>
      </c>
      <c r="C7490" t="s">
        <v>56</v>
      </c>
      <c r="D7490" t="s">
        <v>50</v>
      </c>
      <c r="E7490" t="s">
        <v>27</v>
      </c>
      <c r="F7490">
        <v>11</v>
      </c>
      <c r="G7490">
        <v>83</v>
      </c>
      <c r="H7490">
        <v>0</v>
      </c>
      <c r="I7490">
        <v>0</v>
      </c>
      <c r="J7490">
        <v>5</v>
      </c>
      <c r="K7490">
        <v>1</v>
      </c>
      <c r="L7490" t="s">
        <v>28</v>
      </c>
      <c r="M7490" t="s">
        <v>653</v>
      </c>
      <c r="N7490" t="s">
        <v>293</v>
      </c>
      <c r="O7490" t="s">
        <v>22</v>
      </c>
      <c r="P7490" t="s">
        <v>23</v>
      </c>
      <c r="Q7490" t="s">
        <v>24</v>
      </c>
    </row>
    <row r="7491" spans="1:17" x14ac:dyDescent="0.2">
      <c r="A7491" s="2">
        <v>37940</v>
      </c>
      <c r="B7491" t="s">
        <v>183</v>
      </c>
      <c r="C7491" t="s">
        <v>149</v>
      </c>
      <c r="D7491" t="s">
        <v>36</v>
      </c>
      <c r="E7491" t="s">
        <v>36</v>
      </c>
      <c r="F7491">
        <v>40</v>
      </c>
      <c r="G7491">
        <v>31</v>
      </c>
      <c r="H7491">
        <v>0</v>
      </c>
      <c r="I7491">
        <v>0</v>
      </c>
      <c r="J7491">
        <v>2</v>
      </c>
      <c r="K7491">
        <v>1</v>
      </c>
      <c r="L7491" t="s">
        <v>28</v>
      </c>
      <c r="M7491" t="s">
        <v>266</v>
      </c>
      <c r="N7491" t="s">
        <v>183</v>
      </c>
      <c r="O7491" t="s">
        <v>22</v>
      </c>
      <c r="P7491" t="s">
        <v>23</v>
      </c>
      <c r="Q7491" t="s">
        <v>24</v>
      </c>
    </row>
    <row r="7492" spans="1:17" x14ac:dyDescent="0.2">
      <c r="A7492" s="2">
        <v>37940</v>
      </c>
      <c r="B7492" t="s">
        <v>141</v>
      </c>
      <c r="C7492" t="s">
        <v>172</v>
      </c>
      <c r="D7492" t="s">
        <v>36</v>
      </c>
      <c r="E7492" t="s">
        <v>36</v>
      </c>
      <c r="F7492">
        <v>108</v>
      </c>
      <c r="G7492">
        <v>137</v>
      </c>
      <c r="H7492">
        <v>0</v>
      </c>
      <c r="I7492">
        <v>0</v>
      </c>
      <c r="J7492">
        <v>4</v>
      </c>
      <c r="K7492">
        <v>1</v>
      </c>
      <c r="L7492" t="s">
        <v>20</v>
      </c>
      <c r="M7492" t="s">
        <v>173</v>
      </c>
      <c r="N7492" t="s">
        <v>141</v>
      </c>
      <c r="O7492" t="s">
        <v>22</v>
      </c>
      <c r="P7492" t="s">
        <v>23</v>
      </c>
      <c r="Q7492" t="s">
        <v>24</v>
      </c>
    </row>
    <row r="7493" spans="1:17" x14ac:dyDescent="0.2">
      <c r="A7493" s="2">
        <v>37940</v>
      </c>
      <c r="B7493" t="s">
        <v>129</v>
      </c>
      <c r="C7493" t="s">
        <v>67</v>
      </c>
      <c r="D7493" t="s">
        <v>50</v>
      </c>
      <c r="E7493" t="s">
        <v>50</v>
      </c>
      <c r="F7493">
        <v>7</v>
      </c>
      <c r="G7493">
        <v>2</v>
      </c>
      <c r="H7493">
        <v>0</v>
      </c>
      <c r="I7493">
        <v>0</v>
      </c>
      <c r="J7493">
        <v>0</v>
      </c>
      <c r="K7493">
        <v>3</v>
      </c>
      <c r="L7493" t="s">
        <v>28</v>
      </c>
      <c r="M7493" t="s">
        <v>822</v>
      </c>
      <c r="N7493" t="s">
        <v>129</v>
      </c>
      <c r="O7493" t="s">
        <v>22</v>
      </c>
      <c r="P7493" t="s">
        <v>23</v>
      </c>
      <c r="Q7493" t="s">
        <v>41</v>
      </c>
    </row>
    <row r="7494" spans="1:17" x14ac:dyDescent="0.2">
      <c r="A7494" s="2">
        <v>37940</v>
      </c>
      <c r="B7494" t="s">
        <v>207</v>
      </c>
      <c r="C7494" t="s">
        <v>211</v>
      </c>
      <c r="D7494" t="s">
        <v>36</v>
      </c>
      <c r="E7494" t="s">
        <v>36</v>
      </c>
      <c r="F7494">
        <v>77</v>
      </c>
      <c r="G7494">
        <v>156</v>
      </c>
      <c r="H7494">
        <v>0</v>
      </c>
      <c r="I7494">
        <v>0</v>
      </c>
      <c r="J7494">
        <v>3</v>
      </c>
      <c r="K7494">
        <v>0</v>
      </c>
      <c r="L7494" t="s">
        <v>20</v>
      </c>
      <c r="M7494" t="s">
        <v>209</v>
      </c>
      <c r="N7494" t="s">
        <v>207</v>
      </c>
      <c r="O7494" t="s">
        <v>22</v>
      </c>
      <c r="P7494" t="s">
        <v>23</v>
      </c>
      <c r="Q7494" t="s">
        <v>24</v>
      </c>
    </row>
    <row r="7495" spans="1:17" x14ac:dyDescent="0.2">
      <c r="A7495" s="2">
        <v>37940</v>
      </c>
      <c r="B7495" t="s">
        <v>101</v>
      </c>
      <c r="C7495" t="s">
        <v>180</v>
      </c>
      <c r="D7495" t="s">
        <v>50</v>
      </c>
      <c r="E7495" t="s">
        <v>50</v>
      </c>
      <c r="F7495">
        <v>69</v>
      </c>
      <c r="G7495">
        <v>8</v>
      </c>
      <c r="H7495">
        <v>0</v>
      </c>
      <c r="I7495">
        <v>0</v>
      </c>
      <c r="J7495">
        <v>1</v>
      </c>
      <c r="K7495">
        <v>0</v>
      </c>
      <c r="L7495" t="s">
        <v>291</v>
      </c>
      <c r="M7495" t="s">
        <v>331</v>
      </c>
      <c r="N7495" t="s">
        <v>101</v>
      </c>
      <c r="O7495" t="s">
        <v>22</v>
      </c>
      <c r="P7495" t="s">
        <v>23</v>
      </c>
      <c r="Q7495" t="s">
        <v>24</v>
      </c>
    </row>
    <row r="7496" spans="1:17" x14ac:dyDescent="0.2">
      <c r="A7496" s="2">
        <v>37940</v>
      </c>
      <c r="B7496" t="s">
        <v>250</v>
      </c>
      <c r="C7496" t="s">
        <v>374</v>
      </c>
      <c r="D7496" t="s">
        <v>36</v>
      </c>
      <c r="E7496" t="s">
        <v>36</v>
      </c>
      <c r="F7496">
        <v>100</v>
      </c>
      <c r="G7496">
        <v>133</v>
      </c>
      <c r="H7496">
        <v>0</v>
      </c>
      <c r="I7496">
        <v>0</v>
      </c>
      <c r="J7496">
        <v>0</v>
      </c>
      <c r="K7496">
        <v>0</v>
      </c>
      <c r="L7496" t="s">
        <v>20</v>
      </c>
      <c r="M7496" t="s">
        <v>251</v>
      </c>
      <c r="N7496" t="s">
        <v>250</v>
      </c>
      <c r="O7496" t="s">
        <v>22</v>
      </c>
      <c r="P7496" t="s">
        <v>23</v>
      </c>
      <c r="Q7496" t="s">
        <v>30</v>
      </c>
    </row>
    <row r="7497" spans="1:17" x14ac:dyDescent="0.2">
      <c r="A7497" s="2">
        <v>37940</v>
      </c>
      <c r="B7497" t="s">
        <v>110</v>
      </c>
      <c r="C7497" t="s">
        <v>224</v>
      </c>
      <c r="D7497" t="s">
        <v>36</v>
      </c>
      <c r="E7497" t="s">
        <v>36</v>
      </c>
      <c r="F7497">
        <v>38</v>
      </c>
      <c r="G7497">
        <v>69</v>
      </c>
      <c r="H7497">
        <v>0</v>
      </c>
      <c r="I7497">
        <v>0</v>
      </c>
      <c r="J7497">
        <v>1</v>
      </c>
      <c r="K7497">
        <v>0</v>
      </c>
      <c r="L7497" t="s">
        <v>28</v>
      </c>
      <c r="M7497" t="s">
        <v>1104</v>
      </c>
      <c r="N7497" t="s">
        <v>110</v>
      </c>
      <c r="O7497" t="s">
        <v>22</v>
      </c>
      <c r="P7497" t="s">
        <v>23</v>
      </c>
      <c r="Q7497" t="s">
        <v>24</v>
      </c>
    </row>
    <row r="7498" spans="1:17" x14ac:dyDescent="0.2">
      <c r="A7498" s="2">
        <v>37940</v>
      </c>
      <c r="B7498" t="s">
        <v>352</v>
      </c>
      <c r="C7498" t="s">
        <v>617</v>
      </c>
      <c r="D7498" t="s">
        <v>36</v>
      </c>
      <c r="E7498" t="s">
        <v>36</v>
      </c>
      <c r="F7498">
        <v>138</v>
      </c>
      <c r="G7498">
        <v>104</v>
      </c>
      <c r="H7498">
        <v>0</v>
      </c>
      <c r="I7498">
        <v>0</v>
      </c>
      <c r="J7498">
        <v>1</v>
      </c>
      <c r="K7498">
        <v>1</v>
      </c>
      <c r="L7498" t="s">
        <v>20</v>
      </c>
      <c r="M7498" t="s">
        <v>371</v>
      </c>
      <c r="N7498" t="s">
        <v>352</v>
      </c>
      <c r="O7498" t="s">
        <v>22</v>
      </c>
      <c r="P7498" t="s">
        <v>23</v>
      </c>
      <c r="Q7498" t="s">
        <v>30</v>
      </c>
    </row>
    <row r="7499" spans="1:17" x14ac:dyDescent="0.2">
      <c r="A7499" s="2">
        <v>37940</v>
      </c>
      <c r="B7499" t="s">
        <v>38</v>
      </c>
      <c r="C7499" t="s">
        <v>31</v>
      </c>
      <c r="D7499" t="s">
        <v>19</v>
      </c>
      <c r="E7499" t="s">
        <v>19</v>
      </c>
      <c r="F7499">
        <v>24</v>
      </c>
      <c r="G7499">
        <v>35</v>
      </c>
      <c r="H7499">
        <v>0</v>
      </c>
      <c r="I7499">
        <v>0</v>
      </c>
      <c r="J7499">
        <v>2</v>
      </c>
      <c r="K7499">
        <v>1</v>
      </c>
      <c r="L7499" t="s">
        <v>20</v>
      </c>
      <c r="M7499" t="s">
        <v>40</v>
      </c>
      <c r="N7499" t="s">
        <v>38</v>
      </c>
      <c r="O7499" t="s">
        <v>22</v>
      </c>
      <c r="P7499" t="s">
        <v>23</v>
      </c>
      <c r="Q7499" t="s">
        <v>24</v>
      </c>
    </row>
    <row r="7500" spans="1:17" x14ac:dyDescent="0.2">
      <c r="A7500" s="2">
        <v>37940</v>
      </c>
      <c r="B7500" t="s">
        <v>82</v>
      </c>
      <c r="C7500" t="s">
        <v>153</v>
      </c>
      <c r="D7500" t="s">
        <v>50</v>
      </c>
      <c r="E7500" t="s">
        <v>50</v>
      </c>
      <c r="F7500">
        <v>17</v>
      </c>
      <c r="G7500">
        <v>26</v>
      </c>
      <c r="H7500">
        <v>0</v>
      </c>
      <c r="I7500">
        <v>0</v>
      </c>
      <c r="J7500">
        <v>1</v>
      </c>
      <c r="K7500">
        <v>1</v>
      </c>
      <c r="L7500" t="s">
        <v>28</v>
      </c>
      <c r="M7500" t="s">
        <v>1105</v>
      </c>
      <c r="N7500" t="s">
        <v>82</v>
      </c>
      <c r="O7500" t="s">
        <v>22</v>
      </c>
      <c r="P7500" t="s">
        <v>23</v>
      </c>
      <c r="Q7500" t="s">
        <v>30</v>
      </c>
    </row>
    <row r="7501" spans="1:17" x14ac:dyDescent="0.2">
      <c r="A7501" s="2">
        <v>37940</v>
      </c>
      <c r="B7501" t="s">
        <v>95</v>
      </c>
      <c r="C7501" t="s">
        <v>161</v>
      </c>
      <c r="D7501" t="s">
        <v>50</v>
      </c>
      <c r="E7501" t="s">
        <v>50</v>
      </c>
      <c r="F7501">
        <v>28</v>
      </c>
      <c r="G7501">
        <v>59</v>
      </c>
      <c r="H7501">
        <v>0</v>
      </c>
      <c r="I7501">
        <v>0</v>
      </c>
      <c r="J7501">
        <v>0</v>
      </c>
      <c r="K7501">
        <v>0</v>
      </c>
      <c r="L7501" t="s">
        <v>291</v>
      </c>
      <c r="M7501" t="s">
        <v>326</v>
      </c>
      <c r="N7501" t="s">
        <v>95</v>
      </c>
      <c r="O7501" t="s">
        <v>22</v>
      </c>
      <c r="P7501" t="s">
        <v>23</v>
      </c>
      <c r="Q7501" t="s">
        <v>30</v>
      </c>
    </row>
    <row r="7502" spans="1:17" x14ac:dyDescent="0.2">
      <c r="A7502" s="2">
        <v>37940</v>
      </c>
      <c r="B7502" t="s">
        <v>104</v>
      </c>
      <c r="C7502" t="s">
        <v>126</v>
      </c>
      <c r="D7502" t="s">
        <v>50</v>
      </c>
      <c r="E7502" t="s">
        <v>50</v>
      </c>
      <c r="F7502">
        <v>58</v>
      </c>
      <c r="G7502">
        <v>5</v>
      </c>
      <c r="H7502">
        <v>0</v>
      </c>
      <c r="I7502">
        <v>0</v>
      </c>
      <c r="J7502">
        <v>1</v>
      </c>
      <c r="K7502">
        <v>0</v>
      </c>
      <c r="L7502" t="s">
        <v>291</v>
      </c>
      <c r="M7502" t="s">
        <v>273</v>
      </c>
      <c r="N7502" t="s">
        <v>104</v>
      </c>
      <c r="O7502" t="s">
        <v>22</v>
      </c>
      <c r="P7502" t="s">
        <v>23</v>
      </c>
      <c r="Q7502" t="s">
        <v>24</v>
      </c>
    </row>
    <row r="7503" spans="1:17" x14ac:dyDescent="0.2">
      <c r="A7503" s="2">
        <v>37940</v>
      </c>
      <c r="B7503" t="s">
        <v>118</v>
      </c>
      <c r="C7503" t="s">
        <v>136</v>
      </c>
      <c r="D7503" t="s">
        <v>36</v>
      </c>
      <c r="E7503" t="s">
        <v>36</v>
      </c>
      <c r="F7503">
        <v>34</v>
      </c>
      <c r="G7503">
        <v>64</v>
      </c>
      <c r="H7503">
        <v>0</v>
      </c>
      <c r="I7503">
        <v>0</v>
      </c>
      <c r="J7503">
        <v>1</v>
      </c>
      <c r="K7503">
        <v>0</v>
      </c>
      <c r="L7503" t="s">
        <v>28</v>
      </c>
      <c r="M7503" t="s">
        <v>241</v>
      </c>
      <c r="N7503" t="s">
        <v>118</v>
      </c>
      <c r="O7503" t="s">
        <v>22</v>
      </c>
      <c r="P7503" t="s">
        <v>23</v>
      </c>
      <c r="Q7503" t="s">
        <v>24</v>
      </c>
    </row>
    <row r="7504" spans="1:17" x14ac:dyDescent="0.2">
      <c r="A7504" s="2">
        <v>37940</v>
      </c>
      <c r="B7504" t="s">
        <v>106</v>
      </c>
      <c r="C7504" t="s">
        <v>49</v>
      </c>
      <c r="D7504" t="s">
        <v>50</v>
      </c>
      <c r="E7504" t="s">
        <v>50</v>
      </c>
      <c r="F7504">
        <v>3</v>
      </c>
      <c r="G7504">
        <v>37</v>
      </c>
      <c r="H7504">
        <v>0</v>
      </c>
      <c r="I7504">
        <v>0</v>
      </c>
      <c r="J7504">
        <v>2</v>
      </c>
      <c r="K7504">
        <v>1</v>
      </c>
      <c r="L7504" t="s">
        <v>291</v>
      </c>
      <c r="M7504" t="s">
        <v>275</v>
      </c>
      <c r="N7504" t="s">
        <v>106</v>
      </c>
      <c r="O7504" t="s">
        <v>22</v>
      </c>
      <c r="P7504" t="s">
        <v>23</v>
      </c>
      <c r="Q7504" t="s">
        <v>24</v>
      </c>
    </row>
    <row r="7505" spans="1:17" x14ac:dyDescent="0.2">
      <c r="A7505" s="2">
        <v>37940</v>
      </c>
      <c r="B7505" t="s">
        <v>18</v>
      </c>
      <c r="C7505" t="s">
        <v>107</v>
      </c>
      <c r="D7505" t="s">
        <v>19</v>
      </c>
      <c r="E7505" t="s">
        <v>19</v>
      </c>
      <c r="F7505">
        <v>22</v>
      </c>
      <c r="G7505">
        <v>59</v>
      </c>
      <c r="H7505">
        <v>0</v>
      </c>
      <c r="I7505">
        <v>0</v>
      </c>
      <c r="J7505">
        <v>2</v>
      </c>
      <c r="K7505">
        <v>1</v>
      </c>
      <c r="L7505" t="s">
        <v>20</v>
      </c>
      <c r="M7505" t="s">
        <v>64</v>
      </c>
      <c r="N7505" t="s">
        <v>18</v>
      </c>
      <c r="O7505" t="s">
        <v>22</v>
      </c>
      <c r="P7505" t="s">
        <v>23</v>
      </c>
      <c r="Q7505" t="s">
        <v>24</v>
      </c>
    </row>
    <row r="7506" spans="1:17" x14ac:dyDescent="0.2">
      <c r="A7506" s="2">
        <v>37940</v>
      </c>
      <c r="B7506" t="s">
        <v>138</v>
      </c>
      <c r="C7506" t="s">
        <v>419</v>
      </c>
      <c r="D7506" t="s">
        <v>36</v>
      </c>
      <c r="E7506" t="s">
        <v>36</v>
      </c>
      <c r="F7506">
        <v>65</v>
      </c>
      <c r="G7506">
        <v>168</v>
      </c>
      <c r="H7506">
        <v>0</v>
      </c>
      <c r="I7506">
        <v>0</v>
      </c>
      <c r="J7506">
        <v>1</v>
      </c>
      <c r="K7506">
        <v>1</v>
      </c>
      <c r="L7506" t="s">
        <v>20</v>
      </c>
      <c r="M7506" t="s">
        <v>139</v>
      </c>
      <c r="N7506" t="s">
        <v>138</v>
      </c>
      <c r="O7506" t="s">
        <v>22</v>
      </c>
      <c r="P7506" t="s">
        <v>23</v>
      </c>
      <c r="Q7506" t="s">
        <v>30</v>
      </c>
    </row>
    <row r="7507" spans="1:17" x14ac:dyDescent="0.2">
      <c r="A7507" s="2">
        <v>37941</v>
      </c>
      <c r="B7507" t="s">
        <v>267</v>
      </c>
      <c r="C7507" t="s">
        <v>756</v>
      </c>
      <c r="D7507" t="s">
        <v>36</v>
      </c>
      <c r="E7507" t="s">
        <v>36</v>
      </c>
      <c r="F7507">
        <v>84</v>
      </c>
      <c r="G7507">
        <v>153</v>
      </c>
      <c r="H7507">
        <v>0</v>
      </c>
      <c r="I7507">
        <v>0</v>
      </c>
      <c r="J7507">
        <v>2</v>
      </c>
      <c r="K7507">
        <v>0</v>
      </c>
      <c r="L7507" t="s">
        <v>20</v>
      </c>
      <c r="M7507" t="s">
        <v>268</v>
      </c>
      <c r="N7507" t="s">
        <v>267</v>
      </c>
      <c r="O7507" t="s">
        <v>22</v>
      </c>
      <c r="P7507" t="s">
        <v>23</v>
      </c>
      <c r="Q7507" t="s">
        <v>24</v>
      </c>
    </row>
    <row r="7508" spans="1:17" x14ac:dyDescent="0.2">
      <c r="A7508" s="2">
        <v>37941</v>
      </c>
      <c r="B7508" t="s">
        <v>471</v>
      </c>
      <c r="C7508" t="s">
        <v>378</v>
      </c>
      <c r="D7508" t="s">
        <v>36</v>
      </c>
      <c r="E7508" t="s">
        <v>36</v>
      </c>
      <c r="F7508">
        <v>124</v>
      </c>
      <c r="G7508">
        <v>117</v>
      </c>
      <c r="H7508">
        <v>0</v>
      </c>
      <c r="I7508">
        <v>0</v>
      </c>
      <c r="J7508">
        <v>3</v>
      </c>
      <c r="K7508">
        <v>2</v>
      </c>
      <c r="L7508" t="s">
        <v>20</v>
      </c>
      <c r="M7508" t="s">
        <v>639</v>
      </c>
      <c r="N7508" t="s">
        <v>471</v>
      </c>
      <c r="O7508" t="s">
        <v>22</v>
      </c>
      <c r="P7508" t="s">
        <v>23</v>
      </c>
      <c r="Q7508" t="s">
        <v>24</v>
      </c>
    </row>
    <row r="7509" spans="1:17" x14ac:dyDescent="0.2">
      <c r="A7509" s="2">
        <v>37941</v>
      </c>
      <c r="B7509" t="s">
        <v>548</v>
      </c>
      <c r="C7509" t="s">
        <v>46</v>
      </c>
      <c r="D7509" t="s">
        <v>36</v>
      </c>
      <c r="E7509" t="s">
        <v>36</v>
      </c>
      <c r="F7509">
        <v>143</v>
      </c>
      <c r="G7509">
        <v>112</v>
      </c>
      <c r="H7509">
        <v>0</v>
      </c>
      <c r="I7509">
        <v>0</v>
      </c>
      <c r="J7509">
        <v>3</v>
      </c>
      <c r="K7509">
        <v>0</v>
      </c>
      <c r="L7509" t="s">
        <v>20</v>
      </c>
      <c r="M7509" t="s">
        <v>805</v>
      </c>
      <c r="N7509" t="s">
        <v>548</v>
      </c>
      <c r="O7509" t="s">
        <v>22</v>
      </c>
      <c r="P7509" t="s">
        <v>23</v>
      </c>
      <c r="Q7509" t="s">
        <v>24</v>
      </c>
    </row>
    <row r="7510" spans="1:17" x14ac:dyDescent="0.2">
      <c r="A7510" s="2">
        <v>37941</v>
      </c>
      <c r="B7510" t="s">
        <v>89</v>
      </c>
      <c r="C7510" t="s">
        <v>72</v>
      </c>
      <c r="D7510" t="s">
        <v>50</v>
      </c>
      <c r="E7510" t="s">
        <v>50</v>
      </c>
      <c r="F7510">
        <v>6</v>
      </c>
      <c r="G7510">
        <v>14</v>
      </c>
      <c r="H7510">
        <v>0</v>
      </c>
      <c r="I7510">
        <v>0</v>
      </c>
      <c r="J7510">
        <v>2</v>
      </c>
      <c r="K7510">
        <v>3</v>
      </c>
      <c r="L7510" t="s">
        <v>28</v>
      </c>
      <c r="M7510" t="s">
        <v>624</v>
      </c>
      <c r="N7510" t="s">
        <v>89</v>
      </c>
      <c r="O7510" t="s">
        <v>22</v>
      </c>
      <c r="P7510" t="s">
        <v>23</v>
      </c>
      <c r="Q7510" t="s">
        <v>41</v>
      </c>
    </row>
    <row r="7511" spans="1:17" x14ac:dyDescent="0.2">
      <c r="A7511" s="2">
        <v>37941</v>
      </c>
      <c r="B7511" t="s">
        <v>828</v>
      </c>
      <c r="C7511" t="s">
        <v>380</v>
      </c>
      <c r="D7511" t="s">
        <v>36</v>
      </c>
      <c r="E7511" t="s">
        <v>36</v>
      </c>
      <c r="F7511">
        <v>155</v>
      </c>
      <c r="G7511">
        <v>106</v>
      </c>
      <c r="H7511">
        <v>0</v>
      </c>
      <c r="I7511">
        <v>0</v>
      </c>
      <c r="J7511">
        <v>0</v>
      </c>
      <c r="K7511">
        <v>0</v>
      </c>
      <c r="L7511" t="s">
        <v>20</v>
      </c>
      <c r="M7511" t="s">
        <v>829</v>
      </c>
      <c r="N7511" t="s">
        <v>828</v>
      </c>
      <c r="O7511" t="s">
        <v>22</v>
      </c>
      <c r="P7511" t="s">
        <v>23</v>
      </c>
      <c r="Q7511" t="s">
        <v>30</v>
      </c>
    </row>
    <row r="7512" spans="1:17" x14ac:dyDescent="0.2">
      <c r="A7512" s="2">
        <v>37941</v>
      </c>
      <c r="B7512" t="s">
        <v>199</v>
      </c>
      <c r="C7512" t="s">
        <v>556</v>
      </c>
      <c r="D7512" t="s">
        <v>36</v>
      </c>
      <c r="E7512" t="s">
        <v>36</v>
      </c>
      <c r="F7512">
        <v>81</v>
      </c>
      <c r="G7512">
        <v>192</v>
      </c>
      <c r="H7512">
        <v>0</v>
      </c>
      <c r="I7512">
        <v>0</v>
      </c>
      <c r="J7512">
        <v>5</v>
      </c>
      <c r="K7512">
        <v>0</v>
      </c>
      <c r="L7512" t="s">
        <v>20</v>
      </c>
      <c r="M7512" t="s">
        <v>220</v>
      </c>
      <c r="N7512" t="s">
        <v>199</v>
      </c>
      <c r="O7512" t="s">
        <v>22</v>
      </c>
      <c r="P7512" t="s">
        <v>23</v>
      </c>
      <c r="Q7512" t="s">
        <v>24</v>
      </c>
    </row>
    <row r="7513" spans="1:17" x14ac:dyDescent="0.2">
      <c r="A7513" s="2">
        <v>37941</v>
      </c>
      <c r="B7513" t="s">
        <v>304</v>
      </c>
      <c r="C7513" t="s">
        <v>70</v>
      </c>
      <c r="D7513" t="s">
        <v>27</v>
      </c>
      <c r="E7513" t="s">
        <v>50</v>
      </c>
      <c r="F7513">
        <v>44</v>
      </c>
      <c r="G7513">
        <v>41</v>
      </c>
      <c r="H7513">
        <v>0</v>
      </c>
      <c r="I7513">
        <v>0</v>
      </c>
      <c r="J7513">
        <v>1</v>
      </c>
      <c r="K7513">
        <v>2</v>
      </c>
      <c r="L7513" t="s">
        <v>28</v>
      </c>
      <c r="M7513" t="s">
        <v>874</v>
      </c>
      <c r="N7513" t="s">
        <v>77</v>
      </c>
      <c r="O7513" t="s">
        <v>122</v>
      </c>
      <c r="P7513" t="s">
        <v>23</v>
      </c>
      <c r="Q7513" t="s">
        <v>41</v>
      </c>
    </row>
    <row r="7514" spans="1:17" x14ac:dyDescent="0.2">
      <c r="A7514" s="2">
        <v>37941</v>
      </c>
      <c r="B7514" t="s">
        <v>119</v>
      </c>
      <c r="C7514" t="s">
        <v>92</v>
      </c>
      <c r="D7514" t="s">
        <v>50</v>
      </c>
      <c r="E7514" t="s">
        <v>50</v>
      </c>
      <c r="F7514">
        <v>8</v>
      </c>
      <c r="G7514">
        <v>21</v>
      </c>
      <c r="H7514">
        <v>0</v>
      </c>
      <c r="I7514">
        <v>0</v>
      </c>
      <c r="J7514">
        <v>1</v>
      </c>
      <c r="K7514">
        <v>0</v>
      </c>
      <c r="L7514" t="s">
        <v>28</v>
      </c>
      <c r="M7514" t="s">
        <v>841</v>
      </c>
      <c r="N7514" t="s">
        <v>119</v>
      </c>
      <c r="O7514" t="s">
        <v>22</v>
      </c>
      <c r="P7514" t="s">
        <v>23</v>
      </c>
      <c r="Q7514" t="s">
        <v>24</v>
      </c>
    </row>
    <row r="7515" spans="1:17" x14ac:dyDescent="0.2">
      <c r="A7515" s="2">
        <v>37941</v>
      </c>
      <c r="B7515" t="s">
        <v>185</v>
      </c>
      <c r="C7515" t="s">
        <v>210</v>
      </c>
      <c r="D7515" t="s">
        <v>27</v>
      </c>
      <c r="E7515" t="s">
        <v>27</v>
      </c>
      <c r="F7515">
        <v>46</v>
      </c>
      <c r="G7515">
        <v>93</v>
      </c>
      <c r="H7515">
        <v>0</v>
      </c>
      <c r="I7515">
        <v>0</v>
      </c>
      <c r="J7515">
        <v>3</v>
      </c>
      <c r="K7515">
        <v>0</v>
      </c>
      <c r="L7515" t="s">
        <v>28</v>
      </c>
      <c r="M7515" t="s">
        <v>412</v>
      </c>
      <c r="N7515" t="s">
        <v>185</v>
      </c>
      <c r="O7515" t="s">
        <v>22</v>
      </c>
      <c r="P7515" t="s">
        <v>23</v>
      </c>
      <c r="Q7515" t="s">
        <v>24</v>
      </c>
    </row>
    <row r="7516" spans="1:17" x14ac:dyDescent="0.2">
      <c r="A7516" s="2">
        <v>37941</v>
      </c>
      <c r="B7516" t="s">
        <v>405</v>
      </c>
      <c r="C7516" t="s">
        <v>351</v>
      </c>
      <c r="D7516" t="s">
        <v>36</v>
      </c>
      <c r="E7516" t="s">
        <v>36</v>
      </c>
      <c r="F7516">
        <v>121</v>
      </c>
      <c r="G7516">
        <v>116</v>
      </c>
      <c r="H7516">
        <v>0</v>
      </c>
      <c r="I7516">
        <v>0</v>
      </c>
      <c r="J7516">
        <v>0</v>
      </c>
      <c r="K7516">
        <v>0</v>
      </c>
      <c r="L7516" t="s">
        <v>20</v>
      </c>
      <c r="M7516" t="s">
        <v>406</v>
      </c>
      <c r="N7516" t="s">
        <v>405</v>
      </c>
      <c r="O7516" t="s">
        <v>22</v>
      </c>
      <c r="P7516" t="s">
        <v>23</v>
      </c>
      <c r="Q7516" t="s">
        <v>30</v>
      </c>
    </row>
    <row r="7517" spans="1:17" x14ac:dyDescent="0.2">
      <c r="A7517" s="2">
        <v>37941</v>
      </c>
      <c r="B7517" t="s">
        <v>339</v>
      </c>
      <c r="C7517" t="s">
        <v>196</v>
      </c>
      <c r="D7517" t="s">
        <v>36</v>
      </c>
      <c r="E7517" t="s">
        <v>36</v>
      </c>
      <c r="F7517">
        <v>114</v>
      </c>
      <c r="G7517">
        <v>135</v>
      </c>
      <c r="H7517">
        <v>0</v>
      </c>
      <c r="I7517">
        <v>0</v>
      </c>
      <c r="J7517">
        <v>3</v>
      </c>
      <c r="K7517">
        <v>0</v>
      </c>
      <c r="L7517" t="s">
        <v>20</v>
      </c>
      <c r="M7517" t="s">
        <v>377</v>
      </c>
      <c r="N7517" t="s">
        <v>339</v>
      </c>
      <c r="O7517" t="s">
        <v>22</v>
      </c>
      <c r="P7517" t="s">
        <v>23</v>
      </c>
      <c r="Q7517" t="s">
        <v>24</v>
      </c>
    </row>
    <row r="7518" spans="1:17" x14ac:dyDescent="0.2">
      <c r="A7518" s="2">
        <v>37941</v>
      </c>
      <c r="B7518" t="s">
        <v>718</v>
      </c>
      <c r="C7518" t="s">
        <v>876</v>
      </c>
      <c r="D7518" t="s">
        <v>36</v>
      </c>
      <c r="E7518" t="s">
        <v>36</v>
      </c>
      <c r="F7518">
        <v>90</v>
      </c>
      <c r="G7518">
        <v>193</v>
      </c>
      <c r="H7518">
        <v>0</v>
      </c>
      <c r="I7518">
        <v>0</v>
      </c>
      <c r="J7518">
        <v>8</v>
      </c>
      <c r="K7518">
        <v>0</v>
      </c>
      <c r="L7518" t="s">
        <v>20</v>
      </c>
      <c r="M7518" t="s">
        <v>885</v>
      </c>
      <c r="N7518" t="s">
        <v>718</v>
      </c>
      <c r="O7518" t="s">
        <v>22</v>
      </c>
      <c r="P7518" t="s">
        <v>23</v>
      </c>
      <c r="Q7518" t="s">
        <v>24</v>
      </c>
    </row>
    <row r="7519" spans="1:17" x14ac:dyDescent="0.2">
      <c r="A7519" s="2">
        <v>37941</v>
      </c>
      <c r="B7519" t="s">
        <v>404</v>
      </c>
      <c r="C7519" t="s">
        <v>208</v>
      </c>
      <c r="D7519" t="s">
        <v>36</v>
      </c>
      <c r="E7519" t="s">
        <v>36</v>
      </c>
      <c r="F7519">
        <v>130</v>
      </c>
      <c r="G7519">
        <v>101</v>
      </c>
      <c r="H7519">
        <v>0</v>
      </c>
      <c r="I7519">
        <v>0</v>
      </c>
      <c r="J7519">
        <v>3</v>
      </c>
      <c r="K7519">
        <v>1</v>
      </c>
      <c r="L7519" t="s">
        <v>20</v>
      </c>
      <c r="M7519" t="s">
        <v>662</v>
      </c>
      <c r="N7519" t="s">
        <v>404</v>
      </c>
      <c r="O7519" t="s">
        <v>22</v>
      </c>
      <c r="P7519" t="s">
        <v>23</v>
      </c>
      <c r="Q7519" t="s">
        <v>24</v>
      </c>
    </row>
    <row r="7520" spans="1:17" x14ac:dyDescent="0.2">
      <c r="A7520" s="2">
        <v>37941</v>
      </c>
      <c r="B7520" t="s">
        <v>296</v>
      </c>
      <c r="C7520" t="s">
        <v>34</v>
      </c>
      <c r="D7520" t="s">
        <v>36</v>
      </c>
      <c r="E7520" t="s">
        <v>36</v>
      </c>
      <c r="F7520">
        <v>128</v>
      </c>
      <c r="G7520">
        <v>105</v>
      </c>
      <c r="H7520">
        <v>0</v>
      </c>
      <c r="I7520">
        <v>0</v>
      </c>
      <c r="J7520">
        <v>3</v>
      </c>
      <c r="K7520">
        <v>4</v>
      </c>
      <c r="L7520" t="s">
        <v>20</v>
      </c>
      <c r="M7520" t="s">
        <v>399</v>
      </c>
      <c r="N7520" t="s">
        <v>296</v>
      </c>
      <c r="O7520" t="s">
        <v>22</v>
      </c>
      <c r="P7520" t="s">
        <v>23</v>
      </c>
      <c r="Q7520" t="s">
        <v>41</v>
      </c>
    </row>
    <row r="7521" spans="1:17" x14ac:dyDescent="0.2">
      <c r="A7521" s="2">
        <v>37941</v>
      </c>
      <c r="B7521" t="s">
        <v>42</v>
      </c>
      <c r="C7521" t="s">
        <v>25</v>
      </c>
      <c r="D7521" t="s">
        <v>19</v>
      </c>
      <c r="E7521" t="s">
        <v>19</v>
      </c>
      <c r="F7521">
        <v>72</v>
      </c>
      <c r="G7521">
        <v>1</v>
      </c>
      <c r="H7521">
        <v>0</v>
      </c>
      <c r="I7521">
        <v>0</v>
      </c>
      <c r="J7521">
        <v>1</v>
      </c>
      <c r="K7521">
        <v>1</v>
      </c>
      <c r="L7521" t="s">
        <v>20</v>
      </c>
      <c r="M7521" t="s">
        <v>44</v>
      </c>
      <c r="N7521" t="s">
        <v>42</v>
      </c>
      <c r="O7521" t="s">
        <v>22</v>
      </c>
      <c r="P7521" t="s">
        <v>23</v>
      </c>
      <c r="Q7521" t="s">
        <v>30</v>
      </c>
    </row>
    <row r="7522" spans="1:17" x14ac:dyDescent="0.2">
      <c r="A7522" s="2">
        <v>37941</v>
      </c>
      <c r="B7522" t="s">
        <v>35</v>
      </c>
      <c r="C7522" t="s">
        <v>61</v>
      </c>
      <c r="D7522" t="s">
        <v>36</v>
      </c>
      <c r="E7522" t="s">
        <v>36</v>
      </c>
      <c r="F7522">
        <v>145</v>
      </c>
      <c r="G7522">
        <v>112</v>
      </c>
      <c r="H7522">
        <v>0</v>
      </c>
      <c r="I7522">
        <v>0</v>
      </c>
      <c r="J7522">
        <v>1</v>
      </c>
      <c r="K7522">
        <v>1</v>
      </c>
      <c r="L7522" t="s">
        <v>20</v>
      </c>
      <c r="M7522" t="s">
        <v>200</v>
      </c>
      <c r="N7522" t="s">
        <v>35</v>
      </c>
      <c r="O7522" t="s">
        <v>22</v>
      </c>
      <c r="P7522" t="s">
        <v>23</v>
      </c>
      <c r="Q7522" t="s">
        <v>30</v>
      </c>
    </row>
    <row r="7523" spans="1:17" x14ac:dyDescent="0.2">
      <c r="A7523" s="2">
        <v>37941</v>
      </c>
      <c r="B7523" t="s">
        <v>365</v>
      </c>
      <c r="C7523" t="s">
        <v>802</v>
      </c>
      <c r="D7523" t="s">
        <v>36</v>
      </c>
      <c r="E7523" t="s">
        <v>36</v>
      </c>
      <c r="F7523">
        <v>96</v>
      </c>
      <c r="G7523">
        <v>166</v>
      </c>
      <c r="H7523">
        <v>0</v>
      </c>
      <c r="I7523">
        <v>0</v>
      </c>
      <c r="J7523">
        <v>2</v>
      </c>
      <c r="K7523">
        <v>0</v>
      </c>
      <c r="L7523" t="s">
        <v>20</v>
      </c>
      <c r="M7523" t="s">
        <v>400</v>
      </c>
      <c r="N7523" t="s">
        <v>365</v>
      </c>
      <c r="O7523" t="s">
        <v>22</v>
      </c>
      <c r="P7523" t="s">
        <v>23</v>
      </c>
      <c r="Q7523" t="s">
        <v>24</v>
      </c>
    </row>
    <row r="7524" spans="1:17" x14ac:dyDescent="0.2">
      <c r="A7524" s="2">
        <v>37942</v>
      </c>
      <c r="B7524" t="s">
        <v>602</v>
      </c>
      <c r="C7524" t="s">
        <v>449</v>
      </c>
      <c r="D7524" t="s">
        <v>115</v>
      </c>
      <c r="E7524" t="s">
        <v>115</v>
      </c>
      <c r="F7524">
        <v>180</v>
      </c>
      <c r="G7524">
        <v>109</v>
      </c>
      <c r="H7524">
        <v>0</v>
      </c>
      <c r="I7524">
        <v>0</v>
      </c>
      <c r="J7524">
        <v>1</v>
      </c>
      <c r="K7524">
        <v>4</v>
      </c>
      <c r="L7524" t="s">
        <v>570</v>
      </c>
      <c r="M7524" t="s">
        <v>226</v>
      </c>
      <c r="N7524" t="s">
        <v>114</v>
      </c>
      <c r="O7524" t="s">
        <v>122</v>
      </c>
      <c r="P7524" t="s">
        <v>23</v>
      </c>
      <c r="Q7524" t="s">
        <v>41</v>
      </c>
    </row>
    <row r="7525" spans="1:17" x14ac:dyDescent="0.2">
      <c r="A7525" s="2">
        <v>37942</v>
      </c>
      <c r="B7525" t="s">
        <v>114</v>
      </c>
      <c r="C7525" t="s">
        <v>254</v>
      </c>
      <c r="D7525" t="s">
        <v>115</v>
      </c>
      <c r="E7525" t="s">
        <v>115</v>
      </c>
      <c r="F7525">
        <v>66</v>
      </c>
      <c r="G7525">
        <v>136</v>
      </c>
      <c r="H7525">
        <v>0</v>
      </c>
      <c r="I7525">
        <v>0</v>
      </c>
      <c r="J7525">
        <v>4</v>
      </c>
      <c r="K7525">
        <v>0</v>
      </c>
      <c r="L7525" t="s">
        <v>570</v>
      </c>
      <c r="M7525" t="s">
        <v>226</v>
      </c>
      <c r="N7525" t="s">
        <v>114</v>
      </c>
      <c r="O7525" t="s">
        <v>22</v>
      </c>
      <c r="P7525" t="s">
        <v>23</v>
      </c>
      <c r="Q7525" t="s">
        <v>24</v>
      </c>
    </row>
    <row r="7526" spans="1:17" x14ac:dyDescent="0.2">
      <c r="A7526" s="2">
        <v>37943</v>
      </c>
      <c r="B7526" t="s">
        <v>107</v>
      </c>
      <c r="C7526" t="s">
        <v>38</v>
      </c>
      <c r="D7526" t="s">
        <v>19</v>
      </c>
      <c r="E7526" t="s">
        <v>19</v>
      </c>
      <c r="F7526">
        <v>59</v>
      </c>
      <c r="G7526">
        <v>24</v>
      </c>
      <c r="H7526">
        <v>0</v>
      </c>
      <c r="I7526">
        <v>0</v>
      </c>
      <c r="J7526">
        <v>0</v>
      </c>
      <c r="K7526">
        <v>1</v>
      </c>
      <c r="L7526" t="s">
        <v>20</v>
      </c>
      <c r="M7526" t="s">
        <v>310</v>
      </c>
      <c r="N7526" t="s">
        <v>107</v>
      </c>
      <c r="O7526" t="s">
        <v>22</v>
      </c>
      <c r="P7526" t="s">
        <v>23</v>
      </c>
      <c r="Q7526" t="s">
        <v>41</v>
      </c>
    </row>
    <row r="7527" spans="1:17" x14ac:dyDescent="0.2">
      <c r="A7527" s="2">
        <v>37943</v>
      </c>
      <c r="B7527" t="s">
        <v>183</v>
      </c>
      <c r="C7527" t="s">
        <v>52</v>
      </c>
      <c r="D7527" t="s">
        <v>36</v>
      </c>
      <c r="E7527" t="s">
        <v>50</v>
      </c>
      <c r="F7527">
        <v>40</v>
      </c>
      <c r="G7527">
        <v>18</v>
      </c>
      <c r="H7527">
        <v>0</v>
      </c>
      <c r="I7527">
        <v>0</v>
      </c>
      <c r="J7527">
        <v>1</v>
      </c>
      <c r="K7527">
        <v>0</v>
      </c>
      <c r="L7527" t="s">
        <v>28</v>
      </c>
      <c r="M7527" t="s">
        <v>266</v>
      </c>
      <c r="N7527" t="s">
        <v>183</v>
      </c>
      <c r="O7527" t="s">
        <v>22</v>
      </c>
      <c r="P7527" t="s">
        <v>23</v>
      </c>
      <c r="Q7527" t="s">
        <v>24</v>
      </c>
    </row>
    <row r="7528" spans="1:17" x14ac:dyDescent="0.2">
      <c r="A7528" s="2">
        <v>37943</v>
      </c>
      <c r="B7528" t="s">
        <v>98</v>
      </c>
      <c r="C7528" t="s">
        <v>56</v>
      </c>
      <c r="D7528" t="s">
        <v>50</v>
      </c>
      <c r="E7528" t="s">
        <v>27</v>
      </c>
      <c r="F7528">
        <v>15</v>
      </c>
      <c r="G7528">
        <v>83</v>
      </c>
      <c r="H7528">
        <v>0</v>
      </c>
      <c r="I7528">
        <v>0</v>
      </c>
      <c r="J7528">
        <v>3</v>
      </c>
      <c r="K7528">
        <v>0</v>
      </c>
      <c r="L7528" t="s">
        <v>28</v>
      </c>
      <c r="M7528" t="s">
        <v>99</v>
      </c>
      <c r="N7528" t="s">
        <v>98</v>
      </c>
      <c r="O7528" t="s">
        <v>22</v>
      </c>
      <c r="P7528" t="s">
        <v>23</v>
      </c>
      <c r="Q7528" t="s">
        <v>24</v>
      </c>
    </row>
    <row r="7529" spans="1:17" x14ac:dyDescent="0.2">
      <c r="A7529" s="2">
        <v>37943</v>
      </c>
      <c r="B7529" t="s">
        <v>177</v>
      </c>
      <c r="C7529" t="s">
        <v>163</v>
      </c>
      <c r="D7529" t="s">
        <v>115</v>
      </c>
      <c r="E7529" t="s">
        <v>115</v>
      </c>
      <c r="F7529">
        <v>71</v>
      </c>
      <c r="G7529">
        <v>119</v>
      </c>
      <c r="H7529">
        <v>0</v>
      </c>
      <c r="I7529">
        <v>0</v>
      </c>
      <c r="J7529">
        <v>3</v>
      </c>
      <c r="K7529">
        <v>0</v>
      </c>
      <c r="L7529" t="s">
        <v>570</v>
      </c>
      <c r="M7529" t="s">
        <v>640</v>
      </c>
      <c r="N7529" t="s">
        <v>177</v>
      </c>
      <c r="O7529" t="s">
        <v>22</v>
      </c>
      <c r="P7529" t="s">
        <v>23</v>
      </c>
      <c r="Q7529" t="s">
        <v>24</v>
      </c>
    </row>
    <row r="7530" spans="1:17" x14ac:dyDescent="0.2">
      <c r="A7530" s="2">
        <v>37943</v>
      </c>
      <c r="B7530" t="s">
        <v>133</v>
      </c>
      <c r="C7530" t="s">
        <v>87</v>
      </c>
      <c r="D7530" t="s">
        <v>115</v>
      </c>
      <c r="E7530" t="s">
        <v>50</v>
      </c>
      <c r="F7530">
        <v>22</v>
      </c>
      <c r="G7530">
        <v>39</v>
      </c>
      <c r="H7530">
        <v>0</v>
      </c>
      <c r="I7530">
        <v>0</v>
      </c>
      <c r="J7530">
        <v>0</v>
      </c>
      <c r="K7530">
        <v>1</v>
      </c>
      <c r="L7530" t="s">
        <v>28</v>
      </c>
      <c r="M7530" t="s">
        <v>134</v>
      </c>
      <c r="N7530" t="s">
        <v>133</v>
      </c>
      <c r="O7530" t="s">
        <v>22</v>
      </c>
      <c r="P7530" t="s">
        <v>23</v>
      </c>
      <c r="Q7530" t="s">
        <v>41</v>
      </c>
    </row>
    <row r="7531" spans="1:17" x14ac:dyDescent="0.2">
      <c r="A7531" s="2">
        <v>37943</v>
      </c>
      <c r="B7531" t="s">
        <v>176</v>
      </c>
      <c r="C7531" t="s">
        <v>462</v>
      </c>
      <c r="D7531" t="s">
        <v>115</v>
      </c>
      <c r="E7531" t="s">
        <v>115</v>
      </c>
      <c r="F7531">
        <v>111</v>
      </c>
      <c r="G7531">
        <v>140</v>
      </c>
      <c r="H7531">
        <v>0</v>
      </c>
      <c r="I7531">
        <v>0</v>
      </c>
      <c r="J7531">
        <v>3</v>
      </c>
      <c r="K7531">
        <v>1</v>
      </c>
      <c r="L7531" t="s">
        <v>570</v>
      </c>
      <c r="M7531" t="s">
        <v>246</v>
      </c>
      <c r="N7531" t="s">
        <v>176</v>
      </c>
      <c r="O7531" t="s">
        <v>22</v>
      </c>
      <c r="P7531" t="s">
        <v>23</v>
      </c>
      <c r="Q7531" t="s">
        <v>24</v>
      </c>
    </row>
    <row r="7532" spans="1:17" x14ac:dyDescent="0.2">
      <c r="A7532" s="2">
        <v>37943</v>
      </c>
      <c r="B7532" t="s">
        <v>32</v>
      </c>
      <c r="C7532" t="s">
        <v>17</v>
      </c>
      <c r="D7532" t="s">
        <v>19</v>
      </c>
      <c r="E7532" t="s">
        <v>19</v>
      </c>
      <c r="F7532">
        <v>67</v>
      </c>
      <c r="G7532">
        <v>95</v>
      </c>
      <c r="H7532">
        <v>0</v>
      </c>
      <c r="I7532">
        <v>0</v>
      </c>
      <c r="J7532">
        <v>2</v>
      </c>
      <c r="K7532">
        <v>1</v>
      </c>
      <c r="L7532" t="s">
        <v>20</v>
      </c>
      <c r="M7532" t="s">
        <v>739</v>
      </c>
      <c r="N7532" t="s">
        <v>32</v>
      </c>
      <c r="O7532" t="s">
        <v>22</v>
      </c>
      <c r="P7532" t="s">
        <v>23</v>
      </c>
      <c r="Q7532" t="s">
        <v>24</v>
      </c>
    </row>
    <row r="7533" spans="1:17" x14ac:dyDescent="0.2">
      <c r="A7533" s="2">
        <v>37944</v>
      </c>
      <c r="B7533" t="s">
        <v>25</v>
      </c>
      <c r="C7533" t="s">
        <v>18</v>
      </c>
      <c r="D7533" t="s">
        <v>19</v>
      </c>
      <c r="E7533" t="s">
        <v>19</v>
      </c>
      <c r="F7533">
        <v>1</v>
      </c>
      <c r="G7533">
        <v>20</v>
      </c>
      <c r="H7533">
        <v>0</v>
      </c>
      <c r="I7533">
        <v>0</v>
      </c>
      <c r="J7533">
        <v>3</v>
      </c>
      <c r="K7533">
        <v>3</v>
      </c>
      <c r="L7533" t="s">
        <v>20</v>
      </c>
      <c r="M7533" t="s">
        <v>674</v>
      </c>
      <c r="N7533" t="s">
        <v>25</v>
      </c>
      <c r="O7533" t="s">
        <v>22</v>
      </c>
      <c r="P7533" t="s">
        <v>23</v>
      </c>
      <c r="Q7533" t="s">
        <v>30</v>
      </c>
    </row>
    <row r="7534" spans="1:17" x14ac:dyDescent="0.2">
      <c r="A7534" s="2">
        <v>37944</v>
      </c>
      <c r="B7534" t="s">
        <v>43</v>
      </c>
      <c r="C7534" t="s">
        <v>39</v>
      </c>
      <c r="D7534" t="s">
        <v>19</v>
      </c>
      <c r="E7534" t="s">
        <v>19</v>
      </c>
      <c r="F7534">
        <v>41</v>
      </c>
      <c r="G7534">
        <v>4</v>
      </c>
      <c r="H7534">
        <v>0</v>
      </c>
      <c r="I7534">
        <v>0</v>
      </c>
      <c r="J7534">
        <v>1</v>
      </c>
      <c r="K7534">
        <v>1</v>
      </c>
      <c r="L7534" t="s">
        <v>20</v>
      </c>
      <c r="M7534" t="s">
        <v>60</v>
      </c>
      <c r="N7534" t="s">
        <v>43</v>
      </c>
      <c r="O7534" t="s">
        <v>22</v>
      </c>
      <c r="P7534" t="s">
        <v>23</v>
      </c>
      <c r="Q7534" t="s">
        <v>30</v>
      </c>
    </row>
    <row r="7535" spans="1:17" x14ac:dyDescent="0.2">
      <c r="A7535" s="2">
        <v>37944</v>
      </c>
      <c r="B7535" t="s">
        <v>131</v>
      </c>
      <c r="C7535" t="s">
        <v>70</v>
      </c>
      <c r="D7535" t="s">
        <v>27</v>
      </c>
      <c r="E7535" t="s">
        <v>50</v>
      </c>
      <c r="F7535">
        <v>19</v>
      </c>
      <c r="G7535">
        <v>42</v>
      </c>
      <c r="H7535">
        <v>0</v>
      </c>
      <c r="I7535">
        <v>0</v>
      </c>
      <c r="J7535">
        <v>2</v>
      </c>
      <c r="K7535">
        <v>1</v>
      </c>
      <c r="L7535" t="s">
        <v>28</v>
      </c>
      <c r="M7535" t="s">
        <v>687</v>
      </c>
      <c r="N7535" t="s">
        <v>131</v>
      </c>
      <c r="O7535" t="s">
        <v>22</v>
      </c>
      <c r="P7535" t="s">
        <v>23</v>
      </c>
      <c r="Q7535" t="s">
        <v>24</v>
      </c>
    </row>
    <row r="7536" spans="1:17" x14ac:dyDescent="0.2">
      <c r="A7536" s="2">
        <v>37944</v>
      </c>
      <c r="B7536" t="s">
        <v>31</v>
      </c>
      <c r="C7536" t="s">
        <v>42</v>
      </c>
      <c r="D7536" t="s">
        <v>19</v>
      </c>
      <c r="E7536" t="s">
        <v>19</v>
      </c>
      <c r="F7536">
        <v>36</v>
      </c>
      <c r="G7536">
        <v>68</v>
      </c>
      <c r="H7536">
        <v>0</v>
      </c>
      <c r="I7536">
        <v>0</v>
      </c>
      <c r="J7536">
        <v>0</v>
      </c>
      <c r="K7536">
        <v>0</v>
      </c>
      <c r="L7536" t="s">
        <v>20</v>
      </c>
      <c r="M7536" t="s">
        <v>33</v>
      </c>
      <c r="N7536" t="s">
        <v>31</v>
      </c>
      <c r="O7536" t="s">
        <v>22</v>
      </c>
      <c r="P7536" t="s">
        <v>23</v>
      </c>
      <c r="Q7536" t="s">
        <v>30</v>
      </c>
    </row>
    <row r="7537" spans="1:17" x14ac:dyDescent="0.2">
      <c r="A7537" s="2">
        <v>37944</v>
      </c>
      <c r="B7537" t="s">
        <v>199</v>
      </c>
      <c r="C7537" t="s">
        <v>556</v>
      </c>
      <c r="D7537" t="s">
        <v>36</v>
      </c>
      <c r="E7537" t="s">
        <v>36</v>
      </c>
      <c r="F7537">
        <v>79</v>
      </c>
      <c r="G7537">
        <v>191</v>
      </c>
      <c r="H7537">
        <v>0</v>
      </c>
      <c r="I7537">
        <v>0</v>
      </c>
      <c r="J7537">
        <v>2</v>
      </c>
      <c r="K7537">
        <v>0</v>
      </c>
      <c r="L7537" t="s">
        <v>20</v>
      </c>
      <c r="M7537" t="s">
        <v>627</v>
      </c>
      <c r="N7537" t="s">
        <v>199</v>
      </c>
      <c r="O7537" t="s">
        <v>22</v>
      </c>
      <c r="P7537" t="s">
        <v>23</v>
      </c>
      <c r="Q7537" t="s">
        <v>24</v>
      </c>
    </row>
    <row r="7538" spans="1:17" x14ac:dyDescent="0.2">
      <c r="A7538" s="2">
        <v>37944</v>
      </c>
      <c r="B7538" t="s">
        <v>254</v>
      </c>
      <c r="C7538" t="s">
        <v>449</v>
      </c>
      <c r="D7538" t="s">
        <v>115</v>
      </c>
      <c r="E7538" t="s">
        <v>115</v>
      </c>
      <c r="F7538">
        <v>136</v>
      </c>
      <c r="G7538">
        <v>79</v>
      </c>
      <c r="H7538">
        <v>0</v>
      </c>
      <c r="I7538">
        <v>0</v>
      </c>
      <c r="J7538">
        <v>0</v>
      </c>
      <c r="K7538">
        <v>1</v>
      </c>
      <c r="L7538" t="s">
        <v>570</v>
      </c>
      <c r="M7538" t="s">
        <v>226</v>
      </c>
      <c r="N7538" t="s">
        <v>114</v>
      </c>
      <c r="O7538" t="s">
        <v>122</v>
      </c>
      <c r="P7538" t="s">
        <v>23</v>
      </c>
      <c r="Q7538" t="s">
        <v>41</v>
      </c>
    </row>
    <row r="7539" spans="1:17" x14ac:dyDescent="0.2">
      <c r="A7539" s="2">
        <v>37944</v>
      </c>
      <c r="B7539" t="s">
        <v>94</v>
      </c>
      <c r="C7539" t="s">
        <v>81</v>
      </c>
      <c r="D7539" t="s">
        <v>50</v>
      </c>
      <c r="E7539" t="s">
        <v>50</v>
      </c>
      <c r="F7539">
        <v>67</v>
      </c>
      <c r="G7539">
        <v>73</v>
      </c>
      <c r="H7539">
        <v>0</v>
      </c>
      <c r="I7539">
        <v>0</v>
      </c>
      <c r="J7539">
        <v>0</v>
      </c>
      <c r="K7539">
        <v>1</v>
      </c>
      <c r="L7539" t="s">
        <v>28</v>
      </c>
      <c r="M7539" t="s">
        <v>96</v>
      </c>
      <c r="N7539" t="s">
        <v>94</v>
      </c>
      <c r="O7539" t="s">
        <v>22</v>
      </c>
      <c r="P7539" t="s">
        <v>23</v>
      </c>
      <c r="Q7539" t="s">
        <v>41</v>
      </c>
    </row>
    <row r="7540" spans="1:17" x14ac:dyDescent="0.2">
      <c r="A7540" s="2">
        <v>37944</v>
      </c>
      <c r="B7540" t="s">
        <v>143</v>
      </c>
      <c r="C7540" t="s">
        <v>120</v>
      </c>
      <c r="D7540" t="s">
        <v>115</v>
      </c>
      <c r="E7540" t="s">
        <v>36</v>
      </c>
      <c r="F7540">
        <v>28</v>
      </c>
      <c r="G7540">
        <v>14</v>
      </c>
      <c r="H7540">
        <v>0</v>
      </c>
      <c r="I7540">
        <v>0</v>
      </c>
      <c r="J7540">
        <v>0</v>
      </c>
      <c r="K7540">
        <v>0</v>
      </c>
      <c r="L7540" t="s">
        <v>28</v>
      </c>
      <c r="M7540" t="s">
        <v>1048</v>
      </c>
      <c r="N7540" t="s">
        <v>143</v>
      </c>
      <c r="O7540" t="s">
        <v>22</v>
      </c>
      <c r="P7540" t="s">
        <v>23</v>
      </c>
      <c r="Q7540" t="s">
        <v>30</v>
      </c>
    </row>
    <row r="7541" spans="1:17" x14ac:dyDescent="0.2">
      <c r="A7541" s="2">
        <v>37944</v>
      </c>
      <c r="B7541" t="s">
        <v>464</v>
      </c>
      <c r="C7541" t="s">
        <v>167</v>
      </c>
      <c r="D7541" t="s">
        <v>115</v>
      </c>
      <c r="E7541" t="s">
        <v>115</v>
      </c>
      <c r="F7541">
        <v>113</v>
      </c>
      <c r="G7541">
        <v>35</v>
      </c>
      <c r="H7541">
        <v>0</v>
      </c>
      <c r="I7541">
        <v>0</v>
      </c>
      <c r="J7541">
        <v>0</v>
      </c>
      <c r="K7541">
        <v>3</v>
      </c>
      <c r="L7541" t="s">
        <v>570</v>
      </c>
      <c r="M7541" t="s">
        <v>465</v>
      </c>
      <c r="N7541" t="s">
        <v>464</v>
      </c>
      <c r="O7541" t="s">
        <v>22</v>
      </c>
      <c r="P7541" t="s">
        <v>23</v>
      </c>
      <c r="Q7541" t="s">
        <v>41</v>
      </c>
    </row>
    <row r="7542" spans="1:17" x14ac:dyDescent="0.2">
      <c r="A7542" s="2">
        <v>37944</v>
      </c>
      <c r="B7542" t="s">
        <v>26</v>
      </c>
      <c r="C7542" t="s">
        <v>76</v>
      </c>
      <c r="D7542" t="s">
        <v>27</v>
      </c>
      <c r="E7542" t="s">
        <v>50</v>
      </c>
      <c r="F7542">
        <v>5</v>
      </c>
      <c r="G7542">
        <v>60</v>
      </c>
      <c r="H7542">
        <v>0</v>
      </c>
      <c r="I7542">
        <v>0</v>
      </c>
      <c r="J7542">
        <v>0</v>
      </c>
      <c r="K7542">
        <v>0</v>
      </c>
      <c r="L7542" t="s">
        <v>28</v>
      </c>
      <c r="M7542" t="s">
        <v>936</v>
      </c>
      <c r="N7542" t="s">
        <v>77</v>
      </c>
      <c r="O7542" t="s">
        <v>122</v>
      </c>
      <c r="P7542" t="s">
        <v>23</v>
      </c>
      <c r="Q7542" t="s">
        <v>30</v>
      </c>
    </row>
    <row r="7543" spans="1:17" x14ac:dyDescent="0.2">
      <c r="A7543" s="2">
        <v>37944</v>
      </c>
      <c r="B7543" t="s">
        <v>110</v>
      </c>
      <c r="C7543" t="s">
        <v>111</v>
      </c>
      <c r="D7543" t="s">
        <v>36</v>
      </c>
      <c r="E7543" t="s">
        <v>36</v>
      </c>
      <c r="F7543">
        <v>38</v>
      </c>
      <c r="G7543">
        <v>56</v>
      </c>
      <c r="H7543">
        <v>0</v>
      </c>
      <c r="I7543">
        <v>0</v>
      </c>
      <c r="J7543">
        <v>0</v>
      </c>
      <c r="K7543">
        <v>1</v>
      </c>
      <c r="L7543" t="s">
        <v>28</v>
      </c>
      <c r="M7543" t="s">
        <v>112</v>
      </c>
      <c r="N7543" t="s">
        <v>110</v>
      </c>
      <c r="O7543" t="s">
        <v>22</v>
      </c>
      <c r="P7543" t="s">
        <v>23</v>
      </c>
      <c r="Q7543" t="s">
        <v>41</v>
      </c>
    </row>
    <row r="7544" spans="1:17" x14ac:dyDescent="0.2">
      <c r="A7544" s="2">
        <v>37944</v>
      </c>
      <c r="B7544" t="s">
        <v>126</v>
      </c>
      <c r="C7544" t="s">
        <v>104</v>
      </c>
      <c r="D7544" t="s">
        <v>50</v>
      </c>
      <c r="E7544" t="s">
        <v>50</v>
      </c>
      <c r="F7544">
        <v>6</v>
      </c>
      <c r="G7544">
        <v>50</v>
      </c>
      <c r="H7544">
        <v>0</v>
      </c>
      <c r="I7544">
        <v>0</v>
      </c>
      <c r="J7544">
        <v>6</v>
      </c>
      <c r="K7544">
        <v>0</v>
      </c>
      <c r="L7544" t="s">
        <v>291</v>
      </c>
      <c r="M7544" t="s">
        <v>308</v>
      </c>
      <c r="N7544" t="s">
        <v>126</v>
      </c>
      <c r="O7544" t="s">
        <v>22</v>
      </c>
      <c r="P7544" t="s">
        <v>23</v>
      </c>
      <c r="Q7544" t="s">
        <v>24</v>
      </c>
    </row>
    <row r="7545" spans="1:17" x14ac:dyDescent="0.2">
      <c r="A7545" s="2">
        <v>37944</v>
      </c>
      <c r="B7545" t="s">
        <v>49</v>
      </c>
      <c r="C7545" t="s">
        <v>106</v>
      </c>
      <c r="D7545" t="s">
        <v>50</v>
      </c>
      <c r="E7545" t="s">
        <v>50</v>
      </c>
      <c r="F7545">
        <v>39</v>
      </c>
      <c r="G7545">
        <v>3</v>
      </c>
      <c r="H7545">
        <v>0</v>
      </c>
      <c r="I7545">
        <v>0</v>
      </c>
      <c r="J7545">
        <v>0</v>
      </c>
      <c r="K7545">
        <v>3</v>
      </c>
      <c r="L7545" t="s">
        <v>291</v>
      </c>
      <c r="M7545" t="s">
        <v>103</v>
      </c>
      <c r="N7545" t="s">
        <v>49</v>
      </c>
      <c r="O7545" t="s">
        <v>22</v>
      </c>
      <c r="P7545" t="s">
        <v>23</v>
      </c>
      <c r="Q7545" t="s">
        <v>41</v>
      </c>
    </row>
    <row r="7546" spans="1:17" x14ac:dyDescent="0.2">
      <c r="A7546" s="2">
        <v>37944</v>
      </c>
      <c r="B7546" t="s">
        <v>82</v>
      </c>
      <c r="C7546" t="s">
        <v>301</v>
      </c>
      <c r="D7546" t="s">
        <v>50</v>
      </c>
      <c r="E7546" t="s">
        <v>115</v>
      </c>
      <c r="F7546">
        <v>18</v>
      </c>
      <c r="G7546">
        <v>52</v>
      </c>
      <c r="H7546">
        <v>0</v>
      </c>
      <c r="I7546">
        <v>0</v>
      </c>
      <c r="J7546">
        <v>8</v>
      </c>
      <c r="K7546">
        <v>0</v>
      </c>
      <c r="L7546" t="s">
        <v>28</v>
      </c>
      <c r="M7546" t="s">
        <v>912</v>
      </c>
      <c r="N7546" t="s">
        <v>82</v>
      </c>
      <c r="O7546" t="s">
        <v>22</v>
      </c>
      <c r="P7546" t="s">
        <v>23</v>
      </c>
      <c r="Q7546" t="s">
        <v>24</v>
      </c>
    </row>
    <row r="7547" spans="1:17" x14ac:dyDescent="0.2">
      <c r="A7547" s="2">
        <v>37944</v>
      </c>
      <c r="B7547" t="s">
        <v>166</v>
      </c>
      <c r="C7547" t="s">
        <v>443</v>
      </c>
      <c r="D7547" t="s">
        <v>115</v>
      </c>
      <c r="E7547" t="s">
        <v>115</v>
      </c>
      <c r="F7547">
        <v>83</v>
      </c>
      <c r="G7547">
        <v>102</v>
      </c>
      <c r="H7547">
        <v>0</v>
      </c>
      <c r="I7547">
        <v>0</v>
      </c>
      <c r="J7547">
        <v>2</v>
      </c>
      <c r="K7547">
        <v>0</v>
      </c>
      <c r="L7547" t="s">
        <v>570</v>
      </c>
      <c r="M7547" t="s">
        <v>165</v>
      </c>
      <c r="N7547" t="s">
        <v>166</v>
      </c>
      <c r="O7547" t="s">
        <v>22</v>
      </c>
      <c r="P7547" t="s">
        <v>23</v>
      </c>
      <c r="Q7547" t="s">
        <v>24</v>
      </c>
    </row>
    <row r="7548" spans="1:17" x14ac:dyDescent="0.2">
      <c r="A7548" s="2">
        <v>37944</v>
      </c>
      <c r="B7548" t="s">
        <v>249</v>
      </c>
      <c r="C7548" t="s">
        <v>274</v>
      </c>
      <c r="D7548" t="s">
        <v>50</v>
      </c>
      <c r="E7548" t="s">
        <v>50</v>
      </c>
      <c r="F7548">
        <v>27</v>
      </c>
      <c r="G7548">
        <v>20</v>
      </c>
      <c r="H7548">
        <v>0</v>
      </c>
      <c r="I7548">
        <v>0</v>
      </c>
      <c r="J7548">
        <v>0</v>
      </c>
      <c r="K7548">
        <v>1</v>
      </c>
      <c r="L7548" t="s">
        <v>291</v>
      </c>
      <c r="M7548" t="s">
        <v>529</v>
      </c>
      <c r="N7548" t="s">
        <v>249</v>
      </c>
      <c r="O7548" t="s">
        <v>22</v>
      </c>
      <c r="P7548" t="s">
        <v>23</v>
      </c>
      <c r="Q7548" t="s">
        <v>41</v>
      </c>
    </row>
    <row r="7549" spans="1:17" x14ac:dyDescent="0.2">
      <c r="A7549" s="2">
        <v>37944</v>
      </c>
      <c r="B7549" t="s">
        <v>114</v>
      </c>
      <c r="C7549" t="s">
        <v>602</v>
      </c>
      <c r="D7549" t="s">
        <v>115</v>
      </c>
      <c r="E7549" t="s">
        <v>115</v>
      </c>
      <c r="F7549">
        <v>75</v>
      </c>
      <c r="G7549">
        <v>159</v>
      </c>
      <c r="H7549">
        <v>0</v>
      </c>
      <c r="I7549">
        <v>0</v>
      </c>
      <c r="J7549">
        <v>1</v>
      </c>
      <c r="K7549">
        <v>0</v>
      </c>
      <c r="L7549" t="s">
        <v>570</v>
      </c>
      <c r="M7549" t="s">
        <v>226</v>
      </c>
      <c r="N7549" t="s">
        <v>114</v>
      </c>
      <c r="O7549" t="s">
        <v>22</v>
      </c>
      <c r="P7549" t="s">
        <v>23</v>
      </c>
      <c r="Q7549" t="s">
        <v>24</v>
      </c>
    </row>
    <row r="7550" spans="1:17" x14ac:dyDescent="0.2">
      <c r="A7550" s="2">
        <v>37944</v>
      </c>
      <c r="B7550" t="s">
        <v>282</v>
      </c>
      <c r="C7550" t="s">
        <v>454</v>
      </c>
      <c r="D7550" t="s">
        <v>19</v>
      </c>
      <c r="E7550" t="s">
        <v>27</v>
      </c>
      <c r="F7550">
        <v>71</v>
      </c>
      <c r="G7550">
        <v>62</v>
      </c>
      <c r="H7550">
        <v>0</v>
      </c>
      <c r="I7550">
        <v>0</v>
      </c>
      <c r="J7550">
        <v>2</v>
      </c>
      <c r="K7550">
        <v>1</v>
      </c>
      <c r="L7550" t="s">
        <v>28</v>
      </c>
      <c r="M7550" t="s">
        <v>285</v>
      </c>
      <c r="N7550" t="s">
        <v>282</v>
      </c>
      <c r="O7550" t="s">
        <v>22</v>
      </c>
      <c r="P7550" t="s">
        <v>23</v>
      </c>
      <c r="Q7550" t="s">
        <v>24</v>
      </c>
    </row>
    <row r="7551" spans="1:17" x14ac:dyDescent="0.2">
      <c r="A7551" s="2">
        <v>37944</v>
      </c>
      <c r="B7551" t="s">
        <v>128</v>
      </c>
      <c r="C7551" t="s">
        <v>149</v>
      </c>
      <c r="D7551" t="s">
        <v>36</v>
      </c>
      <c r="E7551" t="s">
        <v>36</v>
      </c>
      <c r="F7551">
        <v>46</v>
      </c>
      <c r="G7551">
        <v>32</v>
      </c>
      <c r="H7551">
        <v>0</v>
      </c>
      <c r="I7551">
        <v>0</v>
      </c>
      <c r="J7551">
        <v>2</v>
      </c>
      <c r="K7551">
        <v>0</v>
      </c>
      <c r="L7551" t="s">
        <v>28</v>
      </c>
      <c r="M7551" t="s">
        <v>130</v>
      </c>
      <c r="N7551" t="s">
        <v>128</v>
      </c>
      <c r="O7551" t="s">
        <v>22</v>
      </c>
      <c r="P7551" t="s">
        <v>23</v>
      </c>
      <c r="Q7551" t="s">
        <v>24</v>
      </c>
    </row>
    <row r="7552" spans="1:17" x14ac:dyDescent="0.2">
      <c r="A7552" s="2">
        <v>37944</v>
      </c>
      <c r="B7552" t="s">
        <v>180</v>
      </c>
      <c r="C7552" t="s">
        <v>101</v>
      </c>
      <c r="D7552" t="s">
        <v>50</v>
      </c>
      <c r="E7552" t="s">
        <v>50</v>
      </c>
      <c r="F7552">
        <v>7</v>
      </c>
      <c r="G7552">
        <v>56</v>
      </c>
      <c r="H7552">
        <v>0</v>
      </c>
      <c r="I7552">
        <v>0</v>
      </c>
      <c r="J7552">
        <v>2</v>
      </c>
      <c r="K7552">
        <v>2</v>
      </c>
      <c r="L7552" t="s">
        <v>291</v>
      </c>
      <c r="M7552" t="s">
        <v>181</v>
      </c>
      <c r="N7552" t="s">
        <v>180</v>
      </c>
      <c r="O7552" t="s">
        <v>22</v>
      </c>
      <c r="P7552" t="s">
        <v>23</v>
      </c>
      <c r="Q7552" t="s">
        <v>30</v>
      </c>
    </row>
    <row r="7553" spans="1:17" x14ac:dyDescent="0.2">
      <c r="A7553" s="2">
        <v>37944</v>
      </c>
      <c r="B7553" t="s">
        <v>583</v>
      </c>
      <c r="C7553" t="s">
        <v>1073</v>
      </c>
      <c r="D7553" t="s">
        <v>115</v>
      </c>
      <c r="E7553" t="s">
        <v>115</v>
      </c>
      <c r="F7553">
        <v>122</v>
      </c>
      <c r="G7553">
        <v>198</v>
      </c>
      <c r="H7553">
        <v>0</v>
      </c>
      <c r="I7553">
        <v>0</v>
      </c>
      <c r="J7553">
        <v>11</v>
      </c>
      <c r="K7553">
        <v>0</v>
      </c>
      <c r="L7553" t="s">
        <v>20</v>
      </c>
      <c r="M7553" t="s">
        <v>584</v>
      </c>
      <c r="N7553" t="s">
        <v>583</v>
      </c>
      <c r="O7553" t="s">
        <v>22</v>
      </c>
      <c r="P7553" t="s">
        <v>23</v>
      </c>
      <c r="Q7553" t="s">
        <v>24</v>
      </c>
    </row>
    <row r="7554" spans="1:17" x14ac:dyDescent="0.2">
      <c r="A7554" s="2">
        <v>37944</v>
      </c>
      <c r="B7554" t="s">
        <v>161</v>
      </c>
      <c r="C7554" t="s">
        <v>95</v>
      </c>
      <c r="D7554" t="s">
        <v>50</v>
      </c>
      <c r="E7554" t="s">
        <v>50</v>
      </c>
      <c r="F7554">
        <v>58</v>
      </c>
      <c r="G7554">
        <v>29</v>
      </c>
      <c r="H7554">
        <v>0</v>
      </c>
      <c r="I7554">
        <v>0</v>
      </c>
      <c r="J7554">
        <v>0</v>
      </c>
      <c r="K7554">
        <v>1</v>
      </c>
      <c r="L7554" t="s">
        <v>291</v>
      </c>
      <c r="M7554" t="s">
        <v>162</v>
      </c>
      <c r="N7554" t="s">
        <v>161</v>
      </c>
      <c r="O7554" t="s">
        <v>22</v>
      </c>
      <c r="P7554" t="s">
        <v>23</v>
      </c>
      <c r="Q7554" t="s">
        <v>41</v>
      </c>
    </row>
    <row r="7555" spans="1:17" x14ac:dyDescent="0.2">
      <c r="A7555" s="2">
        <v>37945</v>
      </c>
      <c r="B7555" t="s">
        <v>97</v>
      </c>
      <c r="C7555" t="s">
        <v>384</v>
      </c>
      <c r="D7555" t="s">
        <v>50</v>
      </c>
      <c r="E7555" t="s">
        <v>50</v>
      </c>
      <c r="F7555">
        <v>151</v>
      </c>
      <c r="G7555">
        <v>105</v>
      </c>
      <c r="H7555">
        <v>0</v>
      </c>
      <c r="I7555">
        <v>0</v>
      </c>
      <c r="J7555">
        <v>1</v>
      </c>
      <c r="K7555">
        <v>2</v>
      </c>
      <c r="L7555" t="s">
        <v>28</v>
      </c>
      <c r="M7555" t="s">
        <v>1026</v>
      </c>
      <c r="N7555" t="s">
        <v>97</v>
      </c>
      <c r="O7555" t="s">
        <v>22</v>
      </c>
      <c r="P7555" t="s">
        <v>23</v>
      </c>
      <c r="Q7555" t="s">
        <v>41</v>
      </c>
    </row>
    <row r="7556" spans="1:17" x14ac:dyDescent="0.2">
      <c r="A7556" s="2">
        <v>37946</v>
      </c>
      <c r="B7556" t="s">
        <v>602</v>
      </c>
      <c r="C7556" t="s">
        <v>254</v>
      </c>
      <c r="D7556" t="s">
        <v>115</v>
      </c>
      <c r="E7556" t="s">
        <v>115</v>
      </c>
      <c r="F7556">
        <v>159</v>
      </c>
      <c r="G7556">
        <v>136</v>
      </c>
      <c r="H7556">
        <v>0</v>
      </c>
      <c r="I7556">
        <v>0</v>
      </c>
      <c r="J7556">
        <v>1</v>
      </c>
      <c r="K7556">
        <v>0</v>
      </c>
      <c r="L7556" t="s">
        <v>570</v>
      </c>
      <c r="M7556" t="s">
        <v>226</v>
      </c>
      <c r="N7556" t="s">
        <v>114</v>
      </c>
      <c r="O7556" t="s">
        <v>122</v>
      </c>
      <c r="P7556" t="s">
        <v>23</v>
      </c>
      <c r="Q7556" t="s">
        <v>24</v>
      </c>
    </row>
    <row r="7557" spans="1:17" x14ac:dyDescent="0.2">
      <c r="A7557" s="2">
        <v>37946</v>
      </c>
      <c r="B7557" t="s">
        <v>114</v>
      </c>
      <c r="C7557" t="s">
        <v>449</v>
      </c>
      <c r="D7557" t="s">
        <v>115</v>
      </c>
      <c r="E7557" t="s">
        <v>115</v>
      </c>
      <c r="F7557">
        <v>75</v>
      </c>
      <c r="G7557">
        <v>79</v>
      </c>
      <c r="H7557">
        <v>0</v>
      </c>
      <c r="I7557">
        <v>0</v>
      </c>
      <c r="J7557">
        <v>4</v>
      </c>
      <c r="K7557">
        <v>1</v>
      </c>
      <c r="L7557" t="s">
        <v>570</v>
      </c>
      <c r="M7557" t="s">
        <v>226</v>
      </c>
      <c r="N7557" t="s">
        <v>114</v>
      </c>
      <c r="O7557" t="s">
        <v>22</v>
      </c>
      <c r="P7557" t="s">
        <v>23</v>
      </c>
      <c r="Q7557" t="s">
        <v>24</v>
      </c>
    </row>
    <row r="7558" spans="1:17" x14ac:dyDescent="0.2">
      <c r="A7558" s="2">
        <v>37947</v>
      </c>
      <c r="B7558" t="s">
        <v>176</v>
      </c>
      <c r="C7558" t="s">
        <v>462</v>
      </c>
      <c r="D7558" t="s">
        <v>115</v>
      </c>
      <c r="E7558" t="s">
        <v>115</v>
      </c>
      <c r="F7558">
        <v>90</v>
      </c>
      <c r="G7558">
        <v>144</v>
      </c>
      <c r="H7558">
        <v>0</v>
      </c>
      <c r="I7558">
        <v>0</v>
      </c>
      <c r="J7558">
        <v>3</v>
      </c>
      <c r="K7558">
        <v>0</v>
      </c>
      <c r="L7558" t="s">
        <v>570</v>
      </c>
      <c r="M7558" t="s">
        <v>246</v>
      </c>
      <c r="N7558" t="s">
        <v>176</v>
      </c>
      <c r="O7558" t="s">
        <v>22</v>
      </c>
      <c r="P7558" t="s">
        <v>23</v>
      </c>
      <c r="Q7558" t="s">
        <v>24</v>
      </c>
    </row>
    <row r="7559" spans="1:17" x14ac:dyDescent="0.2">
      <c r="A7559" s="2">
        <v>37948</v>
      </c>
      <c r="B7559" t="s">
        <v>1073</v>
      </c>
      <c r="C7559" t="s">
        <v>583</v>
      </c>
      <c r="D7559" t="s">
        <v>115</v>
      </c>
      <c r="E7559" t="s">
        <v>115</v>
      </c>
      <c r="F7559">
        <v>198</v>
      </c>
      <c r="G7559">
        <v>122</v>
      </c>
      <c r="H7559">
        <v>0</v>
      </c>
      <c r="I7559">
        <v>0</v>
      </c>
      <c r="J7559">
        <v>0</v>
      </c>
      <c r="K7559">
        <v>2</v>
      </c>
      <c r="L7559" t="s">
        <v>20</v>
      </c>
      <c r="M7559" t="s">
        <v>1106</v>
      </c>
      <c r="N7559" t="s">
        <v>1073</v>
      </c>
      <c r="O7559" t="s">
        <v>22</v>
      </c>
      <c r="P7559" t="s">
        <v>23</v>
      </c>
      <c r="Q7559" t="s">
        <v>41</v>
      </c>
    </row>
    <row r="7560" spans="1:17" x14ac:dyDescent="0.2">
      <c r="A7560" s="2">
        <v>37951</v>
      </c>
      <c r="B7560" t="s">
        <v>212</v>
      </c>
      <c r="C7560" t="s">
        <v>602</v>
      </c>
      <c r="D7560" t="s">
        <v>115</v>
      </c>
      <c r="E7560" t="s">
        <v>115</v>
      </c>
      <c r="F7560">
        <v>148</v>
      </c>
      <c r="G7560">
        <v>159</v>
      </c>
      <c r="H7560">
        <v>0</v>
      </c>
      <c r="I7560">
        <v>0</v>
      </c>
      <c r="J7560">
        <v>0</v>
      </c>
      <c r="K7560">
        <v>2</v>
      </c>
      <c r="L7560" t="s">
        <v>20</v>
      </c>
      <c r="M7560" t="s">
        <v>214</v>
      </c>
      <c r="N7560" t="s">
        <v>212</v>
      </c>
      <c r="O7560" t="s">
        <v>22</v>
      </c>
      <c r="P7560" t="s">
        <v>23</v>
      </c>
      <c r="Q7560" t="s">
        <v>41</v>
      </c>
    </row>
    <row r="7561" spans="1:17" x14ac:dyDescent="0.2">
      <c r="A7561" s="2">
        <v>37953</v>
      </c>
      <c r="B7561" t="s">
        <v>167</v>
      </c>
      <c r="C7561" t="s">
        <v>464</v>
      </c>
      <c r="D7561" t="s">
        <v>115</v>
      </c>
      <c r="E7561" t="s">
        <v>115</v>
      </c>
      <c r="F7561">
        <v>35</v>
      </c>
      <c r="G7561">
        <v>113</v>
      </c>
      <c r="H7561">
        <v>0</v>
      </c>
      <c r="I7561">
        <v>0</v>
      </c>
      <c r="J7561">
        <v>1</v>
      </c>
      <c r="K7561">
        <v>0</v>
      </c>
      <c r="L7561" t="s">
        <v>570</v>
      </c>
      <c r="M7561" t="s">
        <v>625</v>
      </c>
      <c r="N7561" t="s">
        <v>167</v>
      </c>
      <c r="O7561" t="s">
        <v>22</v>
      </c>
      <c r="P7561" t="s">
        <v>23</v>
      </c>
      <c r="Q7561" t="s">
        <v>24</v>
      </c>
    </row>
    <row r="7562" spans="1:17" x14ac:dyDescent="0.2">
      <c r="A7562" s="2">
        <v>37953</v>
      </c>
      <c r="B7562" t="s">
        <v>469</v>
      </c>
      <c r="C7562" t="s">
        <v>583</v>
      </c>
      <c r="D7562" t="s">
        <v>115</v>
      </c>
      <c r="E7562" t="s">
        <v>115</v>
      </c>
      <c r="F7562">
        <v>85</v>
      </c>
      <c r="G7562">
        <v>122</v>
      </c>
      <c r="H7562">
        <v>0</v>
      </c>
      <c r="I7562">
        <v>0</v>
      </c>
      <c r="J7562">
        <v>1</v>
      </c>
      <c r="K7562">
        <v>1</v>
      </c>
      <c r="L7562" t="s">
        <v>570</v>
      </c>
      <c r="M7562" t="s">
        <v>980</v>
      </c>
      <c r="N7562" t="s">
        <v>469</v>
      </c>
      <c r="O7562" t="s">
        <v>22</v>
      </c>
      <c r="P7562" t="s">
        <v>23</v>
      </c>
      <c r="Q7562" t="s">
        <v>30</v>
      </c>
    </row>
    <row r="7563" spans="1:17" x14ac:dyDescent="0.2">
      <c r="A7563" s="2">
        <v>37954</v>
      </c>
      <c r="B7563" t="s">
        <v>649</v>
      </c>
      <c r="C7563" t="s">
        <v>462</v>
      </c>
      <c r="D7563" t="s">
        <v>115</v>
      </c>
      <c r="E7563" t="s">
        <v>115</v>
      </c>
      <c r="F7563">
        <v>168</v>
      </c>
      <c r="G7563">
        <v>144</v>
      </c>
      <c r="H7563">
        <v>0</v>
      </c>
      <c r="I7563">
        <v>0</v>
      </c>
      <c r="J7563">
        <v>0</v>
      </c>
      <c r="K7563">
        <v>0</v>
      </c>
      <c r="L7563" t="s">
        <v>20</v>
      </c>
      <c r="M7563" t="s">
        <v>982</v>
      </c>
      <c r="N7563" t="s">
        <v>649</v>
      </c>
      <c r="O7563" t="s">
        <v>22</v>
      </c>
      <c r="P7563" t="s">
        <v>23</v>
      </c>
      <c r="Q7563" t="s">
        <v>30</v>
      </c>
    </row>
    <row r="7564" spans="1:17" x14ac:dyDescent="0.2">
      <c r="A7564" s="2">
        <v>37954</v>
      </c>
      <c r="B7564" t="s">
        <v>571</v>
      </c>
      <c r="C7564" t="s">
        <v>638</v>
      </c>
      <c r="D7564" t="s">
        <v>115</v>
      </c>
      <c r="E7564" t="s">
        <v>115</v>
      </c>
      <c r="F7564">
        <v>185</v>
      </c>
      <c r="G7564">
        <v>160</v>
      </c>
      <c r="H7564">
        <v>0</v>
      </c>
      <c r="I7564">
        <v>0</v>
      </c>
      <c r="J7564">
        <v>1</v>
      </c>
      <c r="K7564">
        <v>3</v>
      </c>
      <c r="L7564" t="s">
        <v>20</v>
      </c>
      <c r="M7564" t="s">
        <v>571</v>
      </c>
      <c r="N7564" t="s">
        <v>571</v>
      </c>
      <c r="O7564" t="s">
        <v>22</v>
      </c>
      <c r="P7564" t="s">
        <v>23</v>
      </c>
      <c r="Q7564" t="s">
        <v>41</v>
      </c>
    </row>
    <row r="7565" spans="1:17" x14ac:dyDescent="0.2">
      <c r="A7565" s="2">
        <v>37954</v>
      </c>
      <c r="B7565" t="s">
        <v>898</v>
      </c>
      <c r="C7565" t="s">
        <v>629</v>
      </c>
      <c r="D7565" t="s">
        <v>115</v>
      </c>
      <c r="E7565" t="s">
        <v>36</v>
      </c>
      <c r="F7565">
        <v>180</v>
      </c>
      <c r="G7565">
        <v>149</v>
      </c>
      <c r="H7565">
        <v>0</v>
      </c>
      <c r="I7565">
        <v>0</v>
      </c>
      <c r="J7565">
        <v>0</v>
      </c>
      <c r="K7565">
        <v>1</v>
      </c>
      <c r="L7565" t="s">
        <v>20</v>
      </c>
      <c r="M7565" t="s">
        <v>1107</v>
      </c>
      <c r="N7565" t="s">
        <v>898</v>
      </c>
      <c r="O7565" t="s">
        <v>22</v>
      </c>
      <c r="P7565" t="s">
        <v>23</v>
      </c>
      <c r="Q7565" t="s">
        <v>41</v>
      </c>
    </row>
    <row r="7566" spans="1:17" x14ac:dyDescent="0.2">
      <c r="A7566" s="2">
        <v>37954</v>
      </c>
      <c r="B7566" t="s">
        <v>463</v>
      </c>
      <c r="C7566" t="s">
        <v>569</v>
      </c>
      <c r="D7566" t="s">
        <v>115</v>
      </c>
      <c r="E7566" t="s">
        <v>115</v>
      </c>
      <c r="F7566">
        <v>160</v>
      </c>
      <c r="G7566">
        <v>175</v>
      </c>
      <c r="H7566">
        <v>0</v>
      </c>
      <c r="I7566">
        <v>0</v>
      </c>
      <c r="J7566">
        <v>0</v>
      </c>
      <c r="K7566">
        <v>2</v>
      </c>
      <c r="L7566" t="s">
        <v>20</v>
      </c>
      <c r="M7566" t="s">
        <v>1108</v>
      </c>
      <c r="N7566" t="s">
        <v>463</v>
      </c>
      <c r="O7566" t="s">
        <v>22</v>
      </c>
      <c r="P7566" t="s">
        <v>23</v>
      </c>
      <c r="Q7566" t="s">
        <v>41</v>
      </c>
    </row>
    <row r="7567" spans="1:17" x14ac:dyDescent="0.2">
      <c r="A7567" s="2">
        <v>37954</v>
      </c>
      <c r="B7567" t="s">
        <v>443</v>
      </c>
      <c r="C7567" t="s">
        <v>166</v>
      </c>
      <c r="D7567" t="s">
        <v>115</v>
      </c>
      <c r="E7567" t="s">
        <v>115</v>
      </c>
      <c r="F7567">
        <v>102</v>
      </c>
      <c r="G7567">
        <v>83</v>
      </c>
      <c r="H7567">
        <v>0</v>
      </c>
      <c r="I7567">
        <v>0</v>
      </c>
      <c r="J7567">
        <v>0</v>
      </c>
      <c r="K7567">
        <v>2</v>
      </c>
      <c r="L7567" t="s">
        <v>28</v>
      </c>
      <c r="M7567" t="s">
        <v>443</v>
      </c>
      <c r="N7567" t="s">
        <v>443</v>
      </c>
      <c r="O7567" t="s">
        <v>22</v>
      </c>
      <c r="P7567" t="s">
        <v>23</v>
      </c>
      <c r="Q7567" t="s">
        <v>41</v>
      </c>
    </row>
    <row r="7568" spans="1:17" x14ac:dyDescent="0.2">
      <c r="A7568" s="2">
        <v>37955</v>
      </c>
      <c r="B7568" t="s">
        <v>602</v>
      </c>
      <c r="C7568" t="s">
        <v>212</v>
      </c>
      <c r="D7568" t="s">
        <v>115</v>
      </c>
      <c r="E7568" t="s">
        <v>115</v>
      </c>
      <c r="F7568">
        <v>159</v>
      </c>
      <c r="G7568">
        <v>148</v>
      </c>
      <c r="H7568">
        <v>0</v>
      </c>
      <c r="I7568">
        <v>0</v>
      </c>
      <c r="J7568">
        <v>2</v>
      </c>
      <c r="K7568">
        <v>0</v>
      </c>
      <c r="L7568" t="s">
        <v>20</v>
      </c>
      <c r="M7568" t="s">
        <v>603</v>
      </c>
      <c r="N7568" t="s">
        <v>602</v>
      </c>
      <c r="O7568" t="s">
        <v>22</v>
      </c>
      <c r="P7568" t="s">
        <v>23</v>
      </c>
      <c r="Q7568" t="s">
        <v>24</v>
      </c>
    </row>
    <row r="7569" spans="1:17" x14ac:dyDescent="0.2">
      <c r="A7569" s="2">
        <v>37955</v>
      </c>
      <c r="B7569" t="s">
        <v>208</v>
      </c>
      <c r="C7569" t="s">
        <v>828</v>
      </c>
      <c r="D7569" t="s">
        <v>36</v>
      </c>
      <c r="E7569" t="s">
        <v>36</v>
      </c>
      <c r="F7569">
        <v>104</v>
      </c>
      <c r="G7569">
        <v>153</v>
      </c>
      <c r="H7569">
        <v>0</v>
      </c>
      <c r="I7569">
        <v>0</v>
      </c>
      <c r="J7569">
        <v>2</v>
      </c>
      <c r="K7569">
        <v>1</v>
      </c>
      <c r="L7569" t="s">
        <v>418</v>
      </c>
      <c r="M7569" t="s">
        <v>676</v>
      </c>
      <c r="N7569" t="s">
        <v>380</v>
      </c>
      <c r="O7569" t="s">
        <v>122</v>
      </c>
      <c r="P7569" t="s">
        <v>23</v>
      </c>
      <c r="Q7569" t="s">
        <v>24</v>
      </c>
    </row>
    <row r="7570" spans="1:17" x14ac:dyDescent="0.2">
      <c r="A7570" s="2">
        <v>37957</v>
      </c>
      <c r="B7570" t="s">
        <v>207</v>
      </c>
      <c r="C7570" t="s">
        <v>828</v>
      </c>
      <c r="D7570" t="s">
        <v>36</v>
      </c>
      <c r="E7570" t="s">
        <v>36</v>
      </c>
      <c r="F7570">
        <v>75</v>
      </c>
      <c r="G7570">
        <v>153</v>
      </c>
      <c r="H7570">
        <v>0</v>
      </c>
      <c r="I7570">
        <v>0</v>
      </c>
      <c r="J7570">
        <v>3</v>
      </c>
      <c r="K7570">
        <v>2</v>
      </c>
      <c r="L7570" t="s">
        <v>418</v>
      </c>
      <c r="M7570" t="s">
        <v>676</v>
      </c>
      <c r="N7570" t="s">
        <v>380</v>
      </c>
      <c r="O7570" t="s">
        <v>122</v>
      </c>
      <c r="P7570" t="s">
        <v>23</v>
      </c>
      <c r="Q7570" t="s">
        <v>24</v>
      </c>
    </row>
    <row r="7571" spans="1:17" x14ac:dyDescent="0.2">
      <c r="A7571" s="2">
        <v>37958</v>
      </c>
      <c r="B7571" t="s">
        <v>569</v>
      </c>
      <c r="C7571" t="s">
        <v>463</v>
      </c>
      <c r="D7571" t="s">
        <v>115</v>
      </c>
      <c r="E7571" t="s">
        <v>115</v>
      </c>
      <c r="F7571">
        <v>175</v>
      </c>
      <c r="G7571">
        <v>160</v>
      </c>
      <c r="H7571">
        <v>0</v>
      </c>
      <c r="I7571">
        <v>0</v>
      </c>
      <c r="J7571">
        <v>4</v>
      </c>
      <c r="K7571">
        <v>0</v>
      </c>
      <c r="L7571" t="s">
        <v>20</v>
      </c>
      <c r="M7571" t="s">
        <v>1109</v>
      </c>
      <c r="N7571" t="s">
        <v>569</v>
      </c>
      <c r="O7571" t="s">
        <v>22</v>
      </c>
      <c r="P7571" t="s">
        <v>23</v>
      </c>
      <c r="Q7571" t="s">
        <v>24</v>
      </c>
    </row>
    <row r="7572" spans="1:17" x14ac:dyDescent="0.2">
      <c r="A7572" s="2">
        <v>37958</v>
      </c>
      <c r="B7572" t="s">
        <v>629</v>
      </c>
      <c r="C7572" t="s">
        <v>898</v>
      </c>
      <c r="D7572" t="s">
        <v>36</v>
      </c>
      <c r="E7572" t="s">
        <v>115</v>
      </c>
      <c r="F7572">
        <v>149</v>
      </c>
      <c r="G7572">
        <v>180</v>
      </c>
      <c r="H7572">
        <v>0</v>
      </c>
      <c r="I7572">
        <v>0</v>
      </c>
      <c r="J7572">
        <v>12</v>
      </c>
      <c r="K7572">
        <v>0</v>
      </c>
      <c r="L7572" t="s">
        <v>20</v>
      </c>
      <c r="M7572" t="s">
        <v>925</v>
      </c>
      <c r="N7572" t="s">
        <v>629</v>
      </c>
      <c r="O7572" t="s">
        <v>22</v>
      </c>
      <c r="P7572" t="s">
        <v>23</v>
      </c>
      <c r="Q7572" t="s">
        <v>24</v>
      </c>
    </row>
    <row r="7573" spans="1:17" x14ac:dyDescent="0.2">
      <c r="A7573" s="2">
        <v>37958</v>
      </c>
      <c r="B7573" t="s">
        <v>462</v>
      </c>
      <c r="C7573" t="s">
        <v>649</v>
      </c>
      <c r="D7573" t="s">
        <v>115</v>
      </c>
      <c r="E7573" t="s">
        <v>115</v>
      </c>
      <c r="F7573">
        <v>144</v>
      </c>
      <c r="G7573">
        <v>168</v>
      </c>
      <c r="H7573">
        <v>0</v>
      </c>
      <c r="I7573">
        <v>0</v>
      </c>
      <c r="J7573">
        <v>3</v>
      </c>
      <c r="K7573">
        <v>0</v>
      </c>
      <c r="L7573" t="s">
        <v>20</v>
      </c>
      <c r="M7573" t="s">
        <v>461</v>
      </c>
      <c r="N7573" t="s">
        <v>462</v>
      </c>
      <c r="O7573" t="s">
        <v>22</v>
      </c>
      <c r="P7573" t="s">
        <v>23</v>
      </c>
      <c r="Q7573" t="s">
        <v>24</v>
      </c>
    </row>
    <row r="7574" spans="1:17" x14ac:dyDescent="0.2">
      <c r="A7574" s="2">
        <v>37959</v>
      </c>
      <c r="B7574" t="s">
        <v>254</v>
      </c>
      <c r="C7574" t="s">
        <v>133</v>
      </c>
      <c r="D7574" t="s">
        <v>115</v>
      </c>
      <c r="E7574" t="s">
        <v>115</v>
      </c>
      <c r="F7574">
        <v>136</v>
      </c>
      <c r="G7574">
        <v>22</v>
      </c>
      <c r="H7574">
        <v>0</v>
      </c>
      <c r="I7574">
        <v>0</v>
      </c>
      <c r="J7574">
        <v>1</v>
      </c>
      <c r="K7574">
        <v>3</v>
      </c>
      <c r="L7574" t="s">
        <v>1071</v>
      </c>
      <c r="M7574" t="s">
        <v>144</v>
      </c>
      <c r="N7574" t="s">
        <v>143</v>
      </c>
      <c r="O7574" t="s">
        <v>122</v>
      </c>
      <c r="P7574" t="s">
        <v>23</v>
      </c>
      <c r="Q7574" t="s">
        <v>41</v>
      </c>
    </row>
    <row r="7575" spans="1:17" x14ac:dyDescent="0.2">
      <c r="A7575" s="2">
        <v>37959</v>
      </c>
      <c r="B7575" t="s">
        <v>143</v>
      </c>
      <c r="C7575" t="s">
        <v>182</v>
      </c>
      <c r="D7575" t="s">
        <v>115</v>
      </c>
      <c r="E7575" t="s">
        <v>115</v>
      </c>
      <c r="F7575">
        <v>28</v>
      </c>
      <c r="G7575">
        <v>83</v>
      </c>
      <c r="H7575">
        <v>0</v>
      </c>
      <c r="I7575">
        <v>0</v>
      </c>
      <c r="J7575">
        <v>2</v>
      </c>
      <c r="K7575">
        <v>0</v>
      </c>
      <c r="L7575" t="s">
        <v>1071</v>
      </c>
      <c r="M7575" t="s">
        <v>144</v>
      </c>
      <c r="N7575" t="s">
        <v>143</v>
      </c>
      <c r="O7575" t="s">
        <v>22</v>
      </c>
      <c r="P7575" t="s">
        <v>23</v>
      </c>
      <c r="Q7575" t="s">
        <v>24</v>
      </c>
    </row>
    <row r="7576" spans="1:17" x14ac:dyDescent="0.2">
      <c r="A7576" s="2">
        <v>37959</v>
      </c>
      <c r="B7576" t="s">
        <v>380</v>
      </c>
      <c r="C7576" t="s">
        <v>617</v>
      </c>
      <c r="D7576" t="s">
        <v>36</v>
      </c>
      <c r="E7576" t="s">
        <v>36</v>
      </c>
      <c r="F7576">
        <v>107</v>
      </c>
      <c r="G7576">
        <v>108</v>
      </c>
      <c r="H7576">
        <v>0</v>
      </c>
      <c r="I7576">
        <v>0</v>
      </c>
      <c r="J7576">
        <v>3</v>
      </c>
      <c r="K7576">
        <v>0</v>
      </c>
      <c r="L7576" t="s">
        <v>418</v>
      </c>
      <c r="M7576" t="s">
        <v>381</v>
      </c>
      <c r="N7576" t="s">
        <v>380</v>
      </c>
      <c r="O7576" t="s">
        <v>22</v>
      </c>
      <c r="P7576" t="s">
        <v>23</v>
      </c>
      <c r="Q7576" t="s">
        <v>24</v>
      </c>
    </row>
    <row r="7577" spans="1:17" x14ac:dyDescent="0.2">
      <c r="A7577" s="2">
        <v>37959</v>
      </c>
      <c r="B7577" t="s">
        <v>208</v>
      </c>
      <c r="C7577" t="s">
        <v>207</v>
      </c>
      <c r="D7577" t="s">
        <v>36</v>
      </c>
      <c r="E7577" t="s">
        <v>36</v>
      </c>
      <c r="F7577">
        <v>104</v>
      </c>
      <c r="G7577">
        <v>75</v>
      </c>
      <c r="H7577">
        <v>0</v>
      </c>
      <c r="I7577">
        <v>0</v>
      </c>
      <c r="J7577">
        <v>1</v>
      </c>
      <c r="K7577">
        <v>1</v>
      </c>
      <c r="L7577" t="s">
        <v>418</v>
      </c>
      <c r="M7577" t="s">
        <v>676</v>
      </c>
      <c r="N7577" t="s">
        <v>380</v>
      </c>
      <c r="O7577" t="s">
        <v>122</v>
      </c>
      <c r="P7577" t="s">
        <v>23</v>
      </c>
      <c r="Q7577" t="s">
        <v>30</v>
      </c>
    </row>
    <row r="7578" spans="1:17" x14ac:dyDescent="0.2">
      <c r="A7578" s="2">
        <v>37962</v>
      </c>
      <c r="B7578" t="s">
        <v>133</v>
      </c>
      <c r="C7578" t="s">
        <v>182</v>
      </c>
      <c r="D7578" t="s">
        <v>115</v>
      </c>
      <c r="E7578" t="s">
        <v>115</v>
      </c>
      <c r="F7578">
        <v>22</v>
      </c>
      <c r="G7578">
        <v>83</v>
      </c>
      <c r="H7578">
        <v>0</v>
      </c>
      <c r="I7578">
        <v>0</v>
      </c>
      <c r="J7578">
        <v>1</v>
      </c>
      <c r="K7578">
        <v>0</v>
      </c>
      <c r="L7578" t="s">
        <v>1071</v>
      </c>
      <c r="M7578" t="s">
        <v>1014</v>
      </c>
      <c r="N7578" t="s">
        <v>143</v>
      </c>
      <c r="O7578" t="s">
        <v>122</v>
      </c>
      <c r="P7578" t="s">
        <v>23</v>
      </c>
      <c r="Q7578" t="s">
        <v>24</v>
      </c>
    </row>
    <row r="7579" spans="1:17" x14ac:dyDescent="0.2">
      <c r="A7579" s="2">
        <v>37963</v>
      </c>
      <c r="B7579" t="s">
        <v>207</v>
      </c>
      <c r="C7579" t="s">
        <v>617</v>
      </c>
      <c r="D7579" t="s">
        <v>36</v>
      </c>
      <c r="E7579" t="s">
        <v>36</v>
      </c>
      <c r="F7579">
        <v>75</v>
      </c>
      <c r="G7579">
        <v>108</v>
      </c>
      <c r="H7579">
        <v>0</v>
      </c>
      <c r="I7579">
        <v>0</v>
      </c>
      <c r="J7579">
        <v>1</v>
      </c>
      <c r="K7579">
        <v>1</v>
      </c>
      <c r="L7579" t="s">
        <v>418</v>
      </c>
      <c r="M7579" t="s">
        <v>381</v>
      </c>
      <c r="N7579" t="s">
        <v>380</v>
      </c>
      <c r="O7579" t="s">
        <v>122</v>
      </c>
      <c r="P7579" t="s">
        <v>59</v>
      </c>
      <c r="Q7579" t="s">
        <v>41</v>
      </c>
    </row>
    <row r="7580" spans="1:17" x14ac:dyDescent="0.2">
      <c r="A7580" s="2">
        <v>37963</v>
      </c>
      <c r="B7580" t="s">
        <v>380</v>
      </c>
      <c r="C7580" t="s">
        <v>208</v>
      </c>
      <c r="D7580" t="s">
        <v>36</v>
      </c>
      <c r="E7580" t="s">
        <v>36</v>
      </c>
      <c r="F7580">
        <v>107</v>
      </c>
      <c r="G7580">
        <v>104</v>
      </c>
      <c r="H7580">
        <v>0</v>
      </c>
      <c r="I7580">
        <v>0</v>
      </c>
      <c r="J7580">
        <v>0</v>
      </c>
      <c r="K7580">
        <v>0</v>
      </c>
      <c r="L7580" t="s">
        <v>418</v>
      </c>
      <c r="M7580" t="s">
        <v>381</v>
      </c>
      <c r="N7580" t="s">
        <v>380</v>
      </c>
      <c r="O7580" t="s">
        <v>22</v>
      </c>
      <c r="P7580" t="s">
        <v>59</v>
      </c>
      <c r="Q7580" t="s">
        <v>41</v>
      </c>
    </row>
    <row r="7581" spans="1:17" x14ac:dyDescent="0.2">
      <c r="A7581" s="2">
        <v>37965</v>
      </c>
      <c r="B7581" t="s">
        <v>182</v>
      </c>
      <c r="C7581" t="s">
        <v>254</v>
      </c>
      <c r="D7581" t="s">
        <v>115</v>
      </c>
      <c r="E7581" t="s">
        <v>115</v>
      </c>
      <c r="F7581">
        <v>83</v>
      </c>
      <c r="G7581">
        <v>136</v>
      </c>
      <c r="H7581">
        <v>0</v>
      </c>
      <c r="I7581">
        <v>0</v>
      </c>
      <c r="J7581">
        <v>3</v>
      </c>
      <c r="K7581">
        <v>1</v>
      </c>
      <c r="L7581" t="s">
        <v>1071</v>
      </c>
      <c r="M7581" t="s">
        <v>773</v>
      </c>
      <c r="N7581" t="s">
        <v>143</v>
      </c>
      <c r="O7581" t="s">
        <v>122</v>
      </c>
      <c r="P7581" t="s">
        <v>23</v>
      </c>
      <c r="Q7581" t="s">
        <v>24</v>
      </c>
    </row>
    <row r="7582" spans="1:17" x14ac:dyDescent="0.2">
      <c r="A7582" s="2">
        <v>37965</v>
      </c>
      <c r="B7582" t="s">
        <v>143</v>
      </c>
      <c r="C7582" t="s">
        <v>133</v>
      </c>
      <c r="D7582" t="s">
        <v>115</v>
      </c>
      <c r="E7582" t="s">
        <v>115</v>
      </c>
      <c r="F7582">
        <v>28</v>
      </c>
      <c r="G7582">
        <v>22</v>
      </c>
      <c r="H7582">
        <v>0</v>
      </c>
      <c r="I7582">
        <v>0</v>
      </c>
      <c r="J7582">
        <v>0</v>
      </c>
      <c r="K7582">
        <v>0</v>
      </c>
      <c r="L7582" t="s">
        <v>1071</v>
      </c>
      <c r="M7582" t="s">
        <v>773</v>
      </c>
      <c r="N7582" t="s">
        <v>143</v>
      </c>
      <c r="O7582" t="s">
        <v>22</v>
      </c>
      <c r="P7582" t="s">
        <v>23</v>
      </c>
      <c r="Q7582" t="s">
        <v>30</v>
      </c>
    </row>
    <row r="7583" spans="1:17" x14ac:dyDescent="0.2">
      <c r="A7583" s="2">
        <v>37965</v>
      </c>
      <c r="B7583" t="s">
        <v>380</v>
      </c>
      <c r="C7583" t="s">
        <v>207</v>
      </c>
      <c r="D7583" t="s">
        <v>36</v>
      </c>
      <c r="E7583" t="s">
        <v>36</v>
      </c>
      <c r="F7583">
        <v>107</v>
      </c>
      <c r="G7583">
        <v>75</v>
      </c>
      <c r="H7583">
        <v>0</v>
      </c>
      <c r="I7583">
        <v>0</v>
      </c>
      <c r="J7583">
        <v>1</v>
      </c>
      <c r="K7583">
        <v>2</v>
      </c>
      <c r="L7583" t="s">
        <v>418</v>
      </c>
      <c r="M7583" t="s">
        <v>381</v>
      </c>
      <c r="N7583" t="s">
        <v>380</v>
      </c>
      <c r="O7583" t="s">
        <v>22</v>
      </c>
      <c r="P7583" t="s">
        <v>23</v>
      </c>
      <c r="Q7583" t="s">
        <v>41</v>
      </c>
    </row>
    <row r="7584" spans="1:17" x14ac:dyDescent="0.2">
      <c r="A7584" s="2">
        <v>37965</v>
      </c>
      <c r="B7584" t="s">
        <v>208</v>
      </c>
      <c r="C7584" t="s">
        <v>617</v>
      </c>
      <c r="D7584" t="s">
        <v>36</v>
      </c>
      <c r="E7584" t="s">
        <v>36</v>
      </c>
      <c r="F7584">
        <v>104</v>
      </c>
      <c r="G7584">
        <v>108</v>
      </c>
      <c r="H7584">
        <v>0</v>
      </c>
      <c r="I7584">
        <v>0</v>
      </c>
      <c r="J7584">
        <v>2</v>
      </c>
      <c r="K7584">
        <v>0</v>
      </c>
      <c r="L7584" t="s">
        <v>418</v>
      </c>
      <c r="M7584" t="s">
        <v>381</v>
      </c>
      <c r="N7584" t="s">
        <v>380</v>
      </c>
      <c r="O7584" t="s">
        <v>122</v>
      </c>
      <c r="P7584" t="s">
        <v>23</v>
      </c>
      <c r="Q7584" t="s">
        <v>24</v>
      </c>
    </row>
    <row r="7585" spans="1:17" x14ac:dyDescent="0.2">
      <c r="A7585" s="2">
        <v>37966</v>
      </c>
      <c r="B7585" t="s">
        <v>184</v>
      </c>
      <c r="C7585" t="s">
        <v>90</v>
      </c>
      <c r="D7585" t="s">
        <v>50</v>
      </c>
      <c r="E7585" t="s">
        <v>50</v>
      </c>
      <c r="F7585">
        <v>130</v>
      </c>
      <c r="G7585">
        <v>24</v>
      </c>
      <c r="H7585">
        <v>0</v>
      </c>
      <c r="I7585">
        <v>0</v>
      </c>
      <c r="J7585">
        <v>0</v>
      </c>
      <c r="K7585">
        <v>4</v>
      </c>
      <c r="L7585" t="s">
        <v>28</v>
      </c>
      <c r="M7585" t="s">
        <v>193</v>
      </c>
      <c r="N7585" t="s">
        <v>184</v>
      </c>
      <c r="O7585" t="s">
        <v>22</v>
      </c>
      <c r="P7585" t="s">
        <v>23</v>
      </c>
      <c r="Q7585" t="s">
        <v>41</v>
      </c>
    </row>
    <row r="7586" spans="1:17" x14ac:dyDescent="0.2">
      <c r="A7586" s="2">
        <v>37967</v>
      </c>
      <c r="B7586" t="s">
        <v>402</v>
      </c>
      <c r="C7586" t="s">
        <v>164</v>
      </c>
      <c r="D7586" t="s">
        <v>115</v>
      </c>
      <c r="E7586" t="s">
        <v>115</v>
      </c>
      <c r="F7586">
        <v>72</v>
      </c>
      <c r="G7586">
        <v>44</v>
      </c>
      <c r="H7586">
        <v>0</v>
      </c>
      <c r="I7586">
        <v>0</v>
      </c>
      <c r="J7586">
        <v>2</v>
      </c>
      <c r="K7586">
        <v>2</v>
      </c>
      <c r="L7586" t="s">
        <v>1022</v>
      </c>
      <c r="M7586" t="s">
        <v>1002</v>
      </c>
      <c r="N7586" t="s">
        <v>402</v>
      </c>
      <c r="O7586" t="s">
        <v>22</v>
      </c>
      <c r="P7586" t="s">
        <v>23</v>
      </c>
      <c r="Q7586" t="s">
        <v>30</v>
      </c>
    </row>
    <row r="7587" spans="1:17" x14ac:dyDescent="0.2">
      <c r="A7587" s="2">
        <v>37967</v>
      </c>
      <c r="B7587" t="s">
        <v>207</v>
      </c>
      <c r="C7587" t="s">
        <v>183</v>
      </c>
      <c r="D7587" t="s">
        <v>36</v>
      </c>
      <c r="E7587" t="s">
        <v>36</v>
      </c>
      <c r="F7587">
        <v>75</v>
      </c>
      <c r="G7587">
        <v>34</v>
      </c>
      <c r="H7587">
        <v>0</v>
      </c>
      <c r="I7587">
        <v>0</v>
      </c>
      <c r="J7587">
        <v>0</v>
      </c>
      <c r="K7587">
        <v>1</v>
      </c>
      <c r="L7587" t="s">
        <v>1022</v>
      </c>
      <c r="M7587" t="s">
        <v>1002</v>
      </c>
      <c r="N7587" t="s">
        <v>402</v>
      </c>
      <c r="O7587" t="s">
        <v>122</v>
      </c>
      <c r="P7587" t="s">
        <v>23</v>
      </c>
      <c r="Q7587" t="s">
        <v>41</v>
      </c>
    </row>
    <row r="7588" spans="1:17" x14ac:dyDescent="0.2">
      <c r="A7588" s="2">
        <v>37968</v>
      </c>
      <c r="B7588" t="s">
        <v>351</v>
      </c>
      <c r="C7588" t="s">
        <v>45</v>
      </c>
      <c r="D7588" t="s">
        <v>36</v>
      </c>
      <c r="E7588" t="s">
        <v>36</v>
      </c>
      <c r="F7588">
        <v>114</v>
      </c>
      <c r="G7588">
        <v>51</v>
      </c>
      <c r="H7588">
        <v>0</v>
      </c>
      <c r="I7588">
        <v>0</v>
      </c>
      <c r="J7588">
        <v>0</v>
      </c>
      <c r="K7588">
        <v>2</v>
      </c>
      <c r="L7588" t="s">
        <v>28</v>
      </c>
      <c r="M7588" t="s">
        <v>1110</v>
      </c>
      <c r="N7588" t="s">
        <v>351</v>
      </c>
      <c r="O7588" t="s">
        <v>22</v>
      </c>
      <c r="P7588" t="s">
        <v>23</v>
      </c>
      <c r="Q7588" t="s">
        <v>41</v>
      </c>
    </row>
    <row r="7589" spans="1:17" x14ac:dyDescent="0.2">
      <c r="A7589" s="2">
        <v>37969</v>
      </c>
      <c r="B7589" t="s">
        <v>73</v>
      </c>
      <c r="C7589" t="s">
        <v>90</v>
      </c>
      <c r="D7589" t="s">
        <v>50</v>
      </c>
      <c r="E7589" t="s">
        <v>50</v>
      </c>
      <c r="F7589">
        <v>100</v>
      </c>
      <c r="G7589">
        <v>24</v>
      </c>
      <c r="H7589">
        <v>0</v>
      </c>
      <c r="I7589">
        <v>0</v>
      </c>
      <c r="J7589">
        <v>1</v>
      </c>
      <c r="K7589">
        <v>3</v>
      </c>
      <c r="L7589" t="s">
        <v>28</v>
      </c>
      <c r="M7589" t="s">
        <v>193</v>
      </c>
      <c r="N7589" t="s">
        <v>184</v>
      </c>
      <c r="O7589" t="s">
        <v>122</v>
      </c>
      <c r="P7589" t="s">
        <v>23</v>
      </c>
      <c r="Q7589" t="s">
        <v>41</v>
      </c>
    </row>
    <row r="7590" spans="1:17" x14ac:dyDescent="0.2">
      <c r="A7590" s="2">
        <v>37969</v>
      </c>
      <c r="B7590" t="s">
        <v>176</v>
      </c>
      <c r="C7590" t="s">
        <v>386</v>
      </c>
      <c r="D7590" t="s">
        <v>115</v>
      </c>
      <c r="E7590" t="s">
        <v>50</v>
      </c>
      <c r="F7590">
        <v>90</v>
      </c>
      <c r="G7590">
        <v>119</v>
      </c>
      <c r="H7590">
        <v>0</v>
      </c>
      <c r="I7590">
        <v>0</v>
      </c>
      <c r="J7590">
        <v>3</v>
      </c>
      <c r="K7590">
        <v>3</v>
      </c>
      <c r="L7590" t="s">
        <v>28</v>
      </c>
      <c r="M7590" t="s">
        <v>246</v>
      </c>
      <c r="N7590" t="s">
        <v>176</v>
      </c>
      <c r="O7590" t="s">
        <v>22</v>
      </c>
      <c r="P7590" t="s">
        <v>23</v>
      </c>
      <c r="Q7590" t="s">
        <v>30</v>
      </c>
    </row>
    <row r="7591" spans="1:17" x14ac:dyDescent="0.2">
      <c r="A7591" s="2">
        <v>37970</v>
      </c>
      <c r="B7591" t="s">
        <v>402</v>
      </c>
      <c r="C7591" t="s">
        <v>183</v>
      </c>
      <c r="D7591" t="s">
        <v>115</v>
      </c>
      <c r="E7591" t="s">
        <v>36</v>
      </c>
      <c r="F7591">
        <v>64</v>
      </c>
      <c r="G7591">
        <v>32</v>
      </c>
      <c r="H7591">
        <v>0</v>
      </c>
      <c r="I7591">
        <v>0</v>
      </c>
      <c r="J7591">
        <v>0</v>
      </c>
      <c r="K7591">
        <v>1</v>
      </c>
      <c r="L7591" t="s">
        <v>1022</v>
      </c>
      <c r="M7591" t="s">
        <v>1002</v>
      </c>
      <c r="N7591" t="s">
        <v>402</v>
      </c>
      <c r="O7591" t="s">
        <v>22</v>
      </c>
      <c r="P7591" t="s">
        <v>23</v>
      </c>
      <c r="Q7591" t="s">
        <v>41</v>
      </c>
    </row>
    <row r="7592" spans="1:17" x14ac:dyDescent="0.2">
      <c r="A7592" s="2">
        <v>37970</v>
      </c>
      <c r="B7592" t="s">
        <v>164</v>
      </c>
      <c r="C7592" t="s">
        <v>207</v>
      </c>
      <c r="D7592" t="s">
        <v>115</v>
      </c>
      <c r="E7592" t="s">
        <v>36</v>
      </c>
      <c r="F7592">
        <v>43</v>
      </c>
      <c r="G7592">
        <v>72</v>
      </c>
      <c r="H7592">
        <v>0</v>
      </c>
      <c r="I7592">
        <v>0</v>
      </c>
      <c r="J7592">
        <v>2</v>
      </c>
      <c r="K7592">
        <v>0</v>
      </c>
      <c r="L7592" t="s">
        <v>1022</v>
      </c>
      <c r="M7592" t="s">
        <v>1002</v>
      </c>
      <c r="N7592" t="s">
        <v>402</v>
      </c>
      <c r="O7592" t="s">
        <v>122</v>
      </c>
      <c r="P7592" t="s">
        <v>23</v>
      </c>
      <c r="Q7592" t="s">
        <v>24</v>
      </c>
    </row>
    <row r="7593" spans="1:17" x14ac:dyDescent="0.2">
      <c r="A7593" s="2">
        <v>37971</v>
      </c>
      <c r="B7593" t="s">
        <v>301</v>
      </c>
      <c r="C7593" t="s">
        <v>464</v>
      </c>
      <c r="D7593" t="s">
        <v>115</v>
      </c>
      <c r="E7593" t="s">
        <v>115</v>
      </c>
      <c r="F7593">
        <v>48</v>
      </c>
      <c r="G7593">
        <v>115</v>
      </c>
      <c r="H7593">
        <v>0</v>
      </c>
      <c r="I7593">
        <v>0</v>
      </c>
      <c r="J7593">
        <v>2</v>
      </c>
      <c r="K7593">
        <v>0</v>
      </c>
      <c r="L7593" t="s">
        <v>28</v>
      </c>
      <c r="M7593" t="s">
        <v>895</v>
      </c>
      <c r="N7593" t="s">
        <v>145</v>
      </c>
      <c r="O7593" t="s">
        <v>122</v>
      </c>
      <c r="P7593" t="s">
        <v>23</v>
      </c>
      <c r="Q7593" t="s">
        <v>24</v>
      </c>
    </row>
    <row r="7594" spans="1:17" x14ac:dyDescent="0.2">
      <c r="A7594" s="2">
        <v>37972</v>
      </c>
      <c r="B7594" t="s">
        <v>113</v>
      </c>
      <c r="C7594" t="s">
        <v>81</v>
      </c>
      <c r="D7594" t="s">
        <v>115</v>
      </c>
      <c r="E7594" t="s">
        <v>50</v>
      </c>
      <c r="F7594">
        <v>26</v>
      </c>
      <c r="G7594">
        <v>68</v>
      </c>
      <c r="H7594">
        <v>0</v>
      </c>
      <c r="I7594">
        <v>0</v>
      </c>
      <c r="J7594">
        <v>1</v>
      </c>
      <c r="K7594">
        <v>1</v>
      </c>
      <c r="L7594" t="s">
        <v>28</v>
      </c>
      <c r="M7594" t="s">
        <v>116</v>
      </c>
      <c r="N7594" t="s">
        <v>113</v>
      </c>
      <c r="O7594" t="s">
        <v>22</v>
      </c>
      <c r="P7594" t="s">
        <v>23</v>
      </c>
      <c r="Q7594" t="s">
        <v>30</v>
      </c>
    </row>
    <row r="7595" spans="1:17" x14ac:dyDescent="0.2">
      <c r="A7595" s="2">
        <v>37973</v>
      </c>
      <c r="B7595" t="s">
        <v>402</v>
      </c>
      <c r="C7595" t="s">
        <v>207</v>
      </c>
      <c r="D7595" t="s">
        <v>115</v>
      </c>
      <c r="E7595" t="s">
        <v>36</v>
      </c>
      <c r="F7595">
        <v>64</v>
      </c>
      <c r="G7595">
        <v>72</v>
      </c>
      <c r="H7595">
        <v>0</v>
      </c>
      <c r="I7595">
        <v>0</v>
      </c>
      <c r="J7595">
        <v>2</v>
      </c>
      <c r="K7595">
        <v>1</v>
      </c>
      <c r="L7595" t="s">
        <v>1022</v>
      </c>
      <c r="M7595" t="s">
        <v>1002</v>
      </c>
      <c r="N7595" t="s">
        <v>402</v>
      </c>
      <c r="O7595" t="s">
        <v>22</v>
      </c>
      <c r="P7595" t="s">
        <v>23</v>
      </c>
      <c r="Q7595" t="s">
        <v>24</v>
      </c>
    </row>
    <row r="7596" spans="1:17" x14ac:dyDescent="0.2">
      <c r="A7596" s="2">
        <v>37973</v>
      </c>
      <c r="B7596" t="s">
        <v>183</v>
      </c>
      <c r="C7596" t="s">
        <v>164</v>
      </c>
      <c r="D7596" t="s">
        <v>36</v>
      </c>
      <c r="E7596" t="s">
        <v>115</v>
      </c>
      <c r="F7596">
        <v>32</v>
      </c>
      <c r="G7596">
        <v>43</v>
      </c>
      <c r="H7596">
        <v>0</v>
      </c>
      <c r="I7596">
        <v>0</v>
      </c>
      <c r="J7596">
        <v>2</v>
      </c>
      <c r="K7596">
        <v>0</v>
      </c>
      <c r="L7596" t="s">
        <v>1022</v>
      </c>
      <c r="M7596" t="s">
        <v>1002</v>
      </c>
      <c r="N7596" t="s">
        <v>402</v>
      </c>
      <c r="O7596" t="s">
        <v>122</v>
      </c>
      <c r="P7596" t="s">
        <v>23</v>
      </c>
      <c r="Q7596" t="s">
        <v>24</v>
      </c>
    </row>
    <row r="7597" spans="1:17" x14ac:dyDescent="0.2">
      <c r="A7597" s="2">
        <v>37973</v>
      </c>
      <c r="B7597" t="s">
        <v>301</v>
      </c>
      <c r="C7597" t="s">
        <v>464</v>
      </c>
      <c r="D7597" t="s">
        <v>115</v>
      </c>
      <c r="E7597" t="s">
        <v>115</v>
      </c>
      <c r="F7597">
        <v>48</v>
      </c>
      <c r="G7597">
        <v>115</v>
      </c>
      <c r="H7597">
        <v>0</v>
      </c>
      <c r="I7597">
        <v>0</v>
      </c>
      <c r="J7597">
        <v>0</v>
      </c>
      <c r="K7597">
        <v>0</v>
      </c>
      <c r="L7597" t="s">
        <v>28</v>
      </c>
      <c r="M7597" t="s">
        <v>895</v>
      </c>
      <c r="N7597" t="s">
        <v>145</v>
      </c>
      <c r="O7597" t="s">
        <v>122</v>
      </c>
      <c r="P7597" t="s">
        <v>23</v>
      </c>
      <c r="Q7597" t="s">
        <v>30</v>
      </c>
    </row>
    <row r="7598" spans="1:17" x14ac:dyDescent="0.2">
      <c r="A7598" s="2">
        <v>37975</v>
      </c>
      <c r="B7598" t="s">
        <v>101</v>
      </c>
      <c r="C7598" t="s">
        <v>301</v>
      </c>
      <c r="D7598" t="s">
        <v>50</v>
      </c>
      <c r="E7598" t="s">
        <v>115</v>
      </c>
      <c r="F7598">
        <v>51</v>
      </c>
      <c r="G7598">
        <v>48</v>
      </c>
      <c r="H7598">
        <v>0</v>
      </c>
      <c r="I7598">
        <v>0</v>
      </c>
      <c r="J7598">
        <v>0</v>
      </c>
      <c r="K7598">
        <v>2</v>
      </c>
      <c r="L7598" t="s">
        <v>28</v>
      </c>
      <c r="M7598" t="s">
        <v>895</v>
      </c>
      <c r="N7598" t="s">
        <v>145</v>
      </c>
      <c r="O7598" t="s">
        <v>122</v>
      </c>
      <c r="P7598" t="s">
        <v>23</v>
      </c>
      <c r="Q7598" t="s">
        <v>41</v>
      </c>
    </row>
    <row r="7599" spans="1:17" x14ac:dyDescent="0.2">
      <c r="A7599" s="2">
        <v>37975</v>
      </c>
      <c r="B7599" t="s">
        <v>239</v>
      </c>
      <c r="C7599" t="s">
        <v>81</v>
      </c>
      <c r="D7599" t="s">
        <v>115</v>
      </c>
      <c r="E7599" t="s">
        <v>50</v>
      </c>
      <c r="F7599">
        <v>62</v>
      </c>
      <c r="G7599">
        <v>68</v>
      </c>
      <c r="H7599">
        <v>0</v>
      </c>
      <c r="I7599">
        <v>0</v>
      </c>
      <c r="J7599">
        <v>3</v>
      </c>
      <c r="K7599">
        <v>1</v>
      </c>
      <c r="L7599" t="s">
        <v>28</v>
      </c>
      <c r="M7599" t="s">
        <v>240</v>
      </c>
      <c r="N7599" t="s">
        <v>239</v>
      </c>
      <c r="O7599" t="s">
        <v>22</v>
      </c>
      <c r="P7599" t="s">
        <v>23</v>
      </c>
      <c r="Q7599" t="s">
        <v>24</v>
      </c>
    </row>
    <row r="7600" spans="1:17" x14ac:dyDescent="0.2">
      <c r="A7600" s="2">
        <v>37975</v>
      </c>
      <c r="B7600" t="s">
        <v>113</v>
      </c>
      <c r="C7600" t="s">
        <v>386</v>
      </c>
      <c r="D7600" t="s">
        <v>115</v>
      </c>
      <c r="E7600" t="s">
        <v>50</v>
      </c>
      <c r="F7600">
        <v>26</v>
      </c>
      <c r="G7600">
        <v>119</v>
      </c>
      <c r="H7600">
        <v>0</v>
      </c>
      <c r="I7600">
        <v>0</v>
      </c>
      <c r="J7600">
        <v>1</v>
      </c>
      <c r="K7600">
        <v>0</v>
      </c>
      <c r="L7600" t="s">
        <v>28</v>
      </c>
      <c r="M7600" t="s">
        <v>231</v>
      </c>
      <c r="N7600" t="s">
        <v>113</v>
      </c>
      <c r="O7600" t="s">
        <v>22</v>
      </c>
      <c r="P7600" t="s">
        <v>23</v>
      </c>
      <c r="Q7600" t="s">
        <v>24</v>
      </c>
    </row>
    <row r="7601" spans="1:17" x14ac:dyDescent="0.2">
      <c r="A7601" s="2">
        <v>37976</v>
      </c>
      <c r="B7601" t="s">
        <v>166</v>
      </c>
      <c r="C7601" t="s">
        <v>164</v>
      </c>
      <c r="D7601" t="s">
        <v>115</v>
      </c>
      <c r="E7601" t="s">
        <v>115</v>
      </c>
      <c r="F7601">
        <v>65</v>
      </c>
      <c r="G7601">
        <v>43</v>
      </c>
      <c r="H7601">
        <v>0</v>
      </c>
      <c r="I7601">
        <v>0</v>
      </c>
      <c r="J7601">
        <v>0</v>
      </c>
      <c r="K7601">
        <v>0</v>
      </c>
      <c r="L7601" t="s">
        <v>28</v>
      </c>
      <c r="M7601" t="s">
        <v>165</v>
      </c>
      <c r="N7601" t="s">
        <v>166</v>
      </c>
      <c r="O7601" t="s">
        <v>22</v>
      </c>
      <c r="P7601" t="s">
        <v>23</v>
      </c>
      <c r="Q7601" t="s">
        <v>30</v>
      </c>
    </row>
    <row r="7602" spans="1:17" x14ac:dyDescent="0.2">
      <c r="A7602" s="2">
        <v>37976</v>
      </c>
      <c r="B7602" t="s">
        <v>176</v>
      </c>
      <c r="C7602" t="s">
        <v>207</v>
      </c>
      <c r="D7602" t="s">
        <v>115</v>
      </c>
      <c r="E7602" t="s">
        <v>36</v>
      </c>
      <c r="F7602">
        <v>75</v>
      </c>
      <c r="G7602">
        <v>72</v>
      </c>
      <c r="H7602">
        <v>0</v>
      </c>
      <c r="I7602">
        <v>0</v>
      </c>
      <c r="J7602">
        <v>2</v>
      </c>
      <c r="K7602">
        <v>2</v>
      </c>
      <c r="L7602" t="s">
        <v>28</v>
      </c>
      <c r="M7602" t="s">
        <v>300</v>
      </c>
      <c r="N7602" t="s">
        <v>176</v>
      </c>
      <c r="O7602" t="s">
        <v>22</v>
      </c>
      <c r="P7602" t="s">
        <v>23</v>
      </c>
      <c r="Q7602" t="s">
        <v>30</v>
      </c>
    </row>
    <row r="7603" spans="1:17" x14ac:dyDescent="0.2">
      <c r="A7603" s="2">
        <v>37981</v>
      </c>
      <c r="B7603" t="s">
        <v>700</v>
      </c>
      <c r="C7603" t="s">
        <v>221</v>
      </c>
      <c r="D7603" t="s">
        <v>27</v>
      </c>
      <c r="E7603" t="s">
        <v>27</v>
      </c>
      <c r="F7603">
        <v>183</v>
      </c>
      <c r="G7603">
        <v>124</v>
      </c>
      <c r="H7603">
        <v>0</v>
      </c>
      <c r="I7603">
        <v>0</v>
      </c>
      <c r="J7603">
        <v>1</v>
      </c>
      <c r="K7603">
        <v>2</v>
      </c>
      <c r="L7603" t="s">
        <v>28</v>
      </c>
      <c r="M7603" t="s">
        <v>826</v>
      </c>
      <c r="N7603" t="s">
        <v>700</v>
      </c>
      <c r="O7603" t="s">
        <v>22</v>
      </c>
      <c r="P7603" t="s">
        <v>23</v>
      </c>
      <c r="Q7603" t="s">
        <v>41</v>
      </c>
    </row>
    <row r="7604" spans="1:17" x14ac:dyDescent="0.2">
      <c r="A7604" s="2">
        <v>37981</v>
      </c>
      <c r="B7604" t="s">
        <v>301</v>
      </c>
      <c r="C7604" t="s">
        <v>239</v>
      </c>
      <c r="D7604" t="s">
        <v>115</v>
      </c>
      <c r="E7604" t="s">
        <v>115</v>
      </c>
      <c r="F7604">
        <v>48</v>
      </c>
      <c r="G7604">
        <v>62</v>
      </c>
      <c r="H7604">
        <v>0</v>
      </c>
      <c r="I7604">
        <v>0</v>
      </c>
      <c r="J7604">
        <v>0</v>
      </c>
      <c r="K7604">
        <v>0</v>
      </c>
      <c r="L7604" t="s">
        <v>401</v>
      </c>
      <c r="M7604" t="s">
        <v>302</v>
      </c>
      <c r="N7604" t="s">
        <v>301</v>
      </c>
      <c r="O7604" t="s">
        <v>22</v>
      </c>
      <c r="P7604" t="s">
        <v>23</v>
      </c>
      <c r="Q7604" t="s">
        <v>30</v>
      </c>
    </row>
    <row r="7605" spans="1:17" x14ac:dyDescent="0.2">
      <c r="A7605" s="2">
        <v>37981</v>
      </c>
      <c r="B7605" t="s">
        <v>176</v>
      </c>
      <c r="C7605" t="s">
        <v>113</v>
      </c>
      <c r="D7605" t="s">
        <v>115</v>
      </c>
      <c r="E7605" t="s">
        <v>115</v>
      </c>
      <c r="F7605">
        <v>75</v>
      </c>
      <c r="G7605">
        <v>26</v>
      </c>
      <c r="H7605">
        <v>0</v>
      </c>
      <c r="I7605">
        <v>0</v>
      </c>
      <c r="J7605">
        <v>0</v>
      </c>
      <c r="K7605">
        <v>2</v>
      </c>
      <c r="L7605" t="s">
        <v>401</v>
      </c>
      <c r="M7605" t="s">
        <v>302</v>
      </c>
      <c r="N7605" t="s">
        <v>301</v>
      </c>
      <c r="O7605" t="s">
        <v>122</v>
      </c>
      <c r="P7605" t="s">
        <v>23</v>
      </c>
      <c r="Q7605" t="s">
        <v>41</v>
      </c>
    </row>
    <row r="7606" spans="1:17" x14ac:dyDescent="0.2">
      <c r="A7606" s="2">
        <v>37982</v>
      </c>
      <c r="B7606" t="s">
        <v>848</v>
      </c>
      <c r="C7606" t="s">
        <v>263</v>
      </c>
      <c r="D7606" t="s">
        <v>27</v>
      </c>
      <c r="E7606" t="s">
        <v>27</v>
      </c>
      <c r="F7606">
        <v>193</v>
      </c>
      <c r="G7606">
        <v>96</v>
      </c>
      <c r="H7606">
        <v>0</v>
      </c>
      <c r="I7606">
        <v>0</v>
      </c>
      <c r="J7606">
        <v>0</v>
      </c>
      <c r="K7606">
        <v>6</v>
      </c>
      <c r="L7606" t="s">
        <v>28</v>
      </c>
      <c r="M7606" t="s">
        <v>215</v>
      </c>
      <c r="N7606" t="s">
        <v>77</v>
      </c>
      <c r="O7606" t="s">
        <v>122</v>
      </c>
      <c r="P7606" t="s">
        <v>23</v>
      </c>
      <c r="Q7606" t="s">
        <v>41</v>
      </c>
    </row>
    <row r="7607" spans="1:17" x14ac:dyDescent="0.2">
      <c r="A7607" s="2">
        <v>37982</v>
      </c>
      <c r="B7607" t="s">
        <v>402</v>
      </c>
      <c r="C7607" t="s">
        <v>166</v>
      </c>
      <c r="D7607" t="s">
        <v>115</v>
      </c>
      <c r="E7607" t="s">
        <v>115</v>
      </c>
      <c r="F7607">
        <v>64</v>
      </c>
      <c r="G7607">
        <v>65</v>
      </c>
      <c r="H7607">
        <v>0</v>
      </c>
      <c r="I7607">
        <v>0</v>
      </c>
      <c r="J7607">
        <v>0</v>
      </c>
      <c r="K7607">
        <v>0</v>
      </c>
      <c r="L7607" t="s">
        <v>401</v>
      </c>
      <c r="M7607" t="s">
        <v>302</v>
      </c>
      <c r="N7607" t="s">
        <v>301</v>
      </c>
      <c r="O7607" t="s">
        <v>122</v>
      </c>
      <c r="P7607" t="s">
        <v>23</v>
      </c>
      <c r="Q7607" t="s">
        <v>30</v>
      </c>
    </row>
    <row r="7608" spans="1:17" x14ac:dyDescent="0.2">
      <c r="A7608" s="2">
        <v>37983</v>
      </c>
      <c r="B7608" t="s">
        <v>389</v>
      </c>
      <c r="C7608" t="s">
        <v>239</v>
      </c>
      <c r="D7608" t="s">
        <v>115</v>
      </c>
      <c r="E7608" t="s">
        <v>115</v>
      </c>
      <c r="F7608">
        <v>132</v>
      </c>
      <c r="G7608">
        <v>62</v>
      </c>
      <c r="H7608">
        <v>0</v>
      </c>
      <c r="I7608">
        <v>0</v>
      </c>
      <c r="J7608">
        <v>1</v>
      </c>
      <c r="K7608">
        <v>1</v>
      </c>
      <c r="L7608" t="s">
        <v>401</v>
      </c>
      <c r="M7608" t="s">
        <v>302</v>
      </c>
      <c r="N7608" t="s">
        <v>301</v>
      </c>
      <c r="O7608" t="s">
        <v>122</v>
      </c>
      <c r="P7608" t="s">
        <v>23</v>
      </c>
      <c r="Q7608" t="s">
        <v>30</v>
      </c>
    </row>
    <row r="7609" spans="1:17" x14ac:dyDescent="0.2">
      <c r="A7609" s="2">
        <v>37984</v>
      </c>
      <c r="B7609" t="s">
        <v>301</v>
      </c>
      <c r="C7609" t="s">
        <v>176</v>
      </c>
      <c r="D7609" t="s">
        <v>115</v>
      </c>
      <c r="E7609" t="s">
        <v>115</v>
      </c>
      <c r="F7609">
        <v>48</v>
      </c>
      <c r="G7609">
        <v>75</v>
      </c>
      <c r="H7609">
        <v>0</v>
      </c>
      <c r="I7609">
        <v>0</v>
      </c>
      <c r="J7609">
        <v>0</v>
      </c>
      <c r="K7609">
        <v>2</v>
      </c>
      <c r="L7609" t="s">
        <v>401</v>
      </c>
      <c r="M7609" t="s">
        <v>302</v>
      </c>
      <c r="N7609" t="s">
        <v>301</v>
      </c>
      <c r="O7609" t="s">
        <v>22</v>
      </c>
      <c r="P7609" t="s">
        <v>23</v>
      </c>
      <c r="Q7609" t="s">
        <v>41</v>
      </c>
    </row>
    <row r="7610" spans="1:17" x14ac:dyDescent="0.2">
      <c r="A7610" s="2">
        <v>37984</v>
      </c>
      <c r="B7610" t="s">
        <v>113</v>
      </c>
      <c r="C7610" t="s">
        <v>166</v>
      </c>
      <c r="D7610" t="s">
        <v>115</v>
      </c>
      <c r="E7610" t="s">
        <v>115</v>
      </c>
      <c r="F7610">
        <v>26</v>
      </c>
      <c r="G7610">
        <v>65</v>
      </c>
      <c r="H7610">
        <v>0</v>
      </c>
      <c r="I7610">
        <v>0</v>
      </c>
      <c r="J7610">
        <v>0</v>
      </c>
      <c r="K7610">
        <v>0</v>
      </c>
      <c r="L7610" t="s">
        <v>401</v>
      </c>
      <c r="M7610" t="s">
        <v>302</v>
      </c>
      <c r="N7610" t="s">
        <v>301</v>
      </c>
      <c r="O7610" t="s">
        <v>122</v>
      </c>
      <c r="P7610" t="s">
        <v>23</v>
      </c>
      <c r="Q7610" t="s">
        <v>30</v>
      </c>
    </row>
    <row r="7611" spans="1:17" x14ac:dyDescent="0.2">
      <c r="A7611" s="2">
        <v>37985</v>
      </c>
      <c r="B7611" t="s">
        <v>402</v>
      </c>
      <c r="C7611" t="s">
        <v>389</v>
      </c>
      <c r="D7611" t="s">
        <v>115</v>
      </c>
      <c r="E7611" t="s">
        <v>115</v>
      </c>
      <c r="F7611">
        <v>64</v>
      </c>
      <c r="G7611">
        <v>132</v>
      </c>
      <c r="H7611">
        <v>0</v>
      </c>
      <c r="I7611">
        <v>0</v>
      </c>
      <c r="J7611">
        <v>5</v>
      </c>
      <c r="K7611">
        <v>1</v>
      </c>
      <c r="L7611" t="s">
        <v>401</v>
      </c>
      <c r="M7611" t="s">
        <v>302</v>
      </c>
      <c r="N7611" t="s">
        <v>301</v>
      </c>
      <c r="O7611" t="s">
        <v>122</v>
      </c>
      <c r="P7611" t="s">
        <v>23</v>
      </c>
      <c r="Q7611" t="s">
        <v>24</v>
      </c>
    </row>
    <row r="7612" spans="1:17" x14ac:dyDescent="0.2">
      <c r="A7612" s="2">
        <v>37986</v>
      </c>
      <c r="B7612" t="s">
        <v>239</v>
      </c>
      <c r="C7612" t="s">
        <v>176</v>
      </c>
      <c r="D7612" t="s">
        <v>115</v>
      </c>
      <c r="E7612" t="s">
        <v>115</v>
      </c>
      <c r="F7612">
        <v>62</v>
      </c>
      <c r="G7612">
        <v>75</v>
      </c>
      <c r="H7612">
        <v>0</v>
      </c>
      <c r="I7612">
        <v>0</v>
      </c>
      <c r="J7612">
        <v>2</v>
      </c>
      <c r="K7612">
        <v>0</v>
      </c>
      <c r="L7612" t="s">
        <v>401</v>
      </c>
      <c r="M7612" t="s">
        <v>302</v>
      </c>
      <c r="N7612" t="s">
        <v>301</v>
      </c>
      <c r="O7612" t="s">
        <v>122</v>
      </c>
      <c r="P7612" t="s">
        <v>23</v>
      </c>
      <c r="Q7612" t="s">
        <v>24</v>
      </c>
    </row>
    <row r="7613" spans="1:17" x14ac:dyDescent="0.2">
      <c r="A7613" s="2">
        <v>37987</v>
      </c>
      <c r="B7613" t="s">
        <v>402</v>
      </c>
      <c r="C7613" t="s">
        <v>113</v>
      </c>
      <c r="D7613" t="s">
        <v>115</v>
      </c>
      <c r="E7613" t="s">
        <v>115</v>
      </c>
      <c r="F7613">
        <v>64</v>
      </c>
      <c r="G7613">
        <v>26</v>
      </c>
      <c r="H7613">
        <v>0</v>
      </c>
      <c r="I7613">
        <v>0</v>
      </c>
      <c r="J7613">
        <v>0</v>
      </c>
      <c r="K7613">
        <v>1</v>
      </c>
      <c r="L7613" t="s">
        <v>401</v>
      </c>
      <c r="M7613" t="s">
        <v>302</v>
      </c>
      <c r="N7613" t="s">
        <v>301</v>
      </c>
      <c r="O7613" t="s">
        <v>122</v>
      </c>
      <c r="P7613" t="s">
        <v>23</v>
      </c>
      <c r="Q7613" t="s">
        <v>41</v>
      </c>
    </row>
    <row r="7614" spans="1:17" x14ac:dyDescent="0.2">
      <c r="A7614" s="2">
        <v>37987</v>
      </c>
      <c r="B7614" t="s">
        <v>700</v>
      </c>
      <c r="C7614" t="s">
        <v>221</v>
      </c>
      <c r="D7614" t="s">
        <v>27</v>
      </c>
      <c r="E7614" t="s">
        <v>27</v>
      </c>
      <c r="F7614">
        <v>183</v>
      </c>
      <c r="G7614">
        <v>124</v>
      </c>
      <c r="H7614">
        <v>0</v>
      </c>
      <c r="I7614">
        <v>0</v>
      </c>
      <c r="J7614">
        <v>0</v>
      </c>
      <c r="K7614">
        <v>4</v>
      </c>
      <c r="L7614" t="s">
        <v>28</v>
      </c>
      <c r="M7614" t="s">
        <v>826</v>
      </c>
      <c r="N7614" t="s">
        <v>700</v>
      </c>
      <c r="O7614" t="s">
        <v>22</v>
      </c>
      <c r="P7614" t="s">
        <v>23</v>
      </c>
      <c r="Q7614" t="s">
        <v>41</v>
      </c>
    </row>
    <row r="7615" spans="1:17" x14ac:dyDescent="0.2">
      <c r="A7615" s="2">
        <v>37987</v>
      </c>
      <c r="B7615" t="s">
        <v>301</v>
      </c>
      <c r="C7615" t="s">
        <v>389</v>
      </c>
      <c r="D7615" t="s">
        <v>115</v>
      </c>
      <c r="E7615" t="s">
        <v>115</v>
      </c>
      <c r="F7615">
        <v>48</v>
      </c>
      <c r="G7615">
        <v>132</v>
      </c>
      <c r="H7615">
        <v>0</v>
      </c>
      <c r="I7615">
        <v>0</v>
      </c>
      <c r="J7615">
        <v>4</v>
      </c>
      <c r="K7615">
        <v>0</v>
      </c>
      <c r="L7615" t="s">
        <v>401</v>
      </c>
      <c r="M7615" t="s">
        <v>302</v>
      </c>
      <c r="N7615" t="s">
        <v>301</v>
      </c>
      <c r="O7615" t="s">
        <v>22</v>
      </c>
      <c r="P7615" t="s">
        <v>23</v>
      </c>
      <c r="Q7615" t="s">
        <v>24</v>
      </c>
    </row>
    <row r="7616" spans="1:17" x14ac:dyDescent="0.2">
      <c r="A7616" s="2">
        <v>37989</v>
      </c>
      <c r="B7616" t="s">
        <v>239</v>
      </c>
      <c r="C7616" t="s">
        <v>402</v>
      </c>
      <c r="D7616" t="s">
        <v>115</v>
      </c>
      <c r="E7616" t="s">
        <v>115</v>
      </c>
      <c r="F7616">
        <v>62</v>
      </c>
      <c r="G7616">
        <v>64</v>
      </c>
      <c r="H7616">
        <v>0</v>
      </c>
      <c r="I7616">
        <v>0</v>
      </c>
      <c r="J7616">
        <v>0</v>
      </c>
      <c r="K7616">
        <v>1</v>
      </c>
      <c r="L7616" t="s">
        <v>401</v>
      </c>
      <c r="M7616" t="s">
        <v>302</v>
      </c>
      <c r="N7616" t="s">
        <v>301</v>
      </c>
      <c r="O7616" t="s">
        <v>122</v>
      </c>
      <c r="P7616" t="s">
        <v>23</v>
      </c>
      <c r="Q7616" t="s">
        <v>41</v>
      </c>
    </row>
    <row r="7617" spans="1:17" x14ac:dyDescent="0.2">
      <c r="A7617" s="2">
        <v>37989</v>
      </c>
      <c r="B7617" t="s">
        <v>176</v>
      </c>
      <c r="C7617" t="s">
        <v>166</v>
      </c>
      <c r="D7617" t="s">
        <v>115</v>
      </c>
      <c r="E7617" t="s">
        <v>115</v>
      </c>
      <c r="F7617">
        <v>75</v>
      </c>
      <c r="G7617">
        <v>65</v>
      </c>
      <c r="H7617">
        <v>0</v>
      </c>
      <c r="I7617">
        <v>0</v>
      </c>
      <c r="J7617">
        <v>0</v>
      </c>
      <c r="K7617">
        <v>0</v>
      </c>
      <c r="L7617" t="s">
        <v>401</v>
      </c>
      <c r="M7617" t="s">
        <v>302</v>
      </c>
      <c r="N7617" t="s">
        <v>301</v>
      </c>
      <c r="O7617" t="s">
        <v>122</v>
      </c>
      <c r="P7617" t="s">
        <v>23</v>
      </c>
      <c r="Q7617" t="s">
        <v>30</v>
      </c>
    </row>
    <row r="7618" spans="1:17" x14ac:dyDescent="0.2">
      <c r="A7618" s="2">
        <v>37990</v>
      </c>
      <c r="B7618" t="s">
        <v>301</v>
      </c>
      <c r="C7618" t="s">
        <v>113</v>
      </c>
      <c r="D7618" t="s">
        <v>115</v>
      </c>
      <c r="E7618" t="s">
        <v>115</v>
      </c>
      <c r="F7618">
        <v>48</v>
      </c>
      <c r="G7618">
        <v>26</v>
      </c>
      <c r="H7618">
        <v>0</v>
      </c>
      <c r="I7618">
        <v>0</v>
      </c>
      <c r="J7618">
        <v>1</v>
      </c>
      <c r="K7618">
        <v>1</v>
      </c>
      <c r="L7618" t="s">
        <v>401</v>
      </c>
      <c r="M7618" t="s">
        <v>302</v>
      </c>
      <c r="N7618" t="s">
        <v>301</v>
      </c>
      <c r="O7618" t="s">
        <v>22</v>
      </c>
      <c r="P7618" t="s">
        <v>23</v>
      </c>
      <c r="Q7618" t="s">
        <v>30</v>
      </c>
    </row>
    <row r="7619" spans="1:17" x14ac:dyDescent="0.2">
      <c r="A7619" s="2">
        <v>37991</v>
      </c>
      <c r="B7619" t="s">
        <v>166</v>
      </c>
      <c r="C7619" t="s">
        <v>389</v>
      </c>
      <c r="D7619" t="s">
        <v>115</v>
      </c>
      <c r="E7619" t="s">
        <v>115</v>
      </c>
      <c r="F7619">
        <v>65</v>
      </c>
      <c r="G7619">
        <v>132</v>
      </c>
      <c r="H7619">
        <v>0</v>
      </c>
      <c r="I7619">
        <v>0</v>
      </c>
      <c r="J7619">
        <v>3</v>
      </c>
      <c r="K7619">
        <v>0</v>
      </c>
      <c r="L7619" t="s">
        <v>401</v>
      </c>
      <c r="M7619" t="s">
        <v>302</v>
      </c>
      <c r="N7619" t="s">
        <v>301</v>
      </c>
      <c r="O7619" t="s">
        <v>122</v>
      </c>
      <c r="P7619" t="s">
        <v>23</v>
      </c>
      <c r="Q7619" t="s">
        <v>24</v>
      </c>
    </row>
    <row r="7620" spans="1:17" x14ac:dyDescent="0.2">
      <c r="A7620" s="2">
        <v>37992</v>
      </c>
      <c r="B7620" t="s">
        <v>239</v>
      </c>
      <c r="C7620" t="s">
        <v>113</v>
      </c>
      <c r="D7620" t="s">
        <v>115</v>
      </c>
      <c r="E7620" t="s">
        <v>115</v>
      </c>
      <c r="F7620">
        <v>62</v>
      </c>
      <c r="G7620">
        <v>26</v>
      </c>
      <c r="H7620">
        <v>0</v>
      </c>
      <c r="I7620">
        <v>0</v>
      </c>
      <c r="J7620">
        <v>1</v>
      </c>
      <c r="K7620">
        <v>2</v>
      </c>
      <c r="L7620" t="s">
        <v>401</v>
      </c>
      <c r="M7620" t="s">
        <v>302</v>
      </c>
      <c r="N7620" t="s">
        <v>301</v>
      </c>
      <c r="O7620" t="s">
        <v>122</v>
      </c>
      <c r="P7620" t="s">
        <v>23</v>
      </c>
      <c r="Q7620" t="s">
        <v>41</v>
      </c>
    </row>
    <row r="7621" spans="1:17" x14ac:dyDescent="0.2">
      <c r="A7621" s="2">
        <v>37993</v>
      </c>
      <c r="B7621" t="s">
        <v>176</v>
      </c>
      <c r="C7621" t="s">
        <v>402</v>
      </c>
      <c r="D7621" t="s">
        <v>115</v>
      </c>
      <c r="E7621" t="s">
        <v>115</v>
      </c>
      <c r="F7621">
        <v>75</v>
      </c>
      <c r="G7621">
        <v>64</v>
      </c>
      <c r="H7621">
        <v>0</v>
      </c>
      <c r="I7621">
        <v>0</v>
      </c>
      <c r="J7621">
        <v>1</v>
      </c>
      <c r="K7621">
        <v>3</v>
      </c>
      <c r="L7621" t="s">
        <v>401</v>
      </c>
      <c r="M7621" t="s">
        <v>302</v>
      </c>
      <c r="N7621" t="s">
        <v>301</v>
      </c>
      <c r="O7621" t="s">
        <v>122</v>
      </c>
      <c r="P7621" t="s">
        <v>23</v>
      </c>
      <c r="Q7621" t="s">
        <v>41</v>
      </c>
    </row>
    <row r="7622" spans="1:17" x14ac:dyDescent="0.2">
      <c r="A7622" s="2">
        <v>37994</v>
      </c>
      <c r="B7622" t="s">
        <v>183</v>
      </c>
      <c r="C7622" t="s">
        <v>617</v>
      </c>
      <c r="D7622" t="s">
        <v>36</v>
      </c>
      <c r="E7622" t="s">
        <v>36</v>
      </c>
      <c r="F7622">
        <v>32</v>
      </c>
      <c r="G7622">
        <v>109</v>
      </c>
      <c r="H7622">
        <v>0</v>
      </c>
      <c r="I7622">
        <v>0</v>
      </c>
      <c r="J7622">
        <v>5</v>
      </c>
      <c r="K7622">
        <v>1</v>
      </c>
      <c r="L7622" t="s">
        <v>28</v>
      </c>
      <c r="M7622" t="s">
        <v>476</v>
      </c>
      <c r="N7622" t="s">
        <v>183</v>
      </c>
      <c r="O7622" t="s">
        <v>22</v>
      </c>
      <c r="P7622" t="s">
        <v>23</v>
      </c>
      <c r="Q7622" t="s">
        <v>24</v>
      </c>
    </row>
    <row r="7623" spans="1:17" x14ac:dyDescent="0.2">
      <c r="A7623" s="2">
        <v>37994</v>
      </c>
      <c r="B7623" t="s">
        <v>301</v>
      </c>
      <c r="C7623" t="s">
        <v>166</v>
      </c>
      <c r="D7623" t="s">
        <v>115</v>
      </c>
      <c r="E7623" t="s">
        <v>115</v>
      </c>
      <c r="F7623">
        <v>48</v>
      </c>
      <c r="G7623">
        <v>65</v>
      </c>
      <c r="H7623">
        <v>0</v>
      </c>
      <c r="I7623">
        <v>0</v>
      </c>
      <c r="J7623">
        <v>1</v>
      </c>
      <c r="K7623">
        <v>2</v>
      </c>
      <c r="L7623" t="s">
        <v>401</v>
      </c>
      <c r="M7623" t="s">
        <v>302</v>
      </c>
      <c r="N7623" t="s">
        <v>301</v>
      </c>
      <c r="O7623" t="s">
        <v>22</v>
      </c>
      <c r="P7623" t="s">
        <v>23</v>
      </c>
      <c r="Q7623" t="s">
        <v>41</v>
      </c>
    </row>
    <row r="7624" spans="1:17" x14ac:dyDescent="0.2">
      <c r="A7624" s="2">
        <v>37994</v>
      </c>
      <c r="B7624" t="s">
        <v>389</v>
      </c>
      <c r="C7624" t="s">
        <v>113</v>
      </c>
      <c r="D7624" t="s">
        <v>115</v>
      </c>
      <c r="E7624" t="s">
        <v>115</v>
      </c>
      <c r="F7624">
        <v>132</v>
      </c>
      <c r="G7624">
        <v>26</v>
      </c>
      <c r="H7624">
        <v>0</v>
      </c>
      <c r="I7624">
        <v>0</v>
      </c>
      <c r="J7624">
        <v>0</v>
      </c>
      <c r="K7624">
        <v>2</v>
      </c>
      <c r="L7624" t="s">
        <v>401</v>
      </c>
      <c r="M7624" t="s">
        <v>302</v>
      </c>
      <c r="N7624" t="s">
        <v>301</v>
      </c>
      <c r="O7624" t="s">
        <v>122</v>
      </c>
      <c r="P7624" t="s">
        <v>23</v>
      </c>
      <c r="Q7624" t="s">
        <v>41</v>
      </c>
    </row>
    <row r="7625" spans="1:17" x14ac:dyDescent="0.2">
      <c r="A7625" s="2">
        <v>37996</v>
      </c>
      <c r="B7625" t="s">
        <v>301</v>
      </c>
      <c r="C7625" t="s">
        <v>402</v>
      </c>
      <c r="D7625" t="s">
        <v>115</v>
      </c>
      <c r="E7625" t="s">
        <v>115</v>
      </c>
      <c r="F7625">
        <v>48</v>
      </c>
      <c r="G7625">
        <v>64</v>
      </c>
      <c r="H7625">
        <v>0</v>
      </c>
      <c r="I7625">
        <v>0</v>
      </c>
      <c r="J7625">
        <v>0</v>
      </c>
      <c r="K7625">
        <v>4</v>
      </c>
      <c r="L7625" t="s">
        <v>401</v>
      </c>
      <c r="M7625" t="s">
        <v>302</v>
      </c>
      <c r="N7625" t="s">
        <v>301</v>
      </c>
      <c r="O7625" t="s">
        <v>22</v>
      </c>
      <c r="P7625" t="s">
        <v>23</v>
      </c>
      <c r="Q7625" t="s">
        <v>41</v>
      </c>
    </row>
    <row r="7626" spans="1:17" x14ac:dyDescent="0.2">
      <c r="A7626" s="2">
        <v>37996</v>
      </c>
      <c r="B7626" t="s">
        <v>404</v>
      </c>
      <c r="C7626" t="s">
        <v>149</v>
      </c>
      <c r="D7626" t="s">
        <v>36</v>
      </c>
      <c r="E7626" t="s">
        <v>36</v>
      </c>
      <c r="F7626">
        <v>123</v>
      </c>
      <c r="G7626">
        <v>36</v>
      </c>
      <c r="H7626">
        <v>0</v>
      </c>
      <c r="I7626">
        <v>0</v>
      </c>
      <c r="J7626">
        <v>2</v>
      </c>
      <c r="K7626">
        <v>0</v>
      </c>
      <c r="L7626" t="s">
        <v>716</v>
      </c>
      <c r="M7626" t="s">
        <v>662</v>
      </c>
      <c r="N7626" t="s">
        <v>404</v>
      </c>
      <c r="O7626" t="s">
        <v>22</v>
      </c>
      <c r="P7626" t="s">
        <v>23</v>
      </c>
      <c r="Q7626" t="s">
        <v>24</v>
      </c>
    </row>
    <row r="7627" spans="1:17" x14ac:dyDescent="0.2">
      <c r="A7627" s="2">
        <v>37997</v>
      </c>
      <c r="B7627" t="s">
        <v>221</v>
      </c>
      <c r="C7627" t="s">
        <v>222</v>
      </c>
      <c r="D7627" t="s">
        <v>27</v>
      </c>
      <c r="E7627" t="s">
        <v>27</v>
      </c>
      <c r="F7627">
        <v>124</v>
      </c>
      <c r="G7627">
        <v>154</v>
      </c>
      <c r="H7627">
        <v>0</v>
      </c>
      <c r="I7627">
        <v>0</v>
      </c>
      <c r="J7627">
        <v>2</v>
      </c>
      <c r="K7627">
        <v>0</v>
      </c>
      <c r="L7627" t="s">
        <v>28</v>
      </c>
      <c r="M7627" t="s">
        <v>223</v>
      </c>
      <c r="N7627" t="s">
        <v>221</v>
      </c>
      <c r="O7627" t="s">
        <v>22</v>
      </c>
      <c r="P7627" t="s">
        <v>23</v>
      </c>
      <c r="Q7627" t="s">
        <v>24</v>
      </c>
    </row>
    <row r="7628" spans="1:17" x14ac:dyDescent="0.2">
      <c r="A7628" s="2">
        <v>37997</v>
      </c>
      <c r="B7628" t="s">
        <v>239</v>
      </c>
      <c r="C7628" t="s">
        <v>166</v>
      </c>
      <c r="D7628" t="s">
        <v>115</v>
      </c>
      <c r="E7628" t="s">
        <v>115</v>
      </c>
      <c r="F7628">
        <v>62</v>
      </c>
      <c r="G7628">
        <v>65</v>
      </c>
      <c r="H7628">
        <v>0</v>
      </c>
      <c r="I7628">
        <v>0</v>
      </c>
      <c r="J7628">
        <v>2</v>
      </c>
      <c r="K7628">
        <v>0</v>
      </c>
      <c r="L7628" t="s">
        <v>401</v>
      </c>
      <c r="M7628" t="s">
        <v>302</v>
      </c>
      <c r="N7628" t="s">
        <v>301</v>
      </c>
      <c r="O7628" t="s">
        <v>122</v>
      </c>
      <c r="P7628" t="s">
        <v>23</v>
      </c>
      <c r="Q7628" t="s">
        <v>24</v>
      </c>
    </row>
    <row r="7629" spans="1:17" x14ac:dyDescent="0.2">
      <c r="A7629" s="2">
        <v>37997</v>
      </c>
      <c r="B7629" t="s">
        <v>389</v>
      </c>
      <c r="C7629" t="s">
        <v>176</v>
      </c>
      <c r="D7629" t="s">
        <v>115</v>
      </c>
      <c r="E7629" t="s">
        <v>115</v>
      </c>
      <c r="F7629">
        <v>132</v>
      </c>
      <c r="G7629">
        <v>75</v>
      </c>
      <c r="H7629">
        <v>0</v>
      </c>
      <c r="I7629">
        <v>0</v>
      </c>
      <c r="J7629">
        <v>0</v>
      </c>
      <c r="K7629">
        <v>3</v>
      </c>
      <c r="L7629" t="s">
        <v>401</v>
      </c>
      <c r="M7629" t="s">
        <v>302</v>
      </c>
      <c r="N7629" t="s">
        <v>301</v>
      </c>
      <c r="O7629" t="s">
        <v>122</v>
      </c>
      <c r="P7629" t="s">
        <v>23</v>
      </c>
      <c r="Q7629" t="s">
        <v>41</v>
      </c>
    </row>
    <row r="7630" spans="1:17" x14ac:dyDescent="0.2">
      <c r="A7630" s="2">
        <v>38000</v>
      </c>
      <c r="B7630" t="s">
        <v>183</v>
      </c>
      <c r="C7630" t="s">
        <v>890</v>
      </c>
      <c r="D7630" t="s">
        <v>36</v>
      </c>
      <c r="E7630" t="s">
        <v>36</v>
      </c>
      <c r="F7630">
        <v>32</v>
      </c>
      <c r="G7630">
        <v>54</v>
      </c>
      <c r="H7630">
        <v>0</v>
      </c>
      <c r="I7630">
        <v>0</v>
      </c>
      <c r="J7630">
        <v>2</v>
      </c>
      <c r="K7630">
        <v>2</v>
      </c>
      <c r="L7630" t="s">
        <v>28</v>
      </c>
      <c r="M7630" t="s">
        <v>476</v>
      </c>
      <c r="N7630" t="s">
        <v>183</v>
      </c>
      <c r="O7630" t="s">
        <v>22</v>
      </c>
      <c r="P7630" t="s">
        <v>23</v>
      </c>
      <c r="Q7630" t="s">
        <v>30</v>
      </c>
    </row>
    <row r="7631" spans="1:17" x14ac:dyDescent="0.2">
      <c r="A7631" s="2">
        <v>38000</v>
      </c>
      <c r="B7631" t="s">
        <v>128</v>
      </c>
      <c r="C7631" t="s">
        <v>471</v>
      </c>
      <c r="D7631" t="s">
        <v>36</v>
      </c>
      <c r="E7631" t="s">
        <v>36</v>
      </c>
      <c r="F7631">
        <v>45</v>
      </c>
      <c r="G7631">
        <v>123</v>
      </c>
      <c r="H7631">
        <v>0</v>
      </c>
      <c r="I7631">
        <v>0</v>
      </c>
      <c r="J7631">
        <v>2</v>
      </c>
      <c r="K7631">
        <v>0</v>
      </c>
      <c r="L7631" t="s">
        <v>28</v>
      </c>
      <c r="M7631" t="s">
        <v>1111</v>
      </c>
      <c r="N7631" t="s">
        <v>128</v>
      </c>
      <c r="O7631" t="s">
        <v>22</v>
      </c>
      <c r="P7631" t="s">
        <v>23</v>
      </c>
      <c r="Q7631" t="s">
        <v>24</v>
      </c>
    </row>
    <row r="7632" spans="1:17" x14ac:dyDescent="0.2">
      <c r="A7632" s="2">
        <v>38001</v>
      </c>
      <c r="B7632" t="s">
        <v>150</v>
      </c>
      <c r="C7632" t="s">
        <v>111</v>
      </c>
      <c r="D7632" t="s">
        <v>36</v>
      </c>
      <c r="E7632" t="s">
        <v>36</v>
      </c>
      <c r="F7632">
        <v>63</v>
      </c>
      <c r="G7632">
        <v>51</v>
      </c>
      <c r="H7632">
        <v>0</v>
      </c>
      <c r="I7632">
        <v>0</v>
      </c>
      <c r="J7632">
        <v>0</v>
      </c>
      <c r="K7632">
        <v>2</v>
      </c>
      <c r="L7632" t="s">
        <v>28</v>
      </c>
      <c r="M7632" t="s">
        <v>151</v>
      </c>
      <c r="N7632" t="s">
        <v>150</v>
      </c>
      <c r="O7632" t="s">
        <v>22</v>
      </c>
      <c r="P7632" t="s">
        <v>23</v>
      </c>
      <c r="Q7632" t="s">
        <v>41</v>
      </c>
    </row>
    <row r="7633" spans="1:17" x14ac:dyDescent="0.2">
      <c r="A7633" s="2">
        <v>38002</v>
      </c>
      <c r="B7633" t="s">
        <v>718</v>
      </c>
      <c r="C7633" t="s">
        <v>207</v>
      </c>
      <c r="D7633" t="s">
        <v>36</v>
      </c>
      <c r="E7633" t="s">
        <v>36</v>
      </c>
      <c r="F7633">
        <v>83</v>
      </c>
      <c r="G7633">
        <v>76</v>
      </c>
      <c r="H7633">
        <v>0</v>
      </c>
      <c r="I7633">
        <v>0</v>
      </c>
      <c r="J7633">
        <v>2</v>
      </c>
      <c r="K7633">
        <v>0</v>
      </c>
      <c r="L7633" t="s">
        <v>28</v>
      </c>
      <c r="M7633" t="s">
        <v>1112</v>
      </c>
      <c r="N7633" t="s">
        <v>718</v>
      </c>
      <c r="O7633" t="s">
        <v>22</v>
      </c>
      <c r="P7633" t="s">
        <v>23</v>
      </c>
      <c r="Q7633" t="s">
        <v>24</v>
      </c>
    </row>
    <row r="7634" spans="1:17" x14ac:dyDescent="0.2">
      <c r="A7634" s="2">
        <v>38003</v>
      </c>
      <c r="B7634" t="s">
        <v>183</v>
      </c>
      <c r="C7634" t="s">
        <v>224</v>
      </c>
      <c r="D7634" t="s">
        <v>36</v>
      </c>
      <c r="E7634" t="s">
        <v>36</v>
      </c>
      <c r="F7634">
        <v>32</v>
      </c>
      <c r="G7634">
        <v>72</v>
      </c>
      <c r="H7634">
        <v>0</v>
      </c>
      <c r="I7634">
        <v>0</v>
      </c>
      <c r="J7634">
        <v>1</v>
      </c>
      <c r="K7634">
        <v>1</v>
      </c>
      <c r="L7634" t="s">
        <v>28</v>
      </c>
      <c r="M7634" t="s">
        <v>476</v>
      </c>
      <c r="N7634" t="s">
        <v>183</v>
      </c>
      <c r="O7634" t="s">
        <v>22</v>
      </c>
      <c r="P7634" t="s">
        <v>23</v>
      </c>
      <c r="Q7634" t="s">
        <v>30</v>
      </c>
    </row>
    <row r="7635" spans="1:17" x14ac:dyDescent="0.2">
      <c r="A7635" s="2">
        <v>38003</v>
      </c>
      <c r="B7635" t="s">
        <v>128</v>
      </c>
      <c r="C7635" t="s">
        <v>471</v>
      </c>
      <c r="D7635" t="s">
        <v>36</v>
      </c>
      <c r="E7635" t="s">
        <v>36</v>
      </c>
      <c r="F7635">
        <v>45</v>
      </c>
      <c r="G7635">
        <v>123</v>
      </c>
      <c r="H7635">
        <v>0</v>
      </c>
      <c r="I7635">
        <v>0</v>
      </c>
      <c r="J7635">
        <v>2</v>
      </c>
      <c r="K7635">
        <v>1</v>
      </c>
      <c r="L7635" t="s">
        <v>28</v>
      </c>
      <c r="M7635" t="s">
        <v>421</v>
      </c>
      <c r="N7635" t="s">
        <v>128</v>
      </c>
      <c r="O7635" t="s">
        <v>22</v>
      </c>
      <c r="P7635" t="s">
        <v>23</v>
      </c>
      <c r="Q7635" t="s">
        <v>24</v>
      </c>
    </row>
    <row r="7636" spans="1:17" x14ac:dyDescent="0.2">
      <c r="A7636" s="2">
        <v>38004</v>
      </c>
      <c r="B7636" t="s">
        <v>221</v>
      </c>
      <c r="C7636" t="s">
        <v>56</v>
      </c>
      <c r="D7636" t="s">
        <v>27</v>
      </c>
      <c r="E7636" t="s">
        <v>27</v>
      </c>
      <c r="F7636">
        <v>111</v>
      </c>
      <c r="G7636">
        <v>87</v>
      </c>
      <c r="H7636">
        <v>0</v>
      </c>
      <c r="I7636">
        <v>0</v>
      </c>
      <c r="J7636">
        <v>0</v>
      </c>
      <c r="K7636">
        <v>1</v>
      </c>
      <c r="L7636" t="s">
        <v>28</v>
      </c>
      <c r="M7636" t="s">
        <v>223</v>
      </c>
      <c r="N7636" t="s">
        <v>221</v>
      </c>
      <c r="O7636" t="s">
        <v>22</v>
      </c>
      <c r="P7636" t="s">
        <v>23</v>
      </c>
      <c r="Q7636" t="s">
        <v>41</v>
      </c>
    </row>
    <row r="7637" spans="1:17" x14ac:dyDescent="0.2">
      <c r="A7637" s="2">
        <v>38004</v>
      </c>
      <c r="B7637" t="s">
        <v>118</v>
      </c>
      <c r="C7637" t="s">
        <v>149</v>
      </c>
      <c r="D7637" t="s">
        <v>36</v>
      </c>
      <c r="E7637" t="s">
        <v>36</v>
      </c>
      <c r="F7637">
        <v>33</v>
      </c>
      <c r="G7637">
        <v>36</v>
      </c>
      <c r="H7637">
        <v>0</v>
      </c>
      <c r="I7637">
        <v>0</v>
      </c>
      <c r="J7637">
        <v>2</v>
      </c>
      <c r="K7637">
        <v>1</v>
      </c>
      <c r="L7637" t="s">
        <v>28</v>
      </c>
      <c r="M7637" t="s">
        <v>241</v>
      </c>
      <c r="N7637" t="s">
        <v>118</v>
      </c>
      <c r="O7637" t="s">
        <v>22</v>
      </c>
      <c r="P7637" t="s">
        <v>23</v>
      </c>
      <c r="Q7637" t="s">
        <v>24</v>
      </c>
    </row>
    <row r="7638" spans="1:17" x14ac:dyDescent="0.2">
      <c r="A7638" s="2">
        <v>38005</v>
      </c>
      <c r="B7638" t="s">
        <v>718</v>
      </c>
      <c r="C7638" t="s">
        <v>207</v>
      </c>
      <c r="D7638" t="s">
        <v>36</v>
      </c>
      <c r="E7638" t="s">
        <v>36</v>
      </c>
      <c r="F7638">
        <v>83</v>
      </c>
      <c r="G7638">
        <v>76</v>
      </c>
      <c r="H7638">
        <v>0</v>
      </c>
      <c r="I7638">
        <v>0</v>
      </c>
      <c r="J7638">
        <v>2</v>
      </c>
      <c r="K7638">
        <v>0</v>
      </c>
      <c r="L7638" t="s">
        <v>28</v>
      </c>
      <c r="M7638" t="s">
        <v>657</v>
      </c>
      <c r="N7638" t="s">
        <v>718</v>
      </c>
      <c r="O7638" t="s">
        <v>22</v>
      </c>
      <c r="P7638" t="s">
        <v>23</v>
      </c>
      <c r="Q7638" t="s">
        <v>24</v>
      </c>
    </row>
    <row r="7639" spans="1:17" x14ac:dyDescent="0.2">
      <c r="A7639" s="2">
        <v>38006</v>
      </c>
      <c r="B7639" t="s">
        <v>34</v>
      </c>
      <c r="C7639" t="s">
        <v>224</v>
      </c>
      <c r="D7639" t="s">
        <v>36</v>
      </c>
      <c r="E7639" t="s">
        <v>36</v>
      </c>
      <c r="F7639">
        <v>102</v>
      </c>
      <c r="G7639">
        <v>72</v>
      </c>
      <c r="H7639">
        <v>0</v>
      </c>
      <c r="I7639">
        <v>0</v>
      </c>
      <c r="J7639">
        <v>1</v>
      </c>
      <c r="K7639">
        <v>0</v>
      </c>
      <c r="L7639" t="s">
        <v>28</v>
      </c>
      <c r="M7639" t="s">
        <v>288</v>
      </c>
      <c r="N7639" t="s">
        <v>67</v>
      </c>
      <c r="O7639" t="s">
        <v>122</v>
      </c>
      <c r="P7639" t="s">
        <v>23</v>
      </c>
      <c r="Q7639" t="s">
        <v>24</v>
      </c>
    </row>
    <row r="7640" spans="1:17" x14ac:dyDescent="0.2">
      <c r="A7640" s="2">
        <v>38008</v>
      </c>
      <c r="B7640" t="s">
        <v>52</v>
      </c>
      <c r="C7640" t="s">
        <v>49</v>
      </c>
      <c r="D7640" t="s">
        <v>50</v>
      </c>
      <c r="E7640" t="s">
        <v>50</v>
      </c>
      <c r="F7640">
        <v>19</v>
      </c>
      <c r="G7640">
        <v>42</v>
      </c>
      <c r="H7640">
        <v>0</v>
      </c>
      <c r="I7640">
        <v>0</v>
      </c>
      <c r="J7640">
        <v>0</v>
      </c>
      <c r="K7640">
        <v>3</v>
      </c>
      <c r="L7640" t="s">
        <v>252</v>
      </c>
      <c r="M7640" t="s">
        <v>434</v>
      </c>
      <c r="N7640" t="s">
        <v>254</v>
      </c>
      <c r="O7640" t="s">
        <v>122</v>
      </c>
      <c r="P7640" t="s">
        <v>23</v>
      </c>
      <c r="Q7640" t="s">
        <v>41</v>
      </c>
    </row>
    <row r="7641" spans="1:17" x14ac:dyDescent="0.2">
      <c r="A7641" s="2">
        <v>38010</v>
      </c>
      <c r="B7641" t="s">
        <v>128</v>
      </c>
      <c r="C7641" t="s">
        <v>617</v>
      </c>
      <c r="D7641" t="s">
        <v>36</v>
      </c>
      <c r="E7641" t="s">
        <v>36</v>
      </c>
      <c r="F7641">
        <v>45</v>
      </c>
      <c r="G7641">
        <v>109</v>
      </c>
      <c r="H7641">
        <v>0</v>
      </c>
      <c r="I7641">
        <v>0</v>
      </c>
      <c r="J7641">
        <v>2</v>
      </c>
      <c r="K7641">
        <v>1</v>
      </c>
      <c r="L7641" t="s">
        <v>276</v>
      </c>
      <c r="M7641" t="s">
        <v>1054</v>
      </c>
      <c r="N7641" t="s">
        <v>128</v>
      </c>
      <c r="O7641" t="s">
        <v>22</v>
      </c>
      <c r="P7641" t="s">
        <v>23</v>
      </c>
      <c r="Q7641" t="s">
        <v>24</v>
      </c>
    </row>
    <row r="7642" spans="1:17" x14ac:dyDescent="0.2">
      <c r="A7642" s="2">
        <v>38011</v>
      </c>
      <c r="B7642" t="s">
        <v>120</v>
      </c>
      <c r="C7642" t="s">
        <v>150</v>
      </c>
      <c r="D7642" t="s">
        <v>36</v>
      </c>
      <c r="E7642" t="s">
        <v>36</v>
      </c>
      <c r="F7642">
        <v>14</v>
      </c>
      <c r="G7642">
        <v>63</v>
      </c>
      <c r="H7642">
        <v>0</v>
      </c>
      <c r="I7642">
        <v>0</v>
      </c>
      <c r="J7642">
        <v>1</v>
      </c>
      <c r="K7642">
        <v>1</v>
      </c>
      <c r="L7642" t="s">
        <v>276</v>
      </c>
      <c r="M7642" t="s">
        <v>278</v>
      </c>
      <c r="N7642" t="s">
        <v>128</v>
      </c>
      <c r="O7642" t="s">
        <v>122</v>
      </c>
      <c r="P7642" t="s">
        <v>23</v>
      </c>
      <c r="Q7642" t="s">
        <v>30</v>
      </c>
    </row>
    <row r="7643" spans="1:17" x14ac:dyDescent="0.2">
      <c r="A7643" s="2">
        <v>38011</v>
      </c>
      <c r="B7643" t="s">
        <v>890</v>
      </c>
      <c r="C7643" t="s">
        <v>34</v>
      </c>
      <c r="D7643" t="s">
        <v>36</v>
      </c>
      <c r="E7643" t="s">
        <v>36</v>
      </c>
      <c r="F7643">
        <v>54</v>
      </c>
      <c r="G7643">
        <v>102</v>
      </c>
      <c r="H7643">
        <v>0</v>
      </c>
      <c r="I7643">
        <v>0</v>
      </c>
      <c r="J7643">
        <v>1</v>
      </c>
      <c r="K7643">
        <v>2</v>
      </c>
      <c r="L7643" t="s">
        <v>276</v>
      </c>
      <c r="M7643" t="s">
        <v>130</v>
      </c>
      <c r="N7643" t="s">
        <v>128</v>
      </c>
      <c r="O7643" t="s">
        <v>122</v>
      </c>
      <c r="P7643" t="s">
        <v>23</v>
      </c>
      <c r="Q7643" t="s">
        <v>41</v>
      </c>
    </row>
    <row r="7644" spans="1:17" x14ac:dyDescent="0.2">
      <c r="A7644" s="2">
        <v>38011</v>
      </c>
      <c r="B7644" t="s">
        <v>49</v>
      </c>
      <c r="C7644" t="s">
        <v>304</v>
      </c>
      <c r="D7644" t="s">
        <v>50</v>
      </c>
      <c r="E7644" t="s">
        <v>27</v>
      </c>
      <c r="F7644">
        <v>42</v>
      </c>
      <c r="G7644">
        <v>47</v>
      </c>
      <c r="H7644">
        <v>0</v>
      </c>
      <c r="I7644">
        <v>0</v>
      </c>
      <c r="J7644">
        <v>3</v>
      </c>
      <c r="K7644">
        <v>1</v>
      </c>
      <c r="L7644" t="s">
        <v>252</v>
      </c>
      <c r="M7644" t="s">
        <v>434</v>
      </c>
      <c r="N7644" t="s">
        <v>254</v>
      </c>
      <c r="O7644" t="s">
        <v>122</v>
      </c>
      <c r="P7644" t="s">
        <v>23</v>
      </c>
      <c r="Q7644" t="s">
        <v>24</v>
      </c>
    </row>
    <row r="7645" spans="1:17" x14ac:dyDescent="0.2">
      <c r="A7645" s="2">
        <v>38011</v>
      </c>
      <c r="B7645" t="s">
        <v>45</v>
      </c>
      <c r="C7645" t="s">
        <v>183</v>
      </c>
      <c r="D7645" t="s">
        <v>36</v>
      </c>
      <c r="E7645" t="s">
        <v>36</v>
      </c>
      <c r="F7645">
        <v>49</v>
      </c>
      <c r="G7645">
        <v>32</v>
      </c>
      <c r="H7645">
        <v>0</v>
      </c>
      <c r="I7645">
        <v>0</v>
      </c>
      <c r="J7645">
        <v>1</v>
      </c>
      <c r="K7645">
        <v>2</v>
      </c>
      <c r="L7645" t="s">
        <v>276</v>
      </c>
      <c r="M7645" t="s">
        <v>421</v>
      </c>
      <c r="N7645" t="s">
        <v>128</v>
      </c>
      <c r="O7645" t="s">
        <v>122</v>
      </c>
      <c r="P7645" t="s">
        <v>23</v>
      </c>
      <c r="Q7645" t="s">
        <v>41</v>
      </c>
    </row>
    <row r="7646" spans="1:17" x14ac:dyDescent="0.2">
      <c r="A7646" s="2">
        <v>38012</v>
      </c>
      <c r="B7646" t="s">
        <v>207</v>
      </c>
      <c r="C7646" t="s">
        <v>111</v>
      </c>
      <c r="D7646" t="s">
        <v>36</v>
      </c>
      <c r="E7646" t="s">
        <v>36</v>
      </c>
      <c r="F7646">
        <v>76</v>
      </c>
      <c r="G7646">
        <v>51</v>
      </c>
      <c r="H7646">
        <v>0</v>
      </c>
      <c r="I7646">
        <v>0</v>
      </c>
      <c r="J7646">
        <v>1</v>
      </c>
      <c r="K7646">
        <v>3</v>
      </c>
      <c r="L7646" t="s">
        <v>276</v>
      </c>
      <c r="M7646" t="s">
        <v>1113</v>
      </c>
      <c r="N7646" t="s">
        <v>128</v>
      </c>
      <c r="O7646" t="s">
        <v>122</v>
      </c>
      <c r="P7646" t="s">
        <v>23</v>
      </c>
      <c r="Q7646" t="s">
        <v>41</v>
      </c>
    </row>
    <row r="7647" spans="1:17" x14ac:dyDescent="0.2">
      <c r="A7647" s="2">
        <v>38012</v>
      </c>
      <c r="B7647" t="s">
        <v>118</v>
      </c>
      <c r="C7647" t="s">
        <v>224</v>
      </c>
      <c r="D7647" t="s">
        <v>36</v>
      </c>
      <c r="E7647" t="s">
        <v>36</v>
      </c>
      <c r="F7647">
        <v>33</v>
      </c>
      <c r="G7647">
        <v>72</v>
      </c>
      <c r="H7647">
        <v>0</v>
      </c>
      <c r="I7647">
        <v>0</v>
      </c>
      <c r="J7647">
        <v>0</v>
      </c>
      <c r="K7647">
        <v>0</v>
      </c>
      <c r="L7647" t="s">
        <v>276</v>
      </c>
      <c r="M7647" t="s">
        <v>130</v>
      </c>
      <c r="N7647" t="s">
        <v>128</v>
      </c>
      <c r="O7647" t="s">
        <v>122</v>
      </c>
      <c r="P7647" t="s">
        <v>23</v>
      </c>
      <c r="Q7647" t="s">
        <v>30</v>
      </c>
    </row>
    <row r="7648" spans="1:17" x14ac:dyDescent="0.2">
      <c r="A7648" s="2">
        <v>38013</v>
      </c>
      <c r="B7648" t="s">
        <v>182</v>
      </c>
      <c r="C7648" t="s">
        <v>328</v>
      </c>
      <c r="D7648" t="s">
        <v>115</v>
      </c>
      <c r="E7648" t="s">
        <v>50</v>
      </c>
      <c r="F7648">
        <v>85</v>
      </c>
      <c r="G7648">
        <v>92</v>
      </c>
      <c r="H7648">
        <v>0</v>
      </c>
      <c r="I7648">
        <v>0</v>
      </c>
      <c r="J7648">
        <v>0</v>
      </c>
      <c r="K7648">
        <v>0</v>
      </c>
      <c r="L7648" t="s">
        <v>28</v>
      </c>
      <c r="M7648" t="s">
        <v>1114</v>
      </c>
      <c r="N7648" t="s">
        <v>182</v>
      </c>
      <c r="O7648" t="s">
        <v>22</v>
      </c>
      <c r="P7648" t="s">
        <v>23</v>
      </c>
      <c r="Q7648" t="s">
        <v>30</v>
      </c>
    </row>
    <row r="7649" spans="1:17" x14ac:dyDescent="0.2">
      <c r="A7649" s="2">
        <v>38013</v>
      </c>
      <c r="B7649" t="s">
        <v>135</v>
      </c>
      <c r="C7649" t="s">
        <v>110</v>
      </c>
      <c r="D7649" t="s">
        <v>36</v>
      </c>
      <c r="E7649" t="s">
        <v>36</v>
      </c>
      <c r="F7649">
        <v>35</v>
      </c>
      <c r="G7649">
        <v>38</v>
      </c>
      <c r="H7649">
        <v>0</v>
      </c>
      <c r="I7649">
        <v>0</v>
      </c>
      <c r="J7649">
        <v>0</v>
      </c>
      <c r="K7649">
        <v>1</v>
      </c>
      <c r="L7649" t="s">
        <v>276</v>
      </c>
      <c r="M7649" t="s">
        <v>1115</v>
      </c>
      <c r="N7649" t="s">
        <v>128</v>
      </c>
      <c r="O7649" t="s">
        <v>122</v>
      </c>
      <c r="P7649" t="s">
        <v>23</v>
      </c>
      <c r="Q7649" t="s">
        <v>41</v>
      </c>
    </row>
    <row r="7650" spans="1:17" x14ac:dyDescent="0.2">
      <c r="A7650" s="2">
        <v>38013</v>
      </c>
      <c r="B7650" t="s">
        <v>149</v>
      </c>
      <c r="C7650" t="s">
        <v>471</v>
      </c>
      <c r="D7650" t="s">
        <v>36</v>
      </c>
      <c r="E7650" t="s">
        <v>36</v>
      </c>
      <c r="F7650">
        <v>36</v>
      </c>
      <c r="G7650">
        <v>123</v>
      </c>
      <c r="H7650">
        <v>0</v>
      </c>
      <c r="I7650">
        <v>0</v>
      </c>
      <c r="J7650">
        <v>2</v>
      </c>
      <c r="K7650">
        <v>0</v>
      </c>
      <c r="L7650" t="s">
        <v>276</v>
      </c>
      <c r="M7650" t="s">
        <v>421</v>
      </c>
      <c r="N7650" t="s">
        <v>128</v>
      </c>
      <c r="O7650" t="s">
        <v>122</v>
      </c>
      <c r="P7650" t="s">
        <v>23</v>
      </c>
      <c r="Q7650" t="s">
        <v>24</v>
      </c>
    </row>
    <row r="7651" spans="1:17" x14ac:dyDescent="0.2">
      <c r="A7651" s="2">
        <v>38014</v>
      </c>
      <c r="B7651" t="s">
        <v>775</v>
      </c>
      <c r="C7651" t="s">
        <v>549</v>
      </c>
      <c r="D7651" t="s">
        <v>27</v>
      </c>
      <c r="E7651" t="s">
        <v>27</v>
      </c>
      <c r="F7651">
        <v>176</v>
      </c>
      <c r="G7651">
        <v>185</v>
      </c>
      <c r="H7651">
        <v>0</v>
      </c>
      <c r="I7651">
        <v>0</v>
      </c>
      <c r="J7651">
        <v>0</v>
      </c>
      <c r="K7651">
        <v>1</v>
      </c>
      <c r="L7651" t="s">
        <v>28</v>
      </c>
      <c r="M7651" t="s">
        <v>825</v>
      </c>
      <c r="N7651" t="s">
        <v>775</v>
      </c>
      <c r="O7651" t="s">
        <v>22</v>
      </c>
      <c r="P7651" t="s">
        <v>23</v>
      </c>
      <c r="Q7651" t="s">
        <v>41</v>
      </c>
    </row>
    <row r="7652" spans="1:17" x14ac:dyDescent="0.2">
      <c r="A7652" s="2">
        <v>38014</v>
      </c>
      <c r="B7652" t="s">
        <v>210</v>
      </c>
      <c r="C7652" t="s">
        <v>531</v>
      </c>
      <c r="D7652" t="s">
        <v>27</v>
      </c>
      <c r="E7652" t="s">
        <v>27</v>
      </c>
      <c r="F7652">
        <v>96</v>
      </c>
      <c r="G7652">
        <v>125</v>
      </c>
      <c r="H7652">
        <v>0</v>
      </c>
      <c r="I7652">
        <v>0</v>
      </c>
      <c r="J7652">
        <v>1</v>
      </c>
      <c r="K7652">
        <v>1</v>
      </c>
      <c r="L7652" t="s">
        <v>28</v>
      </c>
      <c r="M7652" t="s">
        <v>557</v>
      </c>
      <c r="N7652" t="s">
        <v>210</v>
      </c>
      <c r="O7652" t="s">
        <v>22</v>
      </c>
      <c r="P7652" t="s">
        <v>23</v>
      </c>
      <c r="Q7652" t="s">
        <v>30</v>
      </c>
    </row>
    <row r="7653" spans="1:17" x14ac:dyDescent="0.2">
      <c r="A7653" s="2">
        <v>38014</v>
      </c>
      <c r="B7653" t="s">
        <v>617</v>
      </c>
      <c r="C7653" t="s">
        <v>34</v>
      </c>
      <c r="D7653" t="s">
        <v>36</v>
      </c>
      <c r="E7653" t="s">
        <v>36</v>
      </c>
      <c r="F7653">
        <v>109</v>
      </c>
      <c r="G7653">
        <v>102</v>
      </c>
      <c r="H7653">
        <v>0</v>
      </c>
      <c r="I7653">
        <v>0</v>
      </c>
      <c r="J7653">
        <v>1</v>
      </c>
      <c r="K7653">
        <v>1</v>
      </c>
      <c r="L7653" t="s">
        <v>276</v>
      </c>
      <c r="M7653" t="s">
        <v>1113</v>
      </c>
      <c r="N7653" t="s">
        <v>128</v>
      </c>
      <c r="O7653" t="s">
        <v>122</v>
      </c>
      <c r="P7653" t="s">
        <v>23</v>
      </c>
      <c r="Q7653" t="s">
        <v>30</v>
      </c>
    </row>
    <row r="7654" spans="1:17" x14ac:dyDescent="0.2">
      <c r="A7654" s="2">
        <v>38014</v>
      </c>
      <c r="B7654" t="s">
        <v>443</v>
      </c>
      <c r="C7654" t="s">
        <v>49</v>
      </c>
      <c r="D7654" t="s">
        <v>115</v>
      </c>
      <c r="E7654" t="s">
        <v>50</v>
      </c>
      <c r="F7654">
        <v>107</v>
      </c>
      <c r="G7654">
        <v>42</v>
      </c>
      <c r="H7654">
        <v>0</v>
      </c>
      <c r="I7654">
        <v>0</v>
      </c>
      <c r="J7654">
        <v>2</v>
      </c>
      <c r="K7654">
        <v>5</v>
      </c>
      <c r="L7654" t="s">
        <v>28</v>
      </c>
      <c r="M7654" t="s">
        <v>443</v>
      </c>
      <c r="N7654" t="s">
        <v>443</v>
      </c>
      <c r="O7654" t="s">
        <v>22</v>
      </c>
      <c r="P7654" t="s">
        <v>23</v>
      </c>
      <c r="Q7654" t="s">
        <v>41</v>
      </c>
    </row>
    <row r="7655" spans="1:17" x14ac:dyDescent="0.2">
      <c r="A7655" s="2">
        <v>38014</v>
      </c>
      <c r="B7655" t="s">
        <v>128</v>
      </c>
      <c r="C7655" t="s">
        <v>890</v>
      </c>
      <c r="D7655" t="s">
        <v>36</v>
      </c>
      <c r="E7655" t="s">
        <v>36</v>
      </c>
      <c r="F7655">
        <v>45</v>
      </c>
      <c r="G7655">
        <v>54</v>
      </c>
      <c r="H7655">
        <v>0</v>
      </c>
      <c r="I7655">
        <v>0</v>
      </c>
      <c r="J7655">
        <v>3</v>
      </c>
      <c r="K7655">
        <v>0</v>
      </c>
      <c r="L7655" t="s">
        <v>276</v>
      </c>
      <c r="M7655" t="s">
        <v>1054</v>
      </c>
      <c r="N7655" t="s">
        <v>128</v>
      </c>
      <c r="O7655" t="s">
        <v>22</v>
      </c>
      <c r="P7655" t="s">
        <v>23</v>
      </c>
      <c r="Q7655" t="s">
        <v>24</v>
      </c>
    </row>
    <row r="7656" spans="1:17" x14ac:dyDescent="0.2">
      <c r="A7656" s="2">
        <v>38015</v>
      </c>
      <c r="B7656" t="s">
        <v>150</v>
      </c>
      <c r="C7656" t="s">
        <v>183</v>
      </c>
      <c r="D7656" t="s">
        <v>36</v>
      </c>
      <c r="E7656" t="s">
        <v>36</v>
      </c>
      <c r="F7656">
        <v>63</v>
      </c>
      <c r="G7656">
        <v>32</v>
      </c>
      <c r="H7656">
        <v>0</v>
      </c>
      <c r="I7656">
        <v>0</v>
      </c>
      <c r="J7656">
        <v>2</v>
      </c>
      <c r="K7656">
        <v>1</v>
      </c>
      <c r="L7656" t="s">
        <v>276</v>
      </c>
      <c r="M7656" t="s">
        <v>278</v>
      </c>
      <c r="N7656" t="s">
        <v>128</v>
      </c>
      <c r="O7656" t="s">
        <v>122</v>
      </c>
      <c r="P7656" t="s">
        <v>23</v>
      </c>
      <c r="Q7656" t="s">
        <v>24</v>
      </c>
    </row>
    <row r="7657" spans="1:17" x14ac:dyDescent="0.2">
      <c r="A7657" s="2">
        <v>38015</v>
      </c>
      <c r="B7657" t="s">
        <v>120</v>
      </c>
      <c r="C7657" t="s">
        <v>45</v>
      </c>
      <c r="D7657" t="s">
        <v>36</v>
      </c>
      <c r="E7657" t="s">
        <v>36</v>
      </c>
      <c r="F7657">
        <v>14</v>
      </c>
      <c r="G7657">
        <v>49</v>
      </c>
      <c r="H7657">
        <v>0</v>
      </c>
      <c r="I7657">
        <v>0</v>
      </c>
      <c r="J7657">
        <v>5</v>
      </c>
      <c r="K7657">
        <v>3</v>
      </c>
      <c r="L7657" t="s">
        <v>276</v>
      </c>
      <c r="M7657" t="s">
        <v>421</v>
      </c>
      <c r="N7657" t="s">
        <v>128</v>
      </c>
      <c r="O7657" t="s">
        <v>122</v>
      </c>
      <c r="P7657" t="s">
        <v>23</v>
      </c>
      <c r="Q7657" t="s">
        <v>24</v>
      </c>
    </row>
    <row r="7658" spans="1:17" x14ac:dyDescent="0.2">
      <c r="A7658" s="2">
        <v>38015</v>
      </c>
      <c r="B7658" t="s">
        <v>182</v>
      </c>
      <c r="C7658" t="s">
        <v>328</v>
      </c>
      <c r="D7658" t="s">
        <v>115</v>
      </c>
      <c r="E7658" t="s">
        <v>50</v>
      </c>
      <c r="F7658">
        <v>85</v>
      </c>
      <c r="G7658">
        <v>92</v>
      </c>
      <c r="H7658">
        <v>0</v>
      </c>
      <c r="I7658">
        <v>0</v>
      </c>
      <c r="J7658">
        <v>1</v>
      </c>
      <c r="K7658">
        <v>0</v>
      </c>
      <c r="L7658" t="s">
        <v>28</v>
      </c>
      <c r="M7658" t="s">
        <v>1116</v>
      </c>
      <c r="N7658" t="s">
        <v>182</v>
      </c>
      <c r="O7658" t="s">
        <v>22</v>
      </c>
      <c r="P7658" t="s">
        <v>23</v>
      </c>
      <c r="Q7658" t="s">
        <v>24</v>
      </c>
    </row>
    <row r="7659" spans="1:17" x14ac:dyDescent="0.2">
      <c r="A7659" s="2">
        <v>38016</v>
      </c>
      <c r="B7659" t="s">
        <v>775</v>
      </c>
      <c r="C7659" t="s">
        <v>892</v>
      </c>
      <c r="D7659" t="s">
        <v>27</v>
      </c>
      <c r="E7659" t="s">
        <v>27</v>
      </c>
      <c r="F7659">
        <v>176</v>
      </c>
      <c r="G7659">
        <v>199</v>
      </c>
      <c r="H7659">
        <v>0</v>
      </c>
      <c r="I7659">
        <v>0</v>
      </c>
      <c r="J7659">
        <v>5</v>
      </c>
      <c r="K7659">
        <v>0</v>
      </c>
      <c r="L7659" t="s">
        <v>28</v>
      </c>
      <c r="M7659" t="s">
        <v>825</v>
      </c>
      <c r="N7659" t="s">
        <v>775</v>
      </c>
      <c r="O7659" t="s">
        <v>22</v>
      </c>
      <c r="P7659" t="s">
        <v>23</v>
      </c>
      <c r="Q7659" t="s">
        <v>24</v>
      </c>
    </row>
    <row r="7660" spans="1:17" x14ac:dyDescent="0.2">
      <c r="A7660" s="2">
        <v>38016</v>
      </c>
      <c r="B7660" t="s">
        <v>224</v>
      </c>
      <c r="C7660" t="s">
        <v>111</v>
      </c>
      <c r="D7660" t="s">
        <v>36</v>
      </c>
      <c r="E7660" t="s">
        <v>36</v>
      </c>
      <c r="F7660">
        <v>72</v>
      </c>
      <c r="G7660">
        <v>51</v>
      </c>
      <c r="H7660">
        <v>0</v>
      </c>
      <c r="I7660">
        <v>0</v>
      </c>
      <c r="J7660">
        <v>1</v>
      </c>
      <c r="K7660">
        <v>3</v>
      </c>
      <c r="L7660" t="s">
        <v>276</v>
      </c>
      <c r="M7660" t="s">
        <v>130</v>
      </c>
      <c r="N7660" t="s">
        <v>128</v>
      </c>
      <c r="O7660" t="s">
        <v>122</v>
      </c>
      <c r="P7660" t="s">
        <v>23</v>
      </c>
      <c r="Q7660" t="s">
        <v>41</v>
      </c>
    </row>
    <row r="7661" spans="1:17" x14ac:dyDescent="0.2">
      <c r="A7661" s="2">
        <v>38016</v>
      </c>
      <c r="B7661" t="s">
        <v>118</v>
      </c>
      <c r="C7661" t="s">
        <v>207</v>
      </c>
      <c r="D7661" t="s">
        <v>36</v>
      </c>
      <c r="E7661" t="s">
        <v>36</v>
      </c>
      <c r="F7661">
        <v>33</v>
      </c>
      <c r="G7661">
        <v>76</v>
      </c>
      <c r="H7661">
        <v>0</v>
      </c>
      <c r="I7661">
        <v>0</v>
      </c>
      <c r="J7661">
        <v>3</v>
      </c>
      <c r="K7661">
        <v>0</v>
      </c>
      <c r="L7661" t="s">
        <v>276</v>
      </c>
      <c r="M7661" t="s">
        <v>1113</v>
      </c>
      <c r="N7661" t="s">
        <v>128</v>
      </c>
      <c r="O7661" t="s">
        <v>122</v>
      </c>
      <c r="P7661" t="s">
        <v>23</v>
      </c>
      <c r="Q7661" t="s">
        <v>24</v>
      </c>
    </row>
    <row r="7662" spans="1:17" x14ac:dyDescent="0.2">
      <c r="A7662" s="2">
        <v>38017</v>
      </c>
      <c r="B7662" t="s">
        <v>549</v>
      </c>
      <c r="C7662" t="s">
        <v>892</v>
      </c>
      <c r="D7662" t="s">
        <v>27</v>
      </c>
      <c r="E7662" t="s">
        <v>27</v>
      </c>
      <c r="F7662">
        <v>185</v>
      </c>
      <c r="G7662">
        <v>199</v>
      </c>
      <c r="H7662">
        <v>0</v>
      </c>
      <c r="I7662">
        <v>0</v>
      </c>
      <c r="J7662">
        <v>5</v>
      </c>
      <c r="K7662">
        <v>0</v>
      </c>
      <c r="L7662" t="s">
        <v>28</v>
      </c>
      <c r="M7662" t="s">
        <v>1117</v>
      </c>
      <c r="N7662" t="s">
        <v>775</v>
      </c>
      <c r="O7662" t="s">
        <v>122</v>
      </c>
      <c r="P7662" t="s">
        <v>23</v>
      </c>
      <c r="Q7662" t="s">
        <v>24</v>
      </c>
    </row>
    <row r="7663" spans="1:17" x14ac:dyDescent="0.2">
      <c r="A7663" s="2">
        <v>38017</v>
      </c>
      <c r="B7663" t="s">
        <v>222</v>
      </c>
      <c r="C7663" t="s">
        <v>221</v>
      </c>
      <c r="D7663" t="s">
        <v>27</v>
      </c>
      <c r="E7663" t="s">
        <v>27</v>
      </c>
      <c r="F7663">
        <v>154</v>
      </c>
      <c r="G7663">
        <v>111</v>
      </c>
      <c r="H7663">
        <v>0</v>
      </c>
      <c r="I7663">
        <v>0</v>
      </c>
      <c r="J7663">
        <v>0</v>
      </c>
      <c r="K7663">
        <v>1</v>
      </c>
      <c r="L7663" t="s">
        <v>28</v>
      </c>
      <c r="M7663" t="s">
        <v>407</v>
      </c>
      <c r="N7663" t="s">
        <v>222</v>
      </c>
      <c r="O7663" t="s">
        <v>22</v>
      </c>
      <c r="P7663" t="s">
        <v>23</v>
      </c>
      <c r="Q7663" t="s">
        <v>41</v>
      </c>
    </row>
    <row r="7664" spans="1:17" x14ac:dyDescent="0.2">
      <c r="A7664" s="2">
        <v>38017</v>
      </c>
      <c r="B7664" t="s">
        <v>263</v>
      </c>
      <c r="C7664" t="s">
        <v>532</v>
      </c>
      <c r="D7664" t="s">
        <v>27</v>
      </c>
      <c r="E7664" t="s">
        <v>27</v>
      </c>
      <c r="F7664">
        <v>93</v>
      </c>
      <c r="G7664">
        <v>174</v>
      </c>
      <c r="H7664">
        <v>0</v>
      </c>
      <c r="I7664">
        <v>0</v>
      </c>
      <c r="J7664">
        <v>1</v>
      </c>
      <c r="K7664">
        <v>1</v>
      </c>
      <c r="L7664" t="s">
        <v>28</v>
      </c>
      <c r="M7664" t="s">
        <v>1118</v>
      </c>
      <c r="N7664" t="s">
        <v>77</v>
      </c>
      <c r="O7664" t="s">
        <v>122</v>
      </c>
      <c r="P7664" t="s">
        <v>23</v>
      </c>
      <c r="Q7664" t="s">
        <v>30</v>
      </c>
    </row>
    <row r="7665" spans="1:17" x14ac:dyDescent="0.2">
      <c r="A7665" s="2">
        <v>38017</v>
      </c>
      <c r="B7665" t="s">
        <v>110</v>
      </c>
      <c r="C7665" t="s">
        <v>471</v>
      </c>
      <c r="D7665" t="s">
        <v>36</v>
      </c>
      <c r="E7665" t="s">
        <v>36</v>
      </c>
      <c r="F7665">
        <v>38</v>
      </c>
      <c r="G7665">
        <v>123</v>
      </c>
      <c r="H7665">
        <v>0</v>
      </c>
      <c r="I7665">
        <v>0</v>
      </c>
      <c r="J7665">
        <v>4</v>
      </c>
      <c r="K7665">
        <v>0</v>
      </c>
      <c r="L7665" t="s">
        <v>276</v>
      </c>
      <c r="M7665" t="s">
        <v>421</v>
      </c>
      <c r="N7665" t="s">
        <v>128</v>
      </c>
      <c r="O7665" t="s">
        <v>122</v>
      </c>
      <c r="P7665" t="s">
        <v>23</v>
      </c>
      <c r="Q7665" t="s">
        <v>24</v>
      </c>
    </row>
    <row r="7666" spans="1:17" x14ac:dyDescent="0.2">
      <c r="A7666" s="2">
        <v>38017</v>
      </c>
      <c r="B7666" t="s">
        <v>135</v>
      </c>
      <c r="C7666" t="s">
        <v>149</v>
      </c>
      <c r="D7666" t="s">
        <v>36</v>
      </c>
      <c r="E7666" t="s">
        <v>36</v>
      </c>
      <c r="F7666">
        <v>35</v>
      </c>
      <c r="G7666">
        <v>36</v>
      </c>
      <c r="H7666">
        <v>0</v>
      </c>
      <c r="I7666">
        <v>0</v>
      </c>
      <c r="J7666">
        <v>4</v>
      </c>
      <c r="K7666">
        <v>0</v>
      </c>
      <c r="L7666" t="s">
        <v>276</v>
      </c>
      <c r="M7666" t="s">
        <v>1115</v>
      </c>
      <c r="N7666" t="s">
        <v>128</v>
      </c>
      <c r="O7666" t="s">
        <v>122</v>
      </c>
      <c r="P7666" t="s">
        <v>23</v>
      </c>
      <c r="Q7666" t="s">
        <v>24</v>
      </c>
    </row>
    <row r="7667" spans="1:17" x14ac:dyDescent="0.2">
      <c r="A7667" s="2">
        <v>38018</v>
      </c>
      <c r="B7667" t="s">
        <v>775</v>
      </c>
      <c r="C7667" t="s">
        <v>549</v>
      </c>
      <c r="D7667" t="s">
        <v>27</v>
      </c>
      <c r="E7667" t="s">
        <v>27</v>
      </c>
      <c r="F7667">
        <v>176</v>
      </c>
      <c r="G7667">
        <v>185</v>
      </c>
      <c r="H7667">
        <v>0</v>
      </c>
      <c r="I7667">
        <v>0</v>
      </c>
      <c r="J7667">
        <v>1</v>
      </c>
      <c r="K7667">
        <v>2</v>
      </c>
      <c r="L7667" t="s">
        <v>28</v>
      </c>
      <c r="M7667" t="s">
        <v>825</v>
      </c>
      <c r="N7667" t="s">
        <v>775</v>
      </c>
      <c r="O7667" t="s">
        <v>22</v>
      </c>
      <c r="P7667" t="s">
        <v>23</v>
      </c>
      <c r="Q7667" t="s">
        <v>41</v>
      </c>
    </row>
    <row r="7668" spans="1:17" x14ac:dyDescent="0.2">
      <c r="A7668" s="2">
        <v>38018</v>
      </c>
      <c r="B7668" t="s">
        <v>617</v>
      </c>
      <c r="C7668" t="s">
        <v>890</v>
      </c>
      <c r="D7668" t="s">
        <v>36</v>
      </c>
      <c r="E7668" t="s">
        <v>36</v>
      </c>
      <c r="F7668">
        <v>109</v>
      </c>
      <c r="G7668">
        <v>54</v>
      </c>
      <c r="H7668">
        <v>0</v>
      </c>
      <c r="I7668">
        <v>0</v>
      </c>
      <c r="J7668">
        <v>1</v>
      </c>
      <c r="K7668">
        <v>0</v>
      </c>
      <c r="L7668" t="s">
        <v>276</v>
      </c>
      <c r="M7668" t="s">
        <v>1113</v>
      </c>
      <c r="N7668" t="s">
        <v>128</v>
      </c>
      <c r="O7668" t="s">
        <v>122</v>
      </c>
      <c r="P7668" t="s">
        <v>23</v>
      </c>
      <c r="Q7668" t="s">
        <v>24</v>
      </c>
    </row>
    <row r="7669" spans="1:17" x14ac:dyDescent="0.2">
      <c r="A7669" s="2">
        <v>38018</v>
      </c>
      <c r="B7669" t="s">
        <v>128</v>
      </c>
      <c r="C7669" t="s">
        <v>34</v>
      </c>
      <c r="D7669" t="s">
        <v>36</v>
      </c>
      <c r="E7669" t="s">
        <v>36</v>
      </c>
      <c r="F7669">
        <v>45</v>
      </c>
      <c r="G7669">
        <v>102</v>
      </c>
      <c r="H7669">
        <v>0</v>
      </c>
      <c r="I7669">
        <v>0</v>
      </c>
      <c r="J7669">
        <v>1</v>
      </c>
      <c r="K7669">
        <v>1</v>
      </c>
      <c r="L7669" t="s">
        <v>276</v>
      </c>
      <c r="M7669" t="s">
        <v>1054</v>
      </c>
      <c r="N7669" t="s">
        <v>128</v>
      </c>
      <c r="O7669" t="s">
        <v>22</v>
      </c>
      <c r="P7669" t="s">
        <v>23</v>
      </c>
      <c r="Q7669" t="s">
        <v>30</v>
      </c>
    </row>
    <row r="7670" spans="1:17" x14ac:dyDescent="0.2">
      <c r="A7670" s="2">
        <v>38019</v>
      </c>
      <c r="B7670" t="s">
        <v>224</v>
      </c>
      <c r="C7670" t="s">
        <v>207</v>
      </c>
      <c r="D7670" t="s">
        <v>36</v>
      </c>
      <c r="E7670" t="s">
        <v>36</v>
      </c>
      <c r="F7670">
        <v>72</v>
      </c>
      <c r="G7670">
        <v>76</v>
      </c>
      <c r="H7670">
        <v>0</v>
      </c>
      <c r="I7670">
        <v>0</v>
      </c>
      <c r="J7670">
        <v>0</v>
      </c>
      <c r="K7670">
        <v>3</v>
      </c>
      <c r="L7670" t="s">
        <v>276</v>
      </c>
      <c r="M7670" t="s">
        <v>1113</v>
      </c>
      <c r="N7670" t="s">
        <v>128</v>
      </c>
      <c r="O7670" t="s">
        <v>122</v>
      </c>
      <c r="P7670" t="s">
        <v>23</v>
      </c>
      <c r="Q7670" t="s">
        <v>41</v>
      </c>
    </row>
    <row r="7671" spans="1:17" x14ac:dyDescent="0.2">
      <c r="A7671" s="2">
        <v>38019</v>
      </c>
      <c r="B7671" t="s">
        <v>118</v>
      </c>
      <c r="C7671" t="s">
        <v>111</v>
      </c>
      <c r="D7671" t="s">
        <v>36</v>
      </c>
      <c r="E7671" t="s">
        <v>36</v>
      </c>
      <c r="F7671">
        <v>33</v>
      </c>
      <c r="G7671">
        <v>51</v>
      </c>
      <c r="H7671">
        <v>0</v>
      </c>
      <c r="I7671">
        <v>0</v>
      </c>
      <c r="J7671">
        <v>1</v>
      </c>
      <c r="K7671">
        <v>1</v>
      </c>
      <c r="L7671" t="s">
        <v>276</v>
      </c>
      <c r="M7671" t="s">
        <v>130</v>
      </c>
      <c r="N7671" t="s">
        <v>128</v>
      </c>
      <c r="O7671" t="s">
        <v>122</v>
      </c>
      <c r="P7671" t="s">
        <v>23</v>
      </c>
      <c r="Q7671" t="s">
        <v>30</v>
      </c>
    </row>
    <row r="7672" spans="1:17" x14ac:dyDescent="0.2">
      <c r="A7672" s="2">
        <v>38020</v>
      </c>
      <c r="B7672" t="s">
        <v>150</v>
      </c>
      <c r="C7672" t="s">
        <v>45</v>
      </c>
      <c r="D7672" t="s">
        <v>36</v>
      </c>
      <c r="E7672" t="s">
        <v>36</v>
      </c>
      <c r="F7672">
        <v>63</v>
      </c>
      <c r="G7672">
        <v>49</v>
      </c>
      <c r="H7672">
        <v>0</v>
      </c>
      <c r="I7672">
        <v>0</v>
      </c>
      <c r="J7672">
        <v>1</v>
      </c>
      <c r="K7672">
        <v>2</v>
      </c>
      <c r="L7672" t="s">
        <v>276</v>
      </c>
      <c r="M7672" t="s">
        <v>278</v>
      </c>
      <c r="N7672" t="s">
        <v>128</v>
      </c>
      <c r="O7672" t="s">
        <v>122</v>
      </c>
      <c r="P7672" t="s">
        <v>23</v>
      </c>
      <c r="Q7672" t="s">
        <v>41</v>
      </c>
    </row>
    <row r="7673" spans="1:17" x14ac:dyDescent="0.2">
      <c r="A7673" s="2">
        <v>38020</v>
      </c>
      <c r="B7673" t="s">
        <v>120</v>
      </c>
      <c r="C7673" t="s">
        <v>183</v>
      </c>
      <c r="D7673" t="s">
        <v>36</v>
      </c>
      <c r="E7673" t="s">
        <v>36</v>
      </c>
      <c r="F7673">
        <v>14</v>
      </c>
      <c r="G7673">
        <v>32</v>
      </c>
      <c r="H7673">
        <v>0</v>
      </c>
      <c r="I7673">
        <v>0</v>
      </c>
      <c r="J7673">
        <v>0</v>
      </c>
      <c r="K7673">
        <v>0</v>
      </c>
      <c r="L7673" t="s">
        <v>276</v>
      </c>
      <c r="M7673" t="s">
        <v>1115</v>
      </c>
      <c r="N7673" t="s">
        <v>128</v>
      </c>
      <c r="O7673" t="s">
        <v>122</v>
      </c>
      <c r="P7673" t="s">
        <v>23</v>
      </c>
      <c r="Q7673" t="s">
        <v>30</v>
      </c>
    </row>
    <row r="7674" spans="1:17" x14ac:dyDescent="0.2">
      <c r="A7674" s="2">
        <v>38020</v>
      </c>
      <c r="B7674" t="s">
        <v>182</v>
      </c>
      <c r="C7674" t="s">
        <v>70</v>
      </c>
      <c r="D7674" t="s">
        <v>115</v>
      </c>
      <c r="E7674" t="s">
        <v>50</v>
      </c>
      <c r="F7674">
        <v>85</v>
      </c>
      <c r="G7674">
        <v>40</v>
      </c>
      <c r="H7674">
        <v>0</v>
      </c>
      <c r="I7674">
        <v>0</v>
      </c>
      <c r="J7674">
        <v>2</v>
      </c>
      <c r="K7674">
        <v>1</v>
      </c>
      <c r="L7674" t="s">
        <v>28</v>
      </c>
      <c r="M7674" t="s">
        <v>677</v>
      </c>
      <c r="N7674" t="s">
        <v>182</v>
      </c>
      <c r="O7674" t="s">
        <v>22</v>
      </c>
      <c r="P7674" t="s">
        <v>23</v>
      </c>
      <c r="Q7674" t="s">
        <v>24</v>
      </c>
    </row>
    <row r="7675" spans="1:17" x14ac:dyDescent="0.2">
      <c r="A7675" s="2">
        <v>38021</v>
      </c>
      <c r="B7675" t="s">
        <v>110</v>
      </c>
      <c r="C7675" t="s">
        <v>149</v>
      </c>
      <c r="D7675" t="s">
        <v>36</v>
      </c>
      <c r="E7675" t="s">
        <v>36</v>
      </c>
      <c r="F7675">
        <v>38</v>
      </c>
      <c r="G7675">
        <v>36</v>
      </c>
      <c r="H7675">
        <v>0</v>
      </c>
      <c r="I7675">
        <v>0</v>
      </c>
      <c r="J7675">
        <v>1</v>
      </c>
      <c r="K7675">
        <v>1</v>
      </c>
      <c r="L7675" t="s">
        <v>276</v>
      </c>
      <c r="M7675" t="s">
        <v>278</v>
      </c>
      <c r="N7675" t="s">
        <v>128</v>
      </c>
      <c r="O7675" t="s">
        <v>122</v>
      </c>
      <c r="P7675" t="s">
        <v>23</v>
      </c>
      <c r="Q7675" t="s">
        <v>30</v>
      </c>
    </row>
    <row r="7676" spans="1:17" x14ac:dyDescent="0.2">
      <c r="A7676" s="2">
        <v>38021</v>
      </c>
      <c r="B7676" t="s">
        <v>135</v>
      </c>
      <c r="C7676" t="s">
        <v>471</v>
      </c>
      <c r="D7676" t="s">
        <v>36</v>
      </c>
      <c r="E7676" t="s">
        <v>36</v>
      </c>
      <c r="F7676">
        <v>35</v>
      </c>
      <c r="G7676">
        <v>123</v>
      </c>
      <c r="H7676">
        <v>0</v>
      </c>
      <c r="I7676">
        <v>0</v>
      </c>
      <c r="J7676">
        <v>2</v>
      </c>
      <c r="K7676">
        <v>1</v>
      </c>
      <c r="L7676" t="s">
        <v>276</v>
      </c>
      <c r="M7676" t="s">
        <v>421</v>
      </c>
      <c r="N7676" t="s">
        <v>128</v>
      </c>
      <c r="O7676" t="s">
        <v>122</v>
      </c>
      <c r="P7676" t="s">
        <v>23</v>
      </c>
      <c r="Q7676" t="s">
        <v>24</v>
      </c>
    </row>
    <row r="7677" spans="1:17" x14ac:dyDescent="0.2">
      <c r="A7677" s="2">
        <v>38024</v>
      </c>
      <c r="B7677" t="s">
        <v>182</v>
      </c>
      <c r="C7677" t="s">
        <v>70</v>
      </c>
      <c r="D7677" t="s">
        <v>115</v>
      </c>
      <c r="E7677" t="s">
        <v>50</v>
      </c>
      <c r="F7677">
        <v>85</v>
      </c>
      <c r="G7677">
        <v>40</v>
      </c>
      <c r="H7677">
        <v>0</v>
      </c>
      <c r="I7677">
        <v>0</v>
      </c>
      <c r="J7677">
        <v>2</v>
      </c>
      <c r="K7677">
        <v>1</v>
      </c>
      <c r="L7677" t="s">
        <v>28</v>
      </c>
      <c r="M7677" t="s">
        <v>1119</v>
      </c>
      <c r="N7677" t="s">
        <v>182</v>
      </c>
      <c r="O7677" t="s">
        <v>22</v>
      </c>
      <c r="P7677" t="s">
        <v>23</v>
      </c>
      <c r="Q7677" t="s">
        <v>24</v>
      </c>
    </row>
    <row r="7678" spans="1:17" x14ac:dyDescent="0.2">
      <c r="A7678" s="2">
        <v>38024</v>
      </c>
      <c r="B7678" t="s">
        <v>143</v>
      </c>
      <c r="C7678" t="s">
        <v>391</v>
      </c>
      <c r="D7678" t="s">
        <v>115</v>
      </c>
      <c r="E7678" t="s">
        <v>115</v>
      </c>
      <c r="F7678">
        <v>29</v>
      </c>
      <c r="G7678">
        <v>114</v>
      </c>
      <c r="H7678">
        <v>0</v>
      </c>
      <c r="I7678">
        <v>0</v>
      </c>
      <c r="J7678">
        <v>4</v>
      </c>
      <c r="K7678">
        <v>0</v>
      </c>
      <c r="L7678" t="s">
        <v>28</v>
      </c>
      <c r="M7678" t="s">
        <v>986</v>
      </c>
      <c r="N7678" t="s">
        <v>143</v>
      </c>
      <c r="O7678" t="s">
        <v>22</v>
      </c>
      <c r="P7678" t="s">
        <v>23</v>
      </c>
      <c r="Q7678" t="s">
        <v>24</v>
      </c>
    </row>
    <row r="7679" spans="1:17" x14ac:dyDescent="0.2">
      <c r="A7679" s="2">
        <v>38024</v>
      </c>
      <c r="B7679" t="s">
        <v>111</v>
      </c>
      <c r="C7679" t="s">
        <v>34</v>
      </c>
      <c r="D7679" t="s">
        <v>36</v>
      </c>
      <c r="E7679" t="s">
        <v>36</v>
      </c>
      <c r="F7679">
        <v>51</v>
      </c>
      <c r="G7679">
        <v>102</v>
      </c>
      <c r="H7679">
        <v>0</v>
      </c>
      <c r="I7679">
        <v>0</v>
      </c>
      <c r="J7679">
        <v>2</v>
      </c>
      <c r="K7679">
        <v>1</v>
      </c>
      <c r="L7679" t="s">
        <v>276</v>
      </c>
      <c r="M7679" t="s">
        <v>130</v>
      </c>
      <c r="N7679" t="s">
        <v>128</v>
      </c>
      <c r="O7679" t="s">
        <v>122</v>
      </c>
      <c r="P7679" t="s">
        <v>23</v>
      </c>
      <c r="Q7679" t="s">
        <v>24</v>
      </c>
    </row>
    <row r="7680" spans="1:17" x14ac:dyDescent="0.2">
      <c r="A7680" s="2">
        <v>38024</v>
      </c>
      <c r="B7680" t="s">
        <v>128</v>
      </c>
      <c r="C7680" t="s">
        <v>118</v>
      </c>
      <c r="D7680" t="s">
        <v>36</v>
      </c>
      <c r="E7680" t="s">
        <v>36</v>
      </c>
      <c r="F7680">
        <v>45</v>
      </c>
      <c r="G7680">
        <v>33</v>
      </c>
      <c r="H7680">
        <v>0</v>
      </c>
      <c r="I7680">
        <v>0</v>
      </c>
      <c r="J7680">
        <v>1</v>
      </c>
      <c r="K7680">
        <v>0</v>
      </c>
      <c r="L7680" t="s">
        <v>276</v>
      </c>
      <c r="M7680" t="s">
        <v>1054</v>
      </c>
      <c r="N7680" t="s">
        <v>128</v>
      </c>
      <c r="O7680" t="s">
        <v>22</v>
      </c>
      <c r="P7680" t="s">
        <v>23</v>
      </c>
      <c r="Q7680" t="s">
        <v>24</v>
      </c>
    </row>
    <row r="7681" spans="1:17" x14ac:dyDescent="0.2">
      <c r="A7681" s="2">
        <v>38025</v>
      </c>
      <c r="B7681" t="s">
        <v>120</v>
      </c>
      <c r="C7681" t="s">
        <v>135</v>
      </c>
      <c r="D7681" t="s">
        <v>36</v>
      </c>
      <c r="E7681" t="s">
        <v>36</v>
      </c>
      <c r="F7681">
        <v>14</v>
      </c>
      <c r="G7681">
        <v>35</v>
      </c>
      <c r="H7681">
        <v>0</v>
      </c>
      <c r="I7681">
        <v>0</v>
      </c>
      <c r="J7681">
        <v>1</v>
      </c>
      <c r="K7681">
        <v>2</v>
      </c>
      <c r="L7681" t="s">
        <v>276</v>
      </c>
      <c r="M7681" t="s">
        <v>1115</v>
      </c>
      <c r="N7681" t="s">
        <v>128</v>
      </c>
      <c r="O7681" t="s">
        <v>122</v>
      </c>
      <c r="P7681" t="s">
        <v>23</v>
      </c>
      <c r="Q7681" t="s">
        <v>41</v>
      </c>
    </row>
    <row r="7682" spans="1:17" x14ac:dyDescent="0.2">
      <c r="A7682" s="2">
        <v>38025</v>
      </c>
      <c r="B7682" t="s">
        <v>464</v>
      </c>
      <c r="C7682" t="s">
        <v>402</v>
      </c>
      <c r="D7682" t="s">
        <v>115</v>
      </c>
      <c r="E7682" t="s">
        <v>115</v>
      </c>
      <c r="F7682">
        <v>118</v>
      </c>
      <c r="G7682">
        <v>63</v>
      </c>
      <c r="H7682">
        <v>0</v>
      </c>
      <c r="I7682">
        <v>0</v>
      </c>
      <c r="J7682">
        <v>2</v>
      </c>
      <c r="K7682">
        <v>1</v>
      </c>
      <c r="L7682" t="s">
        <v>28</v>
      </c>
      <c r="M7682" t="s">
        <v>465</v>
      </c>
      <c r="N7682" t="s">
        <v>464</v>
      </c>
      <c r="O7682" t="s">
        <v>22</v>
      </c>
      <c r="P7682" t="s">
        <v>23</v>
      </c>
      <c r="Q7682" t="s">
        <v>24</v>
      </c>
    </row>
    <row r="7683" spans="1:17" x14ac:dyDescent="0.2">
      <c r="A7683" s="2">
        <v>38025</v>
      </c>
      <c r="B7683" t="s">
        <v>110</v>
      </c>
      <c r="C7683" t="s">
        <v>150</v>
      </c>
      <c r="D7683" t="s">
        <v>36</v>
      </c>
      <c r="E7683" t="s">
        <v>36</v>
      </c>
      <c r="F7683">
        <v>38</v>
      </c>
      <c r="G7683">
        <v>63</v>
      </c>
      <c r="H7683">
        <v>0</v>
      </c>
      <c r="I7683">
        <v>0</v>
      </c>
      <c r="J7683">
        <v>3</v>
      </c>
      <c r="K7683">
        <v>1</v>
      </c>
      <c r="L7683" t="s">
        <v>276</v>
      </c>
      <c r="M7683" t="s">
        <v>421</v>
      </c>
      <c r="N7683" t="s">
        <v>128</v>
      </c>
      <c r="O7683" t="s">
        <v>122</v>
      </c>
      <c r="P7683" t="s">
        <v>23</v>
      </c>
      <c r="Q7683" t="s">
        <v>24</v>
      </c>
    </row>
    <row r="7684" spans="1:17" x14ac:dyDescent="0.2">
      <c r="A7684" s="2">
        <v>38025</v>
      </c>
      <c r="B7684" t="s">
        <v>456</v>
      </c>
      <c r="C7684" t="s">
        <v>512</v>
      </c>
      <c r="D7684" t="s">
        <v>27</v>
      </c>
      <c r="E7684" t="s">
        <v>27</v>
      </c>
      <c r="F7684">
        <v>129</v>
      </c>
      <c r="G7684">
        <v>169</v>
      </c>
      <c r="H7684">
        <v>0</v>
      </c>
      <c r="I7684">
        <v>0</v>
      </c>
      <c r="J7684">
        <v>1</v>
      </c>
      <c r="K7684">
        <v>2</v>
      </c>
      <c r="L7684" t="s">
        <v>28</v>
      </c>
      <c r="M7684" t="s">
        <v>474</v>
      </c>
      <c r="N7684" t="s">
        <v>456</v>
      </c>
      <c r="O7684" t="s">
        <v>22</v>
      </c>
      <c r="P7684" t="s">
        <v>23</v>
      </c>
      <c r="Q7684" t="s">
        <v>41</v>
      </c>
    </row>
    <row r="7685" spans="1:17" x14ac:dyDescent="0.2">
      <c r="A7685" s="2">
        <v>38027</v>
      </c>
      <c r="B7685" t="s">
        <v>700</v>
      </c>
      <c r="C7685" t="s">
        <v>282</v>
      </c>
      <c r="D7685" t="s">
        <v>27</v>
      </c>
      <c r="E7685" t="s">
        <v>19</v>
      </c>
      <c r="F7685">
        <v>180</v>
      </c>
      <c r="G7685">
        <v>70</v>
      </c>
      <c r="H7685">
        <v>0</v>
      </c>
      <c r="I7685">
        <v>0</v>
      </c>
      <c r="J7685">
        <v>0</v>
      </c>
      <c r="K7685">
        <v>1</v>
      </c>
      <c r="L7685" t="s">
        <v>28</v>
      </c>
      <c r="M7685" t="s">
        <v>826</v>
      </c>
      <c r="N7685" t="s">
        <v>700</v>
      </c>
      <c r="O7685" t="s">
        <v>22</v>
      </c>
      <c r="P7685" t="s">
        <v>23</v>
      </c>
      <c r="Q7685" t="s">
        <v>41</v>
      </c>
    </row>
    <row r="7686" spans="1:17" x14ac:dyDescent="0.2">
      <c r="A7686" s="2">
        <v>38028</v>
      </c>
      <c r="B7686" t="s">
        <v>110</v>
      </c>
      <c r="C7686" t="s">
        <v>111</v>
      </c>
      <c r="D7686" t="s">
        <v>36</v>
      </c>
      <c r="E7686" t="s">
        <v>36</v>
      </c>
      <c r="F7686">
        <v>38</v>
      </c>
      <c r="G7686">
        <v>51</v>
      </c>
      <c r="H7686">
        <v>0</v>
      </c>
      <c r="I7686">
        <v>0</v>
      </c>
      <c r="J7686">
        <v>4</v>
      </c>
      <c r="K7686">
        <v>0</v>
      </c>
      <c r="L7686" t="s">
        <v>276</v>
      </c>
      <c r="M7686" t="s">
        <v>278</v>
      </c>
      <c r="N7686" t="s">
        <v>128</v>
      </c>
      <c r="O7686" t="s">
        <v>122</v>
      </c>
      <c r="P7686" t="s">
        <v>23</v>
      </c>
      <c r="Q7686" t="s">
        <v>24</v>
      </c>
    </row>
    <row r="7687" spans="1:17" x14ac:dyDescent="0.2">
      <c r="A7687" s="2">
        <v>38028</v>
      </c>
      <c r="B7687" t="s">
        <v>128</v>
      </c>
      <c r="C7687" t="s">
        <v>135</v>
      </c>
      <c r="D7687" t="s">
        <v>36</v>
      </c>
      <c r="E7687" t="s">
        <v>36</v>
      </c>
      <c r="F7687">
        <v>45</v>
      </c>
      <c r="G7687">
        <v>35</v>
      </c>
      <c r="H7687">
        <v>0</v>
      </c>
      <c r="I7687">
        <v>0</v>
      </c>
      <c r="J7687">
        <v>1</v>
      </c>
      <c r="K7687">
        <v>1</v>
      </c>
      <c r="L7687" t="s">
        <v>276</v>
      </c>
      <c r="M7687" t="s">
        <v>1054</v>
      </c>
      <c r="N7687" t="s">
        <v>128</v>
      </c>
      <c r="O7687" t="s">
        <v>22</v>
      </c>
      <c r="P7687" t="s">
        <v>59</v>
      </c>
      <c r="Q7687" t="s">
        <v>24</v>
      </c>
    </row>
    <row r="7688" spans="1:17" x14ac:dyDescent="0.2">
      <c r="A7688" s="2">
        <v>38029</v>
      </c>
      <c r="B7688" t="s">
        <v>700</v>
      </c>
      <c r="C7688" t="s">
        <v>282</v>
      </c>
      <c r="D7688" t="s">
        <v>27</v>
      </c>
      <c r="E7688" t="s">
        <v>19</v>
      </c>
      <c r="F7688">
        <v>180</v>
      </c>
      <c r="G7688">
        <v>70</v>
      </c>
      <c r="H7688">
        <v>0</v>
      </c>
      <c r="I7688">
        <v>0</v>
      </c>
      <c r="J7688">
        <v>2</v>
      </c>
      <c r="K7688">
        <v>2</v>
      </c>
      <c r="L7688" t="s">
        <v>28</v>
      </c>
      <c r="M7688" t="s">
        <v>826</v>
      </c>
      <c r="N7688" t="s">
        <v>700</v>
      </c>
      <c r="O7688" t="s">
        <v>22</v>
      </c>
      <c r="P7688" t="s">
        <v>23</v>
      </c>
      <c r="Q7688" t="s">
        <v>30</v>
      </c>
    </row>
    <row r="7689" spans="1:17" x14ac:dyDescent="0.2">
      <c r="A7689" s="2">
        <v>38029</v>
      </c>
      <c r="B7689" t="s">
        <v>143</v>
      </c>
      <c r="C7689" t="s">
        <v>164</v>
      </c>
      <c r="D7689" t="s">
        <v>115</v>
      </c>
      <c r="E7689" t="s">
        <v>115</v>
      </c>
      <c r="F7689">
        <v>29</v>
      </c>
      <c r="G7689">
        <v>43</v>
      </c>
      <c r="H7689">
        <v>0</v>
      </c>
      <c r="I7689">
        <v>0</v>
      </c>
      <c r="J7689">
        <v>2</v>
      </c>
      <c r="K7689">
        <v>0</v>
      </c>
      <c r="L7689" t="s">
        <v>28</v>
      </c>
      <c r="M7689" t="s">
        <v>144</v>
      </c>
      <c r="N7689" t="s">
        <v>143</v>
      </c>
      <c r="O7689" t="s">
        <v>22</v>
      </c>
      <c r="P7689" t="s">
        <v>23</v>
      </c>
      <c r="Q7689" t="s">
        <v>24</v>
      </c>
    </row>
    <row r="7690" spans="1:17" x14ac:dyDescent="0.2">
      <c r="A7690" s="2">
        <v>38029</v>
      </c>
      <c r="B7690" t="s">
        <v>177</v>
      </c>
      <c r="C7690" t="s">
        <v>363</v>
      </c>
      <c r="D7690" t="s">
        <v>115</v>
      </c>
      <c r="E7690" t="s">
        <v>115</v>
      </c>
      <c r="F7690">
        <v>59</v>
      </c>
      <c r="G7690">
        <v>91</v>
      </c>
      <c r="H7690">
        <v>0</v>
      </c>
      <c r="I7690">
        <v>0</v>
      </c>
      <c r="J7690">
        <v>2</v>
      </c>
      <c r="K7690">
        <v>1</v>
      </c>
      <c r="L7690" t="s">
        <v>28</v>
      </c>
      <c r="M7690" t="s">
        <v>640</v>
      </c>
      <c r="N7690" t="s">
        <v>177</v>
      </c>
      <c r="O7690" t="s">
        <v>22</v>
      </c>
      <c r="P7690" t="s">
        <v>23</v>
      </c>
      <c r="Q7690" t="s">
        <v>24</v>
      </c>
    </row>
    <row r="7691" spans="1:17" x14ac:dyDescent="0.2">
      <c r="A7691" s="2">
        <v>38030</v>
      </c>
      <c r="B7691" t="s">
        <v>135</v>
      </c>
      <c r="C7691" t="s">
        <v>111</v>
      </c>
      <c r="D7691" t="s">
        <v>36</v>
      </c>
      <c r="E7691" t="s">
        <v>36</v>
      </c>
      <c r="F7691">
        <v>35</v>
      </c>
      <c r="G7691">
        <v>51</v>
      </c>
      <c r="H7691">
        <v>0</v>
      </c>
      <c r="I7691">
        <v>0</v>
      </c>
      <c r="J7691">
        <v>2</v>
      </c>
      <c r="K7691">
        <v>1</v>
      </c>
      <c r="L7691" t="s">
        <v>276</v>
      </c>
      <c r="M7691" t="s">
        <v>1115</v>
      </c>
      <c r="N7691" t="s">
        <v>128</v>
      </c>
      <c r="O7691" t="s">
        <v>122</v>
      </c>
      <c r="P7691" t="s">
        <v>23</v>
      </c>
      <c r="Q7691" t="s">
        <v>24</v>
      </c>
    </row>
    <row r="7692" spans="1:17" x14ac:dyDescent="0.2">
      <c r="A7692" s="2">
        <v>38030</v>
      </c>
      <c r="B7692" t="s">
        <v>166</v>
      </c>
      <c r="C7692" t="s">
        <v>402</v>
      </c>
      <c r="D7692" t="s">
        <v>115</v>
      </c>
      <c r="E7692" t="s">
        <v>115</v>
      </c>
      <c r="F7692">
        <v>61</v>
      </c>
      <c r="G7692">
        <v>63</v>
      </c>
      <c r="H7692">
        <v>0</v>
      </c>
      <c r="I7692">
        <v>0</v>
      </c>
      <c r="J7692">
        <v>2</v>
      </c>
      <c r="K7692">
        <v>0</v>
      </c>
      <c r="L7692" t="s">
        <v>28</v>
      </c>
      <c r="M7692" t="s">
        <v>165</v>
      </c>
      <c r="N7692" t="s">
        <v>166</v>
      </c>
      <c r="O7692" t="s">
        <v>22</v>
      </c>
      <c r="P7692" t="s">
        <v>23</v>
      </c>
      <c r="Q7692" t="s">
        <v>24</v>
      </c>
    </row>
    <row r="7693" spans="1:17" x14ac:dyDescent="0.2">
      <c r="A7693" s="2">
        <v>38031</v>
      </c>
      <c r="B7693" t="s">
        <v>317</v>
      </c>
      <c r="C7693" t="s">
        <v>81</v>
      </c>
      <c r="D7693" t="s">
        <v>50</v>
      </c>
      <c r="E7693" t="s">
        <v>50</v>
      </c>
      <c r="F7693">
        <v>90</v>
      </c>
      <c r="G7693">
        <v>67</v>
      </c>
      <c r="H7693">
        <v>0</v>
      </c>
      <c r="I7693">
        <v>0</v>
      </c>
      <c r="J7693">
        <v>1</v>
      </c>
      <c r="K7693">
        <v>2</v>
      </c>
      <c r="L7693" t="s">
        <v>28</v>
      </c>
      <c r="M7693" t="s">
        <v>1120</v>
      </c>
      <c r="N7693" t="s">
        <v>184</v>
      </c>
      <c r="O7693" t="s">
        <v>122</v>
      </c>
      <c r="P7693" t="s">
        <v>23</v>
      </c>
      <c r="Q7693" t="s">
        <v>41</v>
      </c>
    </row>
    <row r="7694" spans="1:17" x14ac:dyDescent="0.2">
      <c r="A7694" s="2">
        <v>38031</v>
      </c>
      <c r="B7694" t="s">
        <v>133</v>
      </c>
      <c r="C7694" t="s">
        <v>239</v>
      </c>
      <c r="D7694" t="s">
        <v>115</v>
      </c>
      <c r="E7694" t="s">
        <v>115</v>
      </c>
      <c r="F7694">
        <v>22</v>
      </c>
      <c r="G7694">
        <v>65</v>
      </c>
      <c r="H7694">
        <v>0</v>
      </c>
      <c r="I7694">
        <v>0</v>
      </c>
      <c r="J7694">
        <v>5</v>
      </c>
      <c r="K7694">
        <v>0</v>
      </c>
      <c r="L7694" t="s">
        <v>28</v>
      </c>
      <c r="M7694" t="s">
        <v>988</v>
      </c>
      <c r="N7694" t="s">
        <v>133</v>
      </c>
      <c r="O7694" t="s">
        <v>22</v>
      </c>
      <c r="P7694" t="s">
        <v>23</v>
      </c>
      <c r="Q7694" t="s">
        <v>24</v>
      </c>
    </row>
    <row r="7695" spans="1:17" x14ac:dyDescent="0.2">
      <c r="A7695" s="2">
        <v>38031</v>
      </c>
      <c r="B7695" t="s">
        <v>184</v>
      </c>
      <c r="C7695" t="s">
        <v>384</v>
      </c>
      <c r="D7695" t="s">
        <v>50</v>
      </c>
      <c r="E7695" t="s">
        <v>50</v>
      </c>
      <c r="F7695">
        <v>128</v>
      </c>
      <c r="G7695">
        <v>108</v>
      </c>
      <c r="H7695">
        <v>0</v>
      </c>
      <c r="I7695">
        <v>0</v>
      </c>
      <c r="J7695">
        <v>0</v>
      </c>
      <c r="K7695">
        <v>0</v>
      </c>
      <c r="L7695" t="s">
        <v>247</v>
      </c>
      <c r="M7695" t="s">
        <v>193</v>
      </c>
      <c r="N7695" t="s">
        <v>184</v>
      </c>
      <c r="O7695" t="s">
        <v>22</v>
      </c>
      <c r="P7695" t="s">
        <v>23</v>
      </c>
      <c r="Q7695" t="s">
        <v>30</v>
      </c>
    </row>
    <row r="7696" spans="1:17" x14ac:dyDescent="0.2">
      <c r="A7696" s="2">
        <v>38031</v>
      </c>
      <c r="B7696" t="s">
        <v>128</v>
      </c>
      <c r="C7696" t="s">
        <v>110</v>
      </c>
      <c r="D7696" t="s">
        <v>36</v>
      </c>
      <c r="E7696" t="s">
        <v>36</v>
      </c>
      <c r="F7696">
        <v>45</v>
      </c>
      <c r="G7696">
        <v>38</v>
      </c>
      <c r="H7696">
        <v>0</v>
      </c>
      <c r="I7696">
        <v>0</v>
      </c>
      <c r="J7696">
        <v>2</v>
      </c>
      <c r="K7696">
        <v>1</v>
      </c>
      <c r="L7696" t="s">
        <v>276</v>
      </c>
      <c r="M7696" t="s">
        <v>1054</v>
      </c>
      <c r="N7696" t="s">
        <v>128</v>
      </c>
      <c r="O7696" t="s">
        <v>22</v>
      </c>
      <c r="P7696" t="s">
        <v>23</v>
      </c>
      <c r="Q7696" t="s">
        <v>24</v>
      </c>
    </row>
    <row r="7697" spans="1:17" x14ac:dyDescent="0.2">
      <c r="A7697" s="2">
        <v>38032</v>
      </c>
      <c r="B7697" t="s">
        <v>221</v>
      </c>
      <c r="C7697" t="s">
        <v>233</v>
      </c>
      <c r="D7697" t="s">
        <v>27</v>
      </c>
      <c r="E7697" t="s">
        <v>19</v>
      </c>
      <c r="F7697">
        <v>111</v>
      </c>
      <c r="G7697">
        <v>183</v>
      </c>
      <c r="H7697">
        <v>0</v>
      </c>
      <c r="I7697">
        <v>0</v>
      </c>
      <c r="J7697">
        <v>0</v>
      </c>
      <c r="K7697">
        <v>2</v>
      </c>
      <c r="L7697" t="s">
        <v>28</v>
      </c>
      <c r="M7697" t="s">
        <v>223</v>
      </c>
      <c r="N7697" t="s">
        <v>221</v>
      </c>
      <c r="O7697" t="s">
        <v>22</v>
      </c>
      <c r="P7697" t="s">
        <v>23</v>
      </c>
      <c r="Q7697" t="s">
        <v>41</v>
      </c>
    </row>
    <row r="7698" spans="1:17" x14ac:dyDescent="0.2">
      <c r="A7698" s="2">
        <v>38033</v>
      </c>
      <c r="B7698" t="s">
        <v>184</v>
      </c>
      <c r="C7698" t="s">
        <v>81</v>
      </c>
      <c r="D7698" t="s">
        <v>50</v>
      </c>
      <c r="E7698" t="s">
        <v>50</v>
      </c>
      <c r="F7698">
        <v>128</v>
      </c>
      <c r="G7698">
        <v>67</v>
      </c>
      <c r="H7698">
        <v>0</v>
      </c>
      <c r="I7698">
        <v>0</v>
      </c>
      <c r="J7698">
        <v>5</v>
      </c>
      <c r="K7698">
        <v>2</v>
      </c>
      <c r="L7698" t="s">
        <v>247</v>
      </c>
      <c r="M7698" t="s">
        <v>193</v>
      </c>
      <c r="N7698" t="s">
        <v>184</v>
      </c>
      <c r="O7698" t="s">
        <v>22</v>
      </c>
      <c r="P7698" t="s">
        <v>23</v>
      </c>
      <c r="Q7698" t="s">
        <v>24</v>
      </c>
    </row>
    <row r="7699" spans="1:17" x14ac:dyDescent="0.2">
      <c r="A7699" s="2">
        <v>38035</v>
      </c>
      <c r="B7699" t="s">
        <v>85</v>
      </c>
      <c r="C7699" t="s">
        <v>52</v>
      </c>
      <c r="D7699" t="s">
        <v>50</v>
      </c>
      <c r="E7699" t="s">
        <v>50</v>
      </c>
      <c r="F7699">
        <v>90</v>
      </c>
      <c r="G7699">
        <v>20</v>
      </c>
      <c r="H7699">
        <v>0</v>
      </c>
      <c r="I7699">
        <v>0</v>
      </c>
      <c r="J7699">
        <v>2</v>
      </c>
      <c r="K7699">
        <v>1</v>
      </c>
      <c r="L7699" t="s">
        <v>28</v>
      </c>
      <c r="M7699" t="s">
        <v>86</v>
      </c>
      <c r="N7699" t="s">
        <v>85</v>
      </c>
      <c r="O7699" t="s">
        <v>22</v>
      </c>
      <c r="P7699" t="s">
        <v>23</v>
      </c>
      <c r="Q7699" t="s">
        <v>24</v>
      </c>
    </row>
    <row r="7700" spans="1:17" x14ac:dyDescent="0.2">
      <c r="A7700" s="2">
        <v>38035</v>
      </c>
      <c r="B7700" t="s">
        <v>402</v>
      </c>
      <c r="C7700" t="s">
        <v>469</v>
      </c>
      <c r="D7700" t="s">
        <v>115</v>
      </c>
      <c r="E7700" t="s">
        <v>115</v>
      </c>
      <c r="F7700">
        <v>64</v>
      </c>
      <c r="G7700">
        <v>86</v>
      </c>
      <c r="H7700">
        <v>0</v>
      </c>
      <c r="I7700">
        <v>0</v>
      </c>
      <c r="J7700">
        <v>2</v>
      </c>
      <c r="K7700">
        <v>1</v>
      </c>
      <c r="L7700" t="s">
        <v>20</v>
      </c>
      <c r="M7700" t="s">
        <v>703</v>
      </c>
      <c r="N7700" t="s">
        <v>402</v>
      </c>
      <c r="O7700" t="s">
        <v>22</v>
      </c>
      <c r="P7700" t="s">
        <v>23</v>
      </c>
      <c r="Q7700" t="s">
        <v>24</v>
      </c>
    </row>
    <row r="7701" spans="1:17" x14ac:dyDescent="0.2">
      <c r="A7701" s="2">
        <v>38035</v>
      </c>
      <c r="B7701" t="s">
        <v>147</v>
      </c>
      <c r="C7701" t="s">
        <v>67</v>
      </c>
      <c r="D7701" t="s">
        <v>50</v>
      </c>
      <c r="E7701" t="s">
        <v>50</v>
      </c>
      <c r="F7701">
        <v>16</v>
      </c>
      <c r="G7701">
        <v>2</v>
      </c>
      <c r="H7701">
        <v>0</v>
      </c>
      <c r="I7701">
        <v>0</v>
      </c>
      <c r="J7701">
        <v>0</v>
      </c>
      <c r="K7701">
        <v>2</v>
      </c>
      <c r="L7701" t="s">
        <v>28</v>
      </c>
      <c r="M7701" t="s">
        <v>148</v>
      </c>
      <c r="N7701" t="s">
        <v>147</v>
      </c>
      <c r="O7701" t="s">
        <v>22</v>
      </c>
      <c r="P7701" t="s">
        <v>23</v>
      </c>
      <c r="Q7701" t="s">
        <v>41</v>
      </c>
    </row>
    <row r="7702" spans="1:17" x14ac:dyDescent="0.2">
      <c r="A7702" s="2">
        <v>38035</v>
      </c>
      <c r="B7702" t="s">
        <v>182</v>
      </c>
      <c r="C7702" t="s">
        <v>301</v>
      </c>
      <c r="D7702" t="s">
        <v>115</v>
      </c>
      <c r="E7702" t="s">
        <v>115</v>
      </c>
      <c r="F7702">
        <v>78</v>
      </c>
      <c r="G7702">
        <v>59</v>
      </c>
      <c r="H7702">
        <v>0</v>
      </c>
      <c r="I7702">
        <v>0</v>
      </c>
      <c r="J7702">
        <v>1</v>
      </c>
      <c r="K7702">
        <v>0</v>
      </c>
      <c r="L7702" t="s">
        <v>20</v>
      </c>
      <c r="M7702" t="s">
        <v>677</v>
      </c>
      <c r="N7702" t="s">
        <v>182</v>
      </c>
      <c r="O7702" t="s">
        <v>22</v>
      </c>
      <c r="P7702" t="s">
        <v>23</v>
      </c>
      <c r="Q7702" t="s">
        <v>24</v>
      </c>
    </row>
    <row r="7703" spans="1:17" x14ac:dyDescent="0.2">
      <c r="A7703" s="2">
        <v>38035</v>
      </c>
      <c r="B7703" t="s">
        <v>274</v>
      </c>
      <c r="C7703" t="s">
        <v>129</v>
      </c>
      <c r="D7703" t="s">
        <v>50</v>
      </c>
      <c r="E7703" t="s">
        <v>50</v>
      </c>
      <c r="F7703">
        <v>19</v>
      </c>
      <c r="G7703">
        <v>12</v>
      </c>
      <c r="H7703">
        <v>0</v>
      </c>
      <c r="I7703">
        <v>0</v>
      </c>
      <c r="J7703">
        <v>1</v>
      </c>
      <c r="K7703">
        <v>2</v>
      </c>
      <c r="L7703" t="s">
        <v>28</v>
      </c>
      <c r="M7703" t="s">
        <v>524</v>
      </c>
      <c r="N7703" t="s">
        <v>274</v>
      </c>
      <c r="O7703" t="s">
        <v>22</v>
      </c>
      <c r="P7703" t="s">
        <v>23</v>
      </c>
      <c r="Q7703" t="s">
        <v>41</v>
      </c>
    </row>
    <row r="7704" spans="1:17" x14ac:dyDescent="0.2">
      <c r="A7704" s="2">
        <v>38035</v>
      </c>
      <c r="B7704" t="s">
        <v>145</v>
      </c>
      <c r="C7704" t="s">
        <v>317</v>
      </c>
      <c r="D7704" t="s">
        <v>50</v>
      </c>
      <c r="E7704" t="s">
        <v>50</v>
      </c>
      <c r="F7704">
        <v>99</v>
      </c>
      <c r="G7704">
        <v>91</v>
      </c>
      <c r="H7704">
        <v>0</v>
      </c>
      <c r="I7704">
        <v>0</v>
      </c>
      <c r="J7704">
        <v>0</v>
      </c>
      <c r="K7704">
        <v>2</v>
      </c>
      <c r="L7704" t="s">
        <v>691</v>
      </c>
      <c r="M7704" t="s">
        <v>1121</v>
      </c>
      <c r="N7704" t="s">
        <v>145</v>
      </c>
      <c r="O7704" t="s">
        <v>22</v>
      </c>
      <c r="P7704" t="s">
        <v>23</v>
      </c>
      <c r="Q7704" t="s">
        <v>41</v>
      </c>
    </row>
    <row r="7705" spans="1:17" x14ac:dyDescent="0.2">
      <c r="A7705" s="2">
        <v>38035</v>
      </c>
      <c r="B7705" t="s">
        <v>81</v>
      </c>
      <c r="C7705" t="s">
        <v>384</v>
      </c>
      <c r="D7705" t="s">
        <v>50</v>
      </c>
      <c r="E7705" t="s">
        <v>50</v>
      </c>
      <c r="F7705">
        <v>65</v>
      </c>
      <c r="G7705">
        <v>109</v>
      </c>
      <c r="H7705">
        <v>0</v>
      </c>
      <c r="I7705">
        <v>0</v>
      </c>
      <c r="J7705">
        <v>1</v>
      </c>
      <c r="K7705">
        <v>0</v>
      </c>
      <c r="L7705" t="s">
        <v>247</v>
      </c>
      <c r="M7705" t="s">
        <v>193</v>
      </c>
      <c r="N7705" t="s">
        <v>184</v>
      </c>
      <c r="O7705" t="s">
        <v>122</v>
      </c>
      <c r="P7705" t="s">
        <v>23</v>
      </c>
      <c r="Q7705" t="s">
        <v>24</v>
      </c>
    </row>
    <row r="7706" spans="1:17" x14ac:dyDescent="0.2">
      <c r="A7706" s="2">
        <v>38035</v>
      </c>
      <c r="B7706" t="s">
        <v>153</v>
      </c>
      <c r="C7706" t="s">
        <v>87</v>
      </c>
      <c r="D7706" t="s">
        <v>50</v>
      </c>
      <c r="E7706" t="s">
        <v>50</v>
      </c>
      <c r="F7706">
        <v>36</v>
      </c>
      <c r="G7706">
        <v>37</v>
      </c>
      <c r="H7706">
        <v>0</v>
      </c>
      <c r="I7706">
        <v>0</v>
      </c>
      <c r="J7706">
        <v>2</v>
      </c>
      <c r="K7706">
        <v>0</v>
      </c>
      <c r="L7706" t="s">
        <v>28</v>
      </c>
      <c r="M7706" t="s">
        <v>191</v>
      </c>
      <c r="N7706" t="s">
        <v>153</v>
      </c>
      <c r="O7706" t="s">
        <v>22</v>
      </c>
      <c r="P7706" t="s">
        <v>23</v>
      </c>
      <c r="Q7706" t="s">
        <v>24</v>
      </c>
    </row>
    <row r="7707" spans="1:17" x14ac:dyDescent="0.2">
      <c r="A7707" s="2">
        <v>38035</v>
      </c>
      <c r="B7707" t="s">
        <v>263</v>
      </c>
      <c r="C7707" t="s">
        <v>904</v>
      </c>
      <c r="D7707" t="s">
        <v>27</v>
      </c>
      <c r="E7707" t="s">
        <v>27</v>
      </c>
      <c r="F7707">
        <v>94</v>
      </c>
      <c r="G7707">
        <v>203</v>
      </c>
      <c r="H7707">
        <v>0</v>
      </c>
      <c r="I7707">
        <v>0</v>
      </c>
      <c r="J7707">
        <v>5</v>
      </c>
      <c r="K7707">
        <v>0</v>
      </c>
      <c r="L7707" t="s">
        <v>20</v>
      </c>
      <c r="M7707" t="s">
        <v>215</v>
      </c>
      <c r="N7707" t="s">
        <v>77</v>
      </c>
      <c r="O7707" t="s">
        <v>122</v>
      </c>
      <c r="P7707" t="s">
        <v>23</v>
      </c>
      <c r="Q7707" t="s">
        <v>24</v>
      </c>
    </row>
    <row r="7708" spans="1:17" x14ac:dyDescent="0.2">
      <c r="A7708" s="2">
        <v>38035</v>
      </c>
      <c r="B7708" t="s">
        <v>304</v>
      </c>
      <c r="C7708" t="s">
        <v>43</v>
      </c>
      <c r="D7708" t="s">
        <v>27</v>
      </c>
      <c r="E7708" t="s">
        <v>19</v>
      </c>
      <c r="F7708">
        <v>50</v>
      </c>
      <c r="G7708">
        <v>41</v>
      </c>
      <c r="H7708">
        <v>0</v>
      </c>
      <c r="I7708">
        <v>0</v>
      </c>
      <c r="J7708">
        <v>1</v>
      </c>
      <c r="K7708">
        <v>1</v>
      </c>
      <c r="L7708" t="s">
        <v>28</v>
      </c>
      <c r="M7708" t="s">
        <v>636</v>
      </c>
      <c r="N7708" t="s">
        <v>304</v>
      </c>
      <c r="O7708" t="s">
        <v>22</v>
      </c>
      <c r="P7708" t="s">
        <v>23</v>
      </c>
      <c r="Q7708" t="s">
        <v>30</v>
      </c>
    </row>
    <row r="7709" spans="1:17" x14ac:dyDescent="0.2">
      <c r="A7709" s="2">
        <v>38035</v>
      </c>
      <c r="B7709" t="s">
        <v>94</v>
      </c>
      <c r="C7709" t="s">
        <v>286</v>
      </c>
      <c r="D7709" t="s">
        <v>50</v>
      </c>
      <c r="E7709" t="s">
        <v>50</v>
      </c>
      <c r="F7709">
        <v>74</v>
      </c>
      <c r="G7709">
        <v>114</v>
      </c>
      <c r="H7709">
        <v>0</v>
      </c>
      <c r="I7709">
        <v>0</v>
      </c>
      <c r="J7709">
        <v>2</v>
      </c>
      <c r="K7709">
        <v>0</v>
      </c>
      <c r="L7709" t="s">
        <v>691</v>
      </c>
      <c r="M7709" t="s">
        <v>895</v>
      </c>
      <c r="N7709" t="s">
        <v>145</v>
      </c>
      <c r="O7709" t="s">
        <v>122</v>
      </c>
      <c r="P7709" t="s">
        <v>23</v>
      </c>
      <c r="Q7709" t="s">
        <v>24</v>
      </c>
    </row>
    <row r="7710" spans="1:17" x14ac:dyDescent="0.2">
      <c r="A7710" s="2">
        <v>38035</v>
      </c>
      <c r="B7710" t="s">
        <v>388</v>
      </c>
      <c r="C7710" t="s">
        <v>443</v>
      </c>
      <c r="D7710" t="s">
        <v>115</v>
      </c>
      <c r="E7710" t="s">
        <v>115</v>
      </c>
      <c r="F7710">
        <v>139</v>
      </c>
      <c r="G7710">
        <v>108</v>
      </c>
      <c r="H7710">
        <v>0</v>
      </c>
      <c r="I7710">
        <v>0</v>
      </c>
      <c r="J7710">
        <v>1</v>
      </c>
      <c r="K7710">
        <v>0</v>
      </c>
      <c r="L7710" t="s">
        <v>20</v>
      </c>
      <c r="M7710" t="s">
        <v>844</v>
      </c>
      <c r="N7710" t="s">
        <v>388</v>
      </c>
      <c r="O7710" t="s">
        <v>22</v>
      </c>
      <c r="P7710" t="s">
        <v>23</v>
      </c>
      <c r="Q7710" t="s">
        <v>24</v>
      </c>
    </row>
    <row r="7711" spans="1:17" x14ac:dyDescent="0.2">
      <c r="A7711" s="2">
        <v>38035</v>
      </c>
      <c r="B7711" t="s">
        <v>167</v>
      </c>
      <c r="C7711" t="s">
        <v>166</v>
      </c>
      <c r="D7711" t="s">
        <v>115</v>
      </c>
      <c r="E7711" t="s">
        <v>115</v>
      </c>
      <c r="F7711">
        <v>31</v>
      </c>
      <c r="G7711">
        <v>58</v>
      </c>
      <c r="H7711">
        <v>0</v>
      </c>
      <c r="I7711">
        <v>0</v>
      </c>
      <c r="J7711">
        <v>3</v>
      </c>
      <c r="K7711">
        <v>1</v>
      </c>
      <c r="L7711" t="s">
        <v>20</v>
      </c>
      <c r="M7711" t="s">
        <v>625</v>
      </c>
      <c r="N7711" t="s">
        <v>167</v>
      </c>
      <c r="O7711" t="s">
        <v>22</v>
      </c>
      <c r="P7711" t="s">
        <v>23</v>
      </c>
      <c r="Q7711" t="s">
        <v>24</v>
      </c>
    </row>
    <row r="7712" spans="1:17" x14ac:dyDescent="0.2">
      <c r="A7712" s="2">
        <v>38035</v>
      </c>
      <c r="B7712" t="s">
        <v>98</v>
      </c>
      <c r="C7712" t="s">
        <v>25</v>
      </c>
      <c r="D7712" t="s">
        <v>50</v>
      </c>
      <c r="E7712" t="s">
        <v>19</v>
      </c>
      <c r="F7712">
        <v>15</v>
      </c>
      <c r="G7712">
        <v>1</v>
      </c>
      <c r="H7712">
        <v>0</v>
      </c>
      <c r="I7712">
        <v>0</v>
      </c>
      <c r="J7712">
        <v>0</v>
      </c>
      <c r="K7712">
        <v>0</v>
      </c>
      <c r="L7712" t="s">
        <v>28</v>
      </c>
      <c r="M7712" t="s">
        <v>99</v>
      </c>
      <c r="N7712" t="s">
        <v>98</v>
      </c>
      <c r="O7712" t="s">
        <v>22</v>
      </c>
      <c r="P7712" t="s">
        <v>23</v>
      </c>
      <c r="Q7712" t="s">
        <v>30</v>
      </c>
    </row>
    <row r="7713" spans="1:17" x14ac:dyDescent="0.2">
      <c r="A7713" s="2">
        <v>38035</v>
      </c>
      <c r="B7713" t="s">
        <v>119</v>
      </c>
      <c r="C7713" t="s">
        <v>293</v>
      </c>
      <c r="D7713" t="s">
        <v>50</v>
      </c>
      <c r="E7713" t="s">
        <v>50</v>
      </c>
      <c r="F7713">
        <v>10</v>
      </c>
      <c r="G7713">
        <v>8</v>
      </c>
      <c r="H7713">
        <v>0</v>
      </c>
      <c r="I7713">
        <v>0</v>
      </c>
      <c r="J7713">
        <v>2</v>
      </c>
      <c r="K7713">
        <v>2</v>
      </c>
      <c r="L7713" t="s">
        <v>28</v>
      </c>
      <c r="M7713" t="s">
        <v>409</v>
      </c>
      <c r="N7713" t="s">
        <v>119</v>
      </c>
      <c r="O7713" t="s">
        <v>22</v>
      </c>
      <c r="P7713" t="s">
        <v>23</v>
      </c>
      <c r="Q7713" t="s">
        <v>30</v>
      </c>
    </row>
    <row r="7714" spans="1:17" x14ac:dyDescent="0.2">
      <c r="A7714" s="2">
        <v>38035</v>
      </c>
      <c r="B7714" t="s">
        <v>185</v>
      </c>
      <c r="C7714" t="s">
        <v>18</v>
      </c>
      <c r="D7714" t="s">
        <v>27</v>
      </c>
      <c r="E7714" t="s">
        <v>19</v>
      </c>
      <c r="F7714">
        <v>48</v>
      </c>
      <c r="G7714">
        <v>22</v>
      </c>
      <c r="H7714">
        <v>0</v>
      </c>
      <c r="I7714">
        <v>0</v>
      </c>
      <c r="J7714">
        <v>2</v>
      </c>
      <c r="K7714">
        <v>0</v>
      </c>
      <c r="L7714" t="s">
        <v>28</v>
      </c>
      <c r="M7714" t="s">
        <v>412</v>
      </c>
      <c r="N7714" t="s">
        <v>185</v>
      </c>
      <c r="O7714" t="s">
        <v>22</v>
      </c>
      <c r="P7714" t="s">
        <v>23</v>
      </c>
      <c r="Q7714" t="s">
        <v>24</v>
      </c>
    </row>
    <row r="7715" spans="1:17" x14ac:dyDescent="0.2">
      <c r="A7715" s="2">
        <v>38035</v>
      </c>
      <c r="B7715" t="s">
        <v>143</v>
      </c>
      <c r="C7715" t="s">
        <v>239</v>
      </c>
      <c r="D7715" t="s">
        <v>115</v>
      </c>
      <c r="E7715" t="s">
        <v>115</v>
      </c>
      <c r="F7715">
        <v>28</v>
      </c>
      <c r="G7715">
        <v>66</v>
      </c>
      <c r="H7715">
        <v>0</v>
      </c>
      <c r="I7715">
        <v>0</v>
      </c>
      <c r="J7715">
        <v>1</v>
      </c>
      <c r="K7715">
        <v>0</v>
      </c>
      <c r="L7715" t="s">
        <v>20</v>
      </c>
      <c r="M7715" t="s">
        <v>1014</v>
      </c>
      <c r="N7715" t="s">
        <v>143</v>
      </c>
      <c r="O7715" t="s">
        <v>22</v>
      </c>
      <c r="P7715" t="s">
        <v>23</v>
      </c>
      <c r="Q7715" t="s">
        <v>24</v>
      </c>
    </row>
    <row r="7716" spans="1:17" x14ac:dyDescent="0.2">
      <c r="A7716" s="2">
        <v>38035</v>
      </c>
      <c r="B7716" t="s">
        <v>177</v>
      </c>
      <c r="C7716" t="s">
        <v>649</v>
      </c>
      <c r="D7716" t="s">
        <v>115</v>
      </c>
      <c r="E7716" t="s">
        <v>115</v>
      </c>
      <c r="F7716">
        <v>47</v>
      </c>
      <c r="G7716">
        <v>167</v>
      </c>
      <c r="H7716">
        <v>0</v>
      </c>
      <c r="I7716">
        <v>0</v>
      </c>
      <c r="J7716">
        <v>5</v>
      </c>
      <c r="K7716">
        <v>0</v>
      </c>
      <c r="L7716" t="s">
        <v>20</v>
      </c>
      <c r="M7716" t="s">
        <v>640</v>
      </c>
      <c r="N7716" t="s">
        <v>177</v>
      </c>
      <c r="O7716" t="s">
        <v>22</v>
      </c>
      <c r="P7716" t="s">
        <v>23</v>
      </c>
      <c r="Q7716" t="s">
        <v>24</v>
      </c>
    </row>
    <row r="7717" spans="1:17" x14ac:dyDescent="0.2">
      <c r="A7717" s="2">
        <v>38035</v>
      </c>
      <c r="B7717" t="s">
        <v>133</v>
      </c>
      <c r="C7717" t="s">
        <v>464</v>
      </c>
      <c r="D7717" t="s">
        <v>115</v>
      </c>
      <c r="E7717" t="s">
        <v>115</v>
      </c>
      <c r="F7717">
        <v>23</v>
      </c>
      <c r="G7717">
        <v>112</v>
      </c>
      <c r="H7717">
        <v>0</v>
      </c>
      <c r="I7717">
        <v>0</v>
      </c>
      <c r="J7717">
        <v>2</v>
      </c>
      <c r="K7717">
        <v>0</v>
      </c>
      <c r="L7717" t="s">
        <v>20</v>
      </c>
      <c r="M7717" t="s">
        <v>492</v>
      </c>
      <c r="N7717" t="s">
        <v>133</v>
      </c>
      <c r="O7717" t="s">
        <v>22</v>
      </c>
      <c r="P7717" t="s">
        <v>23</v>
      </c>
      <c r="Q7717" t="s">
        <v>24</v>
      </c>
    </row>
    <row r="7718" spans="1:17" x14ac:dyDescent="0.2">
      <c r="A7718" s="2">
        <v>38035</v>
      </c>
      <c r="B7718" t="s">
        <v>569</v>
      </c>
      <c r="C7718" t="s">
        <v>602</v>
      </c>
      <c r="D7718" t="s">
        <v>115</v>
      </c>
      <c r="E7718" t="s">
        <v>115</v>
      </c>
      <c r="F7718">
        <v>157</v>
      </c>
      <c r="G7718">
        <v>136</v>
      </c>
      <c r="H7718">
        <v>0</v>
      </c>
      <c r="I7718">
        <v>0</v>
      </c>
      <c r="J7718">
        <v>1</v>
      </c>
      <c r="K7718">
        <v>2</v>
      </c>
      <c r="L7718" t="s">
        <v>20</v>
      </c>
      <c r="M7718" t="s">
        <v>1109</v>
      </c>
      <c r="N7718" t="s">
        <v>569</v>
      </c>
      <c r="O7718" t="s">
        <v>22</v>
      </c>
      <c r="P7718" t="s">
        <v>23</v>
      </c>
      <c r="Q7718" t="s">
        <v>41</v>
      </c>
    </row>
    <row r="7719" spans="1:17" x14ac:dyDescent="0.2">
      <c r="A7719" s="2">
        <v>38035</v>
      </c>
      <c r="B7719" t="s">
        <v>101</v>
      </c>
      <c r="C7719" t="s">
        <v>560</v>
      </c>
      <c r="D7719" t="s">
        <v>50</v>
      </c>
      <c r="E7719" t="s">
        <v>50</v>
      </c>
      <c r="F7719">
        <v>55</v>
      </c>
      <c r="G7719">
        <v>135</v>
      </c>
      <c r="H7719">
        <v>0</v>
      </c>
      <c r="I7719">
        <v>0</v>
      </c>
      <c r="J7719">
        <v>3</v>
      </c>
      <c r="K7719">
        <v>1</v>
      </c>
      <c r="L7719" t="s">
        <v>691</v>
      </c>
      <c r="M7719" t="s">
        <v>433</v>
      </c>
      <c r="N7719" t="s">
        <v>145</v>
      </c>
      <c r="O7719" t="s">
        <v>122</v>
      </c>
      <c r="P7719" t="s">
        <v>23</v>
      </c>
      <c r="Q7719" t="s">
        <v>24</v>
      </c>
    </row>
    <row r="7720" spans="1:17" x14ac:dyDescent="0.2">
      <c r="A7720" s="2">
        <v>38035</v>
      </c>
      <c r="B7720" t="s">
        <v>718</v>
      </c>
      <c r="C7720" t="s">
        <v>168</v>
      </c>
      <c r="D7720" t="s">
        <v>36</v>
      </c>
      <c r="E7720" t="s">
        <v>50</v>
      </c>
      <c r="F7720">
        <v>82</v>
      </c>
      <c r="G7720">
        <v>63</v>
      </c>
      <c r="H7720">
        <v>0</v>
      </c>
      <c r="I7720">
        <v>0</v>
      </c>
      <c r="J7720">
        <v>1</v>
      </c>
      <c r="K7720">
        <v>1</v>
      </c>
      <c r="L7720" t="s">
        <v>28</v>
      </c>
      <c r="M7720" t="s">
        <v>657</v>
      </c>
      <c r="N7720" t="s">
        <v>718</v>
      </c>
      <c r="O7720" t="s">
        <v>22</v>
      </c>
      <c r="P7720" t="s">
        <v>23</v>
      </c>
      <c r="Q7720" t="s">
        <v>30</v>
      </c>
    </row>
    <row r="7721" spans="1:17" x14ac:dyDescent="0.2">
      <c r="A7721" s="2">
        <v>38035</v>
      </c>
      <c r="B7721" t="s">
        <v>328</v>
      </c>
      <c r="C7721" t="s">
        <v>646</v>
      </c>
      <c r="D7721" t="s">
        <v>50</v>
      </c>
      <c r="E7721" t="s">
        <v>50</v>
      </c>
      <c r="F7721">
        <v>93</v>
      </c>
      <c r="G7721">
        <v>61</v>
      </c>
      <c r="H7721">
        <v>0</v>
      </c>
      <c r="I7721">
        <v>0</v>
      </c>
      <c r="J7721">
        <v>1</v>
      </c>
      <c r="K7721">
        <v>0</v>
      </c>
      <c r="L7721" t="s">
        <v>28</v>
      </c>
      <c r="M7721" t="s">
        <v>329</v>
      </c>
      <c r="N7721" t="s">
        <v>328</v>
      </c>
      <c r="O7721" t="s">
        <v>22</v>
      </c>
      <c r="P7721" t="s">
        <v>23</v>
      </c>
      <c r="Q7721" t="s">
        <v>24</v>
      </c>
    </row>
    <row r="7722" spans="1:17" x14ac:dyDescent="0.2">
      <c r="A7722" s="2">
        <v>38035</v>
      </c>
      <c r="B7722" t="s">
        <v>391</v>
      </c>
      <c r="C7722" t="s">
        <v>254</v>
      </c>
      <c r="D7722" t="s">
        <v>115</v>
      </c>
      <c r="E7722" t="s">
        <v>115</v>
      </c>
      <c r="F7722">
        <v>114</v>
      </c>
      <c r="G7722">
        <v>142</v>
      </c>
      <c r="H7722">
        <v>0</v>
      </c>
      <c r="I7722">
        <v>0</v>
      </c>
      <c r="J7722">
        <v>1</v>
      </c>
      <c r="K7722">
        <v>3</v>
      </c>
      <c r="L7722" t="s">
        <v>20</v>
      </c>
      <c r="M7722" t="s">
        <v>1050</v>
      </c>
      <c r="N7722" t="s">
        <v>391</v>
      </c>
      <c r="O7722" t="s">
        <v>22</v>
      </c>
      <c r="P7722" t="s">
        <v>23</v>
      </c>
      <c r="Q7722" t="s">
        <v>41</v>
      </c>
    </row>
    <row r="7723" spans="1:17" x14ac:dyDescent="0.2">
      <c r="A7723" s="2">
        <v>38035</v>
      </c>
      <c r="B7723" t="s">
        <v>26</v>
      </c>
      <c r="C7723" t="s">
        <v>107</v>
      </c>
      <c r="D7723" t="s">
        <v>27</v>
      </c>
      <c r="E7723" t="s">
        <v>19</v>
      </c>
      <c r="F7723">
        <v>5</v>
      </c>
      <c r="G7723">
        <v>81</v>
      </c>
      <c r="H7723">
        <v>0</v>
      </c>
      <c r="I7723">
        <v>0</v>
      </c>
      <c r="J7723">
        <v>1</v>
      </c>
      <c r="K7723">
        <v>1</v>
      </c>
      <c r="L7723" t="s">
        <v>28</v>
      </c>
      <c r="M7723" t="s">
        <v>1089</v>
      </c>
      <c r="N7723" t="s">
        <v>77</v>
      </c>
      <c r="O7723" t="s">
        <v>122</v>
      </c>
      <c r="P7723" t="s">
        <v>23</v>
      </c>
      <c r="Q7723" t="s">
        <v>30</v>
      </c>
    </row>
    <row r="7724" spans="1:17" x14ac:dyDescent="0.2">
      <c r="A7724" s="2">
        <v>38035</v>
      </c>
      <c r="B7724" t="s">
        <v>110</v>
      </c>
      <c r="C7724" t="s">
        <v>53</v>
      </c>
      <c r="D7724" t="s">
        <v>36</v>
      </c>
      <c r="E7724" t="s">
        <v>50</v>
      </c>
      <c r="F7724">
        <v>33</v>
      </c>
      <c r="G7724">
        <v>45</v>
      </c>
      <c r="H7724">
        <v>0</v>
      </c>
      <c r="I7724">
        <v>0</v>
      </c>
      <c r="J7724">
        <v>2</v>
      </c>
      <c r="K7724">
        <v>1</v>
      </c>
      <c r="L7724" t="s">
        <v>28</v>
      </c>
      <c r="M7724" t="s">
        <v>142</v>
      </c>
      <c r="N7724" t="s">
        <v>110</v>
      </c>
      <c r="O7724" t="s">
        <v>22</v>
      </c>
      <c r="P7724" t="s">
        <v>23</v>
      </c>
      <c r="Q7724" t="s">
        <v>24</v>
      </c>
    </row>
    <row r="7725" spans="1:17" x14ac:dyDescent="0.2">
      <c r="A7725" s="2">
        <v>38035</v>
      </c>
      <c r="B7725" t="s">
        <v>126</v>
      </c>
      <c r="C7725" t="s">
        <v>77</v>
      </c>
      <c r="D7725" t="s">
        <v>50</v>
      </c>
      <c r="E7725" t="s">
        <v>27</v>
      </c>
      <c r="F7725">
        <v>4</v>
      </c>
      <c r="G7725">
        <v>11</v>
      </c>
      <c r="H7725">
        <v>0</v>
      </c>
      <c r="I7725">
        <v>0</v>
      </c>
      <c r="J7725">
        <v>1</v>
      </c>
      <c r="K7725">
        <v>0</v>
      </c>
      <c r="L7725" t="s">
        <v>28</v>
      </c>
      <c r="M7725" t="s">
        <v>308</v>
      </c>
      <c r="N7725" t="s">
        <v>126</v>
      </c>
      <c r="O7725" t="s">
        <v>22</v>
      </c>
      <c r="P7725" t="s">
        <v>23</v>
      </c>
      <c r="Q7725" t="s">
        <v>24</v>
      </c>
    </row>
    <row r="7726" spans="1:17" x14ac:dyDescent="0.2">
      <c r="A7726" s="2">
        <v>38035</v>
      </c>
      <c r="B7726" t="s">
        <v>100</v>
      </c>
      <c r="C7726" t="s">
        <v>49</v>
      </c>
      <c r="D7726" t="s">
        <v>50</v>
      </c>
      <c r="E7726" t="s">
        <v>50</v>
      </c>
      <c r="F7726">
        <v>124</v>
      </c>
      <c r="G7726">
        <v>39</v>
      </c>
      <c r="H7726">
        <v>0</v>
      </c>
      <c r="I7726">
        <v>0</v>
      </c>
      <c r="J7726">
        <v>1</v>
      </c>
      <c r="K7726">
        <v>4</v>
      </c>
      <c r="L7726" t="s">
        <v>28</v>
      </c>
      <c r="M7726" t="s">
        <v>102</v>
      </c>
      <c r="N7726" t="s">
        <v>100</v>
      </c>
      <c r="O7726" t="s">
        <v>22</v>
      </c>
      <c r="P7726" t="s">
        <v>23</v>
      </c>
      <c r="Q7726" t="s">
        <v>41</v>
      </c>
    </row>
    <row r="7727" spans="1:17" x14ac:dyDescent="0.2">
      <c r="A7727" s="2">
        <v>38035</v>
      </c>
      <c r="B7727" t="s">
        <v>913</v>
      </c>
      <c r="C7727" t="s">
        <v>638</v>
      </c>
      <c r="D7727" t="s">
        <v>115</v>
      </c>
      <c r="E7727" t="s">
        <v>115</v>
      </c>
      <c r="F7727">
        <v>138</v>
      </c>
      <c r="G7727">
        <v>150</v>
      </c>
      <c r="H7727">
        <v>0</v>
      </c>
      <c r="I7727">
        <v>0</v>
      </c>
      <c r="J7727">
        <v>8</v>
      </c>
      <c r="K7727">
        <v>0</v>
      </c>
      <c r="L7727" t="s">
        <v>20</v>
      </c>
      <c r="M7727" t="s">
        <v>1122</v>
      </c>
      <c r="N7727" t="s">
        <v>166</v>
      </c>
      <c r="O7727" t="s">
        <v>122</v>
      </c>
      <c r="P7727" t="s">
        <v>23</v>
      </c>
      <c r="Q7727" t="s">
        <v>24</v>
      </c>
    </row>
    <row r="7728" spans="1:17" x14ac:dyDescent="0.2">
      <c r="A7728" s="2">
        <v>38035</v>
      </c>
      <c r="B7728" t="s">
        <v>90</v>
      </c>
      <c r="C7728" t="s">
        <v>249</v>
      </c>
      <c r="D7728" t="s">
        <v>50</v>
      </c>
      <c r="E7728" t="s">
        <v>50</v>
      </c>
      <c r="F7728">
        <v>26</v>
      </c>
      <c r="G7728">
        <v>35</v>
      </c>
      <c r="H7728">
        <v>0</v>
      </c>
      <c r="I7728">
        <v>0</v>
      </c>
      <c r="J7728">
        <v>2</v>
      </c>
      <c r="K7728">
        <v>0</v>
      </c>
      <c r="L7728" t="s">
        <v>28</v>
      </c>
      <c r="M7728" t="s">
        <v>281</v>
      </c>
      <c r="N7728" t="s">
        <v>106</v>
      </c>
      <c r="O7728" t="s">
        <v>122</v>
      </c>
      <c r="P7728" t="s">
        <v>23</v>
      </c>
      <c r="Q7728" t="s">
        <v>24</v>
      </c>
    </row>
    <row r="7729" spans="1:17" x14ac:dyDescent="0.2">
      <c r="A7729" s="2">
        <v>38035</v>
      </c>
      <c r="B7729" t="s">
        <v>82</v>
      </c>
      <c r="C7729" t="s">
        <v>89</v>
      </c>
      <c r="D7729" t="s">
        <v>50</v>
      </c>
      <c r="E7729" t="s">
        <v>50</v>
      </c>
      <c r="F7729">
        <v>17</v>
      </c>
      <c r="G7729">
        <v>7</v>
      </c>
      <c r="H7729">
        <v>0</v>
      </c>
      <c r="I7729">
        <v>0</v>
      </c>
      <c r="J7729">
        <v>1</v>
      </c>
      <c r="K7729">
        <v>1</v>
      </c>
      <c r="L7729" t="s">
        <v>28</v>
      </c>
      <c r="M7729" t="s">
        <v>1001</v>
      </c>
      <c r="N7729" t="s">
        <v>82</v>
      </c>
      <c r="O7729" t="s">
        <v>22</v>
      </c>
      <c r="P7729" t="s">
        <v>23</v>
      </c>
      <c r="Q7729" t="s">
        <v>30</v>
      </c>
    </row>
    <row r="7730" spans="1:17" x14ac:dyDescent="0.2">
      <c r="A7730" s="2">
        <v>38035</v>
      </c>
      <c r="B7730" t="s">
        <v>92</v>
      </c>
      <c r="C7730" t="s">
        <v>345</v>
      </c>
      <c r="D7730" t="s">
        <v>50</v>
      </c>
      <c r="E7730" t="s">
        <v>50</v>
      </c>
      <c r="F7730">
        <v>28</v>
      </c>
      <c r="G7730">
        <v>94</v>
      </c>
      <c r="H7730">
        <v>0</v>
      </c>
      <c r="I7730">
        <v>0</v>
      </c>
      <c r="J7730">
        <v>3</v>
      </c>
      <c r="K7730">
        <v>0</v>
      </c>
      <c r="L7730" t="s">
        <v>691</v>
      </c>
      <c r="M7730" t="s">
        <v>433</v>
      </c>
      <c r="N7730" t="s">
        <v>145</v>
      </c>
      <c r="O7730" t="s">
        <v>122</v>
      </c>
      <c r="P7730" t="s">
        <v>23</v>
      </c>
      <c r="Q7730" t="s">
        <v>24</v>
      </c>
    </row>
    <row r="7731" spans="1:17" x14ac:dyDescent="0.2">
      <c r="A7731" s="2">
        <v>38035</v>
      </c>
      <c r="B7731" t="s">
        <v>113</v>
      </c>
      <c r="C7731" t="s">
        <v>363</v>
      </c>
      <c r="D7731" t="s">
        <v>115</v>
      </c>
      <c r="E7731" t="s">
        <v>115</v>
      </c>
      <c r="F7731">
        <v>30</v>
      </c>
      <c r="G7731">
        <v>92</v>
      </c>
      <c r="H7731">
        <v>0</v>
      </c>
      <c r="I7731">
        <v>0</v>
      </c>
      <c r="J7731">
        <v>3</v>
      </c>
      <c r="K7731">
        <v>0</v>
      </c>
      <c r="L7731" t="s">
        <v>20</v>
      </c>
      <c r="M7731" t="s">
        <v>231</v>
      </c>
      <c r="N7731" t="s">
        <v>113</v>
      </c>
      <c r="O7731" t="s">
        <v>22</v>
      </c>
      <c r="P7731" t="s">
        <v>23</v>
      </c>
      <c r="Q7731" t="s">
        <v>24</v>
      </c>
    </row>
    <row r="7732" spans="1:17" x14ac:dyDescent="0.2">
      <c r="A7732" s="2">
        <v>38035</v>
      </c>
      <c r="B7732" t="s">
        <v>106</v>
      </c>
      <c r="C7732" t="s">
        <v>42</v>
      </c>
      <c r="D7732" t="s">
        <v>50</v>
      </c>
      <c r="E7732" t="s">
        <v>19</v>
      </c>
      <c r="F7732">
        <v>3</v>
      </c>
      <c r="G7732">
        <v>74</v>
      </c>
      <c r="H7732">
        <v>0</v>
      </c>
      <c r="I7732">
        <v>0</v>
      </c>
      <c r="J7732">
        <v>2</v>
      </c>
      <c r="K7732">
        <v>1</v>
      </c>
      <c r="L7732" t="s">
        <v>28</v>
      </c>
      <c r="M7732" t="s">
        <v>855</v>
      </c>
      <c r="N7732" t="s">
        <v>106</v>
      </c>
      <c r="O7732" t="s">
        <v>22</v>
      </c>
      <c r="P7732" t="s">
        <v>23</v>
      </c>
      <c r="Q7732" t="s">
        <v>24</v>
      </c>
    </row>
    <row r="7733" spans="1:17" x14ac:dyDescent="0.2">
      <c r="A7733" s="2">
        <v>38035</v>
      </c>
      <c r="B7733" t="s">
        <v>583</v>
      </c>
      <c r="C7733" t="s">
        <v>462</v>
      </c>
      <c r="D7733" t="s">
        <v>115</v>
      </c>
      <c r="E7733" t="s">
        <v>115</v>
      </c>
      <c r="F7733">
        <v>97</v>
      </c>
      <c r="G7733">
        <v>134</v>
      </c>
      <c r="H7733">
        <v>0</v>
      </c>
      <c r="I7733">
        <v>0</v>
      </c>
      <c r="J7733">
        <v>2</v>
      </c>
      <c r="K7733">
        <v>0</v>
      </c>
      <c r="L7733" t="s">
        <v>20</v>
      </c>
      <c r="M7733" t="s">
        <v>584</v>
      </c>
      <c r="N7733" t="s">
        <v>583</v>
      </c>
      <c r="O7733" t="s">
        <v>22</v>
      </c>
      <c r="P7733" t="s">
        <v>23</v>
      </c>
      <c r="Q7733" t="s">
        <v>24</v>
      </c>
    </row>
    <row r="7734" spans="1:17" x14ac:dyDescent="0.2">
      <c r="A7734" s="2">
        <v>38035</v>
      </c>
      <c r="B7734" t="s">
        <v>176</v>
      </c>
      <c r="C7734" t="s">
        <v>114</v>
      </c>
      <c r="D7734" t="s">
        <v>115</v>
      </c>
      <c r="E7734" t="s">
        <v>115</v>
      </c>
      <c r="F7734">
        <v>77</v>
      </c>
      <c r="G7734">
        <v>62</v>
      </c>
      <c r="H7734">
        <v>0</v>
      </c>
      <c r="I7734">
        <v>0</v>
      </c>
      <c r="J7734">
        <v>1</v>
      </c>
      <c r="K7734">
        <v>0</v>
      </c>
      <c r="L7734" t="s">
        <v>20</v>
      </c>
      <c r="M7734" t="s">
        <v>178</v>
      </c>
      <c r="N7734" t="s">
        <v>176</v>
      </c>
      <c r="O7734" t="s">
        <v>22</v>
      </c>
      <c r="P7734" t="s">
        <v>23</v>
      </c>
      <c r="Q7734" t="s">
        <v>24</v>
      </c>
    </row>
    <row r="7735" spans="1:17" x14ac:dyDescent="0.2">
      <c r="A7735" s="2">
        <v>38035</v>
      </c>
      <c r="B7735" t="s">
        <v>449</v>
      </c>
      <c r="C7735" t="s">
        <v>164</v>
      </c>
      <c r="D7735" t="s">
        <v>115</v>
      </c>
      <c r="E7735" t="s">
        <v>115</v>
      </c>
      <c r="F7735">
        <v>84</v>
      </c>
      <c r="G7735">
        <v>44</v>
      </c>
      <c r="H7735">
        <v>0</v>
      </c>
      <c r="I7735">
        <v>0</v>
      </c>
      <c r="J7735">
        <v>1</v>
      </c>
      <c r="K7735">
        <v>1</v>
      </c>
      <c r="L7735" t="s">
        <v>20</v>
      </c>
      <c r="M7735" t="s">
        <v>530</v>
      </c>
      <c r="N7735" t="s">
        <v>449</v>
      </c>
      <c r="O7735" t="s">
        <v>22</v>
      </c>
      <c r="P7735" t="s">
        <v>23</v>
      </c>
      <c r="Q7735" t="s">
        <v>30</v>
      </c>
    </row>
    <row r="7736" spans="1:17" x14ac:dyDescent="0.2">
      <c r="A7736" s="2">
        <v>38035</v>
      </c>
      <c r="B7736" t="s">
        <v>32</v>
      </c>
      <c r="C7736" t="s">
        <v>55</v>
      </c>
      <c r="D7736" t="s">
        <v>19</v>
      </c>
      <c r="E7736" t="s">
        <v>57</v>
      </c>
      <c r="F7736">
        <v>56</v>
      </c>
      <c r="G7736">
        <v>83</v>
      </c>
      <c r="H7736">
        <v>0</v>
      </c>
      <c r="I7736">
        <v>0</v>
      </c>
      <c r="J7736">
        <v>1</v>
      </c>
      <c r="K7736">
        <v>1</v>
      </c>
      <c r="L7736" t="s">
        <v>28</v>
      </c>
      <c r="M7736" t="s">
        <v>573</v>
      </c>
      <c r="N7736" t="s">
        <v>32</v>
      </c>
      <c r="O7736" t="s">
        <v>22</v>
      </c>
      <c r="P7736" t="s">
        <v>23</v>
      </c>
      <c r="Q7736" t="s">
        <v>30</v>
      </c>
    </row>
    <row r="7737" spans="1:17" x14ac:dyDescent="0.2">
      <c r="A7737" s="2">
        <v>38035</v>
      </c>
      <c r="B7737" t="s">
        <v>425</v>
      </c>
      <c r="C7737" t="s">
        <v>629</v>
      </c>
      <c r="D7737" t="s">
        <v>115</v>
      </c>
      <c r="E7737" t="s">
        <v>36</v>
      </c>
      <c r="F7737">
        <v>101</v>
      </c>
      <c r="G7737">
        <v>141</v>
      </c>
      <c r="H7737">
        <v>0</v>
      </c>
      <c r="I7737">
        <v>0</v>
      </c>
      <c r="J7737">
        <v>4</v>
      </c>
      <c r="K7737">
        <v>0</v>
      </c>
      <c r="L7737" t="s">
        <v>20</v>
      </c>
      <c r="M7737" t="s">
        <v>811</v>
      </c>
      <c r="N7737" t="s">
        <v>425</v>
      </c>
      <c r="O7737" t="s">
        <v>22</v>
      </c>
      <c r="P7737" t="s">
        <v>23</v>
      </c>
      <c r="Q7737" t="s">
        <v>24</v>
      </c>
    </row>
    <row r="7738" spans="1:17" x14ac:dyDescent="0.2">
      <c r="A7738" s="2">
        <v>38035</v>
      </c>
      <c r="B7738" t="s">
        <v>892</v>
      </c>
      <c r="C7738" t="s">
        <v>453</v>
      </c>
      <c r="D7738" t="s">
        <v>27</v>
      </c>
      <c r="E7738" t="s">
        <v>27</v>
      </c>
      <c r="F7738">
        <v>199</v>
      </c>
      <c r="G7738">
        <v>133</v>
      </c>
      <c r="H7738">
        <v>0</v>
      </c>
      <c r="I7738">
        <v>0</v>
      </c>
      <c r="J7738">
        <v>0</v>
      </c>
      <c r="K7738">
        <v>4</v>
      </c>
      <c r="L7738" t="s">
        <v>20</v>
      </c>
      <c r="M7738" t="s">
        <v>1123</v>
      </c>
      <c r="N7738" t="s">
        <v>892</v>
      </c>
      <c r="O7738" t="s">
        <v>22</v>
      </c>
      <c r="P7738" t="s">
        <v>23</v>
      </c>
      <c r="Q7738" t="s">
        <v>41</v>
      </c>
    </row>
    <row r="7739" spans="1:17" x14ac:dyDescent="0.2">
      <c r="A7739" s="2">
        <v>38035</v>
      </c>
      <c r="B7739" t="s">
        <v>161</v>
      </c>
      <c r="C7739" t="s">
        <v>104</v>
      </c>
      <c r="D7739" t="s">
        <v>50</v>
      </c>
      <c r="E7739" t="s">
        <v>50</v>
      </c>
      <c r="F7739">
        <v>67</v>
      </c>
      <c r="G7739">
        <v>53</v>
      </c>
      <c r="H7739">
        <v>0</v>
      </c>
      <c r="I7739">
        <v>0</v>
      </c>
      <c r="J7739">
        <v>4</v>
      </c>
      <c r="K7739">
        <v>0</v>
      </c>
      <c r="L7739" t="s">
        <v>28</v>
      </c>
      <c r="M7739" t="s">
        <v>162</v>
      </c>
      <c r="N7739" t="s">
        <v>161</v>
      </c>
      <c r="O7739" t="s">
        <v>22</v>
      </c>
      <c r="P7739" t="s">
        <v>23</v>
      </c>
      <c r="Q7739" t="s">
        <v>24</v>
      </c>
    </row>
    <row r="7740" spans="1:17" x14ac:dyDescent="0.2">
      <c r="A7740" s="2">
        <v>38035</v>
      </c>
      <c r="B7740" t="s">
        <v>389</v>
      </c>
      <c r="C7740" t="s">
        <v>163</v>
      </c>
      <c r="D7740" t="s">
        <v>115</v>
      </c>
      <c r="E7740" t="s">
        <v>115</v>
      </c>
      <c r="F7740">
        <v>129</v>
      </c>
      <c r="G7740">
        <v>119</v>
      </c>
      <c r="H7740">
        <v>0</v>
      </c>
      <c r="I7740">
        <v>0</v>
      </c>
      <c r="J7740">
        <v>1</v>
      </c>
      <c r="K7740">
        <v>1</v>
      </c>
      <c r="L7740" t="s">
        <v>20</v>
      </c>
      <c r="M7740" t="s">
        <v>720</v>
      </c>
      <c r="N7740" t="s">
        <v>389</v>
      </c>
      <c r="O7740" t="s">
        <v>22</v>
      </c>
      <c r="P7740" t="s">
        <v>23</v>
      </c>
      <c r="Q7740" t="s">
        <v>30</v>
      </c>
    </row>
    <row r="7741" spans="1:17" x14ac:dyDescent="0.2">
      <c r="A7741" s="2">
        <v>38036</v>
      </c>
      <c r="B7741" t="s">
        <v>145</v>
      </c>
      <c r="C7741" t="s">
        <v>345</v>
      </c>
      <c r="D7741" t="s">
        <v>50</v>
      </c>
      <c r="E7741" t="s">
        <v>50</v>
      </c>
      <c r="F7741">
        <v>99</v>
      </c>
      <c r="G7741">
        <v>94</v>
      </c>
      <c r="H7741">
        <v>0</v>
      </c>
      <c r="I7741">
        <v>0</v>
      </c>
      <c r="J7741">
        <v>3</v>
      </c>
      <c r="K7741">
        <v>1</v>
      </c>
      <c r="L7741" t="s">
        <v>691</v>
      </c>
      <c r="M7741" t="s">
        <v>435</v>
      </c>
      <c r="N7741" t="s">
        <v>145</v>
      </c>
      <c r="O7741" t="s">
        <v>22</v>
      </c>
      <c r="P7741" t="s">
        <v>23</v>
      </c>
      <c r="Q7741" t="s">
        <v>24</v>
      </c>
    </row>
    <row r="7742" spans="1:17" x14ac:dyDescent="0.2">
      <c r="A7742" s="2">
        <v>38036</v>
      </c>
      <c r="B7742" t="s">
        <v>560</v>
      </c>
      <c r="C7742" t="s">
        <v>286</v>
      </c>
      <c r="D7742" t="s">
        <v>50</v>
      </c>
      <c r="E7742" t="s">
        <v>50</v>
      </c>
      <c r="F7742">
        <v>135</v>
      </c>
      <c r="G7742">
        <v>114</v>
      </c>
      <c r="H7742">
        <v>0</v>
      </c>
      <c r="I7742">
        <v>0</v>
      </c>
      <c r="J7742">
        <v>3</v>
      </c>
      <c r="K7742">
        <v>3</v>
      </c>
      <c r="L7742" t="s">
        <v>691</v>
      </c>
      <c r="M7742" t="s">
        <v>895</v>
      </c>
      <c r="N7742" t="s">
        <v>145</v>
      </c>
      <c r="O7742" t="s">
        <v>122</v>
      </c>
      <c r="P7742" t="s">
        <v>59</v>
      </c>
      <c r="Q7742" t="s">
        <v>24</v>
      </c>
    </row>
    <row r="7743" spans="1:17" x14ac:dyDescent="0.2">
      <c r="A7743" s="2">
        <v>38036</v>
      </c>
      <c r="B7743" t="s">
        <v>101</v>
      </c>
      <c r="C7743" t="s">
        <v>94</v>
      </c>
      <c r="D7743" t="s">
        <v>50</v>
      </c>
      <c r="E7743" t="s">
        <v>50</v>
      </c>
      <c r="F7743">
        <v>55</v>
      </c>
      <c r="G7743">
        <v>74</v>
      </c>
      <c r="H7743">
        <v>0</v>
      </c>
      <c r="I7743">
        <v>0</v>
      </c>
      <c r="J7743">
        <v>1</v>
      </c>
      <c r="K7743">
        <v>2</v>
      </c>
      <c r="L7743" t="s">
        <v>691</v>
      </c>
      <c r="M7743" t="s">
        <v>146</v>
      </c>
      <c r="N7743" t="s">
        <v>145</v>
      </c>
      <c r="O7743" t="s">
        <v>122</v>
      </c>
      <c r="P7743" t="s">
        <v>23</v>
      </c>
      <c r="Q7743" t="s">
        <v>41</v>
      </c>
    </row>
    <row r="7744" spans="1:17" x14ac:dyDescent="0.2">
      <c r="A7744" s="2">
        <v>38038</v>
      </c>
      <c r="B7744" t="s">
        <v>317</v>
      </c>
      <c r="C7744" t="s">
        <v>101</v>
      </c>
      <c r="D7744" t="s">
        <v>50</v>
      </c>
      <c r="E7744" t="s">
        <v>50</v>
      </c>
      <c r="F7744">
        <v>91</v>
      </c>
      <c r="G7744">
        <v>55</v>
      </c>
      <c r="H7744">
        <v>0</v>
      </c>
      <c r="I7744">
        <v>0</v>
      </c>
      <c r="J7744">
        <v>4</v>
      </c>
      <c r="K7744">
        <v>1</v>
      </c>
      <c r="L7744" t="s">
        <v>691</v>
      </c>
      <c r="M7744" t="s">
        <v>433</v>
      </c>
      <c r="N7744" t="s">
        <v>145</v>
      </c>
      <c r="O7744" t="s">
        <v>122</v>
      </c>
      <c r="P7744" t="s">
        <v>23</v>
      </c>
      <c r="Q7744" t="s">
        <v>24</v>
      </c>
    </row>
    <row r="7745" spans="1:17" x14ac:dyDescent="0.2">
      <c r="A7745" s="2">
        <v>38038</v>
      </c>
      <c r="B7745" t="s">
        <v>145</v>
      </c>
      <c r="C7745" t="s">
        <v>560</v>
      </c>
      <c r="D7745" t="s">
        <v>50</v>
      </c>
      <c r="E7745" t="s">
        <v>50</v>
      </c>
      <c r="F7745">
        <v>99</v>
      </c>
      <c r="G7745">
        <v>135</v>
      </c>
      <c r="H7745">
        <v>0</v>
      </c>
      <c r="I7745">
        <v>0</v>
      </c>
      <c r="J7745">
        <v>2</v>
      </c>
      <c r="K7745">
        <v>1</v>
      </c>
      <c r="L7745" t="s">
        <v>691</v>
      </c>
      <c r="M7745" t="s">
        <v>146</v>
      </c>
      <c r="N7745" t="s">
        <v>145</v>
      </c>
      <c r="O7745" t="s">
        <v>22</v>
      </c>
      <c r="P7745" t="s">
        <v>23</v>
      </c>
      <c r="Q7745" t="s">
        <v>24</v>
      </c>
    </row>
    <row r="7746" spans="1:17" x14ac:dyDescent="0.2">
      <c r="A7746" s="2">
        <v>38038</v>
      </c>
      <c r="B7746" t="s">
        <v>345</v>
      </c>
      <c r="C7746" t="s">
        <v>286</v>
      </c>
      <c r="D7746" t="s">
        <v>50</v>
      </c>
      <c r="E7746" t="s">
        <v>50</v>
      </c>
      <c r="F7746">
        <v>94</v>
      </c>
      <c r="G7746">
        <v>114</v>
      </c>
      <c r="H7746">
        <v>0</v>
      </c>
      <c r="I7746">
        <v>0</v>
      </c>
      <c r="J7746">
        <v>0</v>
      </c>
      <c r="K7746">
        <v>2</v>
      </c>
      <c r="L7746" t="s">
        <v>691</v>
      </c>
      <c r="M7746" t="s">
        <v>435</v>
      </c>
      <c r="N7746" t="s">
        <v>145</v>
      </c>
      <c r="O7746" t="s">
        <v>122</v>
      </c>
      <c r="P7746" t="s">
        <v>23</v>
      </c>
      <c r="Q7746" t="s">
        <v>41</v>
      </c>
    </row>
    <row r="7747" spans="1:17" x14ac:dyDescent="0.2">
      <c r="A7747" s="2">
        <v>38038</v>
      </c>
      <c r="B7747" t="s">
        <v>90</v>
      </c>
      <c r="C7747" t="s">
        <v>48</v>
      </c>
      <c r="D7747" t="s">
        <v>50</v>
      </c>
      <c r="E7747" t="s">
        <v>50</v>
      </c>
      <c r="F7747">
        <v>26</v>
      </c>
      <c r="G7747">
        <v>126</v>
      </c>
      <c r="H7747">
        <v>0</v>
      </c>
      <c r="I7747">
        <v>0</v>
      </c>
      <c r="J7747">
        <v>6</v>
      </c>
      <c r="K7747">
        <v>0</v>
      </c>
      <c r="L7747" t="s">
        <v>28</v>
      </c>
      <c r="M7747" t="s">
        <v>281</v>
      </c>
      <c r="N7747" t="s">
        <v>106</v>
      </c>
      <c r="O7747" t="s">
        <v>122</v>
      </c>
      <c r="P7747" t="s">
        <v>23</v>
      </c>
      <c r="Q7747" t="s">
        <v>24</v>
      </c>
    </row>
    <row r="7748" spans="1:17" x14ac:dyDescent="0.2">
      <c r="A7748" s="2">
        <v>38038</v>
      </c>
      <c r="B7748" t="s">
        <v>904</v>
      </c>
      <c r="C7748" t="s">
        <v>263</v>
      </c>
      <c r="D7748" t="s">
        <v>27</v>
      </c>
      <c r="E7748" t="s">
        <v>27</v>
      </c>
      <c r="F7748">
        <v>203</v>
      </c>
      <c r="G7748">
        <v>94</v>
      </c>
      <c r="H7748">
        <v>0</v>
      </c>
      <c r="I7748">
        <v>0</v>
      </c>
      <c r="J7748">
        <v>0</v>
      </c>
      <c r="K7748">
        <v>2</v>
      </c>
      <c r="L7748" t="s">
        <v>20</v>
      </c>
      <c r="M7748" t="s">
        <v>1124</v>
      </c>
      <c r="N7748" t="s">
        <v>77</v>
      </c>
      <c r="O7748" t="s">
        <v>122</v>
      </c>
      <c r="P7748" t="s">
        <v>23</v>
      </c>
      <c r="Q7748" t="s">
        <v>41</v>
      </c>
    </row>
    <row r="7749" spans="1:17" x14ac:dyDescent="0.2">
      <c r="A7749" s="2">
        <v>38039</v>
      </c>
      <c r="B7749" t="s">
        <v>775</v>
      </c>
      <c r="C7749" t="s">
        <v>456</v>
      </c>
      <c r="D7749" t="s">
        <v>27</v>
      </c>
      <c r="E7749" t="s">
        <v>27</v>
      </c>
      <c r="F7749">
        <v>174</v>
      </c>
      <c r="G7749">
        <v>129</v>
      </c>
      <c r="H7749">
        <v>0</v>
      </c>
      <c r="I7749">
        <v>0</v>
      </c>
      <c r="J7749">
        <v>0</v>
      </c>
      <c r="K7749">
        <v>1</v>
      </c>
      <c r="L7749" t="s">
        <v>20</v>
      </c>
      <c r="M7749" t="s">
        <v>825</v>
      </c>
      <c r="N7749" t="s">
        <v>775</v>
      </c>
      <c r="O7749" t="s">
        <v>22</v>
      </c>
      <c r="P7749" t="s">
        <v>23</v>
      </c>
      <c r="Q7749" t="s">
        <v>41</v>
      </c>
    </row>
    <row r="7750" spans="1:17" x14ac:dyDescent="0.2">
      <c r="A7750" s="2">
        <v>38039</v>
      </c>
      <c r="B7750" t="s">
        <v>188</v>
      </c>
      <c r="C7750" t="s">
        <v>454</v>
      </c>
      <c r="D7750" t="s">
        <v>27</v>
      </c>
      <c r="E7750" t="s">
        <v>27</v>
      </c>
      <c r="F7750">
        <v>183</v>
      </c>
      <c r="G7750">
        <v>74</v>
      </c>
      <c r="H7750">
        <v>0</v>
      </c>
      <c r="I7750">
        <v>0</v>
      </c>
      <c r="J7750">
        <v>1</v>
      </c>
      <c r="K7750">
        <v>2</v>
      </c>
      <c r="L7750" t="s">
        <v>20</v>
      </c>
      <c r="M7750" t="s">
        <v>509</v>
      </c>
      <c r="N7750" t="s">
        <v>188</v>
      </c>
      <c r="O7750" t="s">
        <v>22</v>
      </c>
      <c r="P7750" t="s">
        <v>23</v>
      </c>
      <c r="Q7750" t="s">
        <v>41</v>
      </c>
    </row>
    <row r="7751" spans="1:17" x14ac:dyDescent="0.2">
      <c r="A7751" s="2">
        <v>38041</v>
      </c>
      <c r="B7751" t="s">
        <v>48</v>
      </c>
      <c r="C7751" t="s">
        <v>97</v>
      </c>
      <c r="D7751" t="s">
        <v>50</v>
      </c>
      <c r="E7751" t="s">
        <v>50</v>
      </c>
      <c r="F7751">
        <v>126</v>
      </c>
      <c r="G7751">
        <v>153</v>
      </c>
      <c r="H7751">
        <v>0</v>
      </c>
      <c r="I7751">
        <v>0</v>
      </c>
      <c r="J7751">
        <v>4</v>
      </c>
      <c r="K7751">
        <v>2</v>
      </c>
      <c r="L7751" t="s">
        <v>28</v>
      </c>
      <c r="M7751" t="s">
        <v>281</v>
      </c>
      <c r="N7751" t="s">
        <v>106</v>
      </c>
      <c r="O7751" t="s">
        <v>122</v>
      </c>
      <c r="P7751" t="s">
        <v>23</v>
      </c>
      <c r="Q7751" t="s">
        <v>24</v>
      </c>
    </row>
    <row r="7752" spans="1:17" x14ac:dyDescent="0.2">
      <c r="A7752" s="2">
        <v>38045</v>
      </c>
      <c r="B7752" t="s">
        <v>586</v>
      </c>
      <c r="C7752" t="s">
        <v>232</v>
      </c>
      <c r="D7752" t="s">
        <v>27</v>
      </c>
      <c r="E7752" t="s">
        <v>19</v>
      </c>
      <c r="F7752">
        <v>195</v>
      </c>
      <c r="G7752">
        <v>158</v>
      </c>
      <c r="H7752">
        <v>0</v>
      </c>
      <c r="I7752">
        <v>0</v>
      </c>
      <c r="J7752">
        <v>1</v>
      </c>
      <c r="K7752">
        <v>2</v>
      </c>
      <c r="L7752" t="s">
        <v>20</v>
      </c>
      <c r="M7752" t="s">
        <v>594</v>
      </c>
      <c r="N7752" t="s">
        <v>586</v>
      </c>
      <c r="O7752" t="s">
        <v>22</v>
      </c>
      <c r="P7752" t="s">
        <v>23</v>
      </c>
      <c r="Q7752" t="s">
        <v>41</v>
      </c>
    </row>
    <row r="7753" spans="1:17" x14ac:dyDescent="0.2">
      <c r="A7753" s="2">
        <v>38045</v>
      </c>
      <c r="B7753" t="s">
        <v>222</v>
      </c>
      <c r="C7753" t="s">
        <v>233</v>
      </c>
      <c r="D7753" t="s">
        <v>27</v>
      </c>
      <c r="E7753" t="s">
        <v>19</v>
      </c>
      <c r="F7753">
        <v>155</v>
      </c>
      <c r="G7753">
        <v>185</v>
      </c>
      <c r="H7753">
        <v>0</v>
      </c>
      <c r="I7753">
        <v>0</v>
      </c>
      <c r="J7753">
        <v>5</v>
      </c>
      <c r="K7753">
        <v>0</v>
      </c>
      <c r="L7753" t="s">
        <v>20</v>
      </c>
      <c r="M7753" t="s">
        <v>407</v>
      </c>
      <c r="N7753" t="s">
        <v>222</v>
      </c>
      <c r="O7753" t="s">
        <v>22</v>
      </c>
      <c r="P7753" t="s">
        <v>23</v>
      </c>
      <c r="Q7753" t="s">
        <v>24</v>
      </c>
    </row>
    <row r="7754" spans="1:17" x14ac:dyDescent="0.2">
      <c r="A7754" s="2">
        <v>38045</v>
      </c>
      <c r="B7754" t="s">
        <v>405</v>
      </c>
      <c r="C7754" t="s">
        <v>351</v>
      </c>
      <c r="D7754" t="s">
        <v>36</v>
      </c>
      <c r="E7754" t="s">
        <v>36</v>
      </c>
      <c r="F7754">
        <v>122</v>
      </c>
      <c r="G7754">
        <v>117</v>
      </c>
      <c r="H7754">
        <v>0</v>
      </c>
      <c r="I7754">
        <v>0</v>
      </c>
      <c r="J7754">
        <v>0</v>
      </c>
      <c r="K7754">
        <v>0</v>
      </c>
      <c r="L7754" t="s">
        <v>716</v>
      </c>
      <c r="M7754" t="s">
        <v>406</v>
      </c>
      <c r="N7754" t="s">
        <v>405</v>
      </c>
      <c r="O7754" t="s">
        <v>22</v>
      </c>
      <c r="P7754" t="s">
        <v>59</v>
      </c>
      <c r="Q7754" t="s">
        <v>41</v>
      </c>
    </row>
    <row r="7755" spans="1:17" x14ac:dyDescent="0.2">
      <c r="A7755" s="2">
        <v>38046</v>
      </c>
      <c r="B7755" t="s">
        <v>700</v>
      </c>
      <c r="C7755" t="s">
        <v>901</v>
      </c>
      <c r="D7755" t="s">
        <v>27</v>
      </c>
      <c r="E7755" t="s">
        <v>27</v>
      </c>
      <c r="F7755">
        <v>179</v>
      </c>
      <c r="G7755">
        <v>204</v>
      </c>
      <c r="H7755">
        <v>0</v>
      </c>
      <c r="I7755">
        <v>0</v>
      </c>
      <c r="J7755">
        <v>13</v>
      </c>
      <c r="K7755">
        <v>0</v>
      </c>
      <c r="L7755" t="s">
        <v>20</v>
      </c>
      <c r="M7755" t="s">
        <v>826</v>
      </c>
      <c r="N7755" t="s">
        <v>700</v>
      </c>
      <c r="O7755" t="s">
        <v>22</v>
      </c>
      <c r="P7755" t="s">
        <v>23</v>
      </c>
      <c r="Q7755" t="s">
        <v>24</v>
      </c>
    </row>
    <row r="7756" spans="1:17" x14ac:dyDescent="0.2">
      <c r="A7756" s="2">
        <v>38046</v>
      </c>
      <c r="B7756" t="s">
        <v>532</v>
      </c>
      <c r="C7756" t="s">
        <v>263</v>
      </c>
      <c r="D7756" t="s">
        <v>27</v>
      </c>
      <c r="E7756" t="s">
        <v>27</v>
      </c>
      <c r="F7756">
        <v>173</v>
      </c>
      <c r="G7756">
        <v>94</v>
      </c>
      <c r="H7756">
        <v>0</v>
      </c>
      <c r="I7756">
        <v>0</v>
      </c>
      <c r="J7756">
        <v>1</v>
      </c>
      <c r="K7756">
        <v>1</v>
      </c>
      <c r="L7756" t="s">
        <v>28</v>
      </c>
      <c r="M7756" t="s">
        <v>1125</v>
      </c>
      <c r="N7756" t="s">
        <v>532</v>
      </c>
      <c r="O7756" t="s">
        <v>22</v>
      </c>
      <c r="P7756" t="s">
        <v>23</v>
      </c>
      <c r="Q7756" t="s">
        <v>30</v>
      </c>
    </row>
    <row r="7757" spans="1:17" x14ac:dyDescent="0.2">
      <c r="A7757" s="2">
        <v>38048</v>
      </c>
      <c r="B7757" t="s">
        <v>282</v>
      </c>
      <c r="C7757" t="s">
        <v>233</v>
      </c>
      <c r="D7757" t="s">
        <v>19</v>
      </c>
      <c r="E7757" t="s">
        <v>19</v>
      </c>
      <c r="F7757">
        <v>68</v>
      </c>
      <c r="G7757">
        <v>185</v>
      </c>
      <c r="H7757">
        <v>0</v>
      </c>
      <c r="I7757">
        <v>0</v>
      </c>
      <c r="J7757">
        <v>1</v>
      </c>
      <c r="K7757">
        <v>0</v>
      </c>
      <c r="L7757" t="s">
        <v>28</v>
      </c>
      <c r="M7757" t="s">
        <v>853</v>
      </c>
      <c r="N7757" t="s">
        <v>282</v>
      </c>
      <c r="O7757" t="s">
        <v>22</v>
      </c>
      <c r="P7757" t="s">
        <v>23</v>
      </c>
      <c r="Q7757" t="s">
        <v>24</v>
      </c>
    </row>
    <row r="7758" spans="1:17" x14ac:dyDescent="0.2">
      <c r="A7758" s="2">
        <v>38056</v>
      </c>
      <c r="B7758" t="s">
        <v>26</v>
      </c>
      <c r="C7758" t="s">
        <v>31</v>
      </c>
      <c r="D7758" t="s">
        <v>27</v>
      </c>
      <c r="E7758" t="s">
        <v>19</v>
      </c>
      <c r="F7758">
        <v>5</v>
      </c>
      <c r="G7758">
        <v>40</v>
      </c>
      <c r="H7758">
        <v>0</v>
      </c>
      <c r="I7758">
        <v>0</v>
      </c>
      <c r="J7758">
        <v>2</v>
      </c>
      <c r="K7758">
        <v>1</v>
      </c>
      <c r="L7758" t="s">
        <v>28</v>
      </c>
      <c r="M7758" t="s">
        <v>1126</v>
      </c>
      <c r="N7758" t="s">
        <v>26</v>
      </c>
      <c r="O7758" t="s">
        <v>22</v>
      </c>
      <c r="P7758" t="s">
        <v>23</v>
      </c>
      <c r="Q7758" t="s">
        <v>24</v>
      </c>
    </row>
    <row r="7759" spans="1:17" x14ac:dyDescent="0.2">
      <c r="A7759" s="2">
        <v>38056</v>
      </c>
      <c r="B7759" t="s">
        <v>32</v>
      </c>
      <c r="C7759" t="s">
        <v>304</v>
      </c>
      <c r="D7759" t="s">
        <v>19</v>
      </c>
      <c r="E7759" t="s">
        <v>27</v>
      </c>
      <c r="F7759">
        <v>56</v>
      </c>
      <c r="G7759">
        <v>50</v>
      </c>
      <c r="H7759">
        <v>0</v>
      </c>
      <c r="I7759">
        <v>0</v>
      </c>
      <c r="J7759">
        <v>2</v>
      </c>
      <c r="K7759">
        <v>1</v>
      </c>
      <c r="L7759" t="s">
        <v>28</v>
      </c>
      <c r="M7759" t="s">
        <v>739</v>
      </c>
      <c r="N7759" t="s">
        <v>32</v>
      </c>
      <c r="O7759" t="s">
        <v>22</v>
      </c>
      <c r="P7759" t="s">
        <v>23</v>
      </c>
      <c r="Q7759" t="s">
        <v>24</v>
      </c>
    </row>
    <row r="7760" spans="1:17" x14ac:dyDescent="0.2">
      <c r="A7760" s="2">
        <v>38058</v>
      </c>
      <c r="B7760" t="s">
        <v>221</v>
      </c>
      <c r="C7760" t="s">
        <v>549</v>
      </c>
      <c r="D7760" t="s">
        <v>27</v>
      </c>
      <c r="E7760" t="s">
        <v>27</v>
      </c>
      <c r="F7760">
        <v>111</v>
      </c>
      <c r="G7760">
        <v>176</v>
      </c>
      <c r="H7760">
        <v>0</v>
      </c>
      <c r="I7760">
        <v>0</v>
      </c>
      <c r="J7760">
        <v>2</v>
      </c>
      <c r="K7760">
        <v>1</v>
      </c>
      <c r="L7760" t="s">
        <v>28</v>
      </c>
      <c r="M7760" t="s">
        <v>223</v>
      </c>
      <c r="N7760" t="s">
        <v>221</v>
      </c>
      <c r="O7760" t="s">
        <v>22</v>
      </c>
      <c r="P7760" t="s">
        <v>23</v>
      </c>
      <c r="Q7760" t="s">
        <v>24</v>
      </c>
    </row>
    <row r="7761" spans="1:17" x14ac:dyDescent="0.2">
      <c r="A7761" s="2">
        <v>38059</v>
      </c>
      <c r="B7761" t="s">
        <v>77</v>
      </c>
      <c r="C7761" t="s">
        <v>263</v>
      </c>
      <c r="D7761" t="s">
        <v>27</v>
      </c>
      <c r="E7761" t="s">
        <v>27</v>
      </c>
      <c r="F7761">
        <v>11</v>
      </c>
      <c r="G7761">
        <v>94</v>
      </c>
      <c r="H7761">
        <v>0</v>
      </c>
      <c r="I7761">
        <v>0</v>
      </c>
      <c r="J7761">
        <v>1</v>
      </c>
      <c r="K7761">
        <v>1</v>
      </c>
      <c r="L7761" t="s">
        <v>28</v>
      </c>
      <c r="M7761" t="s">
        <v>215</v>
      </c>
      <c r="N7761" t="s">
        <v>77</v>
      </c>
      <c r="O7761" t="s">
        <v>22</v>
      </c>
      <c r="P7761" t="s">
        <v>23</v>
      </c>
      <c r="Q7761" t="s">
        <v>30</v>
      </c>
    </row>
    <row r="7762" spans="1:17" x14ac:dyDescent="0.2">
      <c r="A7762" s="2">
        <v>38060</v>
      </c>
      <c r="B7762" t="s">
        <v>233</v>
      </c>
      <c r="C7762" t="s">
        <v>222</v>
      </c>
      <c r="D7762" t="s">
        <v>19</v>
      </c>
      <c r="E7762" t="s">
        <v>27</v>
      </c>
      <c r="F7762">
        <v>185</v>
      </c>
      <c r="G7762">
        <v>155</v>
      </c>
      <c r="H7762">
        <v>0</v>
      </c>
      <c r="I7762">
        <v>0</v>
      </c>
      <c r="J7762">
        <v>1</v>
      </c>
      <c r="K7762">
        <v>3</v>
      </c>
      <c r="L7762" t="s">
        <v>20</v>
      </c>
      <c r="M7762" t="s">
        <v>1127</v>
      </c>
      <c r="N7762" t="s">
        <v>233</v>
      </c>
      <c r="O7762" t="s">
        <v>22</v>
      </c>
      <c r="P7762" t="s">
        <v>23</v>
      </c>
      <c r="Q7762" t="s">
        <v>41</v>
      </c>
    </row>
    <row r="7763" spans="1:17" x14ac:dyDescent="0.2">
      <c r="A7763" s="2">
        <v>38062</v>
      </c>
      <c r="B7763" t="s">
        <v>454</v>
      </c>
      <c r="C7763" t="s">
        <v>531</v>
      </c>
      <c r="D7763" t="s">
        <v>27</v>
      </c>
      <c r="E7763" t="s">
        <v>27</v>
      </c>
      <c r="F7763">
        <v>74</v>
      </c>
      <c r="G7763">
        <v>125</v>
      </c>
      <c r="H7763">
        <v>0</v>
      </c>
      <c r="I7763">
        <v>0</v>
      </c>
      <c r="J7763">
        <v>1</v>
      </c>
      <c r="K7763">
        <v>1</v>
      </c>
      <c r="L7763" t="s">
        <v>28</v>
      </c>
      <c r="M7763" t="s">
        <v>900</v>
      </c>
      <c r="N7763" t="s">
        <v>454</v>
      </c>
      <c r="O7763" t="s">
        <v>22</v>
      </c>
      <c r="P7763" t="s">
        <v>23</v>
      </c>
      <c r="Q7763" t="s">
        <v>30</v>
      </c>
    </row>
    <row r="7764" spans="1:17" x14ac:dyDescent="0.2">
      <c r="A7764" s="2">
        <v>38063</v>
      </c>
      <c r="B7764" t="s">
        <v>182</v>
      </c>
      <c r="C7764" t="s">
        <v>213</v>
      </c>
      <c r="D7764" t="s">
        <v>115</v>
      </c>
      <c r="E7764" t="s">
        <v>115</v>
      </c>
      <c r="F7764">
        <v>76</v>
      </c>
      <c r="G7764">
        <v>141</v>
      </c>
      <c r="H7764">
        <v>0</v>
      </c>
      <c r="I7764">
        <v>0</v>
      </c>
      <c r="J7764">
        <v>2</v>
      </c>
      <c r="K7764">
        <v>0</v>
      </c>
      <c r="L7764" t="s">
        <v>28</v>
      </c>
      <c r="M7764" t="s">
        <v>677</v>
      </c>
      <c r="N7764" t="s">
        <v>182</v>
      </c>
      <c r="O7764" t="s">
        <v>22</v>
      </c>
      <c r="P7764" t="s">
        <v>23</v>
      </c>
      <c r="Q7764" t="s">
        <v>24</v>
      </c>
    </row>
    <row r="7765" spans="1:17" x14ac:dyDescent="0.2">
      <c r="A7765" s="2">
        <v>38063</v>
      </c>
      <c r="B7765" t="s">
        <v>391</v>
      </c>
      <c r="C7765" t="s">
        <v>363</v>
      </c>
      <c r="D7765" t="s">
        <v>115</v>
      </c>
      <c r="E7765" t="s">
        <v>115</v>
      </c>
      <c r="F7765">
        <v>116</v>
      </c>
      <c r="G7765">
        <v>97</v>
      </c>
      <c r="H7765">
        <v>0</v>
      </c>
      <c r="I7765">
        <v>0</v>
      </c>
      <c r="J7765">
        <v>0</v>
      </c>
      <c r="K7765">
        <v>0</v>
      </c>
      <c r="L7765" t="s">
        <v>28</v>
      </c>
      <c r="M7765" t="s">
        <v>762</v>
      </c>
      <c r="N7765" t="s">
        <v>391</v>
      </c>
      <c r="O7765" t="s">
        <v>22</v>
      </c>
      <c r="P7765" t="s">
        <v>23</v>
      </c>
      <c r="Q7765" t="s">
        <v>30</v>
      </c>
    </row>
    <row r="7766" spans="1:17" x14ac:dyDescent="0.2">
      <c r="A7766" s="2">
        <v>38063</v>
      </c>
      <c r="B7766" t="s">
        <v>389</v>
      </c>
      <c r="C7766" t="s">
        <v>583</v>
      </c>
      <c r="D7766" t="s">
        <v>115</v>
      </c>
      <c r="E7766" t="s">
        <v>115</v>
      </c>
      <c r="F7766">
        <v>131</v>
      </c>
      <c r="G7766">
        <v>96</v>
      </c>
      <c r="H7766">
        <v>0</v>
      </c>
      <c r="I7766">
        <v>0</v>
      </c>
      <c r="J7766">
        <v>1</v>
      </c>
      <c r="K7766">
        <v>2</v>
      </c>
      <c r="L7766" t="s">
        <v>28</v>
      </c>
      <c r="M7766" t="s">
        <v>720</v>
      </c>
      <c r="N7766" t="s">
        <v>389</v>
      </c>
      <c r="O7766" t="s">
        <v>22</v>
      </c>
      <c r="P7766" t="s">
        <v>23</v>
      </c>
      <c r="Q7766" t="s">
        <v>41</v>
      </c>
    </row>
    <row r="7767" spans="1:17" x14ac:dyDescent="0.2">
      <c r="A7767" s="2">
        <v>38064</v>
      </c>
      <c r="B7767" t="s">
        <v>454</v>
      </c>
      <c r="C7767" t="s">
        <v>531</v>
      </c>
      <c r="D7767" t="s">
        <v>27</v>
      </c>
      <c r="E7767" t="s">
        <v>27</v>
      </c>
      <c r="F7767">
        <v>76</v>
      </c>
      <c r="G7767">
        <v>127</v>
      </c>
      <c r="H7767">
        <v>0</v>
      </c>
      <c r="I7767">
        <v>0</v>
      </c>
      <c r="J7767">
        <v>3</v>
      </c>
      <c r="K7767">
        <v>0</v>
      </c>
      <c r="L7767" t="s">
        <v>28</v>
      </c>
      <c r="M7767" t="s">
        <v>900</v>
      </c>
      <c r="N7767" t="s">
        <v>454</v>
      </c>
      <c r="O7767" t="s">
        <v>22</v>
      </c>
      <c r="P7767" t="s">
        <v>23</v>
      </c>
      <c r="Q7767" t="s">
        <v>24</v>
      </c>
    </row>
    <row r="7768" spans="1:17" x14ac:dyDescent="0.2">
      <c r="A7768" s="2">
        <v>38065</v>
      </c>
      <c r="B7768" t="s">
        <v>262</v>
      </c>
      <c r="C7768" t="s">
        <v>776</v>
      </c>
      <c r="D7768" t="s">
        <v>27</v>
      </c>
      <c r="E7768" t="s">
        <v>27</v>
      </c>
      <c r="F7768">
        <v>173</v>
      </c>
      <c r="G7768">
        <v>198</v>
      </c>
      <c r="H7768">
        <v>0</v>
      </c>
      <c r="I7768">
        <v>0</v>
      </c>
      <c r="J7768">
        <v>0</v>
      </c>
      <c r="K7768">
        <v>0</v>
      </c>
      <c r="L7768" t="s">
        <v>20</v>
      </c>
      <c r="M7768" t="s">
        <v>264</v>
      </c>
      <c r="N7768" t="s">
        <v>262</v>
      </c>
      <c r="O7768" t="s">
        <v>22</v>
      </c>
      <c r="P7768" t="s">
        <v>23</v>
      </c>
      <c r="Q7768" t="s">
        <v>30</v>
      </c>
    </row>
    <row r="7769" spans="1:17" x14ac:dyDescent="0.2">
      <c r="A7769" s="2">
        <v>38066</v>
      </c>
      <c r="B7769" t="s">
        <v>453</v>
      </c>
      <c r="C7769" t="s">
        <v>775</v>
      </c>
      <c r="D7769" t="s">
        <v>27</v>
      </c>
      <c r="E7769" t="s">
        <v>27</v>
      </c>
      <c r="F7769">
        <v>130</v>
      </c>
      <c r="G7769">
        <v>174</v>
      </c>
      <c r="H7769">
        <v>0</v>
      </c>
      <c r="I7769">
        <v>0</v>
      </c>
      <c r="J7769">
        <v>4</v>
      </c>
      <c r="K7769">
        <v>0</v>
      </c>
      <c r="L7769" t="s">
        <v>28</v>
      </c>
      <c r="M7769" t="s">
        <v>482</v>
      </c>
      <c r="N7769" t="s">
        <v>453</v>
      </c>
      <c r="O7769" t="s">
        <v>22</v>
      </c>
      <c r="P7769" t="s">
        <v>23</v>
      </c>
      <c r="Q7769" t="s">
        <v>24</v>
      </c>
    </row>
    <row r="7770" spans="1:17" x14ac:dyDescent="0.2">
      <c r="A7770" s="2">
        <v>38067</v>
      </c>
      <c r="B7770" t="s">
        <v>402</v>
      </c>
      <c r="C7770" t="s">
        <v>177</v>
      </c>
      <c r="D7770" t="s">
        <v>115</v>
      </c>
      <c r="E7770" t="s">
        <v>115</v>
      </c>
      <c r="F7770">
        <v>58</v>
      </c>
      <c r="G7770">
        <v>47</v>
      </c>
      <c r="H7770">
        <v>0</v>
      </c>
      <c r="I7770">
        <v>0</v>
      </c>
      <c r="J7770">
        <v>0</v>
      </c>
      <c r="K7770">
        <v>0</v>
      </c>
      <c r="L7770" t="s">
        <v>28</v>
      </c>
      <c r="M7770" t="s">
        <v>703</v>
      </c>
      <c r="N7770" t="s">
        <v>402</v>
      </c>
      <c r="O7770" t="s">
        <v>22</v>
      </c>
      <c r="P7770" t="s">
        <v>23</v>
      </c>
      <c r="Q7770" t="s">
        <v>30</v>
      </c>
    </row>
    <row r="7771" spans="1:17" x14ac:dyDescent="0.2">
      <c r="A7771" s="2">
        <v>38067</v>
      </c>
      <c r="B7771" t="s">
        <v>262</v>
      </c>
      <c r="C7771" t="s">
        <v>776</v>
      </c>
      <c r="D7771" t="s">
        <v>27</v>
      </c>
      <c r="E7771" t="s">
        <v>27</v>
      </c>
      <c r="F7771">
        <v>173</v>
      </c>
      <c r="G7771">
        <v>198</v>
      </c>
      <c r="H7771">
        <v>0</v>
      </c>
      <c r="I7771">
        <v>0</v>
      </c>
      <c r="J7771">
        <v>6</v>
      </c>
      <c r="K7771">
        <v>0</v>
      </c>
      <c r="L7771" t="s">
        <v>20</v>
      </c>
      <c r="M7771" t="s">
        <v>264</v>
      </c>
      <c r="N7771" t="s">
        <v>262</v>
      </c>
      <c r="O7771" t="s">
        <v>22</v>
      </c>
      <c r="P7771" t="s">
        <v>23</v>
      </c>
      <c r="Q7771" t="s">
        <v>24</v>
      </c>
    </row>
    <row r="7772" spans="1:17" x14ac:dyDescent="0.2">
      <c r="A7772" s="2">
        <v>38067</v>
      </c>
      <c r="B7772" t="s">
        <v>901</v>
      </c>
      <c r="C7772" t="s">
        <v>700</v>
      </c>
      <c r="D7772" t="s">
        <v>27</v>
      </c>
      <c r="E7772" t="s">
        <v>27</v>
      </c>
      <c r="F7772">
        <v>204</v>
      </c>
      <c r="G7772">
        <v>171</v>
      </c>
      <c r="H7772">
        <v>0</v>
      </c>
      <c r="I7772">
        <v>0</v>
      </c>
      <c r="J7772">
        <v>0</v>
      </c>
      <c r="K7772">
        <v>7</v>
      </c>
      <c r="L7772" t="s">
        <v>20</v>
      </c>
      <c r="M7772" t="s">
        <v>1128</v>
      </c>
      <c r="N7772" t="s">
        <v>901</v>
      </c>
      <c r="O7772" t="s">
        <v>22</v>
      </c>
      <c r="P7772" t="s">
        <v>23</v>
      </c>
      <c r="Q7772" t="s">
        <v>41</v>
      </c>
    </row>
    <row r="7773" spans="1:17" x14ac:dyDescent="0.2">
      <c r="A7773" s="2">
        <v>38067</v>
      </c>
      <c r="B7773" t="s">
        <v>453</v>
      </c>
      <c r="C7773" t="s">
        <v>481</v>
      </c>
      <c r="D7773" t="s">
        <v>27</v>
      </c>
      <c r="E7773" t="s">
        <v>27</v>
      </c>
      <c r="F7773">
        <v>130</v>
      </c>
      <c r="G7773">
        <v>162</v>
      </c>
      <c r="H7773">
        <v>0</v>
      </c>
      <c r="I7773">
        <v>0</v>
      </c>
      <c r="J7773">
        <v>2</v>
      </c>
      <c r="K7773">
        <v>3</v>
      </c>
      <c r="L7773" t="s">
        <v>28</v>
      </c>
      <c r="M7773" t="s">
        <v>482</v>
      </c>
      <c r="N7773" t="s">
        <v>453</v>
      </c>
      <c r="O7773" t="s">
        <v>22</v>
      </c>
      <c r="P7773" t="s">
        <v>23</v>
      </c>
      <c r="Q7773" t="s">
        <v>41</v>
      </c>
    </row>
    <row r="7774" spans="1:17" x14ac:dyDescent="0.2">
      <c r="A7774" s="2">
        <v>38067</v>
      </c>
      <c r="B7774" t="s">
        <v>512</v>
      </c>
      <c r="C7774" t="s">
        <v>456</v>
      </c>
      <c r="D7774" t="s">
        <v>27</v>
      </c>
      <c r="E7774" t="s">
        <v>27</v>
      </c>
      <c r="F7774">
        <v>164</v>
      </c>
      <c r="G7774">
        <v>125</v>
      </c>
      <c r="H7774">
        <v>0</v>
      </c>
      <c r="I7774">
        <v>0</v>
      </c>
      <c r="J7774">
        <v>1</v>
      </c>
      <c r="K7774">
        <v>1</v>
      </c>
      <c r="L7774" t="s">
        <v>28</v>
      </c>
      <c r="M7774" t="s">
        <v>632</v>
      </c>
      <c r="N7774" t="s">
        <v>512</v>
      </c>
      <c r="O7774" t="s">
        <v>22</v>
      </c>
      <c r="P7774" t="s">
        <v>23</v>
      </c>
      <c r="Q7774" t="s">
        <v>30</v>
      </c>
    </row>
    <row r="7775" spans="1:17" x14ac:dyDescent="0.2">
      <c r="A7775" s="2">
        <v>38069</v>
      </c>
      <c r="B7775" t="s">
        <v>402</v>
      </c>
      <c r="C7775" t="s">
        <v>177</v>
      </c>
      <c r="D7775" t="s">
        <v>115</v>
      </c>
      <c r="E7775" t="s">
        <v>115</v>
      </c>
      <c r="F7775">
        <v>58</v>
      </c>
      <c r="G7775">
        <v>47</v>
      </c>
      <c r="H7775">
        <v>0</v>
      </c>
      <c r="I7775">
        <v>0</v>
      </c>
      <c r="J7775">
        <v>0</v>
      </c>
      <c r="K7775">
        <v>2</v>
      </c>
      <c r="L7775" t="s">
        <v>28</v>
      </c>
      <c r="M7775" t="s">
        <v>703</v>
      </c>
      <c r="N7775" t="s">
        <v>402</v>
      </c>
      <c r="O7775" t="s">
        <v>22</v>
      </c>
      <c r="P7775" t="s">
        <v>23</v>
      </c>
      <c r="Q7775" t="s">
        <v>41</v>
      </c>
    </row>
    <row r="7776" spans="1:17" x14ac:dyDescent="0.2">
      <c r="A7776" s="2">
        <v>38069</v>
      </c>
      <c r="B7776" t="s">
        <v>464</v>
      </c>
      <c r="C7776" t="s">
        <v>469</v>
      </c>
      <c r="D7776" t="s">
        <v>115</v>
      </c>
      <c r="E7776" t="s">
        <v>115</v>
      </c>
      <c r="F7776">
        <v>113</v>
      </c>
      <c r="G7776">
        <v>89</v>
      </c>
      <c r="H7776">
        <v>0</v>
      </c>
      <c r="I7776">
        <v>0</v>
      </c>
      <c r="J7776">
        <v>0</v>
      </c>
      <c r="K7776">
        <v>1</v>
      </c>
      <c r="L7776" t="s">
        <v>28</v>
      </c>
      <c r="M7776" t="s">
        <v>1129</v>
      </c>
      <c r="N7776" t="s">
        <v>464</v>
      </c>
      <c r="O7776" t="s">
        <v>22</v>
      </c>
      <c r="P7776" t="s">
        <v>23</v>
      </c>
      <c r="Q7776" t="s">
        <v>41</v>
      </c>
    </row>
    <row r="7777" spans="1:17" x14ac:dyDescent="0.2">
      <c r="A7777" s="2">
        <v>38072</v>
      </c>
      <c r="B7777" t="s">
        <v>848</v>
      </c>
      <c r="C7777" t="s">
        <v>549</v>
      </c>
      <c r="D7777" t="s">
        <v>27</v>
      </c>
      <c r="E7777" t="s">
        <v>27</v>
      </c>
      <c r="F7777">
        <v>193</v>
      </c>
      <c r="G7777">
        <v>177</v>
      </c>
      <c r="H7777">
        <v>0</v>
      </c>
      <c r="I7777">
        <v>0</v>
      </c>
      <c r="J7777">
        <v>1</v>
      </c>
      <c r="K7777">
        <v>1</v>
      </c>
      <c r="L7777" t="s">
        <v>20</v>
      </c>
      <c r="M7777" t="s">
        <v>905</v>
      </c>
      <c r="N7777" t="s">
        <v>848</v>
      </c>
      <c r="O7777" t="s">
        <v>22</v>
      </c>
      <c r="P7777" t="s">
        <v>23</v>
      </c>
      <c r="Q7777" t="s">
        <v>30</v>
      </c>
    </row>
    <row r="7778" spans="1:17" x14ac:dyDescent="0.2">
      <c r="A7778" s="2">
        <v>38072</v>
      </c>
      <c r="B7778" t="s">
        <v>718</v>
      </c>
      <c r="C7778" t="s">
        <v>166</v>
      </c>
      <c r="D7778" t="s">
        <v>36</v>
      </c>
      <c r="E7778" t="s">
        <v>115</v>
      </c>
      <c r="F7778">
        <v>81</v>
      </c>
      <c r="G7778">
        <v>55</v>
      </c>
      <c r="H7778">
        <v>0</v>
      </c>
      <c r="I7778">
        <v>0</v>
      </c>
      <c r="J7778">
        <v>1</v>
      </c>
      <c r="K7778">
        <v>0</v>
      </c>
      <c r="L7778" t="s">
        <v>28</v>
      </c>
      <c r="M7778" t="s">
        <v>156</v>
      </c>
      <c r="N7778" t="s">
        <v>119</v>
      </c>
      <c r="O7778" t="s">
        <v>122</v>
      </c>
      <c r="P7778" t="s">
        <v>23</v>
      </c>
      <c r="Q7778" t="s">
        <v>24</v>
      </c>
    </row>
    <row r="7779" spans="1:17" x14ac:dyDescent="0.2">
      <c r="A7779" s="2">
        <v>38072</v>
      </c>
      <c r="B7779" t="s">
        <v>469</v>
      </c>
      <c r="C7779" t="s">
        <v>913</v>
      </c>
      <c r="D7779" t="s">
        <v>115</v>
      </c>
      <c r="E7779" t="s">
        <v>115</v>
      </c>
      <c r="F7779">
        <v>89</v>
      </c>
      <c r="G7779">
        <v>133</v>
      </c>
      <c r="H7779">
        <v>0</v>
      </c>
      <c r="I7779">
        <v>0</v>
      </c>
      <c r="J7779">
        <v>1</v>
      </c>
      <c r="K7779">
        <v>1</v>
      </c>
      <c r="L7779" t="s">
        <v>28</v>
      </c>
      <c r="M7779" t="s">
        <v>470</v>
      </c>
      <c r="N7779" t="s">
        <v>469</v>
      </c>
      <c r="O7779" t="s">
        <v>22</v>
      </c>
      <c r="P7779" t="s">
        <v>23</v>
      </c>
      <c r="Q7779" t="s">
        <v>30</v>
      </c>
    </row>
    <row r="7780" spans="1:17" x14ac:dyDescent="0.2">
      <c r="A7780" s="2">
        <v>38073</v>
      </c>
      <c r="B7780" t="s">
        <v>454</v>
      </c>
      <c r="C7780" t="s">
        <v>188</v>
      </c>
      <c r="D7780" t="s">
        <v>27</v>
      </c>
      <c r="E7780" t="s">
        <v>27</v>
      </c>
      <c r="F7780">
        <v>76</v>
      </c>
      <c r="G7780">
        <v>184</v>
      </c>
      <c r="H7780">
        <v>0</v>
      </c>
      <c r="I7780">
        <v>0</v>
      </c>
      <c r="J7780">
        <v>3</v>
      </c>
      <c r="K7780">
        <v>0</v>
      </c>
      <c r="L7780" t="s">
        <v>20</v>
      </c>
      <c r="M7780" t="s">
        <v>900</v>
      </c>
      <c r="N7780" t="s">
        <v>454</v>
      </c>
      <c r="O7780" t="s">
        <v>22</v>
      </c>
      <c r="P7780" t="s">
        <v>23</v>
      </c>
      <c r="Q7780" t="s">
        <v>24</v>
      </c>
    </row>
    <row r="7781" spans="1:17" x14ac:dyDescent="0.2">
      <c r="A7781" s="2">
        <v>38073</v>
      </c>
      <c r="B7781" t="s">
        <v>232</v>
      </c>
      <c r="C7781" t="s">
        <v>586</v>
      </c>
      <c r="D7781" t="s">
        <v>19</v>
      </c>
      <c r="E7781" t="s">
        <v>27</v>
      </c>
      <c r="F7781">
        <v>154</v>
      </c>
      <c r="G7781">
        <v>195</v>
      </c>
      <c r="H7781">
        <v>0</v>
      </c>
      <c r="I7781">
        <v>0</v>
      </c>
      <c r="J7781">
        <v>8</v>
      </c>
      <c r="K7781">
        <v>1</v>
      </c>
      <c r="L7781" t="s">
        <v>20</v>
      </c>
      <c r="M7781" t="s">
        <v>234</v>
      </c>
      <c r="N7781" t="s">
        <v>232</v>
      </c>
      <c r="O7781" t="s">
        <v>22</v>
      </c>
      <c r="P7781" t="s">
        <v>23</v>
      </c>
      <c r="Q7781" t="s">
        <v>24</v>
      </c>
    </row>
    <row r="7782" spans="1:17" x14ac:dyDescent="0.2">
      <c r="A7782" s="2">
        <v>38074</v>
      </c>
      <c r="B7782" t="s">
        <v>848</v>
      </c>
      <c r="C7782" t="s">
        <v>549</v>
      </c>
      <c r="D7782" t="s">
        <v>27</v>
      </c>
      <c r="E7782" t="s">
        <v>27</v>
      </c>
      <c r="F7782">
        <v>193</v>
      </c>
      <c r="G7782">
        <v>177</v>
      </c>
      <c r="H7782">
        <v>0</v>
      </c>
      <c r="I7782">
        <v>0</v>
      </c>
      <c r="J7782">
        <v>1</v>
      </c>
      <c r="K7782">
        <v>3</v>
      </c>
      <c r="L7782" t="s">
        <v>20</v>
      </c>
      <c r="M7782" t="s">
        <v>905</v>
      </c>
      <c r="N7782" t="s">
        <v>848</v>
      </c>
      <c r="O7782" t="s">
        <v>22</v>
      </c>
      <c r="P7782" t="s">
        <v>23</v>
      </c>
      <c r="Q7782" t="s">
        <v>41</v>
      </c>
    </row>
    <row r="7783" spans="1:17" x14ac:dyDescent="0.2">
      <c r="A7783" s="2">
        <v>38074</v>
      </c>
      <c r="B7783" t="s">
        <v>456</v>
      </c>
      <c r="C7783" t="s">
        <v>775</v>
      </c>
      <c r="D7783" t="s">
        <v>27</v>
      </c>
      <c r="E7783" t="s">
        <v>27</v>
      </c>
      <c r="F7783">
        <v>125</v>
      </c>
      <c r="G7783">
        <v>174</v>
      </c>
      <c r="H7783">
        <v>0</v>
      </c>
      <c r="I7783">
        <v>0</v>
      </c>
      <c r="J7783">
        <v>9</v>
      </c>
      <c r="K7783">
        <v>0</v>
      </c>
      <c r="L7783" t="s">
        <v>20</v>
      </c>
      <c r="M7783" t="s">
        <v>881</v>
      </c>
      <c r="N7783" t="s">
        <v>456</v>
      </c>
      <c r="O7783" t="s">
        <v>22</v>
      </c>
      <c r="P7783" t="s">
        <v>23</v>
      </c>
      <c r="Q7783" t="s">
        <v>24</v>
      </c>
    </row>
    <row r="7784" spans="1:17" x14ac:dyDescent="0.2">
      <c r="A7784" s="2">
        <v>38076</v>
      </c>
      <c r="B7784" t="s">
        <v>39</v>
      </c>
      <c r="C7784" t="s">
        <v>31</v>
      </c>
      <c r="D7784" t="s">
        <v>19</v>
      </c>
      <c r="E7784" t="s">
        <v>19</v>
      </c>
      <c r="F7784">
        <v>6</v>
      </c>
      <c r="G7784">
        <v>40</v>
      </c>
      <c r="H7784">
        <v>0</v>
      </c>
      <c r="I7784">
        <v>0</v>
      </c>
      <c r="J7784">
        <v>1</v>
      </c>
      <c r="K7784">
        <v>0</v>
      </c>
      <c r="L7784" t="s">
        <v>20</v>
      </c>
      <c r="M7784" t="s">
        <v>65</v>
      </c>
      <c r="N7784" t="s">
        <v>39</v>
      </c>
      <c r="O7784" t="s">
        <v>22</v>
      </c>
      <c r="P7784" t="s">
        <v>23</v>
      </c>
      <c r="Q7784" t="s">
        <v>24</v>
      </c>
    </row>
    <row r="7785" spans="1:17" x14ac:dyDescent="0.2">
      <c r="A7785" s="2">
        <v>38076</v>
      </c>
      <c r="B7785" t="s">
        <v>55</v>
      </c>
      <c r="C7785" t="s">
        <v>149</v>
      </c>
      <c r="D7785" t="s">
        <v>57</v>
      </c>
      <c r="E7785" t="s">
        <v>36</v>
      </c>
      <c r="F7785">
        <v>85</v>
      </c>
      <c r="G7785">
        <v>39</v>
      </c>
      <c r="H7785">
        <v>0</v>
      </c>
      <c r="I7785">
        <v>0</v>
      </c>
      <c r="J7785">
        <v>1</v>
      </c>
      <c r="K7785">
        <v>0</v>
      </c>
      <c r="L7785" t="s">
        <v>28</v>
      </c>
      <c r="M7785" t="s">
        <v>91</v>
      </c>
      <c r="N7785" t="s">
        <v>89</v>
      </c>
      <c r="O7785" t="s">
        <v>122</v>
      </c>
      <c r="P7785" t="s">
        <v>23</v>
      </c>
      <c r="Q7785" t="s">
        <v>24</v>
      </c>
    </row>
    <row r="7786" spans="1:17" x14ac:dyDescent="0.2">
      <c r="A7786" s="2">
        <v>38076</v>
      </c>
      <c r="B7786" t="s">
        <v>17</v>
      </c>
      <c r="C7786" t="s">
        <v>107</v>
      </c>
      <c r="D7786" t="s">
        <v>19</v>
      </c>
      <c r="E7786" t="s">
        <v>19</v>
      </c>
      <c r="F7786">
        <v>103</v>
      </c>
      <c r="G7786">
        <v>80</v>
      </c>
      <c r="H7786">
        <v>0</v>
      </c>
      <c r="I7786">
        <v>0</v>
      </c>
      <c r="J7786">
        <v>0</v>
      </c>
      <c r="K7786">
        <v>2</v>
      </c>
      <c r="L7786" t="s">
        <v>20</v>
      </c>
      <c r="M7786" t="s">
        <v>21</v>
      </c>
      <c r="N7786" t="s">
        <v>17</v>
      </c>
      <c r="O7786" t="s">
        <v>22</v>
      </c>
      <c r="P7786" t="s">
        <v>23</v>
      </c>
      <c r="Q7786" t="s">
        <v>41</v>
      </c>
    </row>
    <row r="7787" spans="1:17" x14ac:dyDescent="0.2">
      <c r="A7787" s="2">
        <v>38076</v>
      </c>
      <c r="B7787" t="s">
        <v>123</v>
      </c>
      <c r="C7787" t="s">
        <v>73</v>
      </c>
      <c r="D7787" t="s">
        <v>50</v>
      </c>
      <c r="E7787" t="s">
        <v>50</v>
      </c>
      <c r="F7787">
        <v>52</v>
      </c>
      <c r="G7787">
        <v>104</v>
      </c>
      <c r="H7787">
        <v>0</v>
      </c>
      <c r="I7787">
        <v>0</v>
      </c>
      <c r="J7787">
        <v>2</v>
      </c>
      <c r="K7787">
        <v>1</v>
      </c>
      <c r="L7787" t="s">
        <v>28</v>
      </c>
      <c r="M7787" t="s">
        <v>179</v>
      </c>
      <c r="N7787" t="s">
        <v>123</v>
      </c>
      <c r="O7787" t="s">
        <v>22</v>
      </c>
      <c r="P7787" t="s">
        <v>23</v>
      </c>
      <c r="Q7787" t="s">
        <v>24</v>
      </c>
    </row>
    <row r="7788" spans="1:17" x14ac:dyDescent="0.2">
      <c r="A7788" s="2">
        <v>38077</v>
      </c>
      <c r="B7788" t="s">
        <v>81</v>
      </c>
      <c r="C7788" t="s">
        <v>100</v>
      </c>
      <c r="D7788" t="s">
        <v>50</v>
      </c>
      <c r="E7788" t="s">
        <v>50</v>
      </c>
      <c r="F7788">
        <v>66</v>
      </c>
      <c r="G7788">
        <v>124</v>
      </c>
      <c r="H7788">
        <v>0</v>
      </c>
      <c r="I7788">
        <v>0</v>
      </c>
      <c r="J7788">
        <v>0</v>
      </c>
      <c r="K7788">
        <v>1</v>
      </c>
      <c r="L7788" t="s">
        <v>28</v>
      </c>
      <c r="M7788" t="s">
        <v>83</v>
      </c>
      <c r="N7788" t="s">
        <v>81</v>
      </c>
      <c r="O7788" t="s">
        <v>22</v>
      </c>
      <c r="P7788" t="s">
        <v>23</v>
      </c>
      <c r="Q7788" t="s">
        <v>41</v>
      </c>
    </row>
    <row r="7789" spans="1:17" x14ac:dyDescent="0.2">
      <c r="A7789" s="2">
        <v>38077</v>
      </c>
      <c r="B7789" t="s">
        <v>85</v>
      </c>
      <c r="C7789" t="s">
        <v>76</v>
      </c>
      <c r="D7789" t="s">
        <v>50</v>
      </c>
      <c r="E7789" t="s">
        <v>50</v>
      </c>
      <c r="F7789">
        <v>88</v>
      </c>
      <c r="G7789">
        <v>58</v>
      </c>
      <c r="H7789">
        <v>0</v>
      </c>
      <c r="I7789">
        <v>0</v>
      </c>
      <c r="J7789">
        <v>2</v>
      </c>
      <c r="K7789">
        <v>1</v>
      </c>
      <c r="L7789" t="s">
        <v>28</v>
      </c>
      <c r="M7789" t="s">
        <v>86</v>
      </c>
      <c r="N7789" t="s">
        <v>85</v>
      </c>
      <c r="O7789" t="s">
        <v>22</v>
      </c>
      <c r="P7789" t="s">
        <v>23</v>
      </c>
      <c r="Q7789" t="s">
        <v>24</v>
      </c>
    </row>
    <row r="7790" spans="1:17" x14ac:dyDescent="0.2">
      <c r="A7790" s="2">
        <v>38077</v>
      </c>
      <c r="B7790" t="s">
        <v>700</v>
      </c>
      <c r="C7790" t="s">
        <v>532</v>
      </c>
      <c r="D7790" t="s">
        <v>27</v>
      </c>
      <c r="E7790" t="s">
        <v>27</v>
      </c>
      <c r="F7790">
        <v>171</v>
      </c>
      <c r="G7790">
        <v>175</v>
      </c>
      <c r="H7790">
        <v>0</v>
      </c>
      <c r="I7790">
        <v>0</v>
      </c>
      <c r="J7790">
        <v>3</v>
      </c>
      <c r="K7790">
        <v>0</v>
      </c>
      <c r="L7790" t="s">
        <v>28</v>
      </c>
      <c r="M7790" t="s">
        <v>826</v>
      </c>
      <c r="N7790" t="s">
        <v>700</v>
      </c>
      <c r="O7790" t="s">
        <v>22</v>
      </c>
      <c r="P7790" t="s">
        <v>23</v>
      </c>
      <c r="Q7790" t="s">
        <v>24</v>
      </c>
    </row>
    <row r="7791" spans="1:17" x14ac:dyDescent="0.2">
      <c r="A7791" s="2">
        <v>38077</v>
      </c>
      <c r="B7791" t="s">
        <v>87</v>
      </c>
      <c r="C7791" t="s">
        <v>95</v>
      </c>
      <c r="D7791" t="s">
        <v>50</v>
      </c>
      <c r="E7791" t="s">
        <v>50</v>
      </c>
      <c r="F7791">
        <v>37</v>
      </c>
      <c r="G7791">
        <v>29</v>
      </c>
      <c r="H7791">
        <v>0</v>
      </c>
      <c r="I7791">
        <v>0</v>
      </c>
      <c r="J7791">
        <v>2</v>
      </c>
      <c r="K7791">
        <v>2</v>
      </c>
      <c r="L7791" t="s">
        <v>28</v>
      </c>
      <c r="M7791" t="s">
        <v>88</v>
      </c>
      <c r="N7791" t="s">
        <v>87</v>
      </c>
      <c r="O7791" t="s">
        <v>22</v>
      </c>
      <c r="P7791" t="s">
        <v>23</v>
      </c>
      <c r="Q7791" t="s">
        <v>30</v>
      </c>
    </row>
    <row r="7792" spans="1:17" x14ac:dyDescent="0.2">
      <c r="A7792" s="2">
        <v>38077</v>
      </c>
      <c r="B7792" t="s">
        <v>274</v>
      </c>
      <c r="C7792" t="s">
        <v>180</v>
      </c>
      <c r="D7792" t="s">
        <v>50</v>
      </c>
      <c r="E7792" t="s">
        <v>50</v>
      </c>
      <c r="F7792">
        <v>20</v>
      </c>
      <c r="G7792">
        <v>9</v>
      </c>
      <c r="H7792">
        <v>0</v>
      </c>
      <c r="I7792">
        <v>0</v>
      </c>
      <c r="J7792">
        <v>2</v>
      </c>
      <c r="K7792">
        <v>2</v>
      </c>
      <c r="L7792" t="s">
        <v>28</v>
      </c>
      <c r="M7792" t="s">
        <v>333</v>
      </c>
      <c r="N7792" t="s">
        <v>274</v>
      </c>
      <c r="O7792" t="s">
        <v>22</v>
      </c>
      <c r="P7792" t="s">
        <v>23</v>
      </c>
      <c r="Q7792" t="s">
        <v>30</v>
      </c>
    </row>
    <row r="7793" spans="1:17" x14ac:dyDescent="0.2">
      <c r="A7793" s="2">
        <v>38077</v>
      </c>
      <c r="B7793" t="s">
        <v>183</v>
      </c>
      <c r="C7793" t="s">
        <v>282</v>
      </c>
      <c r="D7793" t="s">
        <v>36</v>
      </c>
      <c r="E7793" t="s">
        <v>19</v>
      </c>
      <c r="F7793">
        <v>35</v>
      </c>
      <c r="G7793">
        <v>69</v>
      </c>
      <c r="H7793">
        <v>0</v>
      </c>
      <c r="I7793">
        <v>0</v>
      </c>
      <c r="J7793">
        <v>2</v>
      </c>
      <c r="K7793">
        <v>1</v>
      </c>
      <c r="L7793" t="s">
        <v>28</v>
      </c>
      <c r="M7793" t="s">
        <v>266</v>
      </c>
      <c r="N7793" t="s">
        <v>183</v>
      </c>
      <c r="O7793" t="s">
        <v>22</v>
      </c>
      <c r="P7793" t="s">
        <v>23</v>
      </c>
      <c r="Q7793" t="s">
        <v>24</v>
      </c>
    </row>
    <row r="7794" spans="1:17" x14ac:dyDescent="0.2">
      <c r="A7794" s="2">
        <v>38077</v>
      </c>
      <c r="B7794" t="s">
        <v>210</v>
      </c>
      <c r="C7794" t="s">
        <v>555</v>
      </c>
      <c r="D7794" t="s">
        <v>27</v>
      </c>
      <c r="E7794" t="s">
        <v>27</v>
      </c>
      <c r="F7794">
        <v>100</v>
      </c>
      <c r="G7794">
        <v>81</v>
      </c>
      <c r="H7794">
        <v>0</v>
      </c>
      <c r="I7794">
        <v>0</v>
      </c>
      <c r="J7794">
        <v>0</v>
      </c>
      <c r="K7794">
        <v>3</v>
      </c>
      <c r="L7794" t="s">
        <v>28</v>
      </c>
      <c r="M7794" t="s">
        <v>557</v>
      </c>
      <c r="N7794" t="s">
        <v>210</v>
      </c>
      <c r="O7794" t="s">
        <v>22</v>
      </c>
      <c r="P7794" t="s">
        <v>23</v>
      </c>
      <c r="Q7794" t="s">
        <v>41</v>
      </c>
    </row>
    <row r="7795" spans="1:17" x14ac:dyDescent="0.2">
      <c r="A7795" s="2">
        <v>38077</v>
      </c>
      <c r="B7795" t="s">
        <v>129</v>
      </c>
      <c r="C7795" t="s">
        <v>147</v>
      </c>
      <c r="D7795" t="s">
        <v>50</v>
      </c>
      <c r="E7795" t="s">
        <v>50</v>
      </c>
      <c r="F7795">
        <v>10</v>
      </c>
      <c r="G7795">
        <v>16</v>
      </c>
      <c r="H7795">
        <v>0</v>
      </c>
      <c r="I7795">
        <v>0</v>
      </c>
      <c r="J7795">
        <v>3</v>
      </c>
      <c r="K7795">
        <v>0</v>
      </c>
      <c r="L7795" t="s">
        <v>28</v>
      </c>
      <c r="M7795" t="s">
        <v>190</v>
      </c>
      <c r="N7795" t="s">
        <v>129</v>
      </c>
      <c r="O7795" t="s">
        <v>22</v>
      </c>
      <c r="P7795" t="s">
        <v>23</v>
      </c>
      <c r="Q7795" t="s">
        <v>24</v>
      </c>
    </row>
    <row r="7796" spans="1:17" x14ac:dyDescent="0.2">
      <c r="A7796" s="2">
        <v>38077</v>
      </c>
      <c r="B7796" t="s">
        <v>153</v>
      </c>
      <c r="C7796" t="s">
        <v>53</v>
      </c>
      <c r="D7796" t="s">
        <v>50</v>
      </c>
      <c r="E7796" t="s">
        <v>50</v>
      </c>
      <c r="F7796">
        <v>33</v>
      </c>
      <c r="G7796">
        <v>45</v>
      </c>
      <c r="H7796">
        <v>0</v>
      </c>
      <c r="I7796">
        <v>0</v>
      </c>
      <c r="J7796">
        <v>1</v>
      </c>
      <c r="K7796">
        <v>0</v>
      </c>
      <c r="L7796" t="s">
        <v>28</v>
      </c>
      <c r="M7796" t="s">
        <v>545</v>
      </c>
      <c r="N7796" t="s">
        <v>153</v>
      </c>
      <c r="O7796" t="s">
        <v>22</v>
      </c>
      <c r="P7796" t="s">
        <v>23</v>
      </c>
      <c r="Q7796" t="s">
        <v>24</v>
      </c>
    </row>
    <row r="7797" spans="1:17" x14ac:dyDescent="0.2">
      <c r="A7797" s="2">
        <v>38077</v>
      </c>
      <c r="B7797" t="s">
        <v>254</v>
      </c>
      <c r="C7797" t="s">
        <v>182</v>
      </c>
      <c r="D7797" t="s">
        <v>115</v>
      </c>
      <c r="E7797" t="s">
        <v>115</v>
      </c>
      <c r="F7797">
        <v>139</v>
      </c>
      <c r="G7797">
        <v>76</v>
      </c>
      <c r="H7797">
        <v>0</v>
      </c>
      <c r="I7797">
        <v>0</v>
      </c>
      <c r="J7797">
        <v>0</v>
      </c>
      <c r="K7797">
        <v>1</v>
      </c>
      <c r="L7797" t="s">
        <v>20</v>
      </c>
      <c r="M7797" t="s">
        <v>1130</v>
      </c>
      <c r="N7797" t="s">
        <v>254</v>
      </c>
      <c r="O7797" t="s">
        <v>22</v>
      </c>
      <c r="P7797" t="s">
        <v>23</v>
      </c>
      <c r="Q7797" t="s">
        <v>41</v>
      </c>
    </row>
    <row r="7798" spans="1:17" x14ac:dyDescent="0.2">
      <c r="A7798" s="2">
        <v>38077</v>
      </c>
      <c r="B7798" t="s">
        <v>388</v>
      </c>
      <c r="C7798" t="s">
        <v>239</v>
      </c>
      <c r="D7798" t="s">
        <v>115</v>
      </c>
      <c r="E7798" t="s">
        <v>115</v>
      </c>
      <c r="F7798">
        <v>140</v>
      </c>
      <c r="G7798">
        <v>68</v>
      </c>
      <c r="H7798">
        <v>0</v>
      </c>
      <c r="I7798">
        <v>0</v>
      </c>
      <c r="J7798">
        <v>1</v>
      </c>
      <c r="K7798">
        <v>5</v>
      </c>
      <c r="L7798" t="s">
        <v>20</v>
      </c>
      <c r="M7798" t="s">
        <v>711</v>
      </c>
      <c r="N7798" t="s">
        <v>388</v>
      </c>
      <c r="O7798" t="s">
        <v>22</v>
      </c>
      <c r="P7798" t="s">
        <v>23</v>
      </c>
      <c r="Q7798" t="s">
        <v>41</v>
      </c>
    </row>
    <row r="7799" spans="1:17" x14ac:dyDescent="0.2">
      <c r="A7799" s="2">
        <v>38077</v>
      </c>
      <c r="B7799" t="s">
        <v>98</v>
      </c>
      <c r="C7799" t="s">
        <v>293</v>
      </c>
      <c r="D7799" t="s">
        <v>50</v>
      </c>
      <c r="E7799" t="s">
        <v>50</v>
      </c>
      <c r="F7799">
        <v>15</v>
      </c>
      <c r="G7799">
        <v>6</v>
      </c>
      <c r="H7799">
        <v>0</v>
      </c>
      <c r="I7799">
        <v>0</v>
      </c>
      <c r="J7799">
        <v>2</v>
      </c>
      <c r="K7799">
        <v>1</v>
      </c>
      <c r="L7799" t="s">
        <v>28</v>
      </c>
      <c r="M7799" t="s">
        <v>99</v>
      </c>
      <c r="N7799" t="s">
        <v>98</v>
      </c>
      <c r="O7799" t="s">
        <v>22</v>
      </c>
      <c r="P7799" t="s">
        <v>23</v>
      </c>
      <c r="Q7799" t="s">
        <v>24</v>
      </c>
    </row>
    <row r="7800" spans="1:17" x14ac:dyDescent="0.2">
      <c r="A7800" s="2">
        <v>38077</v>
      </c>
      <c r="B7800" t="s">
        <v>185</v>
      </c>
      <c r="C7800" t="s">
        <v>304</v>
      </c>
      <c r="D7800" t="s">
        <v>27</v>
      </c>
      <c r="E7800" t="s">
        <v>27</v>
      </c>
      <c r="F7800">
        <v>48</v>
      </c>
      <c r="G7800">
        <v>50</v>
      </c>
      <c r="H7800">
        <v>0</v>
      </c>
      <c r="I7800">
        <v>0</v>
      </c>
      <c r="J7800">
        <v>2</v>
      </c>
      <c r="K7800">
        <v>2</v>
      </c>
      <c r="L7800" t="s">
        <v>28</v>
      </c>
      <c r="M7800" t="s">
        <v>412</v>
      </c>
      <c r="N7800" t="s">
        <v>185</v>
      </c>
      <c r="O7800" t="s">
        <v>22</v>
      </c>
      <c r="P7800" t="s">
        <v>23</v>
      </c>
      <c r="Q7800" t="s">
        <v>30</v>
      </c>
    </row>
    <row r="7801" spans="1:17" x14ac:dyDescent="0.2">
      <c r="A7801" s="2">
        <v>38077</v>
      </c>
      <c r="B7801" t="s">
        <v>177</v>
      </c>
      <c r="C7801" t="s">
        <v>166</v>
      </c>
      <c r="D7801" t="s">
        <v>115</v>
      </c>
      <c r="E7801" t="s">
        <v>115</v>
      </c>
      <c r="F7801">
        <v>47</v>
      </c>
      <c r="G7801">
        <v>55</v>
      </c>
      <c r="H7801">
        <v>0</v>
      </c>
      <c r="I7801">
        <v>0</v>
      </c>
      <c r="J7801">
        <v>1</v>
      </c>
      <c r="K7801">
        <v>0</v>
      </c>
      <c r="L7801" t="s">
        <v>20</v>
      </c>
      <c r="M7801" t="s">
        <v>640</v>
      </c>
      <c r="N7801" t="s">
        <v>177</v>
      </c>
      <c r="O7801" t="s">
        <v>22</v>
      </c>
      <c r="P7801" t="s">
        <v>23</v>
      </c>
      <c r="Q7801" t="s">
        <v>24</v>
      </c>
    </row>
    <row r="7802" spans="1:17" x14ac:dyDescent="0.2">
      <c r="A7802" s="2">
        <v>38077</v>
      </c>
      <c r="B7802" t="s">
        <v>163</v>
      </c>
      <c r="C7802" t="s">
        <v>176</v>
      </c>
      <c r="D7802" t="s">
        <v>115</v>
      </c>
      <c r="E7802" t="s">
        <v>115</v>
      </c>
      <c r="F7802">
        <v>120</v>
      </c>
      <c r="G7802">
        <v>71</v>
      </c>
      <c r="H7802">
        <v>0</v>
      </c>
      <c r="I7802">
        <v>0</v>
      </c>
      <c r="J7802">
        <v>0</v>
      </c>
      <c r="K7802">
        <v>0</v>
      </c>
      <c r="L7802" t="s">
        <v>20</v>
      </c>
      <c r="M7802" t="s">
        <v>1074</v>
      </c>
      <c r="N7802" t="s">
        <v>163</v>
      </c>
      <c r="O7802" t="s">
        <v>22</v>
      </c>
      <c r="P7802" t="s">
        <v>23</v>
      </c>
      <c r="Q7802" t="s">
        <v>30</v>
      </c>
    </row>
    <row r="7803" spans="1:17" x14ac:dyDescent="0.2">
      <c r="A7803" s="2">
        <v>38077</v>
      </c>
      <c r="B7803" t="s">
        <v>569</v>
      </c>
      <c r="C7803" t="s">
        <v>469</v>
      </c>
      <c r="D7803" t="s">
        <v>115</v>
      </c>
      <c r="E7803" t="s">
        <v>115</v>
      </c>
      <c r="F7803">
        <v>158</v>
      </c>
      <c r="G7803">
        <v>89</v>
      </c>
      <c r="H7803">
        <v>0</v>
      </c>
      <c r="I7803">
        <v>0</v>
      </c>
      <c r="J7803">
        <v>1</v>
      </c>
      <c r="K7803">
        <v>1</v>
      </c>
      <c r="L7803" t="s">
        <v>20</v>
      </c>
      <c r="M7803" t="s">
        <v>1109</v>
      </c>
      <c r="N7803" t="s">
        <v>569</v>
      </c>
      <c r="O7803" t="s">
        <v>22</v>
      </c>
      <c r="P7803" t="s">
        <v>23</v>
      </c>
      <c r="Q7803" t="s">
        <v>30</v>
      </c>
    </row>
    <row r="7804" spans="1:17" x14ac:dyDescent="0.2">
      <c r="A7804" s="2">
        <v>38077</v>
      </c>
      <c r="B7804" t="s">
        <v>649</v>
      </c>
      <c r="C7804" t="s">
        <v>167</v>
      </c>
      <c r="D7804" t="s">
        <v>115</v>
      </c>
      <c r="E7804" t="s">
        <v>115</v>
      </c>
      <c r="F7804">
        <v>167</v>
      </c>
      <c r="G7804">
        <v>24</v>
      </c>
      <c r="H7804">
        <v>0</v>
      </c>
      <c r="I7804">
        <v>0</v>
      </c>
      <c r="J7804">
        <v>0</v>
      </c>
      <c r="K7804">
        <v>7</v>
      </c>
      <c r="L7804" t="s">
        <v>20</v>
      </c>
      <c r="M7804" t="s">
        <v>982</v>
      </c>
      <c r="N7804" t="s">
        <v>649</v>
      </c>
      <c r="O7804" t="s">
        <v>22</v>
      </c>
      <c r="P7804" t="s">
        <v>23</v>
      </c>
      <c r="Q7804" t="s">
        <v>41</v>
      </c>
    </row>
    <row r="7805" spans="1:17" x14ac:dyDescent="0.2">
      <c r="A7805" s="2">
        <v>38077</v>
      </c>
      <c r="B7805" t="s">
        <v>97</v>
      </c>
      <c r="C7805" t="s">
        <v>646</v>
      </c>
      <c r="D7805" t="s">
        <v>50</v>
      </c>
      <c r="E7805" t="s">
        <v>50</v>
      </c>
      <c r="F7805">
        <v>154</v>
      </c>
      <c r="G7805">
        <v>62</v>
      </c>
      <c r="H7805">
        <v>0</v>
      </c>
      <c r="I7805">
        <v>0</v>
      </c>
      <c r="J7805">
        <v>1</v>
      </c>
      <c r="K7805">
        <v>2</v>
      </c>
      <c r="L7805" t="s">
        <v>28</v>
      </c>
      <c r="M7805" t="s">
        <v>97</v>
      </c>
      <c r="N7805" t="s">
        <v>97</v>
      </c>
      <c r="O7805" t="s">
        <v>22</v>
      </c>
      <c r="P7805" t="s">
        <v>23</v>
      </c>
      <c r="Q7805" t="s">
        <v>41</v>
      </c>
    </row>
    <row r="7806" spans="1:17" x14ac:dyDescent="0.2">
      <c r="A7806" s="2">
        <v>38077</v>
      </c>
      <c r="B7806" t="s">
        <v>328</v>
      </c>
      <c r="C7806" t="s">
        <v>168</v>
      </c>
      <c r="D7806" t="s">
        <v>50</v>
      </c>
      <c r="E7806" t="s">
        <v>50</v>
      </c>
      <c r="F7806">
        <v>92</v>
      </c>
      <c r="G7806">
        <v>63</v>
      </c>
      <c r="H7806">
        <v>0</v>
      </c>
      <c r="I7806">
        <v>0</v>
      </c>
      <c r="J7806">
        <v>1</v>
      </c>
      <c r="K7806">
        <v>0</v>
      </c>
      <c r="L7806" t="s">
        <v>28</v>
      </c>
      <c r="M7806" t="s">
        <v>329</v>
      </c>
      <c r="N7806" t="s">
        <v>328</v>
      </c>
      <c r="O7806" t="s">
        <v>22</v>
      </c>
      <c r="P7806" t="s">
        <v>23</v>
      </c>
      <c r="Q7806" t="s">
        <v>24</v>
      </c>
    </row>
    <row r="7807" spans="1:17" x14ac:dyDescent="0.2">
      <c r="A7807" s="2">
        <v>38077</v>
      </c>
      <c r="B7807" t="s">
        <v>391</v>
      </c>
      <c r="C7807" t="s">
        <v>301</v>
      </c>
      <c r="D7807" t="s">
        <v>115</v>
      </c>
      <c r="E7807" t="s">
        <v>115</v>
      </c>
      <c r="F7807">
        <v>116</v>
      </c>
      <c r="G7807">
        <v>61</v>
      </c>
      <c r="H7807">
        <v>0</v>
      </c>
      <c r="I7807">
        <v>0</v>
      </c>
      <c r="J7807">
        <v>0</v>
      </c>
      <c r="K7807">
        <v>2</v>
      </c>
      <c r="L7807" t="s">
        <v>20</v>
      </c>
      <c r="M7807" t="s">
        <v>1050</v>
      </c>
      <c r="N7807" t="s">
        <v>391</v>
      </c>
      <c r="O7807" t="s">
        <v>22</v>
      </c>
      <c r="P7807" t="s">
        <v>23</v>
      </c>
      <c r="Q7807" t="s">
        <v>41</v>
      </c>
    </row>
    <row r="7808" spans="1:17" x14ac:dyDescent="0.2">
      <c r="A7808" s="2">
        <v>38077</v>
      </c>
      <c r="B7808" t="s">
        <v>629</v>
      </c>
      <c r="C7808" t="s">
        <v>133</v>
      </c>
      <c r="D7808" t="s">
        <v>36</v>
      </c>
      <c r="E7808" t="s">
        <v>115</v>
      </c>
      <c r="F7808">
        <v>142</v>
      </c>
      <c r="G7808">
        <v>22</v>
      </c>
      <c r="H7808">
        <v>0</v>
      </c>
      <c r="I7808">
        <v>0</v>
      </c>
      <c r="J7808">
        <v>0</v>
      </c>
      <c r="K7808">
        <v>0</v>
      </c>
      <c r="L7808" t="s">
        <v>20</v>
      </c>
      <c r="M7808" t="s">
        <v>925</v>
      </c>
      <c r="N7808" t="s">
        <v>629</v>
      </c>
      <c r="O7808" t="s">
        <v>22</v>
      </c>
      <c r="P7808" t="s">
        <v>23</v>
      </c>
      <c r="Q7808" t="s">
        <v>30</v>
      </c>
    </row>
    <row r="7809" spans="1:17" x14ac:dyDescent="0.2">
      <c r="A7809" s="2">
        <v>38077</v>
      </c>
      <c r="B7809" t="s">
        <v>184</v>
      </c>
      <c r="C7809" t="s">
        <v>70</v>
      </c>
      <c r="D7809" t="s">
        <v>50</v>
      </c>
      <c r="E7809" t="s">
        <v>50</v>
      </c>
      <c r="F7809">
        <v>126</v>
      </c>
      <c r="G7809">
        <v>42</v>
      </c>
      <c r="H7809">
        <v>0</v>
      </c>
      <c r="I7809">
        <v>0</v>
      </c>
      <c r="J7809">
        <v>1</v>
      </c>
      <c r="K7809">
        <v>2</v>
      </c>
      <c r="L7809" t="s">
        <v>28</v>
      </c>
      <c r="M7809" t="s">
        <v>193</v>
      </c>
      <c r="N7809" t="s">
        <v>184</v>
      </c>
      <c r="O7809" t="s">
        <v>22</v>
      </c>
      <c r="P7809" t="s">
        <v>23</v>
      </c>
      <c r="Q7809" t="s">
        <v>41</v>
      </c>
    </row>
    <row r="7810" spans="1:17" x14ac:dyDescent="0.2">
      <c r="A7810" s="2">
        <v>38077</v>
      </c>
      <c r="B7810" t="s">
        <v>26</v>
      </c>
      <c r="C7810" t="s">
        <v>131</v>
      </c>
      <c r="D7810" t="s">
        <v>27</v>
      </c>
      <c r="E7810" t="s">
        <v>27</v>
      </c>
      <c r="F7810">
        <v>5</v>
      </c>
      <c r="G7810">
        <v>18</v>
      </c>
      <c r="H7810">
        <v>0</v>
      </c>
      <c r="I7810">
        <v>0</v>
      </c>
      <c r="J7810">
        <v>2</v>
      </c>
      <c r="K7810">
        <v>0</v>
      </c>
      <c r="L7810" t="s">
        <v>28</v>
      </c>
      <c r="M7810" t="s">
        <v>1089</v>
      </c>
      <c r="N7810" t="s">
        <v>77</v>
      </c>
      <c r="O7810" t="s">
        <v>122</v>
      </c>
      <c r="P7810" t="s">
        <v>23</v>
      </c>
      <c r="Q7810" t="s">
        <v>24</v>
      </c>
    </row>
    <row r="7811" spans="1:17" x14ac:dyDescent="0.2">
      <c r="A7811" s="2">
        <v>38077</v>
      </c>
      <c r="B7811" t="s">
        <v>384</v>
      </c>
      <c r="C7811" t="s">
        <v>386</v>
      </c>
      <c r="D7811" t="s">
        <v>50</v>
      </c>
      <c r="E7811" t="s">
        <v>50</v>
      </c>
      <c r="F7811">
        <v>109</v>
      </c>
      <c r="G7811">
        <v>117</v>
      </c>
      <c r="H7811">
        <v>0</v>
      </c>
      <c r="I7811">
        <v>0</v>
      </c>
      <c r="J7811">
        <v>2</v>
      </c>
      <c r="K7811">
        <v>1</v>
      </c>
      <c r="L7811" t="s">
        <v>28</v>
      </c>
      <c r="M7811" t="s">
        <v>395</v>
      </c>
      <c r="N7811" t="s">
        <v>384</v>
      </c>
      <c r="O7811" t="s">
        <v>22</v>
      </c>
      <c r="P7811" t="s">
        <v>23</v>
      </c>
      <c r="Q7811" t="s">
        <v>24</v>
      </c>
    </row>
    <row r="7812" spans="1:17" x14ac:dyDescent="0.2">
      <c r="A7812" s="2">
        <v>38077</v>
      </c>
      <c r="B7812" t="s">
        <v>110</v>
      </c>
      <c r="C7812" t="s">
        <v>267</v>
      </c>
      <c r="D7812" t="s">
        <v>36</v>
      </c>
      <c r="E7812" t="s">
        <v>36</v>
      </c>
      <c r="F7812">
        <v>33</v>
      </c>
      <c r="G7812">
        <v>86</v>
      </c>
      <c r="H7812">
        <v>0</v>
      </c>
      <c r="I7812">
        <v>0</v>
      </c>
      <c r="J7812">
        <v>3</v>
      </c>
      <c r="K7812">
        <v>1</v>
      </c>
      <c r="L7812" t="s">
        <v>28</v>
      </c>
      <c r="M7812" t="s">
        <v>112</v>
      </c>
      <c r="N7812" t="s">
        <v>110</v>
      </c>
      <c r="O7812" t="s">
        <v>22</v>
      </c>
      <c r="P7812" t="s">
        <v>23</v>
      </c>
      <c r="Q7812" t="s">
        <v>24</v>
      </c>
    </row>
    <row r="7813" spans="1:17" x14ac:dyDescent="0.2">
      <c r="A7813" s="2">
        <v>38077</v>
      </c>
      <c r="B7813" t="s">
        <v>126</v>
      </c>
      <c r="C7813" t="s">
        <v>67</v>
      </c>
      <c r="D7813" t="s">
        <v>50</v>
      </c>
      <c r="E7813" t="s">
        <v>50</v>
      </c>
      <c r="F7813">
        <v>4</v>
      </c>
      <c r="G7813">
        <v>2</v>
      </c>
      <c r="H7813">
        <v>0</v>
      </c>
      <c r="I7813">
        <v>0</v>
      </c>
      <c r="J7813">
        <v>0</v>
      </c>
      <c r="K7813">
        <v>0</v>
      </c>
      <c r="L7813" t="s">
        <v>28</v>
      </c>
      <c r="M7813" t="s">
        <v>157</v>
      </c>
      <c r="N7813" t="s">
        <v>126</v>
      </c>
      <c r="O7813" t="s">
        <v>22</v>
      </c>
      <c r="P7813" t="s">
        <v>23</v>
      </c>
      <c r="Q7813" t="s">
        <v>30</v>
      </c>
    </row>
    <row r="7814" spans="1:17" x14ac:dyDescent="0.2">
      <c r="A7814" s="2">
        <v>38077</v>
      </c>
      <c r="B7814" t="s">
        <v>913</v>
      </c>
      <c r="C7814" t="s">
        <v>164</v>
      </c>
      <c r="D7814" t="s">
        <v>115</v>
      </c>
      <c r="E7814" t="s">
        <v>115</v>
      </c>
      <c r="F7814">
        <v>133</v>
      </c>
      <c r="G7814">
        <v>44</v>
      </c>
      <c r="H7814">
        <v>0</v>
      </c>
      <c r="I7814">
        <v>0</v>
      </c>
      <c r="J7814">
        <v>1</v>
      </c>
      <c r="K7814">
        <v>1</v>
      </c>
      <c r="L7814" t="s">
        <v>20</v>
      </c>
      <c r="M7814" t="s">
        <v>1122</v>
      </c>
      <c r="N7814" t="s">
        <v>166</v>
      </c>
      <c r="O7814" t="s">
        <v>122</v>
      </c>
      <c r="P7814" t="s">
        <v>23</v>
      </c>
      <c r="Q7814" t="s">
        <v>30</v>
      </c>
    </row>
    <row r="7815" spans="1:17" x14ac:dyDescent="0.2">
      <c r="A7815" s="2">
        <v>38077</v>
      </c>
      <c r="B7815" t="s">
        <v>38</v>
      </c>
      <c r="C7815" t="s">
        <v>25</v>
      </c>
      <c r="D7815" t="s">
        <v>19</v>
      </c>
      <c r="E7815" t="s">
        <v>19</v>
      </c>
      <c r="F7815">
        <v>26</v>
      </c>
      <c r="G7815">
        <v>1</v>
      </c>
      <c r="H7815">
        <v>0</v>
      </c>
      <c r="I7815">
        <v>0</v>
      </c>
      <c r="J7815">
        <v>0</v>
      </c>
      <c r="K7815">
        <v>0</v>
      </c>
      <c r="L7815" t="s">
        <v>20</v>
      </c>
      <c r="M7815" t="s">
        <v>40</v>
      </c>
      <c r="N7815" t="s">
        <v>38</v>
      </c>
      <c r="O7815" t="s">
        <v>22</v>
      </c>
      <c r="P7815" t="s">
        <v>23</v>
      </c>
      <c r="Q7815" t="s">
        <v>30</v>
      </c>
    </row>
    <row r="7816" spans="1:17" x14ac:dyDescent="0.2">
      <c r="A7816" s="2">
        <v>38077</v>
      </c>
      <c r="B7816" t="s">
        <v>42</v>
      </c>
      <c r="C7816" t="s">
        <v>43</v>
      </c>
      <c r="D7816" t="s">
        <v>19</v>
      </c>
      <c r="E7816" t="s">
        <v>19</v>
      </c>
      <c r="F7816">
        <v>79</v>
      </c>
      <c r="G7816">
        <v>41</v>
      </c>
      <c r="H7816">
        <v>0</v>
      </c>
      <c r="I7816">
        <v>0</v>
      </c>
      <c r="J7816">
        <v>0</v>
      </c>
      <c r="K7816">
        <v>2</v>
      </c>
      <c r="L7816" t="s">
        <v>20</v>
      </c>
      <c r="M7816" t="s">
        <v>44</v>
      </c>
      <c r="N7816" t="s">
        <v>42</v>
      </c>
      <c r="O7816" t="s">
        <v>22</v>
      </c>
      <c r="P7816" t="s">
        <v>23</v>
      </c>
      <c r="Q7816" t="s">
        <v>41</v>
      </c>
    </row>
    <row r="7817" spans="1:17" x14ac:dyDescent="0.2">
      <c r="A7817" s="2">
        <v>38077</v>
      </c>
      <c r="B7817" t="s">
        <v>90</v>
      </c>
      <c r="C7817" t="s">
        <v>77</v>
      </c>
      <c r="D7817" t="s">
        <v>50</v>
      </c>
      <c r="E7817" t="s">
        <v>27</v>
      </c>
      <c r="F7817">
        <v>24</v>
      </c>
      <c r="G7817">
        <v>12</v>
      </c>
      <c r="H7817">
        <v>0</v>
      </c>
      <c r="I7817">
        <v>0</v>
      </c>
      <c r="J7817">
        <v>0</v>
      </c>
      <c r="K7817">
        <v>1</v>
      </c>
      <c r="L7817" t="s">
        <v>28</v>
      </c>
      <c r="M7817" t="s">
        <v>1131</v>
      </c>
      <c r="N7817" t="s">
        <v>90</v>
      </c>
      <c r="O7817" t="s">
        <v>22</v>
      </c>
      <c r="P7817" t="s">
        <v>23</v>
      </c>
      <c r="Q7817" t="s">
        <v>41</v>
      </c>
    </row>
    <row r="7818" spans="1:17" x14ac:dyDescent="0.2">
      <c r="A7818" s="2">
        <v>38077</v>
      </c>
      <c r="B7818" t="s">
        <v>82</v>
      </c>
      <c r="C7818" t="s">
        <v>119</v>
      </c>
      <c r="D7818" t="s">
        <v>50</v>
      </c>
      <c r="E7818" t="s">
        <v>50</v>
      </c>
      <c r="F7818">
        <v>17</v>
      </c>
      <c r="G7818">
        <v>11</v>
      </c>
      <c r="H7818">
        <v>0</v>
      </c>
      <c r="I7818">
        <v>0</v>
      </c>
      <c r="J7818">
        <v>1</v>
      </c>
      <c r="K7818">
        <v>2</v>
      </c>
      <c r="L7818" t="s">
        <v>28</v>
      </c>
      <c r="M7818" t="s">
        <v>684</v>
      </c>
      <c r="N7818" t="s">
        <v>82</v>
      </c>
      <c r="O7818" t="s">
        <v>22</v>
      </c>
      <c r="P7818" t="s">
        <v>23</v>
      </c>
      <c r="Q7818" t="s">
        <v>41</v>
      </c>
    </row>
    <row r="7819" spans="1:17" x14ac:dyDescent="0.2">
      <c r="A7819" s="2">
        <v>38077</v>
      </c>
      <c r="B7819" t="s">
        <v>104</v>
      </c>
      <c r="C7819" t="s">
        <v>92</v>
      </c>
      <c r="D7819" t="s">
        <v>50</v>
      </c>
      <c r="E7819" t="s">
        <v>50</v>
      </c>
      <c r="F7819">
        <v>56</v>
      </c>
      <c r="G7819">
        <v>31</v>
      </c>
      <c r="H7819">
        <v>0</v>
      </c>
      <c r="I7819">
        <v>0</v>
      </c>
      <c r="J7819">
        <v>1</v>
      </c>
      <c r="K7819">
        <v>2</v>
      </c>
      <c r="L7819" t="s">
        <v>28</v>
      </c>
      <c r="M7819" t="s">
        <v>273</v>
      </c>
      <c r="N7819" t="s">
        <v>104</v>
      </c>
      <c r="O7819" t="s">
        <v>22</v>
      </c>
      <c r="P7819" t="s">
        <v>23</v>
      </c>
      <c r="Q7819" t="s">
        <v>41</v>
      </c>
    </row>
    <row r="7820" spans="1:17" x14ac:dyDescent="0.2">
      <c r="A7820" s="2">
        <v>38077</v>
      </c>
      <c r="B7820" t="s">
        <v>443</v>
      </c>
      <c r="C7820" t="s">
        <v>143</v>
      </c>
      <c r="D7820" t="s">
        <v>115</v>
      </c>
      <c r="E7820" t="s">
        <v>115</v>
      </c>
      <c r="F7820">
        <v>108</v>
      </c>
      <c r="G7820">
        <v>27</v>
      </c>
      <c r="H7820">
        <v>0</v>
      </c>
      <c r="I7820">
        <v>0</v>
      </c>
      <c r="J7820">
        <v>1</v>
      </c>
      <c r="K7820">
        <v>2</v>
      </c>
      <c r="L7820" t="s">
        <v>20</v>
      </c>
      <c r="M7820" t="s">
        <v>443</v>
      </c>
      <c r="N7820" t="s">
        <v>443</v>
      </c>
      <c r="O7820" t="s">
        <v>22</v>
      </c>
      <c r="P7820" t="s">
        <v>23</v>
      </c>
      <c r="Q7820" t="s">
        <v>41</v>
      </c>
    </row>
    <row r="7821" spans="1:17" x14ac:dyDescent="0.2">
      <c r="A7821" s="2">
        <v>38077</v>
      </c>
      <c r="B7821" t="s">
        <v>244</v>
      </c>
      <c r="C7821" t="s">
        <v>69</v>
      </c>
      <c r="D7821" t="s">
        <v>50</v>
      </c>
      <c r="E7821" t="s">
        <v>50</v>
      </c>
      <c r="F7821">
        <v>51</v>
      </c>
      <c r="G7821">
        <v>71</v>
      </c>
      <c r="H7821">
        <v>0</v>
      </c>
      <c r="I7821">
        <v>0</v>
      </c>
      <c r="J7821">
        <v>1</v>
      </c>
      <c r="K7821">
        <v>1</v>
      </c>
      <c r="L7821" t="s">
        <v>28</v>
      </c>
      <c r="M7821" t="s">
        <v>292</v>
      </c>
      <c r="N7821" t="s">
        <v>244</v>
      </c>
      <c r="O7821" t="s">
        <v>22</v>
      </c>
      <c r="P7821" t="s">
        <v>23</v>
      </c>
      <c r="Q7821" t="s">
        <v>30</v>
      </c>
    </row>
    <row r="7822" spans="1:17" x14ac:dyDescent="0.2">
      <c r="A7822" s="2">
        <v>38077</v>
      </c>
      <c r="B7822" t="s">
        <v>249</v>
      </c>
      <c r="C7822" t="s">
        <v>101</v>
      </c>
      <c r="D7822" t="s">
        <v>50</v>
      </c>
      <c r="E7822" t="s">
        <v>50</v>
      </c>
      <c r="F7822">
        <v>36</v>
      </c>
      <c r="G7822">
        <v>57</v>
      </c>
      <c r="H7822">
        <v>0</v>
      </c>
      <c r="I7822">
        <v>0</v>
      </c>
      <c r="J7822">
        <v>0</v>
      </c>
      <c r="K7822">
        <v>1</v>
      </c>
      <c r="L7822" t="s">
        <v>28</v>
      </c>
      <c r="M7822" t="s">
        <v>1132</v>
      </c>
      <c r="N7822" t="s">
        <v>249</v>
      </c>
      <c r="O7822" t="s">
        <v>22</v>
      </c>
      <c r="P7822" t="s">
        <v>23</v>
      </c>
      <c r="Q7822" t="s">
        <v>41</v>
      </c>
    </row>
    <row r="7823" spans="1:17" x14ac:dyDescent="0.2">
      <c r="A7823" s="2">
        <v>38077</v>
      </c>
      <c r="B7823" t="s">
        <v>106</v>
      </c>
      <c r="C7823" t="s">
        <v>72</v>
      </c>
      <c r="D7823" t="s">
        <v>50</v>
      </c>
      <c r="E7823" t="s">
        <v>50</v>
      </c>
      <c r="F7823">
        <v>3</v>
      </c>
      <c r="G7823">
        <v>14</v>
      </c>
      <c r="H7823">
        <v>0</v>
      </c>
      <c r="I7823">
        <v>0</v>
      </c>
      <c r="J7823">
        <v>2</v>
      </c>
      <c r="K7823">
        <v>0</v>
      </c>
      <c r="L7823" t="s">
        <v>28</v>
      </c>
      <c r="M7823" t="s">
        <v>760</v>
      </c>
      <c r="N7823" t="s">
        <v>106</v>
      </c>
      <c r="O7823" t="s">
        <v>22</v>
      </c>
      <c r="P7823" t="s">
        <v>23</v>
      </c>
      <c r="Q7823" t="s">
        <v>24</v>
      </c>
    </row>
    <row r="7824" spans="1:17" x14ac:dyDescent="0.2">
      <c r="A7824" s="2">
        <v>38077</v>
      </c>
      <c r="B7824" t="s">
        <v>462</v>
      </c>
      <c r="C7824" t="s">
        <v>113</v>
      </c>
      <c r="D7824" t="s">
        <v>115</v>
      </c>
      <c r="E7824" t="s">
        <v>115</v>
      </c>
      <c r="F7824">
        <v>137</v>
      </c>
      <c r="G7824">
        <v>27</v>
      </c>
      <c r="H7824">
        <v>0</v>
      </c>
      <c r="I7824">
        <v>0</v>
      </c>
      <c r="J7824">
        <v>0</v>
      </c>
      <c r="K7824">
        <v>1</v>
      </c>
      <c r="L7824" t="s">
        <v>20</v>
      </c>
      <c r="M7824" t="s">
        <v>461</v>
      </c>
      <c r="N7824" t="s">
        <v>462</v>
      </c>
      <c r="O7824" t="s">
        <v>22</v>
      </c>
      <c r="P7824" t="s">
        <v>23</v>
      </c>
      <c r="Q7824" t="s">
        <v>41</v>
      </c>
    </row>
    <row r="7825" spans="1:17" x14ac:dyDescent="0.2">
      <c r="A7825" s="2">
        <v>38077</v>
      </c>
      <c r="B7825" t="s">
        <v>453</v>
      </c>
      <c r="C7825" t="s">
        <v>892</v>
      </c>
      <c r="D7825" t="s">
        <v>27</v>
      </c>
      <c r="E7825" t="s">
        <v>27</v>
      </c>
      <c r="F7825">
        <v>130</v>
      </c>
      <c r="G7825">
        <v>199</v>
      </c>
      <c r="H7825">
        <v>0</v>
      </c>
      <c r="I7825">
        <v>0</v>
      </c>
      <c r="J7825">
        <v>7</v>
      </c>
      <c r="K7825">
        <v>0</v>
      </c>
      <c r="L7825" t="s">
        <v>20</v>
      </c>
      <c r="M7825" t="s">
        <v>482</v>
      </c>
      <c r="N7825" t="s">
        <v>453</v>
      </c>
      <c r="O7825" t="s">
        <v>22</v>
      </c>
      <c r="P7825" t="s">
        <v>23</v>
      </c>
      <c r="Q7825" t="s">
        <v>24</v>
      </c>
    </row>
    <row r="7826" spans="1:17" x14ac:dyDescent="0.2">
      <c r="A7826" s="2">
        <v>38077</v>
      </c>
      <c r="B7826" t="s">
        <v>52</v>
      </c>
      <c r="C7826" t="s">
        <v>89</v>
      </c>
      <c r="D7826" t="s">
        <v>50</v>
      </c>
      <c r="E7826" t="s">
        <v>50</v>
      </c>
      <c r="F7826">
        <v>20</v>
      </c>
      <c r="G7826">
        <v>6</v>
      </c>
      <c r="H7826">
        <v>0</v>
      </c>
      <c r="I7826">
        <v>0</v>
      </c>
      <c r="J7826">
        <v>1</v>
      </c>
      <c r="K7826">
        <v>0</v>
      </c>
      <c r="L7826" t="s">
        <v>28</v>
      </c>
      <c r="M7826" t="s">
        <v>522</v>
      </c>
      <c r="N7826" t="s">
        <v>52</v>
      </c>
      <c r="O7826" t="s">
        <v>22</v>
      </c>
      <c r="P7826" t="s">
        <v>23</v>
      </c>
      <c r="Q7826" t="s">
        <v>24</v>
      </c>
    </row>
    <row r="7827" spans="1:17" x14ac:dyDescent="0.2">
      <c r="A7827" s="2">
        <v>38077</v>
      </c>
      <c r="B7827" t="s">
        <v>602</v>
      </c>
      <c r="C7827" t="s">
        <v>402</v>
      </c>
      <c r="D7827" t="s">
        <v>115</v>
      </c>
      <c r="E7827" t="s">
        <v>115</v>
      </c>
      <c r="F7827">
        <v>135</v>
      </c>
      <c r="G7827">
        <v>58</v>
      </c>
      <c r="H7827">
        <v>0</v>
      </c>
      <c r="I7827">
        <v>0</v>
      </c>
      <c r="J7827">
        <v>0</v>
      </c>
      <c r="K7827">
        <v>0</v>
      </c>
      <c r="L7827" t="s">
        <v>20</v>
      </c>
      <c r="M7827" t="s">
        <v>603</v>
      </c>
      <c r="N7827" t="s">
        <v>602</v>
      </c>
      <c r="O7827" t="s">
        <v>22</v>
      </c>
      <c r="P7827" t="s">
        <v>23</v>
      </c>
      <c r="Q7827" t="s">
        <v>30</v>
      </c>
    </row>
    <row r="7828" spans="1:17" x14ac:dyDescent="0.2">
      <c r="A7828" s="2">
        <v>38077</v>
      </c>
      <c r="B7828" t="s">
        <v>128</v>
      </c>
      <c r="C7828" t="s">
        <v>136</v>
      </c>
      <c r="D7828" t="s">
        <v>36</v>
      </c>
      <c r="E7828" t="s">
        <v>36</v>
      </c>
      <c r="F7828">
        <v>32</v>
      </c>
      <c r="G7828">
        <v>75</v>
      </c>
      <c r="H7828">
        <v>0</v>
      </c>
      <c r="I7828">
        <v>0</v>
      </c>
      <c r="J7828">
        <v>0</v>
      </c>
      <c r="K7828">
        <v>2</v>
      </c>
      <c r="L7828" t="s">
        <v>28</v>
      </c>
      <c r="M7828" t="s">
        <v>130</v>
      </c>
      <c r="N7828" t="s">
        <v>128</v>
      </c>
      <c r="O7828" t="s">
        <v>22</v>
      </c>
      <c r="P7828" t="s">
        <v>23</v>
      </c>
      <c r="Q7828" t="s">
        <v>41</v>
      </c>
    </row>
    <row r="7829" spans="1:17" x14ac:dyDescent="0.2">
      <c r="A7829" s="2">
        <v>38077</v>
      </c>
      <c r="B7829" t="s">
        <v>583</v>
      </c>
      <c r="C7829" t="s">
        <v>363</v>
      </c>
      <c r="D7829" t="s">
        <v>115</v>
      </c>
      <c r="E7829" t="s">
        <v>115</v>
      </c>
      <c r="F7829">
        <v>96</v>
      </c>
      <c r="G7829">
        <v>97</v>
      </c>
      <c r="H7829">
        <v>0</v>
      </c>
      <c r="I7829">
        <v>0</v>
      </c>
      <c r="J7829">
        <v>3</v>
      </c>
      <c r="K7829">
        <v>1</v>
      </c>
      <c r="L7829" t="s">
        <v>20</v>
      </c>
      <c r="M7829" t="s">
        <v>584</v>
      </c>
      <c r="N7829" t="s">
        <v>583</v>
      </c>
      <c r="O7829" t="s">
        <v>22</v>
      </c>
      <c r="P7829" t="s">
        <v>23</v>
      </c>
      <c r="Q7829" t="s">
        <v>24</v>
      </c>
    </row>
    <row r="7830" spans="1:17" x14ac:dyDescent="0.2">
      <c r="A7830" s="2">
        <v>38077</v>
      </c>
      <c r="B7830" t="s">
        <v>18</v>
      </c>
      <c r="C7830" t="s">
        <v>32</v>
      </c>
      <c r="D7830" t="s">
        <v>19</v>
      </c>
      <c r="E7830" t="s">
        <v>19</v>
      </c>
      <c r="F7830">
        <v>23</v>
      </c>
      <c r="G7830">
        <v>54</v>
      </c>
      <c r="H7830">
        <v>0</v>
      </c>
      <c r="I7830">
        <v>0</v>
      </c>
      <c r="J7830">
        <v>0</v>
      </c>
      <c r="K7830">
        <v>3</v>
      </c>
      <c r="L7830" t="s">
        <v>20</v>
      </c>
      <c r="M7830" t="s">
        <v>64</v>
      </c>
      <c r="N7830" t="s">
        <v>18</v>
      </c>
      <c r="O7830" t="s">
        <v>22</v>
      </c>
      <c r="P7830" t="s">
        <v>23</v>
      </c>
      <c r="Q7830" t="s">
        <v>41</v>
      </c>
    </row>
    <row r="7831" spans="1:17" x14ac:dyDescent="0.2">
      <c r="A7831" s="2">
        <v>38077</v>
      </c>
      <c r="B7831" t="s">
        <v>425</v>
      </c>
      <c r="C7831" t="s">
        <v>464</v>
      </c>
      <c r="D7831" t="s">
        <v>115</v>
      </c>
      <c r="E7831" t="s">
        <v>115</v>
      </c>
      <c r="F7831">
        <v>95</v>
      </c>
      <c r="G7831">
        <v>113</v>
      </c>
      <c r="H7831">
        <v>0</v>
      </c>
      <c r="I7831">
        <v>0</v>
      </c>
      <c r="J7831">
        <v>0</v>
      </c>
      <c r="K7831">
        <v>2</v>
      </c>
      <c r="L7831" t="s">
        <v>20</v>
      </c>
      <c r="M7831" t="s">
        <v>1133</v>
      </c>
      <c r="N7831" t="s">
        <v>425</v>
      </c>
      <c r="O7831" t="s">
        <v>22</v>
      </c>
      <c r="P7831" t="s">
        <v>23</v>
      </c>
      <c r="Q7831" t="s">
        <v>41</v>
      </c>
    </row>
    <row r="7832" spans="1:17" x14ac:dyDescent="0.2">
      <c r="A7832" s="2">
        <v>38077</v>
      </c>
      <c r="B7832" t="s">
        <v>389</v>
      </c>
      <c r="C7832" t="s">
        <v>114</v>
      </c>
      <c r="D7832" t="s">
        <v>115</v>
      </c>
      <c r="E7832" t="s">
        <v>115</v>
      </c>
      <c r="F7832">
        <v>131</v>
      </c>
      <c r="G7832">
        <v>63</v>
      </c>
      <c r="H7832">
        <v>0</v>
      </c>
      <c r="I7832">
        <v>0</v>
      </c>
      <c r="J7832">
        <v>0</v>
      </c>
      <c r="K7832">
        <v>3</v>
      </c>
      <c r="L7832" t="s">
        <v>20</v>
      </c>
      <c r="M7832" t="s">
        <v>720</v>
      </c>
      <c r="N7832" t="s">
        <v>389</v>
      </c>
      <c r="O7832" t="s">
        <v>22</v>
      </c>
      <c r="P7832" t="s">
        <v>23</v>
      </c>
      <c r="Q7832" t="s">
        <v>41</v>
      </c>
    </row>
    <row r="7833" spans="1:17" x14ac:dyDescent="0.2">
      <c r="A7833" s="2">
        <v>38079</v>
      </c>
      <c r="B7833" t="s">
        <v>700</v>
      </c>
      <c r="C7833" t="s">
        <v>532</v>
      </c>
      <c r="D7833" t="s">
        <v>27</v>
      </c>
      <c r="E7833" t="s">
        <v>27</v>
      </c>
      <c r="F7833">
        <v>171</v>
      </c>
      <c r="G7833">
        <v>175</v>
      </c>
      <c r="H7833">
        <v>0</v>
      </c>
      <c r="I7833">
        <v>0</v>
      </c>
      <c r="J7833">
        <v>2</v>
      </c>
      <c r="K7833">
        <v>1</v>
      </c>
      <c r="L7833" t="s">
        <v>28</v>
      </c>
      <c r="M7833" t="s">
        <v>826</v>
      </c>
      <c r="N7833" t="s">
        <v>700</v>
      </c>
      <c r="O7833" t="s">
        <v>22</v>
      </c>
      <c r="P7833" t="s">
        <v>23</v>
      </c>
      <c r="Q7833" t="s">
        <v>24</v>
      </c>
    </row>
    <row r="7834" spans="1:17" x14ac:dyDescent="0.2">
      <c r="A7834" s="2">
        <v>38080</v>
      </c>
      <c r="B7834" t="s">
        <v>355</v>
      </c>
      <c r="C7834" t="s">
        <v>354</v>
      </c>
      <c r="D7834" t="s">
        <v>57</v>
      </c>
      <c r="E7834" t="s">
        <v>57</v>
      </c>
      <c r="F7834">
        <v>160</v>
      </c>
      <c r="G7834">
        <v>157</v>
      </c>
      <c r="H7834">
        <v>0</v>
      </c>
      <c r="I7834">
        <v>0</v>
      </c>
      <c r="J7834">
        <v>1</v>
      </c>
      <c r="K7834">
        <v>2</v>
      </c>
      <c r="L7834" t="s">
        <v>28</v>
      </c>
      <c r="M7834" t="s">
        <v>1134</v>
      </c>
      <c r="N7834" t="s">
        <v>355</v>
      </c>
      <c r="O7834" t="s">
        <v>22</v>
      </c>
      <c r="P7834" t="s">
        <v>23</v>
      </c>
      <c r="Q7834" t="s">
        <v>41</v>
      </c>
    </row>
    <row r="7835" spans="1:17" x14ac:dyDescent="0.2">
      <c r="A7835" s="2">
        <v>38083</v>
      </c>
      <c r="B7835" t="s">
        <v>355</v>
      </c>
      <c r="C7835" t="s">
        <v>354</v>
      </c>
      <c r="D7835" t="s">
        <v>57</v>
      </c>
      <c r="E7835" t="s">
        <v>57</v>
      </c>
      <c r="F7835">
        <v>160</v>
      </c>
      <c r="G7835">
        <v>157</v>
      </c>
      <c r="H7835">
        <v>0</v>
      </c>
      <c r="I7835">
        <v>0</v>
      </c>
      <c r="J7835">
        <v>1</v>
      </c>
      <c r="K7835">
        <v>2</v>
      </c>
      <c r="L7835" t="s">
        <v>28</v>
      </c>
      <c r="M7835" t="s">
        <v>1134</v>
      </c>
      <c r="N7835" t="s">
        <v>355</v>
      </c>
      <c r="O7835" t="s">
        <v>22</v>
      </c>
      <c r="P7835" t="s">
        <v>23</v>
      </c>
      <c r="Q7835" t="s">
        <v>41</v>
      </c>
    </row>
    <row r="7836" spans="1:17" x14ac:dyDescent="0.2">
      <c r="A7836" s="2">
        <v>38084</v>
      </c>
      <c r="B7836" t="s">
        <v>304</v>
      </c>
      <c r="C7836" t="s">
        <v>531</v>
      </c>
      <c r="D7836" t="s">
        <v>27</v>
      </c>
      <c r="E7836" t="s">
        <v>27</v>
      </c>
      <c r="F7836">
        <v>50</v>
      </c>
      <c r="G7836">
        <v>127</v>
      </c>
      <c r="H7836">
        <v>0</v>
      </c>
      <c r="I7836">
        <v>0</v>
      </c>
      <c r="J7836">
        <v>0</v>
      </c>
      <c r="K7836">
        <v>0</v>
      </c>
      <c r="L7836" t="s">
        <v>28</v>
      </c>
      <c r="M7836" t="s">
        <v>1135</v>
      </c>
      <c r="N7836" t="s">
        <v>304</v>
      </c>
      <c r="O7836" t="s">
        <v>22</v>
      </c>
      <c r="P7836" t="s">
        <v>23</v>
      </c>
      <c r="Q7836" t="s">
        <v>30</v>
      </c>
    </row>
    <row r="7837" spans="1:17" x14ac:dyDescent="0.2">
      <c r="A7837" s="2">
        <v>38088</v>
      </c>
      <c r="B7837" t="s">
        <v>296</v>
      </c>
      <c r="C7837" t="s">
        <v>46</v>
      </c>
      <c r="D7837" t="s">
        <v>36</v>
      </c>
      <c r="E7837" t="s">
        <v>36</v>
      </c>
      <c r="F7837">
        <v>128</v>
      </c>
      <c r="G7837">
        <v>117</v>
      </c>
      <c r="H7837">
        <v>0</v>
      </c>
      <c r="I7837">
        <v>0</v>
      </c>
      <c r="J7837">
        <v>2</v>
      </c>
      <c r="K7837">
        <v>0</v>
      </c>
      <c r="L7837" t="s">
        <v>28</v>
      </c>
      <c r="M7837" t="s">
        <v>399</v>
      </c>
      <c r="N7837" t="s">
        <v>296</v>
      </c>
      <c r="O7837" t="s">
        <v>22</v>
      </c>
      <c r="P7837" t="s">
        <v>23</v>
      </c>
      <c r="Q7837" t="s">
        <v>24</v>
      </c>
    </row>
    <row r="7838" spans="1:17" x14ac:dyDescent="0.2">
      <c r="A7838" s="2">
        <v>38091</v>
      </c>
      <c r="B7838" t="s">
        <v>737</v>
      </c>
      <c r="C7838" t="s">
        <v>182</v>
      </c>
      <c r="D7838" t="s">
        <v>50</v>
      </c>
      <c r="E7838" t="s">
        <v>115</v>
      </c>
      <c r="F7838">
        <v>147</v>
      </c>
      <c r="G7838">
        <v>67</v>
      </c>
      <c r="H7838">
        <v>0</v>
      </c>
      <c r="I7838">
        <v>0</v>
      </c>
      <c r="J7838">
        <v>0</v>
      </c>
      <c r="K7838">
        <v>0</v>
      </c>
      <c r="L7838" t="s">
        <v>28</v>
      </c>
      <c r="M7838" t="s">
        <v>1136</v>
      </c>
      <c r="N7838" t="s">
        <v>106</v>
      </c>
      <c r="O7838" t="s">
        <v>122</v>
      </c>
      <c r="P7838" t="s">
        <v>23</v>
      </c>
      <c r="Q7838" t="s">
        <v>30</v>
      </c>
    </row>
    <row r="7839" spans="1:17" x14ac:dyDescent="0.2">
      <c r="A7839" s="2">
        <v>38095</v>
      </c>
      <c r="B7839" t="s">
        <v>296</v>
      </c>
      <c r="C7839" t="s">
        <v>378</v>
      </c>
      <c r="D7839" t="s">
        <v>36</v>
      </c>
      <c r="E7839" t="s">
        <v>36</v>
      </c>
      <c r="F7839">
        <v>131</v>
      </c>
      <c r="G7839">
        <v>123</v>
      </c>
      <c r="H7839">
        <v>0</v>
      </c>
      <c r="I7839">
        <v>0</v>
      </c>
      <c r="J7839">
        <v>2</v>
      </c>
      <c r="K7839">
        <v>0</v>
      </c>
      <c r="L7839" t="s">
        <v>716</v>
      </c>
      <c r="M7839" t="s">
        <v>399</v>
      </c>
      <c r="N7839" t="s">
        <v>296</v>
      </c>
      <c r="O7839" t="s">
        <v>22</v>
      </c>
      <c r="P7839" t="s">
        <v>23</v>
      </c>
      <c r="Q7839" t="s">
        <v>24</v>
      </c>
    </row>
    <row r="7840" spans="1:17" x14ac:dyDescent="0.2">
      <c r="A7840" s="2">
        <v>38096</v>
      </c>
      <c r="B7840" t="s">
        <v>380</v>
      </c>
      <c r="C7840" t="s">
        <v>469</v>
      </c>
      <c r="D7840" t="s">
        <v>36</v>
      </c>
      <c r="E7840" t="s">
        <v>115</v>
      </c>
      <c r="F7840">
        <v>107</v>
      </c>
      <c r="G7840">
        <v>89</v>
      </c>
      <c r="H7840">
        <v>0</v>
      </c>
      <c r="I7840">
        <v>0</v>
      </c>
      <c r="J7840">
        <v>1</v>
      </c>
      <c r="K7840">
        <v>2</v>
      </c>
      <c r="L7840" t="s">
        <v>28</v>
      </c>
      <c r="M7840" t="s">
        <v>381</v>
      </c>
      <c r="N7840" t="s">
        <v>380</v>
      </c>
      <c r="O7840" t="s">
        <v>22</v>
      </c>
      <c r="P7840" t="s">
        <v>23</v>
      </c>
      <c r="Q7840" t="s">
        <v>41</v>
      </c>
    </row>
    <row r="7841" spans="1:17" x14ac:dyDescent="0.2">
      <c r="A7841" s="2">
        <v>38098</v>
      </c>
      <c r="B7841" t="s">
        <v>380</v>
      </c>
      <c r="C7841" t="s">
        <v>469</v>
      </c>
      <c r="D7841" t="s">
        <v>36</v>
      </c>
      <c r="E7841" t="s">
        <v>115</v>
      </c>
      <c r="F7841">
        <v>107</v>
      </c>
      <c r="G7841">
        <v>89</v>
      </c>
      <c r="H7841">
        <v>0</v>
      </c>
      <c r="I7841">
        <v>0</v>
      </c>
      <c r="J7841">
        <v>0</v>
      </c>
      <c r="K7841">
        <v>0</v>
      </c>
      <c r="L7841" t="s">
        <v>28</v>
      </c>
      <c r="M7841" t="s">
        <v>381</v>
      </c>
      <c r="N7841" t="s">
        <v>380</v>
      </c>
      <c r="O7841" t="s">
        <v>22</v>
      </c>
      <c r="P7841" t="s">
        <v>23</v>
      </c>
      <c r="Q7841" t="s">
        <v>30</v>
      </c>
    </row>
    <row r="7842" spans="1:17" x14ac:dyDescent="0.2">
      <c r="A7842" s="2">
        <v>38102</v>
      </c>
      <c r="B7842" t="s">
        <v>94</v>
      </c>
      <c r="C7842" t="s">
        <v>143</v>
      </c>
      <c r="D7842" t="s">
        <v>50</v>
      </c>
      <c r="E7842" t="s">
        <v>115</v>
      </c>
      <c r="F7842">
        <v>72</v>
      </c>
      <c r="G7842">
        <v>26</v>
      </c>
      <c r="H7842">
        <v>0</v>
      </c>
      <c r="I7842">
        <v>0</v>
      </c>
      <c r="J7842">
        <v>3</v>
      </c>
      <c r="K7842">
        <v>2</v>
      </c>
      <c r="L7842" t="s">
        <v>28</v>
      </c>
      <c r="M7842" t="s">
        <v>808</v>
      </c>
      <c r="N7842" t="s">
        <v>94</v>
      </c>
      <c r="O7842" t="s">
        <v>22</v>
      </c>
      <c r="P7842" t="s">
        <v>23</v>
      </c>
      <c r="Q7842" t="s">
        <v>24</v>
      </c>
    </row>
    <row r="7843" spans="1:17" x14ac:dyDescent="0.2">
      <c r="A7843" s="2">
        <v>38105</v>
      </c>
      <c r="B7843" t="s">
        <v>150</v>
      </c>
      <c r="C7843" t="s">
        <v>182</v>
      </c>
      <c r="D7843" t="s">
        <v>36</v>
      </c>
      <c r="E7843" t="s">
        <v>115</v>
      </c>
      <c r="F7843">
        <v>54</v>
      </c>
      <c r="G7843">
        <v>67</v>
      </c>
      <c r="H7843">
        <v>0</v>
      </c>
      <c r="I7843">
        <v>0</v>
      </c>
      <c r="J7843">
        <v>0</v>
      </c>
      <c r="K7843">
        <v>1</v>
      </c>
      <c r="L7843" t="s">
        <v>28</v>
      </c>
      <c r="M7843" t="s">
        <v>1137</v>
      </c>
      <c r="N7843" t="s">
        <v>67</v>
      </c>
      <c r="O7843" t="s">
        <v>122</v>
      </c>
      <c r="P7843" t="s">
        <v>23</v>
      </c>
      <c r="Q7843" t="s">
        <v>41</v>
      </c>
    </row>
    <row r="7844" spans="1:17" x14ac:dyDescent="0.2">
      <c r="A7844" s="2">
        <v>38105</v>
      </c>
      <c r="B7844" t="s">
        <v>286</v>
      </c>
      <c r="C7844" t="s">
        <v>583</v>
      </c>
      <c r="D7844" t="s">
        <v>50</v>
      </c>
      <c r="E7844" t="s">
        <v>115</v>
      </c>
      <c r="F7844">
        <v>114</v>
      </c>
      <c r="G7844">
        <v>86</v>
      </c>
      <c r="H7844">
        <v>0</v>
      </c>
      <c r="I7844">
        <v>0</v>
      </c>
      <c r="J7844">
        <v>1</v>
      </c>
      <c r="K7844">
        <v>0</v>
      </c>
      <c r="L7844" t="s">
        <v>28</v>
      </c>
      <c r="M7844" t="s">
        <v>359</v>
      </c>
      <c r="N7844" t="s">
        <v>286</v>
      </c>
      <c r="O7844" t="s">
        <v>22</v>
      </c>
      <c r="P7844" t="s">
        <v>23</v>
      </c>
      <c r="Q7844" t="s">
        <v>24</v>
      </c>
    </row>
    <row r="7845" spans="1:17" x14ac:dyDescent="0.2">
      <c r="A7845" s="2">
        <v>38105</v>
      </c>
      <c r="B7845" t="s">
        <v>69</v>
      </c>
      <c r="C7845" t="s">
        <v>97</v>
      </c>
      <c r="D7845" t="s">
        <v>50</v>
      </c>
      <c r="E7845" t="s">
        <v>50</v>
      </c>
      <c r="F7845">
        <v>69</v>
      </c>
      <c r="G7845">
        <v>156</v>
      </c>
      <c r="H7845">
        <v>0</v>
      </c>
      <c r="I7845">
        <v>0</v>
      </c>
      <c r="J7845">
        <v>4</v>
      </c>
      <c r="K7845">
        <v>1</v>
      </c>
      <c r="L7845" t="s">
        <v>28</v>
      </c>
      <c r="M7845" t="s">
        <v>974</v>
      </c>
      <c r="N7845" t="s">
        <v>69</v>
      </c>
      <c r="O7845" t="s">
        <v>22</v>
      </c>
      <c r="P7845" t="s">
        <v>23</v>
      </c>
      <c r="Q7845" t="s">
        <v>24</v>
      </c>
    </row>
    <row r="7846" spans="1:17" x14ac:dyDescent="0.2">
      <c r="A7846" s="2">
        <v>38105</v>
      </c>
      <c r="B7846" t="s">
        <v>317</v>
      </c>
      <c r="C7846" t="s">
        <v>73</v>
      </c>
      <c r="D7846" t="s">
        <v>50</v>
      </c>
      <c r="E7846" t="s">
        <v>50</v>
      </c>
      <c r="F7846">
        <v>83</v>
      </c>
      <c r="G7846">
        <v>104</v>
      </c>
      <c r="H7846">
        <v>0</v>
      </c>
      <c r="I7846">
        <v>0</v>
      </c>
      <c r="J7846">
        <v>1</v>
      </c>
      <c r="K7846">
        <v>0</v>
      </c>
      <c r="L7846" t="s">
        <v>28</v>
      </c>
      <c r="M7846" t="s">
        <v>394</v>
      </c>
      <c r="N7846" t="s">
        <v>317</v>
      </c>
      <c r="O7846" t="s">
        <v>22</v>
      </c>
      <c r="P7846" t="s">
        <v>23</v>
      </c>
      <c r="Q7846" t="s">
        <v>24</v>
      </c>
    </row>
    <row r="7847" spans="1:17" x14ac:dyDescent="0.2">
      <c r="A7847" s="2">
        <v>38105</v>
      </c>
      <c r="B7847" t="s">
        <v>147</v>
      </c>
      <c r="C7847" t="s">
        <v>180</v>
      </c>
      <c r="D7847" t="s">
        <v>50</v>
      </c>
      <c r="E7847" t="s">
        <v>50</v>
      </c>
      <c r="F7847">
        <v>16</v>
      </c>
      <c r="G7847">
        <v>8</v>
      </c>
      <c r="H7847">
        <v>0</v>
      </c>
      <c r="I7847">
        <v>0</v>
      </c>
      <c r="J7847">
        <v>2</v>
      </c>
      <c r="K7847">
        <v>3</v>
      </c>
      <c r="L7847" t="s">
        <v>28</v>
      </c>
      <c r="M7847" t="s">
        <v>148</v>
      </c>
      <c r="N7847" t="s">
        <v>147</v>
      </c>
      <c r="O7847" t="s">
        <v>22</v>
      </c>
      <c r="P7847" t="s">
        <v>23</v>
      </c>
      <c r="Q7847" t="s">
        <v>41</v>
      </c>
    </row>
    <row r="7848" spans="1:17" x14ac:dyDescent="0.2">
      <c r="A7848" s="2">
        <v>38105</v>
      </c>
      <c r="B7848" t="s">
        <v>646</v>
      </c>
      <c r="C7848" t="s">
        <v>70</v>
      </c>
      <c r="D7848" t="s">
        <v>50</v>
      </c>
      <c r="E7848" t="s">
        <v>50</v>
      </c>
      <c r="F7848">
        <v>63</v>
      </c>
      <c r="G7848">
        <v>42</v>
      </c>
      <c r="H7848">
        <v>0</v>
      </c>
      <c r="I7848">
        <v>0</v>
      </c>
      <c r="J7848">
        <v>1</v>
      </c>
      <c r="K7848">
        <v>0</v>
      </c>
      <c r="L7848" t="s">
        <v>28</v>
      </c>
      <c r="M7848" t="s">
        <v>909</v>
      </c>
      <c r="N7848" t="s">
        <v>646</v>
      </c>
      <c r="O7848" t="s">
        <v>22</v>
      </c>
      <c r="P7848" t="s">
        <v>23</v>
      </c>
      <c r="Q7848" t="s">
        <v>24</v>
      </c>
    </row>
    <row r="7849" spans="1:17" x14ac:dyDescent="0.2">
      <c r="A7849" s="2">
        <v>38105</v>
      </c>
      <c r="B7849" t="s">
        <v>87</v>
      </c>
      <c r="C7849" t="s">
        <v>120</v>
      </c>
      <c r="D7849" t="s">
        <v>50</v>
      </c>
      <c r="E7849" t="s">
        <v>36</v>
      </c>
      <c r="F7849">
        <v>38</v>
      </c>
      <c r="G7849">
        <v>13</v>
      </c>
      <c r="H7849">
        <v>0</v>
      </c>
      <c r="I7849">
        <v>0</v>
      </c>
      <c r="J7849">
        <v>3</v>
      </c>
      <c r="K7849">
        <v>0</v>
      </c>
      <c r="L7849" t="s">
        <v>28</v>
      </c>
      <c r="M7849" t="s">
        <v>88</v>
      </c>
      <c r="N7849" t="s">
        <v>87</v>
      </c>
      <c r="O7849" t="s">
        <v>22</v>
      </c>
      <c r="P7849" t="s">
        <v>23</v>
      </c>
      <c r="Q7849" t="s">
        <v>24</v>
      </c>
    </row>
    <row r="7850" spans="1:17" x14ac:dyDescent="0.2">
      <c r="A7850" s="2">
        <v>38105</v>
      </c>
      <c r="B7850" t="s">
        <v>107</v>
      </c>
      <c r="C7850" t="s">
        <v>42</v>
      </c>
      <c r="D7850" t="s">
        <v>19</v>
      </c>
      <c r="E7850" t="s">
        <v>19</v>
      </c>
      <c r="F7850">
        <v>71</v>
      </c>
      <c r="G7850">
        <v>81</v>
      </c>
      <c r="H7850">
        <v>0</v>
      </c>
      <c r="I7850">
        <v>0</v>
      </c>
      <c r="J7850">
        <v>1</v>
      </c>
      <c r="K7850">
        <v>1</v>
      </c>
      <c r="L7850" t="s">
        <v>28</v>
      </c>
      <c r="M7850" t="s">
        <v>761</v>
      </c>
      <c r="N7850" t="s">
        <v>107</v>
      </c>
      <c r="O7850" t="s">
        <v>22</v>
      </c>
      <c r="P7850" t="s">
        <v>23</v>
      </c>
      <c r="Q7850" t="s">
        <v>30</v>
      </c>
    </row>
    <row r="7851" spans="1:17" x14ac:dyDescent="0.2">
      <c r="A7851" s="2">
        <v>38105</v>
      </c>
      <c r="B7851" t="s">
        <v>293</v>
      </c>
      <c r="C7851" t="s">
        <v>143</v>
      </c>
      <c r="D7851" t="s">
        <v>50</v>
      </c>
      <c r="E7851" t="s">
        <v>115</v>
      </c>
      <c r="F7851">
        <v>9</v>
      </c>
      <c r="G7851">
        <v>26</v>
      </c>
      <c r="H7851">
        <v>0</v>
      </c>
      <c r="I7851">
        <v>0</v>
      </c>
      <c r="J7851">
        <v>0</v>
      </c>
      <c r="K7851">
        <v>1</v>
      </c>
      <c r="L7851" t="s">
        <v>28</v>
      </c>
      <c r="M7851" t="s">
        <v>478</v>
      </c>
      <c r="N7851" t="s">
        <v>293</v>
      </c>
      <c r="O7851" t="s">
        <v>22</v>
      </c>
      <c r="P7851" t="s">
        <v>23</v>
      </c>
      <c r="Q7851" t="s">
        <v>41</v>
      </c>
    </row>
    <row r="7852" spans="1:17" x14ac:dyDescent="0.2">
      <c r="A7852" s="2">
        <v>38105</v>
      </c>
      <c r="B7852" t="s">
        <v>72</v>
      </c>
      <c r="C7852" t="s">
        <v>104</v>
      </c>
      <c r="D7852" t="s">
        <v>50</v>
      </c>
      <c r="E7852" t="s">
        <v>50</v>
      </c>
      <c r="F7852">
        <v>14</v>
      </c>
      <c r="G7852">
        <v>61</v>
      </c>
      <c r="H7852">
        <v>0</v>
      </c>
      <c r="I7852">
        <v>0</v>
      </c>
      <c r="J7852">
        <v>1</v>
      </c>
      <c r="K7852">
        <v>0</v>
      </c>
      <c r="L7852" t="s">
        <v>28</v>
      </c>
      <c r="M7852" t="s">
        <v>74</v>
      </c>
      <c r="N7852" t="s">
        <v>72</v>
      </c>
      <c r="O7852" t="s">
        <v>22</v>
      </c>
      <c r="P7852" t="s">
        <v>23</v>
      </c>
      <c r="Q7852" t="s">
        <v>24</v>
      </c>
    </row>
    <row r="7853" spans="1:17" x14ac:dyDescent="0.2">
      <c r="A7853" s="2">
        <v>38105</v>
      </c>
      <c r="B7853" t="s">
        <v>210</v>
      </c>
      <c r="C7853" t="s">
        <v>43</v>
      </c>
      <c r="D7853" t="s">
        <v>27</v>
      </c>
      <c r="E7853" t="s">
        <v>19</v>
      </c>
      <c r="F7853">
        <v>101</v>
      </c>
      <c r="G7853">
        <v>37</v>
      </c>
      <c r="H7853">
        <v>0</v>
      </c>
      <c r="I7853">
        <v>0</v>
      </c>
      <c r="J7853">
        <v>0</v>
      </c>
      <c r="K7853">
        <v>2</v>
      </c>
      <c r="L7853" t="s">
        <v>28</v>
      </c>
      <c r="M7853" t="s">
        <v>160</v>
      </c>
      <c r="N7853" t="s">
        <v>77</v>
      </c>
      <c r="O7853" t="s">
        <v>122</v>
      </c>
      <c r="P7853" t="s">
        <v>23</v>
      </c>
      <c r="Q7853" t="s">
        <v>41</v>
      </c>
    </row>
    <row r="7854" spans="1:17" x14ac:dyDescent="0.2">
      <c r="A7854" s="2">
        <v>38105</v>
      </c>
      <c r="B7854" t="s">
        <v>81</v>
      </c>
      <c r="C7854" t="s">
        <v>85</v>
      </c>
      <c r="D7854" t="s">
        <v>50</v>
      </c>
      <c r="E7854" t="s">
        <v>50</v>
      </c>
      <c r="F7854">
        <v>68</v>
      </c>
      <c r="G7854">
        <v>93</v>
      </c>
      <c r="H7854">
        <v>0</v>
      </c>
      <c r="I7854">
        <v>0</v>
      </c>
      <c r="J7854">
        <v>1</v>
      </c>
      <c r="K7854">
        <v>1</v>
      </c>
      <c r="L7854" t="s">
        <v>28</v>
      </c>
      <c r="M7854" t="s">
        <v>83</v>
      </c>
      <c r="N7854" t="s">
        <v>81</v>
      </c>
      <c r="O7854" t="s">
        <v>22</v>
      </c>
      <c r="P7854" t="s">
        <v>23</v>
      </c>
      <c r="Q7854" t="s">
        <v>30</v>
      </c>
    </row>
    <row r="7855" spans="1:17" x14ac:dyDescent="0.2">
      <c r="A7855" s="2">
        <v>38105</v>
      </c>
      <c r="B7855" t="s">
        <v>199</v>
      </c>
      <c r="C7855" t="s">
        <v>267</v>
      </c>
      <c r="D7855" t="s">
        <v>36</v>
      </c>
      <c r="E7855" t="s">
        <v>36</v>
      </c>
      <c r="F7855">
        <v>84</v>
      </c>
      <c r="G7855">
        <v>90</v>
      </c>
      <c r="H7855">
        <v>0</v>
      </c>
      <c r="I7855">
        <v>0</v>
      </c>
      <c r="J7855">
        <v>1</v>
      </c>
      <c r="K7855">
        <v>1</v>
      </c>
      <c r="L7855" t="s">
        <v>28</v>
      </c>
      <c r="M7855" t="s">
        <v>220</v>
      </c>
      <c r="N7855" t="s">
        <v>199</v>
      </c>
      <c r="O7855" t="s">
        <v>22</v>
      </c>
      <c r="P7855" t="s">
        <v>23</v>
      </c>
      <c r="Q7855" t="s">
        <v>30</v>
      </c>
    </row>
    <row r="7856" spans="1:17" x14ac:dyDescent="0.2">
      <c r="A7856" s="2">
        <v>38105</v>
      </c>
      <c r="B7856" t="s">
        <v>304</v>
      </c>
      <c r="C7856" t="s">
        <v>31</v>
      </c>
      <c r="D7856" t="s">
        <v>27</v>
      </c>
      <c r="E7856" t="s">
        <v>19</v>
      </c>
      <c r="F7856">
        <v>52</v>
      </c>
      <c r="G7856">
        <v>41</v>
      </c>
      <c r="H7856">
        <v>0</v>
      </c>
      <c r="I7856">
        <v>0</v>
      </c>
      <c r="J7856">
        <v>1</v>
      </c>
      <c r="K7856">
        <v>1</v>
      </c>
      <c r="L7856" t="s">
        <v>28</v>
      </c>
      <c r="M7856" t="s">
        <v>833</v>
      </c>
      <c r="N7856" t="s">
        <v>77</v>
      </c>
      <c r="O7856" t="s">
        <v>122</v>
      </c>
      <c r="P7856" t="s">
        <v>23</v>
      </c>
      <c r="Q7856" t="s">
        <v>30</v>
      </c>
    </row>
    <row r="7857" spans="1:17" x14ac:dyDescent="0.2">
      <c r="A7857" s="2">
        <v>38105</v>
      </c>
      <c r="B7857" t="s">
        <v>94</v>
      </c>
      <c r="C7857" t="s">
        <v>25</v>
      </c>
      <c r="D7857" t="s">
        <v>50</v>
      </c>
      <c r="E7857" t="s">
        <v>19</v>
      </c>
      <c r="F7857">
        <v>72</v>
      </c>
      <c r="G7857">
        <v>1</v>
      </c>
      <c r="H7857">
        <v>0</v>
      </c>
      <c r="I7857">
        <v>0</v>
      </c>
      <c r="J7857">
        <v>1</v>
      </c>
      <c r="K7857">
        <v>4</v>
      </c>
      <c r="L7857" t="s">
        <v>28</v>
      </c>
      <c r="M7857" t="s">
        <v>96</v>
      </c>
      <c r="N7857" t="s">
        <v>94</v>
      </c>
      <c r="O7857" t="s">
        <v>22</v>
      </c>
      <c r="P7857" t="s">
        <v>23</v>
      </c>
      <c r="Q7857" t="s">
        <v>41</v>
      </c>
    </row>
    <row r="7858" spans="1:17" x14ac:dyDescent="0.2">
      <c r="A7858" s="2">
        <v>38105</v>
      </c>
      <c r="B7858" t="s">
        <v>123</v>
      </c>
      <c r="C7858" t="s">
        <v>384</v>
      </c>
      <c r="D7858" t="s">
        <v>50</v>
      </c>
      <c r="E7858" t="s">
        <v>50</v>
      </c>
      <c r="F7858">
        <v>50</v>
      </c>
      <c r="G7858">
        <v>104</v>
      </c>
      <c r="H7858">
        <v>0</v>
      </c>
      <c r="I7858">
        <v>0</v>
      </c>
      <c r="J7858">
        <v>1</v>
      </c>
      <c r="K7858">
        <v>1</v>
      </c>
      <c r="L7858" t="s">
        <v>28</v>
      </c>
      <c r="M7858" t="s">
        <v>179</v>
      </c>
      <c r="N7858" t="s">
        <v>123</v>
      </c>
      <c r="O7858" t="s">
        <v>22</v>
      </c>
      <c r="P7858" t="s">
        <v>23</v>
      </c>
      <c r="Q7858" t="s">
        <v>30</v>
      </c>
    </row>
    <row r="7859" spans="1:17" x14ac:dyDescent="0.2">
      <c r="A7859" s="2">
        <v>38105</v>
      </c>
      <c r="B7859" t="s">
        <v>119</v>
      </c>
      <c r="C7859" t="s">
        <v>106</v>
      </c>
      <c r="D7859" t="s">
        <v>50</v>
      </c>
      <c r="E7859" t="s">
        <v>50</v>
      </c>
      <c r="F7859">
        <v>11</v>
      </c>
      <c r="G7859">
        <v>3</v>
      </c>
      <c r="H7859">
        <v>0</v>
      </c>
      <c r="I7859">
        <v>0</v>
      </c>
      <c r="J7859">
        <v>1</v>
      </c>
      <c r="K7859">
        <v>1</v>
      </c>
      <c r="L7859" t="s">
        <v>28</v>
      </c>
      <c r="M7859" t="s">
        <v>667</v>
      </c>
      <c r="N7859" t="s">
        <v>119</v>
      </c>
      <c r="O7859" t="s">
        <v>22</v>
      </c>
      <c r="P7859" t="s">
        <v>23</v>
      </c>
      <c r="Q7859" t="s">
        <v>30</v>
      </c>
    </row>
    <row r="7860" spans="1:17" x14ac:dyDescent="0.2">
      <c r="A7860" s="2">
        <v>38105</v>
      </c>
      <c r="B7860" t="s">
        <v>136</v>
      </c>
      <c r="C7860" t="s">
        <v>34</v>
      </c>
      <c r="D7860" t="s">
        <v>36</v>
      </c>
      <c r="E7860" t="s">
        <v>36</v>
      </c>
      <c r="F7860">
        <v>75</v>
      </c>
      <c r="G7860">
        <v>91</v>
      </c>
      <c r="H7860">
        <v>0</v>
      </c>
      <c r="I7860">
        <v>0</v>
      </c>
      <c r="J7860">
        <v>4</v>
      </c>
      <c r="K7860">
        <v>2</v>
      </c>
      <c r="L7860" t="s">
        <v>28</v>
      </c>
      <c r="M7860" t="s">
        <v>1138</v>
      </c>
      <c r="N7860" t="s">
        <v>67</v>
      </c>
      <c r="O7860" t="s">
        <v>122</v>
      </c>
      <c r="P7860" t="s">
        <v>23</v>
      </c>
      <c r="Q7860" t="s">
        <v>24</v>
      </c>
    </row>
    <row r="7861" spans="1:17" x14ac:dyDescent="0.2">
      <c r="A7861" s="2">
        <v>38105</v>
      </c>
      <c r="B7861" t="s">
        <v>185</v>
      </c>
      <c r="C7861" t="s">
        <v>32</v>
      </c>
      <c r="D7861" t="s">
        <v>27</v>
      </c>
      <c r="E7861" t="s">
        <v>19</v>
      </c>
      <c r="F7861">
        <v>50</v>
      </c>
      <c r="G7861">
        <v>48</v>
      </c>
      <c r="H7861">
        <v>0</v>
      </c>
      <c r="I7861">
        <v>0</v>
      </c>
      <c r="J7861">
        <v>2</v>
      </c>
      <c r="K7861">
        <v>1</v>
      </c>
      <c r="L7861" t="s">
        <v>28</v>
      </c>
      <c r="M7861" t="s">
        <v>412</v>
      </c>
      <c r="N7861" t="s">
        <v>185</v>
      </c>
      <c r="O7861" t="s">
        <v>22</v>
      </c>
      <c r="P7861" t="s">
        <v>23</v>
      </c>
      <c r="Q7861" t="s">
        <v>24</v>
      </c>
    </row>
    <row r="7862" spans="1:17" x14ac:dyDescent="0.2">
      <c r="A7862" s="2">
        <v>38105</v>
      </c>
      <c r="B7862" t="s">
        <v>560</v>
      </c>
      <c r="C7862" t="s">
        <v>386</v>
      </c>
      <c r="D7862" t="s">
        <v>50</v>
      </c>
      <c r="E7862" t="s">
        <v>50</v>
      </c>
      <c r="F7862">
        <v>136</v>
      </c>
      <c r="G7862">
        <v>118</v>
      </c>
      <c r="H7862">
        <v>0</v>
      </c>
      <c r="I7862">
        <v>0</v>
      </c>
      <c r="J7862">
        <v>2</v>
      </c>
      <c r="K7862">
        <v>3</v>
      </c>
      <c r="L7862" t="s">
        <v>28</v>
      </c>
      <c r="M7862" t="s">
        <v>626</v>
      </c>
      <c r="N7862" t="s">
        <v>560</v>
      </c>
      <c r="O7862" t="s">
        <v>22</v>
      </c>
      <c r="P7862" t="s">
        <v>23</v>
      </c>
      <c r="Q7862" t="s">
        <v>41</v>
      </c>
    </row>
    <row r="7863" spans="1:17" x14ac:dyDescent="0.2">
      <c r="A7863" s="2">
        <v>38105</v>
      </c>
      <c r="B7863" t="s">
        <v>133</v>
      </c>
      <c r="C7863" t="s">
        <v>38</v>
      </c>
      <c r="D7863" t="s">
        <v>115</v>
      </c>
      <c r="E7863" t="s">
        <v>19</v>
      </c>
      <c r="F7863">
        <v>20</v>
      </c>
      <c r="G7863">
        <v>23</v>
      </c>
      <c r="H7863">
        <v>0</v>
      </c>
      <c r="I7863">
        <v>0</v>
      </c>
      <c r="J7863">
        <v>0</v>
      </c>
      <c r="K7863">
        <v>0</v>
      </c>
      <c r="L7863" t="s">
        <v>28</v>
      </c>
      <c r="M7863" t="s">
        <v>1040</v>
      </c>
      <c r="N7863" t="s">
        <v>133</v>
      </c>
      <c r="O7863" t="s">
        <v>22</v>
      </c>
      <c r="P7863" t="s">
        <v>23</v>
      </c>
      <c r="Q7863" t="s">
        <v>30</v>
      </c>
    </row>
    <row r="7864" spans="1:17" x14ac:dyDescent="0.2">
      <c r="A7864" s="2">
        <v>38105</v>
      </c>
      <c r="B7864" t="s">
        <v>101</v>
      </c>
      <c r="C7864" t="s">
        <v>76</v>
      </c>
      <c r="D7864" t="s">
        <v>50</v>
      </c>
      <c r="E7864" t="s">
        <v>50</v>
      </c>
      <c r="F7864">
        <v>52</v>
      </c>
      <c r="G7864">
        <v>60</v>
      </c>
      <c r="H7864">
        <v>0</v>
      </c>
      <c r="I7864">
        <v>0</v>
      </c>
      <c r="J7864">
        <v>0</v>
      </c>
      <c r="K7864">
        <v>0</v>
      </c>
      <c r="L7864" t="s">
        <v>28</v>
      </c>
      <c r="M7864" t="s">
        <v>331</v>
      </c>
      <c r="N7864" t="s">
        <v>101</v>
      </c>
      <c r="O7864" t="s">
        <v>22</v>
      </c>
      <c r="P7864" t="s">
        <v>23</v>
      </c>
      <c r="Q7864" t="s">
        <v>30</v>
      </c>
    </row>
    <row r="7865" spans="1:17" x14ac:dyDescent="0.2">
      <c r="A7865" s="2">
        <v>38105</v>
      </c>
      <c r="B7865" t="s">
        <v>328</v>
      </c>
      <c r="C7865" t="s">
        <v>274</v>
      </c>
      <c r="D7865" t="s">
        <v>50</v>
      </c>
      <c r="E7865" t="s">
        <v>50</v>
      </c>
      <c r="F7865">
        <v>88</v>
      </c>
      <c r="G7865">
        <v>24</v>
      </c>
      <c r="H7865">
        <v>0</v>
      </c>
      <c r="I7865">
        <v>0</v>
      </c>
      <c r="J7865">
        <v>0</v>
      </c>
      <c r="K7865">
        <v>1</v>
      </c>
      <c r="L7865" t="s">
        <v>28</v>
      </c>
      <c r="M7865" t="s">
        <v>329</v>
      </c>
      <c r="N7865" t="s">
        <v>328</v>
      </c>
      <c r="O7865" t="s">
        <v>22</v>
      </c>
      <c r="P7865" t="s">
        <v>23</v>
      </c>
      <c r="Q7865" t="s">
        <v>41</v>
      </c>
    </row>
    <row r="7866" spans="1:17" x14ac:dyDescent="0.2">
      <c r="A7866" s="2">
        <v>38105</v>
      </c>
      <c r="B7866" t="s">
        <v>110</v>
      </c>
      <c r="C7866" t="s">
        <v>39</v>
      </c>
      <c r="D7866" t="s">
        <v>36</v>
      </c>
      <c r="E7866" t="s">
        <v>19</v>
      </c>
      <c r="F7866">
        <v>30</v>
      </c>
      <c r="G7866">
        <v>5</v>
      </c>
      <c r="H7866">
        <v>0</v>
      </c>
      <c r="I7866">
        <v>0</v>
      </c>
      <c r="J7866">
        <v>0</v>
      </c>
      <c r="K7866">
        <v>1</v>
      </c>
      <c r="L7866" t="s">
        <v>28</v>
      </c>
      <c r="M7866" t="s">
        <v>112</v>
      </c>
      <c r="N7866" t="s">
        <v>110</v>
      </c>
      <c r="O7866" t="s">
        <v>22</v>
      </c>
      <c r="P7866" t="s">
        <v>23</v>
      </c>
      <c r="Q7866" t="s">
        <v>41</v>
      </c>
    </row>
    <row r="7867" spans="1:17" x14ac:dyDescent="0.2">
      <c r="A7867" s="2">
        <v>38105</v>
      </c>
      <c r="B7867" t="s">
        <v>352</v>
      </c>
      <c r="C7867" t="s">
        <v>351</v>
      </c>
      <c r="D7867" t="s">
        <v>36</v>
      </c>
      <c r="E7867" t="s">
        <v>36</v>
      </c>
      <c r="F7867">
        <v>144</v>
      </c>
      <c r="G7867">
        <v>113</v>
      </c>
      <c r="H7867">
        <v>0</v>
      </c>
      <c r="I7867">
        <v>0</v>
      </c>
      <c r="J7867">
        <v>0</v>
      </c>
      <c r="K7867">
        <v>0</v>
      </c>
      <c r="L7867" t="s">
        <v>28</v>
      </c>
      <c r="M7867" t="s">
        <v>371</v>
      </c>
      <c r="N7867" t="s">
        <v>352</v>
      </c>
      <c r="O7867" t="s">
        <v>22</v>
      </c>
      <c r="P7867" t="s">
        <v>23</v>
      </c>
      <c r="Q7867" t="s">
        <v>30</v>
      </c>
    </row>
    <row r="7868" spans="1:17" x14ac:dyDescent="0.2">
      <c r="A7868" s="2">
        <v>38105</v>
      </c>
      <c r="B7868" t="s">
        <v>126</v>
      </c>
      <c r="C7868" t="s">
        <v>153</v>
      </c>
      <c r="D7868" t="s">
        <v>50</v>
      </c>
      <c r="E7868" t="s">
        <v>50</v>
      </c>
      <c r="F7868">
        <v>5</v>
      </c>
      <c r="G7868">
        <v>33</v>
      </c>
      <c r="H7868">
        <v>0</v>
      </c>
      <c r="I7868">
        <v>0</v>
      </c>
      <c r="J7868">
        <v>4</v>
      </c>
      <c r="K7868">
        <v>0</v>
      </c>
      <c r="L7868" t="s">
        <v>28</v>
      </c>
      <c r="M7868" t="s">
        <v>330</v>
      </c>
      <c r="N7868" t="s">
        <v>126</v>
      </c>
      <c r="O7868" t="s">
        <v>22</v>
      </c>
      <c r="P7868" t="s">
        <v>23</v>
      </c>
      <c r="Q7868" t="s">
        <v>24</v>
      </c>
    </row>
    <row r="7869" spans="1:17" x14ac:dyDescent="0.2">
      <c r="A7869" s="2">
        <v>38105</v>
      </c>
      <c r="B7869" t="s">
        <v>49</v>
      </c>
      <c r="C7869" t="s">
        <v>95</v>
      </c>
      <c r="D7869" t="s">
        <v>50</v>
      </c>
      <c r="E7869" t="s">
        <v>50</v>
      </c>
      <c r="F7869">
        <v>38</v>
      </c>
      <c r="G7869">
        <v>29</v>
      </c>
      <c r="H7869">
        <v>0</v>
      </c>
      <c r="I7869">
        <v>0</v>
      </c>
      <c r="J7869">
        <v>3</v>
      </c>
      <c r="K7869">
        <v>2</v>
      </c>
      <c r="L7869" t="s">
        <v>28</v>
      </c>
      <c r="M7869" t="s">
        <v>103</v>
      </c>
      <c r="N7869" t="s">
        <v>49</v>
      </c>
      <c r="O7869" t="s">
        <v>22</v>
      </c>
      <c r="P7869" t="s">
        <v>23</v>
      </c>
      <c r="Q7869" t="s">
        <v>24</v>
      </c>
    </row>
    <row r="7870" spans="1:17" x14ac:dyDescent="0.2">
      <c r="A7870" s="2">
        <v>38105</v>
      </c>
      <c r="B7870" t="s">
        <v>531</v>
      </c>
      <c r="C7870" t="s">
        <v>700</v>
      </c>
      <c r="D7870" t="s">
        <v>27</v>
      </c>
      <c r="E7870" t="s">
        <v>27</v>
      </c>
      <c r="F7870">
        <v>127</v>
      </c>
      <c r="G7870">
        <v>159</v>
      </c>
      <c r="H7870">
        <v>0</v>
      </c>
      <c r="I7870">
        <v>0</v>
      </c>
      <c r="J7870">
        <v>4</v>
      </c>
      <c r="K7870">
        <v>1</v>
      </c>
      <c r="L7870" t="s">
        <v>28</v>
      </c>
      <c r="M7870" t="s">
        <v>534</v>
      </c>
      <c r="N7870" t="s">
        <v>531</v>
      </c>
      <c r="O7870" t="s">
        <v>22</v>
      </c>
      <c r="P7870" t="s">
        <v>23</v>
      </c>
      <c r="Q7870" t="s">
        <v>24</v>
      </c>
    </row>
    <row r="7871" spans="1:17" x14ac:dyDescent="0.2">
      <c r="A7871" s="2">
        <v>38105</v>
      </c>
      <c r="B7871" t="s">
        <v>90</v>
      </c>
      <c r="C7871" t="s">
        <v>98</v>
      </c>
      <c r="D7871" t="s">
        <v>50</v>
      </c>
      <c r="E7871" t="s">
        <v>50</v>
      </c>
      <c r="F7871">
        <v>30</v>
      </c>
      <c r="G7871">
        <v>15</v>
      </c>
      <c r="H7871">
        <v>0</v>
      </c>
      <c r="I7871">
        <v>0</v>
      </c>
      <c r="J7871">
        <v>0</v>
      </c>
      <c r="K7871">
        <v>0</v>
      </c>
      <c r="L7871" t="s">
        <v>28</v>
      </c>
      <c r="M7871" t="s">
        <v>975</v>
      </c>
      <c r="N7871" t="s">
        <v>90</v>
      </c>
      <c r="O7871" t="s">
        <v>22</v>
      </c>
      <c r="P7871" t="s">
        <v>23</v>
      </c>
      <c r="Q7871" t="s">
        <v>30</v>
      </c>
    </row>
    <row r="7872" spans="1:17" x14ac:dyDescent="0.2">
      <c r="A7872" s="2">
        <v>38105</v>
      </c>
      <c r="B7872" t="s">
        <v>82</v>
      </c>
      <c r="C7872" t="s">
        <v>52</v>
      </c>
      <c r="D7872" t="s">
        <v>50</v>
      </c>
      <c r="E7872" t="s">
        <v>50</v>
      </c>
      <c r="F7872">
        <v>17</v>
      </c>
      <c r="G7872">
        <v>21</v>
      </c>
      <c r="H7872">
        <v>0</v>
      </c>
      <c r="I7872">
        <v>0</v>
      </c>
      <c r="J7872">
        <v>2</v>
      </c>
      <c r="K7872">
        <v>2</v>
      </c>
      <c r="L7872" t="s">
        <v>28</v>
      </c>
      <c r="M7872" t="s">
        <v>856</v>
      </c>
      <c r="N7872" t="s">
        <v>82</v>
      </c>
      <c r="O7872" t="s">
        <v>22</v>
      </c>
      <c r="P7872" t="s">
        <v>23</v>
      </c>
      <c r="Q7872" t="s">
        <v>30</v>
      </c>
    </row>
    <row r="7873" spans="1:17" x14ac:dyDescent="0.2">
      <c r="A7873" s="2">
        <v>38105</v>
      </c>
      <c r="B7873" t="s">
        <v>92</v>
      </c>
      <c r="C7873" t="s">
        <v>129</v>
      </c>
      <c r="D7873" t="s">
        <v>50</v>
      </c>
      <c r="E7873" t="s">
        <v>50</v>
      </c>
      <c r="F7873">
        <v>28</v>
      </c>
      <c r="G7873">
        <v>7</v>
      </c>
      <c r="H7873">
        <v>0</v>
      </c>
      <c r="I7873">
        <v>0</v>
      </c>
      <c r="J7873">
        <v>5</v>
      </c>
      <c r="K7873">
        <v>1</v>
      </c>
      <c r="L7873" t="s">
        <v>28</v>
      </c>
      <c r="M7873" t="s">
        <v>124</v>
      </c>
      <c r="N7873" t="s">
        <v>92</v>
      </c>
      <c r="O7873" t="s">
        <v>22</v>
      </c>
      <c r="P7873" t="s">
        <v>23</v>
      </c>
      <c r="Q7873" t="s">
        <v>24</v>
      </c>
    </row>
    <row r="7874" spans="1:17" x14ac:dyDescent="0.2">
      <c r="A7874" s="2">
        <v>38105</v>
      </c>
      <c r="B7874" t="s">
        <v>125</v>
      </c>
      <c r="C7874" t="s">
        <v>174</v>
      </c>
      <c r="D7874" t="s">
        <v>50</v>
      </c>
      <c r="E7874" t="s">
        <v>50</v>
      </c>
      <c r="F7874">
        <v>165</v>
      </c>
      <c r="G7874">
        <v>149</v>
      </c>
      <c r="H7874">
        <v>0</v>
      </c>
      <c r="I7874">
        <v>0</v>
      </c>
      <c r="J7874">
        <v>1</v>
      </c>
      <c r="K7874">
        <v>0</v>
      </c>
      <c r="L7874" t="s">
        <v>28</v>
      </c>
      <c r="M7874" t="s">
        <v>468</v>
      </c>
      <c r="N7874" t="s">
        <v>125</v>
      </c>
      <c r="O7874" t="s">
        <v>22</v>
      </c>
      <c r="P7874" t="s">
        <v>23</v>
      </c>
      <c r="Q7874" t="s">
        <v>24</v>
      </c>
    </row>
    <row r="7875" spans="1:17" x14ac:dyDescent="0.2">
      <c r="A7875" s="2">
        <v>38105</v>
      </c>
      <c r="B7875" t="s">
        <v>53</v>
      </c>
      <c r="C7875" t="s">
        <v>249</v>
      </c>
      <c r="D7875" t="s">
        <v>50</v>
      </c>
      <c r="E7875" t="s">
        <v>50</v>
      </c>
      <c r="F7875">
        <v>47</v>
      </c>
      <c r="G7875">
        <v>36</v>
      </c>
      <c r="H7875">
        <v>0</v>
      </c>
      <c r="I7875">
        <v>0</v>
      </c>
      <c r="J7875">
        <v>2</v>
      </c>
      <c r="K7875">
        <v>1</v>
      </c>
      <c r="L7875" t="s">
        <v>28</v>
      </c>
      <c r="M7875" t="s">
        <v>976</v>
      </c>
      <c r="N7875" t="s">
        <v>53</v>
      </c>
      <c r="O7875" t="s">
        <v>22</v>
      </c>
      <c r="P7875" t="s">
        <v>23</v>
      </c>
      <c r="Q7875" t="s">
        <v>24</v>
      </c>
    </row>
    <row r="7876" spans="1:17" x14ac:dyDescent="0.2">
      <c r="A7876" s="2">
        <v>38105</v>
      </c>
      <c r="B7876" t="s">
        <v>128</v>
      </c>
      <c r="C7876" t="s">
        <v>111</v>
      </c>
      <c r="D7876" t="s">
        <v>36</v>
      </c>
      <c r="E7876" t="s">
        <v>36</v>
      </c>
      <c r="F7876">
        <v>34</v>
      </c>
      <c r="G7876">
        <v>46</v>
      </c>
      <c r="H7876">
        <v>0</v>
      </c>
      <c r="I7876">
        <v>0</v>
      </c>
      <c r="J7876">
        <v>1</v>
      </c>
      <c r="K7876">
        <v>0</v>
      </c>
      <c r="L7876" t="s">
        <v>28</v>
      </c>
      <c r="M7876" t="s">
        <v>421</v>
      </c>
      <c r="N7876" t="s">
        <v>128</v>
      </c>
      <c r="O7876" t="s">
        <v>22</v>
      </c>
      <c r="P7876" t="s">
        <v>23</v>
      </c>
      <c r="Q7876" t="s">
        <v>24</v>
      </c>
    </row>
    <row r="7877" spans="1:17" x14ac:dyDescent="0.2">
      <c r="A7877" s="2">
        <v>38105</v>
      </c>
      <c r="B7877" t="s">
        <v>168</v>
      </c>
      <c r="C7877" t="s">
        <v>244</v>
      </c>
      <c r="D7877" t="s">
        <v>50</v>
      </c>
      <c r="E7877" t="s">
        <v>50</v>
      </c>
      <c r="F7877">
        <v>65</v>
      </c>
      <c r="G7877">
        <v>55</v>
      </c>
      <c r="H7877">
        <v>0</v>
      </c>
      <c r="I7877">
        <v>0</v>
      </c>
      <c r="J7877">
        <v>1</v>
      </c>
      <c r="K7877">
        <v>1</v>
      </c>
      <c r="L7877" t="s">
        <v>28</v>
      </c>
      <c r="M7877" t="s">
        <v>318</v>
      </c>
      <c r="N7877" t="s">
        <v>168</v>
      </c>
      <c r="O7877" t="s">
        <v>22</v>
      </c>
      <c r="P7877" t="s">
        <v>23</v>
      </c>
      <c r="Q7877" t="s">
        <v>30</v>
      </c>
    </row>
    <row r="7878" spans="1:17" x14ac:dyDescent="0.2">
      <c r="A7878" s="2">
        <v>38105</v>
      </c>
      <c r="B7878" t="s">
        <v>77</v>
      </c>
      <c r="C7878" t="s">
        <v>26</v>
      </c>
      <c r="D7878" t="s">
        <v>27</v>
      </c>
      <c r="E7878" t="s">
        <v>27</v>
      </c>
      <c r="F7878">
        <v>11</v>
      </c>
      <c r="G7878">
        <v>4</v>
      </c>
      <c r="H7878">
        <v>0</v>
      </c>
      <c r="I7878">
        <v>0</v>
      </c>
      <c r="J7878">
        <v>1</v>
      </c>
      <c r="K7878">
        <v>0</v>
      </c>
      <c r="L7878" t="s">
        <v>28</v>
      </c>
      <c r="M7878" t="s">
        <v>277</v>
      </c>
      <c r="N7878" t="s">
        <v>77</v>
      </c>
      <c r="O7878" t="s">
        <v>22</v>
      </c>
      <c r="P7878" t="s">
        <v>23</v>
      </c>
      <c r="Q7878" t="s">
        <v>24</v>
      </c>
    </row>
    <row r="7879" spans="1:17" x14ac:dyDescent="0.2">
      <c r="A7879" s="2">
        <v>38107</v>
      </c>
      <c r="B7879" t="s">
        <v>718</v>
      </c>
      <c r="C7879" t="s">
        <v>177</v>
      </c>
      <c r="D7879" t="s">
        <v>36</v>
      </c>
      <c r="E7879" t="s">
        <v>115</v>
      </c>
      <c r="F7879">
        <v>77</v>
      </c>
      <c r="G7879">
        <v>43</v>
      </c>
      <c r="H7879">
        <v>0</v>
      </c>
      <c r="I7879">
        <v>0</v>
      </c>
      <c r="J7879">
        <v>1</v>
      </c>
      <c r="K7879">
        <v>0</v>
      </c>
      <c r="L7879" t="s">
        <v>28</v>
      </c>
      <c r="M7879" t="s">
        <v>137</v>
      </c>
      <c r="N7879" t="s">
        <v>135</v>
      </c>
      <c r="O7879" t="s">
        <v>122</v>
      </c>
      <c r="P7879" t="s">
        <v>23</v>
      </c>
      <c r="Q7879" t="s">
        <v>24</v>
      </c>
    </row>
    <row r="7880" spans="1:17" x14ac:dyDescent="0.2">
      <c r="A7880" s="2">
        <v>38107</v>
      </c>
      <c r="B7880" t="s">
        <v>532</v>
      </c>
      <c r="C7880" t="s">
        <v>700</v>
      </c>
      <c r="D7880" t="s">
        <v>27</v>
      </c>
      <c r="E7880" t="s">
        <v>27</v>
      </c>
      <c r="F7880">
        <v>177</v>
      </c>
      <c r="G7880">
        <v>159</v>
      </c>
      <c r="H7880">
        <v>0</v>
      </c>
      <c r="I7880">
        <v>0</v>
      </c>
      <c r="J7880">
        <v>2</v>
      </c>
      <c r="K7880">
        <v>0</v>
      </c>
      <c r="L7880" t="s">
        <v>28</v>
      </c>
      <c r="M7880" t="s">
        <v>538</v>
      </c>
      <c r="N7880" t="s">
        <v>532</v>
      </c>
      <c r="O7880" t="s">
        <v>22</v>
      </c>
      <c r="P7880" t="s">
        <v>23</v>
      </c>
      <c r="Q7880" t="s">
        <v>24</v>
      </c>
    </row>
    <row r="7881" spans="1:17" x14ac:dyDescent="0.2">
      <c r="A7881" s="2">
        <v>38108</v>
      </c>
      <c r="B7881" t="s">
        <v>555</v>
      </c>
      <c r="C7881" t="s">
        <v>531</v>
      </c>
      <c r="D7881" t="s">
        <v>27</v>
      </c>
      <c r="E7881" t="s">
        <v>27</v>
      </c>
      <c r="F7881">
        <v>82</v>
      </c>
      <c r="G7881">
        <v>127</v>
      </c>
      <c r="H7881">
        <v>0</v>
      </c>
      <c r="I7881">
        <v>0</v>
      </c>
      <c r="J7881">
        <v>1</v>
      </c>
      <c r="K7881">
        <v>2</v>
      </c>
      <c r="L7881" t="s">
        <v>28</v>
      </c>
      <c r="M7881" t="s">
        <v>555</v>
      </c>
      <c r="N7881" t="s">
        <v>555</v>
      </c>
      <c r="O7881" t="s">
        <v>22</v>
      </c>
      <c r="P7881" t="s">
        <v>23</v>
      </c>
      <c r="Q7881" t="s">
        <v>41</v>
      </c>
    </row>
    <row r="7882" spans="1:17" x14ac:dyDescent="0.2">
      <c r="A7882" s="2">
        <v>38108</v>
      </c>
      <c r="B7882" t="s">
        <v>138</v>
      </c>
      <c r="C7882" t="s">
        <v>45</v>
      </c>
      <c r="D7882" t="s">
        <v>36</v>
      </c>
      <c r="E7882" t="s">
        <v>36</v>
      </c>
      <c r="F7882">
        <v>77</v>
      </c>
      <c r="G7882">
        <v>49</v>
      </c>
      <c r="H7882">
        <v>0</v>
      </c>
      <c r="I7882">
        <v>0</v>
      </c>
      <c r="J7882">
        <v>1</v>
      </c>
      <c r="K7882">
        <v>1</v>
      </c>
      <c r="L7882" t="s">
        <v>28</v>
      </c>
      <c r="M7882" t="s">
        <v>139</v>
      </c>
      <c r="N7882" t="s">
        <v>138</v>
      </c>
      <c r="O7882" t="s">
        <v>22</v>
      </c>
      <c r="P7882" t="s">
        <v>23</v>
      </c>
      <c r="Q7882" t="s">
        <v>30</v>
      </c>
    </row>
    <row r="7883" spans="1:17" x14ac:dyDescent="0.2">
      <c r="A7883" s="2">
        <v>38109</v>
      </c>
      <c r="B7883" t="s">
        <v>532</v>
      </c>
      <c r="C7883" t="s">
        <v>700</v>
      </c>
      <c r="D7883" t="s">
        <v>27</v>
      </c>
      <c r="E7883" t="s">
        <v>27</v>
      </c>
      <c r="F7883">
        <v>177</v>
      </c>
      <c r="G7883">
        <v>159</v>
      </c>
      <c r="H7883">
        <v>0</v>
      </c>
      <c r="I7883">
        <v>0</v>
      </c>
      <c r="J7883">
        <v>2</v>
      </c>
      <c r="K7883">
        <v>0</v>
      </c>
      <c r="L7883" t="s">
        <v>28</v>
      </c>
      <c r="M7883" t="s">
        <v>1125</v>
      </c>
      <c r="N7883" t="s">
        <v>532</v>
      </c>
      <c r="O7883" t="s">
        <v>22</v>
      </c>
      <c r="P7883" t="s">
        <v>23</v>
      </c>
      <c r="Q7883" t="s">
        <v>24</v>
      </c>
    </row>
    <row r="7884" spans="1:17" x14ac:dyDescent="0.2">
      <c r="A7884" s="2">
        <v>38112</v>
      </c>
      <c r="B7884" t="s">
        <v>812</v>
      </c>
      <c r="C7884" t="s">
        <v>813</v>
      </c>
      <c r="D7884" t="s">
        <v>57</v>
      </c>
      <c r="E7884" t="s">
        <v>57</v>
      </c>
      <c r="F7884">
        <v>191</v>
      </c>
      <c r="G7884">
        <v>181</v>
      </c>
      <c r="H7884">
        <v>0</v>
      </c>
      <c r="I7884">
        <v>0</v>
      </c>
      <c r="J7884">
        <v>0</v>
      </c>
      <c r="K7884">
        <v>0</v>
      </c>
      <c r="L7884" t="s">
        <v>28</v>
      </c>
      <c r="M7884" t="s">
        <v>734</v>
      </c>
      <c r="N7884" t="s">
        <v>442</v>
      </c>
      <c r="O7884" t="s">
        <v>122</v>
      </c>
      <c r="P7884" t="s">
        <v>23</v>
      </c>
      <c r="Q7884" t="s">
        <v>30</v>
      </c>
    </row>
    <row r="7885" spans="1:17" x14ac:dyDescent="0.2">
      <c r="A7885" s="2">
        <v>38112</v>
      </c>
      <c r="B7885" t="s">
        <v>555</v>
      </c>
      <c r="C7885" t="s">
        <v>263</v>
      </c>
      <c r="D7885" t="s">
        <v>27</v>
      </c>
      <c r="E7885" t="s">
        <v>27</v>
      </c>
      <c r="F7885">
        <v>82</v>
      </c>
      <c r="G7885">
        <v>85</v>
      </c>
      <c r="H7885">
        <v>0</v>
      </c>
      <c r="I7885">
        <v>0</v>
      </c>
      <c r="J7885">
        <v>1</v>
      </c>
      <c r="K7885">
        <v>0</v>
      </c>
      <c r="L7885" t="s">
        <v>28</v>
      </c>
      <c r="M7885" t="s">
        <v>555</v>
      </c>
      <c r="N7885" t="s">
        <v>555</v>
      </c>
      <c r="O7885" t="s">
        <v>22</v>
      </c>
      <c r="P7885" t="s">
        <v>23</v>
      </c>
      <c r="Q7885" t="s">
        <v>24</v>
      </c>
    </row>
    <row r="7886" spans="1:17" x14ac:dyDescent="0.2">
      <c r="A7886" s="2">
        <v>38115</v>
      </c>
      <c r="B7886" t="s">
        <v>222</v>
      </c>
      <c r="C7886" t="s">
        <v>512</v>
      </c>
      <c r="D7886" t="s">
        <v>27</v>
      </c>
      <c r="E7886" t="s">
        <v>27</v>
      </c>
      <c r="F7886">
        <v>145</v>
      </c>
      <c r="G7886">
        <v>164</v>
      </c>
      <c r="H7886">
        <v>0</v>
      </c>
      <c r="I7886">
        <v>0</v>
      </c>
      <c r="J7886">
        <v>1</v>
      </c>
      <c r="K7886">
        <v>1</v>
      </c>
      <c r="L7886" t="s">
        <v>28</v>
      </c>
      <c r="M7886" t="s">
        <v>407</v>
      </c>
      <c r="N7886" t="s">
        <v>222</v>
      </c>
      <c r="O7886" t="s">
        <v>22</v>
      </c>
      <c r="P7886" t="s">
        <v>23</v>
      </c>
      <c r="Q7886" t="s">
        <v>30</v>
      </c>
    </row>
    <row r="7887" spans="1:17" x14ac:dyDescent="0.2">
      <c r="A7887" s="2">
        <v>38116</v>
      </c>
      <c r="B7887" t="s">
        <v>267</v>
      </c>
      <c r="C7887" t="s">
        <v>352</v>
      </c>
      <c r="D7887" t="s">
        <v>36</v>
      </c>
      <c r="E7887" t="s">
        <v>36</v>
      </c>
      <c r="F7887">
        <v>90</v>
      </c>
      <c r="G7887">
        <v>144</v>
      </c>
      <c r="H7887">
        <v>0</v>
      </c>
      <c r="I7887">
        <v>0</v>
      </c>
      <c r="J7887">
        <v>2</v>
      </c>
      <c r="K7887">
        <v>1</v>
      </c>
      <c r="L7887" t="s">
        <v>716</v>
      </c>
      <c r="M7887" t="s">
        <v>268</v>
      </c>
      <c r="N7887" t="s">
        <v>267</v>
      </c>
      <c r="O7887" t="s">
        <v>22</v>
      </c>
      <c r="P7887" t="s">
        <v>23</v>
      </c>
      <c r="Q7887" t="s">
        <v>24</v>
      </c>
    </row>
    <row r="7888" spans="1:17" x14ac:dyDescent="0.2">
      <c r="A7888" s="2">
        <v>38117</v>
      </c>
      <c r="B7888" t="s">
        <v>655</v>
      </c>
      <c r="C7888" t="s">
        <v>355</v>
      </c>
      <c r="D7888" t="s">
        <v>57</v>
      </c>
      <c r="E7888" t="s">
        <v>57</v>
      </c>
      <c r="F7888">
        <v>178</v>
      </c>
      <c r="G7888">
        <v>162</v>
      </c>
      <c r="H7888">
        <v>0</v>
      </c>
      <c r="I7888">
        <v>0</v>
      </c>
      <c r="J7888">
        <v>1</v>
      </c>
      <c r="K7888">
        <v>1</v>
      </c>
      <c r="L7888" t="s">
        <v>20</v>
      </c>
      <c r="M7888" t="s">
        <v>1028</v>
      </c>
      <c r="N7888" t="s">
        <v>813</v>
      </c>
      <c r="O7888" t="s">
        <v>122</v>
      </c>
      <c r="P7888" t="s">
        <v>23</v>
      </c>
      <c r="Q7888" t="s">
        <v>30</v>
      </c>
    </row>
    <row r="7889" spans="1:17" x14ac:dyDescent="0.2">
      <c r="A7889" s="2">
        <v>38117</v>
      </c>
      <c r="B7889" t="s">
        <v>813</v>
      </c>
      <c r="C7889" t="s">
        <v>933</v>
      </c>
      <c r="D7889" t="s">
        <v>57</v>
      </c>
      <c r="E7889" t="s">
        <v>57</v>
      </c>
      <c r="F7889">
        <v>181</v>
      </c>
      <c r="G7889">
        <v>203</v>
      </c>
      <c r="H7889">
        <v>0</v>
      </c>
      <c r="I7889">
        <v>0</v>
      </c>
      <c r="J7889">
        <v>4</v>
      </c>
      <c r="K7889">
        <v>0</v>
      </c>
      <c r="L7889" t="s">
        <v>20</v>
      </c>
      <c r="M7889" t="s">
        <v>1028</v>
      </c>
      <c r="N7889" t="s">
        <v>813</v>
      </c>
      <c r="O7889" t="s">
        <v>22</v>
      </c>
      <c r="P7889" t="s">
        <v>23</v>
      </c>
      <c r="Q7889" t="s">
        <v>24</v>
      </c>
    </row>
    <row r="7890" spans="1:17" x14ac:dyDescent="0.2">
      <c r="A7890" s="2">
        <v>38117</v>
      </c>
      <c r="B7890" t="s">
        <v>354</v>
      </c>
      <c r="C7890" t="s">
        <v>694</v>
      </c>
      <c r="D7890" t="s">
        <v>57</v>
      </c>
      <c r="E7890" t="s">
        <v>36</v>
      </c>
      <c r="F7890">
        <v>154</v>
      </c>
      <c r="G7890">
        <v>185</v>
      </c>
      <c r="H7890">
        <v>0</v>
      </c>
      <c r="I7890">
        <v>0</v>
      </c>
      <c r="J7890">
        <v>6</v>
      </c>
      <c r="K7890">
        <v>0</v>
      </c>
      <c r="L7890" t="s">
        <v>20</v>
      </c>
      <c r="M7890" t="s">
        <v>357</v>
      </c>
      <c r="N7890" t="s">
        <v>354</v>
      </c>
      <c r="O7890" t="s">
        <v>22</v>
      </c>
      <c r="P7890" t="s">
        <v>23</v>
      </c>
      <c r="Q7890" t="s">
        <v>24</v>
      </c>
    </row>
    <row r="7891" spans="1:17" x14ac:dyDescent="0.2">
      <c r="A7891" s="2">
        <v>38117</v>
      </c>
      <c r="B7891" t="s">
        <v>203</v>
      </c>
      <c r="C7891" t="s">
        <v>812</v>
      </c>
      <c r="D7891" t="s">
        <v>57</v>
      </c>
      <c r="E7891" t="s">
        <v>57</v>
      </c>
      <c r="F7891">
        <v>135</v>
      </c>
      <c r="G7891">
        <v>191</v>
      </c>
      <c r="H7891">
        <v>0</v>
      </c>
      <c r="I7891">
        <v>0</v>
      </c>
      <c r="J7891">
        <v>2</v>
      </c>
      <c r="K7891">
        <v>0</v>
      </c>
      <c r="L7891" t="s">
        <v>20</v>
      </c>
      <c r="M7891" t="s">
        <v>357</v>
      </c>
      <c r="N7891" t="s">
        <v>354</v>
      </c>
      <c r="O7891" t="s">
        <v>122</v>
      </c>
      <c r="P7891" t="s">
        <v>23</v>
      </c>
      <c r="Q7891" t="s">
        <v>24</v>
      </c>
    </row>
    <row r="7892" spans="1:17" x14ac:dyDescent="0.2">
      <c r="A7892" s="2">
        <v>38119</v>
      </c>
      <c r="B7892" t="s">
        <v>933</v>
      </c>
      <c r="C7892" t="s">
        <v>355</v>
      </c>
      <c r="D7892" t="s">
        <v>57</v>
      </c>
      <c r="E7892" t="s">
        <v>57</v>
      </c>
      <c r="F7892">
        <v>203</v>
      </c>
      <c r="G7892">
        <v>161</v>
      </c>
      <c r="H7892">
        <v>0</v>
      </c>
      <c r="I7892">
        <v>0</v>
      </c>
      <c r="J7892">
        <v>1</v>
      </c>
      <c r="K7892">
        <v>9</v>
      </c>
      <c r="L7892" t="s">
        <v>20</v>
      </c>
      <c r="M7892" t="s">
        <v>1028</v>
      </c>
      <c r="N7892" t="s">
        <v>813</v>
      </c>
      <c r="O7892" t="s">
        <v>122</v>
      </c>
      <c r="P7892" t="s">
        <v>23</v>
      </c>
      <c r="Q7892" t="s">
        <v>41</v>
      </c>
    </row>
    <row r="7893" spans="1:17" x14ac:dyDescent="0.2">
      <c r="A7893" s="2">
        <v>38119</v>
      </c>
      <c r="B7893" t="s">
        <v>210</v>
      </c>
      <c r="C7893" t="s">
        <v>263</v>
      </c>
      <c r="D7893" t="s">
        <v>27</v>
      </c>
      <c r="E7893" t="s">
        <v>27</v>
      </c>
      <c r="F7893">
        <v>101</v>
      </c>
      <c r="G7893">
        <v>86</v>
      </c>
      <c r="H7893">
        <v>0</v>
      </c>
      <c r="I7893">
        <v>0</v>
      </c>
      <c r="J7893">
        <v>3</v>
      </c>
      <c r="K7893">
        <v>3</v>
      </c>
      <c r="L7893" t="s">
        <v>28</v>
      </c>
      <c r="M7893" t="s">
        <v>874</v>
      </c>
      <c r="N7893" t="s">
        <v>77</v>
      </c>
      <c r="O7893" t="s">
        <v>122</v>
      </c>
      <c r="P7893" t="s">
        <v>23</v>
      </c>
      <c r="Q7893" t="s">
        <v>30</v>
      </c>
    </row>
    <row r="7894" spans="1:17" x14ac:dyDescent="0.2">
      <c r="A7894" s="2">
        <v>38119</v>
      </c>
      <c r="B7894" t="s">
        <v>204</v>
      </c>
      <c r="C7894" t="s">
        <v>655</v>
      </c>
      <c r="D7894" t="s">
        <v>57</v>
      </c>
      <c r="E7894" t="s">
        <v>57</v>
      </c>
      <c r="F7894">
        <v>149</v>
      </c>
      <c r="G7894">
        <v>178</v>
      </c>
      <c r="H7894">
        <v>0</v>
      </c>
      <c r="I7894">
        <v>0</v>
      </c>
      <c r="J7894">
        <v>4</v>
      </c>
      <c r="K7894">
        <v>2</v>
      </c>
      <c r="L7894" t="s">
        <v>20</v>
      </c>
      <c r="M7894" t="s">
        <v>1028</v>
      </c>
      <c r="N7894" t="s">
        <v>813</v>
      </c>
      <c r="O7894" t="s">
        <v>122</v>
      </c>
      <c r="P7894" t="s">
        <v>23</v>
      </c>
      <c r="Q7894" t="s">
        <v>24</v>
      </c>
    </row>
    <row r="7895" spans="1:17" x14ac:dyDescent="0.2">
      <c r="A7895" s="2">
        <v>38119</v>
      </c>
      <c r="B7895" t="s">
        <v>354</v>
      </c>
      <c r="C7895" t="s">
        <v>812</v>
      </c>
      <c r="D7895" t="s">
        <v>57</v>
      </c>
      <c r="E7895" t="s">
        <v>57</v>
      </c>
      <c r="F7895">
        <v>154</v>
      </c>
      <c r="G7895">
        <v>192</v>
      </c>
      <c r="H7895">
        <v>0</v>
      </c>
      <c r="I7895">
        <v>0</v>
      </c>
      <c r="J7895">
        <v>5</v>
      </c>
      <c r="K7895">
        <v>0</v>
      </c>
      <c r="L7895" t="s">
        <v>20</v>
      </c>
      <c r="M7895" t="s">
        <v>357</v>
      </c>
      <c r="N7895" t="s">
        <v>354</v>
      </c>
      <c r="O7895" t="s">
        <v>22</v>
      </c>
      <c r="P7895" t="s">
        <v>23</v>
      </c>
      <c r="Q7895" t="s">
        <v>24</v>
      </c>
    </row>
    <row r="7896" spans="1:17" x14ac:dyDescent="0.2">
      <c r="A7896" s="2">
        <v>38122</v>
      </c>
      <c r="B7896" t="s">
        <v>204</v>
      </c>
      <c r="C7896" t="s">
        <v>933</v>
      </c>
      <c r="D7896" t="s">
        <v>57</v>
      </c>
      <c r="E7896" t="s">
        <v>57</v>
      </c>
      <c r="F7896">
        <v>149</v>
      </c>
      <c r="G7896">
        <v>203</v>
      </c>
      <c r="H7896">
        <v>0</v>
      </c>
      <c r="I7896">
        <v>0</v>
      </c>
      <c r="J7896">
        <v>11</v>
      </c>
      <c r="K7896">
        <v>0</v>
      </c>
      <c r="L7896" t="s">
        <v>20</v>
      </c>
      <c r="M7896" t="s">
        <v>1028</v>
      </c>
      <c r="N7896" t="s">
        <v>813</v>
      </c>
      <c r="O7896" t="s">
        <v>122</v>
      </c>
      <c r="P7896" t="s">
        <v>23</v>
      </c>
      <c r="Q7896" t="s">
        <v>24</v>
      </c>
    </row>
    <row r="7897" spans="1:17" x14ac:dyDescent="0.2">
      <c r="A7897" s="2">
        <v>38122</v>
      </c>
      <c r="B7897" t="s">
        <v>813</v>
      </c>
      <c r="C7897" t="s">
        <v>355</v>
      </c>
      <c r="D7897" t="s">
        <v>57</v>
      </c>
      <c r="E7897" t="s">
        <v>57</v>
      </c>
      <c r="F7897">
        <v>181</v>
      </c>
      <c r="G7897">
        <v>161</v>
      </c>
      <c r="H7897">
        <v>0</v>
      </c>
      <c r="I7897">
        <v>0</v>
      </c>
      <c r="J7897">
        <v>0</v>
      </c>
      <c r="K7897">
        <v>3</v>
      </c>
      <c r="L7897" t="s">
        <v>20</v>
      </c>
      <c r="M7897" t="s">
        <v>1028</v>
      </c>
      <c r="N7897" t="s">
        <v>813</v>
      </c>
      <c r="O7897" t="s">
        <v>22</v>
      </c>
      <c r="P7897" t="s">
        <v>23</v>
      </c>
      <c r="Q7897" t="s">
        <v>41</v>
      </c>
    </row>
    <row r="7898" spans="1:17" x14ac:dyDescent="0.2">
      <c r="A7898" s="2">
        <v>38122</v>
      </c>
      <c r="B7898" t="s">
        <v>694</v>
      </c>
      <c r="C7898" t="s">
        <v>812</v>
      </c>
      <c r="D7898" t="s">
        <v>36</v>
      </c>
      <c r="E7898" t="s">
        <v>57</v>
      </c>
      <c r="F7898">
        <v>185</v>
      </c>
      <c r="G7898">
        <v>192</v>
      </c>
      <c r="H7898">
        <v>0</v>
      </c>
      <c r="I7898">
        <v>0</v>
      </c>
      <c r="J7898">
        <v>2</v>
      </c>
      <c r="K7898">
        <v>1</v>
      </c>
      <c r="L7898" t="s">
        <v>20</v>
      </c>
      <c r="M7898" t="s">
        <v>357</v>
      </c>
      <c r="N7898" t="s">
        <v>354</v>
      </c>
      <c r="O7898" t="s">
        <v>122</v>
      </c>
      <c r="P7898" t="s">
        <v>23</v>
      </c>
      <c r="Q7898" t="s">
        <v>24</v>
      </c>
    </row>
    <row r="7899" spans="1:17" x14ac:dyDescent="0.2">
      <c r="A7899" s="2">
        <v>38123</v>
      </c>
      <c r="B7899" t="s">
        <v>45</v>
      </c>
      <c r="C7899" t="s">
        <v>138</v>
      </c>
      <c r="D7899" t="s">
        <v>36</v>
      </c>
      <c r="E7899" t="s">
        <v>36</v>
      </c>
      <c r="F7899">
        <v>48</v>
      </c>
      <c r="G7899">
        <v>80</v>
      </c>
      <c r="H7899">
        <v>0</v>
      </c>
      <c r="I7899">
        <v>0</v>
      </c>
      <c r="J7899">
        <v>0</v>
      </c>
      <c r="K7899">
        <v>0</v>
      </c>
      <c r="L7899" t="s">
        <v>28</v>
      </c>
      <c r="M7899" t="s">
        <v>47</v>
      </c>
      <c r="N7899" t="s">
        <v>45</v>
      </c>
      <c r="O7899" t="s">
        <v>22</v>
      </c>
      <c r="P7899" t="s">
        <v>23</v>
      </c>
      <c r="Q7899" t="s">
        <v>30</v>
      </c>
    </row>
    <row r="7900" spans="1:17" x14ac:dyDescent="0.2">
      <c r="A7900" s="2">
        <v>38124</v>
      </c>
      <c r="B7900" t="s">
        <v>933</v>
      </c>
      <c r="C7900" t="s">
        <v>655</v>
      </c>
      <c r="D7900" t="s">
        <v>57</v>
      </c>
      <c r="E7900" t="s">
        <v>57</v>
      </c>
      <c r="F7900">
        <v>203</v>
      </c>
      <c r="G7900">
        <v>178</v>
      </c>
      <c r="H7900">
        <v>0</v>
      </c>
      <c r="I7900">
        <v>0</v>
      </c>
      <c r="J7900">
        <v>0</v>
      </c>
      <c r="K7900">
        <v>10</v>
      </c>
      <c r="L7900" t="s">
        <v>20</v>
      </c>
      <c r="M7900" t="s">
        <v>1028</v>
      </c>
      <c r="N7900" t="s">
        <v>813</v>
      </c>
      <c r="O7900" t="s">
        <v>122</v>
      </c>
      <c r="P7900" t="s">
        <v>23</v>
      </c>
      <c r="Q7900" t="s">
        <v>41</v>
      </c>
    </row>
    <row r="7901" spans="1:17" x14ac:dyDescent="0.2">
      <c r="A7901" s="2">
        <v>38124</v>
      </c>
      <c r="B7901" t="s">
        <v>813</v>
      </c>
      <c r="C7901" t="s">
        <v>204</v>
      </c>
      <c r="D7901" t="s">
        <v>57</v>
      </c>
      <c r="E7901" t="s">
        <v>57</v>
      </c>
      <c r="F7901">
        <v>181</v>
      </c>
      <c r="G7901">
        <v>149</v>
      </c>
      <c r="H7901">
        <v>0</v>
      </c>
      <c r="I7901">
        <v>0</v>
      </c>
      <c r="J7901">
        <v>0</v>
      </c>
      <c r="K7901">
        <v>4</v>
      </c>
      <c r="L7901" t="s">
        <v>20</v>
      </c>
      <c r="M7901" t="s">
        <v>1028</v>
      </c>
      <c r="N7901" t="s">
        <v>813</v>
      </c>
      <c r="O7901" t="s">
        <v>22</v>
      </c>
      <c r="P7901" t="s">
        <v>23</v>
      </c>
      <c r="Q7901" t="s">
        <v>41</v>
      </c>
    </row>
    <row r="7902" spans="1:17" x14ac:dyDescent="0.2">
      <c r="A7902" s="2">
        <v>38124</v>
      </c>
      <c r="B7902" t="s">
        <v>203</v>
      </c>
      <c r="C7902" t="s">
        <v>694</v>
      </c>
      <c r="D7902" t="s">
        <v>57</v>
      </c>
      <c r="E7902" t="s">
        <v>36</v>
      </c>
      <c r="F7902">
        <v>135</v>
      </c>
      <c r="G7902">
        <v>185</v>
      </c>
      <c r="H7902">
        <v>0</v>
      </c>
      <c r="I7902">
        <v>0</v>
      </c>
      <c r="J7902">
        <v>2</v>
      </c>
      <c r="K7902">
        <v>0</v>
      </c>
      <c r="L7902" t="s">
        <v>20</v>
      </c>
      <c r="M7902" t="s">
        <v>357</v>
      </c>
      <c r="N7902" t="s">
        <v>354</v>
      </c>
      <c r="O7902" t="s">
        <v>122</v>
      </c>
      <c r="P7902" t="s">
        <v>23</v>
      </c>
      <c r="Q7902" t="s">
        <v>24</v>
      </c>
    </row>
    <row r="7903" spans="1:17" x14ac:dyDescent="0.2">
      <c r="A7903" s="2">
        <v>38126</v>
      </c>
      <c r="B7903" t="s">
        <v>145</v>
      </c>
      <c r="C7903" t="s">
        <v>177</v>
      </c>
      <c r="D7903" t="s">
        <v>50</v>
      </c>
      <c r="E7903" t="s">
        <v>115</v>
      </c>
      <c r="F7903">
        <v>97</v>
      </c>
      <c r="G7903">
        <v>43</v>
      </c>
      <c r="H7903">
        <v>0</v>
      </c>
      <c r="I7903">
        <v>0</v>
      </c>
      <c r="J7903">
        <v>0</v>
      </c>
      <c r="K7903">
        <v>0</v>
      </c>
      <c r="L7903" t="s">
        <v>28</v>
      </c>
      <c r="M7903" t="s">
        <v>435</v>
      </c>
      <c r="N7903" t="s">
        <v>145</v>
      </c>
      <c r="O7903" t="s">
        <v>22</v>
      </c>
      <c r="P7903" t="s">
        <v>23</v>
      </c>
      <c r="Q7903" t="s">
        <v>30</v>
      </c>
    </row>
    <row r="7904" spans="1:17" x14ac:dyDescent="0.2">
      <c r="A7904" s="2">
        <v>38126</v>
      </c>
      <c r="B7904" t="s">
        <v>204</v>
      </c>
      <c r="C7904" t="s">
        <v>355</v>
      </c>
      <c r="D7904" t="s">
        <v>57</v>
      </c>
      <c r="E7904" t="s">
        <v>57</v>
      </c>
      <c r="F7904">
        <v>149</v>
      </c>
      <c r="G7904">
        <v>161</v>
      </c>
      <c r="H7904">
        <v>0</v>
      </c>
      <c r="I7904">
        <v>0</v>
      </c>
      <c r="J7904">
        <v>0</v>
      </c>
      <c r="K7904">
        <v>3</v>
      </c>
      <c r="L7904" t="s">
        <v>20</v>
      </c>
      <c r="M7904" t="s">
        <v>1028</v>
      </c>
      <c r="N7904" t="s">
        <v>813</v>
      </c>
      <c r="O7904" t="s">
        <v>122</v>
      </c>
      <c r="P7904" t="s">
        <v>23</v>
      </c>
      <c r="Q7904" t="s">
        <v>41</v>
      </c>
    </row>
    <row r="7905" spans="1:17" x14ac:dyDescent="0.2">
      <c r="A7905" s="2">
        <v>38126</v>
      </c>
      <c r="B7905" t="s">
        <v>813</v>
      </c>
      <c r="C7905" t="s">
        <v>655</v>
      </c>
      <c r="D7905" t="s">
        <v>57</v>
      </c>
      <c r="E7905" t="s">
        <v>57</v>
      </c>
      <c r="F7905">
        <v>181</v>
      </c>
      <c r="G7905">
        <v>178</v>
      </c>
      <c r="H7905">
        <v>0</v>
      </c>
      <c r="I7905">
        <v>0</v>
      </c>
      <c r="J7905">
        <v>1</v>
      </c>
      <c r="K7905">
        <v>4</v>
      </c>
      <c r="L7905" t="s">
        <v>20</v>
      </c>
      <c r="M7905" t="s">
        <v>1028</v>
      </c>
      <c r="N7905" t="s">
        <v>813</v>
      </c>
      <c r="O7905" t="s">
        <v>22</v>
      </c>
      <c r="P7905" t="s">
        <v>23</v>
      </c>
      <c r="Q7905" t="s">
        <v>41</v>
      </c>
    </row>
    <row r="7906" spans="1:17" x14ac:dyDescent="0.2">
      <c r="A7906" s="2">
        <v>38126</v>
      </c>
      <c r="B7906" t="s">
        <v>354</v>
      </c>
      <c r="C7906" t="s">
        <v>203</v>
      </c>
      <c r="D7906" t="s">
        <v>57</v>
      </c>
      <c r="E7906" t="s">
        <v>57</v>
      </c>
      <c r="F7906">
        <v>154</v>
      </c>
      <c r="G7906">
        <v>135</v>
      </c>
      <c r="H7906">
        <v>0</v>
      </c>
      <c r="I7906">
        <v>0</v>
      </c>
      <c r="J7906">
        <v>1</v>
      </c>
      <c r="K7906">
        <v>1</v>
      </c>
      <c r="L7906" t="s">
        <v>20</v>
      </c>
      <c r="M7906" t="s">
        <v>357</v>
      </c>
      <c r="N7906" t="s">
        <v>354</v>
      </c>
      <c r="O7906" t="s">
        <v>22</v>
      </c>
      <c r="P7906" t="s">
        <v>23</v>
      </c>
      <c r="Q7906" t="s">
        <v>30</v>
      </c>
    </row>
    <row r="7907" spans="1:17" x14ac:dyDescent="0.2">
      <c r="A7907" s="2">
        <v>38127</v>
      </c>
      <c r="B7907" t="s">
        <v>471</v>
      </c>
      <c r="C7907" t="s">
        <v>365</v>
      </c>
      <c r="D7907" t="s">
        <v>36</v>
      </c>
      <c r="E7907" t="s">
        <v>36</v>
      </c>
      <c r="F7907">
        <v>125</v>
      </c>
      <c r="G7907">
        <v>99</v>
      </c>
      <c r="H7907">
        <v>0</v>
      </c>
      <c r="I7907">
        <v>0</v>
      </c>
      <c r="J7907">
        <v>0</v>
      </c>
      <c r="K7907">
        <v>1</v>
      </c>
      <c r="L7907" t="s">
        <v>28</v>
      </c>
      <c r="M7907" t="s">
        <v>639</v>
      </c>
      <c r="N7907" t="s">
        <v>471</v>
      </c>
      <c r="O7907" t="s">
        <v>22</v>
      </c>
      <c r="P7907" t="s">
        <v>23</v>
      </c>
      <c r="Q7907" t="s">
        <v>41</v>
      </c>
    </row>
    <row r="7908" spans="1:17" x14ac:dyDescent="0.2">
      <c r="A7908" s="2">
        <v>38127</v>
      </c>
      <c r="B7908" t="s">
        <v>454</v>
      </c>
      <c r="C7908" t="s">
        <v>222</v>
      </c>
      <c r="D7908" t="s">
        <v>27</v>
      </c>
      <c r="E7908" t="s">
        <v>27</v>
      </c>
      <c r="F7908">
        <v>77</v>
      </c>
      <c r="G7908">
        <v>145</v>
      </c>
      <c r="H7908">
        <v>0</v>
      </c>
      <c r="I7908">
        <v>0</v>
      </c>
      <c r="J7908">
        <v>2</v>
      </c>
      <c r="K7908">
        <v>2</v>
      </c>
      <c r="L7908" t="s">
        <v>28</v>
      </c>
      <c r="M7908" t="s">
        <v>900</v>
      </c>
      <c r="N7908" t="s">
        <v>454</v>
      </c>
      <c r="O7908" t="s">
        <v>22</v>
      </c>
      <c r="P7908" t="s">
        <v>23</v>
      </c>
      <c r="Q7908" t="s">
        <v>30</v>
      </c>
    </row>
    <row r="7909" spans="1:17" x14ac:dyDescent="0.2">
      <c r="A7909" s="2">
        <v>38127</v>
      </c>
      <c r="B7909" t="s">
        <v>67</v>
      </c>
      <c r="C7909" t="s">
        <v>25</v>
      </c>
      <c r="D7909" t="s">
        <v>50</v>
      </c>
      <c r="E7909" t="s">
        <v>19</v>
      </c>
      <c r="F7909">
        <v>2</v>
      </c>
      <c r="G7909">
        <v>1</v>
      </c>
      <c r="H7909">
        <v>0</v>
      </c>
      <c r="I7909">
        <v>0</v>
      </c>
      <c r="J7909">
        <v>0</v>
      </c>
      <c r="K7909">
        <v>0</v>
      </c>
      <c r="L7909" t="s">
        <v>28</v>
      </c>
      <c r="M7909" t="s">
        <v>769</v>
      </c>
      <c r="N7909" t="s">
        <v>67</v>
      </c>
      <c r="O7909" t="s">
        <v>22</v>
      </c>
      <c r="P7909" t="s">
        <v>23</v>
      </c>
      <c r="Q7909" t="s">
        <v>30</v>
      </c>
    </row>
    <row r="7910" spans="1:17" x14ac:dyDescent="0.2">
      <c r="A7910" s="2">
        <v>38128</v>
      </c>
      <c r="B7910" t="s">
        <v>55</v>
      </c>
      <c r="C7910" t="s">
        <v>180</v>
      </c>
      <c r="D7910" t="s">
        <v>57</v>
      </c>
      <c r="E7910" t="s">
        <v>50</v>
      </c>
      <c r="F7910">
        <v>89</v>
      </c>
      <c r="G7910">
        <v>7</v>
      </c>
      <c r="H7910">
        <v>0</v>
      </c>
      <c r="I7910">
        <v>0</v>
      </c>
      <c r="J7910">
        <v>1</v>
      </c>
      <c r="K7910">
        <v>3</v>
      </c>
      <c r="L7910" t="s">
        <v>28</v>
      </c>
      <c r="M7910" t="s">
        <v>58</v>
      </c>
      <c r="N7910" t="s">
        <v>55</v>
      </c>
      <c r="O7910" t="s">
        <v>22</v>
      </c>
      <c r="P7910" t="s">
        <v>23</v>
      </c>
      <c r="Q7910" t="s">
        <v>41</v>
      </c>
    </row>
    <row r="7911" spans="1:17" x14ac:dyDescent="0.2">
      <c r="A7911" s="2">
        <v>38129</v>
      </c>
      <c r="B7911" t="s">
        <v>380</v>
      </c>
      <c r="C7911" t="s">
        <v>208</v>
      </c>
      <c r="D7911" t="s">
        <v>36</v>
      </c>
      <c r="E7911" t="s">
        <v>36</v>
      </c>
      <c r="F7911">
        <v>107</v>
      </c>
      <c r="G7911">
        <v>101</v>
      </c>
      <c r="H7911">
        <v>0</v>
      </c>
      <c r="I7911">
        <v>0</v>
      </c>
      <c r="J7911">
        <v>2</v>
      </c>
      <c r="K7911">
        <v>1</v>
      </c>
      <c r="L7911" t="s">
        <v>28</v>
      </c>
      <c r="M7911" t="s">
        <v>381</v>
      </c>
      <c r="N7911" t="s">
        <v>380</v>
      </c>
      <c r="O7911" t="s">
        <v>22</v>
      </c>
      <c r="P7911" t="s">
        <v>23</v>
      </c>
      <c r="Q7911" t="s">
        <v>24</v>
      </c>
    </row>
    <row r="7912" spans="1:17" x14ac:dyDescent="0.2">
      <c r="A7912" s="2">
        <v>38129</v>
      </c>
      <c r="B7912" t="s">
        <v>138</v>
      </c>
      <c r="C7912" t="s">
        <v>250</v>
      </c>
      <c r="D7912" t="s">
        <v>36</v>
      </c>
      <c r="E7912" t="s">
        <v>36</v>
      </c>
      <c r="F7912">
        <v>80</v>
      </c>
      <c r="G7912">
        <v>106</v>
      </c>
      <c r="H7912">
        <v>0</v>
      </c>
      <c r="I7912">
        <v>0</v>
      </c>
      <c r="J7912">
        <v>0</v>
      </c>
      <c r="K7912">
        <v>2</v>
      </c>
      <c r="L7912" t="s">
        <v>28</v>
      </c>
      <c r="M7912" t="s">
        <v>606</v>
      </c>
      <c r="N7912" t="s">
        <v>138</v>
      </c>
      <c r="O7912" t="s">
        <v>22</v>
      </c>
      <c r="P7912" t="s">
        <v>23</v>
      </c>
      <c r="Q7912" t="s">
        <v>41</v>
      </c>
    </row>
    <row r="7913" spans="1:17" x14ac:dyDescent="0.2">
      <c r="A7913" s="2">
        <v>38130</v>
      </c>
      <c r="B7913" t="s">
        <v>890</v>
      </c>
      <c r="C7913" t="s">
        <v>267</v>
      </c>
      <c r="D7913" t="s">
        <v>36</v>
      </c>
      <c r="E7913" t="s">
        <v>36</v>
      </c>
      <c r="F7913">
        <v>63</v>
      </c>
      <c r="G7913">
        <v>87</v>
      </c>
      <c r="H7913">
        <v>0</v>
      </c>
      <c r="I7913">
        <v>0</v>
      </c>
      <c r="J7913">
        <v>1</v>
      </c>
      <c r="K7913">
        <v>3</v>
      </c>
      <c r="L7913" t="s">
        <v>28</v>
      </c>
      <c r="M7913" t="s">
        <v>920</v>
      </c>
      <c r="N7913" t="s">
        <v>890</v>
      </c>
      <c r="O7913" t="s">
        <v>22</v>
      </c>
      <c r="P7913" t="s">
        <v>23</v>
      </c>
      <c r="Q7913" t="s">
        <v>41</v>
      </c>
    </row>
    <row r="7914" spans="1:17" x14ac:dyDescent="0.2">
      <c r="A7914" s="2">
        <v>38130</v>
      </c>
      <c r="B7914" t="s">
        <v>453</v>
      </c>
      <c r="C7914" t="s">
        <v>512</v>
      </c>
      <c r="D7914" t="s">
        <v>27</v>
      </c>
      <c r="E7914" t="s">
        <v>27</v>
      </c>
      <c r="F7914">
        <v>120</v>
      </c>
      <c r="G7914">
        <v>166</v>
      </c>
      <c r="H7914">
        <v>0</v>
      </c>
      <c r="I7914">
        <v>0</v>
      </c>
      <c r="J7914">
        <v>3</v>
      </c>
      <c r="K7914">
        <v>2</v>
      </c>
      <c r="L7914" t="s">
        <v>28</v>
      </c>
      <c r="M7914" t="s">
        <v>482</v>
      </c>
      <c r="N7914" t="s">
        <v>453</v>
      </c>
      <c r="O7914" t="s">
        <v>22</v>
      </c>
      <c r="P7914" t="s">
        <v>23</v>
      </c>
      <c r="Q7914" t="s">
        <v>24</v>
      </c>
    </row>
    <row r="7915" spans="1:17" x14ac:dyDescent="0.2">
      <c r="A7915" s="2">
        <v>38130</v>
      </c>
      <c r="B7915" t="s">
        <v>365</v>
      </c>
      <c r="C7915" t="s">
        <v>471</v>
      </c>
      <c r="D7915" t="s">
        <v>36</v>
      </c>
      <c r="E7915" t="s">
        <v>36</v>
      </c>
      <c r="F7915">
        <v>99</v>
      </c>
      <c r="G7915">
        <v>125</v>
      </c>
      <c r="H7915">
        <v>0</v>
      </c>
      <c r="I7915">
        <v>0</v>
      </c>
      <c r="J7915">
        <v>1</v>
      </c>
      <c r="K7915">
        <v>1</v>
      </c>
      <c r="L7915" t="s">
        <v>28</v>
      </c>
      <c r="M7915" t="s">
        <v>400</v>
      </c>
      <c r="N7915" t="s">
        <v>365</v>
      </c>
      <c r="O7915" t="s">
        <v>22</v>
      </c>
      <c r="P7915" t="s">
        <v>23</v>
      </c>
      <c r="Q7915" t="s">
        <v>30</v>
      </c>
    </row>
    <row r="7916" spans="1:17" x14ac:dyDescent="0.2">
      <c r="A7916" s="2">
        <v>38130</v>
      </c>
      <c r="B7916" t="s">
        <v>282</v>
      </c>
      <c r="C7916" t="s">
        <v>164</v>
      </c>
      <c r="D7916" t="s">
        <v>19</v>
      </c>
      <c r="E7916" t="s">
        <v>115</v>
      </c>
      <c r="F7916">
        <v>75</v>
      </c>
      <c r="G7916">
        <v>44</v>
      </c>
      <c r="H7916">
        <v>0</v>
      </c>
      <c r="I7916">
        <v>0</v>
      </c>
      <c r="J7916">
        <v>2</v>
      </c>
      <c r="K7916">
        <v>0</v>
      </c>
      <c r="L7916" t="s">
        <v>28</v>
      </c>
      <c r="M7916" t="s">
        <v>1139</v>
      </c>
      <c r="N7916" t="s">
        <v>89</v>
      </c>
      <c r="O7916" t="s">
        <v>122</v>
      </c>
      <c r="P7916" t="s">
        <v>23</v>
      </c>
      <c r="Q7916" t="s">
        <v>24</v>
      </c>
    </row>
    <row r="7917" spans="1:17" x14ac:dyDescent="0.2">
      <c r="A7917" s="2">
        <v>38131</v>
      </c>
      <c r="B7917" t="s">
        <v>55</v>
      </c>
      <c r="C7917" t="s">
        <v>180</v>
      </c>
      <c r="D7917" t="s">
        <v>57</v>
      </c>
      <c r="E7917" t="s">
        <v>50</v>
      </c>
      <c r="F7917">
        <v>89</v>
      </c>
      <c r="G7917">
        <v>7</v>
      </c>
      <c r="H7917">
        <v>0</v>
      </c>
      <c r="I7917">
        <v>0</v>
      </c>
      <c r="J7917">
        <v>0</v>
      </c>
      <c r="K7917">
        <v>1</v>
      </c>
      <c r="L7917" t="s">
        <v>28</v>
      </c>
      <c r="M7917" t="s">
        <v>578</v>
      </c>
      <c r="N7917" t="s">
        <v>55</v>
      </c>
      <c r="O7917" t="s">
        <v>22</v>
      </c>
      <c r="P7917" t="s">
        <v>23</v>
      </c>
      <c r="Q7917" t="s">
        <v>41</v>
      </c>
    </row>
    <row r="7918" spans="1:17" x14ac:dyDescent="0.2">
      <c r="A7918" s="2">
        <v>38131</v>
      </c>
      <c r="B7918" t="s">
        <v>183</v>
      </c>
      <c r="C7918" t="s">
        <v>45</v>
      </c>
      <c r="D7918" t="s">
        <v>36</v>
      </c>
      <c r="E7918" t="s">
        <v>36</v>
      </c>
      <c r="F7918">
        <v>34</v>
      </c>
      <c r="G7918">
        <v>48</v>
      </c>
      <c r="H7918">
        <v>0</v>
      </c>
      <c r="I7918">
        <v>0</v>
      </c>
      <c r="J7918">
        <v>2</v>
      </c>
      <c r="K7918">
        <v>0</v>
      </c>
      <c r="L7918" t="s">
        <v>28</v>
      </c>
      <c r="M7918" t="s">
        <v>266</v>
      </c>
      <c r="N7918" t="s">
        <v>183</v>
      </c>
      <c r="O7918" t="s">
        <v>22</v>
      </c>
      <c r="P7918" t="s">
        <v>23</v>
      </c>
      <c r="Q7918" t="s">
        <v>24</v>
      </c>
    </row>
    <row r="7919" spans="1:17" x14ac:dyDescent="0.2">
      <c r="A7919" s="2">
        <v>38132</v>
      </c>
      <c r="B7919" t="s">
        <v>69</v>
      </c>
      <c r="C7919" t="s">
        <v>95</v>
      </c>
      <c r="D7919" t="s">
        <v>50</v>
      </c>
      <c r="E7919" t="s">
        <v>50</v>
      </c>
      <c r="F7919">
        <v>73</v>
      </c>
      <c r="G7919">
        <v>30</v>
      </c>
      <c r="H7919">
        <v>0</v>
      </c>
      <c r="I7919">
        <v>0</v>
      </c>
      <c r="J7919">
        <v>0</v>
      </c>
      <c r="K7919">
        <v>0</v>
      </c>
      <c r="L7919" t="s">
        <v>28</v>
      </c>
      <c r="M7919" t="s">
        <v>846</v>
      </c>
      <c r="N7919" t="s">
        <v>69</v>
      </c>
      <c r="O7919" t="s">
        <v>22</v>
      </c>
      <c r="P7919" t="s">
        <v>23</v>
      </c>
      <c r="Q7919" t="s">
        <v>30</v>
      </c>
    </row>
    <row r="7920" spans="1:17" x14ac:dyDescent="0.2">
      <c r="A7920" s="2">
        <v>38132</v>
      </c>
      <c r="B7920" t="s">
        <v>380</v>
      </c>
      <c r="C7920" t="s">
        <v>138</v>
      </c>
      <c r="D7920" t="s">
        <v>36</v>
      </c>
      <c r="E7920" t="s">
        <v>36</v>
      </c>
      <c r="F7920">
        <v>107</v>
      </c>
      <c r="G7920">
        <v>80</v>
      </c>
      <c r="H7920">
        <v>0</v>
      </c>
      <c r="I7920">
        <v>0</v>
      </c>
      <c r="J7920">
        <v>0</v>
      </c>
      <c r="K7920">
        <v>2</v>
      </c>
      <c r="L7920" t="s">
        <v>28</v>
      </c>
      <c r="M7920" t="s">
        <v>381</v>
      </c>
      <c r="N7920" t="s">
        <v>380</v>
      </c>
      <c r="O7920" t="s">
        <v>22</v>
      </c>
      <c r="P7920" t="s">
        <v>23</v>
      </c>
      <c r="Q7920" t="s">
        <v>41</v>
      </c>
    </row>
    <row r="7921" spans="1:17" x14ac:dyDescent="0.2">
      <c r="A7921" s="2">
        <v>38133</v>
      </c>
      <c r="B7921" t="s">
        <v>471</v>
      </c>
      <c r="C7921" t="s">
        <v>224</v>
      </c>
      <c r="D7921" t="s">
        <v>36</v>
      </c>
      <c r="E7921" t="s">
        <v>36</v>
      </c>
      <c r="F7921">
        <v>125</v>
      </c>
      <c r="G7921">
        <v>72</v>
      </c>
      <c r="H7921">
        <v>0</v>
      </c>
      <c r="I7921">
        <v>0</v>
      </c>
      <c r="J7921">
        <v>1</v>
      </c>
      <c r="K7921">
        <v>0</v>
      </c>
      <c r="L7921" t="s">
        <v>28</v>
      </c>
      <c r="M7921" t="s">
        <v>639</v>
      </c>
      <c r="N7921" t="s">
        <v>471</v>
      </c>
      <c r="O7921" t="s">
        <v>22</v>
      </c>
      <c r="P7921" t="s">
        <v>23</v>
      </c>
      <c r="Q7921" t="s">
        <v>24</v>
      </c>
    </row>
    <row r="7922" spans="1:17" x14ac:dyDescent="0.2">
      <c r="A7922" s="2">
        <v>38133</v>
      </c>
      <c r="B7922" t="s">
        <v>464</v>
      </c>
      <c r="C7922" t="s">
        <v>402</v>
      </c>
      <c r="D7922" t="s">
        <v>115</v>
      </c>
      <c r="E7922" t="s">
        <v>115</v>
      </c>
      <c r="F7922">
        <v>109</v>
      </c>
      <c r="G7922">
        <v>60</v>
      </c>
      <c r="H7922">
        <v>0</v>
      </c>
      <c r="I7922">
        <v>0</v>
      </c>
      <c r="J7922">
        <v>2</v>
      </c>
      <c r="K7922">
        <v>2</v>
      </c>
      <c r="L7922" t="s">
        <v>28</v>
      </c>
      <c r="M7922" t="s">
        <v>465</v>
      </c>
      <c r="N7922" t="s">
        <v>464</v>
      </c>
      <c r="O7922" t="s">
        <v>22</v>
      </c>
      <c r="P7922" t="s">
        <v>23</v>
      </c>
      <c r="Q7922" t="s">
        <v>30</v>
      </c>
    </row>
    <row r="7923" spans="1:17" x14ac:dyDescent="0.2">
      <c r="A7923" s="2">
        <v>38133</v>
      </c>
      <c r="B7923" t="s">
        <v>296</v>
      </c>
      <c r="C7923" t="s">
        <v>351</v>
      </c>
      <c r="D7923" t="s">
        <v>36</v>
      </c>
      <c r="E7923" t="s">
        <v>36</v>
      </c>
      <c r="F7923">
        <v>128</v>
      </c>
      <c r="G7923">
        <v>113</v>
      </c>
      <c r="H7923">
        <v>0</v>
      </c>
      <c r="I7923">
        <v>0</v>
      </c>
      <c r="J7923">
        <v>0</v>
      </c>
      <c r="K7923">
        <v>0</v>
      </c>
      <c r="L7923" t="s">
        <v>28</v>
      </c>
      <c r="M7923" t="s">
        <v>399</v>
      </c>
      <c r="N7923" t="s">
        <v>296</v>
      </c>
      <c r="O7923" t="s">
        <v>22</v>
      </c>
      <c r="P7923" t="s">
        <v>23</v>
      </c>
      <c r="Q7923" t="s">
        <v>30</v>
      </c>
    </row>
    <row r="7924" spans="1:17" x14ac:dyDescent="0.2">
      <c r="A7924" s="2">
        <v>38134</v>
      </c>
      <c r="B7924" t="s">
        <v>81</v>
      </c>
      <c r="C7924" t="s">
        <v>104</v>
      </c>
      <c r="D7924" t="s">
        <v>50</v>
      </c>
      <c r="E7924" t="s">
        <v>50</v>
      </c>
      <c r="F7924">
        <v>71</v>
      </c>
      <c r="G7924">
        <v>63</v>
      </c>
      <c r="H7924">
        <v>0</v>
      </c>
      <c r="I7924">
        <v>0</v>
      </c>
      <c r="J7924">
        <v>0</v>
      </c>
      <c r="K7924">
        <v>1</v>
      </c>
      <c r="L7924" t="s">
        <v>28</v>
      </c>
      <c r="M7924" t="s">
        <v>83</v>
      </c>
      <c r="N7924" t="s">
        <v>81</v>
      </c>
      <c r="O7924" t="s">
        <v>22</v>
      </c>
      <c r="P7924" t="s">
        <v>23</v>
      </c>
      <c r="Q7924" t="s">
        <v>41</v>
      </c>
    </row>
    <row r="7925" spans="1:17" x14ac:dyDescent="0.2">
      <c r="A7925" s="2">
        <v>38134</v>
      </c>
      <c r="B7925" t="s">
        <v>345</v>
      </c>
      <c r="C7925" t="s">
        <v>123</v>
      </c>
      <c r="D7925" t="s">
        <v>50</v>
      </c>
      <c r="E7925" t="s">
        <v>50</v>
      </c>
      <c r="F7925">
        <v>99</v>
      </c>
      <c r="G7925">
        <v>57</v>
      </c>
      <c r="H7925">
        <v>0</v>
      </c>
      <c r="I7925">
        <v>0</v>
      </c>
      <c r="J7925">
        <v>0</v>
      </c>
      <c r="K7925">
        <v>1</v>
      </c>
      <c r="L7925" t="s">
        <v>28</v>
      </c>
      <c r="M7925" t="s">
        <v>360</v>
      </c>
      <c r="N7925" t="s">
        <v>345</v>
      </c>
      <c r="O7925" t="s">
        <v>22</v>
      </c>
      <c r="P7925" t="s">
        <v>23</v>
      </c>
      <c r="Q7925" t="s">
        <v>41</v>
      </c>
    </row>
    <row r="7926" spans="1:17" x14ac:dyDescent="0.2">
      <c r="A7926" s="2">
        <v>38134</v>
      </c>
      <c r="B7926" t="s">
        <v>129</v>
      </c>
      <c r="C7926" t="s">
        <v>184</v>
      </c>
      <c r="D7926" t="s">
        <v>50</v>
      </c>
      <c r="E7926" t="s">
        <v>50</v>
      </c>
      <c r="F7926">
        <v>9</v>
      </c>
      <c r="G7926">
        <v>129</v>
      </c>
      <c r="H7926">
        <v>0</v>
      </c>
      <c r="I7926">
        <v>0</v>
      </c>
      <c r="J7926">
        <v>7</v>
      </c>
      <c r="K7926">
        <v>0</v>
      </c>
      <c r="L7926" t="s">
        <v>28</v>
      </c>
      <c r="M7926" t="s">
        <v>931</v>
      </c>
      <c r="N7926" t="s">
        <v>129</v>
      </c>
      <c r="O7926" t="s">
        <v>22</v>
      </c>
      <c r="P7926" t="s">
        <v>23</v>
      </c>
      <c r="Q7926" t="s">
        <v>24</v>
      </c>
    </row>
    <row r="7927" spans="1:17" x14ac:dyDescent="0.2">
      <c r="A7927" s="2">
        <v>38134</v>
      </c>
      <c r="B7927" t="s">
        <v>98</v>
      </c>
      <c r="C7927" t="s">
        <v>92</v>
      </c>
      <c r="D7927" t="s">
        <v>50</v>
      </c>
      <c r="E7927" t="s">
        <v>50</v>
      </c>
      <c r="F7927">
        <v>15</v>
      </c>
      <c r="G7927">
        <v>23</v>
      </c>
      <c r="H7927">
        <v>0</v>
      </c>
      <c r="I7927">
        <v>0</v>
      </c>
      <c r="J7927">
        <v>1</v>
      </c>
      <c r="K7927">
        <v>0</v>
      </c>
      <c r="L7927" t="s">
        <v>28</v>
      </c>
      <c r="M7927" t="s">
        <v>99</v>
      </c>
      <c r="N7927" t="s">
        <v>98</v>
      </c>
      <c r="O7927" t="s">
        <v>22</v>
      </c>
      <c r="P7927" t="s">
        <v>23</v>
      </c>
      <c r="Q7927" t="s">
        <v>24</v>
      </c>
    </row>
    <row r="7928" spans="1:17" x14ac:dyDescent="0.2">
      <c r="A7928" s="2">
        <v>38134</v>
      </c>
      <c r="B7928" t="s">
        <v>49</v>
      </c>
      <c r="C7928" t="s">
        <v>161</v>
      </c>
      <c r="D7928" t="s">
        <v>50</v>
      </c>
      <c r="E7928" t="s">
        <v>50</v>
      </c>
      <c r="F7928">
        <v>36</v>
      </c>
      <c r="G7928">
        <v>66</v>
      </c>
      <c r="H7928">
        <v>0</v>
      </c>
      <c r="I7928">
        <v>0</v>
      </c>
      <c r="J7928">
        <v>0</v>
      </c>
      <c r="K7928">
        <v>0</v>
      </c>
      <c r="L7928" t="s">
        <v>28</v>
      </c>
      <c r="M7928" t="s">
        <v>103</v>
      </c>
      <c r="N7928" t="s">
        <v>49</v>
      </c>
      <c r="O7928" t="s">
        <v>22</v>
      </c>
      <c r="P7928" t="s">
        <v>23</v>
      </c>
      <c r="Q7928" t="s">
        <v>30</v>
      </c>
    </row>
    <row r="7929" spans="1:17" x14ac:dyDescent="0.2">
      <c r="A7929" s="2">
        <v>38135</v>
      </c>
      <c r="B7929" t="s">
        <v>386</v>
      </c>
      <c r="C7929" t="s">
        <v>449</v>
      </c>
      <c r="D7929" t="s">
        <v>50</v>
      </c>
      <c r="E7929" t="s">
        <v>115</v>
      </c>
      <c r="F7929">
        <v>116</v>
      </c>
      <c r="G7929">
        <v>77</v>
      </c>
      <c r="H7929">
        <v>0</v>
      </c>
      <c r="I7929">
        <v>0</v>
      </c>
      <c r="J7929">
        <v>3</v>
      </c>
      <c r="K7929">
        <v>1</v>
      </c>
      <c r="L7929" t="s">
        <v>28</v>
      </c>
      <c r="M7929" t="s">
        <v>595</v>
      </c>
      <c r="N7929" t="s">
        <v>386</v>
      </c>
      <c r="O7929" t="s">
        <v>22</v>
      </c>
      <c r="P7929" t="s">
        <v>23</v>
      </c>
      <c r="Q7929" t="s">
        <v>24</v>
      </c>
    </row>
    <row r="7930" spans="1:17" x14ac:dyDescent="0.2">
      <c r="A7930" s="2">
        <v>38135</v>
      </c>
      <c r="B7930" t="s">
        <v>70</v>
      </c>
      <c r="C7930" t="s">
        <v>52</v>
      </c>
      <c r="D7930" t="s">
        <v>50</v>
      </c>
      <c r="E7930" t="s">
        <v>50</v>
      </c>
      <c r="F7930">
        <v>42</v>
      </c>
      <c r="G7930">
        <v>21</v>
      </c>
      <c r="H7930">
        <v>0</v>
      </c>
      <c r="I7930">
        <v>0</v>
      </c>
      <c r="J7930">
        <v>1</v>
      </c>
      <c r="K7930">
        <v>3</v>
      </c>
      <c r="L7930" t="s">
        <v>28</v>
      </c>
      <c r="M7930" t="s">
        <v>93</v>
      </c>
      <c r="N7930" t="s">
        <v>70</v>
      </c>
      <c r="O7930" t="s">
        <v>22</v>
      </c>
      <c r="P7930" t="s">
        <v>23</v>
      </c>
      <c r="Q7930" t="s">
        <v>41</v>
      </c>
    </row>
    <row r="7931" spans="1:17" x14ac:dyDescent="0.2">
      <c r="A7931" s="2">
        <v>38135</v>
      </c>
      <c r="B7931" t="s">
        <v>67</v>
      </c>
      <c r="C7931" t="s">
        <v>737</v>
      </c>
      <c r="D7931" t="s">
        <v>50</v>
      </c>
      <c r="E7931" t="s">
        <v>50</v>
      </c>
      <c r="F7931">
        <v>2</v>
      </c>
      <c r="G7931">
        <v>146</v>
      </c>
      <c r="H7931">
        <v>0</v>
      </c>
      <c r="I7931">
        <v>0</v>
      </c>
      <c r="J7931">
        <v>4</v>
      </c>
      <c r="K7931">
        <v>0</v>
      </c>
      <c r="L7931" t="s">
        <v>28</v>
      </c>
      <c r="M7931" t="s">
        <v>730</v>
      </c>
      <c r="N7931" t="s">
        <v>67</v>
      </c>
      <c r="O7931" t="s">
        <v>22</v>
      </c>
      <c r="P7931" t="s">
        <v>23</v>
      </c>
      <c r="Q7931" t="s">
        <v>24</v>
      </c>
    </row>
    <row r="7932" spans="1:17" x14ac:dyDescent="0.2">
      <c r="A7932" s="2">
        <v>38135</v>
      </c>
      <c r="B7932" t="s">
        <v>111</v>
      </c>
      <c r="C7932" t="s">
        <v>110</v>
      </c>
      <c r="D7932" t="s">
        <v>36</v>
      </c>
      <c r="E7932" t="s">
        <v>36</v>
      </c>
      <c r="F7932">
        <v>45</v>
      </c>
      <c r="G7932">
        <v>32</v>
      </c>
      <c r="H7932">
        <v>0</v>
      </c>
      <c r="I7932">
        <v>0</v>
      </c>
      <c r="J7932">
        <v>0</v>
      </c>
      <c r="K7932">
        <v>0</v>
      </c>
      <c r="L7932" t="s">
        <v>28</v>
      </c>
      <c r="M7932" t="s">
        <v>218</v>
      </c>
      <c r="N7932" t="s">
        <v>111</v>
      </c>
      <c r="O7932" t="s">
        <v>22</v>
      </c>
      <c r="P7932" t="s">
        <v>23</v>
      </c>
      <c r="Q7932" t="s">
        <v>30</v>
      </c>
    </row>
    <row r="7933" spans="1:17" x14ac:dyDescent="0.2">
      <c r="A7933" s="2">
        <v>38135</v>
      </c>
      <c r="B7933" t="s">
        <v>617</v>
      </c>
      <c r="C7933" t="s">
        <v>208</v>
      </c>
      <c r="D7933" t="s">
        <v>36</v>
      </c>
      <c r="E7933" t="s">
        <v>36</v>
      </c>
      <c r="F7933">
        <v>98</v>
      </c>
      <c r="G7933">
        <v>101</v>
      </c>
      <c r="H7933">
        <v>0</v>
      </c>
      <c r="I7933">
        <v>0</v>
      </c>
      <c r="J7933">
        <v>1</v>
      </c>
      <c r="K7933">
        <v>1</v>
      </c>
      <c r="L7933" t="s">
        <v>28</v>
      </c>
      <c r="M7933" t="s">
        <v>618</v>
      </c>
      <c r="N7933" t="s">
        <v>617</v>
      </c>
      <c r="O7933" t="s">
        <v>22</v>
      </c>
      <c r="P7933" t="s">
        <v>23</v>
      </c>
      <c r="Q7933" t="s">
        <v>30</v>
      </c>
    </row>
    <row r="7934" spans="1:17" x14ac:dyDescent="0.2">
      <c r="A7934" s="2">
        <v>38136</v>
      </c>
      <c r="B7934" t="s">
        <v>55</v>
      </c>
      <c r="C7934" t="s">
        <v>442</v>
      </c>
      <c r="D7934" t="s">
        <v>57</v>
      </c>
      <c r="E7934" t="s">
        <v>57</v>
      </c>
      <c r="F7934">
        <v>89</v>
      </c>
      <c r="G7934">
        <v>95</v>
      </c>
      <c r="H7934">
        <v>0</v>
      </c>
      <c r="I7934">
        <v>0</v>
      </c>
      <c r="J7934">
        <v>1</v>
      </c>
      <c r="K7934">
        <v>0</v>
      </c>
      <c r="L7934" t="s">
        <v>20</v>
      </c>
      <c r="M7934" t="s">
        <v>341</v>
      </c>
      <c r="N7934" t="s">
        <v>55</v>
      </c>
      <c r="O7934" t="s">
        <v>22</v>
      </c>
      <c r="P7934" t="s">
        <v>23</v>
      </c>
      <c r="Q7934" t="s">
        <v>24</v>
      </c>
    </row>
    <row r="7935" spans="1:17" x14ac:dyDescent="0.2">
      <c r="A7935" s="2">
        <v>38136</v>
      </c>
      <c r="B7935" t="s">
        <v>274</v>
      </c>
      <c r="C7935" t="s">
        <v>244</v>
      </c>
      <c r="D7935" t="s">
        <v>50</v>
      </c>
      <c r="E7935" t="s">
        <v>50</v>
      </c>
      <c r="F7935">
        <v>25</v>
      </c>
      <c r="G7935">
        <v>54</v>
      </c>
      <c r="H7935">
        <v>0</v>
      </c>
      <c r="I7935">
        <v>0</v>
      </c>
      <c r="J7935">
        <v>1</v>
      </c>
      <c r="K7935">
        <v>0</v>
      </c>
      <c r="L7935" t="s">
        <v>28</v>
      </c>
      <c r="M7935" t="s">
        <v>582</v>
      </c>
      <c r="N7935" t="s">
        <v>274</v>
      </c>
      <c r="O7935" t="s">
        <v>22</v>
      </c>
      <c r="P7935" t="s">
        <v>23</v>
      </c>
      <c r="Q7935" t="s">
        <v>24</v>
      </c>
    </row>
    <row r="7936" spans="1:17" x14ac:dyDescent="0.2">
      <c r="A7936" s="2">
        <v>38136</v>
      </c>
      <c r="B7936" t="s">
        <v>183</v>
      </c>
      <c r="C7936" t="s">
        <v>141</v>
      </c>
      <c r="D7936" t="s">
        <v>36</v>
      </c>
      <c r="E7936" t="s">
        <v>36</v>
      </c>
      <c r="F7936">
        <v>34</v>
      </c>
      <c r="G7936">
        <v>118</v>
      </c>
      <c r="H7936">
        <v>0</v>
      </c>
      <c r="I7936">
        <v>0</v>
      </c>
      <c r="J7936">
        <v>2</v>
      </c>
      <c r="K7936">
        <v>0</v>
      </c>
      <c r="L7936" t="s">
        <v>28</v>
      </c>
      <c r="M7936" t="s">
        <v>266</v>
      </c>
      <c r="N7936" t="s">
        <v>183</v>
      </c>
      <c r="O7936" t="s">
        <v>22</v>
      </c>
      <c r="P7936" t="s">
        <v>23</v>
      </c>
      <c r="Q7936" t="s">
        <v>24</v>
      </c>
    </row>
    <row r="7937" spans="1:17" x14ac:dyDescent="0.2">
      <c r="A7937" s="2">
        <v>38136</v>
      </c>
      <c r="B7937" t="s">
        <v>98</v>
      </c>
      <c r="C7937" t="s">
        <v>135</v>
      </c>
      <c r="D7937" t="s">
        <v>50</v>
      </c>
      <c r="E7937" t="s">
        <v>36</v>
      </c>
      <c r="F7937">
        <v>15</v>
      </c>
      <c r="G7937">
        <v>16</v>
      </c>
      <c r="H7937">
        <v>0</v>
      </c>
      <c r="I7937">
        <v>0</v>
      </c>
      <c r="J7937">
        <v>0</v>
      </c>
      <c r="K7937">
        <v>3</v>
      </c>
      <c r="L7937" t="s">
        <v>28</v>
      </c>
      <c r="M7937" t="s">
        <v>91</v>
      </c>
      <c r="N7937" t="s">
        <v>89</v>
      </c>
      <c r="O7937" t="s">
        <v>122</v>
      </c>
      <c r="P7937" t="s">
        <v>23</v>
      </c>
      <c r="Q7937" t="s">
        <v>41</v>
      </c>
    </row>
    <row r="7938" spans="1:17" x14ac:dyDescent="0.2">
      <c r="A7938" s="2">
        <v>38136</v>
      </c>
      <c r="B7938" t="s">
        <v>126</v>
      </c>
      <c r="C7938" t="s">
        <v>147</v>
      </c>
      <c r="D7938" t="s">
        <v>50</v>
      </c>
      <c r="E7938" t="s">
        <v>50</v>
      </c>
      <c r="F7938">
        <v>4</v>
      </c>
      <c r="G7938">
        <v>17</v>
      </c>
      <c r="H7938">
        <v>0</v>
      </c>
      <c r="I7938">
        <v>0</v>
      </c>
      <c r="J7938">
        <v>0</v>
      </c>
      <c r="K7938">
        <v>1</v>
      </c>
      <c r="L7938" t="s">
        <v>28</v>
      </c>
      <c r="M7938" t="s">
        <v>330</v>
      </c>
      <c r="N7938" t="s">
        <v>126</v>
      </c>
      <c r="O7938" t="s">
        <v>22</v>
      </c>
      <c r="P7938" t="s">
        <v>23</v>
      </c>
      <c r="Q7938" t="s">
        <v>41</v>
      </c>
    </row>
    <row r="7939" spans="1:17" x14ac:dyDescent="0.2">
      <c r="A7939" s="2">
        <v>38136</v>
      </c>
      <c r="B7939" t="s">
        <v>90</v>
      </c>
      <c r="C7939" t="s">
        <v>153</v>
      </c>
      <c r="D7939" t="s">
        <v>50</v>
      </c>
      <c r="E7939" t="s">
        <v>50</v>
      </c>
      <c r="F7939">
        <v>29</v>
      </c>
      <c r="G7939">
        <v>34</v>
      </c>
      <c r="H7939">
        <v>0</v>
      </c>
      <c r="I7939">
        <v>0</v>
      </c>
      <c r="J7939">
        <v>1</v>
      </c>
      <c r="K7939">
        <v>0</v>
      </c>
      <c r="L7939" t="s">
        <v>28</v>
      </c>
      <c r="M7939" t="s">
        <v>1053</v>
      </c>
      <c r="N7939" t="s">
        <v>90</v>
      </c>
      <c r="O7939" t="s">
        <v>22</v>
      </c>
      <c r="P7939" t="s">
        <v>23</v>
      </c>
      <c r="Q7939" t="s">
        <v>24</v>
      </c>
    </row>
    <row r="7940" spans="1:17" x14ac:dyDescent="0.2">
      <c r="A7940" s="2">
        <v>38136</v>
      </c>
      <c r="B7940" t="s">
        <v>82</v>
      </c>
      <c r="C7940" t="s">
        <v>97</v>
      </c>
      <c r="D7940" t="s">
        <v>50</v>
      </c>
      <c r="E7940" t="s">
        <v>50</v>
      </c>
      <c r="F7940">
        <v>20</v>
      </c>
      <c r="G7940">
        <v>155</v>
      </c>
      <c r="H7940">
        <v>0</v>
      </c>
      <c r="I7940">
        <v>0</v>
      </c>
      <c r="J7940">
        <v>3</v>
      </c>
      <c r="K7940">
        <v>0</v>
      </c>
      <c r="L7940" t="s">
        <v>28</v>
      </c>
      <c r="M7940" t="s">
        <v>1140</v>
      </c>
      <c r="N7940" t="s">
        <v>82</v>
      </c>
      <c r="O7940" t="s">
        <v>22</v>
      </c>
      <c r="P7940" t="s">
        <v>23</v>
      </c>
      <c r="Q7940" t="s">
        <v>24</v>
      </c>
    </row>
    <row r="7941" spans="1:17" x14ac:dyDescent="0.2">
      <c r="A7941" s="2">
        <v>38136</v>
      </c>
      <c r="B7941" t="s">
        <v>118</v>
      </c>
      <c r="C7941" t="s">
        <v>34</v>
      </c>
      <c r="D7941" t="s">
        <v>36</v>
      </c>
      <c r="E7941" t="s">
        <v>36</v>
      </c>
      <c r="F7941">
        <v>31</v>
      </c>
      <c r="G7941">
        <v>92</v>
      </c>
      <c r="H7941">
        <v>0</v>
      </c>
      <c r="I7941">
        <v>0</v>
      </c>
      <c r="J7941">
        <v>1</v>
      </c>
      <c r="K7941">
        <v>1</v>
      </c>
      <c r="L7941" t="s">
        <v>28</v>
      </c>
      <c r="M7941" t="s">
        <v>154</v>
      </c>
      <c r="N7941" t="s">
        <v>67</v>
      </c>
      <c r="O7941" t="s">
        <v>122</v>
      </c>
      <c r="P7941" t="s">
        <v>23</v>
      </c>
      <c r="Q7941" t="s">
        <v>30</v>
      </c>
    </row>
    <row r="7942" spans="1:17" x14ac:dyDescent="0.2">
      <c r="A7942" s="2">
        <v>38136</v>
      </c>
      <c r="B7942" t="s">
        <v>203</v>
      </c>
      <c r="C7942" t="s">
        <v>204</v>
      </c>
      <c r="D7942" t="s">
        <v>57</v>
      </c>
      <c r="E7942" t="s">
        <v>57</v>
      </c>
      <c r="F7942">
        <v>135</v>
      </c>
      <c r="G7942">
        <v>149</v>
      </c>
      <c r="H7942">
        <v>0</v>
      </c>
      <c r="I7942">
        <v>0</v>
      </c>
      <c r="J7942">
        <v>0</v>
      </c>
      <c r="K7942">
        <v>0</v>
      </c>
      <c r="L7942" t="s">
        <v>20</v>
      </c>
      <c r="M7942" t="s">
        <v>341</v>
      </c>
      <c r="N7942" t="s">
        <v>55</v>
      </c>
      <c r="O7942" t="s">
        <v>122</v>
      </c>
      <c r="P7942" t="s">
        <v>23</v>
      </c>
      <c r="Q7942" t="s">
        <v>30</v>
      </c>
    </row>
    <row r="7943" spans="1:17" x14ac:dyDescent="0.2">
      <c r="A7943" s="2">
        <v>38136</v>
      </c>
      <c r="B7943" t="s">
        <v>355</v>
      </c>
      <c r="C7943" t="s">
        <v>354</v>
      </c>
      <c r="D7943" t="s">
        <v>57</v>
      </c>
      <c r="E7943" t="s">
        <v>57</v>
      </c>
      <c r="F7943">
        <v>161</v>
      </c>
      <c r="G7943">
        <v>154</v>
      </c>
      <c r="H7943">
        <v>0</v>
      </c>
      <c r="I7943">
        <v>0</v>
      </c>
      <c r="J7943">
        <v>0</v>
      </c>
      <c r="K7943">
        <v>1</v>
      </c>
      <c r="L7943" t="s">
        <v>20</v>
      </c>
      <c r="M7943" t="s">
        <v>341</v>
      </c>
      <c r="N7943" t="s">
        <v>55</v>
      </c>
      <c r="O7943" t="s">
        <v>122</v>
      </c>
      <c r="P7943" t="s">
        <v>23</v>
      </c>
      <c r="Q7943" t="s">
        <v>41</v>
      </c>
    </row>
    <row r="7944" spans="1:17" x14ac:dyDescent="0.2">
      <c r="A7944" s="2">
        <v>38137</v>
      </c>
      <c r="B7944" t="s">
        <v>150</v>
      </c>
      <c r="C7944" t="s">
        <v>177</v>
      </c>
      <c r="D7944" t="s">
        <v>36</v>
      </c>
      <c r="E7944" t="s">
        <v>115</v>
      </c>
      <c r="F7944">
        <v>53</v>
      </c>
      <c r="G7944">
        <v>43</v>
      </c>
      <c r="H7944">
        <v>0</v>
      </c>
      <c r="I7944">
        <v>0</v>
      </c>
      <c r="J7944">
        <v>1</v>
      </c>
      <c r="K7944">
        <v>1</v>
      </c>
      <c r="L7944" t="s">
        <v>28</v>
      </c>
      <c r="M7944" t="s">
        <v>842</v>
      </c>
      <c r="N7944" t="s">
        <v>150</v>
      </c>
      <c r="O7944" t="s">
        <v>22</v>
      </c>
      <c r="P7944" t="s">
        <v>23</v>
      </c>
      <c r="Q7944" t="s">
        <v>30</v>
      </c>
    </row>
    <row r="7945" spans="1:17" x14ac:dyDescent="0.2">
      <c r="A7945" s="2">
        <v>38137</v>
      </c>
      <c r="B7945" t="s">
        <v>221</v>
      </c>
      <c r="C7945" t="s">
        <v>100</v>
      </c>
      <c r="D7945" t="s">
        <v>27</v>
      </c>
      <c r="E7945" t="s">
        <v>50</v>
      </c>
      <c r="F7945">
        <v>111</v>
      </c>
      <c r="G7945">
        <v>114</v>
      </c>
      <c r="H7945">
        <v>0</v>
      </c>
      <c r="I7945">
        <v>0</v>
      </c>
      <c r="J7945">
        <v>1</v>
      </c>
      <c r="K7945">
        <v>1</v>
      </c>
      <c r="L7945" t="s">
        <v>28</v>
      </c>
      <c r="M7945" t="s">
        <v>223</v>
      </c>
      <c r="N7945" t="s">
        <v>221</v>
      </c>
      <c r="O7945" t="s">
        <v>22</v>
      </c>
      <c r="P7945" t="s">
        <v>23</v>
      </c>
      <c r="Q7945" t="s">
        <v>30</v>
      </c>
    </row>
    <row r="7946" spans="1:17" x14ac:dyDescent="0.2">
      <c r="A7946" s="2">
        <v>38137</v>
      </c>
      <c r="B7946" t="s">
        <v>224</v>
      </c>
      <c r="C7946" t="s">
        <v>718</v>
      </c>
      <c r="D7946" t="s">
        <v>36</v>
      </c>
      <c r="E7946" t="s">
        <v>36</v>
      </c>
      <c r="F7946">
        <v>72</v>
      </c>
      <c r="G7946">
        <v>68</v>
      </c>
      <c r="H7946">
        <v>0</v>
      </c>
      <c r="I7946">
        <v>0</v>
      </c>
      <c r="J7946">
        <v>3</v>
      </c>
      <c r="K7946">
        <v>2</v>
      </c>
      <c r="L7946" t="s">
        <v>28</v>
      </c>
      <c r="M7946" t="s">
        <v>236</v>
      </c>
      <c r="N7946" t="s">
        <v>224</v>
      </c>
      <c r="O7946" t="s">
        <v>22</v>
      </c>
      <c r="P7946" t="s">
        <v>23</v>
      </c>
      <c r="Q7946" t="s">
        <v>24</v>
      </c>
    </row>
    <row r="7947" spans="1:17" x14ac:dyDescent="0.2">
      <c r="A7947" s="2">
        <v>38137</v>
      </c>
      <c r="B7947" t="s">
        <v>81</v>
      </c>
      <c r="C7947" t="s">
        <v>72</v>
      </c>
      <c r="D7947" t="s">
        <v>50</v>
      </c>
      <c r="E7947" t="s">
        <v>50</v>
      </c>
      <c r="F7947">
        <v>71</v>
      </c>
      <c r="G7947">
        <v>14</v>
      </c>
      <c r="H7947">
        <v>0</v>
      </c>
      <c r="I7947">
        <v>0</v>
      </c>
      <c r="J7947">
        <v>2</v>
      </c>
      <c r="K7947">
        <v>2</v>
      </c>
      <c r="L7947" t="s">
        <v>28</v>
      </c>
      <c r="M7947" t="s">
        <v>83</v>
      </c>
      <c r="N7947" t="s">
        <v>81</v>
      </c>
      <c r="O7947" t="s">
        <v>22</v>
      </c>
      <c r="P7947" t="s">
        <v>23</v>
      </c>
      <c r="Q7947" t="s">
        <v>30</v>
      </c>
    </row>
    <row r="7948" spans="1:17" x14ac:dyDescent="0.2">
      <c r="A7948" s="2">
        <v>38137</v>
      </c>
      <c r="B7948" t="s">
        <v>76</v>
      </c>
      <c r="C7948" t="s">
        <v>143</v>
      </c>
      <c r="D7948" t="s">
        <v>50</v>
      </c>
      <c r="E7948" t="s">
        <v>115</v>
      </c>
      <c r="F7948">
        <v>56</v>
      </c>
      <c r="G7948">
        <v>25</v>
      </c>
      <c r="H7948">
        <v>0</v>
      </c>
      <c r="I7948">
        <v>0</v>
      </c>
      <c r="J7948">
        <v>2</v>
      </c>
      <c r="K7948">
        <v>3</v>
      </c>
      <c r="L7948" t="s">
        <v>28</v>
      </c>
      <c r="M7948" t="s">
        <v>624</v>
      </c>
      <c r="N7948" t="s">
        <v>89</v>
      </c>
      <c r="O7948" t="s">
        <v>122</v>
      </c>
      <c r="P7948" t="s">
        <v>23</v>
      </c>
      <c r="Q7948" t="s">
        <v>41</v>
      </c>
    </row>
    <row r="7949" spans="1:17" x14ac:dyDescent="0.2">
      <c r="A7949" s="2">
        <v>38137</v>
      </c>
      <c r="B7949" t="s">
        <v>104</v>
      </c>
      <c r="C7949" t="s">
        <v>282</v>
      </c>
      <c r="D7949" t="s">
        <v>50</v>
      </c>
      <c r="E7949" t="s">
        <v>19</v>
      </c>
      <c r="F7949">
        <v>63</v>
      </c>
      <c r="G7949">
        <v>75</v>
      </c>
      <c r="H7949">
        <v>0</v>
      </c>
      <c r="I7949">
        <v>0</v>
      </c>
      <c r="J7949">
        <v>4</v>
      </c>
      <c r="K7949">
        <v>1</v>
      </c>
      <c r="L7949" t="s">
        <v>28</v>
      </c>
      <c r="M7949" t="s">
        <v>778</v>
      </c>
      <c r="N7949" t="s">
        <v>104</v>
      </c>
      <c r="O7949" t="s">
        <v>22</v>
      </c>
      <c r="P7949" t="s">
        <v>23</v>
      </c>
      <c r="Q7949" t="s">
        <v>24</v>
      </c>
    </row>
    <row r="7950" spans="1:17" x14ac:dyDescent="0.2">
      <c r="A7950" s="2">
        <v>38137</v>
      </c>
      <c r="B7950" t="s">
        <v>128</v>
      </c>
      <c r="C7950" t="s">
        <v>119</v>
      </c>
      <c r="D7950" t="s">
        <v>36</v>
      </c>
      <c r="E7950" t="s">
        <v>50</v>
      </c>
      <c r="F7950">
        <v>33</v>
      </c>
      <c r="G7950">
        <v>11</v>
      </c>
      <c r="H7950">
        <v>0</v>
      </c>
      <c r="I7950">
        <v>0</v>
      </c>
      <c r="J7950">
        <v>0</v>
      </c>
      <c r="K7950">
        <v>4</v>
      </c>
      <c r="L7950" t="s">
        <v>28</v>
      </c>
      <c r="M7950" t="s">
        <v>1054</v>
      </c>
      <c r="N7950" t="s">
        <v>128</v>
      </c>
      <c r="O7950" t="s">
        <v>22</v>
      </c>
      <c r="P7950" t="s">
        <v>23</v>
      </c>
      <c r="Q7950" t="s">
        <v>41</v>
      </c>
    </row>
    <row r="7951" spans="1:17" x14ac:dyDescent="0.2">
      <c r="A7951" s="2">
        <v>38137</v>
      </c>
      <c r="B7951" t="s">
        <v>161</v>
      </c>
      <c r="C7951" t="s">
        <v>56</v>
      </c>
      <c r="D7951" t="s">
        <v>50</v>
      </c>
      <c r="E7951" t="s">
        <v>27</v>
      </c>
      <c r="F7951">
        <v>66</v>
      </c>
      <c r="G7951">
        <v>93</v>
      </c>
      <c r="H7951">
        <v>0</v>
      </c>
      <c r="I7951">
        <v>0</v>
      </c>
      <c r="J7951">
        <v>1</v>
      </c>
      <c r="K7951">
        <v>0</v>
      </c>
      <c r="L7951" t="s">
        <v>28</v>
      </c>
      <c r="M7951" t="s">
        <v>295</v>
      </c>
      <c r="N7951" t="s">
        <v>161</v>
      </c>
      <c r="O7951" t="s">
        <v>22</v>
      </c>
      <c r="P7951" t="s">
        <v>23</v>
      </c>
      <c r="Q7951" t="s">
        <v>24</v>
      </c>
    </row>
    <row r="7952" spans="1:17" x14ac:dyDescent="0.2">
      <c r="A7952" s="2">
        <v>38138</v>
      </c>
      <c r="B7952" t="s">
        <v>55</v>
      </c>
      <c r="C7952" t="s">
        <v>203</v>
      </c>
      <c r="D7952" t="s">
        <v>57</v>
      </c>
      <c r="E7952" t="s">
        <v>57</v>
      </c>
      <c r="F7952">
        <v>89</v>
      </c>
      <c r="G7952">
        <v>135</v>
      </c>
      <c r="H7952">
        <v>0</v>
      </c>
      <c r="I7952">
        <v>0</v>
      </c>
      <c r="J7952">
        <v>9</v>
      </c>
      <c r="K7952">
        <v>0</v>
      </c>
      <c r="L7952" t="s">
        <v>20</v>
      </c>
      <c r="M7952" t="s">
        <v>341</v>
      </c>
      <c r="N7952" t="s">
        <v>55</v>
      </c>
      <c r="O7952" t="s">
        <v>22</v>
      </c>
      <c r="P7952" t="s">
        <v>23</v>
      </c>
      <c r="Q7952" t="s">
        <v>24</v>
      </c>
    </row>
    <row r="7953" spans="1:17" x14ac:dyDescent="0.2">
      <c r="A7953" s="2">
        <v>38138</v>
      </c>
      <c r="B7953" t="s">
        <v>204</v>
      </c>
      <c r="C7953" t="s">
        <v>355</v>
      </c>
      <c r="D7953" t="s">
        <v>57</v>
      </c>
      <c r="E7953" t="s">
        <v>57</v>
      </c>
      <c r="F7953">
        <v>149</v>
      </c>
      <c r="G7953">
        <v>161</v>
      </c>
      <c r="H7953">
        <v>0</v>
      </c>
      <c r="I7953">
        <v>0</v>
      </c>
      <c r="J7953">
        <v>1</v>
      </c>
      <c r="K7953">
        <v>0</v>
      </c>
      <c r="L7953" t="s">
        <v>20</v>
      </c>
      <c r="M7953" t="s">
        <v>341</v>
      </c>
      <c r="N7953" t="s">
        <v>55</v>
      </c>
      <c r="O7953" t="s">
        <v>122</v>
      </c>
      <c r="P7953" t="s">
        <v>23</v>
      </c>
      <c r="Q7953" t="s">
        <v>24</v>
      </c>
    </row>
    <row r="7954" spans="1:17" x14ac:dyDescent="0.2">
      <c r="A7954" s="2">
        <v>38138</v>
      </c>
      <c r="B7954" t="s">
        <v>296</v>
      </c>
      <c r="C7954" t="s">
        <v>46</v>
      </c>
      <c r="D7954" t="s">
        <v>36</v>
      </c>
      <c r="E7954" t="s">
        <v>36</v>
      </c>
      <c r="F7954">
        <v>128</v>
      </c>
      <c r="G7954">
        <v>120</v>
      </c>
      <c r="H7954">
        <v>0</v>
      </c>
      <c r="I7954">
        <v>0</v>
      </c>
      <c r="J7954">
        <v>1</v>
      </c>
      <c r="K7954">
        <v>1</v>
      </c>
      <c r="L7954" t="s">
        <v>28</v>
      </c>
      <c r="M7954" t="s">
        <v>399</v>
      </c>
      <c r="N7954" t="s">
        <v>296</v>
      </c>
      <c r="O7954" t="s">
        <v>22</v>
      </c>
      <c r="P7954" t="s">
        <v>23</v>
      </c>
      <c r="Q7954" t="s">
        <v>30</v>
      </c>
    </row>
    <row r="7955" spans="1:17" x14ac:dyDescent="0.2">
      <c r="A7955" s="2">
        <v>38138</v>
      </c>
      <c r="B7955" t="s">
        <v>442</v>
      </c>
      <c r="C7955" t="s">
        <v>354</v>
      </c>
      <c r="D7955" t="s">
        <v>57</v>
      </c>
      <c r="E7955" t="s">
        <v>57</v>
      </c>
      <c r="F7955">
        <v>95</v>
      </c>
      <c r="G7955">
        <v>154</v>
      </c>
      <c r="H7955">
        <v>0</v>
      </c>
      <c r="I7955">
        <v>0</v>
      </c>
      <c r="J7955">
        <v>3</v>
      </c>
      <c r="K7955">
        <v>0</v>
      </c>
      <c r="L7955" t="s">
        <v>20</v>
      </c>
      <c r="M7955" t="s">
        <v>341</v>
      </c>
      <c r="N7955" t="s">
        <v>55</v>
      </c>
      <c r="O7955" t="s">
        <v>122</v>
      </c>
      <c r="P7955" t="s">
        <v>23</v>
      </c>
      <c r="Q7955" t="s">
        <v>24</v>
      </c>
    </row>
    <row r="7956" spans="1:17" x14ac:dyDescent="0.2">
      <c r="A7956" s="2">
        <v>38138</v>
      </c>
      <c r="B7956" t="s">
        <v>135</v>
      </c>
      <c r="C7956" t="s">
        <v>185</v>
      </c>
      <c r="D7956" t="s">
        <v>36</v>
      </c>
      <c r="E7956" t="s">
        <v>27</v>
      </c>
      <c r="F7956">
        <v>16</v>
      </c>
      <c r="G7956">
        <v>50</v>
      </c>
      <c r="H7956">
        <v>0</v>
      </c>
      <c r="I7956">
        <v>0</v>
      </c>
      <c r="J7956">
        <v>2</v>
      </c>
      <c r="K7956">
        <v>0</v>
      </c>
      <c r="L7956" t="s">
        <v>28</v>
      </c>
      <c r="M7956" t="s">
        <v>91</v>
      </c>
      <c r="N7956" t="s">
        <v>89</v>
      </c>
      <c r="O7956" t="s">
        <v>122</v>
      </c>
      <c r="P7956" t="s">
        <v>23</v>
      </c>
      <c r="Q7956" t="s">
        <v>24</v>
      </c>
    </row>
    <row r="7957" spans="1:17" x14ac:dyDescent="0.2">
      <c r="A7957" s="2">
        <v>38138</v>
      </c>
      <c r="B7957" t="s">
        <v>239</v>
      </c>
      <c r="C7957" t="s">
        <v>629</v>
      </c>
      <c r="D7957" t="s">
        <v>115</v>
      </c>
      <c r="E7957" t="s">
        <v>36</v>
      </c>
      <c r="F7957">
        <v>61</v>
      </c>
      <c r="G7957">
        <v>140</v>
      </c>
      <c r="H7957">
        <v>0</v>
      </c>
      <c r="I7957">
        <v>0</v>
      </c>
      <c r="J7957">
        <v>3</v>
      </c>
      <c r="K7957">
        <v>0</v>
      </c>
      <c r="L7957" t="s">
        <v>28</v>
      </c>
      <c r="M7957" t="s">
        <v>240</v>
      </c>
      <c r="N7957" t="s">
        <v>239</v>
      </c>
      <c r="O7957" t="s">
        <v>22</v>
      </c>
      <c r="P7957" t="s">
        <v>23</v>
      </c>
      <c r="Q7957" t="s">
        <v>24</v>
      </c>
    </row>
    <row r="7958" spans="1:17" x14ac:dyDescent="0.2">
      <c r="A7958" s="2">
        <v>38138</v>
      </c>
      <c r="B7958" t="s">
        <v>166</v>
      </c>
      <c r="C7958" t="s">
        <v>583</v>
      </c>
      <c r="D7958" t="s">
        <v>115</v>
      </c>
      <c r="E7958" t="s">
        <v>115</v>
      </c>
      <c r="F7958">
        <v>57</v>
      </c>
      <c r="G7958">
        <v>87</v>
      </c>
      <c r="H7958">
        <v>0</v>
      </c>
      <c r="I7958">
        <v>0</v>
      </c>
      <c r="J7958">
        <v>5</v>
      </c>
      <c r="K7958">
        <v>0</v>
      </c>
      <c r="L7958" t="s">
        <v>28</v>
      </c>
      <c r="M7958" t="s">
        <v>165</v>
      </c>
      <c r="N7958" t="s">
        <v>166</v>
      </c>
      <c r="O7958" t="s">
        <v>22</v>
      </c>
      <c r="P7958" t="s">
        <v>23</v>
      </c>
      <c r="Q7958" t="s">
        <v>24</v>
      </c>
    </row>
    <row r="7959" spans="1:17" x14ac:dyDescent="0.2">
      <c r="A7959" s="2">
        <v>38138</v>
      </c>
      <c r="B7959" t="s">
        <v>176</v>
      </c>
      <c r="C7959" t="s">
        <v>402</v>
      </c>
      <c r="D7959" t="s">
        <v>115</v>
      </c>
      <c r="E7959" t="s">
        <v>115</v>
      </c>
      <c r="F7959">
        <v>70</v>
      </c>
      <c r="G7959">
        <v>60</v>
      </c>
      <c r="H7959">
        <v>0</v>
      </c>
      <c r="I7959">
        <v>0</v>
      </c>
      <c r="J7959">
        <v>2</v>
      </c>
      <c r="K7959">
        <v>3</v>
      </c>
      <c r="L7959" t="s">
        <v>28</v>
      </c>
      <c r="M7959" t="s">
        <v>246</v>
      </c>
      <c r="N7959" t="s">
        <v>176</v>
      </c>
      <c r="O7959" t="s">
        <v>22</v>
      </c>
      <c r="P7959" t="s">
        <v>23</v>
      </c>
      <c r="Q7959" t="s">
        <v>41</v>
      </c>
    </row>
    <row r="7960" spans="1:17" x14ac:dyDescent="0.2">
      <c r="A7960" s="2">
        <v>38139</v>
      </c>
      <c r="B7960" t="s">
        <v>17</v>
      </c>
      <c r="C7960" t="s">
        <v>38</v>
      </c>
      <c r="D7960" t="s">
        <v>19</v>
      </c>
      <c r="E7960" t="s">
        <v>19</v>
      </c>
      <c r="F7960">
        <v>103</v>
      </c>
      <c r="G7960">
        <v>25</v>
      </c>
      <c r="H7960">
        <v>0</v>
      </c>
      <c r="I7960">
        <v>0</v>
      </c>
      <c r="J7960">
        <v>2</v>
      </c>
      <c r="K7960">
        <v>1</v>
      </c>
      <c r="L7960" t="s">
        <v>20</v>
      </c>
      <c r="M7960" t="s">
        <v>21</v>
      </c>
      <c r="N7960" t="s">
        <v>17</v>
      </c>
      <c r="O7960" t="s">
        <v>22</v>
      </c>
      <c r="P7960" t="s">
        <v>23</v>
      </c>
      <c r="Q7960" t="s">
        <v>24</v>
      </c>
    </row>
    <row r="7961" spans="1:17" x14ac:dyDescent="0.2">
      <c r="A7961" s="2">
        <v>38139</v>
      </c>
      <c r="B7961" t="s">
        <v>182</v>
      </c>
      <c r="C7961" t="s">
        <v>94</v>
      </c>
      <c r="D7961" t="s">
        <v>115</v>
      </c>
      <c r="E7961" t="s">
        <v>50</v>
      </c>
      <c r="F7961">
        <v>67</v>
      </c>
      <c r="G7961">
        <v>68</v>
      </c>
      <c r="H7961">
        <v>0</v>
      </c>
      <c r="I7961">
        <v>0</v>
      </c>
      <c r="J7961">
        <v>2</v>
      </c>
      <c r="K7961">
        <v>1</v>
      </c>
      <c r="L7961" t="s">
        <v>28</v>
      </c>
      <c r="M7961" t="s">
        <v>1094</v>
      </c>
      <c r="N7961" t="s">
        <v>182</v>
      </c>
      <c r="O7961" t="s">
        <v>22</v>
      </c>
      <c r="P7961" t="s">
        <v>23</v>
      </c>
      <c r="Q7961" t="s">
        <v>24</v>
      </c>
    </row>
    <row r="7962" spans="1:17" x14ac:dyDescent="0.2">
      <c r="A7962" s="2">
        <v>38139</v>
      </c>
      <c r="B7962" t="s">
        <v>89</v>
      </c>
      <c r="C7962" t="s">
        <v>143</v>
      </c>
      <c r="D7962" t="s">
        <v>50</v>
      </c>
      <c r="E7962" t="s">
        <v>115</v>
      </c>
      <c r="F7962">
        <v>12</v>
      </c>
      <c r="G7962">
        <v>25</v>
      </c>
      <c r="H7962">
        <v>0</v>
      </c>
      <c r="I7962">
        <v>0</v>
      </c>
      <c r="J7962">
        <v>1</v>
      </c>
      <c r="K7962">
        <v>1</v>
      </c>
      <c r="L7962" t="s">
        <v>28</v>
      </c>
      <c r="M7962" t="s">
        <v>624</v>
      </c>
      <c r="N7962" t="s">
        <v>89</v>
      </c>
      <c r="O7962" t="s">
        <v>22</v>
      </c>
      <c r="P7962" t="s">
        <v>23</v>
      </c>
      <c r="Q7962" t="s">
        <v>30</v>
      </c>
    </row>
    <row r="7963" spans="1:17" x14ac:dyDescent="0.2">
      <c r="A7963" s="2">
        <v>38139</v>
      </c>
      <c r="B7963" t="s">
        <v>301</v>
      </c>
      <c r="C7963" t="s">
        <v>469</v>
      </c>
      <c r="D7963" t="s">
        <v>115</v>
      </c>
      <c r="E7963" t="s">
        <v>115</v>
      </c>
      <c r="F7963">
        <v>54</v>
      </c>
      <c r="G7963">
        <v>85</v>
      </c>
      <c r="H7963">
        <v>0</v>
      </c>
      <c r="I7963">
        <v>0</v>
      </c>
      <c r="J7963">
        <v>0</v>
      </c>
      <c r="K7963">
        <v>1</v>
      </c>
      <c r="L7963" t="s">
        <v>28</v>
      </c>
      <c r="M7963" t="s">
        <v>302</v>
      </c>
      <c r="N7963" t="s">
        <v>301</v>
      </c>
      <c r="O7963" t="s">
        <v>22</v>
      </c>
      <c r="P7963" t="s">
        <v>23</v>
      </c>
      <c r="Q7963" t="s">
        <v>41</v>
      </c>
    </row>
    <row r="7964" spans="1:17" x14ac:dyDescent="0.2">
      <c r="A7964" s="2">
        <v>38139</v>
      </c>
      <c r="B7964" t="s">
        <v>126</v>
      </c>
      <c r="C7964" t="s">
        <v>48</v>
      </c>
      <c r="D7964" t="s">
        <v>50</v>
      </c>
      <c r="E7964" t="s">
        <v>50</v>
      </c>
      <c r="F7964">
        <v>4</v>
      </c>
      <c r="G7964">
        <v>131</v>
      </c>
      <c r="H7964">
        <v>0</v>
      </c>
      <c r="I7964">
        <v>0</v>
      </c>
      <c r="J7964">
        <v>3</v>
      </c>
      <c r="K7964">
        <v>0</v>
      </c>
      <c r="L7964" t="s">
        <v>28</v>
      </c>
      <c r="M7964" t="s">
        <v>411</v>
      </c>
      <c r="N7964" t="s">
        <v>53</v>
      </c>
      <c r="O7964" t="s">
        <v>122</v>
      </c>
      <c r="P7964" t="s">
        <v>23</v>
      </c>
      <c r="Q7964" t="s">
        <v>24</v>
      </c>
    </row>
    <row r="7965" spans="1:17" x14ac:dyDescent="0.2">
      <c r="A7965" s="2">
        <v>38139</v>
      </c>
      <c r="B7965" t="s">
        <v>18</v>
      </c>
      <c r="C7965" t="s">
        <v>42</v>
      </c>
      <c r="D7965" t="s">
        <v>19</v>
      </c>
      <c r="E7965" t="s">
        <v>19</v>
      </c>
      <c r="F7965">
        <v>25</v>
      </c>
      <c r="G7965">
        <v>81</v>
      </c>
      <c r="H7965">
        <v>0</v>
      </c>
      <c r="I7965">
        <v>0</v>
      </c>
      <c r="J7965">
        <v>1</v>
      </c>
      <c r="K7965">
        <v>3</v>
      </c>
      <c r="L7965" t="s">
        <v>20</v>
      </c>
      <c r="M7965" t="s">
        <v>64</v>
      </c>
      <c r="N7965" t="s">
        <v>18</v>
      </c>
      <c r="O7965" t="s">
        <v>22</v>
      </c>
      <c r="P7965" t="s">
        <v>23</v>
      </c>
      <c r="Q7965" t="s">
        <v>41</v>
      </c>
    </row>
    <row r="7966" spans="1:17" x14ac:dyDescent="0.2">
      <c r="A7966" s="2">
        <v>38139</v>
      </c>
      <c r="B7966" t="s">
        <v>32</v>
      </c>
      <c r="C7966" t="s">
        <v>107</v>
      </c>
      <c r="D7966" t="s">
        <v>19</v>
      </c>
      <c r="E7966" t="s">
        <v>19</v>
      </c>
      <c r="F7966">
        <v>49</v>
      </c>
      <c r="G7966">
        <v>77</v>
      </c>
      <c r="H7966">
        <v>0</v>
      </c>
      <c r="I7966">
        <v>0</v>
      </c>
      <c r="J7966">
        <v>0</v>
      </c>
      <c r="K7966">
        <v>1</v>
      </c>
      <c r="L7966" t="s">
        <v>20</v>
      </c>
      <c r="M7966" t="s">
        <v>664</v>
      </c>
      <c r="N7966" t="s">
        <v>32</v>
      </c>
      <c r="O7966" t="s">
        <v>22</v>
      </c>
      <c r="P7966" t="s">
        <v>23</v>
      </c>
      <c r="Q7966" t="s">
        <v>41</v>
      </c>
    </row>
    <row r="7967" spans="1:17" x14ac:dyDescent="0.2">
      <c r="A7967" s="2">
        <v>38140</v>
      </c>
      <c r="B7967" t="s">
        <v>55</v>
      </c>
      <c r="C7967" t="s">
        <v>204</v>
      </c>
      <c r="D7967" t="s">
        <v>57</v>
      </c>
      <c r="E7967" t="s">
        <v>57</v>
      </c>
      <c r="F7967">
        <v>89</v>
      </c>
      <c r="G7967">
        <v>149</v>
      </c>
      <c r="H7967">
        <v>0</v>
      </c>
      <c r="I7967">
        <v>0</v>
      </c>
      <c r="J7967">
        <v>6</v>
      </c>
      <c r="K7967">
        <v>1</v>
      </c>
      <c r="L7967" t="s">
        <v>20</v>
      </c>
      <c r="M7967" t="s">
        <v>341</v>
      </c>
      <c r="N7967" t="s">
        <v>55</v>
      </c>
      <c r="O7967" t="s">
        <v>22</v>
      </c>
      <c r="P7967" t="s">
        <v>23</v>
      </c>
      <c r="Q7967" t="s">
        <v>24</v>
      </c>
    </row>
    <row r="7968" spans="1:17" x14ac:dyDescent="0.2">
      <c r="A7968" s="2">
        <v>38140</v>
      </c>
      <c r="B7968" t="s">
        <v>25</v>
      </c>
      <c r="C7968" t="s">
        <v>39</v>
      </c>
      <c r="D7968" t="s">
        <v>19</v>
      </c>
      <c r="E7968" t="s">
        <v>19</v>
      </c>
      <c r="F7968">
        <v>1</v>
      </c>
      <c r="G7968">
        <v>5</v>
      </c>
      <c r="H7968">
        <v>0</v>
      </c>
      <c r="I7968">
        <v>0</v>
      </c>
      <c r="J7968">
        <v>3</v>
      </c>
      <c r="K7968">
        <v>1</v>
      </c>
      <c r="L7968" t="s">
        <v>20</v>
      </c>
      <c r="M7968" t="s">
        <v>79</v>
      </c>
      <c r="N7968" t="s">
        <v>25</v>
      </c>
      <c r="O7968" t="s">
        <v>22</v>
      </c>
      <c r="P7968" t="s">
        <v>23</v>
      </c>
      <c r="Q7968" t="s">
        <v>24</v>
      </c>
    </row>
    <row r="7969" spans="1:17" x14ac:dyDescent="0.2">
      <c r="A7969" s="2">
        <v>38140</v>
      </c>
      <c r="B7969" t="s">
        <v>293</v>
      </c>
      <c r="C7969" t="s">
        <v>87</v>
      </c>
      <c r="D7969" t="s">
        <v>50</v>
      </c>
      <c r="E7969" t="s">
        <v>50</v>
      </c>
      <c r="F7969">
        <v>10</v>
      </c>
      <c r="G7969">
        <v>38</v>
      </c>
      <c r="H7969">
        <v>0</v>
      </c>
      <c r="I7969">
        <v>0</v>
      </c>
      <c r="J7969">
        <v>3</v>
      </c>
      <c r="K7969">
        <v>1</v>
      </c>
      <c r="L7969" t="s">
        <v>28</v>
      </c>
      <c r="M7969" t="s">
        <v>478</v>
      </c>
      <c r="N7969" t="s">
        <v>293</v>
      </c>
      <c r="O7969" t="s">
        <v>22</v>
      </c>
      <c r="P7969" t="s">
        <v>23</v>
      </c>
      <c r="Q7969" t="s">
        <v>24</v>
      </c>
    </row>
    <row r="7970" spans="1:17" x14ac:dyDescent="0.2">
      <c r="A7970" s="2">
        <v>38140</v>
      </c>
      <c r="B7970" t="s">
        <v>31</v>
      </c>
      <c r="C7970" t="s">
        <v>43</v>
      </c>
      <c r="D7970" t="s">
        <v>19</v>
      </c>
      <c r="E7970" t="s">
        <v>19</v>
      </c>
      <c r="F7970">
        <v>41</v>
      </c>
      <c r="G7970">
        <v>36</v>
      </c>
      <c r="H7970">
        <v>0</v>
      </c>
      <c r="I7970">
        <v>0</v>
      </c>
      <c r="J7970">
        <v>2</v>
      </c>
      <c r="K7970">
        <v>1</v>
      </c>
      <c r="L7970" t="s">
        <v>20</v>
      </c>
      <c r="M7970" t="s">
        <v>33</v>
      </c>
      <c r="N7970" t="s">
        <v>31</v>
      </c>
      <c r="O7970" t="s">
        <v>22</v>
      </c>
      <c r="P7970" t="s">
        <v>23</v>
      </c>
      <c r="Q7970" t="s">
        <v>24</v>
      </c>
    </row>
    <row r="7971" spans="1:17" x14ac:dyDescent="0.2">
      <c r="A7971" s="2">
        <v>38140</v>
      </c>
      <c r="B7971" t="s">
        <v>222</v>
      </c>
      <c r="C7971" t="s">
        <v>456</v>
      </c>
      <c r="D7971" t="s">
        <v>27</v>
      </c>
      <c r="E7971" t="s">
        <v>27</v>
      </c>
      <c r="F7971">
        <v>145</v>
      </c>
      <c r="G7971">
        <v>127</v>
      </c>
      <c r="H7971">
        <v>0</v>
      </c>
      <c r="I7971">
        <v>0</v>
      </c>
      <c r="J7971">
        <v>2</v>
      </c>
      <c r="K7971">
        <v>0</v>
      </c>
      <c r="L7971" t="s">
        <v>28</v>
      </c>
      <c r="M7971" t="s">
        <v>407</v>
      </c>
      <c r="N7971" t="s">
        <v>222</v>
      </c>
      <c r="O7971" t="s">
        <v>22</v>
      </c>
      <c r="P7971" t="s">
        <v>23</v>
      </c>
      <c r="Q7971" t="s">
        <v>24</v>
      </c>
    </row>
    <row r="7972" spans="1:17" x14ac:dyDescent="0.2">
      <c r="A7972" s="2">
        <v>38140</v>
      </c>
      <c r="B7972" t="s">
        <v>98</v>
      </c>
      <c r="C7972" t="s">
        <v>185</v>
      </c>
      <c r="D7972" t="s">
        <v>50</v>
      </c>
      <c r="E7972" t="s">
        <v>27</v>
      </c>
      <c r="F7972">
        <v>15</v>
      </c>
      <c r="G7972">
        <v>50</v>
      </c>
      <c r="H7972">
        <v>0</v>
      </c>
      <c r="I7972">
        <v>0</v>
      </c>
      <c r="J7972">
        <v>1</v>
      </c>
      <c r="K7972">
        <v>0</v>
      </c>
      <c r="L7972" t="s">
        <v>28</v>
      </c>
      <c r="M7972" t="s">
        <v>91</v>
      </c>
      <c r="N7972" t="s">
        <v>89</v>
      </c>
      <c r="O7972" t="s">
        <v>122</v>
      </c>
      <c r="P7972" t="s">
        <v>23</v>
      </c>
      <c r="Q7972" t="s">
        <v>24</v>
      </c>
    </row>
    <row r="7973" spans="1:17" x14ac:dyDescent="0.2">
      <c r="A7973" s="2">
        <v>38140</v>
      </c>
      <c r="B7973" t="s">
        <v>133</v>
      </c>
      <c r="C7973" t="s">
        <v>180</v>
      </c>
      <c r="D7973" t="s">
        <v>115</v>
      </c>
      <c r="E7973" t="s">
        <v>50</v>
      </c>
      <c r="F7973">
        <v>19</v>
      </c>
      <c r="G7973">
        <v>7</v>
      </c>
      <c r="H7973">
        <v>0</v>
      </c>
      <c r="I7973">
        <v>0</v>
      </c>
      <c r="J7973">
        <v>0</v>
      </c>
      <c r="K7973">
        <v>1</v>
      </c>
      <c r="L7973" t="s">
        <v>28</v>
      </c>
      <c r="M7973" t="s">
        <v>134</v>
      </c>
      <c r="N7973" t="s">
        <v>133</v>
      </c>
      <c r="O7973" t="s">
        <v>22</v>
      </c>
      <c r="P7973" t="s">
        <v>23</v>
      </c>
      <c r="Q7973" t="s">
        <v>41</v>
      </c>
    </row>
    <row r="7974" spans="1:17" x14ac:dyDescent="0.2">
      <c r="A7974" s="2">
        <v>38140</v>
      </c>
      <c r="B7974" t="s">
        <v>442</v>
      </c>
      <c r="C7974" t="s">
        <v>355</v>
      </c>
      <c r="D7974" t="s">
        <v>57</v>
      </c>
      <c r="E7974" t="s">
        <v>57</v>
      </c>
      <c r="F7974">
        <v>95</v>
      </c>
      <c r="G7974">
        <v>161</v>
      </c>
      <c r="H7974">
        <v>0</v>
      </c>
      <c r="I7974">
        <v>0</v>
      </c>
      <c r="J7974">
        <v>2</v>
      </c>
      <c r="K7974">
        <v>4</v>
      </c>
      <c r="L7974" t="s">
        <v>20</v>
      </c>
      <c r="M7974" t="s">
        <v>341</v>
      </c>
      <c r="N7974" t="s">
        <v>55</v>
      </c>
      <c r="O7974" t="s">
        <v>122</v>
      </c>
      <c r="P7974" t="s">
        <v>23</v>
      </c>
      <c r="Q7974" t="s">
        <v>41</v>
      </c>
    </row>
    <row r="7975" spans="1:17" x14ac:dyDescent="0.2">
      <c r="A7975" s="2">
        <v>38140</v>
      </c>
      <c r="B7975" t="s">
        <v>453</v>
      </c>
      <c r="C7975" t="s">
        <v>100</v>
      </c>
      <c r="D7975" t="s">
        <v>27</v>
      </c>
      <c r="E7975" t="s">
        <v>50</v>
      </c>
      <c r="F7975">
        <v>120</v>
      </c>
      <c r="G7975">
        <v>114</v>
      </c>
      <c r="H7975">
        <v>0</v>
      </c>
      <c r="I7975">
        <v>0</v>
      </c>
      <c r="J7975">
        <v>0</v>
      </c>
      <c r="K7975">
        <v>2</v>
      </c>
      <c r="L7975" t="s">
        <v>28</v>
      </c>
      <c r="M7975" t="s">
        <v>482</v>
      </c>
      <c r="N7975" t="s">
        <v>453</v>
      </c>
      <c r="O7975" t="s">
        <v>22</v>
      </c>
      <c r="P7975" t="s">
        <v>23</v>
      </c>
      <c r="Q7975" t="s">
        <v>41</v>
      </c>
    </row>
    <row r="7976" spans="1:17" x14ac:dyDescent="0.2">
      <c r="A7976" s="2">
        <v>38140</v>
      </c>
      <c r="B7976" t="s">
        <v>53</v>
      </c>
      <c r="C7976" t="s">
        <v>129</v>
      </c>
      <c r="D7976" t="s">
        <v>50</v>
      </c>
      <c r="E7976" t="s">
        <v>50</v>
      </c>
      <c r="F7976">
        <v>47</v>
      </c>
      <c r="G7976">
        <v>9</v>
      </c>
      <c r="H7976">
        <v>0</v>
      </c>
      <c r="I7976">
        <v>0</v>
      </c>
      <c r="J7976">
        <v>0</v>
      </c>
      <c r="K7976">
        <v>2</v>
      </c>
      <c r="L7976" t="s">
        <v>28</v>
      </c>
      <c r="M7976" t="s">
        <v>323</v>
      </c>
      <c r="N7976" t="s">
        <v>53</v>
      </c>
      <c r="O7976" t="s">
        <v>22</v>
      </c>
      <c r="P7976" t="s">
        <v>23</v>
      </c>
      <c r="Q7976" t="s">
        <v>41</v>
      </c>
    </row>
    <row r="7977" spans="1:17" x14ac:dyDescent="0.2">
      <c r="A7977" s="2">
        <v>38140</v>
      </c>
      <c r="B7977" t="s">
        <v>203</v>
      </c>
      <c r="C7977" t="s">
        <v>354</v>
      </c>
      <c r="D7977" t="s">
        <v>57</v>
      </c>
      <c r="E7977" t="s">
        <v>57</v>
      </c>
      <c r="F7977">
        <v>135</v>
      </c>
      <c r="G7977">
        <v>154</v>
      </c>
      <c r="H7977">
        <v>0</v>
      </c>
      <c r="I7977">
        <v>0</v>
      </c>
      <c r="J7977">
        <v>0</v>
      </c>
      <c r="K7977">
        <v>4</v>
      </c>
      <c r="L7977" t="s">
        <v>20</v>
      </c>
      <c r="M7977" t="s">
        <v>341</v>
      </c>
      <c r="N7977" t="s">
        <v>55</v>
      </c>
      <c r="O7977" t="s">
        <v>122</v>
      </c>
      <c r="P7977" t="s">
        <v>23</v>
      </c>
      <c r="Q7977" t="s">
        <v>41</v>
      </c>
    </row>
    <row r="7978" spans="1:17" x14ac:dyDescent="0.2">
      <c r="A7978" s="2">
        <v>38140</v>
      </c>
      <c r="B7978" t="s">
        <v>77</v>
      </c>
      <c r="C7978" t="s">
        <v>304</v>
      </c>
      <c r="D7978" t="s">
        <v>27</v>
      </c>
      <c r="E7978" t="s">
        <v>27</v>
      </c>
      <c r="F7978">
        <v>8</v>
      </c>
      <c r="G7978">
        <v>51</v>
      </c>
      <c r="H7978">
        <v>0</v>
      </c>
      <c r="I7978">
        <v>0</v>
      </c>
      <c r="J7978">
        <v>4</v>
      </c>
      <c r="K7978">
        <v>0</v>
      </c>
      <c r="L7978" t="s">
        <v>28</v>
      </c>
      <c r="M7978" t="s">
        <v>332</v>
      </c>
      <c r="N7978" t="s">
        <v>77</v>
      </c>
      <c r="O7978" t="s">
        <v>22</v>
      </c>
      <c r="P7978" t="s">
        <v>23</v>
      </c>
      <c r="Q7978" t="s">
        <v>24</v>
      </c>
    </row>
    <row r="7979" spans="1:17" x14ac:dyDescent="0.2">
      <c r="A7979" s="2">
        <v>38141</v>
      </c>
      <c r="B7979" t="s">
        <v>363</v>
      </c>
      <c r="C7979" t="s">
        <v>388</v>
      </c>
      <c r="D7979" t="s">
        <v>115</v>
      </c>
      <c r="E7979" t="s">
        <v>115</v>
      </c>
      <c r="F7979">
        <v>95</v>
      </c>
      <c r="G7979">
        <v>139</v>
      </c>
      <c r="H7979">
        <v>0</v>
      </c>
      <c r="I7979">
        <v>0</v>
      </c>
      <c r="J7979">
        <v>1</v>
      </c>
      <c r="K7979">
        <v>1</v>
      </c>
      <c r="L7979" t="s">
        <v>28</v>
      </c>
      <c r="M7979" t="s">
        <v>513</v>
      </c>
      <c r="N7979" t="s">
        <v>363</v>
      </c>
      <c r="O7979" t="s">
        <v>22</v>
      </c>
      <c r="P7979" t="s">
        <v>23</v>
      </c>
      <c r="Q7979" t="s">
        <v>30</v>
      </c>
    </row>
    <row r="7980" spans="1:17" x14ac:dyDescent="0.2">
      <c r="A7980" s="2">
        <v>38141</v>
      </c>
      <c r="B7980" t="s">
        <v>301</v>
      </c>
      <c r="C7980" t="s">
        <v>469</v>
      </c>
      <c r="D7980" t="s">
        <v>115</v>
      </c>
      <c r="E7980" t="s">
        <v>115</v>
      </c>
      <c r="F7980">
        <v>54</v>
      </c>
      <c r="G7980">
        <v>85</v>
      </c>
      <c r="H7980">
        <v>0</v>
      </c>
      <c r="I7980">
        <v>0</v>
      </c>
      <c r="J7980">
        <v>1</v>
      </c>
      <c r="K7980">
        <v>2</v>
      </c>
      <c r="L7980" t="s">
        <v>28</v>
      </c>
      <c r="M7980" t="s">
        <v>302</v>
      </c>
      <c r="N7980" t="s">
        <v>301</v>
      </c>
      <c r="O7980" t="s">
        <v>22</v>
      </c>
      <c r="P7980" t="s">
        <v>23</v>
      </c>
      <c r="Q7980" t="s">
        <v>41</v>
      </c>
    </row>
    <row r="7981" spans="1:17" x14ac:dyDescent="0.2">
      <c r="A7981" s="2">
        <v>38141</v>
      </c>
      <c r="B7981" t="s">
        <v>174</v>
      </c>
      <c r="C7981" t="s">
        <v>153</v>
      </c>
      <c r="D7981" t="s">
        <v>50</v>
      </c>
      <c r="E7981" t="s">
        <v>50</v>
      </c>
      <c r="F7981">
        <v>150</v>
      </c>
      <c r="G7981">
        <v>34</v>
      </c>
      <c r="H7981">
        <v>0</v>
      </c>
      <c r="I7981">
        <v>0</v>
      </c>
      <c r="J7981">
        <v>0</v>
      </c>
      <c r="K7981">
        <v>2</v>
      </c>
      <c r="L7981" t="s">
        <v>28</v>
      </c>
      <c r="M7981" t="s">
        <v>820</v>
      </c>
      <c r="N7981" t="s">
        <v>174</v>
      </c>
      <c r="O7981" t="s">
        <v>22</v>
      </c>
      <c r="P7981" t="s">
        <v>23</v>
      </c>
      <c r="Q7981" t="s">
        <v>41</v>
      </c>
    </row>
    <row r="7982" spans="1:17" x14ac:dyDescent="0.2">
      <c r="A7982" s="2">
        <v>38141</v>
      </c>
      <c r="B7982" t="s">
        <v>239</v>
      </c>
      <c r="C7982" t="s">
        <v>629</v>
      </c>
      <c r="D7982" t="s">
        <v>115</v>
      </c>
      <c r="E7982" t="s">
        <v>36</v>
      </c>
      <c r="F7982">
        <v>61</v>
      </c>
      <c r="G7982">
        <v>140</v>
      </c>
      <c r="H7982">
        <v>0</v>
      </c>
      <c r="I7982">
        <v>0</v>
      </c>
      <c r="J7982">
        <v>4</v>
      </c>
      <c r="K7982">
        <v>1</v>
      </c>
      <c r="L7982" t="s">
        <v>28</v>
      </c>
      <c r="M7982" t="s">
        <v>240</v>
      </c>
      <c r="N7982" t="s">
        <v>239</v>
      </c>
      <c r="O7982" t="s">
        <v>22</v>
      </c>
      <c r="P7982" t="s">
        <v>23</v>
      </c>
      <c r="Q7982" t="s">
        <v>24</v>
      </c>
    </row>
    <row r="7983" spans="1:17" x14ac:dyDescent="0.2">
      <c r="A7983" s="2">
        <v>38142</v>
      </c>
      <c r="B7983" t="s">
        <v>55</v>
      </c>
      <c r="C7983" t="s">
        <v>355</v>
      </c>
      <c r="D7983" t="s">
        <v>57</v>
      </c>
      <c r="E7983" t="s">
        <v>57</v>
      </c>
      <c r="F7983">
        <v>89</v>
      </c>
      <c r="G7983">
        <v>161</v>
      </c>
      <c r="H7983">
        <v>0</v>
      </c>
      <c r="I7983">
        <v>0</v>
      </c>
      <c r="J7983">
        <v>3</v>
      </c>
      <c r="K7983">
        <v>0</v>
      </c>
      <c r="L7983" t="s">
        <v>20</v>
      </c>
      <c r="M7983" t="s">
        <v>341</v>
      </c>
      <c r="N7983" t="s">
        <v>55</v>
      </c>
      <c r="O7983" t="s">
        <v>22</v>
      </c>
      <c r="P7983" t="s">
        <v>23</v>
      </c>
      <c r="Q7983" t="s">
        <v>24</v>
      </c>
    </row>
    <row r="7984" spans="1:17" x14ac:dyDescent="0.2">
      <c r="A7984" s="2">
        <v>38142</v>
      </c>
      <c r="B7984" t="s">
        <v>131</v>
      </c>
      <c r="C7984" t="s">
        <v>532</v>
      </c>
      <c r="D7984" t="s">
        <v>27</v>
      </c>
      <c r="E7984" t="s">
        <v>27</v>
      </c>
      <c r="F7984">
        <v>22</v>
      </c>
      <c r="G7984">
        <v>161</v>
      </c>
      <c r="H7984">
        <v>0</v>
      </c>
      <c r="I7984">
        <v>0</v>
      </c>
      <c r="J7984">
        <v>5</v>
      </c>
      <c r="K7984">
        <v>1</v>
      </c>
      <c r="L7984" t="s">
        <v>28</v>
      </c>
      <c r="M7984" t="s">
        <v>1141</v>
      </c>
      <c r="N7984" t="s">
        <v>131</v>
      </c>
      <c r="O7984" t="s">
        <v>22</v>
      </c>
      <c r="P7984" t="s">
        <v>23</v>
      </c>
      <c r="Q7984" t="s">
        <v>24</v>
      </c>
    </row>
    <row r="7985" spans="1:17" x14ac:dyDescent="0.2">
      <c r="A7985" s="2">
        <v>38142</v>
      </c>
      <c r="B7985" t="s">
        <v>204</v>
      </c>
      <c r="C7985" t="s">
        <v>354</v>
      </c>
      <c r="D7985" t="s">
        <v>57</v>
      </c>
      <c r="E7985" t="s">
        <v>57</v>
      </c>
      <c r="F7985">
        <v>149</v>
      </c>
      <c r="G7985">
        <v>154</v>
      </c>
      <c r="H7985">
        <v>0</v>
      </c>
      <c r="I7985">
        <v>0</v>
      </c>
      <c r="J7985">
        <v>1</v>
      </c>
      <c r="K7985">
        <v>2</v>
      </c>
      <c r="L7985" t="s">
        <v>20</v>
      </c>
      <c r="M7985" t="s">
        <v>341</v>
      </c>
      <c r="N7985" t="s">
        <v>55</v>
      </c>
      <c r="O7985" t="s">
        <v>122</v>
      </c>
      <c r="P7985" t="s">
        <v>23</v>
      </c>
      <c r="Q7985" t="s">
        <v>41</v>
      </c>
    </row>
    <row r="7986" spans="1:17" x14ac:dyDescent="0.2">
      <c r="A7986" s="2">
        <v>38142</v>
      </c>
      <c r="B7986" t="s">
        <v>442</v>
      </c>
      <c r="C7986" t="s">
        <v>203</v>
      </c>
      <c r="D7986" t="s">
        <v>57</v>
      </c>
      <c r="E7986" t="s">
        <v>57</v>
      </c>
      <c r="F7986">
        <v>95</v>
      </c>
      <c r="G7986">
        <v>135</v>
      </c>
      <c r="H7986">
        <v>0</v>
      </c>
      <c r="I7986">
        <v>0</v>
      </c>
      <c r="J7986">
        <v>10</v>
      </c>
      <c r="K7986">
        <v>0</v>
      </c>
      <c r="L7986" t="s">
        <v>20</v>
      </c>
      <c r="M7986" t="s">
        <v>341</v>
      </c>
      <c r="N7986" t="s">
        <v>55</v>
      </c>
      <c r="O7986" t="s">
        <v>122</v>
      </c>
      <c r="P7986" t="s">
        <v>23</v>
      </c>
      <c r="Q7986" t="s">
        <v>24</v>
      </c>
    </row>
    <row r="7987" spans="1:17" x14ac:dyDescent="0.2">
      <c r="A7987" s="2">
        <v>38143</v>
      </c>
      <c r="B7987" t="s">
        <v>150</v>
      </c>
      <c r="C7987" t="s">
        <v>267</v>
      </c>
      <c r="D7987" t="s">
        <v>36</v>
      </c>
      <c r="E7987" t="s">
        <v>36</v>
      </c>
      <c r="F7987">
        <v>53</v>
      </c>
      <c r="G7987">
        <v>87</v>
      </c>
      <c r="H7987">
        <v>0</v>
      </c>
      <c r="I7987">
        <v>0</v>
      </c>
      <c r="J7987">
        <v>0</v>
      </c>
      <c r="K7987">
        <v>0</v>
      </c>
      <c r="L7987" t="s">
        <v>20</v>
      </c>
      <c r="M7987" t="s">
        <v>842</v>
      </c>
      <c r="N7987" t="s">
        <v>150</v>
      </c>
      <c r="O7987" t="s">
        <v>22</v>
      </c>
      <c r="P7987" t="s">
        <v>23</v>
      </c>
      <c r="Q7987" t="s">
        <v>30</v>
      </c>
    </row>
    <row r="7988" spans="1:17" x14ac:dyDescent="0.2">
      <c r="A7988" s="2">
        <v>38143</v>
      </c>
      <c r="B7988" t="s">
        <v>224</v>
      </c>
      <c r="C7988" t="s">
        <v>199</v>
      </c>
      <c r="D7988" t="s">
        <v>36</v>
      </c>
      <c r="E7988" t="s">
        <v>36</v>
      </c>
      <c r="F7988">
        <v>72</v>
      </c>
      <c r="G7988">
        <v>84</v>
      </c>
      <c r="H7988">
        <v>0</v>
      </c>
      <c r="I7988">
        <v>0</v>
      </c>
      <c r="J7988">
        <v>1</v>
      </c>
      <c r="K7988">
        <v>0</v>
      </c>
      <c r="L7988" t="s">
        <v>20</v>
      </c>
      <c r="M7988" t="s">
        <v>236</v>
      </c>
      <c r="N7988" t="s">
        <v>224</v>
      </c>
      <c r="O7988" t="s">
        <v>22</v>
      </c>
      <c r="P7988" t="s">
        <v>23</v>
      </c>
      <c r="Q7988" t="s">
        <v>24</v>
      </c>
    </row>
    <row r="7989" spans="1:17" x14ac:dyDescent="0.2">
      <c r="A7989" s="2">
        <v>38143</v>
      </c>
      <c r="B7989" t="s">
        <v>72</v>
      </c>
      <c r="C7989" t="s">
        <v>274</v>
      </c>
      <c r="D7989" t="s">
        <v>50</v>
      </c>
      <c r="E7989" t="s">
        <v>50</v>
      </c>
      <c r="F7989">
        <v>14</v>
      </c>
      <c r="G7989">
        <v>25</v>
      </c>
      <c r="H7989">
        <v>0</v>
      </c>
      <c r="I7989">
        <v>0</v>
      </c>
      <c r="J7989">
        <v>1</v>
      </c>
      <c r="K7989">
        <v>2</v>
      </c>
      <c r="L7989" t="s">
        <v>28</v>
      </c>
      <c r="M7989" t="s">
        <v>74</v>
      </c>
      <c r="N7989" t="s">
        <v>72</v>
      </c>
      <c r="O7989" t="s">
        <v>22</v>
      </c>
      <c r="P7989" t="s">
        <v>23</v>
      </c>
      <c r="Q7989" t="s">
        <v>41</v>
      </c>
    </row>
    <row r="7990" spans="1:17" x14ac:dyDescent="0.2">
      <c r="A7990" s="2">
        <v>38143</v>
      </c>
      <c r="B7990" t="s">
        <v>31</v>
      </c>
      <c r="C7990" t="s">
        <v>17</v>
      </c>
      <c r="D7990" t="s">
        <v>19</v>
      </c>
      <c r="E7990" t="s">
        <v>19</v>
      </c>
      <c r="F7990">
        <v>41</v>
      </c>
      <c r="G7990">
        <v>103</v>
      </c>
      <c r="H7990">
        <v>0</v>
      </c>
      <c r="I7990">
        <v>0</v>
      </c>
      <c r="J7990">
        <v>3</v>
      </c>
      <c r="K7990">
        <v>2</v>
      </c>
      <c r="L7990" t="s">
        <v>20</v>
      </c>
      <c r="M7990" t="s">
        <v>33</v>
      </c>
      <c r="N7990" t="s">
        <v>31</v>
      </c>
      <c r="O7990" t="s">
        <v>22</v>
      </c>
      <c r="P7990" t="s">
        <v>23</v>
      </c>
      <c r="Q7990" t="s">
        <v>24</v>
      </c>
    </row>
    <row r="7991" spans="1:17" x14ac:dyDescent="0.2">
      <c r="A7991" s="2">
        <v>38143</v>
      </c>
      <c r="B7991" t="s">
        <v>89</v>
      </c>
      <c r="C7991" t="s">
        <v>76</v>
      </c>
      <c r="D7991" t="s">
        <v>50</v>
      </c>
      <c r="E7991" t="s">
        <v>50</v>
      </c>
      <c r="F7991">
        <v>12</v>
      </c>
      <c r="G7991">
        <v>56</v>
      </c>
      <c r="H7991">
        <v>0</v>
      </c>
      <c r="I7991">
        <v>0</v>
      </c>
      <c r="J7991">
        <v>6</v>
      </c>
      <c r="K7991">
        <v>1</v>
      </c>
      <c r="L7991" t="s">
        <v>28</v>
      </c>
      <c r="M7991" t="s">
        <v>624</v>
      </c>
      <c r="N7991" t="s">
        <v>89</v>
      </c>
      <c r="O7991" t="s">
        <v>22</v>
      </c>
      <c r="P7991" t="s">
        <v>23</v>
      </c>
      <c r="Q7991" t="s">
        <v>24</v>
      </c>
    </row>
    <row r="7992" spans="1:17" x14ac:dyDescent="0.2">
      <c r="A7992" s="2">
        <v>38143</v>
      </c>
      <c r="B7992" t="s">
        <v>141</v>
      </c>
      <c r="C7992" t="s">
        <v>45</v>
      </c>
      <c r="D7992" t="s">
        <v>36</v>
      </c>
      <c r="E7992" t="s">
        <v>36</v>
      </c>
      <c r="F7992">
        <v>118</v>
      </c>
      <c r="G7992">
        <v>48</v>
      </c>
      <c r="H7992">
        <v>0</v>
      </c>
      <c r="I7992">
        <v>0</v>
      </c>
      <c r="J7992">
        <v>1</v>
      </c>
      <c r="K7992">
        <v>1</v>
      </c>
      <c r="L7992" t="s">
        <v>20</v>
      </c>
      <c r="M7992" t="s">
        <v>173</v>
      </c>
      <c r="N7992" t="s">
        <v>141</v>
      </c>
      <c r="O7992" t="s">
        <v>22</v>
      </c>
      <c r="P7992" t="s">
        <v>23</v>
      </c>
      <c r="Q7992" t="s">
        <v>30</v>
      </c>
    </row>
    <row r="7993" spans="1:17" x14ac:dyDescent="0.2">
      <c r="A7993" s="2">
        <v>38143</v>
      </c>
      <c r="B7993" t="s">
        <v>133</v>
      </c>
      <c r="C7993" t="s">
        <v>180</v>
      </c>
      <c r="D7993" t="s">
        <v>115</v>
      </c>
      <c r="E7993" t="s">
        <v>50</v>
      </c>
      <c r="F7993">
        <v>19</v>
      </c>
      <c r="G7993">
        <v>7</v>
      </c>
      <c r="H7993">
        <v>0</v>
      </c>
      <c r="I7993">
        <v>0</v>
      </c>
      <c r="J7993">
        <v>2</v>
      </c>
      <c r="K7993">
        <v>1</v>
      </c>
      <c r="L7993" t="s">
        <v>28</v>
      </c>
      <c r="M7993" t="s">
        <v>747</v>
      </c>
      <c r="N7993" t="s">
        <v>133</v>
      </c>
      <c r="O7993" t="s">
        <v>22</v>
      </c>
      <c r="P7993" t="s">
        <v>23</v>
      </c>
      <c r="Q7993" t="s">
        <v>24</v>
      </c>
    </row>
    <row r="7994" spans="1:17" x14ac:dyDescent="0.2">
      <c r="A7994" s="2">
        <v>38143</v>
      </c>
      <c r="B7994" t="s">
        <v>250</v>
      </c>
      <c r="C7994" t="s">
        <v>110</v>
      </c>
      <c r="D7994" t="s">
        <v>36</v>
      </c>
      <c r="E7994" t="s">
        <v>36</v>
      </c>
      <c r="F7994">
        <v>106</v>
      </c>
      <c r="G7994">
        <v>32</v>
      </c>
      <c r="H7994">
        <v>0</v>
      </c>
      <c r="I7994">
        <v>0</v>
      </c>
      <c r="J7994">
        <v>1</v>
      </c>
      <c r="K7994">
        <v>1</v>
      </c>
      <c r="L7994" t="s">
        <v>20</v>
      </c>
      <c r="M7994" t="s">
        <v>251</v>
      </c>
      <c r="N7994" t="s">
        <v>250</v>
      </c>
      <c r="O7994" t="s">
        <v>22</v>
      </c>
      <c r="P7994" t="s">
        <v>23</v>
      </c>
      <c r="Q7994" t="s">
        <v>30</v>
      </c>
    </row>
    <row r="7995" spans="1:17" x14ac:dyDescent="0.2">
      <c r="A7995" s="2">
        <v>38143</v>
      </c>
      <c r="B7995" t="s">
        <v>126</v>
      </c>
      <c r="C7995" t="s">
        <v>98</v>
      </c>
      <c r="D7995" t="s">
        <v>50</v>
      </c>
      <c r="E7995" t="s">
        <v>50</v>
      </c>
      <c r="F7995">
        <v>4</v>
      </c>
      <c r="G7995">
        <v>15</v>
      </c>
      <c r="H7995">
        <v>0</v>
      </c>
      <c r="I7995">
        <v>0</v>
      </c>
      <c r="J7995">
        <v>0</v>
      </c>
      <c r="K7995">
        <v>1</v>
      </c>
      <c r="L7995" t="s">
        <v>28</v>
      </c>
      <c r="M7995" t="s">
        <v>308</v>
      </c>
      <c r="N7995" t="s">
        <v>126</v>
      </c>
      <c r="O7995" t="s">
        <v>22</v>
      </c>
      <c r="P7995" t="s">
        <v>23</v>
      </c>
      <c r="Q7995" t="s">
        <v>41</v>
      </c>
    </row>
    <row r="7996" spans="1:17" x14ac:dyDescent="0.2">
      <c r="A7996" s="2">
        <v>38143</v>
      </c>
      <c r="B7996" t="s">
        <v>135</v>
      </c>
      <c r="C7996" t="s">
        <v>617</v>
      </c>
      <c r="D7996" t="s">
        <v>36</v>
      </c>
      <c r="E7996" t="s">
        <v>36</v>
      </c>
      <c r="F7996">
        <v>16</v>
      </c>
      <c r="G7996">
        <v>98</v>
      </c>
      <c r="H7996">
        <v>0</v>
      </c>
      <c r="I7996">
        <v>0</v>
      </c>
      <c r="J7996">
        <v>2</v>
      </c>
      <c r="K7996">
        <v>0</v>
      </c>
      <c r="L7996" t="s">
        <v>20</v>
      </c>
      <c r="M7996" t="s">
        <v>1082</v>
      </c>
      <c r="N7996" t="s">
        <v>135</v>
      </c>
      <c r="O7996" t="s">
        <v>22</v>
      </c>
      <c r="P7996" t="s">
        <v>23</v>
      </c>
      <c r="Q7996" t="s">
        <v>24</v>
      </c>
    </row>
    <row r="7997" spans="1:17" x14ac:dyDescent="0.2">
      <c r="A7997" s="2">
        <v>38143</v>
      </c>
      <c r="B7997" t="s">
        <v>82</v>
      </c>
      <c r="C7997" t="s">
        <v>73</v>
      </c>
      <c r="D7997" t="s">
        <v>50</v>
      </c>
      <c r="E7997" t="s">
        <v>50</v>
      </c>
      <c r="F7997">
        <v>20</v>
      </c>
      <c r="G7997">
        <v>108</v>
      </c>
      <c r="H7997">
        <v>0</v>
      </c>
      <c r="I7997">
        <v>0</v>
      </c>
      <c r="J7997">
        <v>4</v>
      </c>
      <c r="K7997">
        <v>1</v>
      </c>
      <c r="L7997" t="s">
        <v>28</v>
      </c>
      <c r="M7997" t="s">
        <v>746</v>
      </c>
      <c r="N7997" t="s">
        <v>82</v>
      </c>
      <c r="O7997" t="s">
        <v>22</v>
      </c>
      <c r="P7997" t="s">
        <v>23</v>
      </c>
      <c r="Q7997" t="s">
        <v>24</v>
      </c>
    </row>
    <row r="7998" spans="1:17" x14ac:dyDescent="0.2">
      <c r="A7998" s="2">
        <v>38143</v>
      </c>
      <c r="B7998" t="s">
        <v>166</v>
      </c>
      <c r="C7998" t="s">
        <v>569</v>
      </c>
      <c r="D7998" t="s">
        <v>115</v>
      </c>
      <c r="E7998" t="s">
        <v>115</v>
      </c>
      <c r="F7998">
        <v>57</v>
      </c>
      <c r="G7998">
        <v>158</v>
      </c>
      <c r="H7998">
        <v>0</v>
      </c>
      <c r="I7998">
        <v>0</v>
      </c>
      <c r="J7998">
        <v>0</v>
      </c>
      <c r="K7998">
        <v>0</v>
      </c>
      <c r="L7998" t="s">
        <v>28</v>
      </c>
      <c r="M7998" t="s">
        <v>165</v>
      </c>
      <c r="N7998" t="s">
        <v>166</v>
      </c>
      <c r="O7998" t="s">
        <v>22</v>
      </c>
      <c r="P7998" t="s">
        <v>23</v>
      </c>
      <c r="Q7998" t="s">
        <v>30</v>
      </c>
    </row>
    <row r="7999" spans="1:17" x14ac:dyDescent="0.2">
      <c r="A7999" s="2">
        <v>38143</v>
      </c>
      <c r="B7999" t="s">
        <v>118</v>
      </c>
      <c r="C7999" t="s">
        <v>61</v>
      </c>
      <c r="D7999" t="s">
        <v>36</v>
      </c>
      <c r="E7999" t="s">
        <v>36</v>
      </c>
      <c r="F7999">
        <v>31</v>
      </c>
      <c r="G7999">
        <v>105</v>
      </c>
      <c r="H7999">
        <v>0</v>
      </c>
      <c r="I7999">
        <v>0</v>
      </c>
      <c r="J7999">
        <v>2</v>
      </c>
      <c r="K7999">
        <v>0</v>
      </c>
      <c r="L7999" t="s">
        <v>20</v>
      </c>
      <c r="M7999" t="s">
        <v>241</v>
      </c>
      <c r="N7999" t="s">
        <v>118</v>
      </c>
      <c r="O7999" t="s">
        <v>22</v>
      </c>
      <c r="P7999" t="s">
        <v>23</v>
      </c>
      <c r="Q7999" t="s">
        <v>24</v>
      </c>
    </row>
    <row r="8000" spans="1:17" x14ac:dyDescent="0.2">
      <c r="A8000" s="2">
        <v>38143</v>
      </c>
      <c r="B8000" t="s">
        <v>149</v>
      </c>
      <c r="C8000" t="s">
        <v>548</v>
      </c>
      <c r="D8000" t="s">
        <v>36</v>
      </c>
      <c r="E8000" t="s">
        <v>36</v>
      </c>
      <c r="F8000">
        <v>40</v>
      </c>
      <c r="G8000">
        <v>144</v>
      </c>
      <c r="H8000">
        <v>0</v>
      </c>
      <c r="I8000">
        <v>0</v>
      </c>
      <c r="J8000">
        <v>2</v>
      </c>
      <c r="K8000">
        <v>1</v>
      </c>
      <c r="L8000" t="s">
        <v>20</v>
      </c>
      <c r="M8000" t="s">
        <v>565</v>
      </c>
      <c r="N8000" t="s">
        <v>149</v>
      </c>
      <c r="O8000" t="s">
        <v>22</v>
      </c>
      <c r="P8000" t="s">
        <v>23</v>
      </c>
      <c r="Q8000" t="s">
        <v>24</v>
      </c>
    </row>
    <row r="8001" spans="1:17" x14ac:dyDescent="0.2">
      <c r="A8001" s="2">
        <v>38143</v>
      </c>
      <c r="B8001" t="s">
        <v>106</v>
      </c>
      <c r="C8001" t="s">
        <v>737</v>
      </c>
      <c r="D8001" t="s">
        <v>50</v>
      </c>
      <c r="E8001" t="s">
        <v>50</v>
      </c>
      <c r="F8001">
        <v>3</v>
      </c>
      <c r="G8001">
        <v>146</v>
      </c>
      <c r="H8001">
        <v>0</v>
      </c>
      <c r="I8001">
        <v>0</v>
      </c>
      <c r="J8001">
        <v>4</v>
      </c>
      <c r="K8001">
        <v>0</v>
      </c>
      <c r="L8001" t="s">
        <v>28</v>
      </c>
      <c r="M8001" t="s">
        <v>1142</v>
      </c>
      <c r="N8001" t="s">
        <v>106</v>
      </c>
      <c r="O8001" t="s">
        <v>22</v>
      </c>
      <c r="P8001" t="s">
        <v>23</v>
      </c>
      <c r="Q8001" t="s">
        <v>24</v>
      </c>
    </row>
    <row r="8002" spans="1:17" x14ac:dyDescent="0.2">
      <c r="A8002" s="2">
        <v>38143</v>
      </c>
      <c r="B8002" t="s">
        <v>52</v>
      </c>
      <c r="C8002" t="s">
        <v>90</v>
      </c>
      <c r="D8002" t="s">
        <v>50</v>
      </c>
      <c r="E8002" t="s">
        <v>50</v>
      </c>
      <c r="F8002">
        <v>21</v>
      </c>
      <c r="G8002">
        <v>29</v>
      </c>
      <c r="H8002">
        <v>0</v>
      </c>
      <c r="I8002">
        <v>0</v>
      </c>
      <c r="J8002">
        <v>3</v>
      </c>
      <c r="K8002">
        <v>1</v>
      </c>
      <c r="L8002" t="s">
        <v>28</v>
      </c>
      <c r="M8002" t="s">
        <v>68</v>
      </c>
      <c r="N8002" t="s">
        <v>52</v>
      </c>
      <c r="O8002" t="s">
        <v>22</v>
      </c>
      <c r="P8002" t="s">
        <v>23</v>
      </c>
      <c r="Q8002" t="s">
        <v>24</v>
      </c>
    </row>
    <row r="8003" spans="1:17" x14ac:dyDescent="0.2">
      <c r="A8003" s="2">
        <v>38143</v>
      </c>
      <c r="B8003" t="s">
        <v>128</v>
      </c>
      <c r="C8003" t="s">
        <v>351</v>
      </c>
      <c r="D8003" t="s">
        <v>36</v>
      </c>
      <c r="E8003" t="s">
        <v>36</v>
      </c>
      <c r="F8003">
        <v>33</v>
      </c>
      <c r="G8003">
        <v>113</v>
      </c>
      <c r="H8003">
        <v>0</v>
      </c>
      <c r="I8003">
        <v>0</v>
      </c>
      <c r="J8003">
        <v>4</v>
      </c>
      <c r="K8003">
        <v>1</v>
      </c>
      <c r="L8003" t="s">
        <v>20</v>
      </c>
      <c r="M8003" t="s">
        <v>1054</v>
      </c>
      <c r="N8003" t="s">
        <v>128</v>
      </c>
      <c r="O8003" t="s">
        <v>22</v>
      </c>
      <c r="P8003" t="s">
        <v>23</v>
      </c>
      <c r="Q8003" t="s">
        <v>24</v>
      </c>
    </row>
    <row r="8004" spans="1:17" x14ac:dyDescent="0.2">
      <c r="A8004" s="2">
        <v>38143</v>
      </c>
      <c r="B8004" t="s">
        <v>138</v>
      </c>
      <c r="C8004" t="s">
        <v>365</v>
      </c>
      <c r="D8004" t="s">
        <v>36</v>
      </c>
      <c r="E8004" t="s">
        <v>36</v>
      </c>
      <c r="F8004">
        <v>80</v>
      </c>
      <c r="G8004">
        <v>99</v>
      </c>
      <c r="H8004">
        <v>0</v>
      </c>
      <c r="I8004">
        <v>0</v>
      </c>
      <c r="J8004">
        <v>1</v>
      </c>
      <c r="K8004">
        <v>0</v>
      </c>
      <c r="L8004" t="s">
        <v>20</v>
      </c>
      <c r="M8004" t="s">
        <v>139</v>
      </c>
      <c r="N8004" t="s">
        <v>138</v>
      </c>
      <c r="O8004" t="s">
        <v>22</v>
      </c>
      <c r="P8004" t="s">
        <v>23</v>
      </c>
      <c r="Q8004" t="s">
        <v>24</v>
      </c>
    </row>
    <row r="8005" spans="1:17" x14ac:dyDescent="0.2">
      <c r="A8005" s="2">
        <v>38144</v>
      </c>
      <c r="B8005" t="s">
        <v>39</v>
      </c>
      <c r="C8005" t="s">
        <v>38</v>
      </c>
      <c r="D8005" t="s">
        <v>19</v>
      </c>
      <c r="E8005" t="s">
        <v>19</v>
      </c>
      <c r="F8005">
        <v>5</v>
      </c>
      <c r="G8005">
        <v>25</v>
      </c>
      <c r="H8005">
        <v>0</v>
      </c>
      <c r="I8005">
        <v>0</v>
      </c>
      <c r="J8005">
        <v>0</v>
      </c>
      <c r="K8005">
        <v>0</v>
      </c>
      <c r="L8005" t="s">
        <v>20</v>
      </c>
      <c r="M8005" t="s">
        <v>65</v>
      </c>
      <c r="N8005" t="s">
        <v>39</v>
      </c>
      <c r="O8005" t="s">
        <v>22</v>
      </c>
      <c r="P8005" t="s">
        <v>23</v>
      </c>
      <c r="Q8005" t="s">
        <v>30</v>
      </c>
    </row>
    <row r="8006" spans="1:17" x14ac:dyDescent="0.2">
      <c r="A8006" s="2">
        <v>38144</v>
      </c>
      <c r="B8006" t="s">
        <v>55</v>
      </c>
      <c r="C8006" t="s">
        <v>354</v>
      </c>
      <c r="D8006" t="s">
        <v>57</v>
      </c>
      <c r="E8006" t="s">
        <v>57</v>
      </c>
      <c r="F8006">
        <v>89</v>
      </c>
      <c r="G8006">
        <v>154</v>
      </c>
      <c r="H8006">
        <v>0</v>
      </c>
      <c r="I8006">
        <v>0</v>
      </c>
      <c r="J8006">
        <v>2</v>
      </c>
      <c r="K8006">
        <v>2</v>
      </c>
      <c r="L8006" t="s">
        <v>20</v>
      </c>
      <c r="M8006" t="s">
        <v>341</v>
      </c>
      <c r="N8006" t="s">
        <v>55</v>
      </c>
      <c r="O8006" t="s">
        <v>22</v>
      </c>
      <c r="P8006" t="s">
        <v>23</v>
      </c>
      <c r="Q8006" t="s">
        <v>30</v>
      </c>
    </row>
    <row r="8007" spans="1:17" x14ac:dyDescent="0.2">
      <c r="A8007" s="2">
        <v>38144</v>
      </c>
      <c r="B8007" t="s">
        <v>120</v>
      </c>
      <c r="C8007" t="s">
        <v>471</v>
      </c>
      <c r="D8007" t="s">
        <v>36</v>
      </c>
      <c r="E8007" t="s">
        <v>36</v>
      </c>
      <c r="F8007">
        <v>12</v>
      </c>
      <c r="G8007">
        <v>125</v>
      </c>
      <c r="H8007">
        <v>0</v>
      </c>
      <c r="I8007">
        <v>0</v>
      </c>
      <c r="J8007">
        <v>2</v>
      </c>
      <c r="K8007">
        <v>1</v>
      </c>
      <c r="L8007" t="s">
        <v>20</v>
      </c>
      <c r="M8007" t="s">
        <v>152</v>
      </c>
      <c r="N8007" t="s">
        <v>120</v>
      </c>
      <c r="O8007" t="s">
        <v>22</v>
      </c>
      <c r="P8007" t="s">
        <v>23</v>
      </c>
      <c r="Q8007" t="s">
        <v>24</v>
      </c>
    </row>
    <row r="8008" spans="1:17" x14ac:dyDescent="0.2">
      <c r="A8008" s="2">
        <v>38144</v>
      </c>
      <c r="B8008" t="s">
        <v>107</v>
      </c>
      <c r="C8008" t="s">
        <v>25</v>
      </c>
      <c r="D8008" t="s">
        <v>19</v>
      </c>
      <c r="E8008" t="s">
        <v>19</v>
      </c>
      <c r="F8008">
        <v>77</v>
      </c>
      <c r="G8008">
        <v>1</v>
      </c>
      <c r="H8008">
        <v>0</v>
      </c>
      <c r="I8008">
        <v>0</v>
      </c>
      <c r="J8008">
        <v>1</v>
      </c>
      <c r="K8008">
        <v>1</v>
      </c>
      <c r="L8008" t="s">
        <v>20</v>
      </c>
      <c r="M8008" t="s">
        <v>310</v>
      </c>
      <c r="N8008" t="s">
        <v>107</v>
      </c>
      <c r="O8008" t="s">
        <v>22</v>
      </c>
      <c r="P8008" t="s">
        <v>23</v>
      </c>
      <c r="Q8008" t="s">
        <v>30</v>
      </c>
    </row>
    <row r="8009" spans="1:17" x14ac:dyDescent="0.2">
      <c r="A8009" s="2">
        <v>38144</v>
      </c>
      <c r="B8009" t="s">
        <v>43</v>
      </c>
      <c r="C8009" t="s">
        <v>18</v>
      </c>
      <c r="D8009" t="s">
        <v>19</v>
      </c>
      <c r="E8009" t="s">
        <v>19</v>
      </c>
      <c r="F8009">
        <v>36</v>
      </c>
      <c r="G8009">
        <v>25</v>
      </c>
      <c r="H8009">
        <v>0</v>
      </c>
      <c r="I8009">
        <v>0</v>
      </c>
      <c r="J8009">
        <v>5</v>
      </c>
      <c r="K8009">
        <v>0</v>
      </c>
      <c r="L8009" t="s">
        <v>20</v>
      </c>
      <c r="M8009" t="s">
        <v>60</v>
      </c>
      <c r="N8009" t="s">
        <v>43</v>
      </c>
      <c r="O8009" t="s">
        <v>22</v>
      </c>
      <c r="P8009" t="s">
        <v>23</v>
      </c>
      <c r="Q8009" t="s">
        <v>24</v>
      </c>
    </row>
    <row r="8010" spans="1:17" x14ac:dyDescent="0.2">
      <c r="A8010" s="2">
        <v>38144</v>
      </c>
      <c r="B8010" t="s">
        <v>293</v>
      </c>
      <c r="C8010" t="s">
        <v>81</v>
      </c>
      <c r="D8010" t="s">
        <v>50</v>
      </c>
      <c r="E8010" t="s">
        <v>50</v>
      </c>
      <c r="F8010">
        <v>10</v>
      </c>
      <c r="G8010">
        <v>71</v>
      </c>
      <c r="H8010">
        <v>0</v>
      </c>
      <c r="I8010">
        <v>0</v>
      </c>
      <c r="J8010">
        <v>2</v>
      </c>
      <c r="K8010">
        <v>0</v>
      </c>
      <c r="L8010" t="s">
        <v>28</v>
      </c>
      <c r="M8010" t="s">
        <v>653</v>
      </c>
      <c r="N8010" t="s">
        <v>293</v>
      </c>
      <c r="O8010" t="s">
        <v>22</v>
      </c>
      <c r="P8010" t="s">
        <v>23</v>
      </c>
      <c r="Q8010" t="s">
        <v>24</v>
      </c>
    </row>
    <row r="8011" spans="1:17" x14ac:dyDescent="0.2">
      <c r="A8011" s="2">
        <v>38144</v>
      </c>
      <c r="B8011" t="s">
        <v>204</v>
      </c>
      <c r="C8011" t="s">
        <v>442</v>
      </c>
      <c r="D8011" t="s">
        <v>57</v>
      </c>
      <c r="E8011" t="s">
        <v>57</v>
      </c>
      <c r="F8011">
        <v>149</v>
      </c>
      <c r="G8011">
        <v>95</v>
      </c>
      <c r="H8011">
        <v>0</v>
      </c>
      <c r="I8011">
        <v>0</v>
      </c>
      <c r="J8011">
        <v>0</v>
      </c>
      <c r="K8011">
        <v>2</v>
      </c>
      <c r="L8011" t="s">
        <v>20</v>
      </c>
      <c r="M8011" t="s">
        <v>341</v>
      </c>
      <c r="N8011" t="s">
        <v>55</v>
      </c>
      <c r="O8011" t="s">
        <v>122</v>
      </c>
      <c r="P8011" t="s">
        <v>23</v>
      </c>
      <c r="Q8011" t="s">
        <v>41</v>
      </c>
    </row>
    <row r="8012" spans="1:17" x14ac:dyDescent="0.2">
      <c r="A8012" s="2">
        <v>38144</v>
      </c>
      <c r="B8012" t="s">
        <v>67</v>
      </c>
      <c r="C8012" t="s">
        <v>168</v>
      </c>
      <c r="D8012" t="s">
        <v>50</v>
      </c>
      <c r="E8012" t="s">
        <v>50</v>
      </c>
      <c r="F8012">
        <v>2</v>
      </c>
      <c r="G8012">
        <v>65</v>
      </c>
      <c r="H8012">
        <v>0</v>
      </c>
      <c r="I8012">
        <v>0</v>
      </c>
      <c r="J8012">
        <v>1</v>
      </c>
      <c r="K8012">
        <v>0</v>
      </c>
      <c r="L8012" t="s">
        <v>28</v>
      </c>
      <c r="M8012" t="s">
        <v>769</v>
      </c>
      <c r="N8012" t="s">
        <v>67</v>
      </c>
      <c r="O8012" t="s">
        <v>22</v>
      </c>
      <c r="P8012" t="s">
        <v>23</v>
      </c>
      <c r="Q8012" t="s">
        <v>24</v>
      </c>
    </row>
    <row r="8013" spans="1:17" x14ac:dyDescent="0.2">
      <c r="A8013" s="2">
        <v>38144</v>
      </c>
      <c r="B8013" t="s">
        <v>129</v>
      </c>
      <c r="C8013" t="s">
        <v>94</v>
      </c>
      <c r="D8013" t="s">
        <v>50</v>
      </c>
      <c r="E8013" t="s">
        <v>50</v>
      </c>
      <c r="F8013">
        <v>9</v>
      </c>
      <c r="G8013">
        <v>68</v>
      </c>
      <c r="H8013">
        <v>0</v>
      </c>
      <c r="I8013">
        <v>0</v>
      </c>
      <c r="J8013">
        <v>0</v>
      </c>
      <c r="K8013">
        <v>2</v>
      </c>
      <c r="L8013" t="s">
        <v>28</v>
      </c>
      <c r="M8013" t="s">
        <v>423</v>
      </c>
      <c r="N8013" t="s">
        <v>129</v>
      </c>
      <c r="O8013" t="s">
        <v>22</v>
      </c>
      <c r="P8013" t="s">
        <v>23</v>
      </c>
      <c r="Q8013" t="s">
        <v>41</v>
      </c>
    </row>
    <row r="8014" spans="1:17" x14ac:dyDescent="0.2">
      <c r="A8014" s="2">
        <v>38144</v>
      </c>
      <c r="B8014" t="s">
        <v>136</v>
      </c>
      <c r="C8014" t="s">
        <v>718</v>
      </c>
      <c r="D8014" t="s">
        <v>36</v>
      </c>
      <c r="E8014" t="s">
        <v>36</v>
      </c>
      <c r="F8014">
        <v>75</v>
      </c>
      <c r="G8014">
        <v>68</v>
      </c>
      <c r="H8014">
        <v>0</v>
      </c>
      <c r="I8014">
        <v>0</v>
      </c>
      <c r="J8014">
        <v>2</v>
      </c>
      <c r="K8014">
        <v>0</v>
      </c>
      <c r="L8014" t="s">
        <v>20</v>
      </c>
      <c r="M8014" t="s">
        <v>340</v>
      </c>
      <c r="N8014" t="s">
        <v>136</v>
      </c>
      <c r="O8014" t="s">
        <v>22</v>
      </c>
      <c r="P8014" t="s">
        <v>23</v>
      </c>
      <c r="Q8014" t="s">
        <v>24</v>
      </c>
    </row>
    <row r="8015" spans="1:17" x14ac:dyDescent="0.2">
      <c r="A8015" s="2">
        <v>38144</v>
      </c>
      <c r="B8015" t="s">
        <v>101</v>
      </c>
      <c r="C8015" t="s">
        <v>386</v>
      </c>
      <c r="D8015" t="s">
        <v>50</v>
      </c>
      <c r="E8015" t="s">
        <v>50</v>
      </c>
      <c r="F8015">
        <v>52</v>
      </c>
      <c r="G8015">
        <v>116</v>
      </c>
      <c r="H8015">
        <v>0</v>
      </c>
      <c r="I8015">
        <v>0</v>
      </c>
      <c r="J8015">
        <v>2</v>
      </c>
      <c r="K8015">
        <v>2</v>
      </c>
      <c r="L8015" t="s">
        <v>28</v>
      </c>
      <c r="M8015" t="s">
        <v>331</v>
      </c>
      <c r="N8015" t="s">
        <v>101</v>
      </c>
      <c r="O8015" t="s">
        <v>22</v>
      </c>
      <c r="P8015" t="s">
        <v>23</v>
      </c>
      <c r="Q8015" t="s">
        <v>30</v>
      </c>
    </row>
    <row r="8016" spans="1:17" x14ac:dyDescent="0.2">
      <c r="A8016" s="2">
        <v>38144</v>
      </c>
      <c r="B8016" t="s">
        <v>339</v>
      </c>
      <c r="C8016" t="s">
        <v>111</v>
      </c>
      <c r="D8016" t="s">
        <v>36</v>
      </c>
      <c r="E8016" t="s">
        <v>36</v>
      </c>
      <c r="F8016">
        <v>115</v>
      </c>
      <c r="G8016">
        <v>45</v>
      </c>
      <c r="H8016">
        <v>0</v>
      </c>
      <c r="I8016">
        <v>0</v>
      </c>
      <c r="J8016">
        <v>1</v>
      </c>
      <c r="K8016">
        <v>0</v>
      </c>
      <c r="L8016" t="s">
        <v>20</v>
      </c>
      <c r="M8016" t="s">
        <v>921</v>
      </c>
      <c r="N8016" t="s">
        <v>339</v>
      </c>
      <c r="O8016" t="s">
        <v>22</v>
      </c>
      <c r="P8016" t="s">
        <v>23</v>
      </c>
      <c r="Q8016" t="s">
        <v>24</v>
      </c>
    </row>
    <row r="8017" spans="1:17" x14ac:dyDescent="0.2">
      <c r="A8017" s="2">
        <v>38144</v>
      </c>
      <c r="B8017" t="s">
        <v>42</v>
      </c>
      <c r="C8017" t="s">
        <v>32</v>
      </c>
      <c r="D8017" t="s">
        <v>19</v>
      </c>
      <c r="E8017" t="s">
        <v>19</v>
      </c>
      <c r="F8017">
        <v>81</v>
      </c>
      <c r="G8017">
        <v>49</v>
      </c>
      <c r="H8017">
        <v>0</v>
      </c>
      <c r="I8017">
        <v>0</v>
      </c>
      <c r="J8017">
        <v>0</v>
      </c>
      <c r="K8017">
        <v>0</v>
      </c>
      <c r="L8017" t="s">
        <v>20</v>
      </c>
      <c r="M8017" t="s">
        <v>44</v>
      </c>
      <c r="N8017" t="s">
        <v>42</v>
      </c>
      <c r="O8017" t="s">
        <v>22</v>
      </c>
      <c r="P8017" t="s">
        <v>23</v>
      </c>
      <c r="Q8017" t="s">
        <v>30</v>
      </c>
    </row>
    <row r="8018" spans="1:17" x14ac:dyDescent="0.2">
      <c r="A8018" s="2">
        <v>38144</v>
      </c>
      <c r="B8018" t="s">
        <v>380</v>
      </c>
      <c r="C8018" t="s">
        <v>183</v>
      </c>
      <c r="D8018" t="s">
        <v>36</v>
      </c>
      <c r="E8018" t="s">
        <v>36</v>
      </c>
      <c r="F8018">
        <v>107</v>
      </c>
      <c r="G8018">
        <v>34</v>
      </c>
      <c r="H8018">
        <v>0</v>
      </c>
      <c r="I8018">
        <v>0</v>
      </c>
      <c r="J8018">
        <v>0</v>
      </c>
      <c r="K8018">
        <v>3</v>
      </c>
      <c r="L8018" t="s">
        <v>20</v>
      </c>
      <c r="M8018" t="s">
        <v>381</v>
      </c>
      <c r="N8018" t="s">
        <v>380</v>
      </c>
      <c r="O8018" t="s">
        <v>22</v>
      </c>
      <c r="P8018" t="s">
        <v>23</v>
      </c>
      <c r="Q8018" t="s">
        <v>41</v>
      </c>
    </row>
    <row r="8019" spans="1:17" x14ac:dyDescent="0.2">
      <c r="A8019" s="2">
        <v>38144</v>
      </c>
      <c r="B8019" t="s">
        <v>53</v>
      </c>
      <c r="C8019" t="s">
        <v>174</v>
      </c>
      <c r="D8019" t="s">
        <v>50</v>
      </c>
      <c r="E8019" t="s">
        <v>50</v>
      </c>
      <c r="F8019">
        <v>47</v>
      </c>
      <c r="G8019">
        <v>150</v>
      </c>
      <c r="H8019">
        <v>0</v>
      </c>
      <c r="I8019">
        <v>0</v>
      </c>
      <c r="J8019">
        <v>1</v>
      </c>
      <c r="K8019">
        <v>0</v>
      </c>
      <c r="L8019" t="s">
        <v>28</v>
      </c>
      <c r="M8019" t="s">
        <v>195</v>
      </c>
      <c r="N8019" t="s">
        <v>53</v>
      </c>
      <c r="O8019" t="s">
        <v>22</v>
      </c>
      <c r="P8019" t="s">
        <v>23</v>
      </c>
      <c r="Q8019" t="s">
        <v>24</v>
      </c>
    </row>
    <row r="8020" spans="1:17" x14ac:dyDescent="0.2">
      <c r="A8020" s="2">
        <v>38144</v>
      </c>
      <c r="B8020" t="s">
        <v>203</v>
      </c>
      <c r="C8020" t="s">
        <v>355</v>
      </c>
      <c r="D8020" t="s">
        <v>57</v>
      </c>
      <c r="E8020" t="s">
        <v>57</v>
      </c>
      <c r="F8020">
        <v>135</v>
      </c>
      <c r="G8020">
        <v>161</v>
      </c>
      <c r="H8020">
        <v>0</v>
      </c>
      <c r="I8020">
        <v>0</v>
      </c>
      <c r="J8020">
        <v>2</v>
      </c>
      <c r="K8020">
        <v>1</v>
      </c>
      <c r="L8020" t="s">
        <v>20</v>
      </c>
      <c r="M8020" t="s">
        <v>341</v>
      </c>
      <c r="N8020" t="s">
        <v>55</v>
      </c>
      <c r="O8020" t="s">
        <v>122</v>
      </c>
      <c r="P8020" t="s">
        <v>23</v>
      </c>
      <c r="Q8020" t="s">
        <v>24</v>
      </c>
    </row>
    <row r="8021" spans="1:17" x14ac:dyDescent="0.2">
      <c r="A8021" s="2">
        <v>38144</v>
      </c>
      <c r="B8021" t="s">
        <v>282</v>
      </c>
      <c r="C8021" t="s">
        <v>100</v>
      </c>
      <c r="D8021" t="s">
        <v>19</v>
      </c>
      <c r="E8021" t="s">
        <v>50</v>
      </c>
      <c r="F8021">
        <v>75</v>
      </c>
      <c r="G8021">
        <v>114</v>
      </c>
      <c r="H8021">
        <v>0</v>
      </c>
      <c r="I8021">
        <v>0</v>
      </c>
      <c r="J8021">
        <v>0</v>
      </c>
      <c r="K8021">
        <v>3</v>
      </c>
      <c r="L8021" t="s">
        <v>28</v>
      </c>
      <c r="M8021" t="s">
        <v>1143</v>
      </c>
      <c r="N8021" t="s">
        <v>282</v>
      </c>
      <c r="O8021" t="s">
        <v>22</v>
      </c>
      <c r="P8021" t="s">
        <v>23</v>
      </c>
      <c r="Q8021" t="s">
        <v>41</v>
      </c>
    </row>
    <row r="8022" spans="1:17" x14ac:dyDescent="0.2">
      <c r="A8022" s="2">
        <v>38144</v>
      </c>
      <c r="B8022" t="s">
        <v>208</v>
      </c>
      <c r="C8022" t="s">
        <v>890</v>
      </c>
      <c r="D8022" t="s">
        <v>36</v>
      </c>
      <c r="E8022" t="s">
        <v>36</v>
      </c>
      <c r="F8022">
        <v>101</v>
      </c>
      <c r="G8022">
        <v>63</v>
      </c>
      <c r="H8022">
        <v>0</v>
      </c>
      <c r="I8022">
        <v>0</v>
      </c>
      <c r="J8022">
        <v>1</v>
      </c>
      <c r="K8022">
        <v>0</v>
      </c>
      <c r="L8022" t="s">
        <v>20</v>
      </c>
      <c r="M8022" t="s">
        <v>398</v>
      </c>
      <c r="N8022" t="s">
        <v>208</v>
      </c>
      <c r="O8022" t="s">
        <v>22</v>
      </c>
      <c r="P8022" t="s">
        <v>23</v>
      </c>
      <c r="Q8022" t="s">
        <v>24</v>
      </c>
    </row>
    <row r="8023" spans="1:17" x14ac:dyDescent="0.2">
      <c r="A8023" s="2">
        <v>38147</v>
      </c>
      <c r="B8023" t="s">
        <v>402</v>
      </c>
      <c r="C8023" t="s">
        <v>569</v>
      </c>
      <c r="D8023" t="s">
        <v>115</v>
      </c>
      <c r="E8023" t="s">
        <v>115</v>
      </c>
      <c r="F8023">
        <v>57</v>
      </c>
      <c r="G8023">
        <v>158</v>
      </c>
      <c r="H8023">
        <v>0</v>
      </c>
      <c r="I8023">
        <v>0</v>
      </c>
      <c r="J8023">
        <v>5</v>
      </c>
      <c r="K8023">
        <v>0</v>
      </c>
      <c r="L8023" t="s">
        <v>20</v>
      </c>
      <c r="M8023" t="s">
        <v>703</v>
      </c>
      <c r="N8023" t="s">
        <v>402</v>
      </c>
      <c r="O8023" t="s">
        <v>22</v>
      </c>
      <c r="P8023" t="s">
        <v>23</v>
      </c>
      <c r="Q8023" t="s">
        <v>24</v>
      </c>
    </row>
    <row r="8024" spans="1:17" x14ac:dyDescent="0.2">
      <c r="A8024" s="2">
        <v>38147</v>
      </c>
      <c r="B8024" t="s">
        <v>182</v>
      </c>
      <c r="C8024" t="s">
        <v>391</v>
      </c>
      <c r="D8024" t="s">
        <v>115</v>
      </c>
      <c r="E8024" t="s">
        <v>115</v>
      </c>
      <c r="F8024">
        <v>65</v>
      </c>
      <c r="G8024">
        <v>118</v>
      </c>
      <c r="H8024">
        <v>0</v>
      </c>
      <c r="I8024">
        <v>0</v>
      </c>
      <c r="J8024">
        <v>4</v>
      </c>
      <c r="K8024">
        <v>0</v>
      </c>
      <c r="L8024" t="s">
        <v>20</v>
      </c>
      <c r="M8024" t="s">
        <v>1094</v>
      </c>
      <c r="N8024" t="s">
        <v>182</v>
      </c>
      <c r="O8024" t="s">
        <v>22</v>
      </c>
      <c r="P8024" t="s">
        <v>23</v>
      </c>
      <c r="Q8024" t="s">
        <v>24</v>
      </c>
    </row>
    <row r="8025" spans="1:17" x14ac:dyDescent="0.2">
      <c r="A8025" s="2">
        <v>38147</v>
      </c>
      <c r="B8025" t="s">
        <v>363</v>
      </c>
      <c r="C8025" t="s">
        <v>462</v>
      </c>
      <c r="D8025" t="s">
        <v>115</v>
      </c>
      <c r="E8025" t="s">
        <v>115</v>
      </c>
      <c r="F8025">
        <v>97</v>
      </c>
      <c r="G8025">
        <v>139</v>
      </c>
      <c r="H8025">
        <v>0</v>
      </c>
      <c r="I8025">
        <v>0</v>
      </c>
      <c r="J8025">
        <v>1</v>
      </c>
      <c r="K8025">
        <v>0</v>
      </c>
      <c r="L8025" t="s">
        <v>20</v>
      </c>
      <c r="M8025" t="s">
        <v>513</v>
      </c>
      <c r="N8025" t="s">
        <v>363</v>
      </c>
      <c r="O8025" t="s">
        <v>22</v>
      </c>
      <c r="P8025" t="s">
        <v>23</v>
      </c>
      <c r="Q8025" t="s">
        <v>24</v>
      </c>
    </row>
    <row r="8026" spans="1:17" x14ac:dyDescent="0.2">
      <c r="A8026" s="2">
        <v>38147</v>
      </c>
      <c r="B8026" t="s">
        <v>167</v>
      </c>
      <c r="C8026" t="s">
        <v>177</v>
      </c>
      <c r="D8026" t="s">
        <v>115</v>
      </c>
      <c r="E8026" t="s">
        <v>115</v>
      </c>
      <c r="F8026">
        <v>19</v>
      </c>
      <c r="G8026">
        <v>42</v>
      </c>
      <c r="H8026">
        <v>0</v>
      </c>
      <c r="I8026">
        <v>0</v>
      </c>
      <c r="J8026">
        <v>0</v>
      </c>
      <c r="K8026">
        <v>1</v>
      </c>
      <c r="L8026" t="s">
        <v>20</v>
      </c>
      <c r="M8026" t="s">
        <v>625</v>
      </c>
      <c r="N8026" t="s">
        <v>167</v>
      </c>
      <c r="O8026" t="s">
        <v>22</v>
      </c>
      <c r="P8026" t="s">
        <v>23</v>
      </c>
      <c r="Q8026" t="s">
        <v>41</v>
      </c>
    </row>
    <row r="8027" spans="1:17" x14ac:dyDescent="0.2">
      <c r="A8027" s="2">
        <v>38147</v>
      </c>
      <c r="B8027" t="s">
        <v>164</v>
      </c>
      <c r="C8027" t="s">
        <v>638</v>
      </c>
      <c r="D8027" t="s">
        <v>115</v>
      </c>
      <c r="E8027" t="s">
        <v>115</v>
      </c>
      <c r="F8027">
        <v>45</v>
      </c>
      <c r="G8027">
        <v>153</v>
      </c>
      <c r="H8027">
        <v>0</v>
      </c>
      <c r="I8027">
        <v>0</v>
      </c>
      <c r="J8027">
        <v>6</v>
      </c>
      <c r="K8027">
        <v>1</v>
      </c>
      <c r="L8027" t="s">
        <v>20</v>
      </c>
      <c r="M8027" t="s">
        <v>640</v>
      </c>
      <c r="N8027" t="s">
        <v>177</v>
      </c>
      <c r="O8027" t="s">
        <v>122</v>
      </c>
      <c r="P8027" t="s">
        <v>23</v>
      </c>
      <c r="Q8027" t="s">
        <v>24</v>
      </c>
    </row>
    <row r="8028" spans="1:17" x14ac:dyDescent="0.2">
      <c r="A8028" s="2">
        <v>38147</v>
      </c>
      <c r="B8028" t="s">
        <v>143</v>
      </c>
      <c r="C8028" t="s">
        <v>388</v>
      </c>
      <c r="D8028" t="s">
        <v>115</v>
      </c>
      <c r="E8028" t="s">
        <v>115</v>
      </c>
      <c r="F8028">
        <v>23</v>
      </c>
      <c r="G8028">
        <v>143</v>
      </c>
      <c r="H8028">
        <v>0</v>
      </c>
      <c r="I8028">
        <v>0</v>
      </c>
      <c r="J8028">
        <v>7</v>
      </c>
      <c r="K8028">
        <v>0</v>
      </c>
      <c r="L8028" t="s">
        <v>20</v>
      </c>
      <c r="M8028" t="s">
        <v>1014</v>
      </c>
      <c r="N8028" t="s">
        <v>143</v>
      </c>
      <c r="O8028" t="s">
        <v>22</v>
      </c>
      <c r="P8028" t="s">
        <v>23</v>
      </c>
      <c r="Q8028" t="s">
        <v>24</v>
      </c>
    </row>
    <row r="8029" spans="1:17" x14ac:dyDescent="0.2">
      <c r="A8029" s="2">
        <v>38147</v>
      </c>
      <c r="B8029" t="s">
        <v>133</v>
      </c>
      <c r="C8029" t="s">
        <v>425</v>
      </c>
      <c r="D8029" t="s">
        <v>115</v>
      </c>
      <c r="E8029" t="s">
        <v>115</v>
      </c>
      <c r="F8029">
        <v>20</v>
      </c>
      <c r="G8029">
        <v>96</v>
      </c>
      <c r="H8029">
        <v>0</v>
      </c>
      <c r="I8029">
        <v>0</v>
      </c>
      <c r="J8029">
        <v>2</v>
      </c>
      <c r="K8029">
        <v>0</v>
      </c>
      <c r="L8029" t="s">
        <v>20</v>
      </c>
      <c r="M8029" t="s">
        <v>722</v>
      </c>
      <c r="N8029" t="s">
        <v>133</v>
      </c>
      <c r="O8029" t="s">
        <v>22</v>
      </c>
      <c r="P8029" t="s">
        <v>23</v>
      </c>
      <c r="Q8029" t="s">
        <v>24</v>
      </c>
    </row>
    <row r="8030" spans="1:17" x14ac:dyDescent="0.2">
      <c r="A8030" s="2">
        <v>38147</v>
      </c>
      <c r="B8030" t="s">
        <v>301</v>
      </c>
      <c r="C8030" t="s">
        <v>254</v>
      </c>
      <c r="D8030" t="s">
        <v>115</v>
      </c>
      <c r="E8030" t="s">
        <v>115</v>
      </c>
      <c r="F8030">
        <v>59</v>
      </c>
      <c r="G8030">
        <v>145</v>
      </c>
      <c r="H8030">
        <v>0</v>
      </c>
      <c r="I8030">
        <v>0</v>
      </c>
      <c r="J8030">
        <v>4</v>
      </c>
      <c r="K8030">
        <v>0</v>
      </c>
      <c r="L8030" t="s">
        <v>20</v>
      </c>
      <c r="M8030" t="s">
        <v>302</v>
      </c>
      <c r="N8030" t="s">
        <v>301</v>
      </c>
      <c r="O8030" t="s">
        <v>22</v>
      </c>
      <c r="P8030" t="s">
        <v>23</v>
      </c>
      <c r="Q8030" t="s">
        <v>24</v>
      </c>
    </row>
    <row r="8031" spans="1:17" x14ac:dyDescent="0.2">
      <c r="A8031" s="2">
        <v>38147</v>
      </c>
      <c r="B8031" t="s">
        <v>464</v>
      </c>
      <c r="C8031" t="s">
        <v>629</v>
      </c>
      <c r="D8031" t="s">
        <v>115</v>
      </c>
      <c r="E8031" t="s">
        <v>36</v>
      </c>
      <c r="F8031">
        <v>109</v>
      </c>
      <c r="G8031">
        <v>141</v>
      </c>
      <c r="H8031">
        <v>0</v>
      </c>
      <c r="I8031">
        <v>0</v>
      </c>
      <c r="J8031">
        <v>3</v>
      </c>
      <c r="K8031">
        <v>0</v>
      </c>
      <c r="L8031" t="s">
        <v>20</v>
      </c>
      <c r="M8031" t="s">
        <v>465</v>
      </c>
      <c r="N8031" t="s">
        <v>464</v>
      </c>
      <c r="O8031" t="s">
        <v>22</v>
      </c>
      <c r="P8031" t="s">
        <v>23</v>
      </c>
      <c r="Q8031" t="s">
        <v>24</v>
      </c>
    </row>
    <row r="8032" spans="1:17" x14ac:dyDescent="0.2">
      <c r="A8032" s="2">
        <v>38147</v>
      </c>
      <c r="B8032" t="s">
        <v>239</v>
      </c>
      <c r="C8032" t="s">
        <v>443</v>
      </c>
      <c r="D8032" t="s">
        <v>115</v>
      </c>
      <c r="E8032" t="s">
        <v>115</v>
      </c>
      <c r="F8032">
        <v>63</v>
      </c>
      <c r="G8032">
        <v>114</v>
      </c>
      <c r="H8032">
        <v>0</v>
      </c>
      <c r="I8032">
        <v>0</v>
      </c>
      <c r="J8032">
        <v>7</v>
      </c>
      <c r="K8032">
        <v>0</v>
      </c>
      <c r="L8032" t="s">
        <v>20</v>
      </c>
      <c r="M8032" t="s">
        <v>240</v>
      </c>
      <c r="N8032" t="s">
        <v>239</v>
      </c>
      <c r="O8032" t="s">
        <v>22</v>
      </c>
      <c r="P8032" t="s">
        <v>23</v>
      </c>
      <c r="Q8032" t="s">
        <v>24</v>
      </c>
    </row>
    <row r="8033" spans="1:17" x14ac:dyDescent="0.2">
      <c r="A8033" s="2">
        <v>38147</v>
      </c>
      <c r="B8033" t="s">
        <v>166</v>
      </c>
      <c r="C8033" t="s">
        <v>649</v>
      </c>
      <c r="D8033" t="s">
        <v>115</v>
      </c>
      <c r="E8033" t="s">
        <v>115</v>
      </c>
      <c r="F8033">
        <v>54</v>
      </c>
      <c r="G8033">
        <v>175</v>
      </c>
      <c r="H8033">
        <v>0</v>
      </c>
      <c r="I8033">
        <v>0</v>
      </c>
      <c r="J8033">
        <v>5</v>
      </c>
      <c r="K8033">
        <v>0</v>
      </c>
      <c r="L8033" t="s">
        <v>20</v>
      </c>
      <c r="M8033" t="s">
        <v>165</v>
      </c>
      <c r="N8033" t="s">
        <v>166</v>
      </c>
      <c r="O8033" t="s">
        <v>22</v>
      </c>
      <c r="P8033" t="s">
        <v>23</v>
      </c>
      <c r="Q8033" t="s">
        <v>24</v>
      </c>
    </row>
    <row r="8034" spans="1:17" x14ac:dyDescent="0.2">
      <c r="A8034" s="2">
        <v>38147</v>
      </c>
      <c r="B8034" t="s">
        <v>113</v>
      </c>
      <c r="C8034" t="s">
        <v>583</v>
      </c>
      <c r="D8034" t="s">
        <v>115</v>
      </c>
      <c r="E8034" t="s">
        <v>115</v>
      </c>
      <c r="F8034">
        <v>24</v>
      </c>
      <c r="G8034">
        <v>90</v>
      </c>
      <c r="H8034">
        <v>0</v>
      </c>
      <c r="I8034">
        <v>0</v>
      </c>
      <c r="J8034">
        <v>3</v>
      </c>
      <c r="K8034">
        <v>0</v>
      </c>
      <c r="L8034" t="s">
        <v>20</v>
      </c>
      <c r="M8034" t="s">
        <v>231</v>
      </c>
      <c r="N8034" t="s">
        <v>113</v>
      </c>
      <c r="O8034" t="s">
        <v>22</v>
      </c>
      <c r="P8034" t="s">
        <v>23</v>
      </c>
      <c r="Q8034" t="s">
        <v>24</v>
      </c>
    </row>
    <row r="8035" spans="1:17" x14ac:dyDescent="0.2">
      <c r="A8035" s="2">
        <v>38147</v>
      </c>
      <c r="B8035" t="s">
        <v>114</v>
      </c>
      <c r="C8035" t="s">
        <v>163</v>
      </c>
      <c r="D8035" t="s">
        <v>115</v>
      </c>
      <c r="E8035" t="s">
        <v>115</v>
      </c>
      <c r="F8035">
        <v>61</v>
      </c>
      <c r="G8035">
        <v>125</v>
      </c>
      <c r="H8035">
        <v>0</v>
      </c>
      <c r="I8035">
        <v>0</v>
      </c>
      <c r="J8035">
        <v>1</v>
      </c>
      <c r="K8035">
        <v>4</v>
      </c>
      <c r="L8035" t="s">
        <v>20</v>
      </c>
      <c r="M8035" t="s">
        <v>226</v>
      </c>
      <c r="N8035" t="s">
        <v>114</v>
      </c>
      <c r="O8035" t="s">
        <v>22</v>
      </c>
      <c r="P8035" t="s">
        <v>23</v>
      </c>
      <c r="Q8035" t="s">
        <v>41</v>
      </c>
    </row>
    <row r="8036" spans="1:17" x14ac:dyDescent="0.2">
      <c r="A8036" s="2">
        <v>38147</v>
      </c>
      <c r="B8036" t="s">
        <v>176</v>
      </c>
      <c r="C8036" t="s">
        <v>389</v>
      </c>
      <c r="D8036" t="s">
        <v>115</v>
      </c>
      <c r="E8036" t="s">
        <v>115</v>
      </c>
      <c r="F8036">
        <v>76</v>
      </c>
      <c r="G8036">
        <v>135</v>
      </c>
      <c r="H8036">
        <v>0</v>
      </c>
      <c r="I8036">
        <v>0</v>
      </c>
      <c r="J8036">
        <v>3</v>
      </c>
      <c r="K8036">
        <v>0</v>
      </c>
      <c r="L8036" t="s">
        <v>20</v>
      </c>
      <c r="M8036" t="s">
        <v>178</v>
      </c>
      <c r="N8036" t="s">
        <v>176</v>
      </c>
      <c r="O8036" t="s">
        <v>22</v>
      </c>
      <c r="P8036" t="s">
        <v>23</v>
      </c>
      <c r="Q8036" t="s">
        <v>24</v>
      </c>
    </row>
    <row r="8037" spans="1:17" x14ac:dyDescent="0.2">
      <c r="A8037" s="2">
        <v>38147</v>
      </c>
      <c r="B8037" t="s">
        <v>449</v>
      </c>
      <c r="C8037" t="s">
        <v>913</v>
      </c>
      <c r="D8037" t="s">
        <v>115</v>
      </c>
      <c r="E8037" t="s">
        <v>115</v>
      </c>
      <c r="F8037">
        <v>83</v>
      </c>
      <c r="G8037">
        <v>132</v>
      </c>
      <c r="H8037">
        <v>0</v>
      </c>
      <c r="I8037">
        <v>0</v>
      </c>
      <c r="J8037">
        <v>3</v>
      </c>
      <c r="K8037">
        <v>0</v>
      </c>
      <c r="L8037" t="s">
        <v>20</v>
      </c>
      <c r="M8037" t="s">
        <v>530</v>
      </c>
      <c r="N8037" t="s">
        <v>449</v>
      </c>
      <c r="O8037" t="s">
        <v>22</v>
      </c>
      <c r="P8037" t="s">
        <v>23</v>
      </c>
      <c r="Q8037" t="s">
        <v>24</v>
      </c>
    </row>
    <row r="8038" spans="1:17" x14ac:dyDescent="0.2">
      <c r="A8038" s="2">
        <v>38148</v>
      </c>
      <c r="B8038" t="s">
        <v>469</v>
      </c>
      <c r="C8038" t="s">
        <v>602</v>
      </c>
      <c r="D8038" t="s">
        <v>115</v>
      </c>
      <c r="E8038" t="s">
        <v>115</v>
      </c>
      <c r="F8038">
        <v>83</v>
      </c>
      <c r="G8038">
        <v>136</v>
      </c>
      <c r="H8038">
        <v>0</v>
      </c>
      <c r="I8038">
        <v>0</v>
      </c>
      <c r="J8038">
        <v>2</v>
      </c>
      <c r="K8038">
        <v>1</v>
      </c>
      <c r="L8038" t="s">
        <v>20</v>
      </c>
      <c r="M8038" t="s">
        <v>1144</v>
      </c>
      <c r="N8038" t="s">
        <v>469</v>
      </c>
      <c r="O8038" t="s">
        <v>22</v>
      </c>
      <c r="P8038" t="s">
        <v>23</v>
      </c>
      <c r="Q8038" t="s">
        <v>24</v>
      </c>
    </row>
    <row r="8039" spans="1:17" x14ac:dyDescent="0.2">
      <c r="A8039" s="2">
        <v>38149</v>
      </c>
      <c r="B8039" t="s">
        <v>81</v>
      </c>
      <c r="C8039" t="s">
        <v>328</v>
      </c>
      <c r="D8039" t="s">
        <v>50</v>
      </c>
      <c r="E8039" t="s">
        <v>50</v>
      </c>
      <c r="F8039">
        <v>75</v>
      </c>
      <c r="G8039">
        <v>93</v>
      </c>
      <c r="H8039">
        <v>0</v>
      </c>
      <c r="I8039">
        <v>0</v>
      </c>
      <c r="J8039">
        <v>2</v>
      </c>
      <c r="K8039">
        <v>4</v>
      </c>
      <c r="L8039" t="s">
        <v>28</v>
      </c>
      <c r="M8039" t="s">
        <v>83</v>
      </c>
      <c r="N8039" t="s">
        <v>81</v>
      </c>
      <c r="O8039" t="s">
        <v>22</v>
      </c>
      <c r="P8039" t="s">
        <v>23</v>
      </c>
      <c r="Q8039" t="s">
        <v>41</v>
      </c>
    </row>
    <row r="8040" spans="1:17" x14ac:dyDescent="0.2">
      <c r="A8040" s="2">
        <v>38150</v>
      </c>
      <c r="B8040" t="s">
        <v>454</v>
      </c>
      <c r="C8040" t="s">
        <v>131</v>
      </c>
      <c r="D8040" t="s">
        <v>27</v>
      </c>
      <c r="E8040" t="s">
        <v>27</v>
      </c>
      <c r="F8040">
        <v>80</v>
      </c>
      <c r="G8040">
        <v>26</v>
      </c>
      <c r="H8040">
        <v>0</v>
      </c>
      <c r="I8040">
        <v>0</v>
      </c>
      <c r="J8040">
        <v>2</v>
      </c>
      <c r="K8040">
        <v>2</v>
      </c>
      <c r="L8040" t="s">
        <v>20</v>
      </c>
      <c r="M8040" t="s">
        <v>900</v>
      </c>
      <c r="N8040" t="s">
        <v>454</v>
      </c>
      <c r="O8040" t="s">
        <v>22</v>
      </c>
      <c r="P8040" t="s">
        <v>23</v>
      </c>
      <c r="Q8040" t="s">
        <v>30</v>
      </c>
    </row>
    <row r="8041" spans="1:17" x14ac:dyDescent="0.2">
      <c r="A8041" s="2">
        <v>38150</v>
      </c>
      <c r="B8041" t="s">
        <v>263</v>
      </c>
      <c r="C8041" t="s">
        <v>185</v>
      </c>
      <c r="D8041" t="s">
        <v>27</v>
      </c>
      <c r="E8041" t="s">
        <v>27</v>
      </c>
      <c r="F8041">
        <v>88</v>
      </c>
      <c r="G8041">
        <v>51</v>
      </c>
      <c r="H8041">
        <v>0</v>
      </c>
      <c r="I8041">
        <v>0</v>
      </c>
      <c r="J8041">
        <v>1</v>
      </c>
      <c r="K8041">
        <v>1</v>
      </c>
      <c r="L8041" t="s">
        <v>20</v>
      </c>
      <c r="M8041" t="s">
        <v>215</v>
      </c>
      <c r="N8041" t="s">
        <v>77</v>
      </c>
      <c r="O8041" t="s">
        <v>122</v>
      </c>
      <c r="P8041" t="s">
        <v>23</v>
      </c>
      <c r="Q8041" t="s">
        <v>30</v>
      </c>
    </row>
    <row r="8042" spans="1:17" x14ac:dyDescent="0.2">
      <c r="A8042" s="2">
        <v>38150</v>
      </c>
      <c r="B8042" t="s">
        <v>82</v>
      </c>
      <c r="C8042" t="s">
        <v>153</v>
      </c>
      <c r="D8042" t="s">
        <v>50</v>
      </c>
      <c r="E8042" t="s">
        <v>50</v>
      </c>
      <c r="F8042">
        <v>22</v>
      </c>
      <c r="G8042">
        <v>35</v>
      </c>
      <c r="H8042">
        <v>0</v>
      </c>
      <c r="I8042">
        <v>0</v>
      </c>
      <c r="J8042">
        <v>1</v>
      </c>
      <c r="K8042">
        <v>2</v>
      </c>
      <c r="L8042" t="s">
        <v>622</v>
      </c>
      <c r="M8042" t="s">
        <v>159</v>
      </c>
      <c r="N8042" t="s">
        <v>82</v>
      </c>
      <c r="O8042" t="s">
        <v>22</v>
      </c>
      <c r="P8042" t="s">
        <v>23</v>
      </c>
      <c r="Q8042" t="s">
        <v>41</v>
      </c>
    </row>
    <row r="8043" spans="1:17" x14ac:dyDescent="0.2">
      <c r="A8043" s="2">
        <v>38150</v>
      </c>
      <c r="B8043" t="s">
        <v>106</v>
      </c>
      <c r="C8043" t="s">
        <v>95</v>
      </c>
      <c r="D8043" t="s">
        <v>50</v>
      </c>
      <c r="E8043" t="s">
        <v>50</v>
      </c>
      <c r="F8043">
        <v>3</v>
      </c>
      <c r="G8043">
        <v>31</v>
      </c>
      <c r="H8043">
        <v>0</v>
      </c>
      <c r="I8043">
        <v>0</v>
      </c>
      <c r="J8043">
        <v>1</v>
      </c>
      <c r="K8043">
        <v>0</v>
      </c>
      <c r="L8043" t="s">
        <v>622</v>
      </c>
      <c r="M8043" t="s">
        <v>1001</v>
      </c>
      <c r="N8043" t="s">
        <v>82</v>
      </c>
      <c r="O8043" t="s">
        <v>122</v>
      </c>
      <c r="P8043" t="s">
        <v>23</v>
      </c>
      <c r="Q8043" t="s">
        <v>24</v>
      </c>
    </row>
    <row r="8044" spans="1:17" x14ac:dyDescent="0.2">
      <c r="A8044" s="2">
        <v>38150</v>
      </c>
      <c r="B8044" t="s">
        <v>232</v>
      </c>
      <c r="C8044" t="s">
        <v>555</v>
      </c>
      <c r="D8044" t="s">
        <v>19</v>
      </c>
      <c r="E8044" t="s">
        <v>27</v>
      </c>
      <c r="F8044">
        <v>154</v>
      </c>
      <c r="G8044">
        <v>87</v>
      </c>
      <c r="H8044">
        <v>0</v>
      </c>
      <c r="I8044">
        <v>0</v>
      </c>
      <c r="J8044">
        <v>1</v>
      </c>
      <c r="K8044">
        <v>1</v>
      </c>
      <c r="L8044" t="s">
        <v>20</v>
      </c>
      <c r="M8044" t="s">
        <v>234</v>
      </c>
      <c r="N8044" t="s">
        <v>232</v>
      </c>
      <c r="O8044" t="s">
        <v>22</v>
      </c>
      <c r="P8044" t="s">
        <v>23</v>
      </c>
      <c r="Q8044" t="s">
        <v>30</v>
      </c>
    </row>
    <row r="8045" spans="1:17" x14ac:dyDescent="0.2">
      <c r="A8045" s="2">
        <v>38151</v>
      </c>
      <c r="B8045" t="s">
        <v>221</v>
      </c>
      <c r="C8045" t="s">
        <v>453</v>
      </c>
      <c r="D8045" t="s">
        <v>27</v>
      </c>
      <c r="E8045" t="s">
        <v>27</v>
      </c>
      <c r="F8045">
        <v>113</v>
      </c>
      <c r="G8045">
        <v>120</v>
      </c>
      <c r="H8045">
        <v>0</v>
      </c>
      <c r="I8045">
        <v>0</v>
      </c>
      <c r="J8045">
        <v>0</v>
      </c>
      <c r="K8045">
        <v>2</v>
      </c>
      <c r="L8045" t="s">
        <v>20</v>
      </c>
      <c r="M8045" t="s">
        <v>223</v>
      </c>
      <c r="N8045" t="s">
        <v>221</v>
      </c>
      <c r="O8045" t="s">
        <v>22</v>
      </c>
      <c r="P8045" t="s">
        <v>23</v>
      </c>
      <c r="Q8045" t="s">
        <v>41</v>
      </c>
    </row>
    <row r="8046" spans="1:17" x14ac:dyDescent="0.2">
      <c r="A8046" s="2">
        <v>38151</v>
      </c>
      <c r="B8046" t="s">
        <v>224</v>
      </c>
      <c r="C8046" t="s">
        <v>471</v>
      </c>
      <c r="D8046" t="s">
        <v>36</v>
      </c>
      <c r="E8046" t="s">
        <v>36</v>
      </c>
      <c r="F8046">
        <v>73</v>
      </c>
      <c r="G8046">
        <v>122</v>
      </c>
      <c r="H8046">
        <v>0</v>
      </c>
      <c r="I8046">
        <v>0</v>
      </c>
      <c r="J8046">
        <v>4</v>
      </c>
      <c r="K8046">
        <v>2</v>
      </c>
      <c r="L8046" t="s">
        <v>28</v>
      </c>
      <c r="M8046" t="s">
        <v>236</v>
      </c>
      <c r="N8046" t="s">
        <v>224</v>
      </c>
      <c r="O8046" t="s">
        <v>22</v>
      </c>
      <c r="P8046" t="s">
        <v>23</v>
      </c>
      <c r="Q8046" t="s">
        <v>24</v>
      </c>
    </row>
    <row r="8047" spans="1:17" x14ac:dyDescent="0.2">
      <c r="A8047" s="2">
        <v>38151</v>
      </c>
      <c r="B8047" t="s">
        <v>56</v>
      </c>
      <c r="C8047" t="s">
        <v>614</v>
      </c>
      <c r="D8047" t="s">
        <v>27</v>
      </c>
      <c r="E8047" t="s">
        <v>27</v>
      </c>
      <c r="F8047">
        <v>95</v>
      </c>
      <c r="G8047">
        <v>180</v>
      </c>
      <c r="H8047">
        <v>0</v>
      </c>
      <c r="I8047">
        <v>0</v>
      </c>
      <c r="J8047">
        <v>4</v>
      </c>
      <c r="K8047">
        <v>0</v>
      </c>
      <c r="L8047" t="s">
        <v>20</v>
      </c>
      <c r="M8047" t="s">
        <v>412</v>
      </c>
      <c r="N8047" t="s">
        <v>56</v>
      </c>
      <c r="O8047" t="s">
        <v>22</v>
      </c>
      <c r="P8047" t="s">
        <v>23</v>
      </c>
      <c r="Q8047" t="s">
        <v>24</v>
      </c>
    </row>
    <row r="8048" spans="1:17" x14ac:dyDescent="0.2">
      <c r="A8048" s="2">
        <v>38151</v>
      </c>
      <c r="B8048" t="s">
        <v>548</v>
      </c>
      <c r="C8048" t="s">
        <v>118</v>
      </c>
      <c r="D8048" t="s">
        <v>36</v>
      </c>
      <c r="E8048" t="s">
        <v>36</v>
      </c>
      <c r="F8048">
        <v>146</v>
      </c>
      <c r="G8048">
        <v>26</v>
      </c>
      <c r="H8048">
        <v>0</v>
      </c>
      <c r="I8048">
        <v>0</v>
      </c>
      <c r="J8048">
        <v>1</v>
      </c>
      <c r="K8048">
        <v>3</v>
      </c>
      <c r="L8048" t="s">
        <v>28</v>
      </c>
      <c r="M8048" t="s">
        <v>805</v>
      </c>
      <c r="N8048" t="s">
        <v>548</v>
      </c>
      <c r="O8048" t="s">
        <v>22</v>
      </c>
      <c r="P8048" t="s">
        <v>23</v>
      </c>
      <c r="Q8048" t="s">
        <v>41</v>
      </c>
    </row>
    <row r="8049" spans="1:17" x14ac:dyDescent="0.2">
      <c r="A8049" s="2">
        <v>38151</v>
      </c>
      <c r="B8049" t="s">
        <v>262</v>
      </c>
      <c r="C8049" t="s">
        <v>282</v>
      </c>
      <c r="D8049" t="s">
        <v>27</v>
      </c>
      <c r="E8049" t="s">
        <v>19</v>
      </c>
      <c r="F8049">
        <v>172</v>
      </c>
      <c r="G8049">
        <v>77</v>
      </c>
      <c r="H8049">
        <v>0</v>
      </c>
      <c r="I8049">
        <v>0</v>
      </c>
      <c r="J8049">
        <v>0</v>
      </c>
      <c r="K8049">
        <v>2</v>
      </c>
      <c r="L8049" t="s">
        <v>20</v>
      </c>
      <c r="M8049" t="s">
        <v>264</v>
      </c>
      <c r="N8049" t="s">
        <v>262</v>
      </c>
      <c r="O8049" t="s">
        <v>22</v>
      </c>
      <c r="P8049" t="s">
        <v>23</v>
      </c>
      <c r="Q8049" t="s">
        <v>41</v>
      </c>
    </row>
    <row r="8050" spans="1:17" x14ac:dyDescent="0.2">
      <c r="A8050" s="2">
        <v>38151</v>
      </c>
      <c r="B8050" t="s">
        <v>210</v>
      </c>
      <c r="C8050" t="s">
        <v>700</v>
      </c>
      <c r="D8050" t="s">
        <v>27</v>
      </c>
      <c r="E8050" t="s">
        <v>27</v>
      </c>
      <c r="F8050">
        <v>104</v>
      </c>
      <c r="G8050">
        <v>164</v>
      </c>
      <c r="H8050">
        <v>0</v>
      </c>
      <c r="I8050">
        <v>0</v>
      </c>
      <c r="J8050">
        <v>2</v>
      </c>
      <c r="K8050">
        <v>1</v>
      </c>
      <c r="L8050" t="s">
        <v>20</v>
      </c>
      <c r="M8050" t="s">
        <v>557</v>
      </c>
      <c r="N8050" t="s">
        <v>210</v>
      </c>
      <c r="O8050" t="s">
        <v>22</v>
      </c>
      <c r="P8050" t="s">
        <v>23</v>
      </c>
      <c r="Q8050" t="s">
        <v>24</v>
      </c>
    </row>
    <row r="8051" spans="1:17" x14ac:dyDescent="0.2">
      <c r="A8051" s="2">
        <v>38151</v>
      </c>
      <c r="B8051" t="s">
        <v>67</v>
      </c>
      <c r="C8051" t="s">
        <v>89</v>
      </c>
      <c r="D8051" t="s">
        <v>50</v>
      </c>
      <c r="E8051" t="s">
        <v>50</v>
      </c>
      <c r="F8051">
        <v>2</v>
      </c>
      <c r="G8051">
        <v>13</v>
      </c>
      <c r="H8051">
        <v>0</v>
      </c>
      <c r="I8051">
        <v>0</v>
      </c>
      <c r="J8051">
        <v>2</v>
      </c>
      <c r="K8051">
        <v>1</v>
      </c>
      <c r="L8051" t="s">
        <v>622</v>
      </c>
      <c r="M8051" t="s">
        <v>187</v>
      </c>
      <c r="N8051" t="s">
        <v>82</v>
      </c>
      <c r="O8051" t="s">
        <v>122</v>
      </c>
      <c r="P8051" t="s">
        <v>23</v>
      </c>
      <c r="Q8051" t="s">
        <v>24</v>
      </c>
    </row>
    <row r="8052" spans="1:17" x14ac:dyDescent="0.2">
      <c r="A8052" s="2">
        <v>38151</v>
      </c>
      <c r="B8052" t="s">
        <v>296</v>
      </c>
      <c r="C8052" t="s">
        <v>250</v>
      </c>
      <c r="D8052" t="s">
        <v>36</v>
      </c>
      <c r="E8052" t="s">
        <v>36</v>
      </c>
      <c r="F8052">
        <v>126</v>
      </c>
      <c r="G8052">
        <v>101</v>
      </c>
      <c r="H8052">
        <v>0</v>
      </c>
      <c r="I8052">
        <v>0</v>
      </c>
      <c r="J8052">
        <v>2</v>
      </c>
      <c r="K8052">
        <v>0</v>
      </c>
      <c r="L8052" t="s">
        <v>716</v>
      </c>
      <c r="M8052" t="s">
        <v>399</v>
      </c>
      <c r="N8052" t="s">
        <v>296</v>
      </c>
      <c r="O8052" t="s">
        <v>22</v>
      </c>
      <c r="P8052" t="s">
        <v>23</v>
      </c>
      <c r="Q8052" t="s">
        <v>24</v>
      </c>
    </row>
    <row r="8053" spans="1:17" x14ac:dyDescent="0.2">
      <c r="A8053" s="2">
        <v>38151</v>
      </c>
      <c r="B8053" t="s">
        <v>531</v>
      </c>
      <c r="C8053" t="s">
        <v>456</v>
      </c>
      <c r="D8053" t="s">
        <v>27</v>
      </c>
      <c r="E8053" t="s">
        <v>27</v>
      </c>
      <c r="F8053">
        <v>120</v>
      </c>
      <c r="G8053">
        <v>128</v>
      </c>
      <c r="H8053">
        <v>0</v>
      </c>
      <c r="I8053">
        <v>0</v>
      </c>
      <c r="J8053">
        <v>4</v>
      </c>
      <c r="K8053">
        <v>0</v>
      </c>
      <c r="L8053" t="s">
        <v>20</v>
      </c>
      <c r="M8053" t="s">
        <v>534</v>
      </c>
      <c r="N8053" t="s">
        <v>531</v>
      </c>
      <c r="O8053" t="s">
        <v>22</v>
      </c>
      <c r="P8053" t="s">
        <v>23</v>
      </c>
      <c r="Q8053" t="s">
        <v>24</v>
      </c>
    </row>
    <row r="8054" spans="1:17" x14ac:dyDescent="0.2">
      <c r="A8054" s="2">
        <v>38151</v>
      </c>
      <c r="B8054" t="s">
        <v>53</v>
      </c>
      <c r="C8054" t="s">
        <v>274</v>
      </c>
      <c r="D8054" t="s">
        <v>50</v>
      </c>
      <c r="E8054" t="s">
        <v>50</v>
      </c>
      <c r="F8054">
        <v>47</v>
      </c>
      <c r="G8054">
        <v>20</v>
      </c>
      <c r="H8054">
        <v>0</v>
      </c>
      <c r="I8054">
        <v>0</v>
      </c>
      <c r="J8054">
        <v>0</v>
      </c>
      <c r="K8054">
        <v>0</v>
      </c>
      <c r="L8054" t="s">
        <v>622</v>
      </c>
      <c r="M8054" t="s">
        <v>912</v>
      </c>
      <c r="N8054" t="s">
        <v>82</v>
      </c>
      <c r="O8054" t="s">
        <v>122</v>
      </c>
      <c r="P8054" t="s">
        <v>23</v>
      </c>
      <c r="Q8054" t="s">
        <v>30</v>
      </c>
    </row>
    <row r="8055" spans="1:17" x14ac:dyDescent="0.2">
      <c r="A8055" s="2">
        <v>38151</v>
      </c>
      <c r="B8055" t="s">
        <v>77</v>
      </c>
      <c r="C8055" t="s">
        <v>222</v>
      </c>
      <c r="D8055" t="s">
        <v>27</v>
      </c>
      <c r="E8055" t="s">
        <v>27</v>
      </c>
      <c r="F8055">
        <v>9</v>
      </c>
      <c r="G8055">
        <v>138</v>
      </c>
      <c r="H8055">
        <v>0</v>
      </c>
      <c r="I8055">
        <v>0</v>
      </c>
      <c r="J8055">
        <v>3</v>
      </c>
      <c r="K8055">
        <v>0</v>
      </c>
      <c r="L8055" t="s">
        <v>20</v>
      </c>
      <c r="M8055" t="s">
        <v>947</v>
      </c>
      <c r="N8055" t="s">
        <v>77</v>
      </c>
      <c r="O8055" t="s">
        <v>22</v>
      </c>
      <c r="P8055" t="s">
        <v>23</v>
      </c>
      <c r="Q8055" t="s">
        <v>24</v>
      </c>
    </row>
    <row r="8056" spans="1:17" x14ac:dyDescent="0.2">
      <c r="A8056" s="2">
        <v>38152</v>
      </c>
      <c r="B8056" t="s">
        <v>72</v>
      </c>
      <c r="C8056" t="s">
        <v>119</v>
      </c>
      <c r="D8056" t="s">
        <v>50</v>
      </c>
      <c r="E8056" t="s">
        <v>50</v>
      </c>
      <c r="F8056">
        <v>15</v>
      </c>
      <c r="G8056">
        <v>10</v>
      </c>
      <c r="H8056">
        <v>0</v>
      </c>
      <c r="I8056">
        <v>0</v>
      </c>
      <c r="J8056">
        <v>0</v>
      </c>
      <c r="K8056">
        <v>0</v>
      </c>
      <c r="L8056" t="s">
        <v>622</v>
      </c>
      <c r="M8056" t="s">
        <v>839</v>
      </c>
      <c r="N8056" t="s">
        <v>82</v>
      </c>
      <c r="O8056" t="s">
        <v>122</v>
      </c>
      <c r="P8056" t="s">
        <v>23</v>
      </c>
      <c r="Q8056" t="s">
        <v>30</v>
      </c>
    </row>
    <row r="8057" spans="1:17" x14ac:dyDescent="0.2">
      <c r="A8057" s="2">
        <v>38152</v>
      </c>
      <c r="B8057" t="s">
        <v>199</v>
      </c>
      <c r="C8057" t="s">
        <v>365</v>
      </c>
      <c r="D8057" t="s">
        <v>36</v>
      </c>
      <c r="E8057" t="s">
        <v>36</v>
      </c>
      <c r="F8057">
        <v>89</v>
      </c>
      <c r="G8057">
        <v>94</v>
      </c>
      <c r="H8057">
        <v>0</v>
      </c>
      <c r="I8057">
        <v>0</v>
      </c>
      <c r="J8057">
        <v>0</v>
      </c>
      <c r="K8057">
        <v>0</v>
      </c>
      <c r="L8057" t="s">
        <v>28</v>
      </c>
      <c r="M8057" t="s">
        <v>627</v>
      </c>
      <c r="N8057" t="s">
        <v>199</v>
      </c>
      <c r="O8057" t="s">
        <v>22</v>
      </c>
      <c r="P8057" t="s">
        <v>23</v>
      </c>
      <c r="Q8057" t="s">
        <v>30</v>
      </c>
    </row>
    <row r="8058" spans="1:17" x14ac:dyDescent="0.2">
      <c r="A8058" s="2">
        <v>38152</v>
      </c>
      <c r="B8058" t="s">
        <v>52</v>
      </c>
      <c r="C8058" t="s">
        <v>87</v>
      </c>
      <c r="D8058" t="s">
        <v>50</v>
      </c>
      <c r="E8058" t="s">
        <v>50</v>
      </c>
      <c r="F8058">
        <v>18</v>
      </c>
      <c r="G8058">
        <v>40</v>
      </c>
      <c r="H8058">
        <v>0</v>
      </c>
      <c r="I8058">
        <v>0</v>
      </c>
      <c r="J8058">
        <v>5</v>
      </c>
      <c r="K8058">
        <v>0</v>
      </c>
      <c r="L8058" t="s">
        <v>622</v>
      </c>
      <c r="M8058" t="s">
        <v>187</v>
      </c>
      <c r="N8058" t="s">
        <v>82</v>
      </c>
      <c r="O8058" t="s">
        <v>122</v>
      </c>
      <c r="P8058" t="s">
        <v>23</v>
      </c>
      <c r="Q8058" t="s">
        <v>24</v>
      </c>
    </row>
    <row r="8059" spans="1:17" x14ac:dyDescent="0.2">
      <c r="A8059" s="2">
        <v>38153</v>
      </c>
      <c r="B8059" t="s">
        <v>293</v>
      </c>
      <c r="C8059" t="s">
        <v>101</v>
      </c>
      <c r="D8059" t="s">
        <v>50</v>
      </c>
      <c r="E8059" t="s">
        <v>50</v>
      </c>
      <c r="F8059">
        <v>11</v>
      </c>
      <c r="G8059">
        <v>53</v>
      </c>
      <c r="H8059">
        <v>0</v>
      </c>
      <c r="I8059">
        <v>0</v>
      </c>
      <c r="J8059">
        <v>2</v>
      </c>
      <c r="K8059">
        <v>1</v>
      </c>
      <c r="L8059" t="s">
        <v>622</v>
      </c>
      <c r="M8059" t="s">
        <v>1105</v>
      </c>
      <c r="N8059" t="s">
        <v>82</v>
      </c>
      <c r="O8059" t="s">
        <v>122</v>
      </c>
      <c r="P8059" t="s">
        <v>23</v>
      </c>
      <c r="Q8059" t="s">
        <v>24</v>
      </c>
    </row>
    <row r="8060" spans="1:17" x14ac:dyDescent="0.2">
      <c r="A8060" s="2">
        <v>38153</v>
      </c>
      <c r="B8060" t="s">
        <v>129</v>
      </c>
      <c r="C8060" t="s">
        <v>126</v>
      </c>
      <c r="D8060" t="s">
        <v>50</v>
      </c>
      <c r="E8060" t="s">
        <v>50</v>
      </c>
      <c r="F8060">
        <v>8</v>
      </c>
      <c r="G8060">
        <v>5</v>
      </c>
      <c r="H8060">
        <v>0</v>
      </c>
      <c r="I8060">
        <v>0</v>
      </c>
      <c r="J8060">
        <v>1</v>
      </c>
      <c r="K8060">
        <v>1</v>
      </c>
      <c r="L8060" t="s">
        <v>622</v>
      </c>
      <c r="M8060" t="s">
        <v>159</v>
      </c>
      <c r="N8060" t="s">
        <v>82</v>
      </c>
      <c r="O8060" t="s">
        <v>122</v>
      </c>
      <c r="P8060" t="s">
        <v>23</v>
      </c>
      <c r="Q8060" t="s">
        <v>30</v>
      </c>
    </row>
    <row r="8061" spans="1:17" x14ac:dyDescent="0.2">
      <c r="A8061" s="2">
        <v>38154</v>
      </c>
      <c r="B8061" t="s">
        <v>56</v>
      </c>
      <c r="C8061" t="s">
        <v>614</v>
      </c>
      <c r="D8061" t="s">
        <v>27</v>
      </c>
      <c r="E8061" t="s">
        <v>27</v>
      </c>
      <c r="F8061">
        <v>95</v>
      </c>
      <c r="G8061">
        <v>180</v>
      </c>
      <c r="H8061">
        <v>0</v>
      </c>
      <c r="I8061">
        <v>0</v>
      </c>
      <c r="J8061">
        <v>4</v>
      </c>
      <c r="K8061">
        <v>0</v>
      </c>
      <c r="L8061" t="s">
        <v>20</v>
      </c>
      <c r="M8061" t="s">
        <v>412</v>
      </c>
      <c r="N8061" t="s">
        <v>56</v>
      </c>
      <c r="O8061" t="s">
        <v>22</v>
      </c>
      <c r="P8061" t="s">
        <v>23</v>
      </c>
      <c r="Q8061" t="s">
        <v>24</v>
      </c>
    </row>
    <row r="8062" spans="1:17" x14ac:dyDescent="0.2">
      <c r="A8062" s="2">
        <v>38154</v>
      </c>
      <c r="B8062" t="s">
        <v>153</v>
      </c>
      <c r="C8062" t="s">
        <v>106</v>
      </c>
      <c r="D8062" t="s">
        <v>50</v>
      </c>
      <c r="E8062" t="s">
        <v>50</v>
      </c>
      <c r="F8062">
        <v>35</v>
      </c>
      <c r="G8062">
        <v>3</v>
      </c>
      <c r="H8062">
        <v>0</v>
      </c>
      <c r="I8062">
        <v>0</v>
      </c>
      <c r="J8062">
        <v>1</v>
      </c>
      <c r="K8062">
        <v>1</v>
      </c>
      <c r="L8062" t="s">
        <v>622</v>
      </c>
      <c r="M8062" t="s">
        <v>159</v>
      </c>
      <c r="N8062" t="s">
        <v>82</v>
      </c>
      <c r="O8062" t="s">
        <v>122</v>
      </c>
      <c r="P8062" t="s">
        <v>23</v>
      </c>
      <c r="Q8062" t="s">
        <v>30</v>
      </c>
    </row>
    <row r="8063" spans="1:17" x14ac:dyDescent="0.2">
      <c r="A8063" s="2">
        <v>38154</v>
      </c>
      <c r="B8063" t="s">
        <v>82</v>
      </c>
      <c r="C8063" t="s">
        <v>95</v>
      </c>
      <c r="D8063" t="s">
        <v>50</v>
      </c>
      <c r="E8063" t="s">
        <v>50</v>
      </c>
      <c r="F8063">
        <v>22</v>
      </c>
      <c r="G8063">
        <v>31</v>
      </c>
      <c r="H8063">
        <v>0</v>
      </c>
      <c r="I8063">
        <v>0</v>
      </c>
      <c r="J8063">
        <v>2</v>
      </c>
      <c r="K8063">
        <v>0</v>
      </c>
      <c r="L8063" t="s">
        <v>622</v>
      </c>
      <c r="M8063" t="s">
        <v>187</v>
      </c>
      <c r="N8063" t="s">
        <v>82</v>
      </c>
      <c r="O8063" t="s">
        <v>22</v>
      </c>
      <c r="P8063" t="s">
        <v>23</v>
      </c>
      <c r="Q8063" t="s">
        <v>24</v>
      </c>
    </row>
    <row r="8064" spans="1:17" x14ac:dyDescent="0.2">
      <c r="A8064" s="2">
        <v>38155</v>
      </c>
      <c r="B8064" t="s">
        <v>274</v>
      </c>
      <c r="C8064" t="s">
        <v>67</v>
      </c>
      <c r="D8064" t="s">
        <v>50</v>
      </c>
      <c r="E8064" t="s">
        <v>50</v>
      </c>
      <c r="F8064">
        <v>20</v>
      </c>
      <c r="G8064">
        <v>2</v>
      </c>
      <c r="H8064">
        <v>0</v>
      </c>
      <c r="I8064">
        <v>0</v>
      </c>
      <c r="J8064">
        <v>2</v>
      </c>
      <c r="K8064">
        <v>2</v>
      </c>
      <c r="L8064" t="s">
        <v>622</v>
      </c>
      <c r="M8064" t="s">
        <v>912</v>
      </c>
      <c r="N8064" t="s">
        <v>82</v>
      </c>
      <c r="O8064" t="s">
        <v>122</v>
      </c>
      <c r="P8064" t="s">
        <v>23</v>
      </c>
      <c r="Q8064" t="s">
        <v>30</v>
      </c>
    </row>
    <row r="8065" spans="1:17" x14ac:dyDescent="0.2">
      <c r="A8065" s="2">
        <v>38155</v>
      </c>
      <c r="B8065" t="s">
        <v>89</v>
      </c>
      <c r="C8065" t="s">
        <v>53</v>
      </c>
      <c r="D8065" t="s">
        <v>50</v>
      </c>
      <c r="E8065" t="s">
        <v>50</v>
      </c>
      <c r="F8065">
        <v>13</v>
      </c>
      <c r="G8065">
        <v>47</v>
      </c>
      <c r="H8065">
        <v>0</v>
      </c>
      <c r="I8065">
        <v>0</v>
      </c>
      <c r="J8065">
        <v>3</v>
      </c>
      <c r="K8065">
        <v>0</v>
      </c>
      <c r="L8065" t="s">
        <v>622</v>
      </c>
      <c r="M8065" t="s">
        <v>856</v>
      </c>
      <c r="N8065" t="s">
        <v>82</v>
      </c>
      <c r="O8065" t="s">
        <v>122</v>
      </c>
      <c r="P8065" t="s">
        <v>23</v>
      </c>
      <c r="Q8065" t="s">
        <v>24</v>
      </c>
    </row>
    <row r="8066" spans="1:17" x14ac:dyDescent="0.2">
      <c r="A8066" s="2">
        <v>38155</v>
      </c>
      <c r="B8066" t="s">
        <v>167</v>
      </c>
      <c r="C8066" t="s">
        <v>464</v>
      </c>
      <c r="D8066" t="s">
        <v>115</v>
      </c>
      <c r="E8066" t="s">
        <v>115</v>
      </c>
      <c r="F8066">
        <v>19</v>
      </c>
      <c r="G8066">
        <v>109</v>
      </c>
      <c r="H8066">
        <v>0</v>
      </c>
      <c r="I8066">
        <v>0</v>
      </c>
      <c r="J8066">
        <v>4</v>
      </c>
      <c r="K8066">
        <v>0</v>
      </c>
      <c r="L8066" t="s">
        <v>927</v>
      </c>
      <c r="M8066" t="s">
        <v>625</v>
      </c>
      <c r="N8066" t="s">
        <v>167</v>
      </c>
      <c r="O8066" t="s">
        <v>22</v>
      </c>
      <c r="P8066" t="s">
        <v>23</v>
      </c>
      <c r="Q8066" t="s">
        <v>24</v>
      </c>
    </row>
    <row r="8067" spans="1:17" x14ac:dyDescent="0.2">
      <c r="A8067" s="2">
        <v>38155</v>
      </c>
      <c r="B8067" t="s">
        <v>913</v>
      </c>
      <c r="C8067" t="s">
        <v>177</v>
      </c>
      <c r="D8067" t="s">
        <v>115</v>
      </c>
      <c r="E8067" t="s">
        <v>115</v>
      </c>
      <c r="F8067">
        <v>132</v>
      </c>
      <c r="G8067">
        <v>42</v>
      </c>
      <c r="H8067">
        <v>0</v>
      </c>
      <c r="I8067">
        <v>0</v>
      </c>
      <c r="J8067">
        <v>1</v>
      </c>
      <c r="K8067">
        <v>1</v>
      </c>
      <c r="L8067" t="s">
        <v>927</v>
      </c>
      <c r="M8067" t="s">
        <v>625</v>
      </c>
      <c r="N8067" t="s">
        <v>167</v>
      </c>
      <c r="O8067" t="s">
        <v>122</v>
      </c>
      <c r="P8067" t="s">
        <v>23</v>
      </c>
      <c r="Q8067" t="s">
        <v>30</v>
      </c>
    </row>
    <row r="8068" spans="1:17" x14ac:dyDescent="0.2">
      <c r="A8068" s="2">
        <v>38156</v>
      </c>
      <c r="B8068" t="s">
        <v>87</v>
      </c>
      <c r="C8068" t="s">
        <v>72</v>
      </c>
      <c r="D8068" t="s">
        <v>50</v>
      </c>
      <c r="E8068" t="s">
        <v>50</v>
      </c>
      <c r="F8068">
        <v>40</v>
      </c>
      <c r="G8068">
        <v>15</v>
      </c>
      <c r="H8068">
        <v>0</v>
      </c>
      <c r="I8068">
        <v>0</v>
      </c>
      <c r="J8068">
        <v>0</v>
      </c>
      <c r="K8068">
        <v>2</v>
      </c>
      <c r="L8068" t="s">
        <v>622</v>
      </c>
      <c r="M8068" t="s">
        <v>684</v>
      </c>
      <c r="N8068" t="s">
        <v>82</v>
      </c>
      <c r="O8068" t="s">
        <v>122</v>
      </c>
      <c r="P8068" t="s">
        <v>23</v>
      </c>
      <c r="Q8068" t="s">
        <v>41</v>
      </c>
    </row>
    <row r="8069" spans="1:17" x14ac:dyDescent="0.2">
      <c r="A8069" s="2">
        <v>38156</v>
      </c>
      <c r="B8069" t="s">
        <v>119</v>
      </c>
      <c r="C8069" t="s">
        <v>52</v>
      </c>
      <c r="D8069" t="s">
        <v>50</v>
      </c>
      <c r="E8069" t="s">
        <v>50</v>
      </c>
      <c r="F8069">
        <v>10</v>
      </c>
      <c r="G8069">
        <v>18</v>
      </c>
      <c r="H8069">
        <v>0</v>
      </c>
      <c r="I8069">
        <v>0</v>
      </c>
      <c r="J8069">
        <v>1</v>
      </c>
      <c r="K8069">
        <v>1</v>
      </c>
      <c r="L8069" t="s">
        <v>622</v>
      </c>
      <c r="M8069" t="s">
        <v>159</v>
      </c>
      <c r="N8069" t="s">
        <v>82</v>
      </c>
      <c r="O8069" t="s">
        <v>122</v>
      </c>
      <c r="P8069" t="s">
        <v>23</v>
      </c>
      <c r="Q8069" t="s">
        <v>30</v>
      </c>
    </row>
    <row r="8070" spans="1:17" x14ac:dyDescent="0.2">
      <c r="A8070" s="2">
        <v>38156</v>
      </c>
      <c r="B8070" t="s">
        <v>718</v>
      </c>
      <c r="C8070" t="s">
        <v>120</v>
      </c>
      <c r="D8070" t="s">
        <v>36</v>
      </c>
      <c r="E8070" t="s">
        <v>36</v>
      </c>
      <c r="F8070">
        <v>82</v>
      </c>
      <c r="G8070">
        <v>12</v>
      </c>
      <c r="H8070">
        <v>0</v>
      </c>
      <c r="I8070">
        <v>0</v>
      </c>
      <c r="J8070">
        <v>0</v>
      </c>
      <c r="K8070">
        <v>0</v>
      </c>
      <c r="L8070" t="s">
        <v>20</v>
      </c>
      <c r="M8070" t="s">
        <v>1058</v>
      </c>
      <c r="N8070" t="s">
        <v>718</v>
      </c>
      <c r="O8070" t="s">
        <v>22</v>
      </c>
      <c r="P8070" t="s">
        <v>23</v>
      </c>
      <c r="Q8070" t="s">
        <v>30</v>
      </c>
    </row>
    <row r="8071" spans="1:17" x14ac:dyDescent="0.2">
      <c r="A8071" s="2">
        <v>38157</v>
      </c>
      <c r="B8071" t="s">
        <v>351</v>
      </c>
      <c r="C8071" t="s">
        <v>250</v>
      </c>
      <c r="D8071" t="s">
        <v>36</v>
      </c>
      <c r="E8071" t="s">
        <v>36</v>
      </c>
      <c r="F8071">
        <v>115</v>
      </c>
      <c r="G8071">
        <v>101</v>
      </c>
      <c r="H8071">
        <v>0</v>
      </c>
      <c r="I8071">
        <v>0</v>
      </c>
      <c r="J8071">
        <v>2</v>
      </c>
      <c r="K8071">
        <v>0</v>
      </c>
      <c r="L8071" t="s">
        <v>20</v>
      </c>
      <c r="M8071" t="s">
        <v>353</v>
      </c>
      <c r="N8071" t="s">
        <v>351</v>
      </c>
      <c r="O8071" t="s">
        <v>22</v>
      </c>
      <c r="P8071" t="s">
        <v>23</v>
      </c>
      <c r="Q8071" t="s">
        <v>24</v>
      </c>
    </row>
    <row r="8072" spans="1:17" x14ac:dyDescent="0.2">
      <c r="A8072" s="2">
        <v>38157</v>
      </c>
      <c r="B8072" t="s">
        <v>548</v>
      </c>
      <c r="C8072" t="s">
        <v>208</v>
      </c>
      <c r="D8072" t="s">
        <v>36</v>
      </c>
      <c r="E8072" t="s">
        <v>36</v>
      </c>
      <c r="F8072">
        <v>146</v>
      </c>
      <c r="G8072">
        <v>97</v>
      </c>
      <c r="H8072">
        <v>0</v>
      </c>
      <c r="I8072">
        <v>0</v>
      </c>
      <c r="J8072">
        <v>1</v>
      </c>
      <c r="K8072">
        <v>0</v>
      </c>
      <c r="L8072" t="s">
        <v>20</v>
      </c>
      <c r="M8072" t="s">
        <v>805</v>
      </c>
      <c r="N8072" t="s">
        <v>548</v>
      </c>
      <c r="O8072" t="s">
        <v>22</v>
      </c>
      <c r="P8072" t="s">
        <v>23</v>
      </c>
      <c r="Q8072" t="s">
        <v>24</v>
      </c>
    </row>
    <row r="8073" spans="1:17" x14ac:dyDescent="0.2">
      <c r="A8073" s="2">
        <v>38157</v>
      </c>
      <c r="B8073" t="s">
        <v>549</v>
      </c>
      <c r="C8073" t="s">
        <v>26</v>
      </c>
      <c r="D8073" t="s">
        <v>27</v>
      </c>
      <c r="E8073" t="s">
        <v>27</v>
      </c>
      <c r="F8073">
        <v>168</v>
      </c>
      <c r="G8073">
        <v>4</v>
      </c>
      <c r="H8073">
        <v>0</v>
      </c>
      <c r="I8073">
        <v>0</v>
      </c>
      <c r="J8073">
        <v>0</v>
      </c>
      <c r="K8073">
        <v>10</v>
      </c>
      <c r="L8073" t="s">
        <v>20</v>
      </c>
      <c r="M8073" t="s">
        <v>1145</v>
      </c>
      <c r="N8073" t="s">
        <v>77</v>
      </c>
      <c r="O8073" t="s">
        <v>122</v>
      </c>
      <c r="P8073" t="s">
        <v>23</v>
      </c>
      <c r="Q8073" t="s">
        <v>41</v>
      </c>
    </row>
    <row r="8074" spans="1:17" x14ac:dyDescent="0.2">
      <c r="A8074" s="2">
        <v>38157</v>
      </c>
      <c r="B8074" t="s">
        <v>164</v>
      </c>
      <c r="C8074" t="s">
        <v>913</v>
      </c>
      <c r="D8074" t="s">
        <v>115</v>
      </c>
      <c r="E8074" t="s">
        <v>115</v>
      </c>
      <c r="F8074">
        <v>45</v>
      </c>
      <c r="G8074">
        <v>132</v>
      </c>
      <c r="H8074">
        <v>0</v>
      </c>
      <c r="I8074">
        <v>0</v>
      </c>
      <c r="J8074">
        <v>2</v>
      </c>
      <c r="K8074">
        <v>1</v>
      </c>
      <c r="L8074" t="s">
        <v>927</v>
      </c>
      <c r="M8074" t="s">
        <v>625</v>
      </c>
      <c r="N8074" t="s">
        <v>167</v>
      </c>
      <c r="O8074" t="s">
        <v>122</v>
      </c>
      <c r="P8074" t="s">
        <v>23</v>
      </c>
      <c r="Q8074" t="s">
        <v>24</v>
      </c>
    </row>
    <row r="8075" spans="1:17" x14ac:dyDescent="0.2">
      <c r="A8075" s="2">
        <v>38157</v>
      </c>
      <c r="B8075" t="s">
        <v>101</v>
      </c>
      <c r="C8075" t="s">
        <v>129</v>
      </c>
      <c r="D8075" t="s">
        <v>50</v>
      </c>
      <c r="E8075" t="s">
        <v>50</v>
      </c>
      <c r="F8075">
        <v>53</v>
      </c>
      <c r="G8075">
        <v>8</v>
      </c>
      <c r="H8075">
        <v>0</v>
      </c>
      <c r="I8075">
        <v>0</v>
      </c>
      <c r="J8075">
        <v>0</v>
      </c>
      <c r="K8075">
        <v>0</v>
      </c>
      <c r="L8075" t="s">
        <v>622</v>
      </c>
      <c r="M8075" t="s">
        <v>159</v>
      </c>
      <c r="N8075" t="s">
        <v>82</v>
      </c>
      <c r="O8075" t="s">
        <v>122</v>
      </c>
      <c r="P8075" t="s">
        <v>23</v>
      </c>
      <c r="Q8075" t="s">
        <v>30</v>
      </c>
    </row>
    <row r="8076" spans="1:17" x14ac:dyDescent="0.2">
      <c r="A8076" s="2">
        <v>38157</v>
      </c>
      <c r="B8076" t="s">
        <v>111</v>
      </c>
      <c r="C8076" t="s">
        <v>138</v>
      </c>
      <c r="D8076" t="s">
        <v>36</v>
      </c>
      <c r="E8076" t="s">
        <v>36</v>
      </c>
      <c r="F8076">
        <v>46</v>
      </c>
      <c r="G8076">
        <v>77</v>
      </c>
      <c r="H8076">
        <v>0</v>
      </c>
      <c r="I8076">
        <v>0</v>
      </c>
      <c r="J8076">
        <v>1</v>
      </c>
      <c r="K8076">
        <v>1</v>
      </c>
      <c r="L8076" t="s">
        <v>20</v>
      </c>
      <c r="M8076" t="s">
        <v>218</v>
      </c>
      <c r="N8076" t="s">
        <v>111</v>
      </c>
      <c r="O8076" t="s">
        <v>22</v>
      </c>
      <c r="P8076" t="s">
        <v>23</v>
      </c>
      <c r="Q8076" t="s">
        <v>30</v>
      </c>
    </row>
    <row r="8077" spans="1:17" x14ac:dyDescent="0.2">
      <c r="A8077" s="2">
        <v>38157</v>
      </c>
      <c r="B8077" t="s">
        <v>126</v>
      </c>
      <c r="C8077" t="s">
        <v>293</v>
      </c>
      <c r="D8077" t="s">
        <v>50</v>
      </c>
      <c r="E8077" t="s">
        <v>50</v>
      </c>
      <c r="F8077">
        <v>5</v>
      </c>
      <c r="G8077">
        <v>11</v>
      </c>
      <c r="H8077">
        <v>0</v>
      </c>
      <c r="I8077">
        <v>0</v>
      </c>
      <c r="J8077">
        <v>2</v>
      </c>
      <c r="K8077">
        <v>3</v>
      </c>
      <c r="L8077" t="s">
        <v>622</v>
      </c>
      <c r="M8077" t="s">
        <v>1105</v>
      </c>
      <c r="N8077" t="s">
        <v>82</v>
      </c>
      <c r="O8077" t="s">
        <v>122</v>
      </c>
      <c r="P8077" t="s">
        <v>23</v>
      </c>
      <c r="Q8077" t="s">
        <v>41</v>
      </c>
    </row>
    <row r="8078" spans="1:17" x14ac:dyDescent="0.2">
      <c r="A8078" s="2">
        <v>38157</v>
      </c>
      <c r="B8078" t="s">
        <v>617</v>
      </c>
      <c r="C8078" t="s">
        <v>141</v>
      </c>
      <c r="D8078" t="s">
        <v>36</v>
      </c>
      <c r="E8078" t="s">
        <v>36</v>
      </c>
      <c r="F8078">
        <v>100</v>
      </c>
      <c r="G8078">
        <v>122</v>
      </c>
      <c r="H8078">
        <v>0</v>
      </c>
      <c r="I8078">
        <v>0</v>
      </c>
      <c r="J8078">
        <v>3</v>
      </c>
      <c r="K8078">
        <v>1</v>
      </c>
      <c r="L8078" t="s">
        <v>20</v>
      </c>
      <c r="M8078" t="s">
        <v>618</v>
      </c>
      <c r="N8078" t="s">
        <v>617</v>
      </c>
      <c r="O8078" t="s">
        <v>22</v>
      </c>
      <c r="P8078" t="s">
        <v>23</v>
      </c>
      <c r="Q8078" t="s">
        <v>24</v>
      </c>
    </row>
    <row r="8079" spans="1:17" x14ac:dyDescent="0.2">
      <c r="A8079" s="2">
        <v>38157</v>
      </c>
      <c r="B8079" t="s">
        <v>453</v>
      </c>
      <c r="C8079" t="s">
        <v>221</v>
      </c>
      <c r="D8079" t="s">
        <v>27</v>
      </c>
      <c r="E8079" t="s">
        <v>27</v>
      </c>
      <c r="F8079">
        <v>120</v>
      </c>
      <c r="G8079">
        <v>113</v>
      </c>
      <c r="H8079">
        <v>0</v>
      </c>
      <c r="I8079">
        <v>0</v>
      </c>
      <c r="J8079">
        <v>3</v>
      </c>
      <c r="K8079">
        <v>2</v>
      </c>
      <c r="L8079" t="s">
        <v>20</v>
      </c>
      <c r="M8079" t="s">
        <v>482</v>
      </c>
      <c r="N8079" t="s">
        <v>453</v>
      </c>
      <c r="O8079" t="s">
        <v>22</v>
      </c>
      <c r="P8079" t="s">
        <v>23</v>
      </c>
      <c r="Q8079" t="s">
        <v>24</v>
      </c>
    </row>
    <row r="8080" spans="1:17" x14ac:dyDescent="0.2">
      <c r="A8080" s="2">
        <v>38157</v>
      </c>
      <c r="B8080" t="s">
        <v>469</v>
      </c>
      <c r="C8080" t="s">
        <v>464</v>
      </c>
      <c r="D8080" t="s">
        <v>115</v>
      </c>
      <c r="E8080" t="s">
        <v>115</v>
      </c>
      <c r="F8080">
        <v>83</v>
      </c>
      <c r="G8080">
        <v>109</v>
      </c>
      <c r="H8080">
        <v>0</v>
      </c>
      <c r="I8080">
        <v>0</v>
      </c>
      <c r="J8080">
        <v>3</v>
      </c>
      <c r="K8080">
        <v>1</v>
      </c>
      <c r="L8080" t="s">
        <v>927</v>
      </c>
      <c r="M8080" t="s">
        <v>625</v>
      </c>
      <c r="N8080" t="s">
        <v>167</v>
      </c>
      <c r="O8080" t="s">
        <v>122</v>
      </c>
      <c r="P8080" t="s">
        <v>23</v>
      </c>
      <c r="Q8080" t="s">
        <v>24</v>
      </c>
    </row>
    <row r="8081" spans="1:17" x14ac:dyDescent="0.2">
      <c r="A8081" s="2">
        <v>38158</v>
      </c>
      <c r="B8081" t="s">
        <v>267</v>
      </c>
      <c r="C8081" t="s">
        <v>135</v>
      </c>
      <c r="D8081" t="s">
        <v>36</v>
      </c>
      <c r="E8081" t="s">
        <v>36</v>
      </c>
      <c r="F8081">
        <v>85</v>
      </c>
      <c r="G8081">
        <v>16</v>
      </c>
      <c r="H8081">
        <v>0</v>
      </c>
      <c r="I8081">
        <v>0</v>
      </c>
      <c r="J8081">
        <v>1</v>
      </c>
      <c r="K8081">
        <v>0</v>
      </c>
      <c r="L8081" t="s">
        <v>20</v>
      </c>
      <c r="M8081" t="s">
        <v>268</v>
      </c>
      <c r="N8081" t="s">
        <v>267</v>
      </c>
      <c r="O8081" t="s">
        <v>22</v>
      </c>
      <c r="P8081" t="s">
        <v>23</v>
      </c>
      <c r="Q8081" t="s">
        <v>24</v>
      </c>
    </row>
    <row r="8082" spans="1:17" x14ac:dyDescent="0.2">
      <c r="A8082" s="2">
        <v>38158</v>
      </c>
      <c r="B8082" t="s">
        <v>471</v>
      </c>
      <c r="C8082" t="s">
        <v>380</v>
      </c>
      <c r="D8082" t="s">
        <v>36</v>
      </c>
      <c r="E8082" t="s">
        <v>36</v>
      </c>
      <c r="F8082">
        <v>122</v>
      </c>
      <c r="G8082">
        <v>105</v>
      </c>
      <c r="H8082">
        <v>0</v>
      </c>
      <c r="I8082">
        <v>0</v>
      </c>
      <c r="J8082">
        <v>1</v>
      </c>
      <c r="K8082">
        <v>1</v>
      </c>
      <c r="L8082" t="s">
        <v>20</v>
      </c>
      <c r="M8082" t="s">
        <v>639</v>
      </c>
      <c r="N8082" t="s">
        <v>471</v>
      </c>
      <c r="O8082" t="s">
        <v>22</v>
      </c>
      <c r="P8082" t="s">
        <v>23</v>
      </c>
      <c r="Q8082" t="s">
        <v>30</v>
      </c>
    </row>
    <row r="8083" spans="1:17" x14ac:dyDescent="0.2">
      <c r="A8083" s="2">
        <v>38158</v>
      </c>
      <c r="B8083" t="s">
        <v>700</v>
      </c>
      <c r="C8083" t="s">
        <v>210</v>
      </c>
      <c r="D8083" t="s">
        <v>27</v>
      </c>
      <c r="E8083" t="s">
        <v>27</v>
      </c>
      <c r="F8083">
        <v>164</v>
      </c>
      <c r="G8083">
        <v>104</v>
      </c>
      <c r="H8083">
        <v>0</v>
      </c>
      <c r="I8083">
        <v>0</v>
      </c>
      <c r="J8083">
        <v>2</v>
      </c>
      <c r="K8083">
        <v>2</v>
      </c>
      <c r="L8083" t="s">
        <v>20</v>
      </c>
      <c r="M8083" t="s">
        <v>826</v>
      </c>
      <c r="N8083" t="s">
        <v>700</v>
      </c>
      <c r="O8083" t="s">
        <v>22</v>
      </c>
      <c r="P8083" t="s">
        <v>23</v>
      </c>
      <c r="Q8083" t="s">
        <v>30</v>
      </c>
    </row>
    <row r="8084" spans="1:17" x14ac:dyDescent="0.2">
      <c r="A8084" s="2">
        <v>38158</v>
      </c>
      <c r="B8084" t="s">
        <v>61</v>
      </c>
      <c r="C8084" t="s">
        <v>339</v>
      </c>
      <c r="D8084" t="s">
        <v>36</v>
      </c>
      <c r="E8084" t="s">
        <v>36</v>
      </c>
      <c r="F8084">
        <v>107</v>
      </c>
      <c r="G8084">
        <v>106</v>
      </c>
      <c r="H8084">
        <v>0</v>
      </c>
      <c r="I8084">
        <v>0</v>
      </c>
      <c r="J8084">
        <v>3</v>
      </c>
      <c r="K8084">
        <v>0</v>
      </c>
      <c r="L8084" t="s">
        <v>20</v>
      </c>
      <c r="M8084" t="s">
        <v>429</v>
      </c>
      <c r="N8084" t="s">
        <v>61</v>
      </c>
      <c r="O8084" t="s">
        <v>22</v>
      </c>
      <c r="P8084" t="s">
        <v>23</v>
      </c>
      <c r="Q8084" t="s">
        <v>24</v>
      </c>
    </row>
    <row r="8085" spans="1:17" x14ac:dyDescent="0.2">
      <c r="A8085" s="2">
        <v>38158</v>
      </c>
      <c r="B8085" t="s">
        <v>890</v>
      </c>
      <c r="C8085" t="s">
        <v>224</v>
      </c>
      <c r="D8085" t="s">
        <v>36</v>
      </c>
      <c r="E8085" t="s">
        <v>36</v>
      </c>
      <c r="F8085">
        <v>65</v>
      </c>
      <c r="G8085">
        <v>73</v>
      </c>
      <c r="H8085">
        <v>0</v>
      </c>
      <c r="I8085">
        <v>0</v>
      </c>
      <c r="J8085">
        <v>3</v>
      </c>
      <c r="K8085">
        <v>2</v>
      </c>
      <c r="L8085" t="s">
        <v>20</v>
      </c>
      <c r="M8085" t="s">
        <v>920</v>
      </c>
      <c r="N8085" t="s">
        <v>890</v>
      </c>
      <c r="O8085" t="s">
        <v>22</v>
      </c>
      <c r="P8085" t="s">
        <v>23</v>
      </c>
      <c r="Q8085" t="s">
        <v>24</v>
      </c>
    </row>
    <row r="8086" spans="1:17" x14ac:dyDescent="0.2">
      <c r="A8086" s="2">
        <v>38158</v>
      </c>
      <c r="B8086" t="s">
        <v>131</v>
      </c>
      <c r="C8086" t="s">
        <v>454</v>
      </c>
      <c r="D8086" t="s">
        <v>27</v>
      </c>
      <c r="E8086" t="s">
        <v>27</v>
      </c>
      <c r="F8086">
        <v>26</v>
      </c>
      <c r="G8086">
        <v>80</v>
      </c>
      <c r="H8086">
        <v>0</v>
      </c>
      <c r="I8086">
        <v>0</v>
      </c>
      <c r="J8086">
        <v>1</v>
      </c>
      <c r="K8086">
        <v>1</v>
      </c>
      <c r="L8086" t="s">
        <v>20</v>
      </c>
      <c r="M8086" t="s">
        <v>687</v>
      </c>
      <c r="N8086" t="s">
        <v>131</v>
      </c>
      <c r="O8086" t="s">
        <v>22</v>
      </c>
      <c r="P8086" t="s">
        <v>23</v>
      </c>
      <c r="Q8086" t="s">
        <v>30</v>
      </c>
    </row>
    <row r="8087" spans="1:17" x14ac:dyDescent="0.2">
      <c r="A8087" s="2">
        <v>38158</v>
      </c>
      <c r="B8087" t="s">
        <v>183</v>
      </c>
      <c r="C8087" t="s">
        <v>136</v>
      </c>
      <c r="D8087" t="s">
        <v>36</v>
      </c>
      <c r="E8087" t="s">
        <v>36</v>
      </c>
      <c r="F8087">
        <v>29</v>
      </c>
      <c r="G8087">
        <v>69</v>
      </c>
      <c r="H8087">
        <v>0</v>
      </c>
      <c r="I8087">
        <v>0</v>
      </c>
      <c r="J8087">
        <v>1</v>
      </c>
      <c r="K8087">
        <v>2</v>
      </c>
      <c r="L8087" t="s">
        <v>20</v>
      </c>
      <c r="M8087" t="s">
        <v>682</v>
      </c>
      <c r="N8087" t="s">
        <v>183</v>
      </c>
      <c r="O8087" t="s">
        <v>22</v>
      </c>
      <c r="P8087" t="s">
        <v>23</v>
      </c>
      <c r="Q8087" t="s">
        <v>41</v>
      </c>
    </row>
    <row r="8088" spans="1:17" x14ac:dyDescent="0.2">
      <c r="A8088" s="2">
        <v>38158</v>
      </c>
      <c r="B8088" t="s">
        <v>199</v>
      </c>
      <c r="C8088" t="s">
        <v>149</v>
      </c>
      <c r="D8088" t="s">
        <v>36</v>
      </c>
      <c r="E8088" t="s">
        <v>36</v>
      </c>
      <c r="F8088">
        <v>89</v>
      </c>
      <c r="G8088">
        <v>39</v>
      </c>
      <c r="H8088">
        <v>0</v>
      </c>
      <c r="I8088">
        <v>0</v>
      </c>
      <c r="J8088">
        <v>3</v>
      </c>
      <c r="K8088">
        <v>0</v>
      </c>
      <c r="L8088" t="s">
        <v>20</v>
      </c>
      <c r="M8088" t="s">
        <v>627</v>
      </c>
      <c r="N8088" t="s">
        <v>199</v>
      </c>
      <c r="O8088" t="s">
        <v>22</v>
      </c>
      <c r="P8088" t="s">
        <v>23</v>
      </c>
      <c r="Q8088" t="s">
        <v>24</v>
      </c>
    </row>
    <row r="8089" spans="1:17" x14ac:dyDescent="0.2">
      <c r="A8089" s="2">
        <v>38158</v>
      </c>
      <c r="B8089" t="s">
        <v>222</v>
      </c>
      <c r="C8089" t="s">
        <v>77</v>
      </c>
      <c r="D8089" t="s">
        <v>27</v>
      </c>
      <c r="E8089" t="s">
        <v>27</v>
      </c>
      <c r="F8089">
        <v>138</v>
      </c>
      <c r="G8089">
        <v>9</v>
      </c>
      <c r="H8089">
        <v>0</v>
      </c>
      <c r="I8089">
        <v>0</v>
      </c>
      <c r="J8089">
        <v>2</v>
      </c>
      <c r="K8089">
        <v>3</v>
      </c>
      <c r="L8089" t="s">
        <v>20</v>
      </c>
      <c r="M8089" t="s">
        <v>407</v>
      </c>
      <c r="N8089" t="s">
        <v>222</v>
      </c>
      <c r="O8089" t="s">
        <v>22</v>
      </c>
      <c r="P8089" t="s">
        <v>23</v>
      </c>
      <c r="Q8089" t="s">
        <v>41</v>
      </c>
    </row>
    <row r="8090" spans="1:17" x14ac:dyDescent="0.2">
      <c r="A8090" s="2">
        <v>38158</v>
      </c>
      <c r="B8090" t="s">
        <v>555</v>
      </c>
      <c r="C8090" t="s">
        <v>232</v>
      </c>
      <c r="D8090" t="s">
        <v>27</v>
      </c>
      <c r="E8090" t="s">
        <v>19</v>
      </c>
      <c r="F8090">
        <v>87</v>
      </c>
      <c r="G8090">
        <v>154</v>
      </c>
      <c r="H8090">
        <v>0</v>
      </c>
      <c r="I8090">
        <v>0</v>
      </c>
      <c r="J8090">
        <v>3</v>
      </c>
      <c r="K8090">
        <v>1</v>
      </c>
      <c r="L8090" t="s">
        <v>20</v>
      </c>
      <c r="M8090" t="s">
        <v>555</v>
      </c>
      <c r="N8090" t="s">
        <v>555</v>
      </c>
      <c r="O8090" t="s">
        <v>22</v>
      </c>
      <c r="P8090" t="s">
        <v>23</v>
      </c>
      <c r="Q8090" t="s">
        <v>24</v>
      </c>
    </row>
    <row r="8091" spans="1:17" x14ac:dyDescent="0.2">
      <c r="A8091" s="2">
        <v>38158</v>
      </c>
      <c r="B8091" t="s">
        <v>34</v>
      </c>
      <c r="C8091" t="s">
        <v>128</v>
      </c>
      <c r="D8091" t="s">
        <v>36</v>
      </c>
      <c r="E8091" t="s">
        <v>36</v>
      </c>
      <c r="F8091">
        <v>92</v>
      </c>
      <c r="G8091">
        <v>33</v>
      </c>
      <c r="H8091">
        <v>0</v>
      </c>
      <c r="I8091">
        <v>0</v>
      </c>
      <c r="J8091">
        <v>2</v>
      </c>
      <c r="K8091">
        <v>1</v>
      </c>
      <c r="L8091" t="s">
        <v>20</v>
      </c>
      <c r="M8091" t="s">
        <v>37</v>
      </c>
      <c r="N8091" t="s">
        <v>34</v>
      </c>
      <c r="O8091" t="s">
        <v>22</v>
      </c>
      <c r="P8091" t="s">
        <v>23</v>
      </c>
      <c r="Q8091" t="s">
        <v>24</v>
      </c>
    </row>
    <row r="8092" spans="1:17" x14ac:dyDescent="0.2">
      <c r="A8092" s="2">
        <v>38158</v>
      </c>
      <c r="B8092" t="s">
        <v>185</v>
      </c>
      <c r="C8092" t="s">
        <v>263</v>
      </c>
      <c r="D8092" t="s">
        <v>27</v>
      </c>
      <c r="E8092" t="s">
        <v>27</v>
      </c>
      <c r="F8092">
        <v>51</v>
      </c>
      <c r="G8092">
        <v>88</v>
      </c>
      <c r="H8092">
        <v>0</v>
      </c>
      <c r="I8092">
        <v>0</v>
      </c>
      <c r="J8092">
        <v>3</v>
      </c>
      <c r="K8092">
        <v>0</v>
      </c>
      <c r="L8092" t="s">
        <v>20</v>
      </c>
      <c r="M8092" t="s">
        <v>412</v>
      </c>
      <c r="N8092" t="s">
        <v>185</v>
      </c>
      <c r="O8092" t="s">
        <v>22</v>
      </c>
      <c r="P8092" t="s">
        <v>23</v>
      </c>
      <c r="Q8092" t="s">
        <v>24</v>
      </c>
    </row>
    <row r="8093" spans="1:17" x14ac:dyDescent="0.2">
      <c r="A8093" s="2">
        <v>38158</v>
      </c>
      <c r="B8093" t="s">
        <v>82</v>
      </c>
      <c r="C8093" t="s">
        <v>106</v>
      </c>
      <c r="D8093" t="s">
        <v>50</v>
      </c>
      <c r="E8093" t="s">
        <v>50</v>
      </c>
      <c r="F8093">
        <v>22</v>
      </c>
      <c r="G8093">
        <v>3</v>
      </c>
      <c r="H8093">
        <v>0</v>
      </c>
      <c r="I8093">
        <v>0</v>
      </c>
      <c r="J8093">
        <v>1</v>
      </c>
      <c r="K8093">
        <v>0</v>
      </c>
      <c r="L8093" t="s">
        <v>622</v>
      </c>
      <c r="M8093" t="s">
        <v>187</v>
      </c>
      <c r="N8093" t="s">
        <v>82</v>
      </c>
      <c r="O8093" t="s">
        <v>22</v>
      </c>
      <c r="P8093" t="s">
        <v>23</v>
      </c>
      <c r="Q8093" t="s">
        <v>24</v>
      </c>
    </row>
    <row r="8094" spans="1:17" x14ac:dyDescent="0.2">
      <c r="A8094" s="2">
        <v>38158</v>
      </c>
      <c r="B8094" t="s">
        <v>95</v>
      </c>
      <c r="C8094" t="s">
        <v>153</v>
      </c>
      <c r="D8094" t="s">
        <v>50</v>
      </c>
      <c r="E8094" t="s">
        <v>50</v>
      </c>
      <c r="F8094">
        <v>31</v>
      </c>
      <c r="G8094">
        <v>35</v>
      </c>
      <c r="H8094">
        <v>0</v>
      </c>
      <c r="I8094">
        <v>0</v>
      </c>
      <c r="J8094">
        <v>2</v>
      </c>
      <c r="K8094">
        <v>1</v>
      </c>
      <c r="L8094" t="s">
        <v>622</v>
      </c>
      <c r="M8094" t="s">
        <v>1001</v>
      </c>
      <c r="N8094" t="s">
        <v>82</v>
      </c>
      <c r="O8094" t="s">
        <v>122</v>
      </c>
      <c r="P8094" t="s">
        <v>23</v>
      </c>
      <c r="Q8094" t="s">
        <v>24</v>
      </c>
    </row>
    <row r="8095" spans="1:17" x14ac:dyDescent="0.2">
      <c r="A8095" s="2">
        <v>38158</v>
      </c>
      <c r="B8095" t="s">
        <v>456</v>
      </c>
      <c r="C8095" t="s">
        <v>531</v>
      </c>
      <c r="D8095" t="s">
        <v>27</v>
      </c>
      <c r="E8095" t="s">
        <v>27</v>
      </c>
      <c r="F8095">
        <v>128</v>
      </c>
      <c r="G8095">
        <v>120</v>
      </c>
      <c r="H8095">
        <v>0</v>
      </c>
      <c r="I8095">
        <v>0</v>
      </c>
      <c r="J8095">
        <v>0</v>
      </c>
      <c r="K8095">
        <v>3</v>
      </c>
      <c r="L8095" t="s">
        <v>20</v>
      </c>
      <c r="M8095" t="s">
        <v>881</v>
      </c>
      <c r="N8095" t="s">
        <v>456</v>
      </c>
      <c r="O8095" t="s">
        <v>22</v>
      </c>
      <c r="P8095" t="s">
        <v>23</v>
      </c>
      <c r="Q8095" t="s">
        <v>41</v>
      </c>
    </row>
    <row r="8096" spans="1:17" x14ac:dyDescent="0.2">
      <c r="A8096" s="2">
        <v>38158</v>
      </c>
      <c r="B8096" t="s">
        <v>365</v>
      </c>
      <c r="C8096" t="s">
        <v>118</v>
      </c>
      <c r="D8096" t="s">
        <v>36</v>
      </c>
      <c r="E8096" t="s">
        <v>36</v>
      </c>
      <c r="F8096">
        <v>94</v>
      </c>
      <c r="G8096">
        <v>26</v>
      </c>
      <c r="H8096">
        <v>0</v>
      </c>
      <c r="I8096">
        <v>0</v>
      </c>
      <c r="J8096">
        <v>3</v>
      </c>
      <c r="K8096">
        <v>1</v>
      </c>
      <c r="L8096" t="s">
        <v>20</v>
      </c>
      <c r="M8096" t="s">
        <v>400</v>
      </c>
      <c r="N8096" t="s">
        <v>365</v>
      </c>
      <c r="O8096" t="s">
        <v>22</v>
      </c>
      <c r="P8096" t="s">
        <v>23</v>
      </c>
      <c r="Q8096" t="s">
        <v>24</v>
      </c>
    </row>
    <row r="8097" spans="1:17" x14ac:dyDescent="0.2">
      <c r="A8097" s="2">
        <v>38158</v>
      </c>
      <c r="B8097" t="s">
        <v>282</v>
      </c>
      <c r="C8097" t="s">
        <v>262</v>
      </c>
      <c r="D8097" t="s">
        <v>19</v>
      </c>
      <c r="E8097" t="s">
        <v>27</v>
      </c>
      <c r="F8097">
        <v>77</v>
      </c>
      <c r="G8097">
        <v>172</v>
      </c>
      <c r="H8097">
        <v>0</v>
      </c>
      <c r="I8097">
        <v>0</v>
      </c>
      <c r="J8097">
        <v>4</v>
      </c>
      <c r="K8097">
        <v>0</v>
      </c>
      <c r="L8097" t="s">
        <v>20</v>
      </c>
      <c r="M8097" t="s">
        <v>281</v>
      </c>
      <c r="N8097" t="s">
        <v>282</v>
      </c>
      <c r="O8097" t="s">
        <v>22</v>
      </c>
      <c r="P8097" t="s">
        <v>23</v>
      </c>
      <c r="Q8097" t="s">
        <v>24</v>
      </c>
    </row>
    <row r="8098" spans="1:17" x14ac:dyDescent="0.2">
      <c r="A8098" s="2">
        <v>38158</v>
      </c>
      <c r="B8098" t="s">
        <v>45</v>
      </c>
      <c r="C8098" t="s">
        <v>150</v>
      </c>
      <c r="D8098" t="s">
        <v>36</v>
      </c>
      <c r="E8098" t="s">
        <v>36</v>
      </c>
      <c r="F8098">
        <v>48</v>
      </c>
      <c r="G8098">
        <v>52</v>
      </c>
      <c r="H8098">
        <v>0</v>
      </c>
      <c r="I8098">
        <v>0</v>
      </c>
      <c r="J8098">
        <v>1</v>
      </c>
      <c r="K8098">
        <v>1</v>
      </c>
      <c r="L8098" t="s">
        <v>20</v>
      </c>
      <c r="M8098" t="s">
        <v>47</v>
      </c>
      <c r="N8098" t="s">
        <v>45</v>
      </c>
      <c r="O8098" t="s">
        <v>22</v>
      </c>
      <c r="P8098" t="s">
        <v>23</v>
      </c>
      <c r="Q8098" t="s">
        <v>30</v>
      </c>
    </row>
    <row r="8099" spans="1:17" x14ac:dyDescent="0.2">
      <c r="A8099" s="2">
        <v>38159</v>
      </c>
      <c r="B8099" t="s">
        <v>274</v>
      </c>
      <c r="C8099" t="s">
        <v>89</v>
      </c>
      <c r="D8099" t="s">
        <v>50</v>
      </c>
      <c r="E8099" t="s">
        <v>50</v>
      </c>
      <c r="F8099">
        <v>20</v>
      </c>
      <c r="G8099">
        <v>13</v>
      </c>
      <c r="H8099">
        <v>0</v>
      </c>
      <c r="I8099">
        <v>0</v>
      </c>
      <c r="J8099">
        <v>2</v>
      </c>
      <c r="K8099">
        <v>4</v>
      </c>
      <c r="L8099" t="s">
        <v>622</v>
      </c>
      <c r="M8099" t="s">
        <v>187</v>
      </c>
      <c r="N8099" t="s">
        <v>82</v>
      </c>
      <c r="O8099" t="s">
        <v>122</v>
      </c>
      <c r="P8099" t="s">
        <v>23</v>
      </c>
      <c r="Q8099" t="s">
        <v>41</v>
      </c>
    </row>
    <row r="8100" spans="1:17" x14ac:dyDescent="0.2">
      <c r="A8100" s="2">
        <v>38159</v>
      </c>
      <c r="B8100" t="s">
        <v>167</v>
      </c>
      <c r="C8100" t="s">
        <v>469</v>
      </c>
      <c r="D8100" t="s">
        <v>115</v>
      </c>
      <c r="E8100" t="s">
        <v>115</v>
      </c>
      <c r="F8100">
        <v>19</v>
      </c>
      <c r="G8100">
        <v>83</v>
      </c>
      <c r="H8100">
        <v>0</v>
      </c>
      <c r="I8100">
        <v>0</v>
      </c>
      <c r="J8100">
        <v>7</v>
      </c>
      <c r="K8100">
        <v>1</v>
      </c>
      <c r="L8100" t="s">
        <v>927</v>
      </c>
      <c r="M8100" t="s">
        <v>625</v>
      </c>
      <c r="N8100" t="s">
        <v>167</v>
      </c>
      <c r="O8100" t="s">
        <v>22</v>
      </c>
      <c r="P8100" t="s">
        <v>23</v>
      </c>
      <c r="Q8100" t="s">
        <v>24</v>
      </c>
    </row>
    <row r="8101" spans="1:17" x14ac:dyDescent="0.2">
      <c r="A8101" s="2">
        <v>38159</v>
      </c>
      <c r="B8101" t="s">
        <v>177</v>
      </c>
      <c r="C8101" t="s">
        <v>164</v>
      </c>
      <c r="D8101" t="s">
        <v>115</v>
      </c>
      <c r="E8101" t="s">
        <v>115</v>
      </c>
      <c r="F8101">
        <v>42</v>
      </c>
      <c r="G8101">
        <v>45</v>
      </c>
      <c r="H8101">
        <v>0</v>
      </c>
      <c r="I8101">
        <v>0</v>
      </c>
      <c r="J8101">
        <v>2</v>
      </c>
      <c r="K8101">
        <v>0</v>
      </c>
      <c r="L8101" t="s">
        <v>927</v>
      </c>
      <c r="M8101" t="s">
        <v>625</v>
      </c>
      <c r="N8101" t="s">
        <v>167</v>
      </c>
      <c r="O8101" t="s">
        <v>122</v>
      </c>
      <c r="P8101" t="s">
        <v>23</v>
      </c>
      <c r="Q8101" t="s">
        <v>24</v>
      </c>
    </row>
    <row r="8102" spans="1:17" x14ac:dyDescent="0.2">
      <c r="A8102" s="2">
        <v>38159</v>
      </c>
      <c r="B8102" t="s">
        <v>53</v>
      </c>
      <c r="C8102" t="s">
        <v>67</v>
      </c>
      <c r="D8102" t="s">
        <v>50</v>
      </c>
      <c r="E8102" t="s">
        <v>50</v>
      </c>
      <c r="F8102">
        <v>47</v>
      </c>
      <c r="G8102">
        <v>2</v>
      </c>
      <c r="H8102">
        <v>0</v>
      </c>
      <c r="I8102">
        <v>0</v>
      </c>
      <c r="J8102">
        <v>1</v>
      </c>
      <c r="K8102">
        <v>3</v>
      </c>
      <c r="L8102" t="s">
        <v>622</v>
      </c>
      <c r="M8102" t="s">
        <v>856</v>
      </c>
      <c r="N8102" t="s">
        <v>82</v>
      </c>
      <c r="O8102" t="s">
        <v>122</v>
      </c>
      <c r="P8102" t="s">
        <v>23</v>
      </c>
      <c r="Q8102" t="s">
        <v>41</v>
      </c>
    </row>
    <row r="8103" spans="1:17" x14ac:dyDescent="0.2">
      <c r="A8103" s="2">
        <v>38160</v>
      </c>
      <c r="B8103" t="s">
        <v>72</v>
      </c>
      <c r="C8103" t="s">
        <v>52</v>
      </c>
      <c r="D8103" t="s">
        <v>50</v>
      </c>
      <c r="E8103" t="s">
        <v>50</v>
      </c>
      <c r="F8103">
        <v>15</v>
      </c>
      <c r="G8103">
        <v>18</v>
      </c>
      <c r="H8103">
        <v>0</v>
      </c>
      <c r="I8103">
        <v>0</v>
      </c>
      <c r="J8103">
        <v>2</v>
      </c>
      <c r="K8103">
        <v>2</v>
      </c>
      <c r="L8103" t="s">
        <v>622</v>
      </c>
      <c r="M8103" t="s">
        <v>159</v>
      </c>
      <c r="N8103" t="s">
        <v>82</v>
      </c>
      <c r="O8103" t="s">
        <v>122</v>
      </c>
      <c r="P8103" t="s">
        <v>23</v>
      </c>
      <c r="Q8103" t="s">
        <v>30</v>
      </c>
    </row>
    <row r="8104" spans="1:17" x14ac:dyDescent="0.2">
      <c r="A8104" s="2">
        <v>38160</v>
      </c>
      <c r="B8104" t="s">
        <v>119</v>
      </c>
      <c r="C8104" t="s">
        <v>87</v>
      </c>
      <c r="D8104" t="s">
        <v>50</v>
      </c>
      <c r="E8104" t="s">
        <v>50</v>
      </c>
      <c r="F8104">
        <v>10</v>
      </c>
      <c r="G8104">
        <v>40</v>
      </c>
      <c r="H8104">
        <v>0</v>
      </c>
      <c r="I8104">
        <v>0</v>
      </c>
      <c r="J8104">
        <v>2</v>
      </c>
      <c r="K8104">
        <v>1</v>
      </c>
      <c r="L8104" t="s">
        <v>622</v>
      </c>
      <c r="M8104" t="s">
        <v>839</v>
      </c>
      <c r="N8104" t="s">
        <v>82</v>
      </c>
      <c r="O8104" t="s">
        <v>122</v>
      </c>
      <c r="P8104" t="s">
        <v>23</v>
      </c>
      <c r="Q8104" t="s">
        <v>24</v>
      </c>
    </row>
    <row r="8105" spans="1:17" x14ac:dyDescent="0.2">
      <c r="A8105" s="2">
        <v>38161</v>
      </c>
      <c r="B8105" t="s">
        <v>129</v>
      </c>
      <c r="C8105" t="s">
        <v>293</v>
      </c>
      <c r="D8105" t="s">
        <v>50</v>
      </c>
      <c r="E8105" t="s">
        <v>50</v>
      </c>
      <c r="F8105">
        <v>8</v>
      </c>
      <c r="G8105">
        <v>11</v>
      </c>
      <c r="H8105">
        <v>0</v>
      </c>
      <c r="I8105">
        <v>0</v>
      </c>
      <c r="J8105">
        <v>1</v>
      </c>
      <c r="K8105">
        <v>2</v>
      </c>
      <c r="L8105" t="s">
        <v>622</v>
      </c>
      <c r="M8105" t="s">
        <v>187</v>
      </c>
      <c r="N8105" t="s">
        <v>82</v>
      </c>
      <c r="O8105" t="s">
        <v>122</v>
      </c>
      <c r="P8105" t="s">
        <v>23</v>
      </c>
      <c r="Q8105" t="s">
        <v>41</v>
      </c>
    </row>
    <row r="8106" spans="1:17" x14ac:dyDescent="0.2">
      <c r="A8106" s="2">
        <v>38161</v>
      </c>
      <c r="B8106" t="s">
        <v>167</v>
      </c>
      <c r="C8106" t="s">
        <v>164</v>
      </c>
      <c r="D8106" t="s">
        <v>115</v>
      </c>
      <c r="E8106" t="s">
        <v>115</v>
      </c>
      <c r="F8106">
        <v>19</v>
      </c>
      <c r="G8106">
        <v>45</v>
      </c>
      <c r="H8106">
        <v>0</v>
      </c>
      <c r="I8106">
        <v>0</v>
      </c>
      <c r="J8106">
        <v>2</v>
      </c>
      <c r="K8106">
        <v>1</v>
      </c>
      <c r="L8106" t="s">
        <v>927</v>
      </c>
      <c r="M8106" t="s">
        <v>625</v>
      </c>
      <c r="N8106" t="s">
        <v>167</v>
      </c>
      <c r="O8106" t="s">
        <v>22</v>
      </c>
      <c r="P8106" t="s">
        <v>23</v>
      </c>
      <c r="Q8106" t="s">
        <v>24</v>
      </c>
    </row>
    <row r="8107" spans="1:17" x14ac:dyDescent="0.2">
      <c r="A8107" s="2">
        <v>38161</v>
      </c>
      <c r="B8107" t="s">
        <v>177</v>
      </c>
      <c r="C8107" t="s">
        <v>469</v>
      </c>
      <c r="D8107" t="s">
        <v>115</v>
      </c>
      <c r="E8107" t="s">
        <v>115</v>
      </c>
      <c r="F8107">
        <v>42</v>
      </c>
      <c r="G8107">
        <v>83</v>
      </c>
      <c r="H8107">
        <v>0</v>
      </c>
      <c r="I8107">
        <v>0</v>
      </c>
      <c r="J8107">
        <v>1</v>
      </c>
      <c r="K8107">
        <v>1</v>
      </c>
      <c r="L8107" t="s">
        <v>927</v>
      </c>
      <c r="M8107" t="s">
        <v>625</v>
      </c>
      <c r="N8107" t="s">
        <v>167</v>
      </c>
      <c r="O8107" t="s">
        <v>122</v>
      </c>
      <c r="P8107" t="s">
        <v>59</v>
      </c>
      <c r="Q8107" t="s">
        <v>41</v>
      </c>
    </row>
    <row r="8108" spans="1:17" x14ac:dyDescent="0.2">
      <c r="A8108" s="2">
        <v>38161</v>
      </c>
      <c r="B8108" t="s">
        <v>126</v>
      </c>
      <c r="C8108" t="s">
        <v>101</v>
      </c>
      <c r="D8108" t="s">
        <v>50</v>
      </c>
      <c r="E8108" t="s">
        <v>50</v>
      </c>
      <c r="F8108">
        <v>5</v>
      </c>
      <c r="G8108">
        <v>53</v>
      </c>
      <c r="H8108">
        <v>0</v>
      </c>
      <c r="I8108">
        <v>0</v>
      </c>
      <c r="J8108">
        <v>3</v>
      </c>
      <c r="K8108">
        <v>0</v>
      </c>
      <c r="L8108" t="s">
        <v>622</v>
      </c>
      <c r="M8108" t="s">
        <v>684</v>
      </c>
      <c r="N8108" t="s">
        <v>82</v>
      </c>
      <c r="O8108" t="s">
        <v>122</v>
      </c>
      <c r="P8108" t="s">
        <v>23</v>
      </c>
      <c r="Q8108" t="s">
        <v>24</v>
      </c>
    </row>
    <row r="8109" spans="1:17" x14ac:dyDescent="0.2">
      <c r="A8109" s="2">
        <v>38162</v>
      </c>
      <c r="B8109" t="s">
        <v>82</v>
      </c>
      <c r="C8109" t="s">
        <v>89</v>
      </c>
      <c r="D8109" t="s">
        <v>50</v>
      </c>
      <c r="E8109" t="s">
        <v>50</v>
      </c>
      <c r="F8109">
        <v>22</v>
      </c>
      <c r="G8109">
        <v>13</v>
      </c>
      <c r="H8109">
        <v>0</v>
      </c>
      <c r="I8109">
        <v>0</v>
      </c>
      <c r="J8109">
        <v>2</v>
      </c>
      <c r="K8109">
        <v>2</v>
      </c>
      <c r="L8109" t="s">
        <v>622</v>
      </c>
      <c r="M8109" t="s">
        <v>187</v>
      </c>
      <c r="N8109" t="s">
        <v>82</v>
      </c>
      <c r="O8109" t="s">
        <v>22</v>
      </c>
      <c r="P8109" t="s">
        <v>59</v>
      </c>
      <c r="Q8109" t="s">
        <v>24</v>
      </c>
    </row>
    <row r="8110" spans="1:17" x14ac:dyDescent="0.2">
      <c r="A8110" s="2">
        <v>38163</v>
      </c>
      <c r="B8110" t="s">
        <v>67</v>
      </c>
      <c r="C8110" t="s">
        <v>153</v>
      </c>
      <c r="D8110" t="s">
        <v>50</v>
      </c>
      <c r="E8110" t="s">
        <v>50</v>
      </c>
      <c r="F8110">
        <v>2</v>
      </c>
      <c r="G8110">
        <v>35</v>
      </c>
      <c r="H8110">
        <v>0</v>
      </c>
      <c r="I8110">
        <v>0</v>
      </c>
      <c r="J8110">
        <v>0</v>
      </c>
      <c r="K8110">
        <v>1</v>
      </c>
      <c r="L8110" t="s">
        <v>622</v>
      </c>
      <c r="M8110" t="s">
        <v>187</v>
      </c>
      <c r="N8110" t="s">
        <v>82</v>
      </c>
      <c r="O8110" t="s">
        <v>122</v>
      </c>
      <c r="P8110" t="s">
        <v>23</v>
      </c>
      <c r="Q8110" t="s">
        <v>41</v>
      </c>
    </row>
    <row r="8111" spans="1:17" x14ac:dyDescent="0.2">
      <c r="A8111" s="2">
        <v>38163</v>
      </c>
      <c r="B8111" t="s">
        <v>167</v>
      </c>
      <c r="C8111" t="s">
        <v>469</v>
      </c>
      <c r="D8111" t="s">
        <v>115</v>
      </c>
      <c r="E8111" t="s">
        <v>115</v>
      </c>
      <c r="F8111">
        <v>19</v>
      </c>
      <c r="G8111">
        <v>83</v>
      </c>
      <c r="H8111">
        <v>0</v>
      </c>
      <c r="I8111">
        <v>0</v>
      </c>
      <c r="J8111">
        <v>4</v>
      </c>
      <c r="K8111">
        <v>1</v>
      </c>
      <c r="L8111" t="s">
        <v>927</v>
      </c>
      <c r="M8111" t="s">
        <v>625</v>
      </c>
      <c r="N8111" t="s">
        <v>167</v>
      </c>
      <c r="O8111" t="s">
        <v>22</v>
      </c>
      <c r="P8111" t="s">
        <v>23</v>
      </c>
      <c r="Q8111" t="s">
        <v>24</v>
      </c>
    </row>
    <row r="8112" spans="1:17" x14ac:dyDescent="0.2">
      <c r="A8112" s="2">
        <v>38163</v>
      </c>
      <c r="B8112" t="s">
        <v>164</v>
      </c>
      <c r="C8112" t="s">
        <v>177</v>
      </c>
      <c r="D8112" t="s">
        <v>115</v>
      </c>
      <c r="E8112" t="s">
        <v>115</v>
      </c>
      <c r="F8112">
        <v>45</v>
      </c>
      <c r="G8112">
        <v>42</v>
      </c>
      <c r="H8112">
        <v>0</v>
      </c>
      <c r="I8112">
        <v>0</v>
      </c>
      <c r="J8112">
        <v>1</v>
      </c>
      <c r="K8112">
        <v>3</v>
      </c>
      <c r="L8112" t="s">
        <v>927</v>
      </c>
      <c r="M8112" t="s">
        <v>625</v>
      </c>
      <c r="N8112" t="s">
        <v>167</v>
      </c>
      <c r="O8112" t="s">
        <v>122</v>
      </c>
      <c r="P8112" t="s">
        <v>23</v>
      </c>
      <c r="Q8112" t="s">
        <v>41</v>
      </c>
    </row>
    <row r="8113" spans="1:17" x14ac:dyDescent="0.2">
      <c r="A8113" s="2">
        <v>38164</v>
      </c>
      <c r="B8113" t="s">
        <v>52</v>
      </c>
      <c r="C8113" t="s">
        <v>126</v>
      </c>
      <c r="D8113" t="s">
        <v>50</v>
      </c>
      <c r="E8113" t="s">
        <v>50</v>
      </c>
      <c r="F8113">
        <v>18</v>
      </c>
      <c r="G8113">
        <v>5</v>
      </c>
      <c r="H8113">
        <v>0</v>
      </c>
      <c r="I8113">
        <v>0</v>
      </c>
      <c r="J8113">
        <v>0</v>
      </c>
      <c r="K8113">
        <v>0</v>
      </c>
      <c r="L8113" t="s">
        <v>622</v>
      </c>
      <c r="M8113" t="s">
        <v>1001</v>
      </c>
      <c r="N8113" t="s">
        <v>82</v>
      </c>
      <c r="O8113" t="s">
        <v>122</v>
      </c>
      <c r="P8113" t="s">
        <v>59</v>
      </c>
      <c r="Q8113" t="s">
        <v>41</v>
      </c>
    </row>
    <row r="8114" spans="1:17" x14ac:dyDescent="0.2">
      <c r="A8114" s="2">
        <v>38165</v>
      </c>
      <c r="B8114" t="s">
        <v>39</v>
      </c>
      <c r="C8114" t="s">
        <v>43</v>
      </c>
      <c r="D8114" t="s">
        <v>19</v>
      </c>
      <c r="E8114" t="s">
        <v>19</v>
      </c>
      <c r="F8114">
        <v>5</v>
      </c>
      <c r="G8114">
        <v>37</v>
      </c>
      <c r="H8114">
        <v>0</v>
      </c>
      <c r="I8114">
        <v>0</v>
      </c>
      <c r="J8114">
        <v>0</v>
      </c>
      <c r="K8114">
        <v>2</v>
      </c>
      <c r="L8114" t="s">
        <v>28</v>
      </c>
      <c r="M8114" t="s">
        <v>215</v>
      </c>
      <c r="N8114" t="s">
        <v>77</v>
      </c>
      <c r="O8114" t="s">
        <v>122</v>
      </c>
      <c r="P8114" t="s">
        <v>23</v>
      </c>
      <c r="Q8114" t="s">
        <v>41</v>
      </c>
    </row>
    <row r="8115" spans="1:17" x14ac:dyDescent="0.2">
      <c r="A8115" s="2">
        <v>38165</v>
      </c>
      <c r="B8115" t="s">
        <v>293</v>
      </c>
      <c r="C8115" t="s">
        <v>72</v>
      </c>
      <c r="D8115" t="s">
        <v>50</v>
      </c>
      <c r="E8115" t="s">
        <v>50</v>
      </c>
      <c r="F8115">
        <v>11</v>
      </c>
      <c r="G8115">
        <v>15</v>
      </c>
      <c r="H8115">
        <v>0</v>
      </c>
      <c r="I8115">
        <v>0</v>
      </c>
      <c r="J8115">
        <v>3</v>
      </c>
      <c r="K8115">
        <v>0</v>
      </c>
      <c r="L8115" t="s">
        <v>622</v>
      </c>
      <c r="M8115" t="s">
        <v>159</v>
      </c>
      <c r="N8115" t="s">
        <v>82</v>
      </c>
      <c r="O8115" t="s">
        <v>122</v>
      </c>
      <c r="P8115" t="s">
        <v>23</v>
      </c>
      <c r="Q8115" t="s">
        <v>24</v>
      </c>
    </row>
    <row r="8116" spans="1:17" x14ac:dyDescent="0.2">
      <c r="A8116" s="2">
        <v>38165</v>
      </c>
      <c r="B8116" t="s">
        <v>26</v>
      </c>
      <c r="C8116" t="s">
        <v>549</v>
      </c>
      <c r="D8116" t="s">
        <v>27</v>
      </c>
      <c r="E8116" t="s">
        <v>27</v>
      </c>
      <c r="F8116">
        <v>4</v>
      </c>
      <c r="G8116">
        <v>168</v>
      </c>
      <c r="H8116">
        <v>0</v>
      </c>
      <c r="I8116">
        <v>0</v>
      </c>
      <c r="J8116">
        <v>8</v>
      </c>
      <c r="K8116">
        <v>0</v>
      </c>
      <c r="L8116" t="s">
        <v>20</v>
      </c>
      <c r="M8116" t="s">
        <v>1146</v>
      </c>
      <c r="N8116" t="s">
        <v>26</v>
      </c>
      <c r="O8116" t="s">
        <v>22</v>
      </c>
      <c r="P8116" t="s">
        <v>23</v>
      </c>
      <c r="Q8116" t="s">
        <v>24</v>
      </c>
    </row>
    <row r="8117" spans="1:17" x14ac:dyDescent="0.2">
      <c r="A8117" s="2">
        <v>38165</v>
      </c>
      <c r="B8117" t="s">
        <v>46</v>
      </c>
      <c r="C8117" t="s">
        <v>45</v>
      </c>
      <c r="D8117" t="s">
        <v>36</v>
      </c>
      <c r="E8117" t="s">
        <v>36</v>
      </c>
      <c r="F8117">
        <v>124</v>
      </c>
      <c r="G8117">
        <v>48</v>
      </c>
      <c r="H8117">
        <v>0</v>
      </c>
      <c r="I8117">
        <v>0</v>
      </c>
      <c r="J8117">
        <v>0</v>
      </c>
      <c r="K8117">
        <v>5</v>
      </c>
      <c r="L8117" t="s">
        <v>716</v>
      </c>
      <c r="M8117" t="s">
        <v>685</v>
      </c>
      <c r="N8117" t="s">
        <v>46</v>
      </c>
      <c r="O8117" t="s">
        <v>22</v>
      </c>
      <c r="P8117" t="s">
        <v>23</v>
      </c>
      <c r="Q8117" t="s">
        <v>41</v>
      </c>
    </row>
    <row r="8118" spans="1:17" x14ac:dyDescent="0.2">
      <c r="A8118" s="2">
        <v>38168</v>
      </c>
      <c r="B8118" t="s">
        <v>39</v>
      </c>
      <c r="C8118" t="s">
        <v>42</v>
      </c>
      <c r="D8118" t="s">
        <v>19</v>
      </c>
      <c r="E8118" t="s">
        <v>19</v>
      </c>
      <c r="F8118">
        <v>5</v>
      </c>
      <c r="G8118">
        <v>72</v>
      </c>
      <c r="H8118">
        <v>0</v>
      </c>
      <c r="I8118">
        <v>0</v>
      </c>
      <c r="J8118">
        <v>2</v>
      </c>
      <c r="K8118">
        <v>1</v>
      </c>
      <c r="L8118" t="s">
        <v>28</v>
      </c>
      <c r="M8118" t="s">
        <v>337</v>
      </c>
      <c r="N8118" t="s">
        <v>77</v>
      </c>
      <c r="O8118" t="s">
        <v>122</v>
      </c>
      <c r="P8118" t="s">
        <v>23</v>
      </c>
      <c r="Q8118" t="s">
        <v>24</v>
      </c>
    </row>
    <row r="8119" spans="1:17" x14ac:dyDescent="0.2">
      <c r="A8119" s="2">
        <v>38168</v>
      </c>
      <c r="B8119" t="s">
        <v>82</v>
      </c>
      <c r="C8119" t="s">
        <v>126</v>
      </c>
      <c r="D8119" t="s">
        <v>50</v>
      </c>
      <c r="E8119" t="s">
        <v>50</v>
      </c>
      <c r="F8119">
        <v>22</v>
      </c>
      <c r="G8119">
        <v>5</v>
      </c>
      <c r="H8119">
        <v>0</v>
      </c>
      <c r="I8119">
        <v>0</v>
      </c>
      <c r="J8119">
        <v>2</v>
      </c>
      <c r="K8119">
        <v>1</v>
      </c>
      <c r="L8119" t="s">
        <v>622</v>
      </c>
      <c r="M8119" t="s">
        <v>187</v>
      </c>
      <c r="N8119" t="s">
        <v>82</v>
      </c>
      <c r="O8119" t="s">
        <v>22</v>
      </c>
      <c r="P8119" t="s">
        <v>23</v>
      </c>
      <c r="Q8119" t="s">
        <v>24</v>
      </c>
    </row>
    <row r="8120" spans="1:17" x14ac:dyDescent="0.2">
      <c r="A8120" s="2">
        <v>38169</v>
      </c>
      <c r="B8120" t="s">
        <v>153</v>
      </c>
      <c r="C8120" t="s">
        <v>293</v>
      </c>
      <c r="D8120" t="s">
        <v>50</v>
      </c>
      <c r="E8120" t="s">
        <v>50</v>
      </c>
      <c r="F8120">
        <v>35</v>
      </c>
      <c r="G8120">
        <v>11</v>
      </c>
      <c r="H8120">
        <v>0</v>
      </c>
      <c r="I8120">
        <v>0</v>
      </c>
      <c r="J8120">
        <v>1</v>
      </c>
      <c r="K8120">
        <v>0</v>
      </c>
      <c r="L8120" t="s">
        <v>622</v>
      </c>
      <c r="M8120" t="s">
        <v>159</v>
      </c>
      <c r="N8120" t="s">
        <v>82</v>
      </c>
      <c r="O8120" t="s">
        <v>122</v>
      </c>
      <c r="P8120" t="s">
        <v>23</v>
      </c>
      <c r="Q8120" t="s">
        <v>24</v>
      </c>
    </row>
    <row r="8121" spans="1:17" x14ac:dyDescent="0.2">
      <c r="A8121" s="2">
        <v>38171</v>
      </c>
      <c r="B8121" t="s">
        <v>351</v>
      </c>
      <c r="C8121" t="s">
        <v>110</v>
      </c>
      <c r="D8121" t="s">
        <v>36</v>
      </c>
      <c r="E8121" t="s">
        <v>36</v>
      </c>
      <c r="F8121">
        <v>115</v>
      </c>
      <c r="G8121">
        <v>33</v>
      </c>
      <c r="H8121">
        <v>0</v>
      </c>
      <c r="I8121">
        <v>0</v>
      </c>
      <c r="J8121">
        <v>0</v>
      </c>
      <c r="K8121">
        <v>1</v>
      </c>
      <c r="L8121" t="s">
        <v>20</v>
      </c>
      <c r="M8121" t="s">
        <v>353</v>
      </c>
      <c r="N8121" t="s">
        <v>351</v>
      </c>
      <c r="O8121" t="s">
        <v>22</v>
      </c>
      <c r="P8121" t="s">
        <v>23</v>
      </c>
      <c r="Q8121" t="s">
        <v>41</v>
      </c>
    </row>
    <row r="8122" spans="1:17" x14ac:dyDescent="0.2">
      <c r="A8122" s="2">
        <v>38171</v>
      </c>
      <c r="B8122" t="s">
        <v>548</v>
      </c>
      <c r="C8122" t="s">
        <v>890</v>
      </c>
      <c r="D8122" t="s">
        <v>36</v>
      </c>
      <c r="E8122" t="s">
        <v>36</v>
      </c>
      <c r="F8122">
        <v>146</v>
      </c>
      <c r="G8122">
        <v>65</v>
      </c>
      <c r="H8122">
        <v>0</v>
      </c>
      <c r="I8122">
        <v>0</v>
      </c>
      <c r="J8122">
        <v>1</v>
      </c>
      <c r="K8122">
        <v>1</v>
      </c>
      <c r="L8122" t="s">
        <v>20</v>
      </c>
      <c r="M8122" t="s">
        <v>805</v>
      </c>
      <c r="N8122" t="s">
        <v>548</v>
      </c>
      <c r="O8122" t="s">
        <v>22</v>
      </c>
      <c r="P8122" t="s">
        <v>23</v>
      </c>
      <c r="Q8122" t="s">
        <v>30</v>
      </c>
    </row>
    <row r="8123" spans="1:17" x14ac:dyDescent="0.2">
      <c r="A8123" s="2">
        <v>38171</v>
      </c>
      <c r="B8123" t="s">
        <v>182</v>
      </c>
      <c r="C8123" t="s">
        <v>464</v>
      </c>
      <c r="D8123" t="s">
        <v>115</v>
      </c>
      <c r="E8123" t="s">
        <v>115</v>
      </c>
      <c r="F8123">
        <v>65</v>
      </c>
      <c r="G8123">
        <v>109</v>
      </c>
      <c r="H8123">
        <v>0</v>
      </c>
      <c r="I8123">
        <v>0</v>
      </c>
      <c r="J8123">
        <v>6</v>
      </c>
      <c r="K8123">
        <v>0</v>
      </c>
      <c r="L8123" t="s">
        <v>28</v>
      </c>
      <c r="M8123" t="s">
        <v>1147</v>
      </c>
      <c r="N8123" t="s">
        <v>182</v>
      </c>
      <c r="O8123" t="s">
        <v>22</v>
      </c>
      <c r="P8123" t="s">
        <v>23</v>
      </c>
      <c r="Q8123" t="s">
        <v>24</v>
      </c>
    </row>
    <row r="8124" spans="1:17" x14ac:dyDescent="0.2">
      <c r="A8124" s="2">
        <v>38171</v>
      </c>
      <c r="B8124" t="s">
        <v>141</v>
      </c>
      <c r="C8124" t="s">
        <v>267</v>
      </c>
      <c r="D8124" t="s">
        <v>36</v>
      </c>
      <c r="E8124" t="s">
        <v>36</v>
      </c>
      <c r="F8124">
        <v>122</v>
      </c>
      <c r="G8124">
        <v>85</v>
      </c>
      <c r="H8124">
        <v>0</v>
      </c>
      <c r="I8124">
        <v>0</v>
      </c>
      <c r="J8124">
        <v>2</v>
      </c>
      <c r="K8124">
        <v>2</v>
      </c>
      <c r="L8124" t="s">
        <v>20</v>
      </c>
      <c r="M8124" t="s">
        <v>173</v>
      </c>
      <c r="N8124" t="s">
        <v>141</v>
      </c>
      <c r="O8124" t="s">
        <v>22</v>
      </c>
      <c r="P8124" t="s">
        <v>23</v>
      </c>
      <c r="Q8124" t="s">
        <v>30</v>
      </c>
    </row>
    <row r="8125" spans="1:17" x14ac:dyDescent="0.2">
      <c r="A8125" s="2">
        <v>38171</v>
      </c>
      <c r="B8125" t="s">
        <v>250</v>
      </c>
      <c r="C8125" t="s">
        <v>34</v>
      </c>
      <c r="D8125" t="s">
        <v>36</v>
      </c>
      <c r="E8125" t="s">
        <v>36</v>
      </c>
      <c r="F8125">
        <v>101</v>
      </c>
      <c r="G8125">
        <v>92</v>
      </c>
      <c r="H8125">
        <v>0</v>
      </c>
      <c r="I8125">
        <v>0</v>
      </c>
      <c r="J8125">
        <v>1</v>
      </c>
      <c r="K8125">
        <v>1</v>
      </c>
      <c r="L8125" t="s">
        <v>20</v>
      </c>
      <c r="M8125" t="s">
        <v>251</v>
      </c>
      <c r="N8125" t="s">
        <v>250</v>
      </c>
      <c r="O8125" t="s">
        <v>22</v>
      </c>
      <c r="P8125" t="s">
        <v>23</v>
      </c>
      <c r="Q8125" t="s">
        <v>30</v>
      </c>
    </row>
    <row r="8126" spans="1:17" x14ac:dyDescent="0.2">
      <c r="A8126" s="2">
        <v>38171</v>
      </c>
      <c r="B8126" t="s">
        <v>135</v>
      </c>
      <c r="C8126" t="s">
        <v>150</v>
      </c>
      <c r="D8126" t="s">
        <v>36</v>
      </c>
      <c r="E8126" t="s">
        <v>36</v>
      </c>
      <c r="F8126">
        <v>16</v>
      </c>
      <c r="G8126">
        <v>52</v>
      </c>
      <c r="H8126">
        <v>0</v>
      </c>
      <c r="I8126">
        <v>0</v>
      </c>
      <c r="J8126">
        <v>1</v>
      </c>
      <c r="K8126">
        <v>0</v>
      </c>
      <c r="L8126" t="s">
        <v>20</v>
      </c>
      <c r="M8126" t="s">
        <v>1082</v>
      </c>
      <c r="N8126" t="s">
        <v>135</v>
      </c>
      <c r="O8126" t="s">
        <v>22</v>
      </c>
      <c r="P8126" t="s">
        <v>23</v>
      </c>
      <c r="Q8126" t="s">
        <v>24</v>
      </c>
    </row>
    <row r="8127" spans="1:17" x14ac:dyDescent="0.2">
      <c r="A8127" s="2">
        <v>38171</v>
      </c>
      <c r="B8127" t="s">
        <v>617</v>
      </c>
      <c r="C8127" t="s">
        <v>45</v>
      </c>
      <c r="D8127" t="s">
        <v>36</v>
      </c>
      <c r="E8127" t="s">
        <v>36</v>
      </c>
      <c r="F8127">
        <v>100</v>
      </c>
      <c r="G8127">
        <v>48</v>
      </c>
      <c r="H8127">
        <v>0</v>
      </c>
      <c r="I8127">
        <v>0</v>
      </c>
      <c r="J8127">
        <v>0</v>
      </c>
      <c r="K8127">
        <v>2</v>
      </c>
      <c r="L8127" t="s">
        <v>20</v>
      </c>
      <c r="M8127" t="s">
        <v>618</v>
      </c>
      <c r="N8127" t="s">
        <v>617</v>
      </c>
      <c r="O8127" t="s">
        <v>22</v>
      </c>
      <c r="P8127" t="s">
        <v>23</v>
      </c>
      <c r="Q8127" t="s">
        <v>41</v>
      </c>
    </row>
    <row r="8128" spans="1:17" x14ac:dyDescent="0.2">
      <c r="A8128" s="2">
        <v>38171</v>
      </c>
      <c r="B8128" t="s">
        <v>118</v>
      </c>
      <c r="C8128" t="s">
        <v>138</v>
      </c>
      <c r="D8128" t="s">
        <v>36</v>
      </c>
      <c r="E8128" t="s">
        <v>36</v>
      </c>
      <c r="F8128">
        <v>26</v>
      </c>
      <c r="G8128">
        <v>77</v>
      </c>
      <c r="H8128">
        <v>0</v>
      </c>
      <c r="I8128">
        <v>0</v>
      </c>
      <c r="J8128">
        <v>1</v>
      </c>
      <c r="K8128">
        <v>0</v>
      </c>
      <c r="L8128" t="s">
        <v>20</v>
      </c>
      <c r="M8128" t="s">
        <v>241</v>
      </c>
      <c r="N8128" t="s">
        <v>118</v>
      </c>
      <c r="O8128" t="s">
        <v>22</v>
      </c>
      <c r="P8128" t="s">
        <v>23</v>
      </c>
      <c r="Q8128" t="s">
        <v>24</v>
      </c>
    </row>
    <row r="8129" spans="1:17" x14ac:dyDescent="0.2">
      <c r="A8129" s="2">
        <v>38171</v>
      </c>
      <c r="B8129" t="s">
        <v>149</v>
      </c>
      <c r="C8129" t="s">
        <v>224</v>
      </c>
      <c r="D8129" t="s">
        <v>36</v>
      </c>
      <c r="E8129" t="s">
        <v>36</v>
      </c>
      <c r="F8129">
        <v>39</v>
      </c>
      <c r="G8129">
        <v>73</v>
      </c>
      <c r="H8129">
        <v>0</v>
      </c>
      <c r="I8129">
        <v>0</v>
      </c>
      <c r="J8129">
        <v>2</v>
      </c>
      <c r="K8129">
        <v>0</v>
      </c>
      <c r="L8129" t="s">
        <v>20</v>
      </c>
      <c r="M8129" t="s">
        <v>420</v>
      </c>
      <c r="N8129" t="s">
        <v>149</v>
      </c>
      <c r="O8129" t="s">
        <v>22</v>
      </c>
      <c r="P8129" t="s">
        <v>23</v>
      </c>
      <c r="Q8129" t="s">
        <v>24</v>
      </c>
    </row>
    <row r="8130" spans="1:17" x14ac:dyDescent="0.2">
      <c r="A8130" s="2">
        <v>38171</v>
      </c>
      <c r="B8130" t="s">
        <v>380</v>
      </c>
      <c r="C8130" t="s">
        <v>718</v>
      </c>
      <c r="D8130" t="s">
        <v>36</v>
      </c>
      <c r="E8130" t="s">
        <v>36</v>
      </c>
      <c r="F8130">
        <v>105</v>
      </c>
      <c r="G8130">
        <v>82</v>
      </c>
      <c r="H8130">
        <v>0</v>
      </c>
      <c r="I8130">
        <v>0</v>
      </c>
      <c r="J8130">
        <v>0</v>
      </c>
      <c r="K8130">
        <v>1</v>
      </c>
      <c r="L8130" t="s">
        <v>20</v>
      </c>
      <c r="M8130" t="s">
        <v>381</v>
      </c>
      <c r="N8130" t="s">
        <v>380</v>
      </c>
      <c r="O8130" t="s">
        <v>22</v>
      </c>
      <c r="P8130" t="s">
        <v>23</v>
      </c>
      <c r="Q8130" t="s">
        <v>41</v>
      </c>
    </row>
    <row r="8131" spans="1:17" x14ac:dyDescent="0.2">
      <c r="A8131" s="2">
        <v>38171</v>
      </c>
      <c r="B8131" t="s">
        <v>208</v>
      </c>
      <c r="C8131" t="s">
        <v>199</v>
      </c>
      <c r="D8131" t="s">
        <v>36</v>
      </c>
      <c r="E8131" t="s">
        <v>36</v>
      </c>
      <c r="F8131">
        <v>97</v>
      </c>
      <c r="G8131">
        <v>89</v>
      </c>
      <c r="H8131">
        <v>0</v>
      </c>
      <c r="I8131">
        <v>0</v>
      </c>
      <c r="J8131">
        <v>1</v>
      </c>
      <c r="K8131">
        <v>1</v>
      </c>
      <c r="L8131" t="s">
        <v>20</v>
      </c>
      <c r="M8131" t="s">
        <v>398</v>
      </c>
      <c r="N8131" t="s">
        <v>208</v>
      </c>
      <c r="O8131" t="s">
        <v>22</v>
      </c>
      <c r="P8131" t="s">
        <v>23</v>
      </c>
      <c r="Q8131" t="s">
        <v>30</v>
      </c>
    </row>
    <row r="8132" spans="1:17" x14ac:dyDescent="0.2">
      <c r="A8132" s="2">
        <v>38172</v>
      </c>
      <c r="B8132" t="s">
        <v>471</v>
      </c>
      <c r="C8132" t="s">
        <v>183</v>
      </c>
      <c r="D8132" t="s">
        <v>36</v>
      </c>
      <c r="E8132" t="s">
        <v>36</v>
      </c>
      <c r="F8132">
        <v>122</v>
      </c>
      <c r="G8132">
        <v>29</v>
      </c>
      <c r="H8132">
        <v>0</v>
      </c>
      <c r="I8132">
        <v>0</v>
      </c>
      <c r="J8132">
        <v>3</v>
      </c>
      <c r="K8132">
        <v>3</v>
      </c>
      <c r="L8132" t="s">
        <v>20</v>
      </c>
      <c r="M8132" t="s">
        <v>639</v>
      </c>
      <c r="N8132" t="s">
        <v>471</v>
      </c>
      <c r="O8132" t="s">
        <v>22</v>
      </c>
      <c r="P8132" t="s">
        <v>23</v>
      </c>
      <c r="Q8132" t="s">
        <v>30</v>
      </c>
    </row>
    <row r="8133" spans="1:17" x14ac:dyDescent="0.2">
      <c r="A8133" s="2">
        <v>38172</v>
      </c>
      <c r="B8133" t="s">
        <v>120</v>
      </c>
      <c r="C8133" t="s">
        <v>136</v>
      </c>
      <c r="D8133" t="s">
        <v>36</v>
      </c>
      <c r="E8133" t="s">
        <v>36</v>
      </c>
      <c r="F8133">
        <v>12</v>
      </c>
      <c r="G8133">
        <v>69</v>
      </c>
      <c r="H8133">
        <v>0</v>
      </c>
      <c r="I8133">
        <v>0</v>
      </c>
      <c r="J8133">
        <v>2</v>
      </c>
      <c r="K8133">
        <v>0</v>
      </c>
      <c r="L8133" t="s">
        <v>20</v>
      </c>
      <c r="M8133" t="s">
        <v>152</v>
      </c>
      <c r="N8133" t="s">
        <v>120</v>
      </c>
      <c r="O8133" t="s">
        <v>22</v>
      </c>
      <c r="P8133" t="s">
        <v>23</v>
      </c>
      <c r="Q8133" t="s">
        <v>24</v>
      </c>
    </row>
    <row r="8134" spans="1:17" x14ac:dyDescent="0.2">
      <c r="A8134" s="2">
        <v>38172</v>
      </c>
      <c r="B8134" t="s">
        <v>339</v>
      </c>
      <c r="C8134" t="s">
        <v>365</v>
      </c>
      <c r="D8134" t="s">
        <v>36</v>
      </c>
      <c r="E8134" t="s">
        <v>36</v>
      </c>
      <c r="F8134">
        <v>106</v>
      </c>
      <c r="G8134">
        <v>94</v>
      </c>
      <c r="H8134">
        <v>0</v>
      </c>
      <c r="I8134">
        <v>0</v>
      </c>
      <c r="J8134">
        <v>0</v>
      </c>
      <c r="K8134">
        <v>0</v>
      </c>
      <c r="L8134" t="s">
        <v>20</v>
      </c>
      <c r="M8134" t="s">
        <v>921</v>
      </c>
      <c r="N8134" t="s">
        <v>339</v>
      </c>
      <c r="O8134" t="s">
        <v>22</v>
      </c>
      <c r="P8134" t="s">
        <v>23</v>
      </c>
      <c r="Q8134" t="s">
        <v>30</v>
      </c>
    </row>
    <row r="8135" spans="1:17" x14ac:dyDescent="0.2">
      <c r="A8135" s="2">
        <v>38172</v>
      </c>
      <c r="B8135" t="s">
        <v>82</v>
      </c>
      <c r="C8135" t="s">
        <v>153</v>
      </c>
      <c r="D8135" t="s">
        <v>50</v>
      </c>
      <c r="E8135" t="s">
        <v>50</v>
      </c>
      <c r="F8135">
        <v>22</v>
      </c>
      <c r="G8135">
        <v>35</v>
      </c>
      <c r="H8135">
        <v>0</v>
      </c>
      <c r="I8135">
        <v>0</v>
      </c>
      <c r="J8135">
        <v>0</v>
      </c>
      <c r="K8135">
        <v>1</v>
      </c>
      <c r="L8135" t="s">
        <v>622</v>
      </c>
      <c r="M8135" t="s">
        <v>187</v>
      </c>
      <c r="N8135" t="s">
        <v>82</v>
      </c>
      <c r="O8135" t="s">
        <v>22</v>
      </c>
      <c r="P8135" t="s">
        <v>23</v>
      </c>
      <c r="Q8135" t="s">
        <v>41</v>
      </c>
    </row>
    <row r="8136" spans="1:17" x14ac:dyDescent="0.2">
      <c r="A8136" s="2">
        <v>38173</v>
      </c>
      <c r="B8136" t="s">
        <v>114</v>
      </c>
      <c r="C8136" t="s">
        <v>402</v>
      </c>
      <c r="D8136" t="s">
        <v>115</v>
      </c>
      <c r="E8136" t="s">
        <v>115</v>
      </c>
      <c r="F8136">
        <v>61</v>
      </c>
      <c r="G8136">
        <v>57</v>
      </c>
      <c r="H8136">
        <v>0</v>
      </c>
      <c r="I8136">
        <v>0</v>
      </c>
      <c r="J8136">
        <v>0</v>
      </c>
      <c r="K8136">
        <v>2</v>
      </c>
      <c r="L8136" t="s">
        <v>28</v>
      </c>
      <c r="M8136" t="s">
        <v>226</v>
      </c>
      <c r="N8136" t="s">
        <v>114</v>
      </c>
      <c r="O8136" t="s">
        <v>22</v>
      </c>
      <c r="P8136" t="s">
        <v>23</v>
      </c>
      <c r="Q8136" t="s">
        <v>41</v>
      </c>
    </row>
    <row r="8137" spans="1:17" x14ac:dyDescent="0.2">
      <c r="A8137" s="2">
        <v>38174</v>
      </c>
      <c r="B8137" t="s">
        <v>250</v>
      </c>
      <c r="C8137" t="s">
        <v>46</v>
      </c>
      <c r="D8137" t="s">
        <v>36</v>
      </c>
      <c r="E8137" t="s">
        <v>36</v>
      </c>
      <c r="F8137">
        <v>101</v>
      </c>
      <c r="G8137">
        <v>124</v>
      </c>
      <c r="H8137">
        <v>0</v>
      </c>
      <c r="I8137">
        <v>0</v>
      </c>
      <c r="J8137">
        <v>1</v>
      </c>
      <c r="K8137">
        <v>2</v>
      </c>
      <c r="L8137" t="s">
        <v>28</v>
      </c>
      <c r="M8137" t="s">
        <v>251</v>
      </c>
      <c r="N8137" t="s">
        <v>250</v>
      </c>
      <c r="O8137" t="s">
        <v>22</v>
      </c>
      <c r="P8137" t="s">
        <v>23</v>
      </c>
      <c r="Q8137" t="s">
        <v>41</v>
      </c>
    </row>
    <row r="8138" spans="1:17" x14ac:dyDescent="0.2">
      <c r="A8138" s="2">
        <v>38174</v>
      </c>
      <c r="B8138" t="s">
        <v>42</v>
      </c>
      <c r="C8138" t="s">
        <v>17</v>
      </c>
      <c r="D8138" t="s">
        <v>19</v>
      </c>
      <c r="E8138" t="s">
        <v>19</v>
      </c>
      <c r="F8138">
        <v>72</v>
      </c>
      <c r="G8138">
        <v>97</v>
      </c>
      <c r="H8138">
        <v>0</v>
      </c>
      <c r="I8138">
        <v>0</v>
      </c>
      <c r="J8138">
        <v>2</v>
      </c>
      <c r="K8138">
        <v>2</v>
      </c>
      <c r="L8138" t="s">
        <v>507</v>
      </c>
      <c r="M8138" t="s">
        <v>44</v>
      </c>
      <c r="N8138" t="s">
        <v>42</v>
      </c>
      <c r="O8138" t="s">
        <v>22</v>
      </c>
      <c r="P8138" t="s">
        <v>23</v>
      </c>
      <c r="Q8138" t="s">
        <v>30</v>
      </c>
    </row>
    <row r="8139" spans="1:17" x14ac:dyDescent="0.2">
      <c r="A8139" s="2">
        <v>38174</v>
      </c>
      <c r="B8139" t="s">
        <v>32</v>
      </c>
      <c r="C8139" t="s">
        <v>43</v>
      </c>
      <c r="D8139" t="s">
        <v>19</v>
      </c>
      <c r="E8139" t="s">
        <v>19</v>
      </c>
      <c r="F8139">
        <v>50</v>
      </c>
      <c r="G8139">
        <v>37</v>
      </c>
      <c r="H8139">
        <v>0</v>
      </c>
      <c r="I8139">
        <v>0</v>
      </c>
      <c r="J8139">
        <v>0</v>
      </c>
      <c r="K8139">
        <v>1</v>
      </c>
      <c r="L8139" t="s">
        <v>507</v>
      </c>
      <c r="M8139" t="s">
        <v>44</v>
      </c>
      <c r="N8139" t="s">
        <v>42</v>
      </c>
      <c r="O8139" t="s">
        <v>122</v>
      </c>
      <c r="P8139" t="s">
        <v>23</v>
      </c>
      <c r="Q8139" t="s">
        <v>41</v>
      </c>
    </row>
    <row r="8140" spans="1:17" x14ac:dyDescent="0.2">
      <c r="A8140" s="2">
        <v>38175</v>
      </c>
      <c r="B8140" t="s">
        <v>39</v>
      </c>
      <c r="C8140" t="s">
        <v>31</v>
      </c>
      <c r="D8140" t="s">
        <v>19</v>
      </c>
      <c r="E8140" t="s">
        <v>19</v>
      </c>
      <c r="F8140">
        <v>11</v>
      </c>
      <c r="G8140">
        <v>37</v>
      </c>
      <c r="H8140">
        <v>0</v>
      </c>
      <c r="I8140">
        <v>0</v>
      </c>
      <c r="J8140">
        <v>6</v>
      </c>
      <c r="K8140">
        <v>1</v>
      </c>
      <c r="L8140" t="s">
        <v>507</v>
      </c>
      <c r="M8140" t="s">
        <v>1148</v>
      </c>
      <c r="N8140" t="s">
        <v>42</v>
      </c>
      <c r="O8140" t="s">
        <v>122</v>
      </c>
      <c r="P8140" t="s">
        <v>23</v>
      </c>
      <c r="Q8140" t="s">
        <v>24</v>
      </c>
    </row>
    <row r="8141" spans="1:17" x14ac:dyDescent="0.2">
      <c r="A8141" s="2">
        <v>38175</v>
      </c>
      <c r="B8141" t="s">
        <v>26</v>
      </c>
      <c r="C8141" t="s">
        <v>18</v>
      </c>
      <c r="D8141" t="s">
        <v>27</v>
      </c>
      <c r="E8141" t="s">
        <v>19</v>
      </c>
      <c r="F8141">
        <v>6</v>
      </c>
      <c r="G8141">
        <v>32</v>
      </c>
      <c r="H8141">
        <v>0</v>
      </c>
      <c r="I8141">
        <v>0</v>
      </c>
      <c r="J8141">
        <v>2</v>
      </c>
      <c r="K8141">
        <v>2</v>
      </c>
      <c r="L8141" t="s">
        <v>507</v>
      </c>
      <c r="M8141" t="s">
        <v>1148</v>
      </c>
      <c r="N8141" t="s">
        <v>42</v>
      </c>
      <c r="O8141" t="s">
        <v>122</v>
      </c>
      <c r="P8141" t="s">
        <v>23</v>
      </c>
      <c r="Q8141" t="s">
        <v>30</v>
      </c>
    </row>
    <row r="8142" spans="1:17" x14ac:dyDescent="0.2">
      <c r="A8142" s="2">
        <v>38176</v>
      </c>
      <c r="B8142" t="s">
        <v>25</v>
      </c>
      <c r="C8142" t="s">
        <v>107</v>
      </c>
      <c r="D8142" t="s">
        <v>19</v>
      </c>
      <c r="E8142" t="s">
        <v>19</v>
      </c>
      <c r="F8142">
        <v>1</v>
      </c>
      <c r="G8142">
        <v>66</v>
      </c>
      <c r="H8142">
        <v>0</v>
      </c>
      <c r="I8142">
        <v>0</v>
      </c>
      <c r="J8142">
        <v>1</v>
      </c>
      <c r="K8142">
        <v>0</v>
      </c>
      <c r="L8142" t="s">
        <v>507</v>
      </c>
      <c r="M8142" t="s">
        <v>641</v>
      </c>
      <c r="N8142" t="s">
        <v>42</v>
      </c>
      <c r="O8142" t="s">
        <v>122</v>
      </c>
      <c r="P8142" t="s">
        <v>23</v>
      </c>
      <c r="Q8142" t="s">
        <v>24</v>
      </c>
    </row>
    <row r="8143" spans="1:17" x14ac:dyDescent="0.2">
      <c r="A8143" s="2">
        <v>38176</v>
      </c>
      <c r="B8143" t="s">
        <v>131</v>
      </c>
      <c r="C8143" t="s">
        <v>38</v>
      </c>
      <c r="D8143" t="s">
        <v>27</v>
      </c>
      <c r="E8143" t="s">
        <v>19</v>
      </c>
      <c r="F8143">
        <v>29</v>
      </c>
      <c r="G8143">
        <v>29</v>
      </c>
      <c r="H8143">
        <v>0</v>
      </c>
      <c r="I8143">
        <v>0</v>
      </c>
      <c r="J8143">
        <v>0</v>
      </c>
      <c r="K8143">
        <v>1</v>
      </c>
      <c r="L8143" t="s">
        <v>507</v>
      </c>
      <c r="M8143" t="s">
        <v>641</v>
      </c>
      <c r="N8143" t="s">
        <v>42</v>
      </c>
      <c r="O8143" t="s">
        <v>122</v>
      </c>
      <c r="P8143" t="s">
        <v>23</v>
      </c>
      <c r="Q8143" t="s">
        <v>41</v>
      </c>
    </row>
    <row r="8144" spans="1:17" x14ac:dyDescent="0.2">
      <c r="A8144" s="2">
        <v>38176</v>
      </c>
      <c r="B8144" t="s">
        <v>250</v>
      </c>
      <c r="C8144" t="s">
        <v>46</v>
      </c>
      <c r="D8144" t="s">
        <v>36</v>
      </c>
      <c r="E8144" t="s">
        <v>36</v>
      </c>
      <c r="F8144">
        <v>103</v>
      </c>
      <c r="G8144">
        <v>125</v>
      </c>
      <c r="H8144">
        <v>0</v>
      </c>
      <c r="I8144">
        <v>0</v>
      </c>
      <c r="J8144">
        <v>1</v>
      </c>
      <c r="K8144">
        <v>1</v>
      </c>
      <c r="L8144" t="s">
        <v>28</v>
      </c>
      <c r="M8144" t="s">
        <v>634</v>
      </c>
      <c r="N8144" t="s">
        <v>250</v>
      </c>
      <c r="O8144" t="s">
        <v>22</v>
      </c>
      <c r="P8144" t="s">
        <v>23</v>
      </c>
      <c r="Q8144" t="s">
        <v>30</v>
      </c>
    </row>
    <row r="8145" spans="1:17" x14ac:dyDescent="0.2">
      <c r="A8145" s="2">
        <v>38176</v>
      </c>
      <c r="B8145" t="s">
        <v>114</v>
      </c>
      <c r="C8145" t="s">
        <v>177</v>
      </c>
      <c r="D8145" t="s">
        <v>115</v>
      </c>
      <c r="E8145" t="s">
        <v>115</v>
      </c>
      <c r="F8145">
        <v>64</v>
      </c>
      <c r="G8145">
        <v>40</v>
      </c>
      <c r="H8145">
        <v>0</v>
      </c>
      <c r="I8145">
        <v>0</v>
      </c>
      <c r="J8145">
        <v>0</v>
      </c>
      <c r="K8145">
        <v>0</v>
      </c>
      <c r="L8145" t="s">
        <v>28</v>
      </c>
      <c r="M8145" t="s">
        <v>226</v>
      </c>
      <c r="N8145" t="s">
        <v>114</v>
      </c>
      <c r="O8145" t="s">
        <v>22</v>
      </c>
      <c r="P8145" t="s">
        <v>23</v>
      </c>
      <c r="Q8145" t="s">
        <v>30</v>
      </c>
    </row>
    <row r="8146" spans="1:17" x14ac:dyDescent="0.2">
      <c r="A8146" s="2">
        <v>38177</v>
      </c>
      <c r="B8146" t="s">
        <v>43</v>
      </c>
      <c r="C8146" t="s">
        <v>17</v>
      </c>
      <c r="D8146" t="s">
        <v>19</v>
      </c>
      <c r="E8146" t="s">
        <v>19</v>
      </c>
      <c r="F8146">
        <v>36</v>
      </c>
      <c r="G8146">
        <v>99</v>
      </c>
      <c r="H8146">
        <v>0</v>
      </c>
      <c r="I8146">
        <v>0</v>
      </c>
      <c r="J8146">
        <v>1</v>
      </c>
      <c r="K8146">
        <v>0</v>
      </c>
      <c r="L8146" t="s">
        <v>507</v>
      </c>
      <c r="M8146" t="s">
        <v>44</v>
      </c>
      <c r="N8146" t="s">
        <v>42</v>
      </c>
      <c r="O8146" t="s">
        <v>122</v>
      </c>
      <c r="P8146" t="s">
        <v>23</v>
      </c>
      <c r="Q8146" t="s">
        <v>24</v>
      </c>
    </row>
    <row r="8147" spans="1:17" x14ac:dyDescent="0.2">
      <c r="A8147" s="2">
        <v>38177</v>
      </c>
      <c r="B8147" t="s">
        <v>143</v>
      </c>
      <c r="C8147" t="s">
        <v>244</v>
      </c>
      <c r="D8147" t="s">
        <v>115</v>
      </c>
      <c r="E8147" t="s">
        <v>50</v>
      </c>
      <c r="F8147">
        <v>24</v>
      </c>
      <c r="G8147">
        <v>66</v>
      </c>
      <c r="H8147">
        <v>0</v>
      </c>
      <c r="I8147">
        <v>0</v>
      </c>
      <c r="J8147">
        <v>3</v>
      </c>
      <c r="K8147">
        <v>1</v>
      </c>
      <c r="L8147" t="s">
        <v>312</v>
      </c>
      <c r="M8147" t="s">
        <v>313</v>
      </c>
      <c r="N8147" t="s">
        <v>143</v>
      </c>
      <c r="O8147" t="s">
        <v>22</v>
      </c>
      <c r="P8147" t="s">
        <v>23</v>
      </c>
      <c r="Q8147" t="s">
        <v>24</v>
      </c>
    </row>
    <row r="8148" spans="1:17" x14ac:dyDescent="0.2">
      <c r="A8148" s="2">
        <v>38177</v>
      </c>
      <c r="B8148" t="s">
        <v>42</v>
      </c>
      <c r="C8148" t="s">
        <v>32</v>
      </c>
      <c r="D8148" t="s">
        <v>19</v>
      </c>
      <c r="E8148" t="s">
        <v>19</v>
      </c>
      <c r="F8148">
        <v>75</v>
      </c>
      <c r="G8148">
        <v>50</v>
      </c>
      <c r="H8148">
        <v>0</v>
      </c>
      <c r="I8148">
        <v>0</v>
      </c>
      <c r="J8148">
        <v>3</v>
      </c>
      <c r="K8148">
        <v>1</v>
      </c>
      <c r="L8148" t="s">
        <v>507</v>
      </c>
      <c r="M8148" t="s">
        <v>44</v>
      </c>
      <c r="N8148" t="s">
        <v>42</v>
      </c>
      <c r="O8148" t="s">
        <v>22</v>
      </c>
      <c r="P8148" t="s">
        <v>23</v>
      </c>
      <c r="Q8148" t="s">
        <v>24</v>
      </c>
    </row>
    <row r="8149" spans="1:17" x14ac:dyDescent="0.2">
      <c r="A8149" s="2">
        <v>38178</v>
      </c>
      <c r="B8149" t="s">
        <v>39</v>
      </c>
      <c r="C8149" t="s">
        <v>26</v>
      </c>
      <c r="D8149" t="s">
        <v>19</v>
      </c>
      <c r="E8149" t="s">
        <v>27</v>
      </c>
      <c r="F8149">
        <v>11</v>
      </c>
      <c r="G8149">
        <v>6</v>
      </c>
      <c r="H8149">
        <v>0</v>
      </c>
      <c r="I8149">
        <v>0</v>
      </c>
      <c r="J8149">
        <v>0</v>
      </c>
      <c r="K8149">
        <v>1</v>
      </c>
      <c r="L8149" t="s">
        <v>507</v>
      </c>
      <c r="M8149" t="s">
        <v>1148</v>
      </c>
      <c r="N8149" t="s">
        <v>42</v>
      </c>
      <c r="O8149" t="s">
        <v>122</v>
      </c>
      <c r="P8149" t="s">
        <v>23</v>
      </c>
      <c r="Q8149" t="s">
        <v>41</v>
      </c>
    </row>
    <row r="8150" spans="1:17" x14ac:dyDescent="0.2">
      <c r="A8150" s="2">
        <v>38178</v>
      </c>
      <c r="B8150" t="s">
        <v>182</v>
      </c>
      <c r="C8150" t="s">
        <v>176</v>
      </c>
      <c r="D8150" t="s">
        <v>115</v>
      </c>
      <c r="E8150" t="s">
        <v>115</v>
      </c>
      <c r="F8150">
        <v>64</v>
      </c>
      <c r="G8150">
        <v>71</v>
      </c>
      <c r="H8150">
        <v>0</v>
      </c>
      <c r="I8150">
        <v>0</v>
      </c>
      <c r="J8150">
        <v>2</v>
      </c>
      <c r="K8150">
        <v>2</v>
      </c>
      <c r="L8150" t="s">
        <v>28</v>
      </c>
      <c r="M8150" t="s">
        <v>1149</v>
      </c>
      <c r="N8150" t="s">
        <v>182</v>
      </c>
      <c r="O8150" t="s">
        <v>22</v>
      </c>
      <c r="P8150" t="s">
        <v>23</v>
      </c>
      <c r="Q8150" t="s">
        <v>30</v>
      </c>
    </row>
    <row r="8151" spans="1:17" x14ac:dyDescent="0.2">
      <c r="A8151" s="2">
        <v>38178</v>
      </c>
      <c r="B8151" t="s">
        <v>133</v>
      </c>
      <c r="C8151" t="s">
        <v>402</v>
      </c>
      <c r="D8151" t="s">
        <v>115</v>
      </c>
      <c r="E8151" t="s">
        <v>115</v>
      </c>
      <c r="F8151">
        <v>20</v>
      </c>
      <c r="G8151">
        <v>51</v>
      </c>
      <c r="H8151">
        <v>0</v>
      </c>
      <c r="I8151">
        <v>0</v>
      </c>
      <c r="J8151">
        <v>2</v>
      </c>
      <c r="K8151">
        <v>0</v>
      </c>
      <c r="L8151" t="s">
        <v>28</v>
      </c>
      <c r="M8151" t="s">
        <v>1016</v>
      </c>
      <c r="N8151" t="s">
        <v>133</v>
      </c>
      <c r="O8151" t="s">
        <v>22</v>
      </c>
      <c r="P8151" t="s">
        <v>23</v>
      </c>
      <c r="Q8151" t="s">
        <v>24</v>
      </c>
    </row>
    <row r="8152" spans="1:17" x14ac:dyDescent="0.2">
      <c r="A8152" s="2">
        <v>38178</v>
      </c>
      <c r="B8152" t="s">
        <v>114</v>
      </c>
      <c r="C8152" t="s">
        <v>282</v>
      </c>
      <c r="D8152" t="s">
        <v>115</v>
      </c>
      <c r="E8152" t="s">
        <v>19</v>
      </c>
      <c r="F8152">
        <v>64</v>
      </c>
      <c r="G8152">
        <v>63</v>
      </c>
      <c r="H8152">
        <v>0</v>
      </c>
      <c r="I8152">
        <v>0</v>
      </c>
      <c r="J8152">
        <v>3</v>
      </c>
      <c r="K8152">
        <v>2</v>
      </c>
      <c r="L8152" t="s">
        <v>28</v>
      </c>
      <c r="M8152" t="s">
        <v>226</v>
      </c>
      <c r="N8152" t="s">
        <v>114</v>
      </c>
      <c r="O8152" t="s">
        <v>22</v>
      </c>
      <c r="P8152" t="s">
        <v>23</v>
      </c>
      <c r="Q8152" t="s">
        <v>24</v>
      </c>
    </row>
    <row r="8153" spans="1:17" x14ac:dyDescent="0.2">
      <c r="A8153" s="2">
        <v>38178</v>
      </c>
      <c r="B8153" t="s">
        <v>18</v>
      </c>
      <c r="C8153" t="s">
        <v>31</v>
      </c>
      <c r="D8153" t="s">
        <v>19</v>
      </c>
      <c r="E8153" t="s">
        <v>19</v>
      </c>
      <c r="F8153">
        <v>32</v>
      </c>
      <c r="G8153">
        <v>37</v>
      </c>
      <c r="H8153">
        <v>0</v>
      </c>
      <c r="I8153">
        <v>0</v>
      </c>
      <c r="J8153">
        <v>2</v>
      </c>
      <c r="K8153">
        <v>1</v>
      </c>
      <c r="L8153" t="s">
        <v>507</v>
      </c>
      <c r="M8153" t="s">
        <v>1148</v>
      </c>
      <c r="N8153" t="s">
        <v>42</v>
      </c>
      <c r="O8153" t="s">
        <v>122</v>
      </c>
      <c r="P8153" t="s">
        <v>23</v>
      </c>
      <c r="Q8153" t="s">
        <v>24</v>
      </c>
    </row>
    <row r="8154" spans="1:17" x14ac:dyDescent="0.2">
      <c r="A8154" s="2">
        <v>38179</v>
      </c>
      <c r="B8154" t="s">
        <v>25</v>
      </c>
      <c r="C8154" t="s">
        <v>131</v>
      </c>
      <c r="D8154" t="s">
        <v>19</v>
      </c>
      <c r="E8154" t="s">
        <v>27</v>
      </c>
      <c r="F8154">
        <v>1</v>
      </c>
      <c r="G8154">
        <v>29</v>
      </c>
      <c r="H8154">
        <v>0</v>
      </c>
      <c r="I8154">
        <v>0</v>
      </c>
      <c r="J8154">
        <v>4</v>
      </c>
      <c r="K8154">
        <v>1</v>
      </c>
      <c r="L8154" t="s">
        <v>507</v>
      </c>
      <c r="M8154" t="s">
        <v>641</v>
      </c>
      <c r="N8154" t="s">
        <v>42</v>
      </c>
      <c r="O8154" t="s">
        <v>122</v>
      </c>
      <c r="P8154" t="s">
        <v>23</v>
      </c>
      <c r="Q8154" t="s">
        <v>24</v>
      </c>
    </row>
    <row r="8155" spans="1:17" x14ac:dyDescent="0.2">
      <c r="A8155" s="2">
        <v>38179</v>
      </c>
      <c r="B8155" t="s">
        <v>38</v>
      </c>
      <c r="C8155" t="s">
        <v>107</v>
      </c>
      <c r="D8155" t="s">
        <v>19</v>
      </c>
      <c r="E8155" t="s">
        <v>19</v>
      </c>
      <c r="F8155">
        <v>29</v>
      </c>
      <c r="G8155">
        <v>66</v>
      </c>
      <c r="H8155">
        <v>0</v>
      </c>
      <c r="I8155">
        <v>0</v>
      </c>
      <c r="J8155">
        <v>1</v>
      </c>
      <c r="K8155">
        <v>1</v>
      </c>
      <c r="L8155" t="s">
        <v>507</v>
      </c>
      <c r="M8155" t="s">
        <v>641</v>
      </c>
      <c r="N8155" t="s">
        <v>42</v>
      </c>
      <c r="O8155" t="s">
        <v>122</v>
      </c>
      <c r="P8155" t="s">
        <v>23</v>
      </c>
      <c r="Q8155" t="s">
        <v>30</v>
      </c>
    </row>
    <row r="8156" spans="1:17" x14ac:dyDescent="0.2">
      <c r="A8156" s="2">
        <v>38179</v>
      </c>
      <c r="B8156" t="s">
        <v>77</v>
      </c>
      <c r="C8156" t="s">
        <v>90</v>
      </c>
      <c r="D8156" t="s">
        <v>27</v>
      </c>
      <c r="E8156" t="s">
        <v>50</v>
      </c>
      <c r="F8156">
        <v>7</v>
      </c>
      <c r="G8156">
        <v>27</v>
      </c>
      <c r="H8156">
        <v>0</v>
      </c>
      <c r="I8156">
        <v>0</v>
      </c>
      <c r="J8156">
        <v>1</v>
      </c>
      <c r="K8156">
        <v>1</v>
      </c>
      <c r="L8156" t="s">
        <v>28</v>
      </c>
      <c r="M8156" t="s">
        <v>348</v>
      </c>
      <c r="N8156" t="s">
        <v>77</v>
      </c>
      <c r="O8156" t="s">
        <v>22</v>
      </c>
      <c r="P8156" t="s">
        <v>23</v>
      </c>
      <c r="Q8156" t="s">
        <v>30</v>
      </c>
    </row>
    <row r="8157" spans="1:17" x14ac:dyDescent="0.2">
      <c r="A8157" s="2">
        <v>38180</v>
      </c>
      <c r="B8157" t="s">
        <v>391</v>
      </c>
      <c r="C8157" t="s">
        <v>443</v>
      </c>
      <c r="D8157" t="s">
        <v>115</v>
      </c>
      <c r="E8157" t="s">
        <v>115</v>
      </c>
      <c r="F8157">
        <v>122</v>
      </c>
      <c r="G8157">
        <v>117</v>
      </c>
      <c r="H8157">
        <v>0</v>
      </c>
      <c r="I8157">
        <v>0</v>
      </c>
      <c r="J8157">
        <v>2</v>
      </c>
      <c r="K8157">
        <v>0</v>
      </c>
      <c r="L8157" t="s">
        <v>28</v>
      </c>
      <c r="M8157" t="s">
        <v>392</v>
      </c>
      <c r="N8157" t="s">
        <v>391</v>
      </c>
      <c r="O8157" t="s">
        <v>22</v>
      </c>
      <c r="P8157" t="s">
        <v>23</v>
      </c>
      <c r="Q8157" t="s">
        <v>24</v>
      </c>
    </row>
    <row r="8158" spans="1:17" x14ac:dyDescent="0.2">
      <c r="A8158" s="2">
        <v>38180</v>
      </c>
      <c r="B8158" t="s">
        <v>42</v>
      </c>
      <c r="C8158" t="s">
        <v>43</v>
      </c>
      <c r="D8158" t="s">
        <v>19</v>
      </c>
      <c r="E8158" t="s">
        <v>19</v>
      </c>
      <c r="F8158">
        <v>75</v>
      </c>
      <c r="G8158">
        <v>36</v>
      </c>
      <c r="H8158">
        <v>0</v>
      </c>
      <c r="I8158">
        <v>0</v>
      </c>
      <c r="J8158">
        <v>2</v>
      </c>
      <c r="K8158">
        <v>2</v>
      </c>
      <c r="L8158" t="s">
        <v>507</v>
      </c>
      <c r="M8158" t="s">
        <v>1150</v>
      </c>
      <c r="N8158" t="s">
        <v>42</v>
      </c>
      <c r="O8158" t="s">
        <v>22</v>
      </c>
      <c r="P8158" t="s">
        <v>23</v>
      </c>
      <c r="Q8158" t="s">
        <v>30</v>
      </c>
    </row>
    <row r="8159" spans="1:17" x14ac:dyDescent="0.2">
      <c r="A8159" s="2">
        <v>38180</v>
      </c>
      <c r="B8159" t="s">
        <v>32</v>
      </c>
      <c r="C8159" t="s">
        <v>17</v>
      </c>
      <c r="D8159" t="s">
        <v>19</v>
      </c>
      <c r="E8159" t="s">
        <v>19</v>
      </c>
      <c r="F8159">
        <v>50</v>
      </c>
      <c r="G8159">
        <v>99</v>
      </c>
      <c r="H8159">
        <v>0</v>
      </c>
      <c r="I8159">
        <v>0</v>
      </c>
      <c r="J8159">
        <v>1</v>
      </c>
      <c r="K8159">
        <v>1</v>
      </c>
      <c r="L8159" t="s">
        <v>507</v>
      </c>
      <c r="M8159" t="s">
        <v>1150</v>
      </c>
      <c r="N8159" t="s">
        <v>42</v>
      </c>
      <c r="O8159" t="s">
        <v>122</v>
      </c>
      <c r="P8159" t="s">
        <v>23</v>
      </c>
      <c r="Q8159" t="s">
        <v>30</v>
      </c>
    </row>
    <row r="8160" spans="1:17" x14ac:dyDescent="0.2">
      <c r="A8160" s="2">
        <v>38181</v>
      </c>
      <c r="B8160" t="s">
        <v>39</v>
      </c>
      <c r="C8160" t="s">
        <v>18</v>
      </c>
      <c r="D8160" t="s">
        <v>19</v>
      </c>
      <c r="E8160" t="s">
        <v>19</v>
      </c>
      <c r="F8160">
        <v>11</v>
      </c>
      <c r="G8160">
        <v>32</v>
      </c>
      <c r="H8160">
        <v>0</v>
      </c>
      <c r="I8160">
        <v>0</v>
      </c>
      <c r="J8160">
        <v>4</v>
      </c>
      <c r="K8160">
        <v>2</v>
      </c>
      <c r="L8160" t="s">
        <v>507</v>
      </c>
      <c r="M8160" t="s">
        <v>1151</v>
      </c>
      <c r="N8160" t="s">
        <v>42</v>
      </c>
      <c r="O8160" t="s">
        <v>122</v>
      </c>
      <c r="P8160" t="s">
        <v>23</v>
      </c>
      <c r="Q8160" t="s">
        <v>24</v>
      </c>
    </row>
    <row r="8161" spans="1:17" x14ac:dyDescent="0.2">
      <c r="A8161" s="2">
        <v>38181</v>
      </c>
      <c r="B8161" t="s">
        <v>26</v>
      </c>
      <c r="C8161" t="s">
        <v>31</v>
      </c>
      <c r="D8161" t="s">
        <v>27</v>
      </c>
      <c r="E8161" t="s">
        <v>19</v>
      </c>
      <c r="F8161">
        <v>6</v>
      </c>
      <c r="G8161">
        <v>37</v>
      </c>
      <c r="H8161">
        <v>0</v>
      </c>
      <c r="I8161">
        <v>0</v>
      </c>
      <c r="J8161">
        <v>2</v>
      </c>
      <c r="K8161">
        <v>1</v>
      </c>
      <c r="L8161" t="s">
        <v>507</v>
      </c>
      <c r="M8161" t="s">
        <v>1151</v>
      </c>
      <c r="N8161" t="s">
        <v>42</v>
      </c>
      <c r="O8161" t="s">
        <v>122</v>
      </c>
      <c r="P8161" t="s">
        <v>23</v>
      </c>
      <c r="Q8161" t="s">
        <v>24</v>
      </c>
    </row>
    <row r="8162" spans="1:17" x14ac:dyDescent="0.2">
      <c r="A8162" s="2">
        <v>38182</v>
      </c>
      <c r="B8162" t="s">
        <v>25</v>
      </c>
      <c r="C8162" t="s">
        <v>38</v>
      </c>
      <c r="D8162" t="s">
        <v>19</v>
      </c>
      <c r="E8162" t="s">
        <v>19</v>
      </c>
      <c r="F8162">
        <v>1</v>
      </c>
      <c r="G8162">
        <v>29</v>
      </c>
      <c r="H8162">
        <v>0</v>
      </c>
      <c r="I8162">
        <v>0</v>
      </c>
      <c r="J8162">
        <v>1</v>
      </c>
      <c r="K8162">
        <v>2</v>
      </c>
      <c r="L8162" t="s">
        <v>507</v>
      </c>
      <c r="M8162" t="s">
        <v>641</v>
      </c>
      <c r="N8162" t="s">
        <v>42</v>
      </c>
      <c r="O8162" t="s">
        <v>122</v>
      </c>
      <c r="P8162" t="s">
        <v>23</v>
      </c>
      <c r="Q8162" t="s">
        <v>41</v>
      </c>
    </row>
    <row r="8163" spans="1:17" x14ac:dyDescent="0.2">
      <c r="A8163" s="2">
        <v>38182</v>
      </c>
      <c r="B8163" t="s">
        <v>131</v>
      </c>
      <c r="C8163" t="s">
        <v>107</v>
      </c>
      <c r="D8163" t="s">
        <v>27</v>
      </c>
      <c r="E8163" t="s">
        <v>19</v>
      </c>
      <c r="F8163">
        <v>29</v>
      </c>
      <c r="G8163">
        <v>66</v>
      </c>
      <c r="H8163">
        <v>0</v>
      </c>
      <c r="I8163">
        <v>0</v>
      </c>
      <c r="J8163">
        <v>2</v>
      </c>
      <c r="K8163">
        <v>1</v>
      </c>
      <c r="L8163" t="s">
        <v>507</v>
      </c>
      <c r="M8163" t="s">
        <v>1152</v>
      </c>
      <c r="N8163" t="s">
        <v>42</v>
      </c>
      <c r="O8163" t="s">
        <v>122</v>
      </c>
      <c r="P8163" t="s">
        <v>23</v>
      </c>
      <c r="Q8163" t="s">
        <v>24</v>
      </c>
    </row>
    <row r="8164" spans="1:17" x14ac:dyDescent="0.2">
      <c r="A8164" s="2">
        <v>38182</v>
      </c>
      <c r="B8164" t="s">
        <v>133</v>
      </c>
      <c r="C8164" t="s">
        <v>282</v>
      </c>
      <c r="D8164" t="s">
        <v>115</v>
      </c>
      <c r="E8164" t="s">
        <v>19</v>
      </c>
      <c r="F8164">
        <v>20</v>
      </c>
      <c r="G8164">
        <v>63</v>
      </c>
      <c r="H8164">
        <v>0</v>
      </c>
      <c r="I8164">
        <v>0</v>
      </c>
      <c r="J8164">
        <v>1</v>
      </c>
      <c r="K8164">
        <v>1</v>
      </c>
      <c r="L8164" t="s">
        <v>28</v>
      </c>
      <c r="M8164" t="s">
        <v>134</v>
      </c>
      <c r="N8164" t="s">
        <v>133</v>
      </c>
      <c r="O8164" t="s">
        <v>22</v>
      </c>
      <c r="P8164" t="s">
        <v>23</v>
      </c>
      <c r="Q8164" t="s">
        <v>30</v>
      </c>
    </row>
    <row r="8165" spans="1:17" x14ac:dyDescent="0.2">
      <c r="A8165" s="2">
        <v>38185</v>
      </c>
      <c r="B8165" t="s">
        <v>182</v>
      </c>
      <c r="C8165" t="s">
        <v>402</v>
      </c>
      <c r="D8165" t="s">
        <v>115</v>
      </c>
      <c r="E8165" t="s">
        <v>115</v>
      </c>
      <c r="F8165">
        <v>64</v>
      </c>
      <c r="G8165">
        <v>51</v>
      </c>
      <c r="H8165">
        <v>0</v>
      </c>
      <c r="I8165">
        <v>0</v>
      </c>
      <c r="J8165">
        <v>2</v>
      </c>
      <c r="K8165">
        <v>2</v>
      </c>
      <c r="L8165" t="s">
        <v>678</v>
      </c>
      <c r="M8165" t="s">
        <v>536</v>
      </c>
      <c r="N8165" t="s">
        <v>182</v>
      </c>
      <c r="O8165" t="s">
        <v>22</v>
      </c>
      <c r="P8165" t="s">
        <v>23</v>
      </c>
      <c r="Q8165" t="s">
        <v>30</v>
      </c>
    </row>
    <row r="8166" spans="1:17" x14ac:dyDescent="0.2">
      <c r="A8166" s="2">
        <v>38185</v>
      </c>
      <c r="B8166" t="s">
        <v>43</v>
      </c>
      <c r="C8166" t="s">
        <v>131</v>
      </c>
      <c r="D8166" t="s">
        <v>19</v>
      </c>
      <c r="E8166" t="s">
        <v>27</v>
      </c>
      <c r="F8166">
        <v>36</v>
      </c>
      <c r="G8166">
        <v>29</v>
      </c>
      <c r="H8166">
        <v>0</v>
      </c>
      <c r="I8166">
        <v>0</v>
      </c>
      <c r="J8166">
        <v>2</v>
      </c>
      <c r="K8166">
        <v>0</v>
      </c>
      <c r="L8166" t="s">
        <v>507</v>
      </c>
      <c r="M8166" t="s">
        <v>1150</v>
      </c>
      <c r="N8166" t="s">
        <v>42</v>
      </c>
      <c r="O8166" t="s">
        <v>122</v>
      </c>
      <c r="P8166" t="s">
        <v>23</v>
      </c>
      <c r="Q8166" t="s">
        <v>24</v>
      </c>
    </row>
    <row r="8167" spans="1:17" x14ac:dyDescent="0.2">
      <c r="A8167" s="2">
        <v>38185</v>
      </c>
      <c r="B8167" t="s">
        <v>42</v>
      </c>
      <c r="C8167" t="s">
        <v>39</v>
      </c>
      <c r="D8167" t="s">
        <v>19</v>
      </c>
      <c r="E8167" t="s">
        <v>19</v>
      </c>
      <c r="F8167">
        <v>75</v>
      </c>
      <c r="G8167">
        <v>11</v>
      </c>
      <c r="H8167">
        <v>0</v>
      </c>
      <c r="I8167">
        <v>0</v>
      </c>
      <c r="J8167">
        <v>0</v>
      </c>
      <c r="K8167">
        <v>1</v>
      </c>
      <c r="L8167" t="s">
        <v>507</v>
      </c>
      <c r="M8167" t="s">
        <v>1148</v>
      </c>
      <c r="N8167" t="s">
        <v>42</v>
      </c>
      <c r="O8167" t="s">
        <v>22</v>
      </c>
      <c r="P8167" t="s">
        <v>23</v>
      </c>
      <c r="Q8167" t="s">
        <v>41</v>
      </c>
    </row>
    <row r="8168" spans="1:17" x14ac:dyDescent="0.2">
      <c r="A8168" s="2">
        <v>38186</v>
      </c>
      <c r="B8168" t="s">
        <v>267</v>
      </c>
      <c r="C8168" t="s">
        <v>351</v>
      </c>
      <c r="D8168" t="s">
        <v>36</v>
      </c>
      <c r="E8168" t="s">
        <v>36</v>
      </c>
      <c r="F8168">
        <v>78</v>
      </c>
      <c r="G8168">
        <v>109</v>
      </c>
      <c r="H8168">
        <v>0</v>
      </c>
      <c r="I8168">
        <v>0</v>
      </c>
      <c r="J8168">
        <v>1</v>
      </c>
      <c r="K8168">
        <v>1</v>
      </c>
      <c r="L8168" t="s">
        <v>716</v>
      </c>
      <c r="M8168" t="s">
        <v>268</v>
      </c>
      <c r="N8168" t="s">
        <v>267</v>
      </c>
      <c r="O8168" t="s">
        <v>22</v>
      </c>
      <c r="P8168" t="s">
        <v>59</v>
      </c>
      <c r="Q8168" t="s">
        <v>24</v>
      </c>
    </row>
    <row r="8169" spans="1:17" x14ac:dyDescent="0.2">
      <c r="A8169" s="2">
        <v>38186</v>
      </c>
      <c r="B8169" t="s">
        <v>210</v>
      </c>
      <c r="C8169" t="s">
        <v>555</v>
      </c>
      <c r="D8169" t="s">
        <v>27</v>
      </c>
      <c r="E8169" t="s">
        <v>27</v>
      </c>
      <c r="F8169">
        <v>102</v>
      </c>
      <c r="G8169">
        <v>88</v>
      </c>
      <c r="H8169">
        <v>0</v>
      </c>
      <c r="I8169">
        <v>0</v>
      </c>
      <c r="J8169">
        <v>0</v>
      </c>
      <c r="K8169">
        <v>1</v>
      </c>
      <c r="L8169" t="s">
        <v>28</v>
      </c>
      <c r="M8169" t="s">
        <v>121</v>
      </c>
      <c r="N8169" t="s">
        <v>77</v>
      </c>
      <c r="O8169" t="s">
        <v>122</v>
      </c>
      <c r="P8169" t="s">
        <v>23</v>
      </c>
      <c r="Q8169" t="s">
        <v>41</v>
      </c>
    </row>
    <row r="8170" spans="1:17" x14ac:dyDescent="0.2">
      <c r="A8170" s="2">
        <v>38186</v>
      </c>
      <c r="B8170" t="s">
        <v>164</v>
      </c>
      <c r="C8170" t="s">
        <v>449</v>
      </c>
      <c r="D8170" t="s">
        <v>115</v>
      </c>
      <c r="E8170" t="s">
        <v>115</v>
      </c>
      <c r="F8170">
        <v>43</v>
      </c>
      <c r="G8170">
        <v>80</v>
      </c>
      <c r="H8170">
        <v>0</v>
      </c>
      <c r="I8170">
        <v>0</v>
      </c>
      <c r="J8170">
        <v>0</v>
      </c>
      <c r="K8170">
        <v>1</v>
      </c>
      <c r="L8170" t="s">
        <v>678</v>
      </c>
      <c r="M8170" t="s">
        <v>1153</v>
      </c>
      <c r="N8170" t="s">
        <v>182</v>
      </c>
      <c r="O8170" t="s">
        <v>122</v>
      </c>
      <c r="P8170" t="s">
        <v>23</v>
      </c>
      <c r="Q8170" t="s">
        <v>41</v>
      </c>
    </row>
    <row r="8171" spans="1:17" x14ac:dyDescent="0.2">
      <c r="A8171" s="2">
        <v>38186</v>
      </c>
      <c r="B8171" t="s">
        <v>26</v>
      </c>
      <c r="C8171" t="s">
        <v>25</v>
      </c>
      <c r="D8171" t="s">
        <v>27</v>
      </c>
      <c r="E8171" t="s">
        <v>19</v>
      </c>
      <c r="F8171">
        <v>6</v>
      </c>
      <c r="G8171">
        <v>1</v>
      </c>
      <c r="H8171">
        <v>0</v>
      </c>
      <c r="I8171">
        <v>0</v>
      </c>
      <c r="J8171">
        <v>0</v>
      </c>
      <c r="K8171">
        <v>4</v>
      </c>
      <c r="L8171" t="s">
        <v>507</v>
      </c>
      <c r="M8171" t="s">
        <v>1151</v>
      </c>
      <c r="N8171" t="s">
        <v>42</v>
      </c>
      <c r="O8171" t="s">
        <v>122</v>
      </c>
      <c r="P8171" t="s">
        <v>23</v>
      </c>
      <c r="Q8171" t="s">
        <v>41</v>
      </c>
    </row>
    <row r="8172" spans="1:17" x14ac:dyDescent="0.2">
      <c r="A8172" s="2">
        <v>38186</v>
      </c>
      <c r="B8172" t="s">
        <v>38</v>
      </c>
      <c r="C8172" t="s">
        <v>18</v>
      </c>
      <c r="D8172" t="s">
        <v>19</v>
      </c>
      <c r="E8172" t="s">
        <v>19</v>
      </c>
      <c r="F8172">
        <v>29</v>
      </c>
      <c r="G8172">
        <v>32</v>
      </c>
      <c r="H8172">
        <v>0</v>
      </c>
      <c r="I8172">
        <v>0</v>
      </c>
      <c r="J8172">
        <v>1</v>
      </c>
      <c r="K8172">
        <v>3</v>
      </c>
      <c r="L8172" t="s">
        <v>507</v>
      </c>
      <c r="M8172" t="s">
        <v>1152</v>
      </c>
      <c r="N8172" t="s">
        <v>42</v>
      </c>
      <c r="O8172" t="s">
        <v>122</v>
      </c>
      <c r="P8172" t="s">
        <v>23</v>
      </c>
      <c r="Q8172" t="s">
        <v>41</v>
      </c>
    </row>
    <row r="8173" spans="1:17" x14ac:dyDescent="0.2">
      <c r="A8173" s="2">
        <v>38186</v>
      </c>
      <c r="B8173" t="s">
        <v>166</v>
      </c>
      <c r="C8173" t="s">
        <v>363</v>
      </c>
      <c r="D8173" t="s">
        <v>115</v>
      </c>
      <c r="E8173" t="s">
        <v>115</v>
      </c>
      <c r="F8173">
        <v>54</v>
      </c>
      <c r="G8173">
        <v>96</v>
      </c>
      <c r="H8173">
        <v>0</v>
      </c>
      <c r="I8173">
        <v>0</v>
      </c>
      <c r="J8173">
        <v>1</v>
      </c>
      <c r="K8173">
        <v>2</v>
      </c>
      <c r="L8173" t="s">
        <v>678</v>
      </c>
      <c r="M8173" t="s">
        <v>536</v>
      </c>
      <c r="N8173" t="s">
        <v>182</v>
      </c>
      <c r="O8173" t="s">
        <v>122</v>
      </c>
      <c r="P8173" t="s">
        <v>23</v>
      </c>
      <c r="Q8173" t="s">
        <v>41</v>
      </c>
    </row>
    <row r="8174" spans="1:17" x14ac:dyDescent="0.2">
      <c r="A8174" s="2">
        <v>38186</v>
      </c>
      <c r="B8174" t="s">
        <v>113</v>
      </c>
      <c r="C8174" t="s">
        <v>583</v>
      </c>
      <c r="D8174" t="s">
        <v>115</v>
      </c>
      <c r="E8174" t="s">
        <v>115</v>
      </c>
      <c r="F8174">
        <v>21</v>
      </c>
      <c r="G8174">
        <v>93</v>
      </c>
      <c r="H8174">
        <v>0</v>
      </c>
      <c r="I8174">
        <v>0</v>
      </c>
      <c r="J8174">
        <v>2</v>
      </c>
      <c r="K8174">
        <v>2</v>
      </c>
      <c r="L8174" t="s">
        <v>678</v>
      </c>
      <c r="M8174" t="s">
        <v>1153</v>
      </c>
      <c r="N8174" t="s">
        <v>182</v>
      </c>
      <c r="O8174" t="s">
        <v>122</v>
      </c>
      <c r="P8174" t="s">
        <v>23</v>
      </c>
      <c r="Q8174" t="s">
        <v>30</v>
      </c>
    </row>
    <row r="8175" spans="1:17" x14ac:dyDescent="0.2">
      <c r="A8175" s="2">
        <v>38187</v>
      </c>
      <c r="B8175" t="s">
        <v>133</v>
      </c>
      <c r="C8175" t="s">
        <v>177</v>
      </c>
      <c r="D8175" t="s">
        <v>115</v>
      </c>
      <c r="E8175" t="s">
        <v>115</v>
      </c>
      <c r="F8175">
        <v>20</v>
      </c>
      <c r="G8175">
        <v>40</v>
      </c>
      <c r="H8175">
        <v>0</v>
      </c>
      <c r="I8175">
        <v>0</v>
      </c>
      <c r="J8175">
        <v>0</v>
      </c>
      <c r="K8175">
        <v>0</v>
      </c>
      <c r="L8175" t="s">
        <v>678</v>
      </c>
      <c r="M8175" t="s">
        <v>1154</v>
      </c>
      <c r="N8175" t="s">
        <v>182</v>
      </c>
      <c r="O8175" t="s">
        <v>122</v>
      </c>
      <c r="P8175" t="s">
        <v>23</v>
      </c>
      <c r="Q8175" t="s">
        <v>30</v>
      </c>
    </row>
    <row r="8176" spans="1:17" x14ac:dyDescent="0.2">
      <c r="A8176" s="2">
        <v>38187</v>
      </c>
      <c r="B8176" t="s">
        <v>301</v>
      </c>
      <c r="C8176" t="s">
        <v>176</v>
      </c>
      <c r="D8176" t="s">
        <v>115</v>
      </c>
      <c r="E8176" t="s">
        <v>115</v>
      </c>
      <c r="F8176">
        <v>56</v>
      </c>
      <c r="G8176">
        <v>71</v>
      </c>
      <c r="H8176">
        <v>0</v>
      </c>
      <c r="I8176">
        <v>0</v>
      </c>
      <c r="J8176">
        <v>3</v>
      </c>
      <c r="K8176">
        <v>1</v>
      </c>
      <c r="L8176" t="s">
        <v>678</v>
      </c>
      <c r="M8176" t="s">
        <v>1154</v>
      </c>
      <c r="N8176" t="s">
        <v>182</v>
      </c>
      <c r="O8176" t="s">
        <v>122</v>
      </c>
      <c r="P8176" t="s">
        <v>23</v>
      </c>
      <c r="Q8176" t="s">
        <v>24</v>
      </c>
    </row>
    <row r="8177" spans="1:17" x14ac:dyDescent="0.2">
      <c r="A8177" s="2">
        <v>38188</v>
      </c>
      <c r="B8177" t="s">
        <v>39</v>
      </c>
      <c r="C8177" t="s">
        <v>43</v>
      </c>
      <c r="D8177" t="s">
        <v>19</v>
      </c>
      <c r="E8177" t="s">
        <v>19</v>
      </c>
      <c r="F8177">
        <v>11</v>
      </c>
      <c r="G8177">
        <v>36</v>
      </c>
      <c r="H8177">
        <v>0</v>
      </c>
      <c r="I8177">
        <v>0</v>
      </c>
      <c r="J8177">
        <v>3</v>
      </c>
      <c r="K8177">
        <v>0</v>
      </c>
      <c r="L8177" t="s">
        <v>507</v>
      </c>
      <c r="M8177" t="s">
        <v>44</v>
      </c>
      <c r="N8177" t="s">
        <v>42</v>
      </c>
      <c r="O8177" t="s">
        <v>122</v>
      </c>
      <c r="P8177" t="s">
        <v>23</v>
      </c>
      <c r="Q8177" t="s">
        <v>24</v>
      </c>
    </row>
    <row r="8178" spans="1:17" x14ac:dyDescent="0.2">
      <c r="A8178" s="2">
        <v>38188</v>
      </c>
      <c r="B8178" t="s">
        <v>167</v>
      </c>
      <c r="C8178" t="s">
        <v>114</v>
      </c>
      <c r="D8178" t="s">
        <v>115</v>
      </c>
      <c r="E8178" t="s">
        <v>115</v>
      </c>
      <c r="F8178">
        <v>21</v>
      </c>
      <c r="G8178">
        <v>64</v>
      </c>
      <c r="H8178">
        <v>0</v>
      </c>
      <c r="I8178">
        <v>0</v>
      </c>
      <c r="J8178">
        <v>3</v>
      </c>
      <c r="K8178">
        <v>0</v>
      </c>
      <c r="L8178" t="s">
        <v>678</v>
      </c>
      <c r="M8178" t="s">
        <v>1147</v>
      </c>
      <c r="N8178" t="s">
        <v>182</v>
      </c>
      <c r="O8178" t="s">
        <v>122</v>
      </c>
      <c r="P8178" t="s">
        <v>23</v>
      </c>
      <c r="Q8178" t="s">
        <v>24</v>
      </c>
    </row>
    <row r="8179" spans="1:17" x14ac:dyDescent="0.2">
      <c r="A8179" s="2">
        <v>38188</v>
      </c>
      <c r="B8179" t="s">
        <v>143</v>
      </c>
      <c r="C8179" t="s">
        <v>239</v>
      </c>
      <c r="D8179" t="s">
        <v>115</v>
      </c>
      <c r="E8179" t="s">
        <v>115</v>
      </c>
      <c r="F8179">
        <v>24</v>
      </c>
      <c r="G8179">
        <v>58</v>
      </c>
      <c r="H8179">
        <v>0</v>
      </c>
      <c r="I8179">
        <v>0</v>
      </c>
      <c r="J8179">
        <v>1</v>
      </c>
      <c r="K8179">
        <v>0</v>
      </c>
      <c r="L8179" t="s">
        <v>678</v>
      </c>
      <c r="M8179" t="s">
        <v>1147</v>
      </c>
      <c r="N8179" t="s">
        <v>182</v>
      </c>
      <c r="O8179" t="s">
        <v>122</v>
      </c>
      <c r="P8179" t="s">
        <v>23</v>
      </c>
      <c r="Q8179" t="s">
        <v>24</v>
      </c>
    </row>
    <row r="8180" spans="1:17" x14ac:dyDescent="0.2">
      <c r="A8180" s="2">
        <v>38189</v>
      </c>
      <c r="B8180" t="s">
        <v>402</v>
      </c>
      <c r="C8180" t="s">
        <v>166</v>
      </c>
      <c r="D8180" t="s">
        <v>115</v>
      </c>
      <c r="E8180" t="s">
        <v>115</v>
      </c>
      <c r="F8180">
        <v>51</v>
      </c>
      <c r="G8180">
        <v>54</v>
      </c>
      <c r="H8180">
        <v>0</v>
      </c>
      <c r="I8180">
        <v>0</v>
      </c>
      <c r="J8180">
        <v>1</v>
      </c>
      <c r="K8180">
        <v>1</v>
      </c>
      <c r="L8180" t="s">
        <v>678</v>
      </c>
      <c r="M8180" t="s">
        <v>536</v>
      </c>
      <c r="N8180" t="s">
        <v>182</v>
      </c>
      <c r="O8180" t="s">
        <v>122</v>
      </c>
      <c r="P8180" t="s">
        <v>23</v>
      </c>
      <c r="Q8180" t="s">
        <v>30</v>
      </c>
    </row>
    <row r="8181" spans="1:17" x14ac:dyDescent="0.2">
      <c r="A8181" s="2">
        <v>38189</v>
      </c>
      <c r="B8181" t="s">
        <v>182</v>
      </c>
      <c r="C8181" t="s">
        <v>363</v>
      </c>
      <c r="D8181" t="s">
        <v>115</v>
      </c>
      <c r="E8181" t="s">
        <v>115</v>
      </c>
      <c r="F8181">
        <v>64</v>
      </c>
      <c r="G8181">
        <v>96</v>
      </c>
      <c r="H8181">
        <v>0</v>
      </c>
      <c r="I8181">
        <v>0</v>
      </c>
      <c r="J8181">
        <v>5</v>
      </c>
      <c r="K8181">
        <v>0</v>
      </c>
      <c r="L8181" t="s">
        <v>678</v>
      </c>
      <c r="M8181" t="s">
        <v>536</v>
      </c>
      <c r="N8181" t="s">
        <v>182</v>
      </c>
      <c r="O8181" t="s">
        <v>22</v>
      </c>
      <c r="P8181" t="s">
        <v>23</v>
      </c>
      <c r="Q8181" t="s">
        <v>24</v>
      </c>
    </row>
    <row r="8182" spans="1:17" x14ac:dyDescent="0.2">
      <c r="A8182" s="2">
        <v>38189</v>
      </c>
      <c r="B8182" t="s">
        <v>18</v>
      </c>
      <c r="C8182" t="s">
        <v>25</v>
      </c>
      <c r="D8182" t="s">
        <v>19</v>
      </c>
      <c r="E8182" t="s">
        <v>19</v>
      </c>
      <c r="F8182">
        <v>32</v>
      </c>
      <c r="G8182">
        <v>1</v>
      </c>
      <c r="H8182">
        <v>0</v>
      </c>
      <c r="I8182">
        <v>0</v>
      </c>
      <c r="J8182">
        <v>1</v>
      </c>
      <c r="K8182">
        <v>1</v>
      </c>
      <c r="L8182" t="s">
        <v>507</v>
      </c>
      <c r="M8182" t="s">
        <v>44</v>
      </c>
      <c r="N8182" t="s">
        <v>42</v>
      </c>
      <c r="O8182" t="s">
        <v>122</v>
      </c>
      <c r="P8182" t="s">
        <v>59</v>
      </c>
      <c r="Q8182" t="s">
        <v>41</v>
      </c>
    </row>
    <row r="8183" spans="1:17" x14ac:dyDescent="0.2">
      <c r="A8183" s="2">
        <v>38190</v>
      </c>
      <c r="B8183" t="s">
        <v>583</v>
      </c>
      <c r="C8183" t="s">
        <v>164</v>
      </c>
      <c r="D8183" t="s">
        <v>115</v>
      </c>
      <c r="E8183" t="s">
        <v>115</v>
      </c>
      <c r="F8183">
        <v>93</v>
      </c>
      <c r="G8183">
        <v>43</v>
      </c>
      <c r="H8183">
        <v>0</v>
      </c>
      <c r="I8183">
        <v>0</v>
      </c>
      <c r="J8183">
        <v>2</v>
      </c>
      <c r="K8183">
        <v>3</v>
      </c>
      <c r="L8183" t="s">
        <v>678</v>
      </c>
      <c r="M8183" t="s">
        <v>1153</v>
      </c>
      <c r="N8183" t="s">
        <v>182</v>
      </c>
      <c r="O8183" t="s">
        <v>122</v>
      </c>
      <c r="P8183" t="s">
        <v>23</v>
      </c>
      <c r="Q8183" t="s">
        <v>41</v>
      </c>
    </row>
    <row r="8184" spans="1:17" x14ac:dyDescent="0.2">
      <c r="A8184" s="2">
        <v>38190</v>
      </c>
      <c r="B8184" t="s">
        <v>449</v>
      </c>
      <c r="C8184" t="s">
        <v>113</v>
      </c>
      <c r="D8184" t="s">
        <v>115</v>
      </c>
      <c r="E8184" t="s">
        <v>115</v>
      </c>
      <c r="F8184">
        <v>80</v>
      </c>
      <c r="G8184">
        <v>21</v>
      </c>
      <c r="H8184">
        <v>0</v>
      </c>
      <c r="I8184">
        <v>0</v>
      </c>
      <c r="J8184">
        <v>1</v>
      </c>
      <c r="K8184">
        <v>0</v>
      </c>
      <c r="L8184" t="s">
        <v>678</v>
      </c>
      <c r="M8184" t="s">
        <v>1153</v>
      </c>
      <c r="N8184" t="s">
        <v>182</v>
      </c>
      <c r="O8184" t="s">
        <v>122</v>
      </c>
      <c r="P8184" t="s">
        <v>23</v>
      </c>
      <c r="Q8184" t="s">
        <v>24</v>
      </c>
    </row>
    <row r="8185" spans="1:17" x14ac:dyDescent="0.2">
      <c r="A8185" s="2">
        <v>38191</v>
      </c>
      <c r="B8185" t="s">
        <v>177</v>
      </c>
      <c r="C8185" t="s">
        <v>301</v>
      </c>
      <c r="D8185" t="s">
        <v>115</v>
      </c>
      <c r="E8185" t="s">
        <v>115</v>
      </c>
      <c r="F8185">
        <v>40</v>
      </c>
      <c r="G8185">
        <v>56</v>
      </c>
      <c r="H8185">
        <v>0</v>
      </c>
      <c r="I8185">
        <v>0</v>
      </c>
      <c r="J8185">
        <v>2</v>
      </c>
      <c r="K8185">
        <v>0</v>
      </c>
      <c r="L8185" t="s">
        <v>678</v>
      </c>
      <c r="M8185" t="s">
        <v>1154</v>
      </c>
      <c r="N8185" t="s">
        <v>182</v>
      </c>
      <c r="O8185" t="s">
        <v>122</v>
      </c>
      <c r="P8185" t="s">
        <v>23</v>
      </c>
      <c r="Q8185" t="s">
        <v>24</v>
      </c>
    </row>
    <row r="8186" spans="1:17" x14ac:dyDescent="0.2">
      <c r="A8186" s="2">
        <v>38191</v>
      </c>
      <c r="B8186" t="s">
        <v>531</v>
      </c>
      <c r="C8186" t="s">
        <v>555</v>
      </c>
      <c r="D8186" t="s">
        <v>27</v>
      </c>
      <c r="E8186" t="s">
        <v>27</v>
      </c>
      <c r="F8186">
        <v>106</v>
      </c>
      <c r="G8186">
        <v>88</v>
      </c>
      <c r="H8186">
        <v>0</v>
      </c>
      <c r="I8186">
        <v>0</v>
      </c>
      <c r="J8186">
        <v>1</v>
      </c>
      <c r="K8186">
        <v>1</v>
      </c>
      <c r="L8186" t="s">
        <v>28</v>
      </c>
      <c r="M8186" t="s">
        <v>534</v>
      </c>
      <c r="N8186" t="s">
        <v>531</v>
      </c>
      <c r="O8186" t="s">
        <v>22</v>
      </c>
      <c r="P8186" t="s">
        <v>23</v>
      </c>
      <c r="Q8186" t="s">
        <v>30</v>
      </c>
    </row>
    <row r="8187" spans="1:17" x14ac:dyDescent="0.2">
      <c r="A8187" s="2">
        <v>38191</v>
      </c>
      <c r="B8187" t="s">
        <v>176</v>
      </c>
      <c r="C8187" t="s">
        <v>133</v>
      </c>
      <c r="D8187" t="s">
        <v>115</v>
      </c>
      <c r="E8187" t="s">
        <v>115</v>
      </c>
      <c r="F8187">
        <v>71</v>
      </c>
      <c r="G8187">
        <v>20</v>
      </c>
      <c r="H8187">
        <v>0</v>
      </c>
      <c r="I8187">
        <v>0</v>
      </c>
      <c r="J8187">
        <v>0</v>
      </c>
      <c r="K8187">
        <v>2</v>
      </c>
      <c r="L8187" t="s">
        <v>678</v>
      </c>
      <c r="M8187" t="s">
        <v>1154</v>
      </c>
      <c r="N8187" t="s">
        <v>182</v>
      </c>
      <c r="O8187" t="s">
        <v>122</v>
      </c>
      <c r="P8187" t="s">
        <v>23</v>
      </c>
      <c r="Q8187" t="s">
        <v>41</v>
      </c>
    </row>
    <row r="8188" spans="1:17" x14ac:dyDescent="0.2">
      <c r="A8188" s="2">
        <v>38192</v>
      </c>
      <c r="B8188" t="s">
        <v>43</v>
      </c>
      <c r="C8188" t="s">
        <v>18</v>
      </c>
      <c r="D8188" t="s">
        <v>19</v>
      </c>
      <c r="E8188" t="s">
        <v>19</v>
      </c>
      <c r="F8188">
        <v>36</v>
      </c>
      <c r="G8188">
        <v>32</v>
      </c>
      <c r="H8188">
        <v>0</v>
      </c>
      <c r="I8188">
        <v>0</v>
      </c>
      <c r="J8188">
        <v>1</v>
      </c>
      <c r="K8188">
        <v>2</v>
      </c>
      <c r="L8188" t="s">
        <v>507</v>
      </c>
      <c r="M8188" t="s">
        <v>1155</v>
      </c>
      <c r="N8188" t="s">
        <v>42</v>
      </c>
      <c r="O8188" t="s">
        <v>122</v>
      </c>
      <c r="P8188" t="s">
        <v>23</v>
      </c>
      <c r="Q8188" t="s">
        <v>41</v>
      </c>
    </row>
    <row r="8189" spans="1:17" x14ac:dyDescent="0.2">
      <c r="A8189" s="2">
        <v>38192</v>
      </c>
      <c r="B8189" t="s">
        <v>239</v>
      </c>
      <c r="C8189" t="s">
        <v>167</v>
      </c>
      <c r="D8189" t="s">
        <v>115</v>
      </c>
      <c r="E8189" t="s">
        <v>115</v>
      </c>
      <c r="F8189">
        <v>58</v>
      </c>
      <c r="G8189">
        <v>21</v>
      </c>
      <c r="H8189">
        <v>0</v>
      </c>
      <c r="I8189">
        <v>0</v>
      </c>
      <c r="J8189">
        <v>2</v>
      </c>
      <c r="K8189">
        <v>2</v>
      </c>
      <c r="L8189" t="s">
        <v>678</v>
      </c>
      <c r="M8189" t="s">
        <v>1147</v>
      </c>
      <c r="N8189" t="s">
        <v>182</v>
      </c>
      <c r="O8189" t="s">
        <v>122</v>
      </c>
      <c r="P8189" t="s">
        <v>23</v>
      </c>
      <c r="Q8189" t="s">
        <v>30</v>
      </c>
    </row>
    <row r="8190" spans="1:17" x14ac:dyDescent="0.2">
      <c r="A8190" s="2">
        <v>38192</v>
      </c>
      <c r="B8190" t="s">
        <v>114</v>
      </c>
      <c r="C8190" t="s">
        <v>143</v>
      </c>
      <c r="D8190" t="s">
        <v>115</v>
      </c>
      <c r="E8190" t="s">
        <v>115</v>
      </c>
      <c r="F8190">
        <v>64</v>
      </c>
      <c r="G8190">
        <v>24</v>
      </c>
      <c r="H8190">
        <v>0</v>
      </c>
      <c r="I8190">
        <v>0</v>
      </c>
      <c r="J8190">
        <v>1</v>
      </c>
      <c r="K8190">
        <v>4</v>
      </c>
      <c r="L8190" t="s">
        <v>678</v>
      </c>
      <c r="M8190" t="s">
        <v>1147</v>
      </c>
      <c r="N8190" t="s">
        <v>182</v>
      </c>
      <c r="O8190" t="s">
        <v>122</v>
      </c>
      <c r="P8190" t="s">
        <v>23</v>
      </c>
      <c r="Q8190" t="s">
        <v>41</v>
      </c>
    </row>
    <row r="8191" spans="1:17" x14ac:dyDescent="0.2">
      <c r="A8191" s="2">
        <v>38193</v>
      </c>
      <c r="B8191" t="s">
        <v>39</v>
      </c>
      <c r="C8191" t="s">
        <v>25</v>
      </c>
      <c r="D8191" t="s">
        <v>19</v>
      </c>
      <c r="E8191" t="s">
        <v>19</v>
      </c>
      <c r="F8191">
        <v>11</v>
      </c>
      <c r="G8191">
        <v>1</v>
      </c>
      <c r="H8191">
        <v>0</v>
      </c>
      <c r="I8191">
        <v>0</v>
      </c>
      <c r="J8191">
        <v>2</v>
      </c>
      <c r="K8191">
        <v>2</v>
      </c>
      <c r="L8191" t="s">
        <v>507</v>
      </c>
      <c r="M8191" t="s">
        <v>44</v>
      </c>
      <c r="N8191" t="s">
        <v>42</v>
      </c>
      <c r="O8191" t="s">
        <v>122</v>
      </c>
      <c r="P8191" t="s">
        <v>59</v>
      </c>
      <c r="Q8191" t="s">
        <v>41</v>
      </c>
    </row>
    <row r="8192" spans="1:17" x14ac:dyDescent="0.2">
      <c r="A8192" s="2">
        <v>38193</v>
      </c>
      <c r="B8192" t="s">
        <v>402</v>
      </c>
      <c r="C8192" t="s">
        <v>363</v>
      </c>
      <c r="D8192" t="s">
        <v>115</v>
      </c>
      <c r="E8192" t="s">
        <v>115</v>
      </c>
      <c r="F8192">
        <v>51</v>
      </c>
      <c r="G8192">
        <v>96</v>
      </c>
      <c r="H8192">
        <v>0</v>
      </c>
      <c r="I8192">
        <v>0</v>
      </c>
      <c r="J8192">
        <v>3</v>
      </c>
      <c r="K8192">
        <v>1</v>
      </c>
      <c r="L8192" t="s">
        <v>678</v>
      </c>
      <c r="M8192" t="s">
        <v>1154</v>
      </c>
      <c r="N8192" t="s">
        <v>182</v>
      </c>
      <c r="O8192" t="s">
        <v>122</v>
      </c>
      <c r="P8192" t="s">
        <v>23</v>
      </c>
      <c r="Q8192" t="s">
        <v>24</v>
      </c>
    </row>
    <row r="8193" spans="1:17" x14ac:dyDescent="0.2">
      <c r="A8193" s="2">
        <v>38193</v>
      </c>
      <c r="B8193" t="s">
        <v>182</v>
      </c>
      <c r="C8193" t="s">
        <v>166</v>
      </c>
      <c r="D8193" t="s">
        <v>115</v>
      </c>
      <c r="E8193" t="s">
        <v>115</v>
      </c>
      <c r="F8193">
        <v>64</v>
      </c>
      <c r="G8193">
        <v>54</v>
      </c>
      <c r="H8193">
        <v>0</v>
      </c>
      <c r="I8193">
        <v>0</v>
      </c>
      <c r="J8193">
        <v>1</v>
      </c>
      <c r="K8193">
        <v>0</v>
      </c>
      <c r="L8193" t="s">
        <v>678</v>
      </c>
      <c r="M8193" t="s">
        <v>536</v>
      </c>
      <c r="N8193" t="s">
        <v>182</v>
      </c>
      <c r="O8193" t="s">
        <v>22</v>
      </c>
      <c r="P8193" t="s">
        <v>23</v>
      </c>
      <c r="Q8193" t="s">
        <v>24</v>
      </c>
    </row>
    <row r="8194" spans="1:17" x14ac:dyDescent="0.2">
      <c r="A8194" s="2">
        <v>38194</v>
      </c>
      <c r="B8194" t="s">
        <v>113</v>
      </c>
      <c r="C8194" t="s">
        <v>164</v>
      </c>
      <c r="D8194" t="s">
        <v>115</v>
      </c>
      <c r="E8194" t="s">
        <v>115</v>
      </c>
      <c r="F8194">
        <v>21</v>
      </c>
      <c r="G8194">
        <v>43</v>
      </c>
      <c r="H8194">
        <v>0</v>
      </c>
      <c r="I8194">
        <v>0</v>
      </c>
      <c r="J8194">
        <v>1</v>
      </c>
      <c r="K8194">
        <v>2</v>
      </c>
      <c r="L8194" t="s">
        <v>678</v>
      </c>
      <c r="M8194" t="s">
        <v>1153</v>
      </c>
      <c r="N8194" t="s">
        <v>182</v>
      </c>
      <c r="O8194" t="s">
        <v>122</v>
      </c>
      <c r="P8194" t="s">
        <v>23</v>
      </c>
      <c r="Q8194" t="s">
        <v>41</v>
      </c>
    </row>
    <row r="8195" spans="1:17" x14ac:dyDescent="0.2">
      <c r="A8195" s="2">
        <v>38194</v>
      </c>
      <c r="B8195" t="s">
        <v>583</v>
      </c>
      <c r="C8195" t="s">
        <v>449</v>
      </c>
      <c r="D8195" t="s">
        <v>115</v>
      </c>
      <c r="E8195" t="s">
        <v>115</v>
      </c>
      <c r="F8195">
        <v>93</v>
      </c>
      <c r="G8195">
        <v>80</v>
      </c>
      <c r="H8195">
        <v>0</v>
      </c>
      <c r="I8195">
        <v>0</v>
      </c>
      <c r="J8195">
        <v>0</v>
      </c>
      <c r="K8195">
        <v>1</v>
      </c>
      <c r="L8195" t="s">
        <v>678</v>
      </c>
      <c r="M8195" t="s">
        <v>1147</v>
      </c>
      <c r="N8195" t="s">
        <v>182</v>
      </c>
      <c r="O8195" t="s">
        <v>122</v>
      </c>
      <c r="P8195" t="s">
        <v>23</v>
      </c>
      <c r="Q8195" t="s">
        <v>41</v>
      </c>
    </row>
    <row r="8196" spans="1:17" x14ac:dyDescent="0.2">
      <c r="A8196" s="2">
        <v>38195</v>
      </c>
      <c r="B8196" t="s">
        <v>177</v>
      </c>
      <c r="C8196" t="s">
        <v>176</v>
      </c>
      <c r="D8196" t="s">
        <v>115</v>
      </c>
      <c r="E8196" t="s">
        <v>115</v>
      </c>
      <c r="F8196">
        <v>40</v>
      </c>
      <c r="G8196">
        <v>71</v>
      </c>
      <c r="H8196">
        <v>0</v>
      </c>
      <c r="I8196">
        <v>0</v>
      </c>
      <c r="J8196">
        <v>0</v>
      </c>
      <c r="K8196">
        <v>0</v>
      </c>
      <c r="L8196" t="s">
        <v>678</v>
      </c>
      <c r="M8196" t="s">
        <v>536</v>
      </c>
      <c r="N8196" t="s">
        <v>182</v>
      </c>
      <c r="O8196" t="s">
        <v>122</v>
      </c>
      <c r="P8196" t="s">
        <v>23</v>
      </c>
      <c r="Q8196" t="s">
        <v>30</v>
      </c>
    </row>
    <row r="8197" spans="1:17" x14ac:dyDescent="0.2">
      <c r="A8197" s="2">
        <v>38195</v>
      </c>
      <c r="B8197" t="s">
        <v>133</v>
      </c>
      <c r="C8197" t="s">
        <v>301</v>
      </c>
      <c r="D8197" t="s">
        <v>115</v>
      </c>
      <c r="E8197" t="s">
        <v>115</v>
      </c>
      <c r="F8197">
        <v>20</v>
      </c>
      <c r="G8197">
        <v>56</v>
      </c>
      <c r="H8197">
        <v>0</v>
      </c>
      <c r="I8197">
        <v>0</v>
      </c>
      <c r="J8197">
        <v>4</v>
      </c>
      <c r="K8197">
        <v>0</v>
      </c>
      <c r="L8197" t="s">
        <v>678</v>
      </c>
      <c r="M8197" t="s">
        <v>1154</v>
      </c>
      <c r="N8197" t="s">
        <v>182</v>
      </c>
      <c r="O8197" t="s">
        <v>122</v>
      </c>
      <c r="P8197" t="s">
        <v>23</v>
      </c>
      <c r="Q8197" t="s">
        <v>24</v>
      </c>
    </row>
    <row r="8198" spans="1:17" x14ac:dyDescent="0.2">
      <c r="A8198" s="2">
        <v>38196</v>
      </c>
      <c r="B8198" t="s">
        <v>304</v>
      </c>
      <c r="C8198" t="s">
        <v>531</v>
      </c>
      <c r="D8198" t="s">
        <v>27</v>
      </c>
      <c r="E8198" t="s">
        <v>27</v>
      </c>
      <c r="F8198">
        <v>54</v>
      </c>
      <c r="G8198">
        <v>106</v>
      </c>
      <c r="H8198">
        <v>0</v>
      </c>
      <c r="I8198">
        <v>0</v>
      </c>
      <c r="J8198">
        <v>0</v>
      </c>
      <c r="K8198">
        <v>0</v>
      </c>
      <c r="L8198" t="s">
        <v>28</v>
      </c>
      <c r="M8198" t="s">
        <v>636</v>
      </c>
      <c r="N8198" t="s">
        <v>304</v>
      </c>
      <c r="O8198" t="s">
        <v>22</v>
      </c>
      <c r="P8198" t="s">
        <v>23</v>
      </c>
      <c r="Q8198" t="s">
        <v>30</v>
      </c>
    </row>
    <row r="8199" spans="1:17" x14ac:dyDescent="0.2">
      <c r="A8199" s="2">
        <v>38196</v>
      </c>
      <c r="B8199" t="s">
        <v>143</v>
      </c>
      <c r="C8199" t="s">
        <v>167</v>
      </c>
      <c r="D8199" t="s">
        <v>115</v>
      </c>
      <c r="E8199" t="s">
        <v>115</v>
      </c>
      <c r="F8199">
        <v>24</v>
      </c>
      <c r="G8199">
        <v>21</v>
      </c>
      <c r="H8199">
        <v>0</v>
      </c>
      <c r="I8199">
        <v>0</v>
      </c>
      <c r="J8199">
        <v>0</v>
      </c>
      <c r="K8199">
        <v>0</v>
      </c>
      <c r="L8199" t="s">
        <v>678</v>
      </c>
      <c r="M8199" t="s">
        <v>1147</v>
      </c>
      <c r="N8199" t="s">
        <v>182</v>
      </c>
      <c r="O8199" t="s">
        <v>122</v>
      </c>
      <c r="P8199" t="s">
        <v>23</v>
      </c>
      <c r="Q8199" t="s">
        <v>30</v>
      </c>
    </row>
    <row r="8200" spans="1:17" x14ac:dyDescent="0.2">
      <c r="A8200" s="2">
        <v>38196</v>
      </c>
      <c r="B8200" t="s">
        <v>239</v>
      </c>
      <c r="C8200" t="s">
        <v>114</v>
      </c>
      <c r="D8200" t="s">
        <v>115</v>
      </c>
      <c r="E8200" t="s">
        <v>115</v>
      </c>
      <c r="F8200">
        <v>58</v>
      </c>
      <c r="G8200">
        <v>64</v>
      </c>
      <c r="H8200">
        <v>0</v>
      </c>
      <c r="I8200">
        <v>0</v>
      </c>
      <c r="J8200">
        <v>2</v>
      </c>
      <c r="K8200">
        <v>0</v>
      </c>
      <c r="L8200" t="s">
        <v>678</v>
      </c>
      <c r="M8200" t="s">
        <v>1153</v>
      </c>
      <c r="N8200" t="s">
        <v>182</v>
      </c>
      <c r="O8200" t="s">
        <v>122</v>
      </c>
      <c r="P8200" t="s">
        <v>23</v>
      </c>
      <c r="Q8200" t="s">
        <v>24</v>
      </c>
    </row>
    <row r="8201" spans="1:17" x14ac:dyDescent="0.2">
      <c r="A8201" s="2">
        <v>38198</v>
      </c>
      <c r="B8201" t="s">
        <v>182</v>
      </c>
      <c r="C8201" t="s">
        <v>164</v>
      </c>
      <c r="D8201" t="s">
        <v>115</v>
      </c>
      <c r="E8201" t="s">
        <v>115</v>
      </c>
      <c r="F8201">
        <v>64</v>
      </c>
      <c r="G8201">
        <v>43</v>
      </c>
      <c r="H8201">
        <v>0</v>
      </c>
      <c r="I8201">
        <v>0</v>
      </c>
      <c r="J8201">
        <v>3</v>
      </c>
      <c r="K8201">
        <v>0</v>
      </c>
      <c r="L8201" t="s">
        <v>678</v>
      </c>
      <c r="M8201" t="s">
        <v>536</v>
      </c>
      <c r="N8201" t="s">
        <v>182</v>
      </c>
      <c r="O8201" t="s">
        <v>22</v>
      </c>
      <c r="P8201" t="s">
        <v>23</v>
      </c>
      <c r="Q8201" t="s">
        <v>24</v>
      </c>
    </row>
    <row r="8202" spans="1:17" x14ac:dyDescent="0.2">
      <c r="A8202" s="2">
        <v>38198</v>
      </c>
      <c r="B8202" t="s">
        <v>449</v>
      </c>
      <c r="C8202" t="s">
        <v>402</v>
      </c>
      <c r="D8202" t="s">
        <v>115</v>
      </c>
      <c r="E8202" t="s">
        <v>115</v>
      </c>
      <c r="F8202">
        <v>80</v>
      </c>
      <c r="G8202">
        <v>51</v>
      </c>
      <c r="H8202">
        <v>0</v>
      </c>
      <c r="I8202">
        <v>0</v>
      </c>
      <c r="J8202">
        <v>2</v>
      </c>
      <c r="K8202">
        <v>2</v>
      </c>
      <c r="L8202" t="s">
        <v>678</v>
      </c>
      <c r="M8202" t="s">
        <v>1153</v>
      </c>
      <c r="N8202" t="s">
        <v>182</v>
      </c>
      <c r="O8202" t="s">
        <v>122</v>
      </c>
      <c r="P8202" t="s">
        <v>59</v>
      </c>
      <c r="Q8202" t="s">
        <v>41</v>
      </c>
    </row>
    <row r="8203" spans="1:17" x14ac:dyDescent="0.2">
      <c r="A8203" s="2">
        <v>38199</v>
      </c>
      <c r="B8203" t="s">
        <v>143</v>
      </c>
      <c r="C8203" t="s">
        <v>177</v>
      </c>
      <c r="D8203" t="s">
        <v>115</v>
      </c>
      <c r="E8203" t="s">
        <v>115</v>
      </c>
      <c r="F8203">
        <v>24</v>
      </c>
      <c r="G8203">
        <v>40</v>
      </c>
      <c r="H8203">
        <v>0</v>
      </c>
      <c r="I8203">
        <v>0</v>
      </c>
      <c r="J8203">
        <v>1</v>
      </c>
      <c r="K8203">
        <v>1</v>
      </c>
      <c r="L8203" t="s">
        <v>678</v>
      </c>
      <c r="M8203" t="s">
        <v>1147</v>
      </c>
      <c r="N8203" t="s">
        <v>182</v>
      </c>
      <c r="O8203" t="s">
        <v>122</v>
      </c>
      <c r="P8203" t="s">
        <v>59</v>
      </c>
      <c r="Q8203" t="s">
        <v>24</v>
      </c>
    </row>
    <row r="8204" spans="1:17" x14ac:dyDescent="0.2">
      <c r="A8204" s="2">
        <v>38199</v>
      </c>
      <c r="B8204" t="s">
        <v>133</v>
      </c>
      <c r="C8204" t="s">
        <v>167</v>
      </c>
      <c r="D8204" t="s">
        <v>115</v>
      </c>
      <c r="E8204" t="s">
        <v>115</v>
      </c>
      <c r="F8204">
        <v>20</v>
      </c>
      <c r="G8204">
        <v>21</v>
      </c>
      <c r="H8204">
        <v>0</v>
      </c>
      <c r="I8204">
        <v>0</v>
      </c>
      <c r="J8204">
        <v>3</v>
      </c>
      <c r="K8204">
        <v>4</v>
      </c>
      <c r="L8204" t="s">
        <v>678</v>
      </c>
      <c r="M8204" t="s">
        <v>1154</v>
      </c>
      <c r="N8204" t="s">
        <v>182</v>
      </c>
      <c r="O8204" t="s">
        <v>122</v>
      </c>
      <c r="P8204" t="s">
        <v>23</v>
      </c>
      <c r="Q8204" t="s">
        <v>41</v>
      </c>
    </row>
    <row r="8205" spans="1:17" x14ac:dyDescent="0.2">
      <c r="A8205" s="2">
        <v>38199</v>
      </c>
      <c r="B8205" t="s">
        <v>138</v>
      </c>
      <c r="C8205" t="s">
        <v>404</v>
      </c>
      <c r="D8205" t="s">
        <v>36</v>
      </c>
      <c r="E8205" t="s">
        <v>36</v>
      </c>
      <c r="F8205">
        <v>74</v>
      </c>
      <c r="G8205">
        <v>122</v>
      </c>
      <c r="H8205">
        <v>0</v>
      </c>
      <c r="I8205">
        <v>0</v>
      </c>
      <c r="J8205">
        <v>3</v>
      </c>
      <c r="K8205">
        <v>1</v>
      </c>
      <c r="L8205" t="s">
        <v>716</v>
      </c>
      <c r="M8205" t="s">
        <v>139</v>
      </c>
      <c r="N8205" t="s">
        <v>138</v>
      </c>
      <c r="O8205" t="s">
        <v>22</v>
      </c>
      <c r="P8205" t="s">
        <v>23</v>
      </c>
      <c r="Q8205" t="s">
        <v>24</v>
      </c>
    </row>
    <row r="8206" spans="1:17" x14ac:dyDescent="0.2">
      <c r="A8206" s="2">
        <v>38202</v>
      </c>
      <c r="B8206" t="s">
        <v>402</v>
      </c>
      <c r="C8206" t="s">
        <v>143</v>
      </c>
      <c r="D8206" t="s">
        <v>115</v>
      </c>
      <c r="E8206" t="s">
        <v>115</v>
      </c>
      <c r="F8206">
        <v>51</v>
      </c>
      <c r="G8206">
        <v>24</v>
      </c>
      <c r="H8206">
        <v>0</v>
      </c>
      <c r="I8206">
        <v>0</v>
      </c>
      <c r="J8206">
        <v>3</v>
      </c>
      <c r="K8206">
        <v>4</v>
      </c>
      <c r="L8206" t="s">
        <v>678</v>
      </c>
      <c r="M8206" t="s">
        <v>1154</v>
      </c>
      <c r="N8206" t="s">
        <v>182</v>
      </c>
      <c r="O8206" t="s">
        <v>122</v>
      </c>
      <c r="P8206" t="s">
        <v>23</v>
      </c>
      <c r="Q8206" t="s">
        <v>41</v>
      </c>
    </row>
    <row r="8207" spans="1:17" x14ac:dyDescent="0.2">
      <c r="A8207" s="2">
        <v>38202</v>
      </c>
      <c r="B8207" t="s">
        <v>182</v>
      </c>
      <c r="C8207" t="s">
        <v>167</v>
      </c>
      <c r="D8207" t="s">
        <v>115</v>
      </c>
      <c r="E8207" t="s">
        <v>115</v>
      </c>
      <c r="F8207">
        <v>64</v>
      </c>
      <c r="G8207">
        <v>21</v>
      </c>
      <c r="H8207">
        <v>0</v>
      </c>
      <c r="I8207">
        <v>0</v>
      </c>
      <c r="J8207">
        <v>1</v>
      </c>
      <c r="K8207">
        <v>1</v>
      </c>
      <c r="L8207" t="s">
        <v>678</v>
      </c>
      <c r="M8207" t="s">
        <v>536</v>
      </c>
      <c r="N8207" t="s">
        <v>182</v>
      </c>
      <c r="O8207" t="s">
        <v>22</v>
      </c>
      <c r="P8207" t="s">
        <v>59</v>
      </c>
      <c r="Q8207" t="s">
        <v>24</v>
      </c>
    </row>
    <row r="8208" spans="1:17" x14ac:dyDescent="0.2">
      <c r="A8208" s="2">
        <v>38202</v>
      </c>
      <c r="B8208" t="s">
        <v>210</v>
      </c>
      <c r="C8208" t="s">
        <v>304</v>
      </c>
      <c r="D8208" t="s">
        <v>27</v>
      </c>
      <c r="E8208" t="s">
        <v>27</v>
      </c>
      <c r="F8208">
        <v>102</v>
      </c>
      <c r="G8208">
        <v>54</v>
      </c>
      <c r="H8208">
        <v>0</v>
      </c>
      <c r="I8208">
        <v>0</v>
      </c>
      <c r="J8208">
        <v>0</v>
      </c>
      <c r="K8208">
        <v>4</v>
      </c>
      <c r="L8208" t="s">
        <v>28</v>
      </c>
      <c r="M8208" t="s">
        <v>557</v>
      </c>
      <c r="N8208" t="s">
        <v>210</v>
      </c>
      <c r="O8208" t="s">
        <v>22</v>
      </c>
      <c r="P8208" t="s">
        <v>23</v>
      </c>
      <c r="Q8208" t="s">
        <v>41</v>
      </c>
    </row>
    <row r="8209" spans="1:17" x14ac:dyDescent="0.2">
      <c r="A8209" s="2">
        <v>38205</v>
      </c>
      <c r="B8209" t="s">
        <v>210</v>
      </c>
      <c r="C8209" t="s">
        <v>555</v>
      </c>
      <c r="D8209" t="s">
        <v>27</v>
      </c>
      <c r="E8209" t="s">
        <v>27</v>
      </c>
      <c r="F8209">
        <v>103</v>
      </c>
      <c r="G8209">
        <v>79</v>
      </c>
      <c r="H8209">
        <v>0</v>
      </c>
      <c r="I8209">
        <v>0</v>
      </c>
      <c r="J8209">
        <v>0</v>
      </c>
      <c r="K8209">
        <v>2</v>
      </c>
      <c r="L8209" t="s">
        <v>28</v>
      </c>
      <c r="M8209" t="s">
        <v>160</v>
      </c>
      <c r="N8209" t="s">
        <v>77</v>
      </c>
      <c r="O8209" t="s">
        <v>122</v>
      </c>
      <c r="P8209" t="s">
        <v>23</v>
      </c>
      <c r="Q8209" t="s">
        <v>41</v>
      </c>
    </row>
    <row r="8210" spans="1:17" x14ac:dyDescent="0.2">
      <c r="A8210" s="2">
        <v>38205</v>
      </c>
      <c r="B8210" t="s">
        <v>167</v>
      </c>
      <c r="C8210" t="s">
        <v>402</v>
      </c>
      <c r="D8210" t="s">
        <v>115</v>
      </c>
      <c r="E8210" t="s">
        <v>115</v>
      </c>
      <c r="F8210">
        <v>24</v>
      </c>
      <c r="G8210">
        <v>45</v>
      </c>
      <c r="H8210">
        <v>0</v>
      </c>
      <c r="I8210">
        <v>0</v>
      </c>
      <c r="J8210">
        <v>4</v>
      </c>
      <c r="K8210">
        <v>2</v>
      </c>
      <c r="L8210" t="s">
        <v>678</v>
      </c>
      <c r="M8210" t="s">
        <v>536</v>
      </c>
      <c r="N8210" t="s">
        <v>182</v>
      </c>
      <c r="O8210" t="s">
        <v>122</v>
      </c>
      <c r="P8210" t="s">
        <v>23</v>
      </c>
      <c r="Q8210" t="s">
        <v>24</v>
      </c>
    </row>
    <row r="8211" spans="1:17" x14ac:dyDescent="0.2">
      <c r="A8211" s="2">
        <v>38206</v>
      </c>
      <c r="B8211" t="s">
        <v>182</v>
      </c>
      <c r="C8211" t="s">
        <v>143</v>
      </c>
      <c r="D8211" t="s">
        <v>115</v>
      </c>
      <c r="E8211" t="s">
        <v>115</v>
      </c>
      <c r="F8211">
        <v>51</v>
      </c>
      <c r="G8211">
        <v>20</v>
      </c>
      <c r="H8211">
        <v>0</v>
      </c>
      <c r="I8211">
        <v>0</v>
      </c>
      <c r="J8211">
        <v>1</v>
      </c>
      <c r="K8211">
        <v>3</v>
      </c>
      <c r="L8211" t="s">
        <v>678</v>
      </c>
      <c r="M8211" t="s">
        <v>536</v>
      </c>
      <c r="N8211" t="s">
        <v>182</v>
      </c>
      <c r="O8211" t="s">
        <v>22</v>
      </c>
      <c r="P8211" t="s">
        <v>23</v>
      </c>
      <c r="Q8211" t="s">
        <v>41</v>
      </c>
    </row>
    <row r="8212" spans="1:17" x14ac:dyDescent="0.2">
      <c r="A8212" s="2">
        <v>38206</v>
      </c>
      <c r="B8212" t="s">
        <v>208</v>
      </c>
      <c r="C8212" t="s">
        <v>207</v>
      </c>
      <c r="D8212" t="s">
        <v>36</v>
      </c>
      <c r="E8212" t="s">
        <v>36</v>
      </c>
      <c r="F8212">
        <v>100</v>
      </c>
      <c r="G8212">
        <v>87</v>
      </c>
      <c r="H8212">
        <v>0</v>
      </c>
      <c r="I8212">
        <v>0</v>
      </c>
      <c r="J8212">
        <v>1</v>
      </c>
      <c r="K8212">
        <v>1</v>
      </c>
      <c r="L8212" t="s">
        <v>28</v>
      </c>
      <c r="M8212" t="s">
        <v>398</v>
      </c>
      <c r="N8212" t="s">
        <v>208</v>
      </c>
      <c r="O8212" t="s">
        <v>22</v>
      </c>
      <c r="P8212" t="s">
        <v>23</v>
      </c>
      <c r="Q8212" t="s">
        <v>30</v>
      </c>
    </row>
    <row r="8213" spans="1:17" x14ac:dyDescent="0.2">
      <c r="A8213" s="2">
        <v>38210</v>
      </c>
      <c r="B8213" t="s">
        <v>555</v>
      </c>
      <c r="C8213" t="s">
        <v>282</v>
      </c>
      <c r="D8213" t="s">
        <v>27</v>
      </c>
      <c r="E8213" t="s">
        <v>19</v>
      </c>
      <c r="F8213">
        <v>79</v>
      </c>
      <c r="G8213">
        <v>67</v>
      </c>
      <c r="H8213">
        <v>0</v>
      </c>
      <c r="I8213">
        <v>0</v>
      </c>
      <c r="J8213">
        <v>4</v>
      </c>
      <c r="K8213">
        <v>1</v>
      </c>
      <c r="L8213" t="s">
        <v>28</v>
      </c>
      <c r="M8213" t="s">
        <v>555</v>
      </c>
      <c r="N8213" t="s">
        <v>555</v>
      </c>
      <c r="O8213" t="s">
        <v>22</v>
      </c>
      <c r="P8213" t="s">
        <v>23</v>
      </c>
      <c r="Q8213" t="s">
        <v>24</v>
      </c>
    </row>
    <row r="8214" spans="1:17" x14ac:dyDescent="0.2">
      <c r="A8214" s="2">
        <v>38213</v>
      </c>
      <c r="B8214" t="s">
        <v>208</v>
      </c>
      <c r="C8214" t="s">
        <v>617</v>
      </c>
      <c r="D8214" t="s">
        <v>36</v>
      </c>
      <c r="E8214" t="s">
        <v>36</v>
      </c>
      <c r="F8214">
        <v>100</v>
      </c>
      <c r="G8214">
        <v>99</v>
      </c>
      <c r="H8214">
        <v>0</v>
      </c>
      <c r="I8214">
        <v>0</v>
      </c>
      <c r="J8214">
        <v>1</v>
      </c>
      <c r="K8214">
        <v>2</v>
      </c>
      <c r="L8214" t="s">
        <v>28</v>
      </c>
      <c r="M8214" t="s">
        <v>398</v>
      </c>
      <c r="N8214" t="s">
        <v>208</v>
      </c>
      <c r="O8214" t="s">
        <v>22</v>
      </c>
      <c r="P8214" t="s">
        <v>23</v>
      </c>
      <c r="Q8214" t="s">
        <v>41</v>
      </c>
    </row>
    <row r="8215" spans="1:17" x14ac:dyDescent="0.2">
      <c r="A8215" s="2">
        <v>38216</v>
      </c>
      <c r="B8215" t="s">
        <v>150</v>
      </c>
      <c r="C8215" t="s">
        <v>224</v>
      </c>
      <c r="D8215" t="s">
        <v>36</v>
      </c>
      <c r="E8215" t="s">
        <v>36</v>
      </c>
      <c r="F8215">
        <v>58</v>
      </c>
      <c r="G8215">
        <v>79</v>
      </c>
      <c r="H8215">
        <v>0</v>
      </c>
      <c r="I8215">
        <v>0</v>
      </c>
      <c r="J8215">
        <v>2</v>
      </c>
      <c r="K8215">
        <v>2</v>
      </c>
      <c r="L8215" t="s">
        <v>28</v>
      </c>
      <c r="M8215" t="s">
        <v>1052</v>
      </c>
      <c r="N8215" t="s">
        <v>150</v>
      </c>
      <c r="O8215" t="s">
        <v>22</v>
      </c>
      <c r="P8215" t="s">
        <v>23</v>
      </c>
      <c r="Q8215" t="s">
        <v>30</v>
      </c>
    </row>
    <row r="8216" spans="1:17" x14ac:dyDescent="0.2">
      <c r="A8216" s="2">
        <v>38217</v>
      </c>
      <c r="B8216" t="s">
        <v>69</v>
      </c>
      <c r="C8216" t="s">
        <v>129</v>
      </c>
      <c r="D8216" t="s">
        <v>50</v>
      </c>
      <c r="E8216" t="s">
        <v>50</v>
      </c>
      <c r="F8216">
        <v>89</v>
      </c>
      <c r="G8216">
        <v>13</v>
      </c>
      <c r="H8216">
        <v>0</v>
      </c>
      <c r="I8216">
        <v>0</v>
      </c>
      <c r="J8216">
        <v>1</v>
      </c>
      <c r="K8216">
        <v>3</v>
      </c>
      <c r="L8216" t="s">
        <v>28</v>
      </c>
      <c r="M8216" t="s">
        <v>71</v>
      </c>
      <c r="N8216" t="s">
        <v>69</v>
      </c>
      <c r="O8216" t="s">
        <v>22</v>
      </c>
      <c r="P8216" t="s">
        <v>23</v>
      </c>
      <c r="Q8216" t="s">
        <v>41</v>
      </c>
    </row>
    <row r="8217" spans="1:17" x14ac:dyDescent="0.2">
      <c r="A8217" s="2">
        <v>38217</v>
      </c>
      <c r="B8217" t="s">
        <v>56</v>
      </c>
      <c r="C8217" t="s">
        <v>555</v>
      </c>
      <c r="D8217" t="s">
        <v>27</v>
      </c>
      <c r="E8217" t="s">
        <v>27</v>
      </c>
      <c r="F8217">
        <v>96</v>
      </c>
      <c r="G8217">
        <v>79</v>
      </c>
      <c r="H8217">
        <v>0</v>
      </c>
      <c r="I8217">
        <v>0</v>
      </c>
      <c r="J8217">
        <v>0</v>
      </c>
      <c r="K8217">
        <v>2</v>
      </c>
      <c r="L8217" t="s">
        <v>20</v>
      </c>
      <c r="M8217" t="s">
        <v>670</v>
      </c>
      <c r="N8217" t="s">
        <v>56</v>
      </c>
      <c r="O8217" t="s">
        <v>22</v>
      </c>
      <c r="P8217" t="s">
        <v>23</v>
      </c>
      <c r="Q8217" t="s">
        <v>41</v>
      </c>
    </row>
    <row r="8218" spans="1:17" x14ac:dyDescent="0.2">
      <c r="A8218" s="2">
        <v>38217</v>
      </c>
      <c r="B8218" t="s">
        <v>890</v>
      </c>
      <c r="C8218" t="s">
        <v>111</v>
      </c>
      <c r="D8218" t="s">
        <v>36</v>
      </c>
      <c r="E8218" t="s">
        <v>36</v>
      </c>
      <c r="F8218">
        <v>71</v>
      </c>
      <c r="G8218">
        <v>46</v>
      </c>
      <c r="H8218">
        <v>0</v>
      </c>
      <c r="I8218">
        <v>0</v>
      </c>
      <c r="J8218">
        <v>0</v>
      </c>
      <c r="K8218">
        <v>3</v>
      </c>
      <c r="L8218" t="s">
        <v>28</v>
      </c>
      <c r="M8218" t="s">
        <v>1156</v>
      </c>
      <c r="N8218" t="s">
        <v>67</v>
      </c>
      <c r="O8218" t="s">
        <v>122</v>
      </c>
      <c r="P8218" t="s">
        <v>23</v>
      </c>
      <c r="Q8218" t="s">
        <v>41</v>
      </c>
    </row>
    <row r="8219" spans="1:17" x14ac:dyDescent="0.2">
      <c r="A8219" s="2">
        <v>38217</v>
      </c>
      <c r="B8219" t="s">
        <v>131</v>
      </c>
      <c r="C8219" t="s">
        <v>304</v>
      </c>
      <c r="D8219" t="s">
        <v>27</v>
      </c>
      <c r="E8219" t="s">
        <v>27</v>
      </c>
      <c r="F8219">
        <v>28</v>
      </c>
      <c r="G8219">
        <v>59</v>
      </c>
      <c r="H8219">
        <v>0</v>
      </c>
      <c r="I8219">
        <v>0</v>
      </c>
      <c r="J8219">
        <v>2</v>
      </c>
      <c r="K8219">
        <v>5</v>
      </c>
      <c r="L8219" t="s">
        <v>20</v>
      </c>
      <c r="M8219" t="s">
        <v>687</v>
      </c>
      <c r="N8219" t="s">
        <v>131</v>
      </c>
      <c r="O8219" t="s">
        <v>22</v>
      </c>
      <c r="P8219" t="s">
        <v>23</v>
      </c>
      <c r="Q8219" t="s">
        <v>41</v>
      </c>
    </row>
    <row r="8220" spans="1:17" x14ac:dyDescent="0.2">
      <c r="A8220" s="2">
        <v>38217</v>
      </c>
      <c r="B8220" t="s">
        <v>274</v>
      </c>
      <c r="C8220" t="s">
        <v>123</v>
      </c>
      <c r="D8220" t="s">
        <v>50</v>
      </c>
      <c r="E8220" t="s">
        <v>50</v>
      </c>
      <c r="F8220">
        <v>25</v>
      </c>
      <c r="G8220">
        <v>62</v>
      </c>
      <c r="H8220">
        <v>0</v>
      </c>
      <c r="I8220">
        <v>0</v>
      </c>
      <c r="J8220">
        <v>1</v>
      </c>
      <c r="K8220">
        <v>0</v>
      </c>
      <c r="L8220" t="s">
        <v>28</v>
      </c>
      <c r="M8220" t="s">
        <v>587</v>
      </c>
      <c r="N8220" t="s">
        <v>274</v>
      </c>
      <c r="O8220" t="s">
        <v>22</v>
      </c>
      <c r="P8220" t="s">
        <v>23</v>
      </c>
      <c r="Q8220" t="s">
        <v>24</v>
      </c>
    </row>
    <row r="8221" spans="1:17" x14ac:dyDescent="0.2">
      <c r="A8221" s="2">
        <v>38217</v>
      </c>
      <c r="B8221" t="s">
        <v>145</v>
      </c>
      <c r="C8221" t="s">
        <v>85</v>
      </c>
      <c r="D8221" t="s">
        <v>50</v>
      </c>
      <c r="E8221" t="s">
        <v>50</v>
      </c>
      <c r="F8221">
        <v>104</v>
      </c>
      <c r="G8221">
        <v>94</v>
      </c>
      <c r="H8221">
        <v>0</v>
      </c>
      <c r="I8221">
        <v>0</v>
      </c>
      <c r="J8221">
        <v>2</v>
      </c>
      <c r="K8221">
        <v>1</v>
      </c>
      <c r="L8221" t="s">
        <v>28</v>
      </c>
      <c r="M8221" t="s">
        <v>146</v>
      </c>
      <c r="N8221" t="s">
        <v>145</v>
      </c>
      <c r="O8221" t="s">
        <v>22</v>
      </c>
      <c r="P8221" t="s">
        <v>23</v>
      </c>
      <c r="Q8221" t="s">
        <v>24</v>
      </c>
    </row>
    <row r="8222" spans="1:17" x14ac:dyDescent="0.2">
      <c r="A8222" s="2">
        <v>38217</v>
      </c>
      <c r="B8222" t="s">
        <v>293</v>
      </c>
      <c r="C8222" t="s">
        <v>153</v>
      </c>
      <c r="D8222" t="s">
        <v>50</v>
      </c>
      <c r="E8222" t="s">
        <v>50</v>
      </c>
      <c r="F8222">
        <v>5</v>
      </c>
      <c r="G8222">
        <v>14</v>
      </c>
      <c r="H8222">
        <v>0</v>
      </c>
      <c r="I8222">
        <v>0</v>
      </c>
      <c r="J8222">
        <v>0</v>
      </c>
      <c r="K8222">
        <v>0</v>
      </c>
      <c r="L8222" t="s">
        <v>28</v>
      </c>
      <c r="M8222" t="s">
        <v>478</v>
      </c>
      <c r="N8222" t="s">
        <v>293</v>
      </c>
      <c r="O8222" t="s">
        <v>22</v>
      </c>
      <c r="P8222" t="s">
        <v>23</v>
      </c>
      <c r="Q8222" t="s">
        <v>30</v>
      </c>
    </row>
    <row r="8223" spans="1:17" x14ac:dyDescent="0.2">
      <c r="A8223" s="2">
        <v>38217</v>
      </c>
      <c r="B8223" t="s">
        <v>210</v>
      </c>
      <c r="C8223" t="s">
        <v>531</v>
      </c>
      <c r="D8223" t="s">
        <v>27</v>
      </c>
      <c r="E8223" t="s">
        <v>27</v>
      </c>
      <c r="F8223">
        <v>103</v>
      </c>
      <c r="G8223">
        <v>106</v>
      </c>
      <c r="H8223">
        <v>0</v>
      </c>
      <c r="I8223">
        <v>0</v>
      </c>
      <c r="J8223">
        <v>2</v>
      </c>
      <c r="K8223">
        <v>1</v>
      </c>
      <c r="L8223" t="s">
        <v>20</v>
      </c>
      <c r="M8223" t="s">
        <v>557</v>
      </c>
      <c r="N8223" t="s">
        <v>210</v>
      </c>
      <c r="O8223" t="s">
        <v>22</v>
      </c>
      <c r="P8223" t="s">
        <v>23</v>
      </c>
      <c r="Q8223" t="s">
        <v>24</v>
      </c>
    </row>
    <row r="8224" spans="1:17" x14ac:dyDescent="0.2">
      <c r="A8224" s="2">
        <v>38217</v>
      </c>
      <c r="B8224" t="s">
        <v>89</v>
      </c>
      <c r="C8224" t="s">
        <v>168</v>
      </c>
      <c r="D8224" t="s">
        <v>50</v>
      </c>
      <c r="E8224" t="s">
        <v>50</v>
      </c>
      <c r="F8224">
        <v>7</v>
      </c>
      <c r="G8224">
        <v>85</v>
      </c>
      <c r="H8224">
        <v>0</v>
      </c>
      <c r="I8224">
        <v>0</v>
      </c>
      <c r="J8224">
        <v>3</v>
      </c>
      <c r="K8224">
        <v>0</v>
      </c>
      <c r="L8224" t="s">
        <v>28</v>
      </c>
      <c r="M8224" t="s">
        <v>542</v>
      </c>
      <c r="N8224" t="s">
        <v>89</v>
      </c>
      <c r="O8224" t="s">
        <v>22</v>
      </c>
      <c r="P8224" t="s">
        <v>23</v>
      </c>
      <c r="Q8224" t="s">
        <v>24</v>
      </c>
    </row>
    <row r="8225" spans="1:17" x14ac:dyDescent="0.2">
      <c r="A8225" s="2">
        <v>38217</v>
      </c>
      <c r="B8225" t="s">
        <v>48</v>
      </c>
      <c r="C8225" t="s">
        <v>184</v>
      </c>
      <c r="D8225" t="s">
        <v>50</v>
      </c>
      <c r="E8225" t="s">
        <v>50</v>
      </c>
      <c r="F8225">
        <v>137</v>
      </c>
      <c r="G8225">
        <v>131</v>
      </c>
      <c r="H8225">
        <v>0</v>
      </c>
      <c r="I8225">
        <v>0</v>
      </c>
      <c r="J8225">
        <v>3</v>
      </c>
      <c r="K8225">
        <v>2</v>
      </c>
      <c r="L8225" t="s">
        <v>28</v>
      </c>
      <c r="M8225" t="s">
        <v>51</v>
      </c>
      <c r="N8225" t="s">
        <v>48</v>
      </c>
      <c r="O8225" t="s">
        <v>22</v>
      </c>
      <c r="P8225" t="s">
        <v>23</v>
      </c>
      <c r="Q8225" t="s">
        <v>24</v>
      </c>
    </row>
    <row r="8226" spans="1:17" x14ac:dyDescent="0.2">
      <c r="A8226" s="2">
        <v>38217</v>
      </c>
      <c r="B8226" t="s">
        <v>67</v>
      </c>
      <c r="C8226" t="s">
        <v>646</v>
      </c>
      <c r="D8226" t="s">
        <v>50</v>
      </c>
      <c r="E8226" t="s">
        <v>50</v>
      </c>
      <c r="F8226">
        <v>2</v>
      </c>
      <c r="G8226">
        <v>76</v>
      </c>
      <c r="H8226">
        <v>0</v>
      </c>
      <c r="I8226">
        <v>0</v>
      </c>
      <c r="J8226">
        <v>1</v>
      </c>
      <c r="K8226">
        <v>1</v>
      </c>
      <c r="L8226" t="s">
        <v>28</v>
      </c>
      <c r="M8226" t="s">
        <v>1157</v>
      </c>
      <c r="N8226" t="s">
        <v>67</v>
      </c>
      <c r="O8226" t="s">
        <v>22</v>
      </c>
      <c r="P8226" t="s">
        <v>23</v>
      </c>
      <c r="Q8226" t="s">
        <v>30</v>
      </c>
    </row>
    <row r="8227" spans="1:17" x14ac:dyDescent="0.2">
      <c r="A8227" s="2">
        <v>38217</v>
      </c>
      <c r="B8227" t="s">
        <v>263</v>
      </c>
      <c r="C8227" t="s">
        <v>25</v>
      </c>
      <c r="D8227" t="s">
        <v>27</v>
      </c>
      <c r="E8227" t="s">
        <v>19</v>
      </c>
      <c r="F8227">
        <v>95</v>
      </c>
      <c r="G8227">
        <v>1</v>
      </c>
      <c r="H8227">
        <v>0</v>
      </c>
      <c r="I8227">
        <v>0</v>
      </c>
      <c r="J8227">
        <v>0</v>
      </c>
      <c r="K8227">
        <v>6</v>
      </c>
      <c r="L8227" t="s">
        <v>28</v>
      </c>
      <c r="M8227" t="s">
        <v>599</v>
      </c>
      <c r="N8227" t="s">
        <v>263</v>
      </c>
      <c r="O8227" t="s">
        <v>22</v>
      </c>
      <c r="P8227" t="s">
        <v>23</v>
      </c>
      <c r="Q8227" t="s">
        <v>41</v>
      </c>
    </row>
    <row r="8228" spans="1:17" x14ac:dyDescent="0.2">
      <c r="A8228" s="2">
        <v>38217</v>
      </c>
      <c r="B8228" t="s">
        <v>76</v>
      </c>
      <c r="C8228" t="s">
        <v>119</v>
      </c>
      <c r="D8228" t="s">
        <v>50</v>
      </c>
      <c r="E8228" t="s">
        <v>50</v>
      </c>
      <c r="F8228">
        <v>79</v>
      </c>
      <c r="G8228">
        <v>9</v>
      </c>
      <c r="H8228">
        <v>0</v>
      </c>
      <c r="I8228">
        <v>0</v>
      </c>
      <c r="J8228">
        <v>2</v>
      </c>
      <c r="K8228">
        <v>0</v>
      </c>
      <c r="L8228" t="s">
        <v>28</v>
      </c>
      <c r="M8228" t="s">
        <v>78</v>
      </c>
      <c r="N8228" t="s">
        <v>76</v>
      </c>
      <c r="O8228" t="s">
        <v>22</v>
      </c>
      <c r="P8228" t="s">
        <v>23</v>
      </c>
      <c r="Q8228" t="s">
        <v>24</v>
      </c>
    </row>
    <row r="8229" spans="1:17" x14ac:dyDescent="0.2">
      <c r="A8229" s="2">
        <v>38217</v>
      </c>
      <c r="B8229" t="s">
        <v>98</v>
      </c>
      <c r="C8229" t="s">
        <v>87</v>
      </c>
      <c r="D8229" t="s">
        <v>50</v>
      </c>
      <c r="E8229" t="s">
        <v>50</v>
      </c>
      <c r="F8229">
        <v>16</v>
      </c>
      <c r="G8229">
        <v>42</v>
      </c>
      <c r="H8229">
        <v>0</v>
      </c>
      <c r="I8229">
        <v>0</v>
      </c>
      <c r="J8229">
        <v>1</v>
      </c>
      <c r="K8229">
        <v>1</v>
      </c>
      <c r="L8229" t="s">
        <v>28</v>
      </c>
      <c r="M8229" t="s">
        <v>99</v>
      </c>
      <c r="N8229" t="s">
        <v>98</v>
      </c>
      <c r="O8229" t="s">
        <v>22</v>
      </c>
      <c r="P8229" t="s">
        <v>23</v>
      </c>
      <c r="Q8229" t="s">
        <v>30</v>
      </c>
    </row>
    <row r="8230" spans="1:17" x14ac:dyDescent="0.2">
      <c r="A8230" s="2">
        <v>38217</v>
      </c>
      <c r="B8230" t="s">
        <v>185</v>
      </c>
      <c r="C8230" t="s">
        <v>77</v>
      </c>
      <c r="D8230" t="s">
        <v>27</v>
      </c>
      <c r="E8230" t="s">
        <v>27</v>
      </c>
      <c r="F8230">
        <v>54</v>
      </c>
      <c r="G8230">
        <v>10</v>
      </c>
      <c r="H8230">
        <v>0</v>
      </c>
      <c r="I8230">
        <v>0</v>
      </c>
      <c r="J8230">
        <v>1</v>
      </c>
      <c r="K8230">
        <v>1</v>
      </c>
      <c r="L8230" t="s">
        <v>20</v>
      </c>
      <c r="M8230" t="s">
        <v>412</v>
      </c>
      <c r="N8230" t="s">
        <v>185</v>
      </c>
      <c r="O8230" t="s">
        <v>22</v>
      </c>
      <c r="P8230" t="s">
        <v>23</v>
      </c>
      <c r="Q8230" t="s">
        <v>30</v>
      </c>
    </row>
    <row r="8231" spans="1:17" x14ac:dyDescent="0.2">
      <c r="A8231" s="2">
        <v>38217</v>
      </c>
      <c r="B8231" t="s">
        <v>143</v>
      </c>
      <c r="C8231" t="s">
        <v>39</v>
      </c>
      <c r="D8231" t="s">
        <v>115</v>
      </c>
      <c r="E8231" t="s">
        <v>19</v>
      </c>
      <c r="F8231">
        <v>20</v>
      </c>
      <c r="G8231">
        <v>4</v>
      </c>
      <c r="H8231">
        <v>0</v>
      </c>
      <c r="I8231">
        <v>0</v>
      </c>
      <c r="J8231">
        <v>1</v>
      </c>
      <c r="K8231">
        <v>2</v>
      </c>
      <c r="L8231" t="s">
        <v>28</v>
      </c>
      <c r="M8231" t="s">
        <v>999</v>
      </c>
      <c r="N8231" t="s">
        <v>143</v>
      </c>
      <c r="O8231" t="s">
        <v>22</v>
      </c>
      <c r="P8231" t="s">
        <v>23</v>
      </c>
      <c r="Q8231" t="s">
        <v>41</v>
      </c>
    </row>
    <row r="8232" spans="1:17" x14ac:dyDescent="0.2">
      <c r="A8232" s="2">
        <v>38217</v>
      </c>
      <c r="B8232" t="s">
        <v>177</v>
      </c>
      <c r="C8232" t="s">
        <v>386</v>
      </c>
      <c r="D8232" t="s">
        <v>115</v>
      </c>
      <c r="E8232" t="s">
        <v>50</v>
      </c>
      <c r="F8232">
        <v>37</v>
      </c>
      <c r="G8232">
        <v>118</v>
      </c>
      <c r="H8232">
        <v>0</v>
      </c>
      <c r="I8232">
        <v>0</v>
      </c>
      <c r="J8232">
        <v>1</v>
      </c>
      <c r="K8232">
        <v>1</v>
      </c>
      <c r="L8232" t="s">
        <v>28</v>
      </c>
      <c r="M8232" t="s">
        <v>640</v>
      </c>
      <c r="N8232" t="s">
        <v>177</v>
      </c>
      <c r="O8232" t="s">
        <v>22</v>
      </c>
      <c r="P8232" t="s">
        <v>23</v>
      </c>
      <c r="Q8232" t="s">
        <v>30</v>
      </c>
    </row>
    <row r="8233" spans="1:17" x14ac:dyDescent="0.2">
      <c r="A8233" s="2">
        <v>38217</v>
      </c>
      <c r="B8233" t="s">
        <v>207</v>
      </c>
      <c r="C8233" t="s">
        <v>208</v>
      </c>
      <c r="D8233" t="s">
        <v>36</v>
      </c>
      <c r="E8233" t="s">
        <v>36</v>
      </c>
      <c r="F8233">
        <v>87</v>
      </c>
      <c r="G8233">
        <v>100</v>
      </c>
      <c r="H8233">
        <v>0</v>
      </c>
      <c r="I8233">
        <v>0</v>
      </c>
      <c r="J8233">
        <v>4</v>
      </c>
      <c r="K8233">
        <v>1</v>
      </c>
      <c r="L8233" t="s">
        <v>28</v>
      </c>
      <c r="M8233" t="s">
        <v>209</v>
      </c>
      <c r="N8233" t="s">
        <v>207</v>
      </c>
      <c r="O8233" t="s">
        <v>22</v>
      </c>
      <c r="P8233" t="s">
        <v>23</v>
      </c>
      <c r="Q8233" t="s">
        <v>24</v>
      </c>
    </row>
    <row r="8234" spans="1:17" x14ac:dyDescent="0.2">
      <c r="A8234" s="2">
        <v>38217</v>
      </c>
      <c r="B8234" t="s">
        <v>101</v>
      </c>
      <c r="C8234" t="s">
        <v>161</v>
      </c>
      <c r="D8234" t="s">
        <v>50</v>
      </c>
      <c r="E8234" t="s">
        <v>50</v>
      </c>
      <c r="F8234">
        <v>56</v>
      </c>
      <c r="G8234">
        <v>64</v>
      </c>
      <c r="H8234">
        <v>0</v>
      </c>
      <c r="I8234">
        <v>0</v>
      </c>
      <c r="J8234">
        <v>0</v>
      </c>
      <c r="K8234">
        <v>2</v>
      </c>
      <c r="L8234" t="s">
        <v>28</v>
      </c>
      <c r="M8234" t="s">
        <v>331</v>
      </c>
      <c r="N8234" t="s">
        <v>101</v>
      </c>
      <c r="O8234" t="s">
        <v>22</v>
      </c>
      <c r="P8234" t="s">
        <v>23</v>
      </c>
      <c r="Q8234" t="s">
        <v>41</v>
      </c>
    </row>
    <row r="8235" spans="1:17" x14ac:dyDescent="0.2">
      <c r="A8235" s="2">
        <v>38217</v>
      </c>
      <c r="B8235" t="s">
        <v>174</v>
      </c>
      <c r="C8235" t="s">
        <v>81</v>
      </c>
      <c r="D8235" t="s">
        <v>50</v>
      </c>
      <c r="E8235" t="s">
        <v>50</v>
      </c>
      <c r="F8235">
        <v>154</v>
      </c>
      <c r="G8235">
        <v>83</v>
      </c>
      <c r="H8235">
        <v>0</v>
      </c>
      <c r="I8235">
        <v>0</v>
      </c>
      <c r="J8235">
        <v>1</v>
      </c>
      <c r="K8235">
        <v>2</v>
      </c>
      <c r="L8235" t="s">
        <v>20</v>
      </c>
      <c r="M8235" t="s">
        <v>820</v>
      </c>
      <c r="N8235" t="s">
        <v>174</v>
      </c>
      <c r="O8235" t="s">
        <v>22</v>
      </c>
      <c r="P8235" t="s">
        <v>23</v>
      </c>
      <c r="Q8235" t="s">
        <v>41</v>
      </c>
    </row>
    <row r="8236" spans="1:17" x14ac:dyDescent="0.2">
      <c r="A8236" s="2">
        <v>38217</v>
      </c>
      <c r="B8236" t="s">
        <v>384</v>
      </c>
      <c r="C8236" t="s">
        <v>345</v>
      </c>
      <c r="D8236" t="s">
        <v>50</v>
      </c>
      <c r="E8236" t="s">
        <v>50</v>
      </c>
      <c r="F8236">
        <v>110</v>
      </c>
      <c r="G8236">
        <v>109</v>
      </c>
      <c r="H8236">
        <v>0</v>
      </c>
      <c r="I8236">
        <v>0</v>
      </c>
      <c r="J8236">
        <v>1</v>
      </c>
      <c r="K8236">
        <v>0</v>
      </c>
      <c r="L8236" t="s">
        <v>28</v>
      </c>
      <c r="M8236" t="s">
        <v>1076</v>
      </c>
      <c r="N8236" t="s">
        <v>384</v>
      </c>
      <c r="O8236" t="s">
        <v>22</v>
      </c>
      <c r="P8236" t="s">
        <v>23</v>
      </c>
      <c r="Q8236" t="s">
        <v>24</v>
      </c>
    </row>
    <row r="8237" spans="1:17" x14ac:dyDescent="0.2">
      <c r="A8237" s="2">
        <v>38217</v>
      </c>
      <c r="B8237" t="s">
        <v>49</v>
      </c>
      <c r="C8237" t="s">
        <v>147</v>
      </c>
      <c r="D8237" t="s">
        <v>50</v>
      </c>
      <c r="E8237" t="s">
        <v>50</v>
      </c>
      <c r="F8237">
        <v>38</v>
      </c>
      <c r="G8237">
        <v>31</v>
      </c>
      <c r="H8237">
        <v>0</v>
      </c>
      <c r="I8237">
        <v>0</v>
      </c>
      <c r="J8237">
        <v>2</v>
      </c>
      <c r="K8237">
        <v>2</v>
      </c>
      <c r="L8237" t="s">
        <v>28</v>
      </c>
      <c r="M8237" t="s">
        <v>103</v>
      </c>
      <c r="N8237" t="s">
        <v>49</v>
      </c>
      <c r="O8237" t="s">
        <v>22</v>
      </c>
      <c r="P8237" t="s">
        <v>23</v>
      </c>
      <c r="Q8237" t="s">
        <v>30</v>
      </c>
    </row>
    <row r="8238" spans="1:17" x14ac:dyDescent="0.2">
      <c r="A8238" s="2">
        <v>38217</v>
      </c>
      <c r="B8238" t="s">
        <v>90</v>
      </c>
      <c r="C8238" t="s">
        <v>72</v>
      </c>
      <c r="D8238" t="s">
        <v>50</v>
      </c>
      <c r="E8238" t="s">
        <v>50</v>
      </c>
      <c r="F8238">
        <v>28</v>
      </c>
      <c r="G8238">
        <v>15</v>
      </c>
      <c r="H8238">
        <v>0</v>
      </c>
      <c r="I8238">
        <v>0</v>
      </c>
      <c r="J8238">
        <v>1</v>
      </c>
      <c r="K8238">
        <v>5</v>
      </c>
      <c r="L8238" t="s">
        <v>28</v>
      </c>
      <c r="M8238" t="s">
        <v>158</v>
      </c>
      <c r="N8238" t="s">
        <v>90</v>
      </c>
      <c r="O8238" t="s">
        <v>22</v>
      </c>
      <c r="P8238" t="s">
        <v>23</v>
      </c>
      <c r="Q8238" t="s">
        <v>41</v>
      </c>
    </row>
    <row r="8239" spans="1:17" x14ac:dyDescent="0.2">
      <c r="A8239" s="2">
        <v>38217</v>
      </c>
      <c r="B8239" t="s">
        <v>92</v>
      </c>
      <c r="C8239" t="s">
        <v>70</v>
      </c>
      <c r="D8239" t="s">
        <v>50</v>
      </c>
      <c r="E8239" t="s">
        <v>50</v>
      </c>
      <c r="F8239">
        <v>35</v>
      </c>
      <c r="G8239">
        <v>49</v>
      </c>
      <c r="H8239">
        <v>0</v>
      </c>
      <c r="I8239">
        <v>0</v>
      </c>
      <c r="J8239">
        <v>2</v>
      </c>
      <c r="K8239">
        <v>1</v>
      </c>
      <c r="L8239" t="s">
        <v>20</v>
      </c>
      <c r="M8239" t="s">
        <v>124</v>
      </c>
      <c r="N8239" t="s">
        <v>92</v>
      </c>
      <c r="O8239" t="s">
        <v>22</v>
      </c>
      <c r="P8239" t="s">
        <v>23</v>
      </c>
      <c r="Q8239" t="s">
        <v>24</v>
      </c>
    </row>
    <row r="8240" spans="1:17" x14ac:dyDescent="0.2">
      <c r="A8240" s="2">
        <v>38217</v>
      </c>
      <c r="B8240" t="s">
        <v>95</v>
      </c>
      <c r="C8240" t="s">
        <v>73</v>
      </c>
      <c r="D8240" t="s">
        <v>50</v>
      </c>
      <c r="E8240" t="s">
        <v>50</v>
      </c>
      <c r="F8240">
        <v>27</v>
      </c>
      <c r="G8240">
        <v>116</v>
      </c>
      <c r="H8240">
        <v>0</v>
      </c>
      <c r="I8240">
        <v>0</v>
      </c>
      <c r="J8240">
        <v>4</v>
      </c>
      <c r="K8240">
        <v>3</v>
      </c>
      <c r="L8240" t="s">
        <v>28</v>
      </c>
      <c r="M8240" t="s">
        <v>326</v>
      </c>
      <c r="N8240" t="s">
        <v>95</v>
      </c>
      <c r="O8240" t="s">
        <v>22</v>
      </c>
      <c r="P8240" t="s">
        <v>23</v>
      </c>
      <c r="Q8240" t="s">
        <v>24</v>
      </c>
    </row>
    <row r="8241" spans="1:17" x14ac:dyDescent="0.2">
      <c r="A8241" s="2">
        <v>38217</v>
      </c>
      <c r="B8241" t="s">
        <v>104</v>
      </c>
      <c r="C8241" t="s">
        <v>94</v>
      </c>
      <c r="D8241" t="s">
        <v>50</v>
      </c>
      <c r="E8241" t="s">
        <v>50</v>
      </c>
      <c r="F8241">
        <v>62</v>
      </c>
      <c r="G8241">
        <v>77</v>
      </c>
      <c r="H8241">
        <v>0</v>
      </c>
      <c r="I8241">
        <v>0</v>
      </c>
      <c r="J8241">
        <v>0</v>
      </c>
      <c r="K8241">
        <v>3</v>
      </c>
      <c r="L8241" t="s">
        <v>28</v>
      </c>
      <c r="M8241" t="s">
        <v>273</v>
      </c>
      <c r="N8241" t="s">
        <v>104</v>
      </c>
      <c r="O8241" t="s">
        <v>22</v>
      </c>
      <c r="P8241" t="s">
        <v>23</v>
      </c>
      <c r="Q8241" t="s">
        <v>41</v>
      </c>
    </row>
    <row r="8242" spans="1:17" x14ac:dyDescent="0.2">
      <c r="A8242" s="2">
        <v>38217</v>
      </c>
      <c r="B8242" t="s">
        <v>118</v>
      </c>
      <c r="C8242" t="s">
        <v>136</v>
      </c>
      <c r="D8242" t="s">
        <v>36</v>
      </c>
      <c r="E8242" t="s">
        <v>36</v>
      </c>
      <c r="F8242">
        <v>31</v>
      </c>
      <c r="G8242">
        <v>64</v>
      </c>
      <c r="H8242">
        <v>0</v>
      </c>
      <c r="I8242">
        <v>0</v>
      </c>
      <c r="J8242">
        <v>1</v>
      </c>
      <c r="K8242">
        <v>2</v>
      </c>
      <c r="L8242" t="s">
        <v>28</v>
      </c>
      <c r="M8242" t="s">
        <v>792</v>
      </c>
      <c r="N8242" t="s">
        <v>67</v>
      </c>
      <c r="O8242" t="s">
        <v>122</v>
      </c>
      <c r="P8242" t="s">
        <v>23</v>
      </c>
      <c r="Q8242" t="s">
        <v>41</v>
      </c>
    </row>
    <row r="8243" spans="1:17" x14ac:dyDescent="0.2">
      <c r="A8243" s="2">
        <v>38217</v>
      </c>
      <c r="B8243" t="s">
        <v>244</v>
      </c>
      <c r="C8243" t="s">
        <v>97</v>
      </c>
      <c r="D8243" t="s">
        <v>50</v>
      </c>
      <c r="E8243" t="s">
        <v>50</v>
      </c>
      <c r="F8243">
        <v>71</v>
      </c>
      <c r="G8243">
        <v>157</v>
      </c>
      <c r="H8243">
        <v>0</v>
      </c>
      <c r="I8243">
        <v>0</v>
      </c>
      <c r="J8243">
        <v>3</v>
      </c>
      <c r="K8243">
        <v>1</v>
      </c>
      <c r="L8243" t="s">
        <v>20</v>
      </c>
      <c r="M8243" t="s">
        <v>292</v>
      </c>
      <c r="N8243" t="s">
        <v>244</v>
      </c>
      <c r="O8243" t="s">
        <v>22</v>
      </c>
      <c r="P8243" t="s">
        <v>23</v>
      </c>
      <c r="Q8243" t="s">
        <v>24</v>
      </c>
    </row>
    <row r="8244" spans="1:17" x14ac:dyDescent="0.2">
      <c r="A8244" s="2">
        <v>38217</v>
      </c>
      <c r="B8244" t="s">
        <v>106</v>
      </c>
      <c r="C8244" t="s">
        <v>32</v>
      </c>
      <c r="D8244" t="s">
        <v>50</v>
      </c>
      <c r="E8244" t="s">
        <v>19</v>
      </c>
      <c r="F8244">
        <v>3</v>
      </c>
      <c r="G8244">
        <v>53</v>
      </c>
      <c r="H8244">
        <v>0</v>
      </c>
      <c r="I8244">
        <v>0</v>
      </c>
      <c r="J8244">
        <v>3</v>
      </c>
      <c r="K8244">
        <v>2</v>
      </c>
      <c r="L8244" t="s">
        <v>28</v>
      </c>
      <c r="M8244" t="s">
        <v>575</v>
      </c>
      <c r="N8244" t="s">
        <v>106</v>
      </c>
      <c r="O8244" t="s">
        <v>22</v>
      </c>
      <c r="P8244" t="s">
        <v>23</v>
      </c>
      <c r="Q8244" t="s">
        <v>24</v>
      </c>
    </row>
    <row r="8245" spans="1:17" x14ac:dyDescent="0.2">
      <c r="A8245" s="2">
        <v>38217</v>
      </c>
      <c r="B8245" t="s">
        <v>52</v>
      </c>
      <c r="C8245" t="s">
        <v>126</v>
      </c>
      <c r="D8245" t="s">
        <v>50</v>
      </c>
      <c r="E8245" t="s">
        <v>50</v>
      </c>
      <c r="F8245">
        <v>20</v>
      </c>
      <c r="G8245">
        <v>6</v>
      </c>
      <c r="H8245">
        <v>0</v>
      </c>
      <c r="I8245">
        <v>0</v>
      </c>
      <c r="J8245">
        <v>2</v>
      </c>
      <c r="K8245">
        <v>2</v>
      </c>
      <c r="L8245" t="s">
        <v>28</v>
      </c>
      <c r="M8245" t="s">
        <v>68</v>
      </c>
      <c r="N8245" t="s">
        <v>52</v>
      </c>
      <c r="O8245" t="s">
        <v>22</v>
      </c>
      <c r="P8245" t="s">
        <v>23</v>
      </c>
      <c r="Q8245" t="s">
        <v>30</v>
      </c>
    </row>
    <row r="8246" spans="1:17" x14ac:dyDescent="0.2">
      <c r="A8246" s="2">
        <v>38217</v>
      </c>
      <c r="B8246" t="s">
        <v>53</v>
      </c>
      <c r="C8246" t="s">
        <v>100</v>
      </c>
      <c r="D8246" t="s">
        <v>50</v>
      </c>
      <c r="E8246" t="s">
        <v>50</v>
      </c>
      <c r="F8246">
        <v>47</v>
      </c>
      <c r="G8246">
        <v>110</v>
      </c>
      <c r="H8246">
        <v>0</v>
      </c>
      <c r="I8246">
        <v>0</v>
      </c>
      <c r="J8246">
        <v>0</v>
      </c>
      <c r="K8246">
        <v>0</v>
      </c>
      <c r="L8246" t="s">
        <v>28</v>
      </c>
      <c r="M8246" t="s">
        <v>195</v>
      </c>
      <c r="N8246" t="s">
        <v>53</v>
      </c>
      <c r="O8246" t="s">
        <v>22</v>
      </c>
      <c r="P8246" t="s">
        <v>23</v>
      </c>
      <c r="Q8246" t="s">
        <v>30</v>
      </c>
    </row>
    <row r="8247" spans="1:17" x14ac:dyDescent="0.2">
      <c r="A8247" s="2">
        <v>38217</v>
      </c>
      <c r="B8247" t="s">
        <v>128</v>
      </c>
      <c r="C8247" t="s">
        <v>149</v>
      </c>
      <c r="D8247" t="s">
        <v>36</v>
      </c>
      <c r="E8247" t="s">
        <v>36</v>
      </c>
      <c r="F8247">
        <v>36</v>
      </c>
      <c r="G8247">
        <v>41</v>
      </c>
      <c r="H8247">
        <v>0</v>
      </c>
      <c r="I8247">
        <v>0</v>
      </c>
      <c r="J8247">
        <v>0</v>
      </c>
      <c r="K8247">
        <v>2</v>
      </c>
      <c r="L8247" t="s">
        <v>28</v>
      </c>
      <c r="M8247" t="s">
        <v>130</v>
      </c>
      <c r="N8247" t="s">
        <v>128</v>
      </c>
      <c r="O8247" t="s">
        <v>22</v>
      </c>
      <c r="P8247" t="s">
        <v>23</v>
      </c>
      <c r="Q8247" t="s">
        <v>41</v>
      </c>
    </row>
    <row r="8248" spans="1:17" x14ac:dyDescent="0.2">
      <c r="A8248" s="2">
        <v>38217</v>
      </c>
      <c r="B8248" t="s">
        <v>180</v>
      </c>
      <c r="C8248" t="s">
        <v>317</v>
      </c>
      <c r="D8248" t="s">
        <v>50</v>
      </c>
      <c r="E8248" t="s">
        <v>50</v>
      </c>
      <c r="F8248">
        <v>10</v>
      </c>
      <c r="G8248">
        <v>83</v>
      </c>
      <c r="H8248">
        <v>0</v>
      </c>
      <c r="I8248">
        <v>0</v>
      </c>
      <c r="J8248">
        <v>1</v>
      </c>
      <c r="K8248">
        <v>2</v>
      </c>
      <c r="L8248" t="s">
        <v>28</v>
      </c>
      <c r="M8248" t="s">
        <v>690</v>
      </c>
      <c r="N8248" t="s">
        <v>180</v>
      </c>
      <c r="O8248" t="s">
        <v>22</v>
      </c>
      <c r="P8248" t="s">
        <v>23</v>
      </c>
      <c r="Q8248" t="s">
        <v>41</v>
      </c>
    </row>
    <row r="8249" spans="1:17" x14ac:dyDescent="0.2">
      <c r="A8249" s="2">
        <v>38217</v>
      </c>
      <c r="B8249" t="s">
        <v>45</v>
      </c>
      <c r="C8249" t="s">
        <v>351</v>
      </c>
      <c r="D8249" t="s">
        <v>36</v>
      </c>
      <c r="E8249" t="s">
        <v>36</v>
      </c>
      <c r="F8249">
        <v>47</v>
      </c>
      <c r="G8249">
        <v>105</v>
      </c>
      <c r="H8249">
        <v>0</v>
      </c>
      <c r="I8249">
        <v>0</v>
      </c>
      <c r="J8249">
        <v>2</v>
      </c>
      <c r="K8249">
        <v>0</v>
      </c>
      <c r="L8249" t="s">
        <v>28</v>
      </c>
      <c r="M8249" t="s">
        <v>831</v>
      </c>
      <c r="N8249" t="s">
        <v>45</v>
      </c>
      <c r="O8249" t="s">
        <v>22</v>
      </c>
      <c r="P8249" t="s">
        <v>23</v>
      </c>
      <c r="Q8249" t="s">
        <v>24</v>
      </c>
    </row>
    <row r="8250" spans="1:17" x14ac:dyDescent="0.2">
      <c r="A8250" s="2">
        <v>38218</v>
      </c>
      <c r="B8250" t="s">
        <v>114</v>
      </c>
      <c r="C8250" t="s">
        <v>391</v>
      </c>
      <c r="D8250" t="s">
        <v>115</v>
      </c>
      <c r="E8250" t="s">
        <v>115</v>
      </c>
      <c r="F8250">
        <v>64</v>
      </c>
      <c r="G8250">
        <v>118</v>
      </c>
      <c r="H8250">
        <v>0</v>
      </c>
      <c r="I8250">
        <v>0</v>
      </c>
      <c r="J8250">
        <v>1</v>
      </c>
      <c r="K8250">
        <v>2</v>
      </c>
      <c r="L8250" t="s">
        <v>28</v>
      </c>
      <c r="M8250" t="s">
        <v>226</v>
      </c>
      <c r="N8250" t="s">
        <v>114</v>
      </c>
      <c r="O8250" t="s">
        <v>22</v>
      </c>
      <c r="P8250" t="s">
        <v>23</v>
      </c>
      <c r="Q8250" t="s">
        <v>41</v>
      </c>
    </row>
    <row r="8251" spans="1:17" x14ac:dyDescent="0.2">
      <c r="A8251" s="2">
        <v>38219</v>
      </c>
      <c r="B8251" t="s">
        <v>425</v>
      </c>
      <c r="C8251" t="s">
        <v>213</v>
      </c>
      <c r="D8251" t="s">
        <v>115</v>
      </c>
      <c r="E8251" t="s">
        <v>115</v>
      </c>
      <c r="F8251">
        <v>101</v>
      </c>
      <c r="G8251">
        <v>148</v>
      </c>
      <c r="H8251">
        <v>0</v>
      </c>
      <c r="I8251">
        <v>0</v>
      </c>
      <c r="J8251">
        <v>5</v>
      </c>
      <c r="K8251">
        <v>0</v>
      </c>
      <c r="L8251" t="s">
        <v>28</v>
      </c>
      <c r="M8251" t="s">
        <v>426</v>
      </c>
      <c r="N8251" t="s">
        <v>425</v>
      </c>
      <c r="O8251" t="s">
        <v>22</v>
      </c>
      <c r="P8251" t="s">
        <v>23</v>
      </c>
      <c r="Q8251" t="s">
        <v>24</v>
      </c>
    </row>
    <row r="8252" spans="1:17" x14ac:dyDescent="0.2">
      <c r="A8252" s="2">
        <v>38221</v>
      </c>
      <c r="B8252" t="s">
        <v>388</v>
      </c>
      <c r="C8252" t="s">
        <v>213</v>
      </c>
      <c r="D8252" t="s">
        <v>115</v>
      </c>
      <c r="E8252" t="s">
        <v>115</v>
      </c>
      <c r="F8252">
        <v>142</v>
      </c>
      <c r="G8252">
        <v>148</v>
      </c>
      <c r="H8252">
        <v>0</v>
      </c>
      <c r="I8252">
        <v>0</v>
      </c>
      <c r="J8252">
        <v>2</v>
      </c>
      <c r="K8252">
        <v>1</v>
      </c>
      <c r="L8252" t="s">
        <v>28</v>
      </c>
      <c r="M8252" t="s">
        <v>426</v>
      </c>
      <c r="N8252" t="s">
        <v>425</v>
      </c>
      <c r="O8252" t="s">
        <v>122</v>
      </c>
      <c r="P8252" t="s">
        <v>23</v>
      </c>
      <c r="Q8252" t="s">
        <v>24</v>
      </c>
    </row>
    <row r="8253" spans="1:17" x14ac:dyDescent="0.2">
      <c r="A8253" s="2">
        <v>38221</v>
      </c>
      <c r="B8253" t="s">
        <v>45</v>
      </c>
      <c r="C8253" t="s">
        <v>208</v>
      </c>
      <c r="D8253" t="s">
        <v>36</v>
      </c>
      <c r="E8253" t="s">
        <v>36</v>
      </c>
      <c r="F8253">
        <v>47</v>
      </c>
      <c r="G8253">
        <v>100</v>
      </c>
      <c r="H8253">
        <v>0</v>
      </c>
      <c r="I8253">
        <v>0</v>
      </c>
      <c r="J8253">
        <v>2</v>
      </c>
      <c r="K8253">
        <v>0</v>
      </c>
      <c r="L8253" t="s">
        <v>28</v>
      </c>
      <c r="M8253" t="s">
        <v>47</v>
      </c>
      <c r="N8253" t="s">
        <v>45</v>
      </c>
      <c r="O8253" t="s">
        <v>22</v>
      </c>
      <c r="P8253" t="s">
        <v>23</v>
      </c>
      <c r="Q8253" t="s">
        <v>24</v>
      </c>
    </row>
    <row r="8254" spans="1:17" x14ac:dyDescent="0.2">
      <c r="A8254" s="2">
        <v>38223</v>
      </c>
      <c r="B8254" t="s">
        <v>425</v>
      </c>
      <c r="C8254" t="s">
        <v>388</v>
      </c>
      <c r="D8254" t="s">
        <v>115</v>
      </c>
      <c r="E8254" t="s">
        <v>115</v>
      </c>
      <c r="F8254">
        <v>101</v>
      </c>
      <c r="G8254">
        <v>142</v>
      </c>
      <c r="H8254">
        <v>0</v>
      </c>
      <c r="I8254">
        <v>0</v>
      </c>
      <c r="J8254">
        <v>2</v>
      </c>
      <c r="K8254">
        <v>1</v>
      </c>
      <c r="L8254" t="s">
        <v>28</v>
      </c>
      <c r="M8254" t="s">
        <v>426</v>
      </c>
      <c r="N8254" t="s">
        <v>425</v>
      </c>
      <c r="O8254" t="s">
        <v>22</v>
      </c>
      <c r="P8254" t="s">
        <v>23</v>
      </c>
      <c r="Q8254" t="s">
        <v>24</v>
      </c>
    </row>
    <row r="8255" spans="1:17" x14ac:dyDescent="0.2">
      <c r="A8255" s="2">
        <v>38225</v>
      </c>
      <c r="B8255" t="s">
        <v>402</v>
      </c>
      <c r="C8255" t="s">
        <v>301</v>
      </c>
      <c r="D8255" t="s">
        <v>115</v>
      </c>
      <c r="E8255" t="s">
        <v>115</v>
      </c>
      <c r="F8255">
        <v>45</v>
      </c>
      <c r="G8255">
        <v>54</v>
      </c>
      <c r="H8255">
        <v>0</v>
      </c>
      <c r="I8255">
        <v>0</v>
      </c>
      <c r="J8255">
        <v>0</v>
      </c>
      <c r="K8255">
        <v>0</v>
      </c>
      <c r="L8255" t="s">
        <v>28</v>
      </c>
      <c r="M8255" t="s">
        <v>703</v>
      </c>
      <c r="N8255" t="s">
        <v>402</v>
      </c>
      <c r="O8255" t="s">
        <v>22</v>
      </c>
      <c r="P8255" t="s">
        <v>23</v>
      </c>
      <c r="Q8255" t="s">
        <v>30</v>
      </c>
    </row>
    <row r="8256" spans="1:17" x14ac:dyDescent="0.2">
      <c r="A8256" s="2">
        <v>38225</v>
      </c>
      <c r="B8256" t="s">
        <v>389</v>
      </c>
      <c r="C8256" t="s">
        <v>469</v>
      </c>
      <c r="D8256" t="s">
        <v>115</v>
      </c>
      <c r="E8256" t="s">
        <v>115</v>
      </c>
      <c r="F8256">
        <v>135</v>
      </c>
      <c r="G8256">
        <v>82</v>
      </c>
      <c r="H8256">
        <v>0</v>
      </c>
      <c r="I8256">
        <v>0</v>
      </c>
      <c r="J8256">
        <v>1</v>
      </c>
      <c r="K8256">
        <v>2</v>
      </c>
      <c r="L8256" t="s">
        <v>28</v>
      </c>
      <c r="M8256" t="s">
        <v>720</v>
      </c>
      <c r="N8256" t="s">
        <v>389</v>
      </c>
      <c r="O8256" t="s">
        <v>22</v>
      </c>
      <c r="P8256" t="s">
        <v>23</v>
      </c>
      <c r="Q8256" t="s">
        <v>41</v>
      </c>
    </row>
    <row r="8257" spans="1:17" x14ac:dyDescent="0.2">
      <c r="A8257" s="2">
        <v>38227</v>
      </c>
      <c r="B8257" t="s">
        <v>389</v>
      </c>
      <c r="C8257" t="s">
        <v>469</v>
      </c>
      <c r="D8257" t="s">
        <v>115</v>
      </c>
      <c r="E8257" t="s">
        <v>115</v>
      </c>
      <c r="F8257">
        <v>135</v>
      </c>
      <c r="G8257">
        <v>82</v>
      </c>
      <c r="H8257">
        <v>0</v>
      </c>
      <c r="I8257">
        <v>0</v>
      </c>
      <c r="J8257">
        <v>2</v>
      </c>
      <c r="K8257">
        <v>1</v>
      </c>
      <c r="L8257" t="s">
        <v>28</v>
      </c>
      <c r="M8257" t="s">
        <v>720</v>
      </c>
      <c r="N8257" t="s">
        <v>389</v>
      </c>
      <c r="O8257" t="s">
        <v>22</v>
      </c>
      <c r="P8257" t="s">
        <v>23</v>
      </c>
      <c r="Q8257" t="s">
        <v>24</v>
      </c>
    </row>
    <row r="8258" spans="1:17" x14ac:dyDescent="0.2">
      <c r="A8258" s="2">
        <v>38227</v>
      </c>
      <c r="B8258" t="s">
        <v>138</v>
      </c>
      <c r="C8258" t="s">
        <v>617</v>
      </c>
      <c r="D8258" t="s">
        <v>36</v>
      </c>
      <c r="E8258" t="s">
        <v>36</v>
      </c>
      <c r="F8258">
        <v>69</v>
      </c>
      <c r="G8258">
        <v>99</v>
      </c>
      <c r="H8258">
        <v>0</v>
      </c>
      <c r="I8258">
        <v>0</v>
      </c>
      <c r="J8258">
        <v>2</v>
      </c>
      <c r="K8258">
        <v>1</v>
      </c>
      <c r="L8258" t="s">
        <v>28</v>
      </c>
      <c r="M8258" t="s">
        <v>606</v>
      </c>
      <c r="N8258" t="s">
        <v>138</v>
      </c>
      <c r="O8258" t="s">
        <v>22</v>
      </c>
      <c r="P8258" t="s">
        <v>23</v>
      </c>
      <c r="Q8258" t="s">
        <v>24</v>
      </c>
    </row>
    <row r="8259" spans="1:17" x14ac:dyDescent="0.2">
      <c r="A8259" s="2">
        <v>38230</v>
      </c>
      <c r="B8259" t="s">
        <v>177</v>
      </c>
      <c r="C8259" t="s">
        <v>464</v>
      </c>
      <c r="D8259" t="s">
        <v>115</v>
      </c>
      <c r="E8259" t="s">
        <v>115</v>
      </c>
      <c r="F8259">
        <v>37</v>
      </c>
      <c r="G8259">
        <v>108</v>
      </c>
      <c r="H8259">
        <v>0</v>
      </c>
      <c r="I8259">
        <v>0</v>
      </c>
      <c r="J8259">
        <v>2</v>
      </c>
      <c r="K8259">
        <v>2</v>
      </c>
      <c r="L8259" t="s">
        <v>28</v>
      </c>
      <c r="M8259" t="s">
        <v>640</v>
      </c>
      <c r="N8259" t="s">
        <v>177</v>
      </c>
      <c r="O8259" t="s">
        <v>22</v>
      </c>
      <c r="P8259" t="s">
        <v>23</v>
      </c>
      <c r="Q8259" t="s">
        <v>30</v>
      </c>
    </row>
    <row r="8260" spans="1:17" x14ac:dyDescent="0.2">
      <c r="A8260" s="2">
        <v>38230</v>
      </c>
      <c r="B8260" t="s">
        <v>629</v>
      </c>
      <c r="C8260" t="s">
        <v>239</v>
      </c>
      <c r="D8260" t="s">
        <v>36</v>
      </c>
      <c r="E8260" t="s">
        <v>115</v>
      </c>
      <c r="F8260">
        <v>141</v>
      </c>
      <c r="G8260">
        <v>50</v>
      </c>
      <c r="H8260">
        <v>0</v>
      </c>
      <c r="I8260">
        <v>0</v>
      </c>
      <c r="J8260">
        <v>0</v>
      </c>
      <c r="K8260">
        <v>1</v>
      </c>
      <c r="L8260" t="s">
        <v>28</v>
      </c>
      <c r="M8260" t="s">
        <v>925</v>
      </c>
      <c r="N8260" t="s">
        <v>629</v>
      </c>
      <c r="O8260" t="s">
        <v>22</v>
      </c>
      <c r="P8260" t="s">
        <v>23</v>
      </c>
      <c r="Q8260" t="s">
        <v>41</v>
      </c>
    </row>
    <row r="8261" spans="1:17" x14ac:dyDescent="0.2">
      <c r="A8261" s="2">
        <v>38231</v>
      </c>
      <c r="B8261" t="s">
        <v>113</v>
      </c>
      <c r="C8261" t="s">
        <v>301</v>
      </c>
      <c r="D8261" t="s">
        <v>115</v>
      </c>
      <c r="E8261" t="s">
        <v>115</v>
      </c>
      <c r="F8261">
        <v>27</v>
      </c>
      <c r="G8261">
        <v>55</v>
      </c>
      <c r="H8261">
        <v>0</v>
      </c>
      <c r="I8261">
        <v>0</v>
      </c>
      <c r="J8261">
        <v>1</v>
      </c>
      <c r="K8261">
        <v>1</v>
      </c>
      <c r="L8261" t="s">
        <v>28</v>
      </c>
      <c r="M8261" t="s">
        <v>231</v>
      </c>
      <c r="N8261" t="s">
        <v>113</v>
      </c>
      <c r="O8261" t="s">
        <v>22</v>
      </c>
      <c r="P8261" t="s">
        <v>23</v>
      </c>
      <c r="Q8261" t="s">
        <v>30</v>
      </c>
    </row>
    <row r="8262" spans="1:17" x14ac:dyDescent="0.2">
      <c r="A8262" s="2">
        <v>38232</v>
      </c>
      <c r="B8262" t="s">
        <v>402</v>
      </c>
      <c r="C8262" t="s">
        <v>913</v>
      </c>
      <c r="D8262" t="s">
        <v>115</v>
      </c>
      <c r="E8262" t="s">
        <v>115</v>
      </c>
      <c r="F8262">
        <v>44</v>
      </c>
      <c r="G8262">
        <v>129</v>
      </c>
      <c r="H8262">
        <v>0</v>
      </c>
      <c r="I8262">
        <v>0</v>
      </c>
      <c r="J8262">
        <v>1</v>
      </c>
      <c r="K8262">
        <v>0</v>
      </c>
      <c r="L8262" t="s">
        <v>28</v>
      </c>
      <c r="M8262" t="s">
        <v>703</v>
      </c>
      <c r="N8262" t="s">
        <v>402</v>
      </c>
      <c r="O8262" t="s">
        <v>22</v>
      </c>
      <c r="P8262" t="s">
        <v>23</v>
      </c>
      <c r="Q8262" t="s">
        <v>24</v>
      </c>
    </row>
    <row r="8263" spans="1:17" x14ac:dyDescent="0.2">
      <c r="A8263" s="2">
        <v>38233</v>
      </c>
      <c r="B8263" t="s">
        <v>718</v>
      </c>
      <c r="C8263" t="s">
        <v>471</v>
      </c>
      <c r="D8263" t="s">
        <v>36</v>
      </c>
      <c r="E8263" t="s">
        <v>36</v>
      </c>
      <c r="F8263">
        <v>73</v>
      </c>
      <c r="G8263">
        <v>120</v>
      </c>
      <c r="H8263">
        <v>0</v>
      </c>
      <c r="I8263">
        <v>0</v>
      </c>
      <c r="J8263">
        <v>4</v>
      </c>
      <c r="K8263">
        <v>1</v>
      </c>
      <c r="L8263" t="s">
        <v>20</v>
      </c>
      <c r="M8263" t="s">
        <v>657</v>
      </c>
      <c r="N8263" t="s">
        <v>718</v>
      </c>
      <c r="O8263" t="s">
        <v>22</v>
      </c>
      <c r="P8263" t="s">
        <v>23</v>
      </c>
      <c r="Q8263" t="s">
        <v>24</v>
      </c>
    </row>
    <row r="8264" spans="1:17" x14ac:dyDescent="0.2">
      <c r="A8264" s="2">
        <v>38233</v>
      </c>
      <c r="B8264" t="s">
        <v>629</v>
      </c>
      <c r="C8264" t="s">
        <v>239</v>
      </c>
      <c r="D8264" t="s">
        <v>36</v>
      </c>
      <c r="E8264" t="s">
        <v>115</v>
      </c>
      <c r="F8264">
        <v>142</v>
      </c>
      <c r="G8264">
        <v>50</v>
      </c>
      <c r="H8264">
        <v>0</v>
      </c>
      <c r="I8264">
        <v>0</v>
      </c>
      <c r="J8264">
        <v>1</v>
      </c>
      <c r="K8264">
        <v>2</v>
      </c>
      <c r="L8264" t="s">
        <v>28</v>
      </c>
      <c r="M8264" t="s">
        <v>925</v>
      </c>
      <c r="N8264" t="s">
        <v>629</v>
      </c>
      <c r="O8264" t="s">
        <v>22</v>
      </c>
      <c r="P8264" t="s">
        <v>23</v>
      </c>
      <c r="Q8264" t="s">
        <v>41</v>
      </c>
    </row>
    <row r="8265" spans="1:17" x14ac:dyDescent="0.2">
      <c r="A8265" s="2">
        <v>38233</v>
      </c>
      <c r="B8265" t="s">
        <v>126</v>
      </c>
      <c r="C8265" t="s">
        <v>174</v>
      </c>
      <c r="D8265" t="s">
        <v>50</v>
      </c>
      <c r="E8265" t="s">
        <v>50</v>
      </c>
      <c r="F8265">
        <v>6</v>
      </c>
      <c r="G8265">
        <v>152</v>
      </c>
      <c r="H8265">
        <v>0</v>
      </c>
      <c r="I8265">
        <v>0</v>
      </c>
      <c r="J8265">
        <v>3</v>
      </c>
      <c r="K8265">
        <v>0</v>
      </c>
      <c r="L8265" t="s">
        <v>28</v>
      </c>
      <c r="M8265" t="s">
        <v>322</v>
      </c>
      <c r="N8265" t="s">
        <v>126</v>
      </c>
      <c r="O8265" t="s">
        <v>22</v>
      </c>
      <c r="P8265" t="s">
        <v>23</v>
      </c>
      <c r="Q8265" t="s">
        <v>24</v>
      </c>
    </row>
    <row r="8266" spans="1:17" x14ac:dyDescent="0.2">
      <c r="A8266" s="2">
        <v>38233</v>
      </c>
      <c r="B8266" t="s">
        <v>106</v>
      </c>
      <c r="C8266" t="s">
        <v>104</v>
      </c>
      <c r="D8266" t="s">
        <v>50</v>
      </c>
      <c r="E8266" t="s">
        <v>50</v>
      </c>
      <c r="F8266">
        <v>3</v>
      </c>
      <c r="G8266">
        <v>67</v>
      </c>
      <c r="H8266">
        <v>0</v>
      </c>
      <c r="I8266">
        <v>0</v>
      </c>
      <c r="J8266">
        <v>1</v>
      </c>
      <c r="K8266">
        <v>1</v>
      </c>
      <c r="L8266" t="s">
        <v>28</v>
      </c>
      <c r="M8266" t="s">
        <v>275</v>
      </c>
      <c r="N8266" t="s">
        <v>106</v>
      </c>
      <c r="O8266" t="s">
        <v>22</v>
      </c>
      <c r="P8266" t="s">
        <v>23</v>
      </c>
      <c r="Q8266" t="s">
        <v>30</v>
      </c>
    </row>
    <row r="8267" spans="1:17" x14ac:dyDescent="0.2">
      <c r="A8267" s="2">
        <v>38234</v>
      </c>
      <c r="B8267" t="s">
        <v>85</v>
      </c>
      <c r="C8267" t="s">
        <v>153</v>
      </c>
      <c r="D8267" t="s">
        <v>50</v>
      </c>
      <c r="E8267" t="s">
        <v>50</v>
      </c>
      <c r="F8267">
        <v>94</v>
      </c>
      <c r="G8267">
        <v>14</v>
      </c>
      <c r="H8267">
        <v>0</v>
      </c>
      <c r="I8267">
        <v>0</v>
      </c>
      <c r="J8267">
        <v>2</v>
      </c>
      <c r="K8267">
        <v>1</v>
      </c>
      <c r="L8267" t="s">
        <v>20</v>
      </c>
      <c r="M8267" t="s">
        <v>86</v>
      </c>
      <c r="N8267" t="s">
        <v>85</v>
      </c>
      <c r="O8267" t="s">
        <v>22</v>
      </c>
      <c r="P8267" t="s">
        <v>23</v>
      </c>
      <c r="Q8267" t="s">
        <v>24</v>
      </c>
    </row>
    <row r="8268" spans="1:17" x14ac:dyDescent="0.2">
      <c r="A8268" s="2">
        <v>38234</v>
      </c>
      <c r="B8268" t="s">
        <v>69</v>
      </c>
      <c r="C8268" t="s">
        <v>89</v>
      </c>
      <c r="D8268" t="s">
        <v>50</v>
      </c>
      <c r="E8268" t="s">
        <v>50</v>
      </c>
      <c r="F8268">
        <v>90</v>
      </c>
      <c r="G8268">
        <v>7</v>
      </c>
      <c r="H8268">
        <v>0</v>
      </c>
      <c r="I8268">
        <v>0</v>
      </c>
      <c r="J8268">
        <v>2</v>
      </c>
      <c r="K8268">
        <v>2</v>
      </c>
      <c r="L8268" t="s">
        <v>20</v>
      </c>
      <c r="M8268" t="s">
        <v>71</v>
      </c>
      <c r="N8268" t="s">
        <v>69</v>
      </c>
      <c r="O8268" t="s">
        <v>22</v>
      </c>
      <c r="P8268" t="s">
        <v>23</v>
      </c>
      <c r="Q8268" t="s">
        <v>30</v>
      </c>
    </row>
    <row r="8269" spans="1:17" x14ac:dyDescent="0.2">
      <c r="A8269" s="2">
        <v>38234</v>
      </c>
      <c r="B8269" t="s">
        <v>386</v>
      </c>
      <c r="C8269" t="s">
        <v>161</v>
      </c>
      <c r="D8269" t="s">
        <v>50</v>
      </c>
      <c r="E8269" t="s">
        <v>50</v>
      </c>
      <c r="F8269">
        <v>116</v>
      </c>
      <c r="G8269">
        <v>57</v>
      </c>
      <c r="H8269">
        <v>0</v>
      </c>
      <c r="I8269">
        <v>0</v>
      </c>
      <c r="J8269">
        <v>1</v>
      </c>
      <c r="K8269">
        <v>1</v>
      </c>
      <c r="L8269" t="s">
        <v>20</v>
      </c>
      <c r="M8269" t="s">
        <v>595</v>
      </c>
      <c r="N8269" t="s">
        <v>386</v>
      </c>
      <c r="O8269" t="s">
        <v>22</v>
      </c>
      <c r="P8269" t="s">
        <v>23</v>
      </c>
      <c r="Q8269" t="s">
        <v>30</v>
      </c>
    </row>
    <row r="8270" spans="1:17" x14ac:dyDescent="0.2">
      <c r="A8270" s="2">
        <v>38234</v>
      </c>
      <c r="B8270" t="s">
        <v>147</v>
      </c>
      <c r="C8270" t="s">
        <v>73</v>
      </c>
      <c r="D8270" t="s">
        <v>50</v>
      </c>
      <c r="E8270" t="s">
        <v>50</v>
      </c>
      <c r="F8270">
        <v>29</v>
      </c>
      <c r="G8270">
        <v>118</v>
      </c>
      <c r="H8270">
        <v>0</v>
      </c>
      <c r="I8270">
        <v>0</v>
      </c>
      <c r="J8270">
        <v>1</v>
      </c>
      <c r="K8270">
        <v>1</v>
      </c>
      <c r="L8270" t="s">
        <v>20</v>
      </c>
      <c r="M8270" t="s">
        <v>897</v>
      </c>
      <c r="N8270" t="s">
        <v>147</v>
      </c>
      <c r="O8270" t="s">
        <v>22</v>
      </c>
      <c r="P8270" t="s">
        <v>23</v>
      </c>
      <c r="Q8270" t="s">
        <v>30</v>
      </c>
    </row>
    <row r="8271" spans="1:17" x14ac:dyDescent="0.2">
      <c r="A8271" s="2">
        <v>38234</v>
      </c>
      <c r="B8271" t="s">
        <v>224</v>
      </c>
      <c r="C8271" t="s">
        <v>208</v>
      </c>
      <c r="D8271" t="s">
        <v>36</v>
      </c>
      <c r="E8271" t="s">
        <v>36</v>
      </c>
      <c r="F8271">
        <v>83</v>
      </c>
      <c r="G8271">
        <v>102</v>
      </c>
      <c r="H8271">
        <v>0</v>
      </c>
      <c r="I8271">
        <v>0</v>
      </c>
      <c r="J8271">
        <v>2</v>
      </c>
      <c r="K8271">
        <v>0</v>
      </c>
      <c r="L8271" t="s">
        <v>20</v>
      </c>
      <c r="M8271" t="s">
        <v>236</v>
      </c>
      <c r="N8271" t="s">
        <v>224</v>
      </c>
      <c r="O8271" t="s">
        <v>22</v>
      </c>
      <c r="P8271" t="s">
        <v>23</v>
      </c>
      <c r="Q8271" t="s">
        <v>24</v>
      </c>
    </row>
    <row r="8272" spans="1:17" x14ac:dyDescent="0.2">
      <c r="A8272" s="2">
        <v>38234</v>
      </c>
      <c r="B8272" t="s">
        <v>56</v>
      </c>
      <c r="C8272" t="s">
        <v>304</v>
      </c>
      <c r="D8272" t="s">
        <v>27</v>
      </c>
      <c r="E8272" t="s">
        <v>27</v>
      </c>
      <c r="F8272">
        <v>99</v>
      </c>
      <c r="G8272">
        <v>47</v>
      </c>
      <c r="H8272">
        <v>0</v>
      </c>
      <c r="I8272">
        <v>0</v>
      </c>
      <c r="J8272">
        <v>1</v>
      </c>
      <c r="K8272">
        <v>1</v>
      </c>
      <c r="L8272" t="s">
        <v>20</v>
      </c>
      <c r="M8272" t="s">
        <v>336</v>
      </c>
      <c r="N8272" t="s">
        <v>56</v>
      </c>
      <c r="O8272" t="s">
        <v>22</v>
      </c>
      <c r="P8272" t="s">
        <v>23</v>
      </c>
      <c r="Q8272" t="s">
        <v>30</v>
      </c>
    </row>
    <row r="8273" spans="1:17" x14ac:dyDescent="0.2">
      <c r="A8273" s="2">
        <v>38234</v>
      </c>
      <c r="B8273" t="s">
        <v>274</v>
      </c>
      <c r="C8273" t="s">
        <v>94</v>
      </c>
      <c r="D8273" t="s">
        <v>50</v>
      </c>
      <c r="E8273" t="s">
        <v>50</v>
      </c>
      <c r="F8273">
        <v>25</v>
      </c>
      <c r="G8273">
        <v>76</v>
      </c>
      <c r="H8273">
        <v>0</v>
      </c>
      <c r="I8273">
        <v>0</v>
      </c>
      <c r="J8273">
        <v>3</v>
      </c>
      <c r="K8273">
        <v>0</v>
      </c>
      <c r="L8273" t="s">
        <v>20</v>
      </c>
      <c r="M8273" t="s">
        <v>333</v>
      </c>
      <c r="N8273" t="s">
        <v>274</v>
      </c>
      <c r="O8273" t="s">
        <v>22</v>
      </c>
      <c r="P8273" t="s">
        <v>23</v>
      </c>
      <c r="Q8273" t="s">
        <v>24</v>
      </c>
    </row>
    <row r="8274" spans="1:17" x14ac:dyDescent="0.2">
      <c r="A8274" s="2">
        <v>38234</v>
      </c>
      <c r="B8274" t="s">
        <v>72</v>
      </c>
      <c r="C8274" t="s">
        <v>168</v>
      </c>
      <c r="D8274" t="s">
        <v>50</v>
      </c>
      <c r="E8274" t="s">
        <v>50</v>
      </c>
      <c r="F8274">
        <v>15</v>
      </c>
      <c r="G8274">
        <v>87</v>
      </c>
      <c r="H8274">
        <v>0</v>
      </c>
      <c r="I8274">
        <v>0</v>
      </c>
      <c r="J8274">
        <v>1</v>
      </c>
      <c r="K8274">
        <v>1</v>
      </c>
      <c r="L8274" t="s">
        <v>20</v>
      </c>
      <c r="M8274" t="s">
        <v>74</v>
      </c>
      <c r="N8274" t="s">
        <v>72</v>
      </c>
      <c r="O8274" t="s">
        <v>22</v>
      </c>
      <c r="P8274" t="s">
        <v>23</v>
      </c>
      <c r="Q8274" t="s">
        <v>30</v>
      </c>
    </row>
    <row r="8275" spans="1:17" x14ac:dyDescent="0.2">
      <c r="A8275" s="2">
        <v>38234</v>
      </c>
      <c r="B8275" t="s">
        <v>81</v>
      </c>
      <c r="C8275" t="s">
        <v>97</v>
      </c>
      <c r="D8275" t="s">
        <v>50</v>
      </c>
      <c r="E8275" t="s">
        <v>50</v>
      </c>
      <c r="F8275">
        <v>81</v>
      </c>
      <c r="G8275">
        <v>157</v>
      </c>
      <c r="H8275">
        <v>0</v>
      </c>
      <c r="I8275">
        <v>0</v>
      </c>
      <c r="J8275">
        <v>4</v>
      </c>
      <c r="K8275">
        <v>0</v>
      </c>
      <c r="L8275" t="s">
        <v>20</v>
      </c>
      <c r="M8275" t="s">
        <v>83</v>
      </c>
      <c r="N8275" t="s">
        <v>81</v>
      </c>
      <c r="O8275" t="s">
        <v>22</v>
      </c>
      <c r="P8275" t="s">
        <v>23</v>
      </c>
      <c r="Q8275" t="s">
        <v>24</v>
      </c>
    </row>
    <row r="8276" spans="1:17" x14ac:dyDescent="0.2">
      <c r="A8276" s="2">
        <v>38234</v>
      </c>
      <c r="B8276" t="s">
        <v>70</v>
      </c>
      <c r="C8276" t="s">
        <v>737</v>
      </c>
      <c r="D8276" t="s">
        <v>50</v>
      </c>
      <c r="E8276" t="s">
        <v>50</v>
      </c>
      <c r="F8276">
        <v>53</v>
      </c>
      <c r="G8276">
        <v>148</v>
      </c>
      <c r="H8276">
        <v>0</v>
      </c>
      <c r="I8276">
        <v>0</v>
      </c>
      <c r="J8276">
        <v>3</v>
      </c>
      <c r="K8276">
        <v>0</v>
      </c>
      <c r="L8276" t="s">
        <v>20</v>
      </c>
      <c r="M8276" t="s">
        <v>93</v>
      </c>
      <c r="N8276" t="s">
        <v>70</v>
      </c>
      <c r="O8276" t="s">
        <v>22</v>
      </c>
      <c r="P8276" t="s">
        <v>23</v>
      </c>
      <c r="Q8276" t="s">
        <v>24</v>
      </c>
    </row>
    <row r="8277" spans="1:17" x14ac:dyDescent="0.2">
      <c r="A8277" s="2">
        <v>38234</v>
      </c>
      <c r="B8277" t="s">
        <v>67</v>
      </c>
      <c r="C8277" t="s">
        <v>123</v>
      </c>
      <c r="D8277" t="s">
        <v>50</v>
      </c>
      <c r="E8277" t="s">
        <v>50</v>
      </c>
      <c r="F8277">
        <v>2</v>
      </c>
      <c r="G8277">
        <v>69</v>
      </c>
      <c r="H8277">
        <v>0</v>
      </c>
      <c r="I8277">
        <v>0</v>
      </c>
      <c r="J8277">
        <v>0</v>
      </c>
      <c r="K8277">
        <v>0</v>
      </c>
      <c r="L8277" t="s">
        <v>20</v>
      </c>
      <c r="M8277" t="s">
        <v>769</v>
      </c>
      <c r="N8277" t="s">
        <v>67</v>
      </c>
      <c r="O8277" t="s">
        <v>22</v>
      </c>
      <c r="P8277" t="s">
        <v>23</v>
      </c>
      <c r="Q8277" t="s">
        <v>30</v>
      </c>
    </row>
    <row r="8278" spans="1:17" x14ac:dyDescent="0.2">
      <c r="A8278" s="2">
        <v>38234</v>
      </c>
      <c r="B8278" t="s">
        <v>76</v>
      </c>
      <c r="C8278" t="s">
        <v>87</v>
      </c>
      <c r="D8278" t="s">
        <v>50</v>
      </c>
      <c r="E8278" t="s">
        <v>50</v>
      </c>
      <c r="F8278">
        <v>80</v>
      </c>
      <c r="G8278">
        <v>41</v>
      </c>
      <c r="H8278">
        <v>0</v>
      </c>
      <c r="I8278">
        <v>0</v>
      </c>
      <c r="J8278">
        <v>1</v>
      </c>
      <c r="K8278">
        <v>3</v>
      </c>
      <c r="L8278" t="s">
        <v>20</v>
      </c>
      <c r="M8278" t="s">
        <v>78</v>
      </c>
      <c r="N8278" t="s">
        <v>76</v>
      </c>
      <c r="O8278" t="s">
        <v>22</v>
      </c>
      <c r="P8278" t="s">
        <v>23</v>
      </c>
      <c r="Q8278" t="s">
        <v>41</v>
      </c>
    </row>
    <row r="8279" spans="1:17" x14ac:dyDescent="0.2">
      <c r="A8279" s="2">
        <v>38234</v>
      </c>
      <c r="B8279" t="s">
        <v>98</v>
      </c>
      <c r="C8279" t="s">
        <v>145</v>
      </c>
      <c r="D8279" t="s">
        <v>50</v>
      </c>
      <c r="E8279" t="s">
        <v>50</v>
      </c>
      <c r="F8279">
        <v>16</v>
      </c>
      <c r="G8279">
        <v>101</v>
      </c>
      <c r="H8279">
        <v>0</v>
      </c>
      <c r="I8279">
        <v>0</v>
      </c>
      <c r="J8279">
        <v>3</v>
      </c>
      <c r="K8279">
        <v>0</v>
      </c>
      <c r="L8279" t="s">
        <v>20</v>
      </c>
      <c r="M8279" t="s">
        <v>99</v>
      </c>
      <c r="N8279" t="s">
        <v>98</v>
      </c>
      <c r="O8279" t="s">
        <v>22</v>
      </c>
      <c r="P8279" t="s">
        <v>23</v>
      </c>
      <c r="Q8279" t="s">
        <v>24</v>
      </c>
    </row>
    <row r="8280" spans="1:17" x14ac:dyDescent="0.2">
      <c r="A8280" s="2">
        <v>38234</v>
      </c>
      <c r="B8280" t="s">
        <v>119</v>
      </c>
      <c r="C8280" t="s">
        <v>49</v>
      </c>
      <c r="D8280" t="s">
        <v>50</v>
      </c>
      <c r="E8280" t="s">
        <v>50</v>
      </c>
      <c r="F8280">
        <v>9</v>
      </c>
      <c r="G8280">
        <v>38</v>
      </c>
      <c r="H8280">
        <v>0</v>
      </c>
      <c r="I8280">
        <v>0</v>
      </c>
      <c r="J8280">
        <v>2</v>
      </c>
      <c r="K8280">
        <v>1</v>
      </c>
      <c r="L8280" t="s">
        <v>20</v>
      </c>
      <c r="M8280" t="s">
        <v>409</v>
      </c>
      <c r="N8280" t="s">
        <v>119</v>
      </c>
      <c r="O8280" t="s">
        <v>22</v>
      </c>
      <c r="P8280" t="s">
        <v>23</v>
      </c>
      <c r="Q8280" t="s">
        <v>24</v>
      </c>
    </row>
    <row r="8281" spans="1:17" x14ac:dyDescent="0.2">
      <c r="A8281" s="2">
        <v>38234</v>
      </c>
      <c r="B8281" t="s">
        <v>185</v>
      </c>
      <c r="C8281" t="s">
        <v>531</v>
      </c>
      <c r="D8281" t="s">
        <v>27</v>
      </c>
      <c r="E8281" t="s">
        <v>27</v>
      </c>
      <c r="F8281">
        <v>53</v>
      </c>
      <c r="G8281">
        <v>106</v>
      </c>
      <c r="H8281">
        <v>0</v>
      </c>
      <c r="I8281">
        <v>0</v>
      </c>
      <c r="J8281">
        <v>1</v>
      </c>
      <c r="K8281">
        <v>2</v>
      </c>
      <c r="L8281" t="s">
        <v>20</v>
      </c>
      <c r="M8281" t="s">
        <v>412</v>
      </c>
      <c r="N8281" t="s">
        <v>185</v>
      </c>
      <c r="O8281" t="s">
        <v>22</v>
      </c>
      <c r="P8281" t="s">
        <v>23</v>
      </c>
      <c r="Q8281" t="s">
        <v>41</v>
      </c>
    </row>
    <row r="8282" spans="1:17" x14ac:dyDescent="0.2">
      <c r="A8282" s="2">
        <v>38234</v>
      </c>
      <c r="B8282" t="s">
        <v>207</v>
      </c>
      <c r="C8282" t="s">
        <v>250</v>
      </c>
      <c r="D8282" t="s">
        <v>36</v>
      </c>
      <c r="E8282" t="s">
        <v>36</v>
      </c>
      <c r="F8282">
        <v>84</v>
      </c>
      <c r="G8282">
        <v>104</v>
      </c>
      <c r="H8282">
        <v>0</v>
      </c>
      <c r="I8282">
        <v>0</v>
      </c>
      <c r="J8282">
        <v>3</v>
      </c>
      <c r="K8282">
        <v>2</v>
      </c>
      <c r="L8282" t="s">
        <v>20</v>
      </c>
      <c r="M8282" t="s">
        <v>209</v>
      </c>
      <c r="N8282" t="s">
        <v>207</v>
      </c>
      <c r="O8282" t="s">
        <v>22</v>
      </c>
      <c r="P8282" t="s">
        <v>23</v>
      </c>
      <c r="Q8282" t="s">
        <v>24</v>
      </c>
    </row>
    <row r="8283" spans="1:17" x14ac:dyDescent="0.2">
      <c r="A8283" s="2">
        <v>38234</v>
      </c>
      <c r="B8283" t="s">
        <v>101</v>
      </c>
      <c r="C8283" t="s">
        <v>82</v>
      </c>
      <c r="D8283" t="s">
        <v>50</v>
      </c>
      <c r="E8283" t="s">
        <v>50</v>
      </c>
      <c r="F8283">
        <v>60</v>
      </c>
      <c r="G8283">
        <v>11</v>
      </c>
      <c r="H8283">
        <v>0</v>
      </c>
      <c r="I8283">
        <v>0</v>
      </c>
      <c r="J8283">
        <v>0</v>
      </c>
      <c r="K8283">
        <v>2</v>
      </c>
      <c r="L8283" t="s">
        <v>20</v>
      </c>
      <c r="M8283" t="s">
        <v>331</v>
      </c>
      <c r="N8283" t="s">
        <v>101</v>
      </c>
      <c r="O8283" t="s">
        <v>22</v>
      </c>
      <c r="P8283" t="s">
        <v>23</v>
      </c>
      <c r="Q8283" t="s">
        <v>41</v>
      </c>
    </row>
    <row r="8284" spans="1:17" x14ac:dyDescent="0.2">
      <c r="A8284" s="2">
        <v>38234</v>
      </c>
      <c r="B8284" t="s">
        <v>184</v>
      </c>
      <c r="C8284" t="s">
        <v>52</v>
      </c>
      <c r="D8284" t="s">
        <v>50</v>
      </c>
      <c r="E8284" t="s">
        <v>50</v>
      </c>
      <c r="F8284">
        <v>130</v>
      </c>
      <c r="G8284">
        <v>22</v>
      </c>
      <c r="H8284">
        <v>0</v>
      </c>
      <c r="I8284">
        <v>0</v>
      </c>
      <c r="J8284">
        <v>0</v>
      </c>
      <c r="K8284">
        <v>7</v>
      </c>
      <c r="L8284" t="s">
        <v>20</v>
      </c>
      <c r="M8284" t="s">
        <v>193</v>
      </c>
      <c r="N8284" t="s">
        <v>184</v>
      </c>
      <c r="O8284" t="s">
        <v>22</v>
      </c>
      <c r="P8284" t="s">
        <v>23</v>
      </c>
      <c r="Q8284" t="s">
        <v>41</v>
      </c>
    </row>
    <row r="8285" spans="1:17" x14ac:dyDescent="0.2">
      <c r="A8285" s="2">
        <v>38234</v>
      </c>
      <c r="B8285" t="s">
        <v>110</v>
      </c>
      <c r="C8285" t="s">
        <v>128</v>
      </c>
      <c r="D8285" t="s">
        <v>36</v>
      </c>
      <c r="E8285" t="s">
        <v>36</v>
      </c>
      <c r="F8285">
        <v>33</v>
      </c>
      <c r="G8285">
        <v>36</v>
      </c>
      <c r="H8285">
        <v>0</v>
      </c>
      <c r="I8285">
        <v>0</v>
      </c>
      <c r="J8285">
        <v>1</v>
      </c>
      <c r="K8285">
        <v>1</v>
      </c>
      <c r="L8285" t="s">
        <v>20</v>
      </c>
      <c r="M8285" t="s">
        <v>142</v>
      </c>
      <c r="N8285" t="s">
        <v>110</v>
      </c>
      <c r="O8285" t="s">
        <v>22</v>
      </c>
      <c r="P8285" t="s">
        <v>23</v>
      </c>
      <c r="Q8285" t="s">
        <v>30</v>
      </c>
    </row>
    <row r="8286" spans="1:17" x14ac:dyDescent="0.2">
      <c r="A8286" s="2">
        <v>38234</v>
      </c>
      <c r="B8286" t="s">
        <v>100</v>
      </c>
      <c r="C8286" t="s">
        <v>90</v>
      </c>
      <c r="D8286" t="s">
        <v>50</v>
      </c>
      <c r="E8286" t="s">
        <v>50</v>
      </c>
      <c r="F8286">
        <v>109</v>
      </c>
      <c r="G8286">
        <v>29</v>
      </c>
      <c r="H8286">
        <v>0</v>
      </c>
      <c r="I8286">
        <v>0</v>
      </c>
      <c r="J8286">
        <v>0</v>
      </c>
      <c r="K8286">
        <v>3</v>
      </c>
      <c r="L8286" t="s">
        <v>20</v>
      </c>
      <c r="M8286" t="s">
        <v>102</v>
      </c>
      <c r="N8286" t="s">
        <v>100</v>
      </c>
      <c r="O8286" t="s">
        <v>22</v>
      </c>
      <c r="P8286" t="s">
        <v>23</v>
      </c>
      <c r="Q8286" t="s">
        <v>41</v>
      </c>
    </row>
    <row r="8287" spans="1:17" x14ac:dyDescent="0.2">
      <c r="A8287" s="2">
        <v>38234</v>
      </c>
      <c r="B8287" t="s">
        <v>42</v>
      </c>
      <c r="C8287" t="s">
        <v>39</v>
      </c>
      <c r="D8287" t="s">
        <v>19</v>
      </c>
      <c r="E8287" t="s">
        <v>19</v>
      </c>
      <c r="F8287">
        <v>63</v>
      </c>
      <c r="G8287">
        <v>4</v>
      </c>
      <c r="H8287">
        <v>0</v>
      </c>
      <c r="I8287">
        <v>0</v>
      </c>
      <c r="J8287">
        <v>1</v>
      </c>
      <c r="K8287">
        <v>3</v>
      </c>
      <c r="L8287" t="s">
        <v>20</v>
      </c>
      <c r="M8287" t="s">
        <v>44</v>
      </c>
      <c r="N8287" t="s">
        <v>42</v>
      </c>
      <c r="O8287" t="s">
        <v>22</v>
      </c>
      <c r="P8287" t="s">
        <v>23</v>
      </c>
      <c r="Q8287" t="s">
        <v>41</v>
      </c>
    </row>
    <row r="8288" spans="1:17" x14ac:dyDescent="0.2">
      <c r="A8288" s="2">
        <v>38234</v>
      </c>
      <c r="B8288" t="s">
        <v>92</v>
      </c>
      <c r="C8288" t="s">
        <v>328</v>
      </c>
      <c r="D8288" t="s">
        <v>50</v>
      </c>
      <c r="E8288" t="s">
        <v>50</v>
      </c>
      <c r="F8288">
        <v>32</v>
      </c>
      <c r="G8288">
        <v>88</v>
      </c>
      <c r="H8288">
        <v>0</v>
      </c>
      <c r="I8288">
        <v>0</v>
      </c>
      <c r="J8288">
        <v>2</v>
      </c>
      <c r="K8288">
        <v>1</v>
      </c>
      <c r="L8288" t="s">
        <v>20</v>
      </c>
      <c r="M8288" t="s">
        <v>1085</v>
      </c>
      <c r="N8288" t="s">
        <v>92</v>
      </c>
      <c r="O8288" t="s">
        <v>22</v>
      </c>
      <c r="P8288" t="s">
        <v>23</v>
      </c>
      <c r="Q8288" t="s">
        <v>24</v>
      </c>
    </row>
    <row r="8289" spans="1:17" x14ac:dyDescent="0.2">
      <c r="A8289" s="2">
        <v>38234</v>
      </c>
      <c r="B8289" t="s">
        <v>95</v>
      </c>
      <c r="C8289" t="s">
        <v>244</v>
      </c>
      <c r="D8289" t="s">
        <v>50</v>
      </c>
      <c r="E8289" t="s">
        <v>50</v>
      </c>
      <c r="F8289">
        <v>26</v>
      </c>
      <c r="G8289">
        <v>71</v>
      </c>
      <c r="H8289">
        <v>0</v>
      </c>
      <c r="I8289">
        <v>0</v>
      </c>
      <c r="J8289">
        <v>1</v>
      </c>
      <c r="K8289">
        <v>1</v>
      </c>
      <c r="L8289" t="s">
        <v>20</v>
      </c>
      <c r="M8289" t="s">
        <v>326</v>
      </c>
      <c r="N8289" t="s">
        <v>95</v>
      </c>
      <c r="O8289" t="s">
        <v>22</v>
      </c>
      <c r="P8289" t="s">
        <v>23</v>
      </c>
      <c r="Q8289" t="s">
        <v>30</v>
      </c>
    </row>
    <row r="8290" spans="1:17" x14ac:dyDescent="0.2">
      <c r="A8290" s="2">
        <v>38234</v>
      </c>
      <c r="B8290" t="s">
        <v>443</v>
      </c>
      <c r="C8290" t="s">
        <v>363</v>
      </c>
      <c r="D8290" t="s">
        <v>115</v>
      </c>
      <c r="E8290" t="s">
        <v>115</v>
      </c>
      <c r="F8290">
        <v>121</v>
      </c>
      <c r="G8290">
        <v>92</v>
      </c>
      <c r="H8290">
        <v>0</v>
      </c>
      <c r="I8290">
        <v>0</v>
      </c>
      <c r="J8290">
        <v>2</v>
      </c>
      <c r="K8290">
        <v>0</v>
      </c>
      <c r="L8290" t="s">
        <v>28</v>
      </c>
      <c r="M8290" t="s">
        <v>443</v>
      </c>
      <c r="N8290" t="s">
        <v>443</v>
      </c>
      <c r="O8290" t="s">
        <v>22</v>
      </c>
      <c r="P8290" t="s">
        <v>23</v>
      </c>
      <c r="Q8290" t="s">
        <v>24</v>
      </c>
    </row>
    <row r="8291" spans="1:17" x14ac:dyDescent="0.2">
      <c r="A8291" s="2">
        <v>38234</v>
      </c>
      <c r="B8291" t="s">
        <v>249</v>
      </c>
      <c r="C8291" t="s">
        <v>384</v>
      </c>
      <c r="D8291" t="s">
        <v>50</v>
      </c>
      <c r="E8291" t="s">
        <v>50</v>
      </c>
      <c r="F8291">
        <v>46</v>
      </c>
      <c r="G8291">
        <v>104</v>
      </c>
      <c r="H8291">
        <v>0</v>
      </c>
      <c r="I8291">
        <v>0</v>
      </c>
      <c r="J8291">
        <v>3</v>
      </c>
      <c r="K8291">
        <v>0</v>
      </c>
      <c r="L8291" t="s">
        <v>20</v>
      </c>
      <c r="M8291" t="s">
        <v>1132</v>
      </c>
      <c r="N8291" t="s">
        <v>249</v>
      </c>
      <c r="O8291" t="s">
        <v>22</v>
      </c>
      <c r="P8291" t="s">
        <v>23</v>
      </c>
      <c r="Q8291" t="s">
        <v>24</v>
      </c>
    </row>
    <row r="8292" spans="1:17" x14ac:dyDescent="0.2">
      <c r="A8292" s="2">
        <v>38234</v>
      </c>
      <c r="B8292" t="s">
        <v>453</v>
      </c>
      <c r="C8292" t="s">
        <v>282</v>
      </c>
      <c r="D8292" t="s">
        <v>27</v>
      </c>
      <c r="E8292" t="s">
        <v>19</v>
      </c>
      <c r="F8292">
        <v>110</v>
      </c>
      <c r="G8292">
        <v>65</v>
      </c>
      <c r="H8292">
        <v>0</v>
      </c>
      <c r="I8292">
        <v>0</v>
      </c>
      <c r="J8292">
        <v>1</v>
      </c>
      <c r="K8292">
        <v>2</v>
      </c>
      <c r="L8292" t="s">
        <v>20</v>
      </c>
      <c r="M8292" t="s">
        <v>482</v>
      </c>
      <c r="N8292" t="s">
        <v>453</v>
      </c>
      <c r="O8292" t="s">
        <v>22</v>
      </c>
      <c r="P8292" t="s">
        <v>23</v>
      </c>
      <c r="Q8292" t="s">
        <v>41</v>
      </c>
    </row>
    <row r="8293" spans="1:17" x14ac:dyDescent="0.2">
      <c r="A8293" s="2">
        <v>38234</v>
      </c>
      <c r="B8293" t="s">
        <v>53</v>
      </c>
      <c r="C8293" t="s">
        <v>48</v>
      </c>
      <c r="D8293" t="s">
        <v>50</v>
      </c>
      <c r="E8293" t="s">
        <v>50</v>
      </c>
      <c r="F8293">
        <v>49</v>
      </c>
      <c r="G8293">
        <v>137</v>
      </c>
      <c r="H8293">
        <v>0</v>
      </c>
      <c r="I8293">
        <v>0</v>
      </c>
      <c r="J8293">
        <v>6</v>
      </c>
      <c r="K8293">
        <v>0</v>
      </c>
      <c r="L8293" t="s">
        <v>20</v>
      </c>
      <c r="M8293" t="s">
        <v>323</v>
      </c>
      <c r="N8293" t="s">
        <v>53</v>
      </c>
      <c r="O8293" t="s">
        <v>22</v>
      </c>
      <c r="P8293" t="s">
        <v>23</v>
      </c>
      <c r="Q8293" t="s">
        <v>24</v>
      </c>
    </row>
    <row r="8294" spans="1:17" x14ac:dyDescent="0.2">
      <c r="A8294" s="2">
        <v>38234</v>
      </c>
      <c r="B8294" t="s">
        <v>180</v>
      </c>
      <c r="C8294" t="s">
        <v>345</v>
      </c>
      <c r="D8294" t="s">
        <v>50</v>
      </c>
      <c r="E8294" t="s">
        <v>50</v>
      </c>
      <c r="F8294">
        <v>13</v>
      </c>
      <c r="G8294">
        <v>112</v>
      </c>
      <c r="H8294">
        <v>0</v>
      </c>
      <c r="I8294">
        <v>0</v>
      </c>
      <c r="J8294">
        <v>1</v>
      </c>
      <c r="K8294">
        <v>1</v>
      </c>
      <c r="L8294" t="s">
        <v>20</v>
      </c>
      <c r="M8294" t="s">
        <v>408</v>
      </c>
      <c r="N8294" t="s">
        <v>180</v>
      </c>
      <c r="O8294" t="s">
        <v>22</v>
      </c>
      <c r="P8294" t="s">
        <v>23</v>
      </c>
      <c r="Q8294" t="s">
        <v>30</v>
      </c>
    </row>
    <row r="8295" spans="1:17" x14ac:dyDescent="0.2">
      <c r="A8295" s="2">
        <v>38234</v>
      </c>
      <c r="B8295" t="s">
        <v>77</v>
      </c>
      <c r="C8295" t="s">
        <v>210</v>
      </c>
      <c r="D8295" t="s">
        <v>27</v>
      </c>
      <c r="E8295" t="s">
        <v>27</v>
      </c>
      <c r="F8295">
        <v>10</v>
      </c>
      <c r="G8295">
        <v>103</v>
      </c>
      <c r="H8295">
        <v>0</v>
      </c>
      <c r="I8295">
        <v>0</v>
      </c>
      <c r="J8295">
        <v>2</v>
      </c>
      <c r="K8295">
        <v>0</v>
      </c>
      <c r="L8295" t="s">
        <v>20</v>
      </c>
      <c r="M8295" t="s">
        <v>332</v>
      </c>
      <c r="N8295" t="s">
        <v>77</v>
      </c>
      <c r="O8295" t="s">
        <v>22</v>
      </c>
      <c r="P8295" t="s">
        <v>23</v>
      </c>
      <c r="Q8295" t="s">
        <v>24</v>
      </c>
    </row>
    <row r="8296" spans="1:17" x14ac:dyDescent="0.2">
      <c r="A8296" s="2">
        <v>38234</v>
      </c>
      <c r="B8296" t="s">
        <v>138</v>
      </c>
      <c r="C8296" t="s">
        <v>339</v>
      </c>
      <c r="D8296" t="s">
        <v>36</v>
      </c>
      <c r="E8296" t="s">
        <v>36</v>
      </c>
      <c r="F8296">
        <v>72</v>
      </c>
      <c r="G8296">
        <v>114</v>
      </c>
      <c r="H8296">
        <v>0</v>
      </c>
      <c r="I8296">
        <v>0</v>
      </c>
      <c r="J8296">
        <v>1</v>
      </c>
      <c r="K8296">
        <v>0</v>
      </c>
      <c r="L8296" t="s">
        <v>20</v>
      </c>
      <c r="M8296" t="s">
        <v>139</v>
      </c>
      <c r="N8296" t="s">
        <v>138</v>
      </c>
      <c r="O8296" t="s">
        <v>22</v>
      </c>
      <c r="P8296" t="s">
        <v>23</v>
      </c>
      <c r="Q8296" t="s">
        <v>24</v>
      </c>
    </row>
    <row r="8297" spans="1:17" x14ac:dyDescent="0.2">
      <c r="A8297" s="2">
        <v>38235</v>
      </c>
      <c r="B8297" t="s">
        <v>150</v>
      </c>
      <c r="C8297" t="s">
        <v>141</v>
      </c>
      <c r="D8297" t="s">
        <v>36</v>
      </c>
      <c r="E8297" t="s">
        <v>36</v>
      </c>
      <c r="F8297">
        <v>61</v>
      </c>
      <c r="G8297">
        <v>124</v>
      </c>
      <c r="H8297">
        <v>0</v>
      </c>
      <c r="I8297">
        <v>0</v>
      </c>
      <c r="J8297">
        <v>0</v>
      </c>
      <c r="K8297">
        <v>3</v>
      </c>
      <c r="L8297" t="s">
        <v>20</v>
      </c>
      <c r="M8297" t="s">
        <v>842</v>
      </c>
      <c r="N8297" t="s">
        <v>150</v>
      </c>
      <c r="O8297" t="s">
        <v>22</v>
      </c>
      <c r="P8297" t="s">
        <v>23</v>
      </c>
      <c r="Q8297" t="s">
        <v>41</v>
      </c>
    </row>
    <row r="8298" spans="1:17" x14ac:dyDescent="0.2">
      <c r="A8298" s="2">
        <v>38235</v>
      </c>
      <c r="B8298" t="s">
        <v>267</v>
      </c>
      <c r="C8298" t="s">
        <v>617</v>
      </c>
      <c r="D8298" t="s">
        <v>36</v>
      </c>
      <c r="E8298" t="s">
        <v>36</v>
      </c>
      <c r="F8298">
        <v>82</v>
      </c>
      <c r="G8298">
        <v>98</v>
      </c>
      <c r="H8298">
        <v>0</v>
      </c>
      <c r="I8298">
        <v>0</v>
      </c>
      <c r="J8298">
        <v>1</v>
      </c>
      <c r="K8298">
        <v>0</v>
      </c>
      <c r="L8298" t="s">
        <v>20</v>
      </c>
      <c r="M8298" t="s">
        <v>268</v>
      </c>
      <c r="N8298" t="s">
        <v>267</v>
      </c>
      <c r="O8298" t="s">
        <v>22</v>
      </c>
      <c r="P8298" t="s">
        <v>23</v>
      </c>
      <c r="Q8298" t="s">
        <v>24</v>
      </c>
    </row>
    <row r="8299" spans="1:17" x14ac:dyDescent="0.2">
      <c r="A8299" s="2">
        <v>38235</v>
      </c>
      <c r="B8299" t="s">
        <v>25</v>
      </c>
      <c r="C8299" t="s">
        <v>17</v>
      </c>
      <c r="D8299" t="s">
        <v>19</v>
      </c>
      <c r="E8299" t="s">
        <v>19</v>
      </c>
      <c r="F8299">
        <v>1</v>
      </c>
      <c r="G8299">
        <v>93</v>
      </c>
      <c r="H8299">
        <v>0</v>
      </c>
      <c r="I8299">
        <v>0</v>
      </c>
      <c r="J8299">
        <v>3</v>
      </c>
      <c r="K8299">
        <v>1</v>
      </c>
      <c r="L8299" t="s">
        <v>20</v>
      </c>
      <c r="M8299" t="s">
        <v>66</v>
      </c>
      <c r="N8299" t="s">
        <v>25</v>
      </c>
      <c r="O8299" t="s">
        <v>22</v>
      </c>
      <c r="P8299" t="s">
        <v>23</v>
      </c>
      <c r="Q8299" t="s">
        <v>24</v>
      </c>
    </row>
    <row r="8300" spans="1:17" x14ac:dyDescent="0.2">
      <c r="A8300" s="2">
        <v>38235</v>
      </c>
      <c r="B8300" t="s">
        <v>107</v>
      </c>
      <c r="C8300" t="s">
        <v>43</v>
      </c>
      <c r="D8300" t="s">
        <v>19</v>
      </c>
      <c r="E8300" t="s">
        <v>19</v>
      </c>
      <c r="F8300">
        <v>66</v>
      </c>
      <c r="G8300">
        <v>28</v>
      </c>
      <c r="H8300">
        <v>0</v>
      </c>
      <c r="I8300">
        <v>0</v>
      </c>
      <c r="J8300">
        <v>0</v>
      </c>
      <c r="K8300">
        <v>0</v>
      </c>
      <c r="L8300" t="s">
        <v>20</v>
      </c>
      <c r="M8300" t="s">
        <v>310</v>
      </c>
      <c r="N8300" t="s">
        <v>107</v>
      </c>
      <c r="O8300" t="s">
        <v>22</v>
      </c>
      <c r="P8300" t="s">
        <v>23</v>
      </c>
      <c r="Q8300" t="s">
        <v>30</v>
      </c>
    </row>
    <row r="8301" spans="1:17" x14ac:dyDescent="0.2">
      <c r="A8301" s="2">
        <v>38235</v>
      </c>
      <c r="B8301" t="s">
        <v>890</v>
      </c>
      <c r="C8301" t="s">
        <v>149</v>
      </c>
      <c r="D8301" t="s">
        <v>36</v>
      </c>
      <c r="E8301" t="s">
        <v>36</v>
      </c>
      <c r="F8301">
        <v>79</v>
      </c>
      <c r="G8301">
        <v>39</v>
      </c>
      <c r="H8301">
        <v>0</v>
      </c>
      <c r="I8301">
        <v>0</v>
      </c>
      <c r="J8301">
        <v>1</v>
      </c>
      <c r="K8301">
        <v>0</v>
      </c>
      <c r="L8301" t="s">
        <v>20</v>
      </c>
      <c r="M8301" t="s">
        <v>920</v>
      </c>
      <c r="N8301" t="s">
        <v>890</v>
      </c>
      <c r="O8301" t="s">
        <v>22</v>
      </c>
      <c r="P8301" t="s">
        <v>23</v>
      </c>
      <c r="Q8301" t="s">
        <v>24</v>
      </c>
    </row>
    <row r="8302" spans="1:17" x14ac:dyDescent="0.2">
      <c r="A8302" s="2">
        <v>38235</v>
      </c>
      <c r="B8302" t="s">
        <v>183</v>
      </c>
      <c r="C8302" t="s">
        <v>120</v>
      </c>
      <c r="D8302" t="s">
        <v>36</v>
      </c>
      <c r="E8302" t="s">
        <v>36</v>
      </c>
      <c r="F8302">
        <v>35</v>
      </c>
      <c r="G8302">
        <v>16</v>
      </c>
      <c r="H8302">
        <v>0</v>
      </c>
      <c r="I8302">
        <v>0</v>
      </c>
      <c r="J8302">
        <v>3</v>
      </c>
      <c r="K8302">
        <v>2</v>
      </c>
      <c r="L8302" t="s">
        <v>20</v>
      </c>
      <c r="M8302" t="s">
        <v>266</v>
      </c>
      <c r="N8302" t="s">
        <v>183</v>
      </c>
      <c r="O8302" t="s">
        <v>22</v>
      </c>
      <c r="P8302" t="s">
        <v>23</v>
      </c>
      <c r="Q8302" t="s">
        <v>24</v>
      </c>
    </row>
    <row r="8303" spans="1:17" x14ac:dyDescent="0.2">
      <c r="A8303" s="2">
        <v>38235</v>
      </c>
      <c r="B8303" t="s">
        <v>199</v>
      </c>
      <c r="C8303" t="s">
        <v>548</v>
      </c>
      <c r="D8303" t="s">
        <v>36</v>
      </c>
      <c r="E8303" t="s">
        <v>36</v>
      </c>
      <c r="F8303">
        <v>74</v>
      </c>
      <c r="G8303">
        <v>133</v>
      </c>
      <c r="H8303">
        <v>0</v>
      </c>
      <c r="I8303">
        <v>0</v>
      </c>
      <c r="J8303">
        <v>2</v>
      </c>
      <c r="K8303">
        <v>0</v>
      </c>
      <c r="L8303" t="s">
        <v>20</v>
      </c>
      <c r="M8303" t="s">
        <v>627</v>
      </c>
      <c r="N8303" t="s">
        <v>199</v>
      </c>
      <c r="O8303" t="s">
        <v>22</v>
      </c>
      <c r="P8303" t="s">
        <v>23</v>
      </c>
      <c r="Q8303" t="s">
        <v>24</v>
      </c>
    </row>
    <row r="8304" spans="1:17" x14ac:dyDescent="0.2">
      <c r="A8304" s="2">
        <v>38235</v>
      </c>
      <c r="B8304" t="s">
        <v>555</v>
      </c>
      <c r="C8304" t="s">
        <v>131</v>
      </c>
      <c r="D8304" t="s">
        <v>27</v>
      </c>
      <c r="E8304" t="s">
        <v>27</v>
      </c>
      <c r="F8304">
        <v>64</v>
      </c>
      <c r="G8304">
        <v>33</v>
      </c>
      <c r="H8304">
        <v>0</v>
      </c>
      <c r="I8304">
        <v>0</v>
      </c>
      <c r="J8304">
        <v>2</v>
      </c>
      <c r="K8304">
        <v>1</v>
      </c>
      <c r="L8304" t="s">
        <v>20</v>
      </c>
      <c r="M8304" t="s">
        <v>555</v>
      </c>
      <c r="N8304" t="s">
        <v>555</v>
      </c>
      <c r="O8304" t="s">
        <v>22</v>
      </c>
      <c r="P8304" t="s">
        <v>23</v>
      </c>
      <c r="Q8304" t="s">
        <v>24</v>
      </c>
    </row>
    <row r="8305" spans="1:17" x14ac:dyDescent="0.2">
      <c r="A8305" s="2">
        <v>38235</v>
      </c>
      <c r="B8305" t="s">
        <v>34</v>
      </c>
      <c r="C8305" t="s">
        <v>351</v>
      </c>
      <c r="D8305" t="s">
        <v>36</v>
      </c>
      <c r="E8305" t="s">
        <v>36</v>
      </c>
      <c r="F8305">
        <v>89</v>
      </c>
      <c r="G8305">
        <v>107</v>
      </c>
      <c r="H8305">
        <v>0</v>
      </c>
      <c r="I8305">
        <v>0</v>
      </c>
      <c r="J8305">
        <v>4</v>
      </c>
      <c r="K8305">
        <v>0</v>
      </c>
      <c r="L8305" t="s">
        <v>20</v>
      </c>
      <c r="M8305" t="s">
        <v>37</v>
      </c>
      <c r="N8305" t="s">
        <v>34</v>
      </c>
      <c r="O8305" t="s">
        <v>22</v>
      </c>
      <c r="P8305" t="s">
        <v>23</v>
      </c>
      <c r="Q8305" t="s">
        <v>24</v>
      </c>
    </row>
    <row r="8306" spans="1:17" x14ac:dyDescent="0.2">
      <c r="A8306" s="2">
        <v>38235</v>
      </c>
      <c r="B8306" t="s">
        <v>136</v>
      </c>
      <c r="C8306" t="s">
        <v>380</v>
      </c>
      <c r="D8306" t="s">
        <v>36</v>
      </c>
      <c r="E8306" t="s">
        <v>36</v>
      </c>
      <c r="F8306">
        <v>58</v>
      </c>
      <c r="G8306">
        <v>108</v>
      </c>
      <c r="H8306">
        <v>0</v>
      </c>
      <c r="I8306">
        <v>0</v>
      </c>
      <c r="J8306">
        <v>5</v>
      </c>
      <c r="K8306">
        <v>0</v>
      </c>
      <c r="L8306" t="s">
        <v>20</v>
      </c>
      <c r="M8306" t="s">
        <v>340</v>
      </c>
      <c r="N8306" t="s">
        <v>136</v>
      </c>
      <c r="O8306" t="s">
        <v>22</v>
      </c>
      <c r="P8306" t="s">
        <v>23</v>
      </c>
      <c r="Q8306" t="s">
        <v>24</v>
      </c>
    </row>
    <row r="8307" spans="1:17" x14ac:dyDescent="0.2">
      <c r="A8307" s="2">
        <v>38235</v>
      </c>
      <c r="B8307" t="s">
        <v>111</v>
      </c>
      <c r="C8307" t="s">
        <v>118</v>
      </c>
      <c r="D8307" t="s">
        <v>36</v>
      </c>
      <c r="E8307" t="s">
        <v>36</v>
      </c>
      <c r="F8307">
        <v>43</v>
      </c>
      <c r="G8307">
        <v>31</v>
      </c>
      <c r="H8307">
        <v>0</v>
      </c>
      <c r="I8307">
        <v>0</v>
      </c>
      <c r="J8307">
        <v>2</v>
      </c>
      <c r="K8307">
        <v>2</v>
      </c>
      <c r="L8307" t="s">
        <v>20</v>
      </c>
      <c r="M8307" t="s">
        <v>218</v>
      </c>
      <c r="N8307" t="s">
        <v>111</v>
      </c>
      <c r="O8307" t="s">
        <v>22</v>
      </c>
      <c r="P8307" t="s">
        <v>23</v>
      </c>
      <c r="Q8307" t="s">
        <v>30</v>
      </c>
    </row>
    <row r="8308" spans="1:17" x14ac:dyDescent="0.2">
      <c r="A8308" s="2">
        <v>38235</v>
      </c>
      <c r="B8308" t="s">
        <v>38</v>
      </c>
      <c r="C8308" t="s">
        <v>32</v>
      </c>
      <c r="D8308" t="s">
        <v>19</v>
      </c>
      <c r="E8308" t="s">
        <v>19</v>
      </c>
      <c r="F8308">
        <v>23</v>
      </c>
      <c r="G8308">
        <v>55</v>
      </c>
      <c r="H8308">
        <v>0</v>
      </c>
      <c r="I8308">
        <v>0</v>
      </c>
      <c r="J8308">
        <v>1</v>
      </c>
      <c r="K8308">
        <v>0</v>
      </c>
      <c r="L8308" t="s">
        <v>20</v>
      </c>
      <c r="M8308" t="s">
        <v>40</v>
      </c>
      <c r="N8308" t="s">
        <v>38</v>
      </c>
      <c r="O8308" t="s">
        <v>22</v>
      </c>
      <c r="P8308" t="s">
        <v>23</v>
      </c>
      <c r="Q8308" t="s">
        <v>24</v>
      </c>
    </row>
    <row r="8309" spans="1:17" x14ac:dyDescent="0.2">
      <c r="A8309" s="2">
        <v>38235</v>
      </c>
      <c r="B8309" t="s">
        <v>365</v>
      </c>
      <c r="C8309" t="s">
        <v>61</v>
      </c>
      <c r="D8309" t="s">
        <v>36</v>
      </c>
      <c r="E8309" t="s">
        <v>36</v>
      </c>
      <c r="F8309">
        <v>97</v>
      </c>
      <c r="G8309">
        <v>100</v>
      </c>
      <c r="H8309">
        <v>0</v>
      </c>
      <c r="I8309">
        <v>0</v>
      </c>
      <c r="J8309">
        <v>2</v>
      </c>
      <c r="K8309">
        <v>0</v>
      </c>
      <c r="L8309" t="s">
        <v>20</v>
      </c>
      <c r="M8309" t="s">
        <v>400</v>
      </c>
      <c r="N8309" t="s">
        <v>365</v>
      </c>
      <c r="O8309" t="s">
        <v>22</v>
      </c>
      <c r="P8309" t="s">
        <v>23</v>
      </c>
      <c r="Q8309" t="s">
        <v>24</v>
      </c>
    </row>
    <row r="8310" spans="1:17" x14ac:dyDescent="0.2">
      <c r="A8310" s="2">
        <v>38235</v>
      </c>
      <c r="B8310" t="s">
        <v>18</v>
      </c>
      <c r="C8310" t="s">
        <v>31</v>
      </c>
      <c r="D8310" t="s">
        <v>19</v>
      </c>
      <c r="E8310" t="s">
        <v>19</v>
      </c>
      <c r="F8310">
        <v>19</v>
      </c>
      <c r="G8310">
        <v>42</v>
      </c>
      <c r="H8310">
        <v>0</v>
      </c>
      <c r="I8310">
        <v>0</v>
      </c>
      <c r="J8310">
        <v>1</v>
      </c>
      <c r="K8310">
        <v>0</v>
      </c>
      <c r="L8310" t="s">
        <v>20</v>
      </c>
      <c r="M8310" t="s">
        <v>64</v>
      </c>
      <c r="N8310" t="s">
        <v>18</v>
      </c>
      <c r="O8310" t="s">
        <v>22</v>
      </c>
      <c r="P8310" t="s">
        <v>23</v>
      </c>
      <c r="Q8310" t="s">
        <v>24</v>
      </c>
    </row>
    <row r="8311" spans="1:17" x14ac:dyDescent="0.2">
      <c r="A8311" s="2">
        <v>38235</v>
      </c>
      <c r="B8311" t="s">
        <v>45</v>
      </c>
      <c r="C8311" t="s">
        <v>135</v>
      </c>
      <c r="D8311" t="s">
        <v>36</v>
      </c>
      <c r="E8311" t="s">
        <v>36</v>
      </c>
      <c r="F8311">
        <v>44</v>
      </c>
      <c r="G8311">
        <v>20</v>
      </c>
      <c r="H8311">
        <v>0</v>
      </c>
      <c r="I8311">
        <v>0</v>
      </c>
      <c r="J8311">
        <v>0</v>
      </c>
      <c r="K8311">
        <v>3</v>
      </c>
      <c r="L8311" t="s">
        <v>20</v>
      </c>
      <c r="M8311" t="s">
        <v>47</v>
      </c>
      <c r="N8311" t="s">
        <v>45</v>
      </c>
      <c r="O8311" t="s">
        <v>22</v>
      </c>
      <c r="P8311" t="s">
        <v>23</v>
      </c>
      <c r="Q8311" t="s">
        <v>41</v>
      </c>
    </row>
    <row r="8312" spans="1:17" x14ac:dyDescent="0.2">
      <c r="A8312" s="2">
        <v>38238</v>
      </c>
      <c r="B8312" t="s">
        <v>737</v>
      </c>
      <c r="C8312" t="s">
        <v>92</v>
      </c>
      <c r="D8312" t="s">
        <v>50</v>
      </c>
      <c r="E8312" t="s">
        <v>50</v>
      </c>
      <c r="F8312">
        <v>148</v>
      </c>
      <c r="G8312">
        <v>32</v>
      </c>
      <c r="H8312">
        <v>0</v>
      </c>
      <c r="I8312">
        <v>0</v>
      </c>
      <c r="J8312">
        <v>1</v>
      </c>
      <c r="K8312">
        <v>5</v>
      </c>
      <c r="L8312" t="s">
        <v>20</v>
      </c>
      <c r="M8312" t="s">
        <v>819</v>
      </c>
      <c r="N8312" t="s">
        <v>737</v>
      </c>
      <c r="O8312" t="s">
        <v>22</v>
      </c>
      <c r="P8312" t="s">
        <v>23</v>
      </c>
      <c r="Q8312" t="s">
        <v>41</v>
      </c>
    </row>
    <row r="8313" spans="1:17" x14ac:dyDescent="0.2">
      <c r="A8313" s="2">
        <v>38238</v>
      </c>
      <c r="B8313" t="s">
        <v>286</v>
      </c>
      <c r="C8313" t="s">
        <v>70</v>
      </c>
      <c r="D8313" t="s">
        <v>50</v>
      </c>
      <c r="E8313" t="s">
        <v>50</v>
      </c>
      <c r="F8313">
        <v>119</v>
      </c>
      <c r="G8313">
        <v>53</v>
      </c>
      <c r="H8313">
        <v>0</v>
      </c>
      <c r="I8313">
        <v>0</v>
      </c>
      <c r="J8313">
        <v>0</v>
      </c>
      <c r="K8313">
        <v>2</v>
      </c>
      <c r="L8313" t="s">
        <v>20</v>
      </c>
      <c r="M8313" t="s">
        <v>359</v>
      </c>
      <c r="N8313" t="s">
        <v>286</v>
      </c>
      <c r="O8313" t="s">
        <v>22</v>
      </c>
      <c r="P8313" t="s">
        <v>23</v>
      </c>
      <c r="Q8313" t="s">
        <v>41</v>
      </c>
    </row>
    <row r="8314" spans="1:17" x14ac:dyDescent="0.2">
      <c r="A8314" s="2">
        <v>38238</v>
      </c>
      <c r="B8314" t="s">
        <v>69</v>
      </c>
      <c r="C8314" t="s">
        <v>386</v>
      </c>
      <c r="D8314" t="s">
        <v>50</v>
      </c>
      <c r="E8314" t="s">
        <v>50</v>
      </c>
      <c r="F8314">
        <v>90</v>
      </c>
      <c r="G8314">
        <v>116</v>
      </c>
      <c r="H8314">
        <v>0</v>
      </c>
      <c r="I8314">
        <v>0</v>
      </c>
      <c r="J8314">
        <v>2</v>
      </c>
      <c r="K8314">
        <v>0</v>
      </c>
      <c r="L8314" t="s">
        <v>20</v>
      </c>
      <c r="M8314" t="s">
        <v>71</v>
      </c>
      <c r="N8314" t="s">
        <v>69</v>
      </c>
      <c r="O8314" t="s">
        <v>22</v>
      </c>
      <c r="P8314" t="s">
        <v>23</v>
      </c>
      <c r="Q8314" t="s">
        <v>24</v>
      </c>
    </row>
    <row r="8315" spans="1:17" x14ac:dyDescent="0.2">
      <c r="A8315" s="2">
        <v>38238</v>
      </c>
      <c r="B8315" t="s">
        <v>646</v>
      </c>
      <c r="C8315" t="s">
        <v>106</v>
      </c>
      <c r="D8315" t="s">
        <v>50</v>
      </c>
      <c r="E8315" t="s">
        <v>50</v>
      </c>
      <c r="F8315">
        <v>69</v>
      </c>
      <c r="G8315">
        <v>3</v>
      </c>
      <c r="H8315">
        <v>0</v>
      </c>
      <c r="I8315">
        <v>0</v>
      </c>
      <c r="J8315">
        <v>1</v>
      </c>
      <c r="K8315">
        <v>1</v>
      </c>
      <c r="L8315" t="s">
        <v>20</v>
      </c>
      <c r="M8315" t="s">
        <v>909</v>
      </c>
      <c r="N8315" t="s">
        <v>646</v>
      </c>
      <c r="O8315" t="s">
        <v>22</v>
      </c>
      <c r="P8315" t="s">
        <v>23</v>
      </c>
      <c r="Q8315" t="s">
        <v>30</v>
      </c>
    </row>
    <row r="8316" spans="1:17" x14ac:dyDescent="0.2">
      <c r="A8316" s="2">
        <v>38238</v>
      </c>
      <c r="B8316" t="s">
        <v>131</v>
      </c>
      <c r="C8316" t="s">
        <v>56</v>
      </c>
      <c r="D8316" t="s">
        <v>27</v>
      </c>
      <c r="E8316" t="s">
        <v>27</v>
      </c>
      <c r="F8316">
        <v>33</v>
      </c>
      <c r="G8316">
        <v>99</v>
      </c>
      <c r="H8316">
        <v>0</v>
      </c>
      <c r="I8316">
        <v>0</v>
      </c>
      <c r="J8316">
        <v>1</v>
      </c>
      <c r="K8316">
        <v>0</v>
      </c>
      <c r="L8316" t="s">
        <v>20</v>
      </c>
      <c r="M8316" t="s">
        <v>637</v>
      </c>
      <c r="N8316" t="s">
        <v>131</v>
      </c>
      <c r="O8316" t="s">
        <v>22</v>
      </c>
      <c r="P8316" t="s">
        <v>23</v>
      </c>
      <c r="Q8316" t="s">
        <v>24</v>
      </c>
    </row>
    <row r="8317" spans="1:17" x14ac:dyDescent="0.2">
      <c r="A8317" s="2">
        <v>38238</v>
      </c>
      <c r="B8317" t="s">
        <v>210</v>
      </c>
      <c r="C8317" t="s">
        <v>185</v>
      </c>
      <c r="D8317" t="s">
        <v>27</v>
      </c>
      <c r="E8317" t="s">
        <v>27</v>
      </c>
      <c r="F8317">
        <v>103</v>
      </c>
      <c r="G8317">
        <v>53</v>
      </c>
      <c r="H8317">
        <v>0</v>
      </c>
      <c r="I8317">
        <v>0</v>
      </c>
      <c r="J8317">
        <v>0</v>
      </c>
      <c r="K8317">
        <v>3</v>
      </c>
      <c r="L8317" t="s">
        <v>20</v>
      </c>
      <c r="M8317" t="s">
        <v>557</v>
      </c>
      <c r="N8317" t="s">
        <v>210</v>
      </c>
      <c r="O8317" t="s">
        <v>22</v>
      </c>
      <c r="P8317" t="s">
        <v>23</v>
      </c>
      <c r="Q8317" t="s">
        <v>41</v>
      </c>
    </row>
    <row r="8318" spans="1:17" x14ac:dyDescent="0.2">
      <c r="A8318" s="2">
        <v>38238</v>
      </c>
      <c r="B8318" t="s">
        <v>48</v>
      </c>
      <c r="C8318" t="s">
        <v>67</v>
      </c>
      <c r="D8318" t="s">
        <v>50</v>
      </c>
      <c r="E8318" t="s">
        <v>50</v>
      </c>
      <c r="F8318">
        <v>137</v>
      </c>
      <c r="G8318">
        <v>2</v>
      </c>
      <c r="H8318">
        <v>0</v>
      </c>
      <c r="I8318">
        <v>0</v>
      </c>
      <c r="J8318">
        <v>0</v>
      </c>
      <c r="K8318">
        <v>2</v>
      </c>
      <c r="L8318" t="s">
        <v>20</v>
      </c>
      <c r="M8318" t="s">
        <v>866</v>
      </c>
      <c r="N8318" t="s">
        <v>48</v>
      </c>
      <c r="O8318" t="s">
        <v>22</v>
      </c>
      <c r="P8318" t="s">
        <v>23</v>
      </c>
      <c r="Q8318" t="s">
        <v>41</v>
      </c>
    </row>
    <row r="8319" spans="1:17" x14ac:dyDescent="0.2">
      <c r="A8319" s="2">
        <v>38238</v>
      </c>
      <c r="B8319" t="s">
        <v>345</v>
      </c>
      <c r="C8319" t="s">
        <v>85</v>
      </c>
      <c r="D8319" t="s">
        <v>50</v>
      </c>
      <c r="E8319" t="s">
        <v>50</v>
      </c>
      <c r="F8319">
        <v>112</v>
      </c>
      <c r="G8319">
        <v>94</v>
      </c>
      <c r="H8319">
        <v>0</v>
      </c>
      <c r="I8319">
        <v>0</v>
      </c>
      <c r="J8319">
        <v>2</v>
      </c>
      <c r="K8319">
        <v>0</v>
      </c>
      <c r="L8319" t="s">
        <v>20</v>
      </c>
      <c r="M8319" t="s">
        <v>360</v>
      </c>
      <c r="N8319" t="s">
        <v>345</v>
      </c>
      <c r="O8319" t="s">
        <v>22</v>
      </c>
      <c r="P8319" t="s">
        <v>23</v>
      </c>
      <c r="Q8319" t="s">
        <v>24</v>
      </c>
    </row>
    <row r="8320" spans="1:17" x14ac:dyDescent="0.2">
      <c r="A8320" s="2">
        <v>38238</v>
      </c>
      <c r="B8320" t="s">
        <v>129</v>
      </c>
      <c r="C8320" t="s">
        <v>25</v>
      </c>
      <c r="D8320" t="s">
        <v>50</v>
      </c>
      <c r="E8320" t="s">
        <v>19</v>
      </c>
      <c r="F8320">
        <v>11</v>
      </c>
      <c r="G8320">
        <v>1</v>
      </c>
      <c r="H8320">
        <v>0</v>
      </c>
      <c r="I8320">
        <v>0</v>
      </c>
      <c r="J8320">
        <v>1</v>
      </c>
      <c r="K8320">
        <v>1</v>
      </c>
      <c r="L8320" t="s">
        <v>28</v>
      </c>
      <c r="M8320" t="s">
        <v>544</v>
      </c>
      <c r="N8320" t="s">
        <v>129</v>
      </c>
      <c r="O8320" t="s">
        <v>22</v>
      </c>
      <c r="P8320" t="s">
        <v>23</v>
      </c>
      <c r="Q8320" t="s">
        <v>30</v>
      </c>
    </row>
    <row r="8321" spans="1:17" x14ac:dyDescent="0.2">
      <c r="A8321" s="2">
        <v>38238</v>
      </c>
      <c r="B8321" t="s">
        <v>153</v>
      </c>
      <c r="C8321" t="s">
        <v>180</v>
      </c>
      <c r="D8321" t="s">
        <v>50</v>
      </c>
      <c r="E8321" t="s">
        <v>50</v>
      </c>
      <c r="F8321">
        <v>14</v>
      </c>
      <c r="G8321">
        <v>13</v>
      </c>
      <c r="H8321">
        <v>0</v>
      </c>
      <c r="I8321">
        <v>0</v>
      </c>
      <c r="J8321">
        <v>0</v>
      </c>
      <c r="K8321">
        <v>0</v>
      </c>
      <c r="L8321" t="s">
        <v>20</v>
      </c>
      <c r="M8321" t="s">
        <v>307</v>
      </c>
      <c r="N8321" t="s">
        <v>153</v>
      </c>
      <c r="O8321" t="s">
        <v>22</v>
      </c>
      <c r="P8321" t="s">
        <v>23</v>
      </c>
      <c r="Q8321" t="s">
        <v>30</v>
      </c>
    </row>
    <row r="8322" spans="1:17" x14ac:dyDescent="0.2">
      <c r="A8322" s="2">
        <v>38238</v>
      </c>
      <c r="B8322" t="s">
        <v>304</v>
      </c>
      <c r="C8322" t="s">
        <v>555</v>
      </c>
      <c r="D8322" t="s">
        <v>27</v>
      </c>
      <c r="E8322" t="s">
        <v>27</v>
      </c>
      <c r="F8322">
        <v>47</v>
      </c>
      <c r="G8322">
        <v>64</v>
      </c>
      <c r="H8322">
        <v>0</v>
      </c>
      <c r="I8322">
        <v>0</v>
      </c>
      <c r="J8322">
        <v>2</v>
      </c>
      <c r="K8322">
        <v>2</v>
      </c>
      <c r="L8322" t="s">
        <v>20</v>
      </c>
      <c r="M8322" t="s">
        <v>628</v>
      </c>
      <c r="N8322" t="s">
        <v>304</v>
      </c>
      <c r="O8322" t="s">
        <v>22</v>
      </c>
      <c r="P8322" t="s">
        <v>23</v>
      </c>
      <c r="Q8322" t="s">
        <v>30</v>
      </c>
    </row>
    <row r="8323" spans="1:17" x14ac:dyDescent="0.2">
      <c r="A8323" s="2">
        <v>38238</v>
      </c>
      <c r="B8323" t="s">
        <v>254</v>
      </c>
      <c r="C8323" t="s">
        <v>301</v>
      </c>
      <c r="D8323" t="s">
        <v>115</v>
      </c>
      <c r="E8323" t="s">
        <v>115</v>
      </c>
      <c r="F8323">
        <v>144</v>
      </c>
      <c r="G8323">
        <v>55</v>
      </c>
      <c r="H8323">
        <v>0</v>
      </c>
      <c r="I8323">
        <v>0</v>
      </c>
      <c r="J8323">
        <v>0</v>
      </c>
      <c r="K8323">
        <v>2</v>
      </c>
      <c r="L8323" t="s">
        <v>20</v>
      </c>
      <c r="M8323" t="s">
        <v>1130</v>
      </c>
      <c r="N8323" t="s">
        <v>254</v>
      </c>
      <c r="O8323" t="s">
        <v>22</v>
      </c>
      <c r="P8323" t="s">
        <v>23</v>
      </c>
      <c r="Q8323" t="s">
        <v>41</v>
      </c>
    </row>
    <row r="8324" spans="1:17" x14ac:dyDescent="0.2">
      <c r="A8324" s="2">
        <v>38238</v>
      </c>
      <c r="B8324" t="s">
        <v>94</v>
      </c>
      <c r="C8324" t="s">
        <v>76</v>
      </c>
      <c r="D8324" t="s">
        <v>50</v>
      </c>
      <c r="E8324" t="s">
        <v>50</v>
      </c>
      <c r="F8324">
        <v>76</v>
      </c>
      <c r="G8324">
        <v>80</v>
      </c>
      <c r="H8324">
        <v>0</v>
      </c>
      <c r="I8324">
        <v>0</v>
      </c>
      <c r="J8324">
        <v>3</v>
      </c>
      <c r="K8324">
        <v>2</v>
      </c>
      <c r="L8324" t="s">
        <v>20</v>
      </c>
      <c r="M8324" t="s">
        <v>96</v>
      </c>
      <c r="N8324" t="s">
        <v>94</v>
      </c>
      <c r="O8324" t="s">
        <v>22</v>
      </c>
      <c r="P8324" t="s">
        <v>23</v>
      </c>
      <c r="Q8324" t="s">
        <v>24</v>
      </c>
    </row>
    <row r="8325" spans="1:17" x14ac:dyDescent="0.2">
      <c r="A8325" s="2">
        <v>38238</v>
      </c>
      <c r="B8325" t="s">
        <v>388</v>
      </c>
      <c r="C8325" t="s">
        <v>143</v>
      </c>
      <c r="D8325" t="s">
        <v>115</v>
      </c>
      <c r="E8325" t="s">
        <v>115</v>
      </c>
      <c r="F8325">
        <v>138</v>
      </c>
      <c r="G8325">
        <v>18</v>
      </c>
      <c r="H8325">
        <v>0</v>
      </c>
      <c r="I8325">
        <v>0</v>
      </c>
      <c r="J8325">
        <v>0</v>
      </c>
      <c r="K8325">
        <v>4</v>
      </c>
      <c r="L8325" t="s">
        <v>20</v>
      </c>
      <c r="M8325" t="s">
        <v>451</v>
      </c>
      <c r="N8325" t="s">
        <v>388</v>
      </c>
      <c r="O8325" t="s">
        <v>22</v>
      </c>
      <c r="P8325" t="s">
        <v>23</v>
      </c>
      <c r="Q8325" t="s">
        <v>41</v>
      </c>
    </row>
    <row r="8326" spans="1:17" x14ac:dyDescent="0.2">
      <c r="A8326" s="2">
        <v>38238</v>
      </c>
      <c r="B8326" t="s">
        <v>123</v>
      </c>
      <c r="C8326" t="s">
        <v>145</v>
      </c>
      <c r="D8326" t="s">
        <v>50</v>
      </c>
      <c r="E8326" t="s">
        <v>50</v>
      </c>
      <c r="F8326">
        <v>69</v>
      </c>
      <c r="G8326">
        <v>101</v>
      </c>
      <c r="H8326">
        <v>0</v>
      </c>
      <c r="I8326">
        <v>0</v>
      </c>
      <c r="J8326">
        <v>2</v>
      </c>
      <c r="K8326">
        <v>1</v>
      </c>
      <c r="L8326" t="s">
        <v>20</v>
      </c>
      <c r="M8326" t="s">
        <v>179</v>
      </c>
      <c r="N8326" t="s">
        <v>123</v>
      </c>
      <c r="O8326" t="s">
        <v>22</v>
      </c>
      <c r="P8326" t="s">
        <v>23</v>
      </c>
      <c r="Q8326" t="s">
        <v>24</v>
      </c>
    </row>
    <row r="8327" spans="1:17" x14ac:dyDescent="0.2">
      <c r="A8327" s="2">
        <v>38238</v>
      </c>
      <c r="B8327" t="s">
        <v>177</v>
      </c>
      <c r="C8327" t="s">
        <v>167</v>
      </c>
      <c r="D8327" t="s">
        <v>115</v>
      </c>
      <c r="E8327" t="s">
        <v>115</v>
      </c>
      <c r="F8327">
        <v>37</v>
      </c>
      <c r="G8327">
        <v>21</v>
      </c>
      <c r="H8327">
        <v>0</v>
      </c>
      <c r="I8327">
        <v>0</v>
      </c>
      <c r="J8327">
        <v>0</v>
      </c>
      <c r="K8327">
        <v>2</v>
      </c>
      <c r="L8327" t="s">
        <v>20</v>
      </c>
      <c r="M8327" t="s">
        <v>640</v>
      </c>
      <c r="N8327" t="s">
        <v>177</v>
      </c>
      <c r="O8327" t="s">
        <v>22</v>
      </c>
      <c r="P8327" t="s">
        <v>23</v>
      </c>
      <c r="Q8327" t="s">
        <v>41</v>
      </c>
    </row>
    <row r="8328" spans="1:17" x14ac:dyDescent="0.2">
      <c r="A8328" s="2">
        <v>38238</v>
      </c>
      <c r="B8328" t="s">
        <v>560</v>
      </c>
      <c r="C8328" t="s">
        <v>168</v>
      </c>
      <c r="D8328" t="s">
        <v>50</v>
      </c>
      <c r="E8328" t="s">
        <v>50</v>
      </c>
      <c r="F8328">
        <v>145</v>
      </c>
      <c r="G8328">
        <v>87</v>
      </c>
      <c r="H8328">
        <v>0</v>
      </c>
      <c r="I8328">
        <v>0</v>
      </c>
      <c r="J8328">
        <v>1</v>
      </c>
      <c r="K8328">
        <v>2</v>
      </c>
      <c r="L8328" t="s">
        <v>20</v>
      </c>
      <c r="M8328" t="s">
        <v>626</v>
      </c>
      <c r="N8328" t="s">
        <v>560</v>
      </c>
      <c r="O8328" t="s">
        <v>22</v>
      </c>
      <c r="P8328" t="s">
        <v>23</v>
      </c>
      <c r="Q8328" t="s">
        <v>41</v>
      </c>
    </row>
    <row r="8329" spans="1:17" x14ac:dyDescent="0.2">
      <c r="A8329" s="2">
        <v>38238</v>
      </c>
      <c r="B8329" t="s">
        <v>163</v>
      </c>
      <c r="C8329" t="s">
        <v>114</v>
      </c>
      <c r="D8329" t="s">
        <v>115</v>
      </c>
      <c r="E8329" t="s">
        <v>115</v>
      </c>
      <c r="F8329">
        <v>112</v>
      </c>
      <c r="G8329">
        <v>67</v>
      </c>
      <c r="H8329">
        <v>0</v>
      </c>
      <c r="I8329">
        <v>0</v>
      </c>
      <c r="J8329">
        <v>4</v>
      </c>
      <c r="K8329">
        <v>1</v>
      </c>
      <c r="L8329" t="s">
        <v>20</v>
      </c>
      <c r="M8329" t="s">
        <v>1074</v>
      </c>
      <c r="N8329" t="s">
        <v>163</v>
      </c>
      <c r="O8329" t="s">
        <v>22</v>
      </c>
      <c r="P8329" t="s">
        <v>23</v>
      </c>
      <c r="Q8329" t="s">
        <v>24</v>
      </c>
    </row>
    <row r="8330" spans="1:17" x14ac:dyDescent="0.2">
      <c r="A8330" s="2">
        <v>38238</v>
      </c>
      <c r="B8330" t="s">
        <v>569</v>
      </c>
      <c r="C8330" t="s">
        <v>402</v>
      </c>
      <c r="D8330" t="s">
        <v>115</v>
      </c>
      <c r="E8330" t="s">
        <v>115</v>
      </c>
      <c r="F8330">
        <v>155</v>
      </c>
      <c r="G8330">
        <v>44</v>
      </c>
      <c r="H8330">
        <v>0</v>
      </c>
      <c r="I8330">
        <v>0</v>
      </c>
      <c r="J8330">
        <v>1</v>
      </c>
      <c r="K8330">
        <v>2</v>
      </c>
      <c r="L8330" t="s">
        <v>20</v>
      </c>
      <c r="M8330" t="s">
        <v>1109</v>
      </c>
      <c r="N8330" t="s">
        <v>569</v>
      </c>
      <c r="O8330" t="s">
        <v>22</v>
      </c>
      <c r="P8330" t="s">
        <v>23</v>
      </c>
      <c r="Q8330" t="s">
        <v>41</v>
      </c>
    </row>
    <row r="8331" spans="1:17" x14ac:dyDescent="0.2">
      <c r="A8331" s="2">
        <v>38238</v>
      </c>
      <c r="B8331" t="s">
        <v>649</v>
      </c>
      <c r="C8331" t="s">
        <v>166</v>
      </c>
      <c r="D8331" t="s">
        <v>115</v>
      </c>
      <c r="E8331" t="s">
        <v>115</v>
      </c>
      <c r="F8331">
        <v>171</v>
      </c>
      <c r="G8331">
        <v>61</v>
      </c>
      <c r="H8331">
        <v>0</v>
      </c>
      <c r="I8331">
        <v>0</v>
      </c>
      <c r="J8331">
        <v>1</v>
      </c>
      <c r="K8331">
        <v>6</v>
      </c>
      <c r="L8331" t="s">
        <v>20</v>
      </c>
      <c r="M8331" t="s">
        <v>982</v>
      </c>
      <c r="N8331" t="s">
        <v>649</v>
      </c>
      <c r="O8331" t="s">
        <v>22</v>
      </c>
      <c r="P8331" t="s">
        <v>23</v>
      </c>
      <c r="Q8331" t="s">
        <v>41</v>
      </c>
    </row>
    <row r="8332" spans="1:17" x14ac:dyDescent="0.2">
      <c r="A8332" s="2">
        <v>38238</v>
      </c>
      <c r="B8332" t="s">
        <v>73</v>
      </c>
      <c r="C8332" t="s">
        <v>125</v>
      </c>
      <c r="D8332" t="s">
        <v>50</v>
      </c>
      <c r="E8332" t="s">
        <v>50</v>
      </c>
      <c r="F8332">
        <v>118</v>
      </c>
      <c r="G8332">
        <v>169</v>
      </c>
      <c r="H8332">
        <v>0</v>
      </c>
      <c r="I8332">
        <v>0</v>
      </c>
      <c r="J8332">
        <v>4</v>
      </c>
      <c r="K8332">
        <v>0</v>
      </c>
      <c r="L8332" t="s">
        <v>20</v>
      </c>
      <c r="M8332" t="s">
        <v>806</v>
      </c>
      <c r="N8332" t="s">
        <v>73</v>
      </c>
      <c r="O8332" t="s">
        <v>22</v>
      </c>
      <c r="P8332" t="s">
        <v>23</v>
      </c>
      <c r="Q8332" t="s">
        <v>24</v>
      </c>
    </row>
    <row r="8333" spans="1:17" x14ac:dyDescent="0.2">
      <c r="A8333" s="2">
        <v>38238</v>
      </c>
      <c r="B8333" t="s">
        <v>97</v>
      </c>
      <c r="C8333" t="s">
        <v>101</v>
      </c>
      <c r="D8333" t="s">
        <v>50</v>
      </c>
      <c r="E8333" t="s">
        <v>50</v>
      </c>
      <c r="F8333">
        <v>157</v>
      </c>
      <c r="G8333">
        <v>60</v>
      </c>
      <c r="H8333">
        <v>0</v>
      </c>
      <c r="I8333">
        <v>0</v>
      </c>
      <c r="J8333">
        <v>3</v>
      </c>
      <c r="K8333">
        <v>4</v>
      </c>
      <c r="L8333" t="s">
        <v>20</v>
      </c>
      <c r="M8333" t="s">
        <v>97</v>
      </c>
      <c r="N8333" t="s">
        <v>97</v>
      </c>
      <c r="O8333" t="s">
        <v>22</v>
      </c>
      <c r="P8333" t="s">
        <v>23</v>
      </c>
      <c r="Q8333" t="s">
        <v>41</v>
      </c>
    </row>
    <row r="8334" spans="1:17" x14ac:dyDescent="0.2">
      <c r="A8334" s="2">
        <v>38238</v>
      </c>
      <c r="B8334" t="s">
        <v>391</v>
      </c>
      <c r="C8334" t="s">
        <v>182</v>
      </c>
      <c r="D8334" t="s">
        <v>115</v>
      </c>
      <c r="E8334" t="s">
        <v>115</v>
      </c>
      <c r="F8334">
        <v>114</v>
      </c>
      <c r="G8334">
        <v>48</v>
      </c>
      <c r="H8334">
        <v>0</v>
      </c>
      <c r="I8334">
        <v>0</v>
      </c>
      <c r="J8334">
        <v>0</v>
      </c>
      <c r="K8334">
        <v>1</v>
      </c>
      <c r="L8334" t="s">
        <v>20</v>
      </c>
      <c r="M8334" t="s">
        <v>509</v>
      </c>
      <c r="N8334" t="s">
        <v>391</v>
      </c>
      <c r="O8334" t="s">
        <v>22</v>
      </c>
      <c r="P8334" t="s">
        <v>23</v>
      </c>
      <c r="Q8334" t="s">
        <v>41</v>
      </c>
    </row>
    <row r="8335" spans="1:17" x14ac:dyDescent="0.2">
      <c r="A8335" s="2">
        <v>38238</v>
      </c>
      <c r="B8335" t="s">
        <v>629</v>
      </c>
      <c r="C8335" t="s">
        <v>464</v>
      </c>
      <c r="D8335" t="s">
        <v>36</v>
      </c>
      <c r="E8335" t="s">
        <v>115</v>
      </c>
      <c r="F8335">
        <v>142</v>
      </c>
      <c r="G8335">
        <v>110</v>
      </c>
      <c r="H8335">
        <v>0</v>
      </c>
      <c r="I8335">
        <v>0</v>
      </c>
      <c r="J8335">
        <v>2</v>
      </c>
      <c r="K8335">
        <v>5</v>
      </c>
      <c r="L8335" t="s">
        <v>20</v>
      </c>
      <c r="M8335" t="s">
        <v>925</v>
      </c>
      <c r="N8335" t="s">
        <v>629</v>
      </c>
      <c r="O8335" t="s">
        <v>22</v>
      </c>
      <c r="P8335" t="s">
        <v>23</v>
      </c>
      <c r="Q8335" t="s">
        <v>41</v>
      </c>
    </row>
    <row r="8336" spans="1:17" x14ac:dyDescent="0.2">
      <c r="A8336" s="2">
        <v>38238</v>
      </c>
      <c r="B8336" t="s">
        <v>384</v>
      </c>
      <c r="C8336" t="s">
        <v>119</v>
      </c>
      <c r="D8336" t="s">
        <v>50</v>
      </c>
      <c r="E8336" t="s">
        <v>50</v>
      </c>
      <c r="F8336">
        <v>104</v>
      </c>
      <c r="G8336">
        <v>9</v>
      </c>
      <c r="H8336">
        <v>0</v>
      </c>
      <c r="I8336">
        <v>0</v>
      </c>
      <c r="J8336">
        <v>0</v>
      </c>
      <c r="K8336">
        <v>1</v>
      </c>
      <c r="L8336" t="s">
        <v>20</v>
      </c>
      <c r="M8336" t="s">
        <v>395</v>
      </c>
      <c r="N8336" t="s">
        <v>384</v>
      </c>
      <c r="O8336" t="s">
        <v>22</v>
      </c>
      <c r="P8336" t="s">
        <v>23</v>
      </c>
      <c r="Q8336" t="s">
        <v>41</v>
      </c>
    </row>
    <row r="8337" spans="1:17" x14ac:dyDescent="0.2">
      <c r="A8337" s="2">
        <v>38238</v>
      </c>
      <c r="B8337" t="s">
        <v>126</v>
      </c>
      <c r="C8337" t="s">
        <v>293</v>
      </c>
      <c r="D8337" t="s">
        <v>50</v>
      </c>
      <c r="E8337" t="s">
        <v>50</v>
      </c>
      <c r="F8337">
        <v>6</v>
      </c>
      <c r="G8337">
        <v>5</v>
      </c>
      <c r="H8337">
        <v>0</v>
      </c>
      <c r="I8337">
        <v>0</v>
      </c>
      <c r="J8337">
        <v>2</v>
      </c>
      <c r="K8337">
        <v>0</v>
      </c>
      <c r="L8337" t="s">
        <v>20</v>
      </c>
      <c r="M8337" t="s">
        <v>308</v>
      </c>
      <c r="N8337" t="s">
        <v>126</v>
      </c>
      <c r="O8337" t="s">
        <v>22</v>
      </c>
      <c r="P8337" t="s">
        <v>23</v>
      </c>
      <c r="Q8337" t="s">
        <v>24</v>
      </c>
    </row>
    <row r="8338" spans="1:17" x14ac:dyDescent="0.2">
      <c r="A8338" s="2">
        <v>38238</v>
      </c>
      <c r="B8338" t="s">
        <v>49</v>
      </c>
      <c r="C8338" t="s">
        <v>317</v>
      </c>
      <c r="D8338" t="s">
        <v>50</v>
      </c>
      <c r="E8338" t="s">
        <v>50</v>
      </c>
      <c r="F8338">
        <v>38</v>
      </c>
      <c r="G8338">
        <v>77</v>
      </c>
      <c r="H8338">
        <v>0</v>
      </c>
      <c r="I8338">
        <v>0</v>
      </c>
      <c r="J8338">
        <v>1</v>
      </c>
      <c r="K8338">
        <v>1</v>
      </c>
      <c r="L8338" t="s">
        <v>20</v>
      </c>
      <c r="M8338" t="s">
        <v>103</v>
      </c>
      <c r="N8338" t="s">
        <v>49</v>
      </c>
      <c r="O8338" t="s">
        <v>22</v>
      </c>
      <c r="P8338" t="s">
        <v>23</v>
      </c>
      <c r="Q8338" t="s">
        <v>30</v>
      </c>
    </row>
    <row r="8339" spans="1:17" x14ac:dyDescent="0.2">
      <c r="A8339" s="2">
        <v>38238</v>
      </c>
      <c r="B8339" t="s">
        <v>913</v>
      </c>
      <c r="C8339" t="s">
        <v>449</v>
      </c>
      <c r="D8339" t="s">
        <v>115</v>
      </c>
      <c r="E8339" t="s">
        <v>115</v>
      </c>
      <c r="F8339">
        <v>129</v>
      </c>
      <c r="G8339">
        <v>51</v>
      </c>
      <c r="H8339">
        <v>0</v>
      </c>
      <c r="I8339">
        <v>0</v>
      </c>
      <c r="J8339">
        <v>0</v>
      </c>
      <c r="K8339">
        <v>3</v>
      </c>
      <c r="L8339" t="s">
        <v>20</v>
      </c>
      <c r="M8339" t="s">
        <v>1158</v>
      </c>
      <c r="N8339" t="s">
        <v>166</v>
      </c>
      <c r="O8339" t="s">
        <v>122</v>
      </c>
      <c r="P8339" t="s">
        <v>23</v>
      </c>
      <c r="Q8339" t="s">
        <v>41</v>
      </c>
    </row>
    <row r="8340" spans="1:17" x14ac:dyDescent="0.2">
      <c r="A8340" s="2">
        <v>38238</v>
      </c>
      <c r="B8340" t="s">
        <v>531</v>
      </c>
      <c r="C8340" t="s">
        <v>77</v>
      </c>
      <c r="D8340" t="s">
        <v>27</v>
      </c>
      <c r="E8340" t="s">
        <v>27</v>
      </c>
      <c r="F8340">
        <v>106</v>
      </c>
      <c r="G8340">
        <v>10</v>
      </c>
      <c r="H8340">
        <v>0</v>
      </c>
      <c r="I8340">
        <v>0</v>
      </c>
      <c r="J8340">
        <v>1</v>
      </c>
      <c r="K8340">
        <v>1</v>
      </c>
      <c r="L8340" t="s">
        <v>20</v>
      </c>
      <c r="M8340" t="s">
        <v>534</v>
      </c>
      <c r="N8340" t="s">
        <v>531</v>
      </c>
      <c r="O8340" t="s">
        <v>22</v>
      </c>
      <c r="P8340" t="s">
        <v>23</v>
      </c>
      <c r="Q8340" t="s">
        <v>30</v>
      </c>
    </row>
    <row r="8341" spans="1:17" x14ac:dyDescent="0.2">
      <c r="A8341" s="2">
        <v>38238</v>
      </c>
      <c r="B8341" t="s">
        <v>90</v>
      </c>
      <c r="C8341" t="s">
        <v>89</v>
      </c>
      <c r="D8341" t="s">
        <v>50</v>
      </c>
      <c r="E8341" t="s">
        <v>50</v>
      </c>
      <c r="F8341">
        <v>29</v>
      </c>
      <c r="G8341">
        <v>7</v>
      </c>
      <c r="H8341">
        <v>0</v>
      </c>
      <c r="I8341">
        <v>0</v>
      </c>
      <c r="J8341">
        <v>1</v>
      </c>
      <c r="K8341">
        <v>2</v>
      </c>
      <c r="L8341" t="s">
        <v>20</v>
      </c>
      <c r="M8341" t="s">
        <v>713</v>
      </c>
      <c r="N8341" t="s">
        <v>90</v>
      </c>
      <c r="O8341" t="s">
        <v>22</v>
      </c>
      <c r="P8341" t="s">
        <v>23</v>
      </c>
      <c r="Q8341" t="s">
        <v>41</v>
      </c>
    </row>
    <row r="8342" spans="1:17" x14ac:dyDescent="0.2">
      <c r="A8342" s="2">
        <v>38238</v>
      </c>
      <c r="B8342" t="s">
        <v>82</v>
      </c>
      <c r="C8342" t="s">
        <v>81</v>
      </c>
      <c r="D8342" t="s">
        <v>50</v>
      </c>
      <c r="E8342" t="s">
        <v>50</v>
      </c>
      <c r="F8342">
        <v>11</v>
      </c>
      <c r="G8342">
        <v>81</v>
      </c>
      <c r="H8342">
        <v>0</v>
      </c>
      <c r="I8342">
        <v>0</v>
      </c>
      <c r="J8342">
        <v>4</v>
      </c>
      <c r="K8342">
        <v>0</v>
      </c>
      <c r="L8342" t="s">
        <v>20</v>
      </c>
      <c r="M8342" t="s">
        <v>912</v>
      </c>
      <c r="N8342" t="s">
        <v>82</v>
      </c>
      <c r="O8342" t="s">
        <v>22</v>
      </c>
      <c r="P8342" t="s">
        <v>23</v>
      </c>
      <c r="Q8342" t="s">
        <v>24</v>
      </c>
    </row>
    <row r="8343" spans="1:17" x14ac:dyDescent="0.2">
      <c r="A8343" s="2">
        <v>38238</v>
      </c>
      <c r="B8343" t="s">
        <v>104</v>
      </c>
      <c r="C8343" t="s">
        <v>249</v>
      </c>
      <c r="D8343" t="s">
        <v>50</v>
      </c>
      <c r="E8343" t="s">
        <v>50</v>
      </c>
      <c r="F8343">
        <v>67</v>
      </c>
      <c r="G8343">
        <v>46</v>
      </c>
      <c r="H8343">
        <v>0</v>
      </c>
      <c r="I8343">
        <v>0</v>
      </c>
      <c r="J8343">
        <v>0</v>
      </c>
      <c r="K8343">
        <v>0</v>
      </c>
      <c r="L8343" t="s">
        <v>20</v>
      </c>
      <c r="M8343" t="s">
        <v>273</v>
      </c>
      <c r="N8343" t="s">
        <v>104</v>
      </c>
      <c r="O8343" t="s">
        <v>22</v>
      </c>
      <c r="P8343" t="s">
        <v>23</v>
      </c>
      <c r="Q8343" t="s">
        <v>30</v>
      </c>
    </row>
    <row r="8344" spans="1:17" x14ac:dyDescent="0.2">
      <c r="A8344" s="2">
        <v>38238</v>
      </c>
      <c r="B8344" t="s">
        <v>443</v>
      </c>
      <c r="C8344" t="s">
        <v>239</v>
      </c>
      <c r="D8344" t="s">
        <v>115</v>
      </c>
      <c r="E8344" t="s">
        <v>115</v>
      </c>
      <c r="F8344">
        <v>121</v>
      </c>
      <c r="G8344">
        <v>50</v>
      </c>
      <c r="H8344">
        <v>0</v>
      </c>
      <c r="I8344">
        <v>0</v>
      </c>
      <c r="J8344">
        <v>0</v>
      </c>
      <c r="K8344">
        <v>2</v>
      </c>
      <c r="L8344" t="s">
        <v>20</v>
      </c>
      <c r="M8344" t="s">
        <v>443</v>
      </c>
      <c r="N8344" t="s">
        <v>443</v>
      </c>
      <c r="O8344" t="s">
        <v>22</v>
      </c>
      <c r="P8344" t="s">
        <v>23</v>
      </c>
      <c r="Q8344" t="s">
        <v>41</v>
      </c>
    </row>
    <row r="8345" spans="1:17" x14ac:dyDescent="0.2">
      <c r="A8345" s="2">
        <v>38238</v>
      </c>
      <c r="B8345" t="s">
        <v>244</v>
      </c>
      <c r="C8345" t="s">
        <v>174</v>
      </c>
      <c r="D8345" t="s">
        <v>50</v>
      </c>
      <c r="E8345" t="s">
        <v>50</v>
      </c>
      <c r="F8345">
        <v>71</v>
      </c>
      <c r="G8345">
        <v>152</v>
      </c>
      <c r="H8345">
        <v>0</v>
      </c>
      <c r="I8345">
        <v>0</v>
      </c>
      <c r="J8345">
        <v>7</v>
      </c>
      <c r="K8345">
        <v>0</v>
      </c>
      <c r="L8345" t="s">
        <v>20</v>
      </c>
      <c r="M8345" t="s">
        <v>292</v>
      </c>
      <c r="N8345" t="s">
        <v>244</v>
      </c>
      <c r="O8345" t="s">
        <v>22</v>
      </c>
      <c r="P8345" t="s">
        <v>23</v>
      </c>
      <c r="Q8345" t="s">
        <v>24</v>
      </c>
    </row>
    <row r="8346" spans="1:17" x14ac:dyDescent="0.2">
      <c r="A8346" s="2">
        <v>38238</v>
      </c>
      <c r="B8346" t="s">
        <v>462</v>
      </c>
      <c r="C8346" t="s">
        <v>363</v>
      </c>
      <c r="D8346" t="s">
        <v>115</v>
      </c>
      <c r="E8346" t="s">
        <v>115</v>
      </c>
      <c r="F8346">
        <v>143</v>
      </c>
      <c r="G8346">
        <v>92</v>
      </c>
      <c r="H8346">
        <v>0</v>
      </c>
      <c r="I8346">
        <v>0</v>
      </c>
      <c r="J8346">
        <v>2</v>
      </c>
      <c r="K8346">
        <v>2</v>
      </c>
      <c r="L8346" t="s">
        <v>20</v>
      </c>
      <c r="M8346" t="s">
        <v>461</v>
      </c>
      <c r="N8346" t="s">
        <v>462</v>
      </c>
      <c r="O8346" t="s">
        <v>22</v>
      </c>
      <c r="P8346" t="s">
        <v>23</v>
      </c>
      <c r="Q8346" t="s">
        <v>30</v>
      </c>
    </row>
    <row r="8347" spans="1:17" x14ac:dyDescent="0.2">
      <c r="A8347" s="2">
        <v>38238</v>
      </c>
      <c r="B8347" t="s">
        <v>52</v>
      </c>
      <c r="C8347" t="s">
        <v>274</v>
      </c>
      <c r="D8347" t="s">
        <v>50</v>
      </c>
      <c r="E8347" t="s">
        <v>50</v>
      </c>
      <c r="F8347">
        <v>22</v>
      </c>
      <c r="G8347">
        <v>25</v>
      </c>
      <c r="H8347">
        <v>0</v>
      </c>
      <c r="I8347">
        <v>0</v>
      </c>
      <c r="J8347">
        <v>0</v>
      </c>
      <c r="K8347">
        <v>1</v>
      </c>
      <c r="L8347" t="s">
        <v>20</v>
      </c>
      <c r="M8347" t="s">
        <v>522</v>
      </c>
      <c r="N8347" t="s">
        <v>52</v>
      </c>
      <c r="O8347" t="s">
        <v>22</v>
      </c>
      <c r="P8347" t="s">
        <v>23</v>
      </c>
      <c r="Q8347" t="s">
        <v>41</v>
      </c>
    </row>
    <row r="8348" spans="1:17" x14ac:dyDescent="0.2">
      <c r="A8348" s="2">
        <v>38238</v>
      </c>
      <c r="B8348" t="s">
        <v>53</v>
      </c>
      <c r="C8348" t="s">
        <v>98</v>
      </c>
      <c r="D8348" t="s">
        <v>50</v>
      </c>
      <c r="E8348" t="s">
        <v>50</v>
      </c>
      <c r="F8348">
        <v>49</v>
      </c>
      <c r="G8348">
        <v>16</v>
      </c>
      <c r="H8348">
        <v>0</v>
      </c>
      <c r="I8348">
        <v>0</v>
      </c>
      <c r="J8348">
        <v>1</v>
      </c>
      <c r="K8348">
        <v>1</v>
      </c>
      <c r="L8348" t="s">
        <v>20</v>
      </c>
      <c r="M8348" t="s">
        <v>323</v>
      </c>
      <c r="N8348" t="s">
        <v>53</v>
      </c>
      <c r="O8348" t="s">
        <v>22</v>
      </c>
      <c r="P8348" t="s">
        <v>23</v>
      </c>
      <c r="Q8348" t="s">
        <v>30</v>
      </c>
    </row>
    <row r="8349" spans="1:17" x14ac:dyDescent="0.2">
      <c r="A8349" s="2">
        <v>38238</v>
      </c>
      <c r="B8349" t="s">
        <v>602</v>
      </c>
      <c r="C8349" t="s">
        <v>469</v>
      </c>
      <c r="D8349" t="s">
        <v>115</v>
      </c>
      <c r="E8349" t="s">
        <v>115</v>
      </c>
      <c r="F8349">
        <v>136</v>
      </c>
      <c r="G8349">
        <v>84</v>
      </c>
      <c r="H8349">
        <v>0</v>
      </c>
      <c r="I8349">
        <v>0</v>
      </c>
      <c r="J8349">
        <v>0</v>
      </c>
      <c r="K8349">
        <v>1</v>
      </c>
      <c r="L8349" t="s">
        <v>20</v>
      </c>
      <c r="M8349" t="s">
        <v>603</v>
      </c>
      <c r="N8349" t="s">
        <v>602</v>
      </c>
      <c r="O8349" t="s">
        <v>22</v>
      </c>
      <c r="P8349" t="s">
        <v>23</v>
      </c>
      <c r="Q8349" t="s">
        <v>41</v>
      </c>
    </row>
    <row r="8350" spans="1:17" x14ac:dyDescent="0.2">
      <c r="A8350" s="2">
        <v>38238</v>
      </c>
      <c r="B8350" t="s">
        <v>282</v>
      </c>
      <c r="C8350" t="s">
        <v>26</v>
      </c>
      <c r="D8350" t="s">
        <v>19</v>
      </c>
      <c r="E8350" t="s">
        <v>27</v>
      </c>
      <c r="F8350">
        <v>65</v>
      </c>
      <c r="G8350">
        <v>8</v>
      </c>
      <c r="H8350">
        <v>0</v>
      </c>
      <c r="I8350">
        <v>0</v>
      </c>
      <c r="J8350">
        <v>1</v>
      </c>
      <c r="K8350">
        <v>3</v>
      </c>
      <c r="L8350" t="s">
        <v>20</v>
      </c>
      <c r="M8350" t="s">
        <v>285</v>
      </c>
      <c r="N8350" t="s">
        <v>282</v>
      </c>
      <c r="O8350" t="s">
        <v>22</v>
      </c>
      <c r="P8350" t="s">
        <v>23</v>
      </c>
      <c r="Q8350" t="s">
        <v>41</v>
      </c>
    </row>
    <row r="8351" spans="1:17" x14ac:dyDescent="0.2">
      <c r="A8351" s="2">
        <v>38238</v>
      </c>
      <c r="B8351" t="s">
        <v>583</v>
      </c>
      <c r="C8351" t="s">
        <v>113</v>
      </c>
      <c r="D8351" t="s">
        <v>115</v>
      </c>
      <c r="E8351" t="s">
        <v>115</v>
      </c>
      <c r="F8351">
        <v>91</v>
      </c>
      <c r="G8351">
        <v>27</v>
      </c>
      <c r="H8351">
        <v>0</v>
      </c>
      <c r="I8351">
        <v>0</v>
      </c>
      <c r="J8351">
        <v>0</v>
      </c>
      <c r="K8351">
        <v>1</v>
      </c>
      <c r="L8351" t="s">
        <v>20</v>
      </c>
      <c r="M8351" t="s">
        <v>584</v>
      </c>
      <c r="N8351" t="s">
        <v>583</v>
      </c>
      <c r="O8351" t="s">
        <v>22</v>
      </c>
      <c r="P8351" t="s">
        <v>23</v>
      </c>
      <c r="Q8351" t="s">
        <v>41</v>
      </c>
    </row>
    <row r="8352" spans="1:17" x14ac:dyDescent="0.2">
      <c r="A8352" s="2">
        <v>38238</v>
      </c>
      <c r="B8352" t="s">
        <v>425</v>
      </c>
      <c r="C8352" t="s">
        <v>133</v>
      </c>
      <c r="D8352" t="s">
        <v>115</v>
      </c>
      <c r="E8352" t="s">
        <v>115</v>
      </c>
      <c r="F8352">
        <v>94</v>
      </c>
      <c r="G8352">
        <v>23</v>
      </c>
      <c r="H8352">
        <v>0</v>
      </c>
      <c r="I8352">
        <v>0</v>
      </c>
      <c r="J8352">
        <v>1</v>
      </c>
      <c r="K8352">
        <v>2</v>
      </c>
      <c r="L8352" t="s">
        <v>20</v>
      </c>
      <c r="M8352" t="s">
        <v>426</v>
      </c>
      <c r="N8352" t="s">
        <v>425</v>
      </c>
      <c r="O8352" t="s">
        <v>22</v>
      </c>
      <c r="P8352" t="s">
        <v>23</v>
      </c>
      <c r="Q8352" t="s">
        <v>41</v>
      </c>
    </row>
    <row r="8353" spans="1:17" x14ac:dyDescent="0.2">
      <c r="A8353" s="2">
        <v>38238</v>
      </c>
      <c r="B8353" t="s">
        <v>161</v>
      </c>
      <c r="C8353" t="s">
        <v>100</v>
      </c>
      <c r="D8353" t="s">
        <v>50</v>
      </c>
      <c r="E8353" t="s">
        <v>50</v>
      </c>
      <c r="F8353">
        <v>57</v>
      </c>
      <c r="G8353">
        <v>109</v>
      </c>
      <c r="H8353">
        <v>0</v>
      </c>
      <c r="I8353">
        <v>0</v>
      </c>
      <c r="J8353">
        <v>2</v>
      </c>
      <c r="K8353">
        <v>2</v>
      </c>
      <c r="L8353" t="s">
        <v>20</v>
      </c>
      <c r="M8353" t="s">
        <v>162</v>
      </c>
      <c r="N8353" t="s">
        <v>161</v>
      </c>
      <c r="O8353" t="s">
        <v>22</v>
      </c>
      <c r="P8353" t="s">
        <v>23</v>
      </c>
      <c r="Q8353" t="s">
        <v>30</v>
      </c>
    </row>
    <row r="8354" spans="1:17" x14ac:dyDescent="0.2">
      <c r="A8354" s="2">
        <v>38238</v>
      </c>
      <c r="B8354" t="s">
        <v>389</v>
      </c>
      <c r="C8354" t="s">
        <v>176</v>
      </c>
      <c r="D8354" t="s">
        <v>115</v>
      </c>
      <c r="E8354" t="s">
        <v>115</v>
      </c>
      <c r="F8354">
        <v>135</v>
      </c>
      <c r="G8354">
        <v>77</v>
      </c>
      <c r="H8354">
        <v>0</v>
      </c>
      <c r="I8354">
        <v>0</v>
      </c>
      <c r="J8354">
        <v>3</v>
      </c>
      <c r="K8354">
        <v>1</v>
      </c>
      <c r="L8354" t="s">
        <v>20</v>
      </c>
      <c r="M8354" t="s">
        <v>720</v>
      </c>
      <c r="N8354" t="s">
        <v>389</v>
      </c>
      <c r="O8354" t="s">
        <v>22</v>
      </c>
      <c r="P8354" t="s">
        <v>23</v>
      </c>
      <c r="Q8354" t="s">
        <v>24</v>
      </c>
    </row>
    <row r="8355" spans="1:17" x14ac:dyDescent="0.2">
      <c r="A8355" s="2">
        <v>38240</v>
      </c>
      <c r="B8355" t="s">
        <v>512</v>
      </c>
      <c r="C8355" t="s">
        <v>453</v>
      </c>
      <c r="D8355" t="s">
        <v>27</v>
      </c>
      <c r="E8355" t="s">
        <v>27</v>
      </c>
      <c r="F8355">
        <v>150</v>
      </c>
      <c r="G8355">
        <v>110</v>
      </c>
      <c r="H8355">
        <v>0</v>
      </c>
      <c r="I8355">
        <v>0</v>
      </c>
      <c r="J8355">
        <v>1</v>
      </c>
      <c r="K8355">
        <v>0</v>
      </c>
      <c r="L8355" t="s">
        <v>20</v>
      </c>
      <c r="M8355" t="s">
        <v>632</v>
      </c>
      <c r="N8355" t="s">
        <v>512</v>
      </c>
      <c r="O8355" t="s">
        <v>22</v>
      </c>
      <c r="P8355" t="s">
        <v>23</v>
      </c>
      <c r="Q8355" t="s">
        <v>24</v>
      </c>
    </row>
    <row r="8356" spans="1:17" x14ac:dyDescent="0.2">
      <c r="A8356" s="2">
        <v>38249</v>
      </c>
      <c r="B8356" t="s">
        <v>296</v>
      </c>
      <c r="C8356" t="s">
        <v>267</v>
      </c>
      <c r="D8356" t="s">
        <v>36</v>
      </c>
      <c r="E8356" t="s">
        <v>36</v>
      </c>
      <c r="F8356">
        <v>125</v>
      </c>
      <c r="G8356">
        <v>82</v>
      </c>
      <c r="H8356">
        <v>0</v>
      </c>
      <c r="I8356">
        <v>0</v>
      </c>
      <c r="J8356">
        <v>0</v>
      </c>
      <c r="K8356">
        <v>1</v>
      </c>
      <c r="L8356" t="s">
        <v>716</v>
      </c>
      <c r="M8356" t="s">
        <v>399</v>
      </c>
      <c r="N8356" t="s">
        <v>296</v>
      </c>
      <c r="O8356" t="s">
        <v>22</v>
      </c>
      <c r="P8356" t="s">
        <v>23</v>
      </c>
      <c r="Q8356" t="s">
        <v>41</v>
      </c>
    </row>
    <row r="8357" spans="1:17" x14ac:dyDescent="0.2">
      <c r="A8357" s="2">
        <v>38255</v>
      </c>
      <c r="B8357" t="s">
        <v>775</v>
      </c>
      <c r="C8357" t="s">
        <v>892</v>
      </c>
      <c r="D8357" t="s">
        <v>27</v>
      </c>
      <c r="E8357" t="s">
        <v>27</v>
      </c>
      <c r="F8357">
        <v>179</v>
      </c>
      <c r="G8357">
        <v>200</v>
      </c>
      <c r="H8357">
        <v>0</v>
      </c>
      <c r="I8357">
        <v>0</v>
      </c>
      <c r="J8357">
        <v>2</v>
      </c>
      <c r="K8357">
        <v>1</v>
      </c>
      <c r="L8357" t="s">
        <v>28</v>
      </c>
      <c r="M8357" t="s">
        <v>825</v>
      </c>
      <c r="N8357" t="s">
        <v>775</v>
      </c>
      <c r="O8357" t="s">
        <v>22</v>
      </c>
      <c r="P8357" t="s">
        <v>23</v>
      </c>
      <c r="Q8357" t="s">
        <v>24</v>
      </c>
    </row>
    <row r="8358" spans="1:17" x14ac:dyDescent="0.2">
      <c r="A8358" s="2">
        <v>38259</v>
      </c>
      <c r="B8358" t="s">
        <v>301</v>
      </c>
      <c r="C8358" t="s">
        <v>469</v>
      </c>
      <c r="D8358" t="s">
        <v>115</v>
      </c>
      <c r="E8358" t="s">
        <v>115</v>
      </c>
      <c r="F8358">
        <v>55</v>
      </c>
      <c r="G8358">
        <v>84</v>
      </c>
      <c r="H8358">
        <v>0</v>
      </c>
      <c r="I8358">
        <v>0</v>
      </c>
      <c r="J8358">
        <v>1</v>
      </c>
      <c r="K8358">
        <v>1</v>
      </c>
      <c r="L8358" t="s">
        <v>28</v>
      </c>
      <c r="M8358" t="s">
        <v>657</v>
      </c>
      <c r="N8358" t="s">
        <v>464</v>
      </c>
      <c r="O8358" t="s">
        <v>122</v>
      </c>
      <c r="P8358" t="s">
        <v>23</v>
      </c>
      <c r="Q8358" t="s">
        <v>30</v>
      </c>
    </row>
    <row r="8359" spans="1:17" x14ac:dyDescent="0.2">
      <c r="A8359" s="2">
        <v>38260</v>
      </c>
      <c r="B8359" t="s">
        <v>351</v>
      </c>
      <c r="C8359" t="s">
        <v>138</v>
      </c>
      <c r="D8359" t="s">
        <v>36</v>
      </c>
      <c r="E8359" t="s">
        <v>36</v>
      </c>
      <c r="F8359">
        <v>107</v>
      </c>
      <c r="G8359">
        <v>72</v>
      </c>
      <c r="H8359">
        <v>0</v>
      </c>
      <c r="I8359">
        <v>0</v>
      </c>
      <c r="J8359">
        <v>1</v>
      </c>
      <c r="K8359">
        <v>0</v>
      </c>
      <c r="L8359" t="s">
        <v>28</v>
      </c>
      <c r="M8359" t="s">
        <v>353</v>
      </c>
      <c r="N8359" t="s">
        <v>351</v>
      </c>
      <c r="O8359" t="s">
        <v>22</v>
      </c>
      <c r="P8359" t="s">
        <v>23</v>
      </c>
      <c r="Q8359" t="s">
        <v>24</v>
      </c>
    </row>
    <row r="8360" spans="1:17" x14ac:dyDescent="0.2">
      <c r="A8360" s="2">
        <v>38262</v>
      </c>
      <c r="B8360" t="s">
        <v>185</v>
      </c>
      <c r="C8360" t="s">
        <v>555</v>
      </c>
      <c r="D8360" t="s">
        <v>27</v>
      </c>
      <c r="E8360" t="s">
        <v>27</v>
      </c>
      <c r="F8360">
        <v>53</v>
      </c>
      <c r="G8360">
        <v>64</v>
      </c>
      <c r="H8360">
        <v>0</v>
      </c>
      <c r="I8360">
        <v>0</v>
      </c>
      <c r="J8360">
        <v>2</v>
      </c>
      <c r="K8360">
        <v>2</v>
      </c>
      <c r="L8360" t="s">
        <v>28</v>
      </c>
      <c r="M8360" t="s">
        <v>833</v>
      </c>
      <c r="N8360" t="s">
        <v>77</v>
      </c>
      <c r="O8360" t="s">
        <v>122</v>
      </c>
      <c r="P8360" t="s">
        <v>23</v>
      </c>
      <c r="Q8360" t="s">
        <v>30</v>
      </c>
    </row>
    <row r="8361" spans="1:17" x14ac:dyDescent="0.2">
      <c r="A8361" s="2">
        <v>38263</v>
      </c>
      <c r="B8361" t="s">
        <v>141</v>
      </c>
      <c r="C8361" t="s">
        <v>471</v>
      </c>
      <c r="D8361" t="s">
        <v>36</v>
      </c>
      <c r="E8361" t="s">
        <v>36</v>
      </c>
      <c r="F8361">
        <v>124</v>
      </c>
      <c r="G8361">
        <v>120</v>
      </c>
      <c r="H8361">
        <v>0</v>
      </c>
      <c r="I8361">
        <v>0</v>
      </c>
      <c r="J8361">
        <v>2</v>
      </c>
      <c r="K8361">
        <v>0</v>
      </c>
      <c r="L8361" t="s">
        <v>28</v>
      </c>
      <c r="M8361" t="s">
        <v>173</v>
      </c>
      <c r="N8361" t="s">
        <v>141</v>
      </c>
      <c r="O8361" t="s">
        <v>22</v>
      </c>
      <c r="P8361" t="s">
        <v>23</v>
      </c>
      <c r="Q8361" t="s">
        <v>24</v>
      </c>
    </row>
    <row r="8362" spans="1:17" x14ac:dyDescent="0.2">
      <c r="A8362" s="2">
        <v>38263</v>
      </c>
      <c r="B8362" t="s">
        <v>464</v>
      </c>
      <c r="C8362" t="s">
        <v>301</v>
      </c>
      <c r="D8362" t="s">
        <v>115</v>
      </c>
      <c r="E8362" t="s">
        <v>115</v>
      </c>
      <c r="F8362">
        <v>110</v>
      </c>
      <c r="G8362">
        <v>55</v>
      </c>
      <c r="H8362">
        <v>0</v>
      </c>
      <c r="I8362">
        <v>0</v>
      </c>
      <c r="J8362">
        <v>1</v>
      </c>
      <c r="K8362">
        <v>3</v>
      </c>
      <c r="L8362" t="s">
        <v>28</v>
      </c>
      <c r="M8362" t="s">
        <v>657</v>
      </c>
      <c r="N8362" t="s">
        <v>464</v>
      </c>
      <c r="O8362" t="s">
        <v>22</v>
      </c>
      <c r="P8362" t="s">
        <v>23</v>
      </c>
      <c r="Q8362" t="s">
        <v>41</v>
      </c>
    </row>
    <row r="8363" spans="1:17" x14ac:dyDescent="0.2">
      <c r="A8363" s="2">
        <v>38266</v>
      </c>
      <c r="B8363" t="s">
        <v>464</v>
      </c>
      <c r="C8363" t="s">
        <v>301</v>
      </c>
      <c r="D8363" t="s">
        <v>115</v>
      </c>
      <c r="E8363" t="s">
        <v>115</v>
      </c>
      <c r="F8363">
        <v>109</v>
      </c>
      <c r="G8363">
        <v>60</v>
      </c>
      <c r="H8363">
        <v>0</v>
      </c>
      <c r="I8363">
        <v>0</v>
      </c>
      <c r="J8363">
        <v>1</v>
      </c>
      <c r="K8363">
        <v>1</v>
      </c>
      <c r="L8363" t="s">
        <v>28</v>
      </c>
      <c r="M8363" t="s">
        <v>465</v>
      </c>
      <c r="N8363" t="s">
        <v>464</v>
      </c>
      <c r="O8363" t="s">
        <v>22</v>
      </c>
      <c r="P8363" t="s">
        <v>23</v>
      </c>
      <c r="Q8363" t="s">
        <v>30</v>
      </c>
    </row>
    <row r="8364" spans="1:17" x14ac:dyDescent="0.2">
      <c r="A8364" s="2">
        <v>38266</v>
      </c>
      <c r="B8364" t="s">
        <v>113</v>
      </c>
      <c r="C8364" t="s">
        <v>469</v>
      </c>
      <c r="D8364" t="s">
        <v>115</v>
      </c>
      <c r="E8364" t="s">
        <v>115</v>
      </c>
      <c r="F8364">
        <v>27</v>
      </c>
      <c r="G8364">
        <v>87</v>
      </c>
      <c r="H8364">
        <v>0</v>
      </c>
      <c r="I8364">
        <v>0</v>
      </c>
      <c r="J8364">
        <v>2</v>
      </c>
      <c r="K8364">
        <v>2</v>
      </c>
      <c r="L8364" t="s">
        <v>28</v>
      </c>
      <c r="M8364" t="s">
        <v>231</v>
      </c>
      <c r="N8364" t="s">
        <v>113</v>
      </c>
      <c r="O8364" t="s">
        <v>22</v>
      </c>
      <c r="P8364" t="s">
        <v>23</v>
      </c>
      <c r="Q8364" t="s">
        <v>30</v>
      </c>
    </row>
    <row r="8365" spans="1:17" x14ac:dyDescent="0.2">
      <c r="A8365" s="2">
        <v>38267</v>
      </c>
      <c r="B8365" t="s">
        <v>239</v>
      </c>
      <c r="C8365" t="s">
        <v>164</v>
      </c>
      <c r="D8365" t="s">
        <v>115</v>
      </c>
      <c r="E8365" t="s">
        <v>115</v>
      </c>
      <c r="F8365">
        <v>50</v>
      </c>
      <c r="G8365">
        <v>39</v>
      </c>
      <c r="H8365">
        <v>0</v>
      </c>
      <c r="I8365">
        <v>0</v>
      </c>
      <c r="J8365">
        <v>1</v>
      </c>
      <c r="K8365">
        <v>0</v>
      </c>
      <c r="L8365" t="s">
        <v>28</v>
      </c>
      <c r="M8365" t="s">
        <v>240</v>
      </c>
      <c r="N8365" t="s">
        <v>239</v>
      </c>
      <c r="O8365" t="s">
        <v>22</v>
      </c>
      <c r="P8365" t="s">
        <v>23</v>
      </c>
      <c r="Q8365" t="s">
        <v>24</v>
      </c>
    </row>
    <row r="8366" spans="1:17" x14ac:dyDescent="0.2">
      <c r="A8366" s="2">
        <v>38268</v>
      </c>
      <c r="B8366" t="s">
        <v>718</v>
      </c>
      <c r="C8366" t="s">
        <v>183</v>
      </c>
      <c r="D8366" t="s">
        <v>36</v>
      </c>
      <c r="E8366" t="s">
        <v>36</v>
      </c>
      <c r="F8366">
        <v>68</v>
      </c>
      <c r="G8366">
        <v>30</v>
      </c>
      <c r="H8366">
        <v>0</v>
      </c>
      <c r="I8366">
        <v>0</v>
      </c>
      <c r="J8366">
        <v>2</v>
      </c>
      <c r="K8366">
        <v>1</v>
      </c>
      <c r="L8366" t="s">
        <v>20</v>
      </c>
      <c r="M8366" t="s">
        <v>657</v>
      </c>
      <c r="N8366" t="s">
        <v>718</v>
      </c>
      <c r="O8366" t="s">
        <v>22</v>
      </c>
      <c r="P8366" t="s">
        <v>23</v>
      </c>
      <c r="Q8366" t="s">
        <v>24</v>
      </c>
    </row>
    <row r="8367" spans="1:17" x14ac:dyDescent="0.2">
      <c r="A8367" s="2">
        <v>38268</v>
      </c>
      <c r="B8367" t="s">
        <v>166</v>
      </c>
      <c r="C8367" t="s">
        <v>469</v>
      </c>
      <c r="D8367" t="s">
        <v>115</v>
      </c>
      <c r="E8367" t="s">
        <v>115</v>
      </c>
      <c r="F8367">
        <v>62</v>
      </c>
      <c r="G8367">
        <v>87</v>
      </c>
      <c r="H8367">
        <v>0</v>
      </c>
      <c r="I8367">
        <v>0</v>
      </c>
      <c r="J8367">
        <v>1</v>
      </c>
      <c r="K8367">
        <v>2</v>
      </c>
      <c r="L8367" t="s">
        <v>28</v>
      </c>
      <c r="M8367" t="s">
        <v>165</v>
      </c>
      <c r="N8367" t="s">
        <v>166</v>
      </c>
      <c r="O8367" t="s">
        <v>22</v>
      </c>
      <c r="P8367" t="s">
        <v>23</v>
      </c>
      <c r="Q8367" t="s">
        <v>41</v>
      </c>
    </row>
    <row r="8368" spans="1:17" x14ac:dyDescent="0.2">
      <c r="A8368" s="2">
        <v>38268</v>
      </c>
      <c r="B8368" t="s">
        <v>443</v>
      </c>
      <c r="C8368" t="s">
        <v>176</v>
      </c>
      <c r="D8368" t="s">
        <v>115</v>
      </c>
      <c r="E8368" t="s">
        <v>115</v>
      </c>
      <c r="F8368">
        <v>120</v>
      </c>
      <c r="G8368">
        <v>84</v>
      </c>
      <c r="H8368">
        <v>0</v>
      </c>
      <c r="I8368">
        <v>0</v>
      </c>
      <c r="J8368">
        <v>1</v>
      </c>
      <c r="K8368">
        <v>2</v>
      </c>
      <c r="L8368" t="s">
        <v>28</v>
      </c>
      <c r="M8368" t="s">
        <v>443</v>
      </c>
      <c r="N8368" t="s">
        <v>443</v>
      </c>
      <c r="O8368" t="s">
        <v>22</v>
      </c>
      <c r="P8368" t="s">
        <v>23</v>
      </c>
      <c r="Q8368" t="s">
        <v>41</v>
      </c>
    </row>
    <row r="8369" spans="1:17" x14ac:dyDescent="0.2">
      <c r="A8369" s="2">
        <v>38268</v>
      </c>
      <c r="B8369" t="s">
        <v>114</v>
      </c>
      <c r="C8369" t="s">
        <v>177</v>
      </c>
      <c r="D8369" t="s">
        <v>115</v>
      </c>
      <c r="E8369" t="s">
        <v>115</v>
      </c>
      <c r="F8369">
        <v>74</v>
      </c>
      <c r="G8369">
        <v>38</v>
      </c>
      <c r="H8369">
        <v>0</v>
      </c>
      <c r="I8369">
        <v>0</v>
      </c>
      <c r="J8369">
        <v>2</v>
      </c>
      <c r="K8369">
        <v>3</v>
      </c>
      <c r="L8369" t="s">
        <v>28</v>
      </c>
      <c r="M8369" t="s">
        <v>226</v>
      </c>
      <c r="N8369" t="s">
        <v>114</v>
      </c>
      <c r="O8369" t="s">
        <v>22</v>
      </c>
      <c r="P8369" t="s">
        <v>23</v>
      </c>
      <c r="Q8369" t="s">
        <v>41</v>
      </c>
    </row>
    <row r="8370" spans="1:17" x14ac:dyDescent="0.2">
      <c r="A8370" s="2">
        <v>38269</v>
      </c>
      <c r="B8370" t="s">
        <v>85</v>
      </c>
      <c r="C8370" t="s">
        <v>72</v>
      </c>
      <c r="D8370" t="s">
        <v>50</v>
      </c>
      <c r="E8370" t="s">
        <v>50</v>
      </c>
      <c r="F8370">
        <v>89</v>
      </c>
      <c r="G8370">
        <v>15</v>
      </c>
      <c r="H8370">
        <v>0</v>
      </c>
      <c r="I8370">
        <v>0</v>
      </c>
      <c r="J8370">
        <v>0</v>
      </c>
      <c r="K8370">
        <v>2</v>
      </c>
      <c r="L8370" t="s">
        <v>20</v>
      </c>
      <c r="M8370" t="s">
        <v>86</v>
      </c>
      <c r="N8370" t="s">
        <v>85</v>
      </c>
      <c r="O8370" t="s">
        <v>22</v>
      </c>
      <c r="P8370" t="s">
        <v>23</v>
      </c>
      <c r="Q8370" t="s">
        <v>41</v>
      </c>
    </row>
    <row r="8371" spans="1:17" x14ac:dyDescent="0.2">
      <c r="A8371" s="2">
        <v>38269</v>
      </c>
      <c r="B8371" t="s">
        <v>39</v>
      </c>
      <c r="C8371" t="s">
        <v>18</v>
      </c>
      <c r="D8371" t="s">
        <v>19</v>
      </c>
      <c r="E8371" t="s">
        <v>19</v>
      </c>
      <c r="F8371">
        <v>3</v>
      </c>
      <c r="G8371">
        <v>17</v>
      </c>
      <c r="H8371">
        <v>0</v>
      </c>
      <c r="I8371">
        <v>0</v>
      </c>
      <c r="J8371">
        <v>4</v>
      </c>
      <c r="K8371">
        <v>2</v>
      </c>
      <c r="L8371" t="s">
        <v>20</v>
      </c>
      <c r="M8371" t="s">
        <v>65</v>
      </c>
      <c r="N8371" t="s">
        <v>39</v>
      </c>
      <c r="O8371" t="s">
        <v>22</v>
      </c>
      <c r="P8371" t="s">
        <v>23</v>
      </c>
      <c r="Q8371" t="s">
        <v>24</v>
      </c>
    </row>
    <row r="8372" spans="1:17" x14ac:dyDescent="0.2">
      <c r="A8372" s="2">
        <v>38269</v>
      </c>
      <c r="B8372" t="s">
        <v>69</v>
      </c>
      <c r="C8372" t="s">
        <v>90</v>
      </c>
      <c r="D8372" t="s">
        <v>50</v>
      </c>
      <c r="E8372" t="s">
        <v>50</v>
      </c>
      <c r="F8372">
        <v>85</v>
      </c>
      <c r="G8372">
        <v>29</v>
      </c>
      <c r="H8372">
        <v>0</v>
      </c>
      <c r="I8372">
        <v>0</v>
      </c>
      <c r="J8372">
        <v>1</v>
      </c>
      <c r="K8372">
        <v>3</v>
      </c>
      <c r="L8372" t="s">
        <v>20</v>
      </c>
      <c r="M8372" t="s">
        <v>71</v>
      </c>
      <c r="N8372" t="s">
        <v>69</v>
      </c>
      <c r="O8372" t="s">
        <v>22</v>
      </c>
      <c r="P8372" t="s">
        <v>23</v>
      </c>
      <c r="Q8372" t="s">
        <v>41</v>
      </c>
    </row>
    <row r="8373" spans="1:17" x14ac:dyDescent="0.2">
      <c r="A8373" s="2">
        <v>38269</v>
      </c>
      <c r="B8373" t="s">
        <v>386</v>
      </c>
      <c r="C8373" t="s">
        <v>100</v>
      </c>
      <c r="D8373" t="s">
        <v>50</v>
      </c>
      <c r="E8373" t="s">
        <v>50</v>
      </c>
      <c r="F8373">
        <v>114</v>
      </c>
      <c r="G8373">
        <v>110</v>
      </c>
      <c r="H8373">
        <v>0</v>
      </c>
      <c r="I8373">
        <v>0</v>
      </c>
      <c r="J8373">
        <v>0</v>
      </c>
      <c r="K8373">
        <v>0</v>
      </c>
      <c r="L8373" t="s">
        <v>20</v>
      </c>
      <c r="M8373" t="s">
        <v>595</v>
      </c>
      <c r="N8373" t="s">
        <v>386</v>
      </c>
      <c r="O8373" t="s">
        <v>22</v>
      </c>
      <c r="P8373" t="s">
        <v>23</v>
      </c>
      <c r="Q8373" t="s">
        <v>30</v>
      </c>
    </row>
    <row r="8374" spans="1:17" x14ac:dyDescent="0.2">
      <c r="A8374" s="2">
        <v>38269</v>
      </c>
      <c r="B8374" t="s">
        <v>317</v>
      </c>
      <c r="C8374" t="s">
        <v>384</v>
      </c>
      <c r="D8374" t="s">
        <v>50</v>
      </c>
      <c r="E8374" t="s">
        <v>50</v>
      </c>
      <c r="F8374">
        <v>73</v>
      </c>
      <c r="G8374">
        <v>113</v>
      </c>
      <c r="H8374">
        <v>0</v>
      </c>
      <c r="I8374">
        <v>0</v>
      </c>
      <c r="J8374">
        <v>4</v>
      </c>
      <c r="K8374">
        <v>0</v>
      </c>
      <c r="L8374" t="s">
        <v>20</v>
      </c>
      <c r="M8374" t="s">
        <v>394</v>
      </c>
      <c r="N8374" t="s">
        <v>317</v>
      </c>
      <c r="O8374" t="s">
        <v>22</v>
      </c>
      <c r="P8374" t="s">
        <v>23</v>
      </c>
      <c r="Q8374" t="s">
        <v>24</v>
      </c>
    </row>
    <row r="8375" spans="1:17" x14ac:dyDescent="0.2">
      <c r="A8375" s="2">
        <v>38269</v>
      </c>
      <c r="B8375" t="s">
        <v>17</v>
      </c>
      <c r="C8375" t="s">
        <v>42</v>
      </c>
      <c r="D8375" t="s">
        <v>19</v>
      </c>
      <c r="E8375" t="s">
        <v>19</v>
      </c>
      <c r="F8375">
        <v>99</v>
      </c>
      <c r="G8375">
        <v>68</v>
      </c>
      <c r="H8375">
        <v>0</v>
      </c>
      <c r="I8375">
        <v>0</v>
      </c>
      <c r="J8375">
        <v>1</v>
      </c>
      <c r="K8375">
        <v>0</v>
      </c>
      <c r="L8375" t="s">
        <v>20</v>
      </c>
      <c r="M8375" t="s">
        <v>21</v>
      </c>
      <c r="N8375" t="s">
        <v>17</v>
      </c>
      <c r="O8375" t="s">
        <v>22</v>
      </c>
      <c r="P8375" t="s">
        <v>23</v>
      </c>
      <c r="Q8375" t="s">
        <v>24</v>
      </c>
    </row>
    <row r="8376" spans="1:17" x14ac:dyDescent="0.2">
      <c r="A8376" s="2">
        <v>38269</v>
      </c>
      <c r="B8376" t="s">
        <v>351</v>
      </c>
      <c r="C8376" t="s">
        <v>207</v>
      </c>
      <c r="D8376" t="s">
        <v>36</v>
      </c>
      <c r="E8376" t="s">
        <v>36</v>
      </c>
      <c r="F8376">
        <v>107</v>
      </c>
      <c r="G8376">
        <v>83</v>
      </c>
      <c r="H8376">
        <v>0</v>
      </c>
      <c r="I8376">
        <v>0</v>
      </c>
      <c r="J8376">
        <v>2</v>
      </c>
      <c r="K8376">
        <v>1</v>
      </c>
      <c r="L8376" t="s">
        <v>20</v>
      </c>
      <c r="M8376" t="s">
        <v>353</v>
      </c>
      <c r="N8376" t="s">
        <v>351</v>
      </c>
      <c r="O8376" t="s">
        <v>22</v>
      </c>
      <c r="P8376" t="s">
        <v>23</v>
      </c>
      <c r="Q8376" t="s">
        <v>24</v>
      </c>
    </row>
    <row r="8377" spans="1:17" x14ac:dyDescent="0.2">
      <c r="A8377" s="2">
        <v>38269</v>
      </c>
      <c r="B8377" t="s">
        <v>548</v>
      </c>
      <c r="C8377" t="s">
        <v>224</v>
      </c>
      <c r="D8377" t="s">
        <v>36</v>
      </c>
      <c r="E8377" t="s">
        <v>36</v>
      </c>
      <c r="F8377">
        <v>131</v>
      </c>
      <c r="G8377">
        <v>82</v>
      </c>
      <c r="H8377">
        <v>0</v>
      </c>
      <c r="I8377">
        <v>0</v>
      </c>
      <c r="J8377">
        <v>1</v>
      </c>
      <c r="K8377">
        <v>0</v>
      </c>
      <c r="L8377" t="s">
        <v>20</v>
      </c>
      <c r="M8377" t="s">
        <v>805</v>
      </c>
      <c r="N8377" t="s">
        <v>548</v>
      </c>
      <c r="O8377" t="s">
        <v>22</v>
      </c>
      <c r="P8377" t="s">
        <v>23</v>
      </c>
      <c r="Q8377" t="s">
        <v>24</v>
      </c>
    </row>
    <row r="8378" spans="1:17" x14ac:dyDescent="0.2">
      <c r="A8378" s="2">
        <v>38269</v>
      </c>
      <c r="B8378" t="s">
        <v>43</v>
      </c>
      <c r="C8378" t="s">
        <v>38</v>
      </c>
      <c r="D8378" t="s">
        <v>19</v>
      </c>
      <c r="E8378" t="s">
        <v>19</v>
      </c>
      <c r="F8378">
        <v>28</v>
      </c>
      <c r="G8378">
        <v>23</v>
      </c>
      <c r="H8378">
        <v>0</v>
      </c>
      <c r="I8378">
        <v>0</v>
      </c>
      <c r="J8378">
        <v>1</v>
      </c>
      <c r="K8378">
        <v>1</v>
      </c>
      <c r="L8378" t="s">
        <v>20</v>
      </c>
      <c r="M8378" t="s">
        <v>60</v>
      </c>
      <c r="N8378" t="s">
        <v>43</v>
      </c>
      <c r="O8378" t="s">
        <v>22</v>
      </c>
      <c r="P8378" t="s">
        <v>23</v>
      </c>
      <c r="Q8378" t="s">
        <v>30</v>
      </c>
    </row>
    <row r="8379" spans="1:17" x14ac:dyDescent="0.2">
      <c r="A8379" s="2">
        <v>38269</v>
      </c>
      <c r="B8379" t="s">
        <v>131</v>
      </c>
      <c r="C8379" t="s">
        <v>555</v>
      </c>
      <c r="D8379" t="s">
        <v>27</v>
      </c>
      <c r="E8379" t="s">
        <v>27</v>
      </c>
      <c r="F8379">
        <v>32</v>
      </c>
      <c r="G8379">
        <v>61</v>
      </c>
      <c r="H8379">
        <v>0</v>
      </c>
      <c r="I8379">
        <v>0</v>
      </c>
      <c r="J8379">
        <v>5</v>
      </c>
      <c r="K8379">
        <v>0</v>
      </c>
      <c r="L8379" t="s">
        <v>20</v>
      </c>
      <c r="M8379" t="s">
        <v>637</v>
      </c>
      <c r="N8379" t="s">
        <v>131</v>
      </c>
      <c r="O8379" t="s">
        <v>22</v>
      </c>
      <c r="P8379" t="s">
        <v>23</v>
      </c>
      <c r="Q8379" t="s">
        <v>24</v>
      </c>
    </row>
    <row r="8380" spans="1:17" x14ac:dyDescent="0.2">
      <c r="A8380" s="2">
        <v>38269</v>
      </c>
      <c r="B8380" t="s">
        <v>274</v>
      </c>
      <c r="C8380" t="s">
        <v>87</v>
      </c>
      <c r="D8380" t="s">
        <v>50</v>
      </c>
      <c r="E8380" t="s">
        <v>50</v>
      </c>
      <c r="F8380">
        <v>23</v>
      </c>
      <c r="G8380">
        <v>41</v>
      </c>
      <c r="H8380">
        <v>0</v>
      </c>
      <c r="I8380">
        <v>0</v>
      </c>
      <c r="J8380">
        <v>2</v>
      </c>
      <c r="K8380">
        <v>2</v>
      </c>
      <c r="L8380" t="s">
        <v>20</v>
      </c>
      <c r="M8380" t="s">
        <v>333</v>
      </c>
      <c r="N8380" t="s">
        <v>274</v>
      </c>
      <c r="O8380" t="s">
        <v>22</v>
      </c>
      <c r="P8380" t="s">
        <v>23</v>
      </c>
      <c r="Q8380" t="s">
        <v>30</v>
      </c>
    </row>
    <row r="8381" spans="1:17" x14ac:dyDescent="0.2">
      <c r="A8381" s="2">
        <v>38269</v>
      </c>
      <c r="B8381" t="s">
        <v>145</v>
      </c>
      <c r="C8381" t="s">
        <v>48</v>
      </c>
      <c r="D8381" t="s">
        <v>50</v>
      </c>
      <c r="E8381" t="s">
        <v>50</v>
      </c>
      <c r="F8381">
        <v>101</v>
      </c>
      <c r="G8381">
        <v>135</v>
      </c>
      <c r="H8381">
        <v>0</v>
      </c>
      <c r="I8381">
        <v>0</v>
      </c>
      <c r="J8381">
        <v>2</v>
      </c>
      <c r="K8381">
        <v>2</v>
      </c>
      <c r="L8381" t="s">
        <v>20</v>
      </c>
      <c r="M8381" t="s">
        <v>435</v>
      </c>
      <c r="N8381" t="s">
        <v>145</v>
      </c>
      <c r="O8381" t="s">
        <v>22</v>
      </c>
      <c r="P8381" t="s">
        <v>23</v>
      </c>
      <c r="Q8381" t="s">
        <v>30</v>
      </c>
    </row>
    <row r="8382" spans="1:17" x14ac:dyDescent="0.2">
      <c r="A8382" s="2">
        <v>38269</v>
      </c>
      <c r="B8382" t="s">
        <v>293</v>
      </c>
      <c r="C8382" t="s">
        <v>92</v>
      </c>
      <c r="D8382" t="s">
        <v>50</v>
      </c>
      <c r="E8382" t="s">
        <v>50</v>
      </c>
      <c r="F8382">
        <v>6</v>
      </c>
      <c r="G8382">
        <v>26</v>
      </c>
      <c r="H8382">
        <v>0</v>
      </c>
      <c r="I8382">
        <v>0</v>
      </c>
      <c r="J8382">
        <v>1</v>
      </c>
      <c r="K8382">
        <v>0</v>
      </c>
      <c r="L8382" t="s">
        <v>20</v>
      </c>
      <c r="M8382" t="s">
        <v>478</v>
      </c>
      <c r="N8382" t="s">
        <v>293</v>
      </c>
      <c r="O8382" t="s">
        <v>22</v>
      </c>
      <c r="P8382" t="s">
        <v>23</v>
      </c>
      <c r="Q8382" t="s">
        <v>24</v>
      </c>
    </row>
    <row r="8383" spans="1:17" x14ac:dyDescent="0.2">
      <c r="A8383" s="2">
        <v>38269</v>
      </c>
      <c r="B8383" t="s">
        <v>210</v>
      </c>
      <c r="C8383" t="s">
        <v>77</v>
      </c>
      <c r="D8383" t="s">
        <v>27</v>
      </c>
      <c r="E8383" t="s">
        <v>27</v>
      </c>
      <c r="F8383">
        <v>106</v>
      </c>
      <c r="G8383">
        <v>11</v>
      </c>
      <c r="H8383">
        <v>0</v>
      </c>
      <c r="I8383">
        <v>0</v>
      </c>
      <c r="J8383">
        <v>0</v>
      </c>
      <c r="K8383">
        <v>2</v>
      </c>
      <c r="L8383" t="s">
        <v>20</v>
      </c>
      <c r="M8383" t="s">
        <v>557</v>
      </c>
      <c r="N8383" t="s">
        <v>210</v>
      </c>
      <c r="O8383" t="s">
        <v>22</v>
      </c>
      <c r="P8383" t="s">
        <v>23</v>
      </c>
      <c r="Q8383" t="s">
        <v>41</v>
      </c>
    </row>
    <row r="8384" spans="1:17" x14ac:dyDescent="0.2">
      <c r="A8384" s="2">
        <v>38269</v>
      </c>
      <c r="B8384" t="s">
        <v>89</v>
      </c>
      <c r="C8384" t="s">
        <v>161</v>
      </c>
      <c r="D8384" t="s">
        <v>50</v>
      </c>
      <c r="E8384" t="s">
        <v>50</v>
      </c>
      <c r="F8384">
        <v>7</v>
      </c>
      <c r="G8384">
        <v>57</v>
      </c>
      <c r="H8384">
        <v>0</v>
      </c>
      <c r="I8384">
        <v>0</v>
      </c>
      <c r="J8384">
        <v>2</v>
      </c>
      <c r="K8384">
        <v>0</v>
      </c>
      <c r="L8384" t="s">
        <v>20</v>
      </c>
      <c r="M8384" t="s">
        <v>624</v>
      </c>
      <c r="N8384" t="s">
        <v>89</v>
      </c>
      <c r="O8384" t="s">
        <v>22</v>
      </c>
      <c r="P8384" t="s">
        <v>23</v>
      </c>
      <c r="Q8384" t="s">
        <v>24</v>
      </c>
    </row>
    <row r="8385" spans="1:17" x14ac:dyDescent="0.2">
      <c r="A8385" s="2">
        <v>38269</v>
      </c>
      <c r="B8385" t="s">
        <v>70</v>
      </c>
      <c r="C8385" t="s">
        <v>286</v>
      </c>
      <c r="D8385" t="s">
        <v>50</v>
      </c>
      <c r="E8385" t="s">
        <v>50</v>
      </c>
      <c r="F8385">
        <v>45</v>
      </c>
      <c r="G8385">
        <v>123</v>
      </c>
      <c r="H8385">
        <v>0</v>
      </c>
      <c r="I8385">
        <v>0</v>
      </c>
      <c r="J8385">
        <v>3</v>
      </c>
      <c r="K8385">
        <v>1</v>
      </c>
      <c r="L8385" t="s">
        <v>20</v>
      </c>
      <c r="M8385" t="s">
        <v>93</v>
      </c>
      <c r="N8385" t="s">
        <v>70</v>
      </c>
      <c r="O8385" t="s">
        <v>22</v>
      </c>
      <c r="P8385" t="s">
        <v>23</v>
      </c>
      <c r="Q8385" t="s">
        <v>24</v>
      </c>
    </row>
    <row r="8386" spans="1:17" x14ac:dyDescent="0.2">
      <c r="A8386" s="2">
        <v>38269</v>
      </c>
      <c r="B8386" t="s">
        <v>67</v>
      </c>
      <c r="C8386" t="s">
        <v>98</v>
      </c>
      <c r="D8386" t="s">
        <v>50</v>
      </c>
      <c r="E8386" t="s">
        <v>50</v>
      </c>
      <c r="F8386">
        <v>2</v>
      </c>
      <c r="G8386">
        <v>14</v>
      </c>
      <c r="H8386">
        <v>0</v>
      </c>
      <c r="I8386">
        <v>0</v>
      </c>
      <c r="J8386">
        <v>0</v>
      </c>
      <c r="K8386">
        <v>0</v>
      </c>
      <c r="L8386" t="s">
        <v>20</v>
      </c>
      <c r="M8386" t="s">
        <v>769</v>
      </c>
      <c r="N8386" t="s">
        <v>67</v>
      </c>
      <c r="O8386" t="s">
        <v>22</v>
      </c>
      <c r="P8386" t="s">
        <v>23</v>
      </c>
      <c r="Q8386" t="s">
        <v>30</v>
      </c>
    </row>
    <row r="8387" spans="1:17" x14ac:dyDescent="0.2">
      <c r="A8387" s="2">
        <v>38269</v>
      </c>
      <c r="B8387" t="s">
        <v>141</v>
      </c>
      <c r="C8387" t="s">
        <v>135</v>
      </c>
      <c r="D8387" t="s">
        <v>36</v>
      </c>
      <c r="E8387" t="s">
        <v>36</v>
      </c>
      <c r="F8387">
        <v>119</v>
      </c>
      <c r="G8387">
        <v>18</v>
      </c>
      <c r="H8387">
        <v>0</v>
      </c>
      <c r="I8387">
        <v>0</v>
      </c>
      <c r="J8387">
        <v>1</v>
      </c>
      <c r="K8387">
        <v>1</v>
      </c>
      <c r="L8387" t="s">
        <v>20</v>
      </c>
      <c r="M8387" t="s">
        <v>173</v>
      </c>
      <c r="N8387" t="s">
        <v>141</v>
      </c>
      <c r="O8387" t="s">
        <v>22</v>
      </c>
      <c r="P8387" t="s">
        <v>23</v>
      </c>
      <c r="Q8387" t="s">
        <v>30</v>
      </c>
    </row>
    <row r="8388" spans="1:17" x14ac:dyDescent="0.2">
      <c r="A8388" s="2">
        <v>38269</v>
      </c>
      <c r="B8388" t="s">
        <v>304</v>
      </c>
      <c r="C8388" t="s">
        <v>56</v>
      </c>
      <c r="D8388" t="s">
        <v>27</v>
      </c>
      <c r="E8388" t="s">
        <v>27</v>
      </c>
      <c r="F8388">
        <v>53</v>
      </c>
      <c r="G8388">
        <v>95</v>
      </c>
      <c r="H8388">
        <v>0</v>
      </c>
      <c r="I8388">
        <v>0</v>
      </c>
      <c r="J8388">
        <v>1</v>
      </c>
      <c r="K8388">
        <v>1</v>
      </c>
      <c r="L8388" t="s">
        <v>20</v>
      </c>
      <c r="M8388" t="s">
        <v>628</v>
      </c>
      <c r="N8388" t="s">
        <v>304</v>
      </c>
      <c r="O8388" t="s">
        <v>22</v>
      </c>
      <c r="P8388" t="s">
        <v>23</v>
      </c>
      <c r="Q8388" t="s">
        <v>30</v>
      </c>
    </row>
    <row r="8389" spans="1:17" x14ac:dyDescent="0.2">
      <c r="A8389" s="2">
        <v>38269</v>
      </c>
      <c r="B8389" t="s">
        <v>167</v>
      </c>
      <c r="C8389" t="s">
        <v>129</v>
      </c>
      <c r="D8389" t="s">
        <v>115</v>
      </c>
      <c r="E8389" t="s">
        <v>50</v>
      </c>
      <c r="F8389">
        <v>20</v>
      </c>
      <c r="G8389">
        <v>13</v>
      </c>
      <c r="H8389">
        <v>0</v>
      </c>
      <c r="I8389">
        <v>0</v>
      </c>
      <c r="J8389">
        <v>0</v>
      </c>
      <c r="K8389">
        <v>2</v>
      </c>
      <c r="L8389" t="s">
        <v>28</v>
      </c>
      <c r="M8389" t="s">
        <v>625</v>
      </c>
      <c r="N8389" t="s">
        <v>167</v>
      </c>
      <c r="O8389" t="s">
        <v>22</v>
      </c>
      <c r="P8389" t="s">
        <v>23</v>
      </c>
      <c r="Q8389" t="s">
        <v>41</v>
      </c>
    </row>
    <row r="8390" spans="1:17" x14ac:dyDescent="0.2">
      <c r="A8390" s="2">
        <v>38269</v>
      </c>
      <c r="B8390" t="s">
        <v>123</v>
      </c>
      <c r="C8390" t="s">
        <v>53</v>
      </c>
      <c r="D8390" t="s">
        <v>50</v>
      </c>
      <c r="E8390" t="s">
        <v>50</v>
      </c>
      <c r="F8390">
        <v>56</v>
      </c>
      <c r="G8390">
        <v>42</v>
      </c>
      <c r="H8390">
        <v>0</v>
      </c>
      <c r="I8390">
        <v>0</v>
      </c>
      <c r="J8390">
        <v>2</v>
      </c>
      <c r="K8390">
        <v>2</v>
      </c>
      <c r="L8390" t="s">
        <v>20</v>
      </c>
      <c r="M8390" t="s">
        <v>179</v>
      </c>
      <c r="N8390" t="s">
        <v>123</v>
      </c>
      <c r="O8390" t="s">
        <v>22</v>
      </c>
      <c r="P8390" t="s">
        <v>23</v>
      </c>
      <c r="Q8390" t="s">
        <v>30</v>
      </c>
    </row>
    <row r="8391" spans="1:17" x14ac:dyDescent="0.2">
      <c r="A8391" s="2">
        <v>38269</v>
      </c>
      <c r="B8391" t="s">
        <v>174</v>
      </c>
      <c r="C8391" t="s">
        <v>82</v>
      </c>
      <c r="D8391" t="s">
        <v>50</v>
      </c>
      <c r="E8391" t="s">
        <v>50</v>
      </c>
      <c r="F8391">
        <v>151</v>
      </c>
      <c r="G8391">
        <v>8</v>
      </c>
      <c r="H8391">
        <v>0</v>
      </c>
      <c r="I8391">
        <v>0</v>
      </c>
      <c r="J8391">
        <v>2</v>
      </c>
      <c r="K8391">
        <v>2</v>
      </c>
      <c r="L8391" t="s">
        <v>20</v>
      </c>
      <c r="M8391" t="s">
        <v>820</v>
      </c>
      <c r="N8391" t="s">
        <v>174</v>
      </c>
      <c r="O8391" t="s">
        <v>22</v>
      </c>
      <c r="P8391" t="s">
        <v>23</v>
      </c>
      <c r="Q8391" t="s">
        <v>30</v>
      </c>
    </row>
    <row r="8392" spans="1:17" x14ac:dyDescent="0.2">
      <c r="A8392" s="2">
        <v>38269</v>
      </c>
      <c r="B8392" t="s">
        <v>97</v>
      </c>
      <c r="C8392" t="s">
        <v>95</v>
      </c>
      <c r="D8392" t="s">
        <v>50</v>
      </c>
      <c r="E8392" t="s">
        <v>50</v>
      </c>
      <c r="F8392">
        <v>155</v>
      </c>
      <c r="G8392">
        <v>33</v>
      </c>
      <c r="H8392">
        <v>0</v>
      </c>
      <c r="I8392">
        <v>0</v>
      </c>
      <c r="J8392">
        <v>0</v>
      </c>
      <c r="K8392">
        <v>4</v>
      </c>
      <c r="L8392" t="s">
        <v>20</v>
      </c>
      <c r="M8392" t="s">
        <v>97</v>
      </c>
      <c r="N8392" t="s">
        <v>97</v>
      </c>
      <c r="O8392" t="s">
        <v>22</v>
      </c>
      <c r="P8392" t="s">
        <v>23</v>
      </c>
      <c r="Q8392" t="s">
        <v>41</v>
      </c>
    </row>
    <row r="8393" spans="1:17" x14ac:dyDescent="0.2">
      <c r="A8393" s="2">
        <v>38269</v>
      </c>
      <c r="B8393" t="s">
        <v>328</v>
      </c>
      <c r="C8393" t="s">
        <v>126</v>
      </c>
      <c r="D8393" t="s">
        <v>50</v>
      </c>
      <c r="E8393" t="s">
        <v>50</v>
      </c>
      <c r="F8393">
        <v>92</v>
      </c>
      <c r="G8393">
        <v>5</v>
      </c>
      <c r="H8393">
        <v>0</v>
      </c>
      <c r="I8393">
        <v>0</v>
      </c>
      <c r="J8393">
        <v>2</v>
      </c>
      <c r="K8393">
        <v>2</v>
      </c>
      <c r="L8393" t="s">
        <v>20</v>
      </c>
      <c r="M8393" t="s">
        <v>329</v>
      </c>
      <c r="N8393" t="s">
        <v>328</v>
      </c>
      <c r="O8393" t="s">
        <v>22</v>
      </c>
      <c r="P8393" t="s">
        <v>23</v>
      </c>
      <c r="Q8393" t="s">
        <v>30</v>
      </c>
    </row>
    <row r="8394" spans="1:17" x14ac:dyDescent="0.2">
      <c r="A8394" s="2">
        <v>38269</v>
      </c>
      <c r="B8394" t="s">
        <v>250</v>
      </c>
      <c r="C8394" t="s">
        <v>128</v>
      </c>
      <c r="D8394" t="s">
        <v>36</v>
      </c>
      <c r="E8394" t="s">
        <v>36</v>
      </c>
      <c r="F8394">
        <v>108</v>
      </c>
      <c r="G8394">
        <v>36</v>
      </c>
      <c r="H8394">
        <v>0</v>
      </c>
      <c r="I8394">
        <v>0</v>
      </c>
      <c r="J8394">
        <v>2</v>
      </c>
      <c r="K8394">
        <v>2</v>
      </c>
      <c r="L8394" t="s">
        <v>20</v>
      </c>
      <c r="M8394" t="s">
        <v>251</v>
      </c>
      <c r="N8394" t="s">
        <v>250</v>
      </c>
      <c r="O8394" t="s">
        <v>22</v>
      </c>
      <c r="P8394" t="s">
        <v>23</v>
      </c>
      <c r="Q8394" t="s">
        <v>30</v>
      </c>
    </row>
    <row r="8395" spans="1:17" x14ac:dyDescent="0.2">
      <c r="A8395" s="2">
        <v>38269</v>
      </c>
      <c r="B8395" t="s">
        <v>184</v>
      </c>
      <c r="C8395" t="s">
        <v>76</v>
      </c>
      <c r="D8395" t="s">
        <v>50</v>
      </c>
      <c r="E8395" t="s">
        <v>50</v>
      </c>
      <c r="F8395">
        <v>133</v>
      </c>
      <c r="G8395">
        <v>88</v>
      </c>
      <c r="H8395">
        <v>0</v>
      </c>
      <c r="I8395">
        <v>0</v>
      </c>
      <c r="J8395">
        <v>0</v>
      </c>
      <c r="K8395">
        <v>0</v>
      </c>
      <c r="L8395" t="s">
        <v>20</v>
      </c>
      <c r="M8395" t="s">
        <v>193</v>
      </c>
      <c r="N8395" t="s">
        <v>184</v>
      </c>
      <c r="O8395" t="s">
        <v>22</v>
      </c>
      <c r="P8395" t="s">
        <v>23</v>
      </c>
      <c r="Q8395" t="s">
        <v>30</v>
      </c>
    </row>
    <row r="8396" spans="1:17" x14ac:dyDescent="0.2">
      <c r="A8396" s="2">
        <v>38269</v>
      </c>
      <c r="B8396" t="s">
        <v>531</v>
      </c>
      <c r="C8396" t="s">
        <v>185</v>
      </c>
      <c r="D8396" t="s">
        <v>27</v>
      </c>
      <c r="E8396" t="s">
        <v>27</v>
      </c>
      <c r="F8396">
        <v>103</v>
      </c>
      <c r="G8396">
        <v>51</v>
      </c>
      <c r="H8396">
        <v>0</v>
      </c>
      <c r="I8396">
        <v>0</v>
      </c>
      <c r="J8396">
        <v>1</v>
      </c>
      <c r="K8396">
        <v>1</v>
      </c>
      <c r="L8396" t="s">
        <v>20</v>
      </c>
      <c r="M8396" t="s">
        <v>534</v>
      </c>
      <c r="N8396" t="s">
        <v>531</v>
      </c>
      <c r="O8396" t="s">
        <v>22</v>
      </c>
      <c r="P8396" t="s">
        <v>23</v>
      </c>
      <c r="Q8396" t="s">
        <v>30</v>
      </c>
    </row>
    <row r="8397" spans="1:17" x14ac:dyDescent="0.2">
      <c r="A8397" s="2">
        <v>38269</v>
      </c>
      <c r="B8397" t="s">
        <v>617</v>
      </c>
      <c r="C8397" t="s">
        <v>150</v>
      </c>
      <c r="D8397" t="s">
        <v>36</v>
      </c>
      <c r="E8397" t="s">
        <v>36</v>
      </c>
      <c r="F8397">
        <v>97</v>
      </c>
      <c r="G8397">
        <v>66</v>
      </c>
      <c r="H8397">
        <v>0</v>
      </c>
      <c r="I8397">
        <v>0</v>
      </c>
      <c r="J8397">
        <v>1</v>
      </c>
      <c r="K8397">
        <v>1</v>
      </c>
      <c r="L8397" t="s">
        <v>20</v>
      </c>
      <c r="M8397" t="s">
        <v>618</v>
      </c>
      <c r="N8397" t="s">
        <v>617</v>
      </c>
      <c r="O8397" t="s">
        <v>22</v>
      </c>
      <c r="P8397" t="s">
        <v>23</v>
      </c>
      <c r="Q8397" t="s">
        <v>30</v>
      </c>
    </row>
    <row r="8398" spans="1:17" x14ac:dyDescent="0.2">
      <c r="A8398" s="2">
        <v>38269</v>
      </c>
      <c r="B8398" t="s">
        <v>104</v>
      </c>
      <c r="C8398" t="s">
        <v>49</v>
      </c>
      <c r="D8398" t="s">
        <v>50</v>
      </c>
      <c r="E8398" t="s">
        <v>50</v>
      </c>
      <c r="F8398">
        <v>68</v>
      </c>
      <c r="G8398">
        <v>37</v>
      </c>
      <c r="H8398">
        <v>0</v>
      </c>
      <c r="I8398">
        <v>0</v>
      </c>
      <c r="J8398">
        <v>0</v>
      </c>
      <c r="K8398">
        <v>1</v>
      </c>
      <c r="L8398" t="s">
        <v>20</v>
      </c>
      <c r="M8398" t="s">
        <v>273</v>
      </c>
      <c r="N8398" t="s">
        <v>104</v>
      </c>
      <c r="O8398" t="s">
        <v>22</v>
      </c>
      <c r="P8398" t="s">
        <v>23</v>
      </c>
      <c r="Q8398" t="s">
        <v>41</v>
      </c>
    </row>
    <row r="8399" spans="1:17" x14ac:dyDescent="0.2">
      <c r="A8399" s="2">
        <v>38269</v>
      </c>
      <c r="B8399" t="s">
        <v>244</v>
      </c>
      <c r="C8399" t="s">
        <v>101</v>
      </c>
      <c r="D8399" t="s">
        <v>50</v>
      </c>
      <c r="E8399" t="s">
        <v>50</v>
      </c>
      <c r="F8399">
        <v>57</v>
      </c>
      <c r="G8399">
        <v>63</v>
      </c>
      <c r="H8399">
        <v>0</v>
      </c>
      <c r="I8399">
        <v>0</v>
      </c>
      <c r="J8399">
        <v>4</v>
      </c>
      <c r="K8399">
        <v>1</v>
      </c>
      <c r="L8399" t="s">
        <v>20</v>
      </c>
      <c r="M8399" t="s">
        <v>292</v>
      </c>
      <c r="N8399" t="s">
        <v>244</v>
      </c>
      <c r="O8399" t="s">
        <v>22</v>
      </c>
      <c r="P8399" t="s">
        <v>23</v>
      </c>
      <c r="Q8399" t="s">
        <v>24</v>
      </c>
    </row>
    <row r="8400" spans="1:17" x14ac:dyDescent="0.2">
      <c r="A8400" s="2">
        <v>38269</v>
      </c>
      <c r="B8400" t="s">
        <v>249</v>
      </c>
      <c r="C8400" t="s">
        <v>119</v>
      </c>
      <c r="D8400" t="s">
        <v>50</v>
      </c>
      <c r="E8400" t="s">
        <v>50</v>
      </c>
      <c r="F8400">
        <v>43</v>
      </c>
      <c r="G8400">
        <v>8</v>
      </c>
      <c r="H8400">
        <v>0</v>
      </c>
      <c r="I8400">
        <v>0</v>
      </c>
      <c r="J8400">
        <v>1</v>
      </c>
      <c r="K8400">
        <v>0</v>
      </c>
      <c r="L8400" t="s">
        <v>20</v>
      </c>
      <c r="M8400" t="s">
        <v>1132</v>
      </c>
      <c r="N8400" t="s">
        <v>249</v>
      </c>
      <c r="O8400" t="s">
        <v>22</v>
      </c>
      <c r="P8400" t="s">
        <v>23</v>
      </c>
      <c r="Q8400" t="s">
        <v>24</v>
      </c>
    </row>
    <row r="8401" spans="1:17" x14ac:dyDescent="0.2">
      <c r="A8401" s="2">
        <v>38269</v>
      </c>
      <c r="B8401" t="s">
        <v>354</v>
      </c>
      <c r="C8401" t="s">
        <v>55</v>
      </c>
      <c r="D8401" t="s">
        <v>57</v>
      </c>
      <c r="E8401" t="s">
        <v>57</v>
      </c>
      <c r="F8401">
        <v>125</v>
      </c>
      <c r="G8401">
        <v>64</v>
      </c>
      <c r="H8401">
        <v>0</v>
      </c>
      <c r="I8401">
        <v>0</v>
      </c>
      <c r="J8401">
        <v>1</v>
      </c>
      <c r="K8401">
        <v>5</v>
      </c>
      <c r="L8401" t="s">
        <v>539</v>
      </c>
      <c r="M8401" t="s">
        <v>357</v>
      </c>
      <c r="N8401" t="s">
        <v>354</v>
      </c>
      <c r="O8401" t="s">
        <v>22</v>
      </c>
      <c r="P8401" t="s">
        <v>23</v>
      </c>
      <c r="Q8401" t="s">
        <v>41</v>
      </c>
    </row>
    <row r="8402" spans="1:17" x14ac:dyDescent="0.2">
      <c r="A8402" s="2">
        <v>38269</v>
      </c>
      <c r="B8402" t="s">
        <v>106</v>
      </c>
      <c r="C8402" t="s">
        <v>147</v>
      </c>
      <c r="D8402" t="s">
        <v>50</v>
      </c>
      <c r="E8402" t="s">
        <v>50</v>
      </c>
      <c r="F8402">
        <v>4</v>
      </c>
      <c r="G8402">
        <v>35</v>
      </c>
      <c r="H8402">
        <v>0</v>
      </c>
      <c r="I8402">
        <v>0</v>
      </c>
      <c r="J8402">
        <v>2</v>
      </c>
      <c r="K8402">
        <v>0</v>
      </c>
      <c r="L8402" t="s">
        <v>20</v>
      </c>
      <c r="M8402" t="s">
        <v>791</v>
      </c>
      <c r="N8402" t="s">
        <v>106</v>
      </c>
      <c r="O8402" t="s">
        <v>22</v>
      </c>
      <c r="P8402" t="s">
        <v>23</v>
      </c>
      <c r="Q8402" t="s">
        <v>24</v>
      </c>
    </row>
    <row r="8403" spans="1:17" x14ac:dyDescent="0.2">
      <c r="A8403" s="2">
        <v>38269</v>
      </c>
      <c r="B8403" t="s">
        <v>462</v>
      </c>
      <c r="C8403" t="s">
        <v>583</v>
      </c>
      <c r="D8403" t="s">
        <v>115</v>
      </c>
      <c r="E8403" t="s">
        <v>115</v>
      </c>
      <c r="F8403">
        <v>141</v>
      </c>
      <c r="G8403">
        <v>93</v>
      </c>
      <c r="H8403">
        <v>0</v>
      </c>
      <c r="I8403">
        <v>0</v>
      </c>
      <c r="J8403">
        <v>2</v>
      </c>
      <c r="K8403">
        <v>2</v>
      </c>
      <c r="L8403" t="s">
        <v>20</v>
      </c>
      <c r="M8403" t="s">
        <v>461</v>
      </c>
      <c r="N8403" t="s">
        <v>462</v>
      </c>
      <c r="O8403" t="s">
        <v>22</v>
      </c>
      <c r="P8403" t="s">
        <v>23</v>
      </c>
      <c r="Q8403" t="s">
        <v>30</v>
      </c>
    </row>
    <row r="8404" spans="1:17" x14ac:dyDescent="0.2">
      <c r="A8404" s="2">
        <v>38269</v>
      </c>
      <c r="B8404" t="s">
        <v>380</v>
      </c>
      <c r="C8404" t="s">
        <v>120</v>
      </c>
      <c r="D8404" t="s">
        <v>36</v>
      </c>
      <c r="E8404" t="s">
        <v>36</v>
      </c>
      <c r="F8404">
        <v>112</v>
      </c>
      <c r="G8404">
        <v>21</v>
      </c>
      <c r="H8404">
        <v>0</v>
      </c>
      <c r="I8404">
        <v>0</v>
      </c>
      <c r="J8404">
        <v>1</v>
      </c>
      <c r="K8404">
        <v>1</v>
      </c>
      <c r="L8404" t="s">
        <v>20</v>
      </c>
      <c r="M8404" t="s">
        <v>918</v>
      </c>
      <c r="N8404" t="s">
        <v>380</v>
      </c>
      <c r="O8404" t="s">
        <v>22</v>
      </c>
      <c r="P8404" t="s">
        <v>23</v>
      </c>
      <c r="Q8404" t="s">
        <v>30</v>
      </c>
    </row>
    <row r="8405" spans="1:17" x14ac:dyDescent="0.2">
      <c r="A8405" s="2">
        <v>38269</v>
      </c>
      <c r="B8405" t="s">
        <v>52</v>
      </c>
      <c r="C8405" t="s">
        <v>94</v>
      </c>
      <c r="D8405" t="s">
        <v>50</v>
      </c>
      <c r="E8405" t="s">
        <v>50</v>
      </c>
      <c r="F8405">
        <v>22</v>
      </c>
      <c r="G8405">
        <v>68</v>
      </c>
      <c r="H8405">
        <v>0</v>
      </c>
      <c r="I8405">
        <v>0</v>
      </c>
      <c r="J8405">
        <v>3</v>
      </c>
      <c r="K8405">
        <v>0</v>
      </c>
      <c r="L8405" t="s">
        <v>20</v>
      </c>
      <c r="M8405" t="s">
        <v>68</v>
      </c>
      <c r="N8405" t="s">
        <v>52</v>
      </c>
      <c r="O8405" t="s">
        <v>22</v>
      </c>
      <c r="P8405" t="s">
        <v>23</v>
      </c>
      <c r="Q8405" t="s">
        <v>24</v>
      </c>
    </row>
    <row r="8406" spans="1:17" x14ac:dyDescent="0.2">
      <c r="A8406" s="2">
        <v>38269</v>
      </c>
      <c r="B8406" t="s">
        <v>180</v>
      </c>
      <c r="C8406" t="s">
        <v>560</v>
      </c>
      <c r="D8406" t="s">
        <v>50</v>
      </c>
      <c r="E8406" t="s">
        <v>50</v>
      </c>
      <c r="F8406">
        <v>12</v>
      </c>
      <c r="G8406">
        <v>145</v>
      </c>
      <c r="H8406">
        <v>0</v>
      </c>
      <c r="I8406">
        <v>0</v>
      </c>
      <c r="J8406">
        <v>4</v>
      </c>
      <c r="K8406">
        <v>0</v>
      </c>
      <c r="L8406" t="s">
        <v>20</v>
      </c>
      <c r="M8406" t="s">
        <v>181</v>
      </c>
      <c r="N8406" t="s">
        <v>180</v>
      </c>
      <c r="O8406" t="s">
        <v>22</v>
      </c>
      <c r="P8406" t="s">
        <v>23</v>
      </c>
      <c r="Q8406" t="s">
        <v>24</v>
      </c>
    </row>
    <row r="8407" spans="1:17" x14ac:dyDescent="0.2">
      <c r="A8407" s="2">
        <v>38269</v>
      </c>
      <c r="B8407" t="s">
        <v>168</v>
      </c>
      <c r="C8407" t="s">
        <v>153</v>
      </c>
      <c r="D8407" t="s">
        <v>50</v>
      </c>
      <c r="E8407" t="s">
        <v>50</v>
      </c>
      <c r="F8407">
        <v>80</v>
      </c>
      <c r="G8407">
        <v>16</v>
      </c>
      <c r="H8407">
        <v>0</v>
      </c>
      <c r="I8407">
        <v>0</v>
      </c>
      <c r="J8407">
        <v>1</v>
      </c>
      <c r="K8407">
        <v>1</v>
      </c>
      <c r="L8407" t="s">
        <v>20</v>
      </c>
      <c r="M8407" t="s">
        <v>318</v>
      </c>
      <c r="N8407" t="s">
        <v>168</v>
      </c>
      <c r="O8407" t="s">
        <v>22</v>
      </c>
      <c r="P8407" t="s">
        <v>23</v>
      </c>
      <c r="Q8407" t="s">
        <v>30</v>
      </c>
    </row>
    <row r="8408" spans="1:17" x14ac:dyDescent="0.2">
      <c r="A8408" s="2">
        <v>38269</v>
      </c>
      <c r="B8408" t="s">
        <v>32</v>
      </c>
      <c r="C8408" t="s">
        <v>25</v>
      </c>
      <c r="D8408" t="s">
        <v>19</v>
      </c>
      <c r="E8408" t="s">
        <v>19</v>
      </c>
      <c r="F8408">
        <v>59</v>
      </c>
      <c r="G8408">
        <v>1</v>
      </c>
      <c r="H8408">
        <v>0</v>
      </c>
      <c r="I8408">
        <v>0</v>
      </c>
      <c r="J8408">
        <v>2</v>
      </c>
      <c r="K8408">
        <v>5</v>
      </c>
      <c r="L8408" t="s">
        <v>20</v>
      </c>
      <c r="M8408" t="s">
        <v>739</v>
      </c>
      <c r="N8408" t="s">
        <v>32</v>
      </c>
      <c r="O8408" t="s">
        <v>22</v>
      </c>
      <c r="P8408" t="s">
        <v>23</v>
      </c>
      <c r="Q8408" t="s">
        <v>41</v>
      </c>
    </row>
    <row r="8409" spans="1:17" x14ac:dyDescent="0.2">
      <c r="A8409" s="2">
        <v>38270</v>
      </c>
      <c r="B8409" t="s">
        <v>267</v>
      </c>
      <c r="C8409" t="s">
        <v>45</v>
      </c>
      <c r="D8409" t="s">
        <v>36</v>
      </c>
      <c r="E8409" t="s">
        <v>36</v>
      </c>
      <c r="F8409">
        <v>75</v>
      </c>
      <c r="G8409">
        <v>51</v>
      </c>
      <c r="H8409">
        <v>0</v>
      </c>
      <c r="I8409">
        <v>0</v>
      </c>
      <c r="J8409">
        <v>1</v>
      </c>
      <c r="K8409">
        <v>0</v>
      </c>
      <c r="L8409" t="s">
        <v>20</v>
      </c>
      <c r="M8409" t="s">
        <v>268</v>
      </c>
      <c r="N8409" t="s">
        <v>267</v>
      </c>
      <c r="O8409" t="s">
        <v>22</v>
      </c>
      <c r="P8409" t="s">
        <v>23</v>
      </c>
      <c r="Q8409" t="s">
        <v>24</v>
      </c>
    </row>
    <row r="8410" spans="1:17" x14ac:dyDescent="0.2">
      <c r="A8410" s="2">
        <v>38270</v>
      </c>
      <c r="B8410" t="s">
        <v>471</v>
      </c>
      <c r="C8410" t="s">
        <v>136</v>
      </c>
      <c r="D8410" t="s">
        <v>36</v>
      </c>
      <c r="E8410" t="s">
        <v>36</v>
      </c>
      <c r="F8410">
        <v>120</v>
      </c>
      <c r="G8410">
        <v>45</v>
      </c>
      <c r="H8410">
        <v>0</v>
      </c>
      <c r="I8410">
        <v>0</v>
      </c>
      <c r="J8410">
        <v>0</v>
      </c>
      <c r="K8410">
        <v>1</v>
      </c>
      <c r="L8410" t="s">
        <v>20</v>
      </c>
      <c r="M8410" t="s">
        <v>639</v>
      </c>
      <c r="N8410" t="s">
        <v>471</v>
      </c>
      <c r="O8410" t="s">
        <v>22</v>
      </c>
      <c r="P8410" t="s">
        <v>23</v>
      </c>
      <c r="Q8410" t="s">
        <v>41</v>
      </c>
    </row>
    <row r="8411" spans="1:17" x14ac:dyDescent="0.2">
      <c r="A8411" s="2">
        <v>38270</v>
      </c>
      <c r="B8411" t="s">
        <v>61</v>
      </c>
      <c r="C8411" t="s">
        <v>138</v>
      </c>
      <c r="D8411" t="s">
        <v>36</v>
      </c>
      <c r="E8411" t="s">
        <v>36</v>
      </c>
      <c r="F8411">
        <v>100</v>
      </c>
      <c r="G8411">
        <v>67</v>
      </c>
      <c r="H8411">
        <v>0</v>
      </c>
      <c r="I8411">
        <v>0</v>
      </c>
      <c r="J8411">
        <v>2</v>
      </c>
      <c r="K8411">
        <v>3</v>
      </c>
      <c r="L8411" t="s">
        <v>20</v>
      </c>
      <c r="M8411" t="s">
        <v>429</v>
      </c>
      <c r="N8411" t="s">
        <v>61</v>
      </c>
      <c r="O8411" t="s">
        <v>22</v>
      </c>
      <c r="P8411" t="s">
        <v>23</v>
      </c>
      <c r="Q8411" t="s">
        <v>41</v>
      </c>
    </row>
    <row r="8412" spans="1:17" x14ac:dyDescent="0.2">
      <c r="A8412" s="2">
        <v>38270</v>
      </c>
      <c r="B8412" t="s">
        <v>31</v>
      </c>
      <c r="C8412" t="s">
        <v>107</v>
      </c>
      <c r="D8412" t="s">
        <v>19</v>
      </c>
      <c r="E8412" t="s">
        <v>19</v>
      </c>
      <c r="F8412">
        <v>48</v>
      </c>
      <c r="G8412">
        <v>79</v>
      </c>
      <c r="H8412">
        <v>0</v>
      </c>
      <c r="I8412">
        <v>0</v>
      </c>
      <c r="J8412">
        <v>2</v>
      </c>
      <c r="K8412">
        <v>0</v>
      </c>
      <c r="L8412" t="s">
        <v>20</v>
      </c>
      <c r="M8412" t="s">
        <v>33</v>
      </c>
      <c r="N8412" t="s">
        <v>31</v>
      </c>
      <c r="O8412" t="s">
        <v>22</v>
      </c>
      <c r="P8412" t="s">
        <v>23</v>
      </c>
      <c r="Q8412" t="s">
        <v>24</v>
      </c>
    </row>
    <row r="8413" spans="1:17" x14ac:dyDescent="0.2">
      <c r="A8413" s="2">
        <v>38270</v>
      </c>
      <c r="B8413" t="s">
        <v>199</v>
      </c>
      <c r="C8413" t="s">
        <v>890</v>
      </c>
      <c r="D8413" t="s">
        <v>36</v>
      </c>
      <c r="E8413" t="s">
        <v>36</v>
      </c>
      <c r="F8413">
        <v>72</v>
      </c>
      <c r="G8413">
        <v>76</v>
      </c>
      <c r="H8413">
        <v>0</v>
      </c>
      <c r="I8413">
        <v>0</v>
      </c>
      <c r="J8413">
        <v>0</v>
      </c>
      <c r="K8413">
        <v>0</v>
      </c>
      <c r="L8413" t="s">
        <v>20</v>
      </c>
      <c r="M8413" t="s">
        <v>627</v>
      </c>
      <c r="N8413" t="s">
        <v>199</v>
      </c>
      <c r="O8413" t="s">
        <v>22</v>
      </c>
      <c r="P8413" t="s">
        <v>23</v>
      </c>
      <c r="Q8413" t="s">
        <v>30</v>
      </c>
    </row>
    <row r="8414" spans="1:17" x14ac:dyDescent="0.2">
      <c r="A8414" s="2">
        <v>38270</v>
      </c>
      <c r="B8414" t="s">
        <v>34</v>
      </c>
      <c r="C8414" t="s">
        <v>110</v>
      </c>
      <c r="D8414" t="s">
        <v>36</v>
      </c>
      <c r="E8414" t="s">
        <v>36</v>
      </c>
      <c r="F8414">
        <v>86</v>
      </c>
      <c r="G8414">
        <v>34</v>
      </c>
      <c r="H8414">
        <v>0</v>
      </c>
      <c r="I8414">
        <v>0</v>
      </c>
      <c r="J8414">
        <v>1</v>
      </c>
      <c r="K8414">
        <v>1</v>
      </c>
      <c r="L8414" t="s">
        <v>20</v>
      </c>
      <c r="M8414" t="s">
        <v>37</v>
      </c>
      <c r="N8414" t="s">
        <v>34</v>
      </c>
      <c r="O8414" t="s">
        <v>22</v>
      </c>
      <c r="P8414" t="s">
        <v>23</v>
      </c>
      <c r="Q8414" t="s">
        <v>30</v>
      </c>
    </row>
    <row r="8415" spans="1:17" x14ac:dyDescent="0.2">
      <c r="A8415" s="2">
        <v>38270</v>
      </c>
      <c r="B8415" t="s">
        <v>339</v>
      </c>
      <c r="C8415" t="s">
        <v>118</v>
      </c>
      <c r="D8415" t="s">
        <v>36</v>
      </c>
      <c r="E8415" t="s">
        <v>36</v>
      </c>
      <c r="F8415">
        <v>115</v>
      </c>
      <c r="G8415">
        <v>31</v>
      </c>
      <c r="H8415">
        <v>0</v>
      </c>
      <c r="I8415">
        <v>0</v>
      </c>
      <c r="J8415">
        <v>0</v>
      </c>
      <c r="K8415">
        <v>3</v>
      </c>
      <c r="L8415" t="s">
        <v>20</v>
      </c>
      <c r="M8415" t="s">
        <v>921</v>
      </c>
      <c r="N8415" t="s">
        <v>339</v>
      </c>
      <c r="O8415" t="s">
        <v>22</v>
      </c>
      <c r="P8415" t="s">
        <v>23</v>
      </c>
      <c r="Q8415" t="s">
        <v>41</v>
      </c>
    </row>
    <row r="8416" spans="1:17" x14ac:dyDescent="0.2">
      <c r="A8416" s="2">
        <v>38270</v>
      </c>
      <c r="B8416" t="s">
        <v>365</v>
      </c>
      <c r="C8416" t="s">
        <v>111</v>
      </c>
      <c r="D8416" t="s">
        <v>36</v>
      </c>
      <c r="E8416" t="s">
        <v>36</v>
      </c>
      <c r="F8416">
        <v>91</v>
      </c>
      <c r="G8416">
        <v>44</v>
      </c>
      <c r="H8416">
        <v>0</v>
      </c>
      <c r="I8416">
        <v>0</v>
      </c>
      <c r="J8416">
        <v>1</v>
      </c>
      <c r="K8416">
        <v>0</v>
      </c>
      <c r="L8416" t="s">
        <v>20</v>
      </c>
      <c r="M8416" t="s">
        <v>400</v>
      </c>
      <c r="N8416" t="s">
        <v>365</v>
      </c>
      <c r="O8416" t="s">
        <v>22</v>
      </c>
      <c r="P8416" t="s">
        <v>23</v>
      </c>
      <c r="Q8416" t="s">
        <v>24</v>
      </c>
    </row>
    <row r="8417" spans="1:17" x14ac:dyDescent="0.2">
      <c r="A8417" s="2">
        <v>38270</v>
      </c>
      <c r="B8417" t="s">
        <v>282</v>
      </c>
      <c r="C8417" t="s">
        <v>453</v>
      </c>
      <c r="D8417" t="s">
        <v>19</v>
      </c>
      <c r="E8417" t="s">
        <v>27</v>
      </c>
      <c r="F8417">
        <v>64</v>
      </c>
      <c r="G8417">
        <v>115</v>
      </c>
      <c r="H8417">
        <v>0</v>
      </c>
      <c r="I8417">
        <v>0</v>
      </c>
      <c r="J8417">
        <v>5</v>
      </c>
      <c r="K8417">
        <v>1</v>
      </c>
      <c r="L8417" t="s">
        <v>20</v>
      </c>
      <c r="M8417" t="s">
        <v>281</v>
      </c>
      <c r="N8417" t="s">
        <v>282</v>
      </c>
      <c r="O8417" t="s">
        <v>22</v>
      </c>
      <c r="P8417" t="s">
        <v>23</v>
      </c>
      <c r="Q8417" t="s">
        <v>24</v>
      </c>
    </row>
    <row r="8418" spans="1:17" x14ac:dyDescent="0.2">
      <c r="A8418" s="2">
        <v>38270</v>
      </c>
      <c r="B8418" t="s">
        <v>208</v>
      </c>
      <c r="C8418" t="s">
        <v>149</v>
      </c>
      <c r="D8418" t="s">
        <v>36</v>
      </c>
      <c r="E8418" t="s">
        <v>36</v>
      </c>
      <c r="F8418">
        <v>104</v>
      </c>
      <c r="G8418">
        <v>40</v>
      </c>
      <c r="H8418">
        <v>0</v>
      </c>
      <c r="I8418">
        <v>0</v>
      </c>
      <c r="J8418">
        <v>0</v>
      </c>
      <c r="K8418">
        <v>1</v>
      </c>
      <c r="L8418" t="s">
        <v>20</v>
      </c>
      <c r="M8418" t="s">
        <v>398</v>
      </c>
      <c r="N8418" t="s">
        <v>208</v>
      </c>
      <c r="O8418" t="s">
        <v>22</v>
      </c>
      <c r="P8418" t="s">
        <v>23</v>
      </c>
      <c r="Q8418" t="s">
        <v>41</v>
      </c>
    </row>
    <row r="8419" spans="1:17" x14ac:dyDescent="0.2">
      <c r="A8419" s="2">
        <v>38272</v>
      </c>
      <c r="B8419" t="s">
        <v>55</v>
      </c>
      <c r="C8419" t="s">
        <v>354</v>
      </c>
      <c r="D8419" t="s">
        <v>57</v>
      </c>
      <c r="E8419" t="s">
        <v>57</v>
      </c>
      <c r="F8419">
        <v>64</v>
      </c>
      <c r="G8419">
        <v>125</v>
      </c>
      <c r="H8419">
        <v>0</v>
      </c>
      <c r="I8419">
        <v>0</v>
      </c>
      <c r="J8419">
        <v>6</v>
      </c>
      <c r="K8419">
        <v>0</v>
      </c>
      <c r="L8419" t="s">
        <v>539</v>
      </c>
      <c r="M8419" t="s">
        <v>58</v>
      </c>
      <c r="N8419" t="s">
        <v>55</v>
      </c>
      <c r="O8419" t="s">
        <v>22</v>
      </c>
      <c r="P8419" t="s">
        <v>23</v>
      </c>
      <c r="Q8419" t="s">
        <v>24</v>
      </c>
    </row>
    <row r="8420" spans="1:17" x14ac:dyDescent="0.2">
      <c r="A8420" s="2">
        <v>38272</v>
      </c>
      <c r="B8420" t="s">
        <v>17</v>
      </c>
      <c r="C8420" t="s">
        <v>18</v>
      </c>
      <c r="D8420" t="s">
        <v>19</v>
      </c>
      <c r="E8420" t="s">
        <v>19</v>
      </c>
      <c r="F8420">
        <v>99</v>
      </c>
      <c r="G8420">
        <v>17</v>
      </c>
      <c r="H8420">
        <v>0</v>
      </c>
      <c r="I8420">
        <v>0</v>
      </c>
      <c r="J8420">
        <v>0</v>
      </c>
      <c r="K8420">
        <v>0</v>
      </c>
      <c r="L8420" t="s">
        <v>20</v>
      </c>
      <c r="M8420" t="s">
        <v>21</v>
      </c>
      <c r="N8420" t="s">
        <v>17</v>
      </c>
      <c r="O8420" t="s">
        <v>22</v>
      </c>
      <c r="P8420" t="s">
        <v>23</v>
      </c>
      <c r="Q8420" t="s">
        <v>30</v>
      </c>
    </row>
    <row r="8421" spans="1:17" x14ac:dyDescent="0.2">
      <c r="A8421" s="2">
        <v>38272</v>
      </c>
      <c r="B8421" t="s">
        <v>363</v>
      </c>
      <c r="C8421" t="s">
        <v>113</v>
      </c>
      <c r="D8421" t="s">
        <v>115</v>
      </c>
      <c r="E8421" t="s">
        <v>115</v>
      </c>
      <c r="F8421">
        <v>94</v>
      </c>
      <c r="G8421">
        <v>27</v>
      </c>
      <c r="H8421">
        <v>0</v>
      </c>
      <c r="I8421">
        <v>0</v>
      </c>
      <c r="J8421">
        <v>1</v>
      </c>
      <c r="K8421">
        <v>3</v>
      </c>
      <c r="L8421" t="s">
        <v>20</v>
      </c>
      <c r="M8421" t="s">
        <v>513</v>
      </c>
      <c r="N8421" t="s">
        <v>363</v>
      </c>
      <c r="O8421" t="s">
        <v>22</v>
      </c>
      <c r="P8421" t="s">
        <v>23</v>
      </c>
      <c r="Q8421" t="s">
        <v>41</v>
      </c>
    </row>
    <row r="8422" spans="1:17" x14ac:dyDescent="0.2">
      <c r="A8422" s="2">
        <v>38273</v>
      </c>
      <c r="B8422" t="s">
        <v>737</v>
      </c>
      <c r="C8422" t="s">
        <v>328</v>
      </c>
      <c r="D8422" t="s">
        <v>50</v>
      </c>
      <c r="E8422" t="s">
        <v>50</v>
      </c>
      <c r="F8422">
        <v>147</v>
      </c>
      <c r="G8422">
        <v>92</v>
      </c>
      <c r="H8422">
        <v>0</v>
      </c>
      <c r="I8422">
        <v>0</v>
      </c>
      <c r="J8422">
        <v>1</v>
      </c>
      <c r="K8422">
        <v>0</v>
      </c>
      <c r="L8422" t="s">
        <v>20</v>
      </c>
      <c r="M8422" t="s">
        <v>819</v>
      </c>
      <c r="N8422" t="s">
        <v>737</v>
      </c>
      <c r="O8422" t="s">
        <v>22</v>
      </c>
      <c r="P8422" t="s">
        <v>23</v>
      </c>
      <c r="Q8422" t="s">
        <v>24</v>
      </c>
    </row>
    <row r="8423" spans="1:17" x14ac:dyDescent="0.2">
      <c r="A8423" s="2">
        <v>38273</v>
      </c>
      <c r="B8423" t="s">
        <v>286</v>
      </c>
      <c r="C8423" t="s">
        <v>293</v>
      </c>
      <c r="D8423" t="s">
        <v>50</v>
      </c>
      <c r="E8423" t="s">
        <v>50</v>
      </c>
      <c r="F8423">
        <v>123</v>
      </c>
      <c r="G8423">
        <v>6</v>
      </c>
      <c r="H8423">
        <v>0</v>
      </c>
      <c r="I8423">
        <v>0</v>
      </c>
      <c r="J8423">
        <v>0</v>
      </c>
      <c r="K8423">
        <v>3</v>
      </c>
      <c r="L8423" t="s">
        <v>20</v>
      </c>
      <c r="M8423" t="s">
        <v>359</v>
      </c>
      <c r="N8423" t="s">
        <v>286</v>
      </c>
      <c r="O8423" t="s">
        <v>22</v>
      </c>
      <c r="P8423" t="s">
        <v>23</v>
      </c>
      <c r="Q8423" t="s">
        <v>41</v>
      </c>
    </row>
    <row r="8424" spans="1:17" x14ac:dyDescent="0.2">
      <c r="A8424" s="2">
        <v>38273</v>
      </c>
      <c r="B8424" t="s">
        <v>386</v>
      </c>
      <c r="C8424" t="s">
        <v>89</v>
      </c>
      <c r="D8424" t="s">
        <v>50</v>
      </c>
      <c r="E8424" t="s">
        <v>50</v>
      </c>
      <c r="F8424">
        <v>114</v>
      </c>
      <c r="G8424">
        <v>7</v>
      </c>
      <c r="H8424">
        <v>0</v>
      </c>
      <c r="I8424">
        <v>0</v>
      </c>
      <c r="J8424">
        <v>0</v>
      </c>
      <c r="K8424">
        <v>1</v>
      </c>
      <c r="L8424" t="s">
        <v>20</v>
      </c>
      <c r="M8424" t="s">
        <v>595</v>
      </c>
      <c r="N8424" t="s">
        <v>386</v>
      </c>
      <c r="O8424" t="s">
        <v>22</v>
      </c>
      <c r="P8424" t="s">
        <v>23</v>
      </c>
      <c r="Q8424" t="s">
        <v>41</v>
      </c>
    </row>
    <row r="8425" spans="1:17" x14ac:dyDescent="0.2">
      <c r="A8425" s="2">
        <v>38273</v>
      </c>
      <c r="B8425" t="s">
        <v>25</v>
      </c>
      <c r="C8425" t="s">
        <v>43</v>
      </c>
      <c r="D8425" t="s">
        <v>19</v>
      </c>
      <c r="E8425" t="s">
        <v>19</v>
      </c>
      <c r="F8425">
        <v>1</v>
      </c>
      <c r="G8425">
        <v>28</v>
      </c>
      <c r="H8425">
        <v>0</v>
      </c>
      <c r="I8425">
        <v>0</v>
      </c>
      <c r="J8425">
        <v>0</v>
      </c>
      <c r="K8425">
        <v>0</v>
      </c>
      <c r="L8425" t="s">
        <v>20</v>
      </c>
      <c r="M8425" t="s">
        <v>29</v>
      </c>
      <c r="N8425" t="s">
        <v>25</v>
      </c>
      <c r="O8425" t="s">
        <v>22</v>
      </c>
      <c r="P8425" t="s">
        <v>23</v>
      </c>
      <c r="Q8425" t="s">
        <v>30</v>
      </c>
    </row>
    <row r="8426" spans="1:17" x14ac:dyDescent="0.2">
      <c r="A8426" s="2">
        <v>38273</v>
      </c>
      <c r="B8426" t="s">
        <v>87</v>
      </c>
      <c r="C8426" t="s">
        <v>184</v>
      </c>
      <c r="D8426" t="s">
        <v>50</v>
      </c>
      <c r="E8426" t="s">
        <v>50</v>
      </c>
      <c r="F8426">
        <v>41</v>
      </c>
      <c r="G8426">
        <v>133</v>
      </c>
      <c r="H8426">
        <v>0</v>
      </c>
      <c r="I8426">
        <v>0</v>
      </c>
      <c r="J8426">
        <v>4</v>
      </c>
      <c r="K8426">
        <v>1</v>
      </c>
      <c r="L8426" t="s">
        <v>20</v>
      </c>
      <c r="M8426" t="s">
        <v>88</v>
      </c>
      <c r="N8426" t="s">
        <v>87</v>
      </c>
      <c r="O8426" t="s">
        <v>22</v>
      </c>
      <c r="P8426" t="s">
        <v>23</v>
      </c>
      <c r="Q8426" t="s">
        <v>24</v>
      </c>
    </row>
    <row r="8427" spans="1:17" x14ac:dyDescent="0.2">
      <c r="A8427" s="2">
        <v>38273</v>
      </c>
      <c r="B8427" t="s">
        <v>56</v>
      </c>
      <c r="C8427" t="s">
        <v>131</v>
      </c>
      <c r="D8427" t="s">
        <v>27</v>
      </c>
      <c r="E8427" t="s">
        <v>27</v>
      </c>
      <c r="F8427">
        <v>95</v>
      </c>
      <c r="G8427">
        <v>32</v>
      </c>
      <c r="H8427">
        <v>0</v>
      </c>
      <c r="I8427">
        <v>0</v>
      </c>
      <c r="J8427">
        <v>1</v>
      </c>
      <c r="K8427">
        <v>3</v>
      </c>
      <c r="L8427" t="s">
        <v>20</v>
      </c>
      <c r="M8427" t="s">
        <v>670</v>
      </c>
      <c r="N8427" t="s">
        <v>56</v>
      </c>
      <c r="O8427" t="s">
        <v>22</v>
      </c>
      <c r="P8427" t="s">
        <v>23</v>
      </c>
      <c r="Q8427" t="s">
        <v>41</v>
      </c>
    </row>
    <row r="8428" spans="1:17" x14ac:dyDescent="0.2">
      <c r="A8428" s="2">
        <v>38273</v>
      </c>
      <c r="B8428" t="s">
        <v>107</v>
      </c>
      <c r="C8428" t="s">
        <v>39</v>
      </c>
      <c r="D8428" t="s">
        <v>19</v>
      </c>
      <c r="E8428" t="s">
        <v>19</v>
      </c>
      <c r="F8428">
        <v>79</v>
      </c>
      <c r="G8428">
        <v>3</v>
      </c>
      <c r="H8428">
        <v>0</v>
      </c>
      <c r="I8428">
        <v>0</v>
      </c>
      <c r="J8428">
        <v>0</v>
      </c>
      <c r="K8428">
        <v>0</v>
      </c>
      <c r="L8428" t="s">
        <v>20</v>
      </c>
      <c r="M8428" t="s">
        <v>310</v>
      </c>
      <c r="N8428" t="s">
        <v>107</v>
      </c>
      <c r="O8428" t="s">
        <v>22</v>
      </c>
      <c r="P8428" t="s">
        <v>23</v>
      </c>
      <c r="Q8428" t="s">
        <v>30</v>
      </c>
    </row>
    <row r="8429" spans="1:17" x14ac:dyDescent="0.2">
      <c r="A8429" s="2">
        <v>38273</v>
      </c>
      <c r="B8429" t="s">
        <v>145</v>
      </c>
      <c r="C8429" t="s">
        <v>67</v>
      </c>
      <c r="D8429" t="s">
        <v>50</v>
      </c>
      <c r="E8429" t="s">
        <v>50</v>
      </c>
      <c r="F8429">
        <v>101</v>
      </c>
      <c r="G8429">
        <v>2</v>
      </c>
      <c r="H8429">
        <v>0</v>
      </c>
      <c r="I8429">
        <v>0</v>
      </c>
      <c r="J8429">
        <v>0</v>
      </c>
      <c r="K8429">
        <v>2</v>
      </c>
      <c r="L8429" t="s">
        <v>20</v>
      </c>
      <c r="M8429" t="s">
        <v>435</v>
      </c>
      <c r="N8429" t="s">
        <v>145</v>
      </c>
      <c r="O8429" t="s">
        <v>22</v>
      </c>
      <c r="P8429" t="s">
        <v>23</v>
      </c>
      <c r="Q8429" t="s">
        <v>41</v>
      </c>
    </row>
    <row r="8430" spans="1:17" x14ac:dyDescent="0.2">
      <c r="A8430" s="2">
        <v>38273</v>
      </c>
      <c r="B8430" t="s">
        <v>72</v>
      </c>
      <c r="C8430" t="s">
        <v>180</v>
      </c>
      <c r="D8430" t="s">
        <v>50</v>
      </c>
      <c r="E8430" t="s">
        <v>50</v>
      </c>
      <c r="F8430">
        <v>15</v>
      </c>
      <c r="G8430">
        <v>12</v>
      </c>
      <c r="H8430">
        <v>0</v>
      </c>
      <c r="I8430">
        <v>0</v>
      </c>
      <c r="J8430">
        <v>1</v>
      </c>
      <c r="K8430">
        <v>1</v>
      </c>
      <c r="L8430" t="s">
        <v>20</v>
      </c>
      <c r="M8430" t="s">
        <v>74</v>
      </c>
      <c r="N8430" t="s">
        <v>72</v>
      </c>
      <c r="O8430" t="s">
        <v>22</v>
      </c>
      <c r="P8430" t="s">
        <v>23</v>
      </c>
      <c r="Q8430" t="s">
        <v>30</v>
      </c>
    </row>
    <row r="8431" spans="1:17" x14ac:dyDescent="0.2">
      <c r="A8431" s="2">
        <v>38273</v>
      </c>
      <c r="B8431" t="s">
        <v>555</v>
      </c>
      <c r="C8431" t="s">
        <v>304</v>
      </c>
      <c r="D8431" t="s">
        <v>27</v>
      </c>
      <c r="E8431" t="s">
        <v>27</v>
      </c>
      <c r="F8431">
        <v>61</v>
      </c>
      <c r="G8431">
        <v>53</v>
      </c>
      <c r="H8431">
        <v>0</v>
      </c>
      <c r="I8431">
        <v>0</v>
      </c>
      <c r="J8431">
        <v>1</v>
      </c>
      <c r="K8431">
        <v>0</v>
      </c>
      <c r="L8431" t="s">
        <v>20</v>
      </c>
      <c r="M8431" t="s">
        <v>555</v>
      </c>
      <c r="N8431" t="s">
        <v>555</v>
      </c>
      <c r="O8431" t="s">
        <v>22</v>
      </c>
      <c r="P8431" t="s">
        <v>23</v>
      </c>
      <c r="Q8431" t="s">
        <v>24</v>
      </c>
    </row>
    <row r="8432" spans="1:17" x14ac:dyDescent="0.2">
      <c r="A8432" s="2">
        <v>38273</v>
      </c>
      <c r="B8432" t="s">
        <v>254</v>
      </c>
      <c r="C8432" t="s">
        <v>391</v>
      </c>
      <c r="D8432" t="s">
        <v>115</v>
      </c>
      <c r="E8432" t="s">
        <v>115</v>
      </c>
      <c r="F8432">
        <v>144</v>
      </c>
      <c r="G8432">
        <v>117</v>
      </c>
      <c r="H8432">
        <v>0</v>
      </c>
      <c r="I8432">
        <v>0</v>
      </c>
      <c r="J8432">
        <v>2</v>
      </c>
      <c r="K8432">
        <v>0</v>
      </c>
      <c r="L8432" t="s">
        <v>20</v>
      </c>
      <c r="M8432" t="s">
        <v>253</v>
      </c>
      <c r="N8432" t="s">
        <v>254</v>
      </c>
      <c r="O8432" t="s">
        <v>22</v>
      </c>
      <c r="P8432" t="s">
        <v>23</v>
      </c>
      <c r="Q8432" t="s">
        <v>24</v>
      </c>
    </row>
    <row r="8433" spans="1:17" x14ac:dyDescent="0.2">
      <c r="A8433" s="2">
        <v>38273</v>
      </c>
      <c r="B8433" t="s">
        <v>76</v>
      </c>
      <c r="C8433" t="s">
        <v>52</v>
      </c>
      <c r="D8433" t="s">
        <v>50</v>
      </c>
      <c r="E8433" t="s">
        <v>50</v>
      </c>
      <c r="F8433">
        <v>88</v>
      </c>
      <c r="G8433">
        <v>22</v>
      </c>
      <c r="H8433">
        <v>0</v>
      </c>
      <c r="I8433">
        <v>0</v>
      </c>
      <c r="J8433">
        <v>1</v>
      </c>
      <c r="K8433">
        <v>4</v>
      </c>
      <c r="L8433" t="s">
        <v>20</v>
      </c>
      <c r="M8433" t="s">
        <v>78</v>
      </c>
      <c r="N8433" t="s">
        <v>76</v>
      </c>
      <c r="O8433" t="s">
        <v>22</v>
      </c>
      <c r="P8433" t="s">
        <v>23</v>
      </c>
      <c r="Q8433" t="s">
        <v>41</v>
      </c>
    </row>
    <row r="8434" spans="1:17" x14ac:dyDescent="0.2">
      <c r="A8434" s="2">
        <v>38273</v>
      </c>
      <c r="B8434" t="s">
        <v>164</v>
      </c>
      <c r="C8434" t="s">
        <v>449</v>
      </c>
      <c r="D8434" t="s">
        <v>115</v>
      </c>
      <c r="E8434" t="s">
        <v>115</v>
      </c>
      <c r="F8434">
        <v>39</v>
      </c>
      <c r="G8434">
        <v>54</v>
      </c>
      <c r="H8434">
        <v>0</v>
      </c>
      <c r="I8434">
        <v>0</v>
      </c>
      <c r="J8434">
        <v>1</v>
      </c>
      <c r="K8434">
        <v>2</v>
      </c>
      <c r="L8434" t="s">
        <v>20</v>
      </c>
      <c r="M8434" t="s">
        <v>640</v>
      </c>
      <c r="N8434" t="s">
        <v>177</v>
      </c>
      <c r="O8434" t="s">
        <v>122</v>
      </c>
      <c r="P8434" t="s">
        <v>23</v>
      </c>
      <c r="Q8434" t="s">
        <v>41</v>
      </c>
    </row>
    <row r="8435" spans="1:17" x14ac:dyDescent="0.2">
      <c r="A8435" s="2">
        <v>38273</v>
      </c>
      <c r="B8435" t="s">
        <v>98</v>
      </c>
      <c r="C8435" t="s">
        <v>48</v>
      </c>
      <c r="D8435" t="s">
        <v>50</v>
      </c>
      <c r="E8435" t="s">
        <v>50</v>
      </c>
      <c r="F8435">
        <v>14</v>
      </c>
      <c r="G8435">
        <v>135</v>
      </c>
      <c r="H8435">
        <v>0</v>
      </c>
      <c r="I8435">
        <v>0</v>
      </c>
      <c r="J8435">
        <v>2</v>
      </c>
      <c r="K8435">
        <v>0</v>
      </c>
      <c r="L8435" t="s">
        <v>20</v>
      </c>
      <c r="M8435" t="s">
        <v>99</v>
      </c>
      <c r="N8435" t="s">
        <v>98</v>
      </c>
      <c r="O8435" t="s">
        <v>22</v>
      </c>
      <c r="P8435" t="s">
        <v>23</v>
      </c>
      <c r="Q8435" t="s">
        <v>24</v>
      </c>
    </row>
    <row r="8436" spans="1:17" x14ac:dyDescent="0.2">
      <c r="A8436" s="2">
        <v>38273</v>
      </c>
      <c r="B8436" t="s">
        <v>119</v>
      </c>
      <c r="C8436" t="s">
        <v>317</v>
      </c>
      <c r="D8436" t="s">
        <v>50</v>
      </c>
      <c r="E8436" t="s">
        <v>50</v>
      </c>
      <c r="F8436">
        <v>8</v>
      </c>
      <c r="G8436">
        <v>73</v>
      </c>
      <c r="H8436">
        <v>0</v>
      </c>
      <c r="I8436">
        <v>0</v>
      </c>
      <c r="J8436">
        <v>4</v>
      </c>
      <c r="K8436">
        <v>3</v>
      </c>
      <c r="L8436" t="s">
        <v>20</v>
      </c>
      <c r="M8436" t="s">
        <v>321</v>
      </c>
      <c r="N8436" t="s">
        <v>119</v>
      </c>
      <c r="O8436" t="s">
        <v>22</v>
      </c>
      <c r="P8436" t="s">
        <v>23</v>
      </c>
      <c r="Q8436" t="s">
        <v>24</v>
      </c>
    </row>
    <row r="8437" spans="1:17" x14ac:dyDescent="0.2">
      <c r="A8437" s="2">
        <v>38273</v>
      </c>
      <c r="B8437" t="s">
        <v>185</v>
      </c>
      <c r="C8437" t="s">
        <v>210</v>
      </c>
      <c r="D8437" t="s">
        <v>27</v>
      </c>
      <c r="E8437" t="s">
        <v>27</v>
      </c>
      <c r="F8437">
        <v>51</v>
      </c>
      <c r="G8437">
        <v>106</v>
      </c>
      <c r="H8437">
        <v>0</v>
      </c>
      <c r="I8437">
        <v>0</v>
      </c>
      <c r="J8437">
        <v>0</v>
      </c>
      <c r="K8437">
        <v>0</v>
      </c>
      <c r="L8437" t="s">
        <v>20</v>
      </c>
      <c r="M8437" t="s">
        <v>412</v>
      </c>
      <c r="N8437" t="s">
        <v>185</v>
      </c>
      <c r="O8437" t="s">
        <v>22</v>
      </c>
      <c r="P8437" t="s">
        <v>23</v>
      </c>
      <c r="Q8437" t="s">
        <v>30</v>
      </c>
    </row>
    <row r="8438" spans="1:17" x14ac:dyDescent="0.2">
      <c r="A8438" s="2">
        <v>38273</v>
      </c>
      <c r="B8438" t="s">
        <v>560</v>
      </c>
      <c r="C8438" t="s">
        <v>85</v>
      </c>
      <c r="D8438" t="s">
        <v>50</v>
      </c>
      <c r="E8438" t="s">
        <v>50</v>
      </c>
      <c r="F8438">
        <v>145</v>
      </c>
      <c r="G8438">
        <v>89</v>
      </c>
      <c r="H8438">
        <v>0</v>
      </c>
      <c r="I8438">
        <v>0</v>
      </c>
      <c r="J8438">
        <v>0</v>
      </c>
      <c r="K8438">
        <v>1</v>
      </c>
      <c r="L8438" t="s">
        <v>20</v>
      </c>
      <c r="M8438" t="s">
        <v>626</v>
      </c>
      <c r="N8438" t="s">
        <v>560</v>
      </c>
      <c r="O8438" t="s">
        <v>22</v>
      </c>
      <c r="P8438" t="s">
        <v>23</v>
      </c>
      <c r="Q8438" t="s">
        <v>41</v>
      </c>
    </row>
    <row r="8439" spans="1:17" x14ac:dyDescent="0.2">
      <c r="A8439" s="2">
        <v>38273</v>
      </c>
      <c r="B8439" t="s">
        <v>163</v>
      </c>
      <c r="C8439" t="s">
        <v>389</v>
      </c>
      <c r="D8439" t="s">
        <v>115</v>
      </c>
      <c r="E8439" t="s">
        <v>115</v>
      </c>
      <c r="F8439">
        <v>102</v>
      </c>
      <c r="G8439">
        <v>127</v>
      </c>
      <c r="H8439">
        <v>0</v>
      </c>
      <c r="I8439">
        <v>0</v>
      </c>
      <c r="J8439">
        <v>2</v>
      </c>
      <c r="K8439">
        <v>1</v>
      </c>
      <c r="L8439" t="s">
        <v>20</v>
      </c>
      <c r="M8439" t="s">
        <v>1074</v>
      </c>
      <c r="N8439" t="s">
        <v>163</v>
      </c>
      <c r="O8439" t="s">
        <v>22</v>
      </c>
      <c r="P8439" t="s">
        <v>23</v>
      </c>
      <c r="Q8439" t="s">
        <v>24</v>
      </c>
    </row>
    <row r="8440" spans="1:17" x14ac:dyDescent="0.2">
      <c r="A8440" s="2">
        <v>38273</v>
      </c>
      <c r="B8440" t="s">
        <v>301</v>
      </c>
      <c r="C8440" t="s">
        <v>182</v>
      </c>
      <c r="D8440" t="s">
        <v>115</v>
      </c>
      <c r="E8440" t="s">
        <v>115</v>
      </c>
      <c r="F8440">
        <v>60</v>
      </c>
      <c r="G8440">
        <v>49</v>
      </c>
      <c r="H8440">
        <v>0</v>
      </c>
      <c r="I8440">
        <v>0</v>
      </c>
      <c r="J8440">
        <v>1</v>
      </c>
      <c r="K8440">
        <v>0</v>
      </c>
      <c r="L8440" t="s">
        <v>20</v>
      </c>
      <c r="M8440" t="s">
        <v>302</v>
      </c>
      <c r="N8440" t="s">
        <v>301</v>
      </c>
      <c r="O8440" t="s">
        <v>22</v>
      </c>
      <c r="P8440" t="s">
        <v>23</v>
      </c>
      <c r="Q8440" t="s">
        <v>24</v>
      </c>
    </row>
    <row r="8441" spans="1:17" x14ac:dyDescent="0.2">
      <c r="A8441" s="2">
        <v>38273</v>
      </c>
      <c r="B8441" t="s">
        <v>649</v>
      </c>
      <c r="C8441" t="s">
        <v>177</v>
      </c>
      <c r="D8441" t="s">
        <v>115</v>
      </c>
      <c r="E8441" t="s">
        <v>115</v>
      </c>
      <c r="F8441">
        <v>170</v>
      </c>
      <c r="G8441">
        <v>38</v>
      </c>
      <c r="H8441">
        <v>0</v>
      </c>
      <c r="I8441">
        <v>0</v>
      </c>
      <c r="J8441">
        <v>2</v>
      </c>
      <c r="K8441">
        <v>3</v>
      </c>
      <c r="L8441" t="s">
        <v>20</v>
      </c>
      <c r="M8441" t="s">
        <v>982</v>
      </c>
      <c r="N8441" t="s">
        <v>649</v>
      </c>
      <c r="O8441" t="s">
        <v>22</v>
      </c>
      <c r="P8441" t="s">
        <v>23</v>
      </c>
      <c r="Q8441" t="s">
        <v>41</v>
      </c>
    </row>
    <row r="8442" spans="1:17" x14ac:dyDescent="0.2">
      <c r="A8442" s="2">
        <v>38273</v>
      </c>
      <c r="B8442" t="s">
        <v>101</v>
      </c>
      <c r="C8442" t="s">
        <v>81</v>
      </c>
      <c r="D8442" t="s">
        <v>50</v>
      </c>
      <c r="E8442" t="s">
        <v>50</v>
      </c>
      <c r="F8442">
        <v>63</v>
      </c>
      <c r="G8442">
        <v>77</v>
      </c>
      <c r="H8442">
        <v>0</v>
      </c>
      <c r="I8442">
        <v>0</v>
      </c>
      <c r="J8442">
        <v>2</v>
      </c>
      <c r="K8442">
        <v>2</v>
      </c>
      <c r="L8442" t="s">
        <v>20</v>
      </c>
      <c r="M8442" t="s">
        <v>331</v>
      </c>
      <c r="N8442" t="s">
        <v>101</v>
      </c>
      <c r="O8442" t="s">
        <v>22</v>
      </c>
      <c r="P8442" t="s">
        <v>23</v>
      </c>
      <c r="Q8442" t="s">
        <v>30</v>
      </c>
    </row>
    <row r="8443" spans="1:17" x14ac:dyDescent="0.2">
      <c r="A8443" s="2">
        <v>38273</v>
      </c>
      <c r="B8443" t="s">
        <v>464</v>
      </c>
      <c r="C8443" t="s">
        <v>133</v>
      </c>
      <c r="D8443" t="s">
        <v>115</v>
      </c>
      <c r="E8443" t="s">
        <v>115</v>
      </c>
      <c r="F8443">
        <v>109</v>
      </c>
      <c r="G8443">
        <v>25</v>
      </c>
      <c r="H8443">
        <v>0</v>
      </c>
      <c r="I8443">
        <v>0</v>
      </c>
      <c r="J8443">
        <v>1</v>
      </c>
      <c r="K8443">
        <v>1</v>
      </c>
      <c r="L8443" t="s">
        <v>20</v>
      </c>
      <c r="M8443" t="s">
        <v>465</v>
      </c>
      <c r="N8443" t="s">
        <v>464</v>
      </c>
      <c r="O8443" t="s">
        <v>22</v>
      </c>
      <c r="P8443" t="s">
        <v>23</v>
      </c>
      <c r="Q8443" t="s">
        <v>30</v>
      </c>
    </row>
    <row r="8444" spans="1:17" x14ac:dyDescent="0.2">
      <c r="A8444" s="2">
        <v>38273</v>
      </c>
      <c r="B8444" t="s">
        <v>73</v>
      </c>
      <c r="C8444" t="s">
        <v>106</v>
      </c>
      <c r="D8444" t="s">
        <v>50</v>
      </c>
      <c r="E8444" t="s">
        <v>50</v>
      </c>
      <c r="F8444">
        <v>111</v>
      </c>
      <c r="G8444">
        <v>4</v>
      </c>
      <c r="H8444">
        <v>0</v>
      </c>
      <c r="I8444">
        <v>0</v>
      </c>
      <c r="J8444">
        <v>0</v>
      </c>
      <c r="K8444">
        <v>0</v>
      </c>
      <c r="L8444" t="s">
        <v>20</v>
      </c>
      <c r="M8444" t="s">
        <v>289</v>
      </c>
      <c r="N8444" t="s">
        <v>73</v>
      </c>
      <c r="O8444" t="s">
        <v>22</v>
      </c>
      <c r="P8444" t="s">
        <v>23</v>
      </c>
      <c r="Q8444" t="s">
        <v>30</v>
      </c>
    </row>
    <row r="8445" spans="1:17" x14ac:dyDescent="0.2">
      <c r="A8445" s="2">
        <v>38273</v>
      </c>
      <c r="B8445" t="s">
        <v>97</v>
      </c>
      <c r="C8445" t="s">
        <v>174</v>
      </c>
      <c r="D8445" t="s">
        <v>50</v>
      </c>
      <c r="E8445" t="s">
        <v>50</v>
      </c>
      <c r="F8445">
        <v>155</v>
      </c>
      <c r="G8445">
        <v>151</v>
      </c>
      <c r="H8445">
        <v>0</v>
      </c>
      <c r="I8445">
        <v>0</v>
      </c>
      <c r="J8445">
        <v>0</v>
      </c>
      <c r="K8445">
        <v>4</v>
      </c>
      <c r="L8445" t="s">
        <v>20</v>
      </c>
      <c r="M8445" t="s">
        <v>97</v>
      </c>
      <c r="N8445" t="s">
        <v>97</v>
      </c>
      <c r="O8445" t="s">
        <v>22</v>
      </c>
      <c r="P8445" t="s">
        <v>23</v>
      </c>
      <c r="Q8445" t="s">
        <v>41</v>
      </c>
    </row>
    <row r="8446" spans="1:17" x14ac:dyDescent="0.2">
      <c r="A8446" s="2">
        <v>38273</v>
      </c>
      <c r="B8446" t="s">
        <v>629</v>
      </c>
      <c r="C8446" t="s">
        <v>425</v>
      </c>
      <c r="D8446" t="s">
        <v>36</v>
      </c>
      <c r="E8446" t="s">
        <v>115</v>
      </c>
      <c r="F8446">
        <v>142</v>
      </c>
      <c r="G8446">
        <v>96</v>
      </c>
      <c r="H8446">
        <v>0</v>
      </c>
      <c r="I8446">
        <v>0</v>
      </c>
      <c r="J8446">
        <v>3</v>
      </c>
      <c r="K8446">
        <v>0</v>
      </c>
      <c r="L8446" t="s">
        <v>20</v>
      </c>
      <c r="M8446" t="s">
        <v>925</v>
      </c>
      <c r="N8446" t="s">
        <v>629</v>
      </c>
      <c r="O8446" t="s">
        <v>22</v>
      </c>
      <c r="P8446" t="s">
        <v>23</v>
      </c>
      <c r="Q8446" t="s">
        <v>24</v>
      </c>
    </row>
    <row r="8447" spans="1:17" x14ac:dyDescent="0.2">
      <c r="A8447" s="2">
        <v>38273</v>
      </c>
      <c r="B8447" t="s">
        <v>26</v>
      </c>
      <c r="C8447" t="s">
        <v>282</v>
      </c>
      <c r="D8447" t="s">
        <v>27</v>
      </c>
      <c r="E8447" t="s">
        <v>19</v>
      </c>
      <c r="F8447">
        <v>10</v>
      </c>
      <c r="G8447">
        <v>64</v>
      </c>
      <c r="H8447">
        <v>0</v>
      </c>
      <c r="I8447">
        <v>0</v>
      </c>
      <c r="J8447">
        <v>3</v>
      </c>
      <c r="K8447">
        <v>0</v>
      </c>
      <c r="L8447" t="s">
        <v>20</v>
      </c>
      <c r="M8447" t="s">
        <v>1011</v>
      </c>
      <c r="N8447" t="s">
        <v>26</v>
      </c>
      <c r="O8447" t="s">
        <v>22</v>
      </c>
      <c r="P8447" t="s">
        <v>23</v>
      </c>
      <c r="Q8447" t="s">
        <v>24</v>
      </c>
    </row>
    <row r="8448" spans="1:17" x14ac:dyDescent="0.2">
      <c r="A8448" s="2">
        <v>38273</v>
      </c>
      <c r="B8448" t="s">
        <v>384</v>
      </c>
      <c r="C8448" t="s">
        <v>104</v>
      </c>
      <c r="D8448" t="s">
        <v>50</v>
      </c>
      <c r="E8448" t="s">
        <v>50</v>
      </c>
      <c r="F8448">
        <v>113</v>
      </c>
      <c r="G8448">
        <v>68</v>
      </c>
      <c r="H8448">
        <v>0</v>
      </c>
      <c r="I8448">
        <v>0</v>
      </c>
      <c r="J8448">
        <v>1</v>
      </c>
      <c r="K8448">
        <v>1</v>
      </c>
      <c r="L8448" t="s">
        <v>20</v>
      </c>
      <c r="M8448" t="s">
        <v>395</v>
      </c>
      <c r="N8448" t="s">
        <v>384</v>
      </c>
      <c r="O8448" t="s">
        <v>22</v>
      </c>
      <c r="P8448" t="s">
        <v>23</v>
      </c>
      <c r="Q8448" t="s">
        <v>30</v>
      </c>
    </row>
    <row r="8449" spans="1:17" x14ac:dyDescent="0.2">
      <c r="A8449" s="2">
        <v>38273</v>
      </c>
      <c r="B8449" t="s">
        <v>126</v>
      </c>
      <c r="C8449" t="s">
        <v>70</v>
      </c>
      <c r="D8449" t="s">
        <v>50</v>
      </c>
      <c r="E8449" t="s">
        <v>50</v>
      </c>
      <c r="F8449">
        <v>5</v>
      </c>
      <c r="G8449">
        <v>45</v>
      </c>
      <c r="H8449">
        <v>0</v>
      </c>
      <c r="I8449">
        <v>0</v>
      </c>
      <c r="J8449">
        <v>3</v>
      </c>
      <c r="K8449">
        <v>1</v>
      </c>
      <c r="L8449" t="s">
        <v>20</v>
      </c>
      <c r="M8449" t="s">
        <v>308</v>
      </c>
      <c r="N8449" t="s">
        <v>126</v>
      </c>
      <c r="O8449" t="s">
        <v>22</v>
      </c>
      <c r="P8449" t="s">
        <v>23</v>
      </c>
      <c r="Q8449" t="s">
        <v>24</v>
      </c>
    </row>
    <row r="8450" spans="1:17" x14ac:dyDescent="0.2">
      <c r="A8450" s="2">
        <v>38273</v>
      </c>
      <c r="B8450" t="s">
        <v>100</v>
      </c>
      <c r="C8450" t="s">
        <v>69</v>
      </c>
      <c r="D8450" t="s">
        <v>50</v>
      </c>
      <c r="E8450" t="s">
        <v>50</v>
      </c>
      <c r="F8450">
        <v>110</v>
      </c>
      <c r="G8450">
        <v>85</v>
      </c>
      <c r="H8450">
        <v>0</v>
      </c>
      <c r="I8450">
        <v>0</v>
      </c>
      <c r="J8450">
        <v>3</v>
      </c>
      <c r="K8450">
        <v>3</v>
      </c>
      <c r="L8450" t="s">
        <v>20</v>
      </c>
      <c r="M8450" t="s">
        <v>102</v>
      </c>
      <c r="N8450" t="s">
        <v>100</v>
      </c>
      <c r="O8450" t="s">
        <v>22</v>
      </c>
      <c r="P8450" t="s">
        <v>23</v>
      </c>
      <c r="Q8450" t="s">
        <v>30</v>
      </c>
    </row>
    <row r="8451" spans="1:17" x14ac:dyDescent="0.2">
      <c r="A8451" s="2">
        <v>38273</v>
      </c>
      <c r="B8451" t="s">
        <v>49</v>
      </c>
      <c r="C8451" t="s">
        <v>249</v>
      </c>
      <c r="D8451" t="s">
        <v>50</v>
      </c>
      <c r="E8451" t="s">
        <v>50</v>
      </c>
      <c r="F8451">
        <v>37</v>
      </c>
      <c r="G8451">
        <v>43</v>
      </c>
      <c r="H8451">
        <v>0</v>
      </c>
      <c r="I8451">
        <v>0</v>
      </c>
      <c r="J8451">
        <v>3</v>
      </c>
      <c r="K8451">
        <v>0</v>
      </c>
      <c r="L8451" t="s">
        <v>20</v>
      </c>
      <c r="M8451" t="s">
        <v>103</v>
      </c>
      <c r="N8451" t="s">
        <v>49</v>
      </c>
      <c r="O8451" t="s">
        <v>22</v>
      </c>
      <c r="P8451" t="s">
        <v>23</v>
      </c>
      <c r="Q8451" t="s">
        <v>24</v>
      </c>
    </row>
    <row r="8452" spans="1:17" x14ac:dyDescent="0.2">
      <c r="A8452" s="2">
        <v>38273</v>
      </c>
      <c r="B8452" t="s">
        <v>239</v>
      </c>
      <c r="C8452" t="s">
        <v>143</v>
      </c>
      <c r="D8452" t="s">
        <v>115</v>
      </c>
      <c r="E8452" t="s">
        <v>115</v>
      </c>
      <c r="F8452">
        <v>50</v>
      </c>
      <c r="G8452">
        <v>19</v>
      </c>
      <c r="H8452">
        <v>0</v>
      </c>
      <c r="I8452">
        <v>0</v>
      </c>
      <c r="J8452">
        <v>0</v>
      </c>
      <c r="K8452">
        <v>1</v>
      </c>
      <c r="L8452" t="s">
        <v>20</v>
      </c>
      <c r="M8452" t="s">
        <v>240</v>
      </c>
      <c r="N8452" t="s">
        <v>239</v>
      </c>
      <c r="O8452" t="s">
        <v>22</v>
      </c>
      <c r="P8452" t="s">
        <v>23</v>
      </c>
      <c r="Q8452" t="s">
        <v>41</v>
      </c>
    </row>
    <row r="8453" spans="1:17" x14ac:dyDescent="0.2">
      <c r="A8453" s="2">
        <v>38273</v>
      </c>
      <c r="B8453" t="s">
        <v>38</v>
      </c>
      <c r="C8453" t="s">
        <v>42</v>
      </c>
      <c r="D8453" t="s">
        <v>19</v>
      </c>
      <c r="E8453" t="s">
        <v>19</v>
      </c>
      <c r="F8453">
        <v>23</v>
      </c>
      <c r="G8453">
        <v>68</v>
      </c>
      <c r="H8453">
        <v>0</v>
      </c>
      <c r="I8453">
        <v>0</v>
      </c>
      <c r="J8453">
        <v>1</v>
      </c>
      <c r="K8453">
        <v>1</v>
      </c>
      <c r="L8453" t="s">
        <v>20</v>
      </c>
      <c r="M8453" t="s">
        <v>40</v>
      </c>
      <c r="N8453" t="s">
        <v>38</v>
      </c>
      <c r="O8453" t="s">
        <v>22</v>
      </c>
      <c r="P8453" t="s">
        <v>23</v>
      </c>
      <c r="Q8453" t="s">
        <v>30</v>
      </c>
    </row>
    <row r="8454" spans="1:17" x14ac:dyDescent="0.2">
      <c r="A8454" s="2">
        <v>38273</v>
      </c>
      <c r="B8454" t="s">
        <v>82</v>
      </c>
      <c r="C8454" t="s">
        <v>95</v>
      </c>
      <c r="D8454" t="s">
        <v>50</v>
      </c>
      <c r="E8454" t="s">
        <v>50</v>
      </c>
      <c r="F8454">
        <v>8</v>
      </c>
      <c r="G8454">
        <v>33</v>
      </c>
      <c r="H8454">
        <v>0</v>
      </c>
      <c r="I8454">
        <v>0</v>
      </c>
      <c r="J8454">
        <v>7</v>
      </c>
      <c r="K8454">
        <v>1</v>
      </c>
      <c r="L8454" t="s">
        <v>20</v>
      </c>
      <c r="M8454" t="s">
        <v>187</v>
      </c>
      <c r="N8454" t="s">
        <v>82</v>
      </c>
      <c r="O8454" t="s">
        <v>22</v>
      </c>
      <c r="P8454" t="s">
        <v>23</v>
      </c>
      <c r="Q8454" t="s">
        <v>24</v>
      </c>
    </row>
    <row r="8455" spans="1:17" x14ac:dyDescent="0.2">
      <c r="A8455" s="2">
        <v>38273</v>
      </c>
      <c r="B8455" t="s">
        <v>166</v>
      </c>
      <c r="C8455" t="s">
        <v>167</v>
      </c>
      <c r="D8455" t="s">
        <v>115</v>
      </c>
      <c r="E8455" t="s">
        <v>115</v>
      </c>
      <c r="F8455">
        <v>62</v>
      </c>
      <c r="G8455">
        <v>20</v>
      </c>
      <c r="H8455">
        <v>0</v>
      </c>
      <c r="I8455">
        <v>0</v>
      </c>
      <c r="J8455">
        <v>2</v>
      </c>
      <c r="K8455">
        <v>3</v>
      </c>
      <c r="L8455" t="s">
        <v>20</v>
      </c>
      <c r="M8455" t="s">
        <v>165</v>
      </c>
      <c r="N8455" t="s">
        <v>166</v>
      </c>
      <c r="O8455" t="s">
        <v>22</v>
      </c>
      <c r="P8455" t="s">
        <v>23</v>
      </c>
      <c r="Q8455" t="s">
        <v>41</v>
      </c>
    </row>
    <row r="8456" spans="1:17" x14ac:dyDescent="0.2">
      <c r="A8456" s="2">
        <v>38273</v>
      </c>
      <c r="B8456" t="s">
        <v>443</v>
      </c>
      <c r="C8456" t="s">
        <v>388</v>
      </c>
      <c r="D8456" t="s">
        <v>115</v>
      </c>
      <c r="E8456" t="s">
        <v>115</v>
      </c>
      <c r="F8456">
        <v>120</v>
      </c>
      <c r="G8456">
        <v>138</v>
      </c>
      <c r="H8456">
        <v>0</v>
      </c>
      <c r="I8456">
        <v>0</v>
      </c>
      <c r="J8456">
        <v>2</v>
      </c>
      <c r="K8456">
        <v>0</v>
      </c>
      <c r="L8456" t="s">
        <v>20</v>
      </c>
      <c r="M8456" t="s">
        <v>443</v>
      </c>
      <c r="N8456" t="s">
        <v>443</v>
      </c>
      <c r="O8456" t="s">
        <v>22</v>
      </c>
      <c r="P8456" t="s">
        <v>23</v>
      </c>
      <c r="Q8456" t="s">
        <v>24</v>
      </c>
    </row>
    <row r="8457" spans="1:17" x14ac:dyDescent="0.2">
      <c r="A8457" s="2">
        <v>38273</v>
      </c>
      <c r="B8457" t="s">
        <v>453</v>
      </c>
      <c r="C8457" t="s">
        <v>512</v>
      </c>
      <c r="D8457" t="s">
        <v>27</v>
      </c>
      <c r="E8457" t="s">
        <v>27</v>
      </c>
      <c r="F8457">
        <v>115</v>
      </c>
      <c r="G8457">
        <v>146</v>
      </c>
      <c r="H8457">
        <v>0</v>
      </c>
      <c r="I8457">
        <v>0</v>
      </c>
      <c r="J8457">
        <v>0</v>
      </c>
      <c r="K8457">
        <v>3</v>
      </c>
      <c r="L8457" t="s">
        <v>20</v>
      </c>
      <c r="M8457" t="s">
        <v>482</v>
      </c>
      <c r="N8457" t="s">
        <v>453</v>
      </c>
      <c r="O8457" t="s">
        <v>22</v>
      </c>
      <c r="P8457" t="s">
        <v>23</v>
      </c>
      <c r="Q8457" t="s">
        <v>41</v>
      </c>
    </row>
    <row r="8458" spans="1:17" x14ac:dyDescent="0.2">
      <c r="A8458" s="2">
        <v>38273</v>
      </c>
      <c r="B8458" t="s">
        <v>469</v>
      </c>
      <c r="C8458" t="s">
        <v>402</v>
      </c>
      <c r="D8458" t="s">
        <v>115</v>
      </c>
      <c r="E8458" t="s">
        <v>115</v>
      </c>
      <c r="F8458">
        <v>87</v>
      </c>
      <c r="G8458">
        <v>47</v>
      </c>
      <c r="H8458">
        <v>0</v>
      </c>
      <c r="I8458">
        <v>0</v>
      </c>
      <c r="J8458">
        <v>2</v>
      </c>
      <c r="K8458">
        <v>2</v>
      </c>
      <c r="L8458" t="s">
        <v>20</v>
      </c>
      <c r="M8458" t="s">
        <v>470</v>
      </c>
      <c r="N8458" t="s">
        <v>469</v>
      </c>
      <c r="O8458" t="s">
        <v>22</v>
      </c>
      <c r="P8458" t="s">
        <v>23</v>
      </c>
      <c r="Q8458" t="s">
        <v>30</v>
      </c>
    </row>
    <row r="8459" spans="1:17" x14ac:dyDescent="0.2">
      <c r="A8459" s="2">
        <v>38273</v>
      </c>
      <c r="B8459" t="s">
        <v>602</v>
      </c>
      <c r="C8459" t="s">
        <v>569</v>
      </c>
      <c r="D8459" t="s">
        <v>115</v>
      </c>
      <c r="E8459" t="s">
        <v>115</v>
      </c>
      <c r="F8459">
        <v>137</v>
      </c>
      <c r="G8459">
        <v>151</v>
      </c>
      <c r="H8459">
        <v>0</v>
      </c>
      <c r="I8459">
        <v>0</v>
      </c>
      <c r="J8459">
        <v>2</v>
      </c>
      <c r="K8459">
        <v>1</v>
      </c>
      <c r="L8459" t="s">
        <v>20</v>
      </c>
      <c r="M8459" t="s">
        <v>603</v>
      </c>
      <c r="N8459" t="s">
        <v>602</v>
      </c>
      <c r="O8459" t="s">
        <v>22</v>
      </c>
      <c r="P8459" t="s">
        <v>23</v>
      </c>
      <c r="Q8459" t="s">
        <v>24</v>
      </c>
    </row>
    <row r="8460" spans="1:17" x14ac:dyDescent="0.2">
      <c r="A8460" s="2">
        <v>38273</v>
      </c>
      <c r="B8460" t="s">
        <v>114</v>
      </c>
      <c r="C8460" t="s">
        <v>176</v>
      </c>
      <c r="D8460" t="s">
        <v>115</v>
      </c>
      <c r="E8460" t="s">
        <v>115</v>
      </c>
      <c r="F8460">
        <v>74</v>
      </c>
      <c r="G8460">
        <v>84</v>
      </c>
      <c r="H8460">
        <v>0</v>
      </c>
      <c r="I8460">
        <v>0</v>
      </c>
      <c r="J8460">
        <v>3</v>
      </c>
      <c r="K8460">
        <v>0</v>
      </c>
      <c r="L8460" t="s">
        <v>20</v>
      </c>
      <c r="M8460" t="s">
        <v>226</v>
      </c>
      <c r="N8460" t="s">
        <v>114</v>
      </c>
      <c r="O8460" t="s">
        <v>22</v>
      </c>
      <c r="P8460" t="s">
        <v>23</v>
      </c>
      <c r="Q8460" t="s">
        <v>24</v>
      </c>
    </row>
    <row r="8461" spans="1:17" x14ac:dyDescent="0.2">
      <c r="A8461" s="2">
        <v>38273</v>
      </c>
      <c r="B8461" t="s">
        <v>168</v>
      </c>
      <c r="C8461" t="s">
        <v>345</v>
      </c>
      <c r="D8461" t="s">
        <v>50</v>
      </c>
      <c r="E8461" t="s">
        <v>50</v>
      </c>
      <c r="F8461">
        <v>80</v>
      </c>
      <c r="G8461">
        <v>105</v>
      </c>
      <c r="H8461">
        <v>0</v>
      </c>
      <c r="I8461">
        <v>0</v>
      </c>
      <c r="J8461">
        <v>2</v>
      </c>
      <c r="K8461">
        <v>0</v>
      </c>
      <c r="L8461" t="s">
        <v>20</v>
      </c>
      <c r="M8461" t="s">
        <v>1008</v>
      </c>
      <c r="N8461" t="s">
        <v>168</v>
      </c>
      <c r="O8461" t="s">
        <v>22</v>
      </c>
      <c r="P8461" t="s">
        <v>23</v>
      </c>
      <c r="Q8461" t="s">
        <v>24</v>
      </c>
    </row>
    <row r="8462" spans="1:17" x14ac:dyDescent="0.2">
      <c r="A8462" s="2">
        <v>38273</v>
      </c>
      <c r="B8462" t="s">
        <v>77</v>
      </c>
      <c r="C8462" t="s">
        <v>531</v>
      </c>
      <c r="D8462" t="s">
        <v>27</v>
      </c>
      <c r="E8462" t="s">
        <v>27</v>
      </c>
      <c r="F8462">
        <v>11</v>
      </c>
      <c r="G8462">
        <v>103</v>
      </c>
      <c r="H8462">
        <v>0</v>
      </c>
      <c r="I8462">
        <v>0</v>
      </c>
      <c r="J8462">
        <v>6</v>
      </c>
      <c r="K8462">
        <v>0</v>
      </c>
      <c r="L8462" t="s">
        <v>20</v>
      </c>
      <c r="M8462" t="s">
        <v>160</v>
      </c>
      <c r="N8462" t="s">
        <v>77</v>
      </c>
      <c r="O8462" t="s">
        <v>22</v>
      </c>
      <c r="P8462" t="s">
        <v>23</v>
      </c>
      <c r="Q8462" t="s">
        <v>24</v>
      </c>
    </row>
    <row r="8463" spans="1:17" x14ac:dyDescent="0.2">
      <c r="A8463" s="2">
        <v>38273</v>
      </c>
      <c r="B8463" t="s">
        <v>161</v>
      </c>
      <c r="C8463" t="s">
        <v>90</v>
      </c>
      <c r="D8463" t="s">
        <v>50</v>
      </c>
      <c r="E8463" t="s">
        <v>50</v>
      </c>
      <c r="F8463">
        <v>57</v>
      </c>
      <c r="G8463">
        <v>29</v>
      </c>
      <c r="H8463">
        <v>0</v>
      </c>
      <c r="I8463">
        <v>0</v>
      </c>
      <c r="J8463">
        <v>2</v>
      </c>
      <c r="K8463">
        <v>3</v>
      </c>
      <c r="L8463" t="s">
        <v>20</v>
      </c>
      <c r="M8463" t="s">
        <v>162</v>
      </c>
      <c r="N8463" t="s">
        <v>161</v>
      </c>
      <c r="O8463" t="s">
        <v>22</v>
      </c>
      <c r="P8463" t="s">
        <v>23</v>
      </c>
      <c r="Q8463" t="s">
        <v>41</v>
      </c>
    </row>
    <row r="8464" spans="1:17" x14ac:dyDescent="0.2">
      <c r="A8464" s="2">
        <v>38274</v>
      </c>
      <c r="B8464" t="s">
        <v>32</v>
      </c>
      <c r="C8464" t="s">
        <v>31</v>
      </c>
      <c r="D8464" t="s">
        <v>19</v>
      </c>
      <c r="E8464" t="s">
        <v>19</v>
      </c>
      <c r="F8464">
        <v>59</v>
      </c>
      <c r="G8464">
        <v>48</v>
      </c>
      <c r="H8464">
        <v>0</v>
      </c>
      <c r="I8464">
        <v>0</v>
      </c>
      <c r="J8464">
        <v>3</v>
      </c>
      <c r="K8464">
        <v>1</v>
      </c>
      <c r="L8464" t="s">
        <v>20</v>
      </c>
      <c r="M8464" t="s">
        <v>664</v>
      </c>
      <c r="N8464" t="s">
        <v>32</v>
      </c>
      <c r="O8464" t="s">
        <v>22</v>
      </c>
      <c r="P8464" t="s">
        <v>23</v>
      </c>
      <c r="Q8464" t="s">
        <v>24</v>
      </c>
    </row>
    <row r="8465" spans="1:17" x14ac:dyDescent="0.2">
      <c r="A8465" s="2">
        <v>38277</v>
      </c>
      <c r="B8465" t="s">
        <v>456</v>
      </c>
      <c r="C8465" t="s">
        <v>222</v>
      </c>
      <c r="D8465" t="s">
        <v>27</v>
      </c>
      <c r="E8465" t="s">
        <v>27</v>
      </c>
      <c r="F8465">
        <v>128</v>
      </c>
      <c r="G8465">
        <v>139</v>
      </c>
      <c r="H8465">
        <v>0</v>
      </c>
      <c r="I8465">
        <v>0</v>
      </c>
      <c r="J8465">
        <v>3</v>
      </c>
      <c r="K8465">
        <v>1</v>
      </c>
      <c r="L8465" t="s">
        <v>28</v>
      </c>
      <c r="M8465" t="s">
        <v>474</v>
      </c>
      <c r="N8465" t="s">
        <v>456</v>
      </c>
      <c r="O8465" t="s">
        <v>22</v>
      </c>
      <c r="P8465" t="s">
        <v>23</v>
      </c>
      <c r="Q8465" t="s">
        <v>24</v>
      </c>
    </row>
    <row r="8466" spans="1:17" x14ac:dyDescent="0.2">
      <c r="A8466" s="2">
        <v>38280</v>
      </c>
      <c r="B8466" t="s">
        <v>31</v>
      </c>
      <c r="C8466" t="s">
        <v>177</v>
      </c>
      <c r="D8466" t="s">
        <v>19</v>
      </c>
      <c r="E8466" t="s">
        <v>115</v>
      </c>
      <c r="F8466">
        <v>48</v>
      </c>
      <c r="G8466">
        <v>38</v>
      </c>
      <c r="H8466">
        <v>0</v>
      </c>
      <c r="I8466">
        <v>0</v>
      </c>
      <c r="J8466">
        <v>0</v>
      </c>
      <c r="K8466">
        <v>3</v>
      </c>
      <c r="L8466" t="s">
        <v>28</v>
      </c>
      <c r="M8466" t="s">
        <v>657</v>
      </c>
      <c r="N8466" t="s">
        <v>718</v>
      </c>
      <c r="O8466" t="s">
        <v>122</v>
      </c>
      <c r="P8466" t="s">
        <v>23</v>
      </c>
      <c r="Q8466" t="s">
        <v>41</v>
      </c>
    </row>
    <row r="8467" spans="1:17" x14ac:dyDescent="0.2">
      <c r="A8467" s="2">
        <v>38282</v>
      </c>
      <c r="B8467" t="s">
        <v>718</v>
      </c>
      <c r="C8467" t="s">
        <v>177</v>
      </c>
      <c r="D8467" t="s">
        <v>36</v>
      </c>
      <c r="E8467" t="s">
        <v>115</v>
      </c>
      <c r="F8467">
        <v>68</v>
      </c>
      <c r="G8467">
        <v>38</v>
      </c>
      <c r="H8467">
        <v>0</v>
      </c>
      <c r="I8467">
        <v>0</v>
      </c>
      <c r="J8467">
        <v>1</v>
      </c>
      <c r="K8467">
        <v>0</v>
      </c>
      <c r="L8467" t="s">
        <v>28</v>
      </c>
      <c r="M8467" t="s">
        <v>657</v>
      </c>
      <c r="N8467" t="s">
        <v>718</v>
      </c>
      <c r="O8467" t="s">
        <v>22</v>
      </c>
      <c r="P8467" t="s">
        <v>23</v>
      </c>
      <c r="Q8467" t="s">
        <v>24</v>
      </c>
    </row>
    <row r="8468" spans="1:17" x14ac:dyDescent="0.2">
      <c r="A8468" s="2">
        <v>38282</v>
      </c>
      <c r="B8468" t="s">
        <v>135</v>
      </c>
      <c r="C8468" t="s">
        <v>31</v>
      </c>
      <c r="D8468" t="s">
        <v>36</v>
      </c>
      <c r="E8468" t="s">
        <v>19</v>
      </c>
      <c r="F8468">
        <v>18</v>
      </c>
      <c r="G8468">
        <v>48</v>
      </c>
      <c r="H8468">
        <v>0</v>
      </c>
      <c r="I8468">
        <v>0</v>
      </c>
      <c r="J8468">
        <v>2</v>
      </c>
      <c r="K8468">
        <v>2</v>
      </c>
      <c r="L8468" t="s">
        <v>28</v>
      </c>
      <c r="M8468" t="s">
        <v>657</v>
      </c>
      <c r="N8468" t="s">
        <v>718</v>
      </c>
      <c r="O8468" t="s">
        <v>122</v>
      </c>
      <c r="P8468" t="s">
        <v>59</v>
      </c>
      <c r="Q8468" t="s">
        <v>41</v>
      </c>
    </row>
    <row r="8469" spans="1:17" x14ac:dyDescent="0.2">
      <c r="A8469" s="2">
        <v>38284</v>
      </c>
      <c r="B8469" t="s">
        <v>45</v>
      </c>
      <c r="C8469" t="s">
        <v>138</v>
      </c>
      <c r="D8469" t="s">
        <v>36</v>
      </c>
      <c r="E8469" t="s">
        <v>36</v>
      </c>
      <c r="F8469">
        <v>51</v>
      </c>
      <c r="G8469">
        <v>67</v>
      </c>
      <c r="H8469">
        <v>0</v>
      </c>
      <c r="I8469">
        <v>0</v>
      </c>
      <c r="J8469">
        <v>0</v>
      </c>
      <c r="K8469">
        <v>0</v>
      </c>
      <c r="L8469" t="s">
        <v>716</v>
      </c>
      <c r="M8469" t="s">
        <v>47</v>
      </c>
      <c r="N8469" t="s">
        <v>45</v>
      </c>
      <c r="O8469" t="s">
        <v>22</v>
      </c>
      <c r="P8469" t="s">
        <v>59</v>
      </c>
      <c r="Q8469" t="s">
        <v>41</v>
      </c>
    </row>
    <row r="8470" spans="1:17" x14ac:dyDescent="0.2">
      <c r="A8470" s="2">
        <v>38287</v>
      </c>
      <c r="B8470" t="s">
        <v>26</v>
      </c>
      <c r="C8470" t="s">
        <v>31</v>
      </c>
      <c r="D8470" t="s">
        <v>27</v>
      </c>
      <c r="E8470" t="s">
        <v>19</v>
      </c>
      <c r="F8470">
        <v>10</v>
      </c>
      <c r="G8470">
        <v>48</v>
      </c>
      <c r="H8470">
        <v>0</v>
      </c>
      <c r="I8470">
        <v>0</v>
      </c>
      <c r="J8470">
        <v>2</v>
      </c>
      <c r="K8470">
        <v>1</v>
      </c>
      <c r="L8470" t="s">
        <v>28</v>
      </c>
      <c r="M8470" t="s">
        <v>337</v>
      </c>
      <c r="N8470" t="s">
        <v>77</v>
      </c>
      <c r="O8470" t="s">
        <v>122</v>
      </c>
      <c r="P8470" t="s">
        <v>23</v>
      </c>
      <c r="Q8470" t="s">
        <v>24</v>
      </c>
    </row>
    <row r="8471" spans="1:17" x14ac:dyDescent="0.2">
      <c r="A8471" s="2">
        <v>38291</v>
      </c>
      <c r="B8471" t="s">
        <v>453</v>
      </c>
      <c r="C8471" t="s">
        <v>901</v>
      </c>
      <c r="D8471" t="s">
        <v>27</v>
      </c>
      <c r="E8471" t="s">
        <v>27</v>
      </c>
      <c r="F8471">
        <v>115</v>
      </c>
      <c r="G8471">
        <v>205</v>
      </c>
      <c r="H8471">
        <v>0</v>
      </c>
      <c r="I8471">
        <v>0</v>
      </c>
      <c r="J8471">
        <v>6</v>
      </c>
      <c r="K8471">
        <v>1</v>
      </c>
      <c r="L8471" t="s">
        <v>230</v>
      </c>
      <c r="M8471" t="s">
        <v>482</v>
      </c>
      <c r="N8471" t="s">
        <v>453</v>
      </c>
      <c r="O8471" t="s">
        <v>22</v>
      </c>
      <c r="P8471" t="s">
        <v>23</v>
      </c>
      <c r="Q8471" t="s">
        <v>24</v>
      </c>
    </row>
    <row r="8472" spans="1:17" x14ac:dyDescent="0.2">
      <c r="A8472" s="2">
        <v>38292</v>
      </c>
      <c r="B8472" t="s">
        <v>389</v>
      </c>
      <c r="C8472" t="s">
        <v>138</v>
      </c>
      <c r="D8472" t="s">
        <v>115</v>
      </c>
      <c r="E8472" t="s">
        <v>36</v>
      </c>
      <c r="F8472">
        <v>127</v>
      </c>
      <c r="G8472">
        <v>67</v>
      </c>
      <c r="H8472">
        <v>0</v>
      </c>
      <c r="I8472">
        <v>0</v>
      </c>
      <c r="J8472">
        <v>2</v>
      </c>
      <c r="K8472">
        <v>2</v>
      </c>
      <c r="L8472" t="s">
        <v>28</v>
      </c>
      <c r="M8472" t="s">
        <v>246</v>
      </c>
      <c r="N8472" t="s">
        <v>176</v>
      </c>
      <c r="O8472" t="s">
        <v>122</v>
      </c>
      <c r="P8472" t="s">
        <v>23</v>
      </c>
      <c r="Q8472" t="s">
        <v>30</v>
      </c>
    </row>
    <row r="8473" spans="1:17" x14ac:dyDescent="0.2">
      <c r="A8473" s="2">
        <v>38293</v>
      </c>
      <c r="B8473" t="s">
        <v>901</v>
      </c>
      <c r="C8473" t="s">
        <v>481</v>
      </c>
      <c r="D8473" t="s">
        <v>27</v>
      </c>
      <c r="E8473" t="s">
        <v>27</v>
      </c>
      <c r="F8473">
        <v>205</v>
      </c>
      <c r="G8473">
        <v>161</v>
      </c>
      <c r="H8473">
        <v>0</v>
      </c>
      <c r="I8473">
        <v>0</v>
      </c>
      <c r="J8473">
        <v>4</v>
      </c>
      <c r="K8473">
        <v>5</v>
      </c>
      <c r="L8473" t="s">
        <v>230</v>
      </c>
      <c r="M8473" t="s">
        <v>482</v>
      </c>
      <c r="N8473" t="s">
        <v>453</v>
      </c>
      <c r="O8473" t="s">
        <v>122</v>
      </c>
      <c r="P8473" t="s">
        <v>23</v>
      </c>
      <c r="Q8473" t="s">
        <v>41</v>
      </c>
    </row>
    <row r="8474" spans="1:17" x14ac:dyDescent="0.2">
      <c r="A8474" s="2">
        <v>38293</v>
      </c>
      <c r="B8474" t="s">
        <v>453</v>
      </c>
      <c r="C8474" t="s">
        <v>456</v>
      </c>
      <c r="D8474" t="s">
        <v>27</v>
      </c>
      <c r="E8474" t="s">
        <v>27</v>
      </c>
      <c r="F8474">
        <v>115</v>
      </c>
      <c r="G8474">
        <v>128</v>
      </c>
      <c r="H8474">
        <v>0</v>
      </c>
      <c r="I8474">
        <v>0</v>
      </c>
      <c r="J8474">
        <v>1</v>
      </c>
      <c r="K8474">
        <v>1</v>
      </c>
      <c r="L8474" t="s">
        <v>230</v>
      </c>
      <c r="M8474" t="s">
        <v>482</v>
      </c>
      <c r="N8474" t="s">
        <v>453</v>
      </c>
      <c r="O8474" t="s">
        <v>22</v>
      </c>
      <c r="P8474" t="s">
        <v>23</v>
      </c>
      <c r="Q8474" t="s">
        <v>30</v>
      </c>
    </row>
    <row r="8475" spans="1:17" x14ac:dyDescent="0.2">
      <c r="A8475" s="2">
        <v>38295</v>
      </c>
      <c r="B8475" t="s">
        <v>453</v>
      </c>
      <c r="C8475" t="s">
        <v>481</v>
      </c>
      <c r="D8475" t="s">
        <v>27</v>
      </c>
      <c r="E8475" t="s">
        <v>27</v>
      </c>
      <c r="F8475">
        <v>115</v>
      </c>
      <c r="G8475">
        <v>161</v>
      </c>
      <c r="H8475">
        <v>0</v>
      </c>
      <c r="I8475">
        <v>0</v>
      </c>
      <c r="J8475">
        <v>2</v>
      </c>
      <c r="K8475">
        <v>0</v>
      </c>
      <c r="L8475" t="s">
        <v>230</v>
      </c>
      <c r="M8475" t="s">
        <v>482</v>
      </c>
      <c r="N8475" t="s">
        <v>453</v>
      </c>
      <c r="O8475" t="s">
        <v>22</v>
      </c>
      <c r="P8475" t="s">
        <v>23</v>
      </c>
      <c r="Q8475" t="s">
        <v>24</v>
      </c>
    </row>
    <row r="8476" spans="1:17" x14ac:dyDescent="0.2">
      <c r="A8476" s="2">
        <v>38296</v>
      </c>
      <c r="B8476" t="s">
        <v>301</v>
      </c>
      <c r="C8476" t="s">
        <v>388</v>
      </c>
      <c r="D8476" t="s">
        <v>115</v>
      </c>
      <c r="E8476" t="s">
        <v>115</v>
      </c>
      <c r="F8476">
        <v>60</v>
      </c>
      <c r="G8476">
        <v>138</v>
      </c>
      <c r="H8476">
        <v>0</v>
      </c>
      <c r="I8476">
        <v>0</v>
      </c>
      <c r="J8476">
        <v>2</v>
      </c>
      <c r="K8476">
        <v>3</v>
      </c>
      <c r="L8476" t="s">
        <v>28</v>
      </c>
      <c r="M8476" t="s">
        <v>302</v>
      </c>
      <c r="N8476" t="s">
        <v>301</v>
      </c>
      <c r="O8476" t="s">
        <v>22</v>
      </c>
      <c r="P8476" t="s">
        <v>23</v>
      </c>
      <c r="Q8476" t="s">
        <v>41</v>
      </c>
    </row>
    <row r="8477" spans="1:17" x14ac:dyDescent="0.2">
      <c r="A8477" s="2">
        <v>38297</v>
      </c>
      <c r="B8477" t="s">
        <v>481</v>
      </c>
      <c r="C8477" t="s">
        <v>456</v>
      </c>
      <c r="D8477" t="s">
        <v>27</v>
      </c>
      <c r="E8477" t="s">
        <v>27</v>
      </c>
      <c r="F8477">
        <v>161</v>
      </c>
      <c r="G8477">
        <v>128</v>
      </c>
      <c r="H8477">
        <v>0</v>
      </c>
      <c r="I8477">
        <v>0</v>
      </c>
      <c r="J8477">
        <v>1</v>
      </c>
      <c r="K8477">
        <v>2</v>
      </c>
      <c r="L8477" t="s">
        <v>230</v>
      </c>
      <c r="M8477" t="s">
        <v>482</v>
      </c>
      <c r="N8477" t="s">
        <v>453</v>
      </c>
      <c r="O8477" t="s">
        <v>122</v>
      </c>
      <c r="P8477" t="s">
        <v>23</v>
      </c>
      <c r="Q8477" t="s">
        <v>41</v>
      </c>
    </row>
    <row r="8478" spans="1:17" x14ac:dyDescent="0.2">
      <c r="A8478" s="2">
        <v>38301</v>
      </c>
      <c r="B8478" t="s">
        <v>301</v>
      </c>
      <c r="C8478" t="s">
        <v>569</v>
      </c>
      <c r="D8478" t="s">
        <v>115</v>
      </c>
      <c r="E8478" t="s">
        <v>115</v>
      </c>
      <c r="F8478">
        <v>60</v>
      </c>
      <c r="G8478">
        <v>151</v>
      </c>
      <c r="H8478">
        <v>0</v>
      </c>
      <c r="I8478">
        <v>0</v>
      </c>
      <c r="J8478">
        <v>3</v>
      </c>
      <c r="K8478">
        <v>0</v>
      </c>
      <c r="L8478" t="s">
        <v>28</v>
      </c>
      <c r="M8478" t="s">
        <v>302</v>
      </c>
      <c r="N8478" t="s">
        <v>301</v>
      </c>
      <c r="O8478" t="s">
        <v>22</v>
      </c>
      <c r="P8478" t="s">
        <v>23</v>
      </c>
      <c r="Q8478" t="s">
        <v>24</v>
      </c>
    </row>
    <row r="8479" spans="1:17" x14ac:dyDescent="0.2">
      <c r="A8479" s="2">
        <v>38301</v>
      </c>
      <c r="B8479" t="s">
        <v>26</v>
      </c>
      <c r="C8479" t="s">
        <v>555</v>
      </c>
      <c r="D8479" t="s">
        <v>27</v>
      </c>
      <c r="E8479" t="s">
        <v>27</v>
      </c>
      <c r="F8479">
        <v>8</v>
      </c>
      <c r="G8479">
        <v>62</v>
      </c>
      <c r="H8479">
        <v>0</v>
      </c>
      <c r="I8479">
        <v>0</v>
      </c>
      <c r="J8479">
        <v>2</v>
      </c>
      <c r="K8479">
        <v>0</v>
      </c>
      <c r="L8479" t="s">
        <v>28</v>
      </c>
      <c r="M8479" t="s">
        <v>1145</v>
      </c>
      <c r="N8479" t="s">
        <v>77</v>
      </c>
      <c r="O8479" t="s">
        <v>122</v>
      </c>
      <c r="P8479" t="s">
        <v>23</v>
      </c>
      <c r="Q8479" t="s">
        <v>24</v>
      </c>
    </row>
    <row r="8480" spans="1:17" x14ac:dyDescent="0.2">
      <c r="A8480" s="2">
        <v>38302</v>
      </c>
      <c r="B8480" t="s">
        <v>176</v>
      </c>
      <c r="C8480" t="s">
        <v>177</v>
      </c>
      <c r="D8480" t="s">
        <v>115</v>
      </c>
      <c r="E8480" t="s">
        <v>115</v>
      </c>
      <c r="F8480">
        <v>88</v>
      </c>
      <c r="G8480">
        <v>39</v>
      </c>
      <c r="H8480">
        <v>0</v>
      </c>
      <c r="I8480">
        <v>0</v>
      </c>
      <c r="J8480">
        <v>4</v>
      </c>
      <c r="K8480">
        <v>0</v>
      </c>
      <c r="L8480" t="s">
        <v>28</v>
      </c>
      <c r="M8480" t="s">
        <v>300</v>
      </c>
      <c r="N8480" t="s">
        <v>176</v>
      </c>
      <c r="O8480" t="s">
        <v>22</v>
      </c>
      <c r="P8480" t="s">
        <v>23</v>
      </c>
      <c r="Q8480" t="s">
        <v>24</v>
      </c>
    </row>
    <row r="8481" spans="1:17" x14ac:dyDescent="0.2">
      <c r="A8481" s="2">
        <v>38304</v>
      </c>
      <c r="B8481" t="s">
        <v>555</v>
      </c>
      <c r="C8481" t="s">
        <v>17</v>
      </c>
      <c r="D8481" t="s">
        <v>27</v>
      </c>
      <c r="E8481" t="s">
        <v>19</v>
      </c>
      <c r="F8481">
        <v>62</v>
      </c>
      <c r="G8481">
        <v>94</v>
      </c>
      <c r="H8481">
        <v>0</v>
      </c>
      <c r="I8481">
        <v>0</v>
      </c>
      <c r="J8481">
        <v>1</v>
      </c>
      <c r="K8481">
        <v>0</v>
      </c>
      <c r="L8481" t="s">
        <v>28</v>
      </c>
      <c r="M8481" t="s">
        <v>160</v>
      </c>
      <c r="N8481" t="s">
        <v>77</v>
      </c>
      <c r="O8481" t="s">
        <v>122</v>
      </c>
      <c r="P8481" t="s">
        <v>23</v>
      </c>
      <c r="Q8481" t="s">
        <v>24</v>
      </c>
    </row>
    <row r="8482" spans="1:17" x14ac:dyDescent="0.2">
      <c r="A8482" s="2">
        <v>38304</v>
      </c>
      <c r="B8482" t="s">
        <v>453</v>
      </c>
      <c r="C8482" t="s">
        <v>26</v>
      </c>
      <c r="D8482" t="s">
        <v>27</v>
      </c>
      <c r="E8482" t="s">
        <v>27</v>
      </c>
      <c r="F8482">
        <v>115</v>
      </c>
      <c r="G8482">
        <v>8</v>
      </c>
      <c r="H8482">
        <v>0</v>
      </c>
      <c r="I8482">
        <v>0</v>
      </c>
      <c r="J8482">
        <v>0</v>
      </c>
      <c r="K8482">
        <v>5</v>
      </c>
      <c r="L8482" t="s">
        <v>20</v>
      </c>
      <c r="M8482" t="s">
        <v>215</v>
      </c>
      <c r="N8482" t="s">
        <v>77</v>
      </c>
      <c r="O8482" t="s">
        <v>122</v>
      </c>
      <c r="P8482" t="s">
        <v>23</v>
      </c>
      <c r="Q8482" t="s">
        <v>41</v>
      </c>
    </row>
    <row r="8483" spans="1:17" x14ac:dyDescent="0.2">
      <c r="A8483" s="2">
        <v>38307</v>
      </c>
      <c r="B8483" t="s">
        <v>55</v>
      </c>
      <c r="C8483" t="s">
        <v>49</v>
      </c>
      <c r="D8483" t="s">
        <v>57</v>
      </c>
      <c r="E8483" t="s">
        <v>50</v>
      </c>
      <c r="F8483">
        <v>49</v>
      </c>
      <c r="G8483">
        <v>35</v>
      </c>
      <c r="H8483">
        <v>0</v>
      </c>
      <c r="I8483">
        <v>0</v>
      </c>
      <c r="J8483">
        <v>2</v>
      </c>
      <c r="K8483">
        <v>2</v>
      </c>
      <c r="L8483" t="s">
        <v>28</v>
      </c>
      <c r="M8483" t="s">
        <v>91</v>
      </c>
      <c r="N8483" t="s">
        <v>89</v>
      </c>
      <c r="O8483" t="s">
        <v>122</v>
      </c>
      <c r="P8483" t="s">
        <v>23</v>
      </c>
      <c r="Q8483" t="s">
        <v>30</v>
      </c>
    </row>
    <row r="8484" spans="1:17" x14ac:dyDescent="0.2">
      <c r="A8484" s="2">
        <v>38307</v>
      </c>
      <c r="B8484" t="s">
        <v>164</v>
      </c>
      <c r="C8484" t="s">
        <v>913</v>
      </c>
      <c r="D8484" t="s">
        <v>115</v>
      </c>
      <c r="E8484" t="s">
        <v>115</v>
      </c>
      <c r="F8484">
        <v>45</v>
      </c>
      <c r="G8484">
        <v>125</v>
      </c>
      <c r="H8484">
        <v>0</v>
      </c>
      <c r="I8484">
        <v>0</v>
      </c>
      <c r="J8484">
        <v>4</v>
      </c>
      <c r="K8484">
        <v>1</v>
      </c>
      <c r="L8484" t="s">
        <v>20</v>
      </c>
      <c r="M8484" t="s">
        <v>165</v>
      </c>
      <c r="N8484" t="s">
        <v>166</v>
      </c>
      <c r="O8484" t="s">
        <v>122</v>
      </c>
      <c r="P8484" t="s">
        <v>23</v>
      </c>
      <c r="Q8484" t="s">
        <v>24</v>
      </c>
    </row>
    <row r="8485" spans="1:17" x14ac:dyDescent="0.2">
      <c r="A8485" s="2">
        <v>38307</v>
      </c>
      <c r="B8485" t="s">
        <v>98</v>
      </c>
      <c r="C8485" t="s">
        <v>274</v>
      </c>
      <c r="D8485" t="s">
        <v>50</v>
      </c>
      <c r="E8485" t="s">
        <v>50</v>
      </c>
      <c r="F8485">
        <v>14</v>
      </c>
      <c r="G8485">
        <v>23</v>
      </c>
      <c r="H8485">
        <v>0</v>
      </c>
      <c r="I8485">
        <v>0</v>
      </c>
      <c r="J8485">
        <v>1</v>
      </c>
      <c r="K8485">
        <v>0</v>
      </c>
      <c r="L8485" t="s">
        <v>28</v>
      </c>
      <c r="M8485" t="s">
        <v>99</v>
      </c>
      <c r="N8485" t="s">
        <v>98</v>
      </c>
      <c r="O8485" t="s">
        <v>22</v>
      </c>
      <c r="P8485" t="s">
        <v>23</v>
      </c>
      <c r="Q8485" t="s">
        <v>24</v>
      </c>
    </row>
    <row r="8486" spans="1:17" x14ac:dyDescent="0.2">
      <c r="A8486" s="2">
        <v>38308</v>
      </c>
      <c r="B8486" t="s">
        <v>150</v>
      </c>
      <c r="C8486" t="s">
        <v>118</v>
      </c>
      <c r="D8486" t="s">
        <v>36</v>
      </c>
      <c r="E8486" t="s">
        <v>36</v>
      </c>
      <c r="F8486">
        <v>70</v>
      </c>
      <c r="G8486">
        <v>31</v>
      </c>
      <c r="H8486">
        <v>0</v>
      </c>
      <c r="I8486">
        <v>0</v>
      </c>
      <c r="J8486">
        <v>1</v>
      </c>
      <c r="K8486">
        <v>2</v>
      </c>
      <c r="L8486" t="s">
        <v>28</v>
      </c>
      <c r="M8486" t="s">
        <v>288</v>
      </c>
      <c r="N8486" t="s">
        <v>67</v>
      </c>
      <c r="O8486" t="s">
        <v>122</v>
      </c>
      <c r="P8486" t="s">
        <v>23</v>
      </c>
      <c r="Q8486" t="s">
        <v>41</v>
      </c>
    </row>
    <row r="8487" spans="1:17" x14ac:dyDescent="0.2">
      <c r="A8487" s="2">
        <v>38308</v>
      </c>
      <c r="B8487" t="s">
        <v>737</v>
      </c>
      <c r="C8487" t="s">
        <v>126</v>
      </c>
      <c r="D8487" t="s">
        <v>50</v>
      </c>
      <c r="E8487" t="s">
        <v>50</v>
      </c>
      <c r="F8487">
        <v>143</v>
      </c>
      <c r="G8487">
        <v>6</v>
      </c>
      <c r="H8487">
        <v>0</v>
      </c>
      <c r="I8487">
        <v>0</v>
      </c>
      <c r="J8487">
        <v>0</v>
      </c>
      <c r="K8487">
        <v>3</v>
      </c>
      <c r="L8487" t="s">
        <v>20</v>
      </c>
      <c r="M8487" t="s">
        <v>855</v>
      </c>
      <c r="N8487" t="s">
        <v>106</v>
      </c>
      <c r="O8487" t="s">
        <v>122</v>
      </c>
      <c r="P8487" t="s">
        <v>23</v>
      </c>
      <c r="Q8487" t="s">
        <v>41</v>
      </c>
    </row>
    <row r="8488" spans="1:17" x14ac:dyDescent="0.2">
      <c r="A8488" s="2">
        <v>38308</v>
      </c>
      <c r="B8488" t="s">
        <v>39</v>
      </c>
      <c r="C8488" t="s">
        <v>32</v>
      </c>
      <c r="D8488" t="s">
        <v>19</v>
      </c>
      <c r="E8488" t="s">
        <v>19</v>
      </c>
      <c r="F8488">
        <v>3</v>
      </c>
      <c r="G8488">
        <v>52</v>
      </c>
      <c r="H8488">
        <v>0</v>
      </c>
      <c r="I8488">
        <v>0</v>
      </c>
      <c r="J8488">
        <v>3</v>
      </c>
      <c r="K8488">
        <v>2</v>
      </c>
      <c r="L8488" t="s">
        <v>20</v>
      </c>
      <c r="M8488" t="s">
        <v>65</v>
      </c>
      <c r="N8488" t="s">
        <v>39</v>
      </c>
      <c r="O8488" t="s">
        <v>22</v>
      </c>
      <c r="P8488" t="s">
        <v>23</v>
      </c>
      <c r="Q8488" t="s">
        <v>24</v>
      </c>
    </row>
    <row r="8489" spans="1:17" x14ac:dyDescent="0.2">
      <c r="A8489" s="2">
        <v>38308</v>
      </c>
      <c r="B8489" t="s">
        <v>286</v>
      </c>
      <c r="C8489" t="s">
        <v>92</v>
      </c>
      <c r="D8489" t="s">
        <v>50</v>
      </c>
      <c r="E8489" t="s">
        <v>50</v>
      </c>
      <c r="F8489">
        <v>123</v>
      </c>
      <c r="G8489">
        <v>28</v>
      </c>
      <c r="H8489">
        <v>0</v>
      </c>
      <c r="I8489">
        <v>0</v>
      </c>
      <c r="J8489">
        <v>1</v>
      </c>
      <c r="K8489">
        <v>1</v>
      </c>
      <c r="L8489" t="s">
        <v>20</v>
      </c>
      <c r="M8489" t="s">
        <v>359</v>
      </c>
      <c r="N8489" t="s">
        <v>286</v>
      </c>
      <c r="O8489" t="s">
        <v>22</v>
      </c>
      <c r="P8489" t="s">
        <v>23</v>
      </c>
      <c r="Q8489" t="s">
        <v>30</v>
      </c>
    </row>
    <row r="8490" spans="1:17" x14ac:dyDescent="0.2">
      <c r="A8490" s="2">
        <v>38308</v>
      </c>
      <c r="B8490" t="s">
        <v>386</v>
      </c>
      <c r="C8490" t="s">
        <v>87</v>
      </c>
      <c r="D8490" t="s">
        <v>50</v>
      </c>
      <c r="E8490" t="s">
        <v>50</v>
      </c>
      <c r="F8490">
        <v>116</v>
      </c>
      <c r="G8490">
        <v>37</v>
      </c>
      <c r="H8490">
        <v>0</v>
      </c>
      <c r="I8490">
        <v>0</v>
      </c>
      <c r="J8490">
        <v>0</v>
      </c>
      <c r="K8490">
        <v>0</v>
      </c>
      <c r="L8490" t="s">
        <v>28</v>
      </c>
      <c r="M8490" t="s">
        <v>595</v>
      </c>
      <c r="N8490" t="s">
        <v>386</v>
      </c>
      <c r="O8490" t="s">
        <v>22</v>
      </c>
      <c r="P8490" t="s">
        <v>23</v>
      </c>
      <c r="Q8490" t="s">
        <v>30</v>
      </c>
    </row>
    <row r="8491" spans="1:17" x14ac:dyDescent="0.2">
      <c r="A8491" s="2">
        <v>38308</v>
      </c>
      <c r="B8491" t="s">
        <v>402</v>
      </c>
      <c r="C8491" t="s">
        <v>602</v>
      </c>
      <c r="D8491" t="s">
        <v>115</v>
      </c>
      <c r="E8491" t="s">
        <v>115</v>
      </c>
      <c r="F8491">
        <v>48</v>
      </c>
      <c r="G8491">
        <v>133</v>
      </c>
      <c r="H8491">
        <v>0</v>
      </c>
      <c r="I8491">
        <v>0</v>
      </c>
      <c r="J8491">
        <v>4</v>
      </c>
      <c r="K8491">
        <v>0</v>
      </c>
      <c r="L8491" t="s">
        <v>20</v>
      </c>
      <c r="M8491" t="s">
        <v>1002</v>
      </c>
      <c r="N8491" t="s">
        <v>402</v>
      </c>
      <c r="O8491" t="s">
        <v>22</v>
      </c>
      <c r="P8491" t="s">
        <v>23</v>
      </c>
      <c r="Q8491" t="s">
        <v>24</v>
      </c>
    </row>
    <row r="8492" spans="1:17" x14ac:dyDescent="0.2">
      <c r="A8492" s="2">
        <v>38308</v>
      </c>
      <c r="B8492" t="s">
        <v>182</v>
      </c>
      <c r="C8492" t="s">
        <v>254</v>
      </c>
      <c r="D8492" t="s">
        <v>115</v>
      </c>
      <c r="E8492" t="s">
        <v>115</v>
      </c>
      <c r="F8492">
        <v>49</v>
      </c>
      <c r="G8492">
        <v>139</v>
      </c>
      <c r="H8492">
        <v>0</v>
      </c>
      <c r="I8492">
        <v>0</v>
      </c>
      <c r="J8492">
        <v>7</v>
      </c>
      <c r="K8492">
        <v>0</v>
      </c>
      <c r="L8492" t="s">
        <v>20</v>
      </c>
      <c r="M8492" t="s">
        <v>677</v>
      </c>
      <c r="N8492" t="s">
        <v>182</v>
      </c>
      <c r="O8492" t="s">
        <v>22</v>
      </c>
      <c r="P8492" t="s">
        <v>23</v>
      </c>
      <c r="Q8492" t="s">
        <v>24</v>
      </c>
    </row>
    <row r="8493" spans="1:17" x14ac:dyDescent="0.2">
      <c r="A8493" s="2">
        <v>38308</v>
      </c>
      <c r="B8493" t="s">
        <v>43</v>
      </c>
      <c r="C8493" t="s">
        <v>17</v>
      </c>
      <c r="D8493" t="s">
        <v>19</v>
      </c>
      <c r="E8493" t="s">
        <v>19</v>
      </c>
      <c r="F8493">
        <v>28</v>
      </c>
      <c r="G8493">
        <v>94</v>
      </c>
      <c r="H8493">
        <v>0</v>
      </c>
      <c r="I8493">
        <v>0</v>
      </c>
      <c r="J8493">
        <v>1</v>
      </c>
      <c r="K8493">
        <v>0</v>
      </c>
      <c r="L8493" t="s">
        <v>20</v>
      </c>
      <c r="M8493" t="s">
        <v>60</v>
      </c>
      <c r="N8493" t="s">
        <v>43</v>
      </c>
      <c r="O8493" t="s">
        <v>22</v>
      </c>
      <c r="P8493" t="s">
        <v>23</v>
      </c>
      <c r="Q8493" t="s">
        <v>24</v>
      </c>
    </row>
    <row r="8494" spans="1:17" x14ac:dyDescent="0.2">
      <c r="A8494" s="2">
        <v>38308</v>
      </c>
      <c r="B8494" t="s">
        <v>145</v>
      </c>
      <c r="C8494" t="s">
        <v>123</v>
      </c>
      <c r="D8494" t="s">
        <v>50</v>
      </c>
      <c r="E8494" t="s">
        <v>50</v>
      </c>
      <c r="F8494">
        <v>105</v>
      </c>
      <c r="G8494">
        <v>55</v>
      </c>
      <c r="H8494">
        <v>0</v>
      </c>
      <c r="I8494">
        <v>0</v>
      </c>
      <c r="J8494">
        <v>1</v>
      </c>
      <c r="K8494">
        <v>2</v>
      </c>
      <c r="L8494" t="s">
        <v>20</v>
      </c>
      <c r="M8494" t="s">
        <v>435</v>
      </c>
      <c r="N8494" t="s">
        <v>145</v>
      </c>
      <c r="O8494" t="s">
        <v>22</v>
      </c>
      <c r="P8494" t="s">
        <v>23</v>
      </c>
      <c r="Q8494" t="s">
        <v>41</v>
      </c>
    </row>
    <row r="8495" spans="1:17" x14ac:dyDescent="0.2">
      <c r="A8495" s="2">
        <v>38308</v>
      </c>
      <c r="B8495" t="s">
        <v>31</v>
      </c>
      <c r="C8495" t="s">
        <v>25</v>
      </c>
      <c r="D8495" t="s">
        <v>19</v>
      </c>
      <c r="E8495" t="s">
        <v>19</v>
      </c>
      <c r="F8495">
        <v>44</v>
      </c>
      <c r="G8495">
        <v>1</v>
      </c>
      <c r="H8495">
        <v>0</v>
      </c>
      <c r="I8495">
        <v>0</v>
      </c>
      <c r="J8495">
        <v>1</v>
      </c>
      <c r="K8495">
        <v>0</v>
      </c>
      <c r="L8495" t="s">
        <v>20</v>
      </c>
      <c r="M8495" t="s">
        <v>33</v>
      </c>
      <c r="N8495" t="s">
        <v>31</v>
      </c>
      <c r="O8495" t="s">
        <v>22</v>
      </c>
      <c r="P8495" t="s">
        <v>23</v>
      </c>
      <c r="Q8495" t="s">
        <v>24</v>
      </c>
    </row>
    <row r="8496" spans="1:17" x14ac:dyDescent="0.2">
      <c r="A8496" s="2">
        <v>38308</v>
      </c>
      <c r="B8496" t="s">
        <v>67</v>
      </c>
      <c r="C8496" t="s">
        <v>90</v>
      </c>
      <c r="D8496" t="s">
        <v>50</v>
      </c>
      <c r="E8496" t="s">
        <v>50</v>
      </c>
      <c r="F8496">
        <v>2</v>
      </c>
      <c r="G8496">
        <v>26</v>
      </c>
      <c r="H8496">
        <v>0</v>
      </c>
      <c r="I8496">
        <v>0</v>
      </c>
      <c r="J8496">
        <v>0</v>
      </c>
      <c r="K8496">
        <v>0</v>
      </c>
      <c r="L8496" t="s">
        <v>28</v>
      </c>
      <c r="M8496" t="s">
        <v>769</v>
      </c>
      <c r="N8496" t="s">
        <v>67</v>
      </c>
      <c r="O8496" t="s">
        <v>22</v>
      </c>
      <c r="P8496" t="s">
        <v>23</v>
      </c>
      <c r="Q8496" t="s">
        <v>30</v>
      </c>
    </row>
    <row r="8497" spans="1:17" x14ac:dyDescent="0.2">
      <c r="A8497" s="2">
        <v>38308</v>
      </c>
      <c r="B8497" t="s">
        <v>345</v>
      </c>
      <c r="C8497" t="s">
        <v>72</v>
      </c>
      <c r="D8497" t="s">
        <v>50</v>
      </c>
      <c r="E8497" t="s">
        <v>50</v>
      </c>
      <c r="F8497">
        <v>107</v>
      </c>
      <c r="G8497">
        <v>13</v>
      </c>
      <c r="H8497">
        <v>0</v>
      </c>
      <c r="I8497">
        <v>0</v>
      </c>
      <c r="J8497">
        <v>2</v>
      </c>
      <c r="K8497">
        <v>2</v>
      </c>
      <c r="L8497" t="s">
        <v>20</v>
      </c>
      <c r="M8497" t="s">
        <v>360</v>
      </c>
      <c r="N8497" t="s">
        <v>345</v>
      </c>
      <c r="O8497" t="s">
        <v>22</v>
      </c>
      <c r="P8497" t="s">
        <v>23</v>
      </c>
      <c r="Q8497" t="s">
        <v>30</v>
      </c>
    </row>
    <row r="8498" spans="1:17" x14ac:dyDescent="0.2">
      <c r="A8498" s="2">
        <v>38308</v>
      </c>
      <c r="B8498" t="s">
        <v>129</v>
      </c>
      <c r="C8498" t="s">
        <v>120</v>
      </c>
      <c r="D8498" t="s">
        <v>50</v>
      </c>
      <c r="E8498" t="s">
        <v>36</v>
      </c>
      <c r="F8498">
        <v>16</v>
      </c>
      <c r="G8498">
        <v>22</v>
      </c>
      <c r="H8498">
        <v>0</v>
      </c>
      <c r="I8498">
        <v>0</v>
      </c>
      <c r="J8498">
        <v>3</v>
      </c>
      <c r="K8498">
        <v>0</v>
      </c>
      <c r="L8498" t="s">
        <v>28</v>
      </c>
      <c r="M8498" t="s">
        <v>1159</v>
      </c>
      <c r="N8498" t="s">
        <v>129</v>
      </c>
      <c r="O8498" t="s">
        <v>22</v>
      </c>
      <c r="P8498" t="s">
        <v>23</v>
      </c>
      <c r="Q8498" t="s">
        <v>24</v>
      </c>
    </row>
    <row r="8499" spans="1:17" x14ac:dyDescent="0.2">
      <c r="A8499" s="2">
        <v>38308</v>
      </c>
      <c r="B8499" t="s">
        <v>153</v>
      </c>
      <c r="C8499" t="s">
        <v>560</v>
      </c>
      <c r="D8499" t="s">
        <v>50</v>
      </c>
      <c r="E8499" t="s">
        <v>50</v>
      </c>
      <c r="F8499">
        <v>17</v>
      </c>
      <c r="G8499">
        <v>147</v>
      </c>
      <c r="H8499">
        <v>0</v>
      </c>
      <c r="I8499">
        <v>0</v>
      </c>
      <c r="J8499">
        <v>3</v>
      </c>
      <c r="K8499">
        <v>1</v>
      </c>
      <c r="L8499" t="s">
        <v>20</v>
      </c>
      <c r="M8499" t="s">
        <v>307</v>
      </c>
      <c r="N8499" t="s">
        <v>153</v>
      </c>
      <c r="O8499" t="s">
        <v>22</v>
      </c>
      <c r="P8499" t="s">
        <v>23</v>
      </c>
      <c r="Q8499" t="s">
        <v>24</v>
      </c>
    </row>
    <row r="8500" spans="1:17" x14ac:dyDescent="0.2">
      <c r="A8500" s="2">
        <v>38308</v>
      </c>
      <c r="B8500" t="s">
        <v>555</v>
      </c>
      <c r="C8500" t="s">
        <v>56</v>
      </c>
      <c r="D8500" t="s">
        <v>27</v>
      </c>
      <c r="E8500" t="s">
        <v>27</v>
      </c>
      <c r="F8500">
        <v>62</v>
      </c>
      <c r="G8500">
        <v>95</v>
      </c>
      <c r="H8500">
        <v>0</v>
      </c>
      <c r="I8500">
        <v>0</v>
      </c>
      <c r="J8500">
        <v>0</v>
      </c>
      <c r="K8500">
        <v>1</v>
      </c>
      <c r="L8500" t="s">
        <v>20</v>
      </c>
      <c r="M8500" t="s">
        <v>555</v>
      </c>
      <c r="N8500" t="s">
        <v>555</v>
      </c>
      <c r="O8500" t="s">
        <v>22</v>
      </c>
      <c r="P8500" t="s">
        <v>23</v>
      </c>
      <c r="Q8500" t="s">
        <v>41</v>
      </c>
    </row>
    <row r="8501" spans="1:17" x14ac:dyDescent="0.2">
      <c r="A8501" s="2">
        <v>38308</v>
      </c>
      <c r="B8501" t="s">
        <v>304</v>
      </c>
      <c r="C8501" t="s">
        <v>131</v>
      </c>
      <c r="D8501" t="s">
        <v>27</v>
      </c>
      <c r="E8501" t="s">
        <v>27</v>
      </c>
      <c r="F8501">
        <v>58</v>
      </c>
      <c r="G8501">
        <v>27</v>
      </c>
      <c r="H8501">
        <v>0</v>
      </c>
      <c r="I8501">
        <v>0</v>
      </c>
      <c r="J8501">
        <v>0</v>
      </c>
      <c r="K8501">
        <v>0</v>
      </c>
      <c r="L8501" t="s">
        <v>20</v>
      </c>
      <c r="M8501" t="s">
        <v>628</v>
      </c>
      <c r="N8501" t="s">
        <v>304</v>
      </c>
      <c r="O8501" t="s">
        <v>22</v>
      </c>
      <c r="P8501" t="s">
        <v>23</v>
      </c>
      <c r="Q8501" t="s">
        <v>30</v>
      </c>
    </row>
    <row r="8502" spans="1:17" x14ac:dyDescent="0.2">
      <c r="A8502" s="2">
        <v>38308</v>
      </c>
      <c r="B8502" t="s">
        <v>363</v>
      </c>
      <c r="C8502" t="s">
        <v>583</v>
      </c>
      <c r="D8502" t="s">
        <v>115</v>
      </c>
      <c r="E8502" t="s">
        <v>115</v>
      </c>
      <c r="F8502">
        <v>99</v>
      </c>
      <c r="G8502">
        <v>93</v>
      </c>
      <c r="H8502">
        <v>0</v>
      </c>
      <c r="I8502">
        <v>0</v>
      </c>
      <c r="J8502">
        <v>3</v>
      </c>
      <c r="K8502">
        <v>1</v>
      </c>
      <c r="L8502" t="s">
        <v>20</v>
      </c>
      <c r="M8502" t="s">
        <v>513</v>
      </c>
      <c r="N8502" t="s">
        <v>363</v>
      </c>
      <c r="O8502" t="s">
        <v>22</v>
      </c>
      <c r="P8502" t="s">
        <v>23</v>
      </c>
      <c r="Q8502" t="s">
        <v>24</v>
      </c>
    </row>
    <row r="8503" spans="1:17" x14ac:dyDescent="0.2">
      <c r="A8503" s="2">
        <v>38308</v>
      </c>
      <c r="B8503" t="s">
        <v>167</v>
      </c>
      <c r="C8503" t="s">
        <v>649</v>
      </c>
      <c r="D8503" t="s">
        <v>115</v>
      </c>
      <c r="E8503" t="s">
        <v>115</v>
      </c>
      <c r="F8503">
        <v>20</v>
      </c>
      <c r="G8503">
        <v>166</v>
      </c>
      <c r="H8503">
        <v>0</v>
      </c>
      <c r="I8503">
        <v>0</v>
      </c>
      <c r="J8503">
        <v>7</v>
      </c>
      <c r="K8503">
        <v>0</v>
      </c>
      <c r="L8503" t="s">
        <v>20</v>
      </c>
      <c r="M8503" t="s">
        <v>625</v>
      </c>
      <c r="N8503" t="s">
        <v>167</v>
      </c>
      <c r="O8503" t="s">
        <v>22</v>
      </c>
      <c r="P8503" t="s">
        <v>23</v>
      </c>
      <c r="Q8503" t="s">
        <v>24</v>
      </c>
    </row>
    <row r="8504" spans="1:17" x14ac:dyDescent="0.2">
      <c r="A8504" s="2">
        <v>38308</v>
      </c>
      <c r="B8504" t="s">
        <v>119</v>
      </c>
      <c r="C8504" t="s">
        <v>70</v>
      </c>
      <c r="D8504" t="s">
        <v>50</v>
      </c>
      <c r="E8504" t="s">
        <v>50</v>
      </c>
      <c r="F8504">
        <v>10</v>
      </c>
      <c r="G8504">
        <v>43</v>
      </c>
      <c r="H8504">
        <v>0</v>
      </c>
      <c r="I8504">
        <v>0</v>
      </c>
      <c r="J8504">
        <v>1</v>
      </c>
      <c r="K8504">
        <v>0</v>
      </c>
      <c r="L8504" t="s">
        <v>28</v>
      </c>
      <c r="M8504" t="s">
        <v>1160</v>
      </c>
      <c r="N8504" t="s">
        <v>119</v>
      </c>
      <c r="O8504" t="s">
        <v>22</v>
      </c>
      <c r="P8504" t="s">
        <v>23</v>
      </c>
      <c r="Q8504" t="s">
        <v>24</v>
      </c>
    </row>
    <row r="8505" spans="1:17" x14ac:dyDescent="0.2">
      <c r="A8505" s="2">
        <v>38308</v>
      </c>
      <c r="B8505" t="s">
        <v>143</v>
      </c>
      <c r="C8505" t="s">
        <v>443</v>
      </c>
      <c r="D8505" t="s">
        <v>115</v>
      </c>
      <c r="E8505" t="s">
        <v>115</v>
      </c>
      <c r="F8505">
        <v>17</v>
      </c>
      <c r="G8505">
        <v>118</v>
      </c>
      <c r="H8505">
        <v>0</v>
      </c>
      <c r="I8505">
        <v>0</v>
      </c>
      <c r="J8505">
        <v>1</v>
      </c>
      <c r="K8505">
        <v>0</v>
      </c>
      <c r="L8505" t="s">
        <v>20</v>
      </c>
      <c r="M8505" t="s">
        <v>1014</v>
      </c>
      <c r="N8505" t="s">
        <v>143</v>
      </c>
      <c r="O8505" t="s">
        <v>22</v>
      </c>
      <c r="P8505" t="s">
        <v>23</v>
      </c>
      <c r="Q8505" t="s">
        <v>24</v>
      </c>
    </row>
    <row r="8506" spans="1:17" x14ac:dyDescent="0.2">
      <c r="A8506" s="2">
        <v>38308</v>
      </c>
      <c r="B8506" t="s">
        <v>207</v>
      </c>
      <c r="C8506" t="s">
        <v>34</v>
      </c>
      <c r="D8506" t="s">
        <v>36</v>
      </c>
      <c r="E8506" t="s">
        <v>36</v>
      </c>
      <c r="F8506">
        <v>85</v>
      </c>
      <c r="G8506">
        <v>84</v>
      </c>
      <c r="H8506">
        <v>0</v>
      </c>
      <c r="I8506">
        <v>0</v>
      </c>
      <c r="J8506">
        <v>2</v>
      </c>
      <c r="K8506">
        <v>1</v>
      </c>
      <c r="L8506" t="s">
        <v>20</v>
      </c>
      <c r="M8506" t="s">
        <v>209</v>
      </c>
      <c r="N8506" t="s">
        <v>207</v>
      </c>
      <c r="O8506" t="s">
        <v>22</v>
      </c>
      <c r="P8506" t="s">
        <v>23</v>
      </c>
      <c r="Q8506" t="s">
        <v>24</v>
      </c>
    </row>
    <row r="8507" spans="1:17" x14ac:dyDescent="0.2">
      <c r="A8507" s="2">
        <v>38308</v>
      </c>
      <c r="B8507" t="s">
        <v>133</v>
      </c>
      <c r="C8507" t="s">
        <v>629</v>
      </c>
      <c r="D8507" t="s">
        <v>115</v>
      </c>
      <c r="E8507" t="s">
        <v>36</v>
      </c>
      <c r="F8507">
        <v>24</v>
      </c>
      <c r="G8507">
        <v>136</v>
      </c>
      <c r="H8507">
        <v>0</v>
      </c>
      <c r="I8507">
        <v>0</v>
      </c>
      <c r="J8507">
        <v>2</v>
      </c>
      <c r="K8507">
        <v>0</v>
      </c>
      <c r="L8507" t="s">
        <v>20</v>
      </c>
      <c r="M8507" t="s">
        <v>134</v>
      </c>
      <c r="N8507" t="s">
        <v>133</v>
      </c>
      <c r="O8507" t="s">
        <v>22</v>
      </c>
      <c r="P8507" t="s">
        <v>23</v>
      </c>
      <c r="Q8507" t="s">
        <v>24</v>
      </c>
    </row>
    <row r="8508" spans="1:17" x14ac:dyDescent="0.2">
      <c r="A8508" s="2">
        <v>38308</v>
      </c>
      <c r="B8508" t="s">
        <v>301</v>
      </c>
      <c r="C8508" t="s">
        <v>391</v>
      </c>
      <c r="D8508" t="s">
        <v>115</v>
      </c>
      <c r="E8508" t="s">
        <v>115</v>
      </c>
      <c r="F8508">
        <v>60</v>
      </c>
      <c r="G8508">
        <v>120</v>
      </c>
      <c r="H8508">
        <v>0</v>
      </c>
      <c r="I8508">
        <v>0</v>
      </c>
      <c r="J8508">
        <v>6</v>
      </c>
      <c r="K8508">
        <v>1</v>
      </c>
      <c r="L8508" t="s">
        <v>20</v>
      </c>
      <c r="M8508" t="s">
        <v>302</v>
      </c>
      <c r="N8508" t="s">
        <v>301</v>
      </c>
      <c r="O8508" t="s">
        <v>22</v>
      </c>
      <c r="P8508" t="s">
        <v>23</v>
      </c>
      <c r="Q8508" t="s">
        <v>24</v>
      </c>
    </row>
    <row r="8509" spans="1:17" x14ac:dyDescent="0.2">
      <c r="A8509" s="2">
        <v>38308</v>
      </c>
      <c r="B8509" t="s">
        <v>464</v>
      </c>
      <c r="C8509" t="s">
        <v>425</v>
      </c>
      <c r="D8509" t="s">
        <v>115</v>
      </c>
      <c r="E8509" t="s">
        <v>115</v>
      </c>
      <c r="F8509">
        <v>109</v>
      </c>
      <c r="G8509">
        <v>109</v>
      </c>
      <c r="H8509">
        <v>0</v>
      </c>
      <c r="I8509">
        <v>0</v>
      </c>
      <c r="J8509">
        <v>0</v>
      </c>
      <c r="K8509">
        <v>0</v>
      </c>
      <c r="L8509" t="s">
        <v>20</v>
      </c>
      <c r="M8509" t="s">
        <v>465</v>
      </c>
      <c r="N8509" t="s">
        <v>464</v>
      </c>
      <c r="O8509" t="s">
        <v>22</v>
      </c>
      <c r="P8509" t="s">
        <v>23</v>
      </c>
      <c r="Q8509" t="s">
        <v>30</v>
      </c>
    </row>
    <row r="8510" spans="1:17" x14ac:dyDescent="0.2">
      <c r="A8510" s="2">
        <v>38308</v>
      </c>
      <c r="B8510" t="s">
        <v>174</v>
      </c>
      <c r="C8510" t="s">
        <v>101</v>
      </c>
      <c r="D8510" t="s">
        <v>50</v>
      </c>
      <c r="E8510" t="s">
        <v>50</v>
      </c>
      <c r="F8510">
        <v>140</v>
      </c>
      <c r="G8510">
        <v>67</v>
      </c>
      <c r="H8510">
        <v>0</v>
      </c>
      <c r="I8510">
        <v>0</v>
      </c>
      <c r="J8510">
        <v>1</v>
      </c>
      <c r="K8510">
        <v>3</v>
      </c>
      <c r="L8510" t="s">
        <v>20</v>
      </c>
      <c r="M8510" t="s">
        <v>820</v>
      </c>
      <c r="N8510" t="s">
        <v>174</v>
      </c>
      <c r="O8510" t="s">
        <v>22</v>
      </c>
      <c r="P8510" t="s">
        <v>23</v>
      </c>
      <c r="Q8510" t="s">
        <v>41</v>
      </c>
    </row>
    <row r="8511" spans="1:17" x14ac:dyDescent="0.2">
      <c r="A8511" s="2">
        <v>38308</v>
      </c>
      <c r="B8511" t="s">
        <v>97</v>
      </c>
      <c r="C8511" t="s">
        <v>82</v>
      </c>
      <c r="D8511" t="s">
        <v>50</v>
      </c>
      <c r="E8511" t="s">
        <v>50</v>
      </c>
      <c r="F8511">
        <v>155</v>
      </c>
      <c r="G8511">
        <v>8</v>
      </c>
      <c r="H8511">
        <v>0</v>
      </c>
      <c r="I8511">
        <v>0</v>
      </c>
      <c r="J8511">
        <v>0</v>
      </c>
      <c r="K8511">
        <v>5</v>
      </c>
      <c r="L8511" t="s">
        <v>20</v>
      </c>
      <c r="M8511" t="s">
        <v>97</v>
      </c>
      <c r="N8511" t="s">
        <v>97</v>
      </c>
      <c r="O8511" t="s">
        <v>22</v>
      </c>
      <c r="P8511" t="s">
        <v>23</v>
      </c>
      <c r="Q8511" t="s">
        <v>41</v>
      </c>
    </row>
    <row r="8512" spans="1:17" x14ac:dyDescent="0.2">
      <c r="A8512" s="2">
        <v>38308</v>
      </c>
      <c r="B8512" t="s">
        <v>328</v>
      </c>
      <c r="C8512" t="s">
        <v>293</v>
      </c>
      <c r="D8512" t="s">
        <v>50</v>
      </c>
      <c r="E8512" t="s">
        <v>50</v>
      </c>
      <c r="F8512">
        <v>91</v>
      </c>
      <c r="G8512">
        <v>5</v>
      </c>
      <c r="H8512">
        <v>0</v>
      </c>
      <c r="I8512">
        <v>0</v>
      </c>
      <c r="J8512">
        <v>0</v>
      </c>
      <c r="K8512">
        <v>2</v>
      </c>
      <c r="L8512" t="s">
        <v>20</v>
      </c>
      <c r="M8512" t="s">
        <v>329</v>
      </c>
      <c r="N8512" t="s">
        <v>328</v>
      </c>
      <c r="O8512" t="s">
        <v>22</v>
      </c>
      <c r="P8512" t="s">
        <v>23</v>
      </c>
      <c r="Q8512" t="s">
        <v>41</v>
      </c>
    </row>
    <row r="8513" spans="1:17" x14ac:dyDescent="0.2">
      <c r="A8513" s="2">
        <v>38308</v>
      </c>
      <c r="B8513" t="s">
        <v>184</v>
      </c>
      <c r="C8513" t="s">
        <v>94</v>
      </c>
      <c r="D8513" t="s">
        <v>50</v>
      </c>
      <c r="E8513" t="s">
        <v>50</v>
      </c>
      <c r="F8513">
        <v>132</v>
      </c>
      <c r="G8513">
        <v>74</v>
      </c>
      <c r="H8513">
        <v>0</v>
      </c>
      <c r="I8513">
        <v>0</v>
      </c>
      <c r="J8513">
        <v>0</v>
      </c>
      <c r="K8513">
        <v>2</v>
      </c>
      <c r="L8513" t="s">
        <v>20</v>
      </c>
      <c r="M8513" t="s">
        <v>193</v>
      </c>
      <c r="N8513" t="s">
        <v>184</v>
      </c>
      <c r="O8513" t="s">
        <v>22</v>
      </c>
      <c r="P8513" t="s">
        <v>23</v>
      </c>
      <c r="Q8513" t="s">
        <v>41</v>
      </c>
    </row>
    <row r="8514" spans="1:17" x14ac:dyDescent="0.2">
      <c r="A8514" s="2">
        <v>38308</v>
      </c>
      <c r="B8514" t="s">
        <v>26</v>
      </c>
      <c r="C8514" t="s">
        <v>453</v>
      </c>
      <c r="D8514" t="s">
        <v>27</v>
      </c>
      <c r="E8514" t="s">
        <v>27</v>
      </c>
      <c r="F8514">
        <v>8</v>
      </c>
      <c r="G8514">
        <v>115</v>
      </c>
      <c r="H8514">
        <v>0</v>
      </c>
      <c r="I8514">
        <v>0</v>
      </c>
      <c r="J8514">
        <v>8</v>
      </c>
      <c r="K8514">
        <v>0</v>
      </c>
      <c r="L8514" t="s">
        <v>20</v>
      </c>
      <c r="M8514" t="s">
        <v>843</v>
      </c>
      <c r="N8514" t="s">
        <v>26</v>
      </c>
      <c r="O8514" t="s">
        <v>22</v>
      </c>
      <c r="P8514" t="s">
        <v>23</v>
      </c>
      <c r="Q8514" t="s">
        <v>24</v>
      </c>
    </row>
    <row r="8515" spans="1:17" x14ac:dyDescent="0.2">
      <c r="A8515" s="2">
        <v>38308</v>
      </c>
      <c r="B8515" t="s">
        <v>110</v>
      </c>
      <c r="C8515" t="s">
        <v>224</v>
      </c>
      <c r="D8515" t="s">
        <v>36</v>
      </c>
      <c r="E8515" t="s">
        <v>36</v>
      </c>
      <c r="F8515">
        <v>34</v>
      </c>
      <c r="G8515">
        <v>83</v>
      </c>
      <c r="H8515">
        <v>0</v>
      </c>
      <c r="I8515">
        <v>0</v>
      </c>
      <c r="J8515">
        <v>4</v>
      </c>
      <c r="K8515">
        <v>0</v>
      </c>
      <c r="L8515" t="s">
        <v>28</v>
      </c>
      <c r="M8515" t="s">
        <v>142</v>
      </c>
      <c r="N8515" t="s">
        <v>110</v>
      </c>
      <c r="O8515" t="s">
        <v>22</v>
      </c>
      <c r="P8515" t="s">
        <v>23</v>
      </c>
      <c r="Q8515" t="s">
        <v>24</v>
      </c>
    </row>
    <row r="8516" spans="1:17" x14ac:dyDescent="0.2">
      <c r="A8516" s="2">
        <v>38308</v>
      </c>
      <c r="B8516" t="s">
        <v>239</v>
      </c>
      <c r="C8516" t="s">
        <v>388</v>
      </c>
      <c r="D8516" t="s">
        <v>115</v>
      </c>
      <c r="E8516" t="s">
        <v>115</v>
      </c>
      <c r="F8516">
        <v>55</v>
      </c>
      <c r="G8516">
        <v>140</v>
      </c>
      <c r="H8516">
        <v>0</v>
      </c>
      <c r="I8516">
        <v>0</v>
      </c>
      <c r="J8516">
        <v>0</v>
      </c>
      <c r="K8516">
        <v>0</v>
      </c>
      <c r="L8516" t="s">
        <v>20</v>
      </c>
      <c r="M8516" t="s">
        <v>240</v>
      </c>
      <c r="N8516" t="s">
        <v>239</v>
      </c>
      <c r="O8516" t="s">
        <v>22</v>
      </c>
      <c r="P8516" t="s">
        <v>23</v>
      </c>
      <c r="Q8516" t="s">
        <v>30</v>
      </c>
    </row>
    <row r="8517" spans="1:17" x14ac:dyDescent="0.2">
      <c r="A8517" s="2">
        <v>38308</v>
      </c>
      <c r="B8517" t="s">
        <v>531</v>
      </c>
      <c r="C8517" t="s">
        <v>210</v>
      </c>
      <c r="D8517" t="s">
        <v>27</v>
      </c>
      <c r="E8517" t="s">
        <v>27</v>
      </c>
      <c r="F8517">
        <v>101</v>
      </c>
      <c r="G8517">
        <v>102</v>
      </c>
      <c r="H8517">
        <v>0</v>
      </c>
      <c r="I8517">
        <v>0</v>
      </c>
      <c r="J8517">
        <v>3</v>
      </c>
      <c r="K8517">
        <v>0</v>
      </c>
      <c r="L8517" t="s">
        <v>20</v>
      </c>
      <c r="M8517" t="s">
        <v>534</v>
      </c>
      <c r="N8517" t="s">
        <v>531</v>
      </c>
      <c r="O8517" t="s">
        <v>22</v>
      </c>
      <c r="P8517" t="s">
        <v>23</v>
      </c>
      <c r="Q8517" t="s">
        <v>24</v>
      </c>
    </row>
    <row r="8518" spans="1:17" x14ac:dyDescent="0.2">
      <c r="A8518" s="2">
        <v>38308</v>
      </c>
      <c r="B8518" t="s">
        <v>42</v>
      </c>
      <c r="C8518" t="s">
        <v>107</v>
      </c>
      <c r="D8518" t="s">
        <v>19</v>
      </c>
      <c r="E8518" t="s">
        <v>19</v>
      </c>
      <c r="F8518">
        <v>70</v>
      </c>
      <c r="G8518">
        <v>80</v>
      </c>
      <c r="H8518">
        <v>0</v>
      </c>
      <c r="I8518">
        <v>0</v>
      </c>
      <c r="J8518">
        <v>2</v>
      </c>
      <c r="K8518">
        <v>1</v>
      </c>
      <c r="L8518" t="s">
        <v>20</v>
      </c>
      <c r="M8518" t="s">
        <v>44</v>
      </c>
      <c r="N8518" t="s">
        <v>42</v>
      </c>
      <c r="O8518" t="s">
        <v>22</v>
      </c>
      <c r="P8518" t="s">
        <v>23</v>
      </c>
      <c r="Q8518" t="s">
        <v>24</v>
      </c>
    </row>
    <row r="8519" spans="1:17" x14ac:dyDescent="0.2">
      <c r="A8519" s="2">
        <v>38308</v>
      </c>
      <c r="B8519" t="s">
        <v>166</v>
      </c>
      <c r="C8519" t="s">
        <v>177</v>
      </c>
      <c r="D8519" t="s">
        <v>115</v>
      </c>
      <c r="E8519" t="s">
        <v>115</v>
      </c>
      <c r="F8519">
        <v>65</v>
      </c>
      <c r="G8519">
        <v>39</v>
      </c>
      <c r="H8519">
        <v>0</v>
      </c>
      <c r="I8519">
        <v>0</v>
      </c>
      <c r="J8519">
        <v>2</v>
      </c>
      <c r="K8519">
        <v>0</v>
      </c>
      <c r="L8519" t="s">
        <v>20</v>
      </c>
      <c r="M8519" t="s">
        <v>165</v>
      </c>
      <c r="N8519" t="s">
        <v>166</v>
      </c>
      <c r="O8519" t="s">
        <v>22</v>
      </c>
      <c r="P8519" t="s">
        <v>23</v>
      </c>
      <c r="Q8519" t="s">
        <v>24</v>
      </c>
    </row>
    <row r="8520" spans="1:17" x14ac:dyDescent="0.2">
      <c r="A8520" s="2">
        <v>38308</v>
      </c>
      <c r="B8520" t="s">
        <v>95</v>
      </c>
      <c r="C8520" t="s">
        <v>81</v>
      </c>
      <c r="D8520" t="s">
        <v>50</v>
      </c>
      <c r="E8520" t="s">
        <v>50</v>
      </c>
      <c r="F8520">
        <v>33</v>
      </c>
      <c r="G8520">
        <v>76</v>
      </c>
      <c r="H8520">
        <v>0</v>
      </c>
      <c r="I8520">
        <v>0</v>
      </c>
      <c r="J8520">
        <v>4</v>
      </c>
      <c r="K8520">
        <v>0</v>
      </c>
      <c r="L8520" t="s">
        <v>20</v>
      </c>
      <c r="M8520" t="s">
        <v>1161</v>
      </c>
      <c r="N8520" t="s">
        <v>95</v>
      </c>
      <c r="O8520" t="s">
        <v>22</v>
      </c>
      <c r="P8520" t="s">
        <v>23</v>
      </c>
      <c r="Q8520" t="s">
        <v>24</v>
      </c>
    </row>
    <row r="8521" spans="1:17" x14ac:dyDescent="0.2">
      <c r="A8521" s="2">
        <v>38308</v>
      </c>
      <c r="B8521" t="s">
        <v>125</v>
      </c>
      <c r="C8521" t="s">
        <v>73</v>
      </c>
      <c r="D8521" t="s">
        <v>50</v>
      </c>
      <c r="E8521" t="s">
        <v>50</v>
      </c>
      <c r="F8521">
        <v>166</v>
      </c>
      <c r="G8521">
        <v>103</v>
      </c>
      <c r="H8521">
        <v>0</v>
      </c>
      <c r="I8521">
        <v>0</v>
      </c>
      <c r="J8521">
        <v>0</v>
      </c>
      <c r="K8521">
        <v>1</v>
      </c>
      <c r="L8521" t="s">
        <v>20</v>
      </c>
      <c r="M8521" t="s">
        <v>468</v>
      </c>
      <c r="N8521" t="s">
        <v>125</v>
      </c>
      <c r="O8521" t="s">
        <v>22</v>
      </c>
      <c r="P8521" t="s">
        <v>23</v>
      </c>
      <c r="Q8521" t="s">
        <v>41</v>
      </c>
    </row>
    <row r="8522" spans="1:17" x14ac:dyDescent="0.2">
      <c r="A8522" s="2">
        <v>38308</v>
      </c>
      <c r="B8522" t="s">
        <v>113</v>
      </c>
      <c r="C8522" t="s">
        <v>462</v>
      </c>
      <c r="D8522" t="s">
        <v>115</v>
      </c>
      <c r="E8522" t="s">
        <v>115</v>
      </c>
      <c r="F8522">
        <v>30</v>
      </c>
      <c r="G8522">
        <v>137</v>
      </c>
      <c r="H8522">
        <v>0</v>
      </c>
      <c r="I8522">
        <v>0</v>
      </c>
      <c r="J8522">
        <v>3</v>
      </c>
      <c r="K8522">
        <v>0</v>
      </c>
      <c r="L8522" t="s">
        <v>20</v>
      </c>
      <c r="M8522" t="s">
        <v>116</v>
      </c>
      <c r="N8522" t="s">
        <v>113</v>
      </c>
      <c r="O8522" t="s">
        <v>22</v>
      </c>
      <c r="P8522" t="s">
        <v>23</v>
      </c>
      <c r="Q8522" t="s">
        <v>24</v>
      </c>
    </row>
    <row r="8523" spans="1:17" x14ac:dyDescent="0.2">
      <c r="A8523" s="2">
        <v>38308</v>
      </c>
      <c r="B8523" t="s">
        <v>104</v>
      </c>
      <c r="C8523" t="s">
        <v>52</v>
      </c>
      <c r="D8523" t="s">
        <v>50</v>
      </c>
      <c r="E8523" t="s">
        <v>50</v>
      </c>
      <c r="F8523">
        <v>77</v>
      </c>
      <c r="G8523">
        <v>15</v>
      </c>
      <c r="H8523">
        <v>0</v>
      </c>
      <c r="I8523">
        <v>0</v>
      </c>
      <c r="J8523">
        <v>1</v>
      </c>
      <c r="K8523">
        <v>4</v>
      </c>
      <c r="L8523" t="s">
        <v>28</v>
      </c>
      <c r="M8523" t="s">
        <v>778</v>
      </c>
      <c r="N8523" t="s">
        <v>104</v>
      </c>
      <c r="O8523" t="s">
        <v>22</v>
      </c>
      <c r="P8523" t="s">
        <v>23</v>
      </c>
      <c r="Q8523" t="s">
        <v>41</v>
      </c>
    </row>
    <row r="8524" spans="1:17" x14ac:dyDescent="0.2">
      <c r="A8524" s="2">
        <v>38308</v>
      </c>
      <c r="B8524" t="s">
        <v>244</v>
      </c>
      <c r="C8524" t="s">
        <v>249</v>
      </c>
      <c r="D8524" t="s">
        <v>50</v>
      </c>
      <c r="E8524" t="s">
        <v>50</v>
      </c>
      <c r="F8524">
        <v>55</v>
      </c>
      <c r="G8524">
        <v>40</v>
      </c>
      <c r="H8524">
        <v>0</v>
      </c>
      <c r="I8524">
        <v>0</v>
      </c>
      <c r="J8524">
        <v>0</v>
      </c>
      <c r="K8524">
        <v>0</v>
      </c>
      <c r="L8524" t="s">
        <v>28</v>
      </c>
      <c r="M8524" t="s">
        <v>597</v>
      </c>
      <c r="N8524" t="s">
        <v>244</v>
      </c>
      <c r="O8524" t="s">
        <v>22</v>
      </c>
      <c r="P8524" t="s">
        <v>23</v>
      </c>
      <c r="Q8524" t="s">
        <v>30</v>
      </c>
    </row>
    <row r="8525" spans="1:17" x14ac:dyDescent="0.2">
      <c r="A8525" s="2">
        <v>38308</v>
      </c>
      <c r="B8525" t="s">
        <v>149</v>
      </c>
      <c r="C8525" t="s">
        <v>135</v>
      </c>
      <c r="D8525" t="s">
        <v>36</v>
      </c>
      <c r="E8525" t="s">
        <v>36</v>
      </c>
      <c r="F8525">
        <v>41</v>
      </c>
      <c r="G8525">
        <v>21</v>
      </c>
      <c r="H8525">
        <v>0</v>
      </c>
      <c r="I8525">
        <v>0</v>
      </c>
      <c r="J8525">
        <v>2</v>
      </c>
      <c r="K8525">
        <v>1</v>
      </c>
      <c r="L8525" t="s">
        <v>28</v>
      </c>
      <c r="M8525" t="s">
        <v>420</v>
      </c>
      <c r="N8525" t="s">
        <v>149</v>
      </c>
      <c r="O8525" t="s">
        <v>22</v>
      </c>
      <c r="P8525" t="s">
        <v>23</v>
      </c>
      <c r="Q8525" t="s">
        <v>24</v>
      </c>
    </row>
    <row r="8526" spans="1:17" x14ac:dyDescent="0.2">
      <c r="A8526" s="2">
        <v>38308</v>
      </c>
      <c r="B8526" t="s">
        <v>106</v>
      </c>
      <c r="C8526" t="s">
        <v>89</v>
      </c>
      <c r="D8526" t="s">
        <v>50</v>
      </c>
      <c r="E8526" t="s">
        <v>50</v>
      </c>
      <c r="F8526">
        <v>4</v>
      </c>
      <c r="G8526">
        <v>7</v>
      </c>
      <c r="H8526">
        <v>0</v>
      </c>
      <c r="I8526">
        <v>0</v>
      </c>
      <c r="J8526">
        <v>1</v>
      </c>
      <c r="K8526">
        <v>0</v>
      </c>
      <c r="L8526" t="s">
        <v>28</v>
      </c>
      <c r="M8526" t="s">
        <v>523</v>
      </c>
      <c r="N8526" t="s">
        <v>106</v>
      </c>
      <c r="O8526" t="s">
        <v>22</v>
      </c>
      <c r="P8526" t="s">
        <v>23</v>
      </c>
      <c r="Q8526" t="s">
        <v>24</v>
      </c>
    </row>
    <row r="8527" spans="1:17" x14ac:dyDescent="0.2">
      <c r="A8527" s="2">
        <v>38308</v>
      </c>
      <c r="B8527" t="s">
        <v>469</v>
      </c>
      <c r="C8527" t="s">
        <v>569</v>
      </c>
      <c r="D8527" t="s">
        <v>115</v>
      </c>
      <c r="E8527" t="s">
        <v>115</v>
      </c>
      <c r="F8527">
        <v>89</v>
      </c>
      <c r="G8527">
        <v>151</v>
      </c>
      <c r="H8527">
        <v>0</v>
      </c>
      <c r="I8527">
        <v>0</v>
      </c>
      <c r="J8527">
        <v>0</v>
      </c>
      <c r="K8527">
        <v>1</v>
      </c>
      <c r="L8527" t="s">
        <v>20</v>
      </c>
      <c r="M8527" t="s">
        <v>470</v>
      </c>
      <c r="N8527" t="s">
        <v>469</v>
      </c>
      <c r="O8527" t="s">
        <v>22</v>
      </c>
      <c r="P8527" t="s">
        <v>23</v>
      </c>
      <c r="Q8527" t="s">
        <v>41</v>
      </c>
    </row>
    <row r="8528" spans="1:17" x14ac:dyDescent="0.2">
      <c r="A8528" s="2">
        <v>38308</v>
      </c>
      <c r="B8528" t="s">
        <v>114</v>
      </c>
      <c r="C8528" t="s">
        <v>389</v>
      </c>
      <c r="D8528" t="s">
        <v>115</v>
      </c>
      <c r="E8528" t="s">
        <v>115</v>
      </c>
      <c r="F8528">
        <v>72</v>
      </c>
      <c r="G8528">
        <v>131</v>
      </c>
      <c r="H8528">
        <v>0</v>
      </c>
      <c r="I8528">
        <v>0</v>
      </c>
      <c r="J8528">
        <v>1</v>
      </c>
      <c r="K8528">
        <v>1</v>
      </c>
      <c r="L8528" t="s">
        <v>20</v>
      </c>
      <c r="M8528" t="s">
        <v>226</v>
      </c>
      <c r="N8528" t="s">
        <v>114</v>
      </c>
      <c r="O8528" t="s">
        <v>22</v>
      </c>
      <c r="P8528" t="s">
        <v>23</v>
      </c>
      <c r="Q8528" t="s">
        <v>30</v>
      </c>
    </row>
    <row r="8529" spans="1:17" x14ac:dyDescent="0.2">
      <c r="A8529" s="2">
        <v>38308</v>
      </c>
      <c r="B8529" t="s">
        <v>180</v>
      </c>
      <c r="C8529" t="s">
        <v>168</v>
      </c>
      <c r="D8529" t="s">
        <v>50</v>
      </c>
      <c r="E8529" t="s">
        <v>50</v>
      </c>
      <c r="F8529">
        <v>12</v>
      </c>
      <c r="G8529">
        <v>67</v>
      </c>
      <c r="H8529">
        <v>0</v>
      </c>
      <c r="I8529">
        <v>0</v>
      </c>
      <c r="J8529">
        <v>0</v>
      </c>
      <c r="K8529">
        <v>3</v>
      </c>
      <c r="L8529" t="s">
        <v>20</v>
      </c>
      <c r="M8529" t="s">
        <v>181</v>
      </c>
      <c r="N8529" t="s">
        <v>180</v>
      </c>
      <c r="O8529" t="s">
        <v>22</v>
      </c>
      <c r="P8529" t="s">
        <v>23</v>
      </c>
      <c r="Q8529" t="s">
        <v>41</v>
      </c>
    </row>
    <row r="8530" spans="1:17" x14ac:dyDescent="0.2">
      <c r="A8530" s="2">
        <v>38308</v>
      </c>
      <c r="B8530" t="s">
        <v>176</v>
      </c>
      <c r="C8530" t="s">
        <v>163</v>
      </c>
      <c r="D8530" t="s">
        <v>115</v>
      </c>
      <c r="E8530" t="s">
        <v>115</v>
      </c>
      <c r="F8530">
        <v>88</v>
      </c>
      <c r="G8530">
        <v>96</v>
      </c>
      <c r="H8530">
        <v>0</v>
      </c>
      <c r="I8530">
        <v>0</v>
      </c>
      <c r="J8530">
        <v>1</v>
      </c>
      <c r="K8530">
        <v>0</v>
      </c>
      <c r="L8530" t="s">
        <v>20</v>
      </c>
      <c r="M8530" t="s">
        <v>246</v>
      </c>
      <c r="N8530" t="s">
        <v>176</v>
      </c>
      <c r="O8530" t="s">
        <v>22</v>
      </c>
      <c r="P8530" t="s">
        <v>23</v>
      </c>
      <c r="Q8530" t="s">
        <v>24</v>
      </c>
    </row>
    <row r="8531" spans="1:17" x14ac:dyDescent="0.2">
      <c r="A8531" s="2">
        <v>38308</v>
      </c>
      <c r="B8531" t="s">
        <v>18</v>
      </c>
      <c r="C8531" t="s">
        <v>38</v>
      </c>
      <c r="D8531" t="s">
        <v>19</v>
      </c>
      <c r="E8531" t="s">
        <v>19</v>
      </c>
      <c r="F8531">
        <v>19</v>
      </c>
      <c r="G8531">
        <v>24</v>
      </c>
      <c r="H8531">
        <v>0</v>
      </c>
      <c r="I8531">
        <v>0</v>
      </c>
      <c r="J8531">
        <v>1</v>
      </c>
      <c r="K8531">
        <v>0</v>
      </c>
      <c r="L8531" t="s">
        <v>20</v>
      </c>
      <c r="M8531" t="s">
        <v>64</v>
      </c>
      <c r="N8531" t="s">
        <v>18</v>
      </c>
      <c r="O8531" t="s">
        <v>22</v>
      </c>
      <c r="P8531" t="s">
        <v>23</v>
      </c>
      <c r="Q8531" t="s">
        <v>24</v>
      </c>
    </row>
    <row r="8532" spans="1:17" x14ac:dyDescent="0.2">
      <c r="A8532" s="2">
        <v>38308</v>
      </c>
      <c r="B8532" t="s">
        <v>77</v>
      </c>
      <c r="C8532" t="s">
        <v>185</v>
      </c>
      <c r="D8532" t="s">
        <v>27</v>
      </c>
      <c r="E8532" t="s">
        <v>27</v>
      </c>
      <c r="F8532">
        <v>11</v>
      </c>
      <c r="G8532">
        <v>53</v>
      </c>
      <c r="H8532">
        <v>0</v>
      </c>
      <c r="I8532">
        <v>0</v>
      </c>
      <c r="J8532">
        <v>1</v>
      </c>
      <c r="K8532">
        <v>1</v>
      </c>
      <c r="L8532" t="s">
        <v>20</v>
      </c>
      <c r="M8532" t="s">
        <v>947</v>
      </c>
      <c r="N8532" t="s">
        <v>77</v>
      </c>
      <c r="O8532" t="s">
        <v>22</v>
      </c>
      <c r="P8532" t="s">
        <v>23</v>
      </c>
      <c r="Q8532" t="s">
        <v>30</v>
      </c>
    </row>
    <row r="8533" spans="1:17" x14ac:dyDescent="0.2">
      <c r="A8533" s="2">
        <v>38308</v>
      </c>
      <c r="B8533" t="s">
        <v>449</v>
      </c>
      <c r="C8533" t="s">
        <v>638</v>
      </c>
      <c r="D8533" t="s">
        <v>115</v>
      </c>
      <c r="E8533" t="s">
        <v>115</v>
      </c>
      <c r="F8533">
        <v>51</v>
      </c>
      <c r="G8533">
        <v>152</v>
      </c>
      <c r="H8533">
        <v>0</v>
      </c>
      <c r="I8533">
        <v>0</v>
      </c>
      <c r="J8533">
        <v>6</v>
      </c>
      <c r="K8533">
        <v>1</v>
      </c>
      <c r="L8533" t="s">
        <v>20</v>
      </c>
      <c r="M8533" t="s">
        <v>530</v>
      </c>
      <c r="N8533" t="s">
        <v>449</v>
      </c>
      <c r="O8533" t="s">
        <v>22</v>
      </c>
      <c r="P8533" t="s">
        <v>23</v>
      </c>
      <c r="Q8533" t="s">
        <v>24</v>
      </c>
    </row>
    <row r="8534" spans="1:17" x14ac:dyDescent="0.2">
      <c r="A8534" s="2">
        <v>38311</v>
      </c>
      <c r="B8534" t="s">
        <v>138</v>
      </c>
      <c r="C8534" t="s">
        <v>267</v>
      </c>
      <c r="D8534" t="s">
        <v>36</v>
      </c>
      <c r="E8534" t="s">
        <v>36</v>
      </c>
      <c r="F8534">
        <v>65</v>
      </c>
      <c r="G8534">
        <v>73</v>
      </c>
      <c r="H8534">
        <v>0</v>
      </c>
      <c r="I8534">
        <v>0</v>
      </c>
      <c r="J8534">
        <v>0</v>
      </c>
      <c r="K8534">
        <v>0</v>
      </c>
      <c r="L8534" t="s">
        <v>716</v>
      </c>
      <c r="M8534" t="s">
        <v>139</v>
      </c>
      <c r="N8534" t="s">
        <v>138</v>
      </c>
      <c r="O8534" t="s">
        <v>22</v>
      </c>
      <c r="P8534" t="s">
        <v>59</v>
      </c>
      <c r="Q8534" t="s">
        <v>41</v>
      </c>
    </row>
    <row r="8535" spans="1:17" x14ac:dyDescent="0.2">
      <c r="A8535" s="2">
        <v>38313</v>
      </c>
      <c r="B8535" t="s">
        <v>176</v>
      </c>
      <c r="C8535" t="s">
        <v>317</v>
      </c>
      <c r="D8535" t="s">
        <v>115</v>
      </c>
      <c r="E8535" t="s">
        <v>50</v>
      </c>
      <c r="F8535">
        <v>88</v>
      </c>
      <c r="G8535">
        <v>69</v>
      </c>
      <c r="H8535">
        <v>0</v>
      </c>
      <c r="I8535">
        <v>0</v>
      </c>
      <c r="J8535">
        <v>2</v>
      </c>
      <c r="K8535">
        <v>3</v>
      </c>
      <c r="L8535" t="s">
        <v>28</v>
      </c>
      <c r="M8535" t="s">
        <v>246</v>
      </c>
      <c r="N8535" t="s">
        <v>176</v>
      </c>
      <c r="O8535" t="s">
        <v>22</v>
      </c>
      <c r="P8535" t="s">
        <v>23</v>
      </c>
      <c r="Q8535" t="s">
        <v>41</v>
      </c>
    </row>
    <row r="8536" spans="1:17" x14ac:dyDescent="0.2">
      <c r="A8536" s="2">
        <v>38315</v>
      </c>
      <c r="B8536" t="s">
        <v>188</v>
      </c>
      <c r="C8536" t="s">
        <v>700</v>
      </c>
      <c r="D8536" t="s">
        <v>27</v>
      </c>
      <c r="E8536" t="s">
        <v>27</v>
      </c>
      <c r="F8536">
        <v>183</v>
      </c>
      <c r="G8536">
        <v>159</v>
      </c>
      <c r="H8536">
        <v>0</v>
      </c>
      <c r="I8536">
        <v>0</v>
      </c>
      <c r="J8536">
        <v>1</v>
      </c>
      <c r="K8536">
        <v>2</v>
      </c>
      <c r="L8536" t="s">
        <v>230</v>
      </c>
      <c r="M8536" t="s">
        <v>632</v>
      </c>
      <c r="N8536" t="s">
        <v>512</v>
      </c>
      <c r="O8536" t="s">
        <v>122</v>
      </c>
      <c r="P8536" t="s">
        <v>23</v>
      </c>
      <c r="Q8536" t="s">
        <v>41</v>
      </c>
    </row>
    <row r="8537" spans="1:17" x14ac:dyDescent="0.2">
      <c r="A8537" s="2">
        <v>38315</v>
      </c>
      <c r="B8537" t="s">
        <v>222</v>
      </c>
      <c r="C8537" t="s">
        <v>232</v>
      </c>
      <c r="D8537" t="s">
        <v>27</v>
      </c>
      <c r="E8537" t="s">
        <v>19</v>
      </c>
      <c r="F8537">
        <v>145</v>
      </c>
      <c r="G8537">
        <v>149</v>
      </c>
      <c r="H8537">
        <v>0</v>
      </c>
      <c r="I8537">
        <v>0</v>
      </c>
      <c r="J8537">
        <v>2</v>
      </c>
      <c r="K8537">
        <v>2</v>
      </c>
      <c r="L8537" t="s">
        <v>230</v>
      </c>
      <c r="M8537" t="s">
        <v>853</v>
      </c>
      <c r="N8537" t="s">
        <v>282</v>
      </c>
      <c r="O8537" t="s">
        <v>122</v>
      </c>
      <c r="P8537" t="s">
        <v>23</v>
      </c>
      <c r="Q8537" t="s">
        <v>30</v>
      </c>
    </row>
    <row r="8538" spans="1:17" x14ac:dyDescent="0.2">
      <c r="A8538" s="2">
        <v>38315</v>
      </c>
      <c r="B8538" t="s">
        <v>263</v>
      </c>
      <c r="C8538" t="s">
        <v>892</v>
      </c>
      <c r="D8538" t="s">
        <v>27</v>
      </c>
      <c r="E8538" t="s">
        <v>27</v>
      </c>
      <c r="F8538">
        <v>98</v>
      </c>
      <c r="G8538">
        <v>199</v>
      </c>
      <c r="H8538">
        <v>0</v>
      </c>
      <c r="I8538">
        <v>0</v>
      </c>
      <c r="J8538">
        <v>11</v>
      </c>
      <c r="K8538">
        <v>0</v>
      </c>
      <c r="L8538" t="s">
        <v>230</v>
      </c>
      <c r="M8538" t="s">
        <v>412</v>
      </c>
      <c r="N8538" t="s">
        <v>185</v>
      </c>
      <c r="O8538" t="s">
        <v>122</v>
      </c>
      <c r="P8538" t="s">
        <v>23</v>
      </c>
      <c r="Q8538" t="s">
        <v>24</v>
      </c>
    </row>
    <row r="8539" spans="1:17" x14ac:dyDescent="0.2">
      <c r="A8539" s="2">
        <v>38315</v>
      </c>
      <c r="B8539" t="s">
        <v>282</v>
      </c>
      <c r="C8539" t="s">
        <v>229</v>
      </c>
      <c r="D8539" t="s">
        <v>19</v>
      </c>
      <c r="E8539" t="s">
        <v>27</v>
      </c>
      <c r="F8539">
        <v>64</v>
      </c>
      <c r="G8539">
        <v>202</v>
      </c>
      <c r="H8539">
        <v>0</v>
      </c>
      <c r="I8539">
        <v>0</v>
      </c>
      <c r="J8539">
        <v>5</v>
      </c>
      <c r="K8539">
        <v>0</v>
      </c>
      <c r="L8539" t="s">
        <v>230</v>
      </c>
      <c r="M8539" t="s">
        <v>853</v>
      </c>
      <c r="N8539" t="s">
        <v>282</v>
      </c>
      <c r="O8539" t="s">
        <v>22</v>
      </c>
      <c r="P8539" t="s">
        <v>23</v>
      </c>
      <c r="Q8539" t="s">
        <v>24</v>
      </c>
    </row>
    <row r="8540" spans="1:17" x14ac:dyDescent="0.2">
      <c r="A8540" s="2">
        <v>38317</v>
      </c>
      <c r="B8540" t="s">
        <v>775</v>
      </c>
      <c r="C8540" t="s">
        <v>188</v>
      </c>
      <c r="D8540" t="s">
        <v>27</v>
      </c>
      <c r="E8540" t="s">
        <v>27</v>
      </c>
      <c r="F8540">
        <v>175</v>
      </c>
      <c r="G8540">
        <v>183</v>
      </c>
      <c r="H8540">
        <v>0</v>
      </c>
      <c r="I8540">
        <v>0</v>
      </c>
      <c r="J8540">
        <v>0</v>
      </c>
      <c r="K8540">
        <v>1</v>
      </c>
      <c r="L8540" t="s">
        <v>230</v>
      </c>
      <c r="M8540" t="s">
        <v>632</v>
      </c>
      <c r="N8540" t="s">
        <v>512</v>
      </c>
      <c r="O8540" t="s">
        <v>122</v>
      </c>
      <c r="P8540" t="s">
        <v>23</v>
      </c>
      <c r="Q8540" t="s">
        <v>41</v>
      </c>
    </row>
    <row r="8541" spans="1:17" x14ac:dyDescent="0.2">
      <c r="A8541" s="2">
        <v>38317</v>
      </c>
      <c r="B8541" t="s">
        <v>185</v>
      </c>
      <c r="C8541" t="s">
        <v>892</v>
      </c>
      <c r="D8541" t="s">
        <v>27</v>
      </c>
      <c r="E8541" t="s">
        <v>27</v>
      </c>
      <c r="F8541">
        <v>53</v>
      </c>
      <c r="G8541">
        <v>199</v>
      </c>
      <c r="H8541">
        <v>0</v>
      </c>
      <c r="I8541">
        <v>0</v>
      </c>
      <c r="J8541">
        <v>11</v>
      </c>
      <c r="K8541">
        <v>1</v>
      </c>
      <c r="L8541" t="s">
        <v>230</v>
      </c>
      <c r="M8541" t="s">
        <v>510</v>
      </c>
      <c r="N8541" t="s">
        <v>185</v>
      </c>
      <c r="O8541" t="s">
        <v>22</v>
      </c>
      <c r="P8541" t="s">
        <v>23</v>
      </c>
      <c r="Q8541" t="s">
        <v>24</v>
      </c>
    </row>
    <row r="8542" spans="1:17" x14ac:dyDescent="0.2">
      <c r="A8542" s="2">
        <v>38317</v>
      </c>
      <c r="B8542" t="s">
        <v>229</v>
      </c>
      <c r="C8542" t="s">
        <v>232</v>
      </c>
      <c r="D8542" t="s">
        <v>27</v>
      </c>
      <c r="E8542" t="s">
        <v>19</v>
      </c>
      <c r="F8542">
        <v>202</v>
      </c>
      <c r="G8542">
        <v>149</v>
      </c>
      <c r="H8542">
        <v>0</v>
      </c>
      <c r="I8542">
        <v>0</v>
      </c>
      <c r="J8542">
        <v>1</v>
      </c>
      <c r="K8542">
        <v>1</v>
      </c>
      <c r="L8542" t="s">
        <v>230</v>
      </c>
      <c r="M8542" t="s">
        <v>281</v>
      </c>
      <c r="N8542" t="s">
        <v>282</v>
      </c>
      <c r="O8542" t="s">
        <v>122</v>
      </c>
      <c r="P8542" t="s">
        <v>23</v>
      </c>
      <c r="Q8542" t="s">
        <v>30</v>
      </c>
    </row>
    <row r="8543" spans="1:17" x14ac:dyDescent="0.2">
      <c r="A8543" s="2">
        <v>38317</v>
      </c>
      <c r="B8543" t="s">
        <v>282</v>
      </c>
      <c r="C8543" t="s">
        <v>222</v>
      </c>
      <c r="D8543" t="s">
        <v>19</v>
      </c>
      <c r="E8543" t="s">
        <v>27</v>
      </c>
      <c r="F8543">
        <v>64</v>
      </c>
      <c r="G8543">
        <v>145</v>
      </c>
      <c r="H8543">
        <v>0</v>
      </c>
      <c r="I8543">
        <v>0</v>
      </c>
      <c r="J8543">
        <v>2</v>
      </c>
      <c r="K8543">
        <v>0</v>
      </c>
      <c r="L8543" t="s">
        <v>230</v>
      </c>
      <c r="M8543" t="s">
        <v>281</v>
      </c>
      <c r="N8543" t="s">
        <v>282</v>
      </c>
      <c r="O8543" t="s">
        <v>22</v>
      </c>
      <c r="P8543" t="s">
        <v>23</v>
      </c>
      <c r="Q8543" t="s">
        <v>24</v>
      </c>
    </row>
    <row r="8544" spans="1:17" x14ac:dyDescent="0.2">
      <c r="A8544" s="2">
        <v>38318</v>
      </c>
      <c r="B8544" t="s">
        <v>176</v>
      </c>
      <c r="C8544" t="s">
        <v>301</v>
      </c>
      <c r="D8544" t="s">
        <v>115</v>
      </c>
      <c r="E8544" t="s">
        <v>115</v>
      </c>
      <c r="F8544">
        <v>88</v>
      </c>
      <c r="G8544">
        <v>60</v>
      </c>
      <c r="H8544">
        <v>0</v>
      </c>
      <c r="I8544">
        <v>0</v>
      </c>
      <c r="J8544">
        <v>0</v>
      </c>
      <c r="K8544">
        <v>1</v>
      </c>
      <c r="L8544" t="s">
        <v>28</v>
      </c>
      <c r="M8544" t="s">
        <v>300</v>
      </c>
      <c r="N8544" t="s">
        <v>176</v>
      </c>
      <c r="O8544" t="s">
        <v>22</v>
      </c>
      <c r="P8544" t="s">
        <v>23</v>
      </c>
      <c r="Q8544" t="s">
        <v>41</v>
      </c>
    </row>
    <row r="8545" spans="1:17" x14ac:dyDescent="0.2">
      <c r="A8545" s="2">
        <v>38319</v>
      </c>
      <c r="B8545" t="s">
        <v>700</v>
      </c>
      <c r="C8545" t="s">
        <v>775</v>
      </c>
      <c r="D8545" t="s">
        <v>27</v>
      </c>
      <c r="E8545" t="s">
        <v>27</v>
      </c>
      <c r="F8545">
        <v>159</v>
      </c>
      <c r="G8545">
        <v>175</v>
      </c>
      <c r="H8545">
        <v>0</v>
      </c>
      <c r="I8545">
        <v>0</v>
      </c>
      <c r="J8545">
        <v>0</v>
      </c>
      <c r="K8545">
        <v>2</v>
      </c>
      <c r="L8545" t="s">
        <v>230</v>
      </c>
      <c r="M8545" t="s">
        <v>632</v>
      </c>
      <c r="N8545" t="s">
        <v>512</v>
      </c>
      <c r="O8545" t="s">
        <v>122</v>
      </c>
      <c r="P8545" t="s">
        <v>23</v>
      </c>
      <c r="Q8545" t="s">
        <v>41</v>
      </c>
    </row>
    <row r="8546" spans="1:17" x14ac:dyDescent="0.2">
      <c r="A8546" s="2">
        <v>38319</v>
      </c>
      <c r="B8546" t="s">
        <v>222</v>
      </c>
      <c r="C8546" t="s">
        <v>229</v>
      </c>
      <c r="D8546" t="s">
        <v>27</v>
      </c>
      <c r="E8546" t="s">
        <v>27</v>
      </c>
      <c r="F8546">
        <v>145</v>
      </c>
      <c r="G8546">
        <v>202</v>
      </c>
      <c r="H8546">
        <v>0</v>
      </c>
      <c r="I8546">
        <v>0</v>
      </c>
      <c r="J8546">
        <v>5</v>
      </c>
      <c r="K8546">
        <v>2</v>
      </c>
      <c r="L8546" t="s">
        <v>230</v>
      </c>
      <c r="M8546" t="s">
        <v>610</v>
      </c>
      <c r="N8546" t="s">
        <v>282</v>
      </c>
      <c r="O8546" t="s">
        <v>122</v>
      </c>
      <c r="P8546" t="s">
        <v>23</v>
      </c>
      <c r="Q8546" t="s">
        <v>24</v>
      </c>
    </row>
    <row r="8547" spans="1:17" x14ac:dyDescent="0.2">
      <c r="A8547" s="2">
        <v>38319</v>
      </c>
      <c r="B8547" t="s">
        <v>185</v>
      </c>
      <c r="C8547" t="s">
        <v>263</v>
      </c>
      <c r="D8547" t="s">
        <v>27</v>
      </c>
      <c r="E8547" t="s">
        <v>27</v>
      </c>
      <c r="F8547">
        <v>53</v>
      </c>
      <c r="G8547">
        <v>98</v>
      </c>
      <c r="H8547">
        <v>0</v>
      </c>
      <c r="I8547">
        <v>0</v>
      </c>
      <c r="J8547">
        <v>3</v>
      </c>
      <c r="K8547">
        <v>1</v>
      </c>
      <c r="L8547" t="s">
        <v>230</v>
      </c>
      <c r="M8547" t="s">
        <v>412</v>
      </c>
      <c r="N8547" t="s">
        <v>185</v>
      </c>
      <c r="O8547" t="s">
        <v>22</v>
      </c>
      <c r="P8547" t="s">
        <v>23</v>
      </c>
      <c r="Q8547" t="s">
        <v>24</v>
      </c>
    </row>
    <row r="8548" spans="1:17" x14ac:dyDescent="0.2">
      <c r="A8548" s="2">
        <v>38319</v>
      </c>
      <c r="B8548" t="s">
        <v>443</v>
      </c>
      <c r="C8548" t="s">
        <v>213</v>
      </c>
      <c r="D8548" t="s">
        <v>115</v>
      </c>
      <c r="E8548" t="s">
        <v>115</v>
      </c>
      <c r="F8548">
        <v>118</v>
      </c>
      <c r="G8548">
        <v>153</v>
      </c>
      <c r="H8548">
        <v>0</v>
      </c>
      <c r="I8548">
        <v>0</v>
      </c>
      <c r="J8548">
        <v>1</v>
      </c>
      <c r="K8548">
        <v>0</v>
      </c>
      <c r="L8548" t="s">
        <v>28</v>
      </c>
      <c r="M8548" t="s">
        <v>443</v>
      </c>
      <c r="N8548" t="s">
        <v>443</v>
      </c>
      <c r="O8548" t="s">
        <v>22</v>
      </c>
      <c r="P8548" t="s">
        <v>23</v>
      </c>
      <c r="Q8548" t="s">
        <v>24</v>
      </c>
    </row>
    <row r="8549" spans="1:17" x14ac:dyDescent="0.2">
      <c r="A8549" s="2">
        <v>38319</v>
      </c>
      <c r="B8549" t="s">
        <v>282</v>
      </c>
      <c r="C8549" t="s">
        <v>232</v>
      </c>
      <c r="D8549" t="s">
        <v>19</v>
      </c>
      <c r="E8549" t="s">
        <v>19</v>
      </c>
      <c r="F8549">
        <v>64</v>
      </c>
      <c r="G8549">
        <v>149</v>
      </c>
      <c r="H8549">
        <v>0</v>
      </c>
      <c r="I8549">
        <v>0</v>
      </c>
      <c r="J8549">
        <v>1</v>
      </c>
      <c r="K8549">
        <v>0</v>
      </c>
      <c r="L8549" t="s">
        <v>230</v>
      </c>
      <c r="M8549" t="s">
        <v>610</v>
      </c>
      <c r="N8549" t="s">
        <v>282</v>
      </c>
      <c r="O8549" t="s">
        <v>22</v>
      </c>
      <c r="P8549" t="s">
        <v>23</v>
      </c>
      <c r="Q8549" t="s">
        <v>24</v>
      </c>
    </row>
    <row r="8550" spans="1:17" x14ac:dyDescent="0.2">
      <c r="A8550" s="2">
        <v>38320</v>
      </c>
      <c r="B8550" t="s">
        <v>183</v>
      </c>
      <c r="C8550" t="s">
        <v>87</v>
      </c>
      <c r="D8550" t="s">
        <v>36</v>
      </c>
      <c r="E8550" t="s">
        <v>50</v>
      </c>
      <c r="F8550">
        <v>32</v>
      </c>
      <c r="G8550">
        <v>37</v>
      </c>
      <c r="H8550">
        <v>0</v>
      </c>
      <c r="I8550">
        <v>0</v>
      </c>
      <c r="J8550">
        <v>1</v>
      </c>
      <c r="K8550">
        <v>1</v>
      </c>
      <c r="L8550" t="s">
        <v>28</v>
      </c>
      <c r="M8550" t="s">
        <v>266</v>
      </c>
      <c r="N8550" t="s">
        <v>183</v>
      </c>
      <c r="O8550" t="s">
        <v>22</v>
      </c>
      <c r="P8550" t="s">
        <v>23</v>
      </c>
      <c r="Q8550" t="s">
        <v>30</v>
      </c>
    </row>
    <row r="8551" spans="1:17" x14ac:dyDescent="0.2">
      <c r="A8551" s="2">
        <v>38321</v>
      </c>
      <c r="B8551" t="s">
        <v>94</v>
      </c>
      <c r="C8551" t="s">
        <v>244</v>
      </c>
      <c r="D8551" t="s">
        <v>50</v>
      </c>
      <c r="E8551" t="s">
        <v>50</v>
      </c>
      <c r="F8551">
        <v>74</v>
      </c>
      <c r="G8551">
        <v>55</v>
      </c>
      <c r="H8551">
        <v>0</v>
      </c>
      <c r="I8551">
        <v>0</v>
      </c>
      <c r="J8551">
        <v>0</v>
      </c>
      <c r="K8551">
        <v>1</v>
      </c>
      <c r="L8551" t="s">
        <v>447</v>
      </c>
      <c r="M8551" t="s">
        <v>226</v>
      </c>
      <c r="N8551" t="s">
        <v>114</v>
      </c>
      <c r="O8551" t="s">
        <v>122</v>
      </c>
      <c r="P8551" t="s">
        <v>23</v>
      </c>
      <c r="Q8551" t="s">
        <v>41</v>
      </c>
    </row>
    <row r="8552" spans="1:17" x14ac:dyDescent="0.2">
      <c r="A8552" s="2">
        <v>38321</v>
      </c>
      <c r="B8552" t="s">
        <v>443</v>
      </c>
      <c r="C8552" t="s">
        <v>254</v>
      </c>
      <c r="D8552" t="s">
        <v>115</v>
      </c>
      <c r="E8552" t="s">
        <v>115</v>
      </c>
      <c r="F8552">
        <v>118</v>
      </c>
      <c r="G8552">
        <v>139</v>
      </c>
      <c r="H8552">
        <v>0</v>
      </c>
      <c r="I8552">
        <v>0</v>
      </c>
      <c r="J8552">
        <v>0</v>
      </c>
      <c r="K8552">
        <v>0</v>
      </c>
      <c r="L8552" t="s">
        <v>28</v>
      </c>
      <c r="M8552" t="s">
        <v>443</v>
      </c>
      <c r="N8552" t="s">
        <v>443</v>
      </c>
      <c r="O8552" t="s">
        <v>22</v>
      </c>
      <c r="P8552" t="s">
        <v>59</v>
      </c>
      <c r="Q8552" t="s">
        <v>41</v>
      </c>
    </row>
    <row r="8553" spans="1:17" x14ac:dyDescent="0.2">
      <c r="A8553" s="2">
        <v>38321</v>
      </c>
      <c r="B8553" t="s">
        <v>114</v>
      </c>
      <c r="C8553" t="s">
        <v>81</v>
      </c>
      <c r="D8553" t="s">
        <v>115</v>
      </c>
      <c r="E8553" t="s">
        <v>50</v>
      </c>
      <c r="F8553">
        <v>72</v>
      </c>
      <c r="G8553">
        <v>76</v>
      </c>
      <c r="H8553">
        <v>0</v>
      </c>
      <c r="I8553">
        <v>0</v>
      </c>
      <c r="J8553">
        <v>0</v>
      </c>
      <c r="K8553">
        <v>0</v>
      </c>
      <c r="L8553" t="s">
        <v>447</v>
      </c>
      <c r="M8553" t="s">
        <v>226</v>
      </c>
      <c r="N8553" t="s">
        <v>114</v>
      </c>
      <c r="O8553" t="s">
        <v>22</v>
      </c>
      <c r="P8553" t="s">
        <v>59</v>
      </c>
      <c r="Q8553" t="s">
        <v>24</v>
      </c>
    </row>
    <row r="8554" spans="1:17" x14ac:dyDescent="0.2">
      <c r="A8554" s="2">
        <v>38322</v>
      </c>
      <c r="B8554" t="s">
        <v>402</v>
      </c>
      <c r="C8554" t="s">
        <v>70</v>
      </c>
      <c r="D8554" t="s">
        <v>115</v>
      </c>
      <c r="E8554" t="s">
        <v>50</v>
      </c>
      <c r="F8554">
        <v>48</v>
      </c>
      <c r="G8554">
        <v>43</v>
      </c>
      <c r="H8554">
        <v>0</v>
      </c>
      <c r="I8554">
        <v>0</v>
      </c>
      <c r="J8554">
        <v>1</v>
      </c>
      <c r="K8554">
        <v>2</v>
      </c>
      <c r="L8554" t="s">
        <v>1022</v>
      </c>
      <c r="M8554" t="s">
        <v>1002</v>
      </c>
      <c r="N8554" t="s">
        <v>402</v>
      </c>
      <c r="O8554" t="s">
        <v>22</v>
      </c>
      <c r="P8554" t="s">
        <v>23</v>
      </c>
      <c r="Q8554" t="s">
        <v>41</v>
      </c>
    </row>
    <row r="8555" spans="1:17" x14ac:dyDescent="0.2">
      <c r="A8555" s="2">
        <v>38322</v>
      </c>
      <c r="B8555" t="s">
        <v>101</v>
      </c>
      <c r="C8555" t="s">
        <v>239</v>
      </c>
      <c r="D8555" t="s">
        <v>50</v>
      </c>
      <c r="E8555" t="s">
        <v>115</v>
      </c>
      <c r="F8555">
        <v>67</v>
      </c>
      <c r="G8555">
        <v>55</v>
      </c>
      <c r="H8555">
        <v>0</v>
      </c>
      <c r="I8555">
        <v>0</v>
      </c>
      <c r="J8555">
        <v>2</v>
      </c>
      <c r="K8555">
        <v>3</v>
      </c>
      <c r="L8555" t="s">
        <v>1022</v>
      </c>
      <c r="M8555" t="s">
        <v>1002</v>
      </c>
      <c r="N8555" t="s">
        <v>402</v>
      </c>
      <c r="O8555" t="s">
        <v>122</v>
      </c>
      <c r="P8555" t="s">
        <v>23</v>
      </c>
      <c r="Q8555" t="s">
        <v>41</v>
      </c>
    </row>
    <row r="8556" spans="1:17" x14ac:dyDescent="0.2">
      <c r="A8556" s="2">
        <v>38322</v>
      </c>
      <c r="B8556" t="s">
        <v>166</v>
      </c>
      <c r="C8556" t="s">
        <v>464</v>
      </c>
      <c r="D8556" t="s">
        <v>115</v>
      </c>
      <c r="E8556" t="s">
        <v>115</v>
      </c>
      <c r="F8556">
        <v>65</v>
      </c>
      <c r="G8556">
        <v>109</v>
      </c>
      <c r="H8556">
        <v>0</v>
      </c>
      <c r="I8556">
        <v>0</v>
      </c>
      <c r="J8556">
        <v>4</v>
      </c>
      <c r="K8556">
        <v>1</v>
      </c>
      <c r="L8556" t="s">
        <v>28</v>
      </c>
      <c r="M8556" t="s">
        <v>165</v>
      </c>
      <c r="N8556" t="s">
        <v>166</v>
      </c>
      <c r="O8556" t="s">
        <v>22</v>
      </c>
      <c r="P8556" t="s">
        <v>23</v>
      </c>
      <c r="Q8556" t="s">
        <v>24</v>
      </c>
    </row>
    <row r="8557" spans="1:17" x14ac:dyDescent="0.2">
      <c r="A8557" s="2">
        <v>38323</v>
      </c>
      <c r="B8557" t="s">
        <v>254</v>
      </c>
      <c r="C8557" t="s">
        <v>213</v>
      </c>
      <c r="D8557" t="s">
        <v>115</v>
      </c>
      <c r="E8557" t="s">
        <v>115</v>
      </c>
      <c r="F8557">
        <v>139</v>
      </c>
      <c r="G8557">
        <v>153</v>
      </c>
      <c r="H8557">
        <v>0</v>
      </c>
      <c r="I8557">
        <v>0</v>
      </c>
      <c r="J8557">
        <v>2</v>
      </c>
      <c r="K8557">
        <v>2</v>
      </c>
      <c r="L8557" t="s">
        <v>28</v>
      </c>
      <c r="M8557" t="s">
        <v>443</v>
      </c>
      <c r="N8557" t="s">
        <v>443</v>
      </c>
      <c r="O8557" t="s">
        <v>122</v>
      </c>
      <c r="P8557" t="s">
        <v>23</v>
      </c>
      <c r="Q8557" t="s">
        <v>30</v>
      </c>
    </row>
    <row r="8558" spans="1:17" x14ac:dyDescent="0.2">
      <c r="A8558" s="2">
        <v>38323</v>
      </c>
      <c r="B8558" t="s">
        <v>94</v>
      </c>
      <c r="C8558" t="s">
        <v>81</v>
      </c>
      <c r="D8558" t="s">
        <v>50</v>
      </c>
      <c r="E8558" t="s">
        <v>50</v>
      </c>
      <c r="F8558">
        <v>74</v>
      </c>
      <c r="G8558">
        <v>76</v>
      </c>
      <c r="H8558">
        <v>0</v>
      </c>
      <c r="I8558">
        <v>0</v>
      </c>
      <c r="J8558">
        <v>5</v>
      </c>
      <c r="K8558">
        <v>0</v>
      </c>
      <c r="L8558" t="s">
        <v>447</v>
      </c>
      <c r="M8558" t="s">
        <v>226</v>
      </c>
      <c r="N8558" t="s">
        <v>114</v>
      </c>
      <c r="O8558" t="s">
        <v>122</v>
      </c>
      <c r="P8558" t="s">
        <v>23</v>
      </c>
      <c r="Q8558" t="s">
        <v>24</v>
      </c>
    </row>
    <row r="8559" spans="1:17" x14ac:dyDescent="0.2">
      <c r="A8559" s="2">
        <v>38323</v>
      </c>
      <c r="B8559" t="s">
        <v>114</v>
      </c>
      <c r="C8559" t="s">
        <v>244</v>
      </c>
      <c r="D8559" t="s">
        <v>115</v>
      </c>
      <c r="E8559" t="s">
        <v>50</v>
      </c>
      <c r="F8559">
        <v>72</v>
      </c>
      <c r="G8559">
        <v>55</v>
      </c>
      <c r="H8559">
        <v>0</v>
      </c>
      <c r="I8559">
        <v>0</v>
      </c>
      <c r="J8559">
        <v>1</v>
      </c>
      <c r="K8559">
        <v>1</v>
      </c>
      <c r="L8559" t="s">
        <v>447</v>
      </c>
      <c r="M8559" t="s">
        <v>226</v>
      </c>
      <c r="N8559" t="s">
        <v>114</v>
      </c>
      <c r="O8559" t="s">
        <v>22</v>
      </c>
      <c r="P8559" t="s">
        <v>59</v>
      </c>
      <c r="Q8559" t="s">
        <v>41</v>
      </c>
    </row>
    <row r="8560" spans="1:17" x14ac:dyDescent="0.2">
      <c r="A8560" s="2">
        <v>38324</v>
      </c>
      <c r="B8560" t="s">
        <v>402</v>
      </c>
      <c r="C8560" t="s">
        <v>101</v>
      </c>
      <c r="D8560" t="s">
        <v>115</v>
      </c>
      <c r="E8560" t="s">
        <v>50</v>
      </c>
      <c r="F8560">
        <v>48</v>
      </c>
      <c r="G8560">
        <v>67</v>
      </c>
      <c r="H8560">
        <v>0</v>
      </c>
      <c r="I8560">
        <v>0</v>
      </c>
      <c r="J8560">
        <v>2</v>
      </c>
      <c r="K8560">
        <v>2</v>
      </c>
      <c r="L8560" t="s">
        <v>1022</v>
      </c>
      <c r="M8560" t="s">
        <v>1002</v>
      </c>
      <c r="N8560" t="s">
        <v>402</v>
      </c>
      <c r="O8560" t="s">
        <v>22</v>
      </c>
      <c r="P8560" t="s">
        <v>59</v>
      </c>
      <c r="Q8560" t="s">
        <v>24</v>
      </c>
    </row>
    <row r="8561" spans="1:17" x14ac:dyDescent="0.2">
      <c r="A8561" s="2">
        <v>38324</v>
      </c>
      <c r="B8561" t="s">
        <v>70</v>
      </c>
      <c r="C8561" t="s">
        <v>239</v>
      </c>
      <c r="D8561" t="s">
        <v>50</v>
      </c>
      <c r="E8561" t="s">
        <v>115</v>
      </c>
      <c r="F8561">
        <v>43</v>
      </c>
      <c r="G8561">
        <v>55</v>
      </c>
      <c r="H8561">
        <v>0</v>
      </c>
      <c r="I8561">
        <v>0</v>
      </c>
      <c r="J8561">
        <v>0</v>
      </c>
      <c r="K8561">
        <v>0</v>
      </c>
      <c r="L8561" t="s">
        <v>1022</v>
      </c>
      <c r="M8561" t="s">
        <v>1002</v>
      </c>
      <c r="N8561" t="s">
        <v>402</v>
      </c>
      <c r="O8561" t="s">
        <v>122</v>
      </c>
      <c r="P8561" t="s">
        <v>59</v>
      </c>
      <c r="Q8561" t="s">
        <v>41</v>
      </c>
    </row>
    <row r="8562" spans="1:17" x14ac:dyDescent="0.2">
      <c r="A8562" s="2">
        <v>38324</v>
      </c>
      <c r="B8562" t="s">
        <v>164</v>
      </c>
      <c r="C8562" t="s">
        <v>389</v>
      </c>
      <c r="D8562" t="s">
        <v>115</v>
      </c>
      <c r="E8562" t="s">
        <v>115</v>
      </c>
      <c r="F8562">
        <v>45</v>
      </c>
      <c r="G8562">
        <v>131</v>
      </c>
      <c r="H8562">
        <v>0</v>
      </c>
      <c r="I8562">
        <v>0</v>
      </c>
      <c r="J8562">
        <v>3</v>
      </c>
      <c r="K8562">
        <v>1</v>
      </c>
      <c r="L8562" t="s">
        <v>28</v>
      </c>
      <c r="M8562" t="s">
        <v>246</v>
      </c>
      <c r="N8562" t="s">
        <v>176</v>
      </c>
      <c r="O8562" t="s">
        <v>122</v>
      </c>
      <c r="P8562" t="s">
        <v>23</v>
      </c>
      <c r="Q8562" t="s">
        <v>24</v>
      </c>
    </row>
    <row r="8563" spans="1:17" x14ac:dyDescent="0.2">
      <c r="A8563" s="2">
        <v>38324</v>
      </c>
      <c r="B8563" t="s">
        <v>176</v>
      </c>
      <c r="C8563" t="s">
        <v>301</v>
      </c>
      <c r="D8563" t="s">
        <v>115</v>
      </c>
      <c r="E8563" t="s">
        <v>115</v>
      </c>
      <c r="F8563">
        <v>88</v>
      </c>
      <c r="G8563">
        <v>60</v>
      </c>
      <c r="H8563">
        <v>0</v>
      </c>
      <c r="I8563">
        <v>0</v>
      </c>
      <c r="J8563">
        <v>1</v>
      </c>
      <c r="K8563">
        <v>1</v>
      </c>
      <c r="L8563" t="s">
        <v>28</v>
      </c>
      <c r="M8563" t="s">
        <v>246</v>
      </c>
      <c r="N8563" t="s">
        <v>176</v>
      </c>
      <c r="O8563" t="s">
        <v>22</v>
      </c>
      <c r="P8563" t="s">
        <v>23</v>
      </c>
      <c r="Q8563" t="s">
        <v>30</v>
      </c>
    </row>
    <row r="8564" spans="1:17" x14ac:dyDescent="0.2">
      <c r="A8564" s="2">
        <v>38326</v>
      </c>
      <c r="B8564" t="s">
        <v>166</v>
      </c>
      <c r="C8564" t="s">
        <v>389</v>
      </c>
      <c r="D8564" t="s">
        <v>115</v>
      </c>
      <c r="E8564" t="s">
        <v>115</v>
      </c>
      <c r="F8564">
        <v>65</v>
      </c>
      <c r="G8564">
        <v>131</v>
      </c>
      <c r="H8564">
        <v>0</v>
      </c>
      <c r="I8564">
        <v>0</v>
      </c>
      <c r="J8564">
        <v>3</v>
      </c>
      <c r="K8564">
        <v>0</v>
      </c>
      <c r="L8564" t="s">
        <v>28</v>
      </c>
      <c r="M8564" t="s">
        <v>165</v>
      </c>
      <c r="N8564" t="s">
        <v>166</v>
      </c>
      <c r="O8564" t="s">
        <v>22</v>
      </c>
      <c r="P8564" t="s">
        <v>23</v>
      </c>
      <c r="Q8564" t="s">
        <v>24</v>
      </c>
    </row>
    <row r="8565" spans="1:17" x14ac:dyDescent="0.2">
      <c r="A8565" s="2">
        <v>38327</v>
      </c>
      <c r="B8565" t="s">
        <v>301</v>
      </c>
      <c r="C8565" t="s">
        <v>602</v>
      </c>
      <c r="D8565" t="s">
        <v>115</v>
      </c>
      <c r="E8565" t="s">
        <v>115</v>
      </c>
      <c r="F8565">
        <v>60</v>
      </c>
      <c r="G8565">
        <v>133</v>
      </c>
      <c r="H8565">
        <v>0</v>
      </c>
      <c r="I8565">
        <v>0</v>
      </c>
      <c r="J8565">
        <v>3</v>
      </c>
      <c r="K8565">
        <v>0</v>
      </c>
      <c r="L8565" t="s">
        <v>28</v>
      </c>
      <c r="M8565" t="s">
        <v>302</v>
      </c>
      <c r="N8565" t="s">
        <v>301</v>
      </c>
      <c r="O8565" t="s">
        <v>22</v>
      </c>
      <c r="P8565" t="s">
        <v>23</v>
      </c>
      <c r="Q8565" t="s">
        <v>24</v>
      </c>
    </row>
    <row r="8566" spans="1:17" x14ac:dyDescent="0.2">
      <c r="A8566" s="2">
        <v>38328</v>
      </c>
      <c r="B8566" t="s">
        <v>649</v>
      </c>
      <c r="C8566" t="s">
        <v>363</v>
      </c>
      <c r="D8566" t="s">
        <v>115</v>
      </c>
      <c r="E8566" t="s">
        <v>115</v>
      </c>
      <c r="F8566">
        <v>166</v>
      </c>
      <c r="G8566">
        <v>99</v>
      </c>
      <c r="H8566">
        <v>0</v>
      </c>
      <c r="I8566">
        <v>0</v>
      </c>
      <c r="J8566">
        <v>0</v>
      </c>
      <c r="K8566">
        <v>6</v>
      </c>
      <c r="L8566" t="s">
        <v>647</v>
      </c>
      <c r="M8566" t="s">
        <v>426</v>
      </c>
      <c r="N8566" t="s">
        <v>425</v>
      </c>
      <c r="O8566" t="s">
        <v>122</v>
      </c>
      <c r="P8566" t="s">
        <v>23</v>
      </c>
      <c r="Q8566" t="s">
        <v>41</v>
      </c>
    </row>
    <row r="8567" spans="1:17" x14ac:dyDescent="0.2">
      <c r="A8567" s="2">
        <v>38328</v>
      </c>
      <c r="B8567" t="s">
        <v>425</v>
      </c>
      <c r="C8567" t="s">
        <v>443</v>
      </c>
      <c r="D8567" t="s">
        <v>115</v>
      </c>
      <c r="E8567" t="s">
        <v>115</v>
      </c>
      <c r="F8567">
        <v>109</v>
      </c>
      <c r="G8567">
        <v>118</v>
      </c>
      <c r="H8567">
        <v>0</v>
      </c>
      <c r="I8567">
        <v>0</v>
      </c>
      <c r="J8567">
        <v>1</v>
      </c>
      <c r="K8567">
        <v>1</v>
      </c>
      <c r="L8567" t="s">
        <v>647</v>
      </c>
      <c r="M8567" t="s">
        <v>426</v>
      </c>
      <c r="N8567" t="s">
        <v>425</v>
      </c>
      <c r="O8567" t="s">
        <v>22</v>
      </c>
      <c r="P8567" t="s">
        <v>23</v>
      </c>
      <c r="Q8567" t="s">
        <v>30</v>
      </c>
    </row>
    <row r="8568" spans="1:17" x14ac:dyDescent="0.2">
      <c r="A8568" s="2">
        <v>38329</v>
      </c>
      <c r="B8568" t="s">
        <v>572</v>
      </c>
      <c r="C8568" t="s">
        <v>213</v>
      </c>
      <c r="D8568" t="s">
        <v>115</v>
      </c>
      <c r="E8568" t="s">
        <v>115</v>
      </c>
      <c r="F8568">
        <v>193</v>
      </c>
      <c r="G8568">
        <v>153</v>
      </c>
      <c r="H8568">
        <v>0</v>
      </c>
      <c r="I8568">
        <v>0</v>
      </c>
      <c r="J8568">
        <v>0</v>
      </c>
      <c r="K8568">
        <v>1</v>
      </c>
      <c r="L8568" t="s">
        <v>647</v>
      </c>
      <c r="M8568" t="s">
        <v>392</v>
      </c>
      <c r="N8568" t="s">
        <v>391</v>
      </c>
      <c r="O8568" t="s">
        <v>122</v>
      </c>
      <c r="P8568" t="s">
        <v>23</v>
      </c>
      <c r="Q8568" t="s">
        <v>41</v>
      </c>
    </row>
    <row r="8569" spans="1:17" x14ac:dyDescent="0.2">
      <c r="A8569" s="2">
        <v>38330</v>
      </c>
      <c r="B8569" t="s">
        <v>363</v>
      </c>
      <c r="C8569" t="s">
        <v>443</v>
      </c>
      <c r="D8569" t="s">
        <v>115</v>
      </c>
      <c r="E8569" t="s">
        <v>115</v>
      </c>
      <c r="F8569">
        <v>99</v>
      </c>
      <c r="G8569">
        <v>118</v>
      </c>
      <c r="H8569">
        <v>0</v>
      </c>
      <c r="I8569">
        <v>0</v>
      </c>
      <c r="J8569">
        <v>0</v>
      </c>
      <c r="K8569">
        <v>0</v>
      </c>
      <c r="L8569" t="s">
        <v>647</v>
      </c>
      <c r="M8569" t="s">
        <v>426</v>
      </c>
      <c r="N8569" t="s">
        <v>425</v>
      </c>
      <c r="O8569" t="s">
        <v>122</v>
      </c>
      <c r="P8569" t="s">
        <v>23</v>
      </c>
      <c r="Q8569" t="s">
        <v>30</v>
      </c>
    </row>
    <row r="8570" spans="1:17" x14ac:dyDescent="0.2">
      <c r="A8570" s="2">
        <v>38330</v>
      </c>
      <c r="B8570" t="s">
        <v>425</v>
      </c>
      <c r="C8570" t="s">
        <v>648</v>
      </c>
      <c r="D8570" t="s">
        <v>115</v>
      </c>
      <c r="E8570" t="s">
        <v>115</v>
      </c>
      <c r="F8570">
        <v>109</v>
      </c>
      <c r="G8570">
        <v>185</v>
      </c>
      <c r="H8570">
        <v>0</v>
      </c>
      <c r="I8570">
        <v>0</v>
      </c>
      <c r="J8570">
        <v>9</v>
      </c>
      <c r="K8570">
        <v>1</v>
      </c>
      <c r="L8570" t="s">
        <v>647</v>
      </c>
      <c r="M8570" t="s">
        <v>426</v>
      </c>
      <c r="N8570" t="s">
        <v>425</v>
      </c>
      <c r="O8570" t="s">
        <v>22</v>
      </c>
      <c r="P8570" t="s">
        <v>23</v>
      </c>
      <c r="Q8570" t="s">
        <v>24</v>
      </c>
    </row>
    <row r="8571" spans="1:17" x14ac:dyDescent="0.2">
      <c r="A8571" s="2">
        <v>38331</v>
      </c>
      <c r="B8571" t="s">
        <v>164</v>
      </c>
      <c r="C8571" t="s">
        <v>239</v>
      </c>
      <c r="D8571" t="s">
        <v>115</v>
      </c>
      <c r="E8571" t="s">
        <v>115</v>
      </c>
      <c r="F8571">
        <v>45</v>
      </c>
      <c r="G8571">
        <v>55</v>
      </c>
      <c r="H8571">
        <v>0</v>
      </c>
      <c r="I8571">
        <v>0</v>
      </c>
      <c r="J8571">
        <v>1</v>
      </c>
      <c r="K8571">
        <v>3</v>
      </c>
      <c r="L8571" t="s">
        <v>401</v>
      </c>
      <c r="M8571" t="s">
        <v>165</v>
      </c>
      <c r="N8571" t="s">
        <v>166</v>
      </c>
      <c r="O8571" t="s">
        <v>122</v>
      </c>
      <c r="P8571" t="s">
        <v>23</v>
      </c>
      <c r="Q8571" t="s">
        <v>41</v>
      </c>
    </row>
    <row r="8572" spans="1:17" x14ac:dyDescent="0.2">
      <c r="A8572" s="2">
        <v>38331</v>
      </c>
      <c r="B8572" t="s">
        <v>391</v>
      </c>
      <c r="C8572" t="s">
        <v>572</v>
      </c>
      <c r="D8572" t="s">
        <v>115</v>
      </c>
      <c r="E8572" t="s">
        <v>115</v>
      </c>
      <c r="F8572">
        <v>120</v>
      </c>
      <c r="G8572">
        <v>193</v>
      </c>
      <c r="H8572">
        <v>0</v>
      </c>
      <c r="I8572">
        <v>0</v>
      </c>
      <c r="J8572">
        <v>4</v>
      </c>
      <c r="K8572">
        <v>1</v>
      </c>
      <c r="L8572" t="s">
        <v>647</v>
      </c>
      <c r="M8572" t="s">
        <v>392</v>
      </c>
      <c r="N8572" t="s">
        <v>391</v>
      </c>
      <c r="O8572" t="s">
        <v>22</v>
      </c>
      <c r="P8572" t="s">
        <v>23</v>
      </c>
      <c r="Q8572" t="s">
        <v>24</v>
      </c>
    </row>
    <row r="8573" spans="1:17" x14ac:dyDescent="0.2">
      <c r="A8573" s="2">
        <v>38331</v>
      </c>
      <c r="B8573" t="s">
        <v>166</v>
      </c>
      <c r="C8573" t="s">
        <v>176</v>
      </c>
      <c r="D8573" t="s">
        <v>115</v>
      </c>
      <c r="E8573" t="s">
        <v>115</v>
      </c>
      <c r="F8573">
        <v>65</v>
      </c>
      <c r="G8573">
        <v>88</v>
      </c>
      <c r="H8573">
        <v>0</v>
      </c>
      <c r="I8573">
        <v>0</v>
      </c>
      <c r="J8573">
        <v>2</v>
      </c>
      <c r="K8573">
        <v>2</v>
      </c>
      <c r="L8573" t="s">
        <v>401</v>
      </c>
      <c r="M8573" t="s">
        <v>165</v>
      </c>
      <c r="N8573" t="s">
        <v>166</v>
      </c>
      <c r="O8573" t="s">
        <v>22</v>
      </c>
      <c r="P8573" t="s">
        <v>23</v>
      </c>
      <c r="Q8573" t="s">
        <v>30</v>
      </c>
    </row>
    <row r="8574" spans="1:17" x14ac:dyDescent="0.2">
      <c r="A8574" s="2">
        <v>38331</v>
      </c>
      <c r="B8574" t="s">
        <v>114</v>
      </c>
      <c r="C8574" t="s">
        <v>213</v>
      </c>
      <c r="D8574" t="s">
        <v>115</v>
      </c>
      <c r="E8574" t="s">
        <v>115</v>
      </c>
      <c r="F8574">
        <v>72</v>
      </c>
      <c r="G8574">
        <v>153</v>
      </c>
      <c r="H8574">
        <v>0</v>
      </c>
      <c r="I8574">
        <v>0</v>
      </c>
      <c r="J8574">
        <v>1</v>
      </c>
      <c r="K8574">
        <v>1</v>
      </c>
      <c r="L8574" t="s">
        <v>647</v>
      </c>
      <c r="M8574" t="s">
        <v>392</v>
      </c>
      <c r="N8574" t="s">
        <v>391</v>
      </c>
      <c r="O8574" t="s">
        <v>122</v>
      </c>
      <c r="P8574" t="s">
        <v>23</v>
      </c>
      <c r="Q8574" t="s">
        <v>30</v>
      </c>
    </row>
    <row r="8575" spans="1:17" x14ac:dyDescent="0.2">
      <c r="A8575" s="2">
        <v>38332</v>
      </c>
      <c r="B8575" t="s">
        <v>402</v>
      </c>
      <c r="C8575" t="s">
        <v>389</v>
      </c>
      <c r="D8575" t="s">
        <v>115</v>
      </c>
      <c r="E8575" t="s">
        <v>115</v>
      </c>
      <c r="F8575">
        <v>48</v>
      </c>
      <c r="G8575">
        <v>131</v>
      </c>
      <c r="H8575">
        <v>0</v>
      </c>
      <c r="I8575">
        <v>0</v>
      </c>
      <c r="J8575">
        <v>1</v>
      </c>
      <c r="K8575">
        <v>1</v>
      </c>
      <c r="L8575" t="s">
        <v>401</v>
      </c>
      <c r="M8575" t="s">
        <v>1158</v>
      </c>
      <c r="N8575" t="s">
        <v>166</v>
      </c>
      <c r="O8575" t="s">
        <v>122</v>
      </c>
      <c r="P8575" t="s">
        <v>23</v>
      </c>
      <c r="Q8575" t="s">
        <v>30</v>
      </c>
    </row>
    <row r="8576" spans="1:17" x14ac:dyDescent="0.2">
      <c r="A8576" s="2">
        <v>38332</v>
      </c>
      <c r="B8576" t="s">
        <v>374</v>
      </c>
      <c r="C8576" t="s">
        <v>172</v>
      </c>
      <c r="D8576" t="s">
        <v>36</v>
      </c>
      <c r="E8576" t="s">
        <v>36</v>
      </c>
      <c r="F8576">
        <v>148</v>
      </c>
      <c r="G8576">
        <v>158</v>
      </c>
      <c r="H8576">
        <v>0</v>
      </c>
      <c r="I8576">
        <v>0</v>
      </c>
      <c r="J8576">
        <v>2</v>
      </c>
      <c r="K8576">
        <v>1</v>
      </c>
      <c r="L8576" t="s">
        <v>418</v>
      </c>
      <c r="M8576" t="s">
        <v>375</v>
      </c>
      <c r="N8576" t="s">
        <v>374</v>
      </c>
      <c r="O8576" t="s">
        <v>22</v>
      </c>
      <c r="P8576" t="s">
        <v>23</v>
      </c>
      <c r="Q8576" t="s">
        <v>24</v>
      </c>
    </row>
    <row r="8577" spans="1:17" x14ac:dyDescent="0.2">
      <c r="A8577" s="2">
        <v>38332</v>
      </c>
      <c r="B8577" t="s">
        <v>649</v>
      </c>
      <c r="C8577" t="s">
        <v>648</v>
      </c>
      <c r="D8577" t="s">
        <v>115</v>
      </c>
      <c r="E8577" t="s">
        <v>115</v>
      </c>
      <c r="F8577">
        <v>166</v>
      </c>
      <c r="G8577">
        <v>185</v>
      </c>
      <c r="H8577">
        <v>0</v>
      </c>
      <c r="I8577">
        <v>0</v>
      </c>
      <c r="J8577">
        <v>2</v>
      </c>
      <c r="K8577">
        <v>1</v>
      </c>
      <c r="L8577" t="s">
        <v>647</v>
      </c>
      <c r="M8577" t="s">
        <v>811</v>
      </c>
      <c r="N8577" t="s">
        <v>425</v>
      </c>
      <c r="O8577" t="s">
        <v>122</v>
      </c>
      <c r="P8577" t="s">
        <v>23</v>
      </c>
      <c r="Q8577" t="s">
        <v>24</v>
      </c>
    </row>
    <row r="8578" spans="1:17" x14ac:dyDescent="0.2">
      <c r="A8578" s="2">
        <v>38332</v>
      </c>
      <c r="B8578" t="s">
        <v>113</v>
      </c>
      <c r="C8578" t="s">
        <v>301</v>
      </c>
      <c r="D8578" t="s">
        <v>115</v>
      </c>
      <c r="E8578" t="s">
        <v>115</v>
      </c>
      <c r="F8578">
        <v>30</v>
      </c>
      <c r="G8578">
        <v>60</v>
      </c>
      <c r="H8578">
        <v>0</v>
      </c>
      <c r="I8578">
        <v>0</v>
      </c>
      <c r="J8578">
        <v>1</v>
      </c>
      <c r="K8578">
        <v>2</v>
      </c>
      <c r="L8578" t="s">
        <v>401</v>
      </c>
      <c r="M8578" t="s">
        <v>1158</v>
      </c>
      <c r="N8578" t="s">
        <v>166</v>
      </c>
      <c r="O8578" t="s">
        <v>122</v>
      </c>
      <c r="P8578" t="s">
        <v>23</v>
      </c>
      <c r="Q8578" t="s">
        <v>41</v>
      </c>
    </row>
    <row r="8579" spans="1:17" x14ac:dyDescent="0.2">
      <c r="A8579" s="2">
        <v>38332</v>
      </c>
      <c r="B8579" t="s">
        <v>425</v>
      </c>
      <c r="C8579" t="s">
        <v>363</v>
      </c>
      <c r="D8579" t="s">
        <v>115</v>
      </c>
      <c r="E8579" t="s">
        <v>115</v>
      </c>
      <c r="F8579">
        <v>109</v>
      </c>
      <c r="G8579">
        <v>99</v>
      </c>
      <c r="H8579">
        <v>0</v>
      </c>
      <c r="I8579">
        <v>0</v>
      </c>
      <c r="J8579">
        <v>0</v>
      </c>
      <c r="K8579">
        <v>3</v>
      </c>
      <c r="L8579" t="s">
        <v>647</v>
      </c>
      <c r="M8579" t="s">
        <v>811</v>
      </c>
      <c r="N8579" t="s">
        <v>425</v>
      </c>
      <c r="O8579" t="s">
        <v>22</v>
      </c>
      <c r="P8579" t="s">
        <v>23</v>
      </c>
      <c r="Q8579" t="s">
        <v>41</v>
      </c>
    </row>
    <row r="8580" spans="1:17" x14ac:dyDescent="0.2">
      <c r="A8580" s="2">
        <v>38333</v>
      </c>
      <c r="B8580" t="s">
        <v>775</v>
      </c>
      <c r="C8580" t="s">
        <v>282</v>
      </c>
      <c r="D8580" t="s">
        <v>27</v>
      </c>
      <c r="E8580" t="s">
        <v>19</v>
      </c>
      <c r="F8580">
        <v>175</v>
      </c>
      <c r="G8580">
        <v>64</v>
      </c>
      <c r="H8580">
        <v>0</v>
      </c>
      <c r="I8580">
        <v>0</v>
      </c>
      <c r="J8580">
        <v>0</v>
      </c>
      <c r="K8580">
        <v>4</v>
      </c>
      <c r="L8580" t="s">
        <v>230</v>
      </c>
      <c r="M8580" t="s">
        <v>825</v>
      </c>
      <c r="N8580" t="s">
        <v>775</v>
      </c>
      <c r="O8580" t="s">
        <v>22</v>
      </c>
      <c r="P8580" t="s">
        <v>23</v>
      </c>
      <c r="Q8580" t="s">
        <v>41</v>
      </c>
    </row>
    <row r="8581" spans="1:17" x14ac:dyDescent="0.2">
      <c r="A8581" s="2">
        <v>38333</v>
      </c>
      <c r="B8581" t="s">
        <v>263</v>
      </c>
      <c r="C8581" t="s">
        <v>453</v>
      </c>
      <c r="D8581" t="s">
        <v>27</v>
      </c>
      <c r="E8581" t="s">
        <v>27</v>
      </c>
      <c r="F8581">
        <v>98</v>
      </c>
      <c r="G8581">
        <v>115</v>
      </c>
      <c r="H8581">
        <v>0</v>
      </c>
      <c r="I8581">
        <v>0</v>
      </c>
      <c r="J8581">
        <v>1</v>
      </c>
      <c r="K8581">
        <v>0</v>
      </c>
      <c r="L8581" t="s">
        <v>230</v>
      </c>
      <c r="M8581" t="s">
        <v>833</v>
      </c>
      <c r="N8581" t="s">
        <v>77</v>
      </c>
      <c r="O8581" t="s">
        <v>122</v>
      </c>
      <c r="P8581" t="s">
        <v>23</v>
      </c>
      <c r="Q8581" t="s">
        <v>24</v>
      </c>
    </row>
    <row r="8582" spans="1:17" x14ac:dyDescent="0.2">
      <c r="A8582" s="2">
        <v>38333</v>
      </c>
      <c r="B8582" t="s">
        <v>207</v>
      </c>
      <c r="C8582" t="s">
        <v>380</v>
      </c>
      <c r="D8582" t="s">
        <v>36</v>
      </c>
      <c r="E8582" t="s">
        <v>36</v>
      </c>
      <c r="F8582">
        <v>85</v>
      </c>
      <c r="G8582">
        <v>113</v>
      </c>
      <c r="H8582">
        <v>0</v>
      </c>
      <c r="I8582">
        <v>0</v>
      </c>
      <c r="J8582">
        <v>2</v>
      </c>
      <c r="K8582">
        <v>2</v>
      </c>
      <c r="L8582" t="s">
        <v>418</v>
      </c>
      <c r="M8582" t="s">
        <v>375</v>
      </c>
      <c r="N8582" t="s">
        <v>374</v>
      </c>
      <c r="O8582" t="s">
        <v>122</v>
      </c>
      <c r="P8582" t="s">
        <v>23</v>
      </c>
      <c r="Q8582" t="s">
        <v>30</v>
      </c>
    </row>
    <row r="8583" spans="1:17" x14ac:dyDescent="0.2">
      <c r="A8583" s="2">
        <v>38333</v>
      </c>
      <c r="B8583" t="s">
        <v>391</v>
      </c>
      <c r="C8583" t="s">
        <v>213</v>
      </c>
      <c r="D8583" t="s">
        <v>115</v>
      </c>
      <c r="E8583" t="s">
        <v>115</v>
      </c>
      <c r="F8583">
        <v>120</v>
      </c>
      <c r="G8583">
        <v>153</v>
      </c>
      <c r="H8583">
        <v>0</v>
      </c>
      <c r="I8583">
        <v>0</v>
      </c>
      <c r="J8583">
        <v>0</v>
      </c>
      <c r="K8583">
        <v>1</v>
      </c>
      <c r="L8583" t="s">
        <v>647</v>
      </c>
      <c r="M8583" t="s">
        <v>392</v>
      </c>
      <c r="N8583" t="s">
        <v>391</v>
      </c>
      <c r="O8583" t="s">
        <v>22</v>
      </c>
      <c r="P8583" t="s">
        <v>23</v>
      </c>
      <c r="Q8583" t="s">
        <v>41</v>
      </c>
    </row>
    <row r="8584" spans="1:17" x14ac:dyDescent="0.2">
      <c r="A8584" s="2">
        <v>38333</v>
      </c>
      <c r="B8584" t="s">
        <v>456</v>
      </c>
      <c r="C8584" t="s">
        <v>185</v>
      </c>
      <c r="D8584" t="s">
        <v>27</v>
      </c>
      <c r="E8584" t="s">
        <v>27</v>
      </c>
      <c r="F8584">
        <v>122</v>
      </c>
      <c r="G8584">
        <v>53</v>
      </c>
      <c r="H8584">
        <v>0</v>
      </c>
      <c r="I8584">
        <v>0</v>
      </c>
      <c r="J8584">
        <v>1</v>
      </c>
      <c r="K8584">
        <v>1</v>
      </c>
      <c r="L8584" t="s">
        <v>230</v>
      </c>
      <c r="M8584" t="s">
        <v>881</v>
      </c>
      <c r="N8584" t="s">
        <v>456</v>
      </c>
      <c r="O8584" t="s">
        <v>22</v>
      </c>
      <c r="P8584" t="s">
        <v>23</v>
      </c>
      <c r="Q8584" t="s">
        <v>30</v>
      </c>
    </row>
    <row r="8585" spans="1:17" x14ac:dyDescent="0.2">
      <c r="A8585" s="2">
        <v>38333</v>
      </c>
      <c r="B8585" t="s">
        <v>208</v>
      </c>
      <c r="C8585" t="s">
        <v>556</v>
      </c>
      <c r="D8585" t="s">
        <v>36</v>
      </c>
      <c r="E8585" t="s">
        <v>36</v>
      </c>
      <c r="F8585">
        <v>106</v>
      </c>
      <c r="G8585">
        <v>192</v>
      </c>
      <c r="H8585">
        <v>0</v>
      </c>
      <c r="I8585">
        <v>0</v>
      </c>
      <c r="J8585">
        <v>2</v>
      </c>
      <c r="K8585">
        <v>0</v>
      </c>
      <c r="L8585" t="s">
        <v>418</v>
      </c>
      <c r="M8585" t="s">
        <v>375</v>
      </c>
      <c r="N8585" t="s">
        <v>374</v>
      </c>
      <c r="O8585" t="s">
        <v>122</v>
      </c>
      <c r="P8585" t="s">
        <v>23</v>
      </c>
      <c r="Q8585" t="s">
        <v>24</v>
      </c>
    </row>
    <row r="8586" spans="1:17" x14ac:dyDescent="0.2">
      <c r="A8586" s="2">
        <v>38334</v>
      </c>
      <c r="B8586" t="s">
        <v>172</v>
      </c>
      <c r="C8586" t="s">
        <v>617</v>
      </c>
      <c r="D8586" t="s">
        <v>36</v>
      </c>
      <c r="E8586" t="s">
        <v>36</v>
      </c>
      <c r="F8586">
        <v>158</v>
      </c>
      <c r="G8586">
        <v>97</v>
      </c>
      <c r="H8586">
        <v>0</v>
      </c>
      <c r="I8586">
        <v>0</v>
      </c>
      <c r="J8586">
        <v>3</v>
      </c>
      <c r="K8586">
        <v>1</v>
      </c>
      <c r="L8586" t="s">
        <v>418</v>
      </c>
      <c r="M8586" t="s">
        <v>375</v>
      </c>
      <c r="N8586" t="s">
        <v>374</v>
      </c>
      <c r="O8586" t="s">
        <v>122</v>
      </c>
      <c r="P8586" t="s">
        <v>23</v>
      </c>
      <c r="Q8586" t="s">
        <v>24</v>
      </c>
    </row>
    <row r="8587" spans="1:17" x14ac:dyDescent="0.2">
      <c r="A8587" s="2">
        <v>38334</v>
      </c>
      <c r="B8587" t="s">
        <v>363</v>
      </c>
      <c r="C8587" t="s">
        <v>648</v>
      </c>
      <c r="D8587" t="s">
        <v>115</v>
      </c>
      <c r="E8587" t="s">
        <v>115</v>
      </c>
      <c r="F8587">
        <v>99</v>
      </c>
      <c r="G8587">
        <v>185</v>
      </c>
      <c r="H8587">
        <v>0</v>
      </c>
      <c r="I8587">
        <v>0</v>
      </c>
      <c r="J8587">
        <v>8</v>
      </c>
      <c r="K8587">
        <v>0</v>
      </c>
      <c r="L8587" t="s">
        <v>647</v>
      </c>
      <c r="M8587" t="s">
        <v>811</v>
      </c>
      <c r="N8587" t="s">
        <v>425</v>
      </c>
      <c r="O8587" t="s">
        <v>122</v>
      </c>
      <c r="P8587" t="s">
        <v>23</v>
      </c>
      <c r="Q8587" t="s">
        <v>24</v>
      </c>
    </row>
    <row r="8588" spans="1:17" x14ac:dyDescent="0.2">
      <c r="A8588" s="2">
        <v>38334</v>
      </c>
      <c r="B8588" t="s">
        <v>239</v>
      </c>
      <c r="C8588" t="s">
        <v>176</v>
      </c>
      <c r="D8588" t="s">
        <v>115</v>
      </c>
      <c r="E8588" t="s">
        <v>115</v>
      </c>
      <c r="F8588">
        <v>55</v>
      </c>
      <c r="G8588">
        <v>88</v>
      </c>
      <c r="H8588">
        <v>0</v>
      </c>
      <c r="I8588">
        <v>0</v>
      </c>
      <c r="J8588">
        <v>2</v>
      </c>
      <c r="K8588">
        <v>1</v>
      </c>
      <c r="L8588" t="s">
        <v>401</v>
      </c>
      <c r="M8588" t="s">
        <v>165</v>
      </c>
      <c r="N8588" t="s">
        <v>166</v>
      </c>
      <c r="O8588" t="s">
        <v>122</v>
      </c>
      <c r="P8588" t="s">
        <v>23</v>
      </c>
      <c r="Q8588" t="s">
        <v>24</v>
      </c>
    </row>
    <row r="8589" spans="1:17" x14ac:dyDescent="0.2">
      <c r="A8589" s="2">
        <v>38334</v>
      </c>
      <c r="B8589" t="s">
        <v>166</v>
      </c>
      <c r="C8589" t="s">
        <v>164</v>
      </c>
      <c r="D8589" t="s">
        <v>115</v>
      </c>
      <c r="E8589" t="s">
        <v>115</v>
      </c>
      <c r="F8589">
        <v>65</v>
      </c>
      <c r="G8589">
        <v>45</v>
      </c>
      <c r="H8589">
        <v>0</v>
      </c>
      <c r="I8589">
        <v>0</v>
      </c>
      <c r="J8589">
        <v>3</v>
      </c>
      <c r="K8589">
        <v>3</v>
      </c>
      <c r="L8589" t="s">
        <v>401</v>
      </c>
      <c r="M8589" t="s">
        <v>165</v>
      </c>
      <c r="N8589" t="s">
        <v>166</v>
      </c>
      <c r="O8589" t="s">
        <v>22</v>
      </c>
      <c r="P8589" t="s">
        <v>23</v>
      </c>
      <c r="Q8589" t="s">
        <v>30</v>
      </c>
    </row>
    <row r="8590" spans="1:17" x14ac:dyDescent="0.2">
      <c r="A8590" s="2">
        <v>38334</v>
      </c>
      <c r="B8590" t="s">
        <v>443</v>
      </c>
      <c r="C8590" t="s">
        <v>649</v>
      </c>
      <c r="D8590" t="s">
        <v>115</v>
      </c>
      <c r="E8590" t="s">
        <v>115</v>
      </c>
      <c r="F8590">
        <v>118</v>
      </c>
      <c r="G8590">
        <v>166</v>
      </c>
      <c r="H8590">
        <v>0</v>
      </c>
      <c r="I8590">
        <v>0</v>
      </c>
      <c r="J8590">
        <v>6</v>
      </c>
      <c r="K8590">
        <v>2</v>
      </c>
      <c r="L8590" t="s">
        <v>647</v>
      </c>
      <c r="M8590" t="s">
        <v>811</v>
      </c>
      <c r="N8590" t="s">
        <v>425</v>
      </c>
      <c r="O8590" t="s">
        <v>122</v>
      </c>
      <c r="P8590" t="s">
        <v>23</v>
      </c>
      <c r="Q8590" t="s">
        <v>24</v>
      </c>
    </row>
    <row r="8591" spans="1:17" x14ac:dyDescent="0.2">
      <c r="A8591" s="2">
        <v>38335</v>
      </c>
      <c r="B8591" t="s">
        <v>301</v>
      </c>
      <c r="C8591" t="s">
        <v>402</v>
      </c>
      <c r="D8591" t="s">
        <v>115</v>
      </c>
      <c r="E8591" t="s">
        <v>115</v>
      </c>
      <c r="F8591">
        <v>60</v>
      </c>
      <c r="G8591">
        <v>48</v>
      </c>
      <c r="H8591">
        <v>0</v>
      </c>
      <c r="I8591">
        <v>0</v>
      </c>
      <c r="J8591">
        <v>1</v>
      </c>
      <c r="K8591">
        <v>1</v>
      </c>
      <c r="L8591" t="s">
        <v>401</v>
      </c>
      <c r="M8591" t="s">
        <v>1158</v>
      </c>
      <c r="N8591" t="s">
        <v>166</v>
      </c>
      <c r="O8591" t="s">
        <v>122</v>
      </c>
      <c r="P8591" t="s">
        <v>23</v>
      </c>
      <c r="Q8591" t="s">
        <v>30</v>
      </c>
    </row>
    <row r="8592" spans="1:17" x14ac:dyDescent="0.2">
      <c r="A8592" s="2">
        <v>38335</v>
      </c>
      <c r="B8592" t="s">
        <v>391</v>
      </c>
      <c r="C8592" t="s">
        <v>114</v>
      </c>
      <c r="D8592" t="s">
        <v>115</v>
      </c>
      <c r="E8592" t="s">
        <v>115</v>
      </c>
      <c r="F8592">
        <v>120</v>
      </c>
      <c r="G8592">
        <v>72</v>
      </c>
      <c r="H8592">
        <v>0</v>
      </c>
      <c r="I8592">
        <v>0</v>
      </c>
      <c r="J8592">
        <v>2</v>
      </c>
      <c r="K8592">
        <v>1</v>
      </c>
      <c r="L8592" t="s">
        <v>647</v>
      </c>
      <c r="M8592" t="s">
        <v>392</v>
      </c>
      <c r="N8592" t="s">
        <v>391</v>
      </c>
      <c r="O8592" t="s">
        <v>22</v>
      </c>
      <c r="P8592" t="s">
        <v>23</v>
      </c>
      <c r="Q8592" t="s">
        <v>24</v>
      </c>
    </row>
    <row r="8593" spans="1:17" x14ac:dyDescent="0.2">
      <c r="A8593" s="2">
        <v>38335</v>
      </c>
      <c r="B8593" t="s">
        <v>113</v>
      </c>
      <c r="C8593" t="s">
        <v>389</v>
      </c>
      <c r="D8593" t="s">
        <v>115</v>
      </c>
      <c r="E8593" t="s">
        <v>115</v>
      </c>
      <c r="F8593">
        <v>30</v>
      </c>
      <c r="G8593">
        <v>131</v>
      </c>
      <c r="H8593">
        <v>0</v>
      </c>
      <c r="I8593">
        <v>0</v>
      </c>
      <c r="J8593">
        <v>2</v>
      </c>
      <c r="K8593">
        <v>0</v>
      </c>
      <c r="L8593" t="s">
        <v>401</v>
      </c>
      <c r="M8593" t="s">
        <v>1158</v>
      </c>
      <c r="N8593" t="s">
        <v>166</v>
      </c>
      <c r="O8593" t="s">
        <v>122</v>
      </c>
      <c r="P8593" t="s">
        <v>23</v>
      </c>
      <c r="Q8593" t="s">
        <v>24</v>
      </c>
    </row>
    <row r="8594" spans="1:17" x14ac:dyDescent="0.2">
      <c r="A8594" s="2">
        <v>38335</v>
      </c>
      <c r="B8594" t="s">
        <v>556</v>
      </c>
      <c r="C8594" t="s">
        <v>207</v>
      </c>
      <c r="D8594" t="s">
        <v>36</v>
      </c>
      <c r="E8594" t="s">
        <v>36</v>
      </c>
      <c r="F8594">
        <v>192</v>
      </c>
      <c r="G8594">
        <v>85</v>
      </c>
      <c r="H8594">
        <v>0</v>
      </c>
      <c r="I8594">
        <v>0</v>
      </c>
      <c r="J8594">
        <v>0</v>
      </c>
      <c r="K8594">
        <v>1</v>
      </c>
      <c r="L8594" t="s">
        <v>418</v>
      </c>
      <c r="M8594" t="s">
        <v>375</v>
      </c>
      <c r="N8594" t="s">
        <v>374</v>
      </c>
      <c r="O8594" t="s">
        <v>122</v>
      </c>
      <c r="P8594" t="s">
        <v>23</v>
      </c>
      <c r="Q8594" t="s">
        <v>41</v>
      </c>
    </row>
    <row r="8595" spans="1:17" x14ac:dyDescent="0.2">
      <c r="A8595" s="2">
        <v>38335</v>
      </c>
      <c r="B8595" t="s">
        <v>380</v>
      </c>
      <c r="C8595" t="s">
        <v>208</v>
      </c>
      <c r="D8595" t="s">
        <v>36</v>
      </c>
      <c r="E8595" t="s">
        <v>36</v>
      </c>
      <c r="F8595">
        <v>113</v>
      </c>
      <c r="G8595">
        <v>106</v>
      </c>
      <c r="H8595">
        <v>0</v>
      </c>
      <c r="I8595">
        <v>0</v>
      </c>
      <c r="J8595">
        <v>2</v>
      </c>
      <c r="K8595">
        <v>1</v>
      </c>
      <c r="L8595" t="s">
        <v>418</v>
      </c>
      <c r="M8595" t="s">
        <v>375</v>
      </c>
      <c r="N8595" t="s">
        <v>374</v>
      </c>
      <c r="O8595" t="s">
        <v>122</v>
      </c>
      <c r="P8595" t="s">
        <v>23</v>
      </c>
      <c r="Q8595" t="s">
        <v>24</v>
      </c>
    </row>
    <row r="8596" spans="1:17" x14ac:dyDescent="0.2">
      <c r="A8596" s="2">
        <v>38336</v>
      </c>
      <c r="B8596" t="s">
        <v>648</v>
      </c>
      <c r="C8596" t="s">
        <v>443</v>
      </c>
      <c r="D8596" t="s">
        <v>115</v>
      </c>
      <c r="E8596" t="s">
        <v>115</v>
      </c>
      <c r="F8596">
        <v>185</v>
      </c>
      <c r="G8596">
        <v>118</v>
      </c>
      <c r="H8596">
        <v>0</v>
      </c>
      <c r="I8596">
        <v>0</v>
      </c>
      <c r="J8596">
        <v>0</v>
      </c>
      <c r="K8596">
        <v>3</v>
      </c>
      <c r="L8596" t="s">
        <v>647</v>
      </c>
      <c r="M8596" t="s">
        <v>1162</v>
      </c>
      <c r="N8596" t="s">
        <v>425</v>
      </c>
      <c r="O8596" t="s">
        <v>122</v>
      </c>
      <c r="P8596" t="s">
        <v>23</v>
      </c>
      <c r="Q8596" t="s">
        <v>41</v>
      </c>
    </row>
    <row r="8597" spans="1:17" x14ac:dyDescent="0.2">
      <c r="A8597" s="2">
        <v>38336</v>
      </c>
      <c r="B8597" t="s">
        <v>374</v>
      </c>
      <c r="C8597" t="s">
        <v>617</v>
      </c>
      <c r="D8597" t="s">
        <v>36</v>
      </c>
      <c r="E8597" t="s">
        <v>36</v>
      </c>
      <c r="F8597">
        <v>148</v>
      </c>
      <c r="G8597">
        <v>97</v>
      </c>
      <c r="H8597">
        <v>0</v>
      </c>
      <c r="I8597">
        <v>0</v>
      </c>
      <c r="J8597">
        <v>0</v>
      </c>
      <c r="K8597">
        <v>0</v>
      </c>
      <c r="L8597" t="s">
        <v>418</v>
      </c>
      <c r="M8597" t="s">
        <v>375</v>
      </c>
      <c r="N8597" t="s">
        <v>374</v>
      </c>
      <c r="O8597" t="s">
        <v>22</v>
      </c>
      <c r="P8597" t="s">
        <v>23</v>
      </c>
      <c r="Q8597" t="s">
        <v>30</v>
      </c>
    </row>
    <row r="8598" spans="1:17" x14ac:dyDescent="0.2">
      <c r="A8598" s="2">
        <v>38336</v>
      </c>
      <c r="B8598" t="s">
        <v>405</v>
      </c>
      <c r="C8598" t="s">
        <v>351</v>
      </c>
      <c r="D8598" t="s">
        <v>36</v>
      </c>
      <c r="E8598" t="s">
        <v>36</v>
      </c>
      <c r="F8598">
        <v>138</v>
      </c>
      <c r="G8598">
        <v>100</v>
      </c>
      <c r="H8598">
        <v>0</v>
      </c>
      <c r="I8598">
        <v>0</v>
      </c>
      <c r="J8598">
        <v>1</v>
      </c>
      <c r="K8598">
        <v>1</v>
      </c>
      <c r="L8598" t="s">
        <v>28</v>
      </c>
      <c r="M8598" t="s">
        <v>406</v>
      </c>
      <c r="N8598" t="s">
        <v>405</v>
      </c>
      <c r="O8598" t="s">
        <v>22</v>
      </c>
      <c r="P8598" t="s">
        <v>23</v>
      </c>
      <c r="Q8598" t="s">
        <v>30</v>
      </c>
    </row>
    <row r="8599" spans="1:17" x14ac:dyDescent="0.2">
      <c r="A8599" s="2">
        <v>38336</v>
      </c>
      <c r="B8599" t="s">
        <v>453</v>
      </c>
      <c r="C8599" t="s">
        <v>263</v>
      </c>
      <c r="D8599" t="s">
        <v>27</v>
      </c>
      <c r="E8599" t="s">
        <v>27</v>
      </c>
      <c r="F8599">
        <v>115</v>
      </c>
      <c r="G8599">
        <v>98</v>
      </c>
      <c r="H8599">
        <v>0</v>
      </c>
      <c r="I8599">
        <v>0</v>
      </c>
      <c r="J8599">
        <v>0</v>
      </c>
      <c r="K8599">
        <v>2</v>
      </c>
      <c r="L8599" t="s">
        <v>230</v>
      </c>
      <c r="M8599" t="s">
        <v>482</v>
      </c>
      <c r="N8599" t="s">
        <v>453</v>
      </c>
      <c r="O8599" t="s">
        <v>22</v>
      </c>
      <c r="P8599" t="s">
        <v>23</v>
      </c>
      <c r="Q8599" t="s">
        <v>41</v>
      </c>
    </row>
    <row r="8600" spans="1:17" x14ac:dyDescent="0.2">
      <c r="A8600" s="2">
        <v>38336</v>
      </c>
      <c r="B8600" t="s">
        <v>211</v>
      </c>
      <c r="C8600" t="s">
        <v>172</v>
      </c>
      <c r="D8600" t="s">
        <v>36</v>
      </c>
      <c r="E8600" t="s">
        <v>36</v>
      </c>
      <c r="F8600">
        <v>171</v>
      </c>
      <c r="G8600">
        <v>158</v>
      </c>
      <c r="H8600">
        <v>0</v>
      </c>
      <c r="I8600">
        <v>0</v>
      </c>
      <c r="J8600">
        <v>0</v>
      </c>
      <c r="K8600">
        <v>2</v>
      </c>
      <c r="L8600" t="s">
        <v>418</v>
      </c>
      <c r="M8600" t="s">
        <v>375</v>
      </c>
      <c r="N8600" t="s">
        <v>374</v>
      </c>
      <c r="O8600" t="s">
        <v>122</v>
      </c>
      <c r="P8600" t="s">
        <v>23</v>
      </c>
      <c r="Q8600" t="s">
        <v>41</v>
      </c>
    </row>
    <row r="8601" spans="1:17" x14ac:dyDescent="0.2">
      <c r="A8601" s="2">
        <v>38336</v>
      </c>
      <c r="B8601" t="s">
        <v>425</v>
      </c>
      <c r="C8601" t="s">
        <v>649</v>
      </c>
      <c r="D8601" t="s">
        <v>115</v>
      </c>
      <c r="E8601" t="s">
        <v>115</v>
      </c>
      <c r="F8601">
        <v>109</v>
      </c>
      <c r="G8601">
        <v>166</v>
      </c>
      <c r="H8601">
        <v>0</v>
      </c>
      <c r="I8601">
        <v>0</v>
      </c>
      <c r="J8601">
        <v>3</v>
      </c>
      <c r="K8601">
        <v>0</v>
      </c>
      <c r="L8601" t="s">
        <v>647</v>
      </c>
      <c r="M8601" t="s">
        <v>811</v>
      </c>
      <c r="N8601" t="s">
        <v>425</v>
      </c>
      <c r="O8601" t="s">
        <v>22</v>
      </c>
      <c r="P8601" t="s">
        <v>23</v>
      </c>
      <c r="Q8601" t="s">
        <v>24</v>
      </c>
    </row>
    <row r="8602" spans="1:17" x14ac:dyDescent="0.2">
      <c r="A8602" s="2">
        <v>38337</v>
      </c>
      <c r="B8602" t="s">
        <v>164</v>
      </c>
      <c r="C8602" t="s">
        <v>176</v>
      </c>
      <c r="D8602" t="s">
        <v>115</v>
      </c>
      <c r="E8602" t="s">
        <v>115</v>
      </c>
      <c r="F8602">
        <v>45</v>
      </c>
      <c r="G8602">
        <v>88</v>
      </c>
      <c r="H8602">
        <v>0</v>
      </c>
      <c r="I8602">
        <v>0</v>
      </c>
      <c r="J8602">
        <v>1</v>
      </c>
      <c r="K8602">
        <v>1</v>
      </c>
      <c r="L8602" t="s">
        <v>401</v>
      </c>
      <c r="M8602" t="s">
        <v>1158</v>
      </c>
      <c r="N8602" t="s">
        <v>166</v>
      </c>
      <c r="O8602" t="s">
        <v>122</v>
      </c>
      <c r="P8602" t="s">
        <v>23</v>
      </c>
      <c r="Q8602" t="s">
        <v>30</v>
      </c>
    </row>
    <row r="8603" spans="1:17" x14ac:dyDescent="0.2">
      <c r="A8603" s="2">
        <v>38337</v>
      </c>
      <c r="B8603" t="s">
        <v>143</v>
      </c>
      <c r="C8603" t="s">
        <v>129</v>
      </c>
      <c r="D8603" t="s">
        <v>115</v>
      </c>
      <c r="E8603" t="s">
        <v>50</v>
      </c>
      <c r="F8603">
        <v>17</v>
      </c>
      <c r="G8603">
        <v>16</v>
      </c>
      <c r="H8603">
        <v>0</v>
      </c>
      <c r="I8603">
        <v>0</v>
      </c>
      <c r="J8603">
        <v>0</v>
      </c>
      <c r="K8603">
        <v>3</v>
      </c>
      <c r="L8603" t="s">
        <v>28</v>
      </c>
      <c r="M8603" t="s">
        <v>773</v>
      </c>
      <c r="N8603" t="s">
        <v>143</v>
      </c>
      <c r="O8603" t="s">
        <v>22</v>
      </c>
      <c r="P8603" t="s">
        <v>23</v>
      </c>
      <c r="Q8603" t="s">
        <v>41</v>
      </c>
    </row>
    <row r="8604" spans="1:17" x14ac:dyDescent="0.2">
      <c r="A8604" s="2">
        <v>38337</v>
      </c>
      <c r="B8604" t="s">
        <v>166</v>
      </c>
      <c r="C8604" t="s">
        <v>239</v>
      </c>
      <c r="D8604" t="s">
        <v>115</v>
      </c>
      <c r="E8604" t="s">
        <v>115</v>
      </c>
      <c r="F8604">
        <v>65</v>
      </c>
      <c r="G8604">
        <v>55</v>
      </c>
      <c r="H8604">
        <v>0</v>
      </c>
      <c r="I8604">
        <v>0</v>
      </c>
      <c r="J8604">
        <v>2</v>
      </c>
      <c r="K8604">
        <v>1</v>
      </c>
      <c r="L8604" t="s">
        <v>401</v>
      </c>
      <c r="M8604" t="s">
        <v>165</v>
      </c>
      <c r="N8604" t="s">
        <v>166</v>
      </c>
      <c r="O8604" t="s">
        <v>22</v>
      </c>
      <c r="P8604" t="s">
        <v>23</v>
      </c>
      <c r="Q8604" t="s">
        <v>24</v>
      </c>
    </row>
    <row r="8605" spans="1:17" x14ac:dyDescent="0.2">
      <c r="A8605" s="2">
        <v>38337</v>
      </c>
      <c r="B8605" t="s">
        <v>114</v>
      </c>
      <c r="C8605" t="s">
        <v>572</v>
      </c>
      <c r="D8605" t="s">
        <v>115</v>
      </c>
      <c r="E8605" t="s">
        <v>115</v>
      </c>
      <c r="F8605">
        <v>72</v>
      </c>
      <c r="G8605">
        <v>193</v>
      </c>
      <c r="H8605">
        <v>0</v>
      </c>
      <c r="I8605">
        <v>0</v>
      </c>
      <c r="J8605">
        <v>3</v>
      </c>
      <c r="K8605">
        <v>1</v>
      </c>
      <c r="L8605" t="s">
        <v>647</v>
      </c>
      <c r="M8605" t="s">
        <v>392</v>
      </c>
      <c r="N8605" t="s">
        <v>391</v>
      </c>
      <c r="O8605" t="s">
        <v>122</v>
      </c>
      <c r="P8605" t="s">
        <v>23</v>
      </c>
      <c r="Q8605" t="s">
        <v>24</v>
      </c>
    </row>
    <row r="8606" spans="1:17" x14ac:dyDescent="0.2">
      <c r="A8606" s="2">
        <v>38338</v>
      </c>
      <c r="B8606" t="s">
        <v>402</v>
      </c>
      <c r="C8606" t="s">
        <v>113</v>
      </c>
      <c r="D8606" t="s">
        <v>115</v>
      </c>
      <c r="E8606" t="s">
        <v>115</v>
      </c>
      <c r="F8606">
        <v>48</v>
      </c>
      <c r="G8606">
        <v>30</v>
      </c>
      <c r="H8606">
        <v>0</v>
      </c>
      <c r="I8606">
        <v>0</v>
      </c>
      <c r="J8606">
        <v>3</v>
      </c>
      <c r="K8606">
        <v>0</v>
      </c>
      <c r="L8606" t="s">
        <v>401</v>
      </c>
      <c r="M8606" t="s">
        <v>1158</v>
      </c>
      <c r="N8606" t="s">
        <v>166</v>
      </c>
      <c r="O8606" t="s">
        <v>122</v>
      </c>
      <c r="P8606" t="s">
        <v>23</v>
      </c>
      <c r="Q8606" t="s">
        <v>24</v>
      </c>
    </row>
    <row r="8607" spans="1:17" x14ac:dyDescent="0.2">
      <c r="A8607" s="2">
        <v>38338</v>
      </c>
      <c r="B8607" t="s">
        <v>374</v>
      </c>
      <c r="C8607" t="s">
        <v>211</v>
      </c>
      <c r="D8607" t="s">
        <v>36</v>
      </c>
      <c r="E8607" t="s">
        <v>36</v>
      </c>
      <c r="F8607">
        <v>148</v>
      </c>
      <c r="G8607">
        <v>171</v>
      </c>
      <c r="H8607">
        <v>0</v>
      </c>
      <c r="I8607">
        <v>0</v>
      </c>
      <c r="J8607">
        <v>2</v>
      </c>
      <c r="K8607">
        <v>0</v>
      </c>
      <c r="L8607" t="s">
        <v>418</v>
      </c>
      <c r="M8607" t="s">
        <v>375</v>
      </c>
      <c r="N8607" t="s">
        <v>374</v>
      </c>
      <c r="O8607" t="s">
        <v>22</v>
      </c>
      <c r="P8607" t="s">
        <v>23</v>
      </c>
      <c r="Q8607" t="s">
        <v>24</v>
      </c>
    </row>
    <row r="8608" spans="1:17" x14ac:dyDescent="0.2">
      <c r="A8608" s="2">
        <v>38338</v>
      </c>
      <c r="B8608" t="s">
        <v>301</v>
      </c>
      <c r="C8608" t="s">
        <v>389</v>
      </c>
      <c r="D8608" t="s">
        <v>115</v>
      </c>
      <c r="E8608" t="s">
        <v>115</v>
      </c>
      <c r="F8608">
        <v>60</v>
      </c>
      <c r="G8608">
        <v>131</v>
      </c>
      <c r="H8608">
        <v>0</v>
      </c>
      <c r="I8608">
        <v>0</v>
      </c>
      <c r="J8608">
        <v>3</v>
      </c>
      <c r="K8608">
        <v>0</v>
      </c>
      <c r="L8608" t="s">
        <v>401</v>
      </c>
      <c r="M8608" t="s">
        <v>165</v>
      </c>
      <c r="N8608" t="s">
        <v>166</v>
      </c>
      <c r="O8608" t="s">
        <v>122</v>
      </c>
      <c r="P8608" t="s">
        <v>23</v>
      </c>
      <c r="Q8608" t="s">
        <v>24</v>
      </c>
    </row>
    <row r="8609" spans="1:17" x14ac:dyDescent="0.2">
      <c r="A8609" s="2">
        <v>38339</v>
      </c>
      <c r="B8609" t="s">
        <v>167</v>
      </c>
      <c r="C8609" t="s">
        <v>531</v>
      </c>
      <c r="D8609" t="s">
        <v>115</v>
      </c>
      <c r="E8609" t="s">
        <v>27</v>
      </c>
      <c r="F8609">
        <v>20</v>
      </c>
      <c r="G8609">
        <v>101</v>
      </c>
      <c r="H8609">
        <v>0</v>
      </c>
      <c r="I8609">
        <v>0</v>
      </c>
      <c r="J8609">
        <v>1</v>
      </c>
      <c r="K8609">
        <v>0</v>
      </c>
      <c r="L8609" t="s">
        <v>28</v>
      </c>
      <c r="M8609" t="s">
        <v>625</v>
      </c>
      <c r="N8609" t="s">
        <v>167</v>
      </c>
      <c r="O8609" t="s">
        <v>22</v>
      </c>
      <c r="P8609" t="s">
        <v>23</v>
      </c>
      <c r="Q8609" t="s">
        <v>24</v>
      </c>
    </row>
    <row r="8610" spans="1:17" x14ac:dyDescent="0.2">
      <c r="A8610" s="2">
        <v>38339</v>
      </c>
      <c r="B8610" t="s">
        <v>207</v>
      </c>
      <c r="C8610" t="s">
        <v>208</v>
      </c>
      <c r="D8610" t="s">
        <v>36</v>
      </c>
      <c r="E8610" t="s">
        <v>36</v>
      </c>
      <c r="F8610">
        <v>85</v>
      </c>
      <c r="G8610">
        <v>106</v>
      </c>
      <c r="H8610">
        <v>0</v>
      </c>
      <c r="I8610">
        <v>0</v>
      </c>
      <c r="J8610">
        <v>1</v>
      </c>
      <c r="K8610">
        <v>1</v>
      </c>
      <c r="L8610" t="s">
        <v>418</v>
      </c>
      <c r="M8610" t="s">
        <v>375</v>
      </c>
      <c r="N8610" t="s">
        <v>374</v>
      </c>
      <c r="O8610" t="s">
        <v>122</v>
      </c>
      <c r="P8610" t="s">
        <v>23</v>
      </c>
      <c r="Q8610" t="s">
        <v>30</v>
      </c>
    </row>
    <row r="8611" spans="1:17" x14ac:dyDescent="0.2">
      <c r="A8611" s="2">
        <v>38339</v>
      </c>
      <c r="B8611" t="s">
        <v>629</v>
      </c>
      <c r="C8611" t="s">
        <v>462</v>
      </c>
      <c r="D8611" t="s">
        <v>36</v>
      </c>
      <c r="E8611" t="s">
        <v>115</v>
      </c>
      <c r="F8611">
        <v>136</v>
      </c>
      <c r="G8611">
        <v>137</v>
      </c>
      <c r="H8611">
        <v>0</v>
      </c>
      <c r="I8611">
        <v>0</v>
      </c>
      <c r="J8611">
        <v>0</v>
      </c>
      <c r="K8611">
        <v>0</v>
      </c>
      <c r="L8611" t="s">
        <v>28</v>
      </c>
      <c r="M8611" t="s">
        <v>925</v>
      </c>
      <c r="N8611" t="s">
        <v>629</v>
      </c>
      <c r="O8611" t="s">
        <v>22</v>
      </c>
      <c r="P8611" t="s">
        <v>23</v>
      </c>
      <c r="Q8611" t="s">
        <v>30</v>
      </c>
    </row>
    <row r="8612" spans="1:17" x14ac:dyDescent="0.2">
      <c r="A8612" s="2">
        <v>38339</v>
      </c>
      <c r="B8612" t="s">
        <v>380</v>
      </c>
      <c r="C8612" t="s">
        <v>556</v>
      </c>
      <c r="D8612" t="s">
        <v>36</v>
      </c>
      <c r="E8612" t="s">
        <v>36</v>
      </c>
      <c r="F8612">
        <v>113</v>
      </c>
      <c r="G8612">
        <v>192</v>
      </c>
      <c r="H8612">
        <v>0</v>
      </c>
      <c r="I8612">
        <v>0</v>
      </c>
      <c r="J8612">
        <v>4</v>
      </c>
      <c r="K8612">
        <v>0</v>
      </c>
      <c r="L8612" t="s">
        <v>418</v>
      </c>
      <c r="M8612" t="s">
        <v>375</v>
      </c>
      <c r="N8612" t="s">
        <v>374</v>
      </c>
      <c r="O8612" t="s">
        <v>122</v>
      </c>
      <c r="P8612" t="s">
        <v>23</v>
      </c>
      <c r="Q8612" t="s">
        <v>24</v>
      </c>
    </row>
    <row r="8613" spans="1:17" x14ac:dyDescent="0.2">
      <c r="A8613" s="2">
        <v>38340</v>
      </c>
      <c r="B8613" t="s">
        <v>185</v>
      </c>
      <c r="C8613" t="s">
        <v>456</v>
      </c>
      <c r="D8613" t="s">
        <v>27</v>
      </c>
      <c r="E8613" t="s">
        <v>27</v>
      </c>
      <c r="F8613">
        <v>53</v>
      </c>
      <c r="G8613">
        <v>122</v>
      </c>
      <c r="H8613">
        <v>0</v>
      </c>
      <c r="I8613">
        <v>0</v>
      </c>
      <c r="J8613">
        <v>2</v>
      </c>
      <c r="K8613">
        <v>1</v>
      </c>
      <c r="L8613" t="s">
        <v>230</v>
      </c>
      <c r="M8613" t="s">
        <v>412</v>
      </c>
      <c r="N8613" t="s">
        <v>185</v>
      </c>
      <c r="O8613" t="s">
        <v>22</v>
      </c>
      <c r="P8613" t="s">
        <v>23</v>
      </c>
      <c r="Q8613" t="s">
        <v>24</v>
      </c>
    </row>
    <row r="8614" spans="1:17" x14ac:dyDescent="0.2">
      <c r="A8614" s="2">
        <v>38340</v>
      </c>
      <c r="B8614" t="s">
        <v>133</v>
      </c>
      <c r="C8614" t="s">
        <v>129</v>
      </c>
      <c r="D8614" t="s">
        <v>115</v>
      </c>
      <c r="E8614" t="s">
        <v>50</v>
      </c>
      <c r="F8614">
        <v>24</v>
      </c>
      <c r="G8614">
        <v>16</v>
      </c>
      <c r="H8614">
        <v>0</v>
      </c>
      <c r="I8614">
        <v>0</v>
      </c>
      <c r="J8614">
        <v>3</v>
      </c>
      <c r="K8614">
        <v>1</v>
      </c>
      <c r="L8614" t="s">
        <v>28</v>
      </c>
      <c r="M8614" t="s">
        <v>1009</v>
      </c>
      <c r="N8614" t="s">
        <v>133</v>
      </c>
      <c r="O8614" t="s">
        <v>22</v>
      </c>
      <c r="P8614" t="s">
        <v>23</v>
      </c>
      <c r="Q8614" t="s">
        <v>24</v>
      </c>
    </row>
    <row r="8615" spans="1:17" x14ac:dyDescent="0.2">
      <c r="A8615" s="2">
        <v>38340</v>
      </c>
      <c r="B8615" t="s">
        <v>211</v>
      </c>
      <c r="C8615" t="s">
        <v>617</v>
      </c>
      <c r="D8615" t="s">
        <v>36</v>
      </c>
      <c r="E8615" t="s">
        <v>36</v>
      </c>
      <c r="F8615">
        <v>171</v>
      </c>
      <c r="G8615">
        <v>97</v>
      </c>
      <c r="H8615">
        <v>0</v>
      </c>
      <c r="I8615">
        <v>0</v>
      </c>
      <c r="J8615">
        <v>1</v>
      </c>
      <c r="K8615">
        <v>5</v>
      </c>
      <c r="L8615" t="s">
        <v>418</v>
      </c>
      <c r="M8615" t="s">
        <v>375</v>
      </c>
      <c r="N8615" t="s">
        <v>374</v>
      </c>
      <c r="O8615" t="s">
        <v>122</v>
      </c>
      <c r="P8615" t="s">
        <v>23</v>
      </c>
      <c r="Q8615" t="s">
        <v>41</v>
      </c>
    </row>
    <row r="8616" spans="1:17" x14ac:dyDescent="0.2">
      <c r="A8616" s="2">
        <v>38340</v>
      </c>
      <c r="B8616" t="s">
        <v>282</v>
      </c>
      <c r="C8616" t="s">
        <v>775</v>
      </c>
      <c r="D8616" t="s">
        <v>19</v>
      </c>
      <c r="E8616" t="s">
        <v>27</v>
      </c>
      <c r="F8616">
        <v>64</v>
      </c>
      <c r="G8616">
        <v>175</v>
      </c>
      <c r="H8616">
        <v>0</v>
      </c>
      <c r="I8616">
        <v>0</v>
      </c>
      <c r="J8616">
        <v>2</v>
      </c>
      <c r="K8616">
        <v>0</v>
      </c>
      <c r="L8616" t="s">
        <v>230</v>
      </c>
      <c r="M8616" t="s">
        <v>853</v>
      </c>
      <c r="N8616" t="s">
        <v>282</v>
      </c>
      <c r="O8616" t="s">
        <v>22</v>
      </c>
      <c r="P8616" t="s">
        <v>23</v>
      </c>
      <c r="Q8616" t="s">
        <v>24</v>
      </c>
    </row>
    <row r="8617" spans="1:17" x14ac:dyDescent="0.2">
      <c r="A8617" s="2">
        <v>38341</v>
      </c>
      <c r="B8617" t="s">
        <v>239</v>
      </c>
      <c r="C8617" t="s">
        <v>402</v>
      </c>
      <c r="D8617" t="s">
        <v>115</v>
      </c>
      <c r="E8617" t="s">
        <v>115</v>
      </c>
      <c r="F8617">
        <v>56</v>
      </c>
      <c r="G8617">
        <v>49</v>
      </c>
      <c r="H8617">
        <v>0</v>
      </c>
      <c r="I8617">
        <v>0</v>
      </c>
      <c r="J8617">
        <v>3</v>
      </c>
      <c r="K8617">
        <v>2</v>
      </c>
      <c r="L8617" t="s">
        <v>401</v>
      </c>
      <c r="M8617" t="s">
        <v>1158</v>
      </c>
      <c r="N8617" t="s">
        <v>166</v>
      </c>
      <c r="O8617" t="s">
        <v>122</v>
      </c>
      <c r="P8617" t="s">
        <v>23</v>
      </c>
      <c r="Q8617" t="s">
        <v>24</v>
      </c>
    </row>
    <row r="8618" spans="1:17" x14ac:dyDescent="0.2">
      <c r="A8618" s="2">
        <v>38341</v>
      </c>
      <c r="B8618" t="s">
        <v>166</v>
      </c>
      <c r="C8618" t="s">
        <v>301</v>
      </c>
      <c r="D8618" t="s">
        <v>115</v>
      </c>
      <c r="E8618" t="s">
        <v>115</v>
      </c>
      <c r="F8618">
        <v>66</v>
      </c>
      <c r="G8618">
        <v>54</v>
      </c>
      <c r="H8618">
        <v>0</v>
      </c>
      <c r="I8618">
        <v>0</v>
      </c>
      <c r="J8618">
        <v>2</v>
      </c>
      <c r="K8618">
        <v>0</v>
      </c>
      <c r="L8618" t="s">
        <v>401</v>
      </c>
      <c r="M8618" t="s">
        <v>165</v>
      </c>
      <c r="N8618" t="s">
        <v>166</v>
      </c>
      <c r="O8618" t="s">
        <v>22</v>
      </c>
      <c r="P8618" t="s">
        <v>23</v>
      </c>
      <c r="Q8618" t="s">
        <v>24</v>
      </c>
    </row>
    <row r="8619" spans="1:17" x14ac:dyDescent="0.2">
      <c r="A8619" s="2">
        <v>38342</v>
      </c>
      <c r="B8619" t="s">
        <v>114</v>
      </c>
      <c r="C8619" t="s">
        <v>129</v>
      </c>
      <c r="D8619" t="s">
        <v>115</v>
      </c>
      <c r="E8619" t="s">
        <v>50</v>
      </c>
      <c r="F8619">
        <v>79</v>
      </c>
      <c r="G8619">
        <v>19</v>
      </c>
      <c r="H8619">
        <v>0</v>
      </c>
      <c r="I8619">
        <v>0</v>
      </c>
      <c r="J8619">
        <v>1</v>
      </c>
      <c r="K8619">
        <v>5</v>
      </c>
      <c r="L8619" t="s">
        <v>28</v>
      </c>
      <c r="M8619" t="s">
        <v>226</v>
      </c>
      <c r="N8619" t="s">
        <v>114</v>
      </c>
      <c r="O8619" t="s">
        <v>22</v>
      </c>
      <c r="P8619" t="s">
        <v>23</v>
      </c>
      <c r="Q8619" t="s">
        <v>41</v>
      </c>
    </row>
    <row r="8620" spans="1:17" x14ac:dyDescent="0.2">
      <c r="A8620" s="2">
        <v>38342</v>
      </c>
      <c r="B8620" t="s">
        <v>32</v>
      </c>
      <c r="C8620" t="s">
        <v>555</v>
      </c>
      <c r="D8620" t="s">
        <v>19</v>
      </c>
      <c r="E8620" t="s">
        <v>27</v>
      </c>
      <c r="F8620">
        <v>62</v>
      </c>
      <c r="G8620">
        <v>71</v>
      </c>
      <c r="H8620">
        <v>0</v>
      </c>
      <c r="I8620">
        <v>0</v>
      </c>
      <c r="J8620">
        <v>0</v>
      </c>
      <c r="K8620">
        <v>1</v>
      </c>
      <c r="L8620" t="s">
        <v>28</v>
      </c>
      <c r="M8620" t="s">
        <v>573</v>
      </c>
      <c r="N8620" t="s">
        <v>32</v>
      </c>
      <c r="O8620" t="s">
        <v>22</v>
      </c>
      <c r="P8620" t="s">
        <v>23</v>
      </c>
      <c r="Q8620" t="s">
        <v>41</v>
      </c>
    </row>
    <row r="8621" spans="1:17" x14ac:dyDescent="0.2">
      <c r="A8621" s="2">
        <v>38343</v>
      </c>
      <c r="B8621" t="s">
        <v>374</v>
      </c>
      <c r="C8621" t="s">
        <v>207</v>
      </c>
      <c r="D8621" t="s">
        <v>36</v>
      </c>
      <c r="E8621" t="s">
        <v>36</v>
      </c>
      <c r="F8621">
        <v>151</v>
      </c>
      <c r="G8621">
        <v>74</v>
      </c>
      <c r="H8621">
        <v>0</v>
      </c>
      <c r="I8621">
        <v>0</v>
      </c>
      <c r="J8621">
        <v>2</v>
      </c>
      <c r="K8621">
        <v>2</v>
      </c>
      <c r="L8621" t="s">
        <v>418</v>
      </c>
      <c r="M8621" t="s">
        <v>375</v>
      </c>
      <c r="N8621" t="s">
        <v>374</v>
      </c>
      <c r="O8621" t="s">
        <v>22</v>
      </c>
      <c r="P8621" t="s">
        <v>59</v>
      </c>
      <c r="Q8621" t="s">
        <v>24</v>
      </c>
    </row>
    <row r="8622" spans="1:17" x14ac:dyDescent="0.2">
      <c r="A8622" s="2">
        <v>38343</v>
      </c>
      <c r="B8622" t="s">
        <v>380</v>
      </c>
      <c r="C8622" t="s">
        <v>172</v>
      </c>
      <c r="D8622" t="s">
        <v>36</v>
      </c>
      <c r="E8622" t="s">
        <v>36</v>
      </c>
      <c r="F8622">
        <v>114</v>
      </c>
      <c r="G8622">
        <v>152</v>
      </c>
      <c r="H8622">
        <v>0</v>
      </c>
      <c r="I8622">
        <v>0</v>
      </c>
      <c r="J8622">
        <v>1</v>
      </c>
      <c r="K8622">
        <v>2</v>
      </c>
      <c r="L8622" t="s">
        <v>418</v>
      </c>
      <c r="M8622" t="s">
        <v>375</v>
      </c>
      <c r="N8622" t="s">
        <v>374</v>
      </c>
      <c r="O8622" t="s">
        <v>122</v>
      </c>
      <c r="P8622" t="s">
        <v>23</v>
      </c>
      <c r="Q8622" t="s">
        <v>41</v>
      </c>
    </row>
    <row r="8623" spans="1:17" x14ac:dyDescent="0.2">
      <c r="A8623" s="2">
        <v>38344</v>
      </c>
      <c r="B8623" t="s">
        <v>402</v>
      </c>
      <c r="C8623" t="s">
        <v>301</v>
      </c>
      <c r="D8623" t="s">
        <v>115</v>
      </c>
      <c r="E8623" t="s">
        <v>115</v>
      </c>
      <c r="F8623">
        <v>49</v>
      </c>
      <c r="G8623">
        <v>54</v>
      </c>
      <c r="H8623">
        <v>0</v>
      </c>
      <c r="I8623">
        <v>0</v>
      </c>
      <c r="J8623">
        <v>3</v>
      </c>
      <c r="K8623">
        <v>1</v>
      </c>
      <c r="L8623" t="s">
        <v>401</v>
      </c>
      <c r="M8623" t="s">
        <v>165</v>
      </c>
      <c r="N8623" t="s">
        <v>166</v>
      </c>
      <c r="O8623" t="s">
        <v>122</v>
      </c>
      <c r="P8623" t="s">
        <v>23</v>
      </c>
      <c r="Q8623" t="s">
        <v>24</v>
      </c>
    </row>
    <row r="8624" spans="1:17" x14ac:dyDescent="0.2">
      <c r="A8624" s="2">
        <v>38345</v>
      </c>
      <c r="B8624" t="s">
        <v>166</v>
      </c>
      <c r="C8624" t="s">
        <v>239</v>
      </c>
      <c r="D8624" t="s">
        <v>115</v>
      </c>
      <c r="E8624" t="s">
        <v>115</v>
      </c>
      <c r="F8624">
        <v>66</v>
      </c>
      <c r="G8624">
        <v>56</v>
      </c>
      <c r="H8624">
        <v>0</v>
      </c>
      <c r="I8624">
        <v>0</v>
      </c>
      <c r="J8624">
        <v>1</v>
      </c>
      <c r="K8624">
        <v>1</v>
      </c>
      <c r="L8624" t="s">
        <v>401</v>
      </c>
      <c r="M8624" t="s">
        <v>165</v>
      </c>
      <c r="N8624" t="s">
        <v>166</v>
      </c>
      <c r="O8624" t="s">
        <v>22</v>
      </c>
      <c r="P8624" t="s">
        <v>59</v>
      </c>
      <c r="Q8624" t="s">
        <v>24</v>
      </c>
    </row>
    <row r="8625" spans="1:17" x14ac:dyDescent="0.2">
      <c r="A8625" s="2">
        <v>38346</v>
      </c>
      <c r="B8625" t="s">
        <v>374</v>
      </c>
      <c r="C8625" t="s">
        <v>172</v>
      </c>
      <c r="D8625" t="s">
        <v>36</v>
      </c>
      <c r="E8625" t="s">
        <v>36</v>
      </c>
      <c r="F8625">
        <v>151</v>
      </c>
      <c r="G8625">
        <v>152</v>
      </c>
      <c r="H8625">
        <v>0</v>
      </c>
      <c r="I8625">
        <v>0</v>
      </c>
      <c r="J8625">
        <v>3</v>
      </c>
      <c r="K8625">
        <v>0</v>
      </c>
      <c r="L8625" t="s">
        <v>418</v>
      </c>
      <c r="M8625" t="s">
        <v>375</v>
      </c>
      <c r="N8625" t="s">
        <v>374</v>
      </c>
      <c r="O8625" t="s">
        <v>22</v>
      </c>
      <c r="P8625" t="s">
        <v>23</v>
      </c>
      <c r="Q8625" t="s">
        <v>24</v>
      </c>
    </row>
    <row r="8626" spans="1:17" x14ac:dyDescent="0.2">
      <c r="A8626" s="2">
        <v>38346</v>
      </c>
      <c r="B8626" t="s">
        <v>207</v>
      </c>
      <c r="C8626" t="s">
        <v>380</v>
      </c>
      <c r="D8626" t="s">
        <v>36</v>
      </c>
      <c r="E8626" t="s">
        <v>36</v>
      </c>
      <c r="F8626">
        <v>74</v>
      </c>
      <c r="G8626">
        <v>114</v>
      </c>
      <c r="H8626">
        <v>0</v>
      </c>
      <c r="I8626">
        <v>0</v>
      </c>
      <c r="J8626">
        <v>1</v>
      </c>
      <c r="K8626">
        <v>2</v>
      </c>
      <c r="L8626" t="s">
        <v>418</v>
      </c>
      <c r="M8626" t="s">
        <v>375</v>
      </c>
      <c r="N8626" t="s">
        <v>374</v>
      </c>
      <c r="O8626" t="s">
        <v>122</v>
      </c>
      <c r="P8626" t="s">
        <v>23</v>
      </c>
      <c r="Q8626" t="s">
        <v>41</v>
      </c>
    </row>
    <row r="8627" spans="1:17" x14ac:dyDescent="0.2">
      <c r="A8627" s="2">
        <v>38349</v>
      </c>
      <c r="B8627" t="s">
        <v>363</v>
      </c>
      <c r="C8627" t="s">
        <v>391</v>
      </c>
      <c r="D8627" t="s">
        <v>115</v>
      </c>
      <c r="E8627" t="s">
        <v>115</v>
      </c>
      <c r="F8627">
        <v>91</v>
      </c>
      <c r="G8627">
        <v>120</v>
      </c>
      <c r="H8627">
        <v>0</v>
      </c>
      <c r="I8627">
        <v>0</v>
      </c>
      <c r="J8627">
        <v>1</v>
      </c>
      <c r="K8627">
        <v>2</v>
      </c>
      <c r="L8627" t="s">
        <v>647</v>
      </c>
      <c r="M8627" t="s">
        <v>513</v>
      </c>
      <c r="N8627" t="s">
        <v>363</v>
      </c>
      <c r="O8627" t="s">
        <v>22</v>
      </c>
      <c r="P8627" t="s">
        <v>23</v>
      </c>
      <c r="Q8627" t="s">
        <v>41</v>
      </c>
    </row>
    <row r="8628" spans="1:17" x14ac:dyDescent="0.2">
      <c r="A8628" s="2">
        <v>38350</v>
      </c>
      <c r="B8628" t="s">
        <v>213</v>
      </c>
      <c r="C8628" t="s">
        <v>443</v>
      </c>
      <c r="D8628" t="s">
        <v>115</v>
      </c>
      <c r="E8628" t="s">
        <v>115</v>
      </c>
      <c r="F8628">
        <v>144</v>
      </c>
      <c r="G8628">
        <v>112</v>
      </c>
      <c r="H8628">
        <v>0</v>
      </c>
      <c r="I8628">
        <v>0</v>
      </c>
      <c r="J8628">
        <v>3</v>
      </c>
      <c r="K8628">
        <v>4</v>
      </c>
      <c r="L8628" t="s">
        <v>647</v>
      </c>
      <c r="M8628" t="s">
        <v>392</v>
      </c>
      <c r="N8628" t="s">
        <v>391</v>
      </c>
      <c r="O8628" t="s">
        <v>122</v>
      </c>
      <c r="P8628" t="s">
        <v>23</v>
      </c>
      <c r="Q8628" t="s">
        <v>41</v>
      </c>
    </row>
    <row r="8629" spans="1:17" x14ac:dyDescent="0.2">
      <c r="A8629" s="2">
        <v>38354</v>
      </c>
      <c r="B8629" t="s">
        <v>443</v>
      </c>
      <c r="C8629" t="s">
        <v>213</v>
      </c>
      <c r="D8629" t="s">
        <v>115</v>
      </c>
      <c r="E8629" t="s">
        <v>115</v>
      </c>
      <c r="F8629">
        <v>112</v>
      </c>
      <c r="G8629">
        <v>144</v>
      </c>
      <c r="H8629">
        <v>0</v>
      </c>
      <c r="I8629">
        <v>0</v>
      </c>
      <c r="J8629">
        <v>4</v>
      </c>
      <c r="K8629">
        <v>2</v>
      </c>
      <c r="L8629" t="s">
        <v>647</v>
      </c>
      <c r="M8629" t="s">
        <v>443</v>
      </c>
      <c r="N8629" t="s">
        <v>443</v>
      </c>
      <c r="O8629" t="s">
        <v>22</v>
      </c>
      <c r="P8629" t="s">
        <v>23</v>
      </c>
      <c r="Q8629" t="s">
        <v>24</v>
      </c>
    </row>
    <row r="8630" spans="1:17" x14ac:dyDescent="0.2">
      <c r="A8630" s="2">
        <v>38355</v>
      </c>
      <c r="B8630" t="s">
        <v>391</v>
      </c>
      <c r="C8630" t="s">
        <v>363</v>
      </c>
      <c r="D8630" t="s">
        <v>115</v>
      </c>
      <c r="E8630" t="s">
        <v>115</v>
      </c>
      <c r="F8630">
        <v>120</v>
      </c>
      <c r="G8630">
        <v>91</v>
      </c>
      <c r="H8630">
        <v>0</v>
      </c>
      <c r="I8630">
        <v>0</v>
      </c>
      <c r="J8630">
        <v>1</v>
      </c>
      <c r="K8630">
        <v>4</v>
      </c>
      <c r="L8630" t="s">
        <v>647</v>
      </c>
      <c r="M8630" t="s">
        <v>392</v>
      </c>
      <c r="N8630" t="s">
        <v>391</v>
      </c>
      <c r="O8630" t="s">
        <v>22</v>
      </c>
      <c r="P8630" t="s">
        <v>23</v>
      </c>
      <c r="Q8630" t="s">
        <v>41</v>
      </c>
    </row>
    <row r="8631" spans="1:17" x14ac:dyDescent="0.2">
      <c r="A8631" s="2">
        <v>38360</v>
      </c>
      <c r="B8631" t="s">
        <v>183</v>
      </c>
      <c r="C8631" t="s">
        <v>208</v>
      </c>
      <c r="D8631" t="s">
        <v>36</v>
      </c>
      <c r="E8631" t="s">
        <v>36</v>
      </c>
      <c r="F8631">
        <v>34</v>
      </c>
      <c r="G8631">
        <v>109</v>
      </c>
      <c r="H8631">
        <v>0</v>
      </c>
      <c r="I8631">
        <v>0</v>
      </c>
      <c r="J8631">
        <v>3</v>
      </c>
      <c r="K8631">
        <v>0</v>
      </c>
      <c r="L8631" t="s">
        <v>28</v>
      </c>
      <c r="M8631" t="s">
        <v>266</v>
      </c>
      <c r="N8631" t="s">
        <v>183</v>
      </c>
      <c r="O8631" t="s">
        <v>22</v>
      </c>
      <c r="P8631" t="s">
        <v>23</v>
      </c>
      <c r="Q8631" t="s">
        <v>24</v>
      </c>
    </row>
    <row r="8632" spans="1:17" x14ac:dyDescent="0.2">
      <c r="A8632" s="2">
        <v>38360</v>
      </c>
      <c r="B8632" t="s">
        <v>363</v>
      </c>
      <c r="C8632" t="s">
        <v>443</v>
      </c>
      <c r="D8632" t="s">
        <v>115</v>
      </c>
      <c r="E8632" t="s">
        <v>115</v>
      </c>
      <c r="F8632">
        <v>91</v>
      </c>
      <c r="G8632">
        <v>112</v>
      </c>
      <c r="H8632">
        <v>0</v>
      </c>
      <c r="I8632">
        <v>0</v>
      </c>
      <c r="J8632">
        <v>1</v>
      </c>
      <c r="K8632">
        <v>3</v>
      </c>
      <c r="L8632" t="s">
        <v>647</v>
      </c>
      <c r="M8632" t="s">
        <v>513</v>
      </c>
      <c r="N8632" t="s">
        <v>363</v>
      </c>
      <c r="O8632" t="s">
        <v>22</v>
      </c>
      <c r="P8632" t="s">
        <v>23</v>
      </c>
      <c r="Q8632" t="s">
        <v>41</v>
      </c>
    </row>
    <row r="8633" spans="1:17" x14ac:dyDescent="0.2">
      <c r="A8633" s="2">
        <v>38361</v>
      </c>
      <c r="B8633" t="s">
        <v>263</v>
      </c>
      <c r="C8633" t="s">
        <v>454</v>
      </c>
      <c r="D8633" t="s">
        <v>27</v>
      </c>
      <c r="E8633" t="s">
        <v>27</v>
      </c>
      <c r="F8633">
        <v>95</v>
      </c>
      <c r="G8633">
        <v>76</v>
      </c>
      <c r="H8633">
        <v>0</v>
      </c>
      <c r="I8633">
        <v>0</v>
      </c>
      <c r="J8633">
        <v>0</v>
      </c>
      <c r="K8633">
        <v>1</v>
      </c>
      <c r="L8633" t="s">
        <v>230</v>
      </c>
      <c r="M8633" t="s">
        <v>599</v>
      </c>
      <c r="N8633" t="s">
        <v>263</v>
      </c>
      <c r="O8633" t="s">
        <v>22</v>
      </c>
      <c r="P8633" t="s">
        <v>23</v>
      </c>
      <c r="Q8633" t="s">
        <v>41</v>
      </c>
    </row>
    <row r="8634" spans="1:17" x14ac:dyDescent="0.2">
      <c r="A8634" s="2">
        <v>38364</v>
      </c>
      <c r="B8634" t="s">
        <v>481</v>
      </c>
      <c r="C8634" t="s">
        <v>282</v>
      </c>
      <c r="D8634" t="s">
        <v>27</v>
      </c>
      <c r="E8634" t="s">
        <v>19</v>
      </c>
      <c r="F8634">
        <v>153</v>
      </c>
      <c r="G8634">
        <v>63</v>
      </c>
      <c r="H8634">
        <v>0</v>
      </c>
      <c r="I8634">
        <v>0</v>
      </c>
      <c r="J8634">
        <v>2</v>
      </c>
      <c r="K8634">
        <v>1</v>
      </c>
      <c r="L8634" t="s">
        <v>28</v>
      </c>
      <c r="M8634" t="s">
        <v>486</v>
      </c>
      <c r="N8634" t="s">
        <v>481</v>
      </c>
      <c r="O8634" t="s">
        <v>22</v>
      </c>
      <c r="P8634" t="s">
        <v>23</v>
      </c>
      <c r="Q8634" t="s">
        <v>24</v>
      </c>
    </row>
    <row r="8635" spans="1:17" x14ac:dyDescent="0.2">
      <c r="A8635" s="2">
        <v>38364</v>
      </c>
      <c r="B8635" t="s">
        <v>131</v>
      </c>
      <c r="C8635" t="s">
        <v>263</v>
      </c>
      <c r="D8635" t="s">
        <v>27</v>
      </c>
      <c r="E8635" t="s">
        <v>27</v>
      </c>
      <c r="F8635">
        <v>27</v>
      </c>
      <c r="G8635">
        <v>95</v>
      </c>
      <c r="H8635">
        <v>0</v>
      </c>
      <c r="I8635">
        <v>0</v>
      </c>
      <c r="J8635">
        <v>3</v>
      </c>
      <c r="K8635">
        <v>3</v>
      </c>
      <c r="L8635" t="s">
        <v>28</v>
      </c>
      <c r="M8635" t="s">
        <v>637</v>
      </c>
      <c r="N8635" t="s">
        <v>131</v>
      </c>
      <c r="O8635" t="s">
        <v>22</v>
      </c>
      <c r="P8635" t="s">
        <v>23</v>
      </c>
      <c r="Q8635" t="s">
        <v>30</v>
      </c>
    </row>
    <row r="8636" spans="1:17" x14ac:dyDescent="0.2">
      <c r="A8636" s="2">
        <v>38367</v>
      </c>
      <c r="B8636" t="s">
        <v>43</v>
      </c>
      <c r="C8636" t="s">
        <v>133</v>
      </c>
      <c r="D8636" t="s">
        <v>19</v>
      </c>
      <c r="E8636" t="s">
        <v>115</v>
      </c>
      <c r="F8636">
        <v>26</v>
      </c>
      <c r="G8636">
        <v>22</v>
      </c>
      <c r="H8636">
        <v>0</v>
      </c>
      <c r="I8636">
        <v>0</v>
      </c>
      <c r="J8636">
        <v>2</v>
      </c>
      <c r="K8636">
        <v>1</v>
      </c>
      <c r="L8636" t="s">
        <v>28</v>
      </c>
      <c r="M8636" t="s">
        <v>121</v>
      </c>
      <c r="N8636" t="s">
        <v>77</v>
      </c>
      <c r="O8636" t="s">
        <v>122</v>
      </c>
      <c r="P8636" t="s">
        <v>23</v>
      </c>
      <c r="Q8636" t="s">
        <v>24</v>
      </c>
    </row>
    <row r="8637" spans="1:17" x14ac:dyDescent="0.2">
      <c r="A8637" s="2">
        <v>38367</v>
      </c>
      <c r="B8637" t="s">
        <v>391</v>
      </c>
      <c r="C8637" t="s">
        <v>213</v>
      </c>
      <c r="D8637" t="s">
        <v>115</v>
      </c>
      <c r="E8637" t="s">
        <v>115</v>
      </c>
      <c r="F8637">
        <v>120</v>
      </c>
      <c r="G8637">
        <v>144</v>
      </c>
      <c r="H8637">
        <v>0</v>
      </c>
      <c r="I8637">
        <v>0</v>
      </c>
      <c r="J8637">
        <v>2</v>
      </c>
      <c r="K8637">
        <v>1</v>
      </c>
      <c r="L8637" t="s">
        <v>647</v>
      </c>
      <c r="M8637" t="s">
        <v>443</v>
      </c>
      <c r="N8637" t="s">
        <v>443</v>
      </c>
      <c r="O8637" t="s">
        <v>122</v>
      </c>
      <c r="P8637" t="s">
        <v>23</v>
      </c>
      <c r="Q8637" t="s">
        <v>24</v>
      </c>
    </row>
    <row r="8638" spans="1:17" x14ac:dyDescent="0.2">
      <c r="A8638" s="2">
        <v>38368</v>
      </c>
      <c r="B8638" t="s">
        <v>454</v>
      </c>
      <c r="C8638" t="s">
        <v>263</v>
      </c>
      <c r="D8638" t="s">
        <v>27</v>
      </c>
      <c r="E8638" t="s">
        <v>27</v>
      </c>
      <c r="F8638">
        <v>76</v>
      </c>
      <c r="G8638">
        <v>95</v>
      </c>
      <c r="H8638">
        <v>0</v>
      </c>
      <c r="I8638">
        <v>0</v>
      </c>
      <c r="J8638">
        <v>1</v>
      </c>
      <c r="K8638">
        <v>1</v>
      </c>
      <c r="L8638" t="s">
        <v>230</v>
      </c>
      <c r="M8638" t="s">
        <v>900</v>
      </c>
      <c r="N8638" t="s">
        <v>454</v>
      </c>
      <c r="O8638" t="s">
        <v>22</v>
      </c>
      <c r="P8638" t="s">
        <v>23</v>
      </c>
      <c r="Q8638" t="s">
        <v>30</v>
      </c>
    </row>
    <row r="8639" spans="1:17" x14ac:dyDescent="0.2">
      <c r="A8639" s="2">
        <v>38368</v>
      </c>
      <c r="B8639" t="s">
        <v>443</v>
      </c>
      <c r="C8639" t="s">
        <v>363</v>
      </c>
      <c r="D8639" t="s">
        <v>115</v>
      </c>
      <c r="E8639" t="s">
        <v>115</v>
      </c>
      <c r="F8639">
        <v>112</v>
      </c>
      <c r="G8639">
        <v>91</v>
      </c>
      <c r="H8639">
        <v>0</v>
      </c>
      <c r="I8639">
        <v>0</v>
      </c>
      <c r="J8639">
        <v>2</v>
      </c>
      <c r="K8639">
        <v>1</v>
      </c>
      <c r="L8639" t="s">
        <v>647</v>
      </c>
      <c r="M8639" t="s">
        <v>443</v>
      </c>
      <c r="N8639" t="s">
        <v>443</v>
      </c>
      <c r="O8639" t="s">
        <v>22</v>
      </c>
      <c r="P8639" t="s">
        <v>23</v>
      </c>
      <c r="Q8639" t="s">
        <v>24</v>
      </c>
    </row>
    <row r="8640" spans="1:17" x14ac:dyDescent="0.2">
      <c r="A8640" s="2">
        <v>38369</v>
      </c>
      <c r="B8640" t="s">
        <v>555</v>
      </c>
      <c r="C8640" t="s">
        <v>43</v>
      </c>
      <c r="D8640" t="s">
        <v>27</v>
      </c>
      <c r="E8640" t="s">
        <v>19</v>
      </c>
      <c r="F8640">
        <v>71</v>
      </c>
      <c r="G8640">
        <v>26</v>
      </c>
      <c r="H8640">
        <v>0</v>
      </c>
      <c r="I8640">
        <v>0</v>
      </c>
      <c r="J8640">
        <v>1</v>
      </c>
      <c r="K8640">
        <v>1</v>
      </c>
      <c r="L8640" t="s">
        <v>28</v>
      </c>
      <c r="M8640" t="s">
        <v>121</v>
      </c>
      <c r="N8640" t="s">
        <v>77</v>
      </c>
      <c r="O8640" t="s">
        <v>122</v>
      </c>
      <c r="P8640" t="s">
        <v>23</v>
      </c>
      <c r="Q8640" t="s">
        <v>30</v>
      </c>
    </row>
    <row r="8641" spans="1:17" x14ac:dyDescent="0.2">
      <c r="A8641" s="2">
        <v>38371</v>
      </c>
      <c r="B8641" t="s">
        <v>38</v>
      </c>
      <c r="C8641" t="s">
        <v>133</v>
      </c>
      <c r="D8641" t="s">
        <v>19</v>
      </c>
      <c r="E8641" t="s">
        <v>115</v>
      </c>
      <c r="F8641">
        <v>29</v>
      </c>
      <c r="G8641">
        <v>21</v>
      </c>
      <c r="H8641">
        <v>0</v>
      </c>
      <c r="I8641">
        <v>0</v>
      </c>
      <c r="J8641">
        <v>1</v>
      </c>
      <c r="K8641">
        <v>1</v>
      </c>
      <c r="L8641" t="s">
        <v>28</v>
      </c>
      <c r="M8641" t="s">
        <v>121</v>
      </c>
      <c r="N8641" t="s">
        <v>77</v>
      </c>
      <c r="O8641" t="s">
        <v>122</v>
      </c>
      <c r="P8641" t="s">
        <v>23</v>
      </c>
      <c r="Q8641" t="s">
        <v>30</v>
      </c>
    </row>
    <row r="8642" spans="1:17" x14ac:dyDescent="0.2">
      <c r="A8642" s="2">
        <v>38373</v>
      </c>
      <c r="B8642" t="s">
        <v>282</v>
      </c>
      <c r="C8642" t="s">
        <v>386</v>
      </c>
      <c r="D8642" t="s">
        <v>19</v>
      </c>
      <c r="E8642" t="s">
        <v>50</v>
      </c>
      <c r="F8642">
        <v>61</v>
      </c>
      <c r="G8642">
        <v>115</v>
      </c>
      <c r="H8642">
        <v>0</v>
      </c>
      <c r="I8642">
        <v>0</v>
      </c>
      <c r="J8642">
        <v>1</v>
      </c>
      <c r="K8642">
        <v>0</v>
      </c>
      <c r="L8642" t="s">
        <v>28</v>
      </c>
      <c r="M8642" t="s">
        <v>285</v>
      </c>
      <c r="N8642" t="s">
        <v>282</v>
      </c>
      <c r="O8642" t="s">
        <v>22</v>
      </c>
      <c r="P8642" t="s">
        <v>23</v>
      </c>
      <c r="Q8642" t="s">
        <v>24</v>
      </c>
    </row>
    <row r="8643" spans="1:17" x14ac:dyDescent="0.2">
      <c r="A8643" s="2">
        <v>38374</v>
      </c>
      <c r="B8643" t="s">
        <v>301</v>
      </c>
      <c r="C8643" t="s">
        <v>49</v>
      </c>
      <c r="D8643" t="s">
        <v>115</v>
      </c>
      <c r="E8643" t="s">
        <v>50</v>
      </c>
      <c r="F8643">
        <v>55</v>
      </c>
      <c r="G8643">
        <v>36</v>
      </c>
      <c r="H8643">
        <v>0</v>
      </c>
      <c r="I8643">
        <v>0</v>
      </c>
      <c r="J8643">
        <v>1</v>
      </c>
      <c r="K8643">
        <v>1</v>
      </c>
      <c r="L8643" t="s">
        <v>28</v>
      </c>
      <c r="M8643" t="s">
        <v>302</v>
      </c>
      <c r="N8643" t="s">
        <v>301</v>
      </c>
      <c r="O8643" t="s">
        <v>22</v>
      </c>
      <c r="P8643" t="s">
        <v>23</v>
      </c>
      <c r="Q8643" t="s">
        <v>30</v>
      </c>
    </row>
    <row r="8644" spans="1:17" x14ac:dyDescent="0.2">
      <c r="A8644" s="2">
        <v>38374</v>
      </c>
      <c r="B8644" t="s">
        <v>52</v>
      </c>
      <c r="C8644" t="s">
        <v>133</v>
      </c>
      <c r="D8644" t="s">
        <v>50</v>
      </c>
      <c r="E8644" t="s">
        <v>115</v>
      </c>
      <c r="F8644">
        <v>13</v>
      </c>
      <c r="G8644">
        <v>21</v>
      </c>
      <c r="H8644">
        <v>0</v>
      </c>
      <c r="I8644">
        <v>0</v>
      </c>
      <c r="J8644">
        <v>1</v>
      </c>
      <c r="K8644">
        <v>1</v>
      </c>
      <c r="L8644" t="s">
        <v>28</v>
      </c>
      <c r="M8644" t="s">
        <v>1089</v>
      </c>
      <c r="N8644" t="s">
        <v>77</v>
      </c>
      <c r="O8644" t="s">
        <v>122</v>
      </c>
      <c r="P8644" t="s">
        <v>23</v>
      </c>
      <c r="Q8644" t="s">
        <v>30</v>
      </c>
    </row>
    <row r="8645" spans="1:17" x14ac:dyDescent="0.2">
      <c r="A8645" s="2">
        <v>38375</v>
      </c>
      <c r="B8645" t="s">
        <v>221</v>
      </c>
      <c r="C8645" t="s">
        <v>222</v>
      </c>
      <c r="D8645" t="s">
        <v>27</v>
      </c>
      <c r="E8645" t="s">
        <v>27</v>
      </c>
      <c r="F8645">
        <v>121</v>
      </c>
      <c r="G8645">
        <v>148</v>
      </c>
      <c r="H8645">
        <v>0</v>
      </c>
      <c r="I8645">
        <v>0</v>
      </c>
      <c r="J8645">
        <v>3</v>
      </c>
      <c r="K8645">
        <v>0</v>
      </c>
      <c r="L8645" t="s">
        <v>28</v>
      </c>
      <c r="M8645" t="s">
        <v>223</v>
      </c>
      <c r="N8645" t="s">
        <v>221</v>
      </c>
      <c r="O8645" t="s">
        <v>22</v>
      </c>
      <c r="P8645" t="s">
        <v>23</v>
      </c>
      <c r="Q8645" t="s">
        <v>24</v>
      </c>
    </row>
    <row r="8646" spans="1:17" x14ac:dyDescent="0.2">
      <c r="A8646" s="2">
        <v>38375</v>
      </c>
      <c r="B8646" t="s">
        <v>555</v>
      </c>
      <c r="C8646" t="s">
        <v>38</v>
      </c>
      <c r="D8646" t="s">
        <v>27</v>
      </c>
      <c r="E8646" t="s">
        <v>19</v>
      </c>
      <c r="F8646">
        <v>68</v>
      </c>
      <c r="G8646">
        <v>29</v>
      </c>
      <c r="H8646">
        <v>0</v>
      </c>
      <c r="I8646">
        <v>0</v>
      </c>
      <c r="J8646">
        <v>1</v>
      </c>
      <c r="K8646">
        <v>2</v>
      </c>
      <c r="L8646" t="s">
        <v>28</v>
      </c>
      <c r="M8646" t="s">
        <v>121</v>
      </c>
      <c r="N8646" t="s">
        <v>77</v>
      </c>
      <c r="O8646" t="s">
        <v>122</v>
      </c>
      <c r="P8646" t="s">
        <v>23</v>
      </c>
      <c r="Q8646" t="s">
        <v>41</v>
      </c>
    </row>
    <row r="8647" spans="1:17" x14ac:dyDescent="0.2">
      <c r="A8647" s="2">
        <v>38375</v>
      </c>
      <c r="B8647" t="s">
        <v>282</v>
      </c>
      <c r="C8647" t="s">
        <v>386</v>
      </c>
      <c r="D8647" t="s">
        <v>19</v>
      </c>
      <c r="E8647" t="s">
        <v>50</v>
      </c>
      <c r="F8647">
        <v>61</v>
      </c>
      <c r="G8647">
        <v>115</v>
      </c>
      <c r="H8647">
        <v>0</v>
      </c>
      <c r="I8647">
        <v>0</v>
      </c>
      <c r="J8647">
        <v>2</v>
      </c>
      <c r="K8647">
        <v>0</v>
      </c>
      <c r="L8647" t="s">
        <v>28</v>
      </c>
      <c r="M8647" t="s">
        <v>281</v>
      </c>
      <c r="N8647" t="s">
        <v>282</v>
      </c>
      <c r="O8647" t="s">
        <v>22</v>
      </c>
      <c r="P8647" t="s">
        <v>23</v>
      </c>
      <c r="Q8647" t="s">
        <v>24</v>
      </c>
    </row>
    <row r="8648" spans="1:17" x14ac:dyDescent="0.2">
      <c r="A8648" s="2">
        <v>38377</v>
      </c>
      <c r="B8648" t="s">
        <v>402</v>
      </c>
      <c r="C8648" t="s">
        <v>49</v>
      </c>
      <c r="D8648" t="s">
        <v>115</v>
      </c>
      <c r="E8648" t="s">
        <v>50</v>
      </c>
      <c r="F8648">
        <v>50</v>
      </c>
      <c r="G8648">
        <v>36</v>
      </c>
      <c r="H8648">
        <v>0</v>
      </c>
      <c r="I8648">
        <v>0</v>
      </c>
      <c r="J8648">
        <v>0</v>
      </c>
      <c r="K8648">
        <v>1</v>
      </c>
      <c r="L8648" t="s">
        <v>28</v>
      </c>
      <c r="M8648" t="s">
        <v>1002</v>
      </c>
      <c r="N8648" t="s">
        <v>402</v>
      </c>
      <c r="O8648" t="s">
        <v>22</v>
      </c>
      <c r="P8648" t="s">
        <v>23</v>
      </c>
      <c r="Q8648" t="s">
        <v>41</v>
      </c>
    </row>
    <row r="8649" spans="1:17" x14ac:dyDescent="0.2">
      <c r="A8649" s="2">
        <v>38377</v>
      </c>
      <c r="B8649" t="s">
        <v>113</v>
      </c>
      <c r="C8649" t="s">
        <v>602</v>
      </c>
      <c r="D8649" t="s">
        <v>115</v>
      </c>
      <c r="E8649" t="s">
        <v>115</v>
      </c>
      <c r="F8649">
        <v>30</v>
      </c>
      <c r="G8649">
        <v>135</v>
      </c>
      <c r="H8649">
        <v>0</v>
      </c>
      <c r="I8649">
        <v>0</v>
      </c>
      <c r="J8649">
        <v>3</v>
      </c>
      <c r="K8649">
        <v>0</v>
      </c>
      <c r="L8649" t="s">
        <v>28</v>
      </c>
      <c r="M8649" t="s">
        <v>231</v>
      </c>
      <c r="N8649" t="s">
        <v>113</v>
      </c>
      <c r="O8649" t="s">
        <v>22</v>
      </c>
      <c r="P8649" t="s">
        <v>23</v>
      </c>
      <c r="Q8649" t="s">
        <v>24</v>
      </c>
    </row>
    <row r="8650" spans="1:17" x14ac:dyDescent="0.2">
      <c r="A8650" s="2">
        <v>38378</v>
      </c>
      <c r="B8650" t="s">
        <v>31</v>
      </c>
      <c r="C8650" t="s">
        <v>531</v>
      </c>
      <c r="D8650" t="s">
        <v>19</v>
      </c>
      <c r="E8650" t="s">
        <v>27</v>
      </c>
      <c r="F8650">
        <v>39</v>
      </c>
      <c r="G8650">
        <v>101</v>
      </c>
      <c r="H8650">
        <v>0</v>
      </c>
      <c r="I8650">
        <v>0</v>
      </c>
      <c r="J8650">
        <v>2</v>
      </c>
      <c r="K8650">
        <v>0</v>
      </c>
      <c r="L8650" t="s">
        <v>28</v>
      </c>
      <c r="M8650" t="s">
        <v>659</v>
      </c>
      <c r="N8650" t="s">
        <v>31</v>
      </c>
      <c r="O8650" t="s">
        <v>22</v>
      </c>
      <c r="P8650" t="s">
        <v>23</v>
      </c>
      <c r="Q8650" t="s">
        <v>24</v>
      </c>
    </row>
    <row r="8651" spans="1:17" x14ac:dyDescent="0.2">
      <c r="A8651" s="2">
        <v>38378</v>
      </c>
      <c r="B8651" t="s">
        <v>301</v>
      </c>
      <c r="C8651" t="s">
        <v>469</v>
      </c>
      <c r="D8651" t="s">
        <v>115</v>
      </c>
      <c r="E8651" t="s">
        <v>115</v>
      </c>
      <c r="F8651">
        <v>55</v>
      </c>
      <c r="G8651">
        <v>85</v>
      </c>
      <c r="H8651">
        <v>0</v>
      </c>
      <c r="I8651">
        <v>0</v>
      </c>
      <c r="J8651">
        <v>3</v>
      </c>
      <c r="K8651">
        <v>2</v>
      </c>
      <c r="L8651" t="s">
        <v>28</v>
      </c>
      <c r="M8651" t="s">
        <v>302</v>
      </c>
      <c r="N8651" t="s">
        <v>301</v>
      </c>
      <c r="O8651" t="s">
        <v>22</v>
      </c>
      <c r="P8651" t="s">
        <v>23</v>
      </c>
      <c r="Q8651" t="s">
        <v>24</v>
      </c>
    </row>
    <row r="8652" spans="1:17" x14ac:dyDescent="0.2">
      <c r="A8652" s="2">
        <v>38378</v>
      </c>
      <c r="B8652" t="s">
        <v>26</v>
      </c>
      <c r="C8652" t="s">
        <v>52</v>
      </c>
      <c r="D8652" t="s">
        <v>27</v>
      </c>
      <c r="E8652" t="s">
        <v>50</v>
      </c>
      <c r="F8652">
        <v>7</v>
      </c>
      <c r="G8652">
        <v>13</v>
      </c>
      <c r="H8652">
        <v>0</v>
      </c>
      <c r="I8652">
        <v>0</v>
      </c>
      <c r="J8652">
        <v>0</v>
      </c>
      <c r="K8652">
        <v>0</v>
      </c>
      <c r="L8652" t="s">
        <v>28</v>
      </c>
      <c r="M8652" t="s">
        <v>170</v>
      </c>
      <c r="N8652" t="s">
        <v>77</v>
      </c>
      <c r="O8652" t="s">
        <v>122</v>
      </c>
      <c r="P8652" t="s">
        <v>23</v>
      </c>
      <c r="Q8652" t="s">
        <v>30</v>
      </c>
    </row>
    <row r="8653" spans="1:17" x14ac:dyDescent="0.2">
      <c r="A8653" s="2">
        <v>38380</v>
      </c>
      <c r="B8653" t="s">
        <v>177</v>
      </c>
      <c r="C8653" t="s">
        <v>49</v>
      </c>
      <c r="D8653" t="s">
        <v>115</v>
      </c>
      <c r="E8653" t="s">
        <v>50</v>
      </c>
      <c r="F8653">
        <v>40</v>
      </c>
      <c r="G8653">
        <v>36</v>
      </c>
      <c r="H8653">
        <v>0</v>
      </c>
      <c r="I8653">
        <v>0</v>
      </c>
      <c r="J8653">
        <v>0</v>
      </c>
      <c r="K8653">
        <v>0</v>
      </c>
      <c r="L8653" t="s">
        <v>28</v>
      </c>
      <c r="M8653" t="s">
        <v>640</v>
      </c>
      <c r="N8653" t="s">
        <v>177</v>
      </c>
      <c r="O8653" t="s">
        <v>22</v>
      </c>
      <c r="P8653" t="s">
        <v>23</v>
      </c>
      <c r="Q8653" t="s">
        <v>30</v>
      </c>
    </row>
    <row r="8654" spans="1:17" x14ac:dyDescent="0.2">
      <c r="A8654" s="2">
        <v>38381</v>
      </c>
      <c r="B8654" t="s">
        <v>31</v>
      </c>
      <c r="C8654" t="s">
        <v>531</v>
      </c>
      <c r="D8654" t="s">
        <v>19</v>
      </c>
      <c r="E8654" t="s">
        <v>27</v>
      </c>
      <c r="F8654">
        <v>39</v>
      </c>
      <c r="G8654">
        <v>101</v>
      </c>
      <c r="H8654">
        <v>0</v>
      </c>
      <c r="I8654">
        <v>0</v>
      </c>
      <c r="J8654">
        <v>2</v>
      </c>
      <c r="K8654">
        <v>0</v>
      </c>
      <c r="L8654" t="s">
        <v>28</v>
      </c>
      <c r="M8654" t="s">
        <v>1163</v>
      </c>
      <c r="N8654" t="s">
        <v>31</v>
      </c>
      <c r="O8654" t="s">
        <v>22</v>
      </c>
      <c r="P8654" t="s">
        <v>23</v>
      </c>
      <c r="Q8654" t="s">
        <v>24</v>
      </c>
    </row>
    <row r="8655" spans="1:17" x14ac:dyDescent="0.2">
      <c r="A8655" s="2">
        <v>38381</v>
      </c>
      <c r="B8655" t="s">
        <v>143</v>
      </c>
      <c r="C8655" t="s">
        <v>560</v>
      </c>
      <c r="D8655" t="s">
        <v>115</v>
      </c>
      <c r="E8655" t="s">
        <v>50</v>
      </c>
      <c r="F8655">
        <v>19</v>
      </c>
      <c r="G8655">
        <v>149</v>
      </c>
      <c r="H8655">
        <v>0</v>
      </c>
      <c r="I8655">
        <v>0</v>
      </c>
      <c r="J8655">
        <v>4</v>
      </c>
      <c r="K8655">
        <v>0</v>
      </c>
      <c r="L8655" t="s">
        <v>28</v>
      </c>
      <c r="M8655" t="s">
        <v>773</v>
      </c>
      <c r="N8655" t="s">
        <v>143</v>
      </c>
      <c r="O8655" t="s">
        <v>22</v>
      </c>
      <c r="P8655" t="s">
        <v>23</v>
      </c>
      <c r="Q8655" t="s">
        <v>24</v>
      </c>
    </row>
    <row r="8656" spans="1:17" x14ac:dyDescent="0.2">
      <c r="A8656" s="2">
        <v>38381</v>
      </c>
      <c r="B8656" t="s">
        <v>113</v>
      </c>
      <c r="C8656" t="s">
        <v>583</v>
      </c>
      <c r="D8656" t="s">
        <v>115</v>
      </c>
      <c r="E8656" t="s">
        <v>115</v>
      </c>
      <c r="F8656">
        <v>30</v>
      </c>
      <c r="G8656">
        <v>99</v>
      </c>
      <c r="H8656">
        <v>0</v>
      </c>
      <c r="I8656">
        <v>0</v>
      </c>
      <c r="J8656">
        <v>1</v>
      </c>
      <c r="K8656">
        <v>0</v>
      </c>
      <c r="L8656" t="s">
        <v>28</v>
      </c>
      <c r="M8656" t="s">
        <v>231</v>
      </c>
      <c r="N8656" t="s">
        <v>113</v>
      </c>
      <c r="O8656" t="s">
        <v>22</v>
      </c>
      <c r="P8656" t="s">
        <v>23</v>
      </c>
      <c r="Q8656" t="s">
        <v>24</v>
      </c>
    </row>
    <row r="8657" spans="1:17" x14ac:dyDescent="0.2">
      <c r="A8657" s="2">
        <v>38384</v>
      </c>
      <c r="B8657" t="s">
        <v>282</v>
      </c>
      <c r="C8657" t="s">
        <v>263</v>
      </c>
      <c r="D8657" t="s">
        <v>19</v>
      </c>
      <c r="E8657" t="s">
        <v>27</v>
      </c>
      <c r="F8657">
        <v>61</v>
      </c>
      <c r="G8657">
        <v>92</v>
      </c>
      <c r="H8657">
        <v>0</v>
      </c>
      <c r="I8657">
        <v>0</v>
      </c>
      <c r="J8657">
        <v>1</v>
      </c>
      <c r="K8657">
        <v>0</v>
      </c>
      <c r="L8657" t="s">
        <v>28</v>
      </c>
      <c r="M8657" t="s">
        <v>285</v>
      </c>
      <c r="N8657" t="s">
        <v>282</v>
      </c>
      <c r="O8657" t="s">
        <v>22</v>
      </c>
      <c r="P8657" t="s">
        <v>23</v>
      </c>
      <c r="Q8657" t="s">
        <v>24</v>
      </c>
    </row>
    <row r="8658" spans="1:17" x14ac:dyDescent="0.2">
      <c r="A8658" s="2">
        <v>38385</v>
      </c>
      <c r="B8658" t="s">
        <v>402</v>
      </c>
      <c r="C8658" t="s">
        <v>464</v>
      </c>
      <c r="D8658" t="s">
        <v>115</v>
      </c>
      <c r="E8658" t="s">
        <v>115</v>
      </c>
      <c r="F8658">
        <v>50</v>
      </c>
      <c r="G8658">
        <v>107</v>
      </c>
      <c r="H8658">
        <v>0</v>
      </c>
      <c r="I8658">
        <v>0</v>
      </c>
      <c r="J8658">
        <v>2</v>
      </c>
      <c r="K8658">
        <v>1</v>
      </c>
      <c r="L8658" t="s">
        <v>28</v>
      </c>
      <c r="M8658" t="s">
        <v>165</v>
      </c>
      <c r="N8658" t="s">
        <v>166</v>
      </c>
      <c r="O8658" t="s">
        <v>122</v>
      </c>
      <c r="P8658" t="s">
        <v>23</v>
      </c>
      <c r="Q8658" t="s">
        <v>24</v>
      </c>
    </row>
    <row r="8659" spans="1:17" x14ac:dyDescent="0.2">
      <c r="A8659" s="2">
        <v>38385</v>
      </c>
      <c r="B8659" t="s">
        <v>94</v>
      </c>
      <c r="C8659" t="s">
        <v>113</v>
      </c>
      <c r="D8659" t="s">
        <v>50</v>
      </c>
      <c r="E8659" t="s">
        <v>115</v>
      </c>
      <c r="F8659">
        <v>63</v>
      </c>
      <c r="G8659">
        <v>30</v>
      </c>
      <c r="H8659">
        <v>0</v>
      </c>
      <c r="I8659">
        <v>0</v>
      </c>
      <c r="J8659">
        <v>0</v>
      </c>
      <c r="K8659">
        <v>0</v>
      </c>
      <c r="L8659" t="s">
        <v>28</v>
      </c>
      <c r="M8659" t="s">
        <v>181</v>
      </c>
      <c r="N8659" t="s">
        <v>180</v>
      </c>
      <c r="O8659" t="s">
        <v>122</v>
      </c>
      <c r="P8659" t="s">
        <v>23</v>
      </c>
      <c r="Q8659" t="s">
        <v>30</v>
      </c>
    </row>
    <row r="8660" spans="1:17" x14ac:dyDescent="0.2">
      <c r="A8660" s="2">
        <v>38385</v>
      </c>
      <c r="B8660" t="s">
        <v>167</v>
      </c>
      <c r="C8660" t="s">
        <v>646</v>
      </c>
      <c r="D8660" t="s">
        <v>115</v>
      </c>
      <c r="E8660" t="s">
        <v>50</v>
      </c>
      <c r="F8660">
        <v>20</v>
      </c>
      <c r="G8660">
        <v>79</v>
      </c>
      <c r="H8660">
        <v>0</v>
      </c>
      <c r="I8660">
        <v>0</v>
      </c>
      <c r="J8660">
        <v>2</v>
      </c>
      <c r="K8660">
        <v>1</v>
      </c>
      <c r="L8660" t="s">
        <v>28</v>
      </c>
      <c r="M8660" t="s">
        <v>625</v>
      </c>
      <c r="N8660" t="s">
        <v>167</v>
      </c>
      <c r="O8660" t="s">
        <v>22</v>
      </c>
      <c r="P8660" t="s">
        <v>23</v>
      </c>
      <c r="Q8660" t="s">
        <v>24</v>
      </c>
    </row>
    <row r="8661" spans="1:17" x14ac:dyDescent="0.2">
      <c r="A8661" s="2">
        <v>38385</v>
      </c>
      <c r="B8661" t="s">
        <v>143</v>
      </c>
      <c r="C8661" t="s">
        <v>469</v>
      </c>
      <c r="D8661" t="s">
        <v>115</v>
      </c>
      <c r="E8661" t="s">
        <v>115</v>
      </c>
      <c r="F8661">
        <v>19</v>
      </c>
      <c r="G8661">
        <v>85</v>
      </c>
      <c r="H8661">
        <v>0</v>
      </c>
      <c r="I8661">
        <v>0</v>
      </c>
      <c r="J8661">
        <v>3</v>
      </c>
      <c r="K8661">
        <v>0</v>
      </c>
      <c r="L8661" t="s">
        <v>28</v>
      </c>
      <c r="M8661" t="s">
        <v>1014</v>
      </c>
      <c r="N8661" t="s">
        <v>143</v>
      </c>
      <c r="O8661" t="s">
        <v>22</v>
      </c>
      <c r="P8661" t="s">
        <v>23</v>
      </c>
      <c r="Q8661" t="s">
        <v>24</v>
      </c>
    </row>
    <row r="8662" spans="1:17" x14ac:dyDescent="0.2">
      <c r="A8662" s="2">
        <v>38385</v>
      </c>
      <c r="B8662" t="s">
        <v>163</v>
      </c>
      <c r="C8662" t="s">
        <v>301</v>
      </c>
      <c r="D8662" t="s">
        <v>115</v>
      </c>
      <c r="E8662" t="s">
        <v>115</v>
      </c>
      <c r="F8662">
        <v>97</v>
      </c>
      <c r="G8662">
        <v>55</v>
      </c>
      <c r="H8662">
        <v>0</v>
      </c>
      <c r="I8662">
        <v>0</v>
      </c>
      <c r="J8662">
        <v>0</v>
      </c>
      <c r="K8662">
        <v>0</v>
      </c>
      <c r="L8662" t="s">
        <v>28</v>
      </c>
      <c r="M8662" t="s">
        <v>536</v>
      </c>
      <c r="N8662" t="s">
        <v>182</v>
      </c>
      <c r="O8662" t="s">
        <v>122</v>
      </c>
      <c r="P8662" t="s">
        <v>23</v>
      </c>
      <c r="Q8662" t="s">
        <v>30</v>
      </c>
    </row>
    <row r="8663" spans="1:17" x14ac:dyDescent="0.2">
      <c r="A8663" s="2">
        <v>38386</v>
      </c>
      <c r="B8663" t="s">
        <v>282</v>
      </c>
      <c r="C8663" t="s">
        <v>263</v>
      </c>
      <c r="D8663" t="s">
        <v>19</v>
      </c>
      <c r="E8663" t="s">
        <v>27</v>
      </c>
      <c r="F8663">
        <v>61</v>
      </c>
      <c r="G8663">
        <v>92</v>
      </c>
      <c r="H8663">
        <v>0</v>
      </c>
      <c r="I8663">
        <v>0</v>
      </c>
      <c r="J8663">
        <v>2</v>
      </c>
      <c r="K8663">
        <v>1</v>
      </c>
      <c r="L8663" t="s">
        <v>28</v>
      </c>
      <c r="M8663" t="s">
        <v>285</v>
      </c>
      <c r="N8663" t="s">
        <v>282</v>
      </c>
      <c r="O8663" t="s">
        <v>22</v>
      </c>
      <c r="P8663" t="s">
        <v>23</v>
      </c>
      <c r="Q8663" t="s">
        <v>24</v>
      </c>
    </row>
    <row r="8664" spans="1:17" x14ac:dyDescent="0.2">
      <c r="A8664" s="2">
        <v>38387</v>
      </c>
      <c r="B8664" t="s">
        <v>133</v>
      </c>
      <c r="C8664" t="s">
        <v>183</v>
      </c>
      <c r="D8664" t="s">
        <v>115</v>
      </c>
      <c r="E8664" t="s">
        <v>36</v>
      </c>
      <c r="F8664">
        <v>21</v>
      </c>
      <c r="G8664">
        <v>33</v>
      </c>
      <c r="H8664">
        <v>0</v>
      </c>
      <c r="I8664">
        <v>0</v>
      </c>
      <c r="J8664">
        <v>0</v>
      </c>
      <c r="K8664">
        <v>1</v>
      </c>
      <c r="L8664" t="s">
        <v>28</v>
      </c>
      <c r="M8664" t="s">
        <v>134</v>
      </c>
      <c r="N8664" t="s">
        <v>133</v>
      </c>
      <c r="O8664" t="s">
        <v>22</v>
      </c>
      <c r="P8664" t="s">
        <v>23</v>
      </c>
      <c r="Q8664" t="s">
        <v>41</v>
      </c>
    </row>
    <row r="8665" spans="1:17" x14ac:dyDescent="0.2">
      <c r="A8665" s="2">
        <v>38389</v>
      </c>
      <c r="B8665" t="s">
        <v>221</v>
      </c>
      <c r="C8665" t="s">
        <v>481</v>
      </c>
      <c r="D8665" t="s">
        <v>27</v>
      </c>
      <c r="E8665" t="s">
        <v>27</v>
      </c>
      <c r="F8665">
        <v>121</v>
      </c>
      <c r="G8665">
        <v>153</v>
      </c>
      <c r="H8665">
        <v>0</v>
      </c>
      <c r="I8665">
        <v>0</v>
      </c>
      <c r="J8665">
        <v>3</v>
      </c>
      <c r="K8665">
        <v>2</v>
      </c>
      <c r="L8665" t="s">
        <v>28</v>
      </c>
      <c r="M8665" t="s">
        <v>223</v>
      </c>
      <c r="N8665" t="s">
        <v>221</v>
      </c>
      <c r="O8665" t="s">
        <v>22</v>
      </c>
      <c r="P8665" t="s">
        <v>23</v>
      </c>
      <c r="Q8665" t="s">
        <v>24</v>
      </c>
    </row>
    <row r="8666" spans="1:17" x14ac:dyDescent="0.2">
      <c r="A8666" s="2">
        <v>38389</v>
      </c>
      <c r="B8666" t="s">
        <v>282</v>
      </c>
      <c r="C8666" t="s">
        <v>263</v>
      </c>
      <c r="D8666" t="s">
        <v>19</v>
      </c>
      <c r="E8666" t="s">
        <v>27</v>
      </c>
      <c r="F8666">
        <v>61</v>
      </c>
      <c r="G8666">
        <v>92</v>
      </c>
      <c r="H8666">
        <v>0</v>
      </c>
      <c r="I8666">
        <v>0</v>
      </c>
      <c r="J8666">
        <v>0</v>
      </c>
      <c r="K8666">
        <v>1</v>
      </c>
      <c r="L8666" t="s">
        <v>28</v>
      </c>
      <c r="M8666" t="s">
        <v>1164</v>
      </c>
      <c r="N8666" t="s">
        <v>282</v>
      </c>
      <c r="O8666" t="s">
        <v>22</v>
      </c>
      <c r="P8666" t="s">
        <v>23</v>
      </c>
      <c r="Q8666" t="s">
        <v>41</v>
      </c>
    </row>
    <row r="8667" spans="1:17" x14ac:dyDescent="0.2">
      <c r="A8667" s="2">
        <v>38391</v>
      </c>
      <c r="B8667" t="s">
        <v>145</v>
      </c>
      <c r="C8667" t="s">
        <v>69</v>
      </c>
      <c r="D8667" t="s">
        <v>50</v>
      </c>
      <c r="E8667" t="s">
        <v>50</v>
      </c>
      <c r="F8667">
        <v>109</v>
      </c>
      <c r="G8667">
        <v>82</v>
      </c>
      <c r="H8667">
        <v>0</v>
      </c>
      <c r="I8667">
        <v>0</v>
      </c>
      <c r="J8667">
        <v>1</v>
      </c>
      <c r="K8667">
        <v>1</v>
      </c>
      <c r="L8667" t="s">
        <v>691</v>
      </c>
      <c r="M8667" t="s">
        <v>146</v>
      </c>
      <c r="N8667" t="s">
        <v>145</v>
      </c>
      <c r="O8667" t="s">
        <v>22</v>
      </c>
      <c r="P8667" t="s">
        <v>59</v>
      </c>
      <c r="Q8667" t="s">
        <v>24</v>
      </c>
    </row>
    <row r="8668" spans="1:17" x14ac:dyDescent="0.2">
      <c r="A8668" s="2">
        <v>38391</v>
      </c>
      <c r="B8668" t="s">
        <v>136</v>
      </c>
      <c r="C8668" t="s">
        <v>890</v>
      </c>
      <c r="D8668" t="s">
        <v>36</v>
      </c>
      <c r="E8668" t="s">
        <v>36</v>
      </c>
      <c r="F8668">
        <v>41</v>
      </c>
      <c r="G8668">
        <v>78</v>
      </c>
      <c r="H8668">
        <v>0</v>
      </c>
      <c r="I8668">
        <v>0</v>
      </c>
      <c r="J8668">
        <v>2</v>
      </c>
      <c r="K8668">
        <v>2</v>
      </c>
      <c r="L8668" t="s">
        <v>28</v>
      </c>
      <c r="M8668" t="s">
        <v>1165</v>
      </c>
      <c r="N8668" t="s">
        <v>67</v>
      </c>
      <c r="O8668" t="s">
        <v>122</v>
      </c>
      <c r="P8668" t="s">
        <v>23</v>
      </c>
      <c r="Q8668" t="s">
        <v>30</v>
      </c>
    </row>
    <row r="8669" spans="1:17" x14ac:dyDescent="0.2">
      <c r="A8669" s="2">
        <v>38391</v>
      </c>
      <c r="B8669" t="s">
        <v>101</v>
      </c>
      <c r="C8669" t="s">
        <v>70</v>
      </c>
      <c r="D8669" t="s">
        <v>50</v>
      </c>
      <c r="E8669" t="s">
        <v>50</v>
      </c>
      <c r="F8669">
        <v>66</v>
      </c>
      <c r="G8669">
        <v>43</v>
      </c>
      <c r="H8669">
        <v>0</v>
      </c>
      <c r="I8669">
        <v>0</v>
      </c>
      <c r="J8669">
        <v>1</v>
      </c>
      <c r="K8669">
        <v>2</v>
      </c>
      <c r="L8669" t="s">
        <v>691</v>
      </c>
      <c r="M8669" t="s">
        <v>435</v>
      </c>
      <c r="N8669" t="s">
        <v>145</v>
      </c>
      <c r="O8669" t="s">
        <v>122</v>
      </c>
      <c r="P8669" t="s">
        <v>23</v>
      </c>
      <c r="Q8669" t="s">
        <v>41</v>
      </c>
    </row>
    <row r="8670" spans="1:17" x14ac:dyDescent="0.2">
      <c r="A8670" s="2">
        <v>38392</v>
      </c>
      <c r="B8670" t="s">
        <v>85</v>
      </c>
      <c r="C8670" t="s">
        <v>168</v>
      </c>
      <c r="D8670" t="s">
        <v>50</v>
      </c>
      <c r="E8670" t="s">
        <v>50</v>
      </c>
      <c r="F8670">
        <v>86</v>
      </c>
      <c r="G8670">
        <v>57</v>
      </c>
      <c r="H8670">
        <v>0</v>
      </c>
      <c r="I8670">
        <v>0</v>
      </c>
      <c r="J8670">
        <v>0</v>
      </c>
      <c r="K8670">
        <v>2</v>
      </c>
      <c r="L8670" t="s">
        <v>20</v>
      </c>
      <c r="M8670" t="s">
        <v>86</v>
      </c>
      <c r="N8670" t="s">
        <v>85</v>
      </c>
      <c r="O8670" t="s">
        <v>22</v>
      </c>
      <c r="P8670" t="s">
        <v>23</v>
      </c>
      <c r="Q8670" t="s">
        <v>41</v>
      </c>
    </row>
    <row r="8671" spans="1:17" x14ac:dyDescent="0.2">
      <c r="A8671" s="2">
        <v>38392</v>
      </c>
      <c r="B8671" t="s">
        <v>150</v>
      </c>
      <c r="C8671" t="s">
        <v>224</v>
      </c>
      <c r="D8671" t="s">
        <v>36</v>
      </c>
      <c r="E8671" t="s">
        <v>36</v>
      </c>
      <c r="F8671">
        <v>74</v>
      </c>
      <c r="G8671">
        <v>84</v>
      </c>
      <c r="H8671">
        <v>0</v>
      </c>
      <c r="I8671">
        <v>0</v>
      </c>
      <c r="J8671">
        <v>3</v>
      </c>
      <c r="K8671">
        <v>0</v>
      </c>
      <c r="L8671" t="s">
        <v>28</v>
      </c>
      <c r="M8671" t="s">
        <v>151</v>
      </c>
      <c r="N8671" t="s">
        <v>150</v>
      </c>
      <c r="O8671" t="s">
        <v>22</v>
      </c>
      <c r="P8671" t="s">
        <v>23</v>
      </c>
      <c r="Q8671" t="s">
        <v>24</v>
      </c>
    </row>
    <row r="8672" spans="1:17" x14ac:dyDescent="0.2">
      <c r="A8672" s="2">
        <v>38392</v>
      </c>
      <c r="B8672" t="s">
        <v>69</v>
      </c>
      <c r="C8672" t="s">
        <v>101</v>
      </c>
      <c r="D8672" t="s">
        <v>50</v>
      </c>
      <c r="E8672" t="s">
        <v>50</v>
      </c>
      <c r="F8672">
        <v>82</v>
      </c>
      <c r="G8672">
        <v>66</v>
      </c>
      <c r="H8672">
        <v>0</v>
      </c>
      <c r="I8672">
        <v>0</v>
      </c>
      <c r="J8672">
        <v>1</v>
      </c>
      <c r="K8672">
        <v>1</v>
      </c>
      <c r="L8672" t="s">
        <v>691</v>
      </c>
      <c r="M8672" t="s">
        <v>146</v>
      </c>
      <c r="N8672" t="s">
        <v>145</v>
      </c>
      <c r="O8672" t="s">
        <v>122</v>
      </c>
      <c r="P8672" t="s">
        <v>59</v>
      </c>
      <c r="Q8672" t="s">
        <v>41</v>
      </c>
    </row>
    <row r="8673" spans="1:17" x14ac:dyDescent="0.2">
      <c r="A8673" s="2">
        <v>38392</v>
      </c>
      <c r="B8673" t="s">
        <v>386</v>
      </c>
      <c r="C8673" t="s">
        <v>384</v>
      </c>
      <c r="D8673" t="s">
        <v>50</v>
      </c>
      <c r="E8673" t="s">
        <v>50</v>
      </c>
      <c r="F8673">
        <v>115</v>
      </c>
      <c r="G8673">
        <v>116</v>
      </c>
      <c r="H8673">
        <v>0</v>
      </c>
      <c r="I8673">
        <v>0</v>
      </c>
      <c r="J8673">
        <v>0</v>
      </c>
      <c r="K8673">
        <v>0</v>
      </c>
      <c r="L8673" t="s">
        <v>28</v>
      </c>
      <c r="M8673" t="s">
        <v>595</v>
      </c>
      <c r="N8673" t="s">
        <v>386</v>
      </c>
      <c r="O8673" t="s">
        <v>22</v>
      </c>
      <c r="P8673" t="s">
        <v>23</v>
      </c>
      <c r="Q8673" t="s">
        <v>30</v>
      </c>
    </row>
    <row r="8674" spans="1:17" x14ac:dyDescent="0.2">
      <c r="A8674" s="2">
        <v>38392</v>
      </c>
      <c r="B8674" t="s">
        <v>402</v>
      </c>
      <c r="C8674" t="s">
        <v>167</v>
      </c>
      <c r="D8674" t="s">
        <v>115</v>
      </c>
      <c r="E8674" t="s">
        <v>115</v>
      </c>
      <c r="F8674">
        <v>50</v>
      </c>
      <c r="G8674">
        <v>20</v>
      </c>
      <c r="H8674">
        <v>0</v>
      </c>
      <c r="I8674">
        <v>0</v>
      </c>
      <c r="J8674">
        <v>0</v>
      </c>
      <c r="K8674">
        <v>0</v>
      </c>
      <c r="L8674" t="s">
        <v>20</v>
      </c>
      <c r="M8674" t="s">
        <v>1002</v>
      </c>
      <c r="N8674" t="s">
        <v>402</v>
      </c>
      <c r="O8674" t="s">
        <v>22</v>
      </c>
      <c r="P8674" t="s">
        <v>23</v>
      </c>
      <c r="Q8674" t="s">
        <v>30</v>
      </c>
    </row>
    <row r="8675" spans="1:17" x14ac:dyDescent="0.2">
      <c r="A8675" s="2">
        <v>38392</v>
      </c>
      <c r="B8675" t="s">
        <v>120</v>
      </c>
      <c r="C8675" t="s">
        <v>118</v>
      </c>
      <c r="D8675" t="s">
        <v>36</v>
      </c>
      <c r="E8675" t="s">
        <v>36</v>
      </c>
      <c r="F8675">
        <v>23</v>
      </c>
      <c r="G8675">
        <v>30</v>
      </c>
      <c r="H8675">
        <v>0</v>
      </c>
      <c r="I8675">
        <v>0</v>
      </c>
      <c r="J8675">
        <v>1</v>
      </c>
      <c r="K8675">
        <v>0</v>
      </c>
      <c r="L8675" t="s">
        <v>28</v>
      </c>
      <c r="M8675" t="s">
        <v>790</v>
      </c>
      <c r="N8675" t="s">
        <v>67</v>
      </c>
      <c r="O8675" t="s">
        <v>122</v>
      </c>
      <c r="P8675" t="s">
        <v>23</v>
      </c>
      <c r="Q8675" t="s">
        <v>24</v>
      </c>
    </row>
    <row r="8676" spans="1:17" x14ac:dyDescent="0.2">
      <c r="A8676" s="2">
        <v>38392</v>
      </c>
      <c r="B8676" t="s">
        <v>107</v>
      </c>
      <c r="C8676" t="s">
        <v>31</v>
      </c>
      <c r="D8676" t="s">
        <v>19</v>
      </c>
      <c r="E8676" t="s">
        <v>19</v>
      </c>
      <c r="F8676">
        <v>75</v>
      </c>
      <c r="G8676">
        <v>39</v>
      </c>
      <c r="H8676">
        <v>0</v>
      </c>
      <c r="I8676">
        <v>0</v>
      </c>
      <c r="J8676">
        <v>3</v>
      </c>
      <c r="K8676">
        <v>0</v>
      </c>
      <c r="L8676" t="s">
        <v>28</v>
      </c>
      <c r="M8676" t="s">
        <v>574</v>
      </c>
      <c r="N8676" t="s">
        <v>107</v>
      </c>
      <c r="O8676" t="s">
        <v>22</v>
      </c>
      <c r="P8676" t="s">
        <v>23</v>
      </c>
      <c r="Q8676" t="s">
        <v>24</v>
      </c>
    </row>
    <row r="8677" spans="1:17" x14ac:dyDescent="0.2">
      <c r="A8677" s="2">
        <v>38392</v>
      </c>
      <c r="B8677" t="s">
        <v>131</v>
      </c>
      <c r="C8677" t="s">
        <v>26</v>
      </c>
      <c r="D8677" t="s">
        <v>27</v>
      </c>
      <c r="E8677" t="s">
        <v>27</v>
      </c>
      <c r="F8677">
        <v>27</v>
      </c>
      <c r="G8677">
        <v>7</v>
      </c>
      <c r="H8677">
        <v>0</v>
      </c>
      <c r="I8677">
        <v>0</v>
      </c>
      <c r="J8677">
        <v>1</v>
      </c>
      <c r="K8677">
        <v>2</v>
      </c>
      <c r="L8677" t="s">
        <v>20</v>
      </c>
      <c r="M8677" t="s">
        <v>637</v>
      </c>
      <c r="N8677" t="s">
        <v>131</v>
      </c>
      <c r="O8677" t="s">
        <v>22</v>
      </c>
      <c r="P8677" t="s">
        <v>23</v>
      </c>
      <c r="Q8677" t="s">
        <v>41</v>
      </c>
    </row>
    <row r="8678" spans="1:17" x14ac:dyDescent="0.2">
      <c r="A8678" s="2">
        <v>38392</v>
      </c>
      <c r="B8678" t="s">
        <v>145</v>
      </c>
      <c r="C8678" t="s">
        <v>70</v>
      </c>
      <c r="D8678" t="s">
        <v>50</v>
      </c>
      <c r="E8678" t="s">
        <v>50</v>
      </c>
      <c r="F8678">
        <v>109</v>
      </c>
      <c r="G8678">
        <v>43</v>
      </c>
      <c r="H8678">
        <v>0</v>
      </c>
      <c r="I8678">
        <v>0</v>
      </c>
      <c r="J8678">
        <v>1</v>
      </c>
      <c r="K8678">
        <v>2</v>
      </c>
      <c r="L8678" t="s">
        <v>691</v>
      </c>
      <c r="M8678" t="s">
        <v>435</v>
      </c>
      <c r="N8678" t="s">
        <v>145</v>
      </c>
      <c r="O8678" t="s">
        <v>22</v>
      </c>
      <c r="P8678" t="s">
        <v>23</v>
      </c>
      <c r="Q8678" t="s">
        <v>41</v>
      </c>
    </row>
    <row r="8679" spans="1:17" x14ac:dyDescent="0.2">
      <c r="A8679" s="2">
        <v>38392</v>
      </c>
      <c r="B8679" t="s">
        <v>183</v>
      </c>
      <c r="C8679" t="s">
        <v>147</v>
      </c>
      <c r="D8679" t="s">
        <v>36</v>
      </c>
      <c r="E8679" t="s">
        <v>50</v>
      </c>
      <c r="F8679">
        <v>33</v>
      </c>
      <c r="G8679">
        <v>44</v>
      </c>
      <c r="H8679">
        <v>0</v>
      </c>
      <c r="I8679">
        <v>0</v>
      </c>
      <c r="J8679">
        <v>4</v>
      </c>
      <c r="K8679">
        <v>0</v>
      </c>
      <c r="L8679" t="s">
        <v>28</v>
      </c>
      <c r="M8679" t="s">
        <v>266</v>
      </c>
      <c r="N8679" t="s">
        <v>183</v>
      </c>
      <c r="O8679" t="s">
        <v>22</v>
      </c>
      <c r="P8679" t="s">
        <v>23</v>
      </c>
      <c r="Q8679" t="s">
        <v>24</v>
      </c>
    </row>
    <row r="8680" spans="1:17" x14ac:dyDescent="0.2">
      <c r="A8680" s="2">
        <v>38392</v>
      </c>
      <c r="B8680" t="s">
        <v>89</v>
      </c>
      <c r="C8680" t="s">
        <v>126</v>
      </c>
      <c r="D8680" t="s">
        <v>50</v>
      </c>
      <c r="E8680" t="s">
        <v>50</v>
      </c>
      <c r="F8680">
        <v>8</v>
      </c>
      <c r="G8680">
        <v>6</v>
      </c>
      <c r="H8680">
        <v>0</v>
      </c>
      <c r="I8680">
        <v>0</v>
      </c>
      <c r="J8680">
        <v>0</v>
      </c>
      <c r="K8680">
        <v>0</v>
      </c>
      <c r="L8680" t="s">
        <v>28</v>
      </c>
      <c r="M8680" t="s">
        <v>490</v>
      </c>
      <c r="N8680" t="s">
        <v>89</v>
      </c>
      <c r="O8680" t="s">
        <v>22</v>
      </c>
      <c r="P8680" t="s">
        <v>23</v>
      </c>
      <c r="Q8680" t="s">
        <v>30</v>
      </c>
    </row>
    <row r="8681" spans="1:17" x14ac:dyDescent="0.2">
      <c r="A8681" s="2">
        <v>38392</v>
      </c>
      <c r="B8681" t="s">
        <v>67</v>
      </c>
      <c r="C8681" t="s">
        <v>52</v>
      </c>
      <c r="D8681" t="s">
        <v>50</v>
      </c>
      <c r="E8681" t="s">
        <v>50</v>
      </c>
      <c r="F8681">
        <v>2</v>
      </c>
      <c r="G8681">
        <v>13</v>
      </c>
      <c r="H8681">
        <v>0</v>
      </c>
      <c r="I8681">
        <v>0</v>
      </c>
      <c r="J8681">
        <v>1</v>
      </c>
      <c r="K8681">
        <v>1</v>
      </c>
      <c r="L8681" t="s">
        <v>28</v>
      </c>
      <c r="M8681" t="s">
        <v>769</v>
      </c>
      <c r="N8681" t="s">
        <v>67</v>
      </c>
      <c r="O8681" t="s">
        <v>22</v>
      </c>
      <c r="P8681" t="s">
        <v>23</v>
      </c>
      <c r="Q8681" t="s">
        <v>30</v>
      </c>
    </row>
    <row r="8682" spans="1:17" x14ac:dyDescent="0.2">
      <c r="A8682" s="2">
        <v>38392</v>
      </c>
      <c r="B8682" t="s">
        <v>345</v>
      </c>
      <c r="C8682" t="s">
        <v>73</v>
      </c>
      <c r="D8682" t="s">
        <v>50</v>
      </c>
      <c r="E8682" t="s">
        <v>50</v>
      </c>
      <c r="F8682">
        <v>106</v>
      </c>
      <c r="G8682">
        <v>100</v>
      </c>
      <c r="H8682">
        <v>0</v>
      </c>
      <c r="I8682">
        <v>0</v>
      </c>
      <c r="J8682">
        <v>1</v>
      </c>
      <c r="K8682">
        <v>0</v>
      </c>
      <c r="L8682" t="s">
        <v>28</v>
      </c>
      <c r="M8682" t="s">
        <v>360</v>
      </c>
      <c r="N8682" t="s">
        <v>345</v>
      </c>
      <c r="O8682" t="s">
        <v>22</v>
      </c>
      <c r="P8682" t="s">
        <v>23</v>
      </c>
      <c r="Q8682" t="s">
        <v>24</v>
      </c>
    </row>
    <row r="8683" spans="1:17" x14ac:dyDescent="0.2">
      <c r="A8683" s="2">
        <v>38392</v>
      </c>
      <c r="B8683" t="s">
        <v>129</v>
      </c>
      <c r="C8683" t="s">
        <v>39</v>
      </c>
      <c r="D8683" t="s">
        <v>50</v>
      </c>
      <c r="E8683" t="s">
        <v>19</v>
      </c>
      <c r="F8683">
        <v>16</v>
      </c>
      <c r="G8683">
        <v>3</v>
      </c>
      <c r="H8683">
        <v>0</v>
      </c>
      <c r="I8683">
        <v>0</v>
      </c>
      <c r="J8683">
        <v>2</v>
      </c>
      <c r="K8683">
        <v>2</v>
      </c>
      <c r="L8683" t="s">
        <v>28</v>
      </c>
      <c r="M8683" t="s">
        <v>480</v>
      </c>
      <c r="N8683" t="s">
        <v>129</v>
      </c>
      <c r="O8683" t="s">
        <v>22</v>
      </c>
      <c r="P8683" t="s">
        <v>23</v>
      </c>
      <c r="Q8683" t="s">
        <v>30</v>
      </c>
    </row>
    <row r="8684" spans="1:17" x14ac:dyDescent="0.2">
      <c r="A8684" s="2">
        <v>38392</v>
      </c>
      <c r="B8684" t="s">
        <v>153</v>
      </c>
      <c r="C8684" t="s">
        <v>72</v>
      </c>
      <c r="D8684" t="s">
        <v>50</v>
      </c>
      <c r="E8684" t="s">
        <v>50</v>
      </c>
      <c r="F8684">
        <v>18</v>
      </c>
      <c r="G8684">
        <v>14</v>
      </c>
      <c r="H8684">
        <v>0</v>
      </c>
      <c r="I8684">
        <v>0</v>
      </c>
      <c r="J8684">
        <v>2</v>
      </c>
      <c r="K8684">
        <v>1</v>
      </c>
      <c r="L8684" t="s">
        <v>20</v>
      </c>
      <c r="M8684" t="s">
        <v>307</v>
      </c>
      <c r="N8684" t="s">
        <v>153</v>
      </c>
      <c r="O8684" t="s">
        <v>22</v>
      </c>
      <c r="P8684" t="s">
        <v>23</v>
      </c>
      <c r="Q8684" t="s">
        <v>24</v>
      </c>
    </row>
    <row r="8685" spans="1:17" x14ac:dyDescent="0.2">
      <c r="A8685" s="2">
        <v>38392</v>
      </c>
      <c r="B8685" t="s">
        <v>34</v>
      </c>
      <c r="C8685" t="s">
        <v>111</v>
      </c>
      <c r="D8685" t="s">
        <v>36</v>
      </c>
      <c r="E8685" t="s">
        <v>36</v>
      </c>
      <c r="F8685">
        <v>88</v>
      </c>
      <c r="G8685">
        <v>51</v>
      </c>
      <c r="H8685">
        <v>0</v>
      </c>
      <c r="I8685">
        <v>0</v>
      </c>
      <c r="J8685">
        <v>2</v>
      </c>
      <c r="K8685">
        <v>2</v>
      </c>
      <c r="L8685" t="s">
        <v>28</v>
      </c>
      <c r="M8685" t="s">
        <v>769</v>
      </c>
      <c r="N8685" t="s">
        <v>67</v>
      </c>
      <c r="O8685" t="s">
        <v>122</v>
      </c>
      <c r="P8685" t="s">
        <v>23</v>
      </c>
      <c r="Q8685" t="s">
        <v>30</v>
      </c>
    </row>
    <row r="8686" spans="1:17" x14ac:dyDescent="0.2">
      <c r="A8686" s="2">
        <v>38392</v>
      </c>
      <c r="B8686" t="s">
        <v>254</v>
      </c>
      <c r="C8686" t="s">
        <v>25</v>
      </c>
      <c r="D8686" t="s">
        <v>115</v>
      </c>
      <c r="E8686" t="s">
        <v>19</v>
      </c>
      <c r="F8686">
        <v>134</v>
      </c>
      <c r="G8686">
        <v>1</v>
      </c>
      <c r="H8686">
        <v>0</v>
      </c>
      <c r="I8686">
        <v>0</v>
      </c>
      <c r="J8686">
        <v>1</v>
      </c>
      <c r="K8686">
        <v>7</v>
      </c>
      <c r="L8686" t="s">
        <v>252</v>
      </c>
      <c r="M8686" t="s">
        <v>434</v>
      </c>
      <c r="N8686" t="s">
        <v>254</v>
      </c>
      <c r="O8686" t="s">
        <v>22</v>
      </c>
      <c r="P8686" t="s">
        <v>23</v>
      </c>
      <c r="Q8686" t="s">
        <v>41</v>
      </c>
    </row>
    <row r="8687" spans="1:17" x14ac:dyDescent="0.2">
      <c r="A8687" s="2">
        <v>38392</v>
      </c>
      <c r="B8687" t="s">
        <v>98</v>
      </c>
      <c r="C8687" t="s">
        <v>82</v>
      </c>
      <c r="D8687" t="s">
        <v>50</v>
      </c>
      <c r="E8687" t="s">
        <v>50</v>
      </c>
      <c r="F8687">
        <v>12</v>
      </c>
      <c r="G8687">
        <v>9</v>
      </c>
      <c r="H8687">
        <v>0</v>
      </c>
      <c r="I8687">
        <v>0</v>
      </c>
      <c r="J8687">
        <v>1</v>
      </c>
      <c r="K8687">
        <v>0</v>
      </c>
      <c r="L8687" t="s">
        <v>28</v>
      </c>
      <c r="M8687" t="s">
        <v>99</v>
      </c>
      <c r="N8687" t="s">
        <v>98</v>
      </c>
      <c r="O8687" t="s">
        <v>22</v>
      </c>
      <c r="P8687" t="s">
        <v>23</v>
      </c>
      <c r="Q8687" t="s">
        <v>24</v>
      </c>
    </row>
    <row r="8688" spans="1:17" x14ac:dyDescent="0.2">
      <c r="A8688" s="2">
        <v>38392</v>
      </c>
      <c r="B8688" t="s">
        <v>123</v>
      </c>
      <c r="C8688" t="s">
        <v>274</v>
      </c>
      <c r="D8688" t="s">
        <v>50</v>
      </c>
      <c r="E8688" t="s">
        <v>50</v>
      </c>
      <c r="F8688">
        <v>49</v>
      </c>
      <c r="G8688">
        <v>23</v>
      </c>
      <c r="H8688">
        <v>0</v>
      </c>
      <c r="I8688">
        <v>0</v>
      </c>
      <c r="J8688">
        <v>3</v>
      </c>
      <c r="K8688">
        <v>3</v>
      </c>
      <c r="L8688" t="s">
        <v>28</v>
      </c>
      <c r="M8688" t="s">
        <v>415</v>
      </c>
      <c r="N8688" t="s">
        <v>123</v>
      </c>
      <c r="O8688" t="s">
        <v>22</v>
      </c>
      <c r="P8688" t="s">
        <v>23</v>
      </c>
      <c r="Q8688" t="s">
        <v>30</v>
      </c>
    </row>
    <row r="8689" spans="1:17" x14ac:dyDescent="0.2">
      <c r="A8689" s="2">
        <v>38392</v>
      </c>
      <c r="B8689" t="s">
        <v>119</v>
      </c>
      <c r="C8689" t="s">
        <v>95</v>
      </c>
      <c r="D8689" t="s">
        <v>50</v>
      </c>
      <c r="E8689" t="s">
        <v>50</v>
      </c>
      <c r="F8689">
        <v>10</v>
      </c>
      <c r="G8689">
        <v>32</v>
      </c>
      <c r="H8689">
        <v>0</v>
      </c>
      <c r="I8689">
        <v>0</v>
      </c>
      <c r="J8689">
        <v>2</v>
      </c>
      <c r="K8689">
        <v>0</v>
      </c>
      <c r="L8689" t="s">
        <v>28</v>
      </c>
      <c r="M8689" t="s">
        <v>1166</v>
      </c>
      <c r="N8689" t="s">
        <v>119</v>
      </c>
      <c r="O8689" t="s">
        <v>22</v>
      </c>
      <c r="P8689" t="s">
        <v>23</v>
      </c>
      <c r="Q8689" t="s">
        <v>24</v>
      </c>
    </row>
    <row r="8690" spans="1:17" x14ac:dyDescent="0.2">
      <c r="A8690" s="2">
        <v>38392</v>
      </c>
      <c r="B8690" t="s">
        <v>143</v>
      </c>
      <c r="C8690" t="s">
        <v>163</v>
      </c>
      <c r="D8690" t="s">
        <v>115</v>
      </c>
      <c r="E8690" t="s">
        <v>115</v>
      </c>
      <c r="F8690">
        <v>19</v>
      </c>
      <c r="G8690">
        <v>97</v>
      </c>
      <c r="H8690">
        <v>0</v>
      </c>
      <c r="I8690">
        <v>0</v>
      </c>
      <c r="J8690">
        <v>2</v>
      </c>
      <c r="K8690">
        <v>1</v>
      </c>
      <c r="L8690" t="s">
        <v>20</v>
      </c>
      <c r="M8690" t="s">
        <v>1014</v>
      </c>
      <c r="N8690" t="s">
        <v>143</v>
      </c>
      <c r="O8690" t="s">
        <v>22</v>
      </c>
      <c r="P8690" t="s">
        <v>23</v>
      </c>
      <c r="Q8690" t="s">
        <v>24</v>
      </c>
    </row>
    <row r="8691" spans="1:17" x14ac:dyDescent="0.2">
      <c r="A8691" s="2">
        <v>38392</v>
      </c>
      <c r="B8691" t="s">
        <v>133</v>
      </c>
      <c r="C8691" t="s">
        <v>301</v>
      </c>
      <c r="D8691" t="s">
        <v>115</v>
      </c>
      <c r="E8691" t="s">
        <v>115</v>
      </c>
      <c r="F8691">
        <v>21</v>
      </c>
      <c r="G8691">
        <v>55</v>
      </c>
      <c r="H8691">
        <v>0</v>
      </c>
      <c r="I8691">
        <v>0</v>
      </c>
      <c r="J8691">
        <v>2</v>
      </c>
      <c r="K8691">
        <v>0</v>
      </c>
      <c r="L8691" t="s">
        <v>20</v>
      </c>
      <c r="M8691" t="s">
        <v>134</v>
      </c>
      <c r="N8691" t="s">
        <v>133</v>
      </c>
      <c r="O8691" t="s">
        <v>22</v>
      </c>
      <c r="P8691" t="s">
        <v>23</v>
      </c>
      <c r="Q8691" t="s">
        <v>24</v>
      </c>
    </row>
    <row r="8692" spans="1:17" x14ac:dyDescent="0.2">
      <c r="A8692" s="2">
        <v>38392</v>
      </c>
      <c r="B8692" t="s">
        <v>328</v>
      </c>
      <c r="C8692" t="s">
        <v>737</v>
      </c>
      <c r="D8692" t="s">
        <v>50</v>
      </c>
      <c r="E8692" t="s">
        <v>50</v>
      </c>
      <c r="F8692">
        <v>93</v>
      </c>
      <c r="G8692">
        <v>141</v>
      </c>
      <c r="H8692">
        <v>0</v>
      </c>
      <c r="I8692">
        <v>0</v>
      </c>
      <c r="J8692">
        <v>0</v>
      </c>
      <c r="K8692">
        <v>0</v>
      </c>
      <c r="L8692" t="s">
        <v>20</v>
      </c>
      <c r="M8692" t="s">
        <v>329</v>
      </c>
      <c r="N8692" t="s">
        <v>328</v>
      </c>
      <c r="O8692" t="s">
        <v>22</v>
      </c>
      <c r="P8692" t="s">
        <v>23</v>
      </c>
      <c r="Q8692" t="s">
        <v>30</v>
      </c>
    </row>
    <row r="8693" spans="1:17" x14ac:dyDescent="0.2">
      <c r="A8693" s="2">
        <v>38392</v>
      </c>
      <c r="B8693" t="s">
        <v>184</v>
      </c>
      <c r="C8693" t="s">
        <v>49</v>
      </c>
      <c r="D8693" t="s">
        <v>50</v>
      </c>
      <c r="E8693" t="s">
        <v>50</v>
      </c>
      <c r="F8693">
        <v>135</v>
      </c>
      <c r="G8693">
        <v>36</v>
      </c>
      <c r="H8693">
        <v>0</v>
      </c>
      <c r="I8693">
        <v>0</v>
      </c>
      <c r="J8693">
        <v>0</v>
      </c>
      <c r="K8693">
        <v>3</v>
      </c>
      <c r="L8693" t="s">
        <v>28</v>
      </c>
      <c r="M8693" t="s">
        <v>193</v>
      </c>
      <c r="N8693" t="s">
        <v>184</v>
      </c>
      <c r="O8693" t="s">
        <v>22</v>
      </c>
      <c r="P8693" t="s">
        <v>23</v>
      </c>
      <c r="Q8693" t="s">
        <v>41</v>
      </c>
    </row>
    <row r="8694" spans="1:17" x14ac:dyDescent="0.2">
      <c r="A8694" s="2">
        <v>38392</v>
      </c>
      <c r="B8694" t="s">
        <v>110</v>
      </c>
      <c r="C8694" t="s">
        <v>207</v>
      </c>
      <c r="D8694" t="s">
        <v>36</v>
      </c>
      <c r="E8694" t="s">
        <v>36</v>
      </c>
      <c r="F8694">
        <v>34</v>
      </c>
      <c r="G8694">
        <v>75</v>
      </c>
      <c r="H8694">
        <v>0</v>
      </c>
      <c r="I8694">
        <v>0</v>
      </c>
      <c r="J8694">
        <v>5</v>
      </c>
      <c r="K8694">
        <v>1</v>
      </c>
      <c r="L8694" t="s">
        <v>20</v>
      </c>
      <c r="M8694" t="s">
        <v>142</v>
      </c>
      <c r="N8694" t="s">
        <v>110</v>
      </c>
      <c r="O8694" t="s">
        <v>22</v>
      </c>
      <c r="P8694" t="s">
        <v>23</v>
      </c>
      <c r="Q8694" t="s">
        <v>24</v>
      </c>
    </row>
    <row r="8695" spans="1:17" x14ac:dyDescent="0.2">
      <c r="A8695" s="2">
        <v>38392</v>
      </c>
      <c r="B8695" t="s">
        <v>100</v>
      </c>
      <c r="C8695" t="s">
        <v>56</v>
      </c>
      <c r="D8695" t="s">
        <v>50</v>
      </c>
      <c r="E8695" t="s">
        <v>27</v>
      </c>
      <c r="F8695">
        <v>109</v>
      </c>
      <c r="G8695">
        <v>90</v>
      </c>
      <c r="H8695">
        <v>0</v>
      </c>
      <c r="I8695">
        <v>0</v>
      </c>
      <c r="J8695">
        <v>0</v>
      </c>
      <c r="K8695">
        <v>1</v>
      </c>
      <c r="L8695" t="s">
        <v>28</v>
      </c>
      <c r="M8695" t="s">
        <v>102</v>
      </c>
      <c r="N8695" t="s">
        <v>100</v>
      </c>
      <c r="O8695" t="s">
        <v>22</v>
      </c>
      <c r="P8695" t="s">
        <v>23</v>
      </c>
      <c r="Q8695" t="s">
        <v>41</v>
      </c>
    </row>
    <row r="8696" spans="1:17" x14ac:dyDescent="0.2">
      <c r="A8696" s="2">
        <v>38392</v>
      </c>
      <c r="B8696" t="s">
        <v>531</v>
      </c>
      <c r="C8696" t="s">
        <v>555</v>
      </c>
      <c r="D8696" t="s">
        <v>27</v>
      </c>
      <c r="E8696" t="s">
        <v>27</v>
      </c>
      <c r="F8696">
        <v>101</v>
      </c>
      <c r="G8696">
        <v>68</v>
      </c>
      <c r="H8696">
        <v>0</v>
      </c>
      <c r="I8696">
        <v>0</v>
      </c>
      <c r="J8696">
        <v>0</v>
      </c>
      <c r="K8696">
        <v>0</v>
      </c>
      <c r="L8696" t="s">
        <v>20</v>
      </c>
      <c r="M8696" t="s">
        <v>534</v>
      </c>
      <c r="N8696" t="s">
        <v>531</v>
      </c>
      <c r="O8696" t="s">
        <v>22</v>
      </c>
      <c r="P8696" t="s">
        <v>23</v>
      </c>
      <c r="Q8696" t="s">
        <v>30</v>
      </c>
    </row>
    <row r="8697" spans="1:17" x14ac:dyDescent="0.2">
      <c r="A8697" s="2">
        <v>38392</v>
      </c>
      <c r="B8697" t="s">
        <v>90</v>
      </c>
      <c r="C8697" t="s">
        <v>317</v>
      </c>
      <c r="D8697" t="s">
        <v>50</v>
      </c>
      <c r="E8697" t="s">
        <v>50</v>
      </c>
      <c r="F8697">
        <v>25</v>
      </c>
      <c r="G8697">
        <v>68</v>
      </c>
      <c r="H8697">
        <v>0</v>
      </c>
      <c r="I8697">
        <v>0</v>
      </c>
      <c r="J8697">
        <v>1</v>
      </c>
      <c r="K8697">
        <v>3</v>
      </c>
      <c r="L8697" t="s">
        <v>28</v>
      </c>
      <c r="M8697" t="s">
        <v>1167</v>
      </c>
      <c r="N8697" t="s">
        <v>90</v>
      </c>
      <c r="O8697" t="s">
        <v>22</v>
      </c>
      <c r="P8697" t="s">
        <v>23</v>
      </c>
      <c r="Q8697" t="s">
        <v>41</v>
      </c>
    </row>
    <row r="8698" spans="1:17" x14ac:dyDescent="0.2">
      <c r="A8698" s="2">
        <v>38392</v>
      </c>
      <c r="B8698" t="s">
        <v>92</v>
      </c>
      <c r="C8698" t="s">
        <v>244</v>
      </c>
      <c r="D8698" t="s">
        <v>50</v>
      </c>
      <c r="E8698" t="s">
        <v>50</v>
      </c>
      <c r="F8698">
        <v>28</v>
      </c>
      <c r="G8698">
        <v>53</v>
      </c>
      <c r="H8698">
        <v>0</v>
      </c>
      <c r="I8698">
        <v>0</v>
      </c>
      <c r="J8698">
        <v>2</v>
      </c>
      <c r="K8698">
        <v>2</v>
      </c>
      <c r="L8698" t="s">
        <v>28</v>
      </c>
      <c r="M8698" t="s">
        <v>433</v>
      </c>
      <c r="N8698" t="s">
        <v>145</v>
      </c>
      <c r="O8698" t="s">
        <v>122</v>
      </c>
      <c r="P8698" t="s">
        <v>23</v>
      </c>
      <c r="Q8698" t="s">
        <v>30</v>
      </c>
    </row>
    <row r="8699" spans="1:17" x14ac:dyDescent="0.2">
      <c r="A8699" s="2">
        <v>38392</v>
      </c>
      <c r="B8699" t="s">
        <v>249</v>
      </c>
      <c r="C8699" t="s">
        <v>293</v>
      </c>
      <c r="D8699" t="s">
        <v>50</v>
      </c>
      <c r="E8699" t="s">
        <v>50</v>
      </c>
      <c r="F8699">
        <v>42</v>
      </c>
      <c r="G8699">
        <v>4</v>
      </c>
      <c r="H8699">
        <v>0</v>
      </c>
      <c r="I8699">
        <v>0</v>
      </c>
      <c r="J8699">
        <v>0</v>
      </c>
      <c r="K8699">
        <v>3</v>
      </c>
      <c r="L8699" t="s">
        <v>28</v>
      </c>
      <c r="M8699" t="s">
        <v>1132</v>
      </c>
      <c r="N8699" t="s">
        <v>249</v>
      </c>
      <c r="O8699" t="s">
        <v>22</v>
      </c>
      <c r="P8699" t="s">
        <v>23</v>
      </c>
      <c r="Q8699" t="s">
        <v>41</v>
      </c>
    </row>
    <row r="8700" spans="1:17" x14ac:dyDescent="0.2">
      <c r="A8700" s="2">
        <v>38392</v>
      </c>
      <c r="B8700" t="s">
        <v>149</v>
      </c>
      <c r="C8700" t="s">
        <v>55</v>
      </c>
      <c r="D8700" t="s">
        <v>36</v>
      </c>
      <c r="E8700" t="s">
        <v>57</v>
      </c>
      <c r="F8700">
        <v>38</v>
      </c>
      <c r="G8700">
        <v>58</v>
      </c>
      <c r="H8700">
        <v>0</v>
      </c>
      <c r="I8700">
        <v>0</v>
      </c>
      <c r="J8700">
        <v>1</v>
      </c>
      <c r="K8700">
        <v>1</v>
      </c>
      <c r="L8700" t="s">
        <v>28</v>
      </c>
      <c r="M8700" t="s">
        <v>566</v>
      </c>
      <c r="N8700" t="s">
        <v>149</v>
      </c>
      <c r="O8700" t="s">
        <v>22</v>
      </c>
      <c r="P8700" t="s">
        <v>23</v>
      </c>
      <c r="Q8700" t="s">
        <v>30</v>
      </c>
    </row>
    <row r="8701" spans="1:17" x14ac:dyDescent="0.2">
      <c r="A8701" s="2">
        <v>38392</v>
      </c>
      <c r="B8701" t="s">
        <v>106</v>
      </c>
      <c r="C8701" t="s">
        <v>125</v>
      </c>
      <c r="D8701" t="s">
        <v>50</v>
      </c>
      <c r="E8701" t="s">
        <v>50</v>
      </c>
      <c r="F8701">
        <v>5</v>
      </c>
      <c r="G8701">
        <v>165</v>
      </c>
      <c r="H8701">
        <v>0</v>
      </c>
      <c r="I8701">
        <v>0</v>
      </c>
      <c r="J8701">
        <v>5</v>
      </c>
      <c r="K8701">
        <v>0</v>
      </c>
      <c r="L8701" t="s">
        <v>20</v>
      </c>
      <c r="M8701" t="s">
        <v>1168</v>
      </c>
      <c r="N8701" t="s">
        <v>106</v>
      </c>
      <c r="O8701" t="s">
        <v>22</v>
      </c>
      <c r="P8701" t="s">
        <v>23</v>
      </c>
      <c r="Q8701" t="s">
        <v>24</v>
      </c>
    </row>
    <row r="8702" spans="1:17" x14ac:dyDescent="0.2">
      <c r="A8702" s="2">
        <v>38392</v>
      </c>
      <c r="B8702" t="s">
        <v>282</v>
      </c>
      <c r="C8702" t="s">
        <v>77</v>
      </c>
      <c r="D8702" t="s">
        <v>19</v>
      </c>
      <c r="E8702" t="s">
        <v>27</v>
      </c>
      <c r="F8702">
        <v>61</v>
      </c>
      <c r="G8702">
        <v>11</v>
      </c>
      <c r="H8702">
        <v>0</v>
      </c>
      <c r="I8702">
        <v>0</v>
      </c>
      <c r="J8702">
        <v>1</v>
      </c>
      <c r="K8702">
        <v>2</v>
      </c>
      <c r="L8702" t="s">
        <v>20</v>
      </c>
      <c r="M8702" t="s">
        <v>285</v>
      </c>
      <c r="N8702" t="s">
        <v>282</v>
      </c>
      <c r="O8702" t="s">
        <v>22</v>
      </c>
      <c r="P8702" t="s">
        <v>23</v>
      </c>
      <c r="Q8702" t="s">
        <v>41</v>
      </c>
    </row>
    <row r="8703" spans="1:17" x14ac:dyDescent="0.2">
      <c r="A8703" s="2">
        <v>38392</v>
      </c>
      <c r="B8703" t="s">
        <v>176</v>
      </c>
      <c r="C8703" t="s">
        <v>53</v>
      </c>
      <c r="D8703" t="s">
        <v>115</v>
      </c>
      <c r="E8703" t="s">
        <v>50</v>
      </c>
      <c r="F8703">
        <v>83</v>
      </c>
      <c r="G8703">
        <v>51</v>
      </c>
      <c r="H8703">
        <v>0</v>
      </c>
      <c r="I8703">
        <v>0</v>
      </c>
      <c r="J8703">
        <v>1</v>
      </c>
      <c r="K8703">
        <v>2</v>
      </c>
      <c r="L8703" t="s">
        <v>28</v>
      </c>
      <c r="M8703" t="s">
        <v>246</v>
      </c>
      <c r="N8703" t="s">
        <v>176</v>
      </c>
      <c r="O8703" t="s">
        <v>22</v>
      </c>
      <c r="P8703" t="s">
        <v>23</v>
      </c>
      <c r="Q8703" t="s">
        <v>41</v>
      </c>
    </row>
    <row r="8704" spans="1:17" x14ac:dyDescent="0.2">
      <c r="A8704" s="2">
        <v>38392</v>
      </c>
      <c r="B8704" t="s">
        <v>449</v>
      </c>
      <c r="C8704" t="s">
        <v>113</v>
      </c>
      <c r="D8704" t="s">
        <v>115</v>
      </c>
      <c r="E8704" t="s">
        <v>115</v>
      </c>
      <c r="F8704">
        <v>47</v>
      </c>
      <c r="G8704">
        <v>30</v>
      </c>
      <c r="H8704">
        <v>0</v>
      </c>
      <c r="I8704">
        <v>0</v>
      </c>
      <c r="J8704">
        <v>1</v>
      </c>
      <c r="K8704">
        <v>1</v>
      </c>
      <c r="L8704" t="s">
        <v>20</v>
      </c>
      <c r="M8704" t="s">
        <v>530</v>
      </c>
      <c r="N8704" t="s">
        <v>449</v>
      </c>
      <c r="O8704" t="s">
        <v>22</v>
      </c>
      <c r="P8704" t="s">
        <v>23</v>
      </c>
      <c r="Q8704" t="s">
        <v>30</v>
      </c>
    </row>
    <row r="8705" spans="1:17" x14ac:dyDescent="0.2">
      <c r="A8705" s="2">
        <v>38392</v>
      </c>
      <c r="B8705" t="s">
        <v>32</v>
      </c>
      <c r="C8705" t="s">
        <v>81</v>
      </c>
      <c r="D8705" t="s">
        <v>19</v>
      </c>
      <c r="E8705" t="s">
        <v>50</v>
      </c>
      <c r="F8705">
        <v>63</v>
      </c>
      <c r="G8705">
        <v>80</v>
      </c>
      <c r="H8705">
        <v>0</v>
      </c>
      <c r="I8705">
        <v>0</v>
      </c>
      <c r="J8705">
        <v>3</v>
      </c>
      <c r="K8705">
        <v>0</v>
      </c>
      <c r="L8705" t="s">
        <v>28</v>
      </c>
      <c r="M8705" t="s">
        <v>739</v>
      </c>
      <c r="N8705" t="s">
        <v>32</v>
      </c>
      <c r="O8705" t="s">
        <v>22</v>
      </c>
      <c r="P8705" t="s">
        <v>23</v>
      </c>
      <c r="Q8705" t="s">
        <v>24</v>
      </c>
    </row>
    <row r="8706" spans="1:17" x14ac:dyDescent="0.2">
      <c r="A8706" s="2">
        <v>38392</v>
      </c>
      <c r="B8706" t="s">
        <v>161</v>
      </c>
      <c r="C8706" t="s">
        <v>94</v>
      </c>
      <c r="D8706" t="s">
        <v>50</v>
      </c>
      <c r="E8706" t="s">
        <v>50</v>
      </c>
      <c r="F8706">
        <v>68</v>
      </c>
      <c r="G8706">
        <v>63</v>
      </c>
      <c r="H8706">
        <v>0</v>
      </c>
      <c r="I8706">
        <v>0</v>
      </c>
      <c r="J8706">
        <v>2</v>
      </c>
      <c r="K8706">
        <v>0</v>
      </c>
      <c r="L8706" t="s">
        <v>28</v>
      </c>
      <c r="M8706" t="s">
        <v>162</v>
      </c>
      <c r="N8706" t="s">
        <v>161</v>
      </c>
      <c r="O8706" t="s">
        <v>22</v>
      </c>
      <c r="P8706" t="s">
        <v>23</v>
      </c>
      <c r="Q8706" t="s">
        <v>24</v>
      </c>
    </row>
    <row r="8707" spans="1:17" x14ac:dyDescent="0.2">
      <c r="A8707" s="2">
        <v>38396</v>
      </c>
      <c r="B8707" t="s">
        <v>221</v>
      </c>
      <c r="C8707" t="s">
        <v>233</v>
      </c>
      <c r="D8707" t="s">
        <v>27</v>
      </c>
      <c r="E8707" t="s">
        <v>19</v>
      </c>
      <c r="F8707">
        <v>121</v>
      </c>
      <c r="G8707">
        <v>182</v>
      </c>
      <c r="H8707">
        <v>0</v>
      </c>
      <c r="I8707">
        <v>0</v>
      </c>
      <c r="J8707">
        <v>3</v>
      </c>
      <c r="K8707">
        <v>3</v>
      </c>
      <c r="L8707" t="s">
        <v>28</v>
      </c>
      <c r="M8707" t="s">
        <v>223</v>
      </c>
      <c r="N8707" t="s">
        <v>221</v>
      </c>
      <c r="O8707" t="s">
        <v>22</v>
      </c>
      <c r="P8707" t="s">
        <v>23</v>
      </c>
      <c r="Q8707" t="s">
        <v>30</v>
      </c>
    </row>
    <row r="8708" spans="1:17" x14ac:dyDescent="0.2">
      <c r="A8708" s="2">
        <v>38396</v>
      </c>
      <c r="B8708" t="s">
        <v>555</v>
      </c>
      <c r="C8708" t="s">
        <v>263</v>
      </c>
      <c r="D8708" t="s">
        <v>27</v>
      </c>
      <c r="E8708" t="s">
        <v>27</v>
      </c>
      <c r="F8708">
        <v>68</v>
      </c>
      <c r="G8708">
        <v>92</v>
      </c>
      <c r="H8708">
        <v>0</v>
      </c>
      <c r="I8708">
        <v>0</v>
      </c>
      <c r="J8708">
        <v>2</v>
      </c>
      <c r="K8708">
        <v>1</v>
      </c>
      <c r="L8708" t="s">
        <v>28</v>
      </c>
      <c r="M8708" t="s">
        <v>833</v>
      </c>
      <c r="N8708" t="s">
        <v>77</v>
      </c>
      <c r="O8708" t="s">
        <v>122</v>
      </c>
      <c r="P8708" t="s">
        <v>23</v>
      </c>
      <c r="Q8708" t="s">
        <v>24</v>
      </c>
    </row>
    <row r="8709" spans="1:17" x14ac:dyDescent="0.2">
      <c r="A8709" s="2">
        <v>38399</v>
      </c>
      <c r="B8709" t="s">
        <v>131</v>
      </c>
      <c r="C8709" t="s">
        <v>31</v>
      </c>
      <c r="D8709" t="s">
        <v>27</v>
      </c>
      <c r="E8709" t="s">
        <v>19</v>
      </c>
      <c r="F8709">
        <v>27</v>
      </c>
      <c r="G8709">
        <v>37</v>
      </c>
      <c r="H8709">
        <v>0</v>
      </c>
      <c r="I8709">
        <v>0</v>
      </c>
      <c r="J8709">
        <v>1</v>
      </c>
      <c r="K8709">
        <v>2</v>
      </c>
      <c r="L8709" t="s">
        <v>28</v>
      </c>
      <c r="M8709" t="s">
        <v>697</v>
      </c>
      <c r="N8709" t="s">
        <v>131</v>
      </c>
      <c r="O8709" t="s">
        <v>22</v>
      </c>
      <c r="P8709" t="s">
        <v>23</v>
      </c>
      <c r="Q8709" t="s">
        <v>41</v>
      </c>
    </row>
    <row r="8710" spans="1:17" x14ac:dyDescent="0.2">
      <c r="A8710" s="2">
        <v>38402</v>
      </c>
      <c r="B8710" t="s">
        <v>210</v>
      </c>
      <c r="C8710" t="s">
        <v>531</v>
      </c>
      <c r="D8710" t="s">
        <v>27</v>
      </c>
      <c r="E8710" t="s">
        <v>27</v>
      </c>
      <c r="F8710">
        <v>110</v>
      </c>
      <c r="G8710">
        <v>101</v>
      </c>
      <c r="H8710">
        <v>0</v>
      </c>
      <c r="I8710">
        <v>0</v>
      </c>
      <c r="J8710">
        <v>0</v>
      </c>
      <c r="K8710">
        <v>1</v>
      </c>
      <c r="L8710" t="s">
        <v>533</v>
      </c>
      <c r="M8710" t="s">
        <v>555</v>
      </c>
      <c r="N8710" t="s">
        <v>555</v>
      </c>
      <c r="O8710" t="s">
        <v>122</v>
      </c>
      <c r="P8710" t="s">
        <v>23</v>
      </c>
      <c r="Q8710" t="s">
        <v>41</v>
      </c>
    </row>
    <row r="8711" spans="1:17" x14ac:dyDescent="0.2">
      <c r="A8711" s="2">
        <v>38402</v>
      </c>
      <c r="B8711" t="s">
        <v>555</v>
      </c>
      <c r="C8711" t="s">
        <v>614</v>
      </c>
      <c r="D8711" t="s">
        <v>27</v>
      </c>
      <c r="E8711" t="s">
        <v>27</v>
      </c>
      <c r="F8711">
        <v>70</v>
      </c>
      <c r="G8711">
        <v>181</v>
      </c>
      <c r="H8711">
        <v>0</v>
      </c>
      <c r="I8711">
        <v>0</v>
      </c>
      <c r="J8711">
        <v>2</v>
      </c>
      <c r="K8711">
        <v>0</v>
      </c>
      <c r="L8711" t="s">
        <v>533</v>
      </c>
      <c r="M8711" t="s">
        <v>555</v>
      </c>
      <c r="N8711" t="s">
        <v>555</v>
      </c>
      <c r="O8711" t="s">
        <v>22</v>
      </c>
      <c r="P8711" t="s">
        <v>23</v>
      </c>
      <c r="Q8711" t="s">
        <v>24</v>
      </c>
    </row>
    <row r="8712" spans="1:17" x14ac:dyDescent="0.2">
      <c r="A8712" s="2">
        <v>38402</v>
      </c>
      <c r="B8712" t="s">
        <v>304</v>
      </c>
      <c r="C8712" t="s">
        <v>532</v>
      </c>
      <c r="D8712" t="s">
        <v>27</v>
      </c>
      <c r="E8712" t="s">
        <v>27</v>
      </c>
      <c r="F8712">
        <v>58</v>
      </c>
      <c r="G8712">
        <v>158</v>
      </c>
      <c r="H8712">
        <v>0</v>
      </c>
      <c r="I8712">
        <v>0</v>
      </c>
      <c r="J8712">
        <v>5</v>
      </c>
      <c r="K8712">
        <v>1</v>
      </c>
      <c r="L8712" t="s">
        <v>533</v>
      </c>
      <c r="M8712" t="s">
        <v>555</v>
      </c>
      <c r="N8712" t="s">
        <v>555</v>
      </c>
      <c r="O8712" t="s">
        <v>122</v>
      </c>
      <c r="P8712" t="s">
        <v>23</v>
      </c>
      <c r="Q8712" t="s">
        <v>24</v>
      </c>
    </row>
    <row r="8713" spans="1:17" x14ac:dyDescent="0.2">
      <c r="A8713" s="2">
        <v>38403</v>
      </c>
      <c r="B8713" t="s">
        <v>221</v>
      </c>
      <c r="C8713" t="s">
        <v>454</v>
      </c>
      <c r="D8713" t="s">
        <v>27</v>
      </c>
      <c r="E8713" t="s">
        <v>27</v>
      </c>
      <c r="F8713">
        <v>121</v>
      </c>
      <c r="G8713">
        <v>71</v>
      </c>
      <c r="H8713">
        <v>0</v>
      </c>
      <c r="I8713">
        <v>0</v>
      </c>
      <c r="J8713">
        <v>0</v>
      </c>
      <c r="K8713">
        <v>3</v>
      </c>
      <c r="L8713" t="s">
        <v>280</v>
      </c>
      <c r="M8713" t="s">
        <v>223</v>
      </c>
      <c r="N8713" t="s">
        <v>221</v>
      </c>
      <c r="O8713" t="s">
        <v>22</v>
      </c>
      <c r="P8713" t="s">
        <v>23</v>
      </c>
      <c r="Q8713" t="s">
        <v>41</v>
      </c>
    </row>
    <row r="8714" spans="1:17" x14ac:dyDescent="0.2">
      <c r="A8714" s="2">
        <v>38403</v>
      </c>
      <c r="B8714" t="s">
        <v>185</v>
      </c>
      <c r="C8714" t="s">
        <v>282</v>
      </c>
      <c r="D8714" t="s">
        <v>27</v>
      </c>
      <c r="E8714" t="s">
        <v>19</v>
      </c>
      <c r="F8714">
        <v>46</v>
      </c>
      <c r="G8714">
        <v>62</v>
      </c>
      <c r="H8714">
        <v>0</v>
      </c>
      <c r="I8714">
        <v>0</v>
      </c>
      <c r="J8714">
        <v>2</v>
      </c>
      <c r="K8714">
        <v>1</v>
      </c>
      <c r="L8714" t="s">
        <v>280</v>
      </c>
      <c r="M8714" t="s">
        <v>223</v>
      </c>
      <c r="N8714" t="s">
        <v>221</v>
      </c>
      <c r="O8714" t="s">
        <v>122</v>
      </c>
      <c r="P8714" t="s">
        <v>23</v>
      </c>
      <c r="Q8714" t="s">
        <v>24</v>
      </c>
    </row>
    <row r="8715" spans="1:17" x14ac:dyDescent="0.2">
      <c r="A8715" s="2">
        <v>38404</v>
      </c>
      <c r="B8715" t="s">
        <v>614</v>
      </c>
      <c r="C8715" t="s">
        <v>304</v>
      </c>
      <c r="D8715" t="s">
        <v>27</v>
      </c>
      <c r="E8715" t="s">
        <v>27</v>
      </c>
      <c r="F8715">
        <v>181</v>
      </c>
      <c r="G8715">
        <v>58</v>
      </c>
      <c r="H8715">
        <v>0</v>
      </c>
      <c r="I8715">
        <v>0</v>
      </c>
      <c r="J8715">
        <v>0</v>
      </c>
      <c r="K8715">
        <v>4</v>
      </c>
      <c r="L8715" t="s">
        <v>533</v>
      </c>
      <c r="M8715" t="s">
        <v>555</v>
      </c>
      <c r="N8715" t="s">
        <v>555</v>
      </c>
      <c r="O8715" t="s">
        <v>122</v>
      </c>
      <c r="P8715" t="s">
        <v>23</v>
      </c>
      <c r="Q8715" t="s">
        <v>41</v>
      </c>
    </row>
    <row r="8716" spans="1:17" x14ac:dyDescent="0.2">
      <c r="A8716" s="2">
        <v>38404</v>
      </c>
      <c r="B8716" t="s">
        <v>131</v>
      </c>
      <c r="C8716" t="s">
        <v>210</v>
      </c>
      <c r="D8716" t="s">
        <v>27</v>
      </c>
      <c r="E8716" t="s">
        <v>27</v>
      </c>
      <c r="F8716">
        <v>27</v>
      </c>
      <c r="G8716">
        <v>110</v>
      </c>
      <c r="H8716">
        <v>0</v>
      </c>
      <c r="I8716">
        <v>0</v>
      </c>
      <c r="J8716">
        <v>2</v>
      </c>
      <c r="K8716">
        <v>1</v>
      </c>
      <c r="L8716" t="s">
        <v>533</v>
      </c>
      <c r="M8716" t="s">
        <v>555</v>
      </c>
      <c r="N8716" t="s">
        <v>555</v>
      </c>
      <c r="O8716" t="s">
        <v>122</v>
      </c>
      <c r="P8716" t="s">
        <v>23</v>
      </c>
      <c r="Q8716" t="s">
        <v>24</v>
      </c>
    </row>
    <row r="8717" spans="1:17" x14ac:dyDescent="0.2">
      <c r="A8717" s="2">
        <v>38404</v>
      </c>
      <c r="B8717" t="s">
        <v>555</v>
      </c>
      <c r="C8717" t="s">
        <v>532</v>
      </c>
      <c r="D8717" t="s">
        <v>27</v>
      </c>
      <c r="E8717" t="s">
        <v>27</v>
      </c>
      <c r="F8717">
        <v>70</v>
      </c>
      <c r="G8717">
        <v>158</v>
      </c>
      <c r="H8717">
        <v>0</v>
      </c>
      <c r="I8717">
        <v>0</v>
      </c>
      <c r="J8717">
        <v>4</v>
      </c>
      <c r="K8717">
        <v>0</v>
      </c>
      <c r="L8717" t="s">
        <v>533</v>
      </c>
      <c r="M8717" t="s">
        <v>555</v>
      </c>
      <c r="N8717" t="s">
        <v>555</v>
      </c>
      <c r="O8717" t="s">
        <v>22</v>
      </c>
      <c r="P8717" t="s">
        <v>23</v>
      </c>
      <c r="Q8717" t="s">
        <v>24</v>
      </c>
    </row>
    <row r="8718" spans="1:17" x14ac:dyDescent="0.2">
      <c r="A8718" s="2">
        <v>38405</v>
      </c>
      <c r="B8718" t="s">
        <v>221</v>
      </c>
      <c r="C8718" t="s">
        <v>185</v>
      </c>
      <c r="D8718" t="s">
        <v>27</v>
      </c>
      <c r="E8718" t="s">
        <v>27</v>
      </c>
      <c r="F8718">
        <v>121</v>
      </c>
      <c r="G8718">
        <v>46</v>
      </c>
      <c r="H8718">
        <v>0</v>
      </c>
      <c r="I8718">
        <v>0</v>
      </c>
      <c r="J8718">
        <v>0</v>
      </c>
      <c r="K8718">
        <v>1</v>
      </c>
      <c r="L8718" t="s">
        <v>280</v>
      </c>
      <c r="M8718" t="s">
        <v>223</v>
      </c>
      <c r="N8718" t="s">
        <v>221</v>
      </c>
      <c r="O8718" t="s">
        <v>22</v>
      </c>
      <c r="P8718" t="s">
        <v>23</v>
      </c>
      <c r="Q8718" t="s">
        <v>41</v>
      </c>
    </row>
    <row r="8719" spans="1:17" x14ac:dyDescent="0.2">
      <c r="A8719" s="2">
        <v>38405</v>
      </c>
      <c r="B8719" t="s">
        <v>61</v>
      </c>
      <c r="C8719" t="s">
        <v>267</v>
      </c>
      <c r="D8719" t="s">
        <v>36</v>
      </c>
      <c r="E8719" t="s">
        <v>36</v>
      </c>
      <c r="F8719">
        <v>115</v>
      </c>
      <c r="G8719">
        <v>73</v>
      </c>
      <c r="H8719">
        <v>0</v>
      </c>
      <c r="I8719">
        <v>0</v>
      </c>
      <c r="J8719">
        <v>0</v>
      </c>
      <c r="K8719">
        <v>2</v>
      </c>
      <c r="L8719" t="s">
        <v>28</v>
      </c>
      <c r="M8719" t="s">
        <v>429</v>
      </c>
      <c r="N8719" t="s">
        <v>61</v>
      </c>
      <c r="O8719" t="s">
        <v>22</v>
      </c>
      <c r="P8719" t="s">
        <v>23</v>
      </c>
      <c r="Q8719" t="s">
        <v>41</v>
      </c>
    </row>
    <row r="8720" spans="1:17" x14ac:dyDescent="0.2">
      <c r="A8720" s="2">
        <v>38405</v>
      </c>
      <c r="B8720" t="s">
        <v>282</v>
      </c>
      <c r="C8720" t="s">
        <v>454</v>
      </c>
      <c r="D8720" t="s">
        <v>19</v>
      </c>
      <c r="E8720" t="s">
        <v>27</v>
      </c>
      <c r="F8720">
        <v>62</v>
      </c>
      <c r="G8720">
        <v>71</v>
      </c>
      <c r="H8720">
        <v>0</v>
      </c>
      <c r="I8720">
        <v>0</v>
      </c>
      <c r="J8720">
        <v>1</v>
      </c>
      <c r="K8720">
        <v>2</v>
      </c>
      <c r="L8720" t="s">
        <v>280</v>
      </c>
      <c r="M8720" t="s">
        <v>223</v>
      </c>
      <c r="N8720" t="s">
        <v>221</v>
      </c>
      <c r="O8720" t="s">
        <v>122</v>
      </c>
      <c r="P8720" t="s">
        <v>23</v>
      </c>
      <c r="Q8720" t="s">
        <v>41</v>
      </c>
    </row>
    <row r="8721" spans="1:17" x14ac:dyDescent="0.2">
      <c r="A8721" s="2">
        <v>38406</v>
      </c>
      <c r="B8721" t="s">
        <v>555</v>
      </c>
      <c r="C8721" t="s">
        <v>304</v>
      </c>
      <c r="D8721" t="s">
        <v>27</v>
      </c>
      <c r="E8721" t="s">
        <v>27</v>
      </c>
      <c r="F8721">
        <v>70</v>
      </c>
      <c r="G8721">
        <v>58</v>
      </c>
      <c r="H8721">
        <v>0</v>
      </c>
      <c r="I8721">
        <v>0</v>
      </c>
      <c r="J8721">
        <v>1</v>
      </c>
      <c r="K8721">
        <v>1</v>
      </c>
      <c r="L8721" t="s">
        <v>533</v>
      </c>
      <c r="M8721" t="s">
        <v>555</v>
      </c>
      <c r="N8721" t="s">
        <v>555</v>
      </c>
      <c r="O8721" t="s">
        <v>22</v>
      </c>
      <c r="P8721" t="s">
        <v>23</v>
      </c>
      <c r="Q8721" t="s">
        <v>30</v>
      </c>
    </row>
    <row r="8722" spans="1:17" x14ac:dyDescent="0.2">
      <c r="A8722" s="2">
        <v>38406</v>
      </c>
      <c r="B8722" t="s">
        <v>26</v>
      </c>
      <c r="C8722" t="s">
        <v>43</v>
      </c>
      <c r="D8722" t="s">
        <v>27</v>
      </c>
      <c r="E8722" t="s">
        <v>19</v>
      </c>
      <c r="F8722">
        <v>6</v>
      </c>
      <c r="G8722">
        <v>26</v>
      </c>
      <c r="H8722">
        <v>0</v>
      </c>
      <c r="I8722">
        <v>0</v>
      </c>
      <c r="J8722">
        <v>1</v>
      </c>
      <c r="K8722">
        <v>1</v>
      </c>
      <c r="L8722" t="s">
        <v>28</v>
      </c>
      <c r="M8722" t="s">
        <v>1169</v>
      </c>
      <c r="N8722" t="s">
        <v>26</v>
      </c>
      <c r="O8722" t="s">
        <v>22</v>
      </c>
      <c r="P8722" t="s">
        <v>23</v>
      </c>
      <c r="Q8722" t="s">
        <v>30</v>
      </c>
    </row>
    <row r="8723" spans="1:17" x14ac:dyDescent="0.2">
      <c r="A8723" s="2">
        <v>38406</v>
      </c>
      <c r="B8723" t="s">
        <v>532</v>
      </c>
      <c r="C8723" t="s">
        <v>614</v>
      </c>
      <c r="D8723" t="s">
        <v>27</v>
      </c>
      <c r="E8723" t="s">
        <v>27</v>
      </c>
      <c r="F8723">
        <v>158</v>
      </c>
      <c r="G8723">
        <v>181</v>
      </c>
      <c r="H8723">
        <v>0</v>
      </c>
      <c r="I8723">
        <v>0</v>
      </c>
      <c r="J8723">
        <v>1</v>
      </c>
      <c r="K8723">
        <v>0</v>
      </c>
      <c r="L8723" t="s">
        <v>533</v>
      </c>
      <c r="M8723" t="s">
        <v>555</v>
      </c>
      <c r="N8723" t="s">
        <v>555</v>
      </c>
      <c r="O8723" t="s">
        <v>122</v>
      </c>
      <c r="P8723" t="s">
        <v>23</v>
      </c>
      <c r="Q8723" t="s">
        <v>24</v>
      </c>
    </row>
    <row r="8724" spans="1:17" x14ac:dyDescent="0.2">
      <c r="A8724" s="2">
        <v>38406</v>
      </c>
      <c r="B8724" t="s">
        <v>531</v>
      </c>
      <c r="C8724" t="s">
        <v>131</v>
      </c>
      <c r="D8724" t="s">
        <v>27</v>
      </c>
      <c r="E8724" t="s">
        <v>27</v>
      </c>
      <c r="F8724">
        <v>101</v>
      </c>
      <c r="G8724">
        <v>27</v>
      </c>
      <c r="H8724">
        <v>0</v>
      </c>
      <c r="I8724">
        <v>0</v>
      </c>
      <c r="J8724">
        <v>0</v>
      </c>
      <c r="K8724">
        <v>1</v>
      </c>
      <c r="L8724" t="s">
        <v>533</v>
      </c>
      <c r="M8724" t="s">
        <v>555</v>
      </c>
      <c r="N8724" t="s">
        <v>555</v>
      </c>
      <c r="O8724" t="s">
        <v>122</v>
      </c>
      <c r="P8724" t="s">
        <v>23</v>
      </c>
      <c r="Q8724" t="s">
        <v>41</v>
      </c>
    </row>
    <row r="8725" spans="1:17" x14ac:dyDescent="0.2">
      <c r="A8725" s="2">
        <v>38407</v>
      </c>
      <c r="B8725" t="s">
        <v>221</v>
      </c>
      <c r="C8725" t="s">
        <v>282</v>
      </c>
      <c r="D8725" t="s">
        <v>27</v>
      </c>
      <c r="E8725" t="s">
        <v>19</v>
      </c>
      <c r="F8725">
        <v>121</v>
      </c>
      <c r="G8725">
        <v>62</v>
      </c>
      <c r="H8725">
        <v>0</v>
      </c>
      <c r="I8725">
        <v>0</v>
      </c>
      <c r="J8725">
        <v>2</v>
      </c>
      <c r="K8725">
        <v>3</v>
      </c>
      <c r="L8725" t="s">
        <v>280</v>
      </c>
      <c r="M8725" t="s">
        <v>223</v>
      </c>
      <c r="N8725" t="s">
        <v>221</v>
      </c>
      <c r="O8725" t="s">
        <v>22</v>
      </c>
      <c r="P8725" t="s">
        <v>23</v>
      </c>
      <c r="Q8725" t="s">
        <v>41</v>
      </c>
    </row>
    <row r="8726" spans="1:17" x14ac:dyDescent="0.2">
      <c r="A8726" s="2">
        <v>38407</v>
      </c>
      <c r="B8726" t="s">
        <v>454</v>
      </c>
      <c r="C8726" t="s">
        <v>185</v>
      </c>
      <c r="D8726" t="s">
        <v>27</v>
      </c>
      <c r="E8726" t="s">
        <v>27</v>
      </c>
      <c r="F8726">
        <v>71</v>
      </c>
      <c r="G8726">
        <v>46</v>
      </c>
      <c r="H8726">
        <v>0</v>
      </c>
      <c r="I8726">
        <v>0</v>
      </c>
      <c r="J8726">
        <v>0</v>
      </c>
      <c r="K8726">
        <v>1</v>
      </c>
      <c r="L8726" t="s">
        <v>280</v>
      </c>
      <c r="M8726" t="s">
        <v>223</v>
      </c>
      <c r="N8726" t="s">
        <v>221</v>
      </c>
      <c r="O8726" t="s">
        <v>122</v>
      </c>
      <c r="P8726" t="s">
        <v>23</v>
      </c>
      <c r="Q8726" t="s">
        <v>41</v>
      </c>
    </row>
    <row r="8727" spans="1:17" x14ac:dyDescent="0.2">
      <c r="A8727" s="2">
        <v>38408</v>
      </c>
      <c r="B8727" t="s">
        <v>555</v>
      </c>
      <c r="C8727" t="s">
        <v>131</v>
      </c>
      <c r="D8727" t="s">
        <v>27</v>
      </c>
      <c r="E8727" t="s">
        <v>27</v>
      </c>
      <c r="F8727">
        <v>70</v>
      </c>
      <c r="G8727">
        <v>27</v>
      </c>
      <c r="H8727">
        <v>0</v>
      </c>
      <c r="I8727">
        <v>0</v>
      </c>
      <c r="J8727">
        <v>0</v>
      </c>
      <c r="K8727">
        <v>4</v>
      </c>
      <c r="L8727" t="s">
        <v>533</v>
      </c>
      <c r="M8727" t="s">
        <v>555</v>
      </c>
      <c r="N8727" t="s">
        <v>555</v>
      </c>
      <c r="O8727" t="s">
        <v>22</v>
      </c>
      <c r="P8727" t="s">
        <v>23</v>
      </c>
      <c r="Q8727" t="s">
        <v>41</v>
      </c>
    </row>
    <row r="8728" spans="1:17" x14ac:dyDescent="0.2">
      <c r="A8728" s="2">
        <v>38408</v>
      </c>
      <c r="B8728" t="s">
        <v>304</v>
      </c>
      <c r="C8728" t="s">
        <v>531</v>
      </c>
      <c r="D8728" t="s">
        <v>27</v>
      </c>
      <c r="E8728" t="s">
        <v>27</v>
      </c>
      <c r="F8728">
        <v>58</v>
      </c>
      <c r="G8728">
        <v>101</v>
      </c>
      <c r="H8728">
        <v>0</v>
      </c>
      <c r="I8728">
        <v>0</v>
      </c>
      <c r="J8728">
        <v>1</v>
      </c>
      <c r="K8728">
        <v>0</v>
      </c>
      <c r="L8728" t="s">
        <v>533</v>
      </c>
      <c r="M8728" t="s">
        <v>555</v>
      </c>
      <c r="N8728" t="s">
        <v>555</v>
      </c>
      <c r="O8728" t="s">
        <v>122</v>
      </c>
      <c r="P8728" t="s">
        <v>23</v>
      </c>
      <c r="Q8728" t="s">
        <v>24</v>
      </c>
    </row>
    <row r="8729" spans="1:17" x14ac:dyDescent="0.2">
      <c r="A8729" s="2">
        <v>38409</v>
      </c>
      <c r="B8729" t="s">
        <v>351</v>
      </c>
      <c r="C8729" t="s">
        <v>138</v>
      </c>
      <c r="D8729" t="s">
        <v>36</v>
      </c>
      <c r="E8729" t="s">
        <v>36</v>
      </c>
      <c r="F8729">
        <v>105</v>
      </c>
      <c r="G8729">
        <v>71</v>
      </c>
      <c r="H8729">
        <v>0</v>
      </c>
      <c r="I8729">
        <v>0</v>
      </c>
      <c r="J8729">
        <v>0</v>
      </c>
      <c r="K8729">
        <v>0</v>
      </c>
      <c r="L8729" t="s">
        <v>28</v>
      </c>
      <c r="M8729" t="s">
        <v>353</v>
      </c>
      <c r="N8729" t="s">
        <v>351</v>
      </c>
      <c r="O8729" t="s">
        <v>22</v>
      </c>
      <c r="P8729" t="s">
        <v>23</v>
      </c>
      <c r="Q8729" t="s">
        <v>30</v>
      </c>
    </row>
    <row r="8730" spans="1:17" x14ac:dyDescent="0.2">
      <c r="A8730" s="2">
        <v>38409</v>
      </c>
      <c r="B8730" t="s">
        <v>404</v>
      </c>
      <c r="C8730" t="s">
        <v>378</v>
      </c>
      <c r="D8730" t="s">
        <v>36</v>
      </c>
      <c r="E8730" t="s">
        <v>36</v>
      </c>
      <c r="F8730">
        <v>143</v>
      </c>
      <c r="G8730">
        <v>150</v>
      </c>
      <c r="H8730">
        <v>0</v>
      </c>
      <c r="I8730">
        <v>0</v>
      </c>
      <c r="J8730">
        <v>2</v>
      </c>
      <c r="K8730">
        <v>0</v>
      </c>
      <c r="L8730" t="s">
        <v>716</v>
      </c>
      <c r="M8730" t="s">
        <v>662</v>
      </c>
      <c r="N8730" t="s">
        <v>404</v>
      </c>
      <c r="O8730" t="s">
        <v>22</v>
      </c>
      <c r="P8730" t="s">
        <v>23</v>
      </c>
      <c r="Q8730" t="s">
        <v>24</v>
      </c>
    </row>
    <row r="8731" spans="1:17" x14ac:dyDescent="0.2">
      <c r="A8731" s="2">
        <v>38409</v>
      </c>
      <c r="B8731" t="s">
        <v>419</v>
      </c>
      <c r="C8731" t="s">
        <v>149</v>
      </c>
      <c r="D8731" t="s">
        <v>36</v>
      </c>
      <c r="E8731" t="s">
        <v>36</v>
      </c>
      <c r="F8731">
        <v>173</v>
      </c>
      <c r="G8731">
        <v>40</v>
      </c>
      <c r="H8731">
        <v>0</v>
      </c>
      <c r="I8731">
        <v>0</v>
      </c>
      <c r="J8731">
        <v>0</v>
      </c>
      <c r="K8731">
        <v>3</v>
      </c>
      <c r="L8731" t="s">
        <v>716</v>
      </c>
      <c r="M8731" t="s">
        <v>662</v>
      </c>
      <c r="N8731" t="s">
        <v>404</v>
      </c>
      <c r="O8731" t="s">
        <v>122</v>
      </c>
      <c r="P8731" t="s">
        <v>23</v>
      </c>
      <c r="Q8731" t="s">
        <v>41</v>
      </c>
    </row>
    <row r="8732" spans="1:17" x14ac:dyDescent="0.2">
      <c r="A8732" s="2">
        <v>38410</v>
      </c>
      <c r="B8732" t="s">
        <v>131</v>
      </c>
      <c r="C8732" t="s">
        <v>304</v>
      </c>
      <c r="D8732" t="s">
        <v>27</v>
      </c>
      <c r="E8732" t="s">
        <v>27</v>
      </c>
      <c r="F8732">
        <v>27</v>
      </c>
      <c r="G8732">
        <v>58</v>
      </c>
      <c r="H8732">
        <v>0</v>
      </c>
      <c r="I8732">
        <v>0</v>
      </c>
      <c r="J8732">
        <v>1</v>
      </c>
      <c r="K8732">
        <v>1</v>
      </c>
      <c r="L8732" t="s">
        <v>533</v>
      </c>
      <c r="M8732" t="s">
        <v>555</v>
      </c>
      <c r="N8732" t="s">
        <v>555</v>
      </c>
      <c r="O8732" t="s">
        <v>122</v>
      </c>
      <c r="P8732" t="s">
        <v>59</v>
      </c>
      <c r="Q8732" t="s">
        <v>24</v>
      </c>
    </row>
    <row r="8733" spans="1:17" x14ac:dyDescent="0.2">
      <c r="A8733" s="2">
        <v>38410</v>
      </c>
      <c r="B8733" t="s">
        <v>555</v>
      </c>
      <c r="C8733" t="s">
        <v>531</v>
      </c>
      <c r="D8733" t="s">
        <v>27</v>
      </c>
      <c r="E8733" t="s">
        <v>27</v>
      </c>
      <c r="F8733">
        <v>70</v>
      </c>
      <c r="G8733">
        <v>101</v>
      </c>
      <c r="H8733">
        <v>0</v>
      </c>
      <c r="I8733">
        <v>0</v>
      </c>
      <c r="J8733">
        <v>3</v>
      </c>
      <c r="K8733">
        <v>0</v>
      </c>
      <c r="L8733" t="s">
        <v>533</v>
      </c>
      <c r="M8733" t="s">
        <v>555</v>
      </c>
      <c r="N8733" t="s">
        <v>555</v>
      </c>
      <c r="O8733" t="s">
        <v>22</v>
      </c>
      <c r="P8733" t="s">
        <v>23</v>
      </c>
      <c r="Q8733" t="s">
        <v>24</v>
      </c>
    </row>
    <row r="8734" spans="1:17" x14ac:dyDescent="0.2">
      <c r="A8734" s="2">
        <v>38410</v>
      </c>
      <c r="B8734" t="s">
        <v>250</v>
      </c>
      <c r="C8734" t="s">
        <v>45</v>
      </c>
      <c r="D8734" t="s">
        <v>36</v>
      </c>
      <c r="E8734" t="s">
        <v>36</v>
      </c>
      <c r="F8734">
        <v>113</v>
      </c>
      <c r="G8734">
        <v>60</v>
      </c>
      <c r="H8734">
        <v>0</v>
      </c>
      <c r="I8734">
        <v>0</v>
      </c>
      <c r="J8734">
        <v>2</v>
      </c>
      <c r="K8734">
        <v>1</v>
      </c>
      <c r="L8734" t="s">
        <v>28</v>
      </c>
      <c r="M8734" t="s">
        <v>251</v>
      </c>
      <c r="N8734" t="s">
        <v>250</v>
      </c>
      <c r="O8734" t="s">
        <v>22</v>
      </c>
      <c r="P8734" t="s">
        <v>23</v>
      </c>
      <c r="Q8734" t="s">
        <v>24</v>
      </c>
    </row>
    <row r="8735" spans="1:17" x14ac:dyDescent="0.2">
      <c r="A8735" s="2">
        <v>38410</v>
      </c>
      <c r="B8735" t="s">
        <v>404</v>
      </c>
      <c r="C8735" t="s">
        <v>149</v>
      </c>
      <c r="D8735" t="s">
        <v>36</v>
      </c>
      <c r="E8735" t="s">
        <v>36</v>
      </c>
      <c r="F8735">
        <v>143</v>
      </c>
      <c r="G8735">
        <v>40</v>
      </c>
      <c r="H8735">
        <v>0</v>
      </c>
      <c r="I8735">
        <v>0</v>
      </c>
      <c r="J8735">
        <v>0</v>
      </c>
      <c r="K8735">
        <v>1</v>
      </c>
      <c r="L8735" t="s">
        <v>716</v>
      </c>
      <c r="M8735" t="s">
        <v>662</v>
      </c>
      <c r="N8735" t="s">
        <v>404</v>
      </c>
      <c r="O8735" t="s">
        <v>22</v>
      </c>
      <c r="P8735" t="s">
        <v>23</v>
      </c>
      <c r="Q8735" t="s">
        <v>41</v>
      </c>
    </row>
    <row r="8736" spans="1:17" x14ac:dyDescent="0.2">
      <c r="A8736" s="2">
        <v>38416</v>
      </c>
      <c r="B8736" t="s">
        <v>254</v>
      </c>
      <c r="C8736" t="s">
        <v>898</v>
      </c>
      <c r="D8736" t="s">
        <v>115</v>
      </c>
      <c r="E8736" t="s">
        <v>115</v>
      </c>
      <c r="F8736">
        <v>134</v>
      </c>
      <c r="G8736">
        <v>185</v>
      </c>
      <c r="H8736">
        <v>0</v>
      </c>
      <c r="I8736">
        <v>0</v>
      </c>
      <c r="J8736">
        <v>6</v>
      </c>
      <c r="K8736">
        <v>0</v>
      </c>
      <c r="L8736" t="s">
        <v>1071</v>
      </c>
      <c r="M8736" t="s">
        <v>1170</v>
      </c>
      <c r="N8736" t="s">
        <v>638</v>
      </c>
      <c r="O8736" t="s">
        <v>122</v>
      </c>
      <c r="P8736" t="s">
        <v>23</v>
      </c>
      <c r="Q8736" t="s">
        <v>24</v>
      </c>
    </row>
    <row r="8737" spans="1:17" x14ac:dyDescent="0.2">
      <c r="A8737" s="2">
        <v>38418</v>
      </c>
      <c r="B8737" t="s">
        <v>889</v>
      </c>
      <c r="C8737" t="s">
        <v>254</v>
      </c>
      <c r="D8737" t="s">
        <v>115</v>
      </c>
      <c r="E8737" t="s">
        <v>115</v>
      </c>
      <c r="F8737">
        <v>205</v>
      </c>
      <c r="G8737">
        <v>134</v>
      </c>
      <c r="H8737">
        <v>0</v>
      </c>
      <c r="I8737">
        <v>0</v>
      </c>
      <c r="J8737">
        <v>0</v>
      </c>
      <c r="K8737">
        <v>15</v>
      </c>
      <c r="L8737" t="s">
        <v>1071</v>
      </c>
      <c r="M8737" t="s">
        <v>1170</v>
      </c>
      <c r="N8737" t="s">
        <v>638</v>
      </c>
      <c r="O8737" t="s">
        <v>122</v>
      </c>
      <c r="P8737" t="s">
        <v>23</v>
      </c>
      <c r="Q8737" t="s">
        <v>41</v>
      </c>
    </row>
    <row r="8738" spans="1:17" x14ac:dyDescent="0.2">
      <c r="A8738" s="2">
        <v>38418</v>
      </c>
      <c r="B8738" t="s">
        <v>163</v>
      </c>
      <c r="C8738" t="s">
        <v>898</v>
      </c>
      <c r="D8738" t="s">
        <v>115</v>
      </c>
      <c r="E8738" t="s">
        <v>115</v>
      </c>
      <c r="F8738">
        <v>95</v>
      </c>
      <c r="G8738">
        <v>185</v>
      </c>
      <c r="H8738">
        <v>0</v>
      </c>
      <c r="I8738">
        <v>0</v>
      </c>
      <c r="J8738">
        <v>6</v>
      </c>
      <c r="K8738">
        <v>0</v>
      </c>
      <c r="L8738" t="s">
        <v>1071</v>
      </c>
      <c r="M8738" t="s">
        <v>1170</v>
      </c>
      <c r="N8738" t="s">
        <v>638</v>
      </c>
      <c r="O8738" t="s">
        <v>122</v>
      </c>
      <c r="P8738" t="s">
        <v>23</v>
      </c>
      <c r="Q8738" t="s">
        <v>24</v>
      </c>
    </row>
    <row r="8739" spans="1:17" x14ac:dyDescent="0.2">
      <c r="A8739" s="2">
        <v>38420</v>
      </c>
      <c r="B8739" t="s">
        <v>26</v>
      </c>
      <c r="C8739" t="s">
        <v>39</v>
      </c>
      <c r="D8739" t="s">
        <v>27</v>
      </c>
      <c r="E8739" t="s">
        <v>19</v>
      </c>
      <c r="F8739">
        <v>6</v>
      </c>
      <c r="G8739">
        <v>3</v>
      </c>
      <c r="H8739">
        <v>0</v>
      </c>
      <c r="I8739">
        <v>0</v>
      </c>
      <c r="J8739">
        <v>1</v>
      </c>
      <c r="K8739">
        <v>1</v>
      </c>
      <c r="L8739" t="s">
        <v>28</v>
      </c>
      <c r="M8739" t="s">
        <v>121</v>
      </c>
      <c r="N8739" t="s">
        <v>77</v>
      </c>
      <c r="O8739" t="s">
        <v>122</v>
      </c>
      <c r="P8739" t="s">
        <v>23</v>
      </c>
      <c r="Q8739" t="s">
        <v>30</v>
      </c>
    </row>
    <row r="8740" spans="1:17" x14ac:dyDescent="0.2">
      <c r="A8740" s="2">
        <v>38420</v>
      </c>
      <c r="B8740" t="s">
        <v>898</v>
      </c>
      <c r="C8740" t="s">
        <v>889</v>
      </c>
      <c r="D8740" t="s">
        <v>115</v>
      </c>
      <c r="E8740" t="s">
        <v>115</v>
      </c>
      <c r="F8740">
        <v>185</v>
      </c>
      <c r="G8740">
        <v>205</v>
      </c>
      <c r="H8740">
        <v>0</v>
      </c>
      <c r="I8740">
        <v>0</v>
      </c>
      <c r="J8740">
        <v>4</v>
      </c>
      <c r="K8740">
        <v>1</v>
      </c>
      <c r="L8740" t="s">
        <v>1071</v>
      </c>
      <c r="M8740" t="s">
        <v>1170</v>
      </c>
      <c r="N8740" t="s">
        <v>638</v>
      </c>
      <c r="O8740" t="s">
        <v>122</v>
      </c>
      <c r="P8740" t="s">
        <v>23</v>
      </c>
      <c r="Q8740" t="s">
        <v>24</v>
      </c>
    </row>
    <row r="8741" spans="1:17" x14ac:dyDescent="0.2">
      <c r="A8741" s="2">
        <v>38420</v>
      </c>
      <c r="B8741" t="s">
        <v>77</v>
      </c>
      <c r="C8741" t="s">
        <v>43</v>
      </c>
      <c r="D8741" t="s">
        <v>27</v>
      </c>
      <c r="E8741" t="s">
        <v>19</v>
      </c>
      <c r="F8741">
        <v>11</v>
      </c>
      <c r="G8741">
        <v>26</v>
      </c>
      <c r="H8741">
        <v>0</v>
      </c>
      <c r="I8741">
        <v>0</v>
      </c>
      <c r="J8741">
        <v>3</v>
      </c>
      <c r="K8741">
        <v>0</v>
      </c>
      <c r="L8741" t="s">
        <v>28</v>
      </c>
      <c r="M8741" t="s">
        <v>186</v>
      </c>
      <c r="N8741" t="s">
        <v>77</v>
      </c>
      <c r="O8741" t="s">
        <v>22</v>
      </c>
      <c r="P8741" t="s">
        <v>23</v>
      </c>
      <c r="Q8741" t="s">
        <v>24</v>
      </c>
    </row>
    <row r="8742" spans="1:17" x14ac:dyDescent="0.2">
      <c r="A8742" s="2">
        <v>38422</v>
      </c>
      <c r="B8742" t="s">
        <v>889</v>
      </c>
      <c r="C8742" t="s">
        <v>163</v>
      </c>
      <c r="D8742" t="s">
        <v>115</v>
      </c>
      <c r="E8742" t="s">
        <v>115</v>
      </c>
      <c r="F8742">
        <v>205</v>
      </c>
      <c r="G8742">
        <v>95</v>
      </c>
      <c r="H8742">
        <v>0</v>
      </c>
      <c r="I8742">
        <v>0</v>
      </c>
      <c r="J8742">
        <v>0</v>
      </c>
      <c r="K8742">
        <v>21</v>
      </c>
      <c r="L8742" t="s">
        <v>1071</v>
      </c>
      <c r="M8742" t="s">
        <v>1170</v>
      </c>
      <c r="N8742" t="s">
        <v>638</v>
      </c>
      <c r="O8742" t="s">
        <v>122</v>
      </c>
      <c r="P8742" t="s">
        <v>23</v>
      </c>
      <c r="Q8742" t="s">
        <v>41</v>
      </c>
    </row>
    <row r="8743" spans="1:17" x14ac:dyDescent="0.2">
      <c r="A8743" s="2">
        <v>38423</v>
      </c>
      <c r="B8743" t="s">
        <v>207</v>
      </c>
      <c r="C8743" t="s">
        <v>617</v>
      </c>
      <c r="D8743" t="s">
        <v>36</v>
      </c>
      <c r="E8743" t="s">
        <v>36</v>
      </c>
      <c r="F8743">
        <v>77</v>
      </c>
      <c r="G8743">
        <v>99</v>
      </c>
      <c r="H8743">
        <v>0</v>
      </c>
      <c r="I8743">
        <v>0</v>
      </c>
      <c r="J8743">
        <v>1</v>
      </c>
      <c r="K8743">
        <v>1</v>
      </c>
      <c r="L8743" t="s">
        <v>28</v>
      </c>
      <c r="M8743" t="s">
        <v>209</v>
      </c>
      <c r="N8743" t="s">
        <v>207</v>
      </c>
      <c r="O8743" t="s">
        <v>22</v>
      </c>
      <c r="P8743" t="s">
        <v>23</v>
      </c>
      <c r="Q8743" t="s">
        <v>30</v>
      </c>
    </row>
    <row r="8744" spans="1:17" x14ac:dyDescent="0.2">
      <c r="A8744" s="2">
        <v>38423</v>
      </c>
      <c r="B8744" t="s">
        <v>301</v>
      </c>
      <c r="C8744" t="s">
        <v>70</v>
      </c>
      <c r="D8744" t="s">
        <v>115</v>
      </c>
      <c r="E8744" t="s">
        <v>50</v>
      </c>
      <c r="F8744">
        <v>56</v>
      </c>
      <c r="G8744">
        <v>38</v>
      </c>
      <c r="H8744">
        <v>0</v>
      </c>
      <c r="I8744">
        <v>0</v>
      </c>
      <c r="J8744">
        <v>0</v>
      </c>
      <c r="K8744">
        <v>1</v>
      </c>
      <c r="L8744" t="s">
        <v>28</v>
      </c>
      <c r="M8744" t="s">
        <v>302</v>
      </c>
      <c r="N8744" t="s">
        <v>301</v>
      </c>
      <c r="O8744" t="s">
        <v>22</v>
      </c>
      <c r="P8744" t="s">
        <v>23</v>
      </c>
      <c r="Q8744" t="s">
        <v>41</v>
      </c>
    </row>
    <row r="8745" spans="1:17" x14ac:dyDescent="0.2">
      <c r="A8745" s="2">
        <v>38423</v>
      </c>
      <c r="B8745" t="s">
        <v>380</v>
      </c>
      <c r="C8745" t="s">
        <v>374</v>
      </c>
      <c r="D8745" t="s">
        <v>36</v>
      </c>
      <c r="E8745" t="s">
        <v>36</v>
      </c>
      <c r="F8745">
        <v>106</v>
      </c>
      <c r="G8745">
        <v>131</v>
      </c>
      <c r="H8745">
        <v>0</v>
      </c>
      <c r="I8745">
        <v>0</v>
      </c>
      <c r="J8745">
        <v>3</v>
      </c>
      <c r="K8745">
        <v>1</v>
      </c>
      <c r="L8745" t="s">
        <v>28</v>
      </c>
      <c r="M8745" t="s">
        <v>381</v>
      </c>
      <c r="N8745" t="s">
        <v>380</v>
      </c>
      <c r="O8745" t="s">
        <v>22</v>
      </c>
      <c r="P8745" t="s">
        <v>23</v>
      </c>
      <c r="Q8745" t="s">
        <v>24</v>
      </c>
    </row>
    <row r="8746" spans="1:17" x14ac:dyDescent="0.2">
      <c r="A8746" s="2">
        <v>38424</v>
      </c>
      <c r="B8746" t="s">
        <v>254</v>
      </c>
      <c r="C8746" t="s">
        <v>163</v>
      </c>
      <c r="D8746" t="s">
        <v>115</v>
      </c>
      <c r="E8746" t="s">
        <v>115</v>
      </c>
      <c r="F8746">
        <v>134</v>
      </c>
      <c r="G8746">
        <v>95</v>
      </c>
      <c r="H8746">
        <v>0</v>
      </c>
      <c r="I8746">
        <v>0</v>
      </c>
      <c r="J8746">
        <v>0</v>
      </c>
      <c r="K8746">
        <v>2</v>
      </c>
      <c r="L8746" t="s">
        <v>1071</v>
      </c>
      <c r="M8746" t="s">
        <v>1170</v>
      </c>
      <c r="N8746" t="s">
        <v>638</v>
      </c>
      <c r="O8746" t="s">
        <v>122</v>
      </c>
      <c r="P8746" t="s">
        <v>23</v>
      </c>
      <c r="Q8746" t="s">
        <v>41</v>
      </c>
    </row>
    <row r="8747" spans="1:17" x14ac:dyDescent="0.2">
      <c r="A8747" s="2">
        <v>38425</v>
      </c>
      <c r="B8747" t="s">
        <v>113</v>
      </c>
      <c r="C8747" t="s">
        <v>183</v>
      </c>
      <c r="D8747" t="s">
        <v>115</v>
      </c>
      <c r="E8747" t="s">
        <v>36</v>
      </c>
      <c r="F8747">
        <v>30</v>
      </c>
      <c r="G8747">
        <v>32</v>
      </c>
      <c r="H8747">
        <v>0</v>
      </c>
      <c r="I8747">
        <v>0</v>
      </c>
      <c r="J8747">
        <v>0</v>
      </c>
      <c r="K8747">
        <v>1</v>
      </c>
      <c r="L8747" t="s">
        <v>28</v>
      </c>
      <c r="M8747" t="s">
        <v>116</v>
      </c>
      <c r="N8747" t="s">
        <v>113</v>
      </c>
      <c r="O8747" t="s">
        <v>22</v>
      </c>
      <c r="P8747" t="s">
        <v>23</v>
      </c>
      <c r="Q8747" t="s">
        <v>41</v>
      </c>
    </row>
    <row r="8748" spans="1:17" x14ac:dyDescent="0.2">
      <c r="A8748" s="2">
        <v>38427</v>
      </c>
      <c r="B8748" t="s">
        <v>45</v>
      </c>
      <c r="C8748" t="s">
        <v>351</v>
      </c>
      <c r="D8748" t="s">
        <v>36</v>
      </c>
      <c r="E8748" t="s">
        <v>36</v>
      </c>
      <c r="F8748">
        <v>60</v>
      </c>
      <c r="G8748">
        <v>105</v>
      </c>
      <c r="H8748">
        <v>0</v>
      </c>
      <c r="I8748">
        <v>0</v>
      </c>
      <c r="J8748">
        <v>1</v>
      </c>
      <c r="K8748">
        <v>1</v>
      </c>
      <c r="L8748" t="s">
        <v>28</v>
      </c>
      <c r="M8748" t="s">
        <v>47</v>
      </c>
      <c r="N8748" t="s">
        <v>45</v>
      </c>
      <c r="O8748" t="s">
        <v>22</v>
      </c>
      <c r="P8748" t="s">
        <v>23</v>
      </c>
      <c r="Q8748" t="s">
        <v>30</v>
      </c>
    </row>
    <row r="8749" spans="1:17" x14ac:dyDescent="0.2">
      <c r="A8749" s="2">
        <v>38429</v>
      </c>
      <c r="B8749" t="s">
        <v>301</v>
      </c>
      <c r="C8749" t="s">
        <v>286</v>
      </c>
      <c r="D8749" t="s">
        <v>115</v>
      </c>
      <c r="E8749" t="s">
        <v>50</v>
      </c>
      <c r="F8749">
        <v>56</v>
      </c>
      <c r="G8749">
        <v>120</v>
      </c>
      <c r="H8749">
        <v>0</v>
      </c>
      <c r="I8749">
        <v>0</v>
      </c>
      <c r="J8749">
        <v>3</v>
      </c>
      <c r="K8749">
        <v>1</v>
      </c>
      <c r="L8749" t="s">
        <v>28</v>
      </c>
      <c r="M8749" t="s">
        <v>178</v>
      </c>
      <c r="N8749" t="s">
        <v>176</v>
      </c>
      <c r="O8749" t="s">
        <v>122</v>
      </c>
      <c r="P8749" t="s">
        <v>23</v>
      </c>
      <c r="Q8749" t="s">
        <v>24</v>
      </c>
    </row>
    <row r="8750" spans="1:17" x14ac:dyDescent="0.2">
      <c r="A8750" s="2">
        <v>38429</v>
      </c>
      <c r="B8750" t="s">
        <v>113</v>
      </c>
      <c r="C8750" t="s">
        <v>70</v>
      </c>
      <c r="D8750" t="s">
        <v>115</v>
      </c>
      <c r="E8750" t="s">
        <v>50</v>
      </c>
      <c r="F8750">
        <v>30</v>
      </c>
      <c r="G8750">
        <v>38</v>
      </c>
      <c r="H8750">
        <v>0</v>
      </c>
      <c r="I8750">
        <v>0</v>
      </c>
      <c r="J8750">
        <v>1</v>
      </c>
      <c r="K8750">
        <v>4</v>
      </c>
      <c r="L8750" t="s">
        <v>28</v>
      </c>
      <c r="M8750" t="s">
        <v>116</v>
      </c>
      <c r="N8750" t="s">
        <v>113</v>
      </c>
      <c r="O8750" t="s">
        <v>22</v>
      </c>
      <c r="P8750" t="s">
        <v>23</v>
      </c>
      <c r="Q8750" t="s">
        <v>41</v>
      </c>
    </row>
    <row r="8751" spans="1:17" x14ac:dyDescent="0.2">
      <c r="A8751" s="2">
        <v>38430</v>
      </c>
      <c r="B8751" t="s">
        <v>141</v>
      </c>
      <c r="C8751" t="s">
        <v>61</v>
      </c>
      <c r="D8751" t="s">
        <v>36</v>
      </c>
      <c r="E8751" t="s">
        <v>36</v>
      </c>
      <c r="F8751">
        <v>107</v>
      </c>
      <c r="G8751">
        <v>115</v>
      </c>
      <c r="H8751">
        <v>0</v>
      </c>
      <c r="I8751">
        <v>0</v>
      </c>
      <c r="J8751">
        <v>0</v>
      </c>
      <c r="K8751">
        <v>0</v>
      </c>
      <c r="L8751" t="s">
        <v>28</v>
      </c>
      <c r="M8751" t="s">
        <v>173</v>
      </c>
      <c r="N8751" t="s">
        <v>141</v>
      </c>
      <c r="O8751" t="s">
        <v>22</v>
      </c>
      <c r="P8751" t="s">
        <v>23</v>
      </c>
      <c r="Q8751" t="s">
        <v>30</v>
      </c>
    </row>
    <row r="8752" spans="1:17" x14ac:dyDescent="0.2">
      <c r="A8752" s="2">
        <v>38430</v>
      </c>
      <c r="B8752" t="s">
        <v>405</v>
      </c>
      <c r="C8752" t="s">
        <v>352</v>
      </c>
      <c r="D8752" t="s">
        <v>36</v>
      </c>
      <c r="E8752" t="s">
        <v>36</v>
      </c>
      <c r="F8752">
        <v>142</v>
      </c>
      <c r="G8752">
        <v>158</v>
      </c>
      <c r="H8752">
        <v>0</v>
      </c>
      <c r="I8752">
        <v>0</v>
      </c>
      <c r="J8752">
        <v>1</v>
      </c>
      <c r="K8752">
        <v>2</v>
      </c>
      <c r="L8752" t="s">
        <v>28</v>
      </c>
      <c r="M8752" t="s">
        <v>406</v>
      </c>
      <c r="N8752" t="s">
        <v>405</v>
      </c>
      <c r="O8752" t="s">
        <v>22</v>
      </c>
      <c r="P8752" t="s">
        <v>23</v>
      </c>
      <c r="Q8752" t="s">
        <v>41</v>
      </c>
    </row>
    <row r="8753" spans="1:17" x14ac:dyDescent="0.2">
      <c r="A8753" s="2">
        <v>38430</v>
      </c>
      <c r="B8753" t="s">
        <v>77</v>
      </c>
      <c r="C8753" t="s">
        <v>304</v>
      </c>
      <c r="D8753" t="s">
        <v>27</v>
      </c>
      <c r="E8753" t="s">
        <v>27</v>
      </c>
      <c r="F8753">
        <v>11</v>
      </c>
      <c r="G8753">
        <v>58</v>
      </c>
      <c r="H8753">
        <v>0</v>
      </c>
      <c r="I8753">
        <v>0</v>
      </c>
      <c r="J8753">
        <v>1</v>
      </c>
      <c r="K8753">
        <v>0</v>
      </c>
      <c r="L8753" t="s">
        <v>28</v>
      </c>
      <c r="M8753" t="s">
        <v>303</v>
      </c>
      <c r="N8753" t="s">
        <v>77</v>
      </c>
      <c r="O8753" t="s">
        <v>22</v>
      </c>
      <c r="P8753" t="s">
        <v>23</v>
      </c>
      <c r="Q8753" t="s">
        <v>24</v>
      </c>
    </row>
    <row r="8754" spans="1:17" x14ac:dyDescent="0.2">
      <c r="A8754" s="2">
        <v>38431</v>
      </c>
      <c r="B8754" t="s">
        <v>133</v>
      </c>
      <c r="C8754" t="s">
        <v>224</v>
      </c>
      <c r="D8754" t="s">
        <v>115</v>
      </c>
      <c r="E8754" t="s">
        <v>36</v>
      </c>
      <c r="F8754">
        <v>21</v>
      </c>
      <c r="G8754">
        <v>84</v>
      </c>
      <c r="H8754">
        <v>0</v>
      </c>
      <c r="I8754">
        <v>0</v>
      </c>
      <c r="J8754">
        <v>1</v>
      </c>
      <c r="K8754">
        <v>0</v>
      </c>
      <c r="L8754" t="s">
        <v>28</v>
      </c>
      <c r="M8754" t="s">
        <v>246</v>
      </c>
      <c r="N8754" t="s">
        <v>176</v>
      </c>
      <c r="O8754" t="s">
        <v>122</v>
      </c>
      <c r="P8754" t="s">
        <v>23</v>
      </c>
      <c r="Q8754" t="s">
        <v>24</v>
      </c>
    </row>
    <row r="8755" spans="1:17" x14ac:dyDescent="0.2">
      <c r="A8755" s="2">
        <v>38434</v>
      </c>
      <c r="B8755" t="s">
        <v>207</v>
      </c>
      <c r="C8755" t="s">
        <v>199</v>
      </c>
      <c r="D8755" t="s">
        <v>36</v>
      </c>
      <c r="E8755" t="s">
        <v>36</v>
      </c>
      <c r="F8755">
        <v>77</v>
      </c>
      <c r="G8755">
        <v>79</v>
      </c>
      <c r="H8755">
        <v>0</v>
      </c>
      <c r="I8755">
        <v>0</v>
      </c>
      <c r="J8755">
        <v>2</v>
      </c>
      <c r="K8755">
        <v>2</v>
      </c>
      <c r="L8755" t="s">
        <v>28</v>
      </c>
      <c r="M8755" t="s">
        <v>209</v>
      </c>
      <c r="N8755" t="s">
        <v>207</v>
      </c>
      <c r="O8755" t="s">
        <v>22</v>
      </c>
      <c r="P8755" t="s">
        <v>23</v>
      </c>
      <c r="Q8755" t="s">
        <v>30</v>
      </c>
    </row>
    <row r="8756" spans="1:17" x14ac:dyDescent="0.2">
      <c r="A8756" s="2">
        <v>38436</v>
      </c>
      <c r="B8756" t="s">
        <v>167</v>
      </c>
      <c r="C8756" t="s">
        <v>143</v>
      </c>
      <c r="D8756" t="s">
        <v>115</v>
      </c>
      <c r="E8756" t="s">
        <v>115</v>
      </c>
      <c r="F8756">
        <v>20</v>
      </c>
      <c r="G8756">
        <v>18</v>
      </c>
      <c r="H8756">
        <v>0</v>
      </c>
      <c r="I8756">
        <v>0</v>
      </c>
      <c r="J8756">
        <v>2</v>
      </c>
      <c r="K8756">
        <v>1</v>
      </c>
      <c r="L8756" t="s">
        <v>20</v>
      </c>
      <c r="M8756" t="s">
        <v>625</v>
      </c>
      <c r="N8756" t="s">
        <v>167</v>
      </c>
      <c r="O8756" t="s">
        <v>22</v>
      </c>
      <c r="P8756" t="s">
        <v>23</v>
      </c>
      <c r="Q8756" t="s">
        <v>24</v>
      </c>
    </row>
    <row r="8757" spans="1:17" x14ac:dyDescent="0.2">
      <c r="A8757" s="2">
        <v>38436</v>
      </c>
      <c r="B8757" t="s">
        <v>163</v>
      </c>
      <c r="C8757" t="s">
        <v>402</v>
      </c>
      <c r="D8757" t="s">
        <v>115</v>
      </c>
      <c r="E8757" t="s">
        <v>115</v>
      </c>
      <c r="F8757">
        <v>91</v>
      </c>
      <c r="G8757">
        <v>52</v>
      </c>
      <c r="H8757">
        <v>0</v>
      </c>
      <c r="I8757">
        <v>0</v>
      </c>
      <c r="J8757">
        <v>1</v>
      </c>
      <c r="K8757">
        <v>2</v>
      </c>
      <c r="L8757" t="s">
        <v>20</v>
      </c>
      <c r="M8757" t="s">
        <v>1074</v>
      </c>
      <c r="N8757" t="s">
        <v>163</v>
      </c>
      <c r="O8757" t="s">
        <v>22</v>
      </c>
      <c r="P8757" t="s">
        <v>23</v>
      </c>
      <c r="Q8757" t="s">
        <v>41</v>
      </c>
    </row>
    <row r="8758" spans="1:17" x14ac:dyDescent="0.2">
      <c r="A8758" s="2">
        <v>38436</v>
      </c>
      <c r="B8758" t="s">
        <v>301</v>
      </c>
      <c r="C8758" t="s">
        <v>449</v>
      </c>
      <c r="D8758" t="s">
        <v>115</v>
      </c>
      <c r="E8758" t="s">
        <v>115</v>
      </c>
      <c r="F8758">
        <v>54</v>
      </c>
      <c r="G8758">
        <v>46</v>
      </c>
      <c r="H8758">
        <v>0</v>
      </c>
      <c r="I8758">
        <v>0</v>
      </c>
      <c r="J8758">
        <v>2</v>
      </c>
      <c r="K8758">
        <v>1</v>
      </c>
      <c r="L8758" t="s">
        <v>20</v>
      </c>
      <c r="M8758" t="s">
        <v>302</v>
      </c>
      <c r="N8758" t="s">
        <v>301</v>
      </c>
      <c r="O8758" t="s">
        <v>22</v>
      </c>
      <c r="P8758" t="s">
        <v>23</v>
      </c>
      <c r="Q8758" t="s">
        <v>24</v>
      </c>
    </row>
    <row r="8759" spans="1:17" x14ac:dyDescent="0.2">
      <c r="A8759" s="2">
        <v>38436</v>
      </c>
      <c r="B8759" t="s">
        <v>113</v>
      </c>
      <c r="C8759" t="s">
        <v>133</v>
      </c>
      <c r="D8759" t="s">
        <v>115</v>
      </c>
      <c r="E8759" t="s">
        <v>115</v>
      </c>
      <c r="F8759">
        <v>30</v>
      </c>
      <c r="G8759">
        <v>22</v>
      </c>
      <c r="H8759">
        <v>0</v>
      </c>
      <c r="I8759">
        <v>0</v>
      </c>
      <c r="J8759">
        <v>2</v>
      </c>
      <c r="K8759">
        <v>0</v>
      </c>
      <c r="L8759" t="s">
        <v>20</v>
      </c>
      <c r="M8759" t="s">
        <v>116</v>
      </c>
      <c r="N8759" t="s">
        <v>113</v>
      </c>
      <c r="O8759" t="s">
        <v>22</v>
      </c>
      <c r="P8759" t="s">
        <v>23</v>
      </c>
      <c r="Q8759" t="s">
        <v>24</v>
      </c>
    </row>
    <row r="8760" spans="1:17" x14ac:dyDescent="0.2">
      <c r="A8760" s="2">
        <v>38437</v>
      </c>
      <c r="B8760" t="s">
        <v>286</v>
      </c>
      <c r="C8760" t="s">
        <v>737</v>
      </c>
      <c r="D8760" t="s">
        <v>50</v>
      </c>
      <c r="E8760" t="s">
        <v>50</v>
      </c>
      <c r="F8760">
        <v>120</v>
      </c>
      <c r="G8760">
        <v>139</v>
      </c>
      <c r="H8760">
        <v>0</v>
      </c>
      <c r="I8760">
        <v>0</v>
      </c>
      <c r="J8760">
        <v>2</v>
      </c>
      <c r="K8760">
        <v>1</v>
      </c>
      <c r="L8760" t="s">
        <v>20</v>
      </c>
      <c r="M8760" t="s">
        <v>359</v>
      </c>
      <c r="N8760" t="s">
        <v>286</v>
      </c>
      <c r="O8760" t="s">
        <v>22</v>
      </c>
      <c r="P8760" t="s">
        <v>23</v>
      </c>
      <c r="Q8760" t="s">
        <v>24</v>
      </c>
    </row>
    <row r="8761" spans="1:17" x14ac:dyDescent="0.2">
      <c r="A8761" s="2">
        <v>38437</v>
      </c>
      <c r="B8761" t="s">
        <v>55</v>
      </c>
      <c r="C8761" t="s">
        <v>164</v>
      </c>
      <c r="D8761" t="s">
        <v>57</v>
      </c>
      <c r="E8761" t="s">
        <v>115</v>
      </c>
      <c r="F8761">
        <v>59</v>
      </c>
      <c r="G8761">
        <v>45</v>
      </c>
      <c r="H8761">
        <v>0</v>
      </c>
      <c r="I8761">
        <v>0</v>
      </c>
      <c r="J8761">
        <v>2</v>
      </c>
      <c r="K8761">
        <v>1</v>
      </c>
      <c r="L8761" t="s">
        <v>28</v>
      </c>
      <c r="M8761" t="s">
        <v>58</v>
      </c>
      <c r="N8761" t="s">
        <v>55</v>
      </c>
      <c r="O8761" t="s">
        <v>22</v>
      </c>
      <c r="P8761" t="s">
        <v>23</v>
      </c>
      <c r="Q8761" t="s">
        <v>24</v>
      </c>
    </row>
    <row r="8762" spans="1:17" x14ac:dyDescent="0.2">
      <c r="A8762" s="2">
        <v>38437</v>
      </c>
      <c r="B8762" t="s">
        <v>147</v>
      </c>
      <c r="C8762" t="s">
        <v>646</v>
      </c>
      <c r="D8762" t="s">
        <v>50</v>
      </c>
      <c r="E8762" t="s">
        <v>50</v>
      </c>
      <c r="F8762">
        <v>51</v>
      </c>
      <c r="G8762">
        <v>77</v>
      </c>
      <c r="H8762">
        <v>0</v>
      </c>
      <c r="I8762">
        <v>0</v>
      </c>
      <c r="J8762">
        <v>4</v>
      </c>
      <c r="K8762">
        <v>1</v>
      </c>
      <c r="L8762" t="s">
        <v>20</v>
      </c>
      <c r="M8762" t="s">
        <v>148</v>
      </c>
      <c r="N8762" t="s">
        <v>147</v>
      </c>
      <c r="O8762" t="s">
        <v>22</v>
      </c>
      <c r="P8762" t="s">
        <v>23</v>
      </c>
      <c r="Q8762" t="s">
        <v>24</v>
      </c>
    </row>
    <row r="8763" spans="1:17" x14ac:dyDescent="0.2">
      <c r="A8763" s="2">
        <v>38437</v>
      </c>
      <c r="B8763" t="s">
        <v>17</v>
      </c>
      <c r="C8763" t="s">
        <v>39</v>
      </c>
      <c r="D8763" t="s">
        <v>19</v>
      </c>
      <c r="E8763" t="s">
        <v>19</v>
      </c>
      <c r="F8763">
        <v>96</v>
      </c>
      <c r="G8763">
        <v>3</v>
      </c>
      <c r="H8763">
        <v>0</v>
      </c>
      <c r="I8763">
        <v>0</v>
      </c>
      <c r="J8763">
        <v>1</v>
      </c>
      <c r="K8763">
        <v>2</v>
      </c>
      <c r="L8763" t="s">
        <v>20</v>
      </c>
      <c r="M8763" t="s">
        <v>21</v>
      </c>
      <c r="N8763" t="s">
        <v>17</v>
      </c>
      <c r="O8763" t="s">
        <v>22</v>
      </c>
      <c r="P8763" t="s">
        <v>23</v>
      </c>
      <c r="Q8763" t="s">
        <v>41</v>
      </c>
    </row>
    <row r="8764" spans="1:17" x14ac:dyDescent="0.2">
      <c r="A8764" s="2">
        <v>38437</v>
      </c>
      <c r="B8764" t="s">
        <v>87</v>
      </c>
      <c r="C8764" t="s">
        <v>52</v>
      </c>
      <c r="D8764" t="s">
        <v>50</v>
      </c>
      <c r="E8764" t="s">
        <v>50</v>
      </c>
      <c r="F8764">
        <v>39</v>
      </c>
      <c r="G8764">
        <v>13</v>
      </c>
      <c r="H8764">
        <v>0</v>
      </c>
      <c r="I8764">
        <v>0</v>
      </c>
      <c r="J8764">
        <v>0</v>
      </c>
      <c r="K8764">
        <v>3</v>
      </c>
      <c r="L8764" t="s">
        <v>20</v>
      </c>
      <c r="M8764" t="s">
        <v>88</v>
      </c>
      <c r="N8764" t="s">
        <v>87</v>
      </c>
      <c r="O8764" t="s">
        <v>22</v>
      </c>
      <c r="P8764" t="s">
        <v>23</v>
      </c>
      <c r="Q8764" t="s">
        <v>41</v>
      </c>
    </row>
    <row r="8765" spans="1:17" x14ac:dyDescent="0.2">
      <c r="A8765" s="2">
        <v>38437</v>
      </c>
      <c r="B8765" t="s">
        <v>224</v>
      </c>
      <c r="C8765" t="s">
        <v>548</v>
      </c>
      <c r="D8765" t="s">
        <v>36</v>
      </c>
      <c r="E8765" t="s">
        <v>36</v>
      </c>
      <c r="F8765">
        <v>84</v>
      </c>
      <c r="G8765">
        <v>129</v>
      </c>
      <c r="H8765">
        <v>0</v>
      </c>
      <c r="I8765">
        <v>0</v>
      </c>
      <c r="J8765">
        <v>1</v>
      </c>
      <c r="K8765">
        <v>2</v>
      </c>
      <c r="L8765" t="s">
        <v>20</v>
      </c>
      <c r="M8765" t="s">
        <v>236</v>
      </c>
      <c r="N8765" t="s">
        <v>224</v>
      </c>
      <c r="O8765" t="s">
        <v>22</v>
      </c>
      <c r="P8765" t="s">
        <v>23</v>
      </c>
      <c r="Q8765" t="s">
        <v>41</v>
      </c>
    </row>
    <row r="8766" spans="1:17" x14ac:dyDescent="0.2">
      <c r="A8766" s="2">
        <v>38437</v>
      </c>
      <c r="B8766" t="s">
        <v>107</v>
      </c>
      <c r="C8766" t="s">
        <v>18</v>
      </c>
      <c r="D8766" t="s">
        <v>19</v>
      </c>
      <c r="E8766" t="s">
        <v>19</v>
      </c>
      <c r="F8766">
        <v>74</v>
      </c>
      <c r="G8766">
        <v>15</v>
      </c>
      <c r="H8766">
        <v>0</v>
      </c>
      <c r="I8766">
        <v>0</v>
      </c>
      <c r="J8766">
        <v>1</v>
      </c>
      <c r="K8766">
        <v>1</v>
      </c>
      <c r="L8766" t="s">
        <v>20</v>
      </c>
      <c r="M8766" t="s">
        <v>310</v>
      </c>
      <c r="N8766" t="s">
        <v>107</v>
      </c>
      <c r="O8766" t="s">
        <v>22</v>
      </c>
      <c r="P8766" t="s">
        <v>23</v>
      </c>
      <c r="Q8766" t="s">
        <v>30</v>
      </c>
    </row>
    <row r="8767" spans="1:17" x14ac:dyDescent="0.2">
      <c r="A8767" s="2">
        <v>38437</v>
      </c>
      <c r="B8767" t="s">
        <v>131</v>
      </c>
      <c r="C8767" t="s">
        <v>531</v>
      </c>
      <c r="D8767" t="s">
        <v>27</v>
      </c>
      <c r="E8767" t="s">
        <v>27</v>
      </c>
      <c r="F8767">
        <v>21</v>
      </c>
      <c r="G8767">
        <v>97</v>
      </c>
      <c r="H8767">
        <v>0</v>
      </c>
      <c r="I8767">
        <v>0</v>
      </c>
      <c r="J8767">
        <v>2</v>
      </c>
      <c r="K8767">
        <v>1</v>
      </c>
      <c r="L8767" t="s">
        <v>20</v>
      </c>
      <c r="M8767" t="s">
        <v>637</v>
      </c>
      <c r="N8767" t="s">
        <v>131</v>
      </c>
      <c r="O8767" t="s">
        <v>22</v>
      </c>
      <c r="P8767" t="s">
        <v>23</v>
      </c>
      <c r="Q8767" t="s">
        <v>24</v>
      </c>
    </row>
    <row r="8768" spans="1:17" x14ac:dyDescent="0.2">
      <c r="A8768" s="2">
        <v>38437</v>
      </c>
      <c r="B8768" t="s">
        <v>274</v>
      </c>
      <c r="C8768" t="s">
        <v>76</v>
      </c>
      <c r="D8768" t="s">
        <v>50</v>
      </c>
      <c r="E8768" t="s">
        <v>50</v>
      </c>
      <c r="F8768">
        <v>24</v>
      </c>
      <c r="G8768">
        <v>95</v>
      </c>
      <c r="H8768">
        <v>0</v>
      </c>
      <c r="I8768">
        <v>0</v>
      </c>
      <c r="J8768">
        <v>4</v>
      </c>
      <c r="K8768">
        <v>0</v>
      </c>
      <c r="L8768" t="s">
        <v>20</v>
      </c>
      <c r="M8768" t="s">
        <v>333</v>
      </c>
      <c r="N8768" t="s">
        <v>274</v>
      </c>
      <c r="O8768" t="s">
        <v>22</v>
      </c>
      <c r="P8768" t="s">
        <v>23</v>
      </c>
      <c r="Q8768" t="s">
        <v>24</v>
      </c>
    </row>
    <row r="8769" spans="1:17" x14ac:dyDescent="0.2">
      <c r="A8769" s="2">
        <v>38437</v>
      </c>
      <c r="B8769" t="s">
        <v>145</v>
      </c>
      <c r="C8769" t="s">
        <v>177</v>
      </c>
      <c r="D8769" t="s">
        <v>50</v>
      </c>
      <c r="E8769" t="s">
        <v>115</v>
      </c>
      <c r="F8769">
        <v>113</v>
      </c>
      <c r="G8769">
        <v>42</v>
      </c>
      <c r="H8769">
        <v>0</v>
      </c>
      <c r="I8769">
        <v>0</v>
      </c>
      <c r="J8769">
        <v>2</v>
      </c>
      <c r="K8769">
        <v>1</v>
      </c>
      <c r="L8769" t="s">
        <v>28</v>
      </c>
      <c r="M8769" t="s">
        <v>433</v>
      </c>
      <c r="N8769" t="s">
        <v>145</v>
      </c>
      <c r="O8769" t="s">
        <v>22</v>
      </c>
      <c r="P8769" t="s">
        <v>23</v>
      </c>
      <c r="Q8769" t="s">
        <v>24</v>
      </c>
    </row>
    <row r="8770" spans="1:17" x14ac:dyDescent="0.2">
      <c r="A8770" s="2">
        <v>38437</v>
      </c>
      <c r="B8770" t="s">
        <v>293</v>
      </c>
      <c r="C8770" t="s">
        <v>70</v>
      </c>
      <c r="D8770" t="s">
        <v>50</v>
      </c>
      <c r="E8770" t="s">
        <v>50</v>
      </c>
      <c r="F8770">
        <v>4</v>
      </c>
      <c r="G8770">
        <v>36</v>
      </c>
      <c r="H8770">
        <v>0</v>
      </c>
      <c r="I8770">
        <v>0</v>
      </c>
      <c r="J8770">
        <v>4</v>
      </c>
      <c r="K8770">
        <v>3</v>
      </c>
      <c r="L8770" t="s">
        <v>20</v>
      </c>
      <c r="M8770" t="s">
        <v>653</v>
      </c>
      <c r="N8770" t="s">
        <v>293</v>
      </c>
      <c r="O8770" t="s">
        <v>22</v>
      </c>
      <c r="P8770" t="s">
        <v>23</v>
      </c>
      <c r="Q8770" t="s">
        <v>24</v>
      </c>
    </row>
    <row r="8771" spans="1:17" x14ac:dyDescent="0.2">
      <c r="A8771" s="2">
        <v>38437</v>
      </c>
      <c r="B8771" t="s">
        <v>72</v>
      </c>
      <c r="C8771" t="s">
        <v>560</v>
      </c>
      <c r="D8771" t="s">
        <v>50</v>
      </c>
      <c r="E8771" t="s">
        <v>50</v>
      </c>
      <c r="F8771">
        <v>17</v>
      </c>
      <c r="G8771">
        <v>149</v>
      </c>
      <c r="H8771">
        <v>0</v>
      </c>
      <c r="I8771">
        <v>0</v>
      </c>
      <c r="J8771">
        <v>3</v>
      </c>
      <c r="K8771">
        <v>0</v>
      </c>
      <c r="L8771" t="s">
        <v>20</v>
      </c>
      <c r="M8771" t="s">
        <v>74</v>
      </c>
      <c r="N8771" t="s">
        <v>72</v>
      </c>
      <c r="O8771" t="s">
        <v>22</v>
      </c>
      <c r="P8771" t="s">
        <v>23</v>
      </c>
      <c r="Q8771" t="s">
        <v>24</v>
      </c>
    </row>
    <row r="8772" spans="1:17" x14ac:dyDescent="0.2">
      <c r="A8772" s="2">
        <v>38437</v>
      </c>
      <c r="B8772" t="s">
        <v>89</v>
      </c>
      <c r="C8772" t="s">
        <v>100</v>
      </c>
      <c r="D8772" t="s">
        <v>50</v>
      </c>
      <c r="E8772" t="s">
        <v>50</v>
      </c>
      <c r="F8772">
        <v>8</v>
      </c>
      <c r="G8772">
        <v>111</v>
      </c>
      <c r="H8772">
        <v>0</v>
      </c>
      <c r="I8772">
        <v>0</v>
      </c>
      <c r="J8772">
        <v>4</v>
      </c>
      <c r="K8772">
        <v>0</v>
      </c>
      <c r="L8772" t="s">
        <v>20</v>
      </c>
      <c r="M8772" t="s">
        <v>624</v>
      </c>
      <c r="N8772" t="s">
        <v>89</v>
      </c>
      <c r="O8772" t="s">
        <v>22</v>
      </c>
      <c r="P8772" t="s">
        <v>23</v>
      </c>
      <c r="Q8772" t="s">
        <v>24</v>
      </c>
    </row>
    <row r="8773" spans="1:17" x14ac:dyDescent="0.2">
      <c r="A8773" s="2">
        <v>38437</v>
      </c>
      <c r="B8773" t="s">
        <v>81</v>
      </c>
      <c r="C8773" t="s">
        <v>244</v>
      </c>
      <c r="D8773" t="s">
        <v>50</v>
      </c>
      <c r="E8773" t="s">
        <v>50</v>
      </c>
      <c r="F8773">
        <v>82</v>
      </c>
      <c r="G8773">
        <v>54</v>
      </c>
      <c r="H8773">
        <v>0</v>
      </c>
      <c r="I8773">
        <v>0</v>
      </c>
      <c r="J8773">
        <v>1</v>
      </c>
      <c r="K8773">
        <v>2</v>
      </c>
      <c r="L8773" t="s">
        <v>20</v>
      </c>
      <c r="M8773" t="s">
        <v>83</v>
      </c>
      <c r="N8773" t="s">
        <v>81</v>
      </c>
      <c r="O8773" t="s">
        <v>22</v>
      </c>
      <c r="P8773" t="s">
        <v>23</v>
      </c>
      <c r="Q8773" t="s">
        <v>41</v>
      </c>
    </row>
    <row r="8774" spans="1:17" x14ac:dyDescent="0.2">
      <c r="A8774" s="2">
        <v>38437</v>
      </c>
      <c r="B8774" t="s">
        <v>67</v>
      </c>
      <c r="C8774" t="s">
        <v>53</v>
      </c>
      <c r="D8774" t="s">
        <v>50</v>
      </c>
      <c r="E8774" t="s">
        <v>50</v>
      </c>
      <c r="F8774">
        <v>2</v>
      </c>
      <c r="G8774">
        <v>49</v>
      </c>
      <c r="H8774">
        <v>0</v>
      </c>
      <c r="I8774">
        <v>0</v>
      </c>
      <c r="J8774">
        <v>0</v>
      </c>
      <c r="K8774">
        <v>0</v>
      </c>
      <c r="L8774" t="s">
        <v>20</v>
      </c>
      <c r="M8774" t="s">
        <v>769</v>
      </c>
      <c r="N8774" t="s">
        <v>67</v>
      </c>
      <c r="O8774" t="s">
        <v>22</v>
      </c>
      <c r="P8774" t="s">
        <v>23</v>
      </c>
      <c r="Q8774" t="s">
        <v>30</v>
      </c>
    </row>
    <row r="8775" spans="1:17" x14ac:dyDescent="0.2">
      <c r="A8775" s="2">
        <v>38437</v>
      </c>
      <c r="B8775" t="s">
        <v>345</v>
      </c>
      <c r="C8775" t="s">
        <v>153</v>
      </c>
      <c r="D8775" t="s">
        <v>50</v>
      </c>
      <c r="E8775" t="s">
        <v>50</v>
      </c>
      <c r="F8775">
        <v>100</v>
      </c>
      <c r="G8775">
        <v>14</v>
      </c>
      <c r="H8775">
        <v>0</v>
      </c>
      <c r="I8775">
        <v>0</v>
      </c>
      <c r="J8775">
        <v>1</v>
      </c>
      <c r="K8775">
        <v>3</v>
      </c>
      <c r="L8775" t="s">
        <v>20</v>
      </c>
      <c r="M8775" t="s">
        <v>360</v>
      </c>
      <c r="N8775" t="s">
        <v>345</v>
      </c>
      <c r="O8775" t="s">
        <v>22</v>
      </c>
      <c r="P8775" t="s">
        <v>23</v>
      </c>
      <c r="Q8775" t="s">
        <v>41</v>
      </c>
    </row>
    <row r="8776" spans="1:17" x14ac:dyDescent="0.2">
      <c r="A8776" s="2">
        <v>38437</v>
      </c>
      <c r="B8776" t="s">
        <v>555</v>
      </c>
      <c r="C8776" t="s">
        <v>282</v>
      </c>
      <c r="D8776" t="s">
        <v>27</v>
      </c>
      <c r="E8776" t="s">
        <v>19</v>
      </c>
      <c r="F8776">
        <v>62</v>
      </c>
      <c r="G8776">
        <v>60</v>
      </c>
      <c r="H8776">
        <v>0</v>
      </c>
      <c r="I8776">
        <v>0</v>
      </c>
      <c r="J8776">
        <v>5</v>
      </c>
      <c r="K8776">
        <v>1</v>
      </c>
      <c r="L8776" t="s">
        <v>20</v>
      </c>
      <c r="M8776" t="s">
        <v>555</v>
      </c>
      <c r="N8776" t="s">
        <v>555</v>
      </c>
      <c r="O8776" t="s">
        <v>22</v>
      </c>
      <c r="P8776" t="s">
        <v>23</v>
      </c>
      <c r="Q8776" t="s">
        <v>24</v>
      </c>
    </row>
    <row r="8777" spans="1:17" x14ac:dyDescent="0.2">
      <c r="A8777" s="2">
        <v>38437</v>
      </c>
      <c r="B8777" t="s">
        <v>123</v>
      </c>
      <c r="C8777" t="s">
        <v>98</v>
      </c>
      <c r="D8777" t="s">
        <v>50</v>
      </c>
      <c r="E8777" t="s">
        <v>50</v>
      </c>
      <c r="F8777">
        <v>52</v>
      </c>
      <c r="G8777">
        <v>12</v>
      </c>
      <c r="H8777">
        <v>0</v>
      </c>
      <c r="I8777">
        <v>0</v>
      </c>
      <c r="J8777">
        <v>1</v>
      </c>
      <c r="K8777">
        <v>1</v>
      </c>
      <c r="L8777" t="s">
        <v>20</v>
      </c>
      <c r="M8777" t="s">
        <v>179</v>
      </c>
      <c r="N8777" t="s">
        <v>123</v>
      </c>
      <c r="O8777" t="s">
        <v>22</v>
      </c>
      <c r="P8777" t="s">
        <v>23</v>
      </c>
      <c r="Q8777" t="s">
        <v>30</v>
      </c>
    </row>
    <row r="8778" spans="1:17" x14ac:dyDescent="0.2">
      <c r="A8778" s="2">
        <v>38437</v>
      </c>
      <c r="B8778" t="s">
        <v>119</v>
      </c>
      <c r="C8778" t="s">
        <v>104</v>
      </c>
      <c r="D8778" t="s">
        <v>50</v>
      </c>
      <c r="E8778" t="s">
        <v>50</v>
      </c>
      <c r="F8778">
        <v>10</v>
      </c>
      <c r="G8778">
        <v>88</v>
      </c>
      <c r="H8778">
        <v>0</v>
      </c>
      <c r="I8778">
        <v>0</v>
      </c>
      <c r="J8778">
        <v>2</v>
      </c>
      <c r="K8778">
        <v>0</v>
      </c>
      <c r="L8778" t="s">
        <v>20</v>
      </c>
      <c r="M8778" t="s">
        <v>192</v>
      </c>
      <c r="N8778" t="s">
        <v>119</v>
      </c>
      <c r="O8778" t="s">
        <v>22</v>
      </c>
      <c r="P8778" t="s">
        <v>23</v>
      </c>
      <c r="Q8778" t="s">
        <v>24</v>
      </c>
    </row>
    <row r="8779" spans="1:17" x14ac:dyDescent="0.2">
      <c r="A8779" s="2">
        <v>38437</v>
      </c>
      <c r="B8779" t="s">
        <v>207</v>
      </c>
      <c r="C8779" t="s">
        <v>351</v>
      </c>
      <c r="D8779" t="s">
        <v>36</v>
      </c>
      <c r="E8779" t="s">
        <v>36</v>
      </c>
      <c r="F8779">
        <v>77</v>
      </c>
      <c r="G8779">
        <v>103</v>
      </c>
      <c r="H8779">
        <v>0</v>
      </c>
      <c r="I8779">
        <v>0</v>
      </c>
      <c r="J8779">
        <v>1</v>
      </c>
      <c r="K8779">
        <v>0</v>
      </c>
      <c r="L8779" t="s">
        <v>20</v>
      </c>
      <c r="M8779" t="s">
        <v>209</v>
      </c>
      <c r="N8779" t="s">
        <v>207</v>
      </c>
      <c r="O8779" t="s">
        <v>22</v>
      </c>
      <c r="P8779" t="s">
        <v>23</v>
      </c>
      <c r="Q8779" t="s">
        <v>24</v>
      </c>
    </row>
    <row r="8780" spans="1:17" x14ac:dyDescent="0.2">
      <c r="A8780" s="2">
        <v>38437</v>
      </c>
      <c r="B8780" t="s">
        <v>174</v>
      </c>
      <c r="C8780" t="s">
        <v>95</v>
      </c>
      <c r="D8780" t="s">
        <v>50</v>
      </c>
      <c r="E8780" t="s">
        <v>50</v>
      </c>
      <c r="F8780">
        <v>144</v>
      </c>
      <c r="G8780">
        <v>33</v>
      </c>
      <c r="H8780">
        <v>0</v>
      </c>
      <c r="I8780">
        <v>0</v>
      </c>
      <c r="J8780">
        <v>1</v>
      </c>
      <c r="K8780">
        <v>2</v>
      </c>
      <c r="L8780" t="s">
        <v>20</v>
      </c>
      <c r="M8780" t="s">
        <v>820</v>
      </c>
      <c r="N8780" t="s">
        <v>174</v>
      </c>
      <c r="O8780" t="s">
        <v>22</v>
      </c>
      <c r="P8780" t="s">
        <v>23</v>
      </c>
      <c r="Q8780" t="s">
        <v>41</v>
      </c>
    </row>
    <row r="8781" spans="1:17" x14ac:dyDescent="0.2">
      <c r="A8781" s="2">
        <v>38437</v>
      </c>
      <c r="B8781" t="s">
        <v>110</v>
      </c>
      <c r="C8781" t="s">
        <v>34</v>
      </c>
      <c r="D8781" t="s">
        <v>36</v>
      </c>
      <c r="E8781" t="s">
        <v>36</v>
      </c>
      <c r="F8781">
        <v>34</v>
      </c>
      <c r="G8781">
        <v>88</v>
      </c>
      <c r="H8781">
        <v>0</v>
      </c>
      <c r="I8781">
        <v>0</v>
      </c>
      <c r="J8781">
        <v>1</v>
      </c>
      <c r="K8781">
        <v>0</v>
      </c>
      <c r="L8781" t="s">
        <v>20</v>
      </c>
      <c r="M8781" t="s">
        <v>142</v>
      </c>
      <c r="N8781" t="s">
        <v>110</v>
      </c>
      <c r="O8781" t="s">
        <v>22</v>
      </c>
      <c r="P8781" t="s">
        <v>23</v>
      </c>
      <c r="Q8781" t="s">
        <v>24</v>
      </c>
    </row>
    <row r="8782" spans="1:17" x14ac:dyDescent="0.2">
      <c r="A8782" s="2">
        <v>38437</v>
      </c>
      <c r="B8782" t="s">
        <v>135</v>
      </c>
      <c r="C8782" t="s">
        <v>141</v>
      </c>
      <c r="D8782" t="s">
        <v>36</v>
      </c>
      <c r="E8782" t="s">
        <v>36</v>
      </c>
      <c r="F8782">
        <v>23</v>
      </c>
      <c r="G8782">
        <v>106</v>
      </c>
      <c r="H8782">
        <v>0</v>
      </c>
      <c r="I8782">
        <v>0</v>
      </c>
      <c r="J8782">
        <v>2</v>
      </c>
      <c r="K8782">
        <v>0</v>
      </c>
      <c r="L8782" t="s">
        <v>20</v>
      </c>
      <c r="M8782" t="s">
        <v>930</v>
      </c>
      <c r="N8782" t="s">
        <v>135</v>
      </c>
      <c r="O8782" t="s">
        <v>22</v>
      </c>
      <c r="P8782" t="s">
        <v>23</v>
      </c>
      <c r="Q8782" t="s">
        <v>24</v>
      </c>
    </row>
    <row r="8783" spans="1:17" x14ac:dyDescent="0.2">
      <c r="A8783" s="2">
        <v>38437</v>
      </c>
      <c r="B8783" t="s">
        <v>90</v>
      </c>
      <c r="C8783" t="s">
        <v>386</v>
      </c>
      <c r="D8783" t="s">
        <v>50</v>
      </c>
      <c r="E8783" t="s">
        <v>50</v>
      </c>
      <c r="F8783">
        <v>27</v>
      </c>
      <c r="G8783">
        <v>116</v>
      </c>
      <c r="H8783">
        <v>0</v>
      </c>
      <c r="I8783">
        <v>0</v>
      </c>
      <c r="J8783">
        <v>8</v>
      </c>
      <c r="K8783">
        <v>0</v>
      </c>
      <c r="L8783" t="s">
        <v>20</v>
      </c>
      <c r="M8783" t="s">
        <v>750</v>
      </c>
      <c r="N8783" t="s">
        <v>90</v>
      </c>
      <c r="O8783" t="s">
        <v>22</v>
      </c>
      <c r="P8783" t="s">
        <v>23</v>
      </c>
      <c r="Q8783" t="s">
        <v>24</v>
      </c>
    </row>
    <row r="8784" spans="1:17" x14ac:dyDescent="0.2">
      <c r="A8784" s="2">
        <v>38437</v>
      </c>
      <c r="B8784" t="s">
        <v>82</v>
      </c>
      <c r="C8784" t="s">
        <v>56</v>
      </c>
      <c r="D8784" t="s">
        <v>50</v>
      </c>
      <c r="E8784" t="s">
        <v>27</v>
      </c>
      <c r="F8784">
        <v>9</v>
      </c>
      <c r="G8784">
        <v>84</v>
      </c>
      <c r="H8784">
        <v>0</v>
      </c>
      <c r="I8784">
        <v>0</v>
      </c>
      <c r="J8784">
        <v>4</v>
      </c>
      <c r="K8784">
        <v>1</v>
      </c>
      <c r="L8784" t="s">
        <v>28</v>
      </c>
      <c r="M8784" t="s">
        <v>1171</v>
      </c>
      <c r="N8784" t="s">
        <v>82</v>
      </c>
      <c r="O8784" t="s">
        <v>22</v>
      </c>
      <c r="P8784" t="s">
        <v>23</v>
      </c>
      <c r="Q8784" t="s">
        <v>24</v>
      </c>
    </row>
    <row r="8785" spans="1:17" x14ac:dyDescent="0.2">
      <c r="A8785" s="2">
        <v>38437</v>
      </c>
      <c r="B8785" t="s">
        <v>92</v>
      </c>
      <c r="C8785" t="s">
        <v>126</v>
      </c>
      <c r="D8785" t="s">
        <v>50</v>
      </c>
      <c r="E8785" t="s">
        <v>50</v>
      </c>
      <c r="F8785">
        <v>29</v>
      </c>
      <c r="G8785">
        <v>7</v>
      </c>
      <c r="H8785">
        <v>0</v>
      </c>
      <c r="I8785">
        <v>0</v>
      </c>
      <c r="J8785">
        <v>0</v>
      </c>
      <c r="K8785">
        <v>2</v>
      </c>
      <c r="L8785" t="s">
        <v>20</v>
      </c>
      <c r="M8785" t="s">
        <v>124</v>
      </c>
      <c r="N8785" t="s">
        <v>92</v>
      </c>
      <c r="O8785" t="s">
        <v>22</v>
      </c>
      <c r="P8785" t="s">
        <v>23</v>
      </c>
      <c r="Q8785" t="s">
        <v>41</v>
      </c>
    </row>
    <row r="8786" spans="1:17" x14ac:dyDescent="0.2">
      <c r="A8786" s="2">
        <v>38437</v>
      </c>
      <c r="B8786" t="s">
        <v>118</v>
      </c>
      <c r="C8786" t="s">
        <v>339</v>
      </c>
      <c r="D8786" t="s">
        <v>36</v>
      </c>
      <c r="E8786" t="s">
        <v>36</v>
      </c>
      <c r="F8786">
        <v>32</v>
      </c>
      <c r="G8786">
        <v>124</v>
      </c>
      <c r="H8786">
        <v>0</v>
      </c>
      <c r="I8786">
        <v>0</v>
      </c>
      <c r="J8786">
        <v>6</v>
      </c>
      <c r="K8786">
        <v>1</v>
      </c>
      <c r="L8786" t="s">
        <v>20</v>
      </c>
      <c r="M8786" t="s">
        <v>241</v>
      </c>
      <c r="N8786" t="s">
        <v>118</v>
      </c>
      <c r="O8786" t="s">
        <v>22</v>
      </c>
      <c r="P8786" t="s">
        <v>23</v>
      </c>
      <c r="Q8786" t="s">
        <v>24</v>
      </c>
    </row>
    <row r="8787" spans="1:17" x14ac:dyDescent="0.2">
      <c r="A8787" s="2">
        <v>38437</v>
      </c>
      <c r="B8787" t="s">
        <v>249</v>
      </c>
      <c r="C8787" t="s">
        <v>129</v>
      </c>
      <c r="D8787" t="s">
        <v>50</v>
      </c>
      <c r="E8787" t="s">
        <v>50</v>
      </c>
      <c r="F8787">
        <v>44</v>
      </c>
      <c r="G8787">
        <v>18</v>
      </c>
      <c r="H8787">
        <v>0</v>
      </c>
      <c r="I8787">
        <v>0</v>
      </c>
      <c r="J8787">
        <v>0</v>
      </c>
      <c r="K8787">
        <v>1</v>
      </c>
      <c r="L8787" t="s">
        <v>28</v>
      </c>
      <c r="M8787" t="s">
        <v>1132</v>
      </c>
      <c r="N8787" t="s">
        <v>249</v>
      </c>
      <c r="O8787" t="s">
        <v>22</v>
      </c>
      <c r="P8787" t="s">
        <v>23</v>
      </c>
      <c r="Q8787" t="s">
        <v>41</v>
      </c>
    </row>
    <row r="8788" spans="1:17" x14ac:dyDescent="0.2">
      <c r="A8788" s="2">
        <v>38437</v>
      </c>
      <c r="B8788" t="s">
        <v>149</v>
      </c>
      <c r="C8788" t="s">
        <v>208</v>
      </c>
      <c r="D8788" t="s">
        <v>36</v>
      </c>
      <c r="E8788" t="s">
        <v>36</v>
      </c>
      <c r="F8788">
        <v>40</v>
      </c>
      <c r="G8788">
        <v>112</v>
      </c>
      <c r="H8788">
        <v>0</v>
      </c>
      <c r="I8788">
        <v>0</v>
      </c>
      <c r="J8788">
        <v>2</v>
      </c>
      <c r="K8788">
        <v>1</v>
      </c>
      <c r="L8788" t="s">
        <v>20</v>
      </c>
      <c r="M8788" t="s">
        <v>420</v>
      </c>
      <c r="N8788" t="s">
        <v>149</v>
      </c>
      <c r="O8788" t="s">
        <v>22</v>
      </c>
      <c r="P8788" t="s">
        <v>23</v>
      </c>
      <c r="Q8788" t="s">
        <v>24</v>
      </c>
    </row>
    <row r="8789" spans="1:17" x14ac:dyDescent="0.2">
      <c r="A8789" s="2">
        <v>38437</v>
      </c>
      <c r="B8789" t="s">
        <v>106</v>
      </c>
      <c r="C8789" t="s">
        <v>182</v>
      </c>
      <c r="D8789" t="s">
        <v>50</v>
      </c>
      <c r="E8789" t="s">
        <v>115</v>
      </c>
      <c r="F8789">
        <v>5</v>
      </c>
      <c r="G8789">
        <v>57</v>
      </c>
      <c r="H8789">
        <v>0</v>
      </c>
      <c r="I8789">
        <v>0</v>
      </c>
      <c r="J8789">
        <v>3</v>
      </c>
      <c r="K8789">
        <v>0</v>
      </c>
      <c r="L8789" t="s">
        <v>28</v>
      </c>
      <c r="M8789" t="s">
        <v>1172</v>
      </c>
      <c r="N8789" t="s">
        <v>106</v>
      </c>
      <c r="O8789" t="s">
        <v>22</v>
      </c>
      <c r="P8789" t="s">
        <v>23</v>
      </c>
      <c r="Q8789" t="s">
        <v>24</v>
      </c>
    </row>
    <row r="8790" spans="1:17" x14ac:dyDescent="0.2">
      <c r="A8790" s="2">
        <v>38437</v>
      </c>
      <c r="B8790" t="s">
        <v>128</v>
      </c>
      <c r="C8790" t="s">
        <v>250</v>
      </c>
      <c r="D8790" t="s">
        <v>36</v>
      </c>
      <c r="E8790" t="s">
        <v>36</v>
      </c>
      <c r="F8790">
        <v>38</v>
      </c>
      <c r="G8790">
        <v>108</v>
      </c>
      <c r="H8790">
        <v>0</v>
      </c>
      <c r="I8790">
        <v>0</v>
      </c>
      <c r="J8790">
        <v>7</v>
      </c>
      <c r="K8790">
        <v>0</v>
      </c>
      <c r="L8790" t="s">
        <v>20</v>
      </c>
      <c r="M8790" t="s">
        <v>1054</v>
      </c>
      <c r="N8790" t="s">
        <v>128</v>
      </c>
      <c r="O8790" t="s">
        <v>22</v>
      </c>
      <c r="P8790" t="s">
        <v>23</v>
      </c>
      <c r="Q8790" t="s">
        <v>24</v>
      </c>
    </row>
    <row r="8791" spans="1:17" x14ac:dyDescent="0.2">
      <c r="A8791" s="2">
        <v>38437</v>
      </c>
      <c r="B8791" t="s">
        <v>180</v>
      </c>
      <c r="C8791" t="s">
        <v>85</v>
      </c>
      <c r="D8791" t="s">
        <v>50</v>
      </c>
      <c r="E8791" t="s">
        <v>50</v>
      </c>
      <c r="F8791">
        <v>15</v>
      </c>
      <c r="G8791">
        <v>88</v>
      </c>
      <c r="H8791">
        <v>0</v>
      </c>
      <c r="I8791">
        <v>0</v>
      </c>
      <c r="J8791">
        <v>2</v>
      </c>
      <c r="K8791">
        <v>0</v>
      </c>
      <c r="L8791" t="s">
        <v>20</v>
      </c>
      <c r="M8791" t="s">
        <v>181</v>
      </c>
      <c r="N8791" t="s">
        <v>180</v>
      </c>
      <c r="O8791" t="s">
        <v>22</v>
      </c>
      <c r="P8791" t="s">
        <v>23</v>
      </c>
      <c r="Q8791" t="s">
        <v>24</v>
      </c>
    </row>
    <row r="8792" spans="1:17" x14ac:dyDescent="0.2">
      <c r="A8792" s="2">
        <v>38437</v>
      </c>
      <c r="B8792" t="s">
        <v>32</v>
      </c>
      <c r="C8792" t="s">
        <v>43</v>
      </c>
      <c r="D8792" t="s">
        <v>19</v>
      </c>
      <c r="E8792" t="s">
        <v>19</v>
      </c>
      <c r="F8792">
        <v>65</v>
      </c>
      <c r="G8792">
        <v>26</v>
      </c>
      <c r="H8792">
        <v>0</v>
      </c>
      <c r="I8792">
        <v>0</v>
      </c>
      <c r="J8792">
        <v>0</v>
      </c>
      <c r="K8792">
        <v>0</v>
      </c>
      <c r="L8792" t="s">
        <v>20</v>
      </c>
      <c r="M8792" t="s">
        <v>739</v>
      </c>
      <c r="N8792" t="s">
        <v>32</v>
      </c>
      <c r="O8792" t="s">
        <v>22</v>
      </c>
      <c r="P8792" t="s">
        <v>23</v>
      </c>
      <c r="Q8792" t="s">
        <v>30</v>
      </c>
    </row>
    <row r="8793" spans="1:17" x14ac:dyDescent="0.2">
      <c r="A8793" s="2">
        <v>38437</v>
      </c>
      <c r="B8793" t="s">
        <v>161</v>
      </c>
      <c r="C8793" t="s">
        <v>69</v>
      </c>
      <c r="D8793" t="s">
        <v>50</v>
      </c>
      <c r="E8793" t="s">
        <v>50</v>
      </c>
      <c r="F8793">
        <v>71</v>
      </c>
      <c r="G8793">
        <v>80</v>
      </c>
      <c r="H8793">
        <v>0</v>
      </c>
      <c r="I8793">
        <v>0</v>
      </c>
      <c r="J8793">
        <v>0</v>
      </c>
      <c r="K8793">
        <v>2</v>
      </c>
      <c r="L8793" t="s">
        <v>20</v>
      </c>
      <c r="M8793" t="s">
        <v>162</v>
      </c>
      <c r="N8793" t="s">
        <v>161</v>
      </c>
      <c r="O8793" t="s">
        <v>22</v>
      </c>
      <c r="P8793" t="s">
        <v>23</v>
      </c>
      <c r="Q8793" t="s">
        <v>41</v>
      </c>
    </row>
    <row r="8794" spans="1:17" x14ac:dyDescent="0.2">
      <c r="A8794" s="2">
        <v>38437</v>
      </c>
      <c r="B8794" t="s">
        <v>138</v>
      </c>
      <c r="C8794" t="s">
        <v>61</v>
      </c>
      <c r="D8794" t="s">
        <v>36</v>
      </c>
      <c r="E8794" t="s">
        <v>36</v>
      </c>
      <c r="F8794">
        <v>72</v>
      </c>
      <c r="G8794">
        <v>118</v>
      </c>
      <c r="H8794">
        <v>0</v>
      </c>
      <c r="I8794">
        <v>0</v>
      </c>
      <c r="J8794">
        <v>2</v>
      </c>
      <c r="K8794">
        <v>0</v>
      </c>
      <c r="L8794" t="s">
        <v>20</v>
      </c>
      <c r="M8794" t="s">
        <v>741</v>
      </c>
      <c r="N8794" t="s">
        <v>138</v>
      </c>
      <c r="O8794" t="s">
        <v>22</v>
      </c>
      <c r="P8794" t="s">
        <v>23</v>
      </c>
      <c r="Q8794" t="s">
        <v>24</v>
      </c>
    </row>
    <row r="8795" spans="1:17" x14ac:dyDescent="0.2">
      <c r="A8795" s="2">
        <v>38438</v>
      </c>
      <c r="B8795" t="s">
        <v>150</v>
      </c>
      <c r="C8795" t="s">
        <v>617</v>
      </c>
      <c r="D8795" t="s">
        <v>36</v>
      </c>
      <c r="E8795" t="s">
        <v>36</v>
      </c>
      <c r="F8795">
        <v>75</v>
      </c>
      <c r="G8795">
        <v>100</v>
      </c>
      <c r="H8795">
        <v>0</v>
      </c>
      <c r="I8795">
        <v>0</v>
      </c>
      <c r="J8795">
        <v>1</v>
      </c>
      <c r="K8795">
        <v>0</v>
      </c>
      <c r="L8795" t="s">
        <v>20</v>
      </c>
      <c r="M8795" t="s">
        <v>1173</v>
      </c>
      <c r="N8795" t="s">
        <v>150</v>
      </c>
      <c r="O8795" t="s">
        <v>22</v>
      </c>
      <c r="P8795" t="s">
        <v>23</v>
      </c>
      <c r="Q8795" t="s">
        <v>24</v>
      </c>
    </row>
    <row r="8796" spans="1:17" x14ac:dyDescent="0.2">
      <c r="A8796" s="2">
        <v>38438</v>
      </c>
      <c r="B8796" t="s">
        <v>25</v>
      </c>
      <c r="C8796" t="s">
        <v>42</v>
      </c>
      <c r="D8796" t="s">
        <v>19</v>
      </c>
      <c r="E8796" t="s">
        <v>19</v>
      </c>
      <c r="F8796">
        <v>1</v>
      </c>
      <c r="G8796">
        <v>70</v>
      </c>
      <c r="H8796">
        <v>0</v>
      </c>
      <c r="I8796">
        <v>0</v>
      </c>
      <c r="J8796">
        <v>1</v>
      </c>
      <c r="K8796">
        <v>0</v>
      </c>
      <c r="L8796" t="s">
        <v>20</v>
      </c>
      <c r="M8796" t="s">
        <v>467</v>
      </c>
      <c r="N8796" t="s">
        <v>25</v>
      </c>
      <c r="O8796" t="s">
        <v>22</v>
      </c>
      <c r="P8796" t="s">
        <v>23</v>
      </c>
      <c r="Q8796" t="s">
        <v>24</v>
      </c>
    </row>
    <row r="8797" spans="1:17" x14ac:dyDescent="0.2">
      <c r="A8797" s="2">
        <v>38438</v>
      </c>
      <c r="B8797" t="s">
        <v>120</v>
      </c>
      <c r="C8797" t="s">
        <v>380</v>
      </c>
      <c r="D8797" t="s">
        <v>36</v>
      </c>
      <c r="E8797" t="s">
        <v>36</v>
      </c>
      <c r="F8797">
        <v>25</v>
      </c>
      <c r="G8797">
        <v>107</v>
      </c>
      <c r="H8797">
        <v>0</v>
      </c>
      <c r="I8797">
        <v>0</v>
      </c>
      <c r="J8797">
        <v>2</v>
      </c>
      <c r="K8797">
        <v>1</v>
      </c>
      <c r="L8797" t="s">
        <v>20</v>
      </c>
      <c r="M8797" t="s">
        <v>152</v>
      </c>
      <c r="N8797" t="s">
        <v>120</v>
      </c>
      <c r="O8797" t="s">
        <v>22</v>
      </c>
      <c r="P8797" t="s">
        <v>23</v>
      </c>
      <c r="Q8797" t="s">
        <v>24</v>
      </c>
    </row>
    <row r="8798" spans="1:17" x14ac:dyDescent="0.2">
      <c r="A8798" s="2">
        <v>38438</v>
      </c>
      <c r="B8798" t="s">
        <v>890</v>
      </c>
      <c r="C8798" t="s">
        <v>199</v>
      </c>
      <c r="D8798" t="s">
        <v>36</v>
      </c>
      <c r="E8798" t="s">
        <v>36</v>
      </c>
      <c r="F8798">
        <v>76</v>
      </c>
      <c r="G8798">
        <v>79</v>
      </c>
      <c r="H8798">
        <v>0</v>
      </c>
      <c r="I8798">
        <v>0</v>
      </c>
      <c r="J8798">
        <v>1</v>
      </c>
      <c r="K8798">
        <v>1</v>
      </c>
      <c r="L8798" t="s">
        <v>20</v>
      </c>
      <c r="M8798" t="s">
        <v>920</v>
      </c>
      <c r="N8798" t="s">
        <v>890</v>
      </c>
      <c r="O8798" t="s">
        <v>22</v>
      </c>
      <c r="P8798" t="s">
        <v>23</v>
      </c>
      <c r="Q8798" t="s">
        <v>30</v>
      </c>
    </row>
    <row r="8799" spans="1:17" x14ac:dyDescent="0.2">
      <c r="A8799" s="2">
        <v>38438</v>
      </c>
      <c r="B8799" t="s">
        <v>31</v>
      </c>
      <c r="C8799" t="s">
        <v>38</v>
      </c>
      <c r="D8799" t="s">
        <v>19</v>
      </c>
      <c r="E8799" t="s">
        <v>19</v>
      </c>
      <c r="F8799">
        <v>36</v>
      </c>
      <c r="G8799">
        <v>28</v>
      </c>
      <c r="H8799">
        <v>0</v>
      </c>
      <c r="I8799">
        <v>0</v>
      </c>
      <c r="J8799">
        <v>5</v>
      </c>
      <c r="K8799">
        <v>2</v>
      </c>
      <c r="L8799" t="s">
        <v>20</v>
      </c>
      <c r="M8799" t="s">
        <v>33</v>
      </c>
      <c r="N8799" t="s">
        <v>31</v>
      </c>
      <c r="O8799" t="s">
        <v>22</v>
      </c>
      <c r="P8799" t="s">
        <v>23</v>
      </c>
      <c r="Q8799" t="s">
        <v>24</v>
      </c>
    </row>
    <row r="8800" spans="1:17" x14ac:dyDescent="0.2">
      <c r="A8800" s="2">
        <v>38438</v>
      </c>
      <c r="B8800" t="s">
        <v>183</v>
      </c>
      <c r="C8800" t="s">
        <v>718</v>
      </c>
      <c r="D8800" t="s">
        <v>36</v>
      </c>
      <c r="E8800" t="s">
        <v>36</v>
      </c>
      <c r="F8800">
        <v>31</v>
      </c>
      <c r="G8800">
        <v>64</v>
      </c>
      <c r="H8800">
        <v>0</v>
      </c>
      <c r="I8800">
        <v>0</v>
      </c>
      <c r="J8800">
        <v>4</v>
      </c>
      <c r="K8800">
        <v>1</v>
      </c>
      <c r="L8800" t="s">
        <v>20</v>
      </c>
      <c r="M8800" t="s">
        <v>266</v>
      </c>
      <c r="N8800" t="s">
        <v>183</v>
      </c>
      <c r="O8800" t="s">
        <v>22</v>
      </c>
      <c r="P8800" t="s">
        <v>23</v>
      </c>
      <c r="Q8800" t="s">
        <v>24</v>
      </c>
    </row>
    <row r="8801" spans="1:17" x14ac:dyDescent="0.2">
      <c r="A8801" s="2">
        <v>38438</v>
      </c>
      <c r="B8801" t="s">
        <v>136</v>
      </c>
      <c r="C8801" t="s">
        <v>471</v>
      </c>
      <c r="D8801" t="s">
        <v>36</v>
      </c>
      <c r="E8801" t="s">
        <v>36</v>
      </c>
      <c r="F8801">
        <v>42</v>
      </c>
      <c r="G8801">
        <v>122</v>
      </c>
      <c r="H8801">
        <v>0</v>
      </c>
      <c r="I8801">
        <v>0</v>
      </c>
      <c r="J8801">
        <v>3</v>
      </c>
      <c r="K8801">
        <v>0</v>
      </c>
      <c r="L8801" t="s">
        <v>20</v>
      </c>
      <c r="M8801" t="s">
        <v>340</v>
      </c>
      <c r="N8801" t="s">
        <v>136</v>
      </c>
      <c r="O8801" t="s">
        <v>22</v>
      </c>
      <c r="P8801" t="s">
        <v>23</v>
      </c>
      <c r="Q8801" t="s">
        <v>24</v>
      </c>
    </row>
    <row r="8802" spans="1:17" x14ac:dyDescent="0.2">
      <c r="A8802" s="2">
        <v>38438</v>
      </c>
      <c r="B8802" t="s">
        <v>111</v>
      </c>
      <c r="C8802" t="s">
        <v>365</v>
      </c>
      <c r="D8802" t="s">
        <v>36</v>
      </c>
      <c r="E8802" t="s">
        <v>36</v>
      </c>
      <c r="F8802">
        <v>54</v>
      </c>
      <c r="G8802">
        <v>87</v>
      </c>
      <c r="H8802">
        <v>0</v>
      </c>
      <c r="I8802">
        <v>0</v>
      </c>
      <c r="J8802">
        <v>1</v>
      </c>
      <c r="K8802">
        <v>2</v>
      </c>
      <c r="L8802" t="s">
        <v>20</v>
      </c>
      <c r="M8802" t="s">
        <v>218</v>
      </c>
      <c r="N8802" t="s">
        <v>111</v>
      </c>
      <c r="O8802" t="s">
        <v>22</v>
      </c>
      <c r="P8802" t="s">
        <v>23</v>
      </c>
      <c r="Q8802" t="s">
        <v>41</v>
      </c>
    </row>
    <row r="8803" spans="1:17" x14ac:dyDescent="0.2">
      <c r="A8803" s="2">
        <v>38438</v>
      </c>
      <c r="B8803" t="s">
        <v>26</v>
      </c>
      <c r="C8803" t="s">
        <v>77</v>
      </c>
      <c r="D8803" t="s">
        <v>27</v>
      </c>
      <c r="E8803" t="s">
        <v>27</v>
      </c>
      <c r="F8803">
        <v>6</v>
      </c>
      <c r="G8803">
        <v>10</v>
      </c>
      <c r="H8803">
        <v>0</v>
      </c>
      <c r="I8803">
        <v>0</v>
      </c>
      <c r="J8803">
        <v>2</v>
      </c>
      <c r="K8803">
        <v>1</v>
      </c>
      <c r="L8803" t="s">
        <v>20</v>
      </c>
      <c r="M8803" t="s">
        <v>219</v>
      </c>
      <c r="N8803" t="s">
        <v>26</v>
      </c>
      <c r="O8803" t="s">
        <v>22</v>
      </c>
      <c r="P8803" t="s">
        <v>23</v>
      </c>
      <c r="Q8803" t="s">
        <v>24</v>
      </c>
    </row>
    <row r="8804" spans="1:17" x14ac:dyDescent="0.2">
      <c r="A8804" s="2">
        <v>38438</v>
      </c>
      <c r="B8804" t="s">
        <v>45</v>
      </c>
      <c r="C8804" t="s">
        <v>267</v>
      </c>
      <c r="D8804" t="s">
        <v>36</v>
      </c>
      <c r="E8804" t="s">
        <v>36</v>
      </c>
      <c r="F8804">
        <v>63</v>
      </c>
      <c r="G8804">
        <v>72</v>
      </c>
      <c r="H8804">
        <v>0</v>
      </c>
      <c r="I8804">
        <v>0</v>
      </c>
      <c r="J8804">
        <v>2</v>
      </c>
      <c r="K8804">
        <v>0</v>
      </c>
      <c r="L8804" t="s">
        <v>20</v>
      </c>
      <c r="M8804" t="s">
        <v>47</v>
      </c>
      <c r="N8804" t="s">
        <v>45</v>
      </c>
      <c r="O8804" t="s">
        <v>22</v>
      </c>
      <c r="P8804" t="s">
        <v>23</v>
      </c>
      <c r="Q8804" t="s">
        <v>24</v>
      </c>
    </row>
    <row r="8805" spans="1:17" x14ac:dyDescent="0.2">
      <c r="A8805" s="2">
        <v>38440</v>
      </c>
      <c r="B8805" t="s">
        <v>55</v>
      </c>
      <c r="C8805" t="s">
        <v>363</v>
      </c>
      <c r="D8805" t="s">
        <v>57</v>
      </c>
      <c r="E8805" t="s">
        <v>115</v>
      </c>
      <c r="F8805">
        <v>59</v>
      </c>
      <c r="G8805">
        <v>92</v>
      </c>
      <c r="H8805">
        <v>0</v>
      </c>
      <c r="I8805">
        <v>0</v>
      </c>
      <c r="J8805">
        <v>3</v>
      </c>
      <c r="K8805">
        <v>0</v>
      </c>
      <c r="L8805" t="s">
        <v>28</v>
      </c>
      <c r="M8805" t="s">
        <v>501</v>
      </c>
      <c r="N8805" t="s">
        <v>55</v>
      </c>
      <c r="O8805" t="s">
        <v>22</v>
      </c>
      <c r="P8805" t="s">
        <v>23</v>
      </c>
      <c r="Q8805" t="s">
        <v>24</v>
      </c>
    </row>
    <row r="8806" spans="1:17" x14ac:dyDescent="0.2">
      <c r="A8806" s="2">
        <v>38440</v>
      </c>
      <c r="B8806" t="s">
        <v>17</v>
      </c>
      <c r="C8806" t="s">
        <v>32</v>
      </c>
      <c r="D8806" t="s">
        <v>19</v>
      </c>
      <c r="E8806" t="s">
        <v>19</v>
      </c>
      <c r="F8806">
        <v>96</v>
      </c>
      <c r="G8806">
        <v>65</v>
      </c>
      <c r="H8806">
        <v>0</v>
      </c>
      <c r="I8806">
        <v>0</v>
      </c>
      <c r="J8806">
        <v>3</v>
      </c>
      <c r="K8806">
        <v>1</v>
      </c>
      <c r="L8806" t="s">
        <v>20</v>
      </c>
      <c r="M8806" t="s">
        <v>21</v>
      </c>
      <c r="N8806" t="s">
        <v>17</v>
      </c>
      <c r="O8806" t="s">
        <v>22</v>
      </c>
      <c r="P8806" t="s">
        <v>23</v>
      </c>
      <c r="Q8806" t="s">
        <v>24</v>
      </c>
    </row>
    <row r="8807" spans="1:17" x14ac:dyDescent="0.2">
      <c r="A8807" s="2">
        <v>38440</v>
      </c>
      <c r="B8807" t="s">
        <v>98</v>
      </c>
      <c r="C8807" t="s">
        <v>182</v>
      </c>
      <c r="D8807" t="s">
        <v>50</v>
      </c>
      <c r="E8807" t="s">
        <v>115</v>
      </c>
      <c r="F8807">
        <v>12</v>
      </c>
      <c r="G8807">
        <v>57</v>
      </c>
      <c r="H8807">
        <v>0</v>
      </c>
      <c r="I8807">
        <v>0</v>
      </c>
      <c r="J8807">
        <v>1</v>
      </c>
      <c r="K8807">
        <v>0</v>
      </c>
      <c r="L8807" t="s">
        <v>28</v>
      </c>
      <c r="M8807" t="s">
        <v>99</v>
      </c>
      <c r="N8807" t="s">
        <v>98</v>
      </c>
      <c r="O8807" t="s">
        <v>22</v>
      </c>
      <c r="P8807" t="s">
        <v>23</v>
      </c>
      <c r="Q8807" t="s">
        <v>24</v>
      </c>
    </row>
    <row r="8808" spans="1:17" x14ac:dyDescent="0.2">
      <c r="A8808" s="2">
        <v>38441</v>
      </c>
      <c r="B8808" t="s">
        <v>737</v>
      </c>
      <c r="C8808" t="s">
        <v>293</v>
      </c>
      <c r="D8808" t="s">
        <v>50</v>
      </c>
      <c r="E8808" t="s">
        <v>50</v>
      </c>
      <c r="F8808">
        <v>139</v>
      </c>
      <c r="G8808">
        <v>4</v>
      </c>
      <c r="H8808">
        <v>0</v>
      </c>
      <c r="I8808">
        <v>0</v>
      </c>
      <c r="J8808">
        <v>0</v>
      </c>
      <c r="K8808">
        <v>4</v>
      </c>
      <c r="L8808" t="s">
        <v>20</v>
      </c>
      <c r="M8808" t="s">
        <v>819</v>
      </c>
      <c r="N8808" t="s">
        <v>737</v>
      </c>
      <c r="O8808" t="s">
        <v>22</v>
      </c>
      <c r="P8808" t="s">
        <v>23</v>
      </c>
      <c r="Q8808" t="s">
        <v>41</v>
      </c>
    </row>
    <row r="8809" spans="1:17" x14ac:dyDescent="0.2">
      <c r="A8809" s="2">
        <v>38441</v>
      </c>
      <c r="B8809" t="s">
        <v>39</v>
      </c>
      <c r="C8809" t="s">
        <v>43</v>
      </c>
      <c r="D8809" t="s">
        <v>19</v>
      </c>
      <c r="E8809" t="s">
        <v>19</v>
      </c>
      <c r="F8809">
        <v>3</v>
      </c>
      <c r="G8809">
        <v>26</v>
      </c>
      <c r="H8809">
        <v>0</v>
      </c>
      <c r="I8809">
        <v>0</v>
      </c>
      <c r="J8809">
        <v>1</v>
      </c>
      <c r="K8809">
        <v>0</v>
      </c>
      <c r="L8809" t="s">
        <v>20</v>
      </c>
      <c r="M8809" t="s">
        <v>65</v>
      </c>
      <c r="N8809" t="s">
        <v>39</v>
      </c>
      <c r="O8809" t="s">
        <v>22</v>
      </c>
      <c r="P8809" t="s">
        <v>23</v>
      </c>
      <c r="Q8809" t="s">
        <v>24</v>
      </c>
    </row>
    <row r="8810" spans="1:17" x14ac:dyDescent="0.2">
      <c r="A8810" s="2">
        <v>38441</v>
      </c>
      <c r="B8810" t="s">
        <v>69</v>
      </c>
      <c r="C8810" t="s">
        <v>161</v>
      </c>
      <c r="D8810" t="s">
        <v>50</v>
      </c>
      <c r="E8810" t="s">
        <v>50</v>
      </c>
      <c r="F8810">
        <v>80</v>
      </c>
      <c r="G8810">
        <v>71</v>
      </c>
      <c r="H8810">
        <v>0</v>
      </c>
      <c r="I8810">
        <v>0</v>
      </c>
      <c r="J8810">
        <v>1</v>
      </c>
      <c r="K8810">
        <v>0</v>
      </c>
      <c r="L8810" t="s">
        <v>20</v>
      </c>
      <c r="M8810" t="s">
        <v>71</v>
      </c>
      <c r="N8810" t="s">
        <v>69</v>
      </c>
      <c r="O8810" t="s">
        <v>22</v>
      </c>
      <c r="P8810" t="s">
        <v>23</v>
      </c>
      <c r="Q8810" t="s">
        <v>24</v>
      </c>
    </row>
    <row r="8811" spans="1:17" x14ac:dyDescent="0.2">
      <c r="A8811" s="2">
        <v>38441</v>
      </c>
      <c r="B8811" t="s">
        <v>646</v>
      </c>
      <c r="C8811" t="s">
        <v>73</v>
      </c>
      <c r="D8811" t="s">
        <v>50</v>
      </c>
      <c r="E8811" t="s">
        <v>50</v>
      </c>
      <c r="F8811">
        <v>77</v>
      </c>
      <c r="G8811">
        <v>102</v>
      </c>
      <c r="H8811">
        <v>0</v>
      </c>
      <c r="I8811">
        <v>0</v>
      </c>
      <c r="J8811">
        <v>1</v>
      </c>
      <c r="K8811">
        <v>1</v>
      </c>
      <c r="L8811" t="s">
        <v>20</v>
      </c>
      <c r="M8811" t="s">
        <v>671</v>
      </c>
      <c r="N8811" t="s">
        <v>646</v>
      </c>
      <c r="O8811" t="s">
        <v>22</v>
      </c>
      <c r="P8811" t="s">
        <v>23</v>
      </c>
      <c r="Q8811" t="s">
        <v>30</v>
      </c>
    </row>
    <row r="8812" spans="1:17" x14ac:dyDescent="0.2">
      <c r="A8812" s="2">
        <v>38441</v>
      </c>
      <c r="B8812" t="s">
        <v>274</v>
      </c>
      <c r="C8812" t="s">
        <v>184</v>
      </c>
      <c r="D8812" t="s">
        <v>50</v>
      </c>
      <c r="E8812" t="s">
        <v>50</v>
      </c>
      <c r="F8812">
        <v>24</v>
      </c>
      <c r="G8812">
        <v>137</v>
      </c>
      <c r="H8812">
        <v>0</v>
      </c>
      <c r="I8812">
        <v>0</v>
      </c>
      <c r="J8812">
        <v>3</v>
      </c>
      <c r="K8812">
        <v>0</v>
      </c>
      <c r="L8812" t="s">
        <v>20</v>
      </c>
      <c r="M8812" t="s">
        <v>333</v>
      </c>
      <c r="N8812" t="s">
        <v>274</v>
      </c>
      <c r="O8812" t="s">
        <v>22</v>
      </c>
      <c r="P8812" t="s">
        <v>23</v>
      </c>
      <c r="Q8812" t="s">
        <v>24</v>
      </c>
    </row>
    <row r="8813" spans="1:17" x14ac:dyDescent="0.2">
      <c r="A8813" s="2">
        <v>38441</v>
      </c>
      <c r="B8813" t="s">
        <v>89</v>
      </c>
      <c r="C8813" t="s">
        <v>386</v>
      </c>
      <c r="D8813" t="s">
        <v>50</v>
      </c>
      <c r="E8813" t="s">
        <v>50</v>
      </c>
      <c r="F8813">
        <v>8</v>
      </c>
      <c r="G8813">
        <v>116</v>
      </c>
      <c r="H8813">
        <v>0</v>
      </c>
      <c r="I8813">
        <v>0</v>
      </c>
      <c r="J8813">
        <v>2</v>
      </c>
      <c r="K8813">
        <v>0</v>
      </c>
      <c r="L8813" t="s">
        <v>20</v>
      </c>
      <c r="M8813" t="s">
        <v>542</v>
      </c>
      <c r="N8813" t="s">
        <v>89</v>
      </c>
      <c r="O8813" t="s">
        <v>22</v>
      </c>
      <c r="P8813" t="s">
        <v>23</v>
      </c>
      <c r="Q8813" t="s">
        <v>24</v>
      </c>
    </row>
    <row r="8814" spans="1:17" x14ac:dyDescent="0.2">
      <c r="A8814" s="2">
        <v>38441</v>
      </c>
      <c r="B8814" t="s">
        <v>81</v>
      </c>
      <c r="C8814" t="s">
        <v>95</v>
      </c>
      <c r="D8814" t="s">
        <v>50</v>
      </c>
      <c r="E8814" t="s">
        <v>50</v>
      </c>
      <c r="F8814">
        <v>82</v>
      </c>
      <c r="G8814">
        <v>33</v>
      </c>
      <c r="H8814">
        <v>0</v>
      </c>
      <c r="I8814">
        <v>0</v>
      </c>
      <c r="J8814">
        <v>1</v>
      </c>
      <c r="K8814">
        <v>1</v>
      </c>
      <c r="L8814" t="s">
        <v>20</v>
      </c>
      <c r="M8814" t="s">
        <v>83</v>
      </c>
      <c r="N8814" t="s">
        <v>81</v>
      </c>
      <c r="O8814" t="s">
        <v>22</v>
      </c>
      <c r="P8814" t="s">
        <v>23</v>
      </c>
      <c r="Q8814" t="s">
        <v>30</v>
      </c>
    </row>
    <row r="8815" spans="1:17" x14ac:dyDescent="0.2">
      <c r="A8815" s="2">
        <v>38441</v>
      </c>
      <c r="B8815" t="s">
        <v>345</v>
      </c>
      <c r="C8815" t="s">
        <v>180</v>
      </c>
      <c r="D8815" t="s">
        <v>50</v>
      </c>
      <c r="E8815" t="s">
        <v>50</v>
      </c>
      <c r="F8815">
        <v>100</v>
      </c>
      <c r="G8815">
        <v>15</v>
      </c>
      <c r="H8815">
        <v>0</v>
      </c>
      <c r="I8815">
        <v>0</v>
      </c>
      <c r="J8815">
        <v>2</v>
      </c>
      <c r="K8815">
        <v>5</v>
      </c>
      <c r="L8815" t="s">
        <v>20</v>
      </c>
      <c r="M8815" t="s">
        <v>360</v>
      </c>
      <c r="N8815" t="s">
        <v>345</v>
      </c>
      <c r="O8815" t="s">
        <v>22</v>
      </c>
      <c r="P8815" t="s">
        <v>23</v>
      </c>
      <c r="Q8815" t="s">
        <v>41</v>
      </c>
    </row>
    <row r="8816" spans="1:17" x14ac:dyDescent="0.2">
      <c r="A8816" s="2">
        <v>38441</v>
      </c>
      <c r="B8816" t="s">
        <v>153</v>
      </c>
      <c r="C8816" t="s">
        <v>85</v>
      </c>
      <c r="D8816" t="s">
        <v>50</v>
      </c>
      <c r="E8816" t="s">
        <v>50</v>
      </c>
      <c r="F8816">
        <v>14</v>
      </c>
      <c r="G8816">
        <v>88</v>
      </c>
      <c r="H8816">
        <v>0</v>
      </c>
      <c r="I8816">
        <v>0</v>
      </c>
      <c r="J8816">
        <v>2</v>
      </c>
      <c r="K8816">
        <v>0</v>
      </c>
      <c r="L8816" t="s">
        <v>20</v>
      </c>
      <c r="M8816" t="s">
        <v>307</v>
      </c>
      <c r="N8816" t="s">
        <v>153</v>
      </c>
      <c r="O8816" t="s">
        <v>22</v>
      </c>
      <c r="P8816" t="s">
        <v>23</v>
      </c>
      <c r="Q8816" t="s">
        <v>24</v>
      </c>
    </row>
    <row r="8817" spans="1:17" x14ac:dyDescent="0.2">
      <c r="A8817" s="2">
        <v>38441</v>
      </c>
      <c r="B8817" t="s">
        <v>94</v>
      </c>
      <c r="C8817" t="s">
        <v>87</v>
      </c>
      <c r="D8817" t="s">
        <v>50</v>
      </c>
      <c r="E8817" t="s">
        <v>50</v>
      </c>
      <c r="F8817">
        <v>69</v>
      </c>
      <c r="G8817">
        <v>39</v>
      </c>
      <c r="H8817">
        <v>0</v>
      </c>
      <c r="I8817">
        <v>0</v>
      </c>
      <c r="J8817">
        <v>1</v>
      </c>
      <c r="K8817">
        <v>1</v>
      </c>
      <c r="L8817" t="s">
        <v>20</v>
      </c>
      <c r="M8817" t="s">
        <v>96</v>
      </c>
      <c r="N8817" t="s">
        <v>94</v>
      </c>
      <c r="O8817" t="s">
        <v>22</v>
      </c>
      <c r="P8817" t="s">
        <v>23</v>
      </c>
      <c r="Q8817" t="s">
        <v>30</v>
      </c>
    </row>
    <row r="8818" spans="1:17" x14ac:dyDescent="0.2">
      <c r="A8818" s="2">
        <v>38441</v>
      </c>
      <c r="B8818" t="s">
        <v>123</v>
      </c>
      <c r="C8818" t="s">
        <v>67</v>
      </c>
      <c r="D8818" t="s">
        <v>50</v>
      </c>
      <c r="E8818" t="s">
        <v>50</v>
      </c>
      <c r="F8818">
        <v>52</v>
      </c>
      <c r="G8818">
        <v>2</v>
      </c>
      <c r="H8818">
        <v>0</v>
      </c>
      <c r="I8818">
        <v>0</v>
      </c>
      <c r="J8818">
        <v>1</v>
      </c>
      <c r="K8818">
        <v>1</v>
      </c>
      <c r="L8818" t="s">
        <v>20</v>
      </c>
      <c r="M8818" t="s">
        <v>179</v>
      </c>
      <c r="N8818" t="s">
        <v>123</v>
      </c>
      <c r="O8818" t="s">
        <v>22</v>
      </c>
      <c r="P8818" t="s">
        <v>23</v>
      </c>
      <c r="Q8818" t="s">
        <v>30</v>
      </c>
    </row>
    <row r="8819" spans="1:17" x14ac:dyDescent="0.2">
      <c r="A8819" s="2">
        <v>38441</v>
      </c>
      <c r="B8819" t="s">
        <v>119</v>
      </c>
      <c r="C8819" t="s">
        <v>76</v>
      </c>
      <c r="D8819" t="s">
        <v>50</v>
      </c>
      <c r="E8819" t="s">
        <v>50</v>
      </c>
      <c r="F8819">
        <v>10</v>
      </c>
      <c r="G8819">
        <v>95</v>
      </c>
      <c r="H8819">
        <v>0</v>
      </c>
      <c r="I8819">
        <v>0</v>
      </c>
      <c r="J8819">
        <v>0</v>
      </c>
      <c r="K8819">
        <v>0</v>
      </c>
      <c r="L8819" t="s">
        <v>28</v>
      </c>
      <c r="M8819" t="s">
        <v>1174</v>
      </c>
      <c r="N8819" t="s">
        <v>119</v>
      </c>
      <c r="O8819" t="s">
        <v>22</v>
      </c>
      <c r="P8819" t="s">
        <v>23</v>
      </c>
      <c r="Q8819" t="s">
        <v>30</v>
      </c>
    </row>
    <row r="8820" spans="1:17" x14ac:dyDescent="0.2">
      <c r="A8820" s="2">
        <v>38441</v>
      </c>
      <c r="B8820" t="s">
        <v>143</v>
      </c>
      <c r="C8820" t="s">
        <v>402</v>
      </c>
      <c r="D8820" t="s">
        <v>115</v>
      </c>
      <c r="E8820" t="s">
        <v>115</v>
      </c>
      <c r="F8820">
        <v>18</v>
      </c>
      <c r="G8820">
        <v>52</v>
      </c>
      <c r="H8820">
        <v>0</v>
      </c>
      <c r="I8820">
        <v>0</v>
      </c>
      <c r="J8820">
        <v>1</v>
      </c>
      <c r="K8820">
        <v>0</v>
      </c>
      <c r="L8820" t="s">
        <v>20</v>
      </c>
      <c r="M8820" t="s">
        <v>1014</v>
      </c>
      <c r="N8820" t="s">
        <v>143</v>
      </c>
      <c r="O8820" t="s">
        <v>22</v>
      </c>
      <c r="P8820" t="s">
        <v>23</v>
      </c>
      <c r="Q8820" t="s">
        <v>24</v>
      </c>
    </row>
    <row r="8821" spans="1:17" x14ac:dyDescent="0.2">
      <c r="A8821" s="2">
        <v>38441</v>
      </c>
      <c r="B8821" t="s">
        <v>163</v>
      </c>
      <c r="C8821" t="s">
        <v>167</v>
      </c>
      <c r="D8821" t="s">
        <v>115</v>
      </c>
      <c r="E8821" t="s">
        <v>115</v>
      </c>
      <c r="F8821">
        <v>91</v>
      </c>
      <c r="G8821">
        <v>20</v>
      </c>
      <c r="H8821">
        <v>0</v>
      </c>
      <c r="I8821">
        <v>0</v>
      </c>
      <c r="J8821">
        <v>0</v>
      </c>
      <c r="K8821">
        <v>2</v>
      </c>
      <c r="L8821" t="s">
        <v>20</v>
      </c>
      <c r="M8821" t="s">
        <v>1074</v>
      </c>
      <c r="N8821" t="s">
        <v>163</v>
      </c>
      <c r="O8821" t="s">
        <v>22</v>
      </c>
      <c r="P8821" t="s">
        <v>23</v>
      </c>
      <c r="Q8821" t="s">
        <v>41</v>
      </c>
    </row>
    <row r="8822" spans="1:17" x14ac:dyDescent="0.2">
      <c r="A8822" s="2">
        <v>38441</v>
      </c>
      <c r="B8822" t="s">
        <v>133</v>
      </c>
      <c r="C8822" t="s">
        <v>449</v>
      </c>
      <c r="D8822" t="s">
        <v>115</v>
      </c>
      <c r="E8822" t="s">
        <v>115</v>
      </c>
      <c r="F8822">
        <v>22</v>
      </c>
      <c r="G8822">
        <v>46</v>
      </c>
      <c r="H8822">
        <v>0</v>
      </c>
      <c r="I8822">
        <v>0</v>
      </c>
      <c r="J8822">
        <v>2</v>
      </c>
      <c r="K8822">
        <v>1</v>
      </c>
      <c r="L8822" t="s">
        <v>20</v>
      </c>
      <c r="M8822" t="s">
        <v>134</v>
      </c>
      <c r="N8822" t="s">
        <v>133</v>
      </c>
      <c r="O8822" t="s">
        <v>22</v>
      </c>
      <c r="P8822" t="s">
        <v>23</v>
      </c>
      <c r="Q8822" t="s">
        <v>24</v>
      </c>
    </row>
    <row r="8823" spans="1:17" x14ac:dyDescent="0.2">
      <c r="A8823" s="2">
        <v>38441</v>
      </c>
      <c r="B8823" t="s">
        <v>301</v>
      </c>
      <c r="C8823" t="s">
        <v>113</v>
      </c>
      <c r="D8823" t="s">
        <v>115</v>
      </c>
      <c r="E8823" t="s">
        <v>115</v>
      </c>
      <c r="F8823">
        <v>54</v>
      </c>
      <c r="G8823">
        <v>30</v>
      </c>
      <c r="H8823">
        <v>0</v>
      </c>
      <c r="I8823">
        <v>0</v>
      </c>
      <c r="J8823">
        <v>0</v>
      </c>
      <c r="K8823">
        <v>0</v>
      </c>
      <c r="L8823" t="s">
        <v>20</v>
      </c>
      <c r="M8823" t="s">
        <v>302</v>
      </c>
      <c r="N8823" t="s">
        <v>301</v>
      </c>
      <c r="O8823" t="s">
        <v>22</v>
      </c>
      <c r="P8823" t="s">
        <v>23</v>
      </c>
      <c r="Q8823" t="s">
        <v>30</v>
      </c>
    </row>
    <row r="8824" spans="1:17" x14ac:dyDescent="0.2">
      <c r="A8824" s="2">
        <v>38441</v>
      </c>
      <c r="B8824" t="s">
        <v>101</v>
      </c>
      <c r="C8824" t="s">
        <v>97</v>
      </c>
      <c r="D8824" t="s">
        <v>50</v>
      </c>
      <c r="E8824" t="s">
        <v>50</v>
      </c>
      <c r="F8824">
        <v>67</v>
      </c>
      <c r="G8824">
        <v>155</v>
      </c>
      <c r="H8824">
        <v>0</v>
      </c>
      <c r="I8824">
        <v>0</v>
      </c>
      <c r="J8824">
        <v>4</v>
      </c>
      <c r="K8824">
        <v>0</v>
      </c>
      <c r="L8824" t="s">
        <v>20</v>
      </c>
      <c r="M8824" t="s">
        <v>331</v>
      </c>
      <c r="N8824" t="s">
        <v>101</v>
      </c>
      <c r="O8824" t="s">
        <v>22</v>
      </c>
      <c r="P8824" t="s">
        <v>23</v>
      </c>
      <c r="Q8824" t="s">
        <v>24</v>
      </c>
    </row>
    <row r="8825" spans="1:17" x14ac:dyDescent="0.2">
      <c r="A8825" s="2">
        <v>38441</v>
      </c>
      <c r="B8825" t="s">
        <v>328</v>
      </c>
      <c r="C8825" t="s">
        <v>92</v>
      </c>
      <c r="D8825" t="s">
        <v>50</v>
      </c>
      <c r="E8825" t="s">
        <v>50</v>
      </c>
      <c r="F8825">
        <v>94</v>
      </c>
      <c r="G8825">
        <v>29</v>
      </c>
      <c r="H8825">
        <v>0</v>
      </c>
      <c r="I8825">
        <v>0</v>
      </c>
      <c r="J8825">
        <v>1</v>
      </c>
      <c r="K8825">
        <v>2</v>
      </c>
      <c r="L8825" t="s">
        <v>20</v>
      </c>
      <c r="M8825" t="s">
        <v>329</v>
      </c>
      <c r="N8825" t="s">
        <v>328</v>
      </c>
      <c r="O8825" t="s">
        <v>22</v>
      </c>
      <c r="P8825" t="s">
        <v>23</v>
      </c>
      <c r="Q8825" t="s">
        <v>41</v>
      </c>
    </row>
    <row r="8826" spans="1:17" x14ac:dyDescent="0.2">
      <c r="A8826" s="2">
        <v>38441</v>
      </c>
      <c r="B8826" t="s">
        <v>384</v>
      </c>
      <c r="C8826" t="s">
        <v>49</v>
      </c>
      <c r="D8826" t="s">
        <v>50</v>
      </c>
      <c r="E8826" t="s">
        <v>50</v>
      </c>
      <c r="F8826">
        <v>114</v>
      </c>
      <c r="G8826">
        <v>35</v>
      </c>
      <c r="H8826">
        <v>0</v>
      </c>
      <c r="I8826">
        <v>0</v>
      </c>
      <c r="J8826">
        <v>0</v>
      </c>
      <c r="K8826">
        <v>0</v>
      </c>
      <c r="L8826" t="s">
        <v>20</v>
      </c>
      <c r="M8826" t="s">
        <v>395</v>
      </c>
      <c r="N8826" t="s">
        <v>384</v>
      </c>
      <c r="O8826" t="s">
        <v>22</v>
      </c>
      <c r="P8826" t="s">
        <v>23</v>
      </c>
      <c r="Q8826" t="s">
        <v>30</v>
      </c>
    </row>
    <row r="8827" spans="1:17" x14ac:dyDescent="0.2">
      <c r="A8827" s="2">
        <v>38441</v>
      </c>
      <c r="B8827" t="s">
        <v>126</v>
      </c>
      <c r="C8827" t="s">
        <v>286</v>
      </c>
      <c r="D8827" t="s">
        <v>50</v>
      </c>
      <c r="E8827" t="s">
        <v>50</v>
      </c>
      <c r="F8827">
        <v>7</v>
      </c>
      <c r="G8827">
        <v>120</v>
      </c>
      <c r="H8827">
        <v>0</v>
      </c>
      <c r="I8827">
        <v>0</v>
      </c>
      <c r="J8827">
        <v>2</v>
      </c>
      <c r="K8827">
        <v>0</v>
      </c>
      <c r="L8827" t="s">
        <v>20</v>
      </c>
      <c r="M8827" t="s">
        <v>330</v>
      </c>
      <c r="N8827" t="s">
        <v>126</v>
      </c>
      <c r="O8827" t="s">
        <v>22</v>
      </c>
      <c r="P8827" t="s">
        <v>23</v>
      </c>
      <c r="Q8827" t="s">
        <v>24</v>
      </c>
    </row>
    <row r="8828" spans="1:17" x14ac:dyDescent="0.2">
      <c r="A8828" s="2">
        <v>38441</v>
      </c>
      <c r="B8828" t="s">
        <v>531</v>
      </c>
      <c r="C8828" t="s">
        <v>26</v>
      </c>
      <c r="D8828" t="s">
        <v>27</v>
      </c>
      <c r="E8828" t="s">
        <v>27</v>
      </c>
      <c r="F8828">
        <v>97</v>
      </c>
      <c r="G8828">
        <v>6</v>
      </c>
      <c r="H8828">
        <v>0</v>
      </c>
      <c r="I8828">
        <v>0</v>
      </c>
      <c r="J8828">
        <v>1</v>
      </c>
      <c r="K8828">
        <v>1</v>
      </c>
      <c r="L8828" t="s">
        <v>20</v>
      </c>
      <c r="M8828" t="s">
        <v>534</v>
      </c>
      <c r="N8828" t="s">
        <v>531</v>
      </c>
      <c r="O8828" t="s">
        <v>22</v>
      </c>
      <c r="P8828" t="s">
        <v>23</v>
      </c>
      <c r="Q8828" t="s">
        <v>30</v>
      </c>
    </row>
    <row r="8829" spans="1:17" x14ac:dyDescent="0.2">
      <c r="A8829" s="2">
        <v>38441</v>
      </c>
      <c r="B8829" t="s">
        <v>38</v>
      </c>
      <c r="C8829" t="s">
        <v>107</v>
      </c>
      <c r="D8829" t="s">
        <v>19</v>
      </c>
      <c r="E8829" t="s">
        <v>19</v>
      </c>
      <c r="F8829">
        <v>28</v>
      </c>
      <c r="G8829">
        <v>74</v>
      </c>
      <c r="H8829">
        <v>0</v>
      </c>
      <c r="I8829">
        <v>0</v>
      </c>
      <c r="J8829">
        <v>2</v>
      </c>
      <c r="K8829">
        <v>1</v>
      </c>
      <c r="L8829" t="s">
        <v>20</v>
      </c>
      <c r="M8829" t="s">
        <v>40</v>
      </c>
      <c r="N8829" t="s">
        <v>38</v>
      </c>
      <c r="O8829" t="s">
        <v>22</v>
      </c>
      <c r="P8829" t="s">
        <v>23</v>
      </c>
      <c r="Q8829" t="s">
        <v>24</v>
      </c>
    </row>
    <row r="8830" spans="1:17" x14ac:dyDescent="0.2">
      <c r="A8830" s="2">
        <v>38441</v>
      </c>
      <c r="B8830" t="s">
        <v>42</v>
      </c>
      <c r="C8830" t="s">
        <v>31</v>
      </c>
      <c r="D8830" t="s">
        <v>19</v>
      </c>
      <c r="E8830" t="s">
        <v>19</v>
      </c>
      <c r="F8830">
        <v>70</v>
      </c>
      <c r="G8830">
        <v>36</v>
      </c>
      <c r="H8830">
        <v>0</v>
      </c>
      <c r="I8830">
        <v>0</v>
      </c>
      <c r="J8830">
        <v>2</v>
      </c>
      <c r="K8830">
        <v>2</v>
      </c>
      <c r="L8830" t="s">
        <v>20</v>
      </c>
      <c r="M8830" t="s">
        <v>44</v>
      </c>
      <c r="N8830" t="s">
        <v>42</v>
      </c>
      <c r="O8830" t="s">
        <v>22</v>
      </c>
      <c r="P8830" t="s">
        <v>23</v>
      </c>
      <c r="Q8830" t="s">
        <v>30</v>
      </c>
    </row>
    <row r="8831" spans="1:17" x14ac:dyDescent="0.2">
      <c r="A8831" s="2">
        <v>38441</v>
      </c>
      <c r="B8831" t="s">
        <v>90</v>
      </c>
      <c r="C8831" t="s">
        <v>100</v>
      </c>
      <c r="D8831" t="s">
        <v>50</v>
      </c>
      <c r="E8831" t="s">
        <v>50</v>
      </c>
      <c r="F8831">
        <v>27</v>
      </c>
      <c r="G8831">
        <v>111</v>
      </c>
      <c r="H8831">
        <v>0</v>
      </c>
      <c r="I8831">
        <v>0</v>
      </c>
      <c r="J8831">
        <v>1</v>
      </c>
      <c r="K8831">
        <v>0</v>
      </c>
      <c r="L8831" t="s">
        <v>20</v>
      </c>
      <c r="M8831" t="s">
        <v>750</v>
      </c>
      <c r="N8831" t="s">
        <v>90</v>
      </c>
      <c r="O8831" t="s">
        <v>22</v>
      </c>
      <c r="P8831" t="s">
        <v>23</v>
      </c>
      <c r="Q8831" t="s">
        <v>24</v>
      </c>
    </row>
    <row r="8832" spans="1:17" x14ac:dyDescent="0.2">
      <c r="A8832" s="2">
        <v>38441</v>
      </c>
      <c r="B8832" t="s">
        <v>125</v>
      </c>
      <c r="C8832" t="s">
        <v>147</v>
      </c>
      <c r="D8832" t="s">
        <v>50</v>
      </c>
      <c r="E8832" t="s">
        <v>50</v>
      </c>
      <c r="F8832">
        <v>161</v>
      </c>
      <c r="G8832">
        <v>51</v>
      </c>
      <c r="H8832">
        <v>0</v>
      </c>
      <c r="I8832">
        <v>0</v>
      </c>
      <c r="J8832">
        <v>1</v>
      </c>
      <c r="K8832">
        <v>2</v>
      </c>
      <c r="L8832" t="s">
        <v>20</v>
      </c>
      <c r="M8832" t="s">
        <v>468</v>
      </c>
      <c r="N8832" t="s">
        <v>125</v>
      </c>
      <c r="O8832" t="s">
        <v>22</v>
      </c>
      <c r="P8832" t="s">
        <v>23</v>
      </c>
      <c r="Q8832" t="s">
        <v>41</v>
      </c>
    </row>
    <row r="8833" spans="1:17" x14ac:dyDescent="0.2">
      <c r="A8833" s="2">
        <v>38441</v>
      </c>
      <c r="B8833" t="s">
        <v>244</v>
      </c>
      <c r="C8833" t="s">
        <v>82</v>
      </c>
      <c r="D8833" t="s">
        <v>50</v>
      </c>
      <c r="E8833" t="s">
        <v>50</v>
      </c>
      <c r="F8833">
        <v>54</v>
      </c>
      <c r="G8833">
        <v>9</v>
      </c>
      <c r="H8833">
        <v>0</v>
      </c>
      <c r="I8833">
        <v>0</v>
      </c>
      <c r="J8833">
        <v>1</v>
      </c>
      <c r="K8833">
        <v>1</v>
      </c>
      <c r="L8833" t="s">
        <v>20</v>
      </c>
      <c r="M8833" t="s">
        <v>292</v>
      </c>
      <c r="N8833" t="s">
        <v>244</v>
      </c>
      <c r="O8833" t="s">
        <v>22</v>
      </c>
      <c r="P8833" t="s">
        <v>23</v>
      </c>
      <c r="Q8833" t="s">
        <v>30</v>
      </c>
    </row>
    <row r="8834" spans="1:17" x14ac:dyDescent="0.2">
      <c r="A8834" s="2">
        <v>38441</v>
      </c>
      <c r="B8834" t="s">
        <v>249</v>
      </c>
      <c r="C8834" t="s">
        <v>317</v>
      </c>
      <c r="D8834" t="s">
        <v>50</v>
      </c>
      <c r="E8834" t="s">
        <v>50</v>
      </c>
      <c r="F8834">
        <v>44</v>
      </c>
      <c r="G8834">
        <v>66</v>
      </c>
      <c r="H8834">
        <v>0</v>
      </c>
      <c r="I8834">
        <v>0</v>
      </c>
      <c r="J8834">
        <v>1</v>
      </c>
      <c r="K8834">
        <v>1</v>
      </c>
      <c r="L8834" t="s">
        <v>20</v>
      </c>
      <c r="M8834" t="s">
        <v>1132</v>
      </c>
      <c r="N8834" t="s">
        <v>249</v>
      </c>
      <c r="O8834" t="s">
        <v>22</v>
      </c>
      <c r="P8834" t="s">
        <v>23</v>
      </c>
      <c r="Q8834" t="s">
        <v>30</v>
      </c>
    </row>
    <row r="8835" spans="1:17" x14ac:dyDescent="0.2">
      <c r="A8835" s="2">
        <v>38441</v>
      </c>
      <c r="B8835" t="s">
        <v>53</v>
      </c>
      <c r="C8835" t="s">
        <v>145</v>
      </c>
      <c r="D8835" t="s">
        <v>50</v>
      </c>
      <c r="E8835" t="s">
        <v>50</v>
      </c>
      <c r="F8835">
        <v>49</v>
      </c>
      <c r="G8835">
        <v>113</v>
      </c>
      <c r="H8835">
        <v>0</v>
      </c>
      <c r="I8835">
        <v>0</v>
      </c>
      <c r="J8835">
        <v>1</v>
      </c>
      <c r="K8835">
        <v>0</v>
      </c>
      <c r="L8835" t="s">
        <v>20</v>
      </c>
      <c r="M8835" t="s">
        <v>195</v>
      </c>
      <c r="N8835" t="s">
        <v>53</v>
      </c>
      <c r="O8835" t="s">
        <v>22</v>
      </c>
      <c r="P8835" t="s">
        <v>23</v>
      </c>
      <c r="Q8835" t="s">
        <v>24</v>
      </c>
    </row>
    <row r="8836" spans="1:17" x14ac:dyDescent="0.2">
      <c r="A8836" s="2">
        <v>38441</v>
      </c>
      <c r="B8836" t="s">
        <v>282</v>
      </c>
      <c r="C8836" t="s">
        <v>131</v>
      </c>
      <c r="D8836" t="s">
        <v>19</v>
      </c>
      <c r="E8836" t="s">
        <v>27</v>
      </c>
      <c r="F8836">
        <v>60</v>
      </c>
      <c r="G8836">
        <v>21</v>
      </c>
      <c r="H8836">
        <v>0</v>
      </c>
      <c r="I8836">
        <v>0</v>
      </c>
      <c r="J8836">
        <v>0</v>
      </c>
      <c r="K8836">
        <v>0</v>
      </c>
      <c r="L8836" t="s">
        <v>20</v>
      </c>
      <c r="M8836" t="s">
        <v>285</v>
      </c>
      <c r="N8836" t="s">
        <v>282</v>
      </c>
      <c r="O8836" t="s">
        <v>22</v>
      </c>
      <c r="P8836" t="s">
        <v>23</v>
      </c>
      <c r="Q8836" t="s">
        <v>30</v>
      </c>
    </row>
    <row r="8837" spans="1:17" x14ac:dyDescent="0.2">
      <c r="A8837" s="2">
        <v>38441</v>
      </c>
      <c r="B8837" t="s">
        <v>168</v>
      </c>
      <c r="C8837" t="s">
        <v>72</v>
      </c>
      <c r="D8837" t="s">
        <v>50</v>
      </c>
      <c r="E8837" t="s">
        <v>50</v>
      </c>
      <c r="F8837">
        <v>46</v>
      </c>
      <c r="G8837">
        <v>17</v>
      </c>
      <c r="H8837">
        <v>0</v>
      </c>
      <c r="I8837">
        <v>0</v>
      </c>
      <c r="J8837">
        <v>1</v>
      </c>
      <c r="K8837">
        <v>0</v>
      </c>
      <c r="L8837" t="s">
        <v>20</v>
      </c>
      <c r="M8837" t="s">
        <v>318</v>
      </c>
      <c r="N8837" t="s">
        <v>168</v>
      </c>
      <c r="O8837" t="s">
        <v>22</v>
      </c>
      <c r="P8837" t="s">
        <v>23</v>
      </c>
      <c r="Q8837" t="s">
        <v>24</v>
      </c>
    </row>
    <row r="8838" spans="1:17" x14ac:dyDescent="0.2">
      <c r="A8838" s="2">
        <v>38441</v>
      </c>
      <c r="B8838" t="s">
        <v>18</v>
      </c>
      <c r="C8838" t="s">
        <v>25</v>
      </c>
      <c r="D8838" t="s">
        <v>19</v>
      </c>
      <c r="E8838" t="s">
        <v>19</v>
      </c>
      <c r="F8838">
        <v>15</v>
      </c>
      <c r="G8838">
        <v>1</v>
      </c>
      <c r="H8838">
        <v>0</v>
      </c>
      <c r="I8838">
        <v>0</v>
      </c>
      <c r="J8838">
        <v>1</v>
      </c>
      <c r="K8838">
        <v>1</v>
      </c>
      <c r="L8838" t="s">
        <v>20</v>
      </c>
      <c r="M8838" t="s">
        <v>64</v>
      </c>
      <c r="N8838" t="s">
        <v>18</v>
      </c>
      <c r="O8838" t="s">
        <v>22</v>
      </c>
      <c r="P8838" t="s">
        <v>23</v>
      </c>
      <c r="Q8838" t="s">
        <v>30</v>
      </c>
    </row>
    <row r="8839" spans="1:17" x14ac:dyDescent="0.2">
      <c r="A8839" s="2">
        <v>38441</v>
      </c>
      <c r="B8839" t="s">
        <v>77</v>
      </c>
      <c r="C8839" t="s">
        <v>555</v>
      </c>
      <c r="D8839" t="s">
        <v>27</v>
      </c>
      <c r="E8839" t="s">
        <v>27</v>
      </c>
      <c r="F8839">
        <v>10</v>
      </c>
      <c r="G8839">
        <v>62</v>
      </c>
      <c r="H8839">
        <v>0</v>
      </c>
      <c r="I8839">
        <v>0</v>
      </c>
      <c r="J8839">
        <v>2</v>
      </c>
      <c r="K8839">
        <v>0</v>
      </c>
      <c r="L8839" t="s">
        <v>20</v>
      </c>
      <c r="M8839" t="s">
        <v>490</v>
      </c>
      <c r="N8839" t="s">
        <v>77</v>
      </c>
      <c r="O8839" t="s">
        <v>22</v>
      </c>
      <c r="P8839" t="s">
        <v>23</v>
      </c>
      <c r="Q8839" t="s">
        <v>24</v>
      </c>
    </row>
    <row r="8840" spans="1:17" x14ac:dyDescent="0.2">
      <c r="A8840" s="2">
        <v>38458</v>
      </c>
      <c r="B8840" t="s">
        <v>296</v>
      </c>
      <c r="C8840" t="s">
        <v>45</v>
      </c>
      <c r="D8840" t="s">
        <v>36</v>
      </c>
      <c r="E8840" t="s">
        <v>36</v>
      </c>
      <c r="F8840">
        <v>127</v>
      </c>
      <c r="G8840">
        <v>63</v>
      </c>
      <c r="H8840">
        <v>0</v>
      </c>
      <c r="I8840">
        <v>0</v>
      </c>
      <c r="J8840">
        <v>0</v>
      </c>
      <c r="K8840">
        <v>3</v>
      </c>
      <c r="L8840" t="s">
        <v>716</v>
      </c>
      <c r="M8840" t="s">
        <v>371</v>
      </c>
      <c r="N8840" t="s">
        <v>352</v>
      </c>
      <c r="O8840" t="s">
        <v>122</v>
      </c>
      <c r="P8840" t="s">
        <v>23</v>
      </c>
      <c r="Q8840" t="s">
        <v>41</v>
      </c>
    </row>
    <row r="8841" spans="1:17" x14ac:dyDescent="0.2">
      <c r="A8841" s="2">
        <v>38458</v>
      </c>
      <c r="B8841" t="s">
        <v>352</v>
      </c>
      <c r="C8841" t="s">
        <v>351</v>
      </c>
      <c r="D8841" t="s">
        <v>36</v>
      </c>
      <c r="E8841" t="s">
        <v>36</v>
      </c>
      <c r="F8841">
        <v>159</v>
      </c>
      <c r="G8841">
        <v>103</v>
      </c>
      <c r="H8841">
        <v>0</v>
      </c>
      <c r="I8841">
        <v>0</v>
      </c>
      <c r="J8841">
        <v>1</v>
      </c>
      <c r="K8841">
        <v>1</v>
      </c>
      <c r="L8841" t="s">
        <v>716</v>
      </c>
      <c r="M8841" t="s">
        <v>371</v>
      </c>
      <c r="N8841" t="s">
        <v>352</v>
      </c>
      <c r="O8841" t="s">
        <v>22</v>
      </c>
      <c r="P8841" t="s">
        <v>59</v>
      </c>
      <c r="Q8841" t="s">
        <v>41</v>
      </c>
    </row>
    <row r="8842" spans="1:17" x14ac:dyDescent="0.2">
      <c r="A8842" s="2">
        <v>38459</v>
      </c>
      <c r="B8842" t="s">
        <v>351</v>
      </c>
      <c r="C8842" t="s">
        <v>45</v>
      </c>
      <c r="D8842" t="s">
        <v>36</v>
      </c>
      <c r="E8842" t="s">
        <v>36</v>
      </c>
      <c r="F8842">
        <v>103</v>
      </c>
      <c r="G8842">
        <v>63</v>
      </c>
      <c r="H8842">
        <v>0</v>
      </c>
      <c r="I8842">
        <v>0</v>
      </c>
      <c r="J8842">
        <v>0</v>
      </c>
      <c r="K8842">
        <v>2</v>
      </c>
      <c r="L8842" t="s">
        <v>716</v>
      </c>
      <c r="M8842" t="s">
        <v>371</v>
      </c>
      <c r="N8842" t="s">
        <v>352</v>
      </c>
      <c r="O8842" t="s">
        <v>122</v>
      </c>
      <c r="P8842" t="s">
        <v>23</v>
      </c>
      <c r="Q8842" t="s">
        <v>41</v>
      </c>
    </row>
    <row r="8843" spans="1:17" x14ac:dyDescent="0.2">
      <c r="A8843" s="2">
        <v>38462</v>
      </c>
      <c r="B8843" t="s">
        <v>81</v>
      </c>
      <c r="C8843" t="s">
        <v>49</v>
      </c>
      <c r="D8843" t="s">
        <v>50</v>
      </c>
      <c r="E8843" t="s">
        <v>50</v>
      </c>
      <c r="F8843">
        <v>82</v>
      </c>
      <c r="G8843">
        <v>36</v>
      </c>
      <c r="H8843">
        <v>0</v>
      </c>
      <c r="I8843">
        <v>0</v>
      </c>
      <c r="J8843">
        <v>1</v>
      </c>
      <c r="K8843">
        <v>2</v>
      </c>
      <c r="L8843" t="s">
        <v>28</v>
      </c>
      <c r="M8843" t="s">
        <v>83</v>
      </c>
      <c r="N8843" t="s">
        <v>81</v>
      </c>
      <c r="O8843" t="s">
        <v>22</v>
      </c>
      <c r="P8843" t="s">
        <v>23</v>
      </c>
      <c r="Q8843" t="s">
        <v>41</v>
      </c>
    </row>
    <row r="8844" spans="1:17" x14ac:dyDescent="0.2">
      <c r="A8844" s="2">
        <v>38462</v>
      </c>
      <c r="B8844" t="s">
        <v>555</v>
      </c>
      <c r="C8844" t="s">
        <v>185</v>
      </c>
      <c r="D8844" t="s">
        <v>27</v>
      </c>
      <c r="E8844" t="s">
        <v>27</v>
      </c>
      <c r="F8844">
        <v>60</v>
      </c>
      <c r="G8844">
        <v>42</v>
      </c>
      <c r="H8844">
        <v>0</v>
      </c>
      <c r="I8844">
        <v>0</v>
      </c>
      <c r="J8844">
        <v>0</v>
      </c>
      <c r="K8844">
        <v>1</v>
      </c>
      <c r="L8844" t="s">
        <v>28</v>
      </c>
      <c r="M8844" t="s">
        <v>1175</v>
      </c>
      <c r="N8844" t="s">
        <v>77</v>
      </c>
      <c r="O8844" t="s">
        <v>122</v>
      </c>
      <c r="P8844" t="s">
        <v>23</v>
      </c>
      <c r="Q8844" t="s">
        <v>41</v>
      </c>
    </row>
    <row r="8845" spans="1:17" x14ac:dyDescent="0.2">
      <c r="A8845" s="2">
        <v>38469</v>
      </c>
      <c r="B8845" t="s">
        <v>25</v>
      </c>
      <c r="C8845" t="s">
        <v>555</v>
      </c>
      <c r="D8845" t="s">
        <v>19</v>
      </c>
      <c r="E8845" t="s">
        <v>27</v>
      </c>
      <c r="F8845">
        <v>1</v>
      </c>
      <c r="G8845">
        <v>60</v>
      </c>
      <c r="H8845">
        <v>0</v>
      </c>
      <c r="I8845">
        <v>0</v>
      </c>
      <c r="J8845">
        <v>3</v>
      </c>
      <c r="K8845">
        <v>0</v>
      </c>
      <c r="L8845" t="s">
        <v>28</v>
      </c>
      <c r="M8845" t="s">
        <v>66</v>
      </c>
      <c r="N8845" t="s">
        <v>25</v>
      </c>
      <c r="O8845" t="s">
        <v>22</v>
      </c>
      <c r="P8845" t="s">
        <v>23</v>
      </c>
      <c r="Q8845" t="s">
        <v>24</v>
      </c>
    </row>
    <row r="8846" spans="1:17" x14ac:dyDescent="0.2">
      <c r="A8846" s="2">
        <v>38469</v>
      </c>
      <c r="B8846" t="s">
        <v>26</v>
      </c>
      <c r="C8846" t="s">
        <v>90</v>
      </c>
      <c r="D8846" t="s">
        <v>27</v>
      </c>
      <c r="E8846" t="s">
        <v>50</v>
      </c>
      <c r="F8846">
        <v>8</v>
      </c>
      <c r="G8846">
        <v>25</v>
      </c>
      <c r="H8846">
        <v>0</v>
      </c>
      <c r="I8846">
        <v>0</v>
      </c>
      <c r="J8846">
        <v>1</v>
      </c>
      <c r="K8846">
        <v>1</v>
      </c>
      <c r="L8846" t="s">
        <v>28</v>
      </c>
      <c r="M8846" t="s">
        <v>348</v>
      </c>
      <c r="N8846" t="s">
        <v>77</v>
      </c>
      <c r="O8846" t="s">
        <v>122</v>
      </c>
      <c r="P8846" t="s">
        <v>23</v>
      </c>
      <c r="Q8846" t="s">
        <v>30</v>
      </c>
    </row>
    <row r="8847" spans="1:17" x14ac:dyDescent="0.2">
      <c r="A8847" s="2">
        <v>38476</v>
      </c>
      <c r="B8847" t="s">
        <v>31</v>
      </c>
      <c r="C8847" t="s">
        <v>38</v>
      </c>
      <c r="D8847" t="s">
        <v>19</v>
      </c>
      <c r="E8847" t="s">
        <v>19</v>
      </c>
      <c r="F8847">
        <v>34</v>
      </c>
      <c r="G8847">
        <v>28</v>
      </c>
      <c r="H8847">
        <v>0</v>
      </c>
      <c r="I8847">
        <v>0</v>
      </c>
      <c r="J8847">
        <v>1</v>
      </c>
      <c r="K8847">
        <v>0</v>
      </c>
      <c r="L8847" t="s">
        <v>28</v>
      </c>
      <c r="M8847" t="s">
        <v>337</v>
      </c>
      <c r="N8847" t="s">
        <v>77</v>
      </c>
      <c r="O8847" t="s">
        <v>122</v>
      </c>
      <c r="P8847" t="s">
        <v>23</v>
      </c>
      <c r="Q8847" t="s">
        <v>24</v>
      </c>
    </row>
    <row r="8848" spans="1:17" x14ac:dyDescent="0.2">
      <c r="A8848" s="2">
        <v>38493</v>
      </c>
      <c r="B8848" t="s">
        <v>73</v>
      </c>
      <c r="C8848" t="s">
        <v>101</v>
      </c>
      <c r="D8848" t="s">
        <v>50</v>
      </c>
      <c r="E8848" t="s">
        <v>50</v>
      </c>
      <c r="F8848">
        <v>98</v>
      </c>
      <c r="G8848">
        <v>65</v>
      </c>
      <c r="H8848">
        <v>0</v>
      </c>
      <c r="I8848">
        <v>0</v>
      </c>
      <c r="J8848">
        <v>2</v>
      </c>
      <c r="K8848">
        <v>0</v>
      </c>
      <c r="L8848" t="s">
        <v>361</v>
      </c>
      <c r="M8848" t="s">
        <v>806</v>
      </c>
      <c r="N8848" t="s">
        <v>73</v>
      </c>
      <c r="O8848" t="s">
        <v>22</v>
      </c>
      <c r="P8848" t="s">
        <v>23</v>
      </c>
      <c r="Q8848" t="s">
        <v>24</v>
      </c>
    </row>
    <row r="8849" spans="1:17" x14ac:dyDescent="0.2">
      <c r="A8849" s="2">
        <v>38494</v>
      </c>
      <c r="B8849" t="s">
        <v>143</v>
      </c>
      <c r="C8849" t="s">
        <v>42</v>
      </c>
      <c r="D8849" t="s">
        <v>115</v>
      </c>
      <c r="E8849" t="s">
        <v>19</v>
      </c>
      <c r="F8849">
        <v>17</v>
      </c>
      <c r="G8849">
        <v>66</v>
      </c>
      <c r="H8849">
        <v>0</v>
      </c>
      <c r="I8849">
        <v>0</v>
      </c>
      <c r="J8849">
        <v>0</v>
      </c>
      <c r="K8849">
        <v>1</v>
      </c>
      <c r="L8849" t="s">
        <v>312</v>
      </c>
      <c r="M8849" t="s">
        <v>987</v>
      </c>
      <c r="N8849" t="s">
        <v>143</v>
      </c>
      <c r="O8849" t="s">
        <v>22</v>
      </c>
      <c r="P8849" t="s">
        <v>23</v>
      </c>
      <c r="Q8849" t="s">
        <v>41</v>
      </c>
    </row>
    <row r="8850" spans="1:17" x14ac:dyDescent="0.2">
      <c r="A8850" s="2">
        <v>38494</v>
      </c>
      <c r="B8850" t="s">
        <v>380</v>
      </c>
      <c r="C8850" t="s">
        <v>756</v>
      </c>
      <c r="D8850" t="s">
        <v>36</v>
      </c>
      <c r="E8850" t="s">
        <v>36</v>
      </c>
      <c r="F8850">
        <v>102</v>
      </c>
      <c r="G8850">
        <v>160</v>
      </c>
      <c r="H8850">
        <v>0</v>
      </c>
      <c r="I8850">
        <v>0</v>
      </c>
      <c r="J8850">
        <v>4</v>
      </c>
      <c r="K8850">
        <v>1</v>
      </c>
      <c r="L8850" t="s">
        <v>28</v>
      </c>
      <c r="M8850" t="s">
        <v>381</v>
      </c>
      <c r="N8850" t="s">
        <v>380</v>
      </c>
      <c r="O8850" t="s">
        <v>22</v>
      </c>
      <c r="P8850" t="s">
        <v>23</v>
      </c>
      <c r="Q8850" t="s">
        <v>24</v>
      </c>
    </row>
    <row r="8851" spans="1:17" x14ac:dyDescent="0.2">
      <c r="A8851" s="2">
        <v>38496</v>
      </c>
      <c r="B8851" t="s">
        <v>49</v>
      </c>
      <c r="C8851" t="s">
        <v>131</v>
      </c>
      <c r="D8851" t="s">
        <v>50</v>
      </c>
      <c r="E8851" t="s">
        <v>27</v>
      </c>
      <c r="F8851">
        <v>36</v>
      </c>
      <c r="G8851">
        <v>21</v>
      </c>
      <c r="H8851">
        <v>0</v>
      </c>
      <c r="I8851">
        <v>0</v>
      </c>
      <c r="J8851">
        <v>1</v>
      </c>
      <c r="K8851">
        <v>0</v>
      </c>
      <c r="L8851" t="s">
        <v>28</v>
      </c>
      <c r="M8851" t="s">
        <v>103</v>
      </c>
      <c r="N8851" t="s">
        <v>49</v>
      </c>
      <c r="O8851" t="s">
        <v>22</v>
      </c>
      <c r="P8851" t="s">
        <v>23</v>
      </c>
      <c r="Q8851" t="s">
        <v>24</v>
      </c>
    </row>
    <row r="8852" spans="1:17" x14ac:dyDescent="0.2">
      <c r="A8852" s="2">
        <v>38496</v>
      </c>
      <c r="B8852" t="s">
        <v>42</v>
      </c>
      <c r="C8852" t="s">
        <v>176</v>
      </c>
      <c r="D8852" t="s">
        <v>19</v>
      </c>
      <c r="E8852" t="s">
        <v>115</v>
      </c>
      <c r="F8852">
        <v>66</v>
      </c>
      <c r="G8852">
        <v>88</v>
      </c>
      <c r="H8852">
        <v>0</v>
      </c>
      <c r="I8852">
        <v>0</v>
      </c>
      <c r="J8852">
        <v>0</v>
      </c>
      <c r="K8852">
        <v>0</v>
      </c>
      <c r="L8852" t="s">
        <v>312</v>
      </c>
      <c r="M8852" t="s">
        <v>1176</v>
      </c>
      <c r="N8852" t="s">
        <v>143</v>
      </c>
      <c r="O8852" t="s">
        <v>122</v>
      </c>
      <c r="P8852" t="s">
        <v>23</v>
      </c>
      <c r="Q8852" t="s">
        <v>30</v>
      </c>
    </row>
    <row r="8853" spans="1:17" x14ac:dyDescent="0.2">
      <c r="A8853" s="2">
        <v>38497</v>
      </c>
      <c r="B8853" t="s">
        <v>282</v>
      </c>
      <c r="C8853" t="s">
        <v>700</v>
      </c>
      <c r="D8853" t="s">
        <v>19</v>
      </c>
      <c r="E8853" t="s">
        <v>27</v>
      </c>
      <c r="F8853">
        <v>62</v>
      </c>
      <c r="G8853">
        <v>159</v>
      </c>
      <c r="H8853">
        <v>0</v>
      </c>
      <c r="I8853">
        <v>0</v>
      </c>
      <c r="J8853">
        <v>4</v>
      </c>
      <c r="K8853">
        <v>0</v>
      </c>
      <c r="L8853" t="s">
        <v>28</v>
      </c>
      <c r="M8853" t="s">
        <v>285</v>
      </c>
      <c r="N8853" t="s">
        <v>282</v>
      </c>
      <c r="O8853" t="s">
        <v>22</v>
      </c>
      <c r="P8853" t="s">
        <v>23</v>
      </c>
      <c r="Q8853" t="s">
        <v>24</v>
      </c>
    </row>
    <row r="8854" spans="1:17" x14ac:dyDescent="0.2">
      <c r="A8854" s="2">
        <v>38497</v>
      </c>
      <c r="B8854" t="s">
        <v>32</v>
      </c>
      <c r="C8854" t="s">
        <v>531</v>
      </c>
      <c r="D8854" t="s">
        <v>19</v>
      </c>
      <c r="E8854" t="s">
        <v>27</v>
      </c>
      <c r="F8854">
        <v>70</v>
      </c>
      <c r="G8854">
        <v>95</v>
      </c>
      <c r="H8854">
        <v>0</v>
      </c>
      <c r="I8854">
        <v>0</v>
      </c>
      <c r="J8854">
        <v>1</v>
      </c>
      <c r="K8854">
        <v>1</v>
      </c>
      <c r="L8854" t="s">
        <v>28</v>
      </c>
      <c r="M8854" t="s">
        <v>573</v>
      </c>
      <c r="N8854" t="s">
        <v>32</v>
      </c>
      <c r="O8854" t="s">
        <v>22</v>
      </c>
      <c r="P8854" t="s">
        <v>23</v>
      </c>
      <c r="Q8854" t="s">
        <v>30</v>
      </c>
    </row>
    <row r="8855" spans="1:17" x14ac:dyDescent="0.2">
      <c r="A8855" s="2">
        <v>38499</v>
      </c>
      <c r="B8855" t="s">
        <v>143</v>
      </c>
      <c r="C8855" t="s">
        <v>176</v>
      </c>
      <c r="D8855" t="s">
        <v>115</v>
      </c>
      <c r="E8855" t="s">
        <v>115</v>
      </c>
      <c r="F8855">
        <v>17</v>
      </c>
      <c r="G8855">
        <v>88</v>
      </c>
      <c r="H8855">
        <v>0</v>
      </c>
      <c r="I8855">
        <v>0</v>
      </c>
      <c r="J8855">
        <v>0</v>
      </c>
      <c r="K8855">
        <v>1</v>
      </c>
      <c r="L8855" t="s">
        <v>312</v>
      </c>
      <c r="M8855" t="s">
        <v>144</v>
      </c>
      <c r="N8855" t="s">
        <v>143</v>
      </c>
      <c r="O8855" t="s">
        <v>22</v>
      </c>
      <c r="P8855" t="s">
        <v>23</v>
      </c>
      <c r="Q8855" t="s">
        <v>41</v>
      </c>
    </row>
    <row r="8856" spans="1:17" x14ac:dyDescent="0.2">
      <c r="A8856" s="2">
        <v>38499</v>
      </c>
      <c r="B8856" t="s">
        <v>301</v>
      </c>
      <c r="C8856" t="s">
        <v>183</v>
      </c>
      <c r="D8856" t="s">
        <v>115</v>
      </c>
      <c r="E8856" t="s">
        <v>36</v>
      </c>
      <c r="F8856">
        <v>55</v>
      </c>
      <c r="G8856">
        <v>27</v>
      </c>
      <c r="H8856">
        <v>0</v>
      </c>
      <c r="I8856">
        <v>0</v>
      </c>
      <c r="J8856">
        <v>0</v>
      </c>
      <c r="K8856">
        <v>1</v>
      </c>
      <c r="L8856" t="s">
        <v>28</v>
      </c>
      <c r="M8856" t="s">
        <v>302</v>
      </c>
      <c r="N8856" t="s">
        <v>301</v>
      </c>
      <c r="O8856" t="s">
        <v>22</v>
      </c>
      <c r="P8856" t="s">
        <v>23</v>
      </c>
      <c r="Q8856" t="s">
        <v>41</v>
      </c>
    </row>
    <row r="8857" spans="1:17" x14ac:dyDescent="0.2">
      <c r="A8857" s="2">
        <v>38499</v>
      </c>
      <c r="B8857" t="s">
        <v>718</v>
      </c>
      <c r="C8857" t="s">
        <v>250</v>
      </c>
      <c r="D8857" t="s">
        <v>36</v>
      </c>
      <c r="E8857" t="s">
        <v>36</v>
      </c>
      <c r="F8857">
        <v>70</v>
      </c>
      <c r="G8857">
        <v>108</v>
      </c>
      <c r="H8857">
        <v>0</v>
      </c>
      <c r="I8857">
        <v>0</v>
      </c>
      <c r="J8857">
        <v>1</v>
      </c>
      <c r="K8857">
        <v>1</v>
      </c>
      <c r="L8857" t="s">
        <v>28</v>
      </c>
      <c r="M8857" t="s">
        <v>657</v>
      </c>
      <c r="N8857" t="s">
        <v>718</v>
      </c>
      <c r="O8857" t="s">
        <v>22</v>
      </c>
      <c r="P8857" t="s">
        <v>23</v>
      </c>
      <c r="Q8857" t="s">
        <v>30</v>
      </c>
    </row>
    <row r="8858" spans="1:17" x14ac:dyDescent="0.2">
      <c r="A8858" s="2">
        <v>38499</v>
      </c>
      <c r="B8858" t="s">
        <v>113</v>
      </c>
      <c r="C8858" t="s">
        <v>402</v>
      </c>
      <c r="D8858" t="s">
        <v>115</v>
      </c>
      <c r="E8858" t="s">
        <v>115</v>
      </c>
      <c r="F8858">
        <v>31</v>
      </c>
      <c r="G8858">
        <v>49</v>
      </c>
      <c r="H8858">
        <v>0</v>
      </c>
      <c r="I8858">
        <v>0</v>
      </c>
      <c r="J8858">
        <v>1</v>
      </c>
      <c r="K8858">
        <v>1</v>
      </c>
      <c r="L8858" t="s">
        <v>28</v>
      </c>
      <c r="M8858" t="s">
        <v>231</v>
      </c>
      <c r="N8858" t="s">
        <v>113</v>
      </c>
      <c r="O8858" t="s">
        <v>22</v>
      </c>
      <c r="P8858" t="s">
        <v>23</v>
      </c>
      <c r="Q8858" t="s">
        <v>30</v>
      </c>
    </row>
    <row r="8859" spans="1:17" x14ac:dyDescent="0.2">
      <c r="A8859" s="2">
        <v>38499</v>
      </c>
      <c r="B8859" t="s">
        <v>380</v>
      </c>
      <c r="C8859" t="s">
        <v>756</v>
      </c>
      <c r="D8859" t="s">
        <v>36</v>
      </c>
      <c r="E8859" t="s">
        <v>36</v>
      </c>
      <c r="F8859">
        <v>102</v>
      </c>
      <c r="G8859">
        <v>160</v>
      </c>
      <c r="H8859">
        <v>0</v>
      </c>
      <c r="I8859">
        <v>0</v>
      </c>
      <c r="J8859">
        <v>1</v>
      </c>
      <c r="K8859">
        <v>1</v>
      </c>
      <c r="L8859" t="s">
        <v>28</v>
      </c>
      <c r="M8859" t="s">
        <v>381</v>
      </c>
      <c r="N8859" t="s">
        <v>380</v>
      </c>
      <c r="O8859" t="s">
        <v>22</v>
      </c>
      <c r="P8859" t="s">
        <v>23</v>
      </c>
      <c r="Q8859" t="s">
        <v>30</v>
      </c>
    </row>
    <row r="8860" spans="1:17" x14ac:dyDescent="0.2">
      <c r="A8860" s="2">
        <v>38499</v>
      </c>
      <c r="B8860" t="s">
        <v>282</v>
      </c>
      <c r="C8860" t="s">
        <v>700</v>
      </c>
      <c r="D8860" t="s">
        <v>19</v>
      </c>
      <c r="E8860" t="s">
        <v>27</v>
      </c>
      <c r="F8860">
        <v>62</v>
      </c>
      <c r="G8860">
        <v>159</v>
      </c>
      <c r="H8860">
        <v>0</v>
      </c>
      <c r="I8860">
        <v>0</v>
      </c>
      <c r="J8860">
        <v>1</v>
      </c>
      <c r="K8860">
        <v>0</v>
      </c>
      <c r="L8860" t="s">
        <v>28</v>
      </c>
      <c r="M8860" t="s">
        <v>281</v>
      </c>
      <c r="N8860" t="s">
        <v>282</v>
      </c>
      <c r="O8860" t="s">
        <v>22</v>
      </c>
      <c r="P8860" t="s">
        <v>23</v>
      </c>
      <c r="Q8860" t="s">
        <v>24</v>
      </c>
    </row>
    <row r="8861" spans="1:17" x14ac:dyDescent="0.2">
      <c r="A8861" s="2">
        <v>38499</v>
      </c>
      <c r="B8861" t="s">
        <v>128</v>
      </c>
      <c r="C8861" t="s">
        <v>267</v>
      </c>
      <c r="D8861" t="s">
        <v>36</v>
      </c>
      <c r="E8861" t="s">
        <v>36</v>
      </c>
      <c r="F8861">
        <v>40</v>
      </c>
      <c r="G8861">
        <v>73</v>
      </c>
      <c r="H8861">
        <v>0</v>
      </c>
      <c r="I8861">
        <v>0</v>
      </c>
      <c r="J8861">
        <v>4</v>
      </c>
      <c r="K8861">
        <v>1</v>
      </c>
      <c r="L8861" t="s">
        <v>28</v>
      </c>
      <c r="M8861" t="s">
        <v>130</v>
      </c>
      <c r="N8861" t="s">
        <v>128</v>
      </c>
      <c r="O8861" t="s">
        <v>22</v>
      </c>
      <c r="P8861" t="s">
        <v>23</v>
      </c>
      <c r="Q8861" t="s">
        <v>24</v>
      </c>
    </row>
    <row r="8862" spans="1:17" x14ac:dyDescent="0.2">
      <c r="A8862" s="2">
        <v>38500</v>
      </c>
      <c r="B8862" t="s">
        <v>77</v>
      </c>
      <c r="C8862" t="s">
        <v>89</v>
      </c>
      <c r="D8862" t="s">
        <v>27</v>
      </c>
      <c r="E8862" t="s">
        <v>50</v>
      </c>
      <c r="F8862">
        <v>10</v>
      </c>
      <c r="G8862">
        <v>6</v>
      </c>
      <c r="H8862">
        <v>0</v>
      </c>
      <c r="I8862">
        <v>0</v>
      </c>
      <c r="J8862">
        <v>1</v>
      </c>
      <c r="K8862">
        <v>2</v>
      </c>
      <c r="L8862" t="s">
        <v>28</v>
      </c>
      <c r="M8862" t="s">
        <v>348</v>
      </c>
      <c r="N8862" t="s">
        <v>77</v>
      </c>
      <c r="O8862" t="s">
        <v>22</v>
      </c>
      <c r="P8862" t="s">
        <v>23</v>
      </c>
      <c r="Q8862" t="s">
        <v>41</v>
      </c>
    </row>
    <row r="8863" spans="1:17" x14ac:dyDescent="0.2">
      <c r="A8863" s="2">
        <v>38501</v>
      </c>
      <c r="B8863" t="s">
        <v>254</v>
      </c>
      <c r="C8863" t="s">
        <v>571</v>
      </c>
      <c r="D8863" t="s">
        <v>115</v>
      </c>
      <c r="E8863" t="s">
        <v>115</v>
      </c>
      <c r="F8863">
        <v>125</v>
      </c>
      <c r="G8863">
        <v>190</v>
      </c>
      <c r="H8863">
        <v>0</v>
      </c>
      <c r="I8863">
        <v>0</v>
      </c>
      <c r="J8863">
        <v>8</v>
      </c>
      <c r="K8863">
        <v>1</v>
      </c>
      <c r="L8863" t="s">
        <v>28</v>
      </c>
      <c r="M8863" t="s">
        <v>441</v>
      </c>
      <c r="N8863" t="s">
        <v>254</v>
      </c>
      <c r="O8863" t="s">
        <v>22</v>
      </c>
      <c r="P8863" t="s">
        <v>23</v>
      </c>
      <c r="Q8863" t="s">
        <v>24</v>
      </c>
    </row>
    <row r="8864" spans="1:17" x14ac:dyDescent="0.2">
      <c r="A8864" s="2">
        <v>38501</v>
      </c>
      <c r="B8864" t="s">
        <v>167</v>
      </c>
      <c r="C8864" t="s">
        <v>386</v>
      </c>
      <c r="D8864" t="s">
        <v>115</v>
      </c>
      <c r="E8864" t="s">
        <v>50</v>
      </c>
      <c r="F8864">
        <v>18</v>
      </c>
      <c r="G8864">
        <v>116</v>
      </c>
      <c r="H8864">
        <v>0</v>
      </c>
      <c r="I8864">
        <v>0</v>
      </c>
      <c r="J8864">
        <v>2</v>
      </c>
      <c r="K8864">
        <v>1</v>
      </c>
      <c r="L8864" t="s">
        <v>28</v>
      </c>
      <c r="M8864" t="s">
        <v>625</v>
      </c>
      <c r="N8864" t="s">
        <v>167</v>
      </c>
      <c r="O8864" t="s">
        <v>22</v>
      </c>
      <c r="P8864" t="s">
        <v>23</v>
      </c>
      <c r="Q8864" t="s">
        <v>24</v>
      </c>
    </row>
    <row r="8865" spans="1:17" x14ac:dyDescent="0.2">
      <c r="A8865" s="2">
        <v>38501</v>
      </c>
      <c r="B8865" t="s">
        <v>90</v>
      </c>
      <c r="C8865" t="s">
        <v>85</v>
      </c>
      <c r="D8865" t="s">
        <v>50</v>
      </c>
      <c r="E8865" t="s">
        <v>50</v>
      </c>
      <c r="F8865">
        <v>24</v>
      </c>
      <c r="G8865">
        <v>93</v>
      </c>
      <c r="H8865">
        <v>0</v>
      </c>
      <c r="I8865">
        <v>0</v>
      </c>
      <c r="J8865">
        <v>1</v>
      </c>
      <c r="K8865">
        <v>0</v>
      </c>
      <c r="L8865" t="s">
        <v>28</v>
      </c>
      <c r="M8865" t="s">
        <v>1053</v>
      </c>
      <c r="N8865" t="s">
        <v>90</v>
      </c>
      <c r="O8865" t="s">
        <v>22</v>
      </c>
      <c r="P8865" t="s">
        <v>23</v>
      </c>
      <c r="Q8865" t="s">
        <v>24</v>
      </c>
    </row>
    <row r="8866" spans="1:17" x14ac:dyDescent="0.2">
      <c r="A8866" s="2">
        <v>38501</v>
      </c>
      <c r="B8866" t="s">
        <v>365</v>
      </c>
      <c r="C8866" t="s">
        <v>224</v>
      </c>
      <c r="D8866" t="s">
        <v>36</v>
      </c>
      <c r="E8866" t="s">
        <v>36</v>
      </c>
      <c r="F8866">
        <v>79</v>
      </c>
      <c r="G8866">
        <v>90</v>
      </c>
      <c r="H8866">
        <v>0</v>
      </c>
      <c r="I8866">
        <v>0</v>
      </c>
      <c r="J8866">
        <v>1</v>
      </c>
      <c r="K8866">
        <v>0</v>
      </c>
      <c r="L8866" t="s">
        <v>28</v>
      </c>
      <c r="M8866" t="s">
        <v>400</v>
      </c>
      <c r="N8866" t="s">
        <v>365</v>
      </c>
      <c r="O8866" t="s">
        <v>22</v>
      </c>
      <c r="P8866" t="s">
        <v>23</v>
      </c>
      <c r="Q8866" t="s">
        <v>24</v>
      </c>
    </row>
    <row r="8867" spans="1:17" x14ac:dyDescent="0.2">
      <c r="A8867" s="2">
        <v>38503</v>
      </c>
      <c r="B8867" t="s">
        <v>43</v>
      </c>
      <c r="C8867" t="s">
        <v>89</v>
      </c>
      <c r="D8867" t="s">
        <v>19</v>
      </c>
      <c r="E8867" t="s">
        <v>50</v>
      </c>
      <c r="F8867">
        <v>28</v>
      </c>
      <c r="G8867">
        <v>6</v>
      </c>
      <c r="H8867">
        <v>0</v>
      </c>
      <c r="I8867">
        <v>0</v>
      </c>
      <c r="J8867">
        <v>2</v>
      </c>
      <c r="K8867">
        <v>3</v>
      </c>
      <c r="L8867" t="s">
        <v>28</v>
      </c>
      <c r="M8867" t="s">
        <v>337</v>
      </c>
      <c r="N8867" t="s">
        <v>77</v>
      </c>
      <c r="O8867" t="s">
        <v>122</v>
      </c>
      <c r="P8867" t="s">
        <v>23</v>
      </c>
      <c r="Q8867" t="s">
        <v>41</v>
      </c>
    </row>
    <row r="8868" spans="1:17" x14ac:dyDescent="0.2">
      <c r="A8868" s="2">
        <v>38503</v>
      </c>
      <c r="B8868" t="s">
        <v>67</v>
      </c>
      <c r="C8868" t="s">
        <v>94</v>
      </c>
      <c r="D8868" t="s">
        <v>50</v>
      </c>
      <c r="E8868" t="s">
        <v>50</v>
      </c>
      <c r="F8868">
        <v>4</v>
      </c>
      <c r="G8868">
        <v>69</v>
      </c>
      <c r="H8868">
        <v>0</v>
      </c>
      <c r="I8868">
        <v>0</v>
      </c>
      <c r="J8868">
        <v>2</v>
      </c>
      <c r="K8868">
        <v>1</v>
      </c>
      <c r="L8868" t="s">
        <v>28</v>
      </c>
      <c r="M8868" t="s">
        <v>1177</v>
      </c>
      <c r="N8868" t="s">
        <v>67</v>
      </c>
      <c r="O8868" t="s">
        <v>22</v>
      </c>
      <c r="P8868" t="s">
        <v>23</v>
      </c>
      <c r="Q8868" t="s">
        <v>24</v>
      </c>
    </row>
    <row r="8869" spans="1:17" x14ac:dyDescent="0.2">
      <c r="A8869" s="2">
        <v>38504</v>
      </c>
      <c r="B8869" t="s">
        <v>141</v>
      </c>
      <c r="C8869" t="s">
        <v>138</v>
      </c>
      <c r="D8869" t="s">
        <v>36</v>
      </c>
      <c r="E8869" t="s">
        <v>36</v>
      </c>
      <c r="F8869">
        <v>106</v>
      </c>
      <c r="G8869">
        <v>68</v>
      </c>
      <c r="H8869">
        <v>0</v>
      </c>
      <c r="I8869">
        <v>0</v>
      </c>
      <c r="J8869">
        <v>0</v>
      </c>
      <c r="K8869">
        <v>1</v>
      </c>
      <c r="L8869" t="s">
        <v>28</v>
      </c>
      <c r="M8869" t="s">
        <v>420</v>
      </c>
      <c r="N8869" t="s">
        <v>149</v>
      </c>
      <c r="O8869" t="s">
        <v>122</v>
      </c>
      <c r="P8869" t="s">
        <v>23</v>
      </c>
      <c r="Q8869" t="s">
        <v>41</v>
      </c>
    </row>
    <row r="8870" spans="1:17" x14ac:dyDescent="0.2">
      <c r="A8870" s="2">
        <v>38504</v>
      </c>
      <c r="B8870" t="s">
        <v>405</v>
      </c>
      <c r="C8870" t="s">
        <v>46</v>
      </c>
      <c r="D8870" t="s">
        <v>36</v>
      </c>
      <c r="E8870" t="s">
        <v>36</v>
      </c>
      <c r="F8870">
        <v>144</v>
      </c>
      <c r="G8870">
        <v>131</v>
      </c>
      <c r="H8870">
        <v>0</v>
      </c>
      <c r="I8870">
        <v>0</v>
      </c>
      <c r="J8870">
        <v>3</v>
      </c>
      <c r="K8870">
        <v>4</v>
      </c>
      <c r="L8870" t="s">
        <v>28</v>
      </c>
      <c r="M8870" t="s">
        <v>406</v>
      </c>
      <c r="N8870" t="s">
        <v>405</v>
      </c>
      <c r="O8870" t="s">
        <v>22</v>
      </c>
      <c r="P8870" t="s">
        <v>23</v>
      </c>
      <c r="Q8870" t="s">
        <v>41</v>
      </c>
    </row>
    <row r="8871" spans="1:17" x14ac:dyDescent="0.2">
      <c r="A8871" s="2">
        <v>38505</v>
      </c>
      <c r="B8871" t="s">
        <v>70</v>
      </c>
      <c r="C8871" t="s">
        <v>72</v>
      </c>
      <c r="D8871" t="s">
        <v>50</v>
      </c>
      <c r="E8871" t="s">
        <v>50</v>
      </c>
      <c r="F8871">
        <v>37</v>
      </c>
      <c r="G8871">
        <v>19</v>
      </c>
      <c r="H8871">
        <v>0</v>
      </c>
      <c r="I8871">
        <v>0</v>
      </c>
      <c r="J8871">
        <v>0</v>
      </c>
      <c r="K8871">
        <v>1</v>
      </c>
      <c r="L8871" t="s">
        <v>28</v>
      </c>
      <c r="M8871" t="s">
        <v>93</v>
      </c>
      <c r="N8871" t="s">
        <v>70</v>
      </c>
      <c r="O8871" t="s">
        <v>22</v>
      </c>
      <c r="P8871" t="s">
        <v>23</v>
      </c>
      <c r="Q8871" t="s">
        <v>41</v>
      </c>
    </row>
    <row r="8872" spans="1:17" x14ac:dyDescent="0.2">
      <c r="A8872" s="2">
        <v>38506</v>
      </c>
      <c r="B8872" t="s">
        <v>402</v>
      </c>
      <c r="C8872" t="s">
        <v>143</v>
      </c>
      <c r="D8872" t="s">
        <v>115</v>
      </c>
      <c r="E8872" t="s">
        <v>115</v>
      </c>
      <c r="F8872">
        <v>49</v>
      </c>
      <c r="G8872">
        <v>17</v>
      </c>
      <c r="H8872">
        <v>0</v>
      </c>
      <c r="I8872">
        <v>0</v>
      </c>
      <c r="J8872">
        <v>0</v>
      </c>
      <c r="K8872">
        <v>1</v>
      </c>
      <c r="L8872" t="s">
        <v>20</v>
      </c>
      <c r="M8872" t="s">
        <v>1002</v>
      </c>
      <c r="N8872" t="s">
        <v>402</v>
      </c>
      <c r="O8872" t="s">
        <v>22</v>
      </c>
      <c r="P8872" t="s">
        <v>23</v>
      </c>
      <c r="Q8872" t="s">
        <v>41</v>
      </c>
    </row>
    <row r="8873" spans="1:17" x14ac:dyDescent="0.2">
      <c r="A8873" s="2">
        <v>38506</v>
      </c>
      <c r="B8873" t="s">
        <v>167</v>
      </c>
      <c r="C8873" t="s">
        <v>163</v>
      </c>
      <c r="D8873" t="s">
        <v>115</v>
      </c>
      <c r="E8873" t="s">
        <v>115</v>
      </c>
      <c r="F8873">
        <v>18</v>
      </c>
      <c r="G8873">
        <v>88</v>
      </c>
      <c r="H8873">
        <v>0</v>
      </c>
      <c r="I8873">
        <v>0</v>
      </c>
      <c r="J8873">
        <v>1</v>
      </c>
      <c r="K8873">
        <v>0</v>
      </c>
      <c r="L8873" t="s">
        <v>20</v>
      </c>
      <c r="M8873" t="s">
        <v>625</v>
      </c>
      <c r="N8873" t="s">
        <v>167</v>
      </c>
      <c r="O8873" t="s">
        <v>22</v>
      </c>
      <c r="P8873" t="s">
        <v>23</v>
      </c>
      <c r="Q8873" t="s">
        <v>24</v>
      </c>
    </row>
    <row r="8874" spans="1:17" x14ac:dyDescent="0.2">
      <c r="A8874" s="2">
        <v>38506</v>
      </c>
      <c r="B8874" t="s">
        <v>718</v>
      </c>
      <c r="C8874" t="s">
        <v>136</v>
      </c>
      <c r="D8874" t="s">
        <v>36</v>
      </c>
      <c r="E8874" t="s">
        <v>36</v>
      </c>
      <c r="F8874">
        <v>70</v>
      </c>
      <c r="G8874">
        <v>44</v>
      </c>
      <c r="H8874">
        <v>0</v>
      </c>
      <c r="I8874">
        <v>0</v>
      </c>
      <c r="J8874">
        <v>0</v>
      </c>
      <c r="K8874">
        <v>0</v>
      </c>
      <c r="L8874" t="s">
        <v>20</v>
      </c>
      <c r="M8874" t="s">
        <v>657</v>
      </c>
      <c r="N8874" t="s">
        <v>718</v>
      </c>
      <c r="O8874" t="s">
        <v>22</v>
      </c>
      <c r="P8874" t="s">
        <v>23</v>
      </c>
      <c r="Q8874" t="s">
        <v>30</v>
      </c>
    </row>
    <row r="8875" spans="1:17" x14ac:dyDescent="0.2">
      <c r="A8875" s="2">
        <v>38506</v>
      </c>
      <c r="B8875" t="s">
        <v>113</v>
      </c>
      <c r="C8875" t="s">
        <v>301</v>
      </c>
      <c r="D8875" t="s">
        <v>115</v>
      </c>
      <c r="E8875" t="s">
        <v>115</v>
      </c>
      <c r="F8875">
        <v>31</v>
      </c>
      <c r="G8875">
        <v>55</v>
      </c>
      <c r="H8875">
        <v>0</v>
      </c>
      <c r="I8875">
        <v>0</v>
      </c>
      <c r="J8875">
        <v>3</v>
      </c>
      <c r="K8875">
        <v>0</v>
      </c>
      <c r="L8875" t="s">
        <v>20</v>
      </c>
      <c r="M8875" t="s">
        <v>231</v>
      </c>
      <c r="N8875" t="s">
        <v>113</v>
      </c>
      <c r="O8875" t="s">
        <v>22</v>
      </c>
      <c r="P8875" t="s">
        <v>23</v>
      </c>
      <c r="Q8875" t="s">
        <v>24</v>
      </c>
    </row>
    <row r="8876" spans="1:17" x14ac:dyDescent="0.2">
      <c r="A8876" s="2">
        <v>38506</v>
      </c>
      <c r="B8876" t="s">
        <v>449</v>
      </c>
      <c r="C8876" t="s">
        <v>133</v>
      </c>
      <c r="D8876" t="s">
        <v>115</v>
      </c>
      <c r="E8876" t="s">
        <v>115</v>
      </c>
      <c r="F8876">
        <v>54</v>
      </c>
      <c r="G8876">
        <v>21</v>
      </c>
      <c r="H8876">
        <v>0</v>
      </c>
      <c r="I8876">
        <v>0</v>
      </c>
      <c r="J8876">
        <v>1</v>
      </c>
      <c r="K8876">
        <v>1</v>
      </c>
      <c r="L8876" t="s">
        <v>20</v>
      </c>
      <c r="M8876" t="s">
        <v>530</v>
      </c>
      <c r="N8876" t="s">
        <v>449</v>
      </c>
      <c r="O8876" t="s">
        <v>22</v>
      </c>
      <c r="P8876" t="s">
        <v>23</v>
      </c>
      <c r="Q8876" t="s">
        <v>30</v>
      </c>
    </row>
    <row r="8877" spans="1:17" x14ac:dyDescent="0.2">
      <c r="A8877" s="2">
        <v>38507</v>
      </c>
      <c r="B8877" t="s">
        <v>85</v>
      </c>
      <c r="C8877" t="s">
        <v>345</v>
      </c>
      <c r="D8877" t="s">
        <v>50</v>
      </c>
      <c r="E8877" t="s">
        <v>50</v>
      </c>
      <c r="F8877">
        <v>93</v>
      </c>
      <c r="G8877">
        <v>100</v>
      </c>
      <c r="H8877">
        <v>0</v>
      </c>
      <c r="I8877">
        <v>0</v>
      </c>
      <c r="J8877">
        <v>3</v>
      </c>
      <c r="K8877">
        <v>2</v>
      </c>
      <c r="L8877" t="s">
        <v>20</v>
      </c>
      <c r="M8877" t="s">
        <v>86</v>
      </c>
      <c r="N8877" t="s">
        <v>85</v>
      </c>
      <c r="O8877" t="s">
        <v>22</v>
      </c>
      <c r="P8877" t="s">
        <v>23</v>
      </c>
      <c r="Q8877" t="s">
        <v>24</v>
      </c>
    </row>
    <row r="8878" spans="1:17" x14ac:dyDescent="0.2">
      <c r="A8878" s="2">
        <v>38507</v>
      </c>
      <c r="B8878" t="s">
        <v>286</v>
      </c>
      <c r="C8878" t="s">
        <v>328</v>
      </c>
      <c r="D8878" t="s">
        <v>50</v>
      </c>
      <c r="E8878" t="s">
        <v>50</v>
      </c>
      <c r="F8878">
        <v>121</v>
      </c>
      <c r="G8878">
        <v>96</v>
      </c>
      <c r="H8878">
        <v>0</v>
      </c>
      <c r="I8878">
        <v>0</v>
      </c>
      <c r="J8878">
        <v>1</v>
      </c>
      <c r="K8878">
        <v>2</v>
      </c>
      <c r="L8878" t="s">
        <v>20</v>
      </c>
      <c r="M8878" t="s">
        <v>359</v>
      </c>
      <c r="N8878" t="s">
        <v>286</v>
      </c>
      <c r="O8878" t="s">
        <v>22</v>
      </c>
      <c r="P8878" t="s">
        <v>23</v>
      </c>
      <c r="Q8878" t="s">
        <v>41</v>
      </c>
    </row>
    <row r="8879" spans="1:17" x14ac:dyDescent="0.2">
      <c r="A8879" s="2">
        <v>38507</v>
      </c>
      <c r="B8879" t="s">
        <v>386</v>
      </c>
      <c r="C8879" t="s">
        <v>90</v>
      </c>
      <c r="D8879" t="s">
        <v>50</v>
      </c>
      <c r="E8879" t="s">
        <v>50</v>
      </c>
      <c r="F8879">
        <v>116</v>
      </c>
      <c r="G8879">
        <v>24</v>
      </c>
      <c r="H8879">
        <v>0</v>
      </c>
      <c r="I8879">
        <v>0</v>
      </c>
      <c r="J8879">
        <v>0</v>
      </c>
      <c r="K8879">
        <v>3</v>
      </c>
      <c r="L8879" t="s">
        <v>20</v>
      </c>
      <c r="M8879" t="s">
        <v>595</v>
      </c>
      <c r="N8879" t="s">
        <v>386</v>
      </c>
      <c r="O8879" t="s">
        <v>22</v>
      </c>
      <c r="P8879" t="s">
        <v>23</v>
      </c>
      <c r="Q8879" t="s">
        <v>41</v>
      </c>
    </row>
    <row r="8880" spans="1:17" x14ac:dyDescent="0.2">
      <c r="A8880" s="2">
        <v>38507</v>
      </c>
      <c r="B8880" t="s">
        <v>317</v>
      </c>
      <c r="C8880" t="s">
        <v>249</v>
      </c>
      <c r="D8880" t="s">
        <v>50</v>
      </c>
      <c r="E8880" t="s">
        <v>50</v>
      </c>
      <c r="F8880">
        <v>63</v>
      </c>
      <c r="G8880">
        <v>46</v>
      </c>
      <c r="H8880">
        <v>0</v>
      </c>
      <c r="I8880">
        <v>0</v>
      </c>
      <c r="J8880">
        <v>1</v>
      </c>
      <c r="K8880">
        <v>1</v>
      </c>
      <c r="L8880" t="s">
        <v>20</v>
      </c>
      <c r="M8880" t="s">
        <v>394</v>
      </c>
      <c r="N8880" t="s">
        <v>317</v>
      </c>
      <c r="O8880" t="s">
        <v>22</v>
      </c>
      <c r="P8880" t="s">
        <v>23</v>
      </c>
      <c r="Q8880" t="s">
        <v>30</v>
      </c>
    </row>
    <row r="8881" spans="1:17" x14ac:dyDescent="0.2">
      <c r="A8881" s="2">
        <v>38507</v>
      </c>
      <c r="B8881" t="s">
        <v>471</v>
      </c>
      <c r="C8881" t="s">
        <v>120</v>
      </c>
      <c r="D8881" t="s">
        <v>36</v>
      </c>
      <c r="E8881" t="s">
        <v>36</v>
      </c>
      <c r="F8881">
        <v>123</v>
      </c>
      <c r="G8881">
        <v>26</v>
      </c>
      <c r="H8881">
        <v>0</v>
      </c>
      <c r="I8881">
        <v>0</v>
      </c>
      <c r="J8881">
        <v>1</v>
      </c>
      <c r="K8881">
        <v>4</v>
      </c>
      <c r="L8881" t="s">
        <v>20</v>
      </c>
      <c r="M8881" t="s">
        <v>639</v>
      </c>
      <c r="N8881" t="s">
        <v>471</v>
      </c>
      <c r="O8881" t="s">
        <v>22</v>
      </c>
      <c r="P8881" t="s">
        <v>23</v>
      </c>
      <c r="Q8881" t="s">
        <v>41</v>
      </c>
    </row>
    <row r="8882" spans="1:17" x14ac:dyDescent="0.2">
      <c r="A8882" s="2">
        <v>38507</v>
      </c>
      <c r="B8882" t="s">
        <v>351</v>
      </c>
      <c r="C8882" t="s">
        <v>128</v>
      </c>
      <c r="D8882" t="s">
        <v>36</v>
      </c>
      <c r="E8882" t="s">
        <v>36</v>
      </c>
      <c r="F8882">
        <v>105</v>
      </c>
      <c r="G8882">
        <v>40</v>
      </c>
      <c r="H8882">
        <v>0</v>
      </c>
      <c r="I8882">
        <v>0</v>
      </c>
      <c r="J8882">
        <v>1</v>
      </c>
      <c r="K8882">
        <v>3</v>
      </c>
      <c r="L8882" t="s">
        <v>20</v>
      </c>
      <c r="M8882" t="s">
        <v>353</v>
      </c>
      <c r="N8882" t="s">
        <v>351</v>
      </c>
      <c r="O8882" t="s">
        <v>22</v>
      </c>
      <c r="P8882" t="s">
        <v>23</v>
      </c>
      <c r="Q8882" t="s">
        <v>41</v>
      </c>
    </row>
    <row r="8883" spans="1:17" x14ac:dyDescent="0.2">
      <c r="A8883" s="2">
        <v>38507</v>
      </c>
      <c r="B8883" t="s">
        <v>87</v>
      </c>
      <c r="C8883" t="s">
        <v>274</v>
      </c>
      <c r="D8883" t="s">
        <v>50</v>
      </c>
      <c r="E8883" t="s">
        <v>50</v>
      </c>
      <c r="F8883">
        <v>43</v>
      </c>
      <c r="G8883">
        <v>21</v>
      </c>
      <c r="H8883">
        <v>0</v>
      </c>
      <c r="I8883">
        <v>0</v>
      </c>
      <c r="J8883">
        <v>1</v>
      </c>
      <c r="K8883">
        <v>3</v>
      </c>
      <c r="L8883" t="s">
        <v>20</v>
      </c>
      <c r="M8883" t="s">
        <v>88</v>
      </c>
      <c r="N8883" t="s">
        <v>87</v>
      </c>
      <c r="O8883" t="s">
        <v>22</v>
      </c>
      <c r="P8883" t="s">
        <v>23</v>
      </c>
      <c r="Q8883" t="s">
        <v>41</v>
      </c>
    </row>
    <row r="8884" spans="1:17" x14ac:dyDescent="0.2">
      <c r="A8884" s="2">
        <v>38507</v>
      </c>
      <c r="B8884" t="s">
        <v>548</v>
      </c>
      <c r="C8884" t="s">
        <v>149</v>
      </c>
      <c r="D8884" t="s">
        <v>36</v>
      </c>
      <c r="E8884" t="s">
        <v>36</v>
      </c>
      <c r="F8884">
        <v>119</v>
      </c>
      <c r="G8884">
        <v>38</v>
      </c>
      <c r="H8884">
        <v>0</v>
      </c>
      <c r="I8884">
        <v>0</v>
      </c>
      <c r="J8884">
        <v>1</v>
      </c>
      <c r="K8884">
        <v>2</v>
      </c>
      <c r="L8884" t="s">
        <v>20</v>
      </c>
      <c r="M8884" t="s">
        <v>805</v>
      </c>
      <c r="N8884" t="s">
        <v>548</v>
      </c>
      <c r="O8884" t="s">
        <v>22</v>
      </c>
      <c r="P8884" t="s">
        <v>23</v>
      </c>
      <c r="Q8884" t="s">
        <v>41</v>
      </c>
    </row>
    <row r="8885" spans="1:17" x14ac:dyDescent="0.2">
      <c r="A8885" s="2">
        <v>38507</v>
      </c>
      <c r="B8885" t="s">
        <v>107</v>
      </c>
      <c r="C8885" t="s">
        <v>17</v>
      </c>
      <c r="D8885" t="s">
        <v>19</v>
      </c>
      <c r="E8885" t="s">
        <v>19</v>
      </c>
      <c r="F8885">
        <v>76</v>
      </c>
      <c r="G8885">
        <v>94</v>
      </c>
      <c r="H8885">
        <v>0</v>
      </c>
      <c r="I8885">
        <v>0</v>
      </c>
      <c r="J8885">
        <v>3</v>
      </c>
      <c r="K8885">
        <v>1</v>
      </c>
      <c r="L8885" t="s">
        <v>20</v>
      </c>
      <c r="M8885" t="s">
        <v>310</v>
      </c>
      <c r="N8885" t="s">
        <v>107</v>
      </c>
      <c r="O8885" t="s">
        <v>22</v>
      </c>
      <c r="P8885" t="s">
        <v>23</v>
      </c>
      <c r="Q8885" t="s">
        <v>24</v>
      </c>
    </row>
    <row r="8886" spans="1:17" x14ac:dyDescent="0.2">
      <c r="A8886" s="2">
        <v>38507</v>
      </c>
      <c r="B8886" t="s">
        <v>43</v>
      </c>
      <c r="C8886" t="s">
        <v>42</v>
      </c>
      <c r="D8886" t="s">
        <v>19</v>
      </c>
      <c r="E8886" t="s">
        <v>19</v>
      </c>
      <c r="F8886">
        <v>28</v>
      </c>
      <c r="G8886">
        <v>66</v>
      </c>
      <c r="H8886">
        <v>0</v>
      </c>
      <c r="I8886">
        <v>0</v>
      </c>
      <c r="J8886">
        <v>5</v>
      </c>
      <c r="K8886">
        <v>0</v>
      </c>
      <c r="L8886" t="s">
        <v>20</v>
      </c>
      <c r="M8886" t="s">
        <v>60</v>
      </c>
      <c r="N8886" t="s">
        <v>43</v>
      </c>
      <c r="O8886" t="s">
        <v>22</v>
      </c>
      <c r="P8886" t="s">
        <v>23</v>
      </c>
      <c r="Q8886" t="s">
        <v>24</v>
      </c>
    </row>
    <row r="8887" spans="1:17" x14ac:dyDescent="0.2">
      <c r="A8887" s="2">
        <v>38507</v>
      </c>
      <c r="B8887" t="s">
        <v>293</v>
      </c>
      <c r="C8887" t="s">
        <v>737</v>
      </c>
      <c r="D8887" t="s">
        <v>50</v>
      </c>
      <c r="E8887" t="s">
        <v>50</v>
      </c>
      <c r="F8887">
        <v>2</v>
      </c>
      <c r="G8887">
        <v>138</v>
      </c>
      <c r="H8887">
        <v>0</v>
      </c>
      <c r="I8887">
        <v>0</v>
      </c>
      <c r="J8887">
        <v>8</v>
      </c>
      <c r="K8887">
        <v>1</v>
      </c>
      <c r="L8887" t="s">
        <v>20</v>
      </c>
      <c r="M8887" t="s">
        <v>1178</v>
      </c>
      <c r="N8887" t="s">
        <v>293</v>
      </c>
      <c r="O8887" t="s">
        <v>22</v>
      </c>
      <c r="P8887" t="s">
        <v>23</v>
      </c>
      <c r="Q8887" t="s">
        <v>24</v>
      </c>
    </row>
    <row r="8888" spans="1:17" x14ac:dyDescent="0.2">
      <c r="A8888" s="2">
        <v>38507</v>
      </c>
      <c r="B8888" t="s">
        <v>31</v>
      </c>
      <c r="C8888" t="s">
        <v>39</v>
      </c>
      <c r="D8888" t="s">
        <v>19</v>
      </c>
      <c r="E8888" t="s">
        <v>19</v>
      </c>
      <c r="F8888">
        <v>34</v>
      </c>
      <c r="G8888">
        <v>3</v>
      </c>
      <c r="H8888">
        <v>0</v>
      </c>
      <c r="I8888">
        <v>0</v>
      </c>
      <c r="J8888">
        <v>2</v>
      </c>
      <c r="K8888">
        <v>0</v>
      </c>
      <c r="L8888" t="s">
        <v>20</v>
      </c>
      <c r="M8888" t="s">
        <v>33</v>
      </c>
      <c r="N8888" t="s">
        <v>31</v>
      </c>
      <c r="O8888" t="s">
        <v>22</v>
      </c>
      <c r="P8888" t="s">
        <v>23</v>
      </c>
      <c r="Q8888" t="s">
        <v>24</v>
      </c>
    </row>
    <row r="8889" spans="1:17" x14ac:dyDescent="0.2">
      <c r="A8889" s="2">
        <v>38507</v>
      </c>
      <c r="B8889" t="s">
        <v>81</v>
      </c>
      <c r="C8889" t="s">
        <v>174</v>
      </c>
      <c r="D8889" t="s">
        <v>50</v>
      </c>
      <c r="E8889" t="s">
        <v>50</v>
      </c>
      <c r="F8889">
        <v>81</v>
      </c>
      <c r="G8889">
        <v>141</v>
      </c>
      <c r="H8889">
        <v>0</v>
      </c>
      <c r="I8889">
        <v>0</v>
      </c>
      <c r="J8889">
        <v>2</v>
      </c>
      <c r="K8889">
        <v>0</v>
      </c>
      <c r="L8889" t="s">
        <v>20</v>
      </c>
      <c r="M8889" t="s">
        <v>83</v>
      </c>
      <c r="N8889" t="s">
        <v>81</v>
      </c>
      <c r="O8889" t="s">
        <v>22</v>
      </c>
      <c r="P8889" t="s">
        <v>23</v>
      </c>
      <c r="Q8889" t="s">
        <v>24</v>
      </c>
    </row>
    <row r="8890" spans="1:17" x14ac:dyDescent="0.2">
      <c r="A8890" s="2">
        <v>38507</v>
      </c>
      <c r="B8890" t="s">
        <v>48</v>
      </c>
      <c r="C8890" t="s">
        <v>53</v>
      </c>
      <c r="D8890" t="s">
        <v>50</v>
      </c>
      <c r="E8890" t="s">
        <v>50</v>
      </c>
      <c r="F8890">
        <v>133</v>
      </c>
      <c r="G8890">
        <v>45</v>
      </c>
      <c r="H8890">
        <v>0</v>
      </c>
      <c r="I8890">
        <v>0</v>
      </c>
      <c r="J8890">
        <v>1</v>
      </c>
      <c r="K8890">
        <v>3</v>
      </c>
      <c r="L8890" t="s">
        <v>20</v>
      </c>
      <c r="M8890" t="s">
        <v>51</v>
      </c>
      <c r="N8890" t="s">
        <v>48</v>
      </c>
      <c r="O8890" t="s">
        <v>22</v>
      </c>
      <c r="P8890" t="s">
        <v>23</v>
      </c>
      <c r="Q8890" t="s">
        <v>41</v>
      </c>
    </row>
    <row r="8891" spans="1:17" x14ac:dyDescent="0.2">
      <c r="A8891" s="2">
        <v>38507</v>
      </c>
      <c r="B8891" t="s">
        <v>555</v>
      </c>
      <c r="C8891" t="s">
        <v>26</v>
      </c>
      <c r="D8891" t="s">
        <v>27</v>
      </c>
      <c r="E8891" t="s">
        <v>27</v>
      </c>
      <c r="F8891">
        <v>60</v>
      </c>
      <c r="G8891">
        <v>7</v>
      </c>
      <c r="H8891">
        <v>0</v>
      </c>
      <c r="I8891">
        <v>0</v>
      </c>
      <c r="J8891">
        <v>0</v>
      </c>
      <c r="K8891">
        <v>2</v>
      </c>
      <c r="L8891" t="s">
        <v>20</v>
      </c>
      <c r="M8891" t="s">
        <v>555</v>
      </c>
      <c r="N8891" t="s">
        <v>555</v>
      </c>
      <c r="O8891" t="s">
        <v>22</v>
      </c>
      <c r="P8891" t="s">
        <v>23</v>
      </c>
      <c r="Q8891" t="s">
        <v>41</v>
      </c>
    </row>
    <row r="8892" spans="1:17" x14ac:dyDescent="0.2">
      <c r="A8892" s="2">
        <v>38507</v>
      </c>
      <c r="B8892" t="s">
        <v>76</v>
      </c>
      <c r="C8892" t="s">
        <v>94</v>
      </c>
      <c r="D8892" t="s">
        <v>50</v>
      </c>
      <c r="E8892" t="s">
        <v>50</v>
      </c>
      <c r="F8892">
        <v>97</v>
      </c>
      <c r="G8892">
        <v>69</v>
      </c>
      <c r="H8892">
        <v>0</v>
      </c>
      <c r="I8892">
        <v>0</v>
      </c>
      <c r="J8892">
        <v>2</v>
      </c>
      <c r="K8892">
        <v>3</v>
      </c>
      <c r="L8892" t="s">
        <v>20</v>
      </c>
      <c r="M8892" t="s">
        <v>78</v>
      </c>
      <c r="N8892" t="s">
        <v>76</v>
      </c>
      <c r="O8892" t="s">
        <v>22</v>
      </c>
      <c r="P8892" t="s">
        <v>23</v>
      </c>
      <c r="Q8892" t="s">
        <v>41</v>
      </c>
    </row>
    <row r="8893" spans="1:17" x14ac:dyDescent="0.2">
      <c r="A8893" s="2">
        <v>38507</v>
      </c>
      <c r="B8893" t="s">
        <v>98</v>
      </c>
      <c r="C8893" t="s">
        <v>123</v>
      </c>
      <c r="D8893" t="s">
        <v>50</v>
      </c>
      <c r="E8893" t="s">
        <v>50</v>
      </c>
      <c r="F8893">
        <v>15</v>
      </c>
      <c r="G8893">
        <v>50</v>
      </c>
      <c r="H8893">
        <v>0</v>
      </c>
      <c r="I8893">
        <v>0</v>
      </c>
      <c r="J8893">
        <v>2</v>
      </c>
      <c r="K8893">
        <v>2</v>
      </c>
      <c r="L8893" t="s">
        <v>20</v>
      </c>
      <c r="M8893" t="s">
        <v>99</v>
      </c>
      <c r="N8893" t="s">
        <v>98</v>
      </c>
      <c r="O8893" t="s">
        <v>22</v>
      </c>
      <c r="P8893" t="s">
        <v>23</v>
      </c>
      <c r="Q8893" t="s">
        <v>30</v>
      </c>
    </row>
    <row r="8894" spans="1:17" x14ac:dyDescent="0.2">
      <c r="A8894" s="2">
        <v>38507</v>
      </c>
      <c r="B8894" t="s">
        <v>185</v>
      </c>
      <c r="C8894" t="s">
        <v>304</v>
      </c>
      <c r="D8894" t="s">
        <v>27</v>
      </c>
      <c r="E8894" t="s">
        <v>27</v>
      </c>
      <c r="F8894">
        <v>41</v>
      </c>
      <c r="G8894">
        <v>50</v>
      </c>
      <c r="H8894">
        <v>0</v>
      </c>
      <c r="I8894">
        <v>0</v>
      </c>
      <c r="J8894">
        <v>0</v>
      </c>
      <c r="K8894">
        <v>0</v>
      </c>
      <c r="L8894" t="s">
        <v>28</v>
      </c>
      <c r="M8894" t="s">
        <v>1175</v>
      </c>
      <c r="N8894" t="s">
        <v>77</v>
      </c>
      <c r="O8894" t="s">
        <v>122</v>
      </c>
      <c r="P8894" t="s">
        <v>23</v>
      </c>
      <c r="Q8894" t="s">
        <v>30</v>
      </c>
    </row>
    <row r="8895" spans="1:17" x14ac:dyDescent="0.2">
      <c r="A8895" s="2">
        <v>38507</v>
      </c>
      <c r="B8895" t="s">
        <v>110</v>
      </c>
      <c r="C8895" t="s">
        <v>250</v>
      </c>
      <c r="D8895" t="s">
        <v>36</v>
      </c>
      <c r="E8895" t="s">
        <v>36</v>
      </c>
      <c r="F8895">
        <v>35</v>
      </c>
      <c r="G8895">
        <v>108</v>
      </c>
      <c r="H8895">
        <v>0</v>
      </c>
      <c r="I8895">
        <v>0</v>
      </c>
      <c r="J8895">
        <v>4</v>
      </c>
      <c r="K8895">
        <v>1</v>
      </c>
      <c r="L8895" t="s">
        <v>20</v>
      </c>
      <c r="M8895" t="s">
        <v>142</v>
      </c>
      <c r="N8895" t="s">
        <v>110</v>
      </c>
      <c r="O8895" t="s">
        <v>22</v>
      </c>
      <c r="P8895" t="s">
        <v>23</v>
      </c>
      <c r="Q8895" t="s">
        <v>24</v>
      </c>
    </row>
    <row r="8896" spans="1:17" x14ac:dyDescent="0.2">
      <c r="A8896" s="2">
        <v>38507</v>
      </c>
      <c r="B8896" t="s">
        <v>126</v>
      </c>
      <c r="C8896" t="s">
        <v>92</v>
      </c>
      <c r="D8896" t="s">
        <v>50</v>
      </c>
      <c r="E8896" t="s">
        <v>50</v>
      </c>
      <c r="F8896">
        <v>5</v>
      </c>
      <c r="G8896">
        <v>32</v>
      </c>
      <c r="H8896">
        <v>0</v>
      </c>
      <c r="I8896">
        <v>0</v>
      </c>
      <c r="J8896">
        <v>2</v>
      </c>
      <c r="K8896">
        <v>0</v>
      </c>
      <c r="L8896" t="s">
        <v>20</v>
      </c>
      <c r="M8896" t="s">
        <v>157</v>
      </c>
      <c r="N8896" t="s">
        <v>126</v>
      </c>
      <c r="O8896" t="s">
        <v>22</v>
      </c>
      <c r="P8896" t="s">
        <v>23</v>
      </c>
      <c r="Q8896" t="s">
        <v>24</v>
      </c>
    </row>
    <row r="8897" spans="1:17" x14ac:dyDescent="0.2">
      <c r="A8897" s="2">
        <v>38507</v>
      </c>
      <c r="B8897" t="s">
        <v>100</v>
      </c>
      <c r="C8897" t="s">
        <v>129</v>
      </c>
      <c r="D8897" t="s">
        <v>50</v>
      </c>
      <c r="E8897" t="s">
        <v>50</v>
      </c>
      <c r="F8897">
        <v>114</v>
      </c>
      <c r="G8897">
        <v>19</v>
      </c>
      <c r="H8897">
        <v>0</v>
      </c>
      <c r="I8897">
        <v>0</v>
      </c>
      <c r="J8897">
        <v>1</v>
      </c>
      <c r="K8897">
        <v>4</v>
      </c>
      <c r="L8897" t="s">
        <v>28</v>
      </c>
      <c r="M8897" t="s">
        <v>102</v>
      </c>
      <c r="N8897" t="s">
        <v>100</v>
      </c>
      <c r="O8897" t="s">
        <v>22</v>
      </c>
      <c r="P8897" t="s">
        <v>23</v>
      </c>
      <c r="Q8897" t="s">
        <v>41</v>
      </c>
    </row>
    <row r="8898" spans="1:17" x14ac:dyDescent="0.2">
      <c r="A8898" s="2">
        <v>38507</v>
      </c>
      <c r="B8898" t="s">
        <v>49</v>
      </c>
      <c r="C8898" t="s">
        <v>119</v>
      </c>
      <c r="D8898" t="s">
        <v>50</v>
      </c>
      <c r="E8898" t="s">
        <v>50</v>
      </c>
      <c r="F8898">
        <v>36</v>
      </c>
      <c r="G8898">
        <v>10</v>
      </c>
      <c r="H8898">
        <v>0</v>
      </c>
      <c r="I8898">
        <v>0</v>
      </c>
      <c r="J8898">
        <v>0</v>
      </c>
      <c r="K8898">
        <v>0</v>
      </c>
      <c r="L8898" t="s">
        <v>20</v>
      </c>
      <c r="M8898" t="s">
        <v>103</v>
      </c>
      <c r="N8898" t="s">
        <v>49</v>
      </c>
      <c r="O8898" t="s">
        <v>22</v>
      </c>
      <c r="P8898" t="s">
        <v>23</v>
      </c>
      <c r="Q8898" t="s">
        <v>30</v>
      </c>
    </row>
    <row r="8899" spans="1:17" x14ac:dyDescent="0.2">
      <c r="A8899" s="2">
        <v>38507</v>
      </c>
      <c r="B8899" t="s">
        <v>82</v>
      </c>
      <c r="C8899" t="s">
        <v>244</v>
      </c>
      <c r="D8899" t="s">
        <v>50</v>
      </c>
      <c r="E8899" t="s">
        <v>50</v>
      </c>
      <c r="F8899">
        <v>9</v>
      </c>
      <c r="G8899">
        <v>48</v>
      </c>
      <c r="H8899">
        <v>0</v>
      </c>
      <c r="I8899">
        <v>0</v>
      </c>
      <c r="J8899">
        <v>2</v>
      </c>
      <c r="K8899">
        <v>0</v>
      </c>
      <c r="L8899" t="s">
        <v>20</v>
      </c>
      <c r="M8899" t="s">
        <v>187</v>
      </c>
      <c r="N8899" t="s">
        <v>82</v>
      </c>
      <c r="O8899" t="s">
        <v>22</v>
      </c>
      <c r="P8899" t="s">
        <v>23</v>
      </c>
      <c r="Q8899" t="s">
        <v>24</v>
      </c>
    </row>
    <row r="8900" spans="1:17" x14ac:dyDescent="0.2">
      <c r="A8900" s="2">
        <v>38507</v>
      </c>
      <c r="B8900" t="s">
        <v>95</v>
      </c>
      <c r="C8900" t="s">
        <v>101</v>
      </c>
      <c r="D8900" t="s">
        <v>50</v>
      </c>
      <c r="E8900" t="s">
        <v>50</v>
      </c>
      <c r="F8900">
        <v>30</v>
      </c>
      <c r="G8900">
        <v>65</v>
      </c>
      <c r="H8900">
        <v>0</v>
      </c>
      <c r="I8900">
        <v>0</v>
      </c>
      <c r="J8900">
        <v>2</v>
      </c>
      <c r="K8900">
        <v>0</v>
      </c>
      <c r="L8900" t="s">
        <v>20</v>
      </c>
      <c r="M8900" t="s">
        <v>1179</v>
      </c>
      <c r="N8900" t="s">
        <v>95</v>
      </c>
      <c r="O8900" t="s">
        <v>22</v>
      </c>
      <c r="P8900" t="s">
        <v>23</v>
      </c>
      <c r="Q8900" t="s">
        <v>24</v>
      </c>
    </row>
    <row r="8901" spans="1:17" x14ac:dyDescent="0.2">
      <c r="A8901" s="2">
        <v>38507</v>
      </c>
      <c r="B8901" t="s">
        <v>125</v>
      </c>
      <c r="C8901" t="s">
        <v>646</v>
      </c>
      <c r="D8901" t="s">
        <v>50</v>
      </c>
      <c r="E8901" t="s">
        <v>50</v>
      </c>
      <c r="F8901">
        <v>162</v>
      </c>
      <c r="G8901">
        <v>81</v>
      </c>
      <c r="H8901">
        <v>0</v>
      </c>
      <c r="I8901">
        <v>0</v>
      </c>
      <c r="J8901">
        <v>1</v>
      </c>
      <c r="K8901">
        <v>3</v>
      </c>
      <c r="L8901" t="s">
        <v>20</v>
      </c>
      <c r="M8901" t="s">
        <v>468</v>
      </c>
      <c r="N8901" t="s">
        <v>125</v>
      </c>
      <c r="O8901" t="s">
        <v>22</v>
      </c>
      <c r="P8901" t="s">
        <v>23</v>
      </c>
      <c r="Q8901" t="s">
        <v>41</v>
      </c>
    </row>
    <row r="8902" spans="1:17" x14ac:dyDescent="0.2">
      <c r="A8902" s="2">
        <v>38507</v>
      </c>
      <c r="B8902" t="s">
        <v>104</v>
      </c>
      <c r="C8902" t="s">
        <v>384</v>
      </c>
      <c r="D8902" t="s">
        <v>50</v>
      </c>
      <c r="E8902" t="s">
        <v>50</v>
      </c>
      <c r="F8902">
        <v>85</v>
      </c>
      <c r="G8902">
        <v>115</v>
      </c>
      <c r="H8902">
        <v>0</v>
      </c>
      <c r="I8902">
        <v>0</v>
      </c>
      <c r="J8902">
        <v>2</v>
      </c>
      <c r="K8902">
        <v>0</v>
      </c>
      <c r="L8902" t="s">
        <v>20</v>
      </c>
      <c r="M8902" t="s">
        <v>273</v>
      </c>
      <c r="N8902" t="s">
        <v>104</v>
      </c>
      <c r="O8902" t="s">
        <v>22</v>
      </c>
      <c r="P8902" t="s">
        <v>23</v>
      </c>
      <c r="Q8902" t="s">
        <v>24</v>
      </c>
    </row>
    <row r="8903" spans="1:17" x14ac:dyDescent="0.2">
      <c r="A8903" s="2">
        <v>38507</v>
      </c>
      <c r="B8903" t="s">
        <v>443</v>
      </c>
      <c r="C8903" t="s">
        <v>391</v>
      </c>
      <c r="D8903" t="s">
        <v>115</v>
      </c>
      <c r="E8903" t="s">
        <v>115</v>
      </c>
      <c r="F8903">
        <v>104</v>
      </c>
      <c r="G8903">
        <v>113</v>
      </c>
      <c r="H8903">
        <v>0</v>
      </c>
      <c r="I8903">
        <v>0</v>
      </c>
      <c r="J8903">
        <v>2</v>
      </c>
      <c r="K8903">
        <v>0</v>
      </c>
      <c r="L8903" t="s">
        <v>28</v>
      </c>
      <c r="M8903" t="s">
        <v>443</v>
      </c>
      <c r="N8903" t="s">
        <v>443</v>
      </c>
      <c r="O8903" t="s">
        <v>22</v>
      </c>
      <c r="P8903" t="s">
        <v>23</v>
      </c>
      <c r="Q8903" t="s">
        <v>24</v>
      </c>
    </row>
    <row r="8904" spans="1:17" x14ac:dyDescent="0.2">
      <c r="A8904" s="2">
        <v>38507</v>
      </c>
      <c r="B8904" t="s">
        <v>106</v>
      </c>
      <c r="C8904" t="s">
        <v>73</v>
      </c>
      <c r="D8904" t="s">
        <v>50</v>
      </c>
      <c r="E8904" t="s">
        <v>50</v>
      </c>
      <c r="F8904">
        <v>8</v>
      </c>
      <c r="G8904">
        <v>98</v>
      </c>
      <c r="H8904">
        <v>0</v>
      </c>
      <c r="I8904">
        <v>0</v>
      </c>
      <c r="J8904">
        <v>1</v>
      </c>
      <c r="K8904">
        <v>0</v>
      </c>
      <c r="L8904" t="s">
        <v>20</v>
      </c>
      <c r="M8904" t="s">
        <v>275</v>
      </c>
      <c r="N8904" t="s">
        <v>106</v>
      </c>
      <c r="O8904" t="s">
        <v>22</v>
      </c>
      <c r="P8904" t="s">
        <v>23</v>
      </c>
      <c r="Q8904" t="s">
        <v>24</v>
      </c>
    </row>
    <row r="8905" spans="1:17" x14ac:dyDescent="0.2">
      <c r="A8905" s="2">
        <v>38507</v>
      </c>
      <c r="B8905" t="s">
        <v>52</v>
      </c>
      <c r="C8905" t="s">
        <v>184</v>
      </c>
      <c r="D8905" t="s">
        <v>50</v>
      </c>
      <c r="E8905" t="s">
        <v>50</v>
      </c>
      <c r="F8905">
        <v>13</v>
      </c>
      <c r="G8905">
        <v>136</v>
      </c>
      <c r="H8905">
        <v>0</v>
      </c>
      <c r="I8905">
        <v>0</v>
      </c>
      <c r="J8905">
        <v>6</v>
      </c>
      <c r="K8905">
        <v>0</v>
      </c>
      <c r="L8905" t="s">
        <v>20</v>
      </c>
      <c r="M8905" t="s">
        <v>522</v>
      </c>
      <c r="N8905" t="s">
        <v>52</v>
      </c>
      <c r="O8905" t="s">
        <v>22</v>
      </c>
      <c r="P8905" t="s">
        <v>23</v>
      </c>
      <c r="Q8905" t="s">
        <v>24</v>
      </c>
    </row>
    <row r="8906" spans="1:17" x14ac:dyDescent="0.2">
      <c r="A8906" s="2">
        <v>38507</v>
      </c>
      <c r="B8906" t="s">
        <v>282</v>
      </c>
      <c r="C8906" t="s">
        <v>531</v>
      </c>
      <c r="D8906" t="s">
        <v>19</v>
      </c>
      <c r="E8906" t="s">
        <v>27</v>
      </c>
      <c r="F8906">
        <v>62</v>
      </c>
      <c r="G8906">
        <v>95</v>
      </c>
      <c r="H8906">
        <v>0</v>
      </c>
      <c r="I8906">
        <v>0</v>
      </c>
      <c r="J8906">
        <v>2</v>
      </c>
      <c r="K8906">
        <v>0</v>
      </c>
      <c r="L8906" t="s">
        <v>20</v>
      </c>
      <c r="M8906" t="s">
        <v>285</v>
      </c>
      <c r="N8906" t="s">
        <v>282</v>
      </c>
      <c r="O8906" t="s">
        <v>22</v>
      </c>
      <c r="P8906" t="s">
        <v>23</v>
      </c>
      <c r="Q8906" t="s">
        <v>24</v>
      </c>
    </row>
    <row r="8907" spans="1:17" x14ac:dyDescent="0.2">
      <c r="A8907" s="2">
        <v>38507</v>
      </c>
      <c r="B8907" t="s">
        <v>180</v>
      </c>
      <c r="C8907" t="s">
        <v>153</v>
      </c>
      <c r="D8907" t="s">
        <v>50</v>
      </c>
      <c r="E8907" t="s">
        <v>50</v>
      </c>
      <c r="F8907">
        <v>14</v>
      </c>
      <c r="G8907">
        <v>12</v>
      </c>
      <c r="H8907">
        <v>0</v>
      </c>
      <c r="I8907">
        <v>0</v>
      </c>
      <c r="J8907">
        <v>0</v>
      </c>
      <c r="K8907">
        <v>0</v>
      </c>
      <c r="L8907" t="s">
        <v>20</v>
      </c>
      <c r="M8907" t="s">
        <v>181</v>
      </c>
      <c r="N8907" t="s">
        <v>180</v>
      </c>
      <c r="O8907" t="s">
        <v>22</v>
      </c>
      <c r="P8907" t="s">
        <v>23</v>
      </c>
      <c r="Q8907" t="s">
        <v>30</v>
      </c>
    </row>
    <row r="8908" spans="1:17" x14ac:dyDescent="0.2">
      <c r="A8908" s="2">
        <v>38507</v>
      </c>
      <c r="B8908" t="s">
        <v>168</v>
      </c>
      <c r="C8908" t="s">
        <v>560</v>
      </c>
      <c r="D8908" t="s">
        <v>50</v>
      </c>
      <c r="E8908" t="s">
        <v>50</v>
      </c>
      <c r="F8908">
        <v>39</v>
      </c>
      <c r="G8908">
        <v>149</v>
      </c>
      <c r="H8908">
        <v>0</v>
      </c>
      <c r="I8908">
        <v>0</v>
      </c>
      <c r="J8908">
        <v>2</v>
      </c>
      <c r="K8908">
        <v>0</v>
      </c>
      <c r="L8908" t="s">
        <v>20</v>
      </c>
      <c r="M8908" t="s">
        <v>318</v>
      </c>
      <c r="N8908" t="s">
        <v>168</v>
      </c>
      <c r="O8908" t="s">
        <v>22</v>
      </c>
      <c r="P8908" t="s">
        <v>23</v>
      </c>
      <c r="Q8908" t="s">
        <v>24</v>
      </c>
    </row>
    <row r="8909" spans="1:17" x14ac:dyDescent="0.2">
      <c r="A8909" s="2">
        <v>38507</v>
      </c>
      <c r="B8909" t="s">
        <v>77</v>
      </c>
      <c r="C8909" t="s">
        <v>131</v>
      </c>
      <c r="D8909" t="s">
        <v>27</v>
      </c>
      <c r="E8909" t="s">
        <v>27</v>
      </c>
      <c r="F8909">
        <v>10</v>
      </c>
      <c r="G8909">
        <v>21</v>
      </c>
      <c r="H8909">
        <v>0</v>
      </c>
      <c r="I8909">
        <v>0</v>
      </c>
      <c r="J8909">
        <v>3</v>
      </c>
      <c r="K8909">
        <v>0</v>
      </c>
      <c r="L8909" t="s">
        <v>20</v>
      </c>
      <c r="M8909" t="s">
        <v>1180</v>
      </c>
      <c r="N8909" t="s">
        <v>77</v>
      </c>
      <c r="O8909" t="s">
        <v>22</v>
      </c>
      <c r="P8909" t="s">
        <v>23</v>
      </c>
      <c r="Q8909" t="s">
        <v>24</v>
      </c>
    </row>
    <row r="8910" spans="1:17" x14ac:dyDescent="0.2">
      <c r="A8910" s="2">
        <v>38507</v>
      </c>
      <c r="B8910" t="s">
        <v>32</v>
      </c>
      <c r="C8910" t="s">
        <v>18</v>
      </c>
      <c r="D8910" t="s">
        <v>19</v>
      </c>
      <c r="E8910" t="s">
        <v>19</v>
      </c>
      <c r="F8910">
        <v>70</v>
      </c>
      <c r="G8910">
        <v>16</v>
      </c>
      <c r="H8910">
        <v>0</v>
      </c>
      <c r="I8910">
        <v>0</v>
      </c>
      <c r="J8910">
        <v>1</v>
      </c>
      <c r="K8910">
        <v>1</v>
      </c>
      <c r="L8910" t="s">
        <v>20</v>
      </c>
      <c r="M8910" t="s">
        <v>739</v>
      </c>
      <c r="N8910" t="s">
        <v>32</v>
      </c>
      <c r="O8910" t="s">
        <v>22</v>
      </c>
      <c r="P8910" t="s">
        <v>23</v>
      </c>
      <c r="Q8910" t="s">
        <v>30</v>
      </c>
    </row>
    <row r="8911" spans="1:17" x14ac:dyDescent="0.2">
      <c r="A8911" s="2">
        <v>38508</v>
      </c>
      <c r="B8911" t="s">
        <v>267</v>
      </c>
      <c r="C8911" t="s">
        <v>150</v>
      </c>
      <c r="D8911" t="s">
        <v>36</v>
      </c>
      <c r="E8911" t="s">
        <v>36</v>
      </c>
      <c r="F8911">
        <v>73</v>
      </c>
      <c r="G8911">
        <v>77</v>
      </c>
      <c r="H8911">
        <v>0</v>
      </c>
      <c r="I8911">
        <v>0</v>
      </c>
      <c r="J8911">
        <v>2</v>
      </c>
      <c r="K8911">
        <v>1</v>
      </c>
      <c r="L8911" t="s">
        <v>20</v>
      </c>
      <c r="M8911" t="s">
        <v>268</v>
      </c>
      <c r="N8911" t="s">
        <v>267</v>
      </c>
      <c r="O8911" t="s">
        <v>22</v>
      </c>
      <c r="P8911" t="s">
        <v>23</v>
      </c>
      <c r="Q8911" t="s">
        <v>24</v>
      </c>
    </row>
    <row r="8912" spans="1:17" x14ac:dyDescent="0.2">
      <c r="A8912" s="2">
        <v>38508</v>
      </c>
      <c r="B8912" t="s">
        <v>25</v>
      </c>
      <c r="C8912" t="s">
        <v>38</v>
      </c>
      <c r="D8912" t="s">
        <v>19</v>
      </c>
      <c r="E8912" t="s">
        <v>19</v>
      </c>
      <c r="F8912">
        <v>1</v>
      </c>
      <c r="G8912">
        <v>29</v>
      </c>
      <c r="H8912">
        <v>0</v>
      </c>
      <c r="I8912">
        <v>0</v>
      </c>
      <c r="J8912">
        <v>4</v>
      </c>
      <c r="K8912">
        <v>1</v>
      </c>
      <c r="L8912" t="s">
        <v>20</v>
      </c>
      <c r="M8912" t="s">
        <v>869</v>
      </c>
      <c r="N8912" t="s">
        <v>25</v>
      </c>
      <c r="O8912" t="s">
        <v>22</v>
      </c>
      <c r="P8912" t="s">
        <v>23</v>
      </c>
      <c r="Q8912" t="s">
        <v>24</v>
      </c>
    </row>
    <row r="8913" spans="1:17" x14ac:dyDescent="0.2">
      <c r="A8913" s="2">
        <v>38508</v>
      </c>
      <c r="B8913" t="s">
        <v>61</v>
      </c>
      <c r="C8913" t="s">
        <v>118</v>
      </c>
      <c r="D8913" t="s">
        <v>36</v>
      </c>
      <c r="E8913" t="s">
        <v>36</v>
      </c>
      <c r="F8913">
        <v>117</v>
      </c>
      <c r="G8913">
        <v>33</v>
      </c>
      <c r="H8913">
        <v>0</v>
      </c>
      <c r="I8913">
        <v>0</v>
      </c>
      <c r="J8913">
        <v>0</v>
      </c>
      <c r="K8913">
        <v>0</v>
      </c>
      <c r="L8913" t="s">
        <v>20</v>
      </c>
      <c r="M8913" t="s">
        <v>429</v>
      </c>
      <c r="N8913" t="s">
        <v>61</v>
      </c>
      <c r="O8913" t="s">
        <v>22</v>
      </c>
      <c r="P8913" t="s">
        <v>23</v>
      </c>
      <c r="Q8913" t="s">
        <v>30</v>
      </c>
    </row>
    <row r="8914" spans="1:17" x14ac:dyDescent="0.2">
      <c r="A8914" s="2">
        <v>38508</v>
      </c>
      <c r="B8914" t="s">
        <v>890</v>
      </c>
      <c r="C8914" t="s">
        <v>208</v>
      </c>
      <c r="D8914" t="s">
        <v>36</v>
      </c>
      <c r="E8914" t="s">
        <v>36</v>
      </c>
      <c r="F8914">
        <v>77</v>
      </c>
      <c r="G8914">
        <v>110</v>
      </c>
      <c r="H8914">
        <v>0</v>
      </c>
      <c r="I8914">
        <v>0</v>
      </c>
      <c r="J8914">
        <v>4</v>
      </c>
      <c r="K8914">
        <v>0</v>
      </c>
      <c r="L8914" t="s">
        <v>20</v>
      </c>
      <c r="M8914" t="s">
        <v>920</v>
      </c>
      <c r="N8914" t="s">
        <v>890</v>
      </c>
      <c r="O8914" t="s">
        <v>22</v>
      </c>
      <c r="P8914" t="s">
        <v>23</v>
      </c>
      <c r="Q8914" t="s">
        <v>24</v>
      </c>
    </row>
    <row r="8915" spans="1:17" x14ac:dyDescent="0.2">
      <c r="A8915" s="2">
        <v>38508</v>
      </c>
      <c r="B8915" t="s">
        <v>183</v>
      </c>
      <c r="C8915" t="s">
        <v>380</v>
      </c>
      <c r="D8915" t="s">
        <v>36</v>
      </c>
      <c r="E8915" t="s">
        <v>36</v>
      </c>
      <c r="F8915">
        <v>27</v>
      </c>
      <c r="G8915">
        <v>102</v>
      </c>
      <c r="H8915">
        <v>0</v>
      </c>
      <c r="I8915">
        <v>0</v>
      </c>
      <c r="J8915">
        <v>6</v>
      </c>
      <c r="K8915">
        <v>1</v>
      </c>
      <c r="L8915" t="s">
        <v>20</v>
      </c>
      <c r="M8915" t="s">
        <v>266</v>
      </c>
      <c r="N8915" t="s">
        <v>183</v>
      </c>
      <c r="O8915" t="s">
        <v>22</v>
      </c>
      <c r="P8915" t="s">
        <v>23</v>
      </c>
      <c r="Q8915" t="s">
        <v>24</v>
      </c>
    </row>
    <row r="8916" spans="1:17" x14ac:dyDescent="0.2">
      <c r="A8916" s="2">
        <v>38508</v>
      </c>
      <c r="B8916" t="s">
        <v>199</v>
      </c>
      <c r="C8916" t="s">
        <v>224</v>
      </c>
      <c r="D8916" t="s">
        <v>36</v>
      </c>
      <c r="E8916" t="s">
        <v>36</v>
      </c>
      <c r="F8916">
        <v>75</v>
      </c>
      <c r="G8916">
        <v>90</v>
      </c>
      <c r="H8916">
        <v>0</v>
      </c>
      <c r="I8916">
        <v>0</v>
      </c>
      <c r="J8916">
        <v>2</v>
      </c>
      <c r="K8916">
        <v>1</v>
      </c>
      <c r="L8916" t="s">
        <v>20</v>
      </c>
      <c r="M8916" t="s">
        <v>627</v>
      </c>
      <c r="N8916" t="s">
        <v>199</v>
      </c>
      <c r="O8916" t="s">
        <v>22</v>
      </c>
      <c r="P8916" t="s">
        <v>23</v>
      </c>
      <c r="Q8916" t="s">
        <v>24</v>
      </c>
    </row>
    <row r="8917" spans="1:17" x14ac:dyDescent="0.2">
      <c r="A8917" s="2">
        <v>38508</v>
      </c>
      <c r="B8917" t="s">
        <v>34</v>
      </c>
      <c r="C8917" t="s">
        <v>207</v>
      </c>
      <c r="D8917" t="s">
        <v>36</v>
      </c>
      <c r="E8917" t="s">
        <v>36</v>
      </c>
      <c r="F8917">
        <v>92</v>
      </c>
      <c r="G8917">
        <v>79</v>
      </c>
      <c r="H8917">
        <v>0</v>
      </c>
      <c r="I8917">
        <v>0</v>
      </c>
      <c r="J8917">
        <v>1</v>
      </c>
      <c r="K8917">
        <v>0</v>
      </c>
      <c r="L8917" t="s">
        <v>20</v>
      </c>
      <c r="M8917" t="s">
        <v>37</v>
      </c>
      <c r="N8917" t="s">
        <v>34</v>
      </c>
      <c r="O8917" t="s">
        <v>22</v>
      </c>
      <c r="P8917" t="s">
        <v>23</v>
      </c>
      <c r="Q8917" t="s">
        <v>24</v>
      </c>
    </row>
    <row r="8918" spans="1:17" x14ac:dyDescent="0.2">
      <c r="A8918" s="2">
        <v>38508</v>
      </c>
      <c r="B8918" t="s">
        <v>111</v>
      </c>
      <c r="C8918" t="s">
        <v>339</v>
      </c>
      <c r="D8918" t="s">
        <v>36</v>
      </c>
      <c r="E8918" t="s">
        <v>36</v>
      </c>
      <c r="F8918">
        <v>61</v>
      </c>
      <c r="G8918">
        <v>126</v>
      </c>
      <c r="H8918">
        <v>0</v>
      </c>
      <c r="I8918">
        <v>0</v>
      </c>
      <c r="J8918">
        <v>4</v>
      </c>
      <c r="K8918">
        <v>1</v>
      </c>
      <c r="L8918" t="s">
        <v>20</v>
      </c>
      <c r="M8918" t="s">
        <v>1012</v>
      </c>
      <c r="N8918" t="s">
        <v>111</v>
      </c>
      <c r="O8918" t="s">
        <v>22</v>
      </c>
      <c r="P8918" t="s">
        <v>23</v>
      </c>
      <c r="Q8918" t="s">
        <v>24</v>
      </c>
    </row>
    <row r="8919" spans="1:17" x14ac:dyDescent="0.2">
      <c r="A8919" s="2">
        <v>38508</v>
      </c>
      <c r="B8919" t="s">
        <v>617</v>
      </c>
      <c r="C8919" t="s">
        <v>135</v>
      </c>
      <c r="D8919" t="s">
        <v>36</v>
      </c>
      <c r="E8919" t="s">
        <v>36</v>
      </c>
      <c r="F8919">
        <v>100</v>
      </c>
      <c r="G8919">
        <v>25</v>
      </c>
      <c r="H8919">
        <v>0</v>
      </c>
      <c r="I8919">
        <v>0</v>
      </c>
      <c r="J8919">
        <v>1</v>
      </c>
      <c r="K8919">
        <v>1</v>
      </c>
      <c r="L8919" t="s">
        <v>20</v>
      </c>
      <c r="M8919" t="s">
        <v>618</v>
      </c>
      <c r="N8919" t="s">
        <v>617</v>
      </c>
      <c r="O8919" t="s">
        <v>22</v>
      </c>
      <c r="P8919" t="s">
        <v>23</v>
      </c>
      <c r="Q8919" t="s">
        <v>30</v>
      </c>
    </row>
    <row r="8920" spans="1:17" x14ac:dyDescent="0.2">
      <c r="A8920" s="2">
        <v>38508</v>
      </c>
      <c r="B8920" t="s">
        <v>365</v>
      </c>
      <c r="C8920" t="s">
        <v>138</v>
      </c>
      <c r="D8920" t="s">
        <v>36</v>
      </c>
      <c r="E8920" t="s">
        <v>36</v>
      </c>
      <c r="F8920">
        <v>79</v>
      </c>
      <c r="G8920">
        <v>68</v>
      </c>
      <c r="H8920">
        <v>0</v>
      </c>
      <c r="I8920">
        <v>0</v>
      </c>
      <c r="J8920">
        <v>4</v>
      </c>
      <c r="K8920">
        <v>1</v>
      </c>
      <c r="L8920" t="s">
        <v>20</v>
      </c>
      <c r="M8920" t="s">
        <v>400</v>
      </c>
      <c r="N8920" t="s">
        <v>365</v>
      </c>
      <c r="O8920" t="s">
        <v>22</v>
      </c>
      <c r="P8920" t="s">
        <v>23</v>
      </c>
      <c r="Q8920" t="s">
        <v>24</v>
      </c>
    </row>
    <row r="8921" spans="1:17" x14ac:dyDescent="0.2">
      <c r="A8921" s="2">
        <v>38508</v>
      </c>
      <c r="B8921" t="s">
        <v>45</v>
      </c>
      <c r="C8921" t="s">
        <v>141</v>
      </c>
      <c r="D8921" t="s">
        <v>36</v>
      </c>
      <c r="E8921" t="s">
        <v>36</v>
      </c>
      <c r="F8921">
        <v>57</v>
      </c>
      <c r="G8921">
        <v>106</v>
      </c>
      <c r="H8921">
        <v>0</v>
      </c>
      <c r="I8921">
        <v>0</v>
      </c>
      <c r="J8921">
        <v>1</v>
      </c>
      <c r="K8921">
        <v>0</v>
      </c>
      <c r="L8921" t="s">
        <v>20</v>
      </c>
      <c r="M8921" t="s">
        <v>47</v>
      </c>
      <c r="N8921" t="s">
        <v>45</v>
      </c>
      <c r="O8921" t="s">
        <v>22</v>
      </c>
      <c r="P8921" t="s">
        <v>23</v>
      </c>
      <c r="Q8921" t="s">
        <v>24</v>
      </c>
    </row>
    <row r="8922" spans="1:17" x14ac:dyDescent="0.2">
      <c r="A8922" s="2">
        <v>38510</v>
      </c>
      <c r="B8922" t="s">
        <v>42</v>
      </c>
      <c r="C8922" t="s">
        <v>18</v>
      </c>
      <c r="D8922" t="s">
        <v>19</v>
      </c>
      <c r="E8922" t="s">
        <v>19</v>
      </c>
      <c r="F8922">
        <v>66</v>
      </c>
      <c r="G8922">
        <v>16</v>
      </c>
      <c r="H8922">
        <v>0</v>
      </c>
      <c r="I8922">
        <v>0</v>
      </c>
      <c r="J8922">
        <v>0</v>
      </c>
      <c r="K8922">
        <v>0</v>
      </c>
      <c r="L8922" t="s">
        <v>20</v>
      </c>
      <c r="M8922" t="s">
        <v>44</v>
      </c>
      <c r="N8922" t="s">
        <v>42</v>
      </c>
      <c r="O8922" t="s">
        <v>22</v>
      </c>
      <c r="P8922" t="s">
        <v>23</v>
      </c>
      <c r="Q8922" t="s">
        <v>30</v>
      </c>
    </row>
    <row r="8923" spans="1:17" x14ac:dyDescent="0.2">
      <c r="A8923" s="2">
        <v>38511</v>
      </c>
      <c r="B8923" t="s">
        <v>39</v>
      </c>
      <c r="C8923" t="s">
        <v>25</v>
      </c>
      <c r="D8923" t="s">
        <v>19</v>
      </c>
      <c r="E8923" t="s">
        <v>19</v>
      </c>
      <c r="F8923">
        <v>3</v>
      </c>
      <c r="G8923">
        <v>1</v>
      </c>
      <c r="H8923">
        <v>0</v>
      </c>
      <c r="I8923">
        <v>0</v>
      </c>
      <c r="J8923">
        <v>3</v>
      </c>
      <c r="K8923">
        <v>1</v>
      </c>
      <c r="L8923" t="s">
        <v>20</v>
      </c>
      <c r="M8923" t="s">
        <v>65</v>
      </c>
      <c r="N8923" t="s">
        <v>39</v>
      </c>
      <c r="O8923" t="s">
        <v>22</v>
      </c>
      <c r="P8923" t="s">
        <v>23</v>
      </c>
      <c r="Q8923" t="s">
        <v>24</v>
      </c>
    </row>
    <row r="8924" spans="1:17" x14ac:dyDescent="0.2">
      <c r="A8924" s="2">
        <v>38511</v>
      </c>
      <c r="B8924" t="s">
        <v>317</v>
      </c>
      <c r="C8924" t="s">
        <v>104</v>
      </c>
      <c r="D8924" t="s">
        <v>50</v>
      </c>
      <c r="E8924" t="s">
        <v>50</v>
      </c>
      <c r="F8924">
        <v>63</v>
      </c>
      <c r="G8924">
        <v>85</v>
      </c>
      <c r="H8924">
        <v>0</v>
      </c>
      <c r="I8924">
        <v>0</v>
      </c>
      <c r="J8924">
        <v>0</v>
      </c>
      <c r="K8924">
        <v>0</v>
      </c>
      <c r="L8924" t="s">
        <v>20</v>
      </c>
      <c r="M8924" t="s">
        <v>394</v>
      </c>
      <c r="N8924" t="s">
        <v>317</v>
      </c>
      <c r="O8924" t="s">
        <v>22</v>
      </c>
      <c r="P8924" t="s">
        <v>23</v>
      </c>
      <c r="Q8924" t="s">
        <v>30</v>
      </c>
    </row>
    <row r="8925" spans="1:17" x14ac:dyDescent="0.2">
      <c r="A8925" s="2">
        <v>38511</v>
      </c>
      <c r="B8925" t="s">
        <v>107</v>
      </c>
      <c r="C8925" t="s">
        <v>32</v>
      </c>
      <c r="D8925" t="s">
        <v>19</v>
      </c>
      <c r="E8925" t="s">
        <v>19</v>
      </c>
      <c r="F8925">
        <v>76</v>
      </c>
      <c r="G8925">
        <v>70</v>
      </c>
      <c r="H8925">
        <v>0</v>
      </c>
      <c r="I8925">
        <v>0</v>
      </c>
      <c r="J8925">
        <v>2</v>
      </c>
      <c r="K8925">
        <v>1</v>
      </c>
      <c r="L8925" t="s">
        <v>20</v>
      </c>
      <c r="M8925" t="s">
        <v>310</v>
      </c>
      <c r="N8925" t="s">
        <v>107</v>
      </c>
      <c r="O8925" t="s">
        <v>22</v>
      </c>
      <c r="P8925" t="s">
        <v>23</v>
      </c>
      <c r="Q8925" t="s">
        <v>24</v>
      </c>
    </row>
    <row r="8926" spans="1:17" x14ac:dyDescent="0.2">
      <c r="A8926" s="2">
        <v>38511</v>
      </c>
      <c r="B8926" t="s">
        <v>43</v>
      </c>
      <c r="C8926" t="s">
        <v>31</v>
      </c>
      <c r="D8926" t="s">
        <v>19</v>
      </c>
      <c r="E8926" t="s">
        <v>19</v>
      </c>
      <c r="F8926">
        <v>28</v>
      </c>
      <c r="G8926">
        <v>34</v>
      </c>
      <c r="H8926">
        <v>0</v>
      </c>
      <c r="I8926">
        <v>0</v>
      </c>
      <c r="J8926">
        <v>3</v>
      </c>
      <c r="K8926">
        <v>0</v>
      </c>
      <c r="L8926" t="s">
        <v>20</v>
      </c>
      <c r="M8926" t="s">
        <v>60</v>
      </c>
      <c r="N8926" t="s">
        <v>43</v>
      </c>
      <c r="O8926" t="s">
        <v>22</v>
      </c>
      <c r="P8926" t="s">
        <v>23</v>
      </c>
      <c r="Q8926" t="s">
        <v>24</v>
      </c>
    </row>
    <row r="8927" spans="1:17" x14ac:dyDescent="0.2">
      <c r="A8927" s="2">
        <v>38511</v>
      </c>
      <c r="B8927" t="s">
        <v>131</v>
      </c>
      <c r="C8927" t="s">
        <v>555</v>
      </c>
      <c r="D8927" t="s">
        <v>27</v>
      </c>
      <c r="E8927" t="s">
        <v>27</v>
      </c>
      <c r="F8927">
        <v>21</v>
      </c>
      <c r="G8927">
        <v>60</v>
      </c>
      <c r="H8927">
        <v>0</v>
      </c>
      <c r="I8927">
        <v>0</v>
      </c>
      <c r="J8927">
        <v>3</v>
      </c>
      <c r="K8927">
        <v>2</v>
      </c>
      <c r="L8927" t="s">
        <v>20</v>
      </c>
      <c r="M8927" t="s">
        <v>637</v>
      </c>
      <c r="N8927" t="s">
        <v>131</v>
      </c>
      <c r="O8927" t="s">
        <v>22</v>
      </c>
      <c r="P8927" t="s">
        <v>23</v>
      </c>
      <c r="Q8927" t="s">
        <v>24</v>
      </c>
    </row>
    <row r="8928" spans="1:17" x14ac:dyDescent="0.2">
      <c r="A8928" s="2">
        <v>38511</v>
      </c>
      <c r="B8928" t="s">
        <v>293</v>
      </c>
      <c r="C8928" t="s">
        <v>328</v>
      </c>
      <c r="D8928" t="s">
        <v>50</v>
      </c>
      <c r="E8928" t="s">
        <v>50</v>
      </c>
      <c r="F8928">
        <v>2</v>
      </c>
      <c r="G8928">
        <v>96</v>
      </c>
      <c r="H8928">
        <v>0</v>
      </c>
      <c r="I8928">
        <v>0</v>
      </c>
      <c r="J8928">
        <v>6</v>
      </c>
      <c r="K8928">
        <v>1</v>
      </c>
      <c r="L8928" t="s">
        <v>20</v>
      </c>
      <c r="M8928" t="s">
        <v>653</v>
      </c>
      <c r="N8928" t="s">
        <v>293</v>
      </c>
      <c r="O8928" t="s">
        <v>22</v>
      </c>
      <c r="P8928" t="s">
        <v>23</v>
      </c>
      <c r="Q8928" t="s">
        <v>24</v>
      </c>
    </row>
    <row r="8929" spans="1:17" x14ac:dyDescent="0.2">
      <c r="A8929" s="2">
        <v>38511</v>
      </c>
      <c r="B8929" t="s">
        <v>72</v>
      </c>
      <c r="C8929" t="s">
        <v>85</v>
      </c>
      <c r="D8929" t="s">
        <v>50</v>
      </c>
      <c r="E8929" t="s">
        <v>50</v>
      </c>
      <c r="F8929">
        <v>19</v>
      </c>
      <c r="G8929">
        <v>93</v>
      </c>
      <c r="H8929">
        <v>0</v>
      </c>
      <c r="I8929">
        <v>0</v>
      </c>
      <c r="J8929">
        <v>3</v>
      </c>
      <c r="K8929">
        <v>1</v>
      </c>
      <c r="L8929" t="s">
        <v>20</v>
      </c>
      <c r="M8929" t="s">
        <v>74</v>
      </c>
      <c r="N8929" t="s">
        <v>72</v>
      </c>
      <c r="O8929" t="s">
        <v>22</v>
      </c>
      <c r="P8929" t="s">
        <v>23</v>
      </c>
      <c r="Q8929" t="s">
        <v>24</v>
      </c>
    </row>
    <row r="8930" spans="1:17" x14ac:dyDescent="0.2">
      <c r="A8930" s="2">
        <v>38511</v>
      </c>
      <c r="B8930" t="s">
        <v>81</v>
      </c>
      <c r="C8930" t="s">
        <v>82</v>
      </c>
      <c r="D8930" t="s">
        <v>50</v>
      </c>
      <c r="E8930" t="s">
        <v>50</v>
      </c>
      <c r="F8930">
        <v>81</v>
      </c>
      <c r="G8930">
        <v>9</v>
      </c>
      <c r="H8930">
        <v>0</v>
      </c>
      <c r="I8930">
        <v>0</v>
      </c>
      <c r="J8930">
        <v>0</v>
      </c>
      <c r="K8930">
        <v>1</v>
      </c>
      <c r="L8930" t="s">
        <v>20</v>
      </c>
      <c r="M8930" t="s">
        <v>83</v>
      </c>
      <c r="N8930" t="s">
        <v>81</v>
      </c>
      <c r="O8930" t="s">
        <v>22</v>
      </c>
      <c r="P8930" t="s">
        <v>23</v>
      </c>
      <c r="Q8930" t="s">
        <v>41</v>
      </c>
    </row>
    <row r="8931" spans="1:17" x14ac:dyDescent="0.2">
      <c r="A8931" s="2">
        <v>38511</v>
      </c>
      <c r="B8931" t="s">
        <v>48</v>
      </c>
      <c r="C8931" t="s">
        <v>98</v>
      </c>
      <c r="D8931" t="s">
        <v>50</v>
      </c>
      <c r="E8931" t="s">
        <v>50</v>
      </c>
      <c r="F8931">
        <v>133</v>
      </c>
      <c r="G8931">
        <v>15</v>
      </c>
      <c r="H8931">
        <v>0</v>
      </c>
      <c r="I8931">
        <v>0</v>
      </c>
      <c r="J8931">
        <v>0</v>
      </c>
      <c r="K8931">
        <v>2</v>
      </c>
      <c r="L8931" t="s">
        <v>20</v>
      </c>
      <c r="M8931" t="s">
        <v>866</v>
      </c>
      <c r="N8931" t="s">
        <v>48</v>
      </c>
      <c r="O8931" t="s">
        <v>22</v>
      </c>
      <c r="P8931" t="s">
        <v>23</v>
      </c>
      <c r="Q8931" t="s">
        <v>41</v>
      </c>
    </row>
    <row r="8932" spans="1:17" x14ac:dyDescent="0.2">
      <c r="A8932" s="2">
        <v>38511</v>
      </c>
      <c r="B8932" t="s">
        <v>70</v>
      </c>
      <c r="C8932" t="s">
        <v>126</v>
      </c>
      <c r="D8932" t="s">
        <v>50</v>
      </c>
      <c r="E8932" t="s">
        <v>50</v>
      </c>
      <c r="F8932">
        <v>37</v>
      </c>
      <c r="G8932">
        <v>5</v>
      </c>
      <c r="H8932">
        <v>0</v>
      </c>
      <c r="I8932">
        <v>0</v>
      </c>
      <c r="J8932">
        <v>0</v>
      </c>
      <c r="K8932">
        <v>4</v>
      </c>
      <c r="L8932" t="s">
        <v>20</v>
      </c>
      <c r="M8932" t="s">
        <v>383</v>
      </c>
      <c r="N8932" t="s">
        <v>70</v>
      </c>
      <c r="O8932" t="s">
        <v>22</v>
      </c>
      <c r="P8932" t="s">
        <v>23</v>
      </c>
      <c r="Q8932" t="s">
        <v>41</v>
      </c>
    </row>
    <row r="8933" spans="1:17" x14ac:dyDescent="0.2">
      <c r="A8933" s="2">
        <v>38511</v>
      </c>
      <c r="B8933" t="s">
        <v>129</v>
      </c>
      <c r="C8933" t="s">
        <v>95</v>
      </c>
      <c r="D8933" t="s">
        <v>50</v>
      </c>
      <c r="E8933" t="s">
        <v>50</v>
      </c>
      <c r="F8933">
        <v>19</v>
      </c>
      <c r="G8933">
        <v>30</v>
      </c>
      <c r="H8933">
        <v>0</v>
      </c>
      <c r="I8933">
        <v>0</v>
      </c>
      <c r="J8933">
        <v>2</v>
      </c>
      <c r="K8933">
        <v>2</v>
      </c>
      <c r="L8933" t="s">
        <v>28</v>
      </c>
      <c r="M8933" t="s">
        <v>1181</v>
      </c>
      <c r="N8933" t="s">
        <v>129</v>
      </c>
      <c r="O8933" t="s">
        <v>22</v>
      </c>
      <c r="P8933" t="s">
        <v>23</v>
      </c>
      <c r="Q8933" t="s">
        <v>30</v>
      </c>
    </row>
    <row r="8934" spans="1:17" x14ac:dyDescent="0.2">
      <c r="A8934" s="2">
        <v>38511</v>
      </c>
      <c r="B8934" t="s">
        <v>153</v>
      </c>
      <c r="C8934" t="s">
        <v>168</v>
      </c>
      <c r="D8934" t="s">
        <v>50</v>
      </c>
      <c r="E8934" t="s">
        <v>50</v>
      </c>
      <c r="F8934">
        <v>12</v>
      </c>
      <c r="G8934">
        <v>39</v>
      </c>
      <c r="H8934">
        <v>0</v>
      </c>
      <c r="I8934">
        <v>0</v>
      </c>
      <c r="J8934">
        <v>0</v>
      </c>
      <c r="K8934">
        <v>1</v>
      </c>
      <c r="L8934" t="s">
        <v>20</v>
      </c>
      <c r="M8934" t="s">
        <v>307</v>
      </c>
      <c r="N8934" t="s">
        <v>153</v>
      </c>
      <c r="O8934" t="s">
        <v>22</v>
      </c>
      <c r="P8934" t="s">
        <v>23</v>
      </c>
      <c r="Q8934" t="s">
        <v>41</v>
      </c>
    </row>
    <row r="8935" spans="1:17" x14ac:dyDescent="0.2">
      <c r="A8935" s="2">
        <v>38511</v>
      </c>
      <c r="B8935" t="s">
        <v>76</v>
      </c>
      <c r="C8935" t="s">
        <v>184</v>
      </c>
      <c r="D8935" t="s">
        <v>50</v>
      </c>
      <c r="E8935" t="s">
        <v>50</v>
      </c>
      <c r="F8935">
        <v>97</v>
      </c>
      <c r="G8935">
        <v>136</v>
      </c>
      <c r="H8935">
        <v>0</v>
      </c>
      <c r="I8935">
        <v>0</v>
      </c>
      <c r="J8935">
        <v>4</v>
      </c>
      <c r="K8935">
        <v>1</v>
      </c>
      <c r="L8935" t="s">
        <v>20</v>
      </c>
      <c r="M8935" t="s">
        <v>78</v>
      </c>
      <c r="N8935" t="s">
        <v>76</v>
      </c>
      <c r="O8935" t="s">
        <v>22</v>
      </c>
      <c r="P8935" t="s">
        <v>23</v>
      </c>
      <c r="Q8935" t="s">
        <v>24</v>
      </c>
    </row>
    <row r="8936" spans="1:17" x14ac:dyDescent="0.2">
      <c r="A8936" s="2">
        <v>38511</v>
      </c>
      <c r="B8936" t="s">
        <v>167</v>
      </c>
      <c r="C8936" t="s">
        <v>402</v>
      </c>
      <c r="D8936" t="s">
        <v>115</v>
      </c>
      <c r="E8936" t="s">
        <v>115</v>
      </c>
      <c r="F8936">
        <v>18</v>
      </c>
      <c r="G8936">
        <v>49</v>
      </c>
      <c r="H8936">
        <v>0</v>
      </c>
      <c r="I8936">
        <v>0</v>
      </c>
      <c r="J8936">
        <v>1</v>
      </c>
      <c r="K8936">
        <v>0</v>
      </c>
      <c r="L8936" t="s">
        <v>20</v>
      </c>
      <c r="M8936" t="s">
        <v>625</v>
      </c>
      <c r="N8936" t="s">
        <v>167</v>
      </c>
      <c r="O8936" t="s">
        <v>22</v>
      </c>
      <c r="P8936" t="s">
        <v>23</v>
      </c>
      <c r="Q8936" t="s">
        <v>24</v>
      </c>
    </row>
    <row r="8937" spans="1:17" x14ac:dyDescent="0.2">
      <c r="A8937" s="2">
        <v>38511</v>
      </c>
      <c r="B8937" t="s">
        <v>177</v>
      </c>
      <c r="C8937" t="s">
        <v>164</v>
      </c>
      <c r="D8937" t="s">
        <v>115</v>
      </c>
      <c r="E8937" t="s">
        <v>115</v>
      </c>
      <c r="F8937">
        <v>50</v>
      </c>
      <c r="G8937">
        <v>53</v>
      </c>
      <c r="H8937">
        <v>0</v>
      </c>
      <c r="I8937">
        <v>0</v>
      </c>
      <c r="J8937">
        <v>0</v>
      </c>
      <c r="K8937">
        <v>1</v>
      </c>
      <c r="L8937" t="s">
        <v>28</v>
      </c>
      <c r="M8937" t="s">
        <v>640</v>
      </c>
      <c r="N8937" t="s">
        <v>177</v>
      </c>
      <c r="O8937" t="s">
        <v>22</v>
      </c>
      <c r="P8937" t="s">
        <v>23</v>
      </c>
      <c r="Q8937" t="s">
        <v>41</v>
      </c>
    </row>
    <row r="8938" spans="1:17" x14ac:dyDescent="0.2">
      <c r="A8938" s="2">
        <v>38511</v>
      </c>
      <c r="B8938" t="s">
        <v>560</v>
      </c>
      <c r="C8938" t="s">
        <v>180</v>
      </c>
      <c r="D8938" t="s">
        <v>50</v>
      </c>
      <c r="E8938" t="s">
        <v>50</v>
      </c>
      <c r="F8938">
        <v>149</v>
      </c>
      <c r="G8938">
        <v>14</v>
      </c>
      <c r="H8938">
        <v>0</v>
      </c>
      <c r="I8938">
        <v>0</v>
      </c>
      <c r="J8938">
        <v>0</v>
      </c>
      <c r="K8938">
        <v>6</v>
      </c>
      <c r="L8938" t="s">
        <v>20</v>
      </c>
      <c r="M8938" t="s">
        <v>626</v>
      </c>
      <c r="N8938" t="s">
        <v>560</v>
      </c>
      <c r="O8938" t="s">
        <v>22</v>
      </c>
      <c r="P8938" t="s">
        <v>23</v>
      </c>
      <c r="Q8938" t="s">
        <v>41</v>
      </c>
    </row>
    <row r="8939" spans="1:17" x14ac:dyDescent="0.2">
      <c r="A8939" s="2">
        <v>38511</v>
      </c>
      <c r="B8939" t="s">
        <v>163</v>
      </c>
      <c r="C8939" t="s">
        <v>143</v>
      </c>
      <c r="D8939" t="s">
        <v>115</v>
      </c>
      <c r="E8939" t="s">
        <v>115</v>
      </c>
      <c r="F8939">
        <v>88</v>
      </c>
      <c r="G8939">
        <v>17</v>
      </c>
      <c r="H8939">
        <v>0</v>
      </c>
      <c r="I8939">
        <v>0</v>
      </c>
      <c r="J8939">
        <v>0</v>
      </c>
      <c r="K8939">
        <v>2</v>
      </c>
      <c r="L8939" t="s">
        <v>20</v>
      </c>
      <c r="M8939" t="s">
        <v>226</v>
      </c>
      <c r="N8939" t="s">
        <v>114</v>
      </c>
      <c r="O8939" t="s">
        <v>122</v>
      </c>
      <c r="P8939" t="s">
        <v>23</v>
      </c>
      <c r="Q8939" t="s">
        <v>41</v>
      </c>
    </row>
    <row r="8940" spans="1:17" x14ac:dyDescent="0.2">
      <c r="A8940" s="2">
        <v>38511</v>
      </c>
      <c r="B8940" t="s">
        <v>301</v>
      </c>
      <c r="C8940" t="s">
        <v>133</v>
      </c>
      <c r="D8940" t="s">
        <v>115</v>
      </c>
      <c r="E8940" t="s">
        <v>115</v>
      </c>
      <c r="F8940">
        <v>55</v>
      </c>
      <c r="G8940">
        <v>21</v>
      </c>
      <c r="H8940">
        <v>0</v>
      </c>
      <c r="I8940">
        <v>0</v>
      </c>
      <c r="J8940">
        <v>0</v>
      </c>
      <c r="K8940">
        <v>4</v>
      </c>
      <c r="L8940" t="s">
        <v>20</v>
      </c>
      <c r="M8940" t="s">
        <v>302</v>
      </c>
      <c r="N8940" t="s">
        <v>301</v>
      </c>
      <c r="O8940" t="s">
        <v>22</v>
      </c>
      <c r="P8940" t="s">
        <v>23</v>
      </c>
      <c r="Q8940" t="s">
        <v>41</v>
      </c>
    </row>
    <row r="8941" spans="1:17" x14ac:dyDescent="0.2">
      <c r="A8941" s="2">
        <v>38511</v>
      </c>
      <c r="B8941" t="s">
        <v>101</v>
      </c>
      <c r="C8941" t="s">
        <v>174</v>
      </c>
      <c r="D8941" t="s">
        <v>50</v>
      </c>
      <c r="E8941" t="s">
        <v>50</v>
      </c>
      <c r="F8941">
        <v>65</v>
      </c>
      <c r="G8941">
        <v>141</v>
      </c>
      <c r="H8941">
        <v>0</v>
      </c>
      <c r="I8941">
        <v>0</v>
      </c>
      <c r="J8941">
        <v>1</v>
      </c>
      <c r="K8941">
        <v>0</v>
      </c>
      <c r="L8941" t="s">
        <v>20</v>
      </c>
      <c r="M8941" t="s">
        <v>331</v>
      </c>
      <c r="N8941" t="s">
        <v>101</v>
      </c>
      <c r="O8941" t="s">
        <v>22</v>
      </c>
      <c r="P8941" t="s">
        <v>23</v>
      </c>
      <c r="Q8941" t="s">
        <v>24</v>
      </c>
    </row>
    <row r="8942" spans="1:17" x14ac:dyDescent="0.2">
      <c r="A8942" s="2">
        <v>38511</v>
      </c>
      <c r="B8942" t="s">
        <v>97</v>
      </c>
      <c r="C8942" t="s">
        <v>244</v>
      </c>
      <c r="D8942" t="s">
        <v>50</v>
      </c>
      <c r="E8942" t="s">
        <v>50</v>
      </c>
      <c r="F8942">
        <v>155</v>
      </c>
      <c r="G8942">
        <v>48</v>
      </c>
      <c r="H8942">
        <v>0</v>
      </c>
      <c r="I8942">
        <v>0</v>
      </c>
      <c r="J8942">
        <v>0</v>
      </c>
      <c r="K8942">
        <v>4</v>
      </c>
      <c r="L8942" t="s">
        <v>20</v>
      </c>
      <c r="M8942" t="s">
        <v>97</v>
      </c>
      <c r="N8942" t="s">
        <v>97</v>
      </c>
      <c r="O8942" t="s">
        <v>22</v>
      </c>
      <c r="P8942" t="s">
        <v>23</v>
      </c>
      <c r="Q8942" t="s">
        <v>41</v>
      </c>
    </row>
    <row r="8943" spans="1:17" x14ac:dyDescent="0.2">
      <c r="A8943" s="2">
        <v>38511</v>
      </c>
      <c r="B8943" t="s">
        <v>391</v>
      </c>
      <c r="C8943" t="s">
        <v>443</v>
      </c>
      <c r="D8943" t="s">
        <v>115</v>
      </c>
      <c r="E8943" t="s">
        <v>115</v>
      </c>
      <c r="F8943">
        <v>113</v>
      </c>
      <c r="G8943">
        <v>104</v>
      </c>
      <c r="H8943">
        <v>0</v>
      </c>
      <c r="I8943">
        <v>0</v>
      </c>
      <c r="J8943">
        <v>1</v>
      </c>
      <c r="K8943">
        <v>2</v>
      </c>
      <c r="L8943" t="s">
        <v>28</v>
      </c>
      <c r="M8943" t="s">
        <v>509</v>
      </c>
      <c r="N8943" t="s">
        <v>391</v>
      </c>
      <c r="O8943" t="s">
        <v>22</v>
      </c>
      <c r="P8943" t="s">
        <v>23</v>
      </c>
      <c r="Q8943" t="s">
        <v>41</v>
      </c>
    </row>
    <row r="8944" spans="1:17" x14ac:dyDescent="0.2">
      <c r="A8944" s="2">
        <v>38511</v>
      </c>
      <c r="B8944" t="s">
        <v>26</v>
      </c>
      <c r="C8944" t="s">
        <v>282</v>
      </c>
      <c r="D8944" t="s">
        <v>27</v>
      </c>
      <c r="E8944" t="s">
        <v>19</v>
      </c>
      <c r="F8944">
        <v>7</v>
      </c>
      <c r="G8944">
        <v>62</v>
      </c>
      <c r="H8944">
        <v>0</v>
      </c>
      <c r="I8944">
        <v>0</v>
      </c>
      <c r="J8944">
        <v>2</v>
      </c>
      <c r="K8944">
        <v>0</v>
      </c>
      <c r="L8944" t="s">
        <v>20</v>
      </c>
      <c r="M8944" t="s">
        <v>843</v>
      </c>
      <c r="N8944" t="s">
        <v>26</v>
      </c>
      <c r="O8944" t="s">
        <v>22</v>
      </c>
      <c r="P8944" t="s">
        <v>23</v>
      </c>
      <c r="Q8944" t="s">
        <v>24</v>
      </c>
    </row>
    <row r="8945" spans="1:17" x14ac:dyDescent="0.2">
      <c r="A8945" s="2">
        <v>38511</v>
      </c>
      <c r="B8945" t="s">
        <v>531</v>
      </c>
      <c r="C8945" t="s">
        <v>77</v>
      </c>
      <c r="D8945" t="s">
        <v>27</v>
      </c>
      <c r="E8945" t="s">
        <v>27</v>
      </c>
      <c r="F8945">
        <v>95</v>
      </c>
      <c r="G8945">
        <v>10</v>
      </c>
      <c r="H8945">
        <v>0</v>
      </c>
      <c r="I8945">
        <v>0</v>
      </c>
      <c r="J8945">
        <v>0</v>
      </c>
      <c r="K8945">
        <v>3</v>
      </c>
      <c r="L8945" t="s">
        <v>20</v>
      </c>
      <c r="M8945" t="s">
        <v>534</v>
      </c>
      <c r="N8945" t="s">
        <v>531</v>
      </c>
      <c r="O8945" t="s">
        <v>22</v>
      </c>
      <c r="P8945" t="s">
        <v>23</v>
      </c>
      <c r="Q8945" t="s">
        <v>41</v>
      </c>
    </row>
    <row r="8946" spans="1:17" x14ac:dyDescent="0.2">
      <c r="A8946" s="2">
        <v>38511</v>
      </c>
      <c r="B8946" t="s">
        <v>38</v>
      </c>
      <c r="C8946" t="s">
        <v>17</v>
      </c>
      <c r="D8946" t="s">
        <v>19</v>
      </c>
      <c r="E8946" t="s">
        <v>19</v>
      </c>
      <c r="F8946">
        <v>29</v>
      </c>
      <c r="G8946">
        <v>94</v>
      </c>
      <c r="H8946">
        <v>0</v>
      </c>
      <c r="I8946">
        <v>0</v>
      </c>
      <c r="J8946">
        <v>4</v>
      </c>
      <c r="K8946">
        <v>1</v>
      </c>
      <c r="L8946" t="s">
        <v>20</v>
      </c>
      <c r="M8946" t="s">
        <v>40</v>
      </c>
      <c r="N8946" t="s">
        <v>38</v>
      </c>
      <c r="O8946" t="s">
        <v>22</v>
      </c>
      <c r="P8946" t="s">
        <v>23</v>
      </c>
      <c r="Q8946" t="s">
        <v>24</v>
      </c>
    </row>
    <row r="8947" spans="1:17" x14ac:dyDescent="0.2">
      <c r="A8947" s="2">
        <v>38511</v>
      </c>
      <c r="B8947" t="s">
        <v>92</v>
      </c>
      <c r="C8947" t="s">
        <v>286</v>
      </c>
      <c r="D8947" t="s">
        <v>50</v>
      </c>
      <c r="E8947" t="s">
        <v>50</v>
      </c>
      <c r="F8947">
        <v>32</v>
      </c>
      <c r="G8947">
        <v>121</v>
      </c>
      <c r="H8947">
        <v>0</v>
      </c>
      <c r="I8947">
        <v>0</v>
      </c>
      <c r="J8947">
        <v>3</v>
      </c>
      <c r="K8947">
        <v>0</v>
      </c>
      <c r="L8947" t="s">
        <v>20</v>
      </c>
      <c r="M8947" t="s">
        <v>923</v>
      </c>
      <c r="N8947" t="s">
        <v>92</v>
      </c>
      <c r="O8947" t="s">
        <v>22</v>
      </c>
      <c r="P8947" t="s">
        <v>23</v>
      </c>
      <c r="Q8947" t="s">
        <v>24</v>
      </c>
    </row>
    <row r="8948" spans="1:17" x14ac:dyDescent="0.2">
      <c r="A8948" s="2">
        <v>38511</v>
      </c>
      <c r="B8948" t="s">
        <v>113</v>
      </c>
      <c r="C8948" t="s">
        <v>449</v>
      </c>
      <c r="D8948" t="s">
        <v>115</v>
      </c>
      <c r="E8948" t="s">
        <v>115</v>
      </c>
      <c r="F8948">
        <v>31</v>
      </c>
      <c r="G8948">
        <v>54</v>
      </c>
      <c r="H8948">
        <v>0</v>
      </c>
      <c r="I8948">
        <v>0</v>
      </c>
      <c r="J8948">
        <v>3</v>
      </c>
      <c r="K8948">
        <v>0</v>
      </c>
      <c r="L8948" t="s">
        <v>20</v>
      </c>
      <c r="M8948" t="s">
        <v>231</v>
      </c>
      <c r="N8948" t="s">
        <v>113</v>
      </c>
      <c r="O8948" t="s">
        <v>22</v>
      </c>
      <c r="P8948" t="s">
        <v>23</v>
      </c>
      <c r="Q8948" t="s">
        <v>24</v>
      </c>
    </row>
    <row r="8949" spans="1:17" x14ac:dyDescent="0.2">
      <c r="A8949" s="2">
        <v>38511</v>
      </c>
      <c r="B8949" t="s">
        <v>106</v>
      </c>
      <c r="C8949" t="s">
        <v>646</v>
      </c>
      <c r="D8949" t="s">
        <v>50</v>
      </c>
      <c r="E8949" t="s">
        <v>50</v>
      </c>
      <c r="F8949">
        <v>8</v>
      </c>
      <c r="G8949">
        <v>81</v>
      </c>
      <c r="H8949">
        <v>0</v>
      </c>
      <c r="I8949">
        <v>0</v>
      </c>
      <c r="J8949">
        <v>1</v>
      </c>
      <c r="K8949">
        <v>1</v>
      </c>
      <c r="L8949" t="s">
        <v>20</v>
      </c>
      <c r="M8949" t="s">
        <v>275</v>
      </c>
      <c r="N8949" t="s">
        <v>106</v>
      </c>
      <c r="O8949" t="s">
        <v>22</v>
      </c>
      <c r="P8949" t="s">
        <v>23</v>
      </c>
      <c r="Q8949" t="s">
        <v>30</v>
      </c>
    </row>
    <row r="8950" spans="1:17" x14ac:dyDescent="0.2">
      <c r="A8950" s="2">
        <v>38511</v>
      </c>
      <c r="B8950" t="s">
        <v>52</v>
      </c>
      <c r="C8950" t="s">
        <v>49</v>
      </c>
      <c r="D8950" t="s">
        <v>50</v>
      </c>
      <c r="E8950" t="s">
        <v>50</v>
      </c>
      <c r="F8950">
        <v>13</v>
      </c>
      <c r="G8950">
        <v>36</v>
      </c>
      <c r="H8950">
        <v>0</v>
      </c>
      <c r="I8950">
        <v>0</v>
      </c>
      <c r="J8950">
        <v>2</v>
      </c>
      <c r="K8950">
        <v>3</v>
      </c>
      <c r="L8950" t="s">
        <v>28</v>
      </c>
      <c r="M8950" t="s">
        <v>68</v>
      </c>
      <c r="N8950" t="s">
        <v>52</v>
      </c>
      <c r="O8950" t="s">
        <v>22</v>
      </c>
      <c r="P8950" t="s">
        <v>23</v>
      </c>
      <c r="Q8950" t="s">
        <v>41</v>
      </c>
    </row>
    <row r="8951" spans="1:17" x14ac:dyDescent="0.2">
      <c r="A8951" s="2">
        <v>38512</v>
      </c>
      <c r="B8951" t="s">
        <v>55</v>
      </c>
      <c r="C8951" t="s">
        <v>442</v>
      </c>
      <c r="D8951" t="s">
        <v>57</v>
      </c>
      <c r="E8951" t="s">
        <v>57</v>
      </c>
      <c r="F8951">
        <v>56</v>
      </c>
      <c r="G8951">
        <v>99</v>
      </c>
      <c r="H8951">
        <v>0</v>
      </c>
      <c r="I8951">
        <v>0</v>
      </c>
      <c r="J8951">
        <v>1</v>
      </c>
      <c r="K8951">
        <v>0</v>
      </c>
      <c r="L8951" t="s">
        <v>28</v>
      </c>
      <c r="M8951" t="s">
        <v>91</v>
      </c>
      <c r="N8951" t="s">
        <v>89</v>
      </c>
      <c r="O8951" t="s">
        <v>122</v>
      </c>
      <c r="P8951" t="s">
        <v>23</v>
      </c>
      <c r="Q8951" t="s">
        <v>24</v>
      </c>
    </row>
    <row r="8952" spans="1:17" x14ac:dyDescent="0.2">
      <c r="A8952" s="2">
        <v>38513</v>
      </c>
      <c r="B8952" t="s">
        <v>196</v>
      </c>
      <c r="C8952" t="s">
        <v>34</v>
      </c>
      <c r="D8952" t="s">
        <v>36</v>
      </c>
      <c r="E8952" t="s">
        <v>36</v>
      </c>
      <c r="F8952">
        <v>156</v>
      </c>
      <c r="G8952">
        <v>92</v>
      </c>
      <c r="H8952">
        <v>0</v>
      </c>
      <c r="I8952">
        <v>0</v>
      </c>
      <c r="J8952">
        <v>2</v>
      </c>
      <c r="K8952">
        <v>3</v>
      </c>
      <c r="L8952" t="s">
        <v>28</v>
      </c>
      <c r="M8952" t="s">
        <v>200</v>
      </c>
      <c r="N8952" t="s">
        <v>35</v>
      </c>
      <c r="O8952" t="s">
        <v>122</v>
      </c>
      <c r="P8952" t="s">
        <v>23</v>
      </c>
      <c r="Q8952" t="s">
        <v>41</v>
      </c>
    </row>
    <row r="8953" spans="1:17" x14ac:dyDescent="0.2">
      <c r="A8953" s="2">
        <v>38513</v>
      </c>
      <c r="B8953" t="s">
        <v>35</v>
      </c>
      <c r="C8953" t="s">
        <v>339</v>
      </c>
      <c r="D8953" t="s">
        <v>36</v>
      </c>
      <c r="E8953" t="s">
        <v>36</v>
      </c>
      <c r="F8953">
        <v>162</v>
      </c>
      <c r="G8953">
        <v>126</v>
      </c>
      <c r="H8953">
        <v>0</v>
      </c>
      <c r="I8953">
        <v>0</v>
      </c>
      <c r="J8953">
        <v>2</v>
      </c>
      <c r="K8953">
        <v>0</v>
      </c>
      <c r="L8953" t="s">
        <v>28</v>
      </c>
      <c r="M8953" t="s">
        <v>200</v>
      </c>
      <c r="N8953" t="s">
        <v>35</v>
      </c>
      <c r="O8953" t="s">
        <v>22</v>
      </c>
      <c r="P8953" t="s">
        <v>23</v>
      </c>
      <c r="Q8953" t="s">
        <v>24</v>
      </c>
    </row>
    <row r="8954" spans="1:17" x14ac:dyDescent="0.2">
      <c r="A8954" s="2">
        <v>38514</v>
      </c>
      <c r="B8954" t="s">
        <v>31</v>
      </c>
      <c r="C8954" t="s">
        <v>119</v>
      </c>
      <c r="D8954" t="s">
        <v>19</v>
      </c>
      <c r="E8954" t="s">
        <v>50</v>
      </c>
      <c r="F8954">
        <v>34</v>
      </c>
      <c r="G8954">
        <v>10</v>
      </c>
      <c r="H8954">
        <v>0</v>
      </c>
      <c r="I8954">
        <v>0</v>
      </c>
      <c r="J8954">
        <v>1</v>
      </c>
      <c r="K8954">
        <v>1</v>
      </c>
      <c r="L8954" t="s">
        <v>28</v>
      </c>
      <c r="M8954" t="s">
        <v>337</v>
      </c>
      <c r="N8954" t="s">
        <v>77</v>
      </c>
      <c r="O8954" t="s">
        <v>122</v>
      </c>
      <c r="P8954" t="s">
        <v>23</v>
      </c>
      <c r="Q8954" t="s">
        <v>30</v>
      </c>
    </row>
    <row r="8955" spans="1:17" x14ac:dyDescent="0.2">
      <c r="A8955" s="2">
        <v>38514</v>
      </c>
      <c r="B8955" t="s">
        <v>405</v>
      </c>
      <c r="C8955" t="s">
        <v>250</v>
      </c>
      <c r="D8955" t="s">
        <v>36</v>
      </c>
      <c r="E8955" t="s">
        <v>36</v>
      </c>
      <c r="F8955">
        <v>144</v>
      </c>
      <c r="G8955">
        <v>108</v>
      </c>
      <c r="H8955">
        <v>0</v>
      </c>
      <c r="I8955">
        <v>0</v>
      </c>
      <c r="J8955">
        <v>1</v>
      </c>
      <c r="K8955">
        <v>2</v>
      </c>
      <c r="L8955" t="s">
        <v>716</v>
      </c>
      <c r="M8955" t="s">
        <v>139</v>
      </c>
      <c r="N8955" t="s">
        <v>138</v>
      </c>
      <c r="O8955" t="s">
        <v>122</v>
      </c>
      <c r="P8955" t="s">
        <v>23</v>
      </c>
      <c r="Q8955" t="s">
        <v>41</v>
      </c>
    </row>
    <row r="8956" spans="1:17" x14ac:dyDescent="0.2">
      <c r="A8956" s="2">
        <v>38514</v>
      </c>
      <c r="B8956" t="s">
        <v>128</v>
      </c>
      <c r="C8956" t="s">
        <v>34</v>
      </c>
      <c r="D8956" t="s">
        <v>36</v>
      </c>
      <c r="E8956" t="s">
        <v>36</v>
      </c>
      <c r="F8956">
        <v>40</v>
      </c>
      <c r="G8956">
        <v>92</v>
      </c>
      <c r="H8956">
        <v>0</v>
      </c>
      <c r="I8956">
        <v>0</v>
      </c>
      <c r="J8956">
        <v>2</v>
      </c>
      <c r="K8956">
        <v>0</v>
      </c>
      <c r="L8956" t="s">
        <v>20</v>
      </c>
      <c r="M8956" t="s">
        <v>1054</v>
      </c>
      <c r="N8956" t="s">
        <v>128</v>
      </c>
      <c r="O8956" t="s">
        <v>22</v>
      </c>
      <c r="P8956" t="s">
        <v>23</v>
      </c>
      <c r="Q8956" t="s">
        <v>24</v>
      </c>
    </row>
    <row r="8957" spans="1:17" x14ac:dyDescent="0.2">
      <c r="A8957" s="2">
        <v>38514</v>
      </c>
      <c r="B8957" t="s">
        <v>138</v>
      </c>
      <c r="C8957" t="s">
        <v>46</v>
      </c>
      <c r="D8957" t="s">
        <v>36</v>
      </c>
      <c r="E8957" t="s">
        <v>36</v>
      </c>
      <c r="F8957">
        <v>68</v>
      </c>
      <c r="G8957">
        <v>131</v>
      </c>
      <c r="H8957">
        <v>0</v>
      </c>
      <c r="I8957">
        <v>0</v>
      </c>
      <c r="J8957">
        <v>3</v>
      </c>
      <c r="K8957">
        <v>0</v>
      </c>
      <c r="L8957" t="s">
        <v>716</v>
      </c>
      <c r="M8957" t="s">
        <v>139</v>
      </c>
      <c r="N8957" t="s">
        <v>138</v>
      </c>
      <c r="O8957" t="s">
        <v>22</v>
      </c>
      <c r="P8957" t="s">
        <v>23</v>
      </c>
      <c r="Q8957" t="s">
        <v>24</v>
      </c>
    </row>
    <row r="8958" spans="1:17" x14ac:dyDescent="0.2">
      <c r="A8958" s="2">
        <v>38515</v>
      </c>
      <c r="B8958" t="s">
        <v>150</v>
      </c>
      <c r="C8958" t="s">
        <v>111</v>
      </c>
      <c r="D8958" t="s">
        <v>36</v>
      </c>
      <c r="E8958" t="s">
        <v>36</v>
      </c>
      <c r="F8958">
        <v>77</v>
      </c>
      <c r="G8958">
        <v>61</v>
      </c>
      <c r="H8958">
        <v>0</v>
      </c>
      <c r="I8958">
        <v>0</v>
      </c>
      <c r="J8958">
        <v>0</v>
      </c>
      <c r="K8958">
        <v>3</v>
      </c>
      <c r="L8958" t="s">
        <v>28</v>
      </c>
      <c r="M8958" t="s">
        <v>1182</v>
      </c>
      <c r="N8958" t="s">
        <v>67</v>
      </c>
      <c r="O8958" t="s">
        <v>122</v>
      </c>
      <c r="P8958" t="s">
        <v>23</v>
      </c>
      <c r="Q8958" t="s">
        <v>41</v>
      </c>
    </row>
    <row r="8959" spans="1:17" x14ac:dyDescent="0.2">
      <c r="A8959" s="2">
        <v>38515</v>
      </c>
      <c r="B8959" t="s">
        <v>463</v>
      </c>
      <c r="C8959" t="s">
        <v>388</v>
      </c>
      <c r="D8959" t="s">
        <v>115</v>
      </c>
      <c r="E8959" t="s">
        <v>115</v>
      </c>
      <c r="F8959">
        <v>177</v>
      </c>
      <c r="G8959">
        <v>135</v>
      </c>
      <c r="H8959">
        <v>0</v>
      </c>
      <c r="I8959">
        <v>0</v>
      </c>
      <c r="J8959">
        <v>1</v>
      </c>
      <c r="K8959">
        <v>1</v>
      </c>
      <c r="L8959" t="s">
        <v>28</v>
      </c>
      <c r="M8959" t="s">
        <v>1183</v>
      </c>
      <c r="N8959" t="s">
        <v>463</v>
      </c>
      <c r="O8959" t="s">
        <v>22</v>
      </c>
      <c r="P8959" t="s">
        <v>23</v>
      </c>
      <c r="Q8959" t="s">
        <v>30</v>
      </c>
    </row>
    <row r="8960" spans="1:17" x14ac:dyDescent="0.2">
      <c r="A8960" s="2">
        <v>38515</v>
      </c>
      <c r="B8960" t="s">
        <v>35</v>
      </c>
      <c r="C8960" t="s">
        <v>196</v>
      </c>
      <c r="D8960" t="s">
        <v>36</v>
      </c>
      <c r="E8960" t="s">
        <v>36</v>
      </c>
      <c r="F8960">
        <v>162</v>
      </c>
      <c r="G8960">
        <v>156</v>
      </c>
      <c r="H8960">
        <v>0</v>
      </c>
      <c r="I8960">
        <v>0</v>
      </c>
      <c r="J8960">
        <v>1</v>
      </c>
      <c r="K8960">
        <v>0</v>
      </c>
      <c r="L8960" t="s">
        <v>28</v>
      </c>
      <c r="M8960" t="s">
        <v>200</v>
      </c>
      <c r="N8960" t="s">
        <v>35</v>
      </c>
      <c r="O8960" t="s">
        <v>22</v>
      </c>
      <c r="P8960" t="s">
        <v>23</v>
      </c>
      <c r="Q8960" t="s">
        <v>24</v>
      </c>
    </row>
    <row r="8961" spans="1:17" x14ac:dyDescent="0.2">
      <c r="A8961" s="2">
        <v>38515</v>
      </c>
      <c r="B8961" t="s">
        <v>138</v>
      </c>
      <c r="C8961" t="s">
        <v>250</v>
      </c>
      <c r="D8961" t="s">
        <v>36</v>
      </c>
      <c r="E8961" t="s">
        <v>36</v>
      </c>
      <c r="F8961">
        <v>68</v>
      </c>
      <c r="G8961">
        <v>108</v>
      </c>
      <c r="H8961">
        <v>0</v>
      </c>
      <c r="I8961">
        <v>0</v>
      </c>
      <c r="J8961">
        <v>2</v>
      </c>
      <c r="K8961">
        <v>1</v>
      </c>
      <c r="L8961" t="s">
        <v>716</v>
      </c>
      <c r="M8961" t="s">
        <v>139</v>
      </c>
      <c r="N8961" t="s">
        <v>138</v>
      </c>
      <c r="O8961" t="s">
        <v>22</v>
      </c>
      <c r="P8961" t="s">
        <v>23</v>
      </c>
      <c r="Q8961" t="s">
        <v>24</v>
      </c>
    </row>
    <row r="8962" spans="1:17" x14ac:dyDescent="0.2">
      <c r="A8962" s="2">
        <v>38517</v>
      </c>
      <c r="B8962" t="s">
        <v>35</v>
      </c>
      <c r="C8962" t="s">
        <v>34</v>
      </c>
      <c r="D8962" t="s">
        <v>36</v>
      </c>
      <c r="E8962" t="s">
        <v>36</v>
      </c>
      <c r="F8962">
        <v>162</v>
      </c>
      <c r="G8962">
        <v>92</v>
      </c>
      <c r="H8962">
        <v>0</v>
      </c>
      <c r="I8962">
        <v>0</v>
      </c>
      <c r="J8962">
        <v>2</v>
      </c>
      <c r="K8962">
        <v>0</v>
      </c>
      <c r="L8962" t="s">
        <v>28</v>
      </c>
      <c r="M8962" t="s">
        <v>200</v>
      </c>
      <c r="N8962" t="s">
        <v>35</v>
      </c>
      <c r="O8962" t="s">
        <v>22</v>
      </c>
      <c r="P8962" t="s">
        <v>23</v>
      </c>
      <c r="Q8962" t="s">
        <v>24</v>
      </c>
    </row>
    <row r="8963" spans="1:17" x14ac:dyDescent="0.2">
      <c r="A8963" s="2">
        <v>38518</v>
      </c>
      <c r="B8963" t="s">
        <v>39</v>
      </c>
      <c r="C8963" t="s">
        <v>128</v>
      </c>
      <c r="D8963" t="s">
        <v>19</v>
      </c>
      <c r="E8963" t="s">
        <v>36</v>
      </c>
      <c r="F8963">
        <v>3</v>
      </c>
      <c r="G8963">
        <v>38</v>
      </c>
      <c r="H8963">
        <v>0</v>
      </c>
      <c r="I8963">
        <v>0</v>
      </c>
      <c r="J8963">
        <v>2</v>
      </c>
      <c r="K8963">
        <v>1</v>
      </c>
      <c r="L8963" t="s">
        <v>427</v>
      </c>
      <c r="M8963" t="s">
        <v>190</v>
      </c>
      <c r="N8963" t="s">
        <v>129</v>
      </c>
      <c r="O8963" t="s">
        <v>122</v>
      </c>
      <c r="P8963" t="s">
        <v>23</v>
      </c>
      <c r="Q8963" t="s">
        <v>24</v>
      </c>
    </row>
    <row r="8964" spans="1:17" x14ac:dyDescent="0.2">
      <c r="A8964" s="2">
        <v>38518</v>
      </c>
      <c r="B8964" t="s">
        <v>129</v>
      </c>
      <c r="C8964" t="s">
        <v>55</v>
      </c>
      <c r="D8964" t="s">
        <v>50</v>
      </c>
      <c r="E8964" t="s">
        <v>57</v>
      </c>
      <c r="F8964">
        <v>21</v>
      </c>
      <c r="G8964">
        <v>57</v>
      </c>
      <c r="H8964">
        <v>0</v>
      </c>
      <c r="I8964">
        <v>0</v>
      </c>
      <c r="J8964">
        <v>4</v>
      </c>
      <c r="K8964">
        <v>3</v>
      </c>
      <c r="L8964" t="s">
        <v>427</v>
      </c>
      <c r="M8964" t="s">
        <v>787</v>
      </c>
      <c r="N8964" t="s">
        <v>129</v>
      </c>
      <c r="O8964" t="s">
        <v>22</v>
      </c>
      <c r="P8964" t="s">
        <v>23</v>
      </c>
      <c r="Q8964" t="s">
        <v>24</v>
      </c>
    </row>
    <row r="8965" spans="1:17" x14ac:dyDescent="0.2">
      <c r="A8965" s="2">
        <v>38519</v>
      </c>
      <c r="B8965" t="s">
        <v>25</v>
      </c>
      <c r="C8965" t="s">
        <v>153</v>
      </c>
      <c r="D8965" t="s">
        <v>19</v>
      </c>
      <c r="E8965" t="s">
        <v>50</v>
      </c>
      <c r="F8965">
        <v>1</v>
      </c>
      <c r="G8965">
        <v>13</v>
      </c>
      <c r="H8965">
        <v>0</v>
      </c>
      <c r="I8965">
        <v>0</v>
      </c>
      <c r="J8965">
        <v>3</v>
      </c>
      <c r="K8965">
        <v>0</v>
      </c>
      <c r="L8965" t="s">
        <v>427</v>
      </c>
      <c r="M8965" t="s">
        <v>1159</v>
      </c>
      <c r="N8965" t="s">
        <v>129</v>
      </c>
      <c r="O8965" t="s">
        <v>122</v>
      </c>
      <c r="P8965" t="s">
        <v>23</v>
      </c>
      <c r="Q8965" t="s">
        <v>24</v>
      </c>
    </row>
    <row r="8966" spans="1:17" x14ac:dyDescent="0.2">
      <c r="A8966" s="2">
        <v>38519</v>
      </c>
      <c r="B8966" t="s">
        <v>143</v>
      </c>
      <c r="C8966" t="s">
        <v>26</v>
      </c>
      <c r="D8966" t="s">
        <v>115</v>
      </c>
      <c r="E8966" t="s">
        <v>27</v>
      </c>
      <c r="F8966">
        <v>18</v>
      </c>
      <c r="G8966">
        <v>6</v>
      </c>
      <c r="H8966">
        <v>0</v>
      </c>
      <c r="I8966">
        <v>0</v>
      </c>
      <c r="J8966">
        <v>1</v>
      </c>
      <c r="K8966">
        <v>2</v>
      </c>
      <c r="L8966" t="s">
        <v>427</v>
      </c>
      <c r="M8966" t="s">
        <v>325</v>
      </c>
      <c r="N8966" t="s">
        <v>129</v>
      </c>
      <c r="O8966" t="s">
        <v>122</v>
      </c>
      <c r="P8966" t="s">
        <v>23</v>
      </c>
      <c r="Q8966" t="s">
        <v>41</v>
      </c>
    </row>
    <row r="8967" spans="1:17" x14ac:dyDescent="0.2">
      <c r="A8967" s="2">
        <v>38519</v>
      </c>
      <c r="B8967" t="s">
        <v>463</v>
      </c>
      <c r="C8967" t="s">
        <v>388</v>
      </c>
      <c r="D8967" t="s">
        <v>115</v>
      </c>
      <c r="E8967" t="s">
        <v>115</v>
      </c>
      <c r="F8967">
        <v>175</v>
      </c>
      <c r="G8967">
        <v>135</v>
      </c>
      <c r="H8967">
        <v>0</v>
      </c>
      <c r="I8967">
        <v>0</v>
      </c>
      <c r="J8967">
        <v>0</v>
      </c>
      <c r="K8967">
        <v>1</v>
      </c>
      <c r="L8967" t="s">
        <v>28</v>
      </c>
      <c r="M8967" t="s">
        <v>1184</v>
      </c>
      <c r="N8967" t="s">
        <v>463</v>
      </c>
      <c r="O8967" t="s">
        <v>22</v>
      </c>
      <c r="P8967" t="s">
        <v>23</v>
      </c>
      <c r="Q8967" t="s">
        <v>41</v>
      </c>
    </row>
    <row r="8968" spans="1:17" x14ac:dyDescent="0.2">
      <c r="A8968" s="2">
        <v>38521</v>
      </c>
      <c r="B8968" t="s">
        <v>55</v>
      </c>
      <c r="C8968" t="s">
        <v>39</v>
      </c>
      <c r="D8968" t="s">
        <v>57</v>
      </c>
      <c r="E8968" t="s">
        <v>19</v>
      </c>
      <c r="F8968">
        <v>57</v>
      </c>
      <c r="G8968">
        <v>3</v>
      </c>
      <c r="H8968">
        <v>0</v>
      </c>
      <c r="I8968">
        <v>0</v>
      </c>
      <c r="J8968">
        <v>2</v>
      </c>
      <c r="K8968">
        <v>4</v>
      </c>
      <c r="L8968" t="s">
        <v>427</v>
      </c>
      <c r="M8968" t="s">
        <v>519</v>
      </c>
      <c r="N8968" t="s">
        <v>129</v>
      </c>
      <c r="O8968" t="s">
        <v>122</v>
      </c>
      <c r="P8968" t="s">
        <v>23</v>
      </c>
      <c r="Q8968" t="s">
        <v>41</v>
      </c>
    </row>
    <row r="8969" spans="1:17" x14ac:dyDescent="0.2">
      <c r="A8969" s="2">
        <v>38521</v>
      </c>
      <c r="B8969" t="s">
        <v>224</v>
      </c>
      <c r="C8969" t="s">
        <v>890</v>
      </c>
      <c r="D8969" t="s">
        <v>36</v>
      </c>
      <c r="E8969" t="s">
        <v>36</v>
      </c>
      <c r="F8969">
        <v>91</v>
      </c>
      <c r="G8969">
        <v>68</v>
      </c>
      <c r="H8969">
        <v>0</v>
      </c>
      <c r="I8969">
        <v>0</v>
      </c>
      <c r="J8969">
        <v>2</v>
      </c>
      <c r="K8969">
        <v>0</v>
      </c>
      <c r="L8969" t="s">
        <v>20</v>
      </c>
      <c r="M8969" t="s">
        <v>236</v>
      </c>
      <c r="N8969" t="s">
        <v>224</v>
      </c>
      <c r="O8969" t="s">
        <v>22</v>
      </c>
      <c r="P8969" t="s">
        <v>23</v>
      </c>
      <c r="Q8969" t="s">
        <v>24</v>
      </c>
    </row>
    <row r="8970" spans="1:17" x14ac:dyDescent="0.2">
      <c r="A8970" s="2">
        <v>38521</v>
      </c>
      <c r="B8970" t="s">
        <v>141</v>
      </c>
      <c r="C8970" t="s">
        <v>617</v>
      </c>
      <c r="D8970" t="s">
        <v>36</v>
      </c>
      <c r="E8970" t="s">
        <v>36</v>
      </c>
      <c r="F8970">
        <v>103</v>
      </c>
      <c r="G8970">
        <v>99</v>
      </c>
      <c r="H8970">
        <v>0</v>
      </c>
      <c r="I8970">
        <v>0</v>
      </c>
      <c r="J8970">
        <v>3</v>
      </c>
      <c r="K8970">
        <v>0</v>
      </c>
      <c r="L8970" t="s">
        <v>20</v>
      </c>
      <c r="M8970" t="s">
        <v>173</v>
      </c>
      <c r="N8970" t="s">
        <v>141</v>
      </c>
      <c r="O8970" t="s">
        <v>22</v>
      </c>
      <c r="P8970" t="s">
        <v>23</v>
      </c>
      <c r="Q8970" t="s">
        <v>24</v>
      </c>
    </row>
    <row r="8971" spans="1:17" x14ac:dyDescent="0.2">
      <c r="A8971" s="2">
        <v>38521</v>
      </c>
      <c r="B8971" t="s">
        <v>129</v>
      </c>
      <c r="C8971" t="s">
        <v>128</v>
      </c>
      <c r="D8971" t="s">
        <v>50</v>
      </c>
      <c r="E8971" t="s">
        <v>36</v>
      </c>
      <c r="F8971">
        <v>21</v>
      </c>
      <c r="G8971">
        <v>38</v>
      </c>
      <c r="H8971">
        <v>0</v>
      </c>
      <c r="I8971">
        <v>0</v>
      </c>
      <c r="J8971">
        <v>3</v>
      </c>
      <c r="K8971">
        <v>0</v>
      </c>
      <c r="L8971" t="s">
        <v>427</v>
      </c>
      <c r="M8971" t="s">
        <v>190</v>
      </c>
      <c r="N8971" t="s">
        <v>129</v>
      </c>
      <c r="O8971" t="s">
        <v>22</v>
      </c>
      <c r="P8971" t="s">
        <v>23</v>
      </c>
      <c r="Q8971" t="s">
        <v>24</v>
      </c>
    </row>
    <row r="8972" spans="1:17" x14ac:dyDescent="0.2">
      <c r="A8972" s="2">
        <v>38521</v>
      </c>
      <c r="B8972" t="s">
        <v>207</v>
      </c>
      <c r="C8972" t="s">
        <v>110</v>
      </c>
      <c r="D8972" t="s">
        <v>36</v>
      </c>
      <c r="E8972" t="s">
        <v>36</v>
      </c>
      <c r="F8972">
        <v>80</v>
      </c>
      <c r="G8972">
        <v>33</v>
      </c>
      <c r="H8972">
        <v>0</v>
      </c>
      <c r="I8972">
        <v>0</v>
      </c>
      <c r="J8972">
        <v>0</v>
      </c>
      <c r="K8972">
        <v>0</v>
      </c>
      <c r="L8972" t="s">
        <v>20</v>
      </c>
      <c r="M8972" t="s">
        <v>209</v>
      </c>
      <c r="N8972" t="s">
        <v>207</v>
      </c>
      <c r="O8972" t="s">
        <v>22</v>
      </c>
      <c r="P8972" t="s">
        <v>23</v>
      </c>
      <c r="Q8972" t="s">
        <v>30</v>
      </c>
    </row>
    <row r="8973" spans="1:17" x14ac:dyDescent="0.2">
      <c r="A8973" s="2">
        <v>38521</v>
      </c>
      <c r="B8973" t="s">
        <v>250</v>
      </c>
      <c r="C8973" t="s">
        <v>351</v>
      </c>
      <c r="D8973" t="s">
        <v>36</v>
      </c>
      <c r="E8973" t="s">
        <v>36</v>
      </c>
      <c r="F8973">
        <v>108</v>
      </c>
      <c r="G8973">
        <v>104</v>
      </c>
      <c r="H8973">
        <v>0</v>
      </c>
      <c r="I8973">
        <v>0</v>
      </c>
      <c r="J8973">
        <v>1</v>
      </c>
      <c r="K8973">
        <v>3</v>
      </c>
      <c r="L8973" t="s">
        <v>20</v>
      </c>
      <c r="M8973" t="s">
        <v>251</v>
      </c>
      <c r="N8973" t="s">
        <v>250</v>
      </c>
      <c r="O8973" t="s">
        <v>22</v>
      </c>
      <c r="P8973" t="s">
        <v>23</v>
      </c>
      <c r="Q8973" t="s">
        <v>41</v>
      </c>
    </row>
    <row r="8974" spans="1:17" x14ac:dyDescent="0.2">
      <c r="A8974" s="2">
        <v>38521</v>
      </c>
      <c r="B8974" t="s">
        <v>135</v>
      </c>
      <c r="C8974" t="s">
        <v>267</v>
      </c>
      <c r="D8974" t="s">
        <v>36</v>
      </c>
      <c r="E8974" t="s">
        <v>36</v>
      </c>
      <c r="F8974">
        <v>29</v>
      </c>
      <c r="G8974">
        <v>72</v>
      </c>
      <c r="H8974">
        <v>0</v>
      </c>
      <c r="I8974">
        <v>0</v>
      </c>
      <c r="J8974">
        <v>1</v>
      </c>
      <c r="K8974">
        <v>1</v>
      </c>
      <c r="L8974" t="s">
        <v>20</v>
      </c>
      <c r="M8974" t="s">
        <v>887</v>
      </c>
      <c r="N8974" t="s">
        <v>135</v>
      </c>
      <c r="O8974" t="s">
        <v>22</v>
      </c>
      <c r="P8974" t="s">
        <v>23</v>
      </c>
      <c r="Q8974" t="s">
        <v>30</v>
      </c>
    </row>
    <row r="8975" spans="1:17" x14ac:dyDescent="0.2">
      <c r="A8975" s="2">
        <v>38521</v>
      </c>
      <c r="B8975" t="s">
        <v>463</v>
      </c>
      <c r="C8975" t="s">
        <v>388</v>
      </c>
      <c r="D8975" t="s">
        <v>115</v>
      </c>
      <c r="E8975" t="s">
        <v>115</v>
      </c>
      <c r="F8975">
        <v>175</v>
      </c>
      <c r="G8975">
        <v>135</v>
      </c>
      <c r="H8975">
        <v>0</v>
      </c>
      <c r="I8975">
        <v>0</v>
      </c>
      <c r="J8975">
        <v>3</v>
      </c>
      <c r="K8975">
        <v>0</v>
      </c>
      <c r="L8975" t="s">
        <v>28</v>
      </c>
      <c r="M8975" t="s">
        <v>721</v>
      </c>
      <c r="N8975" t="s">
        <v>463</v>
      </c>
      <c r="O8975" t="s">
        <v>22</v>
      </c>
      <c r="P8975" t="s">
        <v>23</v>
      </c>
      <c r="Q8975" t="s">
        <v>24</v>
      </c>
    </row>
    <row r="8976" spans="1:17" x14ac:dyDescent="0.2">
      <c r="A8976" s="2">
        <v>38521</v>
      </c>
      <c r="B8976" t="s">
        <v>118</v>
      </c>
      <c r="C8976" t="s">
        <v>365</v>
      </c>
      <c r="D8976" t="s">
        <v>36</v>
      </c>
      <c r="E8976" t="s">
        <v>36</v>
      </c>
      <c r="F8976">
        <v>37</v>
      </c>
      <c r="G8976">
        <v>67</v>
      </c>
      <c r="H8976">
        <v>0</v>
      </c>
      <c r="I8976">
        <v>0</v>
      </c>
      <c r="J8976">
        <v>2</v>
      </c>
      <c r="K8976">
        <v>2</v>
      </c>
      <c r="L8976" t="s">
        <v>20</v>
      </c>
      <c r="M8976" t="s">
        <v>241</v>
      </c>
      <c r="N8976" t="s">
        <v>118</v>
      </c>
      <c r="O8976" t="s">
        <v>22</v>
      </c>
      <c r="P8976" t="s">
        <v>23</v>
      </c>
      <c r="Q8976" t="s">
        <v>30</v>
      </c>
    </row>
    <row r="8977" spans="1:17" x14ac:dyDescent="0.2">
      <c r="A8977" s="2">
        <v>38521</v>
      </c>
      <c r="B8977" t="s">
        <v>149</v>
      </c>
      <c r="C8977" t="s">
        <v>199</v>
      </c>
      <c r="D8977" t="s">
        <v>36</v>
      </c>
      <c r="E8977" t="s">
        <v>36</v>
      </c>
      <c r="F8977">
        <v>39</v>
      </c>
      <c r="G8977">
        <v>76</v>
      </c>
      <c r="H8977">
        <v>0</v>
      </c>
      <c r="I8977">
        <v>0</v>
      </c>
      <c r="J8977">
        <v>0</v>
      </c>
      <c r="K8977">
        <v>2</v>
      </c>
      <c r="L8977" t="s">
        <v>20</v>
      </c>
      <c r="M8977" t="s">
        <v>420</v>
      </c>
      <c r="N8977" t="s">
        <v>149</v>
      </c>
      <c r="O8977" t="s">
        <v>22</v>
      </c>
      <c r="P8977" t="s">
        <v>23</v>
      </c>
      <c r="Q8977" t="s">
        <v>41</v>
      </c>
    </row>
    <row r="8978" spans="1:17" x14ac:dyDescent="0.2">
      <c r="A8978" s="2">
        <v>38521</v>
      </c>
      <c r="B8978" t="s">
        <v>208</v>
      </c>
      <c r="C8978" t="s">
        <v>548</v>
      </c>
      <c r="D8978" t="s">
        <v>36</v>
      </c>
      <c r="E8978" t="s">
        <v>36</v>
      </c>
      <c r="F8978">
        <v>115</v>
      </c>
      <c r="G8978">
        <v>119</v>
      </c>
      <c r="H8978">
        <v>0</v>
      </c>
      <c r="I8978">
        <v>0</v>
      </c>
      <c r="J8978">
        <v>1</v>
      </c>
      <c r="K8978">
        <v>0</v>
      </c>
      <c r="L8978" t="s">
        <v>20</v>
      </c>
      <c r="M8978" t="s">
        <v>398</v>
      </c>
      <c r="N8978" t="s">
        <v>208</v>
      </c>
      <c r="O8978" t="s">
        <v>22</v>
      </c>
      <c r="P8978" t="s">
        <v>23</v>
      </c>
      <c r="Q8978" t="s">
        <v>24</v>
      </c>
    </row>
    <row r="8979" spans="1:17" x14ac:dyDescent="0.2">
      <c r="A8979" s="2">
        <v>38521</v>
      </c>
      <c r="B8979" t="s">
        <v>138</v>
      </c>
      <c r="C8979" t="s">
        <v>111</v>
      </c>
      <c r="D8979" t="s">
        <v>36</v>
      </c>
      <c r="E8979" t="s">
        <v>36</v>
      </c>
      <c r="F8979">
        <v>73</v>
      </c>
      <c r="G8979">
        <v>59</v>
      </c>
      <c r="H8979">
        <v>0</v>
      </c>
      <c r="I8979">
        <v>0</v>
      </c>
      <c r="J8979">
        <v>2</v>
      </c>
      <c r="K8979">
        <v>1</v>
      </c>
      <c r="L8979" t="s">
        <v>20</v>
      </c>
      <c r="M8979" t="s">
        <v>741</v>
      </c>
      <c r="N8979" t="s">
        <v>138</v>
      </c>
      <c r="O8979" t="s">
        <v>22</v>
      </c>
      <c r="P8979" t="s">
        <v>23</v>
      </c>
      <c r="Q8979" t="s">
        <v>24</v>
      </c>
    </row>
    <row r="8980" spans="1:17" x14ac:dyDescent="0.2">
      <c r="A8980" s="2">
        <v>38522</v>
      </c>
      <c r="B8980" t="s">
        <v>150</v>
      </c>
      <c r="C8980" t="s">
        <v>45</v>
      </c>
      <c r="D8980" t="s">
        <v>36</v>
      </c>
      <c r="E8980" t="s">
        <v>36</v>
      </c>
      <c r="F8980">
        <v>80</v>
      </c>
      <c r="G8980">
        <v>53</v>
      </c>
      <c r="H8980">
        <v>0</v>
      </c>
      <c r="I8980">
        <v>0</v>
      </c>
      <c r="J8980">
        <v>2</v>
      </c>
      <c r="K8980">
        <v>2</v>
      </c>
      <c r="L8980" t="s">
        <v>20</v>
      </c>
      <c r="M8980" t="s">
        <v>1173</v>
      </c>
      <c r="N8980" t="s">
        <v>150</v>
      </c>
      <c r="O8980" t="s">
        <v>22</v>
      </c>
      <c r="P8980" t="s">
        <v>23</v>
      </c>
      <c r="Q8980" t="s">
        <v>30</v>
      </c>
    </row>
    <row r="8981" spans="1:17" x14ac:dyDescent="0.2">
      <c r="A8981" s="2">
        <v>38522</v>
      </c>
      <c r="B8981" t="s">
        <v>120</v>
      </c>
      <c r="C8981" t="s">
        <v>718</v>
      </c>
      <c r="D8981" t="s">
        <v>36</v>
      </c>
      <c r="E8981" t="s">
        <v>36</v>
      </c>
      <c r="F8981">
        <v>26</v>
      </c>
      <c r="G8981">
        <v>66</v>
      </c>
      <c r="H8981">
        <v>0</v>
      </c>
      <c r="I8981">
        <v>0</v>
      </c>
      <c r="J8981">
        <v>1</v>
      </c>
      <c r="K8981">
        <v>0</v>
      </c>
      <c r="L8981" t="s">
        <v>20</v>
      </c>
      <c r="M8981" t="s">
        <v>152</v>
      </c>
      <c r="N8981" t="s">
        <v>120</v>
      </c>
      <c r="O8981" t="s">
        <v>22</v>
      </c>
      <c r="P8981" t="s">
        <v>23</v>
      </c>
      <c r="Q8981" t="s">
        <v>24</v>
      </c>
    </row>
    <row r="8982" spans="1:17" x14ac:dyDescent="0.2">
      <c r="A8982" s="2">
        <v>38522</v>
      </c>
      <c r="B8982" t="s">
        <v>182</v>
      </c>
      <c r="C8982" t="s">
        <v>131</v>
      </c>
      <c r="D8982" t="s">
        <v>115</v>
      </c>
      <c r="E8982" t="s">
        <v>27</v>
      </c>
      <c r="F8982">
        <v>61</v>
      </c>
      <c r="G8982">
        <v>24</v>
      </c>
      <c r="H8982">
        <v>0</v>
      </c>
      <c r="I8982">
        <v>0</v>
      </c>
      <c r="J8982">
        <v>2</v>
      </c>
      <c r="K8982">
        <v>2</v>
      </c>
      <c r="L8982" t="s">
        <v>28</v>
      </c>
      <c r="M8982" t="s">
        <v>1185</v>
      </c>
      <c r="N8982" t="s">
        <v>182</v>
      </c>
      <c r="O8982" t="s">
        <v>22</v>
      </c>
      <c r="P8982" t="s">
        <v>23</v>
      </c>
      <c r="Q8982" t="s">
        <v>30</v>
      </c>
    </row>
    <row r="8983" spans="1:17" x14ac:dyDescent="0.2">
      <c r="A8983" s="2">
        <v>38522</v>
      </c>
      <c r="B8983" t="s">
        <v>153</v>
      </c>
      <c r="C8983" t="s">
        <v>143</v>
      </c>
      <c r="D8983" t="s">
        <v>50</v>
      </c>
      <c r="E8983" t="s">
        <v>115</v>
      </c>
      <c r="F8983">
        <v>13</v>
      </c>
      <c r="G8983">
        <v>18</v>
      </c>
      <c r="H8983">
        <v>0</v>
      </c>
      <c r="I8983">
        <v>0</v>
      </c>
      <c r="J8983">
        <v>0</v>
      </c>
      <c r="K8983">
        <v>1</v>
      </c>
      <c r="L8983" t="s">
        <v>427</v>
      </c>
      <c r="M8983" t="s">
        <v>787</v>
      </c>
      <c r="N8983" t="s">
        <v>129</v>
      </c>
      <c r="O8983" t="s">
        <v>122</v>
      </c>
      <c r="P8983" t="s">
        <v>23</v>
      </c>
      <c r="Q8983" t="s">
        <v>41</v>
      </c>
    </row>
    <row r="8984" spans="1:17" x14ac:dyDescent="0.2">
      <c r="A8984" s="2">
        <v>38522</v>
      </c>
      <c r="B8984" t="s">
        <v>136</v>
      </c>
      <c r="C8984" t="s">
        <v>183</v>
      </c>
      <c r="D8984" t="s">
        <v>36</v>
      </c>
      <c r="E8984" t="s">
        <v>36</v>
      </c>
      <c r="F8984">
        <v>46</v>
      </c>
      <c r="G8984">
        <v>28</v>
      </c>
      <c r="H8984">
        <v>0</v>
      </c>
      <c r="I8984">
        <v>0</v>
      </c>
      <c r="J8984">
        <v>2</v>
      </c>
      <c r="K8984">
        <v>0</v>
      </c>
      <c r="L8984" t="s">
        <v>20</v>
      </c>
      <c r="M8984" t="s">
        <v>340</v>
      </c>
      <c r="N8984" t="s">
        <v>136</v>
      </c>
      <c r="O8984" t="s">
        <v>22</v>
      </c>
      <c r="P8984" t="s">
        <v>23</v>
      </c>
      <c r="Q8984" t="s">
        <v>24</v>
      </c>
    </row>
    <row r="8985" spans="1:17" x14ac:dyDescent="0.2">
      <c r="A8985" s="2">
        <v>38522</v>
      </c>
      <c r="B8985" t="s">
        <v>339</v>
      </c>
      <c r="C8985" t="s">
        <v>61</v>
      </c>
      <c r="D8985" t="s">
        <v>36</v>
      </c>
      <c r="E8985" t="s">
        <v>36</v>
      </c>
      <c r="F8985">
        <v>127</v>
      </c>
      <c r="G8985">
        <v>111</v>
      </c>
      <c r="H8985">
        <v>0</v>
      </c>
      <c r="I8985">
        <v>0</v>
      </c>
      <c r="J8985">
        <v>0</v>
      </c>
      <c r="K8985">
        <v>2</v>
      </c>
      <c r="L8985" t="s">
        <v>20</v>
      </c>
      <c r="M8985" t="s">
        <v>921</v>
      </c>
      <c r="N8985" t="s">
        <v>339</v>
      </c>
      <c r="O8985" t="s">
        <v>22</v>
      </c>
      <c r="P8985" t="s">
        <v>23</v>
      </c>
      <c r="Q8985" t="s">
        <v>41</v>
      </c>
    </row>
    <row r="8986" spans="1:17" x14ac:dyDescent="0.2">
      <c r="A8986" s="2">
        <v>38522</v>
      </c>
      <c r="B8986" t="s">
        <v>26</v>
      </c>
      <c r="C8986" t="s">
        <v>25</v>
      </c>
      <c r="D8986" t="s">
        <v>27</v>
      </c>
      <c r="E8986" t="s">
        <v>19</v>
      </c>
      <c r="F8986">
        <v>6</v>
      </c>
      <c r="G8986">
        <v>1</v>
      </c>
      <c r="H8986">
        <v>0</v>
      </c>
      <c r="I8986">
        <v>0</v>
      </c>
      <c r="J8986">
        <v>1</v>
      </c>
      <c r="K8986">
        <v>0</v>
      </c>
      <c r="L8986" t="s">
        <v>427</v>
      </c>
      <c r="M8986" t="s">
        <v>325</v>
      </c>
      <c r="N8986" t="s">
        <v>129</v>
      </c>
      <c r="O8986" t="s">
        <v>122</v>
      </c>
      <c r="P8986" t="s">
        <v>23</v>
      </c>
      <c r="Q8986" t="s">
        <v>24</v>
      </c>
    </row>
    <row r="8987" spans="1:17" x14ac:dyDescent="0.2">
      <c r="A8987" s="2">
        <v>38524</v>
      </c>
      <c r="B8987" t="s">
        <v>55</v>
      </c>
      <c r="C8987" t="s">
        <v>128</v>
      </c>
      <c r="D8987" t="s">
        <v>57</v>
      </c>
      <c r="E8987" t="s">
        <v>36</v>
      </c>
      <c r="F8987">
        <v>57</v>
      </c>
      <c r="G8987">
        <v>38</v>
      </c>
      <c r="H8987">
        <v>0</v>
      </c>
      <c r="I8987">
        <v>0</v>
      </c>
      <c r="J8987">
        <v>0</v>
      </c>
      <c r="K8987">
        <v>2</v>
      </c>
      <c r="L8987" t="s">
        <v>427</v>
      </c>
      <c r="M8987" t="s">
        <v>1159</v>
      </c>
      <c r="N8987" t="s">
        <v>129</v>
      </c>
      <c r="O8987" t="s">
        <v>122</v>
      </c>
      <c r="P8987" t="s">
        <v>23</v>
      </c>
      <c r="Q8987" t="s">
        <v>41</v>
      </c>
    </row>
    <row r="8988" spans="1:17" x14ac:dyDescent="0.2">
      <c r="A8988" s="2">
        <v>38524</v>
      </c>
      <c r="B8988" t="s">
        <v>129</v>
      </c>
      <c r="C8988" t="s">
        <v>39</v>
      </c>
      <c r="D8988" t="s">
        <v>50</v>
      </c>
      <c r="E8988" t="s">
        <v>19</v>
      </c>
      <c r="F8988">
        <v>21</v>
      </c>
      <c r="G8988">
        <v>3</v>
      </c>
      <c r="H8988">
        <v>0</v>
      </c>
      <c r="I8988">
        <v>0</v>
      </c>
      <c r="J8988">
        <v>2</v>
      </c>
      <c r="K8988">
        <v>2</v>
      </c>
      <c r="L8988" t="s">
        <v>427</v>
      </c>
      <c r="M8988" t="s">
        <v>519</v>
      </c>
      <c r="N8988" t="s">
        <v>129</v>
      </c>
      <c r="O8988" t="s">
        <v>22</v>
      </c>
      <c r="P8988" t="s">
        <v>23</v>
      </c>
      <c r="Q8988" t="s">
        <v>30</v>
      </c>
    </row>
    <row r="8989" spans="1:17" x14ac:dyDescent="0.2">
      <c r="A8989" s="2">
        <v>38525</v>
      </c>
      <c r="B8989" t="s">
        <v>182</v>
      </c>
      <c r="C8989" t="s">
        <v>131</v>
      </c>
      <c r="D8989" t="s">
        <v>115</v>
      </c>
      <c r="E8989" t="s">
        <v>27</v>
      </c>
      <c r="F8989">
        <v>61</v>
      </c>
      <c r="G8989">
        <v>24</v>
      </c>
      <c r="H8989">
        <v>0</v>
      </c>
      <c r="I8989">
        <v>0</v>
      </c>
      <c r="J8989">
        <v>2</v>
      </c>
      <c r="K8989">
        <v>0</v>
      </c>
      <c r="L8989" t="s">
        <v>28</v>
      </c>
      <c r="M8989" t="s">
        <v>677</v>
      </c>
      <c r="N8989" t="s">
        <v>182</v>
      </c>
      <c r="O8989" t="s">
        <v>22</v>
      </c>
      <c r="P8989" t="s">
        <v>23</v>
      </c>
      <c r="Q8989" t="s">
        <v>24</v>
      </c>
    </row>
    <row r="8990" spans="1:17" x14ac:dyDescent="0.2">
      <c r="A8990" s="2">
        <v>38525</v>
      </c>
      <c r="B8990" t="s">
        <v>153</v>
      </c>
      <c r="C8990" t="s">
        <v>26</v>
      </c>
      <c r="D8990" t="s">
        <v>50</v>
      </c>
      <c r="E8990" t="s">
        <v>27</v>
      </c>
      <c r="F8990">
        <v>13</v>
      </c>
      <c r="G8990">
        <v>6</v>
      </c>
      <c r="H8990">
        <v>0</v>
      </c>
      <c r="I8990">
        <v>0</v>
      </c>
      <c r="J8990">
        <v>0</v>
      </c>
      <c r="K8990">
        <v>0</v>
      </c>
      <c r="L8990" t="s">
        <v>427</v>
      </c>
      <c r="M8990" t="s">
        <v>787</v>
      </c>
      <c r="N8990" t="s">
        <v>129</v>
      </c>
      <c r="O8990" t="s">
        <v>122</v>
      </c>
      <c r="P8990" t="s">
        <v>23</v>
      </c>
      <c r="Q8990" t="s">
        <v>30</v>
      </c>
    </row>
    <row r="8991" spans="1:17" x14ac:dyDescent="0.2">
      <c r="A8991" s="2">
        <v>38525</v>
      </c>
      <c r="B8991" t="s">
        <v>143</v>
      </c>
      <c r="C8991" t="s">
        <v>25</v>
      </c>
      <c r="D8991" t="s">
        <v>115</v>
      </c>
      <c r="E8991" t="s">
        <v>19</v>
      </c>
      <c r="F8991">
        <v>18</v>
      </c>
      <c r="G8991">
        <v>1</v>
      </c>
      <c r="H8991">
        <v>0</v>
      </c>
      <c r="I8991">
        <v>0</v>
      </c>
      <c r="J8991">
        <v>2</v>
      </c>
      <c r="K8991">
        <v>2</v>
      </c>
      <c r="L8991" t="s">
        <v>427</v>
      </c>
      <c r="M8991" t="s">
        <v>190</v>
      </c>
      <c r="N8991" t="s">
        <v>129</v>
      </c>
      <c r="O8991" t="s">
        <v>122</v>
      </c>
      <c r="P8991" t="s">
        <v>23</v>
      </c>
      <c r="Q8991" t="s">
        <v>30</v>
      </c>
    </row>
    <row r="8992" spans="1:17" x14ac:dyDescent="0.2">
      <c r="A8992" s="2">
        <v>38528</v>
      </c>
      <c r="B8992" t="s">
        <v>129</v>
      </c>
      <c r="C8992" t="s">
        <v>25</v>
      </c>
      <c r="D8992" t="s">
        <v>50</v>
      </c>
      <c r="E8992" t="s">
        <v>19</v>
      </c>
      <c r="F8992">
        <v>21</v>
      </c>
      <c r="G8992">
        <v>1</v>
      </c>
      <c r="H8992">
        <v>0</v>
      </c>
      <c r="I8992">
        <v>0</v>
      </c>
      <c r="J8992">
        <v>2</v>
      </c>
      <c r="K8992">
        <v>3</v>
      </c>
      <c r="L8992" t="s">
        <v>427</v>
      </c>
      <c r="M8992" t="s">
        <v>519</v>
      </c>
      <c r="N8992" t="s">
        <v>129</v>
      </c>
      <c r="O8992" t="s">
        <v>22</v>
      </c>
      <c r="P8992" t="s">
        <v>23</v>
      </c>
      <c r="Q8992" t="s">
        <v>41</v>
      </c>
    </row>
    <row r="8993" spans="1:17" x14ac:dyDescent="0.2">
      <c r="A8993" s="2">
        <v>38529</v>
      </c>
      <c r="B8993" t="s">
        <v>26</v>
      </c>
      <c r="C8993" t="s">
        <v>39</v>
      </c>
      <c r="D8993" t="s">
        <v>27</v>
      </c>
      <c r="E8993" t="s">
        <v>19</v>
      </c>
      <c r="F8993">
        <v>6</v>
      </c>
      <c r="G8993">
        <v>3</v>
      </c>
      <c r="H8993">
        <v>0</v>
      </c>
      <c r="I8993">
        <v>0</v>
      </c>
      <c r="J8993">
        <v>1</v>
      </c>
      <c r="K8993">
        <v>1</v>
      </c>
      <c r="L8993" t="s">
        <v>427</v>
      </c>
      <c r="M8993" t="s">
        <v>325</v>
      </c>
      <c r="N8993" t="s">
        <v>129</v>
      </c>
      <c r="O8993" t="s">
        <v>122</v>
      </c>
      <c r="P8993" t="s">
        <v>59</v>
      </c>
      <c r="Q8993" t="s">
        <v>41</v>
      </c>
    </row>
    <row r="8994" spans="1:17" x14ac:dyDescent="0.2">
      <c r="A8994" s="2">
        <v>38529</v>
      </c>
      <c r="B8994" t="s">
        <v>296</v>
      </c>
      <c r="C8994" t="s">
        <v>405</v>
      </c>
      <c r="D8994" t="s">
        <v>36</v>
      </c>
      <c r="E8994" t="s">
        <v>36</v>
      </c>
      <c r="F8994">
        <v>132</v>
      </c>
      <c r="G8994">
        <v>144</v>
      </c>
      <c r="H8994">
        <v>0</v>
      </c>
      <c r="I8994">
        <v>0</v>
      </c>
      <c r="J8994">
        <v>1</v>
      </c>
      <c r="K8994">
        <v>0</v>
      </c>
      <c r="L8994" t="s">
        <v>28</v>
      </c>
      <c r="M8994" t="s">
        <v>399</v>
      </c>
      <c r="N8994" t="s">
        <v>296</v>
      </c>
      <c r="O8994" t="s">
        <v>22</v>
      </c>
      <c r="P8994" t="s">
        <v>23</v>
      </c>
      <c r="Q8994" t="s">
        <v>24</v>
      </c>
    </row>
    <row r="8995" spans="1:17" x14ac:dyDescent="0.2">
      <c r="A8995" s="2">
        <v>38532</v>
      </c>
      <c r="B8995" t="s">
        <v>25</v>
      </c>
      <c r="C8995" t="s">
        <v>39</v>
      </c>
      <c r="D8995" t="s">
        <v>19</v>
      </c>
      <c r="E8995" t="s">
        <v>19</v>
      </c>
      <c r="F8995">
        <v>1</v>
      </c>
      <c r="G8995">
        <v>3</v>
      </c>
      <c r="H8995">
        <v>0</v>
      </c>
      <c r="I8995">
        <v>0</v>
      </c>
      <c r="J8995">
        <v>4</v>
      </c>
      <c r="K8995">
        <v>1</v>
      </c>
      <c r="L8995" t="s">
        <v>427</v>
      </c>
      <c r="M8995" t="s">
        <v>787</v>
      </c>
      <c r="N8995" t="s">
        <v>129</v>
      </c>
      <c r="O8995" t="s">
        <v>122</v>
      </c>
      <c r="P8995" t="s">
        <v>23</v>
      </c>
      <c r="Q8995" t="s">
        <v>24</v>
      </c>
    </row>
    <row r="8996" spans="1:17" x14ac:dyDescent="0.2">
      <c r="A8996" s="2">
        <v>38532</v>
      </c>
      <c r="B8996" t="s">
        <v>129</v>
      </c>
      <c r="C8996" t="s">
        <v>26</v>
      </c>
      <c r="D8996" t="s">
        <v>50</v>
      </c>
      <c r="E8996" t="s">
        <v>27</v>
      </c>
      <c r="F8996">
        <v>21</v>
      </c>
      <c r="G8996">
        <v>6</v>
      </c>
      <c r="H8996">
        <v>0</v>
      </c>
      <c r="I8996">
        <v>0</v>
      </c>
      <c r="J8996">
        <v>4</v>
      </c>
      <c r="K8996">
        <v>3</v>
      </c>
      <c r="L8996" t="s">
        <v>427</v>
      </c>
      <c r="M8996" t="s">
        <v>1159</v>
      </c>
      <c r="N8996" t="s">
        <v>129</v>
      </c>
      <c r="O8996" t="s">
        <v>22</v>
      </c>
      <c r="P8996" t="s">
        <v>23</v>
      </c>
      <c r="Q8996" t="s">
        <v>24</v>
      </c>
    </row>
    <row r="8997" spans="1:17" x14ac:dyDescent="0.2">
      <c r="A8997" s="2">
        <v>38534</v>
      </c>
      <c r="B8997" t="s">
        <v>351</v>
      </c>
      <c r="C8997" t="s">
        <v>890</v>
      </c>
      <c r="D8997" t="s">
        <v>36</v>
      </c>
      <c r="E8997" t="s">
        <v>36</v>
      </c>
      <c r="F8997">
        <v>104</v>
      </c>
      <c r="G8997">
        <v>68</v>
      </c>
      <c r="H8997">
        <v>0</v>
      </c>
      <c r="I8997">
        <v>0</v>
      </c>
      <c r="J8997">
        <v>0</v>
      </c>
      <c r="K8997">
        <v>0</v>
      </c>
      <c r="L8997" t="s">
        <v>28</v>
      </c>
      <c r="M8997" t="s">
        <v>353</v>
      </c>
      <c r="N8997" t="s">
        <v>351</v>
      </c>
      <c r="O8997" t="s">
        <v>22</v>
      </c>
      <c r="P8997" t="s">
        <v>23</v>
      </c>
      <c r="Q8997" t="s">
        <v>30</v>
      </c>
    </row>
    <row r="8998" spans="1:17" x14ac:dyDescent="0.2">
      <c r="A8998" s="2">
        <v>38535</v>
      </c>
      <c r="B8998" t="s">
        <v>56</v>
      </c>
      <c r="C8998" t="s">
        <v>304</v>
      </c>
      <c r="D8998" t="s">
        <v>27</v>
      </c>
      <c r="E8998" t="s">
        <v>27</v>
      </c>
      <c r="F8998">
        <v>85</v>
      </c>
      <c r="G8998">
        <v>50</v>
      </c>
      <c r="H8998">
        <v>0</v>
      </c>
      <c r="I8998">
        <v>0</v>
      </c>
      <c r="J8998">
        <v>1</v>
      </c>
      <c r="K8998">
        <v>2</v>
      </c>
      <c r="L8998" t="s">
        <v>28</v>
      </c>
      <c r="M8998" t="s">
        <v>670</v>
      </c>
      <c r="N8998" t="s">
        <v>56</v>
      </c>
      <c r="O8998" t="s">
        <v>22</v>
      </c>
      <c r="P8998" t="s">
        <v>23</v>
      </c>
      <c r="Q8998" t="s">
        <v>41</v>
      </c>
    </row>
    <row r="8999" spans="1:17" x14ac:dyDescent="0.2">
      <c r="A8999" s="2">
        <v>38537</v>
      </c>
      <c r="B8999" t="s">
        <v>61</v>
      </c>
      <c r="C8999" t="s">
        <v>111</v>
      </c>
      <c r="D8999" t="s">
        <v>36</v>
      </c>
      <c r="E8999" t="s">
        <v>36</v>
      </c>
      <c r="F8999">
        <v>111</v>
      </c>
      <c r="G8999">
        <v>59</v>
      </c>
      <c r="H8999">
        <v>0</v>
      </c>
      <c r="I8999">
        <v>0</v>
      </c>
      <c r="J8999">
        <v>1</v>
      </c>
      <c r="K8999">
        <v>0</v>
      </c>
      <c r="L8999" t="s">
        <v>20</v>
      </c>
      <c r="M8999" t="s">
        <v>429</v>
      </c>
      <c r="N8999" t="s">
        <v>61</v>
      </c>
      <c r="O8999" t="s">
        <v>22</v>
      </c>
      <c r="P8999" t="s">
        <v>23</v>
      </c>
      <c r="Q8999" t="s">
        <v>24</v>
      </c>
    </row>
    <row r="9000" spans="1:17" x14ac:dyDescent="0.2">
      <c r="A9000" s="2">
        <v>38539</v>
      </c>
      <c r="B9000" t="s">
        <v>43</v>
      </c>
      <c r="C9000" t="s">
        <v>531</v>
      </c>
      <c r="D9000" t="s">
        <v>19</v>
      </c>
      <c r="E9000" t="s">
        <v>27</v>
      </c>
      <c r="F9000">
        <v>25</v>
      </c>
      <c r="G9000">
        <v>98</v>
      </c>
      <c r="H9000">
        <v>0</v>
      </c>
      <c r="I9000">
        <v>0</v>
      </c>
      <c r="J9000">
        <v>0</v>
      </c>
      <c r="K9000">
        <v>1</v>
      </c>
      <c r="L9000" t="s">
        <v>563</v>
      </c>
      <c r="M9000" t="s">
        <v>215</v>
      </c>
      <c r="N9000" t="s">
        <v>77</v>
      </c>
      <c r="O9000" t="s">
        <v>122</v>
      </c>
      <c r="P9000" t="s">
        <v>23</v>
      </c>
      <c r="Q9000" t="s">
        <v>41</v>
      </c>
    </row>
    <row r="9001" spans="1:17" x14ac:dyDescent="0.2">
      <c r="A9001" s="2">
        <v>38539</v>
      </c>
      <c r="B9001" t="s">
        <v>282</v>
      </c>
      <c r="C9001" t="s">
        <v>304</v>
      </c>
      <c r="D9001" t="s">
        <v>19</v>
      </c>
      <c r="E9001" t="s">
        <v>27</v>
      </c>
      <c r="F9001">
        <v>58</v>
      </c>
      <c r="G9001">
        <v>50</v>
      </c>
      <c r="H9001">
        <v>0</v>
      </c>
      <c r="I9001">
        <v>0</v>
      </c>
      <c r="J9001">
        <v>1</v>
      </c>
      <c r="K9001">
        <v>1</v>
      </c>
      <c r="L9001" t="s">
        <v>563</v>
      </c>
      <c r="M9001" t="s">
        <v>215</v>
      </c>
      <c r="N9001" t="s">
        <v>77</v>
      </c>
      <c r="O9001" t="s">
        <v>122</v>
      </c>
      <c r="P9001" t="s">
        <v>23</v>
      </c>
      <c r="Q9001" t="s">
        <v>30</v>
      </c>
    </row>
    <row r="9002" spans="1:17" x14ac:dyDescent="0.2">
      <c r="A9002" s="2">
        <v>38540</v>
      </c>
      <c r="B9002" t="s">
        <v>56</v>
      </c>
      <c r="C9002" t="s">
        <v>131</v>
      </c>
      <c r="D9002" t="s">
        <v>27</v>
      </c>
      <c r="E9002" t="s">
        <v>27</v>
      </c>
      <c r="F9002">
        <v>85</v>
      </c>
      <c r="G9002">
        <v>24</v>
      </c>
      <c r="H9002">
        <v>0</v>
      </c>
      <c r="I9002">
        <v>0</v>
      </c>
      <c r="J9002">
        <v>0</v>
      </c>
      <c r="K9002">
        <v>1</v>
      </c>
      <c r="L9002" t="s">
        <v>563</v>
      </c>
      <c r="M9002" t="s">
        <v>238</v>
      </c>
      <c r="N9002" t="s">
        <v>77</v>
      </c>
      <c r="O9002" t="s">
        <v>122</v>
      </c>
      <c r="P9002" t="s">
        <v>23</v>
      </c>
      <c r="Q9002" t="s">
        <v>41</v>
      </c>
    </row>
    <row r="9003" spans="1:17" x14ac:dyDescent="0.2">
      <c r="A9003" s="2">
        <v>38540</v>
      </c>
      <c r="B9003" t="s">
        <v>77</v>
      </c>
      <c r="C9003" t="s">
        <v>454</v>
      </c>
      <c r="D9003" t="s">
        <v>27</v>
      </c>
      <c r="E9003" t="s">
        <v>27</v>
      </c>
      <c r="F9003">
        <v>10</v>
      </c>
      <c r="G9003">
        <v>70</v>
      </c>
      <c r="H9003">
        <v>0</v>
      </c>
      <c r="I9003">
        <v>0</v>
      </c>
      <c r="J9003">
        <v>4</v>
      </c>
      <c r="K9003">
        <v>1</v>
      </c>
      <c r="L9003" t="s">
        <v>563</v>
      </c>
      <c r="M9003" t="s">
        <v>238</v>
      </c>
      <c r="N9003" t="s">
        <v>77</v>
      </c>
      <c r="O9003" t="s">
        <v>22</v>
      </c>
      <c r="P9003" t="s">
        <v>23</v>
      </c>
      <c r="Q9003" t="s">
        <v>24</v>
      </c>
    </row>
    <row r="9004" spans="1:17" x14ac:dyDescent="0.2">
      <c r="A9004" s="2">
        <v>38541</v>
      </c>
      <c r="B9004" t="s">
        <v>555</v>
      </c>
      <c r="C9004" t="s">
        <v>185</v>
      </c>
      <c r="D9004" t="s">
        <v>27</v>
      </c>
      <c r="E9004" t="s">
        <v>27</v>
      </c>
      <c r="F9004">
        <v>59</v>
      </c>
      <c r="G9004">
        <v>41</v>
      </c>
      <c r="H9004">
        <v>0</v>
      </c>
      <c r="I9004">
        <v>0</v>
      </c>
      <c r="J9004">
        <v>3</v>
      </c>
      <c r="K9004">
        <v>4</v>
      </c>
      <c r="L9004" t="s">
        <v>563</v>
      </c>
      <c r="M9004" t="s">
        <v>1089</v>
      </c>
      <c r="N9004" t="s">
        <v>77</v>
      </c>
      <c r="O9004" t="s">
        <v>122</v>
      </c>
      <c r="P9004" t="s">
        <v>23</v>
      </c>
      <c r="Q9004" t="s">
        <v>41</v>
      </c>
    </row>
    <row r="9005" spans="1:17" x14ac:dyDescent="0.2">
      <c r="A9005" s="2">
        <v>38541</v>
      </c>
      <c r="B9005" t="s">
        <v>149</v>
      </c>
      <c r="C9005" t="s">
        <v>26</v>
      </c>
      <c r="D9005" t="s">
        <v>36</v>
      </c>
      <c r="E9005" t="s">
        <v>27</v>
      </c>
      <c r="F9005">
        <v>39</v>
      </c>
      <c r="G9005">
        <v>6</v>
      </c>
      <c r="H9005">
        <v>0</v>
      </c>
      <c r="I9005">
        <v>0</v>
      </c>
      <c r="J9005">
        <v>2</v>
      </c>
      <c r="K9005">
        <v>1</v>
      </c>
      <c r="L9005" t="s">
        <v>563</v>
      </c>
      <c r="M9005" t="s">
        <v>1089</v>
      </c>
      <c r="N9005" t="s">
        <v>77</v>
      </c>
      <c r="O9005" t="s">
        <v>122</v>
      </c>
      <c r="P9005" t="s">
        <v>23</v>
      </c>
      <c r="Q9005" t="s">
        <v>24</v>
      </c>
    </row>
    <row r="9006" spans="1:17" x14ac:dyDescent="0.2">
      <c r="A9006" s="2">
        <v>38542</v>
      </c>
      <c r="B9006" t="s">
        <v>131</v>
      </c>
      <c r="C9006" t="s">
        <v>454</v>
      </c>
      <c r="D9006" t="s">
        <v>27</v>
      </c>
      <c r="E9006" t="s">
        <v>27</v>
      </c>
      <c r="F9006">
        <v>24</v>
      </c>
      <c r="G9006">
        <v>70</v>
      </c>
      <c r="H9006">
        <v>0</v>
      </c>
      <c r="I9006">
        <v>0</v>
      </c>
      <c r="J9006">
        <v>3</v>
      </c>
      <c r="K9006">
        <v>1</v>
      </c>
      <c r="L9006" t="s">
        <v>563</v>
      </c>
      <c r="M9006" t="s">
        <v>238</v>
      </c>
      <c r="N9006" t="s">
        <v>77</v>
      </c>
      <c r="O9006" t="s">
        <v>122</v>
      </c>
      <c r="P9006" t="s">
        <v>23</v>
      </c>
      <c r="Q9006" t="s">
        <v>24</v>
      </c>
    </row>
    <row r="9007" spans="1:17" x14ac:dyDescent="0.2">
      <c r="A9007" s="2">
        <v>38542</v>
      </c>
      <c r="B9007" t="s">
        <v>77</v>
      </c>
      <c r="C9007" t="s">
        <v>56</v>
      </c>
      <c r="D9007" t="s">
        <v>27</v>
      </c>
      <c r="E9007" t="s">
        <v>27</v>
      </c>
      <c r="F9007">
        <v>10</v>
      </c>
      <c r="G9007">
        <v>85</v>
      </c>
      <c r="H9007">
        <v>0</v>
      </c>
      <c r="I9007">
        <v>0</v>
      </c>
      <c r="J9007">
        <v>2</v>
      </c>
      <c r="K9007">
        <v>0</v>
      </c>
      <c r="L9007" t="s">
        <v>563</v>
      </c>
      <c r="M9007" t="s">
        <v>238</v>
      </c>
      <c r="N9007" t="s">
        <v>77</v>
      </c>
      <c r="O9007" t="s">
        <v>22</v>
      </c>
      <c r="P9007" t="s">
        <v>23</v>
      </c>
      <c r="Q9007" t="s">
        <v>24</v>
      </c>
    </row>
    <row r="9008" spans="1:17" x14ac:dyDescent="0.2">
      <c r="A9008" s="2">
        <v>38543</v>
      </c>
      <c r="B9008" t="s">
        <v>304</v>
      </c>
      <c r="C9008" t="s">
        <v>43</v>
      </c>
      <c r="D9008" t="s">
        <v>27</v>
      </c>
      <c r="E9008" t="s">
        <v>19</v>
      </c>
      <c r="F9008">
        <v>50</v>
      </c>
      <c r="G9008">
        <v>25</v>
      </c>
      <c r="H9008">
        <v>0</v>
      </c>
      <c r="I9008">
        <v>0</v>
      </c>
      <c r="J9008">
        <v>2</v>
      </c>
      <c r="K9008">
        <v>1</v>
      </c>
      <c r="L9008" t="s">
        <v>563</v>
      </c>
      <c r="M9008" t="s">
        <v>215</v>
      </c>
      <c r="N9008" t="s">
        <v>77</v>
      </c>
      <c r="O9008" t="s">
        <v>122</v>
      </c>
      <c r="P9008" t="s">
        <v>23</v>
      </c>
      <c r="Q9008" t="s">
        <v>24</v>
      </c>
    </row>
    <row r="9009" spans="1:17" x14ac:dyDescent="0.2">
      <c r="A9009" s="2">
        <v>38543</v>
      </c>
      <c r="B9009" t="s">
        <v>185</v>
      </c>
      <c r="C9009" t="s">
        <v>149</v>
      </c>
      <c r="D9009" t="s">
        <v>27</v>
      </c>
      <c r="E9009" t="s">
        <v>36</v>
      </c>
      <c r="F9009">
        <v>41</v>
      </c>
      <c r="G9009">
        <v>39</v>
      </c>
      <c r="H9009">
        <v>0</v>
      </c>
      <c r="I9009">
        <v>0</v>
      </c>
      <c r="J9009">
        <v>3</v>
      </c>
      <c r="K9009">
        <v>3</v>
      </c>
      <c r="L9009" t="s">
        <v>563</v>
      </c>
      <c r="M9009" t="s">
        <v>121</v>
      </c>
      <c r="N9009" t="s">
        <v>77</v>
      </c>
      <c r="O9009" t="s">
        <v>122</v>
      </c>
      <c r="P9009" t="s">
        <v>23</v>
      </c>
      <c r="Q9009" t="s">
        <v>30</v>
      </c>
    </row>
    <row r="9010" spans="1:17" x14ac:dyDescent="0.2">
      <c r="A9010" s="2">
        <v>38543</v>
      </c>
      <c r="B9010" t="s">
        <v>26</v>
      </c>
      <c r="C9010" t="s">
        <v>555</v>
      </c>
      <c r="D9010" t="s">
        <v>27</v>
      </c>
      <c r="E9010" t="s">
        <v>27</v>
      </c>
      <c r="F9010">
        <v>6</v>
      </c>
      <c r="G9010">
        <v>59</v>
      </c>
      <c r="H9010">
        <v>0</v>
      </c>
      <c r="I9010">
        <v>0</v>
      </c>
      <c r="J9010">
        <v>4</v>
      </c>
      <c r="K9010">
        <v>0</v>
      </c>
      <c r="L9010" t="s">
        <v>563</v>
      </c>
      <c r="M9010" t="s">
        <v>121</v>
      </c>
      <c r="N9010" t="s">
        <v>77</v>
      </c>
      <c r="O9010" t="s">
        <v>122</v>
      </c>
      <c r="P9010" t="s">
        <v>23</v>
      </c>
      <c r="Q9010" t="s">
        <v>24</v>
      </c>
    </row>
    <row r="9011" spans="1:17" x14ac:dyDescent="0.2">
      <c r="A9011" s="2">
        <v>38543</v>
      </c>
      <c r="B9011" t="s">
        <v>531</v>
      </c>
      <c r="C9011" t="s">
        <v>282</v>
      </c>
      <c r="D9011" t="s">
        <v>27</v>
      </c>
      <c r="E9011" t="s">
        <v>19</v>
      </c>
      <c r="F9011">
        <v>98</v>
      </c>
      <c r="G9011">
        <v>58</v>
      </c>
      <c r="H9011">
        <v>0</v>
      </c>
      <c r="I9011">
        <v>0</v>
      </c>
      <c r="J9011">
        <v>2</v>
      </c>
      <c r="K9011">
        <v>2</v>
      </c>
      <c r="L9011" t="s">
        <v>563</v>
      </c>
      <c r="M9011" t="s">
        <v>215</v>
      </c>
      <c r="N9011" t="s">
        <v>77</v>
      </c>
      <c r="O9011" t="s">
        <v>122</v>
      </c>
      <c r="P9011" t="s">
        <v>23</v>
      </c>
      <c r="Q9011" t="s">
        <v>30</v>
      </c>
    </row>
    <row r="9012" spans="1:17" x14ac:dyDescent="0.2">
      <c r="A9012" s="2">
        <v>38545</v>
      </c>
      <c r="B9012" t="s">
        <v>56</v>
      </c>
      <c r="C9012" t="s">
        <v>454</v>
      </c>
      <c r="D9012" t="s">
        <v>27</v>
      </c>
      <c r="E9012" t="s">
        <v>27</v>
      </c>
      <c r="F9012">
        <v>85</v>
      </c>
      <c r="G9012">
        <v>70</v>
      </c>
      <c r="H9012">
        <v>0</v>
      </c>
      <c r="I9012">
        <v>0</v>
      </c>
      <c r="J9012">
        <v>2</v>
      </c>
      <c r="K9012">
        <v>1</v>
      </c>
      <c r="L9012" t="s">
        <v>563</v>
      </c>
      <c r="M9012" t="s">
        <v>332</v>
      </c>
      <c r="N9012" t="s">
        <v>77</v>
      </c>
      <c r="O9012" t="s">
        <v>122</v>
      </c>
      <c r="P9012" t="s">
        <v>23</v>
      </c>
      <c r="Q9012" t="s">
        <v>24</v>
      </c>
    </row>
    <row r="9013" spans="1:17" x14ac:dyDescent="0.2">
      <c r="A9013" s="2">
        <v>38545</v>
      </c>
      <c r="B9013" t="s">
        <v>43</v>
      </c>
      <c r="C9013" t="s">
        <v>282</v>
      </c>
      <c r="D9013" t="s">
        <v>19</v>
      </c>
      <c r="E9013" t="s">
        <v>19</v>
      </c>
      <c r="F9013">
        <v>25</v>
      </c>
      <c r="G9013">
        <v>58</v>
      </c>
      <c r="H9013">
        <v>0</v>
      </c>
      <c r="I9013">
        <v>0</v>
      </c>
      <c r="J9013">
        <v>2</v>
      </c>
      <c r="K9013">
        <v>0</v>
      </c>
      <c r="L9013" t="s">
        <v>563</v>
      </c>
      <c r="M9013" t="s">
        <v>215</v>
      </c>
      <c r="N9013" t="s">
        <v>77</v>
      </c>
      <c r="O9013" t="s">
        <v>122</v>
      </c>
      <c r="P9013" t="s">
        <v>23</v>
      </c>
      <c r="Q9013" t="s">
        <v>24</v>
      </c>
    </row>
    <row r="9014" spans="1:17" x14ac:dyDescent="0.2">
      <c r="A9014" s="2">
        <v>38545</v>
      </c>
      <c r="B9014" t="s">
        <v>304</v>
      </c>
      <c r="C9014" t="s">
        <v>531</v>
      </c>
      <c r="D9014" t="s">
        <v>27</v>
      </c>
      <c r="E9014" t="s">
        <v>27</v>
      </c>
      <c r="F9014">
        <v>50</v>
      </c>
      <c r="G9014">
        <v>98</v>
      </c>
      <c r="H9014">
        <v>0</v>
      </c>
      <c r="I9014">
        <v>0</v>
      </c>
      <c r="J9014">
        <v>1</v>
      </c>
      <c r="K9014">
        <v>0</v>
      </c>
      <c r="L9014" t="s">
        <v>563</v>
      </c>
      <c r="M9014" t="s">
        <v>215</v>
      </c>
      <c r="N9014" t="s">
        <v>77</v>
      </c>
      <c r="O9014" t="s">
        <v>122</v>
      </c>
      <c r="P9014" t="s">
        <v>23</v>
      </c>
      <c r="Q9014" t="s">
        <v>24</v>
      </c>
    </row>
    <row r="9015" spans="1:17" x14ac:dyDescent="0.2">
      <c r="A9015" s="2">
        <v>38545</v>
      </c>
      <c r="B9015" t="s">
        <v>77</v>
      </c>
      <c r="C9015" t="s">
        <v>131</v>
      </c>
      <c r="D9015" t="s">
        <v>27</v>
      </c>
      <c r="E9015" t="s">
        <v>27</v>
      </c>
      <c r="F9015">
        <v>10</v>
      </c>
      <c r="G9015">
        <v>24</v>
      </c>
      <c r="H9015">
        <v>0</v>
      </c>
      <c r="I9015">
        <v>0</v>
      </c>
      <c r="J9015">
        <v>0</v>
      </c>
      <c r="K9015">
        <v>0</v>
      </c>
      <c r="L9015" t="s">
        <v>563</v>
      </c>
      <c r="M9015" t="s">
        <v>332</v>
      </c>
      <c r="N9015" t="s">
        <v>77</v>
      </c>
      <c r="O9015" t="s">
        <v>22</v>
      </c>
      <c r="P9015" t="s">
        <v>23</v>
      </c>
      <c r="Q9015" t="s">
        <v>30</v>
      </c>
    </row>
    <row r="9016" spans="1:17" x14ac:dyDescent="0.2">
      <c r="A9016" s="2">
        <v>38546</v>
      </c>
      <c r="B9016" t="s">
        <v>555</v>
      </c>
      <c r="C9016" t="s">
        <v>149</v>
      </c>
      <c r="D9016" t="s">
        <v>27</v>
      </c>
      <c r="E9016" t="s">
        <v>36</v>
      </c>
      <c r="F9016">
        <v>59</v>
      </c>
      <c r="G9016">
        <v>39</v>
      </c>
      <c r="H9016">
        <v>0</v>
      </c>
      <c r="I9016">
        <v>0</v>
      </c>
      <c r="J9016">
        <v>1</v>
      </c>
      <c r="K9016">
        <v>1</v>
      </c>
      <c r="L9016" t="s">
        <v>563</v>
      </c>
      <c r="M9016" t="s">
        <v>874</v>
      </c>
      <c r="N9016" t="s">
        <v>77</v>
      </c>
      <c r="O9016" t="s">
        <v>122</v>
      </c>
      <c r="P9016" t="s">
        <v>23</v>
      </c>
      <c r="Q9016" t="s">
        <v>30</v>
      </c>
    </row>
    <row r="9017" spans="1:17" x14ac:dyDescent="0.2">
      <c r="A9017" s="2">
        <v>38546</v>
      </c>
      <c r="B9017" t="s">
        <v>26</v>
      </c>
      <c r="C9017" t="s">
        <v>185</v>
      </c>
      <c r="D9017" t="s">
        <v>27</v>
      </c>
      <c r="E9017" t="s">
        <v>27</v>
      </c>
      <c r="F9017">
        <v>6</v>
      </c>
      <c r="G9017">
        <v>41</v>
      </c>
      <c r="H9017">
        <v>0</v>
      </c>
      <c r="I9017">
        <v>0</v>
      </c>
      <c r="J9017">
        <v>1</v>
      </c>
      <c r="K9017">
        <v>0</v>
      </c>
      <c r="L9017" t="s">
        <v>563</v>
      </c>
      <c r="M9017" t="s">
        <v>874</v>
      </c>
      <c r="N9017" t="s">
        <v>77</v>
      </c>
      <c r="O9017" t="s">
        <v>122</v>
      </c>
      <c r="P9017" t="s">
        <v>23</v>
      </c>
      <c r="Q9017" t="s">
        <v>24</v>
      </c>
    </row>
    <row r="9018" spans="1:17" x14ac:dyDescent="0.2">
      <c r="A9018" s="2">
        <v>38549</v>
      </c>
      <c r="B9018" t="s">
        <v>304</v>
      </c>
      <c r="C9018" t="s">
        <v>131</v>
      </c>
      <c r="D9018" t="s">
        <v>27</v>
      </c>
      <c r="E9018" t="s">
        <v>27</v>
      </c>
      <c r="F9018">
        <v>50</v>
      </c>
      <c r="G9018">
        <v>24</v>
      </c>
      <c r="H9018">
        <v>0</v>
      </c>
      <c r="I9018">
        <v>0</v>
      </c>
      <c r="J9018">
        <v>3</v>
      </c>
      <c r="K9018">
        <v>2</v>
      </c>
      <c r="L9018" t="s">
        <v>563</v>
      </c>
      <c r="M9018" t="s">
        <v>332</v>
      </c>
      <c r="N9018" t="s">
        <v>77</v>
      </c>
      <c r="O9018" t="s">
        <v>122</v>
      </c>
      <c r="P9018" t="s">
        <v>23</v>
      </c>
      <c r="Q9018" t="s">
        <v>24</v>
      </c>
    </row>
    <row r="9019" spans="1:17" x14ac:dyDescent="0.2">
      <c r="A9019" s="2">
        <v>38549</v>
      </c>
      <c r="B9019" t="s">
        <v>77</v>
      </c>
      <c r="C9019" t="s">
        <v>185</v>
      </c>
      <c r="D9019" t="s">
        <v>27</v>
      </c>
      <c r="E9019" t="s">
        <v>27</v>
      </c>
      <c r="F9019">
        <v>10</v>
      </c>
      <c r="G9019">
        <v>41</v>
      </c>
      <c r="H9019">
        <v>0</v>
      </c>
      <c r="I9019">
        <v>0</v>
      </c>
      <c r="J9019">
        <v>3</v>
      </c>
      <c r="K9019">
        <v>1</v>
      </c>
      <c r="L9019" t="s">
        <v>563</v>
      </c>
      <c r="M9019" t="s">
        <v>332</v>
      </c>
      <c r="N9019" t="s">
        <v>77</v>
      </c>
      <c r="O9019" t="s">
        <v>22</v>
      </c>
      <c r="P9019" t="s">
        <v>23</v>
      </c>
      <c r="Q9019" t="s">
        <v>24</v>
      </c>
    </row>
    <row r="9020" spans="1:17" x14ac:dyDescent="0.2">
      <c r="A9020" s="2">
        <v>38550</v>
      </c>
      <c r="B9020" t="s">
        <v>26</v>
      </c>
      <c r="C9020" t="s">
        <v>43</v>
      </c>
      <c r="D9020" t="s">
        <v>27</v>
      </c>
      <c r="E9020" t="s">
        <v>19</v>
      </c>
      <c r="F9020">
        <v>6</v>
      </c>
      <c r="G9020">
        <v>25</v>
      </c>
      <c r="H9020">
        <v>0</v>
      </c>
      <c r="I9020">
        <v>0</v>
      </c>
      <c r="J9020">
        <v>1</v>
      </c>
      <c r="K9020">
        <v>2</v>
      </c>
      <c r="L9020" t="s">
        <v>563</v>
      </c>
      <c r="M9020" t="s">
        <v>874</v>
      </c>
      <c r="N9020" t="s">
        <v>77</v>
      </c>
      <c r="O9020" t="s">
        <v>122</v>
      </c>
      <c r="P9020" t="s">
        <v>23</v>
      </c>
      <c r="Q9020" t="s">
        <v>41</v>
      </c>
    </row>
    <row r="9021" spans="1:17" x14ac:dyDescent="0.2">
      <c r="A9021" s="2">
        <v>38550</v>
      </c>
      <c r="B9021" t="s">
        <v>149</v>
      </c>
      <c r="C9021" t="s">
        <v>531</v>
      </c>
      <c r="D9021" t="s">
        <v>36</v>
      </c>
      <c r="E9021" t="s">
        <v>27</v>
      </c>
      <c r="F9021">
        <v>39</v>
      </c>
      <c r="G9021">
        <v>98</v>
      </c>
      <c r="H9021">
        <v>0</v>
      </c>
      <c r="I9021">
        <v>0</v>
      </c>
      <c r="J9021">
        <v>1</v>
      </c>
      <c r="K9021">
        <v>1</v>
      </c>
      <c r="L9021" t="s">
        <v>563</v>
      </c>
      <c r="M9021" t="s">
        <v>874</v>
      </c>
      <c r="N9021" t="s">
        <v>77</v>
      </c>
      <c r="O9021" t="s">
        <v>122</v>
      </c>
      <c r="P9021" t="s">
        <v>23</v>
      </c>
      <c r="Q9021" t="s">
        <v>30</v>
      </c>
    </row>
    <row r="9022" spans="1:17" x14ac:dyDescent="0.2">
      <c r="A9022" s="2">
        <v>38554</v>
      </c>
      <c r="B9022" t="s">
        <v>43</v>
      </c>
      <c r="C9022" t="s">
        <v>531</v>
      </c>
      <c r="D9022" t="s">
        <v>19</v>
      </c>
      <c r="E9022" t="s">
        <v>27</v>
      </c>
      <c r="F9022">
        <v>25</v>
      </c>
      <c r="G9022">
        <v>83</v>
      </c>
      <c r="H9022">
        <v>0</v>
      </c>
      <c r="I9022">
        <v>0</v>
      </c>
      <c r="J9022">
        <v>2</v>
      </c>
      <c r="K9022">
        <v>3</v>
      </c>
      <c r="L9022" t="s">
        <v>563</v>
      </c>
      <c r="M9022" t="s">
        <v>337</v>
      </c>
      <c r="N9022" t="s">
        <v>77</v>
      </c>
      <c r="O9022" t="s">
        <v>122</v>
      </c>
      <c r="P9022" t="s">
        <v>59</v>
      </c>
      <c r="Q9022" t="s">
        <v>41</v>
      </c>
    </row>
    <row r="9023" spans="1:17" x14ac:dyDescent="0.2">
      <c r="A9023" s="2">
        <v>38554</v>
      </c>
      <c r="B9023" t="s">
        <v>77</v>
      </c>
      <c r="C9023" t="s">
        <v>304</v>
      </c>
      <c r="D9023" t="s">
        <v>27</v>
      </c>
      <c r="E9023" t="s">
        <v>27</v>
      </c>
      <c r="F9023">
        <v>6</v>
      </c>
      <c r="G9023">
        <v>39</v>
      </c>
      <c r="H9023">
        <v>0</v>
      </c>
      <c r="I9023">
        <v>0</v>
      </c>
      <c r="J9023">
        <v>2</v>
      </c>
      <c r="K9023">
        <v>1</v>
      </c>
      <c r="L9023" t="s">
        <v>563</v>
      </c>
      <c r="M9023" t="s">
        <v>337</v>
      </c>
      <c r="N9023" t="s">
        <v>77</v>
      </c>
      <c r="O9023" t="s">
        <v>22</v>
      </c>
      <c r="P9023" t="s">
        <v>23</v>
      </c>
      <c r="Q9023" t="s">
        <v>24</v>
      </c>
    </row>
    <row r="9024" spans="1:17" x14ac:dyDescent="0.2">
      <c r="A9024" s="2">
        <v>38557</v>
      </c>
      <c r="B9024" t="s">
        <v>77</v>
      </c>
      <c r="C9024" t="s">
        <v>531</v>
      </c>
      <c r="D9024" t="s">
        <v>27</v>
      </c>
      <c r="E9024" t="s">
        <v>27</v>
      </c>
      <c r="F9024">
        <v>6</v>
      </c>
      <c r="G9024">
        <v>83</v>
      </c>
      <c r="H9024">
        <v>0</v>
      </c>
      <c r="I9024">
        <v>0</v>
      </c>
      <c r="J9024">
        <v>0</v>
      </c>
      <c r="K9024">
        <v>0</v>
      </c>
      <c r="L9024" t="s">
        <v>563</v>
      </c>
      <c r="M9024" t="s">
        <v>337</v>
      </c>
      <c r="N9024" t="s">
        <v>77</v>
      </c>
      <c r="O9024" t="s">
        <v>22</v>
      </c>
      <c r="P9024" t="s">
        <v>59</v>
      </c>
      <c r="Q9024" t="s">
        <v>24</v>
      </c>
    </row>
    <row r="9025" spans="1:17" x14ac:dyDescent="0.2">
      <c r="A9025" s="2">
        <v>38561</v>
      </c>
      <c r="B9025" t="s">
        <v>301</v>
      </c>
      <c r="C9025" t="s">
        <v>176</v>
      </c>
      <c r="D9025" t="s">
        <v>115</v>
      </c>
      <c r="E9025" t="s">
        <v>115</v>
      </c>
      <c r="F9025">
        <v>55</v>
      </c>
      <c r="G9025">
        <v>87</v>
      </c>
      <c r="H9025">
        <v>0</v>
      </c>
      <c r="I9025">
        <v>0</v>
      </c>
      <c r="J9025">
        <v>1</v>
      </c>
      <c r="K9025">
        <v>1</v>
      </c>
      <c r="L9025" t="s">
        <v>28</v>
      </c>
      <c r="M9025" t="s">
        <v>976</v>
      </c>
      <c r="N9025" t="s">
        <v>53</v>
      </c>
      <c r="O9025" t="s">
        <v>122</v>
      </c>
      <c r="P9025" t="s">
        <v>59</v>
      </c>
      <c r="Q9025" t="s">
        <v>41</v>
      </c>
    </row>
    <row r="9026" spans="1:17" x14ac:dyDescent="0.2">
      <c r="A9026" s="2">
        <v>38563</v>
      </c>
      <c r="B9026" t="s">
        <v>183</v>
      </c>
      <c r="C9026" t="s">
        <v>176</v>
      </c>
      <c r="D9026" t="s">
        <v>36</v>
      </c>
      <c r="E9026" t="s">
        <v>115</v>
      </c>
      <c r="F9026">
        <v>26</v>
      </c>
      <c r="G9026">
        <v>87</v>
      </c>
      <c r="H9026">
        <v>0</v>
      </c>
      <c r="I9026">
        <v>0</v>
      </c>
      <c r="J9026">
        <v>0</v>
      </c>
      <c r="K9026">
        <v>0</v>
      </c>
      <c r="L9026" t="s">
        <v>28</v>
      </c>
      <c r="M9026" t="s">
        <v>976</v>
      </c>
      <c r="N9026" t="s">
        <v>53</v>
      </c>
      <c r="O9026" t="s">
        <v>122</v>
      </c>
      <c r="P9026" t="s">
        <v>59</v>
      </c>
      <c r="Q9026" t="s">
        <v>24</v>
      </c>
    </row>
    <row r="9027" spans="1:17" x14ac:dyDescent="0.2">
      <c r="A9027" s="2">
        <v>38564</v>
      </c>
      <c r="B9027" t="s">
        <v>163</v>
      </c>
      <c r="C9027" t="s">
        <v>143</v>
      </c>
      <c r="D9027" t="s">
        <v>115</v>
      </c>
      <c r="E9027" t="s">
        <v>115</v>
      </c>
      <c r="F9027">
        <v>91</v>
      </c>
      <c r="G9027">
        <v>13</v>
      </c>
      <c r="H9027">
        <v>0</v>
      </c>
      <c r="I9027">
        <v>0</v>
      </c>
      <c r="J9027">
        <v>1</v>
      </c>
      <c r="K9027">
        <v>0</v>
      </c>
      <c r="L9027" t="s">
        <v>1071</v>
      </c>
      <c r="M9027" t="s">
        <v>722</v>
      </c>
      <c r="N9027" t="s">
        <v>133</v>
      </c>
      <c r="O9027" t="s">
        <v>122</v>
      </c>
      <c r="P9027" t="s">
        <v>23</v>
      </c>
      <c r="Q9027" t="s">
        <v>24</v>
      </c>
    </row>
    <row r="9028" spans="1:17" x14ac:dyDescent="0.2">
      <c r="A9028" s="2">
        <v>38564</v>
      </c>
      <c r="B9028" t="s">
        <v>133</v>
      </c>
      <c r="C9028" t="s">
        <v>182</v>
      </c>
      <c r="D9028" t="s">
        <v>115</v>
      </c>
      <c r="E9028" t="s">
        <v>115</v>
      </c>
      <c r="F9028">
        <v>21</v>
      </c>
      <c r="G9028">
        <v>56</v>
      </c>
      <c r="H9028">
        <v>0</v>
      </c>
      <c r="I9028">
        <v>0</v>
      </c>
      <c r="J9028">
        <v>1</v>
      </c>
      <c r="K9028">
        <v>1</v>
      </c>
      <c r="L9028" t="s">
        <v>1071</v>
      </c>
      <c r="M9028" t="s">
        <v>722</v>
      </c>
      <c r="N9028" t="s">
        <v>133</v>
      </c>
      <c r="O9028" t="s">
        <v>22</v>
      </c>
      <c r="P9028" t="s">
        <v>23</v>
      </c>
      <c r="Q9028" t="s">
        <v>30</v>
      </c>
    </row>
    <row r="9029" spans="1:17" x14ac:dyDescent="0.2">
      <c r="A9029" s="2">
        <v>38567</v>
      </c>
      <c r="B9029" t="s">
        <v>402</v>
      </c>
      <c r="C9029" t="s">
        <v>583</v>
      </c>
      <c r="D9029" t="s">
        <v>115</v>
      </c>
      <c r="E9029" t="s">
        <v>115</v>
      </c>
      <c r="F9029">
        <v>50</v>
      </c>
      <c r="G9029">
        <v>105</v>
      </c>
      <c r="H9029">
        <v>0</v>
      </c>
      <c r="I9029">
        <v>0</v>
      </c>
      <c r="J9029">
        <v>5</v>
      </c>
      <c r="K9029">
        <v>0</v>
      </c>
      <c r="L9029" t="s">
        <v>28</v>
      </c>
      <c r="M9029" t="s">
        <v>715</v>
      </c>
      <c r="N9029" t="s">
        <v>402</v>
      </c>
      <c r="O9029" t="s">
        <v>22</v>
      </c>
      <c r="P9029" t="s">
        <v>23</v>
      </c>
      <c r="Q9029" t="s">
        <v>24</v>
      </c>
    </row>
    <row r="9030" spans="1:17" x14ac:dyDescent="0.2">
      <c r="A9030" s="2">
        <v>38567</v>
      </c>
      <c r="B9030" t="s">
        <v>143</v>
      </c>
      <c r="C9030" t="s">
        <v>182</v>
      </c>
      <c r="D9030" t="s">
        <v>115</v>
      </c>
      <c r="E9030" t="s">
        <v>115</v>
      </c>
      <c r="F9030">
        <v>13</v>
      </c>
      <c r="G9030">
        <v>56</v>
      </c>
      <c r="H9030">
        <v>0</v>
      </c>
      <c r="I9030">
        <v>0</v>
      </c>
      <c r="J9030">
        <v>2</v>
      </c>
      <c r="K9030">
        <v>2</v>
      </c>
      <c r="L9030" t="s">
        <v>1071</v>
      </c>
      <c r="M9030" t="s">
        <v>722</v>
      </c>
      <c r="N9030" t="s">
        <v>133</v>
      </c>
      <c r="O9030" t="s">
        <v>122</v>
      </c>
      <c r="P9030" t="s">
        <v>23</v>
      </c>
      <c r="Q9030" t="s">
        <v>30</v>
      </c>
    </row>
    <row r="9031" spans="1:17" x14ac:dyDescent="0.2">
      <c r="A9031" s="2">
        <v>38568</v>
      </c>
      <c r="B9031" t="s">
        <v>133</v>
      </c>
      <c r="C9031" t="s">
        <v>163</v>
      </c>
      <c r="D9031" t="s">
        <v>115</v>
      </c>
      <c r="E9031" t="s">
        <v>115</v>
      </c>
      <c r="F9031">
        <v>21</v>
      </c>
      <c r="G9031">
        <v>91</v>
      </c>
      <c r="H9031">
        <v>0</v>
      </c>
      <c r="I9031">
        <v>0</v>
      </c>
      <c r="J9031">
        <v>0</v>
      </c>
      <c r="K9031">
        <v>0</v>
      </c>
      <c r="L9031" t="s">
        <v>1071</v>
      </c>
      <c r="M9031" t="s">
        <v>1015</v>
      </c>
      <c r="N9031" t="s">
        <v>133</v>
      </c>
      <c r="O9031" t="s">
        <v>22</v>
      </c>
      <c r="P9031" t="s">
        <v>23</v>
      </c>
      <c r="Q9031" t="s">
        <v>30</v>
      </c>
    </row>
    <row r="9032" spans="1:17" x14ac:dyDescent="0.2">
      <c r="A9032" s="2">
        <v>38571</v>
      </c>
      <c r="B9032" t="s">
        <v>402</v>
      </c>
      <c r="C9032" t="s">
        <v>164</v>
      </c>
      <c r="D9032" t="s">
        <v>115</v>
      </c>
      <c r="E9032" t="s">
        <v>115</v>
      </c>
      <c r="F9032">
        <v>50</v>
      </c>
      <c r="G9032">
        <v>52</v>
      </c>
      <c r="H9032">
        <v>0</v>
      </c>
      <c r="I9032">
        <v>0</v>
      </c>
      <c r="J9032">
        <v>2</v>
      </c>
      <c r="K9032">
        <v>2</v>
      </c>
      <c r="L9032" t="s">
        <v>28</v>
      </c>
      <c r="M9032" t="s">
        <v>715</v>
      </c>
      <c r="N9032" t="s">
        <v>402</v>
      </c>
      <c r="O9032" t="s">
        <v>22</v>
      </c>
      <c r="P9032" t="s">
        <v>23</v>
      </c>
      <c r="Q9032" t="s">
        <v>30</v>
      </c>
    </row>
    <row r="9033" spans="1:17" x14ac:dyDescent="0.2">
      <c r="A9033" s="2">
        <v>38571</v>
      </c>
      <c r="B9033" t="s">
        <v>182</v>
      </c>
      <c r="C9033" t="s">
        <v>163</v>
      </c>
      <c r="D9033" t="s">
        <v>115</v>
      </c>
      <c r="E9033" t="s">
        <v>115</v>
      </c>
      <c r="F9033">
        <v>56</v>
      </c>
      <c r="G9033">
        <v>91</v>
      </c>
      <c r="H9033">
        <v>0</v>
      </c>
      <c r="I9033">
        <v>0</v>
      </c>
      <c r="J9033">
        <v>2</v>
      </c>
      <c r="K9033">
        <v>0</v>
      </c>
      <c r="L9033" t="s">
        <v>1071</v>
      </c>
      <c r="M9033" t="s">
        <v>747</v>
      </c>
      <c r="N9033" t="s">
        <v>133</v>
      </c>
      <c r="O9033" t="s">
        <v>122</v>
      </c>
      <c r="P9033" t="s">
        <v>23</v>
      </c>
      <c r="Q9033" t="s">
        <v>24</v>
      </c>
    </row>
    <row r="9034" spans="1:17" x14ac:dyDescent="0.2">
      <c r="A9034" s="2">
        <v>38571</v>
      </c>
      <c r="B9034" t="s">
        <v>133</v>
      </c>
      <c r="C9034" t="s">
        <v>143</v>
      </c>
      <c r="D9034" t="s">
        <v>115</v>
      </c>
      <c r="E9034" t="s">
        <v>115</v>
      </c>
      <c r="F9034">
        <v>21</v>
      </c>
      <c r="G9034">
        <v>13</v>
      </c>
      <c r="H9034">
        <v>0</v>
      </c>
      <c r="I9034">
        <v>0</v>
      </c>
      <c r="J9034">
        <v>0</v>
      </c>
      <c r="K9034">
        <v>1</v>
      </c>
      <c r="L9034" t="s">
        <v>1071</v>
      </c>
      <c r="M9034" t="s">
        <v>747</v>
      </c>
      <c r="N9034" t="s">
        <v>133</v>
      </c>
      <c r="O9034" t="s">
        <v>22</v>
      </c>
      <c r="P9034" t="s">
        <v>23</v>
      </c>
      <c r="Q9034" t="s">
        <v>41</v>
      </c>
    </row>
    <row r="9035" spans="1:17" x14ac:dyDescent="0.2">
      <c r="A9035" s="2">
        <v>38573</v>
      </c>
      <c r="B9035" t="s">
        <v>351</v>
      </c>
      <c r="C9035" t="s">
        <v>267</v>
      </c>
      <c r="D9035" t="s">
        <v>36</v>
      </c>
      <c r="E9035" t="s">
        <v>36</v>
      </c>
      <c r="F9035">
        <v>101</v>
      </c>
      <c r="G9035">
        <v>68</v>
      </c>
      <c r="H9035">
        <v>0</v>
      </c>
      <c r="I9035">
        <v>0</v>
      </c>
      <c r="J9035">
        <v>0</v>
      </c>
      <c r="K9035">
        <v>0</v>
      </c>
      <c r="L9035" t="s">
        <v>28</v>
      </c>
      <c r="M9035" t="s">
        <v>420</v>
      </c>
      <c r="N9035" t="s">
        <v>149</v>
      </c>
      <c r="O9035" t="s">
        <v>122</v>
      </c>
      <c r="P9035" t="s">
        <v>23</v>
      </c>
      <c r="Q9035" t="s">
        <v>30</v>
      </c>
    </row>
    <row r="9036" spans="1:17" x14ac:dyDescent="0.2">
      <c r="A9036" s="2">
        <v>38574</v>
      </c>
      <c r="B9036" t="s">
        <v>267</v>
      </c>
      <c r="C9036" t="s">
        <v>351</v>
      </c>
      <c r="D9036" t="s">
        <v>36</v>
      </c>
      <c r="E9036" t="s">
        <v>36</v>
      </c>
      <c r="F9036">
        <v>68</v>
      </c>
      <c r="G9036">
        <v>101</v>
      </c>
      <c r="H9036">
        <v>0</v>
      </c>
      <c r="I9036">
        <v>0</v>
      </c>
      <c r="J9036">
        <v>0</v>
      </c>
      <c r="K9036">
        <v>0</v>
      </c>
      <c r="L9036" t="s">
        <v>28</v>
      </c>
      <c r="M9036" t="s">
        <v>420</v>
      </c>
      <c r="N9036" t="s">
        <v>149</v>
      </c>
      <c r="O9036" t="s">
        <v>122</v>
      </c>
      <c r="P9036" t="s">
        <v>23</v>
      </c>
      <c r="Q9036" t="s">
        <v>30</v>
      </c>
    </row>
    <row r="9037" spans="1:17" x14ac:dyDescent="0.2">
      <c r="A9037" s="2">
        <v>38576</v>
      </c>
      <c r="B9037" t="s">
        <v>204</v>
      </c>
      <c r="C9037" t="s">
        <v>388</v>
      </c>
      <c r="D9037" t="s">
        <v>57</v>
      </c>
      <c r="E9037" t="s">
        <v>115</v>
      </c>
      <c r="F9037">
        <v>141</v>
      </c>
      <c r="G9037">
        <v>131</v>
      </c>
      <c r="H9037">
        <v>0</v>
      </c>
      <c r="I9037">
        <v>0</v>
      </c>
      <c r="J9037">
        <v>1</v>
      </c>
      <c r="K9037">
        <v>0</v>
      </c>
      <c r="L9037" t="s">
        <v>28</v>
      </c>
      <c r="M9037" t="s">
        <v>316</v>
      </c>
      <c r="N9037" t="s">
        <v>204</v>
      </c>
      <c r="O9037" t="s">
        <v>22</v>
      </c>
      <c r="P9037" t="s">
        <v>23</v>
      </c>
      <c r="Q9037" t="s">
        <v>24</v>
      </c>
    </row>
    <row r="9038" spans="1:17" x14ac:dyDescent="0.2">
      <c r="A9038" s="2">
        <v>38577</v>
      </c>
      <c r="B9038" t="s">
        <v>267</v>
      </c>
      <c r="C9038" t="s">
        <v>45</v>
      </c>
      <c r="D9038" t="s">
        <v>36</v>
      </c>
      <c r="E9038" t="s">
        <v>36</v>
      </c>
      <c r="F9038">
        <v>68</v>
      </c>
      <c r="G9038">
        <v>53</v>
      </c>
      <c r="H9038">
        <v>0</v>
      </c>
      <c r="I9038">
        <v>0</v>
      </c>
      <c r="J9038">
        <v>1</v>
      </c>
      <c r="K9038">
        <v>2</v>
      </c>
      <c r="L9038" t="s">
        <v>716</v>
      </c>
      <c r="M9038" t="s">
        <v>297</v>
      </c>
      <c r="N9038" t="s">
        <v>149</v>
      </c>
      <c r="O9038" t="s">
        <v>122</v>
      </c>
      <c r="P9038" t="s">
        <v>23</v>
      </c>
      <c r="Q9038" t="s">
        <v>41</v>
      </c>
    </row>
    <row r="9039" spans="1:17" x14ac:dyDescent="0.2">
      <c r="A9039" s="2">
        <v>38577</v>
      </c>
      <c r="B9039" t="s">
        <v>145</v>
      </c>
      <c r="C9039" t="s">
        <v>164</v>
      </c>
      <c r="D9039" t="s">
        <v>50</v>
      </c>
      <c r="E9039" t="s">
        <v>115</v>
      </c>
      <c r="F9039">
        <v>109</v>
      </c>
      <c r="G9039">
        <v>52</v>
      </c>
      <c r="H9039">
        <v>0</v>
      </c>
      <c r="I9039">
        <v>0</v>
      </c>
      <c r="J9039">
        <v>2</v>
      </c>
      <c r="K9039">
        <v>1</v>
      </c>
      <c r="L9039" t="s">
        <v>28</v>
      </c>
      <c r="M9039" t="s">
        <v>146</v>
      </c>
      <c r="N9039" t="s">
        <v>145</v>
      </c>
      <c r="O9039" t="s">
        <v>22</v>
      </c>
      <c r="P9039" t="s">
        <v>23</v>
      </c>
      <c r="Q9039" t="s">
        <v>24</v>
      </c>
    </row>
    <row r="9040" spans="1:17" x14ac:dyDescent="0.2">
      <c r="A9040" s="2">
        <v>38577</v>
      </c>
      <c r="B9040" t="s">
        <v>149</v>
      </c>
      <c r="C9040" t="s">
        <v>138</v>
      </c>
      <c r="D9040" t="s">
        <v>36</v>
      </c>
      <c r="E9040" t="s">
        <v>36</v>
      </c>
      <c r="F9040">
        <v>38</v>
      </c>
      <c r="G9040">
        <v>62</v>
      </c>
      <c r="H9040">
        <v>0</v>
      </c>
      <c r="I9040">
        <v>0</v>
      </c>
      <c r="J9040">
        <v>2</v>
      </c>
      <c r="K9040">
        <v>2</v>
      </c>
      <c r="L9040" t="s">
        <v>716</v>
      </c>
      <c r="M9040" t="s">
        <v>297</v>
      </c>
      <c r="N9040" t="s">
        <v>149</v>
      </c>
      <c r="O9040" t="s">
        <v>22</v>
      </c>
      <c r="P9040" t="s">
        <v>59</v>
      </c>
      <c r="Q9040" t="s">
        <v>41</v>
      </c>
    </row>
    <row r="9041" spans="1:17" x14ac:dyDescent="0.2">
      <c r="A9041" s="2">
        <v>38578</v>
      </c>
      <c r="B9041" t="s">
        <v>204</v>
      </c>
      <c r="C9041" t="s">
        <v>388</v>
      </c>
      <c r="D9041" t="s">
        <v>57</v>
      </c>
      <c r="E9041" t="s">
        <v>115</v>
      </c>
      <c r="F9041">
        <v>141</v>
      </c>
      <c r="G9041">
        <v>131</v>
      </c>
      <c r="H9041">
        <v>0</v>
      </c>
      <c r="I9041">
        <v>0</v>
      </c>
      <c r="J9041">
        <v>2</v>
      </c>
      <c r="K9041">
        <v>1</v>
      </c>
      <c r="L9041" t="s">
        <v>28</v>
      </c>
      <c r="M9041" t="s">
        <v>314</v>
      </c>
      <c r="N9041" t="s">
        <v>204</v>
      </c>
      <c r="O9041" t="s">
        <v>22</v>
      </c>
      <c r="P9041" t="s">
        <v>23</v>
      </c>
      <c r="Q9041" t="s">
        <v>24</v>
      </c>
    </row>
    <row r="9042" spans="1:17" x14ac:dyDescent="0.2">
      <c r="A9042" s="2">
        <v>38578</v>
      </c>
      <c r="B9042" t="s">
        <v>133</v>
      </c>
      <c r="C9042" t="s">
        <v>163</v>
      </c>
      <c r="D9042" t="s">
        <v>115</v>
      </c>
      <c r="E9042" t="s">
        <v>115</v>
      </c>
      <c r="F9042">
        <v>21</v>
      </c>
      <c r="G9042">
        <v>91</v>
      </c>
      <c r="H9042">
        <v>0</v>
      </c>
      <c r="I9042">
        <v>0</v>
      </c>
      <c r="J9042">
        <v>3</v>
      </c>
      <c r="K9042">
        <v>0</v>
      </c>
      <c r="L9042" t="s">
        <v>28</v>
      </c>
      <c r="M9042" t="s">
        <v>134</v>
      </c>
      <c r="N9042" t="s">
        <v>133</v>
      </c>
      <c r="O9042" t="s">
        <v>22</v>
      </c>
      <c r="P9042" t="s">
        <v>23</v>
      </c>
      <c r="Q9042" t="s">
        <v>24</v>
      </c>
    </row>
    <row r="9043" spans="1:17" x14ac:dyDescent="0.2">
      <c r="A9043" s="2">
        <v>38578</v>
      </c>
      <c r="B9043" t="s">
        <v>138</v>
      </c>
      <c r="C9043" t="s">
        <v>45</v>
      </c>
      <c r="D9043" t="s">
        <v>36</v>
      </c>
      <c r="E9043" t="s">
        <v>36</v>
      </c>
      <c r="F9043">
        <v>62</v>
      </c>
      <c r="G9043">
        <v>53</v>
      </c>
      <c r="H9043">
        <v>0</v>
      </c>
      <c r="I9043">
        <v>0</v>
      </c>
      <c r="J9043">
        <v>0</v>
      </c>
      <c r="K9043">
        <v>1</v>
      </c>
      <c r="L9043" t="s">
        <v>716</v>
      </c>
      <c r="M9043" t="s">
        <v>297</v>
      </c>
      <c r="N9043" t="s">
        <v>149</v>
      </c>
      <c r="O9043" t="s">
        <v>122</v>
      </c>
      <c r="P9043" t="s">
        <v>23</v>
      </c>
      <c r="Q9043" t="s">
        <v>41</v>
      </c>
    </row>
    <row r="9044" spans="1:17" x14ac:dyDescent="0.2">
      <c r="A9044" s="2">
        <v>38579</v>
      </c>
      <c r="B9044" t="s">
        <v>168</v>
      </c>
      <c r="C9044" t="s">
        <v>123</v>
      </c>
      <c r="D9044" t="s">
        <v>50</v>
      </c>
      <c r="E9044" t="s">
        <v>50</v>
      </c>
      <c r="F9044">
        <v>36</v>
      </c>
      <c r="G9044">
        <v>48</v>
      </c>
      <c r="H9044">
        <v>0</v>
      </c>
      <c r="I9044">
        <v>0</v>
      </c>
      <c r="J9044">
        <v>0</v>
      </c>
      <c r="K9044">
        <v>0</v>
      </c>
      <c r="L9044" t="s">
        <v>28</v>
      </c>
      <c r="M9044" t="s">
        <v>318</v>
      </c>
      <c r="N9044" t="s">
        <v>168</v>
      </c>
      <c r="O9044" t="s">
        <v>22</v>
      </c>
      <c r="P9044" t="s">
        <v>59</v>
      </c>
      <c r="Q9044" t="s">
        <v>41</v>
      </c>
    </row>
    <row r="9045" spans="1:17" x14ac:dyDescent="0.2">
      <c r="A9045" s="2">
        <v>38580</v>
      </c>
      <c r="B9045" t="s">
        <v>890</v>
      </c>
      <c r="C9045" t="s">
        <v>34</v>
      </c>
      <c r="D9045" t="s">
        <v>36</v>
      </c>
      <c r="E9045" t="s">
        <v>36</v>
      </c>
      <c r="F9045">
        <v>78</v>
      </c>
      <c r="G9045">
        <v>89</v>
      </c>
      <c r="H9045">
        <v>0</v>
      </c>
      <c r="I9045">
        <v>0</v>
      </c>
      <c r="J9045">
        <v>3</v>
      </c>
      <c r="K9045">
        <v>1</v>
      </c>
      <c r="L9045" t="s">
        <v>28</v>
      </c>
      <c r="M9045" t="s">
        <v>1156</v>
      </c>
      <c r="N9045" t="s">
        <v>67</v>
      </c>
      <c r="O9045" t="s">
        <v>122</v>
      </c>
      <c r="P9045" t="s">
        <v>23</v>
      </c>
      <c r="Q9045" t="s">
        <v>24</v>
      </c>
    </row>
    <row r="9046" spans="1:17" x14ac:dyDescent="0.2">
      <c r="A9046" s="2">
        <v>38581</v>
      </c>
      <c r="B9046" t="s">
        <v>85</v>
      </c>
      <c r="C9046" t="s">
        <v>386</v>
      </c>
      <c r="D9046" t="s">
        <v>50</v>
      </c>
      <c r="E9046" t="s">
        <v>50</v>
      </c>
      <c r="F9046">
        <v>87</v>
      </c>
      <c r="G9046">
        <v>116</v>
      </c>
      <c r="H9046">
        <v>0</v>
      </c>
      <c r="I9046">
        <v>0</v>
      </c>
      <c r="J9046">
        <v>2</v>
      </c>
      <c r="K9046">
        <v>1</v>
      </c>
      <c r="L9046" t="s">
        <v>28</v>
      </c>
      <c r="M9046" t="s">
        <v>86</v>
      </c>
      <c r="N9046" t="s">
        <v>85</v>
      </c>
      <c r="O9046" t="s">
        <v>22</v>
      </c>
      <c r="P9046" t="s">
        <v>23</v>
      </c>
      <c r="Q9046" t="s">
        <v>24</v>
      </c>
    </row>
    <row r="9047" spans="1:17" x14ac:dyDescent="0.2">
      <c r="A9047" s="2">
        <v>38581</v>
      </c>
      <c r="B9047" t="s">
        <v>267</v>
      </c>
      <c r="C9047" t="s">
        <v>548</v>
      </c>
      <c r="D9047" t="s">
        <v>36</v>
      </c>
      <c r="E9047" t="s">
        <v>36</v>
      </c>
      <c r="F9047">
        <v>71</v>
      </c>
      <c r="G9047">
        <v>123</v>
      </c>
      <c r="H9047">
        <v>0</v>
      </c>
      <c r="I9047">
        <v>0</v>
      </c>
      <c r="J9047">
        <v>2</v>
      </c>
      <c r="K9047">
        <v>1</v>
      </c>
      <c r="L9047" t="s">
        <v>28</v>
      </c>
      <c r="M9047" t="s">
        <v>187</v>
      </c>
      <c r="N9047" t="s">
        <v>82</v>
      </c>
      <c r="O9047" t="s">
        <v>122</v>
      </c>
      <c r="P9047" t="s">
        <v>23</v>
      </c>
      <c r="Q9047" t="s">
        <v>24</v>
      </c>
    </row>
    <row r="9048" spans="1:17" x14ac:dyDescent="0.2">
      <c r="A9048" s="2">
        <v>38581</v>
      </c>
      <c r="B9048" t="s">
        <v>69</v>
      </c>
      <c r="C9048" t="s">
        <v>104</v>
      </c>
      <c r="D9048" t="s">
        <v>50</v>
      </c>
      <c r="E9048" t="s">
        <v>50</v>
      </c>
      <c r="F9048">
        <v>71</v>
      </c>
      <c r="G9048">
        <v>86</v>
      </c>
      <c r="H9048">
        <v>0</v>
      </c>
      <c r="I9048">
        <v>0</v>
      </c>
      <c r="J9048">
        <v>2</v>
      </c>
      <c r="K9048">
        <v>2</v>
      </c>
      <c r="L9048" t="s">
        <v>28</v>
      </c>
      <c r="M9048" t="s">
        <v>846</v>
      </c>
      <c r="N9048" t="s">
        <v>69</v>
      </c>
      <c r="O9048" t="s">
        <v>22</v>
      </c>
      <c r="P9048" t="s">
        <v>23</v>
      </c>
      <c r="Q9048" t="s">
        <v>30</v>
      </c>
    </row>
    <row r="9049" spans="1:17" x14ac:dyDescent="0.2">
      <c r="A9049" s="2">
        <v>38581</v>
      </c>
      <c r="B9049" t="s">
        <v>402</v>
      </c>
      <c r="C9049" t="s">
        <v>163</v>
      </c>
      <c r="D9049" t="s">
        <v>115</v>
      </c>
      <c r="E9049" t="s">
        <v>115</v>
      </c>
      <c r="F9049">
        <v>50</v>
      </c>
      <c r="G9049">
        <v>89</v>
      </c>
      <c r="H9049">
        <v>0</v>
      </c>
      <c r="I9049">
        <v>0</v>
      </c>
      <c r="J9049">
        <v>2</v>
      </c>
      <c r="K9049">
        <v>3</v>
      </c>
      <c r="L9049" t="s">
        <v>20</v>
      </c>
      <c r="M9049" t="s">
        <v>1002</v>
      </c>
      <c r="N9049" t="s">
        <v>402</v>
      </c>
      <c r="O9049" t="s">
        <v>22</v>
      </c>
      <c r="P9049" t="s">
        <v>23</v>
      </c>
      <c r="Q9049" t="s">
        <v>41</v>
      </c>
    </row>
    <row r="9050" spans="1:17" x14ac:dyDescent="0.2">
      <c r="A9050" s="2">
        <v>38581</v>
      </c>
      <c r="B9050" t="s">
        <v>147</v>
      </c>
      <c r="C9050" t="s">
        <v>153</v>
      </c>
      <c r="D9050" t="s">
        <v>50</v>
      </c>
      <c r="E9050" t="s">
        <v>50</v>
      </c>
      <c r="F9050">
        <v>52</v>
      </c>
      <c r="G9050">
        <v>18</v>
      </c>
      <c r="H9050">
        <v>0</v>
      </c>
      <c r="I9050">
        <v>0</v>
      </c>
      <c r="J9050">
        <v>2</v>
      </c>
      <c r="K9050">
        <v>0</v>
      </c>
      <c r="L9050" t="s">
        <v>28</v>
      </c>
      <c r="M9050" t="s">
        <v>148</v>
      </c>
      <c r="N9050" t="s">
        <v>147</v>
      </c>
      <c r="O9050" t="s">
        <v>22</v>
      </c>
      <c r="P9050" t="s">
        <v>23</v>
      </c>
      <c r="Q9050" t="s">
        <v>24</v>
      </c>
    </row>
    <row r="9051" spans="1:17" x14ac:dyDescent="0.2">
      <c r="A9051" s="2">
        <v>38581</v>
      </c>
      <c r="B9051" t="s">
        <v>87</v>
      </c>
      <c r="C9051" t="s">
        <v>180</v>
      </c>
      <c r="D9051" t="s">
        <v>50</v>
      </c>
      <c r="E9051" t="s">
        <v>50</v>
      </c>
      <c r="F9051">
        <v>46</v>
      </c>
      <c r="G9051">
        <v>12</v>
      </c>
      <c r="H9051">
        <v>0</v>
      </c>
      <c r="I9051">
        <v>0</v>
      </c>
      <c r="J9051">
        <v>3</v>
      </c>
      <c r="K9051">
        <v>1</v>
      </c>
      <c r="L9051" t="s">
        <v>28</v>
      </c>
      <c r="M9051" t="s">
        <v>88</v>
      </c>
      <c r="N9051" t="s">
        <v>87</v>
      </c>
      <c r="O9051" t="s">
        <v>22</v>
      </c>
      <c r="P9051" t="s">
        <v>23</v>
      </c>
      <c r="Q9051" t="s">
        <v>24</v>
      </c>
    </row>
    <row r="9052" spans="1:17" x14ac:dyDescent="0.2">
      <c r="A9052" s="2">
        <v>38581</v>
      </c>
      <c r="B9052" t="s">
        <v>274</v>
      </c>
      <c r="C9052" t="s">
        <v>25</v>
      </c>
      <c r="D9052" t="s">
        <v>50</v>
      </c>
      <c r="E9052" t="s">
        <v>19</v>
      </c>
      <c r="F9052">
        <v>20</v>
      </c>
      <c r="G9052">
        <v>1</v>
      </c>
      <c r="H9052">
        <v>0</v>
      </c>
      <c r="I9052">
        <v>0</v>
      </c>
      <c r="J9052">
        <v>1</v>
      </c>
      <c r="K9052">
        <v>1</v>
      </c>
      <c r="L9052" t="s">
        <v>28</v>
      </c>
      <c r="M9052" t="s">
        <v>524</v>
      </c>
      <c r="N9052" t="s">
        <v>274</v>
      </c>
      <c r="O9052" t="s">
        <v>22</v>
      </c>
      <c r="P9052" t="s">
        <v>23</v>
      </c>
      <c r="Q9052" t="s">
        <v>30</v>
      </c>
    </row>
    <row r="9053" spans="1:17" x14ac:dyDescent="0.2">
      <c r="A9053" s="2">
        <v>38581</v>
      </c>
      <c r="B9053" t="s">
        <v>72</v>
      </c>
      <c r="C9053" t="s">
        <v>89</v>
      </c>
      <c r="D9053" t="s">
        <v>50</v>
      </c>
      <c r="E9053" t="s">
        <v>50</v>
      </c>
      <c r="F9053">
        <v>18</v>
      </c>
      <c r="G9053">
        <v>7</v>
      </c>
      <c r="H9053">
        <v>0</v>
      </c>
      <c r="I9053">
        <v>0</v>
      </c>
      <c r="J9053">
        <v>4</v>
      </c>
      <c r="K9053">
        <v>1</v>
      </c>
      <c r="L9053" t="s">
        <v>28</v>
      </c>
      <c r="M9053" t="s">
        <v>74</v>
      </c>
      <c r="N9053" t="s">
        <v>72</v>
      </c>
      <c r="O9053" t="s">
        <v>22</v>
      </c>
      <c r="P9053" t="s">
        <v>23</v>
      </c>
      <c r="Q9053" t="s">
        <v>24</v>
      </c>
    </row>
    <row r="9054" spans="1:17" x14ac:dyDescent="0.2">
      <c r="A9054" s="2">
        <v>38581</v>
      </c>
      <c r="B9054" t="s">
        <v>31</v>
      </c>
      <c r="C9054" t="s">
        <v>32</v>
      </c>
      <c r="D9054" t="s">
        <v>19</v>
      </c>
      <c r="E9054" t="s">
        <v>19</v>
      </c>
      <c r="F9054">
        <v>33</v>
      </c>
      <c r="G9054">
        <v>67</v>
      </c>
      <c r="H9054">
        <v>0</v>
      </c>
      <c r="I9054">
        <v>0</v>
      </c>
      <c r="J9054">
        <v>3</v>
      </c>
      <c r="K9054">
        <v>1</v>
      </c>
      <c r="L9054" t="s">
        <v>28</v>
      </c>
      <c r="M9054" t="s">
        <v>1186</v>
      </c>
      <c r="N9054" t="s">
        <v>31</v>
      </c>
      <c r="O9054" t="s">
        <v>22</v>
      </c>
      <c r="P9054" t="s">
        <v>23</v>
      </c>
      <c r="Q9054" t="s">
        <v>24</v>
      </c>
    </row>
    <row r="9055" spans="1:17" x14ac:dyDescent="0.2">
      <c r="A9055" s="2">
        <v>38581</v>
      </c>
      <c r="B9055" t="s">
        <v>81</v>
      </c>
      <c r="C9055" t="s">
        <v>646</v>
      </c>
      <c r="D9055" t="s">
        <v>50</v>
      </c>
      <c r="E9055" t="s">
        <v>50</v>
      </c>
      <c r="F9055">
        <v>82</v>
      </c>
      <c r="G9055">
        <v>78</v>
      </c>
      <c r="H9055">
        <v>0</v>
      </c>
      <c r="I9055">
        <v>0</v>
      </c>
      <c r="J9055">
        <v>1</v>
      </c>
      <c r="K9055">
        <v>0</v>
      </c>
      <c r="L9055" t="s">
        <v>28</v>
      </c>
      <c r="M9055" t="s">
        <v>83</v>
      </c>
      <c r="N9055" t="s">
        <v>81</v>
      </c>
      <c r="O9055" t="s">
        <v>22</v>
      </c>
      <c r="P9055" t="s">
        <v>23</v>
      </c>
      <c r="Q9055" t="s">
        <v>24</v>
      </c>
    </row>
    <row r="9056" spans="1:17" x14ac:dyDescent="0.2">
      <c r="A9056" s="2">
        <v>38581</v>
      </c>
      <c r="B9056" t="s">
        <v>48</v>
      </c>
      <c r="C9056" t="s">
        <v>145</v>
      </c>
      <c r="D9056" t="s">
        <v>50</v>
      </c>
      <c r="E9056" t="s">
        <v>50</v>
      </c>
      <c r="F9056">
        <v>126</v>
      </c>
      <c r="G9056">
        <v>105</v>
      </c>
      <c r="H9056">
        <v>0</v>
      </c>
      <c r="I9056">
        <v>0</v>
      </c>
      <c r="J9056">
        <v>0</v>
      </c>
      <c r="K9056">
        <v>3</v>
      </c>
      <c r="L9056" t="s">
        <v>20</v>
      </c>
      <c r="M9056" t="s">
        <v>51</v>
      </c>
      <c r="N9056" t="s">
        <v>48</v>
      </c>
      <c r="O9056" t="s">
        <v>22</v>
      </c>
      <c r="P9056" t="s">
        <v>23</v>
      </c>
      <c r="Q9056" t="s">
        <v>41</v>
      </c>
    </row>
    <row r="9057" spans="1:17" x14ac:dyDescent="0.2">
      <c r="A9057" s="2">
        <v>38581</v>
      </c>
      <c r="B9057" t="s">
        <v>67</v>
      </c>
      <c r="C9057" t="s">
        <v>136</v>
      </c>
      <c r="D9057" t="s">
        <v>50</v>
      </c>
      <c r="E9057" t="s">
        <v>36</v>
      </c>
      <c r="F9057">
        <v>9</v>
      </c>
      <c r="G9057">
        <v>44</v>
      </c>
      <c r="H9057">
        <v>0</v>
      </c>
      <c r="I9057">
        <v>0</v>
      </c>
      <c r="J9057">
        <v>3</v>
      </c>
      <c r="K9057">
        <v>0</v>
      </c>
      <c r="L9057" t="s">
        <v>28</v>
      </c>
      <c r="M9057" t="s">
        <v>730</v>
      </c>
      <c r="N9057" t="s">
        <v>67</v>
      </c>
      <c r="O9057" t="s">
        <v>22</v>
      </c>
      <c r="P9057" t="s">
        <v>23</v>
      </c>
      <c r="Q9057" t="s">
        <v>24</v>
      </c>
    </row>
    <row r="9058" spans="1:17" x14ac:dyDescent="0.2">
      <c r="A9058" s="2">
        <v>38581</v>
      </c>
      <c r="B9058" t="s">
        <v>555</v>
      </c>
      <c r="C9058" t="s">
        <v>531</v>
      </c>
      <c r="D9058" t="s">
        <v>27</v>
      </c>
      <c r="E9058" t="s">
        <v>27</v>
      </c>
      <c r="F9058">
        <v>59</v>
      </c>
      <c r="G9058">
        <v>77</v>
      </c>
      <c r="H9058">
        <v>0</v>
      </c>
      <c r="I9058">
        <v>0</v>
      </c>
      <c r="J9058">
        <v>2</v>
      </c>
      <c r="K9058">
        <v>1</v>
      </c>
      <c r="L9058" t="s">
        <v>20</v>
      </c>
      <c r="M9058" t="s">
        <v>555</v>
      </c>
      <c r="N9058" t="s">
        <v>555</v>
      </c>
      <c r="O9058" t="s">
        <v>22</v>
      </c>
      <c r="P9058" t="s">
        <v>23</v>
      </c>
      <c r="Q9058" t="s">
        <v>24</v>
      </c>
    </row>
    <row r="9059" spans="1:17" x14ac:dyDescent="0.2">
      <c r="A9059" s="2">
        <v>38581</v>
      </c>
      <c r="B9059" t="s">
        <v>94</v>
      </c>
      <c r="C9059" t="s">
        <v>39</v>
      </c>
      <c r="D9059" t="s">
        <v>50</v>
      </c>
      <c r="E9059" t="s">
        <v>19</v>
      </c>
      <c r="F9059">
        <v>65</v>
      </c>
      <c r="G9059">
        <v>2</v>
      </c>
      <c r="H9059">
        <v>0</v>
      </c>
      <c r="I9059">
        <v>0</v>
      </c>
      <c r="J9059">
        <v>1</v>
      </c>
      <c r="K9059">
        <v>2</v>
      </c>
      <c r="L9059" t="s">
        <v>28</v>
      </c>
      <c r="M9059" t="s">
        <v>96</v>
      </c>
      <c r="N9059" t="s">
        <v>94</v>
      </c>
      <c r="O9059" t="s">
        <v>22</v>
      </c>
      <c r="P9059" t="s">
        <v>23</v>
      </c>
      <c r="Q9059" t="s">
        <v>41</v>
      </c>
    </row>
    <row r="9060" spans="1:17" x14ac:dyDescent="0.2">
      <c r="A9060" s="2">
        <v>38581</v>
      </c>
      <c r="B9060" t="s">
        <v>76</v>
      </c>
      <c r="C9060" t="s">
        <v>149</v>
      </c>
      <c r="D9060" t="s">
        <v>50</v>
      </c>
      <c r="E9060" t="s">
        <v>36</v>
      </c>
      <c r="F9060">
        <v>94</v>
      </c>
      <c r="G9060">
        <v>38</v>
      </c>
      <c r="H9060">
        <v>0</v>
      </c>
      <c r="I9060">
        <v>0</v>
      </c>
      <c r="J9060">
        <v>4</v>
      </c>
      <c r="K9060">
        <v>1</v>
      </c>
      <c r="L9060" t="s">
        <v>28</v>
      </c>
      <c r="M9060" t="s">
        <v>78</v>
      </c>
      <c r="N9060" t="s">
        <v>76</v>
      </c>
      <c r="O9060" t="s">
        <v>22</v>
      </c>
      <c r="P9060" t="s">
        <v>23</v>
      </c>
      <c r="Q9060" t="s">
        <v>24</v>
      </c>
    </row>
    <row r="9061" spans="1:17" x14ac:dyDescent="0.2">
      <c r="A9061" s="2">
        <v>38581</v>
      </c>
      <c r="B9061" t="s">
        <v>98</v>
      </c>
      <c r="C9061" t="s">
        <v>119</v>
      </c>
      <c r="D9061" t="s">
        <v>50</v>
      </c>
      <c r="E9061" t="s">
        <v>50</v>
      </c>
      <c r="F9061">
        <v>14</v>
      </c>
      <c r="G9061">
        <v>13</v>
      </c>
      <c r="H9061">
        <v>0</v>
      </c>
      <c r="I9061">
        <v>0</v>
      </c>
      <c r="J9061">
        <v>1</v>
      </c>
      <c r="K9061">
        <v>2</v>
      </c>
      <c r="L9061" t="s">
        <v>28</v>
      </c>
      <c r="M9061" t="s">
        <v>99</v>
      </c>
      <c r="N9061" t="s">
        <v>98</v>
      </c>
      <c r="O9061" t="s">
        <v>22</v>
      </c>
      <c r="P9061" t="s">
        <v>23</v>
      </c>
      <c r="Q9061" t="s">
        <v>41</v>
      </c>
    </row>
    <row r="9062" spans="1:17" x14ac:dyDescent="0.2">
      <c r="A9062" s="2">
        <v>38581</v>
      </c>
      <c r="B9062" t="s">
        <v>143</v>
      </c>
      <c r="C9062" t="s">
        <v>167</v>
      </c>
      <c r="D9062" t="s">
        <v>115</v>
      </c>
      <c r="E9062" t="s">
        <v>115</v>
      </c>
      <c r="F9062">
        <v>17</v>
      </c>
      <c r="G9062">
        <v>15</v>
      </c>
      <c r="H9062">
        <v>0</v>
      </c>
      <c r="I9062">
        <v>0</v>
      </c>
      <c r="J9062">
        <v>2</v>
      </c>
      <c r="K9062">
        <v>1</v>
      </c>
      <c r="L9062" t="s">
        <v>20</v>
      </c>
      <c r="M9062" t="s">
        <v>773</v>
      </c>
      <c r="N9062" t="s">
        <v>143</v>
      </c>
      <c r="O9062" t="s">
        <v>22</v>
      </c>
      <c r="P9062" t="s">
        <v>23</v>
      </c>
      <c r="Q9062" t="s">
        <v>24</v>
      </c>
    </row>
    <row r="9063" spans="1:17" x14ac:dyDescent="0.2">
      <c r="A9063" s="2">
        <v>38581</v>
      </c>
      <c r="B9063" t="s">
        <v>177</v>
      </c>
      <c r="C9063" t="s">
        <v>286</v>
      </c>
      <c r="D9063" t="s">
        <v>115</v>
      </c>
      <c r="E9063" t="s">
        <v>50</v>
      </c>
      <c r="F9063">
        <v>63</v>
      </c>
      <c r="G9063">
        <v>120</v>
      </c>
      <c r="H9063">
        <v>0</v>
      </c>
      <c r="I9063">
        <v>0</v>
      </c>
      <c r="J9063">
        <v>0</v>
      </c>
      <c r="K9063">
        <v>0</v>
      </c>
      <c r="L9063" t="s">
        <v>28</v>
      </c>
      <c r="M9063" t="s">
        <v>640</v>
      </c>
      <c r="N9063" t="s">
        <v>177</v>
      </c>
      <c r="O9063" t="s">
        <v>22</v>
      </c>
      <c r="P9063" t="s">
        <v>23</v>
      </c>
      <c r="Q9063" t="s">
        <v>30</v>
      </c>
    </row>
    <row r="9064" spans="1:17" x14ac:dyDescent="0.2">
      <c r="A9064" s="2">
        <v>38581</v>
      </c>
      <c r="B9064" t="s">
        <v>560</v>
      </c>
      <c r="C9064" t="s">
        <v>345</v>
      </c>
      <c r="D9064" t="s">
        <v>50</v>
      </c>
      <c r="E9064" t="s">
        <v>50</v>
      </c>
      <c r="F9064">
        <v>148</v>
      </c>
      <c r="G9064">
        <v>103</v>
      </c>
      <c r="H9064">
        <v>0</v>
      </c>
      <c r="I9064">
        <v>0</v>
      </c>
      <c r="J9064">
        <v>1</v>
      </c>
      <c r="K9064">
        <v>2</v>
      </c>
      <c r="L9064" t="s">
        <v>20</v>
      </c>
      <c r="M9064" t="s">
        <v>626</v>
      </c>
      <c r="N9064" t="s">
        <v>560</v>
      </c>
      <c r="O9064" t="s">
        <v>22</v>
      </c>
      <c r="P9064" t="s">
        <v>23</v>
      </c>
      <c r="Q9064" t="s">
        <v>41</v>
      </c>
    </row>
    <row r="9065" spans="1:17" x14ac:dyDescent="0.2">
      <c r="A9065" s="2">
        <v>38581</v>
      </c>
      <c r="B9065" t="s">
        <v>133</v>
      </c>
      <c r="C9065" t="s">
        <v>113</v>
      </c>
      <c r="D9065" t="s">
        <v>115</v>
      </c>
      <c r="E9065" t="s">
        <v>115</v>
      </c>
      <c r="F9065">
        <v>23</v>
      </c>
      <c r="G9065">
        <v>27</v>
      </c>
      <c r="H9065">
        <v>0</v>
      </c>
      <c r="I9065">
        <v>0</v>
      </c>
      <c r="J9065">
        <v>0</v>
      </c>
      <c r="K9065">
        <v>1</v>
      </c>
      <c r="L9065" t="s">
        <v>20</v>
      </c>
      <c r="M9065" t="s">
        <v>134</v>
      </c>
      <c r="N9065" t="s">
        <v>133</v>
      </c>
      <c r="O9065" t="s">
        <v>22</v>
      </c>
      <c r="P9065" t="s">
        <v>23</v>
      </c>
      <c r="Q9065" t="s">
        <v>41</v>
      </c>
    </row>
    <row r="9066" spans="1:17" x14ac:dyDescent="0.2">
      <c r="A9066" s="2">
        <v>38581</v>
      </c>
      <c r="B9066" t="s">
        <v>101</v>
      </c>
      <c r="C9066" t="s">
        <v>95</v>
      </c>
      <c r="D9066" t="s">
        <v>50</v>
      </c>
      <c r="E9066" t="s">
        <v>50</v>
      </c>
      <c r="F9066">
        <v>64</v>
      </c>
      <c r="G9066">
        <v>29</v>
      </c>
      <c r="H9066">
        <v>0</v>
      </c>
      <c r="I9066">
        <v>0</v>
      </c>
      <c r="J9066">
        <v>1</v>
      </c>
      <c r="K9066">
        <v>1</v>
      </c>
      <c r="L9066" t="s">
        <v>20</v>
      </c>
      <c r="M9066" t="s">
        <v>331</v>
      </c>
      <c r="N9066" t="s">
        <v>101</v>
      </c>
      <c r="O9066" t="s">
        <v>22</v>
      </c>
      <c r="P9066" t="s">
        <v>23</v>
      </c>
      <c r="Q9066" t="s">
        <v>30</v>
      </c>
    </row>
    <row r="9067" spans="1:17" x14ac:dyDescent="0.2">
      <c r="A9067" s="2">
        <v>38581</v>
      </c>
      <c r="B9067" t="s">
        <v>718</v>
      </c>
      <c r="C9067" t="s">
        <v>135</v>
      </c>
      <c r="D9067" t="s">
        <v>36</v>
      </c>
      <c r="E9067" t="s">
        <v>36</v>
      </c>
      <c r="F9067">
        <v>75</v>
      </c>
      <c r="G9067">
        <v>30</v>
      </c>
      <c r="H9067">
        <v>0</v>
      </c>
      <c r="I9067">
        <v>0</v>
      </c>
      <c r="J9067">
        <v>0</v>
      </c>
      <c r="K9067">
        <v>1</v>
      </c>
      <c r="L9067" t="s">
        <v>28</v>
      </c>
      <c r="M9067" t="s">
        <v>657</v>
      </c>
      <c r="N9067" t="s">
        <v>718</v>
      </c>
      <c r="O9067" t="s">
        <v>22</v>
      </c>
      <c r="P9067" t="s">
        <v>23</v>
      </c>
      <c r="Q9067" t="s">
        <v>41</v>
      </c>
    </row>
    <row r="9068" spans="1:17" x14ac:dyDescent="0.2">
      <c r="A9068" s="2">
        <v>38581</v>
      </c>
      <c r="B9068" t="s">
        <v>174</v>
      </c>
      <c r="C9068" t="s">
        <v>244</v>
      </c>
      <c r="D9068" t="s">
        <v>50</v>
      </c>
      <c r="E9068" t="s">
        <v>50</v>
      </c>
      <c r="F9068">
        <v>139</v>
      </c>
      <c r="G9068">
        <v>45</v>
      </c>
      <c r="H9068">
        <v>0</v>
      </c>
      <c r="I9068">
        <v>0</v>
      </c>
      <c r="J9068">
        <v>0</v>
      </c>
      <c r="K9068">
        <v>0</v>
      </c>
      <c r="L9068" t="s">
        <v>20</v>
      </c>
      <c r="M9068" t="s">
        <v>820</v>
      </c>
      <c r="N9068" t="s">
        <v>174</v>
      </c>
      <c r="O9068" t="s">
        <v>22</v>
      </c>
      <c r="P9068" t="s">
        <v>23</v>
      </c>
      <c r="Q9068" t="s">
        <v>30</v>
      </c>
    </row>
    <row r="9069" spans="1:17" x14ac:dyDescent="0.2">
      <c r="A9069" s="2">
        <v>38581</v>
      </c>
      <c r="B9069" t="s">
        <v>73</v>
      </c>
      <c r="C9069" t="s">
        <v>317</v>
      </c>
      <c r="D9069" t="s">
        <v>50</v>
      </c>
      <c r="E9069" t="s">
        <v>50</v>
      </c>
      <c r="F9069">
        <v>92</v>
      </c>
      <c r="G9069">
        <v>61</v>
      </c>
      <c r="H9069">
        <v>0</v>
      </c>
      <c r="I9069">
        <v>0</v>
      </c>
      <c r="J9069">
        <v>1</v>
      </c>
      <c r="K9069">
        <v>0</v>
      </c>
      <c r="L9069" t="s">
        <v>28</v>
      </c>
      <c r="M9069" t="s">
        <v>289</v>
      </c>
      <c r="N9069" t="s">
        <v>73</v>
      </c>
      <c r="O9069" t="s">
        <v>22</v>
      </c>
      <c r="P9069" t="s">
        <v>23</v>
      </c>
      <c r="Q9069" t="s">
        <v>24</v>
      </c>
    </row>
    <row r="9070" spans="1:17" x14ac:dyDescent="0.2">
      <c r="A9070" s="2">
        <v>38581</v>
      </c>
      <c r="B9070" t="s">
        <v>328</v>
      </c>
      <c r="C9070" t="s">
        <v>70</v>
      </c>
      <c r="D9070" t="s">
        <v>50</v>
      </c>
      <c r="E9070" t="s">
        <v>50</v>
      </c>
      <c r="F9070">
        <v>92</v>
      </c>
      <c r="G9070">
        <v>43</v>
      </c>
      <c r="H9070">
        <v>0</v>
      </c>
      <c r="I9070">
        <v>0</v>
      </c>
      <c r="J9070">
        <v>0</v>
      </c>
      <c r="K9070">
        <v>3</v>
      </c>
      <c r="L9070" t="s">
        <v>20</v>
      </c>
      <c r="M9070" t="s">
        <v>329</v>
      </c>
      <c r="N9070" t="s">
        <v>328</v>
      </c>
      <c r="O9070" t="s">
        <v>22</v>
      </c>
      <c r="P9070" t="s">
        <v>23</v>
      </c>
      <c r="Q9070" t="s">
        <v>41</v>
      </c>
    </row>
    <row r="9071" spans="1:17" x14ac:dyDescent="0.2">
      <c r="A9071" s="2">
        <v>38581</v>
      </c>
      <c r="B9071" t="s">
        <v>184</v>
      </c>
      <c r="C9071" t="s">
        <v>100</v>
      </c>
      <c r="D9071" t="s">
        <v>50</v>
      </c>
      <c r="E9071" t="s">
        <v>50</v>
      </c>
      <c r="F9071">
        <v>138</v>
      </c>
      <c r="G9071">
        <v>116</v>
      </c>
      <c r="H9071">
        <v>0</v>
      </c>
      <c r="I9071">
        <v>0</v>
      </c>
      <c r="J9071">
        <v>1</v>
      </c>
      <c r="K9071">
        <v>1</v>
      </c>
      <c r="L9071" t="s">
        <v>28</v>
      </c>
      <c r="M9071" t="s">
        <v>193</v>
      </c>
      <c r="N9071" t="s">
        <v>184</v>
      </c>
      <c r="O9071" t="s">
        <v>22</v>
      </c>
      <c r="P9071" t="s">
        <v>23</v>
      </c>
      <c r="Q9071" t="s">
        <v>30</v>
      </c>
    </row>
    <row r="9072" spans="1:17" x14ac:dyDescent="0.2">
      <c r="A9072" s="2">
        <v>38581</v>
      </c>
      <c r="B9072" t="s">
        <v>26</v>
      </c>
      <c r="C9072" t="s">
        <v>131</v>
      </c>
      <c r="D9072" t="s">
        <v>27</v>
      </c>
      <c r="E9072" t="s">
        <v>27</v>
      </c>
      <c r="F9072">
        <v>5</v>
      </c>
      <c r="G9072">
        <v>21</v>
      </c>
      <c r="H9072">
        <v>0</v>
      </c>
      <c r="I9072">
        <v>0</v>
      </c>
      <c r="J9072">
        <v>2</v>
      </c>
      <c r="K9072">
        <v>0</v>
      </c>
      <c r="L9072" t="s">
        <v>20</v>
      </c>
      <c r="M9072" t="s">
        <v>219</v>
      </c>
      <c r="N9072" t="s">
        <v>26</v>
      </c>
      <c r="O9072" t="s">
        <v>22</v>
      </c>
      <c r="P9072" t="s">
        <v>23</v>
      </c>
      <c r="Q9072" t="s">
        <v>24</v>
      </c>
    </row>
    <row r="9073" spans="1:17" x14ac:dyDescent="0.2">
      <c r="A9073" s="2">
        <v>38581</v>
      </c>
      <c r="B9073" t="s">
        <v>110</v>
      </c>
      <c r="C9073" t="s">
        <v>365</v>
      </c>
      <c r="D9073" t="s">
        <v>36</v>
      </c>
      <c r="E9073" t="s">
        <v>36</v>
      </c>
      <c r="F9073">
        <v>34</v>
      </c>
      <c r="G9073">
        <v>66</v>
      </c>
      <c r="H9073">
        <v>0</v>
      </c>
      <c r="I9073">
        <v>0</v>
      </c>
      <c r="J9073">
        <v>0</v>
      </c>
      <c r="K9073">
        <v>1</v>
      </c>
      <c r="L9073" t="s">
        <v>28</v>
      </c>
      <c r="M9073" t="s">
        <v>1165</v>
      </c>
      <c r="N9073" t="s">
        <v>67</v>
      </c>
      <c r="O9073" t="s">
        <v>122</v>
      </c>
      <c r="P9073" t="s">
        <v>23</v>
      </c>
      <c r="Q9073" t="s">
        <v>41</v>
      </c>
    </row>
    <row r="9074" spans="1:17" x14ac:dyDescent="0.2">
      <c r="A9074" s="2">
        <v>38581</v>
      </c>
      <c r="B9074" t="s">
        <v>126</v>
      </c>
      <c r="C9074" t="s">
        <v>129</v>
      </c>
      <c r="D9074" t="s">
        <v>50</v>
      </c>
      <c r="E9074" t="s">
        <v>50</v>
      </c>
      <c r="F9074">
        <v>3</v>
      </c>
      <c r="G9074">
        <v>11</v>
      </c>
      <c r="H9074">
        <v>0</v>
      </c>
      <c r="I9074">
        <v>0</v>
      </c>
      <c r="J9074">
        <v>2</v>
      </c>
      <c r="K9074">
        <v>2</v>
      </c>
      <c r="L9074" t="s">
        <v>28</v>
      </c>
      <c r="M9074" t="s">
        <v>157</v>
      </c>
      <c r="N9074" t="s">
        <v>126</v>
      </c>
      <c r="O9074" t="s">
        <v>22</v>
      </c>
      <c r="P9074" t="s">
        <v>23</v>
      </c>
      <c r="Q9074" t="s">
        <v>30</v>
      </c>
    </row>
    <row r="9075" spans="1:17" x14ac:dyDescent="0.2">
      <c r="A9075" s="2">
        <v>38581</v>
      </c>
      <c r="B9075" t="s">
        <v>49</v>
      </c>
      <c r="C9075" t="s">
        <v>53</v>
      </c>
      <c r="D9075" t="s">
        <v>50</v>
      </c>
      <c r="E9075" t="s">
        <v>50</v>
      </c>
      <c r="F9075">
        <v>36</v>
      </c>
      <c r="G9075">
        <v>42</v>
      </c>
      <c r="H9075">
        <v>0</v>
      </c>
      <c r="I9075">
        <v>0</v>
      </c>
      <c r="J9075">
        <v>0</v>
      </c>
      <c r="K9075">
        <v>2</v>
      </c>
      <c r="L9075" t="s">
        <v>28</v>
      </c>
      <c r="M9075" t="s">
        <v>103</v>
      </c>
      <c r="N9075" t="s">
        <v>49</v>
      </c>
      <c r="O9075" t="s">
        <v>22</v>
      </c>
      <c r="P9075" t="s">
        <v>23</v>
      </c>
      <c r="Q9075" t="s">
        <v>41</v>
      </c>
    </row>
    <row r="9076" spans="1:17" x14ac:dyDescent="0.2">
      <c r="A9076" s="2">
        <v>38581</v>
      </c>
      <c r="B9076" t="s">
        <v>38</v>
      </c>
      <c r="C9076" t="s">
        <v>210</v>
      </c>
      <c r="D9076" t="s">
        <v>19</v>
      </c>
      <c r="E9076" t="s">
        <v>27</v>
      </c>
      <c r="F9076">
        <v>35</v>
      </c>
      <c r="G9076">
        <v>115</v>
      </c>
      <c r="H9076">
        <v>0</v>
      </c>
      <c r="I9076">
        <v>0</v>
      </c>
      <c r="J9076">
        <v>3</v>
      </c>
      <c r="K9076">
        <v>0</v>
      </c>
      <c r="L9076" t="s">
        <v>28</v>
      </c>
      <c r="M9076" t="s">
        <v>858</v>
      </c>
      <c r="N9076" t="s">
        <v>38</v>
      </c>
      <c r="O9076" t="s">
        <v>22</v>
      </c>
      <c r="P9076" t="s">
        <v>23</v>
      </c>
      <c r="Q9076" t="s">
        <v>24</v>
      </c>
    </row>
    <row r="9077" spans="1:17" x14ac:dyDescent="0.2">
      <c r="A9077" s="2">
        <v>38581</v>
      </c>
      <c r="B9077" t="s">
        <v>42</v>
      </c>
      <c r="C9077" t="s">
        <v>107</v>
      </c>
      <c r="D9077" t="s">
        <v>19</v>
      </c>
      <c r="E9077" t="s">
        <v>19</v>
      </c>
      <c r="F9077">
        <v>75</v>
      </c>
      <c r="G9077">
        <v>73</v>
      </c>
      <c r="H9077">
        <v>0</v>
      </c>
      <c r="I9077">
        <v>0</v>
      </c>
      <c r="J9077">
        <v>3</v>
      </c>
      <c r="K9077">
        <v>1</v>
      </c>
      <c r="L9077" t="s">
        <v>28</v>
      </c>
      <c r="M9077" t="s">
        <v>1152</v>
      </c>
      <c r="N9077" t="s">
        <v>42</v>
      </c>
      <c r="O9077" t="s">
        <v>22</v>
      </c>
      <c r="P9077" t="s">
        <v>23</v>
      </c>
      <c r="Q9077" t="s">
        <v>24</v>
      </c>
    </row>
    <row r="9078" spans="1:17" x14ac:dyDescent="0.2">
      <c r="A9078" s="2">
        <v>38581</v>
      </c>
      <c r="B9078" t="s">
        <v>90</v>
      </c>
      <c r="C9078" t="s">
        <v>123</v>
      </c>
      <c r="D9078" t="s">
        <v>50</v>
      </c>
      <c r="E9078" t="s">
        <v>50</v>
      </c>
      <c r="F9078">
        <v>22</v>
      </c>
      <c r="G9078">
        <v>47</v>
      </c>
      <c r="H9078">
        <v>0</v>
      </c>
      <c r="I9078">
        <v>0</v>
      </c>
      <c r="J9078">
        <v>3</v>
      </c>
      <c r="K9078">
        <v>2</v>
      </c>
      <c r="L9078" t="s">
        <v>28</v>
      </c>
      <c r="M9078" t="s">
        <v>318</v>
      </c>
      <c r="N9078" t="s">
        <v>168</v>
      </c>
      <c r="O9078" t="s">
        <v>122</v>
      </c>
      <c r="P9078" t="s">
        <v>23</v>
      </c>
      <c r="Q9078" t="s">
        <v>24</v>
      </c>
    </row>
    <row r="9079" spans="1:17" x14ac:dyDescent="0.2">
      <c r="A9079" s="2">
        <v>38581</v>
      </c>
      <c r="B9079" t="s">
        <v>82</v>
      </c>
      <c r="C9079" t="s">
        <v>183</v>
      </c>
      <c r="D9079" t="s">
        <v>50</v>
      </c>
      <c r="E9079" t="s">
        <v>36</v>
      </c>
      <c r="F9079">
        <v>9</v>
      </c>
      <c r="G9079">
        <v>26</v>
      </c>
      <c r="H9079">
        <v>0</v>
      </c>
      <c r="I9079">
        <v>0</v>
      </c>
      <c r="J9079">
        <v>2</v>
      </c>
      <c r="K9079">
        <v>0</v>
      </c>
      <c r="L9079" t="s">
        <v>28</v>
      </c>
      <c r="M9079" t="s">
        <v>809</v>
      </c>
      <c r="N9079" t="s">
        <v>82</v>
      </c>
      <c r="O9079" t="s">
        <v>22</v>
      </c>
      <c r="P9079" t="s">
        <v>23</v>
      </c>
      <c r="Q9079" t="s">
        <v>24</v>
      </c>
    </row>
    <row r="9080" spans="1:17" x14ac:dyDescent="0.2">
      <c r="A9080" s="2">
        <v>38581</v>
      </c>
      <c r="B9080" t="s">
        <v>92</v>
      </c>
      <c r="C9080" t="s">
        <v>737</v>
      </c>
      <c r="D9080" t="s">
        <v>50</v>
      </c>
      <c r="E9080" t="s">
        <v>50</v>
      </c>
      <c r="F9080">
        <v>31</v>
      </c>
      <c r="G9080">
        <v>134</v>
      </c>
      <c r="H9080">
        <v>0</v>
      </c>
      <c r="I9080">
        <v>0</v>
      </c>
      <c r="J9080">
        <v>2</v>
      </c>
      <c r="K9080">
        <v>0</v>
      </c>
      <c r="L9080" t="s">
        <v>20</v>
      </c>
      <c r="M9080" t="s">
        <v>923</v>
      </c>
      <c r="N9080" t="s">
        <v>92</v>
      </c>
      <c r="O9080" t="s">
        <v>22</v>
      </c>
      <c r="P9080" t="s">
        <v>23</v>
      </c>
      <c r="Q9080" t="s">
        <v>24</v>
      </c>
    </row>
    <row r="9081" spans="1:17" x14ac:dyDescent="0.2">
      <c r="A9081" s="2">
        <v>38581</v>
      </c>
      <c r="B9081" t="s">
        <v>118</v>
      </c>
      <c r="C9081" t="s">
        <v>199</v>
      </c>
      <c r="D9081" t="s">
        <v>36</v>
      </c>
      <c r="E9081" t="s">
        <v>36</v>
      </c>
      <c r="F9081">
        <v>40</v>
      </c>
      <c r="G9081">
        <v>70</v>
      </c>
      <c r="H9081">
        <v>0</v>
      </c>
      <c r="I9081">
        <v>0</v>
      </c>
      <c r="J9081">
        <v>0</v>
      </c>
      <c r="K9081">
        <v>0</v>
      </c>
      <c r="L9081" t="s">
        <v>28</v>
      </c>
      <c r="M9081" t="s">
        <v>91</v>
      </c>
      <c r="N9081" t="s">
        <v>89</v>
      </c>
      <c r="O9081" t="s">
        <v>122</v>
      </c>
      <c r="P9081" t="s">
        <v>23</v>
      </c>
      <c r="Q9081" t="s">
        <v>30</v>
      </c>
    </row>
    <row r="9082" spans="1:17" x14ac:dyDescent="0.2">
      <c r="A9082" s="2">
        <v>38581</v>
      </c>
      <c r="B9082" t="s">
        <v>106</v>
      </c>
      <c r="C9082" t="s">
        <v>18</v>
      </c>
      <c r="D9082" t="s">
        <v>50</v>
      </c>
      <c r="E9082" t="s">
        <v>19</v>
      </c>
      <c r="F9082">
        <v>8</v>
      </c>
      <c r="G9082">
        <v>25</v>
      </c>
      <c r="H9082">
        <v>0</v>
      </c>
      <c r="I9082">
        <v>0</v>
      </c>
      <c r="J9082">
        <v>2</v>
      </c>
      <c r="K9082">
        <v>0</v>
      </c>
      <c r="L9082" t="s">
        <v>28</v>
      </c>
      <c r="M9082" t="s">
        <v>760</v>
      </c>
      <c r="N9082" t="s">
        <v>106</v>
      </c>
      <c r="O9082" t="s">
        <v>22</v>
      </c>
      <c r="P9082" t="s">
        <v>23</v>
      </c>
      <c r="Q9082" t="s">
        <v>24</v>
      </c>
    </row>
    <row r="9083" spans="1:17" x14ac:dyDescent="0.2">
      <c r="A9083" s="2">
        <v>38581</v>
      </c>
      <c r="B9083" t="s">
        <v>380</v>
      </c>
      <c r="C9083" t="s">
        <v>471</v>
      </c>
      <c r="D9083" t="s">
        <v>36</v>
      </c>
      <c r="E9083" t="s">
        <v>36</v>
      </c>
      <c r="F9083">
        <v>102</v>
      </c>
      <c r="G9083">
        <v>125</v>
      </c>
      <c r="H9083">
        <v>0</v>
      </c>
      <c r="I9083">
        <v>0</v>
      </c>
      <c r="J9083">
        <v>1</v>
      </c>
      <c r="K9083">
        <v>0</v>
      </c>
      <c r="L9083" t="s">
        <v>20</v>
      </c>
      <c r="M9083" t="s">
        <v>918</v>
      </c>
      <c r="N9083" t="s">
        <v>380</v>
      </c>
      <c r="O9083" t="s">
        <v>22</v>
      </c>
      <c r="P9083" t="s">
        <v>23</v>
      </c>
      <c r="Q9083" t="s">
        <v>24</v>
      </c>
    </row>
    <row r="9084" spans="1:17" x14ac:dyDescent="0.2">
      <c r="A9084" s="2">
        <v>38581</v>
      </c>
      <c r="B9084" t="s">
        <v>52</v>
      </c>
      <c r="C9084" t="s">
        <v>293</v>
      </c>
      <c r="D9084" t="s">
        <v>50</v>
      </c>
      <c r="E9084" t="s">
        <v>50</v>
      </c>
      <c r="F9084">
        <v>15</v>
      </c>
      <c r="G9084">
        <v>4</v>
      </c>
      <c r="H9084">
        <v>0</v>
      </c>
      <c r="I9084">
        <v>0</v>
      </c>
      <c r="J9084">
        <v>2</v>
      </c>
      <c r="K9084">
        <v>1</v>
      </c>
      <c r="L9084" t="s">
        <v>28</v>
      </c>
      <c r="M9084" t="s">
        <v>522</v>
      </c>
      <c r="N9084" t="s">
        <v>52</v>
      </c>
      <c r="O9084" t="s">
        <v>22</v>
      </c>
      <c r="P9084" t="s">
        <v>23</v>
      </c>
      <c r="Q9084" t="s">
        <v>24</v>
      </c>
    </row>
    <row r="9085" spans="1:17" x14ac:dyDescent="0.2">
      <c r="A9085" s="2">
        <v>38581</v>
      </c>
      <c r="B9085" t="s">
        <v>128</v>
      </c>
      <c r="C9085" t="s">
        <v>207</v>
      </c>
      <c r="D9085" t="s">
        <v>36</v>
      </c>
      <c r="E9085" t="s">
        <v>36</v>
      </c>
      <c r="F9085">
        <v>31</v>
      </c>
      <c r="G9085">
        <v>80</v>
      </c>
      <c r="H9085">
        <v>0</v>
      </c>
      <c r="I9085">
        <v>0</v>
      </c>
      <c r="J9085">
        <v>1</v>
      </c>
      <c r="K9085">
        <v>0</v>
      </c>
      <c r="L9085" t="s">
        <v>20</v>
      </c>
      <c r="M9085" t="s">
        <v>1054</v>
      </c>
      <c r="N9085" t="s">
        <v>128</v>
      </c>
      <c r="O9085" t="s">
        <v>22</v>
      </c>
      <c r="P9085" t="s">
        <v>23</v>
      </c>
      <c r="Q9085" t="s">
        <v>24</v>
      </c>
    </row>
    <row r="9086" spans="1:17" x14ac:dyDescent="0.2">
      <c r="A9086" s="2">
        <v>38581</v>
      </c>
      <c r="B9086" t="s">
        <v>77</v>
      </c>
      <c r="C9086" t="s">
        <v>282</v>
      </c>
      <c r="D9086" t="s">
        <v>27</v>
      </c>
      <c r="E9086" t="s">
        <v>19</v>
      </c>
      <c r="F9086">
        <v>6</v>
      </c>
      <c r="G9086">
        <v>53</v>
      </c>
      <c r="H9086">
        <v>0</v>
      </c>
      <c r="I9086">
        <v>0</v>
      </c>
      <c r="J9086">
        <v>1</v>
      </c>
      <c r="K9086">
        <v>0</v>
      </c>
      <c r="L9086" t="s">
        <v>20</v>
      </c>
      <c r="M9086" t="s">
        <v>1187</v>
      </c>
      <c r="N9086" t="s">
        <v>77</v>
      </c>
      <c r="O9086" t="s">
        <v>22</v>
      </c>
      <c r="P9086" t="s">
        <v>23</v>
      </c>
      <c r="Q9086" t="s">
        <v>24</v>
      </c>
    </row>
    <row r="9087" spans="1:17" x14ac:dyDescent="0.2">
      <c r="A9087" s="2">
        <v>38581</v>
      </c>
      <c r="B9087" t="s">
        <v>449</v>
      </c>
      <c r="C9087" t="s">
        <v>301</v>
      </c>
      <c r="D9087" t="s">
        <v>115</v>
      </c>
      <c r="E9087" t="s">
        <v>115</v>
      </c>
      <c r="F9087">
        <v>62</v>
      </c>
      <c r="G9087">
        <v>54</v>
      </c>
      <c r="H9087">
        <v>0</v>
      </c>
      <c r="I9087">
        <v>0</v>
      </c>
      <c r="J9087">
        <v>3</v>
      </c>
      <c r="K9087">
        <v>2</v>
      </c>
      <c r="L9087" t="s">
        <v>20</v>
      </c>
      <c r="M9087" t="s">
        <v>530</v>
      </c>
      <c r="N9087" t="s">
        <v>449</v>
      </c>
      <c r="O9087" t="s">
        <v>22</v>
      </c>
      <c r="P9087" t="s">
        <v>23</v>
      </c>
      <c r="Q9087" t="s">
        <v>24</v>
      </c>
    </row>
    <row r="9088" spans="1:17" x14ac:dyDescent="0.2">
      <c r="A9088" s="2">
        <v>38581</v>
      </c>
      <c r="B9088" t="s">
        <v>161</v>
      </c>
      <c r="C9088" t="s">
        <v>249</v>
      </c>
      <c r="D9088" t="s">
        <v>50</v>
      </c>
      <c r="E9088" t="s">
        <v>50</v>
      </c>
      <c r="F9088">
        <v>83</v>
      </c>
      <c r="G9088">
        <v>48</v>
      </c>
      <c r="H9088">
        <v>0</v>
      </c>
      <c r="I9088">
        <v>0</v>
      </c>
      <c r="J9088">
        <v>0</v>
      </c>
      <c r="K9088">
        <v>0</v>
      </c>
      <c r="L9088" t="s">
        <v>28</v>
      </c>
      <c r="M9088" t="s">
        <v>1188</v>
      </c>
      <c r="N9088" t="s">
        <v>161</v>
      </c>
      <c r="O9088" t="s">
        <v>22</v>
      </c>
      <c r="P9088" t="s">
        <v>23</v>
      </c>
      <c r="Q9088" t="s">
        <v>30</v>
      </c>
    </row>
    <row r="9089" spans="1:17" x14ac:dyDescent="0.2">
      <c r="A9089" s="2">
        <v>38588</v>
      </c>
      <c r="B9089" t="s">
        <v>167</v>
      </c>
      <c r="C9089" t="s">
        <v>718</v>
      </c>
      <c r="D9089" t="s">
        <v>115</v>
      </c>
      <c r="E9089" t="s">
        <v>36</v>
      </c>
      <c r="F9089">
        <v>15</v>
      </c>
      <c r="G9089">
        <v>75</v>
      </c>
      <c r="H9089">
        <v>0</v>
      </c>
      <c r="I9089">
        <v>0</v>
      </c>
      <c r="J9089">
        <v>4</v>
      </c>
      <c r="K9089">
        <v>0</v>
      </c>
      <c r="L9089" t="s">
        <v>28</v>
      </c>
      <c r="M9089" t="s">
        <v>625</v>
      </c>
      <c r="N9089" t="s">
        <v>167</v>
      </c>
      <c r="O9089" t="s">
        <v>22</v>
      </c>
      <c r="P9089" t="s">
        <v>23</v>
      </c>
      <c r="Q9089" t="s">
        <v>24</v>
      </c>
    </row>
    <row r="9090" spans="1:17" x14ac:dyDescent="0.2">
      <c r="A9090" s="2">
        <v>38592</v>
      </c>
      <c r="B9090" t="s">
        <v>45</v>
      </c>
      <c r="C9090" t="s">
        <v>296</v>
      </c>
      <c r="D9090" t="s">
        <v>36</v>
      </c>
      <c r="E9090" t="s">
        <v>36</v>
      </c>
      <c r="F9090">
        <v>51</v>
      </c>
      <c r="G9090">
        <v>130</v>
      </c>
      <c r="H9090">
        <v>0</v>
      </c>
      <c r="I9090">
        <v>0</v>
      </c>
      <c r="J9090">
        <v>0</v>
      </c>
      <c r="K9090">
        <v>0</v>
      </c>
      <c r="L9090" t="s">
        <v>28</v>
      </c>
      <c r="M9090" t="s">
        <v>1189</v>
      </c>
      <c r="N9090" t="s">
        <v>45</v>
      </c>
      <c r="O9090" t="s">
        <v>22</v>
      </c>
      <c r="P9090" t="s">
        <v>23</v>
      </c>
      <c r="Q9090" t="s">
        <v>30</v>
      </c>
    </row>
    <row r="9091" spans="1:17" x14ac:dyDescent="0.2">
      <c r="A9091" s="2">
        <v>38597</v>
      </c>
      <c r="B9091" t="s">
        <v>718</v>
      </c>
      <c r="C9091" t="s">
        <v>380</v>
      </c>
      <c r="D9091" t="s">
        <v>36</v>
      </c>
      <c r="E9091" t="s">
        <v>36</v>
      </c>
      <c r="F9091">
        <v>75</v>
      </c>
      <c r="G9091">
        <v>102</v>
      </c>
      <c r="H9091">
        <v>0</v>
      </c>
      <c r="I9091">
        <v>0</v>
      </c>
      <c r="J9091">
        <v>0</v>
      </c>
      <c r="K9091">
        <v>0</v>
      </c>
      <c r="L9091" t="s">
        <v>20</v>
      </c>
      <c r="M9091" t="s">
        <v>657</v>
      </c>
      <c r="N9091" t="s">
        <v>718</v>
      </c>
      <c r="O9091" t="s">
        <v>22</v>
      </c>
      <c r="P9091" t="s">
        <v>23</v>
      </c>
      <c r="Q9091" t="s">
        <v>30</v>
      </c>
    </row>
    <row r="9092" spans="1:17" x14ac:dyDescent="0.2">
      <c r="A9092" s="2">
        <v>38598</v>
      </c>
      <c r="B9092" t="s">
        <v>85</v>
      </c>
      <c r="C9092" t="s">
        <v>560</v>
      </c>
      <c r="D9092" t="s">
        <v>50</v>
      </c>
      <c r="E9092" t="s">
        <v>50</v>
      </c>
      <c r="F9092">
        <v>87</v>
      </c>
      <c r="G9092">
        <v>148</v>
      </c>
      <c r="H9092">
        <v>0</v>
      </c>
      <c r="I9092">
        <v>0</v>
      </c>
      <c r="J9092">
        <v>2</v>
      </c>
      <c r="K9092">
        <v>1</v>
      </c>
      <c r="L9092" t="s">
        <v>20</v>
      </c>
      <c r="M9092" t="s">
        <v>86</v>
      </c>
      <c r="N9092" t="s">
        <v>85</v>
      </c>
      <c r="O9092" t="s">
        <v>22</v>
      </c>
      <c r="P9092" t="s">
        <v>23</v>
      </c>
      <c r="Q9092" t="s">
        <v>24</v>
      </c>
    </row>
    <row r="9093" spans="1:17" x14ac:dyDescent="0.2">
      <c r="A9093" s="2">
        <v>38598</v>
      </c>
      <c r="B9093" t="s">
        <v>737</v>
      </c>
      <c r="C9093" t="s">
        <v>70</v>
      </c>
      <c r="D9093" t="s">
        <v>50</v>
      </c>
      <c r="E9093" t="s">
        <v>50</v>
      </c>
      <c r="F9093">
        <v>134</v>
      </c>
      <c r="G9093">
        <v>43</v>
      </c>
      <c r="H9093">
        <v>0</v>
      </c>
      <c r="I9093">
        <v>0</v>
      </c>
      <c r="J9093">
        <v>0</v>
      </c>
      <c r="K9093">
        <v>0</v>
      </c>
      <c r="L9093" t="s">
        <v>20</v>
      </c>
      <c r="M9093" t="s">
        <v>819</v>
      </c>
      <c r="N9093" t="s">
        <v>737</v>
      </c>
      <c r="O9093" t="s">
        <v>22</v>
      </c>
      <c r="P9093" t="s">
        <v>23</v>
      </c>
      <c r="Q9093" t="s">
        <v>30</v>
      </c>
    </row>
    <row r="9094" spans="1:17" x14ac:dyDescent="0.2">
      <c r="A9094" s="2">
        <v>38598</v>
      </c>
      <c r="B9094" t="s">
        <v>286</v>
      </c>
      <c r="C9094" t="s">
        <v>126</v>
      </c>
      <c r="D9094" t="s">
        <v>50</v>
      </c>
      <c r="E9094" t="s">
        <v>50</v>
      </c>
      <c r="F9094">
        <v>120</v>
      </c>
      <c r="G9094">
        <v>3</v>
      </c>
      <c r="H9094">
        <v>0</v>
      </c>
      <c r="I9094">
        <v>0</v>
      </c>
      <c r="J9094">
        <v>0</v>
      </c>
      <c r="K9094">
        <v>1</v>
      </c>
      <c r="L9094" t="s">
        <v>20</v>
      </c>
      <c r="M9094" t="s">
        <v>359</v>
      </c>
      <c r="N9094" t="s">
        <v>286</v>
      </c>
      <c r="O9094" t="s">
        <v>22</v>
      </c>
      <c r="P9094" t="s">
        <v>23</v>
      </c>
      <c r="Q9094" t="s">
        <v>41</v>
      </c>
    </row>
    <row r="9095" spans="1:17" x14ac:dyDescent="0.2">
      <c r="A9095" s="2">
        <v>38598</v>
      </c>
      <c r="B9095" t="s">
        <v>55</v>
      </c>
      <c r="C9095" t="s">
        <v>354</v>
      </c>
      <c r="D9095" t="s">
        <v>57</v>
      </c>
      <c r="E9095" t="s">
        <v>57</v>
      </c>
      <c r="F9095">
        <v>57</v>
      </c>
      <c r="G9095">
        <v>136</v>
      </c>
      <c r="H9095">
        <v>0</v>
      </c>
      <c r="I9095">
        <v>0</v>
      </c>
      <c r="J9095">
        <v>7</v>
      </c>
      <c r="K9095">
        <v>0</v>
      </c>
      <c r="L9095" t="s">
        <v>20</v>
      </c>
      <c r="M9095" t="s">
        <v>58</v>
      </c>
      <c r="N9095" t="s">
        <v>55</v>
      </c>
      <c r="O9095" t="s">
        <v>22</v>
      </c>
      <c r="P9095" t="s">
        <v>23</v>
      </c>
      <c r="Q9095" t="s">
        <v>24</v>
      </c>
    </row>
    <row r="9096" spans="1:17" x14ac:dyDescent="0.2">
      <c r="A9096" s="2">
        <v>38598</v>
      </c>
      <c r="B9096" t="s">
        <v>17</v>
      </c>
      <c r="C9096" t="s">
        <v>31</v>
      </c>
      <c r="D9096" t="s">
        <v>19</v>
      </c>
      <c r="E9096" t="s">
        <v>19</v>
      </c>
      <c r="F9096">
        <v>100</v>
      </c>
      <c r="G9096">
        <v>33</v>
      </c>
      <c r="H9096">
        <v>0</v>
      </c>
      <c r="I9096">
        <v>0</v>
      </c>
      <c r="J9096">
        <v>1</v>
      </c>
      <c r="K9096">
        <v>2</v>
      </c>
      <c r="L9096" t="s">
        <v>20</v>
      </c>
      <c r="M9096" t="s">
        <v>21</v>
      </c>
      <c r="N9096" t="s">
        <v>17</v>
      </c>
      <c r="O9096" t="s">
        <v>22</v>
      </c>
      <c r="P9096" t="s">
        <v>23</v>
      </c>
      <c r="Q9096" t="s">
        <v>41</v>
      </c>
    </row>
    <row r="9097" spans="1:17" x14ac:dyDescent="0.2">
      <c r="A9097" s="2">
        <v>38598</v>
      </c>
      <c r="B9097" t="s">
        <v>646</v>
      </c>
      <c r="C9097" t="s">
        <v>147</v>
      </c>
      <c r="D9097" t="s">
        <v>50</v>
      </c>
      <c r="E9097" t="s">
        <v>50</v>
      </c>
      <c r="F9097">
        <v>78</v>
      </c>
      <c r="G9097">
        <v>52</v>
      </c>
      <c r="H9097">
        <v>0</v>
      </c>
      <c r="I9097">
        <v>0</v>
      </c>
      <c r="J9097">
        <v>1</v>
      </c>
      <c r="K9097">
        <v>0</v>
      </c>
      <c r="L9097" t="s">
        <v>20</v>
      </c>
      <c r="M9097" t="s">
        <v>909</v>
      </c>
      <c r="N9097" t="s">
        <v>646</v>
      </c>
      <c r="O9097" t="s">
        <v>22</v>
      </c>
      <c r="P9097" t="s">
        <v>23</v>
      </c>
      <c r="Q9097" t="s">
        <v>24</v>
      </c>
    </row>
    <row r="9098" spans="1:17" x14ac:dyDescent="0.2">
      <c r="A9098" s="2">
        <v>38598</v>
      </c>
      <c r="B9098" t="s">
        <v>224</v>
      </c>
      <c r="C9098" t="s">
        <v>149</v>
      </c>
      <c r="D9098" t="s">
        <v>36</v>
      </c>
      <c r="E9098" t="s">
        <v>36</v>
      </c>
      <c r="F9098">
        <v>91</v>
      </c>
      <c r="G9098">
        <v>38</v>
      </c>
      <c r="H9098">
        <v>0</v>
      </c>
      <c r="I9098">
        <v>0</v>
      </c>
      <c r="J9098">
        <v>3</v>
      </c>
      <c r="K9098">
        <v>1</v>
      </c>
      <c r="L9098" t="s">
        <v>20</v>
      </c>
      <c r="M9098" t="s">
        <v>236</v>
      </c>
      <c r="N9098" t="s">
        <v>224</v>
      </c>
      <c r="O9098" t="s">
        <v>22</v>
      </c>
      <c r="P9098" t="s">
        <v>23</v>
      </c>
      <c r="Q9098" t="s">
        <v>24</v>
      </c>
    </row>
    <row r="9099" spans="1:17" x14ac:dyDescent="0.2">
      <c r="A9099" s="2">
        <v>38598</v>
      </c>
      <c r="B9099" t="s">
        <v>81</v>
      </c>
      <c r="C9099" t="s">
        <v>101</v>
      </c>
      <c r="D9099" t="s">
        <v>50</v>
      </c>
      <c r="E9099" t="s">
        <v>50</v>
      </c>
      <c r="F9099">
        <v>82</v>
      </c>
      <c r="G9099">
        <v>64</v>
      </c>
      <c r="H9099">
        <v>0</v>
      </c>
      <c r="I9099">
        <v>0</v>
      </c>
      <c r="J9099">
        <v>2</v>
      </c>
      <c r="K9099">
        <v>1</v>
      </c>
      <c r="L9099" t="s">
        <v>20</v>
      </c>
      <c r="M9099" t="s">
        <v>83</v>
      </c>
      <c r="N9099" t="s">
        <v>81</v>
      </c>
      <c r="O9099" t="s">
        <v>22</v>
      </c>
      <c r="P9099" t="s">
        <v>23</v>
      </c>
      <c r="Q9099" t="s">
        <v>24</v>
      </c>
    </row>
    <row r="9100" spans="1:17" x14ac:dyDescent="0.2">
      <c r="A9100" s="2">
        <v>38598</v>
      </c>
      <c r="B9100" t="s">
        <v>67</v>
      </c>
      <c r="C9100" t="s">
        <v>48</v>
      </c>
      <c r="D9100" t="s">
        <v>50</v>
      </c>
      <c r="E9100" t="s">
        <v>50</v>
      </c>
      <c r="F9100">
        <v>9</v>
      </c>
      <c r="G9100">
        <v>126</v>
      </c>
      <c r="H9100">
        <v>0</v>
      </c>
      <c r="I9100">
        <v>0</v>
      </c>
      <c r="J9100">
        <v>3</v>
      </c>
      <c r="K9100">
        <v>0</v>
      </c>
      <c r="L9100" t="s">
        <v>20</v>
      </c>
      <c r="M9100" t="s">
        <v>759</v>
      </c>
      <c r="N9100" t="s">
        <v>67</v>
      </c>
      <c r="O9100" t="s">
        <v>22</v>
      </c>
      <c r="P9100" t="s">
        <v>23</v>
      </c>
      <c r="Q9100" t="s">
        <v>24</v>
      </c>
    </row>
    <row r="9101" spans="1:17" x14ac:dyDescent="0.2">
      <c r="A9101" s="2">
        <v>38598</v>
      </c>
      <c r="B9101" t="s">
        <v>345</v>
      </c>
      <c r="C9101" t="s">
        <v>168</v>
      </c>
      <c r="D9101" t="s">
        <v>50</v>
      </c>
      <c r="E9101" t="s">
        <v>50</v>
      </c>
      <c r="F9101">
        <v>103</v>
      </c>
      <c r="G9101">
        <v>36</v>
      </c>
      <c r="H9101">
        <v>0</v>
      </c>
      <c r="I9101">
        <v>0</v>
      </c>
      <c r="J9101">
        <v>1</v>
      </c>
      <c r="K9101">
        <v>1</v>
      </c>
      <c r="L9101" t="s">
        <v>20</v>
      </c>
      <c r="M9101" t="s">
        <v>360</v>
      </c>
      <c r="N9101" t="s">
        <v>345</v>
      </c>
      <c r="O9101" t="s">
        <v>22</v>
      </c>
      <c r="P9101" t="s">
        <v>23</v>
      </c>
      <c r="Q9101" t="s">
        <v>30</v>
      </c>
    </row>
    <row r="9102" spans="1:17" x14ac:dyDescent="0.2">
      <c r="A9102" s="2">
        <v>38598</v>
      </c>
      <c r="B9102" t="s">
        <v>94</v>
      </c>
      <c r="C9102" t="s">
        <v>184</v>
      </c>
      <c r="D9102" t="s">
        <v>50</v>
      </c>
      <c r="E9102" t="s">
        <v>50</v>
      </c>
      <c r="F9102">
        <v>65</v>
      </c>
      <c r="G9102">
        <v>138</v>
      </c>
      <c r="H9102">
        <v>0</v>
      </c>
      <c r="I9102">
        <v>0</v>
      </c>
      <c r="J9102">
        <v>4</v>
      </c>
      <c r="K9102">
        <v>0</v>
      </c>
      <c r="L9102" t="s">
        <v>20</v>
      </c>
      <c r="M9102" t="s">
        <v>96</v>
      </c>
      <c r="N9102" t="s">
        <v>94</v>
      </c>
      <c r="O9102" t="s">
        <v>22</v>
      </c>
      <c r="P9102" t="s">
        <v>23</v>
      </c>
      <c r="Q9102" t="s">
        <v>24</v>
      </c>
    </row>
    <row r="9103" spans="1:17" x14ac:dyDescent="0.2">
      <c r="A9103" s="2">
        <v>38598</v>
      </c>
      <c r="B9103" t="s">
        <v>76</v>
      </c>
      <c r="C9103" t="s">
        <v>274</v>
      </c>
      <c r="D9103" t="s">
        <v>50</v>
      </c>
      <c r="E9103" t="s">
        <v>50</v>
      </c>
      <c r="F9103">
        <v>94</v>
      </c>
      <c r="G9103">
        <v>20</v>
      </c>
      <c r="H9103">
        <v>0</v>
      </c>
      <c r="I9103">
        <v>0</v>
      </c>
      <c r="J9103">
        <v>1</v>
      </c>
      <c r="K9103">
        <v>3</v>
      </c>
      <c r="L9103" t="s">
        <v>20</v>
      </c>
      <c r="M9103" t="s">
        <v>78</v>
      </c>
      <c r="N9103" t="s">
        <v>76</v>
      </c>
      <c r="O9103" t="s">
        <v>22</v>
      </c>
      <c r="P9103" t="s">
        <v>23</v>
      </c>
      <c r="Q9103" t="s">
        <v>41</v>
      </c>
    </row>
    <row r="9104" spans="1:17" x14ac:dyDescent="0.2">
      <c r="A9104" s="2">
        <v>38598</v>
      </c>
      <c r="B9104" t="s">
        <v>207</v>
      </c>
      <c r="C9104" t="s">
        <v>128</v>
      </c>
      <c r="D9104" t="s">
        <v>36</v>
      </c>
      <c r="E9104" t="s">
        <v>36</v>
      </c>
      <c r="F9104">
        <v>80</v>
      </c>
      <c r="G9104">
        <v>31</v>
      </c>
      <c r="H9104">
        <v>0</v>
      </c>
      <c r="I9104">
        <v>0</v>
      </c>
      <c r="J9104">
        <v>0</v>
      </c>
      <c r="K9104">
        <v>2</v>
      </c>
      <c r="L9104" t="s">
        <v>20</v>
      </c>
      <c r="M9104" t="s">
        <v>209</v>
      </c>
      <c r="N9104" t="s">
        <v>207</v>
      </c>
      <c r="O9104" t="s">
        <v>22</v>
      </c>
      <c r="P9104" t="s">
        <v>23</v>
      </c>
      <c r="Q9104" t="s">
        <v>41</v>
      </c>
    </row>
    <row r="9105" spans="1:17" x14ac:dyDescent="0.2">
      <c r="A9105" s="2">
        <v>38598</v>
      </c>
      <c r="B9105" t="s">
        <v>111</v>
      </c>
      <c r="C9105" t="s">
        <v>61</v>
      </c>
      <c r="D9105" t="s">
        <v>36</v>
      </c>
      <c r="E9105" t="s">
        <v>36</v>
      </c>
      <c r="F9105">
        <v>60</v>
      </c>
      <c r="G9105">
        <v>111</v>
      </c>
      <c r="H9105">
        <v>0</v>
      </c>
      <c r="I9105">
        <v>0</v>
      </c>
      <c r="J9105">
        <v>2</v>
      </c>
      <c r="K9105">
        <v>0</v>
      </c>
      <c r="L9105" t="s">
        <v>20</v>
      </c>
      <c r="M9105" t="s">
        <v>218</v>
      </c>
      <c r="N9105" t="s">
        <v>111</v>
      </c>
      <c r="O9105" t="s">
        <v>22</v>
      </c>
      <c r="P9105" t="s">
        <v>23</v>
      </c>
      <c r="Q9105" t="s">
        <v>24</v>
      </c>
    </row>
    <row r="9106" spans="1:17" x14ac:dyDescent="0.2">
      <c r="A9106" s="2">
        <v>38598</v>
      </c>
      <c r="B9106" t="s">
        <v>384</v>
      </c>
      <c r="C9106" t="s">
        <v>317</v>
      </c>
      <c r="D9106" t="s">
        <v>50</v>
      </c>
      <c r="E9106" t="s">
        <v>50</v>
      </c>
      <c r="F9106">
        <v>113</v>
      </c>
      <c r="G9106">
        <v>61</v>
      </c>
      <c r="H9106">
        <v>0</v>
      </c>
      <c r="I9106">
        <v>0</v>
      </c>
      <c r="J9106">
        <v>2</v>
      </c>
      <c r="K9106">
        <v>0</v>
      </c>
      <c r="L9106" t="s">
        <v>20</v>
      </c>
      <c r="M9106" t="s">
        <v>395</v>
      </c>
      <c r="N9106" t="s">
        <v>384</v>
      </c>
      <c r="O9106" t="s">
        <v>22</v>
      </c>
      <c r="P9106" t="s">
        <v>23</v>
      </c>
      <c r="Q9106" t="s">
        <v>24</v>
      </c>
    </row>
    <row r="9107" spans="1:17" x14ac:dyDescent="0.2">
      <c r="A9107" s="2">
        <v>38598</v>
      </c>
      <c r="B9107" t="s">
        <v>110</v>
      </c>
      <c r="C9107" t="s">
        <v>351</v>
      </c>
      <c r="D9107" t="s">
        <v>36</v>
      </c>
      <c r="E9107" t="s">
        <v>36</v>
      </c>
      <c r="F9107">
        <v>34</v>
      </c>
      <c r="G9107">
        <v>101</v>
      </c>
      <c r="H9107">
        <v>0</v>
      </c>
      <c r="I9107">
        <v>0</v>
      </c>
      <c r="J9107">
        <v>1</v>
      </c>
      <c r="K9107">
        <v>0</v>
      </c>
      <c r="L9107" t="s">
        <v>20</v>
      </c>
      <c r="M9107" t="s">
        <v>142</v>
      </c>
      <c r="N9107" t="s">
        <v>110</v>
      </c>
      <c r="O9107" t="s">
        <v>22</v>
      </c>
      <c r="P9107" t="s">
        <v>23</v>
      </c>
      <c r="Q9107" t="s">
        <v>24</v>
      </c>
    </row>
    <row r="9108" spans="1:17" x14ac:dyDescent="0.2">
      <c r="A9108" s="2">
        <v>38598</v>
      </c>
      <c r="B9108" t="s">
        <v>100</v>
      </c>
      <c r="C9108" t="s">
        <v>386</v>
      </c>
      <c r="D9108" t="s">
        <v>50</v>
      </c>
      <c r="E9108" t="s">
        <v>50</v>
      </c>
      <c r="F9108">
        <v>116</v>
      </c>
      <c r="G9108">
        <v>116</v>
      </c>
      <c r="H9108">
        <v>0</v>
      </c>
      <c r="I9108">
        <v>0</v>
      </c>
      <c r="J9108">
        <v>2</v>
      </c>
      <c r="K9108">
        <v>0</v>
      </c>
      <c r="L9108" t="s">
        <v>20</v>
      </c>
      <c r="M9108" t="s">
        <v>102</v>
      </c>
      <c r="N9108" t="s">
        <v>100</v>
      </c>
      <c r="O9108" t="s">
        <v>22</v>
      </c>
      <c r="P9108" t="s">
        <v>23</v>
      </c>
      <c r="Q9108" t="s">
        <v>24</v>
      </c>
    </row>
    <row r="9109" spans="1:17" x14ac:dyDescent="0.2">
      <c r="A9109" s="2">
        <v>38598</v>
      </c>
      <c r="B9109" t="s">
        <v>531</v>
      </c>
      <c r="C9109" t="s">
        <v>131</v>
      </c>
      <c r="D9109" t="s">
        <v>27</v>
      </c>
      <c r="E9109" t="s">
        <v>27</v>
      </c>
      <c r="F9109">
        <v>77</v>
      </c>
      <c r="G9109">
        <v>21</v>
      </c>
      <c r="H9109">
        <v>0</v>
      </c>
      <c r="I9109">
        <v>0</v>
      </c>
      <c r="J9109">
        <v>1</v>
      </c>
      <c r="K9109">
        <v>3</v>
      </c>
      <c r="L9109" t="s">
        <v>20</v>
      </c>
      <c r="M9109" t="s">
        <v>534</v>
      </c>
      <c r="N9109" t="s">
        <v>531</v>
      </c>
      <c r="O9109" t="s">
        <v>22</v>
      </c>
      <c r="P9109" t="s">
        <v>23</v>
      </c>
      <c r="Q9109" t="s">
        <v>41</v>
      </c>
    </row>
    <row r="9110" spans="1:17" x14ac:dyDescent="0.2">
      <c r="A9110" s="2">
        <v>38598</v>
      </c>
      <c r="B9110" t="s">
        <v>38</v>
      </c>
      <c r="C9110" t="s">
        <v>39</v>
      </c>
      <c r="D9110" t="s">
        <v>19</v>
      </c>
      <c r="E9110" t="s">
        <v>19</v>
      </c>
      <c r="F9110">
        <v>35</v>
      </c>
      <c r="G9110">
        <v>2</v>
      </c>
      <c r="H9110">
        <v>0</v>
      </c>
      <c r="I9110">
        <v>0</v>
      </c>
      <c r="J9110">
        <v>1</v>
      </c>
      <c r="K9110">
        <v>0</v>
      </c>
      <c r="L9110" t="s">
        <v>20</v>
      </c>
      <c r="M9110" t="s">
        <v>40</v>
      </c>
      <c r="N9110" t="s">
        <v>38</v>
      </c>
      <c r="O9110" t="s">
        <v>22</v>
      </c>
      <c r="P9110" t="s">
        <v>23</v>
      </c>
      <c r="Q9110" t="s">
        <v>24</v>
      </c>
    </row>
    <row r="9111" spans="1:17" x14ac:dyDescent="0.2">
      <c r="A9111" s="2">
        <v>38598</v>
      </c>
      <c r="B9111" t="s">
        <v>90</v>
      </c>
      <c r="C9111" t="s">
        <v>69</v>
      </c>
      <c r="D9111" t="s">
        <v>50</v>
      </c>
      <c r="E9111" t="s">
        <v>50</v>
      </c>
      <c r="F9111">
        <v>22</v>
      </c>
      <c r="G9111">
        <v>71</v>
      </c>
      <c r="H9111">
        <v>0</v>
      </c>
      <c r="I9111">
        <v>0</v>
      </c>
      <c r="J9111">
        <v>3</v>
      </c>
      <c r="K9111">
        <v>2</v>
      </c>
      <c r="L9111" t="s">
        <v>20</v>
      </c>
      <c r="M9111" t="s">
        <v>713</v>
      </c>
      <c r="N9111" t="s">
        <v>90</v>
      </c>
      <c r="O9111" t="s">
        <v>22</v>
      </c>
      <c r="P9111" t="s">
        <v>23</v>
      </c>
      <c r="Q9111" t="s">
        <v>24</v>
      </c>
    </row>
    <row r="9112" spans="1:17" x14ac:dyDescent="0.2">
      <c r="A9112" s="2">
        <v>38598</v>
      </c>
      <c r="B9112" t="s">
        <v>82</v>
      </c>
      <c r="C9112" t="s">
        <v>97</v>
      </c>
      <c r="D9112" t="s">
        <v>50</v>
      </c>
      <c r="E9112" t="s">
        <v>50</v>
      </c>
      <c r="F9112">
        <v>9</v>
      </c>
      <c r="G9112">
        <v>155</v>
      </c>
      <c r="H9112">
        <v>0</v>
      </c>
      <c r="I9112">
        <v>0</v>
      </c>
      <c r="J9112">
        <v>6</v>
      </c>
      <c r="K9112">
        <v>0</v>
      </c>
      <c r="L9112" t="s">
        <v>20</v>
      </c>
      <c r="M9112" t="s">
        <v>1001</v>
      </c>
      <c r="N9112" t="s">
        <v>82</v>
      </c>
      <c r="O9112" t="s">
        <v>22</v>
      </c>
      <c r="P9112" t="s">
        <v>23</v>
      </c>
      <c r="Q9112" t="s">
        <v>24</v>
      </c>
    </row>
    <row r="9113" spans="1:17" x14ac:dyDescent="0.2">
      <c r="A9113" s="2">
        <v>38598</v>
      </c>
      <c r="B9113" t="s">
        <v>92</v>
      </c>
      <c r="C9113" t="s">
        <v>293</v>
      </c>
      <c r="D9113" t="s">
        <v>50</v>
      </c>
      <c r="E9113" t="s">
        <v>50</v>
      </c>
      <c r="F9113">
        <v>31</v>
      </c>
      <c r="G9113">
        <v>4</v>
      </c>
      <c r="H9113">
        <v>0</v>
      </c>
      <c r="I9113">
        <v>0</v>
      </c>
      <c r="J9113">
        <v>2</v>
      </c>
      <c r="K9113">
        <v>0</v>
      </c>
      <c r="L9113" t="s">
        <v>20</v>
      </c>
      <c r="M9113" t="s">
        <v>923</v>
      </c>
      <c r="N9113" t="s">
        <v>92</v>
      </c>
      <c r="O9113" t="s">
        <v>22</v>
      </c>
      <c r="P9113" t="s">
        <v>23</v>
      </c>
      <c r="Q9113" t="s">
        <v>24</v>
      </c>
    </row>
    <row r="9114" spans="1:17" x14ac:dyDescent="0.2">
      <c r="A9114" s="2">
        <v>38598</v>
      </c>
      <c r="B9114" t="s">
        <v>95</v>
      </c>
      <c r="C9114" t="s">
        <v>174</v>
      </c>
      <c r="D9114" t="s">
        <v>50</v>
      </c>
      <c r="E9114" t="s">
        <v>50</v>
      </c>
      <c r="F9114">
        <v>29</v>
      </c>
      <c r="G9114">
        <v>139</v>
      </c>
      <c r="H9114">
        <v>0</v>
      </c>
      <c r="I9114">
        <v>0</v>
      </c>
      <c r="J9114">
        <v>2</v>
      </c>
      <c r="K9114">
        <v>0</v>
      </c>
      <c r="L9114" t="s">
        <v>20</v>
      </c>
      <c r="M9114" t="s">
        <v>326</v>
      </c>
      <c r="N9114" t="s">
        <v>95</v>
      </c>
      <c r="O9114" t="s">
        <v>22</v>
      </c>
      <c r="P9114" t="s">
        <v>23</v>
      </c>
      <c r="Q9114" t="s">
        <v>24</v>
      </c>
    </row>
    <row r="9115" spans="1:17" x14ac:dyDescent="0.2">
      <c r="A9115" s="2">
        <v>38598</v>
      </c>
      <c r="B9115" t="s">
        <v>104</v>
      </c>
      <c r="C9115" t="s">
        <v>119</v>
      </c>
      <c r="D9115" t="s">
        <v>50</v>
      </c>
      <c r="E9115" t="s">
        <v>50</v>
      </c>
      <c r="F9115">
        <v>86</v>
      </c>
      <c r="G9115">
        <v>13</v>
      </c>
      <c r="H9115">
        <v>0</v>
      </c>
      <c r="I9115">
        <v>0</v>
      </c>
      <c r="J9115">
        <v>1</v>
      </c>
      <c r="K9115">
        <v>1</v>
      </c>
      <c r="L9115" t="s">
        <v>20</v>
      </c>
      <c r="M9115" t="s">
        <v>273</v>
      </c>
      <c r="N9115" t="s">
        <v>104</v>
      </c>
      <c r="O9115" t="s">
        <v>22</v>
      </c>
      <c r="P9115" t="s">
        <v>23</v>
      </c>
      <c r="Q9115" t="s">
        <v>30</v>
      </c>
    </row>
    <row r="9116" spans="1:17" x14ac:dyDescent="0.2">
      <c r="A9116" s="2">
        <v>38598</v>
      </c>
      <c r="B9116" t="s">
        <v>244</v>
      </c>
      <c r="C9116" t="s">
        <v>129</v>
      </c>
      <c r="D9116" t="s">
        <v>50</v>
      </c>
      <c r="E9116" t="s">
        <v>50</v>
      </c>
      <c r="F9116">
        <v>45</v>
      </c>
      <c r="G9116">
        <v>11</v>
      </c>
      <c r="H9116">
        <v>0</v>
      </c>
      <c r="I9116">
        <v>0</v>
      </c>
      <c r="J9116">
        <v>2</v>
      </c>
      <c r="K9116">
        <v>0</v>
      </c>
      <c r="L9116" t="s">
        <v>28</v>
      </c>
      <c r="M9116" t="s">
        <v>292</v>
      </c>
      <c r="N9116" t="s">
        <v>244</v>
      </c>
      <c r="O9116" t="s">
        <v>22</v>
      </c>
      <c r="P9116" t="s">
        <v>23</v>
      </c>
      <c r="Q9116" t="s">
        <v>24</v>
      </c>
    </row>
    <row r="9117" spans="1:17" x14ac:dyDescent="0.2">
      <c r="A9117" s="2">
        <v>38598</v>
      </c>
      <c r="B9117" t="s">
        <v>249</v>
      </c>
      <c r="C9117" t="s">
        <v>49</v>
      </c>
      <c r="D9117" t="s">
        <v>50</v>
      </c>
      <c r="E9117" t="s">
        <v>50</v>
      </c>
      <c r="F9117">
        <v>48</v>
      </c>
      <c r="G9117">
        <v>36</v>
      </c>
      <c r="H9117">
        <v>0</v>
      </c>
      <c r="I9117">
        <v>0</v>
      </c>
      <c r="J9117">
        <v>2</v>
      </c>
      <c r="K9117">
        <v>3</v>
      </c>
      <c r="L9117" t="s">
        <v>20</v>
      </c>
      <c r="M9117" t="s">
        <v>1132</v>
      </c>
      <c r="N9117" t="s">
        <v>249</v>
      </c>
      <c r="O9117" t="s">
        <v>22</v>
      </c>
      <c r="P9117" t="s">
        <v>23</v>
      </c>
      <c r="Q9117" t="s">
        <v>41</v>
      </c>
    </row>
    <row r="9118" spans="1:17" x14ac:dyDescent="0.2">
      <c r="A9118" s="2">
        <v>38598</v>
      </c>
      <c r="B9118" t="s">
        <v>106</v>
      </c>
      <c r="C9118" t="s">
        <v>56</v>
      </c>
      <c r="D9118" t="s">
        <v>50</v>
      </c>
      <c r="E9118" t="s">
        <v>27</v>
      </c>
      <c r="F9118">
        <v>8</v>
      </c>
      <c r="G9118">
        <v>84</v>
      </c>
      <c r="H9118">
        <v>0</v>
      </c>
      <c r="I9118">
        <v>0</v>
      </c>
      <c r="J9118">
        <v>2</v>
      </c>
      <c r="K9118">
        <v>1</v>
      </c>
      <c r="L9118" t="s">
        <v>28</v>
      </c>
      <c r="M9118" t="s">
        <v>791</v>
      </c>
      <c r="N9118" t="s">
        <v>106</v>
      </c>
      <c r="O9118" t="s">
        <v>22</v>
      </c>
      <c r="P9118" t="s">
        <v>23</v>
      </c>
      <c r="Q9118" t="s">
        <v>24</v>
      </c>
    </row>
    <row r="9119" spans="1:17" x14ac:dyDescent="0.2">
      <c r="A9119" s="2">
        <v>38598</v>
      </c>
      <c r="B9119" t="s">
        <v>52</v>
      </c>
      <c r="C9119" t="s">
        <v>87</v>
      </c>
      <c r="D9119" t="s">
        <v>50</v>
      </c>
      <c r="E9119" t="s">
        <v>50</v>
      </c>
      <c r="F9119">
        <v>15</v>
      </c>
      <c r="G9119">
        <v>46</v>
      </c>
      <c r="H9119">
        <v>0</v>
      </c>
      <c r="I9119">
        <v>0</v>
      </c>
      <c r="J9119">
        <v>3</v>
      </c>
      <c r="K9119">
        <v>0</v>
      </c>
      <c r="L9119" t="s">
        <v>20</v>
      </c>
      <c r="M9119" t="s">
        <v>68</v>
      </c>
      <c r="N9119" t="s">
        <v>52</v>
      </c>
      <c r="O9119" t="s">
        <v>22</v>
      </c>
      <c r="P9119" t="s">
        <v>23</v>
      </c>
      <c r="Q9119" t="s">
        <v>24</v>
      </c>
    </row>
    <row r="9120" spans="1:17" x14ac:dyDescent="0.2">
      <c r="A9120" s="2">
        <v>38598</v>
      </c>
      <c r="B9120" t="s">
        <v>53</v>
      </c>
      <c r="C9120" t="s">
        <v>123</v>
      </c>
      <c r="D9120" t="s">
        <v>50</v>
      </c>
      <c r="E9120" t="s">
        <v>50</v>
      </c>
      <c r="F9120">
        <v>42</v>
      </c>
      <c r="G9120">
        <v>47</v>
      </c>
      <c r="H9120">
        <v>0</v>
      </c>
      <c r="I9120">
        <v>0</v>
      </c>
      <c r="J9120">
        <v>1</v>
      </c>
      <c r="K9120">
        <v>1</v>
      </c>
      <c r="L9120" t="s">
        <v>20</v>
      </c>
      <c r="M9120" t="s">
        <v>323</v>
      </c>
      <c r="N9120" t="s">
        <v>53</v>
      </c>
      <c r="O9120" t="s">
        <v>22</v>
      </c>
      <c r="P9120" t="s">
        <v>23</v>
      </c>
      <c r="Q9120" t="s">
        <v>30</v>
      </c>
    </row>
    <row r="9121" spans="1:17" x14ac:dyDescent="0.2">
      <c r="A9121" s="2">
        <v>38598</v>
      </c>
      <c r="B9121" t="s">
        <v>282</v>
      </c>
      <c r="C9121" t="s">
        <v>555</v>
      </c>
      <c r="D9121" t="s">
        <v>19</v>
      </c>
      <c r="E9121" t="s">
        <v>27</v>
      </c>
      <c r="F9121">
        <v>53</v>
      </c>
      <c r="G9121">
        <v>59</v>
      </c>
      <c r="H9121">
        <v>0</v>
      </c>
      <c r="I9121">
        <v>0</v>
      </c>
      <c r="J9121">
        <v>3</v>
      </c>
      <c r="K9121">
        <v>2</v>
      </c>
      <c r="L9121" t="s">
        <v>20</v>
      </c>
      <c r="M9121" t="s">
        <v>285</v>
      </c>
      <c r="N9121" t="s">
        <v>282</v>
      </c>
      <c r="O9121" t="s">
        <v>22</v>
      </c>
      <c r="P9121" t="s">
        <v>23</v>
      </c>
      <c r="Q9121" t="s">
        <v>24</v>
      </c>
    </row>
    <row r="9122" spans="1:17" x14ac:dyDescent="0.2">
      <c r="A9122" s="2">
        <v>38598</v>
      </c>
      <c r="B9122" t="s">
        <v>180</v>
      </c>
      <c r="C9122" t="s">
        <v>72</v>
      </c>
      <c r="D9122" t="s">
        <v>50</v>
      </c>
      <c r="E9122" t="s">
        <v>50</v>
      </c>
      <c r="F9122">
        <v>12</v>
      </c>
      <c r="G9122">
        <v>18</v>
      </c>
      <c r="H9122">
        <v>0</v>
      </c>
      <c r="I9122">
        <v>0</v>
      </c>
      <c r="J9122">
        <v>2</v>
      </c>
      <c r="K9122">
        <v>2</v>
      </c>
      <c r="L9122" t="s">
        <v>20</v>
      </c>
      <c r="M9122" t="s">
        <v>181</v>
      </c>
      <c r="N9122" t="s">
        <v>180</v>
      </c>
      <c r="O9122" t="s">
        <v>22</v>
      </c>
      <c r="P9122" t="s">
        <v>23</v>
      </c>
      <c r="Q9122" t="s">
        <v>30</v>
      </c>
    </row>
    <row r="9123" spans="1:17" x14ac:dyDescent="0.2">
      <c r="A9123" s="2">
        <v>38598</v>
      </c>
      <c r="B9123" t="s">
        <v>77</v>
      </c>
      <c r="C9123" t="s">
        <v>26</v>
      </c>
      <c r="D9123" t="s">
        <v>27</v>
      </c>
      <c r="E9123" t="s">
        <v>27</v>
      </c>
      <c r="F9123">
        <v>6</v>
      </c>
      <c r="G9123">
        <v>5</v>
      </c>
      <c r="H9123">
        <v>0</v>
      </c>
      <c r="I9123">
        <v>0</v>
      </c>
      <c r="J9123">
        <v>2</v>
      </c>
      <c r="K9123">
        <v>0</v>
      </c>
      <c r="L9123" t="s">
        <v>20</v>
      </c>
      <c r="M9123" t="s">
        <v>947</v>
      </c>
      <c r="N9123" t="s">
        <v>77</v>
      </c>
      <c r="O9123" t="s">
        <v>22</v>
      </c>
      <c r="P9123" t="s">
        <v>23</v>
      </c>
      <c r="Q9123" t="s">
        <v>24</v>
      </c>
    </row>
    <row r="9124" spans="1:17" x14ac:dyDescent="0.2">
      <c r="A9124" s="2">
        <v>38598</v>
      </c>
      <c r="B9124" t="s">
        <v>32</v>
      </c>
      <c r="C9124" t="s">
        <v>42</v>
      </c>
      <c r="D9124" t="s">
        <v>19</v>
      </c>
      <c r="E9124" t="s">
        <v>19</v>
      </c>
      <c r="F9124">
        <v>67</v>
      </c>
      <c r="G9124">
        <v>75</v>
      </c>
      <c r="H9124">
        <v>0</v>
      </c>
      <c r="I9124">
        <v>0</v>
      </c>
      <c r="J9124">
        <v>4</v>
      </c>
      <c r="K9124">
        <v>1</v>
      </c>
      <c r="L9124" t="s">
        <v>20</v>
      </c>
      <c r="M9124" t="s">
        <v>739</v>
      </c>
      <c r="N9124" t="s">
        <v>32</v>
      </c>
      <c r="O9124" t="s">
        <v>22</v>
      </c>
      <c r="P9124" t="s">
        <v>23</v>
      </c>
      <c r="Q9124" t="s">
        <v>24</v>
      </c>
    </row>
    <row r="9125" spans="1:17" x14ac:dyDescent="0.2">
      <c r="A9125" s="2">
        <v>38598</v>
      </c>
      <c r="B9125" t="s">
        <v>161</v>
      </c>
      <c r="C9125" t="s">
        <v>89</v>
      </c>
      <c r="D9125" t="s">
        <v>50</v>
      </c>
      <c r="E9125" t="s">
        <v>50</v>
      </c>
      <c r="F9125">
        <v>83</v>
      </c>
      <c r="G9125">
        <v>7</v>
      </c>
      <c r="H9125">
        <v>0</v>
      </c>
      <c r="I9125">
        <v>0</v>
      </c>
      <c r="J9125">
        <v>0</v>
      </c>
      <c r="K9125">
        <v>1</v>
      </c>
      <c r="L9125" t="s">
        <v>20</v>
      </c>
      <c r="M9125" t="s">
        <v>162</v>
      </c>
      <c r="N9125" t="s">
        <v>161</v>
      </c>
      <c r="O9125" t="s">
        <v>22</v>
      </c>
      <c r="P9125" t="s">
        <v>23</v>
      </c>
      <c r="Q9125" t="s">
        <v>41</v>
      </c>
    </row>
    <row r="9126" spans="1:17" x14ac:dyDescent="0.2">
      <c r="A9126" s="2">
        <v>38598</v>
      </c>
      <c r="B9126" t="s">
        <v>138</v>
      </c>
      <c r="C9126" t="s">
        <v>118</v>
      </c>
      <c r="D9126" t="s">
        <v>36</v>
      </c>
      <c r="E9126" t="s">
        <v>36</v>
      </c>
      <c r="F9126">
        <v>56</v>
      </c>
      <c r="G9126">
        <v>40</v>
      </c>
      <c r="H9126">
        <v>0</v>
      </c>
      <c r="I9126">
        <v>0</v>
      </c>
      <c r="J9126">
        <v>0</v>
      </c>
      <c r="K9126">
        <v>1</v>
      </c>
      <c r="L9126" t="s">
        <v>20</v>
      </c>
      <c r="M9126" t="s">
        <v>741</v>
      </c>
      <c r="N9126" t="s">
        <v>138</v>
      </c>
      <c r="O9126" t="s">
        <v>22</v>
      </c>
      <c r="P9126" t="s">
        <v>23</v>
      </c>
      <c r="Q9126" t="s">
        <v>41</v>
      </c>
    </row>
    <row r="9127" spans="1:17" x14ac:dyDescent="0.2">
      <c r="A9127" s="2">
        <v>38599</v>
      </c>
      <c r="B9127" t="s">
        <v>150</v>
      </c>
      <c r="C9127" t="s">
        <v>135</v>
      </c>
      <c r="D9127" t="s">
        <v>36</v>
      </c>
      <c r="E9127" t="s">
        <v>36</v>
      </c>
      <c r="F9127">
        <v>81</v>
      </c>
      <c r="G9127">
        <v>30</v>
      </c>
      <c r="H9127">
        <v>0</v>
      </c>
      <c r="I9127">
        <v>0</v>
      </c>
      <c r="J9127">
        <v>2</v>
      </c>
      <c r="K9127">
        <v>5</v>
      </c>
      <c r="L9127" t="s">
        <v>20</v>
      </c>
      <c r="M9127" t="s">
        <v>1173</v>
      </c>
      <c r="N9127" t="s">
        <v>150</v>
      </c>
      <c r="O9127" t="s">
        <v>22</v>
      </c>
      <c r="P9127" t="s">
        <v>23</v>
      </c>
      <c r="Q9127" t="s">
        <v>41</v>
      </c>
    </row>
    <row r="9128" spans="1:17" x14ac:dyDescent="0.2">
      <c r="A9128" s="2">
        <v>38599</v>
      </c>
      <c r="B9128" t="s">
        <v>267</v>
      </c>
      <c r="C9128" t="s">
        <v>141</v>
      </c>
      <c r="D9128" t="s">
        <v>36</v>
      </c>
      <c r="E9128" t="s">
        <v>36</v>
      </c>
      <c r="F9128">
        <v>71</v>
      </c>
      <c r="G9128">
        <v>98</v>
      </c>
      <c r="H9128">
        <v>0</v>
      </c>
      <c r="I9128">
        <v>0</v>
      </c>
      <c r="J9128">
        <v>3</v>
      </c>
      <c r="K9128">
        <v>0</v>
      </c>
      <c r="L9128" t="s">
        <v>20</v>
      </c>
      <c r="M9128" t="s">
        <v>268</v>
      </c>
      <c r="N9128" t="s">
        <v>267</v>
      </c>
      <c r="O9128" t="s">
        <v>22</v>
      </c>
      <c r="P9128" t="s">
        <v>23</v>
      </c>
      <c r="Q9128" t="s">
        <v>24</v>
      </c>
    </row>
    <row r="9129" spans="1:17" x14ac:dyDescent="0.2">
      <c r="A9129" s="2">
        <v>38599</v>
      </c>
      <c r="B9129" t="s">
        <v>25</v>
      </c>
      <c r="C9129" t="s">
        <v>107</v>
      </c>
      <c r="D9129" t="s">
        <v>19</v>
      </c>
      <c r="E9129" t="s">
        <v>19</v>
      </c>
      <c r="F9129">
        <v>1</v>
      </c>
      <c r="G9129">
        <v>73</v>
      </c>
      <c r="H9129">
        <v>0</v>
      </c>
      <c r="I9129">
        <v>0</v>
      </c>
      <c r="J9129">
        <v>5</v>
      </c>
      <c r="K9129">
        <v>0</v>
      </c>
      <c r="L9129" t="s">
        <v>20</v>
      </c>
      <c r="M9129" t="s">
        <v>712</v>
      </c>
      <c r="N9129" t="s">
        <v>25</v>
      </c>
      <c r="O9129" t="s">
        <v>22</v>
      </c>
      <c r="P9129" t="s">
        <v>23</v>
      </c>
      <c r="Q9129" t="s">
        <v>24</v>
      </c>
    </row>
    <row r="9130" spans="1:17" x14ac:dyDescent="0.2">
      <c r="A9130" s="2">
        <v>38599</v>
      </c>
      <c r="B9130" t="s">
        <v>890</v>
      </c>
      <c r="C9130" t="s">
        <v>548</v>
      </c>
      <c r="D9130" t="s">
        <v>36</v>
      </c>
      <c r="E9130" t="s">
        <v>36</v>
      </c>
      <c r="F9130">
        <v>79</v>
      </c>
      <c r="G9130">
        <v>123</v>
      </c>
      <c r="H9130">
        <v>0</v>
      </c>
      <c r="I9130">
        <v>0</v>
      </c>
      <c r="J9130">
        <v>2</v>
      </c>
      <c r="K9130">
        <v>1</v>
      </c>
      <c r="L9130" t="s">
        <v>20</v>
      </c>
      <c r="M9130" t="s">
        <v>920</v>
      </c>
      <c r="N9130" t="s">
        <v>890</v>
      </c>
      <c r="O9130" t="s">
        <v>22</v>
      </c>
      <c r="P9130" t="s">
        <v>23</v>
      </c>
      <c r="Q9130" t="s">
        <v>24</v>
      </c>
    </row>
    <row r="9131" spans="1:17" x14ac:dyDescent="0.2">
      <c r="A9131" s="2">
        <v>38599</v>
      </c>
      <c r="B9131" t="s">
        <v>183</v>
      </c>
      <c r="C9131" t="s">
        <v>471</v>
      </c>
      <c r="D9131" t="s">
        <v>36</v>
      </c>
      <c r="E9131" t="s">
        <v>36</v>
      </c>
      <c r="F9131">
        <v>26</v>
      </c>
      <c r="G9131">
        <v>125</v>
      </c>
      <c r="H9131">
        <v>0</v>
      </c>
      <c r="I9131">
        <v>0</v>
      </c>
      <c r="J9131">
        <v>4</v>
      </c>
      <c r="K9131">
        <v>1</v>
      </c>
      <c r="L9131" t="s">
        <v>20</v>
      </c>
      <c r="M9131" t="s">
        <v>266</v>
      </c>
      <c r="N9131" t="s">
        <v>183</v>
      </c>
      <c r="O9131" t="s">
        <v>22</v>
      </c>
      <c r="P9131" t="s">
        <v>23</v>
      </c>
      <c r="Q9131" t="s">
        <v>24</v>
      </c>
    </row>
    <row r="9132" spans="1:17" x14ac:dyDescent="0.2">
      <c r="A9132" s="2">
        <v>38599</v>
      </c>
      <c r="B9132" t="s">
        <v>199</v>
      </c>
      <c r="C9132" t="s">
        <v>208</v>
      </c>
      <c r="D9132" t="s">
        <v>36</v>
      </c>
      <c r="E9132" t="s">
        <v>36</v>
      </c>
      <c r="F9132">
        <v>70</v>
      </c>
      <c r="G9132">
        <v>110</v>
      </c>
      <c r="H9132">
        <v>0</v>
      </c>
      <c r="I9132">
        <v>0</v>
      </c>
      <c r="J9132">
        <v>2</v>
      </c>
      <c r="K9132">
        <v>0</v>
      </c>
      <c r="L9132" t="s">
        <v>20</v>
      </c>
      <c r="M9132" t="s">
        <v>627</v>
      </c>
      <c r="N9132" t="s">
        <v>199</v>
      </c>
      <c r="O9132" t="s">
        <v>22</v>
      </c>
      <c r="P9132" t="s">
        <v>23</v>
      </c>
      <c r="Q9132" t="s">
        <v>24</v>
      </c>
    </row>
    <row r="9133" spans="1:17" x14ac:dyDescent="0.2">
      <c r="A9133" s="2">
        <v>38599</v>
      </c>
      <c r="B9133" t="s">
        <v>34</v>
      </c>
      <c r="C9133" t="s">
        <v>250</v>
      </c>
      <c r="D9133" t="s">
        <v>36</v>
      </c>
      <c r="E9133" t="s">
        <v>36</v>
      </c>
      <c r="F9133">
        <v>90</v>
      </c>
      <c r="G9133">
        <v>108</v>
      </c>
      <c r="H9133">
        <v>0</v>
      </c>
      <c r="I9133">
        <v>0</v>
      </c>
      <c r="J9133">
        <v>3</v>
      </c>
      <c r="K9133">
        <v>1</v>
      </c>
      <c r="L9133" t="s">
        <v>20</v>
      </c>
      <c r="M9133" t="s">
        <v>37</v>
      </c>
      <c r="N9133" t="s">
        <v>34</v>
      </c>
      <c r="O9133" t="s">
        <v>22</v>
      </c>
      <c r="P9133" t="s">
        <v>23</v>
      </c>
      <c r="Q9133" t="s">
        <v>24</v>
      </c>
    </row>
    <row r="9134" spans="1:17" x14ac:dyDescent="0.2">
      <c r="A9134" s="2">
        <v>38599</v>
      </c>
      <c r="B9134" t="s">
        <v>136</v>
      </c>
      <c r="C9134" t="s">
        <v>120</v>
      </c>
      <c r="D9134" t="s">
        <v>36</v>
      </c>
      <c r="E9134" t="s">
        <v>36</v>
      </c>
      <c r="F9134">
        <v>44</v>
      </c>
      <c r="G9134">
        <v>28</v>
      </c>
      <c r="H9134">
        <v>0</v>
      </c>
      <c r="I9134">
        <v>0</v>
      </c>
      <c r="J9134">
        <v>2</v>
      </c>
      <c r="K9134">
        <v>3</v>
      </c>
      <c r="L9134" t="s">
        <v>20</v>
      </c>
      <c r="M9134" t="s">
        <v>340</v>
      </c>
      <c r="N9134" t="s">
        <v>136</v>
      </c>
      <c r="O9134" t="s">
        <v>22</v>
      </c>
      <c r="P9134" t="s">
        <v>23</v>
      </c>
      <c r="Q9134" t="s">
        <v>41</v>
      </c>
    </row>
    <row r="9135" spans="1:17" x14ac:dyDescent="0.2">
      <c r="A9135" s="2">
        <v>38599</v>
      </c>
      <c r="B9135" t="s">
        <v>365</v>
      </c>
      <c r="C9135" t="s">
        <v>339</v>
      </c>
      <c r="D9135" t="s">
        <v>36</v>
      </c>
      <c r="E9135" t="s">
        <v>36</v>
      </c>
      <c r="F9135">
        <v>66</v>
      </c>
      <c r="G9135">
        <v>130</v>
      </c>
      <c r="H9135">
        <v>0</v>
      </c>
      <c r="I9135">
        <v>0</v>
      </c>
      <c r="J9135">
        <v>3</v>
      </c>
      <c r="K9135">
        <v>0</v>
      </c>
      <c r="L9135" t="s">
        <v>20</v>
      </c>
      <c r="M9135" t="s">
        <v>400</v>
      </c>
      <c r="N9135" t="s">
        <v>365</v>
      </c>
      <c r="O9135" t="s">
        <v>22</v>
      </c>
      <c r="P9135" t="s">
        <v>23</v>
      </c>
      <c r="Q9135" t="s">
        <v>24</v>
      </c>
    </row>
    <row r="9136" spans="1:17" x14ac:dyDescent="0.2">
      <c r="A9136" s="2">
        <v>38599</v>
      </c>
      <c r="B9136" t="s">
        <v>18</v>
      </c>
      <c r="C9136" t="s">
        <v>43</v>
      </c>
      <c r="D9136" t="s">
        <v>19</v>
      </c>
      <c r="E9136" t="s">
        <v>19</v>
      </c>
      <c r="F9136">
        <v>25</v>
      </c>
      <c r="G9136">
        <v>24</v>
      </c>
      <c r="H9136">
        <v>0</v>
      </c>
      <c r="I9136">
        <v>0</v>
      </c>
      <c r="J9136">
        <v>3</v>
      </c>
      <c r="K9136">
        <v>2</v>
      </c>
      <c r="L9136" t="s">
        <v>20</v>
      </c>
      <c r="M9136" t="s">
        <v>64</v>
      </c>
      <c r="N9136" t="s">
        <v>18</v>
      </c>
      <c r="O9136" t="s">
        <v>22</v>
      </c>
      <c r="P9136" t="s">
        <v>23</v>
      </c>
      <c r="Q9136" t="s">
        <v>24</v>
      </c>
    </row>
    <row r="9137" spans="1:17" x14ac:dyDescent="0.2">
      <c r="A9137" s="2">
        <v>38599</v>
      </c>
      <c r="B9137" t="s">
        <v>45</v>
      </c>
      <c r="C9137" t="s">
        <v>617</v>
      </c>
      <c r="D9137" t="s">
        <v>36</v>
      </c>
      <c r="E9137" t="s">
        <v>36</v>
      </c>
      <c r="F9137">
        <v>51</v>
      </c>
      <c r="G9137">
        <v>104</v>
      </c>
      <c r="H9137">
        <v>0</v>
      </c>
      <c r="I9137">
        <v>0</v>
      </c>
      <c r="J9137">
        <v>3</v>
      </c>
      <c r="K9137">
        <v>1</v>
      </c>
      <c r="L9137" t="s">
        <v>20</v>
      </c>
      <c r="M9137" t="s">
        <v>47</v>
      </c>
      <c r="N9137" t="s">
        <v>45</v>
      </c>
      <c r="O9137" t="s">
        <v>22</v>
      </c>
      <c r="P9137" t="s">
        <v>23</v>
      </c>
      <c r="Q9137" t="s">
        <v>24</v>
      </c>
    </row>
    <row r="9138" spans="1:17" x14ac:dyDescent="0.2">
      <c r="A9138" s="2">
        <v>38601</v>
      </c>
      <c r="B9138" t="s">
        <v>354</v>
      </c>
      <c r="C9138" t="s">
        <v>55</v>
      </c>
      <c r="D9138" t="s">
        <v>57</v>
      </c>
      <c r="E9138" t="s">
        <v>57</v>
      </c>
      <c r="F9138">
        <v>136</v>
      </c>
      <c r="G9138">
        <v>57</v>
      </c>
      <c r="H9138">
        <v>0</v>
      </c>
      <c r="I9138">
        <v>0</v>
      </c>
      <c r="J9138">
        <v>1</v>
      </c>
      <c r="K9138">
        <v>2</v>
      </c>
      <c r="L9138" t="s">
        <v>20</v>
      </c>
      <c r="M9138" t="s">
        <v>357</v>
      </c>
      <c r="N9138" t="s">
        <v>354</v>
      </c>
      <c r="O9138" t="s">
        <v>22</v>
      </c>
      <c r="P9138" t="s">
        <v>23</v>
      </c>
      <c r="Q9138" t="s">
        <v>41</v>
      </c>
    </row>
    <row r="9139" spans="1:17" x14ac:dyDescent="0.2">
      <c r="A9139" s="2">
        <v>38602</v>
      </c>
      <c r="B9139" t="s">
        <v>386</v>
      </c>
      <c r="C9139" t="s">
        <v>69</v>
      </c>
      <c r="D9139" t="s">
        <v>50</v>
      </c>
      <c r="E9139" t="s">
        <v>50</v>
      </c>
      <c r="F9139">
        <v>116</v>
      </c>
      <c r="G9139">
        <v>71</v>
      </c>
      <c r="H9139">
        <v>0</v>
      </c>
      <c r="I9139">
        <v>0</v>
      </c>
      <c r="J9139">
        <v>0</v>
      </c>
      <c r="K9139">
        <v>0</v>
      </c>
      <c r="L9139" t="s">
        <v>20</v>
      </c>
      <c r="M9139" t="s">
        <v>595</v>
      </c>
      <c r="N9139" t="s">
        <v>386</v>
      </c>
      <c r="O9139" t="s">
        <v>22</v>
      </c>
      <c r="P9139" t="s">
        <v>23</v>
      </c>
      <c r="Q9139" t="s">
        <v>30</v>
      </c>
    </row>
    <row r="9140" spans="1:17" x14ac:dyDescent="0.2">
      <c r="A9140" s="2">
        <v>38602</v>
      </c>
      <c r="B9140" t="s">
        <v>317</v>
      </c>
      <c r="C9140" t="s">
        <v>119</v>
      </c>
      <c r="D9140" t="s">
        <v>50</v>
      </c>
      <c r="E9140" t="s">
        <v>50</v>
      </c>
      <c r="F9140">
        <v>61</v>
      </c>
      <c r="G9140">
        <v>13</v>
      </c>
      <c r="H9140">
        <v>0</v>
      </c>
      <c r="I9140">
        <v>0</v>
      </c>
      <c r="J9140">
        <v>1</v>
      </c>
      <c r="K9140">
        <v>4</v>
      </c>
      <c r="L9140" t="s">
        <v>20</v>
      </c>
      <c r="M9140" t="s">
        <v>394</v>
      </c>
      <c r="N9140" t="s">
        <v>317</v>
      </c>
      <c r="O9140" t="s">
        <v>22</v>
      </c>
      <c r="P9140" t="s">
        <v>23</v>
      </c>
      <c r="Q9140" t="s">
        <v>41</v>
      </c>
    </row>
    <row r="9141" spans="1:17" x14ac:dyDescent="0.2">
      <c r="A9141" s="2">
        <v>38602</v>
      </c>
      <c r="B9141" t="s">
        <v>147</v>
      </c>
      <c r="C9141" t="s">
        <v>125</v>
      </c>
      <c r="D9141" t="s">
        <v>50</v>
      </c>
      <c r="E9141" t="s">
        <v>50</v>
      </c>
      <c r="F9141">
        <v>52</v>
      </c>
      <c r="G9141">
        <v>161</v>
      </c>
      <c r="H9141">
        <v>0</v>
      </c>
      <c r="I9141">
        <v>0</v>
      </c>
      <c r="J9141">
        <v>8</v>
      </c>
      <c r="K9141">
        <v>0</v>
      </c>
      <c r="L9141" t="s">
        <v>20</v>
      </c>
      <c r="M9141" t="s">
        <v>1190</v>
      </c>
      <c r="N9141" t="s">
        <v>147</v>
      </c>
      <c r="O9141" t="s">
        <v>22</v>
      </c>
      <c r="P9141" t="s">
        <v>23</v>
      </c>
      <c r="Q9141" t="s">
        <v>24</v>
      </c>
    </row>
    <row r="9142" spans="1:17" x14ac:dyDescent="0.2">
      <c r="A9142" s="2">
        <v>38602</v>
      </c>
      <c r="B9142" t="s">
        <v>87</v>
      </c>
      <c r="C9142" t="s">
        <v>76</v>
      </c>
      <c r="D9142" t="s">
        <v>50</v>
      </c>
      <c r="E9142" t="s">
        <v>50</v>
      </c>
      <c r="F9142">
        <v>46</v>
      </c>
      <c r="G9142">
        <v>94</v>
      </c>
      <c r="H9142">
        <v>0</v>
      </c>
      <c r="I9142">
        <v>0</v>
      </c>
      <c r="J9142">
        <v>3</v>
      </c>
      <c r="K9142">
        <v>2</v>
      </c>
      <c r="L9142" t="s">
        <v>20</v>
      </c>
      <c r="M9142" t="s">
        <v>88</v>
      </c>
      <c r="N9142" t="s">
        <v>87</v>
      </c>
      <c r="O9142" t="s">
        <v>22</v>
      </c>
      <c r="P9142" t="s">
        <v>23</v>
      </c>
      <c r="Q9142" t="s">
        <v>24</v>
      </c>
    </row>
    <row r="9143" spans="1:17" x14ac:dyDescent="0.2">
      <c r="A9143" s="2">
        <v>38602</v>
      </c>
      <c r="B9143" t="s">
        <v>131</v>
      </c>
      <c r="C9143" t="s">
        <v>282</v>
      </c>
      <c r="D9143" t="s">
        <v>27</v>
      </c>
      <c r="E9143" t="s">
        <v>19</v>
      </c>
      <c r="F9143">
        <v>21</v>
      </c>
      <c r="G9143">
        <v>53</v>
      </c>
      <c r="H9143">
        <v>0</v>
      </c>
      <c r="I9143">
        <v>0</v>
      </c>
      <c r="J9143">
        <v>2</v>
      </c>
      <c r="K9143">
        <v>0</v>
      </c>
      <c r="L9143" t="s">
        <v>20</v>
      </c>
      <c r="M9143" t="s">
        <v>637</v>
      </c>
      <c r="N9143" t="s">
        <v>131</v>
      </c>
      <c r="O9143" t="s">
        <v>22</v>
      </c>
      <c r="P9143" t="s">
        <v>23</v>
      </c>
      <c r="Q9143" t="s">
        <v>24</v>
      </c>
    </row>
    <row r="9144" spans="1:17" x14ac:dyDescent="0.2">
      <c r="A9144" s="2">
        <v>38602</v>
      </c>
      <c r="B9144" t="s">
        <v>145</v>
      </c>
      <c r="C9144" t="s">
        <v>53</v>
      </c>
      <c r="D9144" t="s">
        <v>50</v>
      </c>
      <c r="E9144" t="s">
        <v>50</v>
      </c>
      <c r="F9144">
        <v>105</v>
      </c>
      <c r="G9144">
        <v>42</v>
      </c>
      <c r="H9144">
        <v>0</v>
      </c>
      <c r="I9144">
        <v>0</v>
      </c>
      <c r="J9144">
        <v>1</v>
      </c>
      <c r="K9144">
        <v>3</v>
      </c>
      <c r="L9144" t="s">
        <v>20</v>
      </c>
      <c r="M9144" t="s">
        <v>435</v>
      </c>
      <c r="N9144" t="s">
        <v>145</v>
      </c>
      <c r="O9144" t="s">
        <v>22</v>
      </c>
      <c r="P9144" t="s">
        <v>23</v>
      </c>
      <c r="Q9144" t="s">
        <v>41</v>
      </c>
    </row>
    <row r="9145" spans="1:17" x14ac:dyDescent="0.2">
      <c r="A9145" s="2">
        <v>38602</v>
      </c>
      <c r="B9145" t="s">
        <v>293</v>
      </c>
      <c r="C9145" t="s">
        <v>286</v>
      </c>
      <c r="D9145" t="s">
        <v>50</v>
      </c>
      <c r="E9145" t="s">
        <v>50</v>
      </c>
      <c r="F9145">
        <v>4</v>
      </c>
      <c r="G9145">
        <v>120</v>
      </c>
      <c r="H9145">
        <v>0</v>
      </c>
      <c r="I9145">
        <v>0</v>
      </c>
      <c r="J9145">
        <v>4</v>
      </c>
      <c r="K9145">
        <v>1</v>
      </c>
      <c r="L9145" t="s">
        <v>20</v>
      </c>
      <c r="M9145" t="s">
        <v>774</v>
      </c>
      <c r="N9145" t="s">
        <v>293</v>
      </c>
      <c r="O9145" t="s">
        <v>22</v>
      </c>
      <c r="P9145" t="s">
        <v>23</v>
      </c>
      <c r="Q9145" t="s">
        <v>24</v>
      </c>
    </row>
    <row r="9146" spans="1:17" x14ac:dyDescent="0.2">
      <c r="A9146" s="2">
        <v>38602</v>
      </c>
      <c r="B9146" t="s">
        <v>72</v>
      </c>
      <c r="C9146" t="s">
        <v>345</v>
      </c>
      <c r="D9146" t="s">
        <v>50</v>
      </c>
      <c r="E9146" t="s">
        <v>50</v>
      </c>
      <c r="F9146">
        <v>18</v>
      </c>
      <c r="G9146">
        <v>103</v>
      </c>
      <c r="H9146">
        <v>0</v>
      </c>
      <c r="I9146">
        <v>0</v>
      </c>
      <c r="J9146">
        <v>6</v>
      </c>
      <c r="K9146">
        <v>1</v>
      </c>
      <c r="L9146" t="s">
        <v>20</v>
      </c>
      <c r="M9146" t="s">
        <v>74</v>
      </c>
      <c r="N9146" t="s">
        <v>72</v>
      </c>
      <c r="O9146" t="s">
        <v>22</v>
      </c>
      <c r="P9146" t="s">
        <v>23</v>
      </c>
      <c r="Q9146" t="s">
        <v>24</v>
      </c>
    </row>
    <row r="9147" spans="1:17" x14ac:dyDescent="0.2">
      <c r="A9147" s="2">
        <v>38602</v>
      </c>
      <c r="B9147" t="s">
        <v>48</v>
      </c>
      <c r="C9147" t="s">
        <v>123</v>
      </c>
      <c r="D9147" t="s">
        <v>50</v>
      </c>
      <c r="E9147" t="s">
        <v>50</v>
      </c>
      <c r="F9147">
        <v>126</v>
      </c>
      <c r="G9147">
        <v>47</v>
      </c>
      <c r="H9147">
        <v>0</v>
      </c>
      <c r="I9147">
        <v>0</v>
      </c>
      <c r="J9147">
        <v>0</v>
      </c>
      <c r="K9147">
        <v>2</v>
      </c>
      <c r="L9147" t="s">
        <v>20</v>
      </c>
      <c r="M9147" t="s">
        <v>866</v>
      </c>
      <c r="N9147" t="s">
        <v>48</v>
      </c>
      <c r="O9147" t="s">
        <v>22</v>
      </c>
      <c r="P9147" t="s">
        <v>23</v>
      </c>
      <c r="Q9147" t="s">
        <v>41</v>
      </c>
    </row>
    <row r="9148" spans="1:17" x14ac:dyDescent="0.2">
      <c r="A9148" s="2">
        <v>38602</v>
      </c>
      <c r="B9148" t="s">
        <v>70</v>
      </c>
      <c r="C9148" t="s">
        <v>328</v>
      </c>
      <c r="D9148" t="s">
        <v>50</v>
      </c>
      <c r="E9148" t="s">
        <v>50</v>
      </c>
      <c r="F9148">
        <v>43</v>
      </c>
      <c r="G9148">
        <v>92</v>
      </c>
      <c r="H9148">
        <v>0</v>
      </c>
      <c r="I9148">
        <v>0</v>
      </c>
      <c r="J9148">
        <v>5</v>
      </c>
      <c r="K9148">
        <v>1</v>
      </c>
      <c r="L9148" t="s">
        <v>20</v>
      </c>
      <c r="M9148" t="s">
        <v>93</v>
      </c>
      <c r="N9148" t="s">
        <v>70</v>
      </c>
      <c r="O9148" t="s">
        <v>22</v>
      </c>
      <c r="P9148" t="s">
        <v>23</v>
      </c>
      <c r="Q9148" t="s">
        <v>24</v>
      </c>
    </row>
    <row r="9149" spans="1:17" x14ac:dyDescent="0.2">
      <c r="A9149" s="2">
        <v>38602</v>
      </c>
      <c r="B9149" t="s">
        <v>129</v>
      </c>
      <c r="C9149" t="s">
        <v>149</v>
      </c>
      <c r="D9149" t="s">
        <v>50</v>
      </c>
      <c r="E9149" t="s">
        <v>36</v>
      </c>
      <c r="F9149">
        <v>11</v>
      </c>
      <c r="G9149">
        <v>38</v>
      </c>
      <c r="H9149">
        <v>0</v>
      </c>
      <c r="I9149">
        <v>0</v>
      </c>
      <c r="J9149">
        <v>4</v>
      </c>
      <c r="K9149">
        <v>2</v>
      </c>
      <c r="L9149" t="s">
        <v>28</v>
      </c>
      <c r="M9149" t="s">
        <v>719</v>
      </c>
      <c r="N9149" t="s">
        <v>129</v>
      </c>
      <c r="O9149" t="s">
        <v>22</v>
      </c>
      <c r="P9149" t="s">
        <v>23</v>
      </c>
      <c r="Q9149" t="s">
        <v>24</v>
      </c>
    </row>
    <row r="9150" spans="1:17" x14ac:dyDescent="0.2">
      <c r="A9150" s="2">
        <v>38602</v>
      </c>
      <c r="B9150" t="s">
        <v>555</v>
      </c>
      <c r="C9150" t="s">
        <v>77</v>
      </c>
      <c r="D9150" t="s">
        <v>27</v>
      </c>
      <c r="E9150" t="s">
        <v>27</v>
      </c>
      <c r="F9150">
        <v>59</v>
      </c>
      <c r="G9150">
        <v>6</v>
      </c>
      <c r="H9150">
        <v>0</v>
      </c>
      <c r="I9150">
        <v>0</v>
      </c>
      <c r="J9150">
        <v>0</v>
      </c>
      <c r="K9150">
        <v>0</v>
      </c>
      <c r="L9150" t="s">
        <v>20</v>
      </c>
      <c r="M9150" t="s">
        <v>555</v>
      </c>
      <c r="N9150" t="s">
        <v>555</v>
      </c>
      <c r="O9150" t="s">
        <v>22</v>
      </c>
      <c r="P9150" t="s">
        <v>23</v>
      </c>
      <c r="Q9150" t="s">
        <v>30</v>
      </c>
    </row>
    <row r="9151" spans="1:17" x14ac:dyDescent="0.2">
      <c r="A9151" s="2">
        <v>38602</v>
      </c>
      <c r="B9151" t="s">
        <v>94</v>
      </c>
      <c r="C9151" t="s">
        <v>52</v>
      </c>
      <c r="D9151" t="s">
        <v>50</v>
      </c>
      <c r="E9151" t="s">
        <v>50</v>
      </c>
      <c r="F9151">
        <v>65</v>
      </c>
      <c r="G9151">
        <v>15</v>
      </c>
      <c r="H9151">
        <v>0</v>
      </c>
      <c r="I9151">
        <v>0</v>
      </c>
      <c r="J9151">
        <v>0</v>
      </c>
      <c r="K9151">
        <v>1</v>
      </c>
      <c r="L9151" t="s">
        <v>20</v>
      </c>
      <c r="M9151" t="s">
        <v>96</v>
      </c>
      <c r="N9151" t="s">
        <v>94</v>
      </c>
      <c r="O9151" t="s">
        <v>22</v>
      </c>
      <c r="P9151" t="s">
        <v>23</v>
      </c>
      <c r="Q9151" t="s">
        <v>41</v>
      </c>
    </row>
    <row r="9152" spans="1:17" x14ac:dyDescent="0.2">
      <c r="A9152" s="2">
        <v>38602</v>
      </c>
      <c r="B9152" t="s">
        <v>98</v>
      </c>
      <c r="C9152" t="s">
        <v>67</v>
      </c>
      <c r="D9152" t="s">
        <v>50</v>
      </c>
      <c r="E9152" t="s">
        <v>50</v>
      </c>
      <c r="F9152">
        <v>14</v>
      </c>
      <c r="G9152">
        <v>9</v>
      </c>
      <c r="H9152">
        <v>0</v>
      </c>
      <c r="I9152">
        <v>0</v>
      </c>
      <c r="J9152">
        <v>0</v>
      </c>
      <c r="K9152">
        <v>1</v>
      </c>
      <c r="L9152" t="s">
        <v>20</v>
      </c>
      <c r="M9152" t="s">
        <v>99</v>
      </c>
      <c r="N9152" t="s">
        <v>98</v>
      </c>
      <c r="O9152" t="s">
        <v>22</v>
      </c>
      <c r="P9152" t="s">
        <v>23</v>
      </c>
      <c r="Q9152" t="s">
        <v>41</v>
      </c>
    </row>
    <row r="9153" spans="1:17" x14ac:dyDescent="0.2">
      <c r="A9153" s="2">
        <v>38602</v>
      </c>
      <c r="B9153" t="s">
        <v>143</v>
      </c>
      <c r="C9153" t="s">
        <v>304</v>
      </c>
      <c r="D9153" t="s">
        <v>115</v>
      </c>
      <c r="E9153" t="s">
        <v>27</v>
      </c>
      <c r="F9153">
        <v>17</v>
      </c>
      <c r="G9153">
        <v>39</v>
      </c>
      <c r="H9153">
        <v>0</v>
      </c>
      <c r="I9153">
        <v>0</v>
      </c>
      <c r="J9153">
        <v>5</v>
      </c>
      <c r="K9153">
        <v>4</v>
      </c>
      <c r="L9153" t="s">
        <v>28</v>
      </c>
      <c r="M9153" t="s">
        <v>932</v>
      </c>
      <c r="N9153" t="s">
        <v>143</v>
      </c>
      <c r="O9153" t="s">
        <v>22</v>
      </c>
      <c r="P9153" t="s">
        <v>23</v>
      </c>
      <c r="Q9153" t="s">
        <v>24</v>
      </c>
    </row>
    <row r="9154" spans="1:17" x14ac:dyDescent="0.2">
      <c r="A9154" s="2">
        <v>38602</v>
      </c>
      <c r="B9154" t="s">
        <v>560</v>
      </c>
      <c r="C9154" t="s">
        <v>153</v>
      </c>
      <c r="D9154" t="s">
        <v>50</v>
      </c>
      <c r="E9154" t="s">
        <v>50</v>
      </c>
      <c r="F9154">
        <v>148</v>
      </c>
      <c r="G9154">
        <v>18</v>
      </c>
      <c r="H9154">
        <v>0</v>
      </c>
      <c r="I9154">
        <v>0</v>
      </c>
      <c r="J9154">
        <v>1</v>
      </c>
      <c r="K9154">
        <v>2</v>
      </c>
      <c r="L9154" t="s">
        <v>20</v>
      </c>
      <c r="M9154" t="s">
        <v>626</v>
      </c>
      <c r="N9154" t="s">
        <v>560</v>
      </c>
      <c r="O9154" t="s">
        <v>22</v>
      </c>
      <c r="P9154" t="s">
        <v>23</v>
      </c>
      <c r="Q9154" t="s">
        <v>41</v>
      </c>
    </row>
    <row r="9155" spans="1:17" x14ac:dyDescent="0.2">
      <c r="A9155" s="2">
        <v>38602</v>
      </c>
      <c r="B9155" t="s">
        <v>101</v>
      </c>
      <c r="C9155" t="s">
        <v>244</v>
      </c>
      <c r="D9155" t="s">
        <v>50</v>
      </c>
      <c r="E9155" t="s">
        <v>50</v>
      </c>
      <c r="F9155">
        <v>64</v>
      </c>
      <c r="G9155">
        <v>45</v>
      </c>
      <c r="H9155">
        <v>0</v>
      </c>
      <c r="I9155">
        <v>0</v>
      </c>
      <c r="J9155">
        <v>1</v>
      </c>
      <c r="K9155">
        <v>1</v>
      </c>
      <c r="L9155" t="s">
        <v>20</v>
      </c>
      <c r="M9155" t="s">
        <v>331</v>
      </c>
      <c r="N9155" t="s">
        <v>101</v>
      </c>
      <c r="O9155" t="s">
        <v>22</v>
      </c>
      <c r="P9155" t="s">
        <v>23</v>
      </c>
      <c r="Q9155" t="s">
        <v>30</v>
      </c>
    </row>
    <row r="9156" spans="1:17" x14ac:dyDescent="0.2">
      <c r="A9156" s="2">
        <v>38602</v>
      </c>
      <c r="B9156" t="s">
        <v>174</v>
      </c>
      <c r="C9156" t="s">
        <v>97</v>
      </c>
      <c r="D9156" t="s">
        <v>50</v>
      </c>
      <c r="E9156" t="s">
        <v>50</v>
      </c>
      <c r="F9156">
        <v>139</v>
      </c>
      <c r="G9156">
        <v>155</v>
      </c>
      <c r="H9156">
        <v>0</v>
      </c>
      <c r="I9156">
        <v>0</v>
      </c>
      <c r="J9156">
        <v>3</v>
      </c>
      <c r="K9156">
        <v>0</v>
      </c>
      <c r="L9156" t="s">
        <v>20</v>
      </c>
      <c r="M9156" t="s">
        <v>820</v>
      </c>
      <c r="N9156" t="s">
        <v>174</v>
      </c>
      <c r="O9156" t="s">
        <v>22</v>
      </c>
      <c r="P9156" t="s">
        <v>23</v>
      </c>
      <c r="Q9156" t="s">
        <v>24</v>
      </c>
    </row>
    <row r="9157" spans="1:17" x14ac:dyDescent="0.2">
      <c r="A9157" s="2">
        <v>38602</v>
      </c>
      <c r="B9157" t="s">
        <v>73</v>
      </c>
      <c r="C9157" t="s">
        <v>646</v>
      </c>
      <c r="D9157" t="s">
        <v>50</v>
      </c>
      <c r="E9157" t="s">
        <v>50</v>
      </c>
      <c r="F9157">
        <v>92</v>
      </c>
      <c r="G9157">
        <v>78</v>
      </c>
      <c r="H9157">
        <v>0</v>
      </c>
      <c r="I9157">
        <v>0</v>
      </c>
      <c r="J9157">
        <v>0</v>
      </c>
      <c r="K9157">
        <v>1</v>
      </c>
      <c r="L9157" t="s">
        <v>20</v>
      </c>
      <c r="M9157" t="s">
        <v>289</v>
      </c>
      <c r="N9157" t="s">
        <v>73</v>
      </c>
      <c r="O9157" t="s">
        <v>22</v>
      </c>
      <c r="P9157" t="s">
        <v>23</v>
      </c>
      <c r="Q9157" t="s">
        <v>41</v>
      </c>
    </row>
    <row r="9158" spans="1:17" x14ac:dyDescent="0.2">
      <c r="A9158" s="2">
        <v>38602</v>
      </c>
      <c r="B9158" t="s">
        <v>184</v>
      </c>
      <c r="C9158" t="s">
        <v>274</v>
      </c>
      <c r="D9158" t="s">
        <v>50</v>
      </c>
      <c r="E9158" t="s">
        <v>50</v>
      </c>
      <c r="F9158">
        <v>138</v>
      </c>
      <c r="G9158">
        <v>20</v>
      </c>
      <c r="H9158">
        <v>0</v>
      </c>
      <c r="I9158">
        <v>0</v>
      </c>
      <c r="J9158">
        <v>1</v>
      </c>
      <c r="K9158">
        <v>1</v>
      </c>
      <c r="L9158" t="s">
        <v>20</v>
      </c>
      <c r="M9158" t="s">
        <v>193</v>
      </c>
      <c r="N9158" t="s">
        <v>184</v>
      </c>
      <c r="O9158" t="s">
        <v>22</v>
      </c>
      <c r="P9158" t="s">
        <v>23</v>
      </c>
      <c r="Q9158" t="s">
        <v>30</v>
      </c>
    </row>
    <row r="9159" spans="1:17" x14ac:dyDescent="0.2">
      <c r="A9159" s="2">
        <v>38602</v>
      </c>
      <c r="B9159" t="s">
        <v>26</v>
      </c>
      <c r="C9159" t="s">
        <v>531</v>
      </c>
      <c r="D9159" t="s">
        <v>27</v>
      </c>
      <c r="E9159" t="s">
        <v>27</v>
      </c>
      <c r="F9159">
        <v>5</v>
      </c>
      <c r="G9159">
        <v>77</v>
      </c>
      <c r="H9159">
        <v>0</v>
      </c>
      <c r="I9159">
        <v>0</v>
      </c>
      <c r="J9159">
        <v>5</v>
      </c>
      <c r="K9159">
        <v>0</v>
      </c>
      <c r="L9159" t="s">
        <v>20</v>
      </c>
      <c r="M9159" t="s">
        <v>219</v>
      </c>
      <c r="N9159" t="s">
        <v>26</v>
      </c>
      <c r="O9159" t="s">
        <v>22</v>
      </c>
      <c r="P9159" t="s">
        <v>23</v>
      </c>
      <c r="Q9159" t="s">
        <v>24</v>
      </c>
    </row>
    <row r="9160" spans="1:17" x14ac:dyDescent="0.2">
      <c r="A9160" s="2">
        <v>38602</v>
      </c>
      <c r="B9160" t="s">
        <v>384</v>
      </c>
      <c r="C9160" t="s">
        <v>249</v>
      </c>
      <c r="D9160" t="s">
        <v>50</v>
      </c>
      <c r="E9160" t="s">
        <v>50</v>
      </c>
      <c r="F9160">
        <v>113</v>
      </c>
      <c r="G9160">
        <v>48</v>
      </c>
      <c r="H9160">
        <v>0</v>
      </c>
      <c r="I9160">
        <v>0</v>
      </c>
      <c r="J9160">
        <v>1</v>
      </c>
      <c r="K9160">
        <v>2</v>
      </c>
      <c r="L9160" t="s">
        <v>20</v>
      </c>
      <c r="M9160" t="s">
        <v>395</v>
      </c>
      <c r="N9160" t="s">
        <v>384</v>
      </c>
      <c r="O9160" t="s">
        <v>22</v>
      </c>
      <c r="P9160" t="s">
        <v>23</v>
      </c>
      <c r="Q9160" t="s">
        <v>41</v>
      </c>
    </row>
    <row r="9161" spans="1:17" x14ac:dyDescent="0.2">
      <c r="A9161" s="2">
        <v>38602</v>
      </c>
      <c r="B9161" t="s">
        <v>126</v>
      </c>
      <c r="C9161" t="s">
        <v>737</v>
      </c>
      <c r="D9161" t="s">
        <v>50</v>
      </c>
      <c r="E9161" t="s">
        <v>50</v>
      </c>
      <c r="F9161">
        <v>3</v>
      </c>
      <c r="G9161">
        <v>134</v>
      </c>
      <c r="H9161">
        <v>0</v>
      </c>
      <c r="I9161">
        <v>0</v>
      </c>
      <c r="J9161">
        <v>4</v>
      </c>
      <c r="K9161">
        <v>0</v>
      </c>
      <c r="L9161" t="s">
        <v>20</v>
      </c>
      <c r="M9161" t="s">
        <v>330</v>
      </c>
      <c r="N9161" t="s">
        <v>126</v>
      </c>
      <c r="O9161" t="s">
        <v>22</v>
      </c>
      <c r="P9161" t="s">
        <v>23</v>
      </c>
      <c r="Q9161" t="s">
        <v>24</v>
      </c>
    </row>
    <row r="9162" spans="1:17" x14ac:dyDescent="0.2">
      <c r="A9162" s="2">
        <v>38602</v>
      </c>
      <c r="B9162" t="s">
        <v>100</v>
      </c>
      <c r="C9162" t="s">
        <v>89</v>
      </c>
      <c r="D9162" t="s">
        <v>50</v>
      </c>
      <c r="E9162" t="s">
        <v>50</v>
      </c>
      <c r="F9162">
        <v>116</v>
      </c>
      <c r="G9162">
        <v>7</v>
      </c>
      <c r="H9162">
        <v>0</v>
      </c>
      <c r="I9162">
        <v>0</v>
      </c>
      <c r="J9162">
        <v>1</v>
      </c>
      <c r="K9162">
        <v>0</v>
      </c>
      <c r="L9162" t="s">
        <v>20</v>
      </c>
      <c r="M9162" t="s">
        <v>102</v>
      </c>
      <c r="N9162" t="s">
        <v>100</v>
      </c>
      <c r="O9162" t="s">
        <v>22</v>
      </c>
      <c r="P9162" t="s">
        <v>23</v>
      </c>
      <c r="Q9162" t="s">
        <v>24</v>
      </c>
    </row>
    <row r="9163" spans="1:17" x14ac:dyDescent="0.2">
      <c r="A9163" s="2">
        <v>38602</v>
      </c>
      <c r="B9163" t="s">
        <v>49</v>
      </c>
      <c r="C9163" t="s">
        <v>104</v>
      </c>
      <c r="D9163" t="s">
        <v>50</v>
      </c>
      <c r="E9163" t="s">
        <v>50</v>
      </c>
      <c r="F9163">
        <v>36</v>
      </c>
      <c r="G9163">
        <v>86</v>
      </c>
      <c r="H9163">
        <v>0</v>
      </c>
      <c r="I9163">
        <v>0</v>
      </c>
      <c r="J9163">
        <v>1</v>
      </c>
      <c r="K9163">
        <v>2</v>
      </c>
      <c r="L9163" t="s">
        <v>20</v>
      </c>
      <c r="M9163" t="s">
        <v>103</v>
      </c>
      <c r="N9163" t="s">
        <v>49</v>
      </c>
      <c r="O9163" t="s">
        <v>22</v>
      </c>
      <c r="P9163" t="s">
        <v>23</v>
      </c>
      <c r="Q9163" t="s">
        <v>41</v>
      </c>
    </row>
    <row r="9164" spans="1:17" x14ac:dyDescent="0.2">
      <c r="A9164" s="2">
        <v>38602</v>
      </c>
      <c r="B9164" t="s">
        <v>90</v>
      </c>
      <c r="C9164" t="s">
        <v>161</v>
      </c>
      <c r="D9164" t="s">
        <v>50</v>
      </c>
      <c r="E9164" t="s">
        <v>50</v>
      </c>
      <c r="F9164">
        <v>22</v>
      </c>
      <c r="G9164">
        <v>83</v>
      </c>
      <c r="H9164">
        <v>0</v>
      </c>
      <c r="I9164">
        <v>0</v>
      </c>
      <c r="J9164">
        <v>1</v>
      </c>
      <c r="K9164">
        <v>0</v>
      </c>
      <c r="L9164" t="s">
        <v>20</v>
      </c>
      <c r="M9164" t="s">
        <v>750</v>
      </c>
      <c r="N9164" t="s">
        <v>90</v>
      </c>
      <c r="O9164" t="s">
        <v>22</v>
      </c>
      <c r="P9164" t="s">
        <v>23</v>
      </c>
      <c r="Q9164" t="s">
        <v>24</v>
      </c>
    </row>
    <row r="9165" spans="1:17" x14ac:dyDescent="0.2">
      <c r="A9165" s="2">
        <v>38602</v>
      </c>
      <c r="B9165" t="s">
        <v>95</v>
      </c>
      <c r="C9165" t="s">
        <v>82</v>
      </c>
      <c r="D9165" t="s">
        <v>50</v>
      </c>
      <c r="E9165" t="s">
        <v>50</v>
      </c>
      <c r="F9165">
        <v>29</v>
      </c>
      <c r="G9165">
        <v>9</v>
      </c>
      <c r="H9165">
        <v>0</v>
      </c>
      <c r="I9165">
        <v>0</v>
      </c>
      <c r="J9165">
        <v>0</v>
      </c>
      <c r="K9165">
        <v>0</v>
      </c>
      <c r="L9165" t="s">
        <v>20</v>
      </c>
      <c r="M9165" t="s">
        <v>326</v>
      </c>
      <c r="N9165" t="s">
        <v>95</v>
      </c>
      <c r="O9165" t="s">
        <v>22</v>
      </c>
      <c r="P9165" t="s">
        <v>23</v>
      </c>
      <c r="Q9165" t="s">
        <v>30</v>
      </c>
    </row>
    <row r="9166" spans="1:17" x14ac:dyDescent="0.2">
      <c r="A9166" s="2">
        <v>38602</v>
      </c>
      <c r="B9166" t="s">
        <v>168</v>
      </c>
      <c r="C9166" t="s">
        <v>180</v>
      </c>
      <c r="D9166" t="s">
        <v>50</v>
      </c>
      <c r="E9166" t="s">
        <v>50</v>
      </c>
      <c r="F9166">
        <v>36</v>
      </c>
      <c r="G9166">
        <v>12</v>
      </c>
      <c r="H9166">
        <v>0</v>
      </c>
      <c r="I9166">
        <v>0</v>
      </c>
      <c r="J9166">
        <v>0</v>
      </c>
      <c r="K9166">
        <v>1</v>
      </c>
      <c r="L9166" t="s">
        <v>20</v>
      </c>
      <c r="M9166" t="s">
        <v>318</v>
      </c>
      <c r="N9166" t="s">
        <v>168</v>
      </c>
      <c r="O9166" t="s">
        <v>22</v>
      </c>
      <c r="P9166" t="s">
        <v>23</v>
      </c>
      <c r="Q9166" t="s">
        <v>41</v>
      </c>
    </row>
    <row r="9167" spans="1:17" x14ac:dyDescent="0.2">
      <c r="A9167" s="2">
        <v>38618</v>
      </c>
      <c r="B9167" t="s">
        <v>176</v>
      </c>
      <c r="C9167" t="s">
        <v>471</v>
      </c>
      <c r="D9167" t="s">
        <v>115</v>
      </c>
      <c r="E9167" t="s">
        <v>36</v>
      </c>
      <c r="F9167">
        <v>88</v>
      </c>
      <c r="G9167">
        <v>126</v>
      </c>
      <c r="H9167">
        <v>0</v>
      </c>
      <c r="I9167">
        <v>0</v>
      </c>
      <c r="J9167">
        <v>0</v>
      </c>
      <c r="K9167">
        <v>0</v>
      </c>
      <c r="L9167" t="s">
        <v>28</v>
      </c>
      <c r="M9167" t="s">
        <v>246</v>
      </c>
      <c r="N9167" t="s">
        <v>176</v>
      </c>
      <c r="O9167" t="s">
        <v>22</v>
      </c>
      <c r="P9167" t="s">
        <v>23</v>
      </c>
      <c r="Q9167" t="s">
        <v>30</v>
      </c>
    </row>
    <row r="9168" spans="1:17" x14ac:dyDescent="0.2">
      <c r="A9168" s="2">
        <v>38619</v>
      </c>
      <c r="B9168" t="s">
        <v>250</v>
      </c>
      <c r="C9168" t="s">
        <v>45</v>
      </c>
      <c r="D9168" t="s">
        <v>36</v>
      </c>
      <c r="E9168" t="s">
        <v>36</v>
      </c>
      <c r="F9168">
        <v>108</v>
      </c>
      <c r="G9168">
        <v>49</v>
      </c>
      <c r="H9168">
        <v>0</v>
      </c>
      <c r="I9168">
        <v>0</v>
      </c>
      <c r="J9168">
        <v>2</v>
      </c>
      <c r="K9168">
        <v>0</v>
      </c>
      <c r="L9168" t="s">
        <v>28</v>
      </c>
      <c r="M9168" t="s">
        <v>399</v>
      </c>
      <c r="N9168" t="s">
        <v>296</v>
      </c>
      <c r="O9168" t="s">
        <v>122</v>
      </c>
      <c r="P9168" t="s">
        <v>23</v>
      </c>
      <c r="Q9168" t="s">
        <v>24</v>
      </c>
    </row>
    <row r="9169" spans="1:17" x14ac:dyDescent="0.2">
      <c r="A9169" s="2">
        <v>38620</v>
      </c>
      <c r="B9169" t="s">
        <v>296</v>
      </c>
      <c r="C9169" t="s">
        <v>45</v>
      </c>
      <c r="D9169" t="s">
        <v>36</v>
      </c>
      <c r="E9169" t="s">
        <v>36</v>
      </c>
      <c r="F9169">
        <v>130</v>
      </c>
      <c r="G9169">
        <v>49</v>
      </c>
      <c r="H9169">
        <v>0</v>
      </c>
      <c r="I9169">
        <v>0</v>
      </c>
      <c r="J9169">
        <v>3</v>
      </c>
      <c r="K9169">
        <v>2</v>
      </c>
      <c r="L9169" t="s">
        <v>28</v>
      </c>
      <c r="M9169" t="s">
        <v>399</v>
      </c>
      <c r="N9169" t="s">
        <v>296</v>
      </c>
      <c r="O9169" t="s">
        <v>22</v>
      </c>
      <c r="P9169" t="s">
        <v>23</v>
      </c>
      <c r="Q9169" t="s">
        <v>24</v>
      </c>
    </row>
    <row r="9170" spans="1:17" x14ac:dyDescent="0.2">
      <c r="A9170" s="2">
        <v>38620</v>
      </c>
      <c r="B9170" t="s">
        <v>138</v>
      </c>
      <c r="C9170" t="s">
        <v>890</v>
      </c>
      <c r="D9170" t="s">
        <v>36</v>
      </c>
      <c r="E9170" t="s">
        <v>36</v>
      </c>
      <c r="F9170">
        <v>64</v>
      </c>
      <c r="G9170">
        <v>72</v>
      </c>
      <c r="H9170">
        <v>0</v>
      </c>
      <c r="I9170">
        <v>0</v>
      </c>
      <c r="J9170">
        <v>2</v>
      </c>
      <c r="K9170">
        <v>2</v>
      </c>
      <c r="L9170" t="s">
        <v>28</v>
      </c>
      <c r="M9170" t="s">
        <v>741</v>
      </c>
      <c r="N9170" t="s">
        <v>138</v>
      </c>
      <c r="O9170" t="s">
        <v>22</v>
      </c>
      <c r="P9170" t="s">
        <v>23</v>
      </c>
      <c r="Q9170" t="s">
        <v>30</v>
      </c>
    </row>
    <row r="9171" spans="1:17" x14ac:dyDescent="0.2">
      <c r="A9171" s="2">
        <v>38622</v>
      </c>
      <c r="B9171" t="s">
        <v>890</v>
      </c>
      <c r="C9171" t="s">
        <v>138</v>
      </c>
      <c r="D9171" t="s">
        <v>36</v>
      </c>
      <c r="E9171" t="s">
        <v>36</v>
      </c>
      <c r="F9171">
        <v>72</v>
      </c>
      <c r="G9171">
        <v>64</v>
      </c>
      <c r="H9171">
        <v>0</v>
      </c>
      <c r="I9171">
        <v>0</v>
      </c>
      <c r="J9171">
        <v>0</v>
      </c>
      <c r="K9171">
        <v>0</v>
      </c>
      <c r="L9171" t="s">
        <v>28</v>
      </c>
      <c r="M9171" t="s">
        <v>1191</v>
      </c>
      <c r="N9171" t="s">
        <v>890</v>
      </c>
      <c r="O9171" t="s">
        <v>22</v>
      </c>
      <c r="P9171" t="s">
        <v>23</v>
      </c>
      <c r="Q9171" t="s">
        <v>30</v>
      </c>
    </row>
    <row r="9172" spans="1:17" x14ac:dyDescent="0.2">
      <c r="A9172" s="2">
        <v>38625</v>
      </c>
      <c r="B9172" t="s">
        <v>233</v>
      </c>
      <c r="C9172" t="s">
        <v>549</v>
      </c>
      <c r="D9172" t="s">
        <v>19</v>
      </c>
      <c r="E9172" t="s">
        <v>27</v>
      </c>
      <c r="F9172">
        <v>182</v>
      </c>
      <c r="G9172">
        <v>167</v>
      </c>
      <c r="H9172">
        <v>0</v>
      </c>
      <c r="I9172">
        <v>0</v>
      </c>
      <c r="J9172">
        <v>3</v>
      </c>
      <c r="K9172">
        <v>0</v>
      </c>
      <c r="L9172" t="s">
        <v>28</v>
      </c>
      <c r="M9172" t="s">
        <v>1192</v>
      </c>
      <c r="N9172" t="s">
        <v>233</v>
      </c>
      <c r="O9172" t="s">
        <v>22</v>
      </c>
      <c r="P9172" t="s">
        <v>23</v>
      </c>
      <c r="Q9172" t="s">
        <v>24</v>
      </c>
    </row>
    <row r="9173" spans="1:17" x14ac:dyDescent="0.2">
      <c r="A9173" s="2">
        <v>38626</v>
      </c>
      <c r="B9173" t="s">
        <v>555</v>
      </c>
      <c r="C9173" t="s">
        <v>185</v>
      </c>
      <c r="D9173" t="s">
        <v>27</v>
      </c>
      <c r="E9173" t="s">
        <v>27</v>
      </c>
      <c r="F9173">
        <v>57</v>
      </c>
      <c r="G9173">
        <v>41</v>
      </c>
      <c r="H9173">
        <v>0</v>
      </c>
      <c r="I9173">
        <v>0</v>
      </c>
      <c r="J9173">
        <v>1</v>
      </c>
      <c r="K9173">
        <v>2</v>
      </c>
      <c r="L9173" t="s">
        <v>28</v>
      </c>
      <c r="M9173" t="s">
        <v>833</v>
      </c>
      <c r="N9173" t="s">
        <v>77</v>
      </c>
      <c r="O9173" t="s">
        <v>122</v>
      </c>
      <c r="P9173" t="s">
        <v>23</v>
      </c>
      <c r="Q9173" t="s">
        <v>41</v>
      </c>
    </row>
    <row r="9174" spans="1:17" x14ac:dyDescent="0.2">
      <c r="A9174" s="2">
        <v>38626</v>
      </c>
      <c r="B9174" t="s">
        <v>339</v>
      </c>
      <c r="C9174" t="s">
        <v>138</v>
      </c>
      <c r="D9174" t="s">
        <v>36</v>
      </c>
      <c r="E9174" t="s">
        <v>36</v>
      </c>
      <c r="F9174">
        <v>132</v>
      </c>
      <c r="G9174">
        <v>64</v>
      </c>
      <c r="H9174">
        <v>0</v>
      </c>
      <c r="I9174">
        <v>0</v>
      </c>
      <c r="J9174">
        <v>0</v>
      </c>
      <c r="K9174">
        <v>5</v>
      </c>
      <c r="L9174" t="s">
        <v>20</v>
      </c>
      <c r="M9174" t="s">
        <v>377</v>
      </c>
      <c r="N9174" t="s">
        <v>339</v>
      </c>
      <c r="O9174" t="s">
        <v>22</v>
      </c>
      <c r="P9174" t="s">
        <v>23</v>
      </c>
      <c r="Q9174" t="s">
        <v>41</v>
      </c>
    </row>
    <row r="9175" spans="1:17" x14ac:dyDescent="0.2">
      <c r="A9175" s="2">
        <v>38627</v>
      </c>
      <c r="B9175" t="s">
        <v>233</v>
      </c>
      <c r="C9175" t="s">
        <v>549</v>
      </c>
      <c r="D9175" t="s">
        <v>19</v>
      </c>
      <c r="E9175" t="s">
        <v>27</v>
      </c>
      <c r="F9175">
        <v>182</v>
      </c>
      <c r="G9175">
        <v>167</v>
      </c>
      <c r="H9175">
        <v>0</v>
      </c>
      <c r="I9175">
        <v>0</v>
      </c>
      <c r="J9175">
        <v>3</v>
      </c>
      <c r="K9175">
        <v>0</v>
      </c>
      <c r="L9175" t="s">
        <v>28</v>
      </c>
      <c r="M9175" t="s">
        <v>472</v>
      </c>
      <c r="N9175" t="s">
        <v>233</v>
      </c>
      <c r="O9175" t="s">
        <v>22</v>
      </c>
      <c r="P9175" t="s">
        <v>23</v>
      </c>
      <c r="Q9175" t="s">
        <v>24</v>
      </c>
    </row>
    <row r="9176" spans="1:17" x14ac:dyDescent="0.2">
      <c r="A9176" s="2">
        <v>38632</v>
      </c>
      <c r="B9176" t="s">
        <v>90</v>
      </c>
      <c r="C9176" t="s">
        <v>76</v>
      </c>
      <c r="D9176" t="s">
        <v>50</v>
      </c>
      <c r="E9176" t="s">
        <v>50</v>
      </c>
      <c r="F9176">
        <v>17</v>
      </c>
      <c r="G9176">
        <v>92</v>
      </c>
      <c r="H9176">
        <v>0</v>
      </c>
      <c r="I9176">
        <v>0</v>
      </c>
      <c r="J9176">
        <v>3</v>
      </c>
      <c r="K9176">
        <v>2</v>
      </c>
      <c r="L9176" t="s">
        <v>28</v>
      </c>
      <c r="M9176" t="s">
        <v>750</v>
      </c>
      <c r="N9176" t="s">
        <v>90</v>
      </c>
      <c r="O9176" t="s">
        <v>22</v>
      </c>
      <c r="P9176" t="s">
        <v>23</v>
      </c>
      <c r="Q9176" t="s">
        <v>24</v>
      </c>
    </row>
    <row r="9177" spans="1:17" x14ac:dyDescent="0.2">
      <c r="A9177" s="2">
        <v>38633</v>
      </c>
      <c r="B9177" t="s">
        <v>147</v>
      </c>
      <c r="C9177" t="s">
        <v>106</v>
      </c>
      <c r="D9177" t="s">
        <v>50</v>
      </c>
      <c r="E9177" t="s">
        <v>50</v>
      </c>
      <c r="F9177">
        <v>47</v>
      </c>
      <c r="G9177">
        <v>8</v>
      </c>
      <c r="H9177">
        <v>0</v>
      </c>
      <c r="I9177">
        <v>0</v>
      </c>
      <c r="J9177">
        <v>0</v>
      </c>
      <c r="K9177">
        <v>2</v>
      </c>
      <c r="L9177" t="s">
        <v>20</v>
      </c>
      <c r="M9177" t="s">
        <v>148</v>
      </c>
      <c r="N9177" t="s">
        <v>147</v>
      </c>
      <c r="O9177" t="s">
        <v>22</v>
      </c>
      <c r="P9177" t="s">
        <v>23</v>
      </c>
      <c r="Q9177" t="s">
        <v>41</v>
      </c>
    </row>
    <row r="9178" spans="1:17" x14ac:dyDescent="0.2">
      <c r="A9178" s="2">
        <v>38633</v>
      </c>
      <c r="B9178" t="s">
        <v>646</v>
      </c>
      <c r="C9178" t="s">
        <v>125</v>
      </c>
      <c r="D9178" t="s">
        <v>50</v>
      </c>
      <c r="E9178" t="s">
        <v>50</v>
      </c>
      <c r="F9178">
        <v>67</v>
      </c>
      <c r="G9178">
        <v>161</v>
      </c>
      <c r="H9178">
        <v>0</v>
      </c>
      <c r="I9178">
        <v>0</v>
      </c>
      <c r="J9178">
        <v>3</v>
      </c>
      <c r="K9178">
        <v>0</v>
      </c>
      <c r="L9178" t="s">
        <v>20</v>
      </c>
      <c r="M9178" t="s">
        <v>909</v>
      </c>
      <c r="N9178" t="s">
        <v>646</v>
      </c>
      <c r="O9178" t="s">
        <v>22</v>
      </c>
      <c r="P9178" t="s">
        <v>23</v>
      </c>
      <c r="Q9178" t="s">
        <v>24</v>
      </c>
    </row>
    <row r="9179" spans="1:17" x14ac:dyDescent="0.2">
      <c r="A9179" s="2">
        <v>38633</v>
      </c>
      <c r="B9179" t="s">
        <v>351</v>
      </c>
      <c r="C9179" t="s">
        <v>34</v>
      </c>
      <c r="D9179" t="s">
        <v>36</v>
      </c>
      <c r="E9179" t="s">
        <v>36</v>
      </c>
      <c r="F9179">
        <v>96</v>
      </c>
      <c r="G9179">
        <v>89</v>
      </c>
      <c r="H9179">
        <v>0</v>
      </c>
      <c r="I9179">
        <v>0</v>
      </c>
      <c r="J9179">
        <v>1</v>
      </c>
      <c r="K9179">
        <v>2</v>
      </c>
      <c r="L9179" t="s">
        <v>20</v>
      </c>
      <c r="M9179" t="s">
        <v>353</v>
      </c>
      <c r="N9179" t="s">
        <v>351</v>
      </c>
      <c r="O9179" t="s">
        <v>22</v>
      </c>
      <c r="P9179" t="s">
        <v>23</v>
      </c>
      <c r="Q9179" t="s">
        <v>41</v>
      </c>
    </row>
    <row r="9180" spans="1:17" x14ac:dyDescent="0.2">
      <c r="A9180" s="2">
        <v>38633</v>
      </c>
      <c r="B9180" t="s">
        <v>87</v>
      </c>
      <c r="C9180" t="s">
        <v>94</v>
      </c>
      <c r="D9180" t="s">
        <v>50</v>
      </c>
      <c r="E9180" t="s">
        <v>50</v>
      </c>
      <c r="F9180">
        <v>45</v>
      </c>
      <c r="G9180">
        <v>66</v>
      </c>
      <c r="H9180">
        <v>0</v>
      </c>
      <c r="I9180">
        <v>0</v>
      </c>
      <c r="J9180">
        <v>2</v>
      </c>
      <c r="K9180">
        <v>0</v>
      </c>
      <c r="L9180" t="s">
        <v>20</v>
      </c>
      <c r="M9180" t="s">
        <v>88</v>
      </c>
      <c r="N9180" t="s">
        <v>87</v>
      </c>
      <c r="O9180" t="s">
        <v>22</v>
      </c>
      <c r="P9180" t="s">
        <v>23</v>
      </c>
      <c r="Q9180" t="s">
        <v>24</v>
      </c>
    </row>
    <row r="9181" spans="1:17" x14ac:dyDescent="0.2">
      <c r="A9181" s="2">
        <v>38633</v>
      </c>
      <c r="B9181" t="s">
        <v>120</v>
      </c>
      <c r="C9181" t="s">
        <v>183</v>
      </c>
      <c r="D9181" t="s">
        <v>36</v>
      </c>
      <c r="E9181" t="s">
        <v>36</v>
      </c>
      <c r="F9181">
        <v>22</v>
      </c>
      <c r="G9181">
        <v>31</v>
      </c>
      <c r="H9181">
        <v>0</v>
      </c>
      <c r="I9181">
        <v>0</v>
      </c>
      <c r="J9181">
        <v>1</v>
      </c>
      <c r="K9181">
        <v>1</v>
      </c>
      <c r="L9181" t="s">
        <v>20</v>
      </c>
      <c r="M9181" t="s">
        <v>152</v>
      </c>
      <c r="N9181" t="s">
        <v>120</v>
      </c>
      <c r="O9181" t="s">
        <v>22</v>
      </c>
      <c r="P9181" t="s">
        <v>23</v>
      </c>
      <c r="Q9181" t="s">
        <v>30</v>
      </c>
    </row>
    <row r="9182" spans="1:17" x14ac:dyDescent="0.2">
      <c r="A9182" s="2">
        <v>38633</v>
      </c>
      <c r="B9182" t="s">
        <v>548</v>
      </c>
      <c r="C9182" t="s">
        <v>199</v>
      </c>
      <c r="D9182" t="s">
        <v>36</v>
      </c>
      <c r="E9182" t="s">
        <v>36</v>
      </c>
      <c r="F9182">
        <v>122</v>
      </c>
      <c r="G9182">
        <v>62</v>
      </c>
      <c r="H9182">
        <v>0</v>
      </c>
      <c r="I9182">
        <v>0</v>
      </c>
      <c r="J9182">
        <v>0</v>
      </c>
      <c r="K9182">
        <v>4</v>
      </c>
      <c r="L9182" t="s">
        <v>20</v>
      </c>
      <c r="M9182" t="s">
        <v>805</v>
      </c>
      <c r="N9182" t="s">
        <v>548</v>
      </c>
      <c r="O9182" t="s">
        <v>22</v>
      </c>
      <c r="P9182" t="s">
        <v>23</v>
      </c>
      <c r="Q9182" t="s">
        <v>41</v>
      </c>
    </row>
    <row r="9183" spans="1:17" x14ac:dyDescent="0.2">
      <c r="A9183" s="2">
        <v>38633</v>
      </c>
      <c r="B9183" t="s">
        <v>43</v>
      </c>
      <c r="C9183" t="s">
        <v>107</v>
      </c>
      <c r="D9183" t="s">
        <v>19</v>
      </c>
      <c r="E9183" t="s">
        <v>19</v>
      </c>
      <c r="F9183">
        <v>26</v>
      </c>
      <c r="G9183">
        <v>76</v>
      </c>
      <c r="H9183">
        <v>0</v>
      </c>
      <c r="I9183">
        <v>0</v>
      </c>
      <c r="J9183">
        <v>1</v>
      </c>
      <c r="K9183">
        <v>1</v>
      </c>
      <c r="L9183" t="s">
        <v>20</v>
      </c>
      <c r="M9183" t="s">
        <v>60</v>
      </c>
      <c r="N9183" t="s">
        <v>43</v>
      </c>
      <c r="O9183" t="s">
        <v>22</v>
      </c>
      <c r="P9183" t="s">
        <v>23</v>
      </c>
      <c r="Q9183" t="s">
        <v>30</v>
      </c>
    </row>
    <row r="9184" spans="1:17" x14ac:dyDescent="0.2">
      <c r="A9184" s="2">
        <v>38633</v>
      </c>
      <c r="B9184" t="s">
        <v>61</v>
      </c>
      <c r="C9184" t="s">
        <v>365</v>
      </c>
      <c r="D9184" t="s">
        <v>36</v>
      </c>
      <c r="E9184" t="s">
        <v>36</v>
      </c>
      <c r="F9184">
        <v>113</v>
      </c>
      <c r="G9184">
        <v>54</v>
      </c>
      <c r="H9184">
        <v>0</v>
      </c>
      <c r="I9184">
        <v>0</v>
      </c>
      <c r="J9184">
        <v>2</v>
      </c>
      <c r="K9184">
        <v>3</v>
      </c>
      <c r="L9184" t="s">
        <v>20</v>
      </c>
      <c r="M9184" t="s">
        <v>429</v>
      </c>
      <c r="N9184" t="s">
        <v>61</v>
      </c>
      <c r="O9184" t="s">
        <v>22</v>
      </c>
      <c r="P9184" t="s">
        <v>23</v>
      </c>
      <c r="Q9184" t="s">
        <v>41</v>
      </c>
    </row>
    <row r="9185" spans="1:17" x14ac:dyDescent="0.2">
      <c r="A9185" s="2">
        <v>38633</v>
      </c>
      <c r="B9185" t="s">
        <v>131</v>
      </c>
      <c r="C9185" t="s">
        <v>77</v>
      </c>
      <c r="D9185" t="s">
        <v>27</v>
      </c>
      <c r="E9185" t="s">
        <v>27</v>
      </c>
      <c r="F9185">
        <v>19</v>
      </c>
      <c r="G9185">
        <v>7</v>
      </c>
      <c r="H9185">
        <v>0</v>
      </c>
      <c r="I9185">
        <v>0</v>
      </c>
      <c r="J9185">
        <v>3</v>
      </c>
      <c r="K9185">
        <v>0</v>
      </c>
      <c r="L9185" t="s">
        <v>20</v>
      </c>
      <c r="M9185" t="s">
        <v>637</v>
      </c>
      <c r="N9185" t="s">
        <v>131</v>
      </c>
      <c r="O9185" t="s">
        <v>22</v>
      </c>
      <c r="P9185" t="s">
        <v>23</v>
      </c>
      <c r="Q9185" t="s">
        <v>24</v>
      </c>
    </row>
    <row r="9186" spans="1:17" x14ac:dyDescent="0.2">
      <c r="A9186" s="2">
        <v>38633</v>
      </c>
      <c r="B9186" t="s">
        <v>274</v>
      </c>
      <c r="C9186" t="s">
        <v>52</v>
      </c>
      <c r="D9186" t="s">
        <v>50</v>
      </c>
      <c r="E9186" t="s">
        <v>50</v>
      </c>
      <c r="F9186">
        <v>24</v>
      </c>
      <c r="G9186">
        <v>10</v>
      </c>
      <c r="H9186">
        <v>0</v>
      </c>
      <c r="I9186">
        <v>0</v>
      </c>
      <c r="J9186">
        <v>1</v>
      </c>
      <c r="K9186">
        <v>0</v>
      </c>
      <c r="L9186" t="s">
        <v>20</v>
      </c>
      <c r="M9186" t="s">
        <v>333</v>
      </c>
      <c r="N9186" t="s">
        <v>274</v>
      </c>
      <c r="O9186" t="s">
        <v>22</v>
      </c>
      <c r="P9186" t="s">
        <v>23</v>
      </c>
      <c r="Q9186" t="s">
        <v>24</v>
      </c>
    </row>
    <row r="9187" spans="1:17" x14ac:dyDescent="0.2">
      <c r="A9187" s="2">
        <v>38633</v>
      </c>
      <c r="B9187" t="s">
        <v>145</v>
      </c>
      <c r="C9187" t="s">
        <v>98</v>
      </c>
      <c r="D9187" t="s">
        <v>50</v>
      </c>
      <c r="E9187" t="s">
        <v>50</v>
      </c>
      <c r="F9187">
        <v>103</v>
      </c>
      <c r="G9187">
        <v>21</v>
      </c>
      <c r="H9187">
        <v>0</v>
      </c>
      <c r="I9187">
        <v>0</v>
      </c>
      <c r="J9187">
        <v>0</v>
      </c>
      <c r="K9187">
        <v>1</v>
      </c>
      <c r="L9187" t="s">
        <v>20</v>
      </c>
      <c r="M9187" t="s">
        <v>435</v>
      </c>
      <c r="N9187" t="s">
        <v>145</v>
      </c>
      <c r="O9187" t="s">
        <v>22</v>
      </c>
      <c r="P9187" t="s">
        <v>23</v>
      </c>
      <c r="Q9187" t="s">
        <v>41</v>
      </c>
    </row>
    <row r="9188" spans="1:17" x14ac:dyDescent="0.2">
      <c r="A9188" s="2">
        <v>38633</v>
      </c>
      <c r="B9188" t="s">
        <v>293</v>
      </c>
      <c r="C9188" t="s">
        <v>126</v>
      </c>
      <c r="D9188" t="s">
        <v>50</v>
      </c>
      <c r="E9188" t="s">
        <v>50</v>
      </c>
      <c r="F9188">
        <v>4</v>
      </c>
      <c r="G9188">
        <v>2</v>
      </c>
      <c r="H9188">
        <v>0</v>
      </c>
      <c r="I9188">
        <v>0</v>
      </c>
      <c r="J9188">
        <v>0</v>
      </c>
      <c r="K9188">
        <v>2</v>
      </c>
      <c r="L9188" t="s">
        <v>20</v>
      </c>
      <c r="M9188" t="s">
        <v>478</v>
      </c>
      <c r="N9188" t="s">
        <v>293</v>
      </c>
      <c r="O9188" t="s">
        <v>22</v>
      </c>
      <c r="P9188" t="s">
        <v>23</v>
      </c>
      <c r="Q9188" t="s">
        <v>41</v>
      </c>
    </row>
    <row r="9189" spans="1:17" x14ac:dyDescent="0.2">
      <c r="A9189" s="2">
        <v>38633</v>
      </c>
      <c r="B9189" t="s">
        <v>72</v>
      </c>
      <c r="C9189" t="s">
        <v>153</v>
      </c>
      <c r="D9189" t="s">
        <v>50</v>
      </c>
      <c r="E9189" t="s">
        <v>50</v>
      </c>
      <c r="F9189">
        <v>14</v>
      </c>
      <c r="G9189">
        <v>20</v>
      </c>
      <c r="H9189">
        <v>0</v>
      </c>
      <c r="I9189">
        <v>0</v>
      </c>
      <c r="J9189">
        <v>1</v>
      </c>
      <c r="K9189">
        <v>0</v>
      </c>
      <c r="L9189" t="s">
        <v>20</v>
      </c>
      <c r="M9189" t="s">
        <v>74</v>
      </c>
      <c r="N9189" t="s">
        <v>72</v>
      </c>
      <c r="O9189" t="s">
        <v>22</v>
      </c>
      <c r="P9189" t="s">
        <v>23</v>
      </c>
      <c r="Q9189" t="s">
        <v>24</v>
      </c>
    </row>
    <row r="9190" spans="1:17" x14ac:dyDescent="0.2">
      <c r="A9190" s="2">
        <v>38633</v>
      </c>
      <c r="B9190" t="s">
        <v>31</v>
      </c>
      <c r="C9190" t="s">
        <v>18</v>
      </c>
      <c r="D9190" t="s">
        <v>19</v>
      </c>
      <c r="E9190" t="s">
        <v>19</v>
      </c>
      <c r="F9190">
        <v>33</v>
      </c>
      <c r="G9190">
        <v>25</v>
      </c>
      <c r="H9190">
        <v>0</v>
      </c>
      <c r="I9190">
        <v>0</v>
      </c>
      <c r="J9190">
        <v>0</v>
      </c>
      <c r="K9190">
        <v>0</v>
      </c>
      <c r="L9190" t="s">
        <v>20</v>
      </c>
      <c r="M9190" t="s">
        <v>33</v>
      </c>
      <c r="N9190" t="s">
        <v>31</v>
      </c>
      <c r="O9190" t="s">
        <v>22</v>
      </c>
      <c r="P9190" t="s">
        <v>23</v>
      </c>
      <c r="Q9190" t="s">
        <v>30</v>
      </c>
    </row>
    <row r="9191" spans="1:17" x14ac:dyDescent="0.2">
      <c r="A9191" s="2">
        <v>38633</v>
      </c>
      <c r="B9191" t="s">
        <v>89</v>
      </c>
      <c r="C9191" t="s">
        <v>69</v>
      </c>
      <c r="D9191" t="s">
        <v>50</v>
      </c>
      <c r="E9191" t="s">
        <v>50</v>
      </c>
      <c r="F9191">
        <v>11</v>
      </c>
      <c r="G9191">
        <v>79</v>
      </c>
      <c r="H9191">
        <v>0</v>
      </c>
      <c r="I9191">
        <v>0</v>
      </c>
      <c r="J9191">
        <v>1</v>
      </c>
      <c r="K9191">
        <v>0</v>
      </c>
      <c r="L9191" t="s">
        <v>20</v>
      </c>
      <c r="M9191" t="s">
        <v>624</v>
      </c>
      <c r="N9191" t="s">
        <v>89</v>
      </c>
      <c r="O9191" t="s">
        <v>22</v>
      </c>
      <c r="P9191" t="s">
        <v>23</v>
      </c>
      <c r="Q9191" t="s">
        <v>24</v>
      </c>
    </row>
    <row r="9192" spans="1:17" x14ac:dyDescent="0.2">
      <c r="A9192" s="2">
        <v>38633</v>
      </c>
      <c r="B9192" t="s">
        <v>70</v>
      </c>
      <c r="C9192" t="s">
        <v>92</v>
      </c>
      <c r="D9192" t="s">
        <v>50</v>
      </c>
      <c r="E9192" t="s">
        <v>50</v>
      </c>
      <c r="F9192">
        <v>40</v>
      </c>
      <c r="G9192">
        <v>32</v>
      </c>
      <c r="H9192">
        <v>0</v>
      </c>
      <c r="I9192">
        <v>0</v>
      </c>
      <c r="J9192">
        <v>0</v>
      </c>
      <c r="K9192">
        <v>1</v>
      </c>
      <c r="L9192" t="s">
        <v>20</v>
      </c>
      <c r="M9192" t="s">
        <v>383</v>
      </c>
      <c r="N9192" t="s">
        <v>70</v>
      </c>
      <c r="O9192" t="s">
        <v>22</v>
      </c>
      <c r="P9192" t="s">
        <v>23</v>
      </c>
      <c r="Q9192" t="s">
        <v>41</v>
      </c>
    </row>
    <row r="9193" spans="1:17" x14ac:dyDescent="0.2">
      <c r="A9193" s="2">
        <v>38633</v>
      </c>
      <c r="B9193" t="s">
        <v>141</v>
      </c>
      <c r="C9193" t="s">
        <v>150</v>
      </c>
      <c r="D9193" t="s">
        <v>36</v>
      </c>
      <c r="E9193" t="s">
        <v>36</v>
      </c>
      <c r="F9193">
        <v>105</v>
      </c>
      <c r="G9193">
        <v>83</v>
      </c>
      <c r="H9193">
        <v>0</v>
      </c>
      <c r="I9193">
        <v>0</v>
      </c>
      <c r="J9193">
        <v>0</v>
      </c>
      <c r="K9193">
        <v>0</v>
      </c>
      <c r="L9193" t="s">
        <v>20</v>
      </c>
      <c r="M9193" t="s">
        <v>1193</v>
      </c>
      <c r="N9193" t="s">
        <v>141</v>
      </c>
      <c r="O9193" t="s">
        <v>22</v>
      </c>
      <c r="P9193" t="s">
        <v>23</v>
      </c>
      <c r="Q9193" t="s">
        <v>30</v>
      </c>
    </row>
    <row r="9194" spans="1:17" x14ac:dyDescent="0.2">
      <c r="A9194" s="2">
        <v>38633</v>
      </c>
      <c r="B9194" t="s">
        <v>345</v>
      </c>
      <c r="C9194" t="s">
        <v>560</v>
      </c>
      <c r="D9194" t="s">
        <v>50</v>
      </c>
      <c r="E9194" t="s">
        <v>50</v>
      </c>
      <c r="F9194">
        <v>104</v>
      </c>
      <c r="G9194">
        <v>146</v>
      </c>
      <c r="H9194">
        <v>0</v>
      </c>
      <c r="I9194">
        <v>0</v>
      </c>
      <c r="J9194">
        <v>0</v>
      </c>
      <c r="K9194">
        <v>0</v>
      </c>
      <c r="L9194" t="s">
        <v>20</v>
      </c>
      <c r="M9194" t="s">
        <v>360</v>
      </c>
      <c r="N9194" t="s">
        <v>345</v>
      </c>
      <c r="O9194" t="s">
        <v>22</v>
      </c>
      <c r="P9194" t="s">
        <v>23</v>
      </c>
      <c r="Q9194" t="s">
        <v>30</v>
      </c>
    </row>
    <row r="9195" spans="1:17" x14ac:dyDescent="0.2">
      <c r="A9195" s="2">
        <v>38633</v>
      </c>
      <c r="B9195" t="s">
        <v>123</v>
      </c>
      <c r="C9195" t="s">
        <v>48</v>
      </c>
      <c r="D9195" t="s">
        <v>50</v>
      </c>
      <c r="E9195" t="s">
        <v>50</v>
      </c>
      <c r="F9195">
        <v>44</v>
      </c>
      <c r="G9195">
        <v>134</v>
      </c>
      <c r="H9195">
        <v>0</v>
      </c>
      <c r="I9195">
        <v>0</v>
      </c>
      <c r="J9195">
        <v>2</v>
      </c>
      <c r="K9195">
        <v>1</v>
      </c>
      <c r="L9195" t="s">
        <v>20</v>
      </c>
      <c r="M9195" t="s">
        <v>179</v>
      </c>
      <c r="N9195" t="s">
        <v>123</v>
      </c>
      <c r="O9195" t="s">
        <v>22</v>
      </c>
      <c r="P9195" t="s">
        <v>23</v>
      </c>
      <c r="Q9195" t="s">
        <v>24</v>
      </c>
    </row>
    <row r="9196" spans="1:17" x14ac:dyDescent="0.2">
      <c r="A9196" s="2">
        <v>38633</v>
      </c>
      <c r="B9196" t="s">
        <v>119</v>
      </c>
      <c r="C9196" t="s">
        <v>249</v>
      </c>
      <c r="D9196" t="s">
        <v>50</v>
      </c>
      <c r="E9196" t="s">
        <v>50</v>
      </c>
      <c r="F9196">
        <v>13</v>
      </c>
      <c r="G9196">
        <v>52</v>
      </c>
      <c r="H9196">
        <v>0</v>
      </c>
      <c r="I9196">
        <v>0</v>
      </c>
      <c r="J9196">
        <v>1</v>
      </c>
      <c r="K9196">
        <v>0</v>
      </c>
      <c r="L9196" t="s">
        <v>20</v>
      </c>
      <c r="M9196" t="s">
        <v>409</v>
      </c>
      <c r="N9196" t="s">
        <v>119</v>
      </c>
      <c r="O9196" t="s">
        <v>22</v>
      </c>
      <c r="P9196" t="s">
        <v>23</v>
      </c>
      <c r="Q9196" t="s">
        <v>24</v>
      </c>
    </row>
    <row r="9197" spans="1:17" x14ac:dyDescent="0.2">
      <c r="A9197" s="2">
        <v>38633</v>
      </c>
      <c r="B9197" t="s">
        <v>101</v>
      </c>
      <c r="C9197" t="s">
        <v>143</v>
      </c>
      <c r="D9197" t="s">
        <v>50</v>
      </c>
      <c r="E9197" t="s">
        <v>115</v>
      </c>
      <c r="F9197">
        <v>63</v>
      </c>
      <c r="G9197">
        <v>16</v>
      </c>
      <c r="H9197">
        <v>0</v>
      </c>
      <c r="I9197">
        <v>0</v>
      </c>
      <c r="J9197">
        <v>2</v>
      </c>
      <c r="K9197">
        <v>2</v>
      </c>
      <c r="L9197" t="s">
        <v>28</v>
      </c>
      <c r="M9197" t="s">
        <v>331</v>
      </c>
      <c r="N9197" t="s">
        <v>101</v>
      </c>
      <c r="O9197" t="s">
        <v>22</v>
      </c>
      <c r="P9197" t="s">
        <v>23</v>
      </c>
      <c r="Q9197" t="s">
        <v>30</v>
      </c>
    </row>
    <row r="9198" spans="1:17" x14ac:dyDescent="0.2">
      <c r="A9198" s="2">
        <v>38633</v>
      </c>
      <c r="B9198" t="s">
        <v>250</v>
      </c>
      <c r="C9198" t="s">
        <v>207</v>
      </c>
      <c r="D9198" t="s">
        <v>36</v>
      </c>
      <c r="E9198" t="s">
        <v>36</v>
      </c>
      <c r="F9198">
        <v>108</v>
      </c>
      <c r="G9198">
        <v>87</v>
      </c>
      <c r="H9198">
        <v>0</v>
      </c>
      <c r="I9198">
        <v>0</v>
      </c>
      <c r="J9198">
        <v>3</v>
      </c>
      <c r="K9198">
        <v>0</v>
      </c>
      <c r="L9198" t="s">
        <v>20</v>
      </c>
      <c r="M9198" t="s">
        <v>251</v>
      </c>
      <c r="N9198" t="s">
        <v>250</v>
      </c>
      <c r="O9198" t="s">
        <v>22</v>
      </c>
      <c r="P9198" t="s">
        <v>23</v>
      </c>
      <c r="Q9198" t="s">
        <v>24</v>
      </c>
    </row>
    <row r="9199" spans="1:17" x14ac:dyDescent="0.2">
      <c r="A9199" s="2">
        <v>38633</v>
      </c>
      <c r="B9199" t="s">
        <v>26</v>
      </c>
      <c r="C9199" t="s">
        <v>555</v>
      </c>
      <c r="D9199" t="s">
        <v>27</v>
      </c>
      <c r="E9199" t="s">
        <v>27</v>
      </c>
      <c r="F9199">
        <v>5</v>
      </c>
      <c r="G9199">
        <v>57</v>
      </c>
      <c r="H9199">
        <v>0</v>
      </c>
      <c r="I9199">
        <v>0</v>
      </c>
      <c r="J9199">
        <v>5</v>
      </c>
      <c r="K9199">
        <v>2</v>
      </c>
      <c r="L9199" t="s">
        <v>20</v>
      </c>
      <c r="M9199" t="s">
        <v>1194</v>
      </c>
      <c r="N9199" t="s">
        <v>26</v>
      </c>
      <c r="O9199" t="s">
        <v>22</v>
      </c>
      <c r="P9199" t="s">
        <v>23</v>
      </c>
      <c r="Q9199" t="s">
        <v>24</v>
      </c>
    </row>
    <row r="9200" spans="1:17" x14ac:dyDescent="0.2">
      <c r="A9200" s="2">
        <v>38633</v>
      </c>
      <c r="B9200" t="s">
        <v>135</v>
      </c>
      <c r="C9200" t="s">
        <v>45</v>
      </c>
      <c r="D9200" t="s">
        <v>36</v>
      </c>
      <c r="E9200" t="s">
        <v>36</v>
      </c>
      <c r="F9200">
        <v>29</v>
      </c>
      <c r="G9200">
        <v>49</v>
      </c>
      <c r="H9200">
        <v>0</v>
      </c>
      <c r="I9200">
        <v>0</v>
      </c>
      <c r="J9200">
        <v>5</v>
      </c>
      <c r="K9200">
        <v>1</v>
      </c>
      <c r="L9200" t="s">
        <v>20</v>
      </c>
      <c r="M9200" t="s">
        <v>1082</v>
      </c>
      <c r="N9200" t="s">
        <v>135</v>
      </c>
      <c r="O9200" t="s">
        <v>22</v>
      </c>
      <c r="P9200" t="s">
        <v>23</v>
      </c>
      <c r="Q9200" t="s">
        <v>24</v>
      </c>
    </row>
    <row r="9201" spans="1:17" x14ac:dyDescent="0.2">
      <c r="A9201" s="2">
        <v>38633</v>
      </c>
      <c r="B9201" t="s">
        <v>100</v>
      </c>
      <c r="C9201" t="s">
        <v>161</v>
      </c>
      <c r="D9201" t="s">
        <v>50</v>
      </c>
      <c r="E9201" t="s">
        <v>50</v>
      </c>
      <c r="F9201">
        <v>101</v>
      </c>
      <c r="G9201">
        <v>82</v>
      </c>
      <c r="H9201">
        <v>0</v>
      </c>
      <c r="I9201">
        <v>0</v>
      </c>
      <c r="J9201">
        <v>2</v>
      </c>
      <c r="K9201">
        <v>3</v>
      </c>
      <c r="L9201" t="s">
        <v>20</v>
      </c>
      <c r="M9201" t="s">
        <v>102</v>
      </c>
      <c r="N9201" t="s">
        <v>100</v>
      </c>
      <c r="O9201" t="s">
        <v>22</v>
      </c>
      <c r="P9201" t="s">
        <v>23</v>
      </c>
      <c r="Q9201" t="s">
        <v>41</v>
      </c>
    </row>
    <row r="9202" spans="1:17" x14ac:dyDescent="0.2">
      <c r="A9202" s="2">
        <v>38633</v>
      </c>
      <c r="B9202" t="s">
        <v>49</v>
      </c>
      <c r="C9202" t="s">
        <v>384</v>
      </c>
      <c r="D9202" t="s">
        <v>50</v>
      </c>
      <c r="E9202" t="s">
        <v>50</v>
      </c>
      <c r="F9202">
        <v>37</v>
      </c>
      <c r="G9202">
        <v>107</v>
      </c>
      <c r="H9202">
        <v>0</v>
      </c>
      <c r="I9202">
        <v>0</v>
      </c>
      <c r="J9202">
        <v>1</v>
      </c>
      <c r="K9202">
        <v>0</v>
      </c>
      <c r="L9202" t="s">
        <v>20</v>
      </c>
      <c r="M9202" t="s">
        <v>103</v>
      </c>
      <c r="N9202" t="s">
        <v>49</v>
      </c>
      <c r="O9202" t="s">
        <v>22</v>
      </c>
      <c r="P9202" t="s">
        <v>23</v>
      </c>
      <c r="Q9202" t="s">
        <v>24</v>
      </c>
    </row>
    <row r="9203" spans="1:17" x14ac:dyDescent="0.2">
      <c r="A9203" s="2">
        <v>38633</v>
      </c>
      <c r="B9203" t="s">
        <v>531</v>
      </c>
      <c r="C9203" t="s">
        <v>282</v>
      </c>
      <c r="D9203" t="s">
        <v>27</v>
      </c>
      <c r="E9203" t="s">
        <v>19</v>
      </c>
      <c r="F9203">
        <v>76</v>
      </c>
      <c r="G9203">
        <v>56</v>
      </c>
      <c r="H9203">
        <v>0</v>
      </c>
      <c r="I9203">
        <v>0</v>
      </c>
      <c r="J9203">
        <v>0</v>
      </c>
      <c r="K9203">
        <v>1</v>
      </c>
      <c r="L9203" t="s">
        <v>20</v>
      </c>
      <c r="M9203" t="s">
        <v>534</v>
      </c>
      <c r="N9203" t="s">
        <v>531</v>
      </c>
      <c r="O9203" t="s">
        <v>22</v>
      </c>
      <c r="P9203" t="s">
        <v>23</v>
      </c>
      <c r="Q9203" t="s">
        <v>41</v>
      </c>
    </row>
    <row r="9204" spans="1:17" x14ac:dyDescent="0.2">
      <c r="A9204" s="2">
        <v>38633</v>
      </c>
      <c r="B9204" t="s">
        <v>82</v>
      </c>
      <c r="C9204" t="s">
        <v>174</v>
      </c>
      <c r="D9204" t="s">
        <v>50</v>
      </c>
      <c r="E9204" t="s">
        <v>50</v>
      </c>
      <c r="F9204">
        <v>9</v>
      </c>
      <c r="G9204">
        <v>123</v>
      </c>
      <c r="H9204">
        <v>0</v>
      </c>
      <c r="I9204">
        <v>0</v>
      </c>
      <c r="J9204">
        <v>2</v>
      </c>
      <c r="K9204">
        <v>1</v>
      </c>
      <c r="L9204" t="s">
        <v>20</v>
      </c>
      <c r="M9204" t="s">
        <v>1105</v>
      </c>
      <c r="N9204" t="s">
        <v>82</v>
      </c>
      <c r="O9204" t="s">
        <v>22</v>
      </c>
      <c r="P9204" t="s">
        <v>23</v>
      </c>
      <c r="Q9204" t="s">
        <v>24</v>
      </c>
    </row>
    <row r="9205" spans="1:17" x14ac:dyDescent="0.2">
      <c r="A9205" s="2">
        <v>38633</v>
      </c>
      <c r="B9205" t="s">
        <v>95</v>
      </c>
      <c r="C9205" t="s">
        <v>97</v>
      </c>
      <c r="D9205" t="s">
        <v>50</v>
      </c>
      <c r="E9205" t="s">
        <v>50</v>
      </c>
      <c r="F9205">
        <v>30</v>
      </c>
      <c r="G9205">
        <v>155</v>
      </c>
      <c r="H9205">
        <v>0</v>
      </c>
      <c r="I9205">
        <v>0</v>
      </c>
      <c r="J9205">
        <v>5</v>
      </c>
      <c r="K9205">
        <v>1</v>
      </c>
      <c r="L9205" t="s">
        <v>20</v>
      </c>
      <c r="M9205" t="s">
        <v>326</v>
      </c>
      <c r="N9205" t="s">
        <v>95</v>
      </c>
      <c r="O9205" t="s">
        <v>22</v>
      </c>
      <c r="P9205" t="s">
        <v>23</v>
      </c>
      <c r="Q9205" t="s">
        <v>24</v>
      </c>
    </row>
    <row r="9206" spans="1:17" x14ac:dyDescent="0.2">
      <c r="A9206" s="2">
        <v>38633</v>
      </c>
      <c r="B9206" t="s">
        <v>617</v>
      </c>
      <c r="C9206" t="s">
        <v>267</v>
      </c>
      <c r="D9206" t="s">
        <v>36</v>
      </c>
      <c r="E9206" t="s">
        <v>36</v>
      </c>
      <c r="F9206">
        <v>106</v>
      </c>
      <c r="G9206">
        <v>65</v>
      </c>
      <c r="H9206">
        <v>0</v>
      </c>
      <c r="I9206">
        <v>0</v>
      </c>
      <c r="J9206">
        <v>0</v>
      </c>
      <c r="K9206">
        <v>1</v>
      </c>
      <c r="L9206" t="s">
        <v>20</v>
      </c>
      <c r="M9206" t="s">
        <v>618</v>
      </c>
      <c r="N9206" t="s">
        <v>617</v>
      </c>
      <c r="O9206" t="s">
        <v>22</v>
      </c>
      <c r="P9206" t="s">
        <v>23</v>
      </c>
      <c r="Q9206" t="s">
        <v>41</v>
      </c>
    </row>
    <row r="9207" spans="1:17" x14ac:dyDescent="0.2">
      <c r="A9207" s="2">
        <v>38633</v>
      </c>
      <c r="B9207" t="s">
        <v>104</v>
      </c>
      <c r="C9207" t="s">
        <v>317</v>
      </c>
      <c r="D9207" t="s">
        <v>50</v>
      </c>
      <c r="E9207" t="s">
        <v>50</v>
      </c>
      <c r="F9207">
        <v>74</v>
      </c>
      <c r="G9207">
        <v>71</v>
      </c>
      <c r="H9207">
        <v>0</v>
      </c>
      <c r="I9207">
        <v>0</v>
      </c>
      <c r="J9207">
        <v>0</v>
      </c>
      <c r="K9207">
        <v>1</v>
      </c>
      <c r="L9207" t="s">
        <v>20</v>
      </c>
      <c r="M9207" t="s">
        <v>273</v>
      </c>
      <c r="N9207" t="s">
        <v>104</v>
      </c>
      <c r="O9207" t="s">
        <v>22</v>
      </c>
      <c r="P9207" t="s">
        <v>23</v>
      </c>
      <c r="Q9207" t="s">
        <v>41</v>
      </c>
    </row>
    <row r="9208" spans="1:17" x14ac:dyDescent="0.2">
      <c r="A9208" s="2">
        <v>38633</v>
      </c>
      <c r="B9208" t="s">
        <v>118</v>
      </c>
      <c r="C9208" t="s">
        <v>111</v>
      </c>
      <c r="D9208" t="s">
        <v>36</v>
      </c>
      <c r="E9208" t="s">
        <v>36</v>
      </c>
      <c r="F9208">
        <v>35</v>
      </c>
      <c r="G9208">
        <v>55</v>
      </c>
      <c r="H9208">
        <v>0</v>
      </c>
      <c r="I9208">
        <v>0</v>
      </c>
      <c r="J9208">
        <v>3</v>
      </c>
      <c r="K9208">
        <v>0</v>
      </c>
      <c r="L9208" t="s">
        <v>20</v>
      </c>
      <c r="M9208" t="s">
        <v>241</v>
      </c>
      <c r="N9208" t="s">
        <v>118</v>
      </c>
      <c r="O9208" t="s">
        <v>22</v>
      </c>
      <c r="P9208" t="s">
        <v>23</v>
      </c>
      <c r="Q9208" t="s">
        <v>24</v>
      </c>
    </row>
    <row r="9209" spans="1:17" x14ac:dyDescent="0.2">
      <c r="A9209" s="2">
        <v>38633</v>
      </c>
      <c r="B9209" t="s">
        <v>244</v>
      </c>
      <c r="C9209" t="s">
        <v>81</v>
      </c>
      <c r="D9209" t="s">
        <v>50</v>
      </c>
      <c r="E9209" t="s">
        <v>50</v>
      </c>
      <c r="F9209">
        <v>45</v>
      </c>
      <c r="G9209">
        <v>81</v>
      </c>
      <c r="H9209">
        <v>0</v>
      </c>
      <c r="I9209">
        <v>0</v>
      </c>
      <c r="J9209">
        <v>1</v>
      </c>
      <c r="K9209">
        <v>0</v>
      </c>
      <c r="L9209" t="s">
        <v>20</v>
      </c>
      <c r="M9209" t="s">
        <v>292</v>
      </c>
      <c r="N9209" t="s">
        <v>244</v>
      </c>
      <c r="O9209" t="s">
        <v>22</v>
      </c>
      <c r="P9209" t="s">
        <v>23</v>
      </c>
      <c r="Q9209" t="s">
        <v>24</v>
      </c>
    </row>
    <row r="9210" spans="1:17" x14ac:dyDescent="0.2">
      <c r="A9210" s="2">
        <v>38633</v>
      </c>
      <c r="B9210" t="s">
        <v>149</v>
      </c>
      <c r="C9210" t="s">
        <v>890</v>
      </c>
      <c r="D9210" t="s">
        <v>36</v>
      </c>
      <c r="E9210" t="s">
        <v>36</v>
      </c>
      <c r="F9210">
        <v>42</v>
      </c>
      <c r="G9210">
        <v>72</v>
      </c>
      <c r="H9210">
        <v>0</v>
      </c>
      <c r="I9210">
        <v>0</v>
      </c>
      <c r="J9210">
        <v>2</v>
      </c>
      <c r="K9210">
        <v>2</v>
      </c>
      <c r="L9210" t="s">
        <v>20</v>
      </c>
      <c r="M9210" t="s">
        <v>566</v>
      </c>
      <c r="N9210" t="s">
        <v>149</v>
      </c>
      <c r="O9210" t="s">
        <v>22</v>
      </c>
      <c r="P9210" t="s">
        <v>23</v>
      </c>
      <c r="Q9210" t="s">
        <v>30</v>
      </c>
    </row>
    <row r="9211" spans="1:17" x14ac:dyDescent="0.2">
      <c r="A9211" s="2">
        <v>38633</v>
      </c>
      <c r="B9211" t="s">
        <v>380</v>
      </c>
      <c r="C9211" t="s">
        <v>136</v>
      </c>
      <c r="D9211" t="s">
        <v>36</v>
      </c>
      <c r="E9211" t="s">
        <v>36</v>
      </c>
      <c r="F9211">
        <v>93</v>
      </c>
      <c r="G9211">
        <v>50</v>
      </c>
      <c r="H9211">
        <v>0</v>
      </c>
      <c r="I9211">
        <v>0</v>
      </c>
      <c r="J9211">
        <v>1</v>
      </c>
      <c r="K9211">
        <v>3</v>
      </c>
      <c r="L9211" t="s">
        <v>20</v>
      </c>
      <c r="M9211" t="s">
        <v>918</v>
      </c>
      <c r="N9211" t="s">
        <v>380</v>
      </c>
      <c r="O9211" t="s">
        <v>22</v>
      </c>
      <c r="P9211" t="s">
        <v>23</v>
      </c>
      <c r="Q9211" t="s">
        <v>41</v>
      </c>
    </row>
    <row r="9212" spans="1:17" x14ac:dyDescent="0.2">
      <c r="A9212" s="2">
        <v>38633</v>
      </c>
      <c r="B9212" t="s">
        <v>53</v>
      </c>
      <c r="C9212" t="s">
        <v>67</v>
      </c>
      <c r="D9212" t="s">
        <v>50</v>
      </c>
      <c r="E9212" t="s">
        <v>50</v>
      </c>
      <c r="F9212">
        <v>38</v>
      </c>
      <c r="G9212">
        <v>6</v>
      </c>
      <c r="H9212">
        <v>0</v>
      </c>
      <c r="I9212">
        <v>0</v>
      </c>
      <c r="J9212">
        <v>1</v>
      </c>
      <c r="K9212">
        <v>1</v>
      </c>
      <c r="L9212" t="s">
        <v>20</v>
      </c>
      <c r="M9212" t="s">
        <v>397</v>
      </c>
      <c r="N9212" t="s">
        <v>53</v>
      </c>
      <c r="O9212" t="s">
        <v>22</v>
      </c>
      <c r="P9212" t="s">
        <v>23</v>
      </c>
      <c r="Q9212" t="s">
        <v>30</v>
      </c>
    </row>
    <row r="9213" spans="1:17" x14ac:dyDescent="0.2">
      <c r="A9213" s="2">
        <v>38633</v>
      </c>
      <c r="B9213" t="s">
        <v>128</v>
      </c>
      <c r="C9213" t="s">
        <v>110</v>
      </c>
      <c r="D9213" t="s">
        <v>36</v>
      </c>
      <c r="E9213" t="s">
        <v>36</v>
      </c>
      <c r="F9213">
        <v>23</v>
      </c>
      <c r="G9213">
        <v>36</v>
      </c>
      <c r="H9213">
        <v>0</v>
      </c>
      <c r="I9213">
        <v>0</v>
      </c>
      <c r="J9213">
        <v>2</v>
      </c>
      <c r="K9213">
        <v>2</v>
      </c>
      <c r="L9213" t="s">
        <v>20</v>
      </c>
      <c r="M9213" t="s">
        <v>1054</v>
      </c>
      <c r="N9213" t="s">
        <v>128</v>
      </c>
      <c r="O9213" t="s">
        <v>22</v>
      </c>
      <c r="P9213" t="s">
        <v>23</v>
      </c>
      <c r="Q9213" t="s">
        <v>30</v>
      </c>
    </row>
    <row r="9214" spans="1:17" x14ac:dyDescent="0.2">
      <c r="A9214" s="2">
        <v>38633</v>
      </c>
      <c r="B9214" t="s">
        <v>180</v>
      </c>
      <c r="C9214" t="s">
        <v>129</v>
      </c>
      <c r="D9214" t="s">
        <v>50</v>
      </c>
      <c r="E9214" t="s">
        <v>50</v>
      </c>
      <c r="F9214">
        <v>12</v>
      </c>
      <c r="G9214">
        <v>15</v>
      </c>
      <c r="H9214">
        <v>0</v>
      </c>
      <c r="I9214">
        <v>0</v>
      </c>
      <c r="J9214">
        <v>2</v>
      </c>
      <c r="K9214">
        <v>1</v>
      </c>
      <c r="L9214" t="s">
        <v>28</v>
      </c>
      <c r="M9214" t="s">
        <v>181</v>
      </c>
      <c r="N9214" t="s">
        <v>180</v>
      </c>
      <c r="O9214" t="s">
        <v>22</v>
      </c>
      <c r="P9214" t="s">
        <v>23</v>
      </c>
      <c r="Q9214" t="s">
        <v>24</v>
      </c>
    </row>
    <row r="9215" spans="1:17" x14ac:dyDescent="0.2">
      <c r="A9215" s="2">
        <v>38633</v>
      </c>
      <c r="B9215" t="s">
        <v>208</v>
      </c>
      <c r="C9215" t="s">
        <v>224</v>
      </c>
      <c r="D9215" t="s">
        <v>36</v>
      </c>
      <c r="E9215" t="s">
        <v>36</v>
      </c>
      <c r="F9215">
        <v>110</v>
      </c>
      <c r="G9215">
        <v>89</v>
      </c>
      <c r="H9215">
        <v>0</v>
      </c>
      <c r="I9215">
        <v>0</v>
      </c>
      <c r="J9215">
        <v>2</v>
      </c>
      <c r="K9215">
        <v>2</v>
      </c>
      <c r="L9215" t="s">
        <v>20</v>
      </c>
      <c r="M9215" t="s">
        <v>398</v>
      </c>
      <c r="N9215" t="s">
        <v>208</v>
      </c>
      <c r="O9215" t="s">
        <v>22</v>
      </c>
      <c r="P9215" t="s">
        <v>23</v>
      </c>
      <c r="Q9215" t="s">
        <v>30</v>
      </c>
    </row>
    <row r="9216" spans="1:17" x14ac:dyDescent="0.2">
      <c r="A9216" s="2">
        <v>38633</v>
      </c>
      <c r="B9216" t="s">
        <v>168</v>
      </c>
      <c r="C9216" t="s">
        <v>85</v>
      </c>
      <c r="D9216" t="s">
        <v>50</v>
      </c>
      <c r="E9216" t="s">
        <v>50</v>
      </c>
      <c r="F9216">
        <v>39</v>
      </c>
      <c r="G9216">
        <v>86</v>
      </c>
      <c r="H9216">
        <v>0</v>
      </c>
      <c r="I9216">
        <v>0</v>
      </c>
      <c r="J9216">
        <v>2</v>
      </c>
      <c r="K9216">
        <v>2</v>
      </c>
      <c r="L9216" t="s">
        <v>20</v>
      </c>
      <c r="M9216" t="s">
        <v>1195</v>
      </c>
      <c r="N9216" t="s">
        <v>168</v>
      </c>
      <c r="O9216" t="s">
        <v>22</v>
      </c>
      <c r="P9216" t="s">
        <v>23</v>
      </c>
      <c r="Q9216" t="s">
        <v>30</v>
      </c>
    </row>
    <row r="9217" spans="1:17" x14ac:dyDescent="0.2">
      <c r="A9217" s="2">
        <v>38633</v>
      </c>
      <c r="B9217" t="s">
        <v>449</v>
      </c>
      <c r="C9217" t="s">
        <v>402</v>
      </c>
      <c r="D9217" t="s">
        <v>115</v>
      </c>
      <c r="E9217" t="s">
        <v>115</v>
      </c>
      <c r="F9217">
        <v>57</v>
      </c>
      <c r="G9217">
        <v>53</v>
      </c>
      <c r="H9217">
        <v>0</v>
      </c>
      <c r="I9217">
        <v>0</v>
      </c>
      <c r="J9217">
        <v>1</v>
      </c>
      <c r="K9217">
        <v>1</v>
      </c>
      <c r="L9217" t="s">
        <v>20</v>
      </c>
      <c r="M9217" t="s">
        <v>530</v>
      </c>
      <c r="N9217" t="s">
        <v>449</v>
      </c>
      <c r="O9217" t="s">
        <v>22</v>
      </c>
      <c r="P9217" t="s">
        <v>23</v>
      </c>
      <c r="Q9217" t="s">
        <v>30</v>
      </c>
    </row>
    <row r="9218" spans="1:17" x14ac:dyDescent="0.2">
      <c r="A9218" s="2">
        <v>38633</v>
      </c>
      <c r="B9218" t="s">
        <v>32</v>
      </c>
      <c r="C9218" t="s">
        <v>38</v>
      </c>
      <c r="D9218" t="s">
        <v>19</v>
      </c>
      <c r="E9218" t="s">
        <v>19</v>
      </c>
      <c r="F9218">
        <v>57</v>
      </c>
      <c r="G9218">
        <v>34</v>
      </c>
      <c r="H9218">
        <v>0</v>
      </c>
      <c r="I9218">
        <v>0</v>
      </c>
      <c r="J9218">
        <v>0</v>
      </c>
      <c r="K9218">
        <v>1</v>
      </c>
      <c r="L9218" t="s">
        <v>20</v>
      </c>
      <c r="M9218" t="s">
        <v>739</v>
      </c>
      <c r="N9218" t="s">
        <v>32</v>
      </c>
      <c r="O9218" t="s">
        <v>22</v>
      </c>
      <c r="P9218" t="s">
        <v>23</v>
      </c>
      <c r="Q9218" t="s">
        <v>41</v>
      </c>
    </row>
    <row r="9219" spans="1:17" x14ac:dyDescent="0.2">
      <c r="A9219" s="2">
        <v>38634</v>
      </c>
      <c r="B9219" t="s">
        <v>39</v>
      </c>
      <c r="C9219" t="s">
        <v>42</v>
      </c>
      <c r="D9219" t="s">
        <v>19</v>
      </c>
      <c r="E9219" t="s">
        <v>19</v>
      </c>
      <c r="F9219">
        <v>3</v>
      </c>
      <c r="G9219">
        <v>70</v>
      </c>
      <c r="H9219">
        <v>0</v>
      </c>
      <c r="I9219">
        <v>0</v>
      </c>
      <c r="J9219">
        <v>2</v>
      </c>
      <c r="K9219">
        <v>0</v>
      </c>
      <c r="L9219" t="s">
        <v>20</v>
      </c>
      <c r="M9219" t="s">
        <v>65</v>
      </c>
      <c r="N9219" t="s">
        <v>39</v>
      </c>
      <c r="O9219" t="s">
        <v>22</v>
      </c>
      <c r="P9219" t="s">
        <v>23</v>
      </c>
      <c r="Q9219" t="s">
        <v>24</v>
      </c>
    </row>
    <row r="9220" spans="1:17" x14ac:dyDescent="0.2">
      <c r="A9220" s="2">
        <v>38634</v>
      </c>
      <c r="B9220" t="s">
        <v>55</v>
      </c>
      <c r="C9220" t="s">
        <v>185</v>
      </c>
      <c r="D9220" t="s">
        <v>57</v>
      </c>
      <c r="E9220" t="s">
        <v>27</v>
      </c>
      <c r="F9220">
        <v>50</v>
      </c>
      <c r="G9220">
        <v>41</v>
      </c>
      <c r="H9220">
        <v>0</v>
      </c>
      <c r="I9220">
        <v>0</v>
      </c>
      <c r="J9220">
        <v>5</v>
      </c>
      <c r="K9220">
        <v>0</v>
      </c>
      <c r="L9220" t="s">
        <v>28</v>
      </c>
      <c r="M9220" t="s">
        <v>91</v>
      </c>
      <c r="N9220" t="s">
        <v>89</v>
      </c>
      <c r="O9220" t="s">
        <v>122</v>
      </c>
      <c r="P9220" t="s">
        <v>23</v>
      </c>
      <c r="Q9220" t="s">
        <v>24</v>
      </c>
    </row>
    <row r="9221" spans="1:17" x14ac:dyDescent="0.2">
      <c r="A9221" s="2">
        <v>38634</v>
      </c>
      <c r="B9221" t="s">
        <v>471</v>
      </c>
      <c r="C9221" t="s">
        <v>718</v>
      </c>
      <c r="D9221" t="s">
        <v>36</v>
      </c>
      <c r="E9221" t="s">
        <v>36</v>
      </c>
      <c r="F9221">
        <v>126</v>
      </c>
      <c r="G9221">
        <v>80</v>
      </c>
      <c r="H9221">
        <v>0</v>
      </c>
      <c r="I9221">
        <v>0</v>
      </c>
      <c r="J9221">
        <v>1</v>
      </c>
      <c r="K9221">
        <v>0</v>
      </c>
      <c r="L9221" t="s">
        <v>20</v>
      </c>
      <c r="M9221" t="s">
        <v>639</v>
      </c>
      <c r="N9221" t="s">
        <v>471</v>
      </c>
      <c r="O9221" t="s">
        <v>22</v>
      </c>
      <c r="P9221" t="s">
        <v>23</v>
      </c>
      <c r="Q9221" t="s">
        <v>24</v>
      </c>
    </row>
    <row r="9222" spans="1:17" x14ac:dyDescent="0.2">
      <c r="A9222" s="2">
        <v>38634</v>
      </c>
      <c r="B9222" t="s">
        <v>17</v>
      </c>
      <c r="C9222" t="s">
        <v>25</v>
      </c>
      <c r="D9222" t="s">
        <v>19</v>
      </c>
      <c r="E9222" t="s">
        <v>19</v>
      </c>
      <c r="F9222">
        <v>100</v>
      </c>
      <c r="G9222">
        <v>1</v>
      </c>
      <c r="H9222">
        <v>0</v>
      </c>
      <c r="I9222">
        <v>0</v>
      </c>
      <c r="J9222">
        <v>1</v>
      </c>
      <c r="K9222">
        <v>1</v>
      </c>
      <c r="L9222" t="s">
        <v>20</v>
      </c>
      <c r="M9222" t="s">
        <v>21</v>
      </c>
      <c r="N9222" t="s">
        <v>17</v>
      </c>
      <c r="O9222" t="s">
        <v>22</v>
      </c>
      <c r="P9222" t="s">
        <v>23</v>
      </c>
      <c r="Q9222" t="s">
        <v>30</v>
      </c>
    </row>
    <row r="9223" spans="1:17" x14ac:dyDescent="0.2">
      <c r="A9223" s="2">
        <v>38636</v>
      </c>
      <c r="B9223" t="s">
        <v>648</v>
      </c>
      <c r="C9223" t="s">
        <v>443</v>
      </c>
      <c r="D9223" t="s">
        <v>115</v>
      </c>
      <c r="E9223" t="s">
        <v>115</v>
      </c>
      <c r="F9223">
        <v>186</v>
      </c>
      <c r="G9223">
        <v>99</v>
      </c>
      <c r="H9223">
        <v>0</v>
      </c>
      <c r="I9223">
        <v>0</v>
      </c>
      <c r="J9223">
        <v>0</v>
      </c>
      <c r="K9223">
        <v>2</v>
      </c>
      <c r="L9223" t="s">
        <v>28</v>
      </c>
      <c r="M9223" t="s">
        <v>717</v>
      </c>
      <c r="N9223" t="s">
        <v>648</v>
      </c>
      <c r="O9223" t="s">
        <v>22</v>
      </c>
      <c r="P9223" t="s">
        <v>23</v>
      </c>
      <c r="Q9223" t="s">
        <v>41</v>
      </c>
    </row>
    <row r="9224" spans="1:17" x14ac:dyDescent="0.2">
      <c r="A9224" s="2">
        <v>38636</v>
      </c>
      <c r="B9224" t="s">
        <v>166</v>
      </c>
      <c r="C9224" t="s">
        <v>164</v>
      </c>
      <c r="D9224" t="s">
        <v>115</v>
      </c>
      <c r="E9224" t="s">
        <v>115</v>
      </c>
      <c r="F9224">
        <v>75</v>
      </c>
      <c r="G9224">
        <v>68</v>
      </c>
      <c r="H9224">
        <v>0</v>
      </c>
      <c r="I9224">
        <v>0</v>
      </c>
      <c r="J9224">
        <v>0</v>
      </c>
      <c r="K9224">
        <v>0</v>
      </c>
      <c r="L9224" t="s">
        <v>28</v>
      </c>
      <c r="M9224" t="s">
        <v>165</v>
      </c>
      <c r="N9224" t="s">
        <v>166</v>
      </c>
      <c r="O9224" t="s">
        <v>22</v>
      </c>
      <c r="P9224" t="s">
        <v>23</v>
      </c>
      <c r="Q9224" t="s">
        <v>30</v>
      </c>
    </row>
    <row r="9225" spans="1:17" x14ac:dyDescent="0.2">
      <c r="A9225" s="2">
        <v>38636</v>
      </c>
      <c r="B9225" t="s">
        <v>176</v>
      </c>
      <c r="C9225" t="s">
        <v>239</v>
      </c>
      <c r="D9225" t="s">
        <v>115</v>
      </c>
      <c r="E9225" t="s">
        <v>115</v>
      </c>
      <c r="F9225">
        <v>88</v>
      </c>
      <c r="G9225">
        <v>78</v>
      </c>
      <c r="H9225">
        <v>0</v>
      </c>
      <c r="I9225">
        <v>0</v>
      </c>
      <c r="J9225">
        <v>2</v>
      </c>
      <c r="K9225">
        <v>2</v>
      </c>
      <c r="L9225" t="s">
        <v>28</v>
      </c>
      <c r="M9225" t="s">
        <v>178</v>
      </c>
      <c r="N9225" t="s">
        <v>176</v>
      </c>
      <c r="O9225" t="s">
        <v>22</v>
      </c>
      <c r="P9225" t="s">
        <v>23</v>
      </c>
      <c r="Q9225" t="s">
        <v>30</v>
      </c>
    </row>
    <row r="9226" spans="1:17" x14ac:dyDescent="0.2">
      <c r="A9226" s="2">
        <v>38637</v>
      </c>
      <c r="B9226" t="s">
        <v>85</v>
      </c>
      <c r="C9226" t="s">
        <v>180</v>
      </c>
      <c r="D9226" t="s">
        <v>50</v>
      </c>
      <c r="E9226" t="s">
        <v>50</v>
      </c>
      <c r="F9226">
        <v>86</v>
      </c>
      <c r="G9226">
        <v>12</v>
      </c>
      <c r="H9226">
        <v>0</v>
      </c>
      <c r="I9226">
        <v>0</v>
      </c>
      <c r="J9226">
        <v>0</v>
      </c>
      <c r="K9226">
        <v>1</v>
      </c>
      <c r="L9226" t="s">
        <v>20</v>
      </c>
      <c r="M9226" t="s">
        <v>86</v>
      </c>
      <c r="N9226" t="s">
        <v>85</v>
      </c>
      <c r="O9226" t="s">
        <v>22</v>
      </c>
      <c r="P9226" t="s">
        <v>23</v>
      </c>
      <c r="Q9226" t="s">
        <v>41</v>
      </c>
    </row>
    <row r="9227" spans="1:17" x14ac:dyDescent="0.2">
      <c r="A9227" s="2">
        <v>38637</v>
      </c>
      <c r="B9227" t="s">
        <v>737</v>
      </c>
      <c r="C9227" t="s">
        <v>286</v>
      </c>
      <c r="D9227" t="s">
        <v>50</v>
      </c>
      <c r="E9227" t="s">
        <v>50</v>
      </c>
      <c r="F9227">
        <v>125</v>
      </c>
      <c r="G9227">
        <v>115</v>
      </c>
      <c r="H9227">
        <v>0</v>
      </c>
      <c r="I9227">
        <v>0</v>
      </c>
      <c r="J9227">
        <v>0</v>
      </c>
      <c r="K9227">
        <v>3</v>
      </c>
      <c r="L9227" t="s">
        <v>20</v>
      </c>
      <c r="M9227" t="s">
        <v>819</v>
      </c>
      <c r="N9227" t="s">
        <v>737</v>
      </c>
      <c r="O9227" t="s">
        <v>22</v>
      </c>
      <c r="P9227" t="s">
        <v>23</v>
      </c>
      <c r="Q9227" t="s">
        <v>41</v>
      </c>
    </row>
    <row r="9228" spans="1:17" x14ac:dyDescent="0.2">
      <c r="A9228" s="2">
        <v>38637</v>
      </c>
      <c r="B9228" t="s">
        <v>69</v>
      </c>
      <c r="C9228" t="s">
        <v>100</v>
      </c>
      <c r="D9228" t="s">
        <v>50</v>
      </c>
      <c r="E9228" t="s">
        <v>50</v>
      </c>
      <c r="F9228">
        <v>79</v>
      </c>
      <c r="G9228">
        <v>101</v>
      </c>
      <c r="H9228">
        <v>0</v>
      </c>
      <c r="I9228">
        <v>0</v>
      </c>
      <c r="J9228">
        <v>2</v>
      </c>
      <c r="K9228">
        <v>0</v>
      </c>
      <c r="L9228" t="s">
        <v>20</v>
      </c>
      <c r="M9228" t="s">
        <v>71</v>
      </c>
      <c r="N9228" t="s">
        <v>69</v>
      </c>
      <c r="O9228" t="s">
        <v>22</v>
      </c>
      <c r="P9228" t="s">
        <v>23</v>
      </c>
      <c r="Q9228" t="s">
        <v>24</v>
      </c>
    </row>
    <row r="9229" spans="1:17" x14ac:dyDescent="0.2">
      <c r="A9229" s="2">
        <v>38637</v>
      </c>
      <c r="B9229" t="s">
        <v>402</v>
      </c>
      <c r="C9229" t="s">
        <v>449</v>
      </c>
      <c r="D9229" t="s">
        <v>115</v>
      </c>
      <c r="E9229" t="s">
        <v>115</v>
      </c>
      <c r="F9229">
        <v>53</v>
      </c>
      <c r="G9229">
        <v>57</v>
      </c>
      <c r="H9229">
        <v>0</v>
      </c>
      <c r="I9229">
        <v>0</v>
      </c>
      <c r="J9229">
        <v>0</v>
      </c>
      <c r="K9229">
        <v>0</v>
      </c>
      <c r="L9229" t="s">
        <v>20</v>
      </c>
      <c r="M9229" t="s">
        <v>1002</v>
      </c>
      <c r="N9229" t="s">
        <v>402</v>
      </c>
      <c r="O9229" t="s">
        <v>22</v>
      </c>
      <c r="P9229" t="s">
        <v>23</v>
      </c>
      <c r="Q9229" t="s">
        <v>30</v>
      </c>
    </row>
    <row r="9230" spans="1:17" x14ac:dyDescent="0.2">
      <c r="A9230" s="2">
        <v>38637</v>
      </c>
      <c r="B9230" t="s">
        <v>317</v>
      </c>
      <c r="C9230" t="s">
        <v>49</v>
      </c>
      <c r="D9230" t="s">
        <v>50</v>
      </c>
      <c r="E9230" t="s">
        <v>50</v>
      </c>
      <c r="F9230">
        <v>71</v>
      </c>
      <c r="G9230">
        <v>37</v>
      </c>
      <c r="H9230">
        <v>0</v>
      </c>
      <c r="I9230">
        <v>0</v>
      </c>
      <c r="J9230">
        <v>0</v>
      </c>
      <c r="K9230">
        <v>1</v>
      </c>
      <c r="L9230" t="s">
        <v>20</v>
      </c>
      <c r="M9230" t="s">
        <v>394</v>
      </c>
      <c r="N9230" t="s">
        <v>317</v>
      </c>
      <c r="O9230" t="s">
        <v>22</v>
      </c>
      <c r="P9230" t="s">
        <v>23</v>
      </c>
      <c r="Q9230" t="s">
        <v>41</v>
      </c>
    </row>
    <row r="9231" spans="1:17" x14ac:dyDescent="0.2">
      <c r="A9231" s="2">
        <v>38637</v>
      </c>
      <c r="B9231" t="s">
        <v>25</v>
      </c>
      <c r="C9231" t="s">
        <v>32</v>
      </c>
      <c r="D9231" t="s">
        <v>19</v>
      </c>
      <c r="E9231" t="s">
        <v>19</v>
      </c>
      <c r="F9231">
        <v>1</v>
      </c>
      <c r="G9231">
        <v>57</v>
      </c>
      <c r="H9231">
        <v>0</v>
      </c>
      <c r="I9231">
        <v>0</v>
      </c>
      <c r="J9231">
        <v>3</v>
      </c>
      <c r="K9231">
        <v>0</v>
      </c>
      <c r="L9231" t="s">
        <v>20</v>
      </c>
      <c r="M9231" t="s">
        <v>758</v>
      </c>
      <c r="N9231" t="s">
        <v>25</v>
      </c>
      <c r="O9231" t="s">
        <v>22</v>
      </c>
      <c r="P9231" t="s">
        <v>23</v>
      </c>
      <c r="Q9231" t="s">
        <v>24</v>
      </c>
    </row>
    <row r="9232" spans="1:17" x14ac:dyDescent="0.2">
      <c r="A9232" s="2">
        <v>38637</v>
      </c>
      <c r="B9232" t="s">
        <v>107</v>
      </c>
      <c r="C9232" t="s">
        <v>31</v>
      </c>
      <c r="D9232" t="s">
        <v>19</v>
      </c>
      <c r="E9232" t="s">
        <v>19</v>
      </c>
      <c r="F9232">
        <v>76</v>
      </c>
      <c r="G9232">
        <v>33</v>
      </c>
      <c r="H9232">
        <v>0</v>
      </c>
      <c r="I9232">
        <v>0</v>
      </c>
      <c r="J9232">
        <v>0</v>
      </c>
      <c r="K9232">
        <v>0</v>
      </c>
      <c r="L9232" t="s">
        <v>20</v>
      </c>
      <c r="M9232" t="s">
        <v>310</v>
      </c>
      <c r="N9232" t="s">
        <v>107</v>
      </c>
      <c r="O9232" t="s">
        <v>22</v>
      </c>
      <c r="P9232" t="s">
        <v>23</v>
      </c>
      <c r="Q9232" t="s">
        <v>30</v>
      </c>
    </row>
    <row r="9233" spans="1:17" x14ac:dyDescent="0.2">
      <c r="A9233" s="2">
        <v>38637</v>
      </c>
      <c r="B9233" t="s">
        <v>89</v>
      </c>
      <c r="C9233" t="s">
        <v>90</v>
      </c>
      <c r="D9233" t="s">
        <v>50</v>
      </c>
      <c r="E9233" t="s">
        <v>50</v>
      </c>
      <c r="F9233">
        <v>11</v>
      </c>
      <c r="G9233">
        <v>17</v>
      </c>
      <c r="H9233">
        <v>0</v>
      </c>
      <c r="I9233">
        <v>0</v>
      </c>
      <c r="J9233">
        <v>2</v>
      </c>
      <c r="K9233">
        <v>1</v>
      </c>
      <c r="L9233" t="s">
        <v>20</v>
      </c>
      <c r="M9233" t="s">
        <v>624</v>
      </c>
      <c r="N9233" t="s">
        <v>89</v>
      </c>
      <c r="O9233" t="s">
        <v>22</v>
      </c>
      <c r="P9233" t="s">
        <v>23</v>
      </c>
      <c r="Q9233" t="s">
        <v>24</v>
      </c>
    </row>
    <row r="9234" spans="1:17" x14ac:dyDescent="0.2">
      <c r="A9234" s="2">
        <v>38637</v>
      </c>
      <c r="B9234" t="s">
        <v>70</v>
      </c>
      <c r="C9234" t="s">
        <v>293</v>
      </c>
      <c r="D9234" t="s">
        <v>50</v>
      </c>
      <c r="E9234" t="s">
        <v>50</v>
      </c>
      <c r="F9234">
        <v>40</v>
      </c>
      <c r="G9234">
        <v>4</v>
      </c>
      <c r="H9234">
        <v>0</v>
      </c>
      <c r="I9234">
        <v>0</v>
      </c>
      <c r="J9234">
        <v>0</v>
      </c>
      <c r="K9234">
        <v>3</v>
      </c>
      <c r="L9234" t="s">
        <v>20</v>
      </c>
      <c r="M9234" t="s">
        <v>383</v>
      </c>
      <c r="N9234" t="s">
        <v>70</v>
      </c>
      <c r="O9234" t="s">
        <v>22</v>
      </c>
      <c r="P9234" t="s">
        <v>23</v>
      </c>
      <c r="Q9234" t="s">
        <v>41</v>
      </c>
    </row>
    <row r="9235" spans="1:17" x14ac:dyDescent="0.2">
      <c r="A9235" s="2">
        <v>38637</v>
      </c>
      <c r="B9235" t="s">
        <v>67</v>
      </c>
      <c r="C9235" t="s">
        <v>145</v>
      </c>
      <c r="D9235" t="s">
        <v>50</v>
      </c>
      <c r="E9235" t="s">
        <v>50</v>
      </c>
      <c r="F9235">
        <v>6</v>
      </c>
      <c r="G9235">
        <v>103</v>
      </c>
      <c r="H9235">
        <v>0</v>
      </c>
      <c r="I9235">
        <v>0</v>
      </c>
      <c r="J9235">
        <v>4</v>
      </c>
      <c r="K9235">
        <v>0</v>
      </c>
      <c r="L9235" t="s">
        <v>20</v>
      </c>
      <c r="M9235" t="s">
        <v>769</v>
      </c>
      <c r="N9235" t="s">
        <v>67</v>
      </c>
      <c r="O9235" t="s">
        <v>22</v>
      </c>
      <c r="P9235" t="s">
        <v>23</v>
      </c>
      <c r="Q9235" t="s">
        <v>24</v>
      </c>
    </row>
    <row r="9236" spans="1:17" x14ac:dyDescent="0.2">
      <c r="A9236" s="2">
        <v>38637</v>
      </c>
      <c r="B9236" t="s">
        <v>129</v>
      </c>
      <c r="C9236" t="s">
        <v>182</v>
      </c>
      <c r="D9236" t="s">
        <v>50</v>
      </c>
      <c r="E9236" t="s">
        <v>115</v>
      </c>
      <c r="F9236">
        <v>15</v>
      </c>
      <c r="G9236">
        <v>60</v>
      </c>
      <c r="H9236">
        <v>0</v>
      </c>
      <c r="I9236">
        <v>0</v>
      </c>
      <c r="J9236">
        <v>1</v>
      </c>
      <c r="K9236">
        <v>0</v>
      </c>
      <c r="L9236" t="s">
        <v>28</v>
      </c>
      <c r="M9236" t="s">
        <v>945</v>
      </c>
      <c r="N9236" t="s">
        <v>129</v>
      </c>
      <c r="O9236" t="s">
        <v>22</v>
      </c>
      <c r="P9236" t="s">
        <v>23</v>
      </c>
      <c r="Q9236" t="s">
        <v>24</v>
      </c>
    </row>
    <row r="9237" spans="1:17" x14ac:dyDescent="0.2">
      <c r="A9237" s="2">
        <v>38637</v>
      </c>
      <c r="B9237" t="s">
        <v>153</v>
      </c>
      <c r="C9237" t="s">
        <v>345</v>
      </c>
      <c r="D9237" t="s">
        <v>50</v>
      </c>
      <c r="E9237" t="s">
        <v>50</v>
      </c>
      <c r="F9237">
        <v>20</v>
      </c>
      <c r="G9237">
        <v>104</v>
      </c>
      <c r="H9237">
        <v>0</v>
      </c>
      <c r="I9237">
        <v>0</v>
      </c>
      <c r="J9237">
        <v>1</v>
      </c>
      <c r="K9237">
        <v>0</v>
      </c>
      <c r="L9237" t="s">
        <v>20</v>
      </c>
      <c r="M9237" t="s">
        <v>307</v>
      </c>
      <c r="N9237" t="s">
        <v>153</v>
      </c>
      <c r="O9237" t="s">
        <v>22</v>
      </c>
      <c r="P9237" t="s">
        <v>23</v>
      </c>
      <c r="Q9237" t="s">
        <v>24</v>
      </c>
    </row>
    <row r="9238" spans="1:17" x14ac:dyDescent="0.2">
      <c r="A9238" s="2">
        <v>38637</v>
      </c>
      <c r="B9238" t="s">
        <v>555</v>
      </c>
      <c r="C9238" t="s">
        <v>131</v>
      </c>
      <c r="D9238" t="s">
        <v>27</v>
      </c>
      <c r="E9238" t="s">
        <v>27</v>
      </c>
      <c r="F9238">
        <v>57</v>
      </c>
      <c r="G9238">
        <v>19</v>
      </c>
      <c r="H9238">
        <v>0</v>
      </c>
      <c r="I9238">
        <v>0</v>
      </c>
      <c r="J9238">
        <v>3</v>
      </c>
      <c r="K9238">
        <v>1</v>
      </c>
      <c r="L9238" t="s">
        <v>20</v>
      </c>
      <c r="M9238" t="s">
        <v>555</v>
      </c>
      <c r="N9238" t="s">
        <v>555</v>
      </c>
      <c r="O9238" t="s">
        <v>22</v>
      </c>
      <c r="P9238" t="s">
        <v>23</v>
      </c>
      <c r="Q9238" t="s">
        <v>24</v>
      </c>
    </row>
    <row r="9239" spans="1:17" x14ac:dyDescent="0.2">
      <c r="A9239" s="2">
        <v>38637</v>
      </c>
      <c r="B9239" t="s">
        <v>94</v>
      </c>
      <c r="C9239" t="s">
        <v>274</v>
      </c>
      <c r="D9239" t="s">
        <v>50</v>
      </c>
      <c r="E9239" t="s">
        <v>50</v>
      </c>
      <c r="F9239">
        <v>66</v>
      </c>
      <c r="G9239">
        <v>24</v>
      </c>
      <c r="H9239">
        <v>0</v>
      </c>
      <c r="I9239">
        <v>0</v>
      </c>
      <c r="J9239">
        <v>0</v>
      </c>
      <c r="K9239">
        <v>0</v>
      </c>
      <c r="L9239" t="s">
        <v>20</v>
      </c>
      <c r="M9239" t="s">
        <v>96</v>
      </c>
      <c r="N9239" t="s">
        <v>94</v>
      </c>
      <c r="O9239" t="s">
        <v>22</v>
      </c>
      <c r="P9239" t="s">
        <v>23</v>
      </c>
      <c r="Q9239" t="s">
        <v>30</v>
      </c>
    </row>
    <row r="9240" spans="1:17" x14ac:dyDescent="0.2">
      <c r="A9240" s="2">
        <v>38637</v>
      </c>
      <c r="B9240" t="s">
        <v>98</v>
      </c>
      <c r="C9240" t="s">
        <v>53</v>
      </c>
      <c r="D9240" t="s">
        <v>50</v>
      </c>
      <c r="E9240" t="s">
        <v>50</v>
      </c>
      <c r="F9240">
        <v>21</v>
      </c>
      <c r="G9240">
        <v>38</v>
      </c>
      <c r="H9240">
        <v>0</v>
      </c>
      <c r="I9240">
        <v>0</v>
      </c>
      <c r="J9240">
        <v>0</v>
      </c>
      <c r="K9240">
        <v>0</v>
      </c>
      <c r="L9240" t="s">
        <v>20</v>
      </c>
      <c r="M9240" t="s">
        <v>99</v>
      </c>
      <c r="N9240" t="s">
        <v>98</v>
      </c>
      <c r="O9240" t="s">
        <v>22</v>
      </c>
      <c r="P9240" t="s">
        <v>23</v>
      </c>
      <c r="Q9240" t="s">
        <v>30</v>
      </c>
    </row>
    <row r="9241" spans="1:17" x14ac:dyDescent="0.2">
      <c r="A9241" s="2">
        <v>38637</v>
      </c>
      <c r="B9241" t="s">
        <v>119</v>
      </c>
      <c r="C9241" t="s">
        <v>384</v>
      </c>
      <c r="D9241" t="s">
        <v>50</v>
      </c>
      <c r="E9241" t="s">
        <v>50</v>
      </c>
      <c r="F9241">
        <v>13</v>
      </c>
      <c r="G9241">
        <v>107</v>
      </c>
      <c r="H9241">
        <v>0</v>
      </c>
      <c r="I9241">
        <v>0</v>
      </c>
      <c r="J9241">
        <v>2</v>
      </c>
      <c r="K9241">
        <v>1</v>
      </c>
      <c r="L9241" t="s">
        <v>20</v>
      </c>
      <c r="M9241" t="s">
        <v>878</v>
      </c>
      <c r="N9241" t="s">
        <v>119</v>
      </c>
      <c r="O9241" t="s">
        <v>22</v>
      </c>
      <c r="P9241" t="s">
        <v>23</v>
      </c>
      <c r="Q9241" t="s">
        <v>24</v>
      </c>
    </row>
    <row r="9242" spans="1:17" x14ac:dyDescent="0.2">
      <c r="A9242" s="2">
        <v>38637</v>
      </c>
      <c r="B9242" t="s">
        <v>560</v>
      </c>
      <c r="C9242" t="s">
        <v>72</v>
      </c>
      <c r="D9242" t="s">
        <v>50</v>
      </c>
      <c r="E9242" t="s">
        <v>50</v>
      </c>
      <c r="F9242">
        <v>146</v>
      </c>
      <c r="G9242">
        <v>14</v>
      </c>
      <c r="H9242">
        <v>0</v>
      </c>
      <c r="I9242">
        <v>0</v>
      </c>
      <c r="J9242">
        <v>1</v>
      </c>
      <c r="K9242">
        <v>2</v>
      </c>
      <c r="L9242" t="s">
        <v>20</v>
      </c>
      <c r="M9242" t="s">
        <v>626</v>
      </c>
      <c r="N9242" t="s">
        <v>560</v>
      </c>
      <c r="O9242" t="s">
        <v>22</v>
      </c>
      <c r="P9242" t="s">
        <v>23</v>
      </c>
      <c r="Q9242" t="s">
        <v>41</v>
      </c>
    </row>
    <row r="9243" spans="1:17" x14ac:dyDescent="0.2">
      <c r="A9243" s="2">
        <v>38637</v>
      </c>
      <c r="B9243" t="s">
        <v>133</v>
      </c>
      <c r="C9243" t="s">
        <v>167</v>
      </c>
      <c r="D9243" t="s">
        <v>115</v>
      </c>
      <c r="E9243" t="s">
        <v>115</v>
      </c>
      <c r="F9243">
        <v>26</v>
      </c>
      <c r="G9243">
        <v>18</v>
      </c>
      <c r="H9243">
        <v>0</v>
      </c>
      <c r="I9243">
        <v>0</v>
      </c>
      <c r="J9243">
        <v>2</v>
      </c>
      <c r="K9243">
        <v>0</v>
      </c>
      <c r="L9243" t="s">
        <v>28</v>
      </c>
      <c r="M9243" t="s">
        <v>134</v>
      </c>
      <c r="N9243" t="s">
        <v>133</v>
      </c>
      <c r="O9243" t="s">
        <v>22</v>
      </c>
      <c r="P9243" t="s">
        <v>23</v>
      </c>
      <c r="Q9243" t="s">
        <v>24</v>
      </c>
    </row>
    <row r="9244" spans="1:17" x14ac:dyDescent="0.2">
      <c r="A9244" s="2">
        <v>38637</v>
      </c>
      <c r="B9244" t="s">
        <v>73</v>
      </c>
      <c r="C9244" t="s">
        <v>147</v>
      </c>
      <c r="D9244" t="s">
        <v>50</v>
      </c>
      <c r="E9244" t="s">
        <v>50</v>
      </c>
      <c r="F9244">
        <v>95</v>
      </c>
      <c r="G9244">
        <v>47</v>
      </c>
      <c r="H9244">
        <v>0</v>
      </c>
      <c r="I9244">
        <v>0</v>
      </c>
      <c r="J9244">
        <v>1</v>
      </c>
      <c r="K9244">
        <v>1</v>
      </c>
      <c r="L9244" t="s">
        <v>20</v>
      </c>
      <c r="M9244" t="s">
        <v>289</v>
      </c>
      <c r="N9244" t="s">
        <v>73</v>
      </c>
      <c r="O9244" t="s">
        <v>22</v>
      </c>
      <c r="P9244" t="s">
        <v>23</v>
      </c>
      <c r="Q9244" t="s">
        <v>30</v>
      </c>
    </row>
    <row r="9245" spans="1:17" x14ac:dyDescent="0.2">
      <c r="A9245" s="2">
        <v>38637</v>
      </c>
      <c r="B9245" t="s">
        <v>97</v>
      </c>
      <c r="C9245" t="s">
        <v>81</v>
      </c>
      <c r="D9245" t="s">
        <v>50</v>
      </c>
      <c r="E9245" t="s">
        <v>50</v>
      </c>
      <c r="F9245">
        <v>155</v>
      </c>
      <c r="G9245">
        <v>81</v>
      </c>
      <c r="H9245">
        <v>0</v>
      </c>
      <c r="I9245">
        <v>0</v>
      </c>
      <c r="J9245">
        <v>0</v>
      </c>
      <c r="K9245">
        <v>2</v>
      </c>
      <c r="L9245" t="s">
        <v>20</v>
      </c>
      <c r="M9245" t="s">
        <v>97</v>
      </c>
      <c r="N9245" t="s">
        <v>97</v>
      </c>
      <c r="O9245" t="s">
        <v>22</v>
      </c>
      <c r="P9245" t="s">
        <v>23</v>
      </c>
      <c r="Q9245" t="s">
        <v>41</v>
      </c>
    </row>
    <row r="9246" spans="1:17" x14ac:dyDescent="0.2">
      <c r="A9246" s="2">
        <v>38637</v>
      </c>
      <c r="B9246" t="s">
        <v>184</v>
      </c>
      <c r="C9246" t="s">
        <v>87</v>
      </c>
      <c r="D9246" t="s">
        <v>50</v>
      </c>
      <c r="E9246" t="s">
        <v>50</v>
      </c>
      <c r="F9246">
        <v>127</v>
      </c>
      <c r="G9246">
        <v>45</v>
      </c>
      <c r="H9246">
        <v>0</v>
      </c>
      <c r="I9246">
        <v>0</v>
      </c>
      <c r="J9246">
        <v>1</v>
      </c>
      <c r="K9246">
        <v>1</v>
      </c>
      <c r="L9246" t="s">
        <v>20</v>
      </c>
      <c r="M9246" t="s">
        <v>193</v>
      </c>
      <c r="N9246" t="s">
        <v>184</v>
      </c>
      <c r="O9246" t="s">
        <v>22</v>
      </c>
      <c r="P9246" t="s">
        <v>23</v>
      </c>
      <c r="Q9246" t="s">
        <v>30</v>
      </c>
    </row>
    <row r="9247" spans="1:17" x14ac:dyDescent="0.2">
      <c r="A9247" s="2">
        <v>38637</v>
      </c>
      <c r="B9247" t="s">
        <v>126</v>
      </c>
      <c r="C9247" t="s">
        <v>328</v>
      </c>
      <c r="D9247" t="s">
        <v>50</v>
      </c>
      <c r="E9247" t="s">
        <v>50</v>
      </c>
      <c r="F9247">
        <v>2</v>
      </c>
      <c r="G9247">
        <v>96</v>
      </c>
      <c r="H9247">
        <v>0</v>
      </c>
      <c r="I9247">
        <v>0</v>
      </c>
      <c r="J9247">
        <v>0</v>
      </c>
      <c r="K9247">
        <v>0</v>
      </c>
      <c r="L9247" t="s">
        <v>20</v>
      </c>
      <c r="M9247" t="s">
        <v>308</v>
      </c>
      <c r="N9247" t="s">
        <v>126</v>
      </c>
      <c r="O9247" t="s">
        <v>22</v>
      </c>
      <c r="P9247" t="s">
        <v>23</v>
      </c>
      <c r="Q9247" t="s">
        <v>30</v>
      </c>
    </row>
    <row r="9248" spans="1:17" x14ac:dyDescent="0.2">
      <c r="A9248" s="2">
        <v>38637</v>
      </c>
      <c r="B9248" t="s">
        <v>38</v>
      </c>
      <c r="C9248" t="s">
        <v>43</v>
      </c>
      <c r="D9248" t="s">
        <v>19</v>
      </c>
      <c r="E9248" t="s">
        <v>19</v>
      </c>
      <c r="F9248">
        <v>34</v>
      </c>
      <c r="G9248">
        <v>26</v>
      </c>
      <c r="H9248">
        <v>0</v>
      </c>
      <c r="I9248">
        <v>0</v>
      </c>
      <c r="J9248">
        <v>0</v>
      </c>
      <c r="K9248">
        <v>1</v>
      </c>
      <c r="L9248" t="s">
        <v>20</v>
      </c>
      <c r="M9248" t="s">
        <v>40</v>
      </c>
      <c r="N9248" t="s">
        <v>38</v>
      </c>
      <c r="O9248" t="s">
        <v>22</v>
      </c>
      <c r="P9248" t="s">
        <v>23</v>
      </c>
      <c r="Q9248" t="s">
        <v>41</v>
      </c>
    </row>
    <row r="9249" spans="1:17" x14ac:dyDescent="0.2">
      <c r="A9249" s="2">
        <v>38637</v>
      </c>
      <c r="B9249" t="s">
        <v>42</v>
      </c>
      <c r="C9249" t="s">
        <v>17</v>
      </c>
      <c r="D9249" t="s">
        <v>19</v>
      </c>
      <c r="E9249" t="s">
        <v>19</v>
      </c>
      <c r="F9249">
        <v>70</v>
      </c>
      <c r="G9249">
        <v>100</v>
      </c>
      <c r="H9249">
        <v>0</v>
      </c>
      <c r="I9249">
        <v>0</v>
      </c>
      <c r="J9249">
        <v>4</v>
      </c>
      <c r="K9249">
        <v>1</v>
      </c>
      <c r="L9249" t="s">
        <v>20</v>
      </c>
      <c r="M9249" t="s">
        <v>1152</v>
      </c>
      <c r="N9249" t="s">
        <v>42</v>
      </c>
      <c r="O9249" t="s">
        <v>22</v>
      </c>
      <c r="P9249" t="s">
        <v>23</v>
      </c>
      <c r="Q9249" t="s">
        <v>24</v>
      </c>
    </row>
    <row r="9250" spans="1:17" x14ac:dyDescent="0.2">
      <c r="A9250" s="2">
        <v>38637</v>
      </c>
      <c r="B9250" t="s">
        <v>82</v>
      </c>
      <c r="C9250" t="s">
        <v>101</v>
      </c>
      <c r="D9250" t="s">
        <v>50</v>
      </c>
      <c r="E9250" t="s">
        <v>50</v>
      </c>
      <c r="F9250">
        <v>9</v>
      </c>
      <c r="G9250">
        <v>63</v>
      </c>
      <c r="H9250">
        <v>0</v>
      </c>
      <c r="I9250">
        <v>0</v>
      </c>
      <c r="J9250">
        <v>3</v>
      </c>
      <c r="K9250">
        <v>0</v>
      </c>
      <c r="L9250" t="s">
        <v>20</v>
      </c>
      <c r="M9250" t="s">
        <v>159</v>
      </c>
      <c r="N9250" t="s">
        <v>82</v>
      </c>
      <c r="O9250" t="s">
        <v>22</v>
      </c>
      <c r="P9250" t="s">
        <v>23</v>
      </c>
      <c r="Q9250" t="s">
        <v>24</v>
      </c>
    </row>
    <row r="9251" spans="1:17" x14ac:dyDescent="0.2">
      <c r="A9251" s="2">
        <v>38637</v>
      </c>
      <c r="B9251" t="s">
        <v>125</v>
      </c>
      <c r="C9251" t="s">
        <v>106</v>
      </c>
      <c r="D9251" t="s">
        <v>50</v>
      </c>
      <c r="E9251" t="s">
        <v>50</v>
      </c>
      <c r="F9251">
        <v>161</v>
      </c>
      <c r="G9251">
        <v>8</v>
      </c>
      <c r="H9251">
        <v>0</v>
      </c>
      <c r="I9251">
        <v>0</v>
      </c>
      <c r="J9251">
        <v>0</v>
      </c>
      <c r="K9251">
        <v>6</v>
      </c>
      <c r="L9251" t="s">
        <v>20</v>
      </c>
      <c r="M9251" t="s">
        <v>468</v>
      </c>
      <c r="N9251" t="s">
        <v>125</v>
      </c>
      <c r="O9251" t="s">
        <v>22</v>
      </c>
      <c r="P9251" t="s">
        <v>23</v>
      </c>
      <c r="Q9251" t="s">
        <v>41</v>
      </c>
    </row>
    <row r="9252" spans="1:17" x14ac:dyDescent="0.2">
      <c r="A9252" s="2">
        <v>38637</v>
      </c>
      <c r="B9252" t="s">
        <v>244</v>
      </c>
      <c r="C9252" t="s">
        <v>95</v>
      </c>
      <c r="D9252" t="s">
        <v>50</v>
      </c>
      <c r="E9252" t="s">
        <v>50</v>
      </c>
      <c r="F9252">
        <v>45</v>
      </c>
      <c r="G9252">
        <v>30</v>
      </c>
      <c r="H9252">
        <v>0</v>
      </c>
      <c r="I9252">
        <v>0</v>
      </c>
      <c r="J9252">
        <v>0</v>
      </c>
      <c r="K9252">
        <v>0</v>
      </c>
      <c r="L9252" t="s">
        <v>20</v>
      </c>
      <c r="M9252" t="s">
        <v>292</v>
      </c>
      <c r="N9252" t="s">
        <v>244</v>
      </c>
      <c r="O9252" t="s">
        <v>22</v>
      </c>
      <c r="P9252" t="s">
        <v>23</v>
      </c>
      <c r="Q9252" t="s">
        <v>30</v>
      </c>
    </row>
    <row r="9253" spans="1:17" x14ac:dyDescent="0.2">
      <c r="A9253" s="2">
        <v>38637</v>
      </c>
      <c r="B9253" t="s">
        <v>249</v>
      </c>
      <c r="C9253" t="s">
        <v>104</v>
      </c>
      <c r="D9253" t="s">
        <v>50</v>
      </c>
      <c r="E9253" t="s">
        <v>50</v>
      </c>
      <c r="F9253">
        <v>52</v>
      </c>
      <c r="G9253">
        <v>74</v>
      </c>
      <c r="H9253">
        <v>0</v>
      </c>
      <c r="I9253">
        <v>0</v>
      </c>
      <c r="J9253">
        <v>0</v>
      </c>
      <c r="K9253">
        <v>3</v>
      </c>
      <c r="L9253" t="s">
        <v>20</v>
      </c>
      <c r="M9253" t="s">
        <v>1132</v>
      </c>
      <c r="N9253" t="s">
        <v>249</v>
      </c>
      <c r="O9253" t="s">
        <v>22</v>
      </c>
      <c r="P9253" t="s">
        <v>23</v>
      </c>
      <c r="Q9253" t="s">
        <v>41</v>
      </c>
    </row>
    <row r="9254" spans="1:17" x14ac:dyDescent="0.2">
      <c r="A9254" s="2">
        <v>38637</v>
      </c>
      <c r="B9254" t="s">
        <v>52</v>
      </c>
      <c r="C9254" t="s">
        <v>76</v>
      </c>
      <c r="D9254" t="s">
        <v>50</v>
      </c>
      <c r="E9254" t="s">
        <v>50</v>
      </c>
      <c r="F9254">
        <v>10</v>
      </c>
      <c r="G9254">
        <v>92</v>
      </c>
      <c r="H9254">
        <v>0</v>
      </c>
      <c r="I9254">
        <v>0</v>
      </c>
      <c r="J9254">
        <v>3</v>
      </c>
      <c r="K9254">
        <v>1</v>
      </c>
      <c r="L9254" t="s">
        <v>20</v>
      </c>
      <c r="M9254" t="s">
        <v>68</v>
      </c>
      <c r="N9254" t="s">
        <v>52</v>
      </c>
      <c r="O9254" t="s">
        <v>22</v>
      </c>
      <c r="P9254" t="s">
        <v>23</v>
      </c>
      <c r="Q9254" t="s">
        <v>24</v>
      </c>
    </row>
    <row r="9255" spans="1:17" x14ac:dyDescent="0.2">
      <c r="A9255" s="2">
        <v>38637</v>
      </c>
      <c r="B9255" t="s">
        <v>282</v>
      </c>
      <c r="C9255" t="s">
        <v>26</v>
      </c>
      <c r="D9255" t="s">
        <v>19</v>
      </c>
      <c r="E9255" t="s">
        <v>27</v>
      </c>
      <c r="F9255">
        <v>56</v>
      </c>
      <c r="G9255">
        <v>5</v>
      </c>
      <c r="H9255">
        <v>0</v>
      </c>
      <c r="I9255">
        <v>0</v>
      </c>
      <c r="J9255">
        <v>2</v>
      </c>
      <c r="K9255">
        <v>1</v>
      </c>
      <c r="L9255" t="s">
        <v>20</v>
      </c>
      <c r="M9255" t="s">
        <v>285</v>
      </c>
      <c r="N9255" t="s">
        <v>282</v>
      </c>
      <c r="O9255" t="s">
        <v>22</v>
      </c>
      <c r="P9255" t="s">
        <v>23</v>
      </c>
      <c r="Q9255" t="s">
        <v>24</v>
      </c>
    </row>
    <row r="9256" spans="1:17" x14ac:dyDescent="0.2">
      <c r="A9256" s="2">
        <v>38637</v>
      </c>
      <c r="B9256" t="s">
        <v>168</v>
      </c>
      <c r="C9256" t="s">
        <v>143</v>
      </c>
      <c r="D9256" t="s">
        <v>50</v>
      </c>
      <c r="E9256" t="s">
        <v>115</v>
      </c>
      <c r="F9256">
        <v>39</v>
      </c>
      <c r="G9256">
        <v>16</v>
      </c>
      <c r="H9256">
        <v>0</v>
      </c>
      <c r="I9256">
        <v>0</v>
      </c>
      <c r="J9256">
        <v>1</v>
      </c>
      <c r="K9256">
        <v>0</v>
      </c>
      <c r="L9256" t="s">
        <v>28</v>
      </c>
      <c r="M9256" t="s">
        <v>318</v>
      </c>
      <c r="N9256" t="s">
        <v>168</v>
      </c>
      <c r="O9256" t="s">
        <v>22</v>
      </c>
      <c r="P9256" t="s">
        <v>23</v>
      </c>
      <c r="Q9256" t="s">
        <v>24</v>
      </c>
    </row>
    <row r="9257" spans="1:17" x14ac:dyDescent="0.2">
      <c r="A9257" s="2">
        <v>38637</v>
      </c>
      <c r="B9257" t="s">
        <v>18</v>
      </c>
      <c r="C9257" t="s">
        <v>39</v>
      </c>
      <c r="D9257" t="s">
        <v>19</v>
      </c>
      <c r="E9257" t="s">
        <v>19</v>
      </c>
      <c r="F9257">
        <v>25</v>
      </c>
      <c r="G9257">
        <v>3</v>
      </c>
      <c r="H9257">
        <v>0</v>
      </c>
      <c r="I9257">
        <v>0</v>
      </c>
      <c r="J9257">
        <v>1</v>
      </c>
      <c r="K9257">
        <v>0</v>
      </c>
      <c r="L9257" t="s">
        <v>20</v>
      </c>
      <c r="M9257" t="s">
        <v>64</v>
      </c>
      <c r="N9257" t="s">
        <v>18</v>
      </c>
      <c r="O9257" t="s">
        <v>22</v>
      </c>
      <c r="P9257" t="s">
        <v>23</v>
      </c>
      <c r="Q9257" t="s">
        <v>24</v>
      </c>
    </row>
    <row r="9258" spans="1:17" x14ac:dyDescent="0.2">
      <c r="A9258" s="2">
        <v>38637</v>
      </c>
      <c r="B9258" t="s">
        <v>77</v>
      </c>
      <c r="C9258" t="s">
        <v>531</v>
      </c>
      <c r="D9258" t="s">
        <v>27</v>
      </c>
      <c r="E9258" t="s">
        <v>27</v>
      </c>
      <c r="F9258">
        <v>7</v>
      </c>
      <c r="G9258">
        <v>76</v>
      </c>
      <c r="H9258">
        <v>0</v>
      </c>
      <c r="I9258">
        <v>0</v>
      </c>
      <c r="J9258">
        <v>2</v>
      </c>
      <c r="K9258">
        <v>0</v>
      </c>
      <c r="L9258" t="s">
        <v>20</v>
      </c>
      <c r="M9258" t="s">
        <v>332</v>
      </c>
      <c r="N9258" t="s">
        <v>77</v>
      </c>
      <c r="O9258" t="s">
        <v>22</v>
      </c>
      <c r="P9258" t="s">
        <v>23</v>
      </c>
      <c r="Q9258" t="s">
        <v>24</v>
      </c>
    </row>
    <row r="9259" spans="1:17" x14ac:dyDescent="0.2">
      <c r="A9259" s="2">
        <v>38637</v>
      </c>
      <c r="B9259" t="s">
        <v>161</v>
      </c>
      <c r="C9259" t="s">
        <v>386</v>
      </c>
      <c r="D9259" t="s">
        <v>50</v>
      </c>
      <c r="E9259" t="s">
        <v>50</v>
      </c>
      <c r="F9259">
        <v>82</v>
      </c>
      <c r="G9259">
        <v>114</v>
      </c>
      <c r="H9259">
        <v>0</v>
      </c>
      <c r="I9259">
        <v>0</v>
      </c>
      <c r="J9259">
        <v>2</v>
      </c>
      <c r="K9259">
        <v>0</v>
      </c>
      <c r="L9259" t="s">
        <v>20</v>
      </c>
      <c r="M9259" t="s">
        <v>162</v>
      </c>
      <c r="N9259" t="s">
        <v>161</v>
      </c>
      <c r="O9259" t="s">
        <v>22</v>
      </c>
      <c r="P9259" t="s">
        <v>23</v>
      </c>
      <c r="Q9259" t="s">
        <v>24</v>
      </c>
    </row>
    <row r="9260" spans="1:17" x14ac:dyDescent="0.2">
      <c r="A9260" s="2">
        <v>38648</v>
      </c>
      <c r="B9260" t="s">
        <v>378</v>
      </c>
      <c r="C9260" t="s">
        <v>404</v>
      </c>
      <c r="D9260" t="s">
        <v>36</v>
      </c>
      <c r="E9260" t="s">
        <v>36</v>
      </c>
      <c r="F9260">
        <v>150</v>
      </c>
      <c r="G9260">
        <v>145</v>
      </c>
      <c r="H9260">
        <v>0</v>
      </c>
      <c r="I9260">
        <v>0</v>
      </c>
      <c r="J9260">
        <v>2</v>
      </c>
      <c r="K9260">
        <v>0</v>
      </c>
      <c r="L9260" t="s">
        <v>28</v>
      </c>
      <c r="M9260" t="s">
        <v>379</v>
      </c>
      <c r="N9260" t="s">
        <v>378</v>
      </c>
      <c r="O9260" t="s">
        <v>22</v>
      </c>
      <c r="P9260" t="s">
        <v>23</v>
      </c>
      <c r="Q9260" t="s">
        <v>24</v>
      </c>
    </row>
    <row r="9261" spans="1:17" x14ac:dyDescent="0.2">
      <c r="A9261" s="2">
        <v>38650</v>
      </c>
      <c r="B9261" t="s">
        <v>239</v>
      </c>
      <c r="C9261" t="s">
        <v>469</v>
      </c>
      <c r="D9261" t="s">
        <v>115</v>
      </c>
      <c r="E9261" t="s">
        <v>115</v>
      </c>
      <c r="F9261">
        <v>80</v>
      </c>
      <c r="G9261">
        <v>107</v>
      </c>
      <c r="H9261">
        <v>0</v>
      </c>
      <c r="I9261">
        <v>0</v>
      </c>
      <c r="J9261">
        <v>0</v>
      </c>
      <c r="K9261">
        <v>0</v>
      </c>
      <c r="L9261" t="s">
        <v>28</v>
      </c>
      <c r="M9261" t="s">
        <v>240</v>
      </c>
      <c r="N9261" t="s">
        <v>239</v>
      </c>
      <c r="O9261" t="s">
        <v>22</v>
      </c>
      <c r="P9261" t="s">
        <v>23</v>
      </c>
      <c r="Q9261" t="s">
        <v>30</v>
      </c>
    </row>
    <row r="9262" spans="1:17" x14ac:dyDescent="0.2">
      <c r="A9262" s="2">
        <v>38651</v>
      </c>
      <c r="B9262" t="s">
        <v>26</v>
      </c>
      <c r="C9262" t="s">
        <v>18</v>
      </c>
      <c r="D9262" t="s">
        <v>27</v>
      </c>
      <c r="E9262" t="s">
        <v>19</v>
      </c>
      <c r="F9262">
        <v>6</v>
      </c>
      <c r="G9262">
        <v>17</v>
      </c>
      <c r="H9262">
        <v>0</v>
      </c>
      <c r="I9262">
        <v>0</v>
      </c>
      <c r="J9262">
        <v>3</v>
      </c>
      <c r="K9262">
        <v>1</v>
      </c>
      <c r="L9262" t="s">
        <v>28</v>
      </c>
      <c r="M9262" t="s">
        <v>216</v>
      </c>
      <c r="N9262" t="s">
        <v>26</v>
      </c>
      <c r="O9262" t="s">
        <v>22</v>
      </c>
      <c r="P9262" t="s">
        <v>23</v>
      </c>
      <c r="Q9262" t="s">
        <v>24</v>
      </c>
    </row>
    <row r="9263" spans="1:17" x14ac:dyDescent="0.2">
      <c r="A9263" s="2">
        <v>38652</v>
      </c>
      <c r="B9263" t="s">
        <v>402</v>
      </c>
      <c r="C9263" t="s">
        <v>531</v>
      </c>
      <c r="D9263" t="s">
        <v>115</v>
      </c>
      <c r="E9263" t="s">
        <v>27</v>
      </c>
      <c r="F9263">
        <v>55</v>
      </c>
      <c r="G9263">
        <v>78</v>
      </c>
      <c r="H9263">
        <v>0</v>
      </c>
      <c r="I9263">
        <v>0</v>
      </c>
      <c r="J9263">
        <v>5</v>
      </c>
      <c r="K9263">
        <v>0</v>
      </c>
      <c r="L9263" t="s">
        <v>28</v>
      </c>
      <c r="M9263" t="s">
        <v>1002</v>
      </c>
      <c r="N9263" t="s">
        <v>402</v>
      </c>
      <c r="O9263" t="s">
        <v>22</v>
      </c>
      <c r="P9263" t="s">
        <v>23</v>
      </c>
      <c r="Q9263" t="s">
        <v>24</v>
      </c>
    </row>
    <row r="9264" spans="1:17" x14ac:dyDescent="0.2">
      <c r="A9264" s="2">
        <v>38665</v>
      </c>
      <c r="B9264" t="s">
        <v>67</v>
      </c>
      <c r="C9264" t="s">
        <v>131</v>
      </c>
      <c r="D9264" t="s">
        <v>50</v>
      </c>
      <c r="E9264" t="s">
        <v>27</v>
      </c>
      <c r="F9264">
        <v>5</v>
      </c>
      <c r="G9264">
        <v>20</v>
      </c>
      <c r="H9264">
        <v>0</v>
      </c>
      <c r="I9264">
        <v>0</v>
      </c>
      <c r="J9264">
        <v>3</v>
      </c>
      <c r="K9264">
        <v>2</v>
      </c>
      <c r="L9264" t="s">
        <v>28</v>
      </c>
      <c r="M9264" t="s">
        <v>704</v>
      </c>
      <c r="N9264" t="s">
        <v>705</v>
      </c>
      <c r="O9264" t="s">
        <v>122</v>
      </c>
      <c r="P9264" t="s">
        <v>23</v>
      </c>
      <c r="Q9264" t="s">
        <v>24</v>
      </c>
    </row>
    <row r="9265" spans="1:17" x14ac:dyDescent="0.2">
      <c r="A9265" s="2">
        <v>38665</v>
      </c>
      <c r="B9265" t="s">
        <v>602</v>
      </c>
      <c r="C9265" t="s">
        <v>1073</v>
      </c>
      <c r="D9265" t="s">
        <v>115</v>
      </c>
      <c r="E9265" t="s">
        <v>115</v>
      </c>
      <c r="F9265">
        <v>143</v>
      </c>
      <c r="G9265">
        <v>199</v>
      </c>
      <c r="H9265">
        <v>0</v>
      </c>
      <c r="I9265">
        <v>0</v>
      </c>
      <c r="J9265">
        <v>4</v>
      </c>
      <c r="K9265">
        <v>0</v>
      </c>
      <c r="L9265" t="s">
        <v>28</v>
      </c>
      <c r="M9265" t="s">
        <v>603</v>
      </c>
      <c r="N9265" t="s">
        <v>602</v>
      </c>
      <c r="O9265" t="s">
        <v>22</v>
      </c>
      <c r="P9265" t="s">
        <v>23</v>
      </c>
      <c r="Q9265" t="s">
        <v>24</v>
      </c>
    </row>
    <row r="9266" spans="1:17" x14ac:dyDescent="0.2">
      <c r="A9266" s="2">
        <v>38667</v>
      </c>
      <c r="B9266" t="s">
        <v>890</v>
      </c>
      <c r="C9266" t="s">
        <v>128</v>
      </c>
      <c r="D9266" t="s">
        <v>36</v>
      </c>
      <c r="E9266" t="s">
        <v>36</v>
      </c>
      <c r="F9266">
        <v>75</v>
      </c>
      <c r="G9266">
        <v>27</v>
      </c>
      <c r="H9266">
        <v>0</v>
      </c>
      <c r="I9266">
        <v>0</v>
      </c>
      <c r="J9266">
        <v>2</v>
      </c>
      <c r="K9266">
        <v>2</v>
      </c>
      <c r="L9266" t="s">
        <v>28</v>
      </c>
      <c r="M9266" t="s">
        <v>154</v>
      </c>
      <c r="N9266" t="s">
        <v>67</v>
      </c>
      <c r="O9266" t="s">
        <v>122</v>
      </c>
      <c r="P9266" t="s">
        <v>23</v>
      </c>
      <c r="Q9266" t="s">
        <v>30</v>
      </c>
    </row>
    <row r="9267" spans="1:17" x14ac:dyDescent="0.2">
      <c r="A9267" s="2">
        <v>38667</v>
      </c>
      <c r="B9267" t="s">
        <v>38</v>
      </c>
      <c r="C9267" t="s">
        <v>365</v>
      </c>
      <c r="D9267" t="s">
        <v>19</v>
      </c>
      <c r="E9267" t="s">
        <v>36</v>
      </c>
      <c r="F9267">
        <v>33</v>
      </c>
      <c r="G9267">
        <v>49</v>
      </c>
      <c r="H9267">
        <v>0</v>
      </c>
      <c r="I9267">
        <v>0</v>
      </c>
      <c r="J9267">
        <v>4</v>
      </c>
      <c r="K9267">
        <v>2</v>
      </c>
      <c r="L9267" t="s">
        <v>28</v>
      </c>
      <c r="M9267" t="s">
        <v>625</v>
      </c>
      <c r="N9267" t="s">
        <v>167</v>
      </c>
      <c r="O9267" t="s">
        <v>122</v>
      </c>
      <c r="P9267" t="s">
        <v>23</v>
      </c>
      <c r="Q9267" t="s">
        <v>24</v>
      </c>
    </row>
    <row r="9268" spans="1:17" x14ac:dyDescent="0.2">
      <c r="A9268" s="2">
        <v>38668</v>
      </c>
      <c r="B9268" t="s">
        <v>317</v>
      </c>
      <c r="C9268" t="s">
        <v>101</v>
      </c>
      <c r="D9268" t="s">
        <v>50</v>
      </c>
      <c r="E9268" t="s">
        <v>50</v>
      </c>
      <c r="F9268">
        <v>70</v>
      </c>
      <c r="G9268">
        <v>64</v>
      </c>
      <c r="H9268">
        <v>0</v>
      </c>
      <c r="I9268">
        <v>0</v>
      </c>
      <c r="J9268">
        <v>3</v>
      </c>
      <c r="K9268">
        <v>1</v>
      </c>
      <c r="L9268" t="s">
        <v>28</v>
      </c>
      <c r="M9268" t="s">
        <v>1196</v>
      </c>
      <c r="N9268" t="s">
        <v>317</v>
      </c>
      <c r="O9268" t="s">
        <v>22</v>
      </c>
      <c r="P9268" t="s">
        <v>23</v>
      </c>
      <c r="Q9268" t="s">
        <v>24</v>
      </c>
    </row>
    <row r="9269" spans="1:17" x14ac:dyDescent="0.2">
      <c r="A9269" s="2">
        <v>38668</v>
      </c>
      <c r="B9269" t="s">
        <v>87</v>
      </c>
      <c r="C9269" t="s">
        <v>345</v>
      </c>
      <c r="D9269" t="s">
        <v>50</v>
      </c>
      <c r="E9269" t="s">
        <v>50</v>
      </c>
      <c r="F9269">
        <v>46</v>
      </c>
      <c r="G9269">
        <v>100</v>
      </c>
      <c r="H9269">
        <v>0</v>
      </c>
      <c r="I9269">
        <v>0</v>
      </c>
      <c r="J9269">
        <v>6</v>
      </c>
      <c r="K9269">
        <v>2</v>
      </c>
      <c r="L9269" t="s">
        <v>28</v>
      </c>
      <c r="M9269" t="s">
        <v>88</v>
      </c>
      <c r="N9269" t="s">
        <v>87</v>
      </c>
      <c r="O9269" t="s">
        <v>22</v>
      </c>
      <c r="P9269" t="s">
        <v>23</v>
      </c>
      <c r="Q9269" t="s">
        <v>24</v>
      </c>
    </row>
    <row r="9270" spans="1:17" x14ac:dyDescent="0.2">
      <c r="A9270" s="2">
        <v>38668</v>
      </c>
      <c r="B9270" t="s">
        <v>89</v>
      </c>
      <c r="C9270" t="s">
        <v>39</v>
      </c>
      <c r="D9270" t="s">
        <v>50</v>
      </c>
      <c r="E9270" t="s">
        <v>19</v>
      </c>
      <c r="F9270">
        <v>9</v>
      </c>
      <c r="G9270">
        <v>4</v>
      </c>
      <c r="H9270">
        <v>0</v>
      </c>
      <c r="I9270">
        <v>0</v>
      </c>
      <c r="J9270">
        <v>3</v>
      </c>
      <c r="K9270">
        <v>2</v>
      </c>
      <c r="L9270" t="s">
        <v>28</v>
      </c>
      <c r="M9270" t="s">
        <v>976</v>
      </c>
      <c r="N9270" t="s">
        <v>53</v>
      </c>
      <c r="O9270" t="s">
        <v>122</v>
      </c>
      <c r="P9270" t="s">
        <v>23</v>
      </c>
      <c r="Q9270" t="s">
        <v>24</v>
      </c>
    </row>
    <row r="9271" spans="1:17" x14ac:dyDescent="0.2">
      <c r="A9271" s="2">
        <v>38668</v>
      </c>
      <c r="B9271" t="s">
        <v>70</v>
      </c>
      <c r="C9271" t="s">
        <v>81</v>
      </c>
      <c r="D9271" t="s">
        <v>50</v>
      </c>
      <c r="E9271" t="s">
        <v>50</v>
      </c>
      <c r="F9271">
        <v>44</v>
      </c>
      <c r="G9271">
        <v>81</v>
      </c>
      <c r="H9271">
        <v>0</v>
      </c>
      <c r="I9271">
        <v>0</v>
      </c>
      <c r="J9271">
        <v>2</v>
      </c>
      <c r="K9271">
        <v>2</v>
      </c>
      <c r="L9271" t="s">
        <v>28</v>
      </c>
      <c r="M9271" t="s">
        <v>383</v>
      </c>
      <c r="N9271" t="s">
        <v>70</v>
      </c>
      <c r="O9271" t="s">
        <v>22</v>
      </c>
      <c r="P9271" t="s">
        <v>23</v>
      </c>
      <c r="Q9271" t="s">
        <v>30</v>
      </c>
    </row>
    <row r="9272" spans="1:17" x14ac:dyDescent="0.2">
      <c r="A9272" s="2">
        <v>38668</v>
      </c>
      <c r="B9272" t="s">
        <v>67</v>
      </c>
      <c r="C9272" t="s">
        <v>129</v>
      </c>
      <c r="D9272" t="s">
        <v>50</v>
      </c>
      <c r="E9272" t="s">
        <v>50</v>
      </c>
      <c r="F9272">
        <v>5</v>
      </c>
      <c r="G9272">
        <v>15</v>
      </c>
      <c r="H9272">
        <v>0</v>
      </c>
      <c r="I9272">
        <v>0</v>
      </c>
      <c r="J9272">
        <v>0</v>
      </c>
      <c r="K9272">
        <v>0</v>
      </c>
      <c r="L9272" t="s">
        <v>28</v>
      </c>
      <c r="M9272" t="s">
        <v>769</v>
      </c>
      <c r="N9272" t="s">
        <v>67</v>
      </c>
      <c r="O9272" t="s">
        <v>22</v>
      </c>
      <c r="P9272" t="s">
        <v>23</v>
      </c>
      <c r="Q9272" t="s">
        <v>30</v>
      </c>
    </row>
    <row r="9273" spans="1:17" x14ac:dyDescent="0.2">
      <c r="A9273" s="2">
        <v>38668</v>
      </c>
      <c r="B9273" t="s">
        <v>133</v>
      </c>
      <c r="C9273" t="s">
        <v>52</v>
      </c>
      <c r="D9273" t="s">
        <v>115</v>
      </c>
      <c r="E9273" t="s">
        <v>50</v>
      </c>
      <c r="F9273">
        <v>29</v>
      </c>
      <c r="G9273">
        <v>13</v>
      </c>
      <c r="H9273">
        <v>0</v>
      </c>
      <c r="I9273">
        <v>0</v>
      </c>
      <c r="J9273">
        <v>2</v>
      </c>
      <c r="K9273">
        <v>2</v>
      </c>
      <c r="L9273" t="s">
        <v>28</v>
      </c>
      <c r="M9273" t="s">
        <v>134</v>
      </c>
      <c r="N9273" t="s">
        <v>133</v>
      </c>
      <c r="O9273" t="s">
        <v>22</v>
      </c>
      <c r="P9273" t="s">
        <v>23</v>
      </c>
      <c r="Q9273" t="s">
        <v>30</v>
      </c>
    </row>
    <row r="9274" spans="1:17" x14ac:dyDescent="0.2">
      <c r="A9274" s="2">
        <v>38668</v>
      </c>
      <c r="B9274" t="s">
        <v>174</v>
      </c>
      <c r="C9274" t="s">
        <v>328</v>
      </c>
      <c r="D9274" t="s">
        <v>50</v>
      </c>
      <c r="E9274" t="s">
        <v>50</v>
      </c>
      <c r="F9274">
        <v>126</v>
      </c>
      <c r="G9274">
        <v>93</v>
      </c>
      <c r="H9274">
        <v>0</v>
      </c>
      <c r="I9274">
        <v>0</v>
      </c>
      <c r="J9274">
        <v>1</v>
      </c>
      <c r="K9274">
        <v>2</v>
      </c>
      <c r="L9274" t="s">
        <v>28</v>
      </c>
      <c r="M9274" t="s">
        <v>820</v>
      </c>
      <c r="N9274" t="s">
        <v>174</v>
      </c>
      <c r="O9274" t="s">
        <v>22</v>
      </c>
      <c r="P9274" t="s">
        <v>23</v>
      </c>
      <c r="Q9274" t="s">
        <v>41</v>
      </c>
    </row>
    <row r="9275" spans="1:17" x14ac:dyDescent="0.2">
      <c r="A9275" s="2">
        <v>38668</v>
      </c>
      <c r="B9275" t="s">
        <v>126</v>
      </c>
      <c r="C9275" t="s">
        <v>119</v>
      </c>
      <c r="D9275" t="s">
        <v>50</v>
      </c>
      <c r="E9275" t="s">
        <v>50</v>
      </c>
      <c r="F9275">
        <v>2</v>
      </c>
      <c r="G9275">
        <v>12</v>
      </c>
      <c r="H9275">
        <v>0</v>
      </c>
      <c r="I9275">
        <v>0</v>
      </c>
      <c r="J9275">
        <v>1</v>
      </c>
      <c r="K9275">
        <v>3</v>
      </c>
      <c r="L9275" t="s">
        <v>28</v>
      </c>
      <c r="M9275" t="s">
        <v>308</v>
      </c>
      <c r="N9275" t="s">
        <v>126</v>
      </c>
      <c r="O9275" t="s">
        <v>22</v>
      </c>
      <c r="P9275" t="s">
        <v>23</v>
      </c>
      <c r="Q9275" t="s">
        <v>41</v>
      </c>
    </row>
    <row r="9276" spans="1:17" x14ac:dyDescent="0.2">
      <c r="A9276" s="2">
        <v>38668</v>
      </c>
      <c r="B9276" t="s">
        <v>49</v>
      </c>
      <c r="C9276" t="s">
        <v>293</v>
      </c>
      <c r="D9276" t="s">
        <v>50</v>
      </c>
      <c r="E9276" t="s">
        <v>50</v>
      </c>
      <c r="F9276">
        <v>37</v>
      </c>
      <c r="G9276">
        <v>3</v>
      </c>
      <c r="H9276">
        <v>0</v>
      </c>
      <c r="I9276">
        <v>0</v>
      </c>
      <c r="J9276">
        <v>0</v>
      </c>
      <c r="K9276">
        <v>1</v>
      </c>
      <c r="L9276" t="s">
        <v>20</v>
      </c>
      <c r="M9276" t="s">
        <v>103</v>
      </c>
      <c r="N9276" t="s">
        <v>49</v>
      </c>
      <c r="O9276" t="s">
        <v>22</v>
      </c>
      <c r="P9276" t="s">
        <v>23</v>
      </c>
      <c r="Q9276" t="s">
        <v>41</v>
      </c>
    </row>
    <row r="9277" spans="1:17" x14ac:dyDescent="0.2">
      <c r="A9277" s="2">
        <v>38668</v>
      </c>
      <c r="B9277" t="s">
        <v>82</v>
      </c>
      <c r="C9277" t="s">
        <v>274</v>
      </c>
      <c r="D9277" t="s">
        <v>50</v>
      </c>
      <c r="E9277" t="s">
        <v>50</v>
      </c>
      <c r="F9277">
        <v>9</v>
      </c>
      <c r="G9277">
        <v>19</v>
      </c>
      <c r="H9277">
        <v>0</v>
      </c>
      <c r="I9277">
        <v>0</v>
      </c>
      <c r="J9277">
        <v>2</v>
      </c>
      <c r="K9277">
        <v>0</v>
      </c>
      <c r="L9277" t="s">
        <v>28</v>
      </c>
      <c r="M9277" t="s">
        <v>856</v>
      </c>
      <c r="N9277" t="s">
        <v>82</v>
      </c>
      <c r="O9277" t="s">
        <v>22</v>
      </c>
      <c r="P9277" t="s">
        <v>23</v>
      </c>
      <c r="Q9277" t="s">
        <v>24</v>
      </c>
    </row>
    <row r="9278" spans="1:17" x14ac:dyDescent="0.2">
      <c r="A9278" s="2">
        <v>38668</v>
      </c>
      <c r="B9278" t="s">
        <v>92</v>
      </c>
      <c r="C9278" t="s">
        <v>136</v>
      </c>
      <c r="D9278" t="s">
        <v>50</v>
      </c>
      <c r="E9278" t="s">
        <v>36</v>
      </c>
      <c r="F9278">
        <v>28</v>
      </c>
      <c r="G9278">
        <v>48</v>
      </c>
      <c r="H9278">
        <v>0</v>
      </c>
      <c r="I9278">
        <v>0</v>
      </c>
      <c r="J9278">
        <v>1</v>
      </c>
      <c r="K9278">
        <v>2</v>
      </c>
      <c r="L9278" t="s">
        <v>28</v>
      </c>
      <c r="M9278" t="s">
        <v>1197</v>
      </c>
      <c r="N9278" t="s">
        <v>67</v>
      </c>
      <c r="O9278" t="s">
        <v>122</v>
      </c>
      <c r="P9278" t="s">
        <v>23</v>
      </c>
      <c r="Q9278" t="s">
        <v>41</v>
      </c>
    </row>
    <row r="9279" spans="1:17" x14ac:dyDescent="0.2">
      <c r="A9279" s="2">
        <v>38668</v>
      </c>
      <c r="B9279" t="s">
        <v>104</v>
      </c>
      <c r="C9279" t="s">
        <v>77</v>
      </c>
      <c r="D9279" t="s">
        <v>50</v>
      </c>
      <c r="E9279" t="s">
        <v>27</v>
      </c>
      <c r="F9279">
        <v>62</v>
      </c>
      <c r="G9279">
        <v>7</v>
      </c>
      <c r="H9279">
        <v>0</v>
      </c>
      <c r="I9279">
        <v>0</v>
      </c>
      <c r="J9279">
        <v>1</v>
      </c>
      <c r="K9279">
        <v>1</v>
      </c>
      <c r="L9279" t="s">
        <v>28</v>
      </c>
      <c r="M9279" t="s">
        <v>273</v>
      </c>
      <c r="N9279" t="s">
        <v>104</v>
      </c>
      <c r="O9279" t="s">
        <v>22</v>
      </c>
      <c r="P9279" t="s">
        <v>23</v>
      </c>
      <c r="Q9279" t="s">
        <v>30</v>
      </c>
    </row>
    <row r="9280" spans="1:17" x14ac:dyDescent="0.2">
      <c r="A9280" s="2">
        <v>38668</v>
      </c>
      <c r="B9280" t="s">
        <v>149</v>
      </c>
      <c r="C9280" t="s">
        <v>118</v>
      </c>
      <c r="D9280" t="s">
        <v>36</v>
      </c>
      <c r="E9280" t="s">
        <v>36</v>
      </c>
      <c r="F9280">
        <v>46</v>
      </c>
      <c r="G9280">
        <v>34</v>
      </c>
      <c r="H9280">
        <v>0</v>
      </c>
      <c r="I9280">
        <v>0</v>
      </c>
      <c r="J9280">
        <v>2</v>
      </c>
      <c r="K9280">
        <v>3</v>
      </c>
      <c r="L9280" t="s">
        <v>28</v>
      </c>
      <c r="M9280" t="s">
        <v>416</v>
      </c>
      <c r="N9280" t="s">
        <v>149</v>
      </c>
      <c r="O9280" t="s">
        <v>22</v>
      </c>
      <c r="P9280" t="s">
        <v>23</v>
      </c>
      <c r="Q9280" t="s">
        <v>41</v>
      </c>
    </row>
    <row r="9281" spans="1:17" x14ac:dyDescent="0.2">
      <c r="A9281" s="2">
        <v>38668</v>
      </c>
      <c r="B9281" t="s">
        <v>106</v>
      </c>
      <c r="C9281" t="s">
        <v>244</v>
      </c>
      <c r="D9281" t="s">
        <v>50</v>
      </c>
      <c r="E9281" t="s">
        <v>50</v>
      </c>
      <c r="F9281">
        <v>8</v>
      </c>
      <c r="G9281">
        <v>45</v>
      </c>
      <c r="H9281">
        <v>0</v>
      </c>
      <c r="I9281">
        <v>0</v>
      </c>
      <c r="J9281">
        <v>5</v>
      </c>
      <c r="K9281">
        <v>1</v>
      </c>
      <c r="L9281" t="s">
        <v>20</v>
      </c>
      <c r="M9281" t="s">
        <v>523</v>
      </c>
      <c r="N9281" t="s">
        <v>106</v>
      </c>
      <c r="O9281" t="s">
        <v>22</v>
      </c>
      <c r="P9281" t="s">
        <v>23</v>
      </c>
      <c r="Q9281" t="s">
        <v>24</v>
      </c>
    </row>
    <row r="9282" spans="1:17" x14ac:dyDescent="0.2">
      <c r="A9282" s="2">
        <v>38668</v>
      </c>
      <c r="B9282" t="s">
        <v>53</v>
      </c>
      <c r="C9282" t="s">
        <v>180</v>
      </c>
      <c r="D9282" t="s">
        <v>50</v>
      </c>
      <c r="E9282" t="s">
        <v>50</v>
      </c>
      <c r="F9282">
        <v>38</v>
      </c>
      <c r="G9282">
        <v>11</v>
      </c>
      <c r="H9282">
        <v>0</v>
      </c>
      <c r="I9282">
        <v>0</v>
      </c>
      <c r="J9282">
        <v>2</v>
      </c>
      <c r="K9282">
        <v>0</v>
      </c>
      <c r="L9282" t="s">
        <v>20</v>
      </c>
      <c r="M9282" t="s">
        <v>397</v>
      </c>
      <c r="N9282" t="s">
        <v>53</v>
      </c>
      <c r="O9282" t="s">
        <v>22</v>
      </c>
      <c r="P9282" t="s">
        <v>23</v>
      </c>
      <c r="Q9282" t="s">
        <v>24</v>
      </c>
    </row>
    <row r="9283" spans="1:17" x14ac:dyDescent="0.2">
      <c r="A9283" s="2">
        <v>38668</v>
      </c>
      <c r="B9283" t="s">
        <v>282</v>
      </c>
      <c r="C9283" t="s">
        <v>402</v>
      </c>
      <c r="D9283" t="s">
        <v>19</v>
      </c>
      <c r="E9283" t="s">
        <v>115</v>
      </c>
      <c r="F9283">
        <v>53</v>
      </c>
      <c r="G9283">
        <v>55</v>
      </c>
      <c r="H9283">
        <v>0</v>
      </c>
      <c r="I9283">
        <v>0</v>
      </c>
      <c r="J9283">
        <v>1</v>
      </c>
      <c r="K9283">
        <v>1</v>
      </c>
      <c r="L9283" t="s">
        <v>20</v>
      </c>
      <c r="M9283" t="s">
        <v>285</v>
      </c>
      <c r="N9283" t="s">
        <v>282</v>
      </c>
      <c r="O9283" t="s">
        <v>22</v>
      </c>
      <c r="P9283" t="s">
        <v>23</v>
      </c>
      <c r="Q9283" t="s">
        <v>30</v>
      </c>
    </row>
    <row r="9284" spans="1:17" x14ac:dyDescent="0.2">
      <c r="A9284" s="2">
        <v>38668</v>
      </c>
      <c r="B9284" t="s">
        <v>176</v>
      </c>
      <c r="C9284" t="s">
        <v>25</v>
      </c>
      <c r="D9284" t="s">
        <v>115</v>
      </c>
      <c r="E9284" t="s">
        <v>19</v>
      </c>
      <c r="F9284">
        <v>89</v>
      </c>
      <c r="G9284">
        <v>1</v>
      </c>
      <c r="H9284">
        <v>0</v>
      </c>
      <c r="I9284">
        <v>0</v>
      </c>
      <c r="J9284">
        <v>0</v>
      </c>
      <c r="K9284">
        <v>8</v>
      </c>
      <c r="L9284" t="s">
        <v>28</v>
      </c>
      <c r="M9284" t="s">
        <v>300</v>
      </c>
      <c r="N9284" t="s">
        <v>176</v>
      </c>
      <c r="O9284" t="s">
        <v>22</v>
      </c>
      <c r="P9284" t="s">
        <v>23</v>
      </c>
      <c r="Q9284" t="s">
        <v>41</v>
      </c>
    </row>
    <row r="9285" spans="1:17" x14ac:dyDescent="0.2">
      <c r="A9285" s="2">
        <v>38668</v>
      </c>
      <c r="B9285" t="s">
        <v>18</v>
      </c>
      <c r="C9285" t="s">
        <v>55</v>
      </c>
      <c r="D9285" t="s">
        <v>19</v>
      </c>
      <c r="E9285" t="s">
        <v>57</v>
      </c>
      <c r="F9285">
        <v>17</v>
      </c>
      <c r="G9285">
        <v>54</v>
      </c>
      <c r="H9285">
        <v>0</v>
      </c>
      <c r="I9285">
        <v>0</v>
      </c>
      <c r="J9285">
        <v>1</v>
      </c>
      <c r="K9285">
        <v>0</v>
      </c>
      <c r="L9285" t="s">
        <v>20</v>
      </c>
      <c r="M9285" t="s">
        <v>64</v>
      </c>
      <c r="N9285" t="s">
        <v>18</v>
      </c>
      <c r="O9285" t="s">
        <v>22</v>
      </c>
      <c r="P9285" t="s">
        <v>23</v>
      </c>
      <c r="Q9285" t="s">
        <v>24</v>
      </c>
    </row>
    <row r="9286" spans="1:17" x14ac:dyDescent="0.2">
      <c r="A9286" s="2">
        <v>38669</v>
      </c>
      <c r="B9286" t="s">
        <v>31</v>
      </c>
      <c r="C9286" t="s">
        <v>90</v>
      </c>
      <c r="D9286" t="s">
        <v>19</v>
      </c>
      <c r="E9286" t="s">
        <v>50</v>
      </c>
      <c r="F9286">
        <v>36</v>
      </c>
      <c r="G9286">
        <v>23</v>
      </c>
      <c r="H9286">
        <v>0</v>
      </c>
      <c r="I9286">
        <v>0</v>
      </c>
      <c r="J9286">
        <v>0</v>
      </c>
      <c r="K9286">
        <v>3</v>
      </c>
      <c r="L9286" t="s">
        <v>28</v>
      </c>
      <c r="M9286" t="s">
        <v>855</v>
      </c>
      <c r="N9286" t="s">
        <v>106</v>
      </c>
      <c r="O9286" t="s">
        <v>122</v>
      </c>
      <c r="P9286" t="s">
        <v>23</v>
      </c>
      <c r="Q9286" t="s">
        <v>41</v>
      </c>
    </row>
    <row r="9287" spans="1:17" x14ac:dyDescent="0.2">
      <c r="A9287" s="2">
        <v>38669</v>
      </c>
      <c r="B9287" t="s">
        <v>167</v>
      </c>
      <c r="C9287" t="s">
        <v>365</v>
      </c>
      <c r="D9287" t="s">
        <v>115</v>
      </c>
      <c r="E9287" t="s">
        <v>36</v>
      </c>
      <c r="F9287">
        <v>21</v>
      </c>
      <c r="G9287">
        <v>49</v>
      </c>
      <c r="H9287">
        <v>0</v>
      </c>
      <c r="I9287">
        <v>0</v>
      </c>
      <c r="J9287">
        <v>2</v>
      </c>
      <c r="K9287">
        <v>0</v>
      </c>
      <c r="L9287" t="s">
        <v>28</v>
      </c>
      <c r="M9287" t="s">
        <v>625</v>
      </c>
      <c r="N9287" t="s">
        <v>167</v>
      </c>
      <c r="O9287" t="s">
        <v>22</v>
      </c>
      <c r="P9287" t="s">
        <v>23</v>
      </c>
      <c r="Q9287" t="s">
        <v>24</v>
      </c>
    </row>
    <row r="9288" spans="1:17" x14ac:dyDescent="0.2">
      <c r="A9288" s="2">
        <v>38670</v>
      </c>
      <c r="B9288" t="s">
        <v>113</v>
      </c>
      <c r="C9288" t="s">
        <v>199</v>
      </c>
      <c r="D9288" t="s">
        <v>115</v>
      </c>
      <c r="E9288" t="s">
        <v>36</v>
      </c>
      <c r="F9288">
        <v>31</v>
      </c>
      <c r="G9288">
        <v>51</v>
      </c>
      <c r="H9288">
        <v>0</v>
      </c>
      <c r="I9288">
        <v>0</v>
      </c>
      <c r="J9288">
        <v>1</v>
      </c>
      <c r="K9288">
        <v>3</v>
      </c>
      <c r="L9288" t="s">
        <v>28</v>
      </c>
      <c r="M9288" t="s">
        <v>245</v>
      </c>
      <c r="N9288" t="s">
        <v>113</v>
      </c>
      <c r="O9288" t="s">
        <v>22</v>
      </c>
      <c r="P9288" t="s">
        <v>23</v>
      </c>
      <c r="Q9288" t="s">
        <v>41</v>
      </c>
    </row>
    <row r="9289" spans="1:17" x14ac:dyDescent="0.2">
      <c r="A9289" s="2">
        <v>38671</v>
      </c>
      <c r="B9289" t="s">
        <v>110</v>
      </c>
      <c r="C9289" t="s">
        <v>120</v>
      </c>
      <c r="D9289" t="s">
        <v>36</v>
      </c>
      <c r="E9289" t="s">
        <v>36</v>
      </c>
      <c r="F9289">
        <v>35</v>
      </c>
      <c r="G9289">
        <v>23</v>
      </c>
      <c r="H9289">
        <v>0</v>
      </c>
      <c r="I9289">
        <v>0</v>
      </c>
      <c r="J9289">
        <v>0</v>
      </c>
      <c r="K9289">
        <v>0</v>
      </c>
      <c r="L9289" t="s">
        <v>28</v>
      </c>
      <c r="M9289" t="s">
        <v>1198</v>
      </c>
      <c r="N9289" t="s">
        <v>67</v>
      </c>
      <c r="O9289" t="s">
        <v>122</v>
      </c>
      <c r="P9289" t="s">
        <v>23</v>
      </c>
      <c r="Q9289" t="s">
        <v>30</v>
      </c>
    </row>
    <row r="9290" spans="1:17" x14ac:dyDescent="0.2">
      <c r="A9290" s="2">
        <v>38671</v>
      </c>
      <c r="B9290" t="s">
        <v>100</v>
      </c>
      <c r="C9290" t="s">
        <v>82</v>
      </c>
      <c r="D9290" t="s">
        <v>50</v>
      </c>
      <c r="E9290" t="s">
        <v>50</v>
      </c>
      <c r="F9290">
        <v>104</v>
      </c>
      <c r="G9290">
        <v>9</v>
      </c>
      <c r="H9290">
        <v>0</v>
      </c>
      <c r="I9290">
        <v>0</v>
      </c>
      <c r="J9290">
        <v>1</v>
      </c>
      <c r="K9290">
        <v>1</v>
      </c>
      <c r="L9290" t="s">
        <v>28</v>
      </c>
      <c r="M9290" t="s">
        <v>102</v>
      </c>
      <c r="N9290" t="s">
        <v>100</v>
      </c>
      <c r="O9290" t="s">
        <v>22</v>
      </c>
      <c r="P9290" t="s">
        <v>23</v>
      </c>
      <c r="Q9290" t="s">
        <v>30</v>
      </c>
    </row>
    <row r="9291" spans="1:17" x14ac:dyDescent="0.2">
      <c r="A9291" s="2">
        <v>38672</v>
      </c>
      <c r="B9291" t="s">
        <v>55</v>
      </c>
      <c r="C9291" t="s">
        <v>18</v>
      </c>
      <c r="D9291" t="s">
        <v>57</v>
      </c>
      <c r="E9291" t="s">
        <v>19</v>
      </c>
      <c r="F9291">
        <v>54</v>
      </c>
      <c r="G9291">
        <v>17</v>
      </c>
      <c r="H9291">
        <v>0</v>
      </c>
      <c r="I9291">
        <v>0</v>
      </c>
      <c r="J9291">
        <v>1</v>
      </c>
      <c r="K9291">
        <v>0</v>
      </c>
      <c r="L9291" t="s">
        <v>20</v>
      </c>
      <c r="M9291" t="s">
        <v>58</v>
      </c>
      <c r="N9291" t="s">
        <v>55</v>
      </c>
      <c r="O9291" t="s">
        <v>22</v>
      </c>
      <c r="P9291" t="s">
        <v>59</v>
      </c>
      <c r="Q9291" t="s">
        <v>24</v>
      </c>
    </row>
    <row r="9292" spans="1:17" x14ac:dyDescent="0.2">
      <c r="A9292" s="2">
        <v>38672</v>
      </c>
      <c r="B9292" t="s">
        <v>402</v>
      </c>
      <c r="C9292" t="s">
        <v>282</v>
      </c>
      <c r="D9292" t="s">
        <v>115</v>
      </c>
      <c r="E9292" t="s">
        <v>19</v>
      </c>
      <c r="F9292">
        <v>55</v>
      </c>
      <c r="G9292">
        <v>53</v>
      </c>
      <c r="H9292">
        <v>0</v>
      </c>
      <c r="I9292">
        <v>0</v>
      </c>
      <c r="J9292">
        <v>0</v>
      </c>
      <c r="K9292">
        <v>1</v>
      </c>
      <c r="L9292" t="s">
        <v>20</v>
      </c>
      <c r="M9292" t="s">
        <v>1002</v>
      </c>
      <c r="N9292" t="s">
        <v>402</v>
      </c>
      <c r="O9292" t="s">
        <v>22</v>
      </c>
      <c r="P9292" t="s">
        <v>23</v>
      </c>
      <c r="Q9292" t="s">
        <v>41</v>
      </c>
    </row>
    <row r="9293" spans="1:17" x14ac:dyDescent="0.2">
      <c r="A9293" s="2">
        <v>38672</v>
      </c>
      <c r="B9293" t="s">
        <v>145</v>
      </c>
      <c r="C9293" t="s">
        <v>161</v>
      </c>
      <c r="D9293" t="s">
        <v>50</v>
      </c>
      <c r="E9293" t="s">
        <v>50</v>
      </c>
      <c r="F9293">
        <v>103</v>
      </c>
      <c r="G9293">
        <v>73</v>
      </c>
      <c r="H9293">
        <v>0</v>
      </c>
      <c r="I9293">
        <v>0</v>
      </c>
      <c r="J9293">
        <v>1</v>
      </c>
      <c r="K9293">
        <v>0</v>
      </c>
      <c r="L9293" t="s">
        <v>28</v>
      </c>
      <c r="M9293" t="s">
        <v>146</v>
      </c>
      <c r="N9293" t="s">
        <v>145</v>
      </c>
      <c r="O9293" t="s">
        <v>22</v>
      </c>
      <c r="P9293" t="s">
        <v>23</v>
      </c>
      <c r="Q9293" t="s">
        <v>24</v>
      </c>
    </row>
    <row r="9294" spans="1:17" x14ac:dyDescent="0.2">
      <c r="A9294" s="2">
        <v>38672</v>
      </c>
      <c r="B9294" t="s">
        <v>293</v>
      </c>
      <c r="C9294" t="s">
        <v>49</v>
      </c>
      <c r="D9294" t="s">
        <v>50</v>
      </c>
      <c r="E9294" t="s">
        <v>50</v>
      </c>
      <c r="F9294">
        <v>3</v>
      </c>
      <c r="G9294">
        <v>37</v>
      </c>
      <c r="H9294">
        <v>0</v>
      </c>
      <c r="I9294">
        <v>0</v>
      </c>
      <c r="J9294">
        <v>1</v>
      </c>
      <c r="K9294">
        <v>0</v>
      </c>
      <c r="L9294" t="s">
        <v>20</v>
      </c>
      <c r="M9294" t="s">
        <v>478</v>
      </c>
      <c r="N9294" t="s">
        <v>293</v>
      </c>
      <c r="O9294" t="s">
        <v>22</v>
      </c>
      <c r="P9294" t="s">
        <v>23</v>
      </c>
      <c r="Q9294" t="s">
        <v>24</v>
      </c>
    </row>
    <row r="9295" spans="1:17" x14ac:dyDescent="0.2">
      <c r="A9295" s="2">
        <v>38672</v>
      </c>
      <c r="B9295" t="s">
        <v>183</v>
      </c>
      <c r="C9295" t="s">
        <v>128</v>
      </c>
      <c r="D9295" t="s">
        <v>36</v>
      </c>
      <c r="E9295" t="s">
        <v>36</v>
      </c>
      <c r="F9295">
        <v>32</v>
      </c>
      <c r="G9295">
        <v>27</v>
      </c>
      <c r="H9295">
        <v>0</v>
      </c>
      <c r="I9295">
        <v>0</v>
      </c>
      <c r="J9295">
        <v>1</v>
      </c>
      <c r="K9295">
        <v>2</v>
      </c>
      <c r="L9295" t="s">
        <v>28</v>
      </c>
      <c r="M9295" t="s">
        <v>266</v>
      </c>
      <c r="N9295" t="s">
        <v>183</v>
      </c>
      <c r="O9295" t="s">
        <v>22</v>
      </c>
      <c r="P9295" t="s">
        <v>23</v>
      </c>
      <c r="Q9295" t="s">
        <v>41</v>
      </c>
    </row>
    <row r="9296" spans="1:17" x14ac:dyDescent="0.2">
      <c r="A9296" s="2">
        <v>38672</v>
      </c>
      <c r="B9296" t="s">
        <v>345</v>
      </c>
      <c r="C9296" t="s">
        <v>177</v>
      </c>
      <c r="D9296" t="s">
        <v>50</v>
      </c>
      <c r="E9296" t="s">
        <v>115</v>
      </c>
      <c r="F9296">
        <v>100</v>
      </c>
      <c r="G9296">
        <v>78</v>
      </c>
      <c r="H9296">
        <v>0</v>
      </c>
      <c r="I9296">
        <v>0</v>
      </c>
      <c r="J9296">
        <v>3</v>
      </c>
      <c r="K9296">
        <v>2</v>
      </c>
      <c r="L9296" t="s">
        <v>28</v>
      </c>
      <c r="M9296" t="s">
        <v>360</v>
      </c>
      <c r="N9296" t="s">
        <v>345</v>
      </c>
      <c r="O9296" t="s">
        <v>22</v>
      </c>
      <c r="P9296" t="s">
        <v>23</v>
      </c>
      <c r="Q9296" t="s">
        <v>24</v>
      </c>
    </row>
    <row r="9297" spans="1:17" x14ac:dyDescent="0.2">
      <c r="A9297" s="2">
        <v>38672</v>
      </c>
      <c r="B9297" t="s">
        <v>153</v>
      </c>
      <c r="C9297" t="s">
        <v>94</v>
      </c>
      <c r="D9297" t="s">
        <v>50</v>
      </c>
      <c r="E9297" t="s">
        <v>50</v>
      </c>
      <c r="F9297">
        <v>18</v>
      </c>
      <c r="G9297">
        <v>66</v>
      </c>
      <c r="H9297">
        <v>0</v>
      </c>
      <c r="I9297">
        <v>0</v>
      </c>
      <c r="J9297">
        <v>2</v>
      </c>
      <c r="K9297">
        <v>1</v>
      </c>
      <c r="L9297" t="s">
        <v>28</v>
      </c>
      <c r="M9297" t="s">
        <v>307</v>
      </c>
      <c r="N9297" t="s">
        <v>153</v>
      </c>
      <c r="O9297" t="s">
        <v>22</v>
      </c>
      <c r="P9297" t="s">
        <v>23</v>
      </c>
      <c r="Q9297" t="s">
        <v>24</v>
      </c>
    </row>
    <row r="9298" spans="1:17" x14ac:dyDescent="0.2">
      <c r="A9298" s="2">
        <v>38672</v>
      </c>
      <c r="B9298" t="s">
        <v>136</v>
      </c>
      <c r="C9298" t="s">
        <v>119</v>
      </c>
      <c r="D9298" t="s">
        <v>36</v>
      </c>
      <c r="E9298" t="s">
        <v>50</v>
      </c>
      <c r="F9298">
        <v>48</v>
      </c>
      <c r="G9298">
        <v>12</v>
      </c>
      <c r="H9298">
        <v>0</v>
      </c>
      <c r="I9298">
        <v>0</v>
      </c>
      <c r="J9298">
        <v>1</v>
      </c>
      <c r="K9298">
        <v>1</v>
      </c>
      <c r="L9298" t="s">
        <v>28</v>
      </c>
      <c r="M9298" t="s">
        <v>976</v>
      </c>
      <c r="N9298" t="s">
        <v>53</v>
      </c>
      <c r="O9298" t="s">
        <v>122</v>
      </c>
      <c r="P9298" t="s">
        <v>23</v>
      </c>
      <c r="Q9298" t="s">
        <v>30</v>
      </c>
    </row>
    <row r="9299" spans="1:17" x14ac:dyDescent="0.2">
      <c r="A9299" s="2">
        <v>38672</v>
      </c>
      <c r="B9299" t="s">
        <v>143</v>
      </c>
      <c r="C9299" t="s">
        <v>267</v>
      </c>
      <c r="D9299" t="s">
        <v>115</v>
      </c>
      <c r="E9299" t="s">
        <v>36</v>
      </c>
      <c r="F9299">
        <v>16</v>
      </c>
      <c r="G9299">
        <v>60</v>
      </c>
      <c r="H9299">
        <v>0</v>
      </c>
      <c r="I9299">
        <v>0</v>
      </c>
      <c r="J9299">
        <v>1</v>
      </c>
      <c r="K9299">
        <v>0</v>
      </c>
      <c r="L9299" t="s">
        <v>28</v>
      </c>
      <c r="M9299" t="s">
        <v>144</v>
      </c>
      <c r="N9299" t="s">
        <v>143</v>
      </c>
      <c r="O9299" t="s">
        <v>22</v>
      </c>
      <c r="P9299" t="s">
        <v>23</v>
      </c>
      <c r="Q9299" t="s">
        <v>24</v>
      </c>
    </row>
    <row r="9300" spans="1:17" x14ac:dyDescent="0.2">
      <c r="A9300" s="2">
        <v>38672</v>
      </c>
      <c r="B9300" t="s">
        <v>718</v>
      </c>
      <c r="C9300" t="s">
        <v>890</v>
      </c>
      <c r="D9300" t="s">
        <v>36</v>
      </c>
      <c r="E9300" t="s">
        <v>36</v>
      </c>
      <c r="F9300">
        <v>84</v>
      </c>
      <c r="G9300">
        <v>75</v>
      </c>
      <c r="H9300">
        <v>0</v>
      </c>
      <c r="I9300">
        <v>0</v>
      </c>
      <c r="J9300">
        <v>2</v>
      </c>
      <c r="K9300">
        <v>1</v>
      </c>
      <c r="L9300" t="s">
        <v>28</v>
      </c>
      <c r="M9300" t="s">
        <v>154</v>
      </c>
      <c r="N9300" t="s">
        <v>67</v>
      </c>
      <c r="O9300" t="s">
        <v>122</v>
      </c>
      <c r="P9300" t="s">
        <v>23</v>
      </c>
      <c r="Q9300" t="s">
        <v>24</v>
      </c>
    </row>
    <row r="9301" spans="1:17" x14ac:dyDescent="0.2">
      <c r="A9301" s="2">
        <v>38672</v>
      </c>
      <c r="B9301" t="s">
        <v>97</v>
      </c>
      <c r="C9301" t="s">
        <v>56</v>
      </c>
      <c r="D9301" t="s">
        <v>50</v>
      </c>
      <c r="E9301" t="s">
        <v>27</v>
      </c>
      <c r="F9301">
        <v>152</v>
      </c>
      <c r="G9301">
        <v>86</v>
      </c>
      <c r="H9301">
        <v>0</v>
      </c>
      <c r="I9301">
        <v>0</v>
      </c>
      <c r="J9301">
        <v>0</v>
      </c>
      <c r="K9301">
        <v>1</v>
      </c>
      <c r="L9301" t="s">
        <v>28</v>
      </c>
      <c r="M9301" t="s">
        <v>1026</v>
      </c>
      <c r="N9301" t="s">
        <v>97</v>
      </c>
      <c r="O9301" t="s">
        <v>22</v>
      </c>
      <c r="P9301" t="s">
        <v>23</v>
      </c>
      <c r="Q9301" t="s">
        <v>41</v>
      </c>
    </row>
    <row r="9302" spans="1:17" x14ac:dyDescent="0.2">
      <c r="A9302" s="2">
        <v>38672</v>
      </c>
      <c r="B9302" t="s">
        <v>26</v>
      </c>
      <c r="C9302" t="s">
        <v>87</v>
      </c>
      <c r="D9302" t="s">
        <v>27</v>
      </c>
      <c r="E9302" t="s">
        <v>50</v>
      </c>
      <c r="F9302">
        <v>6</v>
      </c>
      <c r="G9302">
        <v>46</v>
      </c>
      <c r="H9302">
        <v>0</v>
      </c>
      <c r="I9302">
        <v>0</v>
      </c>
      <c r="J9302">
        <v>0</v>
      </c>
      <c r="K9302">
        <v>3</v>
      </c>
      <c r="L9302" t="s">
        <v>28</v>
      </c>
      <c r="M9302" t="s">
        <v>874</v>
      </c>
      <c r="N9302" t="s">
        <v>77</v>
      </c>
      <c r="O9302" t="s">
        <v>122</v>
      </c>
      <c r="P9302" t="s">
        <v>23</v>
      </c>
      <c r="Q9302" t="s">
        <v>41</v>
      </c>
    </row>
    <row r="9303" spans="1:17" x14ac:dyDescent="0.2">
      <c r="A9303" s="2">
        <v>38672</v>
      </c>
      <c r="B9303" t="s">
        <v>90</v>
      </c>
      <c r="C9303" t="s">
        <v>81</v>
      </c>
      <c r="D9303" t="s">
        <v>50</v>
      </c>
      <c r="E9303" t="s">
        <v>50</v>
      </c>
      <c r="F9303">
        <v>23</v>
      </c>
      <c r="G9303">
        <v>81</v>
      </c>
      <c r="H9303">
        <v>0</v>
      </c>
      <c r="I9303">
        <v>0</v>
      </c>
      <c r="J9303">
        <v>3</v>
      </c>
      <c r="K9303">
        <v>1</v>
      </c>
      <c r="L9303" t="s">
        <v>28</v>
      </c>
      <c r="M9303" t="s">
        <v>455</v>
      </c>
      <c r="N9303" t="s">
        <v>90</v>
      </c>
      <c r="O9303" t="s">
        <v>22</v>
      </c>
      <c r="P9303" t="s">
        <v>23</v>
      </c>
      <c r="Q9303" t="s">
        <v>24</v>
      </c>
    </row>
    <row r="9304" spans="1:17" x14ac:dyDescent="0.2">
      <c r="A9304" s="2">
        <v>38672</v>
      </c>
      <c r="B9304" t="s">
        <v>166</v>
      </c>
      <c r="C9304" t="s">
        <v>39</v>
      </c>
      <c r="D9304" t="s">
        <v>115</v>
      </c>
      <c r="E9304" t="s">
        <v>19</v>
      </c>
      <c r="F9304">
        <v>77</v>
      </c>
      <c r="G9304">
        <v>4</v>
      </c>
      <c r="H9304">
        <v>0</v>
      </c>
      <c r="I9304">
        <v>0</v>
      </c>
      <c r="J9304">
        <v>0</v>
      </c>
      <c r="K9304">
        <v>3</v>
      </c>
      <c r="L9304" t="s">
        <v>28</v>
      </c>
      <c r="M9304" t="s">
        <v>165</v>
      </c>
      <c r="N9304" t="s">
        <v>166</v>
      </c>
      <c r="O9304" t="s">
        <v>22</v>
      </c>
      <c r="P9304" t="s">
        <v>23</v>
      </c>
      <c r="Q9304" t="s">
        <v>41</v>
      </c>
    </row>
    <row r="9305" spans="1:17" x14ac:dyDescent="0.2">
      <c r="A9305" s="2">
        <v>38672</v>
      </c>
      <c r="B9305" t="s">
        <v>92</v>
      </c>
      <c r="C9305" t="s">
        <v>135</v>
      </c>
      <c r="D9305" t="s">
        <v>50</v>
      </c>
      <c r="E9305" t="s">
        <v>36</v>
      </c>
      <c r="F9305">
        <v>28</v>
      </c>
      <c r="G9305">
        <v>23</v>
      </c>
      <c r="H9305">
        <v>0</v>
      </c>
      <c r="I9305">
        <v>0</v>
      </c>
      <c r="J9305">
        <v>3</v>
      </c>
      <c r="K9305">
        <v>0</v>
      </c>
      <c r="L9305" t="s">
        <v>28</v>
      </c>
      <c r="M9305" t="s">
        <v>124</v>
      </c>
      <c r="N9305" t="s">
        <v>92</v>
      </c>
      <c r="O9305" t="s">
        <v>22</v>
      </c>
      <c r="P9305" t="s">
        <v>23</v>
      </c>
      <c r="Q9305" t="s">
        <v>24</v>
      </c>
    </row>
    <row r="9306" spans="1:17" x14ac:dyDescent="0.2">
      <c r="A9306" s="2">
        <v>38672</v>
      </c>
      <c r="B9306" t="s">
        <v>244</v>
      </c>
      <c r="C9306" t="s">
        <v>106</v>
      </c>
      <c r="D9306" t="s">
        <v>50</v>
      </c>
      <c r="E9306" t="s">
        <v>50</v>
      </c>
      <c r="F9306">
        <v>45</v>
      </c>
      <c r="G9306">
        <v>8</v>
      </c>
      <c r="H9306">
        <v>0</v>
      </c>
      <c r="I9306">
        <v>0</v>
      </c>
      <c r="J9306">
        <v>1</v>
      </c>
      <c r="K9306">
        <v>1</v>
      </c>
      <c r="L9306" t="s">
        <v>20</v>
      </c>
      <c r="M9306" t="s">
        <v>292</v>
      </c>
      <c r="N9306" t="s">
        <v>244</v>
      </c>
      <c r="O9306" t="s">
        <v>22</v>
      </c>
      <c r="P9306" t="s">
        <v>23</v>
      </c>
      <c r="Q9306" t="s">
        <v>30</v>
      </c>
    </row>
    <row r="9307" spans="1:17" x14ac:dyDescent="0.2">
      <c r="A9307" s="2">
        <v>38672</v>
      </c>
      <c r="B9307" t="s">
        <v>469</v>
      </c>
      <c r="C9307" t="s">
        <v>176</v>
      </c>
      <c r="D9307" t="s">
        <v>115</v>
      </c>
      <c r="E9307" t="s">
        <v>115</v>
      </c>
      <c r="F9307">
        <v>107</v>
      </c>
      <c r="G9307">
        <v>89</v>
      </c>
      <c r="H9307">
        <v>0</v>
      </c>
      <c r="I9307">
        <v>0</v>
      </c>
      <c r="J9307">
        <v>0</v>
      </c>
      <c r="K9307">
        <v>3</v>
      </c>
      <c r="L9307" t="s">
        <v>28</v>
      </c>
      <c r="M9307" t="s">
        <v>470</v>
      </c>
      <c r="N9307" t="s">
        <v>469</v>
      </c>
      <c r="O9307" t="s">
        <v>22</v>
      </c>
      <c r="P9307" t="s">
        <v>23</v>
      </c>
      <c r="Q9307" t="s">
        <v>41</v>
      </c>
    </row>
    <row r="9308" spans="1:17" x14ac:dyDescent="0.2">
      <c r="A9308" s="2">
        <v>38672</v>
      </c>
      <c r="B9308" t="s">
        <v>180</v>
      </c>
      <c r="C9308" t="s">
        <v>53</v>
      </c>
      <c r="D9308" t="s">
        <v>50</v>
      </c>
      <c r="E9308" t="s">
        <v>50</v>
      </c>
      <c r="F9308">
        <v>11</v>
      </c>
      <c r="G9308">
        <v>38</v>
      </c>
      <c r="H9308">
        <v>0</v>
      </c>
      <c r="I9308">
        <v>0</v>
      </c>
      <c r="J9308">
        <v>4</v>
      </c>
      <c r="K9308">
        <v>2</v>
      </c>
      <c r="L9308" t="s">
        <v>20</v>
      </c>
      <c r="M9308" t="s">
        <v>181</v>
      </c>
      <c r="N9308" t="s">
        <v>180</v>
      </c>
      <c r="O9308" t="s">
        <v>22</v>
      </c>
      <c r="P9308" t="s">
        <v>23</v>
      </c>
      <c r="Q9308" t="s">
        <v>24</v>
      </c>
    </row>
    <row r="9309" spans="1:17" x14ac:dyDescent="0.2">
      <c r="A9309" s="2">
        <v>38674</v>
      </c>
      <c r="B9309" t="s">
        <v>34</v>
      </c>
      <c r="C9309" t="s">
        <v>202</v>
      </c>
      <c r="D9309" t="s">
        <v>36</v>
      </c>
      <c r="E9309" t="s">
        <v>36</v>
      </c>
      <c r="F9309">
        <v>82</v>
      </c>
      <c r="G9309">
        <v>191</v>
      </c>
      <c r="H9309">
        <v>0</v>
      </c>
      <c r="I9309">
        <v>0</v>
      </c>
      <c r="J9309">
        <v>2</v>
      </c>
      <c r="K9309">
        <v>2</v>
      </c>
      <c r="L9309" t="s">
        <v>201</v>
      </c>
      <c r="M9309" t="s">
        <v>37</v>
      </c>
      <c r="N9309" t="s">
        <v>34</v>
      </c>
      <c r="O9309" t="s">
        <v>22</v>
      </c>
      <c r="P9309" t="s">
        <v>23</v>
      </c>
      <c r="Q9309" t="s">
        <v>30</v>
      </c>
    </row>
    <row r="9310" spans="1:17" x14ac:dyDescent="0.2">
      <c r="A9310" s="2">
        <v>38676</v>
      </c>
      <c r="B9310" t="s">
        <v>202</v>
      </c>
      <c r="C9310" t="s">
        <v>35</v>
      </c>
      <c r="D9310" t="s">
        <v>36</v>
      </c>
      <c r="E9310" t="s">
        <v>36</v>
      </c>
      <c r="F9310">
        <v>191</v>
      </c>
      <c r="G9310">
        <v>162</v>
      </c>
      <c r="H9310">
        <v>0</v>
      </c>
      <c r="I9310">
        <v>0</v>
      </c>
      <c r="J9310">
        <v>1</v>
      </c>
      <c r="K9310">
        <v>1</v>
      </c>
      <c r="L9310" t="s">
        <v>201</v>
      </c>
      <c r="M9310" t="s">
        <v>37</v>
      </c>
      <c r="N9310" t="s">
        <v>34</v>
      </c>
      <c r="O9310" t="s">
        <v>122</v>
      </c>
      <c r="P9310" t="s">
        <v>23</v>
      </c>
      <c r="Q9310" t="s">
        <v>30</v>
      </c>
    </row>
    <row r="9311" spans="1:17" x14ac:dyDescent="0.2">
      <c r="A9311" s="2">
        <v>38678</v>
      </c>
      <c r="B9311" t="s">
        <v>34</v>
      </c>
      <c r="C9311" t="s">
        <v>35</v>
      </c>
      <c r="D9311" t="s">
        <v>36</v>
      </c>
      <c r="E9311" t="s">
        <v>36</v>
      </c>
      <c r="F9311">
        <v>80</v>
      </c>
      <c r="G9311">
        <v>162</v>
      </c>
      <c r="H9311">
        <v>0</v>
      </c>
      <c r="I9311">
        <v>0</v>
      </c>
      <c r="J9311">
        <v>1</v>
      </c>
      <c r="K9311">
        <v>0</v>
      </c>
      <c r="L9311" t="s">
        <v>201</v>
      </c>
      <c r="M9311" t="s">
        <v>37</v>
      </c>
      <c r="N9311" t="s">
        <v>34</v>
      </c>
      <c r="O9311" t="s">
        <v>22</v>
      </c>
      <c r="P9311" t="s">
        <v>23</v>
      </c>
      <c r="Q9311" t="s">
        <v>24</v>
      </c>
    </row>
    <row r="9312" spans="1:17" x14ac:dyDescent="0.2">
      <c r="A9312" s="2">
        <v>38680</v>
      </c>
      <c r="B9312" t="s">
        <v>380</v>
      </c>
      <c r="C9312" t="s">
        <v>374</v>
      </c>
      <c r="D9312" t="s">
        <v>36</v>
      </c>
      <c r="E9312" t="s">
        <v>36</v>
      </c>
      <c r="F9312">
        <v>93</v>
      </c>
      <c r="G9312">
        <v>128</v>
      </c>
      <c r="H9312">
        <v>0</v>
      </c>
      <c r="I9312">
        <v>0</v>
      </c>
      <c r="J9312">
        <v>1</v>
      </c>
      <c r="K9312">
        <v>5</v>
      </c>
      <c r="L9312" t="s">
        <v>28</v>
      </c>
      <c r="M9312" t="s">
        <v>381</v>
      </c>
      <c r="N9312" t="s">
        <v>380</v>
      </c>
      <c r="O9312" t="s">
        <v>22</v>
      </c>
      <c r="P9312" t="s">
        <v>23</v>
      </c>
      <c r="Q9312" t="s">
        <v>41</v>
      </c>
    </row>
    <row r="9313" spans="1:17" x14ac:dyDescent="0.2">
      <c r="A9313" s="2">
        <v>38682</v>
      </c>
      <c r="B9313" t="s">
        <v>301</v>
      </c>
      <c r="C9313" t="s">
        <v>164</v>
      </c>
      <c r="D9313" t="s">
        <v>115</v>
      </c>
      <c r="E9313" t="s">
        <v>115</v>
      </c>
      <c r="F9313">
        <v>68</v>
      </c>
      <c r="G9313">
        <v>74</v>
      </c>
      <c r="H9313">
        <v>0</v>
      </c>
      <c r="I9313">
        <v>0</v>
      </c>
      <c r="J9313">
        <v>0</v>
      </c>
      <c r="K9313">
        <v>0</v>
      </c>
      <c r="L9313" t="s">
        <v>28</v>
      </c>
      <c r="M9313" t="s">
        <v>302</v>
      </c>
      <c r="N9313" t="s">
        <v>301</v>
      </c>
      <c r="O9313" t="s">
        <v>22</v>
      </c>
      <c r="P9313" t="s">
        <v>23</v>
      </c>
      <c r="Q9313" t="s">
        <v>30</v>
      </c>
    </row>
    <row r="9314" spans="1:17" x14ac:dyDescent="0.2">
      <c r="A9314" s="2">
        <v>38683</v>
      </c>
      <c r="B9314" t="s">
        <v>800</v>
      </c>
      <c r="C9314" t="s">
        <v>556</v>
      </c>
      <c r="D9314" t="s">
        <v>36</v>
      </c>
      <c r="E9314" t="s">
        <v>36</v>
      </c>
      <c r="F9314">
        <v>201</v>
      </c>
      <c r="G9314">
        <v>188</v>
      </c>
      <c r="H9314">
        <v>0</v>
      </c>
      <c r="I9314">
        <v>0</v>
      </c>
      <c r="J9314">
        <v>1</v>
      </c>
      <c r="K9314">
        <v>2</v>
      </c>
      <c r="L9314" t="s">
        <v>418</v>
      </c>
      <c r="M9314" t="s">
        <v>618</v>
      </c>
      <c r="N9314" t="s">
        <v>617</v>
      </c>
      <c r="O9314" t="s">
        <v>122</v>
      </c>
      <c r="P9314" t="s">
        <v>23</v>
      </c>
      <c r="Q9314" t="s">
        <v>41</v>
      </c>
    </row>
    <row r="9315" spans="1:17" x14ac:dyDescent="0.2">
      <c r="A9315" s="2">
        <v>38683</v>
      </c>
      <c r="B9315" t="s">
        <v>374</v>
      </c>
      <c r="C9315" t="s">
        <v>208</v>
      </c>
      <c r="D9315" t="s">
        <v>36</v>
      </c>
      <c r="E9315" t="s">
        <v>36</v>
      </c>
      <c r="F9315">
        <v>128</v>
      </c>
      <c r="G9315">
        <v>109</v>
      </c>
      <c r="H9315">
        <v>0</v>
      </c>
      <c r="I9315">
        <v>0</v>
      </c>
      <c r="J9315">
        <v>0</v>
      </c>
      <c r="K9315">
        <v>0</v>
      </c>
      <c r="L9315" t="s">
        <v>418</v>
      </c>
      <c r="M9315" t="s">
        <v>618</v>
      </c>
      <c r="N9315" t="s">
        <v>617</v>
      </c>
      <c r="O9315" t="s">
        <v>122</v>
      </c>
      <c r="P9315" t="s">
        <v>23</v>
      </c>
      <c r="Q9315" t="s">
        <v>30</v>
      </c>
    </row>
    <row r="9316" spans="1:17" x14ac:dyDescent="0.2">
      <c r="A9316" s="2">
        <v>38684</v>
      </c>
      <c r="B9316" t="s">
        <v>172</v>
      </c>
      <c r="C9316" t="s">
        <v>211</v>
      </c>
      <c r="D9316" t="s">
        <v>36</v>
      </c>
      <c r="E9316" t="s">
        <v>36</v>
      </c>
      <c r="F9316">
        <v>143</v>
      </c>
      <c r="G9316">
        <v>175</v>
      </c>
      <c r="H9316">
        <v>0</v>
      </c>
      <c r="I9316">
        <v>0</v>
      </c>
      <c r="J9316">
        <v>1</v>
      </c>
      <c r="K9316">
        <v>2</v>
      </c>
      <c r="L9316" t="s">
        <v>418</v>
      </c>
      <c r="M9316" t="s">
        <v>618</v>
      </c>
      <c r="N9316" t="s">
        <v>617</v>
      </c>
      <c r="O9316" t="s">
        <v>122</v>
      </c>
      <c r="P9316" t="s">
        <v>23</v>
      </c>
      <c r="Q9316" t="s">
        <v>41</v>
      </c>
    </row>
    <row r="9317" spans="1:17" x14ac:dyDescent="0.2">
      <c r="A9317" s="2">
        <v>38685</v>
      </c>
      <c r="B9317" t="s">
        <v>556</v>
      </c>
      <c r="C9317" t="s">
        <v>380</v>
      </c>
      <c r="D9317" t="s">
        <v>36</v>
      </c>
      <c r="E9317" t="s">
        <v>36</v>
      </c>
      <c r="F9317">
        <v>188</v>
      </c>
      <c r="G9317">
        <v>93</v>
      </c>
      <c r="H9317">
        <v>0</v>
      </c>
      <c r="I9317">
        <v>0</v>
      </c>
      <c r="J9317">
        <v>1</v>
      </c>
      <c r="K9317">
        <v>4</v>
      </c>
      <c r="L9317" t="s">
        <v>418</v>
      </c>
      <c r="M9317" t="s">
        <v>618</v>
      </c>
      <c r="N9317" t="s">
        <v>617</v>
      </c>
      <c r="O9317" t="s">
        <v>122</v>
      </c>
      <c r="P9317" t="s">
        <v>23</v>
      </c>
      <c r="Q9317" t="s">
        <v>41</v>
      </c>
    </row>
    <row r="9318" spans="1:17" x14ac:dyDescent="0.2">
      <c r="A9318" s="2">
        <v>38686</v>
      </c>
      <c r="B9318" t="s">
        <v>800</v>
      </c>
      <c r="C9318" t="s">
        <v>208</v>
      </c>
      <c r="D9318" t="s">
        <v>36</v>
      </c>
      <c r="E9318" t="s">
        <v>36</v>
      </c>
      <c r="F9318">
        <v>201</v>
      </c>
      <c r="G9318">
        <v>109</v>
      </c>
      <c r="H9318">
        <v>0</v>
      </c>
      <c r="I9318">
        <v>0</v>
      </c>
      <c r="J9318">
        <v>1</v>
      </c>
      <c r="K9318">
        <v>6</v>
      </c>
      <c r="L9318" t="s">
        <v>418</v>
      </c>
      <c r="M9318" t="s">
        <v>618</v>
      </c>
      <c r="N9318" t="s">
        <v>617</v>
      </c>
      <c r="O9318" t="s">
        <v>122</v>
      </c>
      <c r="P9318" t="s">
        <v>23</v>
      </c>
      <c r="Q9318" t="s">
        <v>41</v>
      </c>
    </row>
    <row r="9319" spans="1:17" x14ac:dyDescent="0.2">
      <c r="A9319" s="2">
        <v>38686</v>
      </c>
      <c r="B9319" t="s">
        <v>617</v>
      </c>
      <c r="C9319" t="s">
        <v>828</v>
      </c>
      <c r="D9319" t="s">
        <v>36</v>
      </c>
      <c r="E9319" t="s">
        <v>36</v>
      </c>
      <c r="F9319">
        <v>106</v>
      </c>
      <c r="G9319">
        <v>172</v>
      </c>
      <c r="H9319">
        <v>0</v>
      </c>
      <c r="I9319">
        <v>0</v>
      </c>
      <c r="J9319">
        <v>3</v>
      </c>
      <c r="K9319">
        <v>2</v>
      </c>
      <c r="L9319" t="s">
        <v>418</v>
      </c>
      <c r="M9319" t="s">
        <v>618</v>
      </c>
      <c r="N9319" t="s">
        <v>617</v>
      </c>
      <c r="O9319" t="s">
        <v>22</v>
      </c>
      <c r="P9319" t="s">
        <v>23</v>
      </c>
      <c r="Q9319" t="s">
        <v>24</v>
      </c>
    </row>
    <row r="9320" spans="1:17" x14ac:dyDescent="0.2">
      <c r="A9320" s="2">
        <v>38687</v>
      </c>
      <c r="B9320" t="s">
        <v>374</v>
      </c>
      <c r="C9320" t="s">
        <v>380</v>
      </c>
      <c r="D9320" t="s">
        <v>36</v>
      </c>
      <c r="E9320" t="s">
        <v>36</v>
      </c>
      <c r="F9320">
        <v>128</v>
      </c>
      <c r="G9320">
        <v>93</v>
      </c>
      <c r="H9320">
        <v>0</v>
      </c>
      <c r="I9320">
        <v>0</v>
      </c>
      <c r="J9320">
        <v>3</v>
      </c>
      <c r="K9320">
        <v>1</v>
      </c>
      <c r="L9320" t="s">
        <v>418</v>
      </c>
      <c r="M9320" t="s">
        <v>618</v>
      </c>
      <c r="N9320" t="s">
        <v>617</v>
      </c>
      <c r="O9320" t="s">
        <v>122</v>
      </c>
      <c r="P9320" t="s">
        <v>23</v>
      </c>
      <c r="Q9320" t="s">
        <v>24</v>
      </c>
    </row>
    <row r="9321" spans="1:17" x14ac:dyDescent="0.2">
      <c r="A9321" s="2">
        <v>38687</v>
      </c>
      <c r="B9321" t="s">
        <v>164</v>
      </c>
      <c r="C9321" t="s">
        <v>913</v>
      </c>
      <c r="D9321" t="s">
        <v>115</v>
      </c>
      <c r="E9321" t="s">
        <v>115</v>
      </c>
      <c r="F9321">
        <v>74</v>
      </c>
      <c r="G9321">
        <v>137</v>
      </c>
      <c r="H9321">
        <v>0</v>
      </c>
      <c r="I9321">
        <v>0</v>
      </c>
      <c r="J9321">
        <v>4</v>
      </c>
      <c r="K9321">
        <v>0</v>
      </c>
      <c r="L9321" t="s">
        <v>28</v>
      </c>
      <c r="M9321" t="s">
        <v>1158</v>
      </c>
      <c r="N9321" t="s">
        <v>166</v>
      </c>
      <c r="O9321" t="s">
        <v>122</v>
      </c>
      <c r="P9321" t="s">
        <v>23</v>
      </c>
      <c r="Q9321" t="s">
        <v>24</v>
      </c>
    </row>
    <row r="9322" spans="1:17" x14ac:dyDescent="0.2">
      <c r="A9322" s="2">
        <v>38687</v>
      </c>
      <c r="B9322" t="s">
        <v>556</v>
      </c>
      <c r="C9322" t="s">
        <v>208</v>
      </c>
      <c r="D9322" t="s">
        <v>36</v>
      </c>
      <c r="E9322" t="s">
        <v>36</v>
      </c>
      <c r="F9322">
        <v>188</v>
      </c>
      <c r="G9322">
        <v>109</v>
      </c>
      <c r="H9322">
        <v>0</v>
      </c>
      <c r="I9322">
        <v>0</v>
      </c>
      <c r="J9322">
        <v>0</v>
      </c>
      <c r="K9322">
        <v>7</v>
      </c>
      <c r="L9322" t="s">
        <v>418</v>
      </c>
      <c r="M9322" t="s">
        <v>618</v>
      </c>
      <c r="N9322" t="s">
        <v>617</v>
      </c>
      <c r="O9322" t="s">
        <v>122</v>
      </c>
      <c r="P9322" t="s">
        <v>23</v>
      </c>
      <c r="Q9322" t="s">
        <v>41</v>
      </c>
    </row>
    <row r="9323" spans="1:17" x14ac:dyDescent="0.2">
      <c r="A9323" s="2">
        <v>38688</v>
      </c>
      <c r="B9323" t="s">
        <v>172</v>
      </c>
      <c r="C9323" t="s">
        <v>828</v>
      </c>
      <c r="D9323" t="s">
        <v>36</v>
      </c>
      <c r="E9323" t="s">
        <v>36</v>
      </c>
      <c r="F9323">
        <v>143</v>
      </c>
      <c r="G9323">
        <v>172</v>
      </c>
      <c r="H9323">
        <v>0</v>
      </c>
      <c r="I9323">
        <v>0</v>
      </c>
      <c r="J9323">
        <v>0</v>
      </c>
      <c r="K9323">
        <v>0</v>
      </c>
      <c r="L9323" t="s">
        <v>418</v>
      </c>
      <c r="M9323" t="s">
        <v>618</v>
      </c>
      <c r="N9323" t="s">
        <v>617</v>
      </c>
      <c r="O9323" t="s">
        <v>122</v>
      </c>
      <c r="P9323" t="s">
        <v>23</v>
      </c>
      <c r="Q9323" t="s">
        <v>30</v>
      </c>
    </row>
    <row r="9324" spans="1:17" x14ac:dyDescent="0.2">
      <c r="A9324" s="2">
        <v>38688</v>
      </c>
      <c r="B9324" t="s">
        <v>176</v>
      </c>
      <c r="C9324" t="s">
        <v>718</v>
      </c>
      <c r="D9324" t="s">
        <v>115</v>
      </c>
      <c r="E9324" t="s">
        <v>36</v>
      </c>
      <c r="F9324">
        <v>88</v>
      </c>
      <c r="G9324">
        <v>83</v>
      </c>
      <c r="H9324">
        <v>0</v>
      </c>
      <c r="I9324">
        <v>0</v>
      </c>
      <c r="J9324">
        <v>1</v>
      </c>
      <c r="K9324">
        <v>1</v>
      </c>
      <c r="L9324" t="s">
        <v>28</v>
      </c>
      <c r="M9324" t="s">
        <v>243</v>
      </c>
      <c r="N9324" t="s">
        <v>176</v>
      </c>
      <c r="O9324" t="s">
        <v>22</v>
      </c>
      <c r="P9324" t="s">
        <v>23</v>
      </c>
      <c r="Q9324" t="s">
        <v>30</v>
      </c>
    </row>
    <row r="9325" spans="1:17" x14ac:dyDescent="0.2">
      <c r="A9325" s="2">
        <v>38689</v>
      </c>
      <c r="B9325" t="s">
        <v>800</v>
      </c>
      <c r="C9325" t="s">
        <v>374</v>
      </c>
      <c r="D9325" t="s">
        <v>36</v>
      </c>
      <c r="E9325" t="s">
        <v>36</v>
      </c>
      <c r="F9325">
        <v>201</v>
      </c>
      <c r="G9325">
        <v>128</v>
      </c>
      <c r="H9325">
        <v>0</v>
      </c>
      <c r="I9325">
        <v>0</v>
      </c>
      <c r="J9325">
        <v>0</v>
      </c>
      <c r="K9325">
        <v>6</v>
      </c>
      <c r="L9325" t="s">
        <v>418</v>
      </c>
      <c r="M9325" t="s">
        <v>618</v>
      </c>
      <c r="N9325" t="s">
        <v>617</v>
      </c>
      <c r="O9325" t="s">
        <v>122</v>
      </c>
      <c r="P9325" t="s">
        <v>23</v>
      </c>
      <c r="Q9325" t="s">
        <v>41</v>
      </c>
    </row>
    <row r="9326" spans="1:17" x14ac:dyDescent="0.2">
      <c r="A9326" s="2">
        <v>38689</v>
      </c>
      <c r="B9326" t="s">
        <v>239</v>
      </c>
      <c r="C9326" t="s">
        <v>469</v>
      </c>
      <c r="D9326" t="s">
        <v>115</v>
      </c>
      <c r="E9326" t="s">
        <v>115</v>
      </c>
      <c r="F9326">
        <v>79</v>
      </c>
      <c r="G9326">
        <v>107</v>
      </c>
      <c r="H9326">
        <v>0</v>
      </c>
      <c r="I9326">
        <v>0</v>
      </c>
      <c r="J9326">
        <v>1</v>
      </c>
      <c r="K9326">
        <v>3</v>
      </c>
      <c r="L9326" t="s">
        <v>28</v>
      </c>
      <c r="M9326" t="s">
        <v>165</v>
      </c>
      <c r="N9326" t="s">
        <v>166</v>
      </c>
      <c r="O9326" t="s">
        <v>122</v>
      </c>
      <c r="P9326" t="s">
        <v>23</v>
      </c>
      <c r="Q9326" t="s">
        <v>41</v>
      </c>
    </row>
    <row r="9327" spans="1:17" x14ac:dyDescent="0.2">
      <c r="A9327" s="2">
        <v>38689</v>
      </c>
      <c r="B9327" t="s">
        <v>113</v>
      </c>
      <c r="C9327" t="s">
        <v>913</v>
      </c>
      <c r="D9327" t="s">
        <v>115</v>
      </c>
      <c r="E9327" t="s">
        <v>115</v>
      </c>
      <c r="F9327">
        <v>32</v>
      </c>
      <c r="G9327">
        <v>137</v>
      </c>
      <c r="H9327">
        <v>0</v>
      </c>
      <c r="I9327">
        <v>0</v>
      </c>
      <c r="J9327">
        <v>2</v>
      </c>
      <c r="K9327">
        <v>0</v>
      </c>
      <c r="L9327" t="s">
        <v>28</v>
      </c>
      <c r="M9327" t="s">
        <v>1158</v>
      </c>
      <c r="N9327" t="s">
        <v>166</v>
      </c>
      <c r="O9327" t="s">
        <v>122</v>
      </c>
      <c r="P9327" t="s">
        <v>23</v>
      </c>
      <c r="Q9327" t="s">
        <v>24</v>
      </c>
    </row>
    <row r="9328" spans="1:17" x14ac:dyDescent="0.2">
      <c r="A9328" s="2">
        <v>38689</v>
      </c>
      <c r="B9328" t="s">
        <v>380</v>
      </c>
      <c r="C9328" t="s">
        <v>208</v>
      </c>
      <c r="D9328" t="s">
        <v>36</v>
      </c>
      <c r="E9328" t="s">
        <v>36</v>
      </c>
      <c r="F9328">
        <v>93</v>
      </c>
      <c r="G9328">
        <v>109</v>
      </c>
      <c r="H9328">
        <v>0</v>
      </c>
      <c r="I9328">
        <v>0</v>
      </c>
      <c r="J9328">
        <v>0</v>
      </c>
      <c r="K9328">
        <v>3</v>
      </c>
      <c r="L9328" t="s">
        <v>418</v>
      </c>
      <c r="M9328" t="s">
        <v>618</v>
      </c>
      <c r="N9328" t="s">
        <v>617</v>
      </c>
      <c r="O9328" t="s">
        <v>122</v>
      </c>
      <c r="P9328" t="s">
        <v>23</v>
      </c>
      <c r="Q9328" t="s">
        <v>41</v>
      </c>
    </row>
    <row r="9329" spans="1:17" x14ac:dyDescent="0.2">
      <c r="A9329" s="2">
        <v>38690</v>
      </c>
      <c r="B9329" t="s">
        <v>402</v>
      </c>
      <c r="C9329" t="s">
        <v>469</v>
      </c>
      <c r="D9329" t="s">
        <v>115</v>
      </c>
      <c r="E9329" t="s">
        <v>115</v>
      </c>
      <c r="F9329">
        <v>53</v>
      </c>
      <c r="G9329">
        <v>107</v>
      </c>
      <c r="H9329">
        <v>0</v>
      </c>
      <c r="I9329">
        <v>0</v>
      </c>
      <c r="J9329">
        <v>2</v>
      </c>
      <c r="K9329">
        <v>2</v>
      </c>
      <c r="L9329" t="s">
        <v>28</v>
      </c>
      <c r="M9329" t="s">
        <v>165</v>
      </c>
      <c r="N9329" t="s">
        <v>166</v>
      </c>
      <c r="O9329" t="s">
        <v>122</v>
      </c>
      <c r="P9329" t="s">
        <v>23</v>
      </c>
      <c r="Q9329" t="s">
        <v>30</v>
      </c>
    </row>
    <row r="9330" spans="1:17" x14ac:dyDescent="0.2">
      <c r="A9330" s="2">
        <v>38690</v>
      </c>
      <c r="B9330" t="s">
        <v>828</v>
      </c>
      <c r="C9330" t="s">
        <v>211</v>
      </c>
      <c r="D9330" t="s">
        <v>36</v>
      </c>
      <c r="E9330" t="s">
        <v>36</v>
      </c>
      <c r="F9330">
        <v>172</v>
      </c>
      <c r="G9330">
        <v>175</v>
      </c>
      <c r="H9330">
        <v>0</v>
      </c>
      <c r="I9330">
        <v>0</v>
      </c>
      <c r="J9330">
        <v>0</v>
      </c>
      <c r="K9330">
        <v>1</v>
      </c>
      <c r="L9330" t="s">
        <v>418</v>
      </c>
      <c r="M9330" t="s">
        <v>618</v>
      </c>
      <c r="N9330" t="s">
        <v>617</v>
      </c>
      <c r="O9330" t="s">
        <v>122</v>
      </c>
      <c r="P9330" t="s">
        <v>23</v>
      </c>
      <c r="Q9330" t="s">
        <v>41</v>
      </c>
    </row>
    <row r="9331" spans="1:17" x14ac:dyDescent="0.2">
      <c r="A9331" s="2">
        <v>38690</v>
      </c>
      <c r="B9331" t="s">
        <v>617</v>
      </c>
      <c r="C9331" t="s">
        <v>172</v>
      </c>
      <c r="D9331" t="s">
        <v>36</v>
      </c>
      <c r="E9331" t="s">
        <v>36</v>
      </c>
      <c r="F9331">
        <v>106</v>
      </c>
      <c r="G9331">
        <v>143</v>
      </c>
      <c r="H9331">
        <v>0</v>
      </c>
      <c r="I9331">
        <v>0</v>
      </c>
      <c r="J9331">
        <v>2</v>
      </c>
      <c r="K9331">
        <v>0</v>
      </c>
      <c r="L9331" t="s">
        <v>418</v>
      </c>
      <c r="M9331" t="s">
        <v>618</v>
      </c>
      <c r="N9331" t="s">
        <v>617</v>
      </c>
      <c r="O9331" t="s">
        <v>22</v>
      </c>
      <c r="P9331" t="s">
        <v>23</v>
      </c>
      <c r="Q9331" t="s">
        <v>24</v>
      </c>
    </row>
    <row r="9332" spans="1:17" x14ac:dyDescent="0.2">
      <c r="A9332" s="2">
        <v>38691</v>
      </c>
      <c r="B9332" t="s">
        <v>800</v>
      </c>
      <c r="C9332" t="s">
        <v>380</v>
      </c>
      <c r="D9332" t="s">
        <v>36</v>
      </c>
      <c r="E9332" t="s">
        <v>36</v>
      </c>
      <c r="F9332">
        <v>201</v>
      </c>
      <c r="G9332">
        <v>93</v>
      </c>
      <c r="H9332">
        <v>0</v>
      </c>
      <c r="I9332">
        <v>0</v>
      </c>
      <c r="J9332">
        <v>0</v>
      </c>
      <c r="K9332">
        <v>4</v>
      </c>
      <c r="L9332" t="s">
        <v>418</v>
      </c>
      <c r="M9332" t="s">
        <v>618</v>
      </c>
      <c r="N9332" t="s">
        <v>617</v>
      </c>
      <c r="O9332" t="s">
        <v>122</v>
      </c>
      <c r="P9332" t="s">
        <v>23</v>
      </c>
      <c r="Q9332" t="s">
        <v>41</v>
      </c>
    </row>
    <row r="9333" spans="1:17" x14ac:dyDescent="0.2">
      <c r="A9333" s="2">
        <v>38691</v>
      </c>
      <c r="B9333" t="s">
        <v>374</v>
      </c>
      <c r="C9333" t="s">
        <v>556</v>
      </c>
      <c r="D9333" t="s">
        <v>36</v>
      </c>
      <c r="E9333" t="s">
        <v>36</v>
      </c>
      <c r="F9333">
        <v>128</v>
      </c>
      <c r="G9333">
        <v>188</v>
      </c>
      <c r="H9333">
        <v>0</v>
      </c>
      <c r="I9333">
        <v>0</v>
      </c>
      <c r="J9333">
        <v>3</v>
      </c>
      <c r="K9333">
        <v>1</v>
      </c>
      <c r="L9333" t="s">
        <v>418</v>
      </c>
      <c r="M9333" t="s">
        <v>618</v>
      </c>
      <c r="N9333" t="s">
        <v>617</v>
      </c>
      <c r="O9333" t="s">
        <v>122</v>
      </c>
      <c r="P9333" t="s">
        <v>23</v>
      </c>
      <c r="Q9333" t="s">
        <v>24</v>
      </c>
    </row>
    <row r="9334" spans="1:17" x14ac:dyDescent="0.2">
      <c r="A9334" s="2">
        <v>38691</v>
      </c>
      <c r="B9334" t="s">
        <v>164</v>
      </c>
      <c r="C9334" t="s">
        <v>113</v>
      </c>
      <c r="D9334" t="s">
        <v>115</v>
      </c>
      <c r="E9334" t="s">
        <v>115</v>
      </c>
      <c r="F9334">
        <v>74</v>
      </c>
      <c r="G9334">
        <v>32</v>
      </c>
      <c r="H9334">
        <v>0</v>
      </c>
      <c r="I9334">
        <v>0</v>
      </c>
      <c r="J9334">
        <v>5</v>
      </c>
      <c r="K9334">
        <v>1</v>
      </c>
      <c r="L9334" t="s">
        <v>28</v>
      </c>
      <c r="M9334" t="s">
        <v>1158</v>
      </c>
      <c r="N9334" t="s">
        <v>166</v>
      </c>
      <c r="O9334" t="s">
        <v>122</v>
      </c>
      <c r="P9334" t="s">
        <v>23</v>
      </c>
      <c r="Q9334" t="s">
        <v>24</v>
      </c>
    </row>
    <row r="9335" spans="1:17" x14ac:dyDescent="0.2">
      <c r="A9335" s="2">
        <v>38692</v>
      </c>
      <c r="B9335" t="s">
        <v>402</v>
      </c>
      <c r="C9335" t="s">
        <v>239</v>
      </c>
      <c r="D9335" t="s">
        <v>115</v>
      </c>
      <c r="E9335" t="s">
        <v>115</v>
      </c>
      <c r="F9335">
        <v>53</v>
      </c>
      <c r="G9335">
        <v>79</v>
      </c>
      <c r="H9335">
        <v>0</v>
      </c>
      <c r="I9335">
        <v>0</v>
      </c>
      <c r="J9335">
        <v>2</v>
      </c>
      <c r="K9335">
        <v>2</v>
      </c>
      <c r="L9335" t="s">
        <v>28</v>
      </c>
      <c r="M9335" t="s">
        <v>165</v>
      </c>
      <c r="N9335" t="s">
        <v>166</v>
      </c>
      <c r="O9335" t="s">
        <v>122</v>
      </c>
      <c r="P9335" t="s">
        <v>23</v>
      </c>
      <c r="Q9335" t="s">
        <v>30</v>
      </c>
    </row>
    <row r="9336" spans="1:17" x14ac:dyDescent="0.2">
      <c r="A9336" s="2">
        <v>38692</v>
      </c>
      <c r="B9336" t="s">
        <v>617</v>
      </c>
      <c r="C9336" t="s">
        <v>211</v>
      </c>
      <c r="D9336" t="s">
        <v>36</v>
      </c>
      <c r="E9336" t="s">
        <v>36</v>
      </c>
      <c r="F9336">
        <v>106</v>
      </c>
      <c r="G9336">
        <v>175</v>
      </c>
      <c r="H9336">
        <v>0</v>
      </c>
      <c r="I9336">
        <v>0</v>
      </c>
      <c r="J9336">
        <v>3</v>
      </c>
      <c r="K9336">
        <v>1</v>
      </c>
      <c r="L9336" t="s">
        <v>418</v>
      </c>
      <c r="M9336" t="s">
        <v>618</v>
      </c>
      <c r="N9336" t="s">
        <v>617</v>
      </c>
      <c r="O9336" t="s">
        <v>22</v>
      </c>
      <c r="P9336" t="s">
        <v>23</v>
      </c>
      <c r="Q9336" t="s">
        <v>24</v>
      </c>
    </row>
    <row r="9337" spans="1:17" x14ac:dyDescent="0.2">
      <c r="A9337" s="2">
        <v>38693</v>
      </c>
      <c r="B9337" t="s">
        <v>629</v>
      </c>
      <c r="C9337" t="s">
        <v>1073</v>
      </c>
      <c r="D9337" t="s">
        <v>36</v>
      </c>
      <c r="E9337" t="s">
        <v>115</v>
      </c>
      <c r="F9337">
        <v>147</v>
      </c>
      <c r="G9337">
        <v>198</v>
      </c>
      <c r="H9337">
        <v>0</v>
      </c>
      <c r="I9337">
        <v>0</v>
      </c>
      <c r="J9337">
        <v>9</v>
      </c>
      <c r="K9337">
        <v>1</v>
      </c>
      <c r="L9337" t="s">
        <v>460</v>
      </c>
      <c r="M9337" t="s">
        <v>1108</v>
      </c>
      <c r="N9337" t="s">
        <v>463</v>
      </c>
      <c r="O9337" t="s">
        <v>122</v>
      </c>
      <c r="P9337" t="s">
        <v>23</v>
      </c>
      <c r="Q9337" t="s">
        <v>24</v>
      </c>
    </row>
    <row r="9338" spans="1:17" x14ac:dyDescent="0.2">
      <c r="A9338" s="2">
        <v>38693</v>
      </c>
      <c r="B9338" t="s">
        <v>463</v>
      </c>
      <c r="C9338" t="s">
        <v>462</v>
      </c>
      <c r="D9338" t="s">
        <v>115</v>
      </c>
      <c r="E9338" t="s">
        <v>115</v>
      </c>
      <c r="F9338">
        <v>168</v>
      </c>
      <c r="G9338">
        <v>144</v>
      </c>
      <c r="H9338">
        <v>0</v>
      </c>
      <c r="I9338">
        <v>0</v>
      </c>
      <c r="J9338">
        <v>1</v>
      </c>
      <c r="K9338">
        <v>0</v>
      </c>
      <c r="L9338" t="s">
        <v>460</v>
      </c>
      <c r="M9338" t="s">
        <v>1108</v>
      </c>
      <c r="N9338" t="s">
        <v>463</v>
      </c>
      <c r="O9338" t="s">
        <v>22</v>
      </c>
      <c r="P9338" t="s">
        <v>23</v>
      </c>
      <c r="Q9338" t="s">
        <v>24</v>
      </c>
    </row>
    <row r="9339" spans="1:17" x14ac:dyDescent="0.2">
      <c r="A9339" s="2">
        <v>38694</v>
      </c>
      <c r="B9339" t="s">
        <v>212</v>
      </c>
      <c r="C9339" t="s">
        <v>979</v>
      </c>
      <c r="D9339" t="s">
        <v>115</v>
      </c>
      <c r="E9339" t="s">
        <v>115</v>
      </c>
      <c r="F9339">
        <v>170</v>
      </c>
      <c r="G9339">
        <v>189</v>
      </c>
      <c r="H9339">
        <v>0</v>
      </c>
      <c r="I9339">
        <v>0</v>
      </c>
      <c r="J9339">
        <v>3</v>
      </c>
      <c r="K9339">
        <v>0</v>
      </c>
      <c r="L9339" t="s">
        <v>460</v>
      </c>
      <c r="M9339" t="s">
        <v>1108</v>
      </c>
      <c r="N9339" t="s">
        <v>463</v>
      </c>
      <c r="O9339" t="s">
        <v>122</v>
      </c>
      <c r="P9339" t="s">
        <v>23</v>
      </c>
      <c r="Q9339" t="s">
        <v>24</v>
      </c>
    </row>
    <row r="9340" spans="1:17" x14ac:dyDescent="0.2">
      <c r="A9340" s="2">
        <v>38694</v>
      </c>
      <c r="B9340" t="s">
        <v>388</v>
      </c>
      <c r="C9340" t="s">
        <v>459</v>
      </c>
      <c r="D9340" t="s">
        <v>115</v>
      </c>
      <c r="E9340" t="s">
        <v>115</v>
      </c>
      <c r="F9340">
        <v>135</v>
      </c>
      <c r="G9340">
        <v>181</v>
      </c>
      <c r="H9340">
        <v>0</v>
      </c>
      <c r="I9340">
        <v>0</v>
      </c>
      <c r="J9340">
        <v>2</v>
      </c>
      <c r="K9340">
        <v>1</v>
      </c>
      <c r="L9340" t="s">
        <v>460</v>
      </c>
      <c r="M9340" t="s">
        <v>1108</v>
      </c>
      <c r="N9340" t="s">
        <v>463</v>
      </c>
      <c r="O9340" t="s">
        <v>122</v>
      </c>
      <c r="P9340" t="s">
        <v>23</v>
      </c>
      <c r="Q9340" t="s">
        <v>24</v>
      </c>
    </row>
    <row r="9341" spans="1:17" x14ac:dyDescent="0.2">
      <c r="A9341" s="2">
        <v>38694</v>
      </c>
      <c r="B9341" t="s">
        <v>164</v>
      </c>
      <c r="C9341" t="s">
        <v>113</v>
      </c>
      <c r="D9341" t="s">
        <v>115</v>
      </c>
      <c r="E9341" t="s">
        <v>115</v>
      </c>
      <c r="F9341">
        <v>74</v>
      </c>
      <c r="G9341">
        <v>32</v>
      </c>
      <c r="H9341">
        <v>0</v>
      </c>
      <c r="I9341">
        <v>0</v>
      </c>
      <c r="J9341">
        <v>2</v>
      </c>
      <c r="K9341">
        <v>0</v>
      </c>
      <c r="L9341" t="s">
        <v>28</v>
      </c>
      <c r="M9341" t="s">
        <v>165</v>
      </c>
      <c r="N9341" t="s">
        <v>166</v>
      </c>
      <c r="O9341" t="s">
        <v>122</v>
      </c>
      <c r="P9341" t="s">
        <v>23</v>
      </c>
      <c r="Q9341" t="s">
        <v>24</v>
      </c>
    </row>
    <row r="9342" spans="1:17" x14ac:dyDescent="0.2">
      <c r="A9342" s="2">
        <v>38694</v>
      </c>
      <c r="B9342" t="s">
        <v>617</v>
      </c>
      <c r="C9342" t="s">
        <v>208</v>
      </c>
      <c r="D9342" t="s">
        <v>36</v>
      </c>
      <c r="E9342" t="s">
        <v>36</v>
      </c>
      <c r="F9342">
        <v>106</v>
      </c>
      <c r="G9342">
        <v>109</v>
      </c>
      <c r="H9342">
        <v>0</v>
      </c>
      <c r="I9342">
        <v>0</v>
      </c>
      <c r="J9342">
        <v>1</v>
      </c>
      <c r="K9342">
        <v>0</v>
      </c>
      <c r="L9342" t="s">
        <v>418</v>
      </c>
      <c r="M9342" t="s">
        <v>618</v>
      </c>
      <c r="N9342" t="s">
        <v>617</v>
      </c>
      <c r="O9342" t="s">
        <v>22</v>
      </c>
      <c r="P9342" t="s">
        <v>23</v>
      </c>
      <c r="Q9342" t="s">
        <v>24</v>
      </c>
    </row>
    <row r="9343" spans="1:17" x14ac:dyDescent="0.2">
      <c r="A9343" s="2">
        <v>38695</v>
      </c>
      <c r="B9343" t="s">
        <v>629</v>
      </c>
      <c r="C9343" t="s">
        <v>462</v>
      </c>
      <c r="D9343" t="s">
        <v>36</v>
      </c>
      <c r="E9343" t="s">
        <v>115</v>
      </c>
      <c r="F9343">
        <v>147</v>
      </c>
      <c r="G9343">
        <v>144</v>
      </c>
      <c r="H9343">
        <v>0</v>
      </c>
      <c r="I9343">
        <v>0</v>
      </c>
      <c r="J9343">
        <v>2</v>
      </c>
      <c r="K9343">
        <v>0</v>
      </c>
      <c r="L9343" t="s">
        <v>460</v>
      </c>
      <c r="M9343" t="s">
        <v>1108</v>
      </c>
      <c r="N9343" t="s">
        <v>463</v>
      </c>
      <c r="O9343" t="s">
        <v>122</v>
      </c>
      <c r="P9343" t="s">
        <v>23</v>
      </c>
      <c r="Q9343" t="s">
        <v>24</v>
      </c>
    </row>
    <row r="9344" spans="1:17" x14ac:dyDescent="0.2">
      <c r="A9344" s="2">
        <v>38695</v>
      </c>
      <c r="B9344" t="s">
        <v>463</v>
      </c>
      <c r="C9344" t="s">
        <v>1073</v>
      </c>
      <c r="D9344" t="s">
        <v>115</v>
      </c>
      <c r="E9344" t="s">
        <v>115</v>
      </c>
      <c r="F9344">
        <v>168</v>
      </c>
      <c r="G9344">
        <v>198</v>
      </c>
      <c r="H9344">
        <v>0</v>
      </c>
      <c r="I9344">
        <v>0</v>
      </c>
      <c r="J9344">
        <v>1</v>
      </c>
      <c r="K9344">
        <v>0</v>
      </c>
      <c r="L9344" t="s">
        <v>460</v>
      </c>
      <c r="M9344" t="s">
        <v>1108</v>
      </c>
      <c r="N9344" t="s">
        <v>463</v>
      </c>
      <c r="O9344" t="s">
        <v>22</v>
      </c>
      <c r="P9344" t="s">
        <v>23</v>
      </c>
      <c r="Q9344" t="s">
        <v>24</v>
      </c>
    </row>
    <row r="9345" spans="1:17" x14ac:dyDescent="0.2">
      <c r="A9345" s="2">
        <v>38696</v>
      </c>
      <c r="B9345" t="s">
        <v>212</v>
      </c>
      <c r="C9345" t="s">
        <v>459</v>
      </c>
      <c r="D9345" t="s">
        <v>115</v>
      </c>
      <c r="E9345" t="s">
        <v>115</v>
      </c>
      <c r="F9345">
        <v>170</v>
      </c>
      <c r="G9345">
        <v>181</v>
      </c>
      <c r="H9345">
        <v>0</v>
      </c>
      <c r="I9345">
        <v>0</v>
      </c>
      <c r="J9345">
        <v>2</v>
      </c>
      <c r="K9345">
        <v>0</v>
      </c>
      <c r="L9345" t="s">
        <v>460</v>
      </c>
      <c r="M9345" t="s">
        <v>1108</v>
      </c>
      <c r="N9345" t="s">
        <v>463</v>
      </c>
      <c r="O9345" t="s">
        <v>122</v>
      </c>
      <c r="P9345" t="s">
        <v>23</v>
      </c>
      <c r="Q9345" t="s">
        <v>24</v>
      </c>
    </row>
    <row r="9346" spans="1:17" x14ac:dyDescent="0.2">
      <c r="A9346" s="2">
        <v>38696</v>
      </c>
      <c r="B9346" t="s">
        <v>388</v>
      </c>
      <c r="C9346" t="s">
        <v>979</v>
      </c>
      <c r="D9346" t="s">
        <v>115</v>
      </c>
      <c r="E9346" t="s">
        <v>115</v>
      </c>
      <c r="F9346">
        <v>135</v>
      </c>
      <c r="G9346">
        <v>189</v>
      </c>
      <c r="H9346">
        <v>0</v>
      </c>
      <c r="I9346">
        <v>0</v>
      </c>
      <c r="J9346">
        <v>3</v>
      </c>
      <c r="K9346">
        <v>0</v>
      </c>
      <c r="L9346" t="s">
        <v>460</v>
      </c>
      <c r="M9346" t="s">
        <v>1108</v>
      </c>
      <c r="N9346" t="s">
        <v>463</v>
      </c>
      <c r="O9346" t="s">
        <v>122</v>
      </c>
      <c r="P9346" t="s">
        <v>23</v>
      </c>
      <c r="Q9346" t="s">
        <v>24</v>
      </c>
    </row>
    <row r="9347" spans="1:17" x14ac:dyDescent="0.2">
      <c r="A9347" s="2">
        <v>38696</v>
      </c>
      <c r="B9347" t="s">
        <v>617</v>
      </c>
      <c r="C9347" t="s">
        <v>374</v>
      </c>
      <c r="D9347" t="s">
        <v>36</v>
      </c>
      <c r="E9347" t="s">
        <v>36</v>
      </c>
      <c r="F9347">
        <v>106</v>
      </c>
      <c r="G9347">
        <v>128</v>
      </c>
      <c r="H9347">
        <v>0</v>
      </c>
      <c r="I9347">
        <v>0</v>
      </c>
      <c r="J9347">
        <v>0</v>
      </c>
      <c r="K9347">
        <v>1</v>
      </c>
      <c r="L9347" t="s">
        <v>418</v>
      </c>
      <c r="M9347" t="s">
        <v>618</v>
      </c>
      <c r="N9347" t="s">
        <v>617</v>
      </c>
      <c r="O9347" t="s">
        <v>22</v>
      </c>
      <c r="P9347" t="s">
        <v>23</v>
      </c>
      <c r="Q9347" t="s">
        <v>41</v>
      </c>
    </row>
    <row r="9348" spans="1:17" x14ac:dyDescent="0.2">
      <c r="A9348" s="2">
        <v>38696</v>
      </c>
      <c r="B9348" t="s">
        <v>469</v>
      </c>
      <c r="C9348" t="s">
        <v>164</v>
      </c>
      <c r="D9348" t="s">
        <v>115</v>
      </c>
      <c r="E9348" t="s">
        <v>115</v>
      </c>
      <c r="F9348">
        <v>107</v>
      </c>
      <c r="G9348">
        <v>74</v>
      </c>
      <c r="H9348">
        <v>0</v>
      </c>
      <c r="I9348">
        <v>0</v>
      </c>
      <c r="J9348">
        <v>2</v>
      </c>
      <c r="K9348">
        <v>2</v>
      </c>
      <c r="L9348" t="s">
        <v>28</v>
      </c>
      <c r="M9348" t="s">
        <v>165</v>
      </c>
      <c r="N9348" t="s">
        <v>166</v>
      </c>
      <c r="O9348" t="s">
        <v>122</v>
      </c>
      <c r="P9348" t="s">
        <v>59</v>
      </c>
      <c r="Q9348" t="s">
        <v>41</v>
      </c>
    </row>
    <row r="9349" spans="1:17" x14ac:dyDescent="0.2">
      <c r="A9349" s="2">
        <v>38697</v>
      </c>
      <c r="B9349" t="s">
        <v>890</v>
      </c>
      <c r="C9349" t="s">
        <v>138</v>
      </c>
      <c r="D9349" t="s">
        <v>36</v>
      </c>
      <c r="E9349" t="s">
        <v>36</v>
      </c>
      <c r="F9349">
        <v>76</v>
      </c>
      <c r="G9349">
        <v>57</v>
      </c>
      <c r="H9349">
        <v>0</v>
      </c>
      <c r="I9349">
        <v>0</v>
      </c>
      <c r="J9349">
        <v>1</v>
      </c>
      <c r="K9349">
        <v>1</v>
      </c>
      <c r="L9349" t="s">
        <v>28</v>
      </c>
      <c r="M9349" t="s">
        <v>1191</v>
      </c>
      <c r="N9349" t="s">
        <v>890</v>
      </c>
      <c r="O9349" t="s">
        <v>22</v>
      </c>
      <c r="P9349" t="s">
        <v>23</v>
      </c>
      <c r="Q9349" t="s">
        <v>30</v>
      </c>
    </row>
    <row r="9350" spans="1:17" x14ac:dyDescent="0.2">
      <c r="A9350" s="2">
        <v>38697</v>
      </c>
      <c r="B9350" t="s">
        <v>463</v>
      </c>
      <c r="C9350" t="s">
        <v>629</v>
      </c>
      <c r="D9350" t="s">
        <v>115</v>
      </c>
      <c r="E9350" t="s">
        <v>36</v>
      </c>
      <c r="F9350">
        <v>168</v>
      </c>
      <c r="G9350">
        <v>147</v>
      </c>
      <c r="H9350">
        <v>0</v>
      </c>
      <c r="I9350">
        <v>0</v>
      </c>
      <c r="J9350">
        <v>0</v>
      </c>
      <c r="K9350">
        <v>0</v>
      </c>
      <c r="L9350" t="s">
        <v>460</v>
      </c>
      <c r="M9350" t="s">
        <v>1108</v>
      </c>
      <c r="N9350" t="s">
        <v>463</v>
      </c>
      <c r="O9350" t="s">
        <v>22</v>
      </c>
      <c r="P9350" t="s">
        <v>23</v>
      </c>
      <c r="Q9350" t="s">
        <v>30</v>
      </c>
    </row>
    <row r="9351" spans="1:17" x14ac:dyDescent="0.2">
      <c r="A9351" s="2">
        <v>38697</v>
      </c>
      <c r="B9351" t="s">
        <v>462</v>
      </c>
      <c r="C9351" t="s">
        <v>1073</v>
      </c>
      <c r="D9351" t="s">
        <v>115</v>
      </c>
      <c r="E9351" t="s">
        <v>115</v>
      </c>
      <c r="F9351">
        <v>144</v>
      </c>
      <c r="G9351">
        <v>198</v>
      </c>
      <c r="H9351">
        <v>0</v>
      </c>
      <c r="I9351">
        <v>0</v>
      </c>
      <c r="J9351">
        <v>1</v>
      </c>
      <c r="K9351">
        <v>2</v>
      </c>
      <c r="L9351" t="s">
        <v>460</v>
      </c>
      <c r="M9351" t="s">
        <v>1108</v>
      </c>
      <c r="N9351" t="s">
        <v>463</v>
      </c>
      <c r="O9351" t="s">
        <v>122</v>
      </c>
      <c r="P9351" t="s">
        <v>23</v>
      </c>
      <c r="Q9351" t="s">
        <v>41</v>
      </c>
    </row>
    <row r="9352" spans="1:17" x14ac:dyDescent="0.2">
      <c r="A9352" s="2">
        <v>38698</v>
      </c>
      <c r="B9352" t="s">
        <v>212</v>
      </c>
      <c r="C9352" t="s">
        <v>388</v>
      </c>
      <c r="D9352" t="s">
        <v>115</v>
      </c>
      <c r="E9352" t="s">
        <v>115</v>
      </c>
      <c r="F9352">
        <v>170</v>
      </c>
      <c r="G9352">
        <v>135</v>
      </c>
      <c r="H9352">
        <v>0</v>
      </c>
      <c r="I9352">
        <v>0</v>
      </c>
      <c r="J9352">
        <v>1</v>
      </c>
      <c r="K9352">
        <v>1</v>
      </c>
      <c r="L9352" t="s">
        <v>460</v>
      </c>
      <c r="M9352" t="s">
        <v>1108</v>
      </c>
      <c r="N9352" t="s">
        <v>463</v>
      </c>
      <c r="O9352" t="s">
        <v>122</v>
      </c>
      <c r="P9352" t="s">
        <v>23</v>
      </c>
      <c r="Q9352" t="s">
        <v>30</v>
      </c>
    </row>
    <row r="9353" spans="1:17" x14ac:dyDescent="0.2">
      <c r="A9353" s="2">
        <v>38698</v>
      </c>
      <c r="B9353" t="s">
        <v>459</v>
      </c>
      <c r="C9353" t="s">
        <v>979</v>
      </c>
      <c r="D9353" t="s">
        <v>115</v>
      </c>
      <c r="E9353" t="s">
        <v>115</v>
      </c>
      <c r="F9353">
        <v>181</v>
      </c>
      <c r="G9353">
        <v>189</v>
      </c>
      <c r="H9353">
        <v>0</v>
      </c>
      <c r="I9353">
        <v>0</v>
      </c>
      <c r="J9353">
        <v>3</v>
      </c>
      <c r="K9353">
        <v>1</v>
      </c>
      <c r="L9353" t="s">
        <v>460</v>
      </c>
      <c r="M9353" t="s">
        <v>1108</v>
      </c>
      <c r="N9353" t="s">
        <v>463</v>
      </c>
      <c r="O9353" t="s">
        <v>122</v>
      </c>
      <c r="P9353" t="s">
        <v>23</v>
      </c>
      <c r="Q9353" t="s">
        <v>24</v>
      </c>
    </row>
    <row r="9354" spans="1:17" x14ac:dyDescent="0.2">
      <c r="A9354" s="2">
        <v>38700</v>
      </c>
      <c r="B9354" t="s">
        <v>629</v>
      </c>
      <c r="C9354" t="s">
        <v>388</v>
      </c>
      <c r="D9354" t="s">
        <v>36</v>
      </c>
      <c r="E9354" t="s">
        <v>115</v>
      </c>
      <c r="F9354">
        <v>147</v>
      </c>
      <c r="G9354">
        <v>135</v>
      </c>
      <c r="H9354">
        <v>0</v>
      </c>
      <c r="I9354">
        <v>0</v>
      </c>
      <c r="J9354">
        <v>0</v>
      </c>
      <c r="K9354">
        <v>1</v>
      </c>
      <c r="L9354" t="s">
        <v>460</v>
      </c>
      <c r="M9354" t="s">
        <v>1108</v>
      </c>
      <c r="N9354" t="s">
        <v>463</v>
      </c>
      <c r="O9354" t="s">
        <v>122</v>
      </c>
      <c r="P9354" t="s">
        <v>23</v>
      </c>
      <c r="Q9354" t="s">
        <v>41</v>
      </c>
    </row>
    <row r="9355" spans="1:17" x14ac:dyDescent="0.2">
      <c r="A9355" s="2">
        <v>38700</v>
      </c>
      <c r="B9355" t="s">
        <v>26</v>
      </c>
      <c r="C9355" t="s">
        <v>94</v>
      </c>
      <c r="D9355" t="s">
        <v>27</v>
      </c>
      <c r="E9355" t="s">
        <v>50</v>
      </c>
      <c r="F9355">
        <v>7</v>
      </c>
      <c r="G9355">
        <v>71</v>
      </c>
      <c r="H9355">
        <v>0</v>
      </c>
      <c r="I9355">
        <v>0</v>
      </c>
      <c r="J9355">
        <v>2</v>
      </c>
      <c r="K9355">
        <v>0</v>
      </c>
      <c r="L9355" t="s">
        <v>28</v>
      </c>
      <c r="M9355" t="s">
        <v>1068</v>
      </c>
      <c r="N9355" t="s">
        <v>77</v>
      </c>
      <c r="O9355" t="s">
        <v>122</v>
      </c>
      <c r="P9355" t="s">
        <v>23</v>
      </c>
      <c r="Q9355" t="s">
        <v>24</v>
      </c>
    </row>
    <row r="9356" spans="1:17" x14ac:dyDescent="0.2">
      <c r="A9356" s="2">
        <v>38700</v>
      </c>
      <c r="B9356" t="s">
        <v>463</v>
      </c>
      <c r="C9356" t="s">
        <v>212</v>
      </c>
      <c r="D9356" t="s">
        <v>115</v>
      </c>
      <c r="E9356" t="s">
        <v>115</v>
      </c>
      <c r="F9356">
        <v>168</v>
      </c>
      <c r="G9356">
        <v>170</v>
      </c>
      <c r="H9356">
        <v>0</v>
      </c>
      <c r="I9356">
        <v>0</v>
      </c>
      <c r="J9356">
        <v>0</v>
      </c>
      <c r="K9356">
        <v>1</v>
      </c>
      <c r="L9356" t="s">
        <v>460</v>
      </c>
      <c r="M9356" t="s">
        <v>1108</v>
      </c>
      <c r="N9356" t="s">
        <v>463</v>
      </c>
      <c r="O9356" t="s">
        <v>22</v>
      </c>
      <c r="P9356" t="s">
        <v>23</v>
      </c>
      <c r="Q9356" t="s">
        <v>41</v>
      </c>
    </row>
    <row r="9357" spans="1:17" x14ac:dyDescent="0.2">
      <c r="A9357" s="2">
        <v>38700</v>
      </c>
      <c r="B9357" t="s">
        <v>138</v>
      </c>
      <c r="C9357" t="s">
        <v>890</v>
      </c>
      <c r="D9357" t="s">
        <v>36</v>
      </c>
      <c r="E9357" t="s">
        <v>36</v>
      </c>
      <c r="F9357">
        <v>57</v>
      </c>
      <c r="G9357">
        <v>76</v>
      </c>
      <c r="H9357">
        <v>0</v>
      </c>
      <c r="I9357">
        <v>0</v>
      </c>
      <c r="J9357">
        <v>4</v>
      </c>
      <c r="K9357">
        <v>1</v>
      </c>
      <c r="L9357" t="s">
        <v>28</v>
      </c>
      <c r="M9357" t="s">
        <v>967</v>
      </c>
      <c r="N9357" t="s">
        <v>138</v>
      </c>
      <c r="O9357" t="s">
        <v>22</v>
      </c>
      <c r="P9357" t="s">
        <v>23</v>
      </c>
      <c r="Q9357" t="s">
        <v>24</v>
      </c>
    </row>
    <row r="9358" spans="1:17" x14ac:dyDescent="0.2">
      <c r="A9358" s="2">
        <v>38703</v>
      </c>
      <c r="B9358" t="s">
        <v>212</v>
      </c>
      <c r="C9358" t="s">
        <v>388</v>
      </c>
      <c r="D9358" t="s">
        <v>115</v>
      </c>
      <c r="E9358" t="s">
        <v>115</v>
      </c>
      <c r="F9358">
        <v>160</v>
      </c>
      <c r="G9358">
        <v>127</v>
      </c>
      <c r="H9358">
        <v>0</v>
      </c>
      <c r="I9358">
        <v>0</v>
      </c>
      <c r="J9358">
        <v>0</v>
      </c>
      <c r="K9358">
        <v>2</v>
      </c>
      <c r="L9358" t="s">
        <v>460</v>
      </c>
      <c r="M9358" t="s">
        <v>1108</v>
      </c>
      <c r="N9358" t="s">
        <v>463</v>
      </c>
      <c r="O9358" t="s">
        <v>122</v>
      </c>
      <c r="P9358" t="s">
        <v>23</v>
      </c>
      <c r="Q9358" t="s">
        <v>41</v>
      </c>
    </row>
    <row r="9359" spans="1:17" x14ac:dyDescent="0.2">
      <c r="A9359" s="2">
        <v>38704</v>
      </c>
      <c r="B9359" t="s">
        <v>481</v>
      </c>
      <c r="C9359" t="s">
        <v>94</v>
      </c>
      <c r="D9359" t="s">
        <v>27</v>
      </c>
      <c r="E9359" t="s">
        <v>50</v>
      </c>
      <c r="F9359">
        <v>154</v>
      </c>
      <c r="G9359">
        <v>74</v>
      </c>
      <c r="H9359">
        <v>0</v>
      </c>
      <c r="I9359">
        <v>0</v>
      </c>
      <c r="J9359">
        <v>0</v>
      </c>
      <c r="K9359">
        <v>3</v>
      </c>
      <c r="L9359" t="s">
        <v>28</v>
      </c>
      <c r="M9359" t="s">
        <v>215</v>
      </c>
      <c r="N9359" t="s">
        <v>77</v>
      </c>
      <c r="O9359" t="s">
        <v>122</v>
      </c>
      <c r="P9359" t="s">
        <v>23</v>
      </c>
      <c r="Q9359" t="s">
        <v>41</v>
      </c>
    </row>
    <row r="9360" spans="1:17" x14ac:dyDescent="0.2">
      <c r="A9360" s="2">
        <v>38708</v>
      </c>
      <c r="B9360" t="s">
        <v>212</v>
      </c>
      <c r="C9360" t="s">
        <v>463</v>
      </c>
      <c r="D9360" t="s">
        <v>115</v>
      </c>
      <c r="E9360" t="s">
        <v>115</v>
      </c>
      <c r="F9360">
        <v>160</v>
      </c>
      <c r="G9360">
        <v>158</v>
      </c>
      <c r="H9360">
        <v>0</v>
      </c>
      <c r="I9360">
        <v>0</v>
      </c>
      <c r="J9360">
        <v>0</v>
      </c>
      <c r="K9360">
        <v>0</v>
      </c>
      <c r="L9360" t="s">
        <v>570</v>
      </c>
      <c r="M9360" t="s">
        <v>214</v>
      </c>
      <c r="N9360" t="s">
        <v>212</v>
      </c>
      <c r="O9360" t="s">
        <v>22</v>
      </c>
      <c r="P9360" t="s">
        <v>23</v>
      </c>
      <c r="Q9360" t="s">
        <v>30</v>
      </c>
    </row>
    <row r="9361" spans="1:17" x14ac:dyDescent="0.2">
      <c r="A9361" s="2">
        <v>38710</v>
      </c>
      <c r="B9361" t="s">
        <v>114</v>
      </c>
      <c r="C9361" t="s">
        <v>101</v>
      </c>
      <c r="D9361" t="s">
        <v>115</v>
      </c>
      <c r="E9361" t="s">
        <v>50</v>
      </c>
      <c r="F9361">
        <v>111</v>
      </c>
      <c r="G9361">
        <v>69</v>
      </c>
      <c r="H9361">
        <v>0</v>
      </c>
      <c r="I9361">
        <v>0</v>
      </c>
      <c r="J9361">
        <v>1</v>
      </c>
      <c r="K9361">
        <v>1</v>
      </c>
      <c r="L9361" t="s">
        <v>447</v>
      </c>
      <c r="M9361" t="s">
        <v>1199</v>
      </c>
      <c r="N9361" t="s">
        <v>114</v>
      </c>
      <c r="O9361" t="s">
        <v>22</v>
      </c>
      <c r="P9361" t="s">
        <v>23</v>
      </c>
      <c r="Q9361" t="s">
        <v>30</v>
      </c>
    </row>
    <row r="9362" spans="1:17" x14ac:dyDescent="0.2">
      <c r="A9362" s="2">
        <v>38712</v>
      </c>
      <c r="B9362" t="s">
        <v>163</v>
      </c>
      <c r="C9362" t="s">
        <v>101</v>
      </c>
      <c r="D9362" t="s">
        <v>115</v>
      </c>
      <c r="E9362" t="s">
        <v>50</v>
      </c>
      <c r="F9362">
        <v>82</v>
      </c>
      <c r="G9362">
        <v>69</v>
      </c>
      <c r="H9362">
        <v>0</v>
      </c>
      <c r="I9362">
        <v>0</v>
      </c>
      <c r="J9362">
        <v>1</v>
      </c>
      <c r="K9362">
        <v>1</v>
      </c>
      <c r="L9362" t="s">
        <v>447</v>
      </c>
      <c r="M9362" t="s">
        <v>1200</v>
      </c>
      <c r="N9362" t="s">
        <v>114</v>
      </c>
      <c r="O9362" t="s">
        <v>122</v>
      </c>
      <c r="P9362" t="s">
        <v>23</v>
      </c>
      <c r="Q9362" t="s">
        <v>30</v>
      </c>
    </row>
    <row r="9363" spans="1:17" x14ac:dyDescent="0.2">
      <c r="A9363" s="2">
        <v>38712</v>
      </c>
      <c r="B9363" t="s">
        <v>463</v>
      </c>
      <c r="C9363" t="s">
        <v>212</v>
      </c>
      <c r="D9363" t="s">
        <v>115</v>
      </c>
      <c r="E9363" t="s">
        <v>115</v>
      </c>
      <c r="F9363">
        <v>158</v>
      </c>
      <c r="G9363">
        <v>160</v>
      </c>
      <c r="H9363">
        <v>0</v>
      </c>
      <c r="I9363">
        <v>0</v>
      </c>
      <c r="J9363">
        <v>0</v>
      </c>
      <c r="K9363">
        <v>1</v>
      </c>
      <c r="L9363" t="s">
        <v>570</v>
      </c>
      <c r="M9363" t="s">
        <v>1108</v>
      </c>
      <c r="N9363" t="s">
        <v>463</v>
      </c>
      <c r="O9363" t="s">
        <v>22</v>
      </c>
      <c r="P9363" t="s">
        <v>23</v>
      </c>
      <c r="Q9363" t="s">
        <v>41</v>
      </c>
    </row>
    <row r="9364" spans="1:17" x14ac:dyDescent="0.2">
      <c r="A9364" s="2">
        <v>38713</v>
      </c>
      <c r="B9364" t="s">
        <v>31</v>
      </c>
      <c r="C9364" t="s">
        <v>118</v>
      </c>
      <c r="D9364" t="s">
        <v>19</v>
      </c>
      <c r="E9364" t="s">
        <v>36</v>
      </c>
      <c r="F9364">
        <v>37</v>
      </c>
      <c r="G9364">
        <v>30</v>
      </c>
      <c r="H9364">
        <v>0</v>
      </c>
      <c r="I9364">
        <v>0</v>
      </c>
      <c r="J9364">
        <v>1</v>
      </c>
      <c r="K9364">
        <v>2</v>
      </c>
      <c r="L9364" t="s">
        <v>28</v>
      </c>
      <c r="M9364" t="s">
        <v>266</v>
      </c>
      <c r="N9364" t="s">
        <v>183</v>
      </c>
      <c r="O9364" t="s">
        <v>122</v>
      </c>
      <c r="P9364" t="s">
        <v>23</v>
      </c>
      <c r="Q9364" t="s">
        <v>41</v>
      </c>
    </row>
    <row r="9365" spans="1:17" x14ac:dyDescent="0.2">
      <c r="A9365" s="2">
        <v>38713</v>
      </c>
      <c r="B9365" t="s">
        <v>183</v>
      </c>
      <c r="C9365" t="s">
        <v>208</v>
      </c>
      <c r="D9365" t="s">
        <v>36</v>
      </c>
      <c r="E9365" t="s">
        <v>36</v>
      </c>
      <c r="F9365">
        <v>32</v>
      </c>
      <c r="G9365">
        <v>101</v>
      </c>
      <c r="H9365">
        <v>0</v>
      </c>
      <c r="I9365">
        <v>0</v>
      </c>
      <c r="J9365">
        <v>2</v>
      </c>
      <c r="K9365">
        <v>0</v>
      </c>
      <c r="L9365" t="s">
        <v>28</v>
      </c>
      <c r="M9365" t="s">
        <v>266</v>
      </c>
      <c r="N9365" t="s">
        <v>183</v>
      </c>
      <c r="O9365" t="s">
        <v>22</v>
      </c>
      <c r="P9365" t="s">
        <v>23</v>
      </c>
      <c r="Q9365" t="s">
        <v>24</v>
      </c>
    </row>
    <row r="9366" spans="1:17" x14ac:dyDescent="0.2">
      <c r="A9366" s="2">
        <v>38714</v>
      </c>
      <c r="B9366" t="s">
        <v>114</v>
      </c>
      <c r="C9366" t="s">
        <v>163</v>
      </c>
      <c r="D9366" t="s">
        <v>115</v>
      </c>
      <c r="E9366" t="s">
        <v>115</v>
      </c>
      <c r="F9366">
        <v>111</v>
      </c>
      <c r="G9366">
        <v>82</v>
      </c>
      <c r="H9366">
        <v>0</v>
      </c>
      <c r="I9366">
        <v>0</v>
      </c>
      <c r="J9366">
        <v>0</v>
      </c>
      <c r="K9366">
        <v>2</v>
      </c>
      <c r="L9366" t="s">
        <v>447</v>
      </c>
      <c r="M9366" t="s">
        <v>1200</v>
      </c>
      <c r="N9366" t="s">
        <v>114</v>
      </c>
      <c r="O9366" t="s">
        <v>22</v>
      </c>
      <c r="P9366" t="s">
        <v>23</v>
      </c>
      <c r="Q9366" t="s">
        <v>41</v>
      </c>
    </row>
    <row r="9367" spans="1:17" x14ac:dyDescent="0.2">
      <c r="A9367" s="2">
        <v>38715</v>
      </c>
      <c r="B9367" t="s">
        <v>31</v>
      </c>
      <c r="C9367" t="s">
        <v>208</v>
      </c>
      <c r="D9367" t="s">
        <v>19</v>
      </c>
      <c r="E9367" t="s">
        <v>36</v>
      </c>
      <c r="F9367">
        <v>37</v>
      </c>
      <c r="G9367">
        <v>101</v>
      </c>
      <c r="H9367">
        <v>0</v>
      </c>
      <c r="I9367">
        <v>0</v>
      </c>
      <c r="J9367">
        <v>1</v>
      </c>
      <c r="K9367">
        <v>2</v>
      </c>
      <c r="L9367" t="s">
        <v>28</v>
      </c>
      <c r="M9367" t="s">
        <v>266</v>
      </c>
      <c r="N9367" t="s">
        <v>183</v>
      </c>
      <c r="O9367" t="s">
        <v>122</v>
      </c>
      <c r="P9367" t="s">
        <v>23</v>
      </c>
      <c r="Q9367" t="s">
        <v>41</v>
      </c>
    </row>
    <row r="9368" spans="1:17" x14ac:dyDescent="0.2">
      <c r="A9368" s="2">
        <v>38715</v>
      </c>
      <c r="B9368" t="s">
        <v>183</v>
      </c>
      <c r="C9368" t="s">
        <v>118</v>
      </c>
      <c r="D9368" t="s">
        <v>36</v>
      </c>
      <c r="E9368" t="s">
        <v>36</v>
      </c>
      <c r="F9368">
        <v>32</v>
      </c>
      <c r="G9368">
        <v>30</v>
      </c>
      <c r="H9368">
        <v>0</v>
      </c>
      <c r="I9368">
        <v>0</v>
      </c>
      <c r="J9368">
        <v>4</v>
      </c>
      <c r="K9368">
        <v>2</v>
      </c>
      <c r="L9368" t="s">
        <v>28</v>
      </c>
      <c r="M9368" t="s">
        <v>266</v>
      </c>
      <c r="N9368" t="s">
        <v>183</v>
      </c>
      <c r="O9368" t="s">
        <v>22</v>
      </c>
      <c r="P9368" t="s">
        <v>23</v>
      </c>
      <c r="Q9368" t="s">
        <v>24</v>
      </c>
    </row>
    <row r="9369" spans="1:17" x14ac:dyDescent="0.2">
      <c r="A9369" s="2">
        <v>38716</v>
      </c>
      <c r="B9369" t="s">
        <v>101</v>
      </c>
      <c r="C9369" t="s">
        <v>163</v>
      </c>
      <c r="D9369" t="s">
        <v>50</v>
      </c>
      <c r="E9369" t="s">
        <v>115</v>
      </c>
      <c r="F9369">
        <v>69</v>
      </c>
      <c r="G9369">
        <v>82</v>
      </c>
      <c r="H9369">
        <v>0</v>
      </c>
      <c r="I9369">
        <v>0</v>
      </c>
      <c r="J9369">
        <v>2</v>
      </c>
      <c r="K9369">
        <v>1</v>
      </c>
      <c r="L9369" t="s">
        <v>447</v>
      </c>
      <c r="M9369" t="s">
        <v>1200</v>
      </c>
      <c r="N9369" t="s">
        <v>114</v>
      </c>
      <c r="O9369" t="s">
        <v>122</v>
      </c>
      <c r="P9369" t="s">
        <v>23</v>
      </c>
      <c r="Q9369" t="s">
        <v>24</v>
      </c>
    </row>
    <row r="9370" spans="1:17" x14ac:dyDescent="0.2">
      <c r="A9370" s="2">
        <v>38719</v>
      </c>
      <c r="B9370" t="s">
        <v>166</v>
      </c>
      <c r="C9370" t="s">
        <v>718</v>
      </c>
      <c r="D9370" t="s">
        <v>115</v>
      </c>
      <c r="E9370" t="s">
        <v>36</v>
      </c>
      <c r="F9370">
        <v>95</v>
      </c>
      <c r="G9370">
        <v>80</v>
      </c>
      <c r="H9370">
        <v>0</v>
      </c>
      <c r="I9370">
        <v>0</v>
      </c>
      <c r="J9370">
        <v>2</v>
      </c>
      <c r="K9370">
        <v>0</v>
      </c>
      <c r="L9370" t="s">
        <v>28</v>
      </c>
      <c r="M9370" t="s">
        <v>165</v>
      </c>
      <c r="N9370" t="s">
        <v>166</v>
      </c>
      <c r="O9370" t="s">
        <v>22</v>
      </c>
      <c r="P9370" t="s">
        <v>23</v>
      </c>
      <c r="Q9370" t="s">
        <v>24</v>
      </c>
    </row>
    <row r="9371" spans="1:17" x14ac:dyDescent="0.2">
      <c r="A9371" s="2">
        <v>38722</v>
      </c>
      <c r="B9371" t="s">
        <v>183</v>
      </c>
      <c r="C9371" t="s">
        <v>45</v>
      </c>
      <c r="D9371" t="s">
        <v>36</v>
      </c>
      <c r="E9371" t="s">
        <v>36</v>
      </c>
      <c r="F9371">
        <v>32</v>
      </c>
      <c r="G9371">
        <v>53</v>
      </c>
      <c r="H9371">
        <v>0</v>
      </c>
      <c r="I9371">
        <v>0</v>
      </c>
      <c r="J9371">
        <v>2</v>
      </c>
      <c r="K9371">
        <v>0</v>
      </c>
      <c r="L9371" t="s">
        <v>28</v>
      </c>
      <c r="M9371" t="s">
        <v>682</v>
      </c>
      <c r="N9371" t="s">
        <v>183</v>
      </c>
      <c r="O9371" t="s">
        <v>22</v>
      </c>
      <c r="P9371" t="s">
        <v>23</v>
      </c>
      <c r="Q9371" t="s">
        <v>24</v>
      </c>
    </row>
    <row r="9372" spans="1:17" x14ac:dyDescent="0.2">
      <c r="A9372" s="2">
        <v>38724</v>
      </c>
      <c r="B9372" t="s">
        <v>34</v>
      </c>
      <c r="C9372" t="s">
        <v>365</v>
      </c>
      <c r="D9372" t="s">
        <v>36</v>
      </c>
      <c r="E9372" t="s">
        <v>36</v>
      </c>
      <c r="F9372">
        <v>79</v>
      </c>
      <c r="G9372">
        <v>56</v>
      </c>
      <c r="H9372">
        <v>0</v>
      </c>
      <c r="I9372">
        <v>0</v>
      </c>
      <c r="J9372">
        <v>1</v>
      </c>
      <c r="K9372">
        <v>0</v>
      </c>
      <c r="L9372" t="s">
        <v>28</v>
      </c>
      <c r="M9372" t="s">
        <v>1201</v>
      </c>
      <c r="N9372" t="s">
        <v>67</v>
      </c>
      <c r="O9372" t="s">
        <v>122</v>
      </c>
      <c r="P9372" t="s">
        <v>23</v>
      </c>
      <c r="Q9372" t="s">
        <v>24</v>
      </c>
    </row>
    <row r="9373" spans="1:17" x14ac:dyDescent="0.2">
      <c r="A9373" s="2">
        <v>38726</v>
      </c>
      <c r="B9373" t="s">
        <v>110</v>
      </c>
      <c r="C9373" t="s">
        <v>890</v>
      </c>
      <c r="D9373" t="s">
        <v>36</v>
      </c>
      <c r="E9373" t="s">
        <v>36</v>
      </c>
      <c r="F9373">
        <v>36</v>
      </c>
      <c r="G9373">
        <v>77</v>
      </c>
      <c r="H9373">
        <v>0</v>
      </c>
      <c r="I9373">
        <v>0</v>
      </c>
      <c r="J9373">
        <v>3</v>
      </c>
      <c r="K9373">
        <v>0</v>
      </c>
      <c r="L9373" t="s">
        <v>28</v>
      </c>
      <c r="M9373" t="s">
        <v>142</v>
      </c>
      <c r="N9373" t="s">
        <v>110</v>
      </c>
      <c r="O9373" t="s">
        <v>22</v>
      </c>
      <c r="P9373" t="s">
        <v>23</v>
      </c>
      <c r="Q9373" t="s">
        <v>24</v>
      </c>
    </row>
    <row r="9374" spans="1:17" x14ac:dyDescent="0.2">
      <c r="A9374" s="2">
        <v>38728</v>
      </c>
      <c r="B9374" t="s">
        <v>199</v>
      </c>
      <c r="C9374" t="s">
        <v>365</v>
      </c>
      <c r="D9374" t="s">
        <v>36</v>
      </c>
      <c r="E9374" t="s">
        <v>36</v>
      </c>
      <c r="F9374">
        <v>50</v>
      </c>
      <c r="G9374">
        <v>56</v>
      </c>
      <c r="H9374">
        <v>0</v>
      </c>
      <c r="I9374">
        <v>0</v>
      </c>
      <c r="J9374">
        <v>0</v>
      </c>
      <c r="K9374">
        <v>1</v>
      </c>
      <c r="L9374" t="s">
        <v>28</v>
      </c>
      <c r="M9374" t="s">
        <v>1115</v>
      </c>
      <c r="N9374" t="s">
        <v>128</v>
      </c>
      <c r="O9374" t="s">
        <v>122</v>
      </c>
      <c r="P9374" t="s">
        <v>23</v>
      </c>
      <c r="Q9374" t="s">
        <v>41</v>
      </c>
    </row>
    <row r="9375" spans="1:17" x14ac:dyDescent="0.2">
      <c r="A9375" s="2">
        <v>38729</v>
      </c>
      <c r="B9375" t="s">
        <v>128</v>
      </c>
      <c r="C9375" t="s">
        <v>718</v>
      </c>
      <c r="D9375" t="s">
        <v>36</v>
      </c>
      <c r="E9375" t="s">
        <v>36</v>
      </c>
      <c r="F9375">
        <v>28</v>
      </c>
      <c r="G9375">
        <v>80</v>
      </c>
      <c r="H9375">
        <v>0</v>
      </c>
      <c r="I9375">
        <v>0</v>
      </c>
      <c r="J9375">
        <v>1</v>
      </c>
      <c r="K9375">
        <v>0</v>
      </c>
      <c r="L9375" t="s">
        <v>28</v>
      </c>
      <c r="M9375" t="s">
        <v>130</v>
      </c>
      <c r="N9375" t="s">
        <v>128</v>
      </c>
      <c r="O9375" t="s">
        <v>22</v>
      </c>
      <c r="P9375" t="s">
        <v>23</v>
      </c>
      <c r="Q9375" t="s">
        <v>24</v>
      </c>
    </row>
    <row r="9376" spans="1:17" x14ac:dyDescent="0.2">
      <c r="A9376" s="2">
        <v>38731</v>
      </c>
      <c r="B9376" t="s">
        <v>183</v>
      </c>
      <c r="C9376" t="s">
        <v>149</v>
      </c>
      <c r="D9376" t="s">
        <v>36</v>
      </c>
      <c r="E9376" t="s">
        <v>36</v>
      </c>
      <c r="F9376">
        <v>32</v>
      </c>
      <c r="G9376">
        <v>49</v>
      </c>
      <c r="H9376">
        <v>0</v>
      </c>
      <c r="I9376">
        <v>0</v>
      </c>
      <c r="J9376">
        <v>1</v>
      </c>
      <c r="K9376">
        <v>2</v>
      </c>
      <c r="L9376" t="s">
        <v>28</v>
      </c>
      <c r="M9376" t="s">
        <v>266</v>
      </c>
      <c r="N9376" t="s">
        <v>183</v>
      </c>
      <c r="O9376" t="s">
        <v>22</v>
      </c>
      <c r="P9376" t="s">
        <v>23</v>
      </c>
      <c r="Q9376" t="s">
        <v>41</v>
      </c>
    </row>
    <row r="9377" spans="1:17" x14ac:dyDescent="0.2">
      <c r="A9377" s="2">
        <v>38731</v>
      </c>
      <c r="B9377" t="s">
        <v>110</v>
      </c>
      <c r="C9377" t="s">
        <v>45</v>
      </c>
      <c r="D9377" t="s">
        <v>36</v>
      </c>
      <c r="E9377" t="s">
        <v>36</v>
      </c>
      <c r="F9377">
        <v>36</v>
      </c>
      <c r="G9377">
        <v>53</v>
      </c>
      <c r="H9377">
        <v>0</v>
      </c>
      <c r="I9377">
        <v>0</v>
      </c>
      <c r="J9377">
        <v>1</v>
      </c>
      <c r="K9377">
        <v>0</v>
      </c>
      <c r="L9377" t="s">
        <v>28</v>
      </c>
      <c r="M9377" t="s">
        <v>485</v>
      </c>
      <c r="N9377" t="s">
        <v>110</v>
      </c>
      <c r="O9377" t="s">
        <v>22</v>
      </c>
      <c r="P9377" t="s">
        <v>23</v>
      </c>
      <c r="Q9377" t="s">
        <v>24</v>
      </c>
    </row>
    <row r="9378" spans="1:17" x14ac:dyDescent="0.2">
      <c r="A9378" s="2">
        <v>38731</v>
      </c>
      <c r="B9378" t="s">
        <v>118</v>
      </c>
      <c r="C9378" t="s">
        <v>890</v>
      </c>
      <c r="D9378" t="s">
        <v>36</v>
      </c>
      <c r="E9378" t="s">
        <v>36</v>
      </c>
      <c r="F9378">
        <v>30</v>
      </c>
      <c r="G9378">
        <v>77</v>
      </c>
      <c r="H9378">
        <v>0</v>
      </c>
      <c r="I9378">
        <v>0</v>
      </c>
      <c r="J9378">
        <v>0</v>
      </c>
      <c r="K9378">
        <v>0</v>
      </c>
      <c r="L9378" t="s">
        <v>28</v>
      </c>
      <c r="M9378" t="s">
        <v>241</v>
      </c>
      <c r="N9378" t="s">
        <v>118</v>
      </c>
      <c r="O9378" t="s">
        <v>22</v>
      </c>
      <c r="P9378" t="s">
        <v>23</v>
      </c>
      <c r="Q9378" t="s">
        <v>30</v>
      </c>
    </row>
    <row r="9379" spans="1:17" x14ac:dyDescent="0.2">
      <c r="A9379" s="2">
        <v>38732</v>
      </c>
      <c r="B9379" t="s">
        <v>128</v>
      </c>
      <c r="C9379" t="s">
        <v>199</v>
      </c>
      <c r="D9379" t="s">
        <v>36</v>
      </c>
      <c r="E9379" t="s">
        <v>36</v>
      </c>
      <c r="F9379">
        <v>28</v>
      </c>
      <c r="G9379">
        <v>50</v>
      </c>
      <c r="H9379">
        <v>0</v>
      </c>
      <c r="I9379">
        <v>0</v>
      </c>
      <c r="J9379">
        <v>2</v>
      </c>
      <c r="K9379">
        <v>0</v>
      </c>
      <c r="L9379" t="s">
        <v>28</v>
      </c>
      <c r="M9379" t="s">
        <v>130</v>
      </c>
      <c r="N9379" t="s">
        <v>128</v>
      </c>
      <c r="O9379" t="s">
        <v>22</v>
      </c>
      <c r="P9379" t="s">
        <v>23</v>
      </c>
      <c r="Q9379" t="s">
        <v>24</v>
      </c>
    </row>
    <row r="9380" spans="1:17" x14ac:dyDescent="0.2">
      <c r="A9380" s="2">
        <v>38734</v>
      </c>
      <c r="B9380" t="s">
        <v>136</v>
      </c>
      <c r="C9380" t="s">
        <v>177</v>
      </c>
      <c r="D9380" t="s">
        <v>36</v>
      </c>
      <c r="E9380" t="s">
        <v>115</v>
      </c>
      <c r="F9380">
        <v>42</v>
      </c>
      <c r="G9380">
        <v>86</v>
      </c>
      <c r="H9380">
        <v>0</v>
      </c>
      <c r="I9380">
        <v>0</v>
      </c>
      <c r="J9380">
        <v>2</v>
      </c>
      <c r="K9380">
        <v>0</v>
      </c>
      <c r="L9380" t="s">
        <v>28</v>
      </c>
      <c r="M9380" t="s">
        <v>300</v>
      </c>
      <c r="N9380" t="s">
        <v>176</v>
      </c>
      <c r="O9380" t="s">
        <v>122</v>
      </c>
      <c r="P9380" t="s">
        <v>23</v>
      </c>
      <c r="Q9380" t="s">
        <v>24</v>
      </c>
    </row>
    <row r="9381" spans="1:17" x14ac:dyDescent="0.2">
      <c r="A9381" s="2">
        <v>38734</v>
      </c>
      <c r="B9381" t="s">
        <v>110</v>
      </c>
      <c r="C9381" t="s">
        <v>267</v>
      </c>
      <c r="D9381" t="s">
        <v>36</v>
      </c>
      <c r="E9381" t="s">
        <v>36</v>
      </c>
      <c r="F9381">
        <v>36</v>
      </c>
      <c r="G9381">
        <v>61</v>
      </c>
      <c r="H9381">
        <v>0</v>
      </c>
      <c r="I9381">
        <v>0</v>
      </c>
      <c r="J9381">
        <v>2</v>
      </c>
      <c r="K9381">
        <v>2</v>
      </c>
      <c r="L9381" t="s">
        <v>28</v>
      </c>
      <c r="M9381" t="s">
        <v>485</v>
      </c>
      <c r="N9381" t="s">
        <v>110</v>
      </c>
      <c r="O9381" t="s">
        <v>22</v>
      </c>
      <c r="P9381" t="s">
        <v>23</v>
      </c>
      <c r="Q9381" t="s">
        <v>30</v>
      </c>
    </row>
    <row r="9382" spans="1:17" x14ac:dyDescent="0.2">
      <c r="A9382" s="2">
        <v>38735</v>
      </c>
      <c r="B9382" t="s">
        <v>113</v>
      </c>
      <c r="C9382" t="s">
        <v>52</v>
      </c>
      <c r="D9382" t="s">
        <v>115</v>
      </c>
      <c r="E9382" t="s">
        <v>50</v>
      </c>
      <c r="F9382">
        <v>33</v>
      </c>
      <c r="G9382">
        <v>14</v>
      </c>
      <c r="H9382">
        <v>0</v>
      </c>
      <c r="I9382">
        <v>0</v>
      </c>
      <c r="J9382">
        <v>1</v>
      </c>
      <c r="K9382">
        <v>1</v>
      </c>
      <c r="L9382" t="s">
        <v>28</v>
      </c>
      <c r="M9382" t="s">
        <v>231</v>
      </c>
      <c r="N9382" t="s">
        <v>113</v>
      </c>
      <c r="O9382" t="s">
        <v>22</v>
      </c>
      <c r="P9382" t="s">
        <v>23</v>
      </c>
      <c r="Q9382" t="s">
        <v>30</v>
      </c>
    </row>
    <row r="9383" spans="1:17" x14ac:dyDescent="0.2">
      <c r="A9383" s="2">
        <v>38735</v>
      </c>
      <c r="B9383" t="s">
        <v>176</v>
      </c>
      <c r="C9383" t="s">
        <v>133</v>
      </c>
      <c r="D9383" t="s">
        <v>115</v>
      </c>
      <c r="E9383" t="s">
        <v>115</v>
      </c>
      <c r="F9383">
        <v>85</v>
      </c>
      <c r="G9383">
        <v>29</v>
      </c>
      <c r="H9383">
        <v>0</v>
      </c>
      <c r="I9383">
        <v>0</v>
      </c>
      <c r="J9383">
        <v>1</v>
      </c>
      <c r="K9383">
        <v>0</v>
      </c>
      <c r="L9383" t="s">
        <v>28</v>
      </c>
      <c r="M9383" t="s">
        <v>246</v>
      </c>
      <c r="N9383" t="s">
        <v>176</v>
      </c>
      <c r="O9383" t="s">
        <v>22</v>
      </c>
      <c r="P9383" t="s">
        <v>23</v>
      </c>
      <c r="Q9383" t="s">
        <v>24</v>
      </c>
    </row>
    <row r="9384" spans="1:17" x14ac:dyDescent="0.2">
      <c r="A9384" s="2">
        <v>38737</v>
      </c>
      <c r="B9384" t="s">
        <v>183</v>
      </c>
      <c r="C9384" t="s">
        <v>718</v>
      </c>
      <c r="D9384" t="s">
        <v>36</v>
      </c>
      <c r="E9384" t="s">
        <v>36</v>
      </c>
      <c r="F9384">
        <v>32</v>
      </c>
      <c r="G9384">
        <v>80</v>
      </c>
      <c r="H9384">
        <v>0</v>
      </c>
      <c r="I9384">
        <v>0</v>
      </c>
      <c r="J9384">
        <v>3</v>
      </c>
      <c r="K9384">
        <v>0</v>
      </c>
      <c r="L9384" t="s">
        <v>276</v>
      </c>
      <c r="M9384" t="s">
        <v>266</v>
      </c>
      <c r="N9384" t="s">
        <v>183</v>
      </c>
      <c r="O9384" t="s">
        <v>22</v>
      </c>
      <c r="P9384" t="s">
        <v>23</v>
      </c>
      <c r="Q9384" t="s">
        <v>24</v>
      </c>
    </row>
    <row r="9385" spans="1:17" x14ac:dyDescent="0.2">
      <c r="A9385" s="2">
        <v>38738</v>
      </c>
      <c r="B9385" t="s">
        <v>120</v>
      </c>
      <c r="C9385" t="s">
        <v>267</v>
      </c>
      <c r="D9385" t="s">
        <v>36</v>
      </c>
      <c r="E9385" t="s">
        <v>36</v>
      </c>
      <c r="F9385">
        <v>23</v>
      </c>
      <c r="G9385">
        <v>63</v>
      </c>
      <c r="H9385">
        <v>0</v>
      </c>
      <c r="I9385">
        <v>0</v>
      </c>
      <c r="J9385">
        <v>3</v>
      </c>
      <c r="K9385">
        <v>1</v>
      </c>
      <c r="L9385" t="s">
        <v>276</v>
      </c>
      <c r="M9385" t="s">
        <v>266</v>
      </c>
      <c r="N9385" t="s">
        <v>183</v>
      </c>
      <c r="O9385" t="s">
        <v>122</v>
      </c>
      <c r="P9385" t="s">
        <v>23</v>
      </c>
      <c r="Q9385" t="s">
        <v>24</v>
      </c>
    </row>
    <row r="9386" spans="1:17" x14ac:dyDescent="0.2">
      <c r="A9386" s="2">
        <v>38738</v>
      </c>
      <c r="B9386" t="s">
        <v>153</v>
      </c>
      <c r="C9386" t="s">
        <v>133</v>
      </c>
      <c r="D9386" t="s">
        <v>50</v>
      </c>
      <c r="E9386" t="s">
        <v>115</v>
      </c>
      <c r="F9386">
        <v>16</v>
      </c>
      <c r="G9386">
        <v>29</v>
      </c>
      <c r="H9386">
        <v>0</v>
      </c>
      <c r="I9386">
        <v>0</v>
      </c>
      <c r="J9386">
        <v>1</v>
      </c>
      <c r="K9386">
        <v>1</v>
      </c>
      <c r="L9386" t="s">
        <v>28</v>
      </c>
      <c r="M9386" t="s">
        <v>231</v>
      </c>
      <c r="N9386" t="s">
        <v>113</v>
      </c>
      <c r="O9386" t="s">
        <v>122</v>
      </c>
      <c r="P9386" t="s">
        <v>23</v>
      </c>
      <c r="Q9386" t="s">
        <v>30</v>
      </c>
    </row>
    <row r="9387" spans="1:17" x14ac:dyDescent="0.2">
      <c r="A9387" s="2">
        <v>38738</v>
      </c>
      <c r="B9387" t="s">
        <v>110</v>
      </c>
      <c r="C9387" t="s">
        <v>136</v>
      </c>
      <c r="D9387" t="s">
        <v>36</v>
      </c>
      <c r="E9387" t="s">
        <v>36</v>
      </c>
      <c r="F9387">
        <v>35</v>
      </c>
      <c r="G9387">
        <v>42</v>
      </c>
      <c r="H9387">
        <v>0</v>
      </c>
      <c r="I9387">
        <v>0</v>
      </c>
      <c r="J9387">
        <v>0</v>
      </c>
      <c r="K9387">
        <v>1</v>
      </c>
      <c r="L9387" t="s">
        <v>276</v>
      </c>
      <c r="M9387" t="s">
        <v>266</v>
      </c>
      <c r="N9387" t="s">
        <v>183</v>
      </c>
      <c r="O9387" t="s">
        <v>122</v>
      </c>
      <c r="P9387" t="s">
        <v>23</v>
      </c>
      <c r="Q9387" t="s">
        <v>41</v>
      </c>
    </row>
    <row r="9388" spans="1:17" x14ac:dyDescent="0.2">
      <c r="A9388" s="2">
        <v>38738</v>
      </c>
      <c r="B9388" t="s">
        <v>113</v>
      </c>
      <c r="C9388" t="s">
        <v>70</v>
      </c>
      <c r="D9388" t="s">
        <v>115</v>
      </c>
      <c r="E9388" t="s">
        <v>50</v>
      </c>
      <c r="F9388">
        <v>33</v>
      </c>
      <c r="G9388">
        <v>46</v>
      </c>
      <c r="H9388">
        <v>0</v>
      </c>
      <c r="I9388">
        <v>0</v>
      </c>
      <c r="J9388">
        <v>1</v>
      </c>
      <c r="K9388">
        <v>1</v>
      </c>
      <c r="L9388" t="s">
        <v>28</v>
      </c>
      <c r="M9388" t="s">
        <v>231</v>
      </c>
      <c r="N9388" t="s">
        <v>113</v>
      </c>
      <c r="O9388" t="s">
        <v>22</v>
      </c>
      <c r="P9388" t="s">
        <v>23</v>
      </c>
      <c r="Q9388" t="s">
        <v>30</v>
      </c>
    </row>
    <row r="9389" spans="1:17" x14ac:dyDescent="0.2">
      <c r="A9389" s="2">
        <v>38738</v>
      </c>
      <c r="B9389" t="s">
        <v>365</v>
      </c>
      <c r="C9389" t="s">
        <v>890</v>
      </c>
      <c r="D9389" t="s">
        <v>36</v>
      </c>
      <c r="E9389" t="s">
        <v>36</v>
      </c>
      <c r="F9389">
        <v>56</v>
      </c>
      <c r="G9389">
        <v>78</v>
      </c>
      <c r="H9389">
        <v>0</v>
      </c>
      <c r="I9389">
        <v>0</v>
      </c>
      <c r="J9389">
        <v>0</v>
      </c>
      <c r="K9389">
        <v>2</v>
      </c>
      <c r="L9389" t="s">
        <v>276</v>
      </c>
      <c r="M9389" t="s">
        <v>266</v>
      </c>
      <c r="N9389" t="s">
        <v>183</v>
      </c>
      <c r="O9389" t="s">
        <v>122</v>
      </c>
      <c r="P9389" t="s">
        <v>23</v>
      </c>
      <c r="Q9389" t="s">
        <v>41</v>
      </c>
    </row>
    <row r="9390" spans="1:17" x14ac:dyDescent="0.2">
      <c r="A9390" s="2">
        <v>38739</v>
      </c>
      <c r="B9390" t="s">
        <v>149</v>
      </c>
      <c r="C9390" t="s">
        <v>34</v>
      </c>
      <c r="D9390" t="s">
        <v>36</v>
      </c>
      <c r="E9390" t="s">
        <v>36</v>
      </c>
      <c r="F9390">
        <v>49</v>
      </c>
      <c r="G9390">
        <v>77</v>
      </c>
      <c r="H9390">
        <v>0</v>
      </c>
      <c r="I9390">
        <v>0</v>
      </c>
      <c r="J9390">
        <v>0</v>
      </c>
      <c r="K9390">
        <v>2</v>
      </c>
      <c r="L9390" t="s">
        <v>276</v>
      </c>
      <c r="M9390" t="s">
        <v>682</v>
      </c>
      <c r="N9390" t="s">
        <v>183</v>
      </c>
      <c r="O9390" t="s">
        <v>122</v>
      </c>
      <c r="P9390" t="s">
        <v>23</v>
      </c>
      <c r="Q9390" t="s">
        <v>41</v>
      </c>
    </row>
    <row r="9391" spans="1:17" x14ac:dyDescent="0.2">
      <c r="A9391" s="2">
        <v>38739</v>
      </c>
      <c r="B9391" t="s">
        <v>128</v>
      </c>
      <c r="C9391" t="s">
        <v>138</v>
      </c>
      <c r="D9391" t="s">
        <v>36</v>
      </c>
      <c r="E9391" t="s">
        <v>36</v>
      </c>
      <c r="F9391">
        <v>28</v>
      </c>
      <c r="G9391">
        <v>58</v>
      </c>
      <c r="H9391">
        <v>0</v>
      </c>
      <c r="I9391">
        <v>0</v>
      </c>
      <c r="J9391">
        <v>4</v>
      </c>
      <c r="K9391">
        <v>1</v>
      </c>
      <c r="L9391" t="s">
        <v>276</v>
      </c>
      <c r="M9391" t="s">
        <v>682</v>
      </c>
      <c r="N9391" t="s">
        <v>183</v>
      </c>
      <c r="O9391" t="s">
        <v>122</v>
      </c>
      <c r="P9391" t="s">
        <v>23</v>
      </c>
      <c r="Q9391" t="s">
        <v>24</v>
      </c>
    </row>
    <row r="9392" spans="1:17" x14ac:dyDescent="0.2">
      <c r="A9392" s="2">
        <v>38739</v>
      </c>
      <c r="B9392" t="s">
        <v>77</v>
      </c>
      <c r="C9392" t="s">
        <v>56</v>
      </c>
      <c r="D9392" t="s">
        <v>27</v>
      </c>
      <c r="E9392" t="s">
        <v>27</v>
      </c>
      <c r="F9392">
        <v>7</v>
      </c>
      <c r="G9392">
        <v>84</v>
      </c>
      <c r="H9392">
        <v>0</v>
      </c>
      <c r="I9392">
        <v>0</v>
      </c>
      <c r="J9392">
        <v>0</v>
      </c>
      <c r="K9392">
        <v>0</v>
      </c>
      <c r="L9392" t="s">
        <v>28</v>
      </c>
      <c r="M9392" t="s">
        <v>170</v>
      </c>
      <c r="N9392" t="s">
        <v>77</v>
      </c>
      <c r="O9392" t="s">
        <v>22</v>
      </c>
      <c r="P9392" t="s">
        <v>23</v>
      </c>
      <c r="Q9392" t="s">
        <v>30</v>
      </c>
    </row>
    <row r="9393" spans="1:17" x14ac:dyDescent="0.2">
      <c r="A9393" s="2">
        <v>38740</v>
      </c>
      <c r="B9393" t="s">
        <v>177</v>
      </c>
      <c r="C9393" t="s">
        <v>52</v>
      </c>
      <c r="D9393" t="s">
        <v>115</v>
      </c>
      <c r="E9393" t="s">
        <v>50</v>
      </c>
      <c r="F9393">
        <v>86</v>
      </c>
      <c r="G9393">
        <v>14</v>
      </c>
      <c r="H9393">
        <v>0</v>
      </c>
      <c r="I9393">
        <v>0</v>
      </c>
      <c r="J9393">
        <v>0</v>
      </c>
      <c r="K9393">
        <v>0</v>
      </c>
      <c r="L9393" t="s">
        <v>28</v>
      </c>
      <c r="M9393" t="s">
        <v>300</v>
      </c>
      <c r="N9393" t="s">
        <v>176</v>
      </c>
      <c r="O9393" t="s">
        <v>122</v>
      </c>
      <c r="P9393" t="s">
        <v>23</v>
      </c>
      <c r="Q9393" t="s">
        <v>30</v>
      </c>
    </row>
    <row r="9394" spans="1:17" x14ac:dyDescent="0.2">
      <c r="A9394" s="2">
        <v>38740</v>
      </c>
      <c r="B9394" t="s">
        <v>135</v>
      </c>
      <c r="C9394" t="s">
        <v>199</v>
      </c>
      <c r="D9394" t="s">
        <v>36</v>
      </c>
      <c r="E9394" t="s">
        <v>36</v>
      </c>
      <c r="F9394">
        <v>24</v>
      </c>
      <c r="G9394">
        <v>50</v>
      </c>
      <c r="H9394">
        <v>0</v>
      </c>
      <c r="I9394">
        <v>0</v>
      </c>
      <c r="J9394">
        <v>1</v>
      </c>
      <c r="K9394">
        <v>0</v>
      </c>
      <c r="L9394" t="s">
        <v>276</v>
      </c>
      <c r="M9394" t="s">
        <v>476</v>
      </c>
      <c r="N9394" t="s">
        <v>183</v>
      </c>
      <c r="O9394" t="s">
        <v>122</v>
      </c>
      <c r="P9394" t="s">
        <v>23</v>
      </c>
      <c r="Q9394" t="s">
        <v>24</v>
      </c>
    </row>
    <row r="9395" spans="1:17" x14ac:dyDescent="0.2">
      <c r="A9395" s="2">
        <v>38740</v>
      </c>
      <c r="B9395" t="s">
        <v>45</v>
      </c>
      <c r="C9395" t="s">
        <v>118</v>
      </c>
      <c r="D9395" t="s">
        <v>36</v>
      </c>
      <c r="E9395" t="s">
        <v>36</v>
      </c>
      <c r="F9395">
        <v>53</v>
      </c>
      <c r="G9395">
        <v>30</v>
      </c>
      <c r="H9395">
        <v>0</v>
      </c>
      <c r="I9395">
        <v>0</v>
      </c>
      <c r="J9395">
        <v>0</v>
      </c>
      <c r="K9395">
        <v>2</v>
      </c>
      <c r="L9395" t="s">
        <v>276</v>
      </c>
      <c r="M9395" t="s">
        <v>476</v>
      </c>
      <c r="N9395" t="s">
        <v>183</v>
      </c>
      <c r="O9395" t="s">
        <v>122</v>
      </c>
      <c r="P9395" t="s">
        <v>23</v>
      </c>
      <c r="Q9395" t="s">
        <v>41</v>
      </c>
    </row>
    <row r="9396" spans="1:17" x14ac:dyDescent="0.2">
      <c r="A9396" s="2">
        <v>38741</v>
      </c>
      <c r="B9396" t="s">
        <v>183</v>
      </c>
      <c r="C9396" t="s">
        <v>110</v>
      </c>
      <c r="D9396" t="s">
        <v>36</v>
      </c>
      <c r="E9396" t="s">
        <v>36</v>
      </c>
      <c r="F9396">
        <v>32</v>
      </c>
      <c r="G9396">
        <v>35</v>
      </c>
      <c r="H9396">
        <v>0</v>
      </c>
      <c r="I9396">
        <v>0</v>
      </c>
      <c r="J9396">
        <v>0</v>
      </c>
      <c r="K9396">
        <v>0</v>
      </c>
      <c r="L9396" t="s">
        <v>276</v>
      </c>
      <c r="M9396" t="s">
        <v>266</v>
      </c>
      <c r="N9396" t="s">
        <v>183</v>
      </c>
      <c r="O9396" t="s">
        <v>22</v>
      </c>
      <c r="P9396" t="s">
        <v>23</v>
      </c>
      <c r="Q9396" t="s">
        <v>30</v>
      </c>
    </row>
    <row r="9397" spans="1:17" x14ac:dyDescent="0.2">
      <c r="A9397" s="2">
        <v>38741</v>
      </c>
      <c r="B9397" t="s">
        <v>718</v>
      </c>
      <c r="C9397" t="s">
        <v>136</v>
      </c>
      <c r="D9397" t="s">
        <v>36</v>
      </c>
      <c r="E9397" t="s">
        <v>36</v>
      </c>
      <c r="F9397">
        <v>80</v>
      </c>
      <c r="G9397">
        <v>42</v>
      </c>
      <c r="H9397">
        <v>0</v>
      </c>
      <c r="I9397">
        <v>0</v>
      </c>
      <c r="J9397">
        <v>1</v>
      </c>
      <c r="K9397">
        <v>2</v>
      </c>
      <c r="L9397" t="s">
        <v>276</v>
      </c>
      <c r="M9397" t="s">
        <v>266</v>
      </c>
      <c r="N9397" t="s">
        <v>183</v>
      </c>
      <c r="O9397" t="s">
        <v>122</v>
      </c>
      <c r="P9397" t="s">
        <v>23</v>
      </c>
      <c r="Q9397" t="s">
        <v>41</v>
      </c>
    </row>
    <row r="9398" spans="1:17" x14ac:dyDescent="0.2">
      <c r="A9398" s="2">
        <v>38742</v>
      </c>
      <c r="B9398" t="s">
        <v>267</v>
      </c>
      <c r="C9398" t="s">
        <v>890</v>
      </c>
      <c r="D9398" t="s">
        <v>36</v>
      </c>
      <c r="E9398" t="s">
        <v>36</v>
      </c>
      <c r="F9398">
        <v>63</v>
      </c>
      <c r="G9398">
        <v>78</v>
      </c>
      <c r="H9398">
        <v>0</v>
      </c>
      <c r="I9398">
        <v>0</v>
      </c>
      <c r="J9398">
        <v>0</v>
      </c>
      <c r="K9398">
        <v>0</v>
      </c>
      <c r="L9398" t="s">
        <v>276</v>
      </c>
      <c r="M9398" t="s">
        <v>266</v>
      </c>
      <c r="N9398" t="s">
        <v>183</v>
      </c>
      <c r="O9398" t="s">
        <v>122</v>
      </c>
      <c r="P9398" t="s">
        <v>23</v>
      </c>
      <c r="Q9398" t="s">
        <v>30</v>
      </c>
    </row>
    <row r="9399" spans="1:17" x14ac:dyDescent="0.2">
      <c r="A9399" s="2">
        <v>38742</v>
      </c>
      <c r="B9399" t="s">
        <v>120</v>
      </c>
      <c r="C9399" t="s">
        <v>365</v>
      </c>
      <c r="D9399" t="s">
        <v>36</v>
      </c>
      <c r="E9399" t="s">
        <v>36</v>
      </c>
      <c r="F9399">
        <v>23</v>
      </c>
      <c r="G9399">
        <v>56</v>
      </c>
      <c r="H9399">
        <v>0</v>
      </c>
      <c r="I9399">
        <v>0</v>
      </c>
      <c r="J9399">
        <v>2</v>
      </c>
      <c r="K9399">
        <v>0</v>
      </c>
      <c r="L9399" t="s">
        <v>276</v>
      </c>
      <c r="M9399" t="s">
        <v>266</v>
      </c>
      <c r="N9399" t="s">
        <v>183</v>
      </c>
      <c r="O9399" t="s">
        <v>122</v>
      </c>
      <c r="P9399" t="s">
        <v>23</v>
      </c>
      <c r="Q9399" t="s">
        <v>24</v>
      </c>
    </row>
    <row r="9400" spans="1:17" x14ac:dyDescent="0.2">
      <c r="A9400" s="2">
        <v>38742</v>
      </c>
      <c r="B9400" t="s">
        <v>31</v>
      </c>
      <c r="C9400" t="s">
        <v>304</v>
      </c>
      <c r="D9400" t="s">
        <v>19</v>
      </c>
      <c r="E9400" t="s">
        <v>27</v>
      </c>
      <c r="F9400">
        <v>38</v>
      </c>
      <c r="G9400">
        <v>41</v>
      </c>
      <c r="H9400">
        <v>0</v>
      </c>
      <c r="I9400">
        <v>0</v>
      </c>
      <c r="J9400">
        <v>1</v>
      </c>
      <c r="K9400">
        <v>0</v>
      </c>
      <c r="L9400" t="s">
        <v>28</v>
      </c>
      <c r="M9400" t="s">
        <v>80</v>
      </c>
      <c r="N9400" t="s">
        <v>31</v>
      </c>
      <c r="O9400" t="s">
        <v>22</v>
      </c>
      <c r="P9400" t="s">
        <v>23</v>
      </c>
      <c r="Q9400" t="s">
        <v>24</v>
      </c>
    </row>
    <row r="9401" spans="1:17" x14ac:dyDescent="0.2">
      <c r="A9401" s="2">
        <v>38742</v>
      </c>
      <c r="B9401" t="s">
        <v>70</v>
      </c>
      <c r="C9401" t="s">
        <v>133</v>
      </c>
      <c r="D9401" t="s">
        <v>50</v>
      </c>
      <c r="E9401" t="s">
        <v>115</v>
      </c>
      <c r="F9401">
        <v>46</v>
      </c>
      <c r="G9401">
        <v>29</v>
      </c>
      <c r="H9401">
        <v>0</v>
      </c>
      <c r="I9401">
        <v>0</v>
      </c>
      <c r="J9401">
        <v>0</v>
      </c>
      <c r="K9401">
        <v>1</v>
      </c>
      <c r="L9401" t="s">
        <v>28</v>
      </c>
      <c r="M9401" t="s">
        <v>231</v>
      </c>
      <c r="N9401" t="s">
        <v>113</v>
      </c>
      <c r="O9401" t="s">
        <v>122</v>
      </c>
      <c r="P9401" t="s">
        <v>23</v>
      </c>
      <c r="Q9401" t="s">
        <v>41</v>
      </c>
    </row>
    <row r="9402" spans="1:17" x14ac:dyDescent="0.2">
      <c r="A9402" s="2">
        <v>38742</v>
      </c>
      <c r="B9402" t="s">
        <v>26</v>
      </c>
      <c r="C9402" t="s">
        <v>49</v>
      </c>
      <c r="D9402" t="s">
        <v>27</v>
      </c>
      <c r="E9402" t="s">
        <v>50</v>
      </c>
      <c r="F9402">
        <v>7</v>
      </c>
      <c r="G9402">
        <v>37</v>
      </c>
      <c r="H9402">
        <v>0</v>
      </c>
      <c r="I9402">
        <v>0</v>
      </c>
      <c r="J9402">
        <v>2</v>
      </c>
      <c r="K9402">
        <v>1</v>
      </c>
      <c r="L9402" t="s">
        <v>28</v>
      </c>
      <c r="M9402" t="s">
        <v>936</v>
      </c>
      <c r="N9402" t="s">
        <v>77</v>
      </c>
      <c r="O9402" t="s">
        <v>122</v>
      </c>
      <c r="P9402" t="s">
        <v>23</v>
      </c>
      <c r="Q9402" t="s">
        <v>24</v>
      </c>
    </row>
    <row r="9403" spans="1:17" x14ac:dyDescent="0.2">
      <c r="A9403" s="2">
        <v>38742</v>
      </c>
      <c r="B9403" t="s">
        <v>113</v>
      </c>
      <c r="C9403" t="s">
        <v>153</v>
      </c>
      <c r="D9403" t="s">
        <v>115</v>
      </c>
      <c r="E9403" t="s">
        <v>50</v>
      </c>
      <c r="F9403">
        <v>33</v>
      </c>
      <c r="G9403">
        <v>16</v>
      </c>
      <c r="H9403">
        <v>0</v>
      </c>
      <c r="I9403">
        <v>0</v>
      </c>
      <c r="J9403">
        <v>1</v>
      </c>
      <c r="K9403">
        <v>1</v>
      </c>
      <c r="L9403" t="s">
        <v>28</v>
      </c>
      <c r="M9403" t="s">
        <v>231</v>
      </c>
      <c r="N9403" t="s">
        <v>113</v>
      </c>
      <c r="O9403" t="s">
        <v>22</v>
      </c>
      <c r="P9403" t="s">
        <v>23</v>
      </c>
      <c r="Q9403" t="s">
        <v>30</v>
      </c>
    </row>
    <row r="9404" spans="1:17" x14ac:dyDescent="0.2">
      <c r="A9404" s="2">
        <v>38743</v>
      </c>
      <c r="B9404" t="s">
        <v>128</v>
      </c>
      <c r="C9404" t="s">
        <v>149</v>
      </c>
      <c r="D9404" t="s">
        <v>36</v>
      </c>
      <c r="E9404" t="s">
        <v>36</v>
      </c>
      <c r="F9404">
        <v>28</v>
      </c>
      <c r="G9404">
        <v>49</v>
      </c>
      <c r="H9404">
        <v>0</v>
      </c>
      <c r="I9404">
        <v>0</v>
      </c>
      <c r="J9404">
        <v>2</v>
      </c>
      <c r="K9404">
        <v>0</v>
      </c>
      <c r="L9404" t="s">
        <v>276</v>
      </c>
      <c r="M9404" t="s">
        <v>682</v>
      </c>
      <c r="N9404" t="s">
        <v>183</v>
      </c>
      <c r="O9404" t="s">
        <v>122</v>
      </c>
      <c r="P9404" t="s">
        <v>23</v>
      </c>
      <c r="Q9404" t="s">
        <v>24</v>
      </c>
    </row>
    <row r="9405" spans="1:17" x14ac:dyDescent="0.2">
      <c r="A9405" s="2">
        <v>38743</v>
      </c>
      <c r="B9405" t="s">
        <v>138</v>
      </c>
      <c r="C9405" t="s">
        <v>34</v>
      </c>
      <c r="D9405" t="s">
        <v>36</v>
      </c>
      <c r="E9405" t="s">
        <v>36</v>
      </c>
      <c r="F9405">
        <v>58</v>
      </c>
      <c r="G9405">
        <v>77</v>
      </c>
      <c r="H9405">
        <v>0</v>
      </c>
      <c r="I9405">
        <v>0</v>
      </c>
      <c r="J9405">
        <v>1</v>
      </c>
      <c r="K9405">
        <v>2</v>
      </c>
      <c r="L9405" t="s">
        <v>276</v>
      </c>
      <c r="M9405" t="s">
        <v>682</v>
      </c>
      <c r="N9405" t="s">
        <v>183</v>
      </c>
      <c r="O9405" t="s">
        <v>122</v>
      </c>
      <c r="P9405" t="s">
        <v>23</v>
      </c>
      <c r="Q9405" t="s">
        <v>41</v>
      </c>
    </row>
    <row r="9406" spans="1:17" x14ac:dyDescent="0.2">
      <c r="A9406" s="2">
        <v>38744</v>
      </c>
      <c r="B9406" t="s">
        <v>199</v>
      </c>
      <c r="C9406" t="s">
        <v>118</v>
      </c>
      <c r="D9406" t="s">
        <v>36</v>
      </c>
      <c r="E9406" t="s">
        <v>36</v>
      </c>
      <c r="F9406">
        <v>50</v>
      </c>
      <c r="G9406">
        <v>30</v>
      </c>
      <c r="H9406">
        <v>0</v>
      </c>
      <c r="I9406">
        <v>0</v>
      </c>
      <c r="J9406">
        <v>1</v>
      </c>
      <c r="K9406">
        <v>0</v>
      </c>
      <c r="L9406" t="s">
        <v>276</v>
      </c>
      <c r="M9406" t="s">
        <v>476</v>
      </c>
      <c r="N9406" t="s">
        <v>183</v>
      </c>
      <c r="O9406" t="s">
        <v>122</v>
      </c>
      <c r="P9406" t="s">
        <v>23</v>
      </c>
      <c r="Q9406" t="s">
        <v>24</v>
      </c>
    </row>
    <row r="9407" spans="1:17" x14ac:dyDescent="0.2">
      <c r="A9407" s="2">
        <v>38744</v>
      </c>
      <c r="B9407" t="s">
        <v>135</v>
      </c>
      <c r="C9407" t="s">
        <v>45</v>
      </c>
      <c r="D9407" t="s">
        <v>36</v>
      </c>
      <c r="E9407" t="s">
        <v>36</v>
      </c>
      <c r="F9407">
        <v>24</v>
      </c>
      <c r="G9407">
        <v>53</v>
      </c>
      <c r="H9407">
        <v>0</v>
      </c>
      <c r="I9407">
        <v>0</v>
      </c>
      <c r="J9407">
        <v>2</v>
      </c>
      <c r="K9407">
        <v>0</v>
      </c>
      <c r="L9407" t="s">
        <v>276</v>
      </c>
      <c r="M9407" t="s">
        <v>476</v>
      </c>
      <c r="N9407" t="s">
        <v>183</v>
      </c>
      <c r="O9407" t="s">
        <v>122</v>
      </c>
      <c r="P9407" t="s">
        <v>23</v>
      </c>
      <c r="Q9407" t="s">
        <v>24</v>
      </c>
    </row>
    <row r="9408" spans="1:17" x14ac:dyDescent="0.2">
      <c r="A9408" s="2">
        <v>38744</v>
      </c>
      <c r="B9408" t="s">
        <v>113</v>
      </c>
      <c r="C9408" t="s">
        <v>464</v>
      </c>
      <c r="D9408" t="s">
        <v>115</v>
      </c>
      <c r="E9408" t="s">
        <v>115</v>
      </c>
      <c r="F9408">
        <v>33</v>
      </c>
      <c r="G9408">
        <v>126</v>
      </c>
      <c r="H9408">
        <v>0</v>
      </c>
      <c r="I9408">
        <v>0</v>
      </c>
      <c r="J9408">
        <v>1</v>
      </c>
      <c r="K9408">
        <v>2</v>
      </c>
      <c r="L9408" t="s">
        <v>28</v>
      </c>
      <c r="M9408" t="s">
        <v>231</v>
      </c>
      <c r="N9408" t="s">
        <v>113</v>
      </c>
      <c r="O9408" t="s">
        <v>22</v>
      </c>
      <c r="P9408" t="s">
        <v>23</v>
      </c>
      <c r="Q9408" t="s">
        <v>41</v>
      </c>
    </row>
    <row r="9409" spans="1:17" x14ac:dyDescent="0.2">
      <c r="A9409" s="2">
        <v>38745</v>
      </c>
      <c r="B9409" t="s">
        <v>183</v>
      </c>
      <c r="C9409" t="s">
        <v>136</v>
      </c>
      <c r="D9409" t="s">
        <v>36</v>
      </c>
      <c r="E9409" t="s">
        <v>36</v>
      </c>
      <c r="F9409">
        <v>32</v>
      </c>
      <c r="G9409">
        <v>42</v>
      </c>
      <c r="H9409">
        <v>0</v>
      </c>
      <c r="I9409">
        <v>0</v>
      </c>
      <c r="J9409">
        <v>3</v>
      </c>
      <c r="K9409">
        <v>1</v>
      </c>
      <c r="L9409" t="s">
        <v>276</v>
      </c>
      <c r="M9409" t="s">
        <v>266</v>
      </c>
      <c r="N9409" t="s">
        <v>183</v>
      </c>
      <c r="O9409" t="s">
        <v>22</v>
      </c>
      <c r="P9409" t="s">
        <v>23</v>
      </c>
      <c r="Q9409" t="s">
        <v>24</v>
      </c>
    </row>
    <row r="9410" spans="1:17" x14ac:dyDescent="0.2">
      <c r="A9410" s="2">
        <v>38745</v>
      </c>
      <c r="B9410" t="s">
        <v>718</v>
      </c>
      <c r="C9410" t="s">
        <v>110</v>
      </c>
      <c r="D9410" t="s">
        <v>36</v>
      </c>
      <c r="E9410" t="s">
        <v>36</v>
      </c>
      <c r="F9410">
        <v>80</v>
      </c>
      <c r="G9410">
        <v>35</v>
      </c>
      <c r="H9410">
        <v>0</v>
      </c>
      <c r="I9410">
        <v>0</v>
      </c>
      <c r="J9410">
        <v>0</v>
      </c>
      <c r="K9410">
        <v>0</v>
      </c>
      <c r="L9410" t="s">
        <v>276</v>
      </c>
      <c r="M9410" t="s">
        <v>266</v>
      </c>
      <c r="N9410" t="s">
        <v>183</v>
      </c>
      <c r="O9410" t="s">
        <v>122</v>
      </c>
      <c r="P9410" t="s">
        <v>23</v>
      </c>
      <c r="Q9410" t="s">
        <v>30</v>
      </c>
    </row>
    <row r="9411" spans="1:17" x14ac:dyDescent="0.2">
      <c r="A9411" s="2">
        <v>38746</v>
      </c>
      <c r="B9411" t="s">
        <v>267</v>
      </c>
      <c r="C9411" t="s">
        <v>365</v>
      </c>
      <c r="D9411" t="s">
        <v>36</v>
      </c>
      <c r="E9411" t="s">
        <v>36</v>
      </c>
      <c r="F9411">
        <v>63</v>
      </c>
      <c r="G9411">
        <v>56</v>
      </c>
      <c r="H9411">
        <v>0</v>
      </c>
      <c r="I9411">
        <v>0</v>
      </c>
      <c r="J9411">
        <v>3</v>
      </c>
      <c r="K9411">
        <v>2</v>
      </c>
      <c r="L9411" t="s">
        <v>276</v>
      </c>
      <c r="M9411" t="s">
        <v>266</v>
      </c>
      <c r="N9411" t="s">
        <v>183</v>
      </c>
      <c r="O9411" t="s">
        <v>122</v>
      </c>
      <c r="P9411" t="s">
        <v>23</v>
      </c>
      <c r="Q9411" t="s">
        <v>24</v>
      </c>
    </row>
    <row r="9412" spans="1:17" x14ac:dyDescent="0.2">
      <c r="A9412" s="2">
        <v>38746</v>
      </c>
      <c r="B9412" t="s">
        <v>120</v>
      </c>
      <c r="C9412" t="s">
        <v>890</v>
      </c>
      <c r="D9412" t="s">
        <v>36</v>
      </c>
      <c r="E9412" t="s">
        <v>36</v>
      </c>
      <c r="F9412">
        <v>23</v>
      </c>
      <c r="G9412">
        <v>78</v>
      </c>
      <c r="H9412">
        <v>0</v>
      </c>
      <c r="I9412">
        <v>0</v>
      </c>
      <c r="J9412">
        <v>2</v>
      </c>
      <c r="K9412">
        <v>0</v>
      </c>
      <c r="L9412" t="s">
        <v>276</v>
      </c>
      <c r="M9412" t="s">
        <v>266</v>
      </c>
      <c r="N9412" t="s">
        <v>183</v>
      </c>
      <c r="O9412" t="s">
        <v>122</v>
      </c>
      <c r="P9412" t="s">
        <v>23</v>
      </c>
      <c r="Q9412" t="s">
        <v>24</v>
      </c>
    </row>
    <row r="9413" spans="1:17" x14ac:dyDescent="0.2">
      <c r="A9413" s="2">
        <v>38746</v>
      </c>
      <c r="B9413" t="s">
        <v>133</v>
      </c>
      <c r="C9413" t="s">
        <v>274</v>
      </c>
      <c r="D9413" t="s">
        <v>115</v>
      </c>
      <c r="E9413" t="s">
        <v>50</v>
      </c>
      <c r="F9413">
        <v>29</v>
      </c>
      <c r="G9413">
        <v>20</v>
      </c>
      <c r="H9413">
        <v>0</v>
      </c>
      <c r="I9413">
        <v>0</v>
      </c>
      <c r="J9413">
        <v>2</v>
      </c>
      <c r="K9413">
        <v>0</v>
      </c>
      <c r="L9413" t="s">
        <v>252</v>
      </c>
      <c r="M9413" t="s">
        <v>434</v>
      </c>
      <c r="N9413" t="s">
        <v>254</v>
      </c>
      <c r="O9413" t="s">
        <v>122</v>
      </c>
      <c r="P9413" t="s">
        <v>23</v>
      </c>
      <c r="Q9413" t="s">
        <v>24</v>
      </c>
    </row>
    <row r="9414" spans="1:17" x14ac:dyDescent="0.2">
      <c r="A9414" s="2">
        <v>38746</v>
      </c>
      <c r="B9414" t="s">
        <v>77</v>
      </c>
      <c r="C9414" t="s">
        <v>49</v>
      </c>
      <c r="D9414" t="s">
        <v>27</v>
      </c>
      <c r="E9414" t="s">
        <v>50</v>
      </c>
      <c r="F9414">
        <v>7</v>
      </c>
      <c r="G9414">
        <v>37</v>
      </c>
      <c r="H9414">
        <v>0</v>
      </c>
      <c r="I9414">
        <v>0</v>
      </c>
      <c r="J9414">
        <v>5</v>
      </c>
      <c r="K9414">
        <v>0</v>
      </c>
      <c r="L9414" t="s">
        <v>28</v>
      </c>
      <c r="M9414" t="s">
        <v>1089</v>
      </c>
      <c r="N9414" t="s">
        <v>77</v>
      </c>
      <c r="O9414" t="s">
        <v>22</v>
      </c>
      <c r="P9414" t="s">
        <v>23</v>
      </c>
      <c r="Q9414" t="s">
        <v>24</v>
      </c>
    </row>
    <row r="9415" spans="1:17" x14ac:dyDescent="0.2">
      <c r="A9415" s="2">
        <v>38747</v>
      </c>
      <c r="B9415" t="s">
        <v>402</v>
      </c>
      <c r="C9415" t="s">
        <v>469</v>
      </c>
      <c r="D9415" t="s">
        <v>115</v>
      </c>
      <c r="E9415" t="s">
        <v>115</v>
      </c>
      <c r="F9415">
        <v>52</v>
      </c>
      <c r="G9415">
        <v>100</v>
      </c>
      <c r="H9415">
        <v>0</v>
      </c>
      <c r="I9415">
        <v>0</v>
      </c>
      <c r="J9415">
        <v>1</v>
      </c>
      <c r="K9415">
        <v>1</v>
      </c>
      <c r="L9415" t="s">
        <v>28</v>
      </c>
      <c r="M9415" t="s">
        <v>715</v>
      </c>
      <c r="N9415" t="s">
        <v>402</v>
      </c>
      <c r="O9415" t="s">
        <v>22</v>
      </c>
      <c r="P9415" t="s">
        <v>23</v>
      </c>
      <c r="Q9415" t="s">
        <v>30</v>
      </c>
    </row>
    <row r="9416" spans="1:17" x14ac:dyDescent="0.2">
      <c r="A9416" s="2">
        <v>38747</v>
      </c>
      <c r="B9416" t="s">
        <v>128</v>
      </c>
      <c r="C9416" t="s">
        <v>34</v>
      </c>
      <c r="D9416" t="s">
        <v>36</v>
      </c>
      <c r="E9416" t="s">
        <v>36</v>
      </c>
      <c r="F9416">
        <v>28</v>
      </c>
      <c r="G9416">
        <v>77</v>
      </c>
      <c r="H9416">
        <v>0</v>
      </c>
      <c r="I9416">
        <v>0</v>
      </c>
      <c r="J9416">
        <v>0</v>
      </c>
      <c r="K9416">
        <v>3</v>
      </c>
      <c r="L9416" t="s">
        <v>276</v>
      </c>
      <c r="M9416" t="s">
        <v>682</v>
      </c>
      <c r="N9416" t="s">
        <v>183</v>
      </c>
      <c r="O9416" t="s">
        <v>122</v>
      </c>
      <c r="P9416" t="s">
        <v>23</v>
      </c>
      <c r="Q9416" t="s">
        <v>41</v>
      </c>
    </row>
    <row r="9417" spans="1:17" x14ac:dyDescent="0.2">
      <c r="A9417" s="2">
        <v>38747</v>
      </c>
      <c r="B9417" t="s">
        <v>138</v>
      </c>
      <c r="C9417" t="s">
        <v>149</v>
      </c>
      <c r="D9417" t="s">
        <v>36</v>
      </c>
      <c r="E9417" t="s">
        <v>36</v>
      </c>
      <c r="F9417">
        <v>58</v>
      </c>
      <c r="G9417">
        <v>49</v>
      </c>
      <c r="H9417">
        <v>0</v>
      </c>
      <c r="I9417">
        <v>0</v>
      </c>
      <c r="J9417">
        <v>1</v>
      </c>
      <c r="K9417">
        <v>0</v>
      </c>
      <c r="L9417" t="s">
        <v>276</v>
      </c>
      <c r="M9417" t="s">
        <v>682</v>
      </c>
      <c r="N9417" t="s">
        <v>183</v>
      </c>
      <c r="O9417" t="s">
        <v>122</v>
      </c>
      <c r="P9417" t="s">
        <v>23</v>
      </c>
      <c r="Q9417" t="s">
        <v>24</v>
      </c>
    </row>
    <row r="9418" spans="1:17" x14ac:dyDescent="0.2">
      <c r="A9418" s="2">
        <v>38748</v>
      </c>
      <c r="B9418" t="s">
        <v>199</v>
      </c>
      <c r="C9418" t="s">
        <v>45</v>
      </c>
      <c r="D9418" t="s">
        <v>36</v>
      </c>
      <c r="E9418" t="s">
        <v>36</v>
      </c>
      <c r="F9418">
        <v>50</v>
      </c>
      <c r="G9418">
        <v>53</v>
      </c>
      <c r="H9418">
        <v>0</v>
      </c>
      <c r="I9418">
        <v>0</v>
      </c>
      <c r="J9418">
        <v>1</v>
      </c>
      <c r="K9418">
        <v>2</v>
      </c>
      <c r="L9418" t="s">
        <v>276</v>
      </c>
      <c r="M9418" t="s">
        <v>562</v>
      </c>
      <c r="N9418" t="s">
        <v>183</v>
      </c>
      <c r="O9418" t="s">
        <v>122</v>
      </c>
      <c r="P9418" t="s">
        <v>23</v>
      </c>
      <c r="Q9418" t="s">
        <v>41</v>
      </c>
    </row>
    <row r="9419" spans="1:17" x14ac:dyDescent="0.2">
      <c r="A9419" s="2">
        <v>38748</v>
      </c>
      <c r="B9419" t="s">
        <v>135</v>
      </c>
      <c r="C9419" t="s">
        <v>118</v>
      </c>
      <c r="D9419" t="s">
        <v>36</v>
      </c>
      <c r="E9419" t="s">
        <v>36</v>
      </c>
      <c r="F9419">
        <v>24</v>
      </c>
      <c r="G9419">
        <v>30</v>
      </c>
      <c r="H9419">
        <v>0</v>
      </c>
      <c r="I9419">
        <v>0</v>
      </c>
      <c r="J9419">
        <v>2</v>
      </c>
      <c r="K9419">
        <v>1</v>
      </c>
      <c r="L9419" t="s">
        <v>276</v>
      </c>
      <c r="M9419" t="s">
        <v>476</v>
      </c>
      <c r="N9419" t="s">
        <v>183</v>
      </c>
      <c r="O9419" t="s">
        <v>122</v>
      </c>
      <c r="P9419" t="s">
        <v>23</v>
      </c>
      <c r="Q9419" t="s">
        <v>24</v>
      </c>
    </row>
    <row r="9420" spans="1:17" x14ac:dyDescent="0.2">
      <c r="A9420" s="2">
        <v>38749</v>
      </c>
      <c r="B9420" t="s">
        <v>254</v>
      </c>
      <c r="C9420" t="s">
        <v>274</v>
      </c>
      <c r="D9420" t="s">
        <v>115</v>
      </c>
      <c r="E9420" t="s">
        <v>50</v>
      </c>
      <c r="F9420">
        <v>117</v>
      </c>
      <c r="G9420">
        <v>20</v>
      </c>
      <c r="H9420">
        <v>0</v>
      </c>
      <c r="I9420">
        <v>0</v>
      </c>
      <c r="J9420">
        <v>0</v>
      </c>
      <c r="K9420">
        <v>4</v>
      </c>
      <c r="L9420" t="s">
        <v>252</v>
      </c>
      <c r="M9420" t="s">
        <v>434</v>
      </c>
      <c r="N9420" t="s">
        <v>254</v>
      </c>
      <c r="O9420" t="s">
        <v>22</v>
      </c>
      <c r="P9420" t="s">
        <v>23</v>
      </c>
      <c r="Q9420" t="s">
        <v>41</v>
      </c>
    </row>
    <row r="9421" spans="1:17" x14ac:dyDescent="0.2">
      <c r="A9421" s="2">
        <v>38749</v>
      </c>
      <c r="B9421" t="s">
        <v>114</v>
      </c>
      <c r="C9421" t="s">
        <v>177</v>
      </c>
      <c r="D9421" t="s">
        <v>115</v>
      </c>
      <c r="E9421" t="s">
        <v>115</v>
      </c>
      <c r="F9421">
        <v>109</v>
      </c>
      <c r="G9421">
        <v>86</v>
      </c>
      <c r="H9421">
        <v>0</v>
      </c>
      <c r="I9421">
        <v>0</v>
      </c>
      <c r="J9421">
        <v>0</v>
      </c>
      <c r="K9421">
        <v>0</v>
      </c>
      <c r="L9421" t="s">
        <v>28</v>
      </c>
      <c r="M9421" t="s">
        <v>1202</v>
      </c>
      <c r="N9421" t="s">
        <v>114</v>
      </c>
      <c r="O9421" t="s">
        <v>22</v>
      </c>
      <c r="P9421" t="s">
        <v>23</v>
      </c>
      <c r="Q9421" t="s">
        <v>30</v>
      </c>
    </row>
    <row r="9422" spans="1:17" x14ac:dyDescent="0.2">
      <c r="A9422" s="2">
        <v>38751</v>
      </c>
      <c r="B9422" t="s">
        <v>183</v>
      </c>
      <c r="C9422" t="s">
        <v>890</v>
      </c>
      <c r="D9422" t="s">
        <v>36</v>
      </c>
      <c r="E9422" t="s">
        <v>36</v>
      </c>
      <c r="F9422">
        <v>32</v>
      </c>
      <c r="G9422">
        <v>78</v>
      </c>
      <c r="H9422">
        <v>0</v>
      </c>
      <c r="I9422">
        <v>0</v>
      </c>
      <c r="J9422">
        <v>4</v>
      </c>
      <c r="K9422">
        <v>1</v>
      </c>
      <c r="L9422" t="s">
        <v>276</v>
      </c>
      <c r="M9422" t="s">
        <v>266</v>
      </c>
      <c r="N9422" t="s">
        <v>183</v>
      </c>
      <c r="O9422" t="s">
        <v>22</v>
      </c>
      <c r="P9422" t="s">
        <v>23</v>
      </c>
      <c r="Q9422" t="s">
        <v>24</v>
      </c>
    </row>
    <row r="9423" spans="1:17" x14ac:dyDescent="0.2">
      <c r="A9423" s="2">
        <v>38751</v>
      </c>
      <c r="B9423" t="s">
        <v>34</v>
      </c>
      <c r="C9423" t="s">
        <v>118</v>
      </c>
      <c r="D9423" t="s">
        <v>36</v>
      </c>
      <c r="E9423" t="s">
        <v>36</v>
      </c>
      <c r="F9423">
        <v>77</v>
      </c>
      <c r="G9423">
        <v>30</v>
      </c>
      <c r="H9423">
        <v>0</v>
      </c>
      <c r="I9423">
        <v>0</v>
      </c>
      <c r="J9423">
        <v>2</v>
      </c>
      <c r="K9423">
        <v>3</v>
      </c>
      <c r="L9423" t="s">
        <v>276</v>
      </c>
      <c r="M9423" t="s">
        <v>682</v>
      </c>
      <c r="N9423" t="s">
        <v>183</v>
      </c>
      <c r="O9423" t="s">
        <v>122</v>
      </c>
      <c r="P9423" t="s">
        <v>23</v>
      </c>
      <c r="Q9423" t="s">
        <v>41</v>
      </c>
    </row>
    <row r="9424" spans="1:17" x14ac:dyDescent="0.2">
      <c r="A9424" s="2">
        <v>38752</v>
      </c>
      <c r="B9424" t="s">
        <v>120</v>
      </c>
      <c r="C9424" t="s">
        <v>136</v>
      </c>
      <c r="D9424" t="s">
        <v>36</v>
      </c>
      <c r="E9424" t="s">
        <v>36</v>
      </c>
      <c r="F9424">
        <v>23</v>
      </c>
      <c r="G9424">
        <v>42</v>
      </c>
      <c r="H9424">
        <v>0</v>
      </c>
      <c r="I9424">
        <v>0</v>
      </c>
      <c r="J9424">
        <v>1</v>
      </c>
      <c r="K9424">
        <v>1</v>
      </c>
      <c r="L9424" t="s">
        <v>276</v>
      </c>
      <c r="M9424" t="s">
        <v>266</v>
      </c>
      <c r="N9424" t="s">
        <v>183</v>
      </c>
      <c r="O9424" t="s">
        <v>122</v>
      </c>
      <c r="P9424" t="s">
        <v>59</v>
      </c>
      <c r="Q9424" t="s">
        <v>41</v>
      </c>
    </row>
    <row r="9425" spans="1:17" x14ac:dyDescent="0.2">
      <c r="A9425" s="2">
        <v>38752</v>
      </c>
      <c r="B9425" t="s">
        <v>135</v>
      </c>
      <c r="C9425" t="s">
        <v>128</v>
      </c>
      <c r="D9425" t="s">
        <v>36</v>
      </c>
      <c r="E9425" t="s">
        <v>36</v>
      </c>
      <c r="F9425">
        <v>24</v>
      </c>
      <c r="G9425">
        <v>28</v>
      </c>
      <c r="H9425">
        <v>0</v>
      </c>
      <c r="I9425">
        <v>0</v>
      </c>
      <c r="J9425">
        <v>1</v>
      </c>
      <c r="K9425">
        <v>1</v>
      </c>
      <c r="L9425" t="s">
        <v>276</v>
      </c>
      <c r="M9425" t="s">
        <v>476</v>
      </c>
      <c r="N9425" t="s">
        <v>183</v>
      </c>
      <c r="O9425" t="s">
        <v>122</v>
      </c>
      <c r="P9425" t="s">
        <v>59</v>
      </c>
      <c r="Q9425" t="s">
        <v>24</v>
      </c>
    </row>
    <row r="9426" spans="1:17" x14ac:dyDescent="0.2">
      <c r="A9426" s="2">
        <v>38754</v>
      </c>
      <c r="B9426" t="s">
        <v>239</v>
      </c>
      <c r="C9426" t="s">
        <v>443</v>
      </c>
      <c r="D9426" t="s">
        <v>115</v>
      </c>
      <c r="E9426" t="s">
        <v>115</v>
      </c>
      <c r="F9426">
        <v>92</v>
      </c>
      <c r="G9426">
        <v>92</v>
      </c>
      <c r="H9426">
        <v>0</v>
      </c>
      <c r="I9426">
        <v>0</v>
      </c>
      <c r="J9426">
        <v>1</v>
      </c>
      <c r="K9426">
        <v>0</v>
      </c>
      <c r="L9426" t="s">
        <v>28</v>
      </c>
      <c r="M9426" t="s">
        <v>165</v>
      </c>
      <c r="N9426" t="s">
        <v>166</v>
      </c>
      <c r="O9426" t="s">
        <v>122</v>
      </c>
      <c r="P9426" t="s">
        <v>23</v>
      </c>
      <c r="Q9426" t="s">
        <v>24</v>
      </c>
    </row>
    <row r="9427" spans="1:17" x14ac:dyDescent="0.2">
      <c r="A9427" s="2">
        <v>38755</v>
      </c>
      <c r="B9427" t="s">
        <v>183</v>
      </c>
      <c r="C9427" t="s">
        <v>118</v>
      </c>
      <c r="D9427" t="s">
        <v>36</v>
      </c>
      <c r="E9427" t="s">
        <v>36</v>
      </c>
      <c r="F9427">
        <v>32</v>
      </c>
      <c r="G9427">
        <v>30</v>
      </c>
      <c r="H9427">
        <v>0</v>
      </c>
      <c r="I9427">
        <v>0</v>
      </c>
      <c r="J9427">
        <v>2</v>
      </c>
      <c r="K9427">
        <v>1</v>
      </c>
      <c r="L9427" t="s">
        <v>276</v>
      </c>
      <c r="M9427" t="s">
        <v>266</v>
      </c>
      <c r="N9427" t="s">
        <v>183</v>
      </c>
      <c r="O9427" t="s">
        <v>22</v>
      </c>
      <c r="P9427" t="s">
        <v>23</v>
      </c>
      <c r="Q9427" t="s">
        <v>24</v>
      </c>
    </row>
    <row r="9428" spans="1:17" x14ac:dyDescent="0.2">
      <c r="A9428" s="2">
        <v>38755</v>
      </c>
      <c r="B9428" t="s">
        <v>301</v>
      </c>
      <c r="C9428" t="s">
        <v>177</v>
      </c>
      <c r="D9428" t="s">
        <v>115</v>
      </c>
      <c r="E9428" t="s">
        <v>115</v>
      </c>
      <c r="F9428">
        <v>73</v>
      </c>
      <c r="G9428">
        <v>86</v>
      </c>
      <c r="H9428">
        <v>0</v>
      </c>
      <c r="I9428">
        <v>0</v>
      </c>
      <c r="J9428">
        <v>2</v>
      </c>
      <c r="K9428">
        <v>1</v>
      </c>
      <c r="L9428" t="s">
        <v>28</v>
      </c>
      <c r="M9428" t="s">
        <v>302</v>
      </c>
      <c r="N9428" t="s">
        <v>301</v>
      </c>
      <c r="O9428" t="s">
        <v>22</v>
      </c>
      <c r="P9428" t="s">
        <v>23</v>
      </c>
      <c r="Q9428" t="s">
        <v>24</v>
      </c>
    </row>
    <row r="9429" spans="1:17" x14ac:dyDescent="0.2">
      <c r="A9429" s="2">
        <v>38755</v>
      </c>
      <c r="B9429" t="s">
        <v>135</v>
      </c>
      <c r="C9429" t="s">
        <v>136</v>
      </c>
      <c r="D9429" t="s">
        <v>36</v>
      </c>
      <c r="E9429" t="s">
        <v>36</v>
      </c>
      <c r="F9429">
        <v>24</v>
      </c>
      <c r="G9429">
        <v>42</v>
      </c>
      <c r="H9429">
        <v>0</v>
      </c>
      <c r="I9429">
        <v>0</v>
      </c>
      <c r="J9429">
        <v>0</v>
      </c>
      <c r="K9429">
        <v>1</v>
      </c>
      <c r="L9429" t="s">
        <v>276</v>
      </c>
      <c r="M9429" t="s">
        <v>682</v>
      </c>
      <c r="N9429" t="s">
        <v>183</v>
      </c>
      <c r="O9429" t="s">
        <v>122</v>
      </c>
      <c r="P9429" t="s">
        <v>23</v>
      </c>
      <c r="Q9429" t="s">
        <v>41</v>
      </c>
    </row>
    <row r="9430" spans="1:17" x14ac:dyDescent="0.2">
      <c r="A9430" s="2">
        <v>38755</v>
      </c>
      <c r="B9430" t="s">
        <v>469</v>
      </c>
      <c r="C9430" t="s">
        <v>913</v>
      </c>
      <c r="D9430" t="s">
        <v>115</v>
      </c>
      <c r="E9430" t="s">
        <v>115</v>
      </c>
      <c r="F9430">
        <v>100</v>
      </c>
      <c r="G9430">
        <v>137</v>
      </c>
      <c r="H9430">
        <v>0</v>
      </c>
      <c r="I9430">
        <v>0</v>
      </c>
      <c r="J9430">
        <v>3</v>
      </c>
      <c r="K9430">
        <v>0</v>
      </c>
      <c r="L9430" t="s">
        <v>28</v>
      </c>
      <c r="M9430" t="s">
        <v>980</v>
      </c>
      <c r="N9430" t="s">
        <v>469</v>
      </c>
      <c r="O9430" t="s">
        <v>22</v>
      </c>
      <c r="P9430" t="s">
        <v>23</v>
      </c>
      <c r="Q9430" t="s">
        <v>24</v>
      </c>
    </row>
    <row r="9431" spans="1:17" x14ac:dyDescent="0.2">
      <c r="A9431" s="2">
        <v>38757</v>
      </c>
      <c r="B9431" t="s">
        <v>118</v>
      </c>
      <c r="C9431" t="s">
        <v>135</v>
      </c>
      <c r="D9431" t="s">
        <v>36</v>
      </c>
      <c r="E9431" t="s">
        <v>36</v>
      </c>
      <c r="F9431">
        <v>30</v>
      </c>
      <c r="G9431">
        <v>24</v>
      </c>
      <c r="H9431">
        <v>0</v>
      </c>
      <c r="I9431">
        <v>0</v>
      </c>
      <c r="J9431">
        <v>0</v>
      </c>
      <c r="K9431">
        <v>1</v>
      </c>
      <c r="L9431" t="s">
        <v>276</v>
      </c>
      <c r="M9431" t="s">
        <v>266</v>
      </c>
      <c r="N9431" t="s">
        <v>183</v>
      </c>
      <c r="O9431" t="s">
        <v>122</v>
      </c>
      <c r="P9431" t="s">
        <v>23</v>
      </c>
      <c r="Q9431" t="s">
        <v>41</v>
      </c>
    </row>
    <row r="9432" spans="1:17" x14ac:dyDescent="0.2">
      <c r="A9432" s="2">
        <v>38758</v>
      </c>
      <c r="B9432" t="s">
        <v>183</v>
      </c>
      <c r="C9432" t="s">
        <v>136</v>
      </c>
      <c r="D9432" t="s">
        <v>36</v>
      </c>
      <c r="E9432" t="s">
        <v>36</v>
      </c>
      <c r="F9432">
        <v>32</v>
      </c>
      <c r="G9432">
        <v>42</v>
      </c>
      <c r="H9432">
        <v>0</v>
      </c>
      <c r="I9432">
        <v>0</v>
      </c>
      <c r="J9432">
        <v>0</v>
      </c>
      <c r="K9432">
        <v>0</v>
      </c>
      <c r="L9432" t="s">
        <v>276</v>
      </c>
      <c r="M9432" t="s">
        <v>266</v>
      </c>
      <c r="N9432" t="s">
        <v>183</v>
      </c>
      <c r="O9432" t="s">
        <v>22</v>
      </c>
      <c r="P9432" t="s">
        <v>59</v>
      </c>
      <c r="Q9432" t="s">
        <v>24</v>
      </c>
    </row>
    <row r="9433" spans="1:17" x14ac:dyDescent="0.2">
      <c r="A9433" s="2">
        <v>38758</v>
      </c>
      <c r="B9433" t="s">
        <v>77</v>
      </c>
      <c r="C9433" t="s">
        <v>143</v>
      </c>
      <c r="D9433" t="s">
        <v>27</v>
      </c>
      <c r="E9433" t="s">
        <v>115</v>
      </c>
      <c r="F9433">
        <v>7</v>
      </c>
      <c r="G9433">
        <v>15</v>
      </c>
      <c r="H9433">
        <v>0</v>
      </c>
      <c r="I9433">
        <v>0</v>
      </c>
      <c r="J9433">
        <v>3</v>
      </c>
      <c r="K9433">
        <v>2</v>
      </c>
      <c r="L9433" t="s">
        <v>28</v>
      </c>
      <c r="M9433" t="s">
        <v>936</v>
      </c>
      <c r="N9433" t="s">
        <v>77</v>
      </c>
      <c r="O9433" t="s">
        <v>22</v>
      </c>
      <c r="P9433" t="s">
        <v>23</v>
      </c>
      <c r="Q9433" t="s">
        <v>24</v>
      </c>
    </row>
    <row r="9434" spans="1:17" x14ac:dyDescent="0.2">
      <c r="A9434" s="2">
        <v>38759</v>
      </c>
      <c r="B9434" t="s">
        <v>131</v>
      </c>
      <c r="C9434" t="s">
        <v>133</v>
      </c>
      <c r="D9434" t="s">
        <v>27</v>
      </c>
      <c r="E9434" t="s">
        <v>115</v>
      </c>
      <c r="F9434">
        <v>21</v>
      </c>
      <c r="G9434">
        <v>29</v>
      </c>
      <c r="H9434">
        <v>0</v>
      </c>
      <c r="I9434">
        <v>0</v>
      </c>
      <c r="J9434">
        <v>1</v>
      </c>
      <c r="K9434">
        <v>0</v>
      </c>
      <c r="L9434" t="s">
        <v>28</v>
      </c>
      <c r="M9434" t="s">
        <v>140</v>
      </c>
      <c r="N9434" t="s">
        <v>77</v>
      </c>
      <c r="O9434" t="s">
        <v>122</v>
      </c>
      <c r="P9434" t="s">
        <v>23</v>
      </c>
      <c r="Q9434" t="s">
        <v>24</v>
      </c>
    </row>
    <row r="9435" spans="1:17" x14ac:dyDescent="0.2">
      <c r="A9435" s="2">
        <v>38760</v>
      </c>
      <c r="B9435" t="s">
        <v>182</v>
      </c>
      <c r="C9435" t="s">
        <v>304</v>
      </c>
      <c r="D9435" t="s">
        <v>115</v>
      </c>
      <c r="E9435" t="s">
        <v>27</v>
      </c>
      <c r="F9435">
        <v>73</v>
      </c>
      <c r="G9435">
        <v>41</v>
      </c>
      <c r="H9435">
        <v>0</v>
      </c>
      <c r="I9435">
        <v>0</v>
      </c>
      <c r="J9435">
        <v>0</v>
      </c>
      <c r="K9435">
        <v>1</v>
      </c>
      <c r="L9435" t="s">
        <v>28</v>
      </c>
      <c r="M9435" t="s">
        <v>677</v>
      </c>
      <c r="N9435" t="s">
        <v>182</v>
      </c>
      <c r="O9435" t="s">
        <v>22</v>
      </c>
      <c r="P9435" t="s">
        <v>23</v>
      </c>
      <c r="Q9435" t="s">
        <v>41</v>
      </c>
    </row>
    <row r="9436" spans="1:17" x14ac:dyDescent="0.2">
      <c r="A9436" s="2">
        <v>38761</v>
      </c>
      <c r="B9436" t="s">
        <v>239</v>
      </c>
      <c r="C9436" t="s">
        <v>164</v>
      </c>
      <c r="D9436" t="s">
        <v>115</v>
      </c>
      <c r="E9436" t="s">
        <v>115</v>
      </c>
      <c r="F9436">
        <v>92</v>
      </c>
      <c r="G9436">
        <v>54</v>
      </c>
      <c r="H9436">
        <v>0</v>
      </c>
      <c r="I9436">
        <v>0</v>
      </c>
      <c r="J9436">
        <v>1</v>
      </c>
      <c r="K9436">
        <v>0</v>
      </c>
      <c r="L9436" t="s">
        <v>28</v>
      </c>
      <c r="M9436" t="s">
        <v>240</v>
      </c>
      <c r="N9436" t="s">
        <v>239</v>
      </c>
      <c r="O9436" t="s">
        <v>22</v>
      </c>
      <c r="P9436" t="s">
        <v>23</v>
      </c>
      <c r="Q9436" t="s">
        <v>24</v>
      </c>
    </row>
    <row r="9437" spans="1:17" x14ac:dyDescent="0.2">
      <c r="A9437" s="2">
        <v>38762</v>
      </c>
      <c r="B9437" t="s">
        <v>177</v>
      </c>
      <c r="C9437" t="s">
        <v>560</v>
      </c>
      <c r="D9437" t="s">
        <v>115</v>
      </c>
      <c r="E9437" t="s">
        <v>50</v>
      </c>
      <c r="F9437">
        <v>86</v>
      </c>
      <c r="G9437">
        <v>137</v>
      </c>
      <c r="H9437">
        <v>0</v>
      </c>
      <c r="I9437">
        <v>0</v>
      </c>
      <c r="J9437">
        <v>2</v>
      </c>
      <c r="K9437">
        <v>0</v>
      </c>
      <c r="L9437" t="s">
        <v>28</v>
      </c>
      <c r="M9437" t="s">
        <v>640</v>
      </c>
      <c r="N9437" t="s">
        <v>177</v>
      </c>
      <c r="O9437" t="s">
        <v>22</v>
      </c>
      <c r="P9437" t="s">
        <v>23</v>
      </c>
      <c r="Q9437" t="s">
        <v>24</v>
      </c>
    </row>
    <row r="9438" spans="1:17" x14ac:dyDescent="0.2">
      <c r="A9438" s="2">
        <v>38762</v>
      </c>
      <c r="B9438" t="s">
        <v>166</v>
      </c>
      <c r="C9438" t="s">
        <v>602</v>
      </c>
      <c r="D9438" t="s">
        <v>115</v>
      </c>
      <c r="E9438" t="s">
        <v>115</v>
      </c>
      <c r="F9438">
        <v>89</v>
      </c>
      <c r="G9438">
        <v>141</v>
      </c>
      <c r="H9438">
        <v>0</v>
      </c>
      <c r="I9438">
        <v>0</v>
      </c>
      <c r="J9438">
        <v>2</v>
      </c>
      <c r="K9438">
        <v>0</v>
      </c>
      <c r="L9438" t="s">
        <v>28</v>
      </c>
      <c r="M9438" t="s">
        <v>165</v>
      </c>
      <c r="N9438" t="s">
        <v>166</v>
      </c>
      <c r="O9438" t="s">
        <v>22</v>
      </c>
      <c r="P9438" t="s">
        <v>23</v>
      </c>
      <c r="Q9438" t="s">
        <v>24</v>
      </c>
    </row>
    <row r="9439" spans="1:17" x14ac:dyDescent="0.2">
      <c r="A9439" s="2">
        <v>38762</v>
      </c>
      <c r="B9439" t="s">
        <v>113</v>
      </c>
      <c r="C9439" t="s">
        <v>469</v>
      </c>
      <c r="D9439" t="s">
        <v>115</v>
      </c>
      <c r="E9439" t="s">
        <v>115</v>
      </c>
      <c r="F9439">
        <v>33</v>
      </c>
      <c r="G9439">
        <v>100</v>
      </c>
      <c r="H9439">
        <v>0</v>
      </c>
      <c r="I9439">
        <v>0</v>
      </c>
      <c r="J9439">
        <v>1</v>
      </c>
      <c r="K9439">
        <v>1</v>
      </c>
      <c r="L9439" t="s">
        <v>28</v>
      </c>
      <c r="M9439" t="s">
        <v>245</v>
      </c>
      <c r="N9439" t="s">
        <v>113</v>
      </c>
      <c r="O9439" t="s">
        <v>22</v>
      </c>
      <c r="P9439" t="s">
        <v>23</v>
      </c>
      <c r="Q9439" t="s">
        <v>30</v>
      </c>
    </row>
    <row r="9440" spans="1:17" x14ac:dyDescent="0.2">
      <c r="A9440" s="2">
        <v>38763</v>
      </c>
      <c r="B9440" t="s">
        <v>254</v>
      </c>
      <c r="C9440" t="s">
        <v>443</v>
      </c>
      <c r="D9440" t="s">
        <v>115</v>
      </c>
      <c r="E9440" t="s">
        <v>115</v>
      </c>
      <c r="F9440">
        <v>117</v>
      </c>
      <c r="G9440">
        <v>93</v>
      </c>
      <c r="H9440">
        <v>0</v>
      </c>
      <c r="I9440">
        <v>0</v>
      </c>
      <c r="J9440">
        <v>1</v>
      </c>
      <c r="K9440">
        <v>1</v>
      </c>
      <c r="L9440" t="s">
        <v>28</v>
      </c>
      <c r="M9440" t="s">
        <v>441</v>
      </c>
      <c r="N9440" t="s">
        <v>254</v>
      </c>
      <c r="O9440" t="s">
        <v>22</v>
      </c>
      <c r="P9440" t="s">
        <v>23</v>
      </c>
      <c r="Q9440" t="s">
        <v>30</v>
      </c>
    </row>
    <row r="9441" spans="1:17" x14ac:dyDescent="0.2">
      <c r="A9441" s="2">
        <v>38763</v>
      </c>
      <c r="B9441" t="s">
        <v>26</v>
      </c>
      <c r="C9441" t="s">
        <v>133</v>
      </c>
      <c r="D9441" t="s">
        <v>27</v>
      </c>
      <c r="E9441" t="s">
        <v>115</v>
      </c>
      <c r="F9441">
        <v>6</v>
      </c>
      <c r="G9441">
        <v>31</v>
      </c>
      <c r="H9441">
        <v>0</v>
      </c>
      <c r="I9441">
        <v>0</v>
      </c>
      <c r="J9441">
        <v>0</v>
      </c>
      <c r="K9441">
        <v>1</v>
      </c>
      <c r="L9441" t="s">
        <v>28</v>
      </c>
      <c r="M9441" t="s">
        <v>121</v>
      </c>
      <c r="N9441" t="s">
        <v>77</v>
      </c>
      <c r="O9441" t="s">
        <v>122</v>
      </c>
      <c r="P9441" t="s">
        <v>23</v>
      </c>
      <c r="Q9441" t="s">
        <v>41</v>
      </c>
    </row>
    <row r="9442" spans="1:17" x14ac:dyDescent="0.2">
      <c r="A9442" s="2">
        <v>38764</v>
      </c>
      <c r="B9442" t="s">
        <v>402</v>
      </c>
      <c r="C9442" t="s">
        <v>913</v>
      </c>
      <c r="D9442" t="s">
        <v>115</v>
      </c>
      <c r="E9442" t="s">
        <v>115</v>
      </c>
      <c r="F9442">
        <v>52</v>
      </c>
      <c r="G9442">
        <v>138</v>
      </c>
      <c r="H9442">
        <v>0</v>
      </c>
      <c r="I9442">
        <v>0</v>
      </c>
      <c r="J9442">
        <v>0</v>
      </c>
      <c r="K9442">
        <v>2</v>
      </c>
      <c r="L9442" t="s">
        <v>28</v>
      </c>
      <c r="M9442" t="s">
        <v>703</v>
      </c>
      <c r="N9442" t="s">
        <v>402</v>
      </c>
      <c r="O9442" t="s">
        <v>22</v>
      </c>
      <c r="P9442" t="s">
        <v>23</v>
      </c>
      <c r="Q9442" t="s">
        <v>41</v>
      </c>
    </row>
    <row r="9443" spans="1:17" x14ac:dyDescent="0.2">
      <c r="A9443" s="2">
        <v>38764</v>
      </c>
      <c r="B9443" t="s">
        <v>114</v>
      </c>
      <c r="C9443" t="s">
        <v>164</v>
      </c>
      <c r="D9443" t="s">
        <v>115</v>
      </c>
      <c r="E9443" t="s">
        <v>115</v>
      </c>
      <c r="F9443">
        <v>109</v>
      </c>
      <c r="G9443">
        <v>55</v>
      </c>
      <c r="H9443">
        <v>0</v>
      </c>
      <c r="I9443">
        <v>0</v>
      </c>
      <c r="J9443">
        <v>4</v>
      </c>
      <c r="K9443">
        <v>3</v>
      </c>
      <c r="L9443" t="s">
        <v>28</v>
      </c>
      <c r="M9443" t="s">
        <v>1202</v>
      </c>
      <c r="N9443" t="s">
        <v>114</v>
      </c>
      <c r="O9443" t="s">
        <v>22</v>
      </c>
      <c r="P9443" t="s">
        <v>23</v>
      </c>
      <c r="Q9443" t="s">
        <v>24</v>
      </c>
    </row>
    <row r="9444" spans="1:17" x14ac:dyDescent="0.2">
      <c r="A9444" s="2">
        <v>38766</v>
      </c>
      <c r="B9444" t="s">
        <v>254</v>
      </c>
      <c r="C9444" t="s">
        <v>388</v>
      </c>
      <c r="D9444" t="s">
        <v>115</v>
      </c>
      <c r="E9444" t="s">
        <v>115</v>
      </c>
      <c r="F9444">
        <v>117</v>
      </c>
      <c r="G9444">
        <v>118</v>
      </c>
      <c r="H9444">
        <v>0</v>
      </c>
      <c r="I9444">
        <v>0</v>
      </c>
      <c r="J9444">
        <v>2</v>
      </c>
      <c r="K9444">
        <v>2</v>
      </c>
      <c r="L9444" t="s">
        <v>28</v>
      </c>
      <c r="M9444" t="s">
        <v>441</v>
      </c>
      <c r="N9444" t="s">
        <v>254</v>
      </c>
      <c r="O9444" t="s">
        <v>22</v>
      </c>
      <c r="P9444" t="s">
        <v>23</v>
      </c>
      <c r="Q9444" t="s">
        <v>30</v>
      </c>
    </row>
    <row r="9445" spans="1:17" x14ac:dyDescent="0.2">
      <c r="A9445" s="2">
        <v>38766</v>
      </c>
      <c r="B9445" t="s">
        <v>143</v>
      </c>
      <c r="C9445" t="s">
        <v>70</v>
      </c>
      <c r="D9445" t="s">
        <v>115</v>
      </c>
      <c r="E9445" t="s">
        <v>50</v>
      </c>
      <c r="F9445">
        <v>18</v>
      </c>
      <c r="G9445">
        <v>46</v>
      </c>
      <c r="H9445">
        <v>0</v>
      </c>
      <c r="I9445">
        <v>0</v>
      </c>
      <c r="J9445">
        <v>2</v>
      </c>
      <c r="K9445">
        <v>0</v>
      </c>
      <c r="L9445" t="s">
        <v>28</v>
      </c>
      <c r="M9445" t="s">
        <v>999</v>
      </c>
      <c r="N9445" t="s">
        <v>143</v>
      </c>
      <c r="O9445" t="s">
        <v>22</v>
      </c>
      <c r="P9445" t="s">
        <v>23</v>
      </c>
      <c r="Q9445" t="s">
        <v>24</v>
      </c>
    </row>
    <row r="9446" spans="1:17" x14ac:dyDescent="0.2">
      <c r="A9446" s="2">
        <v>38766</v>
      </c>
      <c r="B9446" t="s">
        <v>463</v>
      </c>
      <c r="C9446" t="s">
        <v>913</v>
      </c>
      <c r="D9446" t="s">
        <v>115</v>
      </c>
      <c r="E9446" t="s">
        <v>115</v>
      </c>
      <c r="F9446">
        <v>157</v>
      </c>
      <c r="G9446">
        <v>138</v>
      </c>
      <c r="H9446">
        <v>0</v>
      </c>
      <c r="I9446">
        <v>0</v>
      </c>
      <c r="J9446">
        <v>0</v>
      </c>
      <c r="K9446">
        <v>3</v>
      </c>
      <c r="L9446" t="s">
        <v>28</v>
      </c>
      <c r="M9446" t="s">
        <v>703</v>
      </c>
      <c r="N9446" t="s">
        <v>402</v>
      </c>
      <c r="O9446" t="s">
        <v>122</v>
      </c>
      <c r="P9446" t="s">
        <v>23</v>
      </c>
      <c r="Q9446" t="s">
        <v>41</v>
      </c>
    </row>
    <row r="9447" spans="1:17" x14ac:dyDescent="0.2">
      <c r="A9447" s="2">
        <v>38767</v>
      </c>
      <c r="B9447" t="s">
        <v>442</v>
      </c>
      <c r="C9447" t="s">
        <v>391</v>
      </c>
      <c r="D9447" t="s">
        <v>57</v>
      </c>
      <c r="E9447" t="s">
        <v>115</v>
      </c>
      <c r="F9447">
        <v>122</v>
      </c>
      <c r="G9447">
        <v>125</v>
      </c>
      <c r="H9447">
        <v>0</v>
      </c>
      <c r="I9447">
        <v>0</v>
      </c>
      <c r="J9447">
        <v>1</v>
      </c>
      <c r="K9447">
        <v>0</v>
      </c>
      <c r="L9447" t="s">
        <v>28</v>
      </c>
      <c r="M9447" t="s">
        <v>540</v>
      </c>
      <c r="N9447" t="s">
        <v>442</v>
      </c>
      <c r="O9447" t="s">
        <v>22</v>
      </c>
      <c r="P9447" t="s">
        <v>23</v>
      </c>
      <c r="Q9447" t="s">
        <v>24</v>
      </c>
    </row>
    <row r="9448" spans="1:17" x14ac:dyDescent="0.2">
      <c r="A9448" s="2">
        <v>38767</v>
      </c>
      <c r="B9448" t="s">
        <v>77</v>
      </c>
      <c r="C9448" t="s">
        <v>555</v>
      </c>
      <c r="D9448" t="s">
        <v>27</v>
      </c>
      <c r="E9448" t="s">
        <v>27</v>
      </c>
      <c r="F9448">
        <v>6</v>
      </c>
      <c r="G9448">
        <v>58</v>
      </c>
      <c r="H9448">
        <v>0</v>
      </c>
      <c r="I9448">
        <v>0</v>
      </c>
      <c r="J9448">
        <v>4</v>
      </c>
      <c r="K9448">
        <v>0</v>
      </c>
      <c r="L9448" t="s">
        <v>28</v>
      </c>
      <c r="M9448" t="s">
        <v>1203</v>
      </c>
      <c r="N9448" t="s">
        <v>77</v>
      </c>
      <c r="O9448" t="s">
        <v>22</v>
      </c>
      <c r="P9448" t="s">
        <v>23</v>
      </c>
      <c r="Q9448" t="s">
        <v>24</v>
      </c>
    </row>
    <row r="9449" spans="1:17" x14ac:dyDescent="0.2">
      <c r="A9449" s="2">
        <v>38770</v>
      </c>
      <c r="B9449" t="s">
        <v>402</v>
      </c>
      <c r="C9449" t="s">
        <v>55</v>
      </c>
      <c r="D9449" t="s">
        <v>115</v>
      </c>
      <c r="E9449" t="s">
        <v>57</v>
      </c>
      <c r="F9449">
        <v>52</v>
      </c>
      <c r="G9449">
        <v>48</v>
      </c>
      <c r="H9449">
        <v>0</v>
      </c>
      <c r="I9449">
        <v>0</v>
      </c>
      <c r="J9449">
        <v>1</v>
      </c>
      <c r="K9449">
        <v>3</v>
      </c>
      <c r="L9449" t="s">
        <v>570</v>
      </c>
      <c r="M9449" t="s">
        <v>1002</v>
      </c>
      <c r="N9449" t="s">
        <v>402</v>
      </c>
      <c r="O9449" t="s">
        <v>22</v>
      </c>
      <c r="P9449" t="s">
        <v>23</v>
      </c>
      <c r="Q9449" t="s">
        <v>41</v>
      </c>
    </row>
    <row r="9450" spans="1:17" x14ac:dyDescent="0.2">
      <c r="A9450" s="2">
        <v>38770</v>
      </c>
      <c r="B9450" t="s">
        <v>182</v>
      </c>
      <c r="C9450" t="s">
        <v>913</v>
      </c>
      <c r="D9450" t="s">
        <v>115</v>
      </c>
      <c r="E9450" t="s">
        <v>115</v>
      </c>
      <c r="F9450">
        <v>75</v>
      </c>
      <c r="G9450">
        <v>138</v>
      </c>
      <c r="H9450">
        <v>0</v>
      </c>
      <c r="I9450">
        <v>0</v>
      </c>
      <c r="J9450">
        <v>2</v>
      </c>
      <c r="K9450">
        <v>0</v>
      </c>
      <c r="L9450" t="s">
        <v>570</v>
      </c>
      <c r="M9450" t="s">
        <v>677</v>
      </c>
      <c r="N9450" t="s">
        <v>182</v>
      </c>
      <c r="O9450" t="s">
        <v>22</v>
      </c>
      <c r="P9450" t="s">
        <v>23</v>
      </c>
      <c r="Q9450" t="s">
        <v>24</v>
      </c>
    </row>
    <row r="9451" spans="1:17" x14ac:dyDescent="0.2">
      <c r="A9451" s="2">
        <v>38770</v>
      </c>
      <c r="B9451" t="s">
        <v>254</v>
      </c>
      <c r="C9451" t="s">
        <v>166</v>
      </c>
      <c r="D9451" t="s">
        <v>115</v>
      </c>
      <c r="E9451" t="s">
        <v>115</v>
      </c>
      <c r="F9451">
        <v>117</v>
      </c>
      <c r="G9451">
        <v>90</v>
      </c>
      <c r="H9451">
        <v>0</v>
      </c>
      <c r="I9451">
        <v>0</v>
      </c>
      <c r="J9451">
        <v>0</v>
      </c>
      <c r="K9451">
        <v>3</v>
      </c>
      <c r="L9451" t="s">
        <v>570</v>
      </c>
      <c r="M9451" t="s">
        <v>434</v>
      </c>
      <c r="N9451" t="s">
        <v>254</v>
      </c>
      <c r="O9451" t="s">
        <v>22</v>
      </c>
      <c r="P9451" t="s">
        <v>23</v>
      </c>
      <c r="Q9451" t="s">
        <v>41</v>
      </c>
    </row>
    <row r="9452" spans="1:17" x14ac:dyDescent="0.2">
      <c r="A9452" s="2">
        <v>38770</v>
      </c>
      <c r="B9452" t="s">
        <v>167</v>
      </c>
      <c r="C9452" t="s">
        <v>638</v>
      </c>
      <c r="D9452" t="s">
        <v>115</v>
      </c>
      <c r="E9452" t="s">
        <v>115</v>
      </c>
      <c r="F9452">
        <v>22</v>
      </c>
      <c r="G9452">
        <v>157</v>
      </c>
      <c r="H9452">
        <v>0</v>
      </c>
      <c r="I9452">
        <v>0</v>
      </c>
      <c r="J9452">
        <v>4</v>
      </c>
      <c r="K9452">
        <v>0</v>
      </c>
      <c r="L9452" t="s">
        <v>570</v>
      </c>
      <c r="M9452" t="s">
        <v>625</v>
      </c>
      <c r="N9452" t="s">
        <v>167</v>
      </c>
      <c r="O9452" t="s">
        <v>22</v>
      </c>
      <c r="P9452" t="s">
        <v>23</v>
      </c>
      <c r="Q9452" t="s">
        <v>24</v>
      </c>
    </row>
    <row r="9453" spans="1:17" x14ac:dyDescent="0.2">
      <c r="A9453" s="2">
        <v>38770</v>
      </c>
      <c r="B9453" t="s">
        <v>143</v>
      </c>
      <c r="C9453" t="s">
        <v>388</v>
      </c>
      <c r="D9453" t="s">
        <v>115</v>
      </c>
      <c r="E9453" t="s">
        <v>115</v>
      </c>
      <c r="F9453">
        <v>18</v>
      </c>
      <c r="G9453">
        <v>118</v>
      </c>
      <c r="H9453">
        <v>0</v>
      </c>
      <c r="I9453">
        <v>0</v>
      </c>
      <c r="J9453">
        <v>6</v>
      </c>
      <c r="K9453">
        <v>0</v>
      </c>
      <c r="L9453" t="s">
        <v>570</v>
      </c>
      <c r="M9453" t="s">
        <v>773</v>
      </c>
      <c r="N9453" t="s">
        <v>143</v>
      </c>
      <c r="O9453" t="s">
        <v>22</v>
      </c>
      <c r="P9453" t="s">
        <v>23</v>
      </c>
      <c r="Q9453" t="s">
        <v>24</v>
      </c>
    </row>
    <row r="9454" spans="1:17" x14ac:dyDescent="0.2">
      <c r="A9454" s="2">
        <v>38770</v>
      </c>
      <c r="B9454" t="s">
        <v>177</v>
      </c>
      <c r="C9454" t="s">
        <v>463</v>
      </c>
      <c r="D9454" t="s">
        <v>115</v>
      </c>
      <c r="E9454" t="s">
        <v>115</v>
      </c>
      <c r="F9454">
        <v>86</v>
      </c>
      <c r="G9454">
        <v>157</v>
      </c>
      <c r="H9454">
        <v>0</v>
      </c>
      <c r="I9454">
        <v>0</v>
      </c>
      <c r="J9454">
        <v>3</v>
      </c>
      <c r="K9454">
        <v>0</v>
      </c>
      <c r="L9454" t="s">
        <v>570</v>
      </c>
      <c r="M9454" t="s">
        <v>640</v>
      </c>
      <c r="N9454" t="s">
        <v>177</v>
      </c>
      <c r="O9454" t="s">
        <v>22</v>
      </c>
      <c r="P9454" t="s">
        <v>23</v>
      </c>
      <c r="Q9454" t="s">
        <v>24</v>
      </c>
    </row>
    <row r="9455" spans="1:17" x14ac:dyDescent="0.2">
      <c r="A9455" s="2">
        <v>38770</v>
      </c>
      <c r="B9455" t="s">
        <v>464</v>
      </c>
      <c r="C9455" t="s">
        <v>301</v>
      </c>
      <c r="D9455" t="s">
        <v>115</v>
      </c>
      <c r="E9455" t="s">
        <v>115</v>
      </c>
      <c r="F9455">
        <v>121</v>
      </c>
      <c r="G9455">
        <v>75</v>
      </c>
      <c r="H9455">
        <v>0</v>
      </c>
      <c r="I9455">
        <v>0</v>
      </c>
      <c r="J9455">
        <v>1</v>
      </c>
      <c r="K9455">
        <v>1</v>
      </c>
      <c r="L9455" t="s">
        <v>570</v>
      </c>
      <c r="M9455" t="s">
        <v>465</v>
      </c>
      <c r="N9455" t="s">
        <v>464</v>
      </c>
      <c r="O9455" t="s">
        <v>22</v>
      </c>
      <c r="P9455" t="s">
        <v>23</v>
      </c>
      <c r="Q9455" t="s">
        <v>30</v>
      </c>
    </row>
    <row r="9456" spans="1:17" x14ac:dyDescent="0.2">
      <c r="A9456" s="2">
        <v>38770</v>
      </c>
      <c r="B9456" t="s">
        <v>443</v>
      </c>
      <c r="C9456" t="s">
        <v>164</v>
      </c>
      <c r="D9456" t="s">
        <v>115</v>
      </c>
      <c r="E9456" t="s">
        <v>115</v>
      </c>
      <c r="F9456">
        <v>93</v>
      </c>
      <c r="G9456">
        <v>55</v>
      </c>
      <c r="H9456">
        <v>0</v>
      </c>
      <c r="I9456">
        <v>0</v>
      </c>
      <c r="J9456">
        <v>2</v>
      </c>
      <c r="K9456">
        <v>0</v>
      </c>
      <c r="L9456" t="s">
        <v>570</v>
      </c>
      <c r="M9456" t="s">
        <v>443</v>
      </c>
      <c r="N9456" t="s">
        <v>443</v>
      </c>
      <c r="O9456" t="s">
        <v>22</v>
      </c>
      <c r="P9456" t="s">
        <v>23</v>
      </c>
      <c r="Q9456" t="s">
        <v>24</v>
      </c>
    </row>
    <row r="9457" spans="1:17" x14ac:dyDescent="0.2">
      <c r="A9457" s="2">
        <v>38770</v>
      </c>
      <c r="B9457" t="s">
        <v>469</v>
      </c>
      <c r="C9457" t="s">
        <v>133</v>
      </c>
      <c r="D9457" t="s">
        <v>115</v>
      </c>
      <c r="E9457" t="s">
        <v>115</v>
      </c>
      <c r="F9457">
        <v>95</v>
      </c>
      <c r="G9457">
        <v>31</v>
      </c>
      <c r="H9457">
        <v>0</v>
      </c>
      <c r="I9457">
        <v>0</v>
      </c>
      <c r="J9457">
        <v>1</v>
      </c>
      <c r="K9457">
        <v>2</v>
      </c>
      <c r="L9457" t="s">
        <v>570</v>
      </c>
      <c r="M9457" t="s">
        <v>980</v>
      </c>
      <c r="N9457" t="s">
        <v>469</v>
      </c>
      <c r="O9457" t="s">
        <v>22</v>
      </c>
      <c r="P9457" t="s">
        <v>23</v>
      </c>
      <c r="Q9457" t="s">
        <v>41</v>
      </c>
    </row>
    <row r="9458" spans="1:17" x14ac:dyDescent="0.2">
      <c r="A9458" s="2">
        <v>38770</v>
      </c>
      <c r="B9458" t="s">
        <v>176</v>
      </c>
      <c r="C9458" t="s">
        <v>239</v>
      </c>
      <c r="D9458" t="s">
        <v>115</v>
      </c>
      <c r="E9458" t="s">
        <v>115</v>
      </c>
      <c r="F9458">
        <v>84</v>
      </c>
      <c r="G9458">
        <v>89</v>
      </c>
      <c r="H9458">
        <v>0</v>
      </c>
      <c r="I9458">
        <v>0</v>
      </c>
      <c r="J9458">
        <v>1</v>
      </c>
      <c r="K9458">
        <v>0</v>
      </c>
      <c r="L9458" t="s">
        <v>570</v>
      </c>
      <c r="M9458" t="s">
        <v>246</v>
      </c>
      <c r="N9458" t="s">
        <v>176</v>
      </c>
      <c r="O9458" t="s">
        <v>22</v>
      </c>
      <c r="P9458" t="s">
        <v>23</v>
      </c>
      <c r="Q9458" t="s">
        <v>24</v>
      </c>
    </row>
    <row r="9459" spans="1:17" x14ac:dyDescent="0.2">
      <c r="A9459" s="2">
        <v>38770</v>
      </c>
      <c r="B9459" t="s">
        <v>449</v>
      </c>
      <c r="C9459" t="s">
        <v>212</v>
      </c>
      <c r="D9459" t="s">
        <v>115</v>
      </c>
      <c r="E9459" t="s">
        <v>115</v>
      </c>
      <c r="F9459">
        <v>61</v>
      </c>
      <c r="G9459">
        <v>143</v>
      </c>
      <c r="H9459">
        <v>0</v>
      </c>
      <c r="I9459">
        <v>0</v>
      </c>
      <c r="J9459">
        <v>5</v>
      </c>
      <c r="K9459">
        <v>0</v>
      </c>
      <c r="L9459" t="s">
        <v>570</v>
      </c>
      <c r="M9459" t="s">
        <v>530</v>
      </c>
      <c r="N9459" t="s">
        <v>449</v>
      </c>
      <c r="O9459" t="s">
        <v>22</v>
      </c>
      <c r="P9459" t="s">
        <v>23</v>
      </c>
      <c r="Q9459" t="s">
        <v>24</v>
      </c>
    </row>
    <row r="9460" spans="1:17" x14ac:dyDescent="0.2">
      <c r="A9460" s="2">
        <v>38770</v>
      </c>
      <c r="B9460" t="s">
        <v>389</v>
      </c>
      <c r="C9460" t="s">
        <v>113</v>
      </c>
      <c r="D9460" t="s">
        <v>115</v>
      </c>
      <c r="E9460" t="s">
        <v>115</v>
      </c>
      <c r="F9460">
        <v>139</v>
      </c>
      <c r="G9460">
        <v>35</v>
      </c>
      <c r="H9460">
        <v>0</v>
      </c>
      <c r="I9460">
        <v>0</v>
      </c>
      <c r="J9460">
        <v>0</v>
      </c>
      <c r="K9460">
        <v>4</v>
      </c>
      <c r="L9460" t="s">
        <v>570</v>
      </c>
      <c r="M9460" t="s">
        <v>720</v>
      </c>
      <c r="N9460" t="s">
        <v>389</v>
      </c>
      <c r="O9460" t="s">
        <v>22</v>
      </c>
      <c r="P9460" t="s">
        <v>23</v>
      </c>
      <c r="Q9460" t="s">
        <v>41</v>
      </c>
    </row>
    <row r="9461" spans="1:17" x14ac:dyDescent="0.2">
      <c r="A9461" s="2">
        <v>38771</v>
      </c>
      <c r="B9461" t="s">
        <v>442</v>
      </c>
      <c r="C9461" t="s">
        <v>391</v>
      </c>
      <c r="D9461" t="s">
        <v>57</v>
      </c>
      <c r="E9461" t="s">
        <v>115</v>
      </c>
      <c r="F9461">
        <v>122</v>
      </c>
      <c r="G9461">
        <v>125</v>
      </c>
      <c r="H9461">
        <v>0</v>
      </c>
      <c r="I9461">
        <v>0</v>
      </c>
      <c r="J9461">
        <v>2</v>
      </c>
      <c r="K9461">
        <v>1</v>
      </c>
      <c r="L9461" t="s">
        <v>28</v>
      </c>
      <c r="M9461" t="s">
        <v>991</v>
      </c>
      <c r="N9461" t="s">
        <v>442</v>
      </c>
      <c r="O9461" t="s">
        <v>22</v>
      </c>
      <c r="P9461" t="s">
        <v>23</v>
      </c>
      <c r="Q9461" t="s">
        <v>24</v>
      </c>
    </row>
    <row r="9462" spans="1:17" x14ac:dyDescent="0.2">
      <c r="A9462" s="2">
        <v>38772</v>
      </c>
      <c r="B9462" t="s">
        <v>233</v>
      </c>
      <c r="C9462" t="s">
        <v>481</v>
      </c>
      <c r="D9462" t="s">
        <v>19</v>
      </c>
      <c r="E9462" t="s">
        <v>27</v>
      </c>
      <c r="F9462">
        <v>167</v>
      </c>
      <c r="G9462">
        <v>155</v>
      </c>
      <c r="H9462">
        <v>0</v>
      </c>
      <c r="I9462">
        <v>0</v>
      </c>
      <c r="J9462">
        <v>2</v>
      </c>
      <c r="K9462">
        <v>1</v>
      </c>
      <c r="L9462" t="s">
        <v>28</v>
      </c>
      <c r="M9462" t="s">
        <v>1192</v>
      </c>
      <c r="N9462" t="s">
        <v>233</v>
      </c>
      <c r="O9462" t="s">
        <v>22</v>
      </c>
      <c r="P9462" t="s">
        <v>23</v>
      </c>
      <c r="Q9462" t="s">
        <v>24</v>
      </c>
    </row>
    <row r="9463" spans="1:17" x14ac:dyDescent="0.2">
      <c r="A9463" s="2">
        <v>38772</v>
      </c>
      <c r="B9463" t="s">
        <v>560</v>
      </c>
      <c r="C9463" t="s">
        <v>163</v>
      </c>
      <c r="D9463" t="s">
        <v>50</v>
      </c>
      <c r="E9463" t="s">
        <v>115</v>
      </c>
      <c r="F9463">
        <v>137</v>
      </c>
      <c r="G9463">
        <v>82</v>
      </c>
      <c r="H9463">
        <v>0</v>
      </c>
      <c r="I9463">
        <v>0</v>
      </c>
      <c r="J9463">
        <v>0</v>
      </c>
      <c r="K9463">
        <v>0</v>
      </c>
      <c r="L9463" t="s">
        <v>28</v>
      </c>
      <c r="M9463" t="s">
        <v>433</v>
      </c>
      <c r="N9463" t="s">
        <v>145</v>
      </c>
      <c r="O9463" t="s">
        <v>122</v>
      </c>
      <c r="P9463" t="s">
        <v>23</v>
      </c>
      <c r="Q9463" t="s">
        <v>30</v>
      </c>
    </row>
    <row r="9464" spans="1:17" x14ac:dyDescent="0.2">
      <c r="A9464" s="2">
        <v>38774</v>
      </c>
      <c r="B9464" t="s">
        <v>233</v>
      </c>
      <c r="C9464" t="s">
        <v>481</v>
      </c>
      <c r="D9464" t="s">
        <v>19</v>
      </c>
      <c r="E9464" t="s">
        <v>27</v>
      </c>
      <c r="F9464">
        <v>167</v>
      </c>
      <c r="G9464">
        <v>155</v>
      </c>
      <c r="H9464">
        <v>0</v>
      </c>
      <c r="I9464">
        <v>0</v>
      </c>
      <c r="J9464">
        <v>4</v>
      </c>
      <c r="K9464">
        <v>1</v>
      </c>
      <c r="L9464" t="s">
        <v>28</v>
      </c>
      <c r="M9464" t="s">
        <v>472</v>
      </c>
      <c r="N9464" t="s">
        <v>233</v>
      </c>
      <c r="O9464" t="s">
        <v>22</v>
      </c>
      <c r="P9464" t="s">
        <v>23</v>
      </c>
      <c r="Q9464" t="s">
        <v>24</v>
      </c>
    </row>
    <row r="9465" spans="1:17" x14ac:dyDescent="0.2">
      <c r="A9465" s="2">
        <v>38776</v>
      </c>
      <c r="B9465" t="s">
        <v>150</v>
      </c>
      <c r="C9465" t="s">
        <v>224</v>
      </c>
      <c r="D9465" t="s">
        <v>36</v>
      </c>
      <c r="E9465" t="s">
        <v>36</v>
      </c>
      <c r="F9465">
        <v>81</v>
      </c>
      <c r="G9465">
        <v>87</v>
      </c>
      <c r="H9465">
        <v>0</v>
      </c>
      <c r="I9465">
        <v>0</v>
      </c>
      <c r="J9465">
        <v>0</v>
      </c>
      <c r="K9465">
        <v>0</v>
      </c>
      <c r="L9465" t="s">
        <v>28</v>
      </c>
      <c r="M9465" t="s">
        <v>1165</v>
      </c>
      <c r="N9465" t="s">
        <v>67</v>
      </c>
      <c r="O9465" t="s">
        <v>122</v>
      </c>
      <c r="P9465" t="s">
        <v>23</v>
      </c>
      <c r="Q9465" t="s">
        <v>30</v>
      </c>
    </row>
    <row r="9466" spans="1:17" x14ac:dyDescent="0.2">
      <c r="A9466" s="2">
        <v>38776</v>
      </c>
      <c r="B9466" t="s">
        <v>386</v>
      </c>
      <c r="C9466" t="s">
        <v>168</v>
      </c>
      <c r="D9466" t="s">
        <v>50</v>
      </c>
      <c r="E9466" t="s">
        <v>50</v>
      </c>
      <c r="F9466">
        <v>114</v>
      </c>
      <c r="G9466">
        <v>41</v>
      </c>
      <c r="H9466">
        <v>0</v>
      </c>
      <c r="I9466">
        <v>0</v>
      </c>
      <c r="J9466">
        <v>0</v>
      </c>
      <c r="K9466">
        <v>0</v>
      </c>
      <c r="L9466" t="s">
        <v>28</v>
      </c>
      <c r="M9466" t="s">
        <v>595</v>
      </c>
      <c r="N9466" t="s">
        <v>386</v>
      </c>
      <c r="O9466" t="s">
        <v>22</v>
      </c>
      <c r="P9466" t="s">
        <v>23</v>
      </c>
      <c r="Q9466" t="s">
        <v>30</v>
      </c>
    </row>
    <row r="9467" spans="1:17" x14ac:dyDescent="0.2">
      <c r="A9467" s="2">
        <v>38776</v>
      </c>
      <c r="B9467" t="s">
        <v>646</v>
      </c>
      <c r="C9467" t="s">
        <v>143</v>
      </c>
      <c r="D9467" t="s">
        <v>50</v>
      </c>
      <c r="E9467" t="s">
        <v>115</v>
      </c>
      <c r="F9467">
        <v>65</v>
      </c>
      <c r="G9467">
        <v>18</v>
      </c>
      <c r="H9467">
        <v>0</v>
      </c>
      <c r="I9467">
        <v>0</v>
      </c>
      <c r="J9467">
        <v>2</v>
      </c>
      <c r="K9467">
        <v>2</v>
      </c>
      <c r="L9467" t="s">
        <v>28</v>
      </c>
      <c r="M9467" t="s">
        <v>752</v>
      </c>
      <c r="N9467" t="s">
        <v>129</v>
      </c>
      <c r="O9467" t="s">
        <v>122</v>
      </c>
      <c r="P9467" t="s">
        <v>23</v>
      </c>
      <c r="Q9467" t="s">
        <v>30</v>
      </c>
    </row>
    <row r="9468" spans="1:17" x14ac:dyDescent="0.2">
      <c r="A9468" s="2">
        <v>38776</v>
      </c>
      <c r="B9468" t="s">
        <v>145</v>
      </c>
      <c r="C9468" t="s">
        <v>249</v>
      </c>
      <c r="D9468" t="s">
        <v>50</v>
      </c>
      <c r="E9468" t="s">
        <v>50</v>
      </c>
      <c r="F9468">
        <v>98</v>
      </c>
      <c r="G9468">
        <v>70</v>
      </c>
      <c r="H9468">
        <v>0</v>
      </c>
      <c r="I9468">
        <v>0</v>
      </c>
      <c r="J9468">
        <v>0</v>
      </c>
      <c r="K9468">
        <v>1</v>
      </c>
      <c r="L9468" t="s">
        <v>691</v>
      </c>
      <c r="M9468" t="s">
        <v>433</v>
      </c>
      <c r="N9468" t="s">
        <v>145</v>
      </c>
      <c r="O9468" t="s">
        <v>22</v>
      </c>
      <c r="P9468" t="s">
        <v>23</v>
      </c>
      <c r="Q9468" t="s">
        <v>41</v>
      </c>
    </row>
    <row r="9469" spans="1:17" x14ac:dyDescent="0.2">
      <c r="A9469" s="2">
        <v>38776</v>
      </c>
      <c r="B9469" t="s">
        <v>70</v>
      </c>
      <c r="C9469" t="s">
        <v>560</v>
      </c>
      <c r="D9469" t="s">
        <v>50</v>
      </c>
      <c r="E9469" t="s">
        <v>50</v>
      </c>
      <c r="F9469">
        <v>46</v>
      </c>
      <c r="G9469">
        <v>137</v>
      </c>
      <c r="H9469">
        <v>0</v>
      </c>
      <c r="I9469">
        <v>0</v>
      </c>
      <c r="J9469">
        <v>0</v>
      </c>
      <c r="K9469">
        <v>0</v>
      </c>
      <c r="L9469" t="s">
        <v>691</v>
      </c>
      <c r="M9469" t="s">
        <v>433</v>
      </c>
      <c r="N9469" t="s">
        <v>145</v>
      </c>
      <c r="O9469" t="s">
        <v>122</v>
      </c>
      <c r="P9469" t="s">
        <v>59</v>
      </c>
      <c r="Q9469" t="s">
        <v>41</v>
      </c>
    </row>
    <row r="9470" spans="1:17" x14ac:dyDescent="0.2">
      <c r="A9470" s="2">
        <v>38776</v>
      </c>
      <c r="B9470" t="s">
        <v>153</v>
      </c>
      <c r="C9470" t="s">
        <v>317</v>
      </c>
      <c r="D9470" t="s">
        <v>50</v>
      </c>
      <c r="E9470" t="s">
        <v>50</v>
      </c>
      <c r="F9470">
        <v>19</v>
      </c>
      <c r="G9470">
        <v>63</v>
      </c>
      <c r="H9470">
        <v>0</v>
      </c>
      <c r="I9470">
        <v>0</v>
      </c>
      <c r="J9470">
        <v>1</v>
      </c>
      <c r="K9470">
        <v>0</v>
      </c>
      <c r="L9470" t="s">
        <v>691</v>
      </c>
      <c r="M9470" t="s">
        <v>146</v>
      </c>
      <c r="N9470" t="s">
        <v>145</v>
      </c>
      <c r="O9470" t="s">
        <v>122</v>
      </c>
      <c r="P9470" t="s">
        <v>23</v>
      </c>
      <c r="Q9470" t="s">
        <v>24</v>
      </c>
    </row>
    <row r="9471" spans="1:17" x14ac:dyDescent="0.2">
      <c r="A9471" s="2">
        <v>38776</v>
      </c>
      <c r="B9471" t="s">
        <v>76</v>
      </c>
      <c r="C9471" t="s">
        <v>282</v>
      </c>
      <c r="D9471" t="s">
        <v>50</v>
      </c>
      <c r="E9471" t="s">
        <v>19</v>
      </c>
      <c r="F9471">
        <v>96</v>
      </c>
      <c r="G9471">
        <v>51</v>
      </c>
      <c r="H9471">
        <v>0</v>
      </c>
      <c r="I9471">
        <v>0</v>
      </c>
      <c r="J9471">
        <v>0</v>
      </c>
      <c r="K9471">
        <v>2</v>
      </c>
      <c r="L9471" t="s">
        <v>28</v>
      </c>
      <c r="M9471" t="s">
        <v>91</v>
      </c>
      <c r="N9471" t="s">
        <v>89</v>
      </c>
      <c r="O9471" t="s">
        <v>122</v>
      </c>
      <c r="P9471" t="s">
        <v>23</v>
      </c>
      <c r="Q9471" t="s">
        <v>41</v>
      </c>
    </row>
    <row r="9472" spans="1:17" x14ac:dyDescent="0.2">
      <c r="A9472" s="2">
        <v>38776</v>
      </c>
      <c r="B9472" t="s">
        <v>92</v>
      </c>
      <c r="C9472" t="s">
        <v>286</v>
      </c>
      <c r="D9472" t="s">
        <v>50</v>
      </c>
      <c r="E9472" t="s">
        <v>50</v>
      </c>
      <c r="F9472">
        <v>30</v>
      </c>
      <c r="G9472">
        <v>108</v>
      </c>
      <c r="H9472">
        <v>0</v>
      </c>
      <c r="I9472">
        <v>0</v>
      </c>
      <c r="J9472">
        <v>2</v>
      </c>
      <c r="K9472">
        <v>0</v>
      </c>
      <c r="L9472" t="s">
        <v>691</v>
      </c>
      <c r="M9472" t="s">
        <v>435</v>
      </c>
      <c r="N9472" t="s">
        <v>145</v>
      </c>
      <c r="O9472" t="s">
        <v>122</v>
      </c>
      <c r="P9472" t="s">
        <v>23</v>
      </c>
      <c r="Q9472" t="s">
        <v>24</v>
      </c>
    </row>
    <row r="9473" spans="1:17" x14ac:dyDescent="0.2">
      <c r="A9473" s="2">
        <v>38777</v>
      </c>
      <c r="B9473" t="s">
        <v>85</v>
      </c>
      <c r="C9473" t="s">
        <v>73</v>
      </c>
      <c r="D9473" t="s">
        <v>50</v>
      </c>
      <c r="E9473" t="s">
        <v>50</v>
      </c>
      <c r="F9473">
        <v>82</v>
      </c>
      <c r="G9473">
        <v>100</v>
      </c>
      <c r="H9473">
        <v>0</v>
      </c>
      <c r="I9473">
        <v>0</v>
      </c>
      <c r="J9473">
        <v>1</v>
      </c>
      <c r="K9473">
        <v>2</v>
      </c>
      <c r="L9473" t="s">
        <v>28</v>
      </c>
      <c r="M9473" t="s">
        <v>86</v>
      </c>
      <c r="N9473" t="s">
        <v>85</v>
      </c>
      <c r="O9473" t="s">
        <v>22</v>
      </c>
      <c r="P9473" t="s">
        <v>23</v>
      </c>
      <c r="Q9473" t="s">
        <v>41</v>
      </c>
    </row>
    <row r="9474" spans="1:17" x14ac:dyDescent="0.2">
      <c r="A9474" s="2">
        <v>38777</v>
      </c>
      <c r="B9474" t="s">
        <v>39</v>
      </c>
      <c r="C9474" t="s">
        <v>274</v>
      </c>
      <c r="D9474" t="s">
        <v>19</v>
      </c>
      <c r="E9474" t="s">
        <v>50</v>
      </c>
      <c r="F9474">
        <v>4</v>
      </c>
      <c r="G9474">
        <v>23</v>
      </c>
      <c r="H9474">
        <v>0</v>
      </c>
      <c r="I9474">
        <v>0</v>
      </c>
      <c r="J9474">
        <v>2</v>
      </c>
      <c r="K9474">
        <v>3</v>
      </c>
      <c r="L9474" t="s">
        <v>28</v>
      </c>
      <c r="M9474" t="s">
        <v>323</v>
      </c>
      <c r="N9474" t="s">
        <v>53</v>
      </c>
      <c r="O9474" t="s">
        <v>122</v>
      </c>
      <c r="P9474" t="s">
        <v>23</v>
      </c>
      <c r="Q9474" t="s">
        <v>41</v>
      </c>
    </row>
    <row r="9475" spans="1:17" x14ac:dyDescent="0.2">
      <c r="A9475" s="2">
        <v>38777</v>
      </c>
      <c r="B9475" t="s">
        <v>69</v>
      </c>
      <c r="C9475" t="s">
        <v>56</v>
      </c>
      <c r="D9475" t="s">
        <v>50</v>
      </c>
      <c r="E9475" t="s">
        <v>27</v>
      </c>
      <c r="F9475">
        <v>70</v>
      </c>
      <c r="G9475">
        <v>85</v>
      </c>
      <c r="H9475">
        <v>0</v>
      </c>
      <c r="I9475">
        <v>0</v>
      </c>
      <c r="J9475">
        <v>0</v>
      </c>
      <c r="K9475">
        <v>2</v>
      </c>
      <c r="L9475" t="s">
        <v>28</v>
      </c>
      <c r="M9475" t="s">
        <v>71</v>
      </c>
      <c r="N9475" t="s">
        <v>69</v>
      </c>
      <c r="O9475" t="s">
        <v>22</v>
      </c>
      <c r="P9475" t="s">
        <v>23</v>
      </c>
      <c r="Q9475" t="s">
        <v>41</v>
      </c>
    </row>
    <row r="9476" spans="1:17" x14ac:dyDescent="0.2">
      <c r="A9476" s="2">
        <v>38777</v>
      </c>
      <c r="B9476" t="s">
        <v>212</v>
      </c>
      <c r="C9476" t="s">
        <v>254</v>
      </c>
      <c r="D9476" t="s">
        <v>115</v>
      </c>
      <c r="E9476" t="s">
        <v>115</v>
      </c>
      <c r="F9476">
        <v>143</v>
      </c>
      <c r="G9476">
        <v>117</v>
      </c>
      <c r="H9476">
        <v>0</v>
      </c>
      <c r="I9476">
        <v>0</v>
      </c>
      <c r="J9476">
        <v>0</v>
      </c>
      <c r="K9476">
        <v>1</v>
      </c>
      <c r="L9476" t="s">
        <v>570</v>
      </c>
      <c r="M9476" t="s">
        <v>214</v>
      </c>
      <c r="N9476" t="s">
        <v>212</v>
      </c>
      <c r="O9476" t="s">
        <v>22</v>
      </c>
      <c r="P9476" t="s">
        <v>23</v>
      </c>
      <c r="Q9476" t="s">
        <v>41</v>
      </c>
    </row>
    <row r="9477" spans="1:17" x14ac:dyDescent="0.2">
      <c r="A9477" s="2">
        <v>38777</v>
      </c>
      <c r="B9477" t="s">
        <v>145</v>
      </c>
      <c r="C9477" t="s">
        <v>286</v>
      </c>
      <c r="D9477" t="s">
        <v>50</v>
      </c>
      <c r="E9477" t="s">
        <v>50</v>
      </c>
      <c r="F9477">
        <v>98</v>
      </c>
      <c r="G9477">
        <v>108</v>
      </c>
      <c r="H9477">
        <v>0</v>
      </c>
      <c r="I9477">
        <v>0</v>
      </c>
      <c r="J9477">
        <v>2</v>
      </c>
      <c r="K9477">
        <v>0</v>
      </c>
      <c r="L9477" t="s">
        <v>691</v>
      </c>
      <c r="M9477" t="s">
        <v>146</v>
      </c>
      <c r="N9477" t="s">
        <v>145</v>
      </c>
      <c r="O9477" t="s">
        <v>22</v>
      </c>
      <c r="P9477" t="s">
        <v>23</v>
      </c>
      <c r="Q9477" t="s">
        <v>24</v>
      </c>
    </row>
    <row r="9478" spans="1:17" x14ac:dyDescent="0.2">
      <c r="A9478" s="2">
        <v>38777</v>
      </c>
      <c r="B9478" t="s">
        <v>89</v>
      </c>
      <c r="C9478" t="s">
        <v>18</v>
      </c>
      <c r="D9478" t="s">
        <v>50</v>
      </c>
      <c r="E9478" t="s">
        <v>19</v>
      </c>
      <c r="F9478">
        <v>9</v>
      </c>
      <c r="G9478">
        <v>21</v>
      </c>
      <c r="H9478">
        <v>0</v>
      </c>
      <c r="I9478">
        <v>0</v>
      </c>
      <c r="J9478">
        <v>2</v>
      </c>
      <c r="K9478">
        <v>1</v>
      </c>
      <c r="L9478" t="s">
        <v>28</v>
      </c>
      <c r="M9478" t="s">
        <v>493</v>
      </c>
      <c r="N9478" t="s">
        <v>89</v>
      </c>
      <c r="O9478" t="s">
        <v>22</v>
      </c>
      <c r="P9478" t="s">
        <v>23</v>
      </c>
      <c r="Q9478" t="s">
        <v>24</v>
      </c>
    </row>
    <row r="9479" spans="1:17" x14ac:dyDescent="0.2">
      <c r="A9479" s="2">
        <v>38777</v>
      </c>
      <c r="B9479" t="s">
        <v>70</v>
      </c>
      <c r="C9479" t="s">
        <v>317</v>
      </c>
      <c r="D9479" t="s">
        <v>50</v>
      </c>
      <c r="E9479" t="s">
        <v>50</v>
      </c>
      <c r="F9479">
        <v>46</v>
      </c>
      <c r="G9479">
        <v>63</v>
      </c>
      <c r="H9479">
        <v>0</v>
      </c>
      <c r="I9479">
        <v>0</v>
      </c>
      <c r="J9479">
        <v>2</v>
      </c>
      <c r="K9479">
        <v>2</v>
      </c>
      <c r="L9479" t="s">
        <v>691</v>
      </c>
      <c r="M9479" t="s">
        <v>895</v>
      </c>
      <c r="N9479" t="s">
        <v>145</v>
      </c>
      <c r="O9479" t="s">
        <v>122</v>
      </c>
      <c r="P9479" t="s">
        <v>59</v>
      </c>
      <c r="Q9479" t="s">
        <v>24</v>
      </c>
    </row>
    <row r="9480" spans="1:17" x14ac:dyDescent="0.2">
      <c r="A9480" s="2">
        <v>38777</v>
      </c>
      <c r="B9480" t="s">
        <v>67</v>
      </c>
      <c r="C9480" t="s">
        <v>244</v>
      </c>
      <c r="D9480" t="s">
        <v>50</v>
      </c>
      <c r="E9480" t="s">
        <v>50</v>
      </c>
      <c r="F9480">
        <v>5</v>
      </c>
      <c r="G9480">
        <v>45</v>
      </c>
      <c r="H9480">
        <v>0</v>
      </c>
      <c r="I9480">
        <v>0</v>
      </c>
      <c r="J9480">
        <v>1</v>
      </c>
      <c r="K9480">
        <v>2</v>
      </c>
      <c r="L9480" t="s">
        <v>28</v>
      </c>
      <c r="M9480" t="s">
        <v>769</v>
      </c>
      <c r="N9480" t="s">
        <v>67</v>
      </c>
      <c r="O9480" t="s">
        <v>22</v>
      </c>
      <c r="P9480" t="s">
        <v>23</v>
      </c>
      <c r="Q9480" t="s">
        <v>41</v>
      </c>
    </row>
    <row r="9481" spans="1:17" x14ac:dyDescent="0.2">
      <c r="A9481" s="2">
        <v>38777</v>
      </c>
      <c r="B9481" t="s">
        <v>388</v>
      </c>
      <c r="C9481" t="s">
        <v>389</v>
      </c>
      <c r="D9481" t="s">
        <v>115</v>
      </c>
      <c r="E9481" t="s">
        <v>115</v>
      </c>
      <c r="F9481">
        <v>118</v>
      </c>
      <c r="G9481">
        <v>139</v>
      </c>
      <c r="H9481">
        <v>0</v>
      </c>
      <c r="I9481">
        <v>0</v>
      </c>
      <c r="J9481">
        <v>0</v>
      </c>
      <c r="K9481">
        <v>3</v>
      </c>
      <c r="L9481" t="s">
        <v>570</v>
      </c>
      <c r="M9481" t="s">
        <v>821</v>
      </c>
      <c r="N9481" t="s">
        <v>388</v>
      </c>
      <c r="O9481" t="s">
        <v>22</v>
      </c>
      <c r="P9481" t="s">
        <v>23</v>
      </c>
      <c r="Q9481" t="s">
        <v>41</v>
      </c>
    </row>
    <row r="9482" spans="1:17" x14ac:dyDescent="0.2">
      <c r="A9482" s="2">
        <v>38777</v>
      </c>
      <c r="B9482" t="s">
        <v>167</v>
      </c>
      <c r="C9482" t="s">
        <v>131</v>
      </c>
      <c r="D9482" t="s">
        <v>115</v>
      </c>
      <c r="E9482" t="s">
        <v>27</v>
      </c>
      <c r="F9482">
        <v>22</v>
      </c>
      <c r="G9482">
        <v>25</v>
      </c>
      <c r="H9482">
        <v>0</v>
      </c>
      <c r="I9482">
        <v>0</v>
      </c>
      <c r="J9482">
        <v>3</v>
      </c>
      <c r="K9482">
        <v>2</v>
      </c>
      <c r="L9482" t="s">
        <v>28</v>
      </c>
      <c r="M9482" t="s">
        <v>625</v>
      </c>
      <c r="N9482" t="s">
        <v>167</v>
      </c>
      <c r="O9482" t="s">
        <v>22</v>
      </c>
      <c r="P9482" t="s">
        <v>23</v>
      </c>
      <c r="Q9482" t="s">
        <v>24</v>
      </c>
    </row>
    <row r="9483" spans="1:17" x14ac:dyDescent="0.2">
      <c r="A9483" s="2">
        <v>38777</v>
      </c>
      <c r="B9483" t="s">
        <v>164</v>
      </c>
      <c r="C9483" t="s">
        <v>182</v>
      </c>
      <c r="D9483" t="s">
        <v>115</v>
      </c>
      <c r="E9483" t="s">
        <v>115</v>
      </c>
      <c r="F9483">
        <v>55</v>
      </c>
      <c r="G9483">
        <v>75</v>
      </c>
      <c r="H9483">
        <v>0</v>
      </c>
      <c r="I9483">
        <v>0</v>
      </c>
      <c r="J9483">
        <v>2</v>
      </c>
      <c r="K9483">
        <v>1</v>
      </c>
      <c r="L9483" t="s">
        <v>570</v>
      </c>
      <c r="M9483" t="s">
        <v>178</v>
      </c>
      <c r="N9483" t="s">
        <v>176</v>
      </c>
      <c r="O9483" t="s">
        <v>122</v>
      </c>
      <c r="P9483" t="s">
        <v>23</v>
      </c>
      <c r="Q9483" t="s">
        <v>24</v>
      </c>
    </row>
    <row r="9484" spans="1:17" x14ac:dyDescent="0.2">
      <c r="A9484" s="2">
        <v>38777</v>
      </c>
      <c r="B9484" t="s">
        <v>98</v>
      </c>
      <c r="C9484" t="s">
        <v>52</v>
      </c>
      <c r="D9484" t="s">
        <v>50</v>
      </c>
      <c r="E9484" t="s">
        <v>50</v>
      </c>
      <c r="F9484">
        <v>27</v>
      </c>
      <c r="G9484">
        <v>15</v>
      </c>
      <c r="H9484">
        <v>0</v>
      </c>
      <c r="I9484">
        <v>0</v>
      </c>
      <c r="J9484">
        <v>3</v>
      </c>
      <c r="K9484">
        <v>0</v>
      </c>
      <c r="L9484" t="s">
        <v>28</v>
      </c>
      <c r="M9484" t="s">
        <v>99</v>
      </c>
      <c r="N9484" t="s">
        <v>98</v>
      </c>
      <c r="O9484" t="s">
        <v>22</v>
      </c>
      <c r="P9484" t="s">
        <v>23</v>
      </c>
      <c r="Q9484" t="s">
        <v>24</v>
      </c>
    </row>
    <row r="9485" spans="1:17" x14ac:dyDescent="0.2">
      <c r="A9485" s="2">
        <v>38777</v>
      </c>
      <c r="B9485" t="s">
        <v>123</v>
      </c>
      <c r="C9485" t="s">
        <v>72</v>
      </c>
      <c r="D9485" t="s">
        <v>50</v>
      </c>
      <c r="E9485" t="s">
        <v>50</v>
      </c>
      <c r="F9485">
        <v>44</v>
      </c>
      <c r="G9485">
        <v>14</v>
      </c>
      <c r="H9485">
        <v>0</v>
      </c>
      <c r="I9485">
        <v>0</v>
      </c>
      <c r="J9485">
        <v>0</v>
      </c>
      <c r="K9485">
        <v>2</v>
      </c>
      <c r="L9485" t="s">
        <v>28</v>
      </c>
      <c r="M9485" t="s">
        <v>179</v>
      </c>
      <c r="N9485" t="s">
        <v>123</v>
      </c>
      <c r="O9485" t="s">
        <v>22</v>
      </c>
      <c r="P9485" t="s">
        <v>23</v>
      </c>
      <c r="Q9485" t="s">
        <v>41</v>
      </c>
    </row>
    <row r="9486" spans="1:17" x14ac:dyDescent="0.2">
      <c r="A9486" s="2">
        <v>38777</v>
      </c>
      <c r="B9486" t="s">
        <v>119</v>
      </c>
      <c r="C9486" t="s">
        <v>129</v>
      </c>
      <c r="D9486" t="s">
        <v>50</v>
      </c>
      <c r="E9486" t="s">
        <v>50</v>
      </c>
      <c r="F9486">
        <v>12</v>
      </c>
      <c r="G9486">
        <v>19</v>
      </c>
      <c r="H9486">
        <v>0</v>
      </c>
      <c r="I9486">
        <v>0</v>
      </c>
      <c r="J9486">
        <v>4</v>
      </c>
      <c r="K9486">
        <v>1</v>
      </c>
      <c r="L9486" t="s">
        <v>28</v>
      </c>
      <c r="M9486" t="s">
        <v>1093</v>
      </c>
      <c r="N9486" t="s">
        <v>119</v>
      </c>
      <c r="O9486" t="s">
        <v>22</v>
      </c>
      <c r="P9486" t="s">
        <v>23</v>
      </c>
      <c r="Q9486" t="s">
        <v>24</v>
      </c>
    </row>
    <row r="9487" spans="1:17" x14ac:dyDescent="0.2">
      <c r="A9487" s="2">
        <v>38777</v>
      </c>
      <c r="B9487" t="s">
        <v>560</v>
      </c>
      <c r="C9487" t="s">
        <v>153</v>
      </c>
      <c r="D9487" t="s">
        <v>50</v>
      </c>
      <c r="E9487" t="s">
        <v>50</v>
      </c>
      <c r="F9487">
        <v>137</v>
      </c>
      <c r="G9487">
        <v>19</v>
      </c>
      <c r="H9487">
        <v>0</v>
      </c>
      <c r="I9487">
        <v>0</v>
      </c>
      <c r="J9487">
        <v>0</v>
      </c>
      <c r="K9487">
        <v>2</v>
      </c>
      <c r="L9487" t="s">
        <v>691</v>
      </c>
      <c r="M9487" t="s">
        <v>435</v>
      </c>
      <c r="N9487" t="s">
        <v>145</v>
      </c>
      <c r="O9487" t="s">
        <v>122</v>
      </c>
      <c r="P9487" t="s">
        <v>23</v>
      </c>
      <c r="Q9487" t="s">
        <v>41</v>
      </c>
    </row>
    <row r="9488" spans="1:17" x14ac:dyDescent="0.2">
      <c r="A9488" s="2">
        <v>38777</v>
      </c>
      <c r="B9488" t="s">
        <v>133</v>
      </c>
      <c r="C9488" t="s">
        <v>267</v>
      </c>
      <c r="D9488" t="s">
        <v>115</v>
      </c>
      <c r="E9488" t="s">
        <v>36</v>
      </c>
      <c r="F9488">
        <v>31</v>
      </c>
      <c r="G9488">
        <v>60</v>
      </c>
      <c r="H9488">
        <v>0</v>
      </c>
      <c r="I9488">
        <v>0</v>
      </c>
      <c r="J9488">
        <v>1</v>
      </c>
      <c r="K9488">
        <v>0</v>
      </c>
      <c r="L9488" t="s">
        <v>28</v>
      </c>
      <c r="M9488" t="s">
        <v>134</v>
      </c>
      <c r="N9488" t="s">
        <v>133</v>
      </c>
      <c r="O9488" t="s">
        <v>22</v>
      </c>
      <c r="P9488" t="s">
        <v>23</v>
      </c>
      <c r="Q9488" t="s">
        <v>24</v>
      </c>
    </row>
    <row r="9489" spans="1:17" x14ac:dyDescent="0.2">
      <c r="A9489" s="2">
        <v>38777</v>
      </c>
      <c r="B9489" t="s">
        <v>301</v>
      </c>
      <c r="C9489" t="s">
        <v>402</v>
      </c>
      <c r="D9489" t="s">
        <v>115</v>
      </c>
      <c r="E9489" t="s">
        <v>115</v>
      </c>
      <c r="F9489">
        <v>75</v>
      </c>
      <c r="G9489">
        <v>52</v>
      </c>
      <c r="H9489">
        <v>0</v>
      </c>
      <c r="I9489">
        <v>0</v>
      </c>
      <c r="J9489">
        <v>0</v>
      </c>
      <c r="K9489">
        <v>0</v>
      </c>
      <c r="L9489" t="s">
        <v>570</v>
      </c>
      <c r="M9489" t="s">
        <v>302</v>
      </c>
      <c r="N9489" t="s">
        <v>301</v>
      </c>
      <c r="O9489" t="s">
        <v>22</v>
      </c>
      <c r="P9489" t="s">
        <v>23</v>
      </c>
      <c r="Q9489" t="s">
        <v>30</v>
      </c>
    </row>
    <row r="9490" spans="1:17" x14ac:dyDescent="0.2">
      <c r="A9490" s="2">
        <v>38777</v>
      </c>
      <c r="B9490" t="s">
        <v>97</v>
      </c>
      <c r="C9490" t="s">
        <v>147</v>
      </c>
      <c r="D9490" t="s">
        <v>50</v>
      </c>
      <c r="E9490" t="s">
        <v>50</v>
      </c>
      <c r="F9490">
        <v>151</v>
      </c>
      <c r="G9490">
        <v>54</v>
      </c>
      <c r="H9490">
        <v>0</v>
      </c>
      <c r="I9490">
        <v>0</v>
      </c>
      <c r="J9490">
        <v>0</v>
      </c>
      <c r="K9490">
        <v>2</v>
      </c>
      <c r="L9490" t="s">
        <v>28</v>
      </c>
      <c r="M9490" t="s">
        <v>97</v>
      </c>
      <c r="N9490" t="s">
        <v>97</v>
      </c>
      <c r="O9490" t="s">
        <v>22</v>
      </c>
      <c r="P9490" t="s">
        <v>23</v>
      </c>
      <c r="Q9490" t="s">
        <v>41</v>
      </c>
    </row>
    <row r="9491" spans="1:17" x14ac:dyDescent="0.2">
      <c r="A9491" s="2">
        <v>38777</v>
      </c>
      <c r="B9491" t="s">
        <v>328</v>
      </c>
      <c r="C9491" t="s">
        <v>87</v>
      </c>
      <c r="D9491" t="s">
        <v>50</v>
      </c>
      <c r="E9491" t="s">
        <v>50</v>
      </c>
      <c r="F9491">
        <v>88</v>
      </c>
      <c r="G9491">
        <v>40</v>
      </c>
      <c r="H9491">
        <v>0</v>
      </c>
      <c r="I9491">
        <v>0</v>
      </c>
      <c r="J9491">
        <v>0</v>
      </c>
      <c r="K9491">
        <v>1</v>
      </c>
      <c r="L9491" t="s">
        <v>28</v>
      </c>
      <c r="M9491" t="s">
        <v>329</v>
      </c>
      <c r="N9491" t="s">
        <v>328</v>
      </c>
      <c r="O9491" t="s">
        <v>22</v>
      </c>
      <c r="P9491" t="s">
        <v>23</v>
      </c>
      <c r="Q9491" t="s">
        <v>41</v>
      </c>
    </row>
    <row r="9492" spans="1:17" x14ac:dyDescent="0.2">
      <c r="A9492" s="2">
        <v>38777</v>
      </c>
      <c r="B9492" t="s">
        <v>184</v>
      </c>
      <c r="C9492" t="s">
        <v>345</v>
      </c>
      <c r="D9492" t="s">
        <v>50</v>
      </c>
      <c r="E9492" t="s">
        <v>50</v>
      </c>
      <c r="F9492">
        <v>119</v>
      </c>
      <c r="G9492">
        <v>105</v>
      </c>
      <c r="H9492">
        <v>0</v>
      </c>
      <c r="I9492">
        <v>0</v>
      </c>
      <c r="J9492">
        <v>0</v>
      </c>
      <c r="K9492">
        <v>2</v>
      </c>
      <c r="L9492" t="s">
        <v>247</v>
      </c>
      <c r="M9492" t="s">
        <v>193</v>
      </c>
      <c r="N9492" t="s">
        <v>184</v>
      </c>
      <c r="O9492" t="s">
        <v>22</v>
      </c>
      <c r="P9492" t="s">
        <v>23</v>
      </c>
      <c r="Q9492" t="s">
        <v>41</v>
      </c>
    </row>
    <row r="9493" spans="1:17" x14ac:dyDescent="0.2">
      <c r="A9493" s="2">
        <v>38777</v>
      </c>
      <c r="B9493" t="s">
        <v>26</v>
      </c>
      <c r="C9493" t="s">
        <v>199</v>
      </c>
      <c r="D9493" t="s">
        <v>27</v>
      </c>
      <c r="E9493" t="s">
        <v>36</v>
      </c>
      <c r="F9493">
        <v>6</v>
      </c>
      <c r="G9493">
        <v>48</v>
      </c>
      <c r="H9493">
        <v>0</v>
      </c>
      <c r="I9493">
        <v>0</v>
      </c>
      <c r="J9493">
        <v>1</v>
      </c>
      <c r="K9493">
        <v>0</v>
      </c>
      <c r="L9493" t="s">
        <v>28</v>
      </c>
      <c r="M9493" t="s">
        <v>1203</v>
      </c>
      <c r="N9493" t="s">
        <v>77</v>
      </c>
      <c r="O9493" t="s">
        <v>122</v>
      </c>
      <c r="P9493" t="s">
        <v>23</v>
      </c>
      <c r="Q9493" t="s">
        <v>24</v>
      </c>
    </row>
    <row r="9494" spans="1:17" x14ac:dyDescent="0.2">
      <c r="A9494" s="2">
        <v>38777</v>
      </c>
      <c r="B9494" t="s">
        <v>126</v>
      </c>
      <c r="C9494" t="s">
        <v>31</v>
      </c>
      <c r="D9494" t="s">
        <v>50</v>
      </c>
      <c r="E9494" t="s">
        <v>19</v>
      </c>
      <c r="F9494">
        <v>3</v>
      </c>
      <c r="G9494">
        <v>38</v>
      </c>
      <c r="H9494">
        <v>0</v>
      </c>
      <c r="I9494">
        <v>0</v>
      </c>
      <c r="J9494">
        <v>1</v>
      </c>
      <c r="K9494">
        <v>0</v>
      </c>
      <c r="L9494" t="s">
        <v>28</v>
      </c>
      <c r="M9494" t="s">
        <v>308</v>
      </c>
      <c r="N9494" t="s">
        <v>126</v>
      </c>
      <c r="O9494" t="s">
        <v>22</v>
      </c>
      <c r="P9494" t="s">
        <v>23</v>
      </c>
      <c r="Q9494" t="s">
        <v>24</v>
      </c>
    </row>
    <row r="9495" spans="1:17" x14ac:dyDescent="0.2">
      <c r="A9495" s="2">
        <v>38777</v>
      </c>
      <c r="B9495" t="s">
        <v>100</v>
      </c>
      <c r="C9495" t="s">
        <v>81</v>
      </c>
      <c r="D9495" t="s">
        <v>50</v>
      </c>
      <c r="E9495" t="s">
        <v>50</v>
      </c>
      <c r="F9495">
        <v>102</v>
      </c>
      <c r="G9495">
        <v>77</v>
      </c>
      <c r="H9495">
        <v>0</v>
      </c>
      <c r="I9495">
        <v>0</v>
      </c>
      <c r="J9495">
        <v>1</v>
      </c>
      <c r="K9495">
        <v>0</v>
      </c>
      <c r="L9495" t="s">
        <v>28</v>
      </c>
      <c r="M9495" t="s">
        <v>102</v>
      </c>
      <c r="N9495" t="s">
        <v>100</v>
      </c>
      <c r="O9495" t="s">
        <v>22</v>
      </c>
      <c r="P9495" t="s">
        <v>23</v>
      </c>
      <c r="Q9495" t="s">
        <v>24</v>
      </c>
    </row>
    <row r="9496" spans="1:17" x14ac:dyDescent="0.2">
      <c r="A9496" s="2">
        <v>38777</v>
      </c>
      <c r="B9496" t="s">
        <v>239</v>
      </c>
      <c r="C9496" t="s">
        <v>177</v>
      </c>
      <c r="D9496" t="s">
        <v>115</v>
      </c>
      <c r="E9496" t="s">
        <v>115</v>
      </c>
      <c r="F9496">
        <v>89</v>
      </c>
      <c r="G9496">
        <v>86</v>
      </c>
      <c r="H9496">
        <v>0</v>
      </c>
      <c r="I9496">
        <v>0</v>
      </c>
      <c r="J9496">
        <v>3</v>
      </c>
      <c r="K9496">
        <v>0</v>
      </c>
      <c r="L9496" t="s">
        <v>570</v>
      </c>
      <c r="M9496" t="s">
        <v>240</v>
      </c>
      <c r="N9496" t="s">
        <v>239</v>
      </c>
      <c r="O9496" t="s">
        <v>22</v>
      </c>
      <c r="P9496" t="s">
        <v>23</v>
      </c>
      <c r="Q9496" t="s">
        <v>24</v>
      </c>
    </row>
    <row r="9497" spans="1:17" x14ac:dyDescent="0.2">
      <c r="A9497" s="2">
        <v>38777</v>
      </c>
      <c r="B9497" t="s">
        <v>463</v>
      </c>
      <c r="C9497" t="s">
        <v>176</v>
      </c>
      <c r="D9497" t="s">
        <v>115</v>
      </c>
      <c r="E9497" t="s">
        <v>115</v>
      </c>
      <c r="F9497">
        <v>157</v>
      </c>
      <c r="G9497">
        <v>84</v>
      </c>
      <c r="H9497">
        <v>0</v>
      </c>
      <c r="I9497">
        <v>0</v>
      </c>
      <c r="J9497">
        <v>1</v>
      </c>
      <c r="K9497">
        <v>4</v>
      </c>
      <c r="L9497" t="s">
        <v>570</v>
      </c>
      <c r="M9497" t="s">
        <v>1108</v>
      </c>
      <c r="N9497" t="s">
        <v>463</v>
      </c>
      <c r="O9497" t="s">
        <v>22</v>
      </c>
      <c r="P9497" t="s">
        <v>23</v>
      </c>
      <c r="Q9497" t="s">
        <v>41</v>
      </c>
    </row>
    <row r="9498" spans="1:17" x14ac:dyDescent="0.2">
      <c r="A9498" s="2">
        <v>38777</v>
      </c>
      <c r="B9498" t="s">
        <v>913</v>
      </c>
      <c r="C9498" t="s">
        <v>443</v>
      </c>
      <c r="D9498" t="s">
        <v>115</v>
      </c>
      <c r="E9498" t="s">
        <v>115</v>
      </c>
      <c r="F9498">
        <v>138</v>
      </c>
      <c r="G9498">
        <v>93</v>
      </c>
      <c r="H9498">
        <v>0</v>
      </c>
      <c r="I9498">
        <v>0</v>
      </c>
      <c r="J9498">
        <v>1</v>
      </c>
      <c r="K9498">
        <v>0</v>
      </c>
      <c r="L9498" t="s">
        <v>570</v>
      </c>
      <c r="M9498" t="s">
        <v>640</v>
      </c>
      <c r="N9498" t="s">
        <v>177</v>
      </c>
      <c r="O9498" t="s">
        <v>122</v>
      </c>
      <c r="P9498" t="s">
        <v>23</v>
      </c>
      <c r="Q9498" t="s">
        <v>24</v>
      </c>
    </row>
    <row r="9499" spans="1:17" x14ac:dyDescent="0.2">
      <c r="A9499" s="2">
        <v>38777</v>
      </c>
      <c r="B9499" t="s">
        <v>90</v>
      </c>
      <c r="C9499" t="s">
        <v>77</v>
      </c>
      <c r="D9499" t="s">
        <v>50</v>
      </c>
      <c r="E9499" t="s">
        <v>27</v>
      </c>
      <c r="F9499">
        <v>26</v>
      </c>
      <c r="G9499">
        <v>6</v>
      </c>
      <c r="H9499">
        <v>0</v>
      </c>
      <c r="I9499">
        <v>0</v>
      </c>
      <c r="J9499">
        <v>0</v>
      </c>
      <c r="K9499">
        <v>1</v>
      </c>
      <c r="L9499" t="s">
        <v>28</v>
      </c>
      <c r="M9499" t="s">
        <v>423</v>
      </c>
      <c r="N9499" t="s">
        <v>129</v>
      </c>
      <c r="O9499" t="s">
        <v>122</v>
      </c>
      <c r="P9499" t="s">
        <v>23</v>
      </c>
      <c r="Q9499" t="s">
        <v>41</v>
      </c>
    </row>
    <row r="9500" spans="1:17" x14ac:dyDescent="0.2">
      <c r="A9500" s="2">
        <v>38777</v>
      </c>
      <c r="B9500" t="s">
        <v>166</v>
      </c>
      <c r="C9500" t="s">
        <v>449</v>
      </c>
      <c r="D9500" t="s">
        <v>115</v>
      </c>
      <c r="E9500" t="s">
        <v>115</v>
      </c>
      <c r="F9500">
        <v>90</v>
      </c>
      <c r="G9500">
        <v>61</v>
      </c>
      <c r="H9500">
        <v>0</v>
      </c>
      <c r="I9500">
        <v>0</v>
      </c>
      <c r="J9500">
        <v>2</v>
      </c>
      <c r="K9500">
        <v>1</v>
      </c>
      <c r="L9500" t="s">
        <v>570</v>
      </c>
      <c r="M9500" t="s">
        <v>165</v>
      </c>
      <c r="N9500" t="s">
        <v>166</v>
      </c>
      <c r="O9500" t="s">
        <v>22</v>
      </c>
      <c r="P9500" t="s">
        <v>23</v>
      </c>
      <c r="Q9500" t="s">
        <v>24</v>
      </c>
    </row>
    <row r="9501" spans="1:17" x14ac:dyDescent="0.2">
      <c r="A9501" s="2">
        <v>38777</v>
      </c>
      <c r="B9501" t="s">
        <v>95</v>
      </c>
      <c r="C9501" t="s">
        <v>25</v>
      </c>
      <c r="D9501" t="s">
        <v>50</v>
      </c>
      <c r="E9501" t="s">
        <v>19</v>
      </c>
      <c r="F9501">
        <v>34</v>
      </c>
      <c r="G9501">
        <v>1</v>
      </c>
      <c r="H9501">
        <v>0</v>
      </c>
      <c r="I9501">
        <v>0</v>
      </c>
      <c r="J9501">
        <v>0</v>
      </c>
      <c r="K9501">
        <v>1</v>
      </c>
      <c r="L9501" t="s">
        <v>28</v>
      </c>
      <c r="M9501" t="s">
        <v>326</v>
      </c>
      <c r="N9501" t="s">
        <v>95</v>
      </c>
      <c r="O9501" t="s">
        <v>22</v>
      </c>
      <c r="P9501" t="s">
        <v>23</v>
      </c>
      <c r="Q9501" t="s">
        <v>41</v>
      </c>
    </row>
    <row r="9502" spans="1:17" x14ac:dyDescent="0.2">
      <c r="A9502" s="2">
        <v>38777</v>
      </c>
      <c r="B9502" t="s">
        <v>113</v>
      </c>
      <c r="C9502" t="s">
        <v>82</v>
      </c>
      <c r="D9502" t="s">
        <v>115</v>
      </c>
      <c r="E9502" t="s">
        <v>50</v>
      </c>
      <c r="F9502">
        <v>35</v>
      </c>
      <c r="G9502">
        <v>10</v>
      </c>
      <c r="H9502">
        <v>0</v>
      </c>
      <c r="I9502">
        <v>0</v>
      </c>
      <c r="J9502">
        <v>0</v>
      </c>
      <c r="K9502">
        <v>3</v>
      </c>
      <c r="L9502" t="s">
        <v>28</v>
      </c>
      <c r="M9502" t="s">
        <v>480</v>
      </c>
      <c r="N9502" t="s">
        <v>129</v>
      </c>
      <c r="O9502" t="s">
        <v>122</v>
      </c>
      <c r="P9502" t="s">
        <v>23</v>
      </c>
      <c r="Q9502" t="s">
        <v>41</v>
      </c>
    </row>
    <row r="9503" spans="1:17" x14ac:dyDescent="0.2">
      <c r="A9503" s="2">
        <v>38777</v>
      </c>
      <c r="B9503" t="s">
        <v>104</v>
      </c>
      <c r="C9503" t="s">
        <v>53</v>
      </c>
      <c r="D9503" t="s">
        <v>50</v>
      </c>
      <c r="E9503" t="s">
        <v>50</v>
      </c>
      <c r="F9503">
        <v>61</v>
      </c>
      <c r="G9503">
        <v>37</v>
      </c>
      <c r="H9503">
        <v>0</v>
      </c>
      <c r="I9503">
        <v>0</v>
      </c>
      <c r="J9503">
        <v>1</v>
      </c>
      <c r="K9503">
        <v>3</v>
      </c>
      <c r="L9503" t="s">
        <v>28</v>
      </c>
      <c r="M9503" t="s">
        <v>273</v>
      </c>
      <c r="N9503" t="s">
        <v>104</v>
      </c>
      <c r="O9503" t="s">
        <v>22</v>
      </c>
      <c r="P9503" t="s">
        <v>23</v>
      </c>
      <c r="Q9503" t="s">
        <v>41</v>
      </c>
    </row>
    <row r="9504" spans="1:17" x14ac:dyDescent="0.2">
      <c r="A9504" s="2">
        <v>38777</v>
      </c>
      <c r="B9504" t="s">
        <v>118</v>
      </c>
      <c r="C9504" t="s">
        <v>49</v>
      </c>
      <c r="D9504" t="s">
        <v>36</v>
      </c>
      <c r="E9504" t="s">
        <v>50</v>
      </c>
      <c r="F9504">
        <v>29</v>
      </c>
      <c r="G9504">
        <v>39</v>
      </c>
      <c r="H9504">
        <v>0</v>
      </c>
      <c r="I9504">
        <v>0</v>
      </c>
      <c r="J9504">
        <v>2</v>
      </c>
      <c r="K9504">
        <v>1</v>
      </c>
      <c r="L9504" t="s">
        <v>28</v>
      </c>
      <c r="M9504" t="s">
        <v>241</v>
      </c>
      <c r="N9504" t="s">
        <v>118</v>
      </c>
      <c r="O9504" t="s">
        <v>22</v>
      </c>
      <c r="P9504" t="s">
        <v>23</v>
      </c>
      <c r="Q9504" t="s">
        <v>24</v>
      </c>
    </row>
    <row r="9505" spans="1:17" x14ac:dyDescent="0.2">
      <c r="A9505" s="2">
        <v>38777</v>
      </c>
      <c r="B9505" t="s">
        <v>249</v>
      </c>
      <c r="C9505" t="s">
        <v>92</v>
      </c>
      <c r="D9505" t="s">
        <v>50</v>
      </c>
      <c r="E9505" t="s">
        <v>50</v>
      </c>
      <c r="F9505">
        <v>70</v>
      </c>
      <c r="G9505">
        <v>30</v>
      </c>
      <c r="H9505">
        <v>0</v>
      </c>
      <c r="I9505">
        <v>0</v>
      </c>
      <c r="J9505">
        <v>0</v>
      </c>
      <c r="K9505">
        <v>2</v>
      </c>
      <c r="L9505" t="s">
        <v>691</v>
      </c>
      <c r="M9505" t="s">
        <v>433</v>
      </c>
      <c r="N9505" t="s">
        <v>145</v>
      </c>
      <c r="O9505" t="s">
        <v>122</v>
      </c>
      <c r="P9505" t="s">
        <v>23</v>
      </c>
      <c r="Q9505" t="s">
        <v>41</v>
      </c>
    </row>
    <row r="9506" spans="1:17" x14ac:dyDescent="0.2">
      <c r="A9506" s="2">
        <v>38777</v>
      </c>
      <c r="B9506" t="s">
        <v>106</v>
      </c>
      <c r="C9506" t="s">
        <v>136</v>
      </c>
      <c r="D9506" t="s">
        <v>50</v>
      </c>
      <c r="E9506" t="s">
        <v>36</v>
      </c>
      <c r="F9506">
        <v>6</v>
      </c>
      <c r="G9506">
        <v>32</v>
      </c>
      <c r="H9506">
        <v>0</v>
      </c>
      <c r="I9506">
        <v>0</v>
      </c>
      <c r="J9506">
        <v>3</v>
      </c>
      <c r="K9506">
        <v>2</v>
      </c>
      <c r="L9506" t="s">
        <v>28</v>
      </c>
      <c r="M9506" t="s">
        <v>733</v>
      </c>
      <c r="N9506" t="s">
        <v>106</v>
      </c>
      <c r="O9506" t="s">
        <v>22</v>
      </c>
      <c r="P9506" t="s">
        <v>23</v>
      </c>
      <c r="Q9506" t="s">
        <v>24</v>
      </c>
    </row>
    <row r="9507" spans="1:17" x14ac:dyDescent="0.2">
      <c r="A9507" s="2">
        <v>38777</v>
      </c>
      <c r="B9507" t="s">
        <v>128</v>
      </c>
      <c r="C9507" t="s">
        <v>1204</v>
      </c>
      <c r="D9507" t="s">
        <v>36</v>
      </c>
      <c r="E9507" t="s">
        <v>50</v>
      </c>
      <c r="F9507">
        <v>23</v>
      </c>
      <c r="G9507">
        <v>47</v>
      </c>
      <c r="H9507">
        <v>0</v>
      </c>
      <c r="I9507">
        <v>0</v>
      </c>
      <c r="J9507">
        <v>0</v>
      </c>
      <c r="K9507">
        <v>1</v>
      </c>
      <c r="L9507" t="s">
        <v>28</v>
      </c>
      <c r="M9507" t="s">
        <v>1054</v>
      </c>
      <c r="N9507" t="s">
        <v>128</v>
      </c>
      <c r="O9507" t="s">
        <v>22</v>
      </c>
      <c r="P9507" t="s">
        <v>23</v>
      </c>
      <c r="Q9507" t="s">
        <v>41</v>
      </c>
    </row>
    <row r="9508" spans="1:17" x14ac:dyDescent="0.2">
      <c r="A9508" s="2">
        <v>38777</v>
      </c>
      <c r="B9508" t="s">
        <v>180</v>
      </c>
      <c r="C9508" t="s">
        <v>293</v>
      </c>
      <c r="D9508" t="s">
        <v>50</v>
      </c>
      <c r="E9508" t="s">
        <v>50</v>
      </c>
      <c r="F9508">
        <v>11</v>
      </c>
      <c r="G9508">
        <v>2</v>
      </c>
      <c r="H9508">
        <v>0</v>
      </c>
      <c r="I9508">
        <v>0</v>
      </c>
      <c r="J9508">
        <v>2</v>
      </c>
      <c r="K9508">
        <v>2</v>
      </c>
      <c r="L9508" t="s">
        <v>28</v>
      </c>
      <c r="M9508" t="s">
        <v>439</v>
      </c>
      <c r="N9508" t="s">
        <v>180</v>
      </c>
      <c r="O9508" t="s">
        <v>22</v>
      </c>
      <c r="P9508" t="s">
        <v>23</v>
      </c>
      <c r="Q9508" t="s">
        <v>30</v>
      </c>
    </row>
    <row r="9509" spans="1:17" x14ac:dyDescent="0.2">
      <c r="A9509" s="2">
        <v>38777</v>
      </c>
      <c r="B9509" t="s">
        <v>32</v>
      </c>
      <c r="C9509" t="s">
        <v>43</v>
      </c>
      <c r="D9509" t="s">
        <v>19</v>
      </c>
      <c r="E9509" t="s">
        <v>19</v>
      </c>
      <c r="F9509">
        <v>69</v>
      </c>
      <c r="G9509">
        <v>27</v>
      </c>
      <c r="H9509">
        <v>0</v>
      </c>
      <c r="I9509">
        <v>0</v>
      </c>
      <c r="J9509">
        <v>1</v>
      </c>
      <c r="K9509">
        <v>1</v>
      </c>
      <c r="L9509" t="s">
        <v>28</v>
      </c>
      <c r="M9509" t="s">
        <v>739</v>
      </c>
      <c r="N9509" t="s">
        <v>32</v>
      </c>
      <c r="O9509" t="s">
        <v>22</v>
      </c>
      <c r="P9509" t="s">
        <v>23</v>
      </c>
      <c r="Q9509" t="s">
        <v>30</v>
      </c>
    </row>
    <row r="9510" spans="1:17" x14ac:dyDescent="0.2">
      <c r="A9510" s="2">
        <v>38777</v>
      </c>
      <c r="B9510" t="s">
        <v>161</v>
      </c>
      <c r="C9510" t="s">
        <v>38</v>
      </c>
      <c r="D9510" t="s">
        <v>50</v>
      </c>
      <c r="E9510" t="s">
        <v>19</v>
      </c>
      <c r="F9510">
        <v>74</v>
      </c>
      <c r="G9510">
        <v>33</v>
      </c>
      <c r="H9510">
        <v>0</v>
      </c>
      <c r="I9510">
        <v>0</v>
      </c>
      <c r="J9510">
        <v>0</v>
      </c>
      <c r="K9510">
        <v>0</v>
      </c>
      <c r="L9510" t="s">
        <v>28</v>
      </c>
      <c r="M9510" t="s">
        <v>162</v>
      </c>
      <c r="N9510" t="s">
        <v>161</v>
      </c>
      <c r="O9510" t="s">
        <v>22</v>
      </c>
      <c r="P9510" t="s">
        <v>23</v>
      </c>
      <c r="Q9510" t="s">
        <v>30</v>
      </c>
    </row>
    <row r="9511" spans="1:17" x14ac:dyDescent="0.2">
      <c r="A9511" s="2">
        <v>38791</v>
      </c>
      <c r="B9511" t="s">
        <v>113</v>
      </c>
      <c r="C9511" t="s">
        <v>164</v>
      </c>
      <c r="D9511" t="s">
        <v>115</v>
      </c>
      <c r="E9511" t="s">
        <v>115</v>
      </c>
      <c r="F9511">
        <v>34</v>
      </c>
      <c r="G9511">
        <v>55</v>
      </c>
      <c r="H9511">
        <v>0</v>
      </c>
      <c r="I9511">
        <v>0</v>
      </c>
      <c r="J9511">
        <v>2</v>
      </c>
      <c r="K9511">
        <v>2</v>
      </c>
      <c r="L9511" t="s">
        <v>28</v>
      </c>
      <c r="M9511" t="s">
        <v>245</v>
      </c>
      <c r="N9511" t="s">
        <v>113</v>
      </c>
      <c r="O9511" t="s">
        <v>22</v>
      </c>
      <c r="P9511" t="s">
        <v>23</v>
      </c>
      <c r="Q9511" t="s">
        <v>30</v>
      </c>
    </row>
    <row r="9512" spans="1:17" x14ac:dyDescent="0.2">
      <c r="A9512" s="2">
        <v>38798</v>
      </c>
      <c r="B9512" t="s">
        <v>85</v>
      </c>
      <c r="C9512" t="s">
        <v>345</v>
      </c>
      <c r="D9512" t="s">
        <v>50</v>
      </c>
      <c r="E9512" t="s">
        <v>50</v>
      </c>
      <c r="F9512">
        <v>88</v>
      </c>
      <c r="G9512">
        <v>104</v>
      </c>
      <c r="H9512">
        <v>0</v>
      </c>
      <c r="I9512">
        <v>0</v>
      </c>
      <c r="J9512">
        <v>0</v>
      </c>
      <c r="K9512">
        <v>0</v>
      </c>
      <c r="L9512" t="s">
        <v>28</v>
      </c>
      <c r="M9512" t="s">
        <v>86</v>
      </c>
      <c r="N9512" t="s">
        <v>85</v>
      </c>
      <c r="O9512" t="s">
        <v>22</v>
      </c>
      <c r="P9512" t="s">
        <v>23</v>
      </c>
      <c r="Q9512" t="s">
        <v>30</v>
      </c>
    </row>
    <row r="9513" spans="1:17" x14ac:dyDescent="0.2">
      <c r="A9513" s="2">
        <v>38798</v>
      </c>
      <c r="B9513" t="s">
        <v>129</v>
      </c>
      <c r="C9513" t="s">
        <v>77</v>
      </c>
      <c r="D9513" t="s">
        <v>50</v>
      </c>
      <c r="E9513" t="s">
        <v>27</v>
      </c>
      <c r="F9513">
        <v>22</v>
      </c>
      <c r="G9513">
        <v>5</v>
      </c>
      <c r="H9513">
        <v>0</v>
      </c>
      <c r="I9513">
        <v>0</v>
      </c>
      <c r="J9513">
        <v>4</v>
      </c>
      <c r="K9513">
        <v>1</v>
      </c>
      <c r="L9513" t="s">
        <v>28</v>
      </c>
      <c r="M9513" t="s">
        <v>752</v>
      </c>
      <c r="N9513" t="s">
        <v>129</v>
      </c>
      <c r="O9513" t="s">
        <v>22</v>
      </c>
      <c r="P9513" t="s">
        <v>23</v>
      </c>
      <c r="Q9513" t="s">
        <v>24</v>
      </c>
    </row>
    <row r="9514" spans="1:17" x14ac:dyDescent="0.2">
      <c r="A9514" s="2">
        <v>38802</v>
      </c>
      <c r="B9514" t="s">
        <v>114</v>
      </c>
      <c r="C9514" t="s">
        <v>572</v>
      </c>
      <c r="D9514" t="s">
        <v>115</v>
      </c>
      <c r="E9514" t="s">
        <v>115</v>
      </c>
      <c r="F9514">
        <v>108</v>
      </c>
      <c r="G9514">
        <v>191</v>
      </c>
      <c r="H9514">
        <v>0</v>
      </c>
      <c r="I9514">
        <v>0</v>
      </c>
      <c r="J9514">
        <v>5</v>
      </c>
      <c r="K9514">
        <v>0</v>
      </c>
      <c r="L9514" t="s">
        <v>28</v>
      </c>
      <c r="M9514" t="s">
        <v>1205</v>
      </c>
      <c r="N9514" t="s">
        <v>114</v>
      </c>
      <c r="O9514" t="s">
        <v>22</v>
      </c>
      <c r="P9514" t="s">
        <v>23</v>
      </c>
      <c r="Q9514" t="s">
        <v>24</v>
      </c>
    </row>
    <row r="9515" spans="1:17" x14ac:dyDescent="0.2">
      <c r="A9515" s="2">
        <v>38804</v>
      </c>
      <c r="B9515" t="s">
        <v>113</v>
      </c>
      <c r="C9515" t="s">
        <v>90</v>
      </c>
      <c r="D9515" t="s">
        <v>115</v>
      </c>
      <c r="E9515" t="s">
        <v>50</v>
      </c>
      <c r="F9515">
        <v>34</v>
      </c>
      <c r="G9515">
        <v>26</v>
      </c>
      <c r="H9515">
        <v>0</v>
      </c>
      <c r="I9515">
        <v>0</v>
      </c>
      <c r="J9515">
        <v>1</v>
      </c>
      <c r="K9515">
        <v>2</v>
      </c>
      <c r="L9515" t="s">
        <v>28</v>
      </c>
      <c r="M9515" t="s">
        <v>231</v>
      </c>
      <c r="N9515" t="s">
        <v>113</v>
      </c>
      <c r="O9515" t="s">
        <v>22</v>
      </c>
      <c r="P9515" t="s">
        <v>23</v>
      </c>
      <c r="Q9515" t="s">
        <v>41</v>
      </c>
    </row>
    <row r="9516" spans="1:17" x14ac:dyDescent="0.2">
      <c r="A9516" s="2">
        <v>38805</v>
      </c>
      <c r="B9516" t="s">
        <v>802</v>
      </c>
      <c r="C9516" t="s">
        <v>471</v>
      </c>
      <c r="D9516" t="s">
        <v>36</v>
      </c>
      <c r="E9516" t="s">
        <v>36</v>
      </c>
      <c r="F9516">
        <v>165</v>
      </c>
      <c r="G9516">
        <v>113</v>
      </c>
      <c r="H9516">
        <v>0</v>
      </c>
      <c r="I9516">
        <v>0</v>
      </c>
      <c r="J9516">
        <v>2</v>
      </c>
      <c r="K9516">
        <v>0</v>
      </c>
      <c r="L9516" t="s">
        <v>28</v>
      </c>
      <c r="M9516" t="s">
        <v>803</v>
      </c>
      <c r="N9516" t="s">
        <v>802</v>
      </c>
      <c r="O9516" t="s">
        <v>22</v>
      </c>
      <c r="P9516" t="s">
        <v>23</v>
      </c>
      <c r="Q9516" t="s">
        <v>24</v>
      </c>
    </row>
    <row r="9517" spans="1:17" x14ac:dyDescent="0.2">
      <c r="A9517" s="2">
        <v>38805</v>
      </c>
      <c r="B9517" t="s">
        <v>26</v>
      </c>
      <c r="C9517" t="s">
        <v>38</v>
      </c>
      <c r="D9517" t="s">
        <v>27</v>
      </c>
      <c r="E9517" t="s">
        <v>19</v>
      </c>
      <c r="F9517">
        <v>7</v>
      </c>
      <c r="G9517">
        <v>33</v>
      </c>
      <c r="H9517">
        <v>0</v>
      </c>
      <c r="I9517">
        <v>0</v>
      </c>
      <c r="J9517">
        <v>2</v>
      </c>
      <c r="K9517">
        <v>1</v>
      </c>
      <c r="L9517" t="s">
        <v>28</v>
      </c>
      <c r="M9517" t="s">
        <v>348</v>
      </c>
      <c r="N9517" t="s">
        <v>77</v>
      </c>
      <c r="O9517" t="s">
        <v>122</v>
      </c>
      <c r="P9517" t="s">
        <v>23</v>
      </c>
      <c r="Q9517" t="s">
        <v>24</v>
      </c>
    </row>
    <row r="9518" spans="1:17" x14ac:dyDescent="0.2">
      <c r="A9518" s="2">
        <v>38806</v>
      </c>
      <c r="B9518" t="s">
        <v>143</v>
      </c>
      <c r="C9518" t="s">
        <v>31</v>
      </c>
      <c r="D9518" t="s">
        <v>115</v>
      </c>
      <c r="E9518" t="s">
        <v>19</v>
      </c>
      <c r="F9518">
        <v>18</v>
      </c>
      <c r="G9518">
        <v>38</v>
      </c>
      <c r="H9518">
        <v>0</v>
      </c>
      <c r="I9518">
        <v>0</v>
      </c>
      <c r="J9518">
        <v>1</v>
      </c>
      <c r="K9518">
        <v>0</v>
      </c>
      <c r="L9518" t="s">
        <v>28</v>
      </c>
      <c r="M9518" t="s">
        <v>1048</v>
      </c>
      <c r="N9518" t="s">
        <v>143</v>
      </c>
      <c r="O9518" t="s">
        <v>22</v>
      </c>
      <c r="P9518" t="s">
        <v>23</v>
      </c>
      <c r="Q9518" t="s">
        <v>24</v>
      </c>
    </row>
    <row r="9519" spans="1:17" x14ac:dyDescent="0.2">
      <c r="A9519" s="2">
        <v>38808</v>
      </c>
      <c r="B9519" t="s">
        <v>212</v>
      </c>
      <c r="C9519" t="s">
        <v>648</v>
      </c>
      <c r="D9519" t="s">
        <v>115</v>
      </c>
      <c r="E9519" t="s">
        <v>115</v>
      </c>
      <c r="F9519">
        <v>143</v>
      </c>
      <c r="G9519">
        <v>188</v>
      </c>
      <c r="H9519">
        <v>0</v>
      </c>
      <c r="I9519">
        <v>0</v>
      </c>
      <c r="J9519">
        <v>2</v>
      </c>
      <c r="K9519">
        <v>1</v>
      </c>
      <c r="L9519" t="s">
        <v>1206</v>
      </c>
      <c r="M9519" t="s">
        <v>214</v>
      </c>
      <c r="N9519" t="s">
        <v>212</v>
      </c>
      <c r="O9519" t="s">
        <v>22</v>
      </c>
      <c r="P9519" t="s">
        <v>23</v>
      </c>
      <c r="Q9519" t="s">
        <v>24</v>
      </c>
    </row>
    <row r="9520" spans="1:17" x14ac:dyDescent="0.2">
      <c r="A9520" s="2">
        <v>38808</v>
      </c>
      <c r="B9520" t="s">
        <v>913</v>
      </c>
      <c r="C9520" t="s">
        <v>889</v>
      </c>
      <c r="D9520" t="s">
        <v>115</v>
      </c>
      <c r="E9520" t="s">
        <v>115</v>
      </c>
      <c r="F9520">
        <v>121</v>
      </c>
      <c r="G9520">
        <v>204</v>
      </c>
      <c r="H9520">
        <v>0</v>
      </c>
      <c r="I9520">
        <v>0</v>
      </c>
      <c r="J9520">
        <v>11</v>
      </c>
      <c r="K9520">
        <v>0</v>
      </c>
      <c r="L9520" t="s">
        <v>1206</v>
      </c>
      <c r="M9520" t="s">
        <v>214</v>
      </c>
      <c r="N9520" t="s">
        <v>212</v>
      </c>
      <c r="O9520" t="s">
        <v>122</v>
      </c>
      <c r="P9520" t="s">
        <v>23</v>
      </c>
      <c r="Q9520" t="s">
        <v>24</v>
      </c>
    </row>
    <row r="9521" spans="1:17" x14ac:dyDescent="0.2">
      <c r="A9521" s="2">
        <v>38809</v>
      </c>
      <c r="B9521" t="s">
        <v>569</v>
      </c>
      <c r="C9521" t="s">
        <v>463</v>
      </c>
      <c r="D9521" t="s">
        <v>115</v>
      </c>
      <c r="E9521" t="s">
        <v>115</v>
      </c>
      <c r="F9521">
        <v>159</v>
      </c>
      <c r="G9521">
        <v>155</v>
      </c>
      <c r="H9521">
        <v>0</v>
      </c>
      <c r="I9521">
        <v>0</v>
      </c>
      <c r="J9521">
        <v>0</v>
      </c>
      <c r="K9521">
        <v>1</v>
      </c>
      <c r="L9521" t="s">
        <v>1206</v>
      </c>
      <c r="M9521" t="s">
        <v>214</v>
      </c>
      <c r="N9521" t="s">
        <v>212</v>
      </c>
      <c r="O9521" t="s">
        <v>122</v>
      </c>
      <c r="P9521" t="s">
        <v>23</v>
      </c>
      <c r="Q9521" t="s">
        <v>41</v>
      </c>
    </row>
    <row r="9522" spans="1:17" x14ac:dyDescent="0.2">
      <c r="A9522" s="2">
        <v>38809</v>
      </c>
      <c r="B9522" t="s">
        <v>459</v>
      </c>
      <c r="C9522" t="s">
        <v>979</v>
      </c>
      <c r="D9522" t="s">
        <v>115</v>
      </c>
      <c r="E9522" t="s">
        <v>115</v>
      </c>
      <c r="F9522">
        <v>175</v>
      </c>
      <c r="G9522">
        <v>190</v>
      </c>
      <c r="H9522">
        <v>0</v>
      </c>
      <c r="I9522">
        <v>0</v>
      </c>
      <c r="J9522">
        <v>2</v>
      </c>
      <c r="K9522">
        <v>0</v>
      </c>
      <c r="L9522" t="s">
        <v>1206</v>
      </c>
      <c r="M9522" t="s">
        <v>1207</v>
      </c>
      <c r="N9522" t="s">
        <v>212</v>
      </c>
      <c r="O9522" t="s">
        <v>122</v>
      </c>
      <c r="P9522" t="s">
        <v>23</v>
      </c>
      <c r="Q9522" t="s">
        <v>24</v>
      </c>
    </row>
    <row r="9523" spans="1:17" x14ac:dyDescent="0.2">
      <c r="A9523" s="2">
        <v>38809</v>
      </c>
      <c r="B9523" t="s">
        <v>462</v>
      </c>
      <c r="C9523" t="s">
        <v>651</v>
      </c>
      <c r="D9523" t="s">
        <v>115</v>
      </c>
      <c r="E9523" t="s">
        <v>115</v>
      </c>
      <c r="F9523">
        <v>145</v>
      </c>
      <c r="G9523">
        <v>199</v>
      </c>
      <c r="H9523">
        <v>0</v>
      </c>
      <c r="I9523">
        <v>0</v>
      </c>
      <c r="J9523">
        <v>1</v>
      </c>
      <c r="K9523">
        <v>0</v>
      </c>
      <c r="L9523" t="s">
        <v>1206</v>
      </c>
      <c r="M9523" t="s">
        <v>1207</v>
      </c>
      <c r="N9523" t="s">
        <v>212</v>
      </c>
      <c r="O9523" t="s">
        <v>122</v>
      </c>
      <c r="P9523" t="s">
        <v>23</v>
      </c>
      <c r="Q9523" t="s">
        <v>24</v>
      </c>
    </row>
    <row r="9524" spans="1:17" x14ac:dyDescent="0.2">
      <c r="A9524" s="2">
        <v>38809</v>
      </c>
      <c r="B9524" t="s">
        <v>602</v>
      </c>
      <c r="C9524" t="s">
        <v>571</v>
      </c>
      <c r="D9524" t="s">
        <v>115</v>
      </c>
      <c r="E9524" t="s">
        <v>115</v>
      </c>
      <c r="F9524">
        <v>141</v>
      </c>
      <c r="G9524">
        <v>192</v>
      </c>
      <c r="H9524">
        <v>0</v>
      </c>
      <c r="I9524">
        <v>0</v>
      </c>
      <c r="J9524">
        <v>4</v>
      </c>
      <c r="K9524">
        <v>0</v>
      </c>
      <c r="L9524" t="s">
        <v>1206</v>
      </c>
      <c r="M9524" t="s">
        <v>214</v>
      </c>
      <c r="N9524" t="s">
        <v>212</v>
      </c>
      <c r="O9524" t="s">
        <v>122</v>
      </c>
      <c r="P9524" t="s">
        <v>23</v>
      </c>
      <c r="Q9524" t="s">
        <v>24</v>
      </c>
    </row>
    <row r="9525" spans="1:17" x14ac:dyDescent="0.2">
      <c r="A9525" s="2">
        <v>38810</v>
      </c>
      <c r="B9525" t="s">
        <v>1073</v>
      </c>
      <c r="C9525" t="s">
        <v>638</v>
      </c>
      <c r="D9525" t="s">
        <v>115</v>
      </c>
      <c r="E9525" t="s">
        <v>115</v>
      </c>
      <c r="F9525">
        <v>189</v>
      </c>
      <c r="G9525">
        <v>157</v>
      </c>
      <c r="H9525">
        <v>0</v>
      </c>
      <c r="I9525">
        <v>0</v>
      </c>
      <c r="J9525">
        <v>2</v>
      </c>
      <c r="K9525">
        <v>2</v>
      </c>
      <c r="L9525" t="s">
        <v>1206</v>
      </c>
      <c r="M9525" t="s">
        <v>1207</v>
      </c>
      <c r="N9525" t="s">
        <v>212</v>
      </c>
      <c r="O9525" t="s">
        <v>122</v>
      </c>
      <c r="P9525" t="s">
        <v>23</v>
      </c>
      <c r="Q9525" t="s">
        <v>30</v>
      </c>
    </row>
    <row r="9526" spans="1:17" x14ac:dyDescent="0.2">
      <c r="A9526" s="2">
        <v>38810</v>
      </c>
      <c r="B9526" t="s">
        <v>212</v>
      </c>
      <c r="C9526" t="s">
        <v>889</v>
      </c>
      <c r="D9526" t="s">
        <v>115</v>
      </c>
      <c r="E9526" t="s">
        <v>115</v>
      </c>
      <c r="F9526">
        <v>143</v>
      </c>
      <c r="G9526">
        <v>204</v>
      </c>
      <c r="H9526">
        <v>0</v>
      </c>
      <c r="I9526">
        <v>0</v>
      </c>
      <c r="J9526">
        <v>3</v>
      </c>
      <c r="K9526">
        <v>0</v>
      </c>
      <c r="L9526" t="s">
        <v>1206</v>
      </c>
      <c r="M9526" t="s">
        <v>214</v>
      </c>
      <c r="N9526" t="s">
        <v>212</v>
      </c>
      <c r="O9526" t="s">
        <v>22</v>
      </c>
      <c r="P9526" t="s">
        <v>23</v>
      </c>
      <c r="Q9526" t="s">
        <v>24</v>
      </c>
    </row>
    <row r="9527" spans="1:17" x14ac:dyDescent="0.2">
      <c r="A9527" s="2">
        <v>38810</v>
      </c>
      <c r="B9527" t="s">
        <v>648</v>
      </c>
      <c r="C9527" t="s">
        <v>913</v>
      </c>
      <c r="D9527" t="s">
        <v>115</v>
      </c>
      <c r="E9527" t="s">
        <v>115</v>
      </c>
      <c r="F9527">
        <v>188</v>
      </c>
      <c r="G9527">
        <v>121</v>
      </c>
      <c r="H9527">
        <v>0</v>
      </c>
      <c r="I9527">
        <v>0</v>
      </c>
      <c r="J9527">
        <v>0</v>
      </c>
      <c r="K9527">
        <v>4</v>
      </c>
      <c r="L9527" t="s">
        <v>1206</v>
      </c>
      <c r="M9527" t="s">
        <v>214</v>
      </c>
      <c r="N9527" t="s">
        <v>212</v>
      </c>
      <c r="O9527" t="s">
        <v>122</v>
      </c>
      <c r="P9527" t="s">
        <v>23</v>
      </c>
      <c r="Q9527" t="s">
        <v>41</v>
      </c>
    </row>
    <row r="9528" spans="1:17" x14ac:dyDescent="0.2">
      <c r="A9528" s="2">
        <v>38811</v>
      </c>
      <c r="B9528" t="s">
        <v>979</v>
      </c>
      <c r="C9528" t="s">
        <v>462</v>
      </c>
      <c r="D9528" t="s">
        <v>115</v>
      </c>
      <c r="E9528" t="s">
        <v>115</v>
      </c>
      <c r="F9528">
        <v>190</v>
      </c>
      <c r="G9528">
        <v>145</v>
      </c>
      <c r="H9528">
        <v>0</v>
      </c>
      <c r="I9528">
        <v>0</v>
      </c>
      <c r="J9528">
        <v>0</v>
      </c>
      <c r="K9528">
        <v>1</v>
      </c>
      <c r="L9528" t="s">
        <v>1206</v>
      </c>
      <c r="M9528" t="s">
        <v>1207</v>
      </c>
      <c r="N9528" t="s">
        <v>212</v>
      </c>
      <c r="O9528" t="s">
        <v>122</v>
      </c>
      <c r="P9528" t="s">
        <v>23</v>
      </c>
      <c r="Q9528" t="s">
        <v>41</v>
      </c>
    </row>
    <row r="9529" spans="1:17" x14ac:dyDescent="0.2">
      <c r="A9529" s="2">
        <v>38811</v>
      </c>
      <c r="B9529" t="s">
        <v>651</v>
      </c>
      <c r="C9529" t="s">
        <v>459</v>
      </c>
      <c r="D9529" t="s">
        <v>115</v>
      </c>
      <c r="E9529" t="s">
        <v>115</v>
      </c>
      <c r="F9529">
        <v>199</v>
      </c>
      <c r="G9529">
        <v>175</v>
      </c>
      <c r="H9529">
        <v>0</v>
      </c>
      <c r="I9529">
        <v>0</v>
      </c>
      <c r="J9529">
        <v>2</v>
      </c>
      <c r="K9529">
        <v>1</v>
      </c>
      <c r="L9529" t="s">
        <v>1206</v>
      </c>
      <c r="M9529" t="s">
        <v>1207</v>
      </c>
      <c r="N9529" t="s">
        <v>212</v>
      </c>
      <c r="O9529" t="s">
        <v>122</v>
      </c>
      <c r="P9529" t="s">
        <v>23</v>
      </c>
      <c r="Q9529" t="s">
        <v>24</v>
      </c>
    </row>
    <row r="9530" spans="1:17" x14ac:dyDescent="0.2">
      <c r="A9530" s="2">
        <v>38811</v>
      </c>
      <c r="B9530" t="s">
        <v>463</v>
      </c>
      <c r="C9530" t="s">
        <v>602</v>
      </c>
      <c r="D9530" t="s">
        <v>115</v>
      </c>
      <c r="E9530" t="s">
        <v>115</v>
      </c>
      <c r="F9530">
        <v>155</v>
      </c>
      <c r="G9530">
        <v>141</v>
      </c>
      <c r="H9530">
        <v>0</v>
      </c>
      <c r="I9530">
        <v>0</v>
      </c>
      <c r="J9530">
        <v>0</v>
      </c>
      <c r="K9530">
        <v>2</v>
      </c>
      <c r="L9530" t="s">
        <v>1206</v>
      </c>
      <c r="M9530" t="s">
        <v>214</v>
      </c>
      <c r="N9530" t="s">
        <v>212</v>
      </c>
      <c r="O9530" t="s">
        <v>122</v>
      </c>
      <c r="P9530" t="s">
        <v>23</v>
      </c>
      <c r="Q9530" t="s">
        <v>41</v>
      </c>
    </row>
    <row r="9531" spans="1:17" x14ac:dyDescent="0.2">
      <c r="A9531" s="2">
        <v>38812</v>
      </c>
      <c r="B9531" t="s">
        <v>212</v>
      </c>
      <c r="C9531" t="s">
        <v>913</v>
      </c>
      <c r="D9531" t="s">
        <v>115</v>
      </c>
      <c r="E9531" t="s">
        <v>115</v>
      </c>
      <c r="F9531">
        <v>143</v>
      </c>
      <c r="G9531">
        <v>121</v>
      </c>
      <c r="H9531">
        <v>0</v>
      </c>
      <c r="I9531">
        <v>0</v>
      </c>
      <c r="J9531">
        <v>1</v>
      </c>
      <c r="K9531">
        <v>1</v>
      </c>
      <c r="L9531" t="s">
        <v>1206</v>
      </c>
      <c r="M9531" t="s">
        <v>214</v>
      </c>
      <c r="N9531" t="s">
        <v>212</v>
      </c>
      <c r="O9531" t="s">
        <v>22</v>
      </c>
      <c r="P9531" t="s">
        <v>23</v>
      </c>
      <c r="Q9531" t="s">
        <v>30</v>
      </c>
    </row>
    <row r="9532" spans="1:17" x14ac:dyDescent="0.2">
      <c r="A9532" s="2">
        <v>38812</v>
      </c>
      <c r="B9532" t="s">
        <v>572</v>
      </c>
      <c r="C9532" t="s">
        <v>1073</v>
      </c>
      <c r="D9532" t="s">
        <v>115</v>
      </c>
      <c r="E9532" t="s">
        <v>115</v>
      </c>
      <c r="F9532">
        <v>191</v>
      </c>
      <c r="G9532">
        <v>189</v>
      </c>
      <c r="H9532">
        <v>0</v>
      </c>
      <c r="I9532">
        <v>0</v>
      </c>
      <c r="J9532">
        <v>1</v>
      </c>
      <c r="K9532">
        <v>1</v>
      </c>
      <c r="L9532" t="s">
        <v>1206</v>
      </c>
      <c r="M9532" t="s">
        <v>1207</v>
      </c>
      <c r="N9532" t="s">
        <v>212</v>
      </c>
      <c r="O9532" t="s">
        <v>122</v>
      </c>
      <c r="P9532" t="s">
        <v>23</v>
      </c>
      <c r="Q9532" t="s">
        <v>30</v>
      </c>
    </row>
    <row r="9533" spans="1:17" x14ac:dyDescent="0.2">
      <c r="A9533" s="2">
        <v>38813</v>
      </c>
      <c r="B9533" t="s">
        <v>979</v>
      </c>
      <c r="C9533" t="s">
        <v>651</v>
      </c>
      <c r="D9533" t="s">
        <v>115</v>
      </c>
      <c r="E9533" t="s">
        <v>115</v>
      </c>
      <c r="F9533">
        <v>190</v>
      </c>
      <c r="G9533">
        <v>199</v>
      </c>
      <c r="H9533">
        <v>0</v>
      </c>
      <c r="I9533">
        <v>0</v>
      </c>
      <c r="J9533">
        <v>0</v>
      </c>
      <c r="K9533">
        <v>0</v>
      </c>
      <c r="L9533" t="s">
        <v>1206</v>
      </c>
      <c r="M9533" t="s">
        <v>1207</v>
      </c>
      <c r="N9533" t="s">
        <v>212</v>
      </c>
      <c r="O9533" t="s">
        <v>122</v>
      </c>
      <c r="P9533" t="s">
        <v>23</v>
      </c>
      <c r="Q9533" t="s">
        <v>30</v>
      </c>
    </row>
    <row r="9534" spans="1:17" x14ac:dyDescent="0.2">
      <c r="A9534" s="2">
        <v>38813</v>
      </c>
      <c r="B9534" t="s">
        <v>648</v>
      </c>
      <c r="C9534" t="s">
        <v>889</v>
      </c>
      <c r="D9534" t="s">
        <v>115</v>
      </c>
      <c r="E9534" t="s">
        <v>115</v>
      </c>
      <c r="F9534">
        <v>188</v>
      </c>
      <c r="G9534">
        <v>204</v>
      </c>
      <c r="H9534">
        <v>0</v>
      </c>
      <c r="I9534">
        <v>0</v>
      </c>
      <c r="J9534">
        <v>3</v>
      </c>
      <c r="K9534">
        <v>0</v>
      </c>
      <c r="L9534" t="s">
        <v>1206</v>
      </c>
      <c r="M9534" t="s">
        <v>214</v>
      </c>
      <c r="N9534" t="s">
        <v>212</v>
      </c>
      <c r="O9534" t="s">
        <v>122</v>
      </c>
      <c r="P9534" t="s">
        <v>23</v>
      </c>
      <c r="Q9534" t="s">
        <v>24</v>
      </c>
    </row>
    <row r="9535" spans="1:17" x14ac:dyDescent="0.2">
      <c r="A9535" s="2">
        <v>38813</v>
      </c>
      <c r="B9535" t="s">
        <v>463</v>
      </c>
      <c r="C9535" t="s">
        <v>571</v>
      </c>
      <c r="D9535" t="s">
        <v>115</v>
      </c>
      <c r="E9535" t="s">
        <v>115</v>
      </c>
      <c r="F9535">
        <v>155</v>
      </c>
      <c r="G9535">
        <v>192</v>
      </c>
      <c r="H9535">
        <v>0</v>
      </c>
      <c r="I9535">
        <v>0</v>
      </c>
      <c r="J9535">
        <v>2</v>
      </c>
      <c r="K9535">
        <v>2</v>
      </c>
      <c r="L9535" t="s">
        <v>1206</v>
      </c>
      <c r="M9535" t="s">
        <v>214</v>
      </c>
      <c r="N9535" t="s">
        <v>212</v>
      </c>
      <c r="O9535" t="s">
        <v>122</v>
      </c>
      <c r="P9535" t="s">
        <v>23</v>
      </c>
      <c r="Q9535" t="s">
        <v>30</v>
      </c>
    </row>
    <row r="9536" spans="1:17" x14ac:dyDescent="0.2">
      <c r="A9536" s="2">
        <v>38813</v>
      </c>
      <c r="B9536" t="s">
        <v>462</v>
      </c>
      <c r="C9536" t="s">
        <v>459</v>
      </c>
      <c r="D9536" t="s">
        <v>115</v>
      </c>
      <c r="E9536" t="s">
        <v>115</v>
      </c>
      <c r="F9536">
        <v>145</v>
      </c>
      <c r="G9536">
        <v>175</v>
      </c>
      <c r="H9536">
        <v>0</v>
      </c>
      <c r="I9536">
        <v>0</v>
      </c>
      <c r="J9536">
        <v>1</v>
      </c>
      <c r="K9536">
        <v>1</v>
      </c>
      <c r="L9536" t="s">
        <v>1206</v>
      </c>
      <c r="M9536" t="s">
        <v>1207</v>
      </c>
      <c r="N9536" t="s">
        <v>212</v>
      </c>
      <c r="O9536" t="s">
        <v>122</v>
      </c>
      <c r="P9536" t="s">
        <v>23</v>
      </c>
      <c r="Q9536" t="s">
        <v>30</v>
      </c>
    </row>
    <row r="9537" spans="1:17" x14ac:dyDescent="0.2">
      <c r="A9537" s="2">
        <v>38813</v>
      </c>
      <c r="B9537" t="s">
        <v>602</v>
      </c>
      <c r="C9537" t="s">
        <v>569</v>
      </c>
      <c r="D9537" t="s">
        <v>115</v>
      </c>
      <c r="E9537" t="s">
        <v>115</v>
      </c>
      <c r="F9537">
        <v>141</v>
      </c>
      <c r="G9537">
        <v>159</v>
      </c>
      <c r="H9537">
        <v>0</v>
      </c>
      <c r="I9537">
        <v>0</v>
      </c>
      <c r="J9537">
        <v>0</v>
      </c>
      <c r="K9537">
        <v>1</v>
      </c>
      <c r="L9537" t="s">
        <v>1206</v>
      </c>
      <c r="M9537" t="s">
        <v>214</v>
      </c>
      <c r="N9537" t="s">
        <v>212</v>
      </c>
      <c r="O9537" t="s">
        <v>122</v>
      </c>
      <c r="P9537" t="s">
        <v>23</v>
      </c>
      <c r="Q9537" t="s">
        <v>41</v>
      </c>
    </row>
    <row r="9538" spans="1:17" x14ac:dyDescent="0.2">
      <c r="A9538" s="2">
        <v>38814</v>
      </c>
      <c r="B9538" t="s">
        <v>571</v>
      </c>
      <c r="C9538" t="s">
        <v>569</v>
      </c>
      <c r="D9538" t="s">
        <v>115</v>
      </c>
      <c r="E9538" t="s">
        <v>115</v>
      </c>
      <c r="F9538">
        <v>192</v>
      </c>
      <c r="G9538">
        <v>159</v>
      </c>
      <c r="H9538">
        <v>0</v>
      </c>
      <c r="I9538">
        <v>0</v>
      </c>
      <c r="J9538">
        <v>0</v>
      </c>
      <c r="K9538">
        <v>2</v>
      </c>
      <c r="L9538" t="s">
        <v>1206</v>
      </c>
      <c r="M9538" t="s">
        <v>214</v>
      </c>
      <c r="N9538" t="s">
        <v>212</v>
      </c>
      <c r="O9538" t="s">
        <v>122</v>
      </c>
      <c r="P9538" t="s">
        <v>23</v>
      </c>
      <c r="Q9538" t="s">
        <v>41</v>
      </c>
    </row>
    <row r="9539" spans="1:17" x14ac:dyDescent="0.2">
      <c r="A9539" s="2">
        <v>38815</v>
      </c>
      <c r="B9539" t="s">
        <v>462</v>
      </c>
      <c r="C9539" t="s">
        <v>638</v>
      </c>
      <c r="D9539" t="s">
        <v>115</v>
      </c>
      <c r="E9539" t="s">
        <v>115</v>
      </c>
      <c r="F9539">
        <v>145</v>
      </c>
      <c r="G9539">
        <v>157</v>
      </c>
      <c r="H9539">
        <v>0</v>
      </c>
      <c r="I9539">
        <v>0</v>
      </c>
      <c r="J9539">
        <v>3</v>
      </c>
      <c r="K9539">
        <v>0</v>
      </c>
      <c r="L9539" t="s">
        <v>1206</v>
      </c>
      <c r="M9539" t="s">
        <v>1207</v>
      </c>
      <c r="N9539" t="s">
        <v>212</v>
      </c>
      <c r="O9539" t="s">
        <v>122</v>
      </c>
      <c r="P9539" t="s">
        <v>23</v>
      </c>
      <c r="Q9539" t="s">
        <v>24</v>
      </c>
    </row>
    <row r="9540" spans="1:17" x14ac:dyDescent="0.2">
      <c r="A9540" s="2">
        <v>38816</v>
      </c>
      <c r="B9540" t="s">
        <v>913</v>
      </c>
      <c r="C9540" t="s">
        <v>569</v>
      </c>
      <c r="D9540" t="s">
        <v>115</v>
      </c>
      <c r="E9540" t="s">
        <v>115</v>
      </c>
      <c r="F9540">
        <v>121</v>
      </c>
      <c r="G9540">
        <v>159</v>
      </c>
      <c r="H9540">
        <v>0</v>
      </c>
      <c r="I9540">
        <v>0</v>
      </c>
      <c r="J9540">
        <v>0</v>
      </c>
      <c r="K9540">
        <v>1</v>
      </c>
      <c r="L9540" t="s">
        <v>1206</v>
      </c>
      <c r="M9540" t="s">
        <v>214</v>
      </c>
      <c r="N9540" t="s">
        <v>212</v>
      </c>
      <c r="O9540" t="s">
        <v>122</v>
      </c>
      <c r="P9540" t="s">
        <v>23</v>
      </c>
      <c r="Q9540" t="s">
        <v>41</v>
      </c>
    </row>
    <row r="9541" spans="1:17" x14ac:dyDescent="0.2">
      <c r="A9541" s="2">
        <v>38817</v>
      </c>
      <c r="B9541" t="s">
        <v>212</v>
      </c>
      <c r="C9541" t="s">
        <v>602</v>
      </c>
      <c r="D9541" t="s">
        <v>115</v>
      </c>
      <c r="E9541" t="s">
        <v>115</v>
      </c>
      <c r="F9541">
        <v>143</v>
      </c>
      <c r="G9541">
        <v>141</v>
      </c>
      <c r="H9541">
        <v>0</v>
      </c>
      <c r="I9541">
        <v>0</v>
      </c>
      <c r="J9541">
        <v>1</v>
      </c>
      <c r="K9541">
        <v>6</v>
      </c>
      <c r="L9541" t="s">
        <v>1206</v>
      </c>
      <c r="M9541" t="s">
        <v>214</v>
      </c>
      <c r="N9541" t="s">
        <v>212</v>
      </c>
      <c r="O9541" t="s">
        <v>22</v>
      </c>
      <c r="P9541" t="s">
        <v>23</v>
      </c>
      <c r="Q9541" t="s">
        <v>41</v>
      </c>
    </row>
    <row r="9542" spans="1:17" x14ac:dyDescent="0.2">
      <c r="A9542" s="2">
        <v>38818</v>
      </c>
      <c r="B9542" t="s">
        <v>77</v>
      </c>
      <c r="C9542" t="s">
        <v>185</v>
      </c>
      <c r="D9542" t="s">
        <v>27</v>
      </c>
      <c r="E9542" t="s">
        <v>27</v>
      </c>
      <c r="F9542">
        <v>5</v>
      </c>
      <c r="G9542">
        <v>45</v>
      </c>
      <c r="H9542">
        <v>0</v>
      </c>
      <c r="I9542">
        <v>0</v>
      </c>
      <c r="J9542">
        <v>1</v>
      </c>
      <c r="K9542">
        <v>1</v>
      </c>
      <c r="L9542" t="s">
        <v>28</v>
      </c>
      <c r="M9542" t="s">
        <v>1208</v>
      </c>
      <c r="N9542" t="s">
        <v>77</v>
      </c>
      <c r="O9542" t="s">
        <v>22</v>
      </c>
      <c r="P9542" t="s">
        <v>23</v>
      </c>
      <c r="Q9542" t="s">
        <v>30</v>
      </c>
    </row>
    <row r="9543" spans="1:17" x14ac:dyDescent="0.2">
      <c r="A9543" s="2">
        <v>38819</v>
      </c>
      <c r="B9543" t="s">
        <v>386</v>
      </c>
      <c r="C9543" t="s">
        <v>180</v>
      </c>
      <c r="D9543" t="s">
        <v>50</v>
      </c>
      <c r="E9543" t="s">
        <v>50</v>
      </c>
      <c r="F9543">
        <v>114</v>
      </c>
      <c r="G9543">
        <v>11</v>
      </c>
      <c r="H9543">
        <v>0</v>
      </c>
      <c r="I9543">
        <v>0</v>
      </c>
      <c r="J9543">
        <v>1</v>
      </c>
      <c r="K9543">
        <v>1</v>
      </c>
      <c r="L9543" t="s">
        <v>28</v>
      </c>
      <c r="M9543" t="s">
        <v>595</v>
      </c>
      <c r="N9543" t="s">
        <v>386</v>
      </c>
      <c r="O9543" t="s">
        <v>22</v>
      </c>
      <c r="P9543" t="s">
        <v>23</v>
      </c>
      <c r="Q9543" t="s">
        <v>30</v>
      </c>
    </row>
    <row r="9544" spans="1:17" x14ac:dyDescent="0.2">
      <c r="A9544" s="2">
        <v>38819</v>
      </c>
      <c r="B9544" t="s">
        <v>462</v>
      </c>
      <c r="C9544" t="s">
        <v>459</v>
      </c>
      <c r="D9544" t="s">
        <v>115</v>
      </c>
      <c r="E9544" t="s">
        <v>115</v>
      </c>
      <c r="F9544">
        <v>145</v>
      </c>
      <c r="G9544">
        <v>175</v>
      </c>
      <c r="H9544">
        <v>0</v>
      </c>
      <c r="I9544">
        <v>0</v>
      </c>
      <c r="J9544">
        <v>1</v>
      </c>
      <c r="K9544">
        <v>1</v>
      </c>
      <c r="L9544" t="s">
        <v>1206</v>
      </c>
      <c r="M9544" t="s">
        <v>1207</v>
      </c>
      <c r="N9544" t="s">
        <v>212</v>
      </c>
      <c r="O9544" t="s">
        <v>122</v>
      </c>
      <c r="P9544" t="s">
        <v>23</v>
      </c>
      <c r="Q9544" t="s">
        <v>30</v>
      </c>
    </row>
    <row r="9545" spans="1:17" x14ac:dyDescent="0.2">
      <c r="A9545" s="2">
        <v>38820</v>
      </c>
      <c r="B9545" t="s">
        <v>602</v>
      </c>
      <c r="C9545" t="s">
        <v>569</v>
      </c>
      <c r="D9545" t="s">
        <v>115</v>
      </c>
      <c r="E9545" t="s">
        <v>115</v>
      </c>
      <c r="F9545">
        <v>141</v>
      </c>
      <c r="G9545">
        <v>159</v>
      </c>
      <c r="H9545">
        <v>0</v>
      </c>
      <c r="I9545">
        <v>0</v>
      </c>
      <c r="J9545">
        <v>2</v>
      </c>
      <c r="K9545">
        <v>0</v>
      </c>
      <c r="L9545" t="s">
        <v>1206</v>
      </c>
      <c r="M9545" t="s">
        <v>214</v>
      </c>
      <c r="N9545" t="s">
        <v>212</v>
      </c>
      <c r="O9545" t="s">
        <v>122</v>
      </c>
      <c r="P9545" t="s">
        <v>23</v>
      </c>
      <c r="Q9545" t="s">
        <v>24</v>
      </c>
    </row>
    <row r="9546" spans="1:17" x14ac:dyDescent="0.2">
      <c r="A9546" s="2">
        <v>38821</v>
      </c>
      <c r="B9546" t="s">
        <v>405</v>
      </c>
      <c r="C9546" t="s">
        <v>46</v>
      </c>
      <c r="D9546" t="s">
        <v>36</v>
      </c>
      <c r="E9546" t="s">
        <v>36</v>
      </c>
      <c r="F9546">
        <v>146</v>
      </c>
      <c r="G9546">
        <v>137</v>
      </c>
      <c r="H9546">
        <v>0</v>
      </c>
      <c r="I9546">
        <v>0</v>
      </c>
      <c r="J9546">
        <v>5</v>
      </c>
      <c r="K9546">
        <v>0</v>
      </c>
      <c r="L9546" t="s">
        <v>28</v>
      </c>
      <c r="M9546" t="s">
        <v>406</v>
      </c>
      <c r="N9546" t="s">
        <v>405</v>
      </c>
      <c r="O9546" t="s">
        <v>22</v>
      </c>
      <c r="P9546" t="s">
        <v>23</v>
      </c>
      <c r="Q9546" t="s">
        <v>24</v>
      </c>
    </row>
    <row r="9547" spans="1:17" x14ac:dyDescent="0.2">
      <c r="A9547" s="2">
        <v>38823</v>
      </c>
      <c r="B9547" t="s">
        <v>405</v>
      </c>
      <c r="C9547" t="s">
        <v>46</v>
      </c>
      <c r="D9547" t="s">
        <v>36</v>
      </c>
      <c r="E9547" t="s">
        <v>36</v>
      </c>
      <c r="F9547">
        <v>146</v>
      </c>
      <c r="G9547">
        <v>137</v>
      </c>
      <c r="H9547">
        <v>0</v>
      </c>
      <c r="I9547">
        <v>0</v>
      </c>
      <c r="J9547">
        <v>2</v>
      </c>
      <c r="K9547">
        <v>2</v>
      </c>
      <c r="L9547" t="s">
        <v>28</v>
      </c>
      <c r="M9547" t="s">
        <v>406</v>
      </c>
      <c r="N9547" t="s">
        <v>405</v>
      </c>
      <c r="O9547" t="s">
        <v>22</v>
      </c>
      <c r="P9547" t="s">
        <v>23</v>
      </c>
      <c r="Q9547" t="s">
        <v>30</v>
      </c>
    </row>
    <row r="9548" spans="1:17" x14ac:dyDescent="0.2">
      <c r="A9548" s="2">
        <v>38823</v>
      </c>
      <c r="B9548" t="s">
        <v>462</v>
      </c>
      <c r="C9548" t="s">
        <v>602</v>
      </c>
      <c r="D9548" t="s">
        <v>115</v>
      </c>
      <c r="E9548" t="s">
        <v>115</v>
      </c>
      <c r="F9548">
        <v>145</v>
      </c>
      <c r="G9548">
        <v>141</v>
      </c>
      <c r="H9548">
        <v>0</v>
      </c>
      <c r="I9548">
        <v>0</v>
      </c>
      <c r="J9548">
        <v>0</v>
      </c>
      <c r="K9548">
        <v>4</v>
      </c>
      <c r="L9548" t="s">
        <v>1206</v>
      </c>
      <c r="M9548" t="s">
        <v>214</v>
      </c>
      <c r="N9548" t="s">
        <v>212</v>
      </c>
      <c r="O9548" t="s">
        <v>122</v>
      </c>
      <c r="P9548" t="s">
        <v>23</v>
      </c>
      <c r="Q9548" t="s">
        <v>41</v>
      </c>
    </row>
    <row r="9549" spans="1:17" x14ac:dyDescent="0.2">
      <c r="A9549" s="2">
        <v>38832</v>
      </c>
      <c r="B9549" t="s">
        <v>107</v>
      </c>
      <c r="C9549" t="s">
        <v>442</v>
      </c>
      <c r="D9549" t="s">
        <v>19</v>
      </c>
      <c r="E9549" t="s">
        <v>57</v>
      </c>
      <c r="F9549">
        <v>67</v>
      </c>
      <c r="G9549">
        <v>120</v>
      </c>
      <c r="H9549">
        <v>0</v>
      </c>
      <c r="I9549">
        <v>0</v>
      </c>
      <c r="J9549">
        <v>4</v>
      </c>
      <c r="K9549">
        <v>1</v>
      </c>
      <c r="L9549" t="s">
        <v>28</v>
      </c>
      <c r="M9549" t="s">
        <v>1209</v>
      </c>
      <c r="N9549" t="s">
        <v>107</v>
      </c>
      <c r="O9549" t="s">
        <v>22</v>
      </c>
      <c r="P9549" t="s">
        <v>23</v>
      </c>
      <c r="Q9549" t="s">
        <v>24</v>
      </c>
    </row>
    <row r="9550" spans="1:17" x14ac:dyDescent="0.2">
      <c r="A9550" s="2">
        <v>38834</v>
      </c>
      <c r="B9550" t="s">
        <v>107</v>
      </c>
      <c r="C9550" t="s">
        <v>442</v>
      </c>
      <c r="D9550" t="s">
        <v>19</v>
      </c>
      <c r="E9550" t="s">
        <v>57</v>
      </c>
      <c r="F9550">
        <v>67</v>
      </c>
      <c r="G9550">
        <v>120</v>
      </c>
      <c r="H9550">
        <v>0</v>
      </c>
      <c r="I9550">
        <v>0</v>
      </c>
      <c r="J9550">
        <v>1</v>
      </c>
      <c r="K9550">
        <v>0</v>
      </c>
      <c r="L9550" t="s">
        <v>28</v>
      </c>
      <c r="M9550" t="s">
        <v>1210</v>
      </c>
      <c r="N9550" t="s">
        <v>107</v>
      </c>
      <c r="O9550" t="s">
        <v>22</v>
      </c>
      <c r="P9550" t="s">
        <v>23</v>
      </c>
      <c r="Q9550" t="s">
        <v>24</v>
      </c>
    </row>
    <row r="9551" spans="1:17" x14ac:dyDescent="0.2">
      <c r="A9551" s="2">
        <v>38836</v>
      </c>
      <c r="B9551" t="s">
        <v>267</v>
      </c>
      <c r="C9551" t="s">
        <v>404</v>
      </c>
      <c r="D9551" t="s">
        <v>36</v>
      </c>
      <c r="E9551" t="s">
        <v>36</v>
      </c>
      <c r="F9551">
        <v>58</v>
      </c>
      <c r="G9551">
        <v>145</v>
      </c>
      <c r="H9551">
        <v>0</v>
      </c>
      <c r="I9551">
        <v>0</v>
      </c>
      <c r="J9551">
        <v>5</v>
      </c>
      <c r="K9551">
        <v>1</v>
      </c>
      <c r="L9551" t="s">
        <v>716</v>
      </c>
      <c r="M9551" t="s">
        <v>406</v>
      </c>
      <c r="N9551" t="s">
        <v>405</v>
      </c>
      <c r="O9551" t="s">
        <v>122</v>
      </c>
      <c r="P9551" t="s">
        <v>23</v>
      </c>
      <c r="Q9551" t="s">
        <v>24</v>
      </c>
    </row>
    <row r="9552" spans="1:17" x14ac:dyDescent="0.2">
      <c r="A9552" s="2">
        <v>38836</v>
      </c>
      <c r="B9552" t="s">
        <v>405</v>
      </c>
      <c r="C9552" t="s">
        <v>296</v>
      </c>
      <c r="D9552" t="s">
        <v>36</v>
      </c>
      <c r="E9552" t="s">
        <v>36</v>
      </c>
      <c r="F9552">
        <v>147</v>
      </c>
      <c r="G9552">
        <v>133</v>
      </c>
      <c r="H9552">
        <v>0</v>
      </c>
      <c r="I9552">
        <v>0</v>
      </c>
      <c r="J9552">
        <v>0</v>
      </c>
      <c r="K9552">
        <v>0</v>
      </c>
      <c r="L9552" t="s">
        <v>716</v>
      </c>
      <c r="M9552" t="s">
        <v>406</v>
      </c>
      <c r="N9552" t="s">
        <v>405</v>
      </c>
      <c r="O9552" t="s">
        <v>22</v>
      </c>
      <c r="P9552" t="s">
        <v>59</v>
      </c>
      <c r="Q9552" t="s">
        <v>24</v>
      </c>
    </row>
    <row r="9553" spans="1:17" x14ac:dyDescent="0.2">
      <c r="A9553" s="2">
        <v>38837</v>
      </c>
      <c r="B9553" t="s">
        <v>405</v>
      </c>
      <c r="C9553" t="s">
        <v>267</v>
      </c>
      <c r="D9553" t="s">
        <v>36</v>
      </c>
      <c r="E9553" t="s">
        <v>36</v>
      </c>
      <c r="F9553">
        <v>147</v>
      </c>
      <c r="G9553">
        <v>58</v>
      </c>
      <c r="H9553">
        <v>0</v>
      </c>
      <c r="I9553">
        <v>0</v>
      </c>
      <c r="J9553">
        <v>1</v>
      </c>
      <c r="K9553">
        <v>3</v>
      </c>
      <c r="L9553" t="s">
        <v>716</v>
      </c>
      <c r="M9553" t="s">
        <v>406</v>
      </c>
      <c r="N9553" t="s">
        <v>405</v>
      </c>
      <c r="O9553" t="s">
        <v>22</v>
      </c>
      <c r="P9553" t="s">
        <v>23</v>
      </c>
      <c r="Q9553" t="s">
        <v>41</v>
      </c>
    </row>
    <row r="9554" spans="1:17" x14ac:dyDescent="0.2">
      <c r="A9554" s="2">
        <v>38837</v>
      </c>
      <c r="B9554" t="s">
        <v>404</v>
      </c>
      <c r="C9554" t="s">
        <v>296</v>
      </c>
      <c r="D9554" t="s">
        <v>36</v>
      </c>
      <c r="E9554" t="s">
        <v>36</v>
      </c>
      <c r="F9554">
        <v>145</v>
      </c>
      <c r="G9554">
        <v>133</v>
      </c>
      <c r="H9554">
        <v>0</v>
      </c>
      <c r="I9554">
        <v>0</v>
      </c>
      <c r="J9554">
        <v>0</v>
      </c>
      <c r="K9554">
        <v>0</v>
      </c>
      <c r="L9554" t="s">
        <v>716</v>
      </c>
      <c r="M9554" t="s">
        <v>406</v>
      </c>
      <c r="N9554" t="s">
        <v>405</v>
      </c>
      <c r="O9554" t="s">
        <v>122</v>
      </c>
      <c r="P9554" t="s">
        <v>59</v>
      </c>
      <c r="Q9554" t="s">
        <v>41</v>
      </c>
    </row>
    <row r="9555" spans="1:17" x14ac:dyDescent="0.2">
      <c r="A9555" s="2">
        <v>38839</v>
      </c>
      <c r="B9555" t="s">
        <v>90</v>
      </c>
      <c r="C9555" t="s">
        <v>73</v>
      </c>
      <c r="D9555" t="s">
        <v>50</v>
      </c>
      <c r="E9555" t="s">
        <v>50</v>
      </c>
      <c r="F9555">
        <v>28</v>
      </c>
      <c r="G9555">
        <v>99</v>
      </c>
      <c r="H9555">
        <v>0</v>
      </c>
      <c r="I9555">
        <v>0</v>
      </c>
      <c r="J9555">
        <v>0</v>
      </c>
      <c r="K9555">
        <v>1</v>
      </c>
      <c r="L9555" t="s">
        <v>28</v>
      </c>
      <c r="M9555" t="s">
        <v>645</v>
      </c>
      <c r="N9555" t="s">
        <v>90</v>
      </c>
      <c r="O9555" t="s">
        <v>22</v>
      </c>
      <c r="P9555" t="s">
        <v>23</v>
      </c>
      <c r="Q9555" t="s">
        <v>41</v>
      </c>
    </row>
    <row r="9556" spans="1:17" x14ac:dyDescent="0.2">
      <c r="A9556" s="2">
        <v>38839</v>
      </c>
      <c r="B9556" t="s">
        <v>176</v>
      </c>
      <c r="C9556" t="s">
        <v>469</v>
      </c>
      <c r="D9556" t="s">
        <v>115</v>
      </c>
      <c r="E9556" t="s">
        <v>115</v>
      </c>
      <c r="F9556">
        <v>78</v>
      </c>
      <c r="G9556">
        <v>90</v>
      </c>
      <c r="H9556">
        <v>0</v>
      </c>
      <c r="I9556">
        <v>0</v>
      </c>
      <c r="J9556">
        <v>2</v>
      </c>
      <c r="K9556">
        <v>1</v>
      </c>
      <c r="L9556" t="s">
        <v>28</v>
      </c>
      <c r="M9556" t="s">
        <v>246</v>
      </c>
      <c r="N9556" t="s">
        <v>176</v>
      </c>
      <c r="O9556" t="s">
        <v>22</v>
      </c>
      <c r="P9556" t="s">
        <v>23</v>
      </c>
      <c r="Q9556" t="s">
        <v>24</v>
      </c>
    </row>
    <row r="9557" spans="1:17" x14ac:dyDescent="0.2">
      <c r="A9557" s="2">
        <v>38842</v>
      </c>
      <c r="B9557" t="s">
        <v>26</v>
      </c>
      <c r="C9557" t="s">
        <v>32</v>
      </c>
      <c r="D9557" t="s">
        <v>27</v>
      </c>
      <c r="E9557" t="s">
        <v>19</v>
      </c>
      <c r="F9557">
        <v>6</v>
      </c>
      <c r="G9557">
        <v>71</v>
      </c>
      <c r="H9557">
        <v>0</v>
      </c>
      <c r="I9557">
        <v>0</v>
      </c>
      <c r="J9557">
        <v>1</v>
      </c>
      <c r="K9557">
        <v>0</v>
      </c>
      <c r="L9557" t="s">
        <v>28</v>
      </c>
      <c r="M9557" t="s">
        <v>335</v>
      </c>
      <c r="N9557" t="s">
        <v>77</v>
      </c>
      <c r="O9557" t="s">
        <v>122</v>
      </c>
      <c r="P9557" t="s">
        <v>23</v>
      </c>
      <c r="Q9557" t="s">
        <v>24</v>
      </c>
    </row>
    <row r="9558" spans="1:17" x14ac:dyDescent="0.2">
      <c r="A9558" s="2">
        <v>38846</v>
      </c>
      <c r="B9558" t="s">
        <v>143</v>
      </c>
      <c r="C9558" t="s">
        <v>87</v>
      </c>
      <c r="D9558" t="s">
        <v>115</v>
      </c>
      <c r="E9558" t="s">
        <v>50</v>
      </c>
      <c r="F9558">
        <v>17</v>
      </c>
      <c r="G9558">
        <v>38</v>
      </c>
      <c r="H9558">
        <v>0</v>
      </c>
      <c r="I9558">
        <v>0</v>
      </c>
      <c r="J9558">
        <v>1</v>
      </c>
      <c r="K9558">
        <v>2</v>
      </c>
      <c r="L9558" t="s">
        <v>312</v>
      </c>
      <c r="M9558" t="s">
        <v>644</v>
      </c>
      <c r="N9558" t="s">
        <v>143</v>
      </c>
      <c r="O9558" t="s">
        <v>22</v>
      </c>
      <c r="P9558" t="s">
        <v>23</v>
      </c>
      <c r="Q9558" t="s">
        <v>41</v>
      </c>
    </row>
    <row r="9559" spans="1:17" x14ac:dyDescent="0.2">
      <c r="A9559" s="2">
        <v>38847</v>
      </c>
      <c r="B9559" t="s">
        <v>405</v>
      </c>
      <c r="C9559" t="s">
        <v>149</v>
      </c>
      <c r="D9559" t="s">
        <v>36</v>
      </c>
      <c r="E9559" t="s">
        <v>36</v>
      </c>
      <c r="F9559">
        <v>147</v>
      </c>
      <c r="G9559">
        <v>51</v>
      </c>
      <c r="H9559">
        <v>0</v>
      </c>
      <c r="I9559">
        <v>0</v>
      </c>
      <c r="J9559">
        <v>0</v>
      </c>
      <c r="K9559">
        <v>0</v>
      </c>
      <c r="L9559" t="s">
        <v>28</v>
      </c>
      <c r="M9559" t="s">
        <v>406</v>
      </c>
      <c r="N9559" t="s">
        <v>405</v>
      </c>
      <c r="O9559" t="s">
        <v>22</v>
      </c>
      <c r="P9559" t="s">
        <v>23</v>
      </c>
      <c r="Q9559" t="s">
        <v>30</v>
      </c>
    </row>
    <row r="9560" spans="1:17" x14ac:dyDescent="0.2">
      <c r="A9560" s="2">
        <v>38847</v>
      </c>
      <c r="B9560" t="s">
        <v>282</v>
      </c>
      <c r="C9560" t="s">
        <v>42</v>
      </c>
      <c r="D9560" t="s">
        <v>19</v>
      </c>
      <c r="E9560" t="s">
        <v>19</v>
      </c>
      <c r="F9560">
        <v>47</v>
      </c>
      <c r="G9560">
        <v>67</v>
      </c>
      <c r="H9560">
        <v>0</v>
      </c>
      <c r="I9560">
        <v>0</v>
      </c>
      <c r="J9560">
        <v>1</v>
      </c>
      <c r="K9560">
        <v>1</v>
      </c>
      <c r="L9560" t="s">
        <v>28</v>
      </c>
      <c r="M9560" t="s">
        <v>285</v>
      </c>
      <c r="N9560" t="s">
        <v>282</v>
      </c>
      <c r="O9560" t="s">
        <v>22</v>
      </c>
      <c r="P9560" t="s">
        <v>23</v>
      </c>
      <c r="Q9560" t="s">
        <v>30</v>
      </c>
    </row>
    <row r="9561" spans="1:17" x14ac:dyDescent="0.2">
      <c r="A9561" s="2">
        <v>38848</v>
      </c>
      <c r="B9561" t="s">
        <v>147</v>
      </c>
      <c r="C9561" t="s">
        <v>113</v>
      </c>
      <c r="D9561" t="s">
        <v>50</v>
      </c>
      <c r="E9561" t="s">
        <v>115</v>
      </c>
      <c r="F9561">
        <v>56</v>
      </c>
      <c r="G9561">
        <v>34</v>
      </c>
      <c r="H9561">
        <v>0</v>
      </c>
      <c r="I9561">
        <v>0</v>
      </c>
      <c r="J9561">
        <v>2</v>
      </c>
      <c r="K9561">
        <v>1</v>
      </c>
      <c r="L9561" t="s">
        <v>28</v>
      </c>
      <c r="M9561" t="s">
        <v>1211</v>
      </c>
      <c r="N9561" t="s">
        <v>126</v>
      </c>
      <c r="O9561" t="s">
        <v>122</v>
      </c>
      <c r="P9561" t="s">
        <v>23</v>
      </c>
      <c r="Q9561" t="s">
        <v>24</v>
      </c>
    </row>
    <row r="9562" spans="1:17" x14ac:dyDescent="0.2">
      <c r="A9562" s="2">
        <v>38848</v>
      </c>
      <c r="B9562" t="s">
        <v>87</v>
      </c>
      <c r="C9562" t="s">
        <v>104</v>
      </c>
      <c r="D9562" t="s">
        <v>50</v>
      </c>
      <c r="E9562" t="s">
        <v>50</v>
      </c>
      <c r="F9562">
        <v>38</v>
      </c>
      <c r="G9562">
        <v>62</v>
      </c>
      <c r="H9562">
        <v>0</v>
      </c>
      <c r="I9562">
        <v>0</v>
      </c>
      <c r="J9562">
        <v>1</v>
      </c>
      <c r="K9562">
        <v>5</v>
      </c>
      <c r="L9562" t="s">
        <v>312</v>
      </c>
      <c r="M9562" t="s">
        <v>320</v>
      </c>
      <c r="N9562" t="s">
        <v>143</v>
      </c>
      <c r="O9562" t="s">
        <v>122</v>
      </c>
      <c r="P9562" t="s">
        <v>23</v>
      </c>
      <c r="Q9562" t="s">
        <v>41</v>
      </c>
    </row>
    <row r="9563" spans="1:17" x14ac:dyDescent="0.2">
      <c r="A9563" s="2">
        <v>38849</v>
      </c>
      <c r="B9563" t="s">
        <v>26</v>
      </c>
      <c r="C9563" t="s">
        <v>890</v>
      </c>
      <c r="D9563" t="s">
        <v>27</v>
      </c>
      <c r="E9563" t="s">
        <v>36</v>
      </c>
      <c r="F9563">
        <v>6</v>
      </c>
      <c r="G9563">
        <v>70</v>
      </c>
      <c r="H9563">
        <v>0</v>
      </c>
      <c r="I9563">
        <v>0</v>
      </c>
      <c r="J9563">
        <v>2</v>
      </c>
      <c r="K9563">
        <v>1</v>
      </c>
      <c r="L9563" t="s">
        <v>28</v>
      </c>
      <c r="M9563" t="s">
        <v>219</v>
      </c>
      <c r="N9563" t="s">
        <v>26</v>
      </c>
      <c r="O9563" t="s">
        <v>22</v>
      </c>
      <c r="P9563" t="s">
        <v>23</v>
      </c>
      <c r="Q9563" t="s">
        <v>24</v>
      </c>
    </row>
    <row r="9564" spans="1:17" x14ac:dyDescent="0.2">
      <c r="A9564" s="2">
        <v>38850</v>
      </c>
      <c r="B9564" t="s">
        <v>143</v>
      </c>
      <c r="C9564" t="s">
        <v>104</v>
      </c>
      <c r="D9564" t="s">
        <v>115</v>
      </c>
      <c r="E9564" t="s">
        <v>50</v>
      </c>
      <c r="F9564">
        <v>17</v>
      </c>
      <c r="G9564">
        <v>62</v>
      </c>
      <c r="H9564">
        <v>0</v>
      </c>
      <c r="I9564">
        <v>0</v>
      </c>
      <c r="J9564">
        <v>0</v>
      </c>
      <c r="K9564">
        <v>0</v>
      </c>
      <c r="L9564" t="s">
        <v>312</v>
      </c>
      <c r="M9564" t="s">
        <v>1014</v>
      </c>
      <c r="N9564" t="s">
        <v>143</v>
      </c>
      <c r="O9564" t="s">
        <v>22</v>
      </c>
      <c r="P9564" t="s">
        <v>23</v>
      </c>
      <c r="Q9564" t="s">
        <v>30</v>
      </c>
    </row>
    <row r="9565" spans="1:17" x14ac:dyDescent="0.2">
      <c r="A9565" s="2">
        <v>38851</v>
      </c>
      <c r="B9565" t="s">
        <v>351</v>
      </c>
      <c r="C9565" t="s">
        <v>138</v>
      </c>
      <c r="D9565" t="s">
        <v>36</v>
      </c>
      <c r="E9565" t="s">
        <v>36</v>
      </c>
      <c r="F9565">
        <v>103</v>
      </c>
      <c r="G9565">
        <v>56</v>
      </c>
      <c r="H9565">
        <v>0</v>
      </c>
      <c r="I9565">
        <v>0</v>
      </c>
      <c r="J9565">
        <v>0</v>
      </c>
      <c r="K9565">
        <v>0</v>
      </c>
      <c r="L9565" t="s">
        <v>28</v>
      </c>
      <c r="M9565" t="s">
        <v>353</v>
      </c>
      <c r="N9565" t="s">
        <v>351</v>
      </c>
      <c r="O9565" t="s">
        <v>22</v>
      </c>
      <c r="P9565" t="s">
        <v>23</v>
      </c>
      <c r="Q9565" t="s">
        <v>30</v>
      </c>
    </row>
    <row r="9566" spans="1:17" x14ac:dyDescent="0.2">
      <c r="A9566" s="2">
        <v>38851</v>
      </c>
      <c r="B9566" t="s">
        <v>90</v>
      </c>
      <c r="C9566" t="s">
        <v>48</v>
      </c>
      <c r="D9566" t="s">
        <v>50</v>
      </c>
      <c r="E9566" t="s">
        <v>50</v>
      </c>
      <c r="F9566">
        <v>28</v>
      </c>
      <c r="G9566">
        <v>137</v>
      </c>
      <c r="H9566">
        <v>0</v>
      </c>
      <c r="I9566">
        <v>0</v>
      </c>
      <c r="J9566">
        <v>4</v>
      </c>
      <c r="K9566">
        <v>0</v>
      </c>
      <c r="L9566" t="s">
        <v>28</v>
      </c>
      <c r="M9566" t="s">
        <v>1212</v>
      </c>
      <c r="N9566" t="s">
        <v>90</v>
      </c>
      <c r="O9566" t="s">
        <v>22</v>
      </c>
      <c r="P9566" t="s">
        <v>23</v>
      </c>
      <c r="Q9566" t="s">
        <v>24</v>
      </c>
    </row>
    <row r="9567" spans="1:17" x14ac:dyDescent="0.2">
      <c r="A9567" s="2">
        <v>38851</v>
      </c>
      <c r="B9567" t="s">
        <v>113</v>
      </c>
      <c r="C9567" t="s">
        <v>365</v>
      </c>
      <c r="D9567" t="s">
        <v>115</v>
      </c>
      <c r="E9567" t="s">
        <v>36</v>
      </c>
      <c r="F9567">
        <v>34</v>
      </c>
      <c r="G9567">
        <v>59</v>
      </c>
      <c r="H9567">
        <v>0</v>
      </c>
      <c r="I9567">
        <v>0</v>
      </c>
      <c r="J9567">
        <v>1</v>
      </c>
      <c r="K9567">
        <v>0</v>
      </c>
      <c r="L9567" t="s">
        <v>28</v>
      </c>
      <c r="M9567" t="s">
        <v>1211</v>
      </c>
      <c r="N9567" t="s">
        <v>126</v>
      </c>
      <c r="O9567" t="s">
        <v>122</v>
      </c>
      <c r="P9567" t="s">
        <v>23</v>
      </c>
      <c r="Q9567" t="s">
        <v>24</v>
      </c>
    </row>
    <row r="9568" spans="1:17" x14ac:dyDescent="0.2">
      <c r="A9568" s="2">
        <v>38855</v>
      </c>
      <c r="B9568" t="s">
        <v>384</v>
      </c>
      <c r="C9568" t="s">
        <v>386</v>
      </c>
      <c r="D9568" t="s">
        <v>50</v>
      </c>
      <c r="E9568" t="s">
        <v>50</v>
      </c>
      <c r="F9568">
        <v>104</v>
      </c>
      <c r="G9568">
        <v>112</v>
      </c>
      <c r="H9568">
        <v>0</v>
      </c>
      <c r="I9568">
        <v>0</v>
      </c>
      <c r="J9568">
        <v>0</v>
      </c>
      <c r="K9568">
        <v>0</v>
      </c>
      <c r="L9568" t="s">
        <v>28</v>
      </c>
      <c r="M9568" t="s">
        <v>395</v>
      </c>
      <c r="N9568" t="s">
        <v>384</v>
      </c>
      <c r="O9568" t="s">
        <v>22</v>
      </c>
      <c r="P9568" t="s">
        <v>23</v>
      </c>
      <c r="Q9568" t="s">
        <v>30</v>
      </c>
    </row>
    <row r="9569" spans="1:17" x14ac:dyDescent="0.2">
      <c r="A9569" s="2">
        <v>38857</v>
      </c>
      <c r="B9569" t="s">
        <v>351</v>
      </c>
      <c r="C9569" t="s">
        <v>378</v>
      </c>
      <c r="D9569" t="s">
        <v>36</v>
      </c>
      <c r="E9569" t="s">
        <v>36</v>
      </c>
      <c r="F9569">
        <v>103</v>
      </c>
      <c r="G9569">
        <v>151</v>
      </c>
      <c r="H9569">
        <v>0</v>
      </c>
      <c r="I9569">
        <v>0</v>
      </c>
      <c r="J9569">
        <v>2</v>
      </c>
      <c r="K9569">
        <v>0</v>
      </c>
      <c r="L9569" t="s">
        <v>716</v>
      </c>
      <c r="M9569" t="s">
        <v>353</v>
      </c>
      <c r="N9569" t="s">
        <v>351</v>
      </c>
      <c r="O9569" t="s">
        <v>22</v>
      </c>
      <c r="P9569" t="s">
        <v>23</v>
      </c>
      <c r="Q9569" t="s">
        <v>24</v>
      </c>
    </row>
    <row r="9570" spans="1:17" x14ac:dyDescent="0.2">
      <c r="A9570" s="2">
        <v>38857</v>
      </c>
      <c r="B9570" t="s">
        <v>244</v>
      </c>
      <c r="C9570" t="s">
        <v>147</v>
      </c>
      <c r="D9570" t="s">
        <v>50</v>
      </c>
      <c r="E9570" t="s">
        <v>50</v>
      </c>
      <c r="F9570">
        <v>41</v>
      </c>
      <c r="G9570">
        <v>56</v>
      </c>
      <c r="H9570">
        <v>0</v>
      </c>
      <c r="I9570">
        <v>0</v>
      </c>
      <c r="J9570">
        <v>1</v>
      </c>
      <c r="K9570">
        <v>1</v>
      </c>
      <c r="L9570" t="s">
        <v>28</v>
      </c>
      <c r="M9570" t="s">
        <v>597</v>
      </c>
      <c r="N9570" t="s">
        <v>244</v>
      </c>
      <c r="O9570" t="s">
        <v>22</v>
      </c>
      <c r="P9570" t="s">
        <v>23</v>
      </c>
      <c r="Q9570" t="s">
        <v>30</v>
      </c>
    </row>
    <row r="9571" spans="1:17" x14ac:dyDescent="0.2">
      <c r="A9571" s="2">
        <v>38857</v>
      </c>
      <c r="B9571" t="s">
        <v>149</v>
      </c>
      <c r="C9571" t="s">
        <v>46</v>
      </c>
      <c r="D9571" t="s">
        <v>36</v>
      </c>
      <c r="E9571" t="s">
        <v>36</v>
      </c>
      <c r="F9571">
        <v>53</v>
      </c>
      <c r="G9571">
        <v>138</v>
      </c>
      <c r="H9571">
        <v>0</v>
      </c>
      <c r="I9571">
        <v>0</v>
      </c>
      <c r="J9571">
        <v>1</v>
      </c>
      <c r="K9571">
        <v>0</v>
      </c>
      <c r="L9571" t="s">
        <v>716</v>
      </c>
      <c r="M9571" t="s">
        <v>353</v>
      </c>
      <c r="N9571" t="s">
        <v>351</v>
      </c>
      <c r="O9571" t="s">
        <v>122</v>
      </c>
      <c r="P9571" t="s">
        <v>23</v>
      </c>
      <c r="Q9571" t="s">
        <v>24</v>
      </c>
    </row>
    <row r="9572" spans="1:17" x14ac:dyDescent="0.2">
      <c r="A9572" s="2">
        <v>38858</v>
      </c>
      <c r="B9572" t="s">
        <v>351</v>
      </c>
      <c r="C9572" t="s">
        <v>149</v>
      </c>
      <c r="D9572" t="s">
        <v>36</v>
      </c>
      <c r="E9572" t="s">
        <v>36</v>
      </c>
      <c r="F9572">
        <v>103</v>
      </c>
      <c r="G9572">
        <v>53</v>
      </c>
      <c r="H9572">
        <v>0</v>
      </c>
      <c r="I9572">
        <v>0</v>
      </c>
      <c r="J9572">
        <v>0</v>
      </c>
      <c r="K9572">
        <v>0</v>
      </c>
      <c r="L9572" t="s">
        <v>716</v>
      </c>
      <c r="M9572" t="s">
        <v>353</v>
      </c>
      <c r="N9572" t="s">
        <v>351</v>
      </c>
      <c r="O9572" t="s">
        <v>22</v>
      </c>
      <c r="P9572" t="s">
        <v>59</v>
      </c>
      <c r="Q9572" t="s">
        <v>24</v>
      </c>
    </row>
    <row r="9573" spans="1:17" x14ac:dyDescent="0.2">
      <c r="A9573" s="2">
        <v>38858</v>
      </c>
      <c r="B9573" t="s">
        <v>378</v>
      </c>
      <c r="C9573" t="s">
        <v>46</v>
      </c>
      <c r="D9573" t="s">
        <v>36</v>
      </c>
      <c r="E9573" t="s">
        <v>36</v>
      </c>
      <c r="F9573">
        <v>151</v>
      </c>
      <c r="G9573">
        <v>138</v>
      </c>
      <c r="H9573">
        <v>0</v>
      </c>
      <c r="I9573">
        <v>0</v>
      </c>
      <c r="J9573">
        <v>0</v>
      </c>
      <c r="K9573">
        <v>2</v>
      </c>
      <c r="L9573" t="s">
        <v>716</v>
      </c>
      <c r="M9573" t="s">
        <v>353</v>
      </c>
      <c r="N9573" t="s">
        <v>351</v>
      </c>
      <c r="O9573" t="s">
        <v>122</v>
      </c>
      <c r="P9573" t="s">
        <v>23</v>
      </c>
      <c r="Q9573" t="s">
        <v>41</v>
      </c>
    </row>
    <row r="9574" spans="1:17" x14ac:dyDescent="0.2">
      <c r="A9574" s="2">
        <v>38858</v>
      </c>
      <c r="B9574" t="s">
        <v>100</v>
      </c>
      <c r="C9574" t="s">
        <v>18</v>
      </c>
      <c r="D9574" t="s">
        <v>50</v>
      </c>
      <c r="E9574" t="s">
        <v>19</v>
      </c>
      <c r="F9574">
        <v>96</v>
      </c>
      <c r="G9574">
        <v>22</v>
      </c>
      <c r="H9574">
        <v>0</v>
      </c>
      <c r="I9574">
        <v>0</v>
      </c>
      <c r="J9574">
        <v>0</v>
      </c>
      <c r="K9574">
        <v>1</v>
      </c>
      <c r="L9574" t="s">
        <v>28</v>
      </c>
      <c r="M9574" t="s">
        <v>337</v>
      </c>
      <c r="N9574" t="s">
        <v>77</v>
      </c>
      <c r="O9574" t="s">
        <v>122</v>
      </c>
      <c r="P9574" t="s">
        <v>23</v>
      </c>
      <c r="Q9574" t="s">
        <v>41</v>
      </c>
    </row>
    <row r="9575" spans="1:17" x14ac:dyDescent="0.2">
      <c r="A9575" s="2">
        <v>38860</v>
      </c>
      <c r="B9575" t="s">
        <v>69</v>
      </c>
      <c r="C9575" t="s">
        <v>274</v>
      </c>
      <c r="D9575" t="s">
        <v>50</v>
      </c>
      <c r="E9575" t="s">
        <v>50</v>
      </c>
      <c r="F9575">
        <v>79</v>
      </c>
      <c r="G9575">
        <v>23</v>
      </c>
      <c r="H9575">
        <v>0</v>
      </c>
      <c r="I9575">
        <v>0</v>
      </c>
      <c r="J9575">
        <v>1</v>
      </c>
      <c r="K9575">
        <v>4</v>
      </c>
      <c r="L9575" t="s">
        <v>28</v>
      </c>
      <c r="M9575" t="s">
        <v>71</v>
      </c>
      <c r="N9575" t="s">
        <v>69</v>
      </c>
      <c r="O9575" t="s">
        <v>22</v>
      </c>
      <c r="P9575" t="s">
        <v>23</v>
      </c>
      <c r="Q9575" t="s">
        <v>41</v>
      </c>
    </row>
    <row r="9576" spans="1:17" x14ac:dyDescent="0.2">
      <c r="A9576" s="2">
        <v>38860</v>
      </c>
      <c r="B9576" t="s">
        <v>133</v>
      </c>
      <c r="C9576" t="s">
        <v>118</v>
      </c>
      <c r="D9576" t="s">
        <v>115</v>
      </c>
      <c r="E9576" t="s">
        <v>36</v>
      </c>
      <c r="F9576">
        <v>29</v>
      </c>
      <c r="G9576">
        <v>28</v>
      </c>
      <c r="H9576">
        <v>0</v>
      </c>
      <c r="I9576">
        <v>0</v>
      </c>
      <c r="J9576">
        <v>1</v>
      </c>
      <c r="K9576">
        <v>1</v>
      </c>
      <c r="L9576" t="s">
        <v>28</v>
      </c>
      <c r="M9576" t="s">
        <v>134</v>
      </c>
      <c r="N9576" t="s">
        <v>133</v>
      </c>
      <c r="O9576" t="s">
        <v>22</v>
      </c>
      <c r="P9576" t="s">
        <v>23</v>
      </c>
      <c r="Q9576" t="s">
        <v>30</v>
      </c>
    </row>
    <row r="9577" spans="1:17" x14ac:dyDescent="0.2">
      <c r="A9577" s="2">
        <v>38860</v>
      </c>
      <c r="B9577" t="s">
        <v>92</v>
      </c>
      <c r="C9577" t="s">
        <v>18</v>
      </c>
      <c r="D9577" t="s">
        <v>50</v>
      </c>
      <c r="E9577" t="s">
        <v>19</v>
      </c>
      <c r="F9577">
        <v>25</v>
      </c>
      <c r="G9577">
        <v>22</v>
      </c>
      <c r="H9577">
        <v>0</v>
      </c>
      <c r="I9577">
        <v>0</v>
      </c>
      <c r="J9577">
        <v>0</v>
      </c>
      <c r="K9577">
        <v>2</v>
      </c>
      <c r="L9577" t="s">
        <v>28</v>
      </c>
      <c r="M9577" t="s">
        <v>121</v>
      </c>
      <c r="N9577" t="s">
        <v>77</v>
      </c>
      <c r="O9577" t="s">
        <v>122</v>
      </c>
      <c r="P9577" t="s">
        <v>23</v>
      </c>
      <c r="Q9577" t="s">
        <v>41</v>
      </c>
    </row>
    <row r="9578" spans="1:17" x14ac:dyDescent="0.2">
      <c r="A9578" s="2">
        <v>38860</v>
      </c>
      <c r="B9578" t="s">
        <v>77</v>
      </c>
      <c r="C9578" t="s">
        <v>110</v>
      </c>
      <c r="D9578" t="s">
        <v>27</v>
      </c>
      <c r="E9578" t="s">
        <v>36</v>
      </c>
      <c r="F9578">
        <v>5</v>
      </c>
      <c r="G9578">
        <v>36</v>
      </c>
      <c r="H9578">
        <v>0</v>
      </c>
      <c r="I9578">
        <v>0</v>
      </c>
      <c r="J9578">
        <v>0</v>
      </c>
      <c r="K9578">
        <v>1</v>
      </c>
      <c r="L9578" t="s">
        <v>28</v>
      </c>
      <c r="M9578" t="s">
        <v>1213</v>
      </c>
      <c r="N9578" t="s">
        <v>77</v>
      </c>
      <c r="O9578" t="s">
        <v>22</v>
      </c>
      <c r="P9578" t="s">
        <v>23</v>
      </c>
      <c r="Q9578" t="s">
        <v>41</v>
      </c>
    </row>
    <row r="9579" spans="1:17" x14ac:dyDescent="0.2">
      <c r="A9579" s="2">
        <v>38861</v>
      </c>
      <c r="B9579" t="s">
        <v>147</v>
      </c>
      <c r="C9579" t="s">
        <v>180</v>
      </c>
      <c r="D9579" t="s">
        <v>50</v>
      </c>
      <c r="E9579" t="s">
        <v>50</v>
      </c>
      <c r="F9579">
        <v>56</v>
      </c>
      <c r="G9579">
        <v>14</v>
      </c>
      <c r="H9579">
        <v>0</v>
      </c>
      <c r="I9579">
        <v>0</v>
      </c>
      <c r="J9579">
        <v>3</v>
      </c>
      <c r="K9579">
        <v>3</v>
      </c>
      <c r="L9579" t="s">
        <v>28</v>
      </c>
      <c r="M9579" t="s">
        <v>1214</v>
      </c>
      <c r="N9579" t="s">
        <v>147</v>
      </c>
      <c r="O9579" t="s">
        <v>22</v>
      </c>
      <c r="P9579" t="s">
        <v>23</v>
      </c>
      <c r="Q9579" t="s">
        <v>30</v>
      </c>
    </row>
    <row r="9580" spans="1:17" x14ac:dyDescent="0.2">
      <c r="A9580" s="2">
        <v>38861</v>
      </c>
      <c r="B9580" t="s">
        <v>43</v>
      </c>
      <c r="C9580" t="s">
        <v>31</v>
      </c>
      <c r="D9580" t="s">
        <v>19</v>
      </c>
      <c r="E9580" t="s">
        <v>19</v>
      </c>
      <c r="F9580">
        <v>27</v>
      </c>
      <c r="G9580">
        <v>39</v>
      </c>
      <c r="H9580">
        <v>0</v>
      </c>
      <c r="I9580">
        <v>0</v>
      </c>
      <c r="J9580">
        <v>1</v>
      </c>
      <c r="K9580">
        <v>1</v>
      </c>
      <c r="L9580" t="s">
        <v>28</v>
      </c>
      <c r="M9580" t="s">
        <v>337</v>
      </c>
      <c r="N9580" t="s">
        <v>77</v>
      </c>
      <c r="O9580" t="s">
        <v>122</v>
      </c>
      <c r="P9580" t="s">
        <v>23</v>
      </c>
      <c r="Q9580" t="s">
        <v>30</v>
      </c>
    </row>
    <row r="9581" spans="1:17" x14ac:dyDescent="0.2">
      <c r="A9581" s="2">
        <v>38861</v>
      </c>
      <c r="B9581" t="s">
        <v>94</v>
      </c>
      <c r="C9581" t="s">
        <v>442</v>
      </c>
      <c r="D9581" t="s">
        <v>50</v>
      </c>
      <c r="E9581" t="s">
        <v>57</v>
      </c>
      <c r="F9581">
        <v>76</v>
      </c>
      <c r="G9581">
        <v>118</v>
      </c>
      <c r="H9581">
        <v>0</v>
      </c>
      <c r="I9581">
        <v>0</v>
      </c>
      <c r="J9581">
        <v>2</v>
      </c>
      <c r="K9581">
        <v>0</v>
      </c>
      <c r="L9581" t="s">
        <v>28</v>
      </c>
      <c r="M9581" t="s">
        <v>96</v>
      </c>
      <c r="N9581" t="s">
        <v>94</v>
      </c>
      <c r="O9581" t="s">
        <v>22</v>
      </c>
      <c r="P9581" t="s">
        <v>23</v>
      </c>
      <c r="Q9581" t="s">
        <v>24</v>
      </c>
    </row>
    <row r="9582" spans="1:17" x14ac:dyDescent="0.2">
      <c r="A9582" s="2">
        <v>38861</v>
      </c>
      <c r="B9582" t="s">
        <v>98</v>
      </c>
      <c r="C9582" t="s">
        <v>107</v>
      </c>
      <c r="D9582" t="s">
        <v>50</v>
      </c>
      <c r="E9582" t="s">
        <v>19</v>
      </c>
      <c r="F9582">
        <v>31</v>
      </c>
      <c r="G9582">
        <v>64</v>
      </c>
      <c r="H9582">
        <v>0</v>
      </c>
      <c r="I9582">
        <v>0</v>
      </c>
      <c r="J9582">
        <v>0</v>
      </c>
      <c r="K9582">
        <v>1</v>
      </c>
      <c r="L9582" t="s">
        <v>28</v>
      </c>
      <c r="M9582" t="s">
        <v>99</v>
      </c>
      <c r="N9582" t="s">
        <v>98</v>
      </c>
      <c r="O9582" t="s">
        <v>22</v>
      </c>
      <c r="P9582" t="s">
        <v>23</v>
      </c>
      <c r="Q9582" t="s">
        <v>41</v>
      </c>
    </row>
    <row r="9583" spans="1:17" x14ac:dyDescent="0.2">
      <c r="A9583" s="2">
        <v>38861</v>
      </c>
      <c r="B9583" t="s">
        <v>49</v>
      </c>
      <c r="C9583" t="s">
        <v>38</v>
      </c>
      <c r="D9583" t="s">
        <v>50</v>
      </c>
      <c r="E9583" t="s">
        <v>19</v>
      </c>
      <c r="F9583">
        <v>40</v>
      </c>
      <c r="G9583">
        <v>33</v>
      </c>
      <c r="H9583">
        <v>0</v>
      </c>
      <c r="I9583">
        <v>0</v>
      </c>
      <c r="J9583">
        <v>2</v>
      </c>
      <c r="K9583">
        <v>2</v>
      </c>
      <c r="L9583" t="s">
        <v>28</v>
      </c>
      <c r="M9583" t="s">
        <v>103</v>
      </c>
      <c r="N9583" t="s">
        <v>49</v>
      </c>
      <c r="O9583" t="s">
        <v>22</v>
      </c>
      <c r="P9583" t="s">
        <v>23</v>
      </c>
      <c r="Q9583" t="s">
        <v>30</v>
      </c>
    </row>
    <row r="9584" spans="1:17" x14ac:dyDescent="0.2">
      <c r="A9584" s="2">
        <v>38862</v>
      </c>
      <c r="B9584" t="s">
        <v>55</v>
      </c>
      <c r="C9584" t="s">
        <v>153</v>
      </c>
      <c r="D9584" t="s">
        <v>57</v>
      </c>
      <c r="E9584" t="s">
        <v>50</v>
      </c>
      <c r="F9584">
        <v>42</v>
      </c>
      <c r="G9584">
        <v>20</v>
      </c>
      <c r="H9584">
        <v>0</v>
      </c>
      <c r="I9584">
        <v>0</v>
      </c>
      <c r="J9584">
        <v>1</v>
      </c>
      <c r="K9584">
        <v>0</v>
      </c>
      <c r="L9584" t="s">
        <v>28</v>
      </c>
      <c r="M9584" t="s">
        <v>578</v>
      </c>
      <c r="N9584" t="s">
        <v>55</v>
      </c>
      <c r="O9584" t="s">
        <v>22</v>
      </c>
      <c r="P9584" t="s">
        <v>23</v>
      </c>
      <c r="Q9584" t="s">
        <v>24</v>
      </c>
    </row>
    <row r="9585" spans="1:17" x14ac:dyDescent="0.2">
      <c r="A9585" s="2">
        <v>38862</v>
      </c>
      <c r="B9585" t="s">
        <v>52</v>
      </c>
      <c r="C9585" t="s">
        <v>70</v>
      </c>
      <c r="D9585" t="s">
        <v>50</v>
      </c>
      <c r="E9585" t="s">
        <v>50</v>
      </c>
      <c r="F9585">
        <v>16</v>
      </c>
      <c r="G9585">
        <v>49</v>
      </c>
      <c r="H9585">
        <v>0</v>
      </c>
      <c r="I9585">
        <v>0</v>
      </c>
      <c r="J9585">
        <v>0</v>
      </c>
      <c r="K9585">
        <v>0</v>
      </c>
      <c r="L9585" t="s">
        <v>28</v>
      </c>
      <c r="M9585" t="s">
        <v>522</v>
      </c>
      <c r="N9585" t="s">
        <v>52</v>
      </c>
      <c r="O9585" t="s">
        <v>22</v>
      </c>
      <c r="P9585" t="s">
        <v>23</v>
      </c>
      <c r="Q9585" t="s">
        <v>30</v>
      </c>
    </row>
    <row r="9586" spans="1:17" x14ac:dyDescent="0.2">
      <c r="A9586" s="2">
        <v>38863</v>
      </c>
      <c r="B9586" t="s">
        <v>293</v>
      </c>
      <c r="C9586" t="s">
        <v>113</v>
      </c>
      <c r="D9586" t="s">
        <v>50</v>
      </c>
      <c r="E9586" t="s">
        <v>115</v>
      </c>
      <c r="F9586">
        <v>2</v>
      </c>
      <c r="G9586">
        <v>34</v>
      </c>
      <c r="H9586">
        <v>0</v>
      </c>
      <c r="I9586">
        <v>0</v>
      </c>
      <c r="J9586">
        <v>2</v>
      </c>
      <c r="K9586">
        <v>0</v>
      </c>
      <c r="L9586" t="s">
        <v>28</v>
      </c>
      <c r="M9586" t="s">
        <v>974</v>
      </c>
      <c r="N9586" t="s">
        <v>69</v>
      </c>
      <c r="O9586" t="s">
        <v>122</v>
      </c>
      <c r="P9586" t="s">
        <v>23</v>
      </c>
      <c r="Q9586" t="s">
        <v>24</v>
      </c>
    </row>
    <row r="9587" spans="1:17" x14ac:dyDescent="0.2">
      <c r="A9587" s="2">
        <v>38863</v>
      </c>
      <c r="B9587" t="s">
        <v>133</v>
      </c>
      <c r="C9587" t="s">
        <v>646</v>
      </c>
      <c r="D9587" t="s">
        <v>115</v>
      </c>
      <c r="E9587" t="s">
        <v>50</v>
      </c>
      <c r="F9587">
        <v>29</v>
      </c>
      <c r="G9587">
        <v>63</v>
      </c>
      <c r="H9587">
        <v>0</v>
      </c>
      <c r="I9587">
        <v>0</v>
      </c>
      <c r="J9587">
        <v>2</v>
      </c>
      <c r="K9587">
        <v>0</v>
      </c>
      <c r="L9587" t="s">
        <v>28</v>
      </c>
      <c r="M9587" t="s">
        <v>134</v>
      </c>
      <c r="N9587" t="s">
        <v>133</v>
      </c>
      <c r="O9587" t="s">
        <v>22</v>
      </c>
      <c r="P9587" t="s">
        <v>23</v>
      </c>
      <c r="Q9587" t="s">
        <v>24</v>
      </c>
    </row>
    <row r="9588" spans="1:17" x14ac:dyDescent="0.2">
      <c r="A9588" s="2">
        <v>38863</v>
      </c>
      <c r="B9588" t="s">
        <v>92</v>
      </c>
      <c r="C9588" t="s">
        <v>100</v>
      </c>
      <c r="D9588" t="s">
        <v>50</v>
      </c>
      <c r="E9588" t="s">
        <v>50</v>
      </c>
      <c r="F9588">
        <v>25</v>
      </c>
      <c r="G9588">
        <v>96</v>
      </c>
      <c r="H9588">
        <v>0</v>
      </c>
      <c r="I9588">
        <v>0</v>
      </c>
      <c r="J9588">
        <v>2</v>
      </c>
      <c r="K9588">
        <v>0</v>
      </c>
      <c r="L9588" t="s">
        <v>28</v>
      </c>
      <c r="M9588" t="s">
        <v>348</v>
      </c>
      <c r="N9588" t="s">
        <v>77</v>
      </c>
      <c r="O9588" t="s">
        <v>122</v>
      </c>
      <c r="P9588" t="s">
        <v>23</v>
      </c>
      <c r="Q9588" t="s">
        <v>24</v>
      </c>
    </row>
    <row r="9589" spans="1:17" x14ac:dyDescent="0.2">
      <c r="A9589" s="2">
        <v>38863</v>
      </c>
      <c r="B9589" t="s">
        <v>180</v>
      </c>
      <c r="C9589" t="s">
        <v>199</v>
      </c>
      <c r="D9589" t="s">
        <v>50</v>
      </c>
      <c r="E9589" t="s">
        <v>36</v>
      </c>
      <c r="F9589">
        <v>14</v>
      </c>
      <c r="G9589">
        <v>48</v>
      </c>
      <c r="H9589">
        <v>0</v>
      </c>
      <c r="I9589">
        <v>0</v>
      </c>
      <c r="J9589">
        <v>1</v>
      </c>
      <c r="K9589">
        <v>1</v>
      </c>
      <c r="L9589" t="s">
        <v>28</v>
      </c>
      <c r="M9589" t="s">
        <v>1032</v>
      </c>
      <c r="N9589" t="s">
        <v>129</v>
      </c>
      <c r="O9589" t="s">
        <v>122</v>
      </c>
      <c r="P9589" t="s">
        <v>23</v>
      </c>
      <c r="Q9589" t="s">
        <v>30</v>
      </c>
    </row>
    <row r="9590" spans="1:17" x14ac:dyDescent="0.2">
      <c r="A9590" s="2">
        <v>38863</v>
      </c>
      <c r="B9590" t="s">
        <v>77</v>
      </c>
      <c r="C9590" t="s">
        <v>32</v>
      </c>
      <c r="D9590" t="s">
        <v>27</v>
      </c>
      <c r="E9590" t="s">
        <v>19</v>
      </c>
      <c r="F9590">
        <v>5</v>
      </c>
      <c r="G9590">
        <v>71</v>
      </c>
      <c r="H9590">
        <v>0</v>
      </c>
      <c r="I9590">
        <v>0</v>
      </c>
      <c r="J9590">
        <v>2</v>
      </c>
      <c r="K9590">
        <v>0</v>
      </c>
      <c r="L9590" t="s">
        <v>28</v>
      </c>
      <c r="M9590" t="s">
        <v>1215</v>
      </c>
      <c r="N9590" t="s">
        <v>77</v>
      </c>
      <c r="O9590" t="s">
        <v>22</v>
      </c>
      <c r="P9590" t="s">
        <v>23</v>
      </c>
      <c r="Q9590" t="s">
        <v>24</v>
      </c>
    </row>
    <row r="9591" spans="1:17" x14ac:dyDescent="0.2">
      <c r="A9591" s="2">
        <v>38864</v>
      </c>
      <c r="B9591" t="s">
        <v>72</v>
      </c>
      <c r="C9591" t="s">
        <v>38</v>
      </c>
      <c r="D9591" t="s">
        <v>50</v>
      </c>
      <c r="E9591" t="s">
        <v>19</v>
      </c>
      <c r="F9591">
        <v>11</v>
      </c>
      <c r="G9591">
        <v>33</v>
      </c>
      <c r="H9591">
        <v>0</v>
      </c>
      <c r="I9591">
        <v>0</v>
      </c>
      <c r="J9591">
        <v>1</v>
      </c>
      <c r="K9591">
        <v>1</v>
      </c>
      <c r="L9591" t="s">
        <v>28</v>
      </c>
      <c r="M9591" t="s">
        <v>1216</v>
      </c>
      <c r="N9591" t="s">
        <v>72</v>
      </c>
      <c r="O9591" t="s">
        <v>22</v>
      </c>
      <c r="P9591" t="s">
        <v>23</v>
      </c>
      <c r="Q9591" t="s">
        <v>30</v>
      </c>
    </row>
    <row r="9592" spans="1:17" x14ac:dyDescent="0.2">
      <c r="A9592" s="2">
        <v>38864</v>
      </c>
      <c r="B9592" t="s">
        <v>67</v>
      </c>
      <c r="C9592" t="s">
        <v>26</v>
      </c>
      <c r="D9592" t="s">
        <v>50</v>
      </c>
      <c r="E9592" t="s">
        <v>27</v>
      </c>
      <c r="F9592">
        <v>8</v>
      </c>
      <c r="G9592">
        <v>4</v>
      </c>
      <c r="H9592">
        <v>0</v>
      </c>
      <c r="I9592">
        <v>0</v>
      </c>
      <c r="J9592">
        <v>1</v>
      </c>
      <c r="K9592">
        <v>0</v>
      </c>
      <c r="L9592" t="s">
        <v>28</v>
      </c>
      <c r="M9592" t="s">
        <v>769</v>
      </c>
      <c r="N9592" t="s">
        <v>67</v>
      </c>
      <c r="O9592" t="s">
        <v>22</v>
      </c>
      <c r="P9592" t="s">
        <v>23</v>
      </c>
      <c r="Q9592" t="s">
        <v>24</v>
      </c>
    </row>
    <row r="9593" spans="1:17" x14ac:dyDescent="0.2">
      <c r="A9593" s="2">
        <v>38864</v>
      </c>
      <c r="B9593" t="s">
        <v>345</v>
      </c>
      <c r="C9593" t="s">
        <v>442</v>
      </c>
      <c r="D9593" t="s">
        <v>50</v>
      </c>
      <c r="E9593" t="s">
        <v>57</v>
      </c>
      <c r="F9593">
        <v>101</v>
      </c>
      <c r="G9593">
        <v>118</v>
      </c>
      <c r="H9593">
        <v>0</v>
      </c>
      <c r="I9593">
        <v>0</v>
      </c>
      <c r="J9593">
        <v>1</v>
      </c>
      <c r="K9593">
        <v>3</v>
      </c>
      <c r="L9593" t="s">
        <v>28</v>
      </c>
      <c r="M9593" t="s">
        <v>1217</v>
      </c>
      <c r="N9593" t="s">
        <v>129</v>
      </c>
      <c r="O9593" t="s">
        <v>122</v>
      </c>
      <c r="P9593" t="s">
        <v>23</v>
      </c>
      <c r="Q9593" t="s">
        <v>41</v>
      </c>
    </row>
    <row r="9594" spans="1:17" x14ac:dyDescent="0.2">
      <c r="A9594" s="2">
        <v>38864</v>
      </c>
      <c r="B9594" t="s">
        <v>129</v>
      </c>
      <c r="C9594" t="s">
        <v>97</v>
      </c>
      <c r="D9594" t="s">
        <v>50</v>
      </c>
      <c r="E9594" t="s">
        <v>50</v>
      </c>
      <c r="F9594">
        <v>19</v>
      </c>
      <c r="G9594">
        <v>152</v>
      </c>
      <c r="H9594">
        <v>0</v>
      </c>
      <c r="I9594">
        <v>0</v>
      </c>
      <c r="J9594">
        <v>7</v>
      </c>
      <c r="K9594">
        <v>0</v>
      </c>
      <c r="L9594" t="s">
        <v>28</v>
      </c>
      <c r="M9594" t="s">
        <v>931</v>
      </c>
      <c r="N9594" t="s">
        <v>129</v>
      </c>
      <c r="O9594" t="s">
        <v>22</v>
      </c>
      <c r="P9594" t="s">
        <v>23</v>
      </c>
      <c r="Q9594" t="s">
        <v>24</v>
      </c>
    </row>
    <row r="9595" spans="1:17" x14ac:dyDescent="0.2">
      <c r="A9595" s="2">
        <v>38864</v>
      </c>
      <c r="B9595" t="s">
        <v>126</v>
      </c>
      <c r="C9595" t="s">
        <v>120</v>
      </c>
      <c r="D9595" t="s">
        <v>50</v>
      </c>
      <c r="E9595" t="s">
        <v>36</v>
      </c>
      <c r="F9595">
        <v>3</v>
      </c>
      <c r="G9595">
        <v>15</v>
      </c>
      <c r="H9595">
        <v>0</v>
      </c>
      <c r="I9595">
        <v>0</v>
      </c>
      <c r="J9595">
        <v>1</v>
      </c>
      <c r="K9595">
        <v>0</v>
      </c>
      <c r="L9595" t="s">
        <v>28</v>
      </c>
      <c r="M9595" t="s">
        <v>157</v>
      </c>
      <c r="N9595" t="s">
        <v>126</v>
      </c>
      <c r="O9595" t="s">
        <v>22</v>
      </c>
      <c r="P9595" t="s">
        <v>23</v>
      </c>
      <c r="Q9595" t="s">
        <v>24</v>
      </c>
    </row>
    <row r="9596" spans="1:17" x14ac:dyDescent="0.2">
      <c r="A9596" s="2">
        <v>38864</v>
      </c>
      <c r="B9596" t="s">
        <v>82</v>
      </c>
      <c r="C9596" t="s">
        <v>548</v>
      </c>
      <c r="D9596" t="s">
        <v>50</v>
      </c>
      <c r="E9596" t="s">
        <v>36</v>
      </c>
      <c r="F9596">
        <v>7</v>
      </c>
      <c r="G9596">
        <v>123</v>
      </c>
      <c r="H9596">
        <v>0</v>
      </c>
      <c r="I9596">
        <v>0</v>
      </c>
      <c r="J9596">
        <v>4</v>
      </c>
      <c r="K9596">
        <v>1</v>
      </c>
      <c r="L9596" t="s">
        <v>28</v>
      </c>
      <c r="M9596" t="s">
        <v>1218</v>
      </c>
      <c r="N9596" t="s">
        <v>82</v>
      </c>
      <c r="O9596" t="s">
        <v>22</v>
      </c>
      <c r="P9596" t="s">
        <v>23</v>
      </c>
      <c r="Q9596" t="s">
        <v>24</v>
      </c>
    </row>
    <row r="9597" spans="1:17" x14ac:dyDescent="0.2">
      <c r="A9597" s="2">
        <v>38864</v>
      </c>
      <c r="B9597" t="s">
        <v>92</v>
      </c>
      <c r="C9597" t="s">
        <v>43</v>
      </c>
      <c r="D9597" t="s">
        <v>50</v>
      </c>
      <c r="E9597" t="s">
        <v>19</v>
      </c>
      <c r="F9597">
        <v>25</v>
      </c>
      <c r="G9597">
        <v>27</v>
      </c>
      <c r="H9597">
        <v>0</v>
      </c>
      <c r="I9597">
        <v>0</v>
      </c>
      <c r="J9597">
        <v>0</v>
      </c>
      <c r="K9597">
        <v>0</v>
      </c>
      <c r="L9597" t="s">
        <v>28</v>
      </c>
      <c r="M9597" t="s">
        <v>348</v>
      </c>
      <c r="N9597" t="s">
        <v>77</v>
      </c>
      <c r="O9597" t="s">
        <v>122</v>
      </c>
      <c r="P9597" t="s">
        <v>23</v>
      </c>
      <c r="Q9597" t="s">
        <v>30</v>
      </c>
    </row>
    <row r="9598" spans="1:17" x14ac:dyDescent="0.2">
      <c r="A9598" s="2">
        <v>38864</v>
      </c>
      <c r="B9598" t="s">
        <v>1204</v>
      </c>
      <c r="C9598" t="s">
        <v>18</v>
      </c>
      <c r="D9598" t="s">
        <v>50</v>
      </c>
      <c r="E9598" t="s">
        <v>19</v>
      </c>
      <c r="F9598">
        <v>47</v>
      </c>
      <c r="G9598">
        <v>22</v>
      </c>
      <c r="H9598">
        <v>0</v>
      </c>
      <c r="I9598">
        <v>0</v>
      </c>
      <c r="J9598">
        <v>1</v>
      </c>
      <c r="K9598">
        <v>1</v>
      </c>
      <c r="L9598" t="s">
        <v>28</v>
      </c>
      <c r="M9598" t="s">
        <v>1219</v>
      </c>
      <c r="N9598" t="s">
        <v>1220</v>
      </c>
      <c r="O9598" t="s">
        <v>22</v>
      </c>
      <c r="P9598" t="s">
        <v>23</v>
      </c>
      <c r="Q9598" t="s">
        <v>30</v>
      </c>
    </row>
    <row r="9599" spans="1:17" x14ac:dyDescent="0.2">
      <c r="A9599" s="2">
        <v>38864</v>
      </c>
      <c r="B9599" t="s">
        <v>106</v>
      </c>
      <c r="C9599" t="s">
        <v>95</v>
      </c>
      <c r="D9599" t="s">
        <v>50</v>
      </c>
      <c r="E9599" t="s">
        <v>50</v>
      </c>
      <c r="F9599">
        <v>5</v>
      </c>
      <c r="G9599">
        <v>37</v>
      </c>
      <c r="H9599">
        <v>0</v>
      </c>
      <c r="I9599">
        <v>0</v>
      </c>
      <c r="J9599">
        <v>0</v>
      </c>
      <c r="K9599">
        <v>0</v>
      </c>
      <c r="L9599" t="s">
        <v>28</v>
      </c>
      <c r="M9599" t="s">
        <v>873</v>
      </c>
      <c r="N9599" t="s">
        <v>106</v>
      </c>
      <c r="O9599" t="s">
        <v>22</v>
      </c>
      <c r="P9599" t="s">
        <v>23</v>
      </c>
      <c r="Q9599" t="s">
        <v>30</v>
      </c>
    </row>
    <row r="9600" spans="1:17" x14ac:dyDescent="0.2">
      <c r="A9600" s="2">
        <v>38864</v>
      </c>
      <c r="B9600" t="s">
        <v>53</v>
      </c>
      <c r="C9600" t="s">
        <v>136</v>
      </c>
      <c r="D9600" t="s">
        <v>50</v>
      </c>
      <c r="E9600" t="s">
        <v>36</v>
      </c>
      <c r="F9600">
        <v>35</v>
      </c>
      <c r="G9600">
        <v>32</v>
      </c>
      <c r="H9600">
        <v>0</v>
      </c>
      <c r="I9600">
        <v>0</v>
      </c>
      <c r="J9600">
        <v>1</v>
      </c>
      <c r="K9600">
        <v>1</v>
      </c>
      <c r="L9600" t="s">
        <v>28</v>
      </c>
      <c r="M9600" t="s">
        <v>323</v>
      </c>
      <c r="N9600" t="s">
        <v>53</v>
      </c>
      <c r="O9600" t="s">
        <v>22</v>
      </c>
      <c r="P9600" t="s">
        <v>23</v>
      </c>
      <c r="Q9600" t="s">
        <v>30</v>
      </c>
    </row>
    <row r="9601" spans="1:17" x14ac:dyDescent="0.2">
      <c r="A9601" s="2">
        <v>38864</v>
      </c>
      <c r="B9601" t="s">
        <v>161</v>
      </c>
      <c r="C9601" t="s">
        <v>282</v>
      </c>
      <c r="D9601" t="s">
        <v>50</v>
      </c>
      <c r="E9601" t="s">
        <v>19</v>
      </c>
      <c r="F9601">
        <v>74</v>
      </c>
      <c r="G9601">
        <v>47</v>
      </c>
      <c r="H9601">
        <v>0</v>
      </c>
      <c r="I9601">
        <v>0</v>
      </c>
      <c r="J9601">
        <v>2</v>
      </c>
      <c r="K9601">
        <v>1</v>
      </c>
      <c r="L9601" t="s">
        <v>28</v>
      </c>
      <c r="M9601" t="s">
        <v>846</v>
      </c>
      <c r="N9601" t="s">
        <v>69</v>
      </c>
      <c r="O9601" t="s">
        <v>122</v>
      </c>
      <c r="P9601" t="s">
        <v>23</v>
      </c>
      <c r="Q9601" t="s">
        <v>24</v>
      </c>
    </row>
    <row r="9602" spans="1:17" x14ac:dyDescent="0.2">
      <c r="A9602" s="2">
        <v>38865</v>
      </c>
      <c r="B9602" t="s">
        <v>274</v>
      </c>
      <c r="C9602" t="s">
        <v>167</v>
      </c>
      <c r="D9602" t="s">
        <v>50</v>
      </c>
      <c r="E9602" t="s">
        <v>115</v>
      </c>
      <c r="F9602">
        <v>23</v>
      </c>
      <c r="G9602">
        <v>23</v>
      </c>
      <c r="H9602">
        <v>0</v>
      </c>
      <c r="I9602">
        <v>0</v>
      </c>
      <c r="J9602">
        <v>2</v>
      </c>
      <c r="K9602">
        <v>2</v>
      </c>
      <c r="L9602" t="s">
        <v>28</v>
      </c>
      <c r="M9602" t="s">
        <v>596</v>
      </c>
      <c r="N9602" t="s">
        <v>274</v>
      </c>
      <c r="O9602" t="s">
        <v>22</v>
      </c>
      <c r="P9602" t="s">
        <v>23</v>
      </c>
      <c r="Q9602" t="s">
        <v>30</v>
      </c>
    </row>
    <row r="9603" spans="1:17" x14ac:dyDescent="0.2">
      <c r="A9603" s="2">
        <v>38865</v>
      </c>
      <c r="B9603" t="s">
        <v>328</v>
      </c>
      <c r="C9603" t="s">
        <v>31</v>
      </c>
      <c r="D9603" t="s">
        <v>50</v>
      </c>
      <c r="E9603" t="s">
        <v>19</v>
      </c>
      <c r="F9603">
        <v>91</v>
      </c>
      <c r="G9603">
        <v>39</v>
      </c>
      <c r="H9603">
        <v>0</v>
      </c>
      <c r="I9603">
        <v>0</v>
      </c>
      <c r="J9603">
        <v>2</v>
      </c>
      <c r="K9603">
        <v>1</v>
      </c>
      <c r="L9603" t="s">
        <v>28</v>
      </c>
      <c r="M9603" t="s">
        <v>1142</v>
      </c>
      <c r="N9603" t="s">
        <v>106</v>
      </c>
      <c r="O9603" t="s">
        <v>122</v>
      </c>
      <c r="P9603" t="s">
        <v>23</v>
      </c>
      <c r="Q9603" t="s">
        <v>24</v>
      </c>
    </row>
    <row r="9604" spans="1:17" x14ac:dyDescent="0.2">
      <c r="A9604" s="2">
        <v>38865</v>
      </c>
      <c r="B9604" t="s">
        <v>110</v>
      </c>
      <c r="C9604" t="s">
        <v>111</v>
      </c>
      <c r="D9604" t="s">
        <v>36</v>
      </c>
      <c r="E9604" t="s">
        <v>36</v>
      </c>
      <c r="F9604">
        <v>36</v>
      </c>
      <c r="G9604">
        <v>66</v>
      </c>
      <c r="H9604">
        <v>0</v>
      </c>
      <c r="I9604">
        <v>0</v>
      </c>
      <c r="J9604">
        <v>0</v>
      </c>
      <c r="K9604">
        <v>1</v>
      </c>
      <c r="L9604" t="s">
        <v>28</v>
      </c>
      <c r="M9604" t="s">
        <v>1156</v>
      </c>
      <c r="N9604" t="s">
        <v>67</v>
      </c>
      <c r="O9604" t="s">
        <v>122</v>
      </c>
      <c r="P9604" t="s">
        <v>23</v>
      </c>
      <c r="Q9604" t="s">
        <v>41</v>
      </c>
    </row>
    <row r="9605" spans="1:17" x14ac:dyDescent="0.2">
      <c r="A9605" s="2">
        <v>38865</v>
      </c>
      <c r="B9605" t="s">
        <v>180</v>
      </c>
      <c r="C9605" t="s">
        <v>81</v>
      </c>
      <c r="D9605" t="s">
        <v>50</v>
      </c>
      <c r="E9605" t="s">
        <v>50</v>
      </c>
      <c r="F9605">
        <v>14</v>
      </c>
      <c r="G9605">
        <v>77</v>
      </c>
      <c r="H9605">
        <v>0</v>
      </c>
      <c r="I9605">
        <v>0</v>
      </c>
      <c r="J9605">
        <v>1</v>
      </c>
      <c r="K9605">
        <v>1</v>
      </c>
      <c r="L9605" t="s">
        <v>28</v>
      </c>
      <c r="M9605" t="s">
        <v>945</v>
      </c>
      <c r="N9605" t="s">
        <v>129</v>
      </c>
      <c r="O9605" t="s">
        <v>122</v>
      </c>
      <c r="P9605" t="s">
        <v>23</v>
      </c>
      <c r="Q9605" t="s">
        <v>30</v>
      </c>
    </row>
    <row r="9606" spans="1:17" x14ac:dyDescent="0.2">
      <c r="A9606" s="2">
        <v>38865</v>
      </c>
      <c r="B9606" t="s">
        <v>168</v>
      </c>
      <c r="C9606" t="s">
        <v>131</v>
      </c>
      <c r="D9606" t="s">
        <v>50</v>
      </c>
      <c r="E9606" t="s">
        <v>27</v>
      </c>
      <c r="F9606">
        <v>45</v>
      </c>
      <c r="G9606">
        <v>26</v>
      </c>
      <c r="H9606">
        <v>0</v>
      </c>
      <c r="I9606">
        <v>0</v>
      </c>
      <c r="J9606">
        <v>4</v>
      </c>
      <c r="K9606">
        <v>0</v>
      </c>
      <c r="L9606" t="s">
        <v>28</v>
      </c>
      <c r="M9606" t="s">
        <v>318</v>
      </c>
      <c r="N9606" t="s">
        <v>168</v>
      </c>
      <c r="O9606" t="s">
        <v>22</v>
      </c>
      <c r="P9606" t="s">
        <v>23</v>
      </c>
      <c r="Q9606" t="s">
        <v>24</v>
      </c>
    </row>
    <row r="9607" spans="1:17" x14ac:dyDescent="0.2">
      <c r="A9607" s="2">
        <v>38865</v>
      </c>
      <c r="B9607" t="s">
        <v>77</v>
      </c>
      <c r="C9607" t="s">
        <v>101</v>
      </c>
      <c r="D9607" t="s">
        <v>27</v>
      </c>
      <c r="E9607" t="s">
        <v>50</v>
      </c>
      <c r="F9607">
        <v>5</v>
      </c>
      <c r="G9607">
        <v>70</v>
      </c>
      <c r="H9607">
        <v>0</v>
      </c>
      <c r="I9607">
        <v>0</v>
      </c>
      <c r="J9607">
        <v>1</v>
      </c>
      <c r="K9607">
        <v>0</v>
      </c>
      <c r="L9607" t="s">
        <v>28</v>
      </c>
      <c r="M9607" t="s">
        <v>1221</v>
      </c>
      <c r="N9607" t="s">
        <v>77</v>
      </c>
      <c r="O9607" t="s">
        <v>22</v>
      </c>
      <c r="P9607" t="s">
        <v>23</v>
      </c>
      <c r="Q9607" t="s">
        <v>24</v>
      </c>
    </row>
    <row r="9608" spans="1:17" x14ac:dyDescent="0.2">
      <c r="A9608" s="2">
        <v>38866</v>
      </c>
      <c r="B9608" t="s">
        <v>185</v>
      </c>
      <c r="C9608" t="s">
        <v>199</v>
      </c>
      <c r="D9608" t="s">
        <v>27</v>
      </c>
      <c r="E9608" t="s">
        <v>36</v>
      </c>
      <c r="F9608">
        <v>46</v>
      </c>
      <c r="G9608">
        <v>48</v>
      </c>
      <c r="H9608">
        <v>0</v>
      </c>
      <c r="I9608">
        <v>0</v>
      </c>
      <c r="J9608">
        <v>1</v>
      </c>
      <c r="K9608">
        <v>4</v>
      </c>
      <c r="L9608" t="s">
        <v>28</v>
      </c>
      <c r="M9608" t="s">
        <v>941</v>
      </c>
      <c r="N9608" t="s">
        <v>89</v>
      </c>
      <c r="O9608" t="s">
        <v>122</v>
      </c>
      <c r="P9608" t="s">
        <v>23</v>
      </c>
      <c r="Q9608" t="s">
        <v>41</v>
      </c>
    </row>
    <row r="9609" spans="1:17" x14ac:dyDescent="0.2">
      <c r="A9609" s="2">
        <v>38867</v>
      </c>
      <c r="B9609" t="s">
        <v>39</v>
      </c>
      <c r="C9609" t="s">
        <v>267</v>
      </c>
      <c r="D9609" t="s">
        <v>19</v>
      </c>
      <c r="E9609" t="s">
        <v>36</v>
      </c>
      <c r="F9609">
        <v>9</v>
      </c>
      <c r="G9609">
        <v>57</v>
      </c>
      <c r="H9609">
        <v>0</v>
      </c>
      <c r="I9609">
        <v>0</v>
      </c>
      <c r="J9609">
        <v>2</v>
      </c>
      <c r="K9609">
        <v>0</v>
      </c>
      <c r="L9609" t="s">
        <v>28</v>
      </c>
      <c r="M9609" t="s">
        <v>458</v>
      </c>
      <c r="N9609" t="s">
        <v>119</v>
      </c>
      <c r="O9609" t="s">
        <v>122</v>
      </c>
      <c r="P9609" t="s">
        <v>23</v>
      </c>
      <c r="Q9609" t="s">
        <v>24</v>
      </c>
    </row>
    <row r="9610" spans="1:17" x14ac:dyDescent="0.2">
      <c r="A9610" s="2">
        <v>38867</v>
      </c>
      <c r="B9610" t="s">
        <v>107</v>
      </c>
      <c r="C9610" t="s">
        <v>136</v>
      </c>
      <c r="D9610" t="s">
        <v>19</v>
      </c>
      <c r="E9610" t="s">
        <v>36</v>
      </c>
      <c r="F9610">
        <v>64</v>
      </c>
      <c r="G9610">
        <v>32</v>
      </c>
      <c r="H9610">
        <v>0</v>
      </c>
      <c r="I9610">
        <v>0</v>
      </c>
      <c r="J9610">
        <v>1</v>
      </c>
      <c r="K9610">
        <v>1</v>
      </c>
      <c r="L9610" t="s">
        <v>28</v>
      </c>
      <c r="M9610" t="s">
        <v>1222</v>
      </c>
      <c r="N9610" t="s">
        <v>67</v>
      </c>
      <c r="O9610" t="s">
        <v>122</v>
      </c>
      <c r="P9610" t="s">
        <v>23</v>
      </c>
      <c r="Q9610" t="s">
        <v>30</v>
      </c>
    </row>
    <row r="9611" spans="1:17" x14ac:dyDescent="0.2">
      <c r="A9611" s="2">
        <v>38867</v>
      </c>
      <c r="B9611" t="s">
        <v>293</v>
      </c>
      <c r="C9611" t="s">
        <v>131</v>
      </c>
      <c r="D9611" t="s">
        <v>50</v>
      </c>
      <c r="E9611" t="s">
        <v>27</v>
      </c>
      <c r="F9611">
        <v>2</v>
      </c>
      <c r="G9611">
        <v>26</v>
      </c>
      <c r="H9611">
        <v>0</v>
      </c>
      <c r="I9611">
        <v>0</v>
      </c>
      <c r="J9611">
        <v>1</v>
      </c>
      <c r="K9611">
        <v>0</v>
      </c>
      <c r="L9611" t="s">
        <v>28</v>
      </c>
      <c r="M9611" t="s">
        <v>1223</v>
      </c>
      <c r="N9611" t="s">
        <v>293</v>
      </c>
      <c r="O9611" t="s">
        <v>22</v>
      </c>
      <c r="P9611" t="s">
        <v>23</v>
      </c>
      <c r="Q9611" t="s">
        <v>24</v>
      </c>
    </row>
    <row r="9612" spans="1:17" x14ac:dyDescent="0.2">
      <c r="A9612" s="2">
        <v>38867</v>
      </c>
      <c r="B9612" t="s">
        <v>89</v>
      </c>
      <c r="C9612" t="s">
        <v>94</v>
      </c>
      <c r="D9612" t="s">
        <v>50</v>
      </c>
      <c r="E9612" t="s">
        <v>50</v>
      </c>
      <c r="F9612">
        <v>10</v>
      </c>
      <c r="G9612">
        <v>76</v>
      </c>
      <c r="H9612">
        <v>0</v>
      </c>
      <c r="I9612">
        <v>0</v>
      </c>
      <c r="J9612">
        <v>3</v>
      </c>
      <c r="K9612">
        <v>1</v>
      </c>
      <c r="L9612" t="s">
        <v>28</v>
      </c>
      <c r="M9612" t="s">
        <v>624</v>
      </c>
      <c r="N9612" t="s">
        <v>89</v>
      </c>
      <c r="O9612" t="s">
        <v>22</v>
      </c>
      <c r="P9612" t="s">
        <v>23</v>
      </c>
      <c r="Q9612" t="s">
        <v>24</v>
      </c>
    </row>
    <row r="9613" spans="1:17" x14ac:dyDescent="0.2">
      <c r="A9613" s="2">
        <v>38867</v>
      </c>
      <c r="B9613" t="s">
        <v>129</v>
      </c>
      <c r="C9613" t="s">
        <v>143</v>
      </c>
      <c r="D9613" t="s">
        <v>50</v>
      </c>
      <c r="E9613" t="s">
        <v>115</v>
      </c>
      <c r="F9613">
        <v>19</v>
      </c>
      <c r="G9613">
        <v>18</v>
      </c>
      <c r="H9613">
        <v>0</v>
      </c>
      <c r="I9613">
        <v>0</v>
      </c>
      <c r="J9613">
        <v>2</v>
      </c>
      <c r="K9613">
        <v>2</v>
      </c>
      <c r="L9613" t="s">
        <v>28</v>
      </c>
      <c r="M9613" t="s">
        <v>525</v>
      </c>
      <c r="N9613" t="s">
        <v>129</v>
      </c>
      <c r="O9613" t="s">
        <v>22</v>
      </c>
      <c r="P9613" t="s">
        <v>23</v>
      </c>
      <c r="Q9613" t="s">
        <v>30</v>
      </c>
    </row>
    <row r="9614" spans="1:17" x14ac:dyDescent="0.2">
      <c r="A9614" s="2">
        <v>38867</v>
      </c>
      <c r="B9614" t="s">
        <v>718</v>
      </c>
      <c r="C9614" t="s">
        <v>18</v>
      </c>
      <c r="D9614" t="s">
        <v>36</v>
      </c>
      <c r="E9614" t="s">
        <v>19</v>
      </c>
      <c r="F9614">
        <v>86</v>
      </c>
      <c r="G9614">
        <v>22</v>
      </c>
      <c r="H9614">
        <v>0</v>
      </c>
      <c r="I9614">
        <v>0</v>
      </c>
      <c r="J9614">
        <v>1</v>
      </c>
      <c r="K9614">
        <v>2</v>
      </c>
      <c r="L9614" t="s">
        <v>28</v>
      </c>
      <c r="M9614" t="s">
        <v>1054</v>
      </c>
      <c r="N9614" t="s">
        <v>128</v>
      </c>
      <c r="O9614" t="s">
        <v>122</v>
      </c>
      <c r="P9614" t="s">
        <v>23</v>
      </c>
      <c r="Q9614" t="s">
        <v>41</v>
      </c>
    </row>
    <row r="9615" spans="1:17" x14ac:dyDescent="0.2">
      <c r="A9615" s="2">
        <v>38867</v>
      </c>
      <c r="B9615" t="s">
        <v>90</v>
      </c>
      <c r="C9615" t="s">
        <v>43</v>
      </c>
      <c r="D9615" t="s">
        <v>50</v>
      </c>
      <c r="E9615" t="s">
        <v>19</v>
      </c>
      <c r="F9615">
        <v>29</v>
      </c>
      <c r="G9615">
        <v>27</v>
      </c>
      <c r="H9615">
        <v>0</v>
      </c>
      <c r="I9615">
        <v>0</v>
      </c>
      <c r="J9615">
        <v>1</v>
      </c>
      <c r="K9615">
        <v>2</v>
      </c>
      <c r="L9615" t="s">
        <v>28</v>
      </c>
      <c r="M9615" t="s">
        <v>713</v>
      </c>
      <c r="N9615" t="s">
        <v>90</v>
      </c>
      <c r="O9615" t="s">
        <v>22</v>
      </c>
      <c r="P9615" t="s">
        <v>23</v>
      </c>
      <c r="Q9615" t="s">
        <v>41</v>
      </c>
    </row>
    <row r="9616" spans="1:17" x14ac:dyDescent="0.2">
      <c r="A9616" s="2">
        <v>38867</v>
      </c>
      <c r="B9616" t="s">
        <v>128</v>
      </c>
      <c r="C9616" t="s">
        <v>317</v>
      </c>
      <c r="D9616" t="s">
        <v>36</v>
      </c>
      <c r="E9616" t="s">
        <v>50</v>
      </c>
      <c r="F9616">
        <v>21</v>
      </c>
      <c r="G9616">
        <v>65</v>
      </c>
      <c r="H9616">
        <v>0</v>
      </c>
      <c r="I9616">
        <v>0</v>
      </c>
      <c r="J9616">
        <v>3</v>
      </c>
      <c r="K9616">
        <v>0</v>
      </c>
      <c r="L9616" t="s">
        <v>28</v>
      </c>
      <c r="M9616" t="s">
        <v>1054</v>
      </c>
      <c r="N9616" t="s">
        <v>128</v>
      </c>
      <c r="O9616" t="s">
        <v>22</v>
      </c>
      <c r="P9616" t="s">
        <v>23</v>
      </c>
      <c r="Q9616" t="s">
        <v>24</v>
      </c>
    </row>
    <row r="9617" spans="1:17" x14ac:dyDescent="0.2">
      <c r="A9617" s="2">
        <v>38868</v>
      </c>
      <c r="B9617" t="s">
        <v>81</v>
      </c>
      <c r="C9617" t="s">
        <v>442</v>
      </c>
      <c r="D9617" t="s">
        <v>50</v>
      </c>
      <c r="E9617" t="s">
        <v>57</v>
      </c>
      <c r="F9617">
        <v>77</v>
      </c>
      <c r="G9617">
        <v>118</v>
      </c>
      <c r="H9617">
        <v>0</v>
      </c>
      <c r="I9617">
        <v>0</v>
      </c>
      <c r="J9617">
        <v>1</v>
      </c>
      <c r="K9617">
        <v>1</v>
      </c>
      <c r="L9617" t="s">
        <v>28</v>
      </c>
      <c r="M9617" t="s">
        <v>83</v>
      </c>
      <c r="N9617" t="s">
        <v>81</v>
      </c>
      <c r="O9617" t="s">
        <v>22</v>
      </c>
      <c r="P9617" t="s">
        <v>23</v>
      </c>
      <c r="Q9617" t="s">
        <v>30</v>
      </c>
    </row>
    <row r="9618" spans="1:17" x14ac:dyDescent="0.2">
      <c r="A9618" s="2">
        <v>38868</v>
      </c>
      <c r="B9618" t="s">
        <v>67</v>
      </c>
      <c r="C9618" t="s">
        <v>72</v>
      </c>
      <c r="D9618" t="s">
        <v>50</v>
      </c>
      <c r="E9618" t="s">
        <v>50</v>
      </c>
      <c r="F9618">
        <v>8</v>
      </c>
      <c r="G9618">
        <v>11</v>
      </c>
      <c r="H9618">
        <v>0</v>
      </c>
      <c r="I9618">
        <v>0</v>
      </c>
      <c r="J9618">
        <v>2</v>
      </c>
      <c r="K9618">
        <v>0</v>
      </c>
      <c r="L9618" t="s">
        <v>28</v>
      </c>
      <c r="M9618" t="s">
        <v>759</v>
      </c>
      <c r="N9618" t="s">
        <v>67</v>
      </c>
      <c r="O9618" t="s">
        <v>22</v>
      </c>
      <c r="P9618" t="s">
        <v>23</v>
      </c>
      <c r="Q9618" t="s">
        <v>24</v>
      </c>
    </row>
    <row r="9619" spans="1:17" x14ac:dyDescent="0.2">
      <c r="A9619" s="2">
        <v>38868</v>
      </c>
      <c r="B9619" t="s">
        <v>345</v>
      </c>
      <c r="C9619" t="s">
        <v>38</v>
      </c>
      <c r="D9619" t="s">
        <v>50</v>
      </c>
      <c r="E9619" t="s">
        <v>19</v>
      </c>
      <c r="F9619">
        <v>101</v>
      </c>
      <c r="G9619">
        <v>33</v>
      </c>
      <c r="H9619">
        <v>0</v>
      </c>
      <c r="I9619">
        <v>0</v>
      </c>
      <c r="J9619">
        <v>0</v>
      </c>
      <c r="K9619">
        <v>1</v>
      </c>
      <c r="L9619" t="s">
        <v>28</v>
      </c>
      <c r="M9619" t="s">
        <v>1224</v>
      </c>
      <c r="N9619" t="s">
        <v>69</v>
      </c>
      <c r="O9619" t="s">
        <v>122</v>
      </c>
      <c r="P9619" t="s">
        <v>23</v>
      </c>
      <c r="Q9619" t="s">
        <v>41</v>
      </c>
    </row>
    <row r="9620" spans="1:17" x14ac:dyDescent="0.2">
      <c r="A9620" s="2">
        <v>38868</v>
      </c>
      <c r="B9620" t="s">
        <v>167</v>
      </c>
      <c r="C9620" t="s">
        <v>646</v>
      </c>
      <c r="D9620" t="s">
        <v>115</v>
      </c>
      <c r="E9620" t="s">
        <v>50</v>
      </c>
      <c r="F9620">
        <v>23</v>
      </c>
      <c r="G9620">
        <v>63</v>
      </c>
      <c r="H9620">
        <v>0</v>
      </c>
      <c r="I9620">
        <v>0</v>
      </c>
      <c r="J9620">
        <v>5</v>
      </c>
      <c r="K9620">
        <v>2</v>
      </c>
      <c r="L9620" t="s">
        <v>28</v>
      </c>
      <c r="M9620" t="s">
        <v>625</v>
      </c>
      <c r="N9620" t="s">
        <v>167</v>
      </c>
      <c r="O9620" t="s">
        <v>22</v>
      </c>
      <c r="P9620" t="s">
        <v>23</v>
      </c>
      <c r="Q9620" t="s">
        <v>24</v>
      </c>
    </row>
    <row r="9621" spans="1:17" x14ac:dyDescent="0.2">
      <c r="A9621" s="2">
        <v>38868</v>
      </c>
      <c r="B9621" t="s">
        <v>113</v>
      </c>
      <c r="C9621" t="s">
        <v>180</v>
      </c>
      <c r="D9621" t="s">
        <v>115</v>
      </c>
      <c r="E9621" t="s">
        <v>50</v>
      </c>
      <c r="F9621">
        <v>34</v>
      </c>
      <c r="G9621">
        <v>14</v>
      </c>
      <c r="H9621">
        <v>0</v>
      </c>
      <c r="I9621">
        <v>0</v>
      </c>
      <c r="J9621">
        <v>0</v>
      </c>
      <c r="K9621">
        <v>1</v>
      </c>
      <c r="L9621" t="s">
        <v>28</v>
      </c>
      <c r="M9621" t="s">
        <v>1225</v>
      </c>
      <c r="N9621" t="s">
        <v>129</v>
      </c>
      <c r="O9621" t="s">
        <v>122</v>
      </c>
      <c r="P9621" t="s">
        <v>23</v>
      </c>
      <c r="Q9621" t="s">
        <v>41</v>
      </c>
    </row>
    <row r="9622" spans="1:17" x14ac:dyDescent="0.2">
      <c r="A9622" s="2">
        <v>38868</v>
      </c>
      <c r="B9622" t="s">
        <v>443</v>
      </c>
      <c r="C9622" t="s">
        <v>391</v>
      </c>
      <c r="D9622" t="s">
        <v>115</v>
      </c>
      <c r="E9622" t="s">
        <v>115</v>
      </c>
      <c r="F9622">
        <v>92</v>
      </c>
      <c r="G9622">
        <v>127</v>
      </c>
      <c r="H9622">
        <v>0</v>
      </c>
      <c r="I9622">
        <v>0</v>
      </c>
      <c r="J9622">
        <v>0</v>
      </c>
      <c r="K9622">
        <v>0</v>
      </c>
      <c r="L9622" t="s">
        <v>28</v>
      </c>
      <c r="M9622" t="s">
        <v>443</v>
      </c>
      <c r="N9622" t="s">
        <v>443</v>
      </c>
      <c r="O9622" t="s">
        <v>22</v>
      </c>
      <c r="P9622" t="s">
        <v>23</v>
      </c>
      <c r="Q9622" t="s">
        <v>30</v>
      </c>
    </row>
    <row r="9623" spans="1:17" x14ac:dyDescent="0.2">
      <c r="A9623" s="2">
        <v>38868</v>
      </c>
      <c r="B9623" t="s">
        <v>249</v>
      </c>
      <c r="C9623" t="s">
        <v>282</v>
      </c>
      <c r="D9623" t="s">
        <v>50</v>
      </c>
      <c r="E9623" t="s">
        <v>19</v>
      </c>
      <c r="F9623">
        <v>71</v>
      </c>
      <c r="G9623">
        <v>47</v>
      </c>
      <c r="H9623">
        <v>0</v>
      </c>
      <c r="I9623">
        <v>0</v>
      </c>
      <c r="J9623">
        <v>3</v>
      </c>
      <c r="K9623">
        <v>1</v>
      </c>
      <c r="L9623" t="s">
        <v>28</v>
      </c>
      <c r="M9623" t="s">
        <v>1132</v>
      </c>
      <c r="N9623" t="s">
        <v>249</v>
      </c>
      <c r="O9623" t="s">
        <v>22</v>
      </c>
      <c r="P9623" t="s">
        <v>23</v>
      </c>
      <c r="Q9623" t="s">
        <v>24</v>
      </c>
    </row>
    <row r="9624" spans="1:17" x14ac:dyDescent="0.2">
      <c r="A9624" s="2">
        <v>38868</v>
      </c>
      <c r="B9624" t="s">
        <v>53</v>
      </c>
      <c r="C9624" t="s">
        <v>119</v>
      </c>
      <c r="D9624" t="s">
        <v>50</v>
      </c>
      <c r="E9624" t="s">
        <v>50</v>
      </c>
      <c r="F9624">
        <v>35</v>
      </c>
      <c r="G9624">
        <v>13</v>
      </c>
      <c r="H9624">
        <v>0</v>
      </c>
      <c r="I9624">
        <v>0</v>
      </c>
      <c r="J9624">
        <v>1</v>
      </c>
      <c r="K9624">
        <v>1</v>
      </c>
      <c r="L9624" t="s">
        <v>28</v>
      </c>
      <c r="M9624" t="s">
        <v>976</v>
      </c>
      <c r="N9624" t="s">
        <v>53</v>
      </c>
      <c r="O9624" t="s">
        <v>22</v>
      </c>
      <c r="P9624" t="s">
        <v>23</v>
      </c>
      <c r="Q9624" t="s">
        <v>30</v>
      </c>
    </row>
    <row r="9625" spans="1:17" x14ac:dyDescent="0.2">
      <c r="A9625" s="2">
        <v>38869</v>
      </c>
      <c r="B9625" t="s">
        <v>126</v>
      </c>
      <c r="C9625" t="s">
        <v>26</v>
      </c>
      <c r="D9625" t="s">
        <v>50</v>
      </c>
      <c r="E9625" t="s">
        <v>27</v>
      </c>
      <c r="F9625">
        <v>3</v>
      </c>
      <c r="G9625">
        <v>4</v>
      </c>
      <c r="H9625">
        <v>0</v>
      </c>
      <c r="I9625">
        <v>0</v>
      </c>
      <c r="J9625">
        <v>2</v>
      </c>
      <c r="K9625">
        <v>1</v>
      </c>
      <c r="L9625" t="s">
        <v>28</v>
      </c>
      <c r="M9625" t="s">
        <v>330</v>
      </c>
      <c r="N9625" t="s">
        <v>126</v>
      </c>
      <c r="O9625" t="s">
        <v>22</v>
      </c>
      <c r="P9625" t="s">
        <v>23</v>
      </c>
      <c r="Q9625" t="s">
        <v>24</v>
      </c>
    </row>
    <row r="9626" spans="1:17" x14ac:dyDescent="0.2">
      <c r="A9626" s="2">
        <v>38869</v>
      </c>
      <c r="B9626" t="s">
        <v>49</v>
      </c>
      <c r="C9626" t="s">
        <v>133</v>
      </c>
      <c r="D9626" t="s">
        <v>50</v>
      </c>
      <c r="E9626" t="s">
        <v>115</v>
      </c>
      <c r="F9626">
        <v>40</v>
      </c>
      <c r="G9626">
        <v>29</v>
      </c>
      <c r="H9626">
        <v>0</v>
      </c>
      <c r="I9626">
        <v>0</v>
      </c>
      <c r="J9626">
        <v>0</v>
      </c>
      <c r="K9626">
        <v>0</v>
      </c>
      <c r="L9626" t="s">
        <v>28</v>
      </c>
      <c r="M9626" t="s">
        <v>103</v>
      </c>
      <c r="N9626" t="s">
        <v>49</v>
      </c>
      <c r="O9626" t="s">
        <v>22</v>
      </c>
      <c r="P9626" t="s">
        <v>23</v>
      </c>
      <c r="Q9626" t="s">
        <v>30</v>
      </c>
    </row>
    <row r="9627" spans="1:17" x14ac:dyDescent="0.2">
      <c r="A9627" s="2">
        <v>38870</v>
      </c>
      <c r="B9627" t="s">
        <v>267</v>
      </c>
      <c r="C9627" t="s">
        <v>180</v>
      </c>
      <c r="D9627" t="s">
        <v>36</v>
      </c>
      <c r="E9627" t="s">
        <v>50</v>
      </c>
      <c r="F9627">
        <v>57</v>
      </c>
      <c r="G9627">
        <v>14</v>
      </c>
      <c r="H9627">
        <v>0</v>
      </c>
      <c r="I9627">
        <v>0</v>
      </c>
      <c r="J9627">
        <v>2</v>
      </c>
      <c r="K9627">
        <v>3</v>
      </c>
      <c r="L9627" t="s">
        <v>28</v>
      </c>
      <c r="M9627" t="s">
        <v>1211</v>
      </c>
      <c r="N9627" t="s">
        <v>126</v>
      </c>
      <c r="O9627" t="s">
        <v>122</v>
      </c>
      <c r="P9627" t="s">
        <v>23</v>
      </c>
      <c r="Q9627" t="s">
        <v>41</v>
      </c>
    </row>
    <row r="9628" spans="1:17" x14ac:dyDescent="0.2">
      <c r="A9628" s="2">
        <v>38870</v>
      </c>
      <c r="B9628" t="s">
        <v>129</v>
      </c>
      <c r="C9628" t="s">
        <v>43</v>
      </c>
      <c r="D9628" t="s">
        <v>50</v>
      </c>
      <c r="E9628" t="s">
        <v>19</v>
      </c>
      <c r="F9628">
        <v>19</v>
      </c>
      <c r="G9628">
        <v>27</v>
      </c>
      <c r="H9628">
        <v>0</v>
      </c>
      <c r="I9628">
        <v>0</v>
      </c>
      <c r="J9628">
        <v>3</v>
      </c>
      <c r="K9628">
        <v>0</v>
      </c>
      <c r="L9628" t="s">
        <v>28</v>
      </c>
      <c r="M9628" t="s">
        <v>1181</v>
      </c>
      <c r="N9628" t="s">
        <v>129</v>
      </c>
      <c r="O9628" t="s">
        <v>22</v>
      </c>
      <c r="P9628" t="s">
        <v>23</v>
      </c>
      <c r="Q9628" t="s">
        <v>24</v>
      </c>
    </row>
    <row r="9629" spans="1:17" x14ac:dyDescent="0.2">
      <c r="A9629" s="2">
        <v>38870</v>
      </c>
      <c r="B9629" t="s">
        <v>119</v>
      </c>
      <c r="C9629" t="s">
        <v>168</v>
      </c>
      <c r="D9629" t="s">
        <v>50</v>
      </c>
      <c r="E9629" t="s">
        <v>50</v>
      </c>
      <c r="F9629">
        <v>13</v>
      </c>
      <c r="G9629">
        <v>45</v>
      </c>
      <c r="H9629">
        <v>0</v>
      </c>
      <c r="I9629">
        <v>0</v>
      </c>
      <c r="J9629">
        <v>0</v>
      </c>
      <c r="K9629">
        <v>0</v>
      </c>
      <c r="L9629" t="s">
        <v>28</v>
      </c>
      <c r="M9629" t="s">
        <v>411</v>
      </c>
      <c r="N9629" t="s">
        <v>53</v>
      </c>
      <c r="O9629" t="s">
        <v>122</v>
      </c>
      <c r="P9629" t="s">
        <v>23</v>
      </c>
      <c r="Q9629" t="s">
        <v>30</v>
      </c>
    </row>
    <row r="9630" spans="1:17" x14ac:dyDescent="0.2">
      <c r="A9630" s="2">
        <v>38870</v>
      </c>
      <c r="B9630" t="s">
        <v>718</v>
      </c>
      <c r="C9630" t="s">
        <v>317</v>
      </c>
      <c r="D9630" t="s">
        <v>36</v>
      </c>
      <c r="E9630" t="s">
        <v>50</v>
      </c>
      <c r="F9630">
        <v>86</v>
      </c>
      <c r="G9630">
        <v>65</v>
      </c>
      <c r="H9630">
        <v>0</v>
      </c>
      <c r="I9630">
        <v>0</v>
      </c>
      <c r="J9630">
        <v>1</v>
      </c>
      <c r="K9630">
        <v>1</v>
      </c>
      <c r="L9630" t="s">
        <v>28</v>
      </c>
      <c r="M9630" t="s">
        <v>1054</v>
      </c>
      <c r="N9630" t="s">
        <v>128</v>
      </c>
      <c r="O9630" t="s">
        <v>122</v>
      </c>
      <c r="P9630" t="s">
        <v>23</v>
      </c>
      <c r="Q9630" t="s">
        <v>30</v>
      </c>
    </row>
    <row r="9631" spans="1:17" x14ac:dyDescent="0.2">
      <c r="A9631" s="2">
        <v>38870</v>
      </c>
      <c r="B9631" t="s">
        <v>174</v>
      </c>
      <c r="C9631" t="s">
        <v>365</v>
      </c>
      <c r="D9631" t="s">
        <v>50</v>
      </c>
      <c r="E9631" t="s">
        <v>36</v>
      </c>
      <c r="F9631">
        <v>123</v>
      </c>
      <c r="G9631">
        <v>61</v>
      </c>
      <c r="H9631">
        <v>0</v>
      </c>
      <c r="I9631">
        <v>0</v>
      </c>
      <c r="J9631">
        <v>0</v>
      </c>
      <c r="K9631">
        <v>1</v>
      </c>
      <c r="L9631" t="s">
        <v>28</v>
      </c>
      <c r="M9631" t="s">
        <v>820</v>
      </c>
      <c r="N9631" t="s">
        <v>174</v>
      </c>
      <c r="O9631" t="s">
        <v>22</v>
      </c>
      <c r="P9631" t="s">
        <v>23</v>
      </c>
      <c r="Q9631" t="s">
        <v>41</v>
      </c>
    </row>
    <row r="9632" spans="1:17" x14ac:dyDescent="0.2">
      <c r="A9632" s="2">
        <v>38870</v>
      </c>
      <c r="B9632" t="s">
        <v>52</v>
      </c>
      <c r="C9632" t="s">
        <v>107</v>
      </c>
      <c r="D9632" t="s">
        <v>50</v>
      </c>
      <c r="E9632" t="s">
        <v>19</v>
      </c>
      <c r="F9632">
        <v>16</v>
      </c>
      <c r="G9632">
        <v>64</v>
      </c>
      <c r="H9632">
        <v>0</v>
      </c>
      <c r="I9632">
        <v>0</v>
      </c>
      <c r="J9632">
        <v>1</v>
      </c>
      <c r="K9632">
        <v>1</v>
      </c>
      <c r="L9632" t="s">
        <v>28</v>
      </c>
      <c r="M9632" t="s">
        <v>68</v>
      </c>
      <c r="N9632" t="s">
        <v>52</v>
      </c>
      <c r="O9632" t="s">
        <v>22</v>
      </c>
      <c r="P9632" t="s">
        <v>23</v>
      </c>
      <c r="Q9632" t="s">
        <v>30</v>
      </c>
    </row>
    <row r="9633" spans="1:17" x14ac:dyDescent="0.2">
      <c r="A9633" s="2">
        <v>38870</v>
      </c>
      <c r="B9633" t="s">
        <v>128</v>
      </c>
      <c r="C9633" t="s">
        <v>18</v>
      </c>
      <c r="D9633" t="s">
        <v>36</v>
      </c>
      <c r="E9633" t="s">
        <v>19</v>
      </c>
      <c r="F9633">
        <v>21</v>
      </c>
      <c r="G9633">
        <v>22</v>
      </c>
      <c r="H9633">
        <v>0</v>
      </c>
      <c r="I9633">
        <v>0</v>
      </c>
      <c r="J9633">
        <v>0</v>
      </c>
      <c r="K9633">
        <v>0</v>
      </c>
      <c r="L9633" t="s">
        <v>28</v>
      </c>
      <c r="M9633" t="s">
        <v>1054</v>
      </c>
      <c r="N9633" t="s">
        <v>128</v>
      </c>
      <c r="O9633" t="s">
        <v>22</v>
      </c>
      <c r="P9633" t="s">
        <v>23</v>
      </c>
      <c r="Q9633" t="s">
        <v>30</v>
      </c>
    </row>
    <row r="9634" spans="1:17" x14ac:dyDescent="0.2">
      <c r="A9634" s="2">
        <v>38871</v>
      </c>
      <c r="B9634" t="s">
        <v>274</v>
      </c>
      <c r="C9634" t="s">
        <v>90</v>
      </c>
      <c r="D9634" t="s">
        <v>50</v>
      </c>
      <c r="E9634" t="s">
        <v>50</v>
      </c>
      <c r="F9634">
        <v>23</v>
      </c>
      <c r="G9634">
        <v>29</v>
      </c>
      <c r="H9634">
        <v>0</v>
      </c>
      <c r="I9634">
        <v>0</v>
      </c>
      <c r="J9634">
        <v>0</v>
      </c>
      <c r="K9634">
        <v>1</v>
      </c>
      <c r="L9634" t="s">
        <v>28</v>
      </c>
      <c r="M9634" t="s">
        <v>1083</v>
      </c>
      <c r="N9634" t="s">
        <v>129</v>
      </c>
      <c r="O9634" t="s">
        <v>122</v>
      </c>
      <c r="P9634" t="s">
        <v>23</v>
      </c>
      <c r="Q9634" t="s">
        <v>41</v>
      </c>
    </row>
    <row r="9635" spans="1:17" x14ac:dyDescent="0.2">
      <c r="A9635" s="2">
        <v>38871</v>
      </c>
      <c r="B9635" t="s">
        <v>293</v>
      </c>
      <c r="C9635" t="s">
        <v>282</v>
      </c>
      <c r="D9635" t="s">
        <v>50</v>
      </c>
      <c r="E9635" t="s">
        <v>19</v>
      </c>
      <c r="F9635">
        <v>2</v>
      </c>
      <c r="G9635">
        <v>47</v>
      </c>
      <c r="H9635">
        <v>0</v>
      </c>
      <c r="I9635">
        <v>0</v>
      </c>
      <c r="J9635">
        <v>3</v>
      </c>
      <c r="K9635">
        <v>0</v>
      </c>
      <c r="L9635" t="s">
        <v>28</v>
      </c>
      <c r="M9635" t="s">
        <v>478</v>
      </c>
      <c r="N9635" t="s">
        <v>293</v>
      </c>
      <c r="O9635" t="s">
        <v>22</v>
      </c>
      <c r="P9635" t="s">
        <v>23</v>
      </c>
      <c r="Q9635" t="s">
        <v>24</v>
      </c>
    </row>
    <row r="9636" spans="1:17" x14ac:dyDescent="0.2">
      <c r="A9636" s="2">
        <v>38871</v>
      </c>
      <c r="B9636" t="s">
        <v>89</v>
      </c>
      <c r="C9636" t="s">
        <v>185</v>
      </c>
      <c r="D9636" t="s">
        <v>50</v>
      </c>
      <c r="E9636" t="s">
        <v>27</v>
      </c>
      <c r="F9636">
        <v>10</v>
      </c>
      <c r="G9636">
        <v>46</v>
      </c>
      <c r="H9636">
        <v>0</v>
      </c>
      <c r="I9636">
        <v>0</v>
      </c>
      <c r="J9636">
        <v>6</v>
      </c>
      <c r="K9636">
        <v>0</v>
      </c>
      <c r="L9636" t="s">
        <v>28</v>
      </c>
      <c r="M9636" t="s">
        <v>624</v>
      </c>
      <c r="N9636" t="s">
        <v>89</v>
      </c>
      <c r="O9636" t="s">
        <v>22</v>
      </c>
      <c r="P9636" t="s">
        <v>23</v>
      </c>
      <c r="Q9636" t="s">
        <v>24</v>
      </c>
    </row>
    <row r="9637" spans="1:17" x14ac:dyDescent="0.2">
      <c r="A9637" s="2">
        <v>38871</v>
      </c>
      <c r="B9637" t="s">
        <v>97</v>
      </c>
      <c r="C9637" t="s">
        <v>82</v>
      </c>
      <c r="D9637" t="s">
        <v>50</v>
      </c>
      <c r="E9637" t="s">
        <v>50</v>
      </c>
      <c r="F9637">
        <v>152</v>
      </c>
      <c r="G9637">
        <v>7</v>
      </c>
      <c r="H9637">
        <v>0</v>
      </c>
      <c r="I9637">
        <v>0</v>
      </c>
      <c r="J9637">
        <v>0</v>
      </c>
      <c r="K9637">
        <v>3</v>
      </c>
      <c r="L9637" t="s">
        <v>28</v>
      </c>
      <c r="M9637" t="s">
        <v>1177</v>
      </c>
      <c r="N9637" t="s">
        <v>67</v>
      </c>
      <c r="O9637" t="s">
        <v>122</v>
      </c>
      <c r="P9637" t="s">
        <v>23</v>
      </c>
      <c r="Q9637" t="s">
        <v>41</v>
      </c>
    </row>
    <row r="9638" spans="1:17" x14ac:dyDescent="0.2">
      <c r="A9638" s="2">
        <v>38871</v>
      </c>
      <c r="B9638" t="s">
        <v>571</v>
      </c>
      <c r="C9638" t="s">
        <v>254</v>
      </c>
      <c r="D9638" t="s">
        <v>115</v>
      </c>
      <c r="E9638" t="s">
        <v>115</v>
      </c>
      <c r="F9638">
        <v>192</v>
      </c>
      <c r="G9638">
        <v>116</v>
      </c>
      <c r="H9638">
        <v>0</v>
      </c>
      <c r="I9638">
        <v>0</v>
      </c>
      <c r="J9638">
        <v>0</v>
      </c>
      <c r="K9638">
        <v>0</v>
      </c>
      <c r="L9638" t="s">
        <v>28</v>
      </c>
      <c r="M9638" t="s">
        <v>571</v>
      </c>
      <c r="N9638" t="s">
        <v>571</v>
      </c>
      <c r="O9638" t="s">
        <v>22</v>
      </c>
      <c r="P9638" t="s">
        <v>23</v>
      </c>
      <c r="Q9638" t="s">
        <v>30</v>
      </c>
    </row>
    <row r="9639" spans="1:17" x14ac:dyDescent="0.2">
      <c r="A9639" s="2">
        <v>38871</v>
      </c>
      <c r="B9639" t="s">
        <v>391</v>
      </c>
      <c r="C9639" t="s">
        <v>443</v>
      </c>
      <c r="D9639" t="s">
        <v>115</v>
      </c>
      <c r="E9639" t="s">
        <v>115</v>
      </c>
      <c r="F9639">
        <v>127</v>
      </c>
      <c r="G9639">
        <v>92</v>
      </c>
      <c r="H9639">
        <v>0</v>
      </c>
      <c r="I9639">
        <v>0</v>
      </c>
      <c r="J9639">
        <v>0</v>
      </c>
      <c r="K9639">
        <v>0</v>
      </c>
      <c r="L9639" t="s">
        <v>28</v>
      </c>
      <c r="M9639" t="s">
        <v>1226</v>
      </c>
      <c r="N9639" t="s">
        <v>391</v>
      </c>
      <c r="O9639" t="s">
        <v>22</v>
      </c>
      <c r="P9639" t="s">
        <v>23</v>
      </c>
      <c r="Q9639" t="s">
        <v>30</v>
      </c>
    </row>
    <row r="9640" spans="1:17" x14ac:dyDescent="0.2">
      <c r="A9640" s="2">
        <v>38871</v>
      </c>
      <c r="B9640" t="s">
        <v>106</v>
      </c>
      <c r="C9640" t="s">
        <v>183</v>
      </c>
      <c r="D9640" t="s">
        <v>50</v>
      </c>
      <c r="E9640" t="s">
        <v>36</v>
      </c>
      <c r="F9640">
        <v>5</v>
      </c>
      <c r="G9640">
        <v>17</v>
      </c>
      <c r="H9640">
        <v>0</v>
      </c>
      <c r="I9640">
        <v>0</v>
      </c>
      <c r="J9640">
        <v>2</v>
      </c>
      <c r="K9640">
        <v>0</v>
      </c>
      <c r="L9640" t="s">
        <v>28</v>
      </c>
      <c r="M9640" t="s">
        <v>547</v>
      </c>
      <c r="N9640" t="s">
        <v>106</v>
      </c>
      <c r="O9640" t="s">
        <v>22</v>
      </c>
      <c r="P9640" t="s">
        <v>23</v>
      </c>
      <c r="Q9640" t="s">
        <v>24</v>
      </c>
    </row>
    <row r="9641" spans="1:17" x14ac:dyDescent="0.2">
      <c r="A9641" s="2">
        <v>38871</v>
      </c>
      <c r="B9641" t="s">
        <v>53</v>
      </c>
      <c r="C9641" t="s">
        <v>182</v>
      </c>
      <c r="D9641" t="s">
        <v>50</v>
      </c>
      <c r="E9641" t="s">
        <v>115</v>
      </c>
      <c r="F9641">
        <v>35</v>
      </c>
      <c r="G9641">
        <v>68</v>
      </c>
      <c r="H9641">
        <v>0</v>
      </c>
      <c r="I9641">
        <v>0</v>
      </c>
      <c r="J9641">
        <v>4</v>
      </c>
      <c r="K9641">
        <v>1</v>
      </c>
      <c r="L9641" t="s">
        <v>28</v>
      </c>
      <c r="M9641" t="s">
        <v>195</v>
      </c>
      <c r="N9641" t="s">
        <v>53</v>
      </c>
      <c r="O9641" t="s">
        <v>22</v>
      </c>
      <c r="P9641" t="s">
        <v>23</v>
      </c>
      <c r="Q9641" t="s">
        <v>24</v>
      </c>
    </row>
    <row r="9642" spans="1:17" x14ac:dyDescent="0.2">
      <c r="A9642" s="2">
        <v>38872</v>
      </c>
      <c r="B9642" t="s">
        <v>150</v>
      </c>
      <c r="C9642" t="s">
        <v>380</v>
      </c>
      <c r="D9642" t="s">
        <v>36</v>
      </c>
      <c r="E9642" t="s">
        <v>36</v>
      </c>
      <c r="F9642">
        <v>87</v>
      </c>
      <c r="G9642">
        <v>97</v>
      </c>
      <c r="H9642">
        <v>0</v>
      </c>
      <c r="I9642">
        <v>0</v>
      </c>
      <c r="J9642">
        <v>1</v>
      </c>
      <c r="K9642">
        <v>0</v>
      </c>
      <c r="L9642" t="s">
        <v>28</v>
      </c>
      <c r="M9642" t="s">
        <v>151</v>
      </c>
      <c r="N9642" t="s">
        <v>150</v>
      </c>
      <c r="O9642" t="s">
        <v>22</v>
      </c>
      <c r="P9642" t="s">
        <v>23</v>
      </c>
      <c r="Q9642" t="s">
        <v>24</v>
      </c>
    </row>
    <row r="9643" spans="1:17" x14ac:dyDescent="0.2">
      <c r="A9643" s="2">
        <v>38872</v>
      </c>
      <c r="B9643" t="s">
        <v>25</v>
      </c>
      <c r="C9643" t="s">
        <v>442</v>
      </c>
      <c r="D9643" t="s">
        <v>19</v>
      </c>
      <c r="E9643" t="s">
        <v>57</v>
      </c>
      <c r="F9643">
        <v>1</v>
      </c>
      <c r="G9643">
        <v>118</v>
      </c>
      <c r="H9643">
        <v>0</v>
      </c>
      <c r="I9643">
        <v>0</v>
      </c>
      <c r="J9643">
        <v>4</v>
      </c>
      <c r="K9643">
        <v>0</v>
      </c>
      <c r="L9643" t="s">
        <v>28</v>
      </c>
      <c r="M9643" t="s">
        <v>976</v>
      </c>
      <c r="N9643" t="s">
        <v>53</v>
      </c>
      <c r="O9643" t="s">
        <v>122</v>
      </c>
      <c r="P9643" t="s">
        <v>23</v>
      </c>
      <c r="Q9643" t="s">
        <v>24</v>
      </c>
    </row>
    <row r="9644" spans="1:17" x14ac:dyDescent="0.2">
      <c r="A9644" s="2">
        <v>38872</v>
      </c>
      <c r="B9644" t="s">
        <v>43</v>
      </c>
      <c r="C9644" t="s">
        <v>110</v>
      </c>
      <c r="D9644" t="s">
        <v>19</v>
      </c>
      <c r="E9644" t="s">
        <v>36</v>
      </c>
      <c r="F9644">
        <v>27</v>
      </c>
      <c r="G9644">
        <v>36</v>
      </c>
      <c r="H9644">
        <v>0</v>
      </c>
      <c r="I9644">
        <v>0</v>
      </c>
      <c r="J9644">
        <v>2</v>
      </c>
      <c r="K9644">
        <v>0</v>
      </c>
      <c r="L9644" t="s">
        <v>28</v>
      </c>
      <c r="M9644" t="s">
        <v>855</v>
      </c>
      <c r="N9644" t="s">
        <v>106</v>
      </c>
      <c r="O9644" t="s">
        <v>122</v>
      </c>
      <c r="P9644" t="s">
        <v>23</v>
      </c>
      <c r="Q9644" t="s">
        <v>24</v>
      </c>
    </row>
    <row r="9645" spans="1:17" x14ac:dyDescent="0.2">
      <c r="A9645" s="2">
        <v>38872</v>
      </c>
      <c r="B9645" t="s">
        <v>199</v>
      </c>
      <c r="C9645" t="s">
        <v>133</v>
      </c>
      <c r="D9645" t="s">
        <v>36</v>
      </c>
      <c r="E9645" t="s">
        <v>115</v>
      </c>
      <c r="F9645">
        <v>48</v>
      </c>
      <c r="G9645">
        <v>29</v>
      </c>
      <c r="H9645">
        <v>0</v>
      </c>
      <c r="I9645">
        <v>0</v>
      </c>
      <c r="J9645">
        <v>3</v>
      </c>
      <c r="K9645">
        <v>1</v>
      </c>
      <c r="L9645" t="s">
        <v>28</v>
      </c>
      <c r="M9645" t="s">
        <v>778</v>
      </c>
      <c r="N9645" t="s">
        <v>104</v>
      </c>
      <c r="O9645" t="s">
        <v>122</v>
      </c>
      <c r="P9645" t="s">
        <v>23</v>
      </c>
      <c r="Q9645" t="s">
        <v>24</v>
      </c>
    </row>
    <row r="9646" spans="1:17" x14ac:dyDescent="0.2">
      <c r="A9646" s="2">
        <v>38872</v>
      </c>
      <c r="B9646" t="s">
        <v>143</v>
      </c>
      <c r="C9646" t="s">
        <v>184</v>
      </c>
      <c r="D9646" t="s">
        <v>115</v>
      </c>
      <c r="E9646" t="s">
        <v>50</v>
      </c>
      <c r="F9646">
        <v>18</v>
      </c>
      <c r="G9646">
        <v>125</v>
      </c>
      <c r="H9646">
        <v>0</v>
      </c>
      <c r="I9646">
        <v>0</v>
      </c>
      <c r="J9646">
        <v>1</v>
      </c>
      <c r="K9646">
        <v>0</v>
      </c>
      <c r="L9646" t="s">
        <v>28</v>
      </c>
      <c r="M9646" t="s">
        <v>480</v>
      </c>
      <c r="N9646" t="s">
        <v>129</v>
      </c>
      <c r="O9646" t="s">
        <v>122</v>
      </c>
      <c r="P9646" t="s">
        <v>23</v>
      </c>
      <c r="Q9646" t="s">
        <v>24</v>
      </c>
    </row>
    <row r="9647" spans="1:17" x14ac:dyDescent="0.2">
      <c r="A9647" s="2">
        <v>38872</v>
      </c>
      <c r="B9647" t="s">
        <v>126</v>
      </c>
      <c r="C9647" t="s">
        <v>55</v>
      </c>
      <c r="D9647" t="s">
        <v>50</v>
      </c>
      <c r="E9647" t="s">
        <v>57</v>
      </c>
      <c r="F9647">
        <v>3</v>
      </c>
      <c r="G9647">
        <v>42</v>
      </c>
      <c r="H9647">
        <v>0</v>
      </c>
      <c r="I9647">
        <v>0</v>
      </c>
      <c r="J9647">
        <v>1</v>
      </c>
      <c r="K9647">
        <v>1</v>
      </c>
      <c r="L9647" t="s">
        <v>28</v>
      </c>
      <c r="M9647" t="s">
        <v>157</v>
      </c>
      <c r="N9647" t="s">
        <v>126</v>
      </c>
      <c r="O9647" t="s">
        <v>22</v>
      </c>
      <c r="P9647" t="s">
        <v>23</v>
      </c>
      <c r="Q9647" t="s">
        <v>30</v>
      </c>
    </row>
    <row r="9648" spans="1:17" x14ac:dyDescent="0.2">
      <c r="A9648" s="2">
        <v>38872</v>
      </c>
      <c r="B9648" t="s">
        <v>249</v>
      </c>
      <c r="C9648" t="s">
        <v>136</v>
      </c>
      <c r="D9648" t="s">
        <v>50</v>
      </c>
      <c r="E9648" t="s">
        <v>36</v>
      </c>
      <c r="F9648">
        <v>71</v>
      </c>
      <c r="G9648">
        <v>32</v>
      </c>
      <c r="H9648">
        <v>0</v>
      </c>
      <c r="I9648">
        <v>0</v>
      </c>
      <c r="J9648">
        <v>0</v>
      </c>
      <c r="K9648">
        <v>3</v>
      </c>
      <c r="L9648" t="s">
        <v>28</v>
      </c>
      <c r="M9648" t="s">
        <v>1227</v>
      </c>
      <c r="N9648" t="s">
        <v>67</v>
      </c>
      <c r="O9648" t="s">
        <v>122</v>
      </c>
      <c r="P9648" t="s">
        <v>23</v>
      </c>
      <c r="Q9648" t="s">
        <v>41</v>
      </c>
    </row>
    <row r="9649" spans="1:17" x14ac:dyDescent="0.2">
      <c r="A9649" s="2">
        <v>38872</v>
      </c>
      <c r="B9649" t="s">
        <v>180</v>
      </c>
      <c r="C9649" t="s">
        <v>328</v>
      </c>
      <c r="D9649" t="s">
        <v>50</v>
      </c>
      <c r="E9649" t="s">
        <v>50</v>
      </c>
      <c r="F9649">
        <v>14</v>
      </c>
      <c r="G9649">
        <v>91</v>
      </c>
      <c r="H9649">
        <v>0</v>
      </c>
      <c r="I9649">
        <v>0</v>
      </c>
      <c r="J9649">
        <v>0</v>
      </c>
      <c r="K9649">
        <v>1</v>
      </c>
      <c r="L9649" t="s">
        <v>28</v>
      </c>
      <c r="M9649" t="s">
        <v>1228</v>
      </c>
      <c r="N9649" t="s">
        <v>129</v>
      </c>
      <c r="O9649" t="s">
        <v>122</v>
      </c>
      <c r="P9649" t="s">
        <v>23</v>
      </c>
      <c r="Q9649" t="s">
        <v>41</v>
      </c>
    </row>
    <row r="9650" spans="1:17" x14ac:dyDescent="0.2">
      <c r="A9650" s="2">
        <v>38873</v>
      </c>
      <c r="B9650" t="s">
        <v>168</v>
      </c>
      <c r="C9650" t="s">
        <v>718</v>
      </c>
      <c r="D9650" t="s">
        <v>50</v>
      </c>
      <c r="E9650" t="s">
        <v>36</v>
      </c>
      <c r="F9650">
        <v>45</v>
      </c>
      <c r="G9650">
        <v>86</v>
      </c>
      <c r="H9650">
        <v>0</v>
      </c>
      <c r="I9650">
        <v>0</v>
      </c>
      <c r="J9650">
        <v>3</v>
      </c>
      <c r="K9650">
        <v>0</v>
      </c>
      <c r="L9650" t="s">
        <v>28</v>
      </c>
      <c r="M9650" t="s">
        <v>1229</v>
      </c>
      <c r="N9650" t="s">
        <v>53</v>
      </c>
      <c r="O9650" t="s">
        <v>122</v>
      </c>
      <c r="P9650" t="s">
        <v>23</v>
      </c>
      <c r="Q9650" t="s">
        <v>24</v>
      </c>
    </row>
    <row r="9651" spans="1:17" x14ac:dyDescent="0.2">
      <c r="A9651" s="2">
        <v>38875</v>
      </c>
      <c r="B9651" t="s">
        <v>55</v>
      </c>
      <c r="C9651" t="s">
        <v>174</v>
      </c>
      <c r="D9651" t="s">
        <v>57</v>
      </c>
      <c r="E9651" t="s">
        <v>50</v>
      </c>
      <c r="F9651">
        <v>42</v>
      </c>
      <c r="G9651">
        <v>123</v>
      </c>
      <c r="H9651">
        <v>0</v>
      </c>
      <c r="I9651">
        <v>0</v>
      </c>
      <c r="J9651">
        <v>3</v>
      </c>
      <c r="K9651">
        <v>1</v>
      </c>
      <c r="L9651" t="s">
        <v>28</v>
      </c>
      <c r="M9651" t="s">
        <v>1230</v>
      </c>
      <c r="N9651" t="s">
        <v>129</v>
      </c>
      <c r="O9651" t="s">
        <v>122</v>
      </c>
      <c r="P9651" t="s">
        <v>23</v>
      </c>
      <c r="Q9651" t="s">
        <v>24</v>
      </c>
    </row>
    <row r="9652" spans="1:17" x14ac:dyDescent="0.2">
      <c r="A9652" s="2">
        <v>38875</v>
      </c>
      <c r="B9652" t="s">
        <v>67</v>
      </c>
      <c r="C9652" t="s">
        <v>182</v>
      </c>
      <c r="D9652" t="s">
        <v>50</v>
      </c>
      <c r="E9652" t="s">
        <v>115</v>
      </c>
      <c r="F9652">
        <v>8</v>
      </c>
      <c r="G9652">
        <v>68</v>
      </c>
      <c r="H9652">
        <v>0</v>
      </c>
      <c r="I9652">
        <v>0</v>
      </c>
      <c r="J9652">
        <v>3</v>
      </c>
      <c r="K9652">
        <v>1</v>
      </c>
      <c r="L9652" t="s">
        <v>28</v>
      </c>
      <c r="M9652" t="s">
        <v>393</v>
      </c>
      <c r="N9652" t="s">
        <v>67</v>
      </c>
      <c r="O9652" t="s">
        <v>22</v>
      </c>
      <c r="P9652" t="s">
        <v>23</v>
      </c>
      <c r="Q9652" t="s">
        <v>24</v>
      </c>
    </row>
    <row r="9653" spans="1:17" x14ac:dyDescent="0.2">
      <c r="A9653" s="2">
        <v>38875</v>
      </c>
      <c r="B9653" t="s">
        <v>106</v>
      </c>
      <c r="C9653" t="s">
        <v>274</v>
      </c>
      <c r="D9653" t="s">
        <v>50</v>
      </c>
      <c r="E9653" t="s">
        <v>50</v>
      </c>
      <c r="F9653">
        <v>5</v>
      </c>
      <c r="G9653">
        <v>23</v>
      </c>
      <c r="H9653">
        <v>0</v>
      </c>
      <c r="I9653">
        <v>0</v>
      </c>
      <c r="J9653">
        <v>2</v>
      </c>
      <c r="K9653">
        <v>1</v>
      </c>
      <c r="L9653" t="s">
        <v>28</v>
      </c>
      <c r="M9653" t="s">
        <v>976</v>
      </c>
      <c r="N9653" t="s">
        <v>53</v>
      </c>
      <c r="O9653" t="s">
        <v>122</v>
      </c>
      <c r="P9653" t="s">
        <v>23</v>
      </c>
      <c r="Q9653" t="s">
        <v>24</v>
      </c>
    </row>
    <row r="9654" spans="1:17" x14ac:dyDescent="0.2">
      <c r="A9654" s="2">
        <v>38876</v>
      </c>
      <c r="B9654" t="s">
        <v>97</v>
      </c>
      <c r="C9654" t="s">
        <v>168</v>
      </c>
      <c r="D9654" t="s">
        <v>50</v>
      </c>
      <c r="E9654" t="s">
        <v>50</v>
      </c>
      <c r="F9654">
        <v>152</v>
      </c>
      <c r="G9654">
        <v>45</v>
      </c>
      <c r="H9654">
        <v>0</v>
      </c>
      <c r="I9654">
        <v>0</v>
      </c>
      <c r="J9654">
        <v>0</v>
      </c>
      <c r="K9654">
        <v>3</v>
      </c>
      <c r="L9654" t="s">
        <v>28</v>
      </c>
      <c r="M9654" t="s">
        <v>97</v>
      </c>
      <c r="N9654" t="s">
        <v>97</v>
      </c>
      <c r="O9654" t="s">
        <v>22</v>
      </c>
      <c r="P9654" t="s">
        <v>23</v>
      </c>
      <c r="Q9654" t="s">
        <v>41</v>
      </c>
    </row>
    <row r="9655" spans="1:17" x14ac:dyDescent="0.2">
      <c r="A9655" s="2">
        <v>38877</v>
      </c>
      <c r="B9655" t="s">
        <v>129</v>
      </c>
      <c r="C9655" t="s">
        <v>131</v>
      </c>
      <c r="D9655" t="s">
        <v>50</v>
      </c>
      <c r="E9655" t="s">
        <v>27</v>
      </c>
      <c r="F9655">
        <v>19</v>
      </c>
      <c r="G9655">
        <v>26</v>
      </c>
      <c r="H9655">
        <v>0</v>
      </c>
      <c r="I9655">
        <v>0</v>
      </c>
      <c r="J9655">
        <v>4</v>
      </c>
      <c r="K9655">
        <v>2</v>
      </c>
      <c r="L9655" t="s">
        <v>347</v>
      </c>
      <c r="M9655" t="s">
        <v>589</v>
      </c>
      <c r="N9655" t="s">
        <v>129</v>
      </c>
      <c r="O9655" t="s">
        <v>22</v>
      </c>
      <c r="P9655" t="s">
        <v>23</v>
      </c>
      <c r="Q9655" t="s">
        <v>24</v>
      </c>
    </row>
    <row r="9656" spans="1:17" x14ac:dyDescent="0.2">
      <c r="A9656" s="2">
        <v>38877</v>
      </c>
      <c r="B9656" t="s">
        <v>90</v>
      </c>
      <c r="C9656" t="s">
        <v>31</v>
      </c>
      <c r="D9656" t="s">
        <v>50</v>
      </c>
      <c r="E9656" t="s">
        <v>19</v>
      </c>
      <c r="F9656">
        <v>29</v>
      </c>
      <c r="G9656">
        <v>39</v>
      </c>
      <c r="H9656">
        <v>0</v>
      </c>
      <c r="I9656">
        <v>0</v>
      </c>
      <c r="J9656">
        <v>0</v>
      </c>
      <c r="K9656">
        <v>2</v>
      </c>
      <c r="L9656" t="s">
        <v>347</v>
      </c>
      <c r="M9656" t="s">
        <v>822</v>
      </c>
      <c r="N9656" t="s">
        <v>129</v>
      </c>
      <c r="O9656" t="s">
        <v>122</v>
      </c>
      <c r="P9656" t="s">
        <v>23</v>
      </c>
      <c r="Q9656" t="s">
        <v>41</v>
      </c>
    </row>
    <row r="9657" spans="1:17" x14ac:dyDescent="0.2">
      <c r="A9657" s="2">
        <v>38878</v>
      </c>
      <c r="B9657" t="s">
        <v>39</v>
      </c>
      <c r="C9657" t="s">
        <v>136</v>
      </c>
      <c r="D9657" t="s">
        <v>19</v>
      </c>
      <c r="E9657" t="s">
        <v>36</v>
      </c>
      <c r="F9657">
        <v>9</v>
      </c>
      <c r="G9657">
        <v>32</v>
      </c>
      <c r="H9657">
        <v>0</v>
      </c>
      <c r="I9657">
        <v>0</v>
      </c>
      <c r="J9657">
        <v>2</v>
      </c>
      <c r="K9657">
        <v>1</v>
      </c>
      <c r="L9657" t="s">
        <v>347</v>
      </c>
      <c r="M9657" t="s">
        <v>945</v>
      </c>
      <c r="N9657" t="s">
        <v>129</v>
      </c>
      <c r="O9657" t="s">
        <v>122</v>
      </c>
      <c r="P9657" t="s">
        <v>23</v>
      </c>
      <c r="Q9657" t="s">
        <v>24</v>
      </c>
    </row>
    <row r="9658" spans="1:17" x14ac:dyDescent="0.2">
      <c r="A9658" s="2">
        <v>38878</v>
      </c>
      <c r="B9658" t="s">
        <v>89</v>
      </c>
      <c r="C9658" t="s">
        <v>38</v>
      </c>
      <c r="D9658" t="s">
        <v>50</v>
      </c>
      <c r="E9658" t="s">
        <v>19</v>
      </c>
      <c r="F9658">
        <v>10</v>
      </c>
      <c r="G9658">
        <v>33</v>
      </c>
      <c r="H9658">
        <v>0</v>
      </c>
      <c r="I9658">
        <v>0</v>
      </c>
      <c r="J9658">
        <v>1</v>
      </c>
      <c r="K9658">
        <v>0</v>
      </c>
      <c r="L9658" t="s">
        <v>347</v>
      </c>
      <c r="M9658" t="s">
        <v>787</v>
      </c>
      <c r="N9658" t="s">
        <v>129</v>
      </c>
      <c r="O9658" t="s">
        <v>122</v>
      </c>
      <c r="P9658" t="s">
        <v>23</v>
      </c>
      <c r="Q9658" t="s">
        <v>24</v>
      </c>
    </row>
    <row r="9659" spans="1:17" x14ac:dyDescent="0.2">
      <c r="A9659" s="2">
        <v>38878</v>
      </c>
      <c r="B9659" t="s">
        <v>282</v>
      </c>
      <c r="C9659" t="s">
        <v>52</v>
      </c>
      <c r="D9659" t="s">
        <v>19</v>
      </c>
      <c r="E9659" t="s">
        <v>50</v>
      </c>
      <c r="F9659">
        <v>47</v>
      </c>
      <c r="G9659">
        <v>16</v>
      </c>
      <c r="H9659">
        <v>0</v>
      </c>
      <c r="I9659">
        <v>0</v>
      </c>
      <c r="J9659">
        <v>0</v>
      </c>
      <c r="K9659">
        <v>0</v>
      </c>
      <c r="L9659" t="s">
        <v>347</v>
      </c>
      <c r="M9659" t="s">
        <v>752</v>
      </c>
      <c r="N9659" t="s">
        <v>129</v>
      </c>
      <c r="O9659" t="s">
        <v>122</v>
      </c>
      <c r="P9659" t="s">
        <v>23</v>
      </c>
      <c r="Q9659" t="s">
        <v>30</v>
      </c>
    </row>
    <row r="9660" spans="1:17" x14ac:dyDescent="0.2">
      <c r="A9660" s="2">
        <v>38879</v>
      </c>
      <c r="B9660" t="s">
        <v>267</v>
      </c>
      <c r="C9660" t="s">
        <v>82</v>
      </c>
      <c r="D9660" t="s">
        <v>36</v>
      </c>
      <c r="E9660" t="s">
        <v>50</v>
      </c>
      <c r="F9660">
        <v>57</v>
      </c>
      <c r="G9660">
        <v>7</v>
      </c>
      <c r="H9660">
        <v>0</v>
      </c>
      <c r="I9660">
        <v>0</v>
      </c>
      <c r="J9660">
        <v>0</v>
      </c>
      <c r="K9660">
        <v>1</v>
      </c>
      <c r="L9660" t="s">
        <v>347</v>
      </c>
      <c r="M9660" t="s">
        <v>190</v>
      </c>
      <c r="N9660" t="s">
        <v>129</v>
      </c>
      <c r="O9660" t="s">
        <v>122</v>
      </c>
      <c r="P9660" t="s">
        <v>23</v>
      </c>
      <c r="Q9660" t="s">
        <v>41</v>
      </c>
    </row>
    <row r="9661" spans="1:17" x14ac:dyDescent="0.2">
      <c r="A9661" s="2">
        <v>38879</v>
      </c>
      <c r="B9661" t="s">
        <v>26</v>
      </c>
      <c r="C9661" t="s">
        <v>167</v>
      </c>
      <c r="D9661" t="s">
        <v>27</v>
      </c>
      <c r="E9661" t="s">
        <v>115</v>
      </c>
      <c r="F9661">
        <v>4</v>
      </c>
      <c r="G9661">
        <v>23</v>
      </c>
      <c r="H9661">
        <v>0</v>
      </c>
      <c r="I9661">
        <v>0</v>
      </c>
      <c r="J9661">
        <v>3</v>
      </c>
      <c r="K9661">
        <v>1</v>
      </c>
      <c r="L9661" t="s">
        <v>347</v>
      </c>
      <c r="M9661" t="s">
        <v>519</v>
      </c>
      <c r="N9661" t="s">
        <v>129</v>
      </c>
      <c r="O9661" t="s">
        <v>122</v>
      </c>
      <c r="P9661" t="s">
        <v>23</v>
      </c>
      <c r="Q9661" t="s">
        <v>24</v>
      </c>
    </row>
    <row r="9662" spans="1:17" x14ac:dyDescent="0.2">
      <c r="A9662" s="2">
        <v>38879</v>
      </c>
      <c r="B9662" t="s">
        <v>1204</v>
      </c>
      <c r="C9662" t="s">
        <v>126</v>
      </c>
      <c r="D9662" t="s">
        <v>50</v>
      </c>
      <c r="E9662" t="s">
        <v>50</v>
      </c>
      <c r="F9662">
        <v>47</v>
      </c>
      <c r="G9662">
        <v>3</v>
      </c>
      <c r="H9662">
        <v>0</v>
      </c>
      <c r="I9662">
        <v>0</v>
      </c>
      <c r="J9662">
        <v>0</v>
      </c>
      <c r="K9662">
        <v>1</v>
      </c>
      <c r="L9662" t="s">
        <v>347</v>
      </c>
      <c r="M9662" t="s">
        <v>1159</v>
      </c>
      <c r="N9662" t="s">
        <v>129</v>
      </c>
      <c r="O9662" t="s">
        <v>122</v>
      </c>
      <c r="P9662" t="s">
        <v>23</v>
      </c>
      <c r="Q9662" t="s">
        <v>41</v>
      </c>
    </row>
    <row r="9663" spans="1:17" x14ac:dyDescent="0.2">
      <c r="A9663" s="2">
        <v>38880</v>
      </c>
      <c r="B9663" t="s">
        <v>55</v>
      </c>
      <c r="C9663" t="s">
        <v>143</v>
      </c>
      <c r="D9663" t="s">
        <v>57</v>
      </c>
      <c r="E9663" t="s">
        <v>115</v>
      </c>
      <c r="F9663">
        <v>42</v>
      </c>
      <c r="G9663">
        <v>18</v>
      </c>
      <c r="H9663">
        <v>0</v>
      </c>
      <c r="I9663">
        <v>0</v>
      </c>
      <c r="J9663">
        <v>3</v>
      </c>
      <c r="K9663">
        <v>1</v>
      </c>
      <c r="L9663" t="s">
        <v>347</v>
      </c>
      <c r="M9663" t="s">
        <v>423</v>
      </c>
      <c r="N9663" t="s">
        <v>129</v>
      </c>
      <c r="O9663" t="s">
        <v>122</v>
      </c>
      <c r="P9663" t="s">
        <v>23</v>
      </c>
      <c r="Q9663" t="s">
        <v>24</v>
      </c>
    </row>
    <row r="9664" spans="1:17" x14ac:dyDescent="0.2">
      <c r="A9664" s="2">
        <v>38880</v>
      </c>
      <c r="B9664" t="s">
        <v>119</v>
      </c>
      <c r="C9664" t="s">
        <v>199</v>
      </c>
      <c r="D9664" t="s">
        <v>50</v>
      </c>
      <c r="E9664" t="s">
        <v>36</v>
      </c>
      <c r="F9664">
        <v>13</v>
      </c>
      <c r="G9664">
        <v>48</v>
      </c>
      <c r="H9664">
        <v>0</v>
      </c>
      <c r="I9664">
        <v>0</v>
      </c>
      <c r="J9664">
        <v>2</v>
      </c>
      <c r="K9664">
        <v>0</v>
      </c>
      <c r="L9664" t="s">
        <v>347</v>
      </c>
      <c r="M9664" t="s">
        <v>325</v>
      </c>
      <c r="N9664" t="s">
        <v>129</v>
      </c>
      <c r="O9664" t="s">
        <v>122</v>
      </c>
      <c r="P9664" t="s">
        <v>23</v>
      </c>
      <c r="Q9664" t="s">
        <v>24</v>
      </c>
    </row>
    <row r="9665" spans="1:17" x14ac:dyDescent="0.2">
      <c r="A9665" s="2">
        <v>38880</v>
      </c>
      <c r="B9665" t="s">
        <v>77</v>
      </c>
      <c r="C9665" t="s">
        <v>293</v>
      </c>
      <c r="D9665" t="s">
        <v>27</v>
      </c>
      <c r="E9665" t="s">
        <v>50</v>
      </c>
      <c r="F9665">
        <v>5</v>
      </c>
      <c r="G9665">
        <v>2</v>
      </c>
      <c r="H9665">
        <v>0</v>
      </c>
      <c r="I9665">
        <v>0</v>
      </c>
      <c r="J9665">
        <v>0</v>
      </c>
      <c r="K9665">
        <v>3</v>
      </c>
      <c r="L9665" t="s">
        <v>347</v>
      </c>
      <c r="M9665" t="s">
        <v>822</v>
      </c>
      <c r="N9665" t="s">
        <v>129</v>
      </c>
      <c r="O9665" t="s">
        <v>122</v>
      </c>
      <c r="P9665" t="s">
        <v>23</v>
      </c>
      <c r="Q9665" t="s">
        <v>41</v>
      </c>
    </row>
    <row r="9666" spans="1:17" x14ac:dyDescent="0.2">
      <c r="A9666" s="2">
        <v>38881</v>
      </c>
      <c r="B9666" t="s">
        <v>25</v>
      </c>
      <c r="C9666" t="s">
        <v>274</v>
      </c>
      <c r="D9666" t="s">
        <v>19</v>
      </c>
      <c r="E9666" t="s">
        <v>50</v>
      </c>
      <c r="F9666">
        <v>1</v>
      </c>
      <c r="G9666">
        <v>23</v>
      </c>
      <c r="H9666">
        <v>0</v>
      </c>
      <c r="I9666">
        <v>0</v>
      </c>
      <c r="J9666">
        <v>1</v>
      </c>
      <c r="K9666">
        <v>0</v>
      </c>
      <c r="L9666" t="s">
        <v>347</v>
      </c>
      <c r="M9666" t="s">
        <v>544</v>
      </c>
      <c r="N9666" t="s">
        <v>129</v>
      </c>
      <c r="O9666" t="s">
        <v>122</v>
      </c>
      <c r="P9666" t="s">
        <v>23</v>
      </c>
      <c r="Q9666" t="s">
        <v>24</v>
      </c>
    </row>
    <row r="9667" spans="1:17" x14ac:dyDescent="0.2">
      <c r="A9667" s="2">
        <v>38881</v>
      </c>
      <c r="B9667" t="s">
        <v>67</v>
      </c>
      <c r="C9667" t="s">
        <v>53</v>
      </c>
      <c r="D9667" t="s">
        <v>50</v>
      </c>
      <c r="E9667" t="s">
        <v>50</v>
      </c>
      <c r="F9667">
        <v>8</v>
      </c>
      <c r="G9667">
        <v>35</v>
      </c>
      <c r="H9667">
        <v>0</v>
      </c>
      <c r="I9667">
        <v>0</v>
      </c>
      <c r="J9667">
        <v>0</v>
      </c>
      <c r="K9667">
        <v>0</v>
      </c>
      <c r="L9667" t="s">
        <v>347</v>
      </c>
      <c r="M9667" t="s">
        <v>271</v>
      </c>
      <c r="N9667" t="s">
        <v>129</v>
      </c>
      <c r="O9667" t="s">
        <v>122</v>
      </c>
      <c r="P9667" t="s">
        <v>23</v>
      </c>
      <c r="Q9667" t="s">
        <v>30</v>
      </c>
    </row>
    <row r="9668" spans="1:17" x14ac:dyDescent="0.2">
      <c r="A9668" s="2">
        <v>38881</v>
      </c>
      <c r="B9668" t="s">
        <v>133</v>
      </c>
      <c r="C9668" t="s">
        <v>365</v>
      </c>
      <c r="D9668" t="s">
        <v>115</v>
      </c>
      <c r="E9668" t="s">
        <v>36</v>
      </c>
      <c r="F9668">
        <v>29</v>
      </c>
      <c r="G9668">
        <v>61</v>
      </c>
      <c r="H9668">
        <v>0</v>
      </c>
      <c r="I9668">
        <v>0</v>
      </c>
      <c r="J9668">
        <v>2</v>
      </c>
      <c r="K9668">
        <v>1</v>
      </c>
      <c r="L9668" t="s">
        <v>347</v>
      </c>
      <c r="M9668" t="s">
        <v>787</v>
      </c>
      <c r="N9668" t="s">
        <v>129</v>
      </c>
      <c r="O9668" t="s">
        <v>122</v>
      </c>
      <c r="P9668" t="s">
        <v>23</v>
      </c>
      <c r="Q9668" t="s">
        <v>24</v>
      </c>
    </row>
    <row r="9669" spans="1:17" x14ac:dyDescent="0.2">
      <c r="A9669" s="2">
        <v>38882</v>
      </c>
      <c r="B9669" t="s">
        <v>129</v>
      </c>
      <c r="C9669" t="s">
        <v>90</v>
      </c>
      <c r="D9669" t="s">
        <v>50</v>
      </c>
      <c r="E9669" t="s">
        <v>50</v>
      </c>
      <c r="F9669">
        <v>19</v>
      </c>
      <c r="G9669">
        <v>29</v>
      </c>
      <c r="H9669">
        <v>0</v>
      </c>
      <c r="I9669">
        <v>0</v>
      </c>
      <c r="J9669">
        <v>1</v>
      </c>
      <c r="K9669">
        <v>0</v>
      </c>
      <c r="L9669" t="s">
        <v>347</v>
      </c>
      <c r="M9669" t="s">
        <v>752</v>
      </c>
      <c r="N9669" t="s">
        <v>129</v>
      </c>
      <c r="O9669" t="s">
        <v>22</v>
      </c>
      <c r="P9669" t="s">
        <v>23</v>
      </c>
      <c r="Q9669" t="s">
        <v>24</v>
      </c>
    </row>
    <row r="9670" spans="1:17" x14ac:dyDescent="0.2">
      <c r="A9670" s="2">
        <v>38882</v>
      </c>
      <c r="B9670" t="s">
        <v>106</v>
      </c>
      <c r="C9670" t="s">
        <v>168</v>
      </c>
      <c r="D9670" t="s">
        <v>50</v>
      </c>
      <c r="E9670" t="s">
        <v>50</v>
      </c>
      <c r="F9670">
        <v>5</v>
      </c>
      <c r="G9670">
        <v>45</v>
      </c>
      <c r="H9670">
        <v>0</v>
      </c>
      <c r="I9670">
        <v>0</v>
      </c>
      <c r="J9670">
        <v>4</v>
      </c>
      <c r="K9670">
        <v>0</v>
      </c>
      <c r="L9670" t="s">
        <v>347</v>
      </c>
      <c r="M9670" t="s">
        <v>1159</v>
      </c>
      <c r="N9670" t="s">
        <v>129</v>
      </c>
      <c r="O9670" t="s">
        <v>122</v>
      </c>
      <c r="P9670" t="s">
        <v>23</v>
      </c>
      <c r="Q9670" t="s">
        <v>24</v>
      </c>
    </row>
    <row r="9671" spans="1:17" x14ac:dyDescent="0.2">
      <c r="A9671" s="2">
        <v>38882</v>
      </c>
      <c r="B9671" t="s">
        <v>128</v>
      </c>
      <c r="C9671" t="s">
        <v>113</v>
      </c>
      <c r="D9671" t="s">
        <v>36</v>
      </c>
      <c r="E9671" t="s">
        <v>115</v>
      </c>
      <c r="F9671">
        <v>21</v>
      </c>
      <c r="G9671">
        <v>34</v>
      </c>
      <c r="H9671">
        <v>0</v>
      </c>
      <c r="I9671">
        <v>0</v>
      </c>
      <c r="J9671">
        <v>2</v>
      </c>
      <c r="K9671">
        <v>2</v>
      </c>
      <c r="L9671" t="s">
        <v>347</v>
      </c>
      <c r="M9671" t="s">
        <v>589</v>
      </c>
      <c r="N9671" t="s">
        <v>129</v>
      </c>
      <c r="O9671" t="s">
        <v>122</v>
      </c>
      <c r="P9671" t="s">
        <v>23</v>
      </c>
      <c r="Q9671" t="s">
        <v>30</v>
      </c>
    </row>
    <row r="9672" spans="1:17" x14ac:dyDescent="0.2">
      <c r="A9672" s="2">
        <v>38883</v>
      </c>
      <c r="B9672" t="s">
        <v>31</v>
      </c>
      <c r="C9672" t="s">
        <v>131</v>
      </c>
      <c r="D9672" t="s">
        <v>19</v>
      </c>
      <c r="E9672" t="s">
        <v>27</v>
      </c>
      <c r="F9672">
        <v>39</v>
      </c>
      <c r="G9672">
        <v>26</v>
      </c>
      <c r="H9672">
        <v>0</v>
      </c>
      <c r="I9672">
        <v>0</v>
      </c>
      <c r="J9672">
        <v>3</v>
      </c>
      <c r="K9672">
        <v>0</v>
      </c>
      <c r="L9672" t="s">
        <v>347</v>
      </c>
      <c r="M9672" t="s">
        <v>945</v>
      </c>
      <c r="N9672" t="s">
        <v>129</v>
      </c>
      <c r="O9672" t="s">
        <v>122</v>
      </c>
      <c r="P9672" t="s">
        <v>23</v>
      </c>
      <c r="Q9672" t="s">
        <v>24</v>
      </c>
    </row>
    <row r="9673" spans="1:17" x14ac:dyDescent="0.2">
      <c r="A9673" s="2">
        <v>38883</v>
      </c>
      <c r="B9673" t="s">
        <v>89</v>
      </c>
      <c r="C9673" t="s">
        <v>282</v>
      </c>
      <c r="D9673" t="s">
        <v>50</v>
      </c>
      <c r="E9673" t="s">
        <v>19</v>
      </c>
      <c r="F9673">
        <v>10</v>
      </c>
      <c r="G9673">
        <v>47</v>
      </c>
      <c r="H9673">
        <v>0</v>
      </c>
      <c r="I9673">
        <v>0</v>
      </c>
      <c r="J9673">
        <v>2</v>
      </c>
      <c r="K9673">
        <v>0</v>
      </c>
      <c r="L9673" t="s">
        <v>347</v>
      </c>
      <c r="M9673" t="s">
        <v>519</v>
      </c>
      <c r="N9673" t="s">
        <v>129</v>
      </c>
      <c r="O9673" t="s">
        <v>122</v>
      </c>
      <c r="P9673" t="s">
        <v>23</v>
      </c>
      <c r="Q9673" t="s">
        <v>24</v>
      </c>
    </row>
    <row r="9674" spans="1:17" x14ac:dyDescent="0.2">
      <c r="A9674" s="2">
        <v>38883</v>
      </c>
      <c r="B9674" t="s">
        <v>52</v>
      </c>
      <c r="C9674" t="s">
        <v>38</v>
      </c>
      <c r="D9674" t="s">
        <v>50</v>
      </c>
      <c r="E9674" t="s">
        <v>19</v>
      </c>
      <c r="F9674">
        <v>16</v>
      </c>
      <c r="G9674">
        <v>33</v>
      </c>
      <c r="H9674">
        <v>0</v>
      </c>
      <c r="I9674">
        <v>0</v>
      </c>
      <c r="J9674">
        <v>1</v>
      </c>
      <c r="K9674">
        <v>0</v>
      </c>
      <c r="L9674" t="s">
        <v>347</v>
      </c>
      <c r="M9674" t="s">
        <v>544</v>
      </c>
      <c r="N9674" t="s">
        <v>129</v>
      </c>
      <c r="O9674" t="s">
        <v>122</v>
      </c>
      <c r="P9674" t="s">
        <v>23</v>
      </c>
      <c r="Q9674" t="s">
        <v>24</v>
      </c>
    </row>
    <row r="9675" spans="1:17" x14ac:dyDescent="0.2">
      <c r="A9675" s="2">
        <v>38884</v>
      </c>
      <c r="B9675" t="s">
        <v>39</v>
      </c>
      <c r="C9675" t="s">
        <v>1204</v>
      </c>
      <c r="D9675" t="s">
        <v>19</v>
      </c>
      <c r="E9675" t="s">
        <v>50</v>
      </c>
      <c r="F9675">
        <v>9</v>
      </c>
      <c r="G9675">
        <v>47</v>
      </c>
      <c r="H9675">
        <v>0</v>
      </c>
      <c r="I9675">
        <v>0</v>
      </c>
      <c r="J9675">
        <v>6</v>
      </c>
      <c r="K9675">
        <v>0</v>
      </c>
      <c r="L9675" t="s">
        <v>347</v>
      </c>
      <c r="M9675" t="s">
        <v>822</v>
      </c>
      <c r="N9675" t="s">
        <v>129</v>
      </c>
      <c r="O9675" t="s">
        <v>122</v>
      </c>
      <c r="P9675" t="s">
        <v>23</v>
      </c>
      <c r="Q9675" t="s">
        <v>24</v>
      </c>
    </row>
    <row r="9676" spans="1:17" x14ac:dyDescent="0.2">
      <c r="A9676" s="2">
        <v>38884</v>
      </c>
      <c r="B9676" t="s">
        <v>26</v>
      </c>
      <c r="C9676" t="s">
        <v>267</v>
      </c>
      <c r="D9676" t="s">
        <v>27</v>
      </c>
      <c r="E9676" t="s">
        <v>36</v>
      </c>
      <c r="F9676">
        <v>4</v>
      </c>
      <c r="G9676">
        <v>57</v>
      </c>
      <c r="H9676">
        <v>0</v>
      </c>
      <c r="I9676">
        <v>0</v>
      </c>
      <c r="J9676">
        <v>0</v>
      </c>
      <c r="K9676">
        <v>0</v>
      </c>
      <c r="L9676" t="s">
        <v>347</v>
      </c>
      <c r="M9676" t="s">
        <v>325</v>
      </c>
      <c r="N9676" t="s">
        <v>129</v>
      </c>
      <c r="O9676" t="s">
        <v>122</v>
      </c>
      <c r="P9676" t="s">
        <v>23</v>
      </c>
      <c r="Q9676" t="s">
        <v>30</v>
      </c>
    </row>
    <row r="9677" spans="1:17" x14ac:dyDescent="0.2">
      <c r="A9677" s="2">
        <v>38884</v>
      </c>
      <c r="B9677" t="s">
        <v>126</v>
      </c>
      <c r="C9677" t="s">
        <v>136</v>
      </c>
      <c r="D9677" t="s">
        <v>50</v>
      </c>
      <c r="E9677" t="s">
        <v>36</v>
      </c>
      <c r="F9677">
        <v>3</v>
      </c>
      <c r="G9677">
        <v>32</v>
      </c>
      <c r="H9677">
        <v>0</v>
      </c>
      <c r="I9677">
        <v>0</v>
      </c>
      <c r="J9677">
        <v>2</v>
      </c>
      <c r="K9677">
        <v>1</v>
      </c>
      <c r="L9677" t="s">
        <v>347</v>
      </c>
      <c r="M9677" t="s">
        <v>271</v>
      </c>
      <c r="N9677" t="s">
        <v>129</v>
      </c>
      <c r="O9677" t="s">
        <v>122</v>
      </c>
      <c r="P9677" t="s">
        <v>23</v>
      </c>
      <c r="Q9677" t="s">
        <v>24</v>
      </c>
    </row>
    <row r="9678" spans="1:17" x14ac:dyDescent="0.2">
      <c r="A9678" s="2">
        <v>38885</v>
      </c>
      <c r="B9678" t="s">
        <v>293</v>
      </c>
      <c r="C9678" t="s">
        <v>199</v>
      </c>
      <c r="D9678" t="s">
        <v>50</v>
      </c>
      <c r="E9678" t="s">
        <v>36</v>
      </c>
      <c r="F9678">
        <v>2</v>
      </c>
      <c r="G9678">
        <v>48</v>
      </c>
      <c r="H9678">
        <v>0</v>
      </c>
      <c r="I9678">
        <v>0</v>
      </c>
      <c r="J9678">
        <v>0</v>
      </c>
      <c r="K9678">
        <v>2</v>
      </c>
      <c r="L9678" t="s">
        <v>347</v>
      </c>
      <c r="M9678" t="s">
        <v>190</v>
      </c>
      <c r="N9678" t="s">
        <v>129</v>
      </c>
      <c r="O9678" t="s">
        <v>122</v>
      </c>
      <c r="P9678" t="s">
        <v>23</v>
      </c>
      <c r="Q9678" t="s">
        <v>41</v>
      </c>
    </row>
    <row r="9679" spans="1:17" x14ac:dyDescent="0.2">
      <c r="A9679" s="2">
        <v>38885</v>
      </c>
      <c r="B9679" t="s">
        <v>119</v>
      </c>
      <c r="C9679" t="s">
        <v>77</v>
      </c>
      <c r="D9679" t="s">
        <v>50</v>
      </c>
      <c r="E9679" t="s">
        <v>27</v>
      </c>
      <c r="F9679">
        <v>13</v>
      </c>
      <c r="G9679">
        <v>5</v>
      </c>
      <c r="H9679">
        <v>0</v>
      </c>
      <c r="I9679">
        <v>0</v>
      </c>
      <c r="J9679">
        <v>1</v>
      </c>
      <c r="K9679">
        <v>1</v>
      </c>
      <c r="L9679" t="s">
        <v>347</v>
      </c>
      <c r="M9679" t="s">
        <v>423</v>
      </c>
      <c r="N9679" t="s">
        <v>129</v>
      </c>
      <c r="O9679" t="s">
        <v>122</v>
      </c>
      <c r="P9679" t="s">
        <v>23</v>
      </c>
      <c r="Q9679" t="s">
        <v>30</v>
      </c>
    </row>
    <row r="9680" spans="1:17" x14ac:dyDescent="0.2">
      <c r="A9680" s="2">
        <v>38885</v>
      </c>
      <c r="B9680" t="s">
        <v>82</v>
      </c>
      <c r="C9680" t="s">
        <v>167</v>
      </c>
      <c r="D9680" t="s">
        <v>50</v>
      </c>
      <c r="E9680" t="s">
        <v>115</v>
      </c>
      <c r="F9680">
        <v>7</v>
      </c>
      <c r="G9680">
        <v>23</v>
      </c>
      <c r="H9680">
        <v>0</v>
      </c>
      <c r="I9680">
        <v>0</v>
      </c>
      <c r="J9680">
        <v>2</v>
      </c>
      <c r="K9680">
        <v>0</v>
      </c>
      <c r="L9680" t="s">
        <v>347</v>
      </c>
      <c r="M9680" t="s">
        <v>787</v>
      </c>
      <c r="N9680" t="s">
        <v>129</v>
      </c>
      <c r="O9680" t="s">
        <v>122</v>
      </c>
      <c r="P9680" t="s">
        <v>23</v>
      </c>
      <c r="Q9680" t="s">
        <v>24</v>
      </c>
    </row>
    <row r="9681" spans="1:17" x14ac:dyDescent="0.2">
      <c r="A9681" s="2">
        <v>38886</v>
      </c>
      <c r="B9681" t="s">
        <v>25</v>
      </c>
      <c r="C9681" t="s">
        <v>55</v>
      </c>
      <c r="D9681" t="s">
        <v>19</v>
      </c>
      <c r="E9681" t="s">
        <v>57</v>
      </c>
      <c r="F9681">
        <v>1</v>
      </c>
      <c r="G9681">
        <v>42</v>
      </c>
      <c r="H9681">
        <v>0</v>
      </c>
      <c r="I9681">
        <v>0</v>
      </c>
      <c r="J9681">
        <v>2</v>
      </c>
      <c r="K9681">
        <v>0</v>
      </c>
      <c r="L9681" t="s">
        <v>347</v>
      </c>
      <c r="M9681" t="s">
        <v>589</v>
      </c>
      <c r="N9681" t="s">
        <v>129</v>
      </c>
      <c r="O9681" t="s">
        <v>122</v>
      </c>
      <c r="P9681" t="s">
        <v>23</v>
      </c>
      <c r="Q9681" t="s">
        <v>24</v>
      </c>
    </row>
    <row r="9682" spans="1:17" x14ac:dyDescent="0.2">
      <c r="A9682" s="2">
        <v>38886</v>
      </c>
      <c r="B9682" t="s">
        <v>67</v>
      </c>
      <c r="C9682" t="s">
        <v>133</v>
      </c>
      <c r="D9682" t="s">
        <v>50</v>
      </c>
      <c r="E9682" t="s">
        <v>115</v>
      </c>
      <c r="F9682">
        <v>8</v>
      </c>
      <c r="G9682">
        <v>29</v>
      </c>
      <c r="H9682">
        <v>0</v>
      </c>
      <c r="I9682">
        <v>0</v>
      </c>
      <c r="J9682">
        <v>1</v>
      </c>
      <c r="K9682">
        <v>1</v>
      </c>
      <c r="L9682" t="s">
        <v>347</v>
      </c>
      <c r="M9682" t="s">
        <v>1159</v>
      </c>
      <c r="N9682" t="s">
        <v>129</v>
      </c>
      <c r="O9682" t="s">
        <v>122</v>
      </c>
      <c r="P9682" t="s">
        <v>23</v>
      </c>
      <c r="Q9682" t="s">
        <v>30</v>
      </c>
    </row>
    <row r="9683" spans="1:17" x14ac:dyDescent="0.2">
      <c r="A9683" s="2">
        <v>38886</v>
      </c>
      <c r="B9683" t="s">
        <v>143</v>
      </c>
      <c r="C9683" t="s">
        <v>274</v>
      </c>
      <c r="D9683" t="s">
        <v>115</v>
      </c>
      <c r="E9683" t="s">
        <v>50</v>
      </c>
      <c r="F9683">
        <v>18</v>
      </c>
      <c r="G9683">
        <v>23</v>
      </c>
      <c r="H9683">
        <v>0</v>
      </c>
      <c r="I9683">
        <v>0</v>
      </c>
      <c r="J9683">
        <v>0</v>
      </c>
      <c r="K9683">
        <v>0</v>
      </c>
      <c r="L9683" t="s">
        <v>347</v>
      </c>
      <c r="M9683" t="s">
        <v>519</v>
      </c>
      <c r="N9683" t="s">
        <v>129</v>
      </c>
      <c r="O9683" t="s">
        <v>122</v>
      </c>
      <c r="P9683" t="s">
        <v>23</v>
      </c>
      <c r="Q9683" t="s">
        <v>30</v>
      </c>
    </row>
    <row r="9684" spans="1:17" x14ac:dyDescent="0.2">
      <c r="A9684" s="2">
        <v>38887</v>
      </c>
      <c r="B9684" t="s">
        <v>113</v>
      </c>
      <c r="C9684" t="s">
        <v>168</v>
      </c>
      <c r="D9684" t="s">
        <v>115</v>
      </c>
      <c r="E9684" t="s">
        <v>50</v>
      </c>
      <c r="F9684">
        <v>34</v>
      </c>
      <c r="G9684">
        <v>45</v>
      </c>
      <c r="H9684">
        <v>0</v>
      </c>
      <c r="I9684">
        <v>0</v>
      </c>
      <c r="J9684">
        <v>0</v>
      </c>
      <c r="K9684">
        <v>4</v>
      </c>
      <c r="L9684" t="s">
        <v>347</v>
      </c>
      <c r="M9684" t="s">
        <v>945</v>
      </c>
      <c r="N9684" t="s">
        <v>129</v>
      </c>
      <c r="O9684" t="s">
        <v>122</v>
      </c>
      <c r="P9684" t="s">
        <v>23</v>
      </c>
      <c r="Q9684" t="s">
        <v>41</v>
      </c>
    </row>
    <row r="9685" spans="1:17" x14ac:dyDescent="0.2">
      <c r="A9685" s="2">
        <v>38887</v>
      </c>
      <c r="B9685" t="s">
        <v>106</v>
      </c>
      <c r="C9685" t="s">
        <v>128</v>
      </c>
      <c r="D9685" t="s">
        <v>50</v>
      </c>
      <c r="E9685" t="s">
        <v>36</v>
      </c>
      <c r="F9685">
        <v>5</v>
      </c>
      <c r="G9685">
        <v>21</v>
      </c>
      <c r="H9685">
        <v>0</v>
      </c>
      <c r="I9685">
        <v>0</v>
      </c>
      <c r="J9685">
        <v>3</v>
      </c>
      <c r="K9685">
        <v>1</v>
      </c>
      <c r="L9685" t="s">
        <v>347</v>
      </c>
      <c r="M9685" t="s">
        <v>271</v>
      </c>
      <c r="N9685" t="s">
        <v>129</v>
      </c>
      <c r="O9685" t="s">
        <v>122</v>
      </c>
      <c r="P9685" t="s">
        <v>23</v>
      </c>
      <c r="Q9685" t="s">
        <v>24</v>
      </c>
    </row>
    <row r="9686" spans="1:17" x14ac:dyDescent="0.2">
      <c r="A9686" s="2">
        <v>38887</v>
      </c>
      <c r="B9686" t="s">
        <v>365</v>
      </c>
      <c r="C9686" t="s">
        <v>53</v>
      </c>
      <c r="D9686" t="s">
        <v>36</v>
      </c>
      <c r="E9686" t="s">
        <v>50</v>
      </c>
      <c r="F9686">
        <v>61</v>
      </c>
      <c r="G9686">
        <v>35</v>
      </c>
      <c r="H9686">
        <v>0</v>
      </c>
      <c r="I9686">
        <v>0</v>
      </c>
      <c r="J9686">
        <v>0</v>
      </c>
      <c r="K9686">
        <v>2</v>
      </c>
      <c r="L9686" t="s">
        <v>347</v>
      </c>
      <c r="M9686" t="s">
        <v>752</v>
      </c>
      <c r="N9686" t="s">
        <v>129</v>
      </c>
      <c r="O9686" t="s">
        <v>122</v>
      </c>
      <c r="P9686" t="s">
        <v>23</v>
      </c>
      <c r="Q9686" t="s">
        <v>41</v>
      </c>
    </row>
    <row r="9687" spans="1:17" x14ac:dyDescent="0.2">
      <c r="A9687" s="2">
        <v>38888</v>
      </c>
      <c r="B9687" t="s">
        <v>131</v>
      </c>
      <c r="C9687" t="s">
        <v>90</v>
      </c>
      <c r="D9687" t="s">
        <v>27</v>
      </c>
      <c r="E9687" t="s">
        <v>50</v>
      </c>
      <c r="F9687">
        <v>26</v>
      </c>
      <c r="G9687">
        <v>29</v>
      </c>
      <c r="H9687">
        <v>0</v>
      </c>
      <c r="I9687">
        <v>0</v>
      </c>
      <c r="J9687">
        <v>1</v>
      </c>
      <c r="K9687">
        <v>2</v>
      </c>
      <c r="L9687" t="s">
        <v>347</v>
      </c>
      <c r="M9687" t="s">
        <v>325</v>
      </c>
      <c r="N9687" t="s">
        <v>129</v>
      </c>
      <c r="O9687" t="s">
        <v>122</v>
      </c>
      <c r="P9687" t="s">
        <v>23</v>
      </c>
      <c r="Q9687" t="s">
        <v>41</v>
      </c>
    </row>
    <row r="9688" spans="1:17" x14ac:dyDescent="0.2">
      <c r="A9688" s="2">
        <v>38888</v>
      </c>
      <c r="B9688" t="s">
        <v>129</v>
      </c>
      <c r="C9688" t="s">
        <v>31</v>
      </c>
      <c r="D9688" t="s">
        <v>50</v>
      </c>
      <c r="E9688" t="s">
        <v>19</v>
      </c>
      <c r="F9688">
        <v>19</v>
      </c>
      <c r="G9688">
        <v>39</v>
      </c>
      <c r="H9688">
        <v>0</v>
      </c>
      <c r="I9688">
        <v>0</v>
      </c>
      <c r="J9688">
        <v>3</v>
      </c>
      <c r="K9688">
        <v>0</v>
      </c>
      <c r="L9688" t="s">
        <v>347</v>
      </c>
      <c r="M9688" t="s">
        <v>544</v>
      </c>
      <c r="N9688" t="s">
        <v>129</v>
      </c>
      <c r="O9688" t="s">
        <v>22</v>
      </c>
      <c r="P9688" t="s">
        <v>23</v>
      </c>
      <c r="Q9688" t="s">
        <v>24</v>
      </c>
    </row>
    <row r="9689" spans="1:17" x14ac:dyDescent="0.2">
      <c r="A9689" s="2">
        <v>38888</v>
      </c>
      <c r="B9689" t="s">
        <v>38</v>
      </c>
      <c r="C9689" t="s">
        <v>282</v>
      </c>
      <c r="D9689" t="s">
        <v>19</v>
      </c>
      <c r="E9689" t="s">
        <v>19</v>
      </c>
      <c r="F9689">
        <v>33</v>
      </c>
      <c r="G9689">
        <v>47</v>
      </c>
      <c r="H9689">
        <v>0</v>
      </c>
      <c r="I9689">
        <v>0</v>
      </c>
      <c r="J9689">
        <v>2</v>
      </c>
      <c r="K9689">
        <v>0</v>
      </c>
      <c r="L9689" t="s">
        <v>347</v>
      </c>
      <c r="M9689" t="s">
        <v>423</v>
      </c>
      <c r="N9689" t="s">
        <v>129</v>
      </c>
      <c r="O9689" t="s">
        <v>122</v>
      </c>
      <c r="P9689" t="s">
        <v>23</v>
      </c>
      <c r="Q9689" t="s">
        <v>24</v>
      </c>
    </row>
    <row r="9690" spans="1:17" x14ac:dyDescent="0.2">
      <c r="A9690" s="2">
        <v>38888</v>
      </c>
      <c r="B9690" t="s">
        <v>52</v>
      </c>
      <c r="C9690" t="s">
        <v>89</v>
      </c>
      <c r="D9690" t="s">
        <v>50</v>
      </c>
      <c r="E9690" t="s">
        <v>50</v>
      </c>
      <c r="F9690">
        <v>16</v>
      </c>
      <c r="G9690">
        <v>10</v>
      </c>
      <c r="H9690">
        <v>0</v>
      </c>
      <c r="I9690">
        <v>0</v>
      </c>
      <c r="J9690">
        <v>2</v>
      </c>
      <c r="K9690">
        <v>2</v>
      </c>
      <c r="L9690" t="s">
        <v>347</v>
      </c>
      <c r="M9690" t="s">
        <v>190</v>
      </c>
      <c r="N9690" t="s">
        <v>129</v>
      </c>
      <c r="O9690" t="s">
        <v>122</v>
      </c>
      <c r="P9690" t="s">
        <v>23</v>
      </c>
      <c r="Q9690" t="s">
        <v>30</v>
      </c>
    </row>
    <row r="9691" spans="1:17" x14ac:dyDescent="0.2">
      <c r="A9691" s="2">
        <v>38889</v>
      </c>
      <c r="B9691" t="s">
        <v>167</v>
      </c>
      <c r="C9691" t="s">
        <v>267</v>
      </c>
      <c r="D9691" t="s">
        <v>115</v>
      </c>
      <c r="E9691" t="s">
        <v>36</v>
      </c>
      <c r="F9691">
        <v>23</v>
      </c>
      <c r="G9691">
        <v>57</v>
      </c>
      <c r="H9691">
        <v>0</v>
      </c>
      <c r="I9691">
        <v>0</v>
      </c>
      <c r="J9691">
        <v>1</v>
      </c>
      <c r="K9691">
        <v>1</v>
      </c>
      <c r="L9691" t="s">
        <v>347</v>
      </c>
      <c r="M9691" t="s">
        <v>1159</v>
      </c>
      <c r="N9691" t="s">
        <v>129</v>
      </c>
      <c r="O9691" t="s">
        <v>122</v>
      </c>
      <c r="P9691" t="s">
        <v>23</v>
      </c>
      <c r="Q9691" t="s">
        <v>30</v>
      </c>
    </row>
    <row r="9692" spans="1:17" x14ac:dyDescent="0.2">
      <c r="A9692" s="2">
        <v>38889</v>
      </c>
      <c r="B9692" t="s">
        <v>136</v>
      </c>
      <c r="C9692" t="s">
        <v>1204</v>
      </c>
      <c r="D9692" t="s">
        <v>36</v>
      </c>
      <c r="E9692" t="s">
        <v>50</v>
      </c>
      <c r="F9692">
        <v>32</v>
      </c>
      <c r="G9692">
        <v>47</v>
      </c>
      <c r="H9692">
        <v>0</v>
      </c>
      <c r="I9692">
        <v>0</v>
      </c>
      <c r="J9692">
        <v>3</v>
      </c>
      <c r="K9692">
        <v>2</v>
      </c>
      <c r="L9692" t="s">
        <v>347</v>
      </c>
      <c r="M9692" t="s">
        <v>589</v>
      </c>
      <c r="N9692" t="s">
        <v>129</v>
      </c>
      <c r="O9692" t="s">
        <v>122</v>
      </c>
      <c r="P9692" t="s">
        <v>23</v>
      </c>
      <c r="Q9692" t="s">
        <v>24</v>
      </c>
    </row>
    <row r="9693" spans="1:17" x14ac:dyDescent="0.2">
      <c r="A9693" s="2">
        <v>38889</v>
      </c>
      <c r="B9693" t="s">
        <v>126</v>
      </c>
      <c r="C9693" t="s">
        <v>39</v>
      </c>
      <c r="D9693" t="s">
        <v>50</v>
      </c>
      <c r="E9693" t="s">
        <v>19</v>
      </c>
      <c r="F9693">
        <v>3</v>
      </c>
      <c r="G9693">
        <v>9</v>
      </c>
      <c r="H9693">
        <v>0</v>
      </c>
      <c r="I9693">
        <v>0</v>
      </c>
      <c r="J9693">
        <v>0</v>
      </c>
      <c r="K9693">
        <v>0</v>
      </c>
      <c r="L9693" t="s">
        <v>347</v>
      </c>
      <c r="M9693" t="s">
        <v>787</v>
      </c>
      <c r="N9693" t="s">
        <v>129</v>
      </c>
      <c r="O9693" t="s">
        <v>122</v>
      </c>
      <c r="P9693" t="s">
        <v>23</v>
      </c>
      <c r="Q9693" t="s">
        <v>30</v>
      </c>
    </row>
    <row r="9694" spans="1:17" x14ac:dyDescent="0.2">
      <c r="A9694" s="2">
        <v>38889</v>
      </c>
      <c r="B9694" t="s">
        <v>82</v>
      </c>
      <c r="C9694" t="s">
        <v>26</v>
      </c>
      <c r="D9694" t="s">
        <v>50</v>
      </c>
      <c r="E9694" t="s">
        <v>27</v>
      </c>
      <c r="F9694">
        <v>7</v>
      </c>
      <c r="G9694">
        <v>4</v>
      </c>
      <c r="H9694">
        <v>0</v>
      </c>
      <c r="I9694">
        <v>0</v>
      </c>
      <c r="J9694">
        <v>2</v>
      </c>
      <c r="K9694">
        <v>1</v>
      </c>
      <c r="L9694" t="s">
        <v>347</v>
      </c>
      <c r="M9694" t="s">
        <v>822</v>
      </c>
      <c r="N9694" t="s">
        <v>129</v>
      </c>
      <c r="O9694" t="s">
        <v>122</v>
      </c>
      <c r="P9694" t="s">
        <v>23</v>
      </c>
      <c r="Q9694" t="s">
        <v>24</v>
      </c>
    </row>
    <row r="9695" spans="1:17" x14ac:dyDescent="0.2">
      <c r="A9695" s="2">
        <v>38890</v>
      </c>
      <c r="B9695" t="s">
        <v>274</v>
      </c>
      <c r="C9695" t="s">
        <v>55</v>
      </c>
      <c r="D9695" t="s">
        <v>50</v>
      </c>
      <c r="E9695" t="s">
        <v>57</v>
      </c>
      <c r="F9695">
        <v>23</v>
      </c>
      <c r="G9695">
        <v>42</v>
      </c>
      <c r="H9695">
        <v>0</v>
      </c>
      <c r="I9695">
        <v>0</v>
      </c>
      <c r="J9695">
        <v>2</v>
      </c>
      <c r="K9695">
        <v>2</v>
      </c>
      <c r="L9695" t="s">
        <v>347</v>
      </c>
      <c r="M9695" t="s">
        <v>271</v>
      </c>
      <c r="N9695" t="s">
        <v>129</v>
      </c>
      <c r="O9695" t="s">
        <v>122</v>
      </c>
      <c r="P9695" t="s">
        <v>23</v>
      </c>
      <c r="Q9695" t="s">
        <v>30</v>
      </c>
    </row>
    <row r="9696" spans="1:17" x14ac:dyDescent="0.2">
      <c r="A9696" s="2">
        <v>38890</v>
      </c>
      <c r="B9696" t="s">
        <v>293</v>
      </c>
      <c r="C9696" t="s">
        <v>119</v>
      </c>
      <c r="D9696" t="s">
        <v>50</v>
      </c>
      <c r="E9696" t="s">
        <v>50</v>
      </c>
      <c r="F9696">
        <v>2</v>
      </c>
      <c r="G9696">
        <v>13</v>
      </c>
      <c r="H9696">
        <v>0</v>
      </c>
      <c r="I9696">
        <v>0</v>
      </c>
      <c r="J9696">
        <v>0</v>
      </c>
      <c r="K9696">
        <v>2</v>
      </c>
      <c r="L9696" t="s">
        <v>347</v>
      </c>
      <c r="M9696" t="s">
        <v>945</v>
      </c>
      <c r="N9696" t="s">
        <v>129</v>
      </c>
      <c r="O9696" t="s">
        <v>122</v>
      </c>
      <c r="P9696" t="s">
        <v>23</v>
      </c>
      <c r="Q9696" t="s">
        <v>41</v>
      </c>
    </row>
    <row r="9697" spans="1:17" x14ac:dyDescent="0.2">
      <c r="A9697" s="2">
        <v>38890</v>
      </c>
      <c r="B9697" t="s">
        <v>199</v>
      </c>
      <c r="C9697" t="s">
        <v>77</v>
      </c>
      <c r="D9697" t="s">
        <v>36</v>
      </c>
      <c r="E9697" t="s">
        <v>27</v>
      </c>
      <c r="F9697">
        <v>48</v>
      </c>
      <c r="G9697">
        <v>5</v>
      </c>
      <c r="H9697">
        <v>0</v>
      </c>
      <c r="I9697">
        <v>0</v>
      </c>
      <c r="J9697">
        <v>2</v>
      </c>
      <c r="K9697">
        <v>1</v>
      </c>
      <c r="L9697" t="s">
        <v>347</v>
      </c>
      <c r="M9697" t="s">
        <v>519</v>
      </c>
      <c r="N9697" t="s">
        <v>129</v>
      </c>
      <c r="O9697" t="s">
        <v>122</v>
      </c>
      <c r="P9697" t="s">
        <v>23</v>
      </c>
      <c r="Q9697" t="s">
        <v>24</v>
      </c>
    </row>
    <row r="9698" spans="1:17" x14ac:dyDescent="0.2">
      <c r="A9698" s="2">
        <v>38890</v>
      </c>
      <c r="B9698" t="s">
        <v>143</v>
      </c>
      <c r="C9698" t="s">
        <v>25</v>
      </c>
      <c r="D9698" t="s">
        <v>115</v>
      </c>
      <c r="E9698" t="s">
        <v>19</v>
      </c>
      <c r="F9698">
        <v>18</v>
      </c>
      <c r="G9698">
        <v>1</v>
      </c>
      <c r="H9698">
        <v>0</v>
      </c>
      <c r="I9698">
        <v>0</v>
      </c>
      <c r="J9698">
        <v>1</v>
      </c>
      <c r="K9698">
        <v>4</v>
      </c>
      <c r="L9698" t="s">
        <v>347</v>
      </c>
      <c r="M9698" t="s">
        <v>752</v>
      </c>
      <c r="N9698" t="s">
        <v>129</v>
      </c>
      <c r="O9698" t="s">
        <v>122</v>
      </c>
      <c r="P9698" t="s">
        <v>23</v>
      </c>
      <c r="Q9698" t="s">
        <v>41</v>
      </c>
    </row>
    <row r="9699" spans="1:17" x14ac:dyDescent="0.2">
      <c r="A9699" s="2">
        <v>38891</v>
      </c>
      <c r="B9699" t="s">
        <v>113</v>
      </c>
      <c r="C9699" t="s">
        <v>106</v>
      </c>
      <c r="D9699" t="s">
        <v>115</v>
      </c>
      <c r="E9699" t="s">
        <v>50</v>
      </c>
      <c r="F9699">
        <v>34</v>
      </c>
      <c r="G9699">
        <v>5</v>
      </c>
      <c r="H9699">
        <v>0</v>
      </c>
      <c r="I9699">
        <v>0</v>
      </c>
      <c r="J9699">
        <v>0</v>
      </c>
      <c r="K9699">
        <v>1</v>
      </c>
      <c r="L9699" t="s">
        <v>347</v>
      </c>
      <c r="M9699" t="s">
        <v>423</v>
      </c>
      <c r="N9699" t="s">
        <v>129</v>
      </c>
      <c r="O9699" t="s">
        <v>122</v>
      </c>
      <c r="P9699" t="s">
        <v>23</v>
      </c>
      <c r="Q9699" t="s">
        <v>41</v>
      </c>
    </row>
    <row r="9700" spans="1:17" x14ac:dyDescent="0.2">
      <c r="A9700" s="2">
        <v>38891</v>
      </c>
      <c r="B9700" t="s">
        <v>53</v>
      </c>
      <c r="C9700" t="s">
        <v>133</v>
      </c>
      <c r="D9700" t="s">
        <v>50</v>
      </c>
      <c r="E9700" t="s">
        <v>115</v>
      </c>
      <c r="F9700">
        <v>35</v>
      </c>
      <c r="G9700">
        <v>29</v>
      </c>
      <c r="H9700">
        <v>0</v>
      </c>
      <c r="I9700">
        <v>0</v>
      </c>
      <c r="J9700">
        <v>2</v>
      </c>
      <c r="K9700">
        <v>0</v>
      </c>
      <c r="L9700" t="s">
        <v>347</v>
      </c>
      <c r="M9700" t="s">
        <v>325</v>
      </c>
      <c r="N9700" t="s">
        <v>129</v>
      </c>
      <c r="O9700" t="s">
        <v>122</v>
      </c>
      <c r="P9700" t="s">
        <v>23</v>
      </c>
      <c r="Q9700" t="s">
        <v>24</v>
      </c>
    </row>
    <row r="9701" spans="1:17" x14ac:dyDescent="0.2">
      <c r="A9701" s="2">
        <v>38891</v>
      </c>
      <c r="B9701" t="s">
        <v>365</v>
      </c>
      <c r="C9701" t="s">
        <v>67</v>
      </c>
      <c r="D9701" t="s">
        <v>36</v>
      </c>
      <c r="E9701" t="s">
        <v>50</v>
      </c>
      <c r="F9701">
        <v>61</v>
      </c>
      <c r="G9701">
        <v>8</v>
      </c>
      <c r="H9701">
        <v>0</v>
      </c>
      <c r="I9701">
        <v>0</v>
      </c>
      <c r="J9701">
        <v>0</v>
      </c>
      <c r="K9701">
        <v>2</v>
      </c>
      <c r="L9701" t="s">
        <v>347</v>
      </c>
      <c r="M9701" t="s">
        <v>190</v>
      </c>
      <c r="N9701" t="s">
        <v>129</v>
      </c>
      <c r="O9701" t="s">
        <v>122</v>
      </c>
      <c r="P9701" t="s">
        <v>23</v>
      </c>
      <c r="Q9701" t="s">
        <v>41</v>
      </c>
    </row>
    <row r="9702" spans="1:17" x14ac:dyDescent="0.2">
      <c r="A9702" s="2">
        <v>38891</v>
      </c>
      <c r="B9702" t="s">
        <v>168</v>
      </c>
      <c r="C9702" t="s">
        <v>128</v>
      </c>
      <c r="D9702" t="s">
        <v>50</v>
      </c>
      <c r="E9702" t="s">
        <v>36</v>
      </c>
      <c r="F9702">
        <v>45</v>
      </c>
      <c r="G9702">
        <v>21</v>
      </c>
      <c r="H9702">
        <v>0</v>
      </c>
      <c r="I9702">
        <v>0</v>
      </c>
      <c r="J9702">
        <v>1</v>
      </c>
      <c r="K9702">
        <v>0</v>
      </c>
      <c r="L9702" t="s">
        <v>347</v>
      </c>
      <c r="M9702" t="s">
        <v>544</v>
      </c>
      <c r="N9702" t="s">
        <v>129</v>
      </c>
      <c r="O9702" t="s">
        <v>122</v>
      </c>
      <c r="P9702" t="s">
        <v>23</v>
      </c>
      <c r="Q9702" t="s">
        <v>24</v>
      </c>
    </row>
    <row r="9703" spans="1:17" x14ac:dyDescent="0.2">
      <c r="A9703" s="2">
        <v>38892</v>
      </c>
      <c r="B9703" t="s">
        <v>39</v>
      </c>
      <c r="C9703" t="s">
        <v>26</v>
      </c>
      <c r="D9703" t="s">
        <v>19</v>
      </c>
      <c r="E9703" t="s">
        <v>27</v>
      </c>
      <c r="F9703">
        <v>9</v>
      </c>
      <c r="G9703">
        <v>4</v>
      </c>
      <c r="H9703">
        <v>0</v>
      </c>
      <c r="I9703">
        <v>0</v>
      </c>
      <c r="J9703">
        <v>2</v>
      </c>
      <c r="K9703">
        <v>1</v>
      </c>
      <c r="L9703" t="s">
        <v>347</v>
      </c>
      <c r="M9703" t="s">
        <v>1159</v>
      </c>
      <c r="N9703" t="s">
        <v>129</v>
      </c>
      <c r="O9703" t="s">
        <v>122</v>
      </c>
      <c r="P9703" t="s">
        <v>23</v>
      </c>
      <c r="Q9703" t="s">
        <v>24</v>
      </c>
    </row>
    <row r="9704" spans="1:17" x14ac:dyDescent="0.2">
      <c r="A9704" s="2">
        <v>38892</v>
      </c>
      <c r="B9704" t="s">
        <v>129</v>
      </c>
      <c r="C9704" t="s">
        <v>52</v>
      </c>
      <c r="D9704" t="s">
        <v>50</v>
      </c>
      <c r="E9704" t="s">
        <v>50</v>
      </c>
      <c r="F9704">
        <v>19</v>
      </c>
      <c r="G9704">
        <v>16</v>
      </c>
      <c r="H9704">
        <v>0</v>
      </c>
      <c r="I9704">
        <v>0</v>
      </c>
      <c r="J9704">
        <v>2</v>
      </c>
      <c r="K9704">
        <v>0</v>
      </c>
      <c r="L9704" t="s">
        <v>347</v>
      </c>
      <c r="M9704" t="s">
        <v>589</v>
      </c>
      <c r="N9704" t="s">
        <v>129</v>
      </c>
      <c r="O9704" t="s">
        <v>22</v>
      </c>
      <c r="P9704" t="s">
        <v>23</v>
      </c>
      <c r="Q9704" t="s">
        <v>24</v>
      </c>
    </row>
    <row r="9705" spans="1:17" x14ac:dyDescent="0.2">
      <c r="A9705" s="2">
        <v>38892</v>
      </c>
      <c r="B9705" t="s">
        <v>250</v>
      </c>
      <c r="C9705" t="s">
        <v>45</v>
      </c>
      <c r="D9705" t="s">
        <v>36</v>
      </c>
      <c r="E9705" t="s">
        <v>36</v>
      </c>
      <c r="F9705">
        <v>107</v>
      </c>
      <c r="G9705">
        <v>55</v>
      </c>
      <c r="H9705">
        <v>0</v>
      </c>
      <c r="I9705">
        <v>0</v>
      </c>
      <c r="J9705">
        <v>1</v>
      </c>
      <c r="K9705">
        <v>1</v>
      </c>
      <c r="L9705" t="s">
        <v>28</v>
      </c>
      <c r="M9705" t="s">
        <v>399</v>
      </c>
      <c r="N9705" t="s">
        <v>296</v>
      </c>
      <c r="O9705" t="s">
        <v>122</v>
      </c>
      <c r="P9705" t="s">
        <v>23</v>
      </c>
      <c r="Q9705" t="s">
        <v>30</v>
      </c>
    </row>
    <row r="9706" spans="1:17" x14ac:dyDescent="0.2">
      <c r="A9706" s="2">
        <v>38892</v>
      </c>
      <c r="B9706" t="s">
        <v>296</v>
      </c>
      <c r="C9706" t="s">
        <v>46</v>
      </c>
      <c r="D9706" t="s">
        <v>36</v>
      </c>
      <c r="E9706" t="s">
        <v>36</v>
      </c>
      <c r="F9706">
        <v>127</v>
      </c>
      <c r="G9706">
        <v>138</v>
      </c>
      <c r="H9706">
        <v>0</v>
      </c>
      <c r="I9706">
        <v>0</v>
      </c>
      <c r="J9706">
        <v>4</v>
      </c>
      <c r="K9706">
        <v>0</v>
      </c>
      <c r="L9706" t="s">
        <v>28</v>
      </c>
      <c r="M9706" t="s">
        <v>399</v>
      </c>
      <c r="N9706" t="s">
        <v>296</v>
      </c>
      <c r="O9706" t="s">
        <v>22</v>
      </c>
      <c r="P9706" t="s">
        <v>23</v>
      </c>
      <c r="Q9706" t="s">
        <v>24</v>
      </c>
    </row>
    <row r="9707" spans="1:17" x14ac:dyDescent="0.2">
      <c r="A9707" s="2">
        <v>38893</v>
      </c>
      <c r="B9707" t="s">
        <v>89</v>
      </c>
      <c r="C9707" t="s">
        <v>31</v>
      </c>
      <c r="D9707" t="s">
        <v>50</v>
      </c>
      <c r="E9707" t="s">
        <v>19</v>
      </c>
      <c r="F9707">
        <v>10</v>
      </c>
      <c r="G9707">
        <v>39</v>
      </c>
      <c r="H9707">
        <v>0</v>
      </c>
      <c r="I9707">
        <v>0</v>
      </c>
      <c r="J9707">
        <v>1</v>
      </c>
      <c r="K9707">
        <v>0</v>
      </c>
      <c r="L9707" t="s">
        <v>347</v>
      </c>
      <c r="M9707" t="s">
        <v>271</v>
      </c>
      <c r="N9707" t="s">
        <v>129</v>
      </c>
      <c r="O9707" t="s">
        <v>122</v>
      </c>
      <c r="P9707" t="s">
        <v>23</v>
      </c>
      <c r="Q9707" t="s">
        <v>24</v>
      </c>
    </row>
    <row r="9708" spans="1:17" x14ac:dyDescent="0.2">
      <c r="A9708" s="2">
        <v>38893</v>
      </c>
      <c r="B9708" t="s">
        <v>296</v>
      </c>
      <c r="C9708" t="s">
        <v>250</v>
      </c>
      <c r="D9708" t="s">
        <v>36</v>
      </c>
      <c r="E9708" t="s">
        <v>36</v>
      </c>
      <c r="F9708">
        <v>127</v>
      </c>
      <c r="G9708">
        <v>107</v>
      </c>
      <c r="H9708">
        <v>0</v>
      </c>
      <c r="I9708">
        <v>0</v>
      </c>
      <c r="J9708">
        <v>1</v>
      </c>
      <c r="K9708">
        <v>2</v>
      </c>
      <c r="L9708" t="s">
        <v>28</v>
      </c>
      <c r="M9708" t="s">
        <v>399</v>
      </c>
      <c r="N9708" t="s">
        <v>296</v>
      </c>
      <c r="O9708" t="s">
        <v>22</v>
      </c>
      <c r="P9708" t="s">
        <v>23</v>
      </c>
      <c r="Q9708" t="s">
        <v>41</v>
      </c>
    </row>
    <row r="9709" spans="1:17" x14ac:dyDescent="0.2">
      <c r="A9709" s="2">
        <v>38893</v>
      </c>
      <c r="B9709" t="s">
        <v>82</v>
      </c>
      <c r="C9709" t="s">
        <v>126</v>
      </c>
      <c r="D9709" t="s">
        <v>50</v>
      </c>
      <c r="E9709" t="s">
        <v>50</v>
      </c>
      <c r="F9709">
        <v>7</v>
      </c>
      <c r="G9709">
        <v>3</v>
      </c>
      <c r="H9709">
        <v>0</v>
      </c>
      <c r="I9709">
        <v>0</v>
      </c>
      <c r="J9709">
        <v>1</v>
      </c>
      <c r="K9709">
        <v>0</v>
      </c>
      <c r="L9709" t="s">
        <v>347</v>
      </c>
      <c r="M9709" t="s">
        <v>519</v>
      </c>
      <c r="N9709" t="s">
        <v>129</v>
      </c>
      <c r="O9709" t="s">
        <v>122</v>
      </c>
      <c r="P9709" t="s">
        <v>23</v>
      </c>
      <c r="Q9709" t="s">
        <v>24</v>
      </c>
    </row>
    <row r="9710" spans="1:17" x14ac:dyDescent="0.2">
      <c r="A9710" s="2">
        <v>38893</v>
      </c>
      <c r="B9710" t="s">
        <v>46</v>
      </c>
      <c r="C9710" t="s">
        <v>45</v>
      </c>
      <c r="D9710" t="s">
        <v>36</v>
      </c>
      <c r="E9710" t="s">
        <v>36</v>
      </c>
      <c r="F9710">
        <v>138</v>
      </c>
      <c r="G9710">
        <v>55</v>
      </c>
      <c r="H9710">
        <v>0</v>
      </c>
      <c r="I9710">
        <v>0</v>
      </c>
      <c r="J9710">
        <v>1</v>
      </c>
      <c r="K9710">
        <v>2</v>
      </c>
      <c r="L9710" t="s">
        <v>28</v>
      </c>
      <c r="M9710" t="s">
        <v>399</v>
      </c>
      <c r="N9710" t="s">
        <v>296</v>
      </c>
      <c r="O9710" t="s">
        <v>122</v>
      </c>
      <c r="P9710" t="s">
        <v>23</v>
      </c>
      <c r="Q9710" t="s">
        <v>41</v>
      </c>
    </row>
    <row r="9711" spans="1:17" x14ac:dyDescent="0.2">
      <c r="A9711" s="2">
        <v>38894</v>
      </c>
      <c r="B9711" t="s">
        <v>119</v>
      </c>
      <c r="C9711" t="s">
        <v>55</v>
      </c>
      <c r="D9711" t="s">
        <v>50</v>
      </c>
      <c r="E9711" t="s">
        <v>57</v>
      </c>
      <c r="F9711">
        <v>13</v>
      </c>
      <c r="G9711">
        <v>42</v>
      </c>
      <c r="H9711">
        <v>0</v>
      </c>
      <c r="I9711">
        <v>0</v>
      </c>
      <c r="J9711">
        <v>1</v>
      </c>
      <c r="K9711">
        <v>0</v>
      </c>
      <c r="L9711" t="s">
        <v>347</v>
      </c>
      <c r="M9711" t="s">
        <v>423</v>
      </c>
      <c r="N9711" t="s">
        <v>129</v>
      </c>
      <c r="O9711" t="s">
        <v>122</v>
      </c>
      <c r="P9711" t="s">
        <v>23</v>
      </c>
      <c r="Q9711" t="s">
        <v>24</v>
      </c>
    </row>
    <row r="9712" spans="1:17" x14ac:dyDescent="0.2">
      <c r="A9712" s="2">
        <v>38894</v>
      </c>
      <c r="B9712" t="s">
        <v>404</v>
      </c>
      <c r="C9712" t="s">
        <v>211</v>
      </c>
      <c r="D9712" t="s">
        <v>36</v>
      </c>
      <c r="E9712" t="s">
        <v>36</v>
      </c>
      <c r="F9712">
        <v>146</v>
      </c>
      <c r="G9712">
        <v>167</v>
      </c>
      <c r="H9712">
        <v>0</v>
      </c>
      <c r="I9712">
        <v>0</v>
      </c>
      <c r="J9712">
        <v>1</v>
      </c>
      <c r="K9712">
        <v>2</v>
      </c>
      <c r="L9712" t="s">
        <v>28</v>
      </c>
      <c r="M9712" t="s">
        <v>441</v>
      </c>
      <c r="N9712" t="s">
        <v>419</v>
      </c>
      <c r="O9712" t="s">
        <v>122</v>
      </c>
      <c r="P9712" t="s">
        <v>23</v>
      </c>
      <c r="Q9712" t="s">
        <v>41</v>
      </c>
    </row>
    <row r="9713" spans="1:17" x14ac:dyDescent="0.2">
      <c r="A9713" s="2">
        <v>38894</v>
      </c>
      <c r="B9713" t="s">
        <v>53</v>
      </c>
      <c r="C9713" t="s">
        <v>168</v>
      </c>
      <c r="D9713" t="s">
        <v>50</v>
      </c>
      <c r="E9713" t="s">
        <v>50</v>
      </c>
      <c r="F9713">
        <v>35</v>
      </c>
      <c r="G9713">
        <v>45</v>
      </c>
      <c r="H9713">
        <v>0</v>
      </c>
      <c r="I9713">
        <v>0</v>
      </c>
      <c r="J9713">
        <v>0</v>
      </c>
      <c r="K9713">
        <v>0</v>
      </c>
      <c r="L9713" t="s">
        <v>347</v>
      </c>
      <c r="M9713" t="s">
        <v>190</v>
      </c>
      <c r="N9713" t="s">
        <v>129</v>
      </c>
      <c r="O9713" t="s">
        <v>122</v>
      </c>
      <c r="P9713" t="s">
        <v>59</v>
      </c>
      <c r="Q9713" t="s">
        <v>41</v>
      </c>
    </row>
    <row r="9714" spans="1:17" x14ac:dyDescent="0.2">
      <c r="A9714" s="2">
        <v>38895</v>
      </c>
      <c r="B9714" t="s">
        <v>25</v>
      </c>
      <c r="C9714" t="s">
        <v>199</v>
      </c>
      <c r="D9714" t="s">
        <v>19</v>
      </c>
      <c r="E9714" t="s">
        <v>36</v>
      </c>
      <c r="F9714">
        <v>1</v>
      </c>
      <c r="G9714">
        <v>48</v>
      </c>
      <c r="H9714">
        <v>0</v>
      </c>
      <c r="I9714">
        <v>0</v>
      </c>
      <c r="J9714">
        <v>3</v>
      </c>
      <c r="K9714">
        <v>0</v>
      </c>
      <c r="L9714" t="s">
        <v>347</v>
      </c>
      <c r="M9714" t="s">
        <v>752</v>
      </c>
      <c r="N9714" t="s">
        <v>129</v>
      </c>
      <c r="O9714" t="s">
        <v>122</v>
      </c>
      <c r="P9714" t="s">
        <v>23</v>
      </c>
      <c r="Q9714" t="s">
        <v>24</v>
      </c>
    </row>
    <row r="9715" spans="1:17" x14ac:dyDescent="0.2">
      <c r="A9715" s="2">
        <v>38895</v>
      </c>
      <c r="B9715" t="s">
        <v>106</v>
      </c>
      <c r="C9715" t="s">
        <v>67</v>
      </c>
      <c r="D9715" t="s">
        <v>50</v>
      </c>
      <c r="E9715" t="s">
        <v>50</v>
      </c>
      <c r="F9715">
        <v>5</v>
      </c>
      <c r="G9715">
        <v>8</v>
      </c>
      <c r="H9715">
        <v>0</v>
      </c>
      <c r="I9715">
        <v>0</v>
      </c>
      <c r="J9715">
        <v>1</v>
      </c>
      <c r="K9715">
        <v>3</v>
      </c>
      <c r="L9715" t="s">
        <v>347</v>
      </c>
      <c r="M9715" t="s">
        <v>325</v>
      </c>
      <c r="N9715" t="s">
        <v>129</v>
      </c>
      <c r="O9715" t="s">
        <v>122</v>
      </c>
      <c r="P9715" t="s">
        <v>23</v>
      </c>
      <c r="Q9715" t="s">
        <v>41</v>
      </c>
    </row>
    <row r="9716" spans="1:17" x14ac:dyDescent="0.2">
      <c r="A9716" s="2">
        <v>38896</v>
      </c>
      <c r="B9716" t="s">
        <v>419</v>
      </c>
      <c r="C9716" t="s">
        <v>404</v>
      </c>
      <c r="D9716" t="s">
        <v>36</v>
      </c>
      <c r="E9716" t="s">
        <v>36</v>
      </c>
      <c r="F9716">
        <v>176</v>
      </c>
      <c r="G9716">
        <v>146</v>
      </c>
      <c r="H9716">
        <v>0</v>
      </c>
      <c r="I9716">
        <v>0</v>
      </c>
      <c r="J9716">
        <v>2</v>
      </c>
      <c r="K9716">
        <v>1</v>
      </c>
      <c r="L9716" t="s">
        <v>28</v>
      </c>
      <c r="M9716" t="s">
        <v>441</v>
      </c>
      <c r="N9716" t="s">
        <v>419</v>
      </c>
      <c r="O9716" t="s">
        <v>22</v>
      </c>
      <c r="P9716" t="s">
        <v>23</v>
      </c>
      <c r="Q9716" t="s">
        <v>24</v>
      </c>
    </row>
    <row r="9717" spans="1:17" x14ac:dyDescent="0.2">
      <c r="A9717" s="2">
        <v>38898</v>
      </c>
      <c r="B9717" t="s">
        <v>129</v>
      </c>
      <c r="C9717" t="s">
        <v>39</v>
      </c>
      <c r="D9717" t="s">
        <v>50</v>
      </c>
      <c r="E9717" t="s">
        <v>19</v>
      </c>
      <c r="F9717">
        <v>19</v>
      </c>
      <c r="G9717">
        <v>9</v>
      </c>
      <c r="H9717">
        <v>0</v>
      </c>
      <c r="I9717">
        <v>0</v>
      </c>
      <c r="J9717">
        <v>1</v>
      </c>
      <c r="K9717">
        <v>1</v>
      </c>
      <c r="L9717" t="s">
        <v>347</v>
      </c>
      <c r="M9717" t="s">
        <v>544</v>
      </c>
      <c r="N9717" t="s">
        <v>129</v>
      </c>
      <c r="O9717" t="s">
        <v>22</v>
      </c>
      <c r="P9717" t="s">
        <v>59</v>
      </c>
      <c r="Q9717" t="s">
        <v>24</v>
      </c>
    </row>
    <row r="9718" spans="1:17" x14ac:dyDescent="0.2">
      <c r="A9718" s="2">
        <v>38898</v>
      </c>
      <c r="B9718" t="s">
        <v>119</v>
      </c>
      <c r="C9718" t="s">
        <v>168</v>
      </c>
      <c r="D9718" t="s">
        <v>50</v>
      </c>
      <c r="E9718" t="s">
        <v>50</v>
      </c>
      <c r="F9718">
        <v>13</v>
      </c>
      <c r="G9718">
        <v>45</v>
      </c>
      <c r="H9718">
        <v>0</v>
      </c>
      <c r="I9718">
        <v>0</v>
      </c>
      <c r="J9718">
        <v>3</v>
      </c>
      <c r="K9718">
        <v>0</v>
      </c>
      <c r="L9718" t="s">
        <v>347</v>
      </c>
      <c r="M9718" t="s">
        <v>945</v>
      </c>
      <c r="N9718" t="s">
        <v>129</v>
      </c>
      <c r="O9718" t="s">
        <v>122</v>
      </c>
      <c r="P9718" t="s">
        <v>23</v>
      </c>
      <c r="Q9718" t="s">
        <v>24</v>
      </c>
    </row>
    <row r="9719" spans="1:17" x14ac:dyDescent="0.2">
      <c r="A9719" s="2">
        <v>38898</v>
      </c>
      <c r="B9719" t="s">
        <v>419</v>
      </c>
      <c r="C9719" t="s">
        <v>211</v>
      </c>
      <c r="D9719" t="s">
        <v>36</v>
      </c>
      <c r="E9719" t="s">
        <v>36</v>
      </c>
      <c r="F9719">
        <v>176</v>
      </c>
      <c r="G9719">
        <v>167</v>
      </c>
      <c r="H9719">
        <v>0</v>
      </c>
      <c r="I9719">
        <v>0</v>
      </c>
      <c r="J9719">
        <v>2</v>
      </c>
      <c r="K9719">
        <v>1</v>
      </c>
      <c r="L9719" t="s">
        <v>28</v>
      </c>
      <c r="M9719" t="s">
        <v>441</v>
      </c>
      <c r="N9719" t="s">
        <v>419</v>
      </c>
      <c r="O9719" t="s">
        <v>22</v>
      </c>
      <c r="P9719" t="s">
        <v>23</v>
      </c>
      <c r="Q9719" t="s">
        <v>24</v>
      </c>
    </row>
    <row r="9720" spans="1:17" x14ac:dyDescent="0.2">
      <c r="A9720" s="2">
        <v>38899</v>
      </c>
      <c r="B9720" t="s">
        <v>25</v>
      </c>
      <c r="C9720" t="s">
        <v>67</v>
      </c>
      <c r="D9720" t="s">
        <v>19</v>
      </c>
      <c r="E9720" t="s">
        <v>50</v>
      </c>
      <c r="F9720">
        <v>1</v>
      </c>
      <c r="G9720">
        <v>8</v>
      </c>
      <c r="H9720">
        <v>0</v>
      </c>
      <c r="I9720">
        <v>0</v>
      </c>
      <c r="J9720">
        <v>0</v>
      </c>
      <c r="K9720">
        <v>1</v>
      </c>
      <c r="L9720" t="s">
        <v>347</v>
      </c>
      <c r="M9720" t="s">
        <v>787</v>
      </c>
      <c r="N9720" t="s">
        <v>129</v>
      </c>
      <c r="O9720" t="s">
        <v>122</v>
      </c>
      <c r="P9720" t="s">
        <v>23</v>
      </c>
      <c r="Q9720" t="s">
        <v>41</v>
      </c>
    </row>
    <row r="9721" spans="1:17" x14ac:dyDescent="0.2">
      <c r="A9721" s="2">
        <v>38899</v>
      </c>
      <c r="B9721" t="s">
        <v>89</v>
      </c>
      <c r="C9721" t="s">
        <v>82</v>
      </c>
      <c r="D9721" t="s">
        <v>50</v>
      </c>
      <c r="E9721" t="s">
        <v>50</v>
      </c>
      <c r="F9721">
        <v>10</v>
      </c>
      <c r="G9721">
        <v>7</v>
      </c>
      <c r="H9721">
        <v>0</v>
      </c>
      <c r="I9721">
        <v>0</v>
      </c>
      <c r="J9721">
        <v>0</v>
      </c>
      <c r="K9721">
        <v>0</v>
      </c>
      <c r="L9721" t="s">
        <v>347</v>
      </c>
      <c r="M9721" t="s">
        <v>822</v>
      </c>
      <c r="N9721" t="s">
        <v>129</v>
      </c>
      <c r="O9721" t="s">
        <v>122</v>
      </c>
      <c r="P9721" t="s">
        <v>59</v>
      </c>
      <c r="Q9721" t="s">
        <v>41</v>
      </c>
    </row>
    <row r="9722" spans="1:17" x14ac:dyDescent="0.2">
      <c r="A9722" s="2">
        <v>38900</v>
      </c>
      <c r="B9722" t="s">
        <v>560</v>
      </c>
      <c r="C9722" t="s">
        <v>602</v>
      </c>
      <c r="D9722" t="s">
        <v>50</v>
      </c>
      <c r="E9722" t="s">
        <v>115</v>
      </c>
      <c r="F9722">
        <v>135</v>
      </c>
      <c r="G9722">
        <v>121</v>
      </c>
      <c r="H9722">
        <v>0</v>
      </c>
      <c r="I9722">
        <v>0</v>
      </c>
      <c r="J9722">
        <v>4</v>
      </c>
      <c r="K9722">
        <v>1</v>
      </c>
      <c r="L9722" t="s">
        <v>28</v>
      </c>
      <c r="M9722" t="s">
        <v>626</v>
      </c>
      <c r="N9722" t="s">
        <v>560</v>
      </c>
      <c r="O9722" t="s">
        <v>22</v>
      </c>
      <c r="P9722" t="s">
        <v>23</v>
      </c>
      <c r="Q9722" t="s">
        <v>24</v>
      </c>
    </row>
    <row r="9723" spans="1:17" x14ac:dyDescent="0.2">
      <c r="A9723" s="2">
        <v>38902</v>
      </c>
      <c r="B9723" t="s">
        <v>129</v>
      </c>
      <c r="C9723" t="s">
        <v>119</v>
      </c>
      <c r="D9723" t="s">
        <v>50</v>
      </c>
      <c r="E9723" t="s">
        <v>50</v>
      </c>
      <c r="F9723">
        <v>19</v>
      </c>
      <c r="G9723">
        <v>13</v>
      </c>
      <c r="H9723">
        <v>0</v>
      </c>
      <c r="I9723">
        <v>0</v>
      </c>
      <c r="J9723">
        <v>0</v>
      </c>
      <c r="K9723">
        <v>2</v>
      </c>
      <c r="L9723" t="s">
        <v>347</v>
      </c>
      <c r="M9723" t="s">
        <v>752</v>
      </c>
      <c r="N9723" t="s">
        <v>129</v>
      </c>
      <c r="O9723" t="s">
        <v>22</v>
      </c>
      <c r="P9723" t="s">
        <v>23</v>
      </c>
      <c r="Q9723" t="s">
        <v>41</v>
      </c>
    </row>
    <row r="9724" spans="1:17" x14ac:dyDescent="0.2">
      <c r="A9724" s="2">
        <v>38903</v>
      </c>
      <c r="B9724" t="s">
        <v>560</v>
      </c>
      <c r="C9724" t="s">
        <v>569</v>
      </c>
      <c r="D9724" t="s">
        <v>50</v>
      </c>
      <c r="E9724" t="s">
        <v>115</v>
      </c>
      <c r="F9724">
        <v>135</v>
      </c>
      <c r="G9724">
        <v>147</v>
      </c>
      <c r="H9724">
        <v>0</v>
      </c>
      <c r="I9724">
        <v>0</v>
      </c>
      <c r="J9724">
        <v>1</v>
      </c>
      <c r="K9724">
        <v>0</v>
      </c>
      <c r="L9724" t="s">
        <v>28</v>
      </c>
      <c r="M9724" t="s">
        <v>626</v>
      </c>
      <c r="N9724" t="s">
        <v>560</v>
      </c>
      <c r="O9724" t="s">
        <v>22</v>
      </c>
      <c r="P9724" t="s">
        <v>23</v>
      </c>
      <c r="Q9724" t="s">
        <v>24</v>
      </c>
    </row>
    <row r="9725" spans="1:17" x14ac:dyDescent="0.2">
      <c r="A9725" s="2">
        <v>38903</v>
      </c>
      <c r="B9725" t="s">
        <v>82</v>
      </c>
      <c r="C9725" t="s">
        <v>67</v>
      </c>
      <c r="D9725" t="s">
        <v>50</v>
      </c>
      <c r="E9725" t="s">
        <v>50</v>
      </c>
      <c r="F9725">
        <v>7</v>
      </c>
      <c r="G9725">
        <v>8</v>
      </c>
      <c r="H9725">
        <v>0</v>
      </c>
      <c r="I9725">
        <v>0</v>
      </c>
      <c r="J9725">
        <v>0</v>
      </c>
      <c r="K9725">
        <v>1</v>
      </c>
      <c r="L9725" t="s">
        <v>347</v>
      </c>
      <c r="M9725" t="s">
        <v>589</v>
      </c>
      <c r="N9725" t="s">
        <v>129</v>
      </c>
      <c r="O9725" t="s">
        <v>122</v>
      </c>
      <c r="P9725" t="s">
        <v>23</v>
      </c>
      <c r="Q9725" t="s">
        <v>41</v>
      </c>
    </row>
    <row r="9726" spans="1:17" x14ac:dyDescent="0.2">
      <c r="A9726" s="2">
        <v>38904</v>
      </c>
      <c r="B9726" t="s">
        <v>250</v>
      </c>
      <c r="C9726" t="s">
        <v>351</v>
      </c>
      <c r="D9726" t="s">
        <v>36</v>
      </c>
      <c r="E9726" t="s">
        <v>36</v>
      </c>
      <c r="F9726">
        <v>107</v>
      </c>
      <c r="G9726">
        <v>103</v>
      </c>
      <c r="H9726">
        <v>0</v>
      </c>
      <c r="I9726">
        <v>0</v>
      </c>
      <c r="J9726">
        <v>2</v>
      </c>
      <c r="K9726">
        <v>1</v>
      </c>
      <c r="L9726" t="s">
        <v>28</v>
      </c>
      <c r="M9726" t="s">
        <v>634</v>
      </c>
      <c r="N9726" t="s">
        <v>250</v>
      </c>
      <c r="O9726" t="s">
        <v>22</v>
      </c>
      <c r="P9726" t="s">
        <v>23</v>
      </c>
      <c r="Q9726" t="s">
        <v>24</v>
      </c>
    </row>
    <row r="9727" spans="1:17" x14ac:dyDescent="0.2">
      <c r="A9727" s="2">
        <v>38906</v>
      </c>
      <c r="B9727" t="s">
        <v>129</v>
      </c>
      <c r="C9727" t="s">
        <v>82</v>
      </c>
      <c r="D9727" t="s">
        <v>50</v>
      </c>
      <c r="E9727" t="s">
        <v>50</v>
      </c>
      <c r="F9727">
        <v>19</v>
      </c>
      <c r="G9727">
        <v>7</v>
      </c>
      <c r="H9727">
        <v>0</v>
      </c>
      <c r="I9727">
        <v>0</v>
      </c>
      <c r="J9727">
        <v>3</v>
      </c>
      <c r="K9727">
        <v>1</v>
      </c>
      <c r="L9727" t="s">
        <v>347</v>
      </c>
      <c r="M9727" t="s">
        <v>271</v>
      </c>
      <c r="N9727" t="s">
        <v>129</v>
      </c>
      <c r="O9727" t="s">
        <v>22</v>
      </c>
      <c r="P9727" t="s">
        <v>23</v>
      </c>
      <c r="Q9727" t="s">
        <v>24</v>
      </c>
    </row>
    <row r="9728" spans="1:17" x14ac:dyDescent="0.2">
      <c r="A9728" s="2">
        <v>38906</v>
      </c>
      <c r="B9728" t="s">
        <v>250</v>
      </c>
      <c r="C9728" t="s">
        <v>351</v>
      </c>
      <c r="D9728" t="s">
        <v>36</v>
      </c>
      <c r="E9728" t="s">
        <v>36</v>
      </c>
      <c r="F9728">
        <v>107</v>
      </c>
      <c r="G9728">
        <v>103</v>
      </c>
      <c r="H9728">
        <v>0</v>
      </c>
      <c r="I9728">
        <v>0</v>
      </c>
      <c r="J9728">
        <v>0</v>
      </c>
      <c r="K9728">
        <v>0</v>
      </c>
      <c r="L9728" t="s">
        <v>28</v>
      </c>
      <c r="M9728" t="s">
        <v>251</v>
      </c>
      <c r="N9728" t="s">
        <v>250</v>
      </c>
      <c r="O9728" t="s">
        <v>22</v>
      </c>
      <c r="P9728" t="s">
        <v>23</v>
      </c>
      <c r="Q9728" t="s">
        <v>30</v>
      </c>
    </row>
    <row r="9729" spans="1:17" x14ac:dyDescent="0.2">
      <c r="A9729" s="2">
        <v>38907</v>
      </c>
      <c r="B9729" t="s">
        <v>119</v>
      </c>
      <c r="C9729" t="s">
        <v>67</v>
      </c>
      <c r="D9729" t="s">
        <v>50</v>
      </c>
      <c r="E9729" t="s">
        <v>50</v>
      </c>
      <c r="F9729">
        <v>13</v>
      </c>
      <c r="G9729">
        <v>8</v>
      </c>
      <c r="H9729">
        <v>0</v>
      </c>
      <c r="I9729">
        <v>0</v>
      </c>
      <c r="J9729">
        <v>1</v>
      </c>
      <c r="K9729">
        <v>1</v>
      </c>
      <c r="L9729" t="s">
        <v>347</v>
      </c>
      <c r="M9729" t="s">
        <v>544</v>
      </c>
      <c r="N9729" t="s">
        <v>129</v>
      </c>
      <c r="O9729" t="s">
        <v>122</v>
      </c>
      <c r="P9729" t="s">
        <v>59</v>
      </c>
      <c r="Q9729" t="s">
        <v>24</v>
      </c>
    </row>
    <row r="9730" spans="1:17" x14ac:dyDescent="0.2">
      <c r="A9730" s="2">
        <v>38913</v>
      </c>
      <c r="B9730" t="s">
        <v>469</v>
      </c>
      <c r="C9730" t="s">
        <v>164</v>
      </c>
      <c r="D9730" t="s">
        <v>115</v>
      </c>
      <c r="E9730" t="s">
        <v>115</v>
      </c>
      <c r="F9730">
        <v>110</v>
      </c>
      <c r="G9730">
        <v>88</v>
      </c>
      <c r="H9730">
        <v>0</v>
      </c>
      <c r="I9730">
        <v>0</v>
      </c>
      <c r="J9730">
        <v>1</v>
      </c>
      <c r="K9730">
        <v>3</v>
      </c>
      <c r="L9730" t="s">
        <v>28</v>
      </c>
      <c r="M9730" t="s">
        <v>470</v>
      </c>
      <c r="N9730" t="s">
        <v>469</v>
      </c>
      <c r="O9730" t="s">
        <v>22</v>
      </c>
      <c r="P9730" t="s">
        <v>23</v>
      </c>
      <c r="Q9730" t="s">
        <v>41</v>
      </c>
    </row>
    <row r="9731" spans="1:17" x14ac:dyDescent="0.2">
      <c r="A9731" s="2">
        <v>38913</v>
      </c>
      <c r="B9731" t="s">
        <v>138</v>
      </c>
      <c r="C9731" t="s">
        <v>45</v>
      </c>
      <c r="D9731" t="s">
        <v>36</v>
      </c>
      <c r="E9731" t="s">
        <v>36</v>
      </c>
      <c r="F9731">
        <v>62</v>
      </c>
      <c r="G9731">
        <v>66</v>
      </c>
      <c r="H9731">
        <v>0</v>
      </c>
      <c r="I9731">
        <v>0</v>
      </c>
      <c r="J9731">
        <v>0</v>
      </c>
      <c r="K9731">
        <v>0</v>
      </c>
      <c r="L9731" t="s">
        <v>28</v>
      </c>
      <c r="M9731" t="s">
        <v>139</v>
      </c>
      <c r="N9731" t="s">
        <v>138</v>
      </c>
      <c r="O9731" t="s">
        <v>22</v>
      </c>
      <c r="P9731" t="s">
        <v>23</v>
      </c>
      <c r="Q9731" t="s">
        <v>30</v>
      </c>
    </row>
    <row r="9732" spans="1:17" x14ac:dyDescent="0.2">
      <c r="A9732" s="2">
        <v>38915</v>
      </c>
      <c r="B9732" t="s">
        <v>374</v>
      </c>
      <c r="C9732" t="s">
        <v>389</v>
      </c>
      <c r="D9732" t="s">
        <v>36</v>
      </c>
      <c r="E9732" t="s">
        <v>115</v>
      </c>
      <c r="F9732">
        <v>101</v>
      </c>
      <c r="G9732">
        <v>125</v>
      </c>
      <c r="H9732">
        <v>0</v>
      </c>
      <c r="I9732">
        <v>0</v>
      </c>
      <c r="J9732">
        <v>1</v>
      </c>
      <c r="K9732">
        <v>0</v>
      </c>
      <c r="L9732" t="s">
        <v>28</v>
      </c>
      <c r="M9732" t="s">
        <v>375</v>
      </c>
      <c r="N9732" t="s">
        <v>374</v>
      </c>
      <c r="O9732" t="s">
        <v>22</v>
      </c>
      <c r="P9732" t="s">
        <v>23</v>
      </c>
      <c r="Q9732" t="s">
        <v>24</v>
      </c>
    </row>
    <row r="9733" spans="1:17" x14ac:dyDescent="0.2">
      <c r="A9733" s="2">
        <v>38919</v>
      </c>
      <c r="B9733" t="s">
        <v>177</v>
      </c>
      <c r="C9733" t="s">
        <v>164</v>
      </c>
      <c r="D9733" t="s">
        <v>115</v>
      </c>
      <c r="E9733" t="s">
        <v>115</v>
      </c>
      <c r="F9733">
        <v>98</v>
      </c>
      <c r="G9733">
        <v>88</v>
      </c>
      <c r="H9733">
        <v>0</v>
      </c>
      <c r="I9733">
        <v>0</v>
      </c>
      <c r="J9733">
        <v>2</v>
      </c>
      <c r="K9733">
        <v>1</v>
      </c>
      <c r="L9733" t="s">
        <v>28</v>
      </c>
      <c r="M9733" t="s">
        <v>640</v>
      </c>
      <c r="N9733" t="s">
        <v>177</v>
      </c>
      <c r="O9733" t="s">
        <v>22</v>
      </c>
      <c r="P9733" t="s">
        <v>23</v>
      </c>
      <c r="Q9733" t="s">
        <v>24</v>
      </c>
    </row>
    <row r="9734" spans="1:17" x14ac:dyDescent="0.2">
      <c r="A9734" s="2">
        <v>38920</v>
      </c>
      <c r="B9734" t="s">
        <v>250</v>
      </c>
      <c r="C9734" t="s">
        <v>138</v>
      </c>
      <c r="D9734" t="s">
        <v>36</v>
      </c>
      <c r="E9734" t="s">
        <v>36</v>
      </c>
      <c r="F9734">
        <v>80</v>
      </c>
      <c r="G9734">
        <v>62</v>
      </c>
      <c r="H9734">
        <v>0</v>
      </c>
      <c r="I9734">
        <v>0</v>
      </c>
      <c r="J9734">
        <v>1</v>
      </c>
      <c r="K9734">
        <v>3</v>
      </c>
      <c r="L9734" t="s">
        <v>716</v>
      </c>
      <c r="M9734" t="s">
        <v>371</v>
      </c>
      <c r="N9734" t="s">
        <v>352</v>
      </c>
      <c r="O9734" t="s">
        <v>122</v>
      </c>
      <c r="P9734" t="s">
        <v>23</v>
      </c>
      <c r="Q9734" t="s">
        <v>41</v>
      </c>
    </row>
    <row r="9735" spans="1:17" x14ac:dyDescent="0.2">
      <c r="A9735" s="2">
        <v>38920</v>
      </c>
      <c r="B9735" t="s">
        <v>352</v>
      </c>
      <c r="C9735" t="s">
        <v>419</v>
      </c>
      <c r="D9735" t="s">
        <v>36</v>
      </c>
      <c r="E9735" t="s">
        <v>36</v>
      </c>
      <c r="F9735">
        <v>167</v>
      </c>
      <c r="G9735">
        <v>141</v>
      </c>
      <c r="H9735">
        <v>0</v>
      </c>
      <c r="I9735">
        <v>0</v>
      </c>
      <c r="J9735">
        <v>1</v>
      </c>
      <c r="K9735">
        <v>1</v>
      </c>
      <c r="L9735" t="s">
        <v>716</v>
      </c>
      <c r="M9735" t="s">
        <v>371</v>
      </c>
      <c r="N9735" t="s">
        <v>352</v>
      </c>
      <c r="O9735" t="s">
        <v>22</v>
      </c>
      <c r="P9735" t="s">
        <v>59</v>
      </c>
      <c r="Q9735" t="s">
        <v>41</v>
      </c>
    </row>
    <row r="9736" spans="1:17" x14ac:dyDescent="0.2">
      <c r="A9736" s="2">
        <v>38921</v>
      </c>
      <c r="B9736" t="s">
        <v>352</v>
      </c>
      <c r="C9736" t="s">
        <v>250</v>
      </c>
      <c r="D9736" t="s">
        <v>36</v>
      </c>
      <c r="E9736" t="s">
        <v>36</v>
      </c>
      <c r="F9736">
        <v>167</v>
      </c>
      <c r="G9736">
        <v>80</v>
      </c>
      <c r="H9736">
        <v>0</v>
      </c>
      <c r="I9736">
        <v>0</v>
      </c>
      <c r="J9736">
        <v>3</v>
      </c>
      <c r="K9736">
        <v>2</v>
      </c>
      <c r="L9736" t="s">
        <v>716</v>
      </c>
      <c r="M9736" t="s">
        <v>371</v>
      </c>
      <c r="N9736" t="s">
        <v>352</v>
      </c>
      <c r="O9736" t="s">
        <v>22</v>
      </c>
      <c r="P9736" t="s">
        <v>23</v>
      </c>
      <c r="Q9736" t="s">
        <v>24</v>
      </c>
    </row>
    <row r="9737" spans="1:17" x14ac:dyDescent="0.2">
      <c r="A9737" s="2">
        <v>38921</v>
      </c>
      <c r="B9737" t="s">
        <v>419</v>
      </c>
      <c r="C9737" t="s">
        <v>138</v>
      </c>
      <c r="D9737" t="s">
        <v>36</v>
      </c>
      <c r="E9737" t="s">
        <v>36</v>
      </c>
      <c r="F9737">
        <v>141</v>
      </c>
      <c r="G9737">
        <v>62</v>
      </c>
      <c r="H9737">
        <v>0</v>
      </c>
      <c r="I9737">
        <v>0</v>
      </c>
      <c r="J9737">
        <v>0</v>
      </c>
      <c r="K9737">
        <v>2</v>
      </c>
      <c r="L9737" t="s">
        <v>716</v>
      </c>
      <c r="M9737" t="s">
        <v>371</v>
      </c>
      <c r="N9737" t="s">
        <v>352</v>
      </c>
      <c r="O9737" t="s">
        <v>122</v>
      </c>
      <c r="P9737" t="s">
        <v>23</v>
      </c>
      <c r="Q9737" t="s">
        <v>41</v>
      </c>
    </row>
    <row r="9738" spans="1:17" x14ac:dyDescent="0.2">
      <c r="A9738" s="2">
        <v>38923</v>
      </c>
      <c r="B9738" t="s">
        <v>469</v>
      </c>
      <c r="C9738" t="s">
        <v>164</v>
      </c>
      <c r="D9738" t="s">
        <v>115</v>
      </c>
      <c r="E9738" t="s">
        <v>115</v>
      </c>
      <c r="F9738">
        <v>110</v>
      </c>
      <c r="G9738">
        <v>88</v>
      </c>
      <c r="H9738">
        <v>0</v>
      </c>
      <c r="I9738">
        <v>0</v>
      </c>
      <c r="J9738">
        <v>1</v>
      </c>
      <c r="K9738">
        <v>2</v>
      </c>
      <c r="L9738" t="s">
        <v>28</v>
      </c>
      <c r="M9738" t="s">
        <v>470</v>
      </c>
      <c r="N9738" t="s">
        <v>469</v>
      </c>
      <c r="O9738" t="s">
        <v>22</v>
      </c>
      <c r="P9738" t="s">
        <v>23</v>
      </c>
      <c r="Q9738" t="s">
        <v>41</v>
      </c>
    </row>
    <row r="9739" spans="1:17" x14ac:dyDescent="0.2">
      <c r="A9739" s="2">
        <v>38924</v>
      </c>
      <c r="B9739" t="s">
        <v>617</v>
      </c>
      <c r="C9739" t="s">
        <v>208</v>
      </c>
      <c r="D9739" t="s">
        <v>36</v>
      </c>
      <c r="E9739" t="s">
        <v>36</v>
      </c>
      <c r="F9739">
        <v>103</v>
      </c>
      <c r="G9739">
        <v>99</v>
      </c>
      <c r="H9739">
        <v>0</v>
      </c>
      <c r="I9739">
        <v>0</v>
      </c>
      <c r="J9739">
        <v>1</v>
      </c>
      <c r="K9739">
        <v>1</v>
      </c>
      <c r="L9739" t="s">
        <v>28</v>
      </c>
      <c r="M9739" t="s">
        <v>618</v>
      </c>
      <c r="N9739" t="s">
        <v>617</v>
      </c>
      <c r="O9739" t="s">
        <v>22</v>
      </c>
      <c r="P9739" t="s">
        <v>23</v>
      </c>
      <c r="Q9739" t="s">
        <v>30</v>
      </c>
    </row>
    <row r="9740" spans="1:17" x14ac:dyDescent="0.2">
      <c r="A9740" s="2">
        <v>38926</v>
      </c>
      <c r="B9740" t="s">
        <v>233</v>
      </c>
      <c r="C9740" t="s">
        <v>456</v>
      </c>
      <c r="D9740" t="s">
        <v>19</v>
      </c>
      <c r="E9740" t="s">
        <v>27</v>
      </c>
      <c r="F9740">
        <v>131</v>
      </c>
      <c r="G9740">
        <v>115</v>
      </c>
      <c r="H9740">
        <v>0</v>
      </c>
      <c r="I9740">
        <v>0</v>
      </c>
      <c r="J9740">
        <v>3</v>
      </c>
      <c r="K9740">
        <v>2</v>
      </c>
      <c r="L9740" t="s">
        <v>28</v>
      </c>
      <c r="M9740" t="s">
        <v>1192</v>
      </c>
      <c r="N9740" t="s">
        <v>233</v>
      </c>
      <c r="O9740" t="s">
        <v>22</v>
      </c>
      <c r="P9740" t="s">
        <v>23</v>
      </c>
      <c r="Q9740" t="s">
        <v>24</v>
      </c>
    </row>
    <row r="9741" spans="1:17" x14ac:dyDescent="0.2">
      <c r="A9741" s="2">
        <v>38928</v>
      </c>
      <c r="B9741" t="s">
        <v>233</v>
      </c>
      <c r="C9741" t="s">
        <v>456</v>
      </c>
      <c r="D9741" t="s">
        <v>19</v>
      </c>
      <c r="E9741" t="s">
        <v>27</v>
      </c>
      <c r="F9741">
        <v>131</v>
      </c>
      <c r="G9741">
        <v>115</v>
      </c>
      <c r="H9741">
        <v>0</v>
      </c>
      <c r="I9741">
        <v>0</v>
      </c>
      <c r="J9741">
        <v>2</v>
      </c>
      <c r="K9741">
        <v>0</v>
      </c>
      <c r="L9741" t="s">
        <v>28</v>
      </c>
      <c r="M9741" t="s">
        <v>472</v>
      </c>
      <c r="N9741" t="s">
        <v>233</v>
      </c>
      <c r="O9741" t="s">
        <v>22</v>
      </c>
      <c r="P9741" t="s">
        <v>23</v>
      </c>
      <c r="Q9741" t="s">
        <v>24</v>
      </c>
    </row>
    <row r="9742" spans="1:17" x14ac:dyDescent="0.2">
      <c r="A9742" s="2">
        <v>38928</v>
      </c>
      <c r="B9742" t="s">
        <v>177</v>
      </c>
      <c r="C9742" t="s">
        <v>469</v>
      </c>
      <c r="D9742" t="s">
        <v>115</v>
      </c>
      <c r="E9742" t="s">
        <v>115</v>
      </c>
      <c r="F9742">
        <v>98</v>
      </c>
      <c r="G9742">
        <v>110</v>
      </c>
      <c r="H9742">
        <v>0</v>
      </c>
      <c r="I9742">
        <v>0</v>
      </c>
      <c r="J9742">
        <v>3</v>
      </c>
      <c r="K9742">
        <v>0</v>
      </c>
      <c r="L9742" t="s">
        <v>28</v>
      </c>
      <c r="M9742" t="s">
        <v>640</v>
      </c>
      <c r="N9742" t="s">
        <v>177</v>
      </c>
      <c r="O9742" t="s">
        <v>22</v>
      </c>
      <c r="P9742" t="s">
        <v>23</v>
      </c>
      <c r="Q9742" t="s">
        <v>24</v>
      </c>
    </row>
    <row r="9743" spans="1:17" x14ac:dyDescent="0.2">
      <c r="A9743" s="2">
        <v>38928</v>
      </c>
      <c r="B9743" t="s">
        <v>211</v>
      </c>
      <c r="C9743" t="s">
        <v>617</v>
      </c>
      <c r="D9743" t="s">
        <v>36</v>
      </c>
      <c r="E9743" t="s">
        <v>36</v>
      </c>
      <c r="F9743">
        <v>143</v>
      </c>
      <c r="G9743">
        <v>103</v>
      </c>
      <c r="H9743">
        <v>0</v>
      </c>
      <c r="I9743">
        <v>0</v>
      </c>
      <c r="J9743">
        <v>1</v>
      </c>
      <c r="K9743">
        <v>0</v>
      </c>
      <c r="L9743" t="s">
        <v>28</v>
      </c>
      <c r="M9743" t="s">
        <v>373</v>
      </c>
      <c r="N9743" t="s">
        <v>211</v>
      </c>
      <c r="O9743" t="s">
        <v>22</v>
      </c>
      <c r="P9743" t="s">
        <v>23</v>
      </c>
      <c r="Q9743" t="s">
        <v>24</v>
      </c>
    </row>
    <row r="9744" spans="1:17" x14ac:dyDescent="0.2">
      <c r="A9744" s="2">
        <v>38934</v>
      </c>
      <c r="B9744" t="s">
        <v>469</v>
      </c>
      <c r="C9744" t="s">
        <v>718</v>
      </c>
      <c r="D9744" t="s">
        <v>115</v>
      </c>
      <c r="E9744" t="s">
        <v>36</v>
      </c>
      <c r="F9744">
        <v>110</v>
      </c>
      <c r="G9744">
        <v>79</v>
      </c>
      <c r="H9744">
        <v>0</v>
      </c>
      <c r="I9744">
        <v>0</v>
      </c>
      <c r="J9744">
        <v>2</v>
      </c>
      <c r="K9744">
        <v>1</v>
      </c>
      <c r="L9744" t="s">
        <v>28</v>
      </c>
      <c r="M9744" t="s">
        <v>470</v>
      </c>
      <c r="N9744" t="s">
        <v>469</v>
      </c>
      <c r="O9744" t="s">
        <v>22</v>
      </c>
      <c r="P9744" t="s">
        <v>23</v>
      </c>
      <c r="Q9744" t="s">
        <v>24</v>
      </c>
    </row>
    <row r="9745" spans="1:17" x14ac:dyDescent="0.2">
      <c r="A9745" s="2">
        <v>38934</v>
      </c>
      <c r="B9745" t="s">
        <v>208</v>
      </c>
      <c r="C9745" t="s">
        <v>351</v>
      </c>
      <c r="D9745" t="s">
        <v>36</v>
      </c>
      <c r="E9745" t="s">
        <v>36</v>
      </c>
      <c r="F9745">
        <v>99</v>
      </c>
      <c r="G9745">
        <v>104</v>
      </c>
      <c r="H9745">
        <v>0</v>
      </c>
      <c r="I9745">
        <v>0</v>
      </c>
      <c r="J9745">
        <v>0</v>
      </c>
      <c r="K9745">
        <v>0</v>
      </c>
      <c r="L9745" t="s">
        <v>28</v>
      </c>
      <c r="M9745" t="s">
        <v>398</v>
      </c>
      <c r="N9745" t="s">
        <v>208</v>
      </c>
      <c r="O9745" t="s">
        <v>22</v>
      </c>
      <c r="P9745" t="s">
        <v>23</v>
      </c>
      <c r="Q9745" t="s">
        <v>30</v>
      </c>
    </row>
    <row r="9746" spans="1:17" x14ac:dyDescent="0.2">
      <c r="A9746" s="2">
        <v>38937</v>
      </c>
      <c r="B9746" t="s">
        <v>167</v>
      </c>
      <c r="C9746" t="s">
        <v>176</v>
      </c>
      <c r="D9746" t="s">
        <v>115</v>
      </c>
      <c r="E9746" t="s">
        <v>115</v>
      </c>
      <c r="F9746">
        <v>47</v>
      </c>
      <c r="G9746">
        <v>90</v>
      </c>
      <c r="H9746">
        <v>0</v>
      </c>
      <c r="I9746">
        <v>0</v>
      </c>
      <c r="J9746">
        <v>1</v>
      </c>
      <c r="K9746">
        <v>0</v>
      </c>
      <c r="L9746" t="s">
        <v>28</v>
      </c>
      <c r="M9746" t="s">
        <v>625</v>
      </c>
      <c r="N9746" t="s">
        <v>167</v>
      </c>
      <c r="O9746" t="s">
        <v>22</v>
      </c>
      <c r="P9746" t="s">
        <v>23</v>
      </c>
      <c r="Q9746" t="s">
        <v>24</v>
      </c>
    </row>
    <row r="9747" spans="1:17" x14ac:dyDescent="0.2">
      <c r="A9747" s="2">
        <v>38938</v>
      </c>
      <c r="B9747" t="s">
        <v>143</v>
      </c>
      <c r="C9747" t="s">
        <v>282</v>
      </c>
      <c r="D9747" t="s">
        <v>115</v>
      </c>
      <c r="E9747" t="s">
        <v>19</v>
      </c>
      <c r="F9747">
        <v>49</v>
      </c>
      <c r="G9747">
        <v>64</v>
      </c>
      <c r="H9747">
        <v>0</v>
      </c>
      <c r="I9747">
        <v>0</v>
      </c>
      <c r="J9747">
        <v>2</v>
      </c>
      <c r="K9747">
        <v>0</v>
      </c>
      <c r="L9747" t="s">
        <v>28</v>
      </c>
      <c r="M9747" t="s">
        <v>144</v>
      </c>
      <c r="N9747" t="s">
        <v>143</v>
      </c>
      <c r="O9747" t="s">
        <v>22</v>
      </c>
      <c r="P9747" t="s">
        <v>23</v>
      </c>
      <c r="Q9747" t="s">
        <v>24</v>
      </c>
    </row>
    <row r="9748" spans="1:17" x14ac:dyDescent="0.2">
      <c r="A9748" s="2">
        <v>38938</v>
      </c>
      <c r="B9748" t="s">
        <v>177</v>
      </c>
      <c r="C9748" t="s">
        <v>164</v>
      </c>
      <c r="D9748" t="s">
        <v>115</v>
      </c>
      <c r="E9748" t="s">
        <v>115</v>
      </c>
      <c r="F9748">
        <v>98</v>
      </c>
      <c r="G9748">
        <v>88</v>
      </c>
      <c r="H9748">
        <v>0</v>
      </c>
      <c r="I9748">
        <v>0</v>
      </c>
      <c r="J9748">
        <v>0</v>
      </c>
      <c r="K9748">
        <v>1</v>
      </c>
      <c r="L9748" t="s">
        <v>28</v>
      </c>
      <c r="M9748" t="s">
        <v>640</v>
      </c>
      <c r="N9748" t="s">
        <v>177</v>
      </c>
      <c r="O9748" t="s">
        <v>22</v>
      </c>
      <c r="P9748" t="s">
        <v>23</v>
      </c>
      <c r="Q9748" t="s">
        <v>41</v>
      </c>
    </row>
    <row r="9749" spans="1:17" x14ac:dyDescent="0.2">
      <c r="A9749" s="2">
        <v>38938</v>
      </c>
      <c r="B9749" t="s">
        <v>571</v>
      </c>
      <c r="C9749" t="s">
        <v>638</v>
      </c>
      <c r="D9749" t="s">
        <v>115</v>
      </c>
      <c r="E9749" t="s">
        <v>115</v>
      </c>
      <c r="F9749">
        <v>183</v>
      </c>
      <c r="G9749">
        <v>149</v>
      </c>
      <c r="H9749">
        <v>0</v>
      </c>
      <c r="I9749">
        <v>0</v>
      </c>
      <c r="J9749">
        <v>0</v>
      </c>
      <c r="K9749">
        <v>1</v>
      </c>
      <c r="L9749" t="s">
        <v>28</v>
      </c>
      <c r="M9749" t="s">
        <v>571</v>
      </c>
      <c r="N9749" t="s">
        <v>571</v>
      </c>
      <c r="O9749" t="s">
        <v>22</v>
      </c>
      <c r="P9749" t="s">
        <v>23</v>
      </c>
      <c r="Q9749" t="s">
        <v>41</v>
      </c>
    </row>
    <row r="9750" spans="1:17" x14ac:dyDescent="0.2">
      <c r="A9750" s="2">
        <v>38938</v>
      </c>
      <c r="B9750" t="s">
        <v>113</v>
      </c>
      <c r="C9750" t="s">
        <v>402</v>
      </c>
      <c r="D9750" t="s">
        <v>115</v>
      </c>
      <c r="E9750" t="s">
        <v>115</v>
      </c>
      <c r="F9750">
        <v>81</v>
      </c>
      <c r="G9750">
        <v>94</v>
      </c>
      <c r="H9750">
        <v>0</v>
      </c>
      <c r="I9750">
        <v>0</v>
      </c>
      <c r="J9750">
        <v>1</v>
      </c>
      <c r="K9750">
        <v>0</v>
      </c>
      <c r="L9750" t="s">
        <v>28</v>
      </c>
      <c r="M9750" t="s">
        <v>231</v>
      </c>
      <c r="N9750" t="s">
        <v>113</v>
      </c>
      <c r="O9750" t="s">
        <v>22</v>
      </c>
      <c r="P9750" t="s">
        <v>23</v>
      </c>
      <c r="Q9750" t="s">
        <v>24</v>
      </c>
    </row>
    <row r="9751" spans="1:17" x14ac:dyDescent="0.2">
      <c r="A9751" s="2">
        <v>38940</v>
      </c>
      <c r="B9751" t="s">
        <v>374</v>
      </c>
      <c r="C9751" t="s">
        <v>207</v>
      </c>
      <c r="D9751" t="s">
        <v>36</v>
      </c>
      <c r="E9751" t="s">
        <v>36</v>
      </c>
      <c r="F9751">
        <v>101</v>
      </c>
      <c r="G9751">
        <v>117</v>
      </c>
      <c r="H9751">
        <v>0</v>
      </c>
      <c r="I9751">
        <v>0</v>
      </c>
      <c r="J9751">
        <v>1</v>
      </c>
      <c r="K9751">
        <v>0</v>
      </c>
      <c r="L9751" t="s">
        <v>28</v>
      </c>
      <c r="M9751" t="s">
        <v>375</v>
      </c>
      <c r="N9751" t="s">
        <v>374</v>
      </c>
      <c r="O9751" t="s">
        <v>22</v>
      </c>
      <c r="P9751" t="s">
        <v>23</v>
      </c>
      <c r="Q9751" t="s">
        <v>24</v>
      </c>
    </row>
    <row r="9752" spans="1:17" x14ac:dyDescent="0.2">
      <c r="A9752" s="2">
        <v>38941</v>
      </c>
      <c r="B9752" t="s">
        <v>254</v>
      </c>
      <c r="C9752" t="s">
        <v>443</v>
      </c>
      <c r="D9752" t="s">
        <v>115</v>
      </c>
      <c r="E9752" t="s">
        <v>115</v>
      </c>
      <c r="F9752">
        <v>117</v>
      </c>
      <c r="G9752">
        <v>111</v>
      </c>
      <c r="H9752">
        <v>0</v>
      </c>
      <c r="I9752">
        <v>0</v>
      </c>
      <c r="J9752">
        <v>1</v>
      </c>
      <c r="K9752">
        <v>2</v>
      </c>
      <c r="L9752" t="s">
        <v>28</v>
      </c>
      <c r="M9752" t="s">
        <v>441</v>
      </c>
      <c r="N9752" t="s">
        <v>254</v>
      </c>
      <c r="O9752" t="s">
        <v>22</v>
      </c>
      <c r="P9752" t="s">
        <v>23</v>
      </c>
      <c r="Q9752" t="s">
        <v>41</v>
      </c>
    </row>
    <row r="9753" spans="1:17" x14ac:dyDescent="0.2">
      <c r="A9753" s="2">
        <v>38942</v>
      </c>
      <c r="B9753" t="s">
        <v>374</v>
      </c>
      <c r="C9753" t="s">
        <v>207</v>
      </c>
      <c r="D9753" t="s">
        <v>36</v>
      </c>
      <c r="E9753" t="s">
        <v>36</v>
      </c>
      <c r="F9753">
        <v>101</v>
      </c>
      <c r="G9753">
        <v>117</v>
      </c>
      <c r="H9753">
        <v>0</v>
      </c>
      <c r="I9753">
        <v>0</v>
      </c>
      <c r="J9753">
        <v>1</v>
      </c>
      <c r="K9753">
        <v>0</v>
      </c>
      <c r="L9753" t="s">
        <v>28</v>
      </c>
      <c r="M9753" t="s">
        <v>375</v>
      </c>
      <c r="N9753" t="s">
        <v>374</v>
      </c>
      <c r="O9753" t="s">
        <v>22</v>
      </c>
      <c r="P9753" t="s">
        <v>23</v>
      </c>
      <c r="Q9753" t="s">
        <v>24</v>
      </c>
    </row>
    <row r="9754" spans="1:17" x14ac:dyDescent="0.2">
      <c r="A9754" s="2">
        <v>38944</v>
      </c>
      <c r="B9754" t="s">
        <v>150</v>
      </c>
      <c r="C9754" t="s">
        <v>141</v>
      </c>
      <c r="D9754" t="s">
        <v>36</v>
      </c>
      <c r="E9754" t="s">
        <v>36</v>
      </c>
      <c r="F9754">
        <v>93</v>
      </c>
      <c r="G9754">
        <v>96</v>
      </c>
      <c r="H9754">
        <v>0</v>
      </c>
      <c r="I9754">
        <v>0</v>
      </c>
      <c r="J9754">
        <v>0</v>
      </c>
      <c r="K9754">
        <v>2</v>
      </c>
      <c r="L9754" t="s">
        <v>28</v>
      </c>
      <c r="M9754" t="s">
        <v>1231</v>
      </c>
      <c r="N9754" t="s">
        <v>67</v>
      </c>
      <c r="O9754" t="s">
        <v>122</v>
      </c>
      <c r="P9754" t="s">
        <v>23</v>
      </c>
      <c r="Q9754" t="s">
        <v>41</v>
      </c>
    </row>
    <row r="9755" spans="1:17" x14ac:dyDescent="0.2">
      <c r="A9755" s="2">
        <v>38944</v>
      </c>
      <c r="B9755" t="s">
        <v>199</v>
      </c>
      <c r="C9755" t="s">
        <v>365</v>
      </c>
      <c r="D9755" t="s">
        <v>36</v>
      </c>
      <c r="E9755" t="s">
        <v>36</v>
      </c>
      <c r="F9755">
        <v>25</v>
      </c>
      <c r="G9755">
        <v>48</v>
      </c>
      <c r="H9755">
        <v>0</v>
      </c>
      <c r="I9755">
        <v>0</v>
      </c>
      <c r="J9755">
        <v>2</v>
      </c>
      <c r="K9755">
        <v>0</v>
      </c>
      <c r="L9755" t="s">
        <v>28</v>
      </c>
      <c r="M9755" t="s">
        <v>1232</v>
      </c>
      <c r="N9755" t="s">
        <v>89</v>
      </c>
      <c r="O9755" t="s">
        <v>122</v>
      </c>
      <c r="P9755" t="s">
        <v>23</v>
      </c>
      <c r="Q9755" t="s">
        <v>24</v>
      </c>
    </row>
    <row r="9756" spans="1:17" x14ac:dyDescent="0.2">
      <c r="A9756" s="2">
        <v>38944</v>
      </c>
      <c r="B9756" t="s">
        <v>76</v>
      </c>
      <c r="C9756" t="s">
        <v>106</v>
      </c>
      <c r="D9756" t="s">
        <v>50</v>
      </c>
      <c r="E9756" t="s">
        <v>50</v>
      </c>
      <c r="F9756">
        <v>107</v>
      </c>
      <c r="G9756">
        <v>7</v>
      </c>
      <c r="H9756">
        <v>0</v>
      </c>
      <c r="I9756">
        <v>0</v>
      </c>
      <c r="J9756">
        <v>0</v>
      </c>
      <c r="K9756">
        <v>0</v>
      </c>
      <c r="L9756" t="s">
        <v>28</v>
      </c>
      <c r="M9756" t="s">
        <v>78</v>
      </c>
      <c r="N9756" t="s">
        <v>76</v>
      </c>
      <c r="O9756" t="s">
        <v>22</v>
      </c>
      <c r="P9756" t="s">
        <v>23</v>
      </c>
      <c r="Q9756" t="s">
        <v>30</v>
      </c>
    </row>
    <row r="9757" spans="1:17" x14ac:dyDescent="0.2">
      <c r="A9757" s="2">
        <v>38944</v>
      </c>
      <c r="B9757" t="s">
        <v>244</v>
      </c>
      <c r="C9757" t="s">
        <v>184</v>
      </c>
      <c r="D9757" t="s">
        <v>50</v>
      </c>
      <c r="E9757" t="s">
        <v>50</v>
      </c>
      <c r="F9757">
        <v>44</v>
      </c>
      <c r="G9757">
        <v>122</v>
      </c>
      <c r="H9757">
        <v>0</v>
      </c>
      <c r="I9757">
        <v>0</v>
      </c>
      <c r="J9757">
        <v>3</v>
      </c>
      <c r="K9757">
        <v>0</v>
      </c>
      <c r="L9757" t="s">
        <v>28</v>
      </c>
      <c r="M9757" t="s">
        <v>292</v>
      </c>
      <c r="N9757" t="s">
        <v>244</v>
      </c>
      <c r="O9757" t="s">
        <v>22</v>
      </c>
      <c r="P9757" t="s">
        <v>23</v>
      </c>
      <c r="Q9757" t="s">
        <v>24</v>
      </c>
    </row>
    <row r="9758" spans="1:17" x14ac:dyDescent="0.2">
      <c r="A9758" s="2">
        <v>38944</v>
      </c>
      <c r="B9758" t="s">
        <v>249</v>
      </c>
      <c r="C9758" t="s">
        <v>123</v>
      </c>
      <c r="D9758" t="s">
        <v>50</v>
      </c>
      <c r="E9758" t="s">
        <v>50</v>
      </c>
      <c r="F9758">
        <v>61</v>
      </c>
      <c r="G9758">
        <v>51</v>
      </c>
      <c r="H9758">
        <v>0</v>
      </c>
      <c r="I9758">
        <v>0</v>
      </c>
      <c r="J9758">
        <v>1</v>
      </c>
      <c r="K9758">
        <v>1</v>
      </c>
      <c r="L9758" t="s">
        <v>28</v>
      </c>
      <c r="M9758" t="s">
        <v>1132</v>
      </c>
      <c r="N9758" t="s">
        <v>249</v>
      </c>
      <c r="O9758" t="s">
        <v>22</v>
      </c>
      <c r="P9758" t="s">
        <v>23</v>
      </c>
      <c r="Q9758" t="s">
        <v>30</v>
      </c>
    </row>
    <row r="9759" spans="1:17" x14ac:dyDescent="0.2">
      <c r="A9759" s="2">
        <v>38944</v>
      </c>
      <c r="B9759" t="s">
        <v>168</v>
      </c>
      <c r="C9759" t="s">
        <v>386</v>
      </c>
      <c r="D9759" t="s">
        <v>50</v>
      </c>
      <c r="E9759" t="s">
        <v>50</v>
      </c>
      <c r="F9759">
        <v>15</v>
      </c>
      <c r="G9759">
        <v>109</v>
      </c>
      <c r="H9759">
        <v>0</v>
      </c>
      <c r="I9759">
        <v>0</v>
      </c>
      <c r="J9759">
        <v>6</v>
      </c>
      <c r="K9759">
        <v>0</v>
      </c>
      <c r="L9759" t="s">
        <v>28</v>
      </c>
      <c r="M9759" t="s">
        <v>318</v>
      </c>
      <c r="N9759" t="s">
        <v>168</v>
      </c>
      <c r="O9759" t="s">
        <v>22</v>
      </c>
      <c r="P9759" t="s">
        <v>23</v>
      </c>
      <c r="Q9759" t="s">
        <v>24</v>
      </c>
    </row>
    <row r="9760" spans="1:17" x14ac:dyDescent="0.2">
      <c r="A9760" s="2">
        <v>38944</v>
      </c>
      <c r="B9760" t="s">
        <v>161</v>
      </c>
      <c r="C9760" t="s">
        <v>87</v>
      </c>
      <c r="D9760" t="s">
        <v>50</v>
      </c>
      <c r="E9760" t="s">
        <v>50</v>
      </c>
      <c r="F9760">
        <v>58</v>
      </c>
      <c r="G9760">
        <v>37</v>
      </c>
      <c r="H9760">
        <v>0</v>
      </c>
      <c r="I9760">
        <v>0</v>
      </c>
      <c r="J9760">
        <v>0</v>
      </c>
      <c r="K9760">
        <v>0</v>
      </c>
      <c r="L9760" t="s">
        <v>28</v>
      </c>
      <c r="M9760" t="s">
        <v>1188</v>
      </c>
      <c r="N9760" t="s">
        <v>161</v>
      </c>
      <c r="O9760" t="s">
        <v>22</v>
      </c>
      <c r="P9760" t="s">
        <v>23</v>
      </c>
      <c r="Q9760" t="s">
        <v>30</v>
      </c>
    </row>
    <row r="9761" spans="1:17" x14ac:dyDescent="0.2">
      <c r="A9761" s="2">
        <v>38945</v>
      </c>
      <c r="B9761" t="s">
        <v>55</v>
      </c>
      <c r="C9761" t="s">
        <v>301</v>
      </c>
      <c r="D9761" t="s">
        <v>57</v>
      </c>
      <c r="E9761" t="s">
        <v>115</v>
      </c>
      <c r="F9761">
        <v>37</v>
      </c>
      <c r="G9761">
        <v>95</v>
      </c>
      <c r="H9761">
        <v>0</v>
      </c>
      <c r="I9761">
        <v>0</v>
      </c>
      <c r="J9761">
        <v>2</v>
      </c>
      <c r="K9761">
        <v>0</v>
      </c>
      <c r="L9761" t="s">
        <v>570</v>
      </c>
      <c r="M9761" t="s">
        <v>58</v>
      </c>
      <c r="N9761" t="s">
        <v>55</v>
      </c>
      <c r="O9761" t="s">
        <v>22</v>
      </c>
      <c r="P9761" t="s">
        <v>23</v>
      </c>
      <c r="Q9761" t="s">
        <v>24</v>
      </c>
    </row>
    <row r="9762" spans="1:17" x14ac:dyDescent="0.2">
      <c r="A9762" s="2">
        <v>38945</v>
      </c>
      <c r="B9762" t="s">
        <v>69</v>
      </c>
      <c r="C9762" t="s">
        <v>94</v>
      </c>
      <c r="D9762" t="s">
        <v>50</v>
      </c>
      <c r="E9762" t="s">
        <v>50</v>
      </c>
      <c r="F9762">
        <v>57</v>
      </c>
      <c r="G9762">
        <v>80</v>
      </c>
      <c r="H9762">
        <v>0</v>
      </c>
      <c r="I9762">
        <v>0</v>
      </c>
      <c r="J9762">
        <v>1</v>
      </c>
      <c r="K9762">
        <v>2</v>
      </c>
      <c r="L9762" t="s">
        <v>28</v>
      </c>
      <c r="M9762" t="s">
        <v>846</v>
      </c>
      <c r="N9762" t="s">
        <v>69</v>
      </c>
      <c r="O9762" t="s">
        <v>22</v>
      </c>
      <c r="P9762" t="s">
        <v>23</v>
      </c>
      <c r="Q9762" t="s">
        <v>41</v>
      </c>
    </row>
    <row r="9763" spans="1:17" x14ac:dyDescent="0.2">
      <c r="A9763" s="2">
        <v>38945</v>
      </c>
      <c r="B9763" t="s">
        <v>212</v>
      </c>
      <c r="C9763" t="s">
        <v>166</v>
      </c>
      <c r="D9763" t="s">
        <v>115</v>
      </c>
      <c r="E9763" t="s">
        <v>115</v>
      </c>
      <c r="F9763">
        <v>145</v>
      </c>
      <c r="G9763">
        <v>64</v>
      </c>
      <c r="H9763">
        <v>0</v>
      </c>
      <c r="I9763">
        <v>0</v>
      </c>
      <c r="J9763">
        <v>1</v>
      </c>
      <c r="K9763">
        <v>4</v>
      </c>
      <c r="L9763" t="s">
        <v>570</v>
      </c>
      <c r="M9763" t="s">
        <v>1207</v>
      </c>
      <c r="N9763" t="s">
        <v>212</v>
      </c>
      <c r="O9763" t="s">
        <v>22</v>
      </c>
      <c r="P9763" t="s">
        <v>23</v>
      </c>
      <c r="Q9763" t="s">
        <v>41</v>
      </c>
    </row>
    <row r="9764" spans="1:17" x14ac:dyDescent="0.2">
      <c r="A9764" s="2">
        <v>38945</v>
      </c>
      <c r="B9764" t="s">
        <v>317</v>
      </c>
      <c r="C9764" t="s">
        <v>737</v>
      </c>
      <c r="D9764" t="s">
        <v>50</v>
      </c>
      <c r="E9764" t="s">
        <v>50</v>
      </c>
      <c r="F9764">
        <v>69</v>
      </c>
      <c r="G9764">
        <v>132</v>
      </c>
      <c r="H9764">
        <v>0</v>
      </c>
      <c r="I9764">
        <v>0</v>
      </c>
      <c r="J9764">
        <v>3</v>
      </c>
      <c r="K9764">
        <v>0</v>
      </c>
      <c r="L9764" t="s">
        <v>28</v>
      </c>
      <c r="M9764" t="s">
        <v>394</v>
      </c>
      <c r="N9764" t="s">
        <v>317</v>
      </c>
      <c r="O9764" t="s">
        <v>22</v>
      </c>
      <c r="P9764" t="s">
        <v>23</v>
      </c>
      <c r="Q9764" t="s">
        <v>24</v>
      </c>
    </row>
    <row r="9765" spans="1:17" x14ac:dyDescent="0.2">
      <c r="A9765" s="2">
        <v>38945</v>
      </c>
      <c r="B9765" t="s">
        <v>147</v>
      </c>
      <c r="C9765" t="s">
        <v>560</v>
      </c>
      <c r="D9765" t="s">
        <v>50</v>
      </c>
      <c r="E9765" t="s">
        <v>50</v>
      </c>
      <c r="F9765">
        <v>55</v>
      </c>
      <c r="G9765">
        <v>141</v>
      </c>
      <c r="H9765">
        <v>0</v>
      </c>
      <c r="I9765">
        <v>0</v>
      </c>
      <c r="J9765">
        <v>0</v>
      </c>
      <c r="K9765">
        <v>0</v>
      </c>
      <c r="L9765" t="s">
        <v>291</v>
      </c>
      <c r="M9765" t="s">
        <v>148</v>
      </c>
      <c r="N9765" t="s">
        <v>147</v>
      </c>
      <c r="O9765" t="s">
        <v>22</v>
      </c>
      <c r="P9765" t="s">
        <v>23</v>
      </c>
      <c r="Q9765" t="s">
        <v>30</v>
      </c>
    </row>
    <row r="9766" spans="1:17" x14ac:dyDescent="0.2">
      <c r="A9766" s="2">
        <v>38945</v>
      </c>
      <c r="B9766" t="s">
        <v>646</v>
      </c>
      <c r="C9766" t="s">
        <v>67</v>
      </c>
      <c r="D9766" t="s">
        <v>50</v>
      </c>
      <c r="E9766" t="s">
        <v>50</v>
      </c>
      <c r="F9766">
        <v>42</v>
      </c>
      <c r="G9766">
        <v>4</v>
      </c>
      <c r="H9766">
        <v>0</v>
      </c>
      <c r="I9766">
        <v>0</v>
      </c>
      <c r="J9766">
        <v>1</v>
      </c>
      <c r="K9766">
        <v>2</v>
      </c>
      <c r="L9766" t="s">
        <v>28</v>
      </c>
      <c r="M9766" t="s">
        <v>671</v>
      </c>
      <c r="N9766" t="s">
        <v>646</v>
      </c>
      <c r="O9766" t="s">
        <v>22</v>
      </c>
      <c r="P9766" t="s">
        <v>23</v>
      </c>
      <c r="Q9766" t="s">
        <v>41</v>
      </c>
    </row>
    <row r="9767" spans="1:17" x14ac:dyDescent="0.2">
      <c r="A9767" s="2">
        <v>38945</v>
      </c>
      <c r="B9767" t="s">
        <v>120</v>
      </c>
      <c r="C9767" t="s">
        <v>34</v>
      </c>
      <c r="D9767" t="s">
        <v>36</v>
      </c>
      <c r="E9767" t="s">
        <v>36</v>
      </c>
      <c r="F9767">
        <v>12</v>
      </c>
      <c r="G9767">
        <v>22</v>
      </c>
      <c r="H9767">
        <v>0</v>
      </c>
      <c r="I9767">
        <v>0</v>
      </c>
      <c r="J9767">
        <v>1</v>
      </c>
      <c r="K9767">
        <v>1</v>
      </c>
      <c r="L9767" t="s">
        <v>28</v>
      </c>
      <c r="M9767" t="s">
        <v>1165</v>
      </c>
      <c r="N9767" t="s">
        <v>67</v>
      </c>
      <c r="O9767" t="s">
        <v>122</v>
      </c>
      <c r="P9767" t="s">
        <v>23</v>
      </c>
      <c r="Q9767" t="s">
        <v>30</v>
      </c>
    </row>
    <row r="9768" spans="1:17" x14ac:dyDescent="0.2">
      <c r="A9768" s="2">
        <v>38945</v>
      </c>
      <c r="B9768" t="s">
        <v>107</v>
      </c>
      <c r="C9768" t="s">
        <v>43</v>
      </c>
      <c r="D9768" t="s">
        <v>19</v>
      </c>
      <c r="E9768" t="s">
        <v>19</v>
      </c>
      <c r="F9768">
        <v>44</v>
      </c>
      <c r="G9768">
        <v>29</v>
      </c>
      <c r="H9768">
        <v>0</v>
      </c>
      <c r="I9768">
        <v>0</v>
      </c>
      <c r="J9768">
        <v>1</v>
      </c>
      <c r="K9768">
        <v>2</v>
      </c>
      <c r="L9768" t="s">
        <v>28</v>
      </c>
      <c r="M9768" t="s">
        <v>310</v>
      </c>
      <c r="N9768" t="s">
        <v>107</v>
      </c>
      <c r="O9768" t="s">
        <v>22</v>
      </c>
      <c r="P9768" t="s">
        <v>23</v>
      </c>
      <c r="Q9768" t="s">
        <v>41</v>
      </c>
    </row>
    <row r="9769" spans="1:17" x14ac:dyDescent="0.2">
      <c r="A9769" s="2">
        <v>38945</v>
      </c>
      <c r="B9769" t="s">
        <v>182</v>
      </c>
      <c r="C9769" t="s">
        <v>443</v>
      </c>
      <c r="D9769" t="s">
        <v>115</v>
      </c>
      <c r="E9769" t="s">
        <v>115</v>
      </c>
      <c r="F9769">
        <v>103</v>
      </c>
      <c r="G9769">
        <v>106</v>
      </c>
      <c r="H9769">
        <v>0</v>
      </c>
      <c r="I9769">
        <v>0</v>
      </c>
      <c r="J9769">
        <v>1</v>
      </c>
      <c r="K9769">
        <v>0</v>
      </c>
      <c r="L9769" t="s">
        <v>570</v>
      </c>
      <c r="M9769" t="s">
        <v>1094</v>
      </c>
      <c r="N9769" t="s">
        <v>182</v>
      </c>
      <c r="O9769" t="s">
        <v>22</v>
      </c>
      <c r="P9769" t="s">
        <v>23</v>
      </c>
      <c r="Q9769" t="s">
        <v>24</v>
      </c>
    </row>
    <row r="9770" spans="1:17" x14ac:dyDescent="0.2">
      <c r="A9770" s="2">
        <v>38945</v>
      </c>
      <c r="B9770" t="s">
        <v>293</v>
      </c>
      <c r="C9770" t="s">
        <v>1204</v>
      </c>
      <c r="D9770" t="s">
        <v>50</v>
      </c>
      <c r="E9770" t="s">
        <v>50</v>
      </c>
      <c r="F9770">
        <v>10</v>
      </c>
      <c r="G9770">
        <v>33</v>
      </c>
      <c r="H9770">
        <v>0</v>
      </c>
      <c r="I9770">
        <v>0</v>
      </c>
      <c r="J9770">
        <v>1</v>
      </c>
      <c r="K9770">
        <v>3</v>
      </c>
      <c r="L9770" t="s">
        <v>28</v>
      </c>
      <c r="M9770" t="s">
        <v>1233</v>
      </c>
      <c r="N9770" t="s">
        <v>293</v>
      </c>
      <c r="O9770" t="s">
        <v>22</v>
      </c>
      <c r="P9770" t="s">
        <v>23</v>
      </c>
      <c r="Q9770" t="s">
        <v>41</v>
      </c>
    </row>
    <row r="9771" spans="1:17" x14ac:dyDescent="0.2">
      <c r="A9771" s="2">
        <v>38945</v>
      </c>
      <c r="B9771" t="s">
        <v>72</v>
      </c>
      <c r="C9771" t="s">
        <v>90</v>
      </c>
      <c r="D9771" t="s">
        <v>50</v>
      </c>
      <c r="E9771" t="s">
        <v>50</v>
      </c>
      <c r="F9771">
        <v>17</v>
      </c>
      <c r="G9771">
        <v>30</v>
      </c>
      <c r="H9771">
        <v>0</v>
      </c>
      <c r="I9771">
        <v>0</v>
      </c>
      <c r="J9771">
        <v>2</v>
      </c>
      <c r="K9771">
        <v>0</v>
      </c>
      <c r="L9771" t="s">
        <v>28</v>
      </c>
      <c r="M9771" t="s">
        <v>1234</v>
      </c>
      <c r="N9771" t="s">
        <v>72</v>
      </c>
      <c r="O9771" t="s">
        <v>22</v>
      </c>
      <c r="P9771" t="s">
        <v>23</v>
      </c>
      <c r="Q9771" t="s">
        <v>24</v>
      </c>
    </row>
    <row r="9772" spans="1:17" x14ac:dyDescent="0.2">
      <c r="A9772" s="2">
        <v>38945</v>
      </c>
      <c r="B9772" t="s">
        <v>183</v>
      </c>
      <c r="C9772" t="s">
        <v>18</v>
      </c>
      <c r="D9772" t="s">
        <v>36</v>
      </c>
      <c r="E9772" t="s">
        <v>19</v>
      </c>
      <c r="F9772">
        <v>24</v>
      </c>
      <c r="G9772">
        <v>14</v>
      </c>
      <c r="H9772">
        <v>0</v>
      </c>
      <c r="I9772">
        <v>0</v>
      </c>
      <c r="J9772">
        <v>0</v>
      </c>
      <c r="K9772">
        <v>2</v>
      </c>
      <c r="L9772" t="s">
        <v>28</v>
      </c>
      <c r="M9772" t="s">
        <v>682</v>
      </c>
      <c r="N9772" t="s">
        <v>183</v>
      </c>
      <c r="O9772" t="s">
        <v>22</v>
      </c>
      <c r="P9772" t="s">
        <v>23</v>
      </c>
      <c r="Q9772" t="s">
        <v>41</v>
      </c>
    </row>
    <row r="9773" spans="1:17" x14ac:dyDescent="0.2">
      <c r="A9773" s="2">
        <v>38945</v>
      </c>
      <c r="B9773" t="s">
        <v>89</v>
      </c>
      <c r="C9773" t="s">
        <v>153</v>
      </c>
      <c r="D9773" t="s">
        <v>50</v>
      </c>
      <c r="E9773" t="s">
        <v>50</v>
      </c>
      <c r="F9773">
        <v>5</v>
      </c>
      <c r="G9773">
        <v>32</v>
      </c>
      <c r="H9773">
        <v>0</v>
      </c>
      <c r="I9773">
        <v>0</v>
      </c>
      <c r="J9773">
        <v>4</v>
      </c>
      <c r="K9773">
        <v>0</v>
      </c>
      <c r="L9773" t="s">
        <v>28</v>
      </c>
      <c r="M9773" t="s">
        <v>624</v>
      </c>
      <c r="N9773" t="s">
        <v>89</v>
      </c>
      <c r="O9773" t="s">
        <v>22</v>
      </c>
      <c r="P9773" t="s">
        <v>23</v>
      </c>
      <c r="Q9773" t="s">
        <v>24</v>
      </c>
    </row>
    <row r="9774" spans="1:17" x14ac:dyDescent="0.2">
      <c r="A9774" s="2">
        <v>38945</v>
      </c>
      <c r="B9774" t="s">
        <v>81</v>
      </c>
      <c r="C9774" t="s">
        <v>328</v>
      </c>
      <c r="D9774" t="s">
        <v>50</v>
      </c>
      <c r="E9774" t="s">
        <v>50</v>
      </c>
      <c r="F9774">
        <v>78</v>
      </c>
      <c r="G9774">
        <v>67</v>
      </c>
      <c r="H9774">
        <v>0</v>
      </c>
      <c r="I9774">
        <v>0</v>
      </c>
      <c r="J9774">
        <v>0</v>
      </c>
      <c r="K9774">
        <v>1</v>
      </c>
      <c r="L9774" t="s">
        <v>291</v>
      </c>
      <c r="M9774" t="s">
        <v>83</v>
      </c>
      <c r="N9774" t="s">
        <v>81</v>
      </c>
      <c r="O9774" t="s">
        <v>22</v>
      </c>
      <c r="P9774" t="s">
        <v>23</v>
      </c>
      <c r="Q9774" t="s">
        <v>41</v>
      </c>
    </row>
    <row r="9775" spans="1:17" x14ac:dyDescent="0.2">
      <c r="A9775" s="2">
        <v>38945</v>
      </c>
      <c r="B9775" t="s">
        <v>48</v>
      </c>
      <c r="C9775" t="s">
        <v>345</v>
      </c>
      <c r="D9775" t="s">
        <v>50</v>
      </c>
      <c r="E9775" t="s">
        <v>50</v>
      </c>
      <c r="F9775">
        <v>169</v>
      </c>
      <c r="G9775">
        <v>84</v>
      </c>
      <c r="H9775">
        <v>0</v>
      </c>
      <c r="I9775">
        <v>0</v>
      </c>
      <c r="J9775">
        <v>0</v>
      </c>
      <c r="K9775">
        <v>6</v>
      </c>
      <c r="L9775" t="s">
        <v>291</v>
      </c>
      <c r="M9775" t="s">
        <v>51</v>
      </c>
      <c r="N9775" t="s">
        <v>48</v>
      </c>
      <c r="O9775" t="s">
        <v>22</v>
      </c>
      <c r="P9775" t="s">
        <v>23</v>
      </c>
      <c r="Q9775" t="s">
        <v>41</v>
      </c>
    </row>
    <row r="9776" spans="1:17" x14ac:dyDescent="0.2">
      <c r="A9776" s="2">
        <v>38945</v>
      </c>
      <c r="B9776" t="s">
        <v>70</v>
      </c>
      <c r="C9776" t="s">
        <v>100</v>
      </c>
      <c r="D9776" t="s">
        <v>50</v>
      </c>
      <c r="E9776" t="s">
        <v>50</v>
      </c>
      <c r="F9776">
        <v>67</v>
      </c>
      <c r="G9776">
        <v>72</v>
      </c>
      <c r="H9776">
        <v>0</v>
      </c>
      <c r="I9776">
        <v>0</v>
      </c>
      <c r="J9776">
        <v>1</v>
      </c>
      <c r="K9776">
        <v>2</v>
      </c>
      <c r="L9776" t="s">
        <v>28</v>
      </c>
      <c r="M9776" t="s">
        <v>383</v>
      </c>
      <c r="N9776" t="s">
        <v>70</v>
      </c>
      <c r="O9776" t="s">
        <v>22</v>
      </c>
      <c r="P9776" t="s">
        <v>23</v>
      </c>
      <c r="Q9776" t="s">
        <v>41</v>
      </c>
    </row>
    <row r="9777" spans="1:17" x14ac:dyDescent="0.2">
      <c r="A9777" s="2">
        <v>38945</v>
      </c>
      <c r="B9777" t="s">
        <v>129</v>
      </c>
      <c r="C9777" t="s">
        <v>52</v>
      </c>
      <c r="D9777" t="s">
        <v>50</v>
      </c>
      <c r="E9777" t="s">
        <v>50</v>
      </c>
      <c r="F9777">
        <v>9</v>
      </c>
      <c r="G9777">
        <v>20</v>
      </c>
      <c r="H9777">
        <v>0</v>
      </c>
      <c r="I9777">
        <v>0</v>
      </c>
      <c r="J9777">
        <v>3</v>
      </c>
      <c r="K9777">
        <v>0</v>
      </c>
      <c r="L9777" t="s">
        <v>28</v>
      </c>
      <c r="M9777" t="s">
        <v>822</v>
      </c>
      <c r="N9777" t="s">
        <v>129</v>
      </c>
      <c r="O9777" t="s">
        <v>22</v>
      </c>
      <c r="P9777" t="s">
        <v>23</v>
      </c>
      <c r="Q9777" t="s">
        <v>24</v>
      </c>
    </row>
    <row r="9778" spans="1:17" x14ac:dyDescent="0.2">
      <c r="A9778" s="2">
        <v>38945</v>
      </c>
      <c r="B9778" t="s">
        <v>555</v>
      </c>
      <c r="C9778" t="s">
        <v>263</v>
      </c>
      <c r="D9778" t="s">
        <v>27</v>
      </c>
      <c r="E9778" t="s">
        <v>27</v>
      </c>
      <c r="F9778">
        <v>50</v>
      </c>
      <c r="G9778">
        <v>123</v>
      </c>
      <c r="H9778">
        <v>0</v>
      </c>
      <c r="I9778">
        <v>0</v>
      </c>
      <c r="J9778">
        <v>1</v>
      </c>
      <c r="K9778">
        <v>1</v>
      </c>
      <c r="L9778" t="s">
        <v>28</v>
      </c>
      <c r="M9778" t="s">
        <v>215</v>
      </c>
      <c r="N9778" t="s">
        <v>77</v>
      </c>
      <c r="O9778" t="s">
        <v>122</v>
      </c>
      <c r="P9778" t="s">
        <v>23</v>
      </c>
      <c r="Q9778" t="s">
        <v>30</v>
      </c>
    </row>
    <row r="9779" spans="1:17" x14ac:dyDescent="0.2">
      <c r="A9779" s="2">
        <v>38945</v>
      </c>
      <c r="B9779" t="s">
        <v>388</v>
      </c>
      <c r="C9779" t="s">
        <v>113</v>
      </c>
      <c r="D9779" t="s">
        <v>115</v>
      </c>
      <c r="E9779" t="s">
        <v>115</v>
      </c>
      <c r="F9779">
        <v>128</v>
      </c>
      <c r="G9779">
        <v>75</v>
      </c>
      <c r="H9779">
        <v>0</v>
      </c>
      <c r="I9779">
        <v>0</v>
      </c>
      <c r="J9779">
        <v>0</v>
      </c>
      <c r="K9779">
        <v>3</v>
      </c>
      <c r="L9779" t="s">
        <v>570</v>
      </c>
      <c r="M9779" t="s">
        <v>451</v>
      </c>
      <c r="N9779" t="s">
        <v>388</v>
      </c>
      <c r="O9779" t="s">
        <v>22</v>
      </c>
      <c r="P9779" t="s">
        <v>23</v>
      </c>
      <c r="Q9779" t="s">
        <v>41</v>
      </c>
    </row>
    <row r="9780" spans="1:17" x14ac:dyDescent="0.2">
      <c r="A9780" s="2">
        <v>38945</v>
      </c>
      <c r="B9780" t="s">
        <v>167</v>
      </c>
      <c r="C9780" t="s">
        <v>469</v>
      </c>
      <c r="D9780" t="s">
        <v>115</v>
      </c>
      <c r="E9780" t="s">
        <v>115</v>
      </c>
      <c r="F9780">
        <v>45</v>
      </c>
      <c r="G9780">
        <v>114</v>
      </c>
      <c r="H9780">
        <v>0</v>
      </c>
      <c r="I9780">
        <v>0</v>
      </c>
      <c r="J9780">
        <v>1</v>
      </c>
      <c r="K9780">
        <v>1</v>
      </c>
      <c r="L9780" t="s">
        <v>570</v>
      </c>
      <c r="M9780" t="s">
        <v>625</v>
      </c>
      <c r="N9780" t="s">
        <v>167</v>
      </c>
      <c r="O9780" t="s">
        <v>22</v>
      </c>
      <c r="P9780" t="s">
        <v>23</v>
      </c>
      <c r="Q9780" t="s">
        <v>30</v>
      </c>
    </row>
    <row r="9781" spans="1:17" x14ac:dyDescent="0.2">
      <c r="A9781" s="2">
        <v>38945</v>
      </c>
      <c r="B9781" t="s">
        <v>98</v>
      </c>
      <c r="C9781" t="s">
        <v>126</v>
      </c>
      <c r="D9781" t="s">
        <v>50</v>
      </c>
      <c r="E9781" t="s">
        <v>50</v>
      </c>
      <c r="F9781">
        <v>38</v>
      </c>
      <c r="G9781">
        <v>6</v>
      </c>
      <c r="H9781">
        <v>0</v>
      </c>
      <c r="I9781">
        <v>0</v>
      </c>
      <c r="J9781">
        <v>0</v>
      </c>
      <c r="K9781">
        <v>4</v>
      </c>
      <c r="L9781" t="s">
        <v>28</v>
      </c>
      <c r="M9781" t="s">
        <v>99</v>
      </c>
      <c r="N9781" t="s">
        <v>98</v>
      </c>
      <c r="O9781" t="s">
        <v>22</v>
      </c>
      <c r="P9781" t="s">
        <v>23</v>
      </c>
      <c r="Q9781" t="s">
        <v>41</v>
      </c>
    </row>
    <row r="9782" spans="1:17" x14ac:dyDescent="0.2">
      <c r="A9782" s="2">
        <v>38945</v>
      </c>
      <c r="B9782" t="s">
        <v>119</v>
      </c>
      <c r="C9782" t="s">
        <v>274</v>
      </c>
      <c r="D9782" t="s">
        <v>50</v>
      </c>
      <c r="E9782" t="s">
        <v>50</v>
      </c>
      <c r="F9782">
        <v>2</v>
      </c>
      <c r="G9782">
        <v>21</v>
      </c>
      <c r="H9782">
        <v>0</v>
      </c>
      <c r="I9782">
        <v>0</v>
      </c>
      <c r="J9782">
        <v>0</v>
      </c>
      <c r="K9782">
        <v>2</v>
      </c>
      <c r="L9782" t="s">
        <v>28</v>
      </c>
      <c r="M9782" t="s">
        <v>1235</v>
      </c>
      <c r="N9782" t="s">
        <v>119</v>
      </c>
      <c r="O9782" t="s">
        <v>22</v>
      </c>
      <c r="P9782" t="s">
        <v>23</v>
      </c>
      <c r="Q9782" t="s">
        <v>41</v>
      </c>
    </row>
    <row r="9783" spans="1:17" x14ac:dyDescent="0.2">
      <c r="A9783" s="2">
        <v>38945</v>
      </c>
      <c r="B9783" t="s">
        <v>136</v>
      </c>
      <c r="C9783" t="s">
        <v>118</v>
      </c>
      <c r="D9783" t="s">
        <v>36</v>
      </c>
      <c r="E9783" t="s">
        <v>36</v>
      </c>
      <c r="F9783">
        <v>18</v>
      </c>
      <c r="G9783">
        <v>35</v>
      </c>
      <c r="H9783">
        <v>0</v>
      </c>
      <c r="I9783">
        <v>0</v>
      </c>
      <c r="J9783">
        <v>0</v>
      </c>
      <c r="K9783">
        <v>1</v>
      </c>
      <c r="L9783" t="s">
        <v>28</v>
      </c>
      <c r="M9783" t="s">
        <v>1236</v>
      </c>
      <c r="N9783" t="s">
        <v>67</v>
      </c>
      <c r="O9783" t="s">
        <v>122</v>
      </c>
      <c r="P9783" t="s">
        <v>23</v>
      </c>
      <c r="Q9783" t="s">
        <v>41</v>
      </c>
    </row>
    <row r="9784" spans="1:17" x14ac:dyDescent="0.2">
      <c r="A9784" s="2">
        <v>38945</v>
      </c>
      <c r="B9784" t="s">
        <v>143</v>
      </c>
      <c r="C9784" t="s">
        <v>389</v>
      </c>
      <c r="D9784" t="s">
        <v>115</v>
      </c>
      <c r="E9784" t="s">
        <v>115</v>
      </c>
      <c r="F9784">
        <v>48</v>
      </c>
      <c r="G9784">
        <v>125</v>
      </c>
      <c r="H9784">
        <v>0</v>
      </c>
      <c r="I9784">
        <v>0</v>
      </c>
      <c r="J9784">
        <v>2</v>
      </c>
      <c r="K9784">
        <v>0</v>
      </c>
      <c r="L9784" t="s">
        <v>570</v>
      </c>
      <c r="M9784" t="s">
        <v>987</v>
      </c>
      <c r="N9784" t="s">
        <v>143</v>
      </c>
      <c r="O9784" t="s">
        <v>22</v>
      </c>
      <c r="P9784" t="s">
        <v>23</v>
      </c>
      <c r="Q9784" t="s">
        <v>24</v>
      </c>
    </row>
    <row r="9785" spans="1:17" x14ac:dyDescent="0.2">
      <c r="A9785" s="2">
        <v>38945</v>
      </c>
      <c r="B9785" t="s">
        <v>177</v>
      </c>
      <c r="C9785" t="s">
        <v>176</v>
      </c>
      <c r="D9785" t="s">
        <v>115</v>
      </c>
      <c r="E9785" t="s">
        <v>115</v>
      </c>
      <c r="F9785">
        <v>97</v>
      </c>
      <c r="G9785">
        <v>88</v>
      </c>
      <c r="H9785">
        <v>0</v>
      </c>
      <c r="I9785">
        <v>0</v>
      </c>
      <c r="J9785">
        <v>1</v>
      </c>
      <c r="K9785">
        <v>2</v>
      </c>
      <c r="L9785" t="s">
        <v>570</v>
      </c>
      <c r="M9785" t="s">
        <v>640</v>
      </c>
      <c r="N9785" t="s">
        <v>177</v>
      </c>
      <c r="O9785" t="s">
        <v>22</v>
      </c>
      <c r="P9785" t="s">
        <v>23</v>
      </c>
      <c r="Q9785" t="s">
        <v>41</v>
      </c>
    </row>
    <row r="9786" spans="1:17" x14ac:dyDescent="0.2">
      <c r="A9786" s="2">
        <v>38945</v>
      </c>
      <c r="B9786" t="s">
        <v>718</v>
      </c>
      <c r="C9786" t="s">
        <v>208</v>
      </c>
      <c r="D9786" t="s">
        <v>36</v>
      </c>
      <c r="E9786" t="s">
        <v>36</v>
      </c>
      <c r="F9786">
        <v>77</v>
      </c>
      <c r="G9786">
        <v>99</v>
      </c>
      <c r="H9786">
        <v>0</v>
      </c>
      <c r="I9786">
        <v>0</v>
      </c>
      <c r="J9786">
        <v>3</v>
      </c>
      <c r="K9786">
        <v>2</v>
      </c>
      <c r="L9786" t="s">
        <v>28</v>
      </c>
      <c r="M9786" t="s">
        <v>657</v>
      </c>
      <c r="N9786" t="s">
        <v>718</v>
      </c>
      <c r="O9786" t="s">
        <v>22</v>
      </c>
      <c r="P9786" t="s">
        <v>23</v>
      </c>
      <c r="Q9786" t="s">
        <v>24</v>
      </c>
    </row>
    <row r="9787" spans="1:17" x14ac:dyDescent="0.2">
      <c r="A9787" s="2">
        <v>38945</v>
      </c>
      <c r="B9787" t="s">
        <v>174</v>
      </c>
      <c r="C9787" t="s">
        <v>53</v>
      </c>
      <c r="D9787" t="s">
        <v>50</v>
      </c>
      <c r="E9787" t="s">
        <v>50</v>
      </c>
      <c r="F9787">
        <v>124</v>
      </c>
      <c r="G9787">
        <v>13</v>
      </c>
      <c r="H9787">
        <v>0</v>
      </c>
      <c r="I9787">
        <v>0</v>
      </c>
      <c r="J9787">
        <v>0</v>
      </c>
      <c r="K9787">
        <v>3</v>
      </c>
      <c r="L9787" t="s">
        <v>28</v>
      </c>
      <c r="M9787" t="s">
        <v>820</v>
      </c>
      <c r="N9787" t="s">
        <v>174</v>
      </c>
      <c r="O9787" t="s">
        <v>22</v>
      </c>
      <c r="P9787" t="s">
        <v>23</v>
      </c>
      <c r="Q9787" t="s">
        <v>41</v>
      </c>
    </row>
    <row r="9788" spans="1:17" x14ac:dyDescent="0.2">
      <c r="A9788" s="2">
        <v>38945</v>
      </c>
      <c r="B9788" t="s">
        <v>97</v>
      </c>
      <c r="C9788" t="s">
        <v>180</v>
      </c>
      <c r="D9788" t="s">
        <v>50</v>
      </c>
      <c r="E9788" t="s">
        <v>50</v>
      </c>
      <c r="F9788">
        <v>195</v>
      </c>
      <c r="G9788">
        <v>28</v>
      </c>
      <c r="H9788">
        <v>0</v>
      </c>
      <c r="I9788">
        <v>0</v>
      </c>
      <c r="J9788">
        <v>0</v>
      </c>
      <c r="K9788">
        <v>1</v>
      </c>
      <c r="L9788" t="s">
        <v>28</v>
      </c>
      <c r="M9788" t="s">
        <v>97</v>
      </c>
      <c r="N9788" t="s">
        <v>97</v>
      </c>
      <c r="O9788" t="s">
        <v>22</v>
      </c>
      <c r="P9788" t="s">
        <v>23</v>
      </c>
      <c r="Q9788" t="s">
        <v>41</v>
      </c>
    </row>
    <row r="9789" spans="1:17" x14ac:dyDescent="0.2">
      <c r="A9789" s="2">
        <v>38945</v>
      </c>
      <c r="B9789" t="s">
        <v>384</v>
      </c>
      <c r="C9789" t="s">
        <v>73</v>
      </c>
      <c r="D9789" t="s">
        <v>50</v>
      </c>
      <c r="E9789" t="s">
        <v>50</v>
      </c>
      <c r="F9789">
        <v>73</v>
      </c>
      <c r="G9789">
        <v>65</v>
      </c>
      <c r="H9789">
        <v>0</v>
      </c>
      <c r="I9789">
        <v>0</v>
      </c>
      <c r="J9789">
        <v>3</v>
      </c>
      <c r="K9789">
        <v>2</v>
      </c>
      <c r="L9789" t="s">
        <v>28</v>
      </c>
      <c r="M9789" t="s">
        <v>395</v>
      </c>
      <c r="N9789" t="s">
        <v>384</v>
      </c>
      <c r="O9789" t="s">
        <v>22</v>
      </c>
      <c r="P9789" t="s">
        <v>23</v>
      </c>
      <c r="Q9789" t="s">
        <v>24</v>
      </c>
    </row>
    <row r="9790" spans="1:17" x14ac:dyDescent="0.2">
      <c r="A9790" s="2">
        <v>38945</v>
      </c>
      <c r="B9790" t="s">
        <v>110</v>
      </c>
      <c r="C9790" t="s">
        <v>224</v>
      </c>
      <c r="D9790" t="s">
        <v>36</v>
      </c>
      <c r="E9790" t="s">
        <v>36</v>
      </c>
      <c r="F9790">
        <v>39</v>
      </c>
      <c r="G9790">
        <v>71</v>
      </c>
      <c r="H9790">
        <v>0</v>
      </c>
      <c r="I9790">
        <v>0</v>
      </c>
      <c r="J9790">
        <v>1</v>
      </c>
      <c r="K9790">
        <v>0</v>
      </c>
      <c r="L9790" t="s">
        <v>28</v>
      </c>
      <c r="M9790" t="s">
        <v>142</v>
      </c>
      <c r="N9790" t="s">
        <v>110</v>
      </c>
      <c r="O9790" t="s">
        <v>22</v>
      </c>
      <c r="P9790" t="s">
        <v>23</v>
      </c>
      <c r="Q9790" t="s">
        <v>24</v>
      </c>
    </row>
    <row r="9791" spans="1:17" x14ac:dyDescent="0.2">
      <c r="A9791" s="2">
        <v>38945</v>
      </c>
      <c r="B9791" t="s">
        <v>352</v>
      </c>
      <c r="C9791" t="s">
        <v>149</v>
      </c>
      <c r="D9791" t="s">
        <v>36</v>
      </c>
      <c r="E9791" t="s">
        <v>36</v>
      </c>
      <c r="F9791">
        <v>137</v>
      </c>
      <c r="G9791">
        <v>76</v>
      </c>
      <c r="H9791">
        <v>0</v>
      </c>
      <c r="I9791">
        <v>0</v>
      </c>
      <c r="J9791">
        <v>0</v>
      </c>
      <c r="K9791">
        <v>1</v>
      </c>
      <c r="L9791" t="s">
        <v>28</v>
      </c>
      <c r="M9791" t="s">
        <v>371</v>
      </c>
      <c r="N9791" t="s">
        <v>352</v>
      </c>
      <c r="O9791" t="s">
        <v>22</v>
      </c>
      <c r="P9791" t="s">
        <v>23</v>
      </c>
      <c r="Q9791" t="s">
        <v>41</v>
      </c>
    </row>
    <row r="9792" spans="1:17" x14ac:dyDescent="0.2">
      <c r="A9792" s="2">
        <v>38945</v>
      </c>
      <c r="B9792" t="s">
        <v>49</v>
      </c>
      <c r="C9792" t="s">
        <v>25</v>
      </c>
      <c r="D9792" t="s">
        <v>50</v>
      </c>
      <c r="E9792" t="s">
        <v>19</v>
      </c>
      <c r="F9792">
        <v>49</v>
      </c>
      <c r="G9792">
        <v>1</v>
      </c>
      <c r="H9792">
        <v>0</v>
      </c>
      <c r="I9792">
        <v>0</v>
      </c>
      <c r="J9792">
        <v>1</v>
      </c>
      <c r="K9792">
        <v>1</v>
      </c>
      <c r="L9792" t="s">
        <v>28</v>
      </c>
      <c r="M9792" t="s">
        <v>103</v>
      </c>
      <c r="N9792" t="s">
        <v>49</v>
      </c>
      <c r="O9792" t="s">
        <v>22</v>
      </c>
      <c r="P9792" t="s">
        <v>23</v>
      </c>
      <c r="Q9792" t="s">
        <v>30</v>
      </c>
    </row>
    <row r="9793" spans="1:17" x14ac:dyDescent="0.2">
      <c r="A9793" s="2">
        <v>38945</v>
      </c>
      <c r="B9793" t="s">
        <v>463</v>
      </c>
      <c r="C9793" t="s">
        <v>239</v>
      </c>
      <c r="D9793" t="s">
        <v>115</v>
      </c>
      <c r="E9793" t="s">
        <v>115</v>
      </c>
      <c r="F9793">
        <v>153</v>
      </c>
      <c r="G9793">
        <v>85</v>
      </c>
      <c r="H9793">
        <v>0</v>
      </c>
      <c r="I9793">
        <v>0</v>
      </c>
      <c r="J9793">
        <v>1</v>
      </c>
      <c r="K9793">
        <v>4</v>
      </c>
      <c r="L9793" t="s">
        <v>570</v>
      </c>
      <c r="M9793" t="s">
        <v>1237</v>
      </c>
      <c r="N9793" t="s">
        <v>463</v>
      </c>
      <c r="O9793" t="s">
        <v>22</v>
      </c>
      <c r="P9793" t="s">
        <v>23</v>
      </c>
      <c r="Q9793" t="s">
        <v>41</v>
      </c>
    </row>
    <row r="9794" spans="1:17" x14ac:dyDescent="0.2">
      <c r="A9794" s="2">
        <v>38945</v>
      </c>
      <c r="B9794" t="s">
        <v>42</v>
      </c>
      <c r="C9794" t="s">
        <v>531</v>
      </c>
      <c r="D9794" t="s">
        <v>19</v>
      </c>
      <c r="E9794" t="s">
        <v>27</v>
      </c>
      <c r="F9794">
        <v>41</v>
      </c>
      <c r="G9794">
        <v>98</v>
      </c>
      <c r="H9794">
        <v>0</v>
      </c>
      <c r="I9794">
        <v>0</v>
      </c>
      <c r="J9794">
        <v>0</v>
      </c>
      <c r="K9794">
        <v>2</v>
      </c>
      <c r="L9794" t="s">
        <v>28</v>
      </c>
      <c r="M9794" t="s">
        <v>44</v>
      </c>
      <c r="N9794" t="s">
        <v>42</v>
      </c>
      <c r="O9794" t="s">
        <v>22</v>
      </c>
      <c r="P9794" t="s">
        <v>23</v>
      </c>
      <c r="Q9794" t="s">
        <v>41</v>
      </c>
    </row>
    <row r="9795" spans="1:17" x14ac:dyDescent="0.2">
      <c r="A9795" s="2">
        <v>38945</v>
      </c>
      <c r="B9795" t="s">
        <v>92</v>
      </c>
      <c r="C9795" t="s">
        <v>145</v>
      </c>
      <c r="D9795" t="s">
        <v>50</v>
      </c>
      <c r="E9795" t="s">
        <v>50</v>
      </c>
      <c r="F9795">
        <v>26</v>
      </c>
      <c r="G9795">
        <v>90</v>
      </c>
      <c r="H9795">
        <v>0</v>
      </c>
      <c r="I9795">
        <v>0</v>
      </c>
      <c r="J9795">
        <v>2</v>
      </c>
      <c r="K9795">
        <v>0</v>
      </c>
      <c r="L9795" t="s">
        <v>28</v>
      </c>
      <c r="M9795" t="s">
        <v>923</v>
      </c>
      <c r="N9795" t="s">
        <v>92</v>
      </c>
      <c r="O9795" t="s">
        <v>22</v>
      </c>
      <c r="P9795" t="s">
        <v>23</v>
      </c>
      <c r="Q9795" t="s">
        <v>24</v>
      </c>
    </row>
    <row r="9796" spans="1:17" x14ac:dyDescent="0.2">
      <c r="A9796" s="2">
        <v>38945</v>
      </c>
      <c r="B9796" t="s">
        <v>95</v>
      </c>
      <c r="C9796" t="s">
        <v>101</v>
      </c>
      <c r="D9796" t="s">
        <v>50</v>
      </c>
      <c r="E9796" t="s">
        <v>50</v>
      </c>
      <c r="F9796">
        <v>33</v>
      </c>
      <c r="G9796">
        <v>78</v>
      </c>
      <c r="H9796">
        <v>0</v>
      </c>
      <c r="I9796">
        <v>0</v>
      </c>
      <c r="J9796">
        <v>1</v>
      </c>
      <c r="K9796">
        <v>0</v>
      </c>
      <c r="L9796" t="s">
        <v>28</v>
      </c>
      <c r="M9796" t="s">
        <v>326</v>
      </c>
      <c r="N9796" t="s">
        <v>95</v>
      </c>
      <c r="O9796" t="s">
        <v>22</v>
      </c>
      <c r="P9796" t="s">
        <v>23</v>
      </c>
      <c r="Q9796" t="s">
        <v>24</v>
      </c>
    </row>
    <row r="9797" spans="1:17" x14ac:dyDescent="0.2">
      <c r="A9797" s="2">
        <v>38945</v>
      </c>
      <c r="B9797" t="s">
        <v>125</v>
      </c>
      <c r="C9797" t="s">
        <v>85</v>
      </c>
      <c r="D9797" t="s">
        <v>50</v>
      </c>
      <c r="E9797" t="s">
        <v>50</v>
      </c>
      <c r="F9797">
        <v>191</v>
      </c>
      <c r="G9797">
        <v>62</v>
      </c>
      <c r="H9797">
        <v>0</v>
      </c>
      <c r="I9797">
        <v>0</v>
      </c>
      <c r="J9797">
        <v>0</v>
      </c>
      <c r="K9797">
        <v>3</v>
      </c>
      <c r="L9797" t="s">
        <v>28</v>
      </c>
      <c r="M9797" t="s">
        <v>468</v>
      </c>
      <c r="N9797" t="s">
        <v>125</v>
      </c>
      <c r="O9797" t="s">
        <v>22</v>
      </c>
      <c r="P9797" t="s">
        <v>23</v>
      </c>
      <c r="Q9797" t="s">
        <v>41</v>
      </c>
    </row>
    <row r="9798" spans="1:17" x14ac:dyDescent="0.2">
      <c r="A9798" s="2">
        <v>38945</v>
      </c>
      <c r="B9798" t="s">
        <v>128</v>
      </c>
      <c r="C9798" t="s">
        <v>111</v>
      </c>
      <c r="D9798" t="s">
        <v>36</v>
      </c>
      <c r="E9798" t="s">
        <v>36</v>
      </c>
      <c r="F9798">
        <v>30</v>
      </c>
      <c r="G9798">
        <v>60</v>
      </c>
      <c r="H9798">
        <v>0</v>
      </c>
      <c r="I9798">
        <v>0</v>
      </c>
      <c r="J9798">
        <v>0</v>
      </c>
      <c r="K9798">
        <v>1</v>
      </c>
      <c r="L9798" t="s">
        <v>28</v>
      </c>
      <c r="M9798" t="s">
        <v>1238</v>
      </c>
      <c r="N9798" t="s">
        <v>67</v>
      </c>
      <c r="O9798" t="s">
        <v>122</v>
      </c>
      <c r="P9798" t="s">
        <v>23</v>
      </c>
      <c r="Q9798" t="s">
        <v>41</v>
      </c>
    </row>
    <row r="9799" spans="1:17" x14ac:dyDescent="0.2">
      <c r="A9799" s="2">
        <v>38945</v>
      </c>
      <c r="B9799" t="s">
        <v>449</v>
      </c>
      <c r="C9799" t="s">
        <v>254</v>
      </c>
      <c r="D9799" t="s">
        <v>115</v>
      </c>
      <c r="E9799" t="s">
        <v>115</v>
      </c>
      <c r="F9799">
        <v>54</v>
      </c>
      <c r="G9799">
        <v>120</v>
      </c>
      <c r="H9799">
        <v>0</v>
      </c>
      <c r="I9799">
        <v>0</v>
      </c>
      <c r="J9799">
        <v>2</v>
      </c>
      <c r="K9799">
        <v>2</v>
      </c>
      <c r="L9799" t="s">
        <v>570</v>
      </c>
      <c r="M9799" t="s">
        <v>530</v>
      </c>
      <c r="N9799" t="s">
        <v>449</v>
      </c>
      <c r="O9799" t="s">
        <v>22</v>
      </c>
      <c r="P9799" t="s">
        <v>23</v>
      </c>
      <c r="Q9799" t="s">
        <v>30</v>
      </c>
    </row>
    <row r="9800" spans="1:17" x14ac:dyDescent="0.2">
      <c r="A9800" s="2">
        <v>38945</v>
      </c>
      <c r="B9800" t="s">
        <v>32</v>
      </c>
      <c r="C9800" t="s">
        <v>304</v>
      </c>
      <c r="D9800" t="s">
        <v>19</v>
      </c>
      <c r="E9800" t="s">
        <v>27</v>
      </c>
      <c r="F9800">
        <v>65</v>
      </c>
      <c r="G9800">
        <v>81</v>
      </c>
      <c r="H9800">
        <v>0</v>
      </c>
      <c r="I9800">
        <v>0</v>
      </c>
      <c r="J9800">
        <v>0</v>
      </c>
      <c r="K9800">
        <v>0</v>
      </c>
      <c r="L9800" t="s">
        <v>28</v>
      </c>
      <c r="M9800" t="s">
        <v>1239</v>
      </c>
      <c r="N9800" t="s">
        <v>32</v>
      </c>
      <c r="O9800" t="s">
        <v>22</v>
      </c>
      <c r="P9800" t="s">
        <v>23</v>
      </c>
      <c r="Q9800" t="s">
        <v>30</v>
      </c>
    </row>
    <row r="9801" spans="1:17" x14ac:dyDescent="0.2">
      <c r="A9801" s="2">
        <v>38946</v>
      </c>
      <c r="B9801" t="s">
        <v>913</v>
      </c>
      <c r="C9801" t="s">
        <v>164</v>
      </c>
      <c r="D9801" t="s">
        <v>115</v>
      </c>
      <c r="E9801" t="s">
        <v>115</v>
      </c>
      <c r="F9801">
        <v>118</v>
      </c>
      <c r="G9801">
        <v>87</v>
      </c>
      <c r="H9801">
        <v>0</v>
      </c>
      <c r="I9801">
        <v>0</v>
      </c>
      <c r="J9801">
        <v>0</v>
      </c>
      <c r="K9801">
        <v>3</v>
      </c>
      <c r="L9801" t="s">
        <v>570</v>
      </c>
      <c r="M9801" t="s">
        <v>640</v>
      </c>
      <c r="N9801" t="s">
        <v>177</v>
      </c>
      <c r="O9801" t="s">
        <v>122</v>
      </c>
      <c r="P9801" t="s">
        <v>23</v>
      </c>
      <c r="Q9801" t="s">
        <v>41</v>
      </c>
    </row>
    <row r="9802" spans="1:17" x14ac:dyDescent="0.2">
      <c r="A9802" s="2">
        <v>38948</v>
      </c>
      <c r="B9802" t="s">
        <v>138</v>
      </c>
      <c r="C9802" t="s">
        <v>351</v>
      </c>
      <c r="D9802" t="s">
        <v>36</v>
      </c>
      <c r="E9802" t="s">
        <v>36</v>
      </c>
      <c r="F9802">
        <v>59</v>
      </c>
      <c r="G9802">
        <v>102</v>
      </c>
      <c r="H9802">
        <v>0</v>
      </c>
      <c r="I9802">
        <v>0</v>
      </c>
      <c r="J9802">
        <v>1</v>
      </c>
      <c r="K9802">
        <v>0</v>
      </c>
      <c r="L9802" t="s">
        <v>716</v>
      </c>
      <c r="M9802" t="s">
        <v>139</v>
      </c>
      <c r="N9802" t="s">
        <v>138</v>
      </c>
      <c r="O9802" t="s">
        <v>22</v>
      </c>
      <c r="P9802" t="s">
        <v>23</v>
      </c>
      <c r="Q9802" t="s">
        <v>24</v>
      </c>
    </row>
    <row r="9803" spans="1:17" x14ac:dyDescent="0.2">
      <c r="A9803" s="2">
        <v>38952</v>
      </c>
      <c r="B9803" t="s">
        <v>391</v>
      </c>
      <c r="C9803" t="s">
        <v>363</v>
      </c>
      <c r="D9803" t="s">
        <v>115</v>
      </c>
      <c r="E9803" t="s">
        <v>115</v>
      </c>
      <c r="F9803">
        <v>148</v>
      </c>
      <c r="G9803">
        <v>146</v>
      </c>
      <c r="H9803">
        <v>0</v>
      </c>
      <c r="I9803">
        <v>0</v>
      </c>
      <c r="J9803">
        <v>1</v>
      </c>
      <c r="K9803">
        <v>1</v>
      </c>
      <c r="L9803" t="s">
        <v>511</v>
      </c>
      <c r="M9803" t="s">
        <v>861</v>
      </c>
      <c r="N9803" t="s">
        <v>391</v>
      </c>
      <c r="O9803" t="s">
        <v>22</v>
      </c>
      <c r="P9803" t="s">
        <v>23</v>
      </c>
      <c r="Q9803" t="s">
        <v>30</v>
      </c>
    </row>
    <row r="9804" spans="1:17" x14ac:dyDescent="0.2">
      <c r="A9804" s="2">
        <v>38954</v>
      </c>
      <c r="B9804" t="s">
        <v>363</v>
      </c>
      <c r="C9804" t="s">
        <v>213</v>
      </c>
      <c r="D9804" t="s">
        <v>115</v>
      </c>
      <c r="E9804" t="s">
        <v>115</v>
      </c>
      <c r="F9804">
        <v>146</v>
      </c>
      <c r="G9804">
        <v>164</v>
      </c>
      <c r="H9804">
        <v>0</v>
      </c>
      <c r="I9804">
        <v>0</v>
      </c>
      <c r="J9804">
        <v>0</v>
      </c>
      <c r="K9804">
        <v>0</v>
      </c>
      <c r="L9804" t="s">
        <v>511</v>
      </c>
      <c r="M9804" t="s">
        <v>861</v>
      </c>
      <c r="N9804" t="s">
        <v>391</v>
      </c>
      <c r="O9804" t="s">
        <v>122</v>
      </c>
      <c r="P9804" t="s">
        <v>23</v>
      </c>
      <c r="Q9804" t="s">
        <v>30</v>
      </c>
    </row>
    <row r="9805" spans="1:17" x14ac:dyDescent="0.2">
      <c r="A9805" s="2">
        <v>38955</v>
      </c>
      <c r="B9805" t="s">
        <v>46</v>
      </c>
      <c r="C9805" t="s">
        <v>405</v>
      </c>
      <c r="D9805" t="s">
        <v>36</v>
      </c>
      <c r="E9805" t="s">
        <v>36</v>
      </c>
      <c r="F9805">
        <v>152</v>
      </c>
      <c r="G9805">
        <v>133</v>
      </c>
      <c r="H9805">
        <v>0</v>
      </c>
      <c r="I9805">
        <v>0</v>
      </c>
      <c r="J9805">
        <v>3</v>
      </c>
      <c r="K9805">
        <v>1</v>
      </c>
      <c r="L9805" t="s">
        <v>28</v>
      </c>
      <c r="M9805" t="s">
        <v>685</v>
      </c>
      <c r="N9805" t="s">
        <v>46</v>
      </c>
      <c r="O9805" t="s">
        <v>22</v>
      </c>
      <c r="P9805" t="s">
        <v>23</v>
      </c>
      <c r="Q9805" t="s">
        <v>24</v>
      </c>
    </row>
    <row r="9806" spans="1:17" x14ac:dyDescent="0.2">
      <c r="A9806" s="2">
        <v>38955</v>
      </c>
      <c r="B9806" t="s">
        <v>389</v>
      </c>
      <c r="C9806" t="s">
        <v>718</v>
      </c>
      <c r="D9806" t="s">
        <v>115</v>
      </c>
      <c r="E9806" t="s">
        <v>36</v>
      </c>
      <c r="F9806">
        <v>125</v>
      </c>
      <c r="G9806">
        <v>77</v>
      </c>
      <c r="H9806">
        <v>0</v>
      </c>
      <c r="I9806">
        <v>0</v>
      </c>
      <c r="J9806">
        <v>0</v>
      </c>
      <c r="K9806">
        <v>1</v>
      </c>
      <c r="L9806" t="s">
        <v>28</v>
      </c>
      <c r="M9806" t="s">
        <v>720</v>
      </c>
      <c r="N9806" t="s">
        <v>389</v>
      </c>
      <c r="O9806" t="s">
        <v>22</v>
      </c>
      <c r="P9806" t="s">
        <v>23</v>
      </c>
      <c r="Q9806" t="s">
        <v>41</v>
      </c>
    </row>
    <row r="9807" spans="1:17" x14ac:dyDescent="0.2">
      <c r="A9807" s="2">
        <v>38956</v>
      </c>
      <c r="B9807" t="s">
        <v>391</v>
      </c>
      <c r="C9807" t="s">
        <v>213</v>
      </c>
      <c r="D9807" t="s">
        <v>115</v>
      </c>
      <c r="E9807" t="s">
        <v>115</v>
      </c>
      <c r="F9807">
        <v>148</v>
      </c>
      <c r="G9807">
        <v>164</v>
      </c>
      <c r="H9807">
        <v>0</v>
      </c>
      <c r="I9807">
        <v>0</v>
      </c>
      <c r="J9807">
        <v>1</v>
      </c>
      <c r="K9807">
        <v>2</v>
      </c>
      <c r="L9807" t="s">
        <v>511</v>
      </c>
      <c r="M9807" t="s">
        <v>861</v>
      </c>
      <c r="N9807" t="s">
        <v>391</v>
      </c>
      <c r="O9807" t="s">
        <v>22</v>
      </c>
      <c r="P9807" t="s">
        <v>23</v>
      </c>
      <c r="Q9807" t="s">
        <v>41</v>
      </c>
    </row>
    <row r="9808" spans="1:17" x14ac:dyDescent="0.2">
      <c r="A9808" s="2">
        <v>38956</v>
      </c>
      <c r="B9808" t="s">
        <v>113</v>
      </c>
      <c r="C9808" t="s">
        <v>176</v>
      </c>
      <c r="D9808" t="s">
        <v>115</v>
      </c>
      <c r="E9808" t="s">
        <v>115</v>
      </c>
      <c r="F9808">
        <v>75</v>
      </c>
      <c r="G9808">
        <v>88</v>
      </c>
      <c r="H9808">
        <v>0</v>
      </c>
      <c r="I9808">
        <v>0</v>
      </c>
      <c r="J9808">
        <v>1</v>
      </c>
      <c r="K9808">
        <v>0</v>
      </c>
      <c r="L9808" t="s">
        <v>28</v>
      </c>
      <c r="M9808" t="s">
        <v>245</v>
      </c>
      <c r="N9808" t="s">
        <v>113</v>
      </c>
      <c r="O9808" t="s">
        <v>22</v>
      </c>
      <c r="P9808" t="s">
        <v>23</v>
      </c>
      <c r="Q9808" t="s">
        <v>24</v>
      </c>
    </row>
    <row r="9809" spans="1:17" x14ac:dyDescent="0.2">
      <c r="A9809" s="2">
        <v>38958</v>
      </c>
      <c r="B9809" t="s">
        <v>213</v>
      </c>
      <c r="C9809" t="s">
        <v>363</v>
      </c>
      <c r="D9809" t="s">
        <v>115</v>
      </c>
      <c r="E9809" t="s">
        <v>115</v>
      </c>
      <c r="F9809">
        <v>164</v>
      </c>
      <c r="G9809">
        <v>146</v>
      </c>
      <c r="H9809">
        <v>0</v>
      </c>
      <c r="I9809">
        <v>0</v>
      </c>
      <c r="J9809">
        <v>2</v>
      </c>
      <c r="K9809">
        <v>1</v>
      </c>
      <c r="L9809" t="s">
        <v>511</v>
      </c>
      <c r="M9809" t="s">
        <v>861</v>
      </c>
      <c r="N9809" t="s">
        <v>391</v>
      </c>
      <c r="O9809" t="s">
        <v>122</v>
      </c>
      <c r="P9809" t="s">
        <v>23</v>
      </c>
      <c r="Q9809" t="s">
        <v>24</v>
      </c>
    </row>
    <row r="9810" spans="1:17" x14ac:dyDescent="0.2">
      <c r="A9810" s="2">
        <v>38958</v>
      </c>
      <c r="B9810" t="s">
        <v>365</v>
      </c>
      <c r="C9810" t="s">
        <v>237</v>
      </c>
      <c r="D9810" t="s">
        <v>36</v>
      </c>
      <c r="E9810" t="s">
        <v>36</v>
      </c>
      <c r="F9810">
        <v>46</v>
      </c>
      <c r="G9810">
        <v>169</v>
      </c>
      <c r="H9810">
        <v>0</v>
      </c>
      <c r="I9810">
        <v>0</v>
      </c>
      <c r="J9810">
        <v>1</v>
      </c>
      <c r="K9810">
        <v>1</v>
      </c>
      <c r="L9810" t="s">
        <v>28</v>
      </c>
      <c r="M9810" t="s">
        <v>400</v>
      </c>
      <c r="N9810" t="s">
        <v>365</v>
      </c>
      <c r="O9810" t="s">
        <v>22</v>
      </c>
      <c r="P9810" t="s">
        <v>23</v>
      </c>
      <c r="Q9810" t="s">
        <v>30</v>
      </c>
    </row>
    <row r="9811" spans="1:17" x14ac:dyDescent="0.2">
      <c r="A9811" s="2">
        <v>38958</v>
      </c>
      <c r="B9811" t="s">
        <v>208</v>
      </c>
      <c r="C9811" t="s">
        <v>224</v>
      </c>
      <c r="D9811" t="s">
        <v>36</v>
      </c>
      <c r="E9811" t="s">
        <v>36</v>
      </c>
      <c r="F9811">
        <v>99</v>
      </c>
      <c r="G9811">
        <v>71</v>
      </c>
      <c r="H9811">
        <v>0</v>
      </c>
      <c r="I9811">
        <v>0</v>
      </c>
      <c r="J9811">
        <v>0</v>
      </c>
      <c r="K9811">
        <v>0</v>
      </c>
      <c r="L9811" t="s">
        <v>28</v>
      </c>
      <c r="M9811" t="s">
        <v>398</v>
      </c>
      <c r="N9811" t="s">
        <v>208</v>
      </c>
      <c r="O9811" t="s">
        <v>22</v>
      </c>
      <c r="P9811" t="s">
        <v>23</v>
      </c>
      <c r="Q9811" t="s">
        <v>30</v>
      </c>
    </row>
    <row r="9812" spans="1:17" x14ac:dyDescent="0.2">
      <c r="A9812" s="2">
        <v>38958</v>
      </c>
      <c r="B9812" t="s">
        <v>389</v>
      </c>
      <c r="C9812" t="s">
        <v>718</v>
      </c>
      <c r="D9812" t="s">
        <v>115</v>
      </c>
      <c r="E9812" t="s">
        <v>36</v>
      </c>
      <c r="F9812">
        <v>125</v>
      </c>
      <c r="G9812">
        <v>77</v>
      </c>
      <c r="H9812">
        <v>0</v>
      </c>
      <c r="I9812">
        <v>0</v>
      </c>
      <c r="J9812">
        <v>1</v>
      </c>
      <c r="K9812">
        <v>1</v>
      </c>
      <c r="L9812" t="s">
        <v>28</v>
      </c>
      <c r="M9812" t="s">
        <v>720</v>
      </c>
      <c r="N9812" t="s">
        <v>389</v>
      </c>
      <c r="O9812" t="s">
        <v>22</v>
      </c>
      <c r="P9812" t="s">
        <v>23</v>
      </c>
      <c r="Q9812" t="s">
        <v>30</v>
      </c>
    </row>
    <row r="9813" spans="1:17" x14ac:dyDescent="0.2">
      <c r="A9813" s="2">
        <v>38961</v>
      </c>
      <c r="B9813" t="s">
        <v>72</v>
      </c>
      <c r="C9813" t="s">
        <v>82</v>
      </c>
      <c r="D9813" t="s">
        <v>50</v>
      </c>
      <c r="E9813" t="s">
        <v>50</v>
      </c>
      <c r="F9813">
        <v>17</v>
      </c>
      <c r="G9813">
        <v>8</v>
      </c>
      <c r="H9813">
        <v>0</v>
      </c>
      <c r="I9813">
        <v>0</v>
      </c>
      <c r="J9813">
        <v>4</v>
      </c>
      <c r="K9813">
        <v>2</v>
      </c>
      <c r="L9813" t="s">
        <v>28</v>
      </c>
      <c r="M9813" t="s">
        <v>1240</v>
      </c>
      <c r="N9813" t="s">
        <v>72</v>
      </c>
      <c r="O9813" t="s">
        <v>22</v>
      </c>
      <c r="P9813" t="s">
        <v>23</v>
      </c>
      <c r="Q9813" t="s">
        <v>24</v>
      </c>
    </row>
    <row r="9814" spans="1:17" x14ac:dyDescent="0.2">
      <c r="A9814" s="2">
        <v>38961</v>
      </c>
      <c r="B9814" t="s">
        <v>239</v>
      </c>
      <c r="C9814" t="s">
        <v>469</v>
      </c>
      <c r="D9814" t="s">
        <v>115</v>
      </c>
      <c r="E9814" t="s">
        <v>115</v>
      </c>
      <c r="F9814">
        <v>85</v>
      </c>
      <c r="G9814">
        <v>114</v>
      </c>
      <c r="H9814">
        <v>0</v>
      </c>
      <c r="I9814">
        <v>0</v>
      </c>
      <c r="J9814">
        <v>3</v>
      </c>
      <c r="K9814">
        <v>0</v>
      </c>
      <c r="L9814" t="s">
        <v>28</v>
      </c>
      <c r="M9814" t="s">
        <v>240</v>
      </c>
      <c r="N9814" t="s">
        <v>239</v>
      </c>
      <c r="O9814" t="s">
        <v>22</v>
      </c>
      <c r="P9814" t="s">
        <v>23</v>
      </c>
      <c r="Q9814" t="s">
        <v>24</v>
      </c>
    </row>
    <row r="9815" spans="1:17" x14ac:dyDescent="0.2">
      <c r="A9815" s="2">
        <v>38962</v>
      </c>
      <c r="B9815" t="s">
        <v>69</v>
      </c>
      <c r="C9815" t="s">
        <v>131</v>
      </c>
      <c r="D9815" t="s">
        <v>50</v>
      </c>
      <c r="E9815" t="s">
        <v>27</v>
      </c>
      <c r="F9815">
        <v>57</v>
      </c>
      <c r="G9815">
        <v>47</v>
      </c>
      <c r="H9815">
        <v>0</v>
      </c>
      <c r="I9815">
        <v>0</v>
      </c>
      <c r="J9815">
        <v>2</v>
      </c>
      <c r="K9815">
        <v>2</v>
      </c>
      <c r="L9815" t="s">
        <v>28</v>
      </c>
      <c r="M9815" t="s">
        <v>976</v>
      </c>
      <c r="N9815" t="s">
        <v>53</v>
      </c>
      <c r="O9815" t="s">
        <v>122</v>
      </c>
      <c r="P9815" t="s">
        <v>23</v>
      </c>
      <c r="Q9815" t="s">
        <v>30</v>
      </c>
    </row>
    <row r="9816" spans="1:17" x14ac:dyDescent="0.2">
      <c r="A9816" s="2">
        <v>38962</v>
      </c>
      <c r="B9816" t="s">
        <v>848</v>
      </c>
      <c r="C9816" t="s">
        <v>188</v>
      </c>
      <c r="D9816" t="s">
        <v>27</v>
      </c>
      <c r="E9816" t="s">
        <v>27</v>
      </c>
      <c r="F9816">
        <v>193</v>
      </c>
      <c r="G9816">
        <v>176</v>
      </c>
      <c r="H9816">
        <v>0</v>
      </c>
      <c r="I9816">
        <v>0</v>
      </c>
      <c r="J9816">
        <v>3</v>
      </c>
      <c r="K9816">
        <v>1</v>
      </c>
      <c r="L9816" t="s">
        <v>230</v>
      </c>
      <c r="M9816" t="s">
        <v>900</v>
      </c>
      <c r="N9816" t="s">
        <v>454</v>
      </c>
      <c r="O9816" t="s">
        <v>122</v>
      </c>
      <c r="P9816" t="s">
        <v>23</v>
      </c>
      <c r="Q9816" t="s">
        <v>24</v>
      </c>
    </row>
    <row r="9817" spans="1:17" x14ac:dyDescent="0.2">
      <c r="A9817" s="2">
        <v>38962</v>
      </c>
      <c r="B9817" t="s">
        <v>402</v>
      </c>
      <c r="C9817" t="s">
        <v>177</v>
      </c>
      <c r="D9817" t="s">
        <v>115</v>
      </c>
      <c r="E9817" t="s">
        <v>115</v>
      </c>
      <c r="F9817">
        <v>93</v>
      </c>
      <c r="G9817">
        <v>97</v>
      </c>
      <c r="H9817">
        <v>0</v>
      </c>
      <c r="I9817">
        <v>0</v>
      </c>
      <c r="J9817">
        <v>0</v>
      </c>
      <c r="K9817">
        <v>2</v>
      </c>
      <c r="L9817" t="s">
        <v>28</v>
      </c>
      <c r="M9817" t="s">
        <v>715</v>
      </c>
      <c r="N9817" t="s">
        <v>402</v>
      </c>
      <c r="O9817" t="s">
        <v>22</v>
      </c>
      <c r="P9817" t="s">
        <v>23</v>
      </c>
      <c r="Q9817" t="s">
        <v>41</v>
      </c>
    </row>
    <row r="9818" spans="1:17" x14ac:dyDescent="0.2">
      <c r="A9818" s="2">
        <v>38962</v>
      </c>
      <c r="B9818" t="s">
        <v>317</v>
      </c>
      <c r="C9818" t="s">
        <v>85</v>
      </c>
      <c r="D9818" t="s">
        <v>50</v>
      </c>
      <c r="E9818" t="s">
        <v>50</v>
      </c>
      <c r="F9818">
        <v>69</v>
      </c>
      <c r="G9818">
        <v>62</v>
      </c>
      <c r="H9818">
        <v>0</v>
      </c>
      <c r="I9818">
        <v>0</v>
      </c>
      <c r="J9818">
        <v>2</v>
      </c>
      <c r="K9818">
        <v>2</v>
      </c>
      <c r="L9818" t="s">
        <v>291</v>
      </c>
      <c r="M9818" t="s">
        <v>394</v>
      </c>
      <c r="N9818" t="s">
        <v>317</v>
      </c>
      <c r="O9818" t="s">
        <v>22</v>
      </c>
      <c r="P9818" t="s">
        <v>23</v>
      </c>
      <c r="Q9818" t="s">
        <v>30</v>
      </c>
    </row>
    <row r="9819" spans="1:17" x14ac:dyDescent="0.2">
      <c r="A9819" s="2">
        <v>38962</v>
      </c>
      <c r="B9819" t="s">
        <v>454</v>
      </c>
      <c r="C9819" t="s">
        <v>904</v>
      </c>
      <c r="D9819" t="s">
        <v>27</v>
      </c>
      <c r="E9819" t="s">
        <v>27</v>
      </c>
      <c r="F9819">
        <v>100</v>
      </c>
      <c r="G9819">
        <v>197</v>
      </c>
      <c r="H9819">
        <v>0</v>
      </c>
      <c r="I9819">
        <v>0</v>
      </c>
      <c r="J9819">
        <v>6</v>
      </c>
      <c r="K9819">
        <v>0</v>
      </c>
      <c r="L9819" t="s">
        <v>230</v>
      </c>
      <c r="M9819" t="s">
        <v>900</v>
      </c>
      <c r="N9819" t="s">
        <v>454</v>
      </c>
      <c r="O9819" t="s">
        <v>22</v>
      </c>
      <c r="P9819" t="s">
        <v>23</v>
      </c>
      <c r="Q9819" t="s">
        <v>24</v>
      </c>
    </row>
    <row r="9820" spans="1:17" x14ac:dyDescent="0.2">
      <c r="A9820" s="2">
        <v>38962</v>
      </c>
      <c r="B9820" t="s">
        <v>293</v>
      </c>
      <c r="C9820" t="s">
        <v>161</v>
      </c>
      <c r="D9820" t="s">
        <v>50</v>
      </c>
      <c r="E9820" t="s">
        <v>50</v>
      </c>
      <c r="F9820">
        <v>10</v>
      </c>
      <c r="G9820">
        <v>56</v>
      </c>
      <c r="H9820">
        <v>0</v>
      </c>
      <c r="I9820">
        <v>0</v>
      </c>
      <c r="J9820">
        <v>2</v>
      </c>
      <c r="K9820">
        <v>1</v>
      </c>
      <c r="L9820" t="s">
        <v>291</v>
      </c>
      <c r="M9820" t="s">
        <v>653</v>
      </c>
      <c r="N9820" t="s">
        <v>293</v>
      </c>
      <c r="O9820" t="s">
        <v>22</v>
      </c>
      <c r="P9820" t="s">
        <v>23</v>
      </c>
      <c r="Q9820" t="s">
        <v>24</v>
      </c>
    </row>
    <row r="9821" spans="1:17" x14ac:dyDescent="0.2">
      <c r="A9821" s="2">
        <v>38962</v>
      </c>
      <c r="B9821" t="s">
        <v>183</v>
      </c>
      <c r="C9821" t="s">
        <v>172</v>
      </c>
      <c r="D9821" t="s">
        <v>36</v>
      </c>
      <c r="E9821" t="s">
        <v>36</v>
      </c>
      <c r="F9821">
        <v>24</v>
      </c>
      <c r="G9821">
        <v>156</v>
      </c>
      <c r="H9821">
        <v>0</v>
      </c>
      <c r="I9821">
        <v>0</v>
      </c>
      <c r="J9821">
        <v>4</v>
      </c>
      <c r="K9821">
        <v>1</v>
      </c>
      <c r="L9821" t="s">
        <v>62</v>
      </c>
      <c r="M9821" t="s">
        <v>682</v>
      </c>
      <c r="N9821" t="s">
        <v>183</v>
      </c>
      <c r="O9821" t="s">
        <v>22</v>
      </c>
      <c r="P9821" t="s">
        <v>23</v>
      </c>
      <c r="Q9821" t="s">
        <v>24</v>
      </c>
    </row>
    <row r="9822" spans="1:17" x14ac:dyDescent="0.2">
      <c r="A9822" s="2">
        <v>38962</v>
      </c>
      <c r="B9822" t="s">
        <v>89</v>
      </c>
      <c r="C9822" t="s">
        <v>737</v>
      </c>
      <c r="D9822" t="s">
        <v>50</v>
      </c>
      <c r="E9822" t="s">
        <v>50</v>
      </c>
      <c r="F9822">
        <v>5</v>
      </c>
      <c r="G9822">
        <v>132</v>
      </c>
      <c r="H9822">
        <v>0</v>
      </c>
      <c r="I9822">
        <v>0</v>
      </c>
      <c r="J9822">
        <v>5</v>
      </c>
      <c r="K9822">
        <v>0</v>
      </c>
      <c r="L9822" t="s">
        <v>291</v>
      </c>
      <c r="M9822" t="s">
        <v>624</v>
      </c>
      <c r="N9822" t="s">
        <v>89</v>
      </c>
      <c r="O9822" t="s">
        <v>22</v>
      </c>
      <c r="P9822" t="s">
        <v>23</v>
      </c>
      <c r="Q9822" t="s">
        <v>24</v>
      </c>
    </row>
    <row r="9823" spans="1:17" x14ac:dyDescent="0.2">
      <c r="A9823" s="2">
        <v>38962</v>
      </c>
      <c r="B9823" t="s">
        <v>81</v>
      </c>
      <c r="C9823" t="s">
        <v>123</v>
      </c>
      <c r="D9823" t="s">
        <v>50</v>
      </c>
      <c r="E9823" t="s">
        <v>50</v>
      </c>
      <c r="F9823">
        <v>78</v>
      </c>
      <c r="G9823">
        <v>51</v>
      </c>
      <c r="H9823">
        <v>0</v>
      </c>
      <c r="I9823">
        <v>0</v>
      </c>
      <c r="J9823">
        <v>0</v>
      </c>
      <c r="K9823">
        <v>1</v>
      </c>
      <c r="L9823" t="s">
        <v>291</v>
      </c>
      <c r="M9823" t="s">
        <v>83</v>
      </c>
      <c r="N9823" t="s">
        <v>81</v>
      </c>
      <c r="O9823" t="s">
        <v>22</v>
      </c>
      <c r="P9823" t="s">
        <v>23</v>
      </c>
      <c r="Q9823" t="s">
        <v>41</v>
      </c>
    </row>
    <row r="9824" spans="1:17" x14ac:dyDescent="0.2">
      <c r="A9824" s="2">
        <v>38962</v>
      </c>
      <c r="B9824" t="s">
        <v>141</v>
      </c>
      <c r="C9824" t="s">
        <v>378</v>
      </c>
      <c r="D9824" t="s">
        <v>36</v>
      </c>
      <c r="E9824" t="s">
        <v>36</v>
      </c>
      <c r="F9824">
        <v>93</v>
      </c>
      <c r="G9824">
        <v>154</v>
      </c>
      <c r="H9824">
        <v>0</v>
      </c>
      <c r="I9824">
        <v>0</v>
      </c>
      <c r="J9824">
        <v>4</v>
      </c>
      <c r="K9824">
        <v>0</v>
      </c>
      <c r="L9824" t="s">
        <v>62</v>
      </c>
      <c r="M9824" t="s">
        <v>173</v>
      </c>
      <c r="N9824" t="s">
        <v>141</v>
      </c>
      <c r="O9824" t="s">
        <v>22</v>
      </c>
      <c r="P9824" t="s">
        <v>23</v>
      </c>
      <c r="Q9824" t="s">
        <v>24</v>
      </c>
    </row>
    <row r="9825" spans="1:17" x14ac:dyDescent="0.2">
      <c r="A9825" s="2">
        <v>38962</v>
      </c>
      <c r="B9825" t="s">
        <v>345</v>
      </c>
      <c r="C9825" t="s">
        <v>67</v>
      </c>
      <c r="D9825" t="s">
        <v>50</v>
      </c>
      <c r="E9825" t="s">
        <v>50</v>
      </c>
      <c r="F9825">
        <v>84</v>
      </c>
      <c r="G9825">
        <v>4</v>
      </c>
      <c r="H9825">
        <v>0</v>
      </c>
      <c r="I9825">
        <v>0</v>
      </c>
      <c r="J9825">
        <v>0</v>
      </c>
      <c r="K9825">
        <v>3</v>
      </c>
      <c r="L9825" t="s">
        <v>291</v>
      </c>
      <c r="M9825" t="s">
        <v>360</v>
      </c>
      <c r="N9825" t="s">
        <v>345</v>
      </c>
      <c r="O9825" t="s">
        <v>22</v>
      </c>
      <c r="P9825" t="s">
        <v>23</v>
      </c>
      <c r="Q9825" t="s">
        <v>41</v>
      </c>
    </row>
    <row r="9826" spans="1:17" x14ac:dyDescent="0.2">
      <c r="A9826" s="2">
        <v>38962</v>
      </c>
      <c r="B9826" t="s">
        <v>129</v>
      </c>
      <c r="C9826" t="s">
        <v>98</v>
      </c>
      <c r="D9826" t="s">
        <v>50</v>
      </c>
      <c r="E9826" t="s">
        <v>50</v>
      </c>
      <c r="F9826">
        <v>9</v>
      </c>
      <c r="G9826">
        <v>38</v>
      </c>
      <c r="H9826">
        <v>0</v>
      </c>
      <c r="I9826">
        <v>0</v>
      </c>
      <c r="J9826">
        <v>1</v>
      </c>
      <c r="K9826">
        <v>0</v>
      </c>
      <c r="L9826" t="s">
        <v>291</v>
      </c>
      <c r="M9826" t="s">
        <v>271</v>
      </c>
      <c r="N9826" t="s">
        <v>129</v>
      </c>
      <c r="O9826" t="s">
        <v>22</v>
      </c>
      <c r="P9826" t="s">
        <v>23</v>
      </c>
      <c r="Q9826" t="s">
        <v>24</v>
      </c>
    </row>
    <row r="9827" spans="1:17" x14ac:dyDescent="0.2">
      <c r="A9827" s="2">
        <v>38962</v>
      </c>
      <c r="B9827" t="s">
        <v>94</v>
      </c>
      <c r="C9827" t="s">
        <v>49</v>
      </c>
      <c r="D9827" t="s">
        <v>50</v>
      </c>
      <c r="E9827" t="s">
        <v>50</v>
      </c>
      <c r="F9827">
        <v>80</v>
      </c>
      <c r="G9827">
        <v>49</v>
      </c>
      <c r="H9827">
        <v>0</v>
      </c>
      <c r="I9827">
        <v>0</v>
      </c>
      <c r="J9827">
        <v>1</v>
      </c>
      <c r="K9827">
        <v>4</v>
      </c>
      <c r="L9827" t="s">
        <v>291</v>
      </c>
      <c r="M9827" t="s">
        <v>96</v>
      </c>
      <c r="N9827" t="s">
        <v>94</v>
      </c>
      <c r="O9827" t="s">
        <v>22</v>
      </c>
      <c r="P9827" t="s">
        <v>23</v>
      </c>
      <c r="Q9827" t="s">
        <v>41</v>
      </c>
    </row>
    <row r="9828" spans="1:17" x14ac:dyDescent="0.2">
      <c r="A9828" s="2">
        <v>38962</v>
      </c>
      <c r="B9828" t="s">
        <v>119</v>
      </c>
      <c r="C9828" t="s">
        <v>73</v>
      </c>
      <c r="D9828" t="s">
        <v>50</v>
      </c>
      <c r="E9828" t="s">
        <v>50</v>
      </c>
      <c r="F9828">
        <v>2</v>
      </c>
      <c r="G9828">
        <v>65</v>
      </c>
      <c r="H9828">
        <v>0</v>
      </c>
      <c r="I9828">
        <v>0</v>
      </c>
      <c r="J9828">
        <v>1</v>
      </c>
      <c r="K9828">
        <v>1</v>
      </c>
      <c r="L9828" t="s">
        <v>291</v>
      </c>
      <c r="M9828" t="s">
        <v>255</v>
      </c>
      <c r="N9828" t="s">
        <v>119</v>
      </c>
      <c r="O9828" t="s">
        <v>22</v>
      </c>
      <c r="P9828" t="s">
        <v>23</v>
      </c>
      <c r="Q9828" t="s">
        <v>30</v>
      </c>
    </row>
    <row r="9829" spans="1:17" x14ac:dyDescent="0.2">
      <c r="A9829" s="2">
        <v>38962</v>
      </c>
      <c r="B9829" t="s">
        <v>207</v>
      </c>
      <c r="C9829" t="s">
        <v>828</v>
      </c>
      <c r="D9829" t="s">
        <v>36</v>
      </c>
      <c r="E9829" t="s">
        <v>36</v>
      </c>
      <c r="F9829">
        <v>117</v>
      </c>
      <c r="G9829">
        <v>177</v>
      </c>
      <c r="H9829">
        <v>0</v>
      </c>
      <c r="I9829">
        <v>0</v>
      </c>
      <c r="J9829">
        <v>1</v>
      </c>
      <c r="K9829">
        <v>2</v>
      </c>
      <c r="L9829" t="s">
        <v>62</v>
      </c>
      <c r="M9829" t="s">
        <v>209</v>
      </c>
      <c r="N9829" t="s">
        <v>207</v>
      </c>
      <c r="O9829" t="s">
        <v>22</v>
      </c>
      <c r="P9829" t="s">
        <v>23</v>
      </c>
      <c r="Q9829" t="s">
        <v>41</v>
      </c>
    </row>
    <row r="9830" spans="1:17" x14ac:dyDescent="0.2">
      <c r="A9830" s="2">
        <v>38962</v>
      </c>
      <c r="B9830" t="s">
        <v>133</v>
      </c>
      <c r="C9830" t="s">
        <v>167</v>
      </c>
      <c r="D9830" t="s">
        <v>115</v>
      </c>
      <c r="E9830" t="s">
        <v>115</v>
      </c>
      <c r="F9830">
        <v>52</v>
      </c>
      <c r="G9830">
        <v>45</v>
      </c>
      <c r="H9830">
        <v>0</v>
      </c>
      <c r="I9830">
        <v>0</v>
      </c>
      <c r="J9830">
        <v>1</v>
      </c>
      <c r="K9830">
        <v>1</v>
      </c>
      <c r="L9830" t="s">
        <v>570</v>
      </c>
      <c r="M9830" t="s">
        <v>134</v>
      </c>
      <c r="N9830" t="s">
        <v>133</v>
      </c>
      <c r="O9830" t="s">
        <v>22</v>
      </c>
      <c r="P9830" t="s">
        <v>23</v>
      </c>
      <c r="Q9830" t="s">
        <v>30</v>
      </c>
    </row>
    <row r="9831" spans="1:17" x14ac:dyDescent="0.2">
      <c r="A9831" s="2">
        <v>38962</v>
      </c>
      <c r="B9831" t="s">
        <v>101</v>
      </c>
      <c r="C9831" t="s">
        <v>52</v>
      </c>
      <c r="D9831" t="s">
        <v>50</v>
      </c>
      <c r="E9831" t="s">
        <v>50</v>
      </c>
      <c r="F9831">
        <v>78</v>
      </c>
      <c r="G9831">
        <v>20</v>
      </c>
      <c r="H9831">
        <v>0</v>
      </c>
      <c r="I9831">
        <v>0</v>
      </c>
      <c r="J9831">
        <v>0</v>
      </c>
      <c r="K9831">
        <v>1</v>
      </c>
      <c r="L9831" t="s">
        <v>291</v>
      </c>
      <c r="M9831" t="s">
        <v>331</v>
      </c>
      <c r="N9831" t="s">
        <v>101</v>
      </c>
      <c r="O9831" t="s">
        <v>22</v>
      </c>
      <c r="P9831" t="s">
        <v>23</v>
      </c>
      <c r="Q9831" t="s">
        <v>41</v>
      </c>
    </row>
    <row r="9832" spans="1:17" x14ac:dyDescent="0.2">
      <c r="A9832" s="2">
        <v>38962</v>
      </c>
      <c r="B9832" t="s">
        <v>97</v>
      </c>
      <c r="C9832" t="s">
        <v>126</v>
      </c>
      <c r="D9832" t="s">
        <v>50</v>
      </c>
      <c r="E9832" t="s">
        <v>50</v>
      </c>
      <c r="F9832">
        <v>195</v>
      </c>
      <c r="G9832">
        <v>6</v>
      </c>
      <c r="H9832">
        <v>0</v>
      </c>
      <c r="I9832">
        <v>0</v>
      </c>
      <c r="J9832">
        <v>0</v>
      </c>
      <c r="K9832">
        <v>1</v>
      </c>
      <c r="L9832" t="s">
        <v>291</v>
      </c>
      <c r="M9832" t="s">
        <v>97</v>
      </c>
      <c r="N9832" t="s">
        <v>97</v>
      </c>
      <c r="O9832" t="s">
        <v>22</v>
      </c>
      <c r="P9832" t="s">
        <v>23</v>
      </c>
      <c r="Q9832" t="s">
        <v>41</v>
      </c>
    </row>
    <row r="9833" spans="1:17" x14ac:dyDescent="0.2">
      <c r="A9833" s="2">
        <v>38962</v>
      </c>
      <c r="B9833" t="s">
        <v>184</v>
      </c>
      <c r="C9833" t="s">
        <v>646</v>
      </c>
      <c r="D9833" t="s">
        <v>50</v>
      </c>
      <c r="E9833" t="s">
        <v>50</v>
      </c>
      <c r="F9833">
        <v>122</v>
      </c>
      <c r="G9833">
        <v>42</v>
      </c>
      <c r="H9833">
        <v>0</v>
      </c>
      <c r="I9833">
        <v>0</v>
      </c>
      <c r="J9833">
        <v>2</v>
      </c>
      <c r="K9833">
        <v>5</v>
      </c>
      <c r="L9833" t="s">
        <v>291</v>
      </c>
      <c r="M9833" t="s">
        <v>193</v>
      </c>
      <c r="N9833" t="s">
        <v>184</v>
      </c>
      <c r="O9833" t="s">
        <v>22</v>
      </c>
      <c r="P9833" t="s">
        <v>23</v>
      </c>
      <c r="Q9833" t="s">
        <v>41</v>
      </c>
    </row>
    <row r="9834" spans="1:17" x14ac:dyDescent="0.2">
      <c r="A9834" s="2">
        <v>38962</v>
      </c>
      <c r="B9834" t="s">
        <v>384</v>
      </c>
      <c r="C9834" t="s">
        <v>153</v>
      </c>
      <c r="D9834" t="s">
        <v>50</v>
      </c>
      <c r="E9834" t="s">
        <v>50</v>
      </c>
      <c r="F9834">
        <v>73</v>
      </c>
      <c r="G9834">
        <v>32</v>
      </c>
      <c r="H9834">
        <v>0</v>
      </c>
      <c r="I9834">
        <v>0</v>
      </c>
      <c r="J9834">
        <v>0</v>
      </c>
      <c r="K9834">
        <v>1</v>
      </c>
      <c r="L9834" t="s">
        <v>291</v>
      </c>
      <c r="M9834" t="s">
        <v>395</v>
      </c>
      <c r="N9834" t="s">
        <v>384</v>
      </c>
      <c r="O9834" t="s">
        <v>22</v>
      </c>
      <c r="P9834" t="s">
        <v>23</v>
      </c>
      <c r="Q9834" t="s">
        <v>41</v>
      </c>
    </row>
    <row r="9835" spans="1:17" x14ac:dyDescent="0.2">
      <c r="A9835" s="2">
        <v>38962</v>
      </c>
      <c r="B9835" t="s">
        <v>135</v>
      </c>
      <c r="C9835" t="s">
        <v>237</v>
      </c>
      <c r="D9835" t="s">
        <v>36</v>
      </c>
      <c r="E9835" t="s">
        <v>36</v>
      </c>
      <c r="F9835">
        <v>11</v>
      </c>
      <c r="G9835">
        <v>169</v>
      </c>
      <c r="H9835">
        <v>0</v>
      </c>
      <c r="I9835">
        <v>0</v>
      </c>
      <c r="J9835">
        <v>2</v>
      </c>
      <c r="K9835">
        <v>0</v>
      </c>
      <c r="L9835" t="s">
        <v>62</v>
      </c>
      <c r="M9835" t="s">
        <v>1082</v>
      </c>
      <c r="N9835" t="s">
        <v>135</v>
      </c>
      <c r="O9835" t="s">
        <v>22</v>
      </c>
      <c r="P9835" t="s">
        <v>23</v>
      </c>
      <c r="Q9835" t="s">
        <v>24</v>
      </c>
    </row>
    <row r="9836" spans="1:17" x14ac:dyDescent="0.2">
      <c r="A9836" s="2">
        <v>38962</v>
      </c>
      <c r="B9836" t="s">
        <v>100</v>
      </c>
      <c r="C9836" t="s">
        <v>76</v>
      </c>
      <c r="D9836" t="s">
        <v>50</v>
      </c>
      <c r="E9836" t="s">
        <v>50</v>
      </c>
      <c r="F9836">
        <v>72</v>
      </c>
      <c r="G9836">
        <v>106</v>
      </c>
      <c r="H9836">
        <v>0</v>
      </c>
      <c r="I9836">
        <v>0</v>
      </c>
      <c r="J9836">
        <v>0</v>
      </c>
      <c r="K9836">
        <v>3</v>
      </c>
      <c r="L9836" t="s">
        <v>291</v>
      </c>
      <c r="M9836" t="s">
        <v>102</v>
      </c>
      <c r="N9836" t="s">
        <v>100</v>
      </c>
      <c r="O9836" t="s">
        <v>22</v>
      </c>
      <c r="P9836" t="s">
        <v>23</v>
      </c>
      <c r="Q9836" t="s">
        <v>41</v>
      </c>
    </row>
    <row r="9837" spans="1:17" x14ac:dyDescent="0.2">
      <c r="A9837" s="2">
        <v>38962</v>
      </c>
      <c r="B9837" t="s">
        <v>90</v>
      </c>
      <c r="C9837" t="s">
        <v>70</v>
      </c>
      <c r="D9837" t="s">
        <v>50</v>
      </c>
      <c r="E9837" t="s">
        <v>50</v>
      </c>
      <c r="F9837">
        <v>30</v>
      </c>
      <c r="G9837">
        <v>67</v>
      </c>
      <c r="H9837">
        <v>0</v>
      </c>
      <c r="I9837">
        <v>0</v>
      </c>
      <c r="J9837">
        <v>1</v>
      </c>
      <c r="K9837">
        <v>3</v>
      </c>
      <c r="L9837" t="s">
        <v>291</v>
      </c>
      <c r="M9837" t="s">
        <v>975</v>
      </c>
      <c r="N9837" t="s">
        <v>90</v>
      </c>
      <c r="O9837" t="s">
        <v>22</v>
      </c>
      <c r="P9837" t="s">
        <v>23</v>
      </c>
      <c r="Q9837" t="s">
        <v>41</v>
      </c>
    </row>
    <row r="9838" spans="1:17" x14ac:dyDescent="0.2">
      <c r="A9838" s="2">
        <v>38962</v>
      </c>
      <c r="B9838" t="s">
        <v>92</v>
      </c>
      <c r="C9838" t="s">
        <v>87</v>
      </c>
      <c r="D9838" t="s">
        <v>50</v>
      </c>
      <c r="E9838" t="s">
        <v>50</v>
      </c>
      <c r="F9838">
        <v>26</v>
      </c>
      <c r="G9838">
        <v>36</v>
      </c>
      <c r="H9838">
        <v>0</v>
      </c>
      <c r="I9838">
        <v>0</v>
      </c>
      <c r="J9838">
        <v>2</v>
      </c>
      <c r="K9838">
        <v>2</v>
      </c>
      <c r="L9838" t="s">
        <v>291</v>
      </c>
      <c r="M9838" t="s">
        <v>923</v>
      </c>
      <c r="N9838" t="s">
        <v>92</v>
      </c>
      <c r="O9838" t="s">
        <v>22</v>
      </c>
      <c r="P9838" t="s">
        <v>23</v>
      </c>
      <c r="Q9838" t="s">
        <v>30</v>
      </c>
    </row>
    <row r="9839" spans="1:17" x14ac:dyDescent="0.2">
      <c r="A9839" s="2">
        <v>38962</v>
      </c>
      <c r="B9839" t="s">
        <v>104</v>
      </c>
      <c r="C9839" t="s">
        <v>48</v>
      </c>
      <c r="D9839" t="s">
        <v>50</v>
      </c>
      <c r="E9839" t="s">
        <v>50</v>
      </c>
      <c r="F9839">
        <v>40</v>
      </c>
      <c r="G9839">
        <v>169</v>
      </c>
      <c r="H9839">
        <v>0</v>
      </c>
      <c r="I9839">
        <v>0</v>
      </c>
      <c r="J9839">
        <v>6</v>
      </c>
      <c r="K9839">
        <v>0</v>
      </c>
      <c r="L9839" t="s">
        <v>291</v>
      </c>
      <c r="M9839" t="s">
        <v>273</v>
      </c>
      <c r="N9839" t="s">
        <v>104</v>
      </c>
      <c r="O9839" t="s">
        <v>22</v>
      </c>
      <c r="P9839" t="s">
        <v>23</v>
      </c>
      <c r="Q9839" t="s">
        <v>24</v>
      </c>
    </row>
    <row r="9840" spans="1:17" x14ac:dyDescent="0.2">
      <c r="A9840" s="2">
        <v>38962</v>
      </c>
      <c r="B9840" t="s">
        <v>118</v>
      </c>
      <c r="C9840" t="s">
        <v>296</v>
      </c>
      <c r="D9840" t="s">
        <v>36</v>
      </c>
      <c r="E9840" t="s">
        <v>36</v>
      </c>
      <c r="F9840">
        <v>35</v>
      </c>
      <c r="G9840">
        <v>127</v>
      </c>
      <c r="H9840">
        <v>0</v>
      </c>
      <c r="I9840">
        <v>0</v>
      </c>
      <c r="J9840">
        <v>2</v>
      </c>
      <c r="K9840">
        <v>0</v>
      </c>
      <c r="L9840" t="s">
        <v>62</v>
      </c>
      <c r="M9840" t="s">
        <v>241</v>
      </c>
      <c r="N9840" t="s">
        <v>118</v>
      </c>
      <c r="O9840" t="s">
        <v>22</v>
      </c>
      <c r="P9840" t="s">
        <v>23</v>
      </c>
      <c r="Q9840" t="s">
        <v>24</v>
      </c>
    </row>
    <row r="9841" spans="1:17" x14ac:dyDescent="0.2">
      <c r="A9841" s="2">
        <v>38962</v>
      </c>
      <c r="B9841" t="s">
        <v>1204</v>
      </c>
      <c r="C9841" t="s">
        <v>386</v>
      </c>
      <c r="D9841" t="s">
        <v>50</v>
      </c>
      <c r="E9841" t="s">
        <v>50</v>
      </c>
      <c r="F9841">
        <v>33</v>
      </c>
      <c r="G9841">
        <v>106</v>
      </c>
      <c r="H9841">
        <v>0</v>
      </c>
      <c r="I9841">
        <v>0</v>
      </c>
      <c r="J9841">
        <v>1</v>
      </c>
      <c r="K9841">
        <v>0</v>
      </c>
      <c r="L9841" t="s">
        <v>291</v>
      </c>
      <c r="M9841" t="s">
        <v>1219</v>
      </c>
      <c r="N9841" t="s">
        <v>1204</v>
      </c>
      <c r="O9841" t="s">
        <v>22</v>
      </c>
      <c r="P9841" t="s">
        <v>23</v>
      </c>
      <c r="Q9841" t="s">
        <v>24</v>
      </c>
    </row>
    <row r="9842" spans="1:17" x14ac:dyDescent="0.2">
      <c r="A9842" s="2">
        <v>38962</v>
      </c>
      <c r="B9842" t="s">
        <v>244</v>
      </c>
      <c r="C9842" t="s">
        <v>145</v>
      </c>
      <c r="D9842" t="s">
        <v>50</v>
      </c>
      <c r="E9842" t="s">
        <v>50</v>
      </c>
      <c r="F9842">
        <v>43</v>
      </c>
      <c r="G9842">
        <v>90</v>
      </c>
      <c r="H9842">
        <v>0</v>
      </c>
      <c r="I9842">
        <v>0</v>
      </c>
      <c r="J9842">
        <v>6</v>
      </c>
      <c r="K9842">
        <v>1</v>
      </c>
      <c r="L9842" t="s">
        <v>291</v>
      </c>
      <c r="M9842" t="s">
        <v>292</v>
      </c>
      <c r="N9842" t="s">
        <v>244</v>
      </c>
      <c r="O9842" t="s">
        <v>22</v>
      </c>
      <c r="P9842" t="s">
        <v>23</v>
      </c>
      <c r="Q9842" t="s">
        <v>24</v>
      </c>
    </row>
    <row r="9843" spans="1:17" x14ac:dyDescent="0.2">
      <c r="A9843" s="2">
        <v>38962</v>
      </c>
      <c r="B9843" t="s">
        <v>149</v>
      </c>
      <c r="C9843" t="s">
        <v>61</v>
      </c>
      <c r="D9843" t="s">
        <v>36</v>
      </c>
      <c r="E9843" t="s">
        <v>36</v>
      </c>
      <c r="F9843">
        <v>76</v>
      </c>
      <c r="G9843">
        <v>109</v>
      </c>
      <c r="H9843">
        <v>0</v>
      </c>
      <c r="I9843">
        <v>0</v>
      </c>
      <c r="J9843">
        <v>0</v>
      </c>
      <c r="K9843">
        <v>0</v>
      </c>
      <c r="L9843" t="s">
        <v>62</v>
      </c>
      <c r="M9843" t="s">
        <v>420</v>
      </c>
      <c r="N9843" t="s">
        <v>149</v>
      </c>
      <c r="O9843" t="s">
        <v>22</v>
      </c>
      <c r="P9843" t="s">
        <v>23</v>
      </c>
      <c r="Q9843" t="s">
        <v>30</v>
      </c>
    </row>
    <row r="9844" spans="1:17" x14ac:dyDescent="0.2">
      <c r="A9844" s="2">
        <v>38962</v>
      </c>
      <c r="B9844" t="s">
        <v>106</v>
      </c>
      <c r="C9844" t="s">
        <v>174</v>
      </c>
      <c r="D9844" t="s">
        <v>50</v>
      </c>
      <c r="E9844" t="s">
        <v>50</v>
      </c>
      <c r="F9844">
        <v>7</v>
      </c>
      <c r="G9844">
        <v>124</v>
      </c>
      <c r="H9844">
        <v>0</v>
      </c>
      <c r="I9844">
        <v>0</v>
      </c>
      <c r="J9844">
        <v>4</v>
      </c>
      <c r="K9844">
        <v>0</v>
      </c>
      <c r="L9844" t="s">
        <v>291</v>
      </c>
      <c r="M9844" t="s">
        <v>870</v>
      </c>
      <c r="N9844" t="s">
        <v>106</v>
      </c>
      <c r="O9844" t="s">
        <v>22</v>
      </c>
      <c r="P9844" t="s">
        <v>23</v>
      </c>
      <c r="Q9844" t="s">
        <v>24</v>
      </c>
    </row>
    <row r="9845" spans="1:17" x14ac:dyDescent="0.2">
      <c r="A9845" s="2">
        <v>38962</v>
      </c>
      <c r="B9845" t="s">
        <v>53</v>
      </c>
      <c r="C9845" t="s">
        <v>32</v>
      </c>
      <c r="D9845" t="s">
        <v>50</v>
      </c>
      <c r="E9845" t="s">
        <v>19</v>
      </c>
      <c r="F9845">
        <v>13</v>
      </c>
      <c r="G9845">
        <v>65</v>
      </c>
      <c r="H9845">
        <v>0</v>
      </c>
      <c r="I9845">
        <v>0</v>
      </c>
      <c r="J9845">
        <v>1</v>
      </c>
      <c r="K9845">
        <v>0</v>
      </c>
      <c r="L9845" t="s">
        <v>28</v>
      </c>
      <c r="M9845" t="s">
        <v>323</v>
      </c>
      <c r="N9845" t="s">
        <v>53</v>
      </c>
      <c r="O9845" t="s">
        <v>22</v>
      </c>
      <c r="P9845" t="s">
        <v>23</v>
      </c>
      <c r="Q9845" t="s">
        <v>24</v>
      </c>
    </row>
    <row r="9846" spans="1:17" x14ac:dyDescent="0.2">
      <c r="A9846" s="2">
        <v>38962</v>
      </c>
      <c r="B9846" t="s">
        <v>211</v>
      </c>
      <c r="C9846" t="s">
        <v>224</v>
      </c>
      <c r="D9846" t="s">
        <v>36</v>
      </c>
      <c r="E9846" t="s">
        <v>36</v>
      </c>
      <c r="F9846">
        <v>134</v>
      </c>
      <c r="G9846">
        <v>71</v>
      </c>
      <c r="H9846">
        <v>0</v>
      </c>
      <c r="I9846">
        <v>0</v>
      </c>
      <c r="J9846">
        <v>2</v>
      </c>
      <c r="K9846">
        <v>1</v>
      </c>
      <c r="L9846" t="s">
        <v>62</v>
      </c>
      <c r="M9846" t="s">
        <v>373</v>
      </c>
      <c r="N9846" t="s">
        <v>211</v>
      </c>
      <c r="O9846" t="s">
        <v>22</v>
      </c>
      <c r="P9846" t="s">
        <v>23</v>
      </c>
      <c r="Q9846" t="s">
        <v>24</v>
      </c>
    </row>
    <row r="9847" spans="1:17" x14ac:dyDescent="0.2">
      <c r="A9847" s="2">
        <v>38962</v>
      </c>
      <c r="B9847" t="s">
        <v>208</v>
      </c>
      <c r="C9847" t="s">
        <v>405</v>
      </c>
      <c r="D9847" t="s">
        <v>36</v>
      </c>
      <c r="E9847" t="s">
        <v>36</v>
      </c>
      <c r="F9847">
        <v>99</v>
      </c>
      <c r="G9847">
        <v>133</v>
      </c>
      <c r="H9847">
        <v>0</v>
      </c>
      <c r="I9847">
        <v>0</v>
      </c>
      <c r="J9847">
        <v>3</v>
      </c>
      <c r="K9847">
        <v>0</v>
      </c>
      <c r="L9847" t="s">
        <v>62</v>
      </c>
      <c r="M9847" t="s">
        <v>398</v>
      </c>
      <c r="N9847" t="s">
        <v>208</v>
      </c>
      <c r="O9847" t="s">
        <v>22</v>
      </c>
      <c r="P9847" t="s">
        <v>23</v>
      </c>
      <c r="Q9847" t="s">
        <v>24</v>
      </c>
    </row>
    <row r="9848" spans="1:17" x14ac:dyDescent="0.2">
      <c r="A9848" s="2">
        <v>38963</v>
      </c>
      <c r="B9848" t="s">
        <v>481</v>
      </c>
      <c r="C9848" t="s">
        <v>549</v>
      </c>
      <c r="D9848" t="s">
        <v>27</v>
      </c>
      <c r="E9848" t="s">
        <v>27</v>
      </c>
      <c r="F9848">
        <v>146</v>
      </c>
      <c r="G9848">
        <v>184</v>
      </c>
      <c r="H9848">
        <v>0</v>
      </c>
      <c r="I9848">
        <v>0</v>
      </c>
      <c r="J9848">
        <v>1</v>
      </c>
      <c r="K9848">
        <v>0</v>
      </c>
      <c r="L9848" t="s">
        <v>28</v>
      </c>
      <c r="M9848" t="s">
        <v>486</v>
      </c>
      <c r="N9848" t="s">
        <v>481</v>
      </c>
      <c r="O9848" t="s">
        <v>22</v>
      </c>
      <c r="P9848" t="s">
        <v>23</v>
      </c>
      <c r="Q9848" t="s">
        <v>24</v>
      </c>
    </row>
    <row r="9849" spans="1:17" x14ac:dyDescent="0.2">
      <c r="A9849" s="2">
        <v>38963</v>
      </c>
      <c r="B9849" t="s">
        <v>39</v>
      </c>
      <c r="C9849" t="s">
        <v>25</v>
      </c>
      <c r="D9849" t="s">
        <v>19</v>
      </c>
      <c r="E9849" t="s">
        <v>19</v>
      </c>
      <c r="F9849">
        <v>3</v>
      </c>
      <c r="G9849">
        <v>1</v>
      </c>
      <c r="H9849">
        <v>0</v>
      </c>
      <c r="I9849">
        <v>0</v>
      </c>
      <c r="J9849">
        <v>0</v>
      </c>
      <c r="K9849">
        <v>3</v>
      </c>
      <c r="L9849" t="s">
        <v>28</v>
      </c>
      <c r="M9849" t="s">
        <v>91</v>
      </c>
      <c r="N9849" t="s">
        <v>89</v>
      </c>
      <c r="O9849" t="s">
        <v>122</v>
      </c>
      <c r="P9849" t="s">
        <v>23</v>
      </c>
      <c r="Q9849" t="s">
        <v>41</v>
      </c>
    </row>
    <row r="9850" spans="1:17" x14ac:dyDescent="0.2">
      <c r="A9850" s="2">
        <v>38963</v>
      </c>
      <c r="B9850" t="s">
        <v>756</v>
      </c>
      <c r="C9850" t="s">
        <v>138</v>
      </c>
      <c r="D9850" t="s">
        <v>36</v>
      </c>
      <c r="E9850" t="s">
        <v>36</v>
      </c>
      <c r="F9850">
        <v>130</v>
      </c>
      <c r="G9850">
        <v>59</v>
      </c>
      <c r="H9850">
        <v>0</v>
      </c>
      <c r="I9850">
        <v>0</v>
      </c>
      <c r="J9850">
        <v>0</v>
      </c>
      <c r="K9850">
        <v>2</v>
      </c>
      <c r="L9850" t="s">
        <v>62</v>
      </c>
      <c r="M9850" t="s">
        <v>801</v>
      </c>
      <c r="N9850" t="s">
        <v>756</v>
      </c>
      <c r="O9850" t="s">
        <v>22</v>
      </c>
      <c r="P9850" t="s">
        <v>23</v>
      </c>
      <c r="Q9850" t="s">
        <v>41</v>
      </c>
    </row>
    <row r="9851" spans="1:17" x14ac:dyDescent="0.2">
      <c r="A9851" s="2">
        <v>38963</v>
      </c>
      <c r="B9851" t="s">
        <v>890</v>
      </c>
      <c r="C9851" t="s">
        <v>352</v>
      </c>
      <c r="D9851" t="s">
        <v>36</v>
      </c>
      <c r="E9851" t="s">
        <v>36</v>
      </c>
      <c r="F9851">
        <v>63</v>
      </c>
      <c r="G9851">
        <v>137</v>
      </c>
      <c r="H9851">
        <v>0</v>
      </c>
      <c r="I9851">
        <v>0</v>
      </c>
      <c r="J9851">
        <v>3</v>
      </c>
      <c r="K9851">
        <v>2</v>
      </c>
      <c r="L9851" t="s">
        <v>62</v>
      </c>
      <c r="M9851" t="s">
        <v>920</v>
      </c>
      <c r="N9851" t="s">
        <v>890</v>
      </c>
      <c r="O9851" t="s">
        <v>22</v>
      </c>
      <c r="P9851" t="s">
        <v>23</v>
      </c>
      <c r="Q9851" t="s">
        <v>24</v>
      </c>
    </row>
    <row r="9852" spans="1:17" x14ac:dyDescent="0.2">
      <c r="A9852" s="2">
        <v>38963</v>
      </c>
      <c r="B9852" t="s">
        <v>802</v>
      </c>
      <c r="C9852" t="s">
        <v>339</v>
      </c>
      <c r="D9852" t="s">
        <v>36</v>
      </c>
      <c r="E9852" t="s">
        <v>36</v>
      </c>
      <c r="F9852">
        <v>92</v>
      </c>
      <c r="G9852">
        <v>135</v>
      </c>
      <c r="H9852">
        <v>0</v>
      </c>
      <c r="I9852">
        <v>0</v>
      </c>
      <c r="J9852">
        <v>2</v>
      </c>
      <c r="K9852">
        <v>1</v>
      </c>
      <c r="L9852" t="s">
        <v>62</v>
      </c>
      <c r="M9852" t="s">
        <v>916</v>
      </c>
      <c r="N9852" t="s">
        <v>802</v>
      </c>
      <c r="O9852" t="s">
        <v>22</v>
      </c>
      <c r="P9852" t="s">
        <v>23</v>
      </c>
      <c r="Q9852" t="s">
        <v>24</v>
      </c>
    </row>
    <row r="9853" spans="1:17" x14ac:dyDescent="0.2">
      <c r="A9853" s="2">
        <v>38963</v>
      </c>
      <c r="B9853" t="s">
        <v>374</v>
      </c>
      <c r="C9853" t="s">
        <v>718</v>
      </c>
      <c r="D9853" t="s">
        <v>36</v>
      </c>
      <c r="E9853" t="s">
        <v>36</v>
      </c>
      <c r="F9853">
        <v>96</v>
      </c>
      <c r="G9853">
        <v>77</v>
      </c>
      <c r="H9853">
        <v>0</v>
      </c>
      <c r="I9853">
        <v>0</v>
      </c>
      <c r="J9853">
        <v>1</v>
      </c>
      <c r="K9853">
        <v>0</v>
      </c>
      <c r="L9853" t="s">
        <v>62</v>
      </c>
      <c r="M9853" t="s">
        <v>375</v>
      </c>
      <c r="N9853" t="s">
        <v>374</v>
      </c>
      <c r="O9853" t="s">
        <v>22</v>
      </c>
      <c r="P9853" t="s">
        <v>23</v>
      </c>
      <c r="Q9853" t="s">
        <v>24</v>
      </c>
    </row>
    <row r="9854" spans="1:17" x14ac:dyDescent="0.2">
      <c r="A9854" s="2">
        <v>38963</v>
      </c>
      <c r="B9854" t="s">
        <v>196</v>
      </c>
      <c r="C9854" t="s">
        <v>548</v>
      </c>
      <c r="D9854" t="s">
        <v>36</v>
      </c>
      <c r="E9854" t="s">
        <v>36</v>
      </c>
      <c r="F9854">
        <v>157</v>
      </c>
      <c r="G9854">
        <v>101</v>
      </c>
      <c r="H9854">
        <v>0</v>
      </c>
      <c r="I9854">
        <v>0</v>
      </c>
      <c r="J9854">
        <v>2</v>
      </c>
      <c r="K9854">
        <v>0</v>
      </c>
      <c r="L9854" t="s">
        <v>62</v>
      </c>
      <c r="M9854" t="s">
        <v>917</v>
      </c>
      <c r="N9854" t="s">
        <v>196</v>
      </c>
      <c r="O9854" t="s">
        <v>22</v>
      </c>
      <c r="P9854" t="s">
        <v>23</v>
      </c>
      <c r="Q9854" t="s">
        <v>24</v>
      </c>
    </row>
    <row r="9855" spans="1:17" x14ac:dyDescent="0.2">
      <c r="A9855" s="2">
        <v>38963</v>
      </c>
      <c r="B9855" t="s">
        <v>34</v>
      </c>
      <c r="C9855" t="s">
        <v>150</v>
      </c>
      <c r="D9855" t="s">
        <v>36</v>
      </c>
      <c r="E9855" t="s">
        <v>36</v>
      </c>
      <c r="F9855">
        <v>22</v>
      </c>
      <c r="G9855">
        <v>89</v>
      </c>
      <c r="H9855">
        <v>0</v>
      </c>
      <c r="I9855">
        <v>0</v>
      </c>
      <c r="J9855">
        <v>0</v>
      </c>
      <c r="K9855">
        <v>0</v>
      </c>
      <c r="L9855" t="s">
        <v>62</v>
      </c>
      <c r="M9855" t="s">
        <v>37</v>
      </c>
      <c r="N9855" t="s">
        <v>34</v>
      </c>
      <c r="O9855" t="s">
        <v>22</v>
      </c>
      <c r="P9855" t="s">
        <v>23</v>
      </c>
      <c r="Q9855" t="s">
        <v>30</v>
      </c>
    </row>
    <row r="9856" spans="1:17" x14ac:dyDescent="0.2">
      <c r="A9856" s="2">
        <v>38963</v>
      </c>
      <c r="B9856" t="s">
        <v>404</v>
      </c>
      <c r="C9856" t="s">
        <v>128</v>
      </c>
      <c r="D9856" t="s">
        <v>36</v>
      </c>
      <c r="E9856" t="s">
        <v>36</v>
      </c>
      <c r="F9856">
        <v>139</v>
      </c>
      <c r="G9856">
        <v>30</v>
      </c>
      <c r="H9856">
        <v>0</v>
      </c>
      <c r="I9856">
        <v>0</v>
      </c>
      <c r="J9856">
        <v>0</v>
      </c>
      <c r="K9856">
        <v>0</v>
      </c>
      <c r="L9856" t="s">
        <v>62</v>
      </c>
      <c r="M9856" t="s">
        <v>662</v>
      </c>
      <c r="N9856" t="s">
        <v>404</v>
      </c>
      <c r="O9856" t="s">
        <v>22</v>
      </c>
      <c r="P9856" t="s">
        <v>23</v>
      </c>
      <c r="Q9856" t="s">
        <v>30</v>
      </c>
    </row>
    <row r="9857" spans="1:17" x14ac:dyDescent="0.2">
      <c r="A9857" s="2">
        <v>38963</v>
      </c>
      <c r="B9857" t="s">
        <v>617</v>
      </c>
      <c r="C9857" t="s">
        <v>120</v>
      </c>
      <c r="D9857" t="s">
        <v>36</v>
      </c>
      <c r="E9857" t="s">
        <v>36</v>
      </c>
      <c r="F9857">
        <v>109</v>
      </c>
      <c r="G9857">
        <v>12</v>
      </c>
      <c r="H9857">
        <v>0</v>
      </c>
      <c r="I9857">
        <v>0</v>
      </c>
      <c r="J9857">
        <v>0</v>
      </c>
      <c r="K9857">
        <v>3</v>
      </c>
      <c r="L9857" t="s">
        <v>62</v>
      </c>
      <c r="M9857" t="s">
        <v>618</v>
      </c>
      <c r="N9857" t="s">
        <v>617</v>
      </c>
      <c r="O9857" t="s">
        <v>22</v>
      </c>
      <c r="P9857" t="s">
        <v>23</v>
      </c>
      <c r="Q9857" t="s">
        <v>41</v>
      </c>
    </row>
    <row r="9858" spans="1:17" x14ac:dyDescent="0.2">
      <c r="A9858" s="2">
        <v>38963</v>
      </c>
      <c r="B9858" t="s">
        <v>113</v>
      </c>
      <c r="C9858" t="s">
        <v>143</v>
      </c>
      <c r="D9858" t="s">
        <v>115</v>
      </c>
      <c r="E9858" t="s">
        <v>115</v>
      </c>
      <c r="F9858">
        <v>75</v>
      </c>
      <c r="G9858">
        <v>48</v>
      </c>
      <c r="H9858">
        <v>0</v>
      </c>
      <c r="I9858">
        <v>0</v>
      </c>
      <c r="J9858">
        <v>1</v>
      </c>
      <c r="K9858">
        <v>0</v>
      </c>
      <c r="L9858" t="s">
        <v>570</v>
      </c>
      <c r="M9858" t="s">
        <v>245</v>
      </c>
      <c r="N9858" t="s">
        <v>113</v>
      </c>
      <c r="O9858" t="s">
        <v>22</v>
      </c>
      <c r="P9858" t="s">
        <v>23</v>
      </c>
      <c r="Q9858" t="s">
        <v>24</v>
      </c>
    </row>
    <row r="9859" spans="1:17" x14ac:dyDescent="0.2">
      <c r="A9859" s="2">
        <v>38963</v>
      </c>
      <c r="B9859" t="s">
        <v>35</v>
      </c>
      <c r="C9859" t="s">
        <v>111</v>
      </c>
      <c r="D9859" t="s">
        <v>36</v>
      </c>
      <c r="E9859" t="s">
        <v>36</v>
      </c>
      <c r="F9859">
        <v>154</v>
      </c>
      <c r="G9859">
        <v>60</v>
      </c>
      <c r="H9859">
        <v>0</v>
      </c>
      <c r="I9859">
        <v>0</v>
      </c>
      <c r="J9859">
        <v>0</v>
      </c>
      <c r="K9859">
        <v>0</v>
      </c>
      <c r="L9859" t="s">
        <v>62</v>
      </c>
      <c r="M9859" t="s">
        <v>200</v>
      </c>
      <c r="N9859" t="s">
        <v>35</v>
      </c>
      <c r="O9859" t="s">
        <v>22</v>
      </c>
      <c r="P9859" t="s">
        <v>23</v>
      </c>
      <c r="Q9859" t="s">
        <v>30</v>
      </c>
    </row>
    <row r="9860" spans="1:17" x14ac:dyDescent="0.2">
      <c r="A9860" s="2">
        <v>38963</v>
      </c>
      <c r="B9860" t="s">
        <v>380</v>
      </c>
      <c r="C9860" t="s">
        <v>419</v>
      </c>
      <c r="D9860" t="s">
        <v>36</v>
      </c>
      <c r="E9860" t="s">
        <v>36</v>
      </c>
      <c r="F9860">
        <v>113</v>
      </c>
      <c r="G9860">
        <v>136</v>
      </c>
      <c r="H9860">
        <v>0</v>
      </c>
      <c r="I9860">
        <v>0</v>
      </c>
      <c r="J9860">
        <v>3</v>
      </c>
      <c r="K9860">
        <v>0</v>
      </c>
      <c r="L9860" t="s">
        <v>62</v>
      </c>
      <c r="M9860" t="s">
        <v>381</v>
      </c>
      <c r="N9860" t="s">
        <v>380</v>
      </c>
      <c r="O9860" t="s">
        <v>22</v>
      </c>
      <c r="P9860" t="s">
        <v>23</v>
      </c>
      <c r="Q9860" t="s">
        <v>24</v>
      </c>
    </row>
    <row r="9861" spans="1:17" x14ac:dyDescent="0.2">
      <c r="A9861" s="2">
        <v>38963</v>
      </c>
      <c r="B9861" t="s">
        <v>46</v>
      </c>
      <c r="C9861" t="s">
        <v>267</v>
      </c>
      <c r="D9861" t="s">
        <v>36</v>
      </c>
      <c r="E9861" t="s">
        <v>36</v>
      </c>
      <c r="F9861">
        <v>152</v>
      </c>
      <c r="G9861">
        <v>53</v>
      </c>
      <c r="H9861">
        <v>0</v>
      </c>
      <c r="I9861">
        <v>0</v>
      </c>
      <c r="J9861">
        <v>0</v>
      </c>
      <c r="K9861">
        <v>2</v>
      </c>
      <c r="L9861" t="s">
        <v>62</v>
      </c>
      <c r="M9861" t="s">
        <v>685</v>
      </c>
      <c r="N9861" t="s">
        <v>46</v>
      </c>
      <c r="O9861" t="s">
        <v>22</v>
      </c>
      <c r="P9861" t="s">
        <v>23</v>
      </c>
      <c r="Q9861" t="s">
        <v>41</v>
      </c>
    </row>
    <row r="9862" spans="1:17" x14ac:dyDescent="0.2">
      <c r="A9862" s="2">
        <v>38963</v>
      </c>
      <c r="B9862" t="s">
        <v>365</v>
      </c>
      <c r="C9862" t="s">
        <v>471</v>
      </c>
      <c r="D9862" t="s">
        <v>36</v>
      </c>
      <c r="E9862" t="s">
        <v>36</v>
      </c>
      <c r="F9862">
        <v>46</v>
      </c>
      <c r="G9862">
        <v>105</v>
      </c>
      <c r="H9862">
        <v>0</v>
      </c>
      <c r="I9862">
        <v>0</v>
      </c>
      <c r="J9862">
        <v>2</v>
      </c>
      <c r="K9862">
        <v>1</v>
      </c>
      <c r="L9862" t="s">
        <v>62</v>
      </c>
      <c r="M9862" t="s">
        <v>400</v>
      </c>
      <c r="N9862" t="s">
        <v>365</v>
      </c>
      <c r="O9862" t="s">
        <v>22</v>
      </c>
      <c r="P9862" t="s">
        <v>23</v>
      </c>
      <c r="Q9862" t="s">
        <v>24</v>
      </c>
    </row>
    <row r="9863" spans="1:17" x14ac:dyDescent="0.2">
      <c r="A9863" s="2">
        <v>38964</v>
      </c>
      <c r="B9863" t="s">
        <v>56</v>
      </c>
      <c r="C9863" t="s">
        <v>185</v>
      </c>
      <c r="D9863" t="s">
        <v>27</v>
      </c>
      <c r="E9863" t="s">
        <v>27</v>
      </c>
      <c r="F9863">
        <v>82</v>
      </c>
      <c r="G9863">
        <v>74</v>
      </c>
      <c r="H9863">
        <v>0</v>
      </c>
      <c r="I9863">
        <v>0</v>
      </c>
      <c r="J9863">
        <v>1</v>
      </c>
      <c r="K9863">
        <v>0</v>
      </c>
      <c r="L9863" t="s">
        <v>28</v>
      </c>
      <c r="M9863" t="s">
        <v>327</v>
      </c>
      <c r="N9863" t="s">
        <v>56</v>
      </c>
      <c r="O9863" t="s">
        <v>22</v>
      </c>
      <c r="P9863" t="s">
        <v>23</v>
      </c>
      <c r="Q9863" t="s">
        <v>24</v>
      </c>
    </row>
    <row r="9864" spans="1:17" x14ac:dyDescent="0.2">
      <c r="A9864" s="2">
        <v>38964</v>
      </c>
      <c r="B9864" t="s">
        <v>188</v>
      </c>
      <c r="C9864" t="s">
        <v>904</v>
      </c>
      <c r="D9864" t="s">
        <v>27</v>
      </c>
      <c r="E9864" t="s">
        <v>27</v>
      </c>
      <c r="F9864">
        <v>176</v>
      </c>
      <c r="G9864">
        <v>197</v>
      </c>
      <c r="H9864">
        <v>0</v>
      </c>
      <c r="I9864">
        <v>0</v>
      </c>
      <c r="J9864">
        <v>0</v>
      </c>
      <c r="K9864">
        <v>2</v>
      </c>
      <c r="L9864" t="s">
        <v>230</v>
      </c>
      <c r="M9864" t="s">
        <v>900</v>
      </c>
      <c r="N9864" t="s">
        <v>454</v>
      </c>
      <c r="O9864" t="s">
        <v>122</v>
      </c>
      <c r="P9864" t="s">
        <v>23</v>
      </c>
      <c r="Q9864" t="s">
        <v>41</v>
      </c>
    </row>
    <row r="9865" spans="1:17" x14ac:dyDescent="0.2">
      <c r="A9865" s="2">
        <v>38964</v>
      </c>
      <c r="B9865" t="s">
        <v>454</v>
      </c>
      <c r="C9865" t="s">
        <v>848</v>
      </c>
      <c r="D9865" t="s">
        <v>27</v>
      </c>
      <c r="E9865" t="s">
        <v>27</v>
      </c>
      <c r="F9865">
        <v>100</v>
      </c>
      <c r="G9865">
        <v>193</v>
      </c>
      <c r="H9865">
        <v>0</v>
      </c>
      <c r="I9865">
        <v>0</v>
      </c>
      <c r="J9865">
        <v>6</v>
      </c>
      <c r="K9865">
        <v>0</v>
      </c>
      <c r="L9865" t="s">
        <v>230</v>
      </c>
      <c r="M9865" t="s">
        <v>900</v>
      </c>
      <c r="N9865" t="s">
        <v>454</v>
      </c>
      <c r="O9865" t="s">
        <v>22</v>
      </c>
      <c r="P9865" t="s">
        <v>23</v>
      </c>
      <c r="Q9865" t="s">
        <v>24</v>
      </c>
    </row>
    <row r="9866" spans="1:17" x14ac:dyDescent="0.2">
      <c r="A9866" s="2">
        <v>38965</v>
      </c>
      <c r="B9866" t="s">
        <v>161</v>
      </c>
      <c r="C9866" t="s">
        <v>25</v>
      </c>
      <c r="D9866" t="s">
        <v>50</v>
      </c>
      <c r="E9866" t="s">
        <v>19</v>
      </c>
      <c r="F9866">
        <v>56</v>
      </c>
      <c r="G9866">
        <v>1</v>
      </c>
      <c r="H9866">
        <v>0</v>
      </c>
      <c r="I9866">
        <v>0</v>
      </c>
      <c r="J9866">
        <v>0</v>
      </c>
      <c r="K9866">
        <v>2</v>
      </c>
      <c r="L9866" t="s">
        <v>28</v>
      </c>
      <c r="M9866" t="s">
        <v>91</v>
      </c>
      <c r="N9866" t="s">
        <v>89</v>
      </c>
      <c r="O9866" t="s">
        <v>122</v>
      </c>
      <c r="P9866" t="s">
        <v>23</v>
      </c>
      <c r="Q9866" t="s">
        <v>41</v>
      </c>
    </row>
    <row r="9867" spans="1:17" x14ac:dyDescent="0.2">
      <c r="A9867" s="2">
        <v>38966</v>
      </c>
      <c r="B9867" t="s">
        <v>85</v>
      </c>
      <c r="C9867" t="s">
        <v>92</v>
      </c>
      <c r="D9867" t="s">
        <v>50</v>
      </c>
      <c r="E9867" t="s">
        <v>50</v>
      </c>
      <c r="F9867">
        <v>62</v>
      </c>
      <c r="G9867">
        <v>26</v>
      </c>
      <c r="H9867">
        <v>0</v>
      </c>
      <c r="I9867">
        <v>0</v>
      </c>
      <c r="J9867">
        <v>0</v>
      </c>
      <c r="K9867">
        <v>2</v>
      </c>
      <c r="L9867" t="s">
        <v>291</v>
      </c>
      <c r="M9867" t="s">
        <v>86</v>
      </c>
      <c r="N9867" t="s">
        <v>85</v>
      </c>
      <c r="O9867" t="s">
        <v>22</v>
      </c>
      <c r="P9867" t="s">
        <v>23</v>
      </c>
      <c r="Q9867" t="s">
        <v>41</v>
      </c>
    </row>
    <row r="9868" spans="1:17" x14ac:dyDescent="0.2">
      <c r="A9868" s="2">
        <v>38966</v>
      </c>
      <c r="B9868" t="s">
        <v>286</v>
      </c>
      <c r="C9868" t="s">
        <v>147</v>
      </c>
      <c r="D9868" t="s">
        <v>50</v>
      </c>
      <c r="E9868" t="s">
        <v>50</v>
      </c>
      <c r="F9868">
        <v>104</v>
      </c>
      <c r="G9868">
        <v>55</v>
      </c>
      <c r="H9868">
        <v>0</v>
      </c>
      <c r="I9868">
        <v>0</v>
      </c>
      <c r="J9868">
        <v>0</v>
      </c>
      <c r="K9868">
        <v>1</v>
      </c>
      <c r="L9868" t="s">
        <v>291</v>
      </c>
      <c r="M9868" t="s">
        <v>359</v>
      </c>
      <c r="N9868" t="s">
        <v>286</v>
      </c>
      <c r="O9868" t="s">
        <v>22</v>
      </c>
      <c r="P9868" t="s">
        <v>23</v>
      </c>
      <c r="Q9868" t="s">
        <v>41</v>
      </c>
    </row>
    <row r="9869" spans="1:17" x14ac:dyDescent="0.2">
      <c r="A9869" s="2">
        <v>38966</v>
      </c>
      <c r="B9869" t="s">
        <v>69</v>
      </c>
      <c r="C9869" t="s">
        <v>32</v>
      </c>
      <c r="D9869" t="s">
        <v>50</v>
      </c>
      <c r="E9869" t="s">
        <v>19</v>
      </c>
      <c r="F9869">
        <v>57</v>
      </c>
      <c r="G9869">
        <v>65</v>
      </c>
      <c r="H9869">
        <v>0</v>
      </c>
      <c r="I9869">
        <v>0</v>
      </c>
      <c r="J9869">
        <v>0</v>
      </c>
      <c r="K9869">
        <v>1</v>
      </c>
      <c r="L9869" t="s">
        <v>28</v>
      </c>
      <c r="M9869" t="s">
        <v>323</v>
      </c>
      <c r="N9869" t="s">
        <v>53</v>
      </c>
      <c r="O9869" t="s">
        <v>122</v>
      </c>
      <c r="P9869" t="s">
        <v>23</v>
      </c>
      <c r="Q9869" t="s">
        <v>41</v>
      </c>
    </row>
    <row r="9870" spans="1:17" x14ac:dyDescent="0.2">
      <c r="A9870" s="2">
        <v>38966</v>
      </c>
      <c r="B9870" t="s">
        <v>386</v>
      </c>
      <c r="C9870" t="s">
        <v>560</v>
      </c>
      <c r="D9870" t="s">
        <v>50</v>
      </c>
      <c r="E9870" t="s">
        <v>50</v>
      </c>
      <c r="F9870">
        <v>106</v>
      </c>
      <c r="G9870">
        <v>141</v>
      </c>
      <c r="H9870">
        <v>0</v>
      </c>
      <c r="I9870">
        <v>0</v>
      </c>
      <c r="J9870">
        <v>1</v>
      </c>
      <c r="K9870">
        <v>1</v>
      </c>
      <c r="L9870" t="s">
        <v>291</v>
      </c>
      <c r="M9870" t="s">
        <v>595</v>
      </c>
      <c r="N9870" t="s">
        <v>386</v>
      </c>
      <c r="O9870" t="s">
        <v>22</v>
      </c>
      <c r="P9870" t="s">
        <v>23</v>
      </c>
      <c r="Q9870" t="s">
        <v>30</v>
      </c>
    </row>
    <row r="9871" spans="1:17" x14ac:dyDescent="0.2">
      <c r="A9871" s="2">
        <v>38966</v>
      </c>
      <c r="B9871" t="s">
        <v>646</v>
      </c>
      <c r="C9871" t="s">
        <v>94</v>
      </c>
      <c r="D9871" t="s">
        <v>50</v>
      </c>
      <c r="E9871" t="s">
        <v>50</v>
      </c>
      <c r="F9871">
        <v>42</v>
      </c>
      <c r="G9871">
        <v>80</v>
      </c>
      <c r="H9871">
        <v>0</v>
      </c>
      <c r="I9871">
        <v>0</v>
      </c>
      <c r="J9871">
        <v>1</v>
      </c>
      <c r="K9871">
        <v>3</v>
      </c>
      <c r="L9871" t="s">
        <v>291</v>
      </c>
      <c r="M9871" t="s">
        <v>909</v>
      </c>
      <c r="N9871" t="s">
        <v>646</v>
      </c>
      <c r="O9871" t="s">
        <v>22</v>
      </c>
      <c r="P9871" t="s">
        <v>23</v>
      </c>
      <c r="Q9871" t="s">
        <v>41</v>
      </c>
    </row>
    <row r="9872" spans="1:17" x14ac:dyDescent="0.2">
      <c r="A9872" s="2">
        <v>38966</v>
      </c>
      <c r="B9872" t="s">
        <v>87</v>
      </c>
      <c r="C9872" t="s">
        <v>249</v>
      </c>
      <c r="D9872" t="s">
        <v>50</v>
      </c>
      <c r="E9872" t="s">
        <v>50</v>
      </c>
      <c r="F9872">
        <v>36</v>
      </c>
      <c r="G9872">
        <v>58</v>
      </c>
      <c r="H9872">
        <v>0</v>
      </c>
      <c r="I9872">
        <v>0</v>
      </c>
      <c r="J9872">
        <v>3</v>
      </c>
      <c r="K9872">
        <v>0</v>
      </c>
      <c r="L9872" t="s">
        <v>291</v>
      </c>
      <c r="M9872" t="s">
        <v>88</v>
      </c>
      <c r="N9872" t="s">
        <v>87</v>
      </c>
      <c r="O9872" t="s">
        <v>22</v>
      </c>
      <c r="P9872" t="s">
        <v>23</v>
      </c>
      <c r="Q9872" t="s">
        <v>24</v>
      </c>
    </row>
    <row r="9873" spans="1:17" x14ac:dyDescent="0.2">
      <c r="A9873" s="2">
        <v>38966</v>
      </c>
      <c r="B9873" t="s">
        <v>454</v>
      </c>
      <c r="C9873" t="s">
        <v>188</v>
      </c>
      <c r="D9873" t="s">
        <v>27</v>
      </c>
      <c r="E9873" t="s">
        <v>27</v>
      </c>
      <c r="F9873">
        <v>100</v>
      </c>
      <c r="G9873">
        <v>176</v>
      </c>
      <c r="H9873">
        <v>0</v>
      </c>
      <c r="I9873">
        <v>0</v>
      </c>
      <c r="J9873">
        <v>7</v>
      </c>
      <c r="K9873">
        <v>0</v>
      </c>
      <c r="L9873" t="s">
        <v>230</v>
      </c>
      <c r="M9873" t="s">
        <v>900</v>
      </c>
      <c r="N9873" t="s">
        <v>454</v>
      </c>
      <c r="O9873" t="s">
        <v>22</v>
      </c>
      <c r="P9873" t="s">
        <v>23</v>
      </c>
      <c r="Q9873" t="s">
        <v>24</v>
      </c>
    </row>
    <row r="9874" spans="1:17" x14ac:dyDescent="0.2">
      <c r="A9874" s="2">
        <v>38966</v>
      </c>
      <c r="B9874" t="s">
        <v>31</v>
      </c>
      <c r="C9874" t="s">
        <v>42</v>
      </c>
      <c r="D9874" t="s">
        <v>19</v>
      </c>
      <c r="E9874" t="s">
        <v>19</v>
      </c>
      <c r="F9874">
        <v>27</v>
      </c>
      <c r="G9874">
        <v>41</v>
      </c>
      <c r="H9874">
        <v>0</v>
      </c>
      <c r="I9874">
        <v>0</v>
      </c>
      <c r="J9874">
        <v>1</v>
      </c>
      <c r="K9874">
        <v>1</v>
      </c>
      <c r="L9874" t="s">
        <v>28</v>
      </c>
      <c r="M9874" t="s">
        <v>337</v>
      </c>
      <c r="N9874" t="s">
        <v>77</v>
      </c>
      <c r="O9874" t="s">
        <v>122</v>
      </c>
      <c r="P9874" t="s">
        <v>23</v>
      </c>
      <c r="Q9874" t="s">
        <v>30</v>
      </c>
    </row>
    <row r="9875" spans="1:17" x14ac:dyDescent="0.2">
      <c r="A9875" s="2">
        <v>38966</v>
      </c>
      <c r="B9875" t="s">
        <v>70</v>
      </c>
      <c r="C9875" t="s">
        <v>82</v>
      </c>
      <c r="D9875" t="s">
        <v>50</v>
      </c>
      <c r="E9875" t="s">
        <v>50</v>
      </c>
      <c r="F9875">
        <v>67</v>
      </c>
      <c r="G9875">
        <v>8</v>
      </c>
      <c r="H9875">
        <v>0</v>
      </c>
      <c r="I9875">
        <v>0</v>
      </c>
      <c r="J9875">
        <v>1</v>
      </c>
      <c r="K9875">
        <v>1</v>
      </c>
      <c r="L9875" t="s">
        <v>291</v>
      </c>
      <c r="M9875" t="s">
        <v>383</v>
      </c>
      <c r="N9875" t="s">
        <v>70</v>
      </c>
      <c r="O9875" t="s">
        <v>22</v>
      </c>
      <c r="P9875" t="s">
        <v>23</v>
      </c>
      <c r="Q9875" t="s">
        <v>30</v>
      </c>
    </row>
    <row r="9876" spans="1:17" x14ac:dyDescent="0.2">
      <c r="A9876" s="2">
        <v>38966</v>
      </c>
      <c r="B9876" t="s">
        <v>67</v>
      </c>
      <c r="C9876" t="s">
        <v>119</v>
      </c>
      <c r="D9876" t="s">
        <v>50</v>
      </c>
      <c r="E9876" t="s">
        <v>50</v>
      </c>
      <c r="F9876">
        <v>4</v>
      </c>
      <c r="G9876">
        <v>2</v>
      </c>
      <c r="H9876">
        <v>0</v>
      </c>
      <c r="I9876">
        <v>0</v>
      </c>
      <c r="J9876">
        <v>3</v>
      </c>
      <c r="K9876">
        <v>1</v>
      </c>
      <c r="L9876" t="s">
        <v>291</v>
      </c>
      <c r="M9876" t="s">
        <v>769</v>
      </c>
      <c r="N9876" t="s">
        <v>67</v>
      </c>
      <c r="O9876" t="s">
        <v>22</v>
      </c>
      <c r="P9876" t="s">
        <v>23</v>
      </c>
      <c r="Q9876" t="s">
        <v>24</v>
      </c>
    </row>
    <row r="9877" spans="1:17" x14ac:dyDescent="0.2">
      <c r="A9877" s="2">
        <v>38966</v>
      </c>
      <c r="B9877" t="s">
        <v>555</v>
      </c>
      <c r="C9877" t="s">
        <v>531</v>
      </c>
      <c r="D9877" t="s">
        <v>27</v>
      </c>
      <c r="E9877" t="s">
        <v>27</v>
      </c>
      <c r="F9877">
        <v>50</v>
      </c>
      <c r="G9877">
        <v>98</v>
      </c>
      <c r="H9877">
        <v>0</v>
      </c>
      <c r="I9877">
        <v>0</v>
      </c>
      <c r="J9877">
        <v>1</v>
      </c>
      <c r="K9877">
        <v>2</v>
      </c>
      <c r="L9877" t="s">
        <v>28</v>
      </c>
      <c r="M9877" t="s">
        <v>555</v>
      </c>
      <c r="N9877" t="s">
        <v>555</v>
      </c>
      <c r="O9877" t="s">
        <v>22</v>
      </c>
      <c r="P9877" t="s">
        <v>23</v>
      </c>
      <c r="Q9877" t="s">
        <v>41</v>
      </c>
    </row>
    <row r="9878" spans="1:17" x14ac:dyDescent="0.2">
      <c r="A9878" s="2">
        <v>38966</v>
      </c>
      <c r="B9878" t="s">
        <v>304</v>
      </c>
      <c r="C9878" t="s">
        <v>210</v>
      </c>
      <c r="D9878" t="s">
        <v>27</v>
      </c>
      <c r="E9878" t="s">
        <v>27</v>
      </c>
      <c r="F9878">
        <v>81</v>
      </c>
      <c r="G9878">
        <v>141</v>
      </c>
      <c r="H9878">
        <v>0</v>
      </c>
      <c r="I9878">
        <v>0</v>
      </c>
      <c r="J9878">
        <v>2</v>
      </c>
      <c r="K9878">
        <v>0</v>
      </c>
      <c r="L9878" t="s">
        <v>28</v>
      </c>
      <c r="M9878" t="s">
        <v>636</v>
      </c>
      <c r="N9878" t="s">
        <v>304</v>
      </c>
      <c r="O9878" t="s">
        <v>22</v>
      </c>
      <c r="P9878" t="s">
        <v>23</v>
      </c>
      <c r="Q9878" t="s">
        <v>24</v>
      </c>
    </row>
    <row r="9879" spans="1:17" x14ac:dyDescent="0.2">
      <c r="A9879" s="2">
        <v>38966</v>
      </c>
      <c r="B9879" t="s">
        <v>254</v>
      </c>
      <c r="C9879" t="s">
        <v>449</v>
      </c>
      <c r="D9879" t="s">
        <v>115</v>
      </c>
      <c r="E9879" t="s">
        <v>115</v>
      </c>
      <c r="F9879">
        <v>120</v>
      </c>
      <c r="G9879">
        <v>54</v>
      </c>
      <c r="H9879">
        <v>0</v>
      </c>
      <c r="I9879">
        <v>0</v>
      </c>
      <c r="J9879">
        <v>0</v>
      </c>
      <c r="K9879">
        <v>0</v>
      </c>
      <c r="L9879" t="s">
        <v>570</v>
      </c>
      <c r="M9879" t="s">
        <v>434</v>
      </c>
      <c r="N9879" t="s">
        <v>254</v>
      </c>
      <c r="O9879" t="s">
        <v>22</v>
      </c>
      <c r="P9879" t="s">
        <v>23</v>
      </c>
      <c r="Q9879" t="s">
        <v>30</v>
      </c>
    </row>
    <row r="9880" spans="1:17" x14ac:dyDescent="0.2">
      <c r="A9880" s="2">
        <v>38966</v>
      </c>
      <c r="B9880" t="s">
        <v>76</v>
      </c>
      <c r="C9880" t="s">
        <v>72</v>
      </c>
      <c r="D9880" t="s">
        <v>50</v>
      </c>
      <c r="E9880" t="s">
        <v>50</v>
      </c>
      <c r="F9880">
        <v>106</v>
      </c>
      <c r="G9880">
        <v>17</v>
      </c>
      <c r="H9880">
        <v>0</v>
      </c>
      <c r="I9880">
        <v>0</v>
      </c>
      <c r="J9880">
        <v>0</v>
      </c>
      <c r="K9880">
        <v>2</v>
      </c>
      <c r="L9880" t="s">
        <v>291</v>
      </c>
      <c r="M9880" t="s">
        <v>78</v>
      </c>
      <c r="N9880" t="s">
        <v>76</v>
      </c>
      <c r="O9880" t="s">
        <v>22</v>
      </c>
      <c r="P9880" t="s">
        <v>23</v>
      </c>
      <c r="Q9880" t="s">
        <v>41</v>
      </c>
    </row>
    <row r="9881" spans="1:17" x14ac:dyDescent="0.2">
      <c r="A9881" s="2">
        <v>38966</v>
      </c>
      <c r="B9881" t="s">
        <v>164</v>
      </c>
      <c r="C9881" t="s">
        <v>913</v>
      </c>
      <c r="D9881" t="s">
        <v>115</v>
      </c>
      <c r="E9881" t="s">
        <v>115</v>
      </c>
      <c r="F9881">
        <v>87</v>
      </c>
      <c r="G9881">
        <v>118</v>
      </c>
      <c r="H9881">
        <v>0</v>
      </c>
      <c r="I9881">
        <v>0</v>
      </c>
      <c r="J9881">
        <v>2</v>
      </c>
      <c r="K9881">
        <v>2</v>
      </c>
      <c r="L9881" t="s">
        <v>570</v>
      </c>
      <c r="M9881" t="s">
        <v>178</v>
      </c>
      <c r="N9881" t="s">
        <v>176</v>
      </c>
      <c r="O9881" t="s">
        <v>122</v>
      </c>
      <c r="P9881" t="s">
        <v>23</v>
      </c>
      <c r="Q9881" t="s">
        <v>30</v>
      </c>
    </row>
    <row r="9882" spans="1:17" x14ac:dyDescent="0.2">
      <c r="A9882" s="2">
        <v>38966</v>
      </c>
      <c r="B9882" t="s">
        <v>123</v>
      </c>
      <c r="C9882" t="s">
        <v>737</v>
      </c>
      <c r="D9882" t="s">
        <v>50</v>
      </c>
      <c r="E9882" t="s">
        <v>50</v>
      </c>
      <c r="F9882">
        <v>51</v>
      </c>
      <c r="G9882">
        <v>132</v>
      </c>
      <c r="H9882">
        <v>0</v>
      </c>
      <c r="I9882">
        <v>0</v>
      </c>
      <c r="J9882">
        <v>4</v>
      </c>
      <c r="K9882">
        <v>1</v>
      </c>
      <c r="L9882" t="s">
        <v>291</v>
      </c>
      <c r="M9882" t="s">
        <v>1241</v>
      </c>
      <c r="N9882" t="s">
        <v>126</v>
      </c>
      <c r="O9882" t="s">
        <v>122</v>
      </c>
      <c r="P9882" t="s">
        <v>23</v>
      </c>
      <c r="Q9882" t="s">
        <v>24</v>
      </c>
    </row>
    <row r="9883" spans="1:17" x14ac:dyDescent="0.2">
      <c r="A9883" s="2">
        <v>38966</v>
      </c>
      <c r="B9883" t="s">
        <v>133</v>
      </c>
      <c r="C9883" t="s">
        <v>638</v>
      </c>
      <c r="D9883" t="s">
        <v>115</v>
      </c>
      <c r="E9883" t="s">
        <v>115</v>
      </c>
      <c r="F9883">
        <v>52</v>
      </c>
      <c r="G9883">
        <v>144</v>
      </c>
      <c r="H9883">
        <v>0</v>
      </c>
      <c r="I9883">
        <v>0</v>
      </c>
      <c r="J9883">
        <v>8</v>
      </c>
      <c r="K9883">
        <v>0</v>
      </c>
      <c r="L9883" t="s">
        <v>570</v>
      </c>
      <c r="M9883" t="s">
        <v>492</v>
      </c>
      <c r="N9883" t="s">
        <v>133</v>
      </c>
      <c r="O9883" t="s">
        <v>22</v>
      </c>
      <c r="P9883" t="s">
        <v>23</v>
      </c>
      <c r="Q9883" t="s">
        <v>24</v>
      </c>
    </row>
    <row r="9884" spans="1:17" x14ac:dyDescent="0.2">
      <c r="A9884" s="2">
        <v>38966</v>
      </c>
      <c r="B9884" t="s">
        <v>301</v>
      </c>
      <c r="C9884" t="s">
        <v>55</v>
      </c>
      <c r="D9884" t="s">
        <v>115</v>
      </c>
      <c r="E9884" t="s">
        <v>57</v>
      </c>
      <c r="F9884">
        <v>95</v>
      </c>
      <c r="G9884">
        <v>37</v>
      </c>
      <c r="H9884">
        <v>0</v>
      </c>
      <c r="I9884">
        <v>0</v>
      </c>
      <c r="J9884">
        <v>2</v>
      </c>
      <c r="K9884">
        <v>0</v>
      </c>
      <c r="L9884" t="s">
        <v>570</v>
      </c>
      <c r="M9884" t="s">
        <v>302</v>
      </c>
      <c r="N9884" t="s">
        <v>301</v>
      </c>
      <c r="O9884" t="s">
        <v>22</v>
      </c>
      <c r="P9884" t="s">
        <v>23</v>
      </c>
      <c r="Q9884" t="s">
        <v>24</v>
      </c>
    </row>
    <row r="9885" spans="1:17" x14ac:dyDescent="0.2">
      <c r="A9885" s="2">
        <v>38966</v>
      </c>
      <c r="B9885" t="s">
        <v>73</v>
      </c>
      <c r="C9885" t="s">
        <v>104</v>
      </c>
      <c r="D9885" t="s">
        <v>50</v>
      </c>
      <c r="E9885" t="s">
        <v>50</v>
      </c>
      <c r="F9885">
        <v>65</v>
      </c>
      <c r="G9885">
        <v>40</v>
      </c>
      <c r="H9885">
        <v>0</v>
      </c>
      <c r="I9885">
        <v>0</v>
      </c>
      <c r="J9885">
        <v>1</v>
      </c>
      <c r="K9885">
        <v>2</v>
      </c>
      <c r="L9885" t="s">
        <v>291</v>
      </c>
      <c r="M9885" t="s">
        <v>806</v>
      </c>
      <c r="N9885" t="s">
        <v>73</v>
      </c>
      <c r="O9885" t="s">
        <v>22</v>
      </c>
      <c r="P9885" t="s">
        <v>23</v>
      </c>
      <c r="Q9885" t="s">
        <v>41</v>
      </c>
    </row>
    <row r="9886" spans="1:17" x14ac:dyDescent="0.2">
      <c r="A9886" s="2">
        <v>38966</v>
      </c>
      <c r="B9886" t="s">
        <v>97</v>
      </c>
      <c r="C9886" t="s">
        <v>101</v>
      </c>
      <c r="D9886" t="s">
        <v>50</v>
      </c>
      <c r="E9886" t="s">
        <v>50</v>
      </c>
      <c r="F9886">
        <v>195</v>
      </c>
      <c r="G9886">
        <v>78</v>
      </c>
      <c r="H9886">
        <v>0</v>
      </c>
      <c r="I9886">
        <v>0</v>
      </c>
      <c r="J9886">
        <v>0</v>
      </c>
      <c r="K9886">
        <v>0</v>
      </c>
      <c r="L9886" t="s">
        <v>28</v>
      </c>
      <c r="M9886" t="s">
        <v>1026</v>
      </c>
      <c r="N9886" t="s">
        <v>97</v>
      </c>
      <c r="O9886" t="s">
        <v>22</v>
      </c>
      <c r="P9886" t="s">
        <v>23</v>
      </c>
      <c r="Q9886" t="s">
        <v>30</v>
      </c>
    </row>
    <row r="9887" spans="1:17" x14ac:dyDescent="0.2">
      <c r="A9887" s="2">
        <v>38966</v>
      </c>
      <c r="B9887" t="s">
        <v>328</v>
      </c>
      <c r="C9887" t="s">
        <v>89</v>
      </c>
      <c r="D9887" t="s">
        <v>50</v>
      </c>
      <c r="E9887" t="s">
        <v>50</v>
      </c>
      <c r="F9887">
        <v>67</v>
      </c>
      <c r="G9887">
        <v>5</v>
      </c>
      <c r="H9887">
        <v>0</v>
      </c>
      <c r="I9887">
        <v>0</v>
      </c>
      <c r="J9887">
        <v>0</v>
      </c>
      <c r="K9887">
        <v>1</v>
      </c>
      <c r="L9887" t="s">
        <v>291</v>
      </c>
      <c r="M9887" t="s">
        <v>329</v>
      </c>
      <c r="N9887" t="s">
        <v>328</v>
      </c>
      <c r="O9887" t="s">
        <v>22</v>
      </c>
      <c r="P9887" t="s">
        <v>23</v>
      </c>
      <c r="Q9887" t="s">
        <v>41</v>
      </c>
    </row>
    <row r="9888" spans="1:17" x14ac:dyDescent="0.2">
      <c r="A9888" s="2">
        <v>38966</v>
      </c>
      <c r="B9888" t="s">
        <v>126</v>
      </c>
      <c r="C9888" t="s">
        <v>317</v>
      </c>
      <c r="D9888" t="s">
        <v>50</v>
      </c>
      <c r="E9888" t="s">
        <v>50</v>
      </c>
      <c r="F9888">
        <v>6</v>
      </c>
      <c r="G9888">
        <v>69</v>
      </c>
      <c r="H9888">
        <v>0</v>
      </c>
      <c r="I9888">
        <v>0</v>
      </c>
      <c r="J9888">
        <v>3</v>
      </c>
      <c r="K9888">
        <v>0</v>
      </c>
      <c r="L9888" t="s">
        <v>291</v>
      </c>
      <c r="M9888" t="s">
        <v>330</v>
      </c>
      <c r="N9888" t="s">
        <v>126</v>
      </c>
      <c r="O9888" t="s">
        <v>22</v>
      </c>
      <c r="P9888" t="s">
        <v>23</v>
      </c>
      <c r="Q9888" t="s">
        <v>24</v>
      </c>
    </row>
    <row r="9889" spans="1:17" x14ac:dyDescent="0.2">
      <c r="A9889" s="2">
        <v>38966</v>
      </c>
      <c r="B9889" t="s">
        <v>100</v>
      </c>
      <c r="C9889" t="s">
        <v>106</v>
      </c>
      <c r="D9889" t="s">
        <v>50</v>
      </c>
      <c r="E9889" t="s">
        <v>50</v>
      </c>
      <c r="F9889">
        <v>72</v>
      </c>
      <c r="G9889">
        <v>7</v>
      </c>
      <c r="H9889">
        <v>0</v>
      </c>
      <c r="I9889">
        <v>0</v>
      </c>
      <c r="J9889">
        <v>3</v>
      </c>
      <c r="K9889">
        <v>2</v>
      </c>
      <c r="L9889" t="s">
        <v>291</v>
      </c>
      <c r="M9889" t="s">
        <v>102</v>
      </c>
      <c r="N9889" t="s">
        <v>100</v>
      </c>
      <c r="O9889" t="s">
        <v>22</v>
      </c>
      <c r="P9889" t="s">
        <v>23</v>
      </c>
      <c r="Q9889" t="s">
        <v>24</v>
      </c>
    </row>
    <row r="9890" spans="1:17" x14ac:dyDescent="0.2">
      <c r="A9890" s="2">
        <v>38966</v>
      </c>
      <c r="B9890" t="s">
        <v>49</v>
      </c>
      <c r="C9890" t="s">
        <v>384</v>
      </c>
      <c r="D9890" t="s">
        <v>50</v>
      </c>
      <c r="E9890" t="s">
        <v>50</v>
      </c>
      <c r="F9890">
        <v>49</v>
      </c>
      <c r="G9890">
        <v>73</v>
      </c>
      <c r="H9890">
        <v>0</v>
      </c>
      <c r="I9890">
        <v>0</v>
      </c>
      <c r="J9890">
        <v>2</v>
      </c>
      <c r="K9890">
        <v>0</v>
      </c>
      <c r="L9890" t="s">
        <v>291</v>
      </c>
      <c r="M9890" t="s">
        <v>103</v>
      </c>
      <c r="N9890" t="s">
        <v>49</v>
      </c>
      <c r="O9890" t="s">
        <v>22</v>
      </c>
      <c r="P9890" t="s">
        <v>23</v>
      </c>
      <c r="Q9890" t="s">
        <v>24</v>
      </c>
    </row>
    <row r="9891" spans="1:17" x14ac:dyDescent="0.2">
      <c r="A9891" s="2">
        <v>38966</v>
      </c>
      <c r="B9891" t="s">
        <v>239</v>
      </c>
      <c r="C9891" t="s">
        <v>463</v>
      </c>
      <c r="D9891" t="s">
        <v>115</v>
      </c>
      <c r="E9891" t="s">
        <v>115</v>
      </c>
      <c r="F9891">
        <v>85</v>
      </c>
      <c r="G9891">
        <v>153</v>
      </c>
      <c r="H9891">
        <v>0</v>
      </c>
      <c r="I9891">
        <v>0</v>
      </c>
      <c r="J9891">
        <v>5</v>
      </c>
      <c r="K9891">
        <v>0</v>
      </c>
      <c r="L9891" t="s">
        <v>570</v>
      </c>
      <c r="M9891" t="s">
        <v>240</v>
      </c>
      <c r="N9891" t="s">
        <v>239</v>
      </c>
      <c r="O9891" t="s">
        <v>22</v>
      </c>
      <c r="P9891" t="s">
        <v>23</v>
      </c>
      <c r="Q9891" t="s">
        <v>24</v>
      </c>
    </row>
    <row r="9892" spans="1:17" x14ac:dyDescent="0.2">
      <c r="A9892" s="2">
        <v>38966</v>
      </c>
      <c r="B9892" t="s">
        <v>90</v>
      </c>
      <c r="C9892" t="s">
        <v>1204</v>
      </c>
      <c r="D9892" t="s">
        <v>50</v>
      </c>
      <c r="E9892" t="s">
        <v>50</v>
      </c>
      <c r="F9892">
        <v>30</v>
      </c>
      <c r="G9892">
        <v>33</v>
      </c>
      <c r="H9892">
        <v>0</v>
      </c>
      <c r="I9892">
        <v>0</v>
      </c>
      <c r="J9892">
        <v>1</v>
      </c>
      <c r="K9892">
        <v>1</v>
      </c>
      <c r="L9892" t="s">
        <v>291</v>
      </c>
      <c r="M9892" t="s">
        <v>750</v>
      </c>
      <c r="N9892" t="s">
        <v>90</v>
      </c>
      <c r="O9892" t="s">
        <v>22</v>
      </c>
      <c r="P9892" t="s">
        <v>23</v>
      </c>
      <c r="Q9892" t="s">
        <v>30</v>
      </c>
    </row>
    <row r="9893" spans="1:17" x14ac:dyDescent="0.2">
      <c r="A9893" s="2">
        <v>38966</v>
      </c>
      <c r="B9893" t="s">
        <v>166</v>
      </c>
      <c r="C9893" t="s">
        <v>212</v>
      </c>
      <c r="D9893" t="s">
        <v>115</v>
      </c>
      <c r="E9893" t="s">
        <v>115</v>
      </c>
      <c r="F9893">
        <v>64</v>
      </c>
      <c r="G9893">
        <v>145</v>
      </c>
      <c r="H9893">
        <v>0</v>
      </c>
      <c r="I9893">
        <v>0</v>
      </c>
      <c r="J9893">
        <v>3</v>
      </c>
      <c r="K9893">
        <v>0</v>
      </c>
      <c r="L9893" t="s">
        <v>570</v>
      </c>
      <c r="M9893" t="s">
        <v>165</v>
      </c>
      <c r="N9893" t="s">
        <v>166</v>
      </c>
      <c r="O9893" t="s">
        <v>22</v>
      </c>
      <c r="P9893" t="s">
        <v>23</v>
      </c>
      <c r="Q9893" t="s">
        <v>24</v>
      </c>
    </row>
    <row r="9894" spans="1:17" x14ac:dyDescent="0.2">
      <c r="A9894" s="2">
        <v>38966</v>
      </c>
      <c r="B9894" t="s">
        <v>95</v>
      </c>
      <c r="C9894" t="s">
        <v>274</v>
      </c>
      <c r="D9894" t="s">
        <v>50</v>
      </c>
      <c r="E9894" t="s">
        <v>50</v>
      </c>
      <c r="F9894">
        <v>33</v>
      </c>
      <c r="G9894">
        <v>21</v>
      </c>
      <c r="H9894">
        <v>0</v>
      </c>
      <c r="I9894">
        <v>0</v>
      </c>
      <c r="J9894">
        <v>0</v>
      </c>
      <c r="K9894">
        <v>0</v>
      </c>
      <c r="L9894" t="s">
        <v>291</v>
      </c>
      <c r="M9894" t="s">
        <v>326</v>
      </c>
      <c r="N9894" t="s">
        <v>95</v>
      </c>
      <c r="O9894" t="s">
        <v>22</v>
      </c>
      <c r="P9894" t="s">
        <v>23</v>
      </c>
      <c r="Q9894" t="s">
        <v>30</v>
      </c>
    </row>
    <row r="9895" spans="1:17" x14ac:dyDescent="0.2">
      <c r="A9895" s="2">
        <v>38966</v>
      </c>
      <c r="B9895" t="s">
        <v>125</v>
      </c>
      <c r="C9895" t="s">
        <v>129</v>
      </c>
      <c r="D9895" t="s">
        <v>50</v>
      </c>
      <c r="E9895" t="s">
        <v>50</v>
      </c>
      <c r="F9895">
        <v>191</v>
      </c>
      <c r="G9895">
        <v>9</v>
      </c>
      <c r="H9895">
        <v>0</v>
      </c>
      <c r="I9895">
        <v>0</v>
      </c>
      <c r="J9895">
        <v>0</v>
      </c>
      <c r="K9895">
        <v>13</v>
      </c>
      <c r="L9895" t="s">
        <v>291</v>
      </c>
      <c r="M9895" t="s">
        <v>468</v>
      </c>
      <c r="N9895" t="s">
        <v>125</v>
      </c>
      <c r="O9895" t="s">
        <v>22</v>
      </c>
      <c r="P9895" t="s">
        <v>23</v>
      </c>
      <c r="Q9895" t="s">
        <v>41</v>
      </c>
    </row>
    <row r="9896" spans="1:17" x14ac:dyDescent="0.2">
      <c r="A9896" s="2">
        <v>38966</v>
      </c>
      <c r="B9896" t="s">
        <v>113</v>
      </c>
      <c r="C9896" t="s">
        <v>388</v>
      </c>
      <c r="D9896" t="s">
        <v>115</v>
      </c>
      <c r="E9896" t="s">
        <v>115</v>
      </c>
      <c r="F9896">
        <v>75</v>
      </c>
      <c r="G9896">
        <v>128</v>
      </c>
      <c r="H9896">
        <v>0</v>
      </c>
      <c r="I9896">
        <v>0</v>
      </c>
      <c r="J9896">
        <v>7</v>
      </c>
      <c r="K9896">
        <v>1</v>
      </c>
      <c r="L9896" t="s">
        <v>570</v>
      </c>
      <c r="M9896" t="s">
        <v>245</v>
      </c>
      <c r="N9896" t="s">
        <v>113</v>
      </c>
      <c r="O9896" t="s">
        <v>22</v>
      </c>
      <c r="P9896" t="s">
        <v>23</v>
      </c>
      <c r="Q9896" t="s">
        <v>24</v>
      </c>
    </row>
    <row r="9897" spans="1:17" x14ac:dyDescent="0.2">
      <c r="A9897" s="2">
        <v>38966</v>
      </c>
      <c r="B9897" t="s">
        <v>443</v>
      </c>
      <c r="C9897" t="s">
        <v>182</v>
      </c>
      <c r="D9897" t="s">
        <v>115</v>
      </c>
      <c r="E9897" t="s">
        <v>115</v>
      </c>
      <c r="F9897">
        <v>106</v>
      </c>
      <c r="G9897">
        <v>103</v>
      </c>
      <c r="H9897">
        <v>0</v>
      </c>
      <c r="I9897">
        <v>0</v>
      </c>
      <c r="J9897">
        <v>0</v>
      </c>
      <c r="K9897">
        <v>0</v>
      </c>
      <c r="L9897" t="s">
        <v>570</v>
      </c>
      <c r="M9897" t="s">
        <v>443</v>
      </c>
      <c r="N9897" t="s">
        <v>443</v>
      </c>
      <c r="O9897" t="s">
        <v>22</v>
      </c>
      <c r="P9897" t="s">
        <v>23</v>
      </c>
      <c r="Q9897" t="s">
        <v>30</v>
      </c>
    </row>
    <row r="9898" spans="1:17" x14ac:dyDescent="0.2">
      <c r="A9898" s="2">
        <v>38966</v>
      </c>
      <c r="B9898" t="s">
        <v>244</v>
      </c>
      <c r="C9898" t="s">
        <v>293</v>
      </c>
      <c r="D9898" t="s">
        <v>50</v>
      </c>
      <c r="E9898" t="s">
        <v>50</v>
      </c>
      <c r="F9898">
        <v>43</v>
      </c>
      <c r="G9898">
        <v>10</v>
      </c>
      <c r="H9898">
        <v>0</v>
      </c>
      <c r="I9898">
        <v>0</v>
      </c>
      <c r="J9898">
        <v>0</v>
      </c>
      <c r="K9898">
        <v>3</v>
      </c>
      <c r="L9898" t="s">
        <v>291</v>
      </c>
      <c r="M9898" t="s">
        <v>292</v>
      </c>
      <c r="N9898" t="s">
        <v>244</v>
      </c>
      <c r="O9898" t="s">
        <v>22</v>
      </c>
      <c r="P9898" t="s">
        <v>23</v>
      </c>
      <c r="Q9898" t="s">
        <v>41</v>
      </c>
    </row>
    <row r="9899" spans="1:17" x14ac:dyDescent="0.2">
      <c r="A9899" s="2">
        <v>38966</v>
      </c>
      <c r="B9899" t="s">
        <v>232</v>
      </c>
      <c r="C9899" t="s">
        <v>233</v>
      </c>
      <c r="D9899" t="s">
        <v>19</v>
      </c>
      <c r="E9899" t="s">
        <v>19</v>
      </c>
      <c r="F9899">
        <v>160</v>
      </c>
      <c r="G9899">
        <v>120</v>
      </c>
      <c r="H9899">
        <v>0</v>
      </c>
      <c r="I9899">
        <v>0</v>
      </c>
      <c r="J9899">
        <v>0</v>
      </c>
      <c r="K9899">
        <v>5</v>
      </c>
      <c r="L9899" t="s">
        <v>230</v>
      </c>
      <c r="M9899" t="s">
        <v>849</v>
      </c>
      <c r="N9899" t="s">
        <v>850</v>
      </c>
      <c r="O9899" t="s">
        <v>122</v>
      </c>
      <c r="P9899" t="s">
        <v>23</v>
      </c>
      <c r="Q9899" t="s">
        <v>41</v>
      </c>
    </row>
    <row r="9900" spans="1:17" x14ac:dyDescent="0.2">
      <c r="A9900" s="2">
        <v>38966</v>
      </c>
      <c r="B9900" t="s">
        <v>52</v>
      </c>
      <c r="C9900" t="s">
        <v>174</v>
      </c>
      <c r="D9900" t="s">
        <v>50</v>
      </c>
      <c r="E9900" t="s">
        <v>50</v>
      </c>
      <c r="F9900">
        <v>20</v>
      </c>
      <c r="G9900">
        <v>124</v>
      </c>
      <c r="H9900">
        <v>0</v>
      </c>
      <c r="I9900">
        <v>0</v>
      </c>
      <c r="J9900">
        <v>3</v>
      </c>
      <c r="K9900">
        <v>1</v>
      </c>
      <c r="L9900" t="s">
        <v>291</v>
      </c>
      <c r="M9900" t="s">
        <v>522</v>
      </c>
      <c r="N9900" t="s">
        <v>52</v>
      </c>
      <c r="O9900" t="s">
        <v>22</v>
      </c>
      <c r="P9900" t="s">
        <v>23</v>
      </c>
      <c r="Q9900" t="s">
        <v>24</v>
      </c>
    </row>
    <row r="9901" spans="1:17" x14ac:dyDescent="0.2">
      <c r="A9901" s="2">
        <v>38966</v>
      </c>
      <c r="B9901" t="s">
        <v>53</v>
      </c>
      <c r="C9901" t="s">
        <v>131</v>
      </c>
      <c r="D9901" t="s">
        <v>50</v>
      </c>
      <c r="E9901" t="s">
        <v>27</v>
      </c>
      <c r="F9901">
        <v>13</v>
      </c>
      <c r="G9901">
        <v>47</v>
      </c>
      <c r="H9901">
        <v>0</v>
      </c>
      <c r="I9901">
        <v>0</v>
      </c>
      <c r="J9901">
        <v>2</v>
      </c>
      <c r="K9901">
        <v>0</v>
      </c>
      <c r="L9901" t="s">
        <v>28</v>
      </c>
      <c r="M9901" t="s">
        <v>976</v>
      </c>
      <c r="N9901" t="s">
        <v>53</v>
      </c>
      <c r="O9901" t="s">
        <v>22</v>
      </c>
      <c r="P9901" t="s">
        <v>23</v>
      </c>
      <c r="Q9901" t="s">
        <v>24</v>
      </c>
    </row>
    <row r="9902" spans="1:17" x14ac:dyDescent="0.2">
      <c r="A9902" s="2">
        <v>38966</v>
      </c>
      <c r="B9902" t="s">
        <v>180</v>
      </c>
      <c r="C9902" t="s">
        <v>184</v>
      </c>
      <c r="D9902" t="s">
        <v>50</v>
      </c>
      <c r="E9902" t="s">
        <v>50</v>
      </c>
      <c r="F9902">
        <v>28</v>
      </c>
      <c r="G9902">
        <v>122</v>
      </c>
      <c r="H9902">
        <v>0</v>
      </c>
      <c r="I9902">
        <v>0</v>
      </c>
      <c r="J9902">
        <v>2</v>
      </c>
      <c r="K9902">
        <v>0</v>
      </c>
      <c r="L9902" t="s">
        <v>291</v>
      </c>
      <c r="M9902" t="s">
        <v>787</v>
      </c>
      <c r="N9902" t="s">
        <v>129</v>
      </c>
      <c r="O9902" t="s">
        <v>122</v>
      </c>
      <c r="P9902" t="s">
        <v>23</v>
      </c>
      <c r="Q9902" t="s">
        <v>24</v>
      </c>
    </row>
    <row r="9903" spans="1:17" x14ac:dyDescent="0.2">
      <c r="A9903" s="2">
        <v>38966</v>
      </c>
      <c r="B9903" t="s">
        <v>904</v>
      </c>
      <c r="C9903" t="s">
        <v>848</v>
      </c>
      <c r="D9903" t="s">
        <v>27</v>
      </c>
      <c r="E9903" t="s">
        <v>27</v>
      </c>
      <c r="F9903">
        <v>197</v>
      </c>
      <c r="G9903">
        <v>193</v>
      </c>
      <c r="H9903">
        <v>0</v>
      </c>
      <c r="I9903">
        <v>0</v>
      </c>
      <c r="J9903">
        <v>2</v>
      </c>
      <c r="K9903">
        <v>3</v>
      </c>
      <c r="L9903" t="s">
        <v>230</v>
      </c>
      <c r="M9903" t="s">
        <v>900</v>
      </c>
      <c r="N9903" t="s">
        <v>454</v>
      </c>
      <c r="O9903" t="s">
        <v>122</v>
      </c>
      <c r="P9903" t="s">
        <v>23</v>
      </c>
      <c r="Q9903" t="s">
        <v>41</v>
      </c>
    </row>
    <row r="9904" spans="1:17" x14ac:dyDescent="0.2">
      <c r="A9904" s="2">
        <v>38966</v>
      </c>
      <c r="B9904" t="s">
        <v>168</v>
      </c>
      <c r="C9904" t="s">
        <v>345</v>
      </c>
      <c r="D9904" t="s">
        <v>50</v>
      </c>
      <c r="E9904" t="s">
        <v>50</v>
      </c>
      <c r="F9904">
        <v>15</v>
      </c>
      <c r="G9904">
        <v>84</v>
      </c>
      <c r="H9904">
        <v>0</v>
      </c>
      <c r="I9904">
        <v>0</v>
      </c>
      <c r="J9904">
        <v>3</v>
      </c>
      <c r="K9904">
        <v>2</v>
      </c>
      <c r="L9904" t="s">
        <v>291</v>
      </c>
      <c r="M9904" t="s">
        <v>318</v>
      </c>
      <c r="N9904" t="s">
        <v>168</v>
      </c>
      <c r="O9904" t="s">
        <v>22</v>
      </c>
      <c r="P9904" t="s">
        <v>23</v>
      </c>
      <c r="Q9904" t="s">
        <v>24</v>
      </c>
    </row>
    <row r="9905" spans="1:17" x14ac:dyDescent="0.2">
      <c r="A9905" s="2">
        <v>38966</v>
      </c>
      <c r="B9905" t="s">
        <v>176</v>
      </c>
      <c r="C9905" t="s">
        <v>177</v>
      </c>
      <c r="D9905" t="s">
        <v>115</v>
      </c>
      <c r="E9905" t="s">
        <v>115</v>
      </c>
      <c r="F9905">
        <v>88</v>
      </c>
      <c r="G9905">
        <v>97</v>
      </c>
      <c r="H9905">
        <v>0</v>
      </c>
      <c r="I9905">
        <v>0</v>
      </c>
      <c r="J9905">
        <v>0</v>
      </c>
      <c r="K9905">
        <v>0</v>
      </c>
      <c r="L9905" t="s">
        <v>570</v>
      </c>
      <c r="M9905" t="s">
        <v>243</v>
      </c>
      <c r="N9905" t="s">
        <v>176</v>
      </c>
      <c r="O9905" t="s">
        <v>22</v>
      </c>
      <c r="P9905" t="s">
        <v>23</v>
      </c>
      <c r="Q9905" t="s">
        <v>30</v>
      </c>
    </row>
    <row r="9906" spans="1:17" x14ac:dyDescent="0.2">
      <c r="A9906" s="2">
        <v>38966</v>
      </c>
      <c r="B9906" t="s">
        <v>389</v>
      </c>
      <c r="C9906" t="s">
        <v>143</v>
      </c>
      <c r="D9906" t="s">
        <v>115</v>
      </c>
      <c r="E9906" t="s">
        <v>115</v>
      </c>
      <c r="F9906">
        <v>125</v>
      </c>
      <c r="G9906">
        <v>48</v>
      </c>
      <c r="H9906">
        <v>0</v>
      </c>
      <c r="I9906">
        <v>0</v>
      </c>
      <c r="J9906">
        <v>0</v>
      </c>
      <c r="K9906">
        <v>1</v>
      </c>
      <c r="L9906" t="s">
        <v>570</v>
      </c>
      <c r="M9906" t="s">
        <v>720</v>
      </c>
      <c r="N9906" t="s">
        <v>389</v>
      </c>
      <c r="O9906" t="s">
        <v>22</v>
      </c>
      <c r="P9906" t="s">
        <v>23</v>
      </c>
      <c r="Q9906" t="s">
        <v>41</v>
      </c>
    </row>
    <row r="9907" spans="1:17" x14ac:dyDescent="0.2">
      <c r="A9907" s="2">
        <v>38968</v>
      </c>
      <c r="B9907" t="s">
        <v>232</v>
      </c>
      <c r="C9907" t="s">
        <v>222</v>
      </c>
      <c r="D9907" t="s">
        <v>19</v>
      </c>
      <c r="E9907" t="s">
        <v>27</v>
      </c>
      <c r="F9907">
        <v>160</v>
      </c>
      <c r="G9907">
        <v>159</v>
      </c>
      <c r="H9907">
        <v>0</v>
      </c>
      <c r="I9907">
        <v>0</v>
      </c>
      <c r="J9907">
        <v>1</v>
      </c>
      <c r="K9907">
        <v>0</v>
      </c>
      <c r="L9907" t="s">
        <v>230</v>
      </c>
      <c r="M9907" t="s">
        <v>849</v>
      </c>
      <c r="N9907" t="s">
        <v>850</v>
      </c>
      <c r="O9907" t="s">
        <v>122</v>
      </c>
      <c r="P9907" t="s">
        <v>23</v>
      </c>
      <c r="Q9907" t="s">
        <v>24</v>
      </c>
    </row>
    <row r="9908" spans="1:17" x14ac:dyDescent="0.2">
      <c r="A9908" s="2">
        <v>38970</v>
      </c>
      <c r="B9908" t="s">
        <v>222</v>
      </c>
      <c r="C9908" t="s">
        <v>233</v>
      </c>
      <c r="D9908" t="s">
        <v>27</v>
      </c>
      <c r="E9908" t="s">
        <v>19</v>
      </c>
      <c r="F9908">
        <v>159</v>
      </c>
      <c r="G9908">
        <v>120</v>
      </c>
      <c r="H9908">
        <v>0</v>
      </c>
      <c r="I9908">
        <v>0</v>
      </c>
      <c r="J9908">
        <v>0</v>
      </c>
      <c r="K9908">
        <v>1</v>
      </c>
      <c r="L9908" t="s">
        <v>230</v>
      </c>
      <c r="M9908" t="s">
        <v>849</v>
      </c>
      <c r="N9908" t="s">
        <v>850</v>
      </c>
      <c r="O9908" t="s">
        <v>122</v>
      </c>
      <c r="P9908" t="s">
        <v>23</v>
      </c>
      <c r="Q9908" t="s">
        <v>41</v>
      </c>
    </row>
    <row r="9909" spans="1:17" x14ac:dyDescent="0.2">
      <c r="A9909" s="2">
        <v>38975</v>
      </c>
      <c r="B9909" t="s">
        <v>263</v>
      </c>
      <c r="C9909" t="s">
        <v>262</v>
      </c>
      <c r="D9909" t="s">
        <v>27</v>
      </c>
      <c r="E9909" t="s">
        <v>27</v>
      </c>
      <c r="F9909">
        <v>118</v>
      </c>
      <c r="G9909">
        <v>188</v>
      </c>
      <c r="H9909">
        <v>0</v>
      </c>
      <c r="I9909">
        <v>0</v>
      </c>
      <c r="J9909">
        <v>3</v>
      </c>
      <c r="K9909">
        <v>1</v>
      </c>
      <c r="L9909" t="s">
        <v>28</v>
      </c>
      <c r="M9909" t="s">
        <v>1242</v>
      </c>
      <c r="N9909" t="s">
        <v>263</v>
      </c>
      <c r="O9909" t="s">
        <v>22</v>
      </c>
      <c r="P9909" t="s">
        <v>23</v>
      </c>
      <c r="Q9909" t="s">
        <v>24</v>
      </c>
    </row>
    <row r="9910" spans="1:17" x14ac:dyDescent="0.2">
      <c r="A9910" s="2">
        <v>38977</v>
      </c>
      <c r="B9910" t="s">
        <v>549</v>
      </c>
      <c r="C9910" t="s">
        <v>221</v>
      </c>
      <c r="D9910" t="s">
        <v>27</v>
      </c>
      <c r="E9910" t="s">
        <v>27</v>
      </c>
      <c r="F9910">
        <v>185</v>
      </c>
      <c r="G9910">
        <v>152</v>
      </c>
      <c r="H9910">
        <v>0</v>
      </c>
      <c r="I9910">
        <v>0</v>
      </c>
      <c r="J9910">
        <v>0</v>
      </c>
      <c r="K9910">
        <v>5</v>
      </c>
      <c r="L9910" t="s">
        <v>28</v>
      </c>
      <c r="M9910" t="s">
        <v>1243</v>
      </c>
      <c r="N9910" t="s">
        <v>549</v>
      </c>
      <c r="O9910" t="s">
        <v>22</v>
      </c>
      <c r="P9910" t="s">
        <v>23</v>
      </c>
      <c r="Q9910" t="s">
        <v>41</v>
      </c>
    </row>
    <row r="9911" spans="1:17" x14ac:dyDescent="0.2">
      <c r="A9911" s="2">
        <v>38977</v>
      </c>
      <c r="B9911" t="s">
        <v>263</v>
      </c>
      <c r="C9911" t="s">
        <v>262</v>
      </c>
      <c r="D9911" t="s">
        <v>27</v>
      </c>
      <c r="E9911" t="s">
        <v>27</v>
      </c>
      <c r="F9911">
        <v>118</v>
      </c>
      <c r="G9911">
        <v>188</v>
      </c>
      <c r="H9911">
        <v>0</v>
      </c>
      <c r="I9911">
        <v>0</v>
      </c>
      <c r="J9911">
        <v>2</v>
      </c>
      <c r="K9911">
        <v>1</v>
      </c>
      <c r="L9911" t="s">
        <v>28</v>
      </c>
      <c r="M9911" t="s">
        <v>599</v>
      </c>
      <c r="N9911" t="s">
        <v>263</v>
      </c>
      <c r="O9911" t="s">
        <v>22</v>
      </c>
      <c r="P9911" t="s">
        <v>23</v>
      </c>
      <c r="Q9911" t="s">
        <v>24</v>
      </c>
    </row>
    <row r="9912" spans="1:17" x14ac:dyDescent="0.2">
      <c r="A9912" s="2">
        <v>38977</v>
      </c>
      <c r="B9912" t="s">
        <v>45</v>
      </c>
      <c r="C9912" t="s">
        <v>267</v>
      </c>
      <c r="D9912" t="s">
        <v>36</v>
      </c>
      <c r="E9912" t="s">
        <v>36</v>
      </c>
      <c r="F9912">
        <v>73</v>
      </c>
      <c r="G9912">
        <v>52</v>
      </c>
      <c r="H9912">
        <v>0</v>
      </c>
      <c r="I9912">
        <v>0</v>
      </c>
      <c r="J9912">
        <v>1</v>
      </c>
      <c r="K9912">
        <v>2</v>
      </c>
      <c r="L9912" t="s">
        <v>716</v>
      </c>
      <c r="M9912" t="s">
        <v>47</v>
      </c>
      <c r="N9912" t="s">
        <v>45</v>
      </c>
      <c r="O9912" t="s">
        <v>22</v>
      </c>
      <c r="P9912" t="s">
        <v>23</v>
      </c>
      <c r="Q9912" t="s">
        <v>41</v>
      </c>
    </row>
    <row r="9913" spans="1:17" x14ac:dyDescent="0.2">
      <c r="A9913" s="2">
        <v>38980</v>
      </c>
      <c r="B9913" t="s">
        <v>481</v>
      </c>
      <c r="C9913" t="s">
        <v>776</v>
      </c>
      <c r="D9913" t="s">
        <v>27</v>
      </c>
      <c r="E9913" t="s">
        <v>27</v>
      </c>
      <c r="F9913">
        <v>127</v>
      </c>
      <c r="G9913">
        <v>196</v>
      </c>
      <c r="H9913">
        <v>0</v>
      </c>
      <c r="I9913">
        <v>0</v>
      </c>
      <c r="J9913">
        <v>5</v>
      </c>
      <c r="K9913">
        <v>3</v>
      </c>
      <c r="L9913" t="s">
        <v>230</v>
      </c>
      <c r="M9913" t="s">
        <v>486</v>
      </c>
      <c r="N9913" t="s">
        <v>481</v>
      </c>
      <c r="O9913" t="s">
        <v>22</v>
      </c>
      <c r="P9913" t="s">
        <v>23</v>
      </c>
      <c r="Q9913" t="s">
        <v>24</v>
      </c>
    </row>
    <row r="9914" spans="1:17" x14ac:dyDescent="0.2">
      <c r="A9914" s="2">
        <v>38980</v>
      </c>
      <c r="B9914" t="s">
        <v>221</v>
      </c>
      <c r="C9914" t="s">
        <v>453</v>
      </c>
      <c r="D9914" t="s">
        <v>27</v>
      </c>
      <c r="E9914" t="s">
        <v>27</v>
      </c>
      <c r="F9914">
        <v>152</v>
      </c>
      <c r="G9914">
        <v>142</v>
      </c>
      <c r="H9914">
        <v>0</v>
      </c>
      <c r="I9914">
        <v>0</v>
      </c>
      <c r="J9914">
        <v>1</v>
      </c>
      <c r="K9914">
        <v>1</v>
      </c>
      <c r="L9914" t="s">
        <v>230</v>
      </c>
      <c r="M9914" t="s">
        <v>486</v>
      </c>
      <c r="N9914" t="s">
        <v>481</v>
      </c>
      <c r="O9914" t="s">
        <v>122</v>
      </c>
      <c r="P9914" t="s">
        <v>23</v>
      </c>
      <c r="Q9914" t="s">
        <v>30</v>
      </c>
    </row>
    <row r="9915" spans="1:17" x14ac:dyDescent="0.2">
      <c r="A9915" s="2">
        <v>38982</v>
      </c>
      <c r="B9915" t="s">
        <v>776</v>
      </c>
      <c r="C9915" t="s">
        <v>453</v>
      </c>
      <c r="D9915" t="s">
        <v>27</v>
      </c>
      <c r="E9915" t="s">
        <v>27</v>
      </c>
      <c r="F9915">
        <v>196</v>
      </c>
      <c r="G9915">
        <v>142</v>
      </c>
      <c r="H9915">
        <v>0</v>
      </c>
      <c r="I9915">
        <v>0</v>
      </c>
      <c r="J9915">
        <v>1</v>
      </c>
      <c r="K9915">
        <v>6</v>
      </c>
      <c r="L9915" t="s">
        <v>230</v>
      </c>
      <c r="M9915" t="s">
        <v>486</v>
      </c>
      <c r="N9915" t="s">
        <v>481</v>
      </c>
      <c r="O9915" t="s">
        <v>122</v>
      </c>
      <c r="P9915" t="s">
        <v>23</v>
      </c>
      <c r="Q9915" t="s">
        <v>41</v>
      </c>
    </row>
    <row r="9916" spans="1:17" x14ac:dyDescent="0.2">
      <c r="A9916" s="2">
        <v>38982</v>
      </c>
      <c r="B9916" t="s">
        <v>481</v>
      </c>
      <c r="C9916" t="s">
        <v>221</v>
      </c>
      <c r="D9916" t="s">
        <v>27</v>
      </c>
      <c r="E9916" t="s">
        <v>27</v>
      </c>
      <c r="F9916">
        <v>127</v>
      </c>
      <c r="G9916">
        <v>152</v>
      </c>
      <c r="H9916">
        <v>0</v>
      </c>
      <c r="I9916">
        <v>0</v>
      </c>
      <c r="J9916">
        <v>1</v>
      </c>
      <c r="K9916">
        <v>3</v>
      </c>
      <c r="L9916" t="s">
        <v>230</v>
      </c>
      <c r="M9916" t="s">
        <v>486</v>
      </c>
      <c r="N9916" t="s">
        <v>481</v>
      </c>
      <c r="O9916" t="s">
        <v>22</v>
      </c>
      <c r="P9916" t="s">
        <v>23</v>
      </c>
      <c r="Q9916" t="s">
        <v>41</v>
      </c>
    </row>
    <row r="9917" spans="1:17" x14ac:dyDescent="0.2">
      <c r="A9917" s="2">
        <v>38984</v>
      </c>
      <c r="B9917" t="s">
        <v>481</v>
      </c>
      <c r="C9917" t="s">
        <v>453</v>
      </c>
      <c r="D9917" t="s">
        <v>27</v>
      </c>
      <c r="E9917" t="s">
        <v>27</v>
      </c>
      <c r="F9917">
        <v>127</v>
      </c>
      <c r="G9917">
        <v>142</v>
      </c>
      <c r="H9917">
        <v>0</v>
      </c>
      <c r="I9917">
        <v>0</v>
      </c>
      <c r="J9917">
        <v>1</v>
      </c>
      <c r="K9917">
        <v>0</v>
      </c>
      <c r="L9917" t="s">
        <v>230</v>
      </c>
      <c r="M9917" t="s">
        <v>486</v>
      </c>
      <c r="N9917" t="s">
        <v>481</v>
      </c>
      <c r="O9917" t="s">
        <v>22</v>
      </c>
      <c r="P9917" t="s">
        <v>23</v>
      </c>
      <c r="Q9917" t="s">
        <v>24</v>
      </c>
    </row>
    <row r="9918" spans="1:17" x14ac:dyDescent="0.2">
      <c r="A9918" s="2">
        <v>38984</v>
      </c>
      <c r="B9918" t="s">
        <v>221</v>
      </c>
      <c r="C9918" t="s">
        <v>776</v>
      </c>
      <c r="D9918" t="s">
        <v>27</v>
      </c>
      <c r="E9918" t="s">
        <v>27</v>
      </c>
      <c r="F9918">
        <v>152</v>
      </c>
      <c r="G9918">
        <v>196</v>
      </c>
      <c r="H9918">
        <v>0</v>
      </c>
      <c r="I9918">
        <v>0</v>
      </c>
      <c r="J9918">
        <v>7</v>
      </c>
      <c r="K9918">
        <v>1</v>
      </c>
      <c r="L9918" t="s">
        <v>230</v>
      </c>
      <c r="M9918" t="s">
        <v>486</v>
      </c>
      <c r="N9918" t="s">
        <v>481</v>
      </c>
      <c r="O9918" t="s">
        <v>122</v>
      </c>
      <c r="P9918" t="s">
        <v>23</v>
      </c>
      <c r="Q9918" t="s">
        <v>24</v>
      </c>
    </row>
    <row r="9919" spans="1:17" x14ac:dyDescent="0.2">
      <c r="A9919" s="2">
        <v>38987</v>
      </c>
      <c r="B9919" t="s">
        <v>185</v>
      </c>
      <c r="C9919" t="s">
        <v>456</v>
      </c>
      <c r="D9919" t="s">
        <v>27</v>
      </c>
      <c r="E9919" t="s">
        <v>27</v>
      </c>
      <c r="F9919">
        <v>77</v>
      </c>
      <c r="G9919">
        <v>115</v>
      </c>
      <c r="H9919">
        <v>0</v>
      </c>
      <c r="I9919">
        <v>0</v>
      </c>
      <c r="J9919">
        <v>4</v>
      </c>
      <c r="K9919">
        <v>0</v>
      </c>
      <c r="L9919" t="s">
        <v>230</v>
      </c>
      <c r="M9919" t="s">
        <v>412</v>
      </c>
      <c r="N9919" t="s">
        <v>185</v>
      </c>
      <c r="O9919" t="s">
        <v>22</v>
      </c>
      <c r="P9919" t="s">
        <v>23</v>
      </c>
      <c r="Q9919" t="s">
        <v>24</v>
      </c>
    </row>
    <row r="9920" spans="1:17" x14ac:dyDescent="0.2">
      <c r="A9920" s="2">
        <v>38987</v>
      </c>
      <c r="B9920" t="s">
        <v>32</v>
      </c>
      <c r="C9920" t="s">
        <v>18</v>
      </c>
      <c r="D9920" t="s">
        <v>19</v>
      </c>
      <c r="E9920" t="s">
        <v>19</v>
      </c>
      <c r="F9920">
        <v>80</v>
      </c>
      <c r="G9920">
        <v>15</v>
      </c>
      <c r="H9920">
        <v>0</v>
      </c>
      <c r="I9920">
        <v>0</v>
      </c>
      <c r="J9920">
        <v>1</v>
      </c>
      <c r="K9920">
        <v>0</v>
      </c>
      <c r="L9920" t="s">
        <v>28</v>
      </c>
      <c r="M9920" t="s">
        <v>739</v>
      </c>
      <c r="N9920" t="s">
        <v>32</v>
      </c>
      <c r="O9920" t="s">
        <v>22</v>
      </c>
      <c r="P9920" t="s">
        <v>23</v>
      </c>
      <c r="Q9920" t="s">
        <v>24</v>
      </c>
    </row>
    <row r="9921" spans="1:17" x14ac:dyDescent="0.2">
      <c r="A9921" s="2">
        <v>38987</v>
      </c>
      <c r="B9921" t="s">
        <v>892</v>
      </c>
      <c r="C9921" t="s">
        <v>700</v>
      </c>
      <c r="D9921" t="s">
        <v>27</v>
      </c>
      <c r="E9921" t="s">
        <v>27</v>
      </c>
      <c r="F9921">
        <v>198</v>
      </c>
      <c r="G9921">
        <v>163</v>
      </c>
      <c r="H9921">
        <v>0</v>
      </c>
      <c r="I9921">
        <v>0</v>
      </c>
      <c r="J9921">
        <v>0</v>
      </c>
      <c r="K9921">
        <v>6</v>
      </c>
      <c r="L9921" t="s">
        <v>230</v>
      </c>
      <c r="M9921" t="s">
        <v>1123</v>
      </c>
      <c r="N9921" t="s">
        <v>892</v>
      </c>
      <c r="O9921" t="s">
        <v>22</v>
      </c>
      <c r="P9921" t="s">
        <v>23</v>
      </c>
      <c r="Q9921" t="s">
        <v>41</v>
      </c>
    </row>
    <row r="9922" spans="1:17" x14ac:dyDescent="0.2">
      <c r="A9922" s="2">
        <v>38989</v>
      </c>
      <c r="B9922" t="s">
        <v>700</v>
      </c>
      <c r="C9922" t="s">
        <v>262</v>
      </c>
      <c r="D9922" t="s">
        <v>27</v>
      </c>
      <c r="E9922" t="s">
        <v>27</v>
      </c>
      <c r="F9922">
        <v>163</v>
      </c>
      <c r="G9922">
        <v>188</v>
      </c>
      <c r="H9922">
        <v>0</v>
      </c>
      <c r="I9922">
        <v>0</v>
      </c>
      <c r="J9922">
        <v>3</v>
      </c>
      <c r="K9922">
        <v>1</v>
      </c>
      <c r="L9922" t="s">
        <v>230</v>
      </c>
      <c r="M9922" t="s">
        <v>1123</v>
      </c>
      <c r="N9922" t="s">
        <v>892</v>
      </c>
      <c r="O9922" t="s">
        <v>122</v>
      </c>
      <c r="P9922" t="s">
        <v>23</v>
      </c>
      <c r="Q9922" t="s">
        <v>24</v>
      </c>
    </row>
    <row r="9923" spans="1:17" x14ac:dyDescent="0.2">
      <c r="A9923" s="2">
        <v>38989</v>
      </c>
      <c r="B9923" t="s">
        <v>456</v>
      </c>
      <c r="C9923" t="s">
        <v>263</v>
      </c>
      <c r="D9923" t="s">
        <v>27</v>
      </c>
      <c r="E9923" t="s">
        <v>27</v>
      </c>
      <c r="F9923">
        <v>115</v>
      </c>
      <c r="G9923">
        <v>118</v>
      </c>
      <c r="H9923">
        <v>0</v>
      </c>
      <c r="I9923">
        <v>0</v>
      </c>
      <c r="J9923">
        <v>1</v>
      </c>
      <c r="K9923">
        <v>7</v>
      </c>
      <c r="L9923" t="s">
        <v>230</v>
      </c>
      <c r="M9923" t="s">
        <v>412</v>
      </c>
      <c r="N9923" t="s">
        <v>185</v>
      </c>
      <c r="O9923" t="s">
        <v>122</v>
      </c>
      <c r="P9923" t="s">
        <v>23</v>
      </c>
      <c r="Q9923" t="s">
        <v>41</v>
      </c>
    </row>
    <row r="9924" spans="1:17" x14ac:dyDescent="0.2">
      <c r="A9924" s="2">
        <v>38990</v>
      </c>
      <c r="B9924" t="s">
        <v>211</v>
      </c>
      <c r="C9924" t="s">
        <v>207</v>
      </c>
      <c r="D9924" t="s">
        <v>36</v>
      </c>
      <c r="E9924" t="s">
        <v>36</v>
      </c>
      <c r="F9924">
        <v>105</v>
      </c>
      <c r="G9924">
        <v>127</v>
      </c>
      <c r="H9924">
        <v>0</v>
      </c>
      <c r="I9924">
        <v>0</v>
      </c>
      <c r="J9924">
        <v>0</v>
      </c>
      <c r="K9924">
        <v>0</v>
      </c>
      <c r="L9924" t="s">
        <v>28</v>
      </c>
      <c r="M9924" t="s">
        <v>373</v>
      </c>
      <c r="N9924" t="s">
        <v>211</v>
      </c>
      <c r="O9924" t="s">
        <v>22</v>
      </c>
      <c r="P9924" t="s">
        <v>23</v>
      </c>
      <c r="Q9924" t="s">
        <v>30</v>
      </c>
    </row>
    <row r="9925" spans="1:17" x14ac:dyDescent="0.2">
      <c r="A9925" s="2">
        <v>38991</v>
      </c>
      <c r="B9925" t="s">
        <v>185</v>
      </c>
      <c r="C9925" t="s">
        <v>263</v>
      </c>
      <c r="D9925" t="s">
        <v>27</v>
      </c>
      <c r="E9925" t="s">
        <v>27</v>
      </c>
      <c r="F9925">
        <v>77</v>
      </c>
      <c r="G9925">
        <v>118</v>
      </c>
      <c r="H9925">
        <v>0</v>
      </c>
      <c r="I9925">
        <v>0</v>
      </c>
      <c r="J9925">
        <v>2</v>
      </c>
      <c r="K9925">
        <v>0</v>
      </c>
      <c r="L9925" t="s">
        <v>230</v>
      </c>
      <c r="M9925" t="s">
        <v>412</v>
      </c>
      <c r="N9925" t="s">
        <v>185</v>
      </c>
      <c r="O9925" t="s">
        <v>22</v>
      </c>
      <c r="P9925" t="s">
        <v>23</v>
      </c>
      <c r="Q9925" t="s">
        <v>24</v>
      </c>
    </row>
    <row r="9926" spans="1:17" x14ac:dyDescent="0.2">
      <c r="A9926" s="2">
        <v>38991</v>
      </c>
      <c r="B9926" t="s">
        <v>718</v>
      </c>
      <c r="C9926" t="s">
        <v>380</v>
      </c>
      <c r="D9926" t="s">
        <v>36</v>
      </c>
      <c r="E9926" t="s">
        <v>36</v>
      </c>
      <c r="F9926">
        <v>89</v>
      </c>
      <c r="G9926">
        <v>110</v>
      </c>
      <c r="H9926">
        <v>0</v>
      </c>
      <c r="I9926">
        <v>0</v>
      </c>
      <c r="J9926">
        <v>1</v>
      </c>
      <c r="K9926">
        <v>0</v>
      </c>
      <c r="L9926" t="s">
        <v>28</v>
      </c>
      <c r="M9926" t="s">
        <v>657</v>
      </c>
      <c r="N9926" t="s">
        <v>718</v>
      </c>
      <c r="O9926" t="s">
        <v>22</v>
      </c>
      <c r="P9926" t="s">
        <v>23</v>
      </c>
      <c r="Q9926" t="s">
        <v>24</v>
      </c>
    </row>
    <row r="9927" spans="1:17" x14ac:dyDescent="0.2">
      <c r="A9927" s="2">
        <v>38991</v>
      </c>
      <c r="B9927" t="s">
        <v>512</v>
      </c>
      <c r="C9927" t="s">
        <v>456</v>
      </c>
      <c r="D9927" t="s">
        <v>27</v>
      </c>
      <c r="E9927" t="s">
        <v>27</v>
      </c>
      <c r="F9927">
        <v>129</v>
      </c>
      <c r="G9927">
        <v>115</v>
      </c>
      <c r="H9927">
        <v>0</v>
      </c>
      <c r="I9927">
        <v>0</v>
      </c>
      <c r="J9927">
        <v>8</v>
      </c>
      <c r="K9927">
        <v>0</v>
      </c>
      <c r="L9927" t="s">
        <v>230</v>
      </c>
      <c r="M9927" t="s">
        <v>412</v>
      </c>
      <c r="N9927" t="s">
        <v>185</v>
      </c>
      <c r="O9927" t="s">
        <v>122</v>
      </c>
      <c r="P9927" t="s">
        <v>23</v>
      </c>
      <c r="Q9927" t="s">
        <v>24</v>
      </c>
    </row>
    <row r="9928" spans="1:17" x14ac:dyDescent="0.2">
      <c r="A9928" s="2">
        <v>38991</v>
      </c>
      <c r="B9928" t="s">
        <v>892</v>
      </c>
      <c r="C9928" t="s">
        <v>262</v>
      </c>
      <c r="D9928" t="s">
        <v>27</v>
      </c>
      <c r="E9928" t="s">
        <v>27</v>
      </c>
      <c r="F9928">
        <v>198</v>
      </c>
      <c r="G9928">
        <v>188</v>
      </c>
      <c r="H9928">
        <v>0</v>
      </c>
      <c r="I9928">
        <v>0</v>
      </c>
      <c r="J9928">
        <v>1</v>
      </c>
      <c r="K9928">
        <v>6</v>
      </c>
      <c r="L9928" t="s">
        <v>230</v>
      </c>
      <c r="M9928" t="s">
        <v>1123</v>
      </c>
      <c r="N9928" t="s">
        <v>892</v>
      </c>
      <c r="O9928" t="s">
        <v>22</v>
      </c>
      <c r="P9928" t="s">
        <v>23</v>
      </c>
      <c r="Q9928" t="s">
        <v>41</v>
      </c>
    </row>
    <row r="9929" spans="1:17" x14ac:dyDescent="0.2">
      <c r="A9929" s="2">
        <v>38993</v>
      </c>
      <c r="B9929" t="s">
        <v>351</v>
      </c>
      <c r="C9929" t="s">
        <v>405</v>
      </c>
      <c r="D9929" t="s">
        <v>36</v>
      </c>
      <c r="E9929" t="s">
        <v>36</v>
      </c>
      <c r="F9929">
        <v>104</v>
      </c>
      <c r="G9929">
        <v>144</v>
      </c>
      <c r="H9929">
        <v>0</v>
      </c>
      <c r="I9929">
        <v>0</v>
      </c>
      <c r="J9929">
        <v>1</v>
      </c>
      <c r="K9929">
        <v>0</v>
      </c>
      <c r="L9929" t="s">
        <v>28</v>
      </c>
      <c r="M9929" t="s">
        <v>353</v>
      </c>
      <c r="N9929" t="s">
        <v>351</v>
      </c>
      <c r="O9929" t="s">
        <v>22</v>
      </c>
      <c r="P9929" t="s">
        <v>23</v>
      </c>
      <c r="Q9929" t="s">
        <v>24</v>
      </c>
    </row>
    <row r="9930" spans="1:17" x14ac:dyDescent="0.2">
      <c r="A9930" s="2">
        <v>38994</v>
      </c>
      <c r="B9930" t="s">
        <v>374</v>
      </c>
      <c r="C9930" t="s">
        <v>46</v>
      </c>
      <c r="D9930" t="s">
        <v>36</v>
      </c>
      <c r="E9930" t="s">
        <v>36</v>
      </c>
      <c r="F9930">
        <v>86</v>
      </c>
      <c r="G9930">
        <v>150</v>
      </c>
      <c r="H9930">
        <v>0</v>
      </c>
      <c r="I9930">
        <v>0</v>
      </c>
      <c r="J9930">
        <v>2</v>
      </c>
      <c r="K9930">
        <v>0</v>
      </c>
      <c r="L9930" t="s">
        <v>28</v>
      </c>
      <c r="M9930" t="s">
        <v>375</v>
      </c>
      <c r="N9930" t="s">
        <v>374</v>
      </c>
      <c r="O9930" t="s">
        <v>22</v>
      </c>
      <c r="P9930" t="s">
        <v>23</v>
      </c>
      <c r="Q9930" t="s">
        <v>24</v>
      </c>
    </row>
    <row r="9931" spans="1:17" x14ac:dyDescent="0.2">
      <c r="A9931" s="2">
        <v>38994</v>
      </c>
      <c r="B9931" t="s">
        <v>167</v>
      </c>
      <c r="C9931" t="s">
        <v>164</v>
      </c>
      <c r="D9931" t="s">
        <v>115</v>
      </c>
      <c r="E9931" t="s">
        <v>115</v>
      </c>
      <c r="F9931">
        <v>43</v>
      </c>
      <c r="G9931">
        <v>92</v>
      </c>
      <c r="H9931">
        <v>0</v>
      </c>
      <c r="I9931">
        <v>0</v>
      </c>
      <c r="J9931">
        <v>2</v>
      </c>
      <c r="K9931">
        <v>0</v>
      </c>
      <c r="L9931" t="s">
        <v>28</v>
      </c>
      <c r="M9931" t="s">
        <v>640</v>
      </c>
      <c r="N9931" t="s">
        <v>177</v>
      </c>
      <c r="O9931" t="s">
        <v>122</v>
      </c>
      <c r="P9931" t="s">
        <v>23</v>
      </c>
      <c r="Q9931" t="s">
        <v>24</v>
      </c>
    </row>
    <row r="9932" spans="1:17" x14ac:dyDescent="0.2">
      <c r="A9932" s="2">
        <v>38994</v>
      </c>
      <c r="B9932" t="s">
        <v>143</v>
      </c>
      <c r="C9932" t="s">
        <v>199</v>
      </c>
      <c r="D9932" t="s">
        <v>115</v>
      </c>
      <c r="E9932" t="s">
        <v>36</v>
      </c>
      <c r="F9932">
        <v>47</v>
      </c>
      <c r="G9932">
        <v>23</v>
      </c>
      <c r="H9932">
        <v>0</v>
      </c>
      <c r="I9932">
        <v>0</v>
      </c>
      <c r="J9932">
        <v>0</v>
      </c>
      <c r="K9932">
        <v>1</v>
      </c>
      <c r="L9932" t="s">
        <v>28</v>
      </c>
      <c r="M9932" t="s">
        <v>773</v>
      </c>
      <c r="N9932" t="s">
        <v>143</v>
      </c>
      <c r="O9932" t="s">
        <v>22</v>
      </c>
      <c r="P9932" t="s">
        <v>23</v>
      </c>
      <c r="Q9932" t="s">
        <v>41</v>
      </c>
    </row>
    <row r="9933" spans="1:17" x14ac:dyDescent="0.2">
      <c r="A9933" s="2">
        <v>38996</v>
      </c>
      <c r="B9933" t="s">
        <v>177</v>
      </c>
      <c r="C9933" t="s">
        <v>167</v>
      </c>
      <c r="D9933" t="s">
        <v>115</v>
      </c>
      <c r="E9933" t="s">
        <v>115</v>
      </c>
      <c r="F9933">
        <v>96</v>
      </c>
      <c r="G9933">
        <v>43</v>
      </c>
      <c r="H9933">
        <v>0</v>
      </c>
      <c r="I9933">
        <v>0</v>
      </c>
      <c r="J9933">
        <v>0</v>
      </c>
      <c r="K9933">
        <v>0</v>
      </c>
      <c r="L9933" t="s">
        <v>28</v>
      </c>
      <c r="M9933" t="s">
        <v>640</v>
      </c>
      <c r="N9933" t="s">
        <v>177</v>
      </c>
      <c r="O9933" t="s">
        <v>22</v>
      </c>
      <c r="P9933" t="s">
        <v>23</v>
      </c>
      <c r="Q9933" t="s">
        <v>30</v>
      </c>
    </row>
    <row r="9934" spans="1:17" x14ac:dyDescent="0.2">
      <c r="A9934" s="2">
        <v>38996</v>
      </c>
      <c r="B9934" t="s">
        <v>174</v>
      </c>
      <c r="C9934" t="s">
        <v>69</v>
      </c>
      <c r="D9934" t="s">
        <v>50</v>
      </c>
      <c r="E9934" t="s">
        <v>50</v>
      </c>
      <c r="F9934">
        <v>155</v>
      </c>
      <c r="G9934">
        <v>70</v>
      </c>
      <c r="H9934">
        <v>0</v>
      </c>
      <c r="I9934">
        <v>0</v>
      </c>
      <c r="J9934">
        <v>1</v>
      </c>
      <c r="K9934">
        <v>2</v>
      </c>
      <c r="L9934" t="s">
        <v>28</v>
      </c>
      <c r="M9934" t="s">
        <v>820</v>
      </c>
      <c r="N9934" t="s">
        <v>174</v>
      </c>
      <c r="O9934" t="s">
        <v>22</v>
      </c>
      <c r="P9934" t="s">
        <v>23</v>
      </c>
      <c r="Q9934" t="s">
        <v>41</v>
      </c>
    </row>
    <row r="9935" spans="1:17" x14ac:dyDescent="0.2">
      <c r="A9935" s="2">
        <v>38997</v>
      </c>
      <c r="B9935" t="s">
        <v>150</v>
      </c>
      <c r="C9935" t="s">
        <v>196</v>
      </c>
      <c r="D9935" t="s">
        <v>36</v>
      </c>
      <c r="E9935" t="s">
        <v>36</v>
      </c>
      <c r="F9935">
        <v>83</v>
      </c>
      <c r="G9935">
        <v>119</v>
      </c>
      <c r="H9935">
        <v>0</v>
      </c>
      <c r="I9935">
        <v>0</v>
      </c>
      <c r="J9935">
        <v>1</v>
      </c>
      <c r="K9935">
        <v>0</v>
      </c>
      <c r="L9935" t="s">
        <v>62</v>
      </c>
      <c r="M9935" t="s">
        <v>151</v>
      </c>
      <c r="N9935" t="s">
        <v>150</v>
      </c>
      <c r="O9935" t="s">
        <v>22</v>
      </c>
      <c r="P9935" t="s">
        <v>23</v>
      </c>
      <c r="Q9935" t="s">
        <v>24</v>
      </c>
    </row>
    <row r="9936" spans="1:17" x14ac:dyDescent="0.2">
      <c r="A9936" s="2">
        <v>38997</v>
      </c>
      <c r="B9936" t="s">
        <v>286</v>
      </c>
      <c r="C9936" t="s">
        <v>70</v>
      </c>
      <c r="D9936" t="s">
        <v>50</v>
      </c>
      <c r="E9936" t="s">
        <v>50</v>
      </c>
      <c r="F9936">
        <v>112</v>
      </c>
      <c r="G9936">
        <v>61</v>
      </c>
      <c r="H9936">
        <v>0</v>
      </c>
      <c r="I9936">
        <v>0</v>
      </c>
      <c r="J9936">
        <v>0</v>
      </c>
      <c r="K9936">
        <v>0</v>
      </c>
      <c r="L9936" t="s">
        <v>291</v>
      </c>
      <c r="M9936" t="s">
        <v>359</v>
      </c>
      <c r="N9936" t="s">
        <v>286</v>
      </c>
      <c r="O9936" t="s">
        <v>22</v>
      </c>
      <c r="P9936" t="s">
        <v>23</v>
      </c>
      <c r="Q9936" t="s">
        <v>30</v>
      </c>
    </row>
    <row r="9937" spans="1:17" x14ac:dyDescent="0.2">
      <c r="A9937" s="2">
        <v>38997</v>
      </c>
      <c r="B9937" t="s">
        <v>55</v>
      </c>
      <c r="C9937" t="s">
        <v>38</v>
      </c>
      <c r="D9937" t="s">
        <v>57</v>
      </c>
      <c r="E9937" t="s">
        <v>19</v>
      </c>
      <c r="F9937">
        <v>38</v>
      </c>
      <c r="G9937">
        <v>21</v>
      </c>
      <c r="H9937">
        <v>0</v>
      </c>
      <c r="I9937">
        <v>0</v>
      </c>
      <c r="J9937">
        <v>1</v>
      </c>
      <c r="K9937">
        <v>1</v>
      </c>
      <c r="L9937" t="s">
        <v>28</v>
      </c>
      <c r="M9937" t="s">
        <v>581</v>
      </c>
      <c r="N9937" t="s">
        <v>55</v>
      </c>
      <c r="O9937" t="s">
        <v>22</v>
      </c>
      <c r="P9937" t="s">
        <v>23</v>
      </c>
      <c r="Q9937" t="s">
        <v>30</v>
      </c>
    </row>
    <row r="9938" spans="1:17" x14ac:dyDescent="0.2">
      <c r="A9938" s="2">
        <v>38997</v>
      </c>
      <c r="B9938" t="s">
        <v>351</v>
      </c>
      <c r="C9938" t="s">
        <v>183</v>
      </c>
      <c r="D9938" t="s">
        <v>36</v>
      </c>
      <c r="E9938" t="s">
        <v>36</v>
      </c>
      <c r="F9938">
        <v>104</v>
      </c>
      <c r="G9938">
        <v>27</v>
      </c>
      <c r="H9938">
        <v>0</v>
      </c>
      <c r="I9938">
        <v>0</v>
      </c>
      <c r="J9938">
        <v>0</v>
      </c>
      <c r="K9938">
        <v>0</v>
      </c>
      <c r="L9938" t="s">
        <v>62</v>
      </c>
      <c r="M9938" t="s">
        <v>353</v>
      </c>
      <c r="N9938" t="s">
        <v>351</v>
      </c>
      <c r="O9938" t="s">
        <v>22</v>
      </c>
      <c r="P9938" t="s">
        <v>23</v>
      </c>
      <c r="Q9938" t="s">
        <v>30</v>
      </c>
    </row>
    <row r="9939" spans="1:17" x14ac:dyDescent="0.2">
      <c r="A9939" s="2">
        <v>38997</v>
      </c>
      <c r="B9939" t="s">
        <v>87</v>
      </c>
      <c r="C9939" t="s">
        <v>126</v>
      </c>
      <c r="D9939" t="s">
        <v>50</v>
      </c>
      <c r="E9939" t="s">
        <v>50</v>
      </c>
      <c r="F9939">
        <v>37</v>
      </c>
      <c r="G9939">
        <v>6</v>
      </c>
      <c r="H9939">
        <v>0</v>
      </c>
      <c r="I9939">
        <v>0</v>
      </c>
      <c r="J9939">
        <v>1</v>
      </c>
      <c r="K9939">
        <v>1</v>
      </c>
      <c r="L9939" t="s">
        <v>291</v>
      </c>
      <c r="M9939" t="s">
        <v>88</v>
      </c>
      <c r="N9939" t="s">
        <v>87</v>
      </c>
      <c r="O9939" t="s">
        <v>22</v>
      </c>
      <c r="P9939" t="s">
        <v>23</v>
      </c>
      <c r="Q9939" t="s">
        <v>30</v>
      </c>
    </row>
    <row r="9940" spans="1:17" x14ac:dyDescent="0.2">
      <c r="A9940" s="2">
        <v>38997</v>
      </c>
      <c r="B9940" t="s">
        <v>224</v>
      </c>
      <c r="C9940" t="s">
        <v>118</v>
      </c>
      <c r="D9940" t="s">
        <v>36</v>
      </c>
      <c r="E9940" t="s">
        <v>36</v>
      </c>
      <c r="F9940">
        <v>97</v>
      </c>
      <c r="G9940">
        <v>33</v>
      </c>
      <c r="H9940">
        <v>0</v>
      </c>
      <c r="I9940">
        <v>0</v>
      </c>
      <c r="J9940">
        <v>1</v>
      </c>
      <c r="K9940">
        <v>0</v>
      </c>
      <c r="L9940" t="s">
        <v>62</v>
      </c>
      <c r="M9940" t="s">
        <v>236</v>
      </c>
      <c r="N9940" t="s">
        <v>224</v>
      </c>
      <c r="O9940" t="s">
        <v>22</v>
      </c>
      <c r="P9940" t="s">
        <v>23</v>
      </c>
      <c r="Q9940" t="s">
        <v>24</v>
      </c>
    </row>
    <row r="9941" spans="1:17" x14ac:dyDescent="0.2">
      <c r="A9941" s="2">
        <v>38997</v>
      </c>
      <c r="B9941" t="s">
        <v>120</v>
      </c>
      <c r="C9941" t="s">
        <v>802</v>
      </c>
      <c r="D9941" t="s">
        <v>36</v>
      </c>
      <c r="E9941" t="s">
        <v>36</v>
      </c>
      <c r="F9941">
        <v>12</v>
      </c>
      <c r="G9941">
        <v>90</v>
      </c>
      <c r="H9941">
        <v>0</v>
      </c>
      <c r="I9941">
        <v>0</v>
      </c>
      <c r="J9941">
        <v>3</v>
      </c>
      <c r="K9941">
        <v>0</v>
      </c>
      <c r="L9941" t="s">
        <v>62</v>
      </c>
      <c r="M9941" t="s">
        <v>152</v>
      </c>
      <c r="N9941" t="s">
        <v>120</v>
      </c>
      <c r="O9941" t="s">
        <v>22</v>
      </c>
      <c r="P9941" t="s">
        <v>23</v>
      </c>
      <c r="Q9941" t="s">
        <v>24</v>
      </c>
    </row>
    <row r="9942" spans="1:17" x14ac:dyDescent="0.2">
      <c r="A9942" s="2">
        <v>38997</v>
      </c>
      <c r="B9942" t="s">
        <v>548</v>
      </c>
      <c r="C9942" t="s">
        <v>34</v>
      </c>
      <c r="D9942" t="s">
        <v>36</v>
      </c>
      <c r="E9942" t="s">
        <v>36</v>
      </c>
      <c r="F9942">
        <v>113</v>
      </c>
      <c r="G9942">
        <v>26</v>
      </c>
      <c r="H9942">
        <v>0</v>
      </c>
      <c r="I9942">
        <v>0</v>
      </c>
      <c r="J9942">
        <v>1</v>
      </c>
      <c r="K9942">
        <v>0</v>
      </c>
      <c r="L9942" t="s">
        <v>62</v>
      </c>
      <c r="M9942" t="s">
        <v>805</v>
      </c>
      <c r="N9942" t="s">
        <v>548</v>
      </c>
      <c r="O9942" t="s">
        <v>22</v>
      </c>
      <c r="P9942" t="s">
        <v>23</v>
      </c>
      <c r="Q9942" t="s">
        <v>24</v>
      </c>
    </row>
    <row r="9943" spans="1:17" x14ac:dyDescent="0.2">
      <c r="A9943" s="2">
        <v>38997</v>
      </c>
      <c r="B9943" t="s">
        <v>107</v>
      </c>
      <c r="C9943" t="s">
        <v>42</v>
      </c>
      <c r="D9943" t="s">
        <v>19</v>
      </c>
      <c r="E9943" t="s">
        <v>19</v>
      </c>
      <c r="F9943">
        <v>45</v>
      </c>
      <c r="G9943">
        <v>46</v>
      </c>
      <c r="H9943">
        <v>0</v>
      </c>
      <c r="I9943">
        <v>0</v>
      </c>
      <c r="J9943">
        <v>3</v>
      </c>
      <c r="K9943">
        <v>2</v>
      </c>
      <c r="L9943" t="s">
        <v>1244</v>
      </c>
      <c r="M9943" t="s">
        <v>574</v>
      </c>
      <c r="N9943" t="s">
        <v>107</v>
      </c>
      <c r="O9943" t="s">
        <v>22</v>
      </c>
      <c r="P9943" t="s">
        <v>23</v>
      </c>
      <c r="Q9943" t="s">
        <v>24</v>
      </c>
    </row>
    <row r="9944" spans="1:17" x14ac:dyDescent="0.2">
      <c r="A9944" s="2">
        <v>38997</v>
      </c>
      <c r="B9944" t="s">
        <v>274</v>
      </c>
      <c r="C9944" t="s">
        <v>737</v>
      </c>
      <c r="D9944" t="s">
        <v>50</v>
      </c>
      <c r="E9944" t="s">
        <v>50</v>
      </c>
      <c r="F9944">
        <v>24</v>
      </c>
      <c r="G9944">
        <v>160</v>
      </c>
      <c r="H9944">
        <v>0</v>
      </c>
      <c r="I9944">
        <v>0</v>
      </c>
      <c r="J9944">
        <v>7</v>
      </c>
      <c r="K9944">
        <v>0</v>
      </c>
      <c r="L9944" t="s">
        <v>291</v>
      </c>
      <c r="M9944" t="s">
        <v>333</v>
      </c>
      <c r="N9944" t="s">
        <v>274</v>
      </c>
      <c r="O9944" t="s">
        <v>22</v>
      </c>
      <c r="P9944" t="s">
        <v>23</v>
      </c>
      <c r="Q9944" t="s">
        <v>24</v>
      </c>
    </row>
    <row r="9945" spans="1:17" x14ac:dyDescent="0.2">
      <c r="A9945" s="2">
        <v>38997</v>
      </c>
      <c r="B9945" t="s">
        <v>145</v>
      </c>
      <c r="C9945" t="s">
        <v>98</v>
      </c>
      <c r="D9945" t="s">
        <v>50</v>
      </c>
      <c r="E9945" t="s">
        <v>50</v>
      </c>
      <c r="F9945">
        <v>103</v>
      </c>
      <c r="G9945">
        <v>43</v>
      </c>
      <c r="H9945">
        <v>0</v>
      </c>
      <c r="I9945">
        <v>0</v>
      </c>
      <c r="J9945">
        <v>5</v>
      </c>
      <c r="K9945">
        <v>2</v>
      </c>
      <c r="L9945" t="s">
        <v>291</v>
      </c>
      <c r="M9945" t="s">
        <v>435</v>
      </c>
      <c r="N9945" t="s">
        <v>145</v>
      </c>
      <c r="O9945" t="s">
        <v>22</v>
      </c>
      <c r="P9945" t="s">
        <v>23</v>
      </c>
      <c r="Q9945" t="s">
        <v>24</v>
      </c>
    </row>
    <row r="9946" spans="1:17" x14ac:dyDescent="0.2">
      <c r="A9946" s="2">
        <v>38997</v>
      </c>
      <c r="B9946" t="s">
        <v>293</v>
      </c>
      <c r="C9946" t="s">
        <v>125</v>
      </c>
      <c r="D9946" t="s">
        <v>50</v>
      </c>
      <c r="E9946" t="s">
        <v>50</v>
      </c>
      <c r="F9946">
        <v>7</v>
      </c>
      <c r="G9946">
        <v>194</v>
      </c>
      <c r="H9946">
        <v>0</v>
      </c>
      <c r="I9946">
        <v>0</v>
      </c>
      <c r="J9946">
        <v>7</v>
      </c>
      <c r="K9946">
        <v>0</v>
      </c>
      <c r="L9946" t="s">
        <v>291</v>
      </c>
      <c r="M9946" t="s">
        <v>1178</v>
      </c>
      <c r="N9946" t="s">
        <v>293</v>
      </c>
      <c r="O9946" t="s">
        <v>22</v>
      </c>
      <c r="P9946" t="s">
        <v>23</v>
      </c>
      <c r="Q9946" t="s">
        <v>24</v>
      </c>
    </row>
    <row r="9947" spans="1:17" x14ac:dyDescent="0.2">
      <c r="A9947" s="2">
        <v>38997</v>
      </c>
      <c r="B9947" t="s">
        <v>72</v>
      </c>
      <c r="C9947" t="s">
        <v>100</v>
      </c>
      <c r="D9947" t="s">
        <v>50</v>
      </c>
      <c r="E9947" t="s">
        <v>50</v>
      </c>
      <c r="F9947">
        <v>16</v>
      </c>
      <c r="G9947">
        <v>58</v>
      </c>
      <c r="H9947">
        <v>0</v>
      </c>
      <c r="I9947">
        <v>0</v>
      </c>
      <c r="J9947">
        <v>0</v>
      </c>
      <c r="K9947">
        <v>0</v>
      </c>
      <c r="L9947" t="s">
        <v>291</v>
      </c>
      <c r="M9947" t="s">
        <v>74</v>
      </c>
      <c r="N9947" t="s">
        <v>72</v>
      </c>
      <c r="O9947" t="s">
        <v>22</v>
      </c>
      <c r="P9947" t="s">
        <v>23</v>
      </c>
      <c r="Q9947" t="s">
        <v>30</v>
      </c>
    </row>
    <row r="9948" spans="1:17" x14ac:dyDescent="0.2">
      <c r="A9948" s="2">
        <v>38997</v>
      </c>
      <c r="B9948" t="s">
        <v>89</v>
      </c>
      <c r="C9948" t="s">
        <v>328</v>
      </c>
      <c r="D9948" t="s">
        <v>50</v>
      </c>
      <c r="E9948" t="s">
        <v>50</v>
      </c>
      <c r="F9948">
        <v>4</v>
      </c>
      <c r="G9948">
        <v>51</v>
      </c>
      <c r="H9948">
        <v>0</v>
      </c>
      <c r="I9948">
        <v>0</v>
      </c>
      <c r="J9948">
        <v>0</v>
      </c>
      <c r="K9948">
        <v>0</v>
      </c>
      <c r="L9948" t="s">
        <v>291</v>
      </c>
      <c r="M9948" t="s">
        <v>624</v>
      </c>
      <c r="N9948" t="s">
        <v>89</v>
      </c>
      <c r="O9948" t="s">
        <v>22</v>
      </c>
      <c r="P9948" t="s">
        <v>23</v>
      </c>
      <c r="Q9948" t="s">
        <v>30</v>
      </c>
    </row>
    <row r="9949" spans="1:17" x14ac:dyDescent="0.2">
      <c r="A9949" s="2">
        <v>38997</v>
      </c>
      <c r="B9949" t="s">
        <v>828</v>
      </c>
      <c r="C9949" t="s">
        <v>46</v>
      </c>
      <c r="D9949" t="s">
        <v>36</v>
      </c>
      <c r="E9949" t="s">
        <v>36</v>
      </c>
      <c r="F9949">
        <v>135</v>
      </c>
      <c r="G9949">
        <v>150</v>
      </c>
      <c r="H9949">
        <v>0</v>
      </c>
      <c r="I9949">
        <v>0</v>
      </c>
      <c r="J9949">
        <v>0</v>
      </c>
      <c r="K9949">
        <v>0</v>
      </c>
      <c r="L9949" t="s">
        <v>62</v>
      </c>
      <c r="M9949" t="s">
        <v>829</v>
      </c>
      <c r="N9949" t="s">
        <v>828</v>
      </c>
      <c r="O9949" t="s">
        <v>22</v>
      </c>
      <c r="P9949" t="s">
        <v>23</v>
      </c>
      <c r="Q9949" t="s">
        <v>30</v>
      </c>
    </row>
    <row r="9950" spans="1:17" x14ac:dyDescent="0.2">
      <c r="A9950" s="2">
        <v>38997</v>
      </c>
      <c r="B9950" t="s">
        <v>48</v>
      </c>
      <c r="C9950" t="s">
        <v>73</v>
      </c>
      <c r="D9950" t="s">
        <v>50</v>
      </c>
      <c r="E9950" t="s">
        <v>50</v>
      </c>
      <c r="F9950">
        <v>179</v>
      </c>
      <c r="G9950">
        <v>67</v>
      </c>
      <c r="H9950">
        <v>0</v>
      </c>
      <c r="I9950">
        <v>0</v>
      </c>
      <c r="J9950">
        <v>0</v>
      </c>
      <c r="K9950">
        <v>1</v>
      </c>
      <c r="L9950" t="s">
        <v>291</v>
      </c>
      <c r="M9950" t="s">
        <v>866</v>
      </c>
      <c r="N9950" t="s">
        <v>48</v>
      </c>
      <c r="O9950" t="s">
        <v>22</v>
      </c>
      <c r="P9950" t="s">
        <v>23</v>
      </c>
      <c r="Q9950" t="s">
        <v>41</v>
      </c>
    </row>
    <row r="9951" spans="1:17" x14ac:dyDescent="0.2">
      <c r="A9951" s="2">
        <v>38997</v>
      </c>
      <c r="B9951" t="s">
        <v>129</v>
      </c>
      <c r="C9951" t="s">
        <v>345</v>
      </c>
      <c r="D9951" t="s">
        <v>50</v>
      </c>
      <c r="E9951" t="s">
        <v>50</v>
      </c>
      <c r="F9951">
        <v>8</v>
      </c>
      <c r="G9951">
        <v>93</v>
      </c>
      <c r="H9951">
        <v>0</v>
      </c>
      <c r="I9951">
        <v>0</v>
      </c>
      <c r="J9951">
        <v>2</v>
      </c>
      <c r="K9951">
        <v>0</v>
      </c>
      <c r="L9951" t="s">
        <v>28</v>
      </c>
      <c r="M9951" t="s">
        <v>1033</v>
      </c>
      <c r="N9951" t="s">
        <v>129</v>
      </c>
      <c r="O9951" t="s">
        <v>22</v>
      </c>
      <c r="P9951" t="s">
        <v>23</v>
      </c>
      <c r="Q9951" t="s">
        <v>24</v>
      </c>
    </row>
    <row r="9952" spans="1:17" x14ac:dyDescent="0.2">
      <c r="A9952" s="2">
        <v>38997</v>
      </c>
      <c r="B9952" t="s">
        <v>153</v>
      </c>
      <c r="C9952" t="s">
        <v>49</v>
      </c>
      <c r="D9952" t="s">
        <v>50</v>
      </c>
      <c r="E9952" t="s">
        <v>50</v>
      </c>
      <c r="F9952">
        <v>22</v>
      </c>
      <c r="G9952">
        <v>40</v>
      </c>
      <c r="H9952">
        <v>0</v>
      </c>
      <c r="I9952">
        <v>0</v>
      </c>
      <c r="J9952">
        <v>1</v>
      </c>
      <c r="K9952">
        <v>0</v>
      </c>
      <c r="L9952" t="s">
        <v>291</v>
      </c>
      <c r="M9952" t="s">
        <v>307</v>
      </c>
      <c r="N9952" t="s">
        <v>153</v>
      </c>
      <c r="O9952" t="s">
        <v>22</v>
      </c>
      <c r="P9952" t="s">
        <v>23</v>
      </c>
      <c r="Q9952" t="s">
        <v>24</v>
      </c>
    </row>
    <row r="9953" spans="1:17" x14ac:dyDescent="0.2">
      <c r="A9953" s="2">
        <v>38997</v>
      </c>
      <c r="B9953" t="s">
        <v>555</v>
      </c>
      <c r="C9953" t="s">
        <v>304</v>
      </c>
      <c r="D9953" t="s">
        <v>27</v>
      </c>
      <c r="E9953" t="s">
        <v>27</v>
      </c>
      <c r="F9953">
        <v>66</v>
      </c>
      <c r="G9953">
        <v>81</v>
      </c>
      <c r="H9953">
        <v>0</v>
      </c>
      <c r="I9953">
        <v>0</v>
      </c>
      <c r="J9953">
        <v>2</v>
      </c>
      <c r="K9953">
        <v>3</v>
      </c>
      <c r="L9953" t="s">
        <v>28</v>
      </c>
      <c r="M9953" t="s">
        <v>833</v>
      </c>
      <c r="N9953" t="s">
        <v>77</v>
      </c>
      <c r="O9953" t="s">
        <v>122</v>
      </c>
      <c r="P9953" t="s">
        <v>23</v>
      </c>
      <c r="Q9953" t="s">
        <v>41</v>
      </c>
    </row>
    <row r="9954" spans="1:17" x14ac:dyDescent="0.2">
      <c r="A9954" s="2">
        <v>38997</v>
      </c>
      <c r="B9954" t="s">
        <v>94</v>
      </c>
      <c r="C9954" t="s">
        <v>180</v>
      </c>
      <c r="D9954" t="s">
        <v>50</v>
      </c>
      <c r="E9954" t="s">
        <v>50</v>
      </c>
      <c r="F9954">
        <v>59</v>
      </c>
      <c r="G9954">
        <v>28</v>
      </c>
      <c r="H9954">
        <v>0</v>
      </c>
      <c r="I9954">
        <v>0</v>
      </c>
      <c r="J9954">
        <v>0</v>
      </c>
      <c r="K9954">
        <v>1</v>
      </c>
      <c r="L9954" t="s">
        <v>291</v>
      </c>
      <c r="M9954" t="s">
        <v>96</v>
      </c>
      <c r="N9954" t="s">
        <v>94</v>
      </c>
      <c r="O9954" t="s">
        <v>22</v>
      </c>
      <c r="P9954" t="s">
        <v>23</v>
      </c>
      <c r="Q9954" t="s">
        <v>41</v>
      </c>
    </row>
    <row r="9955" spans="1:17" x14ac:dyDescent="0.2">
      <c r="A9955" s="2">
        <v>38997</v>
      </c>
      <c r="B9955" t="s">
        <v>119</v>
      </c>
      <c r="C9955" t="s">
        <v>168</v>
      </c>
      <c r="D9955" t="s">
        <v>50</v>
      </c>
      <c r="E9955" t="s">
        <v>50</v>
      </c>
      <c r="F9955">
        <v>5</v>
      </c>
      <c r="G9955">
        <v>13</v>
      </c>
      <c r="H9955">
        <v>0</v>
      </c>
      <c r="I9955">
        <v>0</v>
      </c>
      <c r="J9955">
        <v>2</v>
      </c>
      <c r="K9955">
        <v>0</v>
      </c>
      <c r="L9955" t="s">
        <v>291</v>
      </c>
      <c r="M9955" t="s">
        <v>156</v>
      </c>
      <c r="N9955" t="s">
        <v>119</v>
      </c>
      <c r="O9955" t="s">
        <v>22</v>
      </c>
      <c r="P9955" t="s">
        <v>23</v>
      </c>
      <c r="Q9955" t="s">
        <v>24</v>
      </c>
    </row>
    <row r="9956" spans="1:17" x14ac:dyDescent="0.2">
      <c r="A9956" s="2">
        <v>38997</v>
      </c>
      <c r="B9956" t="s">
        <v>560</v>
      </c>
      <c r="C9956" t="s">
        <v>90</v>
      </c>
      <c r="D9956" t="s">
        <v>50</v>
      </c>
      <c r="E9956" t="s">
        <v>50</v>
      </c>
      <c r="F9956">
        <v>120</v>
      </c>
      <c r="G9956">
        <v>35</v>
      </c>
      <c r="H9956">
        <v>0</v>
      </c>
      <c r="I9956">
        <v>0</v>
      </c>
      <c r="J9956">
        <v>0</v>
      </c>
      <c r="K9956">
        <v>1</v>
      </c>
      <c r="L9956" t="s">
        <v>291</v>
      </c>
      <c r="M9956" t="s">
        <v>626</v>
      </c>
      <c r="N9956" t="s">
        <v>560</v>
      </c>
      <c r="O9956" t="s">
        <v>22</v>
      </c>
      <c r="P9956" t="s">
        <v>23</v>
      </c>
      <c r="Q9956" t="s">
        <v>41</v>
      </c>
    </row>
    <row r="9957" spans="1:17" x14ac:dyDescent="0.2">
      <c r="A9957" s="2">
        <v>38997</v>
      </c>
      <c r="B9957" t="s">
        <v>101</v>
      </c>
      <c r="C9957" t="s">
        <v>76</v>
      </c>
      <c r="D9957" t="s">
        <v>50</v>
      </c>
      <c r="E9957" t="s">
        <v>50</v>
      </c>
      <c r="F9957">
        <v>94</v>
      </c>
      <c r="G9957">
        <v>87</v>
      </c>
      <c r="H9957">
        <v>0</v>
      </c>
      <c r="I9957">
        <v>0</v>
      </c>
      <c r="J9957">
        <v>4</v>
      </c>
      <c r="K9957">
        <v>0</v>
      </c>
      <c r="L9957" t="s">
        <v>291</v>
      </c>
      <c r="M9957" t="s">
        <v>331</v>
      </c>
      <c r="N9957" t="s">
        <v>101</v>
      </c>
      <c r="O9957" t="s">
        <v>22</v>
      </c>
      <c r="P9957" t="s">
        <v>23</v>
      </c>
      <c r="Q9957" t="s">
        <v>24</v>
      </c>
    </row>
    <row r="9958" spans="1:17" x14ac:dyDescent="0.2">
      <c r="A9958" s="2">
        <v>38997</v>
      </c>
      <c r="B9958" t="s">
        <v>250</v>
      </c>
      <c r="C9958" t="s">
        <v>45</v>
      </c>
      <c r="D9958" t="s">
        <v>36</v>
      </c>
      <c r="E9958" t="s">
        <v>36</v>
      </c>
      <c r="F9958">
        <v>95</v>
      </c>
      <c r="G9958">
        <v>73</v>
      </c>
      <c r="H9958">
        <v>0</v>
      </c>
      <c r="I9958">
        <v>0</v>
      </c>
      <c r="J9958">
        <v>1</v>
      </c>
      <c r="K9958">
        <v>0</v>
      </c>
      <c r="L9958" t="s">
        <v>62</v>
      </c>
      <c r="M9958" t="s">
        <v>251</v>
      </c>
      <c r="N9958" t="s">
        <v>250</v>
      </c>
      <c r="O9958" t="s">
        <v>22</v>
      </c>
      <c r="P9958" t="s">
        <v>23</v>
      </c>
      <c r="Q9958" t="s">
        <v>24</v>
      </c>
    </row>
    <row r="9959" spans="1:17" x14ac:dyDescent="0.2">
      <c r="A9959" s="2">
        <v>38997</v>
      </c>
      <c r="B9959" t="s">
        <v>384</v>
      </c>
      <c r="C9959" t="s">
        <v>646</v>
      </c>
      <c r="D9959" t="s">
        <v>50</v>
      </c>
      <c r="E9959" t="s">
        <v>50</v>
      </c>
      <c r="F9959">
        <v>85</v>
      </c>
      <c r="G9959">
        <v>54</v>
      </c>
      <c r="H9959">
        <v>0</v>
      </c>
      <c r="I9959">
        <v>0</v>
      </c>
      <c r="J9959">
        <v>2</v>
      </c>
      <c r="K9959">
        <v>2</v>
      </c>
      <c r="L9959" t="s">
        <v>291</v>
      </c>
      <c r="M9959" t="s">
        <v>395</v>
      </c>
      <c r="N9959" t="s">
        <v>384</v>
      </c>
      <c r="O9959" t="s">
        <v>22</v>
      </c>
      <c r="P9959" t="s">
        <v>23</v>
      </c>
      <c r="Q9959" t="s">
        <v>30</v>
      </c>
    </row>
    <row r="9960" spans="1:17" x14ac:dyDescent="0.2">
      <c r="A9960" s="2">
        <v>38997</v>
      </c>
      <c r="B9960" t="s">
        <v>352</v>
      </c>
      <c r="C9960" t="s">
        <v>374</v>
      </c>
      <c r="D9960" t="s">
        <v>36</v>
      </c>
      <c r="E9960" t="s">
        <v>36</v>
      </c>
      <c r="F9960">
        <v>139</v>
      </c>
      <c r="G9960">
        <v>86</v>
      </c>
      <c r="H9960">
        <v>0</v>
      </c>
      <c r="I9960">
        <v>0</v>
      </c>
      <c r="J9960">
        <v>1</v>
      </c>
      <c r="K9960">
        <v>0</v>
      </c>
      <c r="L9960" t="s">
        <v>62</v>
      </c>
      <c r="M9960" t="s">
        <v>371</v>
      </c>
      <c r="N9960" t="s">
        <v>352</v>
      </c>
      <c r="O9960" t="s">
        <v>22</v>
      </c>
      <c r="P9960" t="s">
        <v>23</v>
      </c>
      <c r="Q9960" t="s">
        <v>24</v>
      </c>
    </row>
    <row r="9961" spans="1:17" x14ac:dyDescent="0.2">
      <c r="A9961" s="2">
        <v>38997</v>
      </c>
      <c r="B9961" t="s">
        <v>531</v>
      </c>
      <c r="C9961" t="s">
        <v>210</v>
      </c>
      <c r="D9961" t="s">
        <v>27</v>
      </c>
      <c r="E9961" t="s">
        <v>27</v>
      </c>
      <c r="F9961">
        <v>74</v>
      </c>
      <c r="G9961">
        <v>158</v>
      </c>
      <c r="H9961">
        <v>0</v>
      </c>
      <c r="I9961">
        <v>0</v>
      </c>
      <c r="J9961">
        <v>1</v>
      </c>
      <c r="K9961">
        <v>0</v>
      </c>
      <c r="L9961" t="s">
        <v>28</v>
      </c>
      <c r="M9961" t="s">
        <v>534</v>
      </c>
      <c r="N9961" t="s">
        <v>531</v>
      </c>
      <c r="O9961" t="s">
        <v>22</v>
      </c>
      <c r="P9961" t="s">
        <v>23</v>
      </c>
      <c r="Q9961" t="s">
        <v>24</v>
      </c>
    </row>
    <row r="9962" spans="1:17" x14ac:dyDescent="0.2">
      <c r="A9962" s="2">
        <v>38997</v>
      </c>
      <c r="B9962" t="s">
        <v>82</v>
      </c>
      <c r="C9962" t="s">
        <v>386</v>
      </c>
      <c r="D9962" t="s">
        <v>50</v>
      </c>
      <c r="E9962" t="s">
        <v>50</v>
      </c>
      <c r="F9962">
        <v>9</v>
      </c>
      <c r="G9962">
        <v>117</v>
      </c>
      <c r="H9962">
        <v>0</v>
      </c>
      <c r="I9962">
        <v>0</v>
      </c>
      <c r="J9962">
        <v>3</v>
      </c>
      <c r="K9962">
        <v>0</v>
      </c>
      <c r="L9962" t="s">
        <v>291</v>
      </c>
      <c r="M9962" t="s">
        <v>159</v>
      </c>
      <c r="N9962" t="s">
        <v>82</v>
      </c>
      <c r="O9962" t="s">
        <v>22</v>
      </c>
      <c r="P9962" t="s">
        <v>23</v>
      </c>
      <c r="Q9962" t="s">
        <v>24</v>
      </c>
    </row>
    <row r="9963" spans="1:17" x14ac:dyDescent="0.2">
      <c r="A9963" s="2">
        <v>38997</v>
      </c>
      <c r="B9963" t="s">
        <v>92</v>
      </c>
      <c r="C9963" t="s">
        <v>317</v>
      </c>
      <c r="D9963" t="s">
        <v>50</v>
      </c>
      <c r="E9963" t="s">
        <v>50</v>
      </c>
      <c r="F9963">
        <v>25</v>
      </c>
      <c r="G9963">
        <v>65</v>
      </c>
      <c r="H9963">
        <v>0</v>
      </c>
      <c r="I9963">
        <v>0</v>
      </c>
      <c r="J9963">
        <v>3</v>
      </c>
      <c r="K9963">
        <v>1</v>
      </c>
      <c r="L9963" t="s">
        <v>291</v>
      </c>
      <c r="M9963" t="s">
        <v>124</v>
      </c>
      <c r="N9963" t="s">
        <v>92</v>
      </c>
      <c r="O9963" t="s">
        <v>22</v>
      </c>
      <c r="P9963" t="s">
        <v>23</v>
      </c>
      <c r="Q9963" t="s">
        <v>24</v>
      </c>
    </row>
    <row r="9964" spans="1:17" x14ac:dyDescent="0.2">
      <c r="A9964" s="2">
        <v>38997</v>
      </c>
      <c r="B9964" t="s">
        <v>95</v>
      </c>
      <c r="C9964" t="s">
        <v>123</v>
      </c>
      <c r="D9964" t="s">
        <v>50</v>
      </c>
      <c r="E9964" t="s">
        <v>50</v>
      </c>
      <c r="F9964">
        <v>39</v>
      </c>
      <c r="G9964">
        <v>36</v>
      </c>
      <c r="H9964">
        <v>0</v>
      </c>
      <c r="I9964">
        <v>0</v>
      </c>
      <c r="J9964">
        <v>1</v>
      </c>
      <c r="K9964">
        <v>1</v>
      </c>
      <c r="L9964" t="s">
        <v>291</v>
      </c>
      <c r="M9964" t="s">
        <v>326</v>
      </c>
      <c r="N9964" t="s">
        <v>95</v>
      </c>
      <c r="O9964" t="s">
        <v>22</v>
      </c>
      <c r="P9964" t="s">
        <v>23</v>
      </c>
      <c r="Q9964" t="s">
        <v>30</v>
      </c>
    </row>
    <row r="9965" spans="1:17" x14ac:dyDescent="0.2">
      <c r="A9965" s="2">
        <v>38997</v>
      </c>
      <c r="B9965" t="s">
        <v>104</v>
      </c>
      <c r="C9965" t="s">
        <v>67</v>
      </c>
      <c r="D9965" t="s">
        <v>50</v>
      </c>
      <c r="E9965" t="s">
        <v>50</v>
      </c>
      <c r="F9965">
        <v>34</v>
      </c>
      <c r="G9965">
        <v>2</v>
      </c>
      <c r="H9965">
        <v>0</v>
      </c>
      <c r="I9965">
        <v>0</v>
      </c>
      <c r="J9965">
        <v>1</v>
      </c>
      <c r="K9965">
        <v>0</v>
      </c>
      <c r="L9965" t="s">
        <v>291</v>
      </c>
      <c r="M9965" t="s">
        <v>273</v>
      </c>
      <c r="N9965" t="s">
        <v>104</v>
      </c>
      <c r="O9965" t="s">
        <v>22</v>
      </c>
      <c r="P9965" t="s">
        <v>23</v>
      </c>
      <c r="Q9965" t="s">
        <v>24</v>
      </c>
    </row>
    <row r="9966" spans="1:17" x14ac:dyDescent="0.2">
      <c r="A9966" s="2">
        <v>38997</v>
      </c>
      <c r="B9966" t="s">
        <v>1204</v>
      </c>
      <c r="C9966" t="s">
        <v>147</v>
      </c>
      <c r="D9966" t="s">
        <v>50</v>
      </c>
      <c r="E9966" t="s">
        <v>50</v>
      </c>
      <c r="F9966">
        <v>32</v>
      </c>
      <c r="G9966">
        <v>50</v>
      </c>
      <c r="H9966">
        <v>0</v>
      </c>
      <c r="I9966">
        <v>0</v>
      </c>
      <c r="J9966">
        <v>1</v>
      </c>
      <c r="K9966">
        <v>0</v>
      </c>
      <c r="L9966" t="s">
        <v>291</v>
      </c>
      <c r="M9966" t="s">
        <v>1219</v>
      </c>
      <c r="N9966" t="s">
        <v>1204</v>
      </c>
      <c r="O9966" t="s">
        <v>22</v>
      </c>
      <c r="P9966" t="s">
        <v>23</v>
      </c>
      <c r="Q9966" t="s">
        <v>24</v>
      </c>
    </row>
    <row r="9967" spans="1:17" x14ac:dyDescent="0.2">
      <c r="A9967" s="2">
        <v>38997</v>
      </c>
      <c r="B9967" t="s">
        <v>419</v>
      </c>
      <c r="C9967" t="s">
        <v>404</v>
      </c>
      <c r="D9967" t="s">
        <v>36</v>
      </c>
      <c r="E9967" t="s">
        <v>36</v>
      </c>
      <c r="F9967">
        <v>146</v>
      </c>
      <c r="G9967">
        <v>126</v>
      </c>
      <c r="H9967">
        <v>0</v>
      </c>
      <c r="I9967">
        <v>0</v>
      </c>
      <c r="J9967">
        <v>2</v>
      </c>
      <c r="K9967">
        <v>1</v>
      </c>
      <c r="L9967" t="s">
        <v>62</v>
      </c>
      <c r="M9967" t="s">
        <v>441</v>
      </c>
      <c r="N9967" t="s">
        <v>419</v>
      </c>
      <c r="O9967" t="s">
        <v>22</v>
      </c>
      <c r="P9967" t="s">
        <v>23</v>
      </c>
      <c r="Q9967" t="s">
        <v>24</v>
      </c>
    </row>
    <row r="9968" spans="1:17" x14ac:dyDescent="0.2">
      <c r="A9968" s="2">
        <v>38997</v>
      </c>
      <c r="B9968" t="s">
        <v>249</v>
      </c>
      <c r="C9968" t="s">
        <v>97</v>
      </c>
      <c r="D9968" t="s">
        <v>50</v>
      </c>
      <c r="E9968" t="s">
        <v>50</v>
      </c>
      <c r="F9968">
        <v>78</v>
      </c>
      <c r="G9968">
        <v>193</v>
      </c>
      <c r="H9968">
        <v>0</v>
      </c>
      <c r="I9968">
        <v>0</v>
      </c>
      <c r="J9968">
        <v>2</v>
      </c>
      <c r="K9968">
        <v>0</v>
      </c>
      <c r="L9968" t="s">
        <v>291</v>
      </c>
      <c r="M9968" t="s">
        <v>1132</v>
      </c>
      <c r="N9968" t="s">
        <v>249</v>
      </c>
      <c r="O9968" t="s">
        <v>22</v>
      </c>
      <c r="P9968" t="s">
        <v>23</v>
      </c>
      <c r="Q9968" t="s">
        <v>24</v>
      </c>
    </row>
    <row r="9969" spans="1:17" x14ac:dyDescent="0.2">
      <c r="A9969" s="2">
        <v>38997</v>
      </c>
      <c r="B9969" t="s">
        <v>52</v>
      </c>
      <c r="C9969" t="s">
        <v>106</v>
      </c>
      <c r="D9969" t="s">
        <v>50</v>
      </c>
      <c r="E9969" t="s">
        <v>50</v>
      </c>
      <c r="F9969">
        <v>18</v>
      </c>
      <c r="G9969">
        <v>10</v>
      </c>
      <c r="H9969">
        <v>0</v>
      </c>
      <c r="I9969">
        <v>0</v>
      </c>
      <c r="J9969">
        <v>2</v>
      </c>
      <c r="K9969">
        <v>0</v>
      </c>
      <c r="L9969" t="s">
        <v>291</v>
      </c>
      <c r="M9969" t="s">
        <v>68</v>
      </c>
      <c r="N9969" t="s">
        <v>52</v>
      </c>
      <c r="O9969" t="s">
        <v>22</v>
      </c>
      <c r="P9969" t="s">
        <v>23</v>
      </c>
      <c r="Q9969" t="s">
        <v>24</v>
      </c>
    </row>
    <row r="9970" spans="1:17" x14ac:dyDescent="0.2">
      <c r="A9970" s="2">
        <v>38997</v>
      </c>
      <c r="B9970" t="s">
        <v>128</v>
      </c>
      <c r="C9970" t="s">
        <v>380</v>
      </c>
      <c r="D9970" t="s">
        <v>36</v>
      </c>
      <c r="E9970" t="s">
        <v>36</v>
      </c>
      <c r="F9970">
        <v>31</v>
      </c>
      <c r="G9970">
        <v>110</v>
      </c>
      <c r="H9970">
        <v>0</v>
      </c>
      <c r="I9970">
        <v>0</v>
      </c>
      <c r="J9970">
        <v>1</v>
      </c>
      <c r="K9970">
        <v>0</v>
      </c>
      <c r="L9970" t="s">
        <v>62</v>
      </c>
      <c r="M9970" t="s">
        <v>1054</v>
      </c>
      <c r="N9970" t="s">
        <v>128</v>
      </c>
      <c r="O9970" t="s">
        <v>22</v>
      </c>
      <c r="P9970" t="s">
        <v>23</v>
      </c>
      <c r="Q9970" t="s">
        <v>24</v>
      </c>
    </row>
    <row r="9971" spans="1:17" x14ac:dyDescent="0.2">
      <c r="A9971" s="2">
        <v>38997</v>
      </c>
      <c r="B9971" t="s">
        <v>161</v>
      </c>
      <c r="C9971" t="s">
        <v>244</v>
      </c>
      <c r="D9971" t="s">
        <v>50</v>
      </c>
      <c r="E9971" t="s">
        <v>50</v>
      </c>
      <c r="F9971">
        <v>62</v>
      </c>
      <c r="G9971">
        <v>42</v>
      </c>
      <c r="H9971">
        <v>0</v>
      </c>
      <c r="I9971">
        <v>0</v>
      </c>
      <c r="J9971">
        <v>1</v>
      </c>
      <c r="K9971">
        <v>5</v>
      </c>
      <c r="L9971" t="s">
        <v>291</v>
      </c>
      <c r="M9971" t="s">
        <v>162</v>
      </c>
      <c r="N9971" t="s">
        <v>161</v>
      </c>
      <c r="O9971" t="s">
        <v>22</v>
      </c>
      <c r="P9971" t="s">
        <v>23</v>
      </c>
      <c r="Q9971" t="s">
        <v>41</v>
      </c>
    </row>
    <row r="9972" spans="1:17" x14ac:dyDescent="0.2">
      <c r="A9972" s="2">
        <v>38998</v>
      </c>
      <c r="B9972" t="s">
        <v>267</v>
      </c>
      <c r="C9972" t="s">
        <v>207</v>
      </c>
      <c r="D9972" t="s">
        <v>36</v>
      </c>
      <c r="E9972" t="s">
        <v>36</v>
      </c>
      <c r="F9972">
        <v>52</v>
      </c>
      <c r="G9972">
        <v>127</v>
      </c>
      <c r="H9972">
        <v>0</v>
      </c>
      <c r="I9972">
        <v>0</v>
      </c>
      <c r="J9972">
        <v>3</v>
      </c>
      <c r="K9972">
        <v>1</v>
      </c>
      <c r="L9972" t="s">
        <v>62</v>
      </c>
      <c r="M9972" t="s">
        <v>268</v>
      </c>
      <c r="N9972" t="s">
        <v>267</v>
      </c>
      <c r="O9972" t="s">
        <v>22</v>
      </c>
      <c r="P9972" t="s">
        <v>23</v>
      </c>
      <c r="Q9972" t="s">
        <v>24</v>
      </c>
    </row>
    <row r="9973" spans="1:17" x14ac:dyDescent="0.2">
      <c r="A9973" s="2">
        <v>38998</v>
      </c>
      <c r="B9973" t="s">
        <v>471</v>
      </c>
      <c r="C9973" t="s">
        <v>35</v>
      </c>
      <c r="D9973" t="s">
        <v>36</v>
      </c>
      <c r="E9973" t="s">
        <v>36</v>
      </c>
      <c r="F9973">
        <v>101</v>
      </c>
      <c r="G9973">
        <v>133</v>
      </c>
      <c r="H9973">
        <v>0</v>
      </c>
      <c r="I9973">
        <v>0</v>
      </c>
      <c r="J9973">
        <v>2</v>
      </c>
      <c r="K9973">
        <v>0</v>
      </c>
      <c r="L9973" t="s">
        <v>62</v>
      </c>
      <c r="M9973" t="s">
        <v>639</v>
      </c>
      <c r="N9973" t="s">
        <v>471</v>
      </c>
      <c r="O9973" t="s">
        <v>22</v>
      </c>
      <c r="P9973" t="s">
        <v>23</v>
      </c>
      <c r="Q9973" t="s">
        <v>24</v>
      </c>
    </row>
    <row r="9974" spans="1:17" x14ac:dyDescent="0.2">
      <c r="A9974" s="2">
        <v>38998</v>
      </c>
      <c r="B9974" t="s">
        <v>172</v>
      </c>
      <c r="C9974" t="s">
        <v>197</v>
      </c>
      <c r="D9974" t="s">
        <v>36</v>
      </c>
      <c r="E9974" t="s">
        <v>36</v>
      </c>
      <c r="F9974">
        <v>159</v>
      </c>
      <c r="G9974">
        <v>124</v>
      </c>
      <c r="H9974">
        <v>0</v>
      </c>
      <c r="I9974">
        <v>0</v>
      </c>
      <c r="J9974">
        <v>3</v>
      </c>
      <c r="K9974">
        <v>1</v>
      </c>
      <c r="L9974" t="s">
        <v>62</v>
      </c>
      <c r="M9974" t="s">
        <v>616</v>
      </c>
      <c r="N9974" t="s">
        <v>172</v>
      </c>
      <c r="O9974" t="s">
        <v>22</v>
      </c>
      <c r="P9974" t="s">
        <v>23</v>
      </c>
      <c r="Q9974" t="s">
        <v>24</v>
      </c>
    </row>
    <row r="9975" spans="1:17" x14ac:dyDescent="0.2">
      <c r="A9975" s="2">
        <v>38998</v>
      </c>
      <c r="B9975" t="s">
        <v>61</v>
      </c>
      <c r="C9975" t="s">
        <v>756</v>
      </c>
      <c r="D9975" t="s">
        <v>36</v>
      </c>
      <c r="E9975" t="s">
        <v>36</v>
      </c>
      <c r="F9975">
        <v>100</v>
      </c>
      <c r="G9975">
        <v>132</v>
      </c>
      <c r="H9975">
        <v>0</v>
      </c>
      <c r="I9975">
        <v>0</v>
      </c>
      <c r="J9975">
        <v>3</v>
      </c>
      <c r="K9975">
        <v>1</v>
      </c>
      <c r="L9975" t="s">
        <v>62</v>
      </c>
      <c r="M9975" t="s">
        <v>429</v>
      </c>
      <c r="N9975" t="s">
        <v>61</v>
      </c>
      <c r="O9975" t="s">
        <v>22</v>
      </c>
      <c r="P9975" t="s">
        <v>23</v>
      </c>
      <c r="Q9975" t="s">
        <v>24</v>
      </c>
    </row>
    <row r="9976" spans="1:17" x14ac:dyDescent="0.2">
      <c r="A9976" s="2">
        <v>38998</v>
      </c>
      <c r="B9976" t="s">
        <v>136</v>
      </c>
      <c r="C9976" t="s">
        <v>141</v>
      </c>
      <c r="D9976" t="s">
        <v>36</v>
      </c>
      <c r="E9976" t="s">
        <v>36</v>
      </c>
      <c r="F9976">
        <v>19</v>
      </c>
      <c r="G9976">
        <v>84</v>
      </c>
      <c r="H9976">
        <v>0</v>
      </c>
      <c r="I9976">
        <v>0</v>
      </c>
      <c r="J9976">
        <v>5</v>
      </c>
      <c r="K9976">
        <v>0</v>
      </c>
      <c r="L9976" t="s">
        <v>62</v>
      </c>
      <c r="M9976" t="s">
        <v>340</v>
      </c>
      <c r="N9976" t="s">
        <v>136</v>
      </c>
      <c r="O9976" t="s">
        <v>22</v>
      </c>
      <c r="P9976" t="s">
        <v>23</v>
      </c>
      <c r="Q9976" t="s">
        <v>24</v>
      </c>
    </row>
    <row r="9977" spans="1:17" x14ac:dyDescent="0.2">
      <c r="A9977" s="2">
        <v>38998</v>
      </c>
      <c r="B9977" t="s">
        <v>185</v>
      </c>
      <c r="C9977" t="s">
        <v>56</v>
      </c>
      <c r="D9977" t="s">
        <v>27</v>
      </c>
      <c r="E9977" t="s">
        <v>27</v>
      </c>
      <c r="F9977">
        <v>77</v>
      </c>
      <c r="G9977">
        <v>71</v>
      </c>
      <c r="H9977">
        <v>0</v>
      </c>
      <c r="I9977">
        <v>0</v>
      </c>
      <c r="J9977">
        <v>2</v>
      </c>
      <c r="K9977">
        <v>1</v>
      </c>
      <c r="L9977" t="s">
        <v>28</v>
      </c>
      <c r="M9977" t="s">
        <v>412</v>
      </c>
      <c r="N9977" t="s">
        <v>185</v>
      </c>
      <c r="O9977" t="s">
        <v>22</v>
      </c>
      <c r="P9977" t="s">
        <v>23</v>
      </c>
      <c r="Q9977" t="s">
        <v>24</v>
      </c>
    </row>
    <row r="9978" spans="1:17" x14ac:dyDescent="0.2">
      <c r="A9978" s="2">
        <v>38998</v>
      </c>
      <c r="B9978" t="s">
        <v>133</v>
      </c>
      <c r="C9978" t="s">
        <v>199</v>
      </c>
      <c r="D9978" t="s">
        <v>115</v>
      </c>
      <c r="E9978" t="s">
        <v>36</v>
      </c>
      <c r="F9978">
        <v>49</v>
      </c>
      <c r="G9978">
        <v>23</v>
      </c>
      <c r="H9978">
        <v>0</v>
      </c>
      <c r="I9978">
        <v>0</v>
      </c>
      <c r="J9978">
        <v>1</v>
      </c>
      <c r="K9978">
        <v>3</v>
      </c>
      <c r="L9978" t="s">
        <v>28</v>
      </c>
      <c r="M9978" t="s">
        <v>134</v>
      </c>
      <c r="N9978" t="s">
        <v>133</v>
      </c>
      <c r="O9978" t="s">
        <v>22</v>
      </c>
      <c r="P9978" t="s">
        <v>23</v>
      </c>
      <c r="Q9978" t="s">
        <v>41</v>
      </c>
    </row>
    <row r="9979" spans="1:17" x14ac:dyDescent="0.2">
      <c r="A9979" s="2">
        <v>38998</v>
      </c>
      <c r="B9979" t="s">
        <v>405</v>
      </c>
      <c r="C9979" t="s">
        <v>135</v>
      </c>
      <c r="D9979" t="s">
        <v>36</v>
      </c>
      <c r="E9979" t="s">
        <v>36</v>
      </c>
      <c r="F9979">
        <v>144</v>
      </c>
      <c r="G9979">
        <v>11</v>
      </c>
      <c r="H9979">
        <v>0</v>
      </c>
      <c r="I9979">
        <v>0</v>
      </c>
      <c r="J9979">
        <v>0</v>
      </c>
      <c r="K9979">
        <v>1</v>
      </c>
      <c r="L9979" t="s">
        <v>62</v>
      </c>
      <c r="M9979" t="s">
        <v>406</v>
      </c>
      <c r="N9979" t="s">
        <v>405</v>
      </c>
      <c r="O9979" t="s">
        <v>22</v>
      </c>
      <c r="P9979" t="s">
        <v>23</v>
      </c>
      <c r="Q9979" t="s">
        <v>41</v>
      </c>
    </row>
    <row r="9980" spans="1:17" x14ac:dyDescent="0.2">
      <c r="A9980" s="2">
        <v>38998</v>
      </c>
      <c r="B9980" t="s">
        <v>339</v>
      </c>
      <c r="C9980" t="s">
        <v>617</v>
      </c>
      <c r="D9980" t="s">
        <v>36</v>
      </c>
      <c r="E9980" t="s">
        <v>36</v>
      </c>
      <c r="F9980">
        <v>143</v>
      </c>
      <c r="G9980">
        <v>106</v>
      </c>
      <c r="H9980">
        <v>0</v>
      </c>
      <c r="I9980">
        <v>0</v>
      </c>
      <c r="J9980">
        <v>3</v>
      </c>
      <c r="K9980">
        <v>2</v>
      </c>
      <c r="L9980" t="s">
        <v>62</v>
      </c>
      <c r="M9980" t="s">
        <v>377</v>
      </c>
      <c r="N9980" t="s">
        <v>339</v>
      </c>
      <c r="O9980" t="s">
        <v>22</v>
      </c>
      <c r="P9980" t="s">
        <v>23</v>
      </c>
      <c r="Q9980" t="s">
        <v>24</v>
      </c>
    </row>
    <row r="9981" spans="1:17" x14ac:dyDescent="0.2">
      <c r="A9981" s="2">
        <v>38998</v>
      </c>
      <c r="B9981" t="s">
        <v>718</v>
      </c>
      <c r="C9981" t="s">
        <v>890</v>
      </c>
      <c r="D9981" t="s">
        <v>36</v>
      </c>
      <c r="E9981" t="s">
        <v>36</v>
      </c>
      <c r="F9981">
        <v>89</v>
      </c>
      <c r="G9981">
        <v>64</v>
      </c>
      <c r="H9981">
        <v>0</v>
      </c>
      <c r="I9981">
        <v>0</v>
      </c>
      <c r="J9981">
        <v>1</v>
      </c>
      <c r="K9981">
        <v>1</v>
      </c>
      <c r="L9981" t="s">
        <v>62</v>
      </c>
      <c r="M9981" t="s">
        <v>657</v>
      </c>
      <c r="N9981" t="s">
        <v>718</v>
      </c>
      <c r="O9981" t="s">
        <v>22</v>
      </c>
      <c r="P9981" t="s">
        <v>23</v>
      </c>
      <c r="Q9981" t="s">
        <v>30</v>
      </c>
    </row>
    <row r="9982" spans="1:17" x14ac:dyDescent="0.2">
      <c r="A9982" s="2">
        <v>38998</v>
      </c>
      <c r="B9982" t="s">
        <v>111</v>
      </c>
      <c r="C9982" t="s">
        <v>365</v>
      </c>
      <c r="D9982" t="s">
        <v>36</v>
      </c>
      <c r="E9982" t="s">
        <v>36</v>
      </c>
      <c r="F9982">
        <v>60</v>
      </c>
      <c r="G9982">
        <v>48</v>
      </c>
      <c r="H9982">
        <v>0</v>
      </c>
      <c r="I9982">
        <v>0</v>
      </c>
      <c r="J9982">
        <v>1</v>
      </c>
      <c r="K9982">
        <v>0</v>
      </c>
      <c r="L9982" t="s">
        <v>62</v>
      </c>
      <c r="M9982" t="s">
        <v>218</v>
      </c>
      <c r="N9982" t="s">
        <v>111</v>
      </c>
      <c r="O9982" t="s">
        <v>22</v>
      </c>
      <c r="P9982" t="s">
        <v>23</v>
      </c>
      <c r="Q9982" t="s">
        <v>24</v>
      </c>
    </row>
    <row r="9983" spans="1:17" x14ac:dyDescent="0.2">
      <c r="A9983" s="2">
        <v>38998</v>
      </c>
      <c r="B9983" t="s">
        <v>296</v>
      </c>
      <c r="C9983" t="s">
        <v>211</v>
      </c>
      <c r="D9983" t="s">
        <v>36</v>
      </c>
      <c r="E9983" t="s">
        <v>36</v>
      </c>
      <c r="F9983">
        <v>134</v>
      </c>
      <c r="G9983">
        <v>105</v>
      </c>
      <c r="H9983">
        <v>0</v>
      </c>
      <c r="I9983">
        <v>0</v>
      </c>
      <c r="J9983">
        <v>0</v>
      </c>
      <c r="K9983">
        <v>0</v>
      </c>
      <c r="L9983" t="s">
        <v>62</v>
      </c>
      <c r="M9983" t="s">
        <v>399</v>
      </c>
      <c r="N9983" t="s">
        <v>296</v>
      </c>
      <c r="O9983" t="s">
        <v>22</v>
      </c>
      <c r="P9983" t="s">
        <v>23</v>
      </c>
      <c r="Q9983" t="s">
        <v>30</v>
      </c>
    </row>
    <row r="9984" spans="1:17" x14ac:dyDescent="0.2">
      <c r="A9984" s="2">
        <v>38998</v>
      </c>
      <c r="B9984" t="s">
        <v>237</v>
      </c>
      <c r="C9984" t="s">
        <v>208</v>
      </c>
      <c r="D9984" t="s">
        <v>36</v>
      </c>
      <c r="E9984" t="s">
        <v>36</v>
      </c>
      <c r="F9984">
        <v>167</v>
      </c>
      <c r="G9984">
        <v>99</v>
      </c>
      <c r="H9984">
        <v>0</v>
      </c>
      <c r="I9984">
        <v>0</v>
      </c>
      <c r="J9984">
        <v>0</v>
      </c>
      <c r="K9984">
        <v>0</v>
      </c>
      <c r="L9984" t="s">
        <v>62</v>
      </c>
      <c r="M9984" t="s">
        <v>366</v>
      </c>
      <c r="N9984" t="s">
        <v>237</v>
      </c>
      <c r="O9984" t="s">
        <v>22</v>
      </c>
      <c r="P9984" t="s">
        <v>23</v>
      </c>
      <c r="Q9984" t="s">
        <v>30</v>
      </c>
    </row>
    <row r="9985" spans="1:17" x14ac:dyDescent="0.2">
      <c r="A9985" s="2">
        <v>38998</v>
      </c>
      <c r="B9985" t="s">
        <v>138</v>
      </c>
      <c r="C9985" t="s">
        <v>149</v>
      </c>
      <c r="D9985" t="s">
        <v>36</v>
      </c>
      <c r="E9985" t="s">
        <v>36</v>
      </c>
      <c r="F9985">
        <v>55</v>
      </c>
      <c r="G9985">
        <v>76</v>
      </c>
      <c r="H9985">
        <v>0</v>
      </c>
      <c r="I9985">
        <v>0</v>
      </c>
      <c r="J9985">
        <v>0</v>
      </c>
      <c r="K9985">
        <v>1</v>
      </c>
      <c r="L9985" t="s">
        <v>62</v>
      </c>
      <c r="M9985" t="s">
        <v>139</v>
      </c>
      <c r="N9985" t="s">
        <v>138</v>
      </c>
      <c r="O9985" t="s">
        <v>22</v>
      </c>
      <c r="P9985" t="s">
        <v>23</v>
      </c>
      <c r="Q9985" t="s">
        <v>41</v>
      </c>
    </row>
    <row r="9986" spans="1:17" x14ac:dyDescent="0.2">
      <c r="A9986" s="2">
        <v>39000</v>
      </c>
      <c r="B9986" t="s">
        <v>25</v>
      </c>
      <c r="C9986" t="s">
        <v>31</v>
      </c>
      <c r="D9986" t="s">
        <v>19</v>
      </c>
      <c r="E9986" t="s">
        <v>19</v>
      </c>
      <c r="F9986">
        <v>1</v>
      </c>
      <c r="G9986">
        <v>30</v>
      </c>
      <c r="H9986">
        <v>0</v>
      </c>
      <c r="I9986">
        <v>0</v>
      </c>
      <c r="J9986">
        <v>2</v>
      </c>
      <c r="K9986">
        <v>1</v>
      </c>
      <c r="L9986" t="s">
        <v>28</v>
      </c>
      <c r="M9986" t="s">
        <v>68</v>
      </c>
      <c r="N9986" t="s">
        <v>52</v>
      </c>
      <c r="O9986" t="s">
        <v>122</v>
      </c>
      <c r="P9986" t="s">
        <v>23</v>
      </c>
      <c r="Q9986" t="s">
        <v>24</v>
      </c>
    </row>
    <row r="9987" spans="1:17" x14ac:dyDescent="0.2">
      <c r="A9987" s="2">
        <v>39000</v>
      </c>
      <c r="B9987" t="s">
        <v>304</v>
      </c>
      <c r="C9987" t="s">
        <v>555</v>
      </c>
      <c r="D9987" t="s">
        <v>27</v>
      </c>
      <c r="E9987" t="s">
        <v>27</v>
      </c>
      <c r="F9987">
        <v>81</v>
      </c>
      <c r="G9987">
        <v>66</v>
      </c>
      <c r="H9987">
        <v>0</v>
      </c>
      <c r="I9987">
        <v>0</v>
      </c>
      <c r="J9987">
        <v>2</v>
      </c>
      <c r="K9987">
        <v>1</v>
      </c>
      <c r="L9987" t="s">
        <v>28</v>
      </c>
      <c r="M9987" t="s">
        <v>1175</v>
      </c>
      <c r="N9987" t="s">
        <v>77</v>
      </c>
      <c r="O9987" t="s">
        <v>122</v>
      </c>
      <c r="P9987" t="s">
        <v>23</v>
      </c>
      <c r="Q9987" t="s">
        <v>24</v>
      </c>
    </row>
    <row r="9988" spans="1:17" x14ac:dyDescent="0.2">
      <c r="A9988" s="2">
        <v>39001</v>
      </c>
      <c r="B9988" t="s">
        <v>737</v>
      </c>
      <c r="C9988" t="s">
        <v>328</v>
      </c>
      <c r="D9988" t="s">
        <v>50</v>
      </c>
      <c r="E9988" t="s">
        <v>50</v>
      </c>
      <c r="F9988">
        <v>160</v>
      </c>
      <c r="G9988">
        <v>51</v>
      </c>
      <c r="H9988">
        <v>0</v>
      </c>
      <c r="I9988">
        <v>0</v>
      </c>
      <c r="J9988">
        <v>0</v>
      </c>
      <c r="K9988">
        <v>3</v>
      </c>
      <c r="L9988" t="s">
        <v>291</v>
      </c>
      <c r="M9988" t="s">
        <v>819</v>
      </c>
      <c r="N9988" t="s">
        <v>737</v>
      </c>
      <c r="O9988" t="s">
        <v>22</v>
      </c>
      <c r="P9988" t="s">
        <v>23</v>
      </c>
      <c r="Q9988" t="s">
        <v>41</v>
      </c>
    </row>
    <row r="9989" spans="1:17" x14ac:dyDescent="0.2">
      <c r="A9989" s="2">
        <v>39001</v>
      </c>
      <c r="B9989" t="s">
        <v>55</v>
      </c>
      <c r="C9989" t="s">
        <v>402</v>
      </c>
      <c r="D9989" t="s">
        <v>57</v>
      </c>
      <c r="E9989" t="s">
        <v>115</v>
      </c>
      <c r="F9989">
        <v>38</v>
      </c>
      <c r="G9989">
        <v>98</v>
      </c>
      <c r="H9989">
        <v>0</v>
      </c>
      <c r="I9989">
        <v>0</v>
      </c>
      <c r="J9989">
        <v>2</v>
      </c>
      <c r="K9989">
        <v>0</v>
      </c>
      <c r="L9989" t="s">
        <v>570</v>
      </c>
      <c r="M9989" t="s">
        <v>58</v>
      </c>
      <c r="N9989" t="s">
        <v>55</v>
      </c>
      <c r="O9989" t="s">
        <v>22</v>
      </c>
      <c r="P9989" t="s">
        <v>23</v>
      </c>
      <c r="Q9989" t="s">
        <v>24</v>
      </c>
    </row>
    <row r="9990" spans="1:17" x14ac:dyDescent="0.2">
      <c r="A9990" s="2">
        <v>39001</v>
      </c>
      <c r="B9990" t="s">
        <v>69</v>
      </c>
      <c r="C9990" t="s">
        <v>53</v>
      </c>
      <c r="D9990" t="s">
        <v>50</v>
      </c>
      <c r="E9990" t="s">
        <v>50</v>
      </c>
      <c r="F9990">
        <v>70</v>
      </c>
      <c r="G9990">
        <v>14</v>
      </c>
      <c r="H9990">
        <v>0</v>
      </c>
      <c r="I9990">
        <v>0</v>
      </c>
      <c r="J9990">
        <v>2</v>
      </c>
      <c r="K9990">
        <v>1</v>
      </c>
      <c r="L9990" t="s">
        <v>28</v>
      </c>
      <c r="M9990" t="s">
        <v>974</v>
      </c>
      <c r="N9990" t="s">
        <v>69</v>
      </c>
      <c r="O9990" t="s">
        <v>22</v>
      </c>
      <c r="P9990" t="s">
        <v>23</v>
      </c>
      <c r="Q9990" t="s">
        <v>24</v>
      </c>
    </row>
    <row r="9991" spans="1:17" x14ac:dyDescent="0.2">
      <c r="A9991" s="2">
        <v>39001</v>
      </c>
      <c r="B9991" t="s">
        <v>212</v>
      </c>
      <c r="C9991" t="s">
        <v>449</v>
      </c>
      <c r="D9991" t="s">
        <v>115</v>
      </c>
      <c r="E9991" t="s">
        <v>115</v>
      </c>
      <c r="F9991">
        <v>152</v>
      </c>
      <c r="G9991">
        <v>57</v>
      </c>
      <c r="H9991">
        <v>0</v>
      </c>
      <c r="I9991">
        <v>0</v>
      </c>
      <c r="J9991">
        <v>0</v>
      </c>
      <c r="K9991">
        <v>4</v>
      </c>
      <c r="L9991" t="s">
        <v>570</v>
      </c>
      <c r="M9991" t="s">
        <v>214</v>
      </c>
      <c r="N9991" t="s">
        <v>212</v>
      </c>
      <c r="O9991" t="s">
        <v>22</v>
      </c>
      <c r="P9991" t="s">
        <v>23</v>
      </c>
      <c r="Q9991" t="s">
        <v>41</v>
      </c>
    </row>
    <row r="9992" spans="1:17" x14ac:dyDescent="0.2">
      <c r="A9992" s="2">
        <v>39001</v>
      </c>
      <c r="B9992" t="s">
        <v>317</v>
      </c>
      <c r="C9992" t="s">
        <v>249</v>
      </c>
      <c r="D9992" t="s">
        <v>50</v>
      </c>
      <c r="E9992" t="s">
        <v>50</v>
      </c>
      <c r="F9992">
        <v>65</v>
      </c>
      <c r="G9992">
        <v>78</v>
      </c>
      <c r="H9992">
        <v>0</v>
      </c>
      <c r="I9992">
        <v>0</v>
      </c>
      <c r="J9992">
        <v>4</v>
      </c>
      <c r="K9992">
        <v>2</v>
      </c>
      <c r="L9992" t="s">
        <v>291</v>
      </c>
      <c r="M9992" t="s">
        <v>394</v>
      </c>
      <c r="N9992" t="s">
        <v>317</v>
      </c>
      <c r="O9992" t="s">
        <v>22</v>
      </c>
      <c r="P9992" t="s">
        <v>23</v>
      </c>
      <c r="Q9992" t="s">
        <v>24</v>
      </c>
    </row>
    <row r="9993" spans="1:17" x14ac:dyDescent="0.2">
      <c r="A9993" s="2">
        <v>39001</v>
      </c>
      <c r="B9993" t="s">
        <v>147</v>
      </c>
      <c r="C9993" t="s">
        <v>386</v>
      </c>
      <c r="D9993" t="s">
        <v>50</v>
      </c>
      <c r="E9993" t="s">
        <v>50</v>
      </c>
      <c r="F9993">
        <v>50</v>
      </c>
      <c r="G9993">
        <v>117</v>
      </c>
      <c r="H9993">
        <v>0</v>
      </c>
      <c r="I9993">
        <v>0</v>
      </c>
      <c r="J9993">
        <v>3</v>
      </c>
      <c r="K9993">
        <v>0</v>
      </c>
      <c r="L9993" t="s">
        <v>291</v>
      </c>
      <c r="M9993" t="s">
        <v>148</v>
      </c>
      <c r="N9993" t="s">
        <v>147</v>
      </c>
      <c r="O9993" t="s">
        <v>22</v>
      </c>
      <c r="P9993" t="s">
        <v>23</v>
      </c>
      <c r="Q9993" t="s">
        <v>24</v>
      </c>
    </row>
    <row r="9994" spans="1:17" x14ac:dyDescent="0.2">
      <c r="A9994" s="2">
        <v>39001</v>
      </c>
      <c r="B9994" t="s">
        <v>646</v>
      </c>
      <c r="C9994" t="s">
        <v>153</v>
      </c>
      <c r="D9994" t="s">
        <v>50</v>
      </c>
      <c r="E9994" t="s">
        <v>50</v>
      </c>
      <c r="F9994">
        <v>54</v>
      </c>
      <c r="G9994">
        <v>22</v>
      </c>
      <c r="H9994">
        <v>0</v>
      </c>
      <c r="I9994">
        <v>0</v>
      </c>
      <c r="J9994">
        <v>0</v>
      </c>
      <c r="K9994">
        <v>4</v>
      </c>
      <c r="L9994" t="s">
        <v>291</v>
      </c>
      <c r="M9994" t="s">
        <v>909</v>
      </c>
      <c r="N9994" t="s">
        <v>646</v>
      </c>
      <c r="O9994" t="s">
        <v>22</v>
      </c>
      <c r="P9994" t="s">
        <v>23</v>
      </c>
      <c r="Q9994" t="s">
        <v>41</v>
      </c>
    </row>
    <row r="9995" spans="1:17" x14ac:dyDescent="0.2">
      <c r="A9995" s="2">
        <v>39001</v>
      </c>
      <c r="B9995" t="s">
        <v>274</v>
      </c>
      <c r="C9995" t="s">
        <v>89</v>
      </c>
      <c r="D9995" t="s">
        <v>50</v>
      </c>
      <c r="E9995" t="s">
        <v>50</v>
      </c>
      <c r="F9995">
        <v>24</v>
      </c>
      <c r="G9995">
        <v>4</v>
      </c>
      <c r="H9995">
        <v>0</v>
      </c>
      <c r="I9995">
        <v>0</v>
      </c>
      <c r="J9995">
        <v>2</v>
      </c>
      <c r="K9995">
        <v>0</v>
      </c>
      <c r="L9995" t="s">
        <v>291</v>
      </c>
      <c r="M9995" t="s">
        <v>333</v>
      </c>
      <c r="N9995" t="s">
        <v>274</v>
      </c>
      <c r="O9995" t="s">
        <v>22</v>
      </c>
      <c r="P9995" t="s">
        <v>23</v>
      </c>
      <c r="Q9995" t="s">
        <v>24</v>
      </c>
    </row>
    <row r="9996" spans="1:17" x14ac:dyDescent="0.2">
      <c r="A9996" s="2">
        <v>39001</v>
      </c>
      <c r="B9996" t="s">
        <v>67</v>
      </c>
      <c r="C9996" t="s">
        <v>48</v>
      </c>
      <c r="D9996" t="s">
        <v>50</v>
      </c>
      <c r="E9996" t="s">
        <v>50</v>
      </c>
      <c r="F9996">
        <v>2</v>
      </c>
      <c r="G9996">
        <v>179</v>
      </c>
      <c r="H9996">
        <v>0</v>
      </c>
      <c r="I9996">
        <v>0</v>
      </c>
      <c r="J9996">
        <v>5</v>
      </c>
      <c r="K9996">
        <v>0</v>
      </c>
      <c r="L9996" t="s">
        <v>291</v>
      </c>
      <c r="M9996" t="s">
        <v>1245</v>
      </c>
      <c r="N9996" t="s">
        <v>67</v>
      </c>
      <c r="O9996" t="s">
        <v>22</v>
      </c>
      <c r="P9996" t="s">
        <v>23</v>
      </c>
      <c r="Q9996" t="s">
        <v>24</v>
      </c>
    </row>
    <row r="9997" spans="1:17" x14ac:dyDescent="0.2">
      <c r="A9997" s="2">
        <v>39001</v>
      </c>
      <c r="B9997" t="s">
        <v>345</v>
      </c>
      <c r="C9997" t="s">
        <v>119</v>
      </c>
      <c r="D9997" t="s">
        <v>50</v>
      </c>
      <c r="E9997" t="s">
        <v>50</v>
      </c>
      <c r="F9997">
        <v>93</v>
      </c>
      <c r="G9997">
        <v>5</v>
      </c>
      <c r="H9997">
        <v>0</v>
      </c>
      <c r="I9997">
        <v>0</v>
      </c>
      <c r="J9997">
        <v>1</v>
      </c>
      <c r="K9997">
        <v>3</v>
      </c>
      <c r="L9997" t="s">
        <v>291</v>
      </c>
      <c r="M9997" t="s">
        <v>360</v>
      </c>
      <c r="N9997" t="s">
        <v>345</v>
      </c>
      <c r="O9997" t="s">
        <v>22</v>
      </c>
      <c r="P9997" t="s">
        <v>23</v>
      </c>
      <c r="Q9997" t="s">
        <v>41</v>
      </c>
    </row>
    <row r="9998" spans="1:17" x14ac:dyDescent="0.2">
      <c r="A9998" s="2">
        <v>39001</v>
      </c>
      <c r="B9998" t="s">
        <v>76</v>
      </c>
      <c r="C9998" t="s">
        <v>52</v>
      </c>
      <c r="D9998" t="s">
        <v>50</v>
      </c>
      <c r="E9998" t="s">
        <v>50</v>
      </c>
      <c r="F9998">
        <v>87</v>
      </c>
      <c r="G9998">
        <v>18</v>
      </c>
      <c r="H9998">
        <v>0</v>
      </c>
      <c r="I9998">
        <v>0</v>
      </c>
      <c r="J9998">
        <v>1</v>
      </c>
      <c r="K9998">
        <v>2</v>
      </c>
      <c r="L9998" t="s">
        <v>291</v>
      </c>
      <c r="M9998" t="s">
        <v>78</v>
      </c>
      <c r="N9998" t="s">
        <v>76</v>
      </c>
      <c r="O9998" t="s">
        <v>22</v>
      </c>
      <c r="P9998" t="s">
        <v>23</v>
      </c>
      <c r="Q9998" t="s">
        <v>41</v>
      </c>
    </row>
    <row r="9999" spans="1:17" x14ac:dyDescent="0.2">
      <c r="A9999" s="2">
        <v>39001</v>
      </c>
      <c r="B9999" t="s">
        <v>388</v>
      </c>
      <c r="C9999" t="s">
        <v>143</v>
      </c>
      <c r="D9999" t="s">
        <v>115</v>
      </c>
      <c r="E9999" t="s">
        <v>115</v>
      </c>
      <c r="F9999">
        <v>136</v>
      </c>
      <c r="G9999">
        <v>47</v>
      </c>
      <c r="H9999">
        <v>0</v>
      </c>
      <c r="I9999">
        <v>0</v>
      </c>
      <c r="J9999">
        <v>0</v>
      </c>
      <c r="K9999">
        <v>3</v>
      </c>
      <c r="L9999" t="s">
        <v>570</v>
      </c>
      <c r="M9999" t="s">
        <v>971</v>
      </c>
      <c r="N9999" t="s">
        <v>388</v>
      </c>
      <c r="O9999" t="s">
        <v>22</v>
      </c>
      <c r="P9999" t="s">
        <v>23</v>
      </c>
      <c r="Q9999" t="s">
        <v>41</v>
      </c>
    </row>
    <row r="10000" spans="1:17" x14ac:dyDescent="0.2">
      <c r="A10000" s="2">
        <v>39001</v>
      </c>
      <c r="B10000" t="s">
        <v>164</v>
      </c>
      <c r="C10000" t="s">
        <v>443</v>
      </c>
      <c r="D10000" t="s">
        <v>115</v>
      </c>
      <c r="E10000" t="s">
        <v>115</v>
      </c>
      <c r="F10000">
        <v>92</v>
      </c>
      <c r="G10000">
        <v>107</v>
      </c>
      <c r="H10000">
        <v>0</v>
      </c>
      <c r="I10000">
        <v>0</v>
      </c>
      <c r="J10000">
        <v>4</v>
      </c>
      <c r="K10000">
        <v>2</v>
      </c>
      <c r="L10000" t="s">
        <v>570</v>
      </c>
      <c r="M10000" t="s">
        <v>178</v>
      </c>
      <c r="N10000" t="s">
        <v>176</v>
      </c>
      <c r="O10000" t="s">
        <v>122</v>
      </c>
      <c r="P10000" t="s">
        <v>23</v>
      </c>
      <c r="Q10000" t="s">
        <v>24</v>
      </c>
    </row>
    <row r="10001" spans="1:17" x14ac:dyDescent="0.2">
      <c r="A10001" s="2">
        <v>39001</v>
      </c>
      <c r="B10001" t="s">
        <v>98</v>
      </c>
      <c r="C10001" t="s">
        <v>293</v>
      </c>
      <c r="D10001" t="s">
        <v>50</v>
      </c>
      <c r="E10001" t="s">
        <v>50</v>
      </c>
      <c r="F10001">
        <v>43</v>
      </c>
      <c r="G10001">
        <v>7</v>
      </c>
      <c r="H10001">
        <v>0</v>
      </c>
      <c r="I10001">
        <v>0</v>
      </c>
      <c r="J10001">
        <v>1</v>
      </c>
      <c r="K10001">
        <v>1</v>
      </c>
      <c r="L10001" t="s">
        <v>291</v>
      </c>
      <c r="M10001" t="s">
        <v>99</v>
      </c>
      <c r="N10001" t="s">
        <v>98</v>
      </c>
      <c r="O10001" t="s">
        <v>22</v>
      </c>
      <c r="P10001" t="s">
        <v>23</v>
      </c>
      <c r="Q10001" t="s">
        <v>30</v>
      </c>
    </row>
    <row r="10002" spans="1:17" x14ac:dyDescent="0.2">
      <c r="A10002" s="2">
        <v>39001</v>
      </c>
      <c r="B10002" t="s">
        <v>560</v>
      </c>
      <c r="C10002" t="s">
        <v>70</v>
      </c>
      <c r="D10002" t="s">
        <v>50</v>
      </c>
      <c r="E10002" t="s">
        <v>50</v>
      </c>
      <c r="F10002">
        <v>120</v>
      </c>
      <c r="G10002">
        <v>61</v>
      </c>
      <c r="H10002">
        <v>0</v>
      </c>
      <c r="I10002">
        <v>0</v>
      </c>
      <c r="J10002">
        <v>0</v>
      </c>
      <c r="K10002">
        <v>2</v>
      </c>
      <c r="L10002" t="s">
        <v>291</v>
      </c>
      <c r="M10002" t="s">
        <v>626</v>
      </c>
      <c r="N10002" t="s">
        <v>560</v>
      </c>
      <c r="O10002" t="s">
        <v>22</v>
      </c>
      <c r="P10002" t="s">
        <v>23</v>
      </c>
      <c r="Q10002" t="s">
        <v>41</v>
      </c>
    </row>
    <row r="10003" spans="1:17" x14ac:dyDescent="0.2">
      <c r="A10003" s="2">
        <v>39001</v>
      </c>
      <c r="B10003" t="s">
        <v>133</v>
      </c>
      <c r="C10003" t="s">
        <v>469</v>
      </c>
      <c r="D10003" t="s">
        <v>115</v>
      </c>
      <c r="E10003" t="s">
        <v>115</v>
      </c>
      <c r="F10003">
        <v>49</v>
      </c>
      <c r="G10003">
        <v>116</v>
      </c>
      <c r="H10003">
        <v>0</v>
      </c>
      <c r="I10003">
        <v>0</v>
      </c>
      <c r="J10003">
        <v>1</v>
      </c>
      <c r="K10003">
        <v>1</v>
      </c>
      <c r="L10003" t="s">
        <v>570</v>
      </c>
      <c r="M10003" t="s">
        <v>134</v>
      </c>
      <c r="N10003" t="s">
        <v>133</v>
      </c>
      <c r="O10003" t="s">
        <v>22</v>
      </c>
      <c r="P10003" t="s">
        <v>23</v>
      </c>
      <c r="Q10003" t="s">
        <v>30</v>
      </c>
    </row>
    <row r="10004" spans="1:17" x14ac:dyDescent="0.2">
      <c r="A10004" s="2">
        <v>39001</v>
      </c>
      <c r="B10004" t="s">
        <v>301</v>
      </c>
      <c r="C10004" t="s">
        <v>73</v>
      </c>
      <c r="D10004" t="s">
        <v>115</v>
      </c>
      <c r="E10004" t="s">
        <v>50</v>
      </c>
      <c r="F10004">
        <v>71</v>
      </c>
      <c r="G10004">
        <v>67</v>
      </c>
      <c r="H10004">
        <v>0</v>
      </c>
      <c r="I10004">
        <v>0</v>
      </c>
      <c r="J10004">
        <v>1</v>
      </c>
      <c r="K10004">
        <v>0</v>
      </c>
      <c r="L10004" t="s">
        <v>28</v>
      </c>
      <c r="M10004" t="s">
        <v>302</v>
      </c>
      <c r="N10004" t="s">
        <v>301</v>
      </c>
      <c r="O10004" t="s">
        <v>22</v>
      </c>
      <c r="P10004" t="s">
        <v>23</v>
      </c>
      <c r="Q10004" t="s">
        <v>24</v>
      </c>
    </row>
    <row r="10005" spans="1:17" x14ac:dyDescent="0.2">
      <c r="A10005" s="2">
        <v>39001</v>
      </c>
      <c r="B10005" t="s">
        <v>174</v>
      </c>
      <c r="C10005" t="s">
        <v>72</v>
      </c>
      <c r="D10005" t="s">
        <v>50</v>
      </c>
      <c r="E10005" t="s">
        <v>50</v>
      </c>
      <c r="F10005">
        <v>155</v>
      </c>
      <c r="G10005">
        <v>16</v>
      </c>
      <c r="H10005">
        <v>0</v>
      </c>
      <c r="I10005">
        <v>0</v>
      </c>
      <c r="J10005">
        <v>0</v>
      </c>
      <c r="K10005">
        <v>4</v>
      </c>
      <c r="L10005" t="s">
        <v>291</v>
      </c>
      <c r="M10005" t="s">
        <v>820</v>
      </c>
      <c r="N10005" t="s">
        <v>174</v>
      </c>
      <c r="O10005" t="s">
        <v>22</v>
      </c>
      <c r="P10005" t="s">
        <v>23</v>
      </c>
      <c r="Q10005" t="s">
        <v>41</v>
      </c>
    </row>
    <row r="10006" spans="1:17" x14ac:dyDescent="0.2">
      <c r="A10006" s="2">
        <v>39001</v>
      </c>
      <c r="B10006" t="s">
        <v>97</v>
      </c>
      <c r="C10006" t="s">
        <v>87</v>
      </c>
      <c r="D10006" t="s">
        <v>50</v>
      </c>
      <c r="E10006" t="s">
        <v>50</v>
      </c>
      <c r="F10006">
        <v>193</v>
      </c>
      <c r="G10006">
        <v>37</v>
      </c>
      <c r="H10006">
        <v>0</v>
      </c>
      <c r="I10006">
        <v>0</v>
      </c>
      <c r="J10006">
        <v>0</v>
      </c>
      <c r="K10006">
        <v>1</v>
      </c>
      <c r="L10006" t="s">
        <v>291</v>
      </c>
      <c r="M10006" t="s">
        <v>97</v>
      </c>
      <c r="N10006" t="s">
        <v>97</v>
      </c>
      <c r="O10006" t="s">
        <v>22</v>
      </c>
      <c r="P10006" t="s">
        <v>23</v>
      </c>
      <c r="Q10006" t="s">
        <v>41</v>
      </c>
    </row>
    <row r="10007" spans="1:17" x14ac:dyDescent="0.2">
      <c r="A10007" s="2">
        <v>39001</v>
      </c>
      <c r="B10007" t="s">
        <v>184</v>
      </c>
      <c r="C10007" t="s">
        <v>94</v>
      </c>
      <c r="D10007" t="s">
        <v>50</v>
      </c>
      <c r="E10007" t="s">
        <v>50</v>
      </c>
      <c r="F10007">
        <v>144</v>
      </c>
      <c r="G10007">
        <v>59</v>
      </c>
      <c r="H10007">
        <v>0</v>
      </c>
      <c r="I10007">
        <v>0</v>
      </c>
      <c r="J10007">
        <v>2</v>
      </c>
      <c r="K10007">
        <v>1</v>
      </c>
      <c r="L10007" t="s">
        <v>291</v>
      </c>
      <c r="M10007" t="s">
        <v>193</v>
      </c>
      <c r="N10007" t="s">
        <v>184</v>
      </c>
      <c r="O10007" t="s">
        <v>22</v>
      </c>
      <c r="P10007" t="s">
        <v>23</v>
      </c>
      <c r="Q10007" t="s">
        <v>24</v>
      </c>
    </row>
    <row r="10008" spans="1:17" x14ac:dyDescent="0.2">
      <c r="A10008" s="2">
        <v>39001</v>
      </c>
      <c r="B10008" t="s">
        <v>126</v>
      </c>
      <c r="C10008" t="s">
        <v>85</v>
      </c>
      <c r="D10008" t="s">
        <v>50</v>
      </c>
      <c r="E10008" t="s">
        <v>50</v>
      </c>
      <c r="F10008">
        <v>6</v>
      </c>
      <c r="G10008">
        <v>75</v>
      </c>
      <c r="H10008">
        <v>0</v>
      </c>
      <c r="I10008">
        <v>0</v>
      </c>
      <c r="J10008">
        <v>2</v>
      </c>
      <c r="K10008">
        <v>1</v>
      </c>
      <c r="L10008" t="s">
        <v>291</v>
      </c>
      <c r="M10008" t="s">
        <v>308</v>
      </c>
      <c r="N10008" t="s">
        <v>126</v>
      </c>
      <c r="O10008" t="s">
        <v>22</v>
      </c>
      <c r="P10008" t="s">
        <v>23</v>
      </c>
      <c r="Q10008" t="s">
        <v>24</v>
      </c>
    </row>
    <row r="10009" spans="1:17" x14ac:dyDescent="0.2">
      <c r="A10009" s="2">
        <v>39001</v>
      </c>
      <c r="B10009" t="s">
        <v>100</v>
      </c>
      <c r="C10009" t="s">
        <v>101</v>
      </c>
      <c r="D10009" t="s">
        <v>50</v>
      </c>
      <c r="E10009" t="s">
        <v>50</v>
      </c>
      <c r="F10009">
        <v>58</v>
      </c>
      <c r="G10009">
        <v>94</v>
      </c>
      <c r="H10009">
        <v>0</v>
      </c>
      <c r="I10009">
        <v>0</v>
      </c>
      <c r="J10009">
        <v>1</v>
      </c>
      <c r="K10009">
        <v>0</v>
      </c>
      <c r="L10009" t="s">
        <v>291</v>
      </c>
      <c r="M10009" t="s">
        <v>102</v>
      </c>
      <c r="N10009" t="s">
        <v>100</v>
      </c>
      <c r="O10009" t="s">
        <v>22</v>
      </c>
      <c r="P10009" t="s">
        <v>23</v>
      </c>
      <c r="Q10009" t="s">
        <v>24</v>
      </c>
    </row>
    <row r="10010" spans="1:17" x14ac:dyDescent="0.2">
      <c r="A10010" s="2">
        <v>39001</v>
      </c>
      <c r="B10010" t="s">
        <v>239</v>
      </c>
      <c r="C10010" t="s">
        <v>176</v>
      </c>
      <c r="D10010" t="s">
        <v>115</v>
      </c>
      <c r="E10010" t="s">
        <v>115</v>
      </c>
      <c r="F10010">
        <v>81</v>
      </c>
      <c r="G10010">
        <v>88</v>
      </c>
      <c r="H10010">
        <v>0</v>
      </c>
      <c r="I10010">
        <v>0</v>
      </c>
      <c r="J10010">
        <v>2</v>
      </c>
      <c r="K10010">
        <v>1</v>
      </c>
      <c r="L10010" t="s">
        <v>570</v>
      </c>
      <c r="M10010" t="s">
        <v>240</v>
      </c>
      <c r="N10010" t="s">
        <v>239</v>
      </c>
      <c r="O10010" t="s">
        <v>22</v>
      </c>
      <c r="P10010" t="s">
        <v>23</v>
      </c>
      <c r="Q10010" t="s">
        <v>24</v>
      </c>
    </row>
    <row r="10011" spans="1:17" x14ac:dyDescent="0.2">
      <c r="A10011" s="2">
        <v>39001</v>
      </c>
      <c r="B10011" t="s">
        <v>463</v>
      </c>
      <c r="C10011" t="s">
        <v>177</v>
      </c>
      <c r="D10011" t="s">
        <v>115</v>
      </c>
      <c r="E10011" t="s">
        <v>115</v>
      </c>
      <c r="F10011">
        <v>160</v>
      </c>
      <c r="G10011">
        <v>96</v>
      </c>
      <c r="H10011">
        <v>0</v>
      </c>
      <c r="I10011">
        <v>0</v>
      </c>
      <c r="J10011">
        <v>0</v>
      </c>
      <c r="K10011">
        <v>3</v>
      </c>
      <c r="L10011" t="s">
        <v>570</v>
      </c>
      <c r="M10011" t="s">
        <v>721</v>
      </c>
      <c r="N10011" t="s">
        <v>463</v>
      </c>
      <c r="O10011" t="s">
        <v>22</v>
      </c>
      <c r="P10011" t="s">
        <v>23</v>
      </c>
      <c r="Q10011" t="s">
        <v>41</v>
      </c>
    </row>
    <row r="10012" spans="1:17" x14ac:dyDescent="0.2">
      <c r="A10012" s="2">
        <v>39001</v>
      </c>
      <c r="B10012" t="s">
        <v>913</v>
      </c>
      <c r="C10012" t="s">
        <v>182</v>
      </c>
      <c r="D10012" t="s">
        <v>115</v>
      </c>
      <c r="E10012" t="s">
        <v>115</v>
      </c>
      <c r="F10012">
        <v>123</v>
      </c>
      <c r="G10012">
        <v>91</v>
      </c>
      <c r="H10012">
        <v>0</v>
      </c>
      <c r="I10012">
        <v>0</v>
      </c>
      <c r="J10012">
        <v>0</v>
      </c>
      <c r="K10012">
        <v>2</v>
      </c>
      <c r="L10012" t="s">
        <v>570</v>
      </c>
      <c r="M10012" t="s">
        <v>640</v>
      </c>
      <c r="N10012" t="s">
        <v>177</v>
      </c>
      <c r="O10012" t="s">
        <v>122</v>
      </c>
      <c r="P10012" t="s">
        <v>23</v>
      </c>
      <c r="Q10012" t="s">
        <v>41</v>
      </c>
    </row>
    <row r="10013" spans="1:17" x14ac:dyDescent="0.2">
      <c r="A10013" s="2">
        <v>39001</v>
      </c>
      <c r="B10013" t="s">
        <v>42</v>
      </c>
      <c r="C10013" t="s">
        <v>107</v>
      </c>
      <c r="D10013" t="s">
        <v>19</v>
      </c>
      <c r="E10013" t="s">
        <v>19</v>
      </c>
      <c r="F10013">
        <v>46</v>
      </c>
      <c r="G10013">
        <v>45</v>
      </c>
      <c r="H10013">
        <v>0</v>
      </c>
      <c r="I10013">
        <v>0</v>
      </c>
      <c r="J10013">
        <v>0</v>
      </c>
      <c r="K10013">
        <v>1</v>
      </c>
      <c r="L10013" t="s">
        <v>1244</v>
      </c>
      <c r="M10013" t="s">
        <v>1152</v>
      </c>
      <c r="N10013" t="s">
        <v>42</v>
      </c>
      <c r="O10013" t="s">
        <v>22</v>
      </c>
      <c r="P10013" t="s">
        <v>23</v>
      </c>
      <c r="Q10013" t="s">
        <v>41</v>
      </c>
    </row>
    <row r="10014" spans="1:17" x14ac:dyDescent="0.2">
      <c r="A10014" s="2">
        <v>39001</v>
      </c>
      <c r="B10014" t="s">
        <v>90</v>
      </c>
      <c r="C10014" t="s">
        <v>82</v>
      </c>
      <c r="D10014" t="s">
        <v>50</v>
      </c>
      <c r="E10014" t="s">
        <v>50</v>
      </c>
      <c r="F10014">
        <v>35</v>
      </c>
      <c r="G10014">
        <v>9</v>
      </c>
      <c r="H10014">
        <v>0</v>
      </c>
      <c r="I10014">
        <v>0</v>
      </c>
      <c r="J10014">
        <v>2</v>
      </c>
      <c r="K10014">
        <v>1</v>
      </c>
      <c r="L10014" t="s">
        <v>291</v>
      </c>
      <c r="M10014" t="s">
        <v>713</v>
      </c>
      <c r="N10014" t="s">
        <v>90</v>
      </c>
      <c r="O10014" t="s">
        <v>22</v>
      </c>
      <c r="P10014" t="s">
        <v>23</v>
      </c>
      <c r="Q10014" t="s">
        <v>24</v>
      </c>
    </row>
    <row r="10015" spans="1:17" x14ac:dyDescent="0.2">
      <c r="A10015" s="2">
        <v>39001</v>
      </c>
      <c r="B10015" t="s">
        <v>166</v>
      </c>
      <c r="C10015" t="s">
        <v>254</v>
      </c>
      <c r="D10015" t="s">
        <v>115</v>
      </c>
      <c r="E10015" t="s">
        <v>115</v>
      </c>
      <c r="F10015">
        <v>63</v>
      </c>
      <c r="G10015">
        <v>109</v>
      </c>
      <c r="H10015">
        <v>0</v>
      </c>
      <c r="I10015">
        <v>0</v>
      </c>
      <c r="J10015">
        <v>2</v>
      </c>
      <c r="K10015">
        <v>0</v>
      </c>
      <c r="L10015" t="s">
        <v>570</v>
      </c>
      <c r="M10015" t="s">
        <v>165</v>
      </c>
      <c r="N10015" t="s">
        <v>166</v>
      </c>
      <c r="O10015" t="s">
        <v>22</v>
      </c>
      <c r="P10015" t="s">
        <v>23</v>
      </c>
      <c r="Q10015" t="s">
        <v>24</v>
      </c>
    </row>
    <row r="10016" spans="1:17" x14ac:dyDescent="0.2">
      <c r="A10016" s="2">
        <v>39001</v>
      </c>
      <c r="B10016" t="s">
        <v>95</v>
      </c>
      <c r="C10016" t="s">
        <v>81</v>
      </c>
      <c r="D10016" t="s">
        <v>50</v>
      </c>
      <c r="E10016" t="s">
        <v>50</v>
      </c>
      <c r="F10016">
        <v>39</v>
      </c>
      <c r="G10016">
        <v>102</v>
      </c>
      <c r="H10016">
        <v>0</v>
      </c>
      <c r="I10016">
        <v>0</v>
      </c>
      <c r="J10016">
        <v>2</v>
      </c>
      <c r="K10016">
        <v>0</v>
      </c>
      <c r="L10016" t="s">
        <v>291</v>
      </c>
      <c r="M10016" t="s">
        <v>1179</v>
      </c>
      <c r="N10016" t="s">
        <v>95</v>
      </c>
      <c r="O10016" t="s">
        <v>22</v>
      </c>
      <c r="P10016" t="s">
        <v>23</v>
      </c>
      <c r="Q10016" t="s">
        <v>24</v>
      </c>
    </row>
    <row r="10017" spans="1:17" x14ac:dyDescent="0.2">
      <c r="A10017" s="2">
        <v>39001</v>
      </c>
      <c r="B10017" t="s">
        <v>113</v>
      </c>
      <c r="C10017" t="s">
        <v>389</v>
      </c>
      <c r="D10017" t="s">
        <v>115</v>
      </c>
      <c r="E10017" t="s">
        <v>115</v>
      </c>
      <c r="F10017">
        <v>68</v>
      </c>
      <c r="G10017">
        <v>136</v>
      </c>
      <c r="H10017">
        <v>0</v>
      </c>
      <c r="I10017">
        <v>0</v>
      </c>
      <c r="J10017">
        <v>5</v>
      </c>
      <c r="K10017">
        <v>0</v>
      </c>
      <c r="L10017" t="s">
        <v>570</v>
      </c>
      <c r="M10017" t="s">
        <v>245</v>
      </c>
      <c r="N10017" t="s">
        <v>113</v>
      </c>
      <c r="O10017" t="s">
        <v>22</v>
      </c>
      <c r="P10017" t="s">
        <v>23</v>
      </c>
      <c r="Q10017" t="s">
        <v>24</v>
      </c>
    </row>
    <row r="10018" spans="1:17" x14ac:dyDescent="0.2">
      <c r="A10018" s="2">
        <v>39001</v>
      </c>
      <c r="B10018" t="s">
        <v>1204</v>
      </c>
      <c r="C10018" t="s">
        <v>286</v>
      </c>
      <c r="D10018" t="s">
        <v>50</v>
      </c>
      <c r="E10018" t="s">
        <v>50</v>
      </c>
      <c r="F10018">
        <v>32</v>
      </c>
      <c r="G10018">
        <v>112</v>
      </c>
      <c r="H10018">
        <v>0</v>
      </c>
      <c r="I10018">
        <v>0</v>
      </c>
      <c r="J10018">
        <v>3</v>
      </c>
      <c r="K10018">
        <v>0</v>
      </c>
      <c r="L10018" t="s">
        <v>291</v>
      </c>
      <c r="M10018" t="s">
        <v>1219</v>
      </c>
      <c r="N10018" t="s">
        <v>1204</v>
      </c>
      <c r="O10018" t="s">
        <v>22</v>
      </c>
      <c r="P10018" t="s">
        <v>23</v>
      </c>
      <c r="Q10018" t="s">
        <v>24</v>
      </c>
    </row>
    <row r="10019" spans="1:17" x14ac:dyDescent="0.2">
      <c r="A10019" s="2">
        <v>39001</v>
      </c>
      <c r="B10019" t="s">
        <v>244</v>
      </c>
      <c r="C10019" t="s">
        <v>129</v>
      </c>
      <c r="D10019" t="s">
        <v>50</v>
      </c>
      <c r="E10019" t="s">
        <v>50</v>
      </c>
      <c r="F10019">
        <v>42</v>
      </c>
      <c r="G10019">
        <v>8</v>
      </c>
      <c r="H10019">
        <v>0</v>
      </c>
      <c r="I10019">
        <v>0</v>
      </c>
      <c r="J10019">
        <v>1</v>
      </c>
      <c r="K10019">
        <v>4</v>
      </c>
      <c r="L10019" t="s">
        <v>291</v>
      </c>
      <c r="M10019" t="s">
        <v>292</v>
      </c>
      <c r="N10019" t="s">
        <v>244</v>
      </c>
      <c r="O10019" t="s">
        <v>22</v>
      </c>
      <c r="P10019" t="s">
        <v>23</v>
      </c>
      <c r="Q10019" t="s">
        <v>41</v>
      </c>
    </row>
    <row r="10020" spans="1:17" x14ac:dyDescent="0.2">
      <c r="A10020" s="2">
        <v>39001</v>
      </c>
      <c r="B10020" t="s">
        <v>106</v>
      </c>
      <c r="C10020" t="s">
        <v>39</v>
      </c>
      <c r="D10020" t="s">
        <v>50</v>
      </c>
      <c r="E10020" t="s">
        <v>19</v>
      </c>
      <c r="F10020">
        <v>10</v>
      </c>
      <c r="G10020">
        <v>3</v>
      </c>
      <c r="H10020">
        <v>0</v>
      </c>
      <c r="I10020">
        <v>0</v>
      </c>
      <c r="J10020">
        <v>2</v>
      </c>
      <c r="K10020">
        <v>1</v>
      </c>
      <c r="L10020" t="s">
        <v>28</v>
      </c>
      <c r="M10020" t="s">
        <v>1037</v>
      </c>
      <c r="N10020" t="s">
        <v>106</v>
      </c>
      <c r="O10020" t="s">
        <v>22</v>
      </c>
      <c r="P10020" t="s">
        <v>23</v>
      </c>
      <c r="Q10020" t="s">
        <v>24</v>
      </c>
    </row>
    <row r="10021" spans="1:17" x14ac:dyDescent="0.2">
      <c r="A10021" s="2">
        <v>39001</v>
      </c>
      <c r="B10021" t="s">
        <v>282</v>
      </c>
      <c r="C10021" t="s">
        <v>531</v>
      </c>
      <c r="D10021" t="s">
        <v>19</v>
      </c>
      <c r="E10021" t="s">
        <v>27</v>
      </c>
      <c r="F10021">
        <v>56</v>
      </c>
      <c r="G10021">
        <v>74</v>
      </c>
      <c r="H10021">
        <v>0</v>
      </c>
      <c r="I10021">
        <v>0</v>
      </c>
      <c r="J10021">
        <v>2</v>
      </c>
      <c r="K10021">
        <v>1</v>
      </c>
      <c r="L10021" t="s">
        <v>28</v>
      </c>
      <c r="M10021" t="s">
        <v>285</v>
      </c>
      <c r="N10021" t="s">
        <v>282</v>
      </c>
      <c r="O10021" t="s">
        <v>22</v>
      </c>
      <c r="P10021" t="s">
        <v>23</v>
      </c>
      <c r="Q10021" t="s">
        <v>24</v>
      </c>
    </row>
    <row r="10022" spans="1:17" x14ac:dyDescent="0.2">
      <c r="A10022" s="2">
        <v>39001</v>
      </c>
      <c r="B10022" t="s">
        <v>180</v>
      </c>
      <c r="C10022" t="s">
        <v>384</v>
      </c>
      <c r="D10022" t="s">
        <v>50</v>
      </c>
      <c r="E10022" t="s">
        <v>50</v>
      </c>
      <c r="F10022">
        <v>28</v>
      </c>
      <c r="G10022">
        <v>85</v>
      </c>
      <c r="H10022">
        <v>0</v>
      </c>
      <c r="I10022">
        <v>0</v>
      </c>
      <c r="J10022">
        <v>5</v>
      </c>
      <c r="K10022">
        <v>0</v>
      </c>
      <c r="L10022" t="s">
        <v>291</v>
      </c>
      <c r="M10022" t="s">
        <v>787</v>
      </c>
      <c r="N10022" t="s">
        <v>129</v>
      </c>
      <c r="O10022" t="s">
        <v>122</v>
      </c>
      <c r="P10022" t="s">
        <v>23</v>
      </c>
      <c r="Q10022" t="s">
        <v>24</v>
      </c>
    </row>
    <row r="10023" spans="1:17" x14ac:dyDescent="0.2">
      <c r="A10023" s="2">
        <v>39001</v>
      </c>
      <c r="B10023" t="s">
        <v>168</v>
      </c>
      <c r="C10023" t="s">
        <v>104</v>
      </c>
      <c r="D10023" t="s">
        <v>50</v>
      </c>
      <c r="E10023" t="s">
        <v>50</v>
      </c>
      <c r="F10023">
        <v>13</v>
      </c>
      <c r="G10023">
        <v>34</v>
      </c>
      <c r="H10023">
        <v>0</v>
      </c>
      <c r="I10023">
        <v>0</v>
      </c>
      <c r="J10023">
        <v>2</v>
      </c>
      <c r="K10023">
        <v>0</v>
      </c>
      <c r="L10023" t="s">
        <v>291</v>
      </c>
      <c r="M10023" t="s">
        <v>318</v>
      </c>
      <c r="N10023" t="s">
        <v>168</v>
      </c>
      <c r="O10023" t="s">
        <v>22</v>
      </c>
      <c r="P10023" t="s">
        <v>23</v>
      </c>
      <c r="Q10023" t="s">
        <v>24</v>
      </c>
    </row>
    <row r="10024" spans="1:17" x14ac:dyDescent="0.2">
      <c r="A10024" s="2">
        <v>39001</v>
      </c>
      <c r="B10024" t="s">
        <v>161</v>
      </c>
      <c r="C10024" t="s">
        <v>145</v>
      </c>
      <c r="D10024" t="s">
        <v>50</v>
      </c>
      <c r="E10024" t="s">
        <v>50</v>
      </c>
      <c r="F10024">
        <v>62</v>
      </c>
      <c r="G10024">
        <v>103</v>
      </c>
      <c r="H10024">
        <v>0</v>
      </c>
      <c r="I10024">
        <v>0</v>
      </c>
      <c r="J10024">
        <v>3</v>
      </c>
      <c r="K10024">
        <v>1</v>
      </c>
      <c r="L10024" t="s">
        <v>291</v>
      </c>
      <c r="M10024" t="s">
        <v>162</v>
      </c>
      <c r="N10024" t="s">
        <v>161</v>
      </c>
      <c r="O10024" t="s">
        <v>22</v>
      </c>
      <c r="P10024" t="s">
        <v>23</v>
      </c>
      <c r="Q10024" t="s">
        <v>24</v>
      </c>
    </row>
    <row r="10025" spans="1:17" x14ac:dyDescent="0.2">
      <c r="A10025" s="2">
        <v>39007</v>
      </c>
      <c r="B10025" t="s">
        <v>263</v>
      </c>
      <c r="C10025" t="s">
        <v>454</v>
      </c>
      <c r="D10025" t="s">
        <v>27</v>
      </c>
      <c r="E10025" t="s">
        <v>27</v>
      </c>
      <c r="F10025">
        <v>118</v>
      </c>
      <c r="G10025">
        <v>69</v>
      </c>
      <c r="H10025">
        <v>0</v>
      </c>
      <c r="I10025">
        <v>0</v>
      </c>
      <c r="J10025">
        <v>0</v>
      </c>
      <c r="K10025">
        <v>0</v>
      </c>
      <c r="L10025" t="s">
        <v>28</v>
      </c>
      <c r="M10025" t="s">
        <v>599</v>
      </c>
      <c r="N10025" t="s">
        <v>263</v>
      </c>
      <c r="O10025" t="s">
        <v>22</v>
      </c>
      <c r="P10025" t="s">
        <v>23</v>
      </c>
      <c r="Q10025" t="s">
        <v>30</v>
      </c>
    </row>
    <row r="10026" spans="1:17" x14ac:dyDescent="0.2">
      <c r="A10026" s="2">
        <v>39008</v>
      </c>
      <c r="B10026" t="s">
        <v>18</v>
      </c>
      <c r="C10026" t="s">
        <v>32</v>
      </c>
      <c r="D10026" t="s">
        <v>19</v>
      </c>
      <c r="E10026" t="s">
        <v>19</v>
      </c>
      <c r="F10026">
        <v>17</v>
      </c>
      <c r="G10026">
        <v>72</v>
      </c>
      <c r="H10026">
        <v>0</v>
      </c>
      <c r="I10026">
        <v>0</v>
      </c>
      <c r="J10026">
        <v>4</v>
      </c>
      <c r="K10026">
        <v>0</v>
      </c>
      <c r="L10026" t="s">
        <v>28</v>
      </c>
      <c r="M10026" t="s">
        <v>64</v>
      </c>
      <c r="N10026" t="s">
        <v>18</v>
      </c>
      <c r="O10026" t="s">
        <v>22</v>
      </c>
      <c r="P10026" t="s">
        <v>23</v>
      </c>
      <c r="Q10026" t="s">
        <v>24</v>
      </c>
    </row>
    <row r="10027" spans="1:17" x14ac:dyDescent="0.2">
      <c r="A10027" s="2">
        <v>39009</v>
      </c>
      <c r="B10027" t="s">
        <v>263</v>
      </c>
      <c r="C10027" t="s">
        <v>454</v>
      </c>
      <c r="D10027" t="s">
        <v>27</v>
      </c>
      <c r="E10027" t="s">
        <v>27</v>
      </c>
      <c r="F10027">
        <v>83</v>
      </c>
      <c r="G10027">
        <v>68</v>
      </c>
      <c r="H10027">
        <v>0</v>
      </c>
      <c r="I10027">
        <v>0</v>
      </c>
      <c r="J10027">
        <v>0</v>
      </c>
      <c r="K10027">
        <v>1</v>
      </c>
      <c r="L10027" t="s">
        <v>28</v>
      </c>
      <c r="M10027" t="s">
        <v>631</v>
      </c>
      <c r="N10027" t="s">
        <v>263</v>
      </c>
      <c r="O10027" t="s">
        <v>22</v>
      </c>
      <c r="P10027" t="s">
        <v>23</v>
      </c>
      <c r="Q10027" t="s">
        <v>41</v>
      </c>
    </row>
    <row r="10028" spans="1:17" x14ac:dyDescent="0.2">
      <c r="A10028" s="2">
        <v>39011</v>
      </c>
      <c r="B10028" t="s">
        <v>138</v>
      </c>
      <c r="C10028" t="s">
        <v>267</v>
      </c>
      <c r="D10028" t="s">
        <v>36</v>
      </c>
      <c r="E10028" t="s">
        <v>36</v>
      </c>
      <c r="F10028">
        <v>60</v>
      </c>
      <c r="G10028">
        <v>52</v>
      </c>
      <c r="H10028">
        <v>0</v>
      </c>
      <c r="I10028">
        <v>0</v>
      </c>
      <c r="J10028">
        <v>2</v>
      </c>
      <c r="K10028">
        <v>0</v>
      </c>
      <c r="L10028" t="s">
        <v>716</v>
      </c>
      <c r="M10028" t="s">
        <v>139</v>
      </c>
      <c r="N10028" t="s">
        <v>138</v>
      </c>
      <c r="O10028" t="s">
        <v>22</v>
      </c>
      <c r="P10028" t="s">
        <v>23</v>
      </c>
      <c r="Q10028" t="s">
        <v>24</v>
      </c>
    </row>
    <row r="10029" spans="1:17" x14ac:dyDescent="0.2">
      <c r="A10029" s="2">
        <v>39024</v>
      </c>
      <c r="B10029" t="s">
        <v>481</v>
      </c>
      <c r="C10029" t="s">
        <v>222</v>
      </c>
      <c r="D10029" t="s">
        <v>27</v>
      </c>
      <c r="E10029" t="s">
        <v>27</v>
      </c>
      <c r="F10029">
        <v>109</v>
      </c>
      <c r="G10029">
        <v>157</v>
      </c>
      <c r="H10029">
        <v>0</v>
      </c>
      <c r="I10029">
        <v>0</v>
      </c>
      <c r="J10029">
        <v>1</v>
      </c>
      <c r="K10029">
        <v>1</v>
      </c>
      <c r="L10029" t="s">
        <v>28</v>
      </c>
      <c r="M10029" t="s">
        <v>632</v>
      </c>
      <c r="N10029" t="s">
        <v>512</v>
      </c>
      <c r="O10029" t="s">
        <v>122</v>
      </c>
      <c r="P10029" t="s">
        <v>23</v>
      </c>
      <c r="Q10029" t="s">
        <v>30</v>
      </c>
    </row>
    <row r="10030" spans="1:17" x14ac:dyDescent="0.2">
      <c r="A10030" s="2">
        <v>39026</v>
      </c>
      <c r="B10030" t="s">
        <v>221</v>
      </c>
      <c r="C10030" t="s">
        <v>222</v>
      </c>
      <c r="D10030" t="s">
        <v>27</v>
      </c>
      <c r="E10030" t="s">
        <v>27</v>
      </c>
      <c r="F10030">
        <v>100</v>
      </c>
      <c r="G10030">
        <v>157</v>
      </c>
      <c r="H10030">
        <v>0</v>
      </c>
      <c r="I10030">
        <v>0</v>
      </c>
      <c r="J10030">
        <v>2</v>
      </c>
      <c r="K10030">
        <v>2</v>
      </c>
      <c r="L10030" t="s">
        <v>28</v>
      </c>
      <c r="M10030" t="s">
        <v>1246</v>
      </c>
      <c r="N10030" t="s">
        <v>221</v>
      </c>
      <c r="O10030" t="s">
        <v>22</v>
      </c>
      <c r="P10030" t="s">
        <v>23</v>
      </c>
      <c r="Q10030" t="s">
        <v>30</v>
      </c>
    </row>
    <row r="10031" spans="1:17" x14ac:dyDescent="0.2">
      <c r="A10031" s="2">
        <v>39029</v>
      </c>
      <c r="B10031" t="s">
        <v>263</v>
      </c>
      <c r="C10031" t="s">
        <v>454</v>
      </c>
      <c r="D10031" t="s">
        <v>27</v>
      </c>
      <c r="E10031" t="s">
        <v>27</v>
      </c>
      <c r="F10031">
        <v>83</v>
      </c>
      <c r="G10031">
        <v>68</v>
      </c>
      <c r="H10031">
        <v>0</v>
      </c>
      <c r="I10031">
        <v>0</v>
      </c>
      <c r="J10031">
        <v>1</v>
      </c>
      <c r="K10031">
        <v>2</v>
      </c>
      <c r="L10031" t="s">
        <v>230</v>
      </c>
      <c r="M10031" t="s">
        <v>704</v>
      </c>
      <c r="N10031" t="s">
        <v>705</v>
      </c>
      <c r="O10031" t="s">
        <v>122</v>
      </c>
      <c r="P10031" t="s">
        <v>23</v>
      </c>
      <c r="Q10031" t="s">
        <v>41</v>
      </c>
    </row>
    <row r="10032" spans="1:17" x14ac:dyDescent="0.2">
      <c r="A10032" s="2">
        <v>39029</v>
      </c>
      <c r="B10032" t="s">
        <v>239</v>
      </c>
      <c r="C10032" t="s">
        <v>402</v>
      </c>
      <c r="D10032" t="s">
        <v>115</v>
      </c>
      <c r="E10032" t="s">
        <v>115</v>
      </c>
      <c r="F10032">
        <v>63</v>
      </c>
      <c r="G10032">
        <v>108</v>
      </c>
      <c r="H10032">
        <v>0</v>
      </c>
      <c r="I10032">
        <v>0</v>
      </c>
      <c r="J10032">
        <v>1</v>
      </c>
      <c r="K10032">
        <v>1</v>
      </c>
      <c r="L10032" t="s">
        <v>28</v>
      </c>
      <c r="M10032" t="s">
        <v>240</v>
      </c>
      <c r="N10032" t="s">
        <v>239</v>
      </c>
      <c r="O10032" t="s">
        <v>22</v>
      </c>
      <c r="P10032" t="s">
        <v>23</v>
      </c>
      <c r="Q10032" t="s">
        <v>30</v>
      </c>
    </row>
    <row r="10033" spans="1:17" x14ac:dyDescent="0.2">
      <c r="A10033" s="2">
        <v>39029</v>
      </c>
      <c r="B10033" t="s">
        <v>113</v>
      </c>
      <c r="C10033" t="s">
        <v>177</v>
      </c>
      <c r="D10033" t="s">
        <v>115</v>
      </c>
      <c r="E10033" t="s">
        <v>115</v>
      </c>
      <c r="F10033">
        <v>62</v>
      </c>
      <c r="G10033">
        <v>99</v>
      </c>
      <c r="H10033">
        <v>0</v>
      </c>
      <c r="I10033">
        <v>0</v>
      </c>
      <c r="J10033">
        <v>2</v>
      </c>
      <c r="K10033">
        <v>1</v>
      </c>
      <c r="L10033" t="s">
        <v>28</v>
      </c>
      <c r="M10033" t="s">
        <v>231</v>
      </c>
      <c r="N10033" t="s">
        <v>113</v>
      </c>
      <c r="O10033" t="s">
        <v>22</v>
      </c>
      <c r="P10033" t="s">
        <v>23</v>
      </c>
      <c r="Q10033" t="s">
        <v>24</v>
      </c>
    </row>
    <row r="10034" spans="1:17" x14ac:dyDescent="0.2">
      <c r="A10034" s="2">
        <v>39030</v>
      </c>
      <c r="B10034" t="s">
        <v>301</v>
      </c>
      <c r="C10034" t="s">
        <v>638</v>
      </c>
      <c r="D10034" t="s">
        <v>115</v>
      </c>
      <c r="E10034" t="s">
        <v>115</v>
      </c>
      <c r="F10034">
        <v>67</v>
      </c>
      <c r="G10034">
        <v>158</v>
      </c>
      <c r="H10034">
        <v>0</v>
      </c>
      <c r="I10034">
        <v>0</v>
      </c>
      <c r="J10034">
        <v>10</v>
      </c>
      <c r="K10034">
        <v>0</v>
      </c>
      <c r="L10034" t="s">
        <v>28</v>
      </c>
      <c r="M10034" t="s">
        <v>178</v>
      </c>
      <c r="N10034" t="s">
        <v>176</v>
      </c>
      <c r="O10034" t="s">
        <v>122</v>
      </c>
      <c r="P10034" t="s">
        <v>23</v>
      </c>
      <c r="Q10034" t="s">
        <v>24</v>
      </c>
    </row>
    <row r="10035" spans="1:17" x14ac:dyDescent="0.2">
      <c r="A10035" s="2">
        <v>39031</v>
      </c>
      <c r="B10035" t="s">
        <v>454</v>
      </c>
      <c r="C10035" t="s">
        <v>232</v>
      </c>
      <c r="D10035" t="s">
        <v>27</v>
      </c>
      <c r="E10035" t="s">
        <v>19</v>
      </c>
      <c r="F10035">
        <v>68</v>
      </c>
      <c r="G10035">
        <v>122</v>
      </c>
      <c r="H10035">
        <v>0</v>
      </c>
      <c r="I10035">
        <v>0</v>
      </c>
      <c r="J10035">
        <v>3</v>
      </c>
      <c r="K10035">
        <v>1</v>
      </c>
      <c r="L10035" t="s">
        <v>230</v>
      </c>
      <c r="M10035" t="s">
        <v>704</v>
      </c>
      <c r="N10035" t="s">
        <v>705</v>
      </c>
      <c r="O10035" t="s">
        <v>122</v>
      </c>
      <c r="P10035" t="s">
        <v>23</v>
      </c>
      <c r="Q10035" t="s">
        <v>24</v>
      </c>
    </row>
    <row r="10036" spans="1:17" x14ac:dyDescent="0.2">
      <c r="A10036" s="2">
        <v>39032</v>
      </c>
      <c r="B10036" t="s">
        <v>443</v>
      </c>
      <c r="C10036" t="s">
        <v>363</v>
      </c>
      <c r="D10036" t="s">
        <v>115</v>
      </c>
      <c r="E10036" t="s">
        <v>115</v>
      </c>
      <c r="F10036">
        <v>115</v>
      </c>
      <c r="G10036">
        <v>144</v>
      </c>
      <c r="H10036">
        <v>0</v>
      </c>
      <c r="I10036">
        <v>0</v>
      </c>
      <c r="J10036">
        <v>1</v>
      </c>
      <c r="K10036">
        <v>2</v>
      </c>
      <c r="L10036" t="s">
        <v>28</v>
      </c>
      <c r="M10036" t="s">
        <v>443</v>
      </c>
      <c r="N10036" t="s">
        <v>443</v>
      </c>
      <c r="O10036" t="s">
        <v>22</v>
      </c>
      <c r="P10036" t="s">
        <v>23</v>
      </c>
      <c r="Q10036" t="s">
        <v>41</v>
      </c>
    </row>
    <row r="10037" spans="1:17" x14ac:dyDescent="0.2">
      <c r="A10037" s="2">
        <v>39033</v>
      </c>
      <c r="B10037" t="s">
        <v>263</v>
      </c>
      <c r="C10037" t="s">
        <v>232</v>
      </c>
      <c r="D10037" t="s">
        <v>27</v>
      </c>
      <c r="E10037" t="s">
        <v>19</v>
      </c>
      <c r="F10037">
        <v>83</v>
      </c>
      <c r="G10037">
        <v>122</v>
      </c>
      <c r="H10037">
        <v>0</v>
      </c>
      <c r="I10037">
        <v>0</v>
      </c>
      <c r="J10037">
        <v>1</v>
      </c>
      <c r="K10037">
        <v>1</v>
      </c>
      <c r="L10037" t="s">
        <v>230</v>
      </c>
      <c r="M10037" t="s">
        <v>704</v>
      </c>
      <c r="N10037" t="s">
        <v>705</v>
      </c>
      <c r="O10037" t="s">
        <v>122</v>
      </c>
      <c r="P10037" t="s">
        <v>23</v>
      </c>
      <c r="Q10037" t="s">
        <v>30</v>
      </c>
    </row>
    <row r="10038" spans="1:17" x14ac:dyDescent="0.2">
      <c r="A10038" s="2">
        <v>39033</v>
      </c>
      <c r="B10038" t="s">
        <v>572</v>
      </c>
      <c r="C10038" t="s">
        <v>649</v>
      </c>
      <c r="D10038" t="s">
        <v>115</v>
      </c>
      <c r="E10038" t="s">
        <v>115</v>
      </c>
      <c r="F10038">
        <v>195</v>
      </c>
      <c r="G10038">
        <v>183</v>
      </c>
      <c r="H10038">
        <v>0</v>
      </c>
      <c r="I10038">
        <v>0</v>
      </c>
      <c r="J10038">
        <v>1</v>
      </c>
      <c r="K10038">
        <v>2</v>
      </c>
      <c r="L10038" t="s">
        <v>647</v>
      </c>
      <c r="M10038" t="s">
        <v>1247</v>
      </c>
      <c r="N10038" t="s">
        <v>572</v>
      </c>
      <c r="O10038" t="s">
        <v>22</v>
      </c>
      <c r="P10038" t="s">
        <v>23</v>
      </c>
      <c r="Q10038" t="s">
        <v>41</v>
      </c>
    </row>
    <row r="10039" spans="1:17" x14ac:dyDescent="0.2">
      <c r="A10039" s="2">
        <v>39035</v>
      </c>
      <c r="B10039" t="s">
        <v>55</v>
      </c>
      <c r="C10039" t="s">
        <v>199</v>
      </c>
      <c r="D10039" t="s">
        <v>57</v>
      </c>
      <c r="E10039" t="s">
        <v>36</v>
      </c>
      <c r="F10039">
        <v>37</v>
      </c>
      <c r="G10039">
        <v>24</v>
      </c>
      <c r="H10039">
        <v>0</v>
      </c>
      <c r="I10039">
        <v>0</v>
      </c>
      <c r="J10039">
        <v>1</v>
      </c>
      <c r="K10039">
        <v>1</v>
      </c>
      <c r="L10039" t="s">
        <v>28</v>
      </c>
      <c r="M10039" t="s">
        <v>91</v>
      </c>
      <c r="N10039" t="s">
        <v>89</v>
      </c>
      <c r="O10039" t="s">
        <v>122</v>
      </c>
      <c r="P10039" t="s">
        <v>23</v>
      </c>
      <c r="Q10039" t="s">
        <v>30</v>
      </c>
    </row>
    <row r="10040" spans="1:17" x14ac:dyDescent="0.2">
      <c r="A10040" s="2">
        <v>39035</v>
      </c>
      <c r="B10040" t="s">
        <v>648</v>
      </c>
      <c r="C10040" t="s">
        <v>649</v>
      </c>
      <c r="D10040" t="s">
        <v>115</v>
      </c>
      <c r="E10040" t="s">
        <v>115</v>
      </c>
      <c r="F10040">
        <v>185</v>
      </c>
      <c r="G10040">
        <v>183</v>
      </c>
      <c r="H10040">
        <v>0</v>
      </c>
      <c r="I10040">
        <v>0</v>
      </c>
      <c r="J10040">
        <v>2</v>
      </c>
      <c r="K10040">
        <v>2</v>
      </c>
      <c r="L10040" t="s">
        <v>647</v>
      </c>
      <c r="M10040" t="s">
        <v>1247</v>
      </c>
      <c r="N10040" t="s">
        <v>572</v>
      </c>
      <c r="O10040" t="s">
        <v>122</v>
      </c>
      <c r="P10040" t="s">
        <v>23</v>
      </c>
      <c r="Q10040" t="s">
        <v>30</v>
      </c>
    </row>
    <row r="10041" spans="1:17" x14ac:dyDescent="0.2">
      <c r="A10041" s="2">
        <v>39035</v>
      </c>
      <c r="B10041" t="s">
        <v>111</v>
      </c>
      <c r="C10041" t="s">
        <v>61</v>
      </c>
      <c r="D10041" t="s">
        <v>36</v>
      </c>
      <c r="E10041" t="s">
        <v>36</v>
      </c>
      <c r="F10041">
        <v>41</v>
      </c>
      <c r="G10041">
        <v>92</v>
      </c>
      <c r="H10041">
        <v>0</v>
      </c>
      <c r="I10041">
        <v>0</v>
      </c>
      <c r="J10041">
        <v>1</v>
      </c>
      <c r="K10041">
        <v>0</v>
      </c>
      <c r="L10041" t="s">
        <v>28</v>
      </c>
      <c r="M10041" t="s">
        <v>1248</v>
      </c>
      <c r="N10041" t="s">
        <v>67</v>
      </c>
      <c r="O10041" t="s">
        <v>122</v>
      </c>
      <c r="P10041" t="s">
        <v>23</v>
      </c>
      <c r="Q10041" t="s">
        <v>24</v>
      </c>
    </row>
    <row r="10042" spans="1:17" x14ac:dyDescent="0.2">
      <c r="A10042" s="2">
        <v>39035</v>
      </c>
      <c r="B10042" t="s">
        <v>161</v>
      </c>
      <c r="C10042" t="s">
        <v>174</v>
      </c>
      <c r="D10042" t="s">
        <v>50</v>
      </c>
      <c r="E10042" t="s">
        <v>50</v>
      </c>
      <c r="F10042">
        <v>77</v>
      </c>
      <c r="G10042">
        <v>161</v>
      </c>
      <c r="H10042">
        <v>0</v>
      </c>
      <c r="I10042">
        <v>0</v>
      </c>
      <c r="J10042">
        <v>4</v>
      </c>
      <c r="K10042">
        <v>0</v>
      </c>
      <c r="L10042" t="s">
        <v>28</v>
      </c>
      <c r="M10042" t="s">
        <v>295</v>
      </c>
      <c r="N10042" t="s">
        <v>161</v>
      </c>
      <c r="O10042" t="s">
        <v>22</v>
      </c>
      <c r="P10042" t="s">
        <v>23</v>
      </c>
      <c r="Q10042" t="s">
        <v>24</v>
      </c>
    </row>
    <row r="10043" spans="1:17" x14ac:dyDescent="0.2">
      <c r="A10043" s="2">
        <v>39036</v>
      </c>
      <c r="B10043" t="s">
        <v>150</v>
      </c>
      <c r="C10043" t="s">
        <v>224</v>
      </c>
      <c r="D10043" t="s">
        <v>36</v>
      </c>
      <c r="E10043" t="s">
        <v>36</v>
      </c>
      <c r="F10043">
        <v>73</v>
      </c>
      <c r="G10043">
        <v>64</v>
      </c>
      <c r="H10043">
        <v>0</v>
      </c>
      <c r="I10043">
        <v>0</v>
      </c>
      <c r="J10043">
        <v>1</v>
      </c>
      <c r="K10043">
        <v>2</v>
      </c>
      <c r="L10043" t="s">
        <v>28</v>
      </c>
      <c r="M10043" t="s">
        <v>1231</v>
      </c>
      <c r="N10043" t="s">
        <v>67</v>
      </c>
      <c r="O10043" t="s">
        <v>122</v>
      </c>
      <c r="P10043" t="s">
        <v>23</v>
      </c>
      <c r="Q10043" t="s">
        <v>41</v>
      </c>
    </row>
    <row r="10044" spans="1:17" x14ac:dyDescent="0.2">
      <c r="A10044" s="2">
        <v>39036</v>
      </c>
      <c r="B10044" t="s">
        <v>69</v>
      </c>
      <c r="C10044" t="s">
        <v>282</v>
      </c>
      <c r="D10044" t="s">
        <v>50</v>
      </c>
      <c r="E10044" t="s">
        <v>19</v>
      </c>
      <c r="F10044">
        <v>74</v>
      </c>
      <c r="G10044">
        <v>80</v>
      </c>
      <c r="H10044">
        <v>0</v>
      </c>
      <c r="I10044">
        <v>0</v>
      </c>
      <c r="J10044">
        <v>4</v>
      </c>
      <c r="K10044">
        <v>1</v>
      </c>
      <c r="L10044" t="s">
        <v>28</v>
      </c>
      <c r="M10044" t="s">
        <v>71</v>
      </c>
      <c r="N10044" t="s">
        <v>69</v>
      </c>
      <c r="O10044" t="s">
        <v>22</v>
      </c>
      <c r="P10044" t="s">
        <v>23</v>
      </c>
      <c r="Q10044" t="s">
        <v>24</v>
      </c>
    </row>
    <row r="10045" spans="1:17" x14ac:dyDescent="0.2">
      <c r="A10045" s="2">
        <v>39036</v>
      </c>
      <c r="B10045" t="s">
        <v>402</v>
      </c>
      <c r="C10045" t="s">
        <v>301</v>
      </c>
      <c r="D10045" t="s">
        <v>115</v>
      </c>
      <c r="E10045" t="s">
        <v>115</v>
      </c>
      <c r="F10045">
        <v>108</v>
      </c>
      <c r="G10045">
        <v>67</v>
      </c>
      <c r="H10045">
        <v>0</v>
      </c>
      <c r="I10045">
        <v>0</v>
      </c>
      <c r="J10045">
        <v>2</v>
      </c>
      <c r="K10045">
        <v>1</v>
      </c>
      <c r="L10045" t="s">
        <v>570</v>
      </c>
      <c r="M10045" t="s">
        <v>1002</v>
      </c>
      <c r="N10045" t="s">
        <v>402</v>
      </c>
      <c r="O10045" t="s">
        <v>22</v>
      </c>
      <c r="P10045" t="s">
        <v>23</v>
      </c>
      <c r="Q10045" t="s">
        <v>24</v>
      </c>
    </row>
    <row r="10046" spans="1:17" x14ac:dyDescent="0.2">
      <c r="A10046" s="2">
        <v>39036</v>
      </c>
      <c r="B10046" t="s">
        <v>147</v>
      </c>
      <c r="C10046" t="s">
        <v>90</v>
      </c>
      <c r="D10046" t="s">
        <v>50</v>
      </c>
      <c r="E10046" t="s">
        <v>50</v>
      </c>
      <c r="F10046">
        <v>47</v>
      </c>
      <c r="G10046">
        <v>27</v>
      </c>
      <c r="H10046">
        <v>0</v>
      </c>
      <c r="I10046">
        <v>0</v>
      </c>
      <c r="J10046">
        <v>0</v>
      </c>
      <c r="K10046">
        <v>1</v>
      </c>
      <c r="L10046" t="s">
        <v>291</v>
      </c>
      <c r="M10046" t="s">
        <v>148</v>
      </c>
      <c r="N10046" t="s">
        <v>147</v>
      </c>
      <c r="O10046" t="s">
        <v>22</v>
      </c>
      <c r="P10046" t="s">
        <v>23</v>
      </c>
      <c r="Q10046" t="s">
        <v>41</v>
      </c>
    </row>
    <row r="10047" spans="1:17" x14ac:dyDescent="0.2">
      <c r="A10047" s="2">
        <v>39036</v>
      </c>
      <c r="B10047" t="s">
        <v>17</v>
      </c>
      <c r="C10047" t="s">
        <v>210</v>
      </c>
      <c r="D10047" t="s">
        <v>19</v>
      </c>
      <c r="E10047" t="s">
        <v>27</v>
      </c>
      <c r="F10047">
        <v>107</v>
      </c>
      <c r="G10047">
        <v>167</v>
      </c>
      <c r="H10047">
        <v>0</v>
      </c>
      <c r="I10047">
        <v>0</v>
      </c>
      <c r="J10047">
        <v>4</v>
      </c>
      <c r="K10047">
        <v>1</v>
      </c>
      <c r="L10047" t="s">
        <v>28</v>
      </c>
      <c r="M10047" t="s">
        <v>21</v>
      </c>
      <c r="N10047" t="s">
        <v>17</v>
      </c>
      <c r="O10047" t="s">
        <v>22</v>
      </c>
      <c r="P10047" t="s">
        <v>23</v>
      </c>
      <c r="Q10047" t="s">
        <v>24</v>
      </c>
    </row>
    <row r="10048" spans="1:17" x14ac:dyDescent="0.2">
      <c r="A10048" s="2">
        <v>39036</v>
      </c>
      <c r="B10048" t="s">
        <v>351</v>
      </c>
      <c r="C10048" t="s">
        <v>46</v>
      </c>
      <c r="D10048" t="s">
        <v>36</v>
      </c>
      <c r="E10048" t="s">
        <v>36</v>
      </c>
      <c r="F10048">
        <v>105</v>
      </c>
      <c r="G10048">
        <v>152</v>
      </c>
      <c r="H10048">
        <v>0</v>
      </c>
      <c r="I10048">
        <v>0</v>
      </c>
      <c r="J10048">
        <v>1</v>
      </c>
      <c r="K10048">
        <v>0</v>
      </c>
      <c r="L10048" t="s">
        <v>28</v>
      </c>
      <c r="M10048" t="s">
        <v>353</v>
      </c>
      <c r="N10048" t="s">
        <v>351</v>
      </c>
      <c r="O10048" t="s">
        <v>22</v>
      </c>
      <c r="P10048" t="s">
        <v>23</v>
      </c>
      <c r="Q10048" t="s">
        <v>24</v>
      </c>
    </row>
    <row r="10049" spans="1:17" x14ac:dyDescent="0.2">
      <c r="A10049" s="2">
        <v>39036</v>
      </c>
      <c r="B10049" t="s">
        <v>107</v>
      </c>
      <c r="C10049" t="s">
        <v>38</v>
      </c>
      <c r="D10049" t="s">
        <v>19</v>
      </c>
      <c r="E10049" t="s">
        <v>19</v>
      </c>
      <c r="F10049">
        <v>44</v>
      </c>
      <c r="G10049">
        <v>29</v>
      </c>
      <c r="H10049">
        <v>0</v>
      </c>
      <c r="I10049">
        <v>0</v>
      </c>
      <c r="J10049">
        <v>3</v>
      </c>
      <c r="K10049">
        <v>2</v>
      </c>
      <c r="L10049" t="s">
        <v>28</v>
      </c>
      <c r="M10049" t="s">
        <v>574</v>
      </c>
      <c r="N10049" t="s">
        <v>107</v>
      </c>
      <c r="O10049" t="s">
        <v>22</v>
      </c>
      <c r="P10049" t="s">
        <v>23</v>
      </c>
      <c r="Q10049" t="s">
        <v>24</v>
      </c>
    </row>
    <row r="10050" spans="1:17" x14ac:dyDescent="0.2">
      <c r="A10050" s="2">
        <v>39036</v>
      </c>
      <c r="B10050" t="s">
        <v>182</v>
      </c>
      <c r="C10050" t="s">
        <v>164</v>
      </c>
      <c r="D10050" t="s">
        <v>115</v>
      </c>
      <c r="E10050" t="s">
        <v>115</v>
      </c>
      <c r="F10050">
        <v>87</v>
      </c>
      <c r="G10050">
        <v>89</v>
      </c>
      <c r="H10050">
        <v>0</v>
      </c>
      <c r="I10050">
        <v>0</v>
      </c>
      <c r="J10050">
        <v>1</v>
      </c>
      <c r="K10050">
        <v>1</v>
      </c>
      <c r="L10050" t="s">
        <v>570</v>
      </c>
      <c r="M10050" t="s">
        <v>1185</v>
      </c>
      <c r="N10050" t="s">
        <v>182</v>
      </c>
      <c r="O10050" t="s">
        <v>22</v>
      </c>
      <c r="P10050" t="s">
        <v>23</v>
      </c>
      <c r="Q10050" t="s">
        <v>30</v>
      </c>
    </row>
    <row r="10051" spans="1:17" x14ac:dyDescent="0.2">
      <c r="A10051" s="2">
        <v>39036</v>
      </c>
      <c r="B10051" t="s">
        <v>145</v>
      </c>
      <c r="C10051" t="s">
        <v>129</v>
      </c>
      <c r="D10051" t="s">
        <v>50</v>
      </c>
      <c r="E10051" t="s">
        <v>50</v>
      </c>
      <c r="F10051">
        <v>80</v>
      </c>
      <c r="G10051">
        <v>6</v>
      </c>
      <c r="H10051">
        <v>0</v>
      </c>
      <c r="I10051">
        <v>0</v>
      </c>
      <c r="J10051">
        <v>1</v>
      </c>
      <c r="K10051">
        <v>1</v>
      </c>
      <c r="L10051" t="s">
        <v>291</v>
      </c>
      <c r="M10051" t="s">
        <v>435</v>
      </c>
      <c r="N10051" t="s">
        <v>145</v>
      </c>
      <c r="O10051" t="s">
        <v>22</v>
      </c>
      <c r="P10051" t="s">
        <v>23</v>
      </c>
      <c r="Q10051" t="s">
        <v>30</v>
      </c>
    </row>
    <row r="10052" spans="1:17" x14ac:dyDescent="0.2">
      <c r="A10052" s="2">
        <v>39036</v>
      </c>
      <c r="B10052" t="s">
        <v>293</v>
      </c>
      <c r="C10052" t="s">
        <v>72</v>
      </c>
      <c r="D10052" t="s">
        <v>50</v>
      </c>
      <c r="E10052" t="s">
        <v>50</v>
      </c>
      <c r="F10052">
        <v>8</v>
      </c>
      <c r="G10052">
        <v>22</v>
      </c>
      <c r="H10052">
        <v>0</v>
      </c>
      <c r="I10052">
        <v>0</v>
      </c>
      <c r="J10052">
        <v>1</v>
      </c>
      <c r="K10052">
        <v>1</v>
      </c>
      <c r="L10052" t="s">
        <v>28</v>
      </c>
      <c r="M10052" t="s">
        <v>478</v>
      </c>
      <c r="N10052" t="s">
        <v>293</v>
      </c>
      <c r="O10052" t="s">
        <v>22</v>
      </c>
      <c r="P10052" t="s">
        <v>23</v>
      </c>
      <c r="Q10052" t="s">
        <v>30</v>
      </c>
    </row>
    <row r="10053" spans="1:17" x14ac:dyDescent="0.2">
      <c r="A10053" s="2">
        <v>39036</v>
      </c>
      <c r="B10053" t="s">
        <v>183</v>
      </c>
      <c r="C10053" t="s">
        <v>149</v>
      </c>
      <c r="D10053" t="s">
        <v>36</v>
      </c>
      <c r="E10053" t="s">
        <v>36</v>
      </c>
      <c r="F10053">
        <v>25</v>
      </c>
      <c r="G10053">
        <v>65</v>
      </c>
      <c r="H10053">
        <v>0</v>
      </c>
      <c r="I10053">
        <v>0</v>
      </c>
      <c r="J10053">
        <v>1</v>
      </c>
      <c r="K10053">
        <v>0</v>
      </c>
      <c r="L10053" t="s">
        <v>28</v>
      </c>
      <c r="M10053" t="s">
        <v>1232</v>
      </c>
      <c r="N10053" t="s">
        <v>89</v>
      </c>
      <c r="O10053" t="s">
        <v>122</v>
      </c>
      <c r="P10053" t="s">
        <v>23</v>
      </c>
      <c r="Q10053" t="s">
        <v>24</v>
      </c>
    </row>
    <row r="10054" spans="1:17" x14ac:dyDescent="0.2">
      <c r="A10054" s="2">
        <v>39036</v>
      </c>
      <c r="B10054" t="s">
        <v>81</v>
      </c>
      <c r="C10054" t="s">
        <v>317</v>
      </c>
      <c r="D10054" t="s">
        <v>50</v>
      </c>
      <c r="E10054" t="s">
        <v>50</v>
      </c>
      <c r="F10054">
        <v>112</v>
      </c>
      <c r="G10054">
        <v>61</v>
      </c>
      <c r="H10054">
        <v>0</v>
      </c>
      <c r="I10054">
        <v>0</v>
      </c>
      <c r="J10054">
        <v>2</v>
      </c>
      <c r="K10054">
        <v>1</v>
      </c>
      <c r="L10054" t="s">
        <v>28</v>
      </c>
      <c r="M10054" t="s">
        <v>83</v>
      </c>
      <c r="N10054" t="s">
        <v>81</v>
      </c>
      <c r="O10054" t="s">
        <v>22</v>
      </c>
      <c r="P10054" t="s">
        <v>23</v>
      </c>
      <c r="Q10054" t="s">
        <v>24</v>
      </c>
    </row>
    <row r="10055" spans="1:17" x14ac:dyDescent="0.2">
      <c r="A10055" s="2">
        <v>39036</v>
      </c>
      <c r="B10055" t="s">
        <v>70</v>
      </c>
      <c r="C10055" t="s">
        <v>286</v>
      </c>
      <c r="D10055" t="s">
        <v>50</v>
      </c>
      <c r="E10055" t="s">
        <v>50</v>
      </c>
      <c r="F10055">
        <v>56</v>
      </c>
      <c r="G10055">
        <v>119</v>
      </c>
      <c r="H10055">
        <v>0</v>
      </c>
      <c r="I10055">
        <v>0</v>
      </c>
      <c r="J10055">
        <v>1</v>
      </c>
      <c r="K10055">
        <v>0</v>
      </c>
      <c r="L10055" t="s">
        <v>291</v>
      </c>
      <c r="M10055" t="s">
        <v>383</v>
      </c>
      <c r="N10055" t="s">
        <v>70</v>
      </c>
      <c r="O10055" t="s">
        <v>22</v>
      </c>
      <c r="P10055" t="s">
        <v>23</v>
      </c>
      <c r="Q10055" t="s">
        <v>24</v>
      </c>
    </row>
    <row r="10056" spans="1:17" x14ac:dyDescent="0.2">
      <c r="A10056" s="2">
        <v>39036</v>
      </c>
      <c r="B10056" t="s">
        <v>67</v>
      </c>
      <c r="C10056" t="s">
        <v>153</v>
      </c>
      <c r="D10056" t="s">
        <v>50</v>
      </c>
      <c r="E10056" t="s">
        <v>50</v>
      </c>
      <c r="F10056">
        <v>3</v>
      </c>
      <c r="G10056">
        <v>14</v>
      </c>
      <c r="H10056">
        <v>0</v>
      </c>
      <c r="I10056">
        <v>0</v>
      </c>
      <c r="J10056">
        <v>1</v>
      </c>
      <c r="K10056">
        <v>0</v>
      </c>
      <c r="L10056" t="s">
        <v>28</v>
      </c>
      <c r="M10056" t="s">
        <v>769</v>
      </c>
      <c r="N10056" t="s">
        <v>67</v>
      </c>
      <c r="O10056" t="s">
        <v>22</v>
      </c>
      <c r="P10056" t="s">
        <v>23</v>
      </c>
      <c r="Q10056" t="s">
        <v>24</v>
      </c>
    </row>
    <row r="10057" spans="1:17" x14ac:dyDescent="0.2">
      <c r="A10057" s="2">
        <v>39036</v>
      </c>
      <c r="B10057" t="s">
        <v>345</v>
      </c>
      <c r="C10057" t="s">
        <v>18</v>
      </c>
      <c r="D10057" t="s">
        <v>50</v>
      </c>
      <c r="E10057" t="s">
        <v>19</v>
      </c>
      <c r="F10057">
        <v>98</v>
      </c>
      <c r="G10057">
        <v>17</v>
      </c>
      <c r="H10057">
        <v>0</v>
      </c>
      <c r="I10057">
        <v>0</v>
      </c>
      <c r="J10057">
        <v>2</v>
      </c>
      <c r="K10057">
        <v>0</v>
      </c>
      <c r="L10057" t="s">
        <v>28</v>
      </c>
      <c r="M10057" t="s">
        <v>360</v>
      </c>
      <c r="N10057" t="s">
        <v>345</v>
      </c>
      <c r="O10057" t="s">
        <v>22</v>
      </c>
      <c r="P10057" t="s">
        <v>23</v>
      </c>
      <c r="Q10057" t="s">
        <v>24</v>
      </c>
    </row>
    <row r="10058" spans="1:17" x14ac:dyDescent="0.2">
      <c r="A10058" s="2">
        <v>39036</v>
      </c>
      <c r="B10058" t="s">
        <v>254</v>
      </c>
      <c r="C10058" t="s">
        <v>212</v>
      </c>
      <c r="D10058" t="s">
        <v>115</v>
      </c>
      <c r="E10058" t="s">
        <v>115</v>
      </c>
      <c r="F10058">
        <v>120</v>
      </c>
      <c r="G10058">
        <v>155</v>
      </c>
      <c r="H10058">
        <v>0</v>
      </c>
      <c r="I10058">
        <v>0</v>
      </c>
      <c r="J10058">
        <v>2</v>
      </c>
      <c r="K10058">
        <v>0</v>
      </c>
      <c r="L10058" t="s">
        <v>570</v>
      </c>
      <c r="M10058" t="s">
        <v>253</v>
      </c>
      <c r="N10058" t="s">
        <v>254</v>
      </c>
      <c r="O10058" t="s">
        <v>22</v>
      </c>
      <c r="P10058" t="s">
        <v>23</v>
      </c>
      <c r="Q10058" t="s">
        <v>24</v>
      </c>
    </row>
    <row r="10059" spans="1:17" x14ac:dyDescent="0.2">
      <c r="A10059" s="2">
        <v>39036</v>
      </c>
      <c r="B10059" t="s">
        <v>94</v>
      </c>
      <c r="C10059" t="s">
        <v>56</v>
      </c>
      <c r="D10059" t="s">
        <v>50</v>
      </c>
      <c r="E10059" t="s">
        <v>27</v>
      </c>
      <c r="F10059">
        <v>76</v>
      </c>
      <c r="G10059">
        <v>71</v>
      </c>
      <c r="H10059">
        <v>0</v>
      </c>
      <c r="I10059">
        <v>0</v>
      </c>
      <c r="J10059">
        <v>1</v>
      </c>
      <c r="K10059">
        <v>0</v>
      </c>
      <c r="L10059" t="s">
        <v>28</v>
      </c>
      <c r="M10059" t="s">
        <v>1249</v>
      </c>
      <c r="N10059" t="s">
        <v>94</v>
      </c>
      <c r="O10059" t="s">
        <v>22</v>
      </c>
      <c r="P10059" t="s">
        <v>23</v>
      </c>
      <c r="Q10059" t="s">
        <v>24</v>
      </c>
    </row>
    <row r="10060" spans="1:17" x14ac:dyDescent="0.2">
      <c r="A10060" s="2">
        <v>39036</v>
      </c>
      <c r="B10060" t="s">
        <v>167</v>
      </c>
      <c r="C10060" t="s">
        <v>133</v>
      </c>
      <c r="D10060" t="s">
        <v>115</v>
      </c>
      <c r="E10060" t="s">
        <v>115</v>
      </c>
      <c r="F10060">
        <v>43</v>
      </c>
      <c r="G10060">
        <v>48</v>
      </c>
      <c r="H10060">
        <v>0</v>
      </c>
      <c r="I10060">
        <v>0</v>
      </c>
      <c r="J10060">
        <v>2</v>
      </c>
      <c r="K10060">
        <v>0</v>
      </c>
      <c r="L10060" t="s">
        <v>570</v>
      </c>
      <c r="M10060" t="s">
        <v>625</v>
      </c>
      <c r="N10060" t="s">
        <v>167</v>
      </c>
      <c r="O10060" t="s">
        <v>22</v>
      </c>
      <c r="P10060" t="s">
        <v>23</v>
      </c>
      <c r="Q10060" t="s">
        <v>24</v>
      </c>
    </row>
    <row r="10061" spans="1:17" x14ac:dyDescent="0.2">
      <c r="A10061" s="2">
        <v>39036</v>
      </c>
      <c r="B10061" t="s">
        <v>98</v>
      </c>
      <c r="C10061" t="s">
        <v>125</v>
      </c>
      <c r="D10061" t="s">
        <v>50</v>
      </c>
      <c r="E10061" t="s">
        <v>50</v>
      </c>
      <c r="F10061">
        <v>49</v>
      </c>
      <c r="G10061">
        <v>194</v>
      </c>
      <c r="H10061">
        <v>0</v>
      </c>
      <c r="I10061">
        <v>0</v>
      </c>
      <c r="J10061">
        <v>5</v>
      </c>
      <c r="K10061">
        <v>0</v>
      </c>
      <c r="L10061" t="s">
        <v>291</v>
      </c>
      <c r="M10061" t="s">
        <v>99</v>
      </c>
      <c r="N10061" t="s">
        <v>98</v>
      </c>
      <c r="O10061" t="s">
        <v>22</v>
      </c>
      <c r="P10061" t="s">
        <v>23</v>
      </c>
      <c r="Q10061" t="s">
        <v>24</v>
      </c>
    </row>
    <row r="10062" spans="1:17" x14ac:dyDescent="0.2">
      <c r="A10062" s="2">
        <v>39036</v>
      </c>
      <c r="B10062" t="s">
        <v>123</v>
      </c>
      <c r="C10062" t="s">
        <v>274</v>
      </c>
      <c r="D10062" t="s">
        <v>50</v>
      </c>
      <c r="E10062" t="s">
        <v>50</v>
      </c>
      <c r="F10062">
        <v>36</v>
      </c>
      <c r="G10062">
        <v>19</v>
      </c>
      <c r="H10062">
        <v>0</v>
      </c>
      <c r="I10062">
        <v>0</v>
      </c>
      <c r="J10062">
        <v>3</v>
      </c>
      <c r="K10062">
        <v>4</v>
      </c>
      <c r="L10062" t="s">
        <v>291</v>
      </c>
      <c r="M10062" t="s">
        <v>179</v>
      </c>
      <c r="N10062" t="s">
        <v>123</v>
      </c>
      <c r="O10062" t="s">
        <v>22</v>
      </c>
      <c r="P10062" t="s">
        <v>23</v>
      </c>
      <c r="Q10062" t="s">
        <v>41</v>
      </c>
    </row>
    <row r="10063" spans="1:17" x14ac:dyDescent="0.2">
      <c r="A10063" s="2">
        <v>39036</v>
      </c>
      <c r="B10063" t="s">
        <v>119</v>
      </c>
      <c r="C10063" t="s">
        <v>180</v>
      </c>
      <c r="D10063" t="s">
        <v>50</v>
      </c>
      <c r="E10063" t="s">
        <v>50</v>
      </c>
      <c r="F10063">
        <v>2</v>
      </c>
      <c r="G10063">
        <v>21</v>
      </c>
      <c r="H10063">
        <v>0</v>
      </c>
      <c r="I10063">
        <v>0</v>
      </c>
      <c r="J10063">
        <v>1</v>
      </c>
      <c r="K10063">
        <v>1</v>
      </c>
      <c r="L10063" t="s">
        <v>28</v>
      </c>
      <c r="M10063" t="s">
        <v>1250</v>
      </c>
      <c r="N10063" t="s">
        <v>119</v>
      </c>
      <c r="O10063" t="s">
        <v>22</v>
      </c>
      <c r="P10063" t="s">
        <v>23</v>
      </c>
      <c r="Q10063" t="s">
        <v>30</v>
      </c>
    </row>
    <row r="10064" spans="1:17" x14ac:dyDescent="0.2">
      <c r="A10064" s="2">
        <v>39036</v>
      </c>
      <c r="B10064" t="s">
        <v>136</v>
      </c>
      <c r="C10064" t="s">
        <v>52</v>
      </c>
      <c r="D10064" t="s">
        <v>36</v>
      </c>
      <c r="E10064" t="s">
        <v>50</v>
      </c>
      <c r="F10064">
        <v>18</v>
      </c>
      <c r="G10064">
        <v>16</v>
      </c>
      <c r="H10064">
        <v>0</v>
      </c>
      <c r="I10064">
        <v>0</v>
      </c>
      <c r="J10064">
        <v>1</v>
      </c>
      <c r="K10064">
        <v>0</v>
      </c>
      <c r="L10064" t="s">
        <v>28</v>
      </c>
      <c r="M10064" t="s">
        <v>1197</v>
      </c>
      <c r="N10064" t="s">
        <v>67</v>
      </c>
      <c r="O10064" t="s">
        <v>122</v>
      </c>
      <c r="P10064" t="s">
        <v>23</v>
      </c>
      <c r="Q10064" t="s">
        <v>24</v>
      </c>
    </row>
    <row r="10065" spans="1:17" x14ac:dyDescent="0.2">
      <c r="A10065" s="2">
        <v>39036</v>
      </c>
      <c r="B10065" t="s">
        <v>185</v>
      </c>
      <c r="C10065" t="s">
        <v>42</v>
      </c>
      <c r="D10065" t="s">
        <v>27</v>
      </c>
      <c r="E10065" t="s">
        <v>19</v>
      </c>
      <c r="F10065">
        <v>57</v>
      </c>
      <c r="G10065">
        <v>79</v>
      </c>
      <c r="H10065">
        <v>0</v>
      </c>
      <c r="I10065">
        <v>0</v>
      </c>
      <c r="J10065">
        <v>1</v>
      </c>
      <c r="K10065">
        <v>1</v>
      </c>
      <c r="L10065" t="s">
        <v>28</v>
      </c>
      <c r="M10065" t="s">
        <v>412</v>
      </c>
      <c r="N10065" t="s">
        <v>185</v>
      </c>
      <c r="O10065" t="s">
        <v>22</v>
      </c>
      <c r="P10065" t="s">
        <v>23</v>
      </c>
      <c r="Q10065" t="s">
        <v>30</v>
      </c>
    </row>
    <row r="10066" spans="1:17" x14ac:dyDescent="0.2">
      <c r="A10066" s="2">
        <v>39036</v>
      </c>
      <c r="B10066" t="s">
        <v>143</v>
      </c>
      <c r="C10066" t="s">
        <v>113</v>
      </c>
      <c r="D10066" t="s">
        <v>115</v>
      </c>
      <c r="E10066" t="s">
        <v>115</v>
      </c>
      <c r="F10066">
        <v>46</v>
      </c>
      <c r="G10066">
        <v>62</v>
      </c>
      <c r="H10066">
        <v>0</v>
      </c>
      <c r="I10066">
        <v>0</v>
      </c>
      <c r="J10066">
        <v>3</v>
      </c>
      <c r="K10066">
        <v>1</v>
      </c>
      <c r="L10066" t="s">
        <v>570</v>
      </c>
      <c r="M10066" t="s">
        <v>995</v>
      </c>
      <c r="N10066" t="s">
        <v>143</v>
      </c>
      <c r="O10066" t="s">
        <v>22</v>
      </c>
      <c r="P10066" t="s">
        <v>23</v>
      </c>
      <c r="Q10066" t="s">
        <v>24</v>
      </c>
    </row>
    <row r="10067" spans="1:17" x14ac:dyDescent="0.2">
      <c r="A10067" s="2">
        <v>39036</v>
      </c>
      <c r="B10067" t="s">
        <v>177</v>
      </c>
      <c r="C10067" t="s">
        <v>239</v>
      </c>
      <c r="D10067" t="s">
        <v>115</v>
      </c>
      <c r="E10067" t="s">
        <v>115</v>
      </c>
      <c r="F10067">
        <v>99</v>
      </c>
      <c r="G10067">
        <v>63</v>
      </c>
      <c r="H10067">
        <v>0</v>
      </c>
      <c r="I10067">
        <v>0</v>
      </c>
      <c r="J10067">
        <v>3</v>
      </c>
      <c r="K10067">
        <v>0</v>
      </c>
      <c r="L10067" t="s">
        <v>570</v>
      </c>
      <c r="M10067" t="s">
        <v>640</v>
      </c>
      <c r="N10067" t="s">
        <v>177</v>
      </c>
      <c r="O10067" t="s">
        <v>22</v>
      </c>
      <c r="P10067" t="s">
        <v>23</v>
      </c>
      <c r="Q10067" t="s">
        <v>24</v>
      </c>
    </row>
    <row r="10068" spans="1:17" x14ac:dyDescent="0.2">
      <c r="A10068" s="2">
        <v>39036</v>
      </c>
      <c r="B10068" t="s">
        <v>97</v>
      </c>
      <c r="C10068" t="s">
        <v>365</v>
      </c>
      <c r="D10068" t="s">
        <v>50</v>
      </c>
      <c r="E10068" t="s">
        <v>36</v>
      </c>
      <c r="F10068">
        <v>193</v>
      </c>
      <c r="G10068">
        <v>54</v>
      </c>
      <c r="H10068">
        <v>0</v>
      </c>
      <c r="I10068">
        <v>0</v>
      </c>
      <c r="J10068">
        <v>0</v>
      </c>
      <c r="K10068">
        <v>0</v>
      </c>
      <c r="L10068" t="s">
        <v>28</v>
      </c>
      <c r="M10068" t="s">
        <v>97</v>
      </c>
      <c r="N10068" t="s">
        <v>97</v>
      </c>
      <c r="O10068" t="s">
        <v>22</v>
      </c>
      <c r="P10068" t="s">
        <v>23</v>
      </c>
      <c r="Q10068" t="s">
        <v>30</v>
      </c>
    </row>
    <row r="10069" spans="1:17" x14ac:dyDescent="0.2">
      <c r="A10069" s="2">
        <v>39036</v>
      </c>
      <c r="B10069" t="s">
        <v>328</v>
      </c>
      <c r="C10069" t="s">
        <v>95</v>
      </c>
      <c r="D10069" t="s">
        <v>50</v>
      </c>
      <c r="E10069" t="s">
        <v>50</v>
      </c>
      <c r="F10069">
        <v>50</v>
      </c>
      <c r="G10069">
        <v>33</v>
      </c>
      <c r="H10069">
        <v>0</v>
      </c>
      <c r="I10069">
        <v>0</v>
      </c>
      <c r="J10069">
        <v>0</v>
      </c>
      <c r="K10069">
        <v>2</v>
      </c>
      <c r="L10069" t="s">
        <v>291</v>
      </c>
      <c r="M10069" t="s">
        <v>329</v>
      </c>
      <c r="N10069" t="s">
        <v>328</v>
      </c>
      <c r="O10069" t="s">
        <v>22</v>
      </c>
      <c r="P10069" t="s">
        <v>23</v>
      </c>
      <c r="Q10069" t="s">
        <v>41</v>
      </c>
    </row>
    <row r="10070" spans="1:17" x14ac:dyDescent="0.2">
      <c r="A10070" s="2">
        <v>39036</v>
      </c>
      <c r="B10070" t="s">
        <v>184</v>
      </c>
      <c r="C10070" t="s">
        <v>73</v>
      </c>
      <c r="D10070" t="s">
        <v>50</v>
      </c>
      <c r="E10070" t="s">
        <v>50</v>
      </c>
      <c r="F10070">
        <v>111</v>
      </c>
      <c r="G10070">
        <v>70</v>
      </c>
      <c r="H10070">
        <v>0</v>
      </c>
      <c r="I10070">
        <v>0</v>
      </c>
      <c r="J10070">
        <v>1</v>
      </c>
      <c r="K10070">
        <v>4</v>
      </c>
      <c r="L10070" t="s">
        <v>28</v>
      </c>
      <c r="M10070" t="s">
        <v>193</v>
      </c>
      <c r="N10070" t="s">
        <v>184</v>
      </c>
      <c r="O10070" t="s">
        <v>22</v>
      </c>
      <c r="P10070" t="s">
        <v>23</v>
      </c>
      <c r="Q10070" t="s">
        <v>41</v>
      </c>
    </row>
    <row r="10071" spans="1:17" x14ac:dyDescent="0.2">
      <c r="A10071" s="2">
        <v>39036</v>
      </c>
      <c r="B10071" t="s">
        <v>110</v>
      </c>
      <c r="C10071" t="s">
        <v>141</v>
      </c>
      <c r="D10071" t="s">
        <v>36</v>
      </c>
      <c r="E10071" t="s">
        <v>36</v>
      </c>
      <c r="F10071">
        <v>40</v>
      </c>
      <c r="G10071">
        <v>96</v>
      </c>
      <c r="H10071">
        <v>0</v>
      </c>
      <c r="I10071">
        <v>0</v>
      </c>
      <c r="J10071">
        <v>6</v>
      </c>
      <c r="K10071">
        <v>0</v>
      </c>
      <c r="L10071" t="s">
        <v>28</v>
      </c>
      <c r="M10071" t="s">
        <v>142</v>
      </c>
      <c r="N10071" t="s">
        <v>110</v>
      </c>
      <c r="O10071" t="s">
        <v>22</v>
      </c>
      <c r="P10071" t="s">
        <v>23</v>
      </c>
      <c r="Q10071" t="s">
        <v>24</v>
      </c>
    </row>
    <row r="10072" spans="1:17" x14ac:dyDescent="0.2">
      <c r="A10072" s="2">
        <v>39036</v>
      </c>
      <c r="B10072" t="s">
        <v>126</v>
      </c>
      <c r="C10072" t="s">
        <v>89</v>
      </c>
      <c r="D10072" t="s">
        <v>50</v>
      </c>
      <c r="E10072" t="s">
        <v>50</v>
      </c>
      <c r="F10072">
        <v>7</v>
      </c>
      <c r="G10072">
        <v>5</v>
      </c>
      <c r="H10072">
        <v>0</v>
      </c>
      <c r="I10072">
        <v>0</v>
      </c>
      <c r="J10072">
        <v>1</v>
      </c>
      <c r="K10072">
        <v>1</v>
      </c>
      <c r="L10072" t="s">
        <v>28</v>
      </c>
      <c r="M10072" t="s">
        <v>308</v>
      </c>
      <c r="N10072" t="s">
        <v>126</v>
      </c>
      <c r="O10072" t="s">
        <v>22</v>
      </c>
      <c r="P10072" t="s">
        <v>23</v>
      </c>
      <c r="Q10072" t="s">
        <v>30</v>
      </c>
    </row>
    <row r="10073" spans="1:17" x14ac:dyDescent="0.2">
      <c r="A10073" s="2">
        <v>39036</v>
      </c>
      <c r="B10073" t="s">
        <v>82</v>
      </c>
      <c r="C10073" t="s">
        <v>560</v>
      </c>
      <c r="D10073" t="s">
        <v>50</v>
      </c>
      <c r="E10073" t="s">
        <v>50</v>
      </c>
      <c r="F10073">
        <v>9</v>
      </c>
      <c r="G10073">
        <v>135</v>
      </c>
      <c r="H10073">
        <v>0</v>
      </c>
      <c r="I10073">
        <v>0</v>
      </c>
      <c r="J10073">
        <v>3</v>
      </c>
      <c r="K10073">
        <v>0</v>
      </c>
      <c r="L10073" t="s">
        <v>291</v>
      </c>
      <c r="M10073" t="s">
        <v>856</v>
      </c>
      <c r="N10073" t="s">
        <v>82</v>
      </c>
      <c r="O10073" t="s">
        <v>22</v>
      </c>
      <c r="P10073" t="s">
        <v>23</v>
      </c>
      <c r="Q10073" t="s">
        <v>24</v>
      </c>
    </row>
    <row r="10074" spans="1:17" x14ac:dyDescent="0.2">
      <c r="A10074" s="2">
        <v>39036</v>
      </c>
      <c r="B10074" t="s">
        <v>1204</v>
      </c>
      <c r="C10074" t="s">
        <v>49</v>
      </c>
      <c r="D10074" t="s">
        <v>50</v>
      </c>
      <c r="E10074" t="s">
        <v>50</v>
      </c>
      <c r="F10074">
        <v>32</v>
      </c>
      <c r="G10074">
        <v>51</v>
      </c>
      <c r="H10074">
        <v>0</v>
      </c>
      <c r="I10074">
        <v>0</v>
      </c>
      <c r="J10074">
        <v>1</v>
      </c>
      <c r="K10074">
        <v>1</v>
      </c>
      <c r="L10074" t="s">
        <v>28</v>
      </c>
      <c r="M10074" t="s">
        <v>1219</v>
      </c>
      <c r="N10074" t="s">
        <v>1204</v>
      </c>
      <c r="O10074" t="s">
        <v>22</v>
      </c>
      <c r="P10074" t="s">
        <v>23</v>
      </c>
      <c r="Q10074" t="s">
        <v>30</v>
      </c>
    </row>
    <row r="10075" spans="1:17" x14ac:dyDescent="0.2">
      <c r="A10075" s="2">
        <v>39036</v>
      </c>
      <c r="B10075" t="s">
        <v>244</v>
      </c>
      <c r="C10075" t="s">
        <v>87</v>
      </c>
      <c r="D10075" t="s">
        <v>50</v>
      </c>
      <c r="E10075" t="s">
        <v>50</v>
      </c>
      <c r="F10075">
        <v>41</v>
      </c>
      <c r="G10075">
        <v>38</v>
      </c>
      <c r="H10075">
        <v>0</v>
      </c>
      <c r="I10075">
        <v>0</v>
      </c>
      <c r="J10075">
        <v>3</v>
      </c>
      <c r="K10075">
        <v>1</v>
      </c>
      <c r="L10075" t="s">
        <v>28</v>
      </c>
      <c r="M10075" t="s">
        <v>1081</v>
      </c>
      <c r="N10075" t="s">
        <v>244</v>
      </c>
      <c r="O10075" t="s">
        <v>22</v>
      </c>
      <c r="P10075" t="s">
        <v>23</v>
      </c>
      <c r="Q10075" t="s">
        <v>24</v>
      </c>
    </row>
    <row r="10076" spans="1:17" x14ac:dyDescent="0.2">
      <c r="A10076" s="2">
        <v>39036</v>
      </c>
      <c r="B10076" t="s">
        <v>106</v>
      </c>
      <c r="C10076" t="s">
        <v>92</v>
      </c>
      <c r="D10076" t="s">
        <v>50</v>
      </c>
      <c r="E10076" t="s">
        <v>50</v>
      </c>
      <c r="F10076">
        <v>10</v>
      </c>
      <c r="G10076">
        <v>23</v>
      </c>
      <c r="H10076">
        <v>0</v>
      </c>
      <c r="I10076">
        <v>0</v>
      </c>
      <c r="J10076">
        <v>0</v>
      </c>
      <c r="K10076">
        <v>1</v>
      </c>
      <c r="L10076" t="s">
        <v>28</v>
      </c>
      <c r="M10076" t="s">
        <v>1251</v>
      </c>
      <c r="N10076" t="s">
        <v>106</v>
      </c>
      <c r="O10076" t="s">
        <v>22</v>
      </c>
      <c r="P10076" t="s">
        <v>23</v>
      </c>
      <c r="Q10076" t="s">
        <v>41</v>
      </c>
    </row>
    <row r="10077" spans="1:17" x14ac:dyDescent="0.2">
      <c r="A10077" s="2">
        <v>39036</v>
      </c>
      <c r="B10077" t="s">
        <v>53</v>
      </c>
      <c r="C10077" t="s">
        <v>25</v>
      </c>
      <c r="D10077" t="s">
        <v>50</v>
      </c>
      <c r="E10077" t="s">
        <v>19</v>
      </c>
      <c r="F10077">
        <v>15</v>
      </c>
      <c r="G10077">
        <v>1</v>
      </c>
      <c r="H10077">
        <v>0</v>
      </c>
      <c r="I10077">
        <v>0</v>
      </c>
      <c r="J10077">
        <v>1</v>
      </c>
      <c r="K10077">
        <v>2</v>
      </c>
      <c r="L10077" t="s">
        <v>28</v>
      </c>
      <c r="M10077" t="s">
        <v>323</v>
      </c>
      <c r="N10077" t="s">
        <v>53</v>
      </c>
      <c r="O10077" t="s">
        <v>22</v>
      </c>
      <c r="P10077" t="s">
        <v>23</v>
      </c>
      <c r="Q10077" t="s">
        <v>41</v>
      </c>
    </row>
    <row r="10078" spans="1:17" x14ac:dyDescent="0.2">
      <c r="A10078" s="2">
        <v>39036</v>
      </c>
      <c r="B10078" t="s">
        <v>469</v>
      </c>
      <c r="C10078" t="s">
        <v>638</v>
      </c>
      <c r="D10078" t="s">
        <v>115</v>
      </c>
      <c r="E10078" t="s">
        <v>115</v>
      </c>
      <c r="F10078">
        <v>129</v>
      </c>
      <c r="G10078">
        <v>158</v>
      </c>
      <c r="H10078">
        <v>0</v>
      </c>
      <c r="I10078">
        <v>0</v>
      </c>
      <c r="J10078">
        <v>3</v>
      </c>
      <c r="K10078">
        <v>0</v>
      </c>
      <c r="L10078" t="s">
        <v>570</v>
      </c>
      <c r="M10078" t="s">
        <v>470</v>
      </c>
      <c r="N10078" t="s">
        <v>469</v>
      </c>
      <c r="O10078" t="s">
        <v>22</v>
      </c>
      <c r="P10078" t="s">
        <v>23</v>
      </c>
      <c r="Q10078" t="s">
        <v>24</v>
      </c>
    </row>
    <row r="10079" spans="1:17" x14ac:dyDescent="0.2">
      <c r="A10079" s="2">
        <v>39036</v>
      </c>
      <c r="B10079" t="s">
        <v>128</v>
      </c>
      <c r="C10079" t="s">
        <v>718</v>
      </c>
      <c r="D10079" t="s">
        <v>36</v>
      </c>
      <c r="E10079" t="s">
        <v>36</v>
      </c>
      <c r="F10079">
        <v>28</v>
      </c>
      <c r="G10079">
        <v>93</v>
      </c>
      <c r="H10079">
        <v>0</v>
      </c>
      <c r="I10079">
        <v>0</v>
      </c>
      <c r="J10079">
        <v>2</v>
      </c>
      <c r="K10079">
        <v>0</v>
      </c>
      <c r="L10079" t="s">
        <v>28</v>
      </c>
      <c r="M10079" t="s">
        <v>130</v>
      </c>
      <c r="N10079" t="s">
        <v>128</v>
      </c>
      <c r="O10079" t="s">
        <v>22</v>
      </c>
      <c r="P10079" t="s">
        <v>23</v>
      </c>
      <c r="Q10079" t="s">
        <v>24</v>
      </c>
    </row>
    <row r="10080" spans="1:17" x14ac:dyDescent="0.2">
      <c r="A10080" s="2">
        <v>39036</v>
      </c>
      <c r="B10080" t="s">
        <v>176</v>
      </c>
      <c r="C10080" t="s">
        <v>463</v>
      </c>
      <c r="D10080" t="s">
        <v>115</v>
      </c>
      <c r="E10080" t="s">
        <v>115</v>
      </c>
      <c r="F10080">
        <v>91</v>
      </c>
      <c r="G10080">
        <v>162</v>
      </c>
      <c r="H10080">
        <v>0</v>
      </c>
      <c r="I10080">
        <v>0</v>
      </c>
      <c r="J10080">
        <v>3</v>
      </c>
      <c r="K10080">
        <v>2</v>
      </c>
      <c r="L10080" t="s">
        <v>570</v>
      </c>
      <c r="M10080" t="s">
        <v>300</v>
      </c>
      <c r="N10080" t="s">
        <v>176</v>
      </c>
      <c r="O10080" t="s">
        <v>22</v>
      </c>
      <c r="P10080" t="s">
        <v>23</v>
      </c>
      <c r="Q10080" t="s">
        <v>24</v>
      </c>
    </row>
    <row r="10081" spans="1:17" x14ac:dyDescent="0.2">
      <c r="A10081" s="2">
        <v>39036</v>
      </c>
      <c r="B10081" t="s">
        <v>449</v>
      </c>
      <c r="C10081" t="s">
        <v>166</v>
      </c>
      <c r="D10081" t="s">
        <v>115</v>
      </c>
      <c r="E10081" t="s">
        <v>115</v>
      </c>
      <c r="F10081">
        <v>59</v>
      </c>
      <c r="G10081">
        <v>53</v>
      </c>
      <c r="H10081">
        <v>0</v>
      </c>
      <c r="I10081">
        <v>0</v>
      </c>
      <c r="J10081">
        <v>2</v>
      </c>
      <c r="K10081">
        <v>0</v>
      </c>
      <c r="L10081" t="s">
        <v>570</v>
      </c>
      <c r="M10081" t="s">
        <v>530</v>
      </c>
      <c r="N10081" t="s">
        <v>449</v>
      </c>
      <c r="O10081" t="s">
        <v>22</v>
      </c>
      <c r="P10081" t="s">
        <v>23</v>
      </c>
      <c r="Q10081" t="s">
        <v>24</v>
      </c>
    </row>
    <row r="10082" spans="1:17" x14ac:dyDescent="0.2">
      <c r="A10082" s="2">
        <v>39036</v>
      </c>
      <c r="B10082" t="s">
        <v>32</v>
      </c>
      <c r="C10082" t="s">
        <v>555</v>
      </c>
      <c r="D10082" t="s">
        <v>19</v>
      </c>
      <c r="E10082" t="s">
        <v>27</v>
      </c>
      <c r="F10082">
        <v>72</v>
      </c>
      <c r="G10082">
        <v>101</v>
      </c>
      <c r="H10082">
        <v>0</v>
      </c>
      <c r="I10082">
        <v>0</v>
      </c>
      <c r="J10082">
        <v>2</v>
      </c>
      <c r="K10082">
        <v>1</v>
      </c>
      <c r="L10082" t="s">
        <v>28</v>
      </c>
      <c r="M10082" t="s">
        <v>573</v>
      </c>
      <c r="N10082" t="s">
        <v>32</v>
      </c>
      <c r="O10082" t="s">
        <v>22</v>
      </c>
      <c r="P10082" t="s">
        <v>23</v>
      </c>
      <c r="Q10082" t="s">
        <v>24</v>
      </c>
    </row>
    <row r="10083" spans="1:17" x14ac:dyDescent="0.2">
      <c r="A10083" s="2">
        <v>39036</v>
      </c>
      <c r="B10083" t="s">
        <v>389</v>
      </c>
      <c r="C10083" t="s">
        <v>388</v>
      </c>
      <c r="D10083" t="s">
        <v>115</v>
      </c>
      <c r="E10083" t="s">
        <v>115</v>
      </c>
      <c r="F10083">
        <v>144</v>
      </c>
      <c r="G10083">
        <v>143</v>
      </c>
      <c r="H10083">
        <v>0</v>
      </c>
      <c r="I10083">
        <v>0</v>
      </c>
      <c r="J10083">
        <v>2</v>
      </c>
      <c r="K10083">
        <v>1</v>
      </c>
      <c r="L10083" t="s">
        <v>570</v>
      </c>
      <c r="M10083" t="s">
        <v>720</v>
      </c>
      <c r="N10083" t="s">
        <v>389</v>
      </c>
      <c r="O10083" t="s">
        <v>22</v>
      </c>
      <c r="P10083" t="s">
        <v>23</v>
      </c>
      <c r="Q10083" t="s">
        <v>24</v>
      </c>
    </row>
    <row r="10084" spans="1:17" x14ac:dyDescent="0.2">
      <c r="A10084" s="2">
        <v>39036</v>
      </c>
      <c r="B10084" t="s">
        <v>45</v>
      </c>
      <c r="C10084" t="s">
        <v>352</v>
      </c>
      <c r="D10084" t="s">
        <v>36</v>
      </c>
      <c r="E10084" t="s">
        <v>36</v>
      </c>
      <c r="F10084">
        <v>82</v>
      </c>
      <c r="G10084">
        <v>104</v>
      </c>
      <c r="H10084">
        <v>0</v>
      </c>
      <c r="I10084">
        <v>0</v>
      </c>
      <c r="J10084">
        <v>3</v>
      </c>
      <c r="K10084">
        <v>2</v>
      </c>
      <c r="L10084" t="s">
        <v>28</v>
      </c>
      <c r="M10084" t="s">
        <v>47</v>
      </c>
      <c r="N10084" t="s">
        <v>45</v>
      </c>
      <c r="O10084" t="s">
        <v>22</v>
      </c>
      <c r="P10084" t="s">
        <v>23</v>
      </c>
      <c r="Q10084" t="s">
        <v>24</v>
      </c>
    </row>
    <row r="10085" spans="1:17" x14ac:dyDescent="0.2">
      <c r="A10085" s="2">
        <v>39039</v>
      </c>
      <c r="B10085" t="s">
        <v>572</v>
      </c>
      <c r="C10085" t="s">
        <v>648</v>
      </c>
      <c r="D10085" t="s">
        <v>115</v>
      </c>
      <c r="E10085" t="s">
        <v>115</v>
      </c>
      <c r="F10085">
        <v>195</v>
      </c>
      <c r="G10085">
        <v>185</v>
      </c>
      <c r="H10085">
        <v>0</v>
      </c>
      <c r="I10085">
        <v>0</v>
      </c>
      <c r="J10085">
        <v>1</v>
      </c>
      <c r="K10085">
        <v>0</v>
      </c>
      <c r="L10085" t="s">
        <v>647</v>
      </c>
      <c r="M10085" t="s">
        <v>1247</v>
      </c>
      <c r="N10085" t="s">
        <v>572</v>
      </c>
      <c r="O10085" t="s">
        <v>22</v>
      </c>
      <c r="P10085" t="s">
        <v>23</v>
      </c>
      <c r="Q10085" t="s">
        <v>24</v>
      </c>
    </row>
    <row r="10086" spans="1:17" x14ac:dyDescent="0.2">
      <c r="A10086" s="2">
        <v>39039</v>
      </c>
      <c r="B10086" t="s">
        <v>211</v>
      </c>
      <c r="C10086" t="s">
        <v>267</v>
      </c>
      <c r="D10086" t="s">
        <v>36</v>
      </c>
      <c r="E10086" t="s">
        <v>36</v>
      </c>
      <c r="F10086">
        <v>121</v>
      </c>
      <c r="G10086">
        <v>52</v>
      </c>
      <c r="H10086">
        <v>0</v>
      </c>
      <c r="I10086">
        <v>0</v>
      </c>
      <c r="J10086">
        <v>1</v>
      </c>
      <c r="K10086">
        <v>1</v>
      </c>
      <c r="L10086" t="s">
        <v>28</v>
      </c>
      <c r="M10086" t="s">
        <v>373</v>
      </c>
      <c r="N10086" t="s">
        <v>211</v>
      </c>
      <c r="O10086" t="s">
        <v>22</v>
      </c>
      <c r="P10086" t="s">
        <v>23</v>
      </c>
      <c r="Q10086" t="s">
        <v>30</v>
      </c>
    </row>
    <row r="10087" spans="1:17" x14ac:dyDescent="0.2">
      <c r="A10087" s="2">
        <v>39040</v>
      </c>
      <c r="B10087" t="s">
        <v>221</v>
      </c>
      <c r="C10087" t="s">
        <v>848</v>
      </c>
      <c r="D10087" t="s">
        <v>27</v>
      </c>
      <c r="E10087" t="s">
        <v>27</v>
      </c>
      <c r="F10087">
        <v>100</v>
      </c>
      <c r="G10087">
        <v>146</v>
      </c>
      <c r="H10087">
        <v>0</v>
      </c>
      <c r="I10087">
        <v>0</v>
      </c>
      <c r="J10087">
        <v>2</v>
      </c>
      <c r="K10087">
        <v>1</v>
      </c>
      <c r="L10087" t="s">
        <v>230</v>
      </c>
      <c r="M10087" t="s">
        <v>223</v>
      </c>
      <c r="N10087" t="s">
        <v>221</v>
      </c>
      <c r="O10087" t="s">
        <v>22</v>
      </c>
      <c r="P10087" t="s">
        <v>23</v>
      </c>
      <c r="Q10087" t="s">
        <v>24</v>
      </c>
    </row>
    <row r="10088" spans="1:17" x14ac:dyDescent="0.2">
      <c r="A10088" s="2">
        <v>39040</v>
      </c>
      <c r="B10088" t="s">
        <v>531</v>
      </c>
      <c r="C10088" t="s">
        <v>42</v>
      </c>
      <c r="D10088" t="s">
        <v>27</v>
      </c>
      <c r="E10088" t="s">
        <v>19</v>
      </c>
      <c r="F10088">
        <v>74</v>
      </c>
      <c r="G10088">
        <v>79</v>
      </c>
      <c r="H10088">
        <v>0</v>
      </c>
      <c r="I10088">
        <v>0</v>
      </c>
      <c r="J10088">
        <v>1</v>
      </c>
      <c r="K10088">
        <v>2</v>
      </c>
      <c r="L10088" t="s">
        <v>28</v>
      </c>
      <c r="M10088" t="s">
        <v>534</v>
      </c>
      <c r="N10088" t="s">
        <v>531</v>
      </c>
      <c r="O10088" t="s">
        <v>22</v>
      </c>
      <c r="P10088" t="s">
        <v>23</v>
      </c>
      <c r="Q10088" t="s">
        <v>41</v>
      </c>
    </row>
    <row r="10089" spans="1:17" x14ac:dyDescent="0.2">
      <c r="A10089" s="2">
        <v>39042</v>
      </c>
      <c r="B10089" t="s">
        <v>848</v>
      </c>
      <c r="C10089" t="s">
        <v>700</v>
      </c>
      <c r="D10089" t="s">
        <v>27</v>
      </c>
      <c r="E10089" t="s">
        <v>27</v>
      </c>
      <c r="F10089">
        <v>146</v>
      </c>
      <c r="G10089">
        <v>122</v>
      </c>
      <c r="H10089">
        <v>0</v>
      </c>
      <c r="I10089">
        <v>0</v>
      </c>
      <c r="J10089">
        <v>0</v>
      </c>
      <c r="K10089">
        <v>4</v>
      </c>
      <c r="L10089" t="s">
        <v>230</v>
      </c>
      <c r="M10089" t="s">
        <v>223</v>
      </c>
      <c r="N10089" t="s">
        <v>221</v>
      </c>
      <c r="O10089" t="s">
        <v>122</v>
      </c>
      <c r="P10089" t="s">
        <v>23</v>
      </c>
      <c r="Q10089" t="s">
        <v>41</v>
      </c>
    </row>
    <row r="10090" spans="1:17" x14ac:dyDescent="0.2">
      <c r="A10090" s="2">
        <v>39044</v>
      </c>
      <c r="B10090" t="s">
        <v>221</v>
      </c>
      <c r="C10090" t="s">
        <v>700</v>
      </c>
      <c r="D10090" t="s">
        <v>27</v>
      </c>
      <c r="E10090" t="s">
        <v>27</v>
      </c>
      <c r="F10090">
        <v>109</v>
      </c>
      <c r="G10090">
        <v>121</v>
      </c>
      <c r="H10090">
        <v>0</v>
      </c>
      <c r="I10090">
        <v>0</v>
      </c>
      <c r="J10090">
        <v>1</v>
      </c>
      <c r="K10090">
        <v>1</v>
      </c>
      <c r="L10090" t="s">
        <v>230</v>
      </c>
      <c r="M10090" t="s">
        <v>223</v>
      </c>
      <c r="N10090" t="s">
        <v>221</v>
      </c>
      <c r="O10090" t="s">
        <v>22</v>
      </c>
      <c r="P10090" t="s">
        <v>23</v>
      </c>
      <c r="Q10090" t="s">
        <v>30</v>
      </c>
    </row>
    <row r="10091" spans="1:17" x14ac:dyDescent="0.2">
      <c r="A10091" s="2">
        <v>39045</v>
      </c>
      <c r="B10091" t="s">
        <v>233</v>
      </c>
      <c r="C10091" t="s">
        <v>481</v>
      </c>
      <c r="D10091" t="s">
        <v>19</v>
      </c>
      <c r="E10091" t="s">
        <v>27</v>
      </c>
      <c r="F10091">
        <v>105</v>
      </c>
      <c r="G10091">
        <v>126</v>
      </c>
      <c r="H10091">
        <v>0</v>
      </c>
      <c r="I10091">
        <v>0</v>
      </c>
      <c r="J10091">
        <v>6</v>
      </c>
      <c r="K10091">
        <v>0</v>
      </c>
      <c r="L10091" t="s">
        <v>230</v>
      </c>
      <c r="M10091" t="s">
        <v>472</v>
      </c>
      <c r="N10091" t="s">
        <v>233</v>
      </c>
      <c r="O10091" t="s">
        <v>22</v>
      </c>
      <c r="P10091" t="s">
        <v>23</v>
      </c>
      <c r="Q10091" t="s">
        <v>24</v>
      </c>
    </row>
    <row r="10092" spans="1:17" x14ac:dyDescent="0.2">
      <c r="A10092" s="2">
        <v>39046</v>
      </c>
      <c r="B10092" t="s">
        <v>374</v>
      </c>
      <c r="C10092" t="s">
        <v>211</v>
      </c>
      <c r="D10092" t="s">
        <v>36</v>
      </c>
      <c r="E10092" t="s">
        <v>36</v>
      </c>
      <c r="F10092">
        <v>100</v>
      </c>
      <c r="G10092">
        <v>120</v>
      </c>
      <c r="H10092">
        <v>0</v>
      </c>
      <c r="I10092">
        <v>0</v>
      </c>
      <c r="J10092">
        <v>1</v>
      </c>
      <c r="K10092">
        <v>2</v>
      </c>
      <c r="L10092" t="s">
        <v>418</v>
      </c>
      <c r="M10092" t="s">
        <v>375</v>
      </c>
      <c r="N10092" t="s">
        <v>374</v>
      </c>
      <c r="O10092" t="s">
        <v>22</v>
      </c>
      <c r="P10092" t="s">
        <v>23</v>
      </c>
      <c r="Q10092" t="s">
        <v>41</v>
      </c>
    </row>
    <row r="10093" spans="1:17" x14ac:dyDescent="0.2">
      <c r="A10093" s="2">
        <v>39047</v>
      </c>
      <c r="B10093" t="s">
        <v>172</v>
      </c>
      <c r="C10093" t="s">
        <v>138</v>
      </c>
      <c r="D10093" t="s">
        <v>36</v>
      </c>
      <c r="E10093" t="s">
        <v>36</v>
      </c>
      <c r="F10093">
        <v>128</v>
      </c>
      <c r="G10093">
        <v>60</v>
      </c>
      <c r="H10093">
        <v>0</v>
      </c>
      <c r="I10093">
        <v>0</v>
      </c>
      <c r="J10093">
        <v>3</v>
      </c>
      <c r="K10093">
        <v>2</v>
      </c>
      <c r="L10093" t="s">
        <v>418</v>
      </c>
      <c r="M10093" t="s">
        <v>375</v>
      </c>
      <c r="N10093" t="s">
        <v>374</v>
      </c>
      <c r="O10093" t="s">
        <v>122</v>
      </c>
      <c r="P10093" t="s">
        <v>23</v>
      </c>
      <c r="Q10093" t="s">
        <v>24</v>
      </c>
    </row>
    <row r="10094" spans="1:17" x14ac:dyDescent="0.2">
      <c r="A10094" s="2">
        <v>39047</v>
      </c>
      <c r="B10094" t="s">
        <v>800</v>
      </c>
      <c r="C10094" t="s">
        <v>250</v>
      </c>
      <c r="D10094" t="s">
        <v>36</v>
      </c>
      <c r="E10094" t="s">
        <v>36</v>
      </c>
      <c r="F10094">
        <v>198</v>
      </c>
      <c r="G10094">
        <v>94</v>
      </c>
      <c r="H10094">
        <v>0</v>
      </c>
      <c r="I10094">
        <v>0</v>
      </c>
      <c r="J10094">
        <v>0</v>
      </c>
      <c r="K10094">
        <v>3</v>
      </c>
      <c r="L10094" t="s">
        <v>418</v>
      </c>
      <c r="M10094" t="s">
        <v>375</v>
      </c>
      <c r="N10094" t="s">
        <v>374</v>
      </c>
      <c r="O10094" t="s">
        <v>122</v>
      </c>
      <c r="P10094" t="s">
        <v>23</v>
      </c>
      <c r="Q10094" t="s">
        <v>41</v>
      </c>
    </row>
    <row r="10095" spans="1:17" x14ac:dyDescent="0.2">
      <c r="A10095" s="2">
        <v>39047</v>
      </c>
      <c r="B10095" t="s">
        <v>262</v>
      </c>
      <c r="C10095" t="s">
        <v>481</v>
      </c>
      <c r="D10095" t="s">
        <v>27</v>
      </c>
      <c r="E10095" t="s">
        <v>27</v>
      </c>
      <c r="F10095">
        <v>159</v>
      </c>
      <c r="G10095">
        <v>126</v>
      </c>
      <c r="H10095">
        <v>0</v>
      </c>
      <c r="I10095">
        <v>0</v>
      </c>
      <c r="J10095">
        <v>2</v>
      </c>
      <c r="K10095">
        <v>0</v>
      </c>
      <c r="L10095" t="s">
        <v>230</v>
      </c>
      <c r="M10095" t="s">
        <v>472</v>
      </c>
      <c r="N10095" t="s">
        <v>233</v>
      </c>
      <c r="O10095" t="s">
        <v>122</v>
      </c>
      <c r="P10095" t="s">
        <v>23</v>
      </c>
      <c r="Q10095" t="s">
        <v>24</v>
      </c>
    </row>
    <row r="10096" spans="1:17" x14ac:dyDescent="0.2">
      <c r="A10096" s="2">
        <v>39048</v>
      </c>
      <c r="B10096" t="s">
        <v>556</v>
      </c>
      <c r="C10096" t="s">
        <v>617</v>
      </c>
      <c r="D10096" t="s">
        <v>36</v>
      </c>
      <c r="E10096" t="s">
        <v>36</v>
      </c>
      <c r="F10096">
        <v>182</v>
      </c>
      <c r="G10096">
        <v>114</v>
      </c>
      <c r="H10096">
        <v>0</v>
      </c>
      <c r="I10096">
        <v>0</v>
      </c>
      <c r="J10096">
        <v>0</v>
      </c>
      <c r="K10096">
        <v>3</v>
      </c>
      <c r="L10096" t="s">
        <v>418</v>
      </c>
      <c r="M10096" t="s">
        <v>375</v>
      </c>
      <c r="N10096" t="s">
        <v>374</v>
      </c>
      <c r="O10096" t="s">
        <v>122</v>
      </c>
      <c r="P10096" t="s">
        <v>23</v>
      </c>
      <c r="Q10096" t="s">
        <v>41</v>
      </c>
    </row>
    <row r="10097" spans="1:17" x14ac:dyDescent="0.2">
      <c r="A10097" s="2">
        <v>39048</v>
      </c>
      <c r="B10097" t="s">
        <v>380</v>
      </c>
      <c r="C10097" t="s">
        <v>208</v>
      </c>
      <c r="D10097" t="s">
        <v>36</v>
      </c>
      <c r="E10097" t="s">
        <v>36</v>
      </c>
      <c r="F10097">
        <v>121</v>
      </c>
      <c r="G10097">
        <v>102</v>
      </c>
      <c r="H10097">
        <v>0</v>
      </c>
      <c r="I10097">
        <v>0</v>
      </c>
      <c r="J10097">
        <v>1</v>
      </c>
      <c r="K10097">
        <v>2</v>
      </c>
      <c r="L10097" t="s">
        <v>418</v>
      </c>
      <c r="M10097" t="s">
        <v>375</v>
      </c>
      <c r="N10097" t="s">
        <v>374</v>
      </c>
      <c r="O10097" t="s">
        <v>122</v>
      </c>
      <c r="P10097" t="s">
        <v>23</v>
      </c>
      <c r="Q10097" t="s">
        <v>41</v>
      </c>
    </row>
    <row r="10098" spans="1:17" x14ac:dyDescent="0.2">
      <c r="A10098" s="2">
        <v>39049</v>
      </c>
      <c r="B10098" t="s">
        <v>374</v>
      </c>
      <c r="C10098" t="s">
        <v>800</v>
      </c>
      <c r="D10098" t="s">
        <v>36</v>
      </c>
      <c r="E10098" t="s">
        <v>36</v>
      </c>
      <c r="F10098">
        <v>100</v>
      </c>
      <c r="G10098">
        <v>198</v>
      </c>
      <c r="H10098">
        <v>0</v>
      </c>
      <c r="I10098">
        <v>0</v>
      </c>
      <c r="J10098">
        <v>4</v>
      </c>
      <c r="K10098">
        <v>0</v>
      </c>
      <c r="L10098" t="s">
        <v>418</v>
      </c>
      <c r="M10098" t="s">
        <v>375</v>
      </c>
      <c r="N10098" t="s">
        <v>374</v>
      </c>
      <c r="O10098" t="s">
        <v>22</v>
      </c>
      <c r="P10098" t="s">
        <v>23</v>
      </c>
      <c r="Q10098" t="s">
        <v>24</v>
      </c>
    </row>
    <row r="10099" spans="1:17" x14ac:dyDescent="0.2">
      <c r="A10099" s="2">
        <v>39049</v>
      </c>
      <c r="B10099" t="s">
        <v>233</v>
      </c>
      <c r="C10099" t="s">
        <v>262</v>
      </c>
      <c r="D10099" t="s">
        <v>19</v>
      </c>
      <c r="E10099" t="s">
        <v>27</v>
      </c>
      <c r="F10099">
        <v>105</v>
      </c>
      <c r="G10099">
        <v>159</v>
      </c>
      <c r="H10099">
        <v>0</v>
      </c>
      <c r="I10099">
        <v>0</v>
      </c>
      <c r="J10099">
        <v>4</v>
      </c>
      <c r="K10099">
        <v>0</v>
      </c>
      <c r="L10099" t="s">
        <v>230</v>
      </c>
      <c r="M10099" t="s">
        <v>472</v>
      </c>
      <c r="N10099" t="s">
        <v>233</v>
      </c>
      <c r="O10099" t="s">
        <v>22</v>
      </c>
      <c r="P10099" t="s">
        <v>23</v>
      </c>
      <c r="Q10099" t="s">
        <v>24</v>
      </c>
    </row>
    <row r="10100" spans="1:17" x14ac:dyDescent="0.2">
      <c r="A10100" s="2">
        <v>39049</v>
      </c>
      <c r="B10100" t="s">
        <v>250</v>
      </c>
      <c r="C10100" t="s">
        <v>211</v>
      </c>
      <c r="D10100" t="s">
        <v>36</v>
      </c>
      <c r="E10100" t="s">
        <v>36</v>
      </c>
      <c r="F10100">
        <v>94</v>
      </c>
      <c r="G10100">
        <v>120</v>
      </c>
      <c r="H10100">
        <v>0</v>
      </c>
      <c r="I10100">
        <v>0</v>
      </c>
      <c r="J10100">
        <v>1</v>
      </c>
      <c r="K10100">
        <v>2</v>
      </c>
      <c r="L10100" t="s">
        <v>418</v>
      </c>
      <c r="M10100" t="s">
        <v>375</v>
      </c>
      <c r="N10100" t="s">
        <v>374</v>
      </c>
      <c r="O10100" t="s">
        <v>122</v>
      </c>
      <c r="P10100" t="s">
        <v>23</v>
      </c>
      <c r="Q10100" t="s">
        <v>41</v>
      </c>
    </row>
    <row r="10101" spans="1:17" x14ac:dyDescent="0.2">
      <c r="A10101" s="2">
        <v>39050</v>
      </c>
      <c r="B10101" t="s">
        <v>210</v>
      </c>
      <c r="C10101" t="s">
        <v>531</v>
      </c>
      <c r="D10101" t="s">
        <v>27</v>
      </c>
      <c r="E10101" t="s">
        <v>27</v>
      </c>
      <c r="F10101">
        <v>169</v>
      </c>
      <c r="G10101">
        <v>72</v>
      </c>
      <c r="H10101">
        <v>0</v>
      </c>
      <c r="I10101">
        <v>0</v>
      </c>
      <c r="J10101">
        <v>0</v>
      </c>
      <c r="K10101">
        <v>0</v>
      </c>
      <c r="L10101" t="s">
        <v>28</v>
      </c>
      <c r="M10101" t="s">
        <v>557</v>
      </c>
      <c r="N10101" t="s">
        <v>210</v>
      </c>
      <c r="O10101" t="s">
        <v>22</v>
      </c>
      <c r="P10101" t="s">
        <v>23</v>
      </c>
      <c r="Q10101" t="s">
        <v>30</v>
      </c>
    </row>
    <row r="10102" spans="1:17" x14ac:dyDescent="0.2">
      <c r="A10102" s="2">
        <v>39051</v>
      </c>
      <c r="B10102" t="s">
        <v>617</v>
      </c>
      <c r="C10102" t="s">
        <v>208</v>
      </c>
      <c r="D10102" t="s">
        <v>36</v>
      </c>
      <c r="E10102" t="s">
        <v>36</v>
      </c>
      <c r="F10102">
        <v>114</v>
      </c>
      <c r="G10102">
        <v>102</v>
      </c>
      <c r="H10102">
        <v>0</v>
      </c>
      <c r="I10102">
        <v>0</v>
      </c>
      <c r="J10102">
        <v>0</v>
      </c>
      <c r="K10102">
        <v>1</v>
      </c>
      <c r="L10102" t="s">
        <v>418</v>
      </c>
      <c r="M10102" t="s">
        <v>375</v>
      </c>
      <c r="N10102" t="s">
        <v>374</v>
      </c>
      <c r="O10102" t="s">
        <v>122</v>
      </c>
      <c r="P10102" t="s">
        <v>23</v>
      </c>
      <c r="Q10102" t="s">
        <v>41</v>
      </c>
    </row>
    <row r="10103" spans="1:17" x14ac:dyDescent="0.2">
      <c r="A10103" s="2">
        <v>39051</v>
      </c>
      <c r="B10103" t="s">
        <v>556</v>
      </c>
      <c r="C10103" t="s">
        <v>380</v>
      </c>
      <c r="D10103" t="s">
        <v>36</v>
      </c>
      <c r="E10103" t="s">
        <v>36</v>
      </c>
      <c r="F10103">
        <v>182</v>
      </c>
      <c r="G10103">
        <v>121</v>
      </c>
      <c r="H10103">
        <v>0</v>
      </c>
      <c r="I10103">
        <v>0</v>
      </c>
      <c r="J10103">
        <v>0</v>
      </c>
      <c r="K10103">
        <v>3</v>
      </c>
      <c r="L10103" t="s">
        <v>418</v>
      </c>
      <c r="M10103" t="s">
        <v>375</v>
      </c>
      <c r="N10103" t="s">
        <v>374</v>
      </c>
      <c r="O10103" t="s">
        <v>122</v>
      </c>
      <c r="P10103" t="s">
        <v>23</v>
      </c>
      <c r="Q10103" t="s">
        <v>41</v>
      </c>
    </row>
    <row r="10104" spans="1:17" x14ac:dyDescent="0.2">
      <c r="A10104" s="2">
        <v>39052</v>
      </c>
      <c r="B10104" t="s">
        <v>374</v>
      </c>
      <c r="C10104" t="s">
        <v>250</v>
      </c>
      <c r="D10104" t="s">
        <v>36</v>
      </c>
      <c r="E10104" t="s">
        <v>36</v>
      </c>
      <c r="F10104">
        <v>100</v>
      </c>
      <c r="G10104">
        <v>94</v>
      </c>
      <c r="H10104">
        <v>0</v>
      </c>
      <c r="I10104">
        <v>0</v>
      </c>
      <c r="J10104">
        <v>1</v>
      </c>
      <c r="K10104">
        <v>0</v>
      </c>
      <c r="L10104" t="s">
        <v>418</v>
      </c>
      <c r="M10104" t="s">
        <v>375</v>
      </c>
      <c r="N10104" t="s">
        <v>374</v>
      </c>
      <c r="O10104" t="s">
        <v>22</v>
      </c>
      <c r="P10104" t="s">
        <v>23</v>
      </c>
      <c r="Q10104" t="s">
        <v>24</v>
      </c>
    </row>
    <row r="10105" spans="1:17" x14ac:dyDescent="0.2">
      <c r="A10105" s="2">
        <v>39052</v>
      </c>
      <c r="B10105" t="s">
        <v>211</v>
      </c>
      <c r="C10105" t="s">
        <v>800</v>
      </c>
      <c r="D10105" t="s">
        <v>36</v>
      </c>
      <c r="E10105" t="s">
        <v>36</v>
      </c>
      <c r="F10105">
        <v>120</v>
      </c>
      <c r="G10105">
        <v>198</v>
      </c>
      <c r="H10105">
        <v>0</v>
      </c>
      <c r="I10105">
        <v>0</v>
      </c>
      <c r="J10105">
        <v>3</v>
      </c>
      <c r="K10105">
        <v>0</v>
      </c>
      <c r="L10105" t="s">
        <v>418</v>
      </c>
      <c r="M10105" t="s">
        <v>375</v>
      </c>
      <c r="N10105" t="s">
        <v>374</v>
      </c>
      <c r="O10105" t="s">
        <v>122</v>
      </c>
      <c r="P10105" t="s">
        <v>23</v>
      </c>
      <c r="Q10105" t="s">
        <v>24</v>
      </c>
    </row>
    <row r="10106" spans="1:17" x14ac:dyDescent="0.2">
      <c r="A10106" s="2">
        <v>39054</v>
      </c>
      <c r="B10106" t="s">
        <v>380</v>
      </c>
      <c r="C10106" t="s">
        <v>617</v>
      </c>
      <c r="D10106" t="s">
        <v>36</v>
      </c>
      <c r="E10106" t="s">
        <v>36</v>
      </c>
      <c r="F10106">
        <v>121</v>
      </c>
      <c r="G10106">
        <v>114</v>
      </c>
      <c r="H10106">
        <v>0</v>
      </c>
      <c r="I10106">
        <v>0</v>
      </c>
      <c r="J10106">
        <v>0</v>
      </c>
      <c r="K10106">
        <v>0</v>
      </c>
      <c r="L10106" t="s">
        <v>418</v>
      </c>
      <c r="M10106" t="s">
        <v>375</v>
      </c>
      <c r="N10106" t="s">
        <v>374</v>
      </c>
      <c r="O10106" t="s">
        <v>122</v>
      </c>
      <c r="P10106" t="s">
        <v>23</v>
      </c>
      <c r="Q10106" t="s">
        <v>30</v>
      </c>
    </row>
    <row r="10107" spans="1:17" x14ac:dyDescent="0.2">
      <c r="A10107" s="2">
        <v>39054</v>
      </c>
      <c r="B10107" t="s">
        <v>208</v>
      </c>
      <c r="C10107" t="s">
        <v>556</v>
      </c>
      <c r="D10107" t="s">
        <v>36</v>
      </c>
      <c r="E10107" t="s">
        <v>36</v>
      </c>
      <c r="F10107">
        <v>102</v>
      </c>
      <c r="G10107">
        <v>182</v>
      </c>
      <c r="H10107">
        <v>0</v>
      </c>
      <c r="I10107">
        <v>0</v>
      </c>
      <c r="J10107">
        <v>2</v>
      </c>
      <c r="K10107">
        <v>0</v>
      </c>
      <c r="L10107" t="s">
        <v>418</v>
      </c>
      <c r="M10107" t="s">
        <v>375</v>
      </c>
      <c r="N10107" t="s">
        <v>374</v>
      </c>
      <c r="O10107" t="s">
        <v>122</v>
      </c>
      <c r="P10107" t="s">
        <v>23</v>
      </c>
      <c r="Q10107" t="s">
        <v>24</v>
      </c>
    </row>
    <row r="10108" spans="1:17" x14ac:dyDescent="0.2">
      <c r="A10108" s="2">
        <v>39056</v>
      </c>
      <c r="B10108" t="s">
        <v>374</v>
      </c>
      <c r="C10108" t="s">
        <v>138</v>
      </c>
      <c r="D10108" t="s">
        <v>36</v>
      </c>
      <c r="E10108" t="s">
        <v>36</v>
      </c>
      <c r="F10108">
        <v>100</v>
      </c>
      <c r="G10108">
        <v>60</v>
      </c>
      <c r="H10108">
        <v>0</v>
      </c>
      <c r="I10108">
        <v>0</v>
      </c>
      <c r="J10108">
        <v>0</v>
      </c>
      <c r="K10108">
        <v>1</v>
      </c>
      <c r="L10108" t="s">
        <v>418</v>
      </c>
      <c r="M10108" t="s">
        <v>375</v>
      </c>
      <c r="N10108" t="s">
        <v>374</v>
      </c>
      <c r="O10108" t="s">
        <v>22</v>
      </c>
      <c r="P10108" t="s">
        <v>23</v>
      </c>
      <c r="Q10108" t="s">
        <v>41</v>
      </c>
    </row>
    <row r="10109" spans="1:17" x14ac:dyDescent="0.2">
      <c r="A10109" s="2">
        <v>39056</v>
      </c>
      <c r="B10109" t="s">
        <v>211</v>
      </c>
      <c r="C10109" t="s">
        <v>617</v>
      </c>
      <c r="D10109" t="s">
        <v>36</v>
      </c>
      <c r="E10109" t="s">
        <v>36</v>
      </c>
      <c r="F10109">
        <v>120</v>
      </c>
      <c r="G10109">
        <v>114</v>
      </c>
      <c r="H10109">
        <v>0</v>
      </c>
      <c r="I10109">
        <v>0</v>
      </c>
      <c r="J10109">
        <v>1</v>
      </c>
      <c r="K10109">
        <v>2</v>
      </c>
      <c r="L10109" t="s">
        <v>418</v>
      </c>
      <c r="M10109" t="s">
        <v>375</v>
      </c>
      <c r="N10109" t="s">
        <v>374</v>
      </c>
      <c r="O10109" t="s">
        <v>122</v>
      </c>
      <c r="P10109" t="s">
        <v>23</v>
      </c>
      <c r="Q10109" t="s">
        <v>41</v>
      </c>
    </row>
    <row r="10110" spans="1:17" x14ac:dyDescent="0.2">
      <c r="A10110" s="2">
        <v>39057</v>
      </c>
      <c r="B10110" t="s">
        <v>172</v>
      </c>
      <c r="C10110" t="s">
        <v>380</v>
      </c>
      <c r="D10110" t="s">
        <v>36</v>
      </c>
      <c r="E10110" t="s">
        <v>36</v>
      </c>
      <c r="F10110">
        <v>128</v>
      </c>
      <c r="G10110">
        <v>121</v>
      </c>
      <c r="H10110">
        <v>0</v>
      </c>
      <c r="I10110">
        <v>0</v>
      </c>
      <c r="J10110">
        <v>0</v>
      </c>
      <c r="K10110">
        <v>1</v>
      </c>
      <c r="L10110" t="s">
        <v>418</v>
      </c>
      <c r="M10110" t="s">
        <v>375</v>
      </c>
      <c r="N10110" t="s">
        <v>374</v>
      </c>
      <c r="O10110" t="s">
        <v>122</v>
      </c>
      <c r="P10110" t="s">
        <v>23</v>
      </c>
      <c r="Q10110" t="s">
        <v>41</v>
      </c>
    </row>
    <row r="10111" spans="1:17" x14ac:dyDescent="0.2">
      <c r="A10111" s="2">
        <v>39057</v>
      </c>
      <c r="B10111" t="s">
        <v>208</v>
      </c>
      <c r="C10111" t="s">
        <v>250</v>
      </c>
      <c r="D10111" t="s">
        <v>36</v>
      </c>
      <c r="E10111" t="s">
        <v>36</v>
      </c>
      <c r="F10111">
        <v>102</v>
      </c>
      <c r="G10111">
        <v>94</v>
      </c>
      <c r="H10111">
        <v>0</v>
      </c>
      <c r="I10111">
        <v>0</v>
      </c>
      <c r="J10111">
        <v>0</v>
      </c>
      <c r="K10111">
        <v>0</v>
      </c>
      <c r="L10111" t="s">
        <v>418</v>
      </c>
      <c r="M10111" t="s">
        <v>375</v>
      </c>
      <c r="N10111" t="s">
        <v>374</v>
      </c>
      <c r="O10111" t="s">
        <v>122</v>
      </c>
      <c r="P10111" t="s">
        <v>23</v>
      </c>
      <c r="Q10111" t="s">
        <v>30</v>
      </c>
    </row>
    <row r="10112" spans="1:17" x14ac:dyDescent="0.2">
      <c r="A10112" s="2">
        <v>39057</v>
      </c>
      <c r="B10112" t="s">
        <v>176</v>
      </c>
      <c r="C10112" t="s">
        <v>90</v>
      </c>
      <c r="D10112" t="s">
        <v>115</v>
      </c>
      <c r="E10112" t="s">
        <v>50</v>
      </c>
      <c r="F10112">
        <v>83</v>
      </c>
      <c r="G10112">
        <v>22</v>
      </c>
      <c r="H10112">
        <v>0</v>
      </c>
      <c r="I10112">
        <v>0</v>
      </c>
      <c r="J10112">
        <v>2</v>
      </c>
      <c r="K10112">
        <v>5</v>
      </c>
      <c r="L10112" t="s">
        <v>28</v>
      </c>
      <c r="M10112" t="s">
        <v>300</v>
      </c>
      <c r="N10112" t="s">
        <v>176</v>
      </c>
      <c r="O10112" t="s">
        <v>22</v>
      </c>
      <c r="P10112" t="s">
        <v>23</v>
      </c>
      <c r="Q10112" t="s">
        <v>41</v>
      </c>
    </row>
    <row r="10113" spans="1:17" x14ac:dyDescent="0.2">
      <c r="A10113" s="2">
        <v>39059</v>
      </c>
      <c r="B10113" t="s">
        <v>617</v>
      </c>
      <c r="C10113" t="s">
        <v>138</v>
      </c>
      <c r="D10113" t="s">
        <v>36</v>
      </c>
      <c r="E10113" t="s">
        <v>36</v>
      </c>
      <c r="F10113">
        <v>114</v>
      </c>
      <c r="G10113">
        <v>60</v>
      </c>
      <c r="H10113">
        <v>0</v>
      </c>
      <c r="I10113">
        <v>0</v>
      </c>
      <c r="J10113">
        <v>0</v>
      </c>
      <c r="K10113">
        <v>1</v>
      </c>
      <c r="L10113" t="s">
        <v>418</v>
      </c>
      <c r="M10113" t="s">
        <v>375</v>
      </c>
      <c r="N10113" t="s">
        <v>374</v>
      </c>
      <c r="O10113" t="s">
        <v>122</v>
      </c>
      <c r="P10113" t="s">
        <v>23</v>
      </c>
      <c r="Q10113" t="s">
        <v>41</v>
      </c>
    </row>
    <row r="10114" spans="1:17" x14ac:dyDescent="0.2">
      <c r="A10114" s="2">
        <v>39059</v>
      </c>
      <c r="B10114" t="s">
        <v>208</v>
      </c>
      <c r="C10114" t="s">
        <v>380</v>
      </c>
      <c r="D10114" t="s">
        <v>36</v>
      </c>
      <c r="E10114" t="s">
        <v>36</v>
      </c>
      <c r="F10114">
        <v>102</v>
      </c>
      <c r="G10114">
        <v>121</v>
      </c>
      <c r="H10114">
        <v>0</v>
      </c>
      <c r="I10114">
        <v>0</v>
      </c>
      <c r="J10114">
        <v>2</v>
      </c>
      <c r="K10114">
        <v>2</v>
      </c>
      <c r="L10114" t="s">
        <v>418</v>
      </c>
      <c r="M10114" t="s">
        <v>375</v>
      </c>
      <c r="N10114" t="s">
        <v>374</v>
      </c>
      <c r="O10114" t="s">
        <v>122</v>
      </c>
      <c r="P10114" t="s">
        <v>23</v>
      </c>
      <c r="Q10114" t="s">
        <v>30</v>
      </c>
    </row>
    <row r="10115" spans="1:17" x14ac:dyDescent="0.2">
      <c r="A10115" s="2">
        <v>39060</v>
      </c>
      <c r="B10115" t="s">
        <v>211</v>
      </c>
      <c r="C10115" t="s">
        <v>890</v>
      </c>
      <c r="D10115" t="s">
        <v>36</v>
      </c>
      <c r="E10115" t="s">
        <v>36</v>
      </c>
      <c r="F10115">
        <v>120</v>
      </c>
      <c r="G10115">
        <v>65</v>
      </c>
      <c r="H10115">
        <v>0</v>
      </c>
      <c r="I10115">
        <v>0</v>
      </c>
      <c r="J10115">
        <v>2</v>
      </c>
      <c r="K10115">
        <v>0</v>
      </c>
      <c r="L10115" t="s">
        <v>28</v>
      </c>
      <c r="M10115" t="s">
        <v>373</v>
      </c>
      <c r="N10115" t="s">
        <v>211</v>
      </c>
      <c r="O10115" t="s">
        <v>22</v>
      </c>
      <c r="P10115" t="s">
        <v>23</v>
      </c>
      <c r="Q10115" t="s">
        <v>24</v>
      </c>
    </row>
    <row r="10116" spans="1:17" x14ac:dyDescent="0.2">
      <c r="A10116" s="2">
        <v>39061</v>
      </c>
      <c r="B10116" t="s">
        <v>617</v>
      </c>
      <c r="C10116" t="s">
        <v>208</v>
      </c>
      <c r="D10116" t="s">
        <v>36</v>
      </c>
      <c r="E10116" t="s">
        <v>36</v>
      </c>
      <c r="F10116">
        <v>114</v>
      </c>
      <c r="G10116">
        <v>102</v>
      </c>
      <c r="H10116">
        <v>0</v>
      </c>
      <c r="I10116">
        <v>0</v>
      </c>
      <c r="J10116">
        <v>0</v>
      </c>
      <c r="K10116">
        <v>0</v>
      </c>
      <c r="L10116" t="s">
        <v>418</v>
      </c>
      <c r="M10116" t="s">
        <v>375</v>
      </c>
      <c r="N10116" t="s">
        <v>374</v>
      </c>
      <c r="O10116" t="s">
        <v>122</v>
      </c>
      <c r="P10116" t="s">
        <v>23</v>
      </c>
      <c r="Q10116" t="s">
        <v>30</v>
      </c>
    </row>
    <row r="10117" spans="1:17" x14ac:dyDescent="0.2">
      <c r="A10117" s="2">
        <v>39061</v>
      </c>
      <c r="B10117" t="s">
        <v>176</v>
      </c>
      <c r="C10117" t="s">
        <v>244</v>
      </c>
      <c r="D10117" t="s">
        <v>115</v>
      </c>
      <c r="E10117" t="s">
        <v>50</v>
      </c>
      <c r="F10117">
        <v>83</v>
      </c>
      <c r="G10117">
        <v>37</v>
      </c>
      <c r="H10117">
        <v>0</v>
      </c>
      <c r="I10117">
        <v>0</v>
      </c>
      <c r="J10117">
        <v>1</v>
      </c>
      <c r="K10117">
        <v>2</v>
      </c>
      <c r="L10117" t="s">
        <v>28</v>
      </c>
      <c r="M10117" t="s">
        <v>300</v>
      </c>
      <c r="N10117" t="s">
        <v>176</v>
      </c>
      <c r="O10117" t="s">
        <v>22</v>
      </c>
      <c r="P10117" t="s">
        <v>23</v>
      </c>
      <c r="Q10117" t="s">
        <v>41</v>
      </c>
    </row>
    <row r="10118" spans="1:17" x14ac:dyDescent="0.2">
      <c r="A10118" s="2">
        <v>39061</v>
      </c>
      <c r="B10118" t="s">
        <v>138</v>
      </c>
      <c r="C10118" t="s">
        <v>380</v>
      </c>
      <c r="D10118" t="s">
        <v>36</v>
      </c>
      <c r="E10118" t="s">
        <v>36</v>
      </c>
      <c r="F10118">
        <v>60</v>
      </c>
      <c r="G10118">
        <v>121</v>
      </c>
      <c r="H10118">
        <v>0</v>
      </c>
      <c r="I10118">
        <v>0</v>
      </c>
      <c r="J10118">
        <v>0</v>
      </c>
      <c r="K10118">
        <v>0</v>
      </c>
      <c r="L10118" t="s">
        <v>418</v>
      </c>
      <c r="M10118" t="s">
        <v>375</v>
      </c>
      <c r="N10118" t="s">
        <v>374</v>
      </c>
      <c r="O10118" t="s">
        <v>122</v>
      </c>
      <c r="P10118" t="s">
        <v>23</v>
      </c>
      <c r="Q10118" t="s">
        <v>30</v>
      </c>
    </row>
    <row r="10119" spans="1:17" x14ac:dyDescent="0.2">
      <c r="A10119" s="2">
        <v>39071</v>
      </c>
      <c r="B10119" t="s">
        <v>389</v>
      </c>
      <c r="C10119" t="s">
        <v>800</v>
      </c>
      <c r="D10119" t="s">
        <v>115</v>
      </c>
      <c r="E10119" t="s">
        <v>36</v>
      </c>
      <c r="F10119">
        <v>141</v>
      </c>
      <c r="G10119">
        <v>198</v>
      </c>
      <c r="H10119">
        <v>0</v>
      </c>
      <c r="I10119">
        <v>0</v>
      </c>
      <c r="J10119">
        <v>4</v>
      </c>
      <c r="K10119">
        <v>1</v>
      </c>
      <c r="L10119" t="s">
        <v>799</v>
      </c>
      <c r="M10119" t="s">
        <v>720</v>
      </c>
      <c r="N10119" t="s">
        <v>389</v>
      </c>
      <c r="O10119" t="s">
        <v>22</v>
      </c>
      <c r="P10119" t="s">
        <v>23</v>
      </c>
      <c r="Q10119" t="s">
        <v>24</v>
      </c>
    </row>
    <row r="10120" spans="1:17" x14ac:dyDescent="0.2">
      <c r="A10120" s="2">
        <v>39072</v>
      </c>
      <c r="B10120" t="s">
        <v>464</v>
      </c>
      <c r="C10120" t="s">
        <v>197</v>
      </c>
      <c r="D10120" t="s">
        <v>115</v>
      </c>
      <c r="E10120" t="s">
        <v>36</v>
      </c>
      <c r="F10120">
        <v>126</v>
      </c>
      <c r="G10120">
        <v>133</v>
      </c>
      <c r="H10120">
        <v>0</v>
      </c>
      <c r="I10120">
        <v>0</v>
      </c>
      <c r="J10120">
        <v>0</v>
      </c>
      <c r="K10120">
        <v>0</v>
      </c>
      <c r="L10120" t="s">
        <v>799</v>
      </c>
      <c r="M10120" t="s">
        <v>465</v>
      </c>
      <c r="N10120" t="s">
        <v>464</v>
      </c>
      <c r="O10120" t="s">
        <v>22</v>
      </c>
      <c r="P10120" t="s">
        <v>23</v>
      </c>
      <c r="Q10120" t="s">
        <v>30</v>
      </c>
    </row>
    <row r="10121" spans="1:17" x14ac:dyDescent="0.2">
      <c r="A10121" s="2">
        <v>39072</v>
      </c>
      <c r="B10121" t="s">
        <v>380</v>
      </c>
      <c r="C10121" t="s">
        <v>556</v>
      </c>
      <c r="D10121" t="s">
        <v>36</v>
      </c>
      <c r="E10121" t="s">
        <v>36</v>
      </c>
      <c r="F10121">
        <v>120</v>
      </c>
      <c r="G10121">
        <v>193</v>
      </c>
      <c r="H10121">
        <v>0</v>
      </c>
      <c r="I10121">
        <v>0</v>
      </c>
      <c r="J10121">
        <v>6</v>
      </c>
      <c r="K10121">
        <v>1</v>
      </c>
      <c r="L10121" t="s">
        <v>799</v>
      </c>
      <c r="M10121" t="s">
        <v>465</v>
      </c>
      <c r="N10121" t="s">
        <v>464</v>
      </c>
      <c r="O10121" t="s">
        <v>122</v>
      </c>
      <c r="P10121" t="s">
        <v>23</v>
      </c>
      <c r="Q10121" t="s">
        <v>24</v>
      </c>
    </row>
    <row r="10122" spans="1:17" x14ac:dyDescent="0.2">
      <c r="A10122" s="2">
        <v>39075</v>
      </c>
      <c r="B10122" t="s">
        <v>464</v>
      </c>
      <c r="C10122" t="s">
        <v>556</v>
      </c>
      <c r="D10122" t="s">
        <v>115</v>
      </c>
      <c r="E10122" t="s">
        <v>36</v>
      </c>
      <c r="F10122">
        <v>126</v>
      </c>
      <c r="G10122">
        <v>193</v>
      </c>
      <c r="H10122">
        <v>0</v>
      </c>
      <c r="I10122">
        <v>0</v>
      </c>
      <c r="J10122">
        <v>4</v>
      </c>
      <c r="K10122">
        <v>0</v>
      </c>
      <c r="L10122" t="s">
        <v>799</v>
      </c>
      <c r="M10122" t="s">
        <v>465</v>
      </c>
      <c r="N10122" t="s">
        <v>464</v>
      </c>
      <c r="O10122" t="s">
        <v>22</v>
      </c>
      <c r="P10122" t="s">
        <v>23</v>
      </c>
      <c r="Q10122" t="s">
        <v>24</v>
      </c>
    </row>
    <row r="10123" spans="1:17" x14ac:dyDescent="0.2">
      <c r="A10123" s="2">
        <v>39075</v>
      </c>
      <c r="B10123" t="s">
        <v>443</v>
      </c>
      <c r="C10123" t="s">
        <v>560</v>
      </c>
      <c r="D10123" t="s">
        <v>115</v>
      </c>
      <c r="E10123" t="s">
        <v>50</v>
      </c>
      <c r="F10123">
        <v>111</v>
      </c>
      <c r="G10123">
        <v>135</v>
      </c>
      <c r="H10123">
        <v>0</v>
      </c>
      <c r="I10123">
        <v>0</v>
      </c>
      <c r="J10123">
        <v>0</v>
      </c>
      <c r="K10123">
        <v>0</v>
      </c>
      <c r="L10123" t="s">
        <v>447</v>
      </c>
      <c r="M10123" t="s">
        <v>226</v>
      </c>
      <c r="N10123" t="s">
        <v>114</v>
      </c>
      <c r="O10123" t="s">
        <v>122</v>
      </c>
      <c r="P10123" t="s">
        <v>23</v>
      </c>
      <c r="Q10123" t="s">
        <v>30</v>
      </c>
    </row>
    <row r="10124" spans="1:17" x14ac:dyDescent="0.2">
      <c r="A10124" s="2">
        <v>39075</v>
      </c>
      <c r="B10124" t="s">
        <v>380</v>
      </c>
      <c r="C10124" t="s">
        <v>197</v>
      </c>
      <c r="D10124" t="s">
        <v>36</v>
      </c>
      <c r="E10124" t="s">
        <v>36</v>
      </c>
      <c r="F10124">
        <v>120</v>
      </c>
      <c r="G10124">
        <v>133</v>
      </c>
      <c r="H10124">
        <v>0</v>
      </c>
      <c r="I10124">
        <v>0</v>
      </c>
      <c r="J10124">
        <v>2</v>
      </c>
      <c r="K10124">
        <v>0</v>
      </c>
      <c r="L10124" t="s">
        <v>799</v>
      </c>
      <c r="M10124" t="s">
        <v>465</v>
      </c>
      <c r="N10124" t="s">
        <v>464</v>
      </c>
      <c r="O10124" t="s">
        <v>122</v>
      </c>
      <c r="P10124" t="s">
        <v>23</v>
      </c>
      <c r="Q10124" t="s">
        <v>24</v>
      </c>
    </row>
    <row r="10125" spans="1:17" x14ac:dyDescent="0.2">
      <c r="A10125" s="2">
        <v>39075</v>
      </c>
      <c r="B10125" t="s">
        <v>114</v>
      </c>
      <c r="C10125" t="s">
        <v>425</v>
      </c>
      <c r="D10125" t="s">
        <v>115</v>
      </c>
      <c r="E10125" t="s">
        <v>115</v>
      </c>
      <c r="F10125">
        <v>137</v>
      </c>
      <c r="G10125">
        <v>172</v>
      </c>
      <c r="H10125">
        <v>0</v>
      </c>
      <c r="I10125">
        <v>0</v>
      </c>
      <c r="J10125">
        <v>2</v>
      </c>
      <c r="K10125">
        <v>1</v>
      </c>
      <c r="L10125" t="s">
        <v>447</v>
      </c>
      <c r="M10125" t="s">
        <v>226</v>
      </c>
      <c r="N10125" t="s">
        <v>114</v>
      </c>
      <c r="O10125" t="s">
        <v>22</v>
      </c>
      <c r="P10125" t="s">
        <v>23</v>
      </c>
      <c r="Q10125" t="s">
        <v>24</v>
      </c>
    </row>
    <row r="10126" spans="1:17" x14ac:dyDescent="0.2">
      <c r="A10126" s="2">
        <v>39077</v>
      </c>
      <c r="B10126" t="s">
        <v>114</v>
      </c>
      <c r="C10126" t="s">
        <v>443</v>
      </c>
      <c r="D10126" t="s">
        <v>115</v>
      </c>
      <c r="E10126" t="s">
        <v>115</v>
      </c>
      <c r="F10126">
        <v>137</v>
      </c>
      <c r="G10126">
        <v>111</v>
      </c>
      <c r="H10126">
        <v>0</v>
      </c>
      <c r="I10126">
        <v>0</v>
      </c>
      <c r="J10126">
        <v>2</v>
      </c>
      <c r="K10126">
        <v>0</v>
      </c>
      <c r="L10126" t="s">
        <v>447</v>
      </c>
      <c r="M10126" t="s">
        <v>226</v>
      </c>
      <c r="N10126" t="s">
        <v>114</v>
      </c>
      <c r="O10126" t="s">
        <v>22</v>
      </c>
      <c r="P10126" t="s">
        <v>23</v>
      </c>
      <c r="Q10126" t="s">
        <v>24</v>
      </c>
    </row>
    <row r="10127" spans="1:17" x14ac:dyDescent="0.2">
      <c r="A10127" s="2">
        <v>39077</v>
      </c>
      <c r="B10127" t="s">
        <v>425</v>
      </c>
      <c r="C10127" t="s">
        <v>560</v>
      </c>
      <c r="D10127" t="s">
        <v>115</v>
      </c>
      <c r="E10127" t="s">
        <v>50</v>
      </c>
      <c r="F10127">
        <v>172</v>
      </c>
      <c r="G10127">
        <v>135</v>
      </c>
      <c r="H10127">
        <v>0</v>
      </c>
      <c r="I10127">
        <v>0</v>
      </c>
      <c r="J10127">
        <v>2</v>
      </c>
      <c r="K10127">
        <v>1</v>
      </c>
      <c r="L10127" t="s">
        <v>447</v>
      </c>
      <c r="M10127" t="s">
        <v>226</v>
      </c>
      <c r="N10127" t="s">
        <v>114</v>
      </c>
      <c r="O10127" t="s">
        <v>122</v>
      </c>
      <c r="P10127" t="s">
        <v>23</v>
      </c>
      <c r="Q10127" t="s">
        <v>24</v>
      </c>
    </row>
    <row r="10128" spans="1:17" x14ac:dyDescent="0.2">
      <c r="A10128" s="2">
        <v>39078</v>
      </c>
      <c r="B10128" t="s">
        <v>464</v>
      </c>
      <c r="C10128" t="s">
        <v>380</v>
      </c>
      <c r="D10128" t="s">
        <v>115</v>
      </c>
      <c r="E10128" t="s">
        <v>36</v>
      </c>
      <c r="F10128">
        <v>126</v>
      </c>
      <c r="G10128">
        <v>120</v>
      </c>
      <c r="H10128">
        <v>0</v>
      </c>
      <c r="I10128">
        <v>0</v>
      </c>
      <c r="J10128">
        <v>0</v>
      </c>
      <c r="K10128">
        <v>0</v>
      </c>
      <c r="L10128" t="s">
        <v>799</v>
      </c>
      <c r="M10128" t="s">
        <v>465</v>
      </c>
      <c r="N10128" t="s">
        <v>464</v>
      </c>
      <c r="O10128" t="s">
        <v>22</v>
      </c>
      <c r="P10128" t="s">
        <v>23</v>
      </c>
      <c r="Q10128" t="s">
        <v>30</v>
      </c>
    </row>
    <row r="10129" spans="1:17" x14ac:dyDescent="0.2">
      <c r="A10129" s="2">
        <v>39078</v>
      </c>
      <c r="B10129" t="s">
        <v>556</v>
      </c>
      <c r="C10129" t="s">
        <v>197</v>
      </c>
      <c r="D10129" t="s">
        <v>36</v>
      </c>
      <c r="E10129" t="s">
        <v>36</v>
      </c>
      <c r="F10129">
        <v>193</v>
      </c>
      <c r="G10129">
        <v>133</v>
      </c>
      <c r="H10129">
        <v>0</v>
      </c>
      <c r="I10129">
        <v>0</v>
      </c>
      <c r="J10129">
        <v>2</v>
      </c>
      <c r="K10129">
        <v>8</v>
      </c>
      <c r="L10129" t="s">
        <v>799</v>
      </c>
      <c r="M10129" t="s">
        <v>465</v>
      </c>
      <c r="N10129" t="s">
        <v>464</v>
      </c>
      <c r="O10129" t="s">
        <v>122</v>
      </c>
      <c r="P10129" t="s">
        <v>23</v>
      </c>
      <c r="Q10129" t="s">
        <v>41</v>
      </c>
    </row>
    <row r="10130" spans="1:17" x14ac:dyDescent="0.2">
      <c r="A10130" s="2">
        <v>39079</v>
      </c>
      <c r="B10130" t="s">
        <v>443</v>
      </c>
      <c r="C10130" t="s">
        <v>425</v>
      </c>
      <c r="D10130" t="s">
        <v>115</v>
      </c>
      <c r="E10130" t="s">
        <v>115</v>
      </c>
      <c r="F10130">
        <v>111</v>
      </c>
      <c r="G10130">
        <v>172</v>
      </c>
      <c r="H10130">
        <v>0</v>
      </c>
      <c r="I10130">
        <v>0</v>
      </c>
      <c r="J10130">
        <v>2</v>
      </c>
      <c r="K10130">
        <v>3</v>
      </c>
      <c r="L10130" t="s">
        <v>447</v>
      </c>
      <c r="M10130" t="s">
        <v>226</v>
      </c>
      <c r="N10130" t="s">
        <v>114</v>
      </c>
      <c r="O10130" t="s">
        <v>122</v>
      </c>
      <c r="P10130" t="s">
        <v>23</v>
      </c>
      <c r="Q10130" t="s">
        <v>41</v>
      </c>
    </row>
    <row r="10131" spans="1:17" x14ac:dyDescent="0.2">
      <c r="A10131" s="2">
        <v>39079</v>
      </c>
      <c r="B10131" t="s">
        <v>114</v>
      </c>
      <c r="C10131" t="s">
        <v>560</v>
      </c>
      <c r="D10131" t="s">
        <v>115</v>
      </c>
      <c r="E10131" t="s">
        <v>50</v>
      </c>
      <c r="F10131">
        <v>137</v>
      </c>
      <c r="G10131">
        <v>135</v>
      </c>
      <c r="H10131">
        <v>0</v>
      </c>
      <c r="I10131">
        <v>0</v>
      </c>
      <c r="J10131">
        <v>2</v>
      </c>
      <c r="K10131">
        <v>2</v>
      </c>
      <c r="L10131" t="s">
        <v>447</v>
      </c>
      <c r="M10131" t="s">
        <v>226</v>
      </c>
      <c r="N10131" t="s">
        <v>114</v>
      </c>
      <c r="O10131" t="s">
        <v>22</v>
      </c>
      <c r="P10131" t="s">
        <v>23</v>
      </c>
      <c r="Q10131" t="s">
        <v>30</v>
      </c>
    </row>
    <row r="10132" spans="1:17" x14ac:dyDescent="0.2">
      <c r="A10132" s="2">
        <v>39081</v>
      </c>
      <c r="B10132" t="s">
        <v>114</v>
      </c>
      <c r="C10132" t="s">
        <v>425</v>
      </c>
      <c r="D10132" t="s">
        <v>115</v>
      </c>
      <c r="E10132" t="s">
        <v>115</v>
      </c>
      <c r="F10132">
        <v>137</v>
      </c>
      <c r="G10132">
        <v>172</v>
      </c>
      <c r="H10132">
        <v>0</v>
      </c>
      <c r="I10132">
        <v>0</v>
      </c>
      <c r="J10132">
        <v>3</v>
      </c>
      <c r="K10132">
        <v>1</v>
      </c>
      <c r="L10132" t="s">
        <v>447</v>
      </c>
      <c r="M10132" t="s">
        <v>226</v>
      </c>
      <c r="N10132" t="s">
        <v>114</v>
      </c>
      <c r="O10132" t="s">
        <v>22</v>
      </c>
      <c r="P10132" t="s">
        <v>23</v>
      </c>
      <c r="Q10132" t="s">
        <v>24</v>
      </c>
    </row>
    <row r="10133" spans="1:17" x14ac:dyDescent="0.2">
      <c r="A10133" s="2">
        <v>39089</v>
      </c>
      <c r="B10133" t="s">
        <v>263</v>
      </c>
      <c r="C10133" t="s">
        <v>700</v>
      </c>
      <c r="D10133" t="s">
        <v>27</v>
      </c>
      <c r="E10133" t="s">
        <v>27</v>
      </c>
      <c r="F10133">
        <v>102</v>
      </c>
      <c r="G10133">
        <v>107</v>
      </c>
      <c r="H10133">
        <v>0</v>
      </c>
      <c r="I10133">
        <v>0</v>
      </c>
      <c r="J10133">
        <v>2</v>
      </c>
      <c r="K10133">
        <v>0</v>
      </c>
      <c r="L10133" t="s">
        <v>230</v>
      </c>
      <c r="M10133" t="s">
        <v>1252</v>
      </c>
      <c r="N10133" t="s">
        <v>282</v>
      </c>
      <c r="O10133" t="s">
        <v>122</v>
      </c>
      <c r="P10133" t="s">
        <v>23</v>
      </c>
      <c r="Q10133" t="s">
        <v>24</v>
      </c>
    </row>
    <row r="10134" spans="1:17" x14ac:dyDescent="0.2">
      <c r="A10134" s="2">
        <v>39089</v>
      </c>
      <c r="B10134" t="s">
        <v>443</v>
      </c>
      <c r="C10134" t="s">
        <v>572</v>
      </c>
      <c r="D10134" t="s">
        <v>115</v>
      </c>
      <c r="E10134" t="s">
        <v>115</v>
      </c>
      <c r="F10134">
        <v>111</v>
      </c>
      <c r="G10134">
        <v>171</v>
      </c>
      <c r="H10134">
        <v>0</v>
      </c>
      <c r="I10134">
        <v>0</v>
      </c>
      <c r="J10134">
        <v>4</v>
      </c>
      <c r="K10134">
        <v>1</v>
      </c>
      <c r="L10134" t="s">
        <v>28</v>
      </c>
      <c r="M10134" t="s">
        <v>443</v>
      </c>
      <c r="N10134" t="s">
        <v>443</v>
      </c>
      <c r="O10134" t="s">
        <v>22</v>
      </c>
      <c r="P10134" t="s">
        <v>23</v>
      </c>
      <c r="Q10134" t="s">
        <v>24</v>
      </c>
    </row>
    <row r="10135" spans="1:17" x14ac:dyDescent="0.2">
      <c r="A10135" s="2">
        <v>39089</v>
      </c>
      <c r="B10135" t="s">
        <v>389</v>
      </c>
      <c r="C10135" t="s">
        <v>828</v>
      </c>
      <c r="D10135" t="s">
        <v>115</v>
      </c>
      <c r="E10135" t="s">
        <v>36</v>
      </c>
      <c r="F10135">
        <v>141</v>
      </c>
      <c r="G10135">
        <v>140</v>
      </c>
      <c r="H10135">
        <v>0</v>
      </c>
      <c r="I10135">
        <v>0</v>
      </c>
      <c r="J10135">
        <v>4</v>
      </c>
      <c r="K10135">
        <v>1</v>
      </c>
      <c r="L10135" t="s">
        <v>28</v>
      </c>
      <c r="M10135" t="s">
        <v>720</v>
      </c>
      <c r="N10135" t="s">
        <v>389</v>
      </c>
      <c r="O10135" t="s">
        <v>22</v>
      </c>
      <c r="P10135" t="s">
        <v>23</v>
      </c>
      <c r="Q10135" t="s">
        <v>24</v>
      </c>
    </row>
    <row r="10136" spans="1:17" x14ac:dyDescent="0.2">
      <c r="A10136" s="2">
        <v>39090</v>
      </c>
      <c r="B10136" t="s">
        <v>113</v>
      </c>
      <c r="C10136" t="s">
        <v>196</v>
      </c>
      <c r="D10136" t="s">
        <v>115</v>
      </c>
      <c r="E10136" t="s">
        <v>36</v>
      </c>
      <c r="F10136">
        <v>64</v>
      </c>
      <c r="G10136">
        <v>134</v>
      </c>
      <c r="H10136">
        <v>0</v>
      </c>
      <c r="I10136">
        <v>0</v>
      </c>
      <c r="J10136">
        <v>3</v>
      </c>
      <c r="K10136">
        <v>0</v>
      </c>
      <c r="L10136" t="s">
        <v>28</v>
      </c>
      <c r="M10136" t="s">
        <v>116</v>
      </c>
      <c r="N10136" t="s">
        <v>113</v>
      </c>
      <c r="O10136" t="s">
        <v>22</v>
      </c>
      <c r="P10136" t="s">
        <v>23</v>
      </c>
      <c r="Q10136" t="s">
        <v>24</v>
      </c>
    </row>
    <row r="10137" spans="1:17" x14ac:dyDescent="0.2">
      <c r="A10137" s="2">
        <v>39091</v>
      </c>
      <c r="B10137" t="s">
        <v>700</v>
      </c>
      <c r="C10137" t="s">
        <v>263</v>
      </c>
      <c r="D10137" t="s">
        <v>27</v>
      </c>
      <c r="E10137" t="s">
        <v>27</v>
      </c>
      <c r="F10137">
        <v>107</v>
      </c>
      <c r="G10137">
        <v>102</v>
      </c>
      <c r="H10137">
        <v>0</v>
      </c>
      <c r="I10137">
        <v>0</v>
      </c>
      <c r="J10137">
        <v>0</v>
      </c>
      <c r="K10137">
        <v>3</v>
      </c>
      <c r="L10137" t="s">
        <v>230</v>
      </c>
      <c r="M10137" t="s">
        <v>1252</v>
      </c>
      <c r="N10137" t="s">
        <v>282</v>
      </c>
      <c r="O10137" t="s">
        <v>122</v>
      </c>
      <c r="P10137" t="s">
        <v>23</v>
      </c>
      <c r="Q10137" t="s">
        <v>41</v>
      </c>
    </row>
    <row r="10138" spans="1:17" x14ac:dyDescent="0.2">
      <c r="A10138" s="2">
        <v>39093</v>
      </c>
      <c r="B10138" t="s">
        <v>131</v>
      </c>
      <c r="C10138" t="s">
        <v>532</v>
      </c>
      <c r="D10138" t="s">
        <v>27</v>
      </c>
      <c r="E10138" t="s">
        <v>27</v>
      </c>
      <c r="F10138">
        <v>68</v>
      </c>
      <c r="G10138">
        <v>168</v>
      </c>
      <c r="H10138">
        <v>0</v>
      </c>
      <c r="I10138">
        <v>0</v>
      </c>
      <c r="J10138">
        <v>2</v>
      </c>
      <c r="K10138">
        <v>0</v>
      </c>
      <c r="L10138" t="s">
        <v>28</v>
      </c>
      <c r="M10138" t="s">
        <v>637</v>
      </c>
      <c r="N10138" t="s">
        <v>131</v>
      </c>
      <c r="O10138" t="s">
        <v>22</v>
      </c>
      <c r="P10138" t="s">
        <v>23</v>
      </c>
      <c r="Q10138" t="s">
        <v>24</v>
      </c>
    </row>
    <row r="10139" spans="1:17" x14ac:dyDescent="0.2">
      <c r="A10139" s="2">
        <v>39093</v>
      </c>
      <c r="B10139" t="s">
        <v>113</v>
      </c>
      <c r="C10139" t="s">
        <v>469</v>
      </c>
      <c r="D10139" t="s">
        <v>115</v>
      </c>
      <c r="E10139" t="s">
        <v>115</v>
      </c>
      <c r="F10139">
        <v>64</v>
      </c>
      <c r="G10139">
        <v>112</v>
      </c>
      <c r="H10139">
        <v>0</v>
      </c>
      <c r="I10139">
        <v>0</v>
      </c>
      <c r="J10139">
        <v>2</v>
      </c>
      <c r="K10139">
        <v>1</v>
      </c>
      <c r="L10139" t="s">
        <v>28</v>
      </c>
      <c r="M10139" t="s">
        <v>116</v>
      </c>
      <c r="N10139" t="s">
        <v>113</v>
      </c>
      <c r="O10139" t="s">
        <v>22</v>
      </c>
      <c r="P10139" t="s">
        <v>23</v>
      </c>
      <c r="Q10139" t="s">
        <v>24</v>
      </c>
    </row>
    <row r="10140" spans="1:17" x14ac:dyDescent="0.2">
      <c r="A10140" s="2">
        <v>39094</v>
      </c>
      <c r="B10140" t="s">
        <v>391</v>
      </c>
      <c r="C10140" t="s">
        <v>572</v>
      </c>
      <c r="D10140" t="s">
        <v>115</v>
      </c>
      <c r="E10140" t="s">
        <v>115</v>
      </c>
      <c r="F10140">
        <v>152</v>
      </c>
      <c r="G10140">
        <v>171</v>
      </c>
      <c r="H10140">
        <v>0</v>
      </c>
      <c r="I10140">
        <v>0</v>
      </c>
      <c r="J10140">
        <v>4</v>
      </c>
      <c r="K10140">
        <v>0</v>
      </c>
      <c r="L10140" t="s">
        <v>647</v>
      </c>
      <c r="M10140" t="s">
        <v>226</v>
      </c>
      <c r="N10140" t="s">
        <v>114</v>
      </c>
      <c r="O10140" t="s">
        <v>122</v>
      </c>
      <c r="P10140" t="s">
        <v>23</v>
      </c>
      <c r="Q10140" t="s">
        <v>24</v>
      </c>
    </row>
    <row r="10141" spans="1:17" x14ac:dyDescent="0.2">
      <c r="A10141" s="2">
        <v>39094</v>
      </c>
      <c r="B10141" t="s">
        <v>114</v>
      </c>
      <c r="C10141" t="s">
        <v>213</v>
      </c>
      <c r="D10141" t="s">
        <v>115</v>
      </c>
      <c r="E10141" t="s">
        <v>115</v>
      </c>
      <c r="F10141">
        <v>137</v>
      </c>
      <c r="G10141">
        <v>154</v>
      </c>
      <c r="H10141">
        <v>0</v>
      </c>
      <c r="I10141">
        <v>0</v>
      </c>
      <c r="J10141">
        <v>1</v>
      </c>
      <c r="K10141">
        <v>1</v>
      </c>
      <c r="L10141" t="s">
        <v>647</v>
      </c>
      <c r="M10141" t="s">
        <v>226</v>
      </c>
      <c r="N10141" t="s">
        <v>114</v>
      </c>
      <c r="O10141" t="s">
        <v>22</v>
      </c>
      <c r="P10141" t="s">
        <v>23</v>
      </c>
      <c r="Q10141" t="s">
        <v>30</v>
      </c>
    </row>
    <row r="10142" spans="1:17" x14ac:dyDescent="0.2">
      <c r="A10142" s="2">
        <v>39094</v>
      </c>
      <c r="B10142" t="s">
        <v>282</v>
      </c>
      <c r="C10142" t="s">
        <v>221</v>
      </c>
      <c r="D10142" t="s">
        <v>19</v>
      </c>
      <c r="E10142" t="s">
        <v>27</v>
      </c>
      <c r="F10142">
        <v>91</v>
      </c>
      <c r="G10142">
        <v>98</v>
      </c>
      <c r="H10142">
        <v>0</v>
      </c>
      <c r="I10142">
        <v>0</v>
      </c>
      <c r="J10142">
        <v>1</v>
      </c>
      <c r="K10142">
        <v>1</v>
      </c>
      <c r="L10142" t="s">
        <v>280</v>
      </c>
      <c r="M10142" t="s">
        <v>285</v>
      </c>
      <c r="N10142" t="s">
        <v>282</v>
      </c>
      <c r="O10142" t="s">
        <v>22</v>
      </c>
      <c r="P10142" t="s">
        <v>23</v>
      </c>
      <c r="Q10142" t="s">
        <v>30</v>
      </c>
    </row>
    <row r="10143" spans="1:17" x14ac:dyDescent="0.2">
      <c r="A10143" s="2">
        <v>39095</v>
      </c>
      <c r="B10143" t="s">
        <v>363</v>
      </c>
      <c r="C10143" t="s">
        <v>649</v>
      </c>
      <c r="D10143" t="s">
        <v>115</v>
      </c>
      <c r="E10143" t="s">
        <v>115</v>
      </c>
      <c r="F10143">
        <v>153</v>
      </c>
      <c r="G10143">
        <v>151</v>
      </c>
      <c r="H10143">
        <v>0</v>
      </c>
      <c r="I10143">
        <v>0</v>
      </c>
      <c r="J10143">
        <v>3</v>
      </c>
      <c r="K10143">
        <v>1</v>
      </c>
      <c r="L10143" t="s">
        <v>647</v>
      </c>
      <c r="M10143" t="s">
        <v>443</v>
      </c>
      <c r="N10143" t="s">
        <v>443</v>
      </c>
      <c r="O10143" t="s">
        <v>122</v>
      </c>
      <c r="P10143" t="s">
        <v>23</v>
      </c>
      <c r="Q10143" t="s">
        <v>24</v>
      </c>
    </row>
    <row r="10144" spans="1:17" x14ac:dyDescent="0.2">
      <c r="A10144" s="2">
        <v>39095</v>
      </c>
      <c r="B10144" t="s">
        <v>166</v>
      </c>
      <c r="C10144" t="s">
        <v>239</v>
      </c>
      <c r="D10144" t="s">
        <v>115</v>
      </c>
      <c r="E10144" t="s">
        <v>115</v>
      </c>
      <c r="F10144">
        <v>58</v>
      </c>
      <c r="G10144">
        <v>72</v>
      </c>
      <c r="H10144">
        <v>0</v>
      </c>
      <c r="I10144">
        <v>0</v>
      </c>
      <c r="J10144">
        <v>1</v>
      </c>
      <c r="K10144">
        <v>1</v>
      </c>
      <c r="L10144" t="s">
        <v>28</v>
      </c>
      <c r="M10144" t="s">
        <v>165</v>
      </c>
      <c r="N10144" t="s">
        <v>166</v>
      </c>
      <c r="O10144" t="s">
        <v>22</v>
      </c>
      <c r="P10144" t="s">
        <v>23</v>
      </c>
      <c r="Q10144" t="s">
        <v>30</v>
      </c>
    </row>
    <row r="10145" spans="1:17" x14ac:dyDescent="0.2">
      <c r="A10145" s="2">
        <v>39095</v>
      </c>
      <c r="B10145" t="s">
        <v>443</v>
      </c>
      <c r="C10145" t="s">
        <v>425</v>
      </c>
      <c r="D10145" t="s">
        <v>115</v>
      </c>
      <c r="E10145" t="s">
        <v>115</v>
      </c>
      <c r="F10145">
        <v>111</v>
      </c>
      <c r="G10145">
        <v>172</v>
      </c>
      <c r="H10145">
        <v>0</v>
      </c>
      <c r="I10145">
        <v>0</v>
      </c>
      <c r="J10145">
        <v>0</v>
      </c>
      <c r="K10145">
        <v>0</v>
      </c>
      <c r="L10145" t="s">
        <v>647</v>
      </c>
      <c r="M10145" t="s">
        <v>443</v>
      </c>
      <c r="N10145" t="s">
        <v>443</v>
      </c>
      <c r="O10145" t="s">
        <v>22</v>
      </c>
      <c r="P10145" t="s">
        <v>23</v>
      </c>
      <c r="Q10145" t="s">
        <v>30</v>
      </c>
    </row>
    <row r="10146" spans="1:17" x14ac:dyDescent="0.2">
      <c r="A10146" s="2">
        <v>39096</v>
      </c>
      <c r="B10146" t="s">
        <v>391</v>
      </c>
      <c r="C10146" t="s">
        <v>213</v>
      </c>
      <c r="D10146" t="s">
        <v>115</v>
      </c>
      <c r="E10146" t="s">
        <v>115</v>
      </c>
      <c r="F10146">
        <v>152</v>
      </c>
      <c r="G10146">
        <v>154</v>
      </c>
      <c r="H10146">
        <v>0</v>
      </c>
      <c r="I10146">
        <v>0</v>
      </c>
      <c r="J10146">
        <v>0</v>
      </c>
      <c r="K10146">
        <v>0</v>
      </c>
      <c r="L10146" t="s">
        <v>647</v>
      </c>
      <c r="M10146" t="s">
        <v>226</v>
      </c>
      <c r="N10146" t="s">
        <v>114</v>
      </c>
      <c r="O10146" t="s">
        <v>122</v>
      </c>
      <c r="P10146" t="s">
        <v>23</v>
      </c>
      <c r="Q10146" t="s">
        <v>30</v>
      </c>
    </row>
    <row r="10147" spans="1:17" x14ac:dyDescent="0.2">
      <c r="A10147" s="2">
        <v>39096</v>
      </c>
      <c r="B10147" t="s">
        <v>531</v>
      </c>
      <c r="C10147" t="s">
        <v>286</v>
      </c>
      <c r="D10147" t="s">
        <v>27</v>
      </c>
      <c r="E10147" t="s">
        <v>50</v>
      </c>
      <c r="F10147">
        <v>81</v>
      </c>
      <c r="G10147">
        <v>123</v>
      </c>
      <c r="H10147">
        <v>0</v>
      </c>
      <c r="I10147">
        <v>0</v>
      </c>
      <c r="J10147">
        <v>1</v>
      </c>
      <c r="K10147">
        <v>1</v>
      </c>
      <c r="L10147" t="s">
        <v>28</v>
      </c>
      <c r="M10147" t="s">
        <v>258</v>
      </c>
      <c r="N10147" t="s">
        <v>77</v>
      </c>
      <c r="O10147" t="s">
        <v>122</v>
      </c>
      <c r="P10147" t="s">
        <v>23</v>
      </c>
      <c r="Q10147" t="s">
        <v>30</v>
      </c>
    </row>
    <row r="10148" spans="1:17" x14ac:dyDescent="0.2">
      <c r="A10148" s="2">
        <v>39096</v>
      </c>
      <c r="B10148" t="s">
        <v>114</v>
      </c>
      <c r="C10148" t="s">
        <v>572</v>
      </c>
      <c r="D10148" t="s">
        <v>115</v>
      </c>
      <c r="E10148" t="s">
        <v>115</v>
      </c>
      <c r="F10148">
        <v>137</v>
      </c>
      <c r="G10148">
        <v>171</v>
      </c>
      <c r="H10148">
        <v>0</v>
      </c>
      <c r="I10148">
        <v>0</v>
      </c>
      <c r="J10148">
        <v>4</v>
      </c>
      <c r="K10148">
        <v>0</v>
      </c>
      <c r="L10148" t="s">
        <v>647</v>
      </c>
      <c r="M10148" t="s">
        <v>226</v>
      </c>
      <c r="N10148" t="s">
        <v>114</v>
      </c>
      <c r="O10148" t="s">
        <v>22</v>
      </c>
      <c r="P10148" t="s">
        <v>23</v>
      </c>
      <c r="Q10148" t="s">
        <v>24</v>
      </c>
    </row>
    <row r="10149" spans="1:17" x14ac:dyDescent="0.2">
      <c r="A10149" s="2">
        <v>39096</v>
      </c>
      <c r="B10149" t="s">
        <v>32</v>
      </c>
      <c r="C10149" t="s">
        <v>52</v>
      </c>
      <c r="D10149" t="s">
        <v>19</v>
      </c>
      <c r="E10149" t="s">
        <v>50</v>
      </c>
      <c r="F10149">
        <v>73</v>
      </c>
      <c r="G10149">
        <v>14</v>
      </c>
      <c r="H10149">
        <v>0</v>
      </c>
      <c r="I10149">
        <v>0</v>
      </c>
      <c r="J10149">
        <v>2</v>
      </c>
      <c r="K10149">
        <v>0</v>
      </c>
      <c r="L10149" t="s">
        <v>28</v>
      </c>
      <c r="M10149" t="s">
        <v>739</v>
      </c>
      <c r="N10149" t="s">
        <v>32</v>
      </c>
      <c r="O10149" t="s">
        <v>22</v>
      </c>
      <c r="P10149" t="s">
        <v>23</v>
      </c>
      <c r="Q10149" t="s">
        <v>24</v>
      </c>
    </row>
    <row r="10150" spans="1:17" x14ac:dyDescent="0.2">
      <c r="A10150" s="2">
        <v>39097</v>
      </c>
      <c r="B10150" t="s">
        <v>263</v>
      </c>
      <c r="C10150" t="s">
        <v>221</v>
      </c>
      <c r="D10150" t="s">
        <v>27</v>
      </c>
      <c r="E10150" t="s">
        <v>27</v>
      </c>
      <c r="F10150">
        <v>102</v>
      </c>
      <c r="G10150">
        <v>98</v>
      </c>
      <c r="H10150">
        <v>0</v>
      </c>
      <c r="I10150">
        <v>0</v>
      </c>
      <c r="J10150">
        <v>2</v>
      </c>
      <c r="K10150">
        <v>0</v>
      </c>
      <c r="L10150" t="s">
        <v>280</v>
      </c>
      <c r="M10150" t="s">
        <v>285</v>
      </c>
      <c r="N10150" t="s">
        <v>282</v>
      </c>
      <c r="O10150" t="s">
        <v>122</v>
      </c>
      <c r="P10150" t="s">
        <v>23</v>
      </c>
      <c r="Q10150" t="s">
        <v>24</v>
      </c>
    </row>
    <row r="10151" spans="1:17" x14ac:dyDescent="0.2">
      <c r="A10151" s="2">
        <v>39097</v>
      </c>
      <c r="B10151" t="s">
        <v>443</v>
      </c>
      <c r="C10151" t="s">
        <v>649</v>
      </c>
      <c r="D10151" t="s">
        <v>115</v>
      </c>
      <c r="E10151" t="s">
        <v>115</v>
      </c>
      <c r="F10151">
        <v>111</v>
      </c>
      <c r="G10151">
        <v>151</v>
      </c>
      <c r="H10151">
        <v>0</v>
      </c>
      <c r="I10151">
        <v>0</v>
      </c>
      <c r="J10151">
        <v>11</v>
      </c>
      <c r="K10151">
        <v>0</v>
      </c>
      <c r="L10151" t="s">
        <v>647</v>
      </c>
      <c r="M10151" t="s">
        <v>443</v>
      </c>
      <c r="N10151" t="s">
        <v>443</v>
      </c>
      <c r="O10151" t="s">
        <v>22</v>
      </c>
      <c r="P10151" t="s">
        <v>23</v>
      </c>
      <c r="Q10151" t="s">
        <v>24</v>
      </c>
    </row>
    <row r="10152" spans="1:17" x14ac:dyDescent="0.2">
      <c r="A10152" s="2">
        <v>39097</v>
      </c>
      <c r="B10152" t="s">
        <v>425</v>
      </c>
      <c r="C10152" t="s">
        <v>363</v>
      </c>
      <c r="D10152" t="s">
        <v>115</v>
      </c>
      <c r="E10152" t="s">
        <v>115</v>
      </c>
      <c r="F10152">
        <v>172</v>
      </c>
      <c r="G10152">
        <v>153</v>
      </c>
      <c r="H10152">
        <v>0</v>
      </c>
      <c r="I10152">
        <v>0</v>
      </c>
      <c r="J10152">
        <v>1</v>
      </c>
      <c r="K10152">
        <v>1</v>
      </c>
      <c r="L10152" t="s">
        <v>647</v>
      </c>
      <c r="M10152" t="s">
        <v>443</v>
      </c>
      <c r="N10152" t="s">
        <v>443</v>
      </c>
      <c r="O10152" t="s">
        <v>122</v>
      </c>
      <c r="P10152" t="s">
        <v>23</v>
      </c>
      <c r="Q10152" t="s">
        <v>30</v>
      </c>
    </row>
    <row r="10153" spans="1:17" x14ac:dyDescent="0.2">
      <c r="A10153" s="2">
        <v>39098</v>
      </c>
      <c r="B10153" t="s">
        <v>213</v>
      </c>
      <c r="C10153" t="s">
        <v>572</v>
      </c>
      <c r="D10153" t="s">
        <v>115</v>
      </c>
      <c r="E10153" t="s">
        <v>115</v>
      </c>
      <c r="F10153">
        <v>154</v>
      </c>
      <c r="G10153">
        <v>171</v>
      </c>
      <c r="H10153">
        <v>0</v>
      </c>
      <c r="I10153">
        <v>0</v>
      </c>
      <c r="J10153">
        <v>0</v>
      </c>
      <c r="K10153">
        <v>0</v>
      </c>
      <c r="L10153" t="s">
        <v>647</v>
      </c>
      <c r="M10153" t="s">
        <v>226</v>
      </c>
      <c r="N10153" t="s">
        <v>114</v>
      </c>
      <c r="O10153" t="s">
        <v>122</v>
      </c>
      <c r="P10153" t="s">
        <v>23</v>
      </c>
      <c r="Q10153" t="s">
        <v>30</v>
      </c>
    </row>
    <row r="10154" spans="1:17" x14ac:dyDescent="0.2">
      <c r="A10154" s="2">
        <v>39098</v>
      </c>
      <c r="B10154" t="s">
        <v>114</v>
      </c>
      <c r="C10154" t="s">
        <v>391</v>
      </c>
      <c r="D10154" t="s">
        <v>115</v>
      </c>
      <c r="E10154" t="s">
        <v>115</v>
      </c>
      <c r="F10154">
        <v>137</v>
      </c>
      <c r="G10154">
        <v>152</v>
      </c>
      <c r="H10154">
        <v>0</v>
      </c>
      <c r="I10154">
        <v>0</v>
      </c>
      <c r="J10154">
        <v>1</v>
      </c>
      <c r="K10154">
        <v>0</v>
      </c>
      <c r="L10154" t="s">
        <v>647</v>
      </c>
      <c r="M10154" t="s">
        <v>226</v>
      </c>
      <c r="N10154" t="s">
        <v>114</v>
      </c>
      <c r="O10154" t="s">
        <v>22</v>
      </c>
      <c r="P10154" t="s">
        <v>23</v>
      </c>
      <c r="Q10154" t="s">
        <v>24</v>
      </c>
    </row>
    <row r="10155" spans="1:17" x14ac:dyDescent="0.2">
      <c r="A10155" s="2">
        <v>39099</v>
      </c>
      <c r="B10155" t="s">
        <v>301</v>
      </c>
      <c r="C10155" t="s">
        <v>389</v>
      </c>
      <c r="D10155" t="s">
        <v>115</v>
      </c>
      <c r="E10155" t="s">
        <v>115</v>
      </c>
      <c r="F10155">
        <v>76</v>
      </c>
      <c r="G10155">
        <v>140</v>
      </c>
      <c r="H10155">
        <v>0</v>
      </c>
      <c r="I10155">
        <v>0</v>
      </c>
      <c r="J10155">
        <v>1</v>
      </c>
      <c r="K10155">
        <v>1</v>
      </c>
      <c r="L10155" t="s">
        <v>401</v>
      </c>
      <c r="M10155" t="s">
        <v>300</v>
      </c>
      <c r="N10155" t="s">
        <v>176</v>
      </c>
      <c r="O10155" t="s">
        <v>122</v>
      </c>
      <c r="P10155" t="s">
        <v>23</v>
      </c>
      <c r="Q10155" t="s">
        <v>30</v>
      </c>
    </row>
    <row r="10156" spans="1:17" x14ac:dyDescent="0.2">
      <c r="A10156" s="2">
        <v>39099</v>
      </c>
      <c r="B10156" t="s">
        <v>443</v>
      </c>
      <c r="C10156" t="s">
        <v>363</v>
      </c>
      <c r="D10156" t="s">
        <v>115</v>
      </c>
      <c r="E10156" t="s">
        <v>115</v>
      </c>
      <c r="F10156">
        <v>126</v>
      </c>
      <c r="G10156">
        <v>149</v>
      </c>
      <c r="H10156">
        <v>0</v>
      </c>
      <c r="I10156">
        <v>0</v>
      </c>
      <c r="J10156">
        <v>2</v>
      </c>
      <c r="K10156">
        <v>2</v>
      </c>
      <c r="L10156" t="s">
        <v>647</v>
      </c>
      <c r="M10156" t="s">
        <v>443</v>
      </c>
      <c r="N10156" t="s">
        <v>443</v>
      </c>
      <c r="O10156" t="s">
        <v>22</v>
      </c>
      <c r="P10156" t="s">
        <v>23</v>
      </c>
      <c r="Q10156" t="s">
        <v>30</v>
      </c>
    </row>
    <row r="10157" spans="1:17" x14ac:dyDescent="0.2">
      <c r="A10157" s="2">
        <v>39099</v>
      </c>
      <c r="B10157" t="s">
        <v>282</v>
      </c>
      <c r="C10157" t="s">
        <v>263</v>
      </c>
      <c r="D10157" t="s">
        <v>19</v>
      </c>
      <c r="E10157" t="s">
        <v>27</v>
      </c>
      <c r="F10157">
        <v>87</v>
      </c>
      <c r="G10157">
        <v>92</v>
      </c>
      <c r="H10157">
        <v>0</v>
      </c>
      <c r="I10157">
        <v>0</v>
      </c>
      <c r="J10157">
        <v>3</v>
      </c>
      <c r="K10157">
        <v>1</v>
      </c>
      <c r="L10157" t="s">
        <v>280</v>
      </c>
      <c r="M10157" t="s">
        <v>285</v>
      </c>
      <c r="N10157" t="s">
        <v>282</v>
      </c>
      <c r="O10157" t="s">
        <v>22</v>
      </c>
      <c r="P10157" t="s">
        <v>23</v>
      </c>
      <c r="Q10157" t="s">
        <v>24</v>
      </c>
    </row>
    <row r="10158" spans="1:17" x14ac:dyDescent="0.2">
      <c r="A10158" s="2">
        <v>39099</v>
      </c>
      <c r="B10158" t="s">
        <v>176</v>
      </c>
      <c r="C10158" t="s">
        <v>239</v>
      </c>
      <c r="D10158" t="s">
        <v>115</v>
      </c>
      <c r="E10158" t="s">
        <v>115</v>
      </c>
      <c r="F10158">
        <v>88</v>
      </c>
      <c r="G10158">
        <v>84</v>
      </c>
      <c r="H10158">
        <v>0</v>
      </c>
      <c r="I10158">
        <v>0</v>
      </c>
      <c r="J10158">
        <v>1</v>
      </c>
      <c r="K10158">
        <v>2</v>
      </c>
      <c r="L10158" t="s">
        <v>401</v>
      </c>
      <c r="M10158" t="s">
        <v>300</v>
      </c>
      <c r="N10158" t="s">
        <v>176</v>
      </c>
      <c r="O10158" t="s">
        <v>22</v>
      </c>
      <c r="P10158" t="s">
        <v>23</v>
      </c>
      <c r="Q10158" t="s">
        <v>41</v>
      </c>
    </row>
    <row r="10159" spans="1:17" x14ac:dyDescent="0.2">
      <c r="A10159" s="2">
        <v>39099</v>
      </c>
      <c r="B10159" t="s">
        <v>425</v>
      </c>
      <c r="C10159" t="s">
        <v>649</v>
      </c>
      <c r="D10159" t="s">
        <v>115</v>
      </c>
      <c r="E10159" t="s">
        <v>115</v>
      </c>
      <c r="F10159">
        <v>134</v>
      </c>
      <c r="G10159">
        <v>150</v>
      </c>
      <c r="H10159">
        <v>0</v>
      </c>
      <c r="I10159">
        <v>0</v>
      </c>
      <c r="J10159">
        <v>9</v>
      </c>
      <c r="K10159">
        <v>0</v>
      </c>
      <c r="L10159" t="s">
        <v>647</v>
      </c>
      <c r="M10159" t="s">
        <v>443</v>
      </c>
      <c r="N10159" t="s">
        <v>443</v>
      </c>
      <c r="O10159" t="s">
        <v>122</v>
      </c>
      <c r="P10159" t="s">
        <v>23</v>
      </c>
      <c r="Q10159" t="s">
        <v>24</v>
      </c>
    </row>
    <row r="10160" spans="1:17" x14ac:dyDescent="0.2">
      <c r="A10160" s="2">
        <v>39100</v>
      </c>
      <c r="B10160" t="s">
        <v>454</v>
      </c>
      <c r="C10160" t="s">
        <v>233</v>
      </c>
      <c r="D10160" t="s">
        <v>27</v>
      </c>
      <c r="E10160" t="s">
        <v>19</v>
      </c>
      <c r="F10160">
        <v>48</v>
      </c>
      <c r="G10160">
        <v>100</v>
      </c>
      <c r="H10160">
        <v>0</v>
      </c>
      <c r="I10160">
        <v>0</v>
      </c>
      <c r="J10160">
        <v>0</v>
      </c>
      <c r="K10160">
        <v>0</v>
      </c>
      <c r="L10160" t="s">
        <v>280</v>
      </c>
      <c r="M10160" t="s">
        <v>281</v>
      </c>
      <c r="N10160" t="s">
        <v>282</v>
      </c>
      <c r="O10160" t="s">
        <v>122</v>
      </c>
      <c r="P10160" t="s">
        <v>23</v>
      </c>
      <c r="Q10160" t="s">
        <v>30</v>
      </c>
    </row>
    <row r="10161" spans="1:17" x14ac:dyDescent="0.2">
      <c r="A10161" s="2">
        <v>39100</v>
      </c>
      <c r="B10161" t="s">
        <v>31</v>
      </c>
      <c r="C10161" t="s">
        <v>52</v>
      </c>
      <c r="D10161" t="s">
        <v>19</v>
      </c>
      <c r="E10161" t="s">
        <v>50</v>
      </c>
      <c r="F10161">
        <v>29</v>
      </c>
      <c r="G10161">
        <v>14</v>
      </c>
      <c r="H10161">
        <v>0</v>
      </c>
      <c r="I10161">
        <v>0</v>
      </c>
      <c r="J10161">
        <v>2</v>
      </c>
      <c r="K10161">
        <v>1</v>
      </c>
      <c r="L10161" t="s">
        <v>28</v>
      </c>
      <c r="M10161" t="s">
        <v>642</v>
      </c>
      <c r="N10161" t="s">
        <v>31</v>
      </c>
      <c r="O10161" t="s">
        <v>22</v>
      </c>
      <c r="P10161" t="s">
        <v>23</v>
      </c>
      <c r="Q10161" t="s">
        <v>24</v>
      </c>
    </row>
    <row r="10162" spans="1:17" x14ac:dyDescent="0.2">
      <c r="A10162" s="2">
        <v>39100</v>
      </c>
      <c r="B10162" t="s">
        <v>166</v>
      </c>
      <c r="C10162" t="s">
        <v>164</v>
      </c>
      <c r="D10162" t="s">
        <v>115</v>
      </c>
      <c r="E10162" t="s">
        <v>115</v>
      </c>
      <c r="F10162">
        <v>59</v>
      </c>
      <c r="G10162">
        <v>82</v>
      </c>
      <c r="H10162">
        <v>0</v>
      </c>
      <c r="I10162">
        <v>0</v>
      </c>
      <c r="J10162">
        <v>0</v>
      </c>
      <c r="K10162">
        <v>1</v>
      </c>
      <c r="L10162" t="s">
        <v>401</v>
      </c>
      <c r="M10162" t="s">
        <v>300</v>
      </c>
      <c r="N10162" t="s">
        <v>176</v>
      </c>
      <c r="O10162" t="s">
        <v>122</v>
      </c>
      <c r="P10162" t="s">
        <v>23</v>
      </c>
      <c r="Q10162" t="s">
        <v>41</v>
      </c>
    </row>
    <row r="10163" spans="1:17" x14ac:dyDescent="0.2">
      <c r="A10163" s="2">
        <v>39100</v>
      </c>
      <c r="B10163" t="s">
        <v>113</v>
      </c>
      <c r="C10163" t="s">
        <v>402</v>
      </c>
      <c r="D10163" t="s">
        <v>115</v>
      </c>
      <c r="E10163" t="s">
        <v>115</v>
      </c>
      <c r="F10163">
        <v>64</v>
      </c>
      <c r="G10163">
        <v>97</v>
      </c>
      <c r="H10163">
        <v>0</v>
      </c>
      <c r="I10163">
        <v>0</v>
      </c>
      <c r="J10163">
        <v>2</v>
      </c>
      <c r="K10163">
        <v>1</v>
      </c>
      <c r="L10163" t="s">
        <v>401</v>
      </c>
      <c r="M10163" t="s">
        <v>300</v>
      </c>
      <c r="N10163" t="s">
        <v>176</v>
      </c>
      <c r="O10163" t="s">
        <v>122</v>
      </c>
      <c r="P10163" t="s">
        <v>23</v>
      </c>
      <c r="Q10163" t="s">
        <v>24</v>
      </c>
    </row>
    <row r="10164" spans="1:17" x14ac:dyDescent="0.2">
      <c r="A10164" s="2">
        <v>39102</v>
      </c>
      <c r="B10164" t="s">
        <v>301</v>
      </c>
      <c r="C10164" t="s">
        <v>239</v>
      </c>
      <c r="D10164" t="s">
        <v>115</v>
      </c>
      <c r="E10164" t="s">
        <v>115</v>
      </c>
      <c r="F10164">
        <v>76</v>
      </c>
      <c r="G10164">
        <v>84</v>
      </c>
      <c r="H10164">
        <v>0</v>
      </c>
      <c r="I10164">
        <v>0</v>
      </c>
      <c r="J10164">
        <v>1</v>
      </c>
      <c r="K10164">
        <v>2</v>
      </c>
      <c r="L10164" t="s">
        <v>401</v>
      </c>
      <c r="M10164" t="s">
        <v>300</v>
      </c>
      <c r="N10164" t="s">
        <v>176</v>
      </c>
      <c r="O10164" t="s">
        <v>122</v>
      </c>
      <c r="P10164" t="s">
        <v>23</v>
      </c>
      <c r="Q10164" t="s">
        <v>41</v>
      </c>
    </row>
    <row r="10165" spans="1:17" x14ac:dyDescent="0.2">
      <c r="A10165" s="2">
        <v>39102</v>
      </c>
      <c r="B10165" t="s">
        <v>282</v>
      </c>
      <c r="C10165" t="s">
        <v>454</v>
      </c>
      <c r="D10165" t="s">
        <v>19</v>
      </c>
      <c r="E10165" t="s">
        <v>27</v>
      </c>
      <c r="F10165">
        <v>87</v>
      </c>
      <c r="G10165">
        <v>48</v>
      </c>
      <c r="H10165">
        <v>0</v>
      </c>
      <c r="I10165">
        <v>0</v>
      </c>
      <c r="J10165">
        <v>3</v>
      </c>
      <c r="K10165">
        <v>1</v>
      </c>
      <c r="L10165" t="s">
        <v>280</v>
      </c>
      <c r="M10165" t="s">
        <v>285</v>
      </c>
      <c r="N10165" t="s">
        <v>282</v>
      </c>
      <c r="O10165" t="s">
        <v>22</v>
      </c>
      <c r="P10165" t="s">
        <v>23</v>
      </c>
      <c r="Q10165" t="s">
        <v>24</v>
      </c>
    </row>
    <row r="10166" spans="1:17" x14ac:dyDescent="0.2">
      <c r="A10166" s="2">
        <v>39102</v>
      </c>
      <c r="B10166" t="s">
        <v>176</v>
      </c>
      <c r="C10166" t="s">
        <v>389</v>
      </c>
      <c r="D10166" t="s">
        <v>115</v>
      </c>
      <c r="E10166" t="s">
        <v>115</v>
      </c>
      <c r="F10166">
        <v>88</v>
      </c>
      <c r="G10166">
        <v>140</v>
      </c>
      <c r="H10166">
        <v>0</v>
      </c>
      <c r="I10166">
        <v>0</v>
      </c>
      <c r="J10166">
        <v>2</v>
      </c>
      <c r="K10166">
        <v>1</v>
      </c>
      <c r="L10166" t="s">
        <v>401</v>
      </c>
      <c r="M10166" t="s">
        <v>300</v>
      </c>
      <c r="N10166" t="s">
        <v>176</v>
      </c>
      <c r="O10166" t="s">
        <v>22</v>
      </c>
      <c r="P10166" t="s">
        <v>23</v>
      </c>
      <c r="Q10166" t="s">
        <v>24</v>
      </c>
    </row>
    <row r="10167" spans="1:17" x14ac:dyDescent="0.2">
      <c r="A10167" s="2">
        <v>39103</v>
      </c>
      <c r="B10167" t="s">
        <v>402</v>
      </c>
      <c r="C10167" t="s">
        <v>164</v>
      </c>
      <c r="D10167" t="s">
        <v>115</v>
      </c>
      <c r="E10167" t="s">
        <v>115</v>
      </c>
      <c r="F10167">
        <v>97</v>
      </c>
      <c r="G10167">
        <v>82</v>
      </c>
      <c r="H10167">
        <v>0</v>
      </c>
      <c r="I10167">
        <v>0</v>
      </c>
      <c r="J10167">
        <v>1</v>
      </c>
      <c r="K10167">
        <v>1</v>
      </c>
      <c r="L10167" t="s">
        <v>401</v>
      </c>
      <c r="M10167" t="s">
        <v>300</v>
      </c>
      <c r="N10167" t="s">
        <v>176</v>
      </c>
      <c r="O10167" t="s">
        <v>122</v>
      </c>
      <c r="P10167" t="s">
        <v>23</v>
      </c>
      <c r="Q10167" t="s">
        <v>30</v>
      </c>
    </row>
    <row r="10168" spans="1:17" x14ac:dyDescent="0.2">
      <c r="A10168" s="2">
        <v>39103</v>
      </c>
      <c r="B10168" t="s">
        <v>31</v>
      </c>
      <c r="C10168" t="s">
        <v>52</v>
      </c>
      <c r="D10168" t="s">
        <v>19</v>
      </c>
      <c r="E10168" t="s">
        <v>50</v>
      </c>
      <c r="F10168">
        <v>29</v>
      </c>
      <c r="G10168">
        <v>14</v>
      </c>
      <c r="H10168">
        <v>0</v>
      </c>
      <c r="I10168">
        <v>0</v>
      </c>
      <c r="J10168">
        <v>1</v>
      </c>
      <c r="K10168">
        <v>1</v>
      </c>
      <c r="L10168" t="s">
        <v>28</v>
      </c>
      <c r="M10168" t="s">
        <v>33</v>
      </c>
      <c r="N10168" t="s">
        <v>31</v>
      </c>
      <c r="O10168" t="s">
        <v>22</v>
      </c>
      <c r="P10168" t="s">
        <v>23</v>
      </c>
      <c r="Q10168" t="s">
        <v>30</v>
      </c>
    </row>
    <row r="10169" spans="1:17" x14ac:dyDescent="0.2">
      <c r="A10169" s="2">
        <v>39103</v>
      </c>
      <c r="B10169" t="s">
        <v>113</v>
      </c>
      <c r="C10169" t="s">
        <v>166</v>
      </c>
      <c r="D10169" t="s">
        <v>115</v>
      </c>
      <c r="E10169" t="s">
        <v>115</v>
      </c>
      <c r="F10169">
        <v>64</v>
      </c>
      <c r="G10169">
        <v>59</v>
      </c>
      <c r="H10169">
        <v>0</v>
      </c>
      <c r="I10169">
        <v>0</v>
      </c>
      <c r="J10169">
        <v>1</v>
      </c>
      <c r="K10169">
        <v>1</v>
      </c>
      <c r="L10169" t="s">
        <v>401</v>
      </c>
      <c r="M10169" t="s">
        <v>300</v>
      </c>
      <c r="N10169" t="s">
        <v>176</v>
      </c>
      <c r="O10169" t="s">
        <v>122</v>
      </c>
      <c r="P10169" t="s">
        <v>23</v>
      </c>
      <c r="Q10169" t="s">
        <v>30</v>
      </c>
    </row>
    <row r="10170" spans="1:17" x14ac:dyDescent="0.2">
      <c r="A10170" s="2">
        <v>39105</v>
      </c>
      <c r="B10170" t="s">
        <v>391</v>
      </c>
      <c r="C10170" t="s">
        <v>443</v>
      </c>
      <c r="D10170" t="s">
        <v>115</v>
      </c>
      <c r="E10170" t="s">
        <v>115</v>
      </c>
      <c r="F10170">
        <v>157</v>
      </c>
      <c r="G10170">
        <v>126</v>
      </c>
      <c r="H10170">
        <v>0</v>
      </c>
      <c r="I10170">
        <v>0</v>
      </c>
      <c r="J10170">
        <v>1</v>
      </c>
      <c r="K10170">
        <v>1</v>
      </c>
      <c r="L10170" t="s">
        <v>647</v>
      </c>
      <c r="M10170" t="s">
        <v>861</v>
      </c>
      <c r="N10170" t="s">
        <v>391</v>
      </c>
      <c r="O10170" t="s">
        <v>22</v>
      </c>
      <c r="P10170" t="s">
        <v>23</v>
      </c>
      <c r="Q10170" t="s">
        <v>30</v>
      </c>
    </row>
    <row r="10171" spans="1:17" x14ac:dyDescent="0.2">
      <c r="A10171" s="2">
        <v>39105</v>
      </c>
      <c r="B10171" t="s">
        <v>239</v>
      </c>
      <c r="C10171" t="s">
        <v>389</v>
      </c>
      <c r="D10171" t="s">
        <v>115</v>
      </c>
      <c r="E10171" t="s">
        <v>115</v>
      </c>
      <c r="F10171">
        <v>84</v>
      </c>
      <c r="G10171">
        <v>140</v>
      </c>
      <c r="H10171">
        <v>0</v>
      </c>
      <c r="I10171">
        <v>0</v>
      </c>
      <c r="J10171">
        <v>2</v>
      </c>
      <c r="K10171">
        <v>1</v>
      </c>
      <c r="L10171" t="s">
        <v>401</v>
      </c>
      <c r="M10171" t="s">
        <v>300</v>
      </c>
      <c r="N10171" t="s">
        <v>176</v>
      </c>
      <c r="O10171" t="s">
        <v>122</v>
      </c>
      <c r="P10171" t="s">
        <v>23</v>
      </c>
      <c r="Q10171" t="s">
        <v>24</v>
      </c>
    </row>
    <row r="10172" spans="1:17" x14ac:dyDescent="0.2">
      <c r="A10172" s="2">
        <v>39105</v>
      </c>
      <c r="B10172" t="s">
        <v>282</v>
      </c>
      <c r="C10172" t="s">
        <v>263</v>
      </c>
      <c r="D10172" t="s">
        <v>19</v>
      </c>
      <c r="E10172" t="s">
        <v>27</v>
      </c>
      <c r="F10172">
        <v>87</v>
      </c>
      <c r="G10172">
        <v>92</v>
      </c>
      <c r="H10172">
        <v>0</v>
      </c>
      <c r="I10172">
        <v>0</v>
      </c>
      <c r="J10172">
        <v>1</v>
      </c>
      <c r="K10172">
        <v>2</v>
      </c>
      <c r="L10172" t="s">
        <v>280</v>
      </c>
      <c r="M10172" t="s">
        <v>285</v>
      </c>
      <c r="N10172" t="s">
        <v>282</v>
      </c>
      <c r="O10172" t="s">
        <v>22</v>
      </c>
      <c r="P10172" t="s">
        <v>23</v>
      </c>
      <c r="Q10172" t="s">
        <v>41</v>
      </c>
    </row>
    <row r="10173" spans="1:17" x14ac:dyDescent="0.2">
      <c r="A10173" s="2">
        <v>39105</v>
      </c>
      <c r="B10173" t="s">
        <v>176</v>
      </c>
      <c r="C10173" t="s">
        <v>301</v>
      </c>
      <c r="D10173" t="s">
        <v>115</v>
      </c>
      <c r="E10173" t="s">
        <v>115</v>
      </c>
      <c r="F10173">
        <v>88</v>
      </c>
      <c r="G10173">
        <v>76</v>
      </c>
      <c r="H10173">
        <v>0</v>
      </c>
      <c r="I10173">
        <v>0</v>
      </c>
      <c r="J10173">
        <v>3</v>
      </c>
      <c r="K10173">
        <v>2</v>
      </c>
      <c r="L10173" t="s">
        <v>401</v>
      </c>
      <c r="M10173" t="s">
        <v>300</v>
      </c>
      <c r="N10173" t="s">
        <v>176</v>
      </c>
      <c r="O10173" t="s">
        <v>22</v>
      </c>
      <c r="P10173" t="s">
        <v>23</v>
      </c>
      <c r="Q10173" t="s">
        <v>24</v>
      </c>
    </row>
    <row r="10174" spans="1:17" x14ac:dyDescent="0.2">
      <c r="A10174" s="2">
        <v>39106</v>
      </c>
      <c r="B10174" t="s">
        <v>166</v>
      </c>
      <c r="C10174" t="s">
        <v>402</v>
      </c>
      <c r="D10174" t="s">
        <v>115</v>
      </c>
      <c r="E10174" t="s">
        <v>115</v>
      </c>
      <c r="F10174">
        <v>59</v>
      </c>
      <c r="G10174">
        <v>97</v>
      </c>
      <c r="H10174">
        <v>0</v>
      </c>
      <c r="I10174">
        <v>0</v>
      </c>
      <c r="J10174">
        <v>1</v>
      </c>
      <c r="K10174">
        <v>2</v>
      </c>
      <c r="L10174" t="s">
        <v>401</v>
      </c>
      <c r="M10174" t="s">
        <v>300</v>
      </c>
      <c r="N10174" t="s">
        <v>176</v>
      </c>
      <c r="O10174" t="s">
        <v>122</v>
      </c>
      <c r="P10174" t="s">
        <v>23</v>
      </c>
      <c r="Q10174" t="s">
        <v>41</v>
      </c>
    </row>
    <row r="10175" spans="1:17" x14ac:dyDescent="0.2">
      <c r="A10175" s="2">
        <v>39106</v>
      </c>
      <c r="B10175" t="s">
        <v>113</v>
      </c>
      <c r="C10175" t="s">
        <v>164</v>
      </c>
      <c r="D10175" t="s">
        <v>115</v>
      </c>
      <c r="E10175" t="s">
        <v>115</v>
      </c>
      <c r="F10175">
        <v>64</v>
      </c>
      <c r="G10175">
        <v>82</v>
      </c>
      <c r="H10175">
        <v>0</v>
      </c>
      <c r="I10175">
        <v>0</v>
      </c>
      <c r="J10175">
        <v>1</v>
      </c>
      <c r="K10175">
        <v>0</v>
      </c>
      <c r="L10175" t="s">
        <v>401</v>
      </c>
      <c r="M10175" t="s">
        <v>300</v>
      </c>
      <c r="N10175" t="s">
        <v>176</v>
      </c>
      <c r="O10175" t="s">
        <v>122</v>
      </c>
      <c r="P10175" t="s">
        <v>23</v>
      </c>
      <c r="Q10175" t="s">
        <v>24</v>
      </c>
    </row>
    <row r="10176" spans="1:17" x14ac:dyDescent="0.2">
      <c r="A10176" s="2">
        <v>39106</v>
      </c>
      <c r="B10176" t="s">
        <v>425</v>
      </c>
      <c r="C10176" t="s">
        <v>114</v>
      </c>
      <c r="D10176" t="s">
        <v>115</v>
      </c>
      <c r="E10176" t="s">
        <v>115</v>
      </c>
      <c r="F10176">
        <v>134</v>
      </c>
      <c r="G10176">
        <v>124</v>
      </c>
      <c r="H10176">
        <v>0</v>
      </c>
      <c r="I10176">
        <v>0</v>
      </c>
      <c r="J10176">
        <v>0</v>
      </c>
      <c r="K10176">
        <v>2</v>
      </c>
      <c r="L10176" t="s">
        <v>647</v>
      </c>
      <c r="M10176" t="s">
        <v>811</v>
      </c>
      <c r="N10176" t="s">
        <v>425</v>
      </c>
      <c r="O10176" t="s">
        <v>22</v>
      </c>
      <c r="P10176" t="s">
        <v>23</v>
      </c>
      <c r="Q10176" t="s">
        <v>41</v>
      </c>
    </row>
    <row r="10177" spans="1:17" x14ac:dyDescent="0.2">
      <c r="A10177" s="2">
        <v>39109</v>
      </c>
      <c r="B10177" t="s">
        <v>239</v>
      </c>
      <c r="C10177" t="s">
        <v>402</v>
      </c>
      <c r="D10177" t="s">
        <v>115</v>
      </c>
      <c r="E10177" t="s">
        <v>115</v>
      </c>
      <c r="F10177">
        <v>84</v>
      </c>
      <c r="G10177">
        <v>97</v>
      </c>
      <c r="H10177">
        <v>0</v>
      </c>
      <c r="I10177">
        <v>0</v>
      </c>
      <c r="J10177">
        <v>1</v>
      </c>
      <c r="K10177">
        <v>0</v>
      </c>
      <c r="L10177" t="s">
        <v>401</v>
      </c>
      <c r="M10177" t="s">
        <v>300</v>
      </c>
      <c r="N10177" t="s">
        <v>176</v>
      </c>
      <c r="O10177" t="s">
        <v>122</v>
      </c>
      <c r="P10177" t="s">
        <v>23</v>
      </c>
      <c r="Q10177" t="s">
        <v>24</v>
      </c>
    </row>
    <row r="10178" spans="1:17" x14ac:dyDescent="0.2">
      <c r="A10178" s="2">
        <v>39109</v>
      </c>
      <c r="B10178" t="s">
        <v>443</v>
      </c>
      <c r="C10178" t="s">
        <v>391</v>
      </c>
      <c r="D10178" t="s">
        <v>115</v>
      </c>
      <c r="E10178" t="s">
        <v>115</v>
      </c>
      <c r="F10178">
        <v>126</v>
      </c>
      <c r="G10178">
        <v>157</v>
      </c>
      <c r="H10178">
        <v>0</v>
      </c>
      <c r="I10178">
        <v>0</v>
      </c>
      <c r="J10178">
        <v>1</v>
      </c>
      <c r="K10178">
        <v>1</v>
      </c>
      <c r="L10178" t="s">
        <v>647</v>
      </c>
      <c r="M10178" t="s">
        <v>443</v>
      </c>
      <c r="N10178" t="s">
        <v>443</v>
      </c>
      <c r="O10178" t="s">
        <v>22</v>
      </c>
      <c r="P10178" t="s">
        <v>23</v>
      </c>
      <c r="Q10178" t="s">
        <v>30</v>
      </c>
    </row>
    <row r="10179" spans="1:17" x14ac:dyDescent="0.2">
      <c r="A10179" s="2">
        <v>39109</v>
      </c>
      <c r="B10179" t="s">
        <v>176</v>
      </c>
      <c r="C10179" t="s">
        <v>113</v>
      </c>
      <c r="D10179" t="s">
        <v>115</v>
      </c>
      <c r="E10179" t="s">
        <v>115</v>
      </c>
      <c r="F10179">
        <v>88</v>
      </c>
      <c r="G10179">
        <v>64</v>
      </c>
      <c r="H10179">
        <v>0</v>
      </c>
      <c r="I10179">
        <v>0</v>
      </c>
      <c r="J10179">
        <v>1</v>
      </c>
      <c r="K10179">
        <v>0</v>
      </c>
      <c r="L10179" t="s">
        <v>401</v>
      </c>
      <c r="M10179" t="s">
        <v>300</v>
      </c>
      <c r="N10179" t="s">
        <v>176</v>
      </c>
      <c r="O10179" t="s">
        <v>22</v>
      </c>
      <c r="P10179" t="s">
        <v>23</v>
      </c>
      <c r="Q10179" t="s">
        <v>24</v>
      </c>
    </row>
    <row r="10180" spans="1:17" x14ac:dyDescent="0.2">
      <c r="A10180" s="2">
        <v>39110</v>
      </c>
      <c r="B10180" t="s">
        <v>114</v>
      </c>
      <c r="C10180" t="s">
        <v>425</v>
      </c>
      <c r="D10180" t="s">
        <v>115</v>
      </c>
      <c r="E10180" t="s">
        <v>115</v>
      </c>
      <c r="F10180">
        <v>124</v>
      </c>
      <c r="G10180">
        <v>134</v>
      </c>
      <c r="H10180">
        <v>0</v>
      </c>
      <c r="I10180">
        <v>0</v>
      </c>
      <c r="J10180">
        <v>0</v>
      </c>
      <c r="K10180">
        <v>0</v>
      </c>
      <c r="L10180" t="s">
        <v>647</v>
      </c>
      <c r="M10180" t="s">
        <v>226</v>
      </c>
      <c r="N10180" t="s">
        <v>114</v>
      </c>
      <c r="O10180" t="s">
        <v>22</v>
      </c>
      <c r="P10180" t="s">
        <v>23</v>
      </c>
      <c r="Q10180" t="s">
        <v>30</v>
      </c>
    </row>
    <row r="10181" spans="1:17" x14ac:dyDescent="0.2">
      <c r="A10181" s="2">
        <v>39112</v>
      </c>
      <c r="B10181" t="s">
        <v>176</v>
      </c>
      <c r="C10181" t="s">
        <v>239</v>
      </c>
      <c r="D10181" t="s">
        <v>115</v>
      </c>
      <c r="E10181" t="s">
        <v>115</v>
      </c>
      <c r="F10181">
        <v>88</v>
      </c>
      <c r="G10181">
        <v>84</v>
      </c>
      <c r="H10181">
        <v>0</v>
      </c>
      <c r="I10181">
        <v>0</v>
      </c>
      <c r="J10181">
        <v>1</v>
      </c>
      <c r="K10181">
        <v>0</v>
      </c>
      <c r="L10181" t="s">
        <v>401</v>
      </c>
      <c r="M10181" t="s">
        <v>300</v>
      </c>
      <c r="N10181" t="s">
        <v>176</v>
      </c>
      <c r="O10181" t="s">
        <v>22</v>
      </c>
      <c r="P10181" t="s">
        <v>23</v>
      </c>
      <c r="Q10181" t="s">
        <v>24</v>
      </c>
    </row>
    <row r="10182" spans="1:17" x14ac:dyDescent="0.2">
      <c r="A10182" s="2">
        <v>39113</v>
      </c>
      <c r="B10182" t="s">
        <v>531</v>
      </c>
      <c r="C10182" t="s">
        <v>282</v>
      </c>
      <c r="D10182" t="s">
        <v>27</v>
      </c>
      <c r="E10182" t="s">
        <v>19</v>
      </c>
      <c r="F10182">
        <v>80</v>
      </c>
      <c r="G10182">
        <v>87</v>
      </c>
      <c r="H10182">
        <v>0</v>
      </c>
      <c r="I10182">
        <v>0</v>
      </c>
      <c r="J10182">
        <v>2</v>
      </c>
      <c r="K10182">
        <v>1</v>
      </c>
      <c r="L10182" t="s">
        <v>28</v>
      </c>
      <c r="M10182" t="s">
        <v>534</v>
      </c>
      <c r="N10182" t="s">
        <v>531</v>
      </c>
      <c r="O10182" t="s">
        <v>22</v>
      </c>
      <c r="P10182" t="s">
        <v>23</v>
      </c>
      <c r="Q10182" t="s">
        <v>24</v>
      </c>
    </row>
    <row r="10183" spans="1:17" x14ac:dyDescent="0.2">
      <c r="A10183" s="2">
        <v>39113</v>
      </c>
      <c r="B10183" t="s">
        <v>443</v>
      </c>
      <c r="C10183" t="s">
        <v>114</v>
      </c>
      <c r="D10183" t="s">
        <v>115</v>
      </c>
      <c r="E10183" t="s">
        <v>115</v>
      </c>
      <c r="F10183">
        <v>126</v>
      </c>
      <c r="G10183">
        <v>124</v>
      </c>
      <c r="H10183">
        <v>0</v>
      </c>
      <c r="I10183">
        <v>0</v>
      </c>
      <c r="J10183">
        <v>2</v>
      </c>
      <c r="K10183">
        <v>1</v>
      </c>
      <c r="L10183" t="s">
        <v>647</v>
      </c>
      <c r="M10183" t="s">
        <v>443</v>
      </c>
      <c r="N10183" t="s">
        <v>443</v>
      </c>
      <c r="O10183" t="s">
        <v>22</v>
      </c>
      <c r="P10183" t="s">
        <v>23</v>
      </c>
      <c r="Q10183" t="s">
        <v>24</v>
      </c>
    </row>
    <row r="10184" spans="1:17" x14ac:dyDescent="0.2">
      <c r="A10184" s="2">
        <v>39116</v>
      </c>
      <c r="B10184" t="s">
        <v>90</v>
      </c>
      <c r="C10184" t="s">
        <v>81</v>
      </c>
      <c r="D10184" t="s">
        <v>50</v>
      </c>
      <c r="E10184" t="s">
        <v>50</v>
      </c>
      <c r="F10184">
        <v>25</v>
      </c>
      <c r="G10184">
        <v>106</v>
      </c>
      <c r="H10184">
        <v>0</v>
      </c>
      <c r="I10184">
        <v>0</v>
      </c>
      <c r="J10184">
        <v>4</v>
      </c>
      <c r="K10184">
        <v>0</v>
      </c>
      <c r="L10184" t="s">
        <v>28</v>
      </c>
      <c r="M10184" t="s">
        <v>446</v>
      </c>
      <c r="N10184" t="s">
        <v>106</v>
      </c>
      <c r="O10184" t="s">
        <v>122</v>
      </c>
      <c r="P10184" t="s">
        <v>23</v>
      </c>
      <c r="Q10184" t="s">
        <v>24</v>
      </c>
    </row>
    <row r="10185" spans="1:17" x14ac:dyDescent="0.2">
      <c r="A10185" s="2">
        <v>39117</v>
      </c>
      <c r="B10185" t="s">
        <v>131</v>
      </c>
      <c r="C10185" t="s">
        <v>282</v>
      </c>
      <c r="D10185" t="s">
        <v>27</v>
      </c>
      <c r="E10185" t="s">
        <v>19</v>
      </c>
      <c r="F10185">
        <v>66</v>
      </c>
      <c r="G10185">
        <v>87</v>
      </c>
      <c r="H10185">
        <v>0</v>
      </c>
      <c r="I10185">
        <v>0</v>
      </c>
      <c r="J10185">
        <v>4</v>
      </c>
      <c r="K10185">
        <v>0</v>
      </c>
      <c r="L10185" t="s">
        <v>28</v>
      </c>
      <c r="M10185" t="s">
        <v>687</v>
      </c>
      <c r="N10185" t="s">
        <v>131</v>
      </c>
      <c r="O10185" t="s">
        <v>22</v>
      </c>
      <c r="P10185" t="s">
        <v>23</v>
      </c>
      <c r="Q10185" t="s">
        <v>24</v>
      </c>
    </row>
    <row r="10186" spans="1:17" x14ac:dyDescent="0.2">
      <c r="A10186" s="2">
        <v>39117</v>
      </c>
      <c r="B10186" t="s">
        <v>114</v>
      </c>
      <c r="C10186" t="s">
        <v>443</v>
      </c>
      <c r="D10186" t="s">
        <v>115</v>
      </c>
      <c r="E10186" t="s">
        <v>115</v>
      </c>
      <c r="F10186">
        <v>124</v>
      </c>
      <c r="G10186">
        <v>126</v>
      </c>
      <c r="H10186">
        <v>0</v>
      </c>
      <c r="I10186">
        <v>0</v>
      </c>
      <c r="J10186">
        <v>1</v>
      </c>
      <c r="K10186">
        <v>1</v>
      </c>
      <c r="L10186" t="s">
        <v>647</v>
      </c>
      <c r="M10186" t="s">
        <v>226</v>
      </c>
      <c r="N10186" t="s">
        <v>114</v>
      </c>
      <c r="O10186" t="s">
        <v>22</v>
      </c>
      <c r="P10186" t="s">
        <v>23</v>
      </c>
      <c r="Q10186" t="s">
        <v>30</v>
      </c>
    </row>
    <row r="10187" spans="1:17" x14ac:dyDescent="0.2">
      <c r="A10187" s="2">
        <v>39119</v>
      </c>
      <c r="B10187" t="s">
        <v>55</v>
      </c>
      <c r="C10187" t="s">
        <v>72</v>
      </c>
      <c r="D10187" t="s">
        <v>57</v>
      </c>
      <c r="E10187" t="s">
        <v>50</v>
      </c>
      <c r="F10187">
        <v>39</v>
      </c>
      <c r="G10187">
        <v>23</v>
      </c>
      <c r="H10187">
        <v>0</v>
      </c>
      <c r="I10187">
        <v>0</v>
      </c>
      <c r="J10187">
        <v>1</v>
      </c>
      <c r="K10187">
        <v>3</v>
      </c>
      <c r="L10187" t="s">
        <v>28</v>
      </c>
      <c r="M10187" t="s">
        <v>91</v>
      </c>
      <c r="N10187" t="s">
        <v>89</v>
      </c>
      <c r="O10187" t="s">
        <v>122</v>
      </c>
      <c r="P10187" t="s">
        <v>23</v>
      </c>
      <c r="Q10187" t="s">
        <v>41</v>
      </c>
    </row>
    <row r="10188" spans="1:17" x14ac:dyDescent="0.2">
      <c r="A10188" s="2">
        <v>39119</v>
      </c>
      <c r="B10188" t="s">
        <v>351</v>
      </c>
      <c r="C10188" t="s">
        <v>352</v>
      </c>
      <c r="D10188" t="s">
        <v>36</v>
      </c>
      <c r="E10188" t="s">
        <v>36</v>
      </c>
      <c r="F10188">
        <v>107</v>
      </c>
      <c r="G10188">
        <v>115</v>
      </c>
      <c r="H10188">
        <v>0</v>
      </c>
      <c r="I10188">
        <v>0</v>
      </c>
      <c r="J10188">
        <v>1</v>
      </c>
      <c r="K10188">
        <v>0</v>
      </c>
      <c r="L10188" t="s">
        <v>28</v>
      </c>
      <c r="M10188" t="s">
        <v>353</v>
      </c>
      <c r="N10188" t="s">
        <v>351</v>
      </c>
      <c r="O10188" t="s">
        <v>22</v>
      </c>
      <c r="P10188" t="s">
        <v>23</v>
      </c>
      <c r="Q10188" t="s">
        <v>24</v>
      </c>
    </row>
    <row r="10189" spans="1:17" x14ac:dyDescent="0.2">
      <c r="A10189" s="2">
        <v>39119</v>
      </c>
      <c r="B10189" t="s">
        <v>145</v>
      </c>
      <c r="C10189" t="s">
        <v>94</v>
      </c>
      <c r="D10189" t="s">
        <v>50</v>
      </c>
      <c r="E10189" t="s">
        <v>50</v>
      </c>
      <c r="F10189">
        <v>74</v>
      </c>
      <c r="G10189">
        <v>61</v>
      </c>
      <c r="H10189">
        <v>0</v>
      </c>
      <c r="I10189">
        <v>0</v>
      </c>
      <c r="J10189">
        <v>2</v>
      </c>
      <c r="K10189">
        <v>1</v>
      </c>
      <c r="L10189" t="s">
        <v>691</v>
      </c>
      <c r="M10189" t="s">
        <v>146</v>
      </c>
      <c r="N10189" t="s">
        <v>145</v>
      </c>
      <c r="O10189" t="s">
        <v>22</v>
      </c>
      <c r="P10189" t="s">
        <v>23</v>
      </c>
      <c r="Q10189" t="s">
        <v>24</v>
      </c>
    </row>
    <row r="10190" spans="1:17" x14ac:dyDescent="0.2">
      <c r="A10190" s="2">
        <v>39119</v>
      </c>
      <c r="B10190" t="s">
        <v>153</v>
      </c>
      <c r="C10190" t="s">
        <v>133</v>
      </c>
      <c r="D10190" t="s">
        <v>50</v>
      </c>
      <c r="E10190" t="s">
        <v>115</v>
      </c>
      <c r="F10190">
        <v>16</v>
      </c>
      <c r="G10190">
        <v>51</v>
      </c>
      <c r="H10190">
        <v>0</v>
      </c>
      <c r="I10190">
        <v>0</v>
      </c>
      <c r="J10190">
        <v>0</v>
      </c>
      <c r="K10190">
        <v>1</v>
      </c>
      <c r="L10190" t="s">
        <v>28</v>
      </c>
      <c r="M10190" t="s">
        <v>91</v>
      </c>
      <c r="N10190" t="s">
        <v>89</v>
      </c>
      <c r="O10190" t="s">
        <v>122</v>
      </c>
      <c r="P10190" t="s">
        <v>23</v>
      </c>
      <c r="Q10190" t="s">
        <v>41</v>
      </c>
    </row>
    <row r="10191" spans="1:17" x14ac:dyDescent="0.2">
      <c r="A10191" s="2">
        <v>39119</v>
      </c>
      <c r="B10191" t="s">
        <v>136</v>
      </c>
      <c r="C10191" t="s">
        <v>34</v>
      </c>
      <c r="D10191" t="s">
        <v>36</v>
      </c>
      <c r="E10191" t="s">
        <v>36</v>
      </c>
      <c r="F10191">
        <v>18</v>
      </c>
      <c r="G10191">
        <v>22</v>
      </c>
      <c r="H10191">
        <v>0</v>
      </c>
      <c r="I10191">
        <v>0</v>
      </c>
      <c r="J10191">
        <v>1</v>
      </c>
      <c r="K10191">
        <v>0</v>
      </c>
      <c r="L10191" t="s">
        <v>28</v>
      </c>
      <c r="M10191" t="s">
        <v>1253</v>
      </c>
      <c r="N10191" t="s">
        <v>67</v>
      </c>
      <c r="O10191" t="s">
        <v>122</v>
      </c>
      <c r="P10191" t="s">
        <v>23</v>
      </c>
      <c r="Q10191" t="s">
        <v>24</v>
      </c>
    </row>
    <row r="10192" spans="1:17" x14ac:dyDescent="0.2">
      <c r="A10192" s="2">
        <v>39119</v>
      </c>
      <c r="B10192" t="s">
        <v>101</v>
      </c>
      <c r="C10192" t="s">
        <v>87</v>
      </c>
      <c r="D10192" t="s">
        <v>50</v>
      </c>
      <c r="E10192" t="s">
        <v>50</v>
      </c>
      <c r="F10192">
        <v>90</v>
      </c>
      <c r="G10192">
        <v>42</v>
      </c>
      <c r="H10192">
        <v>0</v>
      </c>
      <c r="I10192">
        <v>0</v>
      </c>
      <c r="J10192">
        <v>0</v>
      </c>
      <c r="K10192">
        <v>2</v>
      </c>
      <c r="L10192" t="s">
        <v>691</v>
      </c>
      <c r="M10192" t="s">
        <v>433</v>
      </c>
      <c r="N10192" t="s">
        <v>145</v>
      </c>
      <c r="O10192" t="s">
        <v>122</v>
      </c>
      <c r="P10192" t="s">
        <v>23</v>
      </c>
      <c r="Q10192" t="s">
        <v>41</v>
      </c>
    </row>
    <row r="10193" spans="1:17" x14ac:dyDescent="0.2">
      <c r="A10193" s="2">
        <v>39119</v>
      </c>
      <c r="B10193" t="s">
        <v>73</v>
      </c>
      <c r="C10193" t="s">
        <v>111</v>
      </c>
      <c r="D10193" t="s">
        <v>50</v>
      </c>
      <c r="E10193" t="s">
        <v>36</v>
      </c>
      <c r="F10193">
        <v>68</v>
      </c>
      <c r="G10193">
        <v>36</v>
      </c>
      <c r="H10193">
        <v>0</v>
      </c>
      <c r="I10193">
        <v>0</v>
      </c>
      <c r="J10193">
        <v>1</v>
      </c>
      <c r="K10193">
        <v>3</v>
      </c>
      <c r="L10193" t="s">
        <v>28</v>
      </c>
      <c r="M10193" t="s">
        <v>1248</v>
      </c>
      <c r="N10193" t="s">
        <v>67</v>
      </c>
      <c r="O10193" t="s">
        <v>122</v>
      </c>
      <c r="P10193" t="s">
        <v>23</v>
      </c>
      <c r="Q10193" t="s">
        <v>41</v>
      </c>
    </row>
    <row r="10194" spans="1:17" x14ac:dyDescent="0.2">
      <c r="A10194" s="2">
        <v>39119</v>
      </c>
      <c r="B10194" t="s">
        <v>135</v>
      </c>
      <c r="C10194" t="s">
        <v>199</v>
      </c>
      <c r="D10194" t="s">
        <v>36</v>
      </c>
      <c r="E10194" t="s">
        <v>36</v>
      </c>
      <c r="F10194">
        <v>9</v>
      </c>
      <c r="G10194">
        <v>28</v>
      </c>
      <c r="H10194">
        <v>0</v>
      </c>
      <c r="I10194">
        <v>0</v>
      </c>
      <c r="J10194">
        <v>1</v>
      </c>
      <c r="K10194">
        <v>4</v>
      </c>
      <c r="L10194" t="s">
        <v>28</v>
      </c>
      <c r="M10194" t="s">
        <v>1232</v>
      </c>
      <c r="N10194" t="s">
        <v>89</v>
      </c>
      <c r="O10194" t="s">
        <v>122</v>
      </c>
      <c r="P10194" t="s">
        <v>23</v>
      </c>
      <c r="Q10194" t="s">
        <v>41</v>
      </c>
    </row>
    <row r="10195" spans="1:17" x14ac:dyDescent="0.2">
      <c r="A10195" s="2">
        <v>39119</v>
      </c>
      <c r="B10195" t="s">
        <v>100</v>
      </c>
      <c r="C10195" t="s">
        <v>161</v>
      </c>
      <c r="D10195" t="s">
        <v>50</v>
      </c>
      <c r="E10195" t="s">
        <v>50</v>
      </c>
      <c r="F10195">
        <v>47</v>
      </c>
      <c r="G10195">
        <v>74</v>
      </c>
      <c r="H10195">
        <v>0</v>
      </c>
      <c r="I10195">
        <v>0</v>
      </c>
      <c r="J10195">
        <v>0</v>
      </c>
      <c r="K10195">
        <v>0</v>
      </c>
      <c r="L10195" t="s">
        <v>28</v>
      </c>
      <c r="M10195" t="s">
        <v>102</v>
      </c>
      <c r="N10195" t="s">
        <v>100</v>
      </c>
      <c r="O10195" t="s">
        <v>22</v>
      </c>
      <c r="P10195" t="s">
        <v>23</v>
      </c>
      <c r="Q10195" t="s">
        <v>30</v>
      </c>
    </row>
    <row r="10196" spans="1:17" x14ac:dyDescent="0.2">
      <c r="A10196" s="2">
        <v>39119</v>
      </c>
      <c r="B10196" t="s">
        <v>82</v>
      </c>
      <c r="C10196" t="s">
        <v>25</v>
      </c>
      <c r="D10196" t="s">
        <v>50</v>
      </c>
      <c r="E10196" t="s">
        <v>19</v>
      </c>
      <c r="F10196">
        <v>8</v>
      </c>
      <c r="G10196">
        <v>1</v>
      </c>
      <c r="H10196">
        <v>0</v>
      </c>
      <c r="I10196">
        <v>0</v>
      </c>
      <c r="J10196">
        <v>2</v>
      </c>
      <c r="K10196">
        <v>0</v>
      </c>
      <c r="L10196" t="s">
        <v>28</v>
      </c>
      <c r="M10196" t="s">
        <v>91</v>
      </c>
      <c r="N10196" t="s">
        <v>89</v>
      </c>
      <c r="O10196" t="s">
        <v>122</v>
      </c>
      <c r="P10196" t="s">
        <v>23</v>
      </c>
      <c r="Q10196" t="s">
        <v>24</v>
      </c>
    </row>
    <row r="10197" spans="1:17" x14ac:dyDescent="0.2">
      <c r="A10197" s="2">
        <v>39120</v>
      </c>
      <c r="B10197" t="s">
        <v>85</v>
      </c>
      <c r="C10197" t="s">
        <v>328</v>
      </c>
      <c r="D10197" t="s">
        <v>50</v>
      </c>
      <c r="E10197" t="s">
        <v>50</v>
      </c>
      <c r="F10197">
        <v>86</v>
      </c>
      <c r="G10197">
        <v>54</v>
      </c>
      <c r="H10197">
        <v>0</v>
      </c>
      <c r="I10197">
        <v>0</v>
      </c>
      <c r="J10197">
        <v>0</v>
      </c>
      <c r="K10197">
        <v>1</v>
      </c>
      <c r="L10197" t="s">
        <v>28</v>
      </c>
      <c r="M10197" t="s">
        <v>1075</v>
      </c>
      <c r="N10197" t="s">
        <v>85</v>
      </c>
      <c r="O10197" t="s">
        <v>22</v>
      </c>
      <c r="P10197" t="s">
        <v>23</v>
      </c>
      <c r="Q10197" t="s">
        <v>41</v>
      </c>
    </row>
    <row r="10198" spans="1:17" x14ac:dyDescent="0.2">
      <c r="A10198" s="2">
        <v>39120</v>
      </c>
      <c r="B10198" t="s">
        <v>150</v>
      </c>
      <c r="C10198" t="s">
        <v>718</v>
      </c>
      <c r="D10198" t="s">
        <v>36</v>
      </c>
      <c r="E10198" t="s">
        <v>36</v>
      </c>
      <c r="F10198">
        <v>78</v>
      </c>
      <c r="G10198">
        <v>98</v>
      </c>
      <c r="H10198">
        <v>0</v>
      </c>
      <c r="I10198">
        <v>0</v>
      </c>
      <c r="J10198">
        <v>2</v>
      </c>
      <c r="K10198">
        <v>1</v>
      </c>
      <c r="L10198" t="s">
        <v>28</v>
      </c>
      <c r="M10198" t="s">
        <v>151</v>
      </c>
      <c r="N10198" t="s">
        <v>150</v>
      </c>
      <c r="O10198" t="s">
        <v>22</v>
      </c>
      <c r="P10198" t="s">
        <v>23</v>
      </c>
      <c r="Q10198" t="s">
        <v>24</v>
      </c>
    </row>
    <row r="10199" spans="1:17" x14ac:dyDescent="0.2">
      <c r="A10199" s="2">
        <v>39120</v>
      </c>
      <c r="B10199" t="s">
        <v>737</v>
      </c>
      <c r="C10199" t="s">
        <v>286</v>
      </c>
      <c r="D10199" t="s">
        <v>50</v>
      </c>
      <c r="E10199" t="s">
        <v>50</v>
      </c>
      <c r="F10199">
        <v>165</v>
      </c>
      <c r="G10199">
        <v>123</v>
      </c>
      <c r="H10199">
        <v>0</v>
      </c>
      <c r="I10199">
        <v>0</v>
      </c>
      <c r="J10199">
        <v>0</v>
      </c>
      <c r="K10199">
        <v>0</v>
      </c>
      <c r="L10199" t="s">
        <v>28</v>
      </c>
      <c r="M10199" t="s">
        <v>819</v>
      </c>
      <c r="N10199" t="s">
        <v>737</v>
      </c>
      <c r="O10199" t="s">
        <v>22</v>
      </c>
      <c r="P10199" t="s">
        <v>23</v>
      </c>
      <c r="Q10199" t="s">
        <v>30</v>
      </c>
    </row>
    <row r="10200" spans="1:17" x14ac:dyDescent="0.2">
      <c r="A10200" s="2">
        <v>39120</v>
      </c>
      <c r="B10200" t="s">
        <v>147</v>
      </c>
      <c r="C10200" t="s">
        <v>293</v>
      </c>
      <c r="D10200" t="s">
        <v>50</v>
      </c>
      <c r="E10200" t="s">
        <v>50</v>
      </c>
      <c r="F10200">
        <v>53</v>
      </c>
      <c r="G10200">
        <v>10</v>
      </c>
      <c r="H10200">
        <v>0</v>
      </c>
      <c r="I10200">
        <v>0</v>
      </c>
      <c r="J10200">
        <v>0</v>
      </c>
      <c r="K10200">
        <v>2</v>
      </c>
      <c r="L10200" t="s">
        <v>28</v>
      </c>
      <c r="M10200" t="s">
        <v>148</v>
      </c>
      <c r="N10200" t="s">
        <v>147</v>
      </c>
      <c r="O10200" t="s">
        <v>22</v>
      </c>
      <c r="P10200" t="s">
        <v>23</v>
      </c>
      <c r="Q10200" t="s">
        <v>41</v>
      </c>
    </row>
    <row r="10201" spans="1:17" x14ac:dyDescent="0.2">
      <c r="A10201" s="2">
        <v>39120</v>
      </c>
      <c r="B10201" t="s">
        <v>182</v>
      </c>
      <c r="C10201" t="s">
        <v>560</v>
      </c>
      <c r="D10201" t="s">
        <v>115</v>
      </c>
      <c r="E10201" t="s">
        <v>50</v>
      </c>
      <c r="F10201">
        <v>83</v>
      </c>
      <c r="G10201">
        <v>142</v>
      </c>
      <c r="H10201">
        <v>0</v>
      </c>
      <c r="I10201">
        <v>0</v>
      </c>
      <c r="J10201">
        <v>2</v>
      </c>
      <c r="K10201">
        <v>1</v>
      </c>
      <c r="L10201" t="s">
        <v>28</v>
      </c>
      <c r="M10201" t="s">
        <v>677</v>
      </c>
      <c r="N10201" t="s">
        <v>182</v>
      </c>
      <c r="O10201" t="s">
        <v>22</v>
      </c>
      <c r="P10201" t="s">
        <v>23</v>
      </c>
      <c r="Q10201" t="s">
        <v>24</v>
      </c>
    </row>
    <row r="10202" spans="1:17" x14ac:dyDescent="0.2">
      <c r="A10202" s="2">
        <v>39120</v>
      </c>
      <c r="B10202" t="s">
        <v>43</v>
      </c>
      <c r="C10202" t="s">
        <v>18</v>
      </c>
      <c r="D10202" t="s">
        <v>19</v>
      </c>
      <c r="E10202" t="s">
        <v>19</v>
      </c>
      <c r="F10202">
        <v>34</v>
      </c>
      <c r="G10202">
        <v>30</v>
      </c>
      <c r="H10202">
        <v>0</v>
      </c>
      <c r="I10202">
        <v>0</v>
      </c>
      <c r="J10202">
        <v>1</v>
      </c>
      <c r="K10202">
        <v>3</v>
      </c>
      <c r="L10202" t="s">
        <v>28</v>
      </c>
      <c r="M10202" t="s">
        <v>1254</v>
      </c>
      <c r="N10202" t="s">
        <v>43</v>
      </c>
      <c r="O10202" t="s">
        <v>22</v>
      </c>
      <c r="P10202" t="s">
        <v>23</v>
      </c>
      <c r="Q10202" t="s">
        <v>41</v>
      </c>
    </row>
    <row r="10203" spans="1:17" x14ac:dyDescent="0.2">
      <c r="A10203" s="2">
        <v>39120</v>
      </c>
      <c r="B10203" t="s">
        <v>274</v>
      </c>
      <c r="C10203" t="s">
        <v>49</v>
      </c>
      <c r="D10203" t="s">
        <v>50</v>
      </c>
      <c r="E10203" t="s">
        <v>50</v>
      </c>
      <c r="F10203">
        <v>15</v>
      </c>
      <c r="G10203">
        <v>50</v>
      </c>
      <c r="H10203">
        <v>0</v>
      </c>
      <c r="I10203">
        <v>0</v>
      </c>
      <c r="J10203">
        <v>2</v>
      </c>
      <c r="K10203">
        <v>1</v>
      </c>
      <c r="L10203" t="s">
        <v>28</v>
      </c>
      <c r="M10203" t="s">
        <v>582</v>
      </c>
      <c r="N10203" t="s">
        <v>274</v>
      </c>
      <c r="O10203" t="s">
        <v>22</v>
      </c>
      <c r="P10203" t="s">
        <v>23</v>
      </c>
      <c r="Q10203" t="s">
        <v>24</v>
      </c>
    </row>
    <row r="10204" spans="1:17" x14ac:dyDescent="0.2">
      <c r="A10204" s="2">
        <v>39120</v>
      </c>
      <c r="B10204" t="s">
        <v>145</v>
      </c>
      <c r="C10204" t="s">
        <v>87</v>
      </c>
      <c r="D10204" t="s">
        <v>50</v>
      </c>
      <c r="E10204" t="s">
        <v>50</v>
      </c>
      <c r="F10204">
        <v>74</v>
      </c>
      <c r="G10204">
        <v>42</v>
      </c>
      <c r="H10204">
        <v>0</v>
      </c>
      <c r="I10204">
        <v>0</v>
      </c>
      <c r="J10204">
        <v>0</v>
      </c>
      <c r="K10204">
        <v>3</v>
      </c>
      <c r="L10204" t="s">
        <v>691</v>
      </c>
      <c r="M10204" t="s">
        <v>435</v>
      </c>
      <c r="N10204" t="s">
        <v>145</v>
      </c>
      <c r="O10204" t="s">
        <v>22</v>
      </c>
      <c r="P10204" t="s">
        <v>23</v>
      </c>
      <c r="Q10204" t="s">
        <v>41</v>
      </c>
    </row>
    <row r="10205" spans="1:17" x14ac:dyDescent="0.2">
      <c r="A10205" s="2">
        <v>39120</v>
      </c>
      <c r="B10205" t="s">
        <v>183</v>
      </c>
      <c r="C10205" t="s">
        <v>52</v>
      </c>
      <c r="D10205" t="s">
        <v>36</v>
      </c>
      <c r="E10205" t="s">
        <v>50</v>
      </c>
      <c r="F10205">
        <v>19</v>
      </c>
      <c r="G10205">
        <v>14</v>
      </c>
      <c r="H10205">
        <v>0</v>
      </c>
      <c r="I10205">
        <v>0</v>
      </c>
      <c r="J10205">
        <v>2</v>
      </c>
      <c r="K10205">
        <v>0</v>
      </c>
      <c r="L10205" t="s">
        <v>28</v>
      </c>
      <c r="M10205" t="s">
        <v>266</v>
      </c>
      <c r="N10205" t="s">
        <v>183</v>
      </c>
      <c r="O10205" t="s">
        <v>22</v>
      </c>
      <c r="P10205" t="s">
        <v>23</v>
      </c>
      <c r="Q10205" t="s">
        <v>24</v>
      </c>
    </row>
    <row r="10206" spans="1:17" x14ac:dyDescent="0.2">
      <c r="A10206" s="2">
        <v>39120</v>
      </c>
      <c r="B10206" t="s">
        <v>89</v>
      </c>
      <c r="C10206" t="s">
        <v>106</v>
      </c>
      <c r="D10206" t="s">
        <v>50</v>
      </c>
      <c r="E10206" t="s">
        <v>50</v>
      </c>
      <c r="F10206">
        <v>6</v>
      </c>
      <c r="G10206">
        <v>12</v>
      </c>
      <c r="H10206">
        <v>0</v>
      </c>
      <c r="I10206">
        <v>0</v>
      </c>
      <c r="J10206">
        <v>0</v>
      </c>
      <c r="K10206">
        <v>1</v>
      </c>
      <c r="L10206" t="s">
        <v>28</v>
      </c>
      <c r="M10206" t="s">
        <v>624</v>
      </c>
      <c r="N10206" t="s">
        <v>89</v>
      </c>
      <c r="O10206" t="s">
        <v>22</v>
      </c>
      <c r="P10206" t="s">
        <v>23</v>
      </c>
      <c r="Q10206" t="s">
        <v>41</v>
      </c>
    </row>
    <row r="10207" spans="1:17" x14ac:dyDescent="0.2">
      <c r="A10207" s="2">
        <v>39120</v>
      </c>
      <c r="B10207" t="s">
        <v>67</v>
      </c>
      <c r="C10207" t="s">
        <v>39</v>
      </c>
      <c r="D10207" t="s">
        <v>50</v>
      </c>
      <c r="E10207" t="s">
        <v>19</v>
      </c>
      <c r="F10207">
        <v>4</v>
      </c>
      <c r="G10207">
        <v>3</v>
      </c>
      <c r="H10207">
        <v>0</v>
      </c>
      <c r="I10207">
        <v>0</v>
      </c>
      <c r="J10207">
        <v>0</v>
      </c>
      <c r="K10207">
        <v>1</v>
      </c>
      <c r="L10207" t="s">
        <v>28</v>
      </c>
      <c r="M10207" t="s">
        <v>769</v>
      </c>
      <c r="N10207" t="s">
        <v>67</v>
      </c>
      <c r="O10207" t="s">
        <v>22</v>
      </c>
      <c r="P10207" t="s">
        <v>23</v>
      </c>
      <c r="Q10207" t="s">
        <v>41</v>
      </c>
    </row>
    <row r="10208" spans="1:17" x14ac:dyDescent="0.2">
      <c r="A10208" s="2">
        <v>39120</v>
      </c>
      <c r="B10208" t="s">
        <v>345</v>
      </c>
      <c r="C10208" t="s">
        <v>180</v>
      </c>
      <c r="D10208" t="s">
        <v>50</v>
      </c>
      <c r="E10208" t="s">
        <v>50</v>
      </c>
      <c r="F10208">
        <v>95</v>
      </c>
      <c r="G10208">
        <v>27</v>
      </c>
      <c r="H10208">
        <v>0</v>
      </c>
      <c r="I10208">
        <v>0</v>
      </c>
      <c r="J10208">
        <v>1</v>
      </c>
      <c r="K10208">
        <v>0</v>
      </c>
      <c r="L10208" t="s">
        <v>28</v>
      </c>
      <c r="M10208" t="s">
        <v>360</v>
      </c>
      <c r="N10208" t="s">
        <v>345</v>
      </c>
      <c r="O10208" t="s">
        <v>22</v>
      </c>
      <c r="P10208" t="s">
        <v>23</v>
      </c>
      <c r="Q10208" t="s">
        <v>24</v>
      </c>
    </row>
    <row r="10209" spans="1:17" x14ac:dyDescent="0.2">
      <c r="A10209" s="2">
        <v>39120</v>
      </c>
      <c r="B10209" t="s">
        <v>129</v>
      </c>
      <c r="C10209" t="s">
        <v>53</v>
      </c>
      <c r="D10209" t="s">
        <v>50</v>
      </c>
      <c r="E10209" t="s">
        <v>50</v>
      </c>
      <c r="F10209">
        <v>5</v>
      </c>
      <c r="G10209">
        <v>17</v>
      </c>
      <c r="H10209">
        <v>0</v>
      </c>
      <c r="I10209">
        <v>0</v>
      </c>
      <c r="J10209">
        <v>3</v>
      </c>
      <c r="K10209">
        <v>1</v>
      </c>
      <c r="L10209" t="s">
        <v>28</v>
      </c>
      <c r="M10209" t="s">
        <v>480</v>
      </c>
      <c r="N10209" t="s">
        <v>129</v>
      </c>
      <c r="O10209" t="s">
        <v>22</v>
      </c>
      <c r="P10209" t="s">
        <v>23</v>
      </c>
      <c r="Q10209" t="s">
        <v>24</v>
      </c>
    </row>
    <row r="10210" spans="1:17" x14ac:dyDescent="0.2">
      <c r="A10210" s="2">
        <v>39120</v>
      </c>
      <c r="B10210" t="s">
        <v>167</v>
      </c>
      <c r="C10210" t="s">
        <v>317</v>
      </c>
      <c r="D10210" t="s">
        <v>115</v>
      </c>
      <c r="E10210" t="s">
        <v>50</v>
      </c>
      <c r="F10210">
        <v>37</v>
      </c>
      <c r="G10210">
        <v>70</v>
      </c>
      <c r="H10210">
        <v>0</v>
      </c>
      <c r="I10210">
        <v>0</v>
      </c>
      <c r="J10210">
        <v>2</v>
      </c>
      <c r="K10210">
        <v>2</v>
      </c>
      <c r="L10210" t="s">
        <v>28</v>
      </c>
      <c r="M10210" t="s">
        <v>625</v>
      </c>
      <c r="N10210" t="s">
        <v>167</v>
      </c>
      <c r="O10210" t="s">
        <v>22</v>
      </c>
      <c r="P10210" t="s">
        <v>23</v>
      </c>
      <c r="Q10210" t="s">
        <v>30</v>
      </c>
    </row>
    <row r="10211" spans="1:17" x14ac:dyDescent="0.2">
      <c r="A10211" s="2">
        <v>39120</v>
      </c>
      <c r="B10211" t="s">
        <v>123</v>
      </c>
      <c r="C10211" t="s">
        <v>168</v>
      </c>
      <c r="D10211" t="s">
        <v>50</v>
      </c>
      <c r="E10211" t="s">
        <v>50</v>
      </c>
      <c r="F10211">
        <v>44</v>
      </c>
      <c r="G10211">
        <v>13</v>
      </c>
      <c r="H10211">
        <v>0</v>
      </c>
      <c r="I10211">
        <v>0</v>
      </c>
      <c r="J10211">
        <v>1</v>
      </c>
      <c r="K10211">
        <v>1</v>
      </c>
      <c r="L10211" t="s">
        <v>28</v>
      </c>
      <c r="M10211" t="s">
        <v>179</v>
      </c>
      <c r="N10211" t="s">
        <v>123</v>
      </c>
      <c r="O10211" t="s">
        <v>22</v>
      </c>
      <c r="P10211" t="s">
        <v>23</v>
      </c>
      <c r="Q10211" t="s">
        <v>30</v>
      </c>
    </row>
    <row r="10212" spans="1:17" x14ac:dyDescent="0.2">
      <c r="A10212" s="2">
        <v>39120</v>
      </c>
      <c r="B10212" t="s">
        <v>101</v>
      </c>
      <c r="C10212" t="s">
        <v>94</v>
      </c>
      <c r="D10212" t="s">
        <v>50</v>
      </c>
      <c r="E10212" t="s">
        <v>50</v>
      </c>
      <c r="F10212">
        <v>90</v>
      </c>
      <c r="G10212">
        <v>61</v>
      </c>
      <c r="H10212">
        <v>0</v>
      </c>
      <c r="I10212">
        <v>0</v>
      </c>
      <c r="J10212">
        <v>0</v>
      </c>
      <c r="K10212">
        <v>2</v>
      </c>
      <c r="L10212" t="s">
        <v>691</v>
      </c>
      <c r="M10212" t="s">
        <v>146</v>
      </c>
      <c r="N10212" t="s">
        <v>145</v>
      </c>
      <c r="O10212" t="s">
        <v>122</v>
      </c>
      <c r="P10212" t="s">
        <v>23</v>
      </c>
      <c r="Q10212" t="s">
        <v>41</v>
      </c>
    </row>
    <row r="10213" spans="1:17" x14ac:dyDescent="0.2">
      <c r="A10213" s="2">
        <v>39120</v>
      </c>
      <c r="B10213" t="s">
        <v>97</v>
      </c>
      <c r="C10213" t="s">
        <v>196</v>
      </c>
      <c r="D10213" t="s">
        <v>50</v>
      </c>
      <c r="E10213" t="s">
        <v>36</v>
      </c>
      <c r="F10213">
        <v>186</v>
      </c>
      <c r="G10213">
        <v>135</v>
      </c>
      <c r="H10213">
        <v>0</v>
      </c>
      <c r="I10213">
        <v>0</v>
      </c>
      <c r="J10213">
        <v>2</v>
      </c>
      <c r="K10213">
        <v>1</v>
      </c>
      <c r="L10213" t="s">
        <v>28</v>
      </c>
      <c r="M10213" t="s">
        <v>1026</v>
      </c>
      <c r="N10213" t="s">
        <v>97</v>
      </c>
      <c r="O10213" t="s">
        <v>22</v>
      </c>
      <c r="P10213" t="s">
        <v>23</v>
      </c>
      <c r="Q10213" t="s">
        <v>24</v>
      </c>
    </row>
    <row r="10214" spans="1:17" x14ac:dyDescent="0.2">
      <c r="A10214" s="2">
        <v>39120</v>
      </c>
      <c r="B10214" t="s">
        <v>184</v>
      </c>
      <c r="C10214" t="s">
        <v>69</v>
      </c>
      <c r="D10214" t="s">
        <v>50</v>
      </c>
      <c r="E10214" t="s">
        <v>50</v>
      </c>
      <c r="F10214">
        <v>118</v>
      </c>
      <c r="G10214">
        <v>65</v>
      </c>
      <c r="H10214">
        <v>0</v>
      </c>
      <c r="I10214">
        <v>0</v>
      </c>
      <c r="J10214">
        <v>1</v>
      </c>
      <c r="K10214">
        <v>1</v>
      </c>
      <c r="L10214" t="s">
        <v>28</v>
      </c>
      <c r="M10214" t="s">
        <v>193</v>
      </c>
      <c r="N10214" t="s">
        <v>184</v>
      </c>
      <c r="O10214" t="s">
        <v>22</v>
      </c>
      <c r="P10214" t="s">
        <v>23</v>
      </c>
      <c r="Q10214" t="s">
        <v>30</v>
      </c>
    </row>
    <row r="10215" spans="1:17" x14ac:dyDescent="0.2">
      <c r="A10215" s="2">
        <v>39120</v>
      </c>
      <c r="B10215" t="s">
        <v>110</v>
      </c>
      <c r="C10215" t="s">
        <v>128</v>
      </c>
      <c r="D10215" t="s">
        <v>36</v>
      </c>
      <c r="E10215" t="s">
        <v>36</v>
      </c>
      <c r="F10215">
        <v>42</v>
      </c>
      <c r="G10215">
        <v>32</v>
      </c>
      <c r="H10215">
        <v>0</v>
      </c>
      <c r="I10215">
        <v>0</v>
      </c>
      <c r="J10215">
        <v>1</v>
      </c>
      <c r="K10215">
        <v>1</v>
      </c>
      <c r="L10215" t="s">
        <v>28</v>
      </c>
      <c r="M10215" t="s">
        <v>112</v>
      </c>
      <c r="N10215" t="s">
        <v>110</v>
      </c>
      <c r="O10215" t="s">
        <v>22</v>
      </c>
      <c r="P10215" t="s">
        <v>23</v>
      </c>
      <c r="Q10215" t="s">
        <v>30</v>
      </c>
    </row>
    <row r="10216" spans="1:17" x14ac:dyDescent="0.2">
      <c r="A10216" s="2">
        <v>39120</v>
      </c>
      <c r="B10216" t="s">
        <v>126</v>
      </c>
      <c r="C10216" t="s">
        <v>95</v>
      </c>
      <c r="D10216" t="s">
        <v>50</v>
      </c>
      <c r="E10216" t="s">
        <v>50</v>
      </c>
      <c r="F10216">
        <v>7</v>
      </c>
      <c r="G10216">
        <v>24</v>
      </c>
      <c r="H10216">
        <v>0</v>
      </c>
      <c r="I10216">
        <v>0</v>
      </c>
      <c r="J10216">
        <v>4</v>
      </c>
      <c r="K10216">
        <v>1</v>
      </c>
      <c r="L10216" t="s">
        <v>28</v>
      </c>
      <c r="M10216" t="s">
        <v>308</v>
      </c>
      <c r="N10216" t="s">
        <v>126</v>
      </c>
      <c r="O10216" t="s">
        <v>22</v>
      </c>
      <c r="P10216" t="s">
        <v>23</v>
      </c>
      <c r="Q10216" t="s">
        <v>24</v>
      </c>
    </row>
    <row r="10217" spans="1:17" x14ac:dyDescent="0.2">
      <c r="A10217" s="2">
        <v>39120</v>
      </c>
      <c r="B10217" t="s">
        <v>90</v>
      </c>
      <c r="C10217" t="s">
        <v>244</v>
      </c>
      <c r="D10217" t="s">
        <v>50</v>
      </c>
      <c r="E10217" t="s">
        <v>50</v>
      </c>
      <c r="F10217">
        <v>25</v>
      </c>
      <c r="G10217">
        <v>37</v>
      </c>
      <c r="H10217">
        <v>0</v>
      </c>
      <c r="I10217">
        <v>0</v>
      </c>
      <c r="J10217">
        <v>2</v>
      </c>
      <c r="K10217">
        <v>2</v>
      </c>
      <c r="L10217" t="s">
        <v>28</v>
      </c>
      <c r="M10217" t="s">
        <v>446</v>
      </c>
      <c r="N10217" t="s">
        <v>106</v>
      </c>
      <c r="O10217" t="s">
        <v>122</v>
      </c>
      <c r="P10217" t="s">
        <v>23</v>
      </c>
      <c r="Q10217" t="s">
        <v>30</v>
      </c>
    </row>
    <row r="10218" spans="1:17" x14ac:dyDescent="0.2">
      <c r="A10218" s="2">
        <v>39120</v>
      </c>
      <c r="B10218" t="s">
        <v>92</v>
      </c>
      <c r="C10218" t="s">
        <v>384</v>
      </c>
      <c r="D10218" t="s">
        <v>50</v>
      </c>
      <c r="E10218" t="s">
        <v>50</v>
      </c>
      <c r="F10218">
        <v>20</v>
      </c>
      <c r="G10218">
        <v>85</v>
      </c>
      <c r="H10218">
        <v>0</v>
      </c>
      <c r="I10218">
        <v>0</v>
      </c>
      <c r="J10218">
        <v>2</v>
      </c>
      <c r="K10218">
        <v>0</v>
      </c>
      <c r="L10218" t="s">
        <v>28</v>
      </c>
      <c r="M10218" t="s">
        <v>124</v>
      </c>
      <c r="N10218" t="s">
        <v>92</v>
      </c>
      <c r="O10218" t="s">
        <v>22</v>
      </c>
      <c r="P10218" t="s">
        <v>23</v>
      </c>
      <c r="Q10218" t="s">
        <v>24</v>
      </c>
    </row>
    <row r="10219" spans="1:17" x14ac:dyDescent="0.2">
      <c r="A10219" s="2">
        <v>39120</v>
      </c>
      <c r="B10219" t="s">
        <v>125</v>
      </c>
      <c r="C10219" t="s">
        <v>98</v>
      </c>
      <c r="D10219" t="s">
        <v>50</v>
      </c>
      <c r="E10219" t="s">
        <v>50</v>
      </c>
      <c r="F10219">
        <v>195</v>
      </c>
      <c r="G10219">
        <v>49</v>
      </c>
      <c r="H10219">
        <v>0</v>
      </c>
      <c r="I10219">
        <v>0</v>
      </c>
      <c r="J10219">
        <v>1</v>
      </c>
      <c r="K10219">
        <v>2</v>
      </c>
      <c r="L10219" t="s">
        <v>291</v>
      </c>
      <c r="M10219" t="s">
        <v>468</v>
      </c>
      <c r="N10219" t="s">
        <v>125</v>
      </c>
      <c r="O10219" t="s">
        <v>22</v>
      </c>
      <c r="P10219" t="s">
        <v>23</v>
      </c>
      <c r="Q10219" t="s">
        <v>41</v>
      </c>
    </row>
    <row r="10220" spans="1:17" x14ac:dyDescent="0.2">
      <c r="A10220" s="2">
        <v>39120</v>
      </c>
      <c r="B10220" t="s">
        <v>118</v>
      </c>
      <c r="C10220" t="s">
        <v>471</v>
      </c>
      <c r="D10220" t="s">
        <v>36</v>
      </c>
      <c r="E10220" t="s">
        <v>36</v>
      </c>
      <c r="F10220">
        <v>41</v>
      </c>
      <c r="G10220">
        <v>115</v>
      </c>
      <c r="H10220">
        <v>0</v>
      </c>
      <c r="I10220">
        <v>0</v>
      </c>
      <c r="J10220">
        <v>2</v>
      </c>
      <c r="K10220">
        <v>1</v>
      </c>
      <c r="L10220" t="s">
        <v>28</v>
      </c>
      <c r="M10220" t="s">
        <v>1165</v>
      </c>
      <c r="N10220" t="s">
        <v>67</v>
      </c>
      <c r="O10220" t="s">
        <v>122</v>
      </c>
      <c r="P10220" t="s">
        <v>23</v>
      </c>
      <c r="Q10220" t="s">
        <v>24</v>
      </c>
    </row>
    <row r="10221" spans="1:17" x14ac:dyDescent="0.2">
      <c r="A10221" s="2">
        <v>39120</v>
      </c>
      <c r="B10221" t="s">
        <v>249</v>
      </c>
      <c r="C10221" t="s">
        <v>81</v>
      </c>
      <c r="D10221" t="s">
        <v>50</v>
      </c>
      <c r="E10221" t="s">
        <v>50</v>
      </c>
      <c r="F10221">
        <v>77</v>
      </c>
      <c r="G10221">
        <v>106</v>
      </c>
      <c r="H10221">
        <v>0</v>
      </c>
      <c r="I10221">
        <v>0</v>
      </c>
      <c r="J10221">
        <v>1</v>
      </c>
      <c r="K10221">
        <v>0</v>
      </c>
      <c r="L10221" t="s">
        <v>28</v>
      </c>
      <c r="M10221" t="s">
        <v>1255</v>
      </c>
      <c r="N10221" t="s">
        <v>249</v>
      </c>
      <c r="O10221" t="s">
        <v>22</v>
      </c>
      <c r="P10221" t="s">
        <v>23</v>
      </c>
      <c r="Q10221" t="s">
        <v>24</v>
      </c>
    </row>
    <row r="10222" spans="1:17" x14ac:dyDescent="0.2">
      <c r="A10222" s="2">
        <v>39120</v>
      </c>
      <c r="B10222" t="s">
        <v>365</v>
      </c>
      <c r="C10222" t="s">
        <v>120</v>
      </c>
      <c r="D10222" t="s">
        <v>36</v>
      </c>
      <c r="E10222" t="s">
        <v>36</v>
      </c>
      <c r="F10222">
        <v>66</v>
      </c>
      <c r="G10222">
        <v>11</v>
      </c>
      <c r="H10222">
        <v>0</v>
      </c>
      <c r="I10222">
        <v>0</v>
      </c>
      <c r="J10222">
        <v>2</v>
      </c>
      <c r="K10222">
        <v>2</v>
      </c>
      <c r="L10222" t="s">
        <v>28</v>
      </c>
      <c r="M10222" t="s">
        <v>400</v>
      </c>
      <c r="N10222" t="s">
        <v>365</v>
      </c>
      <c r="O10222" t="s">
        <v>22</v>
      </c>
      <c r="P10222" t="s">
        <v>23</v>
      </c>
      <c r="Q10222" t="s">
        <v>30</v>
      </c>
    </row>
    <row r="10223" spans="1:17" x14ac:dyDescent="0.2">
      <c r="A10223" s="2">
        <v>39120</v>
      </c>
      <c r="B10223" t="s">
        <v>77</v>
      </c>
      <c r="C10223" t="s">
        <v>26</v>
      </c>
      <c r="D10223" t="s">
        <v>27</v>
      </c>
      <c r="E10223" t="s">
        <v>27</v>
      </c>
      <c r="F10223">
        <v>31</v>
      </c>
      <c r="G10223">
        <v>21</v>
      </c>
      <c r="H10223">
        <v>0</v>
      </c>
      <c r="I10223">
        <v>0</v>
      </c>
      <c r="J10223">
        <v>2</v>
      </c>
      <c r="K10223">
        <v>0</v>
      </c>
      <c r="L10223" t="s">
        <v>28</v>
      </c>
      <c r="M10223" t="s">
        <v>1256</v>
      </c>
      <c r="N10223" t="s">
        <v>77</v>
      </c>
      <c r="O10223" t="s">
        <v>22</v>
      </c>
      <c r="P10223" t="s">
        <v>23</v>
      </c>
      <c r="Q10223" t="s">
        <v>24</v>
      </c>
    </row>
    <row r="10224" spans="1:17" x14ac:dyDescent="0.2">
      <c r="A10224" s="2">
        <v>39120</v>
      </c>
      <c r="B10224" t="s">
        <v>449</v>
      </c>
      <c r="C10224" t="s">
        <v>386</v>
      </c>
      <c r="D10224" t="s">
        <v>115</v>
      </c>
      <c r="E10224" t="s">
        <v>50</v>
      </c>
      <c r="F10224">
        <v>45</v>
      </c>
      <c r="G10224">
        <v>127</v>
      </c>
      <c r="H10224">
        <v>0</v>
      </c>
      <c r="I10224">
        <v>0</v>
      </c>
      <c r="J10224">
        <v>0</v>
      </c>
      <c r="K10224">
        <v>0</v>
      </c>
      <c r="L10224" t="s">
        <v>28</v>
      </c>
      <c r="M10224" t="s">
        <v>1257</v>
      </c>
      <c r="N10224" t="s">
        <v>449</v>
      </c>
      <c r="O10224" t="s">
        <v>22</v>
      </c>
      <c r="P10224" t="s">
        <v>23</v>
      </c>
      <c r="Q10224" t="s">
        <v>30</v>
      </c>
    </row>
    <row r="10225" spans="1:17" x14ac:dyDescent="0.2">
      <c r="A10225" s="2">
        <v>39120</v>
      </c>
      <c r="B10225" t="s">
        <v>32</v>
      </c>
      <c r="C10225" t="s">
        <v>107</v>
      </c>
      <c r="D10225" t="s">
        <v>19</v>
      </c>
      <c r="E10225" t="s">
        <v>19</v>
      </c>
      <c r="F10225">
        <v>73</v>
      </c>
      <c r="G10225">
        <v>40</v>
      </c>
      <c r="H10225">
        <v>0</v>
      </c>
      <c r="I10225">
        <v>0</v>
      </c>
      <c r="J10225">
        <v>0</v>
      </c>
      <c r="K10225">
        <v>1</v>
      </c>
      <c r="L10225" t="s">
        <v>28</v>
      </c>
      <c r="M10225" t="s">
        <v>739</v>
      </c>
      <c r="N10225" t="s">
        <v>32</v>
      </c>
      <c r="O10225" t="s">
        <v>22</v>
      </c>
      <c r="P10225" t="s">
        <v>23</v>
      </c>
      <c r="Q10225" t="s">
        <v>41</v>
      </c>
    </row>
    <row r="10226" spans="1:17" x14ac:dyDescent="0.2">
      <c r="A10226" s="2">
        <v>39121</v>
      </c>
      <c r="B10226" t="s">
        <v>210</v>
      </c>
      <c r="C10226" t="s">
        <v>614</v>
      </c>
      <c r="D10226" t="s">
        <v>27</v>
      </c>
      <c r="E10226" t="s">
        <v>27</v>
      </c>
      <c r="F10226">
        <v>156</v>
      </c>
      <c r="G10226">
        <v>199</v>
      </c>
      <c r="H10226">
        <v>0</v>
      </c>
      <c r="I10226">
        <v>0</v>
      </c>
      <c r="J10226">
        <v>2</v>
      </c>
      <c r="K10226">
        <v>1</v>
      </c>
      <c r="L10226" t="s">
        <v>533</v>
      </c>
      <c r="M10226" t="s">
        <v>557</v>
      </c>
      <c r="N10226" t="s">
        <v>210</v>
      </c>
      <c r="O10226" t="s">
        <v>22</v>
      </c>
      <c r="P10226" t="s">
        <v>23</v>
      </c>
      <c r="Q10226" t="s">
        <v>24</v>
      </c>
    </row>
    <row r="10227" spans="1:17" x14ac:dyDescent="0.2">
      <c r="A10227" s="2">
        <v>39121</v>
      </c>
      <c r="B10227" t="s">
        <v>555</v>
      </c>
      <c r="C10227" t="s">
        <v>532</v>
      </c>
      <c r="D10227" t="s">
        <v>27</v>
      </c>
      <c r="E10227" t="s">
        <v>27</v>
      </c>
      <c r="F10227">
        <v>105</v>
      </c>
      <c r="G10227">
        <v>168</v>
      </c>
      <c r="H10227">
        <v>0</v>
      </c>
      <c r="I10227">
        <v>0</v>
      </c>
      <c r="J10227">
        <v>1</v>
      </c>
      <c r="K10227">
        <v>0</v>
      </c>
      <c r="L10227" t="s">
        <v>533</v>
      </c>
      <c r="M10227" t="s">
        <v>557</v>
      </c>
      <c r="N10227" t="s">
        <v>210</v>
      </c>
      <c r="O10227" t="s">
        <v>122</v>
      </c>
      <c r="P10227" t="s">
        <v>23</v>
      </c>
      <c r="Q10227" t="s">
        <v>24</v>
      </c>
    </row>
    <row r="10228" spans="1:17" x14ac:dyDescent="0.2">
      <c r="A10228" s="2">
        <v>39122</v>
      </c>
      <c r="B10228" t="s">
        <v>131</v>
      </c>
      <c r="C10228" t="s">
        <v>304</v>
      </c>
      <c r="D10228" t="s">
        <v>27</v>
      </c>
      <c r="E10228" t="s">
        <v>27</v>
      </c>
      <c r="F10228">
        <v>66</v>
      </c>
      <c r="G10228">
        <v>56</v>
      </c>
      <c r="H10228">
        <v>0</v>
      </c>
      <c r="I10228">
        <v>0</v>
      </c>
      <c r="J10228">
        <v>3</v>
      </c>
      <c r="K10228">
        <v>1</v>
      </c>
      <c r="L10228" t="s">
        <v>533</v>
      </c>
      <c r="M10228" t="s">
        <v>557</v>
      </c>
      <c r="N10228" t="s">
        <v>210</v>
      </c>
      <c r="O10228" t="s">
        <v>122</v>
      </c>
      <c r="P10228" t="s">
        <v>23</v>
      </c>
      <c r="Q10228" t="s">
        <v>24</v>
      </c>
    </row>
    <row r="10229" spans="1:17" x14ac:dyDescent="0.2">
      <c r="A10229" s="2">
        <v>39123</v>
      </c>
      <c r="B10229" t="s">
        <v>210</v>
      </c>
      <c r="C10229" t="s">
        <v>532</v>
      </c>
      <c r="D10229" t="s">
        <v>27</v>
      </c>
      <c r="E10229" t="s">
        <v>27</v>
      </c>
      <c r="F10229">
        <v>156</v>
      </c>
      <c r="G10229">
        <v>168</v>
      </c>
      <c r="H10229">
        <v>0</v>
      </c>
      <c r="I10229">
        <v>0</v>
      </c>
      <c r="J10229">
        <v>2</v>
      </c>
      <c r="K10229">
        <v>1</v>
      </c>
      <c r="L10229" t="s">
        <v>533</v>
      </c>
      <c r="M10229" t="s">
        <v>557</v>
      </c>
      <c r="N10229" t="s">
        <v>210</v>
      </c>
      <c r="O10229" t="s">
        <v>22</v>
      </c>
      <c r="P10229" t="s">
        <v>23</v>
      </c>
      <c r="Q10229" t="s">
        <v>24</v>
      </c>
    </row>
    <row r="10230" spans="1:17" x14ac:dyDescent="0.2">
      <c r="A10230" s="2">
        <v>39123</v>
      </c>
      <c r="B10230" t="s">
        <v>555</v>
      </c>
      <c r="C10230" t="s">
        <v>614</v>
      </c>
      <c r="D10230" t="s">
        <v>27</v>
      </c>
      <c r="E10230" t="s">
        <v>27</v>
      </c>
      <c r="F10230">
        <v>105</v>
      </c>
      <c r="G10230">
        <v>199</v>
      </c>
      <c r="H10230">
        <v>0</v>
      </c>
      <c r="I10230">
        <v>0</v>
      </c>
      <c r="J10230">
        <v>1</v>
      </c>
      <c r="K10230">
        <v>0</v>
      </c>
      <c r="L10230" t="s">
        <v>533</v>
      </c>
      <c r="M10230" t="s">
        <v>557</v>
      </c>
      <c r="N10230" t="s">
        <v>210</v>
      </c>
      <c r="O10230" t="s">
        <v>122</v>
      </c>
      <c r="P10230" t="s">
        <v>23</v>
      </c>
      <c r="Q10230" t="s">
        <v>24</v>
      </c>
    </row>
    <row r="10231" spans="1:17" x14ac:dyDescent="0.2">
      <c r="A10231" s="2">
        <v>39124</v>
      </c>
      <c r="B10231" t="s">
        <v>304</v>
      </c>
      <c r="C10231" t="s">
        <v>531</v>
      </c>
      <c r="D10231" t="s">
        <v>27</v>
      </c>
      <c r="E10231" t="s">
        <v>27</v>
      </c>
      <c r="F10231">
        <v>56</v>
      </c>
      <c r="G10231">
        <v>80</v>
      </c>
      <c r="H10231">
        <v>0</v>
      </c>
      <c r="I10231">
        <v>0</v>
      </c>
      <c r="J10231">
        <v>1</v>
      </c>
      <c r="K10231">
        <v>1</v>
      </c>
      <c r="L10231" t="s">
        <v>533</v>
      </c>
      <c r="M10231" t="s">
        <v>557</v>
      </c>
      <c r="N10231" t="s">
        <v>210</v>
      </c>
      <c r="O10231" t="s">
        <v>122</v>
      </c>
      <c r="P10231" t="s">
        <v>23</v>
      </c>
      <c r="Q10231" t="s">
        <v>30</v>
      </c>
    </row>
    <row r="10232" spans="1:17" x14ac:dyDescent="0.2">
      <c r="A10232" s="2">
        <v>39125</v>
      </c>
      <c r="B10232" t="s">
        <v>210</v>
      </c>
      <c r="C10232" t="s">
        <v>555</v>
      </c>
      <c r="D10232" t="s">
        <v>27</v>
      </c>
      <c r="E10232" t="s">
        <v>27</v>
      </c>
      <c r="F10232">
        <v>156</v>
      </c>
      <c r="G10232">
        <v>105</v>
      </c>
      <c r="H10232">
        <v>0</v>
      </c>
      <c r="I10232">
        <v>0</v>
      </c>
      <c r="J10232">
        <v>0</v>
      </c>
      <c r="K10232">
        <v>0</v>
      </c>
      <c r="L10232" t="s">
        <v>533</v>
      </c>
      <c r="M10232" t="s">
        <v>557</v>
      </c>
      <c r="N10232" t="s">
        <v>210</v>
      </c>
      <c r="O10232" t="s">
        <v>22</v>
      </c>
      <c r="P10232" t="s">
        <v>23</v>
      </c>
      <c r="Q10232" t="s">
        <v>30</v>
      </c>
    </row>
    <row r="10233" spans="1:17" x14ac:dyDescent="0.2">
      <c r="A10233" s="2">
        <v>39125</v>
      </c>
      <c r="B10233" t="s">
        <v>532</v>
      </c>
      <c r="C10233" t="s">
        <v>614</v>
      </c>
      <c r="D10233" t="s">
        <v>27</v>
      </c>
      <c r="E10233" t="s">
        <v>27</v>
      </c>
      <c r="F10233">
        <v>168</v>
      </c>
      <c r="G10233">
        <v>199</v>
      </c>
      <c r="H10233">
        <v>0</v>
      </c>
      <c r="I10233">
        <v>0</v>
      </c>
      <c r="J10233">
        <v>4</v>
      </c>
      <c r="K10233">
        <v>2</v>
      </c>
      <c r="L10233" t="s">
        <v>533</v>
      </c>
      <c r="M10233" t="s">
        <v>557</v>
      </c>
      <c r="N10233" t="s">
        <v>210</v>
      </c>
      <c r="O10233" t="s">
        <v>122</v>
      </c>
      <c r="P10233" t="s">
        <v>23</v>
      </c>
      <c r="Q10233" t="s">
        <v>24</v>
      </c>
    </row>
    <row r="10234" spans="1:17" x14ac:dyDescent="0.2">
      <c r="A10234" s="2">
        <v>39126</v>
      </c>
      <c r="B10234" t="s">
        <v>405</v>
      </c>
      <c r="C10234" t="s">
        <v>46</v>
      </c>
      <c r="D10234" t="s">
        <v>36</v>
      </c>
      <c r="E10234" t="s">
        <v>36</v>
      </c>
      <c r="F10234">
        <v>160</v>
      </c>
      <c r="G10234">
        <v>151</v>
      </c>
      <c r="H10234">
        <v>0</v>
      </c>
      <c r="I10234">
        <v>0</v>
      </c>
      <c r="J10234">
        <v>0</v>
      </c>
      <c r="K10234">
        <v>1</v>
      </c>
      <c r="L10234" t="s">
        <v>28</v>
      </c>
      <c r="M10234" t="s">
        <v>406</v>
      </c>
      <c r="N10234" t="s">
        <v>405</v>
      </c>
      <c r="O10234" t="s">
        <v>22</v>
      </c>
      <c r="P10234" t="s">
        <v>23</v>
      </c>
      <c r="Q10234" t="s">
        <v>41</v>
      </c>
    </row>
    <row r="10235" spans="1:17" x14ac:dyDescent="0.2">
      <c r="A10235" s="2">
        <v>39126</v>
      </c>
      <c r="B10235" t="s">
        <v>531</v>
      </c>
      <c r="C10235" t="s">
        <v>131</v>
      </c>
      <c r="D10235" t="s">
        <v>27</v>
      </c>
      <c r="E10235" t="s">
        <v>27</v>
      </c>
      <c r="F10235">
        <v>80</v>
      </c>
      <c r="G10235">
        <v>66</v>
      </c>
      <c r="H10235">
        <v>0</v>
      </c>
      <c r="I10235">
        <v>0</v>
      </c>
      <c r="J10235">
        <v>1</v>
      </c>
      <c r="K10235">
        <v>0</v>
      </c>
      <c r="L10235" t="s">
        <v>533</v>
      </c>
      <c r="M10235" t="s">
        <v>557</v>
      </c>
      <c r="N10235" t="s">
        <v>210</v>
      </c>
      <c r="O10235" t="s">
        <v>122</v>
      </c>
      <c r="P10235" t="s">
        <v>23</v>
      </c>
      <c r="Q10235" t="s">
        <v>24</v>
      </c>
    </row>
    <row r="10236" spans="1:17" x14ac:dyDescent="0.2">
      <c r="A10236" s="2">
        <v>39128</v>
      </c>
      <c r="B10236" t="s">
        <v>532</v>
      </c>
      <c r="C10236" t="s">
        <v>304</v>
      </c>
      <c r="D10236" t="s">
        <v>27</v>
      </c>
      <c r="E10236" t="s">
        <v>27</v>
      </c>
      <c r="F10236">
        <v>167</v>
      </c>
      <c r="G10236">
        <v>59</v>
      </c>
      <c r="H10236">
        <v>0</v>
      </c>
      <c r="I10236">
        <v>0</v>
      </c>
      <c r="J10236">
        <v>1</v>
      </c>
      <c r="K10236">
        <v>9</v>
      </c>
      <c r="L10236" t="s">
        <v>533</v>
      </c>
      <c r="M10236" t="s">
        <v>557</v>
      </c>
      <c r="N10236" t="s">
        <v>210</v>
      </c>
      <c r="O10236" t="s">
        <v>122</v>
      </c>
      <c r="P10236" t="s">
        <v>23</v>
      </c>
      <c r="Q10236" t="s">
        <v>41</v>
      </c>
    </row>
    <row r="10237" spans="1:17" x14ac:dyDescent="0.2">
      <c r="A10237" s="2">
        <v>39129</v>
      </c>
      <c r="B10237" t="s">
        <v>210</v>
      </c>
      <c r="C10237" t="s">
        <v>131</v>
      </c>
      <c r="D10237" t="s">
        <v>27</v>
      </c>
      <c r="E10237" t="s">
        <v>27</v>
      </c>
      <c r="F10237">
        <v>125</v>
      </c>
      <c r="G10237">
        <v>54</v>
      </c>
      <c r="H10237">
        <v>0</v>
      </c>
      <c r="I10237">
        <v>0</v>
      </c>
      <c r="J10237">
        <v>0</v>
      </c>
      <c r="K10237">
        <v>2</v>
      </c>
      <c r="L10237" t="s">
        <v>533</v>
      </c>
      <c r="M10237" t="s">
        <v>557</v>
      </c>
      <c r="N10237" t="s">
        <v>210</v>
      </c>
      <c r="O10237" t="s">
        <v>22</v>
      </c>
      <c r="P10237" t="s">
        <v>23</v>
      </c>
      <c r="Q10237" t="s">
        <v>41</v>
      </c>
    </row>
    <row r="10238" spans="1:17" x14ac:dyDescent="0.2">
      <c r="A10238" s="2">
        <v>39129</v>
      </c>
      <c r="B10238" t="s">
        <v>531</v>
      </c>
      <c r="C10238" t="s">
        <v>555</v>
      </c>
      <c r="D10238" t="s">
        <v>27</v>
      </c>
      <c r="E10238" t="s">
        <v>27</v>
      </c>
      <c r="F10238">
        <v>74</v>
      </c>
      <c r="G10238">
        <v>87</v>
      </c>
      <c r="H10238">
        <v>0</v>
      </c>
      <c r="I10238">
        <v>0</v>
      </c>
      <c r="J10238">
        <v>2</v>
      </c>
      <c r="K10238">
        <v>0</v>
      </c>
      <c r="L10238" t="s">
        <v>533</v>
      </c>
      <c r="M10238" t="s">
        <v>557</v>
      </c>
      <c r="N10238" t="s">
        <v>210</v>
      </c>
      <c r="O10238" t="s">
        <v>122</v>
      </c>
      <c r="P10238" t="s">
        <v>23</v>
      </c>
      <c r="Q10238" t="s">
        <v>24</v>
      </c>
    </row>
    <row r="10239" spans="1:17" x14ac:dyDescent="0.2">
      <c r="A10239" s="2">
        <v>39131</v>
      </c>
      <c r="B10239" t="s">
        <v>131</v>
      </c>
      <c r="C10239" t="s">
        <v>531</v>
      </c>
      <c r="D10239" t="s">
        <v>27</v>
      </c>
      <c r="E10239" t="s">
        <v>27</v>
      </c>
      <c r="F10239">
        <v>54</v>
      </c>
      <c r="G10239">
        <v>74</v>
      </c>
      <c r="H10239">
        <v>0</v>
      </c>
      <c r="I10239">
        <v>0</v>
      </c>
      <c r="J10239">
        <v>1</v>
      </c>
      <c r="K10239">
        <v>1</v>
      </c>
      <c r="L10239" t="s">
        <v>533</v>
      </c>
      <c r="M10239" t="s">
        <v>557</v>
      </c>
      <c r="N10239" t="s">
        <v>210</v>
      </c>
      <c r="O10239" t="s">
        <v>122</v>
      </c>
      <c r="P10239" t="s">
        <v>23</v>
      </c>
      <c r="Q10239" t="s">
        <v>30</v>
      </c>
    </row>
    <row r="10240" spans="1:17" x14ac:dyDescent="0.2">
      <c r="A10240" s="2">
        <v>39131</v>
      </c>
      <c r="B10240" t="s">
        <v>210</v>
      </c>
      <c r="C10240" t="s">
        <v>555</v>
      </c>
      <c r="D10240" t="s">
        <v>27</v>
      </c>
      <c r="E10240" t="s">
        <v>27</v>
      </c>
      <c r="F10240">
        <v>125</v>
      </c>
      <c r="G10240">
        <v>87</v>
      </c>
      <c r="H10240">
        <v>0</v>
      </c>
      <c r="I10240">
        <v>0</v>
      </c>
      <c r="J10240">
        <v>0</v>
      </c>
      <c r="K10240">
        <v>1</v>
      </c>
      <c r="L10240" t="s">
        <v>533</v>
      </c>
      <c r="M10240" t="s">
        <v>557</v>
      </c>
      <c r="N10240" t="s">
        <v>210</v>
      </c>
      <c r="O10240" t="s">
        <v>22</v>
      </c>
      <c r="P10240" t="s">
        <v>23</v>
      </c>
      <c r="Q10240" t="s">
        <v>41</v>
      </c>
    </row>
    <row r="10241" spans="1:17" x14ac:dyDescent="0.2">
      <c r="A10241" s="2">
        <v>39135</v>
      </c>
      <c r="B10241" t="s">
        <v>471</v>
      </c>
      <c r="C10241" t="s">
        <v>756</v>
      </c>
      <c r="D10241" t="s">
        <v>36</v>
      </c>
      <c r="E10241" t="s">
        <v>36</v>
      </c>
      <c r="F10241">
        <v>116</v>
      </c>
      <c r="G10241">
        <v>144</v>
      </c>
      <c r="H10241">
        <v>0</v>
      </c>
      <c r="I10241">
        <v>0</v>
      </c>
      <c r="J10241">
        <v>0</v>
      </c>
      <c r="K10241">
        <v>1</v>
      </c>
      <c r="L10241" t="s">
        <v>28</v>
      </c>
      <c r="M10241" t="s">
        <v>639</v>
      </c>
      <c r="N10241" t="s">
        <v>471</v>
      </c>
      <c r="O10241" t="s">
        <v>22</v>
      </c>
      <c r="P10241" t="s">
        <v>23</v>
      </c>
      <c r="Q10241" t="s">
        <v>41</v>
      </c>
    </row>
    <row r="10242" spans="1:17" x14ac:dyDescent="0.2">
      <c r="A10242" s="2">
        <v>39141</v>
      </c>
      <c r="B10242" t="s">
        <v>26</v>
      </c>
      <c r="C10242" t="s">
        <v>32</v>
      </c>
      <c r="D10242" t="s">
        <v>27</v>
      </c>
      <c r="E10242" t="s">
        <v>19</v>
      </c>
      <c r="F10242">
        <v>19</v>
      </c>
      <c r="G10242">
        <v>66</v>
      </c>
      <c r="H10242">
        <v>0</v>
      </c>
      <c r="I10242">
        <v>0</v>
      </c>
      <c r="J10242">
        <v>3</v>
      </c>
      <c r="K10242">
        <v>1</v>
      </c>
      <c r="L10242" t="s">
        <v>28</v>
      </c>
      <c r="M10242" t="s">
        <v>170</v>
      </c>
      <c r="N10242" t="s">
        <v>77</v>
      </c>
      <c r="O10242" t="s">
        <v>122</v>
      </c>
      <c r="P10242" t="s">
        <v>23</v>
      </c>
      <c r="Q10242" t="s">
        <v>24</v>
      </c>
    </row>
    <row r="10243" spans="1:17" x14ac:dyDescent="0.2">
      <c r="A10243" s="2">
        <v>39148</v>
      </c>
      <c r="B10243" t="s">
        <v>386</v>
      </c>
      <c r="C10243" t="s">
        <v>449</v>
      </c>
      <c r="D10243" t="s">
        <v>50</v>
      </c>
      <c r="E10243" t="s">
        <v>115</v>
      </c>
      <c r="F10243">
        <v>130</v>
      </c>
      <c r="G10243">
        <v>50</v>
      </c>
      <c r="H10243">
        <v>0</v>
      </c>
      <c r="I10243">
        <v>0</v>
      </c>
      <c r="J10243">
        <v>1</v>
      </c>
      <c r="K10243">
        <v>0</v>
      </c>
      <c r="L10243" t="s">
        <v>28</v>
      </c>
      <c r="M10243" t="s">
        <v>1258</v>
      </c>
      <c r="N10243" t="s">
        <v>560</v>
      </c>
      <c r="O10243" t="s">
        <v>122</v>
      </c>
      <c r="P10243" t="s">
        <v>23</v>
      </c>
      <c r="Q10243" t="s">
        <v>24</v>
      </c>
    </row>
    <row r="10244" spans="1:17" x14ac:dyDescent="0.2">
      <c r="A10244" s="2">
        <v>39148</v>
      </c>
      <c r="B10244" t="s">
        <v>560</v>
      </c>
      <c r="C10244" t="s">
        <v>569</v>
      </c>
      <c r="D10244" t="s">
        <v>50</v>
      </c>
      <c r="E10244" t="s">
        <v>115</v>
      </c>
      <c r="F10244">
        <v>145</v>
      </c>
      <c r="G10244">
        <v>139</v>
      </c>
      <c r="H10244">
        <v>0</v>
      </c>
      <c r="I10244">
        <v>0</v>
      </c>
      <c r="J10244">
        <v>2</v>
      </c>
      <c r="K10244">
        <v>0</v>
      </c>
      <c r="L10244" t="s">
        <v>28</v>
      </c>
      <c r="M10244" t="s">
        <v>1258</v>
      </c>
      <c r="N10244" t="s">
        <v>560</v>
      </c>
      <c r="O10244" t="s">
        <v>22</v>
      </c>
      <c r="P10244" t="s">
        <v>23</v>
      </c>
      <c r="Q10244" t="s">
        <v>24</v>
      </c>
    </row>
    <row r="10245" spans="1:17" x14ac:dyDescent="0.2">
      <c r="A10245" s="2">
        <v>39150</v>
      </c>
      <c r="B10245" t="s">
        <v>560</v>
      </c>
      <c r="C10245" t="s">
        <v>386</v>
      </c>
      <c r="D10245" t="s">
        <v>50</v>
      </c>
      <c r="E10245" t="s">
        <v>50</v>
      </c>
      <c r="F10245">
        <v>145</v>
      </c>
      <c r="G10245">
        <v>130</v>
      </c>
      <c r="H10245">
        <v>0</v>
      </c>
      <c r="I10245">
        <v>0</v>
      </c>
      <c r="J10245">
        <v>1</v>
      </c>
      <c r="K10245">
        <v>0</v>
      </c>
      <c r="L10245" t="s">
        <v>28</v>
      </c>
      <c r="M10245" t="s">
        <v>1258</v>
      </c>
      <c r="N10245" t="s">
        <v>560</v>
      </c>
      <c r="O10245" t="s">
        <v>22</v>
      </c>
      <c r="P10245" t="s">
        <v>23</v>
      </c>
      <c r="Q10245" t="s">
        <v>24</v>
      </c>
    </row>
    <row r="10246" spans="1:17" x14ac:dyDescent="0.2">
      <c r="A10246" s="2">
        <v>39150</v>
      </c>
      <c r="B10246" t="s">
        <v>569</v>
      </c>
      <c r="C10246" t="s">
        <v>449</v>
      </c>
      <c r="D10246" t="s">
        <v>115</v>
      </c>
      <c r="E10246" t="s">
        <v>115</v>
      </c>
      <c r="F10246">
        <v>139</v>
      </c>
      <c r="G10246">
        <v>50</v>
      </c>
      <c r="H10246">
        <v>0</v>
      </c>
      <c r="I10246">
        <v>0</v>
      </c>
      <c r="J10246">
        <v>0</v>
      </c>
      <c r="K10246">
        <v>6</v>
      </c>
      <c r="L10246" t="s">
        <v>28</v>
      </c>
      <c r="M10246" t="s">
        <v>1258</v>
      </c>
      <c r="N10246" t="s">
        <v>560</v>
      </c>
      <c r="O10246" t="s">
        <v>122</v>
      </c>
      <c r="P10246" t="s">
        <v>23</v>
      </c>
      <c r="Q10246" t="s">
        <v>41</v>
      </c>
    </row>
    <row r="10247" spans="1:17" x14ac:dyDescent="0.2">
      <c r="A10247" s="2">
        <v>39152</v>
      </c>
      <c r="B10247" t="s">
        <v>386</v>
      </c>
      <c r="C10247" t="s">
        <v>569</v>
      </c>
      <c r="D10247" t="s">
        <v>50</v>
      </c>
      <c r="E10247" t="s">
        <v>115</v>
      </c>
      <c r="F10247">
        <v>130</v>
      </c>
      <c r="G10247">
        <v>139</v>
      </c>
      <c r="H10247">
        <v>0</v>
      </c>
      <c r="I10247">
        <v>0</v>
      </c>
      <c r="J10247">
        <v>1</v>
      </c>
      <c r="K10247">
        <v>0</v>
      </c>
      <c r="L10247" t="s">
        <v>28</v>
      </c>
      <c r="M10247" t="s">
        <v>1258</v>
      </c>
      <c r="N10247" t="s">
        <v>560</v>
      </c>
      <c r="O10247" t="s">
        <v>122</v>
      </c>
      <c r="P10247" t="s">
        <v>23</v>
      </c>
      <c r="Q10247" t="s">
        <v>24</v>
      </c>
    </row>
    <row r="10248" spans="1:17" x14ac:dyDescent="0.2">
      <c r="A10248" s="2">
        <v>39152</v>
      </c>
      <c r="B10248" t="s">
        <v>560</v>
      </c>
      <c r="C10248" t="s">
        <v>449</v>
      </c>
      <c r="D10248" t="s">
        <v>50</v>
      </c>
      <c r="E10248" t="s">
        <v>115</v>
      </c>
      <c r="F10248">
        <v>145</v>
      </c>
      <c r="G10248">
        <v>50</v>
      </c>
      <c r="H10248">
        <v>0</v>
      </c>
      <c r="I10248">
        <v>0</v>
      </c>
      <c r="J10248">
        <v>1</v>
      </c>
      <c r="K10248">
        <v>1</v>
      </c>
      <c r="L10248" t="s">
        <v>28</v>
      </c>
      <c r="M10248" t="s">
        <v>1258</v>
      </c>
      <c r="N10248" t="s">
        <v>560</v>
      </c>
      <c r="O10248" t="s">
        <v>22</v>
      </c>
      <c r="P10248" t="s">
        <v>23</v>
      </c>
      <c r="Q10248" t="s">
        <v>30</v>
      </c>
    </row>
    <row r="10249" spans="1:17" x14ac:dyDescent="0.2">
      <c r="A10249" s="2">
        <v>39159</v>
      </c>
      <c r="B10249" t="s">
        <v>46</v>
      </c>
      <c r="C10249" t="s">
        <v>405</v>
      </c>
      <c r="D10249" t="s">
        <v>36</v>
      </c>
      <c r="E10249" t="s">
        <v>36</v>
      </c>
      <c r="F10249">
        <v>149</v>
      </c>
      <c r="G10249">
        <v>166</v>
      </c>
      <c r="H10249">
        <v>0</v>
      </c>
      <c r="I10249">
        <v>0</v>
      </c>
      <c r="J10249">
        <v>0</v>
      </c>
      <c r="K10249">
        <v>1</v>
      </c>
      <c r="L10249" t="s">
        <v>28</v>
      </c>
      <c r="M10249" t="s">
        <v>685</v>
      </c>
      <c r="N10249" t="s">
        <v>46</v>
      </c>
      <c r="O10249" t="s">
        <v>22</v>
      </c>
      <c r="P10249" t="s">
        <v>23</v>
      </c>
      <c r="Q10249" t="s">
        <v>41</v>
      </c>
    </row>
    <row r="10250" spans="1:17" x14ac:dyDescent="0.2">
      <c r="A10250" s="2">
        <v>39161</v>
      </c>
      <c r="B10250" t="s">
        <v>718</v>
      </c>
      <c r="C10250" t="s">
        <v>197</v>
      </c>
      <c r="D10250" t="s">
        <v>36</v>
      </c>
      <c r="E10250" t="s">
        <v>36</v>
      </c>
      <c r="F10250">
        <v>97</v>
      </c>
      <c r="G10250">
        <v>122</v>
      </c>
      <c r="H10250">
        <v>0</v>
      </c>
      <c r="I10250">
        <v>0</v>
      </c>
      <c r="J10250">
        <v>0</v>
      </c>
      <c r="K10250">
        <v>0</v>
      </c>
      <c r="L10250" t="s">
        <v>28</v>
      </c>
      <c r="M10250" t="s">
        <v>657</v>
      </c>
      <c r="N10250" t="s">
        <v>718</v>
      </c>
      <c r="O10250" t="s">
        <v>22</v>
      </c>
      <c r="P10250" t="s">
        <v>23</v>
      </c>
      <c r="Q10250" t="s">
        <v>30</v>
      </c>
    </row>
    <row r="10251" spans="1:17" x14ac:dyDescent="0.2">
      <c r="A10251" s="2">
        <v>39162</v>
      </c>
      <c r="B10251" t="s">
        <v>404</v>
      </c>
      <c r="C10251" t="s">
        <v>136</v>
      </c>
      <c r="D10251" t="s">
        <v>36</v>
      </c>
      <c r="E10251" t="s">
        <v>36</v>
      </c>
      <c r="F10251">
        <v>144</v>
      </c>
      <c r="G10251">
        <v>20</v>
      </c>
      <c r="H10251">
        <v>0</v>
      </c>
      <c r="I10251">
        <v>0</v>
      </c>
      <c r="J10251">
        <v>0</v>
      </c>
      <c r="K10251">
        <v>3</v>
      </c>
      <c r="L10251" t="s">
        <v>28</v>
      </c>
      <c r="M10251" t="s">
        <v>1259</v>
      </c>
      <c r="N10251" t="s">
        <v>404</v>
      </c>
      <c r="O10251" t="s">
        <v>22</v>
      </c>
      <c r="P10251" t="s">
        <v>23</v>
      </c>
      <c r="Q10251" t="s">
        <v>41</v>
      </c>
    </row>
    <row r="10252" spans="1:17" x14ac:dyDescent="0.2">
      <c r="A10252" s="2">
        <v>39163</v>
      </c>
      <c r="B10252" t="s">
        <v>185</v>
      </c>
      <c r="C10252" t="s">
        <v>53</v>
      </c>
      <c r="D10252" t="s">
        <v>27</v>
      </c>
      <c r="E10252" t="s">
        <v>50</v>
      </c>
      <c r="F10252">
        <v>61</v>
      </c>
      <c r="G10252">
        <v>17</v>
      </c>
      <c r="H10252">
        <v>0</v>
      </c>
      <c r="I10252">
        <v>0</v>
      </c>
      <c r="J10252">
        <v>0</v>
      </c>
      <c r="K10252">
        <v>2</v>
      </c>
      <c r="L10252" t="s">
        <v>28</v>
      </c>
      <c r="M10252" t="s">
        <v>833</v>
      </c>
      <c r="N10252" t="s">
        <v>77</v>
      </c>
      <c r="O10252" t="s">
        <v>122</v>
      </c>
      <c r="P10252" t="s">
        <v>23</v>
      </c>
      <c r="Q10252" t="s">
        <v>41</v>
      </c>
    </row>
    <row r="10253" spans="1:17" x14ac:dyDescent="0.2">
      <c r="A10253" s="2">
        <v>39165</v>
      </c>
      <c r="B10253" t="s">
        <v>85</v>
      </c>
      <c r="C10253" t="s">
        <v>249</v>
      </c>
      <c r="D10253" t="s">
        <v>50</v>
      </c>
      <c r="E10253" t="s">
        <v>50</v>
      </c>
      <c r="F10253">
        <v>88</v>
      </c>
      <c r="G10253">
        <v>72</v>
      </c>
      <c r="H10253">
        <v>0</v>
      </c>
      <c r="I10253">
        <v>0</v>
      </c>
      <c r="J10253">
        <v>0</v>
      </c>
      <c r="K10253">
        <v>0</v>
      </c>
      <c r="L10253" t="s">
        <v>291</v>
      </c>
      <c r="M10253" t="s">
        <v>1075</v>
      </c>
      <c r="N10253" t="s">
        <v>85</v>
      </c>
      <c r="O10253" t="s">
        <v>22</v>
      </c>
      <c r="P10253" t="s">
        <v>23</v>
      </c>
      <c r="Q10253" t="s">
        <v>30</v>
      </c>
    </row>
    <row r="10254" spans="1:17" x14ac:dyDescent="0.2">
      <c r="A10254" s="2">
        <v>39165</v>
      </c>
      <c r="B10254" t="s">
        <v>150</v>
      </c>
      <c r="C10254" t="s">
        <v>548</v>
      </c>
      <c r="D10254" t="s">
        <v>36</v>
      </c>
      <c r="E10254" t="s">
        <v>36</v>
      </c>
      <c r="F10254">
        <v>78</v>
      </c>
      <c r="G10254">
        <v>79</v>
      </c>
      <c r="H10254">
        <v>0</v>
      </c>
      <c r="I10254">
        <v>0</v>
      </c>
      <c r="J10254">
        <v>2</v>
      </c>
      <c r="K10254">
        <v>0</v>
      </c>
      <c r="L10254" t="s">
        <v>62</v>
      </c>
      <c r="M10254" t="s">
        <v>151</v>
      </c>
      <c r="N10254" t="s">
        <v>150</v>
      </c>
      <c r="O10254" t="s">
        <v>22</v>
      </c>
      <c r="P10254" t="s">
        <v>23</v>
      </c>
      <c r="Q10254" t="s">
        <v>24</v>
      </c>
    </row>
    <row r="10255" spans="1:17" x14ac:dyDescent="0.2">
      <c r="A10255" s="2">
        <v>39165</v>
      </c>
      <c r="B10255" t="s">
        <v>69</v>
      </c>
      <c r="C10255" t="s">
        <v>199</v>
      </c>
      <c r="D10255" t="s">
        <v>50</v>
      </c>
      <c r="E10255" t="s">
        <v>36</v>
      </c>
      <c r="F10255">
        <v>63</v>
      </c>
      <c r="G10255">
        <v>19</v>
      </c>
      <c r="H10255">
        <v>0</v>
      </c>
      <c r="I10255">
        <v>0</v>
      </c>
      <c r="J10255">
        <v>1</v>
      </c>
      <c r="K10255">
        <v>1</v>
      </c>
      <c r="L10255" t="s">
        <v>28</v>
      </c>
      <c r="M10255" t="s">
        <v>846</v>
      </c>
      <c r="N10255" t="s">
        <v>69</v>
      </c>
      <c r="O10255" t="s">
        <v>22</v>
      </c>
      <c r="P10255" t="s">
        <v>23</v>
      </c>
      <c r="Q10255" t="s">
        <v>30</v>
      </c>
    </row>
    <row r="10256" spans="1:17" x14ac:dyDescent="0.2">
      <c r="A10256" s="2">
        <v>39165</v>
      </c>
      <c r="B10256" t="s">
        <v>25</v>
      </c>
      <c r="C10256" t="s">
        <v>107</v>
      </c>
      <c r="D10256" t="s">
        <v>19</v>
      </c>
      <c r="E10256" t="s">
        <v>19</v>
      </c>
      <c r="F10256">
        <v>3</v>
      </c>
      <c r="G10256">
        <v>32</v>
      </c>
      <c r="H10256">
        <v>0</v>
      </c>
      <c r="I10256">
        <v>0</v>
      </c>
      <c r="J10256">
        <v>4</v>
      </c>
      <c r="K10256">
        <v>0</v>
      </c>
      <c r="L10256" t="s">
        <v>28</v>
      </c>
      <c r="M10256" t="s">
        <v>522</v>
      </c>
      <c r="N10256" t="s">
        <v>52</v>
      </c>
      <c r="O10256" t="s">
        <v>122</v>
      </c>
      <c r="P10256" t="s">
        <v>23</v>
      </c>
      <c r="Q10256" t="s">
        <v>24</v>
      </c>
    </row>
    <row r="10257" spans="1:17" x14ac:dyDescent="0.2">
      <c r="A10257" s="2">
        <v>39165</v>
      </c>
      <c r="B10257" t="s">
        <v>224</v>
      </c>
      <c r="C10257" t="s">
        <v>296</v>
      </c>
      <c r="D10257" t="s">
        <v>36</v>
      </c>
      <c r="E10257" t="s">
        <v>36</v>
      </c>
      <c r="F10257">
        <v>56</v>
      </c>
      <c r="G10257">
        <v>131</v>
      </c>
      <c r="H10257">
        <v>0</v>
      </c>
      <c r="I10257">
        <v>0</v>
      </c>
      <c r="J10257">
        <v>1</v>
      </c>
      <c r="K10257">
        <v>1</v>
      </c>
      <c r="L10257" t="s">
        <v>62</v>
      </c>
      <c r="M10257" t="s">
        <v>236</v>
      </c>
      <c r="N10257" t="s">
        <v>224</v>
      </c>
      <c r="O10257" t="s">
        <v>22</v>
      </c>
      <c r="P10257" t="s">
        <v>23</v>
      </c>
      <c r="Q10257" t="s">
        <v>30</v>
      </c>
    </row>
    <row r="10258" spans="1:17" x14ac:dyDescent="0.2">
      <c r="A10258" s="2">
        <v>39165</v>
      </c>
      <c r="B10258" t="s">
        <v>120</v>
      </c>
      <c r="C10258" t="s">
        <v>339</v>
      </c>
      <c r="D10258" t="s">
        <v>36</v>
      </c>
      <c r="E10258" t="s">
        <v>36</v>
      </c>
      <c r="F10258">
        <v>18</v>
      </c>
      <c r="G10258">
        <v>114</v>
      </c>
      <c r="H10258">
        <v>0</v>
      </c>
      <c r="I10258">
        <v>0</v>
      </c>
      <c r="J10258">
        <v>3</v>
      </c>
      <c r="K10258">
        <v>1</v>
      </c>
      <c r="L10258" t="s">
        <v>62</v>
      </c>
      <c r="M10258" t="s">
        <v>152</v>
      </c>
      <c r="N10258" t="s">
        <v>120</v>
      </c>
      <c r="O10258" t="s">
        <v>22</v>
      </c>
      <c r="P10258" t="s">
        <v>23</v>
      </c>
      <c r="Q10258" t="s">
        <v>24</v>
      </c>
    </row>
    <row r="10259" spans="1:17" x14ac:dyDescent="0.2">
      <c r="A10259" s="2">
        <v>39165</v>
      </c>
      <c r="B10259" t="s">
        <v>756</v>
      </c>
      <c r="C10259" t="s">
        <v>149</v>
      </c>
      <c r="D10259" t="s">
        <v>36</v>
      </c>
      <c r="E10259" t="s">
        <v>36</v>
      </c>
      <c r="F10259">
        <v>135</v>
      </c>
      <c r="G10259">
        <v>60</v>
      </c>
      <c r="H10259">
        <v>0</v>
      </c>
      <c r="I10259">
        <v>0</v>
      </c>
      <c r="J10259">
        <v>0</v>
      </c>
      <c r="K10259">
        <v>3</v>
      </c>
      <c r="L10259" t="s">
        <v>62</v>
      </c>
      <c r="M10259" t="s">
        <v>801</v>
      </c>
      <c r="N10259" t="s">
        <v>756</v>
      </c>
      <c r="O10259" t="s">
        <v>22</v>
      </c>
      <c r="P10259" t="s">
        <v>23</v>
      </c>
      <c r="Q10259" t="s">
        <v>41</v>
      </c>
    </row>
    <row r="10260" spans="1:17" x14ac:dyDescent="0.2">
      <c r="A10260" s="2">
        <v>39165</v>
      </c>
      <c r="B10260" t="s">
        <v>182</v>
      </c>
      <c r="C10260" t="s">
        <v>55</v>
      </c>
      <c r="D10260" t="s">
        <v>115</v>
      </c>
      <c r="E10260" t="s">
        <v>57</v>
      </c>
      <c r="F10260">
        <v>75</v>
      </c>
      <c r="G10260">
        <v>40</v>
      </c>
      <c r="H10260">
        <v>0</v>
      </c>
      <c r="I10260">
        <v>0</v>
      </c>
      <c r="J10260">
        <v>0</v>
      </c>
      <c r="K10260">
        <v>2</v>
      </c>
      <c r="L10260" t="s">
        <v>28</v>
      </c>
      <c r="M10260" t="s">
        <v>677</v>
      </c>
      <c r="N10260" t="s">
        <v>182</v>
      </c>
      <c r="O10260" t="s">
        <v>22</v>
      </c>
      <c r="P10260" t="s">
        <v>23</v>
      </c>
      <c r="Q10260" t="s">
        <v>41</v>
      </c>
    </row>
    <row r="10261" spans="1:17" x14ac:dyDescent="0.2">
      <c r="A10261" s="2">
        <v>39165</v>
      </c>
      <c r="B10261" t="s">
        <v>131</v>
      </c>
      <c r="C10261" t="s">
        <v>442</v>
      </c>
      <c r="D10261" t="s">
        <v>27</v>
      </c>
      <c r="E10261" t="s">
        <v>57</v>
      </c>
      <c r="F10261">
        <v>50</v>
      </c>
      <c r="G10261">
        <v>129</v>
      </c>
      <c r="H10261">
        <v>0</v>
      </c>
      <c r="I10261">
        <v>0</v>
      </c>
      <c r="J10261">
        <v>4</v>
      </c>
      <c r="K10261">
        <v>0</v>
      </c>
      <c r="L10261" t="s">
        <v>28</v>
      </c>
      <c r="M10261" t="s">
        <v>637</v>
      </c>
      <c r="N10261" t="s">
        <v>131</v>
      </c>
      <c r="O10261" t="s">
        <v>22</v>
      </c>
      <c r="P10261" t="s">
        <v>23</v>
      </c>
      <c r="Q10261" t="s">
        <v>24</v>
      </c>
    </row>
    <row r="10262" spans="1:17" x14ac:dyDescent="0.2">
      <c r="A10262" s="2">
        <v>39165</v>
      </c>
      <c r="B10262" t="s">
        <v>274</v>
      </c>
      <c r="C10262" t="s">
        <v>328</v>
      </c>
      <c r="D10262" t="s">
        <v>50</v>
      </c>
      <c r="E10262" t="s">
        <v>50</v>
      </c>
      <c r="F10262">
        <v>12</v>
      </c>
      <c r="G10262">
        <v>49</v>
      </c>
      <c r="H10262">
        <v>0</v>
      </c>
      <c r="I10262">
        <v>0</v>
      </c>
      <c r="J10262">
        <v>2</v>
      </c>
      <c r="K10262">
        <v>1</v>
      </c>
      <c r="L10262" t="s">
        <v>291</v>
      </c>
      <c r="M10262" t="s">
        <v>333</v>
      </c>
      <c r="N10262" t="s">
        <v>274</v>
      </c>
      <c r="O10262" t="s">
        <v>22</v>
      </c>
      <c r="P10262" t="s">
        <v>23</v>
      </c>
      <c r="Q10262" t="s">
        <v>24</v>
      </c>
    </row>
    <row r="10263" spans="1:17" x14ac:dyDescent="0.2">
      <c r="A10263" s="2">
        <v>39165</v>
      </c>
      <c r="B10263" t="s">
        <v>145</v>
      </c>
      <c r="C10263" t="s">
        <v>244</v>
      </c>
      <c r="D10263" t="s">
        <v>50</v>
      </c>
      <c r="E10263" t="s">
        <v>50</v>
      </c>
      <c r="F10263">
        <v>68</v>
      </c>
      <c r="G10263">
        <v>37</v>
      </c>
      <c r="H10263">
        <v>0</v>
      </c>
      <c r="I10263">
        <v>0</v>
      </c>
      <c r="J10263">
        <v>1</v>
      </c>
      <c r="K10263">
        <v>3</v>
      </c>
      <c r="L10263" t="s">
        <v>291</v>
      </c>
      <c r="M10263" t="s">
        <v>435</v>
      </c>
      <c r="N10263" t="s">
        <v>145</v>
      </c>
      <c r="O10263" t="s">
        <v>22</v>
      </c>
      <c r="P10263" t="s">
        <v>23</v>
      </c>
      <c r="Q10263" t="s">
        <v>41</v>
      </c>
    </row>
    <row r="10264" spans="1:17" x14ac:dyDescent="0.2">
      <c r="A10264" s="2">
        <v>39165</v>
      </c>
      <c r="B10264" t="s">
        <v>293</v>
      </c>
      <c r="C10264" t="s">
        <v>129</v>
      </c>
      <c r="D10264" t="s">
        <v>50</v>
      </c>
      <c r="E10264" t="s">
        <v>50</v>
      </c>
      <c r="F10264">
        <v>9</v>
      </c>
      <c r="G10264">
        <v>5</v>
      </c>
      <c r="H10264">
        <v>0</v>
      </c>
      <c r="I10264">
        <v>0</v>
      </c>
      <c r="J10264">
        <v>1</v>
      </c>
      <c r="K10264">
        <v>2</v>
      </c>
      <c r="L10264" t="s">
        <v>291</v>
      </c>
      <c r="M10264" t="s">
        <v>478</v>
      </c>
      <c r="N10264" t="s">
        <v>293</v>
      </c>
      <c r="O10264" t="s">
        <v>22</v>
      </c>
      <c r="P10264" t="s">
        <v>23</v>
      </c>
      <c r="Q10264" t="s">
        <v>41</v>
      </c>
    </row>
    <row r="10265" spans="1:17" x14ac:dyDescent="0.2">
      <c r="A10265" s="2">
        <v>39165</v>
      </c>
      <c r="B10265" t="s">
        <v>210</v>
      </c>
      <c r="C10265" t="s">
        <v>304</v>
      </c>
      <c r="D10265" t="s">
        <v>27</v>
      </c>
      <c r="E10265" t="s">
        <v>27</v>
      </c>
      <c r="F10265">
        <v>138</v>
      </c>
      <c r="G10265">
        <v>52</v>
      </c>
      <c r="H10265">
        <v>0</v>
      </c>
      <c r="I10265">
        <v>0</v>
      </c>
      <c r="J10265">
        <v>0</v>
      </c>
      <c r="K10265">
        <v>2</v>
      </c>
      <c r="L10265" t="s">
        <v>28</v>
      </c>
      <c r="M10265" t="s">
        <v>833</v>
      </c>
      <c r="N10265" t="s">
        <v>77</v>
      </c>
      <c r="O10265" t="s">
        <v>122</v>
      </c>
      <c r="P10265" t="s">
        <v>23</v>
      </c>
      <c r="Q10265" t="s">
        <v>41</v>
      </c>
    </row>
    <row r="10266" spans="1:17" x14ac:dyDescent="0.2">
      <c r="A10266" s="2">
        <v>39165</v>
      </c>
      <c r="B10266" t="s">
        <v>81</v>
      </c>
      <c r="C10266" t="s">
        <v>95</v>
      </c>
      <c r="D10266" t="s">
        <v>50</v>
      </c>
      <c r="E10266" t="s">
        <v>50</v>
      </c>
      <c r="F10266">
        <v>106</v>
      </c>
      <c r="G10266">
        <v>23</v>
      </c>
      <c r="H10266">
        <v>0</v>
      </c>
      <c r="I10266">
        <v>0</v>
      </c>
      <c r="J10266">
        <v>0</v>
      </c>
      <c r="K10266">
        <v>2</v>
      </c>
      <c r="L10266" t="s">
        <v>291</v>
      </c>
      <c r="M10266" t="s">
        <v>83</v>
      </c>
      <c r="N10266" t="s">
        <v>81</v>
      </c>
      <c r="O10266" t="s">
        <v>22</v>
      </c>
      <c r="P10266" t="s">
        <v>23</v>
      </c>
      <c r="Q10266" t="s">
        <v>41</v>
      </c>
    </row>
    <row r="10267" spans="1:17" x14ac:dyDescent="0.2">
      <c r="A10267" s="2">
        <v>39165</v>
      </c>
      <c r="B10267" t="s">
        <v>48</v>
      </c>
      <c r="C10267" t="s">
        <v>168</v>
      </c>
      <c r="D10267" t="s">
        <v>50</v>
      </c>
      <c r="E10267" t="s">
        <v>50</v>
      </c>
      <c r="F10267">
        <v>182</v>
      </c>
      <c r="G10267">
        <v>11</v>
      </c>
      <c r="H10267">
        <v>0</v>
      </c>
      <c r="I10267">
        <v>0</v>
      </c>
      <c r="J10267">
        <v>0</v>
      </c>
      <c r="K10267">
        <v>2</v>
      </c>
      <c r="L10267" t="s">
        <v>291</v>
      </c>
      <c r="M10267" t="s">
        <v>51</v>
      </c>
      <c r="N10267" t="s">
        <v>48</v>
      </c>
      <c r="O10267" t="s">
        <v>22</v>
      </c>
      <c r="P10267" t="s">
        <v>23</v>
      </c>
      <c r="Q10267" t="s">
        <v>41</v>
      </c>
    </row>
    <row r="10268" spans="1:17" x14ac:dyDescent="0.2">
      <c r="A10268" s="2">
        <v>39165</v>
      </c>
      <c r="B10268" t="s">
        <v>196</v>
      </c>
      <c r="C10268" t="s">
        <v>34</v>
      </c>
      <c r="D10268" t="s">
        <v>36</v>
      </c>
      <c r="E10268" t="s">
        <v>36</v>
      </c>
      <c r="F10268">
        <v>134</v>
      </c>
      <c r="G10268">
        <v>62</v>
      </c>
      <c r="H10268">
        <v>0</v>
      </c>
      <c r="I10268">
        <v>0</v>
      </c>
      <c r="J10268">
        <v>0</v>
      </c>
      <c r="K10268">
        <v>2</v>
      </c>
      <c r="L10268" t="s">
        <v>62</v>
      </c>
      <c r="M10268" t="s">
        <v>917</v>
      </c>
      <c r="N10268" t="s">
        <v>196</v>
      </c>
      <c r="O10268" t="s">
        <v>22</v>
      </c>
      <c r="P10268" t="s">
        <v>23</v>
      </c>
      <c r="Q10268" t="s">
        <v>41</v>
      </c>
    </row>
    <row r="10269" spans="1:17" x14ac:dyDescent="0.2">
      <c r="A10269" s="2">
        <v>39165</v>
      </c>
      <c r="B10269" t="s">
        <v>153</v>
      </c>
      <c r="C10269" t="s">
        <v>180</v>
      </c>
      <c r="D10269" t="s">
        <v>50</v>
      </c>
      <c r="E10269" t="s">
        <v>50</v>
      </c>
      <c r="F10269">
        <v>13</v>
      </c>
      <c r="G10269">
        <v>27</v>
      </c>
      <c r="H10269">
        <v>0</v>
      </c>
      <c r="I10269">
        <v>0</v>
      </c>
      <c r="J10269">
        <v>1</v>
      </c>
      <c r="K10269">
        <v>4</v>
      </c>
      <c r="L10269" t="s">
        <v>291</v>
      </c>
      <c r="M10269" t="s">
        <v>307</v>
      </c>
      <c r="N10269" t="s">
        <v>153</v>
      </c>
      <c r="O10269" t="s">
        <v>22</v>
      </c>
      <c r="P10269" t="s">
        <v>23</v>
      </c>
      <c r="Q10269" t="s">
        <v>41</v>
      </c>
    </row>
    <row r="10270" spans="1:17" x14ac:dyDescent="0.2">
      <c r="A10270" s="2">
        <v>39165</v>
      </c>
      <c r="B10270" t="s">
        <v>263</v>
      </c>
      <c r="C10270" t="s">
        <v>531</v>
      </c>
      <c r="D10270" t="s">
        <v>27</v>
      </c>
      <c r="E10270" t="s">
        <v>27</v>
      </c>
      <c r="F10270">
        <v>88</v>
      </c>
      <c r="G10270">
        <v>54</v>
      </c>
      <c r="H10270">
        <v>0</v>
      </c>
      <c r="I10270">
        <v>0</v>
      </c>
      <c r="J10270">
        <v>3</v>
      </c>
      <c r="K10270">
        <v>0</v>
      </c>
      <c r="L10270" t="s">
        <v>28</v>
      </c>
      <c r="M10270" t="s">
        <v>215</v>
      </c>
      <c r="N10270" t="s">
        <v>77</v>
      </c>
      <c r="O10270" t="s">
        <v>122</v>
      </c>
      <c r="P10270" t="s">
        <v>23</v>
      </c>
      <c r="Q10270" t="s">
        <v>24</v>
      </c>
    </row>
    <row r="10271" spans="1:17" x14ac:dyDescent="0.2">
      <c r="A10271" s="2">
        <v>39165</v>
      </c>
      <c r="B10271" t="s">
        <v>98</v>
      </c>
      <c r="C10271" t="s">
        <v>161</v>
      </c>
      <c r="D10271" t="s">
        <v>50</v>
      </c>
      <c r="E10271" t="s">
        <v>50</v>
      </c>
      <c r="F10271">
        <v>51</v>
      </c>
      <c r="G10271">
        <v>77</v>
      </c>
      <c r="H10271">
        <v>0</v>
      </c>
      <c r="I10271">
        <v>0</v>
      </c>
      <c r="J10271">
        <v>1</v>
      </c>
      <c r="K10271">
        <v>0</v>
      </c>
      <c r="L10271" t="s">
        <v>291</v>
      </c>
      <c r="M10271" t="s">
        <v>99</v>
      </c>
      <c r="N10271" t="s">
        <v>98</v>
      </c>
      <c r="O10271" t="s">
        <v>22</v>
      </c>
      <c r="P10271" t="s">
        <v>23</v>
      </c>
      <c r="Q10271" t="s">
        <v>24</v>
      </c>
    </row>
    <row r="10272" spans="1:17" x14ac:dyDescent="0.2">
      <c r="A10272" s="2">
        <v>39165</v>
      </c>
      <c r="B10272" t="s">
        <v>123</v>
      </c>
      <c r="C10272" t="s">
        <v>89</v>
      </c>
      <c r="D10272" t="s">
        <v>50</v>
      </c>
      <c r="E10272" t="s">
        <v>50</v>
      </c>
      <c r="F10272">
        <v>38</v>
      </c>
      <c r="G10272">
        <v>6</v>
      </c>
      <c r="H10272">
        <v>0</v>
      </c>
      <c r="I10272">
        <v>0</v>
      </c>
      <c r="J10272">
        <v>0</v>
      </c>
      <c r="K10272">
        <v>0</v>
      </c>
      <c r="L10272" t="s">
        <v>291</v>
      </c>
      <c r="M10272" t="s">
        <v>179</v>
      </c>
      <c r="N10272" t="s">
        <v>123</v>
      </c>
      <c r="O10272" t="s">
        <v>22</v>
      </c>
      <c r="P10272" t="s">
        <v>23</v>
      </c>
      <c r="Q10272" t="s">
        <v>30</v>
      </c>
    </row>
    <row r="10273" spans="1:17" x14ac:dyDescent="0.2">
      <c r="A10273" s="2">
        <v>39165</v>
      </c>
      <c r="B10273" t="s">
        <v>143</v>
      </c>
      <c r="C10273" t="s">
        <v>42</v>
      </c>
      <c r="D10273" t="s">
        <v>115</v>
      </c>
      <c r="E10273" t="s">
        <v>19</v>
      </c>
      <c r="F10273">
        <v>42</v>
      </c>
      <c r="G10273">
        <v>70</v>
      </c>
      <c r="H10273">
        <v>0</v>
      </c>
      <c r="I10273">
        <v>0</v>
      </c>
      <c r="J10273">
        <v>2</v>
      </c>
      <c r="K10273">
        <v>0</v>
      </c>
      <c r="L10273" t="s">
        <v>28</v>
      </c>
      <c r="M10273" t="s">
        <v>773</v>
      </c>
      <c r="N10273" t="s">
        <v>143</v>
      </c>
      <c r="O10273" t="s">
        <v>22</v>
      </c>
      <c r="P10273" t="s">
        <v>23</v>
      </c>
      <c r="Q10273" t="s">
        <v>24</v>
      </c>
    </row>
    <row r="10274" spans="1:17" x14ac:dyDescent="0.2">
      <c r="A10274" s="2">
        <v>39165</v>
      </c>
      <c r="B10274" t="s">
        <v>560</v>
      </c>
      <c r="C10274" t="s">
        <v>1204</v>
      </c>
      <c r="D10274" t="s">
        <v>50</v>
      </c>
      <c r="E10274" t="s">
        <v>50</v>
      </c>
      <c r="F10274">
        <v>143</v>
      </c>
      <c r="G10274">
        <v>28</v>
      </c>
      <c r="H10274">
        <v>0</v>
      </c>
      <c r="I10274">
        <v>0</v>
      </c>
      <c r="J10274">
        <v>2</v>
      </c>
      <c r="K10274">
        <v>1</v>
      </c>
      <c r="L10274" t="s">
        <v>291</v>
      </c>
      <c r="M10274" t="s">
        <v>626</v>
      </c>
      <c r="N10274" t="s">
        <v>560</v>
      </c>
      <c r="O10274" t="s">
        <v>22</v>
      </c>
      <c r="P10274" t="s">
        <v>23</v>
      </c>
      <c r="Q10274" t="s">
        <v>24</v>
      </c>
    </row>
    <row r="10275" spans="1:17" x14ac:dyDescent="0.2">
      <c r="A10275" s="2">
        <v>39165</v>
      </c>
      <c r="B10275" t="s">
        <v>133</v>
      </c>
      <c r="C10275" t="s">
        <v>18</v>
      </c>
      <c r="D10275" t="s">
        <v>115</v>
      </c>
      <c r="E10275" t="s">
        <v>19</v>
      </c>
      <c r="F10275">
        <v>48</v>
      </c>
      <c r="G10275">
        <v>26</v>
      </c>
      <c r="H10275">
        <v>0</v>
      </c>
      <c r="I10275">
        <v>0</v>
      </c>
      <c r="J10275">
        <v>0</v>
      </c>
      <c r="K10275">
        <v>2</v>
      </c>
      <c r="L10275" t="s">
        <v>28</v>
      </c>
      <c r="M10275" t="s">
        <v>134</v>
      </c>
      <c r="N10275" t="s">
        <v>133</v>
      </c>
      <c r="O10275" t="s">
        <v>22</v>
      </c>
      <c r="P10275" t="s">
        <v>23</v>
      </c>
      <c r="Q10275" t="s">
        <v>41</v>
      </c>
    </row>
    <row r="10276" spans="1:17" x14ac:dyDescent="0.2">
      <c r="A10276" s="2">
        <v>39165</v>
      </c>
      <c r="B10276" t="s">
        <v>174</v>
      </c>
      <c r="C10276" t="s">
        <v>100</v>
      </c>
      <c r="D10276" t="s">
        <v>50</v>
      </c>
      <c r="E10276" t="s">
        <v>50</v>
      </c>
      <c r="F10276">
        <v>162</v>
      </c>
      <c r="G10276">
        <v>47</v>
      </c>
      <c r="H10276">
        <v>0</v>
      </c>
      <c r="I10276">
        <v>0</v>
      </c>
      <c r="J10276">
        <v>1</v>
      </c>
      <c r="K10276">
        <v>4</v>
      </c>
      <c r="L10276" t="s">
        <v>291</v>
      </c>
      <c r="M10276" t="s">
        <v>820</v>
      </c>
      <c r="N10276" t="s">
        <v>174</v>
      </c>
      <c r="O10276" t="s">
        <v>22</v>
      </c>
      <c r="P10276" t="s">
        <v>23</v>
      </c>
      <c r="Q10276" t="s">
        <v>41</v>
      </c>
    </row>
    <row r="10277" spans="1:17" x14ac:dyDescent="0.2">
      <c r="A10277" s="2">
        <v>39165</v>
      </c>
      <c r="B10277" t="s">
        <v>73</v>
      </c>
      <c r="C10277" t="s">
        <v>67</v>
      </c>
      <c r="D10277" t="s">
        <v>50</v>
      </c>
      <c r="E10277" t="s">
        <v>50</v>
      </c>
      <c r="F10277">
        <v>76</v>
      </c>
      <c r="G10277">
        <v>4</v>
      </c>
      <c r="H10277">
        <v>0</v>
      </c>
      <c r="I10277">
        <v>0</v>
      </c>
      <c r="J10277">
        <v>0</v>
      </c>
      <c r="K10277">
        <v>1</v>
      </c>
      <c r="L10277" t="s">
        <v>291</v>
      </c>
      <c r="M10277" t="s">
        <v>806</v>
      </c>
      <c r="N10277" t="s">
        <v>73</v>
      </c>
      <c r="O10277" t="s">
        <v>22</v>
      </c>
      <c r="P10277" t="s">
        <v>23</v>
      </c>
      <c r="Q10277" t="s">
        <v>41</v>
      </c>
    </row>
    <row r="10278" spans="1:17" x14ac:dyDescent="0.2">
      <c r="A10278" s="2">
        <v>39165</v>
      </c>
      <c r="B10278" t="s">
        <v>97</v>
      </c>
      <c r="C10278" t="s">
        <v>317</v>
      </c>
      <c r="D10278" t="s">
        <v>50</v>
      </c>
      <c r="E10278" t="s">
        <v>50</v>
      </c>
      <c r="F10278">
        <v>178</v>
      </c>
      <c r="G10278">
        <v>66</v>
      </c>
      <c r="H10278">
        <v>0</v>
      </c>
      <c r="I10278">
        <v>0</v>
      </c>
      <c r="J10278">
        <v>1</v>
      </c>
      <c r="K10278">
        <v>2</v>
      </c>
      <c r="L10278" t="s">
        <v>291</v>
      </c>
      <c r="M10278" t="s">
        <v>97</v>
      </c>
      <c r="N10278" t="s">
        <v>97</v>
      </c>
      <c r="O10278" t="s">
        <v>22</v>
      </c>
      <c r="P10278" t="s">
        <v>23</v>
      </c>
      <c r="Q10278" t="s">
        <v>41</v>
      </c>
    </row>
    <row r="10279" spans="1:17" x14ac:dyDescent="0.2">
      <c r="A10279" s="2">
        <v>39165</v>
      </c>
      <c r="B10279" t="s">
        <v>384</v>
      </c>
      <c r="C10279" t="s">
        <v>184</v>
      </c>
      <c r="D10279" t="s">
        <v>50</v>
      </c>
      <c r="E10279" t="s">
        <v>50</v>
      </c>
      <c r="F10279">
        <v>94</v>
      </c>
      <c r="G10279">
        <v>111</v>
      </c>
      <c r="H10279">
        <v>0</v>
      </c>
      <c r="I10279">
        <v>0</v>
      </c>
      <c r="J10279">
        <v>1</v>
      </c>
      <c r="K10279">
        <v>1</v>
      </c>
      <c r="L10279" t="s">
        <v>291</v>
      </c>
      <c r="M10279" t="s">
        <v>395</v>
      </c>
      <c r="N10279" t="s">
        <v>384</v>
      </c>
      <c r="O10279" t="s">
        <v>22</v>
      </c>
      <c r="P10279" t="s">
        <v>23</v>
      </c>
      <c r="Q10279" t="s">
        <v>30</v>
      </c>
    </row>
    <row r="10280" spans="1:17" x14ac:dyDescent="0.2">
      <c r="A10280" s="2">
        <v>39165</v>
      </c>
      <c r="B10280" t="s">
        <v>126</v>
      </c>
      <c r="C10280" t="s">
        <v>92</v>
      </c>
      <c r="D10280" t="s">
        <v>50</v>
      </c>
      <c r="E10280" t="s">
        <v>50</v>
      </c>
      <c r="F10280">
        <v>7</v>
      </c>
      <c r="G10280">
        <v>14</v>
      </c>
      <c r="H10280">
        <v>0</v>
      </c>
      <c r="I10280">
        <v>0</v>
      </c>
      <c r="J10280">
        <v>0</v>
      </c>
      <c r="K10280">
        <v>0</v>
      </c>
      <c r="L10280" t="s">
        <v>291</v>
      </c>
      <c r="M10280" t="s">
        <v>157</v>
      </c>
      <c r="N10280" t="s">
        <v>126</v>
      </c>
      <c r="O10280" t="s">
        <v>22</v>
      </c>
      <c r="P10280" t="s">
        <v>23</v>
      </c>
      <c r="Q10280" t="s">
        <v>30</v>
      </c>
    </row>
    <row r="10281" spans="1:17" x14ac:dyDescent="0.2">
      <c r="A10281" s="2">
        <v>39165</v>
      </c>
      <c r="B10281" t="s">
        <v>135</v>
      </c>
      <c r="C10281" t="s">
        <v>208</v>
      </c>
      <c r="D10281" t="s">
        <v>36</v>
      </c>
      <c r="E10281" t="s">
        <v>36</v>
      </c>
      <c r="F10281">
        <v>36</v>
      </c>
      <c r="G10281">
        <v>102</v>
      </c>
      <c r="H10281">
        <v>0</v>
      </c>
      <c r="I10281">
        <v>0</v>
      </c>
      <c r="J10281">
        <v>1</v>
      </c>
      <c r="K10281">
        <v>0</v>
      </c>
      <c r="L10281" t="s">
        <v>62</v>
      </c>
      <c r="M10281" t="s">
        <v>830</v>
      </c>
      <c r="N10281" t="s">
        <v>135</v>
      </c>
      <c r="O10281" t="s">
        <v>22</v>
      </c>
      <c r="P10281" t="s">
        <v>23</v>
      </c>
      <c r="Q10281" t="s">
        <v>24</v>
      </c>
    </row>
    <row r="10282" spans="1:17" x14ac:dyDescent="0.2">
      <c r="A10282" s="2">
        <v>39165</v>
      </c>
      <c r="B10282" t="s">
        <v>49</v>
      </c>
      <c r="C10282" t="s">
        <v>646</v>
      </c>
      <c r="D10282" t="s">
        <v>50</v>
      </c>
      <c r="E10282" t="s">
        <v>50</v>
      </c>
      <c r="F10282">
        <v>43</v>
      </c>
      <c r="G10282">
        <v>58</v>
      </c>
      <c r="H10282">
        <v>0</v>
      </c>
      <c r="I10282">
        <v>0</v>
      </c>
      <c r="J10282">
        <v>1</v>
      </c>
      <c r="K10282">
        <v>2</v>
      </c>
      <c r="L10282" t="s">
        <v>291</v>
      </c>
      <c r="M10282" t="s">
        <v>103</v>
      </c>
      <c r="N10282" t="s">
        <v>49</v>
      </c>
      <c r="O10282" t="s">
        <v>22</v>
      </c>
      <c r="P10282" t="s">
        <v>23</v>
      </c>
      <c r="Q10282" t="s">
        <v>41</v>
      </c>
    </row>
    <row r="10283" spans="1:17" x14ac:dyDescent="0.2">
      <c r="A10283" s="2">
        <v>39165</v>
      </c>
      <c r="B10283" t="s">
        <v>90</v>
      </c>
      <c r="C10283" t="s">
        <v>386</v>
      </c>
      <c r="D10283" t="s">
        <v>50</v>
      </c>
      <c r="E10283" t="s">
        <v>50</v>
      </c>
      <c r="F10283">
        <v>24</v>
      </c>
      <c r="G10283">
        <v>123</v>
      </c>
      <c r="H10283">
        <v>0</v>
      </c>
      <c r="I10283">
        <v>0</v>
      </c>
      <c r="J10283">
        <v>5</v>
      </c>
      <c r="K10283">
        <v>0</v>
      </c>
      <c r="L10283" t="s">
        <v>291</v>
      </c>
      <c r="M10283" t="s">
        <v>750</v>
      </c>
      <c r="N10283" t="s">
        <v>90</v>
      </c>
      <c r="O10283" t="s">
        <v>22</v>
      </c>
      <c r="P10283" t="s">
        <v>23</v>
      </c>
      <c r="Q10283" t="s">
        <v>24</v>
      </c>
    </row>
    <row r="10284" spans="1:17" x14ac:dyDescent="0.2">
      <c r="A10284" s="2">
        <v>39165</v>
      </c>
      <c r="B10284" t="s">
        <v>82</v>
      </c>
      <c r="C10284" t="s">
        <v>147</v>
      </c>
      <c r="D10284" t="s">
        <v>50</v>
      </c>
      <c r="E10284" t="s">
        <v>50</v>
      </c>
      <c r="F10284">
        <v>8</v>
      </c>
      <c r="G10284">
        <v>55</v>
      </c>
      <c r="H10284">
        <v>0</v>
      </c>
      <c r="I10284">
        <v>0</v>
      </c>
      <c r="J10284">
        <v>4</v>
      </c>
      <c r="K10284">
        <v>0</v>
      </c>
      <c r="L10284" t="s">
        <v>291</v>
      </c>
      <c r="M10284" t="s">
        <v>187</v>
      </c>
      <c r="N10284" t="s">
        <v>82</v>
      </c>
      <c r="O10284" t="s">
        <v>22</v>
      </c>
      <c r="P10284" t="s">
        <v>23</v>
      </c>
      <c r="Q10284" t="s">
        <v>24</v>
      </c>
    </row>
    <row r="10285" spans="1:17" x14ac:dyDescent="0.2">
      <c r="A10285" s="2">
        <v>39165</v>
      </c>
      <c r="B10285" t="s">
        <v>166</v>
      </c>
      <c r="C10285" t="s">
        <v>167</v>
      </c>
      <c r="D10285" t="s">
        <v>115</v>
      </c>
      <c r="E10285" t="s">
        <v>115</v>
      </c>
      <c r="F10285">
        <v>80</v>
      </c>
      <c r="G10285">
        <v>34</v>
      </c>
      <c r="H10285">
        <v>0</v>
      </c>
      <c r="I10285">
        <v>0</v>
      </c>
      <c r="J10285">
        <v>0</v>
      </c>
      <c r="K10285">
        <v>1</v>
      </c>
      <c r="L10285" t="s">
        <v>28</v>
      </c>
      <c r="M10285" t="s">
        <v>165</v>
      </c>
      <c r="N10285" t="s">
        <v>166</v>
      </c>
      <c r="O10285" t="s">
        <v>22</v>
      </c>
      <c r="P10285" t="s">
        <v>23</v>
      </c>
      <c r="Q10285" t="s">
        <v>41</v>
      </c>
    </row>
    <row r="10286" spans="1:17" x14ac:dyDescent="0.2">
      <c r="A10286" s="2">
        <v>39165</v>
      </c>
      <c r="B10286" t="s">
        <v>104</v>
      </c>
      <c r="C10286" t="s">
        <v>345</v>
      </c>
      <c r="D10286" t="s">
        <v>50</v>
      </c>
      <c r="E10286" t="s">
        <v>50</v>
      </c>
      <c r="F10286">
        <v>16</v>
      </c>
      <c r="G10286">
        <v>85</v>
      </c>
      <c r="H10286">
        <v>0</v>
      </c>
      <c r="I10286">
        <v>0</v>
      </c>
      <c r="J10286">
        <v>2</v>
      </c>
      <c r="K10286">
        <v>1</v>
      </c>
      <c r="L10286" t="s">
        <v>291</v>
      </c>
      <c r="M10286" t="s">
        <v>273</v>
      </c>
      <c r="N10286" t="s">
        <v>104</v>
      </c>
      <c r="O10286" t="s">
        <v>22</v>
      </c>
      <c r="P10286" t="s">
        <v>23</v>
      </c>
      <c r="Q10286" t="s">
        <v>24</v>
      </c>
    </row>
    <row r="10287" spans="1:17" x14ac:dyDescent="0.2">
      <c r="A10287" s="2">
        <v>39165</v>
      </c>
      <c r="B10287" t="s">
        <v>118</v>
      </c>
      <c r="C10287" t="s">
        <v>211</v>
      </c>
      <c r="D10287" t="s">
        <v>36</v>
      </c>
      <c r="E10287" t="s">
        <v>36</v>
      </c>
      <c r="F10287">
        <v>45</v>
      </c>
      <c r="G10287">
        <v>110</v>
      </c>
      <c r="H10287">
        <v>0</v>
      </c>
      <c r="I10287">
        <v>0</v>
      </c>
      <c r="J10287">
        <v>4</v>
      </c>
      <c r="K10287">
        <v>0</v>
      </c>
      <c r="L10287" t="s">
        <v>62</v>
      </c>
      <c r="M10287" t="s">
        <v>241</v>
      </c>
      <c r="N10287" t="s">
        <v>118</v>
      </c>
      <c r="O10287" t="s">
        <v>22</v>
      </c>
      <c r="P10287" t="s">
        <v>23</v>
      </c>
      <c r="Q10287" t="s">
        <v>24</v>
      </c>
    </row>
    <row r="10288" spans="1:17" x14ac:dyDescent="0.2">
      <c r="A10288" s="2">
        <v>39165</v>
      </c>
      <c r="B10288" t="s">
        <v>419</v>
      </c>
      <c r="C10288" t="s">
        <v>128</v>
      </c>
      <c r="D10288" t="s">
        <v>36</v>
      </c>
      <c r="E10288" t="s">
        <v>36</v>
      </c>
      <c r="F10288">
        <v>132</v>
      </c>
      <c r="G10288">
        <v>46</v>
      </c>
      <c r="H10288">
        <v>0</v>
      </c>
      <c r="I10288">
        <v>0</v>
      </c>
      <c r="J10288">
        <v>0</v>
      </c>
      <c r="K10288">
        <v>3</v>
      </c>
      <c r="L10288" t="s">
        <v>62</v>
      </c>
      <c r="M10288" t="s">
        <v>441</v>
      </c>
      <c r="N10288" t="s">
        <v>419</v>
      </c>
      <c r="O10288" t="s">
        <v>22</v>
      </c>
      <c r="P10288" t="s">
        <v>23</v>
      </c>
      <c r="Q10288" t="s">
        <v>41</v>
      </c>
    </row>
    <row r="10289" spans="1:17" x14ac:dyDescent="0.2">
      <c r="A10289" s="2">
        <v>39165</v>
      </c>
      <c r="B10289" t="s">
        <v>106</v>
      </c>
      <c r="C10289" t="s">
        <v>72</v>
      </c>
      <c r="D10289" t="s">
        <v>50</v>
      </c>
      <c r="E10289" t="s">
        <v>50</v>
      </c>
      <c r="F10289">
        <v>10</v>
      </c>
      <c r="G10289">
        <v>22</v>
      </c>
      <c r="H10289">
        <v>0</v>
      </c>
      <c r="I10289">
        <v>0</v>
      </c>
      <c r="J10289">
        <v>2</v>
      </c>
      <c r="K10289">
        <v>1</v>
      </c>
      <c r="L10289" t="s">
        <v>291</v>
      </c>
      <c r="M10289" t="s">
        <v>523</v>
      </c>
      <c r="N10289" t="s">
        <v>106</v>
      </c>
      <c r="O10289" t="s">
        <v>22</v>
      </c>
      <c r="P10289" t="s">
        <v>23</v>
      </c>
      <c r="Q10289" t="s">
        <v>24</v>
      </c>
    </row>
    <row r="10290" spans="1:17" x14ac:dyDescent="0.2">
      <c r="A10290" s="2">
        <v>39165</v>
      </c>
      <c r="B10290" t="s">
        <v>365</v>
      </c>
      <c r="C10290" t="s">
        <v>35</v>
      </c>
      <c r="D10290" t="s">
        <v>36</v>
      </c>
      <c r="E10290" t="s">
        <v>36</v>
      </c>
      <c r="F10290">
        <v>71</v>
      </c>
      <c r="G10290">
        <v>152</v>
      </c>
      <c r="H10290">
        <v>0</v>
      </c>
      <c r="I10290">
        <v>0</v>
      </c>
      <c r="J10290">
        <v>3</v>
      </c>
      <c r="K10290">
        <v>1</v>
      </c>
      <c r="L10290" t="s">
        <v>62</v>
      </c>
      <c r="M10290" t="s">
        <v>1260</v>
      </c>
      <c r="N10290" t="s">
        <v>365</v>
      </c>
      <c r="O10290" t="s">
        <v>22</v>
      </c>
      <c r="P10290" t="s">
        <v>23</v>
      </c>
      <c r="Q10290" t="s">
        <v>24</v>
      </c>
    </row>
    <row r="10291" spans="1:17" x14ac:dyDescent="0.2">
      <c r="A10291" s="2">
        <v>39165</v>
      </c>
      <c r="B10291" t="s">
        <v>32</v>
      </c>
      <c r="C10291" t="s">
        <v>454</v>
      </c>
      <c r="D10291" t="s">
        <v>19</v>
      </c>
      <c r="E10291" t="s">
        <v>27</v>
      </c>
      <c r="F10291">
        <v>74</v>
      </c>
      <c r="G10291">
        <v>59</v>
      </c>
      <c r="H10291">
        <v>0</v>
      </c>
      <c r="I10291">
        <v>0</v>
      </c>
      <c r="J10291">
        <v>3</v>
      </c>
      <c r="K10291">
        <v>1</v>
      </c>
      <c r="L10291" t="s">
        <v>28</v>
      </c>
      <c r="M10291" t="s">
        <v>683</v>
      </c>
      <c r="N10291" t="s">
        <v>32</v>
      </c>
      <c r="O10291" t="s">
        <v>22</v>
      </c>
      <c r="P10291" t="s">
        <v>23</v>
      </c>
      <c r="Q10291" t="s">
        <v>24</v>
      </c>
    </row>
    <row r="10292" spans="1:17" x14ac:dyDescent="0.2">
      <c r="A10292" s="2">
        <v>39166</v>
      </c>
      <c r="B10292" t="s">
        <v>267</v>
      </c>
      <c r="C10292" t="s">
        <v>828</v>
      </c>
      <c r="D10292" t="s">
        <v>36</v>
      </c>
      <c r="E10292" t="s">
        <v>36</v>
      </c>
      <c r="F10292">
        <v>57</v>
      </c>
      <c r="G10292">
        <v>142</v>
      </c>
      <c r="H10292">
        <v>0</v>
      </c>
      <c r="I10292">
        <v>0</v>
      </c>
      <c r="J10292">
        <v>6</v>
      </c>
      <c r="K10292">
        <v>1</v>
      </c>
      <c r="L10292" t="s">
        <v>62</v>
      </c>
      <c r="M10292" t="s">
        <v>268</v>
      </c>
      <c r="N10292" t="s">
        <v>267</v>
      </c>
      <c r="O10292" t="s">
        <v>22</v>
      </c>
      <c r="P10292" t="s">
        <v>23</v>
      </c>
      <c r="Q10292" t="s">
        <v>24</v>
      </c>
    </row>
    <row r="10293" spans="1:17" x14ac:dyDescent="0.2">
      <c r="A10293" s="2">
        <v>39166</v>
      </c>
      <c r="B10293" t="s">
        <v>221</v>
      </c>
      <c r="C10293" t="s">
        <v>555</v>
      </c>
      <c r="D10293" t="s">
        <v>27</v>
      </c>
      <c r="E10293" t="s">
        <v>27</v>
      </c>
      <c r="F10293">
        <v>109</v>
      </c>
      <c r="G10293">
        <v>90</v>
      </c>
      <c r="H10293">
        <v>0</v>
      </c>
      <c r="I10293">
        <v>0</v>
      </c>
      <c r="J10293">
        <v>0</v>
      </c>
      <c r="K10293">
        <v>0</v>
      </c>
      <c r="L10293" t="s">
        <v>28</v>
      </c>
      <c r="M10293" t="s">
        <v>223</v>
      </c>
      <c r="N10293" t="s">
        <v>221</v>
      </c>
      <c r="O10293" t="s">
        <v>22</v>
      </c>
      <c r="P10293" t="s">
        <v>23</v>
      </c>
      <c r="Q10293" t="s">
        <v>30</v>
      </c>
    </row>
    <row r="10294" spans="1:17" x14ac:dyDescent="0.2">
      <c r="A10294" s="2">
        <v>39166</v>
      </c>
      <c r="B10294" t="s">
        <v>700</v>
      </c>
      <c r="C10294" t="s">
        <v>56</v>
      </c>
      <c r="D10294" t="s">
        <v>27</v>
      </c>
      <c r="E10294" t="s">
        <v>27</v>
      </c>
      <c r="F10294">
        <v>116</v>
      </c>
      <c r="G10294">
        <v>103</v>
      </c>
      <c r="H10294">
        <v>0</v>
      </c>
      <c r="I10294">
        <v>0</v>
      </c>
      <c r="J10294">
        <v>0</v>
      </c>
      <c r="K10294">
        <v>3</v>
      </c>
      <c r="L10294" t="s">
        <v>28</v>
      </c>
      <c r="M10294" t="s">
        <v>826</v>
      </c>
      <c r="N10294" t="s">
        <v>700</v>
      </c>
      <c r="O10294" t="s">
        <v>22</v>
      </c>
      <c r="P10294" t="s">
        <v>23</v>
      </c>
      <c r="Q10294" t="s">
        <v>41</v>
      </c>
    </row>
    <row r="10295" spans="1:17" x14ac:dyDescent="0.2">
      <c r="A10295" s="2">
        <v>39166</v>
      </c>
      <c r="B10295" t="s">
        <v>351</v>
      </c>
      <c r="C10295" t="s">
        <v>172</v>
      </c>
      <c r="D10295" t="s">
        <v>36</v>
      </c>
      <c r="E10295" t="s">
        <v>36</v>
      </c>
      <c r="F10295">
        <v>105</v>
      </c>
      <c r="G10295">
        <v>117</v>
      </c>
      <c r="H10295">
        <v>0</v>
      </c>
      <c r="I10295">
        <v>0</v>
      </c>
      <c r="J10295">
        <v>1</v>
      </c>
      <c r="K10295">
        <v>0</v>
      </c>
      <c r="L10295" t="s">
        <v>62</v>
      </c>
      <c r="M10295" t="s">
        <v>353</v>
      </c>
      <c r="N10295" t="s">
        <v>351</v>
      </c>
      <c r="O10295" t="s">
        <v>22</v>
      </c>
      <c r="P10295" t="s">
        <v>23</v>
      </c>
      <c r="Q10295" t="s">
        <v>24</v>
      </c>
    </row>
    <row r="10296" spans="1:17" x14ac:dyDescent="0.2">
      <c r="A10296" s="2">
        <v>39166</v>
      </c>
      <c r="B10296" t="s">
        <v>43</v>
      </c>
      <c r="C10296" t="s">
        <v>53</v>
      </c>
      <c r="D10296" t="s">
        <v>19</v>
      </c>
      <c r="E10296" t="s">
        <v>50</v>
      </c>
      <c r="F10296">
        <v>31</v>
      </c>
      <c r="G10296">
        <v>17</v>
      </c>
      <c r="H10296">
        <v>0</v>
      </c>
      <c r="I10296">
        <v>0</v>
      </c>
      <c r="J10296">
        <v>3</v>
      </c>
      <c r="K10296">
        <v>1</v>
      </c>
      <c r="L10296" t="s">
        <v>28</v>
      </c>
      <c r="M10296" t="s">
        <v>215</v>
      </c>
      <c r="N10296" t="s">
        <v>77</v>
      </c>
      <c r="O10296" t="s">
        <v>122</v>
      </c>
      <c r="P10296" t="s">
        <v>23</v>
      </c>
      <c r="Q10296" t="s">
        <v>24</v>
      </c>
    </row>
    <row r="10297" spans="1:17" x14ac:dyDescent="0.2">
      <c r="A10297" s="2">
        <v>39166</v>
      </c>
      <c r="B10297" t="s">
        <v>61</v>
      </c>
      <c r="C10297" t="s">
        <v>138</v>
      </c>
      <c r="D10297" t="s">
        <v>36</v>
      </c>
      <c r="E10297" t="s">
        <v>36</v>
      </c>
      <c r="F10297">
        <v>93</v>
      </c>
      <c r="G10297">
        <v>67</v>
      </c>
      <c r="H10297">
        <v>0</v>
      </c>
      <c r="I10297">
        <v>0</v>
      </c>
      <c r="J10297">
        <v>0</v>
      </c>
      <c r="K10297">
        <v>0</v>
      </c>
      <c r="L10297" t="s">
        <v>62</v>
      </c>
      <c r="M10297" t="s">
        <v>429</v>
      </c>
      <c r="N10297" t="s">
        <v>61</v>
      </c>
      <c r="O10297" t="s">
        <v>22</v>
      </c>
      <c r="P10297" t="s">
        <v>23</v>
      </c>
      <c r="Q10297" t="s">
        <v>30</v>
      </c>
    </row>
    <row r="10298" spans="1:17" x14ac:dyDescent="0.2">
      <c r="A10298" s="2">
        <v>39166</v>
      </c>
      <c r="B10298" t="s">
        <v>183</v>
      </c>
      <c r="C10298" t="s">
        <v>197</v>
      </c>
      <c r="D10298" t="s">
        <v>36</v>
      </c>
      <c r="E10298" t="s">
        <v>36</v>
      </c>
      <c r="F10298">
        <v>41</v>
      </c>
      <c r="G10298">
        <v>122</v>
      </c>
      <c r="H10298">
        <v>0</v>
      </c>
      <c r="I10298">
        <v>0</v>
      </c>
      <c r="J10298">
        <v>3</v>
      </c>
      <c r="K10298">
        <v>0</v>
      </c>
      <c r="L10298" t="s">
        <v>62</v>
      </c>
      <c r="M10298" t="s">
        <v>266</v>
      </c>
      <c r="N10298" t="s">
        <v>183</v>
      </c>
      <c r="O10298" t="s">
        <v>22</v>
      </c>
      <c r="P10298" t="s">
        <v>23</v>
      </c>
      <c r="Q10298" t="s">
        <v>24</v>
      </c>
    </row>
    <row r="10299" spans="1:17" x14ac:dyDescent="0.2">
      <c r="A10299" s="2">
        <v>39166</v>
      </c>
      <c r="B10299" t="s">
        <v>802</v>
      </c>
      <c r="C10299" t="s">
        <v>617</v>
      </c>
      <c r="D10299" t="s">
        <v>36</v>
      </c>
      <c r="E10299" t="s">
        <v>36</v>
      </c>
      <c r="F10299">
        <v>107</v>
      </c>
      <c r="G10299">
        <v>121</v>
      </c>
      <c r="H10299">
        <v>0</v>
      </c>
      <c r="I10299">
        <v>0</v>
      </c>
      <c r="J10299">
        <v>3</v>
      </c>
      <c r="K10299">
        <v>1</v>
      </c>
      <c r="L10299" t="s">
        <v>62</v>
      </c>
      <c r="M10299" t="s">
        <v>916</v>
      </c>
      <c r="N10299" t="s">
        <v>802</v>
      </c>
      <c r="O10299" t="s">
        <v>22</v>
      </c>
      <c r="P10299" t="s">
        <v>23</v>
      </c>
      <c r="Q10299" t="s">
        <v>24</v>
      </c>
    </row>
    <row r="10300" spans="1:17" x14ac:dyDescent="0.2">
      <c r="A10300" s="2">
        <v>39166</v>
      </c>
      <c r="B10300" t="s">
        <v>207</v>
      </c>
      <c r="C10300" t="s">
        <v>46</v>
      </c>
      <c r="D10300" t="s">
        <v>36</v>
      </c>
      <c r="E10300" t="s">
        <v>36</v>
      </c>
      <c r="F10300">
        <v>128</v>
      </c>
      <c r="G10300">
        <v>149</v>
      </c>
      <c r="H10300">
        <v>0</v>
      </c>
      <c r="I10300">
        <v>0</v>
      </c>
      <c r="J10300">
        <v>2</v>
      </c>
      <c r="K10300">
        <v>0</v>
      </c>
      <c r="L10300" t="s">
        <v>62</v>
      </c>
      <c r="M10300" t="s">
        <v>209</v>
      </c>
      <c r="N10300" t="s">
        <v>207</v>
      </c>
      <c r="O10300" t="s">
        <v>22</v>
      </c>
      <c r="P10300" t="s">
        <v>23</v>
      </c>
      <c r="Q10300" t="s">
        <v>24</v>
      </c>
    </row>
    <row r="10301" spans="1:17" x14ac:dyDescent="0.2">
      <c r="A10301" s="2">
        <v>39166</v>
      </c>
      <c r="B10301" t="s">
        <v>405</v>
      </c>
      <c r="C10301" t="s">
        <v>237</v>
      </c>
      <c r="D10301" t="s">
        <v>36</v>
      </c>
      <c r="E10301" t="s">
        <v>36</v>
      </c>
      <c r="F10301">
        <v>166</v>
      </c>
      <c r="G10301">
        <v>148</v>
      </c>
      <c r="H10301">
        <v>0</v>
      </c>
      <c r="I10301">
        <v>0</v>
      </c>
      <c r="J10301">
        <v>3</v>
      </c>
      <c r="K10301">
        <v>1</v>
      </c>
      <c r="L10301" t="s">
        <v>62</v>
      </c>
      <c r="M10301" t="s">
        <v>406</v>
      </c>
      <c r="N10301" t="s">
        <v>405</v>
      </c>
      <c r="O10301" t="s">
        <v>22</v>
      </c>
      <c r="P10301" t="s">
        <v>23</v>
      </c>
      <c r="Q10301" t="s">
        <v>24</v>
      </c>
    </row>
    <row r="10302" spans="1:17" x14ac:dyDescent="0.2">
      <c r="A10302" s="2">
        <v>39166</v>
      </c>
      <c r="B10302" t="s">
        <v>718</v>
      </c>
      <c r="C10302" t="s">
        <v>352</v>
      </c>
      <c r="D10302" t="s">
        <v>36</v>
      </c>
      <c r="E10302" t="s">
        <v>36</v>
      </c>
      <c r="F10302">
        <v>97</v>
      </c>
      <c r="G10302">
        <v>123</v>
      </c>
      <c r="H10302">
        <v>0</v>
      </c>
      <c r="I10302">
        <v>0</v>
      </c>
      <c r="J10302">
        <v>2</v>
      </c>
      <c r="K10302">
        <v>1</v>
      </c>
      <c r="L10302" t="s">
        <v>62</v>
      </c>
      <c r="M10302" t="s">
        <v>657</v>
      </c>
      <c r="N10302" t="s">
        <v>718</v>
      </c>
      <c r="O10302" t="s">
        <v>22</v>
      </c>
      <c r="P10302" t="s">
        <v>23</v>
      </c>
      <c r="Q10302" t="s">
        <v>24</v>
      </c>
    </row>
    <row r="10303" spans="1:17" x14ac:dyDescent="0.2">
      <c r="A10303" s="2">
        <v>39166</v>
      </c>
      <c r="B10303" t="s">
        <v>378</v>
      </c>
      <c r="C10303" t="s">
        <v>136</v>
      </c>
      <c r="D10303" t="s">
        <v>36</v>
      </c>
      <c r="E10303" t="s">
        <v>36</v>
      </c>
      <c r="F10303">
        <v>184</v>
      </c>
      <c r="G10303">
        <v>20</v>
      </c>
      <c r="H10303">
        <v>0</v>
      </c>
      <c r="I10303">
        <v>0</v>
      </c>
      <c r="J10303">
        <v>0</v>
      </c>
      <c r="K10303">
        <v>3</v>
      </c>
      <c r="L10303" t="s">
        <v>62</v>
      </c>
      <c r="M10303" t="s">
        <v>379</v>
      </c>
      <c r="N10303" t="s">
        <v>378</v>
      </c>
      <c r="O10303" t="s">
        <v>22</v>
      </c>
      <c r="P10303" t="s">
        <v>23</v>
      </c>
      <c r="Q10303" t="s">
        <v>41</v>
      </c>
    </row>
    <row r="10304" spans="1:17" x14ac:dyDescent="0.2">
      <c r="A10304" s="2">
        <v>39166</v>
      </c>
      <c r="B10304" t="s">
        <v>111</v>
      </c>
      <c r="C10304" t="s">
        <v>471</v>
      </c>
      <c r="D10304" t="s">
        <v>36</v>
      </c>
      <c r="E10304" t="s">
        <v>36</v>
      </c>
      <c r="F10304">
        <v>35</v>
      </c>
      <c r="G10304">
        <v>118</v>
      </c>
      <c r="H10304">
        <v>0</v>
      </c>
      <c r="I10304">
        <v>0</v>
      </c>
      <c r="J10304">
        <v>1</v>
      </c>
      <c r="K10304">
        <v>1</v>
      </c>
      <c r="L10304" t="s">
        <v>62</v>
      </c>
      <c r="M10304" t="s">
        <v>218</v>
      </c>
      <c r="N10304" t="s">
        <v>111</v>
      </c>
      <c r="O10304" t="s">
        <v>22</v>
      </c>
      <c r="P10304" t="s">
        <v>23</v>
      </c>
      <c r="Q10304" t="s">
        <v>30</v>
      </c>
    </row>
    <row r="10305" spans="1:17" x14ac:dyDescent="0.2">
      <c r="A10305" s="2">
        <v>39166</v>
      </c>
      <c r="B10305" t="s">
        <v>404</v>
      </c>
      <c r="C10305" t="s">
        <v>380</v>
      </c>
      <c r="D10305" t="s">
        <v>36</v>
      </c>
      <c r="E10305" t="s">
        <v>36</v>
      </c>
      <c r="F10305">
        <v>144</v>
      </c>
      <c r="G10305">
        <v>115</v>
      </c>
      <c r="H10305">
        <v>0</v>
      </c>
      <c r="I10305">
        <v>0</v>
      </c>
      <c r="J10305">
        <v>1</v>
      </c>
      <c r="K10305">
        <v>2</v>
      </c>
      <c r="L10305" t="s">
        <v>62</v>
      </c>
      <c r="M10305" t="s">
        <v>662</v>
      </c>
      <c r="N10305" t="s">
        <v>404</v>
      </c>
      <c r="O10305" t="s">
        <v>22</v>
      </c>
      <c r="P10305" t="s">
        <v>23</v>
      </c>
      <c r="Q10305" t="s">
        <v>41</v>
      </c>
    </row>
    <row r="10306" spans="1:17" x14ac:dyDescent="0.2">
      <c r="A10306" s="2">
        <v>39166</v>
      </c>
      <c r="B10306" t="s">
        <v>26</v>
      </c>
      <c r="C10306" t="s">
        <v>38</v>
      </c>
      <c r="D10306" t="s">
        <v>27</v>
      </c>
      <c r="E10306" t="s">
        <v>19</v>
      </c>
      <c r="F10306">
        <v>21</v>
      </c>
      <c r="G10306">
        <v>29</v>
      </c>
      <c r="H10306">
        <v>0</v>
      </c>
      <c r="I10306">
        <v>0</v>
      </c>
      <c r="J10306">
        <v>2</v>
      </c>
      <c r="K10306">
        <v>1</v>
      </c>
      <c r="L10306" t="s">
        <v>28</v>
      </c>
      <c r="M10306" t="s">
        <v>843</v>
      </c>
      <c r="N10306" t="s">
        <v>26</v>
      </c>
      <c r="O10306" t="s">
        <v>22</v>
      </c>
      <c r="P10306" t="s">
        <v>23</v>
      </c>
      <c r="Q10306" t="s">
        <v>24</v>
      </c>
    </row>
    <row r="10307" spans="1:17" x14ac:dyDescent="0.2">
      <c r="A10307" s="2">
        <v>39166</v>
      </c>
      <c r="B10307" t="s">
        <v>77</v>
      </c>
      <c r="C10307" t="s">
        <v>31</v>
      </c>
      <c r="D10307" t="s">
        <v>27</v>
      </c>
      <c r="E10307" t="s">
        <v>19</v>
      </c>
      <c r="F10307">
        <v>30</v>
      </c>
      <c r="G10307">
        <v>24</v>
      </c>
      <c r="H10307">
        <v>0</v>
      </c>
      <c r="I10307">
        <v>0</v>
      </c>
      <c r="J10307">
        <v>3</v>
      </c>
      <c r="K10307">
        <v>1</v>
      </c>
      <c r="L10307" t="s">
        <v>28</v>
      </c>
      <c r="M10307" t="s">
        <v>488</v>
      </c>
      <c r="N10307" t="s">
        <v>77</v>
      </c>
      <c r="O10307" t="s">
        <v>22</v>
      </c>
      <c r="P10307" t="s">
        <v>23</v>
      </c>
      <c r="Q10307" t="s">
        <v>24</v>
      </c>
    </row>
    <row r="10308" spans="1:17" x14ac:dyDescent="0.2">
      <c r="A10308" s="2">
        <v>39166</v>
      </c>
      <c r="B10308" t="s">
        <v>45</v>
      </c>
      <c r="C10308" t="s">
        <v>110</v>
      </c>
      <c r="D10308" t="s">
        <v>36</v>
      </c>
      <c r="E10308" t="s">
        <v>36</v>
      </c>
      <c r="F10308">
        <v>91</v>
      </c>
      <c r="G10308">
        <v>44</v>
      </c>
      <c r="H10308">
        <v>0</v>
      </c>
      <c r="I10308">
        <v>0</v>
      </c>
      <c r="J10308">
        <v>1</v>
      </c>
      <c r="K10308">
        <v>1</v>
      </c>
      <c r="L10308" t="s">
        <v>62</v>
      </c>
      <c r="M10308" t="s">
        <v>47</v>
      </c>
      <c r="N10308" t="s">
        <v>45</v>
      </c>
      <c r="O10308" t="s">
        <v>22</v>
      </c>
      <c r="P10308" t="s">
        <v>23</v>
      </c>
      <c r="Q10308" t="s">
        <v>30</v>
      </c>
    </row>
    <row r="10309" spans="1:17" x14ac:dyDescent="0.2">
      <c r="A10309" s="2">
        <v>39167</v>
      </c>
      <c r="B10309" t="s">
        <v>185</v>
      </c>
      <c r="C10309" t="s">
        <v>531</v>
      </c>
      <c r="D10309" t="s">
        <v>27</v>
      </c>
      <c r="E10309" t="s">
        <v>27</v>
      </c>
      <c r="F10309">
        <v>61</v>
      </c>
      <c r="G10309">
        <v>54</v>
      </c>
      <c r="H10309">
        <v>0</v>
      </c>
      <c r="I10309">
        <v>0</v>
      </c>
      <c r="J10309">
        <v>1</v>
      </c>
      <c r="K10309">
        <v>1</v>
      </c>
      <c r="L10309" t="s">
        <v>28</v>
      </c>
      <c r="M10309" t="s">
        <v>412</v>
      </c>
      <c r="N10309" t="s">
        <v>185</v>
      </c>
      <c r="O10309" t="s">
        <v>22</v>
      </c>
      <c r="P10309" t="s">
        <v>23</v>
      </c>
      <c r="Q10309" t="s">
        <v>30</v>
      </c>
    </row>
    <row r="10310" spans="1:17" x14ac:dyDescent="0.2">
      <c r="A10310" s="2">
        <v>39168</v>
      </c>
      <c r="B10310" t="s">
        <v>25</v>
      </c>
      <c r="C10310" t="s">
        <v>199</v>
      </c>
      <c r="D10310" t="s">
        <v>19</v>
      </c>
      <c r="E10310" t="s">
        <v>36</v>
      </c>
      <c r="F10310">
        <v>3</v>
      </c>
      <c r="G10310">
        <v>19</v>
      </c>
      <c r="H10310">
        <v>0</v>
      </c>
      <c r="I10310">
        <v>0</v>
      </c>
      <c r="J10310">
        <v>1</v>
      </c>
      <c r="K10310">
        <v>0</v>
      </c>
      <c r="L10310" t="s">
        <v>28</v>
      </c>
      <c r="M10310" t="s">
        <v>68</v>
      </c>
      <c r="N10310" t="s">
        <v>52</v>
      </c>
      <c r="O10310" t="s">
        <v>122</v>
      </c>
      <c r="P10310" t="s">
        <v>23</v>
      </c>
      <c r="Q10310" t="s">
        <v>24</v>
      </c>
    </row>
    <row r="10311" spans="1:17" x14ac:dyDescent="0.2">
      <c r="A10311" s="2">
        <v>39168</v>
      </c>
      <c r="B10311" t="s">
        <v>182</v>
      </c>
      <c r="C10311" t="s">
        <v>449</v>
      </c>
      <c r="D10311" t="s">
        <v>115</v>
      </c>
      <c r="E10311" t="s">
        <v>115</v>
      </c>
      <c r="F10311">
        <v>75</v>
      </c>
      <c r="G10311">
        <v>53</v>
      </c>
      <c r="H10311">
        <v>0</v>
      </c>
      <c r="I10311">
        <v>0</v>
      </c>
      <c r="J10311">
        <v>3</v>
      </c>
      <c r="K10311">
        <v>1</v>
      </c>
      <c r="L10311" t="s">
        <v>28</v>
      </c>
      <c r="M10311" t="s">
        <v>571</v>
      </c>
      <c r="N10311" t="s">
        <v>571</v>
      </c>
      <c r="O10311" t="s">
        <v>122</v>
      </c>
      <c r="P10311" t="s">
        <v>23</v>
      </c>
      <c r="Q10311" t="s">
        <v>24</v>
      </c>
    </row>
    <row r="10312" spans="1:17" x14ac:dyDescent="0.2">
      <c r="A10312" s="2">
        <v>39168</v>
      </c>
      <c r="B10312" t="s">
        <v>210</v>
      </c>
      <c r="C10312" t="s">
        <v>304</v>
      </c>
      <c r="D10312" t="s">
        <v>27</v>
      </c>
      <c r="E10312" t="s">
        <v>27</v>
      </c>
      <c r="F10312">
        <v>138</v>
      </c>
      <c r="G10312">
        <v>52</v>
      </c>
      <c r="H10312">
        <v>0</v>
      </c>
      <c r="I10312">
        <v>0</v>
      </c>
      <c r="J10312">
        <v>0</v>
      </c>
      <c r="K10312">
        <v>2</v>
      </c>
      <c r="L10312" t="s">
        <v>28</v>
      </c>
      <c r="M10312" t="s">
        <v>1208</v>
      </c>
      <c r="N10312" t="s">
        <v>77</v>
      </c>
      <c r="O10312" t="s">
        <v>122</v>
      </c>
      <c r="P10312" t="s">
        <v>23</v>
      </c>
      <c r="Q10312" t="s">
        <v>41</v>
      </c>
    </row>
    <row r="10313" spans="1:17" x14ac:dyDescent="0.2">
      <c r="A10313" s="2">
        <v>39169</v>
      </c>
      <c r="B10313" t="s">
        <v>737</v>
      </c>
      <c r="C10313" t="s">
        <v>89</v>
      </c>
      <c r="D10313" t="s">
        <v>50</v>
      </c>
      <c r="E10313" t="s">
        <v>50</v>
      </c>
      <c r="F10313">
        <v>163</v>
      </c>
      <c r="G10313">
        <v>6</v>
      </c>
      <c r="H10313">
        <v>0</v>
      </c>
      <c r="I10313">
        <v>0</v>
      </c>
      <c r="J10313">
        <v>0</v>
      </c>
      <c r="K10313">
        <v>3</v>
      </c>
      <c r="L10313" t="s">
        <v>291</v>
      </c>
      <c r="M10313" t="s">
        <v>855</v>
      </c>
      <c r="N10313" t="s">
        <v>106</v>
      </c>
      <c r="O10313" t="s">
        <v>122</v>
      </c>
      <c r="P10313" t="s">
        <v>23</v>
      </c>
      <c r="Q10313" t="s">
        <v>41</v>
      </c>
    </row>
    <row r="10314" spans="1:17" x14ac:dyDescent="0.2">
      <c r="A10314" s="2">
        <v>39169</v>
      </c>
      <c r="B10314" t="s">
        <v>386</v>
      </c>
      <c r="C10314" t="s">
        <v>70</v>
      </c>
      <c r="D10314" t="s">
        <v>50</v>
      </c>
      <c r="E10314" t="s">
        <v>50</v>
      </c>
      <c r="F10314">
        <v>123</v>
      </c>
      <c r="G10314">
        <v>33</v>
      </c>
      <c r="H10314">
        <v>0</v>
      </c>
      <c r="I10314">
        <v>0</v>
      </c>
      <c r="J10314">
        <v>1</v>
      </c>
      <c r="K10314">
        <v>0</v>
      </c>
      <c r="L10314" t="s">
        <v>291</v>
      </c>
      <c r="M10314" t="s">
        <v>595</v>
      </c>
      <c r="N10314" t="s">
        <v>386</v>
      </c>
      <c r="O10314" t="s">
        <v>22</v>
      </c>
      <c r="P10314" t="s">
        <v>23</v>
      </c>
      <c r="Q10314" t="s">
        <v>24</v>
      </c>
    </row>
    <row r="10315" spans="1:17" x14ac:dyDescent="0.2">
      <c r="A10315" s="2">
        <v>39169</v>
      </c>
      <c r="B10315" t="s">
        <v>87</v>
      </c>
      <c r="C10315" t="s">
        <v>85</v>
      </c>
      <c r="D10315" t="s">
        <v>50</v>
      </c>
      <c r="E10315" t="s">
        <v>50</v>
      </c>
      <c r="F10315">
        <v>39</v>
      </c>
      <c r="G10315">
        <v>88</v>
      </c>
      <c r="H10315">
        <v>0</v>
      </c>
      <c r="I10315">
        <v>0</v>
      </c>
      <c r="J10315">
        <v>0</v>
      </c>
      <c r="K10315">
        <v>0</v>
      </c>
      <c r="L10315" t="s">
        <v>291</v>
      </c>
      <c r="M10315" t="s">
        <v>88</v>
      </c>
      <c r="N10315" t="s">
        <v>87</v>
      </c>
      <c r="O10315" t="s">
        <v>22</v>
      </c>
      <c r="P10315" t="s">
        <v>23</v>
      </c>
      <c r="Q10315" t="s">
        <v>30</v>
      </c>
    </row>
    <row r="10316" spans="1:17" x14ac:dyDescent="0.2">
      <c r="A10316" s="2">
        <v>39169</v>
      </c>
      <c r="B10316" t="s">
        <v>107</v>
      </c>
      <c r="C10316" t="s">
        <v>131</v>
      </c>
      <c r="D10316" t="s">
        <v>19</v>
      </c>
      <c r="E10316" t="s">
        <v>27</v>
      </c>
      <c r="F10316">
        <v>32</v>
      </c>
      <c r="G10316">
        <v>50</v>
      </c>
      <c r="H10316">
        <v>0</v>
      </c>
      <c r="I10316">
        <v>0</v>
      </c>
      <c r="J10316">
        <v>1</v>
      </c>
      <c r="K10316">
        <v>1</v>
      </c>
      <c r="L10316" t="s">
        <v>28</v>
      </c>
      <c r="M10316" t="s">
        <v>1261</v>
      </c>
      <c r="N10316" t="s">
        <v>107</v>
      </c>
      <c r="O10316" t="s">
        <v>22</v>
      </c>
      <c r="P10316" t="s">
        <v>23</v>
      </c>
      <c r="Q10316" t="s">
        <v>30</v>
      </c>
    </row>
    <row r="10317" spans="1:17" x14ac:dyDescent="0.2">
      <c r="A10317" s="2">
        <v>39169</v>
      </c>
      <c r="B10317" t="s">
        <v>43</v>
      </c>
      <c r="C10317" t="s">
        <v>38</v>
      </c>
      <c r="D10317" t="s">
        <v>19</v>
      </c>
      <c r="E10317" t="s">
        <v>19</v>
      </c>
      <c r="F10317">
        <v>31</v>
      </c>
      <c r="G10317">
        <v>29</v>
      </c>
      <c r="H10317">
        <v>0</v>
      </c>
      <c r="I10317">
        <v>0</v>
      </c>
      <c r="J10317">
        <v>2</v>
      </c>
      <c r="K10317">
        <v>0</v>
      </c>
      <c r="L10317" t="s">
        <v>28</v>
      </c>
      <c r="M10317" t="s">
        <v>908</v>
      </c>
      <c r="N10317" t="s">
        <v>43</v>
      </c>
      <c r="O10317" t="s">
        <v>22</v>
      </c>
      <c r="P10317" t="s">
        <v>23</v>
      </c>
      <c r="Q10317" t="s">
        <v>24</v>
      </c>
    </row>
    <row r="10318" spans="1:17" x14ac:dyDescent="0.2">
      <c r="A10318" s="2">
        <v>39169</v>
      </c>
      <c r="B10318" t="s">
        <v>293</v>
      </c>
      <c r="C10318" t="s">
        <v>145</v>
      </c>
      <c r="D10318" t="s">
        <v>50</v>
      </c>
      <c r="E10318" t="s">
        <v>50</v>
      </c>
      <c r="F10318">
        <v>9</v>
      </c>
      <c r="G10318">
        <v>68</v>
      </c>
      <c r="H10318">
        <v>0</v>
      </c>
      <c r="I10318">
        <v>0</v>
      </c>
      <c r="J10318">
        <v>1</v>
      </c>
      <c r="K10318">
        <v>0</v>
      </c>
      <c r="L10318" t="s">
        <v>291</v>
      </c>
      <c r="M10318" t="s">
        <v>1178</v>
      </c>
      <c r="N10318" t="s">
        <v>293</v>
      </c>
      <c r="O10318" t="s">
        <v>22</v>
      </c>
      <c r="P10318" t="s">
        <v>23</v>
      </c>
      <c r="Q10318" t="s">
        <v>24</v>
      </c>
    </row>
    <row r="10319" spans="1:17" x14ac:dyDescent="0.2">
      <c r="A10319" s="2">
        <v>39169</v>
      </c>
      <c r="B10319" t="s">
        <v>67</v>
      </c>
      <c r="C10319" t="s">
        <v>69</v>
      </c>
      <c r="D10319" t="s">
        <v>50</v>
      </c>
      <c r="E10319" t="s">
        <v>50</v>
      </c>
      <c r="F10319">
        <v>4</v>
      </c>
      <c r="G10319">
        <v>63</v>
      </c>
      <c r="H10319">
        <v>0</v>
      </c>
      <c r="I10319">
        <v>0</v>
      </c>
      <c r="J10319">
        <v>1</v>
      </c>
      <c r="K10319">
        <v>0</v>
      </c>
      <c r="L10319" t="s">
        <v>28</v>
      </c>
      <c r="M10319" t="s">
        <v>769</v>
      </c>
      <c r="N10319" t="s">
        <v>67</v>
      </c>
      <c r="O10319" t="s">
        <v>22</v>
      </c>
      <c r="P10319" t="s">
        <v>23</v>
      </c>
      <c r="Q10319" t="s">
        <v>24</v>
      </c>
    </row>
    <row r="10320" spans="1:17" x14ac:dyDescent="0.2">
      <c r="A10320" s="2">
        <v>39169</v>
      </c>
      <c r="B10320" t="s">
        <v>345</v>
      </c>
      <c r="C10320" t="s">
        <v>48</v>
      </c>
      <c r="D10320" t="s">
        <v>50</v>
      </c>
      <c r="E10320" t="s">
        <v>50</v>
      </c>
      <c r="F10320">
        <v>85</v>
      </c>
      <c r="G10320">
        <v>182</v>
      </c>
      <c r="H10320">
        <v>0</v>
      </c>
      <c r="I10320">
        <v>0</v>
      </c>
      <c r="J10320">
        <v>3</v>
      </c>
      <c r="K10320">
        <v>1</v>
      </c>
      <c r="L10320" t="s">
        <v>291</v>
      </c>
      <c r="M10320" t="s">
        <v>360</v>
      </c>
      <c r="N10320" t="s">
        <v>345</v>
      </c>
      <c r="O10320" t="s">
        <v>22</v>
      </c>
      <c r="P10320" t="s">
        <v>23</v>
      </c>
      <c r="Q10320" t="s">
        <v>24</v>
      </c>
    </row>
    <row r="10321" spans="1:17" x14ac:dyDescent="0.2">
      <c r="A10321" s="2">
        <v>39169</v>
      </c>
      <c r="B10321" t="s">
        <v>129</v>
      </c>
      <c r="C10321" t="s">
        <v>72</v>
      </c>
      <c r="D10321" t="s">
        <v>50</v>
      </c>
      <c r="E10321" t="s">
        <v>50</v>
      </c>
      <c r="F10321">
        <v>5</v>
      </c>
      <c r="G10321">
        <v>22</v>
      </c>
      <c r="H10321">
        <v>0</v>
      </c>
      <c r="I10321">
        <v>0</v>
      </c>
      <c r="J10321">
        <v>0</v>
      </c>
      <c r="K10321">
        <v>1</v>
      </c>
      <c r="L10321" t="s">
        <v>28</v>
      </c>
      <c r="M10321" t="s">
        <v>1262</v>
      </c>
      <c r="N10321" t="s">
        <v>129</v>
      </c>
      <c r="O10321" t="s">
        <v>22</v>
      </c>
      <c r="P10321" t="s">
        <v>23</v>
      </c>
      <c r="Q10321" t="s">
        <v>41</v>
      </c>
    </row>
    <row r="10322" spans="1:17" x14ac:dyDescent="0.2">
      <c r="A10322" s="2">
        <v>39169</v>
      </c>
      <c r="B10322" t="s">
        <v>94</v>
      </c>
      <c r="C10322" t="s">
        <v>384</v>
      </c>
      <c r="D10322" t="s">
        <v>50</v>
      </c>
      <c r="E10322" t="s">
        <v>50</v>
      </c>
      <c r="F10322">
        <v>64</v>
      </c>
      <c r="G10322">
        <v>94</v>
      </c>
      <c r="H10322">
        <v>0</v>
      </c>
      <c r="I10322">
        <v>0</v>
      </c>
      <c r="J10322">
        <v>2</v>
      </c>
      <c r="K10322">
        <v>0</v>
      </c>
      <c r="L10322" t="s">
        <v>291</v>
      </c>
      <c r="M10322" t="s">
        <v>96</v>
      </c>
      <c r="N10322" t="s">
        <v>94</v>
      </c>
      <c r="O10322" t="s">
        <v>22</v>
      </c>
      <c r="P10322" t="s">
        <v>23</v>
      </c>
      <c r="Q10322" t="s">
        <v>24</v>
      </c>
    </row>
    <row r="10323" spans="1:17" x14ac:dyDescent="0.2">
      <c r="A10323" s="2">
        <v>39169</v>
      </c>
      <c r="B10323" t="s">
        <v>98</v>
      </c>
      <c r="C10323" t="s">
        <v>244</v>
      </c>
      <c r="D10323" t="s">
        <v>50</v>
      </c>
      <c r="E10323" t="s">
        <v>50</v>
      </c>
      <c r="F10323">
        <v>51</v>
      </c>
      <c r="G10323">
        <v>37</v>
      </c>
      <c r="H10323">
        <v>0</v>
      </c>
      <c r="I10323">
        <v>0</v>
      </c>
      <c r="J10323">
        <v>1</v>
      </c>
      <c r="K10323">
        <v>0</v>
      </c>
      <c r="L10323" t="s">
        <v>291</v>
      </c>
      <c r="M10323" t="s">
        <v>99</v>
      </c>
      <c r="N10323" t="s">
        <v>98</v>
      </c>
      <c r="O10323" t="s">
        <v>22</v>
      </c>
      <c r="P10323" t="s">
        <v>23</v>
      </c>
      <c r="Q10323" t="s">
        <v>24</v>
      </c>
    </row>
    <row r="10324" spans="1:17" x14ac:dyDescent="0.2">
      <c r="A10324" s="2">
        <v>39169</v>
      </c>
      <c r="B10324" t="s">
        <v>123</v>
      </c>
      <c r="C10324" t="s">
        <v>81</v>
      </c>
      <c r="D10324" t="s">
        <v>50</v>
      </c>
      <c r="E10324" t="s">
        <v>50</v>
      </c>
      <c r="F10324">
        <v>38</v>
      </c>
      <c r="G10324">
        <v>106</v>
      </c>
      <c r="H10324">
        <v>0</v>
      </c>
      <c r="I10324">
        <v>0</v>
      </c>
      <c r="J10324">
        <v>4</v>
      </c>
      <c r="K10324">
        <v>0</v>
      </c>
      <c r="L10324" t="s">
        <v>291</v>
      </c>
      <c r="M10324" t="s">
        <v>179</v>
      </c>
      <c r="N10324" t="s">
        <v>123</v>
      </c>
      <c r="O10324" t="s">
        <v>22</v>
      </c>
      <c r="P10324" t="s">
        <v>23</v>
      </c>
      <c r="Q10324" t="s">
        <v>24</v>
      </c>
    </row>
    <row r="10325" spans="1:17" x14ac:dyDescent="0.2">
      <c r="A10325" s="2">
        <v>39169</v>
      </c>
      <c r="B10325" t="s">
        <v>119</v>
      </c>
      <c r="C10325" t="s">
        <v>104</v>
      </c>
      <c r="D10325" t="s">
        <v>50</v>
      </c>
      <c r="E10325" t="s">
        <v>50</v>
      </c>
      <c r="F10325">
        <v>2</v>
      </c>
      <c r="G10325">
        <v>16</v>
      </c>
      <c r="H10325">
        <v>0</v>
      </c>
      <c r="I10325">
        <v>0</v>
      </c>
      <c r="J10325">
        <v>2</v>
      </c>
      <c r="K10325">
        <v>0</v>
      </c>
      <c r="L10325" t="s">
        <v>291</v>
      </c>
      <c r="M10325" t="s">
        <v>541</v>
      </c>
      <c r="N10325" t="s">
        <v>119</v>
      </c>
      <c r="O10325" t="s">
        <v>22</v>
      </c>
      <c r="P10325" t="s">
        <v>23</v>
      </c>
      <c r="Q10325" t="s">
        <v>24</v>
      </c>
    </row>
    <row r="10326" spans="1:17" x14ac:dyDescent="0.2">
      <c r="A10326" s="2">
        <v>39169</v>
      </c>
      <c r="B10326" t="s">
        <v>174</v>
      </c>
      <c r="C10326" t="s">
        <v>101</v>
      </c>
      <c r="D10326" t="s">
        <v>50</v>
      </c>
      <c r="E10326" t="s">
        <v>50</v>
      </c>
      <c r="F10326">
        <v>162</v>
      </c>
      <c r="G10326">
        <v>98</v>
      </c>
      <c r="H10326">
        <v>0</v>
      </c>
      <c r="I10326">
        <v>0</v>
      </c>
      <c r="J10326">
        <v>1</v>
      </c>
      <c r="K10326">
        <v>0</v>
      </c>
      <c r="L10326" t="s">
        <v>291</v>
      </c>
      <c r="M10326" t="s">
        <v>820</v>
      </c>
      <c r="N10326" t="s">
        <v>174</v>
      </c>
      <c r="O10326" t="s">
        <v>22</v>
      </c>
      <c r="P10326" t="s">
        <v>23</v>
      </c>
      <c r="Q10326" t="s">
        <v>24</v>
      </c>
    </row>
    <row r="10327" spans="1:17" x14ac:dyDescent="0.2">
      <c r="A10327" s="2">
        <v>39169</v>
      </c>
      <c r="B10327" t="s">
        <v>184</v>
      </c>
      <c r="C10327" t="s">
        <v>153</v>
      </c>
      <c r="D10327" t="s">
        <v>50</v>
      </c>
      <c r="E10327" t="s">
        <v>50</v>
      </c>
      <c r="F10327">
        <v>111</v>
      </c>
      <c r="G10327">
        <v>13</v>
      </c>
      <c r="H10327">
        <v>0</v>
      </c>
      <c r="I10327">
        <v>0</v>
      </c>
      <c r="J10327">
        <v>0</v>
      </c>
      <c r="K10327">
        <v>1</v>
      </c>
      <c r="L10327" t="s">
        <v>291</v>
      </c>
      <c r="M10327" t="s">
        <v>193</v>
      </c>
      <c r="N10327" t="s">
        <v>184</v>
      </c>
      <c r="O10327" t="s">
        <v>22</v>
      </c>
      <c r="P10327" t="s">
        <v>23</v>
      </c>
      <c r="Q10327" t="s">
        <v>41</v>
      </c>
    </row>
    <row r="10328" spans="1:17" x14ac:dyDescent="0.2">
      <c r="A10328" s="2">
        <v>39169</v>
      </c>
      <c r="B10328" t="s">
        <v>26</v>
      </c>
      <c r="C10328" t="s">
        <v>31</v>
      </c>
      <c r="D10328" t="s">
        <v>27</v>
      </c>
      <c r="E10328" t="s">
        <v>19</v>
      </c>
      <c r="F10328">
        <v>21</v>
      </c>
      <c r="G10328">
        <v>24</v>
      </c>
      <c r="H10328">
        <v>0</v>
      </c>
      <c r="I10328">
        <v>0</v>
      </c>
      <c r="J10328">
        <v>4</v>
      </c>
      <c r="K10328">
        <v>2</v>
      </c>
      <c r="L10328" t="s">
        <v>28</v>
      </c>
      <c r="M10328" t="s">
        <v>140</v>
      </c>
      <c r="N10328" t="s">
        <v>77</v>
      </c>
      <c r="O10328" t="s">
        <v>122</v>
      </c>
      <c r="P10328" t="s">
        <v>23</v>
      </c>
      <c r="Q10328" t="s">
        <v>24</v>
      </c>
    </row>
    <row r="10329" spans="1:17" x14ac:dyDescent="0.2">
      <c r="A10329" s="2">
        <v>39169</v>
      </c>
      <c r="B10329" t="s">
        <v>100</v>
      </c>
      <c r="C10329" t="s">
        <v>52</v>
      </c>
      <c r="D10329" t="s">
        <v>50</v>
      </c>
      <c r="E10329" t="s">
        <v>50</v>
      </c>
      <c r="F10329">
        <v>47</v>
      </c>
      <c r="G10329">
        <v>15</v>
      </c>
      <c r="H10329">
        <v>0</v>
      </c>
      <c r="I10329">
        <v>0</v>
      </c>
      <c r="J10329">
        <v>2</v>
      </c>
      <c r="K10329">
        <v>1</v>
      </c>
      <c r="L10329" t="s">
        <v>291</v>
      </c>
      <c r="M10329" t="s">
        <v>102</v>
      </c>
      <c r="N10329" t="s">
        <v>100</v>
      </c>
      <c r="O10329" t="s">
        <v>22</v>
      </c>
      <c r="P10329" t="s">
        <v>23</v>
      </c>
      <c r="Q10329" t="s">
        <v>24</v>
      </c>
    </row>
    <row r="10330" spans="1:17" x14ac:dyDescent="0.2">
      <c r="A10330" s="2">
        <v>39169</v>
      </c>
      <c r="B10330" t="s">
        <v>90</v>
      </c>
      <c r="C10330" t="s">
        <v>286</v>
      </c>
      <c r="D10330" t="s">
        <v>50</v>
      </c>
      <c r="E10330" t="s">
        <v>50</v>
      </c>
      <c r="F10330">
        <v>24</v>
      </c>
      <c r="G10330">
        <v>119</v>
      </c>
      <c r="H10330">
        <v>0</v>
      </c>
      <c r="I10330">
        <v>0</v>
      </c>
      <c r="J10330">
        <v>1</v>
      </c>
      <c r="K10330">
        <v>0</v>
      </c>
      <c r="L10330" t="s">
        <v>291</v>
      </c>
      <c r="M10330" t="s">
        <v>1263</v>
      </c>
      <c r="N10330" t="s">
        <v>90</v>
      </c>
      <c r="O10330" t="s">
        <v>22</v>
      </c>
      <c r="P10330" t="s">
        <v>23</v>
      </c>
      <c r="Q10330" t="s">
        <v>24</v>
      </c>
    </row>
    <row r="10331" spans="1:17" x14ac:dyDescent="0.2">
      <c r="A10331" s="2">
        <v>39169</v>
      </c>
      <c r="B10331" t="s">
        <v>92</v>
      </c>
      <c r="C10331" t="s">
        <v>97</v>
      </c>
      <c r="D10331" t="s">
        <v>50</v>
      </c>
      <c r="E10331" t="s">
        <v>50</v>
      </c>
      <c r="F10331">
        <v>14</v>
      </c>
      <c r="G10331">
        <v>178</v>
      </c>
      <c r="H10331">
        <v>0</v>
      </c>
      <c r="I10331">
        <v>0</v>
      </c>
      <c r="J10331">
        <v>3</v>
      </c>
      <c r="K10331">
        <v>0</v>
      </c>
      <c r="L10331" t="s">
        <v>291</v>
      </c>
      <c r="M10331" t="s">
        <v>1264</v>
      </c>
      <c r="N10331" t="s">
        <v>92</v>
      </c>
      <c r="O10331" t="s">
        <v>22</v>
      </c>
      <c r="P10331" t="s">
        <v>23</v>
      </c>
      <c r="Q10331" t="s">
        <v>24</v>
      </c>
    </row>
    <row r="10332" spans="1:17" x14ac:dyDescent="0.2">
      <c r="A10332" s="2">
        <v>39169</v>
      </c>
      <c r="B10332" t="s">
        <v>1204</v>
      </c>
      <c r="C10332" t="s">
        <v>82</v>
      </c>
      <c r="D10332" t="s">
        <v>50</v>
      </c>
      <c r="E10332" t="s">
        <v>50</v>
      </c>
      <c r="F10332">
        <v>28</v>
      </c>
      <c r="G10332">
        <v>8</v>
      </c>
      <c r="H10332">
        <v>0</v>
      </c>
      <c r="I10332">
        <v>0</v>
      </c>
      <c r="J10332">
        <v>1</v>
      </c>
      <c r="K10332">
        <v>1</v>
      </c>
      <c r="L10332" t="s">
        <v>291</v>
      </c>
      <c r="M10332" t="s">
        <v>1219</v>
      </c>
      <c r="N10332" t="s">
        <v>1204</v>
      </c>
      <c r="O10332" t="s">
        <v>22</v>
      </c>
      <c r="P10332" t="s">
        <v>23</v>
      </c>
      <c r="Q10332" t="s">
        <v>30</v>
      </c>
    </row>
    <row r="10333" spans="1:17" x14ac:dyDescent="0.2">
      <c r="A10333" s="2">
        <v>39169</v>
      </c>
      <c r="B10333" t="s">
        <v>249</v>
      </c>
      <c r="C10333" t="s">
        <v>126</v>
      </c>
      <c r="D10333" t="s">
        <v>50</v>
      </c>
      <c r="E10333" t="s">
        <v>50</v>
      </c>
      <c r="F10333">
        <v>72</v>
      </c>
      <c r="G10333">
        <v>7</v>
      </c>
      <c r="H10333">
        <v>0</v>
      </c>
      <c r="I10333">
        <v>0</v>
      </c>
      <c r="J10333">
        <v>0</v>
      </c>
      <c r="K10333">
        <v>1</v>
      </c>
      <c r="L10333" t="s">
        <v>291</v>
      </c>
      <c r="M10333" t="s">
        <v>1132</v>
      </c>
      <c r="N10333" t="s">
        <v>249</v>
      </c>
      <c r="O10333" t="s">
        <v>22</v>
      </c>
      <c r="P10333" t="s">
        <v>23</v>
      </c>
      <c r="Q10333" t="s">
        <v>41</v>
      </c>
    </row>
    <row r="10334" spans="1:17" x14ac:dyDescent="0.2">
      <c r="A10334" s="2">
        <v>39169</v>
      </c>
      <c r="B10334" t="s">
        <v>149</v>
      </c>
      <c r="C10334" t="s">
        <v>17</v>
      </c>
      <c r="D10334" t="s">
        <v>36</v>
      </c>
      <c r="E10334" t="s">
        <v>19</v>
      </c>
      <c r="F10334">
        <v>60</v>
      </c>
      <c r="G10334">
        <v>101</v>
      </c>
      <c r="H10334">
        <v>0</v>
      </c>
      <c r="I10334">
        <v>0</v>
      </c>
      <c r="J10334">
        <v>0</v>
      </c>
      <c r="K10334">
        <v>1</v>
      </c>
      <c r="L10334" t="s">
        <v>28</v>
      </c>
      <c r="M10334" t="s">
        <v>420</v>
      </c>
      <c r="N10334" t="s">
        <v>149</v>
      </c>
      <c r="O10334" t="s">
        <v>22</v>
      </c>
      <c r="P10334" t="s">
        <v>23</v>
      </c>
      <c r="Q10334" t="s">
        <v>41</v>
      </c>
    </row>
    <row r="10335" spans="1:17" x14ac:dyDescent="0.2">
      <c r="A10335" s="2">
        <v>39169</v>
      </c>
      <c r="B10335" t="s">
        <v>106</v>
      </c>
      <c r="C10335" t="s">
        <v>76</v>
      </c>
      <c r="D10335" t="s">
        <v>50</v>
      </c>
      <c r="E10335" t="s">
        <v>50</v>
      </c>
      <c r="F10335">
        <v>10</v>
      </c>
      <c r="G10335">
        <v>86</v>
      </c>
      <c r="H10335">
        <v>0</v>
      </c>
      <c r="I10335">
        <v>0</v>
      </c>
      <c r="J10335">
        <v>1</v>
      </c>
      <c r="K10335">
        <v>0</v>
      </c>
      <c r="L10335" t="s">
        <v>291</v>
      </c>
      <c r="M10335" t="s">
        <v>763</v>
      </c>
      <c r="N10335" t="s">
        <v>106</v>
      </c>
      <c r="O10335" t="s">
        <v>22</v>
      </c>
      <c r="P10335" t="s">
        <v>23</v>
      </c>
      <c r="Q10335" t="s">
        <v>24</v>
      </c>
    </row>
    <row r="10336" spans="1:17" x14ac:dyDescent="0.2">
      <c r="A10336" s="2">
        <v>39169</v>
      </c>
      <c r="B10336" t="s">
        <v>180</v>
      </c>
      <c r="C10336" t="s">
        <v>49</v>
      </c>
      <c r="D10336" t="s">
        <v>50</v>
      </c>
      <c r="E10336" t="s">
        <v>50</v>
      </c>
      <c r="F10336">
        <v>27</v>
      </c>
      <c r="G10336">
        <v>43</v>
      </c>
      <c r="H10336">
        <v>0</v>
      </c>
      <c r="I10336">
        <v>0</v>
      </c>
      <c r="J10336">
        <v>2</v>
      </c>
      <c r="K10336">
        <v>2</v>
      </c>
      <c r="L10336" t="s">
        <v>291</v>
      </c>
      <c r="M10336" t="s">
        <v>787</v>
      </c>
      <c r="N10336" t="s">
        <v>129</v>
      </c>
      <c r="O10336" t="s">
        <v>122</v>
      </c>
      <c r="P10336" t="s">
        <v>23</v>
      </c>
      <c r="Q10336" t="s">
        <v>30</v>
      </c>
    </row>
    <row r="10337" spans="1:17" x14ac:dyDescent="0.2">
      <c r="A10337" s="2">
        <v>39169</v>
      </c>
      <c r="B10337" t="s">
        <v>168</v>
      </c>
      <c r="C10337" t="s">
        <v>73</v>
      </c>
      <c r="D10337" t="s">
        <v>50</v>
      </c>
      <c r="E10337" t="s">
        <v>50</v>
      </c>
      <c r="F10337">
        <v>11</v>
      </c>
      <c r="G10337">
        <v>76</v>
      </c>
      <c r="H10337">
        <v>0</v>
      </c>
      <c r="I10337">
        <v>0</v>
      </c>
      <c r="J10337">
        <v>1</v>
      </c>
      <c r="K10337">
        <v>0</v>
      </c>
      <c r="L10337" t="s">
        <v>291</v>
      </c>
      <c r="M10337" t="s">
        <v>1265</v>
      </c>
      <c r="N10337" t="s">
        <v>168</v>
      </c>
      <c r="O10337" t="s">
        <v>22</v>
      </c>
      <c r="P10337" t="s">
        <v>23</v>
      </c>
      <c r="Q10337" t="s">
        <v>24</v>
      </c>
    </row>
    <row r="10338" spans="1:17" x14ac:dyDescent="0.2">
      <c r="A10338" s="2">
        <v>39169</v>
      </c>
      <c r="B10338" t="s">
        <v>77</v>
      </c>
      <c r="C10338" t="s">
        <v>555</v>
      </c>
      <c r="D10338" t="s">
        <v>27</v>
      </c>
      <c r="E10338" t="s">
        <v>27</v>
      </c>
      <c r="F10338">
        <v>30</v>
      </c>
      <c r="G10338">
        <v>90</v>
      </c>
      <c r="H10338">
        <v>0</v>
      </c>
      <c r="I10338">
        <v>0</v>
      </c>
      <c r="J10338">
        <v>0</v>
      </c>
      <c r="K10338">
        <v>0</v>
      </c>
      <c r="L10338" t="s">
        <v>28</v>
      </c>
      <c r="M10338" t="s">
        <v>1203</v>
      </c>
      <c r="N10338" t="s">
        <v>77</v>
      </c>
      <c r="O10338" t="s">
        <v>22</v>
      </c>
      <c r="P10338" t="s">
        <v>23</v>
      </c>
      <c r="Q10338" t="s">
        <v>30</v>
      </c>
    </row>
    <row r="10339" spans="1:17" x14ac:dyDescent="0.2">
      <c r="A10339" s="2">
        <v>39169</v>
      </c>
      <c r="B10339" t="s">
        <v>32</v>
      </c>
      <c r="C10339" t="s">
        <v>442</v>
      </c>
      <c r="D10339" t="s">
        <v>19</v>
      </c>
      <c r="E10339" t="s">
        <v>57</v>
      </c>
      <c r="F10339">
        <v>74</v>
      </c>
      <c r="G10339">
        <v>129</v>
      </c>
      <c r="H10339">
        <v>0</v>
      </c>
      <c r="I10339">
        <v>0</v>
      </c>
      <c r="J10339">
        <v>5</v>
      </c>
      <c r="K10339">
        <v>0</v>
      </c>
      <c r="L10339" t="s">
        <v>28</v>
      </c>
      <c r="M10339" t="s">
        <v>739</v>
      </c>
      <c r="N10339" t="s">
        <v>32</v>
      </c>
      <c r="O10339" t="s">
        <v>22</v>
      </c>
      <c r="P10339" t="s">
        <v>23</v>
      </c>
      <c r="Q10339" t="s">
        <v>24</v>
      </c>
    </row>
    <row r="10340" spans="1:17" x14ac:dyDescent="0.2">
      <c r="A10340" s="2">
        <v>39169</v>
      </c>
      <c r="B10340" t="s">
        <v>161</v>
      </c>
      <c r="C10340" t="s">
        <v>125</v>
      </c>
      <c r="D10340" t="s">
        <v>50</v>
      </c>
      <c r="E10340" t="s">
        <v>50</v>
      </c>
      <c r="F10340">
        <v>77</v>
      </c>
      <c r="G10340">
        <v>196</v>
      </c>
      <c r="H10340">
        <v>0</v>
      </c>
      <c r="I10340">
        <v>0</v>
      </c>
      <c r="J10340">
        <v>3</v>
      </c>
      <c r="K10340">
        <v>0</v>
      </c>
      <c r="L10340" t="s">
        <v>291</v>
      </c>
      <c r="M10340" t="s">
        <v>162</v>
      </c>
      <c r="N10340" t="s">
        <v>161</v>
      </c>
      <c r="O10340" t="s">
        <v>22</v>
      </c>
      <c r="P10340" t="s">
        <v>23</v>
      </c>
      <c r="Q10340" t="s">
        <v>24</v>
      </c>
    </row>
    <row r="10341" spans="1:17" x14ac:dyDescent="0.2">
      <c r="A10341" s="2">
        <v>39176</v>
      </c>
      <c r="B10341" t="s">
        <v>267</v>
      </c>
      <c r="C10341" t="s">
        <v>61</v>
      </c>
      <c r="D10341" t="s">
        <v>36</v>
      </c>
      <c r="E10341" t="s">
        <v>36</v>
      </c>
      <c r="F10341">
        <v>57</v>
      </c>
      <c r="G10341">
        <v>93</v>
      </c>
      <c r="H10341">
        <v>0</v>
      </c>
      <c r="I10341">
        <v>0</v>
      </c>
      <c r="J10341">
        <v>0</v>
      </c>
      <c r="K10341">
        <v>0</v>
      </c>
      <c r="L10341" t="s">
        <v>28</v>
      </c>
      <c r="M10341" t="s">
        <v>993</v>
      </c>
      <c r="N10341" t="s">
        <v>267</v>
      </c>
      <c r="O10341" t="s">
        <v>22</v>
      </c>
      <c r="P10341" t="s">
        <v>23</v>
      </c>
      <c r="Q10341" t="s">
        <v>30</v>
      </c>
    </row>
    <row r="10342" spans="1:17" x14ac:dyDescent="0.2">
      <c r="A10342" s="2">
        <v>39189</v>
      </c>
      <c r="B10342" t="s">
        <v>210</v>
      </c>
      <c r="C10342" t="s">
        <v>263</v>
      </c>
      <c r="D10342" t="s">
        <v>27</v>
      </c>
      <c r="E10342" t="s">
        <v>27</v>
      </c>
      <c r="F10342">
        <v>138</v>
      </c>
      <c r="G10342">
        <v>88</v>
      </c>
      <c r="H10342">
        <v>0</v>
      </c>
      <c r="I10342">
        <v>0</v>
      </c>
      <c r="J10342">
        <v>0</v>
      </c>
      <c r="K10342">
        <v>1</v>
      </c>
      <c r="L10342" t="s">
        <v>28</v>
      </c>
      <c r="M10342" t="s">
        <v>557</v>
      </c>
      <c r="N10342" t="s">
        <v>210</v>
      </c>
      <c r="O10342" t="s">
        <v>22</v>
      </c>
      <c r="P10342" t="s">
        <v>23</v>
      </c>
      <c r="Q10342" t="s">
        <v>41</v>
      </c>
    </row>
    <row r="10343" spans="1:17" x14ac:dyDescent="0.2">
      <c r="A10343" s="2">
        <v>39190</v>
      </c>
      <c r="B10343" t="s">
        <v>39</v>
      </c>
      <c r="C10343" t="s">
        <v>107</v>
      </c>
      <c r="D10343" t="s">
        <v>19</v>
      </c>
      <c r="E10343" t="s">
        <v>19</v>
      </c>
      <c r="F10343">
        <v>2</v>
      </c>
      <c r="G10343">
        <v>37</v>
      </c>
      <c r="H10343">
        <v>0</v>
      </c>
      <c r="I10343">
        <v>0</v>
      </c>
      <c r="J10343">
        <v>0</v>
      </c>
      <c r="K10343">
        <v>0</v>
      </c>
      <c r="L10343" t="s">
        <v>28</v>
      </c>
      <c r="M10343" t="s">
        <v>437</v>
      </c>
      <c r="N10343" t="s">
        <v>39</v>
      </c>
      <c r="O10343" t="s">
        <v>22</v>
      </c>
      <c r="P10343" t="s">
        <v>23</v>
      </c>
      <c r="Q10343" t="s">
        <v>30</v>
      </c>
    </row>
    <row r="10344" spans="1:17" x14ac:dyDescent="0.2">
      <c r="A10344" s="2">
        <v>39191</v>
      </c>
      <c r="B10344" t="s">
        <v>304</v>
      </c>
      <c r="C10344" t="s">
        <v>263</v>
      </c>
      <c r="D10344" t="s">
        <v>27</v>
      </c>
      <c r="E10344" t="s">
        <v>27</v>
      </c>
      <c r="F10344">
        <v>52</v>
      </c>
      <c r="G10344">
        <v>86</v>
      </c>
      <c r="H10344">
        <v>0</v>
      </c>
      <c r="I10344">
        <v>0</v>
      </c>
      <c r="J10344">
        <v>1</v>
      </c>
      <c r="K10344">
        <v>3</v>
      </c>
      <c r="L10344" t="s">
        <v>28</v>
      </c>
      <c r="M10344" t="s">
        <v>1135</v>
      </c>
      <c r="N10344" t="s">
        <v>304</v>
      </c>
      <c r="O10344" t="s">
        <v>22</v>
      </c>
      <c r="P10344" t="s">
        <v>23</v>
      </c>
      <c r="Q10344" t="s">
        <v>41</v>
      </c>
    </row>
    <row r="10345" spans="1:17" x14ac:dyDescent="0.2">
      <c r="A10345" s="2">
        <v>39200</v>
      </c>
      <c r="B10345" t="s">
        <v>378</v>
      </c>
      <c r="C10345" t="s">
        <v>45</v>
      </c>
      <c r="D10345" t="s">
        <v>36</v>
      </c>
      <c r="E10345" t="s">
        <v>36</v>
      </c>
      <c r="F10345">
        <v>182</v>
      </c>
      <c r="G10345">
        <v>82</v>
      </c>
      <c r="H10345">
        <v>0</v>
      </c>
      <c r="I10345">
        <v>0</v>
      </c>
      <c r="J10345">
        <v>0</v>
      </c>
      <c r="K10345">
        <v>1</v>
      </c>
      <c r="L10345" t="s">
        <v>716</v>
      </c>
      <c r="M10345" t="s">
        <v>399</v>
      </c>
      <c r="N10345" t="s">
        <v>296</v>
      </c>
      <c r="O10345" t="s">
        <v>122</v>
      </c>
      <c r="P10345" t="s">
        <v>23</v>
      </c>
      <c r="Q10345" t="s">
        <v>41</v>
      </c>
    </row>
    <row r="10346" spans="1:17" x14ac:dyDescent="0.2">
      <c r="A10346" s="2">
        <v>39200</v>
      </c>
      <c r="B10346" t="s">
        <v>296</v>
      </c>
      <c r="C10346" t="s">
        <v>419</v>
      </c>
      <c r="D10346" t="s">
        <v>36</v>
      </c>
      <c r="E10346" t="s">
        <v>36</v>
      </c>
      <c r="F10346">
        <v>126</v>
      </c>
      <c r="G10346">
        <v>136</v>
      </c>
      <c r="H10346">
        <v>0</v>
      </c>
      <c r="I10346">
        <v>0</v>
      </c>
      <c r="J10346">
        <v>2</v>
      </c>
      <c r="K10346">
        <v>0</v>
      </c>
      <c r="L10346" t="s">
        <v>716</v>
      </c>
      <c r="M10346" t="s">
        <v>399</v>
      </c>
      <c r="N10346" t="s">
        <v>296</v>
      </c>
      <c r="O10346" t="s">
        <v>22</v>
      </c>
      <c r="P10346" t="s">
        <v>23</v>
      </c>
      <c r="Q10346" t="s">
        <v>24</v>
      </c>
    </row>
    <row r="10347" spans="1:17" x14ac:dyDescent="0.2">
      <c r="A10347" s="2">
        <v>39201</v>
      </c>
      <c r="B10347" t="s">
        <v>890</v>
      </c>
      <c r="C10347" t="s">
        <v>374</v>
      </c>
      <c r="D10347" t="s">
        <v>36</v>
      </c>
      <c r="E10347" t="s">
        <v>36</v>
      </c>
      <c r="F10347">
        <v>84</v>
      </c>
      <c r="G10347">
        <v>95</v>
      </c>
      <c r="H10347">
        <v>0</v>
      </c>
      <c r="I10347">
        <v>0</v>
      </c>
      <c r="J10347">
        <v>2</v>
      </c>
      <c r="K10347">
        <v>0</v>
      </c>
      <c r="L10347" t="s">
        <v>62</v>
      </c>
      <c r="M10347" t="s">
        <v>920</v>
      </c>
      <c r="N10347" t="s">
        <v>890</v>
      </c>
      <c r="O10347" t="s">
        <v>22</v>
      </c>
      <c r="P10347" t="s">
        <v>23</v>
      </c>
      <c r="Q10347" t="s">
        <v>24</v>
      </c>
    </row>
    <row r="10348" spans="1:17" x14ac:dyDescent="0.2">
      <c r="A10348" s="2">
        <v>39201</v>
      </c>
      <c r="B10348" t="s">
        <v>378</v>
      </c>
      <c r="C10348" t="s">
        <v>419</v>
      </c>
      <c r="D10348" t="s">
        <v>36</v>
      </c>
      <c r="E10348" t="s">
        <v>36</v>
      </c>
      <c r="F10348">
        <v>182</v>
      </c>
      <c r="G10348">
        <v>136</v>
      </c>
      <c r="H10348">
        <v>0</v>
      </c>
      <c r="I10348">
        <v>0</v>
      </c>
      <c r="J10348">
        <v>5</v>
      </c>
      <c r="K10348">
        <v>0</v>
      </c>
      <c r="L10348" t="s">
        <v>716</v>
      </c>
      <c r="M10348" t="s">
        <v>399</v>
      </c>
      <c r="N10348" t="s">
        <v>296</v>
      </c>
      <c r="O10348" t="s">
        <v>122</v>
      </c>
      <c r="P10348" t="s">
        <v>23</v>
      </c>
      <c r="Q10348" t="s">
        <v>24</v>
      </c>
    </row>
    <row r="10349" spans="1:17" x14ac:dyDescent="0.2">
      <c r="A10349" s="2">
        <v>39201</v>
      </c>
      <c r="B10349" t="s">
        <v>296</v>
      </c>
      <c r="C10349" t="s">
        <v>45</v>
      </c>
      <c r="D10349" t="s">
        <v>36</v>
      </c>
      <c r="E10349" t="s">
        <v>36</v>
      </c>
      <c r="F10349">
        <v>126</v>
      </c>
      <c r="G10349">
        <v>82</v>
      </c>
      <c r="H10349">
        <v>0</v>
      </c>
      <c r="I10349">
        <v>0</v>
      </c>
      <c r="J10349">
        <v>0</v>
      </c>
      <c r="K10349">
        <v>0</v>
      </c>
      <c r="L10349" t="s">
        <v>716</v>
      </c>
      <c r="M10349" t="s">
        <v>399</v>
      </c>
      <c r="N10349" t="s">
        <v>296</v>
      </c>
      <c r="O10349" t="s">
        <v>22</v>
      </c>
      <c r="P10349" t="s">
        <v>59</v>
      </c>
      <c r="Q10349" t="s">
        <v>24</v>
      </c>
    </row>
    <row r="10350" spans="1:17" x14ac:dyDescent="0.2">
      <c r="A10350" s="2">
        <v>39211</v>
      </c>
      <c r="B10350" t="s">
        <v>107</v>
      </c>
      <c r="C10350" t="s">
        <v>454</v>
      </c>
      <c r="D10350" t="s">
        <v>19</v>
      </c>
      <c r="E10350" t="s">
        <v>27</v>
      </c>
      <c r="F10350">
        <v>37</v>
      </c>
      <c r="G10350">
        <v>65</v>
      </c>
      <c r="H10350">
        <v>0</v>
      </c>
      <c r="I10350">
        <v>0</v>
      </c>
      <c r="J10350">
        <v>3</v>
      </c>
      <c r="K10350">
        <v>0</v>
      </c>
      <c r="L10350" t="s">
        <v>28</v>
      </c>
      <c r="M10350" t="s">
        <v>1266</v>
      </c>
      <c r="N10350" t="s">
        <v>107</v>
      </c>
      <c r="O10350" t="s">
        <v>22</v>
      </c>
      <c r="P10350" t="s">
        <v>23</v>
      </c>
      <c r="Q10350" t="s">
        <v>24</v>
      </c>
    </row>
    <row r="10351" spans="1:17" x14ac:dyDescent="0.2">
      <c r="A10351" s="2">
        <v>39211</v>
      </c>
      <c r="B10351" t="s">
        <v>531</v>
      </c>
      <c r="C10351" t="s">
        <v>43</v>
      </c>
      <c r="D10351" t="s">
        <v>27</v>
      </c>
      <c r="E10351" t="s">
        <v>19</v>
      </c>
      <c r="F10351">
        <v>56</v>
      </c>
      <c r="G10351">
        <v>26</v>
      </c>
      <c r="H10351">
        <v>0</v>
      </c>
      <c r="I10351">
        <v>0</v>
      </c>
      <c r="J10351">
        <v>0</v>
      </c>
      <c r="K10351">
        <v>4</v>
      </c>
      <c r="L10351" t="s">
        <v>28</v>
      </c>
      <c r="M10351" t="s">
        <v>534</v>
      </c>
      <c r="N10351" t="s">
        <v>531</v>
      </c>
      <c r="O10351" t="s">
        <v>22</v>
      </c>
      <c r="P10351" t="s">
        <v>23</v>
      </c>
      <c r="Q10351" t="s">
        <v>41</v>
      </c>
    </row>
    <row r="10352" spans="1:17" x14ac:dyDescent="0.2">
      <c r="A10352" s="2">
        <v>39218</v>
      </c>
      <c r="B10352" t="s">
        <v>107</v>
      </c>
      <c r="C10352" t="s">
        <v>454</v>
      </c>
      <c r="D10352" t="s">
        <v>19</v>
      </c>
      <c r="E10352" t="s">
        <v>27</v>
      </c>
      <c r="F10352">
        <v>43</v>
      </c>
      <c r="G10352">
        <v>71</v>
      </c>
      <c r="H10352">
        <v>0</v>
      </c>
      <c r="I10352">
        <v>0</v>
      </c>
      <c r="J10352">
        <v>2</v>
      </c>
      <c r="K10352">
        <v>0</v>
      </c>
      <c r="L10352" t="s">
        <v>28</v>
      </c>
      <c r="M10352" t="s">
        <v>477</v>
      </c>
      <c r="N10352" t="s">
        <v>107</v>
      </c>
      <c r="O10352" t="s">
        <v>22</v>
      </c>
      <c r="P10352" t="s">
        <v>23</v>
      </c>
      <c r="Q10352" t="s">
        <v>24</v>
      </c>
    </row>
    <row r="10353" spans="1:17" x14ac:dyDescent="0.2">
      <c r="A10353" s="2">
        <v>39218</v>
      </c>
      <c r="B10353" t="s">
        <v>114</v>
      </c>
      <c r="C10353" t="s">
        <v>182</v>
      </c>
      <c r="D10353" t="s">
        <v>115</v>
      </c>
      <c r="E10353" t="s">
        <v>115</v>
      </c>
      <c r="F10353">
        <v>120</v>
      </c>
      <c r="G10353">
        <v>73</v>
      </c>
      <c r="H10353">
        <v>0</v>
      </c>
      <c r="I10353">
        <v>0</v>
      </c>
      <c r="J10353">
        <v>1</v>
      </c>
      <c r="K10353">
        <v>0</v>
      </c>
      <c r="L10353" t="s">
        <v>28</v>
      </c>
      <c r="M10353" t="s">
        <v>226</v>
      </c>
      <c r="N10353" t="s">
        <v>114</v>
      </c>
      <c r="O10353" t="s">
        <v>22</v>
      </c>
      <c r="P10353" t="s">
        <v>23</v>
      </c>
      <c r="Q10353" t="s">
        <v>24</v>
      </c>
    </row>
    <row r="10354" spans="1:17" x14ac:dyDescent="0.2">
      <c r="A10354" s="2">
        <v>39223</v>
      </c>
      <c r="B10354" t="s">
        <v>828</v>
      </c>
      <c r="C10354" t="s">
        <v>380</v>
      </c>
      <c r="D10354" t="s">
        <v>36</v>
      </c>
      <c r="E10354" t="s">
        <v>36</v>
      </c>
      <c r="F10354">
        <v>139</v>
      </c>
      <c r="G10354">
        <v>114</v>
      </c>
      <c r="H10354">
        <v>0</v>
      </c>
      <c r="I10354">
        <v>0</v>
      </c>
      <c r="J10354">
        <v>1</v>
      </c>
      <c r="K10354">
        <v>0</v>
      </c>
      <c r="L10354" t="s">
        <v>28</v>
      </c>
      <c r="M10354" t="s">
        <v>829</v>
      </c>
      <c r="N10354" t="s">
        <v>828</v>
      </c>
      <c r="O10354" t="s">
        <v>22</v>
      </c>
      <c r="P10354" t="s">
        <v>23</v>
      </c>
      <c r="Q10354" t="s">
        <v>24</v>
      </c>
    </row>
    <row r="10355" spans="1:17" x14ac:dyDescent="0.2">
      <c r="A10355" s="2">
        <v>39225</v>
      </c>
      <c r="B10355" t="s">
        <v>31</v>
      </c>
      <c r="C10355" t="s">
        <v>98</v>
      </c>
      <c r="D10355" t="s">
        <v>19</v>
      </c>
      <c r="E10355" t="s">
        <v>50</v>
      </c>
      <c r="F10355">
        <v>30</v>
      </c>
      <c r="G10355">
        <v>32</v>
      </c>
      <c r="H10355">
        <v>0</v>
      </c>
      <c r="I10355">
        <v>0</v>
      </c>
      <c r="J10355">
        <v>1</v>
      </c>
      <c r="K10355">
        <v>1</v>
      </c>
      <c r="L10355" t="s">
        <v>28</v>
      </c>
      <c r="M10355" t="s">
        <v>337</v>
      </c>
      <c r="N10355" t="s">
        <v>77</v>
      </c>
      <c r="O10355" t="s">
        <v>122</v>
      </c>
      <c r="P10355" t="s">
        <v>23</v>
      </c>
      <c r="Q10355" t="s">
        <v>30</v>
      </c>
    </row>
    <row r="10356" spans="1:17" x14ac:dyDescent="0.2">
      <c r="A10356" s="2">
        <v>39225</v>
      </c>
      <c r="B10356" t="s">
        <v>263</v>
      </c>
      <c r="C10356" t="s">
        <v>107</v>
      </c>
      <c r="D10356" t="s">
        <v>27</v>
      </c>
      <c r="E10356" t="s">
        <v>19</v>
      </c>
      <c r="F10356">
        <v>85</v>
      </c>
      <c r="G10356">
        <v>43</v>
      </c>
      <c r="H10356">
        <v>0</v>
      </c>
      <c r="I10356">
        <v>0</v>
      </c>
      <c r="J10356">
        <v>0</v>
      </c>
      <c r="K10356">
        <v>0</v>
      </c>
      <c r="L10356" t="s">
        <v>28</v>
      </c>
      <c r="M10356" t="s">
        <v>599</v>
      </c>
      <c r="N10356" t="s">
        <v>263</v>
      </c>
      <c r="O10356" t="s">
        <v>22</v>
      </c>
      <c r="P10356" t="s">
        <v>23</v>
      </c>
      <c r="Q10356" t="s">
        <v>30</v>
      </c>
    </row>
    <row r="10357" spans="1:17" x14ac:dyDescent="0.2">
      <c r="A10357" s="2">
        <v>39227</v>
      </c>
      <c r="B10357" t="s">
        <v>32</v>
      </c>
      <c r="C10357" t="s">
        <v>304</v>
      </c>
      <c r="D10357" t="s">
        <v>19</v>
      </c>
      <c r="E10357" t="s">
        <v>27</v>
      </c>
      <c r="F10357">
        <v>70</v>
      </c>
      <c r="G10357">
        <v>55</v>
      </c>
      <c r="H10357">
        <v>0</v>
      </c>
      <c r="I10357">
        <v>0</v>
      </c>
      <c r="J10357">
        <v>2</v>
      </c>
      <c r="K10357">
        <v>1</v>
      </c>
      <c r="L10357" t="s">
        <v>28</v>
      </c>
      <c r="M10357" t="s">
        <v>683</v>
      </c>
      <c r="N10357" t="s">
        <v>32</v>
      </c>
      <c r="O10357" t="s">
        <v>22</v>
      </c>
      <c r="P10357" t="s">
        <v>23</v>
      </c>
      <c r="Q10357" t="s">
        <v>24</v>
      </c>
    </row>
    <row r="10358" spans="1:17" x14ac:dyDescent="0.2">
      <c r="A10358" s="2">
        <v>39227</v>
      </c>
      <c r="B10358" t="s">
        <v>45</v>
      </c>
      <c r="C10358" t="s">
        <v>405</v>
      </c>
      <c r="D10358" t="s">
        <v>36</v>
      </c>
      <c r="E10358" t="s">
        <v>36</v>
      </c>
      <c r="F10358">
        <v>84</v>
      </c>
      <c r="G10358">
        <v>146</v>
      </c>
      <c r="H10358">
        <v>0</v>
      </c>
      <c r="I10358">
        <v>0</v>
      </c>
      <c r="J10358">
        <v>1</v>
      </c>
      <c r="K10358">
        <v>1</v>
      </c>
      <c r="L10358" t="s">
        <v>28</v>
      </c>
      <c r="M10358" t="s">
        <v>1267</v>
      </c>
      <c r="N10358" t="s">
        <v>45</v>
      </c>
      <c r="O10358" t="s">
        <v>22</v>
      </c>
      <c r="P10358" t="s">
        <v>23</v>
      </c>
      <c r="Q10358" t="s">
        <v>30</v>
      </c>
    </row>
    <row r="10359" spans="1:17" x14ac:dyDescent="0.2">
      <c r="A10359" s="2">
        <v>39228</v>
      </c>
      <c r="B10359" t="s">
        <v>17</v>
      </c>
      <c r="C10359" t="s">
        <v>98</v>
      </c>
      <c r="D10359" t="s">
        <v>19</v>
      </c>
      <c r="E10359" t="s">
        <v>50</v>
      </c>
      <c r="F10359">
        <v>97</v>
      </c>
      <c r="G10359">
        <v>32</v>
      </c>
      <c r="H10359">
        <v>0</v>
      </c>
      <c r="I10359">
        <v>0</v>
      </c>
      <c r="J10359">
        <v>1</v>
      </c>
      <c r="K10359">
        <v>1</v>
      </c>
      <c r="L10359" t="s">
        <v>28</v>
      </c>
      <c r="M10359" t="s">
        <v>332</v>
      </c>
      <c r="N10359" t="s">
        <v>77</v>
      </c>
      <c r="O10359" t="s">
        <v>122</v>
      </c>
      <c r="P10359" t="s">
        <v>23</v>
      </c>
      <c r="Q10359" t="s">
        <v>30</v>
      </c>
    </row>
    <row r="10360" spans="1:17" x14ac:dyDescent="0.2">
      <c r="A10360" s="2">
        <v>39228</v>
      </c>
      <c r="B10360" t="s">
        <v>828</v>
      </c>
      <c r="C10360" t="s">
        <v>380</v>
      </c>
      <c r="D10360" t="s">
        <v>36</v>
      </c>
      <c r="E10360" t="s">
        <v>36</v>
      </c>
      <c r="F10360">
        <v>139</v>
      </c>
      <c r="G10360">
        <v>114</v>
      </c>
      <c r="H10360">
        <v>0</v>
      </c>
      <c r="I10360">
        <v>0</v>
      </c>
      <c r="J10360">
        <v>1</v>
      </c>
      <c r="K10360">
        <v>1</v>
      </c>
      <c r="L10360" t="s">
        <v>28</v>
      </c>
      <c r="M10360" t="s">
        <v>829</v>
      </c>
      <c r="N10360" t="s">
        <v>828</v>
      </c>
      <c r="O10360" t="s">
        <v>22</v>
      </c>
      <c r="P10360" t="s">
        <v>23</v>
      </c>
      <c r="Q10360" t="s">
        <v>30</v>
      </c>
    </row>
    <row r="10361" spans="1:17" x14ac:dyDescent="0.2">
      <c r="A10361" s="2">
        <v>39228</v>
      </c>
      <c r="B10361" t="s">
        <v>250</v>
      </c>
      <c r="C10361" t="s">
        <v>149</v>
      </c>
      <c r="D10361" t="s">
        <v>36</v>
      </c>
      <c r="E10361" t="s">
        <v>36</v>
      </c>
      <c r="F10361">
        <v>107</v>
      </c>
      <c r="G10361">
        <v>59</v>
      </c>
      <c r="H10361">
        <v>0</v>
      </c>
      <c r="I10361">
        <v>0</v>
      </c>
      <c r="J10361">
        <v>0</v>
      </c>
      <c r="K10361">
        <v>0</v>
      </c>
      <c r="L10361" t="s">
        <v>716</v>
      </c>
      <c r="M10361" t="s">
        <v>685</v>
      </c>
      <c r="N10361" t="s">
        <v>46</v>
      </c>
      <c r="O10361" t="s">
        <v>122</v>
      </c>
      <c r="P10361" t="s">
        <v>59</v>
      </c>
      <c r="Q10361" t="s">
        <v>41</v>
      </c>
    </row>
    <row r="10362" spans="1:17" x14ac:dyDescent="0.2">
      <c r="A10362" s="2">
        <v>39228</v>
      </c>
      <c r="B10362" t="s">
        <v>352</v>
      </c>
      <c r="C10362" t="s">
        <v>138</v>
      </c>
      <c r="D10362" t="s">
        <v>36</v>
      </c>
      <c r="E10362" t="s">
        <v>36</v>
      </c>
      <c r="F10362">
        <v>131</v>
      </c>
      <c r="G10362">
        <v>68</v>
      </c>
      <c r="H10362">
        <v>0</v>
      </c>
      <c r="I10362">
        <v>0</v>
      </c>
      <c r="J10362">
        <v>1</v>
      </c>
      <c r="K10362">
        <v>2</v>
      </c>
      <c r="L10362" t="s">
        <v>28</v>
      </c>
      <c r="M10362" t="s">
        <v>371</v>
      </c>
      <c r="N10362" t="s">
        <v>352</v>
      </c>
      <c r="O10362" t="s">
        <v>22</v>
      </c>
      <c r="P10362" t="s">
        <v>23</v>
      </c>
      <c r="Q10362" t="s">
        <v>41</v>
      </c>
    </row>
    <row r="10363" spans="1:17" x14ac:dyDescent="0.2">
      <c r="A10363" s="2">
        <v>39228</v>
      </c>
      <c r="B10363" t="s">
        <v>46</v>
      </c>
      <c r="C10363" t="s">
        <v>404</v>
      </c>
      <c r="D10363" t="s">
        <v>36</v>
      </c>
      <c r="E10363" t="s">
        <v>36</v>
      </c>
      <c r="F10363">
        <v>151</v>
      </c>
      <c r="G10363">
        <v>142</v>
      </c>
      <c r="H10363">
        <v>0</v>
      </c>
      <c r="I10363">
        <v>0</v>
      </c>
      <c r="J10363">
        <v>0</v>
      </c>
      <c r="K10363">
        <v>0</v>
      </c>
      <c r="L10363" t="s">
        <v>716</v>
      </c>
      <c r="M10363" t="s">
        <v>685</v>
      </c>
      <c r="N10363" t="s">
        <v>46</v>
      </c>
      <c r="O10363" t="s">
        <v>22</v>
      </c>
      <c r="P10363" t="s">
        <v>59</v>
      </c>
      <c r="Q10363" t="s">
        <v>41</v>
      </c>
    </row>
    <row r="10364" spans="1:17" x14ac:dyDescent="0.2">
      <c r="A10364" s="2">
        <v>39228</v>
      </c>
      <c r="B10364" t="s">
        <v>208</v>
      </c>
      <c r="C10364" t="s">
        <v>211</v>
      </c>
      <c r="D10364" t="s">
        <v>36</v>
      </c>
      <c r="E10364" t="s">
        <v>36</v>
      </c>
      <c r="F10364">
        <v>106</v>
      </c>
      <c r="G10364">
        <v>117</v>
      </c>
      <c r="H10364">
        <v>0</v>
      </c>
      <c r="I10364">
        <v>0</v>
      </c>
      <c r="J10364">
        <v>1</v>
      </c>
      <c r="K10364">
        <v>1</v>
      </c>
      <c r="L10364" t="s">
        <v>28</v>
      </c>
      <c r="M10364" t="s">
        <v>398</v>
      </c>
      <c r="N10364" t="s">
        <v>208</v>
      </c>
      <c r="O10364" t="s">
        <v>22</v>
      </c>
      <c r="P10364" t="s">
        <v>23</v>
      </c>
      <c r="Q10364" t="s">
        <v>30</v>
      </c>
    </row>
    <row r="10365" spans="1:17" x14ac:dyDescent="0.2">
      <c r="A10365" s="2">
        <v>39228</v>
      </c>
      <c r="B10365" t="s">
        <v>161</v>
      </c>
      <c r="C10365" t="s">
        <v>442</v>
      </c>
      <c r="D10365" t="s">
        <v>50</v>
      </c>
      <c r="E10365" t="s">
        <v>57</v>
      </c>
      <c r="F10365">
        <v>75</v>
      </c>
      <c r="G10365">
        <v>127</v>
      </c>
      <c r="H10365">
        <v>0</v>
      </c>
      <c r="I10365">
        <v>0</v>
      </c>
      <c r="J10365">
        <v>2</v>
      </c>
      <c r="K10365">
        <v>2</v>
      </c>
      <c r="L10365" t="s">
        <v>28</v>
      </c>
      <c r="M10365" t="s">
        <v>295</v>
      </c>
      <c r="N10365" t="s">
        <v>161</v>
      </c>
      <c r="O10365" t="s">
        <v>22</v>
      </c>
      <c r="P10365" t="s">
        <v>23</v>
      </c>
      <c r="Q10365" t="s">
        <v>30</v>
      </c>
    </row>
    <row r="10366" spans="1:17" x14ac:dyDescent="0.2">
      <c r="A10366" s="2">
        <v>39229</v>
      </c>
      <c r="B10366" t="s">
        <v>351</v>
      </c>
      <c r="C10366" t="s">
        <v>718</v>
      </c>
      <c r="D10366" t="s">
        <v>36</v>
      </c>
      <c r="E10366" t="s">
        <v>36</v>
      </c>
      <c r="F10366">
        <v>102</v>
      </c>
      <c r="G10366">
        <v>89</v>
      </c>
      <c r="H10366">
        <v>0</v>
      </c>
      <c r="I10366">
        <v>0</v>
      </c>
      <c r="J10366">
        <v>0</v>
      </c>
      <c r="K10366">
        <v>0</v>
      </c>
      <c r="L10366" t="s">
        <v>28</v>
      </c>
      <c r="M10366" t="s">
        <v>353</v>
      </c>
      <c r="N10366" t="s">
        <v>351</v>
      </c>
      <c r="O10366" t="s">
        <v>22</v>
      </c>
      <c r="P10366" t="s">
        <v>23</v>
      </c>
      <c r="Q10366" t="s">
        <v>30</v>
      </c>
    </row>
    <row r="10367" spans="1:17" x14ac:dyDescent="0.2">
      <c r="A10367" s="2">
        <v>39229</v>
      </c>
      <c r="B10367" t="s">
        <v>207</v>
      </c>
      <c r="C10367" t="s">
        <v>135</v>
      </c>
      <c r="D10367" t="s">
        <v>36</v>
      </c>
      <c r="E10367" t="s">
        <v>36</v>
      </c>
      <c r="F10367">
        <v>124</v>
      </c>
      <c r="G10367">
        <v>27</v>
      </c>
      <c r="H10367">
        <v>0</v>
      </c>
      <c r="I10367">
        <v>0</v>
      </c>
      <c r="J10367">
        <v>0</v>
      </c>
      <c r="K10367">
        <v>1</v>
      </c>
      <c r="L10367" t="s">
        <v>28</v>
      </c>
      <c r="M10367" t="s">
        <v>209</v>
      </c>
      <c r="N10367" t="s">
        <v>207</v>
      </c>
      <c r="O10367" t="s">
        <v>22</v>
      </c>
      <c r="P10367" t="s">
        <v>23</v>
      </c>
      <c r="Q10367" t="s">
        <v>41</v>
      </c>
    </row>
    <row r="10368" spans="1:17" x14ac:dyDescent="0.2">
      <c r="A10368" s="2">
        <v>39229</v>
      </c>
      <c r="B10368" t="s">
        <v>404</v>
      </c>
      <c r="C10368" t="s">
        <v>149</v>
      </c>
      <c r="D10368" t="s">
        <v>36</v>
      </c>
      <c r="E10368" t="s">
        <v>36</v>
      </c>
      <c r="F10368">
        <v>142</v>
      </c>
      <c r="G10368">
        <v>59</v>
      </c>
      <c r="H10368">
        <v>0</v>
      </c>
      <c r="I10368">
        <v>0</v>
      </c>
      <c r="J10368">
        <v>0</v>
      </c>
      <c r="K10368">
        <v>2</v>
      </c>
      <c r="L10368" t="s">
        <v>716</v>
      </c>
      <c r="M10368" t="s">
        <v>685</v>
      </c>
      <c r="N10368" t="s">
        <v>46</v>
      </c>
      <c r="O10368" t="s">
        <v>122</v>
      </c>
      <c r="P10368" t="s">
        <v>23</v>
      </c>
      <c r="Q10368" t="s">
        <v>41</v>
      </c>
    </row>
    <row r="10369" spans="1:17" x14ac:dyDescent="0.2">
      <c r="A10369" s="2">
        <v>39229</v>
      </c>
      <c r="B10369" t="s">
        <v>617</v>
      </c>
      <c r="C10369" t="s">
        <v>172</v>
      </c>
      <c r="D10369" t="s">
        <v>36</v>
      </c>
      <c r="E10369" t="s">
        <v>36</v>
      </c>
      <c r="F10369">
        <v>122</v>
      </c>
      <c r="G10369">
        <v>121</v>
      </c>
      <c r="H10369">
        <v>0</v>
      </c>
      <c r="I10369">
        <v>0</v>
      </c>
      <c r="J10369">
        <v>1</v>
      </c>
      <c r="K10369">
        <v>0</v>
      </c>
      <c r="L10369" t="s">
        <v>28</v>
      </c>
      <c r="M10369" t="s">
        <v>618</v>
      </c>
      <c r="N10369" t="s">
        <v>617</v>
      </c>
      <c r="O10369" t="s">
        <v>22</v>
      </c>
      <c r="P10369" t="s">
        <v>23</v>
      </c>
      <c r="Q10369" t="s">
        <v>24</v>
      </c>
    </row>
    <row r="10370" spans="1:17" x14ac:dyDescent="0.2">
      <c r="A10370" s="2">
        <v>39229</v>
      </c>
      <c r="B10370" t="s">
        <v>46</v>
      </c>
      <c r="C10370" t="s">
        <v>250</v>
      </c>
      <c r="D10370" t="s">
        <v>36</v>
      </c>
      <c r="E10370" t="s">
        <v>36</v>
      </c>
      <c r="F10370">
        <v>151</v>
      </c>
      <c r="G10370">
        <v>107</v>
      </c>
      <c r="H10370">
        <v>0</v>
      </c>
      <c r="I10370">
        <v>0</v>
      </c>
      <c r="J10370">
        <v>1</v>
      </c>
      <c r="K10370">
        <v>0</v>
      </c>
      <c r="L10370" t="s">
        <v>716</v>
      </c>
      <c r="M10370" t="s">
        <v>685</v>
      </c>
      <c r="N10370" t="s">
        <v>46</v>
      </c>
      <c r="O10370" t="s">
        <v>22</v>
      </c>
      <c r="P10370" t="s">
        <v>23</v>
      </c>
      <c r="Q10370" t="s">
        <v>24</v>
      </c>
    </row>
    <row r="10371" spans="1:17" x14ac:dyDescent="0.2">
      <c r="A10371" s="2">
        <v>39230</v>
      </c>
      <c r="B10371" t="s">
        <v>61</v>
      </c>
      <c r="C10371" t="s">
        <v>890</v>
      </c>
      <c r="D10371" t="s">
        <v>36</v>
      </c>
      <c r="E10371" t="s">
        <v>36</v>
      </c>
      <c r="F10371">
        <v>81</v>
      </c>
      <c r="G10371">
        <v>61</v>
      </c>
      <c r="H10371">
        <v>0</v>
      </c>
      <c r="I10371">
        <v>0</v>
      </c>
      <c r="J10371">
        <v>2</v>
      </c>
      <c r="K10371">
        <v>1</v>
      </c>
      <c r="L10371" t="s">
        <v>28</v>
      </c>
      <c r="M10371" t="s">
        <v>429</v>
      </c>
      <c r="N10371" t="s">
        <v>61</v>
      </c>
      <c r="O10371" t="s">
        <v>22</v>
      </c>
      <c r="P10371" t="s">
        <v>23</v>
      </c>
      <c r="Q10371" t="s">
        <v>24</v>
      </c>
    </row>
    <row r="10372" spans="1:17" x14ac:dyDescent="0.2">
      <c r="A10372" s="2">
        <v>39230</v>
      </c>
      <c r="B10372" t="s">
        <v>282</v>
      </c>
      <c r="C10372" t="s">
        <v>263</v>
      </c>
      <c r="D10372" t="s">
        <v>19</v>
      </c>
      <c r="E10372" t="s">
        <v>27</v>
      </c>
      <c r="F10372">
        <v>67</v>
      </c>
      <c r="G10372">
        <v>85</v>
      </c>
      <c r="H10372">
        <v>0</v>
      </c>
      <c r="I10372">
        <v>0</v>
      </c>
      <c r="J10372">
        <v>1</v>
      </c>
      <c r="K10372">
        <v>0</v>
      </c>
      <c r="L10372" t="s">
        <v>28</v>
      </c>
      <c r="M10372" t="s">
        <v>285</v>
      </c>
      <c r="N10372" t="s">
        <v>282</v>
      </c>
      <c r="O10372" t="s">
        <v>22</v>
      </c>
      <c r="P10372" t="s">
        <v>23</v>
      </c>
      <c r="Q10372" t="s">
        <v>24</v>
      </c>
    </row>
    <row r="10373" spans="1:17" x14ac:dyDescent="0.2">
      <c r="A10373" s="2">
        <v>39231</v>
      </c>
      <c r="B10373" t="s">
        <v>45</v>
      </c>
      <c r="C10373" t="s">
        <v>224</v>
      </c>
      <c r="D10373" t="s">
        <v>36</v>
      </c>
      <c r="E10373" t="s">
        <v>36</v>
      </c>
      <c r="F10373">
        <v>84</v>
      </c>
      <c r="G10373">
        <v>54</v>
      </c>
      <c r="H10373">
        <v>0</v>
      </c>
      <c r="I10373">
        <v>0</v>
      </c>
      <c r="J10373">
        <v>1</v>
      </c>
      <c r="K10373">
        <v>1</v>
      </c>
      <c r="L10373" t="s">
        <v>28</v>
      </c>
      <c r="M10373" t="s">
        <v>1267</v>
      </c>
      <c r="N10373" t="s">
        <v>45</v>
      </c>
      <c r="O10373" t="s">
        <v>22</v>
      </c>
      <c r="P10373" t="s">
        <v>23</v>
      </c>
      <c r="Q10373" t="s">
        <v>30</v>
      </c>
    </row>
    <row r="10374" spans="1:17" x14ac:dyDescent="0.2">
      <c r="A10374" s="2">
        <v>39232</v>
      </c>
      <c r="B10374" t="s">
        <v>69</v>
      </c>
      <c r="C10374" t="s">
        <v>104</v>
      </c>
      <c r="D10374" t="s">
        <v>50</v>
      </c>
      <c r="E10374" t="s">
        <v>50</v>
      </c>
      <c r="F10374">
        <v>77</v>
      </c>
      <c r="G10374">
        <v>14</v>
      </c>
      <c r="H10374">
        <v>0</v>
      </c>
      <c r="I10374">
        <v>0</v>
      </c>
      <c r="J10374">
        <v>0</v>
      </c>
      <c r="K10374">
        <v>1</v>
      </c>
      <c r="L10374" t="s">
        <v>28</v>
      </c>
      <c r="M10374" t="s">
        <v>71</v>
      </c>
      <c r="N10374" t="s">
        <v>69</v>
      </c>
      <c r="O10374" t="s">
        <v>22</v>
      </c>
      <c r="P10374" t="s">
        <v>23</v>
      </c>
      <c r="Q10374" t="s">
        <v>41</v>
      </c>
    </row>
    <row r="10375" spans="1:17" x14ac:dyDescent="0.2">
      <c r="A10375" s="2">
        <v>39232</v>
      </c>
      <c r="B10375" t="s">
        <v>512</v>
      </c>
      <c r="C10375" t="s">
        <v>263</v>
      </c>
      <c r="D10375" t="s">
        <v>27</v>
      </c>
      <c r="E10375" t="s">
        <v>27</v>
      </c>
      <c r="F10375">
        <v>100</v>
      </c>
      <c r="G10375">
        <v>85</v>
      </c>
      <c r="H10375">
        <v>0</v>
      </c>
      <c r="I10375">
        <v>0</v>
      </c>
      <c r="J10375">
        <v>0</v>
      </c>
      <c r="K10375">
        <v>3</v>
      </c>
      <c r="L10375" t="s">
        <v>28</v>
      </c>
      <c r="M10375" t="s">
        <v>285</v>
      </c>
      <c r="N10375" t="s">
        <v>282</v>
      </c>
      <c r="O10375" t="s">
        <v>122</v>
      </c>
      <c r="P10375" t="s">
        <v>23</v>
      </c>
      <c r="Q10375" t="s">
        <v>41</v>
      </c>
    </row>
    <row r="10376" spans="1:17" x14ac:dyDescent="0.2">
      <c r="A10376" s="2">
        <v>39234</v>
      </c>
      <c r="B10376" t="s">
        <v>89</v>
      </c>
      <c r="C10376" t="s">
        <v>25</v>
      </c>
      <c r="D10376" t="s">
        <v>50</v>
      </c>
      <c r="E10376" t="s">
        <v>19</v>
      </c>
      <c r="F10376">
        <v>8</v>
      </c>
      <c r="G10376">
        <v>2</v>
      </c>
      <c r="H10376">
        <v>0</v>
      </c>
      <c r="I10376">
        <v>0</v>
      </c>
      <c r="J10376">
        <v>1</v>
      </c>
      <c r="K10376">
        <v>1</v>
      </c>
      <c r="L10376" t="s">
        <v>28</v>
      </c>
      <c r="M10376" t="s">
        <v>91</v>
      </c>
      <c r="N10376" t="s">
        <v>89</v>
      </c>
      <c r="O10376" t="s">
        <v>22</v>
      </c>
      <c r="P10376" t="s">
        <v>23</v>
      </c>
      <c r="Q10376" t="s">
        <v>30</v>
      </c>
    </row>
    <row r="10377" spans="1:17" x14ac:dyDescent="0.2">
      <c r="A10377" s="2">
        <v>39234</v>
      </c>
      <c r="B10377" t="s">
        <v>374</v>
      </c>
      <c r="C10377" t="s">
        <v>890</v>
      </c>
      <c r="D10377" t="s">
        <v>36</v>
      </c>
      <c r="E10377" t="s">
        <v>36</v>
      </c>
      <c r="F10377">
        <v>99</v>
      </c>
      <c r="G10377">
        <v>61</v>
      </c>
      <c r="H10377">
        <v>0</v>
      </c>
      <c r="I10377">
        <v>0</v>
      </c>
      <c r="J10377">
        <v>1</v>
      </c>
      <c r="K10377">
        <v>0</v>
      </c>
      <c r="L10377" t="s">
        <v>62</v>
      </c>
      <c r="M10377" t="s">
        <v>375</v>
      </c>
      <c r="N10377" t="s">
        <v>374</v>
      </c>
      <c r="O10377" t="s">
        <v>22</v>
      </c>
      <c r="P10377" t="s">
        <v>23</v>
      </c>
      <c r="Q10377" t="s">
        <v>24</v>
      </c>
    </row>
    <row r="10378" spans="1:17" x14ac:dyDescent="0.2">
      <c r="A10378" s="2">
        <v>39234</v>
      </c>
      <c r="B10378" t="s">
        <v>363</v>
      </c>
      <c r="C10378" t="s">
        <v>254</v>
      </c>
      <c r="D10378" t="s">
        <v>115</v>
      </c>
      <c r="E10378" t="s">
        <v>115</v>
      </c>
      <c r="F10378">
        <v>149</v>
      </c>
      <c r="G10378">
        <v>109</v>
      </c>
      <c r="H10378">
        <v>0</v>
      </c>
      <c r="I10378">
        <v>0</v>
      </c>
      <c r="J10378">
        <v>3</v>
      </c>
      <c r="K10378">
        <v>0</v>
      </c>
      <c r="L10378" t="s">
        <v>28</v>
      </c>
      <c r="M10378" t="s">
        <v>513</v>
      </c>
      <c r="N10378" t="s">
        <v>363</v>
      </c>
      <c r="O10378" t="s">
        <v>22</v>
      </c>
      <c r="P10378" t="s">
        <v>23</v>
      </c>
      <c r="Q10378" t="s">
        <v>24</v>
      </c>
    </row>
    <row r="10379" spans="1:17" x14ac:dyDescent="0.2">
      <c r="A10379" s="2">
        <v>39234</v>
      </c>
      <c r="B10379" t="s">
        <v>32</v>
      </c>
      <c r="C10379" t="s">
        <v>56</v>
      </c>
      <c r="D10379" t="s">
        <v>19</v>
      </c>
      <c r="E10379" t="s">
        <v>27</v>
      </c>
      <c r="F10379">
        <v>70</v>
      </c>
      <c r="G10379">
        <v>94</v>
      </c>
      <c r="H10379">
        <v>0</v>
      </c>
      <c r="I10379">
        <v>0</v>
      </c>
      <c r="J10379">
        <v>2</v>
      </c>
      <c r="K10379">
        <v>2</v>
      </c>
      <c r="L10379" t="s">
        <v>28</v>
      </c>
      <c r="M10379" t="s">
        <v>739</v>
      </c>
      <c r="N10379" t="s">
        <v>32</v>
      </c>
      <c r="O10379" t="s">
        <v>22</v>
      </c>
      <c r="P10379" t="s">
        <v>23</v>
      </c>
      <c r="Q10379" t="s">
        <v>30</v>
      </c>
    </row>
    <row r="10380" spans="1:17" x14ac:dyDescent="0.2">
      <c r="A10380" s="2">
        <v>39235</v>
      </c>
      <c r="B10380" t="s">
        <v>85</v>
      </c>
      <c r="C10380" t="s">
        <v>97</v>
      </c>
      <c r="D10380" t="s">
        <v>50</v>
      </c>
      <c r="E10380" t="s">
        <v>50</v>
      </c>
      <c r="F10380">
        <v>78</v>
      </c>
      <c r="G10380">
        <v>178</v>
      </c>
      <c r="H10380">
        <v>0</v>
      </c>
      <c r="I10380">
        <v>0</v>
      </c>
      <c r="J10380">
        <v>2</v>
      </c>
      <c r="K10380">
        <v>0</v>
      </c>
      <c r="L10380" t="s">
        <v>291</v>
      </c>
      <c r="M10380" t="s">
        <v>86</v>
      </c>
      <c r="N10380" t="s">
        <v>85</v>
      </c>
      <c r="O10380" t="s">
        <v>22</v>
      </c>
      <c r="P10380" t="s">
        <v>23</v>
      </c>
      <c r="Q10380" t="s">
        <v>24</v>
      </c>
    </row>
    <row r="10381" spans="1:17" x14ac:dyDescent="0.2">
      <c r="A10381" s="2">
        <v>39235</v>
      </c>
      <c r="B10381" t="s">
        <v>55</v>
      </c>
      <c r="C10381" t="s">
        <v>18</v>
      </c>
      <c r="D10381" t="s">
        <v>57</v>
      </c>
      <c r="E10381" t="s">
        <v>19</v>
      </c>
      <c r="F10381">
        <v>42</v>
      </c>
      <c r="G10381">
        <v>23</v>
      </c>
      <c r="H10381">
        <v>0</v>
      </c>
      <c r="I10381">
        <v>0</v>
      </c>
      <c r="J10381">
        <v>1</v>
      </c>
      <c r="K10381">
        <v>2</v>
      </c>
      <c r="L10381" t="s">
        <v>28</v>
      </c>
      <c r="M10381" t="s">
        <v>58</v>
      </c>
      <c r="N10381" t="s">
        <v>55</v>
      </c>
      <c r="O10381" t="s">
        <v>22</v>
      </c>
      <c r="P10381" t="s">
        <v>23</v>
      </c>
      <c r="Q10381" t="s">
        <v>41</v>
      </c>
    </row>
    <row r="10382" spans="1:17" x14ac:dyDescent="0.2">
      <c r="A10382" s="2">
        <v>39235</v>
      </c>
      <c r="B10382" t="s">
        <v>69</v>
      </c>
      <c r="C10382" t="s">
        <v>38</v>
      </c>
      <c r="D10382" t="s">
        <v>50</v>
      </c>
      <c r="E10382" t="s">
        <v>19</v>
      </c>
      <c r="F10382">
        <v>77</v>
      </c>
      <c r="G10382">
        <v>35</v>
      </c>
      <c r="H10382">
        <v>0</v>
      </c>
      <c r="I10382">
        <v>0</v>
      </c>
      <c r="J10382">
        <v>0</v>
      </c>
      <c r="K10382">
        <v>0</v>
      </c>
      <c r="L10382" t="s">
        <v>28</v>
      </c>
      <c r="M10382" t="s">
        <v>71</v>
      </c>
      <c r="N10382" t="s">
        <v>69</v>
      </c>
      <c r="O10382" t="s">
        <v>22</v>
      </c>
      <c r="P10382" t="s">
        <v>23</v>
      </c>
      <c r="Q10382" t="s">
        <v>30</v>
      </c>
    </row>
    <row r="10383" spans="1:17" x14ac:dyDescent="0.2">
      <c r="A10383" s="2">
        <v>39235</v>
      </c>
      <c r="B10383" t="s">
        <v>386</v>
      </c>
      <c r="C10383" t="s">
        <v>90</v>
      </c>
      <c r="D10383" t="s">
        <v>50</v>
      </c>
      <c r="E10383" t="s">
        <v>50</v>
      </c>
      <c r="F10383">
        <v>103</v>
      </c>
      <c r="G10383">
        <v>18</v>
      </c>
      <c r="H10383">
        <v>0</v>
      </c>
      <c r="I10383">
        <v>0</v>
      </c>
      <c r="J10383">
        <v>1</v>
      </c>
      <c r="K10383">
        <v>3</v>
      </c>
      <c r="L10383" t="s">
        <v>291</v>
      </c>
      <c r="M10383" t="s">
        <v>595</v>
      </c>
      <c r="N10383" t="s">
        <v>386</v>
      </c>
      <c r="O10383" t="s">
        <v>22</v>
      </c>
      <c r="P10383" t="s">
        <v>23</v>
      </c>
      <c r="Q10383" t="s">
        <v>41</v>
      </c>
    </row>
    <row r="10384" spans="1:17" x14ac:dyDescent="0.2">
      <c r="A10384" s="2">
        <v>39235</v>
      </c>
      <c r="B10384" t="s">
        <v>317</v>
      </c>
      <c r="C10384" t="s">
        <v>87</v>
      </c>
      <c r="D10384" t="s">
        <v>50</v>
      </c>
      <c r="E10384" t="s">
        <v>50</v>
      </c>
      <c r="F10384">
        <v>64</v>
      </c>
      <c r="G10384">
        <v>36</v>
      </c>
      <c r="H10384">
        <v>0</v>
      </c>
      <c r="I10384">
        <v>0</v>
      </c>
      <c r="J10384">
        <v>0</v>
      </c>
      <c r="K10384">
        <v>2</v>
      </c>
      <c r="L10384" t="s">
        <v>291</v>
      </c>
      <c r="M10384" t="s">
        <v>394</v>
      </c>
      <c r="N10384" t="s">
        <v>317</v>
      </c>
      <c r="O10384" t="s">
        <v>22</v>
      </c>
      <c r="P10384" t="s">
        <v>23</v>
      </c>
      <c r="Q10384" t="s">
        <v>41</v>
      </c>
    </row>
    <row r="10385" spans="1:17" x14ac:dyDescent="0.2">
      <c r="A10385" s="2">
        <v>39235</v>
      </c>
      <c r="B10385" t="s">
        <v>147</v>
      </c>
      <c r="C10385" t="s">
        <v>82</v>
      </c>
      <c r="D10385" t="s">
        <v>50</v>
      </c>
      <c r="E10385" t="s">
        <v>50</v>
      </c>
      <c r="F10385">
        <v>62</v>
      </c>
      <c r="G10385">
        <v>7</v>
      </c>
      <c r="H10385">
        <v>0</v>
      </c>
      <c r="I10385">
        <v>0</v>
      </c>
      <c r="J10385">
        <v>1</v>
      </c>
      <c r="K10385">
        <v>2</v>
      </c>
      <c r="L10385" t="s">
        <v>291</v>
      </c>
      <c r="M10385" t="s">
        <v>148</v>
      </c>
      <c r="N10385" t="s">
        <v>147</v>
      </c>
      <c r="O10385" t="s">
        <v>22</v>
      </c>
      <c r="P10385" t="s">
        <v>23</v>
      </c>
      <c r="Q10385" t="s">
        <v>41</v>
      </c>
    </row>
    <row r="10386" spans="1:17" x14ac:dyDescent="0.2">
      <c r="A10386" s="2">
        <v>39235</v>
      </c>
      <c r="B10386" t="s">
        <v>646</v>
      </c>
      <c r="C10386" t="s">
        <v>180</v>
      </c>
      <c r="D10386" t="s">
        <v>50</v>
      </c>
      <c r="E10386" t="s">
        <v>50</v>
      </c>
      <c r="F10386">
        <v>48</v>
      </c>
      <c r="G10386">
        <v>19</v>
      </c>
      <c r="H10386">
        <v>0</v>
      </c>
      <c r="I10386">
        <v>0</v>
      </c>
      <c r="J10386">
        <v>3</v>
      </c>
      <c r="K10386">
        <v>2</v>
      </c>
      <c r="L10386" t="s">
        <v>291</v>
      </c>
      <c r="M10386" t="s">
        <v>671</v>
      </c>
      <c r="N10386" t="s">
        <v>646</v>
      </c>
      <c r="O10386" t="s">
        <v>22</v>
      </c>
      <c r="P10386" t="s">
        <v>23</v>
      </c>
      <c r="Q10386" t="s">
        <v>24</v>
      </c>
    </row>
    <row r="10387" spans="1:17" x14ac:dyDescent="0.2">
      <c r="A10387" s="2">
        <v>39235</v>
      </c>
      <c r="B10387" t="s">
        <v>548</v>
      </c>
      <c r="C10387" t="s">
        <v>150</v>
      </c>
      <c r="D10387" t="s">
        <v>36</v>
      </c>
      <c r="E10387" t="s">
        <v>36</v>
      </c>
      <c r="F10387">
        <v>88</v>
      </c>
      <c r="G10387">
        <v>65</v>
      </c>
      <c r="H10387">
        <v>0</v>
      </c>
      <c r="I10387">
        <v>0</v>
      </c>
      <c r="J10387">
        <v>2</v>
      </c>
      <c r="K10387">
        <v>2</v>
      </c>
      <c r="L10387" t="s">
        <v>62</v>
      </c>
      <c r="M10387" t="s">
        <v>805</v>
      </c>
      <c r="N10387" t="s">
        <v>548</v>
      </c>
      <c r="O10387" t="s">
        <v>22</v>
      </c>
      <c r="P10387" t="s">
        <v>23</v>
      </c>
      <c r="Q10387" t="s">
        <v>30</v>
      </c>
    </row>
    <row r="10388" spans="1:17" x14ac:dyDescent="0.2">
      <c r="A10388" s="2">
        <v>39235</v>
      </c>
      <c r="B10388" t="s">
        <v>131</v>
      </c>
      <c r="C10388" t="s">
        <v>107</v>
      </c>
      <c r="D10388" t="s">
        <v>27</v>
      </c>
      <c r="E10388" t="s">
        <v>19</v>
      </c>
      <c r="F10388">
        <v>52</v>
      </c>
      <c r="G10388">
        <v>43</v>
      </c>
      <c r="H10388">
        <v>0</v>
      </c>
      <c r="I10388">
        <v>0</v>
      </c>
      <c r="J10388">
        <v>2</v>
      </c>
      <c r="K10388">
        <v>0</v>
      </c>
      <c r="L10388" t="s">
        <v>28</v>
      </c>
      <c r="M10388" t="s">
        <v>637</v>
      </c>
      <c r="N10388" t="s">
        <v>131</v>
      </c>
      <c r="O10388" t="s">
        <v>22</v>
      </c>
      <c r="P10388" t="s">
        <v>23</v>
      </c>
      <c r="Q10388" t="s">
        <v>24</v>
      </c>
    </row>
    <row r="10389" spans="1:17" x14ac:dyDescent="0.2">
      <c r="A10389" s="2">
        <v>39235</v>
      </c>
      <c r="B10389" t="s">
        <v>72</v>
      </c>
      <c r="C10389" t="s">
        <v>52</v>
      </c>
      <c r="D10389" t="s">
        <v>50</v>
      </c>
      <c r="E10389" t="s">
        <v>50</v>
      </c>
      <c r="F10389">
        <v>23</v>
      </c>
      <c r="G10389">
        <v>22</v>
      </c>
      <c r="H10389">
        <v>0</v>
      </c>
      <c r="I10389">
        <v>0</v>
      </c>
      <c r="J10389">
        <v>0</v>
      </c>
      <c r="K10389">
        <v>3</v>
      </c>
      <c r="L10389" t="s">
        <v>291</v>
      </c>
      <c r="M10389" t="s">
        <v>74</v>
      </c>
      <c r="N10389" t="s">
        <v>72</v>
      </c>
      <c r="O10389" t="s">
        <v>22</v>
      </c>
      <c r="P10389" t="s">
        <v>23</v>
      </c>
      <c r="Q10389" t="s">
        <v>41</v>
      </c>
    </row>
    <row r="10390" spans="1:17" x14ac:dyDescent="0.2">
      <c r="A10390" s="2">
        <v>39235</v>
      </c>
      <c r="B10390" t="s">
        <v>828</v>
      </c>
      <c r="C10390" t="s">
        <v>267</v>
      </c>
      <c r="D10390" t="s">
        <v>36</v>
      </c>
      <c r="E10390" t="s">
        <v>36</v>
      </c>
      <c r="F10390">
        <v>139</v>
      </c>
      <c r="G10390">
        <v>56</v>
      </c>
      <c r="H10390">
        <v>0</v>
      </c>
      <c r="I10390">
        <v>0</v>
      </c>
      <c r="J10390">
        <v>1</v>
      </c>
      <c r="K10390">
        <v>1</v>
      </c>
      <c r="L10390" t="s">
        <v>62</v>
      </c>
      <c r="M10390" t="s">
        <v>829</v>
      </c>
      <c r="N10390" t="s">
        <v>828</v>
      </c>
      <c r="O10390" t="s">
        <v>22</v>
      </c>
      <c r="P10390" t="s">
        <v>23</v>
      </c>
      <c r="Q10390" t="s">
        <v>30</v>
      </c>
    </row>
    <row r="10391" spans="1:17" x14ac:dyDescent="0.2">
      <c r="A10391" s="2">
        <v>39235</v>
      </c>
      <c r="B10391" t="s">
        <v>81</v>
      </c>
      <c r="C10391" t="s">
        <v>274</v>
      </c>
      <c r="D10391" t="s">
        <v>50</v>
      </c>
      <c r="E10391" t="s">
        <v>50</v>
      </c>
      <c r="F10391">
        <v>110</v>
      </c>
      <c r="G10391">
        <v>12</v>
      </c>
      <c r="H10391">
        <v>0</v>
      </c>
      <c r="I10391">
        <v>0</v>
      </c>
      <c r="J10391">
        <v>0</v>
      </c>
      <c r="K10391">
        <v>1</v>
      </c>
      <c r="L10391" t="s">
        <v>291</v>
      </c>
      <c r="M10391" t="s">
        <v>83</v>
      </c>
      <c r="N10391" t="s">
        <v>81</v>
      </c>
      <c r="O10391" t="s">
        <v>22</v>
      </c>
      <c r="P10391" t="s">
        <v>23</v>
      </c>
      <c r="Q10391" t="s">
        <v>41</v>
      </c>
    </row>
    <row r="10392" spans="1:17" x14ac:dyDescent="0.2">
      <c r="A10392" s="2">
        <v>39235</v>
      </c>
      <c r="B10392" t="s">
        <v>48</v>
      </c>
      <c r="C10392" t="s">
        <v>119</v>
      </c>
      <c r="D10392" t="s">
        <v>50</v>
      </c>
      <c r="E10392" t="s">
        <v>50</v>
      </c>
      <c r="F10392">
        <v>185</v>
      </c>
      <c r="G10392">
        <v>1</v>
      </c>
      <c r="H10392">
        <v>0</v>
      </c>
      <c r="I10392">
        <v>0</v>
      </c>
      <c r="J10392">
        <v>1</v>
      </c>
      <c r="K10392">
        <v>2</v>
      </c>
      <c r="L10392" t="s">
        <v>291</v>
      </c>
      <c r="M10392" t="s">
        <v>866</v>
      </c>
      <c r="N10392" t="s">
        <v>48</v>
      </c>
      <c r="O10392" t="s">
        <v>22</v>
      </c>
      <c r="P10392" t="s">
        <v>23</v>
      </c>
      <c r="Q10392" t="s">
        <v>41</v>
      </c>
    </row>
    <row r="10393" spans="1:17" x14ac:dyDescent="0.2">
      <c r="A10393" s="2">
        <v>39235</v>
      </c>
      <c r="B10393" t="s">
        <v>70</v>
      </c>
      <c r="C10393" t="s">
        <v>1204</v>
      </c>
      <c r="D10393" t="s">
        <v>50</v>
      </c>
      <c r="E10393" t="s">
        <v>50</v>
      </c>
      <c r="F10393">
        <v>45</v>
      </c>
      <c r="G10393">
        <v>31</v>
      </c>
      <c r="H10393">
        <v>0</v>
      </c>
      <c r="I10393">
        <v>0</v>
      </c>
      <c r="J10393">
        <v>0</v>
      </c>
      <c r="K10393">
        <v>2</v>
      </c>
      <c r="L10393" t="s">
        <v>291</v>
      </c>
      <c r="M10393" t="s">
        <v>383</v>
      </c>
      <c r="N10393" t="s">
        <v>70</v>
      </c>
      <c r="O10393" t="s">
        <v>22</v>
      </c>
      <c r="P10393" t="s">
        <v>23</v>
      </c>
      <c r="Q10393" t="s">
        <v>41</v>
      </c>
    </row>
    <row r="10394" spans="1:17" x14ac:dyDescent="0.2">
      <c r="A10394" s="2">
        <v>39235</v>
      </c>
      <c r="B10394" t="s">
        <v>67</v>
      </c>
      <c r="C10394" t="s">
        <v>168</v>
      </c>
      <c r="D10394" t="s">
        <v>50</v>
      </c>
      <c r="E10394" t="s">
        <v>50</v>
      </c>
      <c r="F10394">
        <v>4</v>
      </c>
      <c r="G10394">
        <v>11</v>
      </c>
      <c r="H10394">
        <v>0</v>
      </c>
      <c r="I10394">
        <v>0</v>
      </c>
      <c r="J10394">
        <v>2</v>
      </c>
      <c r="K10394">
        <v>0</v>
      </c>
      <c r="L10394" t="s">
        <v>291</v>
      </c>
      <c r="M10394" t="s">
        <v>769</v>
      </c>
      <c r="N10394" t="s">
        <v>67</v>
      </c>
      <c r="O10394" t="s">
        <v>22</v>
      </c>
      <c r="P10394" t="s">
        <v>23</v>
      </c>
      <c r="Q10394" t="s">
        <v>24</v>
      </c>
    </row>
    <row r="10395" spans="1:17" x14ac:dyDescent="0.2">
      <c r="A10395" s="2">
        <v>39235</v>
      </c>
      <c r="B10395" t="s">
        <v>129</v>
      </c>
      <c r="C10395" t="s">
        <v>125</v>
      </c>
      <c r="D10395" t="s">
        <v>50</v>
      </c>
      <c r="E10395" t="s">
        <v>50</v>
      </c>
      <c r="F10395">
        <v>5</v>
      </c>
      <c r="G10395">
        <v>195</v>
      </c>
      <c r="H10395">
        <v>0</v>
      </c>
      <c r="I10395">
        <v>0</v>
      </c>
      <c r="J10395">
        <v>6</v>
      </c>
      <c r="K10395">
        <v>0</v>
      </c>
      <c r="L10395" t="s">
        <v>291</v>
      </c>
      <c r="M10395" t="s">
        <v>519</v>
      </c>
      <c r="N10395" t="s">
        <v>129</v>
      </c>
      <c r="O10395" t="s">
        <v>22</v>
      </c>
      <c r="P10395" t="s">
        <v>23</v>
      </c>
      <c r="Q10395" t="s">
        <v>24</v>
      </c>
    </row>
    <row r="10396" spans="1:17" x14ac:dyDescent="0.2">
      <c r="A10396" s="2">
        <v>39235</v>
      </c>
      <c r="B10396" t="s">
        <v>153</v>
      </c>
      <c r="C10396" t="s">
        <v>94</v>
      </c>
      <c r="D10396" t="s">
        <v>50</v>
      </c>
      <c r="E10396" t="s">
        <v>50</v>
      </c>
      <c r="F10396">
        <v>16</v>
      </c>
      <c r="G10396">
        <v>57</v>
      </c>
      <c r="H10396">
        <v>0</v>
      </c>
      <c r="I10396">
        <v>0</v>
      </c>
      <c r="J10396">
        <v>2</v>
      </c>
      <c r="K10396">
        <v>0</v>
      </c>
      <c r="L10396" t="s">
        <v>291</v>
      </c>
      <c r="M10396" t="s">
        <v>545</v>
      </c>
      <c r="N10396" t="s">
        <v>153</v>
      </c>
      <c r="O10396" t="s">
        <v>22</v>
      </c>
      <c r="P10396" t="s">
        <v>23</v>
      </c>
      <c r="Q10396" t="s">
        <v>24</v>
      </c>
    </row>
    <row r="10397" spans="1:17" x14ac:dyDescent="0.2">
      <c r="A10397" s="2">
        <v>39235</v>
      </c>
      <c r="B10397" t="s">
        <v>304</v>
      </c>
      <c r="C10397" t="s">
        <v>282</v>
      </c>
      <c r="D10397" t="s">
        <v>27</v>
      </c>
      <c r="E10397" t="s">
        <v>19</v>
      </c>
      <c r="F10397">
        <v>55</v>
      </c>
      <c r="G10397">
        <v>67</v>
      </c>
      <c r="H10397">
        <v>0</v>
      </c>
      <c r="I10397">
        <v>0</v>
      </c>
      <c r="J10397">
        <v>3</v>
      </c>
      <c r="K10397">
        <v>1</v>
      </c>
      <c r="L10397" t="s">
        <v>28</v>
      </c>
      <c r="M10397" t="s">
        <v>628</v>
      </c>
      <c r="N10397" t="s">
        <v>304</v>
      </c>
      <c r="O10397" t="s">
        <v>22</v>
      </c>
      <c r="P10397" t="s">
        <v>23</v>
      </c>
      <c r="Q10397" t="s">
        <v>24</v>
      </c>
    </row>
    <row r="10398" spans="1:17" x14ac:dyDescent="0.2">
      <c r="A10398" s="2">
        <v>39235</v>
      </c>
      <c r="B10398" t="s">
        <v>76</v>
      </c>
      <c r="C10398" t="s">
        <v>174</v>
      </c>
      <c r="D10398" t="s">
        <v>50</v>
      </c>
      <c r="E10398" t="s">
        <v>50</v>
      </c>
      <c r="F10398">
        <v>96</v>
      </c>
      <c r="G10398">
        <v>134</v>
      </c>
      <c r="H10398">
        <v>0</v>
      </c>
      <c r="I10398">
        <v>0</v>
      </c>
      <c r="J10398">
        <v>1</v>
      </c>
      <c r="K10398">
        <v>1</v>
      </c>
      <c r="L10398" t="s">
        <v>291</v>
      </c>
      <c r="M10398" t="s">
        <v>78</v>
      </c>
      <c r="N10398" t="s">
        <v>76</v>
      </c>
      <c r="O10398" t="s">
        <v>22</v>
      </c>
      <c r="P10398" t="s">
        <v>23</v>
      </c>
      <c r="Q10398" t="s">
        <v>30</v>
      </c>
    </row>
    <row r="10399" spans="1:17" x14ac:dyDescent="0.2">
      <c r="A10399" s="2">
        <v>39235</v>
      </c>
      <c r="B10399" t="s">
        <v>560</v>
      </c>
      <c r="C10399" t="s">
        <v>286</v>
      </c>
      <c r="D10399" t="s">
        <v>50</v>
      </c>
      <c r="E10399" t="s">
        <v>50</v>
      </c>
      <c r="F10399">
        <v>115</v>
      </c>
      <c r="G10399">
        <v>128</v>
      </c>
      <c r="H10399">
        <v>0</v>
      </c>
      <c r="I10399">
        <v>0</v>
      </c>
      <c r="J10399">
        <v>1</v>
      </c>
      <c r="K10399">
        <v>2</v>
      </c>
      <c r="L10399" t="s">
        <v>291</v>
      </c>
      <c r="M10399" t="s">
        <v>626</v>
      </c>
      <c r="N10399" t="s">
        <v>560</v>
      </c>
      <c r="O10399" t="s">
        <v>22</v>
      </c>
      <c r="P10399" t="s">
        <v>23</v>
      </c>
      <c r="Q10399" t="s">
        <v>41</v>
      </c>
    </row>
    <row r="10400" spans="1:17" x14ac:dyDescent="0.2">
      <c r="A10400" s="2">
        <v>39235</v>
      </c>
      <c r="B10400" t="s">
        <v>133</v>
      </c>
      <c r="C10400" t="s">
        <v>126</v>
      </c>
      <c r="D10400" t="s">
        <v>115</v>
      </c>
      <c r="E10400" t="s">
        <v>50</v>
      </c>
      <c r="F10400">
        <v>51</v>
      </c>
      <c r="G10400">
        <v>6</v>
      </c>
      <c r="H10400">
        <v>0</v>
      </c>
      <c r="I10400">
        <v>0</v>
      </c>
      <c r="J10400">
        <v>0</v>
      </c>
      <c r="K10400">
        <v>2</v>
      </c>
      <c r="L10400" t="s">
        <v>28</v>
      </c>
      <c r="M10400" t="s">
        <v>134</v>
      </c>
      <c r="N10400" t="s">
        <v>133</v>
      </c>
      <c r="O10400" t="s">
        <v>22</v>
      </c>
      <c r="P10400" t="s">
        <v>23</v>
      </c>
      <c r="Q10400" t="s">
        <v>41</v>
      </c>
    </row>
    <row r="10401" spans="1:17" x14ac:dyDescent="0.2">
      <c r="A10401" s="2">
        <v>39235</v>
      </c>
      <c r="B10401" t="s">
        <v>101</v>
      </c>
      <c r="C10401" t="s">
        <v>106</v>
      </c>
      <c r="D10401" t="s">
        <v>50</v>
      </c>
      <c r="E10401" t="s">
        <v>50</v>
      </c>
      <c r="F10401">
        <v>104</v>
      </c>
      <c r="G10401">
        <v>9</v>
      </c>
      <c r="H10401">
        <v>0</v>
      </c>
      <c r="I10401">
        <v>0</v>
      </c>
      <c r="J10401">
        <v>0</v>
      </c>
      <c r="K10401">
        <v>2</v>
      </c>
      <c r="L10401" t="s">
        <v>291</v>
      </c>
      <c r="M10401" t="s">
        <v>331</v>
      </c>
      <c r="N10401" t="s">
        <v>101</v>
      </c>
      <c r="O10401" t="s">
        <v>22</v>
      </c>
      <c r="P10401" t="s">
        <v>23</v>
      </c>
      <c r="Q10401" t="s">
        <v>41</v>
      </c>
    </row>
    <row r="10402" spans="1:17" x14ac:dyDescent="0.2">
      <c r="A10402" s="2">
        <v>39235</v>
      </c>
      <c r="B10402" t="s">
        <v>73</v>
      </c>
      <c r="C10402" t="s">
        <v>345</v>
      </c>
      <c r="D10402" t="s">
        <v>50</v>
      </c>
      <c r="E10402" t="s">
        <v>50</v>
      </c>
      <c r="F10402">
        <v>92</v>
      </c>
      <c r="G10402">
        <v>92</v>
      </c>
      <c r="H10402">
        <v>0</v>
      </c>
      <c r="I10402">
        <v>0</v>
      </c>
      <c r="J10402">
        <v>1</v>
      </c>
      <c r="K10402">
        <v>0</v>
      </c>
      <c r="L10402" t="s">
        <v>291</v>
      </c>
      <c r="M10402" t="s">
        <v>806</v>
      </c>
      <c r="N10402" t="s">
        <v>73</v>
      </c>
      <c r="O10402" t="s">
        <v>22</v>
      </c>
      <c r="P10402" t="s">
        <v>23</v>
      </c>
      <c r="Q10402" t="s">
        <v>24</v>
      </c>
    </row>
    <row r="10403" spans="1:17" x14ac:dyDescent="0.2">
      <c r="A10403" s="2">
        <v>39235</v>
      </c>
      <c r="B10403" t="s">
        <v>328</v>
      </c>
      <c r="C10403" t="s">
        <v>123</v>
      </c>
      <c r="D10403" t="s">
        <v>50</v>
      </c>
      <c r="E10403" t="s">
        <v>50</v>
      </c>
      <c r="F10403">
        <v>53</v>
      </c>
      <c r="G10403">
        <v>34</v>
      </c>
      <c r="H10403">
        <v>0</v>
      </c>
      <c r="I10403">
        <v>0</v>
      </c>
      <c r="J10403">
        <v>1</v>
      </c>
      <c r="K10403">
        <v>2</v>
      </c>
      <c r="L10403" t="s">
        <v>291</v>
      </c>
      <c r="M10403" t="s">
        <v>329</v>
      </c>
      <c r="N10403" t="s">
        <v>328</v>
      </c>
      <c r="O10403" t="s">
        <v>22</v>
      </c>
      <c r="P10403" t="s">
        <v>23</v>
      </c>
      <c r="Q10403" t="s">
        <v>41</v>
      </c>
    </row>
    <row r="10404" spans="1:17" x14ac:dyDescent="0.2">
      <c r="A10404" s="2">
        <v>39235</v>
      </c>
      <c r="B10404" t="s">
        <v>26</v>
      </c>
      <c r="C10404" t="s">
        <v>167</v>
      </c>
      <c r="D10404" t="s">
        <v>27</v>
      </c>
      <c r="E10404" t="s">
        <v>115</v>
      </c>
      <c r="F10404">
        <v>20</v>
      </c>
      <c r="G10404">
        <v>41</v>
      </c>
      <c r="H10404">
        <v>0</v>
      </c>
      <c r="I10404">
        <v>0</v>
      </c>
      <c r="J10404">
        <v>4</v>
      </c>
      <c r="K10404">
        <v>0</v>
      </c>
      <c r="L10404" t="s">
        <v>28</v>
      </c>
      <c r="M10404" t="s">
        <v>1194</v>
      </c>
      <c r="N10404" t="s">
        <v>26</v>
      </c>
      <c r="O10404" t="s">
        <v>22</v>
      </c>
      <c r="P10404" t="s">
        <v>23</v>
      </c>
      <c r="Q10404" t="s">
        <v>24</v>
      </c>
    </row>
    <row r="10405" spans="1:17" x14ac:dyDescent="0.2">
      <c r="A10405" s="2">
        <v>39235</v>
      </c>
      <c r="B10405" t="s">
        <v>110</v>
      </c>
      <c r="C10405" t="s">
        <v>45</v>
      </c>
      <c r="D10405" t="s">
        <v>36</v>
      </c>
      <c r="E10405" t="s">
        <v>36</v>
      </c>
      <c r="F10405">
        <v>47</v>
      </c>
      <c r="G10405">
        <v>84</v>
      </c>
      <c r="H10405">
        <v>0</v>
      </c>
      <c r="I10405">
        <v>0</v>
      </c>
      <c r="J10405">
        <v>2</v>
      </c>
      <c r="K10405">
        <v>0</v>
      </c>
      <c r="L10405" t="s">
        <v>62</v>
      </c>
      <c r="M10405" t="s">
        <v>112</v>
      </c>
      <c r="N10405" t="s">
        <v>110</v>
      </c>
      <c r="O10405" t="s">
        <v>22</v>
      </c>
      <c r="P10405" t="s">
        <v>23</v>
      </c>
      <c r="Q10405" t="s">
        <v>24</v>
      </c>
    </row>
    <row r="10406" spans="1:17" x14ac:dyDescent="0.2">
      <c r="A10406" s="2">
        <v>39235</v>
      </c>
      <c r="B10406" t="s">
        <v>352</v>
      </c>
      <c r="C10406" t="s">
        <v>718</v>
      </c>
      <c r="D10406" t="s">
        <v>36</v>
      </c>
      <c r="E10406" t="s">
        <v>36</v>
      </c>
      <c r="F10406">
        <v>131</v>
      </c>
      <c r="G10406">
        <v>89</v>
      </c>
      <c r="H10406">
        <v>0</v>
      </c>
      <c r="I10406">
        <v>0</v>
      </c>
      <c r="J10406">
        <v>1</v>
      </c>
      <c r="K10406">
        <v>0</v>
      </c>
      <c r="L10406" t="s">
        <v>62</v>
      </c>
      <c r="M10406" t="s">
        <v>371</v>
      </c>
      <c r="N10406" t="s">
        <v>352</v>
      </c>
      <c r="O10406" t="s">
        <v>22</v>
      </c>
      <c r="P10406" t="s">
        <v>23</v>
      </c>
      <c r="Q10406" t="s">
        <v>24</v>
      </c>
    </row>
    <row r="10407" spans="1:17" x14ac:dyDescent="0.2">
      <c r="A10407" s="2">
        <v>39235</v>
      </c>
      <c r="B10407" t="s">
        <v>49</v>
      </c>
      <c r="C10407" t="s">
        <v>184</v>
      </c>
      <c r="D10407" t="s">
        <v>50</v>
      </c>
      <c r="E10407" t="s">
        <v>50</v>
      </c>
      <c r="F10407">
        <v>49</v>
      </c>
      <c r="G10407">
        <v>112</v>
      </c>
      <c r="H10407">
        <v>0</v>
      </c>
      <c r="I10407">
        <v>0</v>
      </c>
      <c r="J10407">
        <v>4</v>
      </c>
      <c r="K10407">
        <v>0</v>
      </c>
      <c r="L10407" t="s">
        <v>291</v>
      </c>
      <c r="M10407" t="s">
        <v>103</v>
      </c>
      <c r="N10407" t="s">
        <v>49</v>
      </c>
      <c r="O10407" t="s">
        <v>22</v>
      </c>
      <c r="P10407" t="s">
        <v>23</v>
      </c>
      <c r="Q10407" t="s">
        <v>24</v>
      </c>
    </row>
    <row r="10408" spans="1:17" x14ac:dyDescent="0.2">
      <c r="A10408" s="2">
        <v>39235</v>
      </c>
      <c r="B10408" t="s">
        <v>95</v>
      </c>
      <c r="C10408" t="s">
        <v>737</v>
      </c>
      <c r="D10408" t="s">
        <v>50</v>
      </c>
      <c r="E10408" t="s">
        <v>50</v>
      </c>
      <c r="F10408">
        <v>17</v>
      </c>
      <c r="G10408">
        <v>161</v>
      </c>
      <c r="H10408">
        <v>0</v>
      </c>
      <c r="I10408">
        <v>0</v>
      </c>
      <c r="J10408">
        <v>4</v>
      </c>
      <c r="K10408">
        <v>0</v>
      </c>
      <c r="L10408" t="s">
        <v>291</v>
      </c>
      <c r="M10408" t="s">
        <v>1179</v>
      </c>
      <c r="N10408" t="s">
        <v>95</v>
      </c>
      <c r="O10408" t="s">
        <v>22</v>
      </c>
      <c r="P10408" t="s">
        <v>23</v>
      </c>
      <c r="Q10408" t="s">
        <v>24</v>
      </c>
    </row>
    <row r="10409" spans="1:17" x14ac:dyDescent="0.2">
      <c r="A10409" s="2">
        <v>39235</v>
      </c>
      <c r="B10409" t="s">
        <v>617</v>
      </c>
      <c r="C10409" t="s">
        <v>802</v>
      </c>
      <c r="D10409" t="s">
        <v>36</v>
      </c>
      <c r="E10409" t="s">
        <v>36</v>
      </c>
      <c r="F10409">
        <v>122</v>
      </c>
      <c r="G10409">
        <v>86</v>
      </c>
      <c r="H10409">
        <v>0</v>
      </c>
      <c r="I10409">
        <v>0</v>
      </c>
      <c r="J10409">
        <v>2</v>
      </c>
      <c r="K10409">
        <v>0</v>
      </c>
      <c r="L10409" t="s">
        <v>62</v>
      </c>
      <c r="M10409" t="s">
        <v>618</v>
      </c>
      <c r="N10409" t="s">
        <v>617</v>
      </c>
      <c r="O10409" t="s">
        <v>22</v>
      </c>
      <c r="P10409" t="s">
        <v>23</v>
      </c>
      <c r="Q10409" t="s">
        <v>24</v>
      </c>
    </row>
    <row r="10410" spans="1:17" x14ac:dyDescent="0.2">
      <c r="A10410" s="2">
        <v>39235</v>
      </c>
      <c r="B10410" t="s">
        <v>249</v>
      </c>
      <c r="C10410" t="s">
        <v>92</v>
      </c>
      <c r="D10410" t="s">
        <v>50</v>
      </c>
      <c r="E10410" t="s">
        <v>50</v>
      </c>
      <c r="F10410">
        <v>76</v>
      </c>
      <c r="G10410">
        <v>15</v>
      </c>
      <c r="H10410">
        <v>0</v>
      </c>
      <c r="I10410">
        <v>0</v>
      </c>
      <c r="J10410">
        <v>1</v>
      </c>
      <c r="K10410">
        <v>2</v>
      </c>
      <c r="L10410" t="s">
        <v>291</v>
      </c>
      <c r="M10410" t="s">
        <v>1132</v>
      </c>
      <c r="N10410" t="s">
        <v>249</v>
      </c>
      <c r="O10410" t="s">
        <v>22</v>
      </c>
      <c r="P10410" t="s">
        <v>23</v>
      </c>
      <c r="Q10410" t="s">
        <v>41</v>
      </c>
    </row>
    <row r="10411" spans="1:17" x14ac:dyDescent="0.2">
      <c r="A10411" s="2">
        <v>39235</v>
      </c>
      <c r="B10411" t="s">
        <v>149</v>
      </c>
      <c r="C10411" t="s">
        <v>756</v>
      </c>
      <c r="D10411" t="s">
        <v>36</v>
      </c>
      <c r="E10411" t="s">
        <v>36</v>
      </c>
      <c r="F10411">
        <v>59</v>
      </c>
      <c r="G10411">
        <v>133</v>
      </c>
      <c r="H10411">
        <v>0</v>
      </c>
      <c r="I10411">
        <v>0</v>
      </c>
      <c r="J10411">
        <v>4</v>
      </c>
      <c r="K10411">
        <v>0</v>
      </c>
      <c r="L10411" t="s">
        <v>62</v>
      </c>
      <c r="M10411" t="s">
        <v>566</v>
      </c>
      <c r="N10411" t="s">
        <v>149</v>
      </c>
      <c r="O10411" t="s">
        <v>22</v>
      </c>
      <c r="P10411" t="s">
        <v>23</v>
      </c>
      <c r="Q10411" t="s">
        <v>24</v>
      </c>
    </row>
    <row r="10412" spans="1:17" x14ac:dyDescent="0.2">
      <c r="A10412" s="2">
        <v>39235</v>
      </c>
      <c r="B10412" t="s">
        <v>380</v>
      </c>
      <c r="C10412" t="s">
        <v>404</v>
      </c>
      <c r="D10412" t="s">
        <v>36</v>
      </c>
      <c r="E10412" t="s">
        <v>36</v>
      </c>
      <c r="F10412">
        <v>114</v>
      </c>
      <c r="G10412">
        <v>142</v>
      </c>
      <c r="H10412">
        <v>0</v>
      </c>
      <c r="I10412">
        <v>0</v>
      </c>
      <c r="J10412">
        <v>3</v>
      </c>
      <c r="K10412">
        <v>0</v>
      </c>
      <c r="L10412" t="s">
        <v>62</v>
      </c>
      <c r="M10412" t="s">
        <v>918</v>
      </c>
      <c r="N10412" t="s">
        <v>380</v>
      </c>
      <c r="O10412" t="s">
        <v>22</v>
      </c>
      <c r="P10412" t="s">
        <v>23</v>
      </c>
      <c r="Q10412" t="s">
        <v>24</v>
      </c>
    </row>
    <row r="10413" spans="1:17" x14ac:dyDescent="0.2">
      <c r="A10413" s="2">
        <v>39235</v>
      </c>
      <c r="B10413" t="s">
        <v>53</v>
      </c>
      <c r="C10413" t="s">
        <v>39</v>
      </c>
      <c r="D10413" t="s">
        <v>50</v>
      </c>
      <c r="E10413" t="s">
        <v>19</v>
      </c>
      <c r="F10413">
        <v>21</v>
      </c>
      <c r="G10413">
        <v>3</v>
      </c>
      <c r="H10413">
        <v>0</v>
      </c>
      <c r="I10413">
        <v>0</v>
      </c>
      <c r="J10413">
        <v>1</v>
      </c>
      <c r="K10413">
        <v>1</v>
      </c>
      <c r="L10413" t="s">
        <v>28</v>
      </c>
      <c r="M10413" t="s">
        <v>323</v>
      </c>
      <c r="N10413" t="s">
        <v>53</v>
      </c>
      <c r="O10413" t="s">
        <v>22</v>
      </c>
      <c r="P10413" t="s">
        <v>23</v>
      </c>
      <c r="Q10413" t="s">
        <v>30</v>
      </c>
    </row>
    <row r="10414" spans="1:17" x14ac:dyDescent="0.2">
      <c r="A10414" s="2">
        <v>39235</v>
      </c>
      <c r="B10414" t="s">
        <v>211</v>
      </c>
      <c r="C10414" t="s">
        <v>118</v>
      </c>
      <c r="D10414" t="s">
        <v>36</v>
      </c>
      <c r="E10414" t="s">
        <v>36</v>
      </c>
      <c r="F10414">
        <v>117</v>
      </c>
      <c r="G10414">
        <v>39</v>
      </c>
      <c r="H10414">
        <v>0</v>
      </c>
      <c r="I10414">
        <v>0</v>
      </c>
      <c r="J10414">
        <v>1</v>
      </c>
      <c r="K10414">
        <v>1</v>
      </c>
      <c r="L10414" t="s">
        <v>62</v>
      </c>
      <c r="M10414" t="s">
        <v>725</v>
      </c>
      <c r="N10414" t="s">
        <v>211</v>
      </c>
      <c r="O10414" t="s">
        <v>22</v>
      </c>
      <c r="P10414" t="s">
        <v>23</v>
      </c>
      <c r="Q10414" t="s">
        <v>30</v>
      </c>
    </row>
    <row r="10415" spans="1:17" x14ac:dyDescent="0.2">
      <c r="A10415" s="2">
        <v>39235</v>
      </c>
      <c r="B10415" t="s">
        <v>128</v>
      </c>
      <c r="C10415" t="s">
        <v>419</v>
      </c>
      <c r="D10415" t="s">
        <v>36</v>
      </c>
      <c r="E10415" t="s">
        <v>36</v>
      </c>
      <c r="F10415">
        <v>46</v>
      </c>
      <c r="G10415">
        <v>143</v>
      </c>
      <c r="H10415">
        <v>0</v>
      </c>
      <c r="I10415">
        <v>0</v>
      </c>
      <c r="J10415">
        <v>4</v>
      </c>
      <c r="K10415">
        <v>0</v>
      </c>
      <c r="L10415" t="s">
        <v>62</v>
      </c>
      <c r="M10415" t="s">
        <v>1054</v>
      </c>
      <c r="N10415" t="s">
        <v>128</v>
      </c>
      <c r="O10415" t="s">
        <v>22</v>
      </c>
      <c r="P10415" t="s">
        <v>23</v>
      </c>
      <c r="Q10415" t="s">
        <v>24</v>
      </c>
    </row>
    <row r="10416" spans="1:17" x14ac:dyDescent="0.2">
      <c r="A10416" s="2">
        <v>39235</v>
      </c>
      <c r="B10416" t="s">
        <v>208</v>
      </c>
      <c r="C10416" t="s">
        <v>135</v>
      </c>
      <c r="D10416" t="s">
        <v>36</v>
      </c>
      <c r="E10416" t="s">
        <v>36</v>
      </c>
      <c r="F10416">
        <v>106</v>
      </c>
      <c r="G10416">
        <v>27</v>
      </c>
      <c r="H10416">
        <v>0</v>
      </c>
      <c r="I10416">
        <v>0</v>
      </c>
      <c r="J10416">
        <v>2</v>
      </c>
      <c r="K10416">
        <v>1</v>
      </c>
      <c r="L10416" t="s">
        <v>62</v>
      </c>
      <c r="M10416" t="s">
        <v>398</v>
      </c>
      <c r="N10416" t="s">
        <v>208</v>
      </c>
      <c r="O10416" t="s">
        <v>22</v>
      </c>
      <c r="P10416" t="s">
        <v>23</v>
      </c>
      <c r="Q10416" t="s">
        <v>24</v>
      </c>
    </row>
    <row r="10417" spans="1:17" x14ac:dyDescent="0.2">
      <c r="A10417" s="2">
        <v>39235</v>
      </c>
      <c r="B10417" t="s">
        <v>77</v>
      </c>
      <c r="C10417" t="s">
        <v>182</v>
      </c>
      <c r="D10417" t="s">
        <v>27</v>
      </c>
      <c r="E10417" t="s">
        <v>115</v>
      </c>
      <c r="F10417">
        <v>29</v>
      </c>
      <c r="G10417">
        <v>73</v>
      </c>
      <c r="H10417">
        <v>0</v>
      </c>
      <c r="I10417">
        <v>0</v>
      </c>
      <c r="J10417">
        <v>4</v>
      </c>
      <c r="K10417">
        <v>1</v>
      </c>
      <c r="L10417" t="s">
        <v>28</v>
      </c>
      <c r="M10417" t="s">
        <v>782</v>
      </c>
      <c r="N10417" t="s">
        <v>77</v>
      </c>
      <c r="O10417" t="s">
        <v>22</v>
      </c>
      <c r="P10417" t="s">
        <v>23</v>
      </c>
      <c r="Q10417" t="s">
        <v>24</v>
      </c>
    </row>
    <row r="10418" spans="1:17" x14ac:dyDescent="0.2">
      <c r="A10418" s="2">
        <v>39235</v>
      </c>
      <c r="B10418" t="s">
        <v>161</v>
      </c>
      <c r="C10418" t="s">
        <v>293</v>
      </c>
      <c r="D10418" t="s">
        <v>50</v>
      </c>
      <c r="E10418" t="s">
        <v>50</v>
      </c>
      <c r="F10418">
        <v>75</v>
      </c>
      <c r="G10418">
        <v>10</v>
      </c>
      <c r="H10418">
        <v>0</v>
      </c>
      <c r="I10418">
        <v>0</v>
      </c>
      <c r="J10418">
        <v>0</v>
      </c>
      <c r="K10418">
        <v>0</v>
      </c>
      <c r="L10418" t="s">
        <v>291</v>
      </c>
      <c r="M10418" t="s">
        <v>162</v>
      </c>
      <c r="N10418" t="s">
        <v>161</v>
      </c>
      <c r="O10418" t="s">
        <v>22</v>
      </c>
      <c r="P10418" t="s">
        <v>23</v>
      </c>
      <c r="Q10418" t="s">
        <v>30</v>
      </c>
    </row>
    <row r="10419" spans="1:17" x14ac:dyDescent="0.2">
      <c r="A10419" s="2">
        <v>39235</v>
      </c>
      <c r="B10419" t="s">
        <v>138</v>
      </c>
      <c r="C10419" t="s">
        <v>61</v>
      </c>
      <c r="D10419" t="s">
        <v>36</v>
      </c>
      <c r="E10419" t="s">
        <v>36</v>
      </c>
      <c r="F10419">
        <v>68</v>
      </c>
      <c r="G10419">
        <v>81</v>
      </c>
      <c r="H10419">
        <v>0</v>
      </c>
      <c r="I10419">
        <v>0</v>
      </c>
      <c r="J10419">
        <v>3</v>
      </c>
      <c r="K10419">
        <v>0</v>
      </c>
      <c r="L10419" t="s">
        <v>62</v>
      </c>
      <c r="M10419" t="s">
        <v>741</v>
      </c>
      <c r="N10419" t="s">
        <v>138</v>
      </c>
      <c r="O10419" t="s">
        <v>22</v>
      </c>
      <c r="P10419" t="s">
        <v>23</v>
      </c>
      <c r="Q10419" t="s">
        <v>24</v>
      </c>
    </row>
    <row r="10420" spans="1:17" x14ac:dyDescent="0.2">
      <c r="A10420" s="2">
        <v>39236</v>
      </c>
      <c r="B10420" t="s">
        <v>471</v>
      </c>
      <c r="C10420" t="s">
        <v>111</v>
      </c>
      <c r="D10420" t="s">
        <v>36</v>
      </c>
      <c r="E10420" t="s">
        <v>36</v>
      </c>
      <c r="F10420">
        <v>107</v>
      </c>
      <c r="G10420">
        <v>40</v>
      </c>
      <c r="H10420">
        <v>0</v>
      </c>
      <c r="I10420">
        <v>0</v>
      </c>
      <c r="J10420">
        <v>0</v>
      </c>
      <c r="K10420">
        <v>0</v>
      </c>
      <c r="L10420" t="s">
        <v>62</v>
      </c>
      <c r="M10420" t="s">
        <v>639</v>
      </c>
      <c r="N10420" t="s">
        <v>471</v>
      </c>
      <c r="O10420" t="s">
        <v>22</v>
      </c>
      <c r="P10420" t="s">
        <v>23</v>
      </c>
      <c r="Q10420" t="s">
        <v>30</v>
      </c>
    </row>
    <row r="10421" spans="1:17" x14ac:dyDescent="0.2">
      <c r="A10421" s="2">
        <v>39236</v>
      </c>
      <c r="B10421" t="s">
        <v>172</v>
      </c>
      <c r="C10421" t="s">
        <v>351</v>
      </c>
      <c r="D10421" t="s">
        <v>36</v>
      </c>
      <c r="E10421" t="s">
        <v>36</v>
      </c>
      <c r="F10421">
        <v>121</v>
      </c>
      <c r="G10421">
        <v>102</v>
      </c>
      <c r="H10421">
        <v>0</v>
      </c>
      <c r="I10421">
        <v>0</v>
      </c>
      <c r="J10421">
        <v>1</v>
      </c>
      <c r="K10421">
        <v>0</v>
      </c>
      <c r="L10421" t="s">
        <v>62</v>
      </c>
      <c r="M10421" t="s">
        <v>618</v>
      </c>
      <c r="N10421" t="s">
        <v>617</v>
      </c>
      <c r="O10421" t="s">
        <v>122</v>
      </c>
      <c r="P10421" t="s">
        <v>23</v>
      </c>
      <c r="Q10421" t="s">
        <v>24</v>
      </c>
    </row>
    <row r="10422" spans="1:17" x14ac:dyDescent="0.2">
      <c r="A10422" s="2">
        <v>39236</v>
      </c>
      <c r="B10422" t="s">
        <v>31</v>
      </c>
      <c r="C10422" t="s">
        <v>42</v>
      </c>
      <c r="D10422" t="s">
        <v>19</v>
      </c>
      <c r="E10422" t="s">
        <v>19</v>
      </c>
      <c r="F10422">
        <v>30</v>
      </c>
      <c r="G10422">
        <v>71</v>
      </c>
      <c r="H10422">
        <v>0</v>
      </c>
      <c r="I10422">
        <v>0</v>
      </c>
      <c r="J10422">
        <v>1</v>
      </c>
      <c r="K10422">
        <v>2</v>
      </c>
      <c r="L10422" t="s">
        <v>28</v>
      </c>
      <c r="M10422" t="s">
        <v>523</v>
      </c>
      <c r="N10422" t="s">
        <v>106</v>
      </c>
      <c r="O10422" t="s">
        <v>122</v>
      </c>
      <c r="P10422" t="s">
        <v>23</v>
      </c>
      <c r="Q10422" t="s">
        <v>41</v>
      </c>
    </row>
    <row r="10423" spans="1:17" x14ac:dyDescent="0.2">
      <c r="A10423" s="2">
        <v>39236</v>
      </c>
      <c r="B10423" t="s">
        <v>34</v>
      </c>
      <c r="C10423" t="s">
        <v>196</v>
      </c>
      <c r="D10423" t="s">
        <v>36</v>
      </c>
      <c r="E10423" t="s">
        <v>36</v>
      </c>
      <c r="F10423">
        <v>50</v>
      </c>
      <c r="G10423">
        <v>132</v>
      </c>
      <c r="H10423">
        <v>0</v>
      </c>
      <c r="I10423">
        <v>0</v>
      </c>
      <c r="J10423">
        <v>2</v>
      </c>
      <c r="K10423">
        <v>2</v>
      </c>
      <c r="L10423" t="s">
        <v>62</v>
      </c>
      <c r="M10423" t="s">
        <v>37</v>
      </c>
      <c r="N10423" t="s">
        <v>34</v>
      </c>
      <c r="O10423" t="s">
        <v>22</v>
      </c>
      <c r="P10423" t="s">
        <v>23</v>
      </c>
      <c r="Q10423" t="s">
        <v>30</v>
      </c>
    </row>
    <row r="10424" spans="1:17" x14ac:dyDescent="0.2">
      <c r="A10424" s="2">
        <v>39236</v>
      </c>
      <c r="B10424" t="s">
        <v>136</v>
      </c>
      <c r="C10424" t="s">
        <v>378</v>
      </c>
      <c r="D10424" t="s">
        <v>36</v>
      </c>
      <c r="E10424" t="s">
        <v>36</v>
      </c>
      <c r="F10424">
        <v>25</v>
      </c>
      <c r="G10424">
        <v>171</v>
      </c>
      <c r="H10424">
        <v>0</v>
      </c>
      <c r="I10424">
        <v>0</v>
      </c>
      <c r="J10424">
        <v>5</v>
      </c>
      <c r="K10424">
        <v>0</v>
      </c>
      <c r="L10424" t="s">
        <v>62</v>
      </c>
      <c r="M10424" t="s">
        <v>431</v>
      </c>
      <c r="N10424" t="s">
        <v>136</v>
      </c>
      <c r="O10424" t="s">
        <v>22</v>
      </c>
      <c r="P10424" t="s">
        <v>23</v>
      </c>
      <c r="Q10424" t="s">
        <v>24</v>
      </c>
    </row>
    <row r="10425" spans="1:17" x14ac:dyDescent="0.2">
      <c r="A10425" s="2">
        <v>39236</v>
      </c>
      <c r="B10425" t="s">
        <v>339</v>
      </c>
      <c r="C10425" t="s">
        <v>120</v>
      </c>
      <c r="D10425" t="s">
        <v>36</v>
      </c>
      <c r="E10425" t="s">
        <v>36</v>
      </c>
      <c r="F10425">
        <v>119</v>
      </c>
      <c r="G10425">
        <v>13</v>
      </c>
      <c r="H10425">
        <v>0</v>
      </c>
      <c r="I10425">
        <v>0</v>
      </c>
      <c r="J10425">
        <v>1</v>
      </c>
      <c r="K10425">
        <v>2</v>
      </c>
      <c r="L10425" t="s">
        <v>62</v>
      </c>
      <c r="M10425" t="s">
        <v>377</v>
      </c>
      <c r="N10425" t="s">
        <v>339</v>
      </c>
      <c r="O10425" t="s">
        <v>22</v>
      </c>
      <c r="P10425" t="s">
        <v>23</v>
      </c>
      <c r="Q10425" t="s">
        <v>41</v>
      </c>
    </row>
    <row r="10426" spans="1:17" x14ac:dyDescent="0.2">
      <c r="A10426" s="2">
        <v>39236</v>
      </c>
      <c r="B10426" t="s">
        <v>197</v>
      </c>
      <c r="C10426" t="s">
        <v>183</v>
      </c>
      <c r="D10426" t="s">
        <v>36</v>
      </c>
      <c r="E10426" t="s">
        <v>36</v>
      </c>
      <c r="F10426">
        <v>129</v>
      </c>
      <c r="G10426">
        <v>38</v>
      </c>
      <c r="H10426">
        <v>0</v>
      </c>
      <c r="I10426">
        <v>0</v>
      </c>
      <c r="J10426">
        <v>1</v>
      </c>
      <c r="K10426">
        <v>1</v>
      </c>
      <c r="L10426" t="s">
        <v>62</v>
      </c>
      <c r="M10426" t="s">
        <v>225</v>
      </c>
      <c r="N10426" t="s">
        <v>197</v>
      </c>
      <c r="O10426" t="s">
        <v>22</v>
      </c>
      <c r="P10426" t="s">
        <v>23</v>
      </c>
      <c r="Q10426" t="s">
        <v>30</v>
      </c>
    </row>
    <row r="10427" spans="1:17" x14ac:dyDescent="0.2">
      <c r="A10427" s="2">
        <v>39236</v>
      </c>
      <c r="B10427" t="s">
        <v>296</v>
      </c>
      <c r="C10427" t="s">
        <v>224</v>
      </c>
      <c r="D10427" t="s">
        <v>36</v>
      </c>
      <c r="E10427" t="s">
        <v>36</v>
      </c>
      <c r="F10427">
        <v>118</v>
      </c>
      <c r="G10427">
        <v>54</v>
      </c>
      <c r="H10427">
        <v>0</v>
      </c>
      <c r="I10427">
        <v>0</v>
      </c>
      <c r="J10427">
        <v>3</v>
      </c>
      <c r="K10427">
        <v>0</v>
      </c>
      <c r="L10427" t="s">
        <v>62</v>
      </c>
      <c r="M10427" t="s">
        <v>399</v>
      </c>
      <c r="N10427" t="s">
        <v>296</v>
      </c>
      <c r="O10427" t="s">
        <v>22</v>
      </c>
      <c r="P10427" t="s">
        <v>23</v>
      </c>
      <c r="Q10427" t="s">
        <v>24</v>
      </c>
    </row>
    <row r="10428" spans="1:17" x14ac:dyDescent="0.2">
      <c r="A10428" s="2">
        <v>39236</v>
      </c>
      <c r="B10428" t="s">
        <v>237</v>
      </c>
      <c r="C10428" t="s">
        <v>405</v>
      </c>
      <c r="D10428" t="s">
        <v>36</v>
      </c>
      <c r="E10428" t="s">
        <v>36</v>
      </c>
      <c r="F10428">
        <v>145</v>
      </c>
      <c r="G10428">
        <v>146</v>
      </c>
      <c r="H10428">
        <v>0</v>
      </c>
      <c r="I10428">
        <v>0</v>
      </c>
      <c r="J10428">
        <v>2</v>
      </c>
      <c r="K10428">
        <v>0</v>
      </c>
      <c r="L10428" t="s">
        <v>62</v>
      </c>
      <c r="M10428" t="s">
        <v>366</v>
      </c>
      <c r="N10428" t="s">
        <v>237</v>
      </c>
      <c r="O10428" t="s">
        <v>22</v>
      </c>
      <c r="P10428" t="s">
        <v>23</v>
      </c>
      <c r="Q10428" t="s">
        <v>24</v>
      </c>
    </row>
    <row r="10429" spans="1:17" x14ac:dyDescent="0.2">
      <c r="A10429" s="2">
        <v>39236</v>
      </c>
      <c r="B10429" t="s">
        <v>35</v>
      </c>
      <c r="C10429" t="s">
        <v>365</v>
      </c>
      <c r="D10429" t="s">
        <v>36</v>
      </c>
      <c r="E10429" t="s">
        <v>36</v>
      </c>
      <c r="F10429">
        <v>155</v>
      </c>
      <c r="G10429">
        <v>66</v>
      </c>
      <c r="H10429">
        <v>0</v>
      </c>
      <c r="I10429">
        <v>0</v>
      </c>
      <c r="J10429">
        <v>0</v>
      </c>
      <c r="K10429">
        <v>1</v>
      </c>
      <c r="L10429" t="s">
        <v>62</v>
      </c>
      <c r="M10429" t="s">
        <v>200</v>
      </c>
      <c r="N10429" t="s">
        <v>35</v>
      </c>
      <c r="O10429" t="s">
        <v>22</v>
      </c>
      <c r="P10429" t="s">
        <v>23</v>
      </c>
      <c r="Q10429" t="s">
        <v>41</v>
      </c>
    </row>
    <row r="10430" spans="1:17" x14ac:dyDescent="0.2">
      <c r="A10430" s="2">
        <v>39236</v>
      </c>
      <c r="B10430" t="s">
        <v>46</v>
      </c>
      <c r="C10430" t="s">
        <v>207</v>
      </c>
      <c r="D10430" t="s">
        <v>36</v>
      </c>
      <c r="E10430" t="s">
        <v>36</v>
      </c>
      <c r="F10430">
        <v>151</v>
      </c>
      <c r="G10430">
        <v>124</v>
      </c>
      <c r="H10430">
        <v>0</v>
      </c>
      <c r="I10430">
        <v>0</v>
      </c>
      <c r="J10430">
        <v>0</v>
      </c>
      <c r="K10430">
        <v>0</v>
      </c>
      <c r="L10430" t="s">
        <v>62</v>
      </c>
      <c r="M10430" t="s">
        <v>685</v>
      </c>
      <c r="N10430" t="s">
        <v>46</v>
      </c>
      <c r="O10430" t="s">
        <v>22</v>
      </c>
      <c r="P10430" t="s">
        <v>23</v>
      </c>
      <c r="Q10430" t="s">
        <v>30</v>
      </c>
    </row>
    <row r="10431" spans="1:17" x14ac:dyDescent="0.2">
      <c r="A10431" s="2">
        <v>39238</v>
      </c>
      <c r="B10431" t="s">
        <v>150</v>
      </c>
      <c r="C10431" t="s">
        <v>39</v>
      </c>
      <c r="D10431" t="s">
        <v>36</v>
      </c>
      <c r="E10431" t="s">
        <v>19</v>
      </c>
      <c r="F10431">
        <v>65</v>
      </c>
      <c r="G10431">
        <v>3</v>
      </c>
      <c r="H10431">
        <v>0</v>
      </c>
      <c r="I10431">
        <v>0</v>
      </c>
      <c r="J10431">
        <v>3</v>
      </c>
      <c r="K10431">
        <v>4</v>
      </c>
      <c r="L10431" t="s">
        <v>28</v>
      </c>
      <c r="M10431" t="s">
        <v>855</v>
      </c>
      <c r="N10431" t="s">
        <v>106</v>
      </c>
      <c r="O10431" t="s">
        <v>122</v>
      </c>
      <c r="P10431" t="s">
        <v>23</v>
      </c>
      <c r="Q10431" t="s">
        <v>41</v>
      </c>
    </row>
    <row r="10432" spans="1:17" x14ac:dyDescent="0.2">
      <c r="A10432" s="2">
        <v>39238</v>
      </c>
      <c r="B10432" t="s">
        <v>185</v>
      </c>
      <c r="C10432" t="s">
        <v>107</v>
      </c>
      <c r="D10432" t="s">
        <v>27</v>
      </c>
      <c r="E10432" t="s">
        <v>19</v>
      </c>
      <c r="F10432">
        <v>69</v>
      </c>
      <c r="G10432">
        <v>43</v>
      </c>
      <c r="H10432">
        <v>0</v>
      </c>
      <c r="I10432">
        <v>0</v>
      </c>
      <c r="J10432">
        <v>0</v>
      </c>
      <c r="K10432">
        <v>1</v>
      </c>
      <c r="L10432" t="s">
        <v>28</v>
      </c>
      <c r="M10432" t="s">
        <v>412</v>
      </c>
      <c r="N10432" t="s">
        <v>185</v>
      </c>
      <c r="O10432" t="s">
        <v>22</v>
      </c>
      <c r="P10432" t="s">
        <v>23</v>
      </c>
      <c r="Q10432" t="s">
        <v>41</v>
      </c>
    </row>
    <row r="10433" spans="1:17" x14ac:dyDescent="0.2">
      <c r="A10433" s="2">
        <v>39238</v>
      </c>
      <c r="B10433" t="s">
        <v>143</v>
      </c>
      <c r="C10433" t="s">
        <v>43</v>
      </c>
      <c r="D10433" t="s">
        <v>115</v>
      </c>
      <c r="E10433" t="s">
        <v>19</v>
      </c>
      <c r="F10433">
        <v>44</v>
      </c>
      <c r="G10433">
        <v>26</v>
      </c>
      <c r="H10433">
        <v>0</v>
      </c>
      <c r="I10433">
        <v>0</v>
      </c>
      <c r="J10433">
        <v>0</v>
      </c>
      <c r="K10433">
        <v>0</v>
      </c>
      <c r="L10433" t="s">
        <v>312</v>
      </c>
      <c r="M10433" t="s">
        <v>1014</v>
      </c>
      <c r="N10433" t="s">
        <v>143</v>
      </c>
      <c r="O10433" t="s">
        <v>22</v>
      </c>
      <c r="P10433" t="s">
        <v>23</v>
      </c>
      <c r="Q10433" t="s">
        <v>30</v>
      </c>
    </row>
    <row r="10434" spans="1:17" x14ac:dyDescent="0.2">
      <c r="A10434" s="2">
        <v>39238</v>
      </c>
      <c r="B10434" t="s">
        <v>301</v>
      </c>
      <c r="C10434" t="s">
        <v>82</v>
      </c>
      <c r="D10434" t="s">
        <v>115</v>
      </c>
      <c r="E10434" t="s">
        <v>50</v>
      </c>
      <c r="F10434">
        <v>95</v>
      </c>
      <c r="G10434">
        <v>7</v>
      </c>
      <c r="H10434">
        <v>0</v>
      </c>
      <c r="I10434">
        <v>0</v>
      </c>
      <c r="J10434">
        <v>1</v>
      </c>
      <c r="K10434">
        <v>1</v>
      </c>
      <c r="L10434" t="s">
        <v>28</v>
      </c>
      <c r="M10434" t="s">
        <v>1268</v>
      </c>
      <c r="N10434" t="s">
        <v>301</v>
      </c>
      <c r="O10434" t="s">
        <v>22</v>
      </c>
      <c r="P10434" t="s">
        <v>23</v>
      </c>
      <c r="Q10434" t="s">
        <v>30</v>
      </c>
    </row>
    <row r="10435" spans="1:17" x14ac:dyDescent="0.2">
      <c r="A10435" s="2">
        <v>39238</v>
      </c>
      <c r="B10435" t="s">
        <v>26</v>
      </c>
      <c r="C10435" t="s">
        <v>38</v>
      </c>
      <c r="D10435" t="s">
        <v>27</v>
      </c>
      <c r="E10435" t="s">
        <v>19</v>
      </c>
      <c r="F10435">
        <v>20</v>
      </c>
      <c r="G10435">
        <v>35</v>
      </c>
      <c r="H10435">
        <v>0</v>
      </c>
      <c r="I10435">
        <v>0</v>
      </c>
      <c r="J10435">
        <v>0</v>
      </c>
      <c r="K10435">
        <v>1</v>
      </c>
      <c r="L10435" t="s">
        <v>28</v>
      </c>
      <c r="M10435" t="s">
        <v>219</v>
      </c>
      <c r="N10435" t="s">
        <v>26</v>
      </c>
      <c r="O10435" t="s">
        <v>22</v>
      </c>
      <c r="P10435" t="s">
        <v>23</v>
      </c>
      <c r="Q10435" t="s">
        <v>41</v>
      </c>
    </row>
    <row r="10436" spans="1:17" x14ac:dyDescent="0.2">
      <c r="A10436" s="2">
        <v>39238</v>
      </c>
      <c r="B10436" t="s">
        <v>180</v>
      </c>
      <c r="C10436" t="s">
        <v>25</v>
      </c>
      <c r="D10436" t="s">
        <v>50</v>
      </c>
      <c r="E10436" t="s">
        <v>19</v>
      </c>
      <c r="F10436">
        <v>19</v>
      </c>
      <c r="G10436">
        <v>2</v>
      </c>
      <c r="H10436">
        <v>0</v>
      </c>
      <c r="I10436">
        <v>0</v>
      </c>
      <c r="J10436">
        <v>0</v>
      </c>
      <c r="K10436">
        <v>0</v>
      </c>
      <c r="L10436" t="s">
        <v>28</v>
      </c>
      <c r="M10436" t="s">
        <v>752</v>
      </c>
      <c r="N10436" t="s">
        <v>129</v>
      </c>
      <c r="O10436" t="s">
        <v>122</v>
      </c>
      <c r="P10436" t="s">
        <v>23</v>
      </c>
      <c r="Q10436" t="s">
        <v>30</v>
      </c>
    </row>
    <row r="10437" spans="1:17" x14ac:dyDescent="0.2">
      <c r="A10437" s="2">
        <v>39239</v>
      </c>
      <c r="B10437" t="s">
        <v>737</v>
      </c>
      <c r="C10437" t="s">
        <v>123</v>
      </c>
      <c r="D10437" t="s">
        <v>50</v>
      </c>
      <c r="E10437" t="s">
        <v>50</v>
      </c>
      <c r="F10437">
        <v>161</v>
      </c>
      <c r="G10437">
        <v>34</v>
      </c>
      <c r="H10437">
        <v>0</v>
      </c>
      <c r="I10437">
        <v>0</v>
      </c>
      <c r="J10437">
        <v>0</v>
      </c>
      <c r="K10437">
        <v>2</v>
      </c>
      <c r="L10437" t="s">
        <v>291</v>
      </c>
      <c r="M10437" t="s">
        <v>819</v>
      </c>
      <c r="N10437" t="s">
        <v>737</v>
      </c>
      <c r="O10437" t="s">
        <v>22</v>
      </c>
      <c r="P10437" t="s">
        <v>23</v>
      </c>
      <c r="Q10437" t="s">
        <v>41</v>
      </c>
    </row>
    <row r="10438" spans="1:17" x14ac:dyDescent="0.2">
      <c r="A10438" s="2">
        <v>39239</v>
      </c>
      <c r="B10438" t="s">
        <v>286</v>
      </c>
      <c r="C10438" t="s">
        <v>90</v>
      </c>
      <c r="D10438" t="s">
        <v>50</v>
      </c>
      <c r="E10438" t="s">
        <v>50</v>
      </c>
      <c r="F10438">
        <v>128</v>
      </c>
      <c r="G10438">
        <v>18</v>
      </c>
      <c r="H10438">
        <v>0</v>
      </c>
      <c r="I10438">
        <v>0</v>
      </c>
      <c r="J10438">
        <v>1</v>
      </c>
      <c r="K10438">
        <v>0</v>
      </c>
      <c r="L10438" t="s">
        <v>291</v>
      </c>
      <c r="M10438" t="s">
        <v>359</v>
      </c>
      <c r="N10438" t="s">
        <v>286</v>
      </c>
      <c r="O10438" t="s">
        <v>22</v>
      </c>
      <c r="P10438" t="s">
        <v>23</v>
      </c>
      <c r="Q10438" t="s">
        <v>24</v>
      </c>
    </row>
    <row r="10439" spans="1:17" x14ac:dyDescent="0.2">
      <c r="A10439" s="2">
        <v>39239</v>
      </c>
      <c r="B10439" t="s">
        <v>646</v>
      </c>
      <c r="C10439" t="s">
        <v>184</v>
      </c>
      <c r="D10439" t="s">
        <v>50</v>
      </c>
      <c r="E10439" t="s">
        <v>50</v>
      </c>
      <c r="F10439">
        <v>48</v>
      </c>
      <c r="G10439">
        <v>112</v>
      </c>
      <c r="H10439">
        <v>0</v>
      </c>
      <c r="I10439">
        <v>0</v>
      </c>
      <c r="J10439">
        <v>1</v>
      </c>
      <c r="K10439">
        <v>0</v>
      </c>
      <c r="L10439" t="s">
        <v>291</v>
      </c>
      <c r="M10439" t="s">
        <v>671</v>
      </c>
      <c r="N10439" t="s">
        <v>646</v>
      </c>
      <c r="O10439" t="s">
        <v>22</v>
      </c>
      <c r="P10439" t="s">
        <v>23</v>
      </c>
      <c r="Q10439" t="s">
        <v>24</v>
      </c>
    </row>
    <row r="10440" spans="1:17" x14ac:dyDescent="0.2">
      <c r="A10440" s="2">
        <v>39239</v>
      </c>
      <c r="B10440" t="s">
        <v>87</v>
      </c>
      <c r="C10440" t="s">
        <v>317</v>
      </c>
      <c r="D10440" t="s">
        <v>50</v>
      </c>
      <c r="E10440" t="s">
        <v>50</v>
      </c>
      <c r="F10440">
        <v>36</v>
      </c>
      <c r="G10440">
        <v>64</v>
      </c>
      <c r="H10440">
        <v>0</v>
      </c>
      <c r="I10440">
        <v>0</v>
      </c>
      <c r="J10440">
        <v>2</v>
      </c>
      <c r="K10440">
        <v>1</v>
      </c>
      <c r="L10440" t="s">
        <v>291</v>
      </c>
      <c r="M10440" t="s">
        <v>88</v>
      </c>
      <c r="N10440" t="s">
        <v>87</v>
      </c>
      <c r="O10440" t="s">
        <v>22</v>
      </c>
      <c r="P10440" t="s">
        <v>23</v>
      </c>
      <c r="Q10440" t="s">
        <v>24</v>
      </c>
    </row>
    <row r="10441" spans="1:17" x14ac:dyDescent="0.2">
      <c r="A10441" s="2">
        <v>39239</v>
      </c>
      <c r="B10441" t="s">
        <v>131</v>
      </c>
      <c r="C10441" t="s">
        <v>56</v>
      </c>
      <c r="D10441" t="s">
        <v>27</v>
      </c>
      <c r="E10441" t="s">
        <v>27</v>
      </c>
      <c r="F10441">
        <v>52</v>
      </c>
      <c r="G10441">
        <v>94</v>
      </c>
      <c r="H10441">
        <v>0</v>
      </c>
      <c r="I10441">
        <v>0</v>
      </c>
      <c r="J10441">
        <v>1</v>
      </c>
      <c r="K10441">
        <v>2</v>
      </c>
      <c r="L10441" t="s">
        <v>563</v>
      </c>
      <c r="M10441" t="s">
        <v>215</v>
      </c>
      <c r="N10441" t="s">
        <v>77</v>
      </c>
      <c r="O10441" t="s">
        <v>122</v>
      </c>
      <c r="P10441" t="s">
        <v>23</v>
      </c>
      <c r="Q10441" t="s">
        <v>41</v>
      </c>
    </row>
    <row r="10442" spans="1:17" x14ac:dyDescent="0.2">
      <c r="A10442" s="2">
        <v>39239</v>
      </c>
      <c r="B10442" t="s">
        <v>274</v>
      </c>
      <c r="C10442" t="s">
        <v>95</v>
      </c>
      <c r="D10442" t="s">
        <v>50</v>
      </c>
      <c r="E10442" t="s">
        <v>50</v>
      </c>
      <c r="F10442">
        <v>12</v>
      </c>
      <c r="G10442">
        <v>17</v>
      </c>
      <c r="H10442">
        <v>0</v>
      </c>
      <c r="I10442">
        <v>0</v>
      </c>
      <c r="J10442">
        <v>0</v>
      </c>
      <c r="K10442">
        <v>0</v>
      </c>
      <c r="L10442" t="s">
        <v>291</v>
      </c>
      <c r="M10442" t="s">
        <v>333</v>
      </c>
      <c r="N10442" t="s">
        <v>274</v>
      </c>
      <c r="O10442" t="s">
        <v>22</v>
      </c>
      <c r="P10442" t="s">
        <v>23</v>
      </c>
      <c r="Q10442" t="s">
        <v>30</v>
      </c>
    </row>
    <row r="10443" spans="1:17" x14ac:dyDescent="0.2">
      <c r="A10443" s="2">
        <v>39239</v>
      </c>
      <c r="B10443" t="s">
        <v>31</v>
      </c>
      <c r="C10443" t="s">
        <v>42</v>
      </c>
      <c r="D10443" t="s">
        <v>19</v>
      </c>
      <c r="E10443" t="s">
        <v>19</v>
      </c>
      <c r="F10443">
        <v>30</v>
      </c>
      <c r="G10443">
        <v>71</v>
      </c>
      <c r="H10443">
        <v>0</v>
      </c>
      <c r="I10443">
        <v>0</v>
      </c>
      <c r="J10443">
        <v>2</v>
      </c>
      <c r="K10443">
        <v>0</v>
      </c>
      <c r="L10443" t="s">
        <v>28</v>
      </c>
      <c r="M10443" t="s">
        <v>855</v>
      </c>
      <c r="N10443" t="s">
        <v>106</v>
      </c>
      <c r="O10443" t="s">
        <v>122</v>
      </c>
      <c r="P10443" t="s">
        <v>23</v>
      </c>
      <c r="Q10443" t="s">
        <v>24</v>
      </c>
    </row>
    <row r="10444" spans="1:17" x14ac:dyDescent="0.2">
      <c r="A10444" s="2">
        <v>39239</v>
      </c>
      <c r="B10444" t="s">
        <v>81</v>
      </c>
      <c r="C10444" t="s">
        <v>89</v>
      </c>
      <c r="D10444" t="s">
        <v>50</v>
      </c>
      <c r="E10444" t="s">
        <v>50</v>
      </c>
      <c r="F10444">
        <v>110</v>
      </c>
      <c r="G10444">
        <v>8</v>
      </c>
      <c r="H10444">
        <v>0</v>
      </c>
      <c r="I10444">
        <v>0</v>
      </c>
      <c r="J10444">
        <v>0</v>
      </c>
      <c r="K10444">
        <v>3</v>
      </c>
      <c r="L10444" t="s">
        <v>291</v>
      </c>
      <c r="M10444" t="s">
        <v>83</v>
      </c>
      <c r="N10444" t="s">
        <v>81</v>
      </c>
      <c r="O10444" t="s">
        <v>22</v>
      </c>
      <c r="P10444" t="s">
        <v>23</v>
      </c>
      <c r="Q10444" t="s">
        <v>41</v>
      </c>
    </row>
    <row r="10445" spans="1:17" x14ac:dyDescent="0.2">
      <c r="A10445" s="2">
        <v>39239</v>
      </c>
      <c r="B10445" t="s">
        <v>48</v>
      </c>
      <c r="C10445" t="s">
        <v>104</v>
      </c>
      <c r="D10445" t="s">
        <v>50</v>
      </c>
      <c r="E10445" t="s">
        <v>50</v>
      </c>
      <c r="F10445">
        <v>185</v>
      </c>
      <c r="G10445">
        <v>14</v>
      </c>
      <c r="H10445">
        <v>0</v>
      </c>
      <c r="I10445">
        <v>0</v>
      </c>
      <c r="J10445">
        <v>0</v>
      </c>
      <c r="K10445">
        <v>2</v>
      </c>
      <c r="L10445" t="s">
        <v>291</v>
      </c>
      <c r="M10445" t="s">
        <v>51</v>
      </c>
      <c r="N10445" t="s">
        <v>48</v>
      </c>
      <c r="O10445" t="s">
        <v>22</v>
      </c>
      <c r="P10445" t="s">
        <v>23</v>
      </c>
      <c r="Q10445" t="s">
        <v>41</v>
      </c>
    </row>
    <row r="10446" spans="1:17" x14ac:dyDescent="0.2">
      <c r="A10446" s="2">
        <v>39239</v>
      </c>
      <c r="B10446" t="s">
        <v>70</v>
      </c>
      <c r="C10446" t="s">
        <v>147</v>
      </c>
      <c r="D10446" t="s">
        <v>50</v>
      </c>
      <c r="E10446" t="s">
        <v>50</v>
      </c>
      <c r="F10446">
        <v>45</v>
      </c>
      <c r="G10446">
        <v>62</v>
      </c>
      <c r="H10446">
        <v>0</v>
      </c>
      <c r="I10446">
        <v>0</v>
      </c>
      <c r="J10446">
        <v>2</v>
      </c>
      <c r="K10446">
        <v>0</v>
      </c>
      <c r="L10446" t="s">
        <v>291</v>
      </c>
      <c r="M10446" t="s">
        <v>383</v>
      </c>
      <c r="N10446" t="s">
        <v>70</v>
      </c>
      <c r="O10446" t="s">
        <v>22</v>
      </c>
      <c r="P10446" t="s">
        <v>23</v>
      </c>
      <c r="Q10446" t="s">
        <v>24</v>
      </c>
    </row>
    <row r="10447" spans="1:17" x14ac:dyDescent="0.2">
      <c r="A10447" s="2">
        <v>39239</v>
      </c>
      <c r="B10447" t="s">
        <v>67</v>
      </c>
      <c r="C10447" t="s">
        <v>345</v>
      </c>
      <c r="D10447" t="s">
        <v>50</v>
      </c>
      <c r="E10447" t="s">
        <v>50</v>
      </c>
      <c r="F10447">
        <v>4</v>
      </c>
      <c r="G10447">
        <v>92</v>
      </c>
      <c r="H10447">
        <v>0</v>
      </c>
      <c r="I10447">
        <v>0</v>
      </c>
      <c r="J10447">
        <v>1</v>
      </c>
      <c r="K10447">
        <v>0</v>
      </c>
      <c r="L10447" t="s">
        <v>291</v>
      </c>
      <c r="M10447" t="s">
        <v>518</v>
      </c>
      <c r="N10447" t="s">
        <v>67</v>
      </c>
      <c r="O10447" t="s">
        <v>22</v>
      </c>
      <c r="P10447" t="s">
        <v>23</v>
      </c>
      <c r="Q10447" t="s">
        <v>24</v>
      </c>
    </row>
    <row r="10448" spans="1:17" x14ac:dyDescent="0.2">
      <c r="A10448" s="2">
        <v>39239</v>
      </c>
      <c r="B10448" t="s">
        <v>129</v>
      </c>
      <c r="C10448" t="s">
        <v>244</v>
      </c>
      <c r="D10448" t="s">
        <v>50</v>
      </c>
      <c r="E10448" t="s">
        <v>50</v>
      </c>
      <c r="F10448">
        <v>5</v>
      </c>
      <c r="G10448">
        <v>37</v>
      </c>
      <c r="H10448">
        <v>0</v>
      </c>
      <c r="I10448">
        <v>0</v>
      </c>
      <c r="J10448">
        <v>2</v>
      </c>
      <c r="K10448">
        <v>1</v>
      </c>
      <c r="L10448" t="s">
        <v>291</v>
      </c>
      <c r="M10448" t="s">
        <v>945</v>
      </c>
      <c r="N10448" t="s">
        <v>129</v>
      </c>
      <c r="O10448" t="s">
        <v>22</v>
      </c>
      <c r="P10448" t="s">
        <v>23</v>
      </c>
      <c r="Q10448" t="s">
        <v>24</v>
      </c>
    </row>
    <row r="10449" spans="1:17" x14ac:dyDescent="0.2">
      <c r="A10449" s="2">
        <v>39239</v>
      </c>
      <c r="B10449" t="s">
        <v>153</v>
      </c>
      <c r="C10449" t="s">
        <v>384</v>
      </c>
      <c r="D10449" t="s">
        <v>50</v>
      </c>
      <c r="E10449" t="s">
        <v>50</v>
      </c>
      <c r="F10449">
        <v>16</v>
      </c>
      <c r="G10449">
        <v>90</v>
      </c>
      <c r="H10449">
        <v>0</v>
      </c>
      <c r="I10449">
        <v>0</v>
      </c>
      <c r="J10449">
        <v>2</v>
      </c>
      <c r="K10449">
        <v>1</v>
      </c>
      <c r="L10449" t="s">
        <v>291</v>
      </c>
      <c r="M10449" t="s">
        <v>545</v>
      </c>
      <c r="N10449" t="s">
        <v>153</v>
      </c>
      <c r="O10449" t="s">
        <v>22</v>
      </c>
      <c r="P10449" t="s">
        <v>23</v>
      </c>
      <c r="Q10449" t="s">
        <v>24</v>
      </c>
    </row>
    <row r="10450" spans="1:17" x14ac:dyDescent="0.2">
      <c r="A10450" s="2">
        <v>39239</v>
      </c>
      <c r="B10450" t="s">
        <v>560</v>
      </c>
      <c r="C10450" t="s">
        <v>386</v>
      </c>
      <c r="D10450" t="s">
        <v>50</v>
      </c>
      <c r="E10450" t="s">
        <v>50</v>
      </c>
      <c r="F10450">
        <v>115</v>
      </c>
      <c r="G10450">
        <v>103</v>
      </c>
      <c r="H10450">
        <v>0</v>
      </c>
      <c r="I10450">
        <v>0</v>
      </c>
      <c r="J10450">
        <v>1</v>
      </c>
      <c r="K10450">
        <v>1</v>
      </c>
      <c r="L10450" t="s">
        <v>291</v>
      </c>
      <c r="M10450" t="s">
        <v>626</v>
      </c>
      <c r="N10450" t="s">
        <v>560</v>
      </c>
      <c r="O10450" t="s">
        <v>22</v>
      </c>
      <c r="P10450" t="s">
        <v>23</v>
      </c>
      <c r="Q10450" t="s">
        <v>30</v>
      </c>
    </row>
    <row r="10451" spans="1:17" x14ac:dyDescent="0.2">
      <c r="A10451" s="2">
        <v>39239</v>
      </c>
      <c r="B10451" t="s">
        <v>101</v>
      </c>
      <c r="C10451" t="s">
        <v>72</v>
      </c>
      <c r="D10451" t="s">
        <v>50</v>
      </c>
      <c r="E10451" t="s">
        <v>50</v>
      </c>
      <c r="F10451">
        <v>104</v>
      </c>
      <c r="G10451">
        <v>23</v>
      </c>
      <c r="H10451">
        <v>0</v>
      </c>
      <c r="I10451">
        <v>0</v>
      </c>
      <c r="J10451">
        <v>0</v>
      </c>
      <c r="K10451">
        <v>2</v>
      </c>
      <c r="L10451" t="s">
        <v>291</v>
      </c>
      <c r="M10451" t="s">
        <v>331</v>
      </c>
      <c r="N10451" t="s">
        <v>101</v>
      </c>
      <c r="O10451" t="s">
        <v>22</v>
      </c>
      <c r="P10451" t="s">
        <v>23</v>
      </c>
      <c r="Q10451" t="s">
        <v>41</v>
      </c>
    </row>
    <row r="10452" spans="1:17" x14ac:dyDescent="0.2">
      <c r="A10452" s="2">
        <v>39239</v>
      </c>
      <c r="B10452" t="s">
        <v>174</v>
      </c>
      <c r="C10452" t="s">
        <v>106</v>
      </c>
      <c r="D10452" t="s">
        <v>50</v>
      </c>
      <c r="E10452" t="s">
        <v>50</v>
      </c>
      <c r="F10452">
        <v>134</v>
      </c>
      <c r="G10452">
        <v>9</v>
      </c>
      <c r="H10452">
        <v>0</v>
      </c>
      <c r="I10452">
        <v>0</v>
      </c>
      <c r="J10452">
        <v>0</v>
      </c>
      <c r="K10452">
        <v>2</v>
      </c>
      <c r="L10452" t="s">
        <v>291</v>
      </c>
      <c r="M10452" t="s">
        <v>820</v>
      </c>
      <c r="N10452" t="s">
        <v>174</v>
      </c>
      <c r="O10452" t="s">
        <v>22</v>
      </c>
      <c r="P10452" t="s">
        <v>23</v>
      </c>
      <c r="Q10452" t="s">
        <v>41</v>
      </c>
    </row>
    <row r="10453" spans="1:17" x14ac:dyDescent="0.2">
      <c r="A10453" s="2">
        <v>39239</v>
      </c>
      <c r="B10453" t="s">
        <v>73</v>
      </c>
      <c r="C10453" t="s">
        <v>119</v>
      </c>
      <c r="D10453" t="s">
        <v>50</v>
      </c>
      <c r="E10453" t="s">
        <v>50</v>
      </c>
      <c r="F10453">
        <v>92</v>
      </c>
      <c r="G10453">
        <v>1</v>
      </c>
      <c r="H10453">
        <v>0</v>
      </c>
      <c r="I10453">
        <v>0</v>
      </c>
      <c r="J10453">
        <v>0</v>
      </c>
      <c r="K10453">
        <v>2</v>
      </c>
      <c r="L10453" t="s">
        <v>291</v>
      </c>
      <c r="M10453" t="s">
        <v>806</v>
      </c>
      <c r="N10453" t="s">
        <v>73</v>
      </c>
      <c r="O10453" t="s">
        <v>22</v>
      </c>
      <c r="P10453" t="s">
        <v>23</v>
      </c>
      <c r="Q10453" t="s">
        <v>41</v>
      </c>
    </row>
    <row r="10454" spans="1:17" x14ac:dyDescent="0.2">
      <c r="A10454" s="2">
        <v>39239</v>
      </c>
      <c r="B10454" t="s">
        <v>97</v>
      </c>
      <c r="C10454" t="s">
        <v>85</v>
      </c>
      <c r="D10454" t="s">
        <v>50</v>
      </c>
      <c r="E10454" t="s">
        <v>50</v>
      </c>
      <c r="F10454">
        <v>178</v>
      </c>
      <c r="G10454">
        <v>78</v>
      </c>
      <c r="H10454">
        <v>0</v>
      </c>
      <c r="I10454">
        <v>0</v>
      </c>
      <c r="J10454">
        <v>0</v>
      </c>
      <c r="K10454">
        <v>3</v>
      </c>
      <c r="L10454" t="s">
        <v>291</v>
      </c>
      <c r="M10454" t="s">
        <v>97</v>
      </c>
      <c r="N10454" t="s">
        <v>97</v>
      </c>
      <c r="O10454" t="s">
        <v>22</v>
      </c>
      <c r="P10454" t="s">
        <v>23</v>
      </c>
      <c r="Q10454" t="s">
        <v>41</v>
      </c>
    </row>
    <row r="10455" spans="1:17" x14ac:dyDescent="0.2">
      <c r="A10455" s="2">
        <v>39239</v>
      </c>
      <c r="B10455" t="s">
        <v>49</v>
      </c>
      <c r="C10455" t="s">
        <v>94</v>
      </c>
      <c r="D10455" t="s">
        <v>50</v>
      </c>
      <c r="E10455" t="s">
        <v>50</v>
      </c>
      <c r="F10455">
        <v>49</v>
      </c>
      <c r="G10455">
        <v>57</v>
      </c>
      <c r="H10455">
        <v>0</v>
      </c>
      <c r="I10455">
        <v>0</v>
      </c>
      <c r="J10455">
        <v>4</v>
      </c>
      <c r="K10455">
        <v>0</v>
      </c>
      <c r="L10455" t="s">
        <v>291</v>
      </c>
      <c r="M10455" t="s">
        <v>103</v>
      </c>
      <c r="N10455" t="s">
        <v>49</v>
      </c>
      <c r="O10455" t="s">
        <v>22</v>
      </c>
      <c r="P10455" t="s">
        <v>23</v>
      </c>
      <c r="Q10455" t="s">
        <v>24</v>
      </c>
    </row>
    <row r="10456" spans="1:17" x14ac:dyDescent="0.2">
      <c r="A10456" s="2">
        <v>39239</v>
      </c>
      <c r="B10456" t="s">
        <v>92</v>
      </c>
      <c r="C10456" t="s">
        <v>249</v>
      </c>
      <c r="D10456" t="s">
        <v>50</v>
      </c>
      <c r="E10456" t="s">
        <v>50</v>
      </c>
      <c r="F10456">
        <v>15</v>
      </c>
      <c r="G10456">
        <v>76</v>
      </c>
      <c r="H10456">
        <v>0</v>
      </c>
      <c r="I10456">
        <v>0</v>
      </c>
      <c r="J10456">
        <v>2</v>
      </c>
      <c r="K10456">
        <v>0</v>
      </c>
      <c r="L10456" t="s">
        <v>291</v>
      </c>
      <c r="M10456" t="s">
        <v>1062</v>
      </c>
      <c r="N10456" t="s">
        <v>92</v>
      </c>
      <c r="O10456" t="s">
        <v>22</v>
      </c>
      <c r="P10456" t="s">
        <v>23</v>
      </c>
      <c r="Q10456" t="s">
        <v>24</v>
      </c>
    </row>
    <row r="10457" spans="1:17" x14ac:dyDescent="0.2">
      <c r="A10457" s="2">
        <v>39239</v>
      </c>
      <c r="B10457" t="s">
        <v>52</v>
      </c>
      <c r="C10457" t="s">
        <v>76</v>
      </c>
      <c r="D10457" t="s">
        <v>50</v>
      </c>
      <c r="E10457" t="s">
        <v>50</v>
      </c>
      <c r="F10457">
        <v>22</v>
      </c>
      <c r="G10457">
        <v>96</v>
      </c>
      <c r="H10457">
        <v>0</v>
      </c>
      <c r="I10457">
        <v>0</v>
      </c>
      <c r="J10457">
        <v>5</v>
      </c>
      <c r="K10457">
        <v>0</v>
      </c>
      <c r="L10457" t="s">
        <v>291</v>
      </c>
      <c r="M10457" t="s">
        <v>68</v>
      </c>
      <c r="N10457" t="s">
        <v>52</v>
      </c>
      <c r="O10457" t="s">
        <v>22</v>
      </c>
      <c r="P10457" t="s">
        <v>23</v>
      </c>
      <c r="Q10457" t="s">
        <v>24</v>
      </c>
    </row>
    <row r="10458" spans="1:17" x14ac:dyDescent="0.2">
      <c r="A10458" s="2">
        <v>39239</v>
      </c>
      <c r="B10458" t="s">
        <v>114</v>
      </c>
      <c r="C10458" t="s">
        <v>126</v>
      </c>
      <c r="D10458" t="s">
        <v>115</v>
      </c>
      <c r="E10458" t="s">
        <v>50</v>
      </c>
      <c r="F10458">
        <v>120</v>
      </c>
      <c r="G10458">
        <v>6</v>
      </c>
      <c r="H10458">
        <v>0</v>
      </c>
      <c r="I10458">
        <v>0</v>
      </c>
      <c r="J10458">
        <v>1</v>
      </c>
      <c r="K10458">
        <v>3</v>
      </c>
      <c r="L10458" t="s">
        <v>28</v>
      </c>
      <c r="M10458" t="s">
        <v>226</v>
      </c>
      <c r="N10458" t="s">
        <v>114</v>
      </c>
      <c r="O10458" t="s">
        <v>22</v>
      </c>
      <c r="P10458" t="s">
        <v>23</v>
      </c>
      <c r="Q10458" t="s">
        <v>41</v>
      </c>
    </row>
    <row r="10459" spans="1:17" x14ac:dyDescent="0.2">
      <c r="A10459" s="2">
        <v>39240</v>
      </c>
      <c r="B10459" t="s">
        <v>210</v>
      </c>
      <c r="C10459" t="s">
        <v>282</v>
      </c>
      <c r="D10459" t="s">
        <v>27</v>
      </c>
      <c r="E10459" t="s">
        <v>19</v>
      </c>
      <c r="F10459">
        <v>144</v>
      </c>
      <c r="G10459">
        <v>67</v>
      </c>
      <c r="H10459">
        <v>0</v>
      </c>
      <c r="I10459">
        <v>0</v>
      </c>
      <c r="J10459">
        <v>2</v>
      </c>
      <c r="K10459">
        <v>1</v>
      </c>
      <c r="L10459" t="s">
        <v>563</v>
      </c>
      <c r="M10459" t="s">
        <v>1089</v>
      </c>
      <c r="N10459" t="s">
        <v>77</v>
      </c>
      <c r="O10459" t="s">
        <v>122</v>
      </c>
      <c r="P10459" t="s">
        <v>23</v>
      </c>
      <c r="Q10459" t="s">
        <v>24</v>
      </c>
    </row>
    <row r="10460" spans="1:17" x14ac:dyDescent="0.2">
      <c r="A10460" s="2">
        <v>39240</v>
      </c>
      <c r="B10460" t="s">
        <v>77</v>
      </c>
      <c r="C10460" t="s">
        <v>555</v>
      </c>
      <c r="D10460" t="s">
        <v>27</v>
      </c>
      <c r="E10460" t="s">
        <v>27</v>
      </c>
      <c r="F10460">
        <v>29</v>
      </c>
      <c r="G10460">
        <v>87</v>
      </c>
      <c r="H10460">
        <v>0</v>
      </c>
      <c r="I10460">
        <v>0</v>
      </c>
      <c r="J10460">
        <v>1</v>
      </c>
      <c r="K10460">
        <v>0</v>
      </c>
      <c r="L10460" t="s">
        <v>563</v>
      </c>
      <c r="M10460" t="s">
        <v>1089</v>
      </c>
      <c r="N10460" t="s">
        <v>77</v>
      </c>
      <c r="O10460" t="s">
        <v>22</v>
      </c>
      <c r="P10460" t="s">
        <v>23</v>
      </c>
      <c r="Q10460" t="s">
        <v>24</v>
      </c>
    </row>
    <row r="10461" spans="1:17" x14ac:dyDescent="0.2">
      <c r="A10461" s="2">
        <v>39241</v>
      </c>
      <c r="B10461" t="s">
        <v>177</v>
      </c>
      <c r="C10461" t="s">
        <v>164</v>
      </c>
      <c r="D10461" t="s">
        <v>115</v>
      </c>
      <c r="E10461" t="s">
        <v>115</v>
      </c>
      <c r="F10461">
        <v>82</v>
      </c>
      <c r="G10461">
        <v>79</v>
      </c>
      <c r="H10461">
        <v>0</v>
      </c>
      <c r="I10461">
        <v>0</v>
      </c>
      <c r="J10461">
        <v>1</v>
      </c>
      <c r="K10461">
        <v>1</v>
      </c>
      <c r="L10461" t="s">
        <v>28</v>
      </c>
      <c r="M10461" t="s">
        <v>640</v>
      </c>
      <c r="N10461" t="s">
        <v>177</v>
      </c>
      <c r="O10461" t="s">
        <v>22</v>
      </c>
      <c r="P10461" t="s">
        <v>23</v>
      </c>
      <c r="Q10461" t="s">
        <v>30</v>
      </c>
    </row>
    <row r="10462" spans="1:17" x14ac:dyDescent="0.2">
      <c r="A10462" s="2">
        <v>39241</v>
      </c>
      <c r="B10462" t="s">
        <v>26</v>
      </c>
      <c r="C10462" t="s">
        <v>454</v>
      </c>
      <c r="D10462" t="s">
        <v>27</v>
      </c>
      <c r="E10462" t="s">
        <v>27</v>
      </c>
      <c r="F10462">
        <v>20</v>
      </c>
      <c r="G10462">
        <v>71</v>
      </c>
      <c r="H10462">
        <v>0</v>
      </c>
      <c r="I10462">
        <v>0</v>
      </c>
      <c r="J10462">
        <v>2</v>
      </c>
      <c r="K10462">
        <v>1</v>
      </c>
      <c r="L10462" t="s">
        <v>563</v>
      </c>
      <c r="M10462" t="s">
        <v>337</v>
      </c>
      <c r="N10462" t="s">
        <v>77</v>
      </c>
      <c r="O10462" t="s">
        <v>122</v>
      </c>
      <c r="P10462" t="s">
        <v>23</v>
      </c>
      <c r="Q10462" t="s">
        <v>24</v>
      </c>
    </row>
    <row r="10463" spans="1:17" x14ac:dyDescent="0.2">
      <c r="A10463" s="2">
        <v>39241</v>
      </c>
      <c r="B10463" t="s">
        <v>531</v>
      </c>
      <c r="C10463" t="s">
        <v>304</v>
      </c>
      <c r="D10463" t="s">
        <v>27</v>
      </c>
      <c r="E10463" t="s">
        <v>27</v>
      </c>
      <c r="F10463">
        <v>60</v>
      </c>
      <c r="G10463">
        <v>55</v>
      </c>
      <c r="H10463">
        <v>0</v>
      </c>
      <c r="I10463">
        <v>0</v>
      </c>
      <c r="J10463">
        <v>3</v>
      </c>
      <c r="K10463">
        <v>2</v>
      </c>
      <c r="L10463" t="s">
        <v>563</v>
      </c>
      <c r="M10463" t="s">
        <v>337</v>
      </c>
      <c r="N10463" t="s">
        <v>77</v>
      </c>
      <c r="O10463" t="s">
        <v>122</v>
      </c>
      <c r="P10463" t="s">
        <v>23</v>
      </c>
      <c r="Q10463" t="s">
        <v>24</v>
      </c>
    </row>
    <row r="10464" spans="1:17" x14ac:dyDescent="0.2">
      <c r="A10464" s="2">
        <v>39242</v>
      </c>
      <c r="B10464" t="s">
        <v>224</v>
      </c>
      <c r="C10464" t="s">
        <v>111</v>
      </c>
      <c r="D10464" t="s">
        <v>36</v>
      </c>
      <c r="E10464" t="s">
        <v>36</v>
      </c>
      <c r="F10464">
        <v>54</v>
      </c>
      <c r="G10464">
        <v>40</v>
      </c>
      <c r="H10464">
        <v>0</v>
      </c>
      <c r="I10464">
        <v>0</v>
      </c>
      <c r="J10464">
        <v>0</v>
      </c>
      <c r="K10464">
        <v>1</v>
      </c>
      <c r="L10464" t="s">
        <v>28</v>
      </c>
      <c r="M10464" t="s">
        <v>236</v>
      </c>
      <c r="N10464" t="s">
        <v>224</v>
      </c>
      <c r="O10464" t="s">
        <v>22</v>
      </c>
      <c r="P10464" t="s">
        <v>23</v>
      </c>
      <c r="Q10464" t="s">
        <v>41</v>
      </c>
    </row>
    <row r="10465" spans="1:17" x14ac:dyDescent="0.2">
      <c r="A10465" s="2">
        <v>39242</v>
      </c>
      <c r="B10465" t="s">
        <v>555</v>
      </c>
      <c r="C10465" t="s">
        <v>210</v>
      </c>
      <c r="D10465" t="s">
        <v>27</v>
      </c>
      <c r="E10465" t="s">
        <v>27</v>
      </c>
      <c r="F10465">
        <v>87</v>
      </c>
      <c r="G10465">
        <v>144</v>
      </c>
      <c r="H10465">
        <v>0</v>
      </c>
      <c r="I10465">
        <v>0</v>
      </c>
      <c r="J10465">
        <v>1</v>
      </c>
      <c r="K10465">
        <v>0</v>
      </c>
      <c r="L10465" t="s">
        <v>563</v>
      </c>
      <c r="M10465" t="s">
        <v>1089</v>
      </c>
      <c r="N10465" t="s">
        <v>77</v>
      </c>
      <c r="O10465" t="s">
        <v>122</v>
      </c>
      <c r="P10465" t="s">
        <v>23</v>
      </c>
      <c r="Q10465" t="s">
        <v>24</v>
      </c>
    </row>
    <row r="10466" spans="1:17" x14ac:dyDescent="0.2">
      <c r="A10466" s="2">
        <v>39242</v>
      </c>
      <c r="B10466" t="s">
        <v>263</v>
      </c>
      <c r="C10466" t="s">
        <v>131</v>
      </c>
      <c r="D10466" t="s">
        <v>27</v>
      </c>
      <c r="E10466" t="s">
        <v>27</v>
      </c>
      <c r="F10466">
        <v>85</v>
      </c>
      <c r="G10466">
        <v>52</v>
      </c>
      <c r="H10466">
        <v>0</v>
      </c>
      <c r="I10466">
        <v>0</v>
      </c>
      <c r="J10466">
        <v>1</v>
      </c>
      <c r="K10466">
        <v>1</v>
      </c>
      <c r="L10466" t="s">
        <v>563</v>
      </c>
      <c r="M10466" t="s">
        <v>215</v>
      </c>
      <c r="N10466" t="s">
        <v>77</v>
      </c>
      <c r="O10466" t="s">
        <v>122</v>
      </c>
      <c r="P10466" t="s">
        <v>23</v>
      </c>
      <c r="Q10466" t="s">
        <v>30</v>
      </c>
    </row>
    <row r="10467" spans="1:17" x14ac:dyDescent="0.2">
      <c r="A10467" s="2">
        <v>39242</v>
      </c>
      <c r="B10467" t="s">
        <v>211</v>
      </c>
      <c r="C10467" t="s">
        <v>138</v>
      </c>
      <c r="D10467" t="s">
        <v>36</v>
      </c>
      <c r="E10467" t="s">
        <v>36</v>
      </c>
      <c r="F10467">
        <v>117</v>
      </c>
      <c r="G10467">
        <v>68</v>
      </c>
      <c r="H10467">
        <v>0</v>
      </c>
      <c r="I10467">
        <v>0</v>
      </c>
      <c r="J10467">
        <v>1</v>
      </c>
      <c r="K10467">
        <v>1</v>
      </c>
      <c r="L10467" t="s">
        <v>28</v>
      </c>
      <c r="M10467" t="s">
        <v>907</v>
      </c>
      <c r="N10467" t="s">
        <v>211</v>
      </c>
      <c r="O10467" t="s">
        <v>22</v>
      </c>
      <c r="P10467" t="s">
        <v>23</v>
      </c>
      <c r="Q10467" t="s">
        <v>30</v>
      </c>
    </row>
    <row r="10468" spans="1:17" x14ac:dyDescent="0.2">
      <c r="A10468" s="2">
        <v>39242</v>
      </c>
      <c r="B10468" t="s">
        <v>77</v>
      </c>
      <c r="C10468" t="s">
        <v>282</v>
      </c>
      <c r="D10468" t="s">
        <v>27</v>
      </c>
      <c r="E10468" t="s">
        <v>19</v>
      </c>
      <c r="F10468">
        <v>29</v>
      </c>
      <c r="G10468">
        <v>67</v>
      </c>
      <c r="H10468">
        <v>0</v>
      </c>
      <c r="I10468">
        <v>0</v>
      </c>
      <c r="J10468">
        <v>2</v>
      </c>
      <c r="K10468">
        <v>0</v>
      </c>
      <c r="L10468" t="s">
        <v>563</v>
      </c>
      <c r="M10468" t="s">
        <v>1089</v>
      </c>
      <c r="N10468" t="s">
        <v>77</v>
      </c>
      <c r="O10468" t="s">
        <v>22</v>
      </c>
      <c r="P10468" t="s">
        <v>23</v>
      </c>
      <c r="Q10468" t="s">
        <v>24</v>
      </c>
    </row>
    <row r="10469" spans="1:17" x14ac:dyDescent="0.2">
      <c r="A10469" s="2">
        <v>39243</v>
      </c>
      <c r="B10469" t="s">
        <v>304</v>
      </c>
      <c r="C10469" t="s">
        <v>26</v>
      </c>
      <c r="D10469" t="s">
        <v>27</v>
      </c>
      <c r="E10469" t="s">
        <v>27</v>
      </c>
      <c r="F10469">
        <v>55</v>
      </c>
      <c r="G10469">
        <v>20</v>
      </c>
      <c r="H10469">
        <v>0</v>
      </c>
      <c r="I10469">
        <v>0</v>
      </c>
      <c r="J10469">
        <v>2</v>
      </c>
      <c r="K10469">
        <v>1</v>
      </c>
      <c r="L10469" t="s">
        <v>563</v>
      </c>
      <c r="M10469" t="s">
        <v>337</v>
      </c>
      <c r="N10469" t="s">
        <v>77</v>
      </c>
      <c r="O10469" t="s">
        <v>122</v>
      </c>
      <c r="P10469" t="s">
        <v>23</v>
      </c>
      <c r="Q10469" t="s">
        <v>24</v>
      </c>
    </row>
    <row r="10470" spans="1:17" x14ac:dyDescent="0.2">
      <c r="A10470" s="2">
        <v>39243</v>
      </c>
      <c r="B10470" t="s">
        <v>254</v>
      </c>
      <c r="C10470" t="s">
        <v>571</v>
      </c>
      <c r="D10470" t="s">
        <v>115</v>
      </c>
      <c r="E10470" t="s">
        <v>115</v>
      </c>
      <c r="F10470">
        <v>109</v>
      </c>
      <c r="G10470">
        <v>187</v>
      </c>
      <c r="H10470">
        <v>0</v>
      </c>
      <c r="I10470">
        <v>0</v>
      </c>
      <c r="J10470">
        <v>2</v>
      </c>
      <c r="K10470">
        <v>1</v>
      </c>
      <c r="L10470" t="s">
        <v>28</v>
      </c>
      <c r="M10470" t="s">
        <v>434</v>
      </c>
      <c r="N10470" t="s">
        <v>254</v>
      </c>
      <c r="O10470" t="s">
        <v>22</v>
      </c>
      <c r="P10470" t="s">
        <v>23</v>
      </c>
      <c r="Q10470" t="s">
        <v>24</v>
      </c>
    </row>
    <row r="10471" spans="1:17" x14ac:dyDescent="0.2">
      <c r="A10471" s="2">
        <v>39243</v>
      </c>
      <c r="B10471" t="s">
        <v>207</v>
      </c>
      <c r="C10471" t="s">
        <v>617</v>
      </c>
      <c r="D10471" t="s">
        <v>36</v>
      </c>
      <c r="E10471" t="s">
        <v>36</v>
      </c>
      <c r="F10471">
        <v>124</v>
      </c>
      <c r="G10471">
        <v>122</v>
      </c>
      <c r="H10471">
        <v>0</v>
      </c>
      <c r="I10471">
        <v>0</v>
      </c>
      <c r="J10471">
        <v>2</v>
      </c>
      <c r="K10471">
        <v>0</v>
      </c>
      <c r="L10471" t="s">
        <v>28</v>
      </c>
      <c r="M10471" t="s">
        <v>209</v>
      </c>
      <c r="N10471" t="s">
        <v>207</v>
      </c>
      <c r="O10471" t="s">
        <v>22</v>
      </c>
      <c r="P10471" t="s">
        <v>23</v>
      </c>
      <c r="Q10471" t="s">
        <v>24</v>
      </c>
    </row>
    <row r="10472" spans="1:17" x14ac:dyDescent="0.2">
      <c r="A10472" s="2">
        <v>39243</v>
      </c>
      <c r="B10472" t="s">
        <v>250</v>
      </c>
      <c r="C10472" t="s">
        <v>118</v>
      </c>
      <c r="D10472" t="s">
        <v>36</v>
      </c>
      <c r="E10472" t="s">
        <v>36</v>
      </c>
      <c r="F10472">
        <v>107</v>
      </c>
      <c r="G10472">
        <v>39</v>
      </c>
      <c r="H10472">
        <v>0</v>
      </c>
      <c r="I10472">
        <v>0</v>
      </c>
      <c r="J10472">
        <v>2</v>
      </c>
      <c r="K10472">
        <v>3</v>
      </c>
      <c r="L10472" t="s">
        <v>28</v>
      </c>
      <c r="M10472" t="s">
        <v>251</v>
      </c>
      <c r="N10472" t="s">
        <v>250</v>
      </c>
      <c r="O10472" t="s">
        <v>22</v>
      </c>
      <c r="P10472" t="s">
        <v>23</v>
      </c>
      <c r="Q10472" t="s">
        <v>41</v>
      </c>
    </row>
    <row r="10473" spans="1:17" x14ac:dyDescent="0.2">
      <c r="A10473" s="2">
        <v>39243</v>
      </c>
      <c r="B10473" t="s">
        <v>531</v>
      </c>
      <c r="C10473" t="s">
        <v>454</v>
      </c>
      <c r="D10473" t="s">
        <v>27</v>
      </c>
      <c r="E10473" t="s">
        <v>27</v>
      </c>
      <c r="F10473">
        <v>60</v>
      </c>
      <c r="G10473">
        <v>71</v>
      </c>
      <c r="H10473">
        <v>0</v>
      </c>
      <c r="I10473">
        <v>0</v>
      </c>
      <c r="J10473">
        <v>2</v>
      </c>
      <c r="K10473">
        <v>2</v>
      </c>
      <c r="L10473" t="s">
        <v>563</v>
      </c>
      <c r="M10473" t="s">
        <v>337</v>
      </c>
      <c r="N10473" t="s">
        <v>77</v>
      </c>
      <c r="O10473" t="s">
        <v>122</v>
      </c>
      <c r="P10473" t="s">
        <v>23</v>
      </c>
      <c r="Q10473" t="s">
        <v>30</v>
      </c>
    </row>
    <row r="10474" spans="1:17" x14ac:dyDescent="0.2">
      <c r="A10474" s="2">
        <v>39244</v>
      </c>
      <c r="B10474" t="s">
        <v>263</v>
      </c>
      <c r="C10474" t="s">
        <v>56</v>
      </c>
      <c r="D10474" t="s">
        <v>27</v>
      </c>
      <c r="E10474" t="s">
        <v>27</v>
      </c>
      <c r="F10474">
        <v>85</v>
      </c>
      <c r="G10474">
        <v>94</v>
      </c>
      <c r="H10474">
        <v>0</v>
      </c>
      <c r="I10474">
        <v>0</v>
      </c>
      <c r="J10474">
        <v>0</v>
      </c>
      <c r="K10474">
        <v>2</v>
      </c>
      <c r="L10474" t="s">
        <v>563</v>
      </c>
      <c r="M10474" t="s">
        <v>215</v>
      </c>
      <c r="N10474" t="s">
        <v>77</v>
      </c>
      <c r="O10474" t="s">
        <v>122</v>
      </c>
      <c r="P10474" t="s">
        <v>23</v>
      </c>
      <c r="Q10474" t="s">
        <v>41</v>
      </c>
    </row>
    <row r="10475" spans="1:17" x14ac:dyDescent="0.2">
      <c r="A10475" s="2">
        <v>39245</v>
      </c>
      <c r="B10475" t="s">
        <v>177</v>
      </c>
      <c r="C10475" t="s">
        <v>164</v>
      </c>
      <c r="D10475" t="s">
        <v>115</v>
      </c>
      <c r="E10475" t="s">
        <v>115</v>
      </c>
      <c r="F10475">
        <v>82</v>
      </c>
      <c r="G10475">
        <v>79</v>
      </c>
      <c r="H10475">
        <v>0</v>
      </c>
      <c r="I10475">
        <v>0</v>
      </c>
      <c r="J10475">
        <v>0</v>
      </c>
      <c r="K10475">
        <v>0</v>
      </c>
      <c r="L10475" t="s">
        <v>28</v>
      </c>
      <c r="M10475" t="s">
        <v>640</v>
      </c>
      <c r="N10475" t="s">
        <v>177</v>
      </c>
      <c r="O10475" t="s">
        <v>22</v>
      </c>
      <c r="P10475" t="s">
        <v>23</v>
      </c>
      <c r="Q10475" t="s">
        <v>30</v>
      </c>
    </row>
    <row r="10476" spans="1:17" x14ac:dyDescent="0.2">
      <c r="A10476" s="2">
        <v>39245</v>
      </c>
      <c r="B10476" t="s">
        <v>301</v>
      </c>
      <c r="C10476" t="s">
        <v>183</v>
      </c>
      <c r="D10476" t="s">
        <v>115</v>
      </c>
      <c r="E10476" t="s">
        <v>36</v>
      </c>
      <c r="F10476">
        <v>95</v>
      </c>
      <c r="G10476">
        <v>38</v>
      </c>
      <c r="H10476">
        <v>0</v>
      </c>
      <c r="I10476">
        <v>0</v>
      </c>
      <c r="J10476">
        <v>1</v>
      </c>
      <c r="K10476">
        <v>1</v>
      </c>
      <c r="L10476" t="s">
        <v>28</v>
      </c>
      <c r="M10476" t="s">
        <v>302</v>
      </c>
      <c r="N10476" t="s">
        <v>301</v>
      </c>
      <c r="O10476" t="s">
        <v>22</v>
      </c>
      <c r="P10476" t="s">
        <v>23</v>
      </c>
      <c r="Q10476" t="s">
        <v>30</v>
      </c>
    </row>
    <row r="10477" spans="1:17" x14ac:dyDescent="0.2">
      <c r="A10477" s="2">
        <v>39245</v>
      </c>
      <c r="B10477" t="s">
        <v>282</v>
      </c>
      <c r="C10477" t="s">
        <v>555</v>
      </c>
      <c r="D10477" t="s">
        <v>19</v>
      </c>
      <c r="E10477" t="s">
        <v>27</v>
      </c>
      <c r="F10477">
        <v>67</v>
      </c>
      <c r="G10477">
        <v>87</v>
      </c>
      <c r="H10477">
        <v>0</v>
      </c>
      <c r="I10477">
        <v>0</v>
      </c>
      <c r="J10477">
        <v>1</v>
      </c>
      <c r="K10477">
        <v>1</v>
      </c>
      <c r="L10477" t="s">
        <v>563</v>
      </c>
      <c r="M10477" t="s">
        <v>332</v>
      </c>
      <c r="N10477" t="s">
        <v>77</v>
      </c>
      <c r="O10477" t="s">
        <v>122</v>
      </c>
      <c r="P10477" t="s">
        <v>23</v>
      </c>
      <c r="Q10477" t="s">
        <v>30</v>
      </c>
    </row>
    <row r="10478" spans="1:17" x14ac:dyDescent="0.2">
      <c r="A10478" s="2">
        <v>39245</v>
      </c>
      <c r="B10478" t="s">
        <v>77</v>
      </c>
      <c r="C10478" t="s">
        <v>210</v>
      </c>
      <c r="D10478" t="s">
        <v>27</v>
      </c>
      <c r="E10478" t="s">
        <v>27</v>
      </c>
      <c r="F10478">
        <v>29</v>
      </c>
      <c r="G10478">
        <v>144</v>
      </c>
      <c r="H10478">
        <v>0</v>
      </c>
      <c r="I10478">
        <v>0</v>
      </c>
      <c r="J10478">
        <v>4</v>
      </c>
      <c r="K10478">
        <v>0</v>
      </c>
      <c r="L10478" t="s">
        <v>563</v>
      </c>
      <c r="M10478" t="s">
        <v>332</v>
      </c>
      <c r="N10478" t="s">
        <v>77</v>
      </c>
      <c r="O10478" t="s">
        <v>22</v>
      </c>
      <c r="P10478" t="s">
        <v>23</v>
      </c>
      <c r="Q10478" t="s">
        <v>24</v>
      </c>
    </row>
    <row r="10479" spans="1:17" x14ac:dyDescent="0.2">
      <c r="A10479" s="2">
        <v>39246</v>
      </c>
      <c r="B10479" t="s">
        <v>454</v>
      </c>
      <c r="C10479" t="s">
        <v>304</v>
      </c>
      <c r="D10479" t="s">
        <v>27</v>
      </c>
      <c r="E10479" t="s">
        <v>27</v>
      </c>
      <c r="F10479">
        <v>78</v>
      </c>
      <c r="G10479">
        <v>55</v>
      </c>
      <c r="H10479">
        <v>0</v>
      </c>
      <c r="I10479">
        <v>0</v>
      </c>
      <c r="J10479">
        <v>0</v>
      </c>
      <c r="K10479">
        <v>5</v>
      </c>
      <c r="L10479" t="s">
        <v>563</v>
      </c>
      <c r="M10479" t="s">
        <v>874</v>
      </c>
      <c r="N10479" t="s">
        <v>77</v>
      </c>
      <c r="O10479" t="s">
        <v>122</v>
      </c>
      <c r="P10479" t="s">
        <v>23</v>
      </c>
      <c r="Q10479" t="s">
        <v>41</v>
      </c>
    </row>
    <row r="10480" spans="1:17" x14ac:dyDescent="0.2">
      <c r="A10480" s="2">
        <v>39246</v>
      </c>
      <c r="B10480" t="s">
        <v>26</v>
      </c>
      <c r="C10480" t="s">
        <v>531</v>
      </c>
      <c r="D10480" t="s">
        <v>27</v>
      </c>
      <c r="E10480" t="s">
        <v>27</v>
      </c>
      <c r="F10480">
        <v>26</v>
      </c>
      <c r="G10480">
        <v>52</v>
      </c>
      <c r="H10480">
        <v>0</v>
      </c>
      <c r="I10480">
        <v>0</v>
      </c>
      <c r="J10480">
        <v>1</v>
      </c>
      <c r="K10480">
        <v>0</v>
      </c>
      <c r="L10480" t="s">
        <v>563</v>
      </c>
      <c r="M10480" t="s">
        <v>874</v>
      </c>
      <c r="N10480" t="s">
        <v>77</v>
      </c>
      <c r="O10480" t="s">
        <v>122</v>
      </c>
      <c r="P10480" t="s">
        <v>23</v>
      </c>
      <c r="Q10480" t="s">
        <v>24</v>
      </c>
    </row>
    <row r="10481" spans="1:17" x14ac:dyDescent="0.2">
      <c r="A10481" s="2">
        <v>39249</v>
      </c>
      <c r="B10481" t="s">
        <v>150</v>
      </c>
      <c r="C10481" t="s">
        <v>34</v>
      </c>
      <c r="D10481" t="s">
        <v>36</v>
      </c>
      <c r="E10481" t="s">
        <v>36</v>
      </c>
      <c r="F10481">
        <v>67</v>
      </c>
      <c r="G10481">
        <v>50</v>
      </c>
      <c r="H10481">
        <v>0</v>
      </c>
      <c r="I10481">
        <v>0</v>
      </c>
      <c r="J10481">
        <v>0</v>
      </c>
      <c r="K10481">
        <v>2</v>
      </c>
      <c r="L10481" t="s">
        <v>62</v>
      </c>
      <c r="M10481" t="s">
        <v>151</v>
      </c>
      <c r="N10481" t="s">
        <v>150</v>
      </c>
      <c r="O10481" t="s">
        <v>22</v>
      </c>
      <c r="P10481" t="s">
        <v>23</v>
      </c>
      <c r="Q10481" t="s">
        <v>41</v>
      </c>
    </row>
    <row r="10482" spans="1:17" x14ac:dyDescent="0.2">
      <c r="A10482" s="2">
        <v>39249</v>
      </c>
      <c r="B10482" t="s">
        <v>351</v>
      </c>
      <c r="C10482" t="s">
        <v>197</v>
      </c>
      <c r="D10482" t="s">
        <v>36</v>
      </c>
      <c r="E10482" t="s">
        <v>36</v>
      </c>
      <c r="F10482">
        <v>105</v>
      </c>
      <c r="G10482">
        <v>124</v>
      </c>
      <c r="H10482">
        <v>0</v>
      </c>
      <c r="I10482">
        <v>0</v>
      </c>
      <c r="J10482">
        <v>2</v>
      </c>
      <c r="K10482">
        <v>1</v>
      </c>
      <c r="L10482" t="s">
        <v>62</v>
      </c>
      <c r="M10482" t="s">
        <v>353</v>
      </c>
      <c r="N10482" t="s">
        <v>351</v>
      </c>
      <c r="O10482" t="s">
        <v>22</v>
      </c>
      <c r="P10482" t="s">
        <v>23</v>
      </c>
      <c r="Q10482" t="s">
        <v>24</v>
      </c>
    </row>
    <row r="10483" spans="1:17" x14ac:dyDescent="0.2">
      <c r="A10483" s="2">
        <v>39249</v>
      </c>
      <c r="B10483" t="s">
        <v>224</v>
      </c>
      <c r="C10483" t="s">
        <v>211</v>
      </c>
      <c r="D10483" t="s">
        <v>36</v>
      </c>
      <c r="E10483" t="s">
        <v>36</v>
      </c>
      <c r="F10483">
        <v>59</v>
      </c>
      <c r="G10483">
        <v>118</v>
      </c>
      <c r="H10483">
        <v>0</v>
      </c>
      <c r="I10483">
        <v>0</v>
      </c>
      <c r="J10483">
        <v>0</v>
      </c>
      <c r="K10483">
        <v>1</v>
      </c>
      <c r="L10483" t="s">
        <v>62</v>
      </c>
      <c r="M10483" t="s">
        <v>236</v>
      </c>
      <c r="N10483" t="s">
        <v>224</v>
      </c>
      <c r="O10483" t="s">
        <v>22</v>
      </c>
      <c r="P10483" t="s">
        <v>23</v>
      </c>
      <c r="Q10483" t="s">
        <v>41</v>
      </c>
    </row>
    <row r="10484" spans="1:17" x14ac:dyDescent="0.2">
      <c r="A10484" s="2">
        <v>39249</v>
      </c>
      <c r="B10484" t="s">
        <v>56</v>
      </c>
      <c r="C10484" t="s">
        <v>555</v>
      </c>
      <c r="D10484" t="s">
        <v>27</v>
      </c>
      <c r="E10484" t="s">
        <v>27</v>
      </c>
      <c r="F10484">
        <v>56</v>
      </c>
      <c r="G10484">
        <v>81</v>
      </c>
      <c r="H10484">
        <v>0</v>
      </c>
      <c r="I10484">
        <v>0</v>
      </c>
      <c r="J10484">
        <v>3</v>
      </c>
      <c r="K10484">
        <v>0</v>
      </c>
      <c r="L10484" t="s">
        <v>563</v>
      </c>
      <c r="M10484" t="s">
        <v>332</v>
      </c>
      <c r="N10484" t="s">
        <v>77</v>
      </c>
      <c r="O10484" t="s">
        <v>122</v>
      </c>
      <c r="P10484" t="s">
        <v>23</v>
      </c>
      <c r="Q10484" t="s">
        <v>24</v>
      </c>
    </row>
    <row r="10485" spans="1:17" x14ac:dyDescent="0.2">
      <c r="A10485" s="2">
        <v>39249</v>
      </c>
      <c r="B10485" t="s">
        <v>548</v>
      </c>
      <c r="C10485" t="s">
        <v>196</v>
      </c>
      <c r="D10485" t="s">
        <v>36</v>
      </c>
      <c r="E10485" t="s">
        <v>36</v>
      </c>
      <c r="F10485">
        <v>77</v>
      </c>
      <c r="G10485">
        <v>131</v>
      </c>
      <c r="H10485">
        <v>0</v>
      </c>
      <c r="I10485">
        <v>0</v>
      </c>
      <c r="J10485">
        <v>0</v>
      </c>
      <c r="K10485">
        <v>0</v>
      </c>
      <c r="L10485" t="s">
        <v>62</v>
      </c>
      <c r="M10485" t="s">
        <v>805</v>
      </c>
      <c r="N10485" t="s">
        <v>548</v>
      </c>
      <c r="O10485" t="s">
        <v>22</v>
      </c>
      <c r="P10485" t="s">
        <v>23</v>
      </c>
      <c r="Q10485" t="s">
        <v>30</v>
      </c>
    </row>
    <row r="10486" spans="1:17" x14ac:dyDescent="0.2">
      <c r="A10486" s="2">
        <v>39249</v>
      </c>
      <c r="B10486" t="s">
        <v>828</v>
      </c>
      <c r="C10486" t="s">
        <v>207</v>
      </c>
      <c r="D10486" t="s">
        <v>36</v>
      </c>
      <c r="E10486" t="s">
        <v>36</v>
      </c>
      <c r="F10486">
        <v>125</v>
      </c>
      <c r="G10486">
        <v>126</v>
      </c>
      <c r="H10486">
        <v>0</v>
      </c>
      <c r="I10486">
        <v>0</v>
      </c>
      <c r="J10486">
        <v>1</v>
      </c>
      <c r="K10486">
        <v>0</v>
      </c>
      <c r="L10486" t="s">
        <v>62</v>
      </c>
      <c r="M10486" t="s">
        <v>829</v>
      </c>
      <c r="N10486" t="s">
        <v>828</v>
      </c>
      <c r="O10486" t="s">
        <v>22</v>
      </c>
      <c r="P10486" t="s">
        <v>23</v>
      </c>
      <c r="Q10486" t="s">
        <v>24</v>
      </c>
    </row>
    <row r="10487" spans="1:17" x14ac:dyDescent="0.2">
      <c r="A10487" s="2">
        <v>39249</v>
      </c>
      <c r="B10487" t="s">
        <v>167</v>
      </c>
      <c r="C10487" t="s">
        <v>164</v>
      </c>
      <c r="D10487" t="s">
        <v>115</v>
      </c>
      <c r="E10487" t="s">
        <v>115</v>
      </c>
      <c r="F10487">
        <v>47</v>
      </c>
      <c r="G10487">
        <v>84</v>
      </c>
      <c r="H10487">
        <v>0</v>
      </c>
      <c r="I10487">
        <v>0</v>
      </c>
      <c r="J10487">
        <v>0</v>
      </c>
      <c r="K10487">
        <v>0</v>
      </c>
      <c r="L10487" t="s">
        <v>927</v>
      </c>
      <c r="M10487" t="s">
        <v>640</v>
      </c>
      <c r="N10487" t="s">
        <v>177</v>
      </c>
      <c r="O10487" t="s">
        <v>122</v>
      </c>
      <c r="P10487" t="s">
        <v>23</v>
      </c>
      <c r="Q10487" t="s">
        <v>30</v>
      </c>
    </row>
    <row r="10488" spans="1:17" x14ac:dyDescent="0.2">
      <c r="A10488" s="2">
        <v>39249</v>
      </c>
      <c r="B10488" t="s">
        <v>464</v>
      </c>
      <c r="C10488" t="s">
        <v>469</v>
      </c>
      <c r="D10488" t="s">
        <v>115</v>
      </c>
      <c r="E10488" t="s">
        <v>115</v>
      </c>
      <c r="F10488">
        <v>135</v>
      </c>
      <c r="G10488">
        <v>114</v>
      </c>
      <c r="H10488">
        <v>0</v>
      </c>
      <c r="I10488">
        <v>0</v>
      </c>
      <c r="J10488">
        <v>0</v>
      </c>
      <c r="K10488">
        <v>1</v>
      </c>
      <c r="L10488" t="s">
        <v>927</v>
      </c>
      <c r="M10488" t="s">
        <v>640</v>
      </c>
      <c r="N10488" t="s">
        <v>177</v>
      </c>
      <c r="O10488" t="s">
        <v>122</v>
      </c>
      <c r="P10488" t="s">
        <v>23</v>
      </c>
      <c r="Q10488" t="s">
        <v>41</v>
      </c>
    </row>
    <row r="10489" spans="1:17" x14ac:dyDescent="0.2">
      <c r="A10489" s="2">
        <v>39249</v>
      </c>
      <c r="B10489" t="s">
        <v>250</v>
      </c>
      <c r="C10489" t="s">
        <v>110</v>
      </c>
      <c r="D10489" t="s">
        <v>36</v>
      </c>
      <c r="E10489" t="s">
        <v>36</v>
      </c>
      <c r="F10489">
        <v>108</v>
      </c>
      <c r="G10489">
        <v>35</v>
      </c>
      <c r="H10489">
        <v>0</v>
      </c>
      <c r="I10489">
        <v>0</v>
      </c>
      <c r="J10489">
        <v>0</v>
      </c>
      <c r="K10489">
        <v>1</v>
      </c>
      <c r="L10489" t="s">
        <v>62</v>
      </c>
      <c r="M10489" t="s">
        <v>251</v>
      </c>
      <c r="N10489" t="s">
        <v>250</v>
      </c>
      <c r="O10489" t="s">
        <v>22</v>
      </c>
      <c r="P10489" t="s">
        <v>23</v>
      </c>
      <c r="Q10489" t="s">
        <v>41</v>
      </c>
    </row>
    <row r="10490" spans="1:17" x14ac:dyDescent="0.2">
      <c r="A10490" s="2">
        <v>39249</v>
      </c>
      <c r="B10490" t="s">
        <v>352</v>
      </c>
      <c r="C10490" t="s">
        <v>890</v>
      </c>
      <c r="D10490" t="s">
        <v>36</v>
      </c>
      <c r="E10490" t="s">
        <v>36</v>
      </c>
      <c r="F10490">
        <v>123</v>
      </c>
      <c r="G10490">
        <v>65</v>
      </c>
      <c r="H10490">
        <v>0</v>
      </c>
      <c r="I10490">
        <v>0</v>
      </c>
      <c r="J10490">
        <v>1</v>
      </c>
      <c r="K10490">
        <v>1</v>
      </c>
      <c r="L10490" t="s">
        <v>62</v>
      </c>
      <c r="M10490" t="s">
        <v>371</v>
      </c>
      <c r="N10490" t="s">
        <v>352</v>
      </c>
      <c r="O10490" t="s">
        <v>22</v>
      </c>
      <c r="P10490" t="s">
        <v>23</v>
      </c>
      <c r="Q10490" t="s">
        <v>30</v>
      </c>
    </row>
    <row r="10491" spans="1:17" x14ac:dyDescent="0.2">
      <c r="A10491" s="2">
        <v>39249</v>
      </c>
      <c r="B10491" t="s">
        <v>419</v>
      </c>
      <c r="C10491" t="s">
        <v>380</v>
      </c>
      <c r="D10491" t="s">
        <v>36</v>
      </c>
      <c r="E10491" t="s">
        <v>36</v>
      </c>
      <c r="F10491">
        <v>152</v>
      </c>
      <c r="G10491">
        <v>113</v>
      </c>
      <c r="H10491">
        <v>0</v>
      </c>
      <c r="I10491">
        <v>0</v>
      </c>
      <c r="J10491">
        <v>0</v>
      </c>
      <c r="K10491">
        <v>2</v>
      </c>
      <c r="L10491" t="s">
        <v>62</v>
      </c>
      <c r="M10491" t="s">
        <v>441</v>
      </c>
      <c r="N10491" t="s">
        <v>419</v>
      </c>
      <c r="O10491" t="s">
        <v>22</v>
      </c>
      <c r="P10491" t="s">
        <v>23</v>
      </c>
      <c r="Q10491" t="s">
        <v>41</v>
      </c>
    </row>
    <row r="10492" spans="1:17" x14ac:dyDescent="0.2">
      <c r="A10492" s="2">
        <v>39249</v>
      </c>
      <c r="B10492" t="s">
        <v>128</v>
      </c>
      <c r="C10492" t="s">
        <v>404</v>
      </c>
      <c r="D10492" t="s">
        <v>36</v>
      </c>
      <c r="E10492" t="s">
        <v>36</v>
      </c>
      <c r="F10492">
        <v>45</v>
      </c>
      <c r="G10492">
        <v>145</v>
      </c>
      <c r="H10492">
        <v>0</v>
      </c>
      <c r="I10492">
        <v>0</v>
      </c>
      <c r="J10492">
        <v>2</v>
      </c>
      <c r="K10492">
        <v>0</v>
      </c>
      <c r="L10492" t="s">
        <v>62</v>
      </c>
      <c r="M10492" t="s">
        <v>1054</v>
      </c>
      <c r="N10492" t="s">
        <v>128</v>
      </c>
      <c r="O10492" t="s">
        <v>22</v>
      </c>
      <c r="P10492" t="s">
        <v>23</v>
      </c>
      <c r="Q10492" t="s">
        <v>24</v>
      </c>
    </row>
    <row r="10493" spans="1:17" x14ac:dyDescent="0.2">
      <c r="A10493" s="2">
        <v>39249</v>
      </c>
      <c r="B10493" t="s">
        <v>77</v>
      </c>
      <c r="C10493" t="s">
        <v>531</v>
      </c>
      <c r="D10493" t="s">
        <v>27</v>
      </c>
      <c r="E10493" t="s">
        <v>27</v>
      </c>
      <c r="F10493">
        <v>16</v>
      </c>
      <c r="G10493">
        <v>52</v>
      </c>
      <c r="H10493">
        <v>0</v>
      </c>
      <c r="I10493">
        <v>0</v>
      </c>
      <c r="J10493">
        <v>2</v>
      </c>
      <c r="K10493">
        <v>1</v>
      </c>
      <c r="L10493" t="s">
        <v>563</v>
      </c>
      <c r="M10493" t="s">
        <v>332</v>
      </c>
      <c r="N10493" t="s">
        <v>77</v>
      </c>
      <c r="O10493" t="s">
        <v>22</v>
      </c>
      <c r="P10493" t="s">
        <v>23</v>
      </c>
      <c r="Q10493" t="s">
        <v>24</v>
      </c>
    </row>
    <row r="10494" spans="1:17" x14ac:dyDescent="0.2">
      <c r="A10494" s="2">
        <v>39249</v>
      </c>
      <c r="B10494" t="s">
        <v>138</v>
      </c>
      <c r="C10494" t="s">
        <v>756</v>
      </c>
      <c r="D10494" t="s">
        <v>36</v>
      </c>
      <c r="E10494" t="s">
        <v>36</v>
      </c>
      <c r="F10494">
        <v>60</v>
      </c>
      <c r="G10494">
        <v>141</v>
      </c>
      <c r="H10494">
        <v>0</v>
      </c>
      <c r="I10494">
        <v>0</v>
      </c>
      <c r="J10494">
        <v>1</v>
      </c>
      <c r="K10494">
        <v>1</v>
      </c>
      <c r="L10494" t="s">
        <v>62</v>
      </c>
      <c r="M10494" t="s">
        <v>741</v>
      </c>
      <c r="N10494" t="s">
        <v>138</v>
      </c>
      <c r="O10494" t="s">
        <v>22</v>
      </c>
      <c r="P10494" t="s">
        <v>23</v>
      </c>
      <c r="Q10494" t="s">
        <v>30</v>
      </c>
    </row>
    <row r="10495" spans="1:17" x14ac:dyDescent="0.2">
      <c r="A10495" s="2">
        <v>39250</v>
      </c>
      <c r="B10495" t="s">
        <v>267</v>
      </c>
      <c r="C10495" t="s">
        <v>46</v>
      </c>
      <c r="D10495" t="s">
        <v>36</v>
      </c>
      <c r="E10495" t="s">
        <v>36</v>
      </c>
      <c r="F10495">
        <v>54</v>
      </c>
      <c r="G10495">
        <v>144</v>
      </c>
      <c r="H10495">
        <v>0</v>
      </c>
      <c r="I10495">
        <v>0</v>
      </c>
      <c r="J10495">
        <v>3</v>
      </c>
      <c r="K10495">
        <v>0</v>
      </c>
      <c r="L10495" t="s">
        <v>62</v>
      </c>
      <c r="M10495" t="s">
        <v>268</v>
      </c>
      <c r="N10495" t="s">
        <v>267</v>
      </c>
      <c r="O10495" t="s">
        <v>22</v>
      </c>
      <c r="P10495" t="s">
        <v>23</v>
      </c>
      <c r="Q10495" t="s">
        <v>24</v>
      </c>
    </row>
    <row r="10496" spans="1:17" x14ac:dyDescent="0.2">
      <c r="A10496" s="2">
        <v>39250</v>
      </c>
      <c r="B10496" t="s">
        <v>471</v>
      </c>
      <c r="C10496" t="s">
        <v>365</v>
      </c>
      <c r="D10496" t="s">
        <v>36</v>
      </c>
      <c r="E10496" t="s">
        <v>36</v>
      </c>
      <c r="F10496">
        <v>103</v>
      </c>
      <c r="G10496">
        <v>63</v>
      </c>
      <c r="H10496">
        <v>0</v>
      </c>
      <c r="I10496">
        <v>0</v>
      </c>
      <c r="J10496">
        <v>4</v>
      </c>
      <c r="K10496">
        <v>1</v>
      </c>
      <c r="L10496" t="s">
        <v>62</v>
      </c>
      <c r="M10496" t="s">
        <v>639</v>
      </c>
      <c r="N10496" t="s">
        <v>471</v>
      </c>
      <c r="O10496" t="s">
        <v>22</v>
      </c>
      <c r="P10496" t="s">
        <v>23</v>
      </c>
      <c r="Q10496" t="s">
        <v>24</v>
      </c>
    </row>
    <row r="10497" spans="1:17" x14ac:dyDescent="0.2">
      <c r="A10497" s="2">
        <v>39250</v>
      </c>
      <c r="B10497" t="s">
        <v>120</v>
      </c>
      <c r="C10497" t="s">
        <v>617</v>
      </c>
      <c r="D10497" t="s">
        <v>36</v>
      </c>
      <c r="E10497" t="s">
        <v>36</v>
      </c>
      <c r="F10497">
        <v>14</v>
      </c>
      <c r="G10497">
        <v>112</v>
      </c>
      <c r="H10497">
        <v>0</v>
      </c>
      <c r="I10497">
        <v>0</v>
      </c>
      <c r="J10497">
        <v>2</v>
      </c>
      <c r="K10497">
        <v>1</v>
      </c>
      <c r="L10497" t="s">
        <v>62</v>
      </c>
      <c r="M10497" t="s">
        <v>768</v>
      </c>
      <c r="N10497" t="s">
        <v>120</v>
      </c>
      <c r="O10497" t="s">
        <v>22</v>
      </c>
      <c r="P10497" t="s">
        <v>23</v>
      </c>
      <c r="Q10497" t="s">
        <v>24</v>
      </c>
    </row>
    <row r="10498" spans="1:17" x14ac:dyDescent="0.2">
      <c r="A10498" s="2">
        <v>39250</v>
      </c>
      <c r="B10498" t="s">
        <v>61</v>
      </c>
      <c r="C10498" t="s">
        <v>149</v>
      </c>
      <c r="D10498" t="s">
        <v>36</v>
      </c>
      <c r="E10498" t="s">
        <v>36</v>
      </c>
      <c r="F10498">
        <v>87</v>
      </c>
      <c r="G10498">
        <v>57</v>
      </c>
      <c r="H10498">
        <v>0</v>
      </c>
      <c r="I10498">
        <v>0</v>
      </c>
      <c r="J10498">
        <v>1</v>
      </c>
      <c r="K10498">
        <v>1</v>
      </c>
      <c r="L10498" t="s">
        <v>62</v>
      </c>
      <c r="M10498" t="s">
        <v>63</v>
      </c>
      <c r="N10498" t="s">
        <v>61</v>
      </c>
      <c r="O10498" t="s">
        <v>22</v>
      </c>
      <c r="P10498" t="s">
        <v>23</v>
      </c>
      <c r="Q10498" t="s">
        <v>30</v>
      </c>
    </row>
    <row r="10499" spans="1:17" x14ac:dyDescent="0.2">
      <c r="A10499" s="2">
        <v>39250</v>
      </c>
      <c r="B10499" t="s">
        <v>889</v>
      </c>
      <c r="C10499" t="s">
        <v>638</v>
      </c>
      <c r="D10499" t="s">
        <v>115</v>
      </c>
      <c r="E10499" t="s">
        <v>115</v>
      </c>
      <c r="F10499">
        <v>199</v>
      </c>
      <c r="G10499">
        <v>164</v>
      </c>
      <c r="H10499">
        <v>0</v>
      </c>
      <c r="I10499">
        <v>0</v>
      </c>
      <c r="J10499">
        <v>0</v>
      </c>
      <c r="K10499">
        <v>10</v>
      </c>
      <c r="L10499" t="s">
        <v>1071</v>
      </c>
      <c r="M10499" t="s">
        <v>571</v>
      </c>
      <c r="N10499" t="s">
        <v>571</v>
      </c>
      <c r="O10499" t="s">
        <v>122</v>
      </c>
      <c r="P10499" t="s">
        <v>23</v>
      </c>
      <c r="Q10499" t="s">
        <v>41</v>
      </c>
    </row>
    <row r="10500" spans="1:17" x14ac:dyDescent="0.2">
      <c r="A10500" s="2">
        <v>39250</v>
      </c>
      <c r="B10500" t="s">
        <v>339</v>
      </c>
      <c r="C10500" t="s">
        <v>802</v>
      </c>
      <c r="D10500" t="s">
        <v>36</v>
      </c>
      <c r="E10500" t="s">
        <v>36</v>
      </c>
      <c r="F10500">
        <v>128</v>
      </c>
      <c r="G10500">
        <v>102</v>
      </c>
      <c r="H10500">
        <v>0</v>
      </c>
      <c r="I10500">
        <v>0</v>
      </c>
      <c r="J10500">
        <v>0</v>
      </c>
      <c r="K10500">
        <v>0</v>
      </c>
      <c r="L10500" t="s">
        <v>62</v>
      </c>
      <c r="M10500" t="s">
        <v>377</v>
      </c>
      <c r="N10500" t="s">
        <v>339</v>
      </c>
      <c r="O10500" t="s">
        <v>22</v>
      </c>
      <c r="P10500" t="s">
        <v>23</v>
      </c>
      <c r="Q10500" t="s">
        <v>30</v>
      </c>
    </row>
    <row r="10501" spans="1:17" x14ac:dyDescent="0.2">
      <c r="A10501" s="2">
        <v>39250</v>
      </c>
      <c r="B10501" t="s">
        <v>718</v>
      </c>
      <c r="C10501" t="s">
        <v>374</v>
      </c>
      <c r="D10501" t="s">
        <v>36</v>
      </c>
      <c r="E10501" t="s">
        <v>36</v>
      </c>
      <c r="F10501">
        <v>95</v>
      </c>
      <c r="G10501">
        <v>86</v>
      </c>
      <c r="H10501">
        <v>0</v>
      </c>
      <c r="I10501">
        <v>0</v>
      </c>
      <c r="J10501">
        <v>3</v>
      </c>
      <c r="K10501">
        <v>1</v>
      </c>
      <c r="L10501" t="s">
        <v>62</v>
      </c>
      <c r="M10501" t="s">
        <v>657</v>
      </c>
      <c r="N10501" t="s">
        <v>718</v>
      </c>
      <c r="O10501" t="s">
        <v>22</v>
      </c>
      <c r="P10501" t="s">
        <v>23</v>
      </c>
      <c r="Q10501" t="s">
        <v>24</v>
      </c>
    </row>
    <row r="10502" spans="1:17" x14ac:dyDescent="0.2">
      <c r="A10502" s="2">
        <v>39250</v>
      </c>
      <c r="B10502" t="s">
        <v>571</v>
      </c>
      <c r="C10502" t="s">
        <v>898</v>
      </c>
      <c r="D10502" t="s">
        <v>115</v>
      </c>
      <c r="E10502" t="s">
        <v>115</v>
      </c>
      <c r="F10502">
        <v>192</v>
      </c>
      <c r="G10502">
        <v>193</v>
      </c>
      <c r="H10502">
        <v>0</v>
      </c>
      <c r="I10502">
        <v>0</v>
      </c>
      <c r="J10502">
        <v>0</v>
      </c>
      <c r="K10502">
        <v>0</v>
      </c>
      <c r="L10502" t="s">
        <v>1071</v>
      </c>
      <c r="M10502" t="s">
        <v>571</v>
      </c>
      <c r="N10502" t="s">
        <v>571</v>
      </c>
      <c r="O10502" t="s">
        <v>22</v>
      </c>
      <c r="P10502" t="s">
        <v>23</v>
      </c>
      <c r="Q10502" t="s">
        <v>30</v>
      </c>
    </row>
    <row r="10503" spans="1:17" x14ac:dyDescent="0.2">
      <c r="A10503" s="2">
        <v>39250</v>
      </c>
      <c r="B10503" t="s">
        <v>378</v>
      </c>
      <c r="C10503" t="s">
        <v>141</v>
      </c>
      <c r="D10503" t="s">
        <v>36</v>
      </c>
      <c r="E10503" t="s">
        <v>36</v>
      </c>
      <c r="F10503">
        <v>167</v>
      </c>
      <c r="G10503">
        <v>104</v>
      </c>
      <c r="H10503">
        <v>0</v>
      </c>
      <c r="I10503">
        <v>0</v>
      </c>
      <c r="J10503">
        <v>0</v>
      </c>
      <c r="K10503">
        <v>2</v>
      </c>
      <c r="L10503" t="s">
        <v>62</v>
      </c>
      <c r="M10503" t="s">
        <v>379</v>
      </c>
      <c r="N10503" t="s">
        <v>378</v>
      </c>
      <c r="O10503" t="s">
        <v>22</v>
      </c>
      <c r="P10503" t="s">
        <v>23</v>
      </c>
      <c r="Q10503" t="s">
        <v>41</v>
      </c>
    </row>
    <row r="10504" spans="1:17" x14ac:dyDescent="0.2">
      <c r="A10504" s="2">
        <v>39250</v>
      </c>
      <c r="B10504" t="s">
        <v>111</v>
      </c>
      <c r="C10504" t="s">
        <v>35</v>
      </c>
      <c r="D10504" t="s">
        <v>36</v>
      </c>
      <c r="E10504" t="s">
        <v>36</v>
      </c>
      <c r="F10504">
        <v>49</v>
      </c>
      <c r="G10504">
        <v>156</v>
      </c>
      <c r="H10504">
        <v>0</v>
      </c>
      <c r="I10504">
        <v>0</v>
      </c>
      <c r="J10504">
        <v>6</v>
      </c>
      <c r="K10504">
        <v>0</v>
      </c>
      <c r="L10504" t="s">
        <v>62</v>
      </c>
      <c r="M10504" t="s">
        <v>218</v>
      </c>
      <c r="N10504" t="s">
        <v>111</v>
      </c>
      <c r="O10504" t="s">
        <v>22</v>
      </c>
      <c r="P10504" t="s">
        <v>23</v>
      </c>
      <c r="Q10504" t="s">
        <v>24</v>
      </c>
    </row>
    <row r="10505" spans="1:17" x14ac:dyDescent="0.2">
      <c r="A10505" s="2">
        <v>39250</v>
      </c>
      <c r="B10505" t="s">
        <v>26</v>
      </c>
      <c r="C10505" t="s">
        <v>131</v>
      </c>
      <c r="D10505" t="s">
        <v>27</v>
      </c>
      <c r="E10505" t="s">
        <v>27</v>
      </c>
      <c r="F10505">
        <v>26</v>
      </c>
      <c r="G10505">
        <v>46</v>
      </c>
      <c r="H10505">
        <v>0</v>
      </c>
      <c r="I10505">
        <v>0</v>
      </c>
      <c r="J10505">
        <v>1</v>
      </c>
      <c r="K10505">
        <v>0</v>
      </c>
      <c r="L10505" t="s">
        <v>563</v>
      </c>
      <c r="M10505" t="s">
        <v>874</v>
      </c>
      <c r="N10505" t="s">
        <v>77</v>
      </c>
      <c r="O10505" t="s">
        <v>122</v>
      </c>
      <c r="P10505" t="s">
        <v>23</v>
      </c>
      <c r="Q10505" t="s">
        <v>24</v>
      </c>
    </row>
    <row r="10506" spans="1:17" x14ac:dyDescent="0.2">
      <c r="A10506" s="2">
        <v>39250</v>
      </c>
      <c r="B10506" t="s">
        <v>296</v>
      </c>
      <c r="C10506" t="s">
        <v>118</v>
      </c>
      <c r="D10506" t="s">
        <v>36</v>
      </c>
      <c r="E10506" t="s">
        <v>36</v>
      </c>
      <c r="F10506">
        <v>99</v>
      </c>
      <c r="G10506">
        <v>43</v>
      </c>
      <c r="H10506">
        <v>0</v>
      </c>
      <c r="I10506">
        <v>0</v>
      </c>
      <c r="J10506">
        <v>0</v>
      </c>
      <c r="K10506">
        <v>0</v>
      </c>
      <c r="L10506" t="s">
        <v>62</v>
      </c>
      <c r="M10506" t="s">
        <v>399</v>
      </c>
      <c r="N10506" t="s">
        <v>296</v>
      </c>
      <c r="O10506" t="s">
        <v>22</v>
      </c>
      <c r="P10506" t="s">
        <v>23</v>
      </c>
      <c r="Q10506" t="s">
        <v>30</v>
      </c>
    </row>
    <row r="10507" spans="1:17" x14ac:dyDescent="0.2">
      <c r="A10507" s="2">
        <v>39250</v>
      </c>
      <c r="B10507" t="s">
        <v>237</v>
      </c>
      <c r="C10507" t="s">
        <v>135</v>
      </c>
      <c r="D10507" t="s">
        <v>36</v>
      </c>
      <c r="E10507" t="s">
        <v>36</v>
      </c>
      <c r="F10507">
        <v>134</v>
      </c>
      <c r="G10507">
        <v>32</v>
      </c>
      <c r="H10507">
        <v>0</v>
      </c>
      <c r="I10507">
        <v>0</v>
      </c>
      <c r="J10507">
        <v>1</v>
      </c>
      <c r="K10507">
        <v>3</v>
      </c>
      <c r="L10507" t="s">
        <v>62</v>
      </c>
      <c r="M10507" t="s">
        <v>366</v>
      </c>
      <c r="N10507" t="s">
        <v>237</v>
      </c>
      <c r="O10507" t="s">
        <v>22</v>
      </c>
      <c r="P10507" t="s">
        <v>23</v>
      </c>
      <c r="Q10507" t="s">
        <v>41</v>
      </c>
    </row>
    <row r="10508" spans="1:17" x14ac:dyDescent="0.2">
      <c r="A10508" s="2">
        <v>39251</v>
      </c>
      <c r="B10508" t="s">
        <v>177</v>
      </c>
      <c r="C10508" t="s">
        <v>469</v>
      </c>
      <c r="D10508" t="s">
        <v>115</v>
      </c>
      <c r="E10508" t="s">
        <v>115</v>
      </c>
      <c r="F10508">
        <v>87</v>
      </c>
      <c r="G10508">
        <v>114</v>
      </c>
      <c r="H10508">
        <v>0</v>
      </c>
      <c r="I10508">
        <v>0</v>
      </c>
      <c r="J10508">
        <v>0</v>
      </c>
      <c r="K10508">
        <v>1</v>
      </c>
      <c r="L10508" t="s">
        <v>927</v>
      </c>
      <c r="M10508" t="s">
        <v>640</v>
      </c>
      <c r="N10508" t="s">
        <v>177</v>
      </c>
      <c r="O10508" t="s">
        <v>22</v>
      </c>
      <c r="P10508" t="s">
        <v>23</v>
      </c>
      <c r="Q10508" t="s">
        <v>41</v>
      </c>
    </row>
    <row r="10509" spans="1:17" x14ac:dyDescent="0.2">
      <c r="A10509" s="2">
        <v>39251</v>
      </c>
      <c r="B10509" t="s">
        <v>391</v>
      </c>
      <c r="C10509" t="s">
        <v>648</v>
      </c>
      <c r="D10509" t="s">
        <v>115</v>
      </c>
      <c r="E10509" t="s">
        <v>115</v>
      </c>
      <c r="F10509">
        <v>149</v>
      </c>
      <c r="G10509">
        <v>169</v>
      </c>
      <c r="H10509">
        <v>0</v>
      </c>
      <c r="I10509">
        <v>0</v>
      </c>
      <c r="J10509">
        <v>6</v>
      </c>
      <c r="K10509">
        <v>0</v>
      </c>
      <c r="L10509" t="s">
        <v>28</v>
      </c>
      <c r="M10509" t="s">
        <v>861</v>
      </c>
      <c r="N10509" t="s">
        <v>391</v>
      </c>
      <c r="O10509" t="s">
        <v>22</v>
      </c>
      <c r="P10509" t="s">
        <v>23</v>
      </c>
      <c r="Q10509" t="s">
        <v>24</v>
      </c>
    </row>
    <row r="10510" spans="1:17" x14ac:dyDescent="0.2">
      <c r="A10510" s="2">
        <v>39251</v>
      </c>
      <c r="B10510" t="s">
        <v>913</v>
      </c>
      <c r="C10510" t="s">
        <v>164</v>
      </c>
      <c r="D10510" t="s">
        <v>115</v>
      </c>
      <c r="E10510" t="s">
        <v>115</v>
      </c>
      <c r="F10510">
        <v>139</v>
      </c>
      <c r="G10510">
        <v>84</v>
      </c>
      <c r="H10510">
        <v>0</v>
      </c>
      <c r="I10510">
        <v>0</v>
      </c>
      <c r="J10510">
        <v>0</v>
      </c>
      <c r="K10510">
        <v>1</v>
      </c>
      <c r="L10510" t="s">
        <v>927</v>
      </c>
      <c r="M10510" t="s">
        <v>640</v>
      </c>
      <c r="N10510" t="s">
        <v>177</v>
      </c>
      <c r="O10510" t="s">
        <v>122</v>
      </c>
      <c r="P10510" t="s">
        <v>23</v>
      </c>
      <c r="Q10510" t="s">
        <v>41</v>
      </c>
    </row>
    <row r="10511" spans="1:17" x14ac:dyDescent="0.2">
      <c r="A10511" s="2">
        <v>39252</v>
      </c>
      <c r="B10511" t="s">
        <v>254</v>
      </c>
      <c r="C10511" t="s">
        <v>638</v>
      </c>
      <c r="D10511" t="s">
        <v>115</v>
      </c>
      <c r="E10511" t="s">
        <v>115</v>
      </c>
      <c r="F10511">
        <v>115</v>
      </c>
      <c r="G10511">
        <v>164</v>
      </c>
      <c r="H10511">
        <v>0</v>
      </c>
      <c r="I10511">
        <v>0</v>
      </c>
      <c r="J10511">
        <v>1</v>
      </c>
      <c r="K10511">
        <v>1</v>
      </c>
      <c r="L10511" t="s">
        <v>1071</v>
      </c>
      <c r="M10511" t="s">
        <v>571</v>
      </c>
      <c r="N10511" t="s">
        <v>571</v>
      </c>
      <c r="O10511" t="s">
        <v>122</v>
      </c>
      <c r="P10511" t="s">
        <v>23</v>
      </c>
      <c r="Q10511" t="s">
        <v>30</v>
      </c>
    </row>
    <row r="10512" spans="1:17" x14ac:dyDescent="0.2">
      <c r="A10512" s="2">
        <v>39252</v>
      </c>
      <c r="B10512" t="s">
        <v>163</v>
      </c>
      <c r="C10512" t="s">
        <v>898</v>
      </c>
      <c r="D10512" t="s">
        <v>115</v>
      </c>
      <c r="E10512" t="s">
        <v>115</v>
      </c>
      <c r="F10512">
        <v>136</v>
      </c>
      <c r="G10512">
        <v>193</v>
      </c>
      <c r="H10512">
        <v>0</v>
      </c>
      <c r="I10512">
        <v>0</v>
      </c>
      <c r="J10512">
        <v>7</v>
      </c>
      <c r="K10512">
        <v>0</v>
      </c>
      <c r="L10512" t="s">
        <v>1071</v>
      </c>
      <c r="M10512" t="s">
        <v>571</v>
      </c>
      <c r="N10512" t="s">
        <v>571</v>
      </c>
      <c r="O10512" t="s">
        <v>122</v>
      </c>
      <c r="P10512" t="s">
        <v>23</v>
      </c>
      <c r="Q10512" t="s">
        <v>24</v>
      </c>
    </row>
    <row r="10513" spans="1:17" x14ac:dyDescent="0.2">
      <c r="A10513" s="2">
        <v>39252</v>
      </c>
      <c r="B10513" t="s">
        <v>405</v>
      </c>
      <c r="C10513" t="s">
        <v>208</v>
      </c>
      <c r="D10513" t="s">
        <v>36</v>
      </c>
      <c r="E10513" t="s">
        <v>36</v>
      </c>
      <c r="F10513">
        <v>146</v>
      </c>
      <c r="G10513">
        <v>91</v>
      </c>
      <c r="H10513">
        <v>0</v>
      </c>
      <c r="I10513">
        <v>0</v>
      </c>
      <c r="J10513">
        <v>0</v>
      </c>
      <c r="K10513">
        <v>0</v>
      </c>
      <c r="L10513" t="s">
        <v>62</v>
      </c>
      <c r="M10513" t="s">
        <v>406</v>
      </c>
      <c r="N10513" t="s">
        <v>405</v>
      </c>
      <c r="O10513" t="s">
        <v>22</v>
      </c>
      <c r="P10513" t="s">
        <v>23</v>
      </c>
      <c r="Q10513" t="s">
        <v>30</v>
      </c>
    </row>
    <row r="10514" spans="1:17" x14ac:dyDescent="0.2">
      <c r="A10514" s="2">
        <v>39253</v>
      </c>
      <c r="B10514" t="s">
        <v>17</v>
      </c>
      <c r="C10514" t="s">
        <v>38</v>
      </c>
      <c r="D10514" t="s">
        <v>19</v>
      </c>
      <c r="E10514" t="s">
        <v>19</v>
      </c>
      <c r="F10514">
        <v>92</v>
      </c>
      <c r="G10514">
        <v>37</v>
      </c>
      <c r="H10514">
        <v>0</v>
      </c>
      <c r="I10514">
        <v>0</v>
      </c>
      <c r="J10514">
        <v>0</v>
      </c>
      <c r="K10514">
        <v>0</v>
      </c>
      <c r="L10514" t="s">
        <v>28</v>
      </c>
      <c r="M10514" t="s">
        <v>342</v>
      </c>
      <c r="N10514" t="s">
        <v>17</v>
      </c>
      <c r="O10514" t="s">
        <v>22</v>
      </c>
      <c r="P10514" t="s">
        <v>23</v>
      </c>
      <c r="Q10514" t="s">
        <v>30</v>
      </c>
    </row>
    <row r="10515" spans="1:17" x14ac:dyDescent="0.2">
      <c r="A10515" s="2">
        <v>39253</v>
      </c>
      <c r="B10515" t="s">
        <v>167</v>
      </c>
      <c r="C10515" t="s">
        <v>913</v>
      </c>
      <c r="D10515" t="s">
        <v>115</v>
      </c>
      <c r="E10515" t="s">
        <v>115</v>
      </c>
      <c r="F10515">
        <v>47</v>
      </c>
      <c r="G10515">
        <v>139</v>
      </c>
      <c r="H10515">
        <v>0</v>
      </c>
      <c r="I10515">
        <v>0</v>
      </c>
      <c r="J10515">
        <v>2</v>
      </c>
      <c r="K10515">
        <v>0</v>
      </c>
      <c r="L10515" t="s">
        <v>927</v>
      </c>
      <c r="M10515" t="s">
        <v>640</v>
      </c>
      <c r="N10515" t="s">
        <v>177</v>
      </c>
      <c r="O10515" t="s">
        <v>122</v>
      </c>
      <c r="P10515" t="s">
        <v>23</v>
      </c>
      <c r="Q10515" t="s">
        <v>24</v>
      </c>
    </row>
    <row r="10516" spans="1:17" x14ac:dyDescent="0.2">
      <c r="A10516" s="2">
        <v>39253</v>
      </c>
      <c r="B10516" t="s">
        <v>177</v>
      </c>
      <c r="C10516" t="s">
        <v>464</v>
      </c>
      <c r="D10516" t="s">
        <v>115</v>
      </c>
      <c r="E10516" t="s">
        <v>115</v>
      </c>
      <c r="F10516">
        <v>87</v>
      </c>
      <c r="G10516">
        <v>135</v>
      </c>
      <c r="H10516">
        <v>0</v>
      </c>
      <c r="I10516">
        <v>0</v>
      </c>
      <c r="J10516">
        <v>3</v>
      </c>
      <c r="K10516">
        <v>0</v>
      </c>
      <c r="L10516" t="s">
        <v>927</v>
      </c>
      <c r="M10516" t="s">
        <v>640</v>
      </c>
      <c r="N10516" t="s">
        <v>177</v>
      </c>
      <c r="O10516" t="s">
        <v>22</v>
      </c>
      <c r="P10516" t="s">
        <v>23</v>
      </c>
      <c r="Q10516" t="s">
        <v>24</v>
      </c>
    </row>
    <row r="10517" spans="1:17" x14ac:dyDescent="0.2">
      <c r="A10517" s="2">
        <v>39254</v>
      </c>
      <c r="B10517" t="s">
        <v>254</v>
      </c>
      <c r="C10517" t="s">
        <v>889</v>
      </c>
      <c r="D10517" t="s">
        <v>115</v>
      </c>
      <c r="E10517" t="s">
        <v>115</v>
      </c>
      <c r="F10517">
        <v>115</v>
      </c>
      <c r="G10517">
        <v>199</v>
      </c>
      <c r="H10517">
        <v>0</v>
      </c>
      <c r="I10517">
        <v>0</v>
      </c>
      <c r="J10517">
        <v>15</v>
      </c>
      <c r="K10517">
        <v>1</v>
      </c>
      <c r="L10517" t="s">
        <v>1071</v>
      </c>
      <c r="M10517" t="s">
        <v>571</v>
      </c>
      <c r="N10517" t="s">
        <v>571</v>
      </c>
      <c r="O10517" t="s">
        <v>122</v>
      </c>
      <c r="P10517" t="s">
        <v>23</v>
      </c>
      <c r="Q10517" t="s">
        <v>24</v>
      </c>
    </row>
    <row r="10518" spans="1:17" x14ac:dyDescent="0.2">
      <c r="A10518" s="2">
        <v>39254</v>
      </c>
      <c r="B10518" t="s">
        <v>363</v>
      </c>
      <c r="C10518" t="s">
        <v>185</v>
      </c>
      <c r="D10518" t="s">
        <v>115</v>
      </c>
      <c r="E10518" t="s">
        <v>27</v>
      </c>
      <c r="F10518">
        <v>143</v>
      </c>
      <c r="G10518">
        <v>68</v>
      </c>
      <c r="H10518">
        <v>0</v>
      </c>
      <c r="I10518">
        <v>0</v>
      </c>
      <c r="J10518">
        <v>2</v>
      </c>
      <c r="K10518">
        <v>1</v>
      </c>
      <c r="L10518" t="s">
        <v>28</v>
      </c>
      <c r="M10518" t="s">
        <v>513</v>
      </c>
      <c r="N10518" t="s">
        <v>363</v>
      </c>
      <c r="O10518" t="s">
        <v>22</v>
      </c>
      <c r="P10518" t="s">
        <v>23</v>
      </c>
      <c r="Q10518" t="s">
        <v>24</v>
      </c>
    </row>
    <row r="10519" spans="1:17" x14ac:dyDescent="0.2">
      <c r="A10519" s="2">
        <v>39254</v>
      </c>
      <c r="B10519" t="s">
        <v>571</v>
      </c>
      <c r="C10519" t="s">
        <v>163</v>
      </c>
      <c r="D10519" t="s">
        <v>115</v>
      </c>
      <c r="E10519" t="s">
        <v>115</v>
      </c>
      <c r="F10519">
        <v>192</v>
      </c>
      <c r="G10519">
        <v>136</v>
      </c>
      <c r="H10519">
        <v>0</v>
      </c>
      <c r="I10519">
        <v>0</v>
      </c>
      <c r="J10519">
        <v>1</v>
      </c>
      <c r="K10519">
        <v>7</v>
      </c>
      <c r="L10519" t="s">
        <v>1071</v>
      </c>
      <c r="M10519" t="s">
        <v>571</v>
      </c>
      <c r="N10519" t="s">
        <v>571</v>
      </c>
      <c r="O10519" t="s">
        <v>22</v>
      </c>
      <c r="P10519" t="s">
        <v>23</v>
      </c>
      <c r="Q10519" t="s">
        <v>41</v>
      </c>
    </row>
    <row r="10520" spans="1:17" x14ac:dyDescent="0.2">
      <c r="A10520" s="2">
        <v>39254</v>
      </c>
      <c r="B10520" t="s">
        <v>391</v>
      </c>
      <c r="C10520" t="s">
        <v>176</v>
      </c>
      <c r="D10520" t="s">
        <v>115</v>
      </c>
      <c r="E10520" t="s">
        <v>115</v>
      </c>
      <c r="F10520">
        <v>149</v>
      </c>
      <c r="G10520">
        <v>94</v>
      </c>
      <c r="H10520">
        <v>0</v>
      </c>
      <c r="I10520">
        <v>0</v>
      </c>
      <c r="J10520">
        <v>1</v>
      </c>
      <c r="K10520">
        <v>3</v>
      </c>
      <c r="L10520" t="s">
        <v>28</v>
      </c>
      <c r="M10520" t="s">
        <v>1064</v>
      </c>
      <c r="N10520" t="s">
        <v>391</v>
      </c>
      <c r="O10520" t="s">
        <v>22</v>
      </c>
      <c r="P10520" t="s">
        <v>23</v>
      </c>
      <c r="Q10520" t="s">
        <v>41</v>
      </c>
    </row>
    <row r="10521" spans="1:17" x14ac:dyDescent="0.2">
      <c r="A10521" s="2">
        <v>39254</v>
      </c>
      <c r="B10521" t="s">
        <v>77</v>
      </c>
      <c r="C10521" t="s">
        <v>56</v>
      </c>
      <c r="D10521" t="s">
        <v>27</v>
      </c>
      <c r="E10521" t="s">
        <v>27</v>
      </c>
      <c r="F10521">
        <v>16</v>
      </c>
      <c r="G10521">
        <v>56</v>
      </c>
      <c r="H10521">
        <v>0</v>
      </c>
      <c r="I10521">
        <v>0</v>
      </c>
      <c r="J10521">
        <v>2</v>
      </c>
      <c r="K10521">
        <v>1</v>
      </c>
      <c r="L10521" t="s">
        <v>563</v>
      </c>
      <c r="M10521" t="s">
        <v>348</v>
      </c>
      <c r="N10521" t="s">
        <v>77</v>
      </c>
      <c r="O10521" t="s">
        <v>22</v>
      </c>
      <c r="P10521" t="s">
        <v>23</v>
      </c>
      <c r="Q10521" t="s">
        <v>24</v>
      </c>
    </row>
    <row r="10522" spans="1:17" x14ac:dyDescent="0.2">
      <c r="A10522" s="2">
        <v>39255</v>
      </c>
      <c r="B10522" t="s">
        <v>177</v>
      </c>
      <c r="C10522" t="s">
        <v>167</v>
      </c>
      <c r="D10522" t="s">
        <v>115</v>
      </c>
      <c r="E10522" t="s">
        <v>115</v>
      </c>
      <c r="F10522">
        <v>87</v>
      </c>
      <c r="G10522">
        <v>47</v>
      </c>
      <c r="H10522">
        <v>0</v>
      </c>
      <c r="I10522">
        <v>0</v>
      </c>
      <c r="J10522">
        <v>0</v>
      </c>
      <c r="K10522">
        <v>1</v>
      </c>
      <c r="L10522" t="s">
        <v>927</v>
      </c>
      <c r="M10522" t="s">
        <v>640</v>
      </c>
      <c r="N10522" t="s">
        <v>177</v>
      </c>
      <c r="O10522" t="s">
        <v>22</v>
      </c>
      <c r="P10522" t="s">
        <v>23</v>
      </c>
      <c r="Q10522" t="s">
        <v>41</v>
      </c>
    </row>
    <row r="10523" spans="1:17" x14ac:dyDescent="0.2">
      <c r="A10523" s="2">
        <v>39255</v>
      </c>
      <c r="B10523" t="s">
        <v>469</v>
      </c>
      <c r="C10523" t="s">
        <v>164</v>
      </c>
      <c r="D10523" t="s">
        <v>115</v>
      </c>
      <c r="E10523" t="s">
        <v>115</v>
      </c>
      <c r="F10523">
        <v>114</v>
      </c>
      <c r="G10523">
        <v>84</v>
      </c>
      <c r="H10523">
        <v>0</v>
      </c>
      <c r="I10523">
        <v>0</v>
      </c>
      <c r="J10523">
        <v>0</v>
      </c>
      <c r="K10523">
        <v>3</v>
      </c>
      <c r="L10523" t="s">
        <v>927</v>
      </c>
      <c r="M10523" t="s">
        <v>640</v>
      </c>
      <c r="N10523" t="s">
        <v>177</v>
      </c>
      <c r="O10523" t="s">
        <v>122</v>
      </c>
      <c r="P10523" t="s">
        <v>23</v>
      </c>
      <c r="Q10523" t="s">
        <v>41</v>
      </c>
    </row>
    <row r="10524" spans="1:17" x14ac:dyDescent="0.2">
      <c r="A10524" s="2">
        <v>39256</v>
      </c>
      <c r="B10524" t="s">
        <v>43</v>
      </c>
      <c r="C10524" t="s">
        <v>31</v>
      </c>
      <c r="D10524" t="s">
        <v>19</v>
      </c>
      <c r="E10524" t="s">
        <v>19</v>
      </c>
      <c r="F10524">
        <v>31</v>
      </c>
      <c r="G10524">
        <v>44</v>
      </c>
      <c r="H10524">
        <v>0</v>
      </c>
      <c r="I10524">
        <v>0</v>
      </c>
      <c r="J10524">
        <v>3</v>
      </c>
      <c r="K10524">
        <v>1</v>
      </c>
      <c r="L10524" t="s">
        <v>28</v>
      </c>
      <c r="M10524" t="s">
        <v>60</v>
      </c>
      <c r="N10524" t="s">
        <v>43</v>
      </c>
      <c r="O10524" t="s">
        <v>22</v>
      </c>
      <c r="P10524" t="s">
        <v>23</v>
      </c>
      <c r="Q10524" t="s">
        <v>24</v>
      </c>
    </row>
    <row r="10525" spans="1:17" x14ac:dyDescent="0.2">
      <c r="A10525" s="2">
        <v>39256</v>
      </c>
      <c r="B10525" t="s">
        <v>898</v>
      </c>
      <c r="C10525" t="s">
        <v>889</v>
      </c>
      <c r="D10525" t="s">
        <v>115</v>
      </c>
      <c r="E10525" t="s">
        <v>115</v>
      </c>
      <c r="F10525">
        <v>193</v>
      </c>
      <c r="G10525">
        <v>199</v>
      </c>
      <c r="H10525">
        <v>0</v>
      </c>
      <c r="I10525">
        <v>0</v>
      </c>
      <c r="J10525">
        <v>5</v>
      </c>
      <c r="K10525">
        <v>2</v>
      </c>
      <c r="L10525" t="s">
        <v>1071</v>
      </c>
      <c r="M10525" t="s">
        <v>571</v>
      </c>
      <c r="N10525" t="s">
        <v>571</v>
      </c>
      <c r="O10525" t="s">
        <v>122</v>
      </c>
      <c r="P10525" t="s">
        <v>23</v>
      </c>
      <c r="Q10525" t="s">
        <v>24</v>
      </c>
    </row>
    <row r="10526" spans="1:17" x14ac:dyDescent="0.2">
      <c r="A10526" s="2">
        <v>39257</v>
      </c>
      <c r="B10526" t="s">
        <v>363</v>
      </c>
      <c r="C10526" t="s">
        <v>239</v>
      </c>
      <c r="D10526" t="s">
        <v>115</v>
      </c>
      <c r="E10526" t="s">
        <v>115</v>
      </c>
      <c r="F10526">
        <v>143</v>
      </c>
      <c r="G10526">
        <v>74</v>
      </c>
      <c r="H10526">
        <v>0</v>
      </c>
      <c r="I10526">
        <v>0</v>
      </c>
      <c r="J10526">
        <v>0</v>
      </c>
      <c r="K10526">
        <v>1</v>
      </c>
      <c r="L10526" t="s">
        <v>28</v>
      </c>
      <c r="M10526" t="s">
        <v>513</v>
      </c>
      <c r="N10526" t="s">
        <v>363</v>
      </c>
      <c r="O10526" t="s">
        <v>22</v>
      </c>
      <c r="P10526" t="s">
        <v>23</v>
      </c>
      <c r="Q10526" t="s">
        <v>41</v>
      </c>
    </row>
    <row r="10527" spans="1:17" x14ac:dyDescent="0.2">
      <c r="A10527" s="2">
        <v>39257</v>
      </c>
      <c r="B10527" t="s">
        <v>164</v>
      </c>
      <c r="C10527" t="s">
        <v>167</v>
      </c>
      <c r="D10527" t="s">
        <v>115</v>
      </c>
      <c r="E10527" t="s">
        <v>115</v>
      </c>
      <c r="F10527">
        <v>84</v>
      </c>
      <c r="G10527">
        <v>47</v>
      </c>
      <c r="H10527">
        <v>0</v>
      </c>
      <c r="I10527">
        <v>0</v>
      </c>
      <c r="J10527">
        <v>1</v>
      </c>
      <c r="K10527">
        <v>2</v>
      </c>
      <c r="L10527" t="s">
        <v>927</v>
      </c>
      <c r="M10527" t="s">
        <v>640</v>
      </c>
      <c r="N10527" t="s">
        <v>177</v>
      </c>
      <c r="O10527" t="s">
        <v>122</v>
      </c>
      <c r="P10527" t="s">
        <v>23</v>
      </c>
      <c r="Q10527" t="s">
        <v>41</v>
      </c>
    </row>
    <row r="10528" spans="1:17" x14ac:dyDescent="0.2">
      <c r="A10528" s="2">
        <v>39257</v>
      </c>
      <c r="B10528" t="s">
        <v>163</v>
      </c>
      <c r="C10528" t="s">
        <v>254</v>
      </c>
      <c r="D10528" t="s">
        <v>115</v>
      </c>
      <c r="E10528" t="s">
        <v>115</v>
      </c>
      <c r="F10528">
        <v>136</v>
      </c>
      <c r="G10528">
        <v>115</v>
      </c>
      <c r="H10528">
        <v>0</v>
      </c>
      <c r="I10528">
        <v>0</v>
      </c>
      <c r="J10528">
        <v>1</v>
      </c>
      <c r="K10528">
        <v>0</v>
      </c>
      <c r="L10528" t="s">
        <v>1071</v>
      </c>
      <c r="M10528" t="s">
        <v>571</v>
      </c>
      <c r="N10528" t="s">
        <v>571</v>
      </c>
      <c r="O10528" t="s">
        <v>122</v>
      </c>
      <c r="P10528" t="s">
        <v>23</v>
      </c>
      <c r="Q10528" t="s">
        <v>24</v>
      </c>
    </row>
    <row r="10529" spans="1:17" x14ac:dyDescent="0.2">
      <c r="A10529" s="2">
        <v>39257</v>
      </c>
      <c r="B10529" t="s">
        <v>176</v>
      </c>
      <c r="C10529" t="s">
        <v>113</v>
      </c>
      <c r="D10529" t="s">
        <v>115</v>
      </c>
      <c r="E10529" t="s">
        <v>115</v>
      </c>
      <c r="F10529">
        <v>94</v>
      </c>
      <c r="G10529">
        <v>62</v>
      </c>
      <c r="H10529">
        <v>0</v>
      </c>
      <c r="I10529">
        <v>0</v>
      </c>
      <c r="J10529">
        <v>0</v>
      </c>
      <c r="K10529">
        <v>2</v>
      </c>
      <c r="L10529" t="s">
        <v>28</v>
      </c>
      <c r="M10529" t="s">
        <v>443</v>
      </c>
      <c r="N10529" t="s">
        <v>443</v>
      </c>
      <c r="O10529" t="s">
        <v>122</v>
      </c>
      <c r="P10529" t="s">
        <v>23</v>
      </c>
      <c r="Q10529" t="s">
        <v>41</v>
      </c>
    </row>
    <row r="10530" spans="1:17" x14ac:dyDescent="0.2">
      <c r="A10530" s="2">
        <v>39257</v>
      </c>
      <c r="B10530" t="s">
        <v>77</v>
      </c>
      <c r="C10530" t="s">
        <v>26</v>
      </c>
      <c r="D10530" t="s">
        <v>27</v>
      </c>
      <c r="E10530" t="s">
        <v>27</v>
      </c>
      <c r="F10530">
        <v>16</v>
      </c>
      <c r="G10530">
        <v>26</v>
      </c>
      <c r="H10530">
        <v>0</v>
      </c>
      <c r="I10530">
        <v>0</v>
      </c>
      <c r="J10530">
        <v>2</v>
      </c>
      <c r="K10530">
        <v>1</v>
      </c>
      <c r="L10530" t="s">
        <v>563</v>
      </c>
      <c r="M10530" t="s">
        <v>348</v>
      </c>
      <c r="N10530" t="s">
        <v>77</v>
      </c>
      <c r="O10530" t="s">
        <v>22</v>
      </c>
      <c r="P10530" t="s">
        <v>23</v>
      </c>
      <c r="Q10530" t="s">
        <v>24</v>
      </c>
    </row>
    <row r="10531" spans="1:17" x14ac:dyDescent="0.2">
      <c r="A10531" s="2">
        <v>39257</v>
      </c>
      <c r="B10531" t="s">
        <v>425</v>
      </c>
      <c r="C10531" t="s">
        <v>185</v>
      </c>
      <c r="D10531" t="s">
        <v>115</v>
      </c>
      <c r="E10531" t="s">
        <v>27</v>
      </c>
      <c r="F10531">
        <v>142</v>
      </c>
      <c r="G10531">
        <v>68</v>
      </c>
      <c r="H10531">
        <v>0</v>
      </c>
      <c r="I10531">
        <v>0</v>
      </c>
      <c r="J10531">
        <v>3</v>
      </c>
      <c r="K10531">
        <v>0</v>
      </c>
      <c r="L10531" t="s">
        <v>28</v>
      </c>
      <c r="M10531" t="s">
        <v>811</v>
      </c>
      <c r="N10531" t="s">
        <v>425</v>
      </c>
      <c r="O10531" t="s">
        <v>22</v>
      </c>
      <c r="P10531" t="s">
        <v>23</v>
      </c>
      <c r="Q10531" t="s">
        <v>24</v>
      </c>
    </row>
    <row r="10532" spans="1:17" x14ac:dyDescent="0.2">
      <c r="A10532" s="2">
        <v>39258</v>
      </c>
      <c r="B10532" t="s">
        <v>166</v>
      </c>
      <c r="C10532" t="s">
        <v>583</v>
      </c>
      <c r="D10532" t="s">
        <v>115</v>
      </c>
      <c r="E10532" t="s">
        <v>115</v>
      </c>
      <c r="F10532">
        <v>85</v>
      </c>
      <c r="G10532">
        <v>163</v>
      </c>
      <c r="H10532">
        <v>0</v>
      </c>
      <c r="I10532">
        <v>0</v>
      </c>
      <c r="J10532">
        <v>1</v>
      </c>
      <c r="K10532">
        <v>0</v>
      </c>
      <c r="L10532" t="s">
        <v>28</v>
      </c>
      <c r="M10532" t="s">
        <v>165</v>
      </c>
      <c r="N10532" t="s">
        <v>166</v>
      </c>
      <c r="O10532" t="s">
        <v>22</v>
      </c>
      <c r="P10532" t="s">
        <v>23</v>
      </c>
      <c r="Q10532" t="s">
        <v>24</v>
      </c>
    </row>
    <row r="10533" spans="1:17" x14ac:dyDescent="0.2">
      <c r="A10533" s="2">
        <v>39259</v>
      </c>
      <c r="B10533" t="s">
        <v>18</v>
      </c>
      <c r="C10533" t="s">
        <v>42</v>
      </c>
      <c r="D10533" t="s">
        <v>19</v>
      </c>
      <c r="E10533" t="s">
        <v>19</v>
      </c>
      <c r="F10533">
        <v>30</v>
      </c>
      <c r="G10533">
        <v>64</v>
      </c>
      <c r="H10533">
        <v>0</v>
      </c>
      <c r="I10533">
        <v>0</v>
      </c>
      <c r="J10533">
        <v>0</v>
      </c>
      <c r="K10533">
        <v>3</v>
      </c>
      <c r="L10533" t="s">
        <v>507</v>
      </c>
      <c r="M10533" t="s">
        <v>683</v>
      </c>
      <c r="N10533" t="s">
        <v>32</v>
      </c>
      <c r="O10533" t="s">
        <v>122</v>
      </c>
      <c r="P10533" t="s">
        <v>23</v>
      </c>
      <c r="Q10533" t="s">
        <v>41</v>
      </c>
    </row>
    <row r="10534" spans="1:17" x14ac:dyDescent="0.2">
      <c r="A10534" s="2">
        <v>39259</v>
      </c>
      <c r="B10534" t="s">
        <v>32</v>
      </c>
      <c r="C10534" t="s">
        <v>17</v>
      </c>
      <c r="D10534" t="s">
        <v>19</v>
      </c>
      <c r="E10534" t="s">
        <v>19</v>
      </c>
      <c r="F10534">
        <v>70</v>
      </c>
      <c r="G10534">
        <v>92</v>
      </c>
      <c r="H10534">
        <v>0</v>
      </c>
      <c r="I10534">
        <v>0</v>
      </c>
      <c r="J10534">
        <v>2</v>
      </c>
      <c r="K10534">
        <v>2</v>
      </c>
      <c r="L10534" t="s">
        <v>507</v>
      </c>
      <c r="M10534" t="s">
        <v>664</v>
      </c>
      <c r="N10534" t="s">
        <v>32</v>
      </c>
      <c r="O10534" t="s">
        <v>22</v>
      </c>
      <c r="P10534" t="s">
        <v>23</v>
      </c>
      <c r="Q10534" t="s">
        <v>30</v>
      </c>
    </row>
    <row r="10535" spans="1:17" x14ac:dyDescent="0.2">
      <c r="A10535" s="2">
        <v>39260</v>
      </c>
      <c r="B10535" t="s">
        <v>25</v>
      </c>
      <c r="C10535" t="s">
        <v>26</v>
      </c>
      <c r="D10535" t="s">
        <v>19</v>
      </c>
      <c r="E10535" t="s">
        <v>27</v>
      </c>
      <c r="F10535">
        <v>3</v>
      </c>
      <c r="G10535">
        <v>26</v>
      </c>
      <c r="H10535">
        <v>0</v>
      </c>
      <c r="I10535">
        <v>0</v>
      </c>
      <c r="J10535">
        <v>0</v>
      </c>
      <c r="K10535">
        <v>2</v>
      </c>
      <c r="L10535" t="s">
        <v>507</v>
      </c>
      <c r="M10535" t="s">
        <v>109</v>
      </c>
      <c r="N10535" t="s">
        <v>32</v>
      </c>
      <c r="O10535" t="s">
        <v>122</v>
      </c>
      <c r="P10535" t="s">
        <v>23</v>
      </c>
      <c r="Q10535" t="s">
        <v>41</v>
      </c>
    </row>
    <row r="10536" spans="1:17" x14ac:dyDescent="0.2">
      <c r="A10536" s="2">
        <v>39260</v>
      </c>
      <c r="B10536" t="s">
        <v>31</v>
      </c>
      <c r="C10536" t="s">
        <v>107</v>
      </c>
      <c r="D10536" t="s">
        <v>19</v>
      </c>
      <c r="E10536" t="s">
        <v>19</v>
      </c>
      <c r="F10536">
        <v>44</v>
      </c>
      <c r="G10536">
        <v>53</v>
      </c>
      <c r="H10536">
        <v>0</v>
      </c>
      <c r="I10536">
        <v>0</v>
      </c>
      <c r="J10536">
        <v>2</v>
      </c>
      <c r="K10536">
        <v>3</v>
      </c>
      <c r="L10536" t="s">
        <v>507</v>
      </c>
      <c r="M10536" t="s">
        <v>109</v>
      </c>
      <c r="N10536" t="s">
        <v>32</v>
      </c>
      <c r="O10536" t="s">
        <v>122</v>
      </c>
      <c r="P10536" t="s">
        <v>23</v>
      </c>
      <c r="Q10536" t="s">
        <v>41</v>
      </c>
    </row>
    <row r="10537" spans="1:17" x14ac:dyDescent="0.2">
      <c r="A10537" s="2">
        <v>39260</v>
      </c>
      <c r="B10537" t="s">
        <v>443</v>
      </c>
      <c r="C10537" t="s">
        <v>113</v>
      </c>
      <c r="D10537" t="s">
        <v>115</v>
      </c>
      <c r="E10537" t="s">
        <v>115</v>
      </c>
      <c r="F10537">
        <v>131</v>
      </c>
      <c r="G10537">
        <v>62</v>
      </c>
      <c r="H10537">
        <v>0</v>
      </c>
      <c r="I10537">
        <v>0</v>
      </c>
      <c r="J10537">
        <v>1</v>
      </c>
      <c r="K10537">
        <v>2</v>
      </c>
      <c r="L10537" t="s">
        <v>28</v>
      </c>
      <c r="M10537" t="s">
        <v>443</v>
      </c>
      <c r="N10537" t="s">
        <v>443</v>
      </c>
      <c r="O10537" t="s">
        <v>22</v>
      </c>
      <c r="P10537" t="s">
        <v>23</v>
      </c>
      <c r="Q10537" t="s">
        <v>41</v>
      </c>
    </row>
    <row r="10538" spans="1:17" x14ac:dyDescent="0.2">
      <c r="A10538" s="2">
        <v>39260</v>
      </c>
      <c r="B10538" t="s">
        <v>176</v>
      </c>
      <c r="C10538" t="s">
        <v>402</v>
      </c>
      <c r="D10538" t="s">
        <v>115</v>
      </c>
      <c r="E10538" t="s">
        <v>115</v>
      </c>
      <c r="F10538">
        <v>94</v>
      </c>
      <c r="G10538">
        <v>100</v>
      </c>
      <c r="H10538">
        <v>0</v>
      </c>
      <c r="I10538">
        <v>0</v>
      </c>
      <c r="J10538">
        <v>2</v>
      </c>
      <c r="K10538">
        <v>2</v>
      </c>
      <c r="L10538" t="s">
        <v>28</v>
      </c>
      <c r="M10538" t="s">
        <v>1064</v>
      </c>
      <c r="N10538" t="s">
        <v>391</v>
      </c>
      <c r="O10538" t="s">
        <v>122</v>
      </c>
      <c r="P10538" t="s">
        <v>23</v>
      </c>
      <c r="Q10538" t="s">
        <v>30</v>
      </c>
    </row>
    <row r="10539" spans="1:17" x14ac:dyDescent="0.2">
      <c r="A10539" s="2">
        <v>39261</v>
      </c>
      <c r="B10539" t="s">
        <v>39</v>
      </c>
      <c r="C10539" t="s">
        <v>77</v>
      </c>
      <c r="D10539" t="s">
        <v>19</v>
      </c>
      <c r="E10539" t="s">
        <v>27</v>
      </c>
      <c r="F10539">
        <v>5</v>
      </c>
      <c r="G10539">
        <v>16</v>
      </c>
      <c r="H10539">
        <v>0</v>
      </c>
      <c r="I10539">
        <v>0</v>
      </c>
      <c r="J10539">
        <v>4</v>
      </c>
      <c r="K10539">
        <v>1</v>
      </c>
      <c r="L10539" t="s">
        <v>507</v>
      </c>
      <c r="M10539" t="s">
        <v>739</v>
      </c>
      <c r="N10539" t="s">
        <v>32</v>
      </c>
      <c r="O10539" t="s">
        <v>122</v>
      </c>
      <c r="P10539" t="s">
        <v>23</v>
      </c>
      <c r="Q10539" t="s">
        <v>24</v>
      </c>
    </row>
    <row r="10540" spans="1:17" x14ac:dyDescent="0.2">
      <c r="A10540" s="2">
        <v>39261</v>
      </c>
      <c r="B10540" t="s">
        <v>391</v>
      </c>
      <c r="C10540" t="s">
        <v>185</v>
      </c>
      <c r="D10540" t="s">
        <v>115</v>
      </c>
      <c r="E10540" t="s">
        <v>27</v>
      </c>
      <c r="F10540">
        <v>149</v>
      </c>
      <c r="G10540">
        <v>68</v>
      </c>
      <c r="H10540">
        <v>0</v>
      </c>
      <c r="I10540">
        <v>0</v>
      </c>
      <c r="J10540">
        <v>0</v>
      </c>
      <c r="K10540">
        <v>2</v>
      </c>
      <c r="L10540" t="s">
        <v>28</v>
      </c>
      <c r="M10540" t="s">
        <v>392</v>
      </c>
      <c r="N10540" t="s">
        <v>391</v>
      </c>
      <c r="O10540" t="s">
        <v>22</v>
      </c>
      <c r="P10540" t="s">
        <v>23</v>
      </c>
      <c r="Q10540" t="s">
        <v>41</v>
      </c>
    </row>
    <row r="10541" spans="1:17" x14ac:dyDescent="0.2">
      <c r="A10541" s="2">
        <v>39261</v>
      </c>
      <c r="B10541" t="s">
        <v>239</v>
      </c>
      <c r="C10541" t="s">
        <v>163</v>
      </c>
      <c r="D10541" t="s">
        <v>115</v>
      </c>
      <c r="E10541" t="s">
        <v>115</v>
      </c>
      <c r="F10541">
        <v>74</v>
      </c>
      <c r="G10541">
        <v>136</v>
      </c>
      <c r="H10541">
        <v>0</v>
      </c>
      <c r="I10541">
        <v>0</v>
      </c>
      <c r="J10541">
        <v>2</v>
      </c>
      <c r="K10541">
        <v>2</v>
      </c>
      <c r="L10541" t="s">
        <v>28</v>
      </c>
      <c r="M10541" t="s">
        <v>443</v>
      </c>
      <c r="N10541" t="s">
        <v>443</v>
      </c>
      <c r="O10541" t="s">
        <v>122</v>
      </c>
      <c r="P10541" t="s">
        <v>23</v>
      </c>
      <c r="Q10541" t="s">
        <v>30</v>
      </c>
    </row>
    <row r="10542" spans="1:17" x14ac:dyDescent="0.2">
      <c r="A10542" s="2">
        <v>39261</v>
      </c>
      <c r="B10542" t="s">
        <v>38</v>
      </c>
      <c r="C10542" t="s">
        <v>43</v>
      </c>
      <c r="D10542" t="s">
        <v>19</v>
      </c>
      <c r="E10542" t="s">
        <v>19</v>
      </c>
      <c r="F10542">
        <v>37</v>
      </c>
      <c r="G10542">
        <v>31</v>
      </c>
      <c r="H10542">
        <v>0</v>
      </c>
      <c r="I10542">
        <v>0</v>
      </c>
      <c r="J10542">
        <v>5</v>
      </c>
      <c r="K10542">
        <v>0</v>
      </c>
      <c r="L10542" t="s">
        <v>507</v>
      </c>
      <c r="M10542" t="s">
        <v>235</v>
      </c>
      <c r="N10542" t="s">
        <v>32</v>
      </c>
      <c r="O10542" t="s">
        <v>122</v>
      </c>
      <c r="P10542" t="s">
        <v>23</v>
      </c>
      <c r="Q10542" t="s">
        <v>24</v>
      </c>
    </row>
    <row r="10543" spans="1:17" x14ac:dyDescent="0.2">
      <c r="A10543" s="2">
        <v>39262</v>
      </c>
      <c r="B10543" t="s">
        <v>133</v>
      </c>
      <c r="C10543" t="s">
        <v>164</v>
      </c>
      <c r="D10543" t="s">
        <v>115</v>
      </c>
      <c r="E10543" t="s">
        <v>115</v>
      </c>
      <c r="F10543">
        <v>51</v>
      </c>
      <c r="G10543">
        <v>84</v>
      </c>
      <c r="H10543">
        <v>0</v>
      </c>
      <c r="I10543">
        <v>0</v>
      </c>
      <c r="J10543">
        <v>3</v>
      </c>
      <c r="K10543">
        <v>0</v>
      </c>
      <c r="L10543" t="s">
        <v>28</v>
      </c>
      <c r="M10543" t="s">
        <v>1020</v>
      </c>
      <c r="N10543" t="s">
        <v>133</v>
      </c>
      <c r="O10543" t="s">
        <v>22</v>
      </c>
      <c r="P10543" t="s">
        <v>23</v>
      </c>
      <c r="Q10543" t="s">
        <v>24</v>
      </c>
    </row>
    <row r="10544" spans="1:17" x14ac:dyDescent="0.2">
      <c r="A10544" s="2">
        <v>39263</v>
      </c>
      <c r="B10544" t="s">
        <v>17</v>
      </c>
      <c r="C10544" t="s">
        <v>18</v>
      </c>
      <c r="D10544" t="s">
        <v>19</v>
      </c>
      <c r="E10544" t="s">
        <v>19</v>
      </c>
      <c r="F10544">
        <v>92</v>
      </c>
      <c r="G10544">
        <v>30</v>
      </c>
      <c r="H10544">
        <v>0</v>
      </c>
      <c r="I10544">
        <v>0</v>
      </c>
      <c r="J10544">
        <v>0</v>
      </c>
      <c r="K10544">
        <v>1</v>
      </c>
      <c r="L10544" t="s">
        <v>507</v>
      </c>
      <c r="M10544" t="s">
        <v>664</v>
      </c>
      <c r="N10544" t="s">
        <v>32</v>
      </c>
      <c r="O10544" t="s">
        <v>122</v>
      </c>
      <c r="P10544" t="s">
        <v>23</v>
      </c>
      <c r="Q10544" t="s">
        <v>41</v>
      </c>
    </row>
    <row r="10545" spans="1:17" x14ac:dyDescent="0.2">
      <c r="A10545" s="2">
        <v>39263</v>
      </c>
      <c r="B10545" t="s">
        <v>443</v>
      </c>
      <c r="C10545" t="s">
        <v>55</v>
      </c>
      <c r="D10545" t="s">
        <v>115</v>
      </c>
      <c r="E10545" t="s">
        <v>57</v>
      </c>
      <c r="F10545">
        <v>131</v>
      </c>
      <c r="G10545">
        <v>48</v>
      </c>
      <c r="H10545">
        <v>0</v>
      </c>
      <c r="I10545">
        <v>0</v>
      </c>
      <c r="J10545">
        <v>0</v>
      </c>
      <c r="K10545">
        <v>3</v>
      </c>
      <c r="L10545" t="s">
        <v>28</v>
      </c>
      <c r="M10545" t="s">
        <v>443</v>
      </c>
      <c r="N10545" t="s">
        <v>443</v>
      </c>
      <c r="O10545" t="s">
        <v>22</v>
      </c>
      <c r="P10545" t="s">
        <v>23</v>
      </c>
      <c r="Q10545" t="s">
        <v>41</v>
      </c>
    </row>
    <row r="10546" spans="1:17" x14ac:dyDescent="0.2">
      <c r="A10546" s="2">
        <v>39263</v>
      </c>
      <c r="B10546" t="s">
        <v>114</v>
      </c>
      <c r="C10546" t="s">
        <v>166</v>
      </c>
      <c r="D10546" t="s">
        <v>115</v>
      </c>
      <c r="E10546" t="s">
        <v>115</v>
      </c>
      <c r="F10546">
        <v>122</v>
      </c>
      <c r="G10546">
        <v>85</v>
      </c>
      <c r="H10546">
        <v>0</v>
      </c>
      <c r="I10546">
        <v>0</v>
      </c>
      <c r="J10546">
        <v>1</v>
      </c>
      <c r="K10546">
        <v>1</v>
      </c>
      <c r="L10546" t="s">
        <v>28</v>
      </c>
      <c r="M10546" t="s">
        <v>226</v>
      </c>
      <c r="N10546" t="s">
        <v>114</v>
      </c>
      <c r="O10546" t="s">
        <v>22</v>
      </c>
      <c r="P10546" t="s">
        <v>23</v>
      </c>
      <c r="Q10546" t="s">
        <v>30</v>
      </c>
    </row>
    <row r="10547" spans="1:17" x14ac:dyDescent="0.2">
      <c r="A10547" s="2">
        <v>39263</v>
      </c>
      <c r="B10547" t="s">
        <v>32</v>
      </c>
      <c r="C10547" t="s">
        <v>42</v>
      </c>
      <c r="D10547" t="s">
        <v>19</v>
      </c>
      <c r="E10547" t="s">
        <v>19</v>
      </c>
      <c r="F10547">
        <v>70</v>
      </c>
      <c r="G10547">
        <v>64</v>
      </c>
      <c r="H10547">
        <v>0</v>
      </c>
      <c r="I10547">
        <v>0</v>
      </c>
      <c r="J10547">
        <v>2</v>
      </c>
      <c r="K10547">
        <v>0</v>
      </c>
      <c r="L10547" t="s">
        <v>507</v>
      </c>
      <c r="M10547" t="s">
        <v>664</v>
      </c>
      <c r="N10547" t="s">
        <v>32</v>
      </c>
      <c r="O10547" t="s">
        <v>22</v>
      </c>
      <c r="P10547" t="s">
        <v>23</v>
      </c>
      <c r="Q10547" t="s">
        <v>24</v>
      </c>
    </row>
    <row r="10548" spans="1:17" x14ac:dyDescent="0.2">
      <c r="A10548" s="2">
        <v>39263</v>
      </c>
      <c r="B10548" t="s">
        <v>425</v>
      </c>
      <c r="C10548" t="s">
        <v>402</v>
      </c>
      <c r="D10548" t="s">
        <v>115</v>
      </c>
      <c r="E10548" t="s">
        <v>115</v>
      </c>
      <c r="F10548">
        <v>142</v>
      </c>
      <c r="G10548">
        <v>100</v>
      </c>
      <c r="H10548">
        <v>0</v>
      </c>
      <c r="I10548">
        <v>0</v>
      </c>
      <c r="J10548">
        <v>5</v>
      </c>
      <c r="K10548">
        <v>3</v>
      </c>
      <c r="L10548" t="s">
        <v>28</v>
      </c>
      <c r="M10548" t="s">
        <v>811</v>
      </c>
      <c r="N10548" t="s">
        <v>425</v>
      </c>
      <c r="O10548" t="s">
        <v>22</v>
      </c>
      <c r="P10548" t="s">
        <v>23</v>
      </c>
      <c r="Q10548" t="s">
        <v>24</v>
      </c>
    </row>
    <row r="10549" spans="1:17" x14ac:dyDescent="0.2">
      <c r="A10549" s="2">
        <v>39264</v>
      </c>
      <c r="B10549" t="s">
        <v>25</v>
      </c>
      <c r="C10549" t="s">
        <v>107</v>
      </c>
      <c r="D10549" t="s">
        <v>19</v>
      </c>
      <c r="E10549" t="s">
        <v>19</v>
      </c>
      <c r="F10549">
        <v>3</v>
      </c>
      <c r="G10549">
        <v>53</v>
      </c>
      <c r="H10549">
        <v>0</v>
      </c>
      <c r="I10549">
        <v>0</v>
      </c>
      <c r="J10549">
        <v>3</v>
      </c>
      <c r="K10549">
        <v>0</v>
      </c>
      <c r="L10549" t="s">
        <v>507</v>
      </c>
      <c r="M10549" t="s">
        <v>1269</v>
      </c>
      <c r="N10549" t="s">
        <v>32</v>
      </c>
      <c r="O10549" t="s">
        <v>122</v>
      </c>
      <c r="P10549" t="s">
        <v>23</v>
      </c>
      <c r="Q10549" t="s">
        <v>24</v>
      </c>
    </row>
    <row r="10550" spans="1:17" x14ac:dyDescent="0.2">
      <c r="A10550" s="2">
        <v>39264</v>
      </c>
      <c r="B10550" t="s">
        <v>26</v>
      </c>
      <c r="C10550" t="s">
        <v>31</v>
      </c>
      <c r="D10550" t="s">
        <v>27</v>
      </c>
      <c r="E10550" t="s">
        <v>19</v>
      </c>
      <c r="F10550">
        <v>26</v>
      </c>
      <c r="G10550">
        <v>44</v>
      </c>
      <c r="H10550">
        <v>0</v>
      </c>
      <c r="I10550">
        <v>0</v>
      </c>
      <c r="J10550">
        <v>2</v>
      </c>
      <c r="K10550">
        <v>1</v>
      </c>
      <c r="L10550" t="s">
        <v>507</v>
      </c>
      <c r="M10550" t="s">
        <v>1269</v>
      </c>
      <c r="N10550" t="s">
        <v>32</v>
      </c>
      <c r="O10550" t="s">
        <v>122</v>
      </c>
      <c r="P10550" t="s">
        <v>23</v>
      </c>
      <c r="Q10550" t="s">
        <v>24</v>
      </c>
    </row>
    <row r="10551" spans="1:17" x14ac:dyDescent="0.2">
      <c r="A10551" s="2">
        <v>39264</v>
      </c>
      <c r="B10551" t="s">
        <v>239</v>
      </c>
      <c r="C10551" t="s">
        <v>113</v>
      </c>
      <c r="D10551" t="s">
        <v>115</v>
      </c>
      <c r="E10551" t="s">
        <v>115</v>
      </c>
      <c r="F10551">
        <v>74</v>
      </c>
      <c r="G10551">
        <v>62</v>
      </c>
      <c r="H10551">
        <v>0</v>
      </c>
      <c r="I10551">
        <v>0</v>
      </c>
      <c r="J10551">
        <v>1</v>
      </c>
      <c r="K10551">
        <v>1</v>
      </c>
      <c r="L10551" t="s">
        <v>28</v>
      </c>
      <c r="M10551" t="s">
        <v>443</v>
      </c>
      <c r="N10551" t="s">
        <v>443</v>
      </c>
      <c r="O10551" t="s">
        <v>122</v>
      </c>
      <c r="P10551" t="s">
        <v>23</v>
      </c>
      <c r="Q10551" t="s">
        <v>30</v>
      </c>
    </row>
    <row r="10552" spans="1:17" x14ac:dyDescent="0.2">
      <c r="A10552" s="2">
        <v>39264</v>
      </c>
      <c r="B10552" t="s">
        <v>176</v>
      </c>
      <c r="C10552" t="s">
        <v>163</v>
      </c>
      <c r="D10552" t="s">
        <v>115</v>
      </c>
      <c r="E10552" t="s">
        <v>115</v>
      </c>
      <c r="F10552">
        <v>94</v>
      </c>
      <c r="G10552">
        <v>136</v>
      </c>
      <c r="H10552">
        <v>0</v>
      </c>
      <c r="I10552">
        <v>0</v>
      </c>
      <c r="J10552">
        <v>1</v>
      </c>
      <c r="K10552">
        <v>0</v>
      </c>
      <c r="L10552" t="s">
        <v>28</v>
      </c>
      <c r="M10552" t="s">
        <v>443</v>
      </c>
      <c r="N10552" t="s">
        <v>443</v>
      </c>
      <c r="O10552" t="s">
        <v>122</v>
      </c>
      <c r="P10552" t="s">
        <v>23</v>
      </c>
      <c r="Q10552" t="s">
        <v>24</v>
      </c>
    </row>
    <row r="10553" spans="1:17" x14ac:dyDescent="0.2">
      <c r="A10553" s="2">
        <v>39265</v>
      </c>
      <c r="B10553" t="s">
        <v>39</v>
      </c>
      <c r="C10553" t="s">
        <v>43</v>
      </c>
      <c r="D10553" t="s">
        <v>19</v>
      </c>
      <c r="E10553" t="s">
        <v>19</v>
      </c>
      <c r="F10553">
        <v>5</v>
      </c>
      <c r="G10553">
        <v>31</v>
      </c>
      <c r="H10553">
        <v>0</v>
      </c>
      <c r="I10553">
        <v>0</v>
      </c>
      <c r="J10553">
        <v>4</v>
      </c>
      <c r="K10553">
        <v>2</v>
      </c>
      <c r="L10553" t="s">
        <v>507</v>
      </c>
      <c r="M10553" t="s">
        <v>739</v>
      </c>
      <c r="N10553" t="s">
        <v>32</v>
      </c>
      <c r="O10553" t="s">
        <v>122</v>
      </c>
      <c r="P10553" t="s">
        <v>23</v>
      </c>
      <c r="Q10553" t="s">
        <v>24</v>
      </c>
    </row>
    <row r="10554" spans="1:17" x14ac:dyDescent="0.2">
      <c r="A10554" s="2">
        <v>39265</v>
      </c>
      <c r="B10554" t="s">
        <v>167</v>
      </c>
      <c r="C10554" t="s">
        <v>185</v>
      </c>
      <c r="D10554" t="s">
        <v>115</v>
      </c>
      <c r="E10554" t="s">
        <v>27</v>
      </c>
      <c r="F10554">
        <v>47</v>
      </c>
      <c r="G10554">
        <v>68</v>
      </c>
      <c r="H10554">
        <v>0</v>
      </c>
      <c r="I10554">
        <v>0</v>
      </c>
      <c r="J10554">
        <v>8</v>
      </c>
      <c r="K10554">
        <v>1</v>
      </c>
      <c r="L10554" t="s">
        <v>28</v>
      </c>
      <c r="M10554" t="s">
        <v>625</v>
      </c>
      <c r="N10554" t="s">
        <v>167</v>
      </c>
      <c r="O10554" t="s">
        <v>22</v>
      </c>
      <c r="P10554" t="s">
        <v>23</v>
      </c>
      <c r="Q10554" t="s">
        <v>24</v>
      </c>
    </row>
    <row r="10555" spans="1:17" x14ac:dyDescent="0.2">
      <c r="A10555" s="2">
        <v>39265</v>
      </c>
      <c r="B10555" t="s">
        <v>164</v>
      </c>
      <c r="C10555" t="s">
        <v>449</v>
      </c>
      <c r="D10555" t="s">
        <v>115</v>
      </c>
      <c r="E10555" t="s">
        <v>115</v>
      </c>
      <c r="F10555">
        <v>84</v>
      </c>
      <c r="G10555">
        <v>58</v>
      </c>
      <c r="H10555">
        <v>0</v>
      </c>
      <c r="I10555">
        <v>0</v>
      </c>
      <c r="J10555">
        <v>0</v>
      </c>
      <c r="K10555">
        <v>2</v>
      </c>
      <c r="L10555" t="s">
        <v>28</v>
      </c>
      <c r="M10555" t="s">
        <v>1270</v>
      </c>
      <c r="N10555" t="s">
        <v>133</v>
      </c>
      <c r="O10555" t="s">
        <v>122</v>
      </c>
      <c r="P10555" t="s">
        <v>23</v>
      </c>
      <c r="Q10555" t="s">
        <v>41</v>
      </c>
    </row>
    <row r="10556" spans="1:17" x14ac:dyDescent="0.2">
      <c r="A10556" s="2">
        <v>39265</v>
      </c>
      <c r="B10556" t="s">
        <v>114</v>
      </c>
      <c r="C10556" t="s">
        <v>166</v>
      </c>
      <c r="D10556" t="s">
        <v>115</v>
      </c>
      <c r="E10556" t="s">
        <v>115</v>
      </c>
      <c r="F10556">
        <v>122</v>
      </c>
      <c r="G10556">
        <v>85</v>
      </c>
      <c r="H10556">
        <v>0</v>
      </c>
      <c r="I10556">
        <v>0</v>
      </c>
      <c r="J10556">
        <v>2</v>
      </c>
      <c r="K10556">
        <v>0</v>
      </c>
      <c r="L10556" t="s">
        <v>28</v>
      </c>
      <c r="M10556" t="s">
        <v>226</v>
      </c>
      <c r="N10556" t="s">
        <v>114</v>
      </c>
      <c r="O10556" t="s">
        <v>22</v>
      </c>
      <c r="P10556" t="s">
        <v>23</v>
      </c>
      <c r="Q10556" t="s">
        <v>24</v>
      </c>
    </row>
    <row r="10557" spans="1:17" x14ac:dyDescent="0.2">
      <c r="A10557" s="2">
        <v>39265</v>
      </c>
      <c r="B10557" t="s">
        <v>77</v>
      </c>
      <c r="C10557" t="s">
        <v>38</v>
      </c>
      <c r="D10557" t="s">
        <v>27</v>
      </c>
      <c r="E10557" t="s">
        <v>19</v>
      </c>
      <c r="F10557">
        <v>16</v>
      </c>
      <c r="G10557">
        <v>37</v>
      </c>
      <c r="H10557">
        <v>0</v>
      </c>
      <c r="I10557">
        <v>0</v>
      </c>
      <c r="J10557">
        <v>1</v>
      </c>
      <c r="K10557">
        <v>3</v>
      </c>
      <c r="L10557" t="s">
        <v>507</v>
      </c>
      <c r="M10557" t="s">
        <v>235</v>
      </c>
      <c r="N10557" t="s">
        <v>32</v>
      </c>
      <c r="O10557" t="s">
        <v>122</v>
      </c>
      <c r="P10557" t="s">
        <v>23</v>
      </c>
      <c r="Q10557" t="s">
        <v>41</v>
      </c>
    </row>
    <row r="10558" spans="1:17" x14ac:dyDescent="0.2">
      <c r="A10558" s="2">
        <v>39266</v>
      </c>
      <c r="B10558" t="s">
        <v>42</v>
      </c>
      <c r="C10558" t="s">
        <v>17</v>
      </c>
      <c r="D10558" t="s">
        <v>19</v>
      </c>
      <c r="E10558" t="s">
        <v>19</v>
      </c>
      <c r="F10558">
        <v>64</v>
      </c>
      <c r="G10558">
        <v>92</v>
      </c>
      <c r="H10558">
        <v>0</v>
      </c>
      <c r="I10558">
        <v>0</v>
      </c>
      <c r="J10558">
        <v>2</v>
      </c>
      <c r="K10558">
        <v>2</v>
      </c>
      <c r="L10558" t="s">
        <v>507</v>
      </c>
      <c r="M10558" t="s">
        <v>683</v>
      </c>
      <c r="N10558" t="s">
        <v>32</v>
      </c>
      <c r="O10558" t="s">
        <v>122</v>
      </c>
      <c r="P10558" t="s">
        <v>23</v>
      </c>
      <c r="Q10558" t="s">
        <v>30</v>
      </c>
    </row>
    <row r="10559" spans="1:17" x14ac:dyDescent="0.2">
      <c r="A10559" s="2">
        <v>39266</v>
      </c>
      <c r="B10559" t="s">
        <v>32</v>
      </c>
      <c r="C10559" t="s">
        <v>18</v>
      </c>
      <c r="D10559" t="s">
        <v>19</v>
      </c>
      <c r="E10559" t="s">
        <v>19</v>
      </c>
      <c r="F10559">
        <v>70</v>
      </c>
      <c r="G10559">
        <v>30</v>
      </c>
      <c r="H10559">
        <v>0</v>
      </c>
      <c r="I10559">
        <v>0</v>
      </c>
      <c r="J10559">
        <v>0</v>
      </c>
      <c r="K10559">
        <v>0</v>
      </c>
      <c r="L10559" t="s">
        <v>507</v>
      </c>
      <c r="M10559" t="s">
        <v>683</v>
      </c>
      <c r="N10559" t="s">
        <v>32</v>
      </c>
      <c r="O10559" t="s">
        <v>22</v>
      </c>
      <c r="P10559" t="s">
        <v>23</v>
      </c>
      <c r="Q10559" t="s">
        <v>30</v>
      </c>
    </row>
    <row r="10560" spans="1:17" x14ac:dyDescent="0.2">
      <c r="A10560" s="2">
        <v>39267</v>
      </c>
      <c r="B10560" t="s">
        <v>25</v>
      </c>
      <c r="C10560" t="s">
        <v>31</v>
      </c>
      <c r="D10560" t="s">
        <v>19</v>
      </c>
      <c r="E10560" t="s">
        <v>19</v>
      </c>
      <c r="F10560">
        <v>3</v>
      </c>
      <c r="G10560">
        <v>44</v>
      </c>
      <c r="H10560">
        <v>0</v>
      </c>
      <c r="I10560">
        <v>0</v>
      </c>
      <c r="J10560">
        <v>1</v>
      </c>
      <c r="K10560">
        <v>0</v>
      </c>
      <c r="L10560" t="s">
        <v>507</v>
      </c>
      <c r="M10560" t="s">
        <v>1271</v>
      </c>
      <c r="N10560" t="s">
        <v>32</v>
      </c>
      <c r="O10560" t="s">
        <v>122</v>
      </c>
      <c r="P10560" t="s">
        <v>23</v>
      </c>
      <c r="Q10560" t="s">
        <v>24</v>
      </c>
    </row>
    <row r="10561" spans="1:17" x14ac:dyDescent="0.2">
      <c r="A10561" s="2">
        <v>39267</v>
      </c>
      <c r="B10561" t="s">
        <v>26</v>
      </c>
      <c r="C10561" t="s">
        <v>107</v>
      </c>
      <c r="D10561" t="s">
        <v>27</v>
      </c>
      <c r="E10561" t="s">
        <v>19</v>
      </c>
      <c r="F10561">
        <v>26</v>
      </c>
      <c r="G10561">
        <v>53</v>
      </c>
      <c r="H10561">
        <v>0</v>
      </c>
      <c r="I10561">
        <v>0</v>
      </c>
      <c r="J10561">
        <v>0</v>
      </c>
      <c r="K10561">
        <v>0</v>
      </c>
      <c r="L10561" t="s">
        <v>507</v>
      </c>
      <c r="M10561" t="s">
        <v>1271</v>
      </c>
      <c r="N10561" t="s">
        <v>32</v>
      </c>
      <c r="O10561" t="s">
        <v>122</v>
      </c>
      <c r="P10561" t="s">
        <v>23</v>
      </c>
      <c r="Q10561" t="s">
        <v>30</v>
      </c>
    </row>
    <row r="10562" spans="1:17" x14ac:dyDescent="0.2">
      <c r="A10562" s="2">
        <v>39267</v>
      </c>
      <c r="B10562" t="s">
        <v>113</v>
      </c>
      <c r="C10562" t="s">
        <v>163</v>
      </c>
      <c r="D10562" t="s">
        <v>115</v>
      </c>
      <c r="E10562" t="s">
        <v>115</v>
      </c>
      <c r="F10562">
        <v>62</v>
      </c>
      <c r="G10562">
        <v>136</v>
      </c>
      <c r="H10562">
        <v>0</v>
      </c>
      <c r="I10562">
        <v>0</v>
      </c>
      <c r="J10562">
        <v>1</v>
      </c>
      <c r="K10562">
        <v>1</v>
      </c>
      <c r="L10562" t="s">
        <v>28</v>
      </c>
      <c r="M10562" t="s">
        <v>443</v>
      </c>
      <c r="N10562" t="s">
        <v>443</v>
      </c>
      <c r="O10562" t="s">
        <v>122</v>
      </c>
      <c r="P10562" t="s">
        <v>23</v>
      </c>
      <c r="Q10562" t="s">
        <v>30</v>
      </c>
    </row>
    <row r="10563" spans="1:17" x14ac:dyDescent="0.2">
      <c r="A10563" s="2">
        <v>39268</v>
      </c>
      <c r="B10563" t="s">
        <v>39</v>
      </c>
      <c r="C10563" t="s">
        <v>38</v>
      </c>
      <c r="D10563" t="s">
        <v>19</v>
      </c>
      <c r="E10563" t="s">
        <v>19</v>
      </c>
      <c r="F10563">
        <v>5</v>
      </c>
      <c r="G10563">
        <v>37</v>
      </c>
      <c r="H10563">
        <v>0</v>
      </c>
      <c r="I10563">
        <v>0</v>
      </c>
      <c r="J10563">
        <v>1</v>
      </c>
      <c r="K10563">
        <v>0</v>
      </c>
      <c r="L10563" t="s">
        <v>507</v>
      </c>
      <c r="M10563" t="s">
        <v>1272</v>
      </c>
      <c r="N10563" t="s">
        <v>32</v>
      </c>
      <c r="O10563" t="s">
        <v>122</v>
      </c>
      <c r="P10563" t="s">
        <v>23</v>
      </c>
      <c r="Q10563" t="s">
        <v>24</v>
      </c>
    </row>
    <row r="10564" spans="1:17" x14ac:dyDescent="0.2">
      <c r="A10564" s="2">
        <v>39268</v>
      </c>
      <c r="B10564" t="s">
        <v>43</v>
      </c>
      <c r="C10564" t="s">
        <v>77</v>
      </c>
      <c r="D10564" t="s">
        <v>19</v>
      </c>
      <c r="E10564" t="s">
        <v>27</v>
      </c>
      <c r="F10564">
        <v>31</v>
      </c>
      <c r="G10564">
        <v>16</v>
      </c>
      <c r="H10564">
        <v>0</v>
      </c>
      <c r="I10564">
        <v>0</v>
      </c>
      <c r="J10564">
        <v>1</v>
      </c>
      <c r="K10564">
        <v>0</v>
      </c>
      <c r="L10564" t="s">
        <v>507</v>
      </c>
      <c r="M10564" t="s">
        <v>1272</v>
      </c>
      <c r="N10564" t="s">
        <v>32</v>
      </c>
      <c r="O10564" t="s">
        <v>122</v>
      </c>
      <c r="P10564" t="s">
        <v>23</v>
      </c>
      <c r="Q10564" t="s">
        <v>24</v>
      </c>
    </row>
    <row r="10565" spans="1:17" x14ac:dyDescent="0.2">
      <c r="A10565" s="2">
        <v>39268</v>
      </c>
      <c r="B10565" t="s">
        <v>133</v>
      </c>
      <c r="C10565" t="s">
        <v>449</v>
      </c>
      <c r="D10565" t="s">
        <v>115</v>
      </c>
      <c r="E10565" t="s">
        <v>115</v>
      </c>
      <c r="F10565">
        <v>51</v>
      </c>
      <c r="G10565">
        <v>58</v>
      </c>
      <c r="H10565">
        <v>0</v>
      </c>
      <c r="I10565">
        <v>0</v>
      </c>
      <c r="J10565">
        <v>2</v>
      </c>
      <c r="K10565">
        <v>1</v>
      </c>
      <c r="L10565" t="s">
        <v>28</v>
      </c>
      <c r="M10565" t="s">
        <v>134</v>
      </c>
      <c r="N10565" t="s">
        <v>133</v>
      </c>
      <c r="O10565" t="s">
        <v>22</v>
      </c>
      <c r="P10565" t="s">
        <v>23</v>
      </c>
      <c r="Q10565" t="s">
        <v>24</v>
      </c>
    </row>
    <row r="10566" spans="1:17" x14ac:dyDescent="0.2">
      <c r="A10566" s="2">
        <v>39269</v>
      </c>
      <c r="B10566" t="s">
        <v>250</v>
      </c>
      <c r="C10566" t="s">
        <v>352</v>
      </c>
      <c r="D10566" t="s">
        <v>36</v>
      </c>
      <c r="E10566" t="s">
        <v>36</v>
      </c>
      <c r="F10566">
        <v>108</v>
      </c>
      <c r="G10566">
        <v>123</v>
      </c>
      <c r="H10566">
        <v>0</v>
      </c>
      <c r="I10566">
        <v>0</v>
      </c>
      <c r="J10566">
        <v>1</v>
      </c>
      <c r="K10566">
        <v>2</v>
      </c>
      <c r="L10566" t="s">
        <v>28</v>
      </c>
      <c r="M10566" t="s">
        <v>251</v>
      </c>
      <c r="N10566" t="s">
        <v>250</v>
      </c>
      <c r="O10566" t="s">
        <v>22</v>
      </c>
      <c r="P10566" t="s">
        <v>23</v>
      </c>
      <c r="Q10566" t="s">
        <v>41</v>
      </c>
    </row>
    <row r="10567" spans="1:17" x14ac:dyDescent="0.2">
      <c r="A10567" s="2">
        <v>39270</v>
      </c>
      <c r="B10567" t="s">
        <v>107</v>
      </c>
      <c r="C10567" t="s">
        <v>25</v>
      </c>
      <c r="D10567" t="s">
        <v>19</v>
      </c>
      <c r="E10567" t="s">
        <v>19</v>
      </c>
      <c r="F10567">
        <v>53</v>
      </c>
      <c r="G10567">
        <v>3</v>
      </c>
      <c r="H10567">
        <v>0</v>
      </c>
      <c r="I10567">
        <v>0</v>
      </c>
      <c r="J10567">
        <v>1</v>
      </c>
      <c r="K10567">
        <v>6</v>
      </c>
      <c r="L10567" t="s">
        <v>507</v>
      </c>
      <c r="M10567" t="s">
        <v>1271</v>
      </c>
      <c r="N10567" t="s">
        <v>32</v>
      </c>
      <c r="O10567" t="s">
        <v>122</v>
      </c>
      <c r="P10567" t="s">
        <v>23</v>
      </c>
      <c r="Q10567" t="s">
        <v>41</v>
      </c>
    </row>
    <row r="10568" spans="1:17" x14ac:dyDescent="0.2">
      <c r="A10568" s="2">
        <v>39270</v>
      </c>
      <c r="B10568" t="s">
        <v>114</v>
      </c>
      <c r="C10568" t="s">
        <v>164</v>
      </c>
      <c r="D10568" t="s">
        <v>115</v>
      </c>
      <c r="E10568" t="s">
        <v>115</v>
      </c>
      <c r="F10568">
        <v>122</v>
      </c>
      <c r="G10568">
        <v>84</v>
      </c>
      <c r="H10568">
        <v>0</v>
      </c>
      <c r="I10568">
        <v>0</v>
      </c>
      <c r="J10568">
        <v>1</v>
      </c>
      <c r="K10568">
        <v>1</v>
      </c>
      <c r="L10568" t="s">
        <v>678</v>
      </c>
      <c r="M10568" t="s">
        <v>226</v>
      </c>
      <c r="N10568" t="s">
        <v>114</v>
      </c>
      <c r="O10568" t="s">
        <v>22</v>
      </c>
      <c r="P10568" t="s">
        <v>23</v>
      </c>
      <c r="Q10568" t="s">
        <v>30</v>
      </c>
    </row>
    <row r="10569" spans="1:17" x14ac:dyDescent="0.2">
      <c r="A10569" s="2">
        <v>39270</v>
      </c>
      <c r="B10569" t="s">
        <v>32</v>
      </c>
      <c r="C10569" t="s">
        <v>18</v>
      </c>
      <c r="D10569" t="s">
        <v>19</v>
      </c>
      <c r="E10569" t="s">
        <v>19</v>
      </c>
      <c r="F10569">
        <v>70</v>
      </c>
      <c r="G10569">
        <v>30</v>
      </c>
      <c r="H10569">
        <v>0</v>
      </c>
      <c r="I10569">
        <v>0</v>
      </c>
      <c r="J10569">
        <v>1</v>
      </c>
      <c r="K10569">
        <v>4</v>
      </c>
      <c r="L10569" t="s">
        <v>507</v>
      </c>
      <c r="M10569" t="s">
        <v>664</v>
      </c>
      <c r="N10569" t="s">
        <v>32</v>
      </c>
      <c r="O10569" t="s">
        <v>22</v>
      </c>
      <c r="P10569" t="s">
        <v>23</v>
      </c>
      <c r="Q10569" t="s">
        <v>41</v>
      </c>
    </row>
    <row r="10570" spans="1:17" x14ac:dyDescent="0.2">
      <c r="A10570" s="2">
        <v>39271</v>
      </c>
      <c r="B10570" t="s">
        <v>39</v>
      </c>
      <c r="C10570" t="s">
        <v>42</v>
      </c>
      <c r="D10570" t="s">
        <v>19</v>
      </c>
      <c r="E10570" t="s">
        <v>19</v>
      </c>
      <c r="F10570">
        <v>5</v>
      </c>
      <c r="G10570">
        <v>64</v>
      </c>
      <c r="H10570">
        <v>0</v>
      </c>
      <c r="I10570">
        <v>0</v>
      </c>
      <c r="J10570">
        <v>4</v>
      </c>
      <c r="K10570">
        <v>0</v>
      </c>
      <c r="L10570" t="s">
        <v>507</v>
      </c>
      <c r="M10570" t="s">
        <v>1272</v>
      </c>
      <c r="N10570" t="s">
        <v>32</v>
      </c>
      <c r="O10570" t="s">
        <v>122</v>
      </c>
      <c r="P10570" t="s">
        <v>23</v>
      </c>
      <c r="Q10570" t="s">
        <v>24</v>
      </c>
    </row>
    <row r="10571" spans="1:17" x14ac:dyDescent="0.2">
      <c r="A10571" s="2">
        <v>39271</v>
      </c>
      <c r="B10571" t="s">
        <v>55</v>
      </c>
      <c r="C10571" t="s">
        <v>239</v>
      </c>
      <c r="D10571" t="s">
        <v>57</v>
      </c>
      <c r="E10571" t="s">
        <v>115</v>
      </c>
      <c r="F10571">
        <v>48</v>
      </c>
      <c r="G10571">
        <v>74</v>
      </c>
      <c r="H10571">
        <v>0</v>
      </c>
      <c r="I10571">
        <v>0</v>
      </c>
      <c r="J10571">
        <v>1</v>
      </c>
      <c r="K10571">
        <v>1</v>
      </c>
      <c r="L10571" t="s">
        <v>678</v>
      </c>
      <c r="M10571" t="s">
        <v>226</v>
      </c>
      <c r="N10571" t="s">
        <v>114</v>
      </c>
      <c r="O10571" t="s">
        <v>122</v>
      </c>
      <c r="P10571" t="s">
        <v>23</v>
      </c>
      <c r="Q10571" t="s">
        <v>30</v>
      </c>
    </row>
    <row r="10572" spans="1:17" x14ac:dyDescent="0.2">
      <c r="A10572" s="2">
        <v>39271</v>
      </c>
      <c r="B10572" t="s">
        <v>26</v>
      </c>
      <c r="C10572" t="s">
        <v>38</v>
      </c>
      <c r="D10572" t="s">
        <v>27</v>
      </c>
      <c r="E10572" t="s">
        <v>19</v>
      </c>
      <c r="F10572">
        <v>26</v>
      </c>
      <c r="G10572">
        <v>37</v>
      </c>
      <c r="H10572">
        <v>0</v>
      </c>
      <c r="I10572">
        <v>0</v>
      </c>
      <c r="J10572">
        <v>6</v>
      </c>
      <c r="K10572">
        <v>0</v>
      </c>
      <c r="L10572" t="s">
        <v>507</v>
      </c>
      <c r="M10572" t="s">
        <v>1269</v>
      </c>
      <c r="N10572" t="s">
        <v>32</v>
      </c>
      <c r="O10572" t="s">
        <v>122</v>
      </c>
      <c r="P10572" t="s">
        <v>23</v>
      </c>
      <c r="Q10572" t="s">
        <v>24</v>
      </c>
    </row>
    <row r="10573" spans="1:17" x14ac:dyDescent="0.2">
      <c r="A10573" s="2">
        <v>39271</v>
      </c>
      <c r="B10573" t="s">
        <v>425</v>
      </c>
      <c r="C10573" t="s">
        <v>176</v>
      </c>
      <c r="D10573" t="s">
        <v>115</v>
      </c>
      <c r="E10573" t="s">
        <v>115</v>
      </c>
      <c r="F10573">
        <v>142</v>
      </c>
      <c r="G10573">
        <v>94</v>
      </c>
      <c r="H10573">
        <v>0</v>
      </c>
      <c r="I10573">
        <v>0</v>
      </c>
      <c r="J10573">
        <v>2</v>
      </c>
      <c r="K10573">
        <v>0</v>
      </c>
      <c r="L10573" t="s">
        <v>678</v>
      </c>
      <c r="M10573" t="s">
        <v>811</v>
      </c>
      <c r="N10573" t="s">
        <v>425</v>
      </c>
      <c r="O10573" t="s">
        <v>22</v>
      </c>
      <c r="P10573" t="s">
        <v>23</v>
      </c>
      <c r="Q10573" t="s">
        <v>24</v>
      </c>
    </row>
    <row r="10574" spans="1:17" x14ac:dyDescent="0.2">
      <c r="A10574" s="2">
        <v>39272</v>
      </c>
      <c r="B10574" t="s">
        <v>143</v>
      </c>
      <c r="C10574" t="s">
        <v>166</v>
      </c>
      <c r="D10574" t="s">
        <v>115</v>
      </c>
      <c r="E10574" t="s">
        <v>115</v>
      </c>
      <c r="F10574">
        <v>40</v>
      </c>
      <c r="G10574">
        <v>85</v>
      </c>
      <c r="H10574">
        <v>0</v>
      </c>
      <c r="I10574">
        <v>0</v>
      </c>
      <c r="J10574">
        <v>1</v>
      </c>
      <c r="K10574">
        <v>1</v>
      </c>
      <c r="L10574" t="s">
        <v>678</v>
      </c>
      <c r="M10574" t="s">
        <v>811</v>
      </c>
      <c r="N10574" t="s">
        <v>425</v>
      </c>
      <c r="O10574" t="s">
        <v>122</v>
      </c>
      <c r="P10574" t="s">
        <v>23</v>
      </c>
      <c r="Q10574" t="s">
        <v>30</v>
      </c>
    </row>
    <row r="10575" spans="1:17" x14ac:dyDescent="0.2">
      <c r="A10575" s="2">
        <v>39273</v>
      </c>
      <c r="B10575" t="s">
        <v>363</v>
      </c>
      <c r="C10575" t="s">
        <v>402</v>
      </c>
      <c r="D10575" t="s">
        <v>115</v>
      </c>
      <c r="E10575" t="s">
        <v>115</v>
      </c>
      <c r="F10575">
        <v>143</v>
      </c>
      <c r="G10575">
        <v>100</v>
      </c>
      <c r="H10575">
        <v>0</v>
      </c>
      <c r="I10575">
        <v>0</v>
      </c>
      <c r="J10575">
        <v>2</v>
      </c>
      <c r="K10575">
        <v>1</v>
      </c>
      <c r="L10575" t="s">
        <v>678</v>
      </c>
      <c r="M10575" t="s">
        <v>513</v>
      </c>
      <c r="N10575" t="s">
        <v>363</v>
      </c>
      <c r="O10575" t="s">
        <v>22</v>
      </c>
      <c r="P10575" t="s">
        <v>23</v>
      </c>
      <c r="Q10575" t="s">
        <v>24</v>
      </c>
    </row>
    <row r="10576" spans="1:17" x14ac:dyDescent="0.2">
      <c r="A10576" s="2">
        <v>39273</v>
      </c>
      <c r="B10576" t="s">
        <v>391</v>
      </c>
      <c r="C10576" t="s">
        <v>182</v>
      </c>
      <c r="D10576" t="s">
        <v>115</v>
      </c>
      <c r="E10576" t="s">
        <v>115</v>
      </c>
      <c r="F10576">
        <v>149</v>
      </c>
      <c r="G10576">
        <v>76</v>
      </c>
      <c r="H10576">
        <v>0</v>
      </c>
      <c r="I10576">
        <v>0</v>
      </c>
      <c r="J10576">
        <v>1</v>
      </c>
      <c r="K10576">
        <v>5</v>
      </c>
      <c r="L10576" t="s">
        <v>678</v>
      </c>
      <c r="M10576" t="s">
        <v>392</v>
      </c>
      <c r="N10576" t="s">
        <v>391</v>
      </c>
      <c r="O10576" t="s">
        <v>22</v>
      </c>
      <c r="P10576" t="s">
        <v>23</v>
      </c>
      <c r="Q10576" t="s">
        <v>41</v>
      </c>
    </row>
    <row r="10577" spans="1:17" x14ac:dyDescent="0.2">
      <c r="A10577" s="2">
        <v>39273</v>
      </c>
      <c r="B10577" t="s">
        <v>18</v>
      </c>
      <c r="C10577" t="s">
        <v>25</v>
      </c>
      <c r="D10577" t="s">
        <v>19</v>
      </c>
      <c r="E10577" t="s">
        <v>19</v>
      </c>
      <c r="F10577">
        <v>30</v>
      </c>
      <c r="G10577">
        <v>3</v>
      </c>
      <c r="H10577">
        <v>0</v>
      </c>
      <c r="I10577">
        <v>0</v>
      </c>
      <c r="J10577">
        <v>2</v>
      </c>
      <c r="K10577">
        <v>2</v>
      </c>
      <c r="L10577" t="s">
        <v>507</v>
      </c>
      <c r="M10577" t="s">
        <v>739</v>
      </c>
      <c r="N10577" t="s">
        <v>32</v>
      </c>
      <c r="O10577" t="s">
        <v>122</v>
      </c>
      <c r="P10577" t="s">
        <v>59</v>
      </c>
      <c r="Q10577" t="s">
        <v>41</v>
      </c>
    </row>
    <row r="10578" spans="1:17" x14ac:dyDescent="0.2">
      <c r="A10578" s="2">
        <v>39274</v>
      </c>
      <c r="B10578" t="s">
        <v>167</v>
      </c>
      <c r="C10578" t="s">
        <v>449</v>
      </c>
      <c r="D10578" t="s">
        <v>115</v>
      </c>
      <c r="E10578" t="s">
        <v>115</v>
      </c>
      <c r="F10578">
        <v>47</v>
      </c>
      <c r="G10578">
        <v>58</v>
      </c>
      <c r="H10578">
        <v>0</v>
      </c>
      <c r="I10578">
        <v>0</v>
      </c>
      <c r="J10578">
        <v>2</v>
      </c>
      <c r="K10578">
        <v>1</v>
      </c>
      <c r="L10578" t="s">
        <v>678</v>
      </c>
      <c r="M10578" t="s">
        <v>392</v>
      </c>
      <c r="N10578" t="s">
        <v>391</v>
      </c>
      <c r="O10578" t="s">
        <v>122</v>
      </c>
      <c r="P10578" t="s">
        <v>23</v>
      </c>
      <c r="Q10578" t="s">
        <v>24</v>
      </c>
    </row>
    <row r="10579" spans="1:17" x14ac:dyDescent="0.2">
      <c r="A10579" s="2">
        <v>39274</v>
      </c>
      <c r="B10579" t="s">
        <v>133</v>
      </c>
      <c r="C10579" t="s">
        <v>113</v>
      </c>
      <c r="D10579" t="s">
        <v>115</v>
      </c>
      <c r="E10579" t="s">
        <v>115</v>
      </c>
      <c r="F10579">
        <v>51</v>
      </c>
      <c r="G10579">
        <v>62</v>
      </c>
      <c r="H10579">
        <v>0</v>
      </c>
      <c r="I10579">
        <v>0</v>
      </c>
      <c r="J10579">
        <v>1</v>
      </c>
      <c r="K10579">
        <v>1</v>
      </c>
      <c r="L10579" t="s">
        <v>678</v>
      </c>
      <c r="M10579" t="s">
        <v>513</v>
      </c>
      <c r="N10579" t="s">
        <v>363</v>
      </c>
      <c r="O10579" t="s">
        <v>122</v>
      </c>
      <c r="P10579" t="s">
        <v>23</v>
      </c>
      <c r="Q10579" t="s">
        <v>30</v>
      </c>
    </row>
    <row r="10580" spans="1:17" x14ac:dyDescent="0.2">
      <c r="A10580" s="2">
        <v>39274</v>
      </c>
      <c r="B10580" t="s">
        <v>26</v>
      </c>
      <c r="C10580" t="s">
        <v>39</v>
      </c>
      <c r="D10580" t="s">
        <v>27</v>
      </c>
      <c r="E10580" t="s">
        <v>19</v>
      </c>
      <c r="F10580">
        <v>26</v>
      </c>
      <c r="G10580">
        <v>5</v>
      </c>
      <c r="H10580">
        <v>0</v>
      </c>
      <c r="I10580">
        <v>0</v>
      </c>
      <c r="J10580">
        <v>0</v>
      </c>
      <c r="K10580">
        <v>3</v>
      </c>
      <c r="L10580" t="s">
        <v>507</v>
      </c>
      <c r="M10580" t="s">
        <v>109</v>
      </c>
      <c r="N10580" t="s">
        <v>32</v>
      </c>
      <c r="O10580" t="s">
        <v>122</v>
      </c>
      <c r="P10580" t="s">
        <v>23</v>
      </c>
      <c r="Q10580" t="s">
        <v>41</v>
      </c>
    </row>
    <row r="10581" spans="1:17" x14ac:dyDescent="0.2">
      <c r="A10581" s="2">
        <v>39275</v>
      </c>
      <c r="B10581" t="s">
        <v>114</v>
      </c>
      <c r="C10581" t="s">
        <v>239</v>
      </c>
      <c r="D10581" t="s">
        <v>115</v>
      </c>
      <c r="E10581" t="s">
        <v>115</v>
      </c>
      <c r="F10581">
        <v>122</v>
      </c>
      <c r="G10581">
        <v>74</v>
      </c>
      <c r="H10581">
        <v>0</v>
      </c>
      <c r="I10581">
        <v>0</v>
      </c>
      <c r="J10581">
        <v>2</v>
      </c>
      <c r="K10581">
        <v>0</v>
      </c>
      <c r="L10581" t="s">
        <v>678</v>
      </c>
      <c r="M10581" t="s">
        <v>226</v>
      </c>
      <c r="N10581" t="s">
        <v>114</v>
      </c>
      <c r="O10581" t="s">
        <v>22</v>
      </c>
      <c r="P10581" t="s">
        <v>23</v>
      </c>
      <c r="Q10581" t="s">
        <v>24</v>
      </c>
    </row>
    <row r="10582" spans="1:17" x14ac:dyDescent="0.2">
      <c r="A10582" s="2">
        <v>39275</v>
      </c>
      <c r="B10582" t="s">
        <v>425</v>
      </c>
      <c r="C10582" t="s">
        <v>166</v>
      </c>
      <c r="D10582" t="s">
        <v>115</v>
      </c>
      <c r="E10582" t="s">
        <v>115</v>
      </c>
      <c r="F10582">
        <v>142</v>
      </c>
      <c r="G10582">
        <v>85</v>
      </c>
      <c r="H10582">
        <v>0</v>
      </c>
      <c r="I10582">
        <v>0</v>
      </c>
      <c r="J10582">
        <v>1</v>
      </c>
      <c r="K10582">
        <v>1</v>
      </c>
      <c r="L10582" t="s">
        <v>678</v>
      </c>
      <c r="M10582" t="s">
        <v>811</v>
      </c>
      <c r="N10582" t="s">
        <v>425</v>
      </c>
      <c r="O10582" t="s">
        <v>22</v>
      </c>
      <c r="P10582" t="s">
        <v>23</v>
      </c>
      <c r="Q10582" t="s">
        <v>30</v>
      </c>
    </row>
    <row r="10583" spans="1:17" x14ac:dyDescent="0.2">
      <c r="A10583" s="2">
        <v>39276</v>
      </c>
      <c r="B10583" t="s">
        <v>164</v>
      </c>
      <c r="C10583" t="s">
        <v>55</v>
      </c>
      <c r="D10583" t="s">
        <v>115</v>
      </c>
      <c r="E10583" t="s">
        <v>57</v>
      </c>
      <c r="F10583">
        <v>84</v>
      </c>
      <c r="G10583">
        <v>48</v>
      </c>
      <c r="H10583">
        <v>0</v>
      </c>
      <c r="I10583">
        <v>0</v>
      </c>
      <c r="J10583">
        <v>3</v>
      </c>
      <c r="K10583">
        <v>1</v>
      </c>
      <c r="L10583" t="s">
        <v>678</v>
      </c>
      <c r="M10583" t="s">
        <v>226</v>
      </c>
      <c r="N10583" t="s">
        <v>114</v>
      </c>
      <c r="O10583" t="s">
        <v>122</v>
      </c>
      <c r="P10583" t="s">
        <v>23</v>
      </c>
      <c r="Q10583" t="s">
        <v>24</v>
      </c>
    </row>
    <row r="10584" spans="1:17" x14ac:dyDescent="0.2">
      <c r="A10584" s="2">
        <v>39276</v>
      </c>
      <c r="B10584" t="s">
        <v>354</v>
      </c>
      <c r="C10584" t="s">
        <v>655</v>
      </c>
      <c r="D10584" t="s">
        <v>57</v>
      </c>
      <c r="E10584" t="s">
        <v>57</v>
      </c>
      <c r="F10584">
        <v>171</v>
      </c>
      <c r="G10584">
        <v>183</v>
      </c>
      <c r="H10584">
        <v>0</v>
      </c>
      <c r="I10584">
        <v>0</v>
      </c>
      <c r="J10584">
        <v>2</v>
      </c>
      <c r="K10584">
        <v>1</v>
      </c>
      <c r="L10584" t="s">
        <v>28</v>
      </c>
      <c r="M10584" t="s">
        <v>357</v>
      </c>
      <c r="N10584" t="s">
        <v>354</v>
      </c>
      <c r="O10584" t="s">
        <v>22</v>
      </c>
      <c r="P10584" t="s">
        <v>23</v>
      </c>
      <c r="Q10584" t="s">
        <v>24</v>
      </c>
    </row>
    <row r="10585" spans="1:17" x14ac:dyDescent="0.2">
      <c r="A10585" s="2">
        <v>39276</v>
      </c>
      <c r="B10585" t="s">
        <v>176</v>
      </c>
      <c r="C10585" t="s">
        <v>143</v>
      </c>
      <c r="D10585" t="s">
        <v>115</v>
      </c>
      <c r="E10585" t="s">
        <v>115</v>
      </c>
      <c r="F10585">
        <v>94</v>
      </c>
      <c r="G10585">
        <v>40</v>
      </c>
      <c r="H10585">
        <v>0</v>
      </c>
      <c r="I10585">
        <v>0</v>
      </c>
      <c r="J10585">
        <v>1</v>
      </c>
      <c r="K10585">
        <v>3</v>
      </c>
      <c r="L10585" t="s">
        <v>678</v>
      </c>
      <c r="M10585" t="s">
        <v>811</v>
      </c>
      <c r="N10585" t="s">
        <v>425</v>
      </c>
      <c r="O10585" t="s">
        <v>122</v>
      </c>
      <c r="P10585" t="s">
        <v>23</v>
      </c>
      <c r="Q10585" t="s">
        <v>41</v>
      </c>
    </row>
    <row r="10586" spans="1:17" x14ac:dyDescent="0.2">
      <c r="A10586" s="2">
        <v>39277</v>
      </c>
      <c r="B10586" t="s">
        <v>363</v>
      </c>
      <c r="C10586" t="s">
        <v>113</v>
      </c>
      <c r="D10586" t="s">
        <v>115</v>
      </c>
      <c r="E10586" t="s">
        <v>115</v>
      </c>
      <c r="F10586">
        <v>143</v>
      </c>
      <c r="G10586">
        <v>62</v>
      </c>
      <c r="H10586">
        <v>0</v>
      </c>
      <c r="I10586">
        <v>0</v>
      </c>
      <c r="J10586">
        <v>1</v>
      </c>
      <c r="K10586">
        <v>2</v>
      </c>
      <c r="L10586" t="s">
        <v>678</v>
      </c>
      <c r="M10586" t="s">
        <v>513</v>
      </c>
      <c r="N10586" t="s">
        <v>363</v>
      </c>
      <c r="O10586" t="s">
        <v>22</v>
      </c>
      <c r="P10586" t="s">
        <v>23</v>
      </c>
      <c r="Q10586" t="s">
        <v>41</v>
      </c>
    </row>
    <row r="10587" spans="1:17" x14ac:dyDescent="0.2">
      <c r="A10587" s="2">
        <v>39277</v>
      </c>
      <c r="B10587" t="s">
        <v>391</v>
      </c>
      <c r="C10587" t="s">
        <v>449</v>
      </c>
      <c r="D10587" t="s">
        <v>115</v>
      </c>
      <c r="E10587" t="s">
        <v>115</v>
      </c>
      <c r="F10587">
        <v>149</v>
      </c>
      <c r="G10587">
        <v>58</v>
      </c>
      <c r="H10587">
        <v>0</v>
      </c>
      <c r="I10587">
        <v>0</v>
      </c>
      <c r="J10587">
        <v>0</v>
      </c>
      <c r="K10587">
        <v>5</v>
      </c>
      <c r="L10587" t="s">
        <v>678</v>
      </c>
      <c r="M10587" t="s">
        <v>392</v>
      </c>
      <c r="N10587" t="s">
        <v>391</v>
      </c>
      <c r="O10587" t="s">
        <v>22</v>
      </c>
      <c r="P10587" t="s">
        <v>23</v>
      </c>
      <c r="Q10587" t="s">
        <v>41</v>
      </c>
    </row>
    <row r="10588" spans="1:17" x14ac:dyDescent="0.2">
      <c r="A10588" s="2">
        <v>39277</v>
      </c>
      <c r="B10588" t="s">
        <v>26</v>
      </c>
      <c r="C10588" t="s">
        <v>18</v>
      </c>
      <c r="D10588" t="s">
        <v>27</v>
      </c>
      <c r="E10588" t="s">
        <v>19</v>
      </c>
      <c r="F10588">
        <v>26</v>
      </c>
      <c r="G10588">
        <v>30</v>
      </c>
      <c r="H10588">
        <v>0</v>
      </c>
      <c r="I10588">
        <v>0</v>
      </c>
      <c r="J10588">
        <v>3</v>
      </c>
      <c r="K10588">
        <v>1</v>
      </c>
      <c r="L10588" t="s">
        <v>507</v>
      </c>
      <c r="M10588" t="s">
        <v>573</v>
      </c>
      <c r="N10588" t="s">
        <v>32</v>
      </c>
      <c r="O10588" t="s">
        <v>122</v>
      </c>
      <c r="P10588" t="s">
        <v>23</v>
      </c>
      <c r="Q10588" t="s">
        <v>24</v>
      </c>
    </row>
    <row r="10589" spans="1:17" x14ac:dyDescent="0.2">
      <c r="A10589" s="2">
        <v>39278</v>
      </c>
      <c r="B10589" t="s">
        <v>402</v>
      </c>
      <c r="C10589" t="s">
        <v>133</v>
      </c>
      <c r="D10589" t="s">
        <v>115</v>
      </c>
      <c r="E10589" t="s">
        <v>115</v>
      </c>
      <c r="F10589">
        <v>100</v>
      </c>
      <c r="G10589">
        <v>51</v>
      </c>
      <c r="H10589">
        <v>0</v>
      </c>
      <c r="I10589">
        <v>0</v>
      </c>
      <c r="J10589">
        <v>2</v>
      </c>
      <c r="K10589">
        <v>1</v>
      </c>
      <c r="L10589" t="s">
        <v>678</v>
      </c>
      <c r="M10589" t="s">
        <v>513</v>
      </c>
      <c r="N10589" t="s">
        <v>363</v>
      </c>
      <c r="O10589" t="s">
        <v>122</v>
      </c>
      <c r="P10589" t="s">
        <v>23</v>
      </c>
      <c r="Q10589" t="s">
        <v>24</v>
      </c>
    </row>
    <row r="10590" spans="1:17" x14ac:dyDescent="0.2">
      <c r="A10590" s="2">
        <v>39278</v>
      </c>
      <c r="B10590" t="s">
        <v>25</v>
      </c>
      <c r="C10590" t="s">
        <v>39</v>
      </c>
      <c r="D10590" t="s">
        <v>19</v>
      </c>
      <c r="E10590" t="s">
        <v>19</v>
      </c>
      <c r="F10590">
        <v>3</v>
      </c>
      <c r="G10590">
        <v>5</v>
      </c>
      <c r="H10590">
        <v>0</v>
      </c>
      <c r="I10590">
        <v>0</v>
      </c>
      <c r="J10590">
        <v>3</v>
      </c>
      <c r="K10590">
        <v>0</v>
      </c>
      <c r="L10590" t="s">
        <v>507</v>
      </c>
      <c r="M10590" t="s">
        <v>739</v>
      </c>
      <c r="N10590" t="s">
        <v>32</v>
      </c>
      <c r="O10590" t="s">
        <v>122</v>
      </c>
      <c r="P10590" t="s">
        <v>23</v>
      </c>
      <c r="Q10590" t="s">
        <v>24</v>
      </c>
    </row>
    <row r="10591" spans="1:17" x14ac:dyDescent="0.2">
      <c r="A10591" s="2">
        <v>39278</v>
      </c>
      <c r="B10591" t="s">
        <v>182</v>
      </c>
      <c r="C10591" t="s">
        <v>167</v>
      </c>
      <c r="D10591" t="s">
        <v>115</v>
      </c>
      <c r="E10591" t="s">
        <v>115</v>
      </c>
      <c r="F10591">
        <v>76</v>
      </c>
      <c r="G10591">
        <v>47</v>
      </c>
      <c r="H10591">
        <v>0</v>
      </c>
      <c r="I10591">
        <v>0</v>
      </c>
      <c r="J10591">
        <v>2</v>
      </c>
      <c r="K10591">
        <v>2</v>
      </c>
      <c r="L10591" t="s">
        <v>678</v>
      </c>
      <c r="M10591" t="s">
        <v>392</v>
      </c>
      <c r="N10591" t="s">
        <v>391</v>
      </c>
      <c r="O10591" t="s">
        <v>122</v>
      </c>
      <c r="P10591" t="s">
        <v>23</v>
      </c>
      <c r="Q10591" t="s">
        <v>30</v>
      </c>
    </row>
    <row r="10592" spans="1:17" x14ac:dyDescent="0.2">
      <c r="A10592" s="2">
        <v>39279</v>
      </c>
      <c r="B10592" t="s">
        <v>239</v>
      </c>
      <c r="C10592" t="s">
        <v>164</v>
      </c>
      <c r="D10592" t="s">
        <v>115</v>
      </c>
      <c r="E10592" t="s">
        <v>115</v>
      </c>
      <c r="F10592">
        <v>74</v>
      </c>
      <c r="G10592">
        <v>84</v>
      </c>
      <c r="H10592">
        <v>0</v>
      </c>
      <c r="I10592">
        <v>0</v>
      </c>
      <c r="J10592">
        <v>0</v>
      </c>
      <c r="K10592">
        <v>0</v>
      </c>
      <c r="L10592" t="s">
        <v>678</v>
      </c>
      <c r="M10592" t="s">
        <v>226</v>
      </c>
      <c r="N10592" t="s">
        <v>114</v>
      </c>
      <c r="O10592" t="s">
        <v>122</v>
      </c>
      <c r="P10592" t="s">
        <v>23</v>
      </c>
      <c r="Q10592" t="s">
        <v>30</v>
      </c>
    </row>
    <row r="10593" spans="1:17" x14ac:dyDescent="0.2">
      <c r="A10593" s="2">
        <v>39279</v>
      </c>
      <c r="B10593" t="s">
        <v>166</v>
      </c>
      <c r="C10593" t="s">
        <v>176</v>
      </c>
      <c r="D10593" t="s">
        <v>115</v>
      </c>
      <c r="E10593" t="s">
        <v>115</v>
      </c>
      <c r="F10593">
        <v>85</v>
      </c>
      <c r="G10593">
        <v>94</v>
      </c>
      <c r="H10593">
        <v>0</v>
      </c>
      <c r="I10593">
        <v>0</v>
      </c>
      <c r="J10593">
        <v>1</v>
      </c>
      <c r="K10593">
        <v>2</v>
      </c>
      <c r="L10593" t="s">
        <v>678</v>
      </c>
      <c r="M10593" t="s">
        <v>426</v>
      </c>
      <c r="N10593" t="s">
        <v>425</v>
      </c>
      <c r="O10593" t="s">
        <v>122</v>
      </c>
      <c r="P10593" t="s">
        <v>23</v>
      </c>
      <c r="Q10593" t="s">
        <v>41</v>
      </c>
    </row>
    <row r="10594" spans="1:17" x14ac:dyDescent="0.2">
      <c r="A10594" s="2">
        <v>39279</v>
      </c>
      <c r="B10594" t="s">
        <v>114</v>
      </c>
      <c r="C10594" t="s">
        <v>55</v>
      </c>
      <c r="D10594" t="s">
        <v>115</v>
      </c>
      <c r="E10594" t="s">
        <v>57</v>
      </c>
      <c r="F10594">
        <v>122</v>
      </c>
      <c r="G10594">
        <v>48</v>
      </c>
      <c r="H10594">
        <v>0</v>
      </c>
      <c r="I10594">
        <v>0</v>
      </c>
      <c r="J10594">
        <v>0</v>
      </c>
      <c r="K10594">
        <v>4</v>
      </c>
      <c r="L10594" t="s">
        <v>678</v>
      </c>
      <c r="M10594" t="s">
        <v>226</v>
      </c>
      <c r="N10594" t="s">
        <v>114</v>
      </c>
      <c r="O10594" t="s">
        <v>22</v>
      </c>
      <c r="P10594" t="s">
        <v>23</v>
      </c>
      <c r="Q10594" t="s">
        <v>41</v>
      </c>
    </row>
    <row r="10595" spans="1:17" x14ac:dyDescent="0.2">
      <c r="A10595" s="2">
        <v>39279</v>
      </c>
      <c r="B10595" t="s">
        <v>425</v>
      </c>
      <c r="C10595" t="s">
        <v>143</v>
      </c>
      <c r="D10595" t="s">
        <v>115</v>
      </c>
      <c r="E10595" t="s">
        <v>115</v>
      </c>
      <c r="F10595">
        <v>142</v>
      </c>
      <c r="G10595">
        <v>40</v>
      </c>
      <c r="H10595">
        <v>0</v>
      </c>
      <c r="I10595">
        <v>0</v>
      </c>
      <c r="J10595">
        <v>1</v>
      </c>
      <c r="K10595">
        <v>4</v>
      </c>
      <c r="L10595" t="s">
        <v>678</v>
      </c>
      <c r="M10595" t="s">
        <v>811</v>
      </c>
      <c r="N10595" t="s">
        <v>425</v>
      </c>
      <c r="O10595" t="s">
        <v>22</v>
      </c>
      <c r="P10595" t="s">
        <v>23</v>
      </c>
      <c r="Q10595" t="s">
        <v>41</v>
      </c>
    </row>
    <row r="10596" spans="1:17" x14ac:dyDescent="0.2">
      <c r="A10596" s="2">
        <v>39280</v>
      </c>
      <c r="B10596" t="s">
        <v>1273</v>
      </c>
      <c r="C10596" t="s">
        <v>355</v>
      </c>
      <c r="D10596" t="s">
        <v>57</v>
      </c>
      <c r="E10596" t="s">
        <v>57</v>
      </c>
      <c r="F10596">
        <v>175</v>
      </c>
      <c r="G10596">
        <v>175</v>
      </c>
      <c r="H10596">
        <v>0</v>
      </c>
      <c r="I10596">
        <v>0</v>
      </c>
      <c r="J10596">
        <v>5</v>
      </c>
      <c r="K10596">
        <v>3</v>
      </c>
      <c r="L10596" t="s">
        <v>28</v>
      </c>
      <c r="M10596" t="s">
        <v>1274</v>
      </c>
      <c r="N10596" t="s">
        <v>1273</v>
      </c>
      <c r="O10596" t="s">
        <v>22</v>
      </c>
      <c r="P10596" t="s">
        <v>23</v>
      </c>
      <c r="Q10596" t="s">
        <v>24</v>
      </c>
    </row>
    <row r="10597" spans="1:17" x14ac:dyDescent="0.2">
      <c r="A10597" s="2">
        <v>39281</v>
      </c>
      <c r="B10597" t="s">
        <v>363</v>
      </c>
      <c r="C10597" t="s">
        <v>133</v>
      </c>
      <c r="D10597" t="s">
        <v>115</v>
      </c>
      <c r="E10597" t="s">
        <v>115</v>
      </c>
      <c r="F10597">
        <v>127</v>
      </c>
      <c r="G10597">
        <v>58</v>
      </c>
      <c r="H10597">
        <v>0</v>
      </c>
      <c r="I10597">
        <v>0</v>
      </c>
      <c r="J10597">
        <v>0</v>
      </c>
      <c r="K10597">
        <v>1</v>
      </c>
      <c r="L10597" t="s">
        <v>678</v>
      </c>
      <c r="M10597" t="s">
        <v>513</v>
      </c>
      <c r="N10597" t="s">
        <v>363</v>
      </c>
      <c r="O10597" t="s">
        <v>22</v>
      </c>
      <c r="P10597" t="s">
        <v>23</v>
      </c>
      <c r="Q10597" t="s">
        <v>41</v>
      </c>
    </row>
    <row r="10598" spans="1:17" x14ac:dyDescent="0.2">
      <c r="A10598" s="2">
        <v>39281</v>
      </c>
      <c r="B10598" t="s">
        <v>391</v>
      </c>
      <c r="C10598" t="s">
        <v>167</v>
      </c>
      <c r="D10598" t="s">
        <v>115</v>
      </c>
      <c r="E10598" t="s">
        <v>115</v>
      </c>
      <c r="F10598">
        <v>154</v>
      </c>
      <c r="G10598">
        <v>46</v>
      </c>
      <c r="H10598">
        <v>0</v>
      </c>
      <c r="I10598">
        <v>0</v>
      </c>
      <c r="J10598">
        <v>0</v>
      </c>
      <c r="K10598">
        <v>2</v>
      </c>
      <c r="L10598" t="s">
        <v>678</v>
      </c>
      <c r="M10598" t="s">
        <v>392</v>
      </c>
      <c r="N10598" t="s">
        <v>391</v>
      </c>
      <c r="O10598" t="s">
        <v>22</v>
      </c>
      <c r="P10598" t="s">
        <v>23</v>
      </c>
      <c r="Q10598" t="s">
        <v>41</v>
      </c>
    </row>
    <row r="10599" spans="1:17" x14ac:dyDescent="0.2">
      <c r="A10599" s="2">
        <v>39281</v>
      </c>
      <c r="B10599" t="s">
        <v>113</v>
      </c>
      <c r="C10599" t="s">
        <v>402</v>
      </c>
      <c r="D10599" t="s">
        <v>115</v>
      </c>
      <c r="E10599" t="s">
        <v>115</v>
      </c>
      <c r="F10599">
        <v>61</v>
      </c>
      <c r="G10599">
        <v>88</v>
      </c>
      <c r="H10599">
        <v>0</v>
      </c>
      <c r="I10599">
        <v>0</v>
      </c>
      <c r="J10599">
        <v>4</v>
      </c>
      <c r="K10599">
        <v>0</v>
      </c>
      <c r="L10599" t="s">
        <v>678</v>
      </c>
      <c r="M10599" t="s">
        <v>1275</v>
      </c>
      <c r="N10599" t="s">
        <v>363</v>
      </c>
      <c r="O10599" t="s">
        <v>122</v>
      </c>
      <c r="P10599" t="s">
        <v>23</v>
      </c>
      <c r="Q10599" t="s">
        <v>24</v>
      </c>
    </row>
    <row r="10600" spans="1:17" x14ac:dyDescent="0.2">
      <c r="A10600" s="2">
        <v>39281</v>
      </c>
      <c r="B10600" t="s">
        <v>449</v>
      </c>
      <c r="C10600" t="s">
        <v>182</v>
      </c>
      <c r="D10600" t="s">
        <v>115</v>
      </c>
      <c r="E10600" t="s">
        <v>115</v>
      </c>
      <c r="F10600">
        <v>54</v>
      </c>
      <c r="G10600">
        <v>73</v>
      </c>
      <c r="H10600">
        <v>0</v>
      </c>
      <c r="I10600">
        <v>0</v>
      </c>
      <c r="J10600">
        <v>3</v>
      </c>
      <c r="K10600">
        <v>0</v>
      </c>
      <c r="L10600" t="s">
        <v>678</v>
      </c>
      <c r="M10600" t="s">
        <v>861</v>
      </c>
      <c r="N10600" t="s">
        <v>391</v>
      </c>
      <c r="O10600" t="s">
        <v>122</v>
      </c>
      <c r="P10600" t="s">
        <v>23</v>
      </c>
      <c r="Q10600" t="s">
        <v>24</v>
      </c>
    </row>
    <row r="10601" spans="1:17" x14ac:dyDescent="0.2">
      <c r="A10601" s="2">
        <v>39282</v>
      </c>
      <c r="B10601" t="s">
        <v>1273</v>
      </c>
      <c r="C10601" t="s">
        <v>355</v>
      </c>
      <c r="D10601" t="s">
        <v>57</v>
      </c>
      <c r="E10601" t="s">
        <v>57</v>
      </c>
      <c r="F10601">
        <v>178</v>
      </c>
      <c r="G10601">
        <v>177</v>
      </c>
      <c r="H10601">
        <v>0</v>
      </c>
      <c r="I10601">
        <v>0</v>
      </c>
      <c r="J10601">
        <v>0</v>
      </c>
      <c r="K10601">
        <v>2</v>
      </c>
      <c r="L10601" t="s">
        <v>28</v>
      </c>
      <c r="M10601" t="s">
        <v>1274</v>
      </c>
      <c r="N10601" t="s">
        <v>1273</v>
      </c>
      <c r="O10601" t="s">
        <v>22</v>
      </c>
      <c r="P10601" t="s">
        <v>23</v>
      </c>
      <c r="Q10601" t="s">
        <v>41</v>
      </c>
    </row>
    <row r="10602" spans="1:17" x14ac:dyDescent="0.2">
      <c r="A10602" s="2">
        <v>39284</v>
      </c>
      <c r="B10602" t="s">
        <v>164</v>
      </c>
      <c r="C10602" t="s">
        <v>425</v>
      </c>
      <c r="D10602" t="s">
        <v>115</v>
      </c>
      <c r="E10602" t="s">
        <v>115</v>
      </c>
      <c r="F10602">
        <v>80</v>
      </c>
      <c r="G10602">
        <v>117</v>
      </c>
      <c r="H10602">
        <v>0</v>
      </c>
      <c r="I10602">
        <v>0</v>
      </c>
      <c r="J10602">
        <v>2</v>
      </c>
      <c r="K10602">
        <v>0</v>
      </c>
      <c r="L10602" t="s">
        <v>678</v>
      </c>
      <c r="M10602" t="s">
        <v>226</v>
      </c>
      <c r="N10602" t="s">
        <v>114</v>
      </c>
      <c r="O10602" t="s">
        <v>122</v>
      </c>
      <c r="P10602" t="s">
        <v>23</v>
      </c>
      <c r="Q10602" t="s">
        <v>24</v>
      </c>
    </row>
    <row r="10603" spans="1:17" x14ac:dyDescent="0.2">
      <c r="A10603" s="2">
        <v>39284</v>
      </c>
      <c r="B10603" t="s">
        <v>143</v>
      </c>
      <c r="C10603" t="s">
        <v>55</v>
      </c>
      <c r="D10603" t="s">
        <v>115</v>
      </c>
      <c r="E10603" t="s">
        <v>57</v>
      </c>
      <c r="F10603">
        <v>36</v>
      </c>
      <c r="G10603">
        <v>49</v>
      </c>
      <c r="H10603">
        <v>0</v>
      </c>
      <c r="I10603">
        <v>0</v>
      </c>
      <c r="J10603">
        <v>1</v>
      </c>
      <c r="K10603">
        <v>1</v>
      </c>
      <c r="L10603" t="s">
        <v>678</v>
      </c>
      <c r="M10603" t="s">
        <v>811</v>
      </c>
      <c r="N10603" t="s">
        <v>425</v>
      </c>
      <c r="O10603" t="s">
        <v>122</v>
      </c>
      <c r="P10603" t="s">
        <v>59</v>
      </c>
      <c r="Q10603" t="s">
        <v>24</v>
      </c>
    </row>
    <row r="10604" spans="1:17" x14ac:dyDescent="0.2">
      <c r="A10604" s="2">
        <v>39285</v>
      </c>
      <c r="B10604" t="s">
        <v>167</v>
      </c>
      <c r="C10604" t="s">
        <v>133</v>
      </c>
      <c r="D10604" t="s">
        <v>115</v>
      </c>
      <c r="E10604" t="s">
        <v>115</v>
      </c>
      <c r="F10604">
        <v>46</v>
      </c>
      <c r="G10604">
        <v>58</v>
      </c>
      <c r="H10604">
        <v>0</v>
      </c>
      <c r="I10604">
        <v>0</v>
      </c>
      <c r="J10604">
        <v>0</v>
      </c>
      <c r="K10604">
        <v>0</v>
      </c>
      <c r="L10604" t="s">
        <v>678</v>
      </c>
      <c r="M10604" t="s">
        <v>392</v>
      </c>
      <c r="N10604" t="s">
        <v>391</v>
      </c>
      <c r="O10604" t="s">
        <v>122</v>
      </c>
      <c r="P10604" t="s">
        <v>59</v>
      </c>
      <c r="Q10604" t="s">
        <v>41</v>
      </c>
    </row>
    <row r="10605" spans="1:17" x14ac:dyDescent="0.2">
      <c r="A10605" s="2">
        <v>39285</v>
      </c>
      <c r="B10605" t="s">
        <v>113</v>
      </c>
      <c r="C10605" t="s">
        <v>449</v>
      </c>
      <c r="D10605" t="s">
        <v>115</v>
      </c>
      <c r="E10605" t="s">
        <v>115</v>
      </c>
      <c r="F10605">
        <v>61</v>
      </c>
      <c r="G10605">
        <v>54</v>
      </c>
      <c r="H10605">
        <v>0</v>
      </c>
      <c r="I10605">
        <v>0</v>
      </c>
      <c r="J10605">
        <v>2</v>
      </c>
      <c r="K10605">
        <v>1</v>
      </c>
      <c r="L10605" t="s">
        <v>678</v>
      </c>
      <c r="M10605" t="s">
        <v>513</v>
      </c>
      <c r="N10605" t="s">
        <v>363</v>
      </c>
      <c r="O10605" t="s">
        <v>122</v>
      </c>
      <c r="P10605" t="s">
        <v>23</v>
      </c>
      <c r="Q10605" t="s">
        <v>24</v>
      </c>
    </row>
    <row r="10606" spans="1:17" x14ac:dyDescent="0.2">
      <c r="A10606" s="2">
        <v>39286</v>
      </c>
      <c r="B10606" t="s">
        <v>351</v>
      </c>
      <c r="C10606" t="s">
        <v>138</v>
      </c>
      <c r="D10606" t="s">
        <v>36</v>
      </c>
      <c r="E10606" t="s">
        <v>36</v>
      </c>
      <c r="F10606">
        <v>101</v>
      </c>
      <c r="G10606">
        <v>61</v>
      </c>
      <c r="H10606">
        <v>0</v>
      </c>
      <c r="I10606">
        <v>0</v>
      </c>
      <c r="J10606">
        <v>0</v>
      </c>
      <c r="K10606">
        <v>0</v>
      </c>
      <c r="L10606" t="s">
        <v>28</v>
      </c>
      <c r="M10606" t="s">
        <v>1276</v>
      </c>
      <c r="N10606" t="s">
        <v>351</v>
      </c>
      <c r="O10606" t="s">
        <v>22</v>
      </c>
      <c r="P10606" t="s">
        <v>23</v>
      </c>
      <c r="Q10606" t="s">
        <v>30</v>
      </c>
    </row>
    <row r="10607" spans="1:17" x14ac:dyDescent="0.2">
      <c r="A10607" s="2">
        <v>39288</v>
      </c>
      <c r="B10607" t="s">
        <v>164</v>
      </c>
      <c r="C10607" t="s">
        <v>133</v>
      </c>
      <c r="D10607" t="s">
        <v>115</v>
      </c>
      <c r="E10607" t="s">
        <v>115</v>
      </c>
      <c r="F10607">
        <v>80</v>
      </c>
      <c r="G10607">
        <v>58</v>
      </c>
      <c r="H10607">
        <v>0</v>
      </c>
      <c r="I10607">
        <v>0</v>
      </c>
      <c r="J10607">
        <v>0</v>
      </c>
      <c r="K10607">
        <v>0</v>
      </c>
      <c r="L10607" t="s">
        <v>678</v>
      </c>
      <c r="M10607" t="s">
        <v>392</v>
      </c>
      <c r="N10607" t="s">
        <v>391</v>
      </c>
      <c r="O10607" t="s">
        <v>122</v>
      </c>
      <c r="P10607" t="s">
        <v>59</v>
      </c>
      <c r="Q10607" t="s">
        <v>24</v>
      </c>
    </row>
    <row r="10608" spans="1:17" x14ac:dyDescent="0.2">
      <c r="A10608" s="2">
        <v>39288</v>
      </c>
      <c r="B10608" t="s">
        <v>143</v>
      </c>
      <c r="C10608" t="s">
        <v>113</v>
      </c>
      <c r="D10608" t="s">
        <v>115</v>
      </c>
      <c r="E10608" t="s">
        <v>115</v>
      </c>
      <c r="F10608">
        <v>36</v>
      </c>
      <c r="G10608">
        <v>61</v>
      </c>
      <c r="H10608">
        <v>0</v>
      </c>
      <c r="I10608">
        <v>0</v>
      </c>
      <c r="J10608">
        <v>2</v>
      </c>
      <c r="K10608">
        <v>3</v>
      </c>
      <c r="L10608" t="s">
        <v>678</v>
      </c>
      <c r="M10608" t="s">
        <v>811</v>
      </c>
      <c r="N10608" t="s">
        <v>425</v>
      </c>
      <c r="O10608" t="s">
        <v>122</v>
      </c>
      <c r="P10608" t="s">
        <v>23</v>
      </c>
      <c r="Q10608" t="s">
        <v>41</v>
      </c>
    </row>
    <row r="10609" spans="1:17" x14ac:dyDescent="0.2">
      <c r="A10609" s="2">
        <v>39291</v>
      </c>
      <c r="B10609" t="s">
        <v>267</v>
      </c>
      <c r="C10609" t="s">
        <v>405</v>
      </c>
      <c r="D10609" t="s">
        <v>36</v>
      </c>
      <c r="E10609" t="s">
        <v>36</v>
      </c>
      <c r="F10609">
        <v>55</v>
      </c>
      <c r="G10609">
        <v>143</v>
      </c>
      <c r="H10609">
        <v>0</v>
      </c>
      <c r="I10609">
        <v>0</v>
      </c>
      <c r="J10609">
        <v>2</v>
      </c>
      <c r="K10609">
        <v>0</v>
      </c>
      <c r="L10609" t="s">
        <v>716</v>
      </c>
      <c r="M10609" t="s">
        <v>353</v>
      </c>
      <c r="N10609" t="s">
        <v>351</v>
      </c>
      <c r="O10609" t="s">
        <v>122</v>
      </c>
      <c r="P10609" t="s">
        <v>23</v>
      </c>
      <c r="Q10609" t="s">
        <v>24</v>
      </c>
    </row>
    <row r="10610" spans="1:17" x14ac:dyDescent="0.2">
      <c r="A10610" s="2">
        <v>39291</v>
      </c>
      <c r="B10610" t="s">
        <v>351</v>
      </c>
      <c r="C10610" t="s">
        <v>352</v>
      </c>
      <c r="D10610" t="s">
        <v>36</v>
      </c>
      <c r="E10610" t="s">
        <v>36</v>
      </c>
      <c r="F10610">
        <v>101</v>
      </c>
      <c r="G10610">
        <v>126</v>
      </c>
      <c r="H10610">
        <v>0</v>
      </c>
      <c r="I10610">
        <v>0</v>
      </c>
      <c r="J10610">
        <v>1</v>
      </c>
      <c r="K10610">
        <v>0</v>
      </c>
      <c r="L10610" t="s">
        <v>716</v>
      </c>
      <c r="M10610" t="s">
        <v>353</v>
      </c>
      <c r="N10610" t="s">
        <v>351</v>
      </c>
      <c r="O10610" t="s">
        <v>22</v>
      </c>
      <c r="P10610" t="s">
        <v>23</v>
      </c>
      <c r="Q10610" t="s">
        <v>24</v>
      </c>
    </row>
    <row r="10611" spans="1:17" x14ac:dyDescent="0.2">
      <c r="A10611" s="2">
        <v>39291</v>
      </c>
      <c r="B10611" t="s">
        <v>133</v>
      </c>
      <c r="C10611" t="s">
        <v>143</v>
      </c>
      <c r="D10611" t="s">
        <v>115</v>
      </c>
      <c r="E10611" t="s">
        <v>115</v>
      </c>
      <c r="F10611">
        <v>58</v>
      </c>
      <c r="G10611">
        <v>36</v>
      </c>
      <c r="H10611">
        <v>0</v>
      </c>
      <c r="I10611">
        <v>0</v>
      </c>
      <c r="J10611">
        <v>0</v>
      </c>
      <c r="K10611">
        <v>0</v>
      </c>
      <c r="L10611" t="s">
        <v>678</v>
      </c>
      <c r="M10611" t="s">
        <v>1275</v>
      </c>
      <c r="N10611" t="s">
        <v>363</v>
      </c>
      <c r="O10611" t="s">
        <v>122</v>
      </c>
      <c r="P10611" t="s">
        <v>59</v>
      </c>
      <c r="Q10611" t="s">
        <v>24</v>
      </c>
    </row>
    <row r="10612" spans="1:17" x14ac:dyDescent="0.2">
      <c r="A10612" s="2">
        <v>39292</v>
      </c>
      <c r="B10612" t="s">
        <v>351</v>
      </c>
      <c r="C10612" t="s">
        <v>267</v>
      </c>
      <c r="D10612" t="s">
        <v>36</v>
      </c>
      <c r="E10612" t="s">
        <v>36</v>
      </c>
      <c r="F10612">
        <v>101</v>
      </c>
      <c r="G10612">
        <v>55</v>
      </c>
      <c r="H10612">
        <v>0</v>
      </c>
      <c r="I10612">
        <v>0</v>
      </c>
      <c r="J10612">
        <v>0</v>
      </c>
      <c r="K10612">
        <v>0</v>
      </c>
      <c r="L10612" t="s">
        <v>716</v>
      </c>
      <c r="M10612" t="s">
        <v>353</v>
      </c>
      <c r="N10612" t="s">
        <v>351</v>
      </c>
      <c r="O10612" t="s">
        <v>22</v>
      </c>
      <c r="P10612" t="s">
        <v>59</v>
      </c>
      <c r="Q10612" t="s">
        <v>24</v>
      </c>
    </row>
    <row r="10613" spans="1:17" x14ac:dyDescent="0.2">
      <c r="A10613" s="2">
        <v>39292</v>
      </c>
      <c r="B10613" t="s">
        <v>164</v>
      </c>
      <c r="C10613" t="s">
        <v>113</v>
      </c>
      <c r="D10613" t="s">
        <v>115</v>
      </c>
      <c r="E10613" t="s">
        <v>115</v>
      </c>
      <c r="F10613">
        <v>80</v>
      </c>
      <c r="G10613">
        <v>61</v>
      </c>
      <c r="H10613">
        <v>0</v>
      </c>
      <c r="I10613">
        <v>0</v>
      </c>
      <c r="J10613">
        <v>1</v>
      </c>
      <c r="K10613">
        <v>0</v>
      </c>
      <c r="L10613" t="s">
        <v>678</v>
      </c>
      <c r="M10613" t="s">
        <v>513</v>
      </c>
      <c r="N10613" t="s">
        <v>363</v>
      </c>
      <c r="O10613" t="s">
        <v>122</v>
      </c>
      <c r="P10613" t="s">
        <v>23</v>
      </c>
      <c r="Q10613" t="s">
        <v>24</v>
      </c>
    </row>
    <row r="10614" spans="1:17" x14ac:dyDescent="0.2">
      <c r="A10614" s="2">
        <v>39292</v>
      </c>
      <c r="B10614" t="s">
        <v>405</v>
      </c>
      <c r="C10614" t="s">
        <v>352</v>
      </c>
      <c r="D10614" t="s">
        <v>36</v>
      </c>
      <c r="E10614" t="s">
        <v>36</v>
      </c>
      <c r="F10614">
        <v>143</v>
      </c>
      <c r="G10614">
        <v>126</v>
      </c>
      <c r="H10614">
        <v>0</v>
      </c>
      <c r="I10614">
        <v>0</v>
      </c>
      <c r="J10614">
        <v>2</v>
      </c>
      <c r="K10614">
        <v>3</v>
      </c>
      <c r="L10614" t="s">
        <v>716</v>
      </c>
      <c r="M10614" t="s">
        <v>353</v>
      </c>
      <c r="N10614" t="s">
        <v>351</v>
      </c>
      <c r="O10614" t="s">
        <v>122</v>
      </c>
      <c r="P10614" t="s">
        <v>23</v>
      </c>
      <c r="Q10614" t="s">
        <v>41</v>
      </c>
    </row>
    <row r="10615" spans="1:17" x14ac:dyDescent="0.2">
      <c r="A10615" s="2">
        <v>39292</v>
      </c>
      <c r="B10615" t="s">
        <v>378</v>
      </c>
      <c r="C10615" t="s">
        <v>890</v>
      </c>
      <c r="D10615" t="s">
        <v>36</v>
      </c>
      <c r="E10615" t="s">
        <v>36</v>
      </c>
      <c r="F10615">
        <v>167</v>
      </c>
      <c r="G10615">
        <v>72</v>
      </c>
      <c r="H10615">
        <v>0</v>
      </c>
      <c r="I10615">
        <v>0</v>
      </c>
      <c r="J10615">
        <v>0</v>
      </c>
      <c r="K10615">
        <v>0</v>
      </c>
      <c r="L10615" t="s">
        <v>28</v>
      </c>
      <c r="M10615" t="s">
        <v>379</v>
      </c>
      <c r="N10615" t="s">
        <v>378</v>
      </c>
      <c r="O10615" t="s">
        <v>22</v>
      </c>
      <c r="P10615" t="s">
        <v>23</v>
      </c>
      <c r="Q10615" t="s">
        <v>30</v>
      </c>
    </row>
    <row r="10616" spans="1:17" x14ac:dyDescent="0.2">
      <c r="A10616" s="2">
        <v>39311</v>
      </c>
      <c r="B10616" t="s">
        <v>388</v>
      </c>
      <c r="C10616" t="s">
        <v>648</v>
      </c>
      <c r="D10616" t="s">
        <v>115</v>
      </c>
      <c r="E10616" t="s">
        <v>115</v>
      </c>
      <c r="F10616">
        <v>162</v>
      </c>
      <c r="G10616">
        <v>170</v>
      </c>
      <c r="H10616">
        <v>0</v>
      </c>
      <c r="I10616">
        <v>0</v>
      </c>
      <c r="J10616">
        <v>6</v>
      </c>
      <c r="K10616">
        <v>0</v>
      </c>
      <c r="L10616" t="s">
        <v>450</v>
      </c>
      <c r="M10616" t="s">
        <v>821</v>
      </c>
      <c r="N10616" t="s">
        <v>388</v>
      </c>
      <c r="O10616" t="s">
        <v>22</v>
      </c>
      <c r="P10616" t="s">
        <v>23</v>
      </c>
      <c r="Q10616" t="s">
        <v>24</v>
      </c>
    </row>
    <row r="10617" spans="1:17" x14ac:dyDescent="0.2">
      <c r="A10617" s="2">
        <v>39312</v>
      </c>
      <c r="B10617" t="s">
        <v>212</v>
      </c>
      <c r="C10617" t="s">
        <v>469</v>
      </c>
      <c r="D10617" t="s">
        <v>115</v>
      </c>
      <c r="E10617" t="s">
        <v>115</v>
      </c>
      <c r="F10617">
        <v>172</v>
      </c>
      <c r="G10617">
        <v>113</v>
      </c>
      <c r="H10617">
        <v>0</v>
      </c>
      <c r="I10617">
        <v>0</v>
      </c>
      <c r="J10617">
        <v>0</v>
      </c>
      <c r="K10617">
        <v>2</v>
      </c>
      <c r="L10617" t="s">
        <v>450</v>
      </c>
      <c r="M10617" t="s">
        <v>821</v>
      </c>
      <c r="N10617" t="s">
        <v>388</v>
      </c>
      <c r="O10617" t="s">
        <v>122</v>
      </c>
      <c r="P10617" t="s">
        <v>23</v>
      </c>
      <c r="Q10617" t="s">
        <v>41</v>
      </c>
    </row>
    <row r="10618" spans="1:17" x14ac:dyDescent="0.2">
      <c r="A10618" s="2">
        <v>39313</v>
      </c>
      <c r="B10618" t="s">
        <v>569</v>
      </c>
      <c r="C10618" t="s">
        <v>648</v>
      </c>
      <c r="D10618" t="s">
        <v>115</v>
      </c>
      <c r="E10618" t="s">
        <v>115</v>
      </c>
      <c r="F10618">
        <v>152</v>
      </c>
      <c r="G10618">
        <v>170</v>
      </c>
      <c r="H10618">
        <v>0</v>
      </c>
      <c r="I10618">
        <v>0</v>
      </c>
      <c r="J10618">
        <v>4</v>
      </c>
      <c r="K10618">
        <v>3</v>
      </c>
      <c r="L10618" t="s">
        <v>450</v>
      </c>
      <c r="M10618" t="s">
        <v>821</v>
      </c>
      <c r="N10618" t="s">
        <v>388</v>
      </c>
      <c r="O10618" t="s">
        <v>122</v>
      </c>
      <c r="P10618" t="s">
        <v>23</v>
      </c>
      <c r="Q10618" t="s">
        <v>24</v>
      </c>
    </row>
    <row r="10619" spans="1:17" x14ac:dyDescent="0.2">
      <c r="A10619" s="2">
        <v>39314</v>
      </c>
      <c r="B10619" t="s">
        <v>213</v>
      </c>
      <c r="C10619" t="s">
        <v>405</v>
      </c>
      <c r="D10619" t="s">
        <v>115</v>
      </c>
      <c r="E10619" t="s">
        <v>36</v>
      </c>
      <c r="F10619">
        <v>151</v>
      </c>
      <c r="G10619">
        <v>143</v>
      </c>
      <c r="H10619">
        <v>0</v>
      </c>
      <c r="I10619">
        <v>0</v>
      </c>
      <c r="J10619">
        <v>1</v>
      </c>
      <c r="K10619">
        <v>0</v>
      </c>
      <c r="L10619" t="s">
        <v>511</v>
      </c>
      <c r="M10619" t="s">
        <v>1064</v>
      </c>
      <c r="N10619" t="s">
        <v>391</v>
      </c>
      <c r="O10619" t="s">
        <v>122</v>
      </c>
      <c r="P10619" t="s">
        <v>23</v>
      </c>
      <c r="Q10619" t="s">
        <v>24</v>
      </c>
    </row>
    <row r="10620" spans="1:17" x14ac:dyDescent="0.2">
      <c r="A10620" s="2">
        <v>39314</v>
      </c>
      <c r="B10620" t="s">
        <v>388</v>
      </c>
      <c r="C10620" t="s">
        <v>212</v>
      </c>
      <c r="D10620" t="s">
        <v>115</v>
      </c>
      <c r="E10620" t="s">
        <v>115</v>
      </c>
      <c r="F10620">
        <v>162</v>
      </c>
      <c r="G10620">
        <v>172</v>
      </c>
      <c r="H10620">
        <v>0</v>
      </c>
      <c r="I10620">
        <v>0</v>
      </c>
      <c r="J10620">
        <v>1</v>
      </c>
      <c r="K10620">
        <v>0</v>
      </c>
      <c r="L10620" t="s">
        <v>450</v>
      </c>
      <c r="M10620" t="s">
        <v>821</v>
      </c>
      <c r="N10620" t="s">
        <v>388</v>
      </c>
      <c r="O10620" t="s">
        <v>22</v>
      </c>
      <c r="P10620" t="s">
        <v>23</v>
      </c>
      <c r="Q10620" t="s">
        <v>24</v>
      </c>
    </row>
    <row r="10621" spans="1:17" x14ac:dyDescent="0.2">
      <c r="A10621" s="2">
        <v>39314</v>
      </c>
      <c r="B10621" t="s">
        <v>296</v>
      </c>
      <c r="C10621" t="s">
        <v>45</v>
      </c>
      <c r="D10621" t="s">
        <v>36</v>
      </c>
      <c r="E10621" t="s">
        <v>36</v>
      </c>
      <c r="F10621">
        <v>86</v>
      </c>
      <c r="G10621">
        <v>96</v>
      </c>
      <c r="H10621">
        <v>0</v>
      </c>
      <c r="I10621">
        <v>0</v>
      </c>
      <c r="J10621">
        <v>0</v>
      </c>
      <c r="K10621">
        <v>0</v>
      </c>
      <c r="L10621" t="s">
        <v>28</v>
      </c>
      <c r="M10621" t="s">
        <v>502</v>
      </c>
      <c r="N10621" t="s">
        <v>296</v>
      </c>
      <c r="O10621" t="s">
        <v>22</v>
      </c>
      <c r="P10621" t="s">
        <v>23</v>
      </c>
      <c r="Q10621" t="s">
        <v>30</v>
      </c>
    </row>
    <row r="10622" spans="1:17" x14ac:dyDescent="0.2">
      <c r="A10622" s="2">
        <v>39315</v>
      </c>
      <c r="B10622" t="s">
        <v>443</v>
      </c>
      <c r="C10622" t="s">
        <v>45</v>
      </c>
      <c r="D10622" t="s">
        <v>115</v>
      </c>
      <c r="E10622" t="s">
        <v>36</v>
      </c>
      <c r="F10622">
        <v>132</v>
      </c>
      <c r="G10622">
        <v>96</v>
      </c>
      <c r="H10622">
        <v>0</v>
      </c>
      <c r="I10622">
        <v>0</v>
      </c>
      <c r="J10622">
        <v>4</v>
      </c>
      <c r="K10622">
        <v>2</v>
      </c>
      <c r="L10622" t="s">
        <v>511</v>
      </c>
      <c r="M10622" t="s">
        <v>1064</v>
      </c>
      <c r="N10622" t="s">
        <v>391</v>
      </c>
      <c r="O10622" t="s">
        <v>122</v>
      </c>
      <c r="P10622" t="s">
        <v>23</v>
      </c>
      <c r="Q10622" t="s">
        <v>24</v>
      </c>
    </row>
    <row r="10623" spans="1:17" x14ac:dyDescent="0.2">
      <c r="A10623" s="2">
        <v>39315</v>
      </c>
      <c r="B10623" t="s">
        <v>471</v>
      </c>
      <c r="C10623" t="s">
        <v>141</v>
      </c>
      <c r="D10623" t="s">
        <v>36</v>
      </c>
      <c r="E10623" t="s">
        <v>36</v>
      </c>
      <c r="F10623">
        <v>85</v>
      </c>
      <c r="G10623">
        <v>108</v>
      </c>
      <c r="H10623">
        <v>0</v>
      </c>
      <c r="I10623">
        <v>0</v>
      </c>
      <c r="J10623">
        <v>2</v>
      </c>
      <c r="K10623">
        <v>2</v>
      </c>
      <c r="L10623" t="s">
        <v>28</v>
      </c>
      <c r="M10623" t="s">
        <v>1277</v>
      </c>
      <c r="N10623" t="s">
        <v>67</v>
      </c>
      <c r="O10623" t="s">
        <v>122</v>
      </c>
      <c r="P10623" t="s">
        <v>23</v>
      </c>
      <c r="Q10623" t="s">
        <v>30</v>
      </c>
    </row>
    <row r="10624" spans="1:17" x14ac:dyDescent="0.2">
      <c r="A10624" s="2">
        <v>39315</v>
      </c>
      <c r="B10624" t="s">
        <v>199</v>
      </c>
      <c r="C10624" t="s">
        <v>118</v>
      </c>
      <c r="D10624" t="s">
        <v>36</v>
      </c>
      <c r="E10624" t="s">
        <v>36</v>
      </c>
      <c r="F10624">
        <v>37</v>
      </c>
      <c r="G10624">
        <v>44</v>
      </c>
      <c r="H10624">
        <v>0</v>
      </c>
      <c r="I10624">
        <v>0</v>
      </c>
      <c r="J10624">
        <v>1</v>
      </c>
      <c r="K10624">
        <v>1</v>
      </c>
      <c r="L10624" t="s">
        <v>28</v>
      </c>
      <c r="M10624" t="s">
        <v>91</v>
      </c>
      <c r="N10624" t="s">
        <v>89</v>
      </c>
      <c r="O10624" t="s">
        <v>122</v>
      </c>
      <c r="P10624" t="s">
        <v>23</v>
      </c>
      <c r="Q10624" t="s">
        <v>30</v>
      </c>
    </row>
    <row r="10625" spans="1:17" x14ac:dyDescent="0.2">
      <c r="A10625" s="2">
        <v>39315</v>
      </c>
      <c r="B10625" t="s">
        <v>469</v>
      </c>
      <c r="C10625" t="s">
        <v>569</v>
      </c>
      <c r="D10625" t="s">
        <v>115</v>
      </c>
      <c r="E10625" t="s">
        <v>115</v>
      </c>
      <c r="F10625">
        <v>113</v>
      </c>
      <c r="G10625">
        <v>152</v>
      </c>
      <c r="H10625">
        <v>0</v>
      </c>
      <c r="I10625">
        <v>0</v>
      </c>
      <c r="J10625">
        <v>4</v>
      </c>
      <c r="K10625">
        <v>1</v>
      </c>
      <c r="L10625" t="s">
        <v>450</v>
      </c>
      <c r="M10625" t="s">
        <v>821</v>
      </c>
      <c r="N10625" t="s">
        <v>388</v>
      </c>
      <c r="O10625" t="s">
        <v>122</v>
      </c>
      <c r="P10625" t="s">
        <v>23</v>
      </c>
      <c r="Q10625" t="s">
        <v>24</v>
      </c>
    </row>
    <row r="10626" spans="1:17" x14ac:dyDescent="0.2">
      <c r="A10626" s="2">
        <v>39316</v>
      </c>
      <c r="B10626" t="s">
        <v>85</v>
      </c>
      <c r="C10626" t="s">
        <v>184</v>
      </c>
      <c r="D10626" t="s">
        <v>50</v>
      </c>
      <c r="E10626" t="s">
        <v>50</v>
      </c>
      <c r="F10626">
        <v>66</v>
      </c>
      <c r="G10626">
        <v>115</v>
      </c>
      <c r="H10626">
        <v>0</v>
      </c>
      <c r="I10626">
        <v>0</v>
      </c>
      <c r="J10626">
        <v>3</v>
      </c>
      <c r="K10626">
        <v>0</v>
      </c>
      <c r="L10626" t="s">
        <v>28</v>
      </c>
      <c r="M10626" t="s">
        <v>86</v>
      </c>
      <c r="N10626" t="s">
        <v>85</v>
      </c>
      <c r="O10626" t="s">
        <v>22</v>
      </c>
      <c r="P10626" t="s">
        <v>23</v>
      </c>
      <c r="Q10626" t="s">
        <v>24</v>
      </c>
    </row>
    <row r="10627" spans="1:17" x14ac:dyDescent="0.2">
      <c r="A10627" s="2">
        <v>39316</v>
      </c>
      <c r="B10627" t="s">
        <v>150</v>
      </c>
      <c r="C10627" t="s">
        <v>25</v>
      </c>
      <c r="D10627" t="s">
        <v>36</v>
      </c>
      <c r="E10627" t="s">
        <v>19</v>
      </c>
      <c r="F10627">
        <v>73</v>
      </c>
      <c r="G10627">
        <v>1</v>
      </c>
      <c r="H10627">
        <v>0</v>
      </c>
      <c r="I10627">
        <v>0</v>
      </c>
      <c r="J10627">
        <v>0</v>
      </c>
      <c r="K10627">
        <v>2</v>
      </c>
      <c r="L10627" t="s">
        <v>28</v>
      </c>
      <c r="M10627" t="s">
        <v>730</v>
      </c>
      <c r="N10627" t="s">
        <v>67</v>
      </c>
      <c r="O10627" t="s">
        <v>122</v>
      </c>
      <c r="P10627" t="s">
        <v>23</v>
      </c>
      <c r="Q10627" t="s">
        <v>41</v>
      </c>
    </row>
    <row r="10628" spans="1:17" x14ac:dyDescent="0.2">
      <c r="A10628" s="2">
        <v>39316</v>
      </c>
      <c r="B10628" t="s">
        <v>286</v>
      </c>
      <c r="C10628" t="s">
        <v>82</v>
      </c>
      <c r="D10628" t="s">
        <v>50</v>
      </c>
      <c r="E10628" t="s">
        <v>50</v>
      </c>
      <c r="F10628">
        <v>81</v>
      </c>
      <c r="G10628">
        <v>10</v>
      </c>
      <c r="H10628">
        <v>0</v>
      </c>
      <c r="I10628">
        <v>0</v>
      </c>
      <c r="J10628">
        <v>1</v>
      </c>
      <c r="K10628">
        <v>1</v>
      </c>
      <c r="L10628" t="s">
        <v>291</v>
      </c>
      <c r="M10628" t="s">
        <v>359</v>
      </c>
      <c r="N10628" t="s">
        <v>286</v>
      </c>
      <c r="O10628" t="s">
        <v>22</v>
      </c>
      <c r="P10628" t="s">
        <v>23</v>
      </c>
      <c r="Q10628" t="s">
        <v>30</v>
      </c>
    </row>
    <row r="10629" spans="1:17" x14ac:dyDescent="0.2">
      <c r="A10629" s="2">
        <v>39316</v>
      </c>
      <c r="B10629" t="s">
        <v>69</v>
      </c>
      <c r="C10629" t="s">
        <v>293</v>
      </c>
      <c r="D10629" t="s">
        <v>50</v>
      </c>
      <c r="E10629" t="s">
        <v>50</v>
      </c>
      <c r="F10629">
        <v>84</v>
      </c>
      <c r="G10629">
        <v>9</v>
      </c>
      <c r="H10629">
        <v>0</v>
      </c>
      <c r="I10629">
        <v>0</v>
      </c>
      <c r="J10629">
        <v>1</v>
      </c>
      <c r="K10629">
        <v>1</v>
      </c>
      <c r="L10629" t="s">
        <v>28</v>
      </c>
      <c r="M10629" t="s">
        <v>71</v>
      </c>
      <c r="N10629" t="s">
        <v>69</v>
      </c>
      <c r="O10629" t="s">
        <v>22</v>
      </c>
      <c r="P10629" t="s">
        <v>23</v>
      </c>
      <c r="Q10629" t="s">
        <v>30</v>
      </c>
    </row>
    <row r="10630" spans="1:17" x14ac:dyDescent="0.2">
      <c r="A10630" s="2">
        <v>39316</v>
      </c>
      <c r="B10630" t="s">
        <v>212</v>
      </c>
      <c r="C10630" t="s">
        <v>648</v>
      </c>
      <c r="D10630" t="s">
        <v>115</v>
      </c>
      <c r="E10630" t="s">
        <v>115</v>
      </c>
      <c r="F10630">
        <v>176</v>
      </c>
      <c r="G10630">
        <v>173</v>
      </c>
      <c r="H10630">
        <v>0</v>
      </c>
      <c r="I10630">
        <v>0</v>
      </c>
      <c r="J10630">
        <v>1</v>
      </c>
      <c r="K10630">
        <v>1</v>
      </c>
      <c r="L10630" t="s">
        <v>450</v>
      </c>
      <c r="M10630" t="s">
        <v>821</v>
      </c>
      <c r="N10630" t="s">
        <v>388</v>
      </c>
      <c r="O10630" t="s">
        <v>122</v>
      </c>
      <c r="P10630" t="s">
        <v>23</v>
      </c>
      <c r="Q10630" t="s">
        <v>30</v>
      </c>
    </row>
    <row r="10631" spans="1:17" x14ac:dyDescent="0.2">
      <c r="A10631" s="2">
        <v>39316</v>
      </c>
      <c r="B10631" t="s">
        <v>317</v>
      </c>
      <c r="C10631" t="s">
        <v>123</v>
      </c>
      <c r="D10631" t="s">
        <v>50</v>
      </c>
      <c r="E10631" t="s">
        <v>50</v>
      </c>
      <c r="F10631">
        <v>69</v>
      </c>
      <c r="G10631">
        <v>33</v>
      </c>
      <c r="H10631">
        <v>0</v>
      </c>
      <c r="I10631">
        <v>0</v>
      </c>
      <c r="J10631">
        <v>2</v>
      </c>
      <c r="K10631">
        <v>1</v>
      </c>
      <c r="L10631" t="s">
        <v>28</v>
      </c>
      <c r="M10631" t="s">
        <v>394</v>
      </c>
      <c r="N10631" t="s">
        <v>317</v>
      </c>
      <c r="O10631" t="s">
        <v>22</v>
      </c>
      <c r="P10631" t="s">
        <v>23</v>
      </c>
      <c r="Q10631" t="s">
        <v>24</v>
      </c>
    </row>
    <row r="10632" spans="1:17" x14ac:dyDescent="0.2">
      <c r="A10632" s="2">
        <v>39316</v>
      </c>
      <c r="B10632" t="s">
        <v>147</v>
      </c>
      <c r="C10632" t="s">
        <v>1204</v>
      </c>
      <c r="D10632" t="s">
        <v>50</v>
      </c>
      <c r="E10632" t="s">
        <v>50</v>
      </c>
      <c r="F10632">
        <v>69</v>
      </c>
      <c r="G10632">
        <v>18</v>
      </c>
      <c r="H10632">
        <v>0</v>
      </c>
      <c r="I10632">
        <v>0</v>
      </c>
      <c r="J10632">
        <v>3</v>
      </c>
      <c r="K10632">
        <v>2</v>
      </c>
      <c r="L10632" t="s">
        <v>291</v>
      </c>
      <c r="M10632" t="s">
        <v>148</v>
      </c>
      <c r="N10632" t="s">
        <v>147</v>
      </c>
      <c r="O10632" t="s">
        <v>22</v>
      </c>
      <c r="P10632" t="s">
        <v>23</v>
      </c>
      <c r="Q10632" t="s">
        <v>24</v>
      </c>
    </row>
    <row r="10633" spans="1:17" x14ac:dyDescent="0.2">
      <c r="A10633" s="2">
        <v>39316</v>
      </c>
      <c r="B10633" t="s">
        <v>646</v>
      </c>
      <c r="C10633" t="s">
        <v>274</v>
      </c>
      <c r="D10633" t="s">
        <v>50</v>
      </c>
      <c r="E10633" t="s">
        <v>50</v>
      </c>
      <c r="F10633">
        <v>25</v>
      </c>
      <c r="G10633">
        <v>6</v>
      </c>
      <c r="H10633">
        <v>0</v>
      </c>
      <c r="I10633">
        <v>0</v>
      </c>
      <c r="J10633">
        <v>3</v>
      </c>
      <c r="K10633">
        <v>5</v>
      </c>
      <c r="L10633" t="s">
        <v>28</v>
      </c>
      <c r="M10633" t="s">
        <v>671</v>
      </c>
      <c r="N10633" t="s">
        <v>646</v>
      </c>
      <c r="O10633" t="s">
        <v>22</v>
      </c>
      <c r="P10633" t="s">
        <v>23</v>
      </c>
      <c r="Q10633" t="s">
        <v>41</v>
      </c>
    </row>
    <row r="10634" spans="1:17" x14ac:dyDescent="0.2">
      <c r="A10634" s="2">
        <v>39316</v>
      </c>
      <c r="B10634" t="s">
        <v>87</v>
      </c>
      <c r="C10634" t="s">
        <v>161</v>
      </c>
      <c r="D10634" t="s">
        <v>50</v>
      </c>
      <c r="E10634" t="s">
        <v>50</v>
      </c>
      <c r="F10634">
        <v>29</v>
      </c>
      <c r="G10634">
        <v>74</v>
      </c>
      <c r="H10634">
        <v>0</v>
      </c>
      <c r="I10634">
        <v>0</v>
      </c>
      <c r="J10634">
        <v>0</v>
      </c>
      <c r="K10634">
        <v>1</v>
      </c>
      <c r="L10634" t="s">
        <v>28</v>
      </c>
      <c r="M10634" t="s">
        <v>732</v>
      </c>
      <c r="N10634" t="s">
        <v>87</v>
      </c>
      <c r="O10634" t="s">
        <v>22</v>
      </c>
      <c r="P10634" t="s">
        <v>23</v>
      </c>
      <c r="Q10634" t="s">
        <v>41</v>
      </c>
    </row>
    <row r="10635" spans="1:17" x14ac:dyDescent="0.2">
      <c r="A10635" s="2">
        <v>39316</v>
      </c>
      <c r="B10635" t="s">
        <v>890</v>
      </c>
      <c r="C10635" t="s">
        <v>267</v>
      </c>
      <c r="D10635" t="s">
        <v>36</v>
      </c>
      <c r="E10635" t="s">
        <v>36</v>
      </c>
      <c r="F10635">
        <v>75</v>
      </c>
      <c r="G10635">
        <v>59</v>
      </c>
      <c r="H10635">
        <v>0</v>
      </c>
      <c r="I10635">
        <v>0</v>
      </c>
      <c r="J10635">
        <v>3</v>
      </c>
      <c r="K10635">
        <v>1</v>
      </c>
      <c r="L10635" t="s">
        <v>28</v>
      </c>
      <c r="M10635" t="s">
        <v>920</v>
      </c>
      <c r="N10635" t="s">
        <v>890</v>
      </c>
      <c r="O10635" t="s">
        <v>22</v>
      </c>
      <c r="P10635" t="s">
        <v>23</v>
      </c>
      <c r="Q10635" t="s">
        <v>24</v>
      </c>
    </row>
    <row r="10636" spans="1:17" x14ac:dyDescent="0.2">
      <c r="A10636" s="2">
        <v>39316</v>
      </c>
      <c r="B10636" t="s">
        <v>131</v>
      </c>
      <c r="C10636" t="s">
        <v>42</v>
      </c>
      <c r="D10636" t="s">
        <v>27</v>
      </c>
      <c r="E10636" t="s">
        <v>19</v>
      </c>
      <c r="F10636">
        <v>52</v>
      </c>
      <c r="G10636">
        <v>54</v>
      </c>
      <c r="H10636">
        <v>0</v>
      </c>
      <c r="I10636">
        <v>0</v>
      </c>
      <c r="J10636">
        <v>1</v>
      </c>
      <c r="K10636">
        <v>1</v>
      </c>
      <c r="L10636" t="s">
        <v>28</v>
      </c>
      <c r="M10636" t="s">
        <v>637</v>
      </c>
      <c r="N10636" t="s">
        <v>131</v>
      </c>
      <c r="O10636" t="s">
        <v>22</v>
      </c>
      <c r="P10636" t="s">
        <v>23</v>
      </c>
      <c r="Q10636" t="s">
        <v>30</v>
      </c>
    </row>
    <row r="10637" spans="1:17" x14ac:dyDescent="0.2">
      <c r="A10637" s="2">
        <v>39316</v>
      </c>
      <c r="B10637" t="s">
        <v>72</v>
      </c>
      <c r="C10637" t="s">
        <v>98</v>
      </c>
      <c r="D10637" t="s">
        <v>50</v>
      </c>
      <c r="E10637" t="s">
        <v>50</v>
      </c>
      <c r="F10637">
        <v>30</v>
      </c>
      <c r="G10637">
        <v>37</v>
      </c>
      <c r="H10637">
        <v>0</v>
      </c>
      <c r="I10637">
        <v>0</v>
      </c>
      <c r="J10637">
        <v>0</v>
      </c>
      <c r="K10637">
        <v>4</v>
      </c>
      <c r="L10637" t="s">
        <v>28</v>
      </c>
      <c r="M10637" t="s">
        <v>1216</v>
      </c>
      <c r="N10637" t="s">
        <v>72</v>
      </c>
      <c r="O10637" t="s">
        <v>22</v>
      </c>
      <c r="P10637" t="s">
        <v>23</v>
      </c>
      <c r="Q10637" t="s">
        <v>41</v>
      </c>
    </row>
    <row r="10638" spans="1:17" x14ac:dyDescent="0.2">
      <c r="A10638" s="2">
        <v>39316</v>
      </c>
      <c r="B10638" t="s">
        <v>31</v>
      </c>
      <c r="C10638" t="s">
        <v>17</v>
      </c>
      <c r="D10638" t="s">
        <v>19</v>
      </c>
      <c r="E10638" t="s">
        <v>19</v>
      </c>
      <c r="F10638">
        <v>55</v>
      </c>
      <c r="G10638">
        <v>68</v>
      </c>
      <c r="H10638">
        <v>0</v>
      </c>
      <c r="I10638">
        <v>0</v>
      </c>
      <c r="J10638">
        <v>1</v>
      </c>
      <c r="K10638">
        <v>0</v>
      </c>
      <c r="L10638" t="s">
        <v>28</v>
      </c>
      <c r="M10638" t="s">
        <v>33</v>
      </c>
      <c r="N10638" t="s">
        <v>31</v>
      </c>
      <c r="O10638" t="s">
        <v>22</v>
      </c>
      <c r="P10638" t="s">
        <v>23</v>
      </c>
      <c r="Q10638" t="s">
        <v>24</v>
      </c>
    </row>
    <row r="10639" spans="1:17" x14ac:dyDescent="0.2">
      <c r="A10639" s="2">
        <v>39316</v>
      </c>
      <c r="B10639" t="s">
        <v>210</v>
      </c>
      <c r="C10639" t="s">
        <v>304</v>
      </c>
      <c r="D10639" t="s">
        <v>27</v>
      </c>
      <c r="E10639" t="s">
        <v>27</v>
      </c>
      <c r="F10639">
        <v>138</v>
      </c>
      <c r="G10639">
        <v>57</v>
      </c>
      <c r="H10639">
        <v>0</v>
      </c>
      <c r="I10639">
        <v>0</v>
      </c>
      <c r="J10639">
        <v>2</v>
      </c>
      <c r="K10639">
        <v>0</v>
      </c>
      <c r="L10639" t="s">
        <v>28</v>
      </c>
      <c r="M10639" t="s">
        <v>557</v>
      </c>
      <c r="N10639" t="s">
        <v>210</v>
      </c>
      <c r="O10639" t="s">
        <v>22</v>
      </c>
      <c r="P10639" t="s">
        <v>23</v>
      </c>
      <c r="Q10639" t="s">
        <v>24</v>
      </c>
    </row>
    <row r="10640" spans="1:17" x14ac:dyDescent="0.2">
      <c r="A10640" s="2">
        <v>39316</v>
      </c>
      <c r="B10640" t="s">
        <v>89</v>
      </c>
      <c r="C10640" t="s">
        <v>129</v>
      </c>
      <c r="D10640" t="s">
        <v>50</v>
      </c>
      <c r="E10640" t="s">
        <v>50</v>
      </c>
      <c r="F10640">
        <v>12</v>
      </c>
      <c r="G10640">
        <v>5</v>
      </c>
      <c r="H10640">
        <v>0</v>
      </c>
      <c r="I10640">
        <v>0</v>
      </c>
      <c r="J10640">
        <v>1</v>
      </c>
      <c r="K10640">
        <v>2</v>
      </c>
      <c r="L10640" t="s">
        <v>28</v>
      </c>
      <c r="M10640" t="s">
        <v>91</v>
      </c>
      <c r="N10640" t="s">
        <v>89</v>
      </c>
      <c r="O10640" t="s">
        <v>22</v>
      </c>
      <c r="P10640" t="s">
        <v>23</v>
      </c>
      <c r="Q10640" t="s">
        <v>41</v>
      </c>
    </row>
    <row r="10641" spans="1:17" x14ac:dyDescent="0.2">
      <c r="A10641" s="2">
        <v>39316</v>
      </c>
      <c r="B10641" t="s">
        <v>81</v>
      </c>
      <c r="C10641" t="s">
        <v>737</v>
      </c>
      <c r="D10641" t="s">
        <v>50</v>
      </c>
      <c r="E10641" t="s">
        <v>50</v>
      </c>
      <c r="F10641">
        <v>125</v>
      </c>
      <c r="G10641">
        <v>161</v>
      </c>
      <c r="H10641">
        <v>0</v>
      </c>
      <c r="I10641">
        <v>0</v>
      </c>
      <c r="J10641">
        <v>2</v>
      </c>
      <c r="K10641">
        <v>1</v>
      </c>
      <c r="L10641" t="s">
        <v>291</v>
      </c>
      <c r="M10641" t="s">
        <v>83</v>
      </c>
      <c r="N10641" t="s">
        <v>81</v>
      </c>
      <c r="O10641" t="s">
        <v>22</v>
      </c>
      <c r="P10641" t="s">
        <v>23</v>
      </c>
      <c r="Q10641" t="s">
        <v>24</v>
      </c>
    </row>
    <row r="10642" spans="1:17" x14ac:dyDescent="0.2">
      <c r="A10642" s="2">
        <v>39316</v>
      </c>
      <c r="B10642" t="s">
        <v>70</v>
      </c>
      <c r="C10642" t="s">
        <v>560</v>
      </c>
      <c r="D10642" t="s">
        <v>50</v>
      </c>
      <c r="E10642" t="s">
        <v>50</v>
      </c>
      <c r="F10642">
        <v>38</v>
      </c>
      <c r="G10642">
        <v>115</v>
      </c>
      <c r="H10642">
        <v>0</v>
      </c>
      <c r="I10642">
        <v>0</v>
      </c>
      <c r="J10642">
        <v>2</v>
      </c>
      <c r="K10642">
        <v>1</v>
      </c>
      <c r="L10642" t="s">
        <v>291</v>
      </c>
      <c r="M10642" t="s">
        <v>93</v>
      </c>
      <c r="N10642" t="s">
        <v>70</v>
      </c>
      <c r="O10642" t="s">
        <v>22</v>
      </c>
      <c r="P10642" t="s">
        <v>23</v>
      </c>
      <c r="Q10642" t="s">
        <v>24</v>
      </c>
    </row>
    <row r="10643" spans="1:17" x14ac:dyDescent="0.2">
      <c r="A10643" s="2">
        <v>39316</v>
      </c>
      <c r="B10643" t="s">
        <v>153</v>
      </c>
      <c r="C10643" t="s">
        <v>106</v>
      </c>
      <c r="D10643" t="s">
        <v>50</v>
      </c>
      <c r="E10643" t="s">
        <v>50</v>
      </c>
      <c r="F10643">
        <v>14</v>
      </c>
      <c r="G10643">
        <v>8</v>
      </c>
      <c r="H10643">
        <v>0</v>
      </c>
      <c r="I10643">
        <v>0</v>
      </c>
      <c r="J10643">
        <v>2</v>
      </c>
      <c r="K10643">
        <v>3</v>
      </c>
      <c r="L10643" t="s">
        <v>28</v>
      </c>
      <c r="M10643" t="s">
        <v>272</v>
      </c>
      <c r="N10643" t="s">
        <v>153</v>
      </c>
      <c r="O10643" t="s">
        <v>22</v>
      </c>
      <c r="P10643" t="s">
        <v>23</v>
      </c>
      <c r="Q10643" t="s">
        <v>41</v>
      </c>
    </row>
    <row r="10644" spans="1:17" x14ac:dyDescent="0.2">
      <c r="A10644" s="2">
        <v>39316</v>
      </c>
      <c r="B10644" t="s">
        <v>94</v>
      </c>
      <c r="C10644" t="s">
        <v>119</v>
      </c>
      <c r="D10644" t="s">
        <v>50</v>
      </c>
      <c r="E10644" t="s">
        <v>50</v>
      </c>
      <c r="F10644">
        <v>65</v>
      </c>
      <c r="G10644">
        <v>3</v>
      </c>
      <c r="H10644">
        <v>0</v>
      </c>
      <c r="I10644">
        <v>0</v>
      </c>
      <c r="J10644">
        <v>3</v>
      </c>
      <c r="K10644">
        <v>1</v>
      </c>
      <c r="L10644" t="s">
        <v>28</v>
      </c>
      <c r="M10644" t="s">
        <v>96</v>
      </c>
      <c r="N10644" t="s">
        <v>94</v>
      </c>
      <c r="O10644" t="s">
        <v>22</v>
      </c>
      <c r="P10644" t="s">
        <v>23</v>
      </c>
      <c r="Q10644" t="s">
        <v>24</v>
      </c>
    </row>
    <row r="10645" spans="1:17" x14ac:dyDescent="0.2">
      <c r="A10645" s="2">
        <v>39316</v>
      </c>
      <c r="B10645" t="s">
        <v>76</v>
      </c>
      <c r="C10645" t="s">
        <v>56</v>
      </c>
      <c r="D10645" t="s">
        <v>50</v>
      </c>
      <c r="E10645" t="s">
        <v>27</v>
      </c>
      <c r="F10645">
        <v>117</v>
      </c>
      <c r="G10645">
        <v>53</v>
      </c>
      <c r="H10645">
        <v>0</v>
      </c>
      <c r="I10645">
        <v>0</v>
      </c>
      <c r="J10645">
        <v>1</v>
      </c>
      <c r="K10645">
        <v>1</v>
      </c>
      <c r="L10645" t="s">
        <v>28</v>
      </c>
      <c r="M10645" t="s">
        <v>78</v>
      </c>
      <c r="N10645" t="s">
        <v>76</v>
      </c>
      <c r="O10645" t="s">
        <v>22</v>
      </c>
      <c r="P10645" t="s">
        <v>23</v>
      </c>
      <c r="Q10645" t="s">
        <v>30</v>
      </c>
    </row>
    <row r="10646" spans="1:17" x14ac:dyDescent="0.2">
      <c r="A10646" s="2">
        <v>39316</v>
      </c>
      <c r="B10646" t="s">
        <v>136</v>
      </c>
      <c r="C10646" t="s">
        <v>183</v>
      </c>
      <c r="D10646" t="s">
        <v>36</v>
      </c>
      <c r="E10646" t="s">
        <v>36</v>
      </c>
      <c r="F10646">
        <v>28</v>
      </c>
      <c r="G10646">
        <v>40</v>
      </c>
      <c r="H10646">
        <v>0</v>
      </c>
      <c r="I10646">
        <v>0</v>
      </c>
      <c r="J10646">
        <v>0</v>
      </c>
      <c r="K10646">
        <v>0</v>
      </c>
      <c r="L10646" t="s">
        <v>28</v>
      </c>
      <c r="M10646" t="s">
        <v>154</v>
      </c>
      <c r="N10646" t="s">
        <v>67</v>
      </c>
      <c r="O10646" t="s">
        <v>122</v>
      </c>
      <c r="P10646" t="s">
        <v>23</v>
      </c>
      <c r="Q10646" t="s">
        <v>30</v>
      </c>
    </row>
    <row r="10647" spans="1:17" x14ac:dyDescent="0.2">
      <c r="A10647" s="2">
        <v>39316</v>
      </c>
      <c r="B10647" t="s">
        <v>143</v>
      </c>
      <c r="C10647" t="s">
        <v>120</v>
      </c>
      <c r="D10647" t="s">
        <v>115</v>
      </c>
      <c r="E10647" t="s">
        <v>36</v>
      </c>
      <c r="F10647">
        <v>41</v>
      </c>
      <c r="G10647">
        <v>16</v>
      </c>
      <c r="H10647">
        <v>0</v>
      </c>
      <c r="I10647">
        <v>0</v>
      </c>
      <c r="J10647">
        <v>2</v>
      </c>
      <c r="K10647">
        <v>0</v>
      </c>
      <c r="L10647" t="s">
        <v>28</v>
      </c>
      <c r="M10647" t="s">
        <v>1048</v>
      </c>
      <c r="N10647" t="s">
        <v>143</v>
      </c>
      <c r="O10647" t="s">
        <v>22</v>
      </c>
      <c r="P10647" t="s">
        <v>23</v>
      </c>
      <c r="Q10647" t="s">
        <v>24</v>
      </c>
    </row>
    <row r="10648" spans="1:17" x14ac:dyDescent="0.2">
      <c r="A10648" s="2">
        <v>39316</v>
      </c>
      <c r="B10648" t="s">
        <v>101</v>
      </c>
      <c r="C10648" t="s">
        <v>384</v>
      </c>
      <c r="D10648" t="s">
        <v>50</v>
      </c>
      <c r="E10648" t="s">
        <v>50</v>
      </c>
      <c r="F10648">
        <v>110</v>
      </c>
      <c r="G10648">
        <v>106</v>
      </c>
      <c r="H10648">
        <v>0</v>
      </c>
      <c r="I10648">
        <v>0</v>
      </c>
      <c r="J10648">
        <v>1</v>
      </c>
      <c r="K10648">
        <v>2</v>
      </c>
      <c r="L10648" t="s">
        <v>28</v>
      </c>
      <c r="M10648" t="s">
        <v>331</v>
      </c>
      <c r="N10648" t="s">
        <v>101</v>
      </c>
      <c r="O10648" t="s">
        <v>22</v>
      </c>
      <c r="P10648" t="s">
        <v>23</v>
      </c>
      <c r="Q10648" t="s">
        <v>41</v>
      </c>
    </row>
    <row r="10649" spans="1:17" x14ac:dyDescent="0.2">
      <c r="A10649" s="2">
        <v>39316</v>
      </c>
      <c r="B10649" t="s">
        <v>405</v>
      </c>
      <c r="C10649" t="s">
        <v>649</v>
      </c>
      <c r="D10649" t="s">
        <v>36</v>
      </c>
      <c r="E10649" t="s">
        <v>115</v>
      </c>
      <c r="F10649">
        <v>143</v>
      </c>
      <c r="G10649">
        <v>165</v>
      </c>
      <c r="H10649">
        <v>0</v>
      </c>
      <c r="I10649">
        <v>0</v>
      </c>
      <c r="J10649">
        <v>3</v>
      </c>
      <c r="K10649">
        <v>1</v>
      </c>
      <c r="L10649" t="s">
        <v>511</v>
      </c>
      <c r="M10649" t="s">
        <v>1064</v>
      </c>
      <c r="N10649" t="s">
        <v>391</v>
      </c>
      <c r="O10649" t="s">
        <v>122</v>
      </c>
      <c r="P10649" t="s">
        <v>23</v>
      </c>
      <c r="Q10649" t="s">
        <v>24</v>
      </c>
    </row>
    <row r="10650" spans="1:17" x14ac:dyDescent="0.2">
      <c r="A10650" s="2">
        <v>39316</v>
      </c>
      <c r="B10650" t="s">
        <v>73</v>
      </c>
      <c r="C10650" t="s">
        <v>583</v>
      </c>
      <c r="D10650" t="s">
        <v>50</v>
      </c>
      <c r="E10650" t="s">
        <v>115</v>
      </c>
      <c r="F10650">
        <v>78</v>
      </c>
      <c r="G10650">
        <v>172</v>
      </c>
      <c r="H10650">
        <v>0</v>
      </c>
      <c r="I10650">
        <v>0</v>
      </c>
      <c r="J10650">
        <v>2</v>
      </c>
      <c r="K10650">
        <v>1</v>
      </c>
      <c r="L10650" t="s">
        <v>28</v>
      </c>
      <c r="M10650" t="s">
        <v>806</v>
      </c>
      <c r="N10650" t="s">
        <v>73</v>
      </c>
      <c r="O10650" t="s">
        <v>22</v>
      </c>
      <c r="P10650" t="s">
        <v>23</v>
      </c>
      <c r="Q10650" t="s">
        <v>24</v>
      </c>
    </row>
    <row r="10651" spans="1:17" x14ac:dyDescent="0.2">
      <c r="A10651" s="2">
        <v>39316</v>
      </c>
      <c r="B10651" t="s">
        <v>97</v>
      </c>
      <c r="C10651" t="s">
        <v>345</v>
      </c>
      <c r="D10651" t="s">
        <v>50</v>
      </c>
      <c r="E10651" t="s">
        <v>50</v>
      </c>
      <c r="F10651">
        <v>174</v>
      </c>
      <c r="G10651">
        <v>103</v>
      </c>
      <c r="H10651">
        <v>0</v>
      </c>
      <c r="I10651">
        <v>0</v>
      </c>
      <c r="J10651">
        <v>0</v>
      </c>
      <c r="K10651">
        <v>0</v>
      </c>
      <c r="L10651" t="s">
        <v>28</v>
      </c>
      <c r="M10651" t="s">
        <v>97</v>
      </c>
      <c r="N10651" t="s">
        <v>97</v>
      </c>
      <c r="O10651" t="s">
        <v>22</v>
      </c>
      <c r="P10651" t="s">
        <v>23</v>
      </c>
      <c r="Q10651" t="s">
        <v>30</v>
      </c>
    </row>
    <row r="10652" spans="1:17" x14ac:dyDescent="0.2">
      <c r="A10652" s="2">
        <v>39316</v>
      </c>
      <c r="B10652" t="s">
        <v>328</v>
      </c>
      <c r="C10652" t="s">
        <v>135</v>
      </c>
      <c r="D10652" t="s">
        <v>50</v>
      </c>
      <c r="E10652" t="s">
        <v>36</v>
      </c>
      <c r="F10652">
        <v>67</v>
      </c>
      <c r="G10652">
        <v>26</v>
      </c>
      <c r="H10652">
        <v>0</v>
      </c>
      <c r="I10652">
        <v>0</v>
      </c>
      <c r="J10652">
        <v>0</v>
      </c>
      <c r="K10652">
        <v>0</v>
      </c>
      <c r="L10652" t="s">
        <v>28</v>
      </c>
      <c r="M10652" t="s">
        <v>329</v>
      </c>
      <c r="N10652" t="s">
        <v>328</v>
      </c>
      <c r="O10652" t="s">
        <v>22</v>
      </c>
      <c r="P10652" t="s">
        <v>23</v>
      </c>
      <c r="Q10652" t="s">
        <v>30</v>
      </c>
    </row>
    <row r="10653" spans="1:17" x14ac:dyDescent="0.2">
      <c r="A10653" s="2">
        <v>39316</v>
      </c>
      <c r="B10653" t="s">
        <v>111</v>
      </c>
      <c r="C10653" t="s">
        <v>224</v>
      </c>
      <c r="D10653" t="s">
        <v>36</v>
      </c>
      <c r="E10653" t="s">
        <v>36</v>
      </c>
      <c r="F10653">
        <v>48</v>
      </c>
      <c r="G10653">
        <v>77</v>
      </c>
      <c r="H10653">
        <v>0</v>
      </c>
      <c r="I10653">
        <v>0</v>
      </c>
      <c r="J10653">
        <v>3</v>
      </c>
      <c r="K10653">
        <v>2</v>
      </c>
      <c r="L10653" t="s">
        <v>28</v>
      </c>
      <c r="M10653" t="s">
        <v>154</v>
      </c>
      <c r="N10653" t="s">
        <v>67</v>
      </c>
      <c r="O10653" t="s">
        <v>122</v>
      </c>
      <c r="P10653" t="s">
        <v>23</v>
      </c>
      <c r="Q10653" t="s">
        <v>24</v>
      </c>
    </row>
    <row r="10654" spans="1:17" x14ac:dyDescent="0.2">
      <c r="A10654" s="2">
        <v>39316</v>
      </c>
      <c r="B10654" t="s">
        <v>26</v>
      </c>
      <c r="C10654" t="s">
        <v>43</v>
      </c>
      <c r="D10654" t="s">
        <v>27</v>
      </c>
      <c r="E10654" t="s">
        <v>19</v>
      </c>
      <c r="F10654">
        <v>11</v>
      </c>
      <c r="G10654">
        <v>31</v>
      </c>
      <c r="H10654">
        <v>0</v>
      </c>
      <c r="I10654">
        <v>0</v>
      </c>
      <c r="J10654">
        <v>0</v>
      </c>
      <c r="K10654">
        <v>1</v>
      </c>
      <c r="L10654" t="s">
        <v>28</v>
      </c>
      <c r="M10654" t="s">
        <v>1278</v>
      </c>
      <c r="N10654" t="s">
        <v>77</v>
      </c>
      <c r="O10654" t="s">
        <v>122</v>
      </c>
      <c r="P10654" t="s">
        <v>23</v>
      </c>
      <c r="Q10654" t="s">
        <v>41</v>
      </c>
    </row>
    <row r="10655" spans="1:17" x14ac:dyDescent="0.2">
      <c r="A10655" s="2">
        <v>39316</v>
      </c>
      <c r="B10655" t="s">
        <v>1279</v>
      </c>
      <c r="C10655" t="s">
        <v>249</v>
      </c>
      <c r="D10655" t="s">
        <v>50</v>
      </c>
      <c r="E10655" t="s">
        <v>50</v>
      </c>
      <c r="F10655">
        <v>199</v>
      </c>
      <c r="G10655">
        <v>94</v>
      </c>
      <c r="H10655">
        <v>0</v>
      </c>
      <c r="I10655">
        <v>0</v>
      </c>
      <c r="J10655">
        <v>1</v>
      </c>
      <c r="K10655">
        <v>1</v>
      </c>
      <c r="L10655" t="s">
        <v>28</v>
      </c>
      <c r="M10655" t="s">
        <v>1280</v>
      </c>
      <c r="N10655" t="s">
        <v>1279</v>
      </c>
      <c r="O10655" t="s">
        <v>22</v>
      </c>
      <c r="P10655" t="s">
        <v>23</v>
      </c>
      <c r="Q10655" t="s">
        <v>30</v>
      </c>
    </row>
    <row r="10656" spans="1:17" x14ac:dyDescent="0.2">
      <c r="A10656" s="2">
        <v>39316</v>
      </c>
      <c r="B10656" t="s">
        <v>100</v>
      </c>
      <c r="C10656" t="s">
        <v>174</v>
      </c>
      <c r="D10656" t="s">
        <v>50</v>
      </c>
      <c r="E10656" t="s">
        <v>50</v>
      </c>
      <c r="F10656">
        <v>27</v>
      </c>
      <c r="G10656">
        <v>133</v>
      </c>
      <c r="H10656">
        <v>0</v>
      </c>
      <c r="I10656">
        <v>0</v>
      </c>
      <c r="J10656">
        <v>3</v>
      </c>
      <c r="K10656">
        <v>1</v>
      </c>
      <c r="L10656" t="s">
        <v>291</v>
      </c>
      <c r="M10656" t="s">
        <v>102</v>
      </c>
      <c r="N10656" t="s">
        <v>100</v>
      </c>
      <c r="O10656" t="s">
        <v>22</v>
      </c>
      <c r="P10656" t="s">
        <v>23</v>
      </c>
      <c r="Q10656" t="s">
        <v>24</v>
      </c>
    </row>
    <row r="10657" spans="1:17" x14ac:dyDescent="0.2">
      <c r="A10657" s="2">
        <v>39316</v>
      </c>
      <c r="B10657" t="s">
        <v>49</v>
      </c>
      <c r="C10657" t="s">
        <v>39</v>
      </c>
      <c r="D10657" t="s">
        <v>50</v>
      </c>
      <c r="E10657" t="s">
        <v>19</v>
      </c>
      <c r="F10657">
        <v>35</v>
      </c>
      <c r="G10657">
        <v>2</v>
      </c>
      <c r="H10657">
        <v>0</v>
      </c>
      <c r="I10657">
        <v>0</v>
      </c>
      <c r="J10657">
        <v>2</v>
      </c>
      <c r="K10657">
        <v>1</v>
      </c>
      <c r="L10657" t="s">
        <v>28</v>
      </c>
      <c r="M10657" t="s">
        <v>103</v>
      </c>
      <c r="N10657" t="s">
        <v>49</v>
      </c>
      <c r="O10657" t="s">
        <v>22</v>
      </c>
      <c r="P10657" t="s">
        <v>23</v>
      </c>
      <c r="Q10657" t="s">
        <v>24</v>
      </c>
    </row>
    <row r="10658" spans="1:17" x14ac:dyDescent="0.2">
      <c r="A10658" s="2">
        <v>39316</v>
      </c>
      <c r="B10658" t="s">
        <v>531</v>
      </c>
      <c r="C10658" t="s">
        <v>555</v>
      </c>
      <c r="D10658" t="s">
        <v>27</v>
      </c>
      <c r="E10658" t="s">
        <v>27</v>
      </c>
      <c r="F10658">
        <v>71</v>
      </c>
      <c r="G10658">
        <v>80</v>
      </c>
      <c r="H10658">
        <v>0</v>
      </c>
      <c r="I10658">
        <v>0</v>
      </c>
      <c r="J10658">
        <v>2</v>
      </c>
      <c r="K10658">
        <v>1</v>
      </c>
      <c r="L10658" t="s">
        <v>28</v>
      </c>
      <c r="M10658" t="s">
        <v>534</v>
      </c>
      <c r="N10658" t="s">
        <v>531</v>
      </c>
      <c r="O10658" t="s">
        <v>22</v>
      </c>
      <c r="P10658" t="s">
        <v>23</v>
      </c>
      <c r="Q10658" t="s">
        <v>24</v>
      </c>
    </row>
    <row r="10659" spans="1:17" x14ac:dyDescent="0.2">
      <c r="A10659" s="2">
        <v>39316</v>
      </c>
      <c r="B10659" t="s">
        <v>38</v>
      </c>
      <c r="C10659" t="s">
        <v>32</v>
      </c>
      <c r="D10659" t="s">
        <v>19</v>
      </c>
      <c r="E10659" t="s">
        <v>19</v>
      </c>
      <c r="F10659">
        <v>31</v>
      </c>
      <c r="G10659">
        <v>56</v>
      </c>
      <c r="H10659">
        <v>0</v>
      </c>
      <c r="I10659">
        <v>0</v>
      </c>
      <c r="J10659">
        <v>1</v>
      </c>
      <c r="K10659">
        <v>1</v>
      </c>
      <c r="L10659" t="s">
        <v>28</v>
      </c>
      <c r="M10659" t="s">
        <v>40</v>
      </c>
      <c r="N10659" t="s">
        <v>38</v>
      </c>
      <c r="O10659" t="s">
        <v>22</v>
      </c>
      <c r="P10659" t="s">
        <v>23</v>
      </c>
      <c r="Q10659" t="s">
        <v>30</v>
      </c>
    </row>
    <row r="10660" spans="1:17" x14ac:dyDescent="0.2">
      <c r="A10660" s="2">
        <v>39316</v>
      </c>
      <c r="B10660" t="s">
        <v>92</v>
      </c>
      <c r="C10660" t="s">
        <v>180</v>
      </c>
      <c r="D10660" t="s">
        <v>50</v>
      </c>
      <c r="E10660" t="s">
        <v>50</v>
      </c>
      <c r="F10660">
        <v>13</v>
      </c>
      <c r="G10660">
        <v>22</v>
      </c>
      <c r="H10660">
        <v>0</v>
      </c>
      <c r="I10660">
        <v>0</v>
      </c>
      <c r="J10660">
        <v>2</v>
      </c>
      <c r="K10660">
        <v>0</v>
      </c>
      <c r="L10660" t="s">
        <v>28</v>
      </c>
      <c r="M10660" t="s">
        <v>124</v>
      </c>
      <c r="N10660" t="s">
        <v>92</v>
      </c>
      <c r="O10660" t="s">
        <v>22</v>
      </c>
      <c r="P10660" t="s">
        <v>23</v>
      </c>
      <c r="Q10660" t="s">
        <v>24</v>
      </c>
    </row>
    <row r="10661" spans="1:17" x14ac:dyDescent="0.2">
      <c r="A10661" s="2">
        <v>39316</v>
      </c>
      <c r="B10661" t="s">
        <v>95</v>
      </c>
      <c r="C10661" t="s">
        <v>90</v>
      </c>
      <c r="D10661" t="s">
        <v>50</v>
      </c>
      <c r="E10661" t="s">
        <v>50</v>
      </c>
      <c r="F10661">
        <v>24</v>
      </c>
      <c r="G10661">
        <v>20</v>
      </c>
      <c r="H10661">
        <v>0</v>
      </c>
      <c r="I10661">
        <v>0</v>
      </c>
      <c r="J10661">
        <v>2</v>
      </c>
      <c r="K10661">
        <v>2</v>
      </c>
      <c r="L10661" t="s">
        <v>28</v>
      </c>
      <c r="M10661" t="s">
        <v>326</v>
      </c>
      <c r="N10661" t="s">
        <v>95</v>
      </c>
      <c r="O10661" t="s">
        <v>22</v>
      </c>
      <c r="P10661" t="s">
        <v>23</v>
      </c>
      <c r="Q10661" t="s">
        <v>30</v>
      </c>
    </row>
    <row r="10662" spans="1:17" x14ac:dyDescent="0.2">
      <c r="A10662" s="2">
        <v>39316</v>
      </c>
      <c r="B10662" t="s">
        <v>125</v>
      </c>
      <c r="C10662" t="s">
        <v>145</v>
      </c>
      <c r="D10662" t="s">
        <v>50</v>
      </c>
      <c r="E10662" t="s">
        <v>50</v>
      </c>
      <c r="F10662">
        <v>195</v>
      </c>
      <c r="G10662">
        <v>82</v>
      </c>
      <c r="H10662">
        <v>0</v>
      </c>
      <c r="I10662">
        <v>0</v>
      </c>
      <c r="J10662">
        <v>0</v>
      </c>
      <c r="K10662">
        <v>1</v>
      </c>
      <c r="L10662" t="s">
        <v>291</v>
      </c>
      <c r="M10662" t="s">
        <v>468</v>
      </c>
      <c r="N10662" t="s">
        <v>125</v>
      </c>
      <c r="O10662" t="s">
        <v>22</v>
      </c>
      <c r="P10662" t="s">
        <v>23</v>
      </c>
      <c r="Q10662" t="s">
        <v>41</v>
      </c>
    </row>
    <row r="10663" spans="1:17" x14ac:dyDescent="0.2">
      <c r="A10663" s="2">
        <v>39316</v>
      </c>
      <c r="B10663" t="s">
        <v>104</v>
      </c>
      <c r="C10663" t="s">
        <v>149</v>
      </c>
      <c r="D10663" t="s">
        <v>50</v>
      </c>
      <c r="E10663" t="s">
        <v>36</v>
      </c>
      <c r="F10663">
        <v>23</v>
      </c>
      <c r="G10663">
        <v>61</v>
      </c>
      <c r="H10663">
        <v>0</v>
      </c>
      <c r="I10663">
        <v>0</v>
      </c>
      <c r="J10663">
        <v>1</v>
      </c>
      <c r="K10663">
        <v>0</v>
      </c>
      <c r="L10663" t="s">
        <v>28</v>
      </c>
      <c r="M10663" t="s">
        <v>105</v>
      </c>
      <c r="N10663" t="s">
        <v>104</v>
      </c>
      <c r="O10663" t="s">
        <v>22</v>
      </c>
      <c r="P10663" t="s">
        <v>23</v>
      </c>
      <c r="Q10663" t="s">
        <v>24</v>
      </c>
    </row>
    <row r="10664" spans="1:17" x14ac:dyDescent="0.2">
      <c r="A10664" s="2">
        <v>39316</v>
      </c>
      <c r="B10664" t="s">
        <v>244</v>
      </c>
      <c r="C10664" t="s">
        <v>67</v>
      </c>
      <c r="D10664" t="s">
        <v>50</v>
      </c>
      <c r="E10664" t="s">
        <v>50</v>
      </c>
      <c r="F10664">
        <v>39</v>
      </c>
      <c r="G10664">
        <v>4</v>
      </c>
      <c r="H10664">
        <v>0</v>
      </c>
      <c r="I10664">
        <v>0</v>
      </c>
      <c r="J10664">
        <v>0</v>
      </c>
      <c r="K10664">
        <v>1</v>
      </c>
      <c r="L10664" t="s">
        <v>28</v>
      </c>
      <c r="M10664" t="s">
        <v>597</v>
      </c>
      <c r="N10664" t="s">
        <v>244</v>
      </c>
      <c r="O10664" t="s">
        <v>22</v>
      </c>
      <c r="P10664" t="s">
        <v>23</v>
      </c>
      <c r="Q10664" t="s">
        <v>41</v>
      </c>
    </row>
    <row r="10665" spans="1:17" x14ac:dyDescent="0.2">
      <c r="A10665" s="2">
        <v>39316</v>
      </c>
      <c r="B10665" t="s">
        <v>380</v>
      </c>
      <c r="C10665" t="s">
        <v>718</v>
      </c>
      <c r="D10665" t="s">
        <v>36</v>
      </c>
      <c r="E10665" t="s">
        <v>36</v>
      </c>
      <c r="F10665">
        <v>117</v>
      </c>
      <c r="G10665">
        <v>87</v>
      </c>
      <c r="H10665">
        <v>0</v>
      </c>
      <c r="I10665">
        <v>0</v>
      </c>
      <c r="J10665">
        <v>1</v>
      </c>
      <c r="K10665">
        <v>0</v>
      </c>
      <c r="L10665" t="s">
        <v>28</v>
      </c>
      <c r="M10665" t="s">
        <v>381</v>
      </c>
      <c r="N10665" t="s">
        <v>380</v>
      </c>
      <c r="O10665" t="s">
        <v>22</v>
      </c>
      <c r="P10665" t="s">
        <v>23</v>
      </c>
      <c r="Q10665" t="s">
        <v>24</v>
      </c>
    </row>
    <row r="10666" spans="1:17" x14ac:dyDescent="0.2">
      <c r="A10666" s="2">
        <v>39316</v>
      </c>
      <c r="B10666" t="s">
        <v>52</v>
      </c>
      <c r="C10666" t="s">
        <v>77</v>
      </c>
      <c r="D10666" t="s">
        <v>50</v>
      </c>
      <c r="E10666" t="s">
        <v>27</v>
      </c>
      <c r="F10666">
        <v>19</v>
      </c>
      <c r="G10666">
        <v>17</v>
      </c>
      <c r="H10666">
        <v>0</v>
      </c>
      <c r="I10666">
        <v>0</v>
      </c>
      <c r="J10666">
        <v>1</v>
      </c>
      <c r="K10666">
        <v>0</v>
      </c>
      <c r="L10666" t="s">
        <v>28</v>
      </c>
      <c r="M10666" t="s">
        <v>522</v>
      </c>
      <c r="N10666" t="s">
        <v>52</v>
      </c>
      <c r="O10666" t="s">
        <v>22</v>
      </c>
      <c r="P10666" t="s">
        <v>23</v>
      </c>
      <c r="Q10666" t="s">
        <v>24</v>
      </c>
    </row>
    <row r="10667" spans="1:17" x14ac:dyDescent="0.2">
      <c r="A10667" s="2">
        <v>39316</v>
      </c>
      <c r="B10667" t="s">
        <v>53</v>
      </c>
      <c r="C10667" t="s">
        <v>126</v>
      </c>
      <c r="D10667" t="s">
        <v>50</v>
      </c>
      <c r="E10667" t="s">
        <v>50</v>
      </c>
      <c r="F10667">
        <v>45</v>
      </c>
      <c r="G10667">
        <v>7</v>
      </c>
      <c r="H10667">
        <v>0</v>
      </c>
      <c r="I10667">
        <v>0</v>
      </c>
      <c r="J10667">
        <v>2</v>
      </c>
      <c r="K10667">
        <v>1</v>
      </c>
      <c r="L10667" t="s">
        <v>28</v>
      </c>
      <c r="M10667" t="s">
        <v>976</v>
      </c>
      <c r="N10667" t="s">
        <v>53</v>
      </c>
      <c r="O10667" t="s">
        <v>22</v>
      </c>
      <c r="P10667" t="s">
        <v>23</v>
      </c>
      <c r="Q10667" t="s">
        <v>24</v>
      </c>
    </row>
    <row r="10668" spans="1:17" x14ac:dyDescent="0.2">
      <c r="A10668" s="2">
        <v>39316</v>
      </c>
      <c r="B10668" t="s">
        <v>602</v>
      </c>
      <c r="C10668" t="s">
        <v>386</v>
      </c>
      <c r="D10668" t="s">
        <v>115</v>
      </c>
      <c r="E10668" t="s">
        <v>50</v>
      </c>
      <c r="F10668">
        <v>145</v>
      </c>
      <c r="G10668">
        <v>107</v>
      </c>
      <c r="H10668">
        <v>0</v>
      </c>
      <c r="I10668">
        <v>0</v>
      </c>
      <c r="J10668">
        <v>2</v>
      </c>
      <c r="K10668">
        <v>3</v>
      </c>
      <c r="L10668" t="s">
        <v>28</v>
      </c>
      <c r="M10668" t="s">
        <v>603</v>
      </c>
      <c r="N10668" t="s">
        <v>602</v>
      </c>
      <c r="O10668" t="s">
        <v>22</v>
      </c>
      <c r="P10668" t="s">
        <v>23</v>
      </c>
      <c r="Q10668" t="s">
        <v>41</v>
      </c>
    </row>
    <row r="10669" spans="1:17" x14ac:dyDescent="0.2">
      <c r="A10669" s="2">
        <v>39316</v>
      </c>
      <c r="B10669" t="s">
        <v>365</v>
      </c>
      <c r="C10669" t="s">
        <v>138</v>
      </c>
      <c r="D10669" t="s">
        <v>36</v>
      </c>
      <c r="E10669" t="s">
        <v>36</v>
      </c>
      <c r="F10669">
        <v>60</v>
      </c>
      <c r="G10669">
        <v>62</v>
      </c>
      <c r="H10669">
        <v>0</v>
      </c>
      <c r="I10669">
        <v>0</v>
      </c>
      <c r="J10669">
        <v>3</v>
      </c>
      <c r="K10669">
        <v>1</v>
      </c>
      <c r="L10669" t="s">
        <v>28</v>
      </c>
      <c r="M10669" t="s">
        <v>400</v>
      </c>
      <c r="N10669" t="s">
        <v>365</v>
      </c>
      <c r="O10669" t="s">
        <v>22</v>
      </c>
      <c r="P10669" t="s">
        <v>23</v>
      </c>
      <c r="Q10669" t="s">
        <v>24</v>
      </c>
    </row>
    <row r="10670" spans="1:17" x14ac:dyDescent="0.2">
      <c r="A10670" s="2">
        <v>39316</v>
      </c>
      <c r="B10670" t="s">
        <v>128</v>
      </c>
      <c r="C10670" t="s">
        <v>34</v>
      </c>
      <c r="D10670" t="s">
        <v>36</v>
      </c>
      <c r="E10670" t="s">
        <v>36</v>
      </c>
      <c r="F10670">
        <v>36</v>
      </c>
      <c r="G10670">
        <v>42</v>
      </c>
      <c r="H10670">
        <v>0</v>
      </c>
      <c r="I10670">
        <v>0</v>
      </c>
      <c r="J10670">
        <v>1</v>
      </c>
      <c r="K10670">
        <v>1</v>
      </c>
      <c r="L10670" t="s">
        <v>28</v>
      </c>
      <c r="M10670" t="s">
        <v>130</v>
      </c>
      <c r="N10670" t="s">
        <v>128</v>
      </c>
      <c r="O10670" t="s">
        <v>22</v>
      </c>
      <c r="P10670" t="s">
        <v>23</v>
      </c>
      <c r="Q10670" t="s">
        <v>30</v>
      </c>
    </row>
    <row r="10671" spans="1:17" x14ac:dyDescent="0.2">
      <c r="A10671" s="2">
        <v>39316</v>
      </c>
      <c r="B10671" t="s">
        <v>168</v>
      </c>
      <c r="C10671" t="s">
        <v>449</v>
      </c>
      <c r="D10671" t="s">
        <v>50</v>
      </c>
      <c r="E10671" t="s">
        <v>115</v>
      </c>
      <c r="F10671">
        <v>15</v>
      </c>
      <c r="G10671">
        <v>58</v>
      </c>
      <c r="H10671">
        <v>0</v>
      </c>
      <c r="I10671">
        <v>0</v>
      </c>
      <c r="J10671">
        <v>2</v>
      </c>
      <c r="K10671">
        <v>1</v>
      </c>
      <c r="L10671" t="s">
        <v>28</v>
      </c>
      <c r="M10671" t="s">
        <v>318</v>
      </c>
      <c r="N10671" t="s">
        <v>168</v>
      </c>
      <c r="O10671" t="s">
        <v>22</v>
      </c>
      <c r="P10671" t="s">
        <v>23</v>
      </c>
      <c r="Q10671" t="s">
        <v>24</v>
      </c>
    </row>
    <row r="10672" spans="1:17" x14ac:dyDescent="0.2">
      <c r="A10672" s="2">
        <v>39317</v>
      </c>
      <c r="B10672" t="s">
        <v>388</v>
      </c>
      <c r="C10672" t="s">
        <v>469</v>
      </c>
      <c r="D10672" t="s">
        <v>115</v>
      </c>
      <c r="E10672" t="s">
        <v>115</v>
      </c>
      <c r="F10672">
        <v>151</v>
      </c>
      <c r="G10672">
        <v>112</v>
      </c>
      <c r="H10672">
        <v>0</v>
      </c>
      <c r="I10672">
        <v>0</v>
      </c>
      <c r="J10672">
        <v>2</v>
      </c>
      <c r="K10672">
        <v>3</v>
      </c>
      <c r="L10672" t="s">
        <v>450</v>
      </c>
      <c r="M10672" t="s">
        <v>821</v>
      </c>
      <c r="N10672" t="s">
        <v>388</v>
      </c>
      <c r="O10672" t="s">
        <v>22</v>
      </c>
      <c r="P10672" t="s">
        <v>23</v>
      </c>
      <c r="Q10672" t="s">
        <v>41</v>
      </c>
    </row>
    <row r="10673" spans="1:17" x14ac:dyDescent="0.2">
      <c r="A10673" s="2">
        <v>39317</v>
      </c>
      <c r="B10673" t="s">
        <v>443</v>
      </c>
      <c r="C10673" t="s">
        <v>212</v>
      </c>
      <c r="D10673" t="s">
        <v>115</v>
      </c>
      <c r="E10673" t="s">
        <v>115</v>
      </c>
      <c r="F10673">
        <v>134</v>
      </c>
      <c r="G10673">
        <v>176</v>
      </c>
      <c r="H10673">
        <v>0</v>
      </c>
      <c r="I10673">
        <v>0</v>
      </c>
      <c r="J10673">
        <v>4</v>
      </c>
      <c r="K10673">
        <v>2</v>
      </c>
      <c r="L10673" t="s">
        <v>511</v>
      </c>
      <c r="M10673" t="s">
        <v>1064</v>
      </c>
      <c r="N10673" t="s">
        <v>391</v>
      </c>
      <c r="O10673" t="s">
        <v>122</v>
      </c>
      <c r="P10673" t="s">
        <v>23</v>
      </c>
      <c r="Q10673" t="s">
        <v>24</v>
      </c>
    </row>
    <row r="10674" spans="1:17" x14ac:dyDescent="0.2">
      <c r="A10674" s="2">
        <v>39318</v>
      </c>
      <c r="B10674" t="s">
        <v>212</v>
      </c>
      <c r="C10674" t="s">
        <v>569</v>
      </c>
      <c r="D10674" t="s">
        <v>115</v>
      </c>
      <c r="E10674" t="s">
        <v>115</v>
      </c>
      <c r="F10674">
        <v>176</v>
      </c>
      <c r="G10674">
        <v>153</v>
      </c>
      <c r="H10674">
        <v>0</v>
      </c>
      <c r="I10674">
        <v>0</v>
      </c>
      <c r="J10674">
        <v>0</v>
      </c>
      <c r="K10674">
        <v>3</v>
      </c>
      <c r="L10674" t="s">
        <v>450</v>
      </c>
      <c r="M10674" t="s">
        <v>821</v>
      </c>
      <c r="N10674" t="s">
        <v>388</v>
      </c>
      <c r="O10674" t="s">
        <v>122</v>
      </c>
      <c r="P10674" t="s">
        <v>23</v>
      </c>
      <c r="Q10674" t="s">
        <v>41</v>
      </c>
    </row>
    <row r="10675" spans="1:17" x14ac:dyDescent="0.2">
      <c r="A10675" s="2">
        <v>39319</v>
      </c>
      <c r="B10675" t="s">
        <v>45</v>
      </c>
      <c r="C10675" t="s">
        <v>212</v>
      </c>
      <c r="D10675" t="s">
        <v>36</v>
      </c>
      <c r="E10675" t="s">
        <v>115</v>
      </c>
      <c r="F10675">
        <v>101</v>
      </c>
      <c r="G10675">
        <v>176</v>
      </c>
      <c r="H10675">
        <v>0</v>
      </c>
      <c r="I10675">
        <v>0</v>
      </c>
      <c r="J10675">
        <v>2</v>
      </c>
      <c r="K10675">
        <v>1</v>
      </c>
      <c r="L10675" t="s">
        <v>511</v>
      </c>
      <c r="M10675" t="s">
        <v>1064</v>
      </c>
      <c r="N10675" t="s">
        <v>391</v>
      </c>
      <c r="O10675" t="s">
        <v>122</v>
      </c>
      <c r="P10675" t="s">
        <v>23</v>
      </c>
      <c r="Q10675" t="s">
        <v>24</v>
      </c>
    </row>
    <row r="10676" spans="1:17" x14ac:dyDescent="0.2">
      <c r="A10676" s="2">
        <v>39319</v>
      </c>
      <c r="B10676" t="s">
        <v>213</v>
      </c>
      <c r="C10676" t="s">
        <v>649</v>
      </c>
      <c r="D10676" t="s">
        <v>115</v>
      </c>
      <c r="E10676" t="s">
        <v>115</v>
      </c>
      <c r="F10676">
        <v>152</v>
      </c>
      <c r="G10676">
        <v>165</v>
      </c>
      <c r="H10676">
        <v>0</v>
      </c>
      <c r="I10676">
        <v>0</v>
      </c>
      <c r="J10676">
        <v>1</v>
      </c>
      <c r="K10676">
        <v>0</v>
      </c>
      <c r="L10676" t="s">
        <v>511</v>
      </c>
      <c r="M10676" t="s">
        <v>861</v>
      </c>
      <c r="N10676" t="s">
        <v>391</v>
      </c>
      <c r="O10676" t="s">
        <v>122</v>
      </c>
      <c r="P10676" t="s">
        <v>23</v>
      </c>
      <c r="Q10676" t="s">
        <v>24</v>
      </c>
    </row>
    <row r="10677" spans="1:17" x14ac:dyDescent="0.2">
      <c r="A10677" s="2">
        <v>39319</v>
      </c>
      <c r="B10677" t="s">
        <v>648</v>
      </c>
      <c r="C10677" t="s">
        <v>469</v>
      </c>
      <c r="D10677" t="s">
        <v>115</v>
      </c>
      <c r="E10677" t="s">
        <v>115</v>
      </c>
      <c r="F10677">
        <v>173</v>
      </c>
      <c r="G10677">
        <v>112</v>
      </c>
      <c r="H10677">
        <v>0</v>
      </c>
      <c r="I10677">
        <v>0</v>
      </c>
      <c r="J10677">
        <v>1</v>
      </c>
      <c r="K10677">
        <v>5</v>
      </c>
      <c r="L10677" t="s">
        <v>450</v>
      </c>
      <c r="M10677" t="s">
        <v>821</v>
      </c>
      <c r="N10677" t="s">
        <v>388</v>
      </c>
      <c r="O10677" t="s">
        <v>122</v>
      </c>
      <c r="P10677" t="s">
        <v>23</v>
      </c>
      <c r="Q10677" t="s">
        <v>41</v>
      </c>
    </row>
    <row r="10678" spans="1:17" x14ac:dyDescent="0.2">
      <c r="A10678" s="2">
        <v>39319</v>
      </c>
      <c r="B10678" t="s">
        <v>813</v>
      </c>
      <c r="C10678" t="s">
        <v>355</v>
      </c>
      <c r="D10678" t="s">
        <v>57</v>
      </c>
      <c r="E10678" t="s">
        <v>57</v>
      </c>
      <c r="F10678">
        <v>191</v>
      </c>
      <c r="G10678">
        <v>167</v>
      </c>
      <c r="H10678">
        <v>0</v>
      </c>
      <c r="I10678">
        <v>0</v>
      </c>
      <c r="J10678">
        <v>0</v>
      </c>
      <c r="K10678">
        <v>4</v>
      </c>
      <c r="L10678" t="s">
        <v>517</v>
      </c>
      <c r="M10678" t="s">
        <v>1028</v>
      </c>
      <c r="N10678" t="s">
        <v>813</v>
      </c>
      <c r="O10678" t="s">
        <v>22</v>
      </c>
      <c r="P10678" t="s">
        <v>23</v>
      </c>
      <c r="Q10678" t="s">
        <v>41</v>
      </c>
    </row>
    <row r="10679" spans="1:17" x14ac:dyDescent="0.2">
      <c r="A10679" s="2">
        <v>39319</v>
      </c>
      <c r="B10679" t="s">
        <v>354</v>
      </c>
      <c r="C10679" t="s">
        <v>933</v>
      </c>
      <c r="D10679" t="s">
        <v>57</v>
      </c>
      <c r="E10679" t="s">
        <v>57</v>
      </c>
      <c r="F10679">
        <v>161</v>
      </c>
      <c r="G10679">
        <v>199</v>
      </c>
      <c r="H10679">
        <v>0</v>
      </c>
      <c r="I10679">
        <v>0</v>
      </c>
      <c r="J10679">
        <v>12</v>
      </c>
      <c r="K10679">
        <v>1</v>
      </c>
      <c r="L10679" t="s">
        <v>517</v>
      </c>
      <c r="M10679" t="s">
        <v>1028</v>
      </c>
      <c r="N10679" t="s">
        <v>813</v>
      </c>
      <c r="O10679" t="s">
        <v>122</v>
      </c>
      <c r="P10679" t="s">
        <v>23</v>
      </c>
      <c r="Q10679" t="s">
        <v>24</v>
      </c>
    </row>
    <row r="10680" spans="1:17" x14ac:dyDescent="0.2">
      <c r="A10680" s="2">
        <v>39319</v>
      </c>
      <c r="B10680" t="s">
        <v>203</v>
      </c>
      <c r="C10680" t="s">
        <v>1273</v>
      </c>
      <c r="D10680" t="s">
        <v>57</v>
      </c>
      <c r="E10680" t="s">
        <v>57</v>
      </c>
      <c r="F10680">
        <v>180</v>
      </c>
      <c r="G10680">
        <v>168</v>
      </c>
      <c r="H10680">
        <v>0</v>
      </c>
      <c r="I10680">
        <v>0</v>
      </c>
      <c r="J10680">
        <v>0</v>
      </c>
      <c r="K10680">
        <v>1</v>
      </c>
      <c r="L10680" t="s">
        <v>517</v>
      </c>
      <c r="M10680" t="s">
        <v>1028</v>
      </c>
      <c r="N10680" t="s">
        <v>813</v>
      </c>
      <c r="O10680" t="s">
        <v>122</v>
      </c>
      <c r="P10680" t="s">
        <v>23</v>
      </c>
      <c r="Q10680" t="s">
        <v>41</v>
      </c>
    </row>
    <row r="10681" spans="1:17" x14ac:dyDescent="0.2">
      <c r="A10681" s="2">
        <v>39320</v>
      </c>
      <c r="B10681" t="s">
        <v>388</v>
      </c>
      <c r="C10681" t="s">
        <v>569</v>
      </c>
      <c r="D10681" t="s">
        <v>115</v>
      </c>
      <c r="E10681" t="s">
        <v>115</v>
      </c>
      <c r="F10681">
        <v>151</v>
      </c>
      <c r="G10681">
        <v>153</v>
      </c>
      <c r="H10681">
        <v>0</v>
      </c>
      <c r="I10681">
        <v>0</v>
      </c>
      <c r="J10681">
        <v>3</v>
      </c>
      <c r="K10681">
        <v>0</v>
      </c>
      <c r="L10681" t="s">
        <v>450</v>
      </c>
      <c r="M10681" t="s">
        <v>821</v>
      </c>
      <c r="N10681" t="s">
        <v>388</v>
      </c>
      <c r="O10681" t="s">
        <v>22</v>
      </c>
      <c r="P10681" t="s">
        <v>23</v>
      </c>
      <c r="Q10681" t="s">
        <v>24</v>
      </c>
    </row>
    <row r="10682" spans="1:17" x14ac:dyDescent="0.2">
      <c r="A10682" s="2">
        <v>39321</v>
      </c>
      <c r="B10682" t="s">
        <v>45</v>
      </c>
      <c r="C10682" t="s">
        <v>213</v>
      </c>
      <c r="D10682" t="s">
        <v>36</v>
      </c>
      <c r="E10682" t="s">
        <v>115</v>
      </c>
      <c r="F10682">
        <v>101</v>
      </c>
      <c r="G10682">
        <v>152</v>
      </c>
      <c r="H10682">
        <v>0</v>
      </c>
      <c r="I10682">
        <v>0</v>
      </c>
      <c r="J10682">
        <v>1</v>
      </c>
      <c r="K10682">
        <v>3</v>
      </c>
      <c r="L10682" t="s">
        <v>511</v>
      </c>
      <c r="M10682" t="s">
        <v>1064</v>
      </c>
      <c r="N10682" t="s">
        <v>391</v>
      </c>
      <c r="O10682" t="s">
        <v>122</v>
      </c>
      <c r="P10682" t="s">
        <v>23</v>
      </c>
      <c r="Q10682" t="s">
        <v>41</v>
      </c>
    </row>
    <row r="10683" spans="1:17" x14ac:dyDescent="0.2">
      <c r="A10683" s="2">
        <v>39321</v>
      </c>
      <c r="B10683" t="s">
        <v>204</v>
      </c>
      <c r="C10683" t="s">
        <v>812</v>
      </c>
      <c r="D10683" t="s">
        <v>57</v>
      </c>
      <c r="E10683" t="s">
        <v>57</v>
      </c>
      <c r="F10683">
        <v>170</v>
      </c>
      <c r="G10683">
        <v>198</v>
      </c>
      <c r="H10683">
        <v>0</v>
      </c>
      <c r="I10683">
        <v>0</v>
      </c>
      <c r="J10683">
        <v>4</v>
      </c>
      <c r="K10683">
        <v>0</v>
      </c>
      <c r="L10683" t="s">
        <v>517</v>
      </c>
      <c r="M10683" t="s">
        <v>1028</v>
      </c>
      <c r="N10683" t="s">
        <v>813</v>
      </c>
      <c r="O10683" t="s">
        <v>122</v>
      </c>
      <c r="P10683" t="s">
        <v>23</v>
      </c>
      <c r="Q10683" t="s">
        <v>24</v>
      </c>
    </row>
    <row r="10684" spans="1:17" x14ac:dyDescent="0.2">
      <c r="A10684" s="2">
        <v>39321</v>
      </c>
      <c r="B10684" t="s">
        <v>813</v>
      </c>
      <c r="C10684" t="s">
        <v>933</v>
      </c>
      <c r="D10684" t="s">
        <v>57</v>
      </c>
      <c r="E10684" t="s">
        <v>57</v>
      </c>
      <c r="F10684">
        <v>191</v>
      </c>
      <c r="G10684">
        <v>199</v>
      </c>
      <c r="H10684">
        <v>0</v>
      </c>
      <c r="I10684">
        <v>0</v>
      </c>
      <c r="J10684">
        <v>7</v>
      </c>
      <c r="K10684">
        <v>0</v>
      </c>
      <c r="L10684" t="s">
        <v>517</v>
      </c>
      <c r="M10684" t="s">
        <v>1028</v>
      </c>
      <c r="N10684" t="s">
        <v>813</v>
      </c>
      <c r="O10684" t="s">
        <v>22</v>
      </c>
      <c r="P10684" t="s">
        <v>23</v>
      </c>
      <c r="Q10684" t="s">
        <v>24</v>
      </c>
    </row>
    <row r="10685" spans="1:17" x14ac:dyDescent="0.2">
      <c r="A10685" s="2">
        <v>39321</v>
      </c>
      <c r="B10685" t="s">
        <v>354</v>
      </c>
      <c r="C10685" t="s">
        <v>694</v>
      </c>
      <c r="D10685" t="s">
        <v>57</v>
      </c>
      <c r="E10685" t="s">
        <v>36</v>
      </c>
      <c r="F10685">
        <v>161</v>
      </c>
      <c r="G10685">
        <v>192</v>
      </c>
      <c r="H10685">
        <v>0</v>
      </c>
      <c r="I10685">
        <v>0</v>
      </c>
      <c r="J10685">
        <v>4</v>
      </c>
      <c r="K10685">
        <v>0</v>
      </c>
      <c r="L10685" t="s">
        <v>517</v>
      </c>
      <c r="M10685" t="s">
        <v>1028</v>
      </c>
      <c r="N10685" t="s">
        <v>813</v>
      </c>
      <c r="O10685" t="s">
        <v>122</v>
      </c>
      <c r="P10685" t="s">
        <v>23</v>
      </c>
      <c r="Q10685" t="s">
        <v>24</v>
      </c>
    </row>
    <row r="10686" spans="1:17" x14ac:dyDescent="0.2">
      <c r="A10686" s="2">
        <v>39323</v>
      </c>
      <c r="B10686" t="s">
        <v>933</v>
      </c>
      <c r="C10686" t="s">
        <v>355</v>
      </c>
      <c r="D10686" t="s">
        <v>57</v>
      </c>
      <c r="E10686" t="s">
        <v>57</v>
      </c>
      <c r="F10686">
        <v>199</v>
      </c>
      <c r="G10686">
        <v>167</v>
      </c>
      <c r="H10686">
        <v>0</v>
      </c>
      <c r="I10686">
        <v>0</v>
      </c>
      <c r="J10686">
        <v>0</v>
      </c>
      <c r="K10686">
        <v>15</v>
      </c>
      <c r="L10686" t="s">
        <v>517</v>
      </c>
      <c r="M10686" t="s">
        <v>1028</v>
      </c>
      <c r="N10686" t="s">
        <v>813</v>
      </c>
      <c r="O10686" t="s">
        <v>122</v>
      </c>
      <c r="P10686" t="s">
        <v>23</v>
      </c>
      <c r="Q10686" t="s">
        <v>41</v>
      </c>
    </row>
    <row r="10687" spans="1:17" x14ac:dyDescent="0.2">
      <c r="A10687" s="2">
        <v>39323</v>
      </c>
      <c r="B10687" t="s">
        <v>388</v>
      </c>
      <c r="C10687" t="s">
        <v>469</v>
      </c>
      <c r="D10687" t="s">
        <v>115</v>
      </c>
      <c r="E10687" t="s">
        <v>115</v>
      </c>
      <c r="F10687">
        <v>151</v>
      </c>
      <c r="G10687">
        <v>112</v>
      </c>
      <c r="H10687">
        <v>0</v>
      </c>
      <c r="I10687">
        <v>0</v>
      </c>
      <c r="J10687">
        <v>1</v>
      </c>
      <c r="K10687">
        <v>0</v>
      </c>
      <c r="L10687" t="s">
        <v>450</v>
      </c>
      <c r="M10687" t="s">
        <v>821</v>
      </c>
      <c r="N10687" t="s">
        <v>388</v>
      </c>
      <c r="O10687" t="s">
        <v>22</v>
      </c>
      <c r="P10687" t="s">
        <v>23</v>
      </c>
      <c r="Q10687" t="s">
        <v>24</v>
      </c>
    </row>
    <row r="10688" spans="1:17" x14ac:dyDescent="0.2">
      <c r="A10688" s="2">
        <v>39323</v>
      </c>
      <c r="B10688" t="s">
        <v>1273</v>
      </c>
      <c r="C10688" t="s">
        <v>812</v>
      </c>
      <c r="D10688" t="s">
        <v>57</v>
      </c>
      <c r="E10688" t="s">
        <v>57</v>
      </c>
      <c r="F10688">
        <v>168</v>
      </c>
      <c r="G10688">
        <v>198</v>
      </c>
      <c r="H10688">
        <v>0</v>
      </c>
      <c r="I10688">
        <v>0</v>
      </c>
      <c r="J10688">
        <v>3</v>
      </c>
      <c r="K10688">
        <v>0</v>
      </c>
      <c r="L10688" t="s">
        <v>517</v>
      </c>
      <c r="M10688" t="s">
        <v>1028</v>
      </c>
      <c r="N10688" t="s">
        <v>813</v>
      </c>
      <c r="O10688" t="s">
        <v>122</v>
      </c>
      <c r="P10688" t="s">
        <v>23</v>
      </c>
      <c r="Q10688" t="s">
        <v>24</v>
      </c>
    </row>
    <row r="10689" spans="1:17" x14ac:dyDescent="0.2">
      <c r="A10689" s="2">
        <v>39323</v>
      </c>
      <c r="B10689" t="s">
        <v>813</v>
      </c>
      <c r="C10689" t="s">
        <v>694</v>
      </c>
      <c r="D10689" t="s">
        <v>57</v>
      </c>
      <c r="E10689" t="s">
        <v>36</v>
      </c>
      <c r="F10689">
        <v>191</v>
      </c>
      <c r="G10689">
        <v>192</v>
      </c>
      <c r="H10689">
        <v>0</v>
      </c>
      <c r="I10689">
        <v>0</v>
      </c>
      <c r="J10689">
        <v>2</v>
      </c>
      <c r="K10689">
        <v>1</v>
      </c>
      <c r="L10689" t="s">
        <v>517</v>
      </c>
      <c r="M10689" t="s">
        <v>1028</v>
      </c>
      <c r="N10689" t="s">
        <v>813</v>
      </c>
      <c r="O10689" t="s">
        <v>22</v>
      </c>
      <c r="P10689" t="s">
        <v>23</v>
      </c>
      <c r="Q10689" t="s">
        <v>24</v>
      </c>
    </row>
    <row r="10690" spans="1:17" x14ac:dyDescent="0.2">
      <c r="A10690" s="2">
        <v>39326</v>
      </c>
      <c r="B10690" t="s">
        <v>203</v>
      </c>
      <c r="C10690" t="s">
        <v>204</v>
      </c>
      <c r="D10690" t="s">
        <v>57</v>
      </c>
      <c r="E10690" t="s">
        <v>57</v>
      </c>
      <c r="F10690">
        <v>180</v>
      </c>
      <c r="G10690">
        <v>170</v>
      </c>
      <c r="H10690">
        <v>0</v>
      </c>
      <c r="I10690">
        <v>0</v>
      </c>
      <c r="J10690">
        <v>0</v>
      </c>
      <c r="K10690">
        <v>4</v>
      </c>
      <c r="L10690" t="s">
        <v>517</v>
      </c>
      <c r="M10690" t="s">
        <v>1028</v>
      </c>
      <c r="N10690" t="s">
        <v>813</v>
      </c>
      <c r="O10690" t="s">
        <v>122</v>
      </c>
      <c r="P10690" t="s">
        <v>23</v>
      </c>
      <c r="Q10690" t="s">
        <v>41</v>
      </c>
    </row>
    <row r="10691" spans="1:17" x14ac:dyDescent="0.2">
      <c r="A10691" s="2">
        <v>39326</v>
      </c>
      <c r="B10691" t="s">
        <v>211</v>
      </c>
      <c r="C10691" t="s">
        <v>208</v>
      </c>
      <c r="D10691" t="s">
        <v>36</v>
      </c>
      <c r="E10691" t="s">
        <v>36</v>
      </c>
      <c r="F10691">
        <v>102</v>
      </c>
      <c r="G10691">
        <v>98</v>
      </c>
      <c r="H10691">
        <v>0</v>
      </c>
      <c r="I10691">
        <v>0</v>
      </c>
      <c r="J10691">
        <v>1</v>
      </c>
      <c r="K10691">
        <v>0</v>
      </c>
      <c r="L10691" t="s">
        <v>28</v>
      </c>
      <c r="M10691" t="s">
        <v>373</v>
      </c>
      <c r="N10691" t="s">
        <v>211</v>
      </c>
      <c r="O10691" t="s">
        <v>22</v>
      </c>
      <c r="P10691" t="s">
        <v>23</v>
      </c>
      <c r="Q10691" t="s">
        <v>24</v>
      </c>
    </row>
    <row r="10692" spans="1:17" x14ac:dyDescent="0.2">
      <c r="A10692" s="2">
        <v>39326</v>
      </c>
      <c r="B10692" t="s">
        <v>694</v>
      </c>
      <c r="C10692" t="s">
        <v>933</v>
      </c>
      <c r="D10692" t="s">
        <v>36</v>
      </c>
      <c r="E10692" t="s">
        <v>57</v>
      </c>
      <c r="F10692">
        <v>192</v>
      </c>
      <c r="G10692">
        <v>199</v>
      </c>
      <c r="H10692">
        <v>0</v>
      </c>
      <c r="I10692">
        <v>0</v>
      </c>
      <c r="J10692">
        <v>4</v>
      </c>
      <c r="K10692">
        <v>0</v>
      </c>
      <c r="L10692" t="s">
        <v>517</v>
      </c>
      <c r="M10692" t="s">
        <v>1028</v>
      </c>
      <c r="N10692" t="s">
        <v>813</v>
      </c>
      <c r="O10692" t="s">
        <v>122</v>
      </c>
      <c r="P10692" t="s">
        <v>23</v>
      </c>
      <c r="Q10692" t="s">
        <v>24</v>
      </c>
    </row>
    <row r="10693" spans="1:17" x14ac:dyDescent="0.2">
      <c r="A10693" s="2">
        <v>39326</v>
      </c>
      <c r="B10693" t="s">
        <v>355</v>
      </c>
      <c r="C10693" t="s">
        <v>354</v>
      </c>
      <c r="D10693" t="s">
        <v>57</v>
      </c>
      <c r="E10693" t="s">
        <v>57</v>
      </c>
      <c r="F10693">
        <v>167</v>
      </c>
      <c r="G10693">
        <v>161</v>
      </c>
      <c r="H10693">
        <v>0</v>
      </c>
      <c r="I10693">
        <v>0</v>
      </c>
      <c r="J10693">
        <v>0</v>
      </c>
      <c r="K10693">
        <v>2</v>
      </c>
      <c r="L10693" t="s">
        <v>517</v>
      </c>
      <c r="M10693" t="s">
        <v>1028</v>
      </c>
      <c r="N10693" t="s">
        <v>813</v>
      </c>
      <c r="O10693" t="s">
        <v>122</v>
      </c>
      <c r="P10693" t="s">
        <v>23</v>
      </c>
      <c r="Q10693" t="s">
        <v>41</v>
      </c>
    </row>
    <row r="10694" spans="1:17" x14ac:dyDescent="0.2">
      <c r="A10694" s="2">
        <v>39328</v>
      </c>
      <c r="B10694" t="s">
        <v>812</v>
      </c>
      <c r="C10694" t="s">
        <v>203</v>
      </c>
      <c r="D10694" t="s">
        <v>57</v>
      </c>
      <c r="E10694" t="s">
        <v>57</v>
      </c>
      <c r="F10694">
        <v>198</v>
      </c>
      <c r="G10694">
        <v>180</v>
      </c>
      <c r="H10694">
        <v>0</v>
      </c>
      <c r="I10694">
        <v>0</v>
      </c>
      <c r="J10694">
        <v>0</v>
      </c>
      <c r="K10694">
        <v>1</v>
      </c>
      <c r="L10694" t="s">
        <v>517</v>
      </c>
      <c r="M10694" t="s">
        <v>1028</v>
      </c>
      <c r="N10694" t="s">
        <v>813</v>
      </c>
      <c r="O10694" t="s">
        <v>122</v>
      </c>
      <c r="P10694" t="s">
        <v>23</v>
      </c>
      <c r="Q10694" t="s">
        <v>41</v>
      </c>
    </row>
    <row r="10695" spans="1:17" x14ac:dyDescent="0.2">
      <c r="A10695" s="2">
        <v>39328</v>
      </c>
      <c r="B10695" t="s">
        <v>1273</v>
      </c>
      <c r="C10695" t="s">
        <v>204</v>
      </c>
      <c r="D10695" t="s">
        <v>57</v>
      </c>
      <c r="E10695" t="s">
        <v>57</v>
      </c>
      <c r="F10695">
        <v>168</v>
      </c>
      <c r="G10695">
        <v>170</v>
      </c>
      <c r="H10695">
        <v>0</v>
      </c>
      <c r="I10695">
        <v>0</v>
      </c>
      <c r="J10695">
        <v>1</v>
      </c>
      <c r="K10695">
        <v>1</v>
      </c>
      <c r="L10695" t="s">
        <v>517</v>
      </c>
      <c r="M10695" t="s">
        <v>1028</v>
      </c>
      <c r="N10695" t="s">
        <v>813</v>
      </c>
      <c r="O10695" t="s">
        <v>122</v>
      </c>
      <c r="P10695" t="s">
        <v>23</v>
      </c>
      <c r="Q10695" t="s">
        <v>30</v>
      </c>
    </row>
    <row r="10696" spans="1:17" x14ac:dyDescent="0.2">
      <c r="A10696" s="2">
        <v>39328</v>
      </c>
      <c r="B10696" t="s">
        <v>813</v>
      </c>
      <c r="C10696" t="s">
        <v>354</v>
      </c>
      <c r="D10696" t="s">
        <v>57</v>
      </c>
      <c r="E10696" t="s">
        <v>57</v>
      </c>
      <c r="F10696">
        <v>191</v>
      </c>
      <c r="G10696">
        <v>161</v>
      </c>
      <c r="H10696">
        <v>0</v>
      </c>
      <c r="I10696">
        <v>0</v>
      </c>
      <c r="J10696">
        <v>0</v>
      </c>
      <c r="K10696">
        <v>3</v>
      </c>
      <c r="L10696" t="s">
        <v>517</v>
      </c>
      <c r="M10696" t="s">
        <v>1028</v>
      </c>
      <c r="N10696" t="s">
        <v>813</v>
      </c>
      <c r="O10696" t="s">
        <v>22</v>
      </c>
      <c r="P10696" t="s">
        <v>23</v>
      </c>
      <c r="Q10696" t="s">
        <v>41</v>
      </c>
    </row>
    <row r="10697" spans="1:17" x14ac:dyDescent="0.2">
      <c r="A10697" s="2">
        <v>39328</v>
      </c>
      <c r="B10697" t="s">
        <v>694</v>
      </c>
      <c r="C10697" t="s">
        <v>355</v>
      </c>
      <c r="D10697" t="s">
        <v>36</v>
      </c>
      <c r="E10697" t="s">
        <v>57</v>
      </c>
      <c r="F10697">
        <v>192</v>
      </c>
      <c r="G10697">
        <v>167</v>
      </c>
      <c r="H10697">
        <v>0</v>
      </c>
      <c r="I10697">
        <v>0</v>
      </c>
      <c r="J10697">
        <v>1</v>
      </c>
      <c r="K10697">
        <v>4</v>
      </c>
      <c r="L10697" t="s">
        <v>517</v>
      </c>
      <c r="M10697" t="s">
        <v>1028</v>
      </c>
      <c r="N10697" t="s">
        <v>813</v>
      </c>
      <c r="O10697" t="s">
        <v>122</v>
      </c>
      <c r="P10697" t="s">
        <v>23</v>
      </c>
      <c r="Q10697" t="s">
        <v>41</v>
      </c>
    </row>
    <row r="10698" spans="1:17" x14ac:dyDescent="0.2">
      <c r="A10698" s="2">
        <v>39330</v>
      </c>
      <c r="B10698" t="s">
        <v>204</v>
      </c>
      <c r="C10698" t="s">
        <v>355</v>
      </c>
      <c r="D10698" t="s">
        <v>57</v>
      </c>
      <c r="E10698" t="s">
        <v>57</v>
      </c>
      <c r="F10698">
        <v>170</v>
      </c>
      <c r="G10698">
        <v>167</v>
      </c>
      <c r="H10698">
        <v>0</v>
      </c>
      <c r="I10698">
        <v>0</v>
      </c>
      <c r="J10698">
        <v>3</v>
      </c>
      <c r="K10698">
        <v>0</v>
      </c>
      <c r="L10698" t="s">
        <v>517</v>
      </c>
      <c r="M10698" t="s">
        <v>1028</v>
      </c>
      <c r="N10698" t="s">
        <v>813</v>
      </c>
      <c r="O10698" t="s">
        <v>122</v>
      </c>
      <c r="P10698" t="s">
        <v>23</v>
      </c>
      <c r="Q10698" t="s">
        <v>24</v>
      </c>
    </row>
    <row r="10699" spans="1:17" x14ac:dyDescent="0.2">
      <c r="A10699" s="2">
        <v>39330</v>
      </c>
      <c r="B10699" t="s">
        <v>354</v>
      </c>
      <c r="C10699" t="s">
        <v>1273</v>
      </c>
      <c r="D10699" t="s">
        <v>57</v>
      </c>
      <c r="E10699" t="s">
        <v>57</v>
      </c>
      <c r="F10699">
        <v>161</v>
      </c>
      <c r="G10699">
        <v>168</v>
      </c>
      <c r="H10699">
        <v>0</v>
      </c>
      <c r="I10699">
        <v>0</v>
      </c>
      <c r="J10699">
        <v>2</v>
      </c>
      <c r="K10699">
        <v>3</v>
      </c>
      <c r="L10699" t="s">
        <v>517</v>
      </c>
      <c r="M10699" t="s">
        <v>1028</v>
      </c>
      <c r="N10699" t="s">
        <v>813</v>
      </c>
      <c r="O10699" t="s">
        <v>122</v>
      </c>
      <c r="P10699" t="s">
        <v>23</v>
      </c>
      <c r="Q10699" t="s">
        <v>41</v>
      </c>
    </row>
    <row r="10700" spans="1:17" x14ac:dyDescent="0.2">
      <c r="A10700" s="2">
        <v>39332</v>
      </c>
      <c r="B10700" t="s">
        <v>69</v>
      </c>
      <c r="C10700" t="s">
        <v>143</v>
      </c>
      <c r="D10700" t="s">
        <v>50</v>
      </c>
      <c r="E10700" t="s">
        <v>115</v>
      </c>
      <c r="F10700">
        <v>84</v>
      </c>
      <c r="G10700">
        <v>41</v>
      </c>
      <c r="H10700">
        <v>0</v>
      </c>
      <c r="I10700">
        <v>0</v>
      </c>
      <c r="J10700">
        <v>0</v>
      </c>
      <c r="K10700">
        <v>0</v>
      </c>
      <c r="L10700" t="s">
        <v>28</v>
      </c>
      <c r="M10700" t="s">
        <v>367</v>
      </c>
      <c r="N10700" t="s">
        <v>69</v>
      </c>
      <c r="O10700" t="s">
        <v>22</v>
      </c>
      <c r="P10700" t="s">
        <v>23</v>
      </c>
      <c r="Q10700" t="s">
        <v>30</v>
      </c>
    </row>
    <row r="10701" spans="1:17" x14ac:dyDescent="0.2">
      <c r="A10701" s="2">
        <v>39332</v>
      </c>
      <c r="B10701" t="s">
        <v>402</v>
      </c>
      <c r="C10701" t="s">
        <v>177</v>
      </c>
      <c r="D10701" t="s">
        <v>115</v>
      </c>
      <c r="E10701" t="s">
        <v>115</v>
      </c>
      <c r="F10701">
        <v>92</v>
      </c>
      <c r="G10701">
        <v>99</v>
      </c>
      <c r="H10701">
        <v>0</v>
      </c>
      <c r="I10701">
        <v>0</v>
      </c>
      <c r="J10701">
        <v>1</v>
      </c>
      <c r="K10701">
        <v>3</v>
      </c>
      <c r="L10701" t="s">
        <v>28</v>
      </c>
      <c r="M10701" t="s">
        <v>703</v>
      </c>
      <c r="N10701" t="s">
        <v>402</v>
      </c>
      <c r="O10701" t="s">
        <v>22</v>
      </c>
      <c r="P10701" t="s">
        <v>23</v>
      </c>
      <c r="Q10701" t="s">
        <v>41</v>
      </c>
    </row>
    <row r="10702" spans="1:17" x14ac:dyDescent="0.2">
      <c r="A10702" s="2">
        <v>39332</v>
      </c>
      <c r="B10702" t="s">
        <v>1273</v>
      </c>
      <c r="C10702" t="s">
        <v>204</v>
      </c>
      <c r="D10702" t="s">
        <v>57</v>
      </c>
      <c r="E10702" t="s">
        <v>57</v>
      </c>
      <c r="F10702">
        <v>168</v>
      </c>
      <c r="G10702">
        <v>170</v>
      </c>
      <c r="H10702">
        <v>0</v>
      </c>
      <c r="I10702">
        <v>0</v>
      </c>
      <c r="J10702">
        <v>1</v>
      </c>
      <c r="K10702">
        <v>0</v>
      </c>
      <c r="L10702" t="s">
        <v>517</v>
      </c>
      <c r="M10702" t="s">
        <v>1028</v>
      </c>
      <c r="N10702" t="s">
        <v>813</v>
      </c>
      <c r="O10702" t="s">
        <v>122</v>
      </c>
      <c r="P10702" t="s">
        <v>23</v>
      </c>
      <c r="Q10702" t="s">
        <v>24</v>
      </c>
    </row>
    <row r="10703" spans="1:17" x14ac:dyDescent="0.2">
      <c r="A10703" s="2">
        <v>39332</v>
      </c>
      <c r="B10703" t="s">
        <v>354</v>
      </c>
      <c r="C10703" t="s">
        <v>355</v>
      </c>
      <c r="D10703" t="s">
        <v>57</v>
      </c>
      <c r="E10703" t="s">
        <v>57</v>
      </c>
      <c r="F10703">
        <v>161</v>
      </c>
      <c r="G10703">
        <v>167</v>
      </c>
      <c r="H10703">
        <v>0</v>
      </c>
      <c r="I10703">
        <v>0</v>
      </c>
      <c r="J10703">
        <v>0</v>
      </c>
      <c r="K10703">
        <v>2</v>
      </c>
      <c r="L10703" t="s">
        <v>517</v>
      </c>
      <c r="M10703" t="s">
        <v>1028</v>
      </c>
      <c r="N10703" t="s">
        <v>813</v>
      </c>
      <c r="O10703" t="s">
        <v>122</v>
      </c>
      <c r="P10703" t="s">
        <v>23</v>
      </c>
      <c r="Q10703" t="s">
        <v>41</v>
      </c>
    </row>
    <row r="10704" spans="1:17" x14ac:dyDescent="0.2">
      <c r="A10704" s="2">
        <v>39332</v>
      </c>
      <c r="B10704" t="s">
        <v>53</v>
      </c>
      <c r="C10704" t="s">
        <v>107</v>
      </c>
      <c r="D10704" t="s">
        <v>50</v>
      </c>
      <c r="E10704" t="s">
        <v>19</v>
      </c>
      <c r="F10704">
        <v>45</v>
      </c>
      <c r="G10704">
        <v>47</v>
      </c>
      <c r="H10704">
        <v>0</v>
      </c>
      <c r="I10704">
        <v>0</v>
      </c>
      <c r="J10704">
        <v>2</v>
      </c>
      <c r="K10704">
        <v>1</v>
      </c>
      <c r="L10704" t="s">
        <v>28</v>
      </c>
      <c r="M10704" t="s">
        <v>71</v>
      </c>
      <c r="N10704" t="s">
        <v>69</v>
      </c>
      <c r="O10704" t="s">
        <v>122</v>
      </c>
      <c r="P10704" t="s">
        <v>23</v>
      </c>
      <c r="Q10704" t="s">
        <v>24</v>
      </c>
    </row>
    <row r="10705" spans="1:17" x14ac:dyDescent="0.2">
      <c r="A10705" s="2">
        <v>39333</v>
      </c>
      <c r="B10705" t="s">
        <v>317</v>
      </c>
      <c r="C10705" t="s">
        <v>92</v>
      </c>
      <c r="D10705" t="s">
        <v>50</v>
      </c>
      <c r="E10705" t="s">
        <v>50</v>
      </c>
      <c r="F10705">
        <v>69</v>
      </c>
      <c r="G10705">
        <v>13</v>
      </c>
      <c r="H10705">
        <v>0</v>
      </c>
      <c r="I10705">
        <v>0</v>
      </c>
      <c r="J10705">
        <v>1</v>
      </c>
      <c r="K10705">
        <v>3</v>
      </c>
      <c r="L10705" t="s">
        <v>291</v>
      </c>
      <c r="M10705" t="s">
        <v>394</v>
      </c>
      <c r="N10705" t="s">
        <v>317</v>
      </c>
      <c r="O10705" t="s">
        <v>22</v>
      </c>
      <c r="P10705" t="s">
        <v>23</v>
      </c>
      <c r="Q10705" t="s">
        <v>41</v>
      </c>
    </row>
    <row r="10706" spans="1:17" x14ac:dyDescent="0.2">
      <c r="A10706" s="2">
        <v>39333</v>
      </c>
      <c r="B10706" t="s">
        <v>890</v>
      </c>
      <c r="C10706" t="s">
        <v>718</v>
      </c>
      <c r="D10706" t="s">
        <v>36</v>
      </c>
      <c r="E10706" t="s">
        <v>36</v>
      </c>
      <c r="F10706">
        <v>75</v>
      </c>
      <c r="G10706">
        <v>87</v>
      </c>
      <c r="H10706">
        <v>0</v>
      </c>
      <c r="I10706">
        <v>0</v>
      </c>
      <c r="J10706">
        <v>1</v>
      </c>
      <c r="K10706">
        <v>1</v>
      </c>
      <c r="L10706" t="s">
        <v>62</v>
      </c>
      <c r="M10706" t="s">
        <v>920</v>
      </c>
      <c r="N10706" t="s">
        <v>890</v>
      </c>
      <c r="O10706" t="s">
        <v>22</v>
      </c>
      <c r="P10706" t="s">
        <v>23</v>
      </c>
      <c r="Q10706" t="s">
        <v>30</v>
      </c>
    </row>
    <row r="10707" spans="1:17" x14ac:dyDescent="0.2">
      <c r="A10707" s="2">
        <v>39333</v>
      </c>
      <c r="B10707" t="s">
        <v>274</v>
      </c>
      <c r="C10707" t="s">
        <v>81</v>
      </c>
      <c r="D10707" t="s">
        <v>50</v>
      </c>
      <c r="E10707" t="s">
        <v>50</v>
      </c>
      <c r="F10707">
        <v>6</v>
      </c>
      <c r="G10707">
        <v>125</v>
      </c>
      <c r="H10707">
        <v>0</v>
      </c>
      <c r="I10707">
        <v>0</v>
      </c>
      <c r="J10707">
        <v>2</v>
      </c>
      <c r="K10707">
        <v>0</v>
      </c>
      <c r="L10707" t="s">
        <v>291</v>
      </c>
      <c r="M10707" t="s">
        <v>333</v>
      </c>
      <c r="N10707" t="s">
        <v>274</v>
      </c>
      <c r="O10707" t="s">
        <v>22</v>
      </c>
      <c r="P10707" t="s">
        <v>23</v>
      </c>
      <c r="Q10707" t="s">
        <v>24</v>
      </c>
    </row>
    <row r="10708" spans="1:17" x14ac:dyDescent="0.2">
      <c r="A10708" s="2">
        <v>39333</v>
      </c>
      <c r="B10708" t="s">
        <v>145</v>
      </c>
      <c r="C10708" t="s">
        <v>286</v>
      </c>
      <c r="D10708" t="s">
        <v>50</v>
      </c>
      <c r="E10708" t="s">
        <v>50</v>
      </c>
      <c r="F10708">
        <v>82</v>
      </c>
      <c r="G10708">
        <v>81</v>
      </c>
      <c r="H10708">
        <v>0</v>
      </c>
      <c r="I10708">
        <v>0</v>
      </c>
      <c r="J10708">
        <v>3</v>
      </c>
      <c r="K10708">
        <v>1</v>
      </c>
      <c r="L10708" t="s">
        <v>28</v>
      </c>
      <c r="M10708" t="s">
        <v>1121</v>
      </c>
      <c r="N10708" t="s">
        <v>145</v>
      </c>
      <c r="O10708" t="s">
        <v>22</v>
      </c>
      <c r="P10708" t="s">
        <v>23</v>
      </c>
      <c r="Q10708" t="s">
        <v>24</v>
      </c>
    </row>
    <row r="10709" spans="1:17" x14ac:dyDescent="0.2">
      <c r="A10709" s="2">
        <v>39333</v>
      </c>
      <c r="B10709" t="s">
        <v>31</v>
      </c>
      <c r="C10709" t="s">
        <v>210</v>
      </c>
      <c r="D10709" t="s">
        <v>19</v>
      </c>
      <c r="E10709" t="s">
        <v>27</v>
      </c>
      <c r="F10709">
        <v>55</v>
      </c>
      <c r="G10709">
        <v>138</v>
      </c>
      <c r="H10709">
        <v>0</v>
      </c>
      <c r="I10709">
        <v>0</v>
      </c>
      <c r="J10709">
        <v>5</v>
      </c>
      <c r="K10709">
        <v>1</v>
      </c>
      <c r="L10709" t="s">
        <v>28</v>
      </c>
      <c r="M10709" t="s">
        <v>33</v>
      </c>
      <c r="N10709" t="s">
        <v>31</v>
      </c>
      <c r="O10709" t="s">
        <v>22</v>
      </c>
      <c r="P10709" t="s">
        <v>23</v>
      </c>
      <c r="Q10709" t="s">
        <v>24</v>
      </c>
    </row>
    <row r="10710" spans="1:17" x14ac:dyDescent="0.2">
      <c r="A10710" s="2">
        <v>39333</v>
      </c>
      <c r="B10710" t="s">
        <v>89</v>
      </c>
      <c r="C10710" t="s">
        <v>123</v>
      </c>
      <c r="D10710" t="s">
        <v>50</v>
      </c>
      <c r="E10710" t="s">
        <v>50</v>
      </c>
      <c r="F10710">
        <v>12</v>
      </c>
      <c r="G10710">
        <v>33</v>
      </c>
      <c r="H10710">
        <v>0</v>
      </c>
      <c r="I10710">
        <v>0</v>
      </c>
      <c r="J10710">
        <v>3</v>
      </c>
      <c r="K10710">
        <v>0</v>
      </c>
      <c r="L10710" t="s">
        <v>291</v>
      </c>
      <c r="M10710" t="s">
        <v>91</v>
      </c>
      <c r="N10710" t="s">
        <v>89</v>
      </c>
      <c r="O10710" t="s">
        <v>22</v>
      </c>
      <c r="P10710" t="s">
        <v>23</v>
      </c>
      <c r="Q10710" t="s">
        <v>24</v>
      </c>
    </row>
    <row r="10711" spans="1:17" x14ac:dyDescent="0.2">
      <c r="A10711" s="2">
        <v>39333</v>
      </c>
      <c r="B10711" t="s">
        <v>374</v>
      </c>
      <c r="C10711" t="s">
        <v>352</v>
      </c>
      <c r="D10711" t="s">
        <v>36</v>
      </c>
      <c r="E10711" t="s">
        <v>36</v>
      </c>
      <c r="F10711">
        <v>92</v>
      </c>
      <c r="G10711">
        <v>114</v>
      </c>
      <c r="H10711">
        <v>0</v>
      </c>
      <c r="I10711">
        <v>0</v>
      </c>
      <c r="J10711">
        <v>2</v>
      </c>
      <c r="K10711">
        <v>3</v>
      </c>
      <c r="L10711" t="s">
        <v>62</v>
      </c>
      <c r="M10711" t="s">
        <v>375</v>
      </c>
      <c r="N10711" t="s">
        <v>374</v>
      </c>
      <c r="O10711" t="s">
        <v>22</v>
      </c>
      <c r="P10711" t="s">
        <v>23</v>
      </c>
      <c r="Q10711" t="s">
        <v>41</v>
      </c>
    </row>
    <row r="10712" spans="1:17" x14ac:dyDescent="0.2">
      <c r="A10712" s="2">
        <v>39333</v>
      </c>
      <c r="B10712" t="s">
        <v>141</v>
      </c>
      <c r="C10712" t="s">
        <v>136</v>
      </c>
      <c r="D10712" t="s">
        <v>36</v>
      </c>
      <c r="E10712" t="s">
        <v>36</v>
      </c>
      <c r="F10712">
        <v>107</v>
      </c>
      <c r="G10712">
        <v>28</v>
      </c>
      <c r="H10712">
        <v>0</v>
      </c>
      <c r="I10712">
        <v>0</v>
      </c>
      <c r="J10712">
        <v>0</v>
      </c>
      <c r="K10712">
        <v>0</v>
      </c>
      <c r="L10712" t="s">
        <v>62</v>
      </c>
      <c r="M10712" t="s">
        <v>173</v>
      </c>
      <c r="N10712" t="s">
        <v>141</v>
      </c>
      <c r="O10712" t="s">
        <v>22</v>
      </c>
      <c r="P10712" t="s">
        <v>23</v>
      </c>
      <c r="Q10712" t="s">
        <v>30</v>
      </c>
    </row>
    <row r="10713" spans="1:17" x14ac:dyDescent="0.2">
      <c r="A10713" s="2">
        <v>39333</v>
      </c>
      <c r="B10713" t="s">
        <v>345</v>
      </c>
      <c r="C10713" t="s">
        <v>168</v>
      </c>
      <c r="D10713" t="s">
        <v>50</v>
      </c>
      <c r="E10713" t="s">
        <v>50</v>
      </c>
      <c r="F10713">
        <v>103</v>
      </c>
      <c r="G10713">
        <v>15</v>
      </c>
      <c r="H10713">
        <v>0</v>
      </c>
      <c r="I10713">
        <v>0</v>
      </c>
      <c r="J10713">
        <v>1</v>
      </c>
      <c r="K10713">
        <v>1</v>
      </c>
      <c r="L10713" t="s">
        <v>291</v>
      </c>
      <c r="M10713" t="s">
        <v>360</v>
      </c>
      <c r="N10713" t="s">
        <v>345</v>
      </c>
      <c r="O10713" t="s">
        <v>22</v>
      </c>
      <c r="P10713" t="s">
        <v>23</v>
      </c>
      <c r="Q10713" t="s">
        <v>30</v>
      </c>
    </row>
    <row r="10714" spans="1:17" x14ac:dyDescent="0.2">
      <c r="A10714" s="2">
        <v>39333</v>
      </c>
      <c r="B10714" t="s">
        <v>94</v>
      </c>
      <c r="C10714" t="s">
        <v>646</v>
      </c>
      <c r="D10714" t="s">
        <v>50</v>
      </c>
      <c r="E10714" t="s">
        <v>50</v>
      </c>
      <c r="F10714">
        <v>65</v>
      </c>
      <c r="G10714">
        <v>25</v>
      </c>
      <c r="H10714">
        <v>0</v>
      </c>
      <c r="I10714">
        <v>0</v>
      </c>
      <c r="J10714">
        <v>1</v>
      </c>
      <c r="K10714">
        <v>0</v>
      </c>
      <c r="L10714" t="s">
        <v>291</v>
      </c>
      <c r="M10714" t="s">
        <v>1249</v>
      </c>
      <c r="N10714" t="s">
        <v>94</v>
      </c>
      <c r="O10714" t="s">
        <v>22</v>
      </c>
      <c r="P10714" t="s">
        <v>23</v>
      </c>
      <c r="Q10714" t="s">
        <v>24</v>
      </c>
    </row>
    <row r="10715" spans="1:17" x14ac:dyDescent="0.2">
      <c r="A10715" s="2">
        <v>39333</v>
      </c>
      <c r="B10715" t="s">
        <v>76</v>
      </c>
      <c r="C10715" t="s">
        <v>106</v>
      </c>
      <c r="D10715" t="s">
        <v>50</v>
      </c>
      <c r="E10715" t="s">
        <v>50</v>
      </c>
      <c r="F10715">
        <v>117</v>
      </c>
      <c r="G10715">
        <v>8</v>
      </c>
      <c r="H10715">
        <v>0</v>
      </c>
      <c r="I10715">
        <v>0</v>
      </c>
      <c r="J10715">
        <v>1</v>
      </c>
      <c r="K10715">
        <v>1</v>
      </c>
      <c r="L10715" t="s">
        <v>291</v>
      </c>
      <c r="M10715" t="s">
        <v>78</v>
      </c>
      <c r="N10715" t="s">
        <v>76</v>
      </c>
      <c r="O10715" t="s">
        <v>22</v>
      </c>
      <c r="P10715" t="s">
        <v>23</v>
      </c>
      <c r="Q10715" t="s">
        <v>30</v>
      </c>
    </row>
    <row r="10716" spans="1:17" x14ac:dyDescent="0.2">
      <c r="A10716" s="2">
        <v>39333</v>
      </c>
      <c r="B10716" t="s">
        <v>119</v>
      </c>
      <c r="C10716" t="s">
        <v>67</v>
      </c>
      <c r="D10716" t="s">
        <v>50</v>
      </c>
      <c r="E10716" t="s">
        <v>50</v>
      </c>
      <c r="F10716">
        <v>3</v>
      </c>
      <c r="G10716">
        <v>4</v>
      </c>
      <c r="H10716">
        <v>0</v>
      </c>
      <c r="I10716">
        <v>0</v>
      </c>
      <c r="J10716">
        <v>0</v>
      </c>
      <c r="K10716">
        <v>0</v>
      </c>
      <c r="L10716" t="s">
        <v>291</v>
      </c>
      <c r="M10716" t="s">
        <v>192</v>
      </c>
      <c r="N10716" t="s">
        <v>119</v>
      </c>
      <c r="O10716" t="s">
        <v>22</v>
      </c>
      <c r="P10716" t="s">
        <v>23</v>
      </c>
      <c r="Q10716" t="s">
        <v>30</v>
      </c>
    </row>
    <row r="10717" spans="1:17" x14ac:dyDescent="0.2">
      <c r="A10717" s="2">
        <v>39333</v>
      </c>
      <c r="B10717" t="s">
        <v>560</v>
      </c>
      <c r="C10717" t="s">
        <v>602</v>
      </c>
      <c r="D10717" t="s">
        <v>50</v>
      </c>
      <c r="E10717" t="s">
        <v>115</v>
      </c>
      <c r="F10717">
        <v>115</v>
      </c>
      <c r="G10717">
        <v>145</v>
      </c>
      <c r="H10717">
        <v>0</v>
      </c>
      <c r="I10717">
        <v>0</v>
      </c>
      <c r="J10717">
        <v>1</v>
      </c>
      <c r="K10717">
        <v>1</v>
      </c>
      <c r="L10717" t="s">
        <v>28</v>
      </c>
      <c r="M10717" t="s">
        <v>626</v>
      </c>
      <c r="N10717" t="s">
        <v>560</v>
      </c>
      <c r="O10717" t="s">
        <v>22</v>
      </c>
      <c r="P10717" t="s">
        <v>23</v>
      </c>
      <c r="Q10717" t="s">
        <v>30</v>
      </c>
    </row>
    <row r="10718" spans="1:17" x14ac:dyDescent="0.2">
      <c r="A10718" s="2">
        <v>39333</v>
      </c>
      <c r="B10718" t="s">
        <v>207</v>
      </c>
      <c r="C10718" t="s">
        <v>267</v>
      </c>
      <c r="D10718" t="s">
        <v>36</v>
      </c>
      <c r="E10718" t="s">
        <v>36</v>
      </c>
      <c r="F10718">
        <v>132</v>
      </c>
      <c r="G10718">
        <v>59</v>
      </c>
      <c r="H10718">
        <v>0</v>
      </c>
      <c r="I10718">
        <v>0</v>
      </c>
      <c r="J10718">
        <v>2</v>
      </c>
      <c r="K10718">
        <v>1</v>
      </c>
      <c r="L10718" t="s">
        <v>62</v>
      </c>
      <c r="M10718" t="s">
        <v>209</v>
      </c>
      <c r="N10718" t="s">
        <v>207</v>
      </c>
      <c r="O10718" t="s">
        <v>22</v>
      </c>
      <c r="P10718" t="s">
        <v>23</v>
      </c>
      <c r="Q10718" t="s">
        <v>24</v>
      </c>
    </row>
    <row r="10719" spans="1:17" x14ac:dyDescent="0.2">
      <c r="A10719" s="2">
        <v>39333</v>
      </c>
      <c r="B10719" t="s">
        <v>101</v>
      </c>
      <c r="C10719" t="s">
        <v>100</v>
      </c>
      <c r="D10719" t="s">
        <v>50</v>
      </c>
      <c r="E10719" t="s">
        <v>50</v>
      </c>
      <c r="F10719">
        <v>110</v>
      </c>
      <c r="G10719">
        <v>27</v>
      </c>
      <c r="H10719">
        <v>0</v>
      </c>
      <c r="I10719">
        <v>0</v>
      </c>
      <c r="J10719">
        <v>1</v>
      </c>
      <c r="K10719">
        <v>0</v>
      </c>
      <c r="L10719" t="s">
        <v>291</v>
      </c>
      <c r="M10719" t="s">
        <v>331</v>
      </c>
      <c r="N10719" t="s">
        <v>101</v>
      </c>
      <c r="O10719" t="s">
        <v>22</v>
      </c>
      <c r="P10719" t="s">
        <v>23</v>
      </c>
      <c r="Q10719" t="s">
        <v>24</v>
      </c>
    </row>
    <row r="10720" spans="1:17" x14ac:dyDescent="0.2">
      <c r="A10720" s="2">
        <v>39333</v>
      </c>
      <c r="B10720" t="s">
        <v>97</v>
      </c>
      <c r="C10720" t="s">
        <v>249</v>
      </c>
      <c r="D10720" t="s">
        <v>50</v>
      </c>
      <c r="E10720" t="s">
        <v>50</v>
      </c>
      <c r="F10720">
        <v>174</v>
      </c>
      <c r="G10720">
        <v>94</v>
      </c>
      <c r="H10720">
        <v>0</v>
      </c>
      <c r="I10720">
        <v>0</v>
      </c>
      <c r="J10720">
        <v>0</v>
      </c>
      <c r="K10720">
        <v>3</v>
      </c>
      <c r="L10720" t="s">
        <v>291</v>
      </c>
      <c r="M10720" t="s">
        <v>97</v>
      </c>
      <c r="N10720" t="s">
        <v>97</v>
      </c>
      <c r="O10720" t="s">
        <v>22</v>
      </c>
      <c r="P10720" t="s">
        <v>23</v>
      </c>
      <c r="Q10720" t="s">
        <v>41</v>
      </c>
    </row>
    <row r="10721" spans="1:17" x14ac:dyDescent="0.2">
      <c r="A10721" s="2">
        <v>39333</v>
      </c>
      <c r="B10721" t="s">
        <v>184</v>
      </c>
      <c r="C10721" t="s">
        <v>180</v>
      </c>
      <c r="D10721" t="s">
        <v>50</v>
      </c>
      <c r="E10721" t="s">
        <v>50</v>
      </c>
      <c r="F10721">
        <v>115</v>
      </c>
      <c r="G10721">
        <v>22</v>
      </c>
      <c r="H10721">
        <v>0</v>
      </c>
      <c r="I10721">
        <v>0</v>
      </c>
      <c r="J10721">
        <v>2</v>
      </c>
      <c r="K10721">
        <v>2</v>
      </c>
      <c r="L10721" t="s">
        <v>291</v>
      </c>
      <c r="M10721" t="s">
        <v>193</v>
      </c>
      <c r="N10721" t="s">
        <v>184</v>
      </c>
      <c r="O10721" t="s">
        <v>22</v>
      </c>
      <c r="P10721" t="s">
        <v>23</v>
      </c>
      <c r="Q10721" t="s">
        <v>30</v>
      </c>
    </row>
    <row r="10722" spans="1:17" x14ac:dyDescent="0.2">
      <c r="A10722" s="2">
        <v>39333</v>
      </c>
      <c r="B10722" t="s">
        <v>384</v>
      </c>
      <c r="C10722" t="s">
        <v>49</v>
      </c>
      <c r="D10722" t="s">
        <v>50</v>
      </c>
      <c r="E10722" t="s">
        <v>50</v>
      </c>
      <c r="F10722">
        <v>106</v>
      </c>
      <c r="G10722">
        <v>35</v>
      </c>
      <c r="H10722">
        <v>0</v>
      </c>
      <c r="I10722">
        <v>0</v>
      </c>
      <c r="J10722">
        <v>0</v>
      </c>
      <c r="K10722">
        <v>1</v>
      </c>
      <c r="L10722" t="s">
        <v>291</v>
      </c>
      <c r="M10722" t="s">
        <v>395</v>
      </c>
      <c r="N10722" t="s">
        <v>384</v>
      </c>
      <c r="O10722" t="s">
        <v>22</v>
      </c>
      <c r="P10722" t="s">
        <v>23</v>
      </c>
      <c r="Q10722" t="s">
        <v>41</v>
      </c>
    </row>
    <row r="10723" spans="1:17" x14ac:dyDescent="0.2">
      <c r="A10723" s="2">
        <v>39333</v>
      </c>
      <c r="B10723" t="s">
        <v>110</v>
      </c>
      <c r="C10723" t="s">
        <v>199</v>
      </c>
      <c r="D10723" t="s">
        <v>36</v>
      </c>
      <c r="E10723" t="s">
        <v>36</v>
      </c>
      <c r="F10723">
        <v>34</v>
      </c>
      <c r="G10723">
        <v>43</v>
      </c>
      <c r="H10723">
        <v>0</v>
      </c>
      <c r="I10723">
        <v>0</v>
      </c>
      <c r="J10723">
        <v>0</v>
      </c>
      <c r="K10723">
        <v>2</v>
      </c>
      <c r="L10723" t="s">
        <v>28</v>
      </c>
      <c r="M10723" t="s">
        <v>1165</v>
      </c>
      <c r="N10723" t="s">
        <v>67</v>
      </c>
      <c r="O10723" t="s">
        <v>122</v>
      </c>
      <c r="P10723" t="s">
        <v>23</v>
      </c>
      <c r="Q10723" t="s">
        <v>41</v>
      </c>
    </row>
    <row r="10724" spans="1:17" x14ac:dyDescent="0.2">
      <c r="A10724" s="2">
        <v>39333</v>
      </c>
      <c r="B10724" t="s">
        <v>126</v>
      </c>
      <c r="C10724" t="s">
        <v>87</v>
      </c>
      <c r="D10724" t="s">
        <v>50</v>
      </c>
      <c r="E10724" t="s">
        <v>50</v>
      </c>
      <c r="F10724">
        <v>7</v>
      </c>
      <c r="G10724">
        <v>29</v>
      </c>
      <c r="H10724">
        <v>0</v>
      </c>
      <c r="I10724">
        <v>0</v>
      </c>
      <c r="J10724">
        <v>2</v>
      </c>
      <c r="K10724">
        <v>0</v>
      </c>
      <c r="L10724" t="s">
        <v>291</v>
      </c>
      <c r="M10724" t="s">
        <v>308</v>
      </c>
      <c r="N10724" t="s">
        <v>126</v>
      </c>
      <c r="O10724" t="s">
        <v>22</v>
      </c>
      <c r="P10724" t="s">
        <v>23</v>
      </c>
      <c r="Q10724" t="s">
        <v>24</v>
      </c>
    </row>
    <row r="10725" spans="1:17" x14ac:dyDescent="0.2">
      <c r="A10725" s="2">
        <v>39333</v>
      </c>
      <c r="B10725" t="s">
        <v>135</v>
      </c>
      <c r="C10725" t="s">
        <v>405</v>
      </c>
      <c r="D10725" t="s">
        <v>36</v>
      </c>
      <c r="E10725" t="s">
        <v>36</v>
      </c>
      <c r="F10725">
        <v>26</v>
      </c>
      <c r="G10725">
        <v>143</v>
      </c>
      <c r="H10725">
        <v>0</v>
      </c>
      <c r="I10725">
        <v>0</v>
      </c>
      <c r="J10725">
        <v>2</v>
      </c>
      <c r="K10725">
        <v>0</v>
      </c>
      <c r="L10725" t="s">
        <v>62</v>
      </c>
      <c r="M10725" t="s">
        <v>1281</v>
      </c>
      <c r="N10725" t="s">
        <v>135</v>
      </c>
      <c r="O10725" t="s">
        <v>22</v>
      </c>
      <c r="P10725" t="s">
        <v>23</v>
      </c>
      <c r="Q10725" t="s">
        <v>24</v>
      </c>
    </row>
    <row r="10726" spans="1:17" x14ac:dyDescent="0.2">
      <c r="A10726" s="2">
        <v>39333</v>
      </c>
      <c r="B10726" t="s">
        <v>42</v>
      </c>
      <c r="C10726" t="s">
        <v>43</v>
      </c>
      <c r="D10726" t="s">
        <v>19</v>
      </c>
      <c r="E10726" t="s">
        <v>19</v>
      </c>
      <c r="F10726">
        <v>54</v>
      </c>
      <c r="G10726">
        <v>31</v>
      </c>
      <c r="H10726">
        <v>0</v>
      </c>
      <c r="I10726">
        <v>0</v>
      </c>
      <c r="J10726">
        <v>2</v>
      </c>
      <c r="K10726">
        <v>2</v>
      </c>
      <c r="L10726" t="s">
        <v>28</v>
      </c>
      <c r="M10726" t="s">
        <v>44</v>
      </c>
      <c r="N10726" t="s">
        <v>42</v>
      </c>
      <c r="O10726" t="s">
        <v>22</v>
      </c>
      <c r="P10726" t="s">
        <v>23</v>
      </c>
      <c r="Q10726" t="s">
        <v>30</v>
      </c>
    </row>
    <row r="10727" spans="1:17" x14ac:dyDescent="0.2">
      <c r="A10727" s="2">
        <v>39333</v>
      </c>
      <c r="B10727" t="s">
        <v>82</v>
      </c>
      <c r="C10727" t="s">
        <v>90</v>
      </c>
      <c r="D10727" t="s">
        <v>50</v>
      </c>
      <c r="E10727" t="s">
        <v>50</v>
      </c>
      <c r="F10727">
        <v>10</v>
      </c>
      <c r="G10727">
        <v>20</v>
      </c>
      <c r="H10727">
        <v>0</v>
      </c>
      <c r="I10727">
        <v>0</v>
      </c>
      <c r="J10727">
        <v>2</v>
      </c>
      <c r="K10727">
        <v>2</v>
      </c>
      <c r="L10727" t="s">
        <v>291</v>
      </c>
      <c r="M10727" t="s">
        <v>187</v>
      </c>
      <c r="N10727" t="s">
        <v>82</v>
      </c>
      <c r="O10727" t="s">
        <v>22</v>
      </c>
      <c r="P10727" t="s">
        <v>23</v>
      </c>
      <c r="Q10727" t="s">
        <v>30</v>
      </c>
    </row>
    <row r="10728" spans="1:17" x14ac:dyDescent="0.2">
      <c r="A10728" s="2">
        <v>39333</v>
      </c>
      <c r="B10728" t="s">
        <v>95</v>
      </c>
      <c r="C10728" t="s">
        <v>328</v>
      </c>
      <c r="D10728" t="s">
        <v>50</v>
      </c>
      <c r="E10728" t="s">
        <v>50</v>
      </c>
      <c r="F10728">
        <v>24</v>
      </c>
      <c r="G10728">
        <v>67</v>
      </c>
      <c r="H10728">
        <v>0</v>
      </c>
      <c r="I10728">
        <v>0</v>
      </c>
      <c r="J10728">
        <v>3</v>
      </c>
      <c r="K10728">
        <v>0</v>
      </c>
      <c r="L10728" t="s">
        <v>291</v>
      </c>
      <c r="M10728" t="s">
        <v>326</v>
      </c>
      <c r="N10728" t="s">
        <v>95</v>
      </c>
      <c r="O10728" t="s">
        <v>22</v>
      </c>
      <c r="P10728" t="s">
        <v>23</v>
      </c>
      <c r="Q10728" t="s">
        <v>24</v>
      </c>
    </row>
    <row r="10729" spans="1:17" x14ac:dyDescent="0.2">
      <c r="A10729" s="2">
        <v>39333</v>
      </c>
      <c r="B10729" t="s">
        <v>617</v>
      </c>
      <c r="C10729" t="s">
        <v>339</v>
      </c>
      <c r="D10729" t="s">
        <v>36</v>
      </c>
      <c r="E10729" t="s">
        <v>36</v>
      </c>
      <c r="F10729">
        <v>121</v>
      </c>
      <c r="G10729">
        <v>120</v>
      </c>
      <c r="H10729">
        <v>0</v>
      </c>
      <c r="I10729">
        <v>0</v>
      </c>
      <c r="J10729">
        <v>4</v>
      </c>
      <c r="K10729">
        <v>0</v>
      </c>
      <c r="L10729" t="s">
        <v>62</v>
      </c>
      <c r="M10729" t="s">
        <v>618</v>
      </c>
      <c r="N10729" t="s">
        <v>617</v>
      </c>
      <c r="O10729" t="s">
        <v>22</v>
      </c>
      <c r="P10729" t="s">
        <v>23</v>
      </c>
      <c r="Q10729" t="s">
        <v>24</v>
      </c>
    </row>
    <row r="10730" spans="1:17" x14ac:dyDescent="0.2">
      <c r="A10730" s="2">
        <v>39333</v>
      </c>
      <c r="B10730" t="s">
        <v>125</v>
      </c>
      <c r="C10730" t="s">
        <v>293</v>
      </c>
      <c r="D10730" t="s">
        <v>50</v>
      </c>
      <c r="E10730" t="s">
        <v>50</v>
      </c>
      <c r="F10730">
        <v>195</v>
      </c>
      <c r="G10730">
        <v>9</v>
      </c>
      <c r="H10730">
        <v>0</v>
      </c>
      <c r="I10730">
        <v>0</v>
      </c>
      <c r="J10730">
        <v>0</v>
      </c>
      <c r="K10730">
        <v>3</v>
      </c>
      <c r="L10730" t="s">
        <v>291</v>
      </c>
      <c r="M10730" t="s">
        <v>468</v>
      </c>
      <c r="N10730" t="s">
        <v>125</v>
      </c>
      <c r="O10730" t="s">
        <v>22</v>
      </c>
      <c r="P10730" t="s">
        <v>23</v>
      </c>
      <c r="Q10730" t="s">
        <v>41</v>
      </c>
    </row>
    <row r="10731" spans="1:17" x14ac:dyDescent="0.2">
      <c r="A10731" s="2">
        <v>39333</v>
      </c>
      <c r="B10731" t="s">
        <v>104</v>
      </c>
      <c r="C10731" t="s">
        <v>73</v>
      </c>
      <c r="D10731" t="s">
        <v>50</v>
      </c>
      <c r="E10731" t="s">
        <v>50</v>
      </c>
      <c r="F10731">
        <v>23</v>
      </c>
      <c r="G10731">
        <v>78</v>
      </c>
      <c r="H10731">
        <v>0</v>
      </c>
      <c r="I10731">
        <v>0</v>
      </c>
      <c r="J10731">
        <v>3</v>
      </c>
      <c r="K10731">
        <v>1</v>
      </c>
      <c r="L10731" t="s">
        <v>291</v>
      </c>
      <c r="M10731" t="s">
        <v>273</v>
      </c>
      <c r="N10731" t="s">
        <v>104</v>
      </c>
      <c r="O10731" t="s">
        <v>22</v>
      </c>
      <c r="P10731" t="s">
        <v>23</v>
      </c>
      <c r="Q10731" t="s">
        <v>24</v>
      </c>
    </row>
    <row r="10732" spans="1:17" x14ac:dyDescent="0.2">
      <c r="A10732" s="2">
        <v>39333</v>
      </c>
      <c r="B10732" t="s">
        <v>118</v>
      </c>
      <c r="C10732" t="s">
        <v>224</v>
      </c>
      <c r="D10732" t="s">
        <v>36</v>
      </c>
      <c r="E10732" t="s">
        <v>36</v>
      </c>
      <c r="F10732">
        <v>46</v>
      </c>
      <c r="G10732">
        <v>77</v>
      </c>
      <c r="H10732">
        <v>0</v>
      </c>
      <c r="I10732">
        <v>0</v>
      </c>
      <c r="J10732">
        <v>5</v>
      </c>
      <c r="K10732">
        <v>1</v>
      </c>
      <c r="L10732" t="s">
        <v>62</v>
      </c>
      <c r="M10732" t="s">
        <v>241</v>
      </c>
      <c r="N10732" t="s">
        <v>118</v>
      </c>
      <c r="O10732" t="s">
        <v>22</v>
      </c>
      <c r="P10732" t="s">
        <v>23</v>
      </c>
      <c r="Q10732" t="s">
        <v>24</v>
      </c>
    </row>
    <row r="10733" spans="1:17" x14ac:dyDescent="0.2">
      <c r="A10733" s="2">
        <v>39333</v>
      </c>
      <c r="B10733" t="s">
        <v>1204</v>
      </c>
      <c r="C10733" t="s">
        <v>70</v>
      </c>
      <c r="D10733" t="s">
        <v>50</v>
      </c>
      <c r="E10733" t="s">
        <v>50</v>
      </c>
      <c r="F10733">
        <v>18</v>
      </c>
      <c r="G10733">
        <v>38</v>
      </c>
      <c r="H10733">
        <v>0</v>
      </c>
      <c r="I10733">
        <v>0</v>
      </c>
      <c r="J10733">
        <v>0</v>
      </c>
      <c r="K10733">
        <v>0</v>
      </c>
      <c r="L10733" t="s">
        <v>291</v>
      </c>
      <c r="M10733" t="s">
        <v>1219</v>
      </c>
      <c r="N10733" t="s">
        <v>1204</v>
      </c>
      <c r="O10733" t="s">
        <v>22</v>
      </c>
      <c r="P10733" t="s">
        <v>23</v>
      </c>
      <c r="Q10733" t="s">
        <v>30</v>
      </c>
    </row>
    <row r="10734" spans="1:17" x14ac:dyDescent="0.2">
      <c r="A10734" s="2">
        <v>39333</v>
      </c>
      <c r="B10734" t="s">
        <v>244</v>
      </c>
      <c r="C10734" t="s">
        <v>98</v>
      </c>
      <c r="D10734" t="s">
        <v>50</v>
      </c>
      <c r="E10734" t="s">
        <v>50</v>
      </c>
      <c r="F10734">
        <v>39</v>
      </c>
      <c r="G10734">
        <v>37</v>
      </c>
      <c r="H10734">
        <v>0</v>
      </c>
      <c r="I10734">
        <v>0</v>
      </c>
      <c r="J10734">
        <v>2</v>
      </c>
      <c r="K10734">
        <v>2</v>
      </c>
      <c r="L10734" t="s">
        <v>291</v>
      </c>
      <c r="M10734" t="s">
        <v>292</v>
      </c>
      <c r="N10734" t="s">
        <v>244</v>
      </c>
      <c r="O10734" t="s">
        <v>22</v>
      </c>
      <c r="P10734" t="s">
        <v>23</v>
      </c>
      <c r="Q10734" t="s">
        <v>30</v>
      </c>
    </row>
    <row r="10735" spans="1:17" x14ac:dyDescent="0.2">
      <c r="A10735" s="2">
        <v>39333</v>
      </c>
      <c r="B10735" t="s">
        <v>52</v>
      </c>
      <c r="C10735" t="s">
        <v>72</v>
      </c>
      <c r="D10735" t="s">
        <v>50</v>
      </c>
      <c r="E10735" t="s">
        <v>50</v>
      </c>
      <c r="F10735">
        <v>19</v>
      </c>
      <c r="G10735">
        <v>30</v>
      </c>
      <c r="H10735">
        <v>0</v>
      </c>
      <c r="I10735">
        <v>0</v>
      </c>
      <c r="J10735">
        <v>0</v>
      </c>
      <c r="K10735">
        <v>0</v>
      </c>
      <c r="L10735" t="s">
        <v>291</v>
      </c>
      <c r="M10735" t="s">
        <v>68</v>
      </c>
      <c r="N10735" t="s">
        <v>52</v>
      </c>
      <c r="O10735" t="s">
        <v>22</v>
      </c>
      <c r="P10735" t="s">
        <v>23</v>
      </c>
      <c r="Q10735" t="s">
        <v>30</v>
      </c>
    </row>
    <row r="10736" spans="1:17" x14ac:dyDescent="0.2">
      <c r="A10736" s="2">
        <v>39333</v>
      </c>
      <c r="B10736" t="s">
        <v>211</v>
      </c>
      <c r="C10736" t="s">
        <v>296</v>
      </c>
      <c r="D10736" t="s">
        <v>36</v>
      </c>
      <c r="E10736" t="s">
        <v>36</v>
      </c>
      <c r="F10736">
        <v>102</v>
      </c>
      <c r="G10736">
        <v>86</v>
      </c>
      <c r="H10736">
        <v>0</v>
      </c>
      <c r="I10736">
        <v>0</v>
      </c>
      <c r="J10736">
        <v>0</v>
      </c>
      <c r="K10736">
        <v>1</v>
      </c>
      <c r="L10736" t="s">
        <v>62</v>
      </c>
      <c r="M10736" t="s">
        <v>373</v>
      </c>
      <c r="N10736" t="s">
        <v>211</v>
      </c>
      <c r="O10736" t="s">
        <v>22</v>
      </c>
      <c r="P10736" t="s">
        <v>23</v>
      </c>
      <c r="Q10736" t="s">
        <v>41</v>
      </c>
    </row>
    <row r="10737" spans="1:17" x14ac:dyDescent="0.2">
      <c r="A10737" s="2">
        <v>39333</v>
      </c>
      <c r="B10737" t="s">
        <v>208</v>
      </c>
      <c r="C10737" t="s">
        <v>237</v>
      </c>
      <c r="D10737" t="s">
        <v>36</v>
      </c>
      <c r="E10737" t="s">
        <v>36</v>
      </c>
      <c r="F10737">
        <v>98</v>
      </c>
      <c r="G10737">
        <v>146</v>
      </c>
      <c r="H10737">
        <v>0</v>
      </c>
      <c r="I10737">
        <v>0</v>
      </c>
      <c r="J10737">
        <v>3</v>
      </c>
      <c r="K10737">
        <v>1</v>
      </c>
      <c r="L10737" t="s">
        <v>62</v>
      </c>
      <c r="M10737" t="s">
        <v>398</v>
      </c>
      <c r="N10737" t="s">
        <v>208</v>
      </c>
      <c r="O10737" t="s">
        <v>22</v>
      </c>
      <c r="P10737" t="s">
        <v>23</v>
      </c>
      <c r="Q10737" t="s">
        <v>24</v>
      </c>
    </row>
    <row r="10738" spans="1:17" x14ac:dyDescent="0.2">
      <c r="A10738" s="2">
        <v>39333</v>
      </c>
      <c r="B10738" t="s">
        <v>32</v>
      </c>
      <c r="C10738" t="s">
        <v>38</v>
      </c>
      <c r="D10738" t="s">
        <v>19</v>
      </c>
      <c r="E10738" t="s">
        <v>19</v>
      </c>
      <c r="F10738">
        <v>56</v>
      </c>
      <c r="G10738">
        <v>31</v>
      </c>
      <c r="H10738">
        <v>0</v>
      </c>
      <c r="I10738">
        <v>0</v>
      </c>
      <c r="J10738">
        <v>3</v>
      </c>
      <c r="K10738">
        <v>2</v>
      </c>
      <c r="L10738" t="s">
        <v>28</v>
      </c>
      <c r="M10738" t="s">
        <v>109</v>
      </c>
      <c r="N10738" t="s">
        <v>32</v>
      </c>
      <c r="O10738" t="s">
        <v>22</v>
      </c>
      <c r="P10738" t="s">
        <v>23</v>
      </c>
      <c r="Q10738" t="s">
        <v>24</v>
      </c>
    </row>
    <row r="10739" spans="1:17" x14ac:dyDescent="0.2">
      <c r="A10739" s="2">
        <v>39333</v>
      </c>
      <c r="B10739" t="s">
        <v>161</v>
      </c>
      <c r="C10739" t="s">
        <v>129</v>
      </c>
      <c r="D10739" t="s">
        <v>50</v>
      </c>
      <c r="E10739" t="s">
        <v>50</v>
      </c>
      <c r="F10739">
        <v>74</v>
      </c>
      <c r="G10739">
        <v>5</v>
      </c>
      <c r="H10739">
        <v>0</v>
      </c>
      <c r="I10739">
        <v>0</v>
      </c>
      <c r="J10739">
        <v>0</v>
      </c>
      <c r="K10739">
        <v>2</v>
      </c>
      <c r="L10739" t="s">
        <v>291</v>
      </c>
      <c r="M10739" t="s">
        <v>162</v>
      </c>
      <c r="N10739" t="s">
        <v>161</v>
      </c>
      <c r="O10739" t="s">
        <v>22</v>
      </c>
      <c r="P10739" t="s">
        <v>23</v>
      </c>
      <c r="Q10739" t="s">
        <v>41</v>
      </c>
    </row>
    <row r="10740" spans="1:17" x14ac:dyDescent="0.2">
      <c r="A10740" s="2">
        <v>39334</v>
      </c>
      <c r="B10740" t="s">
        <v>172</v>
      </c>
      <c r="C10740" t="s">
        <v>183</v>
      </c>
      <c r="D10740" t="s">
        <v>36</v>
      </c>
      <c r="E10740" t="s">
        <v>36</v>
      </c>
      <c r="F10740">
        <v>113</v>
      </c>
      <c r="G10740">
        <v>40</v>
      </c>
      <c r="H10740">
        <v>0</v>
      </c>
      <c r="I10740">
        <v>0</v>
      </c>
      <c r="J10740">
        <v>0</v>
      </c>
      <c r="K10740">
        <v>0</v>
      </c>
      <c r="L10740" t="s">
        <v>62</v>
      </c>
      <c r="M10740" t="s">
        <v>616</v>
      </c>
      <c r="N10740" t="s">
        <v>172</v>
      </c>
      <c r="O10740" t="s">
        <v>22</v>
      </c>
      <c r="P10740" t="s">
        <v>23</v>
      </c>
      <c r="Q10740" t="s">
        <v>30</v>
      </c>
    </row>
    <row r="10741" spans="1:17" x14ac:dyDescent="0.2">
      <c r="A10741" s="2">
        <v>39334</v>
      </c>
      <c r="B10741" t="s">
        <v>756</v>
      </c>
      <c r="C10741" t="s">
        <v>61</v>
      </c>
      <c r="D10741" t="s">
        <v>36</v>
      </c>
      <c r="E10741" t="s">
        <v>36</v>
      </c>
      <c r="F10741">
        <v>139</v>
      </c>
      <c r="G10741">
        <v>100</v>
      </c>
      <c r="H10741">
        <v>0</v>
      </c>
      <c r="I10741">
        <v>0</v>
      </c>
      <c r="J10741">
        <v>1</v>
      </c>
      <c r="K10741">
        <v>1</v>
      </c>
      <c r="L10741" t="s">
        <v>62</v>
      </c>
      <c r="M10741" t="s">
        <v>801</v>
      </c>
      <c r="N10741" t="s">
        <v>756</v>
      </c>
      <c r="O10741" t="s">
        <v>22</v>
      </c>
      <c r="P10741" t="s">
        <v>23</v>
      </c>
      <c r="Q10741" t="s">
        <v>30</v>
      </c>
    </row>
    <row r="10742" spans="1:17" x14ac:dyDescent="0.2">
      <c r="A10742" s="2">
        <v>39334</v>
      </c>
      <c r="B10742" t="s">
        <v>131</v>
      </c>
      <c r="C10742" t="s">
        <v>304</v>
      </c>
      <c r="D10742" t="s">
        <v>27</v>
      </c>
      <c r="E10742" t="s">
        <v>27</v>
      </c>
      <c r="F10742">
        <v>52</v>
      </c>
      <c r="G10742">
        <v>57</v>
      </c>
      <c r="H10742">
        <v>0</v>
      </c>
      <c r="I10742">
        <v>0</v>
      </c>
      <c r="J10742">
        <v>0</v>
      </c>
      <c r="K10742">
        <v>0</v>
      </c>
      <c r="L10742" t="s">
        <v>28</v>
      </c>
      <c r="M10742" t="s">
        <v>1221</v>
      </c>
      <c r="N10742" t="s">
        <v>77</v>
      </c>
      <c r="O10742" t="s">
        <v>122</v>
      </c>
      <c r="P10742" t="s">
        <v>23</v>
      </c>
      <c r="Q10742" t="s">
        <v>30</v>
      </c>
    </row>
    <row r="10743" spans="1:17" x14ac:dyDescent="0.2">
      <c r="A10743" s="2">
        <v>39334</v>
      </c>
      <c r="B10743" t="s">
        <v>802</v>
      </c>
      <c r="C10743" t="s">
        <v>120</v>
      </c>
      <c r="D10743" t="s">
        <v>36</v>
      </c>
      <c r="E10743" t="s">
        <v>36</v>
      </c>
      <c r="F10743">
        <v>105</v>
      </c>
      <c r="G10743">
        <v>16</v>
      </c>
      <c r="H10743">
        <v>0</v>
      </c>
      <c r="I10743">
        <v>0</v>
      </c>
      <c r="J10743">
        <v>1</v>
      </c>
      <c r="K10743">
        <v>0</v>
      </c>
      <c r="L10743" t="s">
        <v>62</v>
      </c>
      <c r="M10743" t="s">
        <v>916</v>
      </c>
      <c r="N10743" t="s">
        <v>802</v>
      </c>
      <c r="O10743" t="s">
        <v>22</v>
      </c>
      <c r="P10743" t="s">
        <v>23</v>
      </c>
      <c r="Q10743" t="s">
        <v>24</v>
      </c>
    </row>
    <row r="10744" spans="1:17" x14ac:dyDescent="0.2">
      <c r="A10744" s="2">
        <v>39334</v>
      </c>
      <c r="B10744" t="s">
        <v>196</v>
      </c>
      <c r="C10744" t="s">
        <v>150</v>
      </c>
      <c r="D10744" t="s">
        <v>36</v>
      </c>
      <c r="E10744" t="s">
        <v>36</v>
      </c>
      <c r="F10744">
        <v>128</v>
      </c>
      <c r="G10744">
        <v>73</v>
      </c>
      <c r="H10744">
        <v>0</v>
      </c>
      <c r="I10744">
        <v>0</v>
      </c>
      <c r="J10744">
        <v>2</v>
      </c>
      <c r="K10744">
        <v>1</v>
      </c>
      <c r="L10744" t="s">
        <v>62</v>
      </c>
      <c r="M10744" t="s">
        <v>917</v>
      </c>
      <c r="N10744" t="s">
        <v>196</v>
      </c>
      <c r="O10744" t="s">
        <v>22</v>
      </c>
      <c r="P10744" t="s">
        <v>23</v>
      </c>
      <c r="Q10744" t="s">
        <v>24</v>
      </c>
    </row>
    <row r="10745" spans="1:17" x14ac:dyDescent="0.2">
      <c r="A10745" s="2">
        <v>39334</v>
      </c>
      <c r="B10745" t="s">
        <v>34</v>
      </c>
      <c r="C10745" t="s">
        <v>548</v>
      </c>
      <c r="D10745" t="s">
        <v>36</v>
      </c>
      <c r="E10745" t="s">
        <v>36</v>
      </c>
      <c r="F10745">
        <v>42</v>
      </c>
      <c r="G10745">
        <v>72</v>
      </c>
      <c r="H10745">
        <v>0</v>
      </c>
      <c r="I10745">
        <v>0</v>
      </c>
      <c r="J10745">
        <v>4</v>
      </c>
      <c r="K10745">
        <v>0</v>
      </c>
      <c r="L10745" t="s">
        <v>62</v>
      </c>
      <c r="M10745" t="s">
        <v>37</v>
      </c>
      <c r="N10745" t="s">
        <v>34</v>
      </c>
      <c r="O10745" t="s">
        <v>22</v>
      </c>
      <c r="P10745" t="s">
        <v>23</v>
      </c>
      <c r="Q10745" t="s">
        <v>24</v>
      </c>
    </row>
    <row r="10746" spans="1:17" x14ac:dyDescent="0.2">
      <c r="A10746" s="2">
        <v>39334</v>
      </c>
      <c r="B10746" t="s">
        <v>404</v>
      </c>
      <c r="C10746" t="s">
        <v>419</v>
      </c>
      <c r="D10746" t="s">
        <v>36</v>
      </c>
      <c r="E10746" t="s">
        <v>36</v>
      </c>
      <c r="F10746">
        <v>144</v>
      </c>
      <c r="G10746">
        <v>147</v>
      </c>
      <c r="H10746">
        <v>0</v>
      </c>
      <c r="I10746">
        <v>0</v>
      </c>
      <c r="J10746">
        <v>1</v>
      </c>
      <c r="K10746">
        <v>1</v>
      </c>
      <c r="L10746" t="s">
        <v>62</v>
      </c>
      <c r="M10746" t="s">
        <v>662</v>
      </c>
      <c r="N10746" t="s">
        <v>404</v>
      </c>
      <c r="O10746" t="s">
        <v>22</v>
      </c>
      <c r="P10746" t="s">
        <v>23</v>
      </c>
      <c r="Q10746" t="s">
        <v>30</v>
      </c>
    </row>
    <row r="10747" spans="1:17" x14ac:dyDescent="0.2">
      <c r="A10747" s="2">
        <v>39334</v>
      </c>
      <c r="B10747" t="s">
        <v>26</v>
      </c>
      <c r="C10747" t="s">
        <v>531</v>
      </c>
      <c r="D10747" t="s">
        <v>27</v>
      </c>
      <c r="E10747" t="s">
        <v>27</v>
      </c>
      <c r="F10747">
        <v>11</v>
      </c>
      <c r="G10747">
        <v>71</v>
      </c>
      <c r="H10747">
        <v>0</v>
      </c>
      <c r="I10747">
        <v>0</v>
      </c>
      <c r="J10747">
        <v>1</v>
      </c>
      <c r="K10747">
        <v>0</v>
      </c>
      <c r="L10747" t="s">
        <v>28</v>
      </c>
      <c r="M10747" t="s">
        <v>1011</v>
      </c>
      <c r="N10747" t="s">
        <v>26</v>
      </c>
      <c r="O10747" t="s">
        <v>22</v>
      </c>
      <c r="P10747" t="s">
        <v>23</v>
      </c>
      <c r="Q10747" t="s">
        <v>24</v>
      </c>
    </row>
    <row r="10748" spans="1:17" x14ac:dyDescent="0.2">
      <c r="A10748" s="2">
        <v>39334</v>
      </c>
      <c r="B10748" t="s">
        <v>149</v>
      </c>
      <c r="C10748" t="s">
        <v>138</v>
      </c>
      <c r="D10748" t="s">
        <v>36</v>
      </c>
      <c r="E10748" t="s">
        <v>36</v>
      </c>
      <c r="F10748">
        <v>61</v>
      </c>
      <c r="G10748">
        <v>62</v>
      </c>
      <c r="H10748">
        <v>0</v>
      </c>
      <c r="I10748">
        <v>0</v>
      </c>
      <c r="J10748">
        <v>1</v>
      </c>
      <c r="K10748">
        <v>3</v>
      </c>
      <c r="L10748" t="s">
        <v>62</v>
      </c>
      <c r="M10748" t="s">
        <v>871</v>
      </c>
      <c r="N10748" t="s">
        <v>149</v>
      </c>
      <c r="O10748" t="s">
        <v>22</v>
      </c>
      <c r="P10748" t="s">
        <v>23</v>
      </c>
      <c r="Q10748" t="s">
        <v>41</v>
      </c>
    </row>
    <row r="10749" spans="1:17" x14ac:dyDescent="0.2">
      <c r="A10749" s="2">
        <v>39334</v>
      </c>
      <c r="B10749" t="s">
        <v>380</v>
      </c>
      <c r="C10749" t="s">
        <v>128</v>
      </c>
      <c r="D10749" t="s">
        <v>36</v>
      </c>
      <c r="E10749" t="s">
        <v>36</v>
      </c>
      <c r="F10749">
        <v>117</v>
      </c>
      <c r="G10749">
        <v>36</v>
      </c>
      <c r="H10749">
        <v>0</v>
      </c>
      <c r="I10749">
        <v>0</v>
      </c>
      <c r="J10749">
        <v>3</v>
      </c>
      <c r="K10749">
        <v>2</v>
      </c>
      <c r="L10749" t="s">
        <v>62</v>
      </c>
      <c r="M10749" t="s">
        <v>381</v>
      </c>
      <c r="N10749" t="s">
        <v>380</v>
      </c>
      <c r="O10749" t="s">
        <v>22</v>
      </c>
      <c r="P10749" t="s">
        <v>23</v>
      </c>
      <c r="Q10749" t="s">
        <v>24</v>
      </c>
    </row>
    <row r="10750" spans="1:17" x14ac:dyDescent="0.2">
      <c r="A10750" s="2">
        <v>39334</v>
      </c>
      <c r="B10750" t="s">
        <v>46</v>
      </c>
      <c r="C10750" t="s">
        <v>828</v>
      </c>
      <c r="D10750" t="s">
        <v>36</v>
      </c>
      <c r="E10750" t="s">
        <v>36</v>
      </c>
      <c r="F10750">
        <v>147</v>
      </c>
      <c r="G10750">
        <v>121</v>
      </c>
      <c r="H10750">
        <v>0</v>
      </c>
      <c r="I10750">
        <v>0</v>
      </c>
      <c r="J10750">
        <v>0</v>
      </c>
      <c r="K10750">
        <v>0</v>
      </c>
      <c r="L10750" t="s">
        <v>62</v>
      </c>
      <c r="M10750" t="s">
        <v>953</v>
      </c>
      <c r="N10750" t="s">
        <v>46</v>
      </c>
      <c r="O10750" t="s">
        <v>22</v>
      </c>
      <c r="P10750" t="s">
        <v>23</v>
      </c>
      <c r="Q10750" t="s">
        <v>30</v>
      </c>
    </row>
    <row r="10751" spans="1:17" x14ac:dyDescent="0.2">
      <c r="A10751" s="2">
        <v>39334</v>
      </c>
      <c r="B10751" t="s">
        <v>77</v>
      </c>
      <c r="C10751" t="s">
        <v>25</v>
      </c>
      <c r="D10751" t="s">
        <v>27</v>
      </c>
      <c r="E10751" t="s">
        <v>19</v>
      </c>
      <c r="F10751">
        <v>17</v>
      </c>
      <c r="G10751">
        <v>1</v>
      </c>
      <c r="H10751">
        <v>0</v>
      </c>
      <c r="I10751">
        <v>0</v>
      </c>
      <c r="J10751">
        <v>2</v>
      </c>
      <c r="K10751">
        <v>4</v>
      </c>
      <c r="L10751" t="s">
        <v>28</v>
      </c>
      <c r="M10751" t="s">
        <v>348</v>
      </c>
      <c r="N10751" t="s">
        <v>77</v>
      </c>
      <c r="O10751" t="s">
        <v>22</v>
      </c>
      <c r="P10751" t="s">
        <v>23</v>
      </c>
      <c r="Q10751" t="s">
        <v>41</v>
      </c>
    </row>
    <row r="10752" spans="1:17" x14ac:dyDescent="0.2">
      <c r="A10752" s="2">
        <v>39334</v>
      </c>
      <c r="B10752" t="s">
        <v>45</v>
      </c>
      <c r="C10752" t="s">
        <v>250</v>
      </c>
      <c r="D10752" t="s">
        <v>36</v>
      </c>
      <c r="E10752" t="s">
        <v>36</v>
      </c>
      <c r="F10752">
        <v>101</v>
      </c>
      <c r="G10752">
        <v>111</v>
      </c>
      <c r="H10752">
        <v>0</v>
      </c>
      <c r="I10752">
        <v>0</v>
      </c>
      <c r="J10752">
        <v>3</v>
      </c>
      <c r="K10752">
        <v>1</v>
      </c>
      <c r="L10752" t="s">
        <v>62</v>
      </c>
      <c r="M10752" t="s">
        <v>831</v>
      </c>
      <c r="N10752" t="s">
        <v>45</v>
      </c>
      <c r="O10752" t="s">
        <v>22</v>
      </c>
      <c r="P10752" t="s">
        <v>23</v>
      </c>
      <c r="Q10752" t="s">
        <v>24</v>
      </c>
    </row>
    <row r="10753" spans="1:17" x14ac:dyDescent="0.2">
      <c r="A10753" s="2">
        <v>39336</v>
      </c>
      <c r="B10753" t="s">
        <v>55</v>
      </c>
      <c r="C10753" t="s">
        <v>39</v>
      </c>
      <c r="D10753" t="s">
        <v>57</v>
      </c>
      <c r="E10753" t="s">
        <v>19</v>
      </c>
      <c r="F10753">
        <v>49</v>
      </c>
      <c r="G10753">
        <v>2</v>
      </c>
      <c r="H10753">
        <v>0</v>
      </c>
      <c r="I10753">
        <v>0</v>
      </c>
      <c r="J10753">
        <v>0</v>
      </c>
      <c r="K10753">
        <v>1</v>
      </c>
      <c r="L10753" t="s">
        <v>28</v>
      </c>
      <c r="M10753" t="s">
        <v>578</v>
      </c>
      <c r="N10753" t="s">
        <v>55</v>
      </c>
      <c r="O10753" t="s">
        <v>22</v>
      </c>
      <c r="P10753" t="s">
        <v>23</v>
      </c>
      <c r="Q10753" t="s">
        <v>41</v>
      </c>
    </row>
    <row r="10754" spans="1:17" x14ac:dyDescent="0.2">
      <c r="A10754" s="2">
        <v>39336</v>
      </c>
      <c r="B10754" t="s">
        <v>69</v>
      </c>
      <c r="C10754" t="s">
        <v>107</v>
      </c>
      <c r="D10754" t="s">
        <v>50</v>
      </c>
      <c r="E10754" t="s">
        <v>19</v>
      </c>
      <c r="F10754">
        <v>84</v>
      </c>
      <c r="G10754">
        <v>47</v>
      </c>
      <c r="H10754">
        <v>0</v>
      </c>
      <c r="I10754">
        <v>0</v>
      </c>
      <c r="J10754">
        <v>0</v>
      </c>
      <c r="K10754">
        <v>2</v>
      </c>
      <c r="L10754" t="s">
        <v>28</v>
      </c>
      <c r="M10754" t="s">
        <v>71</v>
      </c>
      <c r="N10754" t="s">
        <v>69</v>
      </c>
      <c r="O10754" t="s">
        <v>22</v>
      </c>
      <c r="P10754" t="s">
        <v>23</v>
      </c>
      <c r="Q10754" t="s">
        <v>41</v>
      </c>
    </row>
    <row r="10755" spans="1:17" x14ac:dyDescent="0.2">
      <c r="A10755" s="2">
        <v>39336</v>
      </c>
      <c r="B10755" t="s">
        <v>113</v>
      </c>
      <c r="C10755" t="s">
        <v>199</v>
      </c>
      <c r="D10755" t="s">
        <v>115</v>
      </c>
      <c r="E10755" t="s">
        <v>36</v>
      </c>
      <c r="F10755">
        <v>51</v>
      </c>
      <c r="G10755">
        <v>43</v>
      </c>
      <c r="H10755">
        <v>0</v>
      </c>
      <c r="I10755">
        <v>0</v>
      </c>
      <c r="J10755">
        <v>5</v>
      </c>
      <c r="K10755">
        <v>0</v>
      </c>
      <c r="L10755" t="s">
        <v>28</v>
      </c>
      <c r="M10755" t="s">
        <v>231</v>
      </c>
      <c r="N10755" t="s">
        <v>113</v>
      </c>
      <c r="O10755" t="s">
        <v>22</v>
      </c>
      <c r="P10755" t="s">
        <v>23</v>
      </c>
      <c r="Q10755" t="s">
        <v>24</v>
      </c>
    </row>
    <row r="10756" spans="1:17" x14ac:dyDescent="0.2">
      <c r="A10756" s="2">
        <v>39336</v>
      </c>
      <c r="B10756" t="s">
        <v>53</v>
      </c>
      <c r="C10756" t="s">
        <v>143</v>
      </c>
      <c r="D10756" t="s">
        <v>50</v>
      </c>
      <c r="E10756" t="s">
        <v>115</v>
      </c>
      <c r="F10756">
        <v>45</v>
      </c>
      <c r="G10756">
        <v>41</v>
      </c>
      <c r="H10756">
        <v>0</v>
      </c>
      <c r="I10756">
        <v>0</v>
      </c>
      <c r="J10756">
        <v>3</v>
      </c>
      <c r="K10756">
        <v>4</v>
      </c>
      <c r="L10756" t="s">
        <v>28</v>
      </c>
      <c r="M10756" t="s">
        <v>367</v>
      </c>
      <c r="N10756" t="s">
        <v>69</v>
      </c>
      <c r="O10756" t="s">
        <v>122</v>
      </c>
      <c r="P10756" t="s">
        <v>23</v>
      </c>
      <c r="Q10756" t="s">
        <v>41</v>
      </c>
    </row>
    <row r="10757" spans="1:17" x14ac:dyDescent="0.2">
      <c r="A10757" s="2">
        <v>39337</v>
      </c>
      <c r="B10757" t="s">
        <v>85</v>
      </c>
      <c r="C10757" t="s">
        <v>126</v>
      </c>
      <c r="D10757" t="s">
        <v>50</v>
      </c>
      <c r="E10757" t="s">
        <v>50</v>
      </c>
      <c r="F10757">
        <v>66</v>
      </c>
      <c r="G10757">
        <v>7</v>
      </c>
      <c r="H10757">
        <v>0</v>
      </c>
      <c r="I10757">
        <v>0</v>
      </c>
      <c r="J10757">
        <v>0</v>
      </c>
      <c r="K10757">
        <v>1</v>
      </c>
      <c r="L10757" t="s">
        <v>291</v>
      </c>
      <c r="M10757" t="s">
        <v>86</v>
      </c>
      <c r="N10757" t="s">
        <v>85</v>
      </c>
      <c r="O10757" t="s">
        <v>22</v>
      </c>
      <c r="P10757" t="s">
        <v>23</v>
      </c>
      <c r="Q10757" t="s">
        <v>41</v>
      </c>
    </row>
    <row r="10758" spans="1:17" x14ac:dyDescent="0.2">
      <c r="A10758" s="2">
        <v>39337</v>
      </c>
      <c r="B10758" t="s">
        <v>737</v>
      </c>
      <c r="C10758" t="s">
        <v>274</v>
      </c>
      <c r="D10758" t="s">
        <v>50</v>
      </c>
      <c r="E10758" t="s">
        <v>50</v>
      </c>
      <c r="F10758">
        <v>161</v>
      </c>
      <c r="G10758">
        <v>6</v>
      </c>
      <c r="H10758">
        <v>0</v>
      </c>
      <c r="I10758">
        <v>0</v>
      </c>
      <c r="J10758">
        <v>0</v>
      </c>
      <c r="K10758">
        <v>6</v>
      </c>
      <c r="L10758" t="s">
        <v>291</v>
      </c>
      <c r="M10758" t="s">
        <v>819</v>
      </c>
      <c r="N10758" t="s">
        <v>737</v>
      </c>
      <c r="O10758" t="s">
        <v>22</v>
      </c>
      <c r="P10758" t="s">
        <v>23</v>
      </c>
      <c r="Q10758" t="s">
        <v>41</v>
      </c>
    </row>
    <row r="10759" spans="1:17" x14ac:dyDescent="0.2">
      <c r="A10759" s="2">
        <v>39337</v>
      </c>
      <c r="B10759" t="s">
        <v>386</v>
      </c>
      <c r="C10759" t="s">
        <v>345</v>
      </c>
      <c r="D10759" t="s">
        <v>50</v>
      </c>
      <c r="E10759" t="s">
        <v>50</v>
      </c>
      <c r="F10759">
        <v>107</v>
      </c>
      <c r="G10759">
        <v>103</v>
      </c>
      <c r="H10759">
        <v>0</v>
      </c>
      <c r="I10759">
        <v>0</v>
      </c>
      <c r="J10759">
        <v>1</v>
      </c>
      <c r="K10759">
        <v>1</v>
      </c>
      <c r="L10759" t="s">
        <v>28</v>
      </c>
      <c r="M10759" t="s">
        <v>595</v>
      </c>
      <c r="N10759" t="s">
        <v>386</v>
      </c>
      <c r="O10759" t="s">
        <v>22</v>
      </c>
      <c r="P10759" t="s">
        <v>23</v>
      </c>
      <c r="Q10759" t="s">
        <v>30</v>
      </c>
    </row>
    <row r="10760" spans="1:17" x14ac:dyDescent="0.2">
      <c r="A10760" s="2">
        <v>39337</v>
      </c>
      <c r="B10760" t="s">
        <v>646</v>
      </c>
      <c r="C10760" t="s">
        <v>384</v>
      </c>
      <c r="D10760" t="s">
        <v>50</v>
      </c>
      <c r="E10760" t="s">
        <v>50</v>
      </c>
      <c r="F10760">
        <v>25</v>
      </c>
      <c r="G10760">
        <v>106</v>
      </c>
      <c r="H10760">
        <v>0</v>
      </c>
      <c r="I10760">
        <v>0</v>
      </c>
      <c r="J10760">
        <v>0</v>
      </c>
      <c r="K10760">
        <v>1</v>
      </c>
      <c r="L10760" t="s">
        <v>291</v>
      </c>
      <c r="M10760" t="s">
        <v>671</v>
      </c>
      <c r="N10760" t="s">
        <v>646</v>
      </c>
      <c r="O10760" t="s">
        <v>22</v>
      </c>
      <c r="P10760" t="s">
        <v>23</v>
      </c>
      <c r="Q10760" t="s">
        <v>41</v>
      </c>
    </row>
    <row r="10761" spans="1:17" x14ac:dyDescent="0.2">
      <c r="A10761" s="2">
        <v>39337</v>
      </c>
      <c r="B10761" t="s">
        <v>87</v>
      </c>
      <c r="C10761" t="s">
        <v>97</v>
      </c>
      <c r="D10761" t="s">
        <v>50</v>
      </c>
      <c r="E10761" t="s">
        <v>50</v>
      </c>
      <c r="F10761">
        <v>29</v>
      </c>
      <c r="G10761">
        <v>174</v>
      </c>
      <c r="H10761">
        <v>0</v>
      </c>
      <c r="I10761">
        <v>0</v>
      </c>
      <c r="J10761">
        <v>3</v>
      </c>
      <c r="K10761">
        <v>0</v>
      </c>
      <c r="L10761" t="s">
        <v>291</v>
      </c>
      <c r="M10761" t="s">
        <v>88</v>
      </c>
      <c r="N10761" t="s">
        <v>87</v>
      </c>
      <c r="O10761" t="s">
        <v>22</v>
      </c>
      <c r="P10761" t="s">
        <v>23</v>
      </c>
      <c r="Q10761" t="s">
        <v>24</v>
      </c>
    </row>
    <row r="10762" spans="1:17" x14ac:dyDescent="0.2">
      <c r="A10762" s="2">
        <v>39337</v>
      </c>
      <c r="B10762" t="s">
        <v>56</v>
      </c>
      <c r="C10762" t="s">
        <v>131</v>
      </c>
      <c r="D10762" t="s">
        <v>27</v>
      </c>
      <c r="E10762" t="s">
        <v>27</v>
      </c>
      <c r="F10762">
        <v>53</v>
      </c>
      <c r="G10762">
        <v>52</v>
      </c>
      <c r="H10762">
        <v>0</v>
      </c>
      <c r="I10762">
        <v>0</v>
      </c>
      <c r="J10762">
        <v>1</v>
      </c>
      <c r="K10762">
        <v>1</v>
      </c>
      <c r="L10762" t="s">
        <v>28</v>
      </c>
      <c r="M10762" t="s">
        <v>343</v>
      </c>
      <c r="N10762" t="s">
        <v>56</v>
      </c>
      <c r="O10762" t="s">
        <v>22</v>
      </c>
      <c r="P10762" t="s">
        <v>23</v>
      </c>
      <c r="Q10762" t="s">
        <v>30</v>
      </c>
    </row>
    <row r="10763" spans="1:17" x14ac:dyDescent="0.2">
      <c r="A10763" s="2">
        <v>39337</v>
      </c>
      <c r="B10763" t="s">
        <v>43</v>
      </c>
      <c r="C10763" t="s">
        <v>38</v>
      </c>
      <c r="D10763" t="s">
        <v>19</v>
      </c>
      <c r="E10763" t="s">
        <v>19</v>
      </c>
      <c r="F10763">
        <v>31</v>
      </c>
      <c r="G10763">
        <v>31</v>
      </c>
      <c r="H10763">
        <v>0</v>
      </c>
      <c r="I10763">
        <v>0</v>
      </c>
      <c r="J10763">
        <v>1</v>
      </c>
      <c r="K10763">
        <v>0</v>
      </c>
      <c r="L10763" t="s">
        <v>28</v>
      </c>
      <c r="M10763" t="s">
        <v>908</v>
      </c>
      <c r="N10763" t="s">
        <v>43</v>
      </c>
      <c r="O10763" t="s">
        <v>22</v>
      </c>
      <c r="P10763" t="s">
        <v>23</v>
      </c>
      <c r="Q10763" t="s">
        <v>24</v>
      </c>
    </row>
    <row r="10764" spans="1:17" x14ac:dyDescent="0.2">
      <c r="A10764" s="2">
        <v>39337</v>
      </c>
      <c r="B10764" t="s">
        <v>145</v>
      </c>
      <c r="C10764" t="s">
        <v>125</v>
      </c>
      <c r="D10764" t="s">
        <v>50</v>
      </c>
      <c r="E10764" t="s">
        <v>50</v>
      </c>
      <c r="F10764">
        <v>82</v>
      </c>
      <c r="G10764">
        <v>195</v>
      </c>
      <c r="H10764">
        <v>0</v>
      </c>
      <c r="I10764">
        <v>0</v>
      </c>
      <c r="J10764">
        <v>3</v>
      </c>
      <c r="K10764">
        <v>0</v>
      </c>
      <c r="L10764" t="s">
        <v>291</v>
      </c>
      <c r="M10764" t="s">
        <v>435</v>
      </c>
      <c r="N10764" t="s">
        <v>145</v>
      </c>
      <c r="O10764" t="s">
        <v>22</v>
      </c>
      <c r="P10764" t="s">
        <v>23</v>
      </c>
      <c r="Q10764" t="s">
        <v>24</v>
      </c>
    </row>
    <row r="10765" spans="1:17" x14ac:dyDescent="0.2">
      <c r="A10765" s="2">
        <v>39337</v>
      </c>
      <c r="B10765" t="s">
        <v>293</v>
      </c>
      <c r="C10765" t="s">
        <v>98</v>
      </c>
      <c r="D10765" t="s">
        <v>50</v>
      </c>
      <c r="E10765" t="s">
        <v>50</v>
      </c>
      <c r="F10765">
        <v>9</v>
      </c>
      <c r="G10765">
        <v>37</v>
      </c>
      <c r="H10765">
        <v>0</v>
      </c>
      <c r="I10765">
        <v>0</v>
      </c>
      <c r="J10765">
        <v>1</v>
      </c>
      <c r="K10765">
        <v>0</v>
      </c>
      <c r="L10765" t="s">
        <v>291</v>
      </c>
      <c r="M10765" t="s">
        <v>478</v>
      </c>
      <c r="N10765" t="s">
        <v>293</v>
      </c>
      <c r="O10765" t="s">
        <v>22</v>
      </c>
      <c r="P10765" t="s">
        <v>23</v>
      </c>
      <c r="Q10765" t="s">
        <v>24</v>
      </c>
    </row>
    <row r="10766" spans="1:17" x14ac:dyDescent="0.2">
      <c r="A10766" s="2">
        <v>39337</v>
      </c>
      <c r="B10766" t="s">
        <v>72</v>
      </c>
      <c r="C10766" t="s">
        <v>174</v>
      </c>
      <c r="D10766" t="s">
        <v>50</v>
      </c>
      <c r="E10766" t="s">
        <v>50</v>
      </c>
      <c r="F10766">
        <v>30</v>
      </c>
      <c r="G10766">
        <v>133</v>
      </c>
      <c r="H10766">
        <v>0</v>
      </c>
      <c r="I10766">
        <v>0</v>
      </c>
      <c r="J10766">
        <v>4</v>
      </c>
      <c r="K10766">
        <v>0</v>
      </c>
      <c r="L10766" t="s">
        <v>291</v>
      </c>
      <c r="M10766" t="s">
        <v>1216</v>
      </c>
      <c r="N10766" t="s">
        <v>72</v>
      </c>
      <c r="O10766" t="s">
        <v>22</v>
      </c>
      <c r="P10766" t="s">
        <v>23</v>
      </c>
      <c r="Q10766" t="s">
        <v>24</v>
      </c>
    </row>
    <row r="10767" spans="1:17" x14ac:dyDescent="0.2">
      <c r="A10767" s="2">
        <v>39337</v>
      </c>
      <c r="B10767" t="s">
        <v>89</v>
      </c>
      <c r="C10767" t="s">
        <v>95</v>
      </c>
      <c r="D10767" t="s">
        <v>50</v>
      </c>
      <c r="E10767" t="s">
        <v>50</v>
      </c>
      <c r="F10767">
        <v>12</v>
      </c>
      <c r="G10767">
        <v>24</v>
      </c>
      <c r="H10767">
        <v>0</v>
      </c>
      <c r="I10767">
        <v>0</v>
      </c>
      <c r="J10767">
        <v>3</v>
      </c>
      <c r="K10767">
        <v>0</v>
      </c>
      <c r="L10767" t="s">
        <v>291</v>
      </c>
      <c r="M10767" t="s">
        <v>91</v>
      </c>
      <c r="N10767" t="s">
        <v>89</v>
      </c>
      <c r="O10767" t="s">
        <v>22</v>
      </c>
      <c r="P10767" t="s">
        <v>23</v>
      </c>
      <c r="Q10767" t="s">
        <v>24</v>
      </c>
    </row>
    <row r="10768" spans="1:17" x14ac:dyDescent="0.2">
      <c r="A10768" s="2">
        <v>39337</v>
      </c>
      <c r="B10768" t="s">
        <v>70</v>
      </c>
      <c r="C10768" t="s">
        <v>90</v>
      </c>
      <c r="D10768" t="s">
        <v>50</v>
      </c>
      <c r="E10768" t="s">
        <v>50</v>
      </c>
      <c r="F10768">
        <v>38</v>
      </c>
      <c r="G10768">
        <v>20</v>
      </c>
      <c r="H10768">
        <v>0</v>
      </c>
      <c r="I10768">
        <v>0</v>
      </c>
      <c r="J10768">
        <v>0</v>
      </c>
      <c r="K10768">
        <v>0</v>
      </c>
      <c r="L10768" t="s">
        <v>291</v>
      </c>
      <c r="M10768" t="s">
        <v>383</v>
      </c>
      <c r="N10768" t="s">
        <v>70</v>
      </c>
      <c r="O10768" t="s">
        <v>22</v>
      </c>
      <c r="P10768" t="s">
        <v>23</v>
      </c>
      <c r="Q10768" t="s">
        <v>30</v>
      </c>
    </row>
    <row r="10769" spans="1:17" x14ac:dyDescent="0.2">
      <c r="A10769" s="2">
        <v>39337</v>
      </c>
      <c r="B10769" t="s">
        <v>67</v>
      </c>
      <c r="C10769" t="s">
        <v>104</v>
      </c>
      <c r="D10769" t="s">
        <v>50</v>
      </c>
      <c r="E10769" t="s">
        <v>50</v>
      </c>
      <c r="F10769">
        <v>4</v>
      </c>
      <c r="G10769">
        <v>23</v>
      </c>
      <c r="H10769">
        <v>0</v>
      </c>
      <c r="I10769">
        <v>0</v>
      </c>
      <c r="J10769">
        <v>0</v>
      </c>
      <c r="K10769">
        <v>1</v>
      </c>
      <c r="L10769" t="s">
        <v>291</v>
      </c>
      <c r="M10769" t="s">
        <v>154</v>
      </c>
      <c r="N10769" t="s">
        <v>67</v>
      </c>
      <c r="O10769" t="s">
        <v>22</v>
      </c>
      <c r="P10769" t="s">
        <v>23</v>
      </c>
      <c r="Q10769" t="s">
        <v>41</v>
      </c>
    </row>
    <row r="10770" spans="1:17" x14ac:dyDescent="0.2">
      <c r="A10770" s="2">
        <v>39337</v>
      </c>
      <c r="B10770" t="s">
        <v>129</v>
      </c>
      <c r="C10770" t="s">
        <v>92</v>
      </c>
      <c r="D10770" t="s">
        <v>50</v>
      </c>
      <c r="E10770" t="s">
        <v>50</v>
      </c>
      <c r="F10770">
        <v>5</v>
      </c>
      <c r="G10770">
        <v>13</v>
      </c>
      <c r="H10770">
        <v>0</v>
      </c>
      <c r="I10770">
        <v>0</v>
      </c>
      <c r="J10770">
        <v>3</v>
      </c>
      <c r="K10770">
        <v>1</v>
      </c>
      <c r="L10770" t="s">
        <v>28</v>
      </c>
      <c r="M10770" t="s">
        <v>190</v>
      </c>
      <c r="N10770" t="s">
        <v>129</v>
      </c>
      <c r="O10770" t="s">
        <v>22</v>
      </c>
      <c r="P10770" t="s">
        <v>23</v>
      </c>
      <c r="Q10770" t="s">
        <v>24</v>
      </c>
    </row>
    <row r="10771" spans="1:17" x14ac:dyDescent="0.2">
      <c r="A10771" s="2">
        <v>39337</v>
      </c>
      <c r="B10771" t="s">
        <v>304</v>
      </c>
      <c r="C10771" t="s">
        <v>31</v>
      </c>
      <c r="D10771" t="s">
        <v>27</v>
      </c>
      <c r="E10771" t="s">
        <v>19</v>
      </c>
      <c r="F10771">
        <v>57</v>
      </c>
      <c r="G10771">
        <v>55</v>
      </c>
      <c r="H10771">
        <v>0</v>
      </c>
      <c r="I10771">
        <v>0</v>
      </c>
      <c r="J10771">
        <v>2</v>
      </c>
      <c r="K10771">
        <v>1</v>
      </c>
      <c r="L10771" t="s">
        <v>28</v>
      </c>
      <c r="M10771" t="s">
        <v>628</v>
      </c>
      <c r="N10771" t="s">
        <v>304</v>
      </c>
      <c r="O10771" t="s">
        <v>22</v>
      </c>
      <c r="P10771" t="s">
        <v>23</v>
      </c>
      <c r="Q10771" t="s">
        <v>24</v>
      </c>
    </row>
    <row r="10772" spans="1:17" x14ac:dyDescent="0.2">
      <c r="A10772" s="2">
        <v>39337</v>
      </c>
      <c r="B10772" t="s">
        <v>76</v>
      </c>
      <c r="C10772" t="s">
        <v>100</v>
      </c>
      <c r="D10772" t="s">
        <v>50</v>
      </c>
      <c r="E10772" t="s">
        <v>50</v>
      </c>
      <c r="F10772">
        <v>117</v>
      </c>
      <c r="G10772">
        <v>27</v>
      </c>
      <c r="H10772">
        <v>0</v>
      </c>
      <c r="I10772">
        <v>0</v>
      </c>
      <c r="J10772">
        <v>2</v>
      </c>
      <c r="K10772">
        <v>1</v>
      </c>
      <c r="L10772" t="s">
        <v>291</v>
      </c>
      <c r="M10772" t="s">
        <v>78</v>
      </c>
      <c r="N10772" t="s">
        <v>76</v>
      </c>
      <c r="O10772" t="s">
        <v>22</v>
      </c>
      <c r="P10772" t="s">
        <v>23</v>
      </c>
      <c r="Q10772" t="s">
        <v>24</v>
      </c>
    </row>
    <row r="10773" spans="1:17" x14ac:dyDescent="0.2">
      <c r="A10773" s="2">
        <v>39337</v>
      </c>
      <c r="B10773" t="s">
        <v>560</v>
      </c>
      <c r="C10773" t="s">
        <v>147</v>
      </c>
      <c r="D10773" t="s">
        <v>50</v>
      </c>
      <c r="E10773" t="s">
        <v>50</v>
      </c>
      <c r="F10773">
        <v>115</v>
      </c>
      <c r="G10773">
        <v>69</v>
      </c>
      <c r="H10773">
        <v>0</v>
      </c>
      <c r="I10773">
        <v>0</v>
      </c>
      <c r="J10773">
        <v>2</v>
      </c>
      <c r="K10773">
        <v>2</v>
      </c>
      <c r="L10773" t="s">
        <v>291</v>
      </c>
      <c r="M10773" t="s">
        <v>626</v>
      </c>
      <c r="N10773" t="s">
        <v>560</v>
      </c>
      <c r="O10773" t="s">
        <v>22</v>
      </c>
      <c r="P10773" t="s">
        <v>23</v>
      </c>
      <c r="Q10773" t="s">
        <v>30</v>
      </c>
    </row>
    <row r="10774" spans="1:17" x14ac:dyDescent="0.2">
      <c r="A10774" s="2">
        <v>39337</v>
      </c>
      <c r="B10774" t="s">
        <v>73</v>
      </c>
      <c r="C10774" t="s">
        <v>48</v>
      </c>
      <c r="D10774" t="s">
        <v>50</v>
      </c>
      <c r="E10774" t="s">
        <v>50</v>
      </c>
      <c r="F10774">
        <v>78</v>
      </c>
      <c r="G10774">
        <v>190</v>
      </c>
      <c r="H10774">
        <v>0</v>
      </c>
      <c r="I10774">
        <v>0</v>
      </c>
      <c r="J10774">
        <v>2</v>
      </c>
      <c r="K10774">
        <v>1</v>
      </c>
      <c r="L10774" t="s">
        <v>291</v>
      </c>
      <c r="M10774" t="s">
        <v>806</v>
      </c>
      <c r="N10774" t="s">
        <v>73</v>
      </c>
      <c r="O10774" t="s">
        <v>22</v>
      </c>
      <c r="P10774" t="s">
        <v>23</v>
      </c>
      <c r="Q10774" t="s">
        <v>24</v>
      </c>
    </row>
    <row r="10775" spans="1:17" x14ac:dyDescent="0.2">
      <c r="A10775" s="2">
        <v>39337</v>
      </c>
      <c r="B10775" t="s">
        <v>328</v>
      </c>
      <c r="C10775" t="s">
        <v>81</v>
      </c>
      <c r="D10775" t="s">
        <v>50</v>
      </c>
      <c r="E10775" t="s">
        <v>50</v>
      </c>
      <c r="F10775">
        <v>67</v>
      </c>
      <c r="G10775">
        <v>125</v>
      </c>
      <c r="H10775">
        <v>0</v>
      </c>
      <c r="I10775">
        <v>0</v>
      </c>
      <c r="J10775">
        <v>1</v>
      </c>
      <c r="K10775">
        <v>1</v>
      </c>
      <c r="L10775" t="s">
        <v>291</v>
      </c>
      <c r="M10775" t="s">
        <v>329</v>
      </c>
      <c r="N10775" t="s">
        <v>328</v>
      </c>
      <c r="O10775" t="s">
        <v>22</v>
      </c>
      <c r="P10775" t="s">
        <v>23</v>
      </c>
      <c r="Q10775" t="s">
        <v>30</v>
      </c>
    </row>
    <row r="10776" spans="1:17" x14ac:dyDescent="0.2">
      <c r="A10776" s="2">
        <v>39337</v>
      </c>
      <c r="B10776" t="s">
        <v>184</v>
      </c>
      <c r="C10776" t="s">
        <v>286</v>
      </c>
      <c r="D10776" t="s">
        <v>50</v>
      </c>
      <c r="E10776" t="s">
        <v>50</v>
      </c>
      <c r="F10776">
        <v>115</v>
      </c>
      <c r="G10776">
        <v>81</v>
      </c>
      <c r="H10776">
        <v>0</v>
      </c>
      <c r="I10776">
        <v>0</v>
      </c>
      <c r="J10776">
        <v>0</v>
      </c>
      <c r="K10776">
        <v>1</v>
      </c>
      <c r="L10776" t="s">
        <v>28</v>
      </c>
      <c r="M10776" t="s">
        <v>193</v>
      </c>
      <c r="N10776" t="s">
        <v>184</v>
      </c>
      <c r="O10776" t="s">
        <v>22</v>
      </c>
      <c r="P10776" t="s">
        <v>23</v>
      </c>
      <c r="Q10776" t="s">
        <v>41</v>
      </c>
    </row>
    <row r="10777" spans="1:17" x14ac:dyDescent="0.2">
      <c r="A10777" s="2">
        <v>39337</v>
      </c>
      <c r="B10777" t="s">
        <v>26</v>
      </c>
      <c r="C10777" t="s">
        <v>25</v>
      </c>
      <c r="D10777" t="s">
        <v>27</v>
      </c>
      <c r="E10777" t="s">
        <v>19</v>
      </c>
      <c r="F10777">
        <v>11</v>
      </c>
      <c r="G10777">
        <v>1</v>
      </c>
      <c r="H10777">
        <v>0</v>
      </c>
      <c r="I10777">
        <v>0</v>
      </c>
      <c r="J10777">
        <v>1</v>
      </c>
      <c r="K10777">
        <v>3</v>
      </c>
      <c r="L10777" t="s">
        <v>28</v>
      </c>
      <c r="M10777" t="s">
        <v>332</v>
      </c>
      <c r="N10777" t="s">
        <v>77</v>
      </c>
      <c r="O10777" t="s">
        <v>122</v>
      </c>
      <c r="P10777" t="s">
        <v>23</v>
      </c>
      <c r="Q10777" t="s">
        <v>41</v>
      </c>
    </row>
    <row r="10778" spans="1:17" x14ac:dyDescent="0.2">
      <c r="A10778" s="2">
        <v>39337</v>
      </c>
      <c r="B10778" t="s">
        <v>1279</v>
      </c>
      <c r="C10778" t="s">
        <v>52</v>
      </c>
      <c r="D10778" t="s">
        <v>50</v>
      </c>
      <c r="E10778" t="s">
        <v>50</v>
      </c>
      <c r="F10778">
        <v>199</v>
      </c>
      <c r="G10778">
        <v>19</v>
      </c>
      <c r="H10778">
        <v>0</v>
      </c>
      <c r="I10778">
        <v>0</v>
      </c>
      <c r="J10778">
        <v>1</v>
      </c>
      <c r="K10778">
        <v>2</v>
      </c>
      <c r="L10778" t="s">
        <v>28</v>
      </c>
      <c r="M10778" t="s">
        <v>1280</v>
      </c>
      <c r="N10778" t="s">
        <v>1279</v>
      </c>
      <c r="O10778" t="s">
        <v>22</v>
      </c>
      <c r="P10778" t="s">
        <v>23</v>
      </c>
      <c r="Q10778" t="s">
        <v>41</v>
      </c>
    </row>
    <row r="10779" spans="1:17" x14ac:dyDescent="0.2">
      <c r="A10779" s="2">
        <v>39337</v>
      </c>
      <c r="B10779" t="s">
        <v>49</v>
      </c>
      <c r="C10779" t="s">
        <v>153</v>
      </c>
      <c r="D10779" t="s">
        <v>50</v>
      </c>
      <c r="E10779" t="s">
        <v>50</v>
      </c>
      <c r="F10779">
        <v>35</v>
      </c>
      <c r="G10779">
        <v>14</v>
      </c>
      <c r="H10779">
        <v>0</v>
      </c>
      <c r="I10779">
        <v>0</v>
      </c>
      <c r="J10779">
        <v>2</v>
      </c>
      <c r="K10779">
        <v>2</v>
      </c>
      <c r="L10779" t="s">
        <v>291</v>
      </c>
      <c r="M10779" t="s">
        <v>103</v>
      </c>
      <c r="N10779" t="s">
        <v>49</v>
      </c>
      <c r="O10779" t="s">
        <v>22</v>
      </c>
      <c r="P10779" t="s">
        <v>23</v>
      </c>
      <c r="Q10779" t="s">
        <v>30</v>
      </c>
    </row>
    <row r="10780" spans="1:17" x14ac:dyDescent="0.2">
      <c r="A10780" s="2">
        <v>39337</v>
      </c>
      <c r="B10780" t="s">
        <v>42</v>
      </c>
      <c r="C10780" t="s">
        <v>17</v>
      </c>
      <c r="D10780" t="s">
        <v>19</v>
      </c>
      <c r="E10780" t="s">
        <v>19</v>
      </c>
      <c r="F10780">
        <v>54</v>
      </c>
      <c r="G10780">
        <v>68</v>
      </c>
      <c r="H10780">
        <v>0</v>
      </c>
      <c r="I10780">
        <v>0</v>
      </c>
      <c r="J10780">
        <v>2</v>
      </c>
      <c r="K10780">
        <v>0</v>
      </c>
      <c r="L10780" t="s">
        <v>28</v>
      </c>
      <c r="M10780" t="s">
        <v>44</v>
      </c>
      <c r="N10780" t="s">
        <v>42</v>
      </c>
      <c r="O10780" t="s">
        <v>22</v>
      </c>
      <c r="P10780" t="s">
        <v>23</v>
      </c>
      <c r="Q10780" t="s">
        <v>24</v>
      </c>
    </row>
    <row r="10781" spans="1:17" x14ac:dyDescent="0.2">
      <c r="A10781" s="2">
        <v>39337</v>
      </c>
      <c r="B10781" t="s">
        <v>82</v>
      </c>
      <c r="C10781" t="s">
        <v>1204</v>
      </c>
      <c r="D10781" t="s">
        <v>50</v>
      </c>
      <c r="E10781" t="s">
        <v>50</v>
      </c>
      <c r="F10781">
        <v>10</v>
      </c>
      <c r="G10781">
        <v>18</v>
      </c>
      <c r="H10781">
        <v>0</v>
      </c>
      <c r="I10781">
        <v>0</v>
      </c>
      <c r="J10781">
        <v>1</v>
      </c>
      <c r="K10781">
        <v>1</v>
      </c>
      <c r="L10781" t="s">
        <v>291</v>
      </c>
      <c r="M10781" t="s">
        <v>187</v>
      </c>
      <c r="N10781" t="s">
        <v>82</v>
      </c>
      <c r="O10781" t="s">
        <v>22</v>
      </c>
      <c r="P10781" t="s">
        <v>23</v>
      </c>
      <c r="Q10781" t="s">
        <v>30</v>
      </c>
    </row>
    <row r="10782" spans="1:17" x14ac:dyDescent="0.2">
      <c r="A10782" s="2">
        <v>39337</v>
      </c>
      <c r="B10782" t="s">
        <v>443</v>
      </c>
      <c r="C10782" t="s">
        <v>176</v>
      </c>
      <c r="D10782" t="s">
        <v>115</v>
      </c>
      <c r="E10782" t="s">
        <v>115</v>
      </c>
      <c r="F10782">
        <v>134</v>
      </c>
      <c r="G10782">
        <v>96</v>
      </c>
      <c r="H10782">
        <v>0</v>
      </c>
      <c r="I10782">
        <v>0</v>
      </c>
      <c r="J10782">
        <v>1</v>
      </c>
      <c r="K10782">
        <v>1</v>
      </c>
      <c r="L10782" t="s">
        <v>28</v>
      </c>
      <c r="M10782" t="s">
        <v>443</v>
      </c>
      <c r="N10782" t="s">
        <v>443</v>
      </c>
      <c r="O10782" t="s">
        <v>22</v>
      </c>
      <c r="P10782" t="s">
        <v>23</v>
      </c>
      <c r="Q10782" t="s">
        <v>30</v>
      </c>
    </row>
    <row r="10783" spans="1:17" x14ac:dyDescent="0.2">
      <c r="A10783" s="2">
        <v>39337</v>
      </c>
      <c r="B10783" t="s">
        <v>244</v>
      </c>
      <c r="C10783" t="s">
        <v>161</v>
      </c>
      <c r="D10783" t="s">
        <v>50</v>
      </c>
      <c r="E10783" t="s">
        <v>50</v>
      </c>
      <c r="F10783">
        <v>39</v>
      </c>
      <c r="G10783">
        <v>74</v>
      </c>
      <c r="H10783">
        <v>0</v>
      </c>
      <c r="I10783">
        <v>0</v>
      </c>
      <c r="J10783">
        <v>2</v>
      </c>
      <c r="K10783">
        <v>5</v>
      </c>
      <c r="L10783" t="s">
        <v>291</v>
      </c>
      <c r="M10783" t="s">
        <v>597</v>
      </c>
      <c r="N10783" t="s">
        <v>244</v>
      </c>
      <c r="O10783" t="s">
        <v>22</v>
      </c>
      <c r="P10783" t="s">
        <v>23</v>
      </c>
      <c r="Q10783" t="s">
        <v>41</v>
      </c>
    </row>
    <row r="10784" spans="1:17" x14ac:dyDescent="0.2">
      <c r="A10784" s="2">
        <v>39337</v>
      </c>
      <c r="B10784" t="s">
        <v>249</v>
      </c>
      <c r="C10784" t="s">
        <v>317</v>
      </c>
      <c r="D10784" t="s">
        <v>50</v>
      </c>
      <c r="E10784" t="s">
        <v>50</v>
      </c>
      <c r="F10784">
        <v>94</v>
      </c>
      <c r="G10784">
        <v>69</v>
      </c>
      <c r="H10784">
        <v>0</v>
      </c>
      <c r="I10784">
        <v>0</v>
      </c>
      <c r="J10784">
        <v>1</v>
      </c>
      <c r="K10784">
        <v>0</v>
      </c>
      <c r="L10784" t="s">
        <v>291</v>
      </c>
      <c r="M10784" t="s">
        <v>1132</v>
      </c>
      <c r="N10784" t="s">
        <v>249</v>
      </c>
      <c r="O10784" t="s">
        <v>22</v>
      </c>
      <c r="P10784" t="s">
        <v>23</v>
      </c>
      <c r="Q10784" t="s">
        <v>24</v>
      </c>
    </row>
    <row r="10785" spans="1:17" x14ac:dyDescent="0.2">
      <c r="A10785" s="2">
        <v>39337</v>
      </c>
      <c r="B10785" t="s">
        <v>149</v>
      </c>
      <c r="C10785" t="s">
        <v>18</v>
      </c>
      <c r="D10785" t="s">
        <v>36</v>
      </c>
      <c r="E10785" t="s">
        <v>19</v>
      </c>
      <c r="F10785">
        <v>61</v>
      </c>
      <c r="G10785">
        <v>21</v>
      </c>
      <c r="H10785">
        <v>0</v>
      </c>
      <c r="I10785">
        <v>0</v>
      </c>
      <c r="J10785">
        <v>0</v>
      </c>
      <c r="K10785">
        <v>0</v>
      </c>
      <c r="L10785" t="s">
        <v>28</v>
      </c>
      <c r="M10785" t="s">
        <v>420</v>
      </c>
      <c r="N10785" t="s">
        <v>149</v>
      </c>
      <c r="O10785" t="s">
        <v>22</v>
      </c>
      <c r="P10785" t="s">
        <v>23</v>
      </c>
      <c r="Q10785" t="s">
        <v>30</v>
      </c>
    </row>
    <row r="10786" spans="1:17" x14ac:dyDescent="0.2">
      <c r="A10786" s="2">
        <v>39337</v>
      </c>
      <c r="B10786" t="s">
        <v>106</v>
      </c>
      <c r="C10786" t="s">
        <v>101</v>
      </c>
      <c r="D10786" t="s">
        <v>50</v>
      </c>
      <c r="E10786" t="s">
        <v>50</v>
      </c>
      <c r="F10786">
        <v>8</v>
      </c>
      <c r="G10786">
        <v>110</v>
      </c>
      <c r="H10786">
        <v>0</v>
      </c>
      <c r="I10786">
        <v>0</v>
      </c>
      <c r="J10786">
        <v>2</v>
      </c>
      <c r="K10786">
        <v>0</v>
      </c>
      <c r="L10786" t="s">
        <v>291</v>
      </c>
      <c r="M10786" t="s">
        <v>990</v>
      </c>
      <c r="N10786" t="s">
        <v>106</v>
      </c>
      <c r="O10786" t="s">
        <v>22</v>
      </c>
      <c r="P10786" t="s">
        <v>23</v>
      </c>
      <c r="Q10786" t="s">
        <v>24</v>
      </c>
    </row>
    <row r="10787" spans="1:17" x14ac:dyDescent="0.2">
      <c r="A10787" s="2">
        <v>39337</v>
      </c>
      <c r="B10787" t="s">
        <v>180</v>
      </c>
      <c r="C10787" t="s">
        <v>94</v>
      </c>
      <c r="D10787" t="s">
        <v>50</v>
      </c>
      <c r="E10787" t="s">
        <v>50</v>
      </c>
      <c r="F10787">
        <v>22</v>
      </c>
      <c r="G10787">
        <v>65</v>
      </c>
      <c r="H10787">
        <v>0</v>
      </c>
      <c r="I10787">
        <v>0</v>
      </c>
      <c r="J10787">
        <v>3</v>
      </c>
      <c r="K10787">
        <v>0</v>
      </c>
      <c r="L10787" t="s">
        <v>291</v>
      </c>
      <c r="M10787" t="s">
        <v>181</v>
      </c>
      <c r="N10787" t="s">
        <v>180</v>
      </c>
      <c r="O10787" t="s">
        <v>22</v>
      </c>
      <c r="P10787" t="s">
        <v>23</v>
      </c>
      <c r="Q10787" t="s">
        <v>24</v>
      </c>
    </row>
    <row r="10788" spans="1:17" x14ac:dyDescent="0.2">
      <c r="A10788" s="2">
        <v>39337</v>
      </c>
      <c r="B10788" t="s">
        <v>168</v>
      </c>
      <c r="C10788" t="s">
        <v>119</v>
      </c>
      <c r="D10788" t="s">
        <v>50</v>
      </c>
      <c r="E10788" t="s">
        <v>50</v>
      </c>
      <c r="F10788">
        <v>15</v>
      </c>
      <c r="G10788">
        <v>3</v>
      </c>
      <c r="H10788">
        <v>0</v>
      </c>
      <c r="I10788">
        <v>0</v>
      </c>
      <c r="J10788">
        <v>1</v>
      </c>
      <c r="K10788">
        <v>2</v>
      </c>
      <c r="L10788" t="s">
        <v>291</v>
      </c>
      <c r="M10788" t="s">
        <v>318</v>
      </c>
      <c r="N10788" t="s">
        <v>168</v>
      </c>
      <c r="O10788" t="s">
        <v>22</v>
      </c>
      <c r="P10788" t="s">
        <v>23</v>
      </c>
      <c r="Q10788" t="s">
        <v>41</v>
      </c>
    </row>
    <row r="10789" spans="1:17" x14ac:dyDescent="0.2">
      <c r="A10789" s="2">
        <v>39337</v>
      </c>
      <c r="B10789" t="s">
        <v>32</v>
      </c>
      <c r="C10789" t="s">
        <v>531</v>
      </c>
      <c r="D10789" t="s">
        <v>19</v>
      </c>
      <c r="E10789" t="s">
        <v>27</v>
      </c>
      <c r="F10789">
        <v>56</v>
      </c>
      <c r="G10789">
        <v>71</v>
      </c>
      <c r="H10789">
        <v>0</v>
      </c>
      <c r="I10789">
        <v>0</v>
      </c>
      <c r="J10789">
        <v>1</v>
      </c>
      <c r="K10789">
        <v>1</v>
      </c>
      <c r="L10789" t="s">
        <v>28</v>
      </c>
      <c r="M10789" t="s">
        <v>1271</v>
      </c>
      <c r="N10789" t="s">
        <v>32</v>
      </c>
      <c r="O10789" t="s">
        <v>22</v>
      </c>
      <c r="P10789" t="s">
        <v>23</v>
      </c>
      <c r="Q10789" t="s">
        <v>30</v>
      </c>
    </row>
    <row r="10790" spans="1:17" x14ac:dyDescent="0.2">
      <c r="A10790" s="2">
        <v>39342</v>
      </c>
      <c r="B10790" t="s">
        <v>166</v>
      </c>
      <c r="C10790" t="s">
        <v>239</v>
      </c>
      <c r="D10790" t="s">
        <v>115</v>
      </c>
      <c r="E10790" t="s">
        <v>115</v>
      </c>
      <c r="F10790">
        <v>83</v>
      </c>
      <c r="G10790">
        <v>76</v>
      </c>
      <c r="H10790">
        <v>0</v>
      </c>
      <c r="I10790">
        <v>0</v>
      </c>
      <c r="J10790">
        <v>1</v>
      </c>
      <c r="K10790">
        <v>1</v>
      </c>
      <c r="L10790" t="s">
        <v>28</v>
      </c>
      <c r="M10790" t="s">
        <v>165</v>
      </c>
      <c r="N10790" t="s">
        <v>166</v>
      </c>
      <c r="O10790" t="s">
        <v>22</v>
      </c>
      <c r="P10790" t="s">
        <v>23</v>
      </c>
      <c r="Q10790" t="s">
        <v>30</v>
      </c>
    </row>
    <row r="10791" spans="1:17" x14ac:dyDescent="0.2">
      <c r="A10791" s="2">
        <v>39348</v>
      </c>
      <c r="B10791" t="s">
        <v>176</v>
      </c>
      <c r="C10791" t="s">
        <v>464</v>
      </c>
      <c r="D10791" t="s">
        <v>115</v>
      </c>
      <c r="E10791" t="s">
        <v>115</v>
      </c>
      <c r="F10791">
        <v>102</v>
      </c>
      <c r="G10791">
        <v>144</v>
      </c>
      <c r="H10791">
        <v>0</v>
      </c>
      <c r="I10791">
        <v>0</v>
      </c>
      <c r="J10791">
        <v>1</v>
      </c>
      <c r="K10791">
        <v>1</v>
      </c>
      <c r="L10791" t="s">
        <v>28</v>
      </c>
      <c r="M10791" t="s">
        <v>246</v>
      </c>
      <c r="N10791" t="s">
        <v>176</v>
      </c>
      <c r="O10791" t="s">
        <v>22</v>
      </c>
      <c r="P10791" t="s">
        <v>23</v>
      </c>
      <c r="Q10791" t="s">
        <v>30</v>
      </c>
    </row>
    <row r="10792" spans="1:17" x14ac:dyDescent="0.2">
      <c r="A10792" s="2">
        <v>39354</v>
      </c>
      <c r="B10792" t="s">
        <v>296</v>
      </c>
      <c r="C10792" t="s">
        <v>138</v>
      </c>
      <c r="D10792" t="s">
        <v>36</v>
      </c>
      <c r="E10792" t="s">
        <v>36</v>
      </c>
      <c r="F10792">
        <v>74</v>
      </c>
      <c r="G10792">
        <v>61</v>
      </c>
      <c r="H10792">
        <v>0</v>
      </c>
      <c r="I10792">
        <v>0</v>
      </c>
      <c r="J10792">
        <v>0</v>
      </c>
      <c r="K10792">
        <v>3</v>
      </c>
      <c r="L10792" t="s">
        <v>716</v>
      </c>
      <c r="M10792" t="s">
        <v>1282</v>
      </c>
      <c r="N10792" t="s">
        <v>149</v>
      </c>
      <c r="O10792" t="s">
        <v>122</v>
      </c>
      <c r="P10792" t="s">
        <v>23</v>
      </c>
      <c r="Q10792" t="s">
        <v>41</v>
      </c>
    </row>
    <row r="10793" spans="1:17" x14ac:dyDescent="0.2">
      <c r="A10793" s="2">
        <v>39354</v>
      </c>
      <c r="B10793" t="s">
        <v>149</v>
      </c>
      <c r="C10793" t="s">
        <v>351</v>
      </c>
      <c r="D10793" t="s">
        <v>36</v>
      </c>
      <c r="E10793" t="s">
        <v>36</v>
      </c>
      <c r="F10793">
        <v>73</v>
      </c>
      <c r="G10793">
        <v>95</v>
      </c>
      <c r="H10793">
        <v>0</v>
      </c>
      <c r="I10793">
        <v>0</v>
      </c>
      <c r="J10793">
        <v>1</v>
      </c>
      <c r="K10793">
        <v>0</v>
      </c>
      <c r="L10793" t="s">
        <v>716</v>
      </c>
      <c r="M10793" t="s">
        <v>1282</v>
      </c>
      <c r="N10793" t="s">
        <v>149</v>
      </c>
      <c r="O10793" t="s">
        <v>22</v>
      </c>
      <c r="P10793" t="s">
        <v>23</v>
      </c>
      <c r="Q10793" t="s">
        <v>24</v>
      </c>
    </row>
    <row r="10794" spans="1:17" x14ac:dyDescent="0.2">
      <c r="A10794" s="2">
        <v>39357</v>
      </c>
      <c r="B10794" t="s">
        <v>239</v>
      </c>
      <c r="C10794" t="s">
        <v>629</v>
      </c>
      <c r="D10794" t="s">
        <v>115</v>
      </c>
      <c r="E10794" t="s">
        <v>36</v>
      </c>
      <c r="F10794">
        <v>79</v>
      </c>
      <c r="G10794">
        <v>165</v>
      </c>
      <c r="H10794">
        <v>0</v>
      </c>
      <c r="I10794">
        <v>0</v>
      </c>
      <c r="J10794">
        <v>1</v>
      </c>
      <c r="K10794">
        <v>0</v>
      </c>
      <c r="L10794" t="s">
        <v>28</v>
      </c>
      <c r="M10794" t="s">
        <v>240</v>
      </c>
      <c r="N10794" t="s">
        <v>239</v>
      </c>
      <c r="O10794" t="s">
        <v>22</v>
      </c>
      <c r="P10794" t="s">
        <v>23</v>
      </c>
      <c r="Q10794" t="s">
        <v>24</v>
      </c>
    </row>
    <row r="10795" spans="1:17" x14ac:dyDescent="0.2">
      <c r="A10795" s="2">
        <v>39358</v>
      </c>
      <c r="B10795" t="s">
        <v>114</v>
      </c>
      <c r="C10795" t="s">
        <v>176</v>
      </c>
      <c r="D10795" t="s">
        <v>115</v>
      </c>
      <c r="E10795" t="s">
        <v>115</v>
      </c>
      <c r="F10795">
        <v>117</v>
      </c>
      <c r="G10795">
        <v>102</v>
      </c>
      <c r="H10795">
        <v>0</v>
      </c>
      <c r="I10795">
        <v>0</v>
      </c>
      <c r="J10795">
        <v>1</v>
      </c>
      <c r="K10795">
        <v>1</v>
      </c>
      <c r="L10795" t="s">
        <v>28</v>
      </c>
      <c r="M10795" t="s">
        <v>226</v>
      </c>
      <c r="N10795" t="s">
        <v>114</v>
      </c>
      <c r="O10795" t="s">
        <v>22</v>
      </c>
      <c r="P10795" t="s">
        <v>23</v>
      </c>
      <c r="Q10795" t="s">
        <v>30</v>
      </c>
    </row>
    <row r="10796" spans="1:17" x14ac:dyDescent="0.2">
      <c r="A10796" s="2">
        <v>39359</v>
      </c>
      <c r="B10796" t="s">
        <v>402</v>
      </c>
      <c r="C10796" t="s">
        <v>443</v>
      </c>
      <c r="D10796" t="s">
        <v>115</v>
      </c>
      <c r="E10796" t="s">
        <v>115</v>
      </c>
      <c r="F10796">
        <v>98</v>
      </c>
      <c r="G10796">
        <v>138</v>
      </c>
      <c r="H10796">
        <v>0</v>
      </c>
      <c r="I10796">
        <v>0</v>
      </c>
      <c r="J10796">
        <v>3</v>
      </c>
      <c r="K10796">
        <v>1</v>
      </c>
      <c r="L10796" t="s">
        <v>28</v>
      </c>
      <c r="M10796" t="s">
        <v>715</v>
      </c>
      <c r="N10796" t="s">
        <v>402</v>
      </c>
      <c r="O10796" t="s">
        <v>22</v>
      </c>
      <c r="P10796" t="s">
        <v>23</v>
      </c>
      <c r="Q10796" t="s">
        <v>24</v>
      </c>
    </row>
    <row r="10797" spans="1:17" x14ac:dyDescent="0.2">
      <c r="A10797" s="2">
        <v>39363</v>
      </c>
      <c r="B10797" t="s">
        <v>212</v>
      </c>
      <c r="C10797" t="s">
        <v>602</v>
      </c>
      <c r="D10797" t="s">
        <v>115</v>
      </c>
      <c r="E10797" t="s">
        <v>115</v>
      </c>
      <c r="F10797">
        <v>175</v>
      </c>
      <c r="G10797">
        <v>151</v>
      </c>
      <c r="H10797">
        <v>0</v>
      </c>
      <c r="I10797">
        <v>0</v>
      </c>
      <c r="J10797">
        <v>1</v>
      </c>
      <c r="K10797">
        <v>1</v>
      </c>
      <c r="L10797" t="s">
        <v>20</v>
      </c>
      <c r="M10797" t="s">
        <v>214</v>
      </c>
      <c r="N10797" t="s">
        <v>212</v>
      </c>
      <c r="O10797" t="s">
        <v>22</v>
      </c>
      <c r="P10797" t="s">
        <v>23</v>
      </c>
      <c r="Q10797" t="s">
        <v>30</v>
      </c>
    </row>
    <row r="10798" spans="1:17" x14ac:dyDescent="0.2">
      <c r="A10798" s="2">
        <v>39363</v>
      </c>
      <c r="B10798" t="s">
        <v>464</v>
      </c>
      <c r="C10798" t="s">
        <v>388</v>
      </c>
      <c r="D10798" t="s">
        <v>115</v>
      </c>
      <c r="E10798" t="s">
        <v>115</v>
      </c>
      <c r="F10798">
        <v>144</v>
      </c>
      <c r="G10798">
        <v>145</v>
      </c>
      <c r="H10798">
        <v>0</v>
      </c>
      <c r="I10798">
        <v>0</v>
      </c>
      <c r="J10798">
        <v>4</v>
      </c>
      <c r="K10798">
        <v>1</v>
      </c>
      <c r="L10798" t="s">
        <v>20</v>
      </c>
      <c r="M10798" t="s">
        <v>948</v>
      </c>
      <c r="N10798" t="s">
        <v>464</v>
      </c>
      <c r="O10798" t="s">
        <v>22</v>
      </c>
      <c r="P10798" t="s">
        <v>23</v>
      </c>
      <c r="Q10798" t="s">
        <v>24</v>
      </c>
    </row>
    <row r="10799" spans="1:17" x14ac:dyDescent="0.2">
      <c r="A10799" s="2">
        <v>39363</v>
      </c>
      <c r="B10799" t="s">
        <v>239</v>
      </c>
      <c r="C10799" t="s">
        <v>459</v>
      </c>
      <c r="D10799" t="s">
        <v>115</v>
      </c>
      <c r="E10799" t="s">
        <v>115</v>
      </c>
      <c r="F10799">
        <v>79</v>
      </c>
      <c r="G10799">
        <v>185</v>
      </c>
      <c r="H10799">
        <v>0</v>
      </c>
      <c r="I10799">
        <v>0</v>
      </c>
      <c r="J10799">
        <v>2</v>
      </c>
      <c r="K10799">
        <v>0</v>
      </c>
      <c r="L10799" t="s">
        <v>20</v>
      </c>
      <c r="M10799" t="s">
        <v>240</v>
      </c>
      <c r="N10799" t="s">
        <v>239</v>
      </c>
      <c r="O10799" t="s">
        <v>22</v>
      </c>
      <c r="P10799" t="s">
        <v>23</v>
      </c>
      <c r="Q10799" t="s">
        <v>24</v>
      </c>
    </row>
    <row r="10800" spans="1:17" x14ac:dyDescent="0.2">
      <c r="A10800" s="2">
        <v>39363</v>
      </c>
      <c r="B10800" t="s">
        <v>913</v>
      </c>
      <c r="C10800" t="s">
        <v>443</v>
      </c>
      <c r="D10800" t="s">
        <v>115</v>
      </c>
      <c r="E10800" t="s">
        <v>115</v>
      </c>
      <c r="F10800">
        <v>157</v>
      </c>
      <c r="G10800">
        <v>138</v>
      </c>
      <c r="H10800">
        <v>0</v>
      </c>
      <c r="I10800">
        <v>0</v>
      </c>
      <c r="J10800">
        <v>0</v>
      </c>
      <c r="K10800">
        <v>4</v>
      </c>
      <c r="L10800" t="s">
        <v>20</v>
      </c>
      <c r="M10800" t="s">
        <v>1158</v>
      </c>
      <c r="N10800" t="s">
        <v>166</v>
      </c>
      <c r="O10800" t="s">
        <v>122</v>
      </c>
      <c r="P10800" t="s">
        <v>23</v>
      </c>
      <c r="Q10800" t="s">
        <v>41</v>
      </c>
    </row>
    <row r="10801" spans="1:17" x14ac:dyDescent="0.2">
      <c r="A10801" s="2">
        <v>39363</v>
      </c>
      <c r="B10801" t="s">
        <v>469</v>
      </c>
      <c r="C10801" t="s">
        <v>1073</v>
      </c>
      <c r="D10801" t="s">
        <v>115</v>
      </c>
      <c r="E10801" t="s">
        <v>115</v>
      </c>
      <c r="F10801">
        <v>123</v>
      </c>
      <c r="G10801">
        <v>191</v>
      </c>
      <c r="H10801">
        <v>0</v>
      </c>
      <c r="I10801">
        <v>0</v>
      </c>
      <c r="J10801">
        <v>3</v>
      </c>
      <c r="K10801">
        <v>0</v>
      </c>
      <c r="L10801" t="s">
        <v>20</v>
      </c>
      <c r="M10801" t="s">
        <v>470</v>
      </c>
      <c r="N10801" t="s">
        <v>469</v>
      </c>
      <c r="O10801" t="s">
        <v>22</v>
      </c>
      <c r="P10801" t="s">
        <v>23</v>
      </c>
      <c r="Q10801" t="s">
        <v>24</v>
      </c>
    </row>
    <row r="10802" spans="1:17" x14ac:dyDescent="0.2">
      <c r="A10802" s="2">
        <v>39363</v>
      </c>
      <c r="B10802" t="s">
        <v>114</v>
      </c>
      <c r="C10802" t="s">
        <v>571</v>
      </c>
      <c r="D10802" t="s">
        <v>115</v>
      </c>
      <c r="E10802" t="s">
        <v>115</v>
      </c>
      <c r="F10802">
        <v>117</v>
      </c>
      <c r="G10802">
        <v>188</v>
      </c>
      <c r="H10802">
        <v>0</v>
      </c>
      <c r="I10802">
        <v>0</v>
      </c>
      <c r="J10802">
        <v>6</v>
      </c>
      <c r="K10802">
        <v>1</v>
      </c>
      <c r="L10802" t="s">
        <v>20</v>
      </c>
      <c r="M10802" t="s">
        <v>226</v>
      </c>
      <c r="N10802" t="s">
        <v>114</v>
      </c>
      <c r="O10802" t="s">
        <v>22</v>
      </c>
      <c r="P10802" t="s">
        <v>23</v>
      </c>
      <c r="Q10802" t="s">
        <v>24</v>
      </c>
    </row>
    <row r="10803" spans="1:17" x14ac:dyDescent="0.2">
      <c r="A10803" s="2">
        <v>39363</v>
      </c>
      <c r="B10803" t="s">
        <v>425</v>
      </c>
      <c r="C10803" t="s">
        <v>176</v>
      </c>
      <c r="D10803" t="s">
        <v>115</v>
      </c>
      <c r="E10803" t="s">
        <v>115</v>
      </c>
      <c r="F10803">
        <v>130</v>
      </c>
      <c r="G10803">
        <v>102</v>
      </c>
      <c r="H10803">
        <v>0</v>
      </c>
      <c r="I10803">
        <v>0</v>
      </c>
      <c r="J10803">
        <v>0</v>
      </c>
      <c r="K10803">
        <v>1</v>
      </c>
      <c r="L10803" t="s">
        <v>20</v>
      </c>
      <c r="M10803" t="s">
        <v>811</v>
      </c>
      <c r="N10803" t="s">
        <v>425</v>
      </c>
      <c r="O10803" t="s">
        <v>22</v>
      </c>
      <c r="P10803" t="s">
        <v>23</v>
      </c>
      <c r="Q10803" t="s">
        <v>41</v>
      </c>
    </row>
    <row r="10804" spans="1:17" x14ac:dyDescent="0.2">
      <c r="A10804" s="2">
        <v>39363</v>
      </c>
      <c r="B10804" t="s">
        <v>389</v>
      </c>
      <c r="C10804" t="s">
        <v>629</v>
      </c>
      <c r="D10804" t="s">
        <v>115</v>
      </c>
      <c r="E10804" t="s">
        <v>36</v>
      </c>
      <c r="F10804">
        <v>141</v>
      </c>
      <c r="G10804">
        <v>165</v>
      </c>
      <c r="H10804">
        <v>0</v>
      </c>
      <c r="I10804">
        <v>0</v>
      </c>
      <c r="J10804">
        <v>3</v>
      </c>
      <c r="K10804">
        <v>0</v>
      </c>
      <c r="L10804" t="s">
        <v>20</v>
      </c>
      <c r="M10804" t="s">
        <v>720</v>
      </c>
      <c r="N10804" t="s">
        <v>389</v>
      </c>
      <c r="O10804" t="s">
        <v>22</v>
      </c>
      <c r="P10804" t="s">
        <v>23</v>
      </c>
      <c r="Q10804" t="s">
        <v>24</v>
      </c>
    </row>
    <row r="10805" spans="1:17" x14ac:dyDescent="0.2">
      <c r="A10805" s="2">
        <v>39366</v>
      </c>
      <c r="B10805" t="s">
        <v>648</v>
      </c>
      <c r="C10805" t="s">
        <v>583</v>
      </c>
      <c r="D10805" t="s">
        <v>115</v>
      </c>
      <c r="E10805" t="s">
        <v>115</v>
      </c>
      <c r="F10805">
        <v>178</v>
      </c>
      <c r="G10805">
        <v>174</v>
      </c>
      <c r="H10805">
        <v>0</v>
      </c>
      <c r="I10805">
        <v>0</v>
      </c>
      <c r="J10805">
        <v>0</v>
      </c>
      <c r="K10805">
        <v>1</v>
      </c>
      <c r="L10805" t="s">
        <v>20</v>
      </c>
      <c r="M10805" t="s">
        <v>717</v>
      </c>
      <c r="N10805" t="s">
        <v>648</v>
      </c>
      <c r="O10805" t="s">
        <v>22</v>
      </c>
      <c r="P10805" t="s">
        <v>23</v>
      </c>
      <c r="Q10805" t="s">
        <v>41</v>
      </c>
    </row>
    <row r="10806" spans="1:17" x14ac:dyDescent="0.2">
      <c r="A10806" s="2">
        <v>39367</v>
      </c>
      <c r="B10806" t="s">
        <v>35</v>
      </c>
      <c r="C10806" t="s">
        <v>471</v>
      </c>
      <c r="D10806" t="s">
        <v>36</v>
      </c>
      <c r="E10806" t="s">
        <v>36</v>
      </c>
      <c r="F10806">
        <v>172</v>
      </c>
      <c r="G10806">
        <v>82</v>
      </c>
      <c r="H10806">
        <v>0</v>
      </c>
      <c r="I10806">
        <v>0</v>
      </c>
      <c r="J10806">
        <v>0</v>
      </c>
      <c r="K10806">
        <v>2</v>
      </c>
      <c r="L10806" t="s">
        <v>62</v>
      </c>
      <c r="M10806" t="s">
        <v>200</v>
      </c>
      <c r="N10806" t="s">
        <v>35</v>
      </c>
      <c r="O10806" t="s">
        <v>22</v>
      </c>
      <c r="P10806" t="s">
        <v>23</v>
      </c>
      <c r="Q10806" t="s">
        <v>41</v>
      </c>
    </row>
    <row r="10807" spans="1:17" x14ac:dyDescent="0.2">
      <c r="A10807" s="2">
        <v>39367</v>
      </c>
      <c r="B10807" t="s">
        <v>365</v>
      </c>
      <c r="C10807" t="s">
        <v>111</v>
      </c>
      <c r="D10807" t="s">
        <v>36</v>
      </c>
      <c r="E10807" t="s">
        <v>36</v>
      </c>
      <c r="F10807">
        <v>63</v>
      </c>
      <c r="G10807">
        <v>49</v>
      </c>
      <c r="H10807">
        <v>0</v>
      </c>
      <c r="I10807">
        <v>0</v>
      </c>
      <c r="J10807">
        <v>0</v>
      </c>
      <c r="K10807">
        <v>2</v>
      </c>
      <c r="L10807" t="s">
        <v>62</v>
      </c>
      <c r="M10807" t="s">
        <v>400</v>
      </c>
      <c r="N10807" t="s">
        <v>365</v>
      </c>
      <c r="O10807" t="s">
        <v>22</v>
      </c>
      <c r="P10807" t="s">
        <v>23</v>
      </c>
      <c r="Q10807" t="s">
        <v>41</v>
      </c>
    </row>
    <row r="10808" spans="1:17" x14ac:dyDescent="0.2">
      <c r="A10808" s="2">
        <v>39368</v>
      </c>
      <c r="B10808" t="s">
        <v>39</v>
      </c>
      <c r="C10808" t="s">
        <v>107</v>
      </c>
      <c r="D10808" t="s">
        <v>19</v>
      </c>
      <c r="E10808" t="s">
        <v>19</v>
      </c>
      <c r="F10808">
        <v>2</v>
      </c>
      <c r="G10808">
        <v>47</v>
      </c>
      <c r="H10808">
        <v>0</v>
      </c>
      <c r="I10808">
        <v>0</v>
      </c>
      <c r="J10808">
        <v>2</v>
      </c>
      <c r="K10808">
        <v>0</v>
      </c>
      <c r="L10808" t="s">
        <v>20</v>
      </c>
      <c r="M10808" t="s">
        <v>65</v>
      </c>
      <c r="N10808" t="s">
        <v>39</v>
      </c>
      <c r="O10808" t="s">
        <v>22</v>
      </c>
      <c r="P10808" t="s">
        <v>23</v>
      </c>
      <c r="Q10808" t="s">
        <v>24</v>
      </c>
    </row>
    <row r="10809" spans="1:17" x14ac:dyDescent="0.2">
      <c r="A10809" s="2">
        <v>39368</v>
      </c>
      <c r="B10809" t="s">
        <v>286</v>
      </c>
      <c r="C10809" t="s">
        <v>1204</v>
      </c>
      <c r="D10809" t="s">
        <v>50</v>
      </c>
      <c r="E10809" t="s">
        <v>50</v>
      </c>
      <c r="F10809">
        <v>87</v>
      </c>
      <c r="G10809">
        <v>22</v>
      </c>
      <c r="H10809">
        <v>0</v>
      </c>
      <c r="I10809">
        <v>0</v>
      </c>
      <c r="J10809">
        <v>0</v>
      </c>
      <c r="K10809">
        <v>0</v>
      </c>
      <c r="L10809" t="s">
        <v>291</v>
      </c>
      <c r="M10809" t="s">
        <v>359</v>
      </c>
      <c r="N10809" t="s">
        <v>286</v>
      </c>
      <c r="O10809" t="s">
        <v>22</v>
      </c>
      <c r="P10809" t="s">
        <v>23</v>
      </c>
      <c r="Q10809" t="s">
        <v>30</v>
      </c>
    </row>
    <row r="10810" spans="1:17" x14ac:dyDescent="0.2">
      <c r="A10810" s="2">
        <v>39368</v>
      </c>
      <c r="B10810" t="s">
        <v>386</v>
      </c>
      <c r="C10810" t="s">
        <v>82</v>
      </c>
      <c r="D10810" t="s">
        <v>50</v>
      </c>
      <c r="E10810" t="s">
        <v>50</v>
      </c>
      <c r="F10810">
        <v>115</v>
      </c>
      <c r="G10810">
        <v>8</v>
      </c>
      <c r="H10810">
        <v>0</v>
      </c>
      <c r="I10810">
        <v>0</v>
      </c>
      <c r="J10810">
        <v>0</v>
      </c>
      <c r="K10810">
        <v>2</v>
      </c>
      <c r="L10810" t="s">
        <v>291</v>
      </c>
      <c r="M10810" t="s">
        <v>595</v>
      </c>
      <c r="N10810" t="s">
        <v>386</v>
      </c>
      <c r="O10810" t="s">
        <v>22</v>
      </c>
      <c r="P10810" t="s">
        <v>23</v>
      </c>
      <c r="Q10810" t="s">
        <v>41</v>
      </c>
    </row>
    <row r="10811" spans="1:17" x14ac:dyDescent="0.2">
      <c r="A10811" s="2">
        <v>39368</v>
      </c>
      <c r="B10811" t="s">
        <v>317</v>
      </c>
      <c r="C10811" t="s">
        <v>97</v>
      </c>
      <c r="D10811" t="s">
        <v>50</v>
      </c>
      <c r="E10811" t="s">
        <v>50</v>
      </c>
      <c r="F10811">
        <v>70</v>
      </c>
      <c r="G10811">
        <v>176</v>
      </c>
      <c r="H10811">
        <v>0</v>
      </c>
      <c r="I10811">
        <v>0</v>
      </c>
      <c r="J10811">
        <v>0</v>
      </c>
      <c r="K10811">
        <v>1</v>
      </c>
      <c r="L10811" t="s">
        <v>291</v>
      </c>
      <c r="M10811" t="s">
        <v>1283</v>
      </c>
      <c r="N10811" t="s">
        <v>317</v>
      </c>
      <c r="O10811" t="s">
        <v>22</v>
      </c>
      <c r="P10811" t="s">
        <v>23</v>
      </c>
      <c r="Q10811" t="s">
        <v>41</v>
      </c>
    </row>
    <row r="10812" spans="1:17" x14ac:dyDescent="0.2">
      <c r="A10812" s="2">
        <v>39368</v>
      </c>
      <c r="B10812" t="s">
        <v>147</v>
      </c>
      <c r="C10812" t="s">
        <v>70</v>
      </c>
      <c r="D10812" t="s">
        <v>50</v>
      </c>
      <c r="E10812" t="s">
        <v>50</v>
      </c>
      <c r="F10812">
        <v>60</v>
      </c>
      <c r="G10812">
        <v>44</v>
      </c>
      <c r="H10812">
        <v>0</v>
      </c>
      <c r="I10812">
        <v>0</v>
      </c>
      <c r="J10812">
        <v>0</v>
      </c>
      <c r="K10812">
        <v>0</v>
      </c>
      <c r="L10812" t="s">
        <v>291</v>
      </c>
      <c r="M10812" t="s">
        <v>148</v>
      </c>
      <c r="N10812" t="s">
        <v>147</v>
      </c>
      <c r="O10812" t="s">
        <v>22</v>
      </c>
      <c r="P10812" t="s">
        <v>23</v>
      </c>
      <c r="Q10812" t="s">
        <v>30</v>
      </c>
    </row>
    <row r="10813" spans="1:17" x14ac:dyDescent="0.2">
      <c r="A10813" s="2">
        <v>39368</v>
      </c>
      <c r="B10813" t="s">
        <v>274</v>
      </c>
      <c r="C10813" t="s">
        <v>123</v>
      </c>
      <c r="D10813" t="s">
        <v>50</v>
      </c>
      <c r="E10813" t="s">
        <v>50</v>
      </c>
      <c r="F10813">
        <v>10</v>
      </c>
      <c r="G10813">
        <v>33</v>
      </c>
      <c r="H10813">
        <v>0</v>
      </c>
      <c r="I10813">
        <v>0</v>
      </c>
      <c r="J10813">
        <v>1</v>
      </c>
      <c r="K10813">
        <v>0</v>
      </c>
      <c r="L10813" t="s">
        <v>291</v>
      </c>
      <c r="M10813" t="s">
        <v>333</v>
      </c>
      <c r="N10813" t="s">
        <v>274</v>
      </c>
      <c r="O10813" t="s">
        <v>22</v>
      </c>
      <c r="P10813" t="s">
        <v>23</v>
      </c>
      <c r="Q10813" t="s">
        <v>24</v>
      </c>
    </row>
    <row r="10814" spans="1:17" x14ac:dyDescent="0.2">
      <c r="A10814" s="2">
        <v>39368</v>
      </c>
      <c r="B10814" t="s">
        <v>145</v>
      </c>
      <c r="C10814" t="s">
        <v>161</v>
      </c>
      <c r="D10814" t="s">
        <v>50</v>
      </c>
      <c r="E10814" t="s">
        <v>50</v>
      </c>
      <c r="F10814">
        <v>68</v>
      </c>
      <c r="G10814">
        <v>53</v>
      </c>
      <c r="H10814">
        <v>0</v>
      </c>
      <c r="I10814">
        <v>0</v>
      </c>
      <c r="J10814">
        <v>3</v>
      </c>
      <c r="K10814">
        <v>1</v>
      </c>
      <c r="L10814" t="s">
        <v>291</v>
      </c>
      <c r="M10814" t="s">
        <v>435</v>
      </c>
      <c r="N10814" t="s">
        <v>145</v>
      </c>
      <c r="O10814" t="s">
        <v>22</v>
      </c>
      <c r="P10814" t="s">
        <v>23</v>
      </c>
      <c r="Q10814" t="s">
        <v>24</v>
      </c>
    </row>
    <row r="10815" spans="1:17" x14ac:dyDescent="0.2">
      <c r="A10815" s="2">
        <v>39368</v>
      </c>
      <c r="B10815" t="s">
        <v>72</v>
      </c>
      <c r="C10815" t="s">
        <v>106</v>
      </c>
      <c r="D10815" t="s">
        <v>50</v>
      </c>
      <c r="E10815" t="s">
        <v>50</v>
      </c>
      <c r="F10815">
        <v>28</v>
      </c>
      <c r="G10815">
        <v>7</v>
      </c>
      <c r="H10815">
        <v>0</v>
      </c>
      <c r="I10815">
        <v>0</v>
      </c>
      <c r="J10815">
        <v>1</v>
      </c>
      <c r="K10815">
        <v>3</v>
      </c>
      <c r="L10815" t="s">
        <v>291</v>
      </c>
      <c r="M10815" t="s">
        <v>1216</v>
      </c>
      <c r="N10815" t="s">
        <v>72</v>
      </c>
      <c r="O10815" t="s">
        <v>22</v>
      </c>
      <c r="P10815" t="s">
        <v>23</v>
      </c>
      <c r="Q10815" t="s">
        <v>41</v>
      </c>
    </row>
    <row r="10816" spans="1:17" x14ac:dyDescent="0.2">
      <c r="A10816" s="2">
        <v>39368</v>
      </c>
      <c r="B10816" t="s">
        <v>31</v>
      </c>
      <c r="C10816" t="s">
        <v>32</v>
      </c>
      <c r="D10816" t="s">
        <v>19</v>
      </c>
      <c r="E10816" t="s">
        <v>19</v>
      </c>
      <c r="F10816">
        <v>57</v>
      </c>
      <c r="G10816">
        <v>58</v>
      </c>
      <c r="H10816">
        <v>0</v>
      </c>
      <c r="I10816">
        <v>0</v>
      </c>
      <c r="J10816">
        <v>0</v>
      </c>
      <c r="K10816">
        <v>1</v>
      </c>
      <c r="L10816" t="s">
        <v>20</v>
      </c>
      <c r="M10816" t="s">
        <v>33</v>
      </c>
      <c r="N10816" t="s">
        <v>31</v>
      </c>
      <c r="O10816" t="s">
        <v>22</v>
      </c>
      <c r="P10816" t="s">
        <v>23</v>
      </c>
      <c r="Q10816" t="s">
        <v>41</v>
      </c>
    </row>
    <row r="10817" spans="1:17" x14ac:dyDescent="0.2">
      <c r="A10817" s="2">
        <v>39368</v>
      </c>
      <c r="B10817" t="s">
        <v>183</v>
      </c>
      <c r="C10817" t="s">
        <v>351</v>
      </c>
      <c r="D10817" t="s">
        <v>36</v>
      </c>
      <c r="E10817" t="s">
        <v>36</v>
      </c>
      <c r="F10817">
        <v>43</v>
      </c>
      <c r="G10817">
        <v>95</v>
      </c>
      <c r="H10817">
        <v>0</v>
      </c>
      <c r="I10817">
        <v>0</v>
      </c>
      <c r="J10817">
        <v>1</v>
      </c>
      <c r="K10817">
        <v>0</v>
      </c>
      <c r="L10817" t="s">
        <v>62</v>
      </c>
      <c r="M10817" t="s">
        <v>266</v>
      </c>
      <c r="N10817" t="s">
        <v>183</v>
      </c>
      <c r="O10817" t="s">
        <v>22</v>
      </c>
      <c r="P10817" t="s">
        <v>23</v>
      </c>
      <c r="Q10817" t="s">
        <v>24</v>
      </c>
    </row>
    <row r="10818" spans="1:17" x14ac:dyDescent="0.2">
      <c r="A10818" s="2">
        <v>39368</v>
      </c>
      <c r="B10818" t="s">
        <v>210</v>
      </c>
      <c r="C10818" t="s">
        <v>131</v>
      </c>
      <c r="D10818" t="s">
        <v>27</v>
      </c>
      <c r="E10818" t="s">
        <v>27</v>
      </c>
      <c r="F10818">
        <v>137</v>
      </c>
      <c r="G10818">
        <v>56</v>
      </c>
      <c r="H10818">
        <v>0</v>
      </c>
      <c r="I10818">
        <v>0</v>
      </c>
      <c r="J10818">
        <v>2</v>
      </c>
      <c r="K10818">
        <v>2</v>
      </c>
      <c r="L10818" t="s">
        <v>28</v>
      </c>
      <c r="M10818" t="s">
        <v>557</v>
      </c>
      <c r="N10818" t="s">
        <v>210</v>
      </c>
      <c r="O10818" t="s">
        <v>22</v>
      </c>
      <c r="P10818" t="s">
        <v>23</v>
      </c>
      <c r="Q10818" t="s">
        <v>30</v>
      </c>
    </row>
    <row r="10819" spans="1:17" x14ac:dyDescent="0.2">
      <c r="A10819" s="2">
        <v>39368</v>
      </c>
      <c r="B10819" t="s">
        <v>89</v>
      </c>
      <c r="C10819" t="s">
        <v>81</v>
      </c>
      <c r="D10819" t="s">
        <v>50</v>
      </c>
      <c r="E10819" t="s">
        <v>50</v>
      </c>
      <c r="F10819">
        <v>9</v>
      </c>
      <c r="G10819">
        <v>127</v>
      </c>
      <c r="H10819">
        <v>0</v>
      </c>
      <c r="I10819">
        <v>0</v>
      </c>
      <c r="J10819">
        <v>3</v>
      </c>
      <c r="K10819">
        <v>0</v>
      </c>
      <c r="L10819" t="s">
        <v>291</v>
      </c>
      <c r="M10819" t="s">
        <v>91</v>
      </c>
      <c r="N10819" t="s">
        <v>89</v>
      </c>
      <c r="O10819" t="s">
        <v>22</v>
      </c>
      <c r="P10819" t="s">
        <v>23</v>
      </c>
      <c r="Q10819" t="s">
        <v>24</v>
      </c>
    </row>
    <row r="10820" spans="1:17" x14ac:dyDescent="0.2">
      <c r="A10820" s="2">
        <v>39368</v>
      </c>
      <c r="B10820" t="s">
        <v>48</v>
      </c>
      <c r="C10820" t="s">
        <v>67</v>
      </c>
      <c r="D10820" t="s">
        <v>50</v>
      </c>
      <c r="E10820" t="s">
        <v>50</v>
      </c>
      <c r="F10820">
        <v>193</v>
      </c>
      <c r="G10820">
        <v>6</v>
      </c>
      <c r="H10820">
        <v>0</v>
      </c>
      <c r="I10820">
        <v>0</v>
      </c>
      <c r="J10820">
        <v>0</v>
      </c>
      <c r="K10820">
        <v>6</v>
      </c>
      <c r="L10820" t="s">
        <v>291</v>
      </c>
      <c r="M10820" t="s">
        <v>866</v>
      </c>
      <c r="N10820" t="s">
        <v>48</v>
      </c>
      <c r="O10820" t="s">
        <v>22</v>
      </c>
      <c r="P10820" t="s">
        <v>23</v>
      </c>
      <c r="Q10820" t="s">
        <v>41</v>
      </c>
    </row>
    <row r="10821" spans="1:17" x14ac:dyDescent="0.2">
      <c r="A10821" s="2">
        <v>39368</v>
      </c>
      <c r="B10821" t="s">
        <v>153</v>
      </c>
      <c r="C10821" t="s">
        <v>646</v>
      </c>
      <c r="D10821" t="s">
        <v>50</v>
      </c>
      <c r="E10821" t="s">
        <v>50</v>
      </c>
      <c r="F10821">
        <v>15</v>
      </c>
      <c r="G10821">
        <v>39</v>
      </c>
      <c r="H10821">
        <v>0</v>
      </c>
      <c r="I10821">
        <v>0</v>
      </c>
      <c r="J10821">
        <v>3</v>
      </c>
      <c r="K10821">
        <v>2</v>
      </c>
      <c r="L10821" t="s">
        <v>291</v>
      </c>
      <c r="M10821" t="s">
        <v>191</v>
      </c>
      <c r="N10821" t="s">
        <v>153</v>
      </c>
      <c r="O10821" t="s">
        <v>22</v>
      </c>
      <c r="P10821" t="s">
        <v>23</v>
      </c>
      <c r="Q10821" t="s">
        <v>24</v>
      </c>
    </row>
    <row r="10822" spans="1:17" x14ac:dyDescent="0.2">
      <c r="A10822" s="2">
        <v>39368</v>
      </c>
      <c r="B10822" t="s">
        <v>94</v>
      </c>
      <c r="C10822" t="s">
        <v>184</v>
      </c>
      <c r="D10822" t="s">
        <v>50</v>
      </c>
      <c r="E10822" t="s">
        <v>50</v>
      </c>
      <c r="F10822">
        <v>55</v>
      </c>
      <c r="G10822">
        <v>124</v>
      </c>
      <c r="H10822">
        <v>0</v>
      </c>
      <c r="I10822">
        <v>0</v>
      </c>
      <c r="J10822">
        <v>2</v>
      </c>
      <c r="K10822">
        <v>0</v>
      </c>
      <c r="L10822" t="s">
        <v>291</v>
      </c>
      <c r="M10822" t="s">
        <v>96</v>
      </c>
      <c r="N10822" t="s">
        <v>94</v>
      </c>
      <c r="O10822" t="s">
        <v>22</v>
      </c>
      <c r="P10822" t="s">
        <v>23</v>
      </c>
      <c r="Q10822" t="s">
        <v>24</v>
      </c>
    </row>
    <row r="10823" spans="1:17" x14ac:dyDescent="0.2">
      <c r="A10823" s="2">
        <v>39368</v>
      </c>
      <c r="B10823" t="s">
        <v>76</v>
      </c>
      <c r="C10823" t="s">
        <v>101</v>
      </c>
      <c r="D10823" t="s">
        <v>50</v>
      </c>
      <c r="E10823" t="s">
        <v>50</v>
      </c>
      <c r="F10823">
        <v>80</v>
      </c>
      <c r="G10823">
        <v>94</v>
      </c>
      <c r="H10823">
        <v>0</v>
      </c>
      <c r="I10823">
        <v>0</v>
      </c>
      <c r="J10823">
        <v>2</v>
      </c>
      <c r="K10823">
        <v>4</v>
      </c>
      <c r="L10823" t="s">
        <v>291</v>
      </c>
      <c r="M10823" t="s">
        <v>78</v>
      </c>
      <c r="N10823" t="s">
        <v>76</v>
      </c>
      <c r="O10823" t="s">
        <v>22</v>
      </c>
      <c r="P10823" t="s">
        <v>23</v>
      </c>
      <c r="Q10823" t="s">
        <v>41</v>
      </c>
    </row>
    <row r="10824" spans="1:17" x14ac:dyDescent="0.2">
      <c r="A10824" s="2">
        <v>39368</v>
      </c>
      <c r="B10824" t="s">
        <v>98</v>
      </c>
      <c r="C10824" t="s">
        <v>129</v>
      </c>
      <c r="D10824" t="s">
        <v>50</v>
      </c>
      <c r="E10824" t="s">
        <v>50</v>
      </c>
      <c r="F10824">
        <v>32</v>
      </c>
      <c r="G10824">
        <v>4</v>
      </c>
      <c r="H10824">
        <v>0</v>
      </c>
      <c r="I10824">
        <v>0</v>
      </c>
      <c r="J10824">
        <v>0</v>
      </c>
      <c r="K10824">
        <v>0</v>
      </c>
      <c r="L10824" t="s">
        <v>291</v>
      </c>
      <c r="M10824" t="s">
        <v>99</v>
      </c>
      <c r="N10824" t="s">
        <v>98</v>
      </c>
      <c r="O10824" t="s">
        <v>22</v>
      </c>
      <c r="P10824" t="s">
        <v>23</v>
      </c>
      <c r="Q10824" t="s">
        <v>30</v>
      </c>
    </row>
    <row r="10825" spans="1:17" x14ac:dyDescent="0.2">
      <c r="A10825" s="2">
        <v>39368</v>
      </c>
      <c r="B10825" t="s">
        <v>119</v>
      </c>
      <c r="C10825" t="s">
        <v>345</v>
      </c>
      <c r="D10825" t="s">
        <v>50</v>
      </c>
      <c r="E10825" t="s">
        <v>50</v>
      </c>
      <c r="F10825">
        <v>1</v>
      </c>
      <c r="G10825">
        <v>104</v>
      </c>
      <c r="H10825">
        <v>0</v>
      </c>
      <c r="I10825">
        <v>0</v>
      </c>
      <c r="J10825">
        <v>2</v>
      </c>
      <c r="K10825">
        <v>0</v>
      </c>
      <c r="L10825" t="s">
        <v>291</v>
      </c>
      <c r="M10825" t="s">
        <v>667</v>
      </c>
      <c r="N10825" t="s">
        <v>119</v>
      </c>
      <c r="O10825" t="s">
        <v>22</v>
      </c>
      <c r="P10825" t="s">
        <v>23</v>
      </c>
      <c r="Q10825" t="s">
        <v>24</v>
      </c>
    </row>
    <row r="10826" spans="1:17" x14ac:dyDescent="0.2">
      <c r="A10826" s="2">
        <v>39368</v>
      </c>
      <c r="B10826" t="s">
        <v>174</v>
      </c>
      <c r="C10826" t="s">
        <v>52</v>
      </c>
      <c r="D10826" t="s">
        <v>50</v>
      </c>
      <c r="E10826" t="s">
        <v>50</v>
      </c>
      <c r="F10826">
        <v>142</v>
      </c>
      <c r="G10826">
        <v>20</v>
      </c>
      <c r="H10826">
        <v>0</v>
      </c>
      <c r="I10826">
        <v>0</v>
      </c>
      <c r="J10826">
        <v>0</v>
      </c>
      <c r="K10826">
        <v>3</v>
      </c>
      <c r="L10826" t="s">
        <v>291</v>
      </c>
      <c r="M10826" t="s">
        <v>820</v>
      </c>
      <c r="N10826" t="s">
        <v>174</v>
      </c>
      <c r="O10826" t="s">
        <v>22</v>
      </c>
      <c r="P10826" t="s">
        <v>23</v>
      </c>
      <c r="Q10826" t="s">
        <v>41</v>
      </c>
    </row>
    <row r="10827" spans="1:17" x14ac:dyDescent="0.2">
      <c r="A10827" s="2">
        <v>39368</v>
      </c>
      <c r="B10827" t="s">
        <v>197</v>
      </c>
      <c r="C10827" t="s">
        <v>172</v>
      </c>
      <c r="D10827" t="s">
        <v>36</v>
      </c>
      <c r="E10827" t="s">
        <v>36</v>
      </c>
      <c r="F10827">
        <v>140</v>
      </c>
      <c r="G10827">
        <v>110</v>
      </c>
      <c r="H10827">
        <v>0</v>
      </c>
      <c r="I10827">
        <v>0</v>
      </c>
      <c r="J10827">
        <v>2</v>
      </c>
      <c r="K10827">
        <v>1</v>
      </c>
      <c r="L10827" t="s">
        <v>62</v>
      </c>
      <c r="M10827" t="s">
        <v>225</v>
      </c>
      <c r="N10827" t="s">
        <v>197</v>
      </c>
      <c r="O10827" t="s">
        <v>22</v>
      </c>
      <c r="P10827" t="s">
        <v>23</v>
      </c>
      <c r="Q10827" t="s">
        <v>24</v>
      </c>
    </row>
    <row r="10828" spans="1:17" x14ac:dyDescent="0.2">
      <c r="A10828" s="2">
        <v>39368</v>
      </c>
      <c r="B10828" t="s">
        <v>384</v>
      </c>
      <c r="C10828" t="s">
        <v>180</v>
      </c>
      <c r="D10828" t="s">
        <v>50</v>
      </c>
      <c r="E10828" t="s">
        <v>50</v>
      </c>
      <c r="F10828">
        <v>81</v>
      </c>
      <c r="G10828">
        <v>21</v>
      </c>
      <c r="H10828">
        <v>0</v>
      </c>
      <c r="I10828">
        <v>0</v>
      </c>
      <c r="J10828">
        <v>1</v>
      </c>
      <c r="K10828">
        <v>1</v>
      </c>
      <c r="L10828" t="s">
        <v>291</v>
      </c>
      <c r="M10828" t="s">
        <v>395</v>
      </c>
      <c r="N10828" t="s">
        <v>384</v>
      </c>
      <c r="O10828" t="s">
        <v>22</v>
      </c>
      <c r="P10828" t="s">
        <v>23</v>
      </c>
      <c r="Q10828" t="s">
        <v>30</v>
      </c>
    </row>
    <row r="10829" spans="1:17" x14ac:dyDescent="0.2">
      <c r="A10829" s="2">
        <v>39368</v>
      </c>
      <c r="B10829" t="s">
        <v>42</v>
      </c>
      <c r="C10829" t="s">
        <v>38</v>
      </c>
      <c r="D10829" t="s">
        <v>19</v>
      </c>
      <c r="E10829" t="s">
        <v>19</v>
      </c>
      <c r="F10829">
        <v>52</v>
      </c>
      <c r="G10829">
        <v>31</v>
      </c>
      <c r="H10829">
        <v>0</v>
      </c>
      <c r="I10829">
        <v>0</v>
      </c>
      <c r="J10829">
        <v>0</v>
      </c>
      <c r="K10829">
        <v>0</v>
      </c>
      <c r="L10829" t="s">
        <v>20</v>
      </c>
      <c r="M10829" t="s">
        <v>44</v>
      </c>
      <c r="N10829" t="s">
        <v>42</v>
      </c>
      <c r="O10829" t="s">
        <v>22</v>
      </c>
      <c r="P10829" t="s">
        <v>23</v>
      </c>
      <c r="Q10829" t="s">
        <v>30</v>
      </c>
    </row>
    <row r="10830" spans="1:17" x14ac:dyDescent="0.2">
      <c r="A10830" s="2">
        <v>39368</v>
      </c>
      <c r="B10830" t="s">
        <v>90</v>
      </c>
      <c r="C10830" t="s">
        <v>560</v>
      </c>
      <c r="D10830" t="s">
        <v>50</v>
      </c>
      <c r="E10830" t="s">
        <v>50</v>
      </c>
      <c r="F10830">
        <v>16</v>
      </c>
      <c r="G10830">
        <v>120</v>
      </c>
      <c r="H10830">
        <v>0</v>
      </c>
      <c r="I10830">
        <v>0</v>
      </c>
      <c r="J10830">
        <v>3</v>
      </c>
      <c r="K10830">
        <v>1</v>
      </c>
      <c r="L10830" t="s">
        <v>291</v>
      </c>
      <c r="M10830" t="s">
        <v>750</v>
      </c>
      <c r="N10830" t="s">
        <v>90</v>
      </c>
      <c r="O10830" t="s">
        <v>22</v>
      </c>
      <c r="P10830" t="s">
        <v>23</v>
      </c>
      <c r="Q10830" t="s">
        <v>24</v>
      </c>
    </row>
    <row r="10831" spans="1:17" x14ac:dyDescent="0.2">
      <c r="A10831" s="2">
        <v>39368</v>
      </c>
      <c r="B10831" t="s">
        <v>92</v>
      </c>
      <c r="C10831" t="s">
        <v>126</v>
      </c>
      <c r="D10831" t="s">
        <v>50</v>
      </c>
      <c r="E10831" t="s">
        <v>50</v>
      </c>
      <c r="F10831">
        <v>12</v>
      </c>
      <c r="G10831">
        <v>5</v>
      </c>
      <c r="H10831">
        <v>0</v>
      </c>
      <c r="I10831">
        <v>0</v>
      </c>
      <c r="J10831">
        <v>1</v>
      </c>
      <c r="K10831">
        <v>0</v>
      </c>
      <c r="L10831" t="s">
        <v>291</v>
      </c>
      <c r="M10831" t="s">
        <v>923</v>
      </c>
      <c r="N10831" t="s">
        <v>92</v>
      </c>
      <c r="O10831" t="s">
        <v>22</v>
      </c>
      <c r="P10831" t="s">
        <v>23</v>
      </c>
      <c r="Q10831" t="s">
        <v>24</v>
      </c>
    </row>
    <row r="10832" spans="1:17" x14ac:dyDescent="0.2">
      <c r="A10832" s="2">
        <v>39368</v>
      </c>
      <c r="B10832" t="s">
        <v>104</v>
      </c>
      <c r="C10832" t="s">
        <v>168</v>
      </c>
      <c r="D10832" t="s">
        <v>50</v>
      </c>
      <c r="E10832" t="s">
        <v>50</v>
      </c>
      <c r="F10832">
        <v>14</v>
      </c>
      <c r="G10832">
        <v>17</v>
      </c>
      <c r="H10832">
        <v>0</v>
      </c>
      <c r="I10832">
        <v>0</v>
      </c>
      <c r="J10832">
        <v>3</v>
      </c>
      <c r="K10832">
        <v>1</v>
      </c>
      <c r="L10832" t="s">
        <v>291</v>
      </c>
      <c r="M10832" t="s">
        <v>273</v>
      </c>
      <c r="N10832" t="s">
        <v>104</v>
      </c>
      <c r="O10832" t="s">
        <v>22</v>
      </c>
      <c r="P10832" t="s">
        <v>23</v>
      </c>
      <c r="Q10832" t="s">
        <v>24</v>
      </c>
    </row>
    <row r="10833" spans="1:17" x14ac:dyDescent="0.2">
      <c r="A10833" s="2">
        <v>39368</v>
      </c>
      <c r="B10833" t="s">
        <v>244</v>
      </c>
      <c r="C10833" t="s">
        <v>125</v>
      </c>
      <c r="D10833" t="s">
        <v>50</v>
      </c>
      <c r="E10833" t="s">
        <v>50</v>
      </c>
      <c r="F10833">
        <v>46</v>
      </c>
      <c r="G10833">
        <v>196</v>
      </c>
      <c r="H10833">
        <v>0</v>
      </c>
      <c r="I10833">
        <v>0</v>
      </c>
      <c r="J10833">
        <v>7</v>
      </c>
      <c r="K10833">
        <v>0</v>
      </c>
      <c r="L10833" t="s">
        <v>291</v>
      </c>
      <c r="M10833" t="s">
        <v>852</v>
      </c>
      <c r="N10833" t="s">
        <v>244</v>
      </c>
      <c r="O10833" t="s">
        <v>22</v>
      </c>
      <c r="P10833" t="s">
        <v>23</v>
      </c>
      <c r="Q10833" t="s">
        <v>24</v>
      </c>
    </row>
    <row r="10834" spans="1:17" x14ac:dyDescent="0.2">
      <c r="A10834" s="2">
        <v>39368</v>
      </c>
      <c r="B10834" t="s">
        <v>249</v>
      </c>
      <c r="C10834" t="s">
        <v>85</v>
      </c>
      <c r="D10834" t="s">
        <v>50</v>
      </c>
      <c r="E10834" t="s">
        <v>50</v>
      </c>
      <c r="F10834">
        <v>75</v>
      </c>
      <c r="G10834">
        <v>78</v>
      </c>
      <c r="H10834">
        <v>0</v>
      </c>
      <c r="I10834">
        <v>0</v>
      </c>
      <c r="J10834">
        <v>0</v>
      </c>
      <c r="K10834">
        <v>0</v>
      </c>
      <c r="L10834" t="s">
        <v>291</v>
      </c>
      <c r="M10834" t="s">
        <v>1132</v>
      </c>
      <c r="N10834" t="s">
        <v>249</v>
      </c>
      <c r="O10834" t="s">
        <v>22</v>
      </c>
      <c r="P10834" t="s">
        <v>23</v>
      </c>
      <c r="Q10834" t="s">
        <v>30</v>
      </c>
    </row>
    <row r="10835" spans="1:17" x14ac:dyDescent="0.2">
      <c r="A10835" s="2">
        <v>39368</v>
      </c>
      <c r="B10835" t="s">
        <v>53</v>
      </c>
      <c r="C10835" t="s">
        <v>69</v>
      </c>
      <c r="D10835" t="s">
        <v>50</v>
      </c>
      <c r="E10835" t="s">
        <v>50</v>
      </c>
      <c r="F10835">
        <v>42</v>
      </c>
      <c r="G10835">
        <v>85</v>
      </c>
      <c r="H10835">
        <v>0</v>
      </c>
      <c r="I10835">
        <v>0</v>
      </c>
      <c r="J10835">
        <v>3</v>
      </c>
      <c r="K10835">
        <v>1</v>
      </c>
      <c r="L10835" t="s">
        <v>28</v>
      </c>
      <c r="M10835" t="s">
        <v>195</v>
      </c>
      <c r="N10835" t="s">
        <v>53</v>
      </c>
      <c r="O10835" t="s">
        <v>22</v>
      </c>
      <c r="P10835" t="s">
        <v>23</v>
      </c>
      <c r="Q10835" t="s">
        <v>24</v>
      </c>
    </row>
    <row r="10836" spans="1:17" x14ac:dyDescent="0.2">
      <c r="A10836" s="2">
        <v>39368</v>
      </c>
      <c r="B10836" t="s">
        <v>18</v>
      </c>
      <c r="C10836" t="s">
        <v>17</v>
      </c>
      <c r="D10836" t="s">
        <v>19</v>
      </c>
      <c r="E10836" t="s">
        <v>19</v>
      </c>
      <c r="F10836">
        <v>19</v>
      </c>
      <c r="G10836">
        <v>90</v>
      </c>
      <c r="H10836">
        <v>0</v>
      </c>
      <c r="I10836">
        <v>0</v>
      </c>
      <c r="J10836">
        <v>5</v>
      </c>
      <c r="K10836">
        <v>0</v>
      </c>
      <c r="L10836" t="s">
        <v>20</v>
      </c>
      <c r="M10836" t="s">
        <v>64</v>
      </c>
      <c r="N10836" t="s">
        <v>18</v>
      </c>
      <c r="O10836" t="s">
        <v>22</v>
      </c>
      <c r="P10836" t="s">
        <v>23</v>
      </c>
      <c r="Q10836" t="s">
        <v>24</v>
      </c>
    </row>
    <row r="10837" spans="1:17" x14ac:dyDescent="0.2">
      <c r="A10837" s="2">
        <v>39368</v>
      </c>
      <c r="B10837" t="s">
        <v>449</v>
      </c>
      <c r="C10837" t="s">
        <v>638</v>
      </c>
      <c r="D10837" t="s">
        <v>115</v>
      </c>
      <c r="E10837" t="s">
        <v>115</v>
      </c>
      <c r="F10837">
        <v>62</v>
      </c>
      <c r="G10837">
        <v>159</v>
      </c>
      <c r="H10837">
        <v>0</v>
      </c>
      <c r="I10837">
        <v>0</v>
      </c>
      <c r="J10837">
        <v>9</v>
      </c>
      <c r="K10837">
        <v>0</v>
      </c>
      <c r="L10837" t="s">
        <v>20</v>
      </c>
      <c r="M10837" t="s">
        <v>530</v>
      </c>
      <c r="N10837" t="s">
        <v>449</v>
      </c>
      <c r="O10837" t="s">
        <v>22</v>
      </c>
      <c r="P10837" t="s">
        <v>23</v>
      </c>
      <c r="Q10837" t="s">
        <v>24</v>
      </c>
    </row>
    <row r="10838" spans="1:17" x14ac:dyDescent="0.2">
      <c r="A10838" s="2">
        <v>39369</v>
      </c>
      <c r="B10838" t="s">
        <v>43</v>
      </c>
      <c r="C10838" t="s">
        <v>25</v>
      </c>
      <c r="D10838" t="s">
        <v>19</v>
      </c>
      <c r="E10838" t="s">
        <v>19</v>
      </c>
      <c r="F10838">
        <v>24</v>
      </c>
      <c r="G10838">
        <v>3</v>
      </c>
      <c r="H10838">
        <v>0</v>
      </c>
      <c r="I10838">
        <v>0</v>
      </c>
      <c r="J10838">
        <v>0</v>
      </c>
      <c r="K10838">
        <v>0</v>
      </c>
      <c r="L10838" t="s">
        <v>20</v>
      </c>
      <c r="M10838" t="s">
        <v>908</v>
      </c>
      <c r="N10838" t="s">
        <v>43</v>
      </c>
      <c r="O10838" t="s">
        <v>22</v>
      </c>
      <c r="P10838" t="s">
        <v>23</v>
      </c>
      <c r="Q10838" t="s">
        <v>30</v>
      </c>
    </row>
    <row r="10839" spans="1:17" x14ac:dyDescent="0.2">
      <c r="A10839" s="2">
        <v>39369</v>
      </c>
      <c r="B10839" t="s">
        <v>304</v>
      </c>
      <c r="C10839" t="s">
        <v>531</v>
      </c>
      <c r="D10839" t="s">
        <v>27</v>
      </c>
      <c r="E10839" t="s">
        <v>27</v>
      </c>
      <c r="F10839">
        <v>59</v>
      </c>
      <c r="G10839">
        <v>66</v>
      </c>
      <c r="H10839">
        <v>0</v>
      </c>
      <c r="I10839">
        <v>0</v>
      </c>
      <c r="J10839">
        <v>1</v>
      </c>
      <c r="K10839">
        <v>0</v>
      </c>
      <c r="L10839" t="s">
        <v>28</v>
      </c>
      <c r="M10839" t="s">
        <v>636</v>
      </c>
      <c r="N10839" t="s">
        <v>304</v>
      </c>
      <c r="O10839" t="s">
        <v>22</v>
      </c>
      <c r="P10839" t="s">
        <v>23</v>
      </c>
      <c r="Q10839" t="s">
        <v>24</v>
      </c>
    </row>
    <row r="10840" spans="1:17" x14ac:dyDescent="0.2">
      <c r="A10840" s="2">
        <v>39369</v>
      </c>
      <c r="B10840" t="s">
        <v>378</v>
      </c>
      <c r="C10840" t="s">
        <v>1284</v>
      </c>
      <c r="D10840" t="s">
        <v>36</v>
      </c>
      <c r="E10840" t="s">
        <v>36</v>
      </c>
      <c r="F10840">
        <v>164</v>
      </c>
      <c r="G10840">
        <v>184</v>
      </c>
      <c r="H10840">
        <v>0</v>
      </c>
      <c r="I10840">
        <v>0</v>
      </c>
      <c r="J10840">
        <v>6</v>
      </c>
      <c r="K10840">
        <v>2</v>
      </c>
      <c r="L10840" t="s">
        <v>20</v>
      </c>
      <c r="M10840" t="s">
        <v>379</v>
      </c>
      <c r="N10840" t="s">
        <v>378</v>
      </c>
      <c r="O10840" t="s">
        <v>22</v>
      </c>
      <c r="P10840" t="s">
        <v>23</v>
      </c>
      <c r="Q10840" t="s">
        <v>24</v>
      </c>
    </row>
    <row r="10841" spans="1:17" x14ac:dyDescent="0.2">
      <c r="A10841" s="2">
        <v>39369</v>
      </c>
      <c r="B10841" t="s">
        <v>26</v>
      </c>
      <c r="C10841" t="s">
        <v>135</v>
      </c>
      <c r="D10841" t="s">
        <v>27</v>
      </c>
      <c r="E10841" t="s">
        <v>36</v>
      </c>
      <c r="F10841">
        <v>13</v>
      </c>
      <c r="G10841">
        <v>23</v>
      </c>
      <c r="H10841">
        <v>0</v>
      </c>
      <c r="I10841">
        <v>0</v>
      </c>
      <c r="J10841">
        <v>2</v>
      </c>
      <c r="K10841">
        <v>2</v>
      </c>
      <c r="L10841" t="s">
        <v>28</v>
      </c>
      <c r="M10841" t="s">
        <v>1285</v>
      </c>
      <c r="N10841" t="s">
        <v>26</v>
      </c>
      <c r="O10841" t="s">
        <v>22</v>
      </c>
      <c r="P10841" t="s">
        <v>23</v>
      </c>
      <c r="Q10841" t="s">
        <v>30</v>
      </c>
    </row>
    <row r="10842" spans="1:17" x14ac:dyDescent="0.2">
      <c r="A10842" s="2">
        <v>39369</v>
      </c>
      <c r="B10842" t="s">
        <v>118</v>
      </c>
      <c r="C10842" t="s">
        <v>34</v>
      </c>
      <c r="D10842" t="s">
        <v>36</v>
      </c>
      <c r="E10842" t="s">
        <v>36</v>
      </c>
      <c r="F10842">
        <v>40</v>
      </c>
      <c r="G10842">
        <v>30</v>
      </c>
      <c r="H10842">
        <v>0</v>
      </c>
      <c r="I10842">
        <v>0</v>
      </c>
      <c r="J10842">
        <v>3</v>
      </c>
      <c r="K10842">
        <v>1</v>
      </c>
      <c r="L10842" t="s">
        <v>28</v>
      </c>
      <c r="M10842" t="s">
        <v>1165</v>
      </c>
      <c r="N10842" t="s">
        <v>67</v>
      </c>
      <c r="O10842" t="s">
        <v>122</v>
      </c>
      <c r="P10842" t="s">
        <v>23</v>
      </c>
      <c r="Q10842" t="s">
        <v>24</v>
      </c>
    </row>
    <row r="10843" spans="1:17" x14ac:dyDescent="0.2">
      <c r="A10843" s="2">
        <v>39370</v>
      </c>
      <c r="B10843" t="s">
        <v>571</v>
      </c>
      <c r="C10843" t="s">
        <v>114</v>
      </c>
      <c r="D10843" t="s">
        <v>115</v>
      </c>
      <c r="E10843" t="s">
        <v>115</v>
      </c>
      <c r="F10843">
        <v>188</v>
      </c>
      <c r="G10843">
        <v>117</v>
      </c>
      <c r="H10843">
        <v>0</v>
      </c>
      <c r="I10843">
        <v>0</v>
      </c>
      <c r="J10843">
        <v>1</v>
      </c>
      <c r="K10843">
        <v>7</v>
      </c>
      <c r="L10843" t="s">
        <v>20</v>
      </c>
      <c r="M10843" t="s">
        <v>571</v>
      </c>
      <c r="N10843" t="s">
        <v>571</v>
      </c>
      <c r="O10843" t="s">
        <v>22</v>
      </c>
      <c r="P10843" t="s">
        <v>23</v>
      </c>
      <c r="Q10843" t="s">
        <v>41</v>
      </c>
    </row>
    <row r="10844" spans="1:17" x14ac:dyDescent="0.2">
      <c r="A10844" s="2">
        <v>39371</v>
      </c>
      <c r="B10844" t="s">
        <v>402</v>
      </c>
      <c r="C10844" t="s">
        <v>718</v>
      </c>
      <c r="D10844" t="s">
        <v>115</v>
      </c>
      <c r="E10844" t="s">
        <v>36</v>
      </c>
      <c r="F10844">
        <v>98</v>
      </c>
      <c r="G10844">
        <v>92</v>
      </c>
      <c r="H10844">
        <v>0</v>
      </c>
      <c r="I10844">
        <v>0</v>
      </c>
      <c r="J10844">
        <v>2</v>
      </c>
      <c r="K10844">
        <v>0</v>
      </c>
      <c r="L10844" t="s">
        <v>28</v>
      </c>
      <c r="M10844" t="s">
        <v>703</v>
      </c>
      <c r="N10844" t="s">
        <v>402</v>
      </c>
      <c r="O10844" t="s">
        <v>22</v>
      </c>
      <c r="P10844" t="s">
        <v>23</v>
      </c>
      <c r="Q10844" t="s">
        <v>24</v>
      </c>
    </row>
    <row r="10845" spans="1:17" x14ac:dyDescent="0.2">
      <c r="A10845" s="2">
        <v>39371</v>
      </c>
      <c r="B10845" t="s">
        <v>274</v>
      </c>
      <c r="C10845" t="s">
        <v>244</v>
      </c>
      <c r="D10845" t="s">
        <v>50</v>
      </c>
      <c r="E10845" t="s">
        <v>50</v>
      </c>
      <c r="F10845">
        <v>10</v>
      </c>
      <c r="G10845">
        <v>46</v>
      </c>
      <c r="H10845">
        <v>0</v>
      </c>
      <c r="I10845">
        <v>0</v>
      </c>
      <c r="J10845">
        <v>3</v>
      </c>
      <c r="K10845">
        <v>0</v>
      </c>
      <c r="L10845" t="s">
        <v>28</v>
      </c>
      <c r="M10845" t="s">
        <v>582</v>
      </c>
      <c r="N10845" t="s">
        <v>274</v>
      </c>
      <c r="O10845" t="s">
        <v>22</v>
      </c>
      <c r="P10845" t="s">
        <v>23</v>
      </c>
      <c r="Q10845" t="s">
        <v>24</v>
      </c>
    </row>
    <row r="10846" spans="1:17" x14ac:dyDescent="0.2">
      <c r="A10846" s="2">
        <v>39371</v>
      </c>
      <c r="B10846" t="s">
        <v>166</v>
      </c>
      <c r="C10846" t="s">
        <v>164</v>
      </c>
      <c r="D10846" t="s">
        <v>115</v>
      </c>
      <c r="E10846" t="s">
        <v>115</v>
      </c>
      <c r="F10846">
        <v>91</v>
      </c>
      <c r="G10846">
        <v>65</v>
      </c>
      <c r="H10846">
        <v>0</v>
      </c>
      <c r="I10846">
        <v>0</v>
      </c>
      <c r="J10846">
        <v>3</v>
      </c>
      <c r="K10846">
        <v>2</v>
      </c>
      <c r="L10846" t="s">
        <v>28</v>
      </c>
      <c r="M10846" t="s">
        <v>165</v>
      </c>
      <c r="N10846" t="s">
        <v>166</v>
      </c>
      <c r="O10846" t="s">
        <v>22</v>
      </c>
      <c r="P10846" t="s">
        <v>23</v>
      </c>
      <c r="Q10846" t="s">
        <v>24</v>
      </c>
    </row>
    <row r="10847" spans="1:17" x14ac:dyDescent="0.2">
      <c r="A10847" s="2">
        <v>39371</v>
      </c>
      <c r="B10847" t="s">
        <v>32</v>
      </c>
      <c r="C10847" t="s">
        <v>39</v>
      </c>
      <c r="D10847" t="s">
        <v>19</v>
      </c>
      <c r="E10847" t="s">
        <v>19</v>
      </c>
      <c r="F10847">
        <v>58</v>
      </c>
      <c r="G10847">
        <v>2</v>
      </c>
      <c r="H10847">
        <v>0</v>
      </c>
      <c r="I10847">
        <v>0</v>
      </c>
      <c r="J10847">
        <v>0</v>
      </c>
      <c r="K10847">
        <v>2</v>
      </c>
      <c r="L10847" t="s">
        <v>20</v>
      </c>
      <c r="M10847" t="s">
        <v>739</v>
      </c>
      <c r="N10847" t="s">
        <v>32</v>
      </c>
      <c r="O10847" t="s">
        <v>22</v>
      </c>
      <c r="P10847" t="s">
        <v>23</v>
      </c>
      <c r="Q10847" t="s">
        <v>41</v>
      </c>
    </row>
    <row r="10848" spans="1:17" x14ac:dyDescent="0.2">
      <c r="A10848" s="2">
        <v>39372</v>
      </c>
      <c r="B10848" t="s">
        <v>85</v>
      </c>
      <c r="C10848" t="s">
        <v>87</v>
      </c>
      <c r="D10848" t="s">
        <v>50</v>
      </c>
      <c r="E10848" t="s">
        <v>50</v>
      </c>
      <c r="F10848">
        <v>78</v>
      </c>
      <c r="G10848">
        <v>35</v>
      </c>
      <c r="H10848">
        <v>0</v>
      </c>
      <c r="I10848">
        <v>0</v>
      </c>
      <c r="J10848">
        <v>1</v>
      </c>
      <c r="K10848">
        <v>1</v>
      </c>
      <c r="L10848" t="s">
        <v>291</v>
      </c>
      <c r="M10848" t="s">
        <v>86</v>
      </c>
      <c r="N10848" t="s">
        <v>85</v>
      </c>
      <c r="O10848" t="s">
        <v>22</v>
      </c>
      <c r="P10848" t="s">
        <v>23</v>
      </c>
      <c r="Q10848" t="s">
        <v>30</v>
      </c>
    </row>
    <row r="10849" spans="1:17" x14ac:dyDescent="0.2">
      <c r="A10849" s="2">
        <v>39372</v>
      </c>
      <c r="B10849" t="s">
        <v>69</v>
      </c>
      <c r="C10849" t="s">
        <v>136</v>
      </c>
      <c r="D10849" t="s">
        <v>50</v>
      </c>
      <c r="E10849" t="s">
        <v>36</v>
      </c>
      <c r="F10849">
        <v>85</v>
      </c>
      <c r="G10849">
        <v>27</v>
      </c>
      <c r="H10849">
        <v>0</v>
      </c>
      <c r="I10849">
        <v>0</v>
      </c>
      <c r="J10849">
        <v>3</v>
      </c>
      <c r="K10849">
        <v>2</v>
      </c>
      <c r="L10849" t="s">
        <v>28</v>
      </c>
      <c r="M10849" t="s">
        <v>974</v>
      </c>
      <c r="N10849" t="s">
        <v>69</v>
      </c>
      <c r="O10849" t="s">
        <v>22</v>
      </c>
      <c r="P10849" t="s">
        <v>23</v>
      </c>
      <c r="Q10849" t="s">
        <v>24</v>
      </c>
    </row>
    <row r="10850" spans="1:17" x14ac:dyDescent="0.2">
      <c r="A10850" s="2">
        <v>39372</v>
      </c>
      <c r="B10850" t="s">
        <v>386</v>
      </c>
      <c r="C10850" t="s">
        <v>1204</v>
      </c>
      <c r="D10850" t="s">
        <v>50</v>
      </c>
      <c r="E10850" t="s">
        <v>50</v>
      </c>
      <c r="F10850">
        <v>115</v>
      </c>
      <c r="G10850">
        <v>22</v>
      </c>
      <c r="H10850">
        <v>0</v>
      </c>
      <c r="I10850">
        <v>0</v>
      </c>
      <c r="J10850">
        <v>1</v>
      </c>
      <c r="K10850">
        <v>6</v>
      </c>
      <c r="L10850" t="s">
        <v>291</v>
      </c>
      <c r="M10850" t="s">
        <v>595</v>
      </c>
      <c r="N10850" t="s">
        <v>386</v>
      </c>
      <c r="O10850" t="s">
        <v>22</v>
      </c>
      <c r="P10850" t="s">
        <v>23</v>
      </c>
      <c r="Q10850" t="s">
        <v>41</v>
      </c>
    </row>
    <row r="10851" spans="1:17" x14ac:dyDescent="0.2">
      <c r="A10851" s="2">
        <v>39372</v>
      </c>
      <c r="B10851" t="s">
        <v>147</v>
      </c>
      <c r="C10851" t="s">
        <v>286</v>
      </c>
      <c r="D10851" t="s">
        <v>50</v>
      </c>
      <c r="E10851" t="s">
        <v>50</v>
      </c>
      <c r="F10851">
        <v>60</v>
      </c>
      <c r="G10851">
        <v>87</v>
      </c>
      <c r="H10851">
        <v>0</v>
      </c>
      <c r="I10851">
        <v>0</v>
      </c>
      <c r="J10851">
        <v>3</v>
      </c>
      <c r="K10851">
        <v>0</v>
      </c>
      <c r="L10851" t="s">
        <v>291</v>
      </c>
      <c r="M10851" t="s">
        <v>148</v>
      </c>
      <c r="N10851" t="s">
        <v>147</v>
      </c>
      <c r="O10851" t="s">
        <v>22</v>
      </c>
      <c r="P10851" t="s">
        <v>23</v>
      </c>
      <c r="Q10851" t="s">
        <v>24</v>
      </c>
    </row>
    <row r="10852" spans="1:17" x14ac:dyDescent="0.2">
      <c r="A10852" s="2">
        <v>39372</v>
      </c>
      <c r="B10852" t="s">
        <v>17</v>
      </c>
      <c r="C10852" t="s">
        <v>43</v>
      </c>
      <c r="D10852" t="s">
        <v>19</v>
      </c>
      <c r="E10852" t="s">
        <v>19</v>
      </c>
      <c r="F10852">
        <v>90</v>
      </c>
      <c r="G10852">
        <v>24</v>
      </c>
      <c r="H10852">
        <v>0</v>
      </c>
      <c r="I10852">
        <v>0</v>
      </c>
      <c r="J10852">
        <v>0</v>
      </c>
      <c r="K10852">
        <v>0</v>
      </c>
      <c r="L10852" t="s">
        <v>20</v>
      </c>
      <c r="M10852" t="s">
        <v>21</v>
      </c>
      <c r="N10852" t="s">
        <v>17</v>
      </c>
      <c r="O10852" t="s">
        <v>22</v>
      </c>
      <c r="P10852" t="s">
        <v>23</v>
      </c>
      <c r="Q10852" t="s">
        <v>30</v>
      </c>
    </row>
    <row r="10853" spans="1:17" x14ac:dyDescent="0.2">
      <c r="A10853" s="2">
        <v>39372</v>
      </c>
      <c r="B10853" t="s">
        <v>646</v>
      </c>
      <c r="C10853" t="s">
        <v>49</v>
      </c>
      <c r="D10853" t="s">
        <v>50</v>
      </c>
      <c r="E10853" t="s">
        <v>50</v>
      </c>
      <c r="F10853">
        <v>39</v>
      </c>
      <c r="G10853">
        <v>29</v>
      </c>
      <c r="H10853">
        <v>0</v>
      </c>
      <c r="I10853">
        <v>0</v>
      </c>
      <c r="J10853">
        <v>0</v>
      </c>
      <c r="K10853">
        <v>2</v>
      </c>
      <c r="L10853" t="s">
        <v>291</v>
      </c>
      <c r="M10853" t="s">
        <v>671</v>
      </c>
      <c r="N10853" t="s">
        <v>646</v>
      </c>
      <c r="O10853" t="s">
        <v>22</v>
      </c>
      <c r="P10853" t="s">
        <v>23</v>
      </c>
      <c r="Q10853" t="s">
        <v>41</v>
      </c>
    </row>
    <row r="10854" spans="1:17" x14ac:dyDescent="0.2">
      <c r="A10854" s="2">
        <v>39372</v>
      </c>
      <c r="B10854" t="s">
        <v>25</v>
      </c>
      <c r="C10854" t="s">
        <v>31</v>
      </c>
      <c r="D10854" t="s">
        <v>19</v>
      </c>
      <c r="E10854" t="s">
        <v>19</v>
      </c>
      <c r="F10854">
        <v>3</v>
      </c>
      <c r="G10854">
        <v>57</v>
      </c>
      <c r="H10854">
        <v>0</v>
      </c>
      <c r="I10854">
        <v>0</v>
      </c>
      <c r="J10854">
        <v>5</v>
      </c>
      <c r="K10854">
        <v>0</v>
      </c>
      <c r="L10854" t="s">
        <v>20</v>
      </c>
      <c r="M10854" t="s">
        <v>117</v>
      </c>
      <c r="N10854" t="s">
        <v>25</v>
      </c>
      <c r="O10854" t="s">
        <v>22</v>
      </c>
      <c r="P10854" t="s">
        <v>23</v>
      </c>
      <c r="Q10854" t="s">
        <v>24</v>
      </c>
    </row>
    <row r="10855" spans="1:17" x14ac:dyDescent="0.2">
      <c r="A10855" s="2">
        <v>39372</v>
      </c>
      <c r="B10855" t="s">
        <v>107</v>
      </c>
      <c r="C10855" t="s">
        <v>42</v>
      </c>
      <c r="D10855" t="s">
        <v>19</v>
      </c>
      <c r="E10855" t="s">
        <v>19</v>
      </c>
      <c r="F10855">
        <v>47</v>
      </c>
      <c r="G10855">
        <v>52</v>
      </c>
      <c r="H10855">
        <v>0</v>
      </c>
      <c r="I10855">
        <v>0</v>
      </c>
      <c r="J10855">
        <v>2</v>
      </c>
      <c r="K10855">
        <v>0</v>
      </c>
      <c r="L10855" t="s">
        <v>20</v>
      </c>
      <c r="M10855" t="s">
        <v>310</v>
      </c>
      <c r="N10855" t="s">
        <v>107</v>
      </c>
      <c r="O10855" t="s">
        <v>22</v>
      </c>
      <c r="P10855" t="s">
        <v>23</v>
      </c>
      <c r="Q10855" t="s">
        <v>24</v>
      </c>
    </row>
    <row r="10856" spans="1:17" x14ac:dyDescent="0.2">
      <c r="A10856" s="2">
        <v>39372</v>
      </c>
      <c r="B10856" t="s">
        <v>131</v>
      </c>
      <c r="C10856" t="s">
        <v>263</v>
      </c>
      <c r="D10856" t="s">
        <v>27</v>
      </c>
      <c r="E10856" t="s">
        <v>27</v>
      </c>
      <c r="F10856">
        <v>56</v>
      </c>
      <c r="G10856">
        <v>83</v>
      </c>
      <c r="H10856">
        <v>0</v>
      </c>
      <c r="I10856">
        <v>0</v>
      </c>
      <c r="J10856">
        <v>1</v>
      </c>
      <c r="K10856">
        <v>1</v>
      </c>
      <c r="L10856" t="s">
        <v>28</v>
      </c>
      <c r="M10856" t="s">
        <v>637</v>
      </c>
      <c r="N10856" t="s">
        <v>131</v>
      </c>
      <c r="O10856" t="s">
        <v>22</v>
      </c>
      <c r="P10856" t="s">
        <v>23</v>
      </c>
      <c r="Q10856" t="s">
        <v>30</v>
      </c>
    </row>
    <row r="10857" spans="1:17" x14ac:dyDescent="0.2">
      <c r="A10857" s="2">
        <v>39372</v>
      </c>
      <c r="B10857" t="s">
        <v>72</v>
      </c>
      <c r="C10857" t="s">
        <v>101</v>
      </c>
      <c r="D10857" t="s">
        <v>50</v>
      </c>
      <c r="E10857" t="s">
        <v>50</v>
      </c>
      <c r="F10857">
        <v>28</v>
      </c>
      <c r="G10857">
        <v>94</v>
      </c>
      <c r="H10857">
        <v>0</v>
      </c>
      <c r="I10857">
        <v>0</v>
      </c>
      <c r="J10857">
        <v>3</v>
      </c>
      <c r="K10857">
        <v>1</v>
      </c>
      <c r="L10857" t="s">
        <v>291</v>
      </c>
      <c r="M10857" t="s">
        <v>74</v>
      </c>
      <c r="N10857" t="s">
        <v>72</v>
      </c>
      <c r="O10857" t="s">
        <v>22</v>
      </c>
      <c r="P10857" t="s">
        <v>23</v>
      </c>
      <c r="Q10857" t="s">
        <v>24</v>
      </c>
    </row>
    <row r="10858" spans="1:17" x14ac:dyDescent="0.2">
      <c r="A10858" s="2">
        <v>39372</v>
      </c>
      <c r="B10858" t="s">
        <v>210</v>
      </c>
      <c r="C10858" t="s">
        <v>282</v>
      </c>
      <c r="D10858" t="s">
        <v>27</v>
      </c>
      <c r="E10858" t="s">
        <v>19</v>
      </c>
      <c r="F10858">
        <v>137</v>
      </c>
      <c r="G10858">
        <v>64</v>
      </c>
      <c r="H10858">
        <v>0</v>
      </c>
      <c r="I10858">
        <v>0</v>
      </c>
      <c r="J10858">
        <v>0</v>
      </c>
      <c r="K10858">
        <v>0</v>
      </c>
      <c r="L10858" t="s">
        <v>28</v>
      </c>
      <c r="M10858" t="s">
        <v>557</v>
      </c>
      <c r="N10858" t="s">
        <v>210</v>
      </c>
      <c r="O10858" t="s">
        <v>22</v>
      </c>
      <c r="P10858" t="s">
        <v>23</v>
      </c>
      <c r="Q10858" t="s">
        <v>30</v>
      </c>
    </row>
    <row r="10859" spans="1:17" x14ac:dyDescent="0.2">
      <c r="A10859" s="2">
        <v>39372</v>
      </c>
      <c r="B10859" t="s">
        <v>81</v>
      </c>
      <c r="C10859" t="s">
        <v>1279</v>
      </c>
      <c r="D10859" t="s">
        <v>50</v>
      </c>
      <c r="E10859" t="s">
        <v>50</v>
      </c>
      <c r="F10859">
        <v>127</v>
      </c>
      <c r="G10859">
        <v>186</v>
      </c>
      <c r="H10859">
        <v>0</v>
      </c>
      <c r="I10859">
        <v>0</v>
      </c>
      <c r="J10859">
        <v>0</v>
      </c>
      <c r="K10859">
        <v>1</v>
      </c>
      <c r="L10859" t="s">
        <v>28</v>
      </c>
      <c r="M10859" t="s">
        <v>83</v>
      </c>
      <c r="N10859" t="s">
        <v>81</v>
      </c>
      <c r="O10859" t="s">
        <v>22</v>
      </c>
      <c r="P10859" t="s">
        <v>23</v>
      </c>
      <c r="Q10859" t="s">
        <v>41</v>
      </c>
    </row>
    <row r="10860" spans="1:17" x14ac:dyDescent="0.2">
      <c r="A10860" s="2">
        <v>39372</v>
      </c>
      <c r="B10860" t="s">
        <v>204</v>
      </c>
      <c r="C10860" t="s">
        <v>442</v>
      </c>
      <c r="D10860" t="s">
        <v>57</v>
      </c>
      <c r="E10860" t="s">
        <v>57</v>
      </c>
      <c r="F10860">
        <v>119</v>
      </c>
      <c r="G10860">
        <v>156</v>
      </c>
      <c r="H10860">
        <v>0</v>
      </c>
      <c r="I10860">
        <v>0</v>
      </c>
      <c r="J10860">
        <v>0</v>
      </c>
      <c r="K10860">
        <v>2</v>
      </c>
      <c r="L10860" t="s">
        <v>20</v>
      </c>
      <c r="M10860" t="s">
        <v>316</v>
      </c>
      <c r="N10860" t="s">
        <v>204</v>
      </c>
      <c r="O10860" t="s">
        <v>22</v>
      </c>
      <c r="P10860" t="s">
        <v>23</v>
      </c>
      <c r="Q10860" t="s">
        <v>41</v>
      </c>
    </row>
    <row r="10861" spans="1:17" x14ac:dyDescent="0.2">
      <c r="A10861" s="2">
        <v>39372</v>
      </c>
      <c r="B10861" t="s">
        <v>70</v>
      </c>
      <c r="C10861" t="s">
        <v>106</v>
      </c>
      <c r="D10861" t="s">
        <v>50</v>
      </c>
      <c r="E10861" t="s">
        <v>50</v>
      </c>
      <c r="F10861">
        <v>44</v>
      </c>
      <c r="G10861">
        <v>7</v>
      </c>
      <c r="H10861">
        <v>0</v>
      </c>
      <c r="I10861">
        <v>0</v>
      </c>
      <c r="J10861">
        <v>0</v>
      </c>
      <c r="K10861">
        <v>0</v>
      </c>
      <c r="L10861" t="s">
        <v>28</v>
      </c>
      <c r="M10861" t="s">
        <v>383</v>
      </c>
      <c r="N10861" t="s">
        <v>70</v>
      </c>
      <c r="O10861" t="s">
        <v>22</v>
      </c>
      <c r="P10861" t="s">
        <v>23</v>
      </c>
      <c r="Q10861" t="s">
        <v>30</v>
      </c>
    </row>
    <row r="10862" spans="1:17" x14ac:dyDescent="0.2">
      <c r="A10862" s="2">
        <v>39372</v>
      </c>
      <c r="B10862" t="s">
        <v>67</v>
      </c>
      <c r="C10862" t="s">
        <v>73</v>
      </c>
      <c r="D10862" t="s">
        <v>50</v>
      </c>
      <c r="E10862" t="s">
        <v>50</v>
      </c>
      <c r="F10862">
        <v>6</v>
      </c>
      <c r="G10862">
        <v>84</v>
      </c>
      <c r="H10862">
        <v>0</v>
      </c>
      <c r="I10862">
        <v>0</v>
      </c>
      <c r="J10862">
        <v>2</v>
      </c>
      <c r="K10862">
        <v>0</v>
      </c>
      <c r="L10862" t="s">
        <v>291</v>
      </c>
      <c r="M10862" t="s">
        <v>479</v>
      </c>
      <c r="N10862" t="s">
        <v>67</v>
      </c>
      <c r="O10862" t="s">
        <v>22</v>
      </c>
      <c r="P10862" t="s">
        <v>23</v>
      </c>
      <c r="Q10862" t="s">
        <v>24</v>
      </c>
    </row>
    <row r="10863" spans="1:17" x14ac:dyDescent="0.2">
      <c r="A10863" s="2">
        <v>39372</v>
      </c>
      <c r="B10863" t="s">
        <v>345</v>
      </c>
      <c r="C10863" t="s">
        <v>104</v>
      </c>
      <c r="D10863" t="s">
        <v>50</v>
      </c>
      <c r="E10863" t="s">
        <v>50</v>
      </c>
      <c r="F10863">
        <v>104</v>
      </c>
      <c r="G10863">
        <v>14</v>
      </c>
      <c r="H10863">
        <v>0</v>
      </c>
      <c r="I10863">
        <v>0</v>
      </c>
      <c r="J10863">
        <v>2</v>
      </c>
      <c r="K10863">
        <v>0</v>
      </c>
      <c r="L10863" t="s">
        <v>291</v>
      </c>
      <c r="M10863" t="s">
        <v>360</v>
      </c>
      <c r="N10863" t="s">
        <v>345</v>
      </c>
      <c r="O10863" t="s">
        <v>22</v>
      </c>
      <c r="P10863" t="s">
        <v>23</v>
      </c>
      <c r="Q10863" t="s">
        <v>24</v>
      </c>
    </row>
    <row r="10864" spans="1:17" x14ac:dyDescent="0.2">
      <c r="A10864" s="2">
        <v>39372</v>
      </c>
      <c r="B10864" t="s">
        <v>129</v>
      </c>
      <c r="C10864" t="s">
        <v>293</v>
      </c>
      <c r="D10864" t="s">
        <v>50</v>
      </c>
      <c r="E10864" t="s">
        <v>50</v>
      </c>
      <c r="F10864">
        <v>4</v>
      </c>
      <c r="G10864">
        <v>11</v>
      </c>
      <c r="H10864">
        <v>0</v>
      </c>
      <c r="I10864">
        <v>0</v>
      </c>
      <c r="J10864">
        <v>0</v>
      </c>
      <c r="K10864">
        <v>3</v>
      </c>
      <c r="L10864" t="s">
        <v>291</v>
      </c>
      <c r="M10864" t="s">
        <v>589</v>
      </c>
      <c r="N10864" t="s">
        <v>129</v>
      </c>
      <c r="O10864" t="s">
        <v>22</v>
      </c>
      <c r="P10864" t="s">
        <v>23</v>
      </c>
      <c r="Q10864" t="s">
        <v>41</v>
      </c>
    </row>
    <row r="10865" spans="1:17" x14ac:dyDescent="0.2">
      <c r="A10865" s="2">
        <v>39372</v>
      </c>
      <c r="B10865" t="s">
        <v>98</v>
      </c>
      <c r="C10865" t="s">
        <v>145</v>
      </c>
      <c r="D10865" t="s">
        <v>50</v>
      </c>
      <c r="E10865" t="s">
        <v>50</v>
      </c>
      <c r="F10865">
        <v>32</v>
      </c>
      <c r="G10865">
        <v>68</v>
      </c>
      <c r="H10865">
        <v>0</v>
      </c>
      <c r="I10865">
        <v>0</v>
      </c>
      <c r="J10865">
        <v>1</v>
      </c>
      <c r="K10865">
        <v>1</v>
      </c>
      <c r="L10865" t="s">
        <v>291</v>
      </c>
      <c r="M10865" t="s">
        <v>99</v>
      </c>
      <c r="N10865" t="s">
        <v>98</v>
      </c>
      <c r="O10865" t="s">
        <v>22</v>
      </c>
      <c r="P10865" t="s">
        <v>23</v>
      </c>
      <c r="Q10865" t="s">
        <v>30</v>
      </c>
    </row>
    <row r="10866" spans="1:17" x14ac:dyDescent="0.2">
      <c r="A10866" s="2">
        <v>39372</v>
      </c>
      <c r="B10866" t="s">
        <v>123</v>
      </c>
      <c r="C10866" t="s">
        <v>317</v>
      </c>
      <c r="D10866" t="s">
        <v>50</v>
      </c>
      <c r="E10866" t="s">
        <v>50</v>
      </c>
      <c r="F10866">
        <v>33</v>
      </c>
      <c r="G10866">
        <v>70</v>
      </c>
      <c r="H10866">
        <v>0</v>
      </c>
      <c r="I10866">
        <v>0</v>
      </c>
      <c r="J10866">
        <v>2</v>
      </c>
      <c r="K10866">
        <v>1</v>
      </c>
      <c r="L10866" t="s">
        <v>28</v>
      </c>
      <c r="M10866" t="s">
        <v>179</v>
      </c>
      <c r="N10866" t="s">
        <v>123</v>
      </c>
      <c r="O10866" t="s">
        <v>22</v>
      </c>
      <c r="P10866" t="s">
        <v>23</v>
      </c>
      <c r="Q10866" t="s">
        <v>24</v>
      </c>
    </row>
    <row r="10867" spans="1:17" x14ac:dyDescent="0.2">
      <c r="A10867" s="2">
        <v>39372</v>
      </c>
      <c r="B10867" t="s">
        <v>119</v>
      </c>
      <c r="C10867" t="s">
        <v>149</v>
      </c>
      <c r="D10867" t="s">
        <v>50</v>
      </c>
      <c r="E10867" t="s">
        <v>36</v>
      </c>
      <c r="F10867">
        <v>1</v>
      </c>
      <c r="G10867">
        <v>73</v>
      </c>
      <c r="H10867">
        <v>0</v>
      </c>
      <c r="I10867">
        <v>0</v>
      </c>
      <c r="J10867">
        <v>2</v>
      </c>
      <c r="K10867">
        <v>0</v>
      </c>
      <c r="L10867" t="s">
        <v>28</v>
      </c>
      <c r="M10867" t="s">
        <v>1286</v>
      </c>
      <c r="N10867" t="s">
        <v>119</v>
      </c>
      <c r="O10867" t="s">
        <v>22</v>
      </c>
      <c r="P10867" t="s">
        <v>23</v>
      </c>
      <c r="Q10867" t="s">
        <v>24</v>
      </c>
    </row>
    <row r="10868" spans="1:17" x14ac:dyDescent="0.2">
      <c r="A10868" s="2">
        <v>39372</v>
      </c>
      <c r="B10868" t="s">
        <v>143</v>
      </c>
      <c r="C10868" t="s">
        <v>183</v>
      </c>
      <c r="D10868" t="s">
        <v>115</v>
      </c>
      <c r="E10868" t="s">
        <v>36</v>
      </c>
      <c r="F10868">
        <v>34</v>
      </c>
      <c r="G10868">
        <v>43</v>
      </c>
      <c r="H10868">
        <v>0</v>
      </c>
      <c r="I10868">
        <v>0</v>
      </c>
      <c r="J10868">
        <v>4</v>
      </c>
      <c r="K10868">
        <v>1</v>
      </c>
      <c r="L10868" t="s">
        <v>28</v>
      </c>
      <c r="M10868" t="s">
        <v>644</v>
      </c>
      <c r="N10868" t="s">
        <v>143</v>
      </c>
      <c r="O10868" t="s">
        <v>22</v>
      </c>
      <c r="P10868" t="s">
        <v>23</v>
      </c>
      <c r="Q10868" t="s">
        <v>24</v>
      </c>
    </row>
    <row r="10869" spans="1:17" x14ac:dyDescent="0.2">
      <c r="A10869" s="2">
        <v>39372</v>
      </c>
      <c r="B10869" t="s">
        <v>560</v>
      </c>
      <c r="C10869" t="s">
        <v>82</v>
      </c>
      <c r="D10869" t="s">
        <v>50</v>
      </c>
      <c r="E10869" t="s">
        <v>50</v>
      </c>
      <c r="F10869">
        <v>120</v>
      </c>
      <c r="G10869">
        <v>8</v>
      </c>
      <c r="H10869">
        <v>0</v>
      </c>
      <c r="I10869">
        <v>0</v>
      </c>
      <c r="J10869">
        <v>1</v>
      </c>
      <c r="K10869">
        <v>2</v>
      </c>
      <c r="L10869" t="s">
        <v>291</v>
      </c>
      <c r="M10869" t="s">
        <v>626</v>
      </c>
      <c r="N10869" t="s">
        <v>560</v>
      </c>
      <c r="O10869" t="s">
        <v>22</v>
      </c>
      <c r="P10869" t="s">
        <v>23</v>
      </c>
      <c r="Q10869" t="s">
        <v>41</v>
      </c>
    </row>
    <row r="10870" spans="1:17" x14ac:dyDescent="0.2">
      <c r="A10870" s="2">
        <v>39372</v>
      </c>
      <c r="B10870" t="s">
        <v>174</v>
      </c>
      <c r="C10870" t="s">
        <v>76</v>
      </c>
      <c r="D10870" t="s">
        <v>50</v>
      </c>
      <c r="E10870" t="s">
        <v>50</v>
      </c>
      <c r="F10870">
        <v>142</v>
      </c>
      <c r="G10870">
        <v>80</v>
      </c>
      <c r="H10870">
        <v>0</v>
      </c>
      <c r="I10870">
        <v>0</v>
      </c>
      <c r="J10870">
        <v>3</v>
      </c>
      <c r="K10870">
        <v>0</v>
      </c>
      <c r="L10870" t="s">
        <v>291</v>
      </c>
      <c r="M10870" t="s">
        <v>820</v>
      </c>
      <c r="N10870" t="s">
        <v>174</v>
      </c>
      <c r="O10870" t="s">
        <v>22</v>
      </c>
      <c r="P10870" t="s">
        <v>23</v>
      </c>
      <c r="Q10870" t="s">
        <v>24</v>
      </c>
    </row>
    <row r="10871" spans="1:17" x14ac:dyDescent="0.2">
      <c r="A10871" s="2">
        <v>39372</v>
      </c>
      <c r="B10871" t="s">
        <v>97</v>
      </c>
      <c r="C10871" t="s">
        <v>92</v>
      </c>
      <c r="D10871" t="s">
        <v>50</v>
      </c>
      <c r="E10871" t="s">
        <v>50</v>
      </c>
      <c r="F10871">
        <v>176</v>
      </c>
      <c r="G10871">
        <v>12</v>
      </c>
      <c r="H10871">
        <v>0</v>
      </c>
      <c r="I10871">
        <v>0</v>
      </c>
      <c r="J10871">
        <v>0</v>
      </c>
      <c r="K10871">
        <v>2</v>
      </c>
      <c r="L10871" t="s">
        <v>291</v>
      </c>
      <c r="M10871" t="s">
        <v>97</v>
      </c>
      <c r="N10871" t="s">
        <v>97</v>
      </c>
      <c r="O10871" t="s">
        <v>22</v>
      </c>
      <c r="P10871" t="s">
        <v>23</v>
      </c>
      <c r="Q10871" t="s">
        <v>41</v>
      </c>
    </row>
    <row r="10872" spans="1:17" x14ac:dyDescent="0.2">
      <c r="A10872" s="2">
        <v>39372</v>
      </c>
      <c r="B10872" t="s">
        <v>328</v>
      </c>
      <c r="C10872" t="s">
        <v>737</v>
      </c>
      <c r="D10872" t="s">
        <v>50</v>
      </c>
      <c r="E10872" t="s">
        <v>50</v>
      </c>
      <c r="F10872">
        <v>67</v>
      </c>
      <c r="G10872">
        <v>169</v>
      </c>
      <c r="H10872">
        <v>0</v>
      </c>
      <c r="I10872">
        <v>0</v>
      </c>
      <c r="J10872">
        <v>3</v>
      </c>
      <c r="K10872">
        <v>0</v>
      </c>
      <c r="L10872" t="s">
        <v>291</v>
      </c>
      <c r="M10872" t="s">
        <v>329</v>
      </c>
      <c r="N10872" t="s">
        <v>328</v>
      </c>
      <c r="O10872" t="s">
        <v>22</v>
      </c>
      <c r="P10872" t="s">
        <v>23</v>
      </c>
      <c r="Q10872" t="s">
        <v>24</v>
      </c>
    </row>
    <row r="10873" spans="1:17" x14ac:dyDescent="0.2">
      <c r="A10873" s="2">
        <v>39372</v>
      </c>
      <c r="B10873" t="s">
        <v>184</v>
      </c>
      <c r="C10873" t="s">
        <v>384</v>
      </c>
      <c r="D10873" t="s">
        <v>50</v>
      </c>
      <c r="E10873" t="s">
        <v>50</v>
      </c>
      <c r="F10873">
        <v>124</v>
      </c>
      <c r="G10873">
        <v>81</v>
      </c>
      <c r="H10873">
        <v>0</v>
      </c>
      <c r="I10873">
        <v>0</v>
      </c>
      <c r="J10873">
        <v>2</v>
      </c>
      <c r="K10873">
        <v>3</v>
      </c>
      <c r="L10873" t="s">
        <v>291</v>
      </c>
      <c r="M10873" t="s">
        <v>193</v>
      </c>
      <c r="N10873" t="s">
        <v>184</v>
      </c>
      <c r="O10873" t="s">
        <v>22</v>
      </c>
      <c r="P10873" t="s">
        <v>23</v>
      </c>
      <c r="Q10873" t="s">
        <v>41</v>
      </c>
    </row>
    <row r="10874" spans="1:17" x14ac:dyDescent="0.2">
      <c r="A10874" s="2">
        <v>39372</v>
      </c>
      <c r="B10874" t="s">
        <v>26</v>
      </c>
      <c r="C10874" t="s">
        <v>555</v>
      </c>
      <c r="D10874" t="s">
        <v>27</v>
      </c>
      <c r="E10874" t="s">
        <v>27</v>
      </c>
      <c r="F10874">
        <v>13</v>
      </c>
      <c r="G10874">
        <v>88</v>
      </c>
      <c r="H10874">
        <v>0</v>
      </c>
      <c r="I10874">
        <v>0</v>
      </c>
      <c r="J10874">
        <v>2</v>
      </c>
      <c r="K10874">
        <v>3</v>
      </c>
      <c r="L10874" t="s">
        <v>28</v>
      </c>
      <c r="M10874" t="s">
        <v>121</v>
      </c>
      <c r="N10874" t="s">
        <v>77</v>
      </c>
      <c r="O10874" t="s">
        <v>122</v>
      </c>
      <c r="P10874" t="s">
        <v>23</v>
      </c>
      <c r="Q10874" t="s">
        <v>41</v>
      </c>
    </row>
    <row r="10875" spans="1:17" x14ac:dyDescent="0.2">
      <c r="A10875" s="2">
        <v>39372</v>
      </c>
      <c r="B10875" t="s">
        <v>110</v>
      </c>
      <c r="C10875" t="s">
        <v>352</v>
      </c>
      <c r="D10875" t="s">
        <v>36</v>
      </c>
      <c r="E10875" t="s">
        <v>36</v>
      </c>
      <c r="F10875">
        <v>38</v>
      </c>
      <c r="G10875">
        <v>108</v>
      </c>
      <c r="H10875">
        <v>0</v>
      </c>
      <c r="I10875">
        <v>0</v>
      </c>
      <c r="J10875">
        <v>2</v>
      </c>
      <c r="K10875">
        <v>0</v>
      </c>
      <c r="L10875" t="s">
        <v>28</v>
      </c>
      <c r="M10875" t="s">
        <v>815</v>
      </c>
      <c r="N10875" t="s">
        <v>110</v>
      </c>
      <c r="O10875" t="s">
        <v>22</v>
      </c>
      <c r="P10875" t="s">
        <v>23</v>
      </c>
      <c r="Q10875" t="s">
        <v>24</v>
      </c>
    </row>
    <row r="10876" spans="1:17" x14ac:dyDescent="0.2">
      <c r="A10876" s="2">
        <v>39372</v>
      </c>
      <c r="B10876" t="s">
        <v>126</v>
      </c>
      <c r="C10876" t="s">
        <v>249</v>
      </c>
      <c r="D10876" t="s">
        <v>50</v>
      </c>
      <c r="E10876" t="s">
        <v>50</v>
      </c>
      <c r="F10876">
        <v>5</v>
      </c>
      <c r="G10876">
        <v>75</v>
      </c>
      <c r="H10876">
        <v>0</v>
      </c>
      <c r="I10876">
        <v>0</v>
      </c>
      <c r="J10876">
        <v>2</v>
      </c>
      <c r="K10876">
        <v>0</v>
      </c>
      <c r="L10876" t="s">
        <v>291</v>
      </c>
      <c r="M10876" t="s">
        <v>330</v>
      </c>
      <c r="N10876" t="s">
        <v>126</v>
      </c>
      <c r="O10876" t="s">
        <v>22</v>
      </c>
      <c r="P10876" t="s">
        <v>23</v>
      </c>
      <c r="Q10876" t="s">
        <v>24</v>
      </c>
    </row>
    <row r="10877" spans="1:17" x14ac:dyDescent="0.2">
      <c r="A10877" s="2">
        <v>39372</v>
      </c>
      <c r="B10877" t="s">
        <v>38</v>
      </c>
      <c r="C10877" t="s">
        <v>18</v>
      </c>
      <c r="D10877" t="s">
        <v>19</v>
      </c>
      <c r="E10877" t="s">
        <v>19</v>
      </c>
      <c r="F10877">
        <v>31</v>
      </c>
      <c r="G10877">
        <v>19</v>
      </c>
      <c r="H10877">
        <v>0</v>
      </c>
      <c r="I10877">
        <v>0</v>
      </c>
      <c r="J10877">
        <v>1</v>
      </c>
      <c r="K10877">
        <v>0</v>
      </c>
      <c r="L10877" t="s">
        <v>20</v>
      </c>
      <c r="M10877" t="s">
        <v>40</v>
      </c>
      <c r="N10877" t="s">
        <v>38</v>
      </c>
      <c r="O10877" t="s">
        <v>22</v>
      </c>
      <c r="P10877" t="s">
        <v>23</v>
      </c>
      <c r="Q10877" t="s">
        <v>24</v>
      </c>
    </row>
    <row r="10878" spans="1:17" x14ac:dyDescent="0.2">
      <c r="A10878" s="2">
        <v>39372</v>
      </c>
      <c r="B10878" t="s">
        <v>90</v>
      </c>
      <c r="C10878" t="s">
        <v>94</v>
      </c>
      <c r="D10878" t="s">
        <v>50</v>
      </c>
      <c r="E10878" t="s">
        <v>50</v>
      </c>
      <c r="F10878">
        <v>16</v>
      </c>
      <c r="G10878">
        <v>55</v>
      </c>
      <c r="H10878">
        <v>0</v>
      </c>
      <c r="I10878">
        <v>0</v>
      </c>
      <c r="J10878">
        <v>0</v>
      </c>
      <c r="K10878">
        <v>1</v>
      </c>
      <c r="L10878" t="s">
        <v>28</v>
      </c>
      <c r="M10878" t="s">
        <v>592</v>
      </c>
      <c r="N10878" t="s">
        <v>90</v>
      </c>
      <c r="O10878" t="s">
        <v>22</v>
      </c>
      <c r="P10878" t="s">
        <v>23</v>
      </c>
      <c r="Q10878" t="s">
        <v>41</v>
      </c>
    </row>
    <row r="10879" spans="1:17" x14ac:dyDescent="0.2">
      <c r="A10879" s="2">
        <v>39372</v>
      </c>
      <c r="B10879" t="s">
        <v>95</v>
      </c>
      <c r="C10879" t="s">
        <v>89</v>
      </c>
      <c r="D10879" t="s">
        <v>50</v>
      </c>
      <c r="E10879" t="s">
        <v>50</v>
      </c>
      <c r="F10879">
        <v>26</v>
      </c>
      <c r="G10879">
        <v>9</v>
      </c>
      <c r="H10879">
        <v>0</v>
      </c>
      <c r="I10879">
        <v>0</v>
      </c>
      <c r="J10879">
        <v>2</v>
      </c>
      <c r="K10879">
        <v>1</v>
      </c>
      <c r="L10879" t="s">
        <v>291</v>
      </c>
      <c r="M10879" t="s">
        <v>326</v>
      </c>
      <c r="N10879" t="s">
        <v>95</v>
      </c>
      <c r="O10879" t="s">
        <v>22</v>
      </c>
      <c r="P10879" t="s">
        <v>23</v>
      </c>
      <c r="Q10879" t="s">
        <v>24</v>
      </c>
    </row>
    <row r="10880" spans="1:17" x14ac:dyDescent="0.2">
      <c r="A10880" s="2">
        <v>39372</v>
      </c>
      <c r="B10880" t="s">
        <v>125</v>
      </c>
      <c r="C10880" t="s">
        <v>161</v>
      </c>
      <c r="D10880" t="s">
        <v>50</v>
      </c>
      <c r="E10880" t="s">
        <v>50</v>
      </c>
      <c r="F10880">
        <v>196</v>
      </c>
      <c r="G10880">
        <v>53</v>
      </c>
      <c r="H10880">
        <v>0</v>
      </c>
      <c r="I10880">
        <v>0</v>
      </c>
      <c r="J10880">
        <v>1</v>
      </c>
      <c r="K10880">
        <v>2</v>
      </c>
      <c r="L10880" t="s">
        <v>291</v>
      </c>
      <c r="M10880" t="s">
        <v>468</v>
      </c>
      <c r="N10880" t="s">
        <v>125</v>
      </c>
      <c r="O10880" t="s">
        <v>22</v>
      </c>
      <c r="P10880" t="s">
        <v>23</v>
      </c>
      <c r="Q10880" t="s">
        <v>41</v>
      </c>
    </row>
    <row r="10881" spans="1:17" x14ac:dyDescent="0.2">
      <c r="A10881" s="2">
        <v>39372</v>
      </c>
      <c r="B10881" t="s">
        <v>35</v>
      </c>
      <c r="C10881" t="s">
        <v>202</v>
      </c>
      <c r="D10881" t="s">
        <v>36</v>
      </c>
      <c r="E10881" t="s">
        <v>36</v>
      </c>
      <c r="F10881">
        <v>172</v>
      </c>
      <c r="G10881">
        <v>191</v>
      </c>
      <c r="H10881">
        <v>0</v>
      </c>
      <c r="I10881">
        <v>0</v>
      </c>
      <c r="J10881">
        <v>1</v>
      </c>
      <c r="K10881">
        <v>0</v>
      </c>
      <c r="L10881" t="s">
        <v>20</v>
      </c>
      <c r="M10881" t="s">
        <v>200</v>
      </c>
      <c r="N10881" t="s">
        <v>35</v>
      </c>
      <c r="O10881" t="s">
        <v>22</v>
      </c>
      <c r="P10881" t="s">
        <v>23</v>
      </c>
      <c r="Q10881" t="s">
        <v>24</v>
      </c>
    </row>
    <row r="10882" spans="1:17" x14ac:dyDescent="0.2">
      <c r="A10882" s="2">
        <v>39372</v>
      </c>
      <c r="B10882" t="s">
        <v>52</v>
      </c>
      <c r="C10882" t="s">
        <v>100</v>
      </c>
      <c r="D10882" t="s">
        <v>50</v>
      </c>
      <c r="E10882" t="s">
        <v>50</v>
      </c>
      <c r="F10882">
        <v>20</v>
      </c>
      <c r="G10882">
        <v>36</v>
      </c>
      <c r="H10882">
        <v>0</v>
      </c>
      <c r="I10882">
        <v>0</v>
      </c>
      <c r="J10882">
        <v>1</v>
      </c>
      <c r="K10882">
        <v>1</v>
      </c>
      <c r="L10882" t="s">
        <v>291</v>
      </c>
      <c r="M10882" t="s">
        <v>68</v>
      </c>
      <c r="N10882" t="s">
        <v>52</v>
      </c>
      <c r="O10882" t="s">
        <v>22</v>
      </c>
      <c r="P10882" t="s">
        <v>23</v>
      </c>
      <c r="Q10882" t="s">
        <v>30</v>
      </c>
    </row>
    <row r="10883" spans="1:17" x14ac:dyDescent="0.2">
      <c r="A10883" s="2">
        <v>39372</v>
      </c>
      <c r="B10883" t="s">
        <v>53</v>
      </c>
      <c r="C10883" t="s">
        <v>77</v>
      </c>
      <c r="D10883" t="s">
        <v>50</v>
      </c>
      <c r="E10883" t="s">
        <v>27</v>
      </c>
      <c r="F10883">
        <v>42</v>
      </c>
      <c r="G10883">
        <v>18</v>
      </c>
      <c r="H10883">
        <v>0</v>
      </c>
      <c r="I10883">
        <v>0</v>
      </c>
      <c r="J10883">
        <v>0</v>
      </c>
      <c r="K10883">
        <v>1</v>
      </c>
      <c r="L10883" t="s">
        <v>28</v>
      </c>
      <c r="M10883" t="s">
        <v>323</v>
      </c>
      <c r="N10883" t="s">
        <v>53</v>
      </c>
      <c r="O10883" t="s">
        <v>22</v>
      </c>
      <c r="P10883" t="s">
        <v>23</v>
      </c>
      <c r="Q10883" t="s">
        <v>41</v>
      </c>
    </row>
    <row r="10884" spans="1:17" x14ac:dyDescent="0.2">
      <c r="A10884" s="2">
        <v>39372</v>
      </c>
      <c r="B10884" t="s">
        <v>180</v>
      </c>
      <c r="C10884" t="s">
        <v>153</v>
      </c>
      <c r="D10884" t="s">
        <v>50</v>
      </c>
      <c r="E10884" t="s">
        <v>50</v>
      </c>
      <c r="F10884">
        <v>21</v>
      </c>
      <c r="G10884">
        <v>15</v>
      </c>
      <c r="H10884">
        <v>0</v>
      </c>
      <c r="I10884">
        <v>0</v>
      </c>
      <c r="J10884">
        <v>0</v>
      </c>
      <c r="K10884">
        <v>1</v>
      </c>
      <c r="L10884" t="s">
        <v>291</v>
      </c>
      <c r="M10884" t="s">
        <v>181</v>
      </c>
      <c r="N10884" t="s">
        <v>180</v>
      </c>
      <c r="O10884" t="s">
        <v>22</v>
      </c>
      <c r="P10884" t="s">
        <v>23</v>
      </c>
      <c r="Q10884" t="s">
        <v>41</v>
      </c>
    </row>
    <row r="10885" spans="1:17" x14ac:dyDescent="0.2">
      <c r="A10885" s="2">
        <v>39372</v>
      </c>
      <c r="B10885" t="s">
        <v>168</v>
      </c>
      <c r="C10885" t="s">
        <v>48</v>
      </c>
      <c r="D10885" t="s">
        <v>50</v>
      </c>
      <c r="E10885" t="s">
        <v>50</v>
      </c>
      <c r="F10885">
        <v>17</v>
      </c>
      <c r="G10885">
        <v>193</v>
      </c>
      <c r="H10885">
        <v>0</v>
      </c>
      <c r="I10885">
        <v>0</v>
      </c>
      <c r="J10885">
        <v>5</v>
      </c>
      <c r="K10885">
        <v>0</v>
      </c>
      <c r="L10885" t="s">
        <v>291</v>
      </c>
      <c r="M10885" t="s">
        <v>318</v>
      </c>
      <c r="N10885" t="s">
        <v>168</v>
      </c>
      <c r="O10885" t="s">
        <v>22</v>
      </c>
      <c r="P10885" t="s">
        <v>23</v>
      </c>
      <c r="Q10885" t="s">
        <v>24</v>
      </c>
    </row>
    <row r="10886" spans="1:17" x14ac:dyDescent="0.2">
      <c r="A10886" s="2">
        <v>39372</v>
      </c>
      <c r="B10886" t="s">
        <v>176</v>
      </c>
      <c r="C10886" t="s">
        <v>128</v>
      </c>
      <c r="D10886" t="s">
        <v>115</v>
      </c>
      <c r="E10886" t="s">
        <v>36</v>
      </c>
      <c r="F10886">
        <v>102</v>
      </c>
      <c r="G10886">
        <v>37</v>
      </c>
      <c r="H10886">
        <v>0</v>
      </c>
      <c r="I10886">
        <v>0</v>
      </c>
      <c r="J10886">
        <v>0</v>
      </c>
      <c r="K10886">
        <v>1</v>
      </c>
      <c r="L10886" t="s">
        <v>28</v>
      </c>
      <c r="M10886" t="s">
        <v>300</v>
      </c>
      <c r="N10886" t="s">
        <v>176</v>
      </c>
      <c r="O10886" t="s">
        <v>22</v>
      </c>
      <c r="P10886" t="s">
        <v>23</v>
      </c>
      <c r="Q10886" t="s">
        <v>41</v>
      </c>
    </row>
    <row r="10887" spans="1:17" x14ac:dyDescent="0.2">
      <c r="A10887" s="2">
        <v>39373</v>
      </c>
      <c r="B10887" t="s">
        <v>569</v>
      </c>
      <c r="C10887" t="s">
        <v>177</v>
      </c>
      <c r="D10887" t="s">
        <v>115</v>
      </c>
      <c r="E10887" t="s">
        <v>115</v>
      </c>
      <c r="F10887">
        <v>149</v>
      </c>
      <c r="G10887">
        <v>99</v>
      </c>
      <c r="H10887">
        <v>0</v>
      </c>
      <c r="I10887">
        <v>0</v>
      </c>
      <c r="J10887">
        <v>2</v>
      </c>
      <c r="K10887">
        <v>0</v>
      </c>
      <c r="L10887" t="s">
        <v>20</v>
      </c>
      <c r="M10887" t="s">
        <v>1109</v>
      </c>
      <c r="N10887" t="s">
        <v>569</v>
      </c>
      <c r="O10887" t="s">
        <v>22</v>
      </c>
      <c r="P10887" t="s">
        <v>23</v>
      </c>
      <c r="Q10887" t="s">
        <v>24</v>
      </c>
    </row>
    <row r="10888" spans="1:17" x14ac:dyDescent="0.2">
      <c r="A10888" s="2">
        <v>39376</v>
      </c>
      <c r="B10888" t="s">
        <v>402</v>
      </c>
      <c r="C10888" t="s">
        <v>391</v>
      </c>
      <c r="D10888" t="s">
        <v>115</v>
      </c>
      <c r="E10888" t="s">
        <v>115</v>
      </c>
      <c r="F10888">
        <v>98</v>
      </c>
      <c r="G10888">
        <v>159</v>
      </c>
      <c r="H10888">
        <v>0</v>
      </c>
      <c r="I10888">
        <v>0</v>
      </c>
      <c r="J10888">
        <v>4</v>
      </c>
      <c r="K10888">
        <v>1</v>
      </c>
      <c r="L10888" t="s">
        <v>20</v>
      </c>
      <c r="M10888" t="s">
        <v>1002</v>
      </c>
      <c r="N10888" t="s">
        <v>402</v>
      </c>
      <c r="O10888" t="s">
        <v>22</v>
      </c>
      <c r="P10888" t="s">
        <v>23</v>
      </c>
      <c r="Q10888" t="s">
        <v>24</v>
      </c>
    </row>
    <row r="10889" spans="1:17" x14ac:dyDescent="0.2">
      <c r="A10889" s="2">
        <v>39376</v>
      </c>
      <c r="B10889" t="s">
        <v>182</v>
      </c>
      <c r="C10889" t="s">
        <v>213</v>
      </c>
      <c r="D10889" t="s">
        <v>115</v>
      </c>
      <c r="E10889" t="s">
        <v>115</v>
      </c>
      <c r="F10889">
        <v>89</v>
      </c>
      <c r="G10889">
        <v>148</v>
      </c>
      <c r="H10889">
        <v>0</v>
      </c>
      <c r="I10889">
        <v>0</v>
      </c>
      <c r="J10889">
        <v>7</v>
      </c>
      <c r="K10889">
        <v>0</v>
      </c>
      <c r="L10889" t="s">
        <v>20</v>
      </c>
      <c r="M10889" t="s">
        <v>1287</v>
      </c>
      <c r="N10889" t="s">
        <v>182</v>
      </c>
      <c r="O10889" t="s">
        <v>22</v>
      </c>
      <c r="P10889" t="s">
        <v>23</v>
      </c>
      <c r="Q10889" t="s">
        <v>24</v>
      </c>
    </row>
    <row r="10890" spans="1:17" x14ac:dyDescent="0.2">
      <c r="A10890" s="2">
        <v>39376</v>
      </c>
      <c r="B10890" t="s">
        <v>1288</v>
      </c>
      <c r="C10890" t="s">
        <v>254</v>
      </c>
      <c r="D10890" t="s">
        <v>115</v>
      </c>
      <c r="E10890" t="s">
        <v>115</v>
      </c>
      <c r="F10890">
        <v>200</v>
      </c>
      <c r="G10890">
        <v>134</v>
      </c>
      <c r="H10890">
        <v>0</v>
      </c>
      <c r="I10890">
        <v>0</v>
      </c>
      <c r="J10890">
        <v>2</v>
      </c>
      <c r="K10890">
        <v>3</v>
      </c>
      <c r="L10890" t="s">
        <v>20</v>
      </c>
      <c r="M10890" t="s">
        <v>1289</v>
      </c>
      <c r="N10890" t="s">
        <v>363</v>
      </c>
      <c r="O10890" t="s">
        <v>122</v>
      </c>
      <c r="P10890" t="s">
        <v>23</v>
      </c>
      <c r="Q10890" t="s">
        <v>41</v>
      </c>
    </row>
    <row r="10891" spans="1:17" x14ac:dyDescent="0.2">
      <c r="A10891" s="2">
        <v>39376</v>
      </c>
      <c r="B10891" t="s">
        <v>898</v>
      </c>
      <c r="C10891" t="s">
        <v>163</v>
      </c>
      <c r="D10891" t="s">
        <v>115</v>
      </c>
      <c r="E10891" t="s">
        <v>115</v>
      </c>
      <c r="F10891">
        <v>176</v>
      </c>
      <c r="G10891">
        <v>131</v>
      </c>
      <c r="H10891">
        <v>0</v>
      </c>
      <c r="I10891">
        <v>0</v>
      </c>
      <c r="J10891">
        <v>1</v>
      </c>
      <c r="K10891">
        <v>4</v>
      </c>
      <c r="L10891" t="s">
        <v>20</v>
      </c>
      <c r="M10891" t="s">
        <v>1107</v>
      </c>
      <c r="N10891" t="s">
        <v>898</v>
      </c>
      <c r="O10891" t="s">
        <v>22</v>
      </c>
      <c r="P10891" t="s">
        <v>23</v>
      </c>
      <c r="Q10891" t="s">
        <v>41</v>
      </c>
    </row>
    <row r="10892" spans="1:17" x14ac:dyDescent="0.2">
      <c r="A10892" s="2">
        <v>39376</v>
      </c>
      <c r="B10892" t="s">
        <v>462</v>
      </c>
      <c r="C10892" t="s">
        <v>166</v>
      </c>
      <c r="D10892" t="s">
        <v>115</v>
      </c>
      <c r="E10892" t="s">
        <v>115</v>
      </c>
      <c r="F10892">
        <v>166</v>
      </c>
      <c r="G10892">
        <v>91</v>
      </c>
      <c r="H10892">
        <v>0</v>
      </c>
      <c r="I10892">
        <v>0</v>
      </c>
      <c r="J10892">
        <v>0</v>
      </c>
      <c r="K10892">
        <v>1</v>
      </c>
      <c r="L10892" t="s">
        <v>20</v>
      </c>
      <c r="M10892" t="s">
        <v>461</v>
      </c>
      <c r="N10892" t="s">
        <v>462</v>
      </c>
      <c r="O10892" t="s">
        <v>22</v>
      </c>
      <c r="P10892" t="s">
        <v>23</v>
      </c>
      <c r="Q10892" t="s">
        <v>41</v>
      </c>
    </row>
    <row r="10893" spans="1:17" x14ac:dyDescent="0.2">
      <c r="A10893" s="2">
        <v>39377</v>
      </c>
      <c r="B10893" t="s">
        <v>463</v>
      </c>
      <c r="C10893" t="s">
        <v>164</v>
      </c>
      <c r="D10893" t="s">
        <v>115</v>
      </c>
      <c r="E10893" t="s">
        <v>115</v>
      </c>
      <c r="F10893">
        <v>179</v>
      </c>
      <c r="G10893">
        <v>65</v>
      </c>
      <c r="H10893">
        <v>0</v>
      </c>
      <c r="I10893">
        <v>0</v>
      </c>
      <c r="J10893">
        <v>0</v>
      </c>
      <c r="K10893">
        <v>7</v>
      </c>
      <c r="L10893" t="s">
        <v>20</v>
      </c>
      <c r="M10893" t="s">
        <v>721</v>
      </c>
      <c r="N10893" t="s">
        <v>463</v>
      </c>
      <c r="O10893" t="s">
        <v>22</v>
      </c>
      <c r="P10893" t="s">
        <v>23</v>
      </c>
      <c r="Q10893" t="s">
        <v>41</v>
      </c>
    </row>
    <row r="10894" spans="1:17" x14ac:dyDescent="0.2">
      <c r="A10894" s="2">
        <v>39379</v>
      </c>
      <c r="B10894" t="s">
        <v>149</v>
      </c>
      <c r="C10894" t="s">
        <v>138</v>
      </c>
      <c r="D10894" t="s">
        <v>36</v>
      </c>
      <c r="E10894" t="s">
        <v>36</v>
      </c>
      <c r="F10894">
        <v>83</v>
      </c>
      <c r="G10894">
        <v>60</v>
      </c>
      <c r="H10894">
        <v>0</v>
      </c>
      <c r="I10894">
        <v>0</v>
      </c>
      <c r="J10894">
        <v>0</v>
      </c>
      <c r="K10894">
        <v>0</v>
      </c>
      <c r="L10894" t="s">
        <v>716</v>
      </c>
      <c r="M10894" t="s">
        <v>565</v>
      </c>
      <c r="N10894" t="s">
        <v>149</v>
      </c>
      <c r="O10894" t="s">
        <v>22</v>
      </c>
      <c r="P10894" t="s">
        <v>59</v>
      </c>
      <c r="Q10894" t="s">
        <v>24</v>
      </c>
    </row>
    <row r="10895" spans="1:17" x14ac:dyDescent="0.2">
      <c r="A10895" s="2">
        <v>39381</v>
      </c>
      <c r="B10895" t="s">
        <v>1073</v>
      </c>
      <c r="C10895" t="s">
        <v>469</v>
      </c>
      <c r="D10895" t="s">
        <v>115</v>
      </c>
      <c r="E10895" t="s">
        <v>115</v>
      </c>
      <c r="F10895">
        <v>190</v>
      </c>
      <c r="G10895">
        <v>126</v>
      </c>
      <c r="H10895">
        <v>0</v>
      </c>
      <c r="I10895">
        <v>0</v>
      </c>
      <c r="J10895">
        <v>1</v>
      </c>
      <c r="K10895">
        <v>2</v>
      </c>
      <c r="L10895" t="s">
        <v>20</v>
      </c>
      <c r="M10895" t="s">
        <v>603</v>
      </c>
      <c r="N10895" t="s">
        <v>602</v>
      </c>
      <c r="O10895" t="s">
        <v>122</v>
      </c>
      <c r="P10895" t="s">
        <v>23</v>
      </c>
      <c r="Q10895" t="s">
        <v>41</v>
      </c>
    </row>
    <row r="10896" spans="1:17" x14ac:dyDescent="0.2">
      <c r="A10896" s="2">
        <v>39383</v>
      </c>
      <c r="B10896" t="s">
        <v>213</v>
      </c>
      <c r="C10896" t="s">
        <v>182</v>
      </c>
      <c r="D10896" t="s">
        <v>115</v>
      </c>
      <c r="E10896" t="s">
        <v>115</v>
      </c>
      <c r="F10896">
        <v>147</v>
      </c>
      <c r="G10896">
        <v>91</v>
      </c>
      <c r="H10896">
        <v>0</v>
      </c>
      <c r="I10896">
        <v>0</v>
      </c>
      <c r="J10896">
        <v>0</v>
      </c>
      <c r="K10896">
        <v>4</v>
      </c>
      <c r="L10896" t="s">
        <v>20</v>
      </c>
      <c r="M10896" t="s">
        <v>392</v>
      </c>
      <c r="N10896" t="s">
        <v>391</v>
      </c>
      <c r="O10896" t="s">
        <v>122</v>
      </c>
      <c r="P10896" t="s">
        <v>23</v>
      </c>
      <c r="Q10896" t="s">
        <v>41</v>
      </c>
    </row>
    <row r="10897" spans="1:17" x14ac:dyDescent="0.2">
      <c r="A10897" s="2">
        <v>39383</v>
      </c>
      <c r="B10897" t="s">
        <v>254</v>
      </c>
      <c r="C10897" t="s">
        <v>1288</v>
      </c>
      <c r="D10897" t="s">
        <v>115</v>
      </c>
      <c r="E10897" t="s">
        <v>115</v>
      </c>
      <c r="F10897">
        <v>135</v>
      </c>
      <c r="G10897">
        <v>200</v>
      </c>
      <c r="H10897">
        <v>0</v>
      </c>
      <c r="I10897">
        <v>0</v>
      </c>
      <c r="J10897">
        <v>8</v>
      </c>
      <c r="K10897">
        <v>1</v>
      </c>
      <c r="L10897" t="s">
        <v>20</v>
      </c>
      <c r="M10897" t="s">
        <v>434</v>
      </c>
      <c r="N10897" t="s">
        <v>254</v>
      </c>
      <c r="O10897" t="s">
        <v>22</v>
      </c>
      <c r="P10897" t="s">
        <v>23</v>
      </c>
      <c r="Q10897" t="s">
        <v>24</v>
      </c>
    </row>
    <row r="10898" spans="1:17" x14ac:dyDescent="0.2">
      <c r="A10898" s="2">
        <v>39383</v>
      </c>
      <c r="B10898" t="s">
        <v>164</v>
      </c>
      <c r="C10898" t="s">
        <v>463</v>
      </c>
      <c r="D10898" t="s">
        <v>115</v>
      </c>
      <c r="E10898" t="s">
        <v>115</v>
      </c>
      <c r="F10898">
        <v>69</v>
      </c>
      <c r="G10898">
        <v>181</v>
      </c>
      <c r="H10898">
        <v>0</v>
      </c>
      <c r="I10898">
        <v>0</v>
      </c>
      <c r="J10898">
        <v>0</v>
      </c>
      <c r="K10898">
        <v>0</v>
      </c>
      <c r="L10898" t="s">
        <v>20</v>
      </c>
      <c r="M10898" t="s">
        <v>470</v>
      </c>
      <c r="N10898" t="s">
        <v>469</v>
      </c>
      <c r="O10898" t="s">
        <v>122</v>
      </c>
      <c r="P10898" t="s">
        <v>23</v>
      </c>
      <c r="Q10898" t="s">
        <v>30</v>
      </c>
    </row>
    <row r="10899" spans="1:17" x14ac:dyDescent="0.2">
      <c r="A10899" s="2">
        <v>39383</v>
      </c>
      <c r="B10899" t="s">
        <v>177</v>
      </c>
      <c r="C10899" t="s">
        <v>569</v>
      </c>
      <c r="D10899" t="s">
        <v>115</v>
      </c>
      <c r="E10899" t="s">
        <v>115</v>
      </c>
      <c r="F10899">
        <v>111</v>
      </c>
      <c r="G10899">
        <v>133</v>
      </c>
      <c r="H10899">
        <v>0</v>
      </c>
      <c r="I10899">
        <v>0</v>
      </c>
      <c r="J10899">
        <v>2</v>
      </c>
      <c r="K10899">
        <v>0</v>
      </c>
      <c r="L10899" t="s">
        <v>20</v>
      </c>
      <c r="M10899" t="s">
        <v>640</v>
      </c>
      <c r="N10899" t="s">
        <v>177</v>
      </c>
      <c r="O10899" t="s">
        <v>22</v>
      </c>
      <c r="P10899" t="s">
        <v>23</v>
      </c>
      <c r="Q10899" t="s">
        <v>24</v>
      </c>
    </row>
    <row r="10900" spans="1:17" x14ac:dyDescent="0.2">
      <c r="A10900" s="2">
        <v>39383</v>
      </c>
      <c r="B10900" t="s">
        <v>163</v>
      </c>
      <c r="C10900" t="s">
        <v>898</v>
      </c>
      <c r="D10900" t="s">
        <v>115</v>
      </c>
      <c r="E10900" t="s">
        <v>115</v>
      </c>
      <c r="F10900">
        <v>129</v>
      </c>
      <c r="G10900">
        <v>178</v>
      </c>
      <c r="H10900">
        <v>0</v>
      </c>
      <c r="I10900">
        <v>0</v>
      </c>
      <c r="J10900">
        <v>5</v>
      </c>
      <c r="K10900">
        <v>1</v>
      </c>
      <c r="L10900" t="s">
        <v>20</v>
      </c>
      <c r="M10900" t="s">
        <v>1074</v>
      </c>
      <c r="N10900" t="s">
        <v>163</v>
      </c>
      <c r="O10900" t="s">
        <v>22</v>
      </c>
      <c r="P10900" t="s">
        <v>23</v>
      </c>
      <c r="Q10900" t="s">
        <v>24</v>
      </c>
    </row>
    <row r="10901" spans="1:17" x14ac:dyDescent="0.2">
      <c r="A10901" s="2">
        <v>39383</v>
      </c>
      <c r="B10901" t="s">
        <v>391</v>
      </c>
      <c r="C10901" t="s">
        <v>402</v>
      </c>
      <c r="D10901" t="s">
        <v>115</v>
      </c>
      <c r="E10901" t="s">
        <v>115</v>
      </c>
      <c r="F10901">
        <v>166</v>
      </c>
      <c r="G10901">
        <v>96</v>
      </c>
      <c r="H10901">
        <v>0</v>
      </c>
      <c r="I10901">
        <v>0</v>
      </c>
      <c r="J10901">
        <v>0</v>
      </c>
      <c r="K10901">
        <v>0</v>
      </c>
      <c r="L10901" t="s">
        <v>20</v>
      </c>
      <c r="M10901" t="s">
        <v>861</v>
      </c>
      <c r="N10901" t="s">
        <v>391</v>
      </c>
      <c r="O10901" t="s">
        <v>22</v>
      </c>
      <c r="P10901" t="s">
        <v>23</v>
      </c>
      <c r="Q10901" t="s">
        <v>30</v>
      </c>
    </row>
    <row r="10902" spans="1:17" x14ac:dyDescent="0.2">
      <c r="A10902" s="2">
        <v>39383</v>
      </c>
      <c r="B10902" t="s">
        <v>629</v>
      </c>
      <c r="C10902" t="s">
        <v>389</v>
      </c>
      <c r="D10902" t="s">
        <v>36</v>
      </c>
      <c r="E10902" t="s">
        <v>115</v>
      </c>
      <c r="F10902">
        <v>174</v>
      </c>
      <c r="G10902">
        <v>136</v>
      </c>
      <c r="H10902">
        <v>0</v>
      </c>
      <c r="I10902">
        <v>0</v>
      </c>
      <c r="J10902">
        <v>2</v>
      </c>
      <c r="K10902">
        <v>0</v>
      </c>
      <c r="L10902" t="s">
        <v>20</v>
      </c>
      <c r="M10902" t="s">
        <v>925</v>
      </c>
      <c r="N10902" t="s">
        <v>629</v>
      </c>
      <c r="O10902" t="s">
        <v>22</v>
      </c>
      <c r="P10902" t="s">
        <v>23</v>
      </c>
      <c r="Q10902" t="s">
        <v>24</v>
      </c>
    </row>
    <row r="10903" spans="1:17" x14ac:dyDescent="0.2">
      <c r="A10903" s="2">
        <v>39383</v>
      </c>
      <c r="B10903" t="s">
        <v>459</v>
      </c>
      <c r="C10903" t="s">
        <v>239</v>
      </c>
      <c r="D10903" t="s">
        <v>115</v>
      </c>
      <c r="E10903" t="s">
        <v>115</v>
      </c>
      <c r="F10903">
        <v>186</v>
      </c>
      <c r="G10903">
        <v>81</v>
      </c>
      <c r="H10903">
        <v>0</v>
      </c>
      <c r="I10903">
        <v>0</v>
      </c>
      <c r="J10903">
        <v>0</v>
      </c>
      <c r="K10903">
        <v>2</v>
      </c>
      <c r="L10903" t="s">
        <v>20</v>
      </c>
      <c r="M10903" t="s">
        <v>749</v>
      </c>
      <c r="N10903" t="s">
        <v>459</v>
      </c>
      <c r="O10903" t="s">
        <v>22</v>
      </c>
      <c r="P10903" t="s">
        <v>23</v>
      </c>
      <c r="Q10903" t="s">
        <v>41</v>
      </c>
    </row>
    <row r="10904" spans="1:17" x14ac:dyDescent="0.2">
      <c r="A10904" s="2">
        <v>39383</v>
      </c>
      <c r="B10904" t="s">
        <v>166</v>
      </c>
      <c r="C10904" t="s">
        <v>462</v>
      </c>
      <c r="D10904" t="s">
        <v>115</v>
      </c>
      <c r="E10904" t="s">
        <v>115</v>
      </c>
      <c r="F10904">
        <v>84</v>
      </c>
      <c r="G10904">
        <v>169</v>
      </c>
      <c r="H10904">
        <v>0</v>
      </c>
      <c r="I10904">
        <v>0</v>
      </c>
      <c r="J10904">
        <v>5</v>
      </c>
      <c r="K10904">
        <v>0</v>
      </c>
      <c r="L10904" t="s">
        <v>20</v>
      </c>
      <c r="M10904" t="s">
        <v>165</v>
      </c>
      <c r="N10904" t="s">
        <v>166</v>
      </c>
      <c r="O10904" t="s">
        <v>22</v>
      </c>
      <c r="P10904" t="s">
        <v>23</v>
      </c>
      <c r="Q10904" t="s">
        <v>24</v>
      </c>
    </row>
    <row r="10905" spans="1:17" x14ac:dyDescent="0.2">
      <c r="A10905" s="2">
        <v>39383</v>
      </c>
      <c r="B10905" t="s">
        <v>602</v>
      </c>
      <c r="C10905" t="s">
        <v>212</v>
      </c>
      <c r="D10905" t="s">
        <v>115</v>
      </c>
      <c r="E10905" t="s">
        <v>115</v>
      </c>
      <c r="F10905">
        <v>152</v>
      </c>
      <c r="G10905">
        <v>172</v>
      </c>
      <c r="H10905">
        <v>0</v>
      </c>
      <c r="I10905">
        <v>0</v>
      </c>
      <c r="J10905">
        <v>5</v>
      </c>
      <c r="K10905">
        <v>0</v>
      </c>
      <c r="L10905" t="s">
        <v>20</v>
      </c>
      <c r="M10905" t="s">
        <v>603</v>
      </c>
      <c r="N10905" t="s">
        <v>602</v>
      </c>
      <c r="O10905" t="s">
        <v>22</v>
      </c>
      <c r="P10905" t="s">
        <v>23</v>
      </c>
      <c r="Q10905" t="s">
        <v>24</v>
      </c>
    </row>
    <row r="10906" spans="1:17" x14ac:dyDescent="0.2">
      <c r="A10906" s="2">
        <v>39383</v>
      </c>
      <c r="B10906" t="s">
        <v>583</v>
      </c>
      <c r="C10906" t="s">
        <v>648</v>
      </c>
      <c r="D10906" t="s">
        <v>115</v>
      </c>
      <c r="E10906" t="s">
        <v>115</v>
      </c>
      <c r="F10906">
        <v>158</v>
      </c>
      <c r="G10906">
        <v>179</v>
      </c>
      <c r="H10906">
        <v>0</v>
      </c>
      <c r="I10906">
        <v>0</v>
      </c>
      <c r="J10906">
        <v>4</v>
      </c>
      <c r="K10906">
        <v>1</v>
      </c>
      <c r="L10906" t="s">
        <v>20</v>
      </c>
      <c r="M10906" t="s">
        <v>584</v>
      </c>
      <c r="N10906" t="s">
        <v>583</v>
      </c>
      <c r="O10906" t="s">
        <v>22</v>
      </c>
      <c r="P10906" t="s">
        <v>23</v>
      </c>
      <c r="Q10906" t="s">
        <v>24</v>
      </c>
    </row>
    <row r="10907" spans="1:17" x14ac:dyDescent="0.2">
      <c r="A10907" s="2">
        <v>39383</v>
      </c>
      <c r="B10907" t="s">
        <v>176</v>
      </c>
      <c r="C10907" t="s">
        <v>425</v>
      </c>
      <c r="D10907" t="s">
        <v>115</v>
      </c>
      <c r="E10907" t="s">
        <v>115</v>
      </c>
      <c r="F10907">
        <v>97</v>
      </c>
      <c r="G10907">
        <v>139</v>
      </c>
      <c r="H10907">
        <v>0</v>
      </c>
      <c r="I10907">
        <v>0</v>
      </c>
      <c r="J10907">
        <v>5</v>
      </c>
      <c r="K10907">
        <v>0</v>
      </c>
      <c r="L10907" t="s">
        <v>20</v>
      </c>
      <c r="M10907" t="s">
        <v>300</v>
      </c>
      <c r="N10907" t="s">
        <v>176</v>
      </c>
      <c r="O10907" t="s">
        <v>22</v>
      </c>
      <c r="P10907" t="s">
        <v>23</v>
      </c>
      <c r="Q10907" t="s">
        <v>24</v>
      </c>
    </row>
    <row r="10908" spans="1:17" x14ac:dyDescent="0.2">
      <c r="A10908" s="2">
        <v>39385</v>
      </c>
      <c r="B10908" t="s">
        <v>388</v>
      </c>
      <c r="C10908" t="s">
        <v>464</v>
      </c>
      <c r="D10908" t="s">
        <v>115</v>
      </c>
      <c r="E10908" t="s">
        <v>115</v>
      </c>
      <c r="F10908">
        <v>145</v>
      </c>
      <c r="G10908">
        <v>138</v>
      </c>
      <c r="H10908">
        <v>0</v>
      </c>
      <c r="I10908">
        <v>0</v>
      </c>
      <c r="J10908">
        <v>2</v>
      </c>
      <c r="K10908">
        <v>2</v>
      </c>
      <c r="L10908" t="s">
        <v>20</v>
      </c>
      <c r="M10908" t="s">
        <v>844</v>
      </c>
      <c r="N10908" t="s">
        <v>388</v>
      </c>
      <c r="O10908" t="s">
        <v>22</v>
      </c>
      <c r="P10908" t="s">
        <v>23</v>
      </c>
      <c r="Q10908" t="s">
        <v>30</v>
      </c>
    </row>
    <row r="10909" spans="1:17" x14ac:dyDescent="0.2">
      <c r="A10909" s="2">
        <v>39388</v>
      </c>
      <c r="B10909" t="s">
        <v>113</v>
      </c>
      <c r="C10909" t="s">
        <v>352</v>
      </c>
      <c r="D10909" t="s">
        <v>115</v>
      </c>
      <c r="E10909" t="s">
        <v>36</v>
      </c>
      <c r="F10909">
        <v>52</v>
      </c>
      <c r="G10909">
        <v>101</v>
      </c>
      <c r="H10909">
        <v>0</v>
      </c>
      <c r="I10909">
        <v>0</v>
      </c>
      <c r="J10909">
        <v>1</v>
      </c>
      <c r="K10909">
        <v>0</v>
      </c>
      <c r="L10909" t="s">
        <v>28</v>
      </c>
      <c r="M10909" t="s">
        <v>231</v>
      </c>
      <c r="N10909" t="s">
        <v>113</v>
      </c>
      <c r="O10909" t="s">
        <v>22</v>
      </c>
      <c r="P10909" t="s">
        <v>23</v>
      </c>
      <c r="Q10909" t="s">
        <v>24</v>
      </c>
    </row>
    <row r="10910" spans="1:17" x14ac:dyDescent="0.2">
      <c r="A10910" s="2">
        <v>39395</v>
      </c>
      <c r="B10910" t="s">
        <v>363</v>
      </c>
      <c r="C10910" t="s">
        <v>469</v>
      </c>
      <c r="D10910" t="s">
        <v>115</v>
      </c>
      <c r="E10910" t="s">
        <v>115</v>
      </c>
      <c r="F10910">
        <v>125</v>
      </c>
      <c r="G10910">
        <v>126</v>
      </c>
      <c r="H10910">
        <v>0</v>
      </c>
      <c r="I10910">
        <v>0</v>
      </c>
      <c r="J10910">
        <v>1</v>
      </c>
      <c r="K10910">
        <v>4</v>
      </c>
      <c r="L10910" t="s">
        <v>20</v>
      </c>
      <c r="M10910" t="s">
        <v>513</v>
      </c>
      <c r="N10910" t="s">
        <v>363</v>
      </c>
      <c r="O10910" t="s">
        <v>22</v>
      </c>
      <c r="P10910" t="s">
        <v>23</v>
      </c>
      <c r="Q10910" t="s">
        <v>41</v>
      </c>
    </row>
    <row r="10911" spans="1:17" x14ac:dyDescent="0.2">
      <c r="A10911" s="2">
        <v>39395</v>
      </c>
      <c r="B10911" t="s">
        <v>113</v>
      </c>
      <c r="C10911" t="s">
        <v>81</v>
      </c>
      <c r="D10911" t="s">
        <v>115</v>
      </c>
      <c r="E10911" t="s">
        <v>50</v>
      </c>
      <c r="F10911">
        <v>52</v>
      </c>
      <c r="G10911">
        <v>130</v>
      </c>
      <c r="H10911">
        <v>0</v>
      </c>
      <c r="I10911">
        <v>0</v>
      </c>
      <c r="J10911">
        <v>2</v>
      </c>
      <c r="K10911">
        <v>0</v>
      </c>
      <c r="L10911" t="s">
        <v>28</v>
      </c>
      <c r="M10911" t="s">
        <v>245</v>
      </c>
      <c r="N10911" t="s">
        <v>113</v>
      </c>
      <c r="O10911" t="s">
        <v>22</v>
      </c>
      <c r="P10911" t="s">
        <v>23</v>
      </c>
      <c r="Q10911" t="s">
        <v>24</v>
      </c>
    </row>
    <row r="10912" spans="1:17" x14ac:dyDescent="0.2">
      <c r="A10912" s="2">
        <v>39395</v>
      </c>
      <c r="B10912" t="s">
        <v>443</v>
      </c>
      <c r="C10912" t="s">
        <v>602</v>
      </c>
      <c r="D10912" t="s">
        <v>115</v>
      </c>
      <c r="E10912" t="s">
        <v>115</v>
      </c>
      <c r="F10912">
        <v>140</v>
      </c>
      <c r="G10912">
        <v>152</v>
      </c>
      <c r="H10912">
        <v>0</v>
      </c>
      <c r="I10912">
        <v>0</v>
      </c>
      <c r="J10912">
        <v>2</v>
      </c>
      <c r="K10912">
        <v>0</v>
      </c>
      <c r="L10912" t="s">
        <v>20</v>
      </c>
      <c r="M10912" t="s">
        <v>443</v>
      </c>
      <c r="N10912" t="s">
        <v>443</v>
      </c>
      <c r="O10912" t="s">
        <v>22</v>
      </c>
      <c r="P10912" t="s">
        <v>23</v>
      </c>
      <c r="Q10912" t="s">
        <v>24</v>
      </c>
    </row>
    <row r="10913" spans="1:17" x14ac:dyDescent="0.2">
      <c r="A10913" s="2">
        <v>39395</v>
      </c>
      <c r="B10913" t="s">
        <v>389</v>
      </c>
      <c r="C10913" t="s">
        <v>114</v>
      </c>
      <c r="D10913" t="s">
        <v>115</v>
      </c>
      <c r="E10913" t="s">
        <v>115</v>
      </c>
      <c r="F10913">
        <v>136</v>
      </c>
      <c r="G10913">
        <v>114</v>
      </c>
      <c r="H10913">
        <v>0</v>
      </c>
      <c r="I10913">
        <v>0</v>
      </c>
      <c r="J10913">
        <v>1</v>
      </c>
      <c r="K10913">
        <v>1</v>
      </c>
      <c r="L10913" t="s">
        <v>20</v>
      </c>
      <c r="M10913" t="s">
        <v>720</v>
      </c>
      <c r="N10913" t="s">
        <v>389</v>
      </c>
      <c r="O10913" t="s">
        <v>22</v>
      </c>
      <c r="P10913" t="s">
        <v>23</v>
      </c>
      <c r="Q10913" t="s">
        <v>30</v>
      </c>
    </row>
    <row r="10914" spans="1:17" x14ac:dyDescent="0.2">
      <c r="A10914" s="2">
        <v>39396</v>
      </c>
      <c r="B10914" t="s">
        <v>254</v>
      </c>
      <c r="C10914" t="s">
        <v>583</v>
      </c>
      <c r="D10914" t="s">
        <v>115</v>
      </c>
      <c r="E10914" t="s">
        <v>115</v>
      </c>
      <c r="F10914">
        <v>135</v>
      </c>
      <c r="G10914">
        <v>158</v>
      </c>
      <c r="H10914">
        <v>0</v>
      </c>
      <c r="I10914">
        <v>0</v>
      </c>
      <c r="J10914">
        <v>0</v>
      </c>
      <c r="K10914">
        <v>0</v>
      </c>
      <c r="L10914" t="s">
        <v>20</v>
      </c>
      <c r="M10914" t="s">
        <v>434</v>
      </c>
      <c r="N10914" t="s">
        <v>254</v>
      </c>
      <c r="O10914" t="s">
        <v>22</v>
      </c>
      <c r="P10914" t="s">
        <v>23</v>
      </c>
      <c r="Q10914" t="s">
        <v>30</v>
      </c>
    </row>
    <row r="10915" spans="1:17" x14ac:dyDescent="0.2">
      <c r="A10915" s="2">
        <v>39402</v>
      </c>
      <c r="B10915" t="s">
        <v>69</v>
      </c>
      <c r="C10915" t="s">
        <v>89</v>
      </c>
      <c r="D10915" t="s">
        <v>50</v>
      </c>
      <c r="E10915" t="s">
        <v>50</v>
      </c>
      <c r="F10915">
        <v>88</v>
      </c>
      <c r="G10915">
        <v>11</v>
      </c>
      <c r="H10915">
        <v>0</v>
      </c>
      <c r="I10915">
        <v>0</v>
      </c>
      <c r="J10915">
        <v>0</v>
      </c>
      <c r="K10915">
        <v>1</v>
      </c>
      <c r="L10915" t="s">
        <v>28</v>
      </c>
      <c r="M10915" t="s">
        <v>71</v>
      </c>
      <c r="N10915" t="s">
        <v>69</v>
      </c>
      <c r="O10915" t="s">
        <v>22</v>
      </c>
      <c r="P10915" t="s">
        <v>23</v>
      </c>
      <c r="Q10915" t="s">
        <v>41</v>
      </c>
    </row>
    <row r="10916" spans="1:17" x14ac:dyDescent="0.2">
      <c r="A10916" s="2">
        <v>39402</v>
      </c>
      <c r="B10916" t="s">
        <v>800</v>
      </c>
      <c r="C10916" t="s">
        <v>556</v>
      </c>
      <c r="D10916" t="s">
        <v>36</v>
      </c>
      <c r="E10916" t="s">
        <v>36</v>
      </c>
      <c r="F10916">
        <v>200</v>
      </c>
      <c r="G10916">
        <v>193</v>
      </c>
      <c r="H10916">
        <v>0</v>
      </c>
      <c r="I10916">
        <v>0</v>
      </c>
      <c r="J10916">
        <v>1</v>
      </c>
      <c r="K10916">
        <v>0</v>
      </c>
      <c r="L10916" t="s">
        <v>20</v>
      </c>
      <c r="M10916" t="s">
        <v>800</v>
      </c>
      <c r="N10916" t="s">
        <v>800</v>
      </c>
      <c r="O10916" t="s">
        <v>22</v>
      </c>
      <c r="P10916" t="s">
        <v>23</v>
      </c>
      <c r="Q10916" t="s">
        <v>24</v>
      </c>
    </row>
    <row r="10917" spans="1:17" x14ac:dyDescent="0.2">
      <c r="A10917" s="2">
        <v>39402</v>
      </c>
      <c r="B10917" t="s">
        <v>67</v>
      </c>
      <c r="C10917" t="s">
        <v>110</v>
      </c>
      <c r="D10917" t="s">
        <v>50</v>
      </c>
      <c r="E10917" t="s">
        <v>36</v>
      </c>
      <c r="F10917">
        <v>4</v>
      </c>
      <c r="G10917">
        <v>42</v>
      </c>
      <c r="H10917">
        <v>0</v>
      </c>
      <c r="I10917">
        <v>0</v>
      </c>
      <c r="J10917">
        <v>2</v>
      </c>
      <c r="K10917">
        <v>2</v>
      </c>
      <c r="L10917" t="s">
        <v>28</v>
      </c>
      <c r="M10917" t="s">
        <v>769</v>
      </c>
      <c r="N10917" t="s">
        <v>67</v>
      </c>
      <c r="O10917" t="s">
        <v>22</v>
      </c>
      <c r="P10917" t="s">
        <v>23</v>
      </c>
      <c r="Q10917" t="s">
        <v>30</v>
      </c>
    </row>
    <row r="10918" spans="1:17" x14ac:dyDescent="0.2">
      <c r="A10918" s="2">
        <v>39402</v>
      </c>
      <c r="B10918" t="s">
        <v>166</v>
      </c>
      <c r="C10918" t="s">
        <v>345</v>
      </c>
      <c r="D10918" t="s">
        <v>115</v>
      </c>
      <c r="E10918" t="s">
        <v>50</v>
      </c>
      <c r="F10918">
        <v>84</v>
      </c>
      <c r="G10918">
        <v>71</v>
      </c>
      <c r="H10918">
        <v>0</v>
      </c>
      <c r="I10918">
        <v>0</v>
      </c>
      <c r="J10918">
        <v>1</v>
      </c>
      <c r="K10918">
        <v>2</v>
      </c>
      <c r="L10918" t="s">
        <v>28</v>
      </c>
      <c r="M10918" t="s">
        <v>165</v>
      </c>
      <c r="N10918" t="s">
        <v>166</v>
      </c>
      <c r="O10918" t="s">
        <v>22</v>
      </c>
      <c r="P10918" t="s">
        <v>23</v>
      </c>
      <c r="Q10918" t="s">
        <v>41</v>
      </c>
    </row>
    <row r="10919" spans="1:17" x14ac:dyDescent="0.2">
      <c r="A10919" s="2">
        <v>39403</v>
      </c>
      <c r="B10919" t="s">
        <v>85</v>
      </c>
      <c r="C10919" t="s">
        <v>317</v>
      </c>
      <c r="D10919" t="s">
        <v>50</v>
      </c>
      <c r="E10919" t="s">
        <v>50</v>
      </c>
      <c r="F10919">
        <v>70</v>
      </c>
      <c r="G10919">
        <v>94</v>
      </c>
      <c r="H10919">
        <v>0</v>
      </c>
      <c r="I10919">
        <v>0</v>
      </c>
      <c r="J10919">
        <v>2</v>
      </c>
      <c r="K10919">
        <v>4</v>
      </c>
      <c r="L10919" t="s">
        <v>291</v>
      </c>
      <c r="M10919" t="s">
        <v>86</v>
      </c>
      <c r="N10919" t="s">
        <v>85</v>
      </c>
      <c r="O10919" t="s">
        <v>22</v>
      </c>
      <c r="P10919" t="s">
        <v>23</v>
      </c>
      <c r="Q10919" t="s">
        <v>41</v>
      </c>
    </row>
    <row r="10920" spans="1:17" x14ac:dyDescent="0.2">
      <c r="A10920" s="2">
        <v>39403</v>
      </c>
      <c r="B10920" t="s">
        <v>737</v>
      </c>
      <c r="C10920" t="s">
        <v>81</v>
      </c>
      <c r="D10920" t="s">
        <v>50</v>
      </c>
      <c r="E10920" t="s">
        <v>50</v>
      </c>
      <c r="F10920">
        <v>173</v>
      </c>
      <c r="G10920">
        <v>130</v>
      </c>
      <c r="H10920">
        <v>0</v>
      </c>
      <c r="I10920">
        <v>0</v>
      </c>
      <c r="J10920">
        <v>0</v>
      </c>
      <c r="K10920">
        <v>2</v>
      </c>
      <c r="L10920" t="s">
        <v>291</v>
      </c>
      <c r="M10920" t="s">
        <v>819</v>
      </c>
      <c r="N10920" t="s">
        <v>737</v>
      </c>
      <c r="O10920" t="s">
        <v>22</v>
      </c>
      <c r="P10920" t="s">
        <v>23</v>
      </c>
      <c r="Q10920" t="s">
        <v>41</v>
      </c>
    </row>
    <row r="10921" spans="1:17" x14ac:dyDescent="0.2">
      <c r="A10921" s="2">
        <v>39403</v>
      </c>
      <c r="B10921" t="s">
        <v>267</v>
      </c>
      <c r="C10921" t="s">
        <v>136</v>
      </c>
      <c r="D10921" t="s">
        <v>36</v>
      </c>
      <c r="E10921" t="s">
        <v>36</v>
      </c>
      <c r="F10921">
        <v>73</v>
      </c>
      <c r="G10921">
        <v>32</v>
      </c>
      <c r="H10921">
        <v>0</v>
      </c>
      <c r="I10921">
        <v>0</v>
      </c>
      <c r="J10921">
        <v>2</v>
      </c>
      <c r="K10921">
        <v>1</v>
      </c>
      <c r="L10921" t="s">
        <v>28</v>
      </c>
      <c r="M10921" t="s">
        <v>1290</v>
      </c>
      <c r="N10921" t="s">
        <v>67</v>
      </c>
      <c r="O10921" t="s">
        <v>122</v>
      </c>
      <c r="P10921" t="s">
        <v>23</v>
      </c>
      <c r="Q10921" t="s">
        <v>24</v>
      </c>
    </row>
    <row r="10922" spans="1:17" x14ac:dyDescent="0.2">
      <c r="A10922" s="2">
        <v>39403</v>
      </c>
      <c r="B10922" t="s">
        <v>39</v>
      </c>
      <c r="C10922" t="s">
        <v>17</v>
      </c>
      <c r="D10922" t="s">
        <v>19</v>
      </c>
      <c r="E10922" t="s">
        <v>19</v>
      </c>
      <c r="F10922">
        <v>1</v>
      </c>
      <c r="G10922">
        <v>107</v>
      </c>
      <c r="H10922">
        <v>0</v>
      </c>
      <c r="I10922">
        <v>0</v>
      </c>
      <c r="J10922">
        <v>3</v>
      </c>
      <c r="K10922">
        <v>0</v>
      </c>
      <c r="L10922" t="s">
        <v>20</v>
      </c>
      <c r="M10922" t="s">
        <v>65</v>
      </c>
      <c r="N10922" t="s">
        <v>39</v>
      </c>
      <c r="O10922" t="s">
        <v>22</v>
      </c>
      <c r="P10922" t="s">
        <v>23</v>
      </c>
      <c r="Q10922" t="s">
        <v>24</v>
      </c>
    </row>
    <row r="10923" spans="1:17" x14ac:dyDescent="0.2">
      <c r="A10923" s="2">
        <v>39403</v>
      </c>
      <c r="B10923" t="s">
        <v>55</v>
      </c>
      <c r="C10923" t="s">
        <v>135</v>
      </c>
      <c r="D10923" t="s">
        <v>57</v>
      </c>
      <c r="E10923" t="s">
        <v>36</v>
      </c>
      <c r="F10923">
        <v>52</v>
      </c>
      <c r="G10923">
        <v>19</v>
      </c>
      <c r="H10923">
        <v>0</v>
      </c>
      <c r="I10923">
        <v>0</v>
      </c>
      <c r="J10923">
        <v>1</v>
      </c>
      <c r="K10923">
        <v>0</v>
      </c>
      <c r="L10923" t="s">
        <v>28</v>
      </c>
      <c r="M10923" t="s">
        <v>91</v>
      </c>
      <c r="N10923" t="s">
        <v>89</v>
      </c>
      <c r="O10923" t="s">
        <v>122</v>
      </c>
      <c r="P10923" t="s">
        <v>23</v>
      </c>
      <c r="Q10923" t="s">
        <v>24</v>
      </c>
    </row>
    <row r="10924" spans="1:17" x14ac:dyDescent="0.2">
      <c r="A10924" s="2">
        <v>39403</v>
      </c>
      <c r="B10924" t="s">
        <v>471</v>
      </c>
      <c r="C10924" t="s">
        <v>176</v>
      </c>
      <c r="D10924" t="s">
        <v>36</v>
      </c>
      <c r="E10924" t="s">
        <v>115</v>
      </c>
      <c r="F10924">
        <v>84</v>
      </c>
      <c r="G10924">
        <v>97</v>
      </c>
      <c r="H10924">
        <v>0</v>
      </c>
      <c r="I10924">
        <v>0</v>
      </c>
      <c r="J10924">
        <v>1</v>
      </c>
      <c r="K10924">
        <v>0</v>
      </c>
      <c r="L10924" t="s">
        <v>28</v>
      </c>
      <c r="M10924" t="s">
        <v>220</v>
      </c>
      <c r="N10924" t="s">
        <v>199</v>
      </c>
      <c r="O10924" t="s">
        <v>122</v>
      </c>
      <c r="P10924" t="s">
        <v>23</v>
      </c>
      <c r="Q10924" t="s">
        <v>24</v>
      </c>
    </row>
    <row r="10925" spans="1:17" x14ac:dyDescent="0.2">
      <c r="A10925" s="2">
        <v>39403</v>
      </c>
      <c r="B10925" t="s">
        <v>87</v>
      </c>
      <c r="C10925" t="s">
        <v>92</v>
      </c>
      <c r="D10925" t="s">
        <v>50</v>
      </c>
      <c r="E10925" t="s">
        <v>50</v>
      </c>
      <c r="F10925">
        <v>34</v>
      </c>
      <c r="G10925">
        <v>12</v>
      </c>
      <c r="H10925">
        <v>0</v>
      </c>
      <c r="I10925">
        <v>0</v>
      </c>
      <c r="J10925">
        <v>1</v>
      </c>
      <c r="K10925">
        <v>0</v>
      </c>
      <c r="L10925" t="s">
        <v>291</v>
      </c>
      <c r="M10925" t="s">
        <v>88</v>
      </c>
      <c r="N10925" t="s">
        <v>87</v>
      </c>
      <c r="O10925" t="s">
        <v>22</v>
      </c>
      <c r="P10925" t="s">
        <v>23</v>
      </c>
      <c r="Q10925" t="s">
        <v>24</v>
      </c>
    </row>
    <row r="10926" spans="1:17" x14ac:dyDescent="0.2">
      <c r="A10926" s="2">
        <v>39403</v>
      </c>
      <c r="B10926" t="s">
        <v>43</v>
      </c>
      <c r="C10926" t="s">
        <v>32</v>
      </c>
      <c r="D10926" t="s">
        <v>19</v>
      </c>
      <c r="E10926" t="s">
        <v>19</v>
      </c>
      <c r="F10926">
        <v>25</v>
      </c>
      <c r="G10926">
        <v>56</v>
      </c>
      <c r="H10926">
        <v>0</v>
      </c>
      <c r="I10926">
        <v>0</v>
      </c>
      <c r="J10926">
        <v>1</v>
      </c>
      <c r="K10926">
        <v>0</v>
      </c>
      <c r="L10926" t="s">
        <v>20</v>
      </c>
      <c r="M10926" t="s">
        <v>908</v>
      </c>
      <c r="N10926" t="s">
        <v>43</v>
      </c>
      <c r="O10926" t="s">
        <v>22</v>
      </c>
      <c r="P10926" t="s">
        <v>23</v>
      </c>
      <c r="Q10926" t="s">
        <v>24</v>
      </c>
    </row>
    <row r="10927" spans="1:17" x14ac:dyDescent="0.2">
      <c r="A10927" s="2">
        <v>39403</v>
      </c>
      <c r="B10927" t="s">
        <v>1284</v>
      </c>
      <c r="C10927" t="s">
        <v>378</v>
      </c>
      <c r="D10927" t="s">
        <v>36</v>
      </c>
      <c r="E10927" t="s">
        <v>36</v>
      </c>
      <c r="F10927">
        <v>185</v>
      </c>
      <c r="G10927">
        <v>158</v>
      </c>
      <c r="H10927">
        <v>0</v>
      </c>
      <c r="I10927">
        <v>0</v>
      </c>
      <c r="J10927">
        <v>0</v>
      </c>
      <c r="K10927">
        <v>4</v>
      </c>
      <c r="L10927" t="s">
        <v>20</v>
      </c>
      <c r="M10927" t="s">
        <v>1291</v>
      </c>
      <c r="N10927" t="s">
        <v>1284</v>
      </c>
      <c r="O10927" t="s">
        <v>22</v>
      </c>
      <c r="P10927" t="s">
        <v>23</v>
      </c>
      <c r="Q10927" t="s">
        <v>41</v>
      </c>
    </row>
    <row r="10928" spans="1:17" x14ac:dyDescent="0.2">
      <c r="A10928" s="2">
        <v>39403</v>
      </c>
      <c r="B10928" t="s">
        <v>293</v>
      </c>
      <c r="C10928" t="s">
        <v>244</v>
      </c>
      <c r="D10928" t="s">
        <v>50</v>
      </c>
      <c r="E10928" t="s">
        <v>50</v>
      </c>
      <c r="F10928">
        <v>9</v>
      </c>
      <c r="G10928">
        <v>50</v>
      </c>
      <c r="H10928">
        <v>0</v>
      </c>
      <c r="I10928">
        <v>0</v>
      </c>
      <c r="J10928">
        <v>3</v>
      </c>
      <c r="K10928">
        <v>1</v>
      </c>
      <c r="L10928" t="s">
        <v>291</v>
      </c>
      <c r="M10928" t="s">
        <v>478</v>
      </c>
      <c r="N10928" t="s">
        <v>293</v>
      </c>
      <c r="O10928" t="s">
        <v>22</v>
      </c>
      <c r="P10928" t="s">
        <v>23</v>
      </c>
      <c r="Q10928" t="s">
        <v>24</v>
      </c>
    </row>
    <row r="10929" spans="1:17" x14ac:dyDescent="0.2">
      <c r="A10929" s="2">
        <v>39403</v>
      </c>
      <c r="B10929" t="s">
        <v>204</v>
      </c>
      <c r="C10929" t="s">
        <v>1273</v>
      </c>
      <c r="D10929" t="s">
        <v>57</v>
      </c>
      <c r="E10929" t="s">
        <v>57</v>
      </c>
      <c r="F10929">
        <v>127</v>
      </c>
      <c r="G10929">
        <v>120</v>
      </c>
      <c r="H10929">
        <v>0</v>
      </c>
      <c r="I10929">
        <v>0</v>
      </c>
      <c r="J10929">
        <v>3</v>
      </c>
      <c r="K10929">
        <v>3</v>
      </c>
      <c r="L10929" t="s">
        <v>20</v>
      </c>
      <c r="M10929" t="s">
        <v>729</v>
      </c>
      <c r="N10929" t="s">
        <v>204</v>
      </c>
      <c r="O10929" t="s">
        <v>22</v>
      </c>
      <c r="P10929" t="s">
        <v>23</v>
      </c>
      <c r="Q10929" t="s">
        <v>30</v>
      </c>
    </row>
    <row r="10930" spans="1:17" x14ac:dyDescent="0.2">
      <c r="A10930" s="2">
        <v>39403</v>
      </c>
      <c r="B10930" t="s">
        <v>70</v>
      </c>
      <c r="C10930" t="s">
        <v>386</v>
      </c>
      <c r="D10930" t="s">
        <v>50</v>
      </c>
      <c r="E10930" t="s">
        <v>50</v>
      </c>
      <c r="F10930">
        <v>44</v>
      </c>
      <c r="G10930">
        <v>116</v>
      </c>
      <c r="H10930">
        <v>0</v>
      </c>
      <c r="I10930">
        <v>0</v>
      </c>
      <c r="J10930">
        <v>2</v>
      </c>
      <c r="K10930">
        <v>1</v>
      </c>
      <c r="L10930" t="s">
        <v>291</v>
      </c>
      <c r="M10930" t="s">
        <v>383</v>
      </c>
      <c r="N10930" t="s">
        <v>70</v>
      </c>
      <c r="O10930" t="s">
        <v>22</v>
      </c>
      <c r="P10930" t="s">
        <v>23</v>
      </c>
      <c r="Q10930" t="s">
        <v>24</v>
      </c>
    </row>
    <row r="10931" spans="1:17" x14ac:dyDescent="0.2">
      <c r="A10931" s="2">
        <v>39403</v>
      </c>
      <c r="B10931" t="s">
        <v>129</v>
      </c>
      <c r="C10931" t="s">
        <v>145</v>
      </c>
      <c r="D10931" t="s">
        <v>50</v>
      </c>
      <c r="E10931" t="s">
        <v>50</v>
      </c>
      <c r="F10931">
        <v>5</v>
      </c>
      <c r="G10931">
        <v>57</v>
      </c>
      <c r="H10931">
        <v>0</v>
      </c>
      <c r="I10931">
        <v>0</v>
      </c>
      <c r="J10931">
        <v>4</v>
      </c>
      <c r="K10931">
        <v>0</v>
      </c>
      <c r="L10931" t="s">
        <v>291</v>
      </c>
      <c r="M10931" t="s">
        <v>325</v>
      </c>
      <c r="N10931" t="s">
        <v>129</v>
      </c>
      <c r="O10931" t="s">
        <v>22</v>
      </c>
      <c r="P10931" t="s">
        <v>23</v>
      </c>
      <c r="Q10931" t="s">
        <v>24</v>
      </c>
    </row>
    <row r="10932" spans="1:17" x14ac:dyDescent="0.2">
      <c r="A10932" s="2">
        <v>39403</v>
      </c>
      <c r="B10932" t="s">
        <v>153</v>
      </c>
      <c r="C10932" t="s">
        <v>184</v>
      </c>
      <c r="D10932" t="s">
        <v>50</v>
      </c>
      <c r="E10932" t="s">
        <v>50</v>
      </c>
      <c r="F10932">
        <v>14</v>
      </c>
      <c r="G10932">
        <v>137</v>
      </c>
      <c r="H10932">
        <v>0</v>
      </c>
      <c r="I10932">
        <v>0</v>
      </c>
      <c r="J10932">
        <v>5</v>
      </c>
      <c r="K10932">
        <v>0</v>
      </c>
      <c r="L10932" t="s">
        <v>291</v>
      </c>
      <c r="M10932" t="s">
        <v>191</v>
      </c>
      <c r="N10932" t="s">
        <v>153</v>
      </c>
      <c r="O10932" t="s">
        <v>22</v>
      </c>
      <c r="P10932" t="s">
        <v>23</v>
      </c>
      <c r="Q10932" t="s">
        <v>24</v>
      </c>
    </row>
    <row r="10933" spans="1:17" x14ac:dyDescent="0.2">
      <c r="A10933" s="2">
        <v>39403</v>
      </c>
      <c r="B10933" t="s">
        <v>555</v>
      </c>
      <c r="C10933" t="s">
        <v>304</v>
      </c>
      <c r="D10933" t="s">
        <v>27</v>
      </c>
      <c r="E10933" t="s">
        <v>27</v>
      </c>
      <c r="F10933">
        <v>100</v>
      </c>
      <c r="G10933">
        <v>55</v>
      </c>
      <c r="H10933">
        <v>0</v>
      </c>
      <c r="I10933">
        <v>0</v>
      </c>
      <c r="J10933">
        <v>0</v>
      </c>
      <c r="K10933">
        <v>1</v>
      </c>
      <c r="L10933" t="s">
        <v>28</v>
      </c>
      <c r="M10933" t="s">
        <v>771</v>
      </c>
      <c r="N10933" t="s">
        <v>77</v>
      </c>
      <c r="O10933" t="s">
        <v>122</v>
      </c>
      <c r="P10933" t="s">
        <v>23</v>
      </c>
      <c r="Q10933" t="s">
        <v>41</v>
      </c>
    </row>
    <row r="10934" spans="1:17" x14ac:dyDescent="0.2">
      <c r="A10934" s="2">
        <v>39403</v>
      </c>
      <c r="B10934" t="s">
        <v>202</v>
      </c>
      <c r="C10934" t="s">
        <v>35</v>
      </c>
      <c r="D10934" t="s">
        <v>36</v>
      </c>
      <c r="E10934" t="s">
        <v>36</v>
      </c>
      <c r="F10934">
        <v>190</v>
      </c>
      <c r="G10934">
        <v>155</v>
      </c>
      <c r="H10934">
        <v>0</v>
      </c>
      <c r="I10934">
        <v>0</v>
      </c>
      <c r="J10934">
        <v>0</v>
      </c>
      <c r="K10934">
        <v>0</v>
      </c>
      <c r="L10934" t="s">
        <v>20</v>
      </c>
      <c r="M10934" t="s">
        <v>376</v>
      </c>
      <c r="N10934" t="s">
        <v>202</v>
      </c>
      <c r="O10934" t="s">
        <v>22</v>
      </c>
      <c r="P10934" t="s">
        <v>23</v>
      </c>
      <c r="Q10934" t="s">
        <v>30</v>
      </c>
    </row>
    <row r="10935" spans="1:17" x14ac:dyDescent="0.2">
      <c r="A10935" s="2">
        <v>39403</v>
      </c>
      <c r="B10935" t="s">
        <v>123</v>
      </c>
      <c r="C10935" t="s">
        <v>95</v>
      </c>
      <c r="D10935" t="s">
        <v>50</v>
      </c>
      <c r="E10935" t="s">
        <v>50</v>
      </c>
      <c r="F10935">
        <v>37</v>
      </c>
      <c r="G10935">
        <v>16</v>
      </c>
      <c r="H10935">
        <v>0</v>
      </c>
      <c r="I10935">
        <v>0</v>
      </c>
      <c r="J10935">
        <v>2</v>
      </c>
      <c r="K10935">
        <v>1</v>
      </c>
      <c r="L10935" t="s">
        <v>291</v>
      </c>
      <c r="M10935" t="s">
        <v>179</v>
      </c>
      <c r="N10935" t="s">
        <v>123</v>
      </c>
      <c r="O10935" t="s">
        <v>22</v>
      </c>
      <c r="P10935" t="s">
        <v>23</v>
      </c>
      <c r="Q10935" t="s">
        <v>24</v>
      </c>
    </row>
    <row r="10936" spans="1:17" x14ac:dyDescent="0.2">
      <c r="A10936" s="2">
        <v>39403</v>
      </c>
      <c r="B10936" t="s">
        <v>101</v>
      </c>
      <c r="C10936" t="s">
        <v>174</v>
      </c>
      <c r="D10936" t="s">
        <v>50</v>
      </c>
      <c r="E10936" t="s">
        <v>50</v>
      </c>
      <c r="F10936">
        <v>86</v>
      </c>
      <c r="G10936">
        <v>119</v>
      </c>
      <c r="H10936">
        <v>0</v>
      </c>
      <c r="I10936">
        <v>0</v>
      </c>
      <c r="J10936">
        <v>4</v>
      </c>
      <c r="K10936">
        <v>1</v>
      </c>
      <c r="L10936" t="s">
        <v>291</v>
      </c>
      <c r="M10936" t="s">
        <v>331</v>
      </c>
      <c r="N10936" t="s">
        <v>101</v>
      </c>
      <c r="O10936" t="s">
        <v>22</v>
      </c>
      <c r="P10936" t="s">
        <v>23</v>
      </c>
      <c r="Q10936" t="s">
        <v>24</v>
      </c>
    </row>
    <row r="10937" spans="1:17" x14ac:dyDescent="0.2">
      <c r="A10937" s="2">
        <v>39403</v>
      </c>
      <c r="B10937" t="s">
        <v>73</v>
      </c>
      <c r="C10937" t="s">
        <v>168</v>
      </c>
      <c r="D10937" t="s">
        <v>50</v>
      </c>
      <c r="E10937" t="s">
        <v>50</v>
      </c>
      <c r="F10937">
        <v>90</v>
      </c>
      <c r="G10937">
        <v>22</v>
      </c>
      <c r="H10937">
        <v>0</v>
      </c>
      <c r="I10937">
        <v>0</v>
      </c>
      <c r="J10937">
        <v>2</v>
      </c>
      <c r="K10937">
        <v>0</v>
      </c>
      <c r="L10937" t="s">
        <v>291</v>
      </c>
      <c r="M10937" t="s">
        <v>806</v>
      </c>
      <c r="N10937" t="s">
        <v>73</v>
      </c>
      <c r="O10937" t="s">
        <v>22</v>
      </c>
      <c r="P10937" t="s">
        <v>23</v>
      </c>
      <c r="Q10937" t="s">
        <v>24</v>
      </c>
    </row>
    <row r="10938" spans="1:17" x14ac:dyDescent="0.2">
      <c r="A10938" s="2">
        <v>39403</v>
      </c>
      <c r="B10938" t="s">
        <v>328</v>
      </c>
      <c r="C10938" t="s">
        <v>274</v>
      </c>
      <c r="D10938" t="s">
        <v>50</v>
      </c>
      <c r="E10938" t="s">
        <v>50</v>
      </c>
      <c r="F10938">
        <v>75</v>
      </c>
      <c r="G10938">
        <v>10</v>
      </c>
      <c r="H10938">
        <v>0</v>
      </c>
      <c r="I10938">
        <v>0</v>
      </c>
      <c r="J10938">
        <v>2</v>
      </c>
      <c r="K10938">
        <v>0</v>
      </c>
      <c r="L10938" t="s">
        <v>291</v>
      </c>
      <c r="M10938" t="s">
        <v>329</v>
      </c>
      <c r="N10938" t="s">
        <v>328</v>
      </c>
      <c r="O10938" t="s">
        <v>22</v>
      </c>
      <c r="P10938" t="s">
        <v>23</v>
      </c>
      <c r="Q10938" t="s">
        <v>24</v>
      </c>
    </row>
    <row r="10939" spans="1:17" x14ac:dyDescent="0.2">
      <c r="A10939" s="2">
        <v>39403</v>
      </c>
      <c r="B10939" t="s">
        <v>384</v>
      </c>
      <c r="C10939" t="s">
        <v>94</v>
      </c>
      <c r="D10939" t="s">
        <v>50</v>
      </c>
      <c r="E10939" t="s">
        <v>50</v>
      </c>
      <c r="F10939">
        <v>61</v>
      </c>
      <c r="G10939">
        <v>48</v>
      </c>
      <c r="H10939">
        <v>0</v>
      </c>
      <c r="I10939">
        <v>0</v>
      </c>
      <c r="J10939">
        <v>3</v>
      </c>
      <c r="K10939">
        <v>0</v>
      </c>
      <c r="L10939" t="s">
        <v>291</v>
      </c>
      <c r="M10939" t="s">
        <v>395</v>
      </c>
      <c r="N10939" t="s">
        <v>384</v>
      </c>
      <c r="O10939" t="s">
        <v>22</v>
      </c>
      <c r="P10939" t="s">
        <v>23</v>
      </c>
      <c r="Q10939" t="s">
        <v>24</v>
      </c>
    </row>
    <row r="10940" spans="1:17" x14ac:dyDescent="0.2">
      <c r="A10940" s="2">
        <v>39403</v>
      </c>
      <c r="B10940" t="s">
        <v>126</v>
      </c>
      <c r="C10940" t="s">
        <v>97</v>
      </c>
      <c r="D10940" t="s">
        <v>50</v>
      </c>
      <c r="E10940" t="s">
        <v>50</v>
      </c>
      <c r="F10940">
        <v>7</v>
      </c>
      <c r="G10940">
        <v>150</v>
      </c>
      <c r="H10940">
        <v>0</v>
      </c>
      <c r="I10940">
        <v>0</v>
      </c>
      <c r="J10940">
        <v>1</v>
      </c>
      <c r="K10940">
        <v>0</v>
      </c>
      <c r="L10940" t="s">
        <v>291</v>
      </c>
      <c r="M10940" t="s">
        <v>157</v>
      </c>
      <c r="N10940" t="s">
        <v>126</v>
      </c>
      <c r="O10940" t="s">
        <v>22</v>
      </c>
      <c r="P10940" t="s">
        <v>23</v>
      </c>
      <c r="Q10940" t="s">
        <v>24</v>
      </c>
    </row>
    <row r="10941" spans="1:17" x14ac:dyDescent="0.2">
      <c r="A10941" s="2">
        <v>39403</v>
      </c>
      <c r="B10941" t="s">
        <v>100</v>
      </c>
      <c r="C10941" t="s">
        <v>72</v>
      </c>
      <c r="D10941" t="s">
        <v>50</v>
      </c>
      <c r="E10941" t="s">
        <v>50</v>
      </c>
      <c r="F10941">
        <v>36</v>
      </c>
      <c r="G10941">
        <v>29</v>
      </c>
      <c r="H10941">
        <v>0</v>
      </c>
      <c r="I10941">
        <v>0</v>
      </c>
      <c r="J10941">
        <v>2</v>
      </c>
      <c r="K10941">
        <v>1</v>
      </c>
      <c r="L10941" t="s">
        <v>291</v>
      </c>
      <c r="M10941" t="s">
        <v>102</v>
      </c>
      <c r="N10941" t="s">
        <v>100</v>
      </c>
      <c r="O10941" t="s">
        <v>22</v>
      </c>
      <c r="P10941" t="s">
        <v>23</v>
      </c>
      <c r="Q10941" t="s">
        <v>24</v>
      </c>
    </row>
    <row r="10942" spans="1:17" x14ac:dyDescent="0.2">
      <c r="A10942" s="2">
        <v>39403</v>
      </c>
      <c r="B10942" t="s">
        <v>49</v>
      </c>
      <c r="C10942" t="s">
        <v>180</v>
      </c>
      <c r="D10942" t="s">
        <v>50</v>
      </c>
      <c r="E10942" t="s">
        <v>50</v>
      </c>
      <c r="F10942">
        <v>21</v>
      </c>
      <c r="G10942">
        <v>28</v>
      </c>
      <c r="H10942">
        <v>0</v>
      </c>
      <c r="I10942">
        <v>0</v>
      </c>
      <c r="J10942">
        <v>1</v>
      </c>
      <c r="K10942">
        <v>2</v>
      </c>
      <c r="L10942" t="s">
        <v>291</v>
      </c>
      <c r="M10942" t="s">
        <v>103</v>
      </c>
      <c r="N10942" t="s">
        <v>49</v>
      </c>
      <c r="O10942" t="s">
        <v>22</v>
      </c>
      <c r="P10942" t="s">
        <v>23</v>
      </c>
      <c r="Q10942" t="s">
        <v>41</v>
      </c>
    </row>
    <row r="10943" spans="1:17" x14ac:dyDescent="0.2">
      <c r="A10943" s="2">
        <v>39403</v>
      </c>
      <c r="B10943" t="s">
        <v>38</v>
      </c>
      <c r="C10943" t="s">
        <v>31</v>
      </c>
      <c r="D10943" t="s">
        <v>19</v>
      </c>
      <c r="E10943" t="s">
        <v>19</v>
      </c>
      <c r="F10943">
        <v>26</v>
      </c>
      <c r="G10943">
        <v>59</v>
      </c>
      <c r="H10943">
        <v>0</v>
      </c>
      <c r="I10943">
        <v>0</v>
      </c>
      <c r="J10943">
        <v>5</v>
      </c>
      <c r="K10943">
        <v>1</v>
      </c>
      <c r="L10943" t="s">
        <v>20</v>
      </c>
      <c r="M10943" t="s">
        <v>40</v>
      </c>
      <c r="N10943" t="s">
        <v>38</v>
      </c>
      <c r="O10943" t="s">
        <v>22</v>
      </c>
      <c r="P10943" t="s">
        <v>23</v>
      </c>
      <c r="Q10943" t="s">
        <v>24</v>
      </c>
    </row>
    <row r="10944" spans="1:17" x14ac:dyDescent="0.2">
      <c r="A10944" s="2">
        <v>39403</v>
      </c>
      <c r="B10944" t="s">
        <v>90</v>
      </c>
      <c r="C10944" t="s">
        <v>147</v>
      </c>
      <c r="D10944" t="s">
        <v>50</v>
      </c>
      <c r="E10944" t="s">
        <v>50</v>
      </c>
      <c r="F10944">
        <v>20</v>
      </c>
      <c r="G10944">
        <v>54</v>
      </c>
      <c r="H10944">
        <v>0</v>
      </c>
      <c r="I10944">
        <v>0</v>
      </c>
      <c r="J10944">
        <v>2</v>
      </c>
      <c r="K10944">
        <v>0</v>
      </c>
      <c r="L10944" t="s">
        <v>291</v>
      </c>
      <c r="M10944" t="s">
        <v>713</v>
      </c>
      <c r="N10944" t="s">
        <v>90</v>
      </c>
      <c r="O10944" t="s">
        <v>22</v>
      </c>
      <c r="P10944" t="s">
        <v>23</v>
      </c>
      <c r="Q10944" t="s">
        <v>24</v>
      </c>
    </row>
    <row r="10945" spans="1:17" x14ac:dyDescent="0.2">
      <c r="A10945" s="2">
        <v>39403</v>
      </c>
      <c r="B10945" t="s">
        <v>82</v>
      </c>
      <c r="C10945" t="s">
        <v>286</v>
      </c>
      <c r="D10945" t="s">
        <v>50</v>
      </c>
      <c r="E10945" t="s">
        <v>50</v>
      </c>
      <c r="F10945">
        <v>8</v>
      </c>
      <c r="G10945">
        <v>82</v>
      </c>
      <c r="H10945">
        <v>0</v>
      </c>
      <c r="I10945">
        <v>0</v>
      </c>
      <c r="J10945">
        <v>1</v>
      </c>
      <c r="K10945">
        <v>0</v>
      </c>
      <c r="L10945" t="s">
        <v>291</v>
      </c>
      <c r="M10945" t="s">
        <v>912</v>
      </c>
      <c r="N10945" t="s">
        <v>82</v>
      </c>
      <c r="O10945" t="s">
        <v>22</v>
      </c>
      <c r="P10945" t="s">
        <v>23</v>
      </c>
      <c r="Q10945" t="s">
        <v>24</v>
      </c>
    </row>
    <row r="10946" spans="1:17" x14ac:dyDescent="0.2">
      <c r="A10946" s="2">
        <v>39403</v>
      </c>
      <c r="B10946" t="s">
        <v>104</v>
      </c>
      <c r="C10946" t="s">
        <v>119</v>
      </c>
      <c r="D10946" t="s">
        <v>50</v>
      </c>
      <c r="E10946" t="s">
        <v>50</v>
      </c>
      <c r="F10946">
        <v>13</v>
      </c>
      <c r="G10946">
        <v>3</v>
      </c>
      <c r="H10946">
        <v>0</v>
      </c>
      <c r="I10946">
        <v>0</v>
      </c>
      <c r="J10946">
        <v>1</v>
      </c>
      <c r="K10946">
        <v>2</v>
      </c>
      <c r="L10946" t="s">
        <v>291</v>
      </c>
      <c r="M10946" t="s">
        <v>273</v>
      </c>
      <c r="N10946" t="s">
        <v>104</v>
      </c>
      <c r="O10946" t="s">
        <v>22</v>
      </c>
      <c r="P10946" t="s">
        <v>23</v>
      </c>
      <c r="Q10946" t="s">
        <v>41</v>
      </c>
    </row>
    <row r="10947" spans="1:17" x14ac:dyDescent="0.2">
      <c r="A10947" s="2">
        <v>39403</v>
      </c>
      <c r="B10947" t="s">
        <v>118</v>
      </c>
      <c r="C10947" t="s">
        <v>111</v>
      </c>
      <c r="D10947" t="s">
        <v>36</v>
      </c>
      <c r="E10947" t="s">
        <v>36</v>
      </c>
      <c r="F10947">
        <v>34</v>
      </c>
      <c r="G10947">
        <v>40</v>
      </c>
      <c r="H10947">
        <v>0</v>
      </c>
      <c r="I10947">
        <v>0</v>
      </c>
      <c r="J10947">
        <v>3</v>
      </c>
      <c r="K10947">
        <v>2</v>
      </c>
      <c r="L10947" t="s">
        <v>28</v>
      </c>
      <c r="M10947" t="s">
        <v>1292</v>
      </c>
      <c r="N10947" t="s">
        <v>67</v>
      </c>
      <c r="O10947" t="s">
        <v>122</v>
      </c>
      <c r="P10947" t="s">
        <v>23</v>
      </c>
      <c r="Q10947" t="s">
        <v>24</v>
      </c>
    </row>
    <row r="10948" spans="1:17" x14ac:dyDescent="0.2">
      <c r="A10948" s="2">
        <v>39403</v>
      </c>
      <c r="B10948" t="s">
        <v>149</v>
      </c>
      <c r="C10948" t="s">
        <v>77</v>
      </c>
      <c r="D10948" t="s">
        <v>36</v>
      </c>
      <c r="E10948" t="s">
        <v>27</v>
      </c>
      <c r="F10948">
        <v>83</v>
      </c>
      <c r="G10948">
        <v>18</v>
      </c>
      <c r="H10948">
        <v>0</v>
      </c>
      <c r="I10948">
        <v>0</v>
      </c>
      <c r="J10948">
        <v>0</v>
      </c>
      <c r="K10948">
        <v>1</v>
      </c>
      <c r="L10948" t="s">
        <v>28</v>
      </c>
      <c r="M10948" t="s">
        <v>420</v>
      </c>
      <c r="N10948" t="s">
        <v>149</v>
      </c>
      <c r="O10948" t="s">
        <v>22</v>
      </c>
      <c r="P10948" t="s">
        <v>23</v>
      </c>
      <c r="Q10948" t="s">
        <v>41</v>
      </c>
    </row>
    <row r="10949" spans="1:17" x14ac:dyDescent="0.2">
      <c r="A10949" s="2">
        <v>39403</v>
      </c>
      <c r="B10949" t="s">
        <v>106</v>
      </c>
      <c r="C10949" t="s">
        <v>52</v>
      </c>
      <c r="D10949" t="s">
        <v>50</v>
      </c>
      <c r="E10949" t="s">
        <v>50</v>
      </c>
      <c r="F10949">
        <v>6</v>
      </c>
      <c r="G10949">
        <v>24</v>
      </c>
      <c r="H10949">
        <v>0</v>
      </c>
      <c r="I10949">
        <v>0</v>
      </c>
      <c r="J10949">
        <v>3</v>
      </c>
      <c r="K10949">
        <v>0</v>
      </c>
      <c r="L10949" t="s">
        <v>291</v>
      </c>
      <c r="M10949" t="s">
        <v>523</v>
      </c>
      <c r="N10949" t="s">
        <v>106</v>
      </c>
      <c r="O10949" t="s">
        <v>22</v>
      </c>
      <c r="P10949" t="s">
        <v>23</v>
      </c>
      <c r="Q10949" t="s">
        <v>24</v>
      </c>
    </row>
    <row r="10950" spans="1:17" x14ac:dyDescent="0.2">
      <c r="A10950" s="2">
        <v>39403</v>
      </c>
      <c r="B10950" t="s">
        <v>128</v>
      </c>
      <c r="C10950" t="s">
        <v>352</v>
      </c>
      <c r="D10950" t="s">
        <v>36</v>
      </c>
      <c r="E10950" t="s">
        <v>36</v>
      </c>
      <c r="F10950">
        <v>43</v>
      </c>
      <c r="G10950">
        <v>101</v>
      </c>
      <c r="H10950">
        <v>0</v>
      </c>
      <c r="I10950">
        <v>0</v>
      </c>
      <c r="J10950">
        <v>2</v>
      </c>
      <c r="K10950">
        <v>0</v>
      </c>
      <c r="L10950" t="s">
        <v>28</v>
      </c>
      <c r="M10950" t="s">
        <v>1054</v>
      </c>
      <c r="N10950" t="s">
        <v>128</v>
      </c>
      <c r="O10950" t="s">
        <v>22</v>
      </c>
      <c r="P10950" t="s">
        <v>23</v>
      </c>
      <c r="Q10950" t="s">
        <v>24</v>
      </c>
    </row>
    <row r="10951" spans="1:17" x14ac:dyDescent="0.2">
      <c r="A10951" s="2">
        <v>39403</v>
      </c>
      <c r="B10951" t="s">
        <v>355</v>
      </c>
      <c r="C10951" t="s">
        <v>442</v>
      </c>
      <c r="D10951" t="s">
        <v>57</v>
      </c>
      <c r="E10951" t="s">
        <v>57</v>
      </c>
      <c r="F10951">
        <v>131</v>
      </c>
      <c r="G10951">
        <v>128</v>
      </c>
      <c r="H10951">
        <v>0</v>
      </c>
      <c r="I10951">
        <v>0</v>
      </c>
      <c r="J10951">
        <v>1</v>
      </c>
      <c r="K10951">
        <v>2</v>
      </c>
      <c r="L10951" t="s">
        <v>20</v>
      </c>
      <c r="M10951" t="s">
        <v>1134</v>
      </c>
      <c r="N10951" t="s">
        <v>355</v>
      </c>
      <c r="O10951" t="s">
        <v>22</v>
      </c>
      <c r="P10951" t="s">
        <v>23</v>
      </c>
      <c r="Q10951" t="s">
        <v>41</v>
      </c>
    </row>
    <row r="10952" spans="1:17" x14ac:dyDescent="0.2">
      <c r="A10952" s="2">
        <v>39403</v>
      </c>
      <c r="B10952" t="s">
        <v>161</v>
      </c>
      <c r="C10952" t="s">
        <v>98</v>
      </c>
      <c r="D10952" t="s">
        <v>50</v>
      </c>
      <c r="E10952" t="s">
        <v>50</v>
      </c>
      <c r="F10952">
        <v>58</v>
      </c>
      <c r="G10952">
        <v>32</v>
      </c>
      <c r="H10952">
        <v>0</v>
      </c>
      <c r="I10952">
        <v>0</v>
      </c>
      <c r="J10952">
        <v>2</v>
      </c>
      <c r="K10952">
        <v>2</v>
      </c>
      <c r="L10952" t="s">
        <v>291</v>
      </c>
      <c r="M10952" t="s">
        <v>162</v>
      </c>
      <c r="N10952" t="s">
        <v>161</v>
      </c>
      <c r="O10952" t="s">
        <v>22</v>
      </c>
      <c r="P10952" t="s">
        <v>23</v>
      </c>
      <c r="Q10952" t="s">
        <v>30</v>
      </c>
    </row>
    <row r="10953" spans="1:17" x14ac:dyDescent="0.2">
      <c r="A10953" s="2">
        <v>39404</v>
      </c>
      <c r="B10953" t="s">
        <v>199</v>
      </c>
      <c r="C10953" t="s">
        <v>365</v>
      </c>
      <c r="D10953" t="s">
        <v>36</v>
      </c>
      <c r="E10953" t="s">
        <v>36</v>
      </c>
      <c r="F10953">
        <v>47</v>
      </c>
      <c r="G10953">
        <v>67</v>
      </c>
      <c r="H10953">
        <v>0</v>
      </c>
      <c r="I10953">
        <v>0</v>
      </c>
      <c r="J10953">
        <v>2</v>
      </c>
      <c r="K10953">
        <v>0</v>
      </c>
      <c r="L10953" t="s">
        <v>28</v>
      </c>
      <c r="M10953" t="s">
        <v>220</v>
      </c>
      <c r="N10953" t="s">
        <v>199</v>
      </c>
      <c r="O10953" t="s">
        <v>22</v>
      </c>
      <c r="P10953" t="s">
        <v>23</v>
      </c>
      <c r="Q10953" t="s">
        <v>24</v>
      </c>
    </row>
    <row r="10954" spans="1:17" x14ac:dyDescent="0.2">
      <c r="A10954" s="2">
        <v>39404</v>
      </c>
      <c r="B10954" t="s">
        <v>185</v>
      </c>
      <c r="C10954" t="s">
        <v>210</v>
      </c>
      <c r="D10954" t="s">
        <v>27</v>
      </c>
      <c r="E10954" t="s">
        <v>27</v>
      </c>
      <c r="F10954">
        <v>103</v>
      </c>
      <c r="G10954">
        <v>141</v>
      </c>
      <c r="H10954">
        <v>0</v>
      </c>
      <c r="I10954">
        <v>0</v>
      </c>
      <c r="J10954">
        <v>3</v>
      </c>
      <c r="K10954">
        <v>0</v>
      </c>
      <c r="L10954" t="s">
        <v>28</v>
      </c>
      <c r="M10954" t="s">
        <v>412</v>
      </c>
      <c r="N10954" t="s">
        <v>185</v>
      </c>
      <c r="O10954" t="s">
        <v>22</v>
      </c>
      <c r="P10954" t="s">
        <v>23</v>
      </c>
      <c r="Q10954" t="s">
        <v>24</v>
      </c>
    </row>
    <row r="10955" spans="1:17" x14ac:dyDescent="0.2">
      <c r="A10955" s="2">
        <v>39404</v>
      </c>
      <c r="B10955" t="s">
        <v>42</v>
      </c>
      <c r="C10955" t="s">
        <v>25</v>
      </c>
      <c r="D10955" t="s">
        <v>19</v>
      </c>
      <c r="E10955" t="s">
        <v>19</v>
      </c>
      <c r="F10955">
        <v>61</v>
      </c>
      <c r="G10955">
        <v>2</v>
      </c>
      <c r="H10955">
        <v>0</v>
      </c>
      <c r="I10955">
        <v>0</v>
      </c>
      <c r="J10955">
        <v>1</v>
      </c>
      <c r="K10955">
        <v>1</v>
      </c>
      <c r="L10955" t="s">
        <v>20</v>
      </c>
      <c r="M10955" t="s">
        <v>44</v>
      </c>
      <c r="N10955" t="s">
        <v>42</v>
      </c>
      <c r="O10955" t="s">
        <v>22</v>
      </c>
      <c r="P10955" t="s">
        <v>23</v>
      </c>
      <c r="Q10955" t="s">
        <v>30</v>
      </c>
    </row>
    <row r="10956" spans="1:17" x14ac:dyDescent="0.2">
      <c r="A10956" s="2">
        <v>39404</v>
      </c>
      <c r="B10956" t="s">
        <v>453</v>
      </c>
      <c r="C10956" t="s">
        <v>481</v>
      </c>
      <c r="D10956" t="s">
        <v>27</v>
      </c>
      <c r="E10956" t="s">
        <v>27</v>
      </c>
      <c r="F10956">
        <v>156</v>
      </c>
      <c r="G10956">
        <v>145</v>
      </c>
      <c r="H10956">
        <v>0</v>
      </c>
      <c r="I10956">
        <v>0</v>
      </c>
      <c r="J10956">
        <v>3</v>
      </c>
      <c r="K10956">
        <v>0</v>
      </c>
      <c r="L10956" t="s">
        <v>28</v>
      </c>
      <c r="M10956" t="s">
        <v>482</v>
      </c>
      <c r="N10956" t="s">
        <v>453</v>
      </c>
      <c r="O10956" t="s">
        <v>22</v>
      </c>
      <c r="P10956" t="s">
        <v>23</v>
      </c>
      <c r="Q10956" t="s">
        <v>24</v>
      </c>
    </row>
    <row r="10957" spans="1:17" x14ac:dyDescent="0.2">
      <c r="A10957" s="2">
        <v>39404</v>
      </c>
      <c r="B10957" t="s">
        <v>46</v>
      </c>
      <c r="C10957" t="s">
        <v>250</v>
      </c>
      <c r="D10957" t="s">
        <v>36</v>
      </c>
      <c r="E10957" t="s">
        <v>36</v>
      </c>
      <c r="F10957">
        <v>151</v>
      </c>
      <c r="G10957">
        <v>132</v>
      </c>
      <c r="H10957">
        <v>0</v>
      </c>
      <c r="I10957">
        <v>0</v>
      </c>
      <c r="J10957">
        <v>0</v>
      </c>
      <c r="K10957">
        <v>3</v>
      </c>
      <c r="L10957" t="s">
        <v>28</v>
      </c>
      <c r="M10957" t="s">
        <v>953</v>
      </c>
      <c r="N10957" t="s">
        <v>46</v>
      </c>
      <c r="O10957" t="s">
        <v>22</v>
      </c>
      <c r="P10957" t="s">
        <v>23</v>
      </c>
      <c r="Q10957" t="s">
        <v>41</v>
      </c>
    </row>
    <row r="10958" spans="1:17" x14ac:dyDescent="0.2">
      <c r="A10958" s="2">
        <v>39404</v>
      </c>
      <c r="B10958" t="s">
        <v>469</v>
      </c>
      <c r="C10958" t="s">
        <v>363</v>
      </c>
      <c r="D10958" t="s">
        <v>115</v>
      </c>
      <c r="E10958" t="s">
        <v>115</v>
      </c>
      <c r="F10958">
        <v>126</v>
      </c>
      <c r="G10958">
        <v>125</v>
      </c>
      <c r="H10958">
        <v>0</v>
      </c>
      <c r="I10958">
        <v>0</v>
      </c>
      <c r="J10958">
        <v>7</v>
      </c>
      <c r="K10958">
        <v>0</v>
      </c>
      <c r="L10958" t="s">
        <v>20</v>
      </c>
      <c r="M10958" t="s">
        <v>470</v>
      </c>
      <c r="N10958" t="s">
        <v>469</v>
      </c>
      <c r="O10958" t="s">
        <v>22</v>
      </c>
      <c r="P10958" t="s">
        <v>23</v>
      </c>
      <c r="Q10958" t="s">
        <v>24</v>
      </c>
    </row>
    <row r="10959" spans="1:17" x14ac:dyDescent="0.2">
      <c r="A10959" s="2">
        <v>39404</v>
      </c>
      <c r="B10959" t="s">
        <v>602</v>
      </c>
      <c r="C10959" t="s">
        <v>443</v>
      </c>
      <c r="D10959" t="s">
        <v>115</v>
      </c>
      <c r="E10959" t="s">
        <v>115</v>
      </c>
      <c r="F10959">
        <v>152</v>
      </c>
      <c r="G10959">
        <v>140</v>
      </c>
      <c r="H10959">
        <v>0</v>
      </c>
      <c r="I10959">
        <v>0</v>
      </c>
      <c r="J10959">
        <v>1</v>
      </c>
      <c r="K10959">
        <v>1</v>
      </c>
      <c r="L10959" t="s">
        <v>20</v>
      </c>
      <c r="M10959" t="s">
        <v>603</v>
      </c>
      <c r="N10959" t="s">
        <v>602</v>
      </c>
      <c r="O10959" t="s">
        <v>22</v>
      </c>
      <c r="P10959" t="s">
        <v>23</v>
      </c>
      <c r="Q10959" t="s">
        <v>30</v>
      </c>
    </row>
    <row r="10960" spans="1:17" x14ac:dyDescent="0.2">
      <c r="A10960" s="2">
        <v>39404</v>
      </c>
      <c r="B10960" t="s">
        <v>114</v>
      </c>
      <c r="C10960" t="s">
        <v>389</v>
      </c>
      <c r="D10960" t="s">
        <v>115</v>
      </c>
      <c r="E10960" t="s">
        <v>115</v>
      </c>
      <c r="F10960">
        <v>114</v>
      </c>
      <c r="G10960">
        <v>136</v>
      </c>
      <c r="H10960">
        <v>0</v>
      </c>
      <c r="I10960">
        <v>0</v>
      </c>
      <c r="J10960">
        <v>1</v>
      </c>
      <c r="K10960">
        <v>0</v>
      </c>
      <c r="L10960" t="s">
        <v>20</v>
      </c>
      <c r="M10960" t="s">
        <v>226</v>
      </c>
      <c r="N10960" t="s">
        <v>114</v>
      </c>
      <c r="O10960" t="s">
        <v>22</v>
      </c>
      <c r="P10960" t="s">
        <v>23</v>
      </c>
      <c r="Q10960" t="s">
        <v>24</v>
      </c>
    </row>
    <row r="10961" spans="1:17" x14ac:dyDescent="0.2">
      <c r="A10961" s="2">
        <v>39404</v>
      </c>
      <c r="B10961" t="s">
        <v>583</v>
      </c>
      <c r="C10961" t="s">
        <v>254</v>
      </c>
      <c r="D10961" t="s">
        <v>115</v>
      </c>
      <c r="E10961" t="s">
        <v>115</v>
      </c>
      <c r="F10961">
        <v>158</v>
      </c>
      <c r="G10961">
        <v>135</v>
      </c>
      <c r="H10961">
        <v>0</v>
      </c>
      <c r="I10961">
        <v>0</v>
      </c>
      <c r="J10961">
        <v>3</v>
      </c>
      <c r="K10961">
        <v>0</v>
      </c>
      <c r="L10961" t="s">
        <v>20</v>
      </c>
      <c r="M10961" t="s">
        <v>584</v>
      </c>
      <c r="N10961" t="s">
        <v>583</v>
      </c>
      <c r="O10961" t="s">
        <v>22</v>
      </c>
      <c r="P10961" t="s">
        <v>23</v>
      </c>
      <c r="Q10961" t="s">
        <v>24</v>
      </c>
    </row>
    <row r="10962" spans="1:17" x14ac:dyDescent="0.2">
      <c r="A10962" s="2">
        <v>39404</v>
      </c>
      <c r="B10962" t="s">
        <v>18</v>
      </c>
      <c r="C10962" t="s">
        <v>107</v>
      </c>
      <c r="D10962" t="s">
        <v>19</v>
      </c>
      <c r="E10962" t="s">
        <v>19</v>
      </c>
      <c r="F10962">
        <v>17</v>
      </c>
      <c r="G10962">
        <v>45</v>
      </c>
      <c r="H10962">
        <v>0</v>
      </c>
      <c r="I10962">
        <v>0</v>
      </c>
      <c r="J10962">
        <v>2</v>
      </c>
      <c r="K10962">
        <v>2</v>
      </c>
      <c r="L10962" t="s">
        <v>20</v>
      </c>
      <c r="M10962" t="s">
        <v>64</v>
      </c>
      <c r="N10962" t="s">
        <v>18</v>
      </c>
      <c r="O10962" t="s">
        <v>22</v>
      </c>
      <c r="P10962" t="s">
        <v>23</v>
      </c>
      <c r="Q10962" t="s">
        <v>30</v>
      </c>
    </row>
    <row r="10963" spans="1:17" x14ac:dyDescent="0.2">
      <c r="A10963" s="2">
        <v>39406</v>
      </c>
      <c r="B10963" t="s">
        <v>150</v>
      </c>
      <c r="C10963" t="s">
        <v>111</v>
      </c>
      <c r="D10963" t="s">
        <v>36</v>
      </c>
      <c r="E10963" t="s">
        <v>36</v>
      </c>
      <c r="F10963">
        <v>89</v>
      </c>
      <c r="G10963">
        <v>40</v>
      </c>
      <c r="H10963">
        <v>0</v>
      </c>
      <c r="I10963">
        <v>0</v>
      </c>
      <c r="J10963">
        <v>3</v>
      </c>
      <c r="K10963">
        <v>2</v>
      </c>
      <c r="L10963" t="s">
        <v>28</v>
      </c>
      <c r="M10963" t="s">
        <v>1165</v>
      </c>
      <c r="N10963" t="s">
        <v>67</v>
      </c>
      <c r="O10963" t="s">
        <v>122</v>
      </c>
      <c r="P10963" t="s">
        <v>23</v>
      </c>
      <c r="Q10963" t="s">
        <v>24</v>
      </c>
    </row>
    <row r="10964" spans="1:17" x14ac:dyDescent="0.2">
      <c r="A10964" s="2">
        <v>39406</v>
      </c>
      <c r="B10964" t="s">
        <v>267</v>
      </c>
      <c r="C10964" t="s">
        <v>34</v>
      </c>
      <c r="D10964" t="s">
        <v>36</v>
      </c>
      <c r="E10964" t="s">
        <v>36</v>
      </c>
      <c r="F10964">
        <v>73</v>
      </c>
      <c r="G10964">
        <v>31</v>
      </c>
      <c r="H10964">
        <v>0</v>
      </c>
      <c r="I10964">
        <v>0</v>
      </c>
      <c r="J10964">
        <v>0</v>
      </c>
      <c r="K10964">
        <v>3</v>
      </c>
      <c r="L10964" t="s">
        <v>28</v>
      </c>
      <c r="M10964" t="s">
        <v>1290</v>
      </c>
      <c r="N10964" t="s">
        <v>67</v>
      </c>
      <c r="O10964" t="s">
        <v>122</v>
      </c>
      <c r="P10964" t="s">
        <v>23</v>
      </c>
      <c r="Q10964" t="s">
        <v>41</v>
      </c>
    </row>
    <row r="10965" spans="1:17" x14ac:dyDescent="0.2">
      <c r="A10965" s="2">
        <v>39406</v>
      </c>
      <c r="B10965" t="s">
        <v>43</v>
      </c>
      <c r="C10965" t="s">
        <v>39</v>
      </c>
      <c r="D10965" t="s">
        <v>19</v>
      </c>
      <c r="E10965" t="s">
        <v>19</v>
      </c>
      <c r="F10965">
        <v>25</v>
      </c>
      <c r="G10965">
        <v>1</v>
      </c>
      <c r="H10965">
        <v>0</v>
      </c>
      <c r="I10965">
        <v>0</v>
      </c>
      <c r="J10965">
        <v>2</v>
      </c>
      <c r="K10965">
        <v>1</v>
      </c>
      <c r="L10965" t="s">
        <v>20</v>
      </c>
      <c r="M10965" t="s">
        <v>908</v>
      </c>
      <c r="N10965" t="s">
        <v>43</v>
      </c>
      <c r="O10965" t="s">
        <v>22</v>
      </c>
      <c r="P10965" t="s">
        <v>23</v>
      </c>
      <c r="Q10965" t="s">
        <v>24</v>
      </c>
    </row>
    <row r="10966" spans="1:17" x14ac:dyDescent="0.2">
      <c r="A10966" s="2">
        <v>39406</v>
      </c>
      <c r="B10966" t="s">
        <v>149</v>
      </c>
      <c r="C10966" t="s">
        <v>56</v>
      </c>
      <c r="D10966" t="s">
        <v>36</v>
      </c>
      <c r="E10966" t="s">
        <v>27</v>
      </c>
      <c r="F10966">
        <v>83</v>
      </c>
      <c r="G10966">
        <v>51</v>
      </c>
      <c r="H10966">
        <v>0</v>
      </c>
      <c r="I10966">
        <v>0</v>
      </c>
      <c r="J10966">
        <v>2</v>
      </c>
      <c r="K10966">
        <v>0</v>
      </c>
      <c r="L10966" t="s">
        <v>28</v>
      </c>
      <c r="M10966" t="s">
        <v>566</v>
      </c>
      <c r="N10966" t="s">
        <v>149</v>
      </c>
      <c r="O10966" t="s">
        <v>22</v>
      </c>
      <c r="P10966" t="s">
        <v>23</v>
      </c>
      <c r="Q10966" t="s">
        <v>24</v>
      </c>
    </row>
    <row r="10967" spans="1:17" x14ac:dyDescent="0.2">
      <c r="A10967" s="2">
        <v>39406</v>
      </c>
      <c r="B10967" t="s">
        <v>53</v>
      </c>
      <c r="C10967" t="s">
        <v>135</v>
      </c>
      <c r="D10967" t="s">
        <v>50</v>
      </c>
      <c r="E10967" t="s">
        <v>36</v>
      </c>
      <c r="F10967">
        <v>41</v>
      </c>
      <c r="G10967">
        <v>19</v>
      </c>
      <c r="H10967">
        <v>0</v>
      </c>
      <c r="I10967">
        <v>0</v>
      </c>
      <c r="J10967">
        <v>0</v>
      </c>
      <c r="K10967">
        <v>1</v>
      </c>
      <c r="L10967" t="s">
        <v>28</v>
      </c>
      <c r="M10967" t="s">
        <v>195</v>
      </c>
      <c r="N10967" t="s">
        <v>53</v>
      </c>
      <c r="O10967" t="s">
        <v>22</v>
      </c>
      <c r="P10967" t="s">
        <v>23</v>
      </c>
      <c r="Q10967" t="s">
        <v>41</v>
      </c>
    </row>
    <row r="10968" spans="1:17" x14ac:dyDescent="0.2">
      <c r="A10968" s="2">
        <v>39406</v>
      </c>
      <c r="B10968" t="s">
        <v>32</v>
      </c>
      <c r="C10968" t="s">
        <v>17</v>
      </c>
      <c r="D10968" t="s">
        <v>19</v>
      </c>
      <c r="E10968" t="s">
        <v>19</v>
      </c>
      <c r="F10968">
        <v>56</v>
      </c>
      <c r="G10968">
        <v>107</v>
      </c>
      <c r="H10968">
        <v>0</v>
      </c>
      <c r="I10968">
        <v>0</v>
      </c>
      <c r="J10968">
        <v>5</v>
      </c>
      <c r="K10968">
        <v>3</v>
      </c>
      <c r="L10968" t="s">
        <v>20</v>
      </c>
      <c r="M10968" t="s">
        <v>664</v>
      </c>
      <c r="N10968" t="s">
        <v>32</v>
      </c>
      <c r="O10968" t="s">
        <v>22</v>
      </c>
      <c r="P10968" t="s">
        <v>23</v>
      </c>
      <c r="Q10968" t="s">
        <v>24</v>
      </c>
    </row>
    <row r="10969" spans="1:17" x14ac:dyDescent="0.2">
      <c r="A10969" s="2">
        <v>39407</v>
      </c>
      <c r="B10969" t="s">
        <v>737</v>
      </c>
      <c r="C10969" t="s">
        <v>95</v>
      </c>
      <c r="D10969" t="s">
        <v>50</v>
      </c>
      <c r="E10969" t="s">
        <v>50</v>
      </c>
      <c r="F10969">
        <v>173</v>
      </c>
      <c r="G10969">
        <v>16</v>
      </c>
      <c r="H10969">
        <v>0</v>
      </c>
      <c r="I10969">
        <v>0</v>
      </c>
      <c r="J10969">
        <v>0</v>
      </c>
      <c r="K10969">
        <v>1</v>
      </c>
      <c r="L10969" t="s">
        <v>291</v>
      </c>
      <c r="M10969" t="s">
        <v>819</v>
      </c>
      <c r="N10969" t="s">
        <v>737</v>
      </c>
      <c r="O10969" t="s">
        <v>22</v>
      </c>
      <c r="P10969" t="s">
        <v>23</v>
      </c>
      <c r="Q10969" t="s">
        <v>41</v>
      </c>
    </row>
    <row r="10970" spans="1:17" x14ac:dyDescent="0.2">
      <c r="A10970" s="2">
        <v>39407</v>
      </c>
      <c r="B10970" t="s">
        <v>286</v>
      </c>
      <c r="C10970" t="s">
        <v>560</v>
      </c>
      <c r="D10970" t="s">
        <v>50</v>
      </c>
      <c r="E10970" t="s">
        <v>50</v>
      </c>
      <c r="F10970">
        <v>82</v>
      </c>
      <c r="G10970">
        <v>122</v>
      </c>
      <c r="H10970">
        <v>0</v>
      </c>
      <c r="I10970">
        <v>0</v>
      </c>
      <c r="J10970">
        <v>0</v>
      </c>
      <c r="K10970">
        <v>1</v>
      </c>
      <c r="L10970" t="s">
        <v>291</v>
      </c>
      <c r="M10970" t="s">
        <v>359</v>
      </c>
      <c r="N10970" t="s">
        <v>286</v>
      </c>
      <c r="O10970" t="s">
        <v>22</v>
      </c>
      <c r="P10970" t="s">
        <v>23</v>
      </c>
      <c r="Q10970" t="s">
        <v>41</v>
      </c>
    </row>
    <row r="10971" spans="1:17" x14ac:dyDescent="0.2">
      <c r="A10971" s="2">
        <v>39407</v>
      </c>
      <c r="B10971" t="s">
        <v>69</v>
      </c>
      <c r="C10971" t="s">
        <v>128</v>
      </c>
      <c r="D10971" t="s">
        <v>50</v>
      </c>
      <c r="E10971" t="s">
        <v>36</v>
      </c>
      <c r="F10971">
        <v>88</v>
      </c>
      <c r="G10971">
        <v>43</v>
      </c>
      <c r="H10971">
        <v>0</v>
      </c>
      <c r="I10971">
        <v>0</v>
      </c>
      <c r="J10971">
        <v>0</v>
      </c>
      <c r="K10971">
        <v>0</v>
      </c>
      <c r="L10971" t="s">
        <v>28</v>
      </c>
      <c r="M10971" t="s">
        <v>71</v>
      </c>
      <c r="N10971" t="s">
        <v>69</v>
      </c>
      <c r="O10971" t="s">
        <v>22</v>
      </c>
      <c r="P10971" t="s">
        <v>23</v>
      </c>
      <c r="Q10971" t="s">
        <v>30</v>
      </c>
    </row>
    <row r="10972" spans="1:17" x14ac:dyDescent="0.2">
      <c r="A10972" s="2">
        <v>39407</v>
      </c>
      <c r="B10972" t="s">
        <v>386</v>
      </c>
      <c r="C10972" t="s">
        <v>147</v>
      </c>
      <c r="D10972" t="s">
        <v>50</v>
      </c>
      <c r="E10972" t="s">
        <v>50</v>
      </c>
      <c r="F10972">
        <v>116</v>
      </c>
      <c r="G10972">
        <v>54</v>
      </c>
      <c r="H10972">
        <v>0</v>
      </c>
      <c r="I10972">
        <v>0</v>
      </c>
      <c r="J10972">
        <v>0</v>
      </c>
      <c r="K10972">
        <v>1</v>
      </c>
      <c r="L10972" t="s">
        <v>291</v>
      </c>
      <c r="M10972" t="s">
        <v>595</v>
      </c>
      <c r="N10972" t="s">
        <v>386</v>
      </c>
      <c r="O10972" t="s">
        <v>22</v>
      </c>
      <c r="P10972" t="s">
        <v>23</v>
      </c>
      <c r="Q10972" t="s">
        <v>41</v>
      </c>
    </row>
    <row r="10973" spans="1:17" x14ac:dyDescent="0.2">
      <c r="A10973" s="2">
        <v>39407</v>
      </c>
      <c r="B10973" t="s">
        <v>317</v>
      </c>
      <c r="C10973" t="s">
        <v>126</v>
      </c>
      <c r="D10973" t="s">
        <v>50</v>
      </c>
      <c r="E10973" t="s">
        <v>50</v>
      </c>
      <c r="F10973">
        <v>94</v>
      </c>
      <c r="G10973">
        <v>7</v>
      </c>
      <c r="H10973">
        <v>0</v>
      </c>
      <c r="I10973">
        <v>0</v>
      </c>
      <c r="J10973">
        <v>2</v>
      </c>
      <c r="K10973">
        <v>1</v>
      </c>
      <c r="L10973" t="s">
        <v>291</v>
      </c>
      <c r="M10973" t="s">
        <v>394</v>
      </c>
      <c r="N10973" t="s">
        <v>317</v>
      </c>
      <c r="O10973" t="s">
        <v>22</v>
      </c>
      <c r="P10973" t="s">
        <v>23</v>
      </c>
      <c r="Q10973" t="s">
        <v>24</v>
      </c>
    </row>
    <row r="10974" spans="1:17" x14ac:dyDescent="0.2">
      <c r="A10974" s="2">
        <v>39407</v>
      </c>
      <c r="B10974" t="s">
        <v>25</v>
      </c>
      <c r="C10974" t="s">
        <v>18</v>
      </c>
      <c r="D10974" t="s">
        <v>19</v>
      </c>
      <c r="E10974" t="s">
        <v>19</v>
      </c>
      <c r="F10974">
        <v>2</v>
      </c>
      <c r="G10974">
        <v>17</v>
      </c>
      <c r="H10974">
        <v>0</v>
      </c>
      <c r="I10974">
        <v>0</v>
      </c>
      <c r="J10974">
        <v>2</v>
      </c>
      <c r="K10974">
        <v>1</v>
      </c>
      <c r="L10974" t="s">
        <v>20</v>
      </c>
      <c r="M10974" t="s">
        <v>66</v>
      </c>
      <c r="N10974" t="s">
        <v>25</v>
      </c>
      <c r="O10974" t="s">
        <v>22</v>
      </c>
      <c r="P10974" t="s">
        <v>23</v>
      </c>
      <c r="Q10974" t="s">
        <v>24</v>
      </c>
    </row>
    <row r="10975" spans="1:17" x14ac:dyDescent="0.2">
      <c r="A10975" s="2">
        <v>39407</v>
      </c>
      <c r="B10975" t="s">
        <v>107</v>
      </c>
      <c r="C10975" t="s">
        <v>38</v>
      </c>
      <c r="D10975" t="s">
        <v>19</v>
      </c>
      <c r="E10975" t="s">
        <v>19</v>
      </c>
      <c r="F10975">
        <v>45</v>
      </c>
      <c r="G10975">
        <v>26</v>
      </c>
      <c r="H10975">
        <v>0</v>
      </c>
      <c r="I10975">
        <v>0</v>
      </c>
      <c r="J10975">
        <v>0</v>
      </c>
      <c r="K10975">
        <v>3</v>
      </c>
      <c r="L10975" t="s">
        <v>20</v>
      </c>
      <c r="M10975" t="s">
        <v>310</v>
      </c>
      <c r="N10975" t="s">
        <v>107</v>
      </c>
      <c r="O10975" t="s">
        <v>22</v>
      </c>
      <c r="P10975" t="s">
        <v>23</v>
      </c>
      <c r="Q10975" t="s">
        <v>41</v>
      </c>
    </row>
    <row r="10976" spans="1:17" x14ac:dyDescent="0.2">
      <c r="A10976" s="2">
        <v>39407</v>
      </c>
      <c r="B10976" t="s">
        <v>145</v>
      </c>
      <c r="C10976" t="s">
        <v>293</v>
      </c>
      <c r="D10976" t="s">
        <v>50</v>
      </c>
      <c r="E10976" t="s">
        <v>50</v>
      </c>
      <c r="F10976">
        <v>57</v>
      </c>
      <c r="G10976">
        <v>9</v>
      </c>
      <c r="H10976">
        <v>0</v>
      </c>
      <c r="I10976">
        <v>0</v>
      </c>
      <c r="J10976">
        <v>0</v>
      </c>
      <c r="K10976">
        <v>2</v>
      </c>
      <c r="L10976" t="s">
        <v>291</v>
      </c>
      <c r="M10976" t="s">
        <v>435</v>
      </c>
      <c r="N10976" t="s">
        <v>145</v>
      </c>
      <c r="O10976" t="s">
        <v>22</v>
      </c>
      <c r="P10976" t="s">
        <v>23</v>
      </c>
      <c r="Q10976" t="s">
        <v>41</v>
      </c>
    </row>
    <row r="10977" spans="1:17" x14ac:dyDescent="0.2">
      <c r="A10977" s="2">
        <v>39407</v>
      </c>
      <c r="B10977" t="s">
        <v>72</v>
      </c>
      <c r="C10977" t="s">
        <v>76</v>
      </c>
      <c r="D10977" t="s">
        <v>50</v>
      </c>
      <c r="E10977" t="s">
        <v>50</v>
      </c>
      <c r="F10977">
        <v>29</v>
      </c>
      <c r="G10977">
        <v>79</v>
      </c>
      <c r="H10977">
        <v>0</v>
      </c>
      <c r="I10977">
        <v>0</v>
      </c>
      <c r="J10977">
        <v>3</v>
      </c>
      <c r="K10977">
        <v>0</v>
      </c>
      <c r="L10977" t="s">
        <v>291</v>
      </c>
      <c r="M10977" t="s">
        <v>74</v>
      </c>
      <c r="N10977" t="s">
        <v>72</v>
      </c>
      <c r="O10977" t="s">
        <v>22</v>
      </c>
      <c r="P10977" t="s">
        <v>23</v>
      </c>
      <c r="Q10977" t="s">
        <v>24</v>
      </c>
    </row>
    <row r="10978" spans="1:17" x14ac:dyDescent="0.2">
      <c r="A10978" s="2">
        <v>39407</v>
      </c>
      <c r="B10978" t="s">
        <v>31</v>
      </c>
      <c r="C10978" t="s">
        <v>42</v>
      </c>
      <c r="D10978" t="s">
        <v>19</v>
      </c>
      <c r="E10978" t="s">
        <v>19</v>
      </c>
      <c r="F10978">
        <v>59</v>
      </c>
      <c r="G10978">
        <v>61</v>
      </c>
      <c r="H10978">
        <v>0</v>
      </c>
      <c r="I10978">
        <v>0</v>
      </c>
      <c r="J10978">
        <v>5</v>
      </c>
      <c r="K10978">
        <v>1</v>
      </c>
      <c r="L10978" t="s">
        <v>20</v>
      </c>
      <c r="M10978" t="s">
        <v>33</v>
      </c>
      <c r="N10978" t="s">
        <v>31</v>
      </c>
      <c r="O10978" t="s">
        <v>22</v>
      </c>
      <c r="P10978" t="s">
        <v>23</v>
      </c>
      <c r="Q10978" t="s">
        <v>24</v>
      </c>
    </row>
    <row r="10979" spans="1:17" x14ac:dyDescent="0.2">
      <c r="A10979" s="2">
        <v>39407</v>
      </c>
      <c r="B10979" t="s">
        <v>89</v>
      </c>
      <c r="C10979" t="s">
        <v>274</v>
      </c>
      <c r="D10979" t="s">
        <v>50</v>
      </c>
      <c r="E10979" t="s">
        <v>50</v>
      </c>
      <c r="F10979">
        <v>11</v>
      </c>
      <c r="G10979">
        <v>10</v>
      </c>
      <c r="H10979">
        <v>0</v>
      </c>
      <c r="I10979">
        <v>0</v>
      </c>
      <c r="J10979">
        <v>2</v>
      </c>
      <c r="K10979">
        <v>3</v>
      </c>
      <c r="L10979" t="s">
        <v>291</v>
      </c>
      <c r="M10979" t="s">
        <v>91</v>
      </c>
      <c r="N10979" t="s">
        <v>89</v>
      </c>
      <c r="O10979" t="s">
        <v>22</v>
      </c>
      <c r="P10979" t="s">
        <v>23</v>
      </c>
      <c r="Q10979" t="s">
        <v>41</v>
      </c>
    </row>
    <row r="10980" spans="1:17" x14ac:dyDescent="0.2">
      <c r="A10980" s="2">
        <v>39407</v>
      </c>
      <c r="B10980" t="s">
        <v>802</v>
      </c>
      <c r="C10980" t="s">
        <v>237</v>
      </c>
      <c r="D10980" t="s">
        <v>36</v>
      </c>
      <c r="E10980" t="s">
        <v>36</v>
      </c>
      <c r="F10980">
        <v>72</v>
      </c>
      <c r="G10980">
        <v>157</v>
      </c>
      <c r="H10980">
        <v>0</v>
      </c>
      <c r="I10980">
        <v>0</v>
      </c>
      <c r="J10980">
        <v>1</v>
      </c>
      <c r="K10980">
        <v>1</v>
      </c>
      <c r="L10980" t="s">
        <v>28</v>
      </c>
      <c r="M10980" t="s">
        <v>916</v>
      </c>
      <c r="N10980" t="s">
        <v>802</v>
      </c>
      <c r="O10980" t="s">
        <v>22</v>
      </c>
      <c r="P10980" t="s">
        <v>23</v>
      </c>
      <c r="Q10980" t="s">
        <v>30</v>
      </c>
    </row>
    <row r="10981" spans="1:17" x14ac:dyDescent="0.2">
      <c r="A10981" s="2">
        <v>39407</v>
      </c>
      <c r="B10981" t="s">
        <v>345</v>
      </c>
      <c r="C10981" t="s">
        <v>73</v>
      </c>
      <c r="D10981" t="s">
        <v>50</v>
      </c>
      <c r="E10981" t="s">
        <v>50</v>
      </c>
      <c r="F10981">
        <v>71</v>
      </c>
      <c r="G10981">
        <v>90</v>
      </c>
      <c r="H10981">
        <v>0</v>
      </c>
      <c r="I10981">
        <v>0</v>
      </c>
      <c r="J10981">
        <v>0</v>
      </c>
      <c r="K10981">
        <v>2</v>
      </c>
      <c r="L10981" t="s">
        <v>291</v>
      </c>
      <c r="M10981" t="s">
        <v>360</v>
      </c>
      <c r="N10981" t="s">
        <v>345</v>
      </c>
      <c r="O10981" t="s">
        <v>22</v>
      </c>
      <c r="P10981" t="s">
        <v>23</v>
      </c>
      <c r="Q10981" t="s">
        <v>41</v>
      </c>
    </row>
    <row r="10982" spans="1:17" x14ac:dyDescent="0.2">
      <c r="A10982" s="2">
        <v>39407</v>
      </c>
      <c r="B10982" t="s">
        <v>129</v>
      </c>
      <c r="C10982" t="s">
        <v>161</v>
      </c>
      <c r="D10982" t="s">
        <v>50</v>
      </c>
      <c r="E10982" t="s">
        <v>50</v>
      </c>
      <c r="F10982">
        <v>5</v>
      </c>
      <c r="G10982">
        <v>58</v>
      </c>
      <c r="H10982">
        <v>0</v>
      </c>
      <c r="I10982">
        <v>0</v>
      </c>
      <c r="J10982">
        <v>0</v>
      </c>
      <c r="K10982">
        <v>0</v>
      </c>
      <c r="L10982" t="s">
        <v>291</v>
      </c>
      <c r="M10982" t="s">
        <v>787</v>
      </c>
      <c r="N10982" t="s">
        <v>129</v>
      </c>
      <c r="O10982" t="s">
        <v>22</v>
      </c>
      <c r="P10982" t="s">
        <v>23</v>
      </c>
      <c r="Q10982" t="s">
        <v>30</v>
      </c>
    </row>
    <row r="10983" spans="1:17" x14ac:dyDescent="0.2">
      <c r="A10983" s="2">
        <v>39407</v>
      </c>
      <c r="B10983" t="s">
        <v>199</v>
      </c>
      <c r="C10983" t="s">
        <v>471</v>
      </c>
      <c r="D10983" t="s">
        <v>36</v>
      </c>
      <c r="E10983" t="s">
        <v>36</v>
      </c>
      <c r="F10983">
        <v>47</v>
      </c>
      <c r="G10983">
        <v>84</v>
      </c>
      <c r="H10983">
        <v>0</v>
      </c>
      <c r="I10983">
        <v>0</v>
      </c>
      <c r="J10983">
        <v>4</v>
      </c>
      <c r="K10983">
        <v>2</v>
      </c>
      <c r="L10983" t="s">
        <v>28</v>
      </c>
      <c r="M10983" t="s">
        <v>220</v>
      </c>
      <c r="N10983" t="s">
        <v>199</v>
      </c>
      <c r="O10983" t="s">
        <v>22</v>
      </c>
      <c r="P10983" t="s">
        <v>23</v>
      </c>
      <c r="Q10983" t="s">
        <v>24</v>
      </c>
    </row>
    <row r="10984" spans="1:17" x14ac:dyDescent="0.2">
      <c r="A10984" s="2">
        <v>39407</v>
      </c>
      <c r="B10984" t="s">
        <v>94</v>
      </c>
      <c r="C10984" t="s">
        <v>153</v>
      </c>
      <c r="D10984" t="s">
        <v>50</v>
      </c>
      <c r="E10984" t="s">
        <v>50</v>
      </c>
      <c r="F10984">
        <v>48</v>
      </c>
      <c r="G10984">
        <v>14</v>
      </c>
      <c r="H10984">
        <v>0</v>
      </c>
      <c r="I10984">
        <v>0</v>
      </c>
      <c r="J10984">
        <v>1</v>
      </c>
      <c r="K10984">
        <v>2</v>
      </c>
      <c r="L10984" t="s">
        <v>291</v>
      </c>
      <c r="M10984" t="s">
        <v>96</v>
      </c>
      <c r="N10984" t="s">
        <v>94</v>
      </c>
      <c r="O10984" t="s">
        <v>22</v>
      </c>
      <c r="P10984" t="s">
        <v>23</v>
      </c>
      <c r="Q10984" t="s">
        <v>41</v>
      </c>
    </row>
    <row r="10985" spans="1:17" x14ac:dyDescent="0.2">
      <c r="A10985" s="2">
        <v>39407</v>
      </c>
      <c r="B10985" t="s">
        <v>123</v>
      </c>
      <c r="C10985" t="s">
        <v>328</v>
      </c>
      <c r="D10985" t="s">
        <v>50</v>
      </c>
      <c r="E10985" t="s">
        <v>50</v>
      </c>
      <c r="F10985">
        <v>37</v>
      </c>
      <c r="G10985">
        <v>75</v>
      </c>
      <c r="H10985">
        <v>0</v>
      </c>
      <c r="I10985">
        <v>0</v>
      </c>
      <c r="J10985">
        <v>1</v>
      </c>
      <c r="K10985">
        <v>0</v>
      </c>
      <c r="L10985" t="s">
        <v>291</v>
      </c>
      <c r="M10985" t="s">
        <v>179</v>
      </c>
      <c r="N10985" t="s">
        <v>123</v>
      </c>
      <c r="O10985" t="s">
        <v>22</v>
      </c>
      <c r="P10985" t="s">
        <v>23</v>
      </c>
      <c r="Q10985" t="s">
        <v>24</v>
      </c>
    </row>
    <row r="10986" spans="1:17" x14ac:dyDescent="0.2">
      <c r="A10986" s="2">
        <v>39407</v>
      </c>
      <c r="B10986" t="s">
        <v>119</v>
      </c>
      <c r="C10986" t="s">
        <v>48</v>
      </c>
      <c r="D10986" t="s">
        <v>50</v>
      </c>
      <c r="E10986" t="s">
        <v>50</v>
      </c>
      <c r="F10986">
        <v>3</v>
      </c>
      <c r="G10986">
        <v>194</v>
      </c>
      <c r="H10986">
        <v>0</v>
      </c>
      <c r="I10986">
        <v>0</v>
      </c>
      <c r="J10986">
        <v>3</v>
      </c>
      <c r="K10986">
        <v>1</v>
      </c>
      <c r="L10986" t="s">
        <v>291</v>
      </c>
      <c r="M10986" t="s">
        <v>1293</v>
      </c>
      <c r="N10986" t="s">
        <v>119</v>
      </c>
      <c r="O10986" t="s">
        <v>22</v>
      </c>
      <c r="P10986" t="s">
        <v>23</v>
      </c>
      <c r="Q10986" t="s">
        <v>24</v>
      </c>
    </row>
    <row r="10987" spans="1:17" x14ac:dyDescent="0.2">
      <c r="A10987" s="2">
        <v>39407</v>
      </c>
      <c r="B10987" t="s">
        <v>185</v>
      </c>
      <c r="C10987" t="s">
        <v>555</v>
      </c>
      <c r="D10987" t="s">
        <v>27</v>
      </c>
      <c r="E10987" t="s">
        <v>27</v>
      </c>
      <c r="F10987">
        <v>103</v>
      </c>
      <c r="G10987">
        <v>100</v>
      </c>
      <c r="H10987">
        <v>0</v>
      </c>
      <c r="I10987">
        <v>0</v>
      </c>
      <c r="J10987">
        <v>2</v>
      </c>
      <c r="K10987">
        <v>0</v>
      </c>
      <c r="L10987" t="s">
        <v>28</v>
      </c>
      <c r="M10987" t="s">
        <v>412</v>
      </c>
      <c r="N10987" t="s">
        <v>185</v>
      </c>
      <c r="O10987" t="s">
        <v>22</v>
      </c>
      <c r="P10987" t="s">
        <v>23</v>
      </c>
      <c r="Q10987" t="s">
        <v>24</v>
      </c>
    </row>
    <row r="10988" spans="1:17" x14ac:dyDescent="0.2">
      <c r="A10988" s="2">
        <v>39407</v>
      </c>
      <c r="B10988" t="s">
        <v>184</v>
      </c>
      <c r="C10988" t="s">
        <v>49</v>
      </c>
      <c r="D10988" t="s">
        <v>50</v>
      </c>
      <c r="E10988" t="s">
        <v>50</v>
      </c>
      <c r="F10988">
        <v>137</v>
      </c>
      <c r="G10988">
        <v>21</v>
      </c>
      <c r="H10988">
        <v>0</v>
      </c>
      <c r="I10988">
        <v>0</v>
      </c>
      <c r="J10988">
        <v>1</v>
      </c>
      <c r="K10988">
        <v>4</v>
      </c>
      <c r="L10988" t="s">
        <v>291</v>
      </c>
      <c r="M10988" t="s">
        <v>193</v>
      </c>
      <c r="N10988" t="s">
        <v>184</v>
      </c>
      <c r="O10988" t="s">
        <v>22</v>
      </c>
      <c r="P10988" t="s">
        <v>23</v>
      </c>
      <c r="Q10988" t="s">
        <v>41</v>
      </c>
    </row>
    <row r="10989" spans="1:17" x14ac:dyDescent="0.2">
      <c r="A10989" s="2">
        <v>39407</v>
      </c>
      <c r="B10989" t="s">
        <v>110</v>
      </c>
      <c r="C10989" t="s">
        <v>118</v>
      </c>
      <c r="D10989" t="s">
        <v>36</v>
      </c>
      <c r="E10989" t="s">
        <v>36</v>
      </c>
      <c r="F10989">
        <v>42</v>
      </c>
      <c r="G10989">
        <v>34</v>
      </c>
      <c r="H10989">
        <v>0</v>
      </c>
      <c r="I10989">
        <v>0</v>
      </c>
      <c r="J10989">
        <v>3</v>
      </c>
      <c r="K10989">
        <v>0</v>
      </c>
      <c r="L10989" t="s">
        <v>28</v>
      </c>
      <c r="M10989" t="s">
        <v>1292</v>
      </c>
      <c r="N10989" t="s">
        <v>67</v>
      </c>
      <c r="O10989" t="s">
        <v>122</v>
      </c>
      <c r="P10989" t="s">
        <v>23</v>
      </c>
      <c r="Q10989" t="s">
        <v>24</v>
      </c>
    </row>
    <row r="10990" spans="1:17" x14ac:dyDescent="0.2">
      <c r="A10990" s="2">
        <v>39407</v>
      </c>
      <c r="B10990" t="s">
        <v>1273</v>
      </c>
      <c r="C10990" t="s">
        <v>204</v>
      </c>
      <c r="D10990" t="s">
        <v>57</v>
      </c>
      <c r="E10990" t="s">
        <v>57</v>
      </c>
      <c r="F10990">
        <v>120</v>
      </c>
      <c r="G10990">
        <v>127</v>
      </c>
      <c r="H10990">
        <v>0</v>
      </c>
      <c r="I10990">
        <v>0</v>
      </c>
      <c r="J10990">
        <v>4</v>
      </c>
      <c r="K10990">
        <v>0</v>
      </c>
      <c r="L10990" t="s">
        <v>20</v>
      </c>
      <c r="M10990" t="s">
        <v>1274</v>
      </c>
      <c r="N10990" t="s">
        <v>1273</v>
      </c>
      <c r="O10990" t="s">
        <v>22</v>
      </c>
      <c r="P10990" t="s">
        <v>23</v>
      </c>
      <c r="Q10990" t="s">
        <v>24</v>
      </c>
    </row>
    <row r="10991" spans="1:17" x14ac:dyDescent="0.2">
      <c r="A10991" s="2">
        <v>39407</v>
      </c>
      <c r="B10991" t="s">
        <v>442</v>
      </c>
      <c r="C10991" t="s">
        <v>355</v>
      </c>
      <c r="D10991" t="s">
        <v>57</v>
      </c>
      <c r="E10991" t="s">
        <v>57</v>
      </c>
      <c r="F10991">
        <v>128</v>
      </c>
      <c r="G10991">
        <v>131</v>
      </c>
      <c r="H10991">
        <v>0</v>
      </c>
      <c r="I10991">
        <v>0</v>
      </c>
      <c r="J10991">
        <v>4</v>
      </c>
      <c r="K10991">
        <v>1</v>
      </c>
      <c r="L10991" t="s">
        <v>20</v>
      </c>
      <c r="M10991" t="s">
        <v>994</v>
      </c>
      <c r="N10991" t="s">
        <v>442</v>
      </c>
      <c r="O10991" t="s">
        <v>22</v>
      </c>
      <c r="P10991" t="s">
        <v>23</v>
      </c>
      <c r="Q10991" t="s">
        <v>24</v>
      </c>
    </row>
    <row r="10992" spans="1:17" x14ac:dyDescent="0.2">
      <c r="A10992" s="2">
        <v>39407</v>
      </c>
      <c r="B10992" t="s">
        <v>239</v>
      </c>
      <c r="C10992" t="s">
        <v>207</v>
      </c>
      <c r="D10992" t="s">
        <v>115</v>
      </c>
      <c r="E10992" t="s">
        <v>36</v>
      </c>
      <c r="F10992">
        <v>81</v>
      </c>
      <c r="G10992">
        <v>97</v>
      </c>
      <c r="H10992">
        <v>0</v>
      </c>
      <c r="I10992">
        <v>0</v>
      </c>
      <c r="J10992">
        <v>2</v>
      </c>
      <c r="K10992">
        <v>2</v>
      </c>
      <c r="L10992" t="s">
        <v>28</v>
      </c>
      <c r="M10992" t="s">
        <v>240</v>
      </c>
      <c r="N10992" t="s">
        <v>239</v>
      </c>
      <c r="O10992" t="s">
        <v>22</v>
      </c>
      <c r="P10992" t="s">
        <v>23</v>
      </c>
      <c r="Q10992" t="s">
        <v>30</v>
      </c>
    </row>
    <row r="10993" spans="1:17" x14ac:dyDescent="0.2">
      <c r="A10993" s="2">
        <v>39407</v>
      </c>
      <c r="B10993" t="s">
        <v>531</v>
      </c>
      <c r="C10993" t="s">
        <v>131</v>
      </c>
      <c r="D10993" t="s">
        <v>27</v>
      </c>
      <c r="E10993" t="s">
        <v>27</v>
      </c>
      <c r="F10993">
        <v>65</v>
      </c>
      <c r="G10993">
        <v>66</v>
      </c>
      <c r="H10993">
        <v>0</v>
      </c>
      <c r="I10993">
        <v>0</v>
      </c>
      <c r="J10993">
        <v>1</v>
      </c>
      <c r="K10993">
        <v>1</v>
      </c>
      <c r="L10993" t="s">
        <v>28</v>
      </c>
      <c r="M10993" t="s">
        <v>534</v>
      </c>
      <c r="N10993" t="s">
        <v>531</v>
      </c>
      <c r="O10993" t="s">
        <v>22</v>
      </c>
      <c r="P10993" t="s">
        <v>23</v>
      </c>
      <c r="Q10993" t="s">
        <v>30</v>
      </c>
    </row>
    <row r="10994" spans="1:17" x14ac:dyDescent="0.2">
      <c r="A10994" s="2">
        <v>39407</v>
      </c>
      <c r="B10994" t="s">
        <v>82</v>
      </c>
      <c r="C10994" t="s">
        <v>70</v>
      </c>
      <c r="D10994" t="s">
        <v>50</v>
      </c>
      <c r="E10994" t="s">
        <v>50</v>
      </c>
      <c r="F10994">
        <v>8</v>
      </c>
      <c r="G10994">
        <v>44</v>
      </c>
      <c r="H10994">
        <v>0</v>
      </c>
      <c r="I10994">
        <v>0</v>
      </c>
      <c r="J10994">
        <v>0</v>
      </c>
      <c r="K10994">
        <v>0</v>
      </c>
      <c r="L10994" t="s">
        <v>291</v>
      </c>
      <c r="M10994" t="s">
        <v>159</v>
      </c>
      <c r="N10994" t="s">
        <v>82</v>
      </c>
      <c r="O10994" t="s">
        <v>22</v>
      </c>
      <c r="P10994" t="s">
        <v>23</v>
      </c>
      <c r="Q10994" t="s">
        <v>30</v>
      </c>
    </row>
    <row r="10995" spans="1:17" x14ac:dyDescent="0.2">
      <c r="A10995" s="2">
        <v>39407</v>
      </c>
      <c r="B10995" t="s">
        <v>166</v>
      </c>
      <c r="C10995" t="s">
        <v>136</v>
      </c>
      <c r="D10995" t="s">
        <v>115</v>
      </c>
      <c r="E10995" t="s">
        <v>36</v>
      </c>
      <c r="F10995">
        <v>84</v>
      </c>
      <c r="G10995">
        <v>32</v>
      </c>
      <c r="H10995">
        <v>0</v>
      </c>
      <c r="I10995">
        <v>0</v>
      </c>
      <c r="J10995">
        <v>1</v>
      </c>
      <c r="K10995">
        <v>6</v>
      </c>
      <c r="L10995" t="s">
        <v>28</v>
      </c>
      <c r="M10995" t="s">
        <v>165</v>
      </c>
      <c r="N10995" t="s">
        <v>166</v>
      </c>
      <c r="O10995" t="s">
        <v>22</v>
      </c>
      <c r="P10995" t="s">
        <v>23</v>
      </c>
      <c r="Q10995" t="s">
        <v>41</v>
      </c>
    </row>
    <row r="10996" spans="1:17" x14ac:dyDescent="0.2">
      <c r="A10996" s="2">
        <v>39407</v>
      </c>
      <c r="B10996" t="s">
        <v>92</v>
      </c>
      <c r="C10996" t="s">
        <v>85</v>
      </c>
      <c r="D10996" t="s">
        <v>50</v>
      </c>
      <c r="E10996" t="s">
        <v>50</v>
      </c>
      <c r="F10996">
        <v>12</v>
      </c>
      <c r="G10996">
        <v>70</v>
      </c>
      <c r="H10996">
        <v>0</v>
      </c>
      <c r="I10996">
        <v>0</v>
      </c>
      <c r="J10996">
        <v>6</v>
      </c>
      <c r="K10996">
        <v>1</v>
      </c>
      <c r="L10996" t="s">
        <v>291</v>
      </c>
      <c r="M10996" t="s">
        <v>124</v>
      </c>
      <c r="N10996" t="s">
        <v>92</v>
      </c>
      <c r="O10996" t="s">
        <v>22</v>
      </c>
      <c r="P10996" t="s">
        <v>23</v>
      </c>
      <c r="Q10996" t="s">
        <v>24</v>
      </c>
    </row>
    <row r="10997" spans="1:17" x14ac:dyDescent="0.2">
      <c r="A10997" s="2">
        <v>39407</v>
      </c>
      <c r="B10997" t="s">
        <v>125</v>
      </c>
      <c r="C10997" t="s">
        <v>244</v>
      </c>
      <c r="D10997" t="s">
        <v>50</v>
      </c>
      <c r="E10997" t="s">
        <v>50</v>
      </c>
      <c r="F10997">
        <v>196</v>
      </c>
      <c r="G10997">
        <v>50</v>
      </c>
      <c r="H10997">
        <v>0</v>
      </c>
      <c r="I10997">
        <v>0</v>
      </c>
      <c r="J10997">
        <v>0</v>
      </c>
      <c r="K10997">
        <v>5</v>
      </c>
      <c r="L10997" t="s">
        <v>291</v>
      </c>
      <c r="M10997" t="s">
        <v>468</v>
      </c>
      <c r="N10997" t="s">
        <v>125</v>
      </c>
      <c r="O10997" t="s">
        <v>22</v>
      </c>
      <c r="P10997" t="s">
        <v>23</v>
      </c>
      <c r="Q10997" t="s">
        <v>41</v>
      </c>
    </row>
    <row r="10998" spans="1:17" x14ac:dyDescent="0.2">
      <c r="A10998" s="2">
        <v>39407</v>
      </c>
      <c r="B10998" t="s">
        <v>1204</v>
      </c>
      <c r="C10998" t="s">
        <v>90</v>
      </c>
      <c r="D10998" t="s">
        <v>50</v>
      </c>
      <c r="E10998" t="s">
        <v>50</v>
      </c>
      <c r="F10998">
        <v>27</v>
      </c>
      <c r="G10998">
        <v>20</v>
      </c>
      <c r="H10998">
        <v>0</v>
      </c>
      <c r="I10998">
        <v>0</v>
      </c>
      <c r="J10998">
        <v>2</v>
      </c>
      <c r="K10998">
        <v>2</v>
      </c>
      <c r="L10998" t="s">
        <v>291</v>
      </c>
      <c r="M10998" t="s">
        <v>1219</v>
      </c>
      <c r="N10998" t="s">
        <v>1204</v>
      </c>
      <c r="O10998" t="s">
        <v>22</v>
      </c>
      <c r="P10998" t="s">
        <v>23</v>
      </c>
      <c r="Q10998" t="s">
        <v>30</v>
      </c>
    </row>
    <row r="10999" spans="1:17" x14ac:dyDescent="0.2">
      <c r="A10999" s="2">
        <v>39407</v>
      </c>
      <c r="B10999" t="s">
        <v>249</v>
      </c>
      <c r="C10999" t="s">
        <v>87</v>
      </c>
      <c r="D10999" t="s">
        <v>50</v>
      </c>
      <c r="E10999" t="s">
        <v>50</v>
      </c>
      <c r="F10999">
        <v>76</v>
      </c>
      <c r="G10999">
        <v>34</v>
      </c>
      <c r="H10999">
        <v>0</v>
      </c>
      <c r="I10999">
        <v>0</v>
      </c>
      <c r="J10999">
        <v>0</v>
      </c>
      <c r="K10999">
        <v>2</v>
      </c>
      <c r="L10999" t="s">
        <v>291</v>
      </c>
      <c r="M10999" t="s">
        <v>1132</v>
      </c>
      <c r="N10999" t="s">
        <v>249</v>
      </c>
      <c r="O10999" t="s">
        <v>22</v>
      </c>
      <c r="P10999" t="s">
        <v>23</v>
      </c>
      <c r="Q10999" t="s">
        <v>41</v>
      </c>
    </row>
    <row r="11000" spans="1:17" x14ac:dyDescent="0.2">
      <c r="A11000" s="2">
        <v>39407</v>
      </c>
      <c r="B11000" t="s">
        <v>106</v>
      </c>
      <c r="C11000" t="s">
        <v>100</v>
      </c>
      <c r="D11000" t="s">
        <v>50</v>
      </c>
      <c r="E11000" t="s">
        <v>50</v>
      </c>
      <c r="F11000">
        <v>6</v>
      </c>
      <c r="G11000">
        <v>36</v>
      </c>
      <c r="H11000">
        <v>0</v>
      </c>
      <c r="I11000">
        <v>0</v>
      </c>
      <c r="J11000">
        <v>1</v>
      </c>
      <c r="K11000">
        <v>0</v>
      </c>
      <c r="L11000" t="s">
        <v>291</v>
      </c>
      <c r="M11000" t="s">
        <v>575</v>
      </c>
      <c r="N11000" t="s">
        <v>106</v>
      </c>
      <c r="O11000" t="s">
        <v>22</v>
      </c>
      <c r="P11000" t="s">
        <v>23</v>
      </c>
      <c r="Q11000" t="s">
        <v>24</v>
      </c>
    </row>
    <row r="11001" spans="1:17" x14ac:dyDescent="0.2">
      <c r="A11001" s="2">
        <v>39407</v>
      </c>
      <c r="B11001" t="s">
        <v>52</v>
      </c>
      <c r="C11001" t="s">
        <v>101</v>
      </c>
      <c r="D11001" t="s">
        <v>50</v>
      </c>
      <c r="E11001" t="s">
        <v>50</v>
      </c>
      <c r="F11001">
        <v>24</v>
      </c>
      <c r="G11001">
        <v>86</v>
      </c>
      <c r="H11001">
        <v>0</v>
      </c>
      <c r="I11001">
        <v>0</v>
      </c>
      <c r="J11001">
        <v>2</v>
      </c>
      <c r="K11001">
        <v>1</v>
      </c>
      <c r="L11001" t="s">
        <v>291</v>
      </c>
      <c r="M11001" t="s">
        <v>68</v>
      </c>
      <c r="N11001" t="s">
        <v>52</v>
      </c>
      <c r="O11001" t="s">
        <v>22</v>
      </c>
      <c r="P11001" t="s">
        <v>23</v>
      </c>
      <c r="Q11001" t="s">
        <v>24</v>
      </c>
    </row>
    <row r="11002" spans="1:17" x14ac:dyDescent="0.2">
      <c r="A11002" s="2">
        <v>39407</v>
      </c>
      <c r="B11002" t="s">
        <v>211</v>
      </c>
      <c r="C11002" t="s">
        <v>138</v>
      </c>
      <c r="D11002" t="s">
        <v>36</v>
      </c>
      <c r="E11002" t="s">
        <v>36</v>
      </c>
      <c r="F11002">
        <v>106</v>
      </c>
      <c r="G11002">
        <v>60</v>
      </c>
      <c r="H11002">
        <v>0</v>
      </c>
      <c r="I11002">
        <v>0</v>
      </c>
      <c r="J11002">
        <v>1</v>
      </c>
      <c r="K11002">
        <v>0</v>
      </c>
      <c r="L11002" t="s">
        <v>28</v>
      </c>
      <c r="M11002" t="s">
        <v>373</v>
      </c>
      <c r="N11002" t="s">
        <v>211</v>
      </c>
      <c r="O11002" t="s">
        <v>22</v>
      </c>
      <c r="P11002" t="s">
        <v>23</v>
      </c>
      <c r="Q11002" t="s">
        <v>24</v>
      </c>
    </row>
    <row r="11003" spans="1:17" x14ac:dyDescent="0.2">
      <c r="A11003" s="2">
        <v>39407</v>
      </c>
      <c r="B11003" t="s">
        <v>180</v>
      </c>
      <c r="C11003" t="s">
        <v>646</v>
      </c>
      <c r="D11003" t="s">
        <v>50</v>
      </c>
      <c r="E11003" t="s">
        <v>50</v>
      </c>
      <c r="F11003">
        <v>28</v>
      </c>
      <c r="G11003">
        <v>48</v>
      </c>
      <c r="H11003">
        <v>0</v>
      </c>
      <c r="I11003">
        <v>0</v>
      </c>
      <c r="J11003">
        <v>1</v>
      </c>
      <c r="K11003">
        <v>0</v>
      </c>
      <c r="L11003" t="s">
        <v>291</v>
      </c>
      <c r="M11003" t="s">
        <v>181</v>
      </c>
      <c r="N11003" t="s">
        <v>180</v>
      </c>
      <c r="O11003" t="s">
        <v>22</v>
      </c>
      <c r="P11003" t="s">
        <v>23</v>
      </c>
      <c r="Q11003" t="s">
        <v>24</v>
      </c>
    </row>
    <row r="11004" spans="1:17" x14ac:dyDescent="0.2">
      <c r="A11004" s="2">
        <v>39407</v>
      </c>
      <c r="B11004" t="s">
        <v>168</v>
      </c>
      <c r="C11004" t="s">
        <v>67</v>
      </c>
      <c r="D11004" t="s">
        <v>50</v>
      </c>
      <c r="E11004" t="s">
        <v>50</v>
      </c>
      <c r="F11004">
        <v>22</v>
      </c>
      <c r="G11004">
        <v>4</v>
      </c>
      <c r="H11004">
        <v>0</v>
      </c>
      <c r="I11004">
        <v>0</v>
      </c>
      <c r="J11004">
        <v>2</v>
      </c>
      <c r="K11004">
        <v>2</v>
      </c>
      <c r="L11004" t="s">
        <v>291</v>
      </c>
      <c r="M11004" t="s">
        <v>318</v>
      </c>
      <c r="N11004" t="s">
        <v>168</v>
      </c>
      <c r="O11004" t="s">
        <v>22</v>
      </c>
      <c r="P11004" t="s">
        <v>23</v>
      </c>
      <c r="Q11004" t="s">
        <v>30</v>
      </c>
    </row>
    <row r="11005" spans="1:17" x14ac:dyDescent="0.2">
      <c r="A11005" s="2">
        <v>39407</v>
      </c>
      <c r="B11005" t="s">
        <v>176</v>
      </c>
      <c r="C11005" t="s">
        <v>365</v>
      </c>
      <c r="D11005" t="s">
        <v>115</v>
      </c>
      <c r="E11005" t="s">
        <v>36</v>
      </c>
      <c r="F11005">
        <v>97</v>
      </c>
      <c r="G11005">
        <v>67</v>
      </c>
      <c r="H11005">
        <v>0</v>
      </c>
      <c r="I11005">
        <v>0</v>
      </c>
      <c r="J11005">
        <v>0</v>
      </c>
      <c r="K11005">
        <v>5</v>
      </c>
      <c r="L11005" t="s">
        <v>28</v>
      </c>
      <c r="M11005" t="s">
        <v>220</v>
      </c>
      <c r="N11005" t="s">
        <v>199</v>
      </c>
      <c r="O11005" t="s">
        <v>122</v>
      </c>
      <c r="P11005" t="s">
        <v>23</v>
      </c>
      <c r="Q11005" t="s">
        <v>41</v>
      </c>
    </row>
    <row r="11006" spans="1:17" x14ac:dyDescent="0.2">
      <c r="A11006" s="2">
        <v>39407</v>
      </c>
      <c r="B11006" t="s">
        <v>449</v>
      </c>
      <c r="C11006" t="s">
        <v>81</v>
      </c>
      <c r="D11006" t="s">
        <v>115</v>
      </c>
      <c r="E11006" t="s">
        <v>50</v>
      </c>
      <c r="F11006">
        <v>63</v>
      </c>
      <c r="G11006">
        <v>130</v>
      </c>
      <c r="H11006">
        <v>0</v>
      </c>
      <c r="I11006">
        <v>0</v>
      </c>
      <c r="J11006">
        <v>0</v>
      </c>
      <c r="K11006">
        <v>0</v>
      </c>
      <c r="L11006" t="s">
        <v>28</v>
      </c>
      <c r="M11006" t="s">
        <v>530</v>
      </c>
      <c r="N11006" t="s">
        <v>449</v>
      </c>
      <c r="O11006" t="s">
        <v>22</v>
      </c>
      <c r="P11006" t="s">
        <v>23</v>
      </c>
      <c r="Q11006" t="s">
        <v>30</v>
      </c>
    </row>
    <row r="11007" spans="1:17" x14ac:dyDescent="0.2">
      <c r="A11007" s="2">
        <v>39408</v>
      </c>
      <c r="B11007" t="s">
        <v>239</v>
      </c>
      <c r="C11007" t="s">
        <v>207</v>
      </c>
      <c r="D11007" t="s">
        <v>115</v>
      </c>
      <c r="E11007" t="s">
        <v>36</v>
      </c>
      <c r="F11007">
        <v>81</v>
      </c>
      <c r="G11007">
        <v>97</v>
      </c>
      <c r="H11007">
        <v>0</v>
      </c>
      <c r="I11007">
        <v>0</v>
      </c>
      <c r="J11007">
        <v>1</v>
      </c>
      <c r="K11007">
        <v>1</v>
      </c>
      <c r="L11007" t="s">
        <v>28</v>
      </c>
      <c r="M11007" t="s">
        <v>240</v>
      </c>
      <c r="N11007" t="s">
        <v>239</v>
      </c>
      <c r="O11007" t="s">
        <v>22</v>
      </c>
      <c r="P11007" t="s">
        <v>23</v>
      </c>
      <c r="Q11007" t="s">
        <v>30</v>
      </c>
    </row>
    <row r="11008" spans="1:17" x14ac:dyDescent="0.2">
      <c r="A11008" s="2">
        <v>39410</v>
      </c>
      <c r="B11008" t="s">
        <v>1204</v>
      </c>
      <c r="C11008" t="s">
        <v>560</v>
      </c>
      <c r="D11008" t="s">
        <v>50</v>
      </c>
      <c r="E11008" t="s">
        <v>50</v>
      </c>
      <c r="F11008">
        <v>30</v>
      </c>
      <c r="G11008">
        <v>110</v>
      </c>
      <c r="H11008">
        <v>0</v>
      </c>
      <c r="I11008">
        <v>0</v>
      </c>
      <c r="J11008">
        <v>1</v>
      </c>
      <c r="K11008">
        <v>0</v>
      </c>
      <c r="L11008" t="s">
        <v>291</v>
      </c>
      <c r="M11008" t="s">
        <v>1219</v>
      </c>
      <c r="N11008" t="s">
        <v>1204</v>
      </c>
      <c r="O11008" t="s">
        <v>22</v>
      </c>
      <c r="P11008" t="s">
        <v>23</v>
      </c>
      <c r="Q11008" t="s">
        <v>24</v>
      </c>
    </row>
    <row r="11009" spans="1:17" x14ac:dyDescent="0.2">
      <c r="A11009" s="2">
        <v>39416</v>
      </c>
      <c r="B11009" t="s">
        <v>380</v>
      </c>
      <c r="C11009" t="s">
        <v>828</v>
      </c>
      <c r="D11009" t="s">
        <v>36</v>
      </c>
      <c r="E11009" t="s">
        <v>36</v>
      </c>
      <c r="F11009">
        <v>105</v>
      </c>
      <c r="G11009">
        <v>126</v>
      </c>
      <c r="H11009">
        <v>0</v>
      </c>
      <c r="I11009">
        <v>0</v>
      </c>
      <c r="J11009">
        <v>1</v>
      </c>
      <c r="K11009">
        <v>0</v>
      </c>
      <c r="L11009" t="s">
        <v>28</v>
      </c>
      <c r="M11009" t="s">
        <v>918</v>
      </c>
      <c r="N11009" t="s">
        <v>380</v>
      </c>
      <c r="O11009" t="s">
        <v>22</v>
      </c>
      <c r="P11009" t="s">
        <v>23</v>
      </c>
      <c r="Q11009" t="s">
        <v>24</v>
      </c>
    </row>
    <row r="11010" spans="1:17" x14ac:dyDescent="0.2">
      <c r="A11010" s="2">
        <v>39417</v>
      </c>
      <c r="B11010" t="s">
        <v>481</v>
      </c>
      <c r="C11010" t="s">
        <v>453</v>
      </c>
      <c r="D11010" t="s">
        <v>27</v>
      </c>
      <c r="E11010" t="s">
        <v>27</v>
      </c>
      <c r="F11010">
        <v>156</v>
      </c>
      <c r="G11010">
        <v>159</v>
      </c>
      <c r="H11010">
        <v>0</v>
      </c>
      <c r="I11010">
        <v>0</v>
      </c>
      <c r="J11010">
        <v>2</v>
      </c>
      <c r="K11010">
        <v>0</v>
      </c>
      <c r="L11010" t="s">
        <v>28</v>
      </c>
      <c r="M11010" t="s">
        <v>486</v>
      </c>
      <c r="N11010" t="s">
        <v>481</v>
      </c>
      <c r="O11010" t="s">
        <v>22</v>
      </c>
      <c r="P11010" t="s">
        <v>23</v>
      </c>
      <c r="Q11010" t="s">
        <v>24</v>
      </c>
    </row>
    <row r="11011" spans="1:17" x14ac:dyDescent="0.2">
      <c r="A11011" s="2">
        <v>39418</v>
      </c>
      <c r="B11011" t="s">
        <v>202</v>
      </c>
      <c r="C11011" t="s">
        <v>35</v>
      </c>
      <c r="D11011" t="s">
        <v>36</v>
      </c>
      <c r="E11011" t="s">
        <v>36</v>
      </c>
      <c r="F11011">
        <v>181</v>
      </c>
      <c r="G11011">
        <v>155</v>
      </c>
      <c r="H11011">
        <v>0</v>
      </c>
      <c r="I11011">
        <v>0</v>
      </c>
      <c r="J11011">
        <v>2</v>
      </c>
      <c r="K11011">
        <v>0</v>
      </c>
      <c r="L11011" t="s">
        <v>201</v>
      </c>
      <c r="M11011" t="s">
        <v>376</v>
      </c>
      <c r="N11011" t="s">
        <v>202</v>
      </c>
      <c r="O11011" t="s">
        <v>22</v>
      </c>
      <c r="P11011" t="s">
        <v>23</v>
      </c>
      <c r="Q11011" t="s">
        <v>24</v>
      </c>
    </row>
    <row r="11012" spans="1:17" x14ac:dyDescent="0.2">
      <c r="A11012" s="2">
        <v>39419</v>
      </c>
      <c r="B11012" t="s">
        <v>548</v>
      </c>
      <c r="C11012" t="s">
        <v>196</v>
      </c>
      <c r="D11012" t="s">
        <v>36</v>
      </c>
      <c r="E11012" t="s">
        <v>36</v>
      </c>
      <c r="F11012">
        <v>112</v>
      </c>
      <c r="G11012">
        <v>111</v>
      </c>
      <c r="H11012">
        <v>0</v>
      </c>
      <c r="I11012">
        <v>0</v>
      </c>
      <c r="J11012">
        <v>0</v>
      </c>
      <c r="K11012">
        <v>0</v>
      </c>
      <c r="L11012" t="s">
        <v>201</v>
      </c>
      <c r="M11012" t="s">
        <v>376</v>
      </c>
      <c r="N11012" t="s">
        <v>202</v>
      </c>
      <c r="O11012" t="s">
        <v>122</v>
      </c>
      <c r="P11012" t="s">
        <v>23</v>
      </c>
      <c r="Q11012" t="s">
        <v>30</v>
      </c>
    </row>
    <row r="11013" spans="1:17" x14ac:dyDescent="0.2">
      <c r="A11013" s="2">
        <v>39419</v>
      </c>
      <c r="B11013" t="s">
        <v>380</v>
      </c>
      <c r="C11013" t="s">
        <v>828</v>
      </c>
      <c r="D11013" t="s">
        <v>36</v>
      </c>
      <c r="E11013" t="s">
        <v>36</v>
      </c>
      <c r="F11013">
        <v>105</v>
      </c>
      <c r="G11013">
        <v>126</v>
      </c>
      <c r="H11013">
        <v>0</v>
      </c>
      <c r="I11013">
        <v>0</v>
      </c>
      <c r="J11013">
        <v>1</v>
      </c>
      <c r="K11013">
        <v>0</v>
      </c>
      <c r="L11013" t="s">
        <v>28</v>
      </c>
      <c r="M11013" t="s">
        <v>918</v>
      </c>
      <c r="N11013" t="s">
        <v>380</v>
      </c>
      <c r="O11013" t="s">
        <v>22</v>
      </c>
      <c r="P11013" t="s">
        <v>23</v>
      </c>
      <c r="Q11013" t="s">
        <v>24</v>
      </c>
    </row>
    <row r="11014" spans="1:17" x14ac:dyDescent="0.2">
      <c r="A11014" s="2">
        <v>39423</v>
      </c>
      <c r="B11014" t="s">
        <v>202</v>
      </c>
      <c r="C11014" t="s">
        <v>548</v>
      </c>
      <c r="D11014" t="s">
        <v>36</v>
      </c>
      <c r="E11014" t="s">
        <v>36</v>
      </c>
      <c r="F11014">
        <v>181</v>
      </c>
      <c r="G11014">
        <v>112</v>
      </c>
      <c r="H11014">
        <v>0</v>
      </c>
      <c r="I11014">
        <v>0</v>
      </c>
      <c r="J11014">
        <v>1</v>
      </c>
      <c r="K11014">
        <v>1</v>
      </c>
      <c r="L11014" t="s">
        <v>201</v>
      </c>
      <c r="M11014" t="s">
        <v>376</v>
      </c>
      <c r="N11014" t="s">
        <v>202</v>
      </c>
      <c r="O11014" t="s">
        <v>22</v>
      </c>
      <c r="P11014" t="s">
        <v>23</v>
      </c>
      <c r="Q11014" t="s">
        <v>30</v>
      </c>
    </row>
    <row r="11015" spans="1:17" x14ac:dyDescent="0.2">
      <c r="A11015" s="2">
        <v>39424</v>
      </c>
      <c r="B11015" t="s">
        <v>211</v>
      </c>
      <c r="C11015" t="s">
        <v>207</v>
      </c>
      <c r="D11015" t="s">
        <v>36</v>
      </c>
      <c r="E11015" t="s">
        <v>36</v>
      </c>
      <c r="F11015">
        <v>103</v>
      </c>
      <c r="G11015">
        <v>100</v>
      </c>
      <c r="H11015">
        <v>0</v>
      </c>
      <c r="I11015">
        <v>0</v>
      </c>
      <c r="J11015">
        <v>2</v>
      </c>
      <c r="K11015">
        <v>1</v>
      </c>
      <c r="L11015" t="s">
        <v>418</v>
      </c>
      <c r="M11015" t="s">
        <v>373</v>
      </c>
      <c r="N11015" t="s">
        <v>211</v>
      </c>
      <c r="O11015" t="s">
        <v>22</v>
      </c>
      <c r="P11015" t="s">
        <v>23</v>
      </c>
      <c r="Q11015" t="s">
        <v>24</v>
      </c>
    </row>
    <row r="11016" spans="1:17" x14ac:dyDescent="0.2">
      <c r="A11016" s="2">
        <v>39425</v>
      </c>
      <c r="B11016" t="s">
        <v>617</v>
      </c>
      <c r="C11016" t="s">
        <v>828</v>
      </c>
      <c r="D11016" t="s">
        <v>36</v>
      </c>
      <c r="E11016" t="s">
        <v>36</v>
      </c>
      <c r="F11016">
        <v>119</v>
      </c>
      <c r="G11016">
        <v>126</v>
      </c>
      <c r="H11016">
        <v>0</v>
      </c>
      <c r="I11016">
        <v>0</v>
      </c>
      <c r="J11016">
        <v>2</v>
      </c>
      <c r="K11016">
        <v>1</v>
      </c>
      <c r="L11016" t="s">
        <v>418</v>
      </c>
      <c r="M11016" t="s">
        <v>373</v>
      </c>
      <c r="N11016" t="s">
        <v>211</v>
      </c>
      <c r="O11016" t="s">
        <v>122</v>
      </c>
      <c r="P11016" t="s">
        <v>23</v>
      </c>
      <c r="Q11016" t="s">
        <v>24</v>
      </c>
    </row>
    <row r="11017" spans="1:17" x14ac:dyDescent="0.2">
      <c r="A11017" s="2">
        <v>39425</v>
      </c>
      <c r="B11017" t="s">
        <v>208</v>
      </c>
      <c r="C11017" t="s">
        <v>800</v>
      </c>
      <c r="D11017" t="s">
        <v>36</v>
      </c>
      <c r="E11017" t="s">
        <v>36</v>
      </c>
      <c r="F11017">
        <v>94</v>
      </c>
      <c r="G11017">
        <v>175</v>
      </c>
      <c r="H11017">
        <v>0</v>
      </c>
      <c r="I11017">
        <v>0</v>
      </c>
      <c r="J11017">
        <v>7</v>
      </c>
      <c r="K11017">
        <v>0</v>
      </c>
      <c r="L11017" t="s">
        <v>418</v>
      </c>
      <c r="M11017" t="s">
        <v>373</v>
      </c>
      <c r="N11017" t="s">
        <v>211</v>
      </c>
      <c r="O11017" t="s">
        <v>122</v>
      </c>
      <c r="P11017" t="s">
        <v>23</v>
      </c>
      <c r="Q11017" t="s">
        <v>24</v>
      </c>
    </row>
    <row r="11018" spans="1:17" x14ac:dyDescent="0.2">
      <c r="A11018" s="2">
        <v>39426</v>
      </c>
      <c r="B11018" t="s">
        <v>556</v>
      </c>
      <c r="C11018" t="s">
        <v>172</v>
      </c>
      <c r="D11018" t="s">
        <v>36</v>
      </c>
      <c r="E11018" t="s">
        <v>36</v>
      </c>
      <c r="F11018">
        <v>194</v>
      </c>
      <c r="G11018">
        <v>116</v>
      </c>
      <c r="H11018">
        <v>0</v>
      </c>
      <c r="I11018">
        <v>0</v>
      </c>
      <c r="J11018">
        <v>0</v>
      </c>
      <c r="K11018">
        <v>3</v>
      </c>
      <c r="L11018" t="s">
        <v>418</v>
      </c>
      <c r="M11018" t="s">
        <v>373</v>
      </c>
      <c r="N11018" t="s">
        <v>211</v>
      </c>
      <c r="O11018" t="s">
        <v>122</v>
      </c>
      <c r="P11018" t="s">
        <v>23</v>
      </c>
      <c r="Q11018" t="s">
        <v>41</v>
      </c>
    </row>
    <row r="11019" spans="1:17" x14ac:dyDescent="0.2">
      <c r="A11019" s="2">
        <v>39427</v>
      </c>
      <c r="B11019" t="s">
        <v>800</v>
      </c>
      <c r="C11019" t="s">
        <v>828</v>
      </c>
      <c r="D11019" t="s">
        <v>36</v>
      </c>
      <c r="E11019" t="s">
        <v>36</v>
      </c>
      <c r="F11019">
        <v>175</v>
      </c>
      <c r="G11019">
        <v>126</v>
      </c>
      <c r="H11019">
        <v>0</v>
      </c>
      <c r="I11019">
        <v>0</v>
      </c>
      <c r="J11019">
        <v>2</v>
      </c>
      <c r="K11019">
        <v>3</v>
      </c>
      <c r="L11019" t="s">
        <v>418</v>
      </c>
      <c r="M11019" t="s">
        <v>373</v>
      </c>
      <c r="N11019" t="s">
        <v>211</v>
      </c>
      <c r="O11019" t="s">
        <v>122</v>
      </c>
      <c r="P11019" t="s">
        <v>23</v>
      </c>
      <c r="Q11019" t="s">
        <v>41</v>
      </c>
    </row>
    <row r="11020" spans="1:17" x14ac:dyDescent="0.2">
      <c r="A11020" s="2">
        <v>39427</v>
      </c>
      <c r="B11020" t="s">
        <v>239</v>
      </c>
      <c r="C11020" t="s">
        <v>177</v>
      </c>
      <c r="D11020" t="s">
        <v>115</v>
      </c>
      <c r="E11020" t="s">
        <v>115</v>
      </c>
      <c r="F11020">
        <v>76</v>
      </c>
      <c r="G11020">
        <v>122</v>
      </c>
      <c r="H11020">
        <v>0</v>
      </c>
      <c r="I11020">
        <v>0</v>
      </c>
      <c r="J11020">
        <v>0</v>
      </c>
      <c r="K11020">
        <v>3</v>
      </c>
      <c r="L11020" t="s">
        <v>28</v>
      </c>
      <c r="M11020" t="s">
        <v>240</v>
      </c>
      <c r="N11020" t="s">
        <v>239</v>
      </c>
      <c r="O11020" t="s">
        <v>22</v>
      </c>
      <c r="P11020" t="s">
        <v>23</v>
      </c>
      <c r="Q11020" t="s">
        <v>41</v>
      </c>
    </row>
    <row r="11021" spans="1:17" x14ac:dyDescent="0.2">
      <c r="A11021" s="2">
        <v>39427</v>
      </c>
      <c r="B11021" t="s">
        <v>617</v>
      </c>
      <c r="C11021" t="s">
        <v>208</v>
      </c>
      <c r="D11021" t="s">
        <v>36</v>
      </c>
      <c r="E11021" t="s">
        <v>36</v>
      </c>
      <c r="F11021">
        <v>119</v>
      </c>
      <c r="G11021">
        <v>94</v>
      </c>
      <c r="H11021">
        <v>0</v>
      </c>
      <c r="I11021">
        <v>0</v>
      </c>
      <c r="J11021">
        <v>0</v>
      </c>
      <c r="K11021">
        <v>2</v>
      </c>
      <c r="L11021" t="s">
        <v>418</v>
      </c>
      <c r="M11021" t="s">
        <v>373</v>
      </c>
      <c r="N11021" t="s">
        <v>211</v>
      </c>
      <c r="O11021" t="s">
        <v>122</v>
      </c>
      <c r="P11021" t="s">
        <v>23</v>
      </c>
      <c r="Q11021" t="s">
        <v>41</v>
      </c>
    </row>
    <row r="11022" spans="1:17" x14ac:dyDescent="0.2">
      <c r="A11022" s="2">
        <v>39428</v>
      </c>
      <c r="B11022" t="s">
        <v>207</v>
      </c>
      <c r="C11022" t="s">
        <v>172</v>
      </c>
      <c r="D11022" t="s">
        <v>36</v>
      </c>
      <c r="E11022" t="s">
        <v>36</v>
      </c>
      <c r="F11022">
        <v>100</v>
      </c>
      <c r="G11022">
        <v>116</v>
      </c>
      <c r="H11022">
        <v>0</v>
      </c>
      <c r="I11022">
        <v>0</v>
      </c>
      <c r="J11022">
        <v>0</v>
      </c>
      <c r="K11022">
        <v>1</v>
      </c>
      <c r="L11022" t="s">
        <v>418</v>
      </c>
      <c r="M11022" t="s">
        <v>373</v>
      </c>
      <c r="N11022" t="s">
        <v>211</v>
      </c>
      <c r="O11022" t="s">
        <v>122</v>
      </c>
      <c r="P11022" t="s">
        <v>23</v>
      </c>
      <c r="Q11022" t="s">
        <v>41</v>
      </c>
    </row>
    <row r="11023" spans="1:17" x14ac:dyDescent="0.2">
      <c r="A11023" s="2">
        <v>39428</v>
      </c>
      <c r="B11023" t="s">
        <v>211</v>
      </c>
      <c r="C11023" t="s">
        <v>556</v>
      </c>
      <c r="D11023" t="s">
        <v>36</v>
      </c>
      <c r="E11023" t="s">
        <v>36</v>
      </c>
      <c r="F11023">
        <v>103</v>
      </c>
      <c r="G11023">
        <v>194</v>
      </c>
      <c r="H11023">
        <v>0</v>
      </c>
      <c r="I11023">
        <v>0</v>
      </c>
      <c r="J11023">
        <v>1</v>
      </c>
      <c r="K11023">
        <v>0</v>
      </c>
      <c r="L11023" t="s">
        <v>418</v>
      </c>
      <c r="M11023" t="s">
        <v>373</v>
      </c>
      <c r="N11023" t="s">
        <v>211</v>
      </c>
      <c r="O11023" t="s">
        <v>22</v>
      </c>
      <c r="P11023" t="s">
        <v>23</v>
      </c>
      <c r="Q11023" t="s">
        <v>24</v>
      </c>
    </row>
    <row r="11024" spans="1:17" x14ac:dyDescent="0.2">
      <c r="A11024" s="2">
        <v>39429</v>
      </c>
      <c r="B11024" t="s">
        <v>800</v>
      </c>
      <c r="C11024" t="s">
        <v>617</v>
      </c>
      <c r="D11024" t="s">
        <v>36</v>
      </c>
      <c r="E11024" t="s">
        <v>36</v>
      </c>
      <c r="F11024">
        <v>175</v>
      </c>
      <c r="G11024">
        <v>119</v>
      </c>
      <c r="H11024">
        <v>0</v>
      </c>
      <c r="I11024">
        <v>0</v>
      </c>
      <c r="J11024">
        <v>0</v>
      </c>
      <c r="K11024">
        <v>9</v>
      </c>
      <c r="L11024" t="s">
        <v>418</v>
      </c>
      <c r="M11024" t="s">
        <v>373</v>
      </c>
      <c r="N11024" t="s">
        <v>211</v>
      </c>
      <c r="O11024" t="s">
        <v>122</v>
      </c>
      <c r="P11024" t="s">
        <v>23</v>
      </c>
      <c r="Q11024" t="s">
        <v>41</v>
      </c>
    </row>
    <row r="11025" spans="1:17" x14ac:dyDescent="0.2">
      <c r="A11025" s="2">
        <v>39430</v>
      </c>
      <c r="B11025" t="s">
        <v>700</v>
      </c>
      <c r="C11025" t="s">
        <v>453</v>
      </c>
      <c r="D11025" t="s">
        <v>27</v>
      </c>
      <c r="E11025" t="s">
        <v>27</v>
      </c>
      <c r="F11025">
        <v>138</v>
      </c>
      <c r="G11025">
        <v>159</v>
      </c>
      <c r="H11025">
        <v>0</v>
      </c>
      <c r="I11025">
        <v>0</v>
      </c>
      <c r="J11025">
        <v>1</v>
      </c>
      <c r="K11025">
        <v>2</v>
      </c>
      <c r="L11025" t="s">
        <v>28</v>
      </c>
      <c r="M11025" t="s">
        <v>826</v>
      </c>
      <c r="N11025" t="s">
        <v>700</v>
      </c>
      <c r="O11025" t="s">
        <v>22</v>
      </c>
      <c r="P11025" t="s">
        <v>23</v>
      </c>
      <c r="Q11025" t="s">
        <v>41</v>
      </c>
    </row>
    <row r="11026" spans="1:17" x14ac:dyDescent="0.2">
      <c r="A11026" s="2">
        <v>39430</v>
      </c>
      <c r="B11026" t="s">
        <v>828</v>
      </c>
      <c r="C11026" t="s">
        <v>208</v>
      </c>
      <c r="D11026" t="s">
        <v>36</v>
      </c>
      <c r="E11026" t="s">
        <v>36</v>
      </c>
      <c r="F11026">
        <v>126</v>
      </c>
      <c r="G11026">
        <v>94</v>
      </c>
      <c r="H11026">
        <v>0</v>
      </c>
      <c r="I11026">
        <v>0</v>
      </c>
      <c r="J11026">
        <v>3</v>
      </c>
      <c r="K11026">
        <v>2</v>
      </c>
      <c r="L11026" t="s">
        <v>418</v>
      </c>
      <c r="M11026" t="s">
        <v>373</v>
      </c>
      <c r="N11026" t="s">
        <v>211</v>
      </c>
      <c r="O11026" t="s">
        <v>122</v>
      </c>
      <c r="P11026" t="s">
        <v>23</v>
      </c>
      <c r="Q11026" t="s">
        <v>24</v>
      </c>
    </row>
    <row r="11027" spans="1:17" x14ac:dyDescent="0.2">
      <c r="A11027" s="2">
        <v>39430</v>
      </c>
      <c r="B11027" t="s">
        <v>207</v>
      </c>
      <c r="C11027" t="s">
        <v>556</v>
      </c>
      <c r="D11027" t="s">
        <v>36</v>
      </c>
      <c r="E11027" t="s">
        <v>36</v>
      </c>
      <c r="F11027">
        <v>100</v>
      </c>
      <c r="G11027">
        <v>194</v>
      </c>
      <c r="H11027">
        <v>0</v>
      </c>
      <c r="I11027">
        <v>0</v>
      </c>
      <c r="J11027">
        <v>2</v>
      </c>
      <c r="K11027">
        <v>0</v>
      </c>
      <c r="L11027" t="s">
        <v>418</v>
      </c>
      <c r="M11027" t="s">
        <v>373</v>
      </c>
      <c r="N11027" t="s">
        <v>211</v>
      </c>
      <c r="O11027" t="s">
        <v>122</v>
      </c>
      <c r="P11027" t="s">
        <v>23</v>
      </c>
      <c r="Q11027" t="s">
        <v>24</v>
      </c>
    </row>
    <row r="11028" spans="1:17" x14ac:dyDescent="0.2">
      <c r="A11028" s="2">
        <v>39431</v>
      </c>
      <c r="B11028" t="s">
        <v>374</v>
      </c>
      <c r="C11028" t="s">
        <v>380</v>
      </c>
      <c r="D11028" t="s">
        <v>36</v>
      </c>
      <c r="E11028" t="s">
        <v>36</v>
      </c>
      <c r="F11028">
        <v>108</v>
      </c>
      <c r="G11028">
        <v>105</v>
      </c>
      <c r="H11028">
        <v>0</v>
      </c>
      <c r="I11028">
        <v>0</v>
      </c>
      <c r="J11028">
        <v>0</v>
      </c>
      <c r="K11028">
        <v>0</v>
      </c>
      <c r="L11028" t="s">
        <v>418</v>
      </c>
      <c r="M11028" t="s">
        <v>709</v>
      </c>
      <c r="N11028" t="s">
        <v>211</v>
      </c>
      <c r="O11028" t="s">
        <v>122</v>
      </c>
      <c r="P11028" t="s">
        <v>23</v>
      </c>
      <c r="Q11028" t="s">
        <v>30</v>
      </c>
    </row>
    <row r="11029" spans="1:17" x14ac:dyDescent="0.2">
      <c r="A11029" s="2">
        <v>39431</v>
      </c>
      <c r="B11029" t="s">
        <v>211</v>
      </c>
      <c r="C11029" t="s">
        <v>172</v>
      </c>
      <c r="D11029" t="s">
        <v>36</v>
      </c>
      <c r="E11029" t="s">
        <v>36</v>
      </c>
      <c r="F11029">
        <v>103</v>
      </c>
      <c r="G11029">
        <v>116</v>
      </c>
      <c r="H11029">
        <v>0</v>
      </c>
      <c r="I11029">
        <v>0</v>
      </c>
      <c r="J11029">
        <v>0</v>
      </c>
      <c r="K11029">
        <v>0</v>
      </c>
      <c r="L11029" t="s">
        <v>418</v>
      </c>
      <c r="M11029" t="s">
        <v>373</v>
      </c>
      <c r="N11029" t="s">
        <v>211</v>
      </c>
      <c r="O11029" t="s">
        <v>22</v>
      </c>
      <c r="P11029" t="s">
        <v>23</v>
      </c>
      <c r="Q11029" t="s">
        <v>30</v>
      </c>
    </row>
    <row r="11030" spans="1:17" x14ac:dyDescent="0.2">
      <c r="A11030" s="2">
        <v>39432</v>
      </c>
      <c r="B11030" t="s">
        <v>700</v>
      </c>
      <c r="C11030" t="s">
        <v>453</v>
      </c>
      <c r="D11030" t="s">
        <v>27</v>
      </c>
      <c r="E11030" t="s">
        <v>27</v>
      </c>
      <c r="F11030">
        <v>138</v>
      </c>
      <c r="G11030">
        <v>159</v>
      </c>
      <c r="H11030">
        <v>0</v>
      </c>
      <c r="I11030">
        <v>0</v>
      </c>
      <c r="J11030">
        <v>4</v>
      </c>
      <c r="K11030">
        <v>2</v>
      </c>
      <c r="L11030" t="s">
        <v>28</v>
      </c>
      <c r="M11030" t="s">
        <v>826</v>
      </c>
      <c r="N11030" t="s">
        <v>700</v>
      </c>
      <c r="O11030" t="s">
        <v>22</v>
      </c>
      <c r="P11030" t="s">
        <v>23</v>
      </c>
      <c r="Q11030" t="s">
        <v>24</v>
      </c>
    </row>
    <row r="11031" spans="1:17" x14ac:dyDescent="0.2">
      <c r="A11031" s="2">
        <v>39432</v>
      </c>
      <c r="B11031" t="s">
        <v>239</v>
      </c>
      <c r="C11031" t="s">
        <v>602</v>
      </c>
      <c r="D11031" t="s">
        <v>115</v>
      </c>
      <c r="E11031" t="s">
        <v>115</v>
      </c>
      <c r="F11031">
        <v>76</v>
      </c>
      <c r="G11031">
        <v>135</v>
      </c>
      <c r="H11031">
        <v>0</v>
      </c>
      <c r="I11031">
        <v>0</v>
      </c>
      <c r="J11031">
        <v>4</v>
      </c>
      <c r="K11031">
        <v>2</v>
      </c>
      <c r="L11031" t="s">
        <v>28</v>
      </c>
      <c r="M11031" t="s">
        <v>240</v>
      </c>
      <c r="N11031" t="s">
        <v>239</v>
      </c>
      <c r="O11031" t="s">
        <v>22</v>
      </c>
      <c r="P11031" t="s">
        <v>23</v>
      </c>
      <c r="Q11031" t="s">
        <v>24</v>
      </c>
    </row>
    <row r="11032" spans="1:17" x14ac:dyDescent="0.2">
      <c r="A11032" s="2">
        <v>39433</v>
      </c>
      <c r="B11032" t="s">
        <v>172</v>
      </c>
      <c r="C11032" t="s">
        <v>828</v>
      </c>
      <c r="D11032" t="s">
        <v>36</v>
      </c>
      <c r="E11032" t="s">
        <v>36</v>
      </c>
      <c r="F11032">
        <v>109</v>
      </c>
      <c r="G11032">
        <v>132</v>
      </c>
      <c r="H11032">
        <v>0</v>
      </c>
      <c r="I11032">
        <v>0</v>
      </c>
      <c r="J11032">
        <v>2</v>
      </c>
      <c r="K11032">
        <v>1</v>
      </c>
      <c r="L11032" t="s">
        <v>418</v>
      </c>
      <c r="M11032" t="s">
        <v>373</v>
      </c>
      <c r="N11032" t="s">
        <v>211</v>
      </c>
      <c r="O11032" t="s">
        <v>122</v>
      </c>
      <c r="P11032" t="s">
        <v>23</v>
      </c>
      <c r="Q11032" t="s">
        <v>24</v>
      </c>
    </row>
    <row r="11033" spans="1:17" x14ac:dyDescent="0.2">
      <c r="A11033" s="2">
        <v>39433</v>
      </c>
      <c r="B11033" t="s">
        <v>211</v>
      </c>
      <c r="C11033" t="s">
        <v>380</v>
      </c>
      <c r="D11033" t="s">
        <v>36</v>
      </c>
      <c r="E11033" t="s">
        <v>36</v>
      </c>
      <c r="F11033">
        <v>89</v>
      </c>
      <c r="G11033">
        <v>92</v>
      </c>
      <c r="H11033">
        <v>0</v>
      </c>
      <c r="I11033">
        <v>0</v>
      </c>
      <c r="J11033">
        <v>1</v>
      </c>
      <c r="K11033">
        <v>2</v>
      </c>
      <c r="L11033" t="s">
        <v>418</v>
      </c>
      <c r="M11033" t="s">
        <v>373</v>
      </c>
      <c r="N11033" t="s">
        <v>211</v>
      </c>
      <c r="O11033" t="s">
        <v>22</v>
      </c>
      <c r="P11033" t="s">
        <v>23</v>
      </c>
      <c r="Q11033" t="s">
        <v>41</v>
      </c>
    </row>
    <row r="11034" spans="1:17" x14ac:dyDescent="0.2">
      <c r="A11034" s="2">
        <v>39434</v>
      </c>
      <c r="B11034" t="s">
        <v>208</v>
      </c>
      <c r="C11034" t="s">
        <v>207</v>
      </c>
      <c r="D11034" t="s">
        <v>36</v>
      </c>
      <c r="E11034" t="s">
        <v>36</v>
      </c>
      <c r="F11034">
        <v>76</v>
      </c>
      <c r="G11034">
        <v>110</v>
      </c>
      <c r="H11034">
        <v>0</v>
      </c>
      <c r="I11034">
        <v>0</v>
      </c>
      <c r="J11034">
        <v>1</v>
      </c>
      <c r="K11034">
        <v>1</v>
      </c>
      <c r="L11034" t="s">
        <v>418</v>
      </c>
      <c r="M11034" t="s">
        <v>373</v>
      </c>
      <c r="N11034" t="s">
        <v>211</v>
      </c>
      <c r="O11034" t="s">
        <v>122</v>
      </c>
      <c r="P11034" t="s">
        <v>23</v>
      </c>
      <c r="Q11034" t="s">
        <v>30</v>
      </c>
    </row>
    <row r="11035" spans="1:17" x14ac:dyDescent="0.2">
      <c r="A11035" s="2">
        <v>39435</v>
      </c>
      <c r="B11035" t="s">
        <v>172</v>
      </c>
      <c r="C11035" t="s">
        <v>380</v>
      </c>
      <c r="D11035" t="s">
        <v>36</v>
      </c>
      <c r="E11035" t="s">
        <v>36</v>
      </c>
      <c r="F11035">
        <v>109</v>
      </c>
      <c r="G11035">
        <v>92</v>
      </c>
      <c r="H11035">
        <v>0</v>
      </c>
      <c r="I11035">
        <v>0</v>
      </c>
      <c r="J11035">
        <v>1</v>
      </c>
      <c r="K11035">
        <v>2</v>
      </c>
      <c r="L11035" t="s">
        <v>418</v>
      </c>
      <c r="M11035" t="s">
        <v>373</v>
      </c>
      <c r="N11035" t="s">
        <v>211</v>
      </c>
      <c r="O11035" t="s">
        <v>122</v>
      </c>
      <c r="P11035" t="s">
        <v>23</v>
      </c>
      <c r="Q11035" t="s">
        <v>41</v>
      </c>
    </row>
    <row r="11036" spans="1:17" x14ac:dyDescent="0.2">
      <c r="A11036" s="2">
        <v>39436</v>
      </c>
      <c r="B11036" t="s">
        <v>208</v>
      </c>
      <c r="C11036" t="s">
        <v>617</v>
      </c>
      <c r="D11036" t="s">
        <v>36</v>
      </c>
      <c r="E11036" t="s">
        <v>36</v>
      </c>
      <c r="F11036">
        <v>76</v>
      </c>
      <c r="G11036">
        <v>99</v>
      </c>
      <c r="H11036">
        <v>0</v>
      </c>
      <c r="I11036">
        <v>0</v>
      </c>
      <c r="J11036">
        <v>0</v>
      </c>
      <c r="K11036">
        <v>1</v>
      </c>
      <c r="L11036" t="s">
        <v>418</v>
      </c>
      <c r="M11036" t="s">
        <v>373</v>
      </c>
      <c r="N11036" t="s">
        <v>211</v>
      </c>
      <c r="O11036" t="s">
        <v>122</v>
      </c>
      <c r="P11036" t="s">
        <v>23</v>
      </c>
      <c r="Q11036" t="s">
        <v>41</v>
      </c>
    </row>
    <row r="11037" spans="1:17" x14ac:dyDescent="0.2">
      <c r="A11037" s="2">
        <v>39438</v>
      </c>
      <c r="B11037" t="s">
        <v>172</v>
      </c>
      <c r="C11037" t="s">
        <v>208</v>
      </c>
      <c r="D11037" t="s">
        <v>36</v>
      </c>
      <c r="E11037" t="s">
        <v>36</v>
      </c>
      <c r="F11037">
        <v>109</v>
      </c>
      <c r="G11037">
        <v>76</v>
      </c>
      <c r="H11037">
        <v>0</v>
      </c>
      <c r="I11037">
        <v>0</v>
      </c>
      <c r="J11037">
        <v>0</v>
      </c>
      <c r="K11037">
        <v>2</v>
      </c>
      <c r="L11037" t="s">
        <v>418</v>
      </c>
      <c r="M11037" t="s">
        <v>373</v>
      </c>
      <c r="N11037" t="s">
        <v>211</v>
      </c>
      <c r="O11037" t="s">
        <v>122</v>
      </c>
      <c r="P11037" t="s">
        <v>23</v>
      </c>
      <c r="Q11037" t="s">
        <v>41</v>
      </c>
    </row>
    <row r="11038" spans="1:17" x14ac:dyDescent="0.2">
      <c r="A11038" s="2">
        <v>39438</v>
      </c>
      <c r="B11038" t="s">
        <v>380</v>
      </c>
      <c r="C11038" t="s">
        <v>617</v>
      </c>
      <c r="D11038" t="s">
        <v>36</v>
      </c>
      <c r="E11038" t="s">
        <v>36</v>
      </c>
      <c r="F11038">
        <v>92</v>
      </c>
      <c r="G11038">
        <v>99</v>
      </c>
      <c r="H11038">
        <v>0</v>
      </c>
      <c r="I11038">
        <v>0</v>
      </c>
      <c r="J11038">
        <v>2</v>
      </c>
      <c r="K11038">
        <v>2</v>
      </c>
      <c r="L11038" t="s">
        <v>418</v>
      </c>
      <c r="M11038" t="s">
        <v>373</v>
      </c>
      <c r="N11038" t="s">
        <v>211</v>
      </c>
      <c r="O11038" t="s">
        <v>122</v>
      </c>
      <c r="P11038" t="s">
        <v>23</v>
      </c>
      <c r="Q11038" t="s">
        <v>30</v>
      </c>
    </row>
    <row r="11039" spans="1:17" x14ac:dyDescent="0.2">
      <c r="A11039" s="2">
        <v>39438</v>
      </c>
      <c r="B11039" t="s">
        <v>114</v>
      </c>
      <c r="C11039" t="s">
        <v>449</v>
      </c>
      <c r="D11039" t="s">
        <v>115</v>
      </c>
      <c r="E11039" t="s">
        <v>115</v>
      </c>
      <c r="F11039">
        <v>121</v>
      </c>
      <c r="G11039">
        <v>64</v>
      </c>
      <c r="H11039">
        <v>0</v>
      </c>
      <c r="I11039">
        <v>0</v>
      </c>
      <c r="J11039">
        <v>3</v>
      </c>
      <c r="K11039">
        <v>2</v>
      </c>
      <c r="L11039" t="s">
        <v>447</v>
      </c>
      <c r="M11039" t="s">
        <v>226</v>
      </c>
      <c r="N11039" t="s">
        <v>114</v>
      </c>
      <c r="O11039" t="s">
        <v>22</v>
      </c>
      <c r="P11039" t="s">
        <v>23</v>
      </c>
      <c r="Q11039" t="s">
        <v>24</v>
      </c>
    </row>
    <row r="11040" spans="1:17" x14ac:dyDescent="0.2">
      <c r="A11040" s="2">
        <v>39439</v>
      </c>
      <c r="B11040" t="s">
        <v>196</v>
      </c>
      <c r="C11040" t="s">
        <v>35</v>
      </c>
      <c r="D11040" t="s">
        <v>36</v>
      </c>
      <c r="E11040" t="s">
        <v>36</v>
      </c>
      <c r="F11040">
        <v>117</v>
      </c>
      <c r="G11040">
        <v>156</v>
      </c>
      <c r="H11040">
        <v>0</v>
      </c>
      <c r="I11040">
        <v>0</v>
      </c>
      <c r="J11040">
        <v>2</v>
      </c>
      <c r="K11040">
        <v>1</v>
      </c>
      <c r="L11040" t="s">
        <v>28</v>
      </c>
      <c r="M11040" t="s">
        <v>917</v>
      </c>
      <c r="N11040" t="s">
        <v>196</v>
      </c>
      <c r="O11040" t="s">
        <v>22</v>
      </c>
      <c r="P11040" t="s">
        <v>23</v>
      </c>
      <c r="Q11040" t="s">
        <v>24</v>
      </c>
    </row>
    <row r="11041" spans="1:17" x14ac:dyDescent="0.2">
      <c r="A11041" s="2">
        <v>39440</v>
      </c>
      <c r="B11041" t="s">
        <v>163</v>
      </c>
      <c r="C11041" t="s">
        <v>449</v>
      </c>
      <c r="D11041" t="s">
        <v>115</v>
      </c>
      <c r="E11041" t="s">
        <v>115</v>
      </c>
      <c r="F11041">
        <v>115</v>
      </c>
      <c r="G11041">
        <v>64</v>
      </c>
      <c r="H11041">
        <v>0</v>
      </c>
      <c r="I11041">
        <v>0</v>
      </c>
      <c r="J11041">
        <v>2</v>
      </c>
      <c r="K11041">
        <v>2</v>
      </c>
      <c r="L11041" t="s">
        <v>447</v>
      </c>
      <c r="M11041" t="s">
        <v>226</v>
      </c>
      <c r="N11041" t="s">
        <v>114</v>
      </c>
      <c r="O11041" t="s">
        <v>122</v>
      </c>
      <c r="P11041" t="s">
        <v>23</v>
      </c>
      <c r="Q11041" t="s">
        <v>30</v>
      </c>
    </row>
    <row r="11042" spans="1:17" x14ac:dyDescent="0.2">
      <c r="A11042" s="2">
        <v>39442</v>
      </c>
      <c r="B11042" t="s">
        <v>114</v>
      </c>
      <c r="C11042" t="s">
        <v>163</v>
      </c>
      <c r="D11042" t="s">
        <v>115</v>
      </c>
      <c r="E11042" t="s">
        <v>115</v>
      </c>
      <c r="F11042">
        <v>121</v>
      </c>
      <c r="G11042">
        <v>115</v>
      </c>
      <c r="H11042">
        <v>0</v>
      </c>
      <c r="I11042">
        <v>0</v>
      </c>
      <c r="J11042">
        <v>1</v>
      </c>
      <c r="K11042">
        <v>0</v>
      </c>
      <c r="L11042" t="s">
        <v>447</v>
      </c>
      <c r="M11042" t="s">
        <v>226</v>
      </c>
      <c r="N11042" t="s">
        <v>114</v>
      </c>
      <c r="O11042" t="s">
        <v>22</v>
      </c>
      <c r="P11042" t="s">
        <v>23</v>
      </c>
      <c r="Q11042" t="s">
        <v>24</v>
      </c>
    </row>
    <row r="11043" spans="1:17" x14ac:dyDescent="0.2">
      <c r="A11043" s="2">
        <v>39449</v>
      </c>
      <c r="B11043" t="s">
        <v>301</v>
      </c>
      <c r="C11043" t="s">
        <v>464</v>
      </c>
      <c r="D11043" t="s">
        <v>115</v>
      </c>
      <c r="E11043" t="s">
        <v>115</v>
      </c>
      <c r="F11043">
        <v>119</v>
      </c>
      <c r="G11043">
        <v>134</v>
      </c>
      <c r="H11043">
        <v>0</v>
      </c>
      <c r="I11043">
        <v>0</v>
      </c>
      <c r="J11043">
        <v>3</v>
      </c>
      <c r="K11043">
        <v>2</v>
      </c>
      <c r="L11043" t="s">
        <v>28</v>
      </c>
      <c r="M11043" t="s">
        <v>1268</v>
      </c>
      <c r="N11043" t="s">
        <v>301</v>
      </c>
      <c r="O11043" t="s">
        <v>22</v>
      </c>
      <c r="P11043" t="s">
        <v>23</v>
      </c>
      <c r="Q11043" t="s">
        <v>24</v>
      </c>
    </row>
    <row r="11044" spans="1:17" x14ac:dyDescent="0.2">
      <c r="A11044" s="2">
        <v>39452</v>
      </c>
      <c r="B11044" t="s">
        <v>183</v>
      </c>
      <c r="C11044" t="s">
        <v>352</v>
      </c>
      <c r="D11044" t="s">
        <v>36</v>
      </c>
      <c r="E11044" t="s">
        <v>36</v>
      </c>
      <c r="F11044">
        <v>39</v>
      </c>
      <c r="G11044">
        <v>114</v>
      </c>
      <c r="H11044">
        <v>0</v>
      </c>
      <c r="I11044">
        <v>0</v>
      </c>
      <c r="J11044">
        <v>3</v>
      </c>
      <c r="K11044">
        <v>0</v>
      </c>
      <c r="L11044" t="s">
        <v>28</v>
      </c>
      <c r="M11044" t="s">
        <v>765</v>
      </c>
      <c r="N11044" t="s">
        <v>183</v>
      </c>
      <c r="O11044" t="s">
        <v>22</v>
      </c>
      <c r="P11044" t="s">
        <v>23</v>
      </c>
      <c r="Q11044" t="s">
        <v>24</v>
      </c>
    </row>
    <row r="11045" spans="1:17" x14ac:dyDescent="0.2">
      <c r="A11045" s="2">
        <v>39453</v>
      </c>
      <c r="B11045" t="s">
        <v>128</v>
      </c>
      <c r="C11045" t="s">
        <v>138</v>
      </c>
      <c r="D11045" t="s">
        <v>36</v>
      </c>
      <c r="E11045" t="s">
        <v>36</v>
      </c>
      <c r="F11045">
        <v>47</v>
      </c>
      <c r="G11045">
        <v>65</v>
      </c>
      <c r="H11045">
        <v>0</v>
      </c>
      <c r="I11045">
        <v>0</v>
      </c>
      <c r="J11045">
        <v>1</v>
      </c>
      <c r="K11045">
        <v>2</v>
      </c>
      <c r="L11045" t="s">
        <v>28</v>
      </c>
      <c r="M11045" t="s">
        <v>1054</v>
      </c>
      <c r="N11045" t="s">
        <v>128</v>
      </c>
      <c r="O11045" t="s">
        <v>22</v>
      </c>
      <c r="P11045" t="s">
        <v>23</v>
      </c>
      <c r="Q11045" t="s">
        <v>41</v>
      </c>
    </row>
    <row r="11046" spans="1:17" x14ac:dyDescent="0.2">
      <c r="A11046" s="2">
        <v>39455</v>
      </c>
      <c r="B11046" t="s">
        <v>128</v>
      </c>
      <c r="C11046" t="s">
        <v>138</v>
      </c>
      <c r="D11046" t="s">
        <v>36</v>
      </c>
      <c r="E11046" t="s">
        <v>36</v>
      </c>
      <c r="F11046">
        <v>47</v>
      </c>
      <c r="G11046">
        <v>65</v>
      </c>
      <c r="H11046">
        <v>0</v>
      </c>
      <c r="I11046">
        <v>0</v>
      </c>
      <c r="J11046">
        <v>1</v>
      </c>
      <c r="K11046">
        <v>0</v>
      </c>
      <c r="L11046" t="s">
        <v>28</v>
      </c>
      <c r="M11046" t="s">
        <v>1054</v>
      </c>
      <c r="N11046" t="s">
        <v>128</v>
      </c>
      <c r="O11046" t="s">
        <v>22</v>
      </c>
      <c r="P11046" t="s">
        <v>23</v>
      </c>
      <c r="Q11046" t="s">
        <v>24</v>
      </c>
    </row>
    <row r="11047" spans="1:17" x14ac:dyDescent="0.2">
      <c r="A11047" s="2">
        <v>39456</v>
      </c>
      <c r="B11047" t="s">
        <v>135</v>
      </c>
      <c r="C11047" t="s">
        <v>380</v>
      </c>
      <c r="D11047" t="s">
        <v>36</v>
      </c>
      <c r="E11047" t="s">
        <v>36</v>
      </c>
      <c r="F11047">
        <v>20</v>
      </c>
      <c r="G11047">
        <v>92</v>
      </c>
      <c r="H11047">
        <v>0</v>
      </c>
      <c r="I11047">
        <v>0</v>
      </c>
      <c r="J11047">
        <v>2</v>
      </c>
      <c r="K11047">
        <v>0</v>
      </c>
      <c r="L11047" t="s">
        <v>28</v>
      </c>
      <c r="M11047" t="s">
        <v>1294</v>
      </c>
      <c r="N11047" t="s">
        <v>106</v>
      </c>
      <c r="O11047" t="s">
        <v>122</v>
      </c>
      <c r="P11047" t="s">
        <v>23</v>
      </c>
      <c r="Q11047" t="s">
        <v>24</v>
      </c>
    </row>
    <row r="11048" spans="1:17" x14ac:dyDescent="0.2">
      <c r="A11048" s="2">
        <v>39457</v>
      </c>
      <c r="B11048" t="s">
        <v>183</v>
      </c>
      <c r="C11048" t="s">
        <v>111</v>
      </c>
      <c r="D11048" t="s">
        <v>36</v>
      </c>
      <c r="E11048" t="s">
        <v>36</v>
      </c>
      <c r="F11048">
        <v>39</v>
      </c>
      <c r="G11048">
        <v>46</v>
      </c>
      <c r="H11048">
        <v>0</v>
      </c>
      <c r="I11048">
        <v>0</v>
      </c>
      <c r="J11048">
        <v>1</v>
      </c>
      <c r="K11048">
        <v>0</v>
      </c>
      <c r="L11048" t="s">
        <v>28</v>
      </c>
      <c r="M11048" t="s">
        <v>300</v>
      </c>
      <c r="N11048" t="s">
        <v>176</v>
      </c>
      <c r="O11048" t="s">
        <v>122</v>
      </c>
      <c r="P11048" t="s">
        <v>23</v>
      </c>
      <c r="Q11048" t="s">
        <v>24</v>
      </c>
    </row>
    <row r="11049" spans="1:17" x14ac:dyDescent="0.2">
      <c r="A11049" s="2">
        <v>39457</v>
      </c>
      <c r="B11049" t="s">
        <v>166</v>
      </c>
      <c r="C11049" t="s">
        <v>167</v>
      </c>
      <c r="D11049" t="s">
        <v>115</v>
      </c>
      <c r="E11049" t="s">
        <v>115</v>
      </c>
      <c r="F11049">
        <v>87</v>
      </c>
      <c r="G11049">
        <v>41</v>
      </c>
      <c r="H11049">
        <v>0</v>
      </c>
      <c r="I11049">
        <v>0</v>
      </c>
      <c r="J11049">
        <v>0</v>
      </c>
      <c r="K11049">
        <v>0</v>
      </c>
      <c r="L11049" t="s">
        <v>28</v>
      </c>
      <c r="M11049" t="s">
        <v>165</v>
      </c>
      <c r="N11049" t="s">
        <v>166</v>
      </c>
      <c r="O11049" t="s">
        <v>22</v>
      </c>
      <c r="P11049" t="s">
        <v>23</v>
      </c>
      <c r="Q11049" t="s">
        <v>30</v>
      </c>
    </row>
    <row r="11050" spans="1:17" x14ac:dyDescent="0.2">
      <c r="A11050" s="2">
        <v>39457</v>
      </c>
      <c r="B11050" t="s">
        <v>176</v>
      </c>
      <c r="C11050" t="s">
        <v>182</v>
      </c>
      <c r="D11050" t="s">
        <v>115</v>
      </c>
      <c r="E11050" t="s">
        <v>115</v>
      </c>
      <c r="F11050">
        <v>100</v>
      </c>
      <c r="G11050">
        <v>81</v>
      </c>
      <c r="H11050">
        <v>0</v>
      </c>
      <c r="I11050">
        <v>0</v>
      </c>
      <c r="J11050">
        <v>0</v>
      </c>
      <c r="K11050">
        <v>0</v>
      </c>
      <c r="L11050" t="s">
        <v>28</v>
      </c>
      <c r="M11050" t="s">
        <v>246</v>
      </c>
      <c r="N11050" t="s">
        <v>176</v>
      </c>
      <c r="O11050" t="s">
        <v>22</v>
      </c>
      <c r="P11050" t="s">
        <v>23</v>
      </c>
      <c r="Q11050" t="s">
        <v>30</v>
      </c>
    </row>
    <row r="11051" spans="1:17" x14ac:dyDescent="0.2">
      <c r="A11051" s="2">
        <v>39458</v>
      </c>
      <c r="B11051" t="s">
        <v>34</v>
      </c>
      <c r="C11051" t="s">
        <v>380</v>
      </c>
      <c r="D11051" t="s">
        <v>36</v>
      </c>
      <c r="E11051" t="s">
        <v>36</v>
      </c>
      <c r="F11051">
        <v>33</v>
      </c>
      <c r="G11051">
        <v>92</v>
      </c>
      <c r="H11051">
        <v>0</v>
      </c>
      <c r="I11051">
        <v>0</v>
      </c>
      <c r="J11051">
        <v>6</v>
      </c>
      <c r="K11051">
        <v>0</v>
      </c>
      <c r="L11051" t="s">
        <v>28</v>
      </c>
      <c r="M11051" t="s">
        <v>1294</v>
      </c>
      <c r="N11051" t="s">
        <v>106</v>
      </c>
      <c r="O11051" t="s">
        <v>122</v>
      </c>
      <c r="P11051" t="s">
        <v>23</v>
      </c>
      <c r="Q11051" t="s">
        <v>24</v>
      </c>
    </row>
    <row r="11052" spans="1:17" x14ac:dyDescent="0.2">
      <c r="A11052" s="2">
        <v>39459</v>
      </c>
      <c r="B11052" t="s">
        <v>301</v>
      </c>
      <c r="C11052" t="s">
        <v>136</v>
      </c>
      <c r="D11052" t="s">
        <v>115</v>
      </c>
      <c r="E11052" t="s">
        <v>36</v>
      </c>
      <c r="F11052">
        <v>119</v>
      </c>
      <c r="G11052">
        <v>37</v>
      </c>
      <c r="H11052">
        <v>0</v>
      </c>
      <c r="I11052">
        <v>0</v>
      </c>
      <c r="J11052">
        <v>0</v>
      </c>
      <c r="K11052">
        <v>2</v>
      </c>
      <c r="L11052" t="s">
        <v>28</v>
      </c>
      <c r="M11052" t="s">
        <v>302</v>
      </c>
      <c r="N11052" t="s">
        <v>301</v>
      </c>
      <c r="O11052" t="s">
        <v>22</v>
      </c>
      <c r="P11052" t="s">
        <v>23</v>
      </c>
      <c r="Q11052" t="s">
        <v>41</v>
      </c>
    </row>
    <row r="11053" spans="1:17" x14ac:dyDescent="0.2">
      <c r="A11053" s="2">
        <v>39459</v>
      </c>
      <c r="B11053" t="s">
        <v>110</v>
      </c>
      <c r="C11053" t="s">
        <v>138</v>
      </c>
      <c r="D11053" t="s">
        <v>36</v>
      </c>
      <c r="E11053" t="s">
        <v>36</v>
      </c>
      <c r="F11053">
        <v>39</v>
      </c>
      <c r="G11053">
        <v>65</v>
      </c>
      <c r="H11053">
        <v>0</v>
      </c>
      <c r="I11053">
        <v>0</v>
      </c>
      <c r="J11053">
        <v>2</v>
      </c>
      <c r="K11053">
        <v>0</v>
      </c>
      <c r="L11053" t="s">
        <v>28</v>
      </c>
      <c r="M11053" t="s">
        <v>937</v>
      </c>
      <c r="N11053" t="s">
        <v>110</v>
      </c>
      <c r="O11053" t="s">
        <v>22</v>
      </c>
      <c r="P11053" t="s">
        <v>23</v>
      </c>
      <c r="Q11053" t="s">
        <v>24</v>
      </c>
    </row>
    <row r="11054" spans="1:17" x14ac:dyDescent="0.2">
      <c r="A11054" s="2">
        <v>39459</v>
      </c>
      <c r="B11054" t="s">
        <v>118</v>
      </c>
      <c r="C11054" t="s">
        <v>352</v>
      </c>
      <c r="D11054" t="s">
        <v>36</v>
      </c>
      <c r="E11054" t="s">
        <v>36</v>
      </c>
      <c r="F11054">
        <v>38</v>
      </c>
      <c r="G11054">
        <v>114</v>
      </c>
      <c r="H11054">
        <v>0</v>
      </c>
      <c r="I11054">
        <v>0</v>
      </c>
      <c r="J11054">
        <v>3</v>
      </c>
      <c r="K11054">
        <v>1</v>
      </c>
      <c r="L11054" t="s">
        <v>28</v>
      </c>
      <c r="M11054" t="s">
        <v>241</v>
      </c>
      <c r="N11054" t="s">
        <v>118</v>
      </c>
      <c r="O11054" t="s">
        <v>22</v>
      </c>
      <c r="P11054" t="s">
        <v>23</v>
      </c>
      <c r="Q11054" t="s">
        <v>24</v>
      </c>
    </row>
    <row r="11055" spans="1:17" x14ac:dyDescent="0.2">
      <c r="A11055" s="2">
        <v>39460</v>
      </c>
      <c r="B11055" t="s">
        <v>267</v>
      </c>
      <c r="C11055" t="s">
        <v>183</v>
      </c>
      <c r="D11055" t="s">
        <v>36</v>
      </c>
      <c r="E11055" t="s">
        <v>36</v>
      </c>
      <c r="F11055">
        <v>73</v>
      </c>
      <c r="G11055">
        <v>39</v>
      </c>
      <c r="H11055">
        <v>0</v>
      </c>
      <c r="I11055">
        <v>0</v>
      </c>
      <c r="J11055">
        <v>3</v>
      </c>
      <c r="K11055">
        <v>3</v>
      </c>
      <c r="L11055" t="s">
        <v>28</v>
      </c>
      <c r="M11055" t="s">
        <v>1295</v>
      </c>
      <c r="N11055" t="s">
        <v>82</v>
      </c>
      <c r="O11055" t="s">
        <v>122</v>
      </c>
      <c r="P11055" t="s">
        <v>23</v>
      </c>
      <c r="Q11055" t="s">
        <v>30</v>
      </c>
    </row>
    <row r="11056" spans="1:17" x14ac:dyDescent="0.2">
      <c r="A11056" s="2">
        <v>39460</v>
      </c>
      <c r="B11056" t="s">
        <v>221</v>
      </c>
      <c r="C11056" t="s">
        <v>481</v>
      </c>
      <c r="D11056" t="s">
        <v>27</v>
      </c>
      <c r="E11056" t="s">
        <v>27</v>
      </c>
      <c r="F11056">
        <v>128</v>
      </c>
      <c r="G11056">
        <v>151</v>
      </c>
      <c r="H11056">
        <v>0</v>
      </c>
      <c r="I11056">
        <v>0</v>
      </c>
      <c r="J11056">
        <v>3</v>
      </c>
      <c r="K11056">
        <v>2</v>
      </c>
      <c r="L11056" t="s">
        <v>28</v>
      </c>
      <c r="M11056" t="s">
        <v>1246</v>
      </c>
      <c r="N11056" t="s">
        <v>221</v>
      </c>
      <c r="O11056" t="s">
        <v>22</v>
      </c>
      <c r="P11056" t="s">
        <v>23</v>
      </c>
      <c r="Q11056" t="s">
        <v>24</v>
      </c>
    </row>
    <row r="11057" spans="1:17" x14ac:dyDescent="0.2">
      <c r="A11057" s="2">
        <v>39460</v>
      </c>
      <c r="B11057" t="s">
        <v>131</v>
      </c>
      <c r="C11057" t="s">
        <v>52</v>
      </c>
      <c r="D11057" t="s">
        <v>27</v>
      </c>
      <c r="E11057" t="s">
        <v>50</v>
      </c>
      <c r="F11057">
        <v>70</v>
      </c>
      <c r="G11057">
        <v>24</v>
      </c>
      <c r="H11057">
        <v>0</v>
      </c>
      <c r="I11057">
        <v>0</v>
      </c>
      <c r="J11057">
        <v>0</v>
      </c>
      <c r="K11057">
        <v>1</v>
      </c>
      <c r="L11057" t="s">
        <v>28</v>
      </c>
      <c r="M11057" t="s">
        <v>637</v>
      </c>
      <c r="N11057" t="s">
        <v>131</v>
      </c>
      <c r="O11057" t="s">
        <v>22</v>
      </c>
      <c r="P11057" t="s">
        <v>23</v>
      </c>
      <c r="Q11057" t="s">
        <v>41</v>
      </c>
    </row>
    <row r="11058" spans="1:17" x14ac:dyDescent="0.2">
      <c r="A11058" s="2">
        <v>39460</v>
      </c>
      <c r="B11058" t="s">
        <v>149</v>
      </c>
      <c r="C11058" t="s">
        <v>296</v>
      </c>
      <c r="D11058" t="s">
        <v>36</v>
      </c>
      <c r="E11058" t="s">
        <v>36</v>
      </c>
      <c r="F11058">
        <v>77</v>
      </c>
      <c r="G11058">
        <v>75</v>
      </c>
      <c r="H11058">
        <v>0</v>
      </c>
      <c r="I11058">
        <v>0</v>
      </c>
      <c r="J11058">
        <v>2</v>
      </c>
      <c r="K11058">
        <v>0</v>
      </c>
      <c r="L11058" t="s">
        <v>28</v>
      </c>
      <c r="M11058" t="s">
        <v>566</v>
      </c>
      <c r="N11058" t="s">
        <v>149</v>
      </c>
      <c r="O11058" t="s">
        <v>22</v>
      </c>
      <c r="P11058" t="s">
        <v>23</v>
      </c>
      <c r="Q11058" t="s">
        <v>24</v>
      </c>
    </row>
    <row r="11059" spans="1:17" x14ac:dyDescent="0.2">
      <c r="A11059" s="2">
        <v>39460</v>
      </c>
      <c r="B11059" t="s">
        <v>469</v>
      </c>
      <c r="C11059" t="s">
        <v>166</v>
      </c>
      <c r="D11059" t="s">
        <v>115</v>
      </c>
      <c r="E11059" t="s">
        <v>115</v>
      </c>
      <c r="F11059">
        <v>107</v>
      </c>
      <c r="G11059">
        <v>87</v>
      </c>
      <c r="H11059">
        <v>0</v>
      </c>
      <c r="I11059">
        <v>0</v>
      </c>
      <c r="J11059">
        <v>0</v>
      </c>
      <c r="K11059">
        <v>0</v>
      </c>
      <c r="L11059" t="s">
        <v>28</v>
      </c>
      <c r="M11059" t="s">
        <v>470</v>
      </c>
      <c r="N11059" t="s">
        <v>469</v>
      </c>
      <c r="O11059" t="s">
        <v>22</v>
      </c>
      <c r="P11059" t="s">
        <v>23</v>
      </c>
      <c r="Q11059" t="s">
        <v>30</v>
      </c>
    </row>
    <row r="11060" spans="1:17" x14ac:dyDescent="0.2">
      <c r="A11060" s="2">
        <v>39463</v>
      </c>
      <c r="B11060" t="s">
        <v>402</v>
      </c>
      <c r="C11060" t="s">
        <v>301</v>
      </c>
      <c r="D11060" t="s">
        <v>115</v>
      </c>
      <c r="E11060" t="s">
        <v>115</v>
      </c>
      <c r="F11060">
        <v>100</v>
      </c>
      <c r="G11060">
        <v>115</v>
      </c>
      <c r="H11060">
        <v>0</v>
      </c>
      <c r="I11060">
        <v>0</v>
      </c>
      <c r="J11060">
        <v>1</v>
      </c>
      <c r="K11060">
        <v>0</v>
      </c>
      <c r="L11060" t="s">
        <v>28</v>
      </c>
      <c r="M11060" t="s">
        <v>715</v>
      </c>
      <c r="N11060" t="s">
        <v>402</v>
      </c>
      <c r="O11060" t="s">
        <v>22</v>
      </c>
      <c r="P11060" t="s">
        <v>23</v>
      </c>
      <c r="Q11060" t="s">
        <v>24</v>
      </c>
    </row>
    <row r="11061" spans="1:17" x14ac:dyDescent="0.2">
      <c r="A11061" s="2">
        <v>39463</v>
      </c>
      <c r="B11061" t="s">
        <v>471</v>
      </c>
      <c r="C11061" t="s">
        <v>118</v>
      </c>
      <c r="D11061" t="s">
        <v>36</v>
      </c>
      <c r="E11061" t="s">
        <v>36</v>
      </c>
      <c r="F11061">
        <v>94</v>
      </c>
      <c r="G11061">
        <v>40</v>
      </c>
      <c r="H11061">
        <v>0</v>
      </c>
      <c r="I11061">
        <v>0</v>
      </c>
      <c r="J11061">
        <v>1</v>
      </c>
      <c r="K11061">
        <v>2</v>
      </c>
      <c r="L11061" t="s">
        <v>28</v>
      </c>
      <c r="M11061" t="s">
        <v>236</v>
      </c>
      <c r="N11061" t="s">
        <v>224</v>
      </c>
      <c r="O11061" t="s">
        <v>122</v>
      </c>
      <c r="P11061" t="s">
        <v>23</v>
      </c>
      <c r="Q11061" t="s">
        <v>41</v>
      </c>
    </row>
    <row r="11062" spans="1:17" x14ac:dyDescent="0.2">
      <c r="A11062" s="2">
        <v>39463</v>
      </c>
      <c r="B11062" t="s">
        <v>700</v>
      </c>
      <c r="C11062" t="s">
        <v>229</v>
      </c>
      <c r="D11062" t="s">
        <v>27</v>
      </c>
      <c r="E11062" t="s">
        <v>27</v>
      </c>
      <c r="F11062">
        <v>147</v>
      </c>
      <c r="G11062">
        <v>196</v>
      </c>
      <c r="H11062">
        <v>0</v>
      </c>
      <c r="I11062">
        <v>0</v>
      </c>
      <c r="J11062">
        <v>0</v>
      </c>
      <c r="K11062">
        <v>2</v>
      </c>
      <c r="L11062" t="s">
        <v>28</v>
      </c>
      <c r="M11062" t="s">
        <v>826</v>
      </c>
      <c r="N11062" t="s">
        <v>700</v>
      </c>
      <c r="O11062" t="s">
        <v>22</v>
      </c>
      <c r="P11062" t="s">
        <v>23</v>
      </c>
      <c r="Q11062" t="s">
        <v>41</v>
      </c>
    </row>
    <row r="11063" spans="1:17" x14ac:dyDescent="0.2">
      <c r="A11063" s="2">
        <v>39463</v>
      </c>
      <c r="B11063" t="s">
        <v>110</v>
      </c>
      <c r="C11063" t="s">
        <v>267</v>
      </c>
      <c r="D11063" t="s">
        <v>36</v>
      </c>
      <c r="E11063" t="s">
        <v>36</v>
      </c>
      <c r="F11063">
        <v>39</v>
      </c>
      <c r="G11063">
        <v>72</v>
      </c>
      <c r="H11063">
        <v>0</v>
      </c>
      <c r="I11063">
        <v>0</v>
      </c>
      <c r="J11063">
        <v>2</v>
      </c>
      <c r="K11063">
        <v>1</v>
      </c>
      <c r="L11063" t="s">
        <v>28</v>
      </c>
      <c r="M11063" t="s">
        <v>142</v>
      </c>
      <c r="N11063" t="s">
        <v>110</v>
      </c>
      <c r="O11063" t="s">
        <v>22</v>
      </c>
      <c r="P11063" t="s">
        <v>23</v>
      </c>
      <c r="Q11063" t="s">
        <v>24</v>
      </c>
    </row>
    <row r="11064" spans="1:17" x14ac:dyDescent="0.2">
      <c r="A11064" s="2">
        <v>39463</v>
      </c>
      <c r="B11064" t="s">
        <v>149</v>
      </c>
      <c r="C11064" t="s">
        <v>351</v>
      </c>
      <c r="D11064" t="s">
        <v>36</v>
      </c>
      <c r="E11064" t="s">
        <v>36</v>
      </c>
      <c r="F11064">
        <v>78</v>
      </c>
      <c r="G11064">
        <v>101</v>
      </c>
      <c r="H11064">
        <v>0</v>
      </c>
      <c r="I11064">
        <v>0</v>
      </c>
      <c r="J11064">
        <v>2</v>
      </c>
      <c r="K11064">
        <v>1</v>
      </c>
      <c r="L11064" t="s">
        <v>28</v>
      </c>
      <c r="M11064" t="s">
        <v>1296</v>
      </c>
      <c r="N11064" t="s">
        <v>149</v>
      </c>
      <c r="O11064" t="s">
        <v>22</v>
      </c>
      <c r="P11064" t="s">
        <v>23</v>
      </c>
      <c r="Q11064" t="s">
        <v>24</v>
      </c>
    </row>
    <row r="11065" spans="1:17" x14ac:dyDescent="0.2">
      <c r="A11065" s="2">
        <v>39465</v>
      </c>
      <c r="B11065" t="s">
        <v>700</v>
      </c>
      <c r="C11065" t="s">
        <v>229</v>
      </c>
      <c r="D11065" t="s">
        <v>27</v>
      </c>
      <c r="E11065" t="s">
        <v>27</v>
      </c>
      <c r="F11065">
        <v>147</v>
      </c>
      <c r="G11065">
        <v>196</v>
      </c>
      <c r="H11065">
        <v>0</v>
      </c>
      <c r="I11065">
        <v>0</v>
      </c>
      <c r="J11065">
        <v>0</v>
      </c>
      <c r="K11065">
        <v>1</v>
      </c>
      <c r="L11065" t="s">
        <v>28</v>
      </c>
      <c r="M11065" t="s">
        <v>826</v>
      </c>
      <c r="N11065" t="s">
        <v>700</v>
      </c>
      <c r="O11065" t="s">
        <v>22</v>
      </c>
      <c r="P11065" t="s">
        <v>23</v>
      </c>
      <c r="Q11065" t="s">
        <v>41</v>
      </c>
    </row>
    <row r="11066" spans="1:17" x14ac:dyDescent="0.2">
      <c r="A11066" s="2">
        <v>39466</v>
      </c>
      <c r="B11066" t="s">
        <v>77</v>
      </c>
      <c r="C11066" t="s">
        <v>52</v>
      </c>
      <c r="D11066" t="s">
        <v>27</v>
      </c>
      <c r="E11066" t="s">
        <v>50</v>
      </c>
      <c r="F11066">
        <v>20</v>
      </c>
      <c r="G11066">
        <v>22</v>
      </c>
      <c r="H11066">
        <v>0</v>
      </c>
      <c r="I11066">
        <v>0</v>
      </c>
      <c r="J11066">
        <v>2</v>
      </c>
      <c r="K11066">
        <v>0</v>
      </c>
      <c r="L11066" t="s">
        <v>28</v>
      </c>
      <c r="M11066" t="s">
        <v>1089</v>
      </c>
      <c r="N11066" t="s">
        <v>77</v>
      </c>
      <c r="O11066" t="s">
        <v>22</v>
      </c>
      <c r="P11066" t="s">
        <v>23</v>
      </c>
      <c r="Q11066" t="s">
        <v>24</v>
      </c>
    </row>
    <row r="11067" spans="1:17" x14ac:dyDescent="0.2">
      <c r="A11067" s="2">
        <v>39467</v>
      </c>
      <c r="B11067" t="s">
        <v>182</v>
      </c>
      <c r="C11067" t="s">
        <v>464</v>
      </c>
      <c r="D11067" t="s">
        <v>115</v>
      </c>
      <c r="E11067" t="s">
        <v>115</v>
      </c>
      <c r="F11067">
        <v>82</v>
      </c>
      <c r="G11067">
        <v>133</v>
      </c>
      <c r="H11067">
        <v>0</v>
      </c>
      <c r="I11067">
        <v>0</v>
      </c>
      <c r="J11067">
        <v>0</v>
      </c>
      <c r="K11067">
        <v>0</v>
      </c>
      <c r="L11067" t="s">
        <v>28</v>
      </c>
      <c r="M11067" t="s">
        <v>1297</v>
      </c>
      <c r="N11067" t="s">
        <v>182</v>
      </c>
      <c r="O11067" t="s">
        <v>22</v>
      </c>
      <c r="P11067" t="s">
        <v>23</v>
      </c>
      <c r="Q11067" t="s">
        <v>30</v>
      </c>
    </row>
    <row r="11068" spans="1:17" x14ac:dyDescent="0.2">
      <c r="A11068" s="2">
        <v>39467</v>
      </c>
      <c r="B11068" t="s">
        <v>199</v>
      </c>
      <c r="C11068" t="s">
        <v>34</v>
      </c>
      <c r="D11068" t="s">
        <v>36</v>
      </c>
      <c r="E11068" t="s">
        <v>36</v>
      </c>
      <c r="F11068">
        <v>43</v>
      </c>
      <c r="G11068">
        <v>33</v>
      </c>
      <c r="H11068">
        <v>0</v>
      </c>
      <c r="I11068">
        <v>0</v>
      </c>
      <c r="J11068">
        <v>2</v>
      </c>
      <c r="K11068">
        <v>1</v>
      </c>
      <c r="L11068" t="s">
        <v>276</v>
      </c>
      <c r="M11068" t="s">
        <v>220</v>
      </c>
      <c r="N11068" t="s">
        <v>199</v>
      </c>
      <c r="O11068" t="s">
        <v>22</v>
      </c>
      <c r="P11068" t="s">
        <v>23</v>
      </c>
      <c r="Q11068" t="s">
        <v>24</v>
      </c>
    </row>
    <row r="11069" spans="1:17" x14ac:dyDescent="0.2">
      <c r="A11069" s="2">
        <v>39467</v>
      </c>
      <c r="B11069" t="s">
        <v>233</v>
      </c>
      <c r="C11069" t="s">
        <v>222</v>
      </c>
      <c r="D11069" t="s">
        <v>19</v>
      </c>
      <c r="E11069" t="s">
        <v>27</v>
      </c>
      <c r="F11069">
        <v>129</v>
      </c>
      <c r="G11069">
        <v>176</v>
      </c>
      <c r="H11069">
        <v>0</v>
      </c>
      <c r="I11069">
        <v>0</v>
      </c>
      <c r="J11069">
        <v>1</v>
      </c>
      <c r="K11069">
        <v>2</v>
      </c>
      <c r="L11069" t="s">
        <v>28</v>
      </c>
      <c r="M11069" t="s">
        <v>472</v>
      </c>
      <c r="N11069" t="s">
        <v>233</v>
      </c>
      <c r="O11069" t="s">
        <v>22</v>
      </c>
      <c r="P11069" t="s">
        <v>23</v>
      </c>
      <c r="Q11069" t="s">
        <v>41</v>
      </c>
    </row>
    <row r="11070" spans="1:17" x14ac:dyDescent="0.2">
      <c r="A11070" s="2">
        <v>39468</v>
      </c>
      <c r="B11070" t="s">
        <v>111</v>
      </c>
      <c r="C11070" t="s">
        <v>471</v>
      </c>
      <c r="D11070" t="s">
        <v>36</v>
      </c>
      <c r="E11070" t="s">
        <v>36</v>
      </c>
      <c r="F11070">
        <v>47</v>
      </c>
      <c r="G11070">
        <v>94</v>
      </c>
      <c r="H11070">
        <v>0</v>
      </c>
      <c r="I11070">
        <v>0</v>
      </c>
      <c r="J11070">
        <v>1</v>
      </c>
      <c r="K11070">
        <v>0</v>
      </c>
      <c r="L11070" t="s">
        <v>276</v>
      </c>
      <c r="M11070" t="s">
        <v>1298</v>
      </c>
      <c r="N11070" t="s">
        <v>199</v>
      </c>
      <c r="O11070" t="s">
        <v>122</v>
      </c>
      <c r="P11070" t="s">
        <v>23</v>
      </c>
      <c r="Q11070" t="s">
        <v>24</v>
      </c>
    </row>
    <row r="11071" spans="1:17" x14ac:dyDescent="0.2">
      <c r="A11071" s="2">
        <v>39468</v>
      </c>
      <c r="B11071" t="s">
        <v>352</v>
      </c>
      <c r="C11071" t="s">
        <v>110</v>
      </c>
      <c r="D11071" t="s">
        <v>36</v>
      </c>
      <c r="E11071" t="s">
        <v>36</v>
      </c>
      <c r="F11071">
        <v>119</v>
      </c>
      <c r="G11071">
        <v>39</v>
      </c>
      <c r="H11071">
        <v>0</v>
      </c>
      <c r="I11071">
        <v>0</v>
      </c>
      <c r="J11071">
        <v>1</v>
      </c>
      <c r="K11071">
        <v>5</v>
      </c>
      <c r="L11071" t="s">
        <v>276</v>
      </c>
      <c r="M11071" t="s">
        <v>220</v>
      </c>
      <c r="N11071" t="s">
        <v>199</v>
      </c>
      <c r="O11071" t="s">
        <v>122</v>
      </c>
      <c r="P11071" t="s">
        <v>23</v>
      </c>
      <c r="Q11071" t="s">
        <v>41</v>
      </c>
    </row>
    <row r="11072" spans="1:17" x14ac:dyDescent="0.2">
      <c r="A11072" s="2">
        <v>39468</v>
      </c>
      <c r="B11072" t="s">
        <v>135</v>
      </c>
      <c r="C11072" t="s">
        <v>136</v>
      </c>
      <c r="D11072" t="s">
        <v>36</v>
      </c>
      <c r="E11072" t="s">
        <v>36</v>
      </c>
      <c r="F11072">
        <v>19</v>
      </c>
      <c r="G11072">
        <v>38</v>
      </c>
      <c r="H11072">
        <v>0</v>
      </c>
      <c r="I11072">
        <v>0</v>
      </c>
      <c r="J11072">
        <v>0</v>
      </c>
      <c r="K11072">
        <v>1</v>
      </c>
      <c r="L11072" t="s">
        <v>276</v>
      </c>
      <c r="M11072" t="s">
        <v>1298</v>
      </c>
      <c r="N11072" t="s">
        <v>199</v>
      </c>
      <c r="O11072" t="s">
        <v>122</v>
      </c>
      <c r="P11072" t="s">
        <v>23</v>
      </c>
      <c r="Q11072" t="s">
        <v>41</v>
      </c>
    </row>
    <row r="11073" spans="1:17" x14ac:dyDescent="0.2">
      <c r="A11073" s="2">
        <v>39469</v>
      </c>
      <c r="B11073" t="s">
        <v>614</v>
      </c>
      <c r="C11073" t="s">
        <v>210</v>
      </c>
      <c r="D11073" t="s">
        <v>27</v>
      </c>
      <c r="E11073" t="s">
        <v>27</v>
      </c>
      <c r="F11073">
        <v>201</v>
      </c>
      <c r="G11073">
        <v>135</v>
      </c>
      <c r="H11073">
        <v>0</v>
      </c>
      <c r="I11073">
        <v>0</v>
      </c>
      <c r="J11073">
        <v>0</v>
      </c>
      <c r="K11073">
        <v>1</v>
      </c>
      <c r="L11073" t="s">
        <v>28</v>
      </c>
      <c r="M11073" t="s">
        <v>710</v>
      </c>
      <c r="N11073" t="s">
        <v>614</v>
      </c>
      <c r="O11073" t="s">
        <v>22</v>
      </c>
      <c r="P11073" t="s">
        <v>23</v>
      </c>
      <c r="Q11073" t="s">
        <v>41</v>
      </c>
    </row>
    <row r="11074" spans="1:17" x14ac:dyDescent="0.2">
      <c r="A11074" s="2">
        <v>39469</v>
      </c>
      <c r="B11074" t="s">
        <v>183</v>
      </c>
      <c r="C11074" t="s">
        <v>120</v>
      </c>
      <c r="D11074" t="s">
        <v>36</v>
      </c>
      <c r="E11074" t="s">
        <v>36</v>
      </c>
      <c r="F11074">
        <v>35</v>
      </c>
      <c r="G11074">
        <v>25</v>
      </c>
      <c r="H11074">
        <v>0</v>
      </c>
      <c r="I11074">
        <v>0</v>
      </c>
      <c r="J11074">
        <v>4</v>
      </c>
      <c r="K11074">
        <v>2</v>
      </c>
      <c r="L11074" t="s">
        <v>276</v>
      </c>
      <c r="M11074" t="s">
        <v>627</v>
      </c>
      <c r="N11074" t="s">
        <v>199</v>
      </c>
      <c r="O11074" t="s">
        <v>122</v>
      </c>
      <c r="P11074" t="s">
        <v>23</v>
      </c>
      <c r="Q11074" t="s">
        <v>24</v>
      </c>
    </row>
    <row r="11075" spans="1:17" x14ac:dyDescent="0.2">
      <c r="A11075" s="2">
        <v>39469</v>
      </c>
      <c r="B11075" t="s">
        <v>380</v>
      </c>
      <c r="C11075" t="s">
        <v>138</v>
      </c>
      <c r="D11075" t="s">
        <v>36</v>
      </c>
      <c r="E11075" t="s">
        <v>36</v>
      </c>
      <c r="F11075">
        <v>94</v>
      </c>
      <c r="G11075">
        <v>67</v>
      </c>
      <c r="H11075">
        <v>0</v>
      </c>
      <c r="I11075">
        <v>0</v>
      </c>
      <c r="J11075">
        <v>0</v>
      </c>
      <c r="K11075">
        <v>3</v>
      </c>
      <c r="L11075" t="s">
        <v>276</v>
      </c>
      <c r="M11075" t="s">
        <v>627</v>
      </c>
      <c r="N11075" t="s">
        <v>199</v>
      </c>
      <c r="O11075" t="s">
        <v>122</v>
      </c>
      <c r="P11075" t="s">
        <v>23</v>
      </c>
      <c r="Q11075" t="s">
        <v>41</v>
      </c>
    </row>
    <row r="11076" spans="1:17" x14ac:dyDescent="0.2">
      <c r="A11076" s="2">
        <v>39470</v>
      </c>
      <c r="B11076" t="s">
        <v>402</v>
      </c>
      <c r="C11076" t="s">
        <v>469</v>
      </c>
      <c r="D11076" t="s">
        <v>115</v>
      </c>
      <c r="E11076" t="s">
        <v>115</v>
      </c>
      <c r="F11076">
        <v>100</v>
      </c>
      <c r="G11076">
        <v>104</v>
      </c>
      <c r="H11076">
        <v>0</v>
      </c>
      <c r="I11076">
        <v>0</v>
      </c>
      <c r="J11076">
        <v>1</v>
      </c>
      <c r="K11076">
        <v>2</v>
      </c>
      <c r="L11076" t="s">
        <v>28</v>
      </c>
      <c r="M11076" t="s">
        <v>715</v>
      </c>
      <c r="N11076" t="s">
        <v>402</v>
      </c>
      <c r="O11076" t="s">
        <v>22</v>
      </c>
      <c r="P11076" t="s">
        <v>23</v>
      </c>
      <c r="Q11076" t="s">
        <v>41</v>
      </c>
    </row>
    <row r="11077" spans="1:17" x14ac:dyDescent="0.2">
      <c r="A11077" s="2">
        <v>39470</v>
      </c>
      <c r="B11077" t="s">
        <v>149</v>
      </c>
      <c r="C11077" t="s">
        <v>267</v>
      </c>
      <c r="D11077" t="s">
        <v>36</v>
      </c>
      <c r="E11077" t="s">
        <v>36</v>
      </c>
      <c r="F11077">
        <v>78</v>
      </c>
      <c r="G11077">
        <v>72</v>
      </c>
      <c r="H11077">
        <v>0</v>
      </c>
      <c r="I11077">
        <v>0</v>
      </c>
      <c r="J11077">
        <v>1</v>
      </c>
      <c r="K11077">
        <v>1</v>
      </c>
      <c r="L11077" t="s">
        <v>276</v>
      </c>
      <c r="M11077" t="s">
        <v>1299</v>
      </c>
      <c r="N11077" t="s">
        <v>199</v>
      </c>
      <c r="O11077" t="s">
        <v>122</v>
      </c>
      <c r="P11077" t="s">
        <v>23</v>
      </c>
      <c r="Q11077" t="s">
        <v>30</v>
      </c>
    </row>
    <row r="11078" spans="1:17" x14ac:dyDescent="0.2">
      <c r="A11078" s="2">
        <v>39470</v>
      </c>
      <c r="B11078" t="s">
        <v>128</v>
      </c>
      <c r="C11078" t="s">
        <v>118</v>
      </c>
      <c r="D11078" t="s">
        <v>36</v>
      </c>
      <c r="E11078" t="s">
        <v>36</v>
      </c>
      <c r="F11078">
        <v>46</v>
      </c>
      <c r="G11078">
        <v>40</v>
      </c>
      <c r="H11078">
        <v>0</v>
      </c>
      <c r="I11078">
        <v>0</v>
      </c>
      <c r="J11078">
        <v>2</v>
      </c>
      <c r="K11078">
        <v>2</v>
      </c>
      <c r="L11078" t="s">
        <v>276</v>
      </c>
      <c r="M11078" t="s">
        <v>1299</v>
      </c>
      <c r="N11078" t="s">
        <v>199</v>
      </c>
      <c r="O11078" t="s">
        <v>122</v>
      </c>
      <c r="P11078" t="s">
        <v>23</v>
      </c>
      <c r="Q11078" t="s">
        <v>30</v>
      </c>
    </row>
    <row r="11079" spans="1:17" x14ac:dyDescent="0.2">
      <c r="A11079" s="2">
        <v>39471</v>
      </c>
      <c r="B11079" t="s">
        <v>199</v>
      </c>
      <c r="C11079" t="s">
        <v>352</v>
      </c>
      <c r="D11079" t="s">
        <v>36</v>
      </c>
      <c r="E11079" t="s">
        <v>36</v>
      </c>
      <c r="F11079">
        <v>43</v>
      </c>
      <c r="G11079">
        <v>119</v>
      </c>
      <c r="H11079">
        <v>0</v>
      </c>
      <c r="I11079">
        <v>0</v>
      </c>
      <c r="J11079">
        <v>1</v>
      </c>
      <c r="K11079">
        <v>0</v>
      </c>
      <c r="L11079" t="s">
        <v>276</v>
      </c>
      <c r="M11079" t="s">
        <v>220</v>
      </c>
      <c r="N11079" t="s">
        <v>199</v>
      </c>
      <c r="O11079" t="s">
        <v>22</v>
      </c>
      <c r="P11079" t="s">
        <v>23</v>
      </c>
      <c r="Q11079" t="s">
        <v>24</v>
      </c>
    </row>
    <row r="11080" spans="1:17" x14ac:dyDescent="0.2">
      <c r="A11080" s="2">
        <v>39471</v>
      </c>
      <c r="B11080" t="s">
        <v>34</v>
      </c>
      <c r="C11080" t="s">
        <v>110</v>
      </c>
      <c r="D11080" t="s">
        <v>36</v>
      </c>
      <c r="E11080" t="s">
        <v>36</v>
      </c>
      <c r="F11080">
        <v>33</v>
      </c>
      <c r="G11080">
        <v>39</v>
      </c>
      <c r="H11080">
        <v>0</v>
      </c>
      <c r="I11080">
        <v>0</v>
      </c>
      <c r="J11080">
        <v>3</v>
      </c>
      <c r="K11080">
        <v>2</v>
      </c>
      <c r="L11080" t="s">
        <v>276</v>
      </c>
      <c r="M11080" t="s">
        <v>220</v>
      </c>
      <c r="N11080" t="s">
        <v>199</v>
      </c>
      <c r="O11080" t="s">
        <v>122</v>
      </c>
      <c r="P11080" t="s">
        <v>23</v>
      </c>
      <c r="Q11080" t="s">
        <v>24</v>
      </c>
    </row>
    <row r="11081" spans="1:17" x14ac:dyDescent="0.2">
      <c r="A11081" s="2">
        <v>39471</v>
      </c>
      <c r="B11081" t="s">
        <v>164</v>
      </c>
      <c r="C11081" t="s">
        <v>177</v>
      </c>
      <c r="D11081" t="s">
        <v>115</v>
      </c>
      <c r="E11081" t="s">
        <v>115</v>
      </c>
      <c r="F11081">
        <v>67</v>
      </c>
      <c r="G11081">
        <v>112</v>
      </c>
      <c r="H11081">
        <v>0</v>
      </c>
      <c r="I11081">
        <v>0</v>
      </c>
      <c r="J11081">
        <v>1</v>
      </c>
      <c r="K11081">
        <v>1</v>
      </c>
      <c r="L11081" t="s">
        <v>28</v>
      </c>
      <c r="M11081" t="s">
        <v>246</v>
      </c>
      <c r="N11081" t="s">
        <v>176</v>
      </c>
      <c r="O11081" t="s">
        <v>122</v>
      </c>
      <c r="P11081" t="s">
        <v>23</v>
      </c>
      <c r="Q11081" t="s">
        <v>30</v>
      </c>
    </row>
    <row r="11082" spans="1:17" x14ac:dyDescent="0.2">
      <c r="A11082" s="2">
        <v>39471</v>
      </c>
      <c r="B11082" t="s">
        <v>301</v>
      </c>
      <c r="C11082" t="s">
        <v>443</v>
      </c>
      <c r="D11082" t="s">
        <v>115</v>
      </c>
      <c r="E11082" t="s">
        <v>115</v>
      </c>
      <c r="F11082">
        <v>115</v>
      </c>
      <c r="G11082">
        <v>126</v>
      </c>
      <c r="H11082">
        <v>0</v>
      </c>
      <c r="I11082">
        <v>0</v>
      </c>
      <c r="J11082">
        <v>0</v>
      </c>
      <c r="K11082">
        <v>2</v>
      </c>
      <c r="L11082" t="s">
        <v>28</v>
      </c>
      <c r="M11082" t="s">
        <v>240</v>
      </c>
      <c r="N11082" t="s">
        <v>239</v>
      </c>
      <c r="O11082" t="s">
        <v>122</v>
      </c>
      <c r="P11082" t="s">
        <v>23</v>
      </c>
      <c r="Q11082" t="s">
        <v>41</v>
      </c>
    </row>
    <row r="11083" spans="1:17" x14ac:dyDescent="0.2">
      <c r="A11083" s="2">
        <v>39472</v>
      </c>
      <c r="B11083" t="s">
        <v>136</v>
      </c>
      <c r="C11083" t="s">
        <v>471</v>
      </c>
      <c r="D11083" t="s">
        <v>36</v>
      </c>
      <c r="E11083" t="s">
        <v>36</v>
      </c>
      <c r="F11083">
        <v>38</v>
      </c>
      <c r="G11083">
        <v>94</v>
      </c>
      <c r="H11083">
        <v>0</v>
      </c>
      <c r="I11083">
        <v>0</v>
      </c>
      <c r="J11083">
        <v>4</v>
      </c>
      <c r="K11083">
        <v>1</v>
      </c>
      <c r="L11083" t="s">
        <v>276</v>
      </c>
      <c r="M11083" t="s">
        <v>1298</v>
      </c>
      <c r="N11083" t="s">
        <v>199</v>
      </c>
      <c r="O11083" t="s">
        <v>122</v>
      </c>
      <c r="P11083" t="s">
        <v>23</v>
      </c>
      <c r="Q11083" t="s">
        <v>24</v>
      </c>
    </row>
    <row r="11084" spans="1:17" x14ac:dyDescent="0.2">
      <c r="A11084" s="2">
        <v>39472</v>
      </c>
      <c r="B11084" t="s">
        <v>135</v>
      </c>
      <c r="C11084" t="s">
        <v>111</v>
      </c>
      <c r="D11084" t="s">
        <v>36</v>
      </c>
      <c r="E11084" t="s">
        <v>36</v>
      </c>
      <c r="F11084">
        <v>19</v>
      </c>
      <c r="G11084">
        <v>47</v>
      </c>
      <c r="H11084">
        <v>0</v>
      </c>
      <c r="I11084">
        <v>0</v>
      </c>
      <c r="J11084">
        <v>0</v>
      </c>
      <c r="K11084">
        <v>0</v>
      </c>
      <c r="L11084" t="s">
        <v>276</v>
      </c>
      <c r="M11084" t="s">
        <v>1298</v>
      </c>
      <c r="N11084" t="s">
        <v>199</v>
      </c>
      <c r="O11084" t="s">
        <v>122</v>
      </c>
      <c r="P11084" t="s">
        <v>23</v>
      </c>
      <c r="Q11084" t="s">
        <v>30</v>
      </c>
    </row>
    <row r="11085" spans="1:17" x14ac:dyDescent="0.2">
      <c r="A11085" s="2">
        <v>39473</v>
      </c>
      <c r="B11085" t="s">
        <v>402</v>
      </c>
      <c r="C11085" t="s">
        <v>389</v>
      </c>
      <c r="D11085" t="s">
        <v>115</v>
      </c>
      <c r="E11085" t="s">
        <v>115</v>
      </c>
      <c r="F11085">
        <v>100</v>
      </c>
      <c r="G11085">
        <v>143</v>
      </c>
      <c r="H11085">
        <v>0</v>
      </c>
      <c r="I11085">
        <v>0</v>
      </c>
      <c r="J11085">
        <v>2</v>
      </c>
      <c r="K11085">
        <v>1</v>
      </c>
      <c r="L11085" t="s">
        <v>28</v>
      </c>
      <c r="M11085" t="s">
        <v>715</v>
      </c>
      <c r="N11085" t="s">
        <v>402</v>
      </c>
      <c r="O11085" t="s">
        <v>22</v>
      </c>
      <c r="P11085" t="s">
        <v>23</v>
      </c>
      <c r="Q11085" t="s">
        <v>24</v>
      </c>
    </row>
    <row r="11086" spans="1:17" x14ac:dyDescent="0.2">
      <c r="A11086" s="2">
        <v>39473</v>
      </c>
      <c r="B11086" t="s">
        <v>120</v>
      </c>
      <c r="C11086" t="s">
        <v>138</v>
      </c>
      <c r="D11086" t="s">
        <v>36</v>
      </c>
      <c r="E11086" t="s">
        <v>36</v>
      </c>
      <c r="F11086">
        <v>25</v>
      </c>
      <c r="G11086">
        <v>67</v>
      </c>
      <c r="H11086">
        <v>0</v>
      </c>
      <c r="I11086">
        <v>0</v>
      </c>
      <c r="J11086">
        <v>5</v>
      </c>
      <c r="K11086">
        <v>1</v>
      </c>
      <c r="L11086" t="s">
        <v>276</v>
      </c>
      <c r="M11086" t="s">
        <v>627</v>
      </c>
      <c r="N11086" t="s">
        <v>199</v>
      </c>
      <c r="O11086" t="s">
        <v>122</v>
      </c>
      <c r="P11086" t="s">
        <v>23</v>
      </c>
      <c r="Q11086" t="s">
        <v>24</v>
      </c>
    </row>
    <row r="11087" spans="1:17" x14ac:dyDescent="0.2">
      <c r="A11087" s="2">
        <v>39473</v>
      </c>
      <c r="B11087" t="s">
        <v>183</v>
      </c>
      <c r="C11087" t="s">
        <v>380</v>
      </c>
      <c r="D11087" t="s">
        <v>36</v>
      </c>
      <c r="E11087" t="s">
        <v>36</v>
      </c>
      <c r="F11087">
        <v>35</v>
      </c>
      <c r="G11087">
        <v>94</v>
      </c>
      <c r="H11087">
        <v>0</v>
      </c>
      <c r="I11087">
        <v>0</v>
      </c>
      <c r="J11087">
        <v>3</v>
      </c>
      <c r="K11087">
        <v>0</v>
      </c>
      <c r="L11087" t="s">
        <v>276</v>
      </c>
      <c r="M11087" t="s">
        <v>627</v>
      </c>
      <c r="N11087" t="s">
        <v>199</v>
      </c>
      <c r="O11087" t="s">
        <v>122</v>
      </c>
      <c r="P11087" t="s">
        <v>23</v>
      </c>
      <c r="Q11087" t="s">
        <v>24</v>
      </c>
    </row>
    <row r="11088" spans="1:17" x14ac:dyDescent="0.2">
      <c r="A11088" s="2">
        <v>39473</v>
      </c>
      <c r="B11088" t="s">
        <v>263</v>
      </c>
      <c r="C11088" t="s">
        <v>210</v>
      </c>
      <c r="D11088" t="s">
        <v>27</v>
      </c>
      <c r="E11088" t="s">
        <v>27</v>
      </c>
      <c r="F11088">
        <v>73</v>
      </c>
      <c r="G11088">
        <v>135</v>
      </c>
      <c r="H11088">
        <v>0</v>
      </c>
      <c r="I11088">
        <v>0</v>
      </c>
      <c r="J11088">
        <v>0</v>
      </c>
      <c r="K11088">
        <v>0</v>
      </c>
      <c r="L11088" t="s">
        <v>28</v>
      </c>
      <c r="M11088" t="s">
        <v>599</v>
      </c>
      <c r="N11088" t="s">
        <v>263</v>
      </c>
      <c r="O11088" t="s">
        <v>22</v>
      </c>
      <c r="P11088" t="s">
        <v>23</v>
      </c>
      <c r="Q11088" t="s">
        <v>30</v>
      </c>
    </row>
    <row r="11089" spans="1:17" x14ac:dyDescent="0.2">
      <c r="A11089" s="2">
        <v>39473</v>
      </c>
      <c r="B11089" t="s">
        <v>143</v>
      </c>
      <c r="C11089" t="s">
        <v>107</v>
      </c>
      <c r="D11089" t="s">
        <v>115</v>
      </c>
      <c r="E11089" t="s">
        <v>19</v>
      </c>
      <c r="F11089">
        <v>34</v>
      </c>
      <c r="G11089">
        <v>45</v>
      </c>
      <c r="H11089">
        <v>0</v>
      </c>
      <c r="I11089">
        <v>0</v>
      </c>
      <c r="J11089">
        <v>0</v>
      </c>
      <c r="K11089">
        <v>0</v>
      </c>
      <c r="L11089" t="s">
        <v>28</v>
      </c>
      <c r="M11089" t="s">
        <v>144</v>
      </c>
      <c r="N11089" t="s">
        <v>143</v>
      </c>
      <c r="O11089" t="s">
        <v>22</v>
      </c>
      <c r="P11089" t="s">
        <v>23</v>
      </c>
      <c r="Q11089" t="s">
        <v>30</v>
      </c>
    </row>
    <row r="11090" spans="1:17" x14ac:dyDescent="0.2">
      <c r="A11090" s="2">
        <v>39473</v>
      </c>
      <c r="B11090" t="s">
        <v>229</v>
      </c>
      <c r="C11090" t="s">
        <v>282</v>
      </c>
      <c r="D11090" t="s">
        <v>27</v>
      </c>
      <c r="E11090" t="s">
        <v>19</v>
      </c>
      <c r="F11090">
        <v>196</v>
      </c>
      <c r="G11090">
        <v>78</v>
      </c>
      <c r="H11090">
        <v>0</v>
      </c>
      <c r="I11090">
        <v>0</v>
      </c>
      <c r="J11090">
        <v>2</v>
      </c>
      <c r="K11090">
        <v>2</v>
      </c>
      <c r="L11090" t="s">
        <v>28</v>
      </c>
      <c r="M11090" t="s">
        <v>1300</v>
      </c>
      <c r="N11090" t="s">
        <v>229</v>
      </c>
      <c r="O11090" t="s">
        <v>22</v>
      </c>
      <c r="P11090" t="s">
        <v>23</v>
      </c>
      <c r="Q11090" t="s">
        <v>30</v>
      </c>
    </row>
    <row r="11091" spans="1:17" x14ac:dyDescent="0.2">
      <c r="A11091" s="2">
        <v>39474</v>
      </c>
      <c r="B11091" t="s">
        <v>182</v>
      </c>
      <c r="C11091" t="s">
        <v>469</v>
      </c>
      <c r="D11091" t="s">
        <v>115</v>
      </c>
      <c r="E11091" t="s">
        <v>115</v>
      </c>
      <c r="F11091">
        <v>82</v>
      </c>
      <c r="G11091">
        <v>104</v>
      </c>
      <c r="H11091">
        <v>0</v>
      </c>
      <c r="I11091">
        <v>0</v>
      </c>
      <c r="J11091">
        <v>2</v>
      </c>
      <c r="K11091">
        <v>1</v>
      </c>
      <c r="L11091" t="s">
        <v>28</v>
      </c>
      <c r="M11091" t="s">
        <v>1297</v>
      </c>
      <c r="N11091" t="s">
        <v>182</v>
      </c>
      <c r="O11091" t="s">
        <v>22</v>
      </c>
      <c r="P11091" t="s">
        <v>23</v>
      </c>
      <c r="Q11091" t="s">
        <v>24</v>
      </c>
    </row>
    <row r="11092" spans="1:17" x14ac:dyDescent="0.2">
      <c r="A11092" s="2">
        <v>39474</v>
      </c>
      <c r="B11092" t="s">
        <v>239</v>
      </c>
      <c r="C11092" t="s">
        <v>443</v>
      </c>
      <c r="D11092" t="s">
        <v>115</v>
      </c>
      <c r="E11092" t="s">
        <v>115</v>
      </c>
      <c r="F11092">
        <v>92</v>
      </c>
      <c r="G11092">
        <v>126</v>
      </c>
      <c r="H11092">
        <v>0</v>
      </c>
      <c r="I11092">
        <v>0</v>
      </c>
      <c r="J11092">
        <v>2</v>
      </c>
      <c r="K11092">
        <v>0</v>
      </c>
      <c r="L11092" t="s">
        <v>28</v>
      </c>
      <c r="M11092" t="s">
        <v>240</v>
      </c>
      <c r="N11092" t="s">
        <v>239</v>
      </c>
      <c r="O11092" t="s">
        <v>22</v>
      </c>
      <c r="P11092" t="s">
        <v>23</v>
      </c>
      <c r="Q11092" t="s">
        <v>24</v>
      </c>
    </row>
    <row r="11093" spans="1:17" x14ac:dyDescent="0.2">
      <c r="A11093" s="2">
        <v>39474</v>
      </c>
      <c r="B11093" t="s">
        <v>118</v>
      </c>
      <c r="C11093" t="s">
        <v>267</v>
      </c>
      <c r="D11093" t="s">
        <v>36</v>
      </c>
      <c r="E11093" t="s">
        <v>36</v>
      </c>
      <c r="F11093">
        <v>40</v>
      </c>
      <c r="G11093">
        <v>72</v>
      </c>
      <c r="H11093">
        <v>0</v>
      </c>
      <c r="I11093">
        <v>0</v>
      </c>
      <c r="J11093">
        <v>1</v>
      </c>
      <c r="K11093">
        <v>3</v>
      </c>
      <c r="L11093" t="s">
        <v>276</v>
      </c>
      <c r="M11093" t="s">
        <v>1299</v>
      </c>
      <c r="N11093" t="s">
        <v>199</v>
      </c>
      <c r="O11093" t="s">
        <v>122</v>
      </c>
      <c r="P11093" t="s">
        <v>23</v>
      </c>
      <c r="Q11093" t="s">
        <v>41</v>
      </c>
    </row>
    <row r="11094" spans="1:17" x14ac:dyDescent="0.2">
      <c r="A11094" s="2">
        <v>39474</v>
      </c>
      <c r="B11094" t="s">
        <v>128</v>
      </c>
      <c r="C11094" t="s">
        <v>149</v>
      </c>
      <c r="D11094" t="s">
        <v>36</v>
      </c>
      <c r="E11094" t="s">
        <v>36</v>
      </c>
      <c r="F11094">
        <v>46</v>
      </c>
      <c r="G11094">
        <v>78</v>
      </c>
      <c r="H11094">
        <v>0</v>
      </c>
      <c r="I11094">
        <v>0</v>
      </c>
      <c r="J11094">
        <v>3</v>
      </c>
      <c r="K11094">
        <v>1</v>
      </c>
      <c r="L11094" t="s">
        <v>276</v>
      </c>
      <c r="M11094" t="s">
        <v>1299</v>
      </c>
      <c r="N11094" t="s">
        <v>199</v>
      </c>
      <c r="O11094" t="s">
        <v>122</v>
      </c>
      <c r="P11094" t="s">
        <v>23</v>
      </c>
      <c r="Q11094" t="s">
        <v>24</v>
      </c>
    </row>
    <row r="11095" spans="1:17" x14ac:dyDescent="0.2">
      <c r="A11095" s="2">
        <v>39475</v>
      </c>
      <c r="B11095" t="s">
        <v>199</v>
      </c>
      <c r="C11095" t="s">
        <v>110</v>
      </c>
      <c r="D11095" t="s">
        <v>36</v>
      </c>
      <c r="E11095" t="s">
        <v>36</v>
      </c>
      <c r="F11095">
        <v>43</v>
      </c>
      <c r="G11095">
        <v>39</v>
      </c>
      <c r="H11095">
        <v>0</v>
      </c>
      <c r="I11095">
        <v>0</v>
      </c>
      <c r="J11095">
        <v>2</v>
      </c>
      <c r="K11095">
        <v>0</v>
      </c>
      <c r="L11095" t="s">
        <v>276</v>
      </c>
      <c r="M11095" t="s">
        <v>220</v>
      </c>
      <c r="N11095" t="s">
        <v>199</v>
      </c>
      <c r="O11095" t="s">
        <v>22</v>
      </c>
      <c r="P11095" t="s">
        <v>23</v>
      </c>
      <c r="Q11095" t="s">
        <v>24</v>
      </c>
    </row>
    <row r="11096" spans="1:17" x14ac:dyDescent="0.2">
      <c r="A11096" s="2">
        <v>39475</v>
      </c>
      <c r="B11096" t="s">
        <v>34</v>
      </c>
      <c r="C11096" t="s">
        <v>352</v>
      </c>
      <c r="D11096" t="s">
        <v>36</v>
      </c>
      <c r="E11096" t="s">
        <v>36</v>
      </c>
      <c r="F11096">
        <v>33</v>
      </c>
      <c r="G11096">
        <v>119</v>
      </c>
      <c r="H11096">
        <v>0</v>
      </c>
      <c r="I11096">
        <v>0</v>
      </c>
      <c r="J11096">
        <v>1</v>
      </c>
      <c r="K11096">
        <v>1</v>
      </c>
      <c r="L11096" t="s">
        <v>276</v>
      </c>
      <c r="M11096" t="s">
        <v>1298</v>
      </c>
      <c r="N11096" t="s">
        <v>199</v>
      </c>
      <c r="O11096" t="s">
        <v>122</v>
      </c>
      <c r="P11096" t="s">
        <v>23</v>
      </c>
      <c r="Q11096" t="s">
        <v>30</v>
      </c>
    </row>
    <row r="11097" spans="1:17" x14ac:dyDescent="0.2">
      <c r="A11097" s="2">
        <v>39475</v>
      </c>
      <c r="B11097" t="s">
        <v>177</v>
      </c>
      <c r="C11097" t="s">
        <v>464</v>
      </c>
      <c r="D11097" t="s">
        <v>115</v>
      </c>
      <c r="E11097" t="s">
        <v>115</v>
      </c>
      <c r="F11097">
        <v>112</v>
      </c>
      <c r="G11097">
        <v>133</v>
      </c>
      <c r="H11097">
        <v>0</v>
      </c>
      <c r="I11097">
        <v>0</v>
      </c>
      <c r="J11097">
        <v>4</v>
      </c>
      <c r="K11097">
        <v>1</v>
      </c>
      <c r="L11097" t="s">
        <v>28</v>
      </c>
      <c r="M11097" t="s">
        <v>640</v>
      </c>
      <c r="N11097" t="s">
        <v>177</v>
      </c>
      <c r="O11097" t="s">
        <v>22</v>
      </c>
      <c r="P11097" t="s">
        <v>23</v>
      </c>
      <c r="Q11097" t="s">
        <v>24</v>
      </c>
    </row>
    <row r="11098" spans="1:17" x14ac:dyDescent="0.2">
      <c r="A11098" s="2">
        <v>39476</v>
      </c>
      <c r="B11098" t="s">
        <v>263</v>
      </c>
      <c r="C11098" t="s">
        <v>210</v>
      </c>
      <c r="D11098" t="s">
        <v>27</v>
      </c>
      <c r="E11098" t="s">
        <v>27</v>
      </c>
      <c r="F11098">
        <v>73</v>
      </c>
      <c r="G11098">
        <v>135</v>
      </c>
      <c r="H11098">
        <v>0</v>
      </c>
      <c r="I11098">
        <v>0</v>
      </c>
      <c r="J11098">
        <v>0</v>
      </c>
      <c r="K11098">
        <v>0</v>
      </c>
      <c r="L11098" t="s">
        <v>28</v>
      </c>
      <c r="M11098" t="s">
        <v>1242</v>
      </c>
      <c r="N11098" t="s">
        <v>263</v>
      </c>
      <c r="O11098" t="s">
        <v>22</v>
      </c>
      <c r="P11098" t="s">
        <v>23</v>
      </c>
      <c r="Q11098" t="s">
        <v>30</v>
      </c>
    </row>
    <row r="11099" spans="1:17" x14ac:dyDescent="0.2">
      <c r="A11099" s="2">
        <v>39476</v>
      </c>
      <c r="B11099" t="s">
        <v>136</v>
      </c>
      <c r="C11099" t="s">
        <v>111</v>
      </c>
      <c r="D11099" t="s">
        <v>36</v>
      </c>
      <c r="E11099" t="s">
        <v>36</v>
      </c>
      <c r="F11099">
        <v>38</v>
      </c>
      <c r="G11099">
        <v>47</v>
      </c>
      <c r="H11099">
        <v>0</v>
      </c>
      <c r="I11099">
        <v>0</v>
      </c>
      <c r="J11099">
        <v>3</v>
      </c>
      <c r="K11099">
        <v>0</v>
      </c>
      <c r="L11099" t="s">
        <v>276</v>
      </c>
      <c r="M11099" t="s">
        <v>220</v>
      </c>
      <c r="N11099" t="s">
        <v>199</v>
      </c>
      <c r="O11099" t="s">
        <v>122</v>
      </c>
      <c r="P11099" t="s">
        <v>23</v>
      </c>
      <c r="Q11099" t="s">
        <v>24</v>
      </c>
    </row>
    <row r="11100" spans="1:17" x14ac:dyDescent="0.2">
      <c r="A11100" s="2">
        <v>39476</v>
      </c>
      <c r="B11100" t="s">
        <v>135</v>
      </c>
      <c r="C11100" t="s">
        <v>471</v>
      </c>
      <c r="D11100" t="s">
        <v>36</v>
      </c>
      <c r="E11100" t="s">
        <v>36</v>
      </c>
      <c r="F11100">
        <v>19</v>
      </c>
      <c r="G11100">
        <v>94</v>
      </c>
      <c r="H11100">
        <v>0</v>
      </c>
      <c r="I11100">
        <v>0</v>
      </c>
      <c r="J11100">
        <v>2</v>
      </c>
      <c r="K11100">
        <v>0</v>
      </c>
      <c r="L11100" t="s">
        <v>276</v>
      </c>
      <c r="M11100" t="s">
        <v>1298</v>
      </c>
      <c r="N11100" t="s">
        <v>199</v>
      </c>
      <c r="O11100" t="s">
        <v>122</v>
      </c>
      <c r="P11100" t="s">
        <v>23</v>
      </c>
      <c r="Q11100" t="s">
        <v>24</v>
      </c>
    </row>
    <row r="11101" spans="1:17" x14ac:dyDescent="0.2">
      <c r="A11101" s="2">
        <v>39476</v>
      </c>
      <c r="B11101" t="s">
        <v>282</v>
      </c>
      <c r="C11101" t="s">
        <v>233</v>
      </c>
      <c r="D11101" t="s">
        <v>19</v>
      </c>
      <c r="E11101" t="s">
        <v>19</v>
      </c>
      <c r="F11101">
        <v>78</v>
      </c>
      <c r="G11101">
        <v>129</v>
      </c>
      <c r="H11101">
        <v>0</v>
      </c>
      <c r="I11101">
        <v>0</v>
      </c>
      <c r="J11101">
        <v>2</v>
      </c>
      <c r="K11101">
        <v>1</v>
      </c>
      <c r="L11101" t="s">
        <v>28</v>
      </c>
      <c r="M11101" t="s">
        <v>1252</v>
      </c>
      <c r="N11101" t="s">
        <v>282</v>
      </c>
      <c r="O11101" t="s">
        <v>22</v>
      </c>
      <c r="P11101" t="s">
        <v>23</v>
      </c>
      <c r="Q11101" t="s">
        <v>24</v>
      </c>
    </row>
    <row r="11102" spans="1:17" x14ac:dyDescent="0.2">
      <c r="A11102" s="2">
        <v>39477</v>
      </c>
      <c r="B11102" t="s">
        <v>120</v>
      </c>
      <c r="C11102" t="s">
        <v>380</v>
      </c>
      <c r="D11102" t="s">
        <v>36</v>
      </c>
      <c r="E11102" t="s">
        <v>36</v>
      </c>
      <c r="F11102">
        <v>25</v>
      </c>
      <c r="G11102">
        <v>94</v>
      </c>
      <c r="H11102">
        <v>0</v>
      </c>
      <c r="I11102">
        <v>0</v>
      </c>
      <c r="J11102">
        <v>3</v>
      </c>
      <c r="K11102">
        <v>0</v>
      </c>
      <c r="L11102" t="s">
        <v>276</v>
      </c>
      <c r="M11102" t="s">
        <v>1299</v>
      </c>
      <c r="N11102" t="s">
        <v>199</v>
      </c>
      <c r="O11102" t="s">
        <v>122</v>
      </c>
      <c r="P11102" t="s">
        <v>23</v>
      </c>
      <c r="Q11102" t="s">
        <v>24</v>
      </c>
    </row>
    <row r="11103" spans="1:17" x14ac:dyDescent="0.2">
      <c r="A11103" s="2">
        <v>39477</v>
      </c>
      <c r="B11103" t="s">
        <v>183</v>
      </c>
      <c r="C11103" t="s">
        <v>138</v>
      </c>
      <c r="D11103" t="s">
        <v>36</v>
      </c>
      <c r="E11103" t="s">
        <v>36</v>
      </c>
      <c r="F11103">
        <v>35</v>
      </c>
      <c r="G11103">
        <v>67</v>
      </c>
      <c r="H11103">
        <v>0</v>
      </c>
      <c r="I11103">
        <v>0</v>
      </c>
      <c r="J11103">
        <v>1</v>
      </c>
      <c r="K11103">
        <v>1</v>
      </c>
      <c r="L11103" t="s">
        <v>276</v>
      </c>
      <c r="M11103" t="s">
        <v>627</v>
      </c>
      <c r="N11103" t="s">
        <v>199</v>
      </c>
      <c r="O11103" t="s">
        <v>122</v>
      </c>
      <c r="P11103" t="s">
        <v>23</v>
      </c>
      <c r="Q11103" t="s">
        <v>30</v>
      </c>
    </row>
    <row r="11104" spans="1:17" x14ac:dyDescent="0.2">
      <c r="A11104" s="2">
        <v>39477</v>
      </c>
      <c r="B11104" t="s">
        <v>167</v>
      </c>
      <c r="C11104" t="s">
        <v>131</v>
      </c>
      <c r="D11104" t="s">
        <v>115</v>
      </c>
      <c r="E11104" t="s">
        <v>27</v>
      </c>
      <c r="F11104">
        <v>41</v>
      </c>
      <c r="G11104">
        <v>69</v>
      </c>
      <c r="H11104">
        <v>0</v>
      </c>
      <c r="I11104">
        <v>0</v>
      </c>
      <c r="J11104">
        <v>0</v>
      </c>
      <c r="K11104">
        <v>0</v>
      </c>
      <c r="L11104" t="s">
        <v>28</v>
      </c>
      <c r="M11104" t="s">
        <v>625</v>
      </c>
      <c r="N11104" t="s">
        <v>167</v>
      </c>
      <c r="O11104" t="s">
        <v>22</v>
      </c>
      <c r="P11104" t="s">
        <v>23</v>
      </c>
      <c r="Q11104" t="s">
        <v>30</v>
      </c>
    </row>
    <row r="11105" spans="1:17" x14ac:dyDescent="0.2">
      <c r="A11105" s="2">
        <v>39477</v>
      </c>
      <c r="B11105" t="s">
        <v>143</v>
      </c>
      <c r="C11105" t="s">
        <v>646</v>
      </c>
      <c r="D11105" t="s">
        <v>115</v>
      </c>
      <c r="E11105" t="s">
        <v>50</v>
      </c>
      <c r="F11105">
        <v>34</v>
      </c>
      <c r="G11105">
        <v>51</v>
      </c>
      <c r="H11105">
        <v>0</v>
      </c>
      <c r="I11105">
        <v>0</v>
      </c>
      <c r="J11105">
        <v>3</v>
      </c>
      <c r="K11105">
        <v>0</v>
      </c>
      <c r="L11105" t="s">
        <v>28</v>
      </c>
      <c r="M11105" t="s">
        <v>144</v>
      </c>
      <c r="N11105" t="s">
        <v>143</v>
      </c>
      <c r="O11105" t="s">
        <v>22</v>
      </c>
      <c r="P11105" t="s">
        <v>23</v>
      </c>
      <c r="Q11105" t="s">
        <v>24</v>
      </c>
    </row>
    <row r="11106" spans="1:17" x14ac:dyDescent="0.2">
      <c r="A11106" s="2">
        <v>39477</v>
      </c>
      <c r="B11106" t="s">
        <v>133</v>
      </c>
      <c r="C11106" t="s">
        <v>107</v>
      </c>
      <c r="D11106" t="s">
        <v>115</v>
      </c>
      <c r="E11106" t="s">
        <v>19</v>
      </c>
      <c r="F11106">
        <v>41</v>
      </c>
      <c r="G11106">
        <v>45</v>
      </c>
      <c r="H11106">
        <v>0</v>
      </c>
      <c r="I11106">
        <v>0</v>
      </c>
      <c r="J11106">
        <v>0</v>
      </c>
      <c r="K11106">
        <v>1</v>
      </c>
      <c r="L11106" t="s">
        <v>28</v>
      </c>
      <c r="M11106" t="s">
        <v>134</v>
      </c>
      <c r="N11106" t="s">
        <v>133</v>
      </c>
      <c r="O11106" t="s">
        <v>22</v>
      </c>
      <c r="P11106" t="s">
        <v>23</v>
      </c>
      <c r="Q11106" t="s">
        <v>41</v>
      </c>
    </row>
    <row r="11107" spans="1:17" x14ac:dyDescent="0.2">
      <c r="A11107" s="2">
        <v>39477</v>
      </c>
      <c r="B11107" t="s">
        <v>239</v>
      </c>
      <c r="C11107" t="s">
        <v>301</v>
      </c>
      <c r="D11107" t="s">
        <v>115</v>
      </c>
      <c r="E11107" t="s">
        <v>115</v>
      </c>
      <c r="F11107">
        <v>92</v>
      </c>
      <c r="G11107">
        <v>115</v>
      </c>
      <c r="H11107">
        <v>0</v>
      </c>
      <c r="I11107">
        <v>0</v>
      </c>
      <c r="J11107">
        <v>1</v>
      </c>
      <c r="K11107">
        <v>1</v>
      </c>
      <c r="L11107" t="s">
        <v>28</v>
      </c>
      <c r="M11107" t="s">
        <v>240</v>
      </c>
      <c r="N11107" t="s">
        <v>239</v>
      </c>
      <c r="O11107" t="s">
        <v>22</v>
      </c>
      <c r="P11107" t="s">
        <v>23</v>
      </c>
      <c r="Q11107" t="s">
        <v>30</v>
      </c>
    </row>
    <row r="11108" spans="1:17" x14ac:dyDescent="0.2">
      <c r="A11108" s="2">
        <v>39477</v>
      </c>
      <c r="B11108" t="s">
        <v>113</v>
      </c>
      <c r="C11108" t="s">
        <v>97</v>
      </c>
      <c r="D11108" t="s">
        <v>115</v>
      </c>
      <c r="E11108" t="s">
        <v>50</v>
      </c>
      <c r="F11108">
        <v>57</v>
      </c>
      <c r="G11108">
        <v>149</v>
      </c>
      <c r="H11108">
        <v>0</v>
      </c>
      <c r="I11108">
        <v>0</v>
      </c>
      <c r="J11108">
        <v>2</v>
      </c>
      <c r="K11108">
        <v>1</v>
      </c>
      <c r="L11108" t="s">
        <v>28</v>
      </c>
      <c r="M11108" t="s">
        <v>231</v>
      </c>
      <c r="N11108" t="s">
        <v>113</v>
      </c>
      <c r="O11108" t="s">
        <v>22</v>
      </c>
      <c r="P11108" t="s">
        <v>23</v>
      </c>
      <c r="Q11108" t="s">
        <v>24</v>
      </c>
    </row>
    <row r="11109" spans="1:17" x14ac:dyDescent="0.2">
      <c r="A11109" s="2">
        <v>39478</v>
      </c>
      <c r="B11109" t="s">
        <v>177</v>
      </c>
      <c r="C11109" t="s">
        <v>443</v>
      </c>
      <c r="D11109" t="s">
        <v>115</v>
      </c>
      <c r="E11109" t="s">
        <v>115</v>
      </c>
      <c r="F11109">
        <v>112</v>
      </c>
      <c r="G11109">
        <v>126</v>
      </c>
      <c r="H11109">
        <v>0</v>
      </c>
      <c r="I11109">
        <v>0</v>
      </c>
      <c r="J11109">
        <v>2</v>
      </c>
      <c r="K11109">
        <v>1</v>
      </c>
      <c r="L11109" t="s">
        <v>28</v>
      </c>
      <c r="M11109" t="s">
        <v>902</v>
      </c>
      <c r="N11109" t="s">
        <v>177</v>
      </c>
      <c r="O11109" t="s">
        <v>22</v>
      </c>
      <c r="P11109" t="s">
        <v>23</v>
      </c>
      <c r="Q11109" t="s">
        <v>24</v>
      </c>
    </row>
    <row r="11110" spans="1:17" x14ac:dyDescent="0.2">
      <c r="A11110" s="2">
        <v>39478</v>
      </c>
      <c r="B11110" t="s">
        <v>118</v>
      </c>
      <c r="C11110" t="s">
        <v>149</v>
      </c>
      <c r="D11110" t="s">
        <v>36</v>
      </c>
      <c r="E11110" t="s">
        <v>36</v>
      </c>
      <c r="F11110">
        <v>40</v>
      </c>
      <c r="G11110">
        <v>78</v>
      </c>
      <c r="H11110">
        <v>0</v>
      </c>
      <c r="I11110">
        <v>0</v>
      </c>
      <c r="J11110">
        <v>1</v>
      </c>
      <c r="K11110">
        <v>1</v>
      </c>
      <c r="L11110" t="s">
        <v>276</v>
      </c>
      <c r="M11110" t="s">
        <v>627</v>
      </c>
      <c r="N11110" t="s">
        <v>199</v>
      </c>
      <c r="O11110" t="s">
        <v>122</v>
      </c>
      <c r="P11110" t="s">
        <v>23</v>
      </c>
      <c r="Q11110" t="s">
        <v>30</v>
      </c>
    </row>
    <row r="11111" spans="1:17" x14ac:dyDescent="0.2">
      <c r="A11111" s="2">
        <v>39478</v>
      </c>
      <c r="B11111" t="s">
        <v>128</v>
      </c>
      <c r="C11111" t="s">
        <v>267</v>
      </c>
      <c r="D11111" t="s">
        <v>36</v>
      </c>
      <c r="E11111" t="s">
        <v>36</v>
      </c>
      <c r="F11111">
        <v>46</v>
      </c>
      <c r="G11111">
        <v>72</v>
      </c>
      <c r="H11111">
        <v>0</v>
      </c>
      <c r="I11111">
        <v>0</v>
      </c>
      <c r="J11111">
        <v>0</v>
      </c>
      <c r="K11111">
        <v>0</v>
      </c>
      <c r="L11111" t="s">
        <v>276</v>
      </c>
      <c r="M11111" t="s">
        <v>1299</v>
      </c>
      <c r="N11111" t="s">
        <v>199</v>
      </c>
      <c r="O11111" t="s">
        <v>122</v>
      </c>
      <c r="P11111" t="s">
        <v>23</v>
      </c>
      <c r="Q11111" t="s">
        <v>30</v>
      </c>
    </row>
    <row r="11112" spans="1:17" x14ac:dyDescent="0.2">
      <c r="A11112" s="2">
        <v>39478</v>
      </c>
      <c r="B11112" t="s">
        <v>176</v>
      </c>
      <c r="C11112" t="s">
        <v>164</v>
      </c>
      <c r="D11112" t="s">
        <v>115</v>
      </c>
      <c r="E11112" t="s">
        <v>115</v>
      </c>
      <c r="F11112">
        <v>99</v>
      </c>
      <c r="G11112">
        <v>67</v>
      </c>
      <c r="H11112">
        <v>0</v>
      </c>
      <c r="I11112">
        <v>0</v>
      </c>
      <c r="J11112">
        <v>0</v>
      </c>
      <c r="K11112">
        <v>1</v>
      </c>
      <c r="L11112" t="s">
        <v>28</v>
      </c>
      <c r="M11112" t="s">
        <v>300</v>
      </c>
      <c r="N11112" t="s">
        <v>176</v>
      </c>
      <c r="O11112" t="s">
        <v>22</v>
      </c>
      <c r="P11112" t="s">
        <v>23</v>
      </c>
      <c r="Q11112" t="s">
        <v>41</v>
      </c>
    </row>
    <row r="11113" spans="1:17" x14ac:dyDescent="0.2">
      <c r="A11113" s="2">
        <v>39480</v>
      </c>
      <c r="B11113" t="s">
        <v>317</v>
      </c>
      <c r="C11113" t="s">
        <v>76</v>
      </c>
      <c r="D11113" t="s">
        <v>50</v>
      </c>
      <c r="E11113" t="s">
        <v>50</v>
      </c>
      <c r="F11113">
        <v>62</v>
      </c>
      <c r="G11113">
        <v>87</v>
      </c>
      <c r="H11113">
        <v>0</v>
      </c>
      <c r="I11113">
        <v>0</v>
      </c>
      <c r="J11113">
        <v>2</v>
      </c>
      <c r="K11113">
        <v>0</v>
      </c>
      <c r="L11113" t="s">
        <v>247</v>
      </c>
      <c r="M11113" t="s">
        <v>193</v>
      </c>
      <c r="N11113" t="s">
        <v>184</v>
      </c>
      <c r="O11113" t="s">
        <v>122</v>
      </c>
      <c r="P11113" t="s">
        <v>23</v>
      </c>
      <c r="Q11113" t="s">
        <v>24</v>
      </c>
    </row>
    <row r="11114" spans="1:17" x14ac:dyDescent="0.2">
      <c r="A11114" s="2">
        <v>39480</v>
      </c>
      <c r="B11114" t="s">
        <v>184</v>
      </c>
      <c r="C11114" t="s">
        <v>286</v>
      </c>
      <c r="D11114" t="s">
        <v>50</v>
      </c>
      <c r="E11114" t="s">
        <v>50</v>
      </c>
      <c r="F11114">
        <v>136</v>
      </c>
      <c r="G11114">
        <v>85</v>
      </c>
      <c r="H11114">
        <v>0</v>
      </c>
      <c r="I11114">
        <v>0</v>
      </c>
      <c r="J11114">
        <v>0</v>
      </c>
      <c r="K11114">
        <v>1</v>
      </c>
      <c r="L11114" t="s">
        <v>247</v>
      </c>
      <c r="M11114" t="s">
        <v>193</v>
      </c>
      <c r="N11114" t="s">
        <v>184</v>
      </c>
      <c r="O11114" t="s">
        <v>22</v>
      </c>
      <c r="P11114" t="s">
        <v>23</v>
      </c>
      <c r="Q11114" t="s">
        <v>41</v>
      </c>
    </row>
    <row r="11115" spans="1:17" x14ac:dyDescent="0.2">
      <c r="A11115" s="2">
        <v>39481</v>
      </c>
      <c r="B11115" t="s">
        <v>386</v>
      </c>
      <c r="C11115" t="s">
        <v>560</v>
      </c>
      <c r="D11115" t="s">
        <v>50</v>
      </c>
      <c r="E11115" t="s">
        <v>50</v>
      </c>
      <c r="F11115">
        <v>116</v>
      </c>
      <c r="G11115">
        <v>108</v>
      </c>
      <c r="H11115">
        <v>0</v>
      </c>
      <c r="I11115">
        <v>0</v>
      </c>
      <c r="J11115">
        <v>0</v>
      </c>
      <c r="K11115">
        <v>0</v>
      </c>
      <c r="L11115" t="s">
        <v>28</v>
      </c>
      <c r="M11115" t="s">
        <v>767</v>
      </c>
      <c r="N11115" t="s">
        <v>180</v>
      </c>
      <c r="O11115" t="s">
        <v>122</v>
      </c>
      <c r="P11115" t="s">
        <v>23</v>
      </c>
      <c r="Q11115" t="s">
        <v>30</v>
      </c>
    </row>
    <row r="11116" spans="1:17" x14ac:dyDescent="0.2">
      <c r="A11116" s="2">
        <v>39481</v>
      </c>
      <c r="B11116" t="s">
        <v>700</v>
      </c>
      <c r="C11116" t="s">
        <v>188</v>
      </c>
      <c r="D11116" t="s">
        <v>27</v>
      </c>
      <c r="E11116" t="s">
        <v>27</v>
      </c>
      <c r="F11116">
        <v>147</v>
      </c>
      <c r="G11116">
        <v>191</v>
      </c>
      <c r="H11116">
        <v>0</v>
      </c>
      <c r="I11116">
        <v>0</v>
      </c>
      <c r="J11116">
        <v>1</v>
      </c>
      <c r="K11116">
        <v>1</v>
      </c>
      <c r="L11116" t="s">
        <v>20</v>
      </c>
      <c r="M11116" t="s">
        <v>826</v>
      </c>
      <c r="N11116" t="s">
        <v>700</v>
      </c>
      <c r="O11116" t="s">
        <v>22</v>
      </c>
      <c r="P11116" t="s">
        <v>23</v>
      </c>
      <c r="Q11116" t="s">
        <v>30</v>
      </c>
    </row>
    <row r="11117" spans="1:17" x14ac:dyDescent="0.2">
      <c r="A11117" s="2">
        <v>39481</v>
      </c>
      <c r="B11117" t="s">
        <v>199</v>
      </c>
      <c r="C11117" t="s">
        <v>135</v>
      </c>
      <c r="D11117" t="s">
        <v>36</v>
      </c>
      <c r="E11117" t="s">
        <v>36</v>
      </c>
      <c r="F11117">
        <v>43</v>
      </c>
      <c r="G11117">
        <v>19</v>
      </c>
      <c r="H11117">
        <v>0</v>
      </c>
      <c r="I11117">
        <v>0</v>
      </c>
      <c r="J11117">
        <v>2</v>
      </c>
      <c r="K11117">
        <v>1</v>
      </c>
      <c r="L11117" t="s">
        <v>276</v>
      </c>
      <c r="M11117" t="s">
        <v>220</v>
      </c>
      <c r="N11117" t="s">
        <v>199</v>
      </c>
      <c r="O11117" t="s">
        <v>22</v>
      </c>
      <c r="P11117" t="s">
        <v>23</v>
      </c>
      <c r="Q11117" t="s">
        <v>24</v>
      </c>
    </row>
    <row r="11118" spans="1:17" x14ac:dyDescent="0.2">
      <c r="A11118" s="2">
        <v>39481</v>
      </c>
      <c r="B11118" t="s">
        <v>136</v>
      </c>
      <c r="C11118" t="s">
        <v>34</v>
      </c>
      <c r="D11118" t="s">
        <v>36</v>
      </c>
      <c r="E11118" t="s">
        <v>36</v>
      </c>
      <c r="F11118">
        <v>38</v>
      </c>
      <c r="G11118">
        <v>33</v>
      </c>
      <c r="H11118">
        <v>0</v>
      </c>
      <c r="I11118">
        <v>0</v>
      </c>
      <c r="J11118">
        <v>5</v>
      </c>
      <c r="K11118">
        <v>0</v>
      </c>
      <c r="L11118" t="s">
        <v>276</v>
      </c>
      <c r="M11118" t="s">
        <v>1298</v>
      </c>
      <c r="N11118" t="s">
        <v>199</v>
      </c>
      <c r="O11118" t="s">
        <v>122</v>
      </c>
      <c r="P11118" t="s">
        <v>23</v>
      </c>
      <c r="Q11118" t="s">
        <v>24</v>
      </c>
    </row>
    <row r="11119" spans="1:17" x14ac:dyDescent="0.2">
      <c r="A11119" s="2">
        <v>39481</v>
      </c>
      <c r="B11119" t="s">
        <v>32</v>
      </c>
      <c r="C11119" t="s">
        <v>263</v>
      </c>
      <c r="D11119" t="s">
        <v>19</v>
      </c>
      <c r="E11119" t="s">
        <v>27</v>
      </c>
      <c r="F11119">
        <v>59</v>
      </c>
      <c r="G11119">
        <v>73</v>
      </c>
      <c r="H11119">
        <v>0</v>
      </c>
      <c r="I11119">
        <v>0</v>
      </c>
      <c r="J11119">
        <v>1</v>
      </c>
      <c r="K11119">
        <v>0</v>
      </c>
      <c r="L11119" t="s">
        <v>28</v>
      </c>
      <c r="M11119" t="s">
        <v>1269</v>
      </c>
      <c r="N11119" t="s">
        <v>32</v>
      </c>
      <c r="O11119" t="s">
        <v>22</v>
      </c>
      <c r="P11119" t="s">
        <v>23</v>
      </c>
      <c r="Q11119" t="s">
        <v>24</v>
      </c>
    </row>
    <row r="11120" spans="1:17" x14ac:dyDescent="0.2">
      <c r="A11120" s="2">
        <v>39482</v>
      </c>
      <c r="B11120" t="s">
        <v>286</v>
      </c>
      <c r="C11120" t="s">
        <v>317</v>
      </c>
      <c r="D11120" t="s">
        <v>50</v>
      </c>
      <c r="E11120" t="s">
        <v>50</v>
      </c>
      <c r="F11120">
        <v>85</v>
      </c>
      <c r="G11120">
        <v>62</v>
      </c>
      <c r="H11120">
        <v>0</v>
      </c>
      <c r="I11120">
        <v>0</v>
      </c>
      <c r="J11120">
        <v>2</v>
      </c>
      <c r="K11120">
        <v>1</v>
      </c>
      <c r="L11120" t="s">
        <v>247</v>
      </c>
      <c r="M11120" t="s">
        <v>193</v>
      </c>
      <c r="N11120" t="s">
        <v>184</v>
      </c>
      <c r="O11120" t="s">
        <v>122</v>
      </c>
      <c r="P11120" t="s">
        <v>23</v>
      </c>
      <c r="Q11120" t="s">
        <v>24</v>
      </c>
    </row>
    <row r="11121" spans="1:17" x14ac:dyDescent="0.2">
      <c r="A11121" s="2">
        <v>39482</v>
      </c>
      <c r="B11121" t="s">
        <v>183</v>
      </c>
      <c r="C11121" t="s">
        <v>267</v>
      </c>
      <c r="D11121" t="s">
        <v>36</v>
      </c>
      <c r="E11121" t="s">
        <v>36</v>
      </c>
      <c r="F11121">
        <v>35</v>
      </c>
      <c r="G11121">
        <v>72</v>
      </c>
      <c r="H11121">
        <v>0</v>
      </c>
      <c r="I11121">
        <v>0</v>
      </c>
      <c r="J11121">
        <v>2</v>
      </c>
      <c r="K11121">
        <v>1</v>
      </c>
      <c r="L11121" t="s">
        <v>276</v>
      </c>
      <c r="M11121" t="s">
        <v>627</v>
      </c>
      <c r="N11121" t="s">
        <v>199</v>
      </c>
      <c r="O11121" t="s">
        <v>122</v>
      </c>
      <c r="P11121" t="s">
        <v>23</v>
      </c>
      <c r="Q11121" t="s">
        <v>24</v>
      </c>
    </row>
    <row r="11122" spans="1:17" x14ac:dyDescent="0.2">
      <c r="A11122" s="2">
        <v>39482</v>
      </c>
      <c r="B11122" t="s">
        <v>184</v>
      </c>
      <c r="C11122" t="s">
        <v>76</v>
      </c>
      <c r="D11122" t="s">
        <v>50</v>
      </c>
      <c r="E11122" t="s">
        <v>50</v>
      </c>
      <c r="F11122">
        <v>136</v>
      </c>
      <c r="G11122">
        <v>87</v>
      </c>
      <c r="H11122">
        <v>0</v>
      </c>
      <c r="I11122">
        <v>0</v>
      </c>
      <c r="J11122">
        <v>1</v>
      </c>
      <c r="K11122">
        <v>0</v>
      </c>
      <c r="L11122" t="s">
        <v>247</v>
      </c>
      <c r="M11122" t="s">
        <v>193</v>
      </c>
      <c r="N11122" t="s">
        <v>184</v>
      </c>
      <c r="O11122" t="s">
        <v>22</v>
      </c>
      <c r="P11122" t="s">
        <v>23</v>
      </c>
      <c r="Q11122" t="s">
        <v>24</v>
      </c>
    </row>
    <row r="11123" spans="1:17" x14ac:dyDescent="0.2">
      <c r="A11123" s="2">
        <v>39482</v>
      </c>
      <c r="B11123" t="s">
        <v>128</v>
      </c>
      <c r="C11123" t="s">
        <v>120</v>
      </c>
      <c r="D11123" t="s">
        <v>36</v>
      </c>
      <c r="E11123" t="s">
        <v>36</v>
      </c>
      <c r="F11123">
        <v>46</v>
      </c>
      <c r="G11123">
        <v>25</v>
      </c>
      <c r="H11123">
        <v>0</v>
      </c>
      <c r="I11123">
        <v>0</v>
      </c>
      <c r="J11123">
        <v>2</v>
      </c>
      <c r="K11123">
        <v>3</v>
      </c>
      <c r="L11123" t="s">
        <v>276</v>
      </c>
      <c r="M11123" t="s">
        <v>1299</v>
      </c>
      <c r="N11123" t="s">
        <v>199</v>
      </c>
      <c r="O11123" t="s">
        <v>122</v>
      </c>
      <c r="P11123" t="s">
        <v>23</v>
      </c>
      <c r="Q11123" t="s">
        <v>41</v>
      </c>
    </row>
    <row r="11124" spans="1:17" x14ac:dyDescent="0.2">
      <c r="A11124" s="2">
        <v>39484</v>
      </c>
      <c r="B11124" t="s">
        <v>286</v>
      </c>
      <c r="C11124" t="s">
        <v>76</v>
      </c>
      <c r="D11124" t="s">
        <v>50</v>
      </c>
      <c r="E11124" t="s">
        <v>50</v>
      </c>
      <c r="F11124">
        <v>85</v>
      </c>
      <c r="G11124">
        <v>87</v>
      </c>
      <c r="H11124">
        <v>0</v>
      </c>
      <c r="I11124">
        <v>0</v>
      </c>
      <c r="J11124">
        <v>0</v>
      </c>
      <c r="K11124">
        <v>2</v>
      </c>
      <c r="L11124" t="s">
        <v>247</v>
      </c>
      <c r="M11124" t="s">
        <v>193</v>
      </c>
      <c r="N11124" t="s">
        <v>184</v>
      </c>
      <c r="O11124" t="s">
        <v>122</v>
      </c>
      <c r="P11124" t="s">
        <v>23</v>
      </c>
      <c r="Q11124" t="s">
        <v>41</v>
      </c>
    </row>
    <row r="11125" spans="1:17" x14ac:dyDescent="0.2">
      <c r="A11125" s="2">
        <v>39484</v>
      </c>
      <c r="B11125" t="s">
        <v>586</v>
      </c>
      <c r="C11125" t="s">
        <v>481</v>
      </c>
      <c r="D11125" t="s">
        <v>27</v>
      </c>
      <c r="E11125" t="s">
        <v>27</v>
      </c>
      <c r="F11125">
        <v>201</v>
      </c>
      <c r="G11125">
        <v>156</v>
      </c>
      <c r="H11125">
        <v>0</v>
      </c>
      <c r="I11125">
        <v>0</v>
      </c>
      <c r="J11125">
        <v>0</v>
      </c>
      <c r="K11125">
        <v>3</v>
      </c>
      <c r="L11125" t="s">
        <v>20</v>
      </c>
      <c r="M11125" t="s">
        <v>594</v>
      </c>
      <c r="N11125" t="s">
        <v>586</v>
      </c>
      <c r="O11125" t="s">
        <v>22</v>
      </c>
      <c r="P11125" t="s">
        <v>23</v>
      </c>
      <c r="Q11125" t="s">
        <v>41</v>
      </c>
    </row>
    <row r="11126" spans="1:17" x14ac:dyDescent="0.2">
      <c r="A11126" s="2">
        <v>39484</v>
      </c>
      <c r="B11126" t="s">
        <v>55</v>
      </c>
      <c r="C11126" t="s">
        <v>166</v>
      </c>
      <c r="D11126" t="s">
        <v>57</v>
      </c>
      <c r="E11126" t="s">
        <v>115</v>
      </c>
      <c r="F11126">
        <v>48</v>
      </c>
      <c r="G11126">
        <v>88</v>
      </c>
      <c r="H11126">
        <v>0</v>
      </c>
      <c r="I11126">
        <v>0</v>
      </c>
      <c r="J11126">
        <v>3</v>
      </c>
      <c r="K11126">
        <v>0</v>
      </c>
      <c r="L11126" t="s">
        <v>20</v>
      </c>
      <c r="M11126" t="s">
        <v>578</v>
      </c>
      <c r="N11126" t="s">
        <v>55</v>
      </c>
      <c r="O11126" t="s">
        <v>22</v>
      </c>
      <c r="P11126" t="s">
        <v>23</v>
      </c>
      <c r="Q11126" t="s">
        <v>24</v>
      </c>
    </row>
    <row r="11127" spans="1:17" x14ac:dyDescent="0.2">
      <c r="A11127" s="2">
        <v>39484</v>
      </c>
      <c r="B11127" t="s">
        <v>69</v>
      </c>
      <c r="C11127" t="s">
        <v>129</v>
      </c>
      <c r="D11127" t="s">
        <v>50</v>
      </c>
      <c r="E11127" t="s">
        <v>50</v>
      </c>
      <c r="F11127">
        <v>90</v>
      </c>
      <c r="G11127">
        <v>5</v>
      </c>
      <c r="H11127">
        <v>0</v>
      </c>
      <c r="I11127">
        <v>0</v>
      </c>
      <c r="J11127">
        <v>0</v>
      </c>
      <c r="K11127">
        <v>3</v>
      </c>
      <c r="L11127" t="s">
        <v>28</v>
      </c>
      <c r="M11127" t="s">
        <v>71</v>
      </c>
      <c r="N11127" t="s">
        <v>69</v>
      </c>
      <c r="O11127" t="s">
        <v>22</v>
      </c>
      <c r="P11127" t="s">
        <v>23</v>
      </c>
      <c r="Q11127" t="s">
        <v>41</v>
      </c>
    </row>
    <row r="11128" spans="1:17" x14ac:dyDescent="0.2">
      <c r="A11128" s="2">
        <v>39484</v>
      </c>
      <c r="B11128" t="s">
        <v>614</v>
      </c>
      <c r="C11128" t="s">
        <v>453</v>
      </c>
      <c r="D11128" t="s">
        <v>27</v>
      </c>
      <c r="E11128" t="s">
        <v>27</v>
      </c>
      <c r="F11128">
        <v>201</v>
      </c>
      <c r="G11128">
        <v>151</v>
      </c>
      <c r="H11128">
        <v>0</v>
      </c>
      <c r="I11128">
        <v>0</v>
      </c>
      <c r="J11128">
        <v>3</v>
      </c>
      <c r="K11128">
        <v>1</v>
      </c>
      <c r="L11128" t="s">
        <v>20</v>
      </c>
      <c r="M11128" t="s">
        <v>555</v>
      </c>
      <c r="N11128" t="s">
        <v>555</v>
      </c>
      <c r="O11128" t="s">
        <v>122</v>
      </c>
      <c r="P11128" t="s">
        <v>23</v>
      </c>
      <c r="Q11128" t="s">
        <v>24</v>
      </c>
    </row>
    <row r="11129" spans="1:17" x14ac:dyDescent="0.2">
      <c r="A11129" s="2">
        <v>39484</v>
      </c>
      <c r="B11129" t="s">
        <v>17</v>
      </c>
      <c r="C11129" t="s">
        <v>42</v>
      </c>
      <c r="D11129" t="s">
        <v>19</v>
      </c>
      <c r="E11129" t="s">
        <v>19</v>
      </c>
      <c r="F11129">
        <v>106</v>
      </c>
      <c r="G11129">
        <v>63</v>
      </c>
      <c r="H11129">
        <v>0</v>
      </c>
      <c r="I11129">
        <v>0</v>
      </c>
      <c r="J11129">
        <v>2</v>
      </c>
      <c r="K11129">
        <v>1</v>
      </c>
      <c r="L11129" t="s">
        <v>28</v>
      </c>
      <c r="M11129" t="s">
        <v>21</v>
      </c>
      <c r="N11129" t="s">
        <v>17</v>
      </c>
      <c r="O11129" t="s">
        <v>22</v>
      </c>
      <c r="P11129" t="s">
        <v>23</v>
      </c>
      <c r="Q11129" t="s">
        <v>24</v>
      </c>
    </row>
    <row r="11130" spans="1:17" x14ac:dyDescent="0.2">
      <c r="A11130" s="2">
        <v>39484</v>
      </c>
      <c r="B11130" t="s">
        <v>172</v>
      </c>
      <c r="C11130" t="s">
        <v>617</v>
      </c>
      <c r="D11130" t="s">
        <v>36</v>
      </c>
      <c r="E11130" t="s">
        <v>36</v>
      </c>
      <c r="F11130">
        <v>121</v>
      </c>
      <c r="G11130">
        <v>109</v>
      </c>
      <c r="H11130">
        <v>0</v>
      </c>
      <c r="I11130">
        <v>0</v>
      </c>
      <c r="J11130">
        <v>0</v>
      </c>
      <c r="K11130">
        <v>0</v>
      </c>
      <c r="L11130" t="s">
        <v>28</v>
      </c>
      <c r="M11130" t="s">
        <v>616</v>
      </c>
      <c r="N11130" t="s">
        <v>172</v>
      </c>
      <c r="O11130" t="s">
        <v>22</v>
      </c>
      <c r="P11130" t="s">
        <v>23</v>
      </c>
      <c r="Q11130" t="s">
        <v>30</v>
      </c>
    </row>
    <row r="11131" spans="1:17" x14ac:dyDescent="0.2">
      <c r="A11131" s="2">
        <v>39484</v>
      </c>
      <c r="B11131" t="s">
        <v>274</v>
      </c>
      <c r="C11131" t="s">
        <v>126</v>
      </c>
      <c r="D11131" t="s">
        <v>50</v>
      </c>
      <c r="E11131" t="s">
        <v>50</v>
      </c>
      <c r="F11131">
        <v>10</v>
      </c>
      <c r="G11131">
        <v>9</v>
      </c>
      <c r="H11131">
        <v>0</v>
      </c>
      <c r="I11131">
        <v>0</v>
      </c>
      <c r="J11131">
        <v>0</v>
      </c>
      <c r="K11131">
        <v>3</v>
      </c>
      <c r="L11131" t="s">
        <v>28</v>
      </c>
      <c r="M11131" t="s">
        <v>524</v>
      </c>
      <c r="N11131" t="s">
        <v>274</v>
      </c>
      <c r="O11131" t="s">
        <v>22</v>
      </c>
      <c r="P11131" t="s">
        <v>23</v>
      </c>
      <c r="Q11131" t="s">
        <v>41</v>
      </c>
    </row>
    <row r="11132" spans="1:17" x14ac:dyDescent="0.2">
      <c r="A11132" s="2">
        <v>39484</v>
      </c>
      <c r="B11132" t="s">
        <v>145</v>
      </c>
      <c r="C11132" t="s">
        <v>168</v>
      </c>
      <c r="D11132" t="s">
        <v>50</v>
      </c>
      <c r="E11132" t="s">
        <v>50</v>
      </c>
      <c r="F11132">
        <v>65</v>
      </c>
      <c r="G11132">
        <v>30</v>
      </c>
      <c r="H11132">
        <v>0</v>
      </c>
      <c r="I11132">
        <v>0</v>
      </c>
      <c r="J11132">
        <v>1</v>
      </c>
      <c r="K11132">
        <v>1</v>
      </c>
      <c r="L11132" t="s">
        <v>28</v>
      </c>
      <c r="M11132" t="s">
        <v>435</v>
      </c>
      <c r="N11132" t="s">
        <v>145</v>
      </c>
      <c r="O11132" t="s">
        <v>22</v>
      </c>
      <c r="P11132" t="s">
        <v>23</v>
      </c>
      <c r="Q11132" t="s">
        <v>30</v>
      </c>
    </row>
    <row r="11133" spans="1:17" x14ac:dyDescent="0.2">
      <c r="A11133" s="2">
        <v>39484</v>
      </c>
      <c r="B11133" t="s">
        <v>293</v>
      </c>
      <c r="C11133" t="s">
        <v>90</v>
      </c>
      <c r="D11133" t="s">
        <v>50</v>
      </c>
      <c r="E11133" t="s">
        <v>50</v>
      </c>
      <c r="F11133">
        <v>6</v>
      </c>
      <c r="G11133">
        <v>23</v>
      </c>
      <c r="H11133">
        <v>0</v>
      </c>
      <c r="I11133">
        <v>0</v>
      </c>
      <c r="J11133">
        <v>0</v>
      </c>
      <c r="K11133">
        <v>2</v>
      </c>
      <c r="L11133" t="s">
        <v>28</v>
      </c>
      <c r="M11133" t="s">
        <v>433</v>
      </c>
      <c r="N11133" t="s">
        <v>145</v>
      </c>
      <c r="O11133" t="s">
        <v>122</v>
      </c>
      <c r="P11133" t="s">
        <v>23</v>
      </c>
      <c r="Q11133" t="s">
        <v>41</v>
      </c>
    </row>
    <row r="11134" spans="1:17" x14ac:dyDescent="0.2">
      <c r="A11134" s="2">
        <v>39484</v>
      </c>
      <c r="B11134" t="s">
        <v>549</v>
      </c>
      <c r="C11134" t="s">
        <v>221</v>
      </c>
      <c r="D11134" t="s">
        <v>27</v>
      </c>
      <c r="E11134" t="s">
        <v>27</v>
      </c>
      <c r="F11134">
        <v>188</v>
      </c>
      <c r="G11134">
        <v>142</v>
      </c>
      <c r="H11134">
        <v>0</v>
      </c>
      <c r="I11134">
        <v>0</v>
      </c>
      <c r="J11134">
        <v>1</v>
      </c>
      <c r="K11134">
        <v>1</v>
      </c>
      <c r="L11134" t="s">
        <v>20</v>
      </c>
      <c r="M11134" t="s">
        <v>551</v>
      </c>
      <c r="N11134" t="s">
        <v>549</v>
      </c>
      <c r="O11134" t="s">
        <v>22</v>
      </c>
      <c r="P11134" t="s">
        <v>23</v>
      </c>
      <c r="Q11134" t="s">
        <v>30</v>
      </c>
    </row>
    <row r="11135" spans="1:17" x14ac:dyDescent="0.2">
      <c r="A11135" s="2">
        <v>39484</v>
      </c>
      <c r="B11135" t="s">
        <v>210</v>
      </c>
      <c r="C11135" t="s">
        <v>776</v>
      </c>
      <c r="D11135" t="s">
        <v>27</v>
      </c>
      <c r="E11135" t="s">
        <v>27</v>
      </c>
      <c r="F11135">
        <v>135</v>
      </c>
      <c r="G11135">
        <v>198</v>
      </c>
      <c r="H11135">
        <v>0</v>
      </c>
      <c r="I11135">
        <v>0</v>
      </c>
      <c r="J11135">
        <v>12</v>
      </c>
      <c r="K11135">
        <v>0</v>
      </c>
      <c r="L11135" t="s">
        <v>20</v>
      </c>
      <c r="M11135" t="s">
        <v>557</v>
      </c>
      <c r="N11135" t="s">
        <v>210</v>
      </c>
      <c r="O11135" t="s">
        <v>22</v>
      </c>
      <c r="P11135" t="s">
        <v>23</v>
      </c>
      <c r="Q11135" t="s">
        <v>24</v>
      </c>
    </row>
    <row r="11136" spans="1:17" x14ac:dyDescent="0.2">
      <c r="A11136" s="2">
        <v>39484</v>
      </c>
      <c r="B11136" t="s">
        <v>89</v>
      </c>
      <c r="C11136" t="s">
        <v>53</v>
      </c>
      <c r="D11136" t="s">
        <v>50</v>
      </c>
      <c r="E11136" t="s">
        <v>50</v>
      </c>
      <c r="F11136">
        <v>12</v>
      </c>
      <c r="G11136">
        <v>44</v>
      </c>
      <c r="H11136">
        <v>0</v>
      </c>
      <c r="I11136">
        <v>0</v>
      </c>
      <c r="J11136">
        <v>2</v>
      </c>
      <c r="K11136">
        <v>1</v>
      </c>
      <c r="L11136" t="s">
        <v>28</v>
      </c>
      <c r="M11136" t="s">
        <v>91</v>
      </c>
      <c r="N11136" t="s">
        <v>89</v>
      </c>
      <c r="O11136" t="s">
        <v>22</v>
      </c>
      <c r="P11136" t="s">
        <v>23</v>
      </c>
      <c r="Q11136" t="s">
        <v>24</v>
      </c>
    </row>
    <row r="11137" spans="1:17" x14ac:dyDescent="0.2">
      <c r="A11137" s="2">
        <v>39484</v>
      </c>
      <c r="B11137" t="s">
        <v>345</v>
      </c>
      <c r="C11137" t="s">
        <v>101</v>
      </c>
      <c r="D11137" t="s">
        <v>50</v>
      </c>
      <c r="E11137" t="s">
        <v>50</v>
      </c>
      <c r="F11137">
        <v>76</v>
      </c>
      <c r="G11137">
        <v>85</v>
      </c>
      <c r="H11137">
        <v>0</v>
      </c>
      <c r="I11137">
        <v>0</v>
      </c>
      <c r="J11137">
        <v>1</v>
      </c>
      <c r="K11137">
        <v>3</v>
      </c>
      <c r="L11137" t="s">
        <v>28</v>
      </c>
      <c r="M11137" t="s">
        <v>360</v>
      </c>
      <c r="N11137" t="s">
        <v>345</v>
      </c>
      <c r="O11137" t="s">
        <v>22</v>
      </c>
      <c r="P11137" t="s">
        <v>23</v>
      </c>
      <c r="Q11137" t="s">
        <v>41</v>
      </c>
    </row>
    <row r="11138" spans="1:17" x14ac:dyDescent="0.2">
      <c r="A11138" s="2">
        <v>39484</v>
      </c>
      <c r="B11138" t="s">
        <v>153</v>
      </c>
      <c r="C11138" t="s">
        <v>70</v>
      </c>
      <c r="D11138" t="s">
        <v>50</v>
      </c>
      <c r="E11138" t="s">
        <v>50</v>
      </c>
      <c r="F11138">
        <v>11</v>
      </c>
      <c r="G11138">
        <v>37</v>
      </c>
      <c r="H11138">
        <v>0</v>
      </c>
      <c r="I11138">
        <v>0</v>
      </c>
      <c r="J11138">
        <v>2</v>
      </c>
      <c r="K11138">
        <v>1</v>
      </c>
      <c r="L11138" t="s">
        <v>28</v>
      </c>
      <c r="M11138" t="s">
        <v>435</v>
      </c>
      <c r="N11138" t="s">
        <v>145</v>
      </c>
      <c r="O11138" t="s">
        <v>122</v>
      </c>
      <c r="P11138" t="s">
        <v>23</v>
      </c>
      <c r="Q11138" t="s">
        <v>24</v>
      </c>
    </row>
    <row r="11139" spans="1:17" x14ac:dyDescent="0.2">
      <c r="A11139" s="2">
        <v>39484</v>
      </c>
      <c r="B11139" t="s">
        <v>304</v>
      </c>
      <c r="C11139" t="s">
        <v>38</v>
      </c>
      <c r="D11139" t="s">
        <v>27</v>
      </c>
      <c r="E11139" t="s">
        <v>19</v>
      </c>
      <c r="F11139">
        <v>54</v>
      </c>
      <c r="G11139">
        <v>21</v>
      </c>
      <c r="H11139">
        <v>0</v>
      </c>
      <c r="I11139">
        <v>0</v>
      </c>
      <c r="J11139">
        <v>2</v>
      </c>
      <c r="K11139">
        <v>0</v>
      </c>
      <c r="L11139" t="s">
        <v>28</v>
      </c>
      <c r="M11139" t="s">
        <v>628</v>
      </c>
      <c r="N11139" t="s">
        <v>304</v>
      </c>
      <c r="O11139" t="s">
        <v>22</v>
      </c>
      <c r="P11139" t="s">
        <v>23</v>
      </c>
      <c r="Q11139" t="s">
        <v>24</v>
      </c>
    </row>
    <row r="11140" spans="1:17" x14ac:dyDescent="0.2">
      <c r="A11140" s="2">
        <v>39484</v>
      </c>
      <c r="B11140" t="s">
        <v>94</v>
      </c>
      <c r="C11140" t="s">
        <v>244</v>
      </c>
      <c r="D11140" t="s">
        <v>50</v>
      </c>
      <c r="E11140" t="s">
        <v>50</v>
      </c>
      <c r="F11140">
        <v>50</v>
      </c>
      <c r="G11140">
        <v>54</v>
      </c>
      <c r="H11140">
        <v>0</v>
      </c>
      <c r="I11140">
        <v>0</v>
      </c>
      <c r="J11140">
        <v>1</v>
      </c>
      <c r="K11140">
        <v>1</v>
      </c>
      <c r="L11140" t="s">
        <v>28</v>
      </c>
      <c r="M11140" t="s">
        <v>146</v>
      </c>
      <c r="N11140" t="s">
        <v>145</v>
      </c>
      <c r="O11140" t="s">
        <v>122</v>
      </c>
      <c r="P11140" t="s">
        <v>23</v>
      </c>
      <c r="Q11140" t="s">
        <v>30</v>
      </c>
    </row>
    <row r="11141" spans="1:17" x14ac:dyDescent="0.2">
      <c r="A11141" s="2">
        <v>39484</v>
      </c>
      <c r="B11141" t="s">
        <v>167</v>
      </c>
      <c r="C11141" t="s">
        <v>469</v>
      </c>
      <c r="D11141" t="s">
        <v>115</v>
      </c>
      <c r="E11141" t="s">
        <v>115</v>
      </c>
      <c r="F11141">
        <v>41</v>
      </c>
      <c r="G11141">
        <v>104</v>
      </c>
      <c r="H11141">
        <v>0</v>
      </c>
      <c r="I11141">
        <v>0</v>
      </c>
      <c r="J11141">
        <v>0</v>
      </c>
      <c r="K11141">
        <v>0</v>
      </c>
      <c r="L11141" t="s">
        <v>20</v>
      </c>
      <c r="M11141" t="s">
        <v>625</v>
      </c>
      <c r="N11141" t="s">
        <v>167</v>
      </c>
      <c r="O11141" t="s">
        <v>22</v>
      </c>
      <c r="P11141" t="s">
        <v>23</v>
      </c>
      <c r="Q11141" t="s">
        <v>30</v>
      </c>
    </row>
    <row r="11142" spans="1:17" x14ac:dyDescent="0.2">
      <c r="A11142" s="2">
        <v>39484</v>
      </c>
      <c r="B11142" t="s">
        <v>164</v>
      </c>
      <c r="C11142" t="s">
        <v>182</v>
      </c>
      <c r="D11142" t="s">
        <v>115</v>
      </c>
      <c r="E11142" t="s">
        <v>115</v>
      </c>
      <c r="F11142">
        <v>67</v>
      </c>
      <c r="G11142">
        <v>82</v>
      </c>
      <c r="H11142">
        <v>0</v>
      </c>
      <c r="I11142">
        <v>0</v>
      </c>
      <c r="J11142">
        <v>1</v>
      </c>
      <c r="K11142">
        <v>1</v>
      </c>
      <c r="L11142" t="s">
        <v>20</v>
      </c>
      <c r="M11142" t="s">
        <v>246</v>
      </c>
      <c r="N11142" t="s">
        <v>176</v>
      </c>
      <c r="O11142" t="s">
        <v>122</v>
      </c>
      <c r="P11142" t="s">
        <v>23</v>
      </c>
      <c r="Q11142" t="s">
        <v>30</v>
      </c>
    </row>
    <row r="11143" spans="1:17" x14ac:dyDescent="0.2">
      <c r="A11143" s="2">
        <v>39484</v>
      </c>
      <c r="B11143" t="s">
        <v>98</v>
      </c>
      <c r="C11143" t="s">
        <v>25</v>
      </c>
      <c r="D11143" t="s">
        <v>50</v>
      </c>
      <c r="E11143" t="s">
        <v>19</v>
      </c>
      <c r="F11143">
        <v>36</v>
      </c>
      <c r="G11143">
        <v>2</v>
      </c>
      <c r="H11143">
        <v>0</v>
      </c>
      <c r="I11143">
        <v>0</v>
      </c>
      <c r="J11143">
        <v>0</v>
      </c>
      <c r="K11143">
        <v>1</v>
      </c>
      <c r="L11143" t="s">
        <v>28</v>
      </c>
      <c r="M11143" t="s">
        <v>99</v>
      </c>
      <c r="N11143" t="s">
        <v>98</v>
      </c>
      <c r="O11143" t="s">
        <v>22</v>
      </c>
      <c r="P11143" t="s">
        <v>23</v>
      </c>
      <c r="Q11143" t="s">
        <v>41</v>
      </c>
    </row>
    <row r="11144" spans="1:17" x14ac:dyDescent="0.2">
      <c r="A11144" s="2">
        <v>39484</v>
      </c>
      <c r="B11144" t="s">
        <v>123</v>
      </c>
      <c r="C11144" t="s">
        <v>92</v>
      </c>
      <c r="D11144" t="s">
        <v>50</v>
      </c>
      <c r="E11144" t="s">
        <v>50</v>
      </c>
      <c r="F11144">
        <v>26</v>
      </c>
      <c r="G11144">
        <v>13</v>
      </c>
      <c r="H11144">
        <v>0</v>
      </c>
      <c r="I11144">
        <v>0</v>
      </c>
      <c r="J11144">
        <v>1</v>
      </c>
      <c r="K11144">
        <v>0</v>
      </c>
      <c r="L11144" t="s">
        <v>28</v>
      </c>
      <c r="M11144" t="s">
        <v>179</v>
      </c>
      <c r="N11144" t="s">
        <v>123</v>
      </c>
      <c r="O11144" t="s">
        <v>22</v>
      </c>
      <c r="P11144" t="s">
        <v>23</v>
      </c>
      <c r="Q11144" t="s">
        <v>24</v>
      </c>
    </row>
    <row r="11145" spans="1:17" x14ac:dyDescent="0.2">
      <c r="A11145" s="2">
        <v>39484</v>
      </c>
      <c r="B11145" t="s">
        <v>119</v>
      </c>
      <c r="C11145" t="s">
        <v>82</v>
      </c>
      <c r="D11145" t="s">
        <v>50</v>
      </c>
      <c r="E11145" t="s">
        <v>50</v>
      </c>
      <c r="F11145">
        <v>3</v>
      </c>
      <c r="G11145">
        <v>8</v>
      </c>
      <c r="H11145">
        <v>0</v>
      </c>
      <c r="I11145">
        <v>0</v>
      </c>
      <c r="J11145">
        <v>3</v>
      </c>
      <c r="K11145">
        <v>1</v>
      </c>
      <c r="L11145" t="s">
        <v>28</v>
      </c>
      <c r="M11145" t="s">
        <v>195</v>
      </c>
      <c r="N11145" t="s">
        <v>53</v>
      </c>
      <c r="O11145" t="s">
        <v>122</v>
      </c>
      <c r="P11145" t="s">
        <v>23</v>
      </c>
      <c r="Q11145" t="s">
        <v>24</v>
      </c>
    </row>
    <row r="11146" spans="1:17" x14ac:dyDescent="0.2">
      <c r="A11146" s="2">
        <v>39484</v>
      </c>
      <c r="B11146" t="s">
        <v>185</v>
      </c>
      <c r="C11146" t="s">
        <v>131</v>
      </c>
      <c r="D11146" t="s">
        <v>27</v>
      </c>
      <c r="E11146" t="s">
        <v>27</v>
      </c>
      <c r="F11146">
        <v>98</v>
      </c>
      <c r="G11146">
        <v>69</v>
      </c>
      <c r="H11146">
        <v>0</v>
      </c>
      <c r="I11146">
        <v>0</v>
      </c>
      <c r="J11146">
        <v>1</v>
      </c>
      <c r="K11146">
        <v>1</v>
      </c>
      <c r="L11146" t="s">
        <v>28</v>
      </c>
      <c r="M11146" t="s">
        <v>412</v>
      </c>
      <c r="N11146" t="s">
        <v>185</v>
      </c>
      <c r="O11146" t="s">
        <v>22</v>
      </c>
      <c r="P11146" t="s">
        <v>23</v>
      </c>
      <c r="Q11146" t="s">
        <v>30</v>
      </c>
    </row>
    <row r="11147" spans="1:17" x14ac:dyDescent="0.2">
      <c r="A11147" s="2">
        <v>39484</v>
      </c>
      <c r="B11147" t="s">
        <v>143</v>
      </c>
      <c r="C11147" t="s">
        <v>114</v>
      </c>
      <c r="D11147" t="s">
        <v>115</v>
      </c>
      <c r="E11147" t="s">
        <v>115</v>
      </c>
      <c r="F11147">
        <v>34</v>
      </c>
      <c r="G11147">
        <v>107</v>
      </c>
      <c r="H11147">
        <v>0</v>
      </c>
      <c r="I11147">
        <v>0</v>
      </c>
      <c r="J11147">
        <v>4</v>
      </c>
      <c r="K11147">
        <v>1</v>
      </c>
      <c r="L11147" t="s">
        <v>20</v>
      </c>
      <c r="M11147" t="s">
        <v>1014</v>
      </c>
      <c r="N11147" t="s">
        <v>143</v>
      </c>
      <c r="O11147" t="s">
        <v>22</v>
      </c>
      <c r="P11147" t="s">
        <v>23</v>
      </c>
      <c r="Q11147" t="s">
        <v>24</v>
      </c>
    </row>
    <row r="11148" spans="1:17" x14ac:dyDescent="0.2">
      <c r="A11148" s="2">
        <v>39484</v>
      </c>
      <c r="B11148" t="s">
        <v>177</v>
      </c>
      <c r="C11148" t="s">
        <v>163</v>
      </c>
      <c r="D11148" t="s">
        <v>115</v>
      </c>
      <c r="E11148" t="s">
        <v>115</v>
      </c>
      <c r="F11148">
        <v>112</v>
      </c>
      <c r="G11148">
        <v>127</v>
      </c>
      <c r="H11148">
        <v>0</v>
      </c>
      <c r="I11148">
        <v>0</v>
      </c>
      <c r="J11148">
        <v>0</v>
      </c>
      <c r="K11148">
        <v>1</v>
      </c>
      <c r="L11148" t="s">
        <v>20</v>
      </c>
      <c r="M11148" t="s">
        <v>640</v>
      </c>
      <c r="N11148" t="s">
        <v>177</v>
      </c>
      <c r="O11148" t="s">
        <v>22</v>
      </c>
      <c r="P11148" t="s">
        <v>23</v>
      </c>
      <c r="Q11148" t="s">
        <v>41</v>
      </c>
    </row>
    <row r="11149" spans="1:17" x14ac:dyDescent="0.2">
      <c r="A11149" s="2">
        <v>39484</v>
      </c>
      <c r="B11149" t="s">
        <v>560</v>
      </c>
      <c r="C11149" t="s">
        <v>384</v>
      </c>
      <c r="D11149" t="s">
        <v>50</v>
      </c>
      <c r="E11149" t="s">
        <v>50</v>
      </c>
      <c r="F11149">
        <v>108</v>
      </c>
      <c r="G11149">
        <v>53</v>
      </c>
      <c r="H11149">
        <v>0</v>
      </c>
      <c r="I11149">
        <v>0</v>
      </c>
      <c r="J11149">
        <v>0</v>
      </c>
      <c r="K11149">
        <v>1</v>
      </c>
      <c r="L11149" t="s">
        <v>28</v>
      </c>
      <c r="M11149" t="s">
        <v>767</v>
      </c>
      <c r="N11149" t="s">
        <v>180</v>
      </c>
      <c r="O11149" t="s">
        <v>122</v>
      </c>
      <c r="P11149" t="s">
        <v>23</v>
      </c>
      <c r="Q11149" t="s">
        <v>41</v>
      </c>
    </row>
    <row r="11150" spans="1:17" x14ac:dyDescent="0.2">
      <c r="A11150" s="2">
        <v>39484</v>
      </c>
      <c r="B11150" t="s">
        <v>133</v>
      </c>
      <c r="C11150" t="s">
        <v>583</v>
      </c>
      <c r="D11150" t="s">
        <v>115</v>
      </c>
      <c r="E11150" t="s">
        <v>115</v>
      </c>
      <c r="F11150">
        <v>41</v>
      </c>
      <c r="G11150">
        <v>128</v>
      </c>
      <c r="H11150">
        <v>0</v>
      </c>
      <c r="I11150">
        <v>0</v>
      </c>
      <c r="J11150">
        <v>4</v>
      </c>
      <c r="K11150">
        <v>0</v>
      </c>
      <c r="L11150" t="s">
        <v>20</v>
      </c>
      <c r="M11150" t="s">
        <v>134</v>
      </c>
      <c r="N11150" t="s">
        <v>133</v>
      </c>
      <c r="O11150" t="s">
        <v>22</v>
      </c>
      <c r="P11150" t="s">
        <v>23</v>
      </c>
      <c r="Q11150" t="s">
        <v>24</v>
      </c>
    </row>
    <row r="11151" spans="1:17" x14ac:dyDescent="0.2">
      <c r="A11151" s="2">
        <v>39484</v>
      </c>
      <c r="B11151" t="s">
        <v>464</v>
      </c>
      <c r="C11151" t="s">
        <v>449</v>
      </c>
      <c r="D11151" t="s">
        <v>115</v>
      </c>
      <c r="E11151" t="s">
        <v>115</v>
      </c>
      <c r="F11151">
        <v>133</v>
      </c>
      <c r="G11151">
        <v>66</v>
      </c>
      <c r="H11151">
        <v>0</v>
      </c>
      <c r="I11151">
        <v>0</v>
      </c>
      <c r="J11151">
        <v>0</v>
      </c>
      <c r="K11151">
        <v>1</v>
      </c>
      <c r="L11151" t="s">
        <v>20</v>
      </c>
      <c r="M11151" t="s">
        <v>465</v>
      </c>
      <c r="N11151" t="s">
        <v>464</v>
      </c>
      <c r="O11151" t="s">
        <v>22</v>
      </c>
      <c r="P11151" t="s">
        <v>23</v>
      </c>
      <c r="Q11151" t="s">
        <v>41</v>
      </c>
    </row>
    <row r="11152" spans="1:17" x14ac:dyDescent="0.2">
      <c r="A11152" s="2">
        <v>39484</v>
      </c>
      <c r="B11152" t="s">
        <v>328</v>
      </c>
      <c r="C11152" t="s">
        <v>1204</v>
      </c>
      <c r="D11152" t="s">
        <v>50</v>
      </c>
      <c r="E11152" t="s">
        <v>50</v>
      </c>
      <c r="F11152">
        <v>60</v>
      </c>
      <c r="G11152">
        <v>27</v>
      </c>
      <c r="H11152">
        <v>0</v>
      </c>
      <c r="I11152">
        <v>0</v>
      </c>
      <c r="J11152">
        <v>1</v>
      </c>
      <c r="K11152">
        <v>1</v>
      </c>
      <c r="L11152" t="s">
        <v>28</v>
      </c>
      <c r="M11152" t="s">
        <v>329</v>
      </c>
      <c r="N11152" t="s">
        <v>328</v>
      </c>
      <c r="O11152" t="s">
        <v>22</v>
      </c>
      <c r="P11152" t="s">
        <v>23</v>
      </c>
      <c r="Q11152" t="s">
        <v>30</v>
      </c>
    </row>
    <row r="11153" spans="1:17" x14ac:dyDescent="0.2">
      <c r="A11153" s="2">
        <v>39484</v>
      </c>
      <c r="B11153" t="s">
        <v>184</v>
      </c>
      <c r="C11153" t="s">
        <v>317</v>
      </c>
      <c r="D11153" t="s">
        <v>50</v>
      </c>
      <c r="E11153" t="s">
        <v>50</v>
      </c>
      <c r="F11153">
        <v>136</v>
      </c>
      <c r="G11153">
        <v>62</v>
      </c>
      <c r="H11153">
        <v>0</v>
      </c>
      <c r="I11153">
        <v>0</v>
      </c>
      <c r="J11153">
        <v>0</v>
      </c>
      <c r="K11153">
        <v>1</v>
      </c>
      <c r="L11153" t="s">
        <v>247</v>
      </c>
      <c r="M11153" t="s">
        <v>193</v>
      </c>
      <c r="N11153" t="s">
        <v>184</v>
      </c>
      <c r="O11153" t="s">
        <v>22</v>
      </c>
      <c r="P11153" t="s">
        <v>23</v>
      </c>
      <c r="Q11153" t="s">
        <v>41</v>
      </c>
    </row>
    <row r="11154" spans="1:17" x14ac:dyDescent="0.2">
      <c r="A11154" s="2">
        <v>39484</v>
      </c>
      <c r="B11154" t="s">
        <v>100</v>
      </c>
      <c r="C11154" t="s">
        <v>87</v>
      </c>
      <c r="D11154" t="s">
        <v>50</v>
      </c>
      <c r="E11154" t="s">
        <v>50</v>
      </c>
      <c r="F11154">
        <v>32</v>
      </c>
      <c r="G11154">
        <v>18</v>
      </c>
      <c r="H11154">
        <v>0</v>
      </c>
      <c r="I11154">
        <v>0</v>
      </c>
      <c r="J11154">
        <v>0</v>
      </c>
      <c r="K11154">
        <v>1</v>
      </c>
      <c r="L11154" t="s">
        <v>28</v>
      </c>
      <c r="M11154" t="s">
        <v>102</v>
      </c>
      <c r="N11154" t="s">
        <v>100</v>
      </c>
      <c r="O11154" t="s">
        <v>22</v>
      </c>
      <c r="P11154" t="s">
        <v>23</v>
      </c>
      <c r="Q11154" t="s">
        <v>41</v>
      </c>
    </row>
    <row r="11155" spans="1:17" x14ac:dyDescent="0.2">
      <c r="A11155" s="2">
        <v>39484</v>
      </c>
      <c r="B11155" t="s">
        <v>239</v>
      </c>
      <c r="C11155" t="s">
        <v>402</v>
      </c>
      <c r="D11155" t="s">
        <v>115</v>
      </c>
      <c r="E11155" t="s">
        <v>115</v>
      </c>
      <c r="F11155">
        <v>92</v>
      </c>
      <c r="G11155">
        <v>100</v>
      </c>
      <c r="H11155">
        <v>0</v>
      </c>
      <c r="I11155">
        <v>0</v>
      </c>
      <c r="J11155">
        <v>0</v>
      </c>
      <c r="K11155">
        <v>1</v>
      </c>
      <c r="L11155" t="s">
        <v>20</v>
      </c>
      <c r="M11155" t="s">
        <v>240</v>
      </c>
      <c r="N11155" t="s">
        <v>239</v>
      </c>
      <c r="O11155" t="s">
        <v>22</v>
      </c>
      <c r="P11155" t="s">
        <v>23</v>
      </c>
      <c r="Q11155" t="s">
        <v>41</v>
      </c>
    </row>
    <row r="11156" spans="1:17" x14ac:dyDescent="0.2">
      <c r="A11156" s="2">
        <v>39484</v>
      </c>
      <c r="B11156" t="s">
        <v>113</v>
      </c>
      <c r="C11156" t="s">
        <v>443</v>
      </c>
      <c r="D11156" t="s">
        <v>115</v>
      </c>
      <c r="E11156" t="s">
        <v>115</v>
      </c>
      <c r="F11156">
        <v>57</v>
      </c>
      <c r="G11156">
        <v>126</v>
      </c>
      <c r="H11156">
        <v>0</v>
      </c>
      <c r="I11156">
        <v>0</v>
      </c>
      <c r="J11156">
        <v>2</v>
      </c>
      <c r="K11156">
        <v>0</v>
      </c>
      <c r="L11156" t="s">
        <v>20</v>
      </c>
      <c r="M11156" t="s">
        <v>231</v>
      </c>
      <c r="N11156" t="s">
        <v>113</v>
      </c>
      <c r="O11156" t="s">
        <v>22</v>
      </c>
      <c r="P11156" t="s">
        <v>23</v>
      </c>
      <c r="Q11156" t="s">
        <v>24</v>
      </c>
    </row>
    <row r="11157" spans="1:17" x14ac:dyDescent="0.2">
      <c r="A11157" s="2">
        <v>39484</v>
      </c>
      <c r="B11157" t="s">
        <v>249</v>
      </c>
      <c r="C11157" t="s">
        <v>72</v>
      </c>
      <c r="D11157" t="s">
        <v>50</v>
      </c>
      <c r="E11157" t="s">
        <v>50</v>
      </c>
      <c r="F11157">
        <v>81</v>
      </c>
      <c r="G11157">
        <v>31</v>
      </c>
      <c r="H11157">
        <v>0</v>
      </c>
      <c r="I11157">
        <v>0</v>
      </c>
      <c r="J11157">
        <v>1</v>
      </c>
      <c r="K11157">
        <v>2</v>
      </c>
      <c r="L11157" t="s">
        <v>28</v>
      </c>
      <c r="M11157" t="s">
        <v>1069</v>
      </c>
      <c r="N11157" t="s">
        <v>249</v>
      </c>
      <c r="O11157" t="s">
        <v>22</v>
      </c>
      <c r="P11157" t="s">
        <v>23</v>
      </c>
      <c r="Q11157" t="s">
        <v>41</v>
      </c>
    </row>
    <row r="11158" spans="1:17" x14ac:dyDescent="0.2">
      <c r="A11158" s="2">
        <v>39484</v>
      </c>
      <c r="B11158" t="s">
        <v>106</v>
      </c>
      <c r="C11158" t="s">
        <v>67</v>
      </c>
      <c r="D11158" t="s">
        <v>50</v>
      </c>
      <c r="E11158" t="s">
        <v>50</v>
      </c>
      <c r="F11158">
        <v>4</v>
      </c>
      <c r="G11158">
        <v>7</v>
      </c>
      <c r="H11158">
        <v>0</v>
      </c>
      <c r="I11158">
        <v>0</v>
      </c>
      <c r="J11158">
        <v>1</v>
      </c>
      <c r="K11158">
        <v>0</v>
      </c>
      <c r="L11158" t="s">
        <v>28</v>
      </c>
      <c r="M11158" t="s">
        <v>417</v>
      </c>
      <c r="N11158" t="s">
        <v>106</v>
      </c>
      <c r="O11158" t="s">
        <v>22</v>
      </c>
      <c r="P11158" t="s">
        <v>23</v>
      </c>
      <c r="Q11158" t="s">
        <v>24</v>
      </c>
    </row>
    <row r="11159" spans="1:17" x14ac:dyDescent="0.2">
      <c r="A11159" s="2">
        <v>39484</v>
      </c>
      <c r="B11159" t="s">
        <v>180</v>
      </c>
      <c r="C11159" t="s">
        <v>52</v>
      </c>
      <c r="D11159" t="s">
        <v>50</v>
      </c>
      <c r="E11159" t="s">
        <v>50</v>
      </c>
      <c r="F11159">
        <v>16</v>
      </c>
      <c r="G11159">
        <v>22</v>
      </c>
      <c r="H11159">
        <v>0</v>
      </c>
      <c r="I11159">
        <v>0</v>
      </c>
      <c r="J11159">
        <v>0</v>
      </c>
      <c r="K11159">
        <v>0</v>
      </c>
      <c r="L11159" t="s">
        <v>28</v>
      </c>
      <c r="M11159" t="s">
        <v>181</v>
      </c>
      <c r="N11159" t="s">
        <v>180</v>
      </c>
      <c r="O11159" t="s">
        <v>22</v>
      </c>
      <c r="P11159" t="s">
        <v>23</v>
      </c>
      <c r="Q11159" t="s">
        <v>30</v>
      </c>
    </row>
    <row r="11160" spans="1:17" x14ac:dyDescent="0.2">
      <c r="A11160" s="2">
        <v>39484</v>
      </c>
      <c r="B11160" t="s">
        <v>904</v>
      </c>
      <c r="C11160" t="s">
        <v>456</v>
      </c>
      <c r="D11160" t="s">
        <v>27</v>
      </c>
      <c r="E11160" t="s">
        <v>27</v>
      </c>
      <c r="F11160">
        <v>179</v>
      </c>
      <c r="G11160">
        <v>181</v>
      </c>
      <c r="H11160">
        <v>0</v>
      </c>
      <c r="I11160">
        <v>0</v>
      </c>
      <c r="J11160">
        <v>2</v>
      </c>
      <c r="K11160">
        <v>1</v>
      </c>
      <c r="L11160" t="s">
        <v>20</v>
      </c>
      <c r="M11160" t="s">
        <v>1301</v>
      </c>
      <c r="N11160" t="s">
        <v>904</v>
      </c>
      <c r="O11160" t="s">
        <v>22</v>
      </c>
      <c r="P11160" t="s">
        <v>23</v>
      </c>
      <c r="Q11160" t="s">
        <v>24</v>
      </c>
    </row>
    <row r="11161" spans="1:17" x14ac:dyDescent="0.2">
      <c r="A11161" s="2">
        <v>39484</v>
      </c>
      <c r="B11161" t="s">
        <v>176</v>
      </c>
      <c r="C11161" t="s">
        <v>301</v>
      </c>
      <c r="D11161" t="s">
        <v>115</v>
      </c>
      <c r="E11161" t="s">
        <v>115</v>
      </c>
      <c r="F11161">
        <v>99</v>
      </c>
      <c r="G11161">
        <v>115</v>
      </c>
      <c r="H11161">
        <v>0</v>
      </c>
      <c r="I11161">
        <v>0</v>
      </c>
      <c r="J11161">
        <v>2</v>
      </c>
      <c r="K11161">
        <v>0</v>
      </c>
      <c r="L11161" t="s">
        <v>20</v>
      </c>
      <c r="M11161" t="s">
        <v>300</v>
      </c>
      <c r="N11161" t="s">
        <v>176</v>
      </c>
      <c r="O11161" t="s">
        <v>22</v>
      </c>
      <c r="P11161" t="s">
        <v>23</v>
      </c>
      <c r="Q11161" t="s">
        <v>24</v>
      </c>
    </row>
    <row r="11162" spans="1:17" x14ac:dyDescent="0.2">
      <c r="A11162" s="2">
        <v>39484</v>
      </c>
      <c r="B11162" t="s">
        <v>18</v>
      </c>
      <c r="C11162" t="s">
        <v>43</v>
      </c>
      <c r="D11162" t="s">
        <v>19</v>
      </c>
      <c r="E11162" t="s">
        <v>19</v>
      </c>
      <c r="F11162">
        <v>28</v>
      </c>
      <c r="G11162">
        <v>17</v>
      </c>
      <c r="H11162">
        <v>0</v>
      </c>
      <c r="I11162">
        <v>0</v>
      </c>
      <c r="J11162">
        <v>2</v>
      </c>
      <c r="K11162">
        <v>2</v>
      </c>
      <c r="L11162" t="s">
        <v>28</v>
      </c>
      <c r="M11162" t="s">
        <v>64</v>
      </c>
      <c r="N11162" t="s">
        <v>18</v>
      </c>
      <c r="O11162" t="s">
        <v>22</v>
      </c>
      <c r="P11162" t="s">
        <v>23</v>
      </c>
      <c r="Q11162" t="s">
        <v>30</v>
      </c>
    </row>
    <row r="11163" spans="1:17" x14ac:dyDescent="0.2">
      <c r="A11163" s="2">
        <v>39484</v>
      </c>
      <c r="B11163" t="s">
        <v>77</v>
      </c>
      <c r="C11163" t="s">
        <v>26</v>
      </c>
      <c r="D11163" t="s">
        <v>27</v>
      </c>
      <c r="E11163" t="s">
        <v>27</v>
      </c>
      <c r="F11163">
        <v>20</v>
      </c>
      <c r="G11163">
        <v>15</v>
      </c>
      <c r="H11163">
        <v>0</v>
      </c>
      <c r="I11163">
        <v>0</v>
      </c>
      <c r="J11163">
        <v>2</v>
      </c>
      <c r="K11163">
        <v>2</v>
      </c>
      <c r="L11163" t="s">
        <v>28</v>
      </c>
      <c r="M11163" t="s">
        <v>874</v>
      </c>
      <c r="N11163" t="s">
        <v>77</v>
      </c>
      <c r="O11163" t="s">
        <v>22</v>
      </c>
      <c r="P11163" t="s">
        <v>23</v>
      </c>
      <c r="Q11163" t="s">
        <v>30</v>
      </c>
    </row>
    <row r="11164" spans="1:17" x14ac:dyDescent="0.2">
      <c r="A11164" s="2">
        <v>39484</v>
      </c>
      <c r="B11164" t="s">
        <v>32</v>
      </c>
      <c r="C11164" t="s">
        <v>263</v>
      </c>
      <c r="D11164" t="s">
        <v>19</v>
      </c>
      <c r="E11164" t="s">
        <v>27</v>
      </c>
      <c r="F11164">
        <v>59</v>
      </c>
      <c r="G11164">
        <v>73</v>
      </c>
      <c r="H11164">
        <v>0</v>
      </c>
      <c r="I11164">
        <v>0</v>
      </c>
      <c r="J11164">
        <v>1</v>
      </c>
      <c r="K11164">
        <v>1</v>
      </c>
      <c r="L11164" t="s">
        <v>28</v>
      </c>
      <c r="M11164" t="s">
        <v>1271</v>
      </c>
      <c r="N11164" t="s">
        <v>32</v>
      </c>
      <c r="O11164" t="s">
        <v>22</v>
      </c>
      <c r="P11164" t="s">
        <v>23</v>
      </c>
      <c r="Q11164" t="s">
        <v>30</v>
      </c>
    </row>
    <row r="11165" spans="1:17" x14ac:dyDescent="0.2">
      <c r="A11165" s="2">
        <v>39484</v>
      </c>
      <c r="B11165" t="s">
        <v>161</v>
      </c>
      <c r="C11165" t="s">
        <v>49</v>
      </c>
      <c r="D11165" t="s">
        <v>50</v>
      </c>
      <c r="E11165" t="s">
        <v>50</v>
      </c>
      <c r="F11165">
        <v>58</v>
      </c>
      <c r="G11165">
        <v>29</v>
      </c>
      <c r="H11165">
        <v>0</v>
      </c>
      <c r="I11165">
        <v>0</v>
      </c>
      <c r="J11165">
        <v>3</v>
      </c>
      <c r="K11165">
        <v>0</v>
      </c>
      <c r="L11165" t="s">
        <v>28</v>
      </c>
      <c r="M11165" t="s">
        <v>295</v>
      </c>
      <c r="N11165" t="s">
        <v>161</v>
      </c>
      <c r="O11165" t="s">
        <v>22</v>
      </c>
      <c r="P11165" t="s">
        <v>23</v>
      </c>
      <c r="Q11165" t="s">
        <v>24</v>
      </c>
    </row>
    <row r="11166" spans="1:17" x14ac:dyDescent="0.2">
      <c r="A11166" s="2">
        <v>39485</v>
      </c>
      <c r="B11166" t="s">
        <v>199</v>
      </c>
      <c r="C11166" t="s">
        <v>120</v>
      </c>
      <c r="D11166" t="s">
        <v>36</v>
      </c>
      <c r="E11166" t="s">
        <v>36</v>
      </c>
      <c r="F11166">
        <v>43</v>
      </c>
      <c r="G11166">
        <v>25</v>
      </c>
      <c r="H11166">
        <v>0</v>
      </c>
      <c r="I11166">
        <v>0</v>
      </c>
      <c r="J11166">
        <v>0</v>
      </c>
      <c r="K11166">
        <v>1</v>
      </c>
      <c r="L11166" t="s">
        <v>276</v>
      </c>
      <c r="M11166" t="s">
        <v>220</v>
      </c>
      <c r="N11166" t="s">
        <v>199</v>
      </c>
      <c r="O11166" t="s">
        <v>22</v>
      </c>
      <c r="P11166" t="s">
        <v>23</v>
      </c>
      <c r="Q11166" t="s">
        <v>41</v>
      </c>
    </row>
    <row r="11167" spans="1:17" x14ac:dyDescent="0.2">
      <c r="A11167" s="2">
        <v>39485</v>
      </c>
      <c r="B11167" t="s">
        <v>136</v>
      </c>
      <c r="C11167" t="s">
        <v>183</v>
      </c>
      <c r="D11167" t="s">
        <v>36</v>
      </c>
      <c r="E11167" t="s">
        <v>36</v>
      </c>
      <c r="F11167">
        <v>38</v>
      </c>
      <c r="G11167">
        <v>35</v>
      </c>
      <c r="H11167">
        <v>0</v>
      </c>
      <c r="I11167">
        <v>0</v>
      </c>
      <c r="J11167">
        <v>1</v>
      </c>
      <c r="K11167">
        <v>4</v>
      </c>
      <c r="L11167" t="s">
        <v>276</v>
      </c>
      <c r="M11167" t="s">
        <v>627</v>
      </c>
      <c r="N11167" t="s">
        <v>199</v>
      </c>
      <c r="O11167" t="s">
        <v>122</v>
      </c>
      <c r="P11167" t="s">
        <v>23</v>
      </c>
      <c r="Q11167" t="s">
        <v>41</v>
      </c>
    </row>
    <row r="11168" spans="1:17" x14ac:dyDescent="0.2">
      <c r="A11168" s="2">
        <v>39487</v>
      </c>
      <c r="B11168" t="s">
        <v>199</v>
      </c>
      <c r="C11168" t="s">
        <v>136</v>
      </c>
      <c r="D11168" t="s">
        <v>36</v>
      </c>
      <c r="E11168" t="s">
        <v>36</v>
      </c>
      <c r="F11168">
        <v>43</v>
      </c>
      <c r="G11168">
        <v>38</v>
      </c>
      <c r="H11168">
        <v>0</v>
      </c>
      <c r="I11168">
        <v>0</v>
      </c>
      <c r="J11168">
        <v>4</v>
      </c>
      <c r="K11168">
        <v>2</v>
      </c>
      <c r="L11168" t="s">
        <v>276</v>
      </c>
      <c r="M11168" t="s">
        <v>627</v>
      </c>
      <c r="N11168" t="s">
        <v>199</v>
      </c>
      <c r="O11168" t="s">
        <v>22</v>
      </c>
      <c r="P11168" t="s">
        <v>23</v>
      </c>
      <c r="Q11168" t="s">
        <v>24</v>
      </c>
    </row>
    <row r="11169" spans="1:17" x14ac:dyDescent="0.2">
      <c r="A11169" s="2">
        <v>39487</v>
      </c>
      <c r="B11169" t="s">
        <v>405</v>
      </c>
      <c r="C11169" t="s">
        <v>296</v>
      </c>
      <c r="D11169" t="s">
        <v>36</v>
      </c>
      <c r="E11169" t="s">
        <v>36</v>
      </c>
      <c r="F11169">
        <v>154</v>
      </c>
      <c r="G11169">
        <v>75</v>
      </c>
      <c r="H11169">
        <v>0</v>
      </c>
      <c r="I11169">
        <v>0</v>
      </c>
      <c r="J11169">
        <v>0</v>
      </c>
      <c r="K11169">
        <v>1</v>
      </c>
      <c r="L11169" t="s">
        <v>28</v>
      </c>
      <c r="M11169" t="s">
        <v>685</v>
      </c>
      <c r="N11169" t="s">
        <v>46</v>
      </c>
      <c r="O11169" t="s">
        <v>122</v>
      </c>
      <c r="P11169" t="s">
        <v>23</v>
      </c>
      <c r="Q11169" t="s">
        <v>41</v>
      </c>
    </row>
    <row r="11170" spans="1:17" x14ac:dyDescent="0.2">
      <c r="A11170" s="2">
        <v>39487</v>
      </c>
      <c r="B11170" t="s">
        <v>46</v>
      </c>
      <c r="C11170" t="s">
        <v>351</v>
      </c>
      <c r="D11170" t="s">
        <v>36</v>
      </c>
      <c r="E11170" t="s">
        <v>36</v>
      </c>
      <c r="F11170">
        <v>148</v>
      </c>
      <c r="G11170">
        <v>101</v>
      </c>
      <c r="H11170">
        <v>0</v>
      </c>
      <c r="I11170">
        <v>0</v>
      </c>
      <c r="J11170">
        <v>1</v>
      </c>
      <c r="K11170">
        <v>4</v>
      </c>
      <c r="L11170" t="s">
        <v>28</v>
      </c>
      <c r="M11170" t="s">
        <v>685</v>
      </c>
      <c r="N11170" t="s">
        <v>46</v>
      </c>
      <c r="O11170" t="s">
        <v>22</v>
      </c>
      <c r="P11170" t="s">
        <v>23</v>
      </c>
      <c r="Q11170" t="s">
        <v>41</v>
      </c>
    </row>
    <row r="11171" spans="1:17" x14ac:dyDescent="0.2">
      <c r="A11171" s="2">
        <v>39488</v>
      </c>
      <c r="B11171" t="s">
        <v>351</v>
      </c>
      <c r="C11171" t="s">
        <v>296</v>
      </c>
      <c r="D11171" t="s">
        <v>36</v>
      </c>
      <c r="E11171" t="s">
        <v>36</v>
      </c>
      <c r="F11171">
        <v>101</v>
      </c>
      <c r="G11171">
        <v>75</v>
      </c>
      <c r="H11171">
        <v>0</v>
      </c>
      <c r="I11171">
        <v>0</v>
      </c>
      <c r="J11171">
        <v>1</v>
      </c>
      <c r="K11171">
        <v>0</v>
      </c>
      <c r="L11171" t="s">
        <v>28</v>
      </c>
      <c r="M11171" t="s">
        <v>685</v>
      </c>
      <c r="N11171" t="s">
        <v>46</v>
      </c>
      <c r="O11171" t="s">
        <v>122</v>
      </c>
      <c r="P11171" t="s">
        <v>23</v>
      </c>
      <c r="Q11171" t="s">
        <v>24</v>
      </c>
    </row>
    <row r="11172" spans="1:17" x14ac:dyDescent="0.2">
      <c r="A11172" s="2">
        <v>39488</v>
      </c>
      <c r="B11172" t="s">
        <v>120</v>
      </c>
      <c r="C11172" t="s">
        <v>183</v>
      </c>
      <c r="D11172" t="s">
        <v>36</v>
      </c>
      <c r="E11172" t="s">
        <v>36</v>
      </c>
      <c r="F11172">
        <v>25</v>
      </c>
      <c r="G11172">
        <v>35</v>
      </c>
      <c r="H11172">
        <v>0</v>
      </c>
      <c r="I11172">
        <v>0</v>
      </c>
      <c r="J11172">
        <v>0</v>
      </c>
      <c r="K11172">
        <v>1</v>
      </c>
      <c r="L11172" t="s">
        <v>276</v>
      </c>
      <c r="M11172" t="s">
        <v>220</v>
      </c>
      <c r="N11172" t="s">
        <v>199</v>
      </c>
      <c r="O11172" t="s">
        <v>122</v>
      </c>
      <c r="P11172" t="s">
        <v>23</v>
      </c>
      <c r="Q11172" t="s">
        <v>41</v>
      </c>
    </row>
    <row r="11173" spans="1:17" x14ac:dyDescent="0.2">
      <c r="A11173" s="2">
        <v>39488</v>
      </c>
      <c r="B11173" t="s">
        <v>46</v>
      </c>
      <c r="C11173" t="s">
        <v>405</v>
      </c>
      <c r="D11173" t="s">
        <v>36</v>
      </c>
      <c r="E11173" t="s">
        <v>36</v>
      </c>
      <c r="F11173">
        <v>148</v>
      </c>
      <c r="G11173">
        <v>154</v>
      </c>
      <c r="H11173">
        <v>0</v>
      </c>
      <c r="I11173">
        <v>0</v>
      </c>
      <c r="J11173">
        <v>2</v>
      </c>
      <c r="K11173">
        <v>2</v>
      </c>
      <c r="L11173" t="s">
        <v>28</v>
      </c>
      <c r="M11173" t="s">
        <v>685</v>
      </c>
      <c r="N11173" t="s">
        <v>46</v>
      </c>
      <c r="O11173" t="s">
        <v>22</v>
      </c>
      <c r="P11173" t="s">
        <v>23</v>
      </c>
      <c r="Q11173" t="s">
        <v>30</v>
      </c>
    </row>
    <row r="11174" spans="1:17" x14ac:dyDescent="0.2">
      <c r="A11174" s="2">
        <v>39495</v>
      </c>
      <c r="B11174" t="s">
        <v>182</v>
      </c>
      <c r="C11174" t="s">
        <v>133</v>
      </c>
      <c r="D11174" t="s">
        <v>115</v>
      </c>
      <c r="E11174" t="s">
        <v>115</v>
      </c>
      <c r="F11174">
        <v>75</v>
      </c>
      <c r="G11174">
        <v>41</v>
      </c>
      <c r="H11174">
        <v>0</v>
      </c>
      <c r="I11174">
        <v>0</v>
      </c>
      <c r="J11174">
        <v>2</v>
      </c>
      <c r="K11174">
        <v>3</v>
      </c>
      <c r="L11174" t="s">
        <v>1071</v>
      </c>
      <c r="M11174" t="s">
        <v>1147</v>
      </c>
      <c r="N11174" t="s">
        <v>182</v>
      </c>
      <c r="O11174" t="s">
        <v>22</v>
      </c>
      <c r="P11174" t="s">
        <v>23</v>
      </c>
      <c r="Q11174" t="s">
        <v>41</v>
      </c>
    </row>
    <row r="11175" spans="1:17" x14ac:dyDescent="0.2">
      <c r="A11175" s="2">
        <v>39495</v>
      </c>
      <c r="B11175" t="s">
        <v>143</v>
      </c>
      <c r="C11175" t="s">
        <v>163</v>
      </c>
      <c r="D11175" t="s">
        <v>115</v>
      </c>
      <c r="E11175" t="s">
        <v>115</v>
      </c>
      <c r="F11175">
        <v>35</v>
      </c>
      <c r="G11175">
        <v>120</v>
      </c>
      <c r="H11175">
        <v>0</v>
      </c>
      <c r="I11175">
        <v>0</v>
      </c>
      <c r="J11175">
        <v>1</v>
      </c>
      <c r="K11175">
        <v>1</v>
      </c>
      <c r="L11175" t="s">
        <v>1071</v>
      </c>
      <c r="M11175" t="s">
        <v>1147</v>
      </c>
      <c r="N11175" t="s">
        <v>182</v>
      </c>
      <c r="O11175" t="s">
        <v>122</v>
      </c>
      <c r="P11175" t="s">
        <v>23</v>
      </c>
      <c r="Q11175" t="s">
        <v>30</v>
      </c>
    </row>
    <row r="11176" spans="1:17" x14ac:dyDescent="0.2">
      <c r="A11176" s="2">
        <v>39498</v>
      </c>
      <c r="B11176" t="s">
        <v>182</v>
      </c>
      <c r="C11176" t="s">
        <v>143</v>
      </c>
      <c r="D11176" t="s">
        <v>115</v>
      </c>
      <c r="E11176" t="s">
        <v>115</v>
      </c>
      <c r="F11176">
        <v>75</v>
      </c>
      <c r="G11176">
        <v>35</v>
      </c>
      <c r="H11176">
        <v>0</v>
      </c>
      <c r="I11176">
        <v>0</v>
      </c>
      <c r="J11176">
        <v>0</v>
      </c>
      <c r="K11176">
        <v>1</v>
      </c>
      <c r="L11176" t="s">
        <v>1071</v>
      </c>
      <c r="M11176" t="s">
        <v>1147</v>
      </c>
      <c r="N11176" t="s">
        <v>182</v>
      </c>
      <c r="O11176" t="s">
        <v>22</v>
      </c>
      <c r="P11176" t="s">
        <v>23</v>
      </c>
      <c r="Q11176" t="s">
        <v>41</v>
      </c>
    </row>
    <row r="11177" spans="1:17" x14ac:dyDescent="0.2">
      <c r="A11177" s="2">
        <v>39498</v>
      </c>
      <c r="B11177" t="s">
        <v>133</v>
      </c>
      <c r="C11177" t="s">
        <v>163</v>
      </c>
      <c r="D11177" t="s">
        <v>115</v>
      </c>
      <c r="E11177" t="s">
        <v>115</v>
      </c>
      <c r="F11177">
        <v>41</v>
      </c>
      <c r="G11177">
        <v>120</v>
      </c>
      <c r="H11177">
        <v>0</v>
      </c>
      <c r="I11177">
        <v>0</v>
      </c>
      <c r="J11177">
        <v>1</v>
      </c>
      <c r="K11177">
        <v>1</v>
      </c>
      <c r="L11177" t="s">
        <v>1071</v>
      </c>
      <c r="M11177" t="s">
        <v>1147</v>
      </c>
      <c r="N11177" t="s">
        <v>182</v>
      </c>
      <c r="O11177" t="s">
        <v>122</v>
      </c>
      <c r="P11177" t="s">
        <v>23</v>
      </c>
      <c r="Q11177" t="s">
        <v>30</v>
      </c>
    </row>
    <row r="11178" spans="1:17" x14ac:dyDescent="0.2">
      <c r="A11178" s="2">
        <v>39501</v>
      </c>
      <c r="B11178" t="s">
        <v>182</v>
      </c>
      <c r="C11178" t="s">
        <v>163</v>
      </c>
      <c r="D11178" t="s">
        <v>115</v>
      </c>
      <c r="E11178" t="s">
        <v>115</v>
      </c>
      <c r="F11178">
        <v>75</v>
      </c>
      <c r="G11178">
        <v>120</v>
      </c>
      <c r="H11178">
        <v>0</v>
      </c>
      <c r="I11178">
        <v>0</v>
      </c>
      <c r="J11178">
        <v>3</v>
      </c>
      <c r="K11178">
        <v>1</v>
      </c>
      <c r="L11178" t="s">
        <v>1071</v>
      </c>
      <c r="M11178" t="s">
        <v>1147</v>
      </c>
      <c r="N11178" t="s">
        <v>182</v>
      </c>
      <c r="O11178" t="s">
        <v>22</v>
      </c>
      <c r="P11178" t="s">
        <v>23</v>
      </c>
      <c r="Q11178" t="s">
        <v>24</v>
      </c>
    </row>
    <row r="11179" spans="1:17" x14ac:dyDescent="0.2">
      <c r="A11179" s="2">
        <v>39501</v>
      </c>
      <c r="B11179" t="s">
        <v>143</v>
      </c>
      <c r="C11179" t="s">
        <v>133</v>
      </c>
      <c r="D11179" t="s">
        <v>115</v>
      </c>
      <c r="E11179" t="s">
        <v>115</v>
      </c>
      <c r="F11179">
        <v>35</v>
      </c>
      <c r="G11179">
        <v>41</v>
      </c>
      <c r="H11179">
        <v>0</v>
      </c>
      <c r="I11179">
        <v>0</v>
      </c>
      <c r="J11179">
        <v>1</v>
      </c>
      <c r="K11179">
        <v>1</v>
      </c>
      <c r="L11179" t="s">
        <v>1071</v>
      </c>
      <c r="M11179" t="s">
        <v>1147</v>
      </c>
      <c r="N11179" t="s">
        <v>182</v>
      </c>
      <c r="O11179" t="s">
        <v>122</v>
      </c>
      <c r="P11179" t="s">
        <v>23</v>
      </c>
      <c r="Q11179" t="s">
        <v>30</v>
      </c>
    </row>
    <row r="11180" spans="1:17" x14ac:dyDescent="0.2">
      <c r="A11180" s="2">
        <v>39502</v>
      </c>
      <c r="B11180" t="s">
        <v>233</v>
      </c>
      <c r="C11180" t="s">
        <v>454</v>
      </c>
      <c r="D11180" t="s">
        <v>19</v>
      </c>
      <c r="E11180" t="s">
        <v>27</v>
      </c>
      <c r="F11180">
        <v>132</v>
      </c>
      <c r="G11180">
        <v>88</v>
      </c>
      <c r="H11180">
        <v>0</v>
      </c>
      <c r="I11180">
        <v>0</v>
      </c>
      <c r="J11180">
        <v>0</v>
      </c>
      <c r="K11180">
        <v>0</v>
      </c>
      <c r="L11180" t="s">
        <v>28</v>
      </c>
      <c r="M11180" t="s">
        <v>472</v>
      </c>
      <c r="N11180" t="s">
        <v>233</v>
      </c>
      <c r="O11180" t="s">
        <v>22</v>
      </c>
      <c r="P11180" t="s">
        <v>23</v>
      </c>
      <c r="Q11180" t="s">
        <v>30</v>
      </c>
    </row>
    <row r="11181" spans="1:17" x14ac:dyDescent="0.2">
      <c r="A11181" s="2">
        <v>39505</v>
      </c>
      <c r="B11181" t="s">
        <v>262</v>
      </c>
      <c r="C11181" t="s">
        <v>263</v>
      </c>
      <c r="D11181" t="s">
        <v>27</v>
      </c>
      <c r="E11181" t="s">
        <v>27</v>
      </c>
      <c r="F11181">
        <v>166</v>
      </c>
      <c r="G11181">
        <v>100</v>
      </c>
      <c r="H11181">
        <v>0</v>
      </c>
      <c r="I11181">
        <v>0</v>
      </c>
      <c r="J11181">
        <v>1</v>
      </c>
      <c r="K11181">
        <v>2</v>
      </c>
      <c r="L11181" t="s">
        <v>28</v>
      </c>
      <c r="M11181" t="s">
        <v>664</v>
      </c>
      <c r="N11181" t="s">
        <v>262</v>
      </c>
      <c r="O11181" t="s">
        <v>22</v>
      </c>
      <c r="P11181" t="s">
        <v>23</v>
      </c>
      <c r="Q11181" t="s">
        <v>41</v>
      </c>
    </row>
    <row r="11182" spans="1:17" x14ac:dyDescent="0.2">
      <c r="A11182" s="2">
        <v>39505</v>
      </c>
      <c r="B11182" t="s">
        <v>90</v>
      </c>
      <c r="C11182" t="s">
        <v>81</v>
      </c>
      <c r="D11182" t="s">
        <v>50</v>
      </c>
      <c r="E11182" t="s">
        <v>50</v>
      </c>
      <c r="F11182">
        <v>20</v>
      </c>
      <c r="G11182">
        <v>125</v>
      </c>
      <c r="H11182">
        <v>0</v>
      </c>
      <c r="I11182">
        <v>0</v>
      </c>
      <c r="J11182">
        <v>2</v>
      </c>
      <c r="K11182">
        <v>0</v>
      </c>
      <c r="L11182" t="s">
        <v>28</v>
      </c>
      <c r="M11182" t="s">
        <v>1212</v>
      </c>
      <c r="N11182" t="s">
        <v>90</v>
      </c>
      <c r="O11182" t="s">
        <v>22</v>
      </c>
      <c r="P11182" t="s">
        <v>23</v>
      </c>
      <c r="Q11182" t="s">
        <v>24</v>
      </c>
    </row>
    <row r="11183" spans="1:17" x14ac:dyDescent="0.2">
      <c r="A11183" s="2">
        <v>39506</v>
      </c>
      <c r="B11183" t="s">
        <v>262</v>
      </c>
      <c r="C11183" t="s">
        <v>263</v>
      </c>
      <c r="D11183" t="s">
        <v>27</v>
      </c>
      <c r="E11183" t="s">
        <v>27</v>
      </c>
      <c r="F11183">
        <v>166</v>
      </c>
      <c r="G11183">
        <v>100</v>
      </c>
      <c r="H11183">
        <v>0</v>
      </c>
      <c r="I11183">
        <v>0</v>
      </c>
      <c r="J11183">
        <v>0</v>
      </c>
      <c r="K11183">
        <v>2</v>
      </c>
      <c r="L11183" t="s">
        <v>28</v>
      </c>
      <c r="M11183" t="s">
        <v>664</v>
      </c>
      <c r="N11183" t="s">
        <v>262</v>
      </c>
      <c r="O11183" t="s">
        <v>22</v>
      </c>
      <c r="P11183" t="s">
        <v>23</v>
      </c>
      <c r="Q11183" t="s">
        <v>41</v>
      </c>
    </row>
    <row r="11184" spans="1:17" x14ac:dyDescent="0.2">
      <c r="A11184" s="2">
        <v>39511</v>
      </c>
      <c r="B11184" t="s">
        <v>166</v>
      </c>
      <c r="C11184" t="s">
        <v>402</v>
      </c>
      <c r="D11184" t="s">
        <v>115</v>
      </c>
      <c r="E11184" t="s">
        <v>115</v>
      </c>
      <c r="F11184">
        <v>96</v>
      </c>
      <c r="G11184">
        <v>83</v>
      </c>
      <c r="H11184">
        <v>0</v>
      </c>
      <c r="I11184">
        <v>0</v>
      </c>
      <c r="J11184">
        <v>1</v>
      </c>
      <c r="K11184">
        <v>2</v>
      </c>
      <c r="L11184" t="s">
        <v>28</v>
      </c>
      <c r="M11184" t="s">
        <v>165</v>
      </c>
      <c r="N11184" t="s">
        <v>166</v>
      </c>
      <c r="O11184" t="s">
        <v>22</v>
      </c>
      <c r="P11184" t="s">
        <v>23</v>
      </c>
      <c r="Q11184" t="s">
        <v>41</v>
      </c>
    </row>
    <row r="11185" spans="1:17" x14ac:dyDescent="0.2">
      <c r="A11185" s="2">
        <v>39516</v>
      </c>
      <c r="B11185" t="s">
        <v>404</v>
      </c>
      <c r="C11185" t="s">
        <v>378</v>
      </c>
      <c r="D11185" t="s">
        <v>36</v>
      </c>
      <c r="E11185" t="s">
        <v>36</v>
      </c>
      <c r="F11185">
        <v>166</v>
      </c>
      <c r="G11185">
        <v>150</v>
      </c>
      <c r="H11185">
        <v>0</v>
      </c>
      <c r="I11185">
        <v>0</v>
      </c>
      <c r="J11185">
        <v>1</v>
      </c>
      <c r="K11185">
        <v>2</v>
      </c>
      <c r="L11185" t="s">
        <v>28</v>
      </c>
      <c r="M11185" t="s">
        <v>662</v>
      </c>
      <c r="N11185" t="s">
        <v>404</v>
      </c>
      <c r="O11185" t="s">
        <v>22</v>
      </c>
      <c r="P11185" t="s">
        <v>23</v>
      </c>
      <c r="Q11185" t="s">
        <v>41</v>
      </c>
    </row>
    <row r="11186" spans="1:17" x14ac:dyDescent="0.2">
      <c r="A11186" s="2">
        <v>39518</v>
      </c>
      <c r="B11186" t="s">
        <v>149</v>
      </c>
      <c r="C11186" t="s">
        <v>45</v>
      </c>
      <c r="D11186" t="s">
        <v>36</v>
      </c>
      <c r="E11186" t="s">
        <v>36</v>
      </c>
      <c r="F11186">
        <v>70</v>
      </c>
      <c r="G11186">
        <v>96</v>
      </c>
      <c r="H11186">
        <v>0</v>
      </c>
      <c r="I11186">
        <v>0</v>
      </c>
      <c r="J11186">
        <v>2</v>
      </c>
      <c r="K11186">
        <v>1</v>
      </c>
      <c r="L11186" t="s">
        <v>28</v>
      </c>
      <c r="M11186" t="s">
        <v>1302</v>
      </c>
      <c r="N11186" t="s">
        <v>149</v>
      </c>
      <c r="O11186" t="s">
        <v>22</v>
      </c>
      <c r="P11186" t="s">
        <v>23</v>
      </c>
      <c r="Q11186" t="s">
        <v>24</v>
      </c>
    </row>
    <row r="11187" spans="1:17" x14ac:dyDescent="0.2">
      <c r="A11187" s="2">
        <v>39521</v>
      </c>
      <c r="B11187" t="s">
        <v>775</v>
      </c>
      <c r="C11187" t="s">
        <v>892</v>
      </c>
      <c r="D11187" t="s">
        <v>27</v>
      </c>
      <c r="E11187" t="s">
        <v>27</v>
      </c>
      <c r="F11187">
        <v>193</v>
      </c>
      <c r="G11187">
        <v>202</v>
      </c>
      <c r="H11187">
        <v>0</v>
      </c>
      <c r="I11187">
        <v>0</v>
      </c>
      <c r="J11187">
        <v>0</v>
      </c>
      <c r="K11187">
        <v>0</v>
      </c>
      <c r="L11187" t="s">
        <v>28</v>
      </c>
      <c r="M11187" t="s">
        <v>825</v>
      </c>
      <c r="N11187" t="s">
        <v>775</v>
      </c>
      <c r="O11187" t="s">
        <v>22</v>
      </c>
      <c r="P11187" t="s">
        <v>23</v>
      </c>
      <c r="Q11187" t="s">
        <v>30</v>
      </c>
    </row>
    <row r="11188" spans="1:17" x14ac:dyDescent="0.2">
      <c r="A11188" s="2">
        <v>39522</v>
      </c>
      <c r="B11188" t="s">
        <v>775</v>
      </c>
      <c r="C11188" t="s">
        <v>892</v>
      </c>
      <c r="D11188" t="s">
        <v>27</v>
      </c>
      <c r="E11188" t="s">
        <v>27</v>
      </c>
      <c r="F11188">
        <v>193</v>
      </c>
      <c r="G11188">
        <v>202</v>
      </c>
      <c r="H11188">
        <v>0</v>
      </c>
      <c r="I11188">
        <v>0</v>
      </c>
      <c r="J11188">
        <v>1</v>
      </c>
      <c r="K11188">
        <v>1</v>
      </c>
      <c r="L11188" t="s">
        <v>28</v>
      </c>
      <c r="M11188" t="s">
        <v>825</v>
      </c>
      <c r="N11188" t="s">
        <v>775</v>
      </c>
      <c r="O11188" t="s">
        <v>22</v>
      </c>
      <c r="P11188" t="s">
        <v>23</v>
      </c>
      <c r="Q11188" t="s">
        <v>30</v>
      </c>
    </row>
    <row r="11189" spans="1:17" x14ac:dyDescent="0.2">
      <c r="A11189" s="2">
        <v>39522</v>
      </c>
      <c r="B11189" t="s">
        <v>182</v>
      </c>
      <c r="C11189" t="s">
        <v>114</v>
      </c>
      <c r="D11189" t="s">
        <v>115</v>
      </c>
      <c r="E11189" t="s">
        <v>115</v>
      </c>
      <c r="F11189">
        <v>80</v>
      </c>
      <c r="G11189">
        <v>90</v>
      </c>
      <c r="H11189">
        <v>0</v>
      </c>
      <c r="I11189">
        <v>0</v>
      </c>
      <c r="J11189">
        <v>3</v>
      </c>
      <c r="K11189">
        <v>3</v>
      </c>
      <c r="L11189" t="s">
        <v>28</v>
      </c>
      <c r="M11189" t="s">
        <v>686</v>
      </c>
      <c r="N11189" t="s">
        <v>182</v>
      </c>
      <c r="O11189" t="s">
        <v>22</v>
      </c>
      <c r="P11189" t="s">
        <v>23</v>
      </c>
      <c r="Q11189" t="s">
        <v>30</v>
      </c>
    </row>
    <row r="11190" spans="1:17" x14ac:dyDescent="0.2">
      <c r="A11190" s="2">
        <v>39523</v>
      </c>
      <c r="B11190" t="s">
        <v>76</v>
      </c>
      <c r="C11190" t="s">
        <v>48</v>
      </c>
      <c r="D11190" t="s">
        <v>50</v>
      </c>
      <c r="E11190" t="s">
        <v>50</v>
      </c>
      <c r="F11190">
        <v>89</v>
      </c>
      <c r="G11190">
        <v>193</v>
      </c>
      <c r="H11190">
        <v>0</v>
      </c>
      <c r="I11190">
        <v>0</v>
      </c>
      <c r="J11190">
        <v>3</v>
      </c>
      <c r="K11190">
        <v>0</v>
      </c>
      <c r="L11190" t="s">
        <v>28</v>
      </c>
      <c r="M11190" t="s">
        <v>1303</v>
      </c>
      <c r="N11190" t="s">
        <v>76</v>
      </c>
      <c r="O11190" t="s">
        <v>22</v>
      </c>
      <c r="P11190" t="s">
        <v>23</v>
      </c>
      <c r="Q11190" t="s">
        <v>24</v>
      </c>
    </row>
    <row r="11191" spans="1:17" x14ac:dyDescent="0.2">
      <c r="A11191" s="2">
        <v>39523</v>
      </c>
      <c r="B11191" t="s">
        <v>166</v>
      </c>
      <c r="C11191" t="s">
        <v>177</v>
      </c>
      <c r="D11191" t="s">
        <v>115</v>
      </c>
      <c r="E11191" t="s">
        <v>115</v>
      </c>
      <c r="F11191">
        <v>99</v>
      </c>
      <c r="G11191">
        <v>106</v>
      </c>
      <c r="H11191">
        <v>0</v>
      </c>
      <c r="I11191">
        <v>0</v>
      </c>
      <c r="J11191">
        <v>2</v>
      </c>
      <c r="K11191">
        <v>1</v>
      </c>
      <c r="L11191" t="s">
        <v>28</v>
      </c>
      <c r="M11191" t="s">
        <v>165</v>
      </c>
      <c r="N11191" t="s">
        <v>166</v>
      </c>
      <c r="O11191" t="s">
        <v>22</v>
      </c>
      <c r="P11191" t="s">
        <v>23</v>
      </c>
      <c r="Q11191" t="s">
        <v>24</v>
      </c>
    </row>
    <row r="11192" spans="1:17" x14ac:dyDescent="0.2">
      <c r="A11192" s="2">
        <v>39526</v>
      </c>
      <c r="B11192" t="s">
        <v>239</v>
      </c>
      <c r="C11192" t="s">
        <v>176</v>
      </c>
      <c r="D11192" t="s">
        <v>115</v>
      </c>
      <c r="E11192" t="s">
        <v>115</v>
      </c>
      <c r="F11192">
        <v>86</v>
      </c>
      <c r="G11192">
        <v>95</v>
      </c>
      <c r="H11192">
        <v>0</v>
      </c>
      <c r="I11192">
        <v>0</v>
      </c>
      <c r="J11192">
        <v>1</v>
      </c>
      <c r="K11192">
        <v>1</v>
      </c>
      <c r="L11192" t="s">
        <v>28</v>
      </c>
      <c r="M11192" t="s">
        <v>240</v>
      </c>
      <c r="N11192" t="s">
        <v>239</v>
      </c>
      <c r="O11192" t="s">
        <v>22</v>
      </c>
      <c r="P11192" t="s">
        <v>23</v>
      </c>
      <c r="Q11192" t="s">
        <v>30</v>
      </c>
    </row>
    <row r="11193" spans="1:17" x14ac:dyDescent="0.2">
      <c r="A11193" s="2">
        <v>39526</v>
      </c>
      <c r="B11193" t="s">
        <v>282</v>
      </c>
      <c r="C11193" t="s">
        <v>210</v>
      </c>
      <c r="D11193" t="s">
        <v>19</v>
      </c>
      <c r="E11193" t="s">
        <v>27</v>
      </c>
      <c r="F11193">
        <v>93</v>
      </c>
      <c r="G11193">
        <v>128</v>
      </c>
      <c r="H11193">
        <v>0</v>
      </c>
      <c r="I11193">
        <v>0</v>
      </c>
      <c r="J11193">
        <v>1</v>
      </c>
      <c r="K11193">
        <v>0</v>
      </c>
      <c r="L11193" t="s">
        <v>28</v>
      </c>
      <c r="M11193" t="s">
        <v>853</v>
      </c>
      <c r="N11193" t="s">
        <v>282</v>
      </c>
      <c r="O11193" t="s">
        <v>22</v>
      </c>
      <c r="P11193" t="s">
        <v>23</v>
      </c>
      <c r="Q11193" t="s">
        <v>24</v>
      </c>
    </row>
    <row r="11194" spans="1:17" x14ac:dyDescent="0.2">
      <c r="A11194" s="2">
        <v>39528</v>
      </c>
      <c r="B11194" t="s">
        <v>402</v>
      </c>
      <c r="C11194" t="s">
        <v>167</v>
      </c>
      <c r="D11194" t="s">
        <v>115</v>
      </c>
      <c r="E11194" t="s">
        <v>115</v>
      </c>
      <c r="F11194">
        <v>82</v>
      </c>
      <c r="G11194">
        <v>41</v>
      </c>
      <c r="H11194">
        <v>0</v>
      </c>
      <c r="I11194">
        <v>0</v>
      </c>
      <c r="J11194">
        <v>1</v>
      </c>
      <c r="K11194">
        <v>0</v>
      </c>
      <c r="L11194" t="s">
        <v>28</v>
      </c>
      <c r="M11194" t="s">
        <v>715</v>
      </c>
      <c r="N11194" t="s">
        <v>402</v>
      </c>
      <c r="O11194" t="s">
        <v>22</v>
      </c>
      <c r="P11194" t="s">
        <v>23</v>
      </c>
      <c r="Q11194" t="s">
        <v>24</v>
      </c>
    </row>
    <row r="11195" spans="1:17" x14ac:dyDescent="0.2">
      <c r="A11195" s="2">
        <v>39528</v>
      </c>
      <c r="B11195" t="s">
        <v>301</v>
      </c>
      <c r="C11195" t="s">
        <v>164</v>
      </c>
      <c r="D11195" t="s">
        <v>115</v>
      </c>
      <c r="E11195" t="s">
        <v>115</v>
      </c>
      <c r="F11195">
        <v>121</v>
      </c>
      <c r="G11195">
        <v>68</v>
      </c>
      <c r="H11195">
        <v>0</v>
      </c>
      <c r="I11195">
        <v>0</v>
      </c>
      <c r="J11195">
        <v>0</v>
      </c>
      <c r="K11195">
        <v>0</v>
      </c>
      <c r="L11195" t="s">
        <v>28</v>
      </c>
      <c r="M11195" t="s">
        <v>302</v>
      </c>
      <c r="N11195" t="s">
        <v>301</v>
      </c>
      <c r="O11195" t="s">
        <v>22</v>
      </c>
      <c r="P11195" t="s">
        <v>23</v>
      </c>
      <c r="Q11195" t="s">
        <v>30</v>
      </c>
    </row>
    <row r="11196" spans="1:17" x14ac:dyDescent="0.2">
      <c r="A11196" s="2">
        <v>39529</v>
      </c>
      <c r="B11196" t="s">
        <v>443</v>
      </c>
      <c r="C11196" t="s">
        <v>55</v>
      </c>
      <c r="D11196" t="s">
        <v>115</v>
      </c>
      <c r="E11196" t="s">
        <v>57</v>
      </c>
      <c r="F11196">
        <v>131</v>
      </c>
      <c r="G11196">
        <v>38</v>
      </c>
      <c r="H11196">
        <v>0</v>
      </c>
      <c r="I11196">
        <v>0</v>
      </c>
      <c r="J11196">
        <v>0</v>
      </c>
      <c r="K11196">
        <v>0</v>
      </c>
      <c r="L11196" t="s">
        <v>28</v>
      </c>
      <c r="M11196" t="s">
        <v>443</v>
      </c>
      <c r="N11196" t="s">
        <v>443</v>
      </c>
      <c r="O11196" t="s">
        <v>22</v>
      </c>
      <c r="P11196" t="s">
        <v>23</v>
      </c>
      <c r="Q11196" t="s">
        <v>30</v>
      </c>
    </row>
    <row r="11197" spans="1:17" x14ac:dyDescent="0.2">
      <c r="A11197" s="2">
        <v>39529</v>
      </c>
      <c r="B11197" t="s">
        <v>449</v>
      </c>
      <c r="C11197" t="s">
        <v>177</v>
      </c>
      <c r="D11197" t="s">
        <v>115</v>
      </c>
      <c r="E11197" t="s">
        <v>115</v>
      </c>
      <c r="F11197">
        <v>70</v>
      </c>
      <c r="G11197">
        <v>106</v>
      </c>
      <c r="H11197">
        <v>0</v>
      </c>
      <c r="I11197">
        <v>0</v>
      </c>
      <c r="J11197">
        <v>4</v>
      </c>
      <c r="K11197">
        <v>1</v>
      </c>
      <c r="L11197" t="s">
        <v>28</v>
      </c>
      <c r="M11197" t="s">
        <v>530</v>
      </c>
      <c r="N11197" t="s">
        <v>449</v>
      </c>
      <c r="O11197" t="s">
        <v>22</v>
      </c>
      <c r="P11197" t="s">
        <v>23</v>
      </c>
      <c r="Q11197" t="s">
        <v>24</v>
      </c>
    </row>
    <row r="11198" spans="1:17" x14ac:dyDescent="0.2">
      <c r="A11198" s="2">
        <v>39530</v>
      </c>
      <c r="B11198" t="s">
        <v>32</v>
      </c>
      <c r="C11198" t="s">
        <v>210</v>
      </c>
      <c r="D11198" t="s">
        <v>19</v>
      </c>
      <c r="E11198" t="s">
        <v>27</v>
      </c>
      <c r="F11198">
        <v>57</v>
      </c>
      <c r="G11198">
        <v>128</v>
      </c>
      <c r="H11198">
        <v>0</v>
      </c>
      <c r="I11198">
        <v>0</v>
      </c>
      <c r="J11198">
        <v>1</v>
      </c>
      <c r="K11198">
        <v>0</v>
      </c>
      <c r="L11198" t="s">
        <v>28</v>
      </c>
      <c r="M11198" t="s">
        <v>109</v>
      </c>
      <c r="N11198" t="s">
        <v>32</v>
      </c>
      <c r="O11198" t="s">
        <v>22</v>
      </c>
      <c r="P11198" t="s">
        <v>23</v>
      </c>
      <c r="Q11198" t="s">
        <v>24</v>
      </c>
    </row>
    <row r="11199" spans="1:17" x14ac:dyDescent="0.2">
      <c r="A11199" s="2">
        <v>39532</v>
      </c>
      <c r="B11199" t="s">
        <v>141</v>
      </c>
      <c r="C11199" t="s">
        <v>890</v>
      </c>
      <c r="D11199" t="s">
        <v>36</v>
      </c>
      <c r="E11199" t="s">
        <v>36</v>
      </c>
      <c r="F11199">
        <v>104</v>
      </c>
      <c r="G11199">
        <v>77</v>
      </c>
      <c r="H11199">
        <v>0</v>
      </c>
      <c r="I11199">
        <v>0</v>
      </c>
      <c r="J11199">
        <v>0</v>
      </c>
      <c r="K11199">
        <v>0</v>
      </c>
      <c r="L11199" t="s">
        <v>28</v>
      </c>
      <c r="M11199" t="s">
        <v>1304</v>
      </c>
      <c r="N11199" t="s">
        <v>67</v>
      </c>
      <c r="O11199" t="s">
        <v>122</v>
      </c>
      <c r="P11199" t="s">
        <v>23</v>
      </c>
      <c r="Q11199" t="s">
        <v>30</v>
      </c>
    </row>
    <row r="11200" spans="1:17" x14ac:dyDescent="0.2">
      <c r="A11200" s="2">
        <v>39532</v>
      </c>
      <c r="B11200" t="s">
        <v>459</v>
      </c>
      <c r="C11200" t="s">
        <v>463</v>
      </c>
      <c r="D11200" t="s">
        <v>115</v>
      </c>
      <c r="E11200" t="s">
        <v>115</v>
      </c>
      <c r="F11200">
        <v>188</v>
      </c>
      <c r="G11200">
        <v>166</v>
      </c>
      <c r="H11200">
        <v>0</v>
      </c>
      <c r="I11200">
        <v>0</v>
      </c>
      <c r="J11200">
        <v>2</v>
      </c>
      <c r="K11200">
        <v>1</v>
      </c>
      <c r="L11200" t="s">
        <v>28</v>
      </c>
      <c r="M11200" t="s">
        <v>1305</v>
      </c>
      <c r="N11200" t="s">
        <v>459</v>
      </c>
      <c r="O11200" t="s">
        <v>22</v>
      </c>
      <c r="P11200" t="s">
        <v>23</v>
      </c>
      <c r="Q11200" t="s">
        <v>24</v>
      </c>
    </row>
    <row r="11201" spans="1:17" x14ac:dyDescent="0.2">
      <c r="A11201" s="2">
        <v>39532</v>
      </c>
      <c r="B11201" t="s">
        <v>365</v>
      </c>
      <c r="C11201" t="s">
        <v>34</v>
      </c>
      <c r="D11201" t="s">
        <v>36</v>
      </c>
      <c r="E11201" t="s">
        <v>36</v>
      </c>
      <c r="F11201">
        <v>74</v>
      </c>
      <c r="G11201">
        <v>48</v>
      </c>
      <c r="H11201">
        <v>0</v>
      </c>
      <c r="I11201">
        <v>0</v>
      </c>
      <c r="J11201">
        <v>0</v>
      </c>
      <c r="K11201">
        <v>2</v>
      </c>
      <c r="L11201" t="s">
        <v>28</v>
      </c>
      <c r="M11201" t="s">
        <v>154</v>
      </c>
      <c r="N11201" t="s">
        <v>67</v>
      </c>
      <c r="O11201" t="s">
        <v>122</v>
      </c>
      <c r="P11201" t="s">
        <v>23</v>
      </c>
      <c r="Q11201" t="s">
        <v>41</v>
      </c>
    </row>
    <row r="11202" spans="1:17" x14ac:dyDescent="0.2">
      <c r="A11202" s="2">
        <v>39533</v>
      </c>
      <c r="B11202" t="s">
        <v>150</v>
      </c>
      <c r="C11202" t="s">
        <v>890</v>
      </c>
      <c r="D11202" t="s">
        <v>36</v>
      </c>
      <c r="E11202" t="s">
        <v>36</v>
      </c>
      <c r="F11202">
        <v>78</v>
      </c>
      <c r="G11202">
        <v>77</v>
      </c>
      <c r="H11202">
        <v>0</v>
      </c>
      <c r="I11202">
        <v>0</v>
      </c>
      <c r="J11202">
        <v>1</v>
      </c>
      <c r="K11202">
        <v>1</v>
      </c>
      <c r="L11202" t="s">
        <v>28</v>
      </c>
      <c r="M11202" t="s">
        <v>1306</v>
      </c>
      <c r="N11202" t="s">
        <v>67</v>
      </c>
      <c r="O11202" t="s">
        <v>122</v>
      </c>
      <c r="P11202" t="s">
        <v>23</v>
      </c>
      <c r="Q11202" t="s">
        <v>30</v>
      </c>
    </row>
    <row r="11203" spans="1:17" x14ac:dyDescent="0.2">
      <c r="A11203" s="2">
        <v>39533</v>
      </c>
      <c r="B11203" t="s">
        <v>737</v>
      </c>
      <c r="C11203" t="s">
        <v>101</v>
      </c>
      <c r="D11203" t="s">
        <v>50</v>
      </c>
      <c r="E11203" t="s">
        <v>50</v>
      </c>
      <c r="F11203">
        <v>179</v>
      </c>
      <c r="G11203">
        <v>73</v>
      </c>
      <c r="H11203">
        <v>0</v>
      </c>
      <c r="I11203">
        <v>0</v>
      </c>
      <c r="J11203">
        <v>0</v>
      </c>
      <c r="K11203">
        <v>3</v>
      </c>
      <c r="L11203" t="s">
        <v>28</v>
      </c>
      <c r="M11203" t="s">
        <v>819</v>
      </c>
      <c r="N11203" t="s">
        <v>737</v>
      </c>
      <c r="O11203" t="s">
        <v>22</v>
      </c>
      <c r="P11203" t="s">
        <v>23</v>
      </c>
      <c r="Q11203" t="s">
        <v>41</v>
      </c>
    </row>
    <row r="11204" spans="1:17" x14ac:dyDescent="0.2">
      <c r="A11204" s="2">
        <v>39533</v>
      </c>
      <c r="B11204" t="s">
        <v>776</v>
      </c>
      <c r="C11204" t="s">
        <v>210</v>
      </c>
      <c r="D11204" t="s">
        <v>27</v>
      </c>
      <c r="E11204" t="s">
        <v>27</v>
      </c>
      <c r="F11204">
        <v>199</v>
      </c>
      <c r="G11204">
        <v>128</v>
      </c>
      <c r="H11204">
        <v>0</v>
      </c>
      <c r="I11204">
        <v>0</v>
      </c>
      <c r="J11204">
        <v>0</v>
      </c>
      <c r="K11204">
        <v>4</v>
      </c>
      <c r="L11204" t="s">
        <v>20</v>
      </c>
      <c r="M11204" t="s">
        <v>160</v>
      </c>
      <c r="N11204" t="s">
        <v>77</v>
      </c>
      <c r="O11204" t="s">
        <v>122</v>
      </c>
      <c r="P11204" t="s">
        <v>23</v>
      </c>
      <c r="Q11204" t="s">
        <v>41</v>
      </c>
    </row>
    <row r="11205" spans="1:17" x14ac:dyDescent="0.2">
      <c r="A11205" s="2">
        <v>39533</v>
      </c>
      <c r="B11205" t="s">
        <v>481</v>
      </c>
      <c r="C11205" t="s">
        <v>586</v>
      </c>
      <c r="D11205" t="s">
        <v>27</v>
      </c>
      <c r="E11205" t="s">
        <v>27</v>
      </c>
      <c r="F11205">
        <v>140</v>
      </c>
      <c r="G11205">
        <v>202</v>
      </c>
      <c r="H11205">
        <v>0</v>
      </c>
      <c r="I11205">
        <v>0</v>
      </c>
      <c r="J11205">
        <v>1</v>
      </c>
      <c r="K11205">
        <v>0</v>
      </c>
      <c r="L11205" t="s">
        <v>20</v>
      </c>
      <c r="M11205" t="s">
        <v>486</v>
      </c>
      <c r="N11205" t="s">
        <v>481</v>
      </c>
      <c r="O11205" t="s">
        <v>22</v>
      </c>
      <c r="P11205" t="s">
        <v>23</v>
      </c>
      <c r="Q11205" t="s">
        <v>24</v>
      </c>
    </row>
    <row r="11206" spans="1:17" x14ac:dyDescent="0.2">
      <c r="A11206" s="2">
        <v>39533</v>
      </c>
      <c r="B11206" t="s">
        <v>286</v>
      </c>
      <c r="C11206" t="s">
        <v>560</v>
      </c>
      <c r="D11206" t="s">
        <v>50</v>
      </c>
      <c r="E11206" t="s">
        <v>50</v>
      </c>
      <c r="F11206">
        <v>83</v>
      </c>
      <c r="G11206">
        <v>105</v>
      </c>
      <c r="H11206">
        <v>0</v>
      </c>
      <c r="I11206">
        <v>0</v>
      </c>
      <c r="J11206">
        <v>1</v>
      </c>
      <c r="K11206">
        <v>0</v>
      </c>
      <c r="L11206" t="s">
        <v>28</v>
      </c>
      <c r="M11206" t="s">
        <v>1307</v>
      </c>
      <c r="N11206" t="s">
        <v>126</v>
      </c>
      <c r="O11206" t="s">
        <v>122</v>
      </c>
      <c r="P11206" t="s">
        <v>23</v>
      </c>
      <c r="Q11206" t="s">
        <v>24</v>
      </c>
    </row>
    <row r="11207" spans="1:17" x14ac:dyDescent="0.2">
      <c r="A11207" s="2">
        <v>39533</v>
      </c>
      <c r="B11207" t="s">
        <v>69</v>
      </c>
      <c r="C11207" t="s">
        <v>126</v>
      </c>
      <c r="D11207" t="s">
        <v>50</v>
      </c>
      <c r="E11207" t="s">
        <v>50</v>
      </c>
      <c r="F11207">
        <v>88</v>
      </c>
      <c r="G11207">
        <v>9</v>
      </c>
      <c r="H11207">
        <v>0</v>
      </c>
      <c r="I11207">
        <v>0</v>
      </c>
      <c r="J11207">
        <v>3</v>
      </c>
      <c r="K11207">
        <v>4</v>
      </c>
      <c r="L11207" t="s">
        <v>28</v>
      </c>
      <c r="M11207" t="s">
        <v>71</v>
      </c>
      <c r="N11207" t="s">
        <v>69</v>
      </c>
      <c r="O11207" t="s">
        <v>22</v>
      </c>
      <c r="P11207" t="s">
        <v>23</v>
      </c>
      <c r="Q11207" t="s">
        <v>41</v>
      </c>
    </row>
    <row r="11208" spans="1:17" x14ac:dyDescent="0.2">
      <c r="A11208" s="2">
        <v>39533</v>
      </c>
      <c r="B11208" t="s">
        <v>848</v>
      </c>
      <c r="C11208" t="s">
        <v>775</v>
      </c>
      <c r="D11208" t="s">
        <v>27</v>
      </c>
      <c r="E11208" t="s">
        <v>27</v>
      </c>
      <c r="F11208">
        <v>178</v>
      </c>
      <c r="G11208">
        <v>193</v>
      </c>
      <c r="H11208">
        <v>0</v>
      </c>
      <c r="I11208">
        <v>0</v>
      </c>
      <c r="J11208">
        <v>1</v>
      </c>
      <c r="K11208">
        <v>1</v>
      </c>
      <c r="L11208" t="s">
        <v>20</v>
      </c>
      <c r="M11208" t="s">
        <v>905</v>
      </c>
      <c r="N11208" t="s">
        <v>848</v>
      </c>
      <c r="O11208" t="s">
        <v>22</v>
      </c>
      <c r="P11208" t="s">
        <v>23</v>
      </c>
      <c r="Q11208" t="s">
        <v>30</v>
      </c>
    </row>
    <row r="11209" spans="1:17" x14ac:dyDescent="0.2">
      <c r="A11209" s="2">
        <v>39533</v>
      </c>
      <c r="B11209" t="s">
        <v>402</v>
      </c>
      <c r="C11209" t="s">
        <v>143</v>
      </c>
      <c r="D11209" t="s">
        <v>115</v>
      </c>
      <c r="E11209" t="s">
        <v>115</v>
      </c>
      <c r="F11209">
        <v>82</v>
      </c>
      <c r="G11209">
        <v>36</v>
      </c>
      <c r="H11209">
        <v>0</v>
      </c>
      <c r="I11209">
        <v>0</v>
      </c>
      <c r="J11209">
        <v>1</v>
      </c>
      <c r="K11209">
        <v>0</v>
      </c>
      <c r="L11209" t="s">
        <v>20</v>
      </c>
      <c r="M11209" t="s">
        <v>1002</v>
      </c>
      <c r="N11209" t="s">
        <v>402</v>
      </c>
      <c r="O11209" t="s">
        <v>22</v>
      </c>
      <c r="P11209" t="s">
        <v>23</v>
      </c>
      <c r="Q11209" t="s">
        <v>24</v>
      </c>
    </row>
    <row r="11210" spans="1:17" x14ac:dyDescent="0.2">
      <c r="A11210" s="2">
        <v>39533</v>
      </c>
      <c r="B11210" t="s">
        <v>221</v>
      </c>
      <c r="C11210" t="s">
        <v>549</v>
      </c>
      <c r="D11210" t="s">
        <v>27</v>
      </c>
      <c r="E11210" t="s">
        <v>27</v>
      </c>
      <c r="F11210">
        <v>137</v>
      </c>
      <c r="G11210">
        <v>181</v>
      </c>
      <c r="H11210">
        <v>0</v>
      </c>
      <c r="I11210">
        <v>0</v>
      </c>
      <c r="J11210">
        <v>1</v>
      </c>
      <c r="K11210">
        <v>0</v>
      </c>
      <c r="L11210" t="s">
        <v>20</v>
      </c>
      <c r="M11210" t="s">
        <v>223</v>
      </c>
      <c r="N11210" t="s">
        <v>221</v>
      </c>
      <c r="O11210" t="s">
        <v>22</v>
      </c>
      <c r="P11210" t="s">
        <v>23</v>
      </c>
      <c r="Q11210" t="s">
        <v>24</v>
      </c>
    </row>
    <row r="11211" spans="1:17" x14ac:dyDescent="0.2">
      <c r="A11211" s="2">
        <v>39533</v>
      </c>
      <c r="B11211" t="s">
        <v>317</v>
      </c>
      <c r="C11211" t="s">
        <v>180</v>
      </c>
      <c r="D11211" t="s">
        <v>50</v>
      </c>
      <c r="E11211" t="s">
        <v>50</v>
      </c>
      <c r="F11211">
        <v>61</v>
      </c>
      <c r="G11211">
        <v>18</v>
      </c>
      <c r="H11211">
        <v>0</v>
      </c>
      <c r="I11211">
        <v>0</v>
      </c>
      <c r="J11211">
        <v>2</v>
      </c>
      <c r="K11211">
        <v>2</v>
      </c>
      <c r="L11211" t="s">
        <v>28</v>
      </c>
      <c r="M11211" t="s">
        <v>394</v>
      </c>
      <c r="N11211" t="s">
        <v>317</v>
      </c>
      <c r="O11211" t="s">
        <v>22</v>
      </c>
      <c r="P11211" t="s">
        <v>23</v>
      </c>
      <c r="Q11211" t="s">
        <v>30</v>
      </c>
    </row>
    <row r="11212" spans="1:17" x14ac:dyDescent="0.2">
      <c r="A11212" s="2">
        <v>39533</v>
      </c>
      <c r="B11212" t="s">
        <v>147</v>
      </c>
      <c r="C11212" t="s">
        <v>110</v>
      </c>
      <c r="D11212" t="s">
        <v>50</v>
      </c>
      <c r="E11212" t="s">
        <v>36</v>
      </c>
      <c r="F11212">
        <v>42</v>
      </c>
      <c r="G11212">
        <v>49</v>
      </c>
      <c r="H11212">
        <v>0</v>
      </c>
      <c r="I11212">
        <v>0</v>
      </c>
      <c r="J11212">
        <v>1</v>
      </c>
      <c r="K11212">
        <v>4</v>
      </c>
      <c r="L11212" t="s">
        <v>28</v>
      </c>
      <c r="M11212" t="s">
        <v>148</v>
      </c>
      <c r="N11212" t="s">
        <v>147</v>
      </c>
      <c r="O11212" t="s">
        <v>22</v>
      </c>
      <c r="P11212" t="s">
        <v>23</v>
      </c>
      <c r="Q11212" t="s">
        <v>41</v>
      </c>
    </row>
    <row r="11213" spans="1:17" x14ac:dyDescent="0.2">
      <c r="A11213" s="2">
        <v>39533</v>
      </c>
      <c r="B11213" t="s">
        <v>646</v>
      </c>
      <c r="C11213" t="s">
        <v>328</v>
      </c>
      <c r="D11213" t="s">
        <v>50</v>
      </c>
      <c r="E11213" t="s">
        <v>50</v>
      </c>
      <c r="F11213">
        <v>60</v>
      </c>
      <c r="G11213">
        <v>59</v>
      </c>
      <c r="H11213">
        <v>0</v>
      </c>
      <c r="I11213">
        <v>0</v>
      </c>
      <c r="J11213">
        <v>2</v>
      </c>
      <c r="K11213">
        <v>2</v>
      </c>
      <c r="L11213" t="s">
        <v>28</v>
      </c>
      <c r="M11213" t="s">
        <v>909</v>
      </c>
      <c r="N11213" t="s">
        <v>646</v>
      </c>
      <c r="O11213" t="s">
        <v>22</v>
      </c>
      <c r="P11213" t="s">
        <v>23</v>
      </c>
      <c r="Q11213" t="s">
        <v>30</v>
      </c>
    </row>
    <row r="11214" spans="1:17" x14ac:dyDescent="0.2">
      <c r="A11214" s="2">
        <v>39533</v>
      </c>
      <c r="B11214" t="s">
        <v>351</v>
      </c>
      <c r="C11214" t="s">
        <v>45</v>
      </c>
      <c r="D11214" t="s">
        <v>36</v>
      </c>
      <c r="E11214" t="s">
        <v>36</v>
      </c>
      <c r="F11214">
        <v>107</v>
      </c>
      <c r="G11214">
        <v>94</v>
      </c>
      <c r="H11214">
        <v>0</v>
      </c>
      <c r="I11214">
        <v>0</v>
      </c>
      <c r="J11214">
        <v>0</v>
      </c>
      <c r="K11214">
        <v>1</v>
      </c>
      <c r="L11214" t="s">
        <v>28</v>
      </c>
      <c r="M11214" t="s">
        <v>353</v>
      </c>
      <c r="N11214" t="s">
        <v>351</v>
      </c>
      <c r="O11214" t="s">
        <v>22</v>
      </c>
      <c r="P11214" t="s">
        <v>23</v>
      </c>
      <c r="Q11214" t="s">
        <v>41</v>
      </c>
    </row>
    <row r="11215" spans="1:17" x14ac:dyDescent="0.2">
      <c r="A11215" s="2">
        <v>39533</v>
      </c>
      <c r="B11215" t="s">
        <v>25</v>
      </c>
      <c r="C11215" t="s">
        <v>52</v>
      </c>
      <c r="D11215" t="s">
        <v>19</v>
      </c>
      <c r="E11215" t="s">
        <v>50</v>
      </c>
      <c r="F11215">
        <v>2</v>
      </c>
      <c r="G11215">
        <v>24</v>
      </c>
      <c r="H11215">
        <v>0</v>
      </c>
      <c r="I11215">
        <v>0</v>
      </c>
      <c r="J11215">
        <v>1</v>
      </c>
      <c r="K11215">
        <v>0</v>
      </c>
      <c r="L11215" t="s">
        <v>28</v>
      </c>
      <c r="M11215" t="s">
        <v>91</v>
      </c>
      <c r="N11215" t="s">
        <v>89</v>
      </c>
      <c r="O11215" t="s">
        <v>122</v>
      </c>
      <c r="P11215" t="s">
        <v>23</v>
      </c>
      <c r="Q11215" t="s">
        <v>24</v>
      </c>
    </row>
    <row r="11216" spans="1:17" x14ac:dyDescent="0.2">
      <c r="A11216" s="2">
        <v>39533</v>
      </c>
      <c r="B11216" t="s">
        <v>87</v>
      </c>
      <c r="C11216" t="s">
        <v>70</v>
      </c>
      <c r="D11216" t="s">
        <v>50</v>
      </c>
      <c r="E11216" t="s">
        <v>50</v>
      </c>
      <c r="F11216">
        <v>19</v>
      </c>
      <c r="G11216">
        <v>35</v>
      </c>
      <c r="H11216">
        <v>0</v>
      </c>
      <c r="I11216">
        <v>0</v>
      </c>
      <c r="J11216">
        <v>2</v>
      </c>
      <c r="K11216">
        <v>1</v>
      </c>
      <c r="L11216" t="s">
        <v>28</v>
      </c>
      <c r="M11216" t="s">
        <v>88</v>
      </c>
      <c r="N11216" t="s">
        <v>87</v>
      </c>
      <c r="O11216" t="s">
        <v>22</v>
      </c>
      <c r="P11216" t="s">
        <v>23</v>
      </c>
      <c r="Q11216" t="s">
        <v>24</v>
      </c>
    </row>
    <row r="11217" spans="1:17" x14ac:dyDescent="0.2">
      <c r="A11217" s="2">
        <v>39533</v>
      </c>
      <c r="B11217" t="s">
        <v>182</v>
      </c>
      <c r="C11217" t="s">
        <v>55</v>
      </c>
      <c r="D11217" t="s">
        <v>115</v>
      </c>
      <c r="E11217" t="s">
        <v>57</v>
      </c>
      <c r="F11217">
        <v>80</v>
      </c>
      <c r="G11217">
        <v>38</v>
      </c>
      <c r="H11217">
        <v>0</v>
      </c>
      <c r="I11217">
        <v>0</v>
      </c>
      <c r="J11217">
        <v>0</v>
      </c>
      <c r="K11217">
        <v>0</v>
      </c>
      <c r="L11217" t="s">
        <v>20</v>
      </c>
      <c r="M11217" t="s">
        <v>686</v>
      </c>
      <c r="N11217" t="s">
        <v>182</v>
      </c>
      <c r="O11217" t="s">
        <v>22</v>
      </c>
      <c r="P11217" t="s">
        <v>23</v>
      </c>
      <c r="Q11217" t="s">
        <v>30</v>
      </c>
    </row>
    <row r="11218" spans="1:17" x14ac:dyDescent="0.2">
      <c r="A11218" s="2">
        <v>39533</v>
      </c>
      <c r="B11218" t="s">
        <v>72</v>
      </c>
      <c r="C11218" t="s">
        <v>293</v>
      </c>
      <c r="D11218" t="s">
        <v>50</v>
      </c>
      <c r="E11218" t="s">
        <v>50</v>
      </c>
      <c r="F11218">
        <v>33</v>
      </c>
      <c r="G11218">
        <v>6</v>
      </c>
      <c r="H11218">
        <v>0</v>
      </c>
      <c r="I11218">
        <v>0</v>
      </c>
      <c r="J11218">
        <v>1</v>
      </c>
      <c r="K11218">
        <v>1</v>
      </c>
      <c r="L11218" t="s">
        <v>28</v>
      </c>
      <c r="M11218" t="s">
        <v>1308</v>
      </c>
      <c r="N11218" t="s">
        <v>72</v>
      </c>
      <c r="O11218" t="s">
        <v>22</v>
      </c>
      <c r="P11218" t="s">
        <v>23</v>
      </c>
      <c r="Q11218" t="s">
        <v>30</v>
      </c>
    </row>
    <row r="11219" spans="1:17" x14ac:dyDescent="0.2">
      <c r="A11219" s="2">
        <v>39533</v>
      </c>
      <c r="B11219" t="s">
        <v>31</v>
      </c>
      <c r="C11219" t="s">
        <v>263</v>
      </c>
      <c r="D11219" t="s">
        <v>19</v>
      </c>
      <c r="E11219" t="s">
        <v>27</v>
      </c>
      <c r="F11219">
        <v>54</v>
      </c>
      <c r="G11219">
        <v>97</v>
      </c>
      <c r="H11219">
        <v>0</v>
      </c>
      <c r="I11219">
        <v>0</v>
      </c>
      <c r="J11219">
        <v>3</v>
      </c>
      <c r="K11219">
        <v>1</v>
      </c>
      <c r="L11219" t="s">
        <v>28</v>
      </c>
      <c r="M11219" t="s">
        <v>1309</v>
      </c>
      <c r="N11219" t="s">
        <v>31</v>
      </c>
      <c r="O11219" t="s">
        <v>22</v>
      </c>
      <c r="P11219" t="s">
        <v>23</v>
      </c>
      <c r="Q11219" t="s">
        <v>24</v>
      </c>
    </row>
    <row r="11220" spans="1:17" x14ac:dyDescent="0.2">
      <c r="A11220" s="2">
        <v>39533</v>
      </c>
      <c r="B11220" t="s">
        <v>183</v>
      </c>
      <c r="C11220" t="s">
        <v>39</v>
      </c>
      <c r="D11220" t="s">
        <v>36</v>
      </c>
      <c r="E11220" t="s">
        <v>19</v>
      </c>
      <c r="F11220">
        <v>30</v>
      </c>
      <c r="G11220">
        <v>1</v>
      </c>
      <c r="H11220">
        <v>0</v>
      </c>
      <c r="I11220">
        <v>0</v>
      </c>
      <c r="J11220">
        <v>0</v>
      </c>
      <c r="K11220">
        <v>2</v>
      </c>
      <c r="L11220" t="s">
        <v>28</v>
      </c>
      <c r="M11220" t="s">
        <v>266</v>
      </c>
      <c r="N11220" t="s">
        <v>183</v>
      </c>
      <c r="O11220" t="s">
        <v>22</v>
      </c>
      <c r="P11220" t="s">
        <v>23</v>
      </c>
      <c r="Q11220" t="s">
        <v>41</v>
      </c>
    </row>
    <row r="11221" spans="1:17" x14ac:dyDescent="0.2">
      <c r="A11221" s="2">
        <v>39533</v>
      </c>
      <c r="B11221" t="s">
        <v>81</v>
      </c>
      <c r="C11221" t="s">
        <v>56</v>
      </c>
      <c r="D11221" t="s">
        <v>50</v>
      </c>
      <c r="E11221" t="s">
        <v>27</v>
      </c>
      <c r="F11221">
        <v>129</v>
      </c>
      <c r="G11221">
        <v>62</v>
      </c>
      <c r="H11221">
        <v>0</v>
      </c>
      <c r="I11221">
        <v>0</v>
      </c>
      <c r="J11221">
        <v>2</v>
      </c>
      <c r="K11221">
        <v>0</v>
      </c>
      <c r="L11221" t="s">
        <v>28</v>
      </c>
      <c r="M11221" t="s">
        <v>83</v>
      </c>
      <c r="N11221" t="s">
        <v>81</v>
      </c>
      <c r="O11221" t="s">
        <v>22</v>
      </c>
      <c r="P11221" t="s">
        <v>23</v>
      </c>
      <c r="Q11221" t="s">
        <v>24</v>
      </c>
    </row>
    <row r="11222" spans="1:17" x14ac:dyDescent="0.2">
      <c r="A11222" s="2">
        <v>39533</v>
      </c>
      <c r="B11222" t="s">
        <v>67</v>
      </c>
      <c r="C11222" t="s">
        <v>89</v>
      </c>
      <c r="D11222" t="s">
        <v>50</v>
      </c>
      <c r="E11222" t="s">
        <v>50</v>
      </c>
      <c r="F11222">
        <v>7</v>
      </c>
      <c r="G11222">
        <v>11</v>
      </c>
      <c r="H11222">
        <v>0</v>
      </c>
      <c r="I11222">
        <v>0</v>
      </c>
      <c r="J11222">
        <v>1</v>
      </c>
      <c r="K11222">
        <v>0</v>
      </c>
      <c r="L11222" t="s">
        <v>28</v>
      </c>
      <c r="M11222" t="s">
        <v>769</v>
      </c>
      <c r="N11222" t="s">
        <v>67</v>
      </c>
      <c r="O11222" t="s">
        <v>22</v>
      </c>
      <c r="P11222" t="s">
        <v>23</v>
      </c>
      <c r="Q11222" t="s">
        <v>24</v>
      </c>
    </row>
    <row r="11223" spans="1:17" x14ac:dyDescent="0.2">
      <c r="A11223" s="2">
        <v>39533</v>
      </c>
      <c r="B11223" t="s">
        <v>199</v>
      </c>
      <c r="C11223" t="s">
        <v>26</v>
      </c>
      <c r="D11223" t="s">
        <v>36</v>
      </c>
      <c r="E11223" t="s">
        <v>27</v>
      </c>
      <c r="F11223">
        <v>15</v>
      </c>
      <c r="G11223">
        <v>16</v>
      </c>
      <c r="H11223">
        <v>0</v>
      </c>
      <c r="I11223">
        <v>0</v>
      </c>
      <c r="J11223">
        <v>1</v>
      </c>
      <c r="K11223">
        <v>2</v>
      </c>
      <c r="L11223" t="s">
        <v>28</v>
      </c>
      <c r="M11223" t="s">
        <v>91</v>
      </c>
      <c r="N11223" t="s">
        <v>89</v>
      </c>
      <c r="O11223" t="s">
        <v>122</v>
      </c>
      <c r="P11223" t="s">
        <v>23</v>
      </c>
      <c r="Q11223" t="s">
        <v>41</v>
      </c>
    </row>
    <row r="11224" spans="1:17" x14ac:dyDescent="0.2">
      <c r="A11224" s="2">
        <v>39533</v>
      </c>
      <c r="B11224" t="s">
        <v>222</v>
      </c>
      <c r="C11224" t="s">
        <v>892</v>
      </c>
      <c r="D11224" t="s">
        <v>27</v>
      </c>
      <c r="E11224" t="s">
        <v>27</v>
      </c>
      <c r="F11224">
        <v>157</v>
      </c>
      <c r="G11224">
        <v>202</v>
      </c>
      <c r="H11224">
        <v>0</v>
      </c>
      <c r="I11224">
        <v>0</v>
      </c>
      <c r="J11224">
        <v>10</v>
      </c>
      <c r="K11224">
        <v>0</v>
      </c>
      <c r="L11224" t="s">
        <v>20</v>
      </c>
      <c r="M11224" t="s">
        <v>407</v>
      </c>
      <c r="N11224" t="s">
        <v>222</v>
      </c>
      <c r="O11224" t="s">
        <v>22</v>
      </c>
      <c r="P11224" t="s">
        <v>23</v>
      </c>
      <c r="Q11224" t="s">
        <v>24</v>
      </c>
    </row>
    <row r="11225" spans="1:17" x14ac:dyDescent="0.2">
      <c r="A11225" s="2">
        <v>39533</v>
      </c>
      <c r="B11225" t="s">
        <v>304</v>
      </c>
      <c r="C11225" t="s">
        <v>43</v>
      </c>
      <c r="D11225" t="s">
        <v>27</v>
      </c>
      <c r="E11225" t="s">
        <v>19</v>
      </c>
      <c r="F11225">
        <v>43</v>
      </c>
      <c r="G11225">
        <v>20</v>
      </c>
      <c r="H11225">
        <v>0</v>
      </c>
      <c r="I11225">
        <v>0</v>
      </c>
      <c r="J11225">
        <v>2</v>
      </c>
      <c r="K11225">
        <v>1</v>
      </c>
      <c r="L11225" t="s">
        <v>28</v>
      </c>
      <c r="M11225" t="s">
        <v>833</v>
      </c>
      <c r="N11225" t="s">
        <v>77</v>
      </c>
      <c r="O11225" t="s">
        <v>122</v>
      </c>
      <c r="P11225" t="s">
        <v>23</v>
      </c>
      <c r="Q11225" t="s">
        <v>24</v>
      </c>
    </row>
    <row r="11226" spans="1:17" x14ac:dyDescent="0.2">
      <c r="A11226" s="2">
        <v>39533</v>
      </c>
      <c r="B11226" t="s">
        <v>94</v>
      </c>
      <c r="C11226" t="s">
        <v>249</v>
      </c>
      <c r="D11226" t="s">
        <v>50</v>
      </c>
      <c r="E11226" t="s">
        <v>50</v>
      </c>
      <c r="F11226">
        <v>51</v>
      </c>
      <c r="G11226">
        <v>80</v>
      </c>
      <c r="H11226">
        <v>0</v>
      </c>
      <c r="I11226">
        <v>0</v>
      </c>
      <c r="J11226">
        <v>0</v>
      </c>
      <c r="K11226">
        <v>1</v>
      </c>
      <c r="L11226" t="s">
        <v>28</v>
      </c>
      <c r="M11226" t="s">
        <v>808</v>
      </c>
      <c r="N11226" t="s">
        <v>94</v>
      </c>
      <c r="O11226" t="s">
        <v>22</v>
      </c>
      <c r="P11226" t="s">
        <v>23</v>
      </c>
      <c r="Q11226" t="s">
        <v>41</v>
      </c>
    </row>
    <row r="11227" spans="1:17" x14ac:dyDescent="0.2">
      <c r="A11227" s="2">
        <v>39533</v>
      </c>
      <c r="B11227" t="s">
        <v>123</v>
      </c>
      <c r="C11227" t="s">
        <v>107</v>
      </c>
      <c r="D11227" t="s">
        <v>50</v>
      </c>
      <c r="E11227" t="s">
        <v>19</v>
      </c>
      <c r="F11227">
        <v>22</v>
      </c>
      <c r="G11227">
        <v>39</v>
      </c>
      <c r="H11227">
        <v>0</v>
      </c>
      <c r="I11227">
        <v>0</v>
      </c>
      <c r="J11227">
        <v>1</v>
      </c>
      <c r="K11227">
        <v>0</v>
      </c>
      <c r="L11227" t="s">
        <v>28</v>
      </c>
      <c r="M11227" t="s">
        <v>179</v>
      </c>
      <c r="N11227" t="s">
        <v>123</v>
      </c>
      <c r="O11227" t="s">
        <v>22</v>
      </c>
      <c r="P11227" t="s">
        <v>23</v>
      </c>
      <c r="Q11227" t="s">
        <v>24</v>
      </c>
    </row>
    <row r="11228" spans="1:17" x14ac:dyDescent="0.2">
      <c r="A11228" s="2">
        <v>39533</v>
      </c>
      <c r="B11228" t="s">
        <v>136</v>
      </c>
      <c r="C11228" t="s">
        <v>128</v>
      </c>
      <c r="D11228" t="s">
        <v>36</v>
      </c>
      <c r="E11228" t="s">
        <v>36</v>
      </c>
      <c r="F11228">
        <v>23</v>
      </c>
      <c r="G11228">
        <v>56</v>
      </c>
      <c r="H11228">
        <v>0</v>
      </c>
      <c r="I11228">
        <v>0</v>
      </c>
      <c r="J11228">
        <v>0</v>
      </c>
      <c r="K11228">
        <v>2</v>
      </c>
      <c r="L11228" t="s">
        <v>28</v>
      </c>
      <c r="M11228" t="s">
        <v>1292</v>
      </c>
      <c r="N11228" t="s">
        <v>67</v>
      </c>
      <c r="O11228" t="s">
        <v>122</v>
      </c>
      <c r="P11228" t="s">
        <v>23</v>
      </c>
      <c r="Q11228" t="s">
        <v>41</v>
      </c>
    </row>
    <row r="11229" spans="1:17" x14ac:dyDescent="0.2">
      <c r="A11229" s="2">
        <v>39533</v>
      </c>
      <c r="B11229" t="s">
        <v>185</v>
      </c>
      <c r="C11229" t="s">
        <v>282</v>
      </c>
      <c r="D11229" t="s">
        <v>27</v>
      </c>
      <c r="E11229" t="s">
        <v>19</v>
      </c>
      <c r="F11229">
        <v>103</v>
      </c>
      <c r="G11229">
        <v>93</v>
      </c>
      <c r="H11229">
        <v>0</v>
      </c>
      <c r="I11229">
        <v>0</v>
      </c>
      <c r="J11229">
        <v>2</v>
      </c>
      <c r="K11229">
        <v>2</v>
      </c>
      <c r="L11229" t="s">
        <v>28</v>
      </c>
      <c r="M11229" t="s">
        <v>412</v>
      </c>
      <c r="N11229" t="s">
        <v>185</v>
      </c>
      <c r="O11229" t="s">
        <v>22</v>
      </c>
      <c r="P11229" t="s">
        <v>23</v>
      </c>
      <c r="Q11229" t="s">
        <v>30</v>
      </c>
    </row>
    <row r="11230" spans="1:17" x14ac:dyDescent="0.2">
      <c r="A11230" s="2">
        <v>39533</v>
      </c>
      <c r="B11230" t="s">
        <v>163</v>
      </c>
      <c r="C11230" t="s">
        <v>133</v>
      </c>
      <c r="D11230" t="s">
        <v>115</v>
      </c>
      <c r="E11230" t="s">
        <v>115</v>
      </c>
      <c r="F11230">
        <v>126</v>
      </c>
      <c r="G11230">
        <v>47</v>
      </c>
      <c r="H11230">
        <v>0</v>
      </c>
      <c r="I11230">
        <v>0</v>
      </c>
      <c r="J11230">
        <v>0</v>
      </c>
      <c r="K11230">
        <v>0</v>
      </c>
      <c r="L11230" t="s">
        <v>20</v>
      </c>
      <c r="M11230" t="s">
        <v>823</v>
      </c>
      <c r="N11230" t="s">
        <v>182</v>
      </c>
      <c r="O11230" t="s">
        <v>122</v>
      </c>
      <c r="P11230" t="s">
        <v>23</v>
      </c>
      <c r="Q11230" t="s">
        <v>30</v>
      </c>
    </row>
    <row r="11231" spans="1:17" x14ac:dyDescent="0.2">
      <c r="A11231" s="2">
        <v>39533</v>
      </c>
      <c r="B11231" t="s">
        <v>301</v>
      </c>
      <c r="C11231" t="s">
        <v>167</v>
      </c>
      <c r="D11231" t="s">
        <v>115</v>
      </c>
      <c r="E11231" t="s">
        <v>115</v>
      </c>
      <c r="F11231">
        <v>121</v>
      </c>
      <c r="G11231">
        <v>41</v>
      </c>
      <c r="H11231">
        <v>0</v>
      </c>
      <c r="I11231">
        <v>0</v>
      </c>
      <c r="J11231">
        <v>2</v>
      </c>
      <c r="K11231">
        <v>2</v>
      </c>
      <c r="L11231" t="s">
        <v>20</v>
      </c>
      <c r="M11231" t="s">
        <v>302</v>
      </c>
      <c r="N11231" t="s">
        <v>301</v>
      </c>
      <c r="O11231" t="s">
        <v>22</v>
      </c>
      <c r="P11231" t="s">
        <v>23</v>
      </c>
      <c r="Q11231" t="s">
        <v>30</v>
      </c>
    </row>
    <row r="11232" spans="1:17" x14ac:dyDescent="0.2">
      <c r="A11232" s="2">
        <v>39533</v>
      </c>
      <c r="B11232" t="s">
        <v>73</v>
      </c>
      <c r="C11232" t="s">
        <v>386</v>
      </c>
      <c r="D11232" t="s">
        <v>50</v>
      </c>
      <c r="E11232" t="s">
        <v>50</v>
      </c>
      <c r="F11232">
        <v>55</v>
      </c>
      <c r="G11232">
        <v>119</v>
      </c>
      <c r="H11232">
        <v>0</v>
      </c>
      <c r="I11232">
        <v>0</v>
      </c>
      <c r="J11232">
        <v>1</v>
      </c>
      <c r="K11232">
        <v>0</v>
      </c>
      <c r="L11232" t="s">
        <v>28</v>
      </c>
      <c r="M11232" t="s">
        <v>289</v>
      </c>
      <c r="N11232" t="s">
        <v>73</v>
      </c>
      <c r="O11232" t="s">
        <v>22</v>
      </c>
      <c r="P11232" t="s">
        <v>23</v>
      </c>
      <c r="Q11232" t="s">
        <v>24</v>
      </c>
    </row>
    <row r="11233" spans="1:17" x14ac:dyDescent="0.2">
      <c r="A11233" s="2">
        <v>39533</v>
      </c>
      <c r="B11233" t="s">
        <v>97</v>
      </c>
      <c r="C11233" t="s">
        <v>161</v>
      </c>
      <c r="D11233" t="s">
        <v>50</v>
      </c>
      <c r="E11233" t="s">
        <v>50</v>
      </c>
      <c r="F11233">
        <v>152</v>
      </c>
      <c r="G11233">
        <v>53</v>
      </c>
      <c r="H11233">
        <v>0</v>
      </c>
      <c r="I11233">
        <v>0</v>
      </c>
      <c r="J11233">
        <v>0</v>
      </c>
      <c r="K11233">
        <v>2</v>
      </c>
      <c r="L11233" t="s">
        <v>28</v>
      </c>
      <c r="M11233" t="s">
        <v>97</v>
      </c>
      <c r="N11233" t="s">
        <v>97</v>
      </c>
      <c r="O11233" t="s">
        <v>22</v>
      </c>
      <c r="P11233" t="s">
        <v>23</v>
      </c>
      <c r="Q11233" t="s">
        <v>41</v>
      </c>
    </row>
    <row r="11234" spans="1:17" x14ac:dyDescent="0.2">
      <c r="A11234" s="2">
        <v>39533</v>
      </c>
      <c r="B11234" t="s">
        <v>184</v>
      </c>
      <c r="C11234" t="s">
        <v>174</v>
      </c>
      <c r="D11234" t="s">
        <v>50</v>
      </c>
      <c r="E11234" t="s">
        <v>50</v>
      </c>
      <c r="F11234">
        <v>134</v>
      </c>
      <c r="G11234">
        <v>120</v>
      </c>
      <c r="H11234">
        <v>0</v>
      </c>
      <c r="I11234">
        <v>0</v>
      </c>
      <c r="J11234">
        <v>7</v>
      </c>
      <c r="K11234">
        <v>1</v>
      </c>
      <c r="L11234" t="s">
        <v>28</v>
      </c>
      <c r="M11234" t="s">
        <v>193</v>
      </c>
      <c r="N11234" t="s">
        <v>184</v>
      </c>
      <c r="O11234" t="s">
        <v>22</v>
      </c>
      <c r="P11234" t="s">
        <v>23</v>
      </c>
      <c r="Q11234" t="s">
        <v>24</v>
      </c>
    </row>
    <row r="11235" spans="1:17" x14ac:dyDescent="0.2">
      <c r="A11235" s="2">
        <v>39533</v>
      </c>
      <c r="B11235" t="s">
        <v>1279</v>
      </c>
      <c r="C11235" t="s">
        <v>49</v>
      </c>
      <c r="D11235" t="s">
        <v>50</v>
      </c>
      <c r="E11235" t="s">
        <v>50</v>
      </c>
      <c r="F11235">
        <v>175</v>
      </c>
      <c r="G11235">
        <v>27</v>
      </c>
      <c r="H11235">
        <v>0</v>
      </c>
      <c r="I11235">
        <v>0</v>
      </c>
      <c r="J11235">
        <v>3</v>
      </c>
      <c r="K11235">
        <v>1</v>
      </c>
      <c r="L11235" t="s">
        <v>28</v>
      </c>
      <c r="M11235" t="s">
        <v>1280</v>
      </c>
      <c r="N11235" t="s">
        <v>1279</v>
      </c>
      <c r="O11235" t="s">
        <v>22</v>
      </c>
      <c r="P11235" t="s">
        <v>23</v>
      </c>
      <c r="Q11235" t="s">
        <v>24</v>
      </c>
    </row>
    <row r="11236" spans="1:17" x14ac:dyDescent="0.2">
      <c r="A11236" s="2">
        <v>39533</v>
      </c>
      <c r="B11236" t="s">
        <v>901</v>
      </c>
      <c r="C11236" t="s">
        <v>232</v>
      </c>
      <c r="D11236" t="s">
        <v>27</v>
      </c>
      <c r="E11236" t="s">
        <v>19</v>
      </c>
      <c r="F11236">
        <v>202</v>
      </c>
      <c r="G11236">
        <v>155</v>
      </c>
      <c r="H11236">
        <v>0</v>
      </c>
      <c r="I11236">
        <v>0</v>
      </c>
      <c r="J11236">
        <v>1</v>
      </c>
      <c r="K11236">
        <v>7</v>
      </c>
      <c r="L11236" t="s">
        <v>20</v>
      </c>
      <c r="M11236" t="s">
        <v>853</v>
      </c>
      <c r="N11236" t="s">
        <v>282</v>
      </c>
      <c r="O11236" t="s">
        <v>122</v>
      </c>
      <c r="P11236" t="s">
        <v>23</v>
      </c>
      <c r="Q11236" t="s">
        <v>41</v>
      </c>
    </row>
    <row r="11237" spans="1:17" x14ac:dyDescent="0.2">
      <c r="A11237" s="2">
        <v>39533</v>
      </c>
      <c r="B11237" t="s">
        <v>352</v>
      </c>
      <c r="C11237" t="s">
        <v>250</v>
      </c>
      <c r="D11237" t="s">
        <v>36</v>
      </c>
      <c r="E11237" t="s">
        <v>36</v>
      </c>
      <c r="F11237">
        <v>122</v>
      </c>
      <c r="G11237">
        <v>138</v>
      </c>
      <c r="H11237">
        <v>0</v>
      </c>
      <c r="I11237">
        <v>0</v>
      </c>
      <c r="J11237">
        <v>1</v>
      </c>
      <c r="K11237">
        <v>3</v>
      </c>
      <c r="L11237" t="s">
        <v>28</v>
      </c>
      <c r="M11237" t="s">
        <v>371</v>
      </c>
      <c r="N11237" t="s">
        <v>352</v>
      </c>
      <c r="O11237" t="s">
        <v>22</v>
      </c>
      <c r="P11237" t="s">
        <v>23</v>
      </c>
      <c r="Q11237" t="s">
        <v>41</v>
      </c>
    </row>
    <row r="11238" spans="1:17" x14ac:dyDescent="0.2">
      <c r="A11238" s="2">
        <v>39533</v>
      </c>
      <c r="B11238" t="s">
        <v>100</v>
      </c>
      <c r="C11238" t="s">
        <v>345</v>
      </c>
      <c r="D11238" t="s">
        <v>50</v>
      </c>
      <c r="E11238" t="s">
        <v>50</v>
      </c>
      <c r="F11238">
        <v>34</v>
      </c>
      <c r="G11238">
        <v>76</v>
      </c>
      <c r="H11238">
        <v>0</v>
      </c>
      <c r="I11238">
        <v>0</v>
      </c>
      <c r="J11238">
        <v>4</v>
      </c>
      <c r="K11238">
        <v>1</v>
      </c>
      <c r="L11238" t="s">
        <v>28</v>
      </c>
      <c r="M11238" t="s">
        <v>102</v>
      </c>
      <c r="N11238" t="s">
        <v>100</v>
      </c>
      <c r="O11238" t="s">
        <v>22</v>
      </c>
      <c r="P11238" t="s">
        <v>23</v>
      </c>
      <c r="Q11238" t="s">
        <v>24</v>
      </c>
    </row>
    <row r="11239" spans="1:17" x14ac:dyDescent="0.2">
      <c r="A11239" s="2">
        <v>39533</v>
      </c>
      <c r="B11239" t="s">
        <v>42</v>
      </c>
      <c r="C11239" t="s">
        <v>131</v>
      </c>
      <c r="D11239" t="s">
        <v>19</v>
      </c>
      <c r="E11239" t="s">
        <v>27</v>
      </c>
      <c r="F11239">
        <v>66</v>
      </c>
      <c r="G11239">
        <v>72</v>
      </c>
      <c r="H11239">
        <v>0</v>
      </c>
      <c r="I11239">
        <v>0</v>
      </c>
      <c r="J11239">
        <v>3</v>
      </c>
      <c r="K11239">
        <v>1</v>
      </c>
      <c r="L11239" t="s">
        <v>28</v>
      </c>
      <c r="M11239" t="s">
        <v>1310</v>
      </c>
      <c r="N11239" t="s">
        <v>42</v>
      </c>
      <c r="O11239" t="s">
        <v>22</v>
      </c>
      <c r="P11239" t="s">
        <v>23</v>
      </c>
      <c r="Q11239" t="s">
        <v>24</v>
      </c>
    </row>
    <row r="11240" spans="1:17" x14ac:dyDescent="0.2">
      <c r="A11240" s="2">
        <v>39533</v>
      </c>
      <c r="B11240" t="s">
        <v>90</v>
      </c>
      <c r="C11240" t="s">
        <v>77</v>
      </c>
      <c r="D11240" t="s">
        <v>50</v>
      </c>
      <c r="E11240" t="s">
        <v>27</v>
      </c>
      <c r="F11240">
        <v>24</v>
      </c>
      <c r="G11240">
        <v>28</v>
      </c>
      <c r="H11240">
        <v>0</v>
      </c>
      <c r="I11240">
        <v>0</v>
      </c>
      <c r="J11240">
        <v>0</v>
      </c>
      <c r="K11240">
        <v>3</v>
      </c>
      <c r="L11240" t="s">
        <v>28</v>
      </c>
      <c r="M11240" t="s">
        <v>306</v>
      </c>
      <c r="N11240" t="s">
        <v>90</v>
      </c>
      <c r="O11240" t="s">
        <v>22</v>
      </c>
      <c r="P11240" t="s">
        <v>23</v>
      </c>
      <c r="Q11240" t="s">
        <v>41</v>
      </c>
    </row>
    <row r="11241" spans="1:17" x14ac:dyDescent="0.2">
      <c r="A11241" s="2">
        <v>39533</v>
      </c>
      <c r="B11241" t="s">
        <v>82</v>
      </c>
      <c r="C11241" t="s">
        <v>153</v>
      </c>
      <c r="D11241" t="s">
        <v>50</v>
      </c>
      <c r="E11241" t="s">
        <v>50</v>
      </c>
      <c r="F11241">
        <v>8</v>
      </c>
      <c r="G11241">
        <v>10</v>
      </c>
      <c r="H11241">
        <v>0</v>
      </c>
      <c r="I11241">
        <v>0</v>
      </c>
      <c r="J11241">
        <v>1</v>
      </c>
      <c r="K11241">
        <v>2</v>
      </c>
      <c r="L11241" t="s">
        <v>28</v>
      </c>
      <c r="M11241" t="s">
        <v>480</v>
      </c>
      <c r="N11241" t="s">
        <v>129</v>
      </c>
      <c r="O11241" t="s">
        <v>122</v>
      </c>
      <c r="P11241" t="s">
        <v>23</v>
      </c>
      <c r="Q11241" t="s">
        <v>41</v>
      </c>
    </row>
    <row r="11242" spans="1:17" x14ac:dyDescent="0.2">
      <c r="A11242" s="2">
        <v>39533</v>
      </c>
      <c r="B11242" t="s">
        <v>229</v>
      </c>
      <c r="C11242" t="s">
        <v>262</v>
      </c>
      <c r="D11242" t="s">
        <v>27</v>
      </c>
      <c r="E11242" t="s">
        <v>27</v>
      </c>
      <c r="F11242">
        <v>168</v>
      </c>
      <c r="G11242">
        <v>166</v>
      </c>
      <c r="H11242">
        <v>0</v>
      </c>
      <c r="I11242">
        <v>0</v>
      </c>
      <c r="J11242">
        <v>1</v>
      </c>
      <c r="K11242">
        <v>0</v>
      </c>
      <c r="L11242" t="s">
        <v>20</v>
      </c>
      <c r="M11242" t="s">
        <v>1300</v>
      </c>
      <c r="N11242" t="s">
        <v>229</v>
      </c>
      <c r="O11242" t="s">
        <v>22</v>
      </c>
      <c r="P11242" t="s">
        <v>23</v>
      </c>
      <c r="Q11242" t="s">
        <v>24</v>
      </c>
    </row>
    <row r="11243" spans="1:17" x14ac:dyDescent="0.2">
      <c r="A11243" s="2">
        <v>39533</v>
      </c>
      <c r="B11243" t="s">
        <v>166</v>
      </c>
      <c r="C11243" t="s">
        <v>164</v>
      </c>
      <c r="D11243" t="s">
        <v>115</v>
      </c>
      <c r="E11243" t="s">
        <v>115</v>
      </c>
      <c r="F11243">
        <v>99</v>
      </c>
      <c r="G11243">
        <v>68</v>
      </c>
      <c r="H11243">
        <v>0</v>
      </c>
      <c r="I11243">
        <v>0</v>
      </c>
      <c r="J11243">
        <v>2</v>
      </c>
      <c r="K11243">
        <v>0</v>
      </c>
      <c r="L11243" t="s">
        <v>20</v>
      </c>
      <c r="M11243" t="s">
        <v>165</v>
      </c>
      <c r="N11243" t="s">
        <v>166</v>
      </c>
      <c r="O11243" t="s">
        <v>22</v>
      </c>
      <c r="P11243" t="s">
        <v>23</v>
      </c>
      <c r="Q11243" t="s">
        <v>24</v>
      </c>
    </row>
    <row r="11244" spans="1:17" x14ac:dyDescent="0.2">
      <c r="A11244" s="2">
        <v>39533</v>
      </c>
      <c r="B11244" t="s">
        <v>92</v>
      </c>
      <c r="C11244" t="s">
        <v>95</v>
      </c>
      <c r="D11244" t="s">
        <v>50</v>
      </c>
      <c r="E11244" t="s">
        <v>50</v>
      </c>
      <c r="F11244">
        <v>13</v>
      </c>
      <c r="G11244">
        <v>21</v>
      </c>
      <c r="H11244">
        <v>0</v>
      </c>
      <c r="I11244">
        <v>0</v>
      </c>
      <c r="J11244">
        <v>3</v>
      </c>
      <c r="K11244">
        <v>0</v>
      </c>
      <c r="L11244" t="s">
        <v>28</v>
      </c>
      <c r="M11244" t="s">
        <v>124</v>
      </c>
      <c r="N11244" t="s">
        <v>92</v>
      </c>
      <c r="O11244" t="s">
        <v>22</v>
      </c>
      <c r="P11244" t="s">
        <v>23</v>
      </c>
      <c r="Q11244" t="s">
        <v>24</v>
      </c>
    </row>
    <row r="11245" spans="1:17" x14ac:dyDescent="0.2">
      <c r="A11245" s="2">
        <v>39533</v>
      </c>
      <c r="B11245" t="s">
        <v>104</v>
      </c>
      <c r="C11245" t="s">
        <v>274</v>
      </c>
      <c r="D11245" t="s">
        <v>50</v>
      </c>
      <c r="E11245" t="s">
        <v>50</v>
      </c>
      <c r="F11245">
        <v>14</v>
      </c>
      <c r="G11245">
        <v>12</v>
      </c>
      <c r="H11245">
        <v>0</v>
      </c>
      <c r="I11245">
        <v>0</v>
      </c>
      <c r="J11245">
        <v>1</v>
      </c>
      <c r="K11245">
        <v>1</v>
      </c>
      <c r="L11245" t="s">
        <v>28</v>
      </c>
      <c r="M11245" t="s">
        <v>273</v>
      </c>
      <c r="N11245" t="s">
        <v>104</v>
      </c>
      <c r="O11245" t="s">
        <v>22</v>
      </c>
      <c r="P11245" t="s">
        <v>23</v>
      </c>
      <c r="Q11245" t="s">
        <v>30</v>
      </c>
    </row>
    <row r="11246" spans="1:17" x14ac:dyDescent="0.2">
      <c r="A11246" s="2">
        <v>39533</v>
      </c>
      <c r="B11246" t="s">
        <v>443</v>
      </c>
      <c r="C11246" t="s">
        <v>464</v>
      </c>
      <c r="D11246" t="s">
        <v>115</v>
      </c>
      <c r="E11246" t="s">
        <v>115</v>
      </c>
      <c r="F11246">
        <v>131</v>
      </c>
      <c r="G11246">
        <v>144</v>
      </c>
      <c r="H11246">
        <v>0</v>
      </c>
      <c r="I11246">
        <v>0</v>
      </c>
      <c r="J11246">
        <v>2</v>
      </c>
      <c r="K11246">
        <v>0</v>
      </c>
      <c r="L11246" t="s">
        <v>20</v>
      </c>
      <c r="M11246" t="s">
        <v>443</v>
      </c>
      <c r="N11246" t="s">
        <v>443</v>
      </c>
      <c r="O11246" t="s">
        <v>22</v>
      </c>
      <c r="P11246" t="s">
        <v>23</v>
      </c>
      <c r="Q11246" t="s">
        <v>24</v>
      </c>
    </row>
    <row r="11247" spans="1:17" x14ac:dyDescent="0.2">
      <c r="A11247" s="2">
        <v>39533</v>
      </c>
      <c r="B11247" t="s">
        <v>244</v>
      </c>
      <c r="C11247" t="s">
        <v>76</v>
      </c>
      <c r="D11247" t="s">
        <v>50</v>
      </c>
      <c r="E11247" t="s">
        <v>50</v>
      </c>
      <c r="F11247">
        <v>58</v>
      </c>
      <c r="G11247">
        <v>89</v>
      </c>
      <c r="H11247">
        <v>0</v>
      </c>
      <c r="I11247">
        <v>0</v>
      </c>
      <c r="J11247">
        <v>1</v>
      </c>
      <c r="K11247">
        <v>2</v>
      </c>
      <c r="L11247" t="s">
        <v>28</v>
      </c>
      <c r="M11247" t="s">
        <v>1311</v>
      </c>
      <c r="N11247" t="s">
        <v>244</v>
      </c>
      <c r="O11247" t="s">
        <v>22</v>
      </c>
      <c r="P11247" t="s">
        <v>23</v>
      </c>
      <c r="Q11247" t="s">
        <v>41</v>
      </c>
    </row>
    <row r="11248" spans="1:17" x14ac:dyDescent="0.2">
      <c r="A11248" s="2">
        <v>39533</v>
      </c>
      <c r="B11248" t="s">
        <v>149</v>
      </c>
      <c r="C11248" t="s">
        <v>38</v>
      </c>
      <c r="D11248" t="s">
        <v>36</v>
      </c>
      <c r="E11248" t="s">
        <v>19</v>
      </c>
      <c r="F11248">
        <v>71</v>
      </c>
      <c r="G11248">
        <v>26</v>
      </c>
      <c r="H11248">
        <v>0</v>
      </c>
      <c r="I11248">
        <v>0</v>
      </c>
      <c r="J11248">
        <v>3</v>
      </c>
      <c r="K11248">
        <v>0</v>
      </c>
      <c r="L11248" t="s">
        <v>28</v>
      </c>
      <c r="M11248" t="s">
        <v>1282</v>
      </c>
      <c r="N11248" t="s">
        <v>149</v>
      </c>
      <c r="O11248" t="s">
        <v>22</v>
      </c>
      <c r="P11248" t="s">
        <v>23</v>
      </c>
      <c r="Q11248" t="s">
        <v>24</v>
      </c>
    </row>
    <row r="11249" spans="1:17" x14ac:dyDescent="0.2">
      <c r="A11249" s="2">
        <v>39533</v>
      </c>
      <c r="B11249" t="s">
        <v>106</v>
      </c>
      <c r="C11249" t="s">
        <v>119</v>
      </c>
      <c r="D11249" t="s">
        <v>50</v>
      </c>
      <c r="E11249" t="s">
        <v>50</v>
      </c>
      <c r="F11249">
        <v>4</v>
      </c>
      <c r="G11249">
        <v>3</v>
      </c>
      <c r="H11249">
        <v>0</v>
      </c>
      <c r="I11249">
        <v>0</v>
      </c>
      <c r="J11249">
        <v>1</v>
      </c>
      <c r="K11249">
        <v>0</v>
      </c>
      <c r="L11249" t="s">
        <v>28</v>
      </c>
      <c r="M11249" t="s">
        <v>547</v>
      </c>
      <c r="N11249" t="s">
        <v>106</v>
      </c>
      <c r="O11249" t="s">
        <v>22</v>
      </c>
      <c r="P11249" t="s">
        <v>23</v>
      </c>
      <c r="Q11249" t="s">
        <v>24</v>
      </c>
    </row>
    <row r="11250" spans="1:17" x14ac:dyDescent="0.2">
      <c r="A11250" s="2">
        <v>39533</v>
      </c>
      <c r="B11250" t="s">
        <v>453</v>
      </c>
      <c r="C11250" t="s">
        <v>614</v>
      </c>
      <c r="D11250" t="s">
        <v>27</v>
      </c>
      <c r="E11250" t="s">
        <v>27</v>
      </c>
      <c r="F11250">
        <v>150</v>
      </c>
      <c r="G11250">
        <v>176</v>
      </c>
      <c r="H11250">
        <v>0</v>
      </c>
      <c r="I11250">
        <v>0</v>
      </c>
      <c r="J11250">
        <v>1</v>
      </c>
      <c r="K11250">
        <v>1</v>
      </c>
      <c r="L11250" t="s">
        <v>20</v>
      </c>
      <c r="M11250" t="s">
        <v>482</v>
      </c>
      <c r="N11250" t="s">
        <v>453</v>
      </c>
      <c r="O11250" t="s">
        <v>22</v>
      </c>
      <c r="P11250" t="s">
        <v>23</v>
      </c>
      <c r="Q11250" t="s">
        <v>30</v>
      </c>
    </row>
    <row r="11251" spans="1:17" x14ac:dyDescent="0.2">
      <c r="A11251" s="2">
        <v>39533</v>
      </c>
      <c r="B11251" t="s">
        <v>456</v>
      </c>
      <c r="C11251" t="s">
        <v>904</v>
      </c>
      <c r="D11251" t="s">
        <v>27</v>
      </c>
      <c r="E11251" t="s">
        <v>27</v>
      </c>
      <c r="F11251">
        <v>185</v>
      </c>
      <c r="G11251">
        <v>160</v>
      </c>
      <c r="H11251">
        <v>0</v>
      </c>
      <c r="I11251">
        <v>0</v>
      </c>
      <c r="J11251">
        <v>2</v>
      </c>
      <c r="K11251">
        <v>0</v>
      </c>
      <c r="L11251" t="s">
        <v>20</v>
      </c>
      <c r="M11251" t="s">
        <v>881</v>
      </c>
      <c r="N11251" t="s">
        <v>456</v>
      </c>
      <c r="O11251" t="s">
        <v>22</v>
      </c>
      <c r="P11251" t="s">
        <v>23</v>
      </c>
      <c r="Q11251" t="s">
        <v>24</v>
      </c>
    </row>
    <row r="11252" spans="1:17" x14ac:dyDescent="0.2">
      <c r="A11252" s="2">
        <v>39533</v>
      </c>
      <c r="B11252" t="s">
        <v>380</v>
      </c>
      <c r="C11252" t="s">
        <v>339</v>
      </c>
      <c r="D11252" t="s">
        <v>36</v>
      </c>
      <c r="E11252" t="s">
        <v>36</v>
      </c>
      <c r="F11252">
        <v>108</v>
      </c>
      <c r="G11252">
        <v>145</v>
      </c>
      <c r="H11252">
        <v>0</v>
      </c>
      <c r="I11252">
        <v>0</v>
      </c>
      <c r="J11252">
        <v>0</v>
      </c>
      <c r="K11252">
        <v>2</v>
      </c>
      <c r="L11252" t="s">
        <v>28</v>
      </c>
      <c r="M11252" t="s">
        <v>381</v>
      </c>
      <c r="N11252" t="s">
        <v>380</v>
      </c>
      <c r="O11252" t="s">
        <v>22</v>
      </c>
      <c r="P11252" t="s">
        <v>23</v>
      </c>
      <c r="Q11252" t="s">
        <v>41</v>
      </c>
    </row>
    <row r="11253" spans="1:17" x14ac:dyDescent="0.2">
      <c r="A11253" s="2">
        <v>39533</v>
      </c>
      <c r="B11253" t="s">
        <v>53</v>
      </c>
      <c r="C11253" t="s">
        <v>129</v>
      </c>
      <c r="D11253" t="s">
        <v>50</v>
      </c>
      <c r="E11253" t="s">
        <v>50</v>
      </c>
      <c r="F11253">
        <v>40</v>
      </c>
      <c r="G11253">
        <v>5</v>
      </c>
      <c r="H11253">
        <v>0</v>
      </c>
      <c r="I11253">
        <v>0</v>
      </c>
      <c r="J11253">
        <v>0</v>
      </c>
      <c r="K11253">
        <v>4</v>
      </c>
      <c r="L11253" t="s">
        <v>28</v>
      </c>
      <c r="M11253" t="s">
        <v>323</v>
      </c>
      <c r="N11253" t="s">
        <v>53</v>
      </c>
      <c r="O11253" t="s">
        <v>22</v>
      </c>
      <c r="P11253" t="s">
        <v>23</v>
      </c>
      <c r="Q11253" t="s">
        <v>41</v>
      </c>
    </row>
    <row r="11254" spans="1:17" x14ac:dyDescent="0.2">
      <c r="A11254" s="2">
        <v>39533</v>
      </c>
      <c r="B11254" t="s">
        <v>469</v>
      </c>
      <c r="C11254" t="s">
        <v>176</v>
      </c>
      <c r="D11254" t="s">
        <v>115</v>
      </c>
      <c r="E11254" t="s">
        <v>115</v>
      </c>
      <c r="F11254">
        <v>101</v>
      </c>
      <c r="G11254">
        <v>95</v>
      </c>
      <c r="H11254">
        <v>0</v>
      </c>
      <c r="I11254">
        <v>0</v>
      </c>
      <c r="J11254">
        <v>1</v>
      </c>
      <c r="K11254">
        <v>1</v>
      </c>
      <c r="L11254" t="s">
        <v>20</v>
      </c>
      <c r="M11254" t="s">
        <v>470</v>
      </c>
      <c r="N11254" t="s">
        <v>469</v>
      </c>
      <c r="O11254" t="s">
        <v>22</v>
      </c>
      <c r="P11254" t="s">
        <v>23</v>
      </c>
      <c r="Q11254" t="s">
        <v>30</v>
      </c>
    </row>
    <row r="11255" spans="1:17" x14ac:dyDescent="0.2">
      <c r="A11255" s="2">
        <v>39533</v>
      </c>
      <c r="B11255" t="s">
        <v>114</v>
      </c>
      <c r="C11255" t="s">
        <v>239</v>
      </c>
      <c r="D11255" t="s">
        <v>115</v>
      </c>
      <c r="E11255" t="s">
        <v>115</v>
      </c>
      <c r="F11255">
        <v>90</v>
      </c>
      <c r="G11255">
        <v>86</v>
      </c>
      <c r="H11255">
        <v>0</v>
      </c>
      <c r="I11255">
        <v>0</v>
      </c>
      <c r="J11255">
        <v>0</v>
      </c>
      <c r="K11255">
        <v>1</v>
      </c>
      <c r="L11255" t="s">
        <v>20</v>
      </c>
      <c r="M11255" t="s">
        <v>226</v>
      </c>
      <c r="N11255" t="s">
        <v>114</v>
      </c>
      <c r="O11255" t="s">
        <v>22</v>
      </c>
      <c r="P11255" t="s">
        <v>23</v>
      </c>
      <c r="Q11255" t="s">
        <v>41</v>
      </c>
    </row>
    <row r="11256" spans="1:17" x14ac:dyDescent="0.2">
      <c r="A11256" s="2">
        <v>39533</v>
      </c>
      <c r="B11256" t="s">
        <v>583</v>
      </c>
      <c r="C11256" t="s">
        <v>177</v>
      </c>
      <c r="D11256" t="s">
        <v>115</v>
      </c>
      <c r="E11256" t="s">
        <v>115</v>
      </c>
      <c r="F11256">
        <v>136</v>
      </c>
      <c r="G11256">
        <v>106</v>
      </c>
      <c r="H11256">
        <v>0</v>
      </c>
      <c r="I11256">
        <v>0</v>
      </c>
      <c r="J11256">
        <v>0</v>
      </c>
      <c r="K11256">
        <v>2</v>
      </c>
      <c r="L11256" t="s">
        <v>20</v>
      </c>
      <c r="M11256" t="s">
        <v>584</v>
      </c>
      <c r="N11256" t="s">
        <v>583</v>
      </c>
      <c r="O11256" t="s">
        <v>22</v>
      </c>
      <c r="P11256" t="s">
        <v>23</v>
      </c>
      <c r="Q11256" t="s">
        <v>41</v>
      </c>
    </row>
    <row r="11257" spans="1:17" x14ac:dyDescent="0.2">
      <c r="A11257" s="2">
        <v>39533</v>
      </c>
      <c r="B11257" t="s">
        <v>208</v>
      </c>
      <c r="C11257" t="s">
        <v>718</v>
      </c>
      <c r="D11257" t="s">
        <v>36</v>
      </c>
      <c r="E11257" t="s">
        <v>36</v>
      </c>
      <c r="F11257">
        <v>92</v>
      </c>
      <c r="G11257">
        <v>85</v>
      </c>
      <c r="H11257">
        <v>0</v>
      </c>
      <c r="I11257">
        <v>0</v>
      </c>
      <c r="J11257">
        <v>1</v>
      </c>
      <c r="K11257">
        <v>1</v>
      </c>
      <c r="L11257" t="s">
        <v>28</v>
      </c>
      <c r="M11257" t="s">
        <v>398</v>
      </c>
      <c r="N11257" t="s">
        <v>208</v>
      </c>
      <c r="O11257" t="s">
        <v>22</v>
      </c>
      <c r="P11257" t="s">
        <v>23</v>
      </c>
      <c r="Q11257" t="s">
        <v>30</v>
      </c>
    </row>
    <row r="11258" spans="1:17" x14ac:dyDescent="0.2">
      <c r="A11258" s="2">
        <v>39533</v>
      </c>
      <c r="B11258" t="s">
        <v>168</v>
      </c>
      <c r="C11258" t="s">
        <v>1204</v>
      </c>
      <c r="D11258" t="s">
        <v>50</v>
      </c>
      <c r="E11258" t="s">
        <v>50</v>
      </c>
      <c r="F11258">
        <v>32</v>
      </c>
      <c r="G11258">
        <v>31</v>
      </c>
      <c r="H11258">
        <v>0</v>
      </c>
      <c r="I11258">
        <v>0</v>
      </c>
      <c r="J11258">
        <v>2</v>
      </c>
      <c r="K11258">
        <v>0</v>
      </c>
      <c r="L11258" t="s">
        <v>28</v>
      </c>
      <c r="M11258" t="s">
        <v>318</v>
      </c>
      <c r="N11258" t="s">
        <v>168</v>
      </c>
      <c r="O11258" t="s">
        <v>22</v>
      </c>
      <c r="P11258" t="s">
        <v>23</v>
      </c>
      <c r="Q11258" t="s">
        <v>24</v>
      </c>
    </row>
    <row r="11259" spans="1:17" x14ac:dyDescent="0.2">
      <c r="A11259" s="2">
        <v>39533</v>
      </c>
      <c r="B11259" t="s">
        <v>449</v>
      </c>
      <c r="C11259" t="s">
        <v>113</v>
      </c>
      <c r="D11259" t="s">
        <v>115</v>
      </c>
      <c r="E11259" t="s">
        <v>115</v>
      </c>
      <c r="F11259">
        <v>70</v>
      </c>
      <c r="G11259">
        <v>50</v>
      </c>
      <c r="H11259">
        <v>0</v>
      </c>
      <c r="I11259">
        <v>0</v>
      </c>
      <c r="J11259">
        <v>3</v>
      </c>
      <c r="K11259">
        <v>0</v>
      </c>
      <c r="L11259" t="s">
        <v>20</v>
      </c>
      <c r="M11259" t="s">
        <v>530</v>
      </c>
      <c r="N11259" t="s">
        <v>449</v>
      </c>
      <c r="O11259" t="s">
        <v>22</v>
      </c>
      <c r="P11259" t="s">
        <v>23</v>
      </c>
      <c r="Q11259" t="s">
        <v>24</v>
      </c>
    </row>
    <row r="11260" spans="1:17" x14ac:dyDescent="0.2">
      <c r="A11260" s="2">
        <v>39533</v>
      </c>
      <c r="B11260" t="s">
        <v>32</v>
      </c>
      <c r="C11260" t="s">
        <v>17</v>
      </c>
      <c r="D11260" t="s">
        <v>19</v>
      </c>
      <c r="E11260" t="s">
        <v>19</v>
      </c>
      <c r="F11260">
        <v>57</v>
      </c>
      <c r="G11260">
        <v>99</v>
      </c>
      <c r="H11260">
        <v>0</v>
      </c>
      <c r="I11260">
        <v>0</v>
      </c>
      <c r="J11260">
        <v>0</v>
      </c>
      <c r="K11260">
        <v>1</v>
      </c>
      <c r="L11260" t="s">
        <v>28</v>
      </c>
      <c r="M11260" t="s">
        <v>1271</v>
      </c>
      <c r="N11260" t="s">
        <v>32</v>
      </c>
      <c r="O11260" t="s">
        <v>22</v>
      </c>
      <c r="P11260" t="s">
        <v>23</v>
      </c>
      <c r="Q11260" t="s">
        <v>41</v>
      </c>
    </row>
    <row r="11261" spans="1:17" x14ac:dyDescent="0.2">
      <c r="A11261" s="2">
        <v>39534</v>
      </c>
      <c r="B11261" t="s">
        <v>459</v>
      </c>
      <c r="C11261" t="s">
        <v>463</v>
      </c>
      <c r="D11261" t="s">
        <v>115</v>
      </c>
      <c r="E11261" t="s">
        <v>115</v>
      </c>
      <c r="F11261">
        <v>188</v>
      </c>
      <c r="G11261">
        <v>166</v>
      </c>
      <c r="H11261">
        <v>0</v>
      </c>
      <c r="I11261">
        <v>0</v>
      </c>
      <c r="J11261">
        <v>0</v>
      </c>
      <c r="K11261">
        <v>2</v>
      </c>
      <c r="L11261" t="s">
        <v>28</v>
      </c>
      <c r="M11261" t="s">
        <v>1305</v>
      </c>
      <c r="N11261" t="s">
        <v>459</v>
      </c>
      <c r="O11261" t="s">
        <v>22</v>
      </c>
      <c r="P11261" t="s">
        <v>23</v>
      </c>
      <c r="Q11261" t="s">
        <v>41</v>
      </c>
    </row>
    <row r="11262" spans="1:17" x14ac:dyDescent="0.2">
      <c r="A11262" s="2">
        <v>39537</v>
      </c>
      <c r="B11262" t="s">
        <v>848</v>
      </c>
      <c r="C11262" t="s">
        <v>775</v>
      </c>
      <c r="D11262" t="s">
        <v>27</v>
      </c>
      <c r="E11262" t="s">
        <v>27</v>
      </c>
      <c r="F11262">
        <v>178</v>
      </c>
      <c r="G11262">
        <v>193</v>
      </c>
      <c r="H11262">
        <v>0</v>
      </c>
      <c r="I11262">
        <v>0</v>
      </c>
      <c r="J11262">
        <v>2</v>
      </c>
      <c r="K11262">
        <v>2</v>
      </c>
      <c r="L11262" t="s">
        <v>20</v>
      </c>
      <c r="M11262" t="s">
        <v>905</v>
      </c>
      <c r="N11262" t="s">
        <v>848</v>
      </c>
      <c r="O11262" t="s">
        <v>22</v>
      </c>
      <c r="P11262" t="s">
        <v>23</v>
      </c>
      <c r="Q11262" t="s">
        <v>30</v>
      </c>
    </row>
    <row r="11263" spans="1:17" x14ac:dyDescent="0.2">
      <c r="A11263" s="2">
        <v>39537</v>
      </c>
      <c r="B11263" t="s">
        <v>188</v>
      </c>
      <c r="C11263" t="s">
        <v>700</v>
      </c>
      <c r="D11263" t="s">
        <v>27</v>
      </c>
      <c r="E11263" t="s">
        <v>27</v>
      </c>
      <c r="F11263">
        <v>183</v>
      </c>
      <c r="G11263">
        <v>146</v>
      </c>
      <c r="H11263">
        <v>0</v>
      </c>
      <c r="I11263">
        <v>0</v>
      </c>
      <c r="J11263">
        <v>1</v>
      </c>
      <c r="K11263">
        <v>3</v>
      </c>
      <c r="L11263" t="s">
        <v>20</v>
      </c>
      <c r="M11263" t="s">
        <v>509</v>
      </c>
      <c r="N11263" t="s">
        <v>188</v>
      </c>
      <c r="O11263" t="s">
        <v>22</v>
      </c>
      <c r="P11263" t="s">
        <v>23</v>
      </c>
      <c r="Q11263" t="s">
        <v>41</v>
      </c>
    </row>
    <row r="11264" spans="1:17" x14ac:dyDescent="0.2">
      <c r="A11264" s="2">
        <v>39540</v>
      </c>
      <c r="B11264" t="s">
        <v>462</v>
      </c>
      <c r="C11264" t="s">
        <v>889</v>
      </c>
      <c r="D11264" t="s">
        <v>115</v>
      </c>
      <c r="E11264" t="s">
        <v>115</v>
      </c>
      <c r="F11264">
        <v>168</v>
      </c>
      <c r="G11264">
        <v>202</v>
      </c>
      <c r="H11264">
        <v>0</v>
      </c>
      <c r="I11264">
        <v>0</v>
      </c>
      <c r="J11264">
        <v>5</v>
      </c>
      <c r="K11264">
        <v>1</v>
      </c>
      <c r="L11264" t="s">
        <v>1312</v>
      </c>
      <c r="M11264" t="s">
        <v>1170</v>
      </c>
      <c r="N11264" t="s">
        <v>638</v>
      </c>
      <c r="O11264" t="s">
        <v>122</v>
      </c>
      <c r="P11264" t="s">
        <v>23</v>
      </c>
      <c r="Q11264" t="s">
        <v>24</v>
      </c>
    </row>
    <row r="11265" spans="1:17" x14ac:dyDescent="0.2">
      <c r="A11265" s="2">
        <v>39542</v>
      </c>
      <c r="B11265" t="s">
        <v>463</v>
      </c>
      <c r="C11265" t="s">
        <v>462</v>
      </c>
      <c r="D11265" t="s">
        <v>115</v>
      </c>
      <c r="E11265" t="s">
        <v>115</v>
      </c>
      <c r="F11265">
        <v>166</v>
      </c>
      <c r="G11265">
        <v>168</v>
      </c>
      <c r="H11265">
        <v>0</v>
      </c>
      <c r="I11265">
        <v>0</v>
      </c>
      <c r="J11265">
        <v>1</v>
      </c>
      <c r="K11265">
        <v>7</v>
      </c>
      <c r="L11265" t="s">
        <v>1312</v>
      </c>
      <c r="M11265" t="s">
        <v>1170</v>
      </c>
      <c r="N11265" t="s">
        <v>638</v>
      </c>
      <c r="O11265" t="s">
        <v>122</v>
      </c>
      <c r="P11265" t="s">
        <v>23</v>
      </c>
      <c r="Q11265" t="s">
        <v>41</v>
      </c>
    </row>
    <row r="11266" spans="1:17" x14ac:dyDescent="0.2">
      <c r="A11266" s="2">
        <v>39542</v>
      </c>
      <c r="B11266" t="s">
        <v>638</v>
      </c>
      <c r="C11266" t="s">
        <v>889</v>
      </c>
      <c r="D11266" t="s">
        <v>115</v>
      </c>
      <c r="E11266" t="s">
        <v>115</v>
      </c>
      <c r="F11266">
        <v>171</v>
      </c>
      <c r="G11266">
        <v>202</v>
      </c>
      <c r="H11266">
        <v>0</v>
      </c>
      <c r="I11266">
        <v>0</v>
      </c>
      <c r="J11266">
        <v>4</v>
      </c>
      <c r="K11266">
        <v>1</v>
      </c>
      <c r="L11266" t="s">
        <v>1312</v>
      </c>
      <c r="M11266" t="s">
        <v>1170</v>
      </c>
      <c r="N11266" t="s">
        <v>638</v>
      </c>
      <c r="O11266" t="s">
        <v>22</v>
      </c>
      <c r="P11266" t="s">
        <v>23</v>
      </c>
      <c r="Q11266" t="s">
        <v>24</v>
      </c>
    </row>
    <row r="11267" spans="1:17" x14ac:dyDescent="0.2">
      <c r="A11267" s="2">
        <v>39542</v>
      </c>
      <c r="B11267" t="s">
        <v>389</v>
      </c>
      <c r="C11267" t="s">
        <v>211</v>
      </c>
      <c r="D11267" t="s">
        <v>115</v>
      </c>
      <c r="E11267" t="s">
        <v>36</v>
      </c>
      <c r="F11267">
        <v>138</v>
      </c>
      <c r="G11267">
        <v>97</v>
      </c>
      <c r="H11267">
        <v>0</v>
      </c>
      <c r="I11267">
        <v>0</v>
      </c>
      <c r="J11267">
        <v>2</v>
      </c>
      <c r="K11267">
        <v>1</v>
      </c>
      <c r="L11267" t="s">
        <v>28</v>
      </c>
      <c r="M11267" t="s">
        <v>720</v>
      </c>
      <c r="N11267" t="s">
        <v>389</v>
      </c>
      <c r="O11267" t="s">
        <v>22</v>
      </c>
      <c r="P11267" t="s">
        <v>23</v>
      </c>
      <c r="Q11267" t="s">
        <v>24</v>
      </c>
    </row>
    <row r="11268" spans="1:17" x14ac:dyDescent="0.2">
      <c r="A11268" s="2">
        <v>39544</v>
      </c>
      <c r="B11268" t="s">
        <v>463</v>
      </c>
      <c r="C11268" t="s">
        <v>889</v>
      </c>
      <c r="D11268" t="s">
        <v>115</v>
      </c>
      <c r="E11268" t="s">
        <v>115</v>
      </c>
      <c r="F11268">
        <v>166</v>
      </c>
      <c r="G11268">
        <v>202</v>
      </c>
      <c r="H11268">
        <v>0</v>
      </c>
      <c r="I11268">
        <v>0</v>
      </c>
      <c r="J11268">
        <v>9</v>
      </c>
      <c r="K11268">
        <v>2</v>
      </c>
      <c r="L11268" t="s">
        <v>1312</v>
      </c>
      <c r="M11268" t="s">
        <v>1170</v>
      </c>
      <c r="N11268" t="s">
        <v>638</v>
      </c>
      <c r="O11268" t="s">
        <v>122</v>
      </c>
      <c r="P11268" t="s">
        <v>23</v>
      </c>
      <c r="Q11268" t="s">
        <v>24</v>
      </c>
    </row>
    <row r="11269" spans="1:17" x14ac:dyDescent="0.2">
      <c r="A11269" s="2">
        <v>39544</v>
      </c>
      <c r="B11269" t="s">
        <v>638</v>
      </c>
      <c r="C11269" t="s">
        <v>462</v>
      </c>
      <c r="D11269" t="s">
        <v>115</v>
      </c>
      <c r="E11269" t="s">
        <v>115</v>
      </c>
      <c r="F11269">
        <v>171</v>
      </c>
      <c r="G11269">
        <v>168</v>
      </c>
      <c r="H11269">
        <v>0</v>
      </c>
      <c r="I11269">
        <v>0</v>
      </c>
      <c r="J11269">
        <v>2</v>
      </c>
      <c r="K11269">
        <v>2</v>
      </c>
      <c r="L11269" t="s">
        <v>1312</v>
      </c>
      <c r="M11269" t="s">
        <v>1170</v>
      </c>
      <c r="N11269" t="s">
        <v>638</v>
      </c>
      <c r="O11269" t="s">
        <v>22</v>
      </c>
      <c r="P11269" t="s">
        <v>23</v>
      </c>
      <c r="Q11269" t="s">
        <v>30</v>
      </c>
    </row>
    <row r="11270" spans="1:17" x14ac:dyDescent="0.2">
      <c r="A11270" s="2">
        <v>39547</v>
      </c>
      <c r="B11270" t="s">
        <v>464</v>
      </c>
      <c r="C11270" t="s">
        <v>629</v>
      </c>
      <c r="D11270" t="s">
        <v>115</v>
      </c>
      <c r="E11270" t="s">
        <v>36</v>
      </c>
      <c r="F11270">
        <v>148</v>
      </c>
      <c r="G11270">
        <v>159</v>
      </c>
      <c r="H11270">
        <v>0</v>
      </c>
      <c r="I11270">
        <v>0</v>
      </c>
      <c r="J11270">
        <v>4</v>
      </c>
      <c r="K11270">
        <v>0</v>
      </c>
      <c r="L11270" t="s">
        <v>570</v>
      </c>
      <c r="M11270" t="s">
        <v>465</v>
      </c>
      <c r="N11270" t="s">
        <v>464</v>
      </c>
      <c r="O11270" t="s">
        <v>22</v>
      </c>
      <c r="P11270" t="s">
        <v>23</v>
      </c>
      <c r="Q11270" t="s">
        <v>24</v>
      </c>
    </row>
    <row r="11271" spans="1:17" x14ac:dyDescent="0.2">
      <c r="A11271" s="2">
        <v>39554</v>
      </c>
      <c r="B11271" t="s">
        <v>26</v>
      </c>
      <c r="C11271" t="s">
        <v>182</v>
      </c>
      <c r="D11271" t="s">
        <v>27</v>
      </c>
      <c r="E11271" t="s">
        <v>115</v>
      </c>
      <c r="F11271">
        <v>16</v>
      </c>
      <c r="G11271">
        <v>82</v>
      </c>
      <c r="H11271">
        <v>0</v>
      </c>
      <c r="I11271">
        <v>0</v>
      </c>
      <c r="J11271">
        <v>1</v>
      </c>
      <c r="K11271">
        <v>0</v>
      </c>
      <c r="L11271" t="s">
        <v>28</v>
      </c>
      <c r="M11271" t="s">
        <v>238</v>
      </c>
      <c r="N11271" t="s">
        <v>77</v>
      </c>
      <c r="O11271" t="s">
        <v>122</v>
      </c>
      <c r="P11271" t="s">
        <v>23</v>
      </c>
      <c r="Q11271" t="s">
        <v>24</v>
      </c>
    </row>
    <row r="11272" spans="1:17" x14ac:dyDescent="0.2">
      <c r="A11272" s="2">
        <v>39561</v>
      </c>
      <c r="B11272" t="s">
        <v>210</v>
      </c>
      <c r="C11272" t="s">
        <v>182</v>
      </c>
      <c r="D11272" t="s">
        <v>27</v>
      </c>
      <c r="E11272" t="s">
        <v>115</v>
      </c>
      <c r="F11272">
        <v>126</v>
      </c>
      <c r="G11272">
        <v>82</v>
      </c>
      <c r="H11272">
        <v>0</v>
      </c>
      <c r="I11272">
        <v>0</v>
      </c>
      <c r="J11272">
        <v>2</v>
      </c>
      <c r="K11272">
        <v>2</v>
      </c>
      <c r="L11272" t="s">
        <v>28</v>
      </c>
      <c r="M11272" t="s">
        <v>121</v>
      </c>
      <c r="N11272" t="s">
        <v>77</v>
      </c>
      <c r="O11272" t="s">
        <v>122</v>
      </c>
      <c r="P11272" t="s">
        <v>23</v>
      </c>
      <c r="Q11272" t="s">
        <v>30</v>
      </c>
    </row>
    <row r="11273" spans="1:17" x14ac:dyDescent="0.2">
      <c r="A11273" s="2">
        <v>39561</v>
      </c>
      <c r="B11273" t="s">
        <v>555</v>
      </c>
      <c r="C11273" t="s">
        <v>263</v>
      </c>
      <c r="D11273" t="s">
        <v>27</v>
      </c>
      <c r="E11273" t="s">
        <v>27</v>
      </c>
      <c r="F11273">
        <v>95</v>
      </c>
      <c r="G11273">
        <v>106</v>
      </c>
      <c r="H11273">
        <v>0</v>
      </c>
      <c r="I11273">
        <v>0</v>
      </c>
      <c r="J11273">
        <v>1</v>
      </c>
      <c r="K11273">
        <v>0</v>
      </c>
      <c r="L11273" t="s">
        <v>28</v>
      </c>
      <c r="M11273" t="s">
        <v>555</v>
      </c>
      <c r="N11273" t="s">
        <v>555</v>
      </c>
      <c r="O11273" t="s">
        <v>22</v>
      </c>
      <c r="P11273" t="s">
        <v>23</v>
      </c>
      <c r="Q11273" t="s">
        <v>24</v>
      </c>
    </row>
    <row r="11274" spans="1:17" x14ac:dyDescent="0.2">
      <c r="A11274" s="2">
        <v>39561</v>
      </c>
      <c r="B11274" t="s">
        <v>629</v>
      </c>
      <c r="C11274" t="s">
        <v>464</v>
      </c>
      <c r="D11274" t="s">
        <v>36</v>
      </c>
      <c r="E11274" t="s">
        <v>115</v>
      </c>
      <c r="F11274">
        <v>159</v>
      </c>
      <c r="G11274">
        <v>148</v>
      </c>
      <c r="H11274">
        <v>0</v>
      </c>
      <c r="I11274">
        <v>0</v>
      </c>
      <c r="J11274">
        <v>1</v>
      </c>
      <c r="K11274">
        <v>2</v>
      </c>
      <c r="L11274" t="s">
        <v>570</v>
      </c>
      <c r="M11274" t="s">
        <v>925</v>
      </c>
      <c r="N11274" t="s">
        <v>629</v>
      </c>
      <c r="O11274" t="s">
        <v>22</v>
      </c>
      <c r="P11274" t="s">
        <v>23</v>
      </c>
      <c r="Q11274" t="s">
        <v>41</v>
      </c>
    </row>
    <row r="11275" spans="1:17" x14ac:dyDescent="0.2">
      <c r="A11275" s="2">
        <v>39562</v>
      </c>
      <c r="B11275" t="s">
        <v>239</v>
      </c>
      <c r="C11275" t="s">
        <v>339</v>
      </c>
      <c r="D11275" t="s">
        <v>115</v>
      </c>
      <c r="E11275" t="s">
        <v>36</v>
      </c>
      <c r="F11275">
        <v>80</v>
      </c>
      <c r="G11275">
        <v>138</v>
      </c>
      <c r="H11275">
        <v>0</v>
      </c>
      <c r="I11275">
        <v>0</v>
      </c>
      <c r="J11275">
        <v>1</v>
      </c>
      <c r="K11275">
        <v>0</v>
      </c>
      <c r="L11275" t="s">
        <v>28</v>
      </c>
      <c r="M11275" t="s">
        <v>240</v>
      </c>
      <c r="N11275" t="s">
        <v>239</v>
      </c>
      <c r="O11275" t="s">
        <v>22</v>
      </c>
      <c r="P11275" t="s">
        <v>23</v>
      </c>
      <c r="Q11275" t="s">
        <v>24</v>
      </c>
    </row>
    <row r="11276" spans="1:17" x14ac:dyDescent="0.2">
      <c r="A11276" s="2">
        <v>39563</v>
      </c>
      <c r="B11276" t="s">
        <v>363</v>
      </c>
      <c r="C11276" t="s">
        <v>389</v>
      </c>
      <c r="D11276" t="s">
        <v>115</v>
      </c>
      <c r="E11276" t="s">
        <v>115</v>
      </c>
      <c r="F11276">
        <v>132</v>
      </c>
      <c r="G11276">
        <v>141</v>
      </c>
      <c r="H11276">
        <v>0</v>
      </c>
      <c r="I11276">
        <v>0</v>
      </c>
      <c r="J11276">
        <v>1</v>
      </c>
      <c r="K11276">
        <v>0</v>
      </c>
      <c r="L11276" t="s">
        <v>28</v>
      </c>
      <c r="M11276" t="s">
        <v>753</v>
      </c>
      <c r="N11276" t="s">
        <v>363</v>
      </c>
      <c r="O11276" t="s">
        <v>22</v>
      </c>
      <c r="P11276" t="s">
        <v>23</v>
      </c>
      <c r="Q11276" t="s">
        <v>24</v>
      </c>
    </row>
    <row r="11277" spans="1:17" x14ac:dyDescent="0.2">
      <c r="A11277" s="2">
        <v>39565</v>
      </c>
      <c r="B11277" t="s">
        <v>239</v>
      </c>
      <c r="C11277" t="s">
        <v>569</v>
      </c>
      <c r="D11277" t="s">
        <v>115</v>
      </c>
      <c r="E11277" t="s">
        <v>115</v>
      </c>
      <c r="F11277">
        <v>80</v>
      </c>
      <c r="G11277">
        <v>131</v>
      </c>
      <c r="H11277">
        <v>0</v>
      </c>
      <c r="I11277">
        <v>0</v>
      </c>
      <c r="J11277">
        <v>2</v>
      </c>
      <c r="K11277">
        <v>0</v>
      </c>
      <c r="L11277" t="s">
        <v>28</v>
      </c>
      <c r="M11277" t="s">
        <v>240</v>
      </c>
      <c r="N11277" t="s">
        <v>239</v>
      </c>
      <c r="O11277" t="s">
        <v>22</v>
      </c>
      <c r="P11277" t="s">
        <v>23</v>
      </c>
      <c r="Q11277" t="s">
        <v>24</v>
      </c>
    </row>
    <row r="11278" spans="1:17" x14ac:dyDescent="0.2">
      <c r="A11278" s="2">
        <v>39565</v>
      </c>
      <c r="B11278" t="s">
        <v>282</v>
      </c>
      <c r="C11278" t="s">
        <v>222</v>
      </c>
      <c r="D11278" t="s">
        <v>19</v>
      </c>
      <c r="E11278" t="s">
        <v>27</v>
      </c>
      <c r="F11278">
        <v>89</v>
      </c>
      <c r="G11278">
        <v>142</v>
      </c>
      <c r="H11278">
        <v>0</v>
      </c>
      <c r="I11278">
        <v>0</v>
      </c>
      <c r="J11278">
        <v>2</v>
      </c>
      <c r="K11278">
        <v>0</v>
      </c>
      <c r="L11278" t="s">
        <v>28</v>
      </c>
      <c r="M11278" t="s">
        <v>853</v>
      </c>
      <c r="N11278" t="s">
        <v>282</v>
      </c>
      <c r="O11278" t="s">
        <v>22</v>
      </c>
      <c r="P11278" t="s">
        <v>23</v>
      </c>
      <c r="Q11278" t="s">
        <v>24</v>
      </c>
    </row>
    <row r="11279" spans="1:17" x14ac:dyDescent="0.2">
      <c r="A11279" s="2">
        <v>39568</v>
      </c>
      <c r="B11279" t="s">
        <v>43</v>
      </c>
      <c r="C11279" t="s">
        <v>32</v>
      </c>
      <c r="D11279" t="s">
        <v>19</v>
      </c>
      <c r="E11279" t="s">
        <v>19</v>
      </c>
      <c r="F11279">
        <v>19</v>
      </c>
      <c r="G11279">
        <v>59</v>
      </c>
      <c r="H11279">
        <v>0</v>
      </c>
      <c r="I11279">
        <v>0</v>
      </c>
      <c r="J11279">
        <v>5</v>
      </c>
      <c r="K11279">
        <v>2</v>
      </c>
      <c r="L11279" t="s">
        <v>28</v>
      </c>
      <c r="M11279" t="s">
        <v>1313</v>
      </c>
      <c r="N11279" t="s">
        <v>43</v>
      </c>
      <c r="O11279" t="s">
        <v>22</v>
      </c>
      <c r="P11279" t="s">
        <v>23</v>
      </c>
      <c r="Q11279" t="s">
        <v>24</v>
      </c>
    </row>
    <row r="11280" spans="1:17" x14ac:dyDescent="0.2">
      <c r="A11280" s="2">
        <v>39568</v>
      </c>
      <c r="B11280" t="s">
        <v>339</v>
      </c>
      <c r="C11280" t="s">
        <v>35</v>
      </c>
      <c r="D11280" t="s">
        <v>36</v>
      </c>
      <c r="E11280" t="s">
        <v>36</v>
      </c>
      <c r="F11280">
        <v>138</v>
      </c>
      <c r="G11280">
        <v>162</v>
      </c>
      <c r="H11280">
        <v>0</v>
      </c>
      <c r="I11280">
        <v>0</v>
      </c>
      <c r="J11280">
        <v>3</v>
      </c>
      <c r="K11280">
        <v>1</v>
      </c>
      <c r="L11280" t="s">
        <v>28</v>
      </c>
      <c r="M11280" t="s">
        <v>921</v>
      </c>
      <c r="N11280" t="s">
        <v>339</v>
      </c>
      <c r="O11280" t="s">
        <v>22</v>
      </c>
      <c r="P11280" t="s">
        <v>23</v>
      </c>
      <c r="Q11280" t="s">
        <v>24</v>
      </c>
    </row>
    <row r="11281" spans="1:17" x14ac:dyDescent="0.2">
      <c r="A11281" s="2">
        <v>39571</v>
      </c>
      <c r="B11281" t="s">
        <v>239</v>
      </c>
      <c r="C11281" t="s">
        <v>389</v>
      </c>
      <c r="D11281" t="s">
        <v>115</v>
      </c>
      <c r="E11281" t="s">
        <v>115</v>
      </c>
      <c r="F11281">
        <v>80</v>
      </c>
      <c r="G11281">
        <v>141</v>
      </c>
      <c r="H11281">
        <v>0</v>
      </c>
      <c r="I11281">
        <v>0</v>
      </c>
      <c r="J11281">
        <v>0</v>
      </c>
      <c r="K11281">
        <v>0</v>
      </c>
      <c r="L11281" t="s">
        <v>28</v>
      </c>
      <c r="M11281" t="s">
        <v>240</v>
      </c>
      <c r="N11281" t="s">
        <v>239</v>
      </c>
      <c r="O11281" t="s">
        <v>22</v>
      </c>
      <c r="P11281" t="s">
        <v>23</v>
      </c>
      <c r="Q11281" t="s">
        <v>30</v>
      </c>
    </row>
    <row r="11282" spans="1:17" x14ac:dyDescent="0.2">
      <c r="A11282" s="2">
        <v>39573</v>
      </c>
      <c r="B11282" t="s">
        <v>212</v>
      </c>
      <c r="C11282" t="s">
        <v>1073</v>
      </c>
      <c r="D11282" t="s">
        <v>115</v>
      </c>
      <c r="E11282" t="s">
        <v>115</v>
      </c>
      <c r="F11282">
        <v>180</v>
      </c>
      <c r="G11282">
        <v>196</v>
      </c>
      <c r="H11282">
        <v>0</v>
      </c>
      <c r="I11282">
        <v>0</v>
      </c>
      <c r="J11282">
        <v>0</v>
      </c>
      <c r="K11282">
        <v>0</v>
      </c>
      <c r="L11282" t="s">
        <v>1312</v>
      </c>
      <c r="M11282" t="s">
        <v>1109</v>
      </c>
      <c r="N11282" t="s">
        <v>569</v>
      </c>
      <c r="O11282" t="s">
        <v>122</v>
      </c>
      <c r="P11282" t="s">
        <v>23</v>
      </c>
      <c r="Q11282" t="s">
        <v>30</v>
      </c>
    </row>
    <row r="11283" spans="1:17" x14ac:dyDescent="0.2">
      <c r="A11283" s="2">
        <v>39575</v>
      </c>
      <c r="B11283" t="s">
        <v>569</v>
      </c>
      <c r="C11283" t="s">
        <v>1073</v>
      </c>
      <c r="D11283" t="s">
        <v>115</v>
      </c>
      <c r="E11283" t="s">
        <v>115</v>
      </c>
      <c r="F11283">
        <v>134</v>
      </c>
      <c r="G11283">
        <v>196</v>
      </c>
      <c r="H11283">
        <v>0</v>
      </c>
      <c r="I11283">
        <v>0</v>
      </c>
      <c r="J11283">
        <v>0</v>
      </c>
      <c r="K11283">
        <v>1</v>
      </c>
      <c r="L11283" t="s">
        <v>1312</v>
      </c>
      <c r="M11283" t="s">
        <v>1109</v>
      </c>
      <c r="N11283" t="s">
        <v>569</v>
      </c>
      <c r="O11283" t="s">
        <v>22</v>
      </c>
      <c r="P11283" t="s">
        <v>23</v>
      </c>
      <c r="Q11283" t="s">
        <v>41</v>
      </c>
    </row>
    <row r="11284" spans="1:17" x14ac:dyDescent="0.2">
      <c r="A11284" s="2">
        <v>39577</v>
      </c>
      <c r="B11284" t="s">
        <v>569</v>
      </c>
      <c r="C11284" t="s">
        <v>212</v>
      </c>
      <c r="D11284" t="s">
        <v>115</v>
      </c>
      <c r="E11284" t="s">
        <v>115</v>
      </c>
      <c r="F11284">
        <v>134</v>
      </c>
      <c r="G11284">
        <v>180</v>
      </c>
      <c r="H11284">
        <v>0</v>
      </c>
      <c r="I11284">
        <v>0</v>
      </c>
      <c r="J11284">
        <v>2</v>
      </c>
      <c r="K11284">
        <v>1</v>
      </c>
      <c r="L11284" t="s">
        <v>1312</v>
      </c>
      <c r="M11284" t="s">
        <v>1109</v>
      </c>
      <c r="N11284" t="s">
        <v>569</v>
      </c>
      <c r="O11284" t="s">
        <v>22</v>
      </c>
      <c r="P11284" t="s">
        <v>23</v>
      </c>
      <c r="Q11284" t="s">
        <v>24</v>
      </c>
    </row>
    <row r="11285" spans="1:17" x14ac:dyDescent="0.2">
      <c r="A11285" s="2">
        <v>39578</v>
      </c>
      <c r="B11285" t="s">
        <v>469</v>
      </c>
      <c r="C11285" t="s">
        <v>239</v>
      </c>
      <c r="D11285" t="s">
        <v>115</v>
      </c>
      <c r="E11285" t="s">
        <v>115</v>
      </c>
      <c r="F11285">
        <v>97</v>
      </c>
      <c r="G11285">
        <v>79</v>
      </c>
      <c r="H11285">
        <v>0</v>
      </c>
      <c r="I11285">
        <v>0</v>
      </c>
      <c r="J11285">
        <v>2</v>
      </c>
      <c r="K11285">
        <v>1</v>
      </c>
      <c r="L11285" t="s">
        <v>28</v>
      </c>
      <c r="M11285" t="s">
        <v>470</v>
      </c>
      <c r="N11285" t="s">
        <v>469</v>
      </c>
      <c r="O11285" t="s">
        <v>22</v>
      </c>
      <c r="P11285" t="s">
        <v>23</v>
      </c>
      <c r="Q11285" t="s">
        <v>24</v>
      </c>
    </row>
    <row r="11286" spans="1:17" x14ac:dyDescent="0.2">
      <c r="A11286" s="2">
        <v>39579</v>
      </c>
      <c r="B11286" t="s">
        <v>282</v>
      </c>
      <c r="C11286" t="s">
        <v>221</v>
      </c>
      <c r="D11286" t="s">
        <v>19</v>
      </c>
      <c r="E11286" t="s">
        <v>27</v>
      </c>
      <c r="F11286">
        <v>88</v>
      </c>
      <c r="G11286">
        <v>117</v>
      </c>
      <c r="H11286">
        <v>0</v>
      </c>
      <c r="I11286">
        <v>0</v>
      </c>
      <c r="J11286">
        <v>3</v>
      </c>
      <c r="K11286">
        <v>0</v>
      </c>
      <c r="L11286" t="s">
        <v>28</v>
      </c>
      <c r="M11286" t="s">
        <v>853</v>
      </c>
      <c r="N11286" t="s">
        <v>282</v>
      </c>
      <c r="O11286" t="s">
        <v>22</v>
      </c>
      <c r="P11286" t="s">
        <v>23</v>
      </c>
      <c r="Q11286" t="s">
        <v>24</v>
      </c>
    </row>
    <row r="11287" spans="1:17" x14ac:dyDescent="0.2">
      <c r="A11287" s="2">
        <v>39581</v>
      </c>
      <c r="B11287" t="s">
        <v>572</v>
      </c>
      <c r="C11287" t="s">
        <v>651</v>
      </c>
      <c r="D11287" t="s">
        <v>115</v>
      </c>
      <c r="E11287" t="s">
        <v>115</v>
      </c>
      <c r="F11287">
        <v>189</v>
      </c>
      <c r="G11287">
        <v>190</v>
      </c>
      <c r="H11287">
        <v>0</v>
      </c>
      <c r="I11287">
        <v>0</v>
      </c>
      <c r="J11287">
        <v>1</v>
      </c>
      <c r="K11287">
        <v>0</v>
      </c>
      <c r="L11287" t="s">
        <v>1312</v>
      </c>
      <c r="M11287" t="s">
        <v>1314</v>
      </c>
      <c r="N11287" t="s">
        <v>572</v>
      </c>
      <c r="O11287" t="s">
        <v>22</v>
      </c>
      <c r="P11287" t="s">
        <v>23</v>
      </c>
      <c r="Q11287" t="s">
        <v>24</v>
      </c>
    </row>
    <row r="11288" spans="1:17" x14ac:dyDescent="0.2">
      <c r="A11288" s="2">
        <v>39581</v>
      </c>
      <c r="B11288" t="s">
        <v>602</v>
      </c>
      <c r="C11288" t="s">
        <v>979</v>
      </c>
      <c r="D11288" t="s">
        <v>115</v>
      </c>
      <c r="E11288" t="s">
        <v>115</v>
      </c>
      <c r="F11288">
        <v>155</v>
      </c>
      <c r="G11288">
        <v>199</v>
      </c>
      <c r="H11288">
        <v>0</v>
      </c>
      <c r="I11288">
        <v>0</v>
      </c>
      <c r="J11288">
        <v>3</v>
      </c>
      <c r="K11288">
        <v>1</v>
      </c>
      <c r="L11288" t="s">
        <v>1312</v>
      </c>
      <c r="M11288" t="s">
        <v>1315</v>
      </c>
      <c r="N11288" t="s">
        <v>572</v>
      </c>
      <c r="O11288" t="s">
        <v>122</v>
      </c>
      <c r="P11288" t="s">
        <v>23</v>
      </c>
      <c r="Q11288" t="s">
        <v>24</v>
      </c>
    </row>
    <row r="11289" spans="1:17" x14ac:dyDescent="0.2">
      <c r="A11289" s="2">
        <v>39583</v>
      </c>
      <c r="B11289" t="s">
        <v>979</v>
      </c>
      <c r="C11289" t="s">
        <v>651</v>
      </c>
      <c r="D11289" t="s">
        <v>115</v>
      </c>
      <c r="E11289" t="s">
        <v>115</v>
      </c>
      <c r="F11289">
        <v>199</v>
      </c>
      <c r="G11289">
        <v>190</v>
      </c>
      <c r="H11289">
        <v>0</v>
      </c>
      <c r="I11289">
        <v>0</v>
      </c>
      <c r="J11289">
        <v>1</v>
      </c>
      <c r="K11289">
        <v>1</v>
      </c>
      <c r="L11289" t="s">
        <v>1312</v>
      </c>
      <c r="M11289" t="s">
        <v>1315</v>
      </c>
      <c r="N11289" t="s">
        <v>572</v>
      </c>
      <c r="O11289" t="s">
        <v>122</v>
      </c>
      <c r="P11289" t="s">
        <v>23</v>
      </c>
      <c r="Q11289" t="s">
        <v>30</v>
      </c>
    </row>
    <row r="11290" spans="1:17" x14ac:dyDescent="0.2">
      <c r="A11290" s="2">
        <v>39583</v>
      </c>
      <c r="B11290" t="s">
        <v>572</v>
      </c>
      <c r="C11290" t="s">
        <v>602</v>
      </c>
      <c r="D11290" t="s">
        <v>115</v>
      </c>
      <c r="E11290" t="s">
        <v>115</v>
      </c>
      <c r="F11290">
        <v>189</v>
      </c>
      <c r="G11290">
        <v>155</v>
      </c>
      <c r="H11290">
        <v>0</v>
      </c>
      <c r="I11290">
        <v>0</v>
      </c>
      <c r="J11290">
        <v>0</v>
      </c>
      <c r="K11290">
        <v>0</v>
      </c>
      <c r="L11290" t="s">
        <v>1312</v>
      </c>
      <c r="M11290" t="s">
        <v>1314</v>
      </c>
      <c r="N11290" t="s">
        <v>572</v>
      </c>
      <c r="O11290" t="s">
        <v>22</v>
      </c>
      <c r="P11290" t="s">
        <v>23</v>
      </c>
      <c r="Q11290" t="s">
        <v>30</v>
      </c>
    </row>
    <row r="11291" spans="1:17" x14ac:dyDescent="0.2">
      <c r="A11291" s="2">
        <v>39585</v>
      </c>
      <c r="B11291" t="s">
        <v>572</v>
      </c>
      <c r="C11291" t="s">
        <v>979</v>
      </c>
      <c r="D11291" t="s">
        <v>115</v>
      </c>
      <c r="E11291" t="s">
        <v>115</v>
      </c>
      <c r="F11291">
        <v>189</v>
      </c>
      <c r="G11291">
        <v>199</v>
      </c>
      <c r="H11291">
        <v>0</v>
      </c>
      <c r="I11291">
        <v>0</v>
      </c>
      <c r="J11291">
        <v>3</v>
      </c>
      <c r="K11291">
        <v>0</v>
      </c>
      <c r="L11291" t="s">
        <v>1312</v>
      </c>
      <c r="M11291" t="s">
        <v>1315</v>
      </c>
      <c r="N11291" t="s">
        <v>572</v>
      </c>
      <c r="O11291" t="s">
        <v>22</v>
      </c>
      <c r="P11291" t="s">
        <v>23</v>
      </c>
      <c r="Q11291" t="s">
        <v>24</v>
      </c>
    </row>
    <row r="11292" spans="1:17" x14ac:dyDescent="0.2">
      <c r="A11292" s="2">
        <v>39585</v>
      </c>
      <c r="B11292" t="s">
        <v>469</v>
      </c>
      <c r="C11292" t="s">
        <v>164</v>
      </c>
      <c r="D11292" t="s">
        <v>115</v>
      </c>
      <c r="E11292" t="s">
        <v>115</v>
      </c>
      <c r="F11292">
        <v>97</v>
      </c>
      <c r="G11292">
        <v>70</v>
      </c>
      <c r="H11292">
        <v>0</v>
      </c>
      <c r="I11292">
        <v>0</v>
      </c>
      <c r="J11292">
        <v>2</v>
      </c>
      <c r="K11292">
        <v>1</v>
      </c>
      <c r="L11292" t="s">
        <v>28</v>
      </c>
      <c r="M11292" t="s">
        <v>470</v>
      </c>
      <c r="N11292" t="s">
        <v>469</v>
      </c>
      <c r="O11292" t="s">
        <v>22</v>
      </c>
      <c r="P11292" t="s">
        <v>23</v>
      </c>
      <c r="Q11292" t="s">
        <v>24</v>
      </c>
    </row>
    <row r="11293" spans="1:17" x14ac:dyDescent="0.2">
      <c r="A11293" s="2">
        <v>39585</v>
      </c>
      <c r="B11293" t="s">
        <v>602</v>
      </c>
      <c r="C11293" t="s">
        <v>651</v>
      </c>
      <c r="D11293" t="s">
        <v>115</v>
      </c>
      <c r="E11293" t="s">
        <v>115</v>
      </c>
      <c r="F11293">
        <v>155</v>
      </c>
      <c r="G11293">
        <v>190</v>
      </c>
      <c r="H11293">
        <v>0</v>
      </c>
      <c r="I11293">
        <v>0</v>
      </c>
      <c r="J11293">
        <v>4</v>
      </c>
      <c r="K11293">
        <v>0</v>
      </c>
      <c r="L11293" t="s">
        <v>1312</v>
      </c>
      <c r="M11293" t="s">
        <v>1314</v>
      </c>
      <c r="N11293" t="s">
        <v>572</v>
      </c>
      <c r="O11293" t="s">
        <v>122</v>
      </c>
      <c r="P11293" t="s">
        <v>23</v>
      </c>
      <c r="Q11293" t="s">
        <v>24</v>
      </c>
    </row>
    <row r="11294" spans="1:17" x14ac:dyDescent="0.2">
      <c r="A11294" s="2">
        <v>39586</v>
      </c>
      <c r="B11294" t="s">
        <v>481</v>
      </c>
      <c r="C11294" t="s">
        <v>456</v>
      </c>
      <c r="D11294" t="s">
        <v>27</v>
      </c>
      <c r="E11294" t="s">
        <v>27</v>
      </c>
      <c r="F11294">
        <v>127</v>
      </c>
      <c r="G11294">
        <v>168</v>
      </c>
      <c r="H11294">
        <v>0</v>
      </c>
      <c r="I11294">
        <v>0</v>
      </c>
      <c r="J11294">
        <v>6</v>
      </c>
      <c r="K11294">
        <v>1</v>
      </c>
      <c r="L11294" t="s">
        <v>28</v>
      </c>
      <c r="M11294" t="s">
        <v>486</v>
      </c>
      <c r="N11294" t="s">
        <v>481</v>
      </c>
      <c r="O11294" t="s">
        <v>22</v>
      </c>
      <c r="P11294" t="s">
        <v>23</v>
      </c>
      <c r="Q11294" t="s">
        <v>24</v>
      </c>
    </row>
    <row r="11295" spans="1:17" x14ac:dyDescent="0.2">
      <c r="A11295" s="2">
        <v>39586</v>
      </c>
      <c r="B11295" t="s">
        <v>239</v>
      </c>
      <c r="C11295" t="s">
        <v>583</v>
      </c>
      <c r="D11295" t="s">
        <v>115</v>
      </c>
      <c r="E11295" t="s">
        <v>115</v>
      </c>
      <c r="F11295">
        <v>79</v>
      </c>
      <c r="G11295">
        <v>148</v>
      </c>
      <c r="H11295">
        <v>0</v>
      </c>
      <c r="I11295">
        <v>0</v>
      </c>
      <c r="J11295">
        <v>2</v>
      </c>
      <c r="K11295">
        <v>1</v>
      </c>
      <c r="L11295" t="s">
        <v>28</v>
      </c>
      <c r="M11295" t="s">
        <v>1316</v>
      </c>
      <c r="N11295" t="s">
        <v>239</v>
      </c>
      <c r="O11295" t="s">
        <v>22</v>
      </c>
      <c r="P11295" t="s">
        <v>23</v>
      </c>
      <c r="Q11295" t="s">
        <v>24</v>
      </c>
    </row>
    <row r="11296" spans="1:17" x14ac:dyDescent="0.2">
      <c r="A11296" s="2">
        <v>39587</v>
      </c>
      <c r="B11296" t="s">
        <v>153</v>
      </c>
      <c r="C11296" t="s">
        <v>145</v>
      </c>
      <c r="D11296" t="s">
        <v>50</v>
      </c>
      <c r="E11296" t="s">
        <v>50</v>
      </c>
      <c r="F11296">
        <v>8</v>
      </c>
      <c r="G11296">
        <v>58</v>
      </c>
      <c r="H11296">
        <v>0</v>
      </c>
      <c r="I11296">
        <v>0</v>
      </c>
      <c r="J11296">
        <v>2</v>
      </c>
      <c r="K11296">
        <v>0</v>
      </c>
      <c r="L11296" t="s">
        <v>28</v>
      </c>
      <c r="M11296" t="s">
        <v>1317</v>
      </c>
      <c r="N11296" t="s">
        <v>153</v>
      </c>
      <c r="O11296" t="s">
        <v>22</v>
      </c>
      <c r="P11296" t="s">
        <v>23</v>
      </c>
      <c r="Q11296" t="s">
        <v>24</v>
      </c>
    </row>
    <row r="11297" spans="1:17" x14ac:dyDescent="0.2">
      <c r="A11297" s="2">
        <v>39588</v>
      </c>
      <c r="B11297" t="s">
        <v>114</v>
      </c>
      <c r="C11297" t="s">
        <v>459</v>
      </c>
      <c r="D11297" t="s">
        <v>115</v>
      </c>
      <c r="E11297" t="s">
        <v>115</v>
      </c>
      <c r="F11297">
        <v>96</v>
      </c>
      <c r="G11297">
        <v>184</v>
      </c>
      <c r="H11297">
        <v>0</v>
      </c>
      <c r="I11297">
        <v>0</v>
      </c>
      <c r="J11297">
        <v>7</v>
      </c>
      <c r="K11297">
        <v>0</v>
      </c>
      <c r="L11297" t="s">
        <v>28</v>
      </c>
      <c r="M11297" t="s">
        <v>226</v>
      </c>
      <c r="N11297" t="s">
        <v>114</v>
      </c>
      <c r="O11297" t="s">
        <v>22</v>
      </c>
      <c r="P11297" t="s">
        <v>23</v>
      </c>
      <c r="Q11297" t="s">
        <v>24</v>
      </c>
    </row>
    <row r="11298" spans="1:17" x14ac:dyDescent="0.2">
      <c r="A11298" s="2">
        <v>39588</v>
      </c>
      <c r="B11298" t="s">
        <v>180</v>
      </c>
      <c r="C11298" t="s">
        <v>244</v>
      </c>
      <c r="D11298" t="s">
        <v>50</v>
      </c>
      <c r="E11298" t="s">
        <v>50</v>
      </c>
      <c r="F11298">
        <v>25</v>
      </c>
      <c r="G11298">
        <v>66</v>
      </c>
      <c r="H11298">
        <v>0</v>
      </c>
      <c r="I11298">
        <v>0</v>
      </c>
      <c r="J11298">
        <v>1</v>
      </c>
      <c r="K11298">
        <v>0</v>
      </c>
      <c r="L11298" t="s">
        <v>28</v>
      </c>
      <c r="M11298" t="s">
        <v>1318</v>
      </c>
      <c r="N11298" t="s">
        <v>129</v>
      </c>
      <c r="O11298" t="s">
        <v>122</v>
      </c>
      <c r="P11298" t="s">
        <v>23</v>
      </c>
      <c r="Q11298" t="s">
        <v>24</v>
      </c>
    </row>
    <row r="11299" spans="1:17" x14ac:dyDescent="0.2">
      <c r="A11299" s="2">
        <v>39589</v>
      </c>
      <c r="B11299" t="s">
        <v>296</v>
      </c>
      <c r="C11299" t="s">
        <v>405</v>
      </c>
      <c r="D11299" t="s">
        <v>36</v>
      </c>
      <c r="E11299" t="s">
        <v>36</v>
      </c>
      <c r="F11299">
        <v>71</v>
      </c>
      <c r="G11299">
        <v>159</v>
      </c>
      <c r="H11299">
        <v>0</v>
      </c>
      <c r="I11299">
        <v>0</v>
      </c>
      <c r="J11299">
        <v>2</v>
      </c>
      <c r="K11299">
        <v>3</v>
      </c>
      <c r="L11299" t="s">
        <v>28</v>
      </c>
      <c r="M11299" t="s">
        <v>399</v>
      </c>
      <c r="N11299" t="s">
        <v>296</v>
      </c>
      <c r="O11299" t="s">
        <v>22</v>
      </c>
      <c r="P11299" t="s">
        <v>23</v>
      </c>
      <c r="Q11299" t="s">
        <v>41</v>
      </c>
    </row>
    <row r="11300" spans="1:17" x14ac:dyDescent="0.2">
      <c r="A11300" s="2">
        <v>39590</v>
      </c>
      <c r="B11300" t="s">
        <v>136</v>
      </c>
      <c r="C11300" t="s">
        <v>38</v>
      </c>
      <c r="D11300" t="s">
        <v>36</v>
      </c>
      <c r="E11300" t="s">
        <v>19</v>
      </c>
      <c r="F11300">
        <v>22</v>
      </c>
      <c r="G11300">
        <v>24</v>
      </c>
      <c r="H11300">
        <v>0</v>
      </c>
      <c r="I11300">
        <v>0</v>
      </c>
      <c r="J11300">
        <v>1</v>
      </c>
      <c r="K11300">
        <v>1</v>
      </c>
      <c r="L11300" t="s">
        <v>312</v>
      </c>
      <c r="M11300" t="s">
        <v>773</v>
      </c>
      <c r="N11300" t="s">
        <v>143</v>
      </c>
      <c r="O11300" t="s">
        <v>122</v>
      </c>
      <c r="P11300" t="s">
        <v>23</v>
      </c>
      <c r="Q11300" t="s">
        <v>30</v>
      </c>
    </row>
    <row r="11301" spans="1:17" x14ac:dyDescent="0.2">
      <c r="A11301" s="2">
        <v>39590</v>
      </c>
      <c r="B11301" t="s">
        <v>718</v>
      </c>
      <c r="C11301" t="s">
        <v>138</v>
      </c>
      <c r="D11301" t="s">
        <v>36</v>
      </c>
      <c r="E11301" t="s">
        <v>36</v>
      </c>
      <c r="F11301">
        <v>90</v>
      </c>
      <c r="G11301">
        <v>67</v>
      </c>
      <c r="H11301">
        <v>0</v>
      </c>
      <c r="I11301">
        <v>0</v>
      </c>
      <c r="J11301">
        <v>2</v>
      </c>
      <c r="K11301">
        <v>2</v>
      </c>
      <c r="L11301" t="s">
        <v>28</v>
      </c>
      <c r="M11301" t="s">
        <v>657</v>
      </c>
      <c r="N11301" t="s">
        <v>718</v>
      </c>
      <c r="O11301" t="s">
        <v>22</v>
      </c>
      <c r="P11301" t="s">
        <v>23</v>
      </c>
      <c r="Q11301" t="s">
        <v>30</v>
      </c>
    </row>
    <row r="11302" spans="1:17" x14ac:dyDescent="0.2">
      <c r="A11302" s="2">
        <v>39590</v>
      </c>
      <c r="B11302" t="s">
        <v>389</v>
      </c>
      <c r="C11302" t="s">
        <v>380</v>
      </c>
      <c r="D11302" t="s">
        <v>115</v>
      </c>
      <c r="E11302" t="s">
        <v>36</v>
      </c>
      <c r="F11302">
        <v>140</v>
      </c>
      <c r="G11302">
        <v>106</v>
      </c>
      <c r="H11302">
        <v>0</v>
      </c>
      <c r="I11302">
        <v>0</v>
      </c>
      <c r="J11302">
        <v>1</v>
      </c>
      <c r="K11302">
        <v>1</v>
      </c>
      <c r="L11302" t="s">
        <v>28</v>
      </c>
      <c r="M11302" t="s">
        <v>720</v>
      </c>
      <c r="N11302" t="s">
        <v>389</v>
      </c>
      <c r="O11302" t="s">
        <v>22</v>
      </c>
      <c r="P11302" t="s">
        <v>23</v>
      </c>
      <c r="Q11302" t="s">
        <v>30</v>
      </c>
    </row>
    <row r="11303" spans="1:17" x14ac:dyDescent="0.2">
      <c r="A11303" s="2">
        <v>39591</v>
      </c>
      <c r="B11303" t="s">
        <v>55</v>
      </c>
      <c r="C11303" t="s">
        <v>199</v>
      </c>
      <c r="D11303" t="s">
        <v>57</v>
      </c>
      <c r="E11303" t="s">
        <v>36</v>
      </c>
      <c r="F11303">
        <v>43</v>
      </c>
      <c r="G11303">
        <v>14</v>
      </c>
      <c r="H11303">
        <v>0</v>
      </c>
      <c r="I11303">
        <v>0</v>
      </c>
      <c r="J11303">
        <v>1</v>
      </c>
      <c r="K11303">
        <v>0</v>
      </c>
      <c r="L11303" t="s">
        <v>28</v>
      </c>
      <c r="M11303" t="s">
        <v>58</v>
      </c>
      <c r="N11303" t="s">
        <v>55</v>
      </c>
      <c r="O11303" t="s">
        <v>22</v>
      </c>
      <c r="P11303" t="s">
        <v>23</v>
      </c>
      <c r="Q11303" t="s">
        <v>24</v>
      </c>
    </row>
    <row r="11304" spans="1:17" x14ac:dyDescent="0.2">
      <c r="A11304" s="2">
        <v>39591</v>
      </c>
      <c r="B11304" t="s">
        <v>304</v>
      </c>
      <c r="C11304" t="s">
        <v>614</v>
      </c>
      <c r="D11304" t="s">
        <v>27</v>
      </c>
      <c r="E11304" t="s">
        <v>27</v>
      </c>
      <c r="F11304">
        <v>36</v>
      </c>
      <c r="G11304">
        <v>171</v>
      </c>
      <c r="H11304">
        <v>0</v>
      </c>
      <c r="I11304">
        <v>0</v>
      </c>
      <c r="J11304">
        <v>2</v>
      </c>
      <c r="K11304">
        <v>0</v>
      </c>
      <c r="L11304" t="s">
        <v>28</v>
      </c>
      <c r="M11304" t="s">
        <v>628</v>
      </c>
      <c r="N11304" t="s">
        <v>304</v>
      </c>
      <c r="O11304" t="s">
        <v>22</v>
      </c>
      <c r="P11304" t="s">
        <v>23</v>
      </c>
      <c r="Q11304" t="s">
        <v>24</v>
      </c>
    </row>
    <row r="11305" spans="1:17" x14ac:dyDescent="0.2">
      <c r="A11305" s="2">
        <v>39591</v>
      </c>
      <c r="B11305" t="s">
        <v>166</v>
      </c>
      <c r="C11305" t="s">
        <v>301</v>
      </c>
      <c r="D11305" t="s">
        <v>115</v>
      </c>
      <c r="E11305" t="s">
        <v>115</v>
      </c>
      <c r="F11305">
        <v>83</v>
      </c>
      <c r="G11305">
        <v>117</v>
      </c>
      <c r="H11305">
        <v>0</v>
      </c>
      <c r="I11305">
        <v>0</v>
      </c>
      <c r="J11305">
        <v>1</v>
      </c>
      <c r="K11305">
        <v>1</v>
      </c>
      <c r="L11305" t="s">
        <v>28</v>
      </c>
      <c r="M11305" t="s">
        <v>165</v>
      </c>
      <c r="N11305" t="s">
        <v>166</v>
      </c>
      <c r="O11305" t="s">
        <v>22</v>
      </c>
      <c r="P11305" t="s">
        <v>23</v>
      </c>
      <c r="Q11305" t="s">
        <v>30</v>
      </c>
    </row>
    <row r="11306" spans="1:17" x14ac:dyDescent="0.2">
      <c r="A11306" s="2">
        <v>39591</v>
      </c>
      <c r="B11306" t="s">
        <v>95</v>
      </c>
      <c r="C11306" t="s">
        <v>560</v>
      </c>
      <c r="D11306" t="s">
        <v>50</v>
      </c>
      <c r="E11306" t="s">
        <v>50</v>
      </c>
      <c r="F11306">
        <v>25</v>
      </c>
      <c r="G11306">
        <v>122</v>
      </c>
      <c r="H11306">
        <v>0</v>
      </c>
      <c r="I11306">
        <v>0</v>
      </c>
      <c r="J11306">
        <v>6</v>
      </c>
      <c r="K11306">
        <v>0</v>
      </c>
      <c r="L11306" t="s">
        <v>28</v>
      </c>
      <c r="M11306" t="s">
        <v>326</v>
      </c>
      <c r="N11306" t="s">
        <v>95</v>
      </c>
      <c r="O11306" t="s">
        <v>22</v>
      </c>
      <c r="P11306" t="s">
        <v>23</v>
      </c>
      <c r="Q11306" t="s">
        <v>24</v>
      </c>
    </row>
    <row r="11307" spans="1:17" x14ac:dyDescent="0.2">
      <c r="A11307" s="2">
        <v>39591</v>
      </c>
      <c r="B11307" t="s">
        <v>46</v>
      </c>
      <c r="C11307" t="s">
        <v>405</v>
      </c>
      <c r="D11307" t="s">
        <v>36</v>
      </c>
      <c r="E11307" t="s">
        <v>36</v>
      </c>
      <c r="F11307">
        <v>154</v>
      </c>
      <c r="G11307">
        <v>159</v>
      </c>
      <c r="H11307">
        <v>0</v>
      </c>
      <c r="I11307">
        <v>0</v>
      </c>
      <c r="J11307">
        <v>1</v>
      </c>
      <c r="K11307">
        <v>1</v>
      </c>
      <c r="L11307" t="s">
        <v>28</v>
      </c>
      <c r="M11307" t="s">
        <v>685</v>
      </c>
      <c r="N11307" t="s">
        <v>46</v>
      </c>
      <c r="O11307" t="s">
        <v>22</v>
      </c>
      <c r="P11307" t="s">
        <v>23</v>
      </c>
      <c r="Q11307" t="s">
        <v>30</v>
      </c>
    </row>
    <row r="11308" spans="1:17" x14ac:dyDescent="0.2">
      <c r="A11308" s="2">
        <v>39592</v>
      </c>
      <c r="B11308" t="s">
        <v>224</v>
      </c>
      <c r="C11308" t="s">
        <v>548</v>
      </c>
      <c r="D11308" t="s">
        <v>36</v>
      </c>
      <c r="E11308" t="s">
        <v>36</v>
      </c>
      <c r="F11308">
        <v>108</v>
      </c>
      <c r="G11308">
        <v>107</v>
      </c>
      <c r="H11308">
        <v>0</v>
      </c>
      <c r="I11308">
        <v>0</v>
      </c>
      <c r="J11308">
        <v>0</v>
      </c>
      <c r="K11308">
        <v>1</v>
      </c>
      <c r="L11308" t="s">
        <v>28</v>
      </c>
      <c r="M11308" t="s">
        <v>1319</v>
      </c>
      <c r="N11308" t="s">
        <v>82</v>
      </c>
      <c r="O11308" t="s">
        <v>122</v>
      </c>
      <c r="P11308" t="s">
        <v>23</v>
      </c>
      <c r="Q11308" t="s">
        <v>41</v>
      </c>
    </row>
    <row r="11309" spans="1:17" x14ac:dyDescent="0.2">
      <c r="A11309" s="2">
        <v>39592</v>
      </c>
      <c r="B11309" t="s">
        <v>274</v>
      </c>
      <c r="C11309" t="s">
        <v>384</v>
      </c>
      <c r="D11309" t="s">
        <v>50</v>
      </c>
      <c r="E11309" t="s">
        <v>50</v>
      </c>
      <c r="F11309">
        <v>13</v>
      </c>
      <c r="G11309">
        <v>38</v>
      </c>
      <c r="H11309">
        <v>0</v>
      </c>
      <c r="I11309">
        <v>0</v>
      </c>
      <c r="J11309">
        <v>1</v>
      </c>
      <c r="K11309">
        <v>0</v>
      </c>
      <c r="L11309" t="s">
        <v>28</v>
      </c>
      <c r="M11309" t="s">
        <v>582</v>
      </c>
      <c r="N11309" t="s">
        <v>274</v>
      </c>
      <c r="O11309" t="s">
        <v>22</v>
      </c>
      <c r="P11309" t="s">
        <v>23</v>
      </c>
      <c r="Q11309" t="s">
        <v>24</v>
      </c>
    </row>
    <row r="11310" spans="1:17" x14ac:dyDescent="0.2">
      <c r="A11310" s="2">
        <v>39592</v>
      </c>
      <c r="B11310" t="s">
        <v>94</v>
      </c>
      <c r="C11310" t="s">
        <v>153</v>
      </c>
      <c r="D11310" t="s">
        <v>50</v>
      </c>
      <c r="E11310" t="s">
        <v>50</v>
      </c>
      <c r="F11310">
        <v>57</v>
      </c>
      <c r="G11310">
        <v>8</v>
      </c>
      <c r="H11310">
        <v>0</v>
      </c>
      <c r="I11310">
        <v>0</v>
      </c>
      <c r="J11310">
        <v>3</v>
      </c>
      <c r="K11310">
        <v>2</v>
      </c>
      <c r="L11310" t="s">
        <v>28</v>
      </c>
      <c r="M11310" t="s">
        <v>96</v>
      </c>
      <c r="N11310" t="s">
        <v>94</v>
      </c>
      <c r="O11310" t="s">
        <v>22</v>
      </c>
      <c r="P11310" t="s">
        <v>23</v>
      </c>
      <c r="Q11310" t="s">
        <v>24</v>
      </c>
    </row>
    <row r="11311" spans="1:17" x14ac:dyDescent="0.2">
      <c r="A11311" s="2">
        <v>39592</v>
      </c>
      <c r="B11311" t="s">
        <v>388</v>
      </c>
      <c r="C11311" t="s">
        <v>638</v>
      </c>
      <c r="D11311" t="s">
        <v>115</v>
      </c>
      <c r="E11311" t="s">
        <v>115</v>
      </c>
      <c r="F11311">
        <v>151</v>
      </c>
      <c r="G11311">
        <v>170</v>
      </c>
      <c r="H11311">
        <v>0</v>
      </c>
      <c r="I11311">
        <v>0</v>
      </c>
      <c r="J11311">
        <v>3</v>
      </c>
      <c r="K11311">
        <v>0</v>
      </c>
      <c r="L11311" t="s">
        <v>28</v>
      </c>
      <c r="M11311" t="s">
        <v>844</v>
      </c>
      <c r="N11311" t="s">
        <v>388</v>
      </c>
      <c r="O11311" t="s">
        <v>22</v>
      </c>
      <c r="P11311" t="s">
        <v>23</v>
      </c>
      <c r="Q11311" t="s">
        <v>24</v>
      </c>
    </row>
    <row r="11312" spans="1:17" x14ac:dyDescent="0.2">
      <c r="A11312" s="2">
        <v>39592</v>
      </c>
      <c r="B11312" t="s">
        <v>98</v>
      </c>
      <c r="C11312" t="s">
        <v>1204</v>
      </c>
      <c r="D11312" t="s">
        <v>50</v>
      </c>
      <c r="E11312" t="s">
        <v>50</v>
      </c>
      <c r="F11312">
        <v>41</v>
      </c>
      <c r="G11312">
        <v>31</v>
      </c>
      <c r="H11312">
        <v>0</v>
      </c>
      <c r="I11312">
        <v>0</v>
      </c>
      <c r="J11312">
        <v>1</v>
      </c>
      <c r="K11312">
        <v>1</v>
      </c>
      <c r="L11312" t="s">
        <v>28</v>
      </c>
      <c r="M11312" t="s">
        <v>99</v>
      </c>
      <c r="N11312" t="s">
        <v>98</v>
      </c>
      <c r="O11312" t="s">
        <v>22</v>
      </c>
      <c r="P11312" t="s">
        <v>23</v>
      </c>
      <c r="Q11312" t="s">
        <v>30</v>
      </c>
    </row>
    <row r="11313" spans="1:17" x14ac:dyDescent="0.2">
      <c r="A11313" s="2">
        <v>39592</v>
      </c>
      <c r="B11313" t="s">
        <v>143</v>
      </c>
      <c r="C11313" t="s">
        <v>136</v>
      </c>
      <c r="D11313" t="s">
        <v>115</v>
      </c>
      <c r="E11313" t="s">
        <v>36</v>
      </c>
      <c r="F11313">
        <v>37</v>
      </c>
      <c r="G11313">
        <v>22</v>
      </c>
      <c r="H11313">
        <v>0</v>
      </c>
      <c r="I11313">
        <v>0</v>
      </c>
      <c r="J11313">
        <v>1</v>
      </c>
      <c r="K11313">
        <v>0</v>
      </c>
      <c r="L11313" t="s">
        <v>312</v>
      </c>
      <c r="M11313" t="s">
        <v>1176</v>
      </c>
      <c r="N11313" t="s">
        <v>143</v>
      </c>
      <c r="O11313" t="s">
        <v>22</v>
      </c>
      <c r="P11313" t="s">
        <v>23</v>
      </c>
      <c r="Q11313" t="s">
        <v>24</v>
      </c>
    </row>
    <row r="11314" spans="1:17" x14ac:dyDescent="0.2">
      <c r="A11314" s="2">
        <v>39592</v>
      </c>
      <c r="B11314" t="s">
        <v>459</v>
      </c>
      <c r="C11314" t="s">
        <v>571</v>
      </c>
      <c r="D11314" t="s">
        <v>115</v>
      </c>
      <c r="E11314" t="s">
        <v>115</v>
      </c>
      <c r="F11314">
        <v>184</v>
      </c>
      <c r="G11314">
        <v>193</v>
      </c>
      <c r="H11314">
        <v>0</v>
      </c>
      <c r="I11314">
        <v>0</v>
      </c>
      <c r="J11314">
        <v>3</v>
      </c>
      <c r="K11314">
        <v>2</v>
      </c>
      <c r="L11314" t="s">
        <v>1312</v>
      </c>
      <c r="M11314" t="s">
        <v>717</v>
      </c>
      <c r="N11314" t="s">
        <v>648</v>
      </c>
      <c r="O11314" t="s">
        <v>122</v>
      </c>
      <c r="P11314" t="s">
        <v>23</v>
      </c>
      <c r="Q11314" t="s">
        <v>24</v>
      </c>
    </row>
    <row r="11315" spans="1:17" x14ac:dyDescent="0.2">
      <c r="A11315" s="2">
        <v>39592</v>
      </c>
      <c r="B11315" t="s">
        <v>126</v>
      </c>
      <c r="C11315" t="s">
        <v>168</v>
      </c>
      <c r="D11315" t="s">
        <v>50</v>
      </c>
      <c r="E11315" t="s">
        <v>50</v>
      </c>
      <c r="F11315">
        <v>10</v>
      </c>
      <c r="G11315">
        <v>32</v>
      </c>
      <c r="H11315">
        <v>0</v>
      </c>
      <c r="I11315">
        <v>0</v>
      </c>
      <c r="J11315">
        <v>3</v>
      </c>
      <c r="K11315">
        <v>0</v>
      </c>
      <c r="L11315" t="s">
        <v>28</v>
      </c>
      <c r="M11315" t="s">
        <v>157</v>
      </c>
      <c r="N11315" t="s">
        <v>126</v>
      </c>
      <c r="O11315" t="s">
        <v>22</v>
      </c>
      <c r="P11315" t="s">
        <v>23</v>
      </c>
      <c r="Q11315" t="s">
        <v>24</v>
      </c>
    </row>
    <row r="11316" spans="1:17" x14ac:dyDescent="0.2">
      <c r="A11316" s="2">
        <v>39592</v>
      </c>
      <c r="B11316" t="s">
        <v>113</v>
      </c>
      <c r="C11316" t="s">
        <v>469</v>
      </c>
      <c r="D11316" t="s">
        <v>115</v>
      </c>
      <c r="E11316" t="s">
        <v>115</v>
      </c>
      <c r="F11316">
        <v>54</v>
      </c>
      <c r="G11316">
        <v>97</v>
      </c>
      <c r="H11316">
        <v>0</v>
      </c>
      <c r="I11316">
        <v>0</v>
      </c>
      <c r="J11316">
        <v>1</v>
      </c>
      <c r="K11316">
        <v>0</v>
      </c>
      <c r="L11316" t="s">
        <v>28</v>
      </c>
      <c r="M11316" t="s">
        <v>231</v>
      </c>
      <c r="N11316" t="s">
        <v>113</v>
      </c>
      <c r="O11316" t="s">
        <v>22</v>
      </c>
      <c r="P11316" t="s">
        <v>23</v>
      </c>
      <c r="Q11316" t="s">
        <v>24</v>
      </c>
    </row>
    <row r="11317" spans="1:17" x14ac:dyDescent="0.2">
      <c r="A11317" s="2">
        <v>39592</v>
      </c>
      <c r="B11317" t="s">
        <v>53</v>
      </c>
      <c r="C11317" t="s">
        <v>244</v>
      </c>
      <c r="D11317" t="s">
        <v>50</v>
      </c>
      <c r="E11317" t="s">
        <v>50</v>
      </c>
      <c r="F11317">
        <v>48</v>
      </c>
      <c r="G11317">
        <v>66</v>
      </c>
      <c r="H11317">
        <v>0</v>
      </c>
      <c r="I11317">
        <v>0</v>
      </c>
      <c r="J11317">
        <v>2</v>
      </c>
      <c r="K11317">
        <v>0</v>
      </c>
      <c r="L11317" t="s">
        <v>28</v>
      </c>
      <c r="M11317" t="s">
        <v>598</v>
      </c>
      <c r="N11317" t="s">
        <v>53</v>
      </c>
      <c r="O11317" t="s">
        <v>22</v>
      </c>
      <c r="P11317" t="s">
        <v>23</v>
      </c>
      <c r="Q11317" t="s">
        <v>24</v>
      </c>
    </row>
    <row r="11318" spans="1:17" x14ac:dyDescent="0.2">
      <c r="A11318" s="2">
        <v>39593</v>
      </c>
      <c r="B11318" t="s">
        <v>182</v>
      </c>
      <c r="C11318" t="s">
        <v>177</v>
      </c>
      <c r="D11318" t="s">
        <v>115</v>
      </c>
      <c r="E11318" t="s">
        <v>115</v>
      </c>
      <c r="F11318">
        <v>87</v>
      </c>
      <c r="G11318">
        <v>104</v>
      </c>
      <c r="H11318">
        <v>0</v>
      </c>
      <c r="I11318">
        <v>0</v>
      </c>
      <c r="J11318">
        <v>2</v>
      </c>
      <c r="K11318">
        <v>0</v>
      </c>
      <c r="L11318" t="s">
        <v>28</v>
      </c>
      <c r="M11318" t="s">
        <v>1320</v>
      </c>
      <c r="N11318" t="s">
        <v>182</v>
      </c>
      <c r="O11318" t="s">
        <v>22</v>
      </c>
      <c r="P11318" t="s">
        <v>23</v>
      </c>
      <c r="Q11318" t="s">
        <v>24</v>
      </c>
    </row>
    <row r="11319" spans="1:17" x14ac:dyDescent="0.2">
      <c r="A11319" s="2">
        <v>39593</v>
      </c>
      <c r="B11319" t="s">
        <v>167</v>
      </c>
      <c r="C11319" t="s">
        <v>138</v>
      </c>
      <c r="D11319" t="s">
        <v>115</v>
      </c>
      <c r="E11319" t="s">
        <v>36</v>
      </c>
      <c r="F11319">
        <v>51</v>
      </c>
      <c r="G11319">
        <v>67</v>
      </c>
      <c r="H11319">
        <v>0</v>
      </c>
      <c r="I11319">
        <v>0</v>
      </c>
      <c r="J11319">
        <v>3</v>
      </c>
      <c r="K11319">
        <v>2</v>
      </c>
      <c r="L11319" t="s">
        <v>28</v>
      </c>
      <c r="M11319" t="s">
        <v>625</v>
      </c>
      <c r="N11319" t="s">
        <v>167</v>
      </c>
      <c r="O11319" t="s">
        <v>22</v>
      </c>
      <c r="P11319" t="s">
        <v>23</v>
      </c>
      <c r="Q11319" t="s">
        <v>24</v>
      </c>
    </row>
    <row r="11320" spans="1:17" x14ac:dyDescent="0.2">
      <c r="A11320" s="2">
        <v>39593</v>
      </c>
      <c r="B11320" t="s">
        <v>211</v>
      </c>
      <c r="C11320" t="s">
        <v>250</v>
      </c>
      <c r="D11320" t="s">
        <v>36</v>
      </c>
      <c r="E11320" t="s">
        <v>36</v>
      </c>
      <c r="F11320">
        <v>102</v>
      </c>
      <c r="G11320">
        <v>136</v>
      </c>
      <c r="H11320">
        <v>0</v>
      </c>
      <c r="I11320">
        <v>0</v>
      </c>
      <c r="J11320">
        <v>1</v>
      </c>
      <c r="K11320">
        <v>1</v>
      </c>
      <c r="L11320" t="s">
        <v>28</v>
      </c>
      <c r="M11320" t="s">
        <v>373</v>
      </c>
      <c r="N11320" t="s">
        <v>211</v>
      </c>
      <c r="O11320" t="s">
        <v>22</v>
      </c>
      <c r="P11320" t="s">
        <v>23</v>
      </c>
      <c r="Q11320" t="s">
        <v>30</v>
      </c>
    </row>
    <row r="11321" spans="1:17" x14ac:dyDescent="0.2">
      <c r="A11321" s="2">
        <v>39593</v>
      </c>
      <c r="B11321" t="s">
        <v>114</v>
      </c>
      <c r="C11321" t="s">
        <v>164</v>
      </c>
      <c r="D11321" t="s">
        <v>115</v>
      </c>
      <c r="E11321" t="s">
        <v>115</v>
      </c>
      <c r="F11321">
        <v>96</v>
      </c>
      <c r="G11321">
        <v>70</v>
      </c>
      <c r="H11321">
        <v>0</v>
      </c>
      <c r="I11321">
        <v>0</v>
      </c>
      <c r="J11321">
        <v>2</v>
      </c>
      <c r="K11321">
        <v>1</v>
      </c>
      <c r="L11321" t="s">
        <v>28</v>
      </c>
      <c r="M11321" t="s">
        <v>226</v>
      </c>
      <c r="N11321" t="s">
        <v>114</v>
      </c>
      <c r="O11321" t="s">
        <v>22</v>
      </c>
      <c r="P11321" t="s">
        <v>23</v>
      </c>
      <c r="Q11321" t="s">
        <v>24</v>
      </c>
    </row>
    <row r="11322" spans="1:17" x14ac:dyDescent="0.2">
      <c r="A11322" s="2">
        <v>39593</v>
      </c>
      <c r="B11322" t="s">
        <v>180</v>
      </c>
      <c r="C11322" t="s">
        <v>18</v>
      </c>
      <c r="D11322" t="s">
        <v>50</v>
      </c>
      <c r="E11322" t="s">
        <v>19</v>
      </c>
      <c r="F11322">
        <v>25</v>
      </c>
      <c r="G11322">
        <v>28</v>
      </c>
      <c r="H11322">
        <v>0</v>
      </c>
      <c r="I11322">
        <v>0</v>
      </c>
      <c r="J11322">
        <v>2</v>
      </c>
      <c r="K11322">
        <v>3</v>
      </c>
      <c r="L11322" t="s">
        <v>28</v>
      </c>
      <c r="M11322" t="s">
        <v>1032</v>
      </c>
      <c r="N11322" t="s">
        <v>129</v>
      </c>
      <c r="O11322" t="s">
        <v>122</v>
      </c>
      <c r="P11322" t="s">
        <v>23</v>
      </c>
      <c r="Q11322" t="s">
        <v>41</v>
      </c>
    </row>
    <row r="11323" spans="1:17" x14ac:dyDescent="0.2">
      <c r="A11323" s="2">
        <v>39594</v>
      </c>
      <c r="B11323" t="s">
        <v>648</v>
      </c>
      <c r="C11323" t="s">
        <v>459</v>
      </c>
      <c r="D11323" t="s">
        <v>115</v>
      </c>
      <c r="E11323" t="s">
        <v>115</v>
      </c>
      <c r="F11323">
        <v>186</v>
      </c>
      <c r="G11323">
        <v>184</v>
      </c>
      <c r="H11323">
        <v>0</v>
      </c>
      <c r="I11323">
        <v>0</v>
      </c>
      <c r="J11323">
        <v>0</v>
      </c>
      <c r="K11323">
        <v>1</v>
      </c>
      <c r="L11323" t="s">
        <v>1312</v>
      </c>
      <c r="M11323" t="s">
        <v>717</v>
      </c>
      <c r="N11323" t="s">
        <v>648</v>
      </c>
      <c r="O11323" t="s">
        <v>22</v>
      </c>
      <c r="P11323" t="s">
        <v>23</v>
      </c>
      <c r="Q11323" t="s">
        <v>41</v>
      </c>
    </row>
    <row r="11324" spans="1:17" x14ac:dyDescent="0.2">
      <c r="A11324" s="2">
        <v>39594</v>
      </c>
      <c r="B11324" t="s">
        <v>328</v>
      </c>
      <c r="C11324" t="s">
        <v>90</v>
      </c>
      <c r="D11324" t="s">
        <v>50</v>
      </c>
      <c r="E11324" t="s">
        <v>50</v>
      </c>
      <c r="F11324">
        <v>56</v>
      </c>
      <c r="G11324">
        <v>27</v>
      </c>
      <c r="H11324">
        <v>0</v>
      </c>
      <c r="I11324">
        <v>0</v>
      </c>
      <c r="J11324">
        <v>1</v>
      </c>
      <c r="K11324">
        <v>1</v>
      </c>
      <c r="L11324" t="s">
        <v>28</v>
      </c>
      <c r="M11324" t="s">
        <v>1321</v>
      </c>
      <c r="N11324" t="s">
        <v>129</v>
      </c>
      <c r="O11324" t="s">
        <v>122</v>
      </c>
      <c r="P11324" t="s">
        <v>23</v>
      </c>
      <c r="Q11324" t="s">
        <v>30</v>
      </c>
    </row>
    <row r="11325" spans="1:17" x14ac:dyDescent="0.2">
      <c r="A11325" s="2">
        <v>39594</v>
      </c>
      <c r="B11325" t="s">
        <v>52</v>
      </c>
      <c r="C11325" t="s">
        <v>249</v>
      </c>
      <c r="D11325" t="s">
        <v>50</v>
      </c>
      <c r="E11325" t="s">
        <v>50</v>
      </c>
      <c r="F11325">
        <v>23</v>
      </c>
      <c r="G11325">
        <v>74</v>
      </c>
      <c r="H11325">
        <v>0</v>
      </c>
      <c r="I11325">
        <v>0</v>
      </c>
      <c r="J11325">
        <v>1</v>
      </c>
      <c r="K11325">
        <v>0</v>
      </c>
      <c r="L11325" t="s">
        <v>28</v>
      </c>
      <c r="M11325" t="s">
        <v>522</v>
      </c>
      <c r="N11325" t="s">
        <v>52</v>
      </c>
      <c r="O11325" t="s">
        <v>22</v>
      </c>
      <c r="P11325" t="s">
        <v>23</v>
      </c>
      <c r="Q11325" t="s">
        <v>24</v>
      </c>
    </row>
    <row r="11326" spans="1:17" x14ac:dyDescent="0.2">
      <c r="A11326" s="2">
        <v>39595</v>
      </c>
      <c r="B11326" t="s">
        <v>85</v>
      </c>
      <c r="C11326" t="s">
        <v>90</v>
      </c>
      <c r="D11326" t="s">
        <v>50</v>
      </c>
      <c r="E11326" t="s">
        <v>50</v>
      </c>
      <c r="F11326">
        <v>76</v>
      </c>
      <c r="G11326">
        <v>27</v>
      </c>
      <c r="H11326">
        <v>0</v>
      </c>
      <c r="I11326">
        <v>0</v>
      </c>
      <c r="J11326">
        <v>0</v>
      </c>
      <c r="K11326">
        <v>1</v>
      </c>
      <c r="L11326" t="s">
        <v>28</v>
      </c>
      <c r="M11326" t="s">
        <v>1321</v>
      </c>
      <c r="N11326" t="s">
        <v>129</v>
      </c>
      <c r="O11326" t="s">
        <v>122</v>
      </c>
      <c r="P11326" t="s">
        <v>23</v>
      </c>
      <c r="Q11326" t="s">
        <v>41</v>
      </c>
    </row>
    <row r="11327" spans="1:17" x14ac:dyDescent="0.2">
      <c r="A11327" s="2">
        <v>39595</v>
      </c>
      <c r="B11327" t="s">
        <v>69</v>
      </c>
      <c r="C11327" t="s">
        <v>135</v>
      </c>
      <c r="D11327" t="s">
        <v>50</v>
      </c>
      <c r="E11327" t="s">
        <v>36</v>
      </c>
      <c r="F11327">
        <v>101</v>
      </c>
      <c r="G11327">
        <v>39</v>
      </c>
      <c r="H11327">
        <v>0</v>
      </c>
      <c r="I11327">
        <v>0</v>
      </c>
      <c r="J11327">
        <v>1</v>
      </c>
      <c r="K11327">
        <v>1</v>
      </c>
      <c r="L11327" t="s">
        <v>28</v>
      </c>
      <c r="M11327" t="s">
        <v>846</v>
      </c>
      <c r="N11327" t="s">
        <v>69</v>
      </c>
      <c r="O11327" t="s">
        <v>22</v>
      </c>
      <c r="P11327" t="s">
        <v>23</v>
      </c>
      <c r="Q11327" t="s">
        <v>30</v>
      </c>
    </row>
    <row r="11328" spans="1:17" x14ac:dyDescent="0.2">
      <c r="A11328" s="2">
        <v>39595</v>
      </c>
      <c r="B11328" t="s">
        <v>293</v>
      </c>
      <c r="C11328" t="s">
        <v>73</v>
      </c>
      <c r="D11328" t="s">
        <v>50</v>
      </c>
      <c r="E11328" t="s">
        <v>50</v>
      </c>
      <c r="F11328">
        <v>6</v>
      </c>
      <c r="G11328">
        <v>49</v>
      </c>
      <c r="H11328">
        <v>0</v>
      </c>
      <c r="I11328">
        <v>0</v>
      </c>
      <c r="J11328">
        <v>2</v>
      </c>
      <c r="K11328">
        <v>0</v>
      </c>
      <c r="L11328" t="s">
        <v>28</v>
      </c>
      <c r="M11328" t="s">
        <v>478</v>
      </c>
      <c r="N11328" t="s">
        <v>293</v>
      </c>
      <c r="O11328" t="s">
        <v>22</v>
      </c>
      <c r="P11328" t="s">
        <v>23</v>
      </c>
      <c r="Q11328" t="s">
        <v>24</v>
      </c>
    </row>
    <row r="11329" spans="1:17" x14ac:dyDescent="0.2">
      <c r="A11329" s="2">
        <v>39595</v>
      </c>
      <c r="B11329" t="s">
        <v>81</v>
      </c>
      <c r="C11329" t="s">
        <v>345</v>
      </c>
      <c r="D11329" t="s">
        <v>50</v>
      </c>
      <c r="E11329" t="s">
        <v>50</v>
      </c>
      <c r="F11329">
        <v>115</v>
      </c>
      <c r="G11329">
        <v>81</v>
      </c>
      <c r="H11329">
        <v>0</v>
      </c>
      <c r="I11329">
        <v>0</v>
      </c>
      <c r="J11329">
        <v>1</v>
      </c>
      <c r="K11329">
        <v>1</v>
      </c>
      <c r="L11329" t="s">
        <v>28</v>
      </c>
      <c r="M11329" t="s">
        <v>83</v>
      </c>
      <c r="N11329" t="s">
        <v>81</v>
      </c>
      <c r="O11329" t="s">
        <v>22</v>
      </c>
      <c r="P11329" t="s">
        <v>23</v>
      </c>
      <c r="Q11329" t="s">
        <v>30</v>
      </c>
    </row>
    <row r="11330" spans="1:17" x14ac:dyDescent="0.2">
      <c r="A11330" s="2">
        <v>39595</v>
      </c>
      <c r="B11330" t="s">
        <v>67</v>
      </c>
      <c r="C11330" t="s">
        <v>31</v>
      </c>
      <c r="D11330" t="s">
        <v>50</v>
      </c>
      <c r="E11330" t="s">
        <v>19</v>
      </c>
      <c r="F11330">
        <v>7</v>
      </c>
      <c r="G11330">
        <v>55</v>
      </c>
      <c r="H11330">
        <v>0</v>
      </c>
      <c r="I11330">
        <v>0</v>
      </c>
      <c r="J11330">
        <v>2</v>
      </c>
      <c r="K11330">
        <v>0</v>
      </c>
      <c r="L11330" t="s">
        <v>28</v>
      </c>
      <c r="M11330" t="s">
        <v>1322</v>
      </c>
      <c r="N11330" t="s">
        <v>67</v>
      </c>
      <c r="O11330" t="s">
        <v>22</v>
      </c>
      <c r="P11330" t="s">
        <v>23</v>
      </c>
      <c r="Q11330" t="s">
        <v>24</v>
      </c>
    </row>
    <row r="11331" spans="1:17" x14ac:dyDescent="0.2">
      <c r="A11331" s="2">
        <v>39595</v>
      </c>
      <c r="B11331" t="s">
        <v>129</v>
      </c>
      <c r="C11331" t="s">
        <v>317</v>
      </c>
      <c r="D11331" t="s">
        <v>50</v>
      </c>
      <c r="E11331" t="s">
        <v>50</v>
      </c>
      <c r="F11331">
        <v>5</v>
      </c>
      <c r="G11331">
        <v>60</v>
      </c>
      <c r="H11331">
        <v>0</v>
      </c>
      <c r="I11331">
        <v>0</v>
      </c>
      <c r="J11331">
        <v>2</v>
      </c>
      <c r="K11331">
        <v>2</v>
      </c>
      <c r="L11331" t="s">
        <v>28</v>
      </c>
      <c r="M11331" t="s">
        <v>423</v>
      </c>
      <c r="N11331" t="s">
        <v>129</v>
      </c>
      <c r="O11331" t="s">
        <v>22</v>
      </c>
      <c r="P11331" t="s">
        <v>23</v>
      </c>
      <c r="Q11331" t="s">
        <v>30</v>
      </c>
    </row>
    <row r="11332" spans="1:17" x14ac:dyDescent="0.2">
      <c r="A11332" s="2">
        <v>39595</v>
      </c>
      <c r="B11332" t="s">
        <v>388</v>
      </c>
      <c r="C11332" t="s">
        <v>638</v>
      </c>
      <c r="D11332" t="s">
        <v>115</v>
      </c>
      <c r="E11332" t="s">
        <v>115</v>
      </c>
      <c r="F11332">
        <v>151</v>
      </c>
      <c r="G11332">
        <v>170</v>
      </c>
      <c r="H11332">
        <v>0</v>
      </c>
      <c r="I11332">
        <v>0</v>
      </c>
      <c r="J11332">
        <v>2</v>
      </c>
      <c r="K11332">
        <v>2</v>
      </c>
      <c r="L11332" t="s">
        <v>28</v>
      </c>
      <c r="M11332" t="s">
        <v>1323</v>
      </c>
      <c r="N11332" t="s">
        <v>388</v>
      </c>
      <c r="O11332" t="s">
        <v>22</v>
      </c>
      <c r="P11332" t="s">
        <v>23</v>
      </c>
      <c r="Q11332" t="s">
        <v>30</v>
      </c>
    </row>
    <row r="11333" spans="1:17" x14ac:dyDescent="0.2">
      <c r="A11333" s="2">
        <v>39595</v>
      </c>
      <c r="B11333" t="s">
        <v>143</v>
      </c>
      <c r="C11333" t="s">
        <v>38</v>
      </c>
      <c r="D11333" t="s">
        <v>115</v>
      </c>
      <c r="E11333" t="s">
        <v>19</v>
      </c>
      <c r="F11333">
        <v>37</v>
      </c>
      <c r="G11333">
        <v>24</v>
      </c>
      <c r="H11333">
        <v>0</v>
      </c>
      <c r="I11333">
        <v>0</v>
      </c>
      <c r="J11333">
        <v>0</v>
      </c>
      <c r="K11333">
        <v>0</v>
      </c>
      <c r="L11333" t="s">
        <v>312</v>
      </c>
      <c r="M11333" t="s">
        <v>1014</v>
      </c>
      <c r="N11333" t="s">
        <v>143</v>
      </c>
      <c r="O11333" t="s">
        <v>22</v>
      </c>
      <c r="P11333" t="s">
        <v>23</v>
      </c>
      <c r="Q11333" t="s">
        <v>30</v>
      </c>
    </row>
    <row r="11334" spans="1:17" x14ac:dyDescent="0.2">
      <c r="A11334" s="2">
        <v>39595</v>
      </c>
      <c r="B11334" t="s">
        <v>718</v>
      </c>
      <c r="C11334" t="s">
        <v>339</v>
      </c>
      <c r="D11334" t="s">
        <v>36</v>
      </c>
      <c r="E11334" t="s">
        <v>36</v>
      </c>
      <c r="F11334">
        <v>90</v>
      </c>
      <c r="G11334">
        <v>138</v>
      </c>
      <c r="H11334">
        <v>0</v>
      </c>
      <c r="I11334">
        <v>0</v>
      </c>
      <c r="J11334">
        <v>4</v>
      </c>
      <c r="K11334">
        <v>2</v>
      </c>
      <c r="L11334" t="s">
        <v>28</v>
      </c>
      <c r="M11334" t="s">
        <v>657</v>
      </c>
      <c r="N11334" t="s">
        <v>718</v>
      </c>
      <c r="O11334" t="s">
        <v>22</v>
      </c>
      <c r="P11334" t="s">
        <v>23</v>
      </c>
      <c r="Q11334" t="s">
        <v>24</v>
      </c>
    </row>
    <row r="11335" spans="1:17" x14ac:dyDescent="0.2">
      <c r="A11335" s="2">
        <v>39595</v>
      </c>
      <c r="B11335" t="s">
        <v>97</v>
      </c>
      <c r="C11335" t="s">
        <v>548</v>
      </c>
      <c r="D11335" t="s">
        <v>50</v>
      </c>
      <c r="E11335" t="s">
        <v>36</v>
      </c>
      <c r="F11335">
        <v>157</v>
      </c>
      <c r="G11335">
        <v>107</v>
      </c>
      <c r="H11335">
        <v>0</v>
      </c>
      <c r="I11335">
        <v>0</v>
      </c>
      <c r="J11335">
        <v>1</v>
      </c>
      <c r="K11335">
        <v>1</v>
      </c>
      <c r="L11335" t="s">
        <v>28</v>
      </c>
      <c r="M11335" t="s">
        <v>97</v>
      </c>
      <c r="N11335" t="s">
        <v>97</v>
      </c>
      <c r="O11335" t="s">
        <v>22</v>
      </c>
      <c r="P11335" t="s">
        <v>23</v>
      </c>
      <c r="Q11335" t="s">
        <v>30</v>
      </c>
    </row>
    <row r="11336" spans="1:17" x14ac:dyDescent="0.2">
      <c r="A11336" s="2">
        <v>39595</v>
      </c>
      <c r="B11336" t="s">
        <v>1279</v>
      </c>
      <c r="C11336" t="s">
        <v>560</v>
      </c>
      <c r="D11336" t="s">
        <v>50</v>
      </c>
      <c r="E11336" t="s">
        <v>50</v>
      </c>
      <c r="F11336">
        <v>150</v>
      </c>
      <c r="G11336">
        <v>122</v>
      </c>
      <c r="H11336">
        <v>0</v>
      </c>
      <c r="I11336">
        <v>0</v>
      </c>
      <c r="J11336">
        <v>3</v>
      </c>
      <c r="K11336">
        <v>0</v>
      </c>
      <c r="L11336" t="s">
        <v>28</v>
      </c>
      <c r="M11336" t="s">
        <v>1280</v>
      </c>
      <c r="N11336" t="s">
        <v>1279</v>
      </c>
      <c r="O11336" t="s">
        <v>22</v>
      </c>
      <c r="P11336" t="s">
        <v>23</v>
      </c>
      <c r="Q11336" t="s">
        <v>24</v>
      </c>
    </row>
    <row r="11337" spans="1:17" x14ac:dyDescent="0.2">
      <c r="A11337" s="2">
        <v>39595</v>
      </c>
      <c r="B11337" t="s">
        <v>166</v>
      </c>
      <c r="C11337" t="s">
        <v>464</v>
      </c>
      <c r="D11337" t="s">
        <v>115</v>
      </c>
      <c r="E11337" t="s">
        <v>115</v>
      </c>
      <c r="F11337">
        <v>83</v>
      </c>
      <c r="G11337">
        <v>140</v>
      </c>
      <c r="H11337">
        <v>0</v>
      </c>
      <c r="I11337">
        <v>0</v>
      </c>
      <c r="J11337">
        <v>2</v>
      </c>
      <c r="K11337">
        <v>1</v>
      </c>
      <c r="L11337" t="s">
        <v>28</v>
      </c>
      <c r="M11337" t="s">
        <v>165</v>
      </c>
      <c r="N11337" t="s">
        <v>166</v>
      </c>
      <c r="O11337" t="s">
        <v>22</v>
      </c>
      <c r="P11337" t="s">
        <v>23</v>
      </c>
      <c r="Q11337" t="s">
        <v>24</v>
      </c>
    </row>
    <row r="11338" spans="1:17" x14ac:dyDescent="0.2">
      <c r="A11338" s="2">
        <v>39595</v>
      </c>
      <c r="B11338" t="s">
        <v>113</v>
      </c>
      <c r="C11338" t="s">
        <v>301</v>
      </c>
      <c r="D11338" t="s">
        <v>115</v>
      </c>
      <c r="E11338" t="s">
        <v>115</v>
      </c>
      <c r="F11338">
        <v>54</v>
      </c>
      <c r="G11338">
        <v>117</v>
      </c>
      <c r="H11338">
        <v>0</v>
      </c>
      <c r="I11338">
        <v>0</v>
      </c>
      <c r="J11338">
        <v>2</v>
      </c>
      <c r="K11338">
        <v>1</v>
      </c>
      <c r="L11338" t="s">
        <v>28</v>
      </c>
      <c r="M11338" t="s">
        <v>116</v>
      </c>
      <c r="N11338" t="s">
        <v>113</v>
      </c>
      <c r="O11338" t="s">
        <v>22</v>
      </c>
      <c r="P11338" t="s">
        <v>23</v>
      </c>
      <c r="Q11338" t="s">
        <v>24</v>
      </c>
    </row>
    <row r="11339" spans="1:17" x14ac:dyDescent="0.2">
      <c r="A11339" s="2">
        <v>39596</v>
      </c>
      <c r="B11339" t="s">
        <v>648</v>
      </c>
      <c r="C11339" t="s">
        <v>571</v>
      </c>
      <c r="D11339" t="s">
        <v>115</v>
      </c>
      <c r="E11339" t="s">
        <v>115</v>
      </c>
      <c r="F11339">
        <v>186</v>
      </c>
      <c r="G11339">
        <v>193</v>
      </c>
      <c r="H11339">
        <v>0</v>
      </c>
      <c r="I11339">
        <v>0</v>
      </c>
      <c r="J11339">
        <v>3</v>
      </c>
      <c r="K11339">
        <v>1</v>
      </c>
      <c r="L11339" t="s">
        <v>1312</v>
      </c>
      <c r="M11339" t="s">
        <v>717</v>
      </c>
      <c r="N11339" t="s">
        <v>648</v>
      </c>
      <c r="O11339" t="s">
        <v>22</v>
      </c>
      <c r="P11339" t="s">
        <v>23</v>
      </c>
      <c r="Q11339" t="s">
        <v>24</v>
      </c>
    </row>
    <row r="11340" spans="1:17" x14ac:dyDescent="0.2">
      <c r="A11340" s="2">
        <v>39596</v>
      </c>
      <c r="B11340" t="s">
        <v>89</v>
      </c>
      <c r="C11340" t="s">
        <v>77</v>
      </c>
      <c r="D11340" t="s">
        <v>50</v>
      </c>
      <c r="E11340" t="s">
        <v>27</v>
      </c>
      <c r="F11340">
        <v>11</v>
      </c>
      <c r="G11340">
        <v>21</v>
      </c>
      <c r="H11340">
        <v>0</v>
      </c>
      <c r="I11340">
        <v>0</v>
      </c>
      <c r="J11340">
        <v>2</v>
      </c>
      <c r="K11340">
        <v>0</v>
      </c>
      <c r="L11340" t="s">
        <v>28</v>
      </c>
      <c r="M11340" t="s">
        <v>91</v>
      </c>
      <c r="N11340" t="s">
        <v>89</v>
      </c>
      <c r="O11340" t="s">
        <v>22</v>
      </c>
      <c r="P11340" t="s">
        <v>23</v>
      </c>
      <c r="Q11340" t="s">
        <v>24</v>
      </c>
    </row>
    <row r="11341" spans="1:17" x14ac:dyDescent="0.2">
      <c r="A11341" s="2">
        <v>39596</v>
      </c>
      <c r="B11341" t="s">
        <v>76</v>
      </c>
      <c r="C11341" t="s">
        <v>161</v>
      </c>
      <c r="D11341" t="s">
        <v>50</v>
      </c>
      <c r="E11341" t="s">
        <v>50</v>
      </c>
      <c r="F11341">
        <v>85</v>
      </c>
      <c r="G11341">
        <v>52</v>
      </c>
      <c r="H11341">
        <v>0</v>
      </c>
      <c r="I11341">
        <v>0</v>
      </c>
      <c r="J11341">
        <v>0</v>
      </c>
      <c r="K11341">
        <v>1</v>
      </c>
      <c r="L11341" t="s">
        <v>28</v>
      </c>
      <c r="M11341" t="s">
        <v>78</v>
      </c>
      <c r="N11341" t="s">
        <v>76</v>
      </c>
      <c r="O11341" t="s">
        <v>22</v>
      </c>
      <c r="P11341" t="s">
        <v>23</v>
      </c>
      <c r="Q11341" t="s">
        <v>41</v>
      </c>
    </row>
    <row r="11342" spans="1:17" x14ac:dyDescent="0.2">
      <c r="A11342" s="2">
        <v>39596</v>
      </c>
      <c r="B11342" t="s">
        <v>384</v>
      </c>
      <c r="C11342" t="s">
        <v>286</v>
      </c>
      <c r="D11342" t="s">
        <v>50</v>
      </c>
      <c r="E11342" t="s">
        <v>50</v>
      </c>
      <c r="F11342">
        <v>38</v>
      </c>
      <c r="G11342">
        <v>80</v>
      </c>
      <c r="H11342">
        <v>0</v>
      </c>
      <c r="I11342">
        <v>0</v>
      </c>
      <c r="J11342">
        <v>2</v>
      </c>
      <c r="K11342">
        <v>2</v>
      </c>
      <c r="L11342" t="s">
        <v>28</v>
      </c>
      <c r="M11342" t="s">
        <v>1076</v>
      </c>
      <c r="N11342" t="s">
        <v>384</v>
      </c>
      <c r="O11342" t="s">
        <v>22</v>
      </c>
      <c r="P11342" t="s">
        <v>23</v>
      </c>
      <c r="Q11342" t="s">
        <v>30</v>
      </c>
    </row>
    <row r="11343" spans="1:17" x14ac:dyDescent="0.2">
      <c r="A11343" s="2">
        <v>39596</v>
      </c>
      <c r="B11343" t="s">
        <v>49</v>
      </c>
      <c r="C11343" t="s">
        <v>18</v>
      </c>
      <c r="D11343" t="s">
        <v>50</v>
      </c>
      <c r="E11343" t="s">
        <v>19</v>
      </c>
      <c r="F11343">
        <v>29</v>
      </c>
      <c r="G11343">
        <v>28</v>
      </c>
      <c r="H11343">
        <v>0</v>
      </c>
      <c r="I11343">
        <v>0</v>
      </c>
      <c r="J11343">
        <v>2</v>
      </c>
      <c r="K11343">
        <v>2</v>
      </c>
      <c r="L11343" t="s">
        <v>28</v>
      </c>
      <c r="M11343" t="s">
        <v>103</v>
      </c>
      <c r="N11343" t="s">
        <v>49</v>
      </c>
      <c r="O11343" t="s">
        <v>22</v>
      </c>
      <c r="P11343" t="s">
        <v>23</v>
      </c>
      <c r="Q11343" t="s">
        <v>30</v>
      </c>
    </row>
    <row r="11344" spans="1:17" x14ac:dyDescent="0.2">
      <c r="A11344" s="2">
        <v>39596</v>
      </c>
      <c r="B11344" t="s">
        <v>95</v>
      </c>
      <c r="C11344" t="s">
        <v>1204</v>
      </c>
      <c r="D11344" t="s">
        <v>50</v>
      </c>
      <c r="E11344" t="s">
        <v>50</v>
      </c>
      <c r="F11344">
        <v>25</v>
      </c>
      <c r="G11344">
        <v>31</v>
      </c>
      <c r="H11344">
        <v>0</v>
      </c>
      <c r="I11344">
        <v>0</v>
      </c>
      <c r="J11344">
        <v>2</v>
      </c>
      <c r="K11344">
        <v>1</v>
      </c>
      <c r="L11344" t="s">
        <v>28</v>
      </c>
      <c r="M11344" t="s">
        <v>1324</v>
      </c>
      <c r="N11344" t="s">
        <v>129</v>
      </c>
      <c r="O11344" t="s">
        <v>122</v>
      </c>
      <c r="P11344" t="s">
        <v>23</v>
      </c>
      <c r="Q11344" t="s">
        <v>24</v>
      </c>
    </row>
    <row r="11345" spans="1:17" x14ac:dyDescent="0.2">
      <c r="A11345" s="2">
        <v>39596</v>
      </c>
      <c r="B11345" t="s">
        <v>443</v>
      </c>
      <c r="C11345" t="s">
        <v>402</v>
      </c>
      <c r="D11345" t="s">
        <v>115</v>
      </c>
      <c r="E11345" t="s">
        <v>115</v>
      </c>
      <c r="F11345">
        <v>128</v>
      </c>
      <c r="G11345">
        <v>72</v>
      </c>
      <c r="H11345">
        <v>0</v>
      </c>
      <c r="I11345">
        <v>0</v>
      </c>
      <c r="J11345">
        <v>0</v>
      </c>
      <c r="K11345">
        <v>1</v>
      </c>
      <c r="L11345" t="s">
        <v>28</v>
      </c>
      <c r="M11345" t="s">
        <v>443</v>
      </c>
      <c r="N11345" t="s">
        <v>443</v>
      </c>
      <c r="O11345" t="s">
        <v>22</v>
      </c>
      <c r="P11345" t="s">
        <v>23</v>
      </c>
      <c r="Q11345" t="s">
        <v>41</v>
      </c>
    </row>
    <row r="11346" spans="1:17" x14ac:dyDescent="0.2">
      <c r="A11346" s="2">
        <v>39597</v>
      </c>
      <c r="B11346" t="s">
        <v>70</v>
      </c>
      <c r="C11346" t="s">
        <v>180</v>
      </c>
      <c r="D11346" t="s">
        <v>50</v>
      </c>
      <c r="E11346" t="s">
        <v>50</v>
      </c>
      <c r="F11346">
        <v>34</v>
      </c>
      <c r="G11346">
        <v>25</v>
      </c>
      <c r="H11346">
        <v>0</v>
      </c>
      <c r="I11346">
        <v>0</v>
      </c>
      <c r="J11346">
        <v>0</v>
      </c>
      <c r="K11346">
        <v>2</v>
      </c>
      <c r="L11346" t="s">
        <v>28</v>
      </c>
      <c r="M11346" t="s">
        <v>1262</v>
      </c>
      <c r="N11346" t="s">
        <v>129</v>
      </c>
      <c r="O11346" t="s">
        <v>122</v>
      </c>
      <c r="P11346" t="s">
        <v>23</v>
      </c>
      <c r="Q11346" t="s">
        <v>41</v>
      </c>
    </row>
    <row r="11347" spans="1:17" x14ac:dyDescent="0.2">
      <c r="A11347" s="2">
        <v>39597</v>
      </c>
      <c r="B11347" t="s">
        <v>98</v>
      </c>
      <c r="C11347" t="s">
        <v>43</v>
      </c>
      <c r="D11347" t="s">
        <v>50</v>
      </c>
      <c r="E11347" t="s">
        <v>19</v>
      </c>
      <c r="F11347">
        <v>41</v>
      </c>
      <c r="G11347">
        <v>19</v>
      </c>
      <c r="H11347">
        <v>0</v>
      </c>
      <c r="I11347">
        <v>0</v>
      </c>
      <c r="J11347">
        <v>1</v>
      </c>
      <c r="K11347">
        <v>0</v>
      </c>
      <c r="L11347" t="s">
        <v>28</v>
      </c>
      <c r="M11347" t="s">
        <v>91</v>
      </c>
      <c r="N11347" t="s">
        <v>89</v>
      </c>
      <c r="O11347" t="s">
        <v>122</v>
      </c>
      <c r="P11347" t="s">
        <v>23</v>
      </c>
      <c r="Q11347" t="s">
        <v>24</v>
      </c>
    </row>
    <row r="11348" spans="1:17" x14ac:dyDescent="0.2">
      <c r="A11348" s="2">
        <v>39597</v>
      </c>
      <c r="B11348" t="s">
        <v>126</v>
      </c>
      <c r="C11348" t="s">
        <v>72</v>
      </c>
      <c r="D11348" t="s">
        <v>50</v>
      </c>
      <c r="E11348" t="s">
        <v>50</v>
      </c>
      <c r="F11348">
        <v>10</v>
      </c>
      <c r="G11348">
        <v>33</v>
      </c>
      <c r="H11348">
        <v>0</v>
      </c>
      <c r="I11348">
        <v>0</v>
      </c>
      <c r="J11348">
        <v>1</v>
      </c>
      <c r="K11348">
        <v>1</v>
      </c>
      <c r="L11348" t="s">
        <v>28</v>
      </c>
      <c r="M11348" t="s">
        <v>330</v>
      </c>
      <c r="N11348" t="s">
        <v>126</v>
      </c>
      <c r="O11348" t="s">
        <v>22</v>
      </c>
      <c r="P11348" t="s">
        <v>23</v>
      </c>
      <c r="Q11348" t="s">
        <v>30</v>
      </c>
    </row>
    <row r="11349" spans="1:17" x14ac:dyDescent="0.2">
      <c r="A11349" s="2">
        <v>39598</v>
      </c>
      <c r="B11349" t="s">
        <v>69</v>
      </c>
      <c r="C11349" t="s">
        <v>184</v>
      </c>
      <c r="D11349" t="s">
        <v>50</v>
      </c>
      <c r="E11349" t="s">
        <v>50</v>
      </c>
      <c r="F11349">
        <v>101</v>
      </c>
      <c r="G11349">
        <v>135</v>
      </c>
      <c r="H11349">
        <v>0</v>
      </c>
      <c r="I11349">
        <v>0</v>
      </c>
      <c r="J11349">
        <v>5</v>
      </c>
      <c r="K11349">
        <v>1</v>
      </c>
      <c r="L11349" t="s">
        <v>28</v>
      </c>
      <c r="M11349" t="s">
        <v>846</v>
      </c>
      <c r="N11349" t="s">
        <v>69</v>
      </c>
      <c r="O11349" t="s">
        <v>22</v>
      </c>
      <c r="P11349" t="s">
        <v>23</v>
      </c>
      <c r="Q11349" t="s">
        <v>24</v>
      </c>
    </row>
    <row r="11350" spans="1:17" x14ac:dyDescent="0.2">
      <c r="A11350" s="2">
        <v>39598</v>
      </c>
      <c r="B11350" t="s">
        <v>293</v>
      </c>
      <c r="C11350" t="s">
        <v>104</v>
      </c>
      <c r="D11350" t="s">
        <v>50</v>
      </c>
      <c r="E11350" t="s">
        <v>50</v>
      </c>
      <c r="F11350">
        <v>6</v>
      </c>
      <c r="G11350">
        <v>15</v>
      </c>
      <c r="H11350">
        <v>0</v>
      </c>
      <c r="I11350">
        <v>0</v>
      </c>
      <c r="J11350">
        <v>3</v>
      </c>
      <c r="K11350">
        <v>1</v>
      </c>
      <c r="L11350" t="s">
        <v>28</v>
      </c>
      <c r="M11350" t="s">
        <v>478</v>
      </c>
      <c r="N11350" t="s">
        <v>293</v>
      </c>
      <c r="O11350" t="s">
        <v>22</v>
      </c>
      <c r="P11350" t="s">
        <v>23</v>
      </c>
      <c r="Q11350" t="s">
        <v>24</v>
      </c>
    </row>
    <row r="11351" spans="1:17" x14ac:dyDescent="0.2">
      <c r="A11351" s="2">
        <v>39598</v>
      </c>
      <c r="B11351" t="s">
        <v>555</v>
      </c>
      <c r="C11351" t="s">
        <v>210</v>
      </c>
      <c r="D11351" t="s">
        <v>27</v>
      </c>
      <c r="E11351" t="s">
        <v>27</v>
      </c>
      <c r="F11351">
        <v>91</v>
      </c>
      <c r="G11351">
        <v>124</v>
      </c>
      <c r="H11351">
        <v>0</v>
      </c>
      <c r="I11351">
        <v>0</v>
      </c>
      <c r="J11351">
        <v>0</v>
      </c>
      <c r="K11351">
        <v>0</v>
      </c>
      <c r="L11351" t="s">
        <v>28</v>
      </c>
      <c r="M11351" t="s">
        <v>160</v>
      </c>
      <c r="N11351" t="s">
        <v>77</v>
      </c>
      <c r="O11351" t="s">
        <v>122</v>
      </c>
      <c r="P11351" t="s">
        <v>23</v>
      </c>
      <c r="Q11351" t="s">
        <v>30</v>
      </c>
    </row>
    <row r="11352" spans="1:17" x14ac:dyDescent="0.2">
      <c r="A11352" s="2">
        <v>39598</v>
      </c>
      <c r="B11352" t="s">
        <v>119</v>
      </c>
      <c r="C11352" t="s">
        <v>147</v>
      </c>
      <c r="D11352" t="s">
        <v>50</v>
      </c>
      <c r="E11352" t="s">
        <v>50</v>
      </c>
      <c r="F11352">
        <v>3</v>
      </c>
      <c r="G11352">
        <v>46</v>
      </c>
      <c r="H11352">
        <v>0</v>
      </c>
      <c r="I11352">
        <v>0</v>
      </c>
      <c r="J11352">
        <v>3</v>
      </c>
      <c r="K11352">
        <v>1</v>
      </c>
      <c r="L11352" t="s">
        <v>28</v>
      </c>
      <c r="M11352" t="s">
        <v>1093</v>
      </c>
      <c r="N11352" t="s">
        <v>119</v>
      </c>
      <c r="O11352" t="s">
        <v>22</v>
      </c>
      <c r="P11352" t="s">
        <v>23</v>
      </c>
      <c r="Q11352" t="s">
        <v>24</v>
      </c>
    </row>
    <row r="11353" spans="1:17" x14ac:dyDescent="0.2">
      <c r="A11353" s="2">
        <v>39598</v>
      </c>
      <c r="B11353" t="s">
        <v>101</v>
      </c>
      <c r="C11353" t="s">
        <v>81</v>
      </c>
      <c r="D11353" t="s">
        <v>50</v>
      </c>
      <c r="E11353" t="s">
        <v>50</v>
      </c>
      <c r="F11353">
        <v>75</v>
      </c>
      <c r="G11353">
        <v>115</v>
      </c>
      <c r="H11353">
        <v>0</v>
      </c>
      <c r="I11353">
        <v>0</v>
      </c>
      <c r="J11353">
        <v>1</v>
      </c>
      <c r="K11353">
        <v>0</v>
      </c>
      <c r="L11353" t="s">
        <v>361</v>
      </c>
      <c r="M11353" t="s">
        <v>331</v>
      </c>
      <c r="N11353" t="s">
        <v>101</v>
      </c>
      <c r="O11353" t="s">
        <v>22</v>
      </c>
      <c r="P11353" t="s">
        <v>23</v>
      </c>
      <c r="Q11353" t="s">
        <v>24</v>
      </c>
    </row>
    <row r="11354" spans="1:17" x14ac:dyDescent="0.2">
      <c r="A11354" s="2">
        <v>39598</v>
      </c>
      <c r="B11354" t="s">
        <v>53</v>
      </c>
      <c r="C11354" t="s">
        <v>174</v>
      </c>
      <c r="D11354" t="s">
        <v>50</v>
      </c>
      <c r="E11354" t="s">
        <v>50</v>
      </c>
      <c r="F11354">
        <v>48</v>
      </c>
      <c r="G11354">
        <v>130</v>
      </c>
      <c r="H11354">
        <v>0</v>
      </c>
      <c r="I11354">
        <v>0</v>
      </c>
      <c r="J11354">
        <v>3</v>
      </c>
      <c r="K11354">
        <v>0</v>
      </c>
      <c r="L11354" t="s">
        <v>28</v>
      </c>
      <c r="M11354" t="s">
        <v>838</v>
      </c>
      <c r="N11354" t="s">
        <v>53</v>
      </c>
      <c r="O11354" t="s">
        <v>22</v>
      </c>
      <c r="P11354" t="s">
        <v>23</v>
      </c>
      <c r="Q11354" t="s">
        <v>24</v>
      </c>
    </row>
    <row r="11355" spans="1:17" x14ac:dyDescent="0.2">
      <c r="A11355" s="2">
        <v>39598</v>
      </c>
      <c r="B11355" t="s">
        <v>32</v>
      </c>
      <c r="C11355" t="s">
        <v>304</v>
      </c>
      <c r="D11355" t="s">
        <v>19</v>
      </c>
      <c r="E11355" t="s">
        <v>27</v>
      </c>
      <c r="F11355">
        <v>64</v>
      </c>
      <c r="G11355">
        <v>36</v>
      </c>
      <c r="H11355">
        <v>0</v>
      </c>
      <c r="I11355">
        <v>0</v>
      </c>
      <c r="J11355">
        <v>1</v>
      </c>
      <c r="K11355">
        <v>1</v>
      </c>
      <c r="L11355" t="s">
        <v>28</v>
      </c>
      <c r="M11355" t="s">
        <v>833</v>
      </c>
      <c r="N11355" t="s">
        <v>77</v>
      </c>
      <c r="O11355" t="s">
        <v>122</v>
      </c>
      <c r="P11355" t="s">
        <v>23</v>
      </c>
      <c r="Q11355" t="s">
        <v>30</v>
      </c>
    </row>
    <row r="11356" spans="1:17" x14ac:dyDescent="0.2">
      <c r="A11356" s="2">
        <v>39599</v>
      </c>
      <c r="B11356" t="s">
        <v>351</v>
      </c>
      <c r="C11356" t="s">
        <v>378</v>
      </c>
      <c r="D11356" t="s">
        <v>36</v>
      </c>
      <c r="E11356" t="s">
        <v>36</v>
      </c>
      <c r="F11356">
        <v>112</v>
      </c>
      <c r="G11356">
        <v>146</v>
      </c>
      <c r="H11356">
        <v>0</v>
      </c>
      <c r="I11356">
        <v>0</v>
      </c>
      <c r="J11356">
        <v>0</v>
      </c>
      <c r="K11356">
        <v>0</v>
      </c>
      <c r="L11356" t="s">
        <v>20</v>
      </c>
      <c r="M11356" t="s">
        <v>353</v>
      </c>
      <c r="N11356" t="s">
        <v>351</v>
      </c>
      <c r="O11356" t="s">
        <v>22</v>
      </c>
      <c r="P11356" t="s">
        <v>23</v>
      </c>
      <c r="Q11356" t="s">
        <v>30</v>
      </c>
    </row>
    <row r="11357" spans="1:17" x14ac:dyDescent="0.2">
      <c r="A11357" s="2">
        <v>39599</v>
      </c>
      <c r="B11357" t="s">
        <v>25</v>
      </c>
      <c r="C11357" t="s">
        <v>56</v>
      </c>
      <c r="D11357" t="s">
        <v>19</v>
      </c>
      <c r="E11357" t="s">
        <v>27</v>
      </c>
      <c r="F11357">
        <v>2</v>
      </c>
      <c r="G11357">
        <v>62</v>
      </c>
      <c r="H11357">
        <v>0</v>
      </c>
      <c r="I11357">
        <v>0</v>
      </c>
      <c r="J11357">
        <v>3</v>
      </c>
      <c r="K11357">
        <v>2</v>
      </c>
      <c r="L11357" t="s">
        <v>28</v>
      </c>
      <c r="M11357" t="s">
        <v>238</v>
      </c>
      <c r="N11357" t="s">
        <v>77</v>
      </c>
      <c r="O11357" t="s">
        <v>122</v>
      </c>
      <c r="P11357" t="s">
        <v>23</v>
      </c>
      <c r="Q11357" t="s">
        <v>24</v>
      </c>
    </row>
    <row r="11358" spans="1:17" x14ac:dyDescent="0.2">
      <c r="A11358" s="2">
        <v>39599</v>
      </c>
      <c r="B11358" t="s">
        <v>120</v>
      </c>
      <c r="C11358" t="s">
        <v>548</v>
      </c>
      <c r="D11358" t="s">
        <v>36</v>
      </c>
      <c r="E11358" t="s">
        <v>36</v>
      </c>
      <c r="F11358">
        <v>16</v>
      </c>
      <c r="G11358">
        <v>107</v>
      </c>
      <c r="H11358">
        <v>0</v>
      </c>
      <c r="I11358">
        <v>0</v>
      </c>
      <c r="J11358">
        <v>2</v>
      </c>
      <c r="K11358">
        <v>0</v>
      </c>
      <c r="L11358" t="s">
        <v>20</v>
      </c>
      <c r="M11358" t="s">
        <v>152</v>
      </c>
      <c r="N11358" t="s">
        <v>120</v>
      </c>
      <c r="O11358" t="s">
        <v>22</v>
      </c>
      <c r="P11358" t="s">
        <v>23</v>
      </c>
      <c r="Q11358" t="s">
        <v>24</v>
      </c>
    </row>
    <row r="11359" spans="1:17" x14ac:dyDescent="0.2">
      <c r="A11359" s="2">
        <v>39599</v>
      </c>
      <c r="B11359" t="s">
        <v>81</v>
      </c>
      <c r="C11359" t="s">
        <v>73</v>
      </c>
      <c r="D11359" t="s">
        <v>50</v>
      </c>
      <c r="E11359" t="s">
        <v>50</v>
      </c>
      <c r="F11359">
        <v>115</v>
      </c>
      <c r="G11359">
        <v>49</v>
      </c>
      <c r="H11359">
        <v>0</v>
      </c>
      <c r="I11359">
        <v>0</v>
      </c>
      <c r="J11359">
        <v>0</v>
      </c>
      <c r="K11359">
        <v>1</v>
      </c>
      <c r="L11359" t="s">
        <v>361</v>
      </c>
      <c r="M11359" t="s">
        <v>1325</v>
      </c>
      <c r="N11359" t="s">
        <v>101</v>
      </c>
      <c r="O11359" t="s">
        <v>122</v>
      </c>
      <c r="P11359" t="s">
        <v>23</v>
      </c>
      <c r="Q11359" t="s">
        <v>41</v>
      </c>
    </row>
    <row r="11360" spans="1:17" x14ac:dyDescent="0.2">
      <c r="A11360" s="2">
        <v>39599</v>
      </c>
      <c r="B11360" t="s">
        <v>67</v>
      </c>
      <c r="C11360" t="s">
        <v>38</v>
      </c>
      <c r="D11360" t="s">
        <v>50</v>
      </c>
      <c r="E11360" t="s">
        <v>19</v>
      </c>
      <c r="F11360">
        <v>7</v>
      </c>
      <c r="G11360">
        <v>24</v>
      </c>
      <c r="H11360">
        <v>0</v>
      </c>
      <c r="I11360">
        <v>0</v>
      </c>
      <c r="J11360">
        <v>0</v>
      </c>
      <c r="K11360">
        <v>0</v>
      </c>
      <c r="L11360" t="s">
        <v>28</v>
      </c>
      <c r="M11360" t="s">
        <v>795</v>
      </c>
      <c r="N11360" t="s">
        <v>67</v>
      </c>
      <c r="O11360" t="s">
        <v>22</v>
      </c>
      <c r="P11360" t="s">
        <v>23</v>
      </c>
      <c r="Q11360" t="s">
        <v>30</v>
      </c>
    </row>
    <row r="11361" spans="1:17" x14ac:dyDescent="0.2">
      <c r="A11361" s="2">
        <v>39599</v>
      </c>
      <c r="B11361" t="s">
        <v>129</v>
      </c>
      <c r="C11361" t="s">
        <v>1204</v>
      </c>
      <c r="D11361" t="s">
        <v>50</v>
      </c>
      <c r="E11361" t="s">
        <v>50</v>
      </c>
      <c r="F11361">
        <v>5</v>
      </c>
      <c r="G11361">
        <v>31</v>
      </c>
      <c r="H11361">
        <v>0</v>
      </c>
      <c r="I11361">
        <v>0</v>
      </c>
      <c r="J11361">
        <v>2</v>
      </c>
      <c r="K11361">
        <v>1</v>
      </c>
      <c r="L11361" t="s">
        <v>28</v>
      </c>
      <c r="M11361" t="s">
        <v>822</v>
      </c>
      <c r="N11361" t="s">
        <v>129</v>
      </c>
      <c r="O11361" t="s">
        <v>22</v>
      </c>
      <c r="P11361" t="s">
        <v>23</v>
      </c>
      <c r="Q11361" t="s">
        <v>24</v>
      </c>
    </row>
    <row r="11362" spans="1:17" x14ac:dyDescent="0.2">
      <c r="A11362" s="2">
        <v>39599</v>
      </c>
      <c r="B11362" t="s">
        <v>94</v>
      </c>
      <c r="C11362" t="s">
        <v>274</v>
      </c>
      <c r="D11362" t="s">
        <v>50</v>
      </c>
      <c r="E11362" t="s">
        <v>50</v>
      </c>
      <c r="F11362">
        <v>57</v>
      </c>
      <c r="G11362">
        <v>13</v>
      </c>
      <c r="H11362">
        <v>0</v>
      </c>
      <c r="I11362">
        <v>0</v>
      </c>
      <c r="J11362">
        <v>1</v>
      </c>
      <c r="K11362">
        <v>1</v>
      </c>
      <c r="L11362" t="s">
        <v>28</v>
      </c>
      <c r="M11362" t="s">
        <v>96</v>
      </c>
      <c r="N11362" t="s">
        <v>94</v>
      </c>
      <c r="O11362" t="s">
        <v>22</v>
      </c>
      <c r="P11362" t="s">
        <v>23</v>
      </c>
      <c r="Q11362" t="s">
        <v>30</v>
      </c>
    </row>
    <row r="11363" spans="1:17" x14ac:dyDescent="0.2">
      <c r="A11363" s="2">
        <v>39599</v>
      </c>
      <c r="B11363" t="s">
        <v>133</v>
      </c>
      <c r="C11363" t="s">
        <v>177</v>
      </c>
      <c r="D11363" t="s">
        <v>115</v>
      </c>
      <c r="E11363" t="s">
        <v>115</v>
      </c>
      <c r="F11363">
        <v>50</v>
      </c>
      <c r="G11363">
        <v>104</v>
      </c>
      <c r="H11363">
        <v>0</v>
      </c>
      <c r="I11363">
        <v>0</v>
      </c>
      <c r="J11363">
        <v>2</v>
      </c>
      <c r="K11363">
        <v>2</v>
      </c>
      <c r="L11363" t="s">
        <v>20</v>
      </c>
      <c r="M11363" t="s">
        <v>134</v>
      </c>
      <c r="N11363" t="s">
        <v>133</v>
      </c>
      <c r="O11363" t="s">
        <v>22</v>
      </c>
      <c r="P11363" t="s">
        <v>23</v>
      </c>
      <c r="Q11363" t="s">
        <v>30</v>
      </c>
    </row>
    <row r="11364" spans="1:17" x14ac:dyDescent="0.2">
      <c r="A11364" s="2">
        <v>39599</v>
      </c>
      <c r="B11364" t="s">
        <v>250</v>
      </c>
      <c r="C11364" t="s">
        <v>800</v>
      </c>
      <c r="D11364" t="s">
        <v>36</v>
      </c>
      <c r="E11364" t="s">
        <v>36</v>
      </c>
      <c r="F11364">
        <v>136</v>
      </c>
      <c r="G11364">
        <v>179</v>
      </c>
      <c r="H11364">
        <v>0</v>
      </c>
      <c r="I11364">
        <v>0</v>
      </c>
      <c r="J11364">
        <v>8</v>
      </c>
      <c r="K11364">
        <v>1</v>
      </c>
      <c r="L11364" t="s">
        <v>20</v>
      </c>
      <c r="M11364" t="s">
        <v>251</v>
      </c>
      <c r="N11364" t="s">
        <v>250</v>
      </c>
      <c r="O11364" t="s">
        <v>22</v>
      </c>
      <c r="P11364" t="s">
        <v>23</v>
      </c>
      <c r="Q11364" t="s">
        <v>24</v>
      </c>
    </row>
    <row r="11365" spans="1:17" x14ac:dyDescent="0.2">
      <c r="A11365" s="2">
        <v>39599</v>
      </c>
      <c r="B11365" t="s">
        <v>110</v>
      </c>
      <c r="C11365" t="s">
        <v>374</v>
      </c>
      <c r="D11365" t="s">
        <v>36</v>
      </c>
      <c r="E11365" t="s">
        <v>36</v>
      </c>
      <c r="F11365">
        <v>45</v>
      </c>
      <c r="G11365">
        <v>89</v>
      </c>
      <c r="H11365">
        <v>0</v>
      </c>
      <c r="I11365">
        <v>0</v>
      </c>
      <c r="J11365">
        <v>3</v>
      </c>
      <c r="K11365">
        <v>0</v>
      </c>
      <c r="L11365" t="s">
        <v>20</v>
      </c>
      <c r="M11365" t="s">
        <v>112</v>
      </c>
      <c r="N11365" t="s">
        <v>110</v>
      </c>
      <c r="O11365" t="s">
        <v>22</v>
      </c>
      <c r="P11365" t="s">
        <v>23</v>
      </c>
      <c r="Q11365" t="s">
        <v>24</v>
      </c>
    </row>
    <row r="11366" spans="1:17" x14ac:dyDescent="0.2">
      <c r="A11366" s="2">
        <v>39599</v>
      </c>
      <c r="B11366" t="s">
        <v>352</v>
      </c>
      <c r="C11366" t="s">
        <v>207</v>
      </c>
      <c r="D11366" t="s">
        <v>36</v>
      </c>
      <c r="E11366" t="s">
        <v>36</v>
      </c>
      <c r="F11366">
        <v>129</v>
      </c>
      <c r="G11366">
        <v>120</v>
      </c>
      <c r="H11366">
        <v>0</v>
      </c>
      <c r="I11366">
        <v>0</v>
      </c>
      <c r="J11366">
        <v>2</v>
      </c>
      <c r="K11366">
        <v>1</v>
      </c>
      <c r="L11366" t="s">
        <v>20</v>
      </c>
      <c r="M11366" t="s">
        <v>371</v>
      </c>
      <c r="N11366" t="s">
        <v>352</v>
      </c>
      <c r="O11366" t="s">
        <v>22</v>
      </c>
      <c r="P11366" t="s">
        <v>23</v>
      </c>
      <c r="Q11366" t="s">
        <v>24</v>
      </c>
    </row>
    <row r="11367" spans="1:17" x14ac:dyDescent="0.2">
      <c r="A11367" s="2">
        <v>39599</v>
      </c>
      <c r="B11367" t="s">
        <v>82</v>
      </c>
      <c r="C11367" t="s">
        <v>345</v>
      </c>
      <c r="D11367" t="s">
        <v>50</v>
      </c>
      <c r="E11367" t="s">
        <v>50</v>
      </c>
      <c r="F11367">
        <v>9</v>
      </c>
      <c r="G11367">
        <v>81</v>
      </c>
      <c r="H11367">
        <v>0</v>
      </c>
      <c r="I11367">
        <v>0</v>
      </c>
      <c r="J11367">
        <v>2</v>
      </c>
      <c r="K11367">
        <v>0</v>
      </c>
      <c r="L11367" t="s">
        <v>28</v>
      </c>
      <c r="M11367" t="s">
        <v>944</v>
      </c>
      <c r="N11367" t="s">
        <v>82</v>
      </c>
      <c r="O11367" t="s">
        <v>22</v>
      </c>
      <c r="P11367" t="s">
        <v>23</v>
      </c>
      <c r="Q11367" t="s">
        <v>24</v>
      </c>
    </row>
    <row r="11368" spans="1:17" x14ac:dyDescent="0.2">
      <c r="A11368" s="2">
        <v>39599</v>
      </c>
      <c r="B11368" t="s">
        <v>92</v>
      </c>
      <c r="C11368" t="s">
        <v>1279</v>
      </c>
      <c r="D11368" t="s">
        <v>50</v>
      </c>
      <c r="E11368" t="s">
        <v>50</v>
      </c>
      <c r="F11368">
        <v>12</v>
      </c>
      <c r="G11368">
        <v>150</v>
      </c>
      <c r="H11368">
        <v>0</v>
      </c>
      <c r="I11368">
        <v>0</v>
      </c>
      <c r="J11368">
        <v>4</v>
      </c>
      <c r="K11368">
        <v>0</v>
      </c>
      <c r="L11368" t="s">
        <v>28</v>
      </c>
      <c r="M11368" t="s">
        <v>124</v>
      </c>
      <c r="N11368" t="s">
        <v>92</v>
      </c>
      <c r="O11368" t="s">
        <v>22</v>
      </c>
      <c r="P11368" t="s">
        <v>23</v>
      </c>
      <c r="Q11368" t="s">
        <v>24</v>
      </c>
    </row>
    <row r="11369" spans="1:17" x14ac:dyDescent="0.2">
      <c r="A11369" s="2">
        <v>39599</v>
      </c>
      <c r="B11369" t="s">
        <v>617</v>
      </c>
      <c r="C11369" t="s">
        <v>197</v>
      </c>
      <c r="D11369" t="s">
        <v>36</v>
      </c>
      <c r="E11369" t="s">
        <v>36</v>
      </c>
      <c r="F11369">
        <v>110</v>
      </c>
      <c r="G11369">
        <v>123</v>
      </c>
      <c r="H11369">
        <v>0</v>
      </c>
      <c r="I11369">
        <v>0</v>
      </c>
      <c r="J11369">
        <v>3</v>
      </c>
      <c r="K11369">
        <v>0</v>
      </c>
      <c r="L11369" t="s">
        <v>20</v>
      </c>
      <c r="M11369" t="s">
        <v>618</v>
      </c>
      <c r="N11369" t="s">
        <v>617</v>
      </c>
      <c r="O11369" t="s">
        <v>22</v>
      </c>
      <c r="P11369" t="s">
        <v>23</v>
      </c>
      <c r="Q11369" t="s">
        <v>24</v>
      </c>
    </row>
    <row r="11370" spans="1:17" x14ac:dyDescent="0.2">
      <c r="A11370" s="2">
        <v>39599</v>
      </c>
      <c r="B11370" t="s">
        <v>118</v>
      </c>
      <c r="C11370" t="s">
        <v>150</v>
      </c>
      <c r="D11370" t="s">
        <v>36</v>
      </c>
      <c r="E11370" t="s">
        <v>36</v>
      </c>
      <c r="F11370">
        <v>46</v>
      </c>
      <c r="G11370">
        <v>100</v>
      </c>
      <c r="H11370">
        <v>0</v>
      </c>
      <c r="I11370">
        <v>0</v>
      </c>
      <c r="J11370">
        <v>1</v>
      </c>
      <c r="K11370">
        <v>0</v>
      </c>
      <c r="L11370" t="s">
        <v>20</v>
      </c>
      <c r="M11370" t="s">
        <v>241</v>
      </c>
      <c r="N11370" t="s">
        <v>118</v>
      </c>
      <c r="O11370" t="s">
        <v>22</v>
      </c>
      <c r="P11370" t="s">
        <v>23</v>
      </c>
      <c r="Q11370" t="s">
        <v>24</v>
      </c>
    </row>
    <row r="11371" spans="1:17" x14ac:dyDescent="0.2">
      <c r="A11371" s="2">
        <v>39599</v>
      </c>
      <c r="B11371" t="s">
        <v>106</v>
      </c>
      <c r="C11371" t="s">
        <v>42</v>
      </c>
      <c r="D11371" t="s">
        <v>50</v>
      </c>
      <c r="E11371" t="s">
        <v>19</v>
      </c>
      <c r="F11371">
        <v>4</v>
      </c>
      <c r="G11371">
        <v>61</v>
      </c>
      <c r="H11371">
        <v>0</v>
      </c>
      <c r="I11371">
        <v>0</v>
      </c>
      <c r="J11371">
        <v>2</v>
      </c>
      <c r="K11371">
        <v>1</v>
      </c>
      <c r="L11371" t="s">
        <v>28</v>
      </c>
      <c r="M11371" t="s">
        <v>1019</v>
      </c>
      <c r="N11371" t="s">
        <v>106</v>
      </c>
      <c r="O11371" t="s">
        <v>22</v>
      </c>
      <c r="P11371" t="s">
        <v>23</v>
      </c>
      <c r="Q11371" t="s">
        <v>24</v>
      </c>
    </row>
    <row r="11372" spans="1:17" x14ac:dyDescent="0.2">
      <c r="A11372" s="2">
        <v>39599</v>
      </c>
      <c r="B11372" t="s">
        <v>211</v>
      </c>
      <c r="C11372" t="s">
        <v>404</v>
      </c>
      <c r="D11372" t="s">
        <v>36</v>
      </c>
      <c r="E11372" t="s">
        <v>36</v>
      </c>
      <c r="F11372">
        <v>102</v>
      </c>
      <c r="G11372">
        <v>171</v>
      </c>
      <c r="H11372">
        <v>0</v>
      </c>
      <c r="I11372">
        <v>0</v>
      </c>
      <c r="J11372">
        <v>1</v>
      </c>
      <c r="K11372">
        <v>1</v>
      </c>
      <c r="L11372" t="s">
        <v>20</v>
      </c>
      <c r="M11372" t="s">
        <v>373</v>
      </c>
      <c r="N11372" t="s">
        <v>211</v>
      </c>
      <c r="O11372" t="s">
        <v>22</v>
      </c>
      <c r="P11372" t="s">
        <v>23</v>
      </c>
      <c r="Q11372" t="s">
        <v>30</v>
      </c>
    </row>
    <row r="11373" spans="1:17" x14ac:dyDescent="0.2">
      <c r="A11373" s="2">
        <v>39599</v>
      </c>
      <c r="B11373" t="s">
        <v>365</v>
      </c>
      <c r="C11373" t="s">
        <v>138</v>
      </c>
      <c r="D11373" t="s">
        <v>36</v>
      </c>
      <c r="E11373" t="s">
        <v>36</v>
      </c>
      <c r="F11373">
        <v>86</v>
      </c>
      <c r="G11373">
        <v>67</v>
      </c>
      <c r="H11373">
        <v>0</v>
      </c>
      <c r="I11373">
        <v>0</v>
      </c>
      <c r="J11373">
        <v>1</v>
      </c>
      <c r="K11373">
        <v>0</v>
      </c>
      <c r="L11373" t="s">
        <v>20</v>
      </c>
      <c r="M11373" t="s">
        <v>220</v>
      </c>
      <c r="N11373" t="s">
        <v>199</v>
      </c>
      <c r="O11373" t="s">
        <v>122</v>
      </c>
      <c r="P11373" t="s">
        <v>23</v>
      </c>
      <c r="Q11373" t="s">
        <v>24</v>
      </c>
    </row>
    <row r="11374" spans="1:17" x14ac:dyDescent="0.2">
      <c r="A11374" s="2">
        <v>39599</v>
      </c>
      <c r="B11374" t="s">
        <v>208</v>
      </c>
      <c r="C11374" t="s">
        <v>237</v>
      </c>
      <c r="D11374" t="s">
        <v>36</v>
      </c>
      <c r="E11374" t="s">
        <v>36</v>
      </c>
      <c r="F11374">
        <v>92</v>
      </c>
      <c r="G11374">
        <v>158</v>
      </c>
      <c r="H11374">
        <v>0</v>
      </c>
      <c r="I11374">
        <v>0</v>
      </c>
      <c r="J11374">
        <v>1</v>
      </c>
      <c r="K11374">
        <v>0</v>
      </c>
      <c r="L11374" t="s">
        <v>20</v>
      </c>
      <c r="M11374" t="s">
        <v>398</v>
      </c>
      <c r="N11374" t="s">
        <v>208</v>
      </c>
      <c r="O11374" t="s">
        <v>22</v>
      </c>
      <c r="P11374" t="s">
        <v>23</v>
      </c>
      <c r="Q11374" t="s">
        <v>24</v>
      </c>
    </row>
    <row r="11375" spans="1:17" x14ac:dyDescent="0.2">
      <c r="A11375" s="2">
        <v>39600</v>
      </c>
      <c r="B11375" t="s">
        <v>267</v>
      </c>
      <c r="C11375" t="s">
        <v>471</v>
      </c>
      <c r="D11375" t="s">
        <v>36</v>
      </c>
      <c r="E11375" t="s">
        <v>36</v>
      </c>
      <c r="F11375">
        <v>65</v>
      </c>
      <c r="G11375">
        <v>103</v>
      </c>
      <c r="H11375">
        <v>0</v>
      </c>
      <c r="I11375">
        <v>0</v>
      </c>
      <c r="J11375">
        <v>3</v>
      </c>
      <c r="K11375">
        <v>0</v>
      </c>
      <c r="L11375" t="s">
        <v>20</v>
      </c>
      <c r="M11375" t="s">
        <v>268</v>
      </c>
      <c r="N11375" t="s">
        <v>267</v>
      </c>
      <c r="O11375" t="s">
        <v>22</v>
      </c>
      <c r="P11375" t="s">
        <v>23</v>
      </c>
      <c r="Q11375" t="s">
        <v>24</v>
      </c>
    </row>
    <row r="11376" spans="1:17" x14ac:dyDescent="0.2">
      <c r="A11376" s="2">
        <v>39600</v>
      </c>
      <c r="B11376" t="s">
        <v>286</v>
      </c>
      <c r="C11376" t="s">
        <v>153</v>
      </c>
      <c r="D11376" t="s">
        <v>50</v>
      </c>
      <c r="E11376" t="s">
        <v>50</v>
      </c>
      <c r="F11376">
        <v>80</v>
      </c>
      <c r="G11376">
        <v>8</v>
      </c>
      <c r="H11376">
        <v>0</v>
      </c>
      <c r="I11376">
        <v>0</v>
      </c>
      <c r="J11376">
        <v>0</v>
      </c>
      <c r="K11376">
        <v>0</v>
      </c>
      <c r="L11376" t="s">
        <v>28</v>
      </c>
      <c r="M11376" t="s">
        <v>1225</v>
      </c>
      <c r="N11376" t="s">
        <v>129</v>
      </c>
      <c r="O11376" t="s">
        <v>122</v>
      </c>
      <c r="P11376" t="s">
        <v>23</v>
      </c>
      <c r="Q11376" t="s">
        <v>30</v>
      </c>
    </row>
    <row r="11377" spans="1:17" x14ac:dyDescent="0.2">
      <c r="A11377" s="2">
        <v>39600</v>
      </c>
      <c r="B11377" t="s">
        <v>55</v>
      </c>
      <c r="C11377" t="s">
        <v>164</v>
      </c>
      <c r="D11377" t="s">
        <v>57</v>
      </c>
      <c r="E11377" t="s">
        <v>115</v>
      </c>
      <c r="F11377">
        <v>43</v>
      </c>
      <c r="G11377">
        <v>70</v>
      </c>
      <c r="H11377">
        <v>0</v>
      </c>
      <c r="I11377">
        <v>0</v>
      </c>
      <c r="J11377">
        <v>1</v>
      </c>
      <c r="K11377">
        <v>0</v>
      </c>
      <c r="L11377" t="s">
        <v>20</v>
      </c>
      <c r="M11377" t="s">
        <v>581</v>
      </c>
      <c r="N11377" t="s">
        <v>55</v>
      </c>
      <c r="O11377" t="s">
        <v>22</v>
      </c>
      <c r="P11377" t="s">
        <v>23</v>
      </c>
      <c r="Q11377" t="s">
        <v>24</v>
      </c>
    </row>
    <row r="11378" spans="1:17" x14ac:dyDescent="0.2">
      <c r="A11378" s="2">
        <v>39600</v>
      </c>
      <c r="B11378" t="s">
        <v>646</v>
      </c>
      <c r="C11378" t="s">
        <v>386</v>
      </c>
      <c r="D11378" t="s">
        <v>50</v>
      </c>
      <c r="E11378" t="s">
        <v>50</v>
      </c>
      <c r="F11378">
        <v>62</v>
      </c>
      <c r="G11378">
        <v>137</v>
      </c>
      <c r="H11378">
        <v>0</v>
      </c>
      <c r="I11378">
        <v>0</v>
      </c>
      <c r="J11378">
        <v>1</v>
      </c>
      <c r="K11378">
        <v>0</v>
      </c>
      <c r="L11378" t="s">
        <v>28</v>
      </c>
      <c r="M11378" t="s">
        <v>909</v>
      </c>
      <c r="N11378" t="s">
        <v>646</v>
      </c>
      <c r="O11378" t="s">
        <v>22</v>
      </c>
      <c r="P11378" t="s">
        <v>23</v>
      </c>
      <c r="Q11378" t="s">
        <v>24</v>
      </c>
    </row>
    <row r="11379" spans="1:17" x14ac:dyDescent="0.2">
      <c r="A11379" s="2">
        <v>39600</v>
      </c>
      <c r="B11379" t="s">
        <v>172</v>
      </c>
      <c r="C11379" t="s">
        <v>419</v>
      </c>
      <c r="D11379" t="s">
        <v>36</v>
      </c>
      <c r="E11379" t="s">
        <v>36</v>
      </c>
      <c r="F11379">
        <v>119</v>
      </c>
      <c r="G11379">
        <v>175</v>
      </c>
      <c r="H11379">
        <v>0</v>
      </c>
      <c r="I11379">
        <v>0</v>
      </c>
      <c r="J11379">
        <v>1</v>
      </c>
      <c r="K11379">
        <v>0</v>
      </c>
      <c r="L11379" t="s">
        <v>20</v>
      </c>
      <c r="M11379" t="s">
        <v>616</v>
      </c>
      <c r="N11379" t="s">
        <v>172</v>
      </c>
      <c r="O11379" t="s">
        <v>22</v>
      </c>
      <c r="P11379" t="s">
        <v>23</v>
      </c>
      <c r="Q11379" t="s">
        <v>24</v>
      </c>
    </row>
    <row r="11380" spans="1:17" x14ac:dyDescent="0.2">
      <c r="A11380" s="2">
        <v>39600</v>
      </c>
      <c r="B11380" t="s">
        <v>183</v>
      </c>
      <c r="C11380" t="s">
        <v>890</v>
      </c>
      <c r="D11380" t="s">
        <v>36</v>
      </c>
      <c r="E11380" t="s">
        <v>36</v>
      </c>
      <c r="F11380">
        <v>30</v>
      </c>
      <c r="G11380">
        <v>82</v>
      </c>
      <c r="H11380">
        <v>0</v>
      </c>
      <c r="I11380">
        <v>0</v>
      </c>
      <c r="J11380">
        <v>2</v>
      </c>
      <c r="K11380">
        <v>1</v>
      </c>
      <c r="L11380" t="s">
        <v>20</v>
      </c>
      <c r="M11380" t="s">
        <v>266</v>
      </c>
      <c r="N11380" t="s">
        <v>183</v>
      </c>
      <c r="O11380" t="s">
        <v>22</v>
      </c>
      <c r="P11380" t="s">
        <v>23</v>
      </c>
      <c r="Q11380" t="s">
        <v>24</v>
      </c>
    </row>
    <row r="11381" spans="1:17" x14ac:dyDescent="0.2">
      <c r="A11381" s="2">
        <v>39600</v>
      </c>
      <c r="B11381" t="s">
        <v>802</v>
      </c>
      <c r="C11381" t="s">
        <v>35</v>
      </c>
      <c r="D11381" t="s">
        <v>36</v>
      </c>
      <c r="E11381" t="s">
        <v>36</v>
      </c>
      <c r="F11381">
        <v>73</v>
      </c>
      <c r="G11381">
        <v>166</v>
      </c>
      <c r="H11381">
        <v>0</v>
      </c>
      <c r="I11381">
        <v>0</v>
      </c>
      <c r="J11381">
        <v>2</v>
      </c>
      <c r="K11381">
        <v>0</v>
      </c>
      <c r="L11381" t="s">
        <v>20</v>
      </c>
      <c r="M11381" t="s">
        <v>916</v>
      </c>
      <c r="N11381" t="s">
        <v>802</v>
      </c>
      <c r="O11381" t="s">
        <v>22</v>
      </c>
      <c r="P11381" t="s">
        <v>23</v>
      </c>
      <c r="Q11381" t="s">
        <v>24</v>
      </c>
    </row>
    <row r="11382" spans="1:17" x14ac:dyDescent="0.2">
      <c r="A11382" s="2">
        <v>39600</v>
      </c>
      <c r="B11382" t="s">
        <v>199</v>
      </c>
      <c r="C11382" t="s">
        <v>718</v>
      </c>
      <c r="D11382" t="s">
        <v>36</v>
      </c>
      <c r="E11382" t="s">
        <v>36</v>
      </c>
      <c r="F11382">
        <v>14</v>
      </c>
      <c r="G11382">
        <v>90</v>
      </c>
      <c r="H11382">
        <v>0</v>
      </c>
      <c r="I11382">
        <v>0</v>
      </c>
      <c r="J11382">
        <v>3</v>
      </c>
      <c r="K11382">
        <v>0</v>
      </c>
      <c r="L11382" t="s">
        <v>20</v>
      </c>
      <c r="M11382" t="s">
        <v>627</v>
      </c>
      <c r="N11382" t="s">
        <v>199</v>
      </c>
      <c r="O11382" t="s">
        <v>22</v>
      </c>
      <c r="P11382" t="s">
        <v>23</v>
      </c>
      <c r="Q11382" t="s">
        <v>24</v>
      </c>
    </row>
    <row r="11383" spans="1:17" x14ac:dyDescent="0.2">
      <c r="A11383" s="2">
        <v>39600</v>
      </c>
      <c r="B11383" t="s">
        <v>555</v>
      </c>
      <c r="C11383" t="s">
        <v>531</v>
      </c>
      <c r="D11383" t="s">
        <v>27</v>
      </c>
      <c r="E11383" t="s">
        <v>27</v>
      </c>
      <c r="F11383">
        <v>91</v>
      </c>
      <c r="G11383">
        <v>67</v>
      </c>
      <c r="H11383">
        <v>0</v>
      </c>
      <c r="I11383">
        <v>0</v>
      </c>
      <c r="J11383">
        <v>0</v>
      </c>
      <c r="K11383">
        <v>1</v>
      </c>
      <c r="L11383" t="s">
        <v>28</v>
      </c>
      <c r="M11383" t="s">
        <v>833</v>
      </c>
      <c r="N11383" t="s">
        <v>77</v>
      </c>
      <c r="O11383" t="s">
        <v>122</v>
      </c>
      <c r="P11383" t="s">
        <v>23</v>
      </c>
      <c r="Q11383" t="s">
        <v>41</v>
      </c>
    </row>
    <row r="11384" spans="1:17" x14ac:dyDescent="0.2">
      <c r="A11384" s="2">
        <v>39600</v>
      </c>
      <c r="B11384" t="s">
        <v>34</v>
      </c>
      <c r="C11384" t="s">
        <v>45</v>
      </c>
      <c r="D11384" t="s">
        <v>36</v>
      </c>
      <c r="E11384" t="s">
        <v>36</v>
      </c>
      <c r="F11384">
        <v>40</v>
      </c>
      <c r="G11384">
        <v>95</v>
      </c>
      <c r="H11384">
        <v>0</v>
      </c>
      <c r="I11384">
        <v>0</v>
      </c>
      <c r="J11384">
        <v>0</v>
      </c>
      <c r="K11384">
        <v>0</v>
      </c>
      <c r="L11384" t="s">
        <v>20</v>
      </c>
      <c r="M11384" t="s">
        <v>37</v>
      </c>
      <c r="N11384" t="s">
        <v>34</v>
      </c>
      <c r="O11384" t="s">
        <v>22</v>
      </c>
      <c r="P11384" t="s">
        <v>23</v>
      </c>
      <c r="Q11384" t="s">
        <v>30</v>
      </c>
    </row>
    <row r="11385" spans="1:17" x14ac:dyDescent="0.2">
      <c r="A11385" s="2">
        <v>39600</v>
      </c>
      <c r="B11385" t="s">
        <v>136</v>
      </c>
      <c r="C11385" t="s">
        <v>296</v>
      </c>
      <c r="D11385" t="s">
        <v>36</v>
      </c>
      <c r="E11385" t="s">
        <v>36</v>
      </c>
      <c r="F11385">
        <v>22</v>
      </c>
      <c r="G11385">
        <v>71</v>
      </c>
      <c r="H11385">
        <v>0</v>
      </c>
      <c r="I11385">
        <v>0</v>
      </c>
      <c r="J11385">
        <v>1</v>
      </c>
      <c r="K11385">
        <v>0</v>
      </c>
      <c r="L11385" t="s">
        <v>20</v>
      </c>
      <c r="M11385" t="s">
        <v>340</v>
      </c>
      <c r="N11385" t="s">
        <v>136</v>
      </c>
      <c r="O11385" t="s">
        <v>22</v>
      </c>
      <c r="P11385" t="s">
        <v>23</v>
      </c>
      <c r="Q11385" t="s">
        <v>24</v>
      </c>
    </row>
    <row r="11386" spans="1:17" x14ac:dyDescent="0.2">
      <c r="A11386" s="2">
        <v>39600</v>
      </c>
      <c r="B11386" t="s">
        <v>101</v>
      </c>
      <c r="C11386" t="s">
        <v>73</v>
      </c>
      <c r="D11386" t="s">
        <v>50</v>
      </c>
      <c r="E11386" t="s">
        <v>50</v>
      </c>
      <c r="F11386">
        <v>75</v>
      </c>
      <c r="G11386">
        <v>49</v>
      </c>
      <c r="H11386">
        <v>0</v>
      </c>
      <c r="I11386">
        <v>0</v>
      </c>
      <c r="J11386">
        <v>2</v>
      </c>
      <c r="K11386">
        <v>1</v>
      </c>
      <c r="L11386" t="s">
        <v>361</v>
      </c>
      <c r="M11386" t="s">
        <v>331</v>
      </c>
      <c r="N11386" t="s">
        <v>101</v>
      </c>
      <c r="O11386" t="s">
        <v>22</v>
      </c>
      <c r="P11386" t="s">
        <v>23</v>
      </c>
      <c r="Q11386" t="s">
        <v>24</v>
      </c>
    </row>
    <row r="11387" spans="1:17" x14ac:dyDescent="0.2">
      <c r="A11387" s="2">
        <v>39600</v>
      </c>
      <c r="B11387" t="s">
        <v>339</v>
      </c>
      <c r="C11387" t="s">
        <v>196</v>
      </c>
      <c r="D11387" t="s">
        <v>36</v>
      </c>
      <c r="E11387" t="s">
        <v>36</v>
      </c>
      <c r="F11387">
        <v>138</v>
      </c>
      <c r="G11387">
        <v>83</v>
      </c>
      <c r="H11387">
        <v>0</v>
      </c>
      <c r="I11387">
        <v>0</v>
      </c>
      <c r="J11387">
        <v>1</v>
      </c>
      <c r="K11387">
        <v>1</v>
      </c>
      <c r="L11387" t="s">
        <v>20</v>
      </c>
      <c r="M11387" t="s">
        <v>921</v>
      </c>
      <c r="N11387" t="s">
        <v>339</v>
      </c>
      <c r="O11387" t="s">
        <v>22</v>
      </c>
      <c r="P11387" t="s">
        <v>23</v>
      </c>
      <c r="Q11387" t="s">
        <v>30</v>
      </c>
    </row>
    <row r="11388" spans="1:17" x14ac:dyDescent="0.2">
      <c r="A11388" s="2">
        <v>39600</v>
      </c>
      <c r="B11388" t="s">
        <v>111</v>
      </c>
      <c r="C11388" t="s">
        <v>61</v>
      </c>
      <c r="D11388" t="s">
        <v>36</v>
      </c>
      <c r="E11388" t="s">
        <v>36</v>
      </c>
      <c r="F11388">
        <v>44</v>
      </c>
      <c r="G11388">
        <v>93</v>
      </c>
      <c r="H11388">
        <v>0</v>
      </c>
      <c r="I11388">
        <v>0</v>
      </c>
      <c r="J11388">
        <v>4</v>
      </c>
      <c r="K11388">
        <v>2</v>
      </c>
      <c r="L11388" t="s">
        <v>20</v>
      </c>
      <c r="M11388" t="s">
        <v>218</v>
      </c>
      <c r="N11388" t="s">
        <v>111</v>
      </c>
      <c r="O11388" t="s">
        <v>22</v>
      </c>
      <c r="P11388" t="s">
        <v>23</v>
      </c>
      <c r="Q11388" t="s">
        <v>24</v>
      </c>
    </row>
    <row r="11389" spans="1:17" x14ac:dyDescent="0.2">
      <c r="A11389" s="2">
        <v>39600</v>
      </c>
      <c r="B11389" t="s">
        <v>126</v>
      </c>
      <c r="C11389" t="s">
        <v>161</v>
      </c>
      <c r="D11389" t="s">
        <v>50</v>
      </c>
      <c r="E11389" t="s">
        <v>50</v>
      </c>
      <c r="F11389">
        <v>10</v>
      </c>
      <c r="G11389">
        <v>52</v>
      </c>
      <c r="H11389">
        <v>0</v>
      </c>
      <c r="I11389">
        <v>0</v>
      </c>
      <c r="J11389">
        <v>2</v>
      </c>
      <c r="K11389">
        <v>0</v>
      </c>
      <c r="L11389" t="s">
        <v>28</v>
      </c>
      <c r="M11389" t="s">
        <v>157</v>
      </c>
      <c r="N11389" t="s">
        <v>126</v>
      </c>
      <c r="O11389" t="s">
        <v>22</v>
      </c>
      <c r="P11389" t="s">
        <v>23</v>
      </c>
      <c r="Q11389" t="s">
        <v>24</v>
      </c>
    </row>
    <row r="11390" spans="1:17" x14ac:dyDescent="0.2">
      <c r="A11390" s="2">
        <v>39600</v>
      </c>
      <c r="B11390" t="s">
        <v>135</v>
      </c>
      <c r="C11390" t="s">
        <v>149</v>
      </c>
      <c r="D11390" t="s">
        <v>36</v>
      </c>
      <c r="E11390" t="s">
        <v>36</v>
      </c>
      <c r="F11390">
        <v>39</v>
      </c>
      <c r="G11390">
        <v>69</v>
      </c>
      <c r="H11390">
        <v>0</v>
      </c>
      <c r="I11390">
        <v>0</v>
      </c>
      <c r="J11390">
        <v>2</v>
      </c>
      <c r="K11390">
        <v>0</v>
      </c>
      <c r="L11390" t="s">
        <v>20</v>
      </c>
      <c r="M11390" t="s">
        <v>1082</v>
      </c>
      <c r="N11390" t="s">
        <v>135</v>
      </c>
      <c r="O11390" t="s">
        <v>22</v>
      </c>
      <c r="P11390" t="s">
        <v>23</v>
      </c>
      <c r="Q11390" t="s">
        <v>24</v>
      </c>
    </row>
    <row r="11391" spans="1:17" x14ac:dyDescent="0.2">
      <c r="A11391" s="2">
        <v>39600</v>
      </c>
      <c r="B11391" t="s">
        <v>90</v>
      </c>
      <c r="C11391" t="s">
        <v>72</v>
      </c>
      <c r="D11391" t="s">
        <v>50</v>
      </c>
      <c r="E11391" t="s">
        <v>50</v>
      </c>
      <c r="F11391">
        <v>27</v>
      </c>
      <c r="G11391">
        <v>33</v>
      </c>
      <c r="H11391">
        <v>0</v>
      </c>
      <c r="I11391">
        <v>0</v>
      </c>
      <c r="J11391">
        <v>1</v>
      </c>
      <c r="K11391">
        <v>1</v>
      </c>
      <c r="L11391" t="s">
        <v>28</v>
      </c>
      <c r="M11391" t="s">
        <v>713</v>
      </c>
      <c r="N11391" t="s">
        <v>90</v>
      </c>
      <c r="O11391" t="s">
        <v>22</v>
      </c>
      <c r="P11391" t="s">
        <v>23</v>
      </c>
      <c r="Q11391" t="s">
        <v>30</v>
      </c>
    </row>
    <row r="11392" spans="1:17" x14ac:dyDescent="0.2">
      <c r="A11392" s="2">
        <v>39600</v>
      </c>
      <c r="B11392" t="s">
        <v>52</v>
      </c>
      <c r="C11392" t="s">
        <v>168</v>
      </c>
      <c r="D11392" t="s">
        <v>50</v>
      </c>
      <c r="E11392" t="s">
        <v>50</v>
      </c>
      <c r="F11392">
        <v>23</v>
      </c>
      <c r="G11392">
        <v>32</v>
      </c>
      <c r="H11392">
        <v>0</v>
      </c>
      <c r="I11392">
        <v>0</v>
      </c>
      <c r="J11392">
        <v>0</v>
      </c>
      <c r="K11392">
        <v>1</v>
      </c>
      <c r="L11392" t="s">
        <v>28</v>
      </c>
      <c r="M11392" t="s">
        <v>68</v>
      </c>
      <c r="N11392" t="s">
        <v>52</v>
      </c>
      <c r="O11392" t="s">
        <v>22</v>
      </c>
      <c r="P11392" t="s">
        <v>23</v>
      </c>
      <c r="Q11392" t="s">
        <v>41</v>
      </c>
    </row>
    <row r="11393" spans="1:17" x14ac:dyDescent="0.2">
      <c r="A11393" s="2">
        <v>39600</v>
      </c>
      <c r="B11393" t="s">
        <v>282</v>
      </c>
      <c r="C11393" t="s">
        <v>89</v>
      </c>
      <c r="D11393" t="s">
        <v>19</v>
      </c>
      <c r="E11393" t="s">
        <v>50</v>
      </c>
      <c r="F11393">
        <v>88</v>
      </c>
      <c r="G11393">
        <v>11</v>
      </c>
      <c r="H11393">
        <v>0</v>
      </c>
      <c r="I11393">
        <v>0</v>
      </c>
      <c r="J11393">
        <v>0</v>
      </c>
      <c r="K11393">
        <v>3</v>
      </c>
      <c r="L11393" t="s">
        <v>28</v>
      </c>
      <c r="M11393" t="s">
        <v>285</v>
      </c>
      <c r="N11393" t="s">
        <v>282</v>
      </c>
      <c r="O11393" t="s">
        <v>22</v>
      </c>
      <c r="P11393" t="s">
        <v>23</v>
      </c>
      <c r="Q11393" t="s">
        <v>41</v>
      </c>
    </row>
    <row r="11394" spans="1:17" x14ac:dyDescent="0.2">
      <c r="A11394" s="2">
        <v>39600</v>
      </c>
      <c r="B11394" t="s">
        <v>128</v>
      </c>
      <c r="C11394" t="s">
        <v>224</v>
      </c>
      <c r="D11394" t="s">
        <v>36</v>
      </c>
      <c r="E11394" t="s">
        <v>36</v>
      </c>
      <c r="F11394">
        <v>53</v>
      </c>
      <c r="G11394">
        <v>108</v>
      </c>
      <c r="H11394">
        <v>0</v>
      </c>
      <c r="I11394">
        <v>0</v>
      </c>
      <c r="J11394">
        <v>1</v>
      </c>
      <c r="K11394">
        <v>2</v>
      </c>
      <c r="L11394" t="s">
        <v>20</v>
      </c>
      <c r="M11394" t="s">
        <v>1054</v>
      </c>
      <c r="N11394" t="s">
        <v>128</v>
      </c>
      <c r="O11394" t="s">
        <v>22</v>
      </c>
      <c r="P11394" t="s">
        <v>23</v>
      </c>
      <c r="Q11394" t="s">
        <v>41</v>
      </c>
    </row>
    <row r="11395" spans="1:17" x14ac:dyDescent="0.2">
      <c r="A11395" s="2">
        <v>39601</v>
      </c>
      <c r="B11395" t="s">
        <v>70</v>
      </c>
      <c r="C11395" t="s">
        <v>317</v>
      </c>
      <c r="D11395" t="s">
        <v>50</v>
      </c>
      <c r="E11395" t="s">
        <v>50</v>
      </c>
      <c r="F11395">
        <v>34</v>
      </c>
      <c r="G11395">
        <v>60</v>
      </c>
      <c r="H11395">
        <v>0</v>
      </c>
      <c r="I11395">
        <v>0</v>
      </c>
      <c r="J11395">
        <v>1</v>
      </c>
      <c r="K11395">
        <v>1</v>
      </c>
      <c r="L11395" t="s">
        <v>28</v>
      </c>
      <c r="M11395" t="s">
        <v>1326</v>
      </c>
      <c r="N11395" t="s">
        <v>70</v>
      </c>
      <c r="O11395" t="s">
        <v>22</v>
      </c>
      <c r="P11395" t="s">
        <v>23</v>
      </c>
      <c r="Q11395" t="s">
        <v>30</v>
      </c>
    </row>
    <row r="11396" spans="1:17" x14ac:dyDescent="0.2">
      <c r="A11396" s="2">
        <v>39601</v>
      </c>
      <c r="B11396" t="s">
        <v>167</v>
      </c>
      <c r="C11396" t="s">
        <v>176</v>
      </c>
      <c r="D11396" t="s">
        <v>115</v>
      </c>
      <c r="E11396" t="s">
        <v>115</v>
      </c>
      <c r="F11396">
        <v>51</v>
      </c>
      <c r="G11396">
        <v>97</v>
      </c>
      <c r="H11396">
        <v>0</v>
      </c>
      <c r="I11396">
        <v>0</v>
      </c>
      <c r="J11396">
        <v>0</v>
      </c>
      <c r="K11396">
        <v>0</v>
      </c>
      <c r="L11396" t="s">
        <v>20</v>
      </c>
      <c r="M11396" t="s">
        <v>625</v>
      </c>
      <c r="N11396" t="s">
        <v>167</v>
      </c>
      <c r="O11396" t="s">
        <v>22</v>
      </c>
      <c r="P11396" t="s">
        <v>23</v>
      </c>
      <c r="Q11396" t="s">
        <v>30</v>
      </c>
    </row>
    <row r="11397" spans="1:17" x14ac:dyDescent="0.2">
      <c r="A11397" s="2">
        <v>39601</v>
      </c>
      <c r="B11397" t="s">
        <v>143</v>
      </c>
      <c r="C11397" t="s">
        <v>239</v>
      </c>
      <c r="D11397" t="s">
        <v>115</v>
      </c>
      <c r="E11397" t="s">
        <v>115</v>
      </c>
      <c r="F11397">
        <v>37</v>
      </c>
      <c r="G11397">
        <v>79</v>
      </c>
      <c r="H11397">
        <v>0</v>
      </c>
      <c r="I11397">
        <v>0</v>
      </c>
      <c r="J11397">
        <v>3</v>
      </c>
      <c r="K11397">
        <v>0</v>
      </c>
      <c r="L11397" t="s">
        <v>20</v>
      </c>
      <c r="M11397" t="s">
        <v>773</v>
      </c>
      <c r="N11397" t="s">
        <v>143</v>
      </c>
      <c r="O11397" t="s">
        <v>22</v>
      </c>
      <c r="P11397" t="s">
        <v>23</v>
      </c>
      <c r="Q11397" t="s">
        <v>24</v>
      </c>
    </row>
    <row r="11398" spans="1:17" x14ac:dyDescent="0.2">
      <c r="A11398" s="2">
        <v>39601</v>
      </c>
      <c r="B11398" t="s">
        <v>166</v>
      </c>
      <c r="C11398" t="s">
        <v>182</v>
      </c>
      <c r="D11398" t="s">
        <v>115</v>
      </c>
      <c r="E11398" t="s">
        <v>115</v>
      </c>
      <c r="F11398">
        <v>83</v>
      </c>
      <c r="G11398">
        <v>87</v>
      </c>
      <c r="H11398">
        <v>0</v>
      </c>
      <c r="I11398">
        <v>0</v>
      </c>
      <c r="J11398">
        <v>0</v>
      </c>
      <c r="K11398">
        <v>0</v>
      </c>
      <c r="L11398" t="s">
        <v>20</v>
      </c>
      <c r="M11398" t="s">
        <v>165</v>
      </c>
      <c r="N11398" t="s">
        <v>166</v>
      </c>
      <c r="O11398" t="s">
        <v>22</v>
      </c>
      <c r="P11398" t="s">
        <v>23</v>
      </c>
      <c r="Q11398" t="s">
        <v>30</v>
      </c>
    </row>
    <row r="11399" spans="1:17" x14ac:dyDescent="0.2">
      <c r="A11399" s="2">
        <v>39601</v>
      </c>
      <c r="B11399" t="s">
        <v>113</v>
      </c>
      <c r="C11399" t="s">
        <v>464</v>
      </c>
      <c r="D11399" t="s">
        <v>115</v>
      </c>
      <c r="E11399" t="s">
        <v>115</v>
      </c>
      <c r="F11399">
        <v>54</v>
      </c>
      <c r="G11399">
        <v>140</v>
      </c>
      <c r="H11399">
        <v>0</v>
      </c>
      <c r="I11399">
        <v>0</v>
      </c>
      <c r="J11399">
        <v>4</v>
      </c>
      <c r="K11399">
        <v>1</v>
      </c>
      <c r="L11399" t="s">
        <v>20</v>
      </c>
      <c r="M11399" t="s">
        <v>231</v>
      </c>
      <c r="N11399" t="s">
        <v>113</v>
      </c>
      <c r="O11399" t="s">
        <v>22</v>
      </c>
      <c r="P11399" t="s">
        <v>23</v>
      </c>
      <c r="Q11399" t="s">
        <v>24</v>
      </c>
    </row>
    <row r="11400" spans="1:17" x14ac:dyDescent="0.2">
      <c r="A11400" s="2">
        <v>39601</v>
      </c>
      <c r="B11400" t="s">
        <v>443</v>
      </c>
      <c r="C11400" t="s">
        <v>449</v>
      </c>
      <c r="D11400" t="s">
        <v>115</v>
      </c>
      <c r="E11400" t="s">
        <v>115</v>
      </c>
      <c r="F11400">
        <v>128</v>
      </c>
      <c r="G11400">
        <v>59</v>
      </c>
      <c r="H11400">
        <v>0</v>
      </c>
      <c r="I11400">
        <v>0</v>
      </c>
      <c r="J11400">
        <v>3</v>
      </c>
      <c r="K11400">
        <v>7</v>
      </c>
      <c r="L11400" t="s">
        <v>20</v>
      </c>
      <c r="M11400" t="s">
        <v>443</v>
      </c>
      <c r="N11400" t="s">
        <v>443</v>
      </c>
      <c r="O11400" t="s">
        <v>22</v>
      </c>
      <c r="P11400" t="s">
        <v>23</v>
      </c>
      <c r="Q11400" t="s">
        <v>41</v>
      </c>
    </row>
    <row r="11401" spans="1:17" x14ac:dyDescent="0.2">
      <c r="A11401" s="2">
        <v>39601</v>
      </c>
      <c r="B11401" t="s">
        <v>469</v>
      </c>
      <c r="C11401" t="s">
        <v>301</v>
      </c>
      <c r="D11401" t="s">
        <v>115</v>
      </c>
      <c r="E11401" t="s">
        <v>115</v>
      </c>
      <c r="F11401">
        <v>97</v>
      </c>
      <c r="G11401">
        <v>117</v>
      </c>
      <c r="H11401">
        <v>0</v>
      </c>
      <c r="I11401">
        <v>0</v>
      </c>
      <c r="J11401">
        <v>1</v>
      </c>
      <c r="K11401">
        <v>0</v>
      </c>
      <c r="L11401" t="s">
        <v>20</v>
      </c>
      <c r="M11401" t="s">
        <v>470</v>
      </c>
      <c r="N11401" t="s">
        <v>469</v>
      </c>
      <c r="O11401" t="s">
        <v>22</v>
      </c>
      <c r="P11401" t="s">
        <v>23</v>
      </c>
      <c r="Q11401" t="s">
        <v>24</v>
      </c>
    </row>
    <row r="11402" spans="1:17" x14ac:dyDescent="0.2">
      <c r="A11402" s="2">
        <v>39601</v>
      </c>
      <c r="B11402" t="s">
        <v>114</v>
      </c>
      <c r="C11402" t="s">
        <v>402</v>
      </c>
      <c r="D11402" t="s">
        <v>115</v>
      </c>
      <c r="E11402" t="s">
        <v>115</v>
      </c>
      <c r="F11402">
        <v>96</v>
      </c>
      <c r="G11402">
        <v>72</v>
      </c>
      <c r="H11402">
        <v>0</v>
      </c>
      <c r="I11402">
        <v>0</v>
      </c>
      <c r="J11402">
        <v>2</v>
      </c>
      <c r="K11402">
        <v>3</v>
      </c>
      <c r="L11402" t="s">
        <v>20</v>
      </c>
      <c r="M11402" t="s">
        <v>226</v>
      </c>
      <c r="N11402" t="s">
        <v>114</v>
      </c>
      <c r="O11402" t="s">
        <v>22</v>
      </c>
      <c r="P11402" t="s">
        <v>23</v>
      </c>
      <c r="Q11402" t="s">
        <v>41</v>
      </c>
    </row>
    <row r="11403" spans="1:17" x14ac:dyDescent="0.2">
      <c r="A11403" s="2">
        <v>39601</v>
      </c>
      <c r="B11403" t="s">
        <v>583</v>
      </c>
      <c r="C11403" t="s">
        <v>163</v>
      </c>
      <c r="D11403" t="s">
        <v>115</v>
      </c>
      <c r="E11403" t="s">
        <v>115</v>
      </c>
      <c r="F11403">
        <v>148</v>
      </c>
      <c r="G11403">
        <v>125</v>
      </c>
      <c r="H11403">
        <v>0</v>
      </c>
      <c r="I11403">
        <v>0</v>
      </c>
      <c r="J11403">
        <v>0</v>
      </c>
      <c r="K11403">
        <v>0</v>
      </c>
      <c r="L11403" t="s">
        <v>20</v>
      </c>
      <c r="M11403" t="s">
        <v>584</v>
      </c>
      <c r="N11403" t="s">
        <v>583</v>
      </c>
      <c r="O11403" t="s">
        <v>22</v>
      </c>
      <c r="P11403" t="s">
        <v>23</v>
      </c>
      <c r="Q11403" t="s">
        <v>30</v>
      </c>
    </row>
    <row r="11404" spans="1:17" x14ac:dyDescent="0.2">
      <c r="A11404" s="2">
        <v>39602</v>
      </c>
      <c r="B11404" t="s">
        <v>67</v>
      </c>
      <c r="C11404" t="s">
        <v>43</v>
      </c>
      <c r="D11404" t="s">
        <v>50</v>
      </c>
      <c r="E11404" t="s">
        <v>19</v>
      </c>
      <c r="F11404">
        <v>7</v>
      </c>
      <c r="G11404">
        <v>19</v>
      </c>
      <c r="H11404">
        <v>0</v>
      </c>
      <c r="I11404">
        <v>0</v>
      </c>
      <c r="J11404">
        <v>1</v>
      </c>
      <c r="K11404">
        <v>0</v>
      </c>
      <c r="L11404" t="s">
        <v>28</v>
      </c>
      <c r="M11404" t="s">
        <v>769</v>
      </c>
      <c r="N11404" t="s">
        <v>67</v>
      </c>
      <c r="O11404" t="s">
        <v>22</v>
      </c>
      <c r="P11404" t="s">
        <v>23</v>
      </c>
      <c r="Q11404" t="s">
        <v>24</v>
      </c>
    </row>
    <row r="11405" spans="1:17" x14ac:dyDescent="0.2">
      <c r="A11405" s="2">
        <v>39602</v>
      </c>
      <c r="B11405" t="s">
        <v>388</v>
      </c>
      <c r="C11405" t="s">
        <v>459</v>
      </c>
      <c r="D11405" t="s">
        <v>115</v>
      </c>
      <c r="E11405" t="s">
        <v>115</v>
      </c>
      <c r="F11405">
        <v>151</v>
      </c>
      <c r="G11405">
        <v>184</v>
      </c>
      <c r="H11405">
        <v>0</v>
      </c>
      <c r="I11405">
        <v>0</v>
      </c>
      <c r="J11405">
        <v>4</v>
      </c>
      <c r="K11405">
        <v>0</v>
      </c>
      <c r="L11405" t="s">
        <v>460</v>
      </c>
      <c r="M11405" t="s">
        <v>925</v>
      </c>
      <c r="N11405" t="s">
        <v>629</v>
      </c>
      <c r="O11405" t="s">
        <v>122</v>
      </c>
      <c r="P11405" t="s">
        <v>23</v>
      </c>
      <c r="Q11405" t="s">
        <v>24</v>
      </c>
    </row>
    <row r="11406" spans="1:17" x14ac:dyDescent="0.2">
      <c r="A11406" s="2">
        <v>39602</v>
      </c>
      <c r="B11406" t="s">
        <v>629</v>
      </c>
      <c r="C11406" t="s">
        <v>463</v>
      </c>
      <c r="D11406" t="s">
        <v>36</v>
      </c>
      <c r="E11406" t="s">
        <v>115</v>
      </c>
      <c r="F11406">
        <v>160</v>
      </c>
      <c r="G11406">
        <v>161</v>
      </c>
      <c r="H11406">
        <v>0</v>
      </c>
      <c r="I11406">
        <v>0</v>
      </c>
      <c r="J11406">
        <v>3</v>
      </c>
      <c r="K11406">
        <v>0</v>
      </c>
      <c r="L11406" t="s">
        <v>460</v>
      </c>
      <c r="M11406" t="s">
        <v>925</v>
      </c>
      <c r="N11406" t="s">
        <v>629</v>
      </c>
      <c r="O11406" t="s">
        <v>22</v>
      </c>
      <c r="P11406" t="s">
        <v>23</v>
      </c>
      <c r="Q11406" t="s">
        <v>24</v>
      </c>
    </row>
    <row r="11407" spans="1:17" x14ac:dyDescent="0.2">
      <c r="A11407" s="2">
        <v>39603</v>
      </c>
      <c r="B11407" t="s">
        <v>737</v>
      </c>
      <c r="C11407" t="s">
        <v>386</v>
      </c>
      <c r="D11407" t="s">
        <v>50</v>
      </c>
      <c r="E11407" t="s">
        <v>50</v>
      </c>
      <c r="F11407">
        <v>184</v>
      </c>
      <c r="G11407">
        <v>133</v>
      </c>
      <c r="H11407">
        <v>0</v>
      </c>
      <c r="I11407">
        <v>0</v>
      </c>
      <c r="J11407">
        <v>1</v>
      </c>
      <c r="K11407">
        <v>2</v>
      </c>
      <c r="L11407" t="s">
        <v>28</v>
      </c>
      <c r="M11407" t="s">
        <v>819</v>
      </c>
      <c r="N11407" t="s">
        <v>737</v>
      </c>
      <c r="O11407" t="s">
        <v>22</v>
      </c>
      <c r="P11407" t="s">
        <v>23</v>
      </c>
      <c r="Q11407" t="s">
        <v>41</v>
      </c>
    </row>
    <row r="11408" spans="1:17" x14ac:dyDescent="0.2">
      <c r="A11408" s="2">
        <v>39603</v>
      </c>
      <c r="B11408" t="s">
        <v>212</v>
      </c>
      <c r="C11408" t="s">
        <v>979</v>
      </c>
      <c r="D11408" t="s">
        <v>115</v>
      </c>
      <c r="E11408" t="s">
        <v>115</v>
      </c>
      <c r="F11408">
        <v>183</v>
      </c>
      <c r="G11408">
        <v>196</v>
      </c>
      <c r="H11408">
        <v>0</v>
      </c>
      <c r="I11408">
        <v>0</v>
      </c>
      <c r="J11408">
        <v>1</v>
      </c>
      <c r="K11408">
        <v>1</v>
      </c>
      <c r="L11408" t="s">
        <v>460</v>
      </c>
      <c r="M11408" t="s">
        <v>461</v>
      </c>
      <c r="N11408" t="s">
        <v>462</v>
      </c>
      <c r="O11408" t="s">
        <v>122</v>
      </c>
      <c r="P11408" t="s">
        <v>23</v>
      </c>
      <c r="Q11408" t="s">
        <v>30</v>
      </c>
    </row>
    <row r="11409" spans="1:17" x14ac:dyDescent="0.2">
      <c r="A11409" s="2">
        <v>39603</v>
      </c>
      <c r="B11409" t="s">
        <v>107</v>
      </c>
      <c r="C11409" t="s">
        <v>555</v>
      </c>
      <c r="D11409" t="s">
        <v>19</v>
      </c>
      <c r="E11409" t="s">
        <v>27</v>
      </c>
      <c r="F11409">
        <v>47</v>
      </c>
      <c r="G11409">
        <v>89</v>
      </c>
      <c r="H11409">
        <v>0</v>
      </c>
      <c r="I11409">
        <v>0</v>
      </c>
      <c r="J11409">
        <v>2</v>
      </c>
      <c r="K11409">
        <v>0</v>
      </c>
      <c r="L11409" t="s">
        <v>28</v>
      </c>
      <c r="M11409" t="s">
        <v>1209</v>
      </c>
      <c r="N11409" t="s">
        <v>107</v>
      </c>
      <c r="O11409" t="s">
        <v>22</v>
      </c>
      <c r="P11409" t="s">
        <v>23</v>
      </c>
      <c r="Q11409" t="s">
        <v>24</v>
      </c>
    </row>
    <row r="11410" spans="1:17" x14ac:dyDescent="0.2">
      <c r="A11410" s="2">
        <v>39603</v>
      </c>
      <c r="B11410" t="s">
        <v>81</v>
      </c>
      <c r="C11410" t="s">
        <v>48</v>
      </c>
      <c r="D11410" t="s">
        <v>50</v>
      </c>
      <c r="E11410" t="s">
        <v>50</v>
      </c>
      <c r="F11410">
        <v>121</v>
      </c>
      <c r="G11410">
        <v>193</v>
      </c>
      <c r="H11410">
        <v>0</v>
      </c>
      <c r="I11410">
        <v>0</v>
      </c>
      <c r="J11410">
        <v>4</v>
      </c>
      <c r="K11410">
        <v>3</v>
      </c>
      <c r="L11410" t="s">
        <v>28</v>
      </c>
      <c r="M11410" t="s">
        <v>83</v>
      </c>
      <c r="N11410" t="s">
        <v>81</v>
      </c>
      <c r="O11410" t="s">
        <v>22</v>
      </c>
      <c r="P11410" t="s">
        <v>23</v>
      </c>
      <c r="Q11410" t="s">
        <v>24</v>
      </c>
    </row>
    <row r="11411" spans="1:17" x14ac:dyDescent="0.2">
      <c r="A11411" s="2">
        <v>39603</v>
      </c>
      <c r="B11411" t="s">
        <v>304</v>
      </c>
      <c r="C11411" t="s">
        <v>229</v>
      </c>
      <c r="D11411" t="s">
        <v>27</v>
      </c>
      <c r="E11411" t="s">
        <v>27</v>
      </c>
      <c r="F11411">
        <v>37</v>
      </c>
      <c r="G11411">
        <v>149</v>
      </c>
      <c r="H11411">
        <v>0</v>
      </c>
      <c r="I11411">
        <v>0</v>
      </c>
      <c r="J11411">
        <v>4</v>
      </c>
      <c r="K11411">
        <v>0</v>
      </c>
      <c r="L11411" t="s">
        <v>20</v>
      </c>
      <c r="M11411" t="s">
        <v>628</v>
      </c>
      <c r="N11411" t="s">
        <v>304</v>
      </c>
      <c r="O11411" t="s">
        <v>22</v>
      </c>
      <c r="P11411" t="s">
        <v>23</v>
      </c>
      <c r="Q11411" t="s">
        <v>24</v>
      </c>
    </row>
    <row r="11412" spans="1:17" x14ac:dyDescent="0.2">
      <c r="A11412" s="2">
        <v>39603</v>
      </c>
      <c r="B11412" t="s">
        <v>73</v>
      </c>
      <c r="C11412" t="s">
        <v>95</v>
      </c>
      <c r="D11412" t="s">
        <v>50</v>
      </c>
      <c r="E11412" t="s">
        <v>50</v>
      </c>
      <c r="F11412">
        <v>62</v>
      </c>
      <c r="G11412">
        <v>24</v>
      </c>
      <c r="H11412">
        <v>0</v>
      </c>
      <c r="I11412">
        <v>0</v>
      </c>
      <c r="J11412">
        <v>1</v>
      </c>
      <c r="K11412">
        <v>4</v>
      </c>
      <c r="L11412" t="s">
        <v>28</v>
      </c>
      <c r="M11412" t="s">
        <v>1324</v>
      </c>
      <c r="N11412" t="s">
        <v>129</v>
      </c>
      <c r="O11412" t="s">
        <v>122</v>
      </c>
      <c r="P11412" t="s">
        <v>23</v>
      </c>
      <c r="Q11412" t="s">
        <v>41</v>
      </c>
    </row>
    <row r="11413" spans="1:17" x14ac:dyDescent="0.2">
      <c r="A11413" s="2">
        <v>39603</v>
      </c>
      <c r="B11413" t="s">
        <v>26</v>
      </c>
      <c r="C11413" t="s">
        <v>39</v>
      </c>
      <c r="D11413" t="s">
        <v>27</v>
      </c>
      <c r="E11413" t="s">
        <v>19</v>
      </c>
      <c r="F11413">
        <v>14</v>
      </c>
      <c r="G11413">
        <v>1</v>
      </c>
      <c r="H11413">
        <v>0</v>
      </c>
      <c r="I11413">
        <v>0</v>
      </c>
      <c r="J11413">
        <v>1</v>
      </c>
      <c r="K11413">
        <v>4</v>
      </c>
      <c r="L11413" t="s">
        <v>28</v>
      </c>
      <c r="M11413" t="s">
        <v>170</v>
      </c>
      <c r="N11413" t="s">
        <v>77</v>
      </c>
      <c r="O11413" t="s">
        <v>122</v>
      </c>
      <c r="P11413" t="s">
        <v>23</v>
      </c>
      <c r="Q11413" t="s">
        <v>41</v>
      </c>
    </row>
    <row r="11414" spans="1:17" x14ac:dyDescent="0.2">
      <c r="A11414" s="2">
        <v>39603</v>
      </c>
      <c r="B11414" t="s">
        <v>531</v>
      </c>
      <c r="C11414" t="s">
        <v>56</v>
      </c>
      <c r="D11414" t="s">
        <v>27</v>
      </c>
      <c r="E11414" t="s">
        <v>27</v>
      </c>
      <c r="F11414">
        <v>60</v>
      </c>
      <c r="G11414">
        <v>60</v>
      </c>
      <c r="H11414">
        <v>0</v>
      </c>
      <c r="I11414">
        <v>0</v>
      </c>
      <c r="J11414">
        <v>2</v>
      </c>
      <c r="K11414">
        <v>2</v>
      </c>
      <c r="L11414" t="s">
        <v>28</v>
      </c>
      <c r="M11414" t="s">
        <v>833</v>
      </c>
      <c r="N11414" t="s">
        <v>77</v>
      </c>
      <c r="O11414" t="s">
        <v>122</v>
      </c>
      <c r="P11414" t="s">
        <v>23</v>
      </c>
      <c r="Q11414" t="s">
        <v>30</v>
      </c>
    </row>
    <row r="11415" spans="1:17" x14ac:dyDescent="0.2">
      <c r="A11415" s="2">
        <v>39603</v>
      </c>
      <c r="B11415" t="s">
        <v>106</v>
      </c>
      <c r="C11415" t="s">
        <v>77</v>
      </c>
      <c r="D11415" t="s">
        <v>50</v>
      </c>
      <c r="E11415" t="s">
        <v>27</v>
      </c>
      <c r="F11415">
        <v>4</v>
      </c>
      <c r="G11415">
        <v>21</v>
      </c>
      <c r="H11415">
        <v>0</v>
      </c>
      <c r="I11415">
        <v>0</v>
      </c>
      <c r="J11415">
        <v>1</v>
      </c>
      <c r="K11415">
        <v>0</v>
      </c>
      <c r="L11415" t="s">
        <v>28</v>
      </c>
      <c r="M11415" t="s">
        <v>791</v>
      </c>
      <c r="N11415" t="s">
        <v>106</v>
      </c>
      <c r="O11415" t="s">
        <v>22</v>
      </c>
      <c r="P11415" t="s">
        <v>23</v>
      </c>
      <c r="Q11415" t="s">
        <v>24</v>
      </c>
    </row>
    <row r="11416" spans="1:17" x14ac:dyDescent="0.2">
      <c r="A11416" s="2">
        <v>39603</v>
      </c>
      <c r="B11416" t="s">
        <v>462</v>
      </c>
      <c r="C11416" t="s">
        <v>1073</v>
      </c>
      <c r="D11416" t="s">
        <v>115</v>
      </c>
      <c r="E11416" t="s">
        <v>115</v>
      </c>
      <c r="F11416">
        <v>162</v>
      </c>
      <c r="G11416">
        <v>182</v>
      </c>
      <c r="H11416">
        <v>0</v>
      </c>
      <c r="I11416">
        <v>0</v>
      </c>
      <c r="J11416">
        <v>2</v>
      </c>
      <c r="K11416">
        <v>2</v>
      </c>
      <c r="L11416" t="s">
        <v>460</v>
      </c>
      <c r="M11416" t="s">
        <v>461</v>
      </c>
      <c r="N11416" t="s">
        <v>462</v>
      </c>
      <c r="O11416" t="s">
        <v>22</v>
      </c>
      <c r="P11416" t="s">
        <v>23</v>
      </c>
      <c r="Q11416" t="s">
        <v>30</v>
      </c>
    </row>
    <row r="11417" spans="1:17" x14ac:dyDescent="0.2">
      <c r="A11417" s="2">
        <v>39604</v>
      </c>
      <c r="B11417" t="s">
        <v>388</v>
      </c>
      <c r="C11417" t="s">
        <v>463</v>
      </c>
      <c r="D11417" t="s">
        <v>115</v>
      </c>
      <c r="E11417" t="s">
        <v>115</v>
      </c>
      <c r="F11417">
        <v>153</v>
      </c>
      <c r="G11417">
        <v>160</v>
      </c>
      <c r="H11417">
        <v>0</v>
      </c>
      <c r="I11417">
        <v>0</v>
      </c>
      <c r="J11417">
        <v>2</v>
      </c>
      <c r="K11417">
        <v>1</v>
      </c>
      <c r="L11417" t="s">
        <v>460</v>
      </c>
      <c r="M11417" t="s">
        <v>925</v>
      </c>
      <c r="N11417" t="s">
        <v>629</v>
      </c>
      <c r="O11417" t="s">
        <v>122</v>
      </c>
      <c r="P11417" t="s">
        <v>23</v>
      </c>
      <c r="Q11417" t="s">
        <v>24</v>
      </c>
    </row>
    <row r="11418" spans="1:17" x14ac:dyDescent="0.2">
      <c r="A11418" s="2">
        <v>39604</v>
      </c>
      <c r="B11418" t="s">
        <v>629</v>
      </c>
      <c r="C11418" t="s">
        <v>459</v>
      </c>
      <c r="D11418" t="s">
        <v>36</v>
      </c>
      <c r="E11418" t="s">
        <v>115</v>
      </c>
      <c r="F11418">
        <v>159</v>
      </c>
      <c r="G11418">
        <v>178</v>
      </c>
      <c r="H11418">
        <v>0</v>
      </c>
      <c r="I11418">
        <v>0</v>
      </c>
      <c r="J11418">
        <v>4</v>
      </c>
      <c r="K11418">
        <v>1</v>
      </c>
      <c r="L11418" t="s">
        <v>460</v>
      </c>
      <c r="M11418" t="s">
        <v>925</v>
      </c>
      <c r="N11418" t="s">
        <v>629</v>
      </c>
      <c r="O11418" t="s">
        <v>22</v>
      </c>
      <c r="P11418" t="s">
        <v>23</v>
      </c>
      <c r="Q11418" t="s">
        <v>24</v>
      </c>
    </row>
    <row r="11419" spans="1:17" x14ac:dyDescent="0.2">
      <c r="A11419" s="2">
        <v>39605</v>
      </c>
      <c r="B11419" t="s">
        <v>150</v>
      </c>
      <c r="C11419" t="s">
        <v>339</v>
      </c>
      <c r="D11419" t="s">
        <v>36</v>
      </c>
      <c r="E11419" t="s">
        <v>36</v>
      </c>
      <c r="F11419">
        <v>103</v>
      </c>
      <c r="G11419">
        <v>136</v>
      </c>
      <c r="H11419">
        <v>0</v>
      </c>
      <c r="I11419">
        <v>0</v>
      </c>
      <c r="J11419">
        <v>3</v>
      </c>
      <c r="K11419">
        <v>0</v>
      </c>
      <c r="L11419" t="s">
        <v>20</v>
      </c>
      <c r="M11419" t="s">
        <v>1052</v>
      </c>
      <c r="N11419" t="s">
        <v>150</v>
      </c>
      <c r="O11419" t="s">
        <v>22</v>
      </c>
      <c r="P11419" t="s">
        <v>23</v>
      </c>
      <c r="Q11419" t="s">
        <v>24</v>
      </c>
    </row>
    <row r="11420" spans="1:17" x14ac:dyDescent="0.2">
      <c r="A11420" s="2">
        <v>39605</v>
      </c>
      <c r="B11420" t="s">
        <v>212</v>
      </c>
      <c r="C11420" t="s">
        <v>1073</v>
      </c>
      <c r="D11420" t="s">
        <v>115</v>
      </c>
      <c r="E11420" t="s">
        <v>115</v>
      </c>
      <c r="F11420">
        <v>183</v>
      </c>
      <c r="G11420">
        <v>182</v>
      </c>
      <c r="H11420">
        <v>0</v>
      </c>
      <c r="I11420">
        <v>0</v>
      </c>
      <c r="J11420">
        <v>2</v>
      </c>
      <c r="K11420">
        <v>2</v>
      </c>
      <c r="L11420" t="s">
        <v>460</v>
      </c>
      <c r="M11420" t="s">
        <v>461</v>
      </c>
      <c r="N11420" t="s">
        <v>462</v>
      </c>
      <c r="O11420" t="s">
        <v>122</v>
      </c>
      <c r="P11420" t="s">
        <v>23</v>
      </c>
      <c r="Q11420" t="s">
        <v>30</v>
      </c>
    </row>
    <row r="11421" spans="1:17" x14ac:dyDescent="0.2">
      <c r="A11421" s="2">
        <v>39605</v>
      </c>
      <c r="B11421" t="s">
        <v>700</v>
      </c>
      <c r="C11421" t="s">
        <v>221</v>
      </c>
      <c r="D11421" t="s">
        <v>27</v>
      </c>
      <c r="E11421" t="s">
        <v>27</v>
      </c>
      <c r="F11421">
        <v>139</v>
      </c>
      <c r="G11421">
        <v>121</v>
      </c>
      <c r="H11421">
        <v>0</v>
      </c>
      <c r="I11421">
        <v>0</v>
      </c>
      <c r="J11421">
        <v>2</v>
      </c>
      <c r="K11421">
        <v>1</v>
      </c>
      <c r="L11421" t="s">
        <v>28</v>
      </c>
      <c r="M11421" t="s">
        <v>826</v>
      </c>
      <c r="N11421" t="s">
        <v>700</v>
      </c>
      <c r="O11421" t="s">
        <v>22</v>
      </c>
      <c r="P11421" t="s">
        <v>23</v>
      </c>
      <c r="Q11421" t="s">
        <v>24</v>
      </c>
    </row>
    <row r="11422" spans="1:17" x14ac:dyDescent="0.2">
      <c r="A11422" s="2">
        <v>39605</v>
      </c>
      <c r="B11422" t="s">
        <v>25</v>
      </c>
      <c r="C11422" t="s">
        <v>32</v>
      </c>
      <c r="D11422" t="s">
        <v>19</v>
      </c>
      <c r="E11422" t="s">
        <v>19</v>
      </c>
      <c r="F11422">
        <v>2</v>
      </c>
      <c r="G11422">
        <v>63</v>
      </c>
      <c r="H11422">
        <v>0</v>
      </c>
      <c r="I11422">
        <v>0</v>
      </c>
      <c r="J11422">
        <v>0</v>
      </c>
      <c r="K11422">
        <v>2</v>
      </c>
      <c r="L11422" t="s">
        <v>28</v>
      </c>
      <c r="M11422" t="s">
        <v>332</v>
      </c>
      <c r="N11422" t="s">
        <v>77</v>
      </c>
      <c r="O11422" t="s">
        <v>122</v>
      </c>
      <c r="P11422" t="s">
        <v>23</v>
      </c>
      <c r="Q11422" t="s">
        <v>41</v>
      </c>
    </row>
    <row r="11423" spans="1:17" x14ac:dyDescent="0.2">
      <c r="A11423" s="2">
        <v>39605</v>
      </c>
      <c r="B11423" t="s">
        <v>363</v>
      </c>
      <c r="C11423" t="s">
        <v>391</v>
      </c>
      <c r="D11423" t="s">
        <v>115</v>
      </c>
      <c r="E11423" t="s">
        <v>115</v>
      </c>
      <c r="F11423">
        <v>129</v>
      </c>
      <c r="G11423">
        <v>169</v>
      </c>
      <c r="H11423">
        <v>0</v>
      </c>
      <c r="I11423">
        <v>0</v>
      </c>
      <c r="J11423">
        <v>1</v>
      </c>
      <c r="K11423">
        <v>1</v>
      </c>
      <c r="L11423" t="s">
        <v>28</v>
      </c>
      <c r="M11423" t="s">
        <v>513</v>
      </c>
      <c r="N11423" t="s">
        <v>363</v>
      </c>
      <c r="O11423" t="s">
        <v>22</v>
      </c>
      <c r="P11423" t="s">
        <v>23</v>
      </c>
      <c r="Q11423" t="s">
        <v>30</v>
      </c>
    </row>
    <row r="11424" spans="1:17" x14ac:dyDescent="0.2">
      <c r="A11424" s="2">
        <v>39605</v>
      </c>
      <c r="B11424" t="s">
        <v>462</v>
      </c>
      <c r="C11424" t="s">
        <v>979</v>
      </c>
      <c r="D11424" t="s">
        <v>115</v>
      </c>
      <c r="E11424" t="s">
        <v>115</v>
      </c>
      <c r="F11424">
        <v>162</v>
      </c>
      <c r="G11424">
        <v>196</v>
      </c>
      <c r="H11424">
        <v>0</v>
      </c>
      <c r="I11424">
        <v>0</v>
      </c>
      <c r="J11424">
        <v>2</v>
      </c>
      <c r="K11424">
        <v>0</v>
      </c>
      <c r="L11424" t="s">
        <v>460</v>
      </c>
      <c r="M11424" t="s">
        <v>461</v>
      </c>
      <c r="N11424" t="s">
        <v>462</v>
      </c>
      <c r="O11424" t="s">
        <v>22</v>
      </c>
      <c r="P11424" t="s">
        <v>23</v>
      </c>
      <c r="Q11424" t="s">
        <v>24</v>
      </c>
    </row>
    <row r="11425" spans="1:17" x14ac:dyDescent="0.2">
      <c r="A11425" s="2">
        <v>39606</v>
      </c>
      <c r="B11425" t="s">
        <v>402</v>
      </c>
      <c r="C11425" t="s">
        <v>114</v>
      </c>
      <c r="D11425" t="s">
        <v>115</v>
      </c>
      <c r="E11425" t="s">
        <v>115</v>
      </c>
      <c r="F11425">
        <v>72</v>
      </c>
      <c r="G11425">
        <v>93</v>
      </c>
      <c r="H11425">
        <v>0</v>
      </c>
      <c r="I11425">
        <v>0</v>
      </c>
      <c r="J11425">
        <v>1</v>
      </c>
      <c r="K11425">
        <v>1</v>
      </c>
      <c r="L11425" t="s">
        <v>20</v>
      </c>
      <c r="M11425" t="s">
        <v>1002</v>
      </c>
      <c r="N11425" t="s">
        <v>402</v>
      </c>
      <c r="O11425" t="s">
        <v>22</v>
      </c>
      <c r="P11425" t="s">
        <v>23</v>
      </c>
      <c r="Q11425" t="s">
        <v>30</v>
      </c>
    </row>
    <row r="11426" spans="1:17" x14ac:dyDescent="0.2">
      <c r="A11426" s="2">
        <v>39606</v>
      </c>
      <c r="B11426" t="s">
        <v>224</v>
      </c>
      <c r="C11426" t="s">
        <v>172</v>
      </c>
      <c r="D11426" t="s">
        <v>36</v>
      </c>
      <c r="E11426" t="s">
        <v>36</v>
      </c>
      <c r="F11426">
        <v>111</v>
      </c>
      <c r="G11426">
        <v>119</v>
      </c>
      <c r="H11426">
        <v>0</v>
      </c>
      <c r="I11426">
        <v>0</v>
      </c>
      <c r="J11426">
        <v>2</v>
      </c>
      <c r="K11426">
        <v>0</v>
      </c>
      <c r="L11426" t="s">
        <v>20</v>
      </c>
      <c r="M11426" t="s">
        <v>236</v>
      </c>
      <c r="N11426" t="s">
        <v>224</v>
      </c>
      <c r="O11426" t="s">
        <v>22</v>
      </c>
      <c r="P11426" t="s">
        <v>23</v>
      </c>
      <c r="Q11426" t="s">
        <v>24</v>
      </c>
    </row>
    <row r="11427" spans="1:17" x14ac:dyDescent="0.2">
      <c r="A11427" s="2">
        <v>39606</v>
      </c>
      <c r="B11427" t="s">
        <v>548</v>
      </c>
      <c r="C11427" t="s">
        <v>211</v>
      </c>
      <c r="D11427" t="s">
        <v>36</v>
      </c>
      <c r="E11427" t="s">
        <v>36</v>
      </c>
      <c r="F11427">
        <v>109</v>
      </c>
      <c r="G11427">
        <v>101</v>
      </c>
      <c r="H11427">
        <v>0</v>
      </c>
      <c r="I11427">
        <v>0</v>
      </c>
      <c r="J11427">
        <v>1</v>
      </c>
      <c r="K11427">
        <v>0</v>
      </c>
      <c r="L11427" t="s">
        <v>20</v>
      </c>
      <c r="M11427" t="s">
        <v>805</v>
      </c>
      <c r="N11427" t="s">
        <v>548</v>
      </c>
      <c r="O11427" t="s">
        <v>22</v>
      </c>
      <c r="P11427" t="s">
        <v>23</v>
      </c>
      <c r="Q11427" t="s">
        <v>24</v>
      </c>
    </row>
    <row r="11428" spans="1:17" x14ac:dyDescent="0.2">
      <c r="A11428" s="2">
        <v>39606</v>
      </c>
      <c r="B11428" t="s">
        <v>756</v>
      </c>
      <c r="C11428" t="s">
        <v>111</v>
      </c>
      <c r="D11428" t="s">
        <v>36</v>
      </c>
      <c r="E11428" t="s">
        <v>36</v>
      </c>
      <c r="F11428">
        <v>148</v>
      </c>
      <c r="G11428">
        <v>46</v>
      </c>
      <c r="H11428">
        <v>0</v>
      </c>
      <c r="I11428">
        <v>0</v>
      </c>
      <c r="J11428">
        <v>1</v>
      </c>
      <c r="K11428">
        <v>2</v>
      </c>
      <c r="L11428" t="s">
        <v>20</v>
      </c>
      <c r="M11428" t="s">
        <v>801</v>
      </c>
      <c r="N11428" t="s">
        <v>756</v>
      </c>
      <c r="O11428" t="s">
        <v>22</v>
      </c>
      <c r="P11428" t="s">
        <v>23</v>
      </c>
      <c r="Q11428" t="s">
        <v>41</v>
      </c>
    </row>
    <row r="11429" spans="1:17" x14ac:dyDescent="0.2">
      <c r="A11429" s="2">
        <v>39606</v>
      </c>
      <c r="B11429" t="s">
        <v>107</v>
      </c>
      <c r="C11429" t="s">
        <v>531</v>
      </c>
      <c r="D11429" t="s">
        <v>19</v>
      </c>
      <c r="E11429" t="s">
        <v>27</v>
      </c>
      <c r="F11429">
        <v>47</v>
      </c>
      <c r="G11429">
        <v>60</v>
      </c>
      <c r="H11429">
        <v>0</v>
      </c>
      <c r="I11429">
        <v>0</v>
      </c>
      <c r="J11429">
        <v>0</v>
      </c>
      <c r="K11429">
        <v>0</v>
      </c>
      <c r="L11429" t="s">
        <v>28</v>
      </c>
      <c r="M11429" t="s">
        <v>896</v>
      </c>
      <c r="N11429" t="s">
        <v>107</v>
      </c>
      <c r="O11429" t="s">
        <v>22</v>
      </c>
      <c r="P11429" t="s">
        <v>23</v>
      </c>
      <c r="Q11429" t="s">
        <v>30</v>
      </c>
    </row>
    <row r="11430" spans="1:17" x14ac:dyDescent="0.2">
      <c r="A11430" s="2">
        <v>39606</v>
      </c>
      <c r="B11430" t="s">
        <v>182</v>
      </c>
      <c r="C11430" t="s">
        <v>166</v>
      </c>
      <c r="D11430" t="s">
        <v>115</v>
      </c>
      <c r="E11430" t="s">
        <v>115</v>
      </c>
      <c r="F11430">
        <v>79</v>
      </c>
      <c r="G11430">
        <v>83</v>
      </c>
      <c r="H11430">
        <v>0</v>
      </c>
      <c r="I11430">
        <v>0</v>
      </c>
      <c r="J11430">
        <v>0</v>
      </c>
      <c r="K11430">
        <v>1</v>
      </c>
      <c r="L11430" t="s">
        <v>20</v>
      </c>
      <c r="M11430" t="s">
        <v>1094</v>
      </c>
      <c r="N11430" t="s">
        <v>182</v>
      </c>
      <c r="O11430" t="s">
        <v>22</v>
      </c>
      <c r="P11430" t="s">
        <v>23</v>
      </c>
      <c r="Q11430" t="s">
        <v>41</v>
      </c>
    </row>
    <row r="11431" spans="1:17" x14ac:dyDescent="0.2">
      <c r="A11431" s="2">
        <v>39606</v>
      </c>
      <c r="B11431" t="s">
        <v>454</v>
      </c>
      <c r="C11431" t="s">
        <v>512</v>
      </c>
      <c r="D11431" t="s">
        <v>27</v>
      </c>
      <c r="E11431" t="s">
        <v>27</v>
      </c>
      <c r="F11431">
        <v>104</v>
      </c>
      <c r="G11431">
        <v>147</v>
      </c>
      <c r="H11431">
        <v>0</v>
      </c>
      <c r="I11431">
        <v>0</v>
      </c>
      <c r="J11431">
        <v>1</v>
      </c>
      <c r="K11431">
        <v>0</v>
      </c>
      <c r="L11431" t="s">
        <v>28</v>
      </c>
      <c r="M11431" t="s">
        <v>900</v>
      </c>
      <c r="N11431" t="s">
        <v>454</v>
      </c>
      <c r="O11431" t="s">
        <v>22</v>
      </c>
      <c r="P11431" t="s">
        <v>23</v>
      </c>
      <c r="Q11431" t="s">
        <v>24</v>
      </c>
    </row>
    <row r="11432" spans="1:17" x14ac:dyDescent="0.2">
      <c r="A11432" s="2">
        <v>39606</v>
      </c>
      <c r="B11432" t="s">
        <v>304</v>
      </c>
      <c r="C11432" t="s">
        <v>263</v>
      </c>
      <c r="D11432" t="s">
        <v>27</v>
      </c>
      <c r="E11432" t="s">
        <v>27</v>
      </c>
      <c r="F11432">
        <v>37</v>
      </c>
      <c r="G11432">
        <v>113</v>
      </c>
      <c r="H11432">
        <v>0</v>
      </c>
      <c r="I11432">
        <v>0</v>
      </c>
      <c r="J11432">
        <v>3</v>
      </c>
      <c r="K11432">
        <v>1</v>
      </c>
      <c r="L11432" t="s">
        <v>28</v>
      </c>
      <c r="M11432" t="s">
        <v>1135</v>
      </c>
      <c r="N11432" t="s">
        <v>304</v>
      </c>
      <c r="O11432" t="s">
        <v>22</v>
      </c>
      <c r="P11432" t="s">
        <v>23</v>
      </c>
      <c r="Q11432" t="s">
        <v>24</v>
      </c>
    </row>
    <row r="11433" spans="1:17" x14ac:dyDescent="0.2">
      <c r="A11433" s="2">
        <v>39606</v>
      </c>
      <c r="B11433" t="s">
        <v>164</v>
      </c>
      <c r="C11433" t="s">
        <v>55</v>
      </c>
      <c r="D11433" t="s">
        <v>115</v>
      </c>
      <c r="E11433" t="s">
        <v>57</v>
      </c>
      <c r="F11433">
        <v>73</v>
      </c>
      <c r="G11433">
        <v>35</v>
      </c>
      <c r="H11433">
        <v>0</v>
      </c>
      <c r="I11433">
        <v>0</v>
      </c>
      <c r="J11433">
        <v>1</v>
      </c>
      <c r="K11433">
        <v>0</v>
      </c>
      <c r="L11433" t="s">
        <v>20</v>
      </c>
      <c r="M11433" t="s">
        <v>246</v>
      </c>
      <c r="N11433" t="s">
        <v>176</v>
      </c>
      <c r="O11433" t="s">
        <v>122</v>
      </c>
      <c r="P11433" t="s">
        <v>23</v>
      </c>
      <c r="Q11433" t="s">
        <v>24</v>
      </c>
    </row>
    <row r="11434" spans="1:17" x14ac:dyDescent="0.2">
      <c r="A11434" s="2">
        <v>39606</v>
      </c>
      <c r="B11434" t="s">
        <v>177</v>
      </c>
      <c r="C11434" t="s">
        <v>133</v>
      </c>
      <c r="D11434" t="s">
        <v>115</v>
      </c>
      <c r="E11434" t="s">
        <v>115</v>
      </c>
      <c r="F11434">
        <v>100</v>
      </c>
      <c r="G11434">
        <v>45</v>
      </c>
      <c r="H11434">
        <v>0</v>
      </c>
      <c r="I11434">
        <v>0</v>
      </c>
      <c r="J11434">
        <v>0</v>
      </c>
      <c r="K11434">
        <v>1</v>
      </c>
      <c r="L11434" t="s">
        <v>20</v>
      </c>
      <c r="M11434" t="s">
        <v>640</v>
      </c>
      <c r="N11434" t="s">
        <v>177</v>
      </c>
      <c r="O11434" t="s">
        <v>22</v>
      </c>
      <c r="P11434" t="s">
        <v>23</v>
      </c>
      <c r="Q11434" t="s">
        <v>41</v>
      </c>
    </row>
    <row r="11435" spans="1:17" x14ac:dyDescent="0.2">
      <c r="A11435" s="2">
        <v>39606</v>
      </c>
      <c r="B11435" t="s">
        <v>207</v>
      </c>
      <c r="C11435" t="s">
        <v>34</v>
      </c>
      <c r="D11435" t="s">
        <v>36</v>
      </c>
      <c r="E11435" t="s">
        <v>36</v>
      </c>
      <c r="F11435">
        <v>115</v>
      </c>
      <c r="G11435">
        <v>41</v>
      </c>
      <c r="H11435">
        <v>0</v>
      </c>
      <c r="I11435">
        <v>0</v>
      </c>
      <c r="J11435">
        <v>2</v>
      </c>
      <c r="K11435">
        <v>0</v>
      </c>
      <c r="L11435" t="s">
        <v>20</v>
      </c>
      <c r="M11435" t="s">
        <v>209</v>
      </c>
      <c r="N11435" t="s">
        <v>207</v>
      </c>
      <c r="O11435" t="s">
        <v>22</v>
      </c>
      <c r="P11435" t="s">
        <v>23</v>
      </c>
      <c r="Q11435" t="s">
        <v>24</v>
      </c>
    </row>
    <row r="11436" spans="1:17" x14ac:dyDescent="0.2">
      <c r="A11436" s="2">
        <v>39606</v>
      </c>
      <c r="B11436" t="s">
        <v>163</v>
      </c>
      <c r="C11436" t="s">
        <v>583</v>
      </c>
      <c r="D11436" t="s">
        <v>115</v>
      </c>
      <c r="E11436" t="s">
        <v>115</v>
      </c>
      <c r="F11436">
        <v>118</v>
      </c>
      <c r="G11436">
        <v>150</v>
      </c>
      <c r="H11436">
        <v>0</v>
      </c>
      <c r="I11436">
        <v>0</v>
      </c>
      <c r="J11436">
        <v>1</v>
      </c>
      <c r="K11436">
        <v>0</v>
      </c>
      <c r="L11436" t="s">
        <v>20</v>
      </c>
      <c r="M11436" t="s">
        <v>1074</v>
      </c>
      <c r="N11436" t="s">
        <v>163</v>
      </c>
      <c r="O11436" t="s">
        <v>22</v>
      </c>
      <c r="P11436" t="s">
        <v>23</v>
      </c>
      <c r="Q11436" t="s">
        <v>24</v>
      </c>
    </row>
    <row r="11437" spans="1:17" x14ac:dyDescent="0.2">
      <c r="A11437" s="2">
        <v>39606</v>
      </c>
      <c r="B11437" t="s">
        <v>718</v>
      </c>
      <c r="C11437" t="s">
        <v>141</v>
      </c>
      <c r="D11437" t="s">
        <v>36</v>
      </c>
      <c r="E11437" t="s">
        <v>36</v>
      </c>
      <c r="F11437">
        <v>84</v>
      </c>
      <c r="G11437">
        <v>94</v>
      </c>
      <c r="H11437">
        <v>0</v>
      </c>
      <c r="I11437">
        <v>0</v>
      </c>
      <c r="J11437">
        <v>1</v>
      </c>
      <c r="K11437">
        <v>0</v>
      </c>
      <c r="L11437" t="s">
        <v>20</v>
      </c>
      <c r="M11437" t="s">
        <v>657</v>
      </c>
      <c r="N11437" t="s">
        <v>718</v>
      </c>
      <c r="O11437" t="s">
        <v>22</v>
      </c>
      <c r="P11437" t="s">
        <v>23</v>
      </c>
      <c r="Q11437" t="s">
        <v>24</v>
      </c>
    </row>
    <row r="11438" spans="1:17" x14ac:dyDescent="0.2">
      <c r="A11438" s="2">
        <v>39606</v>
      </c>
      <c r="B11438" t="s">
        <v>629</v>
      </c>
      <c r="C11438" t="s">
        <v>388</v>
      </c>
      <c r="D11438" t="s">
        <v>36</v>
      </c>
      <c r="E11438" t="s">
        <v>115</v>
      </c>
      <c r="F11438">
        <v>159</v>
      </c>
      <c r="G11438">
        <v>153</v>
      </c>
      <c r="H11438">
        <v>0</v>
      </c>
      <c r="I11438">
        <v>0</v>
      </c>
      <c r="J11438">
        <v>0</v>
      </c>
      <c r="K11438">
        <v>1</v>
      </c>
      <c r="L11438" t="s">
        <v>460</v>
      </c>
      <c r="M11438" t="s">
        <v>925</v>
      </c>
      <c r="N11438" t="s">
        <v>629</v>
      </c>
      <c r="O11438" t="s">
        <v>22</v>
      </c>
      <c r="P11438" t="s">
        <v>23</v>
      </c>
      <c r="Q11438" t="s">
        <v>41</v>
      </c>
    </row>
    <row r="11439" spans="1:17" x14ac:dyDescent="0.2">
      <c r="A11439" s="2">
        <v>39606</v>
      </c>
      <c r="B11439" t="s">
        <v>197</v>
      </c>
      <c r="C11439" t="s">
        <v>110</v>
      </c>
      <c r="D11439" t="s">
        <v>36</v>
      </c>
      <c r="E11439" t="s">
        <v>36</v>
      </c>
      <c r="F11439">
        <v>137</v>
      </c>
      <c r="G11439">
        <v>40</v>
      </c>
      <c r="H11439">
        <v>0</v>
      </c>
      <c r="I11439">
        <v>0</v>
      </c>
      <c r="J11439">
        <v>1</v>
      </c>
      <c r="K11439">
        <v>4</v>
      </c>
      <c r="L11439" t="s">
        <v>20</v>
      </c>
      <c r="M11439" t="s">
        <v>225</v>
      </c>
      <c r="N11439" t="s">
        <v>197</v>
      </c>
      <c r="O11439" t="s">
        <v>22</v>
      </c>
      <c r="P11439" t="s">
        <v>23</v>
      </c>
      <c r="Q11439" t="s">
        <v>41</v>
      </c>
    </row>
    <row r="11440" spans="1:17" x14ac:dyDescent="0.2">
      <c r="A11440" s="2">
        <v>39606</v>
      </c>
      <c r="B11440" t="s">
        <v>239</v>
      </c>
      <c r="C11440" t="s">
        <v>143</v>
      </c>
      <c r="D11440" t="s">
        <v>115</v>
      </c>
      <c r="E11440" t="s">
        <v>115</v>
      </c>
      <c r="F11440">
        <v>81</v>
      </c>
      <c r="G11440">
        <v>38</v>
      </c>
      <c r="H11440">
        <v>0</v>
      </c>
      <c r="I11440">
        <v>0</v>
      </c>
      <c r="J11440">
        <v>1</v>
      </c>
      <c r="K11440">
        <v>1</v>
      </c>
      <c r="L11440" t="s">
        <v>20</v>
      </c>
      <c r="M11440" t="s">
        <v>240</v>
      </c>
      <c r="N11440" t="s">
        <v>239</v>
      </c>
      <c r="O11440" t="s">
        <v>22</v>
      </c>
      <c r="P11440" t="s">
        <v>23</v>
      </c>
      <c r="Q11440" t="s">
        <v>30</v>
      </c>
    </row>
    <row r="11441" spans="1:17" x14ac:dyDescent="0.2">
      <c r="A11441" s="2">
        <v>39606</v>
      </c>
      <c r="B11441" t="s">
        <v>463</v>
      </c>
      <c r="C11441" t="s">
        <v>459</v>
      </c>
      <c r="D11441" t="s">
        <v>115</v>
      </c>
      <c r="E11441" t="s">
        <v>115</v>
      </c>
      <c r="F11441">
        <v>160</v>
      </c>
      <c r="G11441">
        <v>178</v>
      </c>
      <c r="H11441">
        <v>0</v>
      </c>
      <c r="I11441">
        <v>0</v>
      </c>
      <c r="J11441">
        <v>1</v>
      </c>
      <c r="K11441">
        <v>4</v>
      </c>
      <c r="L11441" t="s">
        <v>460</v>
      </c>
      <c r="M11441" t="s">
        <v>925</v>
      </c>
      <c r="N11441" t="s">
        <v>629</v>
      </c>
      <c r="O11441" t="s">
        <v>122</v>
      </c>
      <c r="P11441" t="s">
        <v>23</v>
      </c>
      <c r="Q11441" t="s">
        <v>41</v>
      </c>
    </row>
    <row r="11442" spans="1:17" x14ac:dyDescent="0.2">
      <c r="A11442" s="2">
        <v>39606</v>
      </c>
      <c r="B11442" t="s">
        <v>82</v>
      </c>
      <c r="C11442" t="s">
        <v>180</v>
      </c>
      <c r="D11442" t="s">
        <v>50</v>
      </c>
      <c r="E11442" t="s">
        <v>50</v>
      </c>
      <c r="F11442">
        <v>11</v>
      </c>
      <c r="G11442">
        <v>20</v>
      </c>
      <c r="H11442">
        <v>0</v>
      </c>
      <c r="I11442">
        <v>0</v>
      </c>
      <c r="J11442">
        <v>2</v>
      </c>
      <c r="K11442">
        <v>0</v>
      </c>
      <c r="L11442" t="s">
        <v>622</v>
      </c>
      <c r="M11442" t="s">
        <v>976</v>
      </c>
      <c r="N11442" t="s">
        <v>53</v>
      </c>
      <c r="O11442" t="s">
        <v>122</v>
      </c>
      <c r="P11442" t="s">
        <v>23</v>
      </c>
      <c r="Q11442" t="s">
        <v>24</v>
      </c>
    </row>
    <row r="11443" spans="1:17" x14ac:dyDescent="0.2">
      <c r="A11443" s="2">
        <v>39606</v>
      </c>
      <c r="B11443" t="s">
        <v>113</v>
      </c>
      <c r="C11443" t="s">
        <v>464</v>
      </c>
      <c r="D11443" t="s">
        <v>115</v>
      </c>
      <c r="E11443" t="s">
        <v>115</v>
      </c>
      <c r="F11443">
        <v>54</v>
      </c>
      <c r="G11443">
        <v>140</v>
      </c>
      <c r="H11443">
        <v>0</v>
      </c>
      <c r="I11443">
        <v>0</v>
      </c>
      <c r="J11443">
        <v>2</v>
      </c>
      <c r="K11443">
        <v>1</v>
      </c>
      <c r="L11443" t="s">
        <v>20</v>
      </c>
      <c r="M11443" t="s">
        <v>231</v>
      </c>
      <c r="N11443" t="s">
        <v>113</v>
      </c>
      <c r="O11443" t="s">
        <v>22</v>
      </c>
      <c r="P11443" t="s">
        <v>23</v>
      </c>
      <c r="Q11443" t="s">
        <v>24</v>
      </c>
    </row>
    <row r="11444" spans="1:17" x14ac:dyDescent="0.2">
      <c r="A11444" s="2">
        <v>39606</v>
      </c>
      <c r="B11444" t="s">
        <v>419</v>
      </c>
      <c r="C11444" t="s">
        <v>128</v>
      </c>
      <c r="D11444" t="s">
        <v>36</v>
      </c>
      <c r="E11444" t="s">
        <v>36</v>
      </c>
      <c r="F11444">
        <v>164</v>
      </c>
      <c r="G11444">
        <v>50</v>
      </c>
      <c r="H11444">
        <v>0</v>
      </c>
      <c r="I11444">
        <v>0</v>
      </c>
      <c r="J11444">
        <v>0</v>
      </c>
      <c r="K11444">
        <v>2</v>
      </c>
      <c r="L11444" t="s">
        <v>20</v>
      </c>
      <c r="M11444" t="s">
        <v>441</v>
      </c>
      <c r="N11444" t="s">
        <v>419</v>
      </c>
      <c r="O11444" t="s">
        <v>22</v>
      </c>
      <c r="P11444" t="s">
        <v>23</v>
      </c>
      <c r="Q11444" t="s">
        <v>41</v>
      </c>
    </row>
    <row r="11445" spans="1:17" x14ac:dyDescent="0.2">
      <c r="A11445" s="2">
        <v>39606</v>
      </c>
      <c r="B11445" t="s">
        <v>35</v>
      </c>
      <c r="C11445" t="s">
        <v>135</v>
      </c>
      <c r="D11445" t="s">
        <v>36</v>
      </c>
      <c r="E11445" t="s">
        <v>36</v>
      </c>
      <c r="F11445">
        <v>163</v>
      </c>
      <c r="G11445">
        <v>34</v>
      </c>
      <c r="H11445">
        <v>0</v>
      </c>
      <c r="I11445">
        <v>0</v>
      </c>
      <c r="J11445">
        <v>0</v>
      </c>
      <c r="K11445">
        <v>1</v>
      </c>
      <c r="L11445" t="s">
        <v>20</v>
      </c>
      <c r="M11445" t="s">
        <v>200</v>
      </c>
      <c r="N11445" t="s">
        <v>35</v>
      </c>
      <c r="O11445" t="s">
        <v>22</v>
      </c>
      <c r="P11445" t="s">
        <v>23</v>
      </c>
      <c r="Q11445" t="s">
        <v>41</v>
      </c>
    </row>
    <row r="11446" spans="1:17" x14ac:dyDescent="0.2">
      <c r="A11446" s="2">
        <v>39606</v>
      </c>
      <c r="B11446" t="s">
        <v>53</v>
      </c>
      <c r="C11446" t="s">
        <v>293</v>
      </c>
      <c r="D11446" t="s">
        <v>50</v>
      </c>
      <c r="E11446" t="s">
        <v>50</v>
      </c>
      <c r="F11446">
        <v>44</v>
      </c>
      <c r="G11446">
        <v>6</v>
      </c>
      <c r="H11446">
        <v>0</v>
      </c>
      <c r="I11446">
        <v>0</v>
      </c>
      <c r="J11446">
        <v>0</v>
      </c>
      <c r="K11446">
        <v>1</v>
      </c>
      <c r="L11446" t="s">
        <v>622</v>
      </c>
      <c r="M11446" t="s">
        <v>323</v>
      </c>
      <c r="N11446" t="s">
        <v>53</v>
      </c>
      <c r="O11446" t="s">
        <v>22</v>
      </c>
      <c r="P11446" t="s">
        <v>23</v>
      </c>
      <c r="Q11446" t="s">
        <v>41</v>
      </c>
    </row>
    <row r="11447" spans="1:17" x14ac:dyDescent="0.2">
      <c r="A11447" s="2">
        <v>39606</v>
      </c>
      <c r="B11447" t="s">
        <v>282</v>
      </c>
      <c r="C11447" t="s">
        <v>185</v>
      </c>
      <c r="D11447" t="s">
        <v>19</v>
      </c>
      <c r="E11447" t="s">
        <v>27</v>
      </c>
      <c r="F11447">
        <v>87</v>
      </c>
      <c r="G11447">
        <v>98</v>
      </c>
      <c r="H11447">
        <v>0</v>
      </c>
      <c r="I11447">
        <v>0</v>
      </c>
      <c r="J11447">
        <v>1</v>
      </c>
      <c r="K11447">
        <v>1</v>
      </c>
      <c r="L11447" t="s">
        <v>28</v>
      </c>
      <c r="M11447" t="s">
        <v>853</v>
      </c>
      <c r="N11447" t="s">
        <v>282</v>
      </c>
      <c r="O11447" t="s">
        <v>22</v>
      </c>
      <c r="P11447" t="s">
        <v>23</v>
      </c>
      <c r="Q11447" t="s">
        <v>30</v>
      </c>
    </row>
    <row r="11448" spans="1:17" x14ac:dyDescent="0.2">
      <c r="A11448" s="2">
        <v>39606</v>
      </c>
      <c r="B11448" t="s">
        <v>176</v>
      </c>
      <c r="C11448" t="s">
        <v>167</v>
      </c>
      <c r="D11448" t="s">
        <v>115</v>
      </c>
      <c r="E11448" t="s">
        <v>115</v>
      </c>
      <c r="F11448">
        <v>95</v>
      </c>
      <c r="G11448">
        <v>48</v>
      </c>
      <c r="H11448">
        <v>0</v>
      </c>
      <c r="I11448">
        <v>0</v>
      </c>
      <c r="J11448">
        <v>0</v>
      </c>
      <c r="K11448">
        <v>1</v>
      </c>
      <c r="L11448" t="s">
        <v>20</v>
      </c>
      <c r="M11448" t="s">
        <v>178</v>
      </c>
      <c r="N11448" t="s">
        <v>176</v>
      </c>
      <c r="O11448" t="s">
        <v>22</v>
      </c>
      <c r="P11448" t="s">
        <v>23</v>
      </c>
      <c r="Q11448" t="s">
        <v>41</v>
      </c>
    </row>
    <row r="11449" spans="1:17" x14ac:dyDescent="0.2">
      <c r="A11449" s="2">
        <v>39606</v>
      </c>
      <c r="B11449" t="s">
        <v>449</v>
      </c>
      <c r="C11449" t="s">
        <v>443</v>
      </c>
      <c r="D11449" t="s">
        <v>115</v>
      </c>
      <c r="E11449" t="s">
        <v>115</v>
      </c>
      <c r="F11449">
        <v>58</v>
      </c>
      <c r="G11449">
        <v>128</v>
      </c>
      <c r="H11449">
        <v>0</v>
      </c>
      <c r="I11449">
        <v>0</v>
      </c>
      <c r="J11449">
        <v>3</v>
      </c>
      <c r="K11449">
        <v>0</v>
      </c>
      <c r="L11449" t="s">
        <v>20</v>
      </c>
      <c r="M11449" t="s">
        <v>530</v>
      </c>
      <c r="N11449" t="s">
        <v>449</v>
      </c>
      <c r="O11449" t="s">
        <v>22</v>
      </c>
      <c r="P11449" t="s">
        <v>23</v>
      </c>
      <c r="Q11449" t="s">
        <v>24</v>
      </c>
    </row>
    <row r="11450" spans="1:17" x14ac:dyDescent="0.2">
      <c r="A11450" s="2">
        <v>39607</v>
      </c>
      <c r="B11450" t="s">
        <v>1073</v>
      </c>
      <c r="C11450" t="s">
        <v>979</v>
      </c>
      <c r="D11450" t="s">
        <v>115</v>
      </c>
      <c r="E11450" t="s">
        <v>115</v>
      </c>
      <c r="F11450">
        <v>182</v>
      </c>
      <c r="G11450">
        <v>196</v>
      </c>
      <c r="H11450">
        <v>0</v>
      </c>
      <c r="I11450">
        <v>0</v>
      </c>
      <c r="J11450">
        <v>1</v>
      </c>
      <c r="K11450">
        <v>3</v>
      </c>
      <c r="L11450" t="s">
        <v>460</v>
      </c>
      <c r="M11450" t="s">
        <v>461</v>
      </c>
      <c r="N11450" t="s">
        <v>462</v>
      </c>
      <c r="O11450" t="s">
        <v>122</v>
      </c>
      <c r="P11450" t="s">
        <v>23</v>
      </c>
      <c r="Q11450" t="s">
        <v>41</v>
      </c>
    </row>
    <row r="11451" spans="1:17" x14ac:dyDescent="0.2">
      <c r="A11451" s="2">
        <v>39607</v>
      </c>
      <c r="B11451" t="s">
        <v>481</v>
      </c>
      <c r="C11451" t="s">
        <v>453</v>
      </c>
      <c r="D11451" t="s">
        <v>27</v>
      </c>
      <c r="E11451" t="s">
        <v>27</v>
      </c>
      <c r="F11451">
        <v>124</v>
      </c>
      <c r="G11451">
        <v>156</v>
      </c>
      <c r="H11451">
        <v>0</v>
      </c>
      <c r="I11451">
        <v>0</v>
      </c>
      <c r="J11451">
        <v>2</v>
      </c>
      <c r="K11451">
        <v>0</v>
      </c>
      <c r="L11451" t="s">
        <v>28</v>
      </c>
      <c r="M11451" t="s">
        <v>486</v>
      </c>
      <c r="N11451" t="s">
        <v>481</v>
      </c>
      <c r="O11451" t="s">
        <v>22</v>
      </c>
      <c r="P11451" t="s">
        <v>23</v>
      </c>
      <c r="Q11451" t="s">
        <v>24</v>
      </c>
    </row>
    <row r="11452" spans="1:17" x14ac:dyDescent="0.2">
      <c r="A11452" s="2">
        <v>39607</v>
      </c>
      <c r="B11452" t="s">
        <v>69</v>
      </c>
      <c r="C11452" t="s">
        <v>274</v>
      </c>
      <c r="D11452" t="s">
        <v>50</v>
      </c>
      <c r="E11452" t="s">
        <v>50</v>
      </c>
      <c r="F11452">
        <v>92</v>
      </c>
      <c r="G11452">
        <v>15</v>
      </c>
      <c r="H11452">
        <v>0</v>
      </c>
      <c r="I11452">
        <v>0</v>
      </c>
      <c r="J11452">
        <v>0</v>
      </c>
      <c r="K11452">
        <v>1</v>
      </c>
      <c r="L11452" t="s">
        <v>622</v>
      </c>
      <c r="M11452" t="s">
        <v>71</v>
      </c>
      <c r="N11452" t="s">
        <v>69</v>
      </c>
      <c r="O11452" t="s">
        <v>22</v>
      </c>
      <c r="P11452" t="s">
        <v>23</v>
      </c>
      <c r="Q11452" t="s">
        <v>41</v>
      </c>
    </row>
    <row r="11453" spans="1:17" x14ac:dyDescent="0.2">
      <c r="A11453" s="2">
        <v>39607</v>
      </c>
      <c r="B11453" t="s">
        <v>471</v>
      </c>
      <c r="C11453" t="s">
        <v>208</v>
      </c>
      <c r="D11453" t="s">
        <v>36</v>
      </c>
      <c r="E11453" t="s">
        <v>36</v>
      </c>
      <c r="F11453">
        <v>101</v>
      </c>
      <c r="G11453">
        <v>99</v>
      </c>
      <c r="H11453">
        <v>0</v>
      </c>
      <c r="I11453">
        <v>0</v>
      </c>
      <c r="J11453">
        <v>4</v>
      </c>
      <c r="K11453">
        <v>1</v>
      </c>
      <c r="L11453" t="s">
        <v>20</v>
      </c>
      <c r="M11453" t="s">
        <v>639</v>
      </c>
      <c r="N11453" t="s">
        <v>471</v>
      </c>
      <c r="O11453" t="s">
        <v>22</v>
      </c>
      <c r="P11453" t="s">
        <v>23</v>
      </c>
      <c r="Q11453" t="s">
        <v>24</v>
      </c>
    </row>
    <row r="11454" spans="1:17" x14ac:dyDescent="0.2">
      <c r="A11454" s="2">
        <v>39607</v>
      </c>
      <c r="B11454" t="s">
        <v>61</v>
      </c>
      <c r="C11454" t="s">
        <v>380</v>
      </c>
      <c r="D11454" t="s">
        <v>36</v>
      </c>
      <c r="E11454" t="s">
        <v>36</v>
      </c>
      <c r="F11454">
        <v>110</v>
      </c>
      <c r="G11454">
        <v>105</v>
      </c>
      <c r="H11454">
        <v>0</v>
      </c>
      <c r="I11454">
        <v>0</v>
      </c>
      <c r="J11454">
        <v>1</v>
      </c>
      <c r="K11454">
        <v>0</v>
      </c>
      <c r="L11454" t="s">
        <v>20</v>
      </c>
      <c r="M11454" t="s">
        <v>429</v>
      </c>
      <c r="N11454" t="s">
        <v>61</v>
      </c>
      <c r="O11454" t="s">
        <v>22</v>
      </c>
      <c r="P11454" t="s">
        <v>23</v>
      </c>
      <c r="Q11454" t="s">
        <v>24</v>
      </c>
    </row>
    <row r="11455" spans="1:17" x14ac:dyDescent="0.2">
      <c r="A11455" s="2">
        <v>39607</v>
      </c>
      <c r="B11455" t="s">
        <v>890</v>
      </c>
      <c r="C11455" t="s">
        <v>250</v>
      </c>
      <c r="D11455" t="s">
        <v>36</v>
      </c>
      <c r="E11455" t="s">
        <v>36</v>
      </c>
      <c r="F11455">
        <v>77</v>
      </c>
      <c r="G11455">
        <v>126</v>
      </c>
      <c r="H11455">
        <v>0</v>
      </c>
      <c r="I11455">
        <v>0</v>
      </c>
      <c r="J11455">
        <v>1</v>
      </c>
      <c r="K11455">
        <v>0</v>
      </c>
      <c r="L11455" t="s">
        <v>20</v>
      </c>
      <c r="M11455" t="s">
        <v>920</v>
      </c>
      <c r="N11455" t="s">
        <v>890</v>
      </c>
      <c r="O11455" t="s">
        <v>22</v>
      </c>
      <c r="P11455" t="s">
        <v>23</v>
      </c>
      <c r="Q11455" t="s">
        <v>24</v>
      </c>
    </row>
    <row r="11456" spans="1:17" x14ac:dyDescent="0.2">
      <c r="A11456" s="2">
        <v>39607</v>
      </c>
      <c r="B11456" t="s">
        <v>374</v>
      </c>
      <c r="C11456" t="s">
        <v>617</v>
      </c>
      <c r="D11456" t="s">
        <v>36</v>
      </c>
      <c r="E11456" t="s">
        <v>36</v>
      </c>
      <c r="F11456">
        <v>131</v>
      </c>
      <c r="G11456">
        <v>106</v>
      </c>
      <c r="H11456">
        <v>0</v>
      </c>
      <c r="I11456">
        <v>0</v>
      </c>
      <c r="J11456">
        <v>1</v>
      </c>
      <c r="K11456">
        <v>2</v>
      </c>
      <c r="L11456" t="s">
        <v>20</v>
      </c>
      <c r="M11456" t="s">
        <v>375</v>
      </c>
      <c r="N11456" t="s">
        <v>374</v>
      </c>
      <c r="O11456" t="s">
        <v>22</v>
      </c>
      <c r="P11456" t="s">
        <v>23</v>
      </c>
      <c r="Q11456" t="s">
        <v>41</v>
      </c>
    </row>
    <row r="11457" spans="1:17" x14ac:dyDescent="0.2">
      <c r="A11457" s="2">
        <v>39607</v>
      </c>
      <c r="B11457" t="s">
        <v>196</v>
      </c>
      <c r="C11457" t="s">
        <v>118</v>
      </c>
      <c r="D11457" t="s">
        <v>36</v>
      </c>
      <c r="E11457" t="s">
        <v>36</v>
      </c>
      <c r="F11457">
        <v>95</v>
      </c>
      <c r="G11457">
        <v>43</v>
      </c>
      <c r="H11457">
        <v>0</v>
      </c>
      <c r="I11457">
        <v>0</v>
      </c>
      <c r="J11457">
        <v>0</v>
      </c>
      <c r="K11457">
        <v>0</v>
      </c>
      <c r="L11457" t="s">
        <v>20</v>
      </c>
      <c r="M11457" t="s">
        <v>917</v>
      </c>
      <c r="N11457" t="s">
        <v>196</v>
      </c>
      <c r="O11457" t="s">
        <v>22</v>
      </c>
      <c r="P11457" t="s">
        <v>23</v>
      </c>
      <c r="Q11457" t="s">
        <v>30</v>
      </c>
    </row>
    <row r="11458" spans="1:17" x14ac:dyDescent="0.2">
      <c r="A11458" s="2">
        <v>39607</v>
      </c>
      <c r="B11458" t="s">
        <v>129</v>
      </c>
      <c r="C11458" t="s">
        <v>90</v>
      </c>
      <c r="D11458" t="s">
        <v>50</v>
      </c>
      <c r="E11458" t="s">
        <v>50</v>
      </c>
      <c r="F11458">
        <v>5</v>
      </c>
      <c r="G11458">
        <v>28</v>
      </c>
      <c r="H11458">
        <v>0</v>
      </c>
      <c r="I11458">
        <v>0</v>
      </c>
      <c r="J11458">
        <v>2</v>
      </c>
      <c r="K11458">
        <v>0</v>
      </c>
      <c r="L11458" t="s">
        <v>622</v>
      </c>
      <c r="M11458" t="s">
        <v>367</v>
      </c>
      <c r="N11458" t="s">
        <v>69</v>
      </c>
      <c r="O11458" t="s">
        <v>122</v>
      </c>
      <c r="P11458" t="s">
        <v>23</v>
      </c>
      <c r="Q11458" t="s">
        <v>24</v>
      </c>
    </row>
    <row r="11459" spans="1:17" x14ac:dyDescent="0.2">
      <c r="A11459" s="2">
        <v>39607</v>
      </c>
      <c r="B11459" t="s">
        <v>301</v>
      </c>
      <c r="C11459" t="s">
        <v>469</v>
      </c>
      <c r="D11459" t="s">
        <v>115</v>
      </c>
      <c r="E11459" t="s">
        <v>115</v>
      </c>
      <c r="F11459">
        <v>114</v>
      </c>
      <c r="G11459">
        <v>97</v>
      </c>
      <c r="H11459">
        <v>0</v>
      </c>
      <c r="I11459">
        <v>0</v>
      </c>
      <c r="J11459">
        <v>4</v>
      </c>
      <c r="K11459">
        <v>2</v>
      </c>
      <c r="L11459" t="s">
        <v>20</v>
      </c>
      <c r="M11459" t="s">
        <v>302</v>
      </c>
      <c r="N11459" t="s">
        <v>301</v>
      </c>
      <c r="O11459" t="s">
        <v>22</v>
      </c>
      <c r="P11459" t="s">
        <v>23</v>
      </c>
      <c r="Q11459" t="s">
        <v>24</v>
      </c>
    </row>
    <row r="11460" spans="1:17" x14ac:dyDescent="0.2">
      <c r="A11460" s="2">
        <v>39607</v>
      </c>
      <c r="B11460" t="s">
        <v>405</v>
      </c>
      <c r="C11460" t="s">
        <v>199</v>
      </c>
      <c r="D11460" t="s">
        <v>36</v>
      </c>
      <c r="E11460" t="s">
        <v>36</v>
      </c>
      <c r="F11460">
        <v>150</v>
      </c>
      <c r="G11460">
        <v>16</v>
      </c>
      <c r="H11460">
        <v>0</v>
      </c>
      <c r="I11460">
        <v>0</v>
      </c>
      <c r="J11460">
        <v>2</v>
      </c>
      <c r="K11460">
        <v>3</v>
      </c>
      <c r="L11460" t="s">
        <v>20</v>
      </c>
      <c r="M11460" t="s">
        <v>565</v>
      </c>
      <c r="N11460" t="s">
        <v>149</v>
      </c>
      <c r="O11460" t="s">
        <v>122</v>
      </c>
      <c r="P11460" t="s">
        <v>23</v>
      </c>
      <c r="Q11460" t="s">
        <v>41</v>
      </c>
    </row>
    <row r="11461" spans="1:17" x14ac:dyDescent="0.2">
      <c r="A11461" s="2">
        <v>39607</v>
      </c>
      <c r="B11461" t="s">
        <v>378</v>
      </c>
      <c r="C11461" t="s">
        <v>136</v>
      </c>
      <c r="D11461" t="s">
        <v>36</v>
      </c>
      <c r="E11461" t="s">
        <v>36</v>
      </c>
      <c r="F11461">
        <v>135</v>
      </c>
      <c r="G11461">
        <v>25</v>
      </c>
      <c r="H11461">
        <v>0</v>
      </c>
      <c r="I11461">
        <v>0</v>
      </c>
      <c r="J11461">
        <v>0</v>
      </c>
      <c r="K11461">
        <v>0</v>
      </c>
      <c r="L11461" t="s">
        <v>20</v>
      </c>
      <c r="M11461" t="s">
        <v>379</v>
      </c>
      <c r="N11461" t="s">
        <v>378</v>
      </c>
      <c r="O11461" t="s">
        <v>22</v>
      </c>
      <c r="P11461" t="s">
        <v>23</v>
      </c>
      <c r="Q11461" t="s">
        <v>30</v>
      </c>
    </row>
    <row r="11462" spans="1:17" x14ac:dyDescent="0.2">
      <c r="A11462" s="2">
        <v>39607</v>
      </c>
      <c r="B11462" t="s">
        <v>404</v>
      </c>
      <c r="C11462" t="s">
        <v>120</v>
      </c>
      <c r="D11462" t="s">
        <v>36</v>
      </c>
      <c r="E11462" t="s">
        <v>36</v>
      </c>
      <c r="F11462">
        <v>158</v>
      </c>
      <c r="G11462">
        <v>13</v>
      </c>
      <c r="H11462">
        <v>0</v>
      </c>
      <c r="I11462">
        <v>0</v>
      </c>
      <c r="J11462">
        <v>0</v>
      </c>
      <c r="K11462">
        <v>3</v>
      </c>
      <c r="L11462" t="s">
        <v>20</v>
      </c>
      <c r="M11462" t="s">
        <v>662</v>
      </c>
      <c r="N11462" t="s">
        <v>404</v>
      </c>
      <c r="O11462" t="s">
        <v>22</v>
      </c>
      <c r="P11462" t="s">
        <v>23</v>
      </c>
      <c r="Q11462" t="s">
        <v>41</v>
      </c>
    </row>
    <row r="11463" spans="1:17" x14ac:dyDescent="0.2">
      <c r="A11463" s="2">
        <v>39607</v>
      </c>
      <c r="B11463" t="s">
        <v>26</v>
      </c>
      <c r="C11463" t="s">
        <v>42</v>
      </c>
      <c r="D11463" t="s">
        <v>27</v>
      </c>
      <c r="E11463" t="s">
        <v>19</v>
      </c>
      <c r="F11463">
        <v>14</v>
      </c>
      <c r="G11463">
        <v>64</v>
      </c>
      <c r="H11463">
        <v>0</v>
      </c>
      <c r="I11463">
        <v>0</v>
      </c>
      <c r="J11463">
        <v>4</v>
      </c>
      <c r="K11463">
        <v>0</v>
      </c>
      <c r="L11463" t="s">
        <v>28</v>
      </c>
      <c r="M11463" t="s">
        <v>348</v>
      </c>
      <c r="N11463" t="s">
        <v>77</v>
      </c>
      <c r="O11463" t="s">
        <v>122</v>
      </c>
      <c r="P11463" t="s">
        <v>23</v>
      </c>
      <c r="Q11463" t="s">
        <v>24</v>
      </c>
    </row>
    <row r="11464" spans="1:17" x14ac:dyDescent="0.2">
      <c r="A11464" s="2">
        <v>39607</v>
      </c>
      <c r="B11464" t="s">
        <v>296</v>
      </c>
      <c r="C11464" t="s">
        <v>351</v>
      </c>
      <c r="D11464" t="s">
        <v>36</v>
      </c>
      <c r="E11464" t="s">
        <v>36</v>
      </c>
      <c r="F11464">
        <v>90</v>
      </c>
      <c r="G11464">
        <v>107</v>
      </c>
      <c r="H11464">
        <v>0</v>
      </c>
      <c r="I11464">
        <v>0</v>
      </c>
      <c r="J11464">
        <v>1</v>
      </c>
      <c r="K11464">
        <v>2</v>
      </c>
      <c r="L11464" t="s">
        <v>20</v>
      </c>
      <c r="M11464" t="s">
        <v>399</v>
      </c>
      <c r="N11464" t="s">
        <v>296</v>
      </c>
      <c r="O11464" t="s">
        <v>22</v>
      </c>
      <c r="P11464" t="s">
        <v>23</v>
      </c>
      <c r="Q11464" t="s">
        <v>41</v>
      </c>
    </row>
    <row r="11465" spans="1:17" x14ac:dyDescent="0.2">
      <c r="A11465" s="2">
        <v>39607</v>
      </c>
      <c r="B11465" t="s">
        <v>237</v>
      </c>
      <c r="C11465" t="s">
        <v>267</v>
      </c>
      <c r="D11465" t="s">
        <v>36</v>
      </c>
      <c r="E11465" t="s">
        <v>36</v>
      </c>
      <c r="F11465">
        <v>170</v>
      </c>
      <c r="G11465">
        <v>55</v>
      </c>
      <c r="H11465">
        <v>0</v>
      </c>
      <c r="I11465">
        <v>0</v>
      </c>
      <c r="J11465">
        <v>1</v>
      </c>
      <c r="K11465">
        <v>2</v>
      </c>
      <c r="L11465" t="s">
        <v>20</v>
      </c>
      <c r="M11465" t="s">
        <v>366</v>
      </c>
      <c r="N11465" t="s">
        <v>237</v>
      </c>
      <c r="O11465" t="s">
        <v>22</v>
      </c>
      <c r="P11465" t="s">
        <v>23</v>
      </c>
      <c r="Q11465" t="s">
        <v>41</v>
      </c>
    </row>
    <row r="11466" spans="1:17" x14ac:dyDescent="0.2">
      <c r="A11466" s="2">
        <v>39607</v>
      </c>
      <c r="B11466" t="s">
        <v>462</v>
      </c>
      <c r="C11466" t="s">
        <v>212</v>
      </c>
      <c r="D11466" t="s">
        <v>115</v>
      </c>
      <c r="E11466" t="s">
        <v>115</v>
      </c>
      <c r="F11466">
        <v>162</v>
      </c>
      <c r="G11466">
        <v>183</v>
      </c>
      <c r="H11466">
        <v>0</v>
      </c>
      <c r="I11466">
        <v>0</v>
      </c>
      <c r="J11466">
        <v>1</v>
      </c>
      <c r="K11466">
        <v>0</v>
      </c>
      <c r="L11466" t="s">
        <v>460</v>
      </c>
      <c r="M11466" t="s">
        <v>461</v>
      </c>
      <c r="N11466" t="s">
        <v>462</v>
      </c>
      <c r="O11466" t="s">
        <v>22</v>
      </c>
      <c r="P11466" t="s">
        <v>23</v>
      </c>
      <c r="Q11466" t="s">
        <v>24</v>
      </c>
    </row>
    <row r="11467" spans="1:17" x14ac:dyDescent="0.2">
      <c r="A11467" s="2">
        <v>39607</v>
      </c>
      <c r="B11467" t="s">
        <v>46</v>
      </c>
      <c r="C11467" t="s">
        <v>365</v>
      </c>
      <c r="D11467" t="s">
        <v>36</v>
      </c>
      <c r="E11467" t="s">
        <v>36</v>
      </c>
      <c r="F11467">
        <v>161</v>
      </c>
      <c r="G11467">
        <v>69</v>
      </c>
      <c r="H11467">
        <v>0</v>
      </c>
      <c r="I11467">
        <v>0</v>
      </c>
      <c r="J11467">
        <v>2</v>
      </c>
      <c r="K11467">
        <v>1</v>
      </c>
      <c r="L11467" t="s">
        <v>20</v>
      </c>
      <c r="M11467" t="s">
        <v>685</v>
      </c>
      <c r="N11467" t="s">
        <v>46</v>
      </c>
      <c r="O11467" t="s">
        <v>22</v>
      </c>
      <c r="P11467" t="s">
        <v>23</v>
      </c>
      <c r="Q11467" t="s">
        <v>24</v>
      </c>
    </row>
    <row r="11468" spans="1:17" x14ac:dyDescent="0.2">
      <c r="A11468" s="2">
        <v>39607</v>
      </c>
      <c r="B11468" t="s">
        <v>77</v>
      </c>
      <c r="C11468" t="s">
        <v>39</v>
      </c>
      <c r="D11468" t="s">
        <v>27</v>
      </c>
      <c r="E11468" t="s">
        <v>19</v>
      </c>
      <c r="F11468">
        <v>21</v>
      </c>
      <c r="G11468">
        <v>1</v>
      </c>
      <c r="H11468">
        <v>0</v>
      </c>
      <c r="I11468">
        <v>0</v>
      </c>
      <c r="J11468">
        <v>0</v>
      </c>
      <c r="K11468">
        <v>0</v>
      </c>
      <c r="L11468" t="s">
        <v>28</v>
      </c>
      <c r="M11468" t="s">
        <v>337</v>
      </c>
      <c r="N11468" t="s">
        <v>77</v>
      </c>
      <c r="O11468" t="s">
        <v>22</v>
      </c>
      <c r="P11468" t="s">
        <v>23</v>
      </c>
      <c r="Q11468" t="s">
        <v>30</v>
      </c>
    </row>
    <row r="11469" spans="1:17" x14ac:dyDescent="0.2">
      <c r="A11469" s="2">
        <v>39607</v>
      </c>
      <c r="B11469" t="s">
        <v>45</v>
      </c>
      <c r="C11469" t="s">
        <v>352</v>
      </c>
      <c r="D11469" t="s">
        <v>36</v>
      </c>
      <c r="E11469" t="s">
        <v>36</v>
      </c>
      <c r="F11469">
        <v>85</v>
      </c>
      <c r="G11469">
        <v>116</v>
      </c>
      <c r="H11469">
        <v>0</v>
      </c>
      <c r="I11469">
        <v>0</v>
      </c>
      <c r="J11469">
        <v>2</v>
      </c>
      <c r="K11469">
        <v>0</v>
      </c>
      <c r="L11469" t="s">
        <v>20</v>
      </c>
      <c r="M11469" t="s">
        <v>47</v>
      </c>
      <c r="N11469" t="s">
        <v>45</v>
      </c>
      <c r="O11469" t="s">
        <v>22</v>
      </c>
      <c r="P11469" t="s">
        <v>23</v>
      </c>
      <c r="Q11469" t="s">
        <v>24</v>
      </c>
    </row>
    <row r="11470" spans="1:17" x14ac:dyDescent="0.2">
      <c r="A11470" s="2">
        <v>39608</v>
      </c>
      <c r="B11470" t="s">
        <v>700</v>
      </c>
      <c r="C11470" t="s">
        <v>221</v>
      </c>
      <c r="D11470" t="s">
        <v>27</v>
      </c>
      <c r="E11470" t="s">
        <v>27</v>
      </c>
      <c r="F11470">
        <v>139</v>
      </c>
      <c r="G11470">
        <v>121</v>
      </c>
      <c r="H11470">
        <v>0</v>
      </c>
      <c r="I11470">
        <v>0</v>
      </c>
      <c r="J11470">
        <v>3</v>
      </c>
      <c r="K11470">
        <v>0</v>
      </c>
      <c r="L11470" t="s">
        <v>28</v>
      </c>
      <c r="M11470" t="s">
        <v>826</v>
      </c>
      <c r="N11470" t="s">
        <v>700</v>
      </c>
      <c r="O11470" t="s">
        <v>22</v>
      </c>
      <c r="P11470" t="s">
        <v>23</v>
      </c>
      <c r="Q11470" t="s">
        <v>24</v>
      </c>
    </row>
    <row r="11471" spans="1:17" x14ac:dyDescent="0.2">
      <c r="A11471" s="2">
        <v>39608</v>
      </c>
      <c r="B11471" t="s">
        <v>126</v>
      </c>
      <c r="C11471" t="s">
        <v>119</v>
      </c>
      <c r="D11471" t="s">
        <v>50</v>
      </c>
      <c r="E11471" t="s">
        <v>50</v>
      </c>
      <c r="F11471">
        <v>10</v>
      </c>
      <c r="G11471">
        <v>3</v>
      </c>
      <c r="H11471">
        <v>0</v>
      </c>
      <c r="I11471">
        <v>0</v>
      </c>
      <c r="J11471">
        <v>3</v>
      </c>
      <c r="K11471">
        <v>0</v>
      </c>
      <c r="L11471" t="s">
        <v>622</v>
      </c>
      <c r="M11471" t="s">
        <v>397</v>
      </c>
      <c r="N11471" t="s">
        <v>53</v>
      </c>
      <c r="O11471" t="s">
        <v>122</v>
      </c>
      <c r="P11471" t="s">
        <v>23</v>
      </c>
      <c r="Q11471" t="s">
        <v>24</v>
      </c>
    </row>
    <row r="11472" spans="1:17" x14ac:dyDescent="0.2">
      <c r="A11472" s="2">
        <v>39608</v>
      </c>
      <c r="B11472" t="s">
        <v>92</v>
      </c>
      <c r="C11472" t="s">
        <v>67</v>
      </c>
      <c r="D11472" t="s">
        <v>50</v>
      </c>
      <c r="E11472" t="s">
        <v>50</v>
      </c>
      <c r="F11472">
        <v>12</v>
      </c>
      <c r="G11472">
        <v>7</v>
      </c>
      <c r="H11472">
        <v>0</v>
      </c>
      <c r="I11472">
        <v>0</v>
      </c>
      <c r="J11472">
        <v>0</v>
      </c>
      <c r="K11472">
        <v>0</v>
      </c>
      <c r="L11472" t="s">
        <v>622</v>
      </c>
      <c r="M11472" t="s">
        <v>195</v>
      </c>
      <c r="N11472" t="s">
        <v>53</v>
      </c>
      <c r="O11472" t="s">
        <v>122</v>
      </c>
      <c r="P11472" t="s">
        <v>23</v>
      </c>
      <c r="Q11472" t="s">
        <v>30</v>
      </c>
    </row>
    <row r="11473" spans="1:17" x14ac:dyDescent="0.2">
      <c r="A11473" s="2">
        <v>39609</v>
      </c>
      <c r="B11473" t="s">
        <v>153</v>
      </c>
      <c r="C11473" t="s">
        <v>52</v>
      </c>
      <c r="D11473" t="s">
        <v>50</v>
      </c>
      <c r="E11473" t="s">
        <v>50</v>
      </c>
      <c r="F11473">
        <v>8</v>
      </c>
      <c r="G11473">
        <v>30</v>
      </c>
      <c r="H11473">
        <v>0</v>
      </c>
      <c r="I11473">
        <v>0</v>
      </c>
      <c r="J11473">
        <v>0</v>
      </c>
      <c r="K11473">
        <v>2</v>
      </c>
      <c r="L11473" t="s">
        <v>622</v>
      </c>
      <c r="M11473" t="s">
        <v>466</v>
      </c>
      <c r="N11473" t="s">
        <v>69</v>
      </c>
      <c r="O11473" t="s">
        <v>122</v>
      </c>
      <c r="P11473" t="s">
        <v>23</v>
      </c>
      <c r="Q11473" t="s">
        <v>41</v>
      </c>
    </row>
    <row r="11474" spans="1:17" x14ac:dyDescent="0.2">
      <c r="A11474" s="2">
        <v>39609</v>
      </c>
      <c r="B11474" t="s">
        <v>222</v>
      </c>
      <c r="C11474" t="s">
        <v>185</v>
      </c>
      <c r="D11474" t="s">
        <v>27</v>
      </c>
      <c r="E11474" t="s">
        <v>27</v>
      </c>
      <c r="F11474">
        <v>143</v>
      </c>
      <c r="G11474">
        <v>98</v>
      </c>
      <c r="H11474">
        <v>0</v>
      </c>
      <c r="I11474">
        <v>0</v>
      </c>
      <c r="J11474">
        <v>2</v>
      </c>
      <c r="K11474">
        <v>1</v>
      </c>
      <c r="L11474" t="s">
        <v>28</v>
      </c>
      <c r="M11474" t="s">
        <v>407</v>
      </c>
      <c r="N11474" t="s">
        <v>222</v>
      </c>
      <c r="O11474" t="s">
        <v>22</v>
      </c>
      <c r="P11474" t="s">
        <v>23</v>
      </c>
      <c r="Q11474" t="s">
        <v>24</v>
      </c>
    </row>
    <row r="11475" spans="1:17" x14ac:dyDescent="0.2">
      <c r="A11475" s="2">
        <v>39609</v>
      </c>
      <c r="B11475" t="s">
        <v>106</v>
      </c>
      <c r="C11475" t="s">
        <v>95</v>
      </c>
      <c r="D11475" t="s">
        <v>50</v>
      </c>
      <c r="E11475" t="s">
        <v>50</v>
      </c>
      <c r="F11475">
        <v>4</v>
      </c>
      <c r="G11475">
        <v>24</v>
      </c>
      <c r="H11475">
        <v>0</v>
      </c>
      <c r="I11475">
        <v>0</v>
      </c>
      <c r="J11475">
        <v>4</v>
      </c>
      <c r="K11475">
        <v>1</v>
      </c>
      <c r="L11475" t="s">
        <v>622</v>
      </c>
      <c r="M11475" t="s">
        <v>974</v>
      </c>
      <c r="N11475" t="s">
        <v>69</v>
      </c>
      <c r="O11475" t="s">
        <v>122</v>
      </c>
      <c r="P11475" t="s">
        <v>23</v>
      </c>
      <c r="Q11475" t="s">
        <v>24</v>
      </c>
    </row>
    <row r="11476" spans="1:17" x14ac:dyDescent="0.2">
      <c r="A11476" s="2">
        <v>39610</v>
      </c>
      <c r="B11476" t="s">
        <v>293</v>
      </c>
      <c r="C11476" t="s">
        <v>82</v>
      </c>
      <c r="D11476" t="s">
        <v>50</v>
      </c>
      <c r="E11476" t="s">
        <v>50</v>
      </c>
      <c r="F11476">
        <v>6</v>
      </c>
      <c r="G11476">
        <v>11</v>
      </c>
      <c r="H11476">
        <v>0</v>
      </c>
      <c r="I11476">
        <v>0</v>
      </c>
      <c r="J11476">
        <v>1</v>
      </c>
      <c r="K11476">
        <v>3</v>
      </c>
      <c r="L11476" t="s">
        <v>622</v>
      </c>
      <c r="M11476" t="s">
        <v>976</v>
      </c>
      <c r="N11476" t="s">
        <v>53</v>
      </c>
      <c r="O11476" t="s">
        <v>122</v>
      </c>
      <c r="P11476" t="s">
        <v>23</v>
      </c>
      <c r="Q11476" t="s">
        <v>41</v>
      </c>
    </row>
    <row r="11477" spans="1:17" x14ac:dyDescent="0.2">
      <c r="A11477" s="2">
        <v>39610</v>
      </c>
      <c r="B11477" t="s">
        <v>388</v>
      </c>
      <c r="C11477" t="s">
        <v>979</v>
      </c>
      <c r="D11477" t="s">
        <v>115</v>
      </c>
      <c r="E11477" t="s">
        <v>115</v>
      </c>
      <c r="F11477">
        <v>153</v>
      </c>
      <c r="G11477">
        <v>196</v>
      </c>
      <c r="H11477">
        <v>0</v>
      </c>
      <c r="I11477">
        <v>0</v>
      </c>
      <c r="J11477">
        <v>2</v>
      </c>
      <c r="K11477">
        <v>1</v>
      </c>
      <c r="L11477" t="s">
        <v>460</v>
      </c>
      <c r="M11477" t="s">
        <v>925</v>
      </c>
      <c r="N11477" t="s">
        <v>629</v>
      </c>
      <c r="O11477" t="s">
        <v>122</v>
      </c>
      <c r="P11477" t="s">
        <v>23</v>
      </c>
      <c r="Q11477" t="s">
        <v>24</v>
      </c>
    </row>
    <row r="11478" spans="1:17" x14ac:dyDescent="0.2">
      <c r="A11478" s="2">
        <v>39610</v>
      </c>
      <c r="B11478" t="s">
        <v>363</v>
      </c>
      <c r="C11478" t="s">
        <v>425</v>
      </c>
      <c r="D11478" t="s">
        <v>115</v>
      </c>
      <c r="E11478" t="s">
        <v>115</v>
      </c>
      <c r="F11478">
        <v>129</v>
      </c>
      <c r="G11478">
        <v>112</v>
      </c>
      <c r="H11478">
        <v>0</v>
      </c>
      <c r="I11478">
        <v>0</v>
      </c>
      <c r="J11478">
        <v>1</v>
      </c>
      <c r="K11478">
        <v>0</v>
      </c>
      <c r="L11478" t="s">
        <v>28</v>
      </c>
      <c r="M11478" t="s">
        <v>362</v>
      </c>
      <c r="N11478" t="s">
        <v>363</v>
      </c>
      <c r="O11478" t="s">
        <v>22</v>
      </c>
      <c r="P11478" t="s">
        <v>23</v>
      </c>
      <c r="Q11478" t="s">
        <v>24</v>
      </c>
    </row>
    <row r="11479" spans="1:17" x14ac:dyDescent="0.2">
      <c r="A11479" s="2">
        <v>39610</v>
      </c>
      <c r="B11479" t="s">
        <v>462</v>
      </c>
      <c r="C11479" t="s">
        <v>629</v>
      </c>
      <c r="D11479" t="s">
        <v>115</v>
      </c>
      <c r="E11479" t="s">
        <v>36</v>
      </c>
      <c r="F11479">
        <v>162</v>
      </c>
      <c r="G11479">
        <v>159</v>
      </c>
      <c r="H11479">
        <v>0</v>
      </c>
      <c r="I11479">
        <v>0</v>
      </c>
      <c r="J11479">
        <v>0</v>
      </c>
      <c r="K11479">
        <v>1</v>
      </c>
      <c r="L11479" t="s">
        <v>460</v>
      </c>
      <c r="M11479" t="s">
        <v>461</v>
      </c>
      <c r="N11479" t="s">
        <v>462</v>
      </c>
      <c r="O11479" t="s">
        <v>22</v>
      </c>
      <c r="P11479" t="s">
        <v>23</v>
      </c>
      <c r="Q11479" t="s">
        <v>41</v>
      </c>
    </row>
    <row r="11480" spans="1:17" x14ac:dyDescent="0.2">
      <c r="A11480" s="2">
        <v>39610</v>
      </c>
      <c r="B11480" t="s">
        <v>53</v>
      </c>
      <c r="C11480" t="s">
        <v>180</v>
      </c>
      <c r="D11480" t="s">
        <v>50</v>
      </c>
      <c r="E11480" t="s">
        <v>50</v>
      </c>
      <c r="F11480">
        <v>44</v>
      </c>
      <c r="G11480">
        <v>20</v>
      </c>
      <c r="H11480">
        <v>0</v>
      </c>
      <c r="I11480">
        <v>0</v>
      </c>
      <c r="J11480">
        <v>1</v>
      </c>
      <c r="K11480">
        <v>2</v>
      </c>
      <c r="L11480" t="s">
        <v>622</v>
      </c>
      <c r="M11480" t="s">
        <v>323</v>
      </c>
      <c r="N11480" t="s">
        <v>53</v>
      </c>
      <c r="O11480" t="s">
        <v>22</v>
      </c>
      <c r="P11480" t="s">
        <v>23</v>
      </c>
      <c r="Q11480" t="s">
        <v>41</v>
      </c>
    </row>
    <row r="11481" spans="1:17" x14ac:dyDescent="0.2">
      <c r="A11481" s="2">
        <v>39611</v>
      </c>
      <c r="B11481" t="s">
        <v>69</v>
      </c>
      <c r="C11481" t="s">
        <v>90</v>
      </c>
      <c r="D11481" t="s">
        <v>50</v>
      </c>
      <c r="E11481" t="s">
        <v>50</v>
      </c>
      <c r="F11481">
        <v>92</v>
      </c>
      <c r="G11481">
        <v>28</v>
      </c>
      <c r="H11481">
        <v>0</v>
      </c>
      <c r="I11481">
        <v>0</v>
      </c>
      <c r="J11481">
        <v>1</v>
      </c>
      <c r="K11481">
        <v>1</v>
      </c>
      <c r="L11481" t="s">
        <v>622</v>
      </c>
      <c r="M11481" t="s">
        <v>71</v>
      </c>
      <c r="N11481" t="s">
        <v>69</v>
      </c>
      <c r="O11481" t="s">
        <v>22</v>
      </c>
      <c r="P11481" t="s">
        <v>23</v>
      </c>
      <c r="Q11481" t="s">
        <v>30</v>
      </c>
    </row>
    <row r="11482" spans="1:17" x14ac:dyDescent="0.2">
      <c r="A11482" s="2">
        <v>39611</v>
      </c>
      <c r="B11482" t="s">
        <v>274</v>
      </c>
      <c r="C11482" t="s">
        <v>129</v>
      </c>
      <c r="D11482" t="s">
        <v>50</v>
      </c>
      <c r="E11482" t="s">
        <v>50</v>
      </c>
      <c r="F11482">
        <v>15</v>
      </c>
      <c r="G11482">
        <v>5</v>
      </c>
      <c r="H11482">
        <v>0</v>
      </c>
      <c r="I11482">
        <v>0</v>
      </c>
      <c r="J11482">
        <v>2</v>
      </c>
      <c r="K11482">
        <v>1</v>
      </c>
      <c r="L11482" t="s">
        <v>622</v>
      </c>
      <c r="M11482" t="s">
        <v>367</v>
      </c>
      <c r="N11482" t="s">
        <v>69</v>
      </c>
      <c r="O11482" t="s">
        <v>122</v>
      </c>
      <c r="P11482" t="s">
        <v>23</v>
      </c>
      <c r="Q11482" t="s">
        <v>24</v>
      </c>
    </row>
    <row r="11483" spans="1:17" x14ac:dyDescent="0.2">
      <c r="A11483" s="2">
        <v>39612</v>
      </c>
      <c r="B11483" t="s">
        <v>800</v>
      </c>
      <c r="C11483" t="s">
        <v>890</v>
      </c>
      <c r="D11483" t="s">
        <v>36</v>
      </c>
      <c r="E11483" t="s">
        <v>36</v>
      </c>
      <c r="F11483">
        <v>180</v>
      </c>
      <c r="G11483">
        <v>77</v>
      </c>
      <c r="H11483">
        <v>0</v>
      </c>
      <c r="I11483">
        <v>0</v>
      </c>
      <c r="J11483">
        <v>0</v>
      </c>
      <c r="K11483">
        <v>6</v>
      </c>
      <c r="L11483" t="s">
        <v>20</v>
      </c>
      <c r="M11483" t="s">
        <v>800</v>
      </c>
      <c r="N11483" t="s">
        <v>800</v>
      </c>
      <c r="O11483" t="s">
        <v>22</v>
      </c>
      <c r="P11483" t="s">
        <v>23</v>
      </c>
      <c r="Q11483" t="s">
        <v>41</v>
      </c>
    </row>
    <row r="11484" spans="1:17" x14ac:dyDescent="0.2">
      <c r="A11484" s="2">
        <v>39612</v>
      </c>
      <c r="B11484" t="s">
        <v>119</v>
      </c>
      <c r="C11484" t="s">
        <v>92</v>
      </c>
      <c r="D11484" t="s">
        <v>50</v>
      </c>
      <c r="E11484" t="s">
        <v>50</v>
      </c>
      <c r="F11484">
        <v>3</v>
      </c>
      <c r="G11484">
        <v>12</v>
      </c>
      <c r="H11484">
        <v>0</v>
      </c>
      <c r="I11484">
        <v>0</v>
      </c>
      <c r="J11484">
        <v>1</v>
      </c>
      <c r="K11484">
        <v>1</v>
      </c>
      <c r="L11484" t="s">
        <v>622</v>
      </c>
      <c r="M11484" t="s">
        <v>195</v>
      </c>
      <c r="N11484" t="s">
        <v>53</v>
      </c>
      <c r="O11484" t="s">
        <v>122</v>
      </c>
      <c r="P11484" t="s">
        <v>23</v>
      </c>
      <c r="Q11484" t="s">
        <v>30</v>
      </c>
    </row>
    <row r="11485" spans="1:17" x14ac:dyDescent="0.2">
      <c r="A11485" s="2">
        <v>39612</v>
      </c>
      <c r="B11485" t="s">
        <v>197</v>
      </c>
      <c r="C11485" t="s">
        <v>374</v>
      </c>
      <c r="D11485" t="s">
        <v>36</v>
      </c>
      <c r="E11485" t="s">
        <v>36</v>
      </c>
      <c r="F11485">
        <v>137</v>
      </c>
      <c r="G11485">
        <v>131</v>
      </c>
      <c r="H11485">
        <v>0</v>
      </c>
      <c r="I11485">
        <v>0</v>
      </c>
      <c r="J11485">
        <v>0</v>
      </c>
      <c r="K11485">
        <v>1</v>
      </c>
      <c r="L11485" t="s">
        <v>20</v>
      </c>
      <c r="M11485" t="s">
        <v>225</v>
      </c>
      <c r="N11485" t="s">
        <v>197</v>
      </c>
      <c r="O11485" t="s">
        <v>22</v>
      </c>
      <c r="P11485" t="s">
        <v>23</v>
      </c>
      <c r="Q11485" t="s">
        <v>41</v>
      </c>
    </row>
    <row r="11486" spans="1:17" x14ac:dyDescent="0.2">
      <c r="A11486" s="2">
        <v>39612</v>
      </c>
      <c r="B11486" t="s">
        <v>126</v>
      </c>
      <c r="C11486" t="s">
        <v>67</v>
      </c>
      <c r="D11486" t="s">
        <v>50</v>
      </c>
      <c r="E11486" t="s">
        <v>50</v>
      </c>
      <c r="F11486">
        <v>10</v>
      </c>
      <c r="G11486">
        <v>7</v>
      </c>
      <c r="H11486">
        <v>0</v>
      </c>
      <c r="I11486">
        <v>0</v>
      </c>
      <c r="J11486">
        <v>4</v>
      </c>
      <c r="K11486">
        <v>1</v>
      </c>
      <c r="L11486" t="s">
        <v>622</v>
      </c>
      <c r="M11486" t="s">
        <v>397</v>
      </c>
      <c r="N11486" t="s">
        <v>53</v>
      </c>
      <c r="O11486" t="s">
        <v>122</v>
      </c>
      <c r="P11486" t="s">
        <v>23</v>
      </c>
      <c r="Q11486" t="s">
        <v>24</v>
      </c>
    </row>
    <row r="11487" spans="1:17" x14ac:dyDescent="0.2">
      <c r="A11487" s="2">
        <v>39613</v>
      </c>
      <c r="B11487" t="s">
        <v>402</v>
      </c>
      <c r="C11487" t="s">
        <v>239</v>
      </c>
      <c r="D11487" t="s">
        <v>115</v>
      </c>
      <c r="E11487" t="s">
        <v>115</v>
      </c>
      <c r="F11487">
        <v>72</v>
      </c>
      <c r="G11487">
        <v>81</v>
      </c>
      <c r="H11487">
        <v>0</v>
      </c>
      <c r="I11487">
        <v>0</v>
      </c>
      <c r="J11487">
        <v>1</v>
      </c>
      <c r="K11487">
        <v>1</v>
      </c>
      <c r="L11487" t="s">
        <v>20</v>
      </c>
      <c r="M11487" t="s">
        <v>1002</v>
      </c>
      <c r="N11487" t="s">
        <v>402</v>
      </c>
      <c r="O11487" t="s">
        <v>22</v>
      </c>
      <c r="P11487" t="s">
        <v>23</v>
      </c>
      <c r="Q11487" t="s">
        <v>30</v>
      </c>
    </row>
    <row r="11488" spans="1:17" x14ac:dyDescent="0.2">
      <c r="A11488" s="2">
        <v>39613</v>
      </c>
      <c r="B11488" t="s">
        <v>351</v>
      </c>
      <c r="C11488" t="s">
        <v>136</v>
      </c>
      <c r="D11488" t="s">
        <v>36</v>
      </c>
      <c r="E11488" t="s">
        <v>36</v>
      </c>
      <c r="F11488">
        <v>107</v>
      </c>
      <c r="G11488">
        <v>25</v>
      </c>
      <c r="H11488">
        <v>0</v>
      </c>
      <c r="I11488">
        <v>0</v>
      </c>
      <c r="J11488">
        <v>1</v>
      </c>
      <c r="K11488">
        <v>1</v>
      </c>
      <c r="L11488" t="s">
        <v>20</v>
      </c>
      <c r="M11488" t="s">
        <v>353</v>
      </c>
      <c r="N11488" t="s">
        <v>351</v>
      </c>
      <c r="O11488" t="s">
        <v>22</v>
      </c>
      <c r="P11488" t="s">
        <v>23</v>
      </c>
      <c r="Q11488" t="s">
        <v>30</v>
      </c>
    </row>
    <row r="11489" spans="1:17" x14ac:dyDescent="0.2">
      <c r="A11489" s="2">
        <v>39613</v>
      </c>
      <c r="B11489" t="s">
        <v>756</v>
      </c>
      <c r="C11489" t="s">
        <v>61</v>
      </c>
      <c r="D11489" t="s">
        <v>36</v>
      </c>
      <c r="E11489" t="s">
        <v>36</v>
      </c>
      <c r="F11489">
        <v>148</v>
      </c>
      <c r="G11489">
        <v>110</v>
      </c>
      <c r="H11489">
        <v>0</v>
      </c>
      <c r="I11489">
        <v>0</v>
      </c>
      <c r="J11489">
        <v>2</v>
      </c>
      <c r="K11489">
        <v>1</v>
      </c>
      <c r="L11489" t="s">
        <v>20</v>
      </c>
      <c r="M11489" t="s">
        <v>801</v>
      </c>
      <c r="N11489" t="s">
        <v>756</v>
      </c>
      <c r="O11489" t="s">
        <v>22</v>
      </c>
      <c r="P11489" t="s">
        <v>23</v>
      </c>
      <c r="Q11489" t="s">
        <v>24</v>
      </c>
    </row>
    <row r="11490" spans="1:17" x14ac:dyDescent="0.2">
      <c r="A11490" s="2">
        <v>39613</v>
      </c>
      <c r="B11490" t="s">
        <v>182</v>
      </c>
      <c r="C11490" t="s">
        <v>164</v>
      </c>
      <c r="D11490" t="s">
        <v>115</v>
      </c>
      <c r="E11490" t="s">
        <v>115</v>
      </c>
      <c r="F11490">
        <v>79</v>
      </c>
      <c r="G11490">
        <v>73</v>
      </c>
      <c r="H11490">
        <v>0</v>
      </c>
      <c r="I11490">
        <v>0</v>
      </c>
      <c r="J11490">
        <v>1</v>
      </c>
      <c r="K11490">
        <v>2</v>
      </c>
      <c r="L11490" t="s">
        <v>20</v>
      </c>
      <c r="M11490" t="s">
        <v>1094</v>
      </c>
      <c r="N11490" t="s">
        <v>182</v>
      </c>
      <c r="O11490" t="s">
        <v>22</v>
      </c>
      <c r="P11490" t="s">
        <v>23</v>
      </c>
      <c r="Q11490" t="s">
        <v>41</v>
      </c>
    </row>
    <row r="11491" spans="1:17" x14ac:dyDescent="0.2">
      <c r="A11491" s="2">
        <v>39613</v>
      </c>
      <c r="B11491" t="s">
        <v>141</v>
      </c>
      <c r="C11491" t="s">
        <v>199</v>
      </c>
      <c r="D11491" t="s">
        <v>36</v>
      </c>
      <c r="E11491" t="s">
        <v>36</v>
      </c>
      <c r="F11491">
        <v>94</v>
      </c>
      <c r="G11491">
        <v>16</v>
      </c>
      <c r="H11491">
        <v>0</v>
      </c>
      <c r="I11491">
        <v>0</v>
      </c>
      <c r="J11491">
        <v>2</v>
      </c>
      <c r="K11491">
        <v>0</v>
      </c>
      <c r="L11491" t="s">
        <v>20</v>
      </c>
      <c r="M11491" t="s">
        <v>173</v>
      </c>
      <c r="N11491" t="s">
        <v>141</v>
      </c>
      <c r="O11491" t="s">
        <v>22</v>
      </c>
      <c r="P11491" t="s">
        <v>23</v>
      </c>
      <c r="Q11491" t="s">
        <v>24</v>
      </c>
    </row>
    <row r="11492" spans="1:17" x14ac:dyDescent="0.2">
      <c r="A11492" s="2">
        <v>39613</v>
      </c>
      <c r="B11492" t="s">
        <v>196</v>
      </c>
      <c r="C11492" t="s">
        <v>150</v>
      </c>
      <c r="D11492" t="s">
        <v>36</v>
      </c>
      <c r="E11492" t="s">
        <v>36</v>
      </c>
      <c r="F11492">
        <v>95</v>
      </c>
      <c r="G11492">
        <v>103</v>
      </c>
      <c r="H11492">
        <v>0</v>
      </c>
      <c r="I11492">
        <v>0</v>
      </c>
      <c r="J11492">
        <v>1</v>
      </c>
      <c r="K11492">
        <v>0</v>
      </c>
      <c r="L11492" t="s">
        <v>20</v>
      </c>
      <c r="M11492" t="s">
        <v>917</v>
      </c>
      <c r="N11492" t="s">
        <v>196</v>
      </c>
      <c r="O11492" t="s">
        <v>22</v>
      </c>
      <c r="P11492" t="s">
        <v>23</v>
      </c>
      <c r="Q11492" t="s">
        <v>24</v>
      </c>
    </row>
    <row r="11493" spans="1:17" x14ac:dyDescent="0.2">
      <c r="A11493" s="2">
        <v>39613</v>
      </c>
      <c r="B11493" t="s">
        <v>153</v>
      </c>
      <c r="C11493" t="s">
        <v>95</v>
      </c>
      <c r="D11493" t="s">
        <v>50</v>
      </c>
      <c r="E11493" t="s">
        <v>50</v>
      </c>
      <c r="F11493">
        <v>8</v>
      </c>
      <c r="G11493">
        <v>24</v>
      </c>
      <c r="H11493">
        <v>0</v>
      </c>
      <c r="I11493">
        <v>0</v>
      </c>
      <c r="J11493">
        <v>0</v>
      </c>
      <c r="K11493">
        <v>1</v>
      </c>
      <c r="L11493" t="s">
        <v>622</v>
      </c>
      <c r="M11493" t="s">
        <v>466</v>
      </c>
      <c r="N11493" t="s">
        <v>69</v>
      </c>
      <c r="O11493" t="s">
        <v>122</v>
      </c>
      <c r="P11493" t="s">
        <v>23</v>
      </c>
      <c r="Q11493" t="s">
        <v>41</v>
      </c>
    </row>
    <row r="11494" spans="1:17" x14ac:dyDescent="0.2">
      <c r="A11494" s="2">
        <v>39613</v>
      </c>
      <c r="B11494" t="s">
        <v>222</v>
      </c>
      <c r="C11494" t="s">
        <v>131</v>
      </c>
      <c r="D11494" t="s">
        <v>27</v>
      </c>
      <c r="E11494" t="s">
        <v>27</v>
      </c>
      <c r="F11494">
        <v>143</v>
      </c>
      <c r="G11494">
        <v>75</v>
      </c>
      <c r="H11494">
        <v>0</v>
      </c>
      <c r="I11494">
        <v>0</v>
      </c>
      <c r="J11494">
        <v>2</v>
      </c>
      <c r="K11494">
        <v>2</v>
      </c>
      <c r="L11494" t="s">
        <v>20</v>
      </c>
      <c r="M11494" t="s">
        <v>407</v>
      </c>
      <c r="N11494" t="s">
        <v>222</v>
      </c>
      <c r="O11494" t="s">
        <v>22</v>
      </c>
      <c r="P11494" t="s">
        <v>23</v>
      </c>
      <c r="Q11494" t="s">
        <v>30</v>
      </c>
    </row>
    <row r="11495" spans="1:17" x14ac:dyDescent="0.2">
      <c r="A11495" s="2">
        <v>39613</v>
      </c>
      <c r="B11495" t="s">
        <v>555</v>
      </c>
      <c r="C11495" t="s">
        <v>456</v>
      </c>
      <c r="D11495" t="s">
        <v>27</v>
      </c>
      <c r="E11495" t="s">
        <v>27</v>
      </c>
      <c r="F11495">
        <v>89</v>
      </c>
      <c r="G11495">
        <v>166</v>
      </c>
      <c r="H11495">
        <v>0</v>
      </c>
      <c r="I11495">
        <v>0</v>
      </c>
      <c r="J11495">
        <v>6</v>
      </c>
      <c r="K11495">
        <v>0</v>
      </c>
      <c r="L11495" t="s">
        <v>20</v>
      </c>
      <c r="M11495" t="s">
        <v>555</v>
      </c>
      <c r="N11495" t="s">
        <v>555</v>
      </c>
      <c r="O11495" t="s">
        <v>22</v>
      </c>
      <c r="P11495" t="s">
        <v>23</v>
      </c>
      <c r="Q11495" t="s">
        <v>24</v>
      </c>
    </row>
    <row r="11496" spans="1:17" x14ac:dyDescent="0.2">
      <c r="A11496" s="2">
        <v>39613</v>
      </c>
      <c r="B11496" t="s">
        <v>388</v>
      </c>
      <c r="C11496" t="s">
        <v>629</v>
      </c>
      <c r="D11496" t="s">
        <v>115</v>
      </c>
      <c r="E11496" t="s">
        <v>36</v>
      </c>
      <c r="F11496">
        <v>153</v>
      </c>
      <c r="G11496">
        <v>159</v>
      </c>
      <c r="H11496">
        <v>0</v>
      </c>
      <c r="I11496">
        <v>0</v>
      </c>
      <c r="J11496">
        <v>0</v>
      </c>
      <c r="K11496">
        <v>1</v>
      </c>
      <c r="L11496" t="s">
        <v>460</v>
      </c>
      <c r="M11496" t="s">
        <v>461</v>
      </c>
      <c r="N11496" t="s">
        <v>462</v>
      </c>
      <c r="O11496" t="s">
        <v>122</v>
      </c>
      <c r="P11496" t="s">
        <v>23</v>
      </c>
      <c r="Q11496" t="s">
        <v>41</v>
      </c>
    </row>
    <row r="11497" spans="1:17" x14ac:dyDescent="0.2">
      <c r="A11497" s="2">
        <v>39613</v>
      </c>
      <c r="B11497" t="s">
        <v>207</v>
      </c>
      <c r="C11497" t="s">
        <v>45</v>
      </c>
      <c r="D11497" t="s">
        <v>36</v>
      </c>
      <c r="E11497" t="s">
        <v>36</v>
      </c>
      <c r="F11497">
        <v>115</v>
      </c>
      <c r="G11497">
        <v>85</v>
      </c>
      <c r="H11497">
        <v>0</v>
      </c>
      <c r="I11497">
        <v>0</v>
      </c>
      <c r="J11497">
        <v>2</v>
      </c>
      <c r="K11497">
        <v>0</v>
      </c>
      <c r="L11497" t="s">
        <v>20</v>
      </c>
      <c r="M11497" t="s">
        <v>209</v>
      </c>
      <c r="N11497" t="s">
        <v>207</v>
      </c>
      <c r="O11497" t="s">
        <v>22</v>
      </c>
      <c r="P11497" t="s">
        <v>23</v>
      </c>
      <c r="Q11497" t="s">
        <v>24</v>
      </c>
    </row>
    <row r="11498" spans="1:17" x14ac:dyDescent="0.2">
      <c r="A11498" s="2">
        <v>39613</v>
      </c>
      <c r="B11498" t="s">
        <v>163</v>
      </c>
      <c r="C11498" t="s">
        <v>177</v>
      </c>
      <c r="D11498" t="s">
        <v>115</v>
      </c>
      <c r="E11498" t="s">
        <v>115</v>
      </c>
      <c r="F11498">
        <v>118</v>
      </c>
      <c r="G11498">
        <v>100</v>
      </c>
      <c r="H11498">
        <v>0</v>
      </c>
      <c r="I11498">
        <v>0</v>
      </c>
      <c r="J11498">
        <v>2</v>
      </c>
      <c r="K11498">
        <v>0</v>
      </c>
      <c r="L11498" t="s">
        <v>20</v>
      </c>
      <c r="M11498" t="s">
        <v>1074</v>
      </c>
      <c r="N11498" t="s">
        <v>163</v>
      </c>
      <c r="O11498" t="s">
        <v>22</v>
      </c>
      <c r="P11498" t="s">
        <v>23</v>
      </c>
      <c r="Q11498" t="s">
        <v>24</v>
      </c>
    </row>
    <row r="11499" spans="1:17" x14ac:dyDescent="0.2">
      <c r="A11499" s="2">
        <v>39613</v>
      </c>
      <c r="B11499" t="s">
        <v>301</v>
      </c>
      <c r="C11499" t="s">
        <v>176</v>
      </c>
      <c r="D11499" t="s">
        <v>115</v>
      </c>
      <c r="E11499" t="s">
        <v>115</v>
      </c>
      <c r="F11499">
        <v>114</v>
      </c>
      <c r="G11499">
        <v>95</v>
      </c>
      <c r="H11499">
        <v>0</v>
      </c>
      <c r="I11499">
        <v>0</v>
      </c>
      <c r="J11499">
        <v>2</v>
      </c>
      <c r="K11499">
        <v>3</v>
      </c>
      <c r="L11499" t="s">
        <v>20</v>
      </c>
      <c r="M11499" t="s">
        <v>302</v>
      </c>
      <c r="N11499" t="s">
        <v>301</v>
      </c>
      <c r="O11499" t="s">
        <v>22</v>
      </c>
      <c r="P11499" t="s">
        <v>23</v>
      </c>
      <c r="Q11499" t="s">
        <v>41</v>
      </c>
    </row>
    <row r="11500" spans="1:17" x14ac:dyDescent="0.2">
      <c r="A11500" s="2">
        <v>39613</v>
      </c>
      <c r="B11500" t="s">
        <v>250</v>
      </c>
      <c r="C11500" t="s">
        <v>183</v>
      </c>
      <c r="D11500" t="s">
        <v>36</v>
      </c>
      <c r="E11500" t="s">
        <v>36</v>
      </c>
      <c r="F11500">
        <v>126</v>
      </c>
      <c r="G11500">
        <v>23</v>
      </c>
      <c r="H11500">
        <v>0</v>
      </c>
      <c r="I11500">
        <v>0</v>
      </c>
      <c r="J11500">
        <v>1</v>
      </c>
      <c r="K11500">
        <v>0</v>
      </c>
      <c r="L11500" t="s">
        <v>20</v>
      </c>
      <c r="M11500" t="s">
        <v>251</v>
      </c>
      <c r="N11500" t="s">
        <v>250</v>
      </c>
      <c r="O11500" t="s">
        <v>22</v>
      </c>
      <c r="P11500" t="s">
        <v>23</v>
      </c>
      <c r="Q11500" t="s">
        <v>24</v>
      </c>
    </row>
    <row r="11501" spans="1:17" x14ac:dyDescent="0.2">
      <c r="A11501" s="2">
        <v>39613</v>
      </c>
      <c r="B11501" t="s">
        <v>352</v>
      </c>
      <c r="C11501" t="s">
        <v>34</v>
      </c>
      <c r="D11501" t="s">
        <v>36</v>
      </c>
      <c r="E11501" t="s">
        <v>36</v>
      </c>
      <c r="F11501">
        <v>116</v>
      </c>
      <c r="G11501">
        <v>41</v>
      </c>
      <c r="H11501">
        <v>0</v>
      </c>
      <c r="I11501">
        <v>0</v>
      </c>
      <c r="J11501">
        <v>1</v>
      </c>
      <c r="K11501">
        <v>2</v>
      </c>
      <c r="L11501" t="s">
        <v>20</v>
      </c>
      <c r="M11501" t="s">
        <v>371</v>
      </c>
      <c r="N11501" t="s">
        <v>352</v>
      </c>
      <c r="O11501" t="s">
        <v>22</v>
      </c>
      <c r="P11501" t="s">
        <v>23</v>
      </c>
      <c r="Q11501" t="s">
        <v>41</v>
      </c>
    </row>
    <row r="11502" spans="1:17" x14ac:dyDescent="0.2">
      <c r="A11502" s="2">
        <v>39613</v>
      </c>
      <c r="B11502" t="s">
        <v>237</v>
      </c>
      <c r="C11502" t="s">
        <v>471</v>
      </c>
      <c r="D11502" t="s">
        <v>36</v>
      </c>
      <c r="E11502" t="s">
        <v>36</v>
      </c>
      <c r="F11502">
        <v>170</v>
      </c>
      <c r="G11502">
        <v>101</v>
      </c>
      <c r="H11502">
        <v>0</v>
      </c>
      <c r="I11502">
        <v>0</v>
      </c>
      <c r="J11502">
        <v>0</v>
      </c>
      <c r="K11502">
        <v>2</v>
      </c>
      <c r="L11502" t="s">
        <v>20</v>
      </c>
      <c r="M11502" t="s">
        <v>366</v>
      </c>
      <c r="N11502" t="s">
        <v>237</v>
      </c>
      <c r="O11502" t="s">
        <v>22</v>
      </c>
      <c r="P11502" t="s">
        <v>23</v>
      </c>
      <c r="Q11502" t="s">
        <v>41</v>
      </c>
    </row>
    <row r="11503" spans="1:17" x14ac:dyDescent="0.2">
      <c r="A11503" s="2">
        <v>39613</v>
      </c>
      <c r="B11503" t="s">
        <v>42</v>
      </c>
      <c r="C11503" t="s">
        <v>43</v>
      </c>
      <c r="D11503" t="s">
        <v>19</v>
      </c>
      <c r="E11503" t="s">
        <v>19</v>
      </c>
      <c r="F11503">
        <v>64</v>
      </c>
      <c r="G11503">
        <v>19</v>
      </c>
      <c r="H11503">
        <v>0</v>
      </c>
      <c r="I11503">
        <v>0</v>
      </c>
      <c r="J11503">
        <v>1</v>
      </c>
      <c r="K11503">
        <v>1</v>
      </c>
      <c r="L11503" t="s">
        <v>20</v>
      </c>
      <c r="M11503" t="s">
        <v>44</v>
      </c>
      <c r="N11503" t="s">
        <v>42</v>
      </c>
      <c r="O11503" t="s">
        <v>22</v>
      </c>
      <c r="P11503" t="s">
        <v>23</v>
      </c>
      <c r="Q11503" t="s">
        <v>30</v>
      </c>
    </row>
    <row r="11504" spans="1:17" x14ac:dyDescent="0.2">
      <c r="A11504" s="2">
        <v>39613</v>
      </c>
      <c r="B11504" t="s">
        <v>229</v>
      </c>
      <c r="C11504" t="s">
        <v>304</v>
      </c>
      <c r="D11504" t="s">
        <v>27</v>
      </c>
      <c r="E11504" t="s">
        <v>27</v>
      </c>
      <c r="F11504">
        <v>149</v>
      </c>
      <c r="G11504">
        <v>37</v>
      </c>
      <c r="H11504">
        <v>0</v>
      </c>
      <c r="I11504">
        <v>0</v>
      </c>
      <c r="J11504">
        <v>2</v>
      </c>
      <c r="K11504">
        <v>2</v>
      </c>
      <c r="L11504" t="s">
        <v>20</v>
      </c>
      <c r="M11504" t="s">
        <v>1300</v>
      </c>
      <c r="N11504" t="s">
        <v>229</v>
      </c>
      <c r="O11504" t="s">
        <v>22</v>
      </c>
      <c r="P11504" t="s">
        <v>23</v>
      </c>
      <c r="Q11504" t="s">
        <v>30</v>
      </c>
    </row>
    <row r="11505" spans="1:17" x14ac:dyDescent="0.2">
      <c r="A11505" s="2">
        <v>39613</v>
      </c>
      <c r="B11505" t="s">
        <v>166</v>
      </c>
      <c r="C11505" t="s">
        <v>55</v>
      </c>
      <c r="D11505" t="s">
        <v>115</v>
      </c>
      <c r="E11505" t="s">
        <v>57</v>
      </c>
      <c r="F11505">
        <v>83</v>
      </c>
      <c r="G11505">
        <v>35</v>
      </c>
      <c r="H11505">
        <v>0</v>
      </c>
      <c r="I11505">
        <v>0</v>
      </c>
      <c r="J11505">
        <v>1</v>
      </c>
      <c r="K11505">
        <v>3</v>
      </c>
      <c r="L11505" t="s">
        <v>20</v>
      </c>
      <c r="M11505" t="s">
        <v>165</v>
      </c>
      <c r="N11505" t="s">
        <v>166</v>
      </c>
      <c r="O11505" t="s">
        <v>22</v>
      </c>
      <c r="P11505" t="s">
        <v>23</v>
      </c>
      <c r="Q11505" t="s">
        <v>41</v>
      </c>
    </row>
    <row r="11506" spans="1:17" x14ac:dyDescent="0.2">
      <c r="A11506" s="2">
        <v>39613</v>
      </c>
      <c r="B11506" t="s">
        <v>617</v>
      </c>
      <c r="C11506" t="s">
        <v>110</v>
      </c>
      <c r="D11506" t="s">
        <v>36</v>
      </c>
      <c r="E11506" t="s">
        <v>36</v>
      </c>
      <c r="F11506">
        <v>106</v>
      </c>
      <c r="G11506">
        <v>40</v>
      </c>
      <c r="H11506">
        <v>0</v>
      </c>
      <c r="I11506">
        <v>0</v>
      </c>
      <c r="J11506">
        <v>3</v>
      </c>
      <c r="K11506">
        <v>1</v>
      </c>
      <c r="L11506" t="s">
        <v>20</v>
      </c>
      <c r="M11506" t="s">
        <v>618</v>
      </c>
      <c r="N11506" t="s">
        <v>617</v>
      </c>
      <c r="O11506" t="s">
        <v>22</v>
      </c>
      <c r="P11506" t="s">
        <v>23</v>
      </c>
      <c r="Q11506" t="s">
        <v>24</v>
      </c>
    </row>
    <row r="11507" spans="1:17" x14ac:dyDescent="0.2">
      <c r="A11507" s="2">
        <v>39613</v>
      </c>
      <c r="B11507" t="s">
        <v>419</v>
      </c>
      <c r="C11507" t="s">
        <v>224</v>
      </c>
      <c r="D11507" t="s">
        <v>36</v>
      </c>
      <c r="E11507" t="s">
        <v>36</v>
      </c>
      <c r="F11507">
        <v>164</v>
      </c>
      <c r="G11507">
        <v>111</v>
      </c>
      <c r="H11507">
        <v>0</v>
      </c>
      <c r="I11507">
        <v>0</v>
      </c>
      <c r="J11507">
        <v>2</v>
      </c>
      <c r="K11507">
        <v>3</v>
      </c>
      <c r="L11507" t="s">
        <v>20</v>
      </c>
      <c r="M11507" t="s">
        <v>441</v>
      </c>
      <c r="N11507" t="s">
        <v>419</v>
      </c>
      <c r="O11507" t="s">
        <v>22</v>
      </c>
      <c r="P11507" t="s">
        <v>23</v>
      </c>
      <c r="Q11507" t="s">
        <v>41</v>
      </c>
    </row>
    <row r="11508" spans="1:17" x14ac:dyDescent="0.2">
      <c r="A11508" s="2">
        <v>39613</v>
      </c>
      <c r="B11508" t="s">
        <v>35</v>
      </c>
      <c r="C11508" t="s">
        <v>149</v>
      </c>
      <c r="D11508" t="s">
        <v>36</v>
      </c>
      <c r="E11508" t="s">
        <v>36</v>
      </c>
      <c r="F11508">
        <v>163</v>
      </c>
      <c r="G11508">
        <v>68</v>
      </c>
      <c r="H11508">
        <v>0</v>
      </c>
      <c r="I11508">
        <v>0</v>
      </c>
      <c r="J11508">
        <v>1</v>
      </c>
      <c r="K11508">
        <v>0</v>
      </c>
      <c r="L11508" t="s">
        <v>20</v>
      </c>
      <c r="M11508" t="s">
        <v>200</v>
      </c>
      <c r="N11508" t="s">
        <v>35</v>
      </c>
      <c r="O11508" t="s">
        <v>22</v>
      </c>
      <c r="P11508" t="s">
        <v>23</v>
      </c>
      <c r="Q11508" t="s">
        <v>24</v>
      </c>
    </row>
    <row r="11509" spans="1:17" x14ac:dyDescent="0.2">
      <c r="A11509" s="2">
        <v>39613</v>
      </c>
      <c r="B11509" t="s">
        <v>443</v>
      </c>
      <c r="C11509" t="s">
        <v>113</v>
      </c>
      <c r="D11509" t="s">
        <v>115</v>
      </c>
      <c r="E11509" t="s">
        <v>115</v>
      </c>
      <c r="F11509">
        <v>128</v>
      </c>
      <c r="G11509">
        <v>54</v>
      </c>
      <c r="H11509">
        <v>0</v>
      </c>
      <c r="I11509">
        <v>0</v>
      </c>
      <c r="J11509">
        <v>0</v>
      </c>
      <c r="K11509">
        <v>3</v>
      </c>
      <c r="L11509" t="s">
        <v>20</v>
      </c>
      <c r="M11509" t="s">
        <v>443</v>
      </c>
      <c r="N11509" t="s">
        <v>443</v>
      </c>
      <c r="O11509" t="s">
        <v>22</v>
      </c>
      <c r="P11509" t="s">
        <v>23</v>
      </c>
      <c r="Q11509" t="s">
        <v>41</v>
      </c>
    </row>
    <row r="11510" spans="1:17" x14ac:dyDescent="0.2">
      <c r="A11510" s="2">
        <v>39613</v>
      </c>
      <c r="B11510" t="s">
        <v>380</v>
      </c>
      <c r="C11510" t="s">
        <v>111</v>
      </c>
      <c r="D11510" t="s">
        <v>36</v>
      </c>
      <c r="E11510" t="s">
        <v>36</v>
      </c>
      <c r="F11510">
        <v>105</v>
      </c>
      <c r="G11510">
        <v>46</v>
      </c>
      <c r="H11510">
        <v>0</v>
      </c>
      <c r="I11510">
        <v>0</v>
      </c>
      <c r="J11510">
        <v>3</v>
      </c>
      <c r="K11510">
        <v>2</v>
      </c>
      <c r="L11510" t="s">
        <v>20</v>
      </c>
      <c r="M11510" t="s">
        <v>381</v>
      </c>
      <c r="N11510" t="s">
        <v>380</v>
      </c>
      <c r="O11510" t="s">
        <v>22</v>
      </c>
      <c r="P11510" t="s">
        <v>23</v>
      </c>
      <c r="Q11510" t="s">
        <v>24</v>
      </c>
    </row>
    <row r="11511" spans="1:17" x14ac:dyDescent="0.2">
      <c r="A11511" s="2">
        <v>39613</v>
      </c>
      <c r="B11511" t="s">
        <v>232</v>
      </c>
      <c r="C11511" t="s">
        <v>233</v>
      </c>
      <c r="D11511" t="s">
        <v>19</v>
      </c>
      <c r="E11511" t="s">
        <v>19</v>
      </c>
      <c r="F11511">
        <v>145</v>
      </c>
      <c r="G11511">
        <v>108</v>
      </c>
      <c r="H11511">
        <v>0</v>
      </c>
      <c r="I11511">
        <v>0</v>
      </c>
      <c r="J11511">
        <v>1</v>
      </c>
      <c r="K11511">
        <v>0</v>
      </c>
      <c r="L11511" t="s">
        <v>20</v>
      </c>
      <c r="M11511" t="s">
        <v>234</v>
      </c>
      <c r="N11511" t="s">
        <v>232</v>
      </c>
      <c r="O11511" t="s">
        <v>22</v>
      </c>
      <c r="P11511" t="s">
        <v>23</v>
      </c>
      <c r="Q11511" t="s">
        <v>24</v>
      </c>
    </row>
    <row r="11512" spans="1:17" x14ac:dyDescent="0.2">
      <c r="A11512" s="2">
        <v>39613</v>
      </c>
      <c r="B11512" t="s">
        <v>52</v>
      </c>
      <c r="C11512" t="s">
        <v>106</v>
      </c>
      <c r="D11512" t="s">
        <v>50</v>
      </c>
      <c r="E11512" t="s">
        <v>50</v>
      </c>
      <c r="F11512">
        <v>30</v>
      </c>
      <c r="G11512">
        <v>4</v>
      </c>
      <c r="H11512">
        <v>0</v>
      </c>
      <c r="I11512">
        <v>0</v>
      </c>
      <c r="J11512">
        <v>1</v>
      </c>
      <c r="K11512">
        <v>2</v>
      </c>
      <c r="L11512" t="s">
        <v>622</v>
      </c>
      <c r="M11512" t="s">
        <v>974</v>
      </c>
      <c r="N11512" t="s">
        <v>69</v>
      </c>
      <c r="O11512" t="s">
        <v>122</v>
      </c>
      <c r="P11512" t="s">
        <v>23</v>
      </c>
      <c r="Q11512" t="s">
        <v>41</v>
      </c>
    </row>
    <row r="11513" spans="1:17" x14ac:dyDescent="0.2">
      <c r="A11513" s="2">
        <v>39613</v>
      </c>
      <c r="B11513" t="s">
        <v>469</v>
      </c>
      <c r="C11513" t="s">
        <v>167</v>
      </c>
      <c r="D11513" t="s">
        <v>115</v>
      </c>
      <c r="E11513" t="s">
        <v>115</v>
      </c>
      <c r="F11513">
        <v>97</v>
      </c>
      <c r="G11513">
        <v>48</v>
      </c>
      <c r="H11513">
        <v>0</v>
      </c>
      <c r="I11513">
        <v>0</v>
      </c>
      <c r="J11513">
        <v>0</v>
      </c>
      <c r="K11513">
        <v>2</v>
      </c>
      <c r="L11513" t="s">
        <v>20</v>
      </c>
      <c r="M11513" t="s">
        <v>470</v>
      </c>
      <c r="N11513" t="s">
        <v>469</v>
      </c>
      <c r="O11513" t="s">
        <v>22</v>
      </c>
      <c r="P11513" t="s">
        <v>23</v>
      </c>
      <c r="Q11513" t="s">
        <v>41</v>
      </c>
    </row>
    <row r="11514" spans="1:17" x14ac:dyDescent="0.2">
      <c r="A11514" s="2">
        <v>39613</v>
      </c>
      <c r="B11514" t="s">
        <v>211</v>
      </c>
      <c r="C11514" t="s">
        <v>120</v>
      </c>
      <c r="D11514" t="s">
        <v>36</v>
      </c>
      <c r="E11514" t="s">
        <v>36</v>
      </c>
      <c r="F11514">
        <v>101</v>
      </c>
      <c r="G11514">
        <v>13</v>
      </c>
      <c r="H11514">
        <v>0</v>
      </c>
      <c r="I11514">
        <v>0</v>
      </c>
      <c r="J11514">
        <v>0</v>
      </c>
      <c r="K11514">
        <v>0</v>
      </c>
      <c r="L11514" t="s">
        <v>20</v>
      </c>
      <c r="M11514" t="s">
        <v>373</v>
      </c>
      <c r="N11514" t="s">
        <v>211</v>
      </c>
      <c r="O11514" t="s">
        <v>22</v>
      </c>
      <c r="P11514" t="s">
        <v>23</v>
      </c>
      <c r="Q11514" t="s">
        <v>30</v>
      </c>
    </row>
    <row r="11515" spans="1:17" x14ac:dyDescent="0.2">
      <c r="A11515" s="2">
        <v>39613</v>
      </c>
      <c r="B11515" t="s">
        <v>114</v>
      </c>
      <c r="C11515" t="s">
        <v>143</v>
      </c>
      <c r="D11515" t="s">
        <v>115</v>
      </c>
      <c r="E11515" t="s">
        <v>115</v>
      </c>
      <c r="F11515">
        <v>93</v>
      </c>
      <c r="G11515">
        <v>38</v>
      </c>
      <c r="H11515">
        <v>0</v>
      </c>
      <c r="I11515">
        <v>0</v>
      </c>
      <c r="J11515">
        <v>0</v>
      </c>
      <c r="K11515">
        <v>3</v>
      </c>
      <c r="L11515" t="s">
        <v>20</v>
      </c>
      <c r="M11515" t="s">
        <v>226</v>
      </c>
      <c r="N11515" t="s">
        <v>114</v>
      </c>
      <c r="O11515" t="s">
        <v>22</v>
      </c>
      <c r="P11515" t="s">
        <v>23</v>
      </c>
      <c r="Q11515" t="s">
        <v>41</v>
      </c>
    </row>
    <row r="11516" spans="1:17" x14ac:dyDescent="0.2">
      <c r="A11516" s="2">
        <v>39613</v>
      </c>
      <c r="B11516" t="s">
        <v>583</v>
      </c>
      <c r="C11516" t="s">
        <v>133</v>
      </c>
      <c r="D11516" t="s">
        <v>115</v>
      </c>
      <c r="E11516" t="s">
        <v>115</v>
      </c>
      <c r="F11516">
        <v>150</v>
      </c>
      <c r="G11516">
        <v>45</v>
      </c>
      <c r="H11516">
        <v>0</v>
      </c>
      <c r="I11516">
        <v>0</v>
      </c>
      <c r="J11516">
        <v>1</v>
      </c>
      <c r="K11516">
        <v>3</v>
      </c>
      <c r="L11516" t="s">
        <v>20</v>
      </c>
      <c r="M11516" t="s">
        <v>584</v>
      </c>
      <c r="N11516" t="s">
        <v>583</v>
      </c>
      <c r="O11516" t="s">
        <v>22</v>
      </c>
      <c r="P11516" t="s">
        <v>23</v>
      </c>
      <c r="Q11516" t="s">
        <v>41</v>
      </c>
    </row>
    <row r="11517" spans="1:17" x14ac:dyDescent="0.2">
      <c r="A11517" s="2">
        <v>39613</v>
      </c>
      <c r="B11517" t="s">
        <v>208</v>
      </c>
      <c r="C11517" t="s">
        <v>267</v>
      </c>
      <c r="D11517" t="s">
        <v>36</v>
      </c>
      <c r="E11517" t="s">
        <v>36</v>
      </c>
      <c r="F11517">
        <v>99</v>
      </c>
      <c r="G11517">
        <v>55</v>
      </c>
      <c r="H11517">
        <v>0</v>
      </c>
      <c r="I11517">
        <v>0</v>
      </c>
      <c r="J11517">
        <v>3</v>
      </c>
      <c r="K11517">
        <v>1</v>
      </c>
      <c r="L11517" t="s">
        <v>20</v>
      </c>
      <c r="M11517" t="s">
        <v>398</v>
      </c>
      <c r="N11517" t="s">
        <v>208</v>
      </c>
      <c r="O11517" t="s">
        <v>22</v>
      </c>
      <c r="P11517" t="s">
        <v>23</v>
      </c>
      <c r="Q11517" t="s">
        <v>24</v>
      </c>
    </row>
    <row r="11518" spans="1:17" x14ac:dyDescent="0.2">
      <c r="A11518" s="2">
        <v>39613</v>
      </c>
      <c r="B11518" t="s">
        <v>18</v>
      </c>
      <c r="C11518" t="s">
        <v>32</v>
      </c>
      <c r="D11518" t="s">
        <v>19</v>
      </c>
      <c r="E11518" t="s">
        <v>19</v>
      </c>
      <c r="F11518">
        <v>26</v>
      </c>
      <c r="G11518">
        <v>63</v>
      </c>
      <c r="H11518">
        <v>0</v>
      </c>
      <c r="I11518">
        <v>0</v>
      </c>
      <c r="J11518">
        <v>1</v>
      </c>
      <c r="K11518">
        <v>1</v>
      </c>
      <c r="L11518" t="s">
        <v>20</v>
      </c>
      <c r="M11518" t="s">
        <v>64</v>
      </c>
      <c r="N11518" t="s">
        <v>18</v>
      </c>
      <c r="O11518" t="s">
        <v>22</v>
      </c>
      <c r="P11518" t="s">
        <v>23</v>
      </c>
      <c r="Q11518" t="s">
        <v>30</v>
      </c>
    </row>
    <row r="11519" spans="1:17" x14ac:dyDescent="0.2">
      <c r="A11519" s="2">
        <v>39613</v>
      </c>
      <c r="B11519" t="s">
        <v>449</v>
      </c>
      <c r="C11519" t="s">
        <v>464</v>
      </c>
      <c r="D11519" t="s">
        <v>115</v>
      </c>
      <c r="E11519" t="s">
        <v>115</v>
      </c>
      <c r="F11519">
        <v>58</v>
      </c>
      <c r="G11519">
        <v>140</v>
      </c>
      <c r="H11519">
        <v>0</v>
      </c>
      <c r="I11519">
        <v>0</v>
      </c>
      <c r="J11519">
        <v>3</v>
      </c>
      <c r="K11519">
        <v>0</v>
      </c>
      <c r="L11519" t="s">
        <v>20</v>
      </c>
      <c r="M11519" t="s">
        <v>530</v>
      </c>
      <c r="N11519" t="s">
        <v>449</v>
      </c>
      <c r="O11519" t="s">
        <v>22</v>
      </c>
      <c r="P11519" t="s">
        <v>23</v>
      </c>
      <c r="Q11519" t="s">
        <v>24</v>
      </c>
    </row>
    <row r="11520" spans="1:17" x14ac:dyDescent="0.2">
      <c r="A11520" s="2">
        <v>39613</v>
      </c>
      <c r="B11520" t="s">
        <v>355</v>
      </c>
      <c r="C11520" t="s">
        <v>1273</v>
      </c>
      <c r="D11520" t="s">
        <v>57</v>
      </c>
      <c r="E11520" t="s">
        <v>57</v>
      </c>
      <c r="F11520">
        <v>152</v>
      </c>
      <c r="G11520">
        <v>123</v>
      </c>
      <c r="H11520">
        <v>0</v>
      </c>
      <c r="I11520">
        <v>0</v>
      </c>
      <c r="J11520">
        <v>1</v>
      </c>
      <c r="K11520">
        <v>1</v>
      </c>
      <c r="L11520" t="s">
        <v>20</v>
      </c>
      <c r="M11520" t="s">
        <v>1134</v>
      </c>
      <c r="N11520" t="s">
        <v>355</v>
      </c>
      <c r="O11520" t="s">
        <v>22</v>
      </c>
      <c r="P11520" t="s">
        <v>23</v>
      </c>
      <c r="Q11520" t="s">
        <v>30</v>
      </c>
    </row>
    <row r="11521" spans="1:17" x14ac:dyDescent="0.2">
      <c r="A11521" s="2">
        <v>39614</v>
      </c>
      <c r="B11521" t="s">
        <v>39</v>
      </c>
      <c r="C11521" t="s">
        <v>31</v>
      </c>
      <c r="D11521" t="s">
        <v>19</v>
      </c>
      <c r="E11521" t="s">
        <v>19</v>
      </c>
      <c r="F11521">
        <v>1</v>
      </c>
      <c r="G11521">
        <v>59</v>
      </c>
      <c r="H11521">
        <v>0</v>
      </c>
      <c r="I11521">
        <v>0</v>
      </c>
      <c r="J11521">
        <v>1</v>
      </c>
      <c r="K11521">
        <v>1</v>
      </c>
      <c r="L11521" t="s">
        <v>20</v>
      </c>
      <c r="M11521" t="s">
        <v>65</v>
      </c>
      <c r="N11521" t="s">
        <v>39</v>
      </c>
      <c r="O11521" t="s">
        <v>22</v>
      </c>
      <c r="P11521" t="s">
        <v>23</v>
      </c>
      <c r="Q11521" t="s">
        <v>30</v>
      </c>
    </row>
    <row r="11522" spans="1:17" x14ac:dyDescent="0.2">
      <c r="A11522" s="2">
        <v>39614</v>
      </c>
      <c r="B11522" t="s">
        <v>614</v>
      </c>
      <c r="C11522" t="s">
        <v>26</v>
      </c>
      <c r="D11522" t="s">
        <v>27</v>
      </c>
      <c r="E11522" t="s">
        <v>27</v>
      </c>
      <c r="F11522">
        <v>172</v>
      </c>
      <c r="G11522">
        <v>14</v>
      </c>
      <c r="H11522">
        <v>0</v>
      </c>
      <c r="I11522">
        <v>0</v>
      </c>
      <c r="J11522">
        <v>0</v>
      </c>
      <c r="K11522">
        <v>2</v>
      </c>
      <c r="L11522" t="s">
        <v>20</v>
      </c>
      <c r="M11522" t="s">
        <v>874</v>
      </c>
      <c r="N11522" t="s">
        <v>77</v>
      </c>
      <c r="O11522" t="s">
        <v>122</v>
      </c>
      <c r="P11522" t="s">
        <v>23</v>
      </c>
      <c r="Q11522" t="s">
        <v>41</v>
      </c>
    </row>
    <row r="11523" spans="1:17" x14ac:dyDescent="0.2">
      <c r="A11523" s="2">
        <v>39614</v>
      </c>
      <c r="B11523" t="s">
        <v>17</v>
      </c>
      <c r="C11523" t="s">
        <v>107</v>
      </c>
      <c r="D11523" t="s">
        <v>19</v>
      </c>
      <c r="E11523" t="s">
        <v>19</v>
      </c>
      <c r="F11523">
        <v>90</v>
      </c>
      <c r="G11523">
        <v>47</v>
      </c>
      <c r="H11523">
        <v>0</v>
      </c>
      <c r="I11523">
        <v>0</v>
      </c>
      <c r="J11523">
        <v>0</v>
      </c>
      <c r="K11523">
        <v>2</v>
      </c>
      <c r="L11523" t="s">
        <v>20</v>
      </c>
      <c r="M11523" t="s">
        <v>21</v>
      </c>
      <c r="N11523" t="s">
        <v>17</v>
      </c>
      <c r="O11523" t="s">
        <v>22</v>
      </c>
      <c r="P11523" t="s">
        <v>23</v>
      </c>
      <c r="Q11523" t="s">
        <v>41</v>
      </c>
    </row>
    <row r="11524" spans="1:17" x14ac:dyDescent="0.2">
      <c r="A11524" s="2">
        <v>39614</v>
      </c>
      <c r="B11524" t="s">
        <v>172</v>
      </c>
      <c r="C11524" t="s">
        <v>128</v>
      </c>
      <c r="D11524" t="s">
        <v>36</v>
      </c>
      <c r="E11524" t="s">
        <v>36</v>
      </c>
      <c r="F11524">
        <v>119</v>
      </c>
      <c r="G11524">
        <v>50</v>
      </c>
      <c r="H11524">
        <v>0</v>
      </c>
      <c r="I11524">
        <v>0</v>
      </c>
      <c r="J11524">
        <v>0</v>
      </c>
      <c r="K11524">
        <v>1</v>
      </c>
      <c r="L11524" t="s">
        <v>20</v>
      </c>
      <c r="M11524" t="s">
        <v>616</v>
      </c>
      <c r="N11524" t="s">
        <v>172</v>
      </c>
      <c r="O11524" t="s">
        <v>22</v>
      </c>
      <c r="P11524" t="s">
        <v>23</v>
      </c>
      <c r="Q11524" t="s">
        <v>41</v>
      </c>
    </row>
    <row r="11525" spans="1:17" x14ac:dyDescent="0.2">
      <c r="A11525" s="2">
        <v>39614</v>
      </c>
      <c r="B11525" t="s">
        <v>802</v>
      </c>
      <c r="C11525" t="s">
        <v>135</v>
      </c>
      <c r="D11525" t="s">
        <v>36</v>
      </c>
      <c r="E11525" t="s">
        <v>36</v>
      </c>
      <c r="F11525">
        <v>74</v>
      </c>
      <c r="G11525">
        <v>34</v>
      </c>
      <c r="H11525">
        <v>0</v>
      </c>
      <c r="I11525">
        <v>0</v>
      </c>
      <c r="J11525">
        <v>0</v>
      </c>
      <c r="K11525">
        <v>1</v>
      </c>
      <c r="L11525" t="s">
        <v>20</v>
      </c>
      <c r="M11525" t="s">
        <v>916</v>
      </c>
      <c r="N11525" t="s">
        <v>802</v>
      </c>
      <c r="O11525" t="s">
        <v>22</v>
      </c>
      <c r="P11525" t="s">
        <v>23</v>
      </c>
      <c r="Q11525" t="s">
        <v>41</v>
      </c>
    </row>
    <row r="11526" spans="1:17" x14ac:dyDescent="0.2">
      <c r="A11526" s="2">
        <v>39614</v>
      </c>
      <c r="B11526" t="s">
        <v>185</v>
      </c>
      <c r="C11526" t="s">
        <v>848</v>
      </c>
      <c r="D11526" t="s">
        <v>27</v>
      </c>
      <c r="E11526" t="s">
        <v>27</v>
      </c>
      <c r="F11526">
        <v>98</v>
      </c>
      <c r="G11526">
        <v>167</v>
      </c>
      <c r="H11526">
        <v>0</v>
      </c>
      <c r="I11526">
        <v>0</v>
      </c>
      <c r="J11526">
        <v>7</v>
      </c>
      <c r="K11526">
        <v>0</v>
      </c>
      <c r="L11526" t="s">
        <v>20</v>
      </c>
      <c r="M11526" t="s">
        <v>412</v>
      </c>
      <c r="N11526" t="s">
        <v>185</v>
      </c>
      <c r="O11526" t="s">
        <v>22</v>
      </c>
      <c r="P11526" t="s">
        <v>23</v>
      </c>
      <c r="Q11526" t="s">
        <v>24</v>
      </c>
    </row>
    <row r="11527" spans="1:17" x14ac:dyDescent="0.2">
      <c r="A11527" s="2">
        <v>39614</v>
      </c>
      <c r="B11527" t="s">
        <v>405</v>
      </c>
      <c r="C11527" t="s">
        <v>718</v>
      </c>
      <c r="D11527" t="s">
        <v>36</v>
      </c>
      <c r="E11527" t="s">
        <v>36</v>
      </c>
      <c r="F11527">
        <v>150</v>
      </c>
      <c r="G11527">
        <v>84</v>
      </c>
      <c r="H11527">
        <v>0</v>
      </c>
      <c r="I11527">
        <v>0</v>
      </c>
      <c r="J11527">
        <v>0</v>
      </c>
      <c r="K11527">
        <v>1</v>
      </c>
      <c r="L11527" t="s">
        <v>20</v>
      </c>
      <c r="M11527" t="s">
        <v>565</v>
      </c>
      <c r="N11527" t="s">
        <v>149</v>
      </c>
      <c r="O11527" t="s">
        <v>122</v>
      </c>
      <c r="P11527" t="s">
        <v>23</v>
      </c>
      <c r="Q11527" t="s">
        <v>41</v>
      </c>
    </row>
    <row r="11528" spans="1:17" x14ac:dyDescent="0.2">
      <c r="A11528" s="2">
        <v>39614</v>
      </c>
      <c r="B11528" t="s">
        <v>339</v>
      </c>
      <c r="C11528" t="s">
        <v>118</v>
      </c>
      <c r="D11528" t="s">
        <v>36</v>
      </c>
      <c r="E11528" t="s">
        <v>36</v>
      </c>
      <c r="F11528">
        <v>136</v>
      </c>
      <c r="G11528">
        <v>43</v>
      </c>
      <c r="H11528">
        <v>0</v>
      </c>
      <c r="I11528">
        <v>0</v>
      </c>
      <c r="J11528">
        <v>2</v>
      </c>
      <c r="K11528">
        <v>2</v>
      </c>
      <c r="L11528" t="s">
        <v>20</v>
      </c>
      <c r="M11528" t="s">
        <v>921</v>
      </c>
      <c r="N11528" t="s">
        <v>339</v>
      </c>
      <c r="O11528" t="s">
        <v>22</v>
      </c>
      <c r="P11528" t="s">
        <v>23</v>
      </c>
      <c r="Q11528" t="s">
        <v>30</v>
      </c>
    </row>
    <row r="11529" spans="1:17" x14ac:dyDescent="0.2">
      <c r="A11529" s="2">
        <v>39614</v>
      </c>
      <c r="B11529" t="s">
        <v>571</v>
      </c>
      <c r="C11529" t="s">
        <v>254</v>
      </c>
      <c r="D11529" t="s">
        <v>115</v>
      </c>
      <c r="E11529" t="s">
        <v>115</v>
      </c>
      <c r="F11529">
        <v>195</v>
      </c>
      <c r="G11529">
        <v>117</v>
      </c>
      <c r="H11529">
        <v>0</v>
      </c>
      <c r="I11529">
        <v>0</v>
      </c>
      <c r="J11529">
        <v>0</v>
      </c>
      <c r="K11529">
        <v>1</v>
      </c>
      <c r="L11529" t="s">
        <v>28</v>
      </c>
      <c r="M11529" t="s">
        <v>571</v>
      </c>
      <c r="N11529" t="s">
        <v>571</v>
      </c>
      <c r="O11529" t="s">
        <v>22</v>
      </c>
      <c r="P11529" t="s">
        <v>23</v>
      </c>
      <c r="Q11529" t="s">
        <v>41</v>
      </c>
    </row>
    <row r="11530" spans="1:17" x14ac:dyDescent="0.2">
      <c r="A11530" s="2">
        <v>39614</v>
      </c>
      <c r="B11530" t="s">
        <v>378</v>
      </c>
      <c r="C11530" t="s">
        <v>296</v>
      </c>
      <c r="D11530" t="s">
        <v>36</v>
      </c>
      <c r="E11530" t="s">
        <v>36</v>
      </c>
      <c r="F11530">
        <v>135</v>
      </c>
      <c r="G11530">
        <v>90</v>
      </c>
      <c r="H11530">
        <v>0</v>
      </c>
      <c r="I11530">
        <v>0</v>
      </c>
      <c r="J11530">
        <v>1</v>
      </c>
      <c r="K11530">
        <v>1</v>
      </c>
      <c r="L11530" t="s">
        <v>20</v>
      </c>
      <c r="M11530" t="s">
        <v>379</v>
      </c>
      <c r="N11530" t="s">
        <v>378</v>
      </c>
      <c r="O11530" t="s">
        <v>22</v>
      </c>
      <c r="P11530" t="s">
        <v>23</v>
      </c>
      <c r="Q11530" t="s">
        <v>30</v>
      </c>
    </row>
    <row r="11531" spans="1:17" x14ac:dyDescent="0.2">
      <c r="A11531" s="2">
        <v>39614</v>
      </c>
      <c r="B11531" t="s">
        <v>404</v>
      </c>
      <c r="C11531" t="s">
        <v>548</v>
      </c>
      <c r="D11531" t="s">
        <v>36</v>
      </c>
      <c r="E11531" t="s">
        <v>36</v>
      </c>
      <c r="F11531">
        <v>158</v>
      </c>
      <c r="G11531">
        <v>109</v>
      </c>
      <c r="H11531">
        <v>0</v>
      </c>
      <c r="I11531">
        <v>0</v>
      </c>
      <c r="J11531">
        <v>0</v>
      </c>
      <c r="K11531">
        <v>1</v>
      </c>
      <c r="L11531" t="s">
        <v>20</v>
      </c>
      <c r="M11531" t="s">
        <v>662</v>
      </c>
      <c r="N11531" t="s">
        <v>404</v>
      </c>
      <c r="O11531" t="s">
        <v>22</v>
      </c>
      <c r="P11531" t="s">
        <v>23</v>
      </c>
      <c r="Q11531" t="s">
        <v>41</v>
      </c>
    </row>
    <row r="11532" spans="1:17" x14ac:dyDescent="0.2">
      <c r="A11532" s="2">
        <v>39614</v>
      </c>
      <c r="B11532" t="s">
        <v>531</v>
      </c>
      <c r="C11532" t="s">
        <v>210</v>
      </c>
      <c r="D11532" t="s">
        <v>27</v>
      </c>
      <c r="E11532" t="s">
        <v>27</v>
      </c>
      <c r="F11532">
        <v>60</v>
      </c>
      <c r="G11532">
        <v>120</v>
      </c>
      <c r="H11532">
        <v>0</v>
      </c>
      <c r="I11532">
        <v>0</v>
      </c>
      <c r="J11532">
        <v>1</v>
      </c>
      <c r="K11532">
        <v>0</v>
      </c>
      <c r="L11532" t="s">
        <v>20</v>
      </c>
      <c r="M11532" t="s">
        <v>534</v>
      </c>
      <c r="N11532" t="s">
        <v>531</v>
      </c>
      <c r="O11532" t="s">
        <v>22</v>
      </c>
      <c r="P11532" t="s">
        <v>23</v>
      </c>
      <c r="Q11532" t="s">
        <v>24</v>
      </c>
    </row>
    <row r="11533" spans="1:17" x14ac:dyDescent="0.2">
      <c r="A11533" s="2">
        <v>39614</v>
      </c>
      <c r="B11533" t="s">
        <v>38</v>
      </c>
      <c r="C11533" t="s">
        <v>25</v>
      </c>
      <c r="D11533" t="s">
        <v>19</v>
      </c>
      <c r="E11533" t="s">
        <v>19</v>
      </c>
      <c r="F11533">
        <v>28</v>
      </c>
      <c r="G11533">
        <v>2</v>
      </c>
      <c r="H11533">
        <v>0</v>
      </c>
      <c r="I11533">
        <v>0</v>
      </c>
      <c r="J11533">
        <v>2</v>
      </c>
      <c r="K11533">
        <v>0</v>
      </c>
      <c r="L11533" t="s">
        <v>20</v>
      </c>
      <c r="M11533" t="s">
        <v>40</v>
      </c>
      <c r="N11533" t="s">
        <v>38</v>
      </c>
      <c r="O11533" t="s">
        <v>22</v>
      </c>
      <c r="P11533" t="s">
        <v>23</v>
      </c>
      <c r="Q11533" t="s">
        <v>24</v>
      </c>
    </row>
    <row r="11534" spans="1:17" x14ac:dyDescent="0.2">
      <c r="A11534" s="2">
        <v>39614</v>
      </c>
      <c r="B11534" t="s">
        <v>46</v>
      </c>
      <c r="C11534" t="s">
        <v>138</v>
      </c>
      <c r="D11534" t="s">
        <v>36</v>
      </c>
      <c r="E11534" t="s">
        <v>36</v>
      </c>
      <c r="F11534">
        <v>161</v>
      </c>
      <c r="G11534">
        <v>70</v>
      </c>
      <c r="H11534">
        <v>0</v>
      </c>
      <c r="I11534">
        <v>0</v>
      </c>
      <c r="J11534">
        <v>0</v>
      </c>
      <c r="K11534">
        <v>0</v>
      </c>
      <c r="L11534" t="s">
        <v>20</v>
      </c>
      <c r="M11534" t="s">
        <v>685</v>
      </c>
      <c r="N11534" t="s">
        <v>46</v>
      </c>
      <c r="O11534" t="s">
        <v>22</v>
      </c>
      <c r="P11534" t="s">
        <v>23</v>
      </c>
      <c r="Q11534" t="s">
        <v>30</v>
      </c>
    </row>
    <row r="11535" spans="1:17" x14ac:dyDescent="0.2">
      <c r="A11535" s="2">
        <v>39614</v>
      </c>
      <c r="B11535" t="s">
        <v>53</v>
      </c>
      <c r="C11535" t="s">
        <v>82</v>
      </c>
      <c r="D11535" t="s">
        <v>50</v>
      </c>
      <c r="E11535" t="s">
        <v>50</v>
      </c>
      <c r="F11535">
        <v>44</v>
      </c>
      <c r="G11535">
        <v>11</v>
      </c>
      <c r="H11535">
        <v>0</v>
      </c>
      <c r="I11535">
        <v>0</v>
      </c>
      <c r="J11535">
        <v>2</v>
      </c>
      <c r="K11535">
        <v>0</v>
      </c>
      <c r="L11535" t="s">
        <v>622</v>
      </c>
      <c r="M11535" t="s">
        <v>323</v>
      </c>
      <c r="N11535" t="s">
        <v>53</v>
      </c>
      <c r="O11535" t="s">
        <v>22</v>
      </c>
      <c r="P11535" t="s">
        <v>23</v>
      </c>
      <c r="Q11535" t="s">
        <v>24</v>
      </c>
    </row>
    <row r="11536" spans="1:17" x14ac:dyDescent="0.2">
      <c r="A11536" s="2">
        <v>39614</v>
      </c>
      <c r="B11536" t="s">
        <v>282</v>
      </c>
      <c r="C11536" t="s">
        <v>700</v>
      </c>
      <c r="D11536" t="s">
        <v>19</v>
      </c>
      <c r="E11536" t="s">
        <v>27</v>
      </c>
      <c r="F11536">
        <v>87</v>
      </c>
      <c r="G11536">
        <v>139</v>
      </c>
      <c r="H11536">
        <v>0</v>
      </c>
      <c r="I11536">
        <v>0</v>
      </c>
      <c r="J11536">
        <v>1</v>
      </c>
      <c r="K11536">
        <v>2</v>
      </c>
      <c r="L11536" t="s">
        <v>20</v>
      </c>
      <c r="M11536" t="s">
        <v>853</v>
      </c>
      <c r="N11536" t="s">
        <v>282</v>
      </c>
      <c r="O11536" t="s">
        <v>22</v>
      </c>
      <c r="P11536" t="s">
        <v>23</v>
      </c>
      <c r="Q11536" t="s">
        <v>41</v>
      </c>
    </row>
    <row r="11537" spans="1:17" x14ac:dyDescent="0.2">
      <c r="A11537" s="2">
        <v>39614</v>
      </c>
      <c r="B11537" t="s">
        <v>180</v>
      </c>
      <c r="C11537" t="s">
        <v>293</v>
      </c>
      <c r="D11537" t="s">
        <v>50</v>
      </c>
      <c r="E11537" t="s">
        <v>50</v>
      </c>
      <c r="F11537">
        <v>20</v>
      </c>
      <c r="G11537">
        <v>6</v>
      </c>
      <c r="H11537">
        <v>0</v>
      </c>
      <c r="I11537">
        <v>0</v>
      </c>
      <c r="J11537">
        <v>3</v>
      </c>
      <c r="K11537">
        <v>2</v>
      </c>
      <c r="L11537" t="s">
        <v>622</v>
      </c>
      <c r="M11537" t="s">
        <v>976</v>
      </c>
      <c r="N11537" t="s">
        <v>53</v>
      </c>
      <c r="O11537" t="s">
        <v>122</v>
      </c>
      <c r="P11537" t="s">
        <v>23</v>
      </c>
      <c r="Q11537" t="s">
        <v>24</v>
      </c>
    </row>
    <row r="11538" spans="1:17" x14ac:dyDescent="0.2">
      <c r="A11538" s="2">
        <v>39614</v>
      </c>
      <c r="B11538" t="s">
        <v>77</v>
      </c>
      <c r="C11538" t="s">
        <v>221</v>
      </c>
      <c r="D11538" t="s">
        <v>27</v>
      </c>
      <c r="E11538" t="s">
        <v>27</v>
      </c>
      <c r="F11538">
        <v>21</v>
      </c>
      <c r="G11538">
        <v>121</v>
      </c>
      <c r="H11538">
        <v>0</v>
      </c>
      <c r="I11538">
        <v>0</v>
      </c>
      <c r="J11538">
        <v>8</v>
      </c>
      <c r="K11538">
        <v>0</v>
      </c>
      <c r="L11538" t="s">
        <v>20</v>
      </c>
      <c r="M11538" t="s">
        <v>1089</v>
      </c>
      <c r="N11538" t="s">
        <v>77</v>
      </c>
      <c r="O11538" t="s">
        <v>22</v>
      </c>
      <c r="P11538" t="s">
        <v>23</v>
      </c>
      <c r="Q11538" t="s">
        <v>24</v>
      </c>
    </row>
    <row r="11539" spans="1:17" x14ac:dyDescent="0.2">
      <c r="A11539" s="2">
        <v>39615</v>
      </c>
      <c r="B11539" t="s">
        <v>69</v>
      </c>
      <c r="C11539" t="s">
        <v>129</v>
      </c>
      <c r="D11539" t="s">
        <v>50</v>
      </c>
      <c r="E11539" t="s">
        <v>50</v>
      </c>
      <c r="F11539">
        <v>92</v>
      </c>
      <c r="G11539">
        <v>5</v>
      </c>
      <c r="H11539">
        <v>0</v>
      </c>
      <c r="I11539">
        <v>0</v>
      </c>
      <c r="J11539">
        <v>0</v>
      </c>
      <c r="K11539">
        <v>1</v>
      </c>
      <c r="L11539" t="s">
        <v>622</v>
      </c>
      <c r="M11539" t="s">
        <v>71</v>
      </c>
      <c r="N11539" t="s">
        <v>69</v>
      </c>
      <c r="O11539" t="s">
        <v>22</v>
      </c>
      <c r="P11539" t="s">
        <v>23</v>
      </c>
      <c r="Q11539" t="s">
        <v>41</v>
      </c>
    </row>
    <row r="11540" spans="1:17" x14ac:dyDescent="0.2">
      <c r="A11540" s="2">
        <v>39615</v>
      </c>
      <c r="B11540" t="s">
        <v>90</v>
      </c>
      <c r="C11540" t="s">
        <v>274</v>
      </c>
      <c r="D11540" t="s">
        <v>50</v>
      </c>
      <c r="E11540" t="s">
        <v>50</v>
      </c>
      <c r="F11540">
        <v>28</v>
      </c>
      <c r="G11540">
        <v>15</v>
      </c>
      <c r="H11540">
        <v>0</v>
      </c>
      <c r="I11540">
        <v>0</v>
      </c>
      <c r="J11540">
        <v>0</v>
      </c>
      <c r="K11540">
        <v>1</v>
      </c>
      <c r="L11540" t="s">
        <v>622</v>
      </c>
      <c r="M11540" t="s">
        <v>367</v>
      </c>
      <c r="N11540" t="s">
        <v>69</v>
      </c>
      <c r="O11540" t="s">
        <v>122</v>
      </c>
      <c r="P11540" t="s">
        <v>23</v>
      </c>
      <c r="Q11540" t="s">
        <v>41</v>
      </c>
    </row>
    <row r="11541" spans="1:17" x14ac:dyDescent="0.2">
      <c r="A11541" s="2">
        <v>39616</v>
      </c>
      <c r="B11541" t="s">
        <v>481</v>
      </c>
      <c r="C11541" t="s">
        <v>454</v>
      </c>
      <c r="D11541" t="s">
        <v>27</v>
      </c>
      <c r="E11541" t="s">
        <v>27</v>
      </c>
      <c r="F11541">
        <v>124</v>
      </c>
      <c r="G11541">
        <v>104</v>
      </c>
      <c r="H11541">
        <v>0</v>
      </c>
      <c r="I11541">
        <v>0</v>
      </c>
      <c r="J11541">
        <v>3</v>
      </c>
      <c r="K11541">
        <v>4</v>
      </c>
      <c r="L11541" t="s">
        <v>20</v>
      </c>
      <c r="M11541" t="s">
        <v>486</v>
      </c>
      <c r="N11541" t="s">
        <v>481</v>
      </c>
      <c r="O11541" t="s">
        <v>22</v>
      </c>
      <c r="P11541" t="s">
        <v>23</v>
      </c>
      <c r="Q11541" t="s">
        <v>41</v>
      </c>
    </row>
    <row r="11542" spans="1:17" x14ac:dyDescent="0.2">
      <c r="A11542" s="2">
        <v>39616</v>
      </c>
      <c r="B11542" t="s">
        <v>67</v>
      </c>
      <c r="C11542" t="s">
        <v>119</v>
      </c>
      <c r="D11542" t="s">
        <v>50</v>
      </c>
      <c r="E11542" t="s">
        <v>50</v>
      </c>
      <c r="F11542">
        <v>7</v>
      </c>
      <c r="G11542">
        <v>3</v>
      </c>
      <c r="H11542">
        <v>0</v>
      </c>
      <c r="I11542">
        <v>0</v>
      </c>
      <c r="J11542">
        <v>0</v>
      </c>
      <c r="K11542">
        <v>2</v>
      </c>
      <c r="L11542" t="s">
        <v>622</v>
      </c>
      <c r="M11542" t="s">
        <v>195</v>
      </c>
      <c r="N11542" t="s">
        <v>53</v>
      </c>
      <c r="O11542" t="s">
        <v>122</v>
      </c>
      <c r="P11542" t="s">
        <v>23</v>
      </c>
      <c r="Q11542" t="s">
        <v>41</v>
      </c>
    </row>
    <row r="11543" spans="1:17" x14ac:dyDescent="0.2">
      <c r="A11543" s="2">
        <v>39616</v>
      </c>
      <c r="B11543" t="s">
        <v>126</v>
      </c>
      <c r="C11543" t="s">
        <v>92</v>
      </c>
      <c r="D11543" t="s">
        <v>50</v>
      </c>
      <c r="E11543" t="s">
        <v>50</v>
      </c>
      <c r="F11543">
        <v>10</v>
      </c>
      <c r="G11543">
        <v>12</v>
      </c>
      <c r="H11543">
        <v>0</v>
      </c>
      <c r="I11543">
        <v>0</v>
      </c>
      <c r="J11543">
        <v>2</v>
      </c>
      <c r="K11543">
        <v>0</v>
      </c>
      <c r="L11543" t="s">
        <v>622</v>
      </c>
      <c r="M11543" t="s">
        <v>397</v>
      </c>
      <c r="N11543" t="s">
        <v>53</v>
      </c>
      <c r="O11543" t="s">
        <v>122</v>
      </c>
      <c r="P11543" t="s">
        <v>23</v>
      </c>
      <c r="Q11543" t="s">
        <v>24</v>
      </c>
    </row>
    <row r="11544" spans="1:17" x14ac:dyDescent="0.2">
      <c r="A11544" s="2">
        <v>39616</v>
      </c>
      <c r="B11544" t="s">
        <v>18</v>
      </c>
      <c r="C11544" t="s">
        <v>42</v>
      </c>
      <c r="D11544" t="s">
        <v>19</v>
      </c>
      <c r="E11544" t="s">
        <v>19</v>
      </c>
      <c r="F11544">
        <v>26</v>
      </c>
      <c r="G11544">
        <v>64</v>
      </c>
      <c r="H11544">
        <v>0</v>
      </c>
      <c r="I11544">
        <v>0</v>
      </c>
      <c r="J11544">
        <v>6</v>
      </c>
      <c r="K11544">
        <v>0</v>
      </c>
      <c r="L11544" t="s">
        <v>20</v>
      </c>
      <c r="M11544" t="s">
        <v>64</v>
      </c>
      <c r="N11544" t="s">
        <v>18</v>
      </c>
      <c r="O11544" t="s">
        <v>22</v>
      </c>
      <c r="P11544" t="s">
        <v>23</v>
      </c>
      <c r="Q11544" t="s">
        <v>24</v>
      </c>
    </row>
    <row r="11545" spans="1:17" x14ac:dyDescent="0.2">
      <c r="A11545" s="2">
        <v>39617</v>
      </c>
      <c r="B11545" t="s">
        <v>17</v>
      </c>
      <c r="C11545" t="s">
        <v>38</v>
      </c>
      <c r="D11545" t="s">
        <v>19</v>
      </c>
      <c r="E11545" t="s">
        <v>19</v>
      </c>
      <c r="F11545">
        <v>90</v>
      </c>
      <c r="G11545">
        <v>28</v>
      </c>
      <c r="H11545">
        <v>0</v>
      </c>
      <c r="I11545">
        <v>0</v>
      </c>
      <c r="J11545">
        <v>4</v>
      </c>
      <c r="K11545">
        <v>2</v>
      </c>
      <c r="L11545" t="s">
        <v>20</v>
      </c>
      <c r="M11545" t="s">
        <v>21</v>
      </c>
      <c r="N11545" t="s">
        <v>17</v>
      </c>
      <c r="O11545" t="s">
        <v>22</v>
      </c>
      <c r="P11545" t="s">
        <v>23</v>
      </c>
      <c r="Q11545" t="s">
        <v>24</v>
      </c>
    </row>
    <row r="11546" spans="1:17" x14ac:dyDescent="0.2">
      <c r="A11546" s="2">
        <v>39617</v>
      </c>
      <c r="B11546" t="s">
        <v>31</v>
      </c>
      <c r="C11546" t="s">
        <v>43</v>
      </c>
      <c r="D11546" t="s">
        <v>19</v>
      </c>
      <c r="E11546" t="s">
        <v>19</v>
      </c>
      <c r="F11546">
        <v>59</v>
      </c>
      <c r="G11546">
        <v>19</v>
      </c>
      <c r="H11546">
        <v>0</v>
      </c>
      <c r="I11546">
        <v>0</v>
      </c>
      <c r="J11546">
        <v>0</v>
      </c>
      <c r="K11546">
        <v>0</v>
      </c>
      <c r="L11546" t="s">
        <v>20</v>
      </c>
      <c r="M11546" t="s">
        <v>33</v>
      </c>
      <c r="N11546" t="s">
        <v>31</v>
      </c>
      <c r="O11546" t="s">
        <v>22</v>
      </c>
      <c r="P11546" t="s">
        <v>23</v>
      </c>
      <c r="Q11546" t="s">
        <v>30</v>
      </c>
    </row>
    <row r="11547" spans="1:17" x14ac:dyDescent="0.2">
      <c r="A11547" s="2">
        <v>39617</v>
      </c>
      <c r="B11547" t="s">
        <v>153</v>
      </c>
      <c r="C11547" t="s">
        <v>106</v>
      </c>
      <c r="D11547" t="s">
        <v>50</v>
      </c>
      <c r="E11547" t="s">
        <v>50</v>
      </c>
      <c r="F11547">
        <v>8</v>
      </c>
      <c r="G11547">
        <v>4</v>
      </c>
      <c r="H11547">
        <v>0</v>
      </c>
      <c r="I11547">
        <v>0</v>
      </c>
      <c r="J11547">
        <v>1</v>
      </c>
      <c r="K11547">
        <v>2</v>
      </c>
      <c r="L11547" t="s">
        <v>622</v>
      </c>
      <c r="M11547" t="s">
        <v>466</v>
      </c>
      <c r="N11547" t="s">
        <v>69</v>
      </c>
      <c r="O11547" t="s">
        <v>122</v>
      </c>
      <c r="P11547" t="s">
        <v>23</v>
      </c>
      <c r="Q11547" t="s">
        <v>41</v>
      </c>
    </row>
    <row r="11548" spans="1:17" x14ac:dyDescent="0.2">
      <c r="A11548" s="2">
        <v>39617</v>
      </c>
      <c r="B11548" t="s">
        <v>185</v>
      </c>
      <c r="C11548" t="s">
        <v>848</v>
      </c>
      <c r="D11548" t="s">
        <v>27</v>
      </c>
      <c r="E11548" t="s">
        <v>27</v>
      </c>
      <c r="F11548">
        <v>98</v>
      </c>
      <c r="G11548">
        <v>167</v>
      </c>
      <c r="H11548">
        <v>0</v>
      </c>
      <c r="I11548">
        <v>0</v>
      </c>
      <c r="J11548">
        <v>6</v>
      </c>
      <c r="K11548">
        <v>0</v>
      </c>
      <c r="L11548" t="s">
        <v>20</v>
      </c>
      <c r="M11548" t="s">
        <v>1327</v>
      </c>
      <c r="N11548" t="s">
        <v>185</v>
      </c>
      <c r="O11548" t="s">
        <v>22</v>
      </c>
      <c r="P11548" t="s">
        <v>23</v>
      </c>
      <c r="Q11548" t="s">
        <v>24</v>
      </c>
    </row>
    <row r="11549" spans="1:17" x14ac:dyDescent="0.2">
      <c r="A11549" s="2">
        <v>39617</v>
      </c>
      <c r="B11549" t="s">
        <v>95</v>
      </c>
      <c r="C11549" t="s">
        <v>52</v>
      </c>
      <c r="D11549" t="s">
        <v>50</v>
      </c>
      <c r="E11549" t="s">
        <v>50</v>
      </c>
      <c r="F11549">
        <v>24</v>
      </c>
      <c r="G11549">
        <v>30</v>
      </c>
      <c r="H11549">
        <v>0</v>
      </c>
      <c r="I11549">
        <v>0</v>
      </c>
      <c r="J11549">
        <v>2</v>
      </c>
      <c r="K11549">
        <v>0</v>
      </c>
      <c r="L11549" t="s">
        <v>622</v>
      </c>
      <c r="M11549" t="s">
        <v>974</v>
      </c>
      <c r="N11549" t="s">
        <v>69</v>
      </c>
      <c r="O11549" t="s">
        <v>122</v>
      </c>
      <c r="P11549" t="s">
        <v>23</v>
      </c>
      <c r="Q11549" t="s">
        <v>24</v>
      </c>
    </row>
    <row r="11550" spans="1:17" x14ac:dyDescent="0.2">
      <c r="A11550" s="2">
        <v>39617</v>
      </c>
      <c r="B11550" t="s">
        <v>25</v>
      </c>
      <c r="C11550" t="s">
        <v>39</v>
      </c>
      <c r="D11550" t="s">
        <v>19</v>
      </c>
      <c r="E11550" t="s">
        <v>19</v>
      </c>
      <c r="F11550">
        <v>2</v>
      </c>
      <c r="G11550">
        <v>1</v>
      </c>
      <c r="H11550">
        <v>0</v>
      </c>
      <c r="I11550">
        <v>0</v>
      </c>
      <c r="J11550">
        <v>0</v>
      </c>
      <c r="K11550">
        <v>0</v>
      </c>
      <c r="L11550" t="s">
        <v>20</v>
      </c>
      <c r="M11550" t="s">
        <v>79</v>
      </c>
      <c r="N11550" t="s">
        <v>25</v>
      </c>
      <c r="O11550" t="s">
        <v>22</v>
      </c>
      <c r="P11550" t="s">
        <v>23</v>
      </c>
      <c r="Q11550" t="s">
        <v>30</v>
      </c>
    </row>
    <row r="11551" spans="1:17" x14ac:dyDescent="0.2">
      <c r="A11551" s="2">
        <v>39618</v>
      </c>
      <c r="B11551" t="s">
        <v>82</v>
      </c>
      <c r="C11551" t="s">
        <v>129</v>
      </c>
      <c r="D11551" t="s">
        <v>50</v>
      </c>
      <c r="E11551" t="s">
        <v>50</v>
      </c>
      <c r="F11551">
        <v>11</v>
      </c>
      <c r="G11551">
        <v>5</v>
      </c>
      <c r="H11551">
        <v>0</v>
      </c>
      <c r="I11551">
        <v>0</v>
      </c>
      <c r="J11551">
        <v>2</v>
      </c>
      <c r="K11551">
        <v>3</v>
      </c>
      <c r="L11551" t="s">
        <v>622</v>
      </c>
      <c r="M11551" t="s">
        <v>323</v>
      </c>
      <c r="N11551" t="s">
        <v>53</v>
      </c>
      <c r="O11551" t="s">
        <v>122</v>
      </c>
      <c r="P11551" t="s">
        <v>23</v>
      </c>
      <c r="Q11551" t="s">
        <v>41</v>
      </c>
    </row>
    <row r="11552" spans="1:17" x14ac:dyDescent="0.2">
      <c r="A11552" s="2">
        <v>39618</v>
      </c>
      <c r="B11552" t="s">
        <v>32</v>
      </c>
      <c r="C11552" t="s">
        <v>107</v>
      </c>
      <c r="D11552" t="s">
        <v>19</v>
      </c>
      <c r="E11552" t="s">
        <v>19</v>
      </c>
      <c r="F11552">
        <v>63</v>
      </c>
      <c r="G11552">
        <v>47</v>
      </c>
      <c r="H11552">
        <v>0</v>
      </c>
      <c r="I11552">
        <v>0</v>
      </c>
      <c r="J11552">
        <v>2</v>
      </c>
      <c r="K11552">
        <v>3</v>
      </c>
      <c r="L11552" t="s">
        <v>20</v>
      </c>
      <c r="M11552" t="s">
        <v>1271</v>
      </c>
      <c r="N11552" t="s">
        <v>32</v>
      </c>
      <c r="O11552" t="s">
        <v>22</v>
      </c>
      <c r="P11552" t="s">
        <v>23</v>
      </c>
      <c r="Q11552" t="s">
        <v>41</v>
      </c>
    </row>
    <row r="11553" spans="1:17" x14ac:dyDescent="0.2">
      <c r="A11553" s="2">
        <v>39619</v>
      </c>
      <c r="B11553" t="s">
        <v>150</v>
      </c>
      <c r="C11553" t="s">
        <v>196</v>
      </c>
      <c r="D11553" t="s">
        <v>36</v>
      </c>
      <c r="E11553" t="s">
        <v>36</v>
      </c>
      <c r="F11553">
        <v>103</v>
      </c>
      <c r="G11553">
        <v>95</v>
      </c>
      <c r="H11553">
        <v>0</v>
      </c>
      <c r="I11553">
        <v>0</v>
      </c>
      <c r="J11553">
        <v>1</v>
      </c>
      <c r="K11553">
        <v>0</v>
      </c>
      <c r="L11553" t="s">
        <v>20</v>
      </c>
      <c r="M11553" t="s">
        <v>1052</v>
      </c>
      <c r="N11553" t="s">
        <v>150</v>
      </c>
      <c r="O11553" t="s">
        <v>22</v>
      </c>
      <c r="P11553" t="s">
        <v>23</v>
      </c>
      <c r="Q11553" t="s">
        <v>24</v>
      </c>
    </row>
    <row r="11554" spans="1:17" x14ac:dyDescent="0.2">
      <c r="A11554" s="2">
        <v>39619</v>
      </c>
      <c r="B11554" t="s">
        <v>56</v>
      </c>
      <c r="C11554" t="s">
        <v>512</v>
      </c>
      <c r="D11554" t="s">
        <v>27</v>
      </c>
      <c r="E11554" t="s">
        <v>27</v>
      </c>
      <c r="F11554">
        <v>60</v>
      </c>
      <c r="G11554">
        <v>147</v>
      </c>
      <c r="H11554">
        <v>0</v>
      </c>
      <c r="I11554">
        <v>0</v>
      </c>
      <c r="J11554">
        <v>4</v>
      </c>
      <c r="K11554">
        <v>1</v>
      </c>
      <c r="L11554" t="s">
        <v>20</v>
      </c>
      <c r="M11554" t="s">
        <v>327</v>
      </c>
      <c r="N11554" t="s">
        <v>56</v>
      </c>
      <c r="O11554" t="s">
        <v>22</v>
      </c>
      <c r="P11554" t="s">
        <v>23</v>
      </c>
      <c r="Q11554" t="s">
        <v>24</v>
      </c>
    </row>
    <row r="11555" spans="1:17" x14ac:dyDescent="0.2">
      <c r="A11555" s="2">
        <v>39619</v>
      </c>
      <c r="B11555" t="s">
        <v>274</v>
      </c>
      <c r="C11555" t="s">
        <v>180</v>
      </c>
      <c r="D11555" t="s">
        <v>50</v>
      </c>
      <c r="E11555" t="s">
        <v>50</v>
      </c>
      <c r="F11555">
        <v>15</v>
      </c>
      <c r="G11555">
        <v>20</v>
      </c>
      <c r="H11555">
        <v>0</v>
      </c>
      <c r="I11555">
        <v>0</v>
      </c>
      <c r="J11555">
        <v>1</v>
      </c>
      <c r="K11555">
        <v>1</v>
      </c>
      <c r="L11555" t="s">
        <v>622</v>
      </c>
      <c r="M11555" t="s">
        <v>71</v>
      </c>
      <c r="N11555" t="s">
        <v>69</v>
      </c>
      <c r="O11555" t="s">
        <v>122</v>
      </c>
      <c r="P11555" t="s">
        <v>59</v>
      </c>
      <c r="Q11555" t="s">
        <v>41</v>
      </c>
    </row>
    <row r="11556" spans="1:17" x14ac:dyDescent="0.2">
      <c r="A11556" s="2">
        <v>39619</v>
      </c>
      <c r="B11556" t="s">
        <v>718</v>
      </c>
      <c r="C11556" t="s">
        <v>405</v>
      </c>
      <c r="D11556" t="s">
        <v>36</v>
      </c>
      <c r="E11556" t="s">
        <v>36</v>
      </c>
      <c r="F11556">
        <v>84</v>
      </c>
      <c r="G11556">
        <v>150</v>
      </c>
      <c r="H11556">
        <v>0</v>
      </c>
      <c r="I11556">
        <v>0</v>
      </c>
      <c r="J11556">
        <v>4</v>
      </c>
      <c r="K11556">
        <v>0</v>
      </c>
      <c r="L11556" t="s">
        <v>20</v>
      </c>
      <c r="M11556" t="s">
        <v>657</v>
      </c>
      <c r="N11556" t="s">
        <v>718</v>
      </c>
      <c r="O11556" t="s">
        <v>22</v>
      </c>
      <c r="P11556" t="s">
        <v>23</v>
      </c>
      <c r="Q11556" t="s">
        <v>24</v>
      </c>
    </row>
    <row r="11557" spans="1:17" x14ac:dyDescent="0.2">
      <c r="A11557" s="2">
        <v>39620</v>
      </c>
      <c r="B11557" t="s">
        <v>224</v>
      </c>
      <c r="C11557" t="s">
        <v>419</v>
      </c>
      <c r="D11557" t="s">
        <v>36</v>
      </c>
      <c r="E11557" t="s">
        <v>36</v>
      </c>
      <c r="F11557">
        <v>111</v>
      </c>
      <c r="G11557">
        <v>164</v>
      </c>
      <c r="H11557">
        <v>0</v>
      </c>
      <c r="I11557">
        <v>0</v>
      </c>
      <c r="J11557">
        <v>4</v>
      </c>
      <c r="K11557">
        <v>1</v>
      </c>
      <c r="L11557" t="s">
        <v>20</v>
      </c>
      <c r="M11557" t="s">
        <v>236</v>
      </c>
      <c r="N11557" t="s">
        <v>224</v>
      </c>
      <c r="O11557" t="s">
        <v>22</v>
      </c>
      <c r="P11557" t="s">
        <v>23</v>
      </c>
      <c r="Q11557" t="s">
        <v>24</v>
      </c>
    </row>
    <row r="11558" spans="1:17" x14ac:dyDescent="0.2">
      <c r="A11558" s="2">
        <v>39620</v>
      </c>
      <c r="B11558" t="s">
        <v>120</v>
      </c>
      <c r="C11558" t="s">
        <v>211</v>
      </c>
      <c r="D11558" t="s">
        <v>36</v>
      </c>
      <c r="E11558" t="s">
        <v>36</v>
      </c>
      <c r="F11558">
        <v>13</v>
      </c>
      <c r="G11558">
        <v>101</v>
      </c>
      <c r="H11558">
        <v>0</v>
      </c>
      <c r="I11558">
        <v>0</v>
      </c>
      <c r="J11558">
        <v>2</v>
      </c>
      <c r="K11558">
        <v>1</v>
      </c>
      <c r="L11558" t="s">
        <v>20</v>
      </c>
      <c r="M11558" t="s">
        <v>152</v>
      </c>
      <c r="N11558" t="s">
        <v>120</v>
      </c>
      <c r="O11558" t="s">
        <v>22</v>
      </c>
      <c r="P11558" t="s">
        <v>23</v>
      </c>
      <c r="Q11558" t="s">
        <v>24</v>
      </c>
    </row>
    <row r="11559" spans="1:17" x14ac:dyDescent="0.2">
      <c r="A11559" s="2">
        <v>39620</v>
      </c>
      <c r="B11559" t="s">
        <v>131</v>
      </c>
      <c r="C11559" t="s">
        <v>222</v>
      </c>
      <c r="D11559" t="s">
        <v>27</v>
      </c>
      <c r="E11559" t="s">
        <v>27</v>
      </c>
      <c r="F11559">
        <v>75</v>
      </c>
      <c r="G11559">
        <v>143</v>
      </c>
      <c r="H11559">
        <v>0</v>
      </c>
      <c r="I11559">
        <v>0</v>
      </c>
      <c r="J11559">
        <v>3</v>
      </c>
      <c r="K11559">
        <v>0</v>
      </c>
      <c r="L11559" t="s">
        <v>20</v>
      </c>
      <c r="M11559" t="s">
        <v>637</v>
      </c>
      <c r="N11559" t="s">
        <v>131</v>
      </c>
      <c r="O11559" t="s">
        <v>22</v>
      </c>
      <c r="P11559" t="s">
        <v>23</v>
      </c>
      <c r="Q11559" t="s">
        <v>24</v>
      </c>
    </row>
    <row r="11560" spans="1:17" x14ac:dyDescent="0.2">
      <c r="A11560" s="2">
        <v>39620</v>
      </c>
      <c r="B11560" t="s">
        <v>26</v>
      </c>
      <c r="C11560" t="s">
        <v>614</v>
      </c>
      <c r="D11560" t="s">
        <v>27</v>
      </c>
      <c r="E11560" t="s">
        <v>27</v>
      </c>
      <c r="F11560">
        <v>14</v>
      </c>
      <c r="G11560">
        <v>172</v>
      </c>
      <c r="H11560">
        <v>0</v>
      </c>
      <c r="I11560">
        <v>0</v>
      </c>
      <c r="J11560">
        <v>7</v>
      </c>
      <c r="K11560">
        <v>0</v>
      </c>
      <c r="L11560" t="s">
        <v>20</v>
      </c>
      <c r="M11560" t="s">
        <v>843</v>
      </c>
      <c r="N11560" t="s">
        <v>26</v>
      </c>
      <c r="O11560" t="s">
        <v>22</v>
      </c>
      <c r="P11560" t="s">
        <v>23</v>
      </c>
      <c r="Q11560" t="s">
        <v>24</v>
      </c>
    </row>
    <row r="11561" spans="1:17" x14ac:dyDescent="0.2">
      <c r="A11561" s="2">
        <v>39620</v>
      </c>
      <c r="B11561" t="s">
        <v>110</v>
      </c>
      <c r="C11561" t="s">
        <v>617</v>
      </c>
      <c r="D11561" t="s">
        <v>36</v>
      </c>
      <c r="E11561" t="s">
        <v>36</v>
      </c>
      <c r="F11561">
        <v>40</v>
      </c>
      <c r="G11561">
        <v>106</v>
      </c>
      <c r="H11561">
        <v>0</v>
      </c>
      <c r="I11561">
        <v>0</v>
      </c>
      <c r="J11561">
        <v>2</v>
      </c>
      <c r="K11561">
        <v>0</v>
      </c>
      <c r="L11561" t="s">
        <v>20</v>
      </c>
      <c r="M11561" t="s">
        <v>112</v>
      </c>
      <c r="N11561" t="s">
        <v>110</v>
      </c>
      <c r="O11561" t="s">
        <v>22</v>
      </c>
      <c r="P11561" t="s">
        <v>23</v>
      </c>
      <c r="Q11561" t="s">
        <v>24</v>
      </c>
    </row>
    <row r="11562" spans="1:17" x14ac:dyDescent="0.2">
      <c r="A11562" s="2">
        <v>39620</v>
      </c>
      <c r="B11562" t="s">
        <v>126</v>
      </c>
      <c r="C11562" t="s">
        <v>95</v>
      </c>
      <c r="D11562" t="s">
        <v>50</v>
      </c>
      <c r="E11562" t="s">
        <v>50</v>
      </c>
      <c r="F11562">
        <v>10</v>
      </c>
      <c r="G11562">
        <v>24</v>
      </c>
      <c r="H11562">
        <v>0</v>
      </c>
      <c r="I11562">
        <v>0</v>
      </c>
      <c r="J11562">
        <v>1</v>
      </c>
      <c r="K11562">
        <v>3</v>
      </c>
      <c r="L11562" t="s">
        <v>622</v>
      </c>
      <c r="M11562" t="s">
        <v>323</v>
      </c>
      <c r="N11562" t="s">
        <v>53</v>
      </c>
      <c r="O11562" t="s">
        <v>122</v>
      </c>
      <c r="P11562" t="s">
        <v>23</v>
      </c>
      <c r="Q11562" t="s">
        <v>41</v>
      </c>
    </row>
    <row r="11563" spans="1:17" x14ac:dyDescent="0.2">
      <c r="A11563" s="2">
        <v>39620</v>
      </c>
      <c r="B11563" t="s">
        <v>1273</v>
      </c>
      <c r="C11563" t="s">
        <v>355</v>
      </c>
      <c r="D11563" t="s">
        <v>57</v>
      </c>
      <c r="E11563" t="s">
        <v>57</v>
      </c>
      <c r="F11563">
        <v>123</v>
      </c>
      <c r="G11563">
        <v>152</v>
      </c>
      <c r="H11563">
        <v>0</v>
      </c>
      <c r="I11563">
        <v>0</v>
      </c>
      <c r="J11563">
        <v>3</v>
      </c>
      <c r="K11563">
        <v>0</v>
      </c>
      <c r="L11563" t="s">
        <v>20</v>
      </c>
      <c r="M11563" t="s">
        <v>1274</v>
      </c>
      <c r="N11563" t="s">
        <v>1273</v>
      </c>
      <c r="O11563" t="s">
        <v>22</v>
      </c>
      <c r="P11563" t="s">
        <v>23</v>
      </c>
      <c r="Q11563" t="s">
        <v>24</v>
      </c>
    </row>
    <row r="11564" spans="1:17" x14ac:dyDescent="0.2">
      <c r="A11564" s="2">
        <v>39620</v>
      </c>
      <c r="B11564" t="s">
        <v>135</v>
      </c>
      <c r="C11564" t="s">
        <v>802</v>
      </c>
      <c r="D11564" t="s">
        <v>36</v>
      </c>
      <c r="E11564" t="s">
        <v>36</v>
      </c>
      <c r="F11564">
        <v>34</v>
      </c>
      <c r="G11564">
        <v>74</v>
      </c>
      <c r="H11564">
        <v>0</v>
      </c>
      <c r="I11564">
        <v>0</v>
      </c>
      <c r="J11564">
        <v>2</v>
      </c>
      <c r="K11564">
        <v>0</v>
      </c>
      <c r="L11564" t="s">
        <v>20</v>
      </c>
      <c r="M11564" t="s">
        <v>1082</v>
      </c>
      <c r="N11564" t="s">
        <v>135</v>
      </c>
      <c r="O11564" t="s">
        <v>22</v>
      </c>
      <c r="P11564" t="s">
        <v>23</v>
      </c>
      <c r="Q11564" t="s">
        <v>24</v>
      </c>
    </row>
    <row r="11565" spans="1:17" x14ac:dyDescent="0.2">
      <c r="A11565" s="2">
        <v>39620</v>
      </c>
      <c r="B11565" t="s">
        <v>118</v>
      </c>
      <c r="C11565" t="s">
        <v>339</v>
      </c>
      <c r="D11565" t="s">
        <v>36</v>
      </c>
      <c r="E11565" t="s">
        <v>36</v>
      </c>
      <c r="F11565">
        <v>43</v>
      </c>
      <c r="G11565">
        <v>136</v>
      </c>
      <c r="H11565">
        <v>0</v>
      </c>
      <c r="I11565">
        <v>0</v>
      </c>
      <c r="J11565">
        <v>3</v>
      </c>
      <c r="K11565">
        <v>1</v>
      </c>
      <c r="L11565" t="s">
        <v>20</v>
      </c>
      <c r="M11565" t="s">
        <v>241</v>
      </c>
      <c r="N11565" t="s">
        <v>118</v>
      </c>
      <c r="O11565" t="s">
        <v>22</v>
      </c>
      <c r="P11565" t="s">
        <v>23</v>
      </c>
      <c r="Q11565" t="s">
        <v>24</v>
      </c>
    </row>
    <row r="11566" spans="1:17" x14ac:dyDescent="0.2">
      <c r="A11566" s="2">
        <v>39620</v>
      </c>
      <c r="B11566" t="s">
        <v>149</v>
      </c>
      <c r="C11566" t="s">
        <v>35</v>
      </c>
      <c r="D11566" t="s">
        <v>36</v>
      </c>
      <c r="E11566" t="s">
        <v>36</v>
      </c>
      <c r="F11566">
        <v>68</v>
      </c>
      <c r="G11566">
        <v>163</v>
      </c>
      <c r="H11566">
        <v>0</v>
      </c>
      <c r="I11566">
        <v>0</v>
      </c>
      <c r="J11566">
        <v>0</v>
      </c>
      <c r="K11566">
        <v>0</v>
      </c>
      <c r="L11566" t="s">
        <v>20</v>
      </c>
      <c r="M11566" t="s">
        <v>1282</v>
      </c>
      <c r="N11566" t="s">
        <v>149</v>
      </c>
      <c r="O11566" t="s">
        <v>22</v>
      </c>
      <c r="P11566" t="s">
        <v>23</v>
      </c>
      <c r="Q11566" t="s">
        <v>30</v>
      </c>
    </row>
    <row r="11567" spans="1:17" x14ac:dyDescent="0.2">
      <c r="A11567" s="2">
        <v>39620</v>
      </c>
      <c r="B11567" t="s">
        <v>456</v>
      </c>
      <c r="C11567" t="s">
        <v>555</v>
      </c>
      <c r="D11567" t="s">
        <v>27</v>
      </c>
      <c r="E11567" t="s">
        <v>27</v>
      </c>
      <c r="F11567">
        <v>166</v>
      </c>
      <c r="G11567">
        <v>89</v>
      </c>
      <c r="H11567">
        <v>0</v>
      </c>
      <c r="I11567">
        <v>0</v>
      </c>
      <c r="J11567">
        <v>1</v>
      </c>
      <c r="K11567">
        <v>3</v>
      </c>
      <c r="L11567" t="s">
        <v>20</v>
      </c>
      <c r="M11567" t="s">
        <v>121</v>
      </c>
      <c r="N11567" t="s">
        <v>77</v>
      </c>
      <c r="O11567" t="s">
        <v>122</v>
      </c>
      <c r="P11567" t="s">
        <v>23</v>
      </c>
      <c r="Q11567" t="s">
        <v>41</v>
      </c>
    </row>
    <row r="11568" spans="1:17" x14ac:dyDescent="0.2">
      <c r="A11568" s="2">
        <v>39620</v>
      </c>
      <c r="B11568" t="s">
        <v>128</v>
      </c>
      <c r="C11568" t="s">
        <v>172</v>
      </c>
      <c r="D11568" t="s">
        <v>36</v>
      </c>
      <c r="E11568" t="s">
        <v>36</v>
      </c>
      <c r="F11568">
        <v>50</v>
      </c>
      <c r="G11568">
        <v>119</v>
      </c>
      <c r="H11568">
        <v>0</v>
      </c>
      <c r="I11568">
        <v>0</v>
      </c>
      <c r="J11568">
        <v>2</v>
      </c>
      <c r="K11568">
        <v>1</v>
      </c>
      <c r="L11568" t="s">
        <v>20</v>
      </c>
      <c r="M11568" t="s">
        <v>1054</v>
      </c>
      <c r="N11568" t="s">
        <v>128</v>
      </c>
      <c r="O11568" t="s">
        <v>22</v>
      </c>
      <c r="P11568" t="s">
        <v>23</v>
      </c>
      <c r="Q11568" t="s">
        <v>24</v>
      </c>
    </row>
    <row r="11569" spans="1:17" x14ac:dyDescent="0.2">
      <c r="A11569" s="2">
        <v>39620</v>
      </c>
      <c r="B11569" t="s">
        <v>138</v>
      </c>
      <c r="C11569" t="s">
        <v>46</v>
      </c>
      <c r="D11569" t="s">
        <v>36</v>
      </c>
      <c r="E11569" t="s">
        <v>36</v>
      </c>
      <c r="F11569">
        <v>70</v>
      </c>
      <c r="G11569">
        <v>161</v>
      </c>
      <c r="H11569">
        <v>0</v>
      </c>
      <c r="I11569">
        <v>0</v>
      </c>
      <c r="J11569">
        <v>1</v>
      </c>
      <c r="K11569">
        <v>0</v>
      </c>
      <c r="L11569" t="s">
        <v>20</v>
      </c>
      <c r="M11569" t="s">
        <v>741</v>
      </c>
      <c r="N11569" t="s">
        <v>138</v>
      </c>
      <c r="O11569" t="s">
        <v>22</v>
      </c>
      <c r="P11569" t="s">
        <v>23</v>
      </c>
      <c r="Q11569" t="s">
        <v>24</v>
      </c>
    </row>
    <row r="11570" spans="1:17" x14ac:dyDescent="0.2">
      <c r="A11570" s="2">
        <v>39621</v>
      </c>
      <c r="B11570" t="s">
        <v>55</v>
      </c>
      <c r="C11570" t="s">
        <v>182</v>
      </c>
      <c r="D11570" t="s">
        <v>57</v>
      </c>
      <c r="E11570" t="s">
        <v>115</v>
      </c>
      <c r="F11570">
        <v>35</v>
      </c>
      <c r="G11570">
        <v>79</v>
      </c>
      <c r="H11570">
        <v>0</v>
      </c>
      <c r="I11570">
        <v>0</v>
      </c>
      <c r="J11570">
        <v>0</v>
      </c>
      <c r="K11570">
        <v>1</v>
      </c>
      <c r="L11570" t="s">
        <v>20</v>
      </c>
      <c r="M11570" t="s">
        <v>58</v>
      </c>
      <c r="N11570" t="s">
        <v>55</v>
      </c>
      <c r="O11570" t="s">
        <v>22</v>
      </c>
      <c r="P11570" t="s">
        <v>23</v>
      </c>
      <c r="Q11570" t="s">
        <v>41</v>
      </c>
    </row>
    <row r="11571" spans="1:17" x14ac:dyDescent="0.2">
      <c r="A11571" s="2">
        <v>39621</v>
      </c>
      <c r="B11571" t="s">
        <v>221</v>
      </c>
      <c r="C11571" t="s">
        <v>77</v>
      </c>
      <c r="D11571" t="s">
        <v>27</v>
      </c>
      <c r="E11571" t="s">
        <v>27</v>
      </c>
      <c r="F11571">
        <v>121</v>
      </c>
      <c r="G11571">
        <v>21</v>
      </c>
      <c r="H11571">
        <v>0</v>
      </c>
      <c r="I11571">
        <v>0</v>
      </c>
      <c r="J11571">
        <v>0</v>
      </c>
      <c r="K11571">
        <v>1</v>
      </c>
      <c r="L11571" t="s">
        <v>20</v>
      </c>
      <c r="M11571" t="s">
        <v>223</v>
      </c>
      <c r="N11571" t="s">
        <v>221</v>
      </c>
      <c r="O11571" t="s">
        <v>22</v>
      </c>
      <c r="P11571" t="s">
        <v>23</v>
      </c>
      <c r="Q11571" t="s">
        <v>41</v>
      </c>
    </row>
    <row r="11572" spans="1:17" x14ac:dyDescent="0.2">
      <c r="A11572" s="2">
        <v>39621</v>
      </c>
      <c r="B11572" t="s">
        <v>471</v>
      </c>
      <c r="C11572" t="s">
        <v>237</v>
      </c>
      <c r="D11572" t="s">
        <v>36</v>
      </c>
      <c r="E11572" t="s">
        <v>36</v>
      </c>
      <c r="F11572">
        <v>101</v>
      </c>
      <c r="G11572">
        <v>170</v>
      </c>
      <c r="H11572">
        <v>0</v>
      </c>
      <c r="I11572">
        <v>0</v>
      </c>
      <c r="J11572">
        <v>2</v>
      </c>
      <c r="K11572">
        <v>0</v>
      </c>
      <c r="L11572" t="s">
        <v>20</v>
      </c>
      <c r="M11572" t="s">
        <v>639</v>
      </c>
      <c r="N11572" t="s">
        <v>471</v>
      </c>
      <c r="O11572" t="s">
        <v>22</v>
      </c>
      <c r="P11572" t="s">
        <v>23</v>
      </c>
      <c r="Q11572" t="s">
        <v>24</v>
      </c>
    </row>
    <row r="11573" spans="1:17" x14ac:dyDescent="0.2">
      <c r="A11573" s="2">
        <v>39621</v>
      </c>
      <c r="B11573" t="s">
        <v>700</v>
      </c>
      <c r="C11573" t="s">
        <v>282</v>
      </c>
      <c r="D11573" t="s">
        <v>27</v>
      </c>
      <c r="E11573" t="s">
        <v>19</v>
      </c>
      <c r="F11573">
        <v>139</v>
      </c>
      <c r="G11573">
        <v>87</v>
      </c>
      <c r="H11573">
        <v>0</v>
      </c>
      <c r="I11573">
        <v>0</v>
      </c>
      <c r="J11573">
        <v>0</v>
      </c>
      <c r="K11573">
        <v>2</v>
      </c>
      <c r="L11573" t="s">
        <v>20</v>
      </c>
      <c r="M11573" t="s">
        <v>826</v>
      </c>
      <c r="N11573" t="s">
        <v>700</v>
      </c>
      <c r="O11573" t="s">
        <v>22</v>
      </c>
      <c r="P11573" t="s">
        <v>23</v>
      </c>
      <c r="Q11573" t="s">
        <v>41</v>
      </c>
    </row>
    <row r="11574" spans="1:17" x14ac:dyDescent="0.2">
      <c r="A11574" s="2">
        <v>39621</v>
      </c>
      <c r="B11574" t="s">
        <v>548</v>
      </c>
      <c r="C11574" t="s">
        <v>404</v>
      </c>
      <c r="D11574" t="s">
        <v>36</v>
      </c>
      <c r="E11574" t="s">
        <v>36</v>
      </c>
      <c r="F11574">
        <v>109</v>
      </c>
      <c r="G11574">
        <v>158</v>
      </c>
      <c r="H11574">
        <v>0</v>
      </c>
      <c r="I11574">
        <v>0</v>
      </c>
      <c r="J11574">
        <v>3</v>
      </c>
      <c r="K11574">
        <v>1</v>
      </c>
      <c r="L11574" t="s">
        <v>20</v>
      </c>
      <c r="M11574" t="s">
        <v>805</v>
      </c>
      <c r="N11574" t="s">
        <v>548</v>
      </c>
      <c r="O11574" t="s">
        <v>22</v>
      </c>
      <c r="P11574" t="s">
        <v>23</v>
      </c>
      <c r="Q11574" t="s">
        <v>24</v>
      </c>
    </row>
    <row r="11575" spans="1:17" x14ac:dyDescent="0.2">
      <c r="A11575" s="2">
        <v>39621</v>
      </c>
      <c r="B11575" t="s">
        <v>61</v>
      </c>
      <c r="C11575" t="s">
        <v>756</v>
      </c>
      <c r="D11575" t="s">
        <v>36</v>
      </c>
      <c r="E11575" t="s">
        <v>36</v>
      </c>
      <c r="F11575">
        <v>110</v>
      </c>
      <c r="G11575">
        <v>148</v>
      </c>
      <c r="H11575">
        <v>0</v>
      </c>
      <c r="I11575">
        <v>0</v>
      </c>
      <c r="J11575">
        <v>2</v>
      </c>
      <c r="K11575">
        <v>0</v>
      </c>
      <c r="L11575" t="s">
        <v>20</v>
      </c>
      <c r="M11575" t="s">
        <v>429</v>
      </c>
      <c r="N11575" t="s">
        <v>61</v>
      </c>
      <c r="O11575" t="s">
        <v>22</v>
      </c>
      <c r="P11575" t="s">
        <v>23</v>
      </c>
      <c r="Q11575" t="s">
        <v>24</v>
      </c>
    </row>
    <row r="11576" spans="1:17" x14ac:dyDescent="0.2">
      <c r="A11576" s="2">
        <v>39621</v>
      </c>
      <c r="B11576" t="s">
        <v>890</v>
      </c>
      <c r="C11576" t="s">
        <v>800</v>
      </c>
      <c r="D11576" t="s">
        <v>36</v>
      </c>
      <c r="E11576" t="s">
        <v>36</v>
      </c>
      <c r="F11576">
        <v>77</v>
      </c>
      <c r="G11576">
        <v>180</v>
      </c>
      <c r="H11576">
        <v>0</v>
      </c>
      <c r="I11576">
        <v>0</v>
      </c>
      <c r="J11576">
        <v>5</v>
      </c>
      <c r="K11576">
        <v>1</v>
      </c>
      <c r="L11576" t="s">
        <v>20</v>
      </c>
      <c r="M11576" t="s">
        <v>920</v>
      </c>
      <c r="N11576" t="s">
        <v>890</v>
      </c>
      <c r="O11576" t="s">
        <v>22</v>
      </c>
      <c r="P11576" t="s">
        <v>23</v>
      </c>
      <c r="Q11576" t="s">
        <v>24</v>
      </c>
    </row>
    <row r="11577" spans="1:17" x14ac:dyDescent="0.2">
      <c r="A11577" s="2">
        <v>39621</v>
      </c>
      <c r="B11577" t="s">
        <v>454</v>
      </c>
      <c r="C11577" t="s">
        <v>481</v>
      </c>
      <c r="D11577" t="s">
        <v>27</v>
      </c>
      <c r="E11577" t="s">
        <v>27</v>
      </c>
      <c r="F11577">
        <v>104</v>
      </c>
      <c r="G11577">
        <v>124</v>
      </c>
      <c r="H11577">
        <v>0</v>
      </c>
      <c r="I11577">
        <v>0</v>
      </c>
      <c r="J11577">
        <v>4</v>
      </c>
      <c r="K11577">
        <v>0</v>
      </c>
      <c r="L11577" t="s">
        <v>20</v>
      </c>
      <c r="M11577" t="s">
        <v>900</v>
      </c>
      <c r="N11577" t="s">
        <v>454</v>
      </c>
      <c r="O11577" t="s">
        <v>22</v>
      </c>
      <c r="P11577" t="s">
        <v>23</v>
      </c>
      <c r="Q11577" t="s">
        <v>24</v>
      </c>
    </row>
    <row r="11578" spans="1:17" x14ac:dyDescent="0.2">
      <c r="A11578" s="2">
        <v>39621</v>
      </c>
      <c r="B11578" t="s">
        <v>183</v>
      </c>
      <c r="C11578" t="s">
        <v>250</v>
      </c>
      <c r="D11578" t="s">
        <v>36</v>
      </c>
      <c r="E11578" t="s">
        <v>36</v>
      </c>
      <c r="F11578">
        <v>23</v>
      </c>
      <c r="G11578">
        <v>126</v>
      </c>
      <c r="H11578">
        <v>0</v>
      </c>
      <c r="I11578">
        <v>0</v>
      </c>
      <c r="J11578">
        <v>2</v>
      </c>
      <c r="K11578">
        <v>0</v>
      </c>
      <c r="L11578" t="s">
        <v>20</v>
      </c>
      <c r="M11578" t="s">
        <v>266</v>
      </c>
      <c r="N11578" t="s">
        <v>183</v>
      </c>
      <c r="O11578" t="s">
        <v>22</v>
      </c>
      <c r="P11578" t="s">
        <v>23</v>
      </c>
      <c r="Q11578" t="s">
        <v>24</v>
      </c>
    </row>
    <row r="11579" spans="1:17" x14ac:dyDescent="0.2">
      <c r="A11579" s="2">
        <v>39621</v>
      </c>
      <c r="B11579" t="s">
        <v>210</v>
      </c>
      <c r="C11579" t="s">
        <v>531</v>
      </c>
      <c r="D11579" t="s">
        <v>27</v>
      </c>
      <c r="E11579" t="s">
        <v>27</v>
      </c>
      <c r="F11579">
        <v>120</v>
      </c>
      <c r="G11579">
        <v>60</v>
      </c>
      <c r="H11579">
        <v>0</v>
      </c>
      <c r="I11579">
        <v>0</v>
      </c>
      <c r="J11579">
        <v>3</v>
      </c>
      <c r="K11579">
        <v>1</v>
      </c>
      <c r="L11579" t="s">
        <v>20</v>
      </c>
      <c r="M11579" t="s">
        <v>557</v>
      </c>
      <c r="N11579" t="s">
        <v>210</v>
      </c>
      <c r="O11579" t="s">
        <v>22</v>
      </c>
      <c r="P11579" t="s">
        <v>23</v>
      </c>
      <c r="Q11579" t="s">
        <v>24</v>
      </c>
    </row>
    <row r="11580" spans="1:17" x14ac:dyDescent="0.2">
      <c r="A11580" s="2">
        <v>39621</v>
      </c>
      <c r="B11580" t="s">
        <v>374</v>
      </c>
      <c r="C11580" t="s">
        <v>197</v>
      </c>
      <c r="D11580" t="s">
        <v>36</v>
      </c>
      <c r="E11580" t="s">
        <v>36</v>
      </c>
      <c r="F11580">
        <v>131</v>
      </c>
      <c r="G11580">
        <v>137</v>
      </c>
      <c r="H11580">
        <v>0</v>
      </c>
      <c r="I11580">
        <v>0</v>
      </c>
      <c r="J11580">
        <v>6</v>
      </c>
      <c r="K11580">
        <v>1</v>
      </c>
      <c r="L11580" t="s">
        <v>20</v>
      </c>
      <c r="M11580" t="s">
        <v>375</v>
      </c>
      <c r="N11580" t="s">
        <v>374</v>
      </c>
      <c r="O11580" t="s">
        <v>22</v>
      </c>
      <c r="P11580" t="s">
        <v>23</v>
      </c>
      <c r="Q11580" t="s">
        <v>24</v>
      </c>
    </row>
    <row r="11581" spans="1:17" x14ac:dyDescent="0.2">
      <c r="A11581" s="2">
        <v>39621</v>
      </c>
      <c r="B11581" t="s">
        <v>199</v>
      </c>
      <c r="C11581" t="s">
        <v>141</v>
      </c>
      <c r="D11581" t="s">
        <v>36</v>
      </c>
      <c r="E11581" t="s">
        <v>36</v>
      </c>
      <c r="F11581">
        <v>16</v>
      </c>
      <c r="G11581">
        <v>94</v>
      </c>
      <c r="H11581">
        <v>0</v>
      </c>
      <c r="I11581">
        <v>0</v>
      </c>
      <c r="J11581">
        <v>2</v>
      </c>
      <c r="K11581">
        <v>0</v>
      </c>
      <c r="L11581" t="s">
        <v>20</v>
      </c>
      <c r="M11581" t="s">
        <v>220</v>
      </c>
      <c r="N11581" t="s">
        <v>199</v>
      </c>
      <c r="O11581" t="s">
        <v>22</v>
      </c>
      <c r="P11581" t="s">
        <v>23</v>
      </c>
      <c r="Q11581" t="s">
        <v>24</v>
      </c>
    </row>
    <row r="11582" spans="1:17" x14ac:dyDescent="0.2">
      <c r="A11582" s="2">
        <v>39621</v>
      </c>
      <c r="B11582" t="s">
        <v>34</v>
      </c>
      <c r="C11582" t="s">
        <v>352</v>
      </c>
      <c r="D11582" t="s">
        <v>36</v>
      </c>
      <c r="E11582" t="s">
        <v>36</v>
      </c>
      <c r="F11582">
        <v>41</v>
      </c>
      <c r="G11582">
        <v>116</v>
      </c>
      <c r="H11582">
        <v>0</v>
      </c>
      <c r="I11582">
        <v>0</v>
      </c>
      <c r="J11582">
        <v>4</v>
      </c>
      <c r="K11582">
        <v>0</v>
      </c>
      <c r="L11582" t="s">
        <v>20</v>
      </c>
      <c r="M11582" t="s">
        <v>37</v>
      </c>
      <c r="N11582" t="s">
        <v>34</v>
      </c>
      <c r="O11582" t="s">
        <v>22</v>
      </c>
      <c r="P11582" t="s">
        <v>23</v>
      </c>
      <c r="Q11582" t="s">
        <v>24</v>
      </c>
    </row>
    <row r="11583" spans="1:17" x14ac:dyDescent="0.2">
      <c r="A11583" s="2">
        <v>39621</v>
      </c>
      <c r="B11583" t="s">
        <v>233</v>
      </c>
      <c r="C11583" t="s">
        <v>232</v>
      </c>
      <c r="D11583" t="s">
        <v>19</v>
      </c>
      <c r="E11583" t="s">
        <v>19</v>
      </c>
      <c r="F11583">
        <v>108</v>
      </c>
      <c r="G11583">
        <v>145</v>
      </c>
      <c r="H11583">
        <v>0</v>
      </c>
      <c r="I11583">
        <v>0</v>
      </c>
      <c r="J11583">
        <v>1</v>
      </c>
      <c r="K11583">
        <v>2</v>
      </c>
      <c r="L11583" t="s">
        <v>20</v>
      </c>
      <c r="M11583" t="s">
        <v>1328</v>
      </c>
      <c r="N11583" t="s">
        <v>233</v>
      </c>
      <c r="O11583" t="s">
        <v>22</v>
      </c>
      <c r="P11583" t="s">
        <v>23</v>
      </c>
      <c r="Q11583" t="s">
        <v>41</v>
      </c>
    </row>
    <row r="11584" spans="1:17" x14ac:dyDescent="0.2">
      <c r="A11584" s="2">
        <v>39621</v>
      </c>
      <c r="B11584" t="s">
        <v>167</v>
      </c>
      <c r="C11584" t="s">
        <v>301</v>
      </c>
      <c r="D11584" t="s">
        <v>115</v>
      </c>
      <c r="E11584" t="s">
        <v>115</v>
      </c>
      <c r="F11584">
        <v>48</v>
      </c>
      <c r="G11584">
        <v>114</v>
      </c>
      <c r="H11584">
        <v>0</v>
      </c>
      <c r="I11584">
        <v>0</v>
      </c>
      <c r="J11584">
        <v>2</v>
      </c>
      <c r="K11584">
        <v>0</v>
      </c>
      <c r="L11584" t="s">
        <v>20</v>
      </c>
      <c r="M11584" t="s">
        <v>625</v>
      </c>
      <c r="N11584" t="s">
        <v>167</v>
      </c>
      <c r="O11584" t="s">
        <v>22</v>
      </c>
      <c r="P11584" t="s">
        <v>23</v>
      </c>
      <c r="Q11584" t="s">
        <v>24</v>
      </c>
    </row>
    <row r="11585" spans="1:17" x14ac:dyDescent="0.2">
      <c r="A11585" s="2">
        <v>39621</v>
      </c>
      <c r="B11585" t="s">
        <v>164</v>
      </c>
      <c r="C11585" t="s">
        <v>166</v>
      </c>
      <c r="D11585" t="s">
        <v>115</v>
      </c>
      <c r="E11585" t="s">
        <v>115</v>
      </c>
      <c r="F11585">
        <v>73</v>
      </c>
      <c r="G11585">
        <v>83</v>
      </c>
      <c r="H11585">
        <v>0</v>
      </c>
      <c r="I11585">
        <v>0</v>
      </c>
      <c r="J11585">
        <v>0</v>
      </c>
      <c r="K11585">
        <v>1</v>
      </c>
      <c r="L11585" t="s">
        <v>20</v>
      </c>
      <c r="M11585" t="s">
        <v>246</v>
      </c>
      <c r="N11585" t="s">
        <v>176</v>
      </c>
      <c r="O11585" t="s">
        <v>122</v>
      </c>
      <c r="P11585" t="s">
        <v>23</v>
      </c>
      <c r="Q11585" t="s">
        <v>41</v>
      </c>
    </row>
    <row r="11586" spans="1:17" x14ac:dyDescent="0.2">
      <c r="A11586" s="2">
        <v>39621</v>
      </c>
      <c r="B11586" t="s">
        <v>136</v>
      </c>
      <c r="C11586" t="s">
        <v>351</v>
      </c>
      <c r="D11586" t="s">
        <v>36</v>
      </c>
      <c r="E11586" t="s">
        <v>36</v>
      </c>
      <c r="F11586">
        <v>25</v>
      </c>
      <c r="G11586">
        <v>107</v>
      </c>
      <c r="H11586">
        <v>0</v>
      </c>
      <c r="I11586">
        <v>0</v>
      </c>
      <c r="J11586">
        <v>4</v>
      </c>
      <c r="K11586">
        <v>0</v>
      </c>
      <c r="L11586" t="s">
        <v>20</v>
      </c>
      <c r="M11586" t="s">
        <v>340</v>
      </c>
      <c r="N11586" t="s">
        <v>136</v>
      </c>
      <c r="O11586" t="s">
        <v>22</v>
      </c>
      <c r="P11586" t="s">
        <v>23</v>
      </c>
      <c r="Q11586" t="s">
        <v>24</v>
      </c>
    </row>
    <row r="11587" spans="1:17" x14ac:dyDescent="0.2">
      <c r="A11587" s="2">
        <v>39621</v>
      </c>
      <c r="B11587" t="s">
        <v>143</v>
      </c>
      <c r="C11587" t="s">
        <v>402</v>
      </c>
      <c r="D11587" t="s">
        <v>115</v>
      </c>
      <c r="E11587" t="s">
        <v>115</v>
      </c>
      <c r="F11587">
        <v>38</v>
      </c>
      <c r="G11587">
        <v>72</v>
      </c>
      <c r="H11587">
        <v>0</v>
      </c>
      <c r="I11587">
        <v>0</v>
      </c>
      <c r="J11587">
        <v>1</v>
      </c>
      <c r="K11587">
        <v>0</v>
      </c>
      <c r="L11587" t="s">
        <v>20</v>
      </c>
      <c r="M11587" t="s">
        <v>1014</v>
      </c>
      <c r="N11587" t="s">
        <v>143</v>
      </c>
      <c r="O11587" t="s">
        <v>22</v>
      </c>
      <c r="P11587" t="s">
        <v>23</v>
      </c>
      <c r="Q11587" t="s">
        <v>24</v>
      </c>
    </row>
    <row r="11588" spans="1:17" x14ac:dyDescent="0.2">
      <c r="A11588" s="2">
        <v>39621</v>
      </c>
      <c r="B11588" t="s">
        <v>177</v>
      </c>
      <c r="C11588" t="s">
        <v>583</v>
      </c>
      <c r="D11588" t="s">
        <v>115</v>
      </c>
      <c r="E11588" t="s">
        <v>115</v>
      </c>
      <c r="F11588">
        <v>100</v>
      </c>
      <c r="G11588">
        <v>150</v>
      </c>
      <c r="H11588">
        <v>0</v>
      </c>
      <c r="I11588">
        <v>0</v>
      </c>
      <c r="J11588">
        <v>2</v>
      </c>
      <c r="K11588">
        <v>0</v>
      </c>
      <c r="L11588" t="s">
        <v>20</v>
      </c>
      <c r="M11588" t="s">
        <v>640</v>
      </c>
      <c r="N11588" t="s">
        <v>177</v>
      </c>
      <c r="O11588" t="s">
        <v>22</v>
      </c>
      <c r="P11588" t="s">
        <v>23</v>
      </c>
      <c r="Q11588" t="s">
        <v>24</v>
      </c>
    </row>
    <row r="11589" spans="1:17" x14ac:dyDescent="0.2">
      <c r="A11589" s="2">
        <v>39621</v>
      </c>
      <c r="B11589" t="s">
        <v>133</v>
      </c>
      <c r="C11589" t="s">
        <v>163</v>
      </c>
      <c r="D11589" t="s">
        <v>115</v>
      </c>
      <c r="E11589" t="s">
        <v>115</v>
      </c>
      <c r="F11589">
        <v>45</v>
      </c>
      <c r="G11589">
        <v>118</v>
      </c>
      <c r="H11589">
        <v>0</v>
      </c>
      <c r="I11589">
        <v>0</v>
      </c>
      <c r="J11589">
        <v>0</v>
      </c>
      <c r="K11589">
        <v>0</v>
      </c>
      <c r="L11589" t="s">
        <v>20</v>
      </c>
      <c r="M11589" t="s">
        <v>134</v>
      </c>
      <c r="N11589" t="s">
        <v>133</v>
      </c>
      <c r="O11589" t="s">
        <v>22</v>
      </c>
      <c r="P11589" t="s">
        <v>23</v>
      </c>
      <c r="Q11589" t="s">
        <v>30</v>
      </c>
    </row>
    <row r="11590" spans="1:17" x14ac:dyDescent="0.2">
      <c r="A11590" s="2">
        <v>39621</v>
      </c>
      <c r="B11590" t="s">
        <v>464</v>
      </c>
      <c r="C11590" t="s">
        <v>443</v>
      </c>
      <c r="D11590" t="s">
        <v>115</v>
      </c>
      <c r="E11590" t="s">
        <v>115</v>
      </c>
      <c r="F11590">
        <v>140</v>
      </c>
      <c r="G11590">
        <v>128</v>
      </c>
      <c r="H11590">
        <v>0</v>
      </c>
      <c r="I11590">
        <v>0</v>
      </c>
      <c r="J11590">
        <v>1</v>
      </c>
      <c r="K11590">
        <v>2</v>
      </c>
      <c r="L11590" t="s">
        <v>20</v>
      </c>
      <c r="M11590" t="s">
        <v>465</v>
      </c>
      <c r="N11590" t="s">
        <v>464</v>
      </c>
      <c r="O11590" t="s">
        <v>22</v>
      </c>
      <c r="P11590" t="s">
        <v>23</v>
      </c>
      <c r="Q11590" t="s">
        <v>41</v>
      </c>
    </row>
    <row r="11591" spans="1:17" x14ac:dyDescent="0.2">
      <c r="A11591" s="2">
        <v>39621</v>
      </c>
      <c r="B11591" t="s">
        <v>111</v>
      </c>
      <c r="C11591" t="s">
        <v>380</v>
      </c>
      <c r="D11591" t="s">
        <v>36</v>
      </c>
      <c r="E11591" t="s">
        <v>36</v>
      </c>
      <c r="F11591">
        <v>46</v>
      </c>
      <c r="G11591">
        <v>105</v>
      </c>
      <c r="H11591">
        <v>0</v>
      </c>
      <c r="I11591">
        <v>0</v>
      </c>
      <c r="J11591">
        <v>3</v>
      </c>
      <c r="K11591">
        <v>0</v>
      </c>
      <c r="L11591" t="s">
        <v>20</v>
      </c>
      <c r="M11591" t="s">
        <v>218</v>
      </c>
      <c r="N11591" t="s">
        <v>111</v>
      </c>
      <c r="O11591" t="s">
        <v>22</v>
      </c>
      <c r="P11591" t="s">
        <v>23</v>
      </c>
      <c r="Q11591" t="s">
        <v>24</v>
      </c>
    </row>
    <row r="11592" spans="1:17" x14ac:dyDescent="0.2">
      <c r="A11592" s="2">
        <v>39621</v>
      </c>
      <c r="B11592" t="s">
        <v>296</v>
      </c>
      <c r="C11592" t="s">
        <v>378</v>
      </c>
      <c r="D11592" t="s">
        <v>36</v>
      </c>
      <c r="E11592" t="s">
        <v>36</v>
      </c>
      <c r="F11592">
        <v>90</v>
      </c>
      <c r="G11592">
        <v>135</v>
      </c>
      <c r="H11592">
        <v>0</v>
      </c>
      <c r="I11592">
        <v>0</v>
      </c>
      <c r="J11592">
        <v>3</v>
      </c>
      <c r="K11592">
        <v>0</v>
      </c>
      <c r="L11592" t="s">
        <v>20</v>
      </c>
      <c r="M11592" t="s">
        <v>399</v>
      </c>
      <c r="N11592" t="s">
        <v>296</v>
      </c>
      <c r="O11592" t="s">
        <v>22</v>
      </c>
      <c r="P11592" t="s">
        <v>23</v>
      </c>
      <c r="Q11592" t="s">
        <v>24</v>
      </c>
    </row>
    <row r="11593" spans="1:17" x14ac:dyDescent="0.2">
      <c r="A11593" s="2">
        <v>39621</v>
      </c>
      <c r="B11593" t="s">
        <v>239</v>
      </c>
      <c r="C11593" t="s">
        <v>114</v>
      </c>
      <c r="D11593" t="s">
        <v>115</v>
      </c>
      <c r="E11593" t="s">
        <v>115</v>
      </c>
      <c r="F11593">
        <v>81</v>
      </c>
      <c r="G11593">
        <v>93</v>
      </c>
      <c r="H11593">
        <v>0</v>
      </c>
      <c r="I11593">
        <v>0</v>
      </c>
      <c r="J11593">
        <v>2</v>
      </c>
      <c r="K11593">
        <v>1</v>
      </c>
      <c r="L11593" t="s">
        <v>20</v>
      </c>
      <c r="M11593" t="s">
        <v>240</v>
      </c>
      <c r="N11593" t="s">
        <v>239</v>
      </c>
      <c r="O11593" t="s">
        <v>22</v>
      </c>
      <c r="P11593" t="s">
        <v>23</v>
      </c>
      <c r="Q11593" t="s">
        <v>24</v>
      </c>
    </row>
    <row r="11594" spans="1:17" x14ac:dyDescent="0.2">
      <c r="A11594" s="2">
        <v>39621</v>
      </c>
      <c r="B11594" t="s">
        <v>113</v>
      </c>
      <c r="C11594" t="s">
        <v>449</v>
      </c>
      <c r="D11594" t="s">
        <v>115</v>
      </c>
      <c r="E11594" t="s">
        <v>115</v>
      </c>
      <c r="F11594">
        <v>54</v>
      </c>
      <c r="G11594">
        <v>58</v>
      </c>
      <c r="H11594">
        <v>0</v>
      </c>
      <c r="I11594">
        <v>0</v>
      </c>
      <c r="J11594">
        <v>4</v>
      </c>
      <c r="K11594">
        <v>0</v>
      </c>
      <c r="L11594" t="s">
        <v>20</v>
      </c>
      <c r="M11594" t="s">
        <v>231</v>
      </c>
      <c r="N11594" t="s">
        <v>113</v>
      </c>
      <c r="O11594" t="s">
        <v>22</v>
      </c>
      <c r="P11594" t="s">
        <v>23</v>
      </c>
      <c r="Q11594" t="s">
        <v>24</v>
      </c>
    </row>
    <row r="11595" spans="1:17" x14ac:dyDescent="0.2">
      <c r="A11595" s="2">
        <v>39621</v>
      </c>
      <c r="B11595" t="s">
        <v>106</v>
      </c>
      <c r="C11595" t="s">
        <v>119</v>
      </c>
      <c r="D11595" t="s">
        <v>50</v>
      </c>
      <c r="E11595" t="s">
        <v>50</v>
      </c>
      <c r="F11595">
        <v>4</v>
      </c>
      <c r="G11595">
        <v>3</v>
      </c>
      <c r="H11595">
        <v>0</v>
      </c>
      <c r="I11595">
        <v>0</v>
      </c>
      <c r="J11595">
        <v>0</v>
      </c>
      <c r="K11595">
        <v>0</v>
      </c>
      <c r="L11595" t="s">
        <v>622</v>
      </c>
      <c r="M11595" t="s">
        <v>71</v>
      </c>
      <c r="N11595" t="s">
        <v>69</v>
      </c>
      <c r="O11595" t="s">
        <v>122</v>
      </c>
      <c r="P11595" t="s">
        <v>59</v>
      </c>
      <c r="Q11595" t="s">
        <v>24</v>
      </c>
    </row>
    <row r="11596" spans="1:17" x14ac:dyDescent="0.2">
      <c r="A11596" s="2">
        <v>39621</v>
      </c>
      <c r="B11596" t="s">
        <v>176</v>
      </c>
      <c r="C11596" t="s">
        <v>469</v>
      </c>
      <c r="D11596" t="s">
        <v>115</v>
      </c>
      <c r="E11596" t="s">
        <v>115</v>
      </c>
      <c r="F11596">
        <v>95</v>
      </c>
      <c r="G11596">
        <v>97</v>
      </c>
      <c r="H11596">
        <v>0</v>
      </c>
      <c r="I11596">
        <v>0</v>
      </c>
      <c r="J11596">
        <v>1</v>
      </c>
      <c r="K11596">
        <v>3</v>
      </c>
      <c r="L11596" t="s">
        <v>20</v>
      </c>
      <c r="M11596" t="s">
        <v>178</v>
      </c>
      <c r="N11596" t="s">
        <v>176</v>
      </c>
      <c r="O11596" t="s">
        <v>22</v>
      </c>
      <c r="P11596" t="s">
        <v>23</v>
      </c>
      <c r="Q11596" t="s">
        <v>41</v>
      </c>
    </row>
    <row r="11597" spans="1:17" x14ac:dyDescent="0.2">
      <c r="A11597" s="2">
        <v>39621</v>
      </c>
      <c r="B11597" t="s">
        <v>45</v>
      </c>
      <c r="C11597" t="s">
        <v>207</v>
      </c>
      <c r="D11597" t="s">
        <v>36</v>
      </c>
      <c r="E11597" t="s">
        <v>36</v>
      </c>
      <c r="F11597">
        <v>85</v>
      </c>
      <c r="G11597">
        <v>115</v>
      </c>
      <c r="H11597">
        <v>0</v>
      </c>
      <c r="I11597">
        <v>0</v>
      </c>
      <c r="J11597">
        <v>0</v>
      </c>
      <c r="K11597">
        <v>0</v>
      </c>
      <c r="L11597" t="s">
        <v>20</v>
      </c>
      <c r="M11597" t="s">
        <v>47</v>
      </c>
      <c r="N11597" t="s">
        <v>45</v>
      </c>
      <c r="O11597" t="s">
        <v>22</v>
      </c>
      <c r="P11597" t="s">
        <v>23</v>
      </c>
      <c r="Q11597" t="s">
        <v>30</v>
      </c>
    </row>
    <row r="11598" spans="1:17" x14ac:dyDescent="0.2">
      <c r="A11598" s="2">
        <v>39622</v>
      </c>
      <c r="B11598" t="s">
        <v>267</v>
      </c>
      <c r="C11598" t="s">
        <v>208</v>
      </c>
      <c r="D11598" t="s">
        <v>36</v>
      </c>
      <c r="E11598" t="s">
        <v>36</v>
      </c>
      <c r="F11598">
        <v>55</v>
      </c>
      <c r="G11598">
        <v>99</v>
      </c>
      <c r="H11598">
        <v>0</v>
      </c>
      <c r="I11598">
        <v>0</v>
      </c>
      <c r="J11598">
        <v>0</v>
      </c>
      <c r="K11598">
        <v>0</v>
      </c>
      <c r="L11598" t="s">
        <v>20</v>
      </c>
      <c r="M11598" t="s">
        <v>268</v>
      </c>
      <c r="N11598" t="s">
        <v>267</v>
      </c>
      <c r="O11598" t="s">
        <v>22</v>
      </c>
      <c r="P11598" t="s">
        <v>23</v>
      </c>
      <c r="Q11598" t="s">
        <v>30</v>
      </c>
    </row>
    <row r="11599" spans="1:17" x14ac:dyDescent="0.2">
      <c r="A11599" s="2">
        <v>39624</v>
      </c>
      <c r="B11599" t="s">
        <v>129</v>
      </c>
      <c r="C11599" t="s">
        <v>180</v>
      </c>
      <c r="D11599" t="s">
        <v>50</v>
      </c>
      <c r="E11599" t="s">
        <v>50</v>
      </c>
      <c r="F11599">
        <v>5</v>
      </c>
      <c r="G11599">
        <v>20</v>
      </c>
      <c r="H11599">
        <v>0</v>
      </c>
      <c r="I11599">
        <v>0</v>
      </c>
      <c r="J11599">
        <v>3</v>
      </c>
      <c r="K11599">
        <v>2</v>
      </c>
      <c r="L11599" t="s">
        <v>622</v>
      </c>
      <c r="M11599" t="s">
        <v>323</v>
      </c>
      <c r="N11599" t="s">
        <v>53</v>
      </c>
      <c r="O11599" t="s">
        <v>122</v>
      </c>
      <c r="P11599" t="s">
        <v>23</v>
      </c>
      <c r="Q11599" t="s">
        <v>24</v>
      </c>
    </row>
    <row r="11600" spans="1:17" x14ac:dyDescent="0.2">
      <c r="A11600" s="2">
        <v>39625</v>
      </c>
      <c r="B11600" t="s">
        <v>95</v>
      </c>
      <c r="C11600" t="s">
        <v>106</v>
      </c>
      <c r="D11600" t="s">
        <v>50</v>
      </c>
      <c r="E11600" t="s">
        <v>50</v>
      </c>
      <c r="F11600">
        <v>24</v>
      </c>
      <c r="G11600">
        <v>4</v>
      </c>
      <c r="H11600">
        <v>0</v>
      </c>
      <c r="I11600">
        <v>0</v>
      </c>
      <c r="J11600">
        <v>0</v>
      </c>
      <c r="K11600">
        <v>3</v>
      </c>
      <c r="L11600" t="s">
        <v>622</v>
      </c>
      <c r="M11600" t="s">
        <v>71</v>
      </c>
      <c r="N11600" t="s">
        <v>69</v>
      </c>
      <c r="O11600" t="s">
        <v>122</v>
      </c>
      <c r="P11600" t="s">
        <v>23</v>
      </c>
      <c r="Q11600" t="s">
        <v>41</v>
      </c>
    </row>
    <row r="11601" spans="1:17" x14ac:dyDescent="0.2">
      <c r="A11601" s="2">
        <v>39627</v>
      </c>
      <c r="B11601" t="s">
        <v>141</v>
      </c>
      <c r="C11601" t="s">
        <v>405</v>
      </c>
      <c r="D11601" t="s">
        <v>36</v>
      </c>
      <c r="E11601" t="s">
        <v>36</v>
      </c>
      <c r="F11601">
        <v>94</v>
      </c>
      <c r="G11601">
        <v>150</v>
      </c>
      <c r="H11601">
        <v>0</v>
      </c>
      <c r="I11601">
        <v>0</v>
      </c>
      <c r="J11601">
        <v>2</v>
      </c>
      <c r="K11601">
        <v>0</v>
      </c>
      <c r="L11601" t="s">
        <v>20</v>
      </c>
      <c r="M11601" t="s">
        <v>173</v>
      </c>
      <c r="N11601" t="s">
        <v>141</v>
      </c>
      <c r="O11601" t="s">
        <v>22</v>
      </c>
      <c r="P11601" t="s">
        <v>23</v>
      </c>
      <c r="Q11601" t="s">
        <v>24</v>
      </c>
    </row>
    <row r="11602" spans="1:17" x14ac:dyDescent="0.2">
      <c r="A11602" s="2">
        <v>39628</v>
      </c>
      <c r="B11602" t="s">
        <v>129</v>
      </c>
      <c r="C11602" t="s">
        <v>106</v>
      </c>
      <c r="D11602" t="s">
        <v>50</v>
      </c>
      <c r="E11602" t="s">
        <v>50</v>
      </c>
      <c r="F11602">
        <v>5</v>
      </c>
      <c r="G11602">
        <v>4</v>
      </c>
      <c r="H11602">
        <v>0</v>
      </c>
      <c r="I11602">
        <v>0</v>
      </c>
      <c r="J11602">
        <v>0</v>
      </c>
      <c r="K11602">
        <v>1</v>
      </c>
      <c r="L11602" t="s">
        <v>622</v>
      </c>
      <c r="M11602" t="s">
        <v>71</v>
      </c>
      <c r="N11602" t="s">
        <v>69</v>
      </c>
      <c r="O11602" t="s">
        <v>122</v>
      </c>
      <c r="P11602" t="s">
        <v>23</v>
      </c>
      <c r="Q11602" t="s">
        <v>41</v>
      </c>
    </row>
    <row r="11603" spans="1:17" x14ac:dyDescent="0.2">
      <c r="A11603" s="2">
        <v>39636</v>
      </c>
      <c r="B11603" t="s">
        <v>354</v>
      </c>
      <c r="C11603" t="s">
        <v>355</v>
      </c>
      <c r="D11603" t="s">
        <v>57</v>
      </c>
      <c r="E11603" t="s">
        <v>57</v>
      </c>
      <c r="F11603">
        <v>136</v>
      </c>
      <c r="G11603">
        <v>155</v>
      </c>
      <c r="H11603">
        <v>0</v>
      </c>
      <c r="I11603">
        <v>0</v>
      </c>
      <c r="J11603">
        <v>1</v>
      </c>
      <c r="K11603">
        <v>2</v>
      </c>
      <c r="L11603" t="s">
        <v>28</v>
      </c>
      <c r="M11603" t="s">
        <v>357</v>
      </c>
      <c r="N11603" t="s">
        <v>354</v>
      </c>
      <c r="O11603" t="s">
        <v>22</v>
      </c>
      <c r="P11603" t="s">
        <v>23</v>
      </c>
      <c r="Q11603" t="s">
        <v>41</v>
      </c>
    </row>
    <row r="11604" spans="1:17" x14ac:dyDescent="0.2">
      <c r="A11604" s="2">
        <v>39637</v>
      </c>
      <c r="B11604" t="s">
        <v>282</v>
      </c>
      <c r="C11604" t="s">
        <v>233</v>
      </c>
      <c r="D11604" t="s">
        <v>19</v>
      </c>
      <c r="E11604" t="s">
        <v>19</v>
      </c>
      <c r="F11604">
        <v>102</v>
      </c>
      <c r="G11604">
        <v>122</v>
      </c>
      <c r="H11604">
        <v>0</v>
      </c>
      <c r="I11604">
        <v>0</v>
      </c>
      <c r="J11604">
        <v>2</v>
      </c>
      <c r="K11604">
        <v>0</v>
      </c>
      <c r="L11604" t="s">
        <v>28</v>
      </c>
      <c r="M11604" t="s">
        <v>853</v>
      </c>
      <c r="N11604" t="s">
        <v>282</v>
      </c>
      <c r="O11604" t="s">
        <v>22</v>
      </c>
      <c r="P11604" t="s">
        <v>23</v>
      </c>
      <c r="Q11604" t="s">
        <v>24</v>
      </c>
    </row>
    <row r="11605" spans="1:17" x14ac:dyDescent="0.2">
      <c r="A11605" s="2">
        <v>39648</v>
      </c>
      <c r="B11605" t="s">
        <v>378</v>
      </c>
      <c r="C11605" t="s">
        <v>46</v>
      </c>
      <c r="D11605" t="s">
        <v>36</v>
      </c>
      <c r="E11605" t="s">
        <v>36</v>
      </c>
      <c r="F11605">
        <v>130</v>
      </c>
      <c r="G11605">
        <v>123</v>
      </c>
      <c r="H11605">
        <v>0</v>
      </c>
      <c r="I11605">
        <v>0</v>
      </c>
      <c r="J11605">
        <v>1</v>
      </c>
      <c r="K11605">
        <v>1</v>
      </c>
      <c r="L11605" t="s">
        <v>702</v>
      </c>
      <c r="M11605" t="s">
        <v>935</v>
      </c>
      <c r="N11605" t="s">
        <v>149</v>
      </c>
      <c r="O11605" t="s">
        <v>122</v>
      </c>
      <c r="P11605" t="s">
        <v>23</v>
      </c>
      <c r="Q11605" t="s">
        <v>30</v>
      </c>
    </row>
    <row r="11606" spans="1:17" x14ac:dyDescent="0.2">
      <c r="A11606" s="2">
        <v>39648</v>
      </c>
      <c r="B11606" t="s">
        <v>404</v>
      </c>
      <c r="C11606" t="s">
        <v>419</v>
      </c>
      <c r="D11606" t="s">
        <v>36</v>
      </c>
      <c r="E11606" t="s">
        <v>36</v>
      </c>
      <c r="F11606">
        <v>163</v>
      </c>
      <c r="G11606">
        <v>165</v>
      </c>
      <c r="H11606">
        <v>0</v>
      </c>
      <c r="I11606">
        <v>0</v>
      </c>
      <c r="J11606">
        <v>0</v>
      </c>
      <c r="K11606">
        <v>7</v>
      </c>
      <c r="L11606" t="s">
        <v>702</v>
      </c>
      <c r="M11606" t="s">
        <v>935</v>
      </c>
      <c r="N11606" t="s">
        <v>149</v>
      </c>
      <c r="O11606" t="s">
        <v>122</v>
      </c>
      <c r="P11606" t="s">
        <v>23</v>
      </c>
      <c r="Q11606" t="s">
        <v>41</v>
      </c>
    </row>
    <row r="11607" spans="1:17" x14ac:dyDescent="0.2">
      <c r="A11607" s="2">
        <v>39649</v>
      </c>
      <c r="B11607" t="s">
        <v>1284</v>
      </c>
      <c r="C11607" t="s">
        <v>352</v>
      </c>
      <c r="D11607" t="s">
        <v>36</v>
      </c>
      <c r="E11607" t="s">
        <v>36</v>
      </c>
      <c r="F11607">
        <v>194</v>
      </c>
      <c r="G11607">
        <v>131</v>
      </c>
      <c r="H11607">
        <v>0</v>
      </c>
      <c r="I11607">
        <v>0</v>
      </c>
      <c r="J11607">
        <v>0</v>
      </c>
      <c r="K11607">
        <v>3</v>
      </c>
      <c r="L11607" t="s">
        <v>702</v>
      </c>
      <c r="M11607" t="s">
        <v>1329</v>
      </c>
      <c r="N11607" t="s">
        <v>149</v>
      </c>
      <c r="O11607" t="s">
        <v>122</v>
      </c>
      <c r="P11607" t="s">
        <v>23</v>
      </c>
      <c r="Q11607" t="s">
        <v>41</v>
      </c>
    </row>
    <row r="11608" spans="1:17" x14ac:dyDescent="0.2">
      <c r="A11608" s="2">
        <v>39649</v>
      </c>
      <c r="B11608" t="s">
        <v>210</v>
      </c>
      <c r="C11608" t="s">
        <v>555</v>
      </c>
      <c r="D11608" t="s">
        <v>27</v>
      </c>
      <c r="E11608" t="s">
        <v>27</v>
      </c>
      <c r="F11608">
        <v>117</v>
      </c>
      <c r="G11608">
        <v>104</v>
      </c>
      <c r="H11608">
        <v>0</v>
      </c>
      <c r="I11608">
        <v>0</v>
      </c>
      <c r="J11608">
        <v>0</v>
      </c>
      <c r="K11608">
        <v>0</v>
      </c>
      <c r="L11608" t="s">
        <v>28</v>
      </c>
      <c r="M11608" t="s">
        <v>121</v>
      </c>
      <c r="N11608" t="s">
        <v>77</v>
      </c>
      <c r="O11608" t="s">
        <v>122</v>
      </c>
      <c r="P11608" t="s">
        <v>23</v>
      </c>
      <c r="Q11608" t="s">
        <v>30</v>
      </c>
    </row>
    <row r="11609" spans="1:17" x14ac:dyDescent="0.2">
      <c r="A11609" s="2">
        <v>39649</v>
      </c>
      <c r="B11609" t="s">
        <v>405</v>
      </c>
      <c r="C11609" t="s">
        <v>250</v>
      </c>
      <c r="D11609" t="s">
        <v>36</v>
      </c>
      <c r="E11609" t="s">
        <v>36</v>
      </c>
      <c r="F11609">
        <v>159</v>
      </c>
      <c r="G11609">
        <v>107</v>
      </c>
      <c r="H11609">
        <v>0</v>
      </c>
      <c r="I11609">
        <v>0</v>
      </c>
      <c r="J11609">
        <v>0</v>
      </c>
      <c r="K11609">
        <v>1</v>
      </c>
      <c r="L11609" t="s">
        <v>702</v>
      </c>
      <c r="M11609" t="s">
        <v>1329</v>
      </c>
      <c r="N11609" t="s">
        <v>149</v>
      </c>
      <c r="O11609" t="s">
        <v>122</v>
      </c>
      <c r="P11609" t="s">
        <v>23</v>
      </c>
      <c r="Q11609" t="s">
        <v>41</v>
      </c>
    </row>
    <row r="11610" spans="1:17" x14ac:dyDescent="0.2">
      <c r="A11610" s="2">
        <v>39650</v>
      </c>
      <c r="B11610" t="s">
        <v>378</v>
      </c>
      <c r="C11610" t="s">
        <v>419</v>
      </c>
      <c r="D11610" t="s">
        <v>36</v>
      </c>
      <c r="E11610" t="s">
        <v>36</v>
      </c>
      <c r="F11610">
        <v>130</v>
      </c>
      <c r="G11610">
        <v>165</v>
      </c>
      <c r="H11610">
        <v>0</v>
      </c>
      <c r="I11610">
        <v>0</v>
      </c>
      <c r="J11610">
        <v>1</v>
      </c>
      <c r="K11610">
        <v>1</v>
      </c>
      <c r="L11610" t="s">
        <v>702</v>
      </c>
      <c r="M11610" t="s">
        <v>935</v>
      </c>
      <c r="N11610" t="s">
        <v>149</v>
      </c>
      <c r="O11610" t="s">
        <v>122</v>
      </c>
      <c r="P11610" t="s">
        <v>23</v>
      </c>
      <c r="Q11610" t="s">
        <v>30</v>
      </c>
    </row>
    <row r="11611" spans="1:17" x14ac:dyDescent="0.2">
      <c r="A11611" s="2">
        <v>39650</v>
      </c>
      <c r="B11611" t="s">
        <v>404</v>
      </c>
      <c r="C11611" t="s">
        <v>46</v>
      </c>
      <c r="D11611" t="s">
        <v>36</v>
      </c>
      <c r="E11611" t="s">
        <v>36</v>
      </c>
      <c r="F11611">
        <v>163</v>
      </c>
      <c r="G11611">
        <v>123</v>
      </c>
      <c r="H11611">
        <v>0</v>
      </c>
      <c r="I11611">
        <v>0</v>
      </c>
      <c r="J11611">
        <v>1</v>
      </c>
      <c r="K11611">
        <v>1</v>
      </c>
      <c r="L11611" t="s">
        <v>702</v>
      </c>
      <c r="M11611" t="s">
        <v>935</v>
      </c>
      <c r="N11611" t="s">
        <v>149</v>
      </c>
      <c r="O11611" t="s">
        <v>122</v>
      </c>
      <c r="P11611" t="s">
        <v>23</v>
      </c>
      <c r="Q11611" t="s">
        <v>30</v>
      </c>
    </row>
    <row r="11612" spans="1:17" x14ac:dyDescent="0.2">
      <c r="A11612" s="2">
        <v>39651</v>
      </c>
      <c r="B11612" t="s">
        <v>1284</v>
      </c>
      <c r="C11612" t="s">
        <v>250</v>
      </c>
      <c r="D11612" t="s">
        <v>36</v>
      </c>
      <c r="E11612" t="s">
        <v>36</v>
      </c>
      <c r="F11612">
        <v>194</v>
      </c>
      <c r="G11612">
        <v>107</v>
      </c>
      <c r="H11612">
        <v>0</v>
      </c>
      <c r="I11612">
        <v>0</v>
      </c>
      <c r="J11612">
        <v>0</v>
      </c>
      <c r="K11612">
        <v>1</v>
      </c>
      <c r="L11612" t="s">
        <v>702</v>
      </c>
      <c r="M11612" t="s">
        <v>1329</v>
      </c>
      <c r="N11612" t="s">
        <v>149</v>
      </c>
      <c r="O11612" t="s">
        <v>122</v>
      </c>
      <c r="P11612" t="s">
        <v>23</v>
      </c>
      <c r="Q11612" t="s">
        <v>41</v>
      </c>
    </row>
    <row r="11613" spans="1:17" x14ac:dyDescent="0.2">
      <c r="A11613" s="2">
        <v>39651</v>
      </c>
      <c r="B11613" t="s">
        <v>388</v>
      </c>
      <c r="C11613" t="s">
        <v>391</v>
      </c>
      <c r="D11613" t="s">
        <v>115</v>
      </c>
      <c r="E11613" t="s">
        <v>115</v>
      </c>
      <c r="F11613">
        <v>153</v>
      </c>
      <c r="G11613">
        <v>166</v>
      </c>
      <c r="H11613">
        <v>0</v>
      </c>
      <c r="I11613">
        <v>0</v>
      </c>
      <c r="J11613">
        <v>1</v>
      </c>
      <c r="K11613">
        <v>1</v>
      </c>
      <c r="L11613" t="s">
        <v>28</v>
      </c>
      <c r="M11613" t="s">
        <v>1102</v>
      </c>
      <c r="N11613" t="s">
        <v>388</v>
      </c>
      <c r="O11613" t="s">
        <v>22</v>
      </c>
      <c r="P11613" t="s">
        <v>23</v>
      </c>
      <c r="Q11613" t="s">
        <v>30</v>
      </c>
    </row>
    <row r="11614" spans="1:17" x14ac:dyDescent="0.2">
      <c r="A11614" s="2">
        <v>39651</v>
      </c>
      <c r="B11614" t="s">
        <v>405</v>
      </c>
      <c r="C11614" t="s">
        <v>352</v>
      </c>
      <c r="D11614" t="s">
        <v>36</v>
      </c>
      <c r="E11614" t="s">
        <v>36</v>
      </c>
      <c r="F11614">
        <v>159</v>
      </c>
      <c r="G11614">
        <v>131</v>
      </c>
      <c r="H11614">
        <v>0</v>
      </c>
      <c r="I11614">
        <v>0</v>
      </c>
      <c r="J11614">
        <v>1</v>
      </c>
      <c r="K11614">
        <v>1</v>
      </c>
      <c r="L11614" t="s">
        <v>702</v>
      </c>
      <c r="M11614" t="s">
        <v>1329</v>
      </c>
      <c r="N11614" t="s">
        <v>149</v>
      </c>
      <c r="O11614" t="s">
        <v>122</v>
      </c>
      <c r="P11614" t="s">
        <v>23</v>
      </c>
      <c r="Q11614" t="s">
        <v>30</v>
      </c>
    </row>
    <row r="11615" spans="1:17" x14ac:dyDescent="0.2">
      <c r="A11615" s="2">
        <v>39652</v>
      </c>
      <c r="B11615" t="s">
        <v>378</v>
      </c>
      <c r="C11615" t="s">
        <v>404</v>
      </c>
      <c r="D11615" t="s">
        <v>36</v>
      </c>
      <c r="E11615" t="s">
        <v>36</v>
      </c>
      <c r="F11615">
        <v>130</v>
      </c>
      <c r="G11615">
        <v>163</v>
      </c>
      <c r="H11615">
        <v>0</v>
      </c>
      <c r="I11615">
        <v>0</v>
      </c>
      <c r="J11615">
        <v>2</v>
      </c>
      <c r="K11615">
        <v>1</v>
      </c>
      <c r="L11615" t="s">
        <v>702</v>
      </c>
      <c r="M11615" t="s">
        <v>935</v>
      </c>
      <c r="N11615" t="s">
        <v>149</v>
      </c>
      <c r="O11615" t="s">
        <v>122</v>
      </c>
      <c r="P11615" t="s">
        <v>23</v>
      </c>
      <c r="Q11615" t="s">
        <v>24</v>
      </c>
    </row>
    <row r="11616" spans="1:17" x14ac:dyDescent="0.2">
      <c r="A11616" s="2">
        <v>39652</v>
      </c>
      <c r="B11616" t="s">
        <v>419</v>
      </c>
      <c r="C11616" t="s">
        <v>46</v>
      </c>
      <c r="D11616" t="s">
        <v>36</v>
      </c>
      <c r="E11616" t="s">
        <v>36</v>
      </c>
      <c r="F11616">
        <v>165</v>
      </c>
      <c r="G11616">
        <v>123</v>
      </c>
      <c r="H11616">
        <v>0</v>
      </c>
      <c r="I11616">
        <v>0</v>
      </c>
      <c r="J11616">
        <v>0</v>
      </c>
      <c r="K11616">
        <v>1</v>
      </c>
      <c r="L11616" t="s">
        <v>702</v>
      </c>
      <c r="M11616" t="s">
        <v>935</v>
      </c>
      <c r="N11616" t="s">
        <v>149</v>
      </c>
      <c r="O11616" t="s">
        <v>122</v>
      </c>
      <c r="P11616" t="s">
        <v>23</v>
      </c>
      <c r="Q11616" t="s">
        <v>41</v>
      </c>
    </row>
    <row r="11617" spans="1:17" x14ac:dyDescent="0.2">
      <c r="A11617" s="2">
        <v>39653</v>
      </c>
      <c r="B11617" t="s">
        <v>1284</v>
      </c>
      <c r="C11617" t="s">
        <v>405</v>
      </c>
      <c r="D11617" t="s">
        <v>36</v>
      </c>
      <c r="E11617" t="s">
        <v>36</v>
      </c>
      <c r="F11617">
        <v>194</v>
      </c>
      <c r="G11617">
        <v>159</v>
      </c>
      <c r="H11617">
        <v>0</v>
      </c>
      <c r="I11617">
        <v>0</v>
      </c>
      <c r="J11617">
        <v>0</v>
      </c>
      <c r="K11617">
        <v>1</v>
      </c>
      <c r="L11617" t="s">
        <v>702</v>
      </c>
      <c r="M11617" t="s">
        <v>1329</v>
      </c>
      <c r="N11617" t="s">
        <v>149</v>
      </c>
      <c r="O11617" t="s">
        <v>122</v>
      </c>
      <c r="P11617" t="s">
        <v>23</v>
      </c>
      <c r="Q11617" t="s">
        <v>41</v>
      </c>
    </row>
    <row r="11618" spans="1:17" x14ac:dyDescent="0.2">
      <c r="A11618" s="2">
        <v>39653</v>
      </c>
      <c r="B11618" t="s">
        <v>250</v>
      </c>
      <c r="C11618" t="s">
        <v>352</v>
      </c>
      <c r="D11618" t="s">
        <v>36</v>
      </c>
      <c r="E11618" t="s">
        <v>36</v>
      </c>
      <c r="F11618">
        <v>107</v>
      </c>
      <c r="G11618">
        <v>131</v>
      </c>
      <c r="H11618">
        <v>0</v>
      </c>
      <c r="I11618">
        <v>0</v>
      </c>
      <c r="J11618">
        <v>0</v>
      </c>
      <c r="K11618">
        <v>1</v>
      </c>
      <c r="L11618" t="s">
        <v>702</v>
      </c>
      <c r="M11618" t="s">
        <v>1329</v>
      </c>
      <c r="N11618" t="s">
        <v>149</v>
      </c>
      <c r="O11618" t="s">
        <v>122</v>
      </c>
      <c r="P11618" t="s">
        <v>23</v>
      </c>
      <c r="Q11618" t="s">
        <v>41</v>
      </c>
    </row>
    <row r="11619" spans="1:17" x14ac:dyDescent="0.2">
      <c r="A11619" s="2">
        <v>39655</v>
      </c>
      <c r="B11619" t="s">
        <v>210</v>
      </c>
      <c r="C11619" t="s">
        <v>185</v>
      </c>
      <c r="D11619" t="s">
        <v>27</v>
      </c>
      <c r="E11619" t="s">
        <v>27</v>
      </c>
      <c r="F11619">
        <v>117</v>
      </c>
      <c r="G11619">
        <v>94</v>
      </c>
      <c r="H11619">
        <v>0</v>
      </c>
      <c r="I11619">
        <v>0</v>
      </c>
      <c r="J11619">
        <v>0</v>
      </c>
      <c r="K11619">
        <v>0</v>
      </c>
      <c r="L11619" t="s">
        <v>28</v>
      </c>
      <c r="M11619" t="s">
        <v>1203</v>
      </c>
      <c r="N11619" t="s">
        <v>77</v>
      </c>
      <c r="O11619" t="s">
        <v>122</v>
      </c>
      <c r="P11619" t="s">
        <v>23</v>
      </c>
      <c r="Q11619" t="s">
        <v>30</v>
      </c>
    </row>
    <row r="11620" spans="1:17" x14ac:dyDescent="0.2">
      <c r="A11620" s="2">
        <v>39655</v>
      </c>
      <c r="B11620" t="s">
        <v>149</v>
      </c>
      <c r="C11620" t="s">
        <v>352</v>
      </c>
      <c r="D11620" t="s">
        <v>36</v>
      </c>
      <c r="E11620" t="s">
        <v>36</v>
      </c>
      <c r="F11620">
        <v>67</v>
      </c>
      <c r="G11620">
        <v>131</v>
      </c>
      <c r="H11620">
        <v>0</v>
      </c>
      <c r="I11620">
        <v>0</v>
      </c>
      <c r="J11620">
        <v>1</v>
      </c>
      <c r="K11620">
        <v>0</v>
      </c>
      <c r="L11620" t="s">
        <v>716</v>
      </c>
      <c r="M11620" t="s">
        <v>935</v>
      </c>
      <c r="N11620" t="s">
        <v>149</v>
      </c>
      <c r="O11620" t="s">
        <v>22</v>
      </c>
      <c r="P11620" t="s">
        <v>23</v>
      </c>
      <c r="Q11620" t="s">
        <v>24</v>
      </c>
    </row>
    <row r="11621" spans="1:17" x14ac:dyDescent="0.2">
      <c r="A11621" s="2">
        <v>39656</v>
      </c>
      <c r="B11621" t="s">
        <v>351</v>
      </c>
      <c r="C11621" t="s">
        <v>296</v>
      </c>
      <c r="D11621" t="s">
        <v>36</v>
      </c>
      <c r="E11621" t="s">
        <v>36</v>
      </c>
      <c r="F11621">
        <v>112</v>
      </c>
      <c r="G11621">
        <v>109</v>
      </c>
      <c r="H11621">
        <v>0</v>
      </c>
      <c r="I11621">
        <v>0</v>
      </c>
      <c r="J11621">
        <v>0</v>
      </c>
      <c r="K11621">
        <v>2</v>
      </c>
      <c r="L11621" t="s">
        <v>716</v>
      </c>
      <c r="M11621" t="s">
        <v>1329</v>
      </c>
      <c r="N11621" t="s">
        <v>149</v>
      </c>
      <c r="O11621" t="s">
        <v>122</v>
      </c>
      <c r="P11621" t="s">
        <v>23</v>
      </c>
      <c r="Q11621" t="s">
        <v>41</v>
      </c>
    </row>
    <row r="11622" spans="1:17" x14ac:dyDescent="0.2">
      <c r="A11622" s="2">
        <v>39656</v>
      </c>
      <c r="B11622" t="s">
        <v>138</v>
      </c>
      <c r="C11622" t="s">
        <v>45</v>
      </c>
      <c r="D11622" t="s">
        <v>36</v>
      </c>
      <c r="E11622" t="s">
        <v>36</v>
      </c>
      <c r="F11622">
        <v>73</v>
      </c>
      <c r="G11622">
        <v>82</v>
      </c>
      <c r="H11622">
        <v>0</v>
      </c>
      <c r="I11622">
        <v>0</v>
      </c>
      <c r="J11622">
        <v>0</v>
      </c>
      <c r="K11622">
        <v>0</v>
      </c>
      <c r="L11622" t="s">
        <v>716</v>
      </c>
      <c r="M11622" t="s">
        <v>1329</v>
      </c>
      <c r="N11622" t="s">
        <v>149</v>
      </c>
      <c r="O11622" t="s">
        <v>122</v>
      </c>
      <c r="P11622" t="s">
        <v>59</v>
      </c>
      <c r="Q11622" t="s">
        <v>24</v>
      </c>
    </row>
    <row r="11623" spans="1:17" x14ac:dyDescent="0.2">
      <c r="A11623" s="2">
        <v>39658</v>
      </c>
      <c r="B11623" t="s">
        <v>222</v>
      </c>
      <c r="C11623" t="s">
        <v>586</v>
      </c>
      <c r="D11623" t="s">
        <v>27</v>
      </c>
      <c r="E11623" t="s">
        <v>27</v>
      </c>
      <c r="F11623">
        <v>139</v>
      </c>
      <c r="G11623">
        <v>199</v>
      </c>
      <c r="H11623">
        <v>0</v>
      </c>
      <c r="I11623">
        <v>0</v>
      </c>
      <c r="J11623">
        <v>3</v>
      </c>
      <c r="K11623">
        <v>1</v>
      </c>
      <c r="L11623" t="s">
        <v>230</v>
      </c>
      <c r="M11623" t="s">
        <v>849</v>
      </c>
      <c r="N11623" t="s">
        <v>850</v>
      </c>
      <c r="O11623" t="s">
        <v>122</v>
      </c>
      <c r="P11623" t="s">
        <v>23</v>
      </c>
      <c r="Q11623" t="s">
        <v>24</v>
      </c>
    </row>
    <row r="11624" spans="1:17" x14ac:dyDescent="0.2">
      <c r="A11624" s="2">
        <v>39659</v>
      </c>
      <c r="B11624" t="s">
        <v>388</v>
      </c>
      <c r="C11624" t="s">
        <v>1073</v>
      </c>
      <c r="D11624" t="s">
        <v>115</v>
      </c>
      <c r="E11624" t="s">
        <v>115</v>
      </c>
      <c r="F11624">
        <v>153</v>
      </c>
      <c r="G11624">
        <v>181</v>
      </c>
      <c r="H11624">
        <v>0</v>
      </c>
      <c r="I11624">
        <v>0</v>
      </c>
      <c r="J11624">
        <v>1</v>
      </c>
      <c r="K11624">
        <v>0</v>
      </c>
      <c r="L11624" t="s">
        <v>1206</v>
      </c>
      <c r="M11624" t="s">
        <v>1102</v>
      </c>
      <c r="N11624" t="s">
        <v>388</v>
      </c>
      <c r="O11624" t="s">
        <v>22</v>
      </c>
      <c r="P11624" t="s">
        <v>23</v>
      </c>
      <c r="Q11624" t="s">
        <v>24</v>
      </c>
    </row>
    <row r="11625" spans="1:17" x14ac:dyDescent="0.2">
      <c r="A11625" s="2">
        <v>39659</v>
      </c>
      <c r="B11625" t="s">
        <v>378</v>
      </c>
      <c r="C11625" t="s">
        <v>296</v>
      </c>
      <c r="D11625" t="s">
        <v>36</v>
      </c>
      <c r="E11625" t="s">
        <v>36</v>
      </c>
      <c r="F11625">
        <v>130</v>
      </c>
      <c r="G11625">
        <v>109</v>
      </c>
      <c r="H11625">
        <v>0</v>
      </c>
      <c r="I11625">
        <v>0</v>
      </c>
      <c r="J11625">
        <v>1</v>
      </c>
      <c r="K11625">
        <v>2</v>
      </c>
      <c r="L11625" t="s">
        <v>716</v>
      </c>
      <c r="M11625" t="s">
        <v>1330</v>
      </c>
      <c r="N11625" t="s">
        <v>149</v>
      </c>
      <c r="O11625" t="s">
        <v>122</v>
      </c>
      <c r="P11625" t="s">
        <v>23</v>
      </c>
      <c r="Q11625" t="s">
        <v>41</v>
      </c>
    </row>
    <row r="11626" spans="1:17" x14ac:dyDescent="0.2">
      <c r="A11626" s="2">
        <v>39659</v>
      </c>
      <c r="B11626" t="s">
        <v>149</v>
      </c>
      <c r="C11626" t="s">
        <v>138</v>
      </c>
      <c r="D11626" t="s">
        <v>36</v>
      </c>
      <c r="E11626" t="s">
        <v>36</v>
      </c>
      <c r="F11626">
        <v>67</v>
      </c>
      <c r="G11626">
        <v>73</v>
      </c>
      <c r="H11626">
        <v>0</v>
      </c>
      <c r="I11626">
        <v>0</v>
      </c>
      <c r="J11626">
        <v>1</v>
      </c>
      <c r="K11626">
        <v>0</v>
      </c>
      <c r="L11626" t="s">
        <v>716</v>
      </c>
      <c r="M11626" t="s">
        <v>1330</v>
      </c>
      <c r="N11626" t="s">
        <v>149</v>
      </c>
      <c r="O11626" t="s">
        <v>22</v>
      </c>
      <c r="P11626" t="s">
        <v>23</v>
      </c>
      <c r="Q11626" t="s">
        <v>24</v>
      </c>
    </row>
    <row r="11627" spans="1:17" x14ac:dyDescent="0.2">
      <c r="A11627" s="2">
        <v>39659</v>
      </c>
      <c r="B11627" t="s">
        <v>282</v>
      </c>
      <c r="C11627" t="s">
        <v>263</v>
      </c>
      <c r="D11627" t="s">
        <v>19</v>
      </c>
      <c r="E11627" t="s">
        <v>27</v>
      </c>
      <c r="F11627">
        <v>102</v>
      </c>
      <c r="G11627">
        <v>119</v>
      </c>
      <c r="H11627">
        <v>0</v>
      </c>
      <c r="I11627">
        <v>0</v>
      </c>
      <c r="J11627">
        <v>2</v>
      </c>
      <c r="K11627">
        <v>0</v>
      </c>
      <c r="L11627" t="s">
        <v>28</v>
      </c>
      <c r="M11627" t="s">
        <v>853</v>
      </c>
      <c r="N11627" t="s">
        <v>282</v>
      </c>
      <c r="O11627" t="s">
        <v>22</v>
      </c>
      <c r="P11627" t="s">
        <v>23</v>
      </c>
      <c r="Q11627" t="s">
        <v>24</v>
      </c>
    </row>
    <row r="11628" spans="1:17" x14ac:dyDescent="0.2">
      <c r="A11628" s="2">
        <v>39659</v>
      </c>
      <c r="B11628" t="s">
        <v>583</v>
      </c>
      <c r="C11628" t="s">
        <v>602</v>
      </c>
      <c r="D11628" t="s">
        <v>115</v>
      </c>
      <c r="E11628" t="s">
        <v>115</v>
      </c>
      <c r="F11628">
        <v>158</v>
      </c>
      <c r="G11628">
        <v>154</v>
      </c>
      <c r="H11628">
        <v>0</v>
      </c>
      <c r="I11628">
        <v>0</v>
      </c>
      <c r="J11628">
        <v>0</v>
      </c>
      <c r="K11628">
        <v>0</v>
      </c>
      <c r="L11628" t="s">
        <v>1206</v>
      </c>
      <c r="M11628" t="s">
        <v>1102</v>
      </c>
      <c r="N11628" t="s">
        <v>388</v>
      </c>
      <c r="O11628" t="s">
        <v>122</v>
      </c>
      <c r="P11628" t="s">
        <v>23</v>
      </c>
      <c r="Q11628" t="s">
        <v>30</v>
      </c>
    </row>
    <row r="11629" spans="1:17" x14ac:dyDescent="0.2">
      <c r="A11629" s="2">
        <v>39660</v>
      </c>
      <c r="B11629" t="s">
        <v>213</v>
      </c>
      <c r="C11629" t="s">
        <v>459</v>
      </c>
      <c r="D11629" t="s">
        <v>115</v>
      </c>
      <c r="E11629" t="s">
        <v>115</v>
      </c>
      <c r="F11629">
        <v>164</v>
      </c>
      <c r="G11629">
        <v>177</v>
      </c>
      <c r="H11629">
        <v>0</v>
      </c>
      <c r="I11629">
        <v>0</v>
      </c>
      <c r="J11629">
        <v>3</v>
      </c>
      <c r="K11629">
        <v>0</v>
      </c>
      <c r="L11629" t="s">
        <v>1206</v>
      </c>
      <c r="M11629" t="s">
        <v>1102</v>
      </c>
      <c r="N11629" t="s">
        <v>388</v>
      </c>
      <c r="O11629" t="s">
        <v>122</v>
      </c>
      <c r="P11629" t="s">
        <v>23</v>
      </c>
      <c r="Q11629" t="s">
        <v>24</v>
      </c>
    </row>
    <row r="11630" spans="1:17" x14ac:dyDescent="0.2">
      <c r="A11630" s="2">
        <v>39660</v>
      </c>
      <c r="B11630" t="s">
        <v>163</v>
      </c>
      <c r="C11630" t="s">
        <v>462</v>
      </c>
      <c r="D11630" t="s">
        <v>115</v>
      </c>
      <c r="E11630" t="s">
        <v>115</v>
      </c>
      <c r="F11630">
        <v>94</v>
      </c>
      <c r="G11630">
        <v>161</v>
      </c>
      <c r="H11630">
        <v>0</v>
      </c>
      <c r="I11630">
        <v>0</v>
      </c>
      <c r="J11630">
        <v>3</v>
      </c>
      <c r="K11630">
        <v>0</v>
      </c>
      <c r="L11630" t="s">
        <v>1206</v>
      </c>
      <c r="M11630" t="s">
        <v>1102</v>
      </c>
      <c r="N11630" t="s">
        <v>388</v>
      </c>
      <c r="O11630" t="s">
        <v>122</v>
      </c>
      <c r="P11630" t="s">
        <v>23</v>
      </c>
      <c r="Q11630" t="s">
        <v>24</v>
      </c>
    </row>
    <row r="11631" spans="1:17" x14ac:dyDescent="0.2">
      <c r="A11631" s="2">
        <v>39661</v>
      </c>
      <c r="B11631" t="s">
        <v>1073</v>
      </c>
      <c r="C11631" t="s">
        <v>583</v>
      </c>
      <c r="D11631" t="s">
        <v>115</v>
      </c>
      <c r="E11631" t="s">
        <v>115</v>
      </c>
      <c r="F11631">
        <v>181</v>
      </c>
      <c r="G11631">
        <v>158</v>
      </c>
      <c r="H11631">
        <v>0</v>
      </c>
      <c r="I11631">
        <v>0</v>
      </c>
      <c r="J11631">
        <v>0</v>
      </c>
      <c r="K11631">
        <v>5</v>
      </c>
      <c r="L11631" t="s">
        <v>1206</v>
      </c>
      <c r="M11631" t="s">
        <v>1102</v>
      </c>
      <c r="N11631" t="s">
        <v>388</v>
      </c>
      <c r="O11631" t="s">
        <v>122</v>
      </c>
      <c r="P11631" t="s">
        <v>23</v>
      </c>
      <c r="Q11631" t="s">
        <v>41</v>
      </c>
    </row>
    <row r="11632" spans="1:17" x14ac:dyDescent="0.2">
      <c r="A11632" s="2">
        <v>39661</v>
      </c>
      <c r="B11632" t="s">
        <v>388</v>
      </c>
      <c r="C11632" t="s">
        <v>602</v>
      </c>
      <c r="D11632" t="s">
        <v>115</v>
      </c>
      <c r="E11632" t="s">
        <v>115</v>
      </c>
      <c r="F11632">
        <v>153</v>
      </c>
      <c r="G11632">
        <v>154</v>
      </c>
      <c r="H11632">
        <v>0</v>
      </c>
      <c r="I11632">
        <v>0</v>
      </c>
      <c r="J11632">
        <v>1</v>
      </c>
      <c r="K11632">
        <v>1</v>
      </c>
      <c r="L11632" t="s">
        <v>1206</v>
      </c>
      <c r="M11632" t="s">
        <v>1102</v>
      </c>
      <c r="N11632" t="s">
        <v>388</v>
      </c>
      <c r="O11632" t="s">
        <v>22</v>
      </c>
      <c r="P11632" t="s">
        <v>23</v>
      </c>
      <c r="Q11632" t="s">
        <v>30</v>
      </c>
    </row>
    <row r="11633" spans="1:17" x14ac:dyDescent="0.2">
      <c r="A11633" s="2">
        <v>39662</v>
      </c>
      <c r="B11633" t="s">
        <v>459</v>
      </c>
      <c r="C11633" t="s">
        <v>163</v>
      </c>
      <c r="D11633" t="s">
        <v>115</v>
      </c>
      <c r="E11633" t="s">
        <v>115</v>
      </c>
      <c r="F11633">
        <v>177</v>
      </c>
      <c r="G11633">
        <v>94</v>
      </c>
      <c r="H11633">
        <v>0</v>
      </c>
      <c r="I11633">
        <v>0</v>
      </c>
      <c r="J11633">
        <v>0</v>
      </c>
      <c r="K11633">
        <v>1</v>
      </c>
      <c r="L11633" t="s">
        <v>1206</v>
      </c>
      <c r="M11633" t="s">
        <v>1102</v>
      </c>
      <c r="N11633" t="s">
        <v>388</v>
      </c>
      <c r="O11633" t="s">
        <v>122</v>
      </c>
      <c r="P11633" t="s">
        <v>23</v>
      </c>
      <c r="Q11633" t="s">
        <v>41</v>
      </c>
    </row>
    <row r="11634" spans="1:17" x14ac:dyDescent="0.2">
      <c r="A11634" s="2">
        <v>39662</v>
      </c>
      <c r="B11634" t="s">
        <v>462</v>
      </c>
      <c r="C11634" t="s">
        <v>213</v>
      </c>
      <c r="D11634" t="s">
        <v>115</v>
      </c>
      <c r="E11634" t="s">
        <v>115</v>
      </c>
      <c r="F11634">
        <v>161</v>
      </c>
      <c r="G11634">
        <v>164</v>
      </c>
      <c r="H11634">
        <v>0</v>
      </c>
      <c r="I11634">
        <v>0</v>
      </c>
      <c r="J11634">
        <v>1</v>
      </c>
      <c r="K11634">
        <v>3</v>
      </c>
      <c r="L11634" t="s">
        <v>1206</v>
      </c>
      <c r="M11634" t="s">
        <v>1102</v>
      </c>
      <c r="N11634" t="s">
        <v>388</v>
      </c>
      <c r="O11634" t="s">
        <v>122</v>
      </c>
      <c r="P11634" t="s">
        <v>23</v>
      </c>
      <c r="Q11634" t="s">
        <v>41</v>
      </c>
    </row>
    <row r="11635" spans="1:17" x14ac:dyDescent="0.2">
      <c r="A11635" s="2">
        <v>39663</v>
      </c>
      <c r="B11635" t="s">
        <v>1073</v>
      </c>
      <c r="C11635" t="s">
        <v>602</v>
      </c>
      <c r="D11635" t="s">
        <v>115</v>
      </c>
      <c r="E11635" t="s">
        <v>115</v>
      </c>
      <c r="F11635">
        <v>181</v>
      </c>
      <c r="G11635">
        <v>154</v>
      </c>
      <c r="H11635">
        <v>0</v>
      </c>
      <c r="I11635">
        <v>0</v>
      </c>
      <c r="J11635">
        <v>0</v>
      </c>
      <c r="K11635">
        <v>4</v>
      </c>
      <c r="L11635" t="s">
        <v>1206</v>
      </c>
      <c r="M11635" t="s">
        <v>1102</v>
      </c>
      <c r="N11635" t="s">
        <v>388</v>
      </c>
      <c r="O11635" t="s">
        <v>122</v>
      </c>
      <c r="P11635" t="s">
        <v>23</v>
      </c>
      <c r="Q11635" t="s">
        <v>41</v>
      </c>
    </row>
    <row r="11636" spans="1:17" x14ac:dyDescent="0.2">
      <c r="A11636" s="2">
        <v>39663</v>
      </c>
      <c r="B11636" t="s">
        <v>388</v>
      </c>
      <c r="C11636" t="s">
        <v>583</v>
      </c>
      <c r="D11636" t="s">
        <v>115</v>
      </c>
      <c r="E11636" t="s">
        <v>115</v>
      </c>
      <c r="F11636">
        <v>153</v>
      </c>
      <c r="G11636">
        <v>158</v>
      </c>
      <c r="H11636">
        <v>0</v>
      </c>
      <c r="I11636">
        <v>0</v>
      </c>
      <c r="J11636">
        <v>2</v>
      </c>
      <c r="K11636">
        <v>1</v>
      </c>
      <c r="L11636" t="s">
        <v>1206</v>
      </c>
      <c r="M11636" t="s">
        <v>1102</v>
      </c>
      <c r="N11636" t="s">
        <v>388</v>
      </c>
      <c r="O11636" t="s">
        <v>22</v>
      </c>
      <c r="P11636" t="s">
        <v>23</v>
      </c>
      <c r="Q11636" t="s">
        <v>24</v>
      </c>
    </row>
    <row r="11637" spans="1:17" x14ac:dyDescent="0.2">
      <c r="A11637" s="2">
        <v>39663</v>
      </c>
      <c r="B11637" t="s">
        <v>378</v>
      </c>
      <c r="C11637" t="s">
        <v>138</v>
      </c>
      <c r="D11637" t="s">
        <v>36</v>
      </c>
      <c r="E11637" t="s">
        <v>36</v>
      </c>
      <c r="F11637">
        <v>130</v>
      </c>
      <c r="G11637">
        <v>73</v>
      </c>
      <c r="H11637">
        <v>0</v>
      </c>
      <c r="I11637">
        <v>0</v>
      </c>
      <c r="J11637">
        <v>0</v>
      </c>
      <c r="K11637">
        <v>2</v>
      </c>
      <c r="L11637" t="s">
        <v>716</v>
      </c>
      <c r="M11637" t="s">
        <v>1330</v>
      </c>
      <c r="N11637" t="s">
        <v>149</v>
      </c>
      <c r="O11637" t="s">
        <v>122</v>
      </c>
      <c r="P11637" t="s">
        <v>23</v>
      </c>
      <c r="Q11637" t="s">
        <v>41</v>
      </c>
    </row>
    <row r="11638" spans="1:17" x14ac:dyDescent="0.2">
      <c r="A11638" s="2">
        <v>39663</v>
      </c>
      <c r="B11638" t="s">
        <v>149</v>
      </c>
      <c r="C11638" t="s">
        <v>296</v>
      </c>
      <c r="D11638" t="s">
        <v>36</v>
      </c>
      <c r="E11638" t="s">
        <v>36</v>
      </c>
      <c r="F11638">
        <v>67</v>
      </c>
      <c r="G11638">
        <v>109</v>
      </c>
      <c r="H11638">
        <v>0</v>
      </c>
      <c r="I11638">
        <v>0</v>
      </c>
      <c r="J11638">
        <v>2</v>
      </c>
      <c r="K11638">
        <v>1</v>
      </c>
      <c r="L11638" t="s">
        <v>716</v>
      </c>
      <c r="M11638" t="s">
        <v>1330</v>
      </c>
      <c r="N11638" t="s">
        <v>149</v>
      </c>
      <c r="O11638" t="s">
        <v>22</v>
      </c>
      <c r="P11638" t="s">
        <v>23</v>
      </c>
      <c r="Q11638" t="s">
        <v>24</v>
      </c>
    </row>
    <row r="11639" spans="1:17" x14ac:dyDescent="0.2">
      <c r="A11639" s="2">
        <v>39664</v>
      </c>
      <c r="B11639" t="s">
        <v>163</v>
      </c>
      <c r="C11639" t="s">
        <v>213</v>
      </c>
      <c r="D11639" t="s">
        <v>115</v>
      </c>
      <c r="E11639" t="s">
        <v>115</v>
      </c>
      <c r="F11639">
        <v>94</v>
      </c>
      <c r="G11639">
        <v>164</v>
      </c>
      <c r="H11639">
        <v>0</v>
      </c>
      <c r="I11639">
        <v>0</v>
      </c>
      <c r="J11639">
        <v>1</v>
      </c>
      <c r="K11639">
        <v>0</v>
      </c>
      <c r="L11639" t="s">
        <v>1206</v>
      </c>
      <c r="M11639" t="s">
        <v>1102</v>
      </c>
      <c r="N11639" t="s">
        <v>388</v>
      </c>
      <c r="O11639" t="s">
        <v>122</v>
      </c>
      <c r="P11639" t="s">
        <v>23</v>
      </c>
      <c r="Q11639" t="s">
        <v>24</v>
      </c>
    </row>
    <row r="11640" spans="1:17" x14ac:dyDescent="0.2">
      <c r="A11640" s="2">
        <v>39664</v>
      </c>
      <c r="B11640" t="s">
        <v>459</v>
      </c>
      <c r="C11640" t="s">
        <v>462</v>
      </c>
      <c r="D11640" t="s">
        <v>115</v>
      </c>
      <c r="E11640" t="s">
        <v>115</v>
      </c>
      <c r="F11640">
        <v>177</v>
      </c>
      <c r="G11640">
        <v>161</v>
      </c>
      <c r="H11640">
        <v>0</v>
      </c>
      <c r="I11640">
        <v>0</v>
      </c>
      <c r="J11640">
        <v>3</v>
      </c>
      <c r="K11640">
        <v>0</v>
      </c>
      <c r="L11640" t="s">
        <v>1206</v>
      </c>
      <c r="M11640" t="s">
        <v>1102</v>
      </c>
      <c r="N11640" t="s">
        <v>388</v>
      </c>
      <c r="O11640" t="s">
        <v>122</v>
      </c>
      <c r="P11640" t="s">
        <v>23</v>
      </c>
      <c r="Q11640" t="s">
        <v>24</v>
      </c>
    </row>
    <row r="11641" spans="1:17" x14ac:dyDescent="0.2">
      <c r="A11641" s="2">
        <v>39666</v>
      </c>
      <c r="B11641" t="s">
        <v>555</v>
      </c>
      <c r="C11641" t="s">
        <v>17</v>
      </c>
      <c r="D11641" t="s">
        <v>27</v>
      </c>
      <c r="E11641" t="s">
        <v>19</v>
      </c>
      <c r="F11641">
        <v>100</v>
      </c>
      <c r="G11641">
        <v>69</v>
      </c>
      <c r="H11641">
        <v>0</v>
      </c>
      <c r="I11641">
        <v>0</v>
      </c>
      <c r="J11641">
        <v>3</v>
      </c>
      <c r="K11641">
        <v>0</v>
      </c>
      <c r="L11641" t="s">
        <v>28</v>
      </c>
      <c r="M11641" t="s">
        <v>160</v>
      </c>
      <c r="N11641" t="s">
        <v>77</v>
      </c>
      <c r="O11641" t="s">
        <v>122</v>
      </c>
      <c r="P11641" t="s">
        <v>23</v>
      </c>
      <c r="Q11641" t="s">
        <v>24</v>
      </c>
    </row>
    <row r="11642" spans="1:17" x14ac:dyDescent="0.2">
      <c r="A11642" s="2">
        <v>39667</v>
      </c>
      <c r="B11642" t="s">
        <v>388</v>
      </c>
      <c r="C11642" t="s">
        <v>213</v>
      </c>
      <c r="D11642" t="s">
        <v>115</v>
      </c>
      <c r="E11642" t="s">
        <v>115</v>
      </c>
      <c r="F11642">
        <v>153</v>
      </c>
      <c r="G11642">
        <v>157</v>
      </c>
      <c r="H11642">
        <v>0</v>
      </c>
      <c r="I11642">
        <v>0</v>
      </c>
      <c r="J11642">
        <v>1</v>
      </c>
      <c r="K11642">
        <v>0</v>
      </c>
      <c r="L11642" t="s">
        <v>1206</v>
      </c>
      <c r="M11642" t="s">
        <v>1102</v>
      </c>
      <c r="N11642" t="s">
        <v>388</v>
      </c>
      <c r="O11642" t="s">
        <v>22</v>
      </c>
      <c r="P11642" t="s">
        <v>23</v>
      </c>
      <c r="Q11642" t="s">
        <v>24</v>
      </c>
    </row>
    <row r="11643" spans="1:17" x14ac:dyDescent="0.2">
      <c r="A11643" s="2">
        <v>39667</v>
      </c>
      <c r="B11643" t="s">
        <v>167</v>
      </c>
      <c r="C11643" t="s">
        <v>913</v>
      </c>
      <c r="D11643" t="s">
        <v>115</v>
      </c>
      <c r="E11643" t="s">
        <v>115</v>
      </c>
      <c r="F11643">
        <v>45</v>
      </c>
      <c r="G11643">
        <v>172</v>
      </c>
      <c r="H11643">
        <v>0</v>
      </c>
      <c r="I11643">
        <v>0</v>
      </c>
      <c r="J11643">
        <v>3</v>
      </c>
      <c r="K11643">
        <v>0</v>
      </c>
      <c r="L11643" t="s">
        <v>927</v>
      </c>
      <c r="M11643" t="s">
        <v>625</v>
      </c>
      <c r="N11643" t="s">
        <v>167</v>
      </c>
      <c r="O11643" t="s">
        <v>22</v>
      </c>
      <c r="P11643" t="s">
        <v>23</v>
      </c>
      <c r="Q11643" t="s">
        <v>24</v>
      </c>
    </row>
    <row r="11644" spans="1:17" x14ac:dyDescent="0.2">
      <c r="A11644" s="2">
        <v>39667</v>
      </c>
      <c r="B11644" t="s">
        <v>163</v>
      </c>
      <c r="C11644" t="s">
        <v>602</v>
      </c>
      <c r="D11644" t="s">
        <v>115</v>
      </c>
      <c r="E11644" t="s">
        <v>115</v>
      </c>
      <c r="F11644">
        <v>94</v>
      </c>
      <c r="G11644">
        <v>156</v>
      </c>
      <c r="H11644">
        <v>0</v>
      </c>
      <c r="I11644">
        <v>0</v>
      </c>
      <c r="J11644">
        <v>0</v>
      </c>
      <c r="K11644">
        <v>1</v>
      </c>
      <c r="L11644" t="s">
        <v>1206</v>
      </c>
      <c r="M11644" t="s">
        <v>1102</v>
      </c>
      <c r="N11644" t="s">
        <v>388</v>
      </c>
      <c r="O11644" t="s">
        <v>122</v>
      </c>
      <c r="P11644" t="s">
        <v>23</v>
      </c>
      <c r="Q11644" t="s">
        <v>41</v>
      </c>
    </row>
    <row r="11645" spans="1:17" x14ac:dyDescent="0.2">
      <c r="A11645" s="2">
        <v>39667</v>
      </c>
      <c r="B11645" t="s">
        <v>469</v>
      </c>
      <c r="C11645" t="s">
        <v>177</v>
      </c>
      <c r="D11645" t="s">
        <v>115</v>
      </c>
      <c r="E11645" t="s">
        <v>115</v>
      </c>
      <c r="F11645">
        <v>99</v>
      </c>
      <c r="G11645">
        <v>114</v>
      </c>
      <c r="H11645">
        <v>0</v>
      </c>
      <c r="I11645">
        <v>0</v>
      </c>
      <c r="J11645">
        <v>0</v>
      </c>
      <c r="K11645">
        <v>0</v>
      </c>
      <c r="L11645" t="s">
        <v>927</v>
      </c>
      <c r="M11645" t="s">
        <v>625</v>
      </c>
      <c r="N11645" t="s">
        <v>167</v>
      </c>
      <c r="O11645" t="s">
        <v>122</v>
      </c>
      <c r="P11645" t="s">
        <v>23</v>
      </c>
      <c r="Q11645" t="s">
        <v>30</v>
      </c>
    </row>
    <row r="11646" spans="1:17" x14ac:dyDescent="0.2">
      <c r="A11646" s="2">
        <v>39668</v>
      </c>
      <c r="B11646" t="s">
        <v>233</v>
      </c>
      <c r="C11646" t="s">
        <v>549</v>
      </c>
      <c r="D11646" t="s">
        <v>19</v>
      </c>
      <c r="E11646" t="s">
        <v>27</v>
      </c>
      <c r="F11646">
        <v>118</v>
      </c>
      <c r="G11646">
        <v>191</v>
      </c>
      <c r="H11646">
        <v>0</v>
      </c>
      <c r="I11646">
        <v>0</v>
      </c>
      <c r="J11646">
        <v>3</v>
      </c>
      <c r="K11646">
        <v>0</v>
      </c>
      <c r="L11646" t="s">
        <v>230</v>
      </c>
      <c r="M11646" t="s">
        <v>1328</v>
      </c>
      <c r="N11646" t="s">
        <v>233</v>
      </c>
      <c r="O11646" t="s">
        <v>22</v>
      </c>
      <c r="P11646" t="s">
        <v>23</v>
      </c>
      <c r="Q11646" t="s">
        <v>24</v>
      </c>
    </row>
    <row r="11647" spans="1:17" x14ac:dyDescent="0.2">
      <c r="A11647" s="2">
        <v>39669</v>
      </c>
      <c r="B11647" t="s">
        <v>549</v>
      </c>
      <c r="C11647" t="s">
        <v>232</v>
      </c>
      <c r="D11647" t="s">
        <v>27</v>
      </c>
      <c r="E11647" t="s">
        <v>19</v>
      </c>
      <c r="F11647">
        <v>191</v>
      </c>
      <c r="G11647">
        <v>84</v>
      </c>
      <c r="H11647">
        <v>0</v>
      </c>
      <c r="I11647">
        <v>0</v>
      </c>
      <c r="J11647">
        <v>1</v>
      </c>
      <c r="K11647">
        <v>3</v>
      </c>
      <c r="L11647" t="s">
        <v>230</v>
      </c>
      <c r="M11647" t="s">
        <v>1127</v>
      </c>
      <c r="N11647" t="s">
        <v>233</v>
      </c>
      <c r="O11647" t="s">
        <v>122</v>
      </c>
      <c r="P11647" t="s">
        <v>23</v>
      </c>
      <c r="Q11647" t="s">
        <v>41</v>
      </c>
    </row>
    <row r="11648" spans="1:17" x14ac:dyDescent="0.2">
      <c r="A11648" s="2">
        <v>39669</v>
      </c>
      <c r="B11648" t="s">
        <v>239</v>
      </c>
      <c r="C11648" t="s">
        <v>469</v>
      </c>
      <c r="D11648" t="s">
        <v>115</v>
      </c>
      <c r="E11648" t="s">
        <v>115</v>
      </c>
      <c r="F11648">
        <v>88</v>
      </c>
      <c r="G11648">
        <v>99</v>
      </c>
      <c r="H11648">
        <v>0</v>
      </c>
      <c r="I11648">
        <v>0</v>
      </c>
      <c r="J11648">
        <v>1</v>
      </c>
      <c r="K11648">
        <v>2</v>
      </c>
      <c r="L11648" t="s">
        <v>927</v>
      </c>
      <c r="M11648" t="s">
        <v>625</v>
      </c>
      <c r="N11648" t="s">
        <v>167</v>
      </c>
      <c r="O11648" t="s">
        <v>122</v>
      </c>
      <c r="P11648" t="s">
        <v>23</v>
      </c>
      <c r="Q11648" t="s">
        <v>41</v>
      </c>
    </row>
    <row r="11649" spans="1:17" x14ac:dyDescent="0.2">
      <c r="A11649" s="2">
        <v>39669</v>
      </c>
      <c r="B11649" t="s">
        <v>913</v>
      </c>
      <c r="C11649" t="s">
        <v>166</v>
      </c>
      <c r="D11649" t="s">
        <v>115</v>
      </c>
      <c r="E11649" t="s">
        <v>115</v>
      </c>
      <c r="F11649">
        <v>172</v>
      </c>
      <c r="G11649">
        <v>71</v>
      </c>
      <c r="H11649">
        <v>0</v>
      </c>
      <c r="I11649">
        <v>0</v>
      </c>
      <c r="J11649">
        <v>0</v>
      </c>
      <c r="K11649">
        <v>1</v>
      </c>
      <c r="L11649" t="s">
        <v>927</v>
      </c>
      <c r="M11649" t="s">
        <v>625</v>
      </c>
      <c r="N11649" t="s">
        <v>167</v>
      </c>
      <c r="O11649" t="s">
        <v>122</v>
      </c>
      <c r="P11649" t="s">
        <v>23</v>
      </c>
      <c r="Q11649" t="s">
        <v>41</v>
      </c>
    </row>
    <row r="11650" spans="1:17" x14ac:dyDescent="0.2">
      <c r="A11650" s="2">
        <v>39670</v>
      </c>
      <c r="B11650" t="s">
        <v>233</v>
      </c>
      <c r="C11650" t="s">
        <v>232</v>
      </c>
      <c r="D11650" t="s">
        <v>19</v>
      </c>
      <c r="E11650" t="s">
        <v>19</v>
      </c>
      <c r="F11650">
        <v>118</v>
      </c>
      <c r="G11650">
        <v>84</v>
      </c>
      <c r="H11650">
        <v>0</v>
      </c>
      <c r="I11650">
        <v>0</v>
      </c>
      <c r="J11650">
        <v>1</v>
      </c>
      <c r="K11650">
        <v>1</v>
      </c>
      <c r="L11650" t="s">
        <v>230</v>
      </c>
      <c r="M11650" t="s">
        <v>1328</v>
      </c>
      <c r="N11650" t="s">
        <v>233</v>
      </c>
      <c r="O11650" t="s">
        <v>22</v>
      </c>
      <c r="P11650" t="s">
        <v>23</v>
      </c>
      <c r="Q11650" t="s">
        <v>30</v>
      </c>
    </row>
    <row r="11651" spans="1:17" x14ac:dyDescent="0.2">
      <c r="A11651" s="2">
        <v>39670</v>
      </c>
      <c r="B11651" t="s">
        <v>263</v>
      </c>
      <c r="C11651" t="s">
        <v>282</v>
      </c>
      <c r="D11651" t="s">
        <v>27</v>
      </c>
      <c r="E11651" t="s">
        <v>19</v>
      </c>
      <c r="F11651">
        <v>123</v>
      </c>
      <c r="G11651">
        <v>92</v>
      </c>
      <c r="H11651">
        <v>0</v>
      </c>
      <c r="I11651">
        <v>0</v>
      </c>
      <c r="J11651">
        <v>1</v>
      </c>
      <c r="K11651">
        <v>0</v>
      </c>
      <c r="L11651" t="s">
        <v>28</v>
      </c>
      <c r="M11651" t="s">
        <v>599</v>
      </c>
      <c r="N11651" t="s">
        <v>263</v>
      </c>
      <c r="O11651" t="s">
        <v>22</v>
      </c>
      <c r="P11651" t="s">
        <v>23</v>
      </c>
      <c r="Q11651" t="s">
        <v>24</v>
      </c>
    </row>
    <row r="11652" spans="1:17" x14ac:dyDescent="0.2">
      <c r="A11652" s="2">
        <v>39671</v>
      </c>
      <c r="B11652" t="s">
        <v>167</v>
      </c>
      <c r="C11652" t="s">
        <v>166</v>
      </c>
      <c r="D11652" t="s">
        <v>115</v>
      </c>
      <c r="E11652" t="s">
        <v>115</v>
      </c>
      <c r="F11652">
        <v>45</v>
      </c>
      <c r="G11652">
        <v>71</v>
      </c>
      <c r="H11652">
        <v>0</v>
      </c>
      <c r="I11652">
        <v>0</v>
      </c>
      <c r="J11652">
        <v>6</v>
      </c>
      <c r="K11652">
        <v>1</v>
      </c>
      <c r="L11652" t="s">
        <v>927</v>
      </c>
      <c r="M11652" t="s">
        <v>625</v>
      </c>
      <c r="N11652" t="s">
        <v>167</v>
      </c>
      <c r="O11652" t="s">
        <v>22</v>
      </c>
      <c r="P11652" t="s">
        <v>23</v>
      </c>
      <c r="Q11652" t="s">
        <v>24</v>
      </c>
    </row>
    <row r="11653" spans="1:17" x14ac:dyDescent="0.2">
      <c r="A11653" s="2">
        <v>39673</v>
      </c>
      <c r="B11653" t="s">
        <v>213</v>
      </c>
      <c r="C11653" t="s">
        <v>163</v>
      </c>
      <c r="D11653" t="s">
        <v>115</v>
      </c>
      <c r="E11653" t="s">
        <v>115</v>
      </c>
      <c r="F11653">
        <v>157</v>
      </c>
      <c r="G11653">
        <v>94</v>
      </c>
      <c r="H11653">
        <v>0</v>
      </c>
      <c r="I11653">
        <v>0</v>
      </c>
      <c r="J11653">
        <v>0</v>
      </c>
      <c r="K11653">
        <v>4</v>
      </c>
      <c r="L11653" t="s">
        <v>1206</v>
      </c>
      <c r="M11653" t="s">
        <v>821</v>
      </c>
      <c r="N11653" t="s">
        <v>388</v>
      </c>
      <c r="O11653" t="s">
        <v>122</v>
      </c>
      <c r="P11653" t="s">
        <v>23</v>
      </c>
      <c r="Q11653" t="s">
        <v>41</v>
      </c>
    </row>
    <row r="11654" spans="1:17" x14ac:dyDescent="0.2">
      <c r="A11654" s="2">
        <v>39673</v>
      </c>
      <c r="B11654" t="s">
        <v>388</v>
      </c>
      <c r="C11654" t="s">
        <v>602</v>
      </c>
      <c r="D11654" t="s">
        <v>115</v>
      </c>
      <c r="E11654" t="s">
        <v>115</v>
      </c>
      <c r="F11654">
        <v>153</v>
      </c>
      <c r="G11654">
        <v>156</v>
      </c>
      <c r="H11654">
        <v>0</v>
      </c>
      <c r="I11654">
        <v>0</v>
      </c>
      <c r="J11654">
        <v>4</v>
      </c>
      <c r="K11654">
        <v>1</v>
      </c>
      <c r="L11654" t="s">
        <v>1206</v>
      </c>
      <c r="M11654" t="s">
        <v>821</v>
      </c>
      <c r="N11654" t="s">
        <v>388</v>
      </c>
      <c r="O11654" t="s">
        <v>22</v>
      </c>
      <c r="P11654" t="s">
        <v>23</v>
      </c>
      <c r="Q11654" t="s">
        <v>24</v>
      </c>
    </row>
    <row r="11655" spans="1:17" x14ac:dyDescent="0.2">
      <c r="A11655" s="2">
        <v>39673</v>
      </c>
      <c r="B11655" t="s">
        <v>167</v>
      </c>
      <c r="C11655" t="s">
        <v>469</v>
      </c>
      <c r="D11655" t="s">
        <v>115</v>
      </c>
      <c r="E11655" t="s">
        <v>115</v>
      </c>
      <c r="F11655">
        <v>45</v>
      </c>
      <c r="G11655">
        <v>99</v>
      </c>
      <c r="H11655">
        <v>0</v>
      </c>
      <c r="I11655">
        <v>0</v>
      </c>
      <c r="J11655">
        <v>2</v>
      </c>
      <c r="K11655">
        <v>0</v>
      </c>
      <c r="L11655" t="s">
        <v>927</v>
      </c>
      <c r="M11655" t="s">
        <v>625</v>
      </c>
      <c r="N11655" t="s">
        <v>167</v>
      </c>
      <c r="O11655" t="s">
        <v>22</v>
      </c>
      <c r="P11655" t="s">
        <v>23</v>
      </c>
      <c r="Q11655" t="s">
        <v>24</v>
      </c>
    </row>
    <row r="11656" spans="1:17" x14ac:dyDescent="0.2">
      <c r="A11656" s="2">
        <v>39673</v>
      </c>
      <c r="B11656" t="s">
        <v>177</v>
      </c>
      <c r="C11656" t="s">
        <v>166</v>
      </c>
      <c r="D11656" t="s">
        <v>115</v>
      </c>
      <c r="E11656" t="s">
        <v>115</v>
      </c>
      <c r="F11656">
        <v>114</v>
      </c>
      <c r="G11656">
        <v>71</v>
      </c>
      <c r="H11656">
        <v>0</v>
      </c>
      <c r="I11656">
        <v>0</v>
      </c>
      <c r="J11656">
        <v>3</v>
      </c>
      <c r="K11656">
        <v>0</v>
      </c>
      <c r="L11656" t="s">
        <v>927</v>
      </c>
      <c r="M11656" t="s">
        <v>625</v>
      </c>
      <c r="N11656" t="s">
        <v>167</v>
      </c>
      <c r="O11656" t="s">
        <v>122</v>
      </c>
      <c r="P11656" t="s">
        <v>23</v>
      </c>
      <c r="Q11656" t="s">
        <v>24</v>
      </c>
    </row>
    <row r="11657" spans="1:17" x14ac:dyDescent="0.2">
      <c r="A11657" s="2">
        <v>39674</v>
      </c>
      <c r="B11657" t="s">
        <v>210</v>
      </c>
      <c r="C11657" t="s">
        <v>282</v>
      </c>
      <c r="D11657" t="s">
        <v>27</v>
      </c>
      <c r="E11657" t="s">
        <v>19</v>
      </c>
      <c r="F11657">
        <v>120</v>
      </c>
      <c r="G11657">
        <v>92</v>
      </c>
      <c r="H11657">
        <v>0</v>
      </c>
      <c r="I11657">
        <v>0</v>
      </c>
      <c r="J11657">
        <v>1</v>
      </c>
      <c r="K11657">
        <v>3</v>
      </c>
      <c r="L11657" t="s">
        <v>28</v>
      </c>
      <c r="M11657" t="s">
        <v>160</v>
      </c>
      <c r="N11657" t="s">
        <v>77</v>
      </c>
      <c r="O11657" t="s">
        <v>122</v>
      </c>
      <c r="P11657" t="s">
        <v>23</v>
      </c>
      <c r="Q11657" t="s">
        <v>41</v>
      </c>
    </row>
    <row r="11658" spans="1:17" x14ac:dyDescent="0.2">
      <c r="A11658" s="2">
        <v>39675</v>
      </c>
      <c r="B11658" t="s">
        <v>167</v>
      </c>
      <c r="C11658" t="s">
        <v>177</v>
      </c>
      <c r="D11658" t="s">
        <v>115</v>
      </c>
      <c r="E11658" t="s">
        <v>115</v>
      </c>
      <c r="F11658">
        <v>45</v>
      </c>
      <c r="G11658">
        <v>114</v>
      </c>
      <c r="H11658">
        <v>0</v>
      </c>
      <c r="I11658">
        <v>0</v>
      </c>
      <c r="J11658">
        <v>2</v>
      </c>
      <c r="K11658">
        <v>1</v>
      </c>
      <c r="L11658" t="s">
        <v>927</v>
      </c>
      <c r="M11658" t="s">
        <v>625</v>
      </c>
      <c r="N11658" t="s">
        <v>167</v>
      </c>
      <c r="O11658" t="s">
        <v>22</v>
      </c>
      <c r="P11658" t="s">
        <v>23</v>
      </c>
      <c r="Q11658" t="s">
        <v>24</v>
      </c>
    </row>
    <row r="11659" spans="1:17" x14ac:dyDescent="0.2">
      <c r="A11659" s="2">
        <v>39679</v>
      </c>
      <c r="B11659" t="s">
        <v>55</v>
      </c>
      <c r="C11659" t="s">
        <v>149</v>
      </c>
      <c r="D11659" t="s">
        <v>57</v>
      </c>
      <c r="E11659" t="s">
        <v>36</v>
      </c>
      <c r="F11659">
        <v>38</v>
      </c>
      <c r="G11659">
        <v>73</v>
      </c>
      <c r="H11659">
        <v>0</v>
      </c>
      <c r="I11659">
        <v>0</v>
      </c>
      <c r="J11659">
        <v>2</v>
      </c>
      <c r="K11659">
        <v>2</v>
      </c>
      <c r="L11659" t="s">
        <v>28</v>
      </c>
      <c r="M11659" t="s">
        <v>91</v>
      </c>
      <c r="N11659" t="s">
        <v>89</v>
      </c>
      <c r="O11659" t="s">
        <v>122</v>
      </c>
      <c r="P11659" t="s">
        <v>23</v>
      </c>
      <c r="Q11659" t="s">
        <v>30</v>
      </c>
    </row>
    <row r="11660" spans="1:17" x14ac:dyDescent="0.2">
      <c r="A11660" s="2">
        <v>39679</v>
      </c>
      <c r="B11660" t="s">
        <v>141</v>
      </c>
      <c r="C11660" t="s">
        <v>111</v>
      </c>
      <c r="D11660" t="s">
        <v>36</v>
      </c>
      <c r="E11660" t="s">
        <v>36</v>
      </c>
      <c r="F11660">
        <v>74</v>
      </c>
      <c r="G11660">
        <v>48</v>
      </c>
      <c r="H11660">
        <v>0</v>
      </c>
      <c r="I11660">
        <v>0</v>
      </c>
      <c r="J11660">
        <v>1</v>
      </c>
      <c r="K11660">
        <v>0</v>
      </c>
      <c r="L11660" t="s">
        <v>28</v>
      </c>
      <c r="M11660" t="s">
        <v>1331</v>
      </c>
      <c r="N11660" t="s">
        <v>67</v>
      </c>
      <c r="O11660" t="s">
        <v>122</v>
      </c>
      <c r="P11660" t="s">
        <v>23</v>
      </c>
      <c r="Q11660" t="s">
        <v>24</v>
      </c>
    </row>
    <row r="11661" spans="1:17" x14ac:dyDescent="0.2">
      <c r="A11661" s="2">
        <v>39680</v>
      </c>
      <c r="B11661" t="s">
        <v>85</v>
      </c>
      <c r="C11661" t="s">
        <v>174</v>
      </c>
      <c r="D11661" t="s">
        <v>50</v>
      </c>
      <c r="E11661" t="s">
        <v>50</v>
      </c>
      <c r="F11661">
        <v>101</v>
      </c>
      <c r="G11661">
        <v>128</v>
      </c>
      <c r="H11661">
        <v>0</v>
      </c>
      <c r="I11661">
        <v>0</v>
      </c>
      <c r="J11661">
        <v>2</v>
      </c>
      <c r="K11661">
        <v>0</v>
      </c>
      <c r="L11661" t="s">
        <v>28</v>
      </c>
      <c r="M11661" t="s">
        <v>86</v>
      </c>
      <c r="N11661" t="s">
        <v>85</v>
      </c>
      <c r="O11661" t="s">
        <v>22</v>
      </c>
      <c r="P11661" t="s">
        <v>23</v>
      </c>
      <c r="Q11661" t="s">
        <v>24</v>
      </c>
    </row>
    <row r="11662" spans="1:17" x14ac:dyDescent="0.2">
      <c r="A11662" s="2">
        <v>39680</v>
      </c>
      <c r="B11662" t="s">
        <v>150</v>
      </c>
      <c r="C11662" t="s">
        <v>176</v>
      </c>
      <c r="D11662" t="s">
        <v>36</v>
      </c>
      <c r="E11662" t="s">
        <v>115</v>
      </c>
      <c r="F11662">
        <v>90</v>
      </c>
      <c r="G11662">
        <v>104</v>
      </c>
      <c r="H11662">
        <v>0</v>
      </c>
      <c r="I11662">
        <v>0</v>
      </c>
      <c r="J11662">
        <v>1</v>
      </c>
      <c r="K11662">
        <v>0</v>
      </c>
      <c r="L11662" t="s">
        <v>28</v>
      </c>
      <c r="M11662" t="s">
        <v>1332</v>
      </c>
      <c r="N11662" t="s">
        <v>67</v>
      </c>
      <c r="O11662" t="s">
        <v>122</v>
      </c>
      <c r="P11662" t="s">
        <v>23</v>
      </c>
      <c r="Q11662" t="s">
        <v>24</v>
      </c>
    </row>
    <row r="11663" spans="1:17" x14ac:dyDescent="0.2">
      <c r="A11663" s="2">
        <v>39680</v>
      </c>
      <c r="B11663" t="s">
        <v>402</v>
      </c>
      <c r="C11663" t="s">
        <v>224</v>
      </c>
      <c r="D11663" t="s">
        <v>115</v>
      </c>
      <c r="E11663" t="s">
        <v>36</v>
      </c>
      <c r="F11663">
        <v>67</v>
      </c>
      <c r="G11663">
        <v>63</v>
      </c>
      <c r="H11663">
        <v>0</v>
      </c>
      <c r="I11663">
        <v>0</v>
      </c>
      <c r="J11663">
        <v>3</v>
      </c>
      <c r="K11663">
        <v>1</v>
      </c>
      <c r="L11663" t="s">
        <v>28</v>
      </c>
      <c r="M11663" t="s">
        <v>715</v>
      </c>
      <c r="N11663" t="s">
        <v>402</v>
      </c>
      <c r="O11663" t="s">
        <v>22</v>
      </c>
      <c r="P11663" t="s">
        <v>23</v>
      </c>
      <c r="Q11663" t="s">
        <v>24</v>
      </c>
    </row>
    <row r="11664" spans="1:17" x14ac:dyDescent="0.2">
      <c r="A11664" s="2">
        <v>39680</v>
      </c>
      <c r="B11664" t="s">
        <v>317</v>
      </c>
      <c r="C11664" t="s">
        <v>39</v>
      </c>
      <c r="D11664" t="s">
        <v>50</v>
      </c>
      <c r="E11664" t="s">
        <v>19</v>
      </c>
      <c r="F11664">
        <v>57</v>
      </c>
      <c r="G11664">
        <v>7</v>
      </c>
      <c r="H11664">
        <v>0</v>
      </c>
      <c r="I11664">
        <v>0</v>
      </c>
      <c r="J11664">
        <v>0</v>
      </c>
      <c r="K11664">
        <v>0</v>
      </c>
      <c r="L11664" t="s">
        <v>28</v>
      </c>
      <c r="M11664" t="s">
        <v>394</v>
      </c>
      <c r="N11664" t="s">
        <v>317</v>
      </c>
      <c r="O11664" t="s">
        <v>22</v>
      </c>
      <c r="P11664" t="s">
        <v>23</v>
      </c>
      <c r="Q11664" t="s">
        <v>30</v>
      </c>
    </row>
    <row r="11665" spans="1:17" x14ac:dyDescent="0.2">
      <c r="A11665" s="2">
        <v>39680</v>
      </c>
      <c r="B11665" t="s">
        <v>17</v>
      </c>
      <c r="C11665" t="s">
        <v>531</v>
      </c>
      <c r="D11665" t="s">
        <v>19</v>
      </c>
      <c r="E11665" t="s">
        <v>27</v>
      </c>
      <c r="F11665">
        <v>69</v>
      </c>
      <c r="G11665">
        <v>92</v>
      </c>
      <c r="H11665">
        <v>0</v>
      </c>
      <c r="I11665">
        <v>0</v>
      </c>
      <c r="J11665">
        <v>1</v>
      </c>
      <c r="K11665">
        <v>0</v>
      </c>
      <c r="L11665" t="s">
        <v>28</v>
      </c>
      <c r="M11665" t="s">
        <v>342</v>
      </c>
      <c r="N11665" t="s">
        <v>17</v>
      </c>
      <c r="O11665" t="s">
        <v>22</v>
      </c>
      <c r="P11665" t="s">
        <v>23</v>
      </c>
      <c r="Q11665" t="s">
        <v>24</v>
      </c>
    </row>
    <row r="11666" spans="1:17" x14ac:dyDescent="0.2">
      <c r="A11666" s="2">
        <v>39680</v>
      </c>
      <c r="B11666" t="s">
        <v>646</v>
      </c>
      <c r="C11666" t="s">
        <v>87</v>
      </c>
      <c r="D11666" t="s">
        <v>50</v>
      </c>
      <c r="E11666" t="s">
        <v>50</v>
      </c>
      <c r="F11666">
        <v>74</v>
      </c>
      <c r="G11666">
        <v>17</v>
      </c>
      <c r="H11666">
        <v>0</v>
      </c>
      <c r="I11666">
        <v>0</v>
      </c>
      <c r="J11666">
        <v>1</v>
      </c>
      <c r="K11666">
        <v>2</v>
      </c>
      <c r="L11666" t="s">
        <v>28</v>
      </c>
      <c r="M11666" t="s">
        <v>909</v>
      </c>
      <c r="N11666" t="s">
        <v>646</v>
      </c>
      <c r="O11666" t="s">
        <v>22</v>
      </c>
      <c r="P11666" t="s">
        <v>23</v>
      </c>
      <c r="Q11666" t="s">
        <v>41</v>
      </c>
    </row>
    <row r="11667" spans="1:17" x14ac:dyDescent="0.2">
      <c r="A11667" s="2">
        <v>39680</v>
      </c>
      <c r="B11667" t="s">
        <v>56</v>
      </c>
      <c r="C11667" t="s">
        <v>185</v>
      </c>
      <c r="D11667" t="s">
        <v>27</v>
      </c>
      <c r="E11667" t="s">
        <v>27</v>
      </c>
      <c r="F11667">
        <v>79</v>
      </c>
      <c r="G11667">
        <v>108</v>
      </c>
      <c r="H11667">
        <v>0</v>
      </c>
      <c r="I11667">
        <v>0</v>
      </c>
      <c r="J11667">
        <v>1</v>
      </c>
      <c r="K11667">
        <v>1</v>
      </c>
      <c r="L11667" t="s">
        <v>20</v>
      </c>
      <c r="M11667" t="s">
        <v>343</v>
      </c>
      <c r="N11667" t="s">
        <v>56</v>
      </c>
      <c r="O11667" t="s">
        <v>22</v>
      </c>
      <c r="P11667" t="s">
        <v>23</v>
      </c>
      <c r="Q11667" t="s">
        <v>30</v>
      </c>
    </row>
    <row r="11668" spans="1:17" x14ac:dyDescent="0.2">
      <c r="A11668" s="2">
        <v>39680</v>
      </c>
      <c r="B11668" t="s">
        <v>43</v>
      </c>
      <c r="C11668" t="s">
        <v>31</v>
      </c>
      <c r="D11668" t="s">
        <v>19</v>
      </c>
      <c r="E11668" t="s">
        <v>19</v>
      </c>
      <c r="F11668">
        <v>23</v>
      </c>
      <c r="G11668">
        <v>56</v>
      </c>
      <c r="H11668">
        <v>0</v>
      </c>
      <c r="I11668">
        <v>0</v>
      </c>
      <c r="J11668">
        <v>0</v>
      </c>
      <c r="K11668">
        <v>1</v>
      </c>
      <c r="L11668" t="s">
        <v>28</v>
      </c>
      <c r="M11668" t="s">
        <v>337</v>
      </c>
      <c r="N11668" t="s">
        <v>77</v>
      </c>
      <c r="O11668" t="s">
        <v>122</v>
      </c>
      <c r="P11668" t="s">
        <v>23</v>
      </c>
      <c r="Q11668" t="s">
        <v>41</v>
      </c>
    </row>
    <row r="11669" spans="1:17" x14ac:dyDescent="0.2">
      <c r="A11669" s="2">
        <v>39680</v>
      </c>
      <c r="B11669" t="s">
        <v>890</v>
      </c>
      <c r="C11669" t="s">
        <v>365</v>
      </c>
      <c r="D11669" t="s">
        <v>36</v>
      </c>
      <c r="E11669" t="s">
        <v>36</v>
      </c>
      <c r="F11669">
        <v>72</v>
      </c>
      <c r="G11669">
        <v>66</v>
      </c>
      <c r="H11669">
        <v>0</v>
      </c>
      <c r="I11669">
        <v>0</v>
      </c>
      <c r="J11669">
        <v>2</v>
      </c>
      <c r="K11669">
        <v>1</v>
      </c>
      <c r="L11669" t="s">
        <v>28</v>
      </c>
      <c r="M11669" t="s">
        <v>1333</v>
      </c>
      <c r="N11669" t="s">
        <v>67</v>
      </c>
      <c r="O11669" t="s">
        <v>122</v>
      </c>
      <c r="P11669" t="s">
        <v>23</v>
      </c>
      <c r="Q11669" t="s">
        <v>24</v>
      </c>
    </row>
    <row r="11670" spans="1:17" x14ac:dyDescent="0.2">
      <c r="A11670" s="2">
        <v>39680</v>
      </c>
      <c r="B11670" t="s">
        <v>131</v>
      </c>
      <c r="C11670" t="s">
        <v>210</v>
      </c>
      <c r="D11670" t="s">
        <v>27</v>
      </c>
      <c r="E11670" t="s">
        <v>27</v>
      </c>
      <c r="F11670">
        <v>78</v>
      </c>
      <c r="G11670">
        <v>120</v>
      </c>
      <c r="H11670">
        <v>0</v>
      </c>
      <c r="I11670">
        <v>0</v>
      </c>
      <c r="J11670">
        <v>1</v>
      </c>
      <c r="K11670">
        <v>0</v>
      </c>
      <c r="L11670" t="s">
        <v>20</v>
      </c>
      <c r="M11670" t="s">
        <v>637</v>
      </c>
      <c r="N11670" t="s">
        <v>131</v>
      </c>
      <c r="O11670" t="s">
        <v>22</v>
      </c>
      <c r="P11670" t="s">
        <v>23</v>
      </c>
      <c r="Q11670" t="s">
        <v>24</v>
      </c>
    </row>
    <row r="11671" spans="1:17" x14ac:dyDescent="0.2">
      <c r="A11671" s="2">
        <v>39680</v>
      </c>
      <c r="B11671" t="s">
        <v>454</v>
      </c>
      <c r="C11671" t="s">
        <v>282</v>
      </c>
      <c r="D11671" t="s">
        <v>27</v>
      </c>
      <c r="E11671" t="s">
        <v>19</v>
      </c>
      <c r="F11671">
        <v>80</v>
      </c>
      <c r="G11671">
        <v>92</v>
      </c>
      <c r="H11671">
        <v>0</v>
      </c>
      <c r="I11671">
        <v>0</v>
      </c>
      <c r="J11671">
        <v>1</v>
      </c>
      <c r="K11671">
        <v>3</v>
      </c>
      <c r="L11671" t="s">
        <v>20</v>
      </c>
      <c r="M11671" t="s">
        <v>900</v>
      </c>
      <c r="N11671" t="s">
        <v>454</v>
      </c>
      <c r="O11671" t="s">
        <v>22</v>
      </c>
      <c r="P11671" t="s">
        <v>23</v>
      </c>
      <c r="Q11671" t="s">
        <v>41</v>
      </c>
    </row>
    <row r="11672" spans="1:17" x14ac:dyDescent="0.2">
      <c r="A11672" s="2">
        <v>39680</v>
      </c>
      <c r="B11672" t="s">
        <v>72</v>
      </c>
      <c r="C11672" t="s">
        <v>106</v>
      </c>
      <c r="D11672" t="s">
        <v>50</v>
      </c>
      <c r="E11672" t="s">
        <v>50</v>
      </c>
      <c r="F11672">
        <v>36</v>
      </c>
      <c r="G11672">
        <v>1</v>
      </c>
      <c r="H11672">
        <v>0</v>
      </c>
      <c r="I11672">
        <v>0</v>
      </c>
      <c r="J11672">
        <v>0</v>
      </c>
      <c r="K11672">
        <v>3</v>
      </c>
      <c r="L11672" t="s">
        <v>28</v>
      </c>
      <c r="M11672" t="s">
        <v>74</v>
      </c>
      <c r="N11672" t="s">
        <v>72</v>
      </c>
      <c r="O11672" t="s">
        <v>22</v>
      </c>
      <c r="P11672" t="s">
        <v>23</v>
      </c>
      <c r="Q11672" t="s">
        <v>41</v>
      </c>
    </row>
    <row r="11673" spans="1:17" x14ac:dyDescent="0.2">
      <c r="A11673" s="2">
        <v>39680</v>
      </c>
      <c r="B11673" t="s">
        <v>89</v>
      </c>
      <c r="C11673" t="s">
        <v>293</v>
      </c>
      <c r="D11673" t="s">
        <v>50</v>
      </c>
      <c r="E11673" t="s">
        <v>50</v>
      </c>
      <c r="F11673">
        <v>14</v>
      </c>
      <c r="G11673">
        <v>8</v>
      </c>
      <c r="H11673">
        <v>0</v>
      </c>
      <c r="I11673">
        <v>0</v>
      </c>
      <c r="J11673">
        <v>2</v>
      </c>
      <c r="K11673">
        <v>2</v>
      </c>
      <c r="L11673" t="s">
        <v>28</v>
      </c>
      <c r="M11673" t="s">
        <v>91</v>
      </c>
      <c r="N11673" t="s">
        <v>89</v>
      </c>
      <c r="O11673" t="s">
        <v>22</v>
      </c>
      <c r="P11673" t="s">
        <v>23</v>
      </c>
      <c r="Q11673" t="s">
        <v>30</v>
      </c>
    </row>
    <row r="11674" spans="1:17" x14ac:dyDescent="0.2">
      <c r="A11674" s="2">
        <v>39680</v>
      </c>
      <c r="B11674" t="s">
        <v>81</v>
      </c>
      <c r="C11674" t="s">
        <v>184</v>
      </c>
      <c r="D11674" t="s">
        <v>50</v>
      </c>
      <c r="E11674" t="s">
        <v>50</v>
      </c>
      <c r="F11674">
        <v>121</v>
      </c>
      <c r="G11674">
        <v>131</v>
      </c>
      <c r="H11674">
        <v>0</v>
      </c>
      <c r="I11674">
        <v>0</v>
      </c>
      <c r="J11674">
        <v>2</v>
      </c>
      <c r="K11674">
        <v>1</v>
      </c>
      <c r="L11674" t="s">
        <v>28</v>
      </c>
      <c r="M11674" t="s">
        <v>83</v>
      </c>
      <c r="N11674" t="s">
        <v>81</v>
      </c>
      <c r="O11674" t="s">
        <v>22</v>
      </c>
      <c r="P11674" t="s">
        <v>23</v>
      </c>
      <c r="Q11674" t="s">
        <v>24</v>
      </c>
    </row>
    <row r="11675" spans="1:17" x14ac:dyDescent="0.2">
      <c r="A11675" s="2">
        <v>39680</v>
      </c>
      <c r="B11675" t="s">
        <v>70</v>
      </c>
      <c r="C11675" t="s">
        <v>123</v>
      </c>
      <c r="D11675" t="s">
        <v>50</v>
      </c>
      <c r="E11675" t="s">
        <v>50</v>
      </c>
      <c r="F11675">
        <v>42</v>
      </c>
      <c r="G11675">
        <v>20</v>
      </c>
      <c r="H11675">
        <v>0</v>
      </c>
      <c r="I11675">
        <v>0</v>
      </c>
      <c r="J11675">
        <v>2</v>
      </c>
      <c r="K11675">
        <v>0</v>
      </c>
      <c r="L11675" t="s">
        <v>28</v>
      </c>
      <c r="M11675" t="s">
        <v>93</v>
      </c>
      <c r="N11675" t="s">
        <v>70</v>
      </c>
      <c r="O11675" t="s">
        <v>22</v>
      </c>
      <c r="P11675" t="s">
        <v>23</v>
      </c>
      <c r="Q11675" t="s">
        <v>24</v>
      </c>
    </row>
    <row r="11676" spans="1:17" x14ac:dyDescent="0.2">
      <c r="A11676" s="2">
        <v>39680</v>
      </c>
      <c r="B11676" t="s">
        <v>129</v>
      </c>
      <c r="C11676" t="s">
        <v>147</v>
      </c>
      <c r="D11676" t="s">
        <v>50</v>
      </c>
      <c r="E11676" t="s">
        <v>50</v>
      </c>
      <c r="F11676">
        <v>2</v>
      </c>
      <c r="G11676">
        <v>46</v>
      </c>
      <c r="H11676">
        <v>0</v>
      </c>
      <c r="I11676">
        <v>0</v>
      </c>
      <c r="J11676">
        <v>2</v>
      </c>
      <c r="K11676">
        <v>0</v>
      </c>
      <c r="L11676" t="s">
        <v>28</v>
      </c>
      <c r="M11676" t="s">
        <v>519</v>
      </c>
      <c r="N11676" t="s">
        <v>129</v>
      </c>
      <c r="O11676" t="s">
        <v>22</v>
      </c>
      <c r="P11676" t="s">
        <v>23</v>
      </c>
      <c r="Q11676" t="s">
        <v>24</v>
      </c>
    </row>
    <row r="11677" spans="1:17" x14ac:dyDescent="0.2">
      <c r="A11677" s="2">
        <v>39680</v>
      </c>
      <c r="B11677" t="s">
        <v>555</v>
      </c>
      <c r="C11677" t="s">
        <v>77</v>
      </c>
      <c r="D11677" t="s">
        <v>27</v>
      </c>
      <c r="E11677" t="s">
        <v>27</v>
      </c>
      <c r="F11677">
        <v>100</v>
      </c>
      <c r="G11677">
        <v>31</v>
      </c>
      <c r="H11677">
        <v>0</v>
      </c>
      <c r="I11677">
        <v>0</v>
      </c>
      <c r="J11677">
        <v>0</v>
      </c>
      <c r="K11677">
        <v>1</v>
      </c>
      <c r="L11677" t="s">
        <v>20</v>
      </c>
      <c r="M11677" t="s">
        <v>555</v>
      </c>
      <c r="N11677" t="s">
        <v>555</v>
      </c>
      <c r="O11677" t="s">
        <v>22</v>
      </c>
      <c r="P11677" t="s">
        <v>23</v>
      </c>
      <c r="Q11677" t="s">
        <v>41</v>
      </c>
    </row>
    <row r="11678" spans="1:17" x14ac:dyDescent="0.2">
      <c r="A11678" s="2">
        <v>39680</v>
      </c>
      <c r="B11678" t="s">
        <v>34</v>
      </c>
      <c r="C11678" t="s">
        <v>136</v>
      </c>
      <c r="D11678" t="s">
        <v>36</v>
      </c>
      <c r="E11678" t="s">
        <v>36</v>
      </c>
      <c r="F11678">
        <v>40</v>
      </c>
      <c r="G11678">
        <v>25</v>
      </c>
      <c r="H11678">
        <v>0</v>
      </c>
      <c r="I11678">
        <v>0</v>
      </c>
      <c r="J11678">
        <v>1</v>
      </c>
      <c r="K11678">
        <v>2</v>
      </c>
      <c r="L11678" t="s">
        <v>28</v>
      </c>
      <c r="M11678" t="s">
        <v>1334</v>
      </c>
      <c r="N11678" t="s">
        <v>67</v>
      </c>
      <c r="O11678" t="s">
        <v>122</v>
      </c>
      <c r="P11678" t="s">
        <v>23</v>
      </c>
      <c r="Q11678" t="s">
        <v>41</v>
      </c>
    </row>
    <row r="11679" spans="1:17" x14ac:dyDescent="0.2">
      <c r="A11679" s="2">
        <v>39680</v>
      </c>
      <c r="B11679" t="s">
        <v>263</v>
      </c>
      <c r="C11679" t="s">
        <v>232</v>
      </c>
      <c r="D11679" t="s">
        <v>27</v>
      </c>
      <c r="E11679" t="s">
        <v>19</v>
      </c>
      <c r="F11679">
        <v>123</v>
      </c>
      <c r="G11679">
        <v>84</v>
      </c>
      <c r="H11679">
        <v>0</v>
      </c>
      <c r="I11679">
        <v>0</v>
      </c>
      <c r="J11679">
        <v>2</v>
      </c>
      <c r="K11679">
        <v>2</v>
      </c>
      <c r="L11679" t="s">
        <v>20</v>
      </c>
      <c r="M11679" t="s">
        <v>599</v>
      </c>
      <c r="N11679" t="s">
        <v>263</v>
      </c>
      <c r="O11679" t="s">
        <v>22</v>
      </c>
      <c r="P11679" t="s">
        <v>23</v>
      </c>
      <c r="Q11679" t="s">
        <v>30</v>
      </c>
    </row>
    <row r="11680" spans="1:17" x14ac:dyDescent="0.2">
      <c r="A11680" s="2">
        <v>39680</v>
      </c>
      <c r="B11680" t="s">
        <v>94</v>
      </c>
      <c r="C11680" t="s">
        <v>1279</v>
      </c>
      <c r="D11680" t="s">
        <v>50</v>
      </c>
      <c r="E11680" t="s">
        <v>50</v>
      </c>
      <c r="F11680">
        <v>50</v>
      </c>
      <c r="G11680">
        <v>143</v>
      </c>
      <c r="H11680">
        <v>0</v>
      </c>
      <c r="I11680">
        <v>0</v>
      </c>
      <c r="J11680">
        <v>3</v>
      </c>
      <c r="K11680">
        <v>3</v>
      </c>
      <c r="L11680" t="s">
        <v>28</v>
      </c>
      <c r="M11680" t="s">
        <v>96</v>
      </c>
      <c r="N11680" t="s">
        <v>94</v>
      </c>
      <c r="O11680" t="s">
        <v>22</v>
      </c>
      <c r="P11680" t="s">
        <v>23</v>
      </c>
      <c r="Q11680" t="s">
        <v>30</v>
      </c>
    </row>
    <row r="11681" spans="1:17" x14ac:dyDescent="0.2">
      <c r="A11681" s="2">
        <v>39680</v>
      </c>
      <c r="B11681" t="s">
        <v>76</v>
      </c>
      <c r="C11681" t="s">
        <v>386</v>
      </c>
      <c r="D11681" t="s">
        <v>50</v>
      </c>
      <c r="E11681" t="s">
        <v>50</v>
      </c>
      <c r="F11681">
        <v>97</v>
      </c>
      <c r="G11681">
        <v>138</v>
      </c>
      <c r="H11681">
        <v>0</v>
      </c>
      <c r="I11681">
        <v>0</v>
      </c>
      <c r="J11681">
        <v>1</v>
      </c>
      <c r="K11681">
        <v>1</v>
      </c>
      <c r="L11681" t="s">
        <v>28</v>
      </c>
      <c r="M11681" t="s">
        <v>78</v>
      </c>
      <c r="N11681" t="s">
        <v>76</v>
      </c>
      <c r="O11681" t="s">
        <v>22</v>
      </c>
      <c r="P11681" t="s">
        <v>23</v>
      </c>
      <c r="Q11681" t="s">
        <v>30</v>
      </c>
    </row>
    <row r="11682" spans="1:17" x14ac:dyDescent="0.2">
      <c r="A11682" s="2">
        <v>39680</v>
      </c>
      <c r="B11682" t="s">
        <v>119</v>
      </c>
      <c r="C11682" t="s">
        <v>69</v>
      </c>
      <c r="D11682" t="s">
        <v>50</v>
      </c>
      <c r="E11682" t="s">
        <v>50</v>
      </c>
      <c r="F11682">
        <v>3</v>
      </c>
      <c r="G11682">
        <v>103</v>
      </c>
      <c r="H11682">
        <v>0</v>
      </c>
      <c r="I11682">
        <v>0</v>
      </c>
      <c r="J11682">
        <v>2</v>
      </c>
      <c r="K11682">
        <v>2</v>
      </c>
      <c r="L11682" t="s">
        <v>28</v>
      </c>
      <c r="M11682" t="s">
        <v>780</v>
      </c>
      <c r="N11682" t="s">
        <v>67</v>
      </c>
      <c r="O11682" t="s">
        <v>122</v>
      </c>
      <c r="P11682" t="s">
        <v>23</v>
      </c>
      <c r="Q11682" t="s">
        <v>30</v>
      </c>
    </row>
    <row r="11683" spans="1:17" x14ac:dyDescent="0.2">
      <c r="A11683" s="2">
        <v>39680</v>
      </c>
      <c r="B11683" t="s">
        <v>143</v>
      </c>
      <c r="C11683" t="s">
        <v>18</v>
      </c>
      <c r="D11683" t="s">
        <v>115</v>
      </c>
      <c r="E11683" t="s">
        <v>19</v>
      </c>
      <c r="F11683">
        <v>35</v>
      </c>
      <c r="G11683">
        <v>24</v>
      </c>
      <c r="H11683">
        <v>0</v>
      </c>
      <c r="I11683">
        <v>0</v>
      </c>
      <c r="J11683">
        <v>1</v>
      </c>
      <c r="K11683">
        <v>3</v>
      </c>
      <c r="L11683" t="s">
        <v>28</v>
      </c>
      <c r="M11683" t="s">
        <v>995</v>
      </c>
      <c r="N11683" t="s">
        <v>143</v>
      </c>
      <c r="O11683" t="s">
        <v>22</v>
      </c>
      <c r="P11683" t="s">
        <v>23</v>
      </c>
      <c r="Q11683" t="s">
        <v>41</v>
      </c>
    </row>
    <row r="11684" spans="1:17" x14ac:dyDescent="0.2">
      <c r="A11684" s="2">
        <v>39680</v>
      </c>
      <c r="B11684" t="s">
        <v>560</v>
      </c>
      <c r="C11684" t="s">
        <v>737</v>
      </c>
      <c r="D11684" t="s">
        <v>50</v>
      </c>
      <c r="E11684" t="s">
        <v>50</v>
      </c>
      <c r="F11684">
        <v>125</v>
      </c>
      <c r="G11684">
        <v>182</v>
      </c>
      <c r="H11684">
        <v>0</v>
      </c>
      <c r="I11684">
        <v>0</v>
      </c>
      <c r="J11684">
        <v>3</v>
      </c>
      <c r="K11684">
        <v>0</v>
      </c>
      <c r="L11684" t="s">
        <v>20</v>
      </c>
      <c r="M11684" t="s">
        <v>626</v>
      </c>
      <c r="N11684" t="s">
        <v>560</v>
      </c>
      <c r="O11684" t="s">
        <v>22</v>
      </c>
      <c r="P11684" t="s">
        <v>23</v>
      </c>
      <c r="Q11684" t="s">
        <v>24</v>
      </c>
    </row>
    <row r="11685" spans="1:17" x14ac:dyDescent="0.2">
      <c r="A11685" s="2">
        <v>39680</v>
      </c>
      <c r="B11685" t="s">
        <v>718</v>
      </c>
      <c r="C11685" t="s">
        <v>118</v>
      </c>
      <c r="D11685" t="s">
        <v>36</v>
      </c>
      <c r="E11685" t="s">
        <v>36</v>
      </c>
      <c r="F11685">
        <v>87</v>
      </c>
      <c r="G11685">
        <v>43</v>
      </c>
      <c r="H11685">
        <v>0</v>
      </c>
      <c r="I11685">
        <v>0</v>
      </c>
      <c r="J11685">
        <v>0</v>
      </c>
      <c r="K11685">
        <v>0</v>
      </c>
      <c r="L11685" t="s">
        <v>28</v>
      </c>
      <c r="M11685" t="s">
        <v>657</v>
      </c>
      <c r="N11685" t="s">
        <v>718</v>
      </c>
      <c r="O11685" t="s">
        <v>22</v>
      </c>
      <c r="P11685" t="s">
        <v>23</v>
      </c>
      <c r="Q11685" t="s">
        <v>30</v>
      </c>
    </row>
    <row r="11686" spans="1:17" x14ac:dyDescent="0.2">
      <c r="A11686" s="2">
        <v>39680</v>
      </c>
      <c r="B11686" t="s">
        <v>73</v>
      </c>
      <c r="C11686" t="s">
        <v>384</v>
      </c>
      <c r="D11686" t="s">
        <v>50</v>
      </c>
      <c r="E11686" t="s">
        <v>50</v>
      </c>
      <c r="F11686">
        <v>59</v>
      </c>
      <c r="G11686">
        <v>49</v>
      </c>
      <c r="H11686">
        <v>0</v>
      </c>
      <c r="I11686">
        <v>0</v>
      </c>
      <c r="J11686">
        <v>3</v>
      </c>
      <c r="K11686">
        <v>0</v>
      </c>
      <c r="L11686" t="s">
        <v>28</v>
      </c>
      <c r="M11686" t="s">
        <v>1335</v>
      </c>
      <c r="N11686" t="s">
        <v>73</v>
      </c>
      <c r="O11686" t="s">
        <v>22</v>
      </c>
      <c r="P11686" t="s">
        <v>23</v>
      </c>
      <c r="Q11686" t="s">
        <v>24</v>
      </c>
    </row>
    <row r="11687" spans="1:17" x14ac:dyDescent="0.2">
      <c r="A11687" s="2">
        <v>39680</v>
      </c>
      <c r="B11687" t="s">
        <v>97</v>
      </c>
      <c r="C11687" t="s">
        <v>328</v>
      </c>
      <c r="D11687" t="s">
        <v>50</v>
      </c>
      <c r="E11687" t="s">
        <v>50</v>
      </c>
      <c r="F11687">
        <v>152</v>
      </c>
      <c r="G11687">
        <v>54</v>
      </c>
      <c r="H11687">
        <v>0</v>
      </c>
      <c r="I11687">
        <v>0</v>
      </c>
      <c r="J11687">
        <v>1</v>
      </c>
      <c r="K11687">
        <v>4</v>
      </c>
      <c r="L11687" t="s">
        <v>28</v>
      </c>
      <c r="M11687" t="s">
        <v>97</v>
      </c>
      <c r="N11687" t="s">
        <v>97</v>
      </c>
      <c r="O11687" t="s">
        <v>22</v>
      </c>
      <c r="P11687" t="s">
        <v>23</v>
      </c>
      <c r="Q11687" t="s">
        <v>41</v>
      </c>
    </row>
    <row r="11688" spans="1:17" x14ac:dyDescent="0.2">
      <c r="A11688" s="2">
        <v>39680</v>
      </c>
      <c r="B11688" t="s">
        <v>26</v>
      </c>
      <c r="C11688" t="s">
        <v>304</v>
      </c>
      <c r="D11688" t="s">
        <v>27</v>
      </c>
      <c r="E11688" t="s">
        <v>27</v>
      </c>
      <c r="F11688">
        <v>32</v>
      </c>
      <c r="G11688">
        <v>61</v>
      </c>
      <c r="H11688">
        <v>0</v>
      </c>
      <c r="I11688">
        <v>0</v>
      </c>
      <c r="J11688">
        <v>2</v>
      </c>
      <c r="K11688">
        <v>1</v>
      </c>
      <c r="L11688" t="s">
        <v>20</v>
      </c>
      <c r="M11688" t="s">
        <v>219</v>
      </c>
      <c r="N11688" t="s">
        <v>26</v>
      </c>
      <c r="O11688" t="s">
        <v>22</v>
      </c>
      <c r="P11688" t="s">
        <v>23</v>
      </c>
      <c r="Q11688" t="s">
        <v>24</v>
      </c>
    </row>
    <row r="11689" spans="1:17" x14ac:dyDescent="0.2">
      <c r="A11689" s="2">
        <v>39680</v>
      </c>
      <c r="B11689" t="s">
        <v>110</v>
      </c>
      <c r="C11689" t="s">
        <v>471</v>
      </c>
      <c r="D11689" t="s">
        <v>36</v>
      </c>
      <c r="E11689" t="s">
        <v>36</v>
      </c>
      <c r="F11689">
        <v>37</v>
      </c>
      <c r="G11689">
        <v>102</v>
      </c>
      <c r="H11689">
        <v>0</v>
      </c>
      <c r="I11689">
        <v>0</v>
      </c>
      <c r="J11689">
        <v>3</v>
      </c>
      <c r="K11689">
        <v>1</v>
      </c>
      <c r="L11689" t="s">
        <v>28</v>
      </c>
      <c r="M11689" t="s">
        <v>142</v>
      </c>
      <c r="N11689" t="s">
        <v>110</v>
      </c>
      <c r="O11689" t="s">
        <v>22</v>
      </c>
      <c r="P11689" t="s">
        <v>23</v>
      </c>
      <c r="Q11689" t="s">
        <v>24</v>
      </c>
    </row>
    <row r="11690" spans="1:17" x14ac:dyDescent="0.2">
      <c r="A11690" s="2">
        <v>39680</v>
      </c>
      <c r="B11690" t="s">
        <v>296</v>
      </c>
      <c r="C11690" t="s">
        <v>46</v>
      </c>
      <c r="D11690" t="s">
        <v>36</v>
      </c>
      <c r="E11690" t="s">
        <v>36</v>
      </c>
      <c r="F11690">
        <v>106</v>
      </c>
      <c r="G11690">
        <v>133</v>
      </c>
      <c r="H11690">
        <v>0</v>
      </c>
      <c r="I11690">
        <v>0</v>
      </c>
      <c r="J11690">
        <v>3</v>
      </c>
      <c r="K11690">
        <v>0</v>
      </c>
      <c r="L11690" t="s">
        <v>28</v>
      </c>
      <c r="M11690" t="s">
        <v>399</v>
      </c>
      <c r="N11690" t="s">
        <v>296</v>
      </c>
      <c r="O11690" t="s">
        <v>22</v>
      </c>
      <c r="P11690" t="s">
        <v>23</v>
      </c>
      <c r="Q11690" t="s">
        <v>24</v>
      </c>
    </row>
    <row r="11691" spans="1:17" x14ac:dyDescent="0.2">
      <c r="A11691" s="2">
        <v>39680</v>
      </c>
      <c r="B11691" t="s">
        <v>49</v>
      </c>
      <c r="C11691" t="s">
        <v>98</v>
      </c>
      <c r="D11691" t="s">
        <v>50</v>
      </c>
      <c r="E11691" t="s">
        <v>50</v>
      </c>
      <c r="F11691">
        <v>29</v>
      </c>
      <c r="G11691">
        <v>41</v>
      </c>
      <c r="H11691">
        <v>0</v>
      </c>
      <c r="I11691">
        <v>0</v>
      </c>
      <c r="J11691">
        <v>1</v>
      </c>
      <c r="K11691">
        <v>1</v>
      </c>
      <c r="L11691" t="s">
        <v>28</v>
      </c>
      <c r="M11691" t="s">
        <v>103</v>
      </c>
      <c r="N11691" t="s">
        <v>49</v>
      </c>
      <c r="O11691" t="s">
        <v>22</v>
      </c>
      <c r="P11691" t="s">
        <v>23</v>
      </c>
      <c r="Q11691" t="s">
        <v>30</v>
      </c>
    </row>
    <row r="11692" spans="1:17" x14ac:dyDescent="0.2">
      <c r="A11692" s="2">
        <v>39680</v>
      </c>
      <c r="B11692" t="s">
        <v>239</v>
      </c>
      <c r="C11692" t="s">
        <v>449</v>
      </c>
      <c r="D11692" t="s">
        <v>115</v>
      </c>
      <c r="E11692" t="s">
        <v>115</v>
      </c>
      <c r="F11692">
        <v>88</v>
      </c>
      <c r="G11692">
        <v>55</v>
      </c>
      <c r="H11692">
        <v>0</v>
      </c>
      <c r="I11692">
        <v>0</v>
      </c>
      <c r="J11692">
        <v>2</v>
      </c>
      <c r="K11692">
        <v>0</v>
      </c>
      <c r="L11692" t="s">
        <v>28</v>
      </c>
      <c r="M11692" t="s">
        <v>240</v>
      </c>
      <c r="N11692" t="s">
        <v>239</v>
      </c>
      <c r="O11692" t="s">
        <v>22</v>
      </c>
      <c r="P11692" t="s">
        <v>23</v>
      </c>
      <c r="Q11692" t="s">
        <v>24</v>
      </c>
    </row>
    <row r="11693" spans="1:17" x14ac:dyDescent="0.2">
      <c r="A11693" s="2">
        <v>39680</v>
      </c>
      <c r="B11693" t="s">
        <v>82</v>
      </c>
      <c r="C11693" t="s">
        <v>48</v>
      </c>
      <c r="D11693" t="s">
        <v>50</v>
      </c>
      <c r="E11693" t="s">
        <v>50</v>
      </c>
      <c r="F11693">
        <v>9</v>
      </c>
      <c r="G11693">
        <v>196</v>
      </c>
      <c r="H11693">
        <v>0</v>
      </c>
      <c r="I11693">
        <v>0</v>
      </c>
      <c r="J11693">
        <v>5</v>
      </c>
      <c r="K11693">
        <v>0</v>
      </c>
      <c r="L11693" t="s">
        <v>28</v>
      </c>
      <c r="M11693" t="s">
        <v>1105</v>
      </c>
      <c r="N11693" t="s">
        <v>82</v>
      </c>
      <c r="O11693" t="s">
        <v>22</v>
      </c>
      <c r="P11693" t="s">
        <v>23</v>
      </c>
      <c r="Q11693" t="s">
        <v>24</v>
      </c>
    </row>
    <row r="11694" spans="1:17" x14ac:dyDescent="0.2">
      <c r="A11694" s="2">
        <v>39680</v>
      </c>
      <c r="B11694" t="s">
        <v>166</v>
      </c>
      <c r="C11694" t="s">
        <v>602</v>
      </c>
      <c r="D11694" t="s">
        <v>115</v>
      </c>
      <c r="E11694" t="s">
        <v>115</v>
      </c>
      <c r="F11694">
        <v>71</v>
      </c>
      <c r="G11694">
        <v>156</v>
      </c>
      <c r="H11694">
        <v>0</v>
      </c>
      <c r="I11694">
        <v>0</v>
      </c>
      <c r="J11694">
        <v>5</v>
      </c>
      <c r="K11694">
        <v>0</v>
      </c>
      <c r="L11694" t="s">
        <v>28</v>
      </c>
      <c r="M11694" t="s">
        <v>165</v>
      </c>
      <c r="N11694" t="s">
        <v>166</v>
      </c>
      <c r="O11694" t="s">
        <v>22</v>
      </c>
      <c r="P11694" t="s">
        <v>23</v>
      </c>
      <c r="Q11694" t="s">
        <v>24</v>
      </c>
    </row>
    <row r="11695" spans="1:17" x14ac:dyDescent="0.2">
      <c r="A11695" s="2">
        <v>39680</v>
      </c>
      <c r="B11695" t="s">
        <v>92</v>
      </c>
      <c r="C11695" t="s">
        <v>101</v>
      </c>
      <c r="D11695" t="s">
        <v>50</v>
      </c>
      <c r="E11695" t="s">
        <v>50</v>
      </c>
      <c r="F11695">
        <v>11</v>
      </c>
      <c r="G11695">
        <v>65</v>
      </c>
      <c r="H11695">
        <v>0</v>
      </c>
      <c r="I11695">
        <v>0</v>
      </c>
      <c r="J11695">
        <v>1</v>
      </c>
      <c r="K11695">
        <v>0</v>
      </c>
      <c r="L11695" t="s">
        <v>28</v>
      </c>
      <c r="M11695" t="s">
        <v>1336</v>
      </c>
      <c r="N11695" t="s">
        <v>92</v>
      </c>
      <c r="O11695" t="s">
        <v>22</v>
      </c>
      <c r="P11695" t="s">
        <v>23</v>
      </c>
      <c r="Q11695" t="s">
        <v>24</v>
      </c>
    </row>
    <row r="11696" spans="1:17" x14ac:dyDescent="0.2">
      <c r="A11696" s="2">
        <v>39680</v>
      </c>
      <c r="B11696" t="s">
        <v>95</v>
      </c>
      <c r="C11696" t="s">
        <v>126</v>
      </c>
      <c r="D11696" t="s">
        <v>50</v>
      </c>
      <c r="E11696" t="s">
        <v>50</v>
      </c>
      <c r="F11696">
        <v>10</v>
      </c>
      <c r="G11696">
        <v>4</v>
      </c>
      <c r="H11696">
        <v>0</v>
      </c>
      <c r="I11696">
        <v>0</v>
      </c>
      <c r="J11696">
        <v>1</v>
      </c>
      <c r="K11696">
        <v>1</v>
      </c>
      <c r="L11696" t="s">
        <v>28</v>
      </c>
      <c r="M11696" t="s">
        <v>326</v>
      </c>
      <c r="N11696" t="s">
        <v>95</v>
      </c>
      <c r="O11696" t="s">
        <v>22</v>
      </c>
      <c r="P11696" t="s">
        <v>23</v>
      </c>
      <c r="Q11696" t="s">
        <v>30</v>
      </c>
    </row>
    <row r="11697" spans="1:17" x14ac:dyDescent="0.2">
      <c r="A11697" s="2">
        <v>39680</v>
      </c>
      <c r="B11697" t="s">
        <v>113</v>
      </c>
      <c r="C11697" t="s">
        <v>38</v>
      </c>
      <c r="D11697" t="s">
        <v>115</v>
      </c>
      <c r="E11697" t="s">
        <v>19</v>
      </c>
      <c r="F11697">
        <v>52</v>
      </c>
      <c r="G11697">
        <v>22</v>
      </c>
      <c r="H11697">
        <v>0</v>
      </c>
      <c r="I11697">
        <v>0</v>
      </c>
      <c r="J11697">
        <v>1</v>
      </c>
      <c r="K11697">
        <v>1</v>
      </c>
      <c r="L11697" t="s">
        <v>28</v>
      </c>
      <c r="M11697" t="s">
        <v>1337</v>
      </c>
      <c r="N11697" t="s">
        <v>53</v>
      </c>
      <c r="O11697" t="s">
        <v>122</v>
      </c>
      <c r="P11697" t="s">
        <v>23</v>
      </c>
      <c r="Q11697" t="s">
        <v>30</v>
      </c>
    </row>
    <row r="11698" spans="1:17" x14ac:dyDescent="0.2">
      <c r="A11698" s="2">
        <v>39680</v>
      </c>
      <c r="B11698" t="s">
        <v>104</v>
      </c>
      <c r="C11698" t="s">
        <v>100</v>
      </c>
      <c r="D11698" t="s">
        <v>50</v>
      </c>
      <c r="E11698" t="s">
        <v>50</v>
      </c>
      <c r="F11698">
        <v>16</v>
      </c>
      <c r="G11698">
        <v>32</v>
      </c>
      <c r="H11698">
        <v>0</v>
      </c>
      <c r="I11698">
        <v>0</v>
      </c>
      <c r="J11698">
        <v>0</v>
      </c>
      <c r="K11698">
        <v>0</v>
      </c>
      <c r="L11698" t="s">
        <v>28</v>
      </c>
      <c r="M11698" t="s">
        <v>273</v>
      </c>
      <c r="N11698" t="s">
        <v>104</v>
      </c>
      <c r="O11698" t="s">
        <v>22</v>
      </c>
      <c r="P11698" t="s">
        <v>23</v>
      </c>
      <c r="Q11698" t="s">
        <v>30</v>
      </c>
    </row>
    <row r="11699" spans="1:17" x14ac:dyDescent="0.2">
      <c r="A11699" s="2">
        <v>39680</v>
      </c>
      <c r="B11699" t="s">
        <v>244</v>
      </c>
      <c r="C11699" t="s">
        <v>153</v>
      </c>
      <c r="D11699" t="s">
        <v>50</v>
      </c>
      <c r="E11699" t="s">
        <v>50</v>
      </c>
      <c r="F11699">
        <v>64</v>
      </c>
      <c r="G11699">
        <v>18</v>
      </c>
      <c r="H11699">
        <v>0</v>
      </c>
      <c r="I11699">
        <v>0</v>
      </c>
      <c r="J11699">
        <v>0</v>
      </c>
      <c r="K11699">
        <v>2</v>
      </c>
      <c r="L11699" t="s">
        <v>28</v>
      </c>
      <c r="M11699" t="s">
        <v>292</v>
      </c>
      <c r="N11699" t="s">
        <v>244</v>
      </c>
      <c r="O11699" t="s">
        <v>22</v>
      </c>
      <c r="P11699" t="s">
        <v>23</v>
      </c>
      <c r="Q11699" t="s">
        <v>41</v>
      </c>
    </row>
    <row r="11700" spans="1:17" x14ac:dyDescent="0.2">
      <c r="A11700" s="2">
        <v>39680</v>
      </c>
      <c r="B11700" t="s">
        <v>249</v>
      </c>
      <c r="C11700" t="s">
        <v>274</v>
      </c>
      <c r="D11700" t="s">
        <v>50</v>
      </c>
      <c r="E11700" t="s">
        <v>50</v>
      </c>
      <c r="F11700">
        <v>77</v>
      </c>
      <c r="G11700">
        <v>5</v>
      </c>
      <c r="H11700">
        <v>0</v>
      </c>
      <c r="I11700">
        <v>0</v>
      </c>
      <c r="J11700">
        <v>2</v>
      </c>
      <c r="K11700">
        <v>3</v>
      </c>
      <c r="L11700" t="s">
        <v>28</v>
      </c>
      <c r="M11700" t="s">
        <v>299</v>
      </c>
      <c r="N11700" t="s">
        <v>249</v>
      </c>
      <c r="O11700" t="s">
        <v>22</v>
      </c>
      <c r="P11700" t="s">
        <v>23</v>
      </c>
      <c r="Q11700" t="s">
        <v>41</v>
      </c>
    </row>
    <row r="11701" spans="1:17" x14ac:dyDescent="0.2">
      <c r="A11701" s="2">
        <v>39680</v>
      </c>
      <c r="B11701" t="s">
        <v>380</v>
      </c>
      <c r="C11701" t="s">
        <v>183</v>
      </c>
      <c r="D11701" t="s">
        <v>36</v>
      </c>
      <c r="E11701" t="s">
        <v>36</v>
      </c>
      <c r="F11701">
        <v>109</v>
      </c>
      <c r="G11701">
        <v>21</v>
      </c>
      <c r="H11701">
        <v>0</v>
      </c>
      <c r="I11701">
        <v>0</v>
      </c>
      <c r="J11701">
        <v>4</v>
      </c>
      <c r="K11701">
        <v>0</v>
      </c>
      <c r="L11701" t="s">
        <v>28</v>
      </c>
      <c r="M11701" t="s">
        <v>918</v>
      </c>
      <c r="N11701" t="s">
        <v>380</v>
      </c>
      <c r="O11701" t="s">
        <v>22</v>
      </c>
      <c r="P11701" t="s">
        <v>23</v>
      </c>
      <c r="Q11701" t="s">
        <v>24</v>
      </c>
    </row>
    <row r="11702" spans="1:17" x14ac:dyDescent="0.2">
      <c r="A11702" s="2">
        <v>39680</v>
      </c>
      <c r="B11702" t="s">
        <v>52</v>
      </c>
      <c r="C11702" t="s">
        <v>67</v>
      </c>
      <c r="D11702" t="s">
        <v>50</v>
      </c>
      <c r="E11702" t="s">
        <v>50</v>
      </c>
      <c r="F11702">
        <v>26</v>
      </c>
      <c r="G11702">
        <v>12</v>
      </c>
      <c r="H11702">
        <v>0</v>
      </c>
      <c r="I11702">
        <v>0</v>
      </c>
      <c r="J11702">
        <v>2</v>
      </c>
      <c r="K11702">
        <v>3</v>
      </c>
      <c r="L11702" t="s">
        <v>28</v>
      </c>
      <c r="M11702" t="s">
        <v>522</v>
      </c>
      <c r="N11702" t="s">
        <v>52</v>
      </c>
      <c r="O11702" t="s">
        <v>22</v>
      </c>
      <c r="P11702" t="s">
        <v>23</v>
      </c>
      <c r="Q11702" t="s">
        <v>41</v>
      </c>
    </row>
    <row r="11703" spans="1:17" x14ac:dyDescent="0.2">
      <c r="A11703" s="2">
        <v>39680</v>
      </c>
      <c r="B11703" t="s">
        <v>53</v>
      </c>
      <c r="C11703" t="s">
        <v>145</v>
      </c>
      <c r="D11703" t="s">
        <v>50</v>
      </c>
      <c r="E11703" t="s">
        <v>50</v>
      </c>
      <c r="F11703">
        <v>44</v>
      </c>
      <c r="G11703">
        <v>62</v>
      </c>
      <c r="H11703">
        <v>0</v>
      </c>
      <c r="I11703">
        <v>0</v>
      </c>
      <c r="J11703">
        <v>4</v>
      </c>
      <c r="K11703">
        <v>1</v>
      </c>
      <c r="L11703" t="s">
        <v>28</v>
      </c>
      <c r="M11703" t="s">
        <v>976</v>
      </c>
      <c r="N11703" t="s">
        <v>53</v>
      </c>
      <c r="O11703" t="s">
        <v>22</v>
      </c>
      <c r="P11703" t="s">
        <v>23</v>
      </c>
      <c r="Q11703" t="s">
        <v>24</v>
      </c>
    </row>
    <row r="11704" spans="1:17" x14ac:dyDescent="0.2">
      <c r="A11704" s="2">
        <v>39680</v>
      </c>
      <c r="B11704" t="s">
        <v>211</v>
      </c>
      <c r="C11704" t="s">
        <v>199</v>
      </c>
      <c r="D11704" t="s">
        <v>36</v>
      </c>
      <c r="E11704" t="s">
        <v>36</v>
      </c>
      <c r="F11704">
        <v>115</v>
      </c>
      <c r="G11704">
        <v>19</v>
      </c>
      <c r="H11704">
        <v>0</v>
      </c>
      <c r="I11704">
        <v>0</v>
      </c>
      <c r="J11704">
        <v>1</v>
      </c>
      <c r="K11704">
        <v>1</v>
      </c>
      <c r="L11704" t="s">
        <v>28</v>
      </c>
      <c r="M11704" t="s">
        <v>709</v>
      </c>
      <c r="N11704" t="s">
        <v>211</v>
      </c>
      <c r="O11704" t="s">
        <v>22</v>
      </c>
      <c r="P11704" t="s">
        <v>23</v>
      </c>
      <c r="Q11704" t="s">
        <v>30</v>
      </c>
    </row>
    <row r="11705" spans="1:17" x14ac:dyDescent="0.2">
      <c r="A11705" s="2">
        <v>39680</v>
      </c>
      <c r="B11705" t="s">
        <v>128</v>
      </c>
      <c r="C11705" t="s">
        <v>267</v>
      </c>
      <c r="D11705" t="s">
        <v>36</v>
      </c>
      <c r="E11705" t="s">
        <v>36</v>
      </c>
      <c r="F11705">
        <v>47</v>
      </c>
      <c r="G11705">
        <v>58</v>
      </c>
      <c r="H11705">
        <v>0</v>
      </c>
      <c r="I11705">
        <v>0</v>
      </c>
      <c r="J11705">
        <v>1</v>
      </c>
      <c r="K11705">
        <v>1</v>
      </c>
      <c r="L11705" t="s">
        <v>28</v>
      </c>
      <c r="M11705" t="s">
        <v>1115</v>
      </c>
      <c r="N11705" t="s">
        <v>128</v>
      </c>
      <c r="O11705" t="s">
        <v>22</v>
      </c>
      <c r="P11705" t="s">
        <v>23</v>
      </c>
      <c r="Q11705" t="s">
        <v>30</v>
      </c>
    </row>
    <row r="11706" spans="1:17" x14ac:dyDescent="0.2">
      <c r="A11706" s="2">
        <v>39680</v>
      </c>
      <c r="B11706" t="s">
        <v>180</v>
      </c>
      <c r="C11706" t="s">
        <v>107</v>
      </c>
      <c r="D11706" t="s">
        <v>50</v>
      </c>
      <c r="E11706" t="s">
        <v>19</v>
      </c>
      <c r="F11706">
        <v>13</v>
      </c>
      <c r="G11706">
        <v>39</v>
      </c>
      <c r="H11706">
        <v>0</v>
      </c>
      <c r="I11706">
        <v>0</v>
      </c>
      <c r="J11706">
        <v>1</v>
      </c>
      <c r="K11706">
        <v>0</v>
      </c>
      <c r="L11706" t="s">
        <v>28</v>
      </c>
      <c r="M11706" t="s">
        <v>1338</v>
      </c>
      <c r="N11706" t="s">
        <v>180</v>
      </c>
      <c r="O11706" t="s">
        <v>22</v>
      </c>
      <c r="P11706" t="s">
        <v>23</v>
      </c>
      <c r="Q11706" t="s">
        <v>24</v>
      </c>
    </row>
    <row r="11707" spans="1:17" x14ac:dyDescent="0.2">
      <c r="A11707" s="2">
        <v>39680</v>
      </c>
      <c r="B11707" t="s">
        <v>168</v>
      </c>
      <c r="C11707" t="s">
        <v>90</v>
      </c>
      <c r="D11707" t="s">
        <v>50</v>
      </c>
      <c r="E11707" t="s">
        <v>50</v>
      </c>
      <c r="F11707">
        <v>28</v>
      </c>
      <c r="G11707">
        <v>29</v>
      </c>
      <c r="H11707">
        <v>0</v>
      </c>
      <c r="I11707">
        <v>0</v>
      </c>
      <c r="J11707">
        <v>1</v>
      </c>
      <c r="K11707">
        <v>0</v>
      </c>
      <c r="L11707" t="s">
        <v>28</v>
      </c>
      <c r="M11707" t="s">
        <v>1008</v>
      </c>
      <c r="N11707" t="s">
        <v>168</v>
      </c>
      <c r="O11707" t="s">
        <v>22</v>
      </c>
      <c r="P11707" t="s">
        <v>23</v>
      </c>
      <c r="Q11707" t="s">
        <v>24</v>
      </c>
    </row>
    <row r="11708" spans="1:17" x14ac:dyDescent="0.2">
      <c r="A11708" s="2">
        <v>39680</v>
      </c>
      <c r="B11708" t="s">
        <v>32</v>
      </c>
      <c r="C11708" t="s">
        <v>469</v>
      </c>
      <c r="D11708" t="s">
        <v>19</v>
      </c>
      <c r="E11708" t="s">
        <v>115</v>
      </c>
      <c r="F11708">
        <v>60</v>
      </c>
      <c r="G11708">
        <v>99</v>
      </c>
      <c r="H11708">
        <v>0</v>
      </c>
      <c r="I11708">
        <v>0</v>
      </c>
      <c r="J11708">
        <v>4</v>
      </c>
      <c r="K11708">
        <v>1</v>
      </c>
      <c r="L11708" t="s">
        <v>28</v>
      </c>
      <c r="M11708" t="s">
        <v>1271</v>
      </c>
      <c r="N11708" t="s">
        <v>32</v>
      </c>
      <c r="O11708" t="s">
        <v>22</v>
      </c>
      <c r="P11708" t="s">
        <v>23</v>
      </c>
      <c r="Q11708" t="s">
        <v>24</v>
      </c>
    </row>
    <row r="11709" spans="1:17" x14ac:dyDescent="0.2">
      <c r="A11709" s="2">
        <v>39680</v>
      </c>
      <c r="B11709" t="s">
        <v>161</v>
      </c>
      <c r="C11709" t="s">
        <v>345</v>
      </c>
      <c r="D11709" t="s">
        <v>50</v>
      </c>
      <c r="E11709" t="s">
        <v>50</v>
      </c>
      <c r="F11709">
        <v>51</v>
      </c>
      <c r="G11709">
        <v>86</v>
      </c>
      <c r="H11709">
        <v>0</v>
      </c>
      <c r="I11709">
        <v>0</v>
      </c>
      <c r="J11709">
        <v>1</v>
      </c>
      <c r="K11709">
        <v>2</v>
      </c>
      <c r="L11709" t="s">
        <v>28</v>
      </c>
      <c r="M11709" t="s">
        <v>1188</v>
      </c>
      <c r="N11709" t="s">
        <v>161</v>
      </c>
      <c r="O11709" t="s">
        <v>22</v>
      </c>
      <c r="P11709" t="s">
        <v>23</v>
      </c>
      <c r="Q11709" t="s">
        <v>41</v>
      </c>
    </row>
    <row r="11710" spans="1:17" x14ac:dyDescent="0.2">
      <c r="A11710" s="2">
        <v>39680</v>
      </c>
      <c r="B11710" t="s">
        <v>45</v>
      </c>
      <c r="C11710" t="s">
        <v>351</v>
      </c>
      <c r="D11710" t="s">
        <v>36</v>
      </c>
      <c r="E11710" t="s">
        <v>36</v>
      </c>
      <c r="F11710">
        <v>84</v>
      </c>
      <c r="G11710">
        <v>113</v>
      </c>
      <c r="H11710">
        <v>0</v>
      </c>
      <c r="I11710">
        <v>0</v>
      </c>
      <c r="J11710">
        <v>1</v>
      </c>
      <c r="K11710">
        <v>0</v>
      </c>
      <c r="L11710" t="s">
        <v>28</v>
      </c>
      <c r="M11710" t="s">
        <v>47</v>
      </c>
      <c r="N11710" t="s">
        <v>45</v>
      </c>
      <c r="O11710" t="s">
        <v>22</v>
      </c>
      <c r="P11710" t="s">
        <v>23</v>
      </c>
      <c r="Q11710" t="s">
        <v>24</v>
      </c>
    </row>
    <row r="11711" spans="1:17" x14ac:dyDescent="0.2">
      <c r="A11711" s="2">
        <v>39681</v>
      </c>
      <c r="B11711" t="s">
        <v>363</v>
      </c>
      <c r="C11711" t="s">
        <v>648</v>
      </c>
      <c r="D11711" t="s">
        <v>115</v>
      </c>
      <c r="E11711" t="s">
        <v>115</v>
      </c>
      <c r="F11711">
        <v>147</v>
      </c>
      <c r="G11711">
        <v>183</v>
      </c>
      <c r="H11711">
        <v>0</v>
      </c>
      <c r="I11711">
        <v>0</v>
      </c>
      <c r="J11711">
        <v>7</v>
      </c>
      <c r="K11711">
        <v>0</v>
      </c>
      <c r="L11711" t="s">
        <v>28</v>
      </c>
      <c r="M11711" t="s">
        <v>513</v>
      </c>
      <c r="N11711" t="s">
        <v>363</v>
      </c>
      <c r="O11711" t="s">
        <v>22</v>
      </c>
      <c r="P11711" t="s">
        <v>23</v>
      </c>
      <c r="Q11711" t="s">
        <v>24</v>
      </c>
    </row>
    <row r="11712" spans="1:17" x14ac:dyDescent="0.2">
      <c r="A11712" s="2">
        <v>39682</v>
      </c>
      <c r="B11712" t="s">
        <v>648</v>
      </c>
      <c r="C11712" t="s">
        <v>213</v>
      </c>
      <c r="D11712" t="s">
        <v>115</v>
      </c>
      <c r="E11712" t="s">
        <v>115</v>
      </c>
      <c r="F11712">
        <v>183</v>
      </c>
      <c r="G11712">
        <v>157</v>
      </c>
      <c r="H11712">
        <v>0</v>
      </c>
      <c r="I11712">
        <v>0</v>
      </c>
      <c r="J11712">
        <v>1</v>
      </c>
      <c r="K11712">
        <v>7</v>
      </c>
      <c r="L11712" t="s">
        <v>28</v>
      </c>
      <c r="M11712" t="s">
        <v>513</v>
      </c>
      <c r="N11712" t="s">
        <v>363</v>
      </c>
      <c r="O11712" t="s">
        <v>122</v>
      </c>
      <c r="P11712" t="s">
        <v>23</v>
      </c>
      <c r="Q11712" t="s">
        <v>41</v>
      </c>
    </row>
    <row r="11713" spans="1:17" x14ac:dyDescent="0.2">
      <c r="A11713" s="2">
        <v>39684</v>
      </c>
      <c r="B11713" t="s">
        <v>718</v>
      </c>
      <c r="C11713" t="s">
        <v>756</v>
      </c>
      <c r="D11713" t="s">
        <v>36</v>
      </c>
      <c r="E11713" t="s">
        <v>36</v>
      </c>
      <c r="F11713">
        <v>87</v>
      </c>
      <c r="G11713">
        <v>127</v>
      </c>
      <c r="H11713">
        <v>0</v>
      </c>
      <c r="I11713">
        <v>0</v>
      </c>
      <c r="J11713">
        <v>3</v>
      </c>
      <c r="K11713">
        <v>0</v>
      </c>
      <c r="L11713" t="s">
        <v>28</v>
      </c>
      <c r="M11713" t="s">
        <v>657</v>
      </c>
      <c r="N11713" t="s">
        <v>718</v>
      </c>
      <c r="O11713" t="s">
        <v>22</v>
      </c>
      <c r="P11713" t="s">
        <v>23</v>
      </c>
      <c r="Q11713" t="s">
        <v>24</v>
      </c>
    </row>
    <row r="11714" spans="1:17" x14ac:dyDescent="0.2">
      <c r="A11714" s="2">
        <v>39684</v>
      </c>
      <c r="B11714" t="s">
        <v>166</v>
      </c>
      <c r="C11714" t="s">
        <v>163</v>
      </c>
      <c r="D11714" t="s">
        <v>115</v>
      </c>
      <c r="E11714" t="s">
        <v>115</v>
      </c>
      <c r="F11714">
        <v>71</v>
      </c>
      <c r="G11714">
        <v>94</v>
      </c>
      <c r="H11714">
        <v>0</v>
      </c>
      <c r="I11714">
        <v>0</v>
      </c>
      <c r="J11714">
        <v>2</v>
      </c>
      <c r="K11714">
        <v>1</v>
      </c>
      <c r="L11714" t="s">
        <v>28</v>
      </c>
      <c r="M11714" t="s">
        <v>165</v>
      </c>
      <c r="N11714" t="s">
        <v>166</v>
      </c>
      <c r="O11714" t="s">
        <v>22</v>
      </c>
      <c r="P11714" t="s">
        <v>23</v>
      </c>
      <c r="Q11714" t="s">
        <v>24</v>
      </c>
    </row>
    <row r="11715" spans="1:17" x14ac:dyDescent="0.2">
      <c r="A11715" s="2">
        <v>39685</v>
      </c>
      <c r="B11715" t="s">
        <v>363</v>
      </c>
      <c r="C11715" t="s">
        <v>213</v>
      </c>
      <c r="D11715" t="s">
        <v>115</v>
      </c>
      <c r="E11715" t="s">
        <v>115</v>
      </c>
      <c r="F11715">
        <v>147</v>
      </c>
      <c r="G11715">
        <v>157</v>
      </c>
      <c r="H11715">
        <v>0</v>
      </c>
      <c r="I11715">
        <v>0</v>
      </c>
      <c r="J11715">
        <v>4</v>
      </c>
      <c r="K11715">
        <v>0</v>
      </c>
      <c r="L11715" t="s">
        <v>28</v>
      </c>
      <c r="M11715" t="s">
        <v>513</v>
      </c>
      <c r="N11715" t="s">
        <v>363</v>
      </c>
      <c r="O11715" t="s">
        <v>22</v>
      </c>
      <c r="P11715" t="s">
        <v>23</v>
      </c>
      <c r="Q11715" t="s">
        <v>24</v>
      </c>
    </row>
    <row r="11716" spans="1:17" x14ac:dyDescent="0.2">
      <c r="A11716" s="2">
        <v>39687</v>
      </c>
      <c r="B11716" t="s">
        <v>700</v>
      </c>
      <c r="C11716" t="s">
        <v>481</v>
      </c>
      <c r="D11716" t="s">
        <v>27</v>
      </c>
      <c r="E11716" t="s">
        <v>27</v>
      </c>
      <c r="F11716">
        <v>119</v>
      </c>
      <c r="G11716">
        <v>132</v>
      </c>
      <c r="H11716">
        <v>0</v>
      </c>
      <c r="I11716">
        <v>0</v>
      </c>
      <c r="J11716">
        <v>0</v>
      </c>
      <c r="K11716">
        <v>4</v>
      </c>
      <c r="L11716" t="s">
        <v>230</v>
      </c>
      <c r="M11716" t="s">
        <v>509</v>
      </c>
      <c r="N11716" t="s">
        <v>188</v>
      </c>
      <c r="O11716" t="s">
        <v>122</v>
      </c>
      <c r="P11716" t="s">
        <v>23</v>
      </c>
      <c r="Q11716" t="s">
        <v>41</v>
      </c>
    </row>
    <row r="11717" spans="1:17" x14ac:dyDescent="0.2">
      <c r="A11717" s="2">
        <v>39687</v>
      </c>
      <c r="B11717" t="s">
        <v>167</v>
      </c>
      <c r="C11717" t="s">
        <v>386</v>
      </c>
      <c r="D11717" t="s">
        <v>115</v>
      </c>
      <c r="E11717" t="s">
        <v>50</v>
      </c>
      <c r="F11717">
        <v>45</v>
      </c>
      <c r="G11717">
        <v>138</v>
      </c>
      <c r="H11717">
        <v>0</v>
      </c>
      <c r="I11717">
        <v>0</v>
      </c>
      <c r="J11717">
        <v>1</v>
      </c>
      <c r="K11717">
        <v>0</v>
      </c>
      <c r="L11717" t="s">
        <v>28</v>
      </c>
      <c r="M11717" t="s">
        <v>625</v>
      </c>
      <c r="N11717" t="s">
        <v>167</v>
      </c>
      <c r="O11717" t="s">
        <v>22</v>
      </c>
      <c r="P11717" t="s">
        <v>23</v>
      </c>
      <c r="Q11717" t="s">
        <v>24</v>
      </c>
    </row>
    <row r="11718" spans="1:17" x14ac:dyDescent="0.2">
      <c r="A11718" s="2">
        <v>39688</v>
      </c>
      <c r="B11718" t="s">
        <v>718</v>
      </c>
      <c r="C11718" t="s">
        <v>237</v>
      </c>
      <c r="D11718" t="s">
        <v>36</v>
      </c>
      <c r="E11718" t="s">
        <v>36</v>
      </c>
      <c r="F11718">
        <v>87</v>
      </c>
      <c r="G11718">
        <v>172</v>
      </c>
      <c r="H11718">
        <v>0</v>
      </c>
      <c r="I11718">
        <v>0</v>
      </c>
      <c r="J11718">
        <v>6</v>
      </c>
      <c r="K11718">
        <v>2</v>
      </c>
      <c r="L11718" t="s">
        <v>28</v>
      </c>
      <c r="M11718" t="s">
        <v>657</v>
      </c>
      <c r="N11718" t="s">
        <v>718</v>
      </c>
      <c r="O11718" t="s">
        <v>22</v>
      </c>
      <c r="P11718" t="s">
        <v>23</v>
      </c>
      <c r="Q11718" t="s">
        <v>24</v>
      </c>
    </row>
    <row r="11719" spans="1:17" x14ac:dyDescent="0.2">
      <c r="A11719" s="2">
        <v>39689</v>
      </c>
      <c r="B11719" t="s">
        <v>176</v>
      </c>
      <c r="C11719" t="s">
        <v>402</v>
      </c>
      <c r="D11719" t="s">
        <v>115</v>
      </c>
      <c r="E11719" t="s">
        <v>115</v>
      </c>
      <c r="F11719">
        <v>104</v>
      </c>
      <c r="G11719">
        <v>67</v>
      </c>
      <c r="H11719">
        <v>0</v>
      </c>
      <c r="I11719">
        <v>0</v>
      </c>
      <c r="J11719">
        <v>2</v>
      </c>
      <c r="K11719">
        <v>3</v>
      </c>
      <c r="L11719" t="s">
        <v>28</v>
      </c>
      <c r="M11719" t="s">
        <v>300</v>
      </c>
      <c r="N11719" t="s">
        <v>176</v>
      </c>
      <c r="O11719" t="s">
        <v>22</v>
      </c>
      <c r="P11719" t="s">
        <v>23</v>
      </c>
      <c r="Q11719" t="s">
        <v>41</v>
      </c>
    </row>
    <row r="11720" spans="1:17" x14ac:dyDescent="0.2">
      <c r="A11720" s="2">
        <v>39689</v>
      </c>
      <c r="B11720" t="s">
        <v>449</v>
      </c>
      <c r="C11720" t="s">
        <v>163</v>
      </c>
      <c r="D11720" t="s">
        <v>115</v>
      </c>
      <c r="E11720" t="s">
        <v>115</v>
      </c>
      <c r="F11720">
        <v>55</v>
      </c>
      <c r="G11720">
        <v>94</v>
      </c>
      <c r="H11720">
        <v>0</v>
      </c>
      <c r="I11720">
        <v>0</v>
      </c>
      <c r="J11720">
        <v>0</v>
      </c>
      <c r="K11720">
        <v>0</v>
      </c>
      <c r="L11720" t="s">
        <v>28</v>
      </c>
      <c r="M11720" t="s">
        <v>530</v>
      </c>
      <c r="N11720" t="s">
        <v>449</v>
      </c>
      <c r="O11720" t="s">
        <v>22</v>
      </c>
      <c r="P11720" t="s">
        <v>23</v>
      </c>
      <c r="Q11720" t="s">
        <v>30</v>
      </c>
    </row>
    <row r="11721" spans="1:17" x14ac:dyDescent="0.2">
      <c r="A11721" s="2">
        <v>39690</v>
      </c>
      <c r="B11721" t="s">
        <v>188</v>
      </c>
      <c r="C11721" t="s">
        <v>481</v>
      </c>
      <c r="D11721" t="s">
        <v>27</v>
      </c>
      <c r="E11721" t="s">
        <v>27</v>
      </c>
      <c r="F11721">
        <v>187</v>
      </c>
      <c r="G11721">
        <v>132</v>
      </c>
      <c r="H11721">
        <v>0</v>
      </c>
      <c r="I11721">
        <v>0</v>
      </c>
      <c r="J11721">
        <v>1</v>
      </c>
      <c r="K11721">
        <v>1</v>
      </c>
      <c r="L11721" t="s">
        <v>230</v>
      </c>
      <c r="M11721" t="s">
        <v>509</v>
      </c>
      <c r="N11721" t="s">
        <v>188</v>
      </c>
      <c r="O11721" t="s">
        <v>22</v>
      </c>
      <c r="P11721" t="s">
        <v>23</v>
      </c>
      <c r="Q11721" t="s">
        <v>30</v>
      </c>
    </row>
    <row r="11722" spans="1:17" x14ac:dyDescent="0.2">
      <c r="A11722" s="2">
        <v>39690</v>
      </c>
      <c r="B11722" t="s">
        <v>113</v>
      </c>
      <c r="C11722" t="s">
        <v>166</v>
      </c>
      <c r="D11722" t="s">
        <v>115</v>
      </c>
      <c r="E11722" t="s">
        <v>115</v>
      </c>
      <c r="F11722">
        <v>52</v>
      </c>
      <c r="G11722">
        <v>71</v>
      </c>
      <c r="H11722">
        <v>0</v>
      </c>
      <c r="I11722">
        <v>0</v>
      </c>
      <c r="J11722">
        <v>2</v>
      </c>
      <c r="K11722">
        <v>1</v>
      </c>
      <c r="L11722" t="s">
        <v>28</v>
      </c>
      <c r="M11722" t="s">
        <v>116</v>
      </c>
      <c r="N11722" t="s">
        <v>113</v>
      </c>
      <c r="O11722" t="s">
        <v>22</v>
      </c>
      <c r="P11722" t="s">
        <v>23</v>
      </c>
      <c r="Q11722" t="s">
        <v>24</v>
      </c>
    </row>
    <row r="11723" spans="1:17" x14ac:dyDescent="0.2">
      <c r="A11723" s="2">
        <v>39691</v>
      </c>
      <c r="B11723" t="s">
        <v>188</v>
      </c>
      <c r="C11723" t="s">
        <v>700</v>
      </c>
      <c r="D11723" t="s">
        <v>27</v>
      </c>
      <c r="E11723" t="s">
        <v>27</v>
      </c>
      <c r="F11723">
        <v>187</v>
      </c>
      <c r="G11723">
        <v>119</v>
      </c>
      <c r="H11723">
        <v>0</v>
      </c>
      <c r="I11723">
        <v>0</v>
      </c>
      <c r="J11723">
        <v>0</v>
      </c>
      <c r="K11723">
        <v>0</v>
      </c>
      <c r="L11723" t="s">
        <v>230</v>
      </c>
      <c r="M11723" t="s">
        <v>509</v>
      </c>
      <c r="N11723" t="s">
        <v>188</v>
      </c>
      <c r="O11723" t="s">
        <v>22</v>
      </c>
      <c r="P11723" t="s">
        <v>23</v>
      </c>
      <c r="Q11723" t="s">
        <v>30</v>
      </c>
    </row>
    <row r="11724" spans="1:17" x14ac:dyDescent="0.2">
      <c r="A11724" s="2">
        <v>39694</v>
      </c>
      <c r="B11724" t="s">
        <v>282</v>
      </c>
      <c r="C11724" t="s">
        <v>233</v>
      </c>
      <c r="D11724" t="s">
        <v>19</v>
      </c>
      <c r="E11724" t="s">
        <v>19</v>
      </c>
      <c r="F11724">
        <v>80</v>
      </c>
      <c r="G11724">
        <v>112</v>
      </c>
      <c r="H11724">
        <v>0</v>
      </c>
      <c r="I11724">
        <v>0</v>
      </c>
      <c r="J11724">
        <v>3</v>
      </c>
      <c r="K11724">
        <v>0</v>
      </c>
      <c r="L11724" t="s">
        <v>28</v>
      </c>
      <c r="M11724" t="s">
        <v>285</v>
      </c>
      <c r="N11724" t="s">
        <v>282</v>
      </c>
      <c r="O11724" t="s">
        <v>22</v>
      </c>
      <c r="P11724" t="s">
        <v>23</v>
      </c>
      <c r="Q11724" t="s">
        <v>24</v>
      </c>
    </row>
    <row r="11725" spans="1:17" x14ac:dyDescent="0.2">
      <c r="A11725" s="2">
        <v>39696</v>
      </c>
      <c r="B11725" t="s">
        <v>150</v>
      </c>
      <c r="C11725" t="s">
        <v>118</v>
      </c>
      <c r="D11725" t="s">
        <v>36</v>
      </c>
      <c r="E11725" t="s">
        <v>36</v>
      </c>
      <c r="F11725">
        <v>76</v>
      </c>
      <c r="G11725">
        <v>45</v>
      </c>
      <c r="H11725">
        <v>0</v>
      </c>
      <c r="I11725">
        <v>0</v>
      </c>
      <c r="J11725">
        <v>3</v>
      </c>
      <c r="K11725">
        <v>2</v>
      </c>
      <c r="L11725" t="s">
        <v>20</v>
      </c>
      <c r="M11725" t="s">
        <v>1052</v>
      </c>
      <c r="N11725" t="s">
        <v>150</v>
      </c>
      <c r="O11725" t="s">
        <v>22</v>
      </c>
      <c r="P11725" t="s">
        <v>23</v>
      </c>
      <c r="Q11725" t="s">
        <v>24</v>
      </c>
    </row>
    <row r="11726" spans="1:17" x14ac:dyDescent="0.2">
      <c r="A11726" s="2">
        <v>39696</v>
      </c>
      <c r="B11726" t="s">
        <v>800</v>
      </c>
      <c r="C11726" t="s">
        <v>250</v>
      </c>
      <c r="D11726" t="s">
        <v>36</v>
      </c>
      <c r="E11726" t="s">
        <v>36</v>
      </c>
      <c r="F11726">
        <v>182</v>
      </c>
      <c r="G11726">
        <v>110</v>
      </c>
      <c r="H11726">
        <v>0</v>
      </c>
      <c r="I11726">
        <v>0</v>
      </c>
      <c r="J11726">
        <v>0</v>
      </c>
      <c r="K11726">
        <v>3</v>
      </c>
      <c r="L11726" t="s">
        <v>20</v>
      </c>
      <c r="M11726" t="s">
        <v>800</v>
      </c>
      <c r="N11726" t="s">
        <v>800</v>
      </c>
      <c r="O11726" t="s">
        <v>22</v>
      </c>
      <c r="P11726" t="s">
        <v>23</v>
      </c>
      <c r="Q11726" t="s">
        <v>41</v>
      </c>
    </row>
    <row r="11727" spans="1:17" x14ac:dyDescent="0.2">
      <c r="A11727" s="2">
        <v>39696</v>
      </c>
      <c r="B11727" t="s">
        <v>133</v>
      </c>
      <c r="C11727" t="s">
        <v>177</v>
      </c>
      <c r="D11727" t="s">
        <v>115</v>
      </c>
      <c r="E11727" t="s">
        <v>115</v>
      </c>
      <c r="F11727">
        <v>51</v>
      </c>
      <c r="G11727">
        <v>113</v>
      </c>
      <c r="H11727">
        <v>0</v>
      </c>
      <c r="I11727">
        <v>0</v>
      </c>
      <c r="J11727">
        <v>1</v>
      </c>
      <c r="K11727">
        <v>0</v>
      </c>
      <c r="L11727" t="s">
        <v>28</v>
      </c>
      <c r="M11727" t="s">
        <v>134</v>
      </c>
      <c r="N11727" t="s">
        <v>133</v>
      </c>
      <c r="O11727" t="s">
        <v>22</v>
      </c>
      <c r="P11727" t="s">
        <v>23</v>
      </c>
      <c r="Q11727" t="s">
        <v>24</v>
      </c>
    </row>
    <row r="11728" spans="1:17" x14ac:dyDescent="0.2">
      <c r="A11728" s="2">
        <v>39696</v>
      </c>
      <c r="B11728" t="s">
        <v>718</v>
      </c>
      <c r="C11728" t="s">
        <v>199</v>
      </c>
      <c r="D11728" t="s">
        <v>36</v>
      </c>
      <c r="E11728" t="s">
        <v>36</v>
      </c>
      <c r="F11728">
        <v>90</v>
      </c>
      <c r="G11728">
        <v>20</v>
      </c>
      <c r="H11728">
        <v>0</v>
      </c>
      <c r="I11728">
        <v>0</v>
      </c>
      <c r="J11728">
        <v>1</v>
      </c>
      <c r="K11728">
        <v>0</v>
      </c>
      <c r="L11728" t="s">
        <v>20</v>
      </c>
      <c r="M11728" t="s">
        <v>657</v>
      </c>
      <c r="N11728" t="s">
        <v>718</v>
      </c>
      <c r="O11728" t="s">
        <v>22</v>
      </c>
      <c r="P11728" t="s">
        <v>23</v>
      </c>
      <c r="Q11728" t="s">
        <v>24</v>
      </c>
    </row>
    <row r="11729" spans="1:17" x14ac:dyDescent="0.2">
      <c r="A11729" s="2">
        <v>39697</v>
      </c>
      <c r="B11729" t="s">
        <v>85</v>
      </c>
      <c r="C11729" t="s">
        <v>52</v>
      </c>
      <c r="D11729" t="s">
        <v>50</v>
      </c>
      <c r="E11729" t="s">
        <v>50</v>
      </c>
      <c r="F11729">
        <v>102</v>
      </c>
      <c r="G11729">
        <v>31</v>
      </c>
      <c r="H11729">
        <v>0</v>
      </c>
      <c r="I11729">
        <v>0</v>
      </c>
      <c r="J11729">
        <v>0</v>
      </c>
      <c r="K11729">
        <v>0</v>
      </c>
      <c r="L11729" t="s">
        <v>20</v>
      </c>
      <c r="M11729" t="s">
        <v>86</v>
      </c>
      <c r="N11729" t="s">
        <v>85</v>
      </c>
      <c r="O11729" t="s">
        <v>22</v>
      </c>
      <c r="P11729" t="s">
        <v>23</v>
      </c>
      <c r="Q11729" t="s">
        <v>30</v>
      </c>
    </row>
    <row r="11730" spans="1:17" x14ac:dyDescent="0.2">
      <c r="A11730" s="2">
        <v>39697</v>
      </c>
      <c r="B11730" t="s">
        <v>737</v>
      </c>
      <c r="C11730" t="s">
        <v>89</v>
      </c>
      <c r="D11730" t="s">
        <v>50</v>
      </c>
      <c r="E11730" t="s">
        <v>50</v>
      </c>
      <c r="F11730">
        <v>186</v>
      </c>
      <c r="G11730">
        <v>15</v>
      </c>
      <c r="H11730">
        <v>0</v>
      </c>
      <c r="I11730">
        <v>0</v>
      </c>
      <c r="J11730">
        <v>0</v>
      </c>
      <c r="K11730">
        <v>2</v>
      </c>
      <c r="L11730" t="s">
        <v>20</v>
      </c>
      <c r="M11730" t="s">
        <v>855</v>
      </c>
      <c r="N11730" t="s">
        <v>106</v>
      </c>
      <c r="O11730" t="s">
        <v>122</v>
      </c>
      <c r="P11730" t="s">
        <v>23</v>
      </c>
      <c r="Q11730" t="s">
        <v>41</v>
      </c>
    </row>
    <row r="11731" spans="1:17" x14ac:dyDescent="0.2">
      <c r="A11731" s="2">
        <v>39697</v>
      </c>
      <c r="B11731" t="s">
        <v>39</v>
      </c>
      <c r="C11731" t="s">
        <v>38</v>
      </c>
      <c r="D11731" t="s">
        <v>19</v>
      </c>
      <c r="E11731" t="s">
        <v>19</v>
      </c>
      <c r="F11731">
        <v>7</v>
      </c>
      <c r="G11731">
        <v>25</v>
      </c>
      <c r="H11731">
        <v>0</v>
      </c>
      <c r="I11731">
        <v>0</v>
      </c>
      <c r="J11731">
        <v>1</v>
      </c>
      <c r="K11731">
        <v>1</v>
      </c>
      <c r="L11731" t="s">
        <v>20</v>
      </c>
      <c r="M11731" t="s">
        <v>65</v>
      </c>
      <c r="N11731" t="s">
        <v>39</v>
      </c>
      <c r="O11731" t="s">
        <v>22</v>
      </c>
      <c r="P11731" t="s">
        <v>23</v>
      </c>
      <c r="Q11731" t="s">
        <v>30</v>
      </c>
    </row>
    <row r="11732" spans="1:17" x14ac:dyDescent="0.2">
      <c r="A11732" s="2">
        <v>39697</v>
      </c>
      <c r="B11732" t="s">
        <v>286</v>
      </c>
      <c r="C11732" t="s">
        <v>180</v>
      </c>
      <c r="D11732" t="s">
        <v>50</v>
      </c>
      <c r="E11732" t="s">
        <v>50</v>
      </c>
      <c r="F11732">
        <v>98</v>
      </c>
      <c r="G11732">
        <v>10</v>
      </c>
      <c r="H11732">
        <v>0</v>
      </c>
      <c r="I11732">
        <v>0</v>
      </c>
      <c r="J11732">
        <v>0</v>
      </c>
      <c r="K11732">
        <v>2</v>
      </c>
      <c r="L11732" t="s">
        <v>20</v>
      </c>
      <c r="M11732" t="s">
        <v>359</v>
      </c>
      <c r="N11732" t="s">
        <v>286</v>
      </c>
      <c r="O11732" t="s">
        <v>22</v>
      </c>
      <c r="P11732" t="s">
        <v>23</v>
      </c>
      <c r="Q11732" t="s">
        <v>41</v>
      </c>
    </row>
    <row r="11733" spans="1:17" x14ac:dyDescent="0.2">
      <c r="A11733" s="2">
        <v>39697</v>
      </c>
      <c r="B11733" t="s">
        <v>69</v>
      </c>
      <c r="C11733" t="s">
        <v>67</v>
      </c>
      <c r="D11733" t="s">
        <v>50</v>
      </c>
      <c r="E11733" t="s">
        <v>50</v>
      </c>
      <c r="F11733">
        <v>101</v>
      </c>
      <c r="G11733">
        <v>11</v>
      </c>
      <c r="H11733">
        <v>0</v>
      </c>
      <c r="I11733">
        <v>0</v>
      </c>
      <c r="J11733">
        <v>3</v>
      </c>
      <c r="K11733">
        <v>1</v>
      </c>
      <c r="L11733" t="s">
        <v>20</v>
      </c>
      <c r="M11733" t="s">
        <v>71</v>
      </c>
      <c r="N11733" t="s">
        <v>69</v>
      </c>
      <c r="O11733" t="s">
        <v>22</v>
      </c>
      <c r="P11733" t="s">
        <v>23</v>
      </c>
      <c r="Q11733" t="s">
        <v>24</v>
      </c>
    </row>
    <row r="11734" spans="1:17" x14ac:dyDescent="0.2">
      <c r="A11734" s="2">
        <v>39697</v>
      </c>
      <c r="B11734" t="s">
        <v>402</v>
      </c>
      <c r="C11734" t="s">
        <v>143</v>
      </c>
      <c r="D11734" t="s">
        <v>115</v>
      </c>
      <c r="E11734" t="s">
        <v>115</v>
      </c>
      <c r="F11734">
        <v>66</v>
      </c>
      <c r="G11734">
        <v>35</v>
      </c>
      <c r="H11734">
        <v>0</v>
      </c>
      <c r="I11734">
        <v>0</v>
      </c>
      <c r="J11734">
        <v>2</v>
      </c>
      <c r="K11734">
        <v>3</v>
      </c>
      <c r="L11734" t="s">
        <v>20</v>
      </c>
      <c r="M11734" t="s">
        <v>1002</v>
      </c>
      <c r="N11734" t="s">
        <v>402</v>
      </c>
      <c r="O11734" t="s">
        <v>22</v>
      </c>
      <c r="P11734" t="s">
        <v>23</v>
      </c>
      <c r="Q11734" t="s">
        <v>41</v>
      </c>
    </row>
    <row r="11735" spans="1:17" x14ac:dyDescent="0.2">
      <c r="A11735" s="2">
        <v>39697</v>
      </c>
      <c r="B11735" t="s">
        <v>147</v>
      </c>
      <c r="C11735" t="s">
        <v>81</v>
      </c>
      <c r="D11735" t="s">
        <v>50</v>
      </c>
      <c r="E11735" t="s">
        <v>50</v>
      </c>
      <c r="F11735">
        <v>55</v>
      </c>
      <c r="G11735">
        <v>128</v>
      </c>
      <c r="H11735">
        <v>0</v>
      </c>
      <c r="I11735">
        <v>0</v>
      </c>
      <c r="J11735">
        <v>3</v>
      </c>
      <c r="K11735">
        <v>2</v>
      </c>
      <c r="L11735" t="s">
        <v>20</v>
      </c>
      <c r="M11735" t="s">
        <v>840</v>
      </c>
      <c r="N11735" t="s">
        <v>147</v>
      </c>
      <c r="O11735" t="s">
        <v>22</v>
      </c>
      <c r="P11735" t="s">
        <v>23</v>
      </c>
      <c r="Q11735" t="s">
        <v>24</v>
      </c>
    </row>
    <row r="11736" spans="1:17" x14ac:dyDescent="0.2">
      <c r="A11736" s="2">
        <v>39697</v>
      </c>
      <c r="B11736" t="s">
        <v>224</v>
      </c>
      <c r="C11736" t="s">
        <v>128</v>
      </c>
      <c r="D11736" t="s">
        <v>36</v>
      </c>
      <c r="E11736" t="s">
        <v>36</v>
      </c>
      <c r="F11736">
        <v>64</v>
      </c>
      <c r="G11736">
        <v>44</v>
      </c>
      <c r="H11736">
        <v>0</v>
      </c>
      <c r="I11736">
        <v>0</v>
      </c>
      <c r="J11736">
        <v>0</v>
      </c>
      <c r="K11736">
        <v>0</v>
      </c>
      <c r="L11736" t="s">
        <v>20</v>
      </c>
      <c r="M11736" t="s">
        <v>236</v>
      </c>
      <c r="N11736" t="s">
        <v>224</v>
      </c>
      <c r="O11736" t="s">
        <v>22</v>
      </c>
      <c r="P11736" t="s">
        <v>23</v>
      </c>
      <c r="Q11736" t="s">
        <v>30</v>
      </c>
    </row>
    <row r="11737" spans="1:17" x14ac:dyDescent="0.2">
      <c r="A11737" s="2">
        <v>39697</v>
      </c>
      <c r="B11737" t="s">
        <v>548</v>
      </c>
      <c r="C11737" t="s">
        <v>120</v>
      </c>
      <c r="D11737" t="s">
        <v>36</v>
      </c>
      <c r="E11737" t="s">
        <v>36</v>
      </c>
      <c r="F11737">
        <v>89</v>
      </c>
      <c r="G11737">
        <v>14</v>
      </c>
      <c r="H11737">
        <v>0</v>
      </c>
      <c r="I11737">
        <v>0</v>
      </c>
      <c r="J11737">
        <v>1</v>
      </c>
      <c r="K11737">
        <v>2</v>
      </c>
      <c r="L11737" t="s">
        <v>20</v>
      </c>
      <c r="M11737" t="s">
        <v>805</v>
      </c>
      <c r="N11737" t="s">
        <v>548</v>
      </c>
      <c r="O11737" t="s">
        <v>22</v>
      </c>
      <c r="P11737" t="s">
        <v>23</v>
      </c>
      <c r="Q11737" t="s">
        <v>41</v>
      </c>
    </row>
    <row r="11738" spans="1:17" x14ac:dyDescent="0.2">
      <c r="A11738" s="2">
        <v>39697</v>
      </c>
      <c r="B11738" t="s">
        <v>43</v>
      </c>
      <c r="C11738" t="s">
        <v>18</v>
      </c>
      <c r="D11738" t="s">
        <v>19</v>
      </c>
      <c r="E11738" t="s">
        <v>19</v>
      </c>
      <c r="F11738">
        <v>29</v>
      </c>
      <c r="G11738">
        <v>22</v>
      </c>
      <c r="H11738">
        <v>0</v>
      </c>
      <c r="I11738">
        <v>0</v>
      </c>
      <c r="J11738">
        <v>0</v>
      </c>
      <c r="K11738">
        <v>1</v>
      </c>
      <c r="L11738" t="s">
        <v>20</v>
      </c>
      <c r="M11738" t="s">
        <v>908</v>
      </c>
      <c r="N11738" t="s">
        <v>43</v>
      </c>
      <c r="O11738" t="s">
        <v>22</v>
      </c>
      <c r="P11738" t="s">
        <v>23</v>
      </c>
      <c r="Q11738" t="s">
        <v>41</v>
      </c>
    </row>
    <row r="11739" spans="1:17" x14ac:dyDescent="0.2">
      <c r="A11739" s="2">
        <v>39697</v>
      </c>
      <c r="B11739" t="s">
        <v>274</v>
      </c>
      <c r="C11739" t="s">
        <v>560</v>
      </c>
      <c r="D11739" t="s">
        <v>50</v>
      </c>
      <c r="E11739" t="s">
        <v>50</v>
      </c>
      <c r="F11739">
        <v>5</v>
      </c>
      <c r="G11739">
        <v>120</v>
      </c>
      <c r="H11739">
        <v>0</v>
      </c>
      <c r="I11739">
        <v>0</v>
      </c>
      <c r="J11739">
        <v>3</v>
      </c>
      <c r="K11739">
        <v>0</v>
      </c>
      <c r="L11739" t="s">
        <v>20</v>
      </c>
      <c r="M11739" t="s">
        <v>333</v>
      </c>
      <c r="N11739" t="s">
        <v>274</v>
      </c>
      <c r="O11739" t="s">
        <v>22</v>
      </c>
      <c r="P11739" t="s">
        <v>23</v>
      </c>
      <c r="Q11739" t="s">
        <v>24</v>
      </c>
    </row>
    <row r="11740" spans="1:17" x14ac:dyDescent="0.2">
      <c r="A11740" s="2">
        <v>39697</v>
      </c>
      <c r="B11740" t="s">
        <v>454</v>
      </c>
      <c r="C11740" t="s">
        <v>77</v>
      </c>
      <c r="D11740" t="s">
        <v>27</v>
      </c>
      <c r="E11740" t="s">
        <v>27</v>
      </c>
      <c r="F11740">
        <v>92</v>
      </c>
      <c r="G11740">
        <v>28</v>
      </c>
      <c r="H11740">
        <v>0</v>
      </c>
      <c r="I11740">
        <v>0</v>
      </c>
      <c r="J11740">
        <v>0</v>
      </c>
      <c r="K11740">
        <v>1</v>
      </c>
      <c r="L11740" t="s">
        <v>20</v>
      </c>
      <c r="M11740" t="s">
        <v>900</v>
      </c>
      <c r="N11740" t="s">
        <v>454</v>
      </c>
      <c r="O11740" t="s">
        <v>22</v>
      </c>
      <c r="P11740" t="s">
        <v>23</v>
      </c>
      <c r="Q11740" t="s">
        <v>41</v>
      </c>
    </row>
    <row r="11741" spans="1:17" x14ac:dyDescent="0.2">
      <c r="A11741" s="2">
        <v>39697</v>
      </c>
      <c r="B11741" t="s">
        <v>145</v>
      </c>
      <c r="C11741" t="s">
        <v>119</v>
      </c>
      <c r="D11741" t="s">
        <v>50</v>
      </c>
      <c r="E11741" t="s">
        <v>50</v>
      </c>
      <c r="F11741">
        <v>65</v>
      </c>
      <c r="G11741">
        <v>2</v>
      </c>
      <c r="H11741">
        <v>0</v>
      </c>
      <c r="I11741">
        <v>0</v>
      </c>
      <c r="J11741">
        <v>1</v>
      </c>
      <c r="K11741">
        <v>2</v>
      </c>
      <c r="L11741" t="s">
        <v>20</v>
      </c>
      <c r="M11741" t="s">
        <v>433</v>
      </c>
      <c r="N11741" t="s">
        <v>145</v>
      </c>
      <c r="O11741" t="s">
        <v>22</v>
      </c>
      <c r="P11741" t="s">
        <v>23</v>
      </c>
      <c r="Q11741" t="s">
        <v>41</v>
      </c>
    </row>
    <row r="11742" spans="1:17" x14ac:dyDescent="0.2">
      <c r="A11742" s="2">
        <v>39697</v>
      </c>
      <c r="B11742" t="s">
        <v>31</v>
      </c>
      <c r="C11742" t="s">
        <v>17</v>
      </c>
      <c r="D11742" t="s">
        <v>19</v>
      </c>
      <c r="E11742" t="s">
        <v>19</v>
      </c>
      <c r="F11742">
        <v>52</v>
      </c>
      <c r="G11742">
        <v>71</v>
      </c>
      <c r="H11742">
        <v>0</v>
      </c>
      <c r="I11742">
        <v>0</v>
      </c>
      <c r="J11742">
        <v>3</v>
      </c>
      <c r="K11742">
        <v>1</v>
      </c>
      <c r="L11742" t="s">
        <v>20</v>
      </c>
      <c r="M11742" t="s">
        <v>33</v>
      </c>
      <c r="N11742" t="s">
        <v>31</v>
      </c>
      <c r="O11742" t="s">
        <v>22</v>
      </c>
      <c r="P11742" t="s">
        <v>23</v>
      </c>
      <c r="Q11742" t="s">
        <v>24</v>
      </c>
    </row>
    <row r="11743" spans="1:17" x14ac:dyDescent="0.2">
      <c r="A11743" s="2">
        <v>39697</v>
      </c>
      <c r="B11743" t="s">
        <v>204</v>
      </c>
      <c r="C11743" t="s">
        <v>355</v>
      </c>
      <c r="D11743" t="s">
        <v>57</v>
      </c>
      <c r="E11743" t="s">
        <v>57</v>
      </c>
      <c r="F11743">
        <v>143</v>
      </c>
      <c r="G11743">
        <v>150</v>
      </c>
      <c r="H11743">
        <v>0</v>
      </c>
      <c r="I11743">
        <v>0</v>
      </c>
      <c r="J11743">
        <v>2</v>
      </c>
      <c r="K11743">
        <v>0</v>
      </c>
      <c r="L11743" t="s">
        <v>20</v>
      </c>
      <c r="M11743" t="s">
        <v>729</v>
      </c>
      <c r="N11743" t="s">
        <v>204</v>
      </c>
      <c r="O11743" t="s">
        <v>22</v>
      </c>
      <c r="P11743" t="s">
        <v>23</v>
      </c>
      <c r="Q11743" t="s">
        <v>24</v>
      </c>
    </row>
    <row r="11744" spans="1:17" x14ac:dyDescent="0.2">
      <c r="A11744" s="2">
        <v>39697</v>
      </c>
      <c r="B11744" t="s">
        <v>196</v>
      </c>
      <c r="C11744" t="s">
        <v>339</v>
      </c>
      <c r="D11744" t="s">
        <v>36</v>
      </c>
      <c r="E11744" t="s">
        <v>36</v>
      </c>
      <c r="F11744">
        <v>90</v>
      </c>
      <c r="G11744">
        <v>144</v>
      </c>
      <c r="H11744">
        <v>0</v>
      </c>
      <c r="I11744">
        <v>0</v>
      </c>
      <c r="J11744">
        <v>3</v>
      </c>
      <c r="K11744">
        <v>0</v>
      </c>
      <c r="L11744" t="s">
        <v>20</v>
      </c>
      <c r="M11744" t="s">
        <v>917</v>
      </c>
      <c r="N11744" t="s">
        <v>196</v>
      </c>
      <c r="O11744" t="s">
        <v>22</v>
      </c>
      <c r="P11744" t="s">
        <v>23</v>
      </c>
      <c r="Q11744" t="s">
        <v>24</v>
      </c>
    </row>
    <row r="11745" spans="1:17" x14ac:dyDescent="0.2">
      <c r="A11745" s="2">
        <v>39697</v>
      </c>
      <c r="B11745" t="s">
        <v>345</v>
      </c>
      <c r="C11745" t="s">
        <v>98</v>
      </c>
      <c r="D11745" t="s">
        <v>50</v>
      </c>
      <c r="E11745" t="s">
        <v>50</v>
      </c>
      <c r="F11745">
        <v>77</v>
      </c>
      <c r="G11745">
        <v>38</v>
      </c>
      <c r="H11745">
        <v>0</v>
      </c>
      <c r="I11745">
        <v>0</v>
      </c>
      <c r="J11745">
        <v>1</v>
      </c>
      <c r="K11745">
        <v>2</v>
      </c>
      <c r="L11745" t="s">
        <v>20</v>
      </c>
      <c r="M11745" t="s">
        <v>1339</v>
      </c>
      <c r="N11745" t="s">
        <v>129</v>
      </c>
      <c r="O11745" t="s">
        <v>122</v>
      </c>
      <c r="P11745" t="s">
        <v>23</v>
      </c>
      <c r="Q11745" t="s">
        <v>41</v>
      </c>
    </row>
    <row r="11746" spans="1:17" x14ac:dyDescent="0.2">
      <c r="A11746" s="2">
        <v>39697</v>
      </c>
      <c r="B11746" t="s">
        <v>94</v>
      </c>
      <c r="C11746" t="s">
        <v>72</v>
      </c>
      <c r="D11746" t="s">
        <v>50</v>
      </c>
      <c r="E11746" t="s">
        <v>50</v>
      </c>
      <c r="F11746">
        <v>50</v>
      </c>
      <c r="G11746">
        <v>36</v>
      </c>
      <c r="H11746">
        <v>0</v>
      </c>
      <c r="I11746">
        <v>0</v>
      </c>
      <c r="J11746">
        <v>0</v>
      </c>
      <c r="K11746">
        <v>0</v>
      </c>
      <c r="L11746" t="s">
        <v>20</v>
      </c>
      <c r="M11746" t="s">
        <v>96</v>
      </c>
      <c r="N11746" t="s">
        <v>94</v>
      </c>
      <c r="O11746" t="s">
        <v>22</v>
      </c>
      <c r="P11746" t="s">
        <v>23</v>
      </c>
      <c r="Q11746" t="s">
        <v>30</v>
      </c>
    </row>
    <row r="11747" spans="1:17" x14ac:dyDescent="0.2">
      <c r="A11747" s="2">
        <v>39697</v>
      </c>
      <c r="B11747" t="s">
        <v>123</v>
      </c>
      <c r="C11747" t="s">
        <v>53</v>
      </c>
      <c r="D11747" t="s">
        <v>50</v>
      </c>
      <c r="E11747" t="s">
        <v>50</v>
      </c>
      <c r="F11747">
        <v>19</v>
      </c>
      <c r="G11747">
        <v>43</v>
      </c>
      <c r="H11747">
        <v>0</v>
      </c>
      <c r="I11747">
        <v>0</v>
      </c>
      <c r="J11747">
        <v>2</v>
      </c>
      <c r="K11747">
        <v>2</v>
      </c>
      <c r="L11747" t="s">
        <v>20</v>
      </c>
      <c r="M11747" t="s">
        <v>179</v>
      </c>
      <c r="N11747" t="s">
        <v>123</v>
      </c>
      <c r="O11747" t="s">
        <v>22</v>
      </c>
      <c r="P11747" t="s">
        <v>23</v>
      </c>
      <c r="Q11747" t="s">
        <v>30</v>
      </c>
    </row>
    <row r="11748" spans="1:17" x14ac:dyDescent="0.2">
      <c r="A11748" s="2">
        <v>39697</v>
      </c>
      <c r="B11748" t="s">
        <v>207</v>
      </c>
      <c r="C11748" t="s">
        <v>352</v>
      </c>
      <c r="D11748" t="s">
        <v>36</v>
      </c>
      <c r="E11748" t="s">
        <v>36</v>
      </c>
      <c r="F11748">
        <v>86</v>
      </c>
      <c r="G11748">
        <v>121</v>
      </c>
      <c r="H11748">
        <v>0</v>
      </c>
      <c r="I11748">
        <v>0</v>
      </c>
      <c r="J11748">
        <v>1</v>
      </c>
      <c r="K11748">
        <v>0</v>
      </c>
      <c r="L11748" t="s">
        <v>20</v>
      </c>
      <c r="M11748" t="s">
        <v>209</v>
      </c>
      <c r="N11748" t="s">
        <v>207</v>
      </c>
      <c r="O11748" t="s">
        <v>22</v>
      </c>
      <c r="P11748" t="s">
        <v>23</v>
      </c>
      <c r="Q11748" t="s">
        <v>24</v>
      </c>
    </row>
    <row r="11749" spans="1:17" x14ac:dyDescent="0.2">
      <c r="A11749" s="2">
        <v>39697</v>
      </c>
      <c r="B11749" t="s">
        <v>174</v>
      </c>
      <c r="C11749" t="s">
        <v>129</v>
      </c>
      <c r="D11749" t="s">
        <v>50</v>
      </c>
      <c r="E11749" t="s">
        <v>50</v>
      </c>
      <c r="F11749">
        <v>130</v>
      </c>
      <c r="G11749">
        <v>3</v>
      </c>
      <c r="H11749">
        <v>0</v>
      </c>
      <c r="I11749">
        <v>0</v>
      </c>
      <c r="J11749">
        <v>0</v>
      </c>
      <c r="K11749">
        <v>6</v>
      </c>
      <c r="L11749" t="s">
        <v>20</v>
      </c>
      <c r="M11749" t="s">
        <v>820</v>
      </c>
      <c r="N11749" t="s">
        <v>174</v>
      </c>
      <c r="O11749" t="s">
        <v>22</v>
      </c>
      <c r="P11749" t="s">
        <v>23</v>
      </c>
      <c r="Q11749" t="s">
        <v>41</v>
      </c>
    </row>
    <row r="11750" spans="1:17" x14ac:dyDescent="0.2">
      <c r="A11750" s="2">
        <v>39697</v>
      </c>
      <c r="B11750" t="s">
        <v>97</v>
      </c>
      <c r="C11750" t="s">
        <v>153</v>
      </c>
      <c r="D11750" t="s">
        <v>50</v>
      </c>
      <c r="E11750" t="s">
        <v>50</v>
      </c>
      <c r="F11750">
        <v>152</v>
      </c>
      <c r="G11750">
        <v>18</v>
      </c>
      <c r="H11750">
        <v>0</v>
      </c>
      <c r="I11750">
        <v>0</v>
      </c>
      <c r="J11750">
        <v>0</v>
      </c>
      <c r="K11750">
        <v>3</v>
      </c>
      <c r="L11750" t="s">
        <v>20</v>
      </c>
      <c r="M11750" t="s">
        <v>97</v>
      </c>
      <c r="N11750" t="s">
        <v>97</v>
      </c>
      <c r="O11750" t="s">
        <v>22</v>
      </c>
      <c r="P11750" t="s">
        <v>23</v>
      </c>
      <c r="Q11750" t="s">
        <v>41</v>
      </c>
    </row>
    <row r="11751" spans="1:17" x14ac:dyDescent="0.2">
      <c r="A11751" s="2">
        <v>39697</v>
      </c>
      <c r="B11751" t="s">
        <v>328</v>
      </c>
      <c r="C11751" t="s">
        <v>104</v>
      </c>
      <c r="D11751" t="s">
        <v>50</v>
      </c>
      <c r="E11751" t="s">
        <v>50</v>
      </c>
      <c r="F11751">
        <v>56</v>
      </c>
      <c r="G11751">
        <v>16</v>
      </c>
      <c r="H11751">
        <v>0</v>
      </c>
      <c r="I11751">
        <v>0</v>
      </c>
      <c r="J11751">
        <v>1</v>
      </c>
      <c r="K11751">
        <v>0</v>
      </c>
      <c r="L11751" t="s">
        <v>20</v>
      </c>
      <c r="M11751" t="s">
        <v>329</v>
      </c>
      <c r="N11751" t="s">
        <v>328</v>
      </c>
      <c r="O11751" t="s">
        <v>22</v>
      </c>
      <c r="P11751" t="s">
        <v>23</v>
      </c>
      <c r="Q11751" t="s">
        <v>24</v>
      </c>
    </row>
    <row r="11752" spans="1:17" x14ac:dyDescent="0.2">
      <c r="A11752" s="2">
        <v>39697</v>
      </c>
      <c r="B11752" t="s">
        <v>184</v>
      </c>
      <c r="C11752" t="s">
        <v>82</v>
      </c>
      <c r="D11752" t="s">
        <v>50</v>
      </c>
      <c r="E11752" t="s">
        <v>50</v>
      </c>
      <c r="F11752">
        <v>133</v>
      </c>
      <c r="G11752">
        <v>9</v>
      </c>
      <c r="H11752">
        <v>0</v>
      </c>
      <c r="I11752">
        <v>0</v>
      </c>
      <c r="J11752">
        <v>0</v>
      </c>
      <c r="K11752">
        <v>4</v>
      </c>
      <c r="L11752" t="s">
        <v>20</v>
      </c>
      <c r="M11752" t="s">
        <v>193</v>
      </c>
      <c r="N11752" t="s">
        <v>184</v>
      </c>
      <c r="O11752" t="s">
        <v>22</v>
      </c>
      <c r="P11752" t="s">
        <v>23</v>
      </c>
      <c r="Q11752" t="s">
        <v>41</v>
      </c>
    </row>
    <row r="11753" spans="1:17" x14ac:dyDescent="0.2">
      <c r="A11753" s="2">
        <v>39697</v>
      </c>
      <c r="B11753" t="s">
        <v>197</v>
      </c>
      <c r="C11753" t="s">
        <v>617</v>
      </c>
      <c r="D11753" t="s">
        <v>36</v>
      </c>
      <c r="E11753" t="s">
        <v>36</v>
      </c>
      <c r="F11753">
        <v>140</v>
      </c>
      <c r="G11753">
        <v>85</v>
      </c>
      <c r="H11753">
        <v>0</v>
      </c>
      <c r="I11753">
        <v>0</v>
      </c>
      <c r="J11753">
        <v>0</v>
      </c>
      <c r="K11753">
        <v>1</v>
      </c>
      <c r="L11753" t="s">
        <v>20</v>
      </c>
      <c r="M11753" t="s">
        <v>225</v>
      </c>
      <c r="N11753" t="s">
        <v>197</v>
      </c>
      <c r="O11753" t="s">
        <v>22</v>
      </c>
      <c r="P11753" t="s">
        <v>23</v>
      </c>
      <c r="Q11753" t="s">
        <v>41</v>
      </c>
    </row>
    <row r="11754" spans="1:17" x14ac:dyDescent="0.2">
      <c r="A11754" s="2">
        <v>39697</v>
      </c>
      <c r="B11754" t="s">
        <v>404</v>
      </c>
      <c r="C11754" t="s">
        <v>211</v>
      </c>
      <c r="D11754" t="s">
        <v>36</v>
      </c>
      <c r="E11754" t="s">
        <v>36</v>
      </c>
      <c r="F11754">
        <v>169</v>
      </c>
      <c r="G11754">
        <v>117</v>
      </c>
      <c r="H11754">
        <v>0</v>
      </c>
      <c r="I11754">
        <v>0</v>
      </c>
      <c r="J11754">
        <v>1</v>
      </c>
      <c r="K11754">
        <v>4</v>
      </c>
      <c r="L11754" t="s">
        <v>20</v>
      </c>
      <c r="M11754" t="s">
        <v>662</v>
      </c>
      <c r="N11754" t="s">
        <v>404</v>
      </c>
      <c r="O11754" t="s">
        <v>22</v>
      </c>
      <c r="P11754" t="s">
        <v>23</v>
      </c>
      <c r="Q11754" t="s">
        <v>41</v>
      </c>
    </row>
    <row r="11755" spans="1:17" x14ac:dyDescent="0.2">
      <c r="A11755" s="2">
        <v>39697</v>
      </c>
      <c r="B11755" t="s">
        <v>384</v>
      </c>
      <c r="C11755" t="s">
        <v>101</v>
      </c>
      <c r="D11755" t="s">
        <v>50</v>
      </c>
      <c r="E11755" t="s">
        <v>50</v>
      </c>
      <c r="F11755">
        <v>48</v>
      </c>
      <c r="G11755">
        <v>63</v>
      </c>
      <c r="H11755">
        <v>0</v>
      </c>
      <c r="I11755">
        <v>0</v>
      </c>
      <c r="J11755">
        <v>1</v>
      </c>
      <c r="K11755">
        <v>2</v>
      </c>
      <c r="L11755" t="s">
        <v>20</v>
      </c>
      <c r="M11755" t="s">
        <v>1076</v>
      </c>
      <c r="N11755" t="s">
        <v>384</v>
      </c>
      <c r="O11755" t="s">
        <v>22</v>
      </c>
      <c r="P11755" t="s">
        <v>23</v>
      </c>
      <c r="Q11755" t="s">
        <v>41</v>
      </c>
    </row>
    <row r="11756" spans="1:17" x14ac:dyDescent="0.2">
      <c r="A11756" s="2">
        <v>39697</v>
      </c>
      <c r="B11756" t="s">
        <v>1279</v>
      </c>
      <c r="C11756" t="s">
        <v>87</v>
      </c>
      <c r="D11756" t="s">
        <v>50</v>
      </c>
      <c r="E11756" t="s">
        <v>50</v>
      </c>
      <c r="F11756">
        <v>136</v>
      </c>
      <c r="G11756">
        <v>16</v>
      </c>
      <c r="H11756">
        <v>0</v>
      </c>
      <c r="I11756">
        <v>0</v>
      </c>
      <c r="J11756">
        <v>2</v>
      </c>
      <c r="K11756">
        <v>2</v>
      </c>
      <c r="L11756" t="s">
        <v>20</v>
      </c>
      <c r="M11756" t="s">
        <v>1280</v>
      </c>
      <c r="N11756" t="s">
        <v>1279</v>
      </c>
      <c r="O11756" t="s">
        <v>22</v>
      </c>
      <c r="P11756" t="s">
        <v>23</v>
      </c>
      <c r="Q11756" t="s">
        <v>30</v>
      </c>
    </row>
    <row r="11757" spans="1:17" x14ac:dyDescent="0.2">
      <c r="A11757" s="2">
        <v>39697</v>
      </c>
      <c r="B11757" t="s">
        <v>126</v>
      </c>
      <c r="C11757" t="s">
        <v>55</v>
      </c>
      <c r="D11757" t="s">
        <v>50</v>
      </c>
      <c r="E11757" t="s">
        <v>57</v>
      </c>
      <c r="F11757">
        <v>4</v>
      </c>
      <c r="G11757">
        <v>39</v>
      </c>
      <c r="H11757">
        <v>0</v>
      </c>
      <c r="I11757">
        <v>0</v>
      </c>
      <c r="J11757">
        <v>1</v>
      </c>
      <c r="K11757">
        <v>2</v>
      </c>
      <c r="L11757" t="s">
        <v>28</v>
      </c>
      <c r="M11757" t="s">
        <v>330</v>
      </c>
      <c r="N11757" t="s">
        <v>126</v>
      </c>
      <c r="O11757" t="s">
        <v>22</v>
      </c>
      <c r="P11757" t="s">
        <v>23</v>
      </c>
      <c r="Q11757" t="s">
        <v>41</v>
      </c>
    </row>
    <row r="11758" spans="1:17" x14ac:dyDescent="0.2">
      <c r="A11758" s="2">
        <v>39697</v>
      </c>
      <c r="B11758" t="s">
        <v>1273</v>
      </c>
      <c r="C11758" t="s">
        <v>442</v>
      </c>
      <c r="D11758" t="s">
        <v>57</v>
      </c>
      <c r="E11758" t="s">
        <v>57</v>
      </c>
      <c r="F11758">
        <v>95</v>
      </c>
      <c r="G11758">
        <v>111</v>
      </c>
      <c r="H11758">
        <v>0</v>
      </c>
      <c r="I11758">
        <v>0</v>
      </c>
      <c r="J11758">
        <v>1</v>
      </c>
      <c r="K11758">
        <v>3</v>
      </c>
      <c r="L11758" t="s">
        <v>20</v>
      </c>
      <c r="M11758" t="s">
        <v>1274</v>
      </c>
      <c r="N11758" t="s">
        <v>1273</v>
      </c>
      <c r="O11758" t="s">
        <v>22</v>
      </c>
      <c r="P11758" t="s">
        <v>23</v>
      </c>
      <c r="Q11758" t="s">
        <v>41</v>
      </c>
    </row>
    <row r="11759" spans="1:17" x14ac:dyDescent="0.2">
      <c r="A11759" s="2">
        <v>39697</v>
      </c>
      <c r="B11759" t="s">
        <v>49</v>
      </c>
      <c r="C11759" t="s">
        <v>76</v>
      </c>
      <c r="D11759" t="s">
        <v>50</v>
      </c>
      <c r="E11759" t="s">
        <v>50</v>
      </c>
      <c r="F11759">
        <v>34</v>
      </c>
      <c r="G11759">
        <v>107</v>
      </c>
      <c r="H11759">
        <v>0</v>
      </c>
      <c r="I11759">
        <v>0</v>
      </c>
      <c r="J11759">
        <v>2</v>
      </c>
      <c r="K11759">
        <v>2</v>
      </c>
      <c r="L11759" t="s">
        <v>20</v>
      </c>
      <c r="M11759" t="s">
        <v>103</v>
      </c>
      <c r="N11759" t="s">
        <v>49</v>
      </c>
      <c r="O11759" t="s">
        <v>22</v>
      </c>
      <c r="P11759" t="s">
        <v>23</v>
      </c>
      <c r="Q11759" t="s">
        <v>30</v>
      </c>
    </row>
    <row r="11760" spans="1:17" x14ac:dyDescent="0.2">
      <c r="A11760" s="2">
        <v>39697</v>
      </c>
      <c r="B11760" t="s">
        <v>239</v>
      </c>
      <c r="C11760" t="s">
        <v>110</v>
      </c>
      <c r="D11760" t="s">
        <v>115</v>
      </c>
      <c r="E11760" t="s">
        <v>36</v>
      </c>
      <c r="F11760">
        <v>92</v>
      </c>
      <c r="G11760">
        <v>37</v>
      </c>
      <c r="H11760">
        <v>0</v>
      </c>
      <c r="I11760">
        <v>0</v>
      </c>
      <c r="J11760">
        <v>0</v>
      </c>
      <c r="K11760">
        <v>0</v>
      </c>
      <c r="L11760" t="s">
        <v>28</v>
      </c>
      <c r="M11760" t="s">
        <v>240</v>
      </c>
      <c r="N11760" t="s">
        <v>239</v>
      </c>
      <c r="O11760" t="s">
        <v>22</v>
      </c>
      <c r="P11760" t="s">
        <v>23</v>
      </c>
      <c r="Q11760" t="s">
        <v>30</v>
      </c>
    </row>
    <row r="11761" spans="1:17" x14ac:dyDescent="0.2">
      <c r="A11761" s="2">
        <v>39697</v>
      </c>
      <c r="B11761" t="s">
        <v>42</v>
      </c>
      <c r="C11761" t="s">
        <v>32</v>
      </c>
      <c r="D11761" t="s">
        <v>19</v>
      </c>
      <c r="E11761" t="s">
        <v>19</v>
      </c>
      <c r="F11761">
        <v>73</v>
      </c>
      <c r="G11761">
        <v>61</v>
      </c>
      <c r="H11761">
        <v>0</v>
      </c>
      <c r="I11761">
        <v>0</v>
      </c>
      <c r="J11761">
        <v>1</v>
      </c>
      <c r="K11761">
        <v>0</v>
      </c>
      <c r="L11761" t="s">
        <v>20</v>
      </c>
      <c r="M11761" t="s">
        <v>44</v>
      </c>
      <c r="N11761" t="s">
        <v>42</v>
      </c>
      <c r="O11761" t="s">
        <v>22</v>
      </c>
      <c r="P11761" t="s">
        <v>23</v>
      </c>
      <c r="Q11761" t="s">
        <v>24</v>
      </c>
    </row>
    <row r="11762" spans="1:17" x14ac:dyDescent="0.2">
      <c r="A11762" s="2">
        <v>39697</v>
      </c>
      <c r="B11762" t="s">
        <v>90</v>
      </c>
      <c r="C11762" t="s">
        <v>249</v>
      </c>
      <c r="D11762" t="s">
        <v>50</v>
      </c>
      <c r="E11762" t="s">
        <v>50</v>
      </c>
      <c r="F11762">
        <v>30</v>
      </c>
      <c r="G11762">
        <v>79</v>
      </c>
      <c r="H11762">
        <v>0</v>
      </c>
      <c r="I11762">
        <v>0</v>
      </c>
      <c r="J11762">
        <v>1</v>
      </c>
      <c r="K11762">
        <v>1</v>
      </c>
      <c r="L11762" t="s">
        <v>20</v>
      </c>
      <c r="M11762" t="s">
        <v>1340</v>
      </c>
      <c r="N11762" t="s">
        <v>90</v>
      </c>
      <c r="O11762" t="s">
        <v>22</v>
      </c>
      <c r="P11762" t="s">
        <v>23</v>
      </c>
      <c r="Q11762" t="s">
        <v>30</v>
      </c>
    </row>
    <row r="11763" spans="1:17" x14ac:dyDescent="0.2">
      <c r="A11763" s="2">
        <v>39697</v>
      </c>
      <c r="B11763" t="s">
        <v>166</v>
      </c>
      <c r="C11763" t="s">
        <v>449</v>
      </c>
      <c r="D11763" t="s">
        <v>115</v>
      </c>
      <c r="E11763" t="s">
        <v>115</v>
      </c>
      <c r="F11763">
        <v>81</v>
      </c>
      <c r="G11763">
        <v>59</v>
      </c>
      <c r="H11763">
        <v>0</v>
      </c>
      <c r="I11763">
        <v>0</v>
      </c>
      <c r="J11763">
        <v>3</v>
      </c>
      <c r="K11763">
        <v>0</v>
      </c>
      <c r="L11763" t="s">
        <v>20</v>
      </c>
      <c r="M11763" t="s">
        <v>165</v>
      </c>
      <c r="N11763" t="s">
        <v>166</v>
      </c>
      <c r="O11763" t="s">
        <v>22</v>
      </c>
      <c r="P11763" t="s">
        <v>23</v>
      </c>
      <c r="Q11763" t="s">
        <v>24</v>
      </c>
    </row>
    <row r="11764" spans="1:17" x14ac:dyDescent="0.2">
      <c r="A11764" s="2">
        <v>39697</v>
      </c>
      <c r="B11764" t="s">
        <v>92</v>
      </c>
      <c r="C11764" t="s">
        <v>73</v>
      </c>
      <c r="D11764" t="s">
        <v>50</v>
      </c>
      <c r="E11764" t="s">
        <v>50</v>
      </c>
      <c r="F11764">
        <v>13</v>
      </c>
      <c r="G11764">
        <v>54</v>
      </c>
      <c r="H11764">
        <v>0</v>
      </c>
      <c r="I11764">
        <v>0</v>
      </c>
      <c r="J11764">
        <v>0</v>
      </c>
      <c r="K11764">
        <v>3</v>
      </c>
      <c r="L11764" t="s">
        <v>20</v>
      </c>
      <c r="M11764" t="s">
        <v>1341</v>
      </c>
      <c r="N11764" t="s">
        <v>92</v>
      </c>
      <c r="O11764" t="s">
        <v>22</v>
      </c>
      <c r="P11764" t="s">
        <v>23</v>
      </c>
      <c r="Q11764" t="s">
        <v>41</v>
      </c>
    </row>
    <row r="11765" spans="1:17" x14ac:dyDescent="0.2">
      <c r="A11765" s="2">
        <v>39697</v>
      </c>
      <c r="B11765" t="s">
        <v>113</v>
      </c>
      <c r="C11765" t="s">
        <v>167</v>
      </c>
      <c r="D11765" t="s">
        <v>115</v>
      </c>
      <c r="E11765" t="s">
        <v>115</v>
      </c>
      <c r="F11765">
        <v>48</v>
      </c>
      <c r="G11765">
        <v>46</v>
      </c>
      <c r="H11765">
        <v>0</v>
      </c>
      <c r="I11765">
        <v>0</v>
      </c>
      <c r="J11765">
        <v>1</v>
      </c>
      <c r="K11765">
        <v>1</v>
      </c>
      <c r="L11765" t="s">
        <v>20</v>
      </c>
      <c r="M11765" t="s">
        <v>231</v>
      </c>
      <c r="N11765" t="s">
        <v>113</v>
      </c>
      <c r="O11765" t="s">
        <v>22</v>
      </c>
      <c r="P11765" t="s">
        <v>23</v>
      </c>
      <c r="Q11765" t="s">
        <v>30</v>
      </c>
    </row>
    <row r="11766" spans="1:17" x14ac:dyDescent="0.2">
      <c r="A11766" s="2">
        <v>39697</v>
      </c>
      <c r="B11766" t="s">
        <v>1204</v>
      </c>
      <c r="C11766" t="s">
        <v>48</v>
      </c>
      <c r="D11766" t="s">
        <v>50</v>
      </c>
      <c r="E11766" t="s">
        <v>50</v>
      </c>
      <c r="F11766">
        <v>33</v>
      </c>
      <c r="G11766">
        <v>198</v>
      </c>
      <c r="H11766">
        <v>0</v>
      </c>
      <c r="I11766">
        <v>0</v>
      </c>
      <c r="J11766">
        <v>2</v>
      </c>
      <c r="K11766">
        <v>0</v>
      </c>
      <c r="L11766" t="s">
        <v>20</v>
      </c>
      <c r="M11766" t="s">
        <v>1219</v>
      </c>
      <c r="N11766" t="s">
        <v>1204</v>
      </c>
      <c r="O11766" t="s">
        <v>22</v>
      </c>
      <c r="P11766" t="s">
        <v>23</v>
      </c>
      <c r="Q11766" t="s">
        <v>24</v>
      </c>
    </row>
    <row r="11767" spans="1:17" x14ac:dyDescent="0.2">
      <c r="A11767" s="2">
        <v>39697</v>
      </c>
      <c r="B11767" t="s">
        <v>419</v>
      </c>
      <c r="C11767" t="s">
        <v>172</v>
      </c>
      <c r="D11767" t="s">
        <v>36</v>
      </c>
      <c r="E11767" t="s">
        <v>36</v>
      </c>
      <c r="F11767">
        <v>157</v>
      </c>
      <c r="G11767">
        <v>126</v>
      </c>
      <c r="H11767">
        <v>0</v>
      </c>
      <c r="I11767">
        <v>0</v>
      </c>
      <c r="J11767">
        <v>1</v>
      </c>
      <c r="K11767">
        <v>2</v>
      </c>
      <c r="L11767" t="s">
        <v>20</v>
      </c>
      <c r="M11767" t="s">
        <v>441</v>
      </c>
      <c r="N11767" t="s">
        <v>419</v>
      </c>
      <c r="O11767" t="s">
        <v>22</v>
      </c>
      <c r="P11767" t="s">
        <v>23</v>
      </c>
      <c r="Q11767" t="s">
        <v>41</v>
      </c>
    </row>
    <row r="11768" spans="1:17" x14ac:dyDescent="0.2">
      <c r="A11768" s="2">
        <v>39697</v>
      </c>
      <c r="B11768" t="s">
        <v>35</v>
      </c>
      <c r="C11768" t="s">
        <v>802</v>
      </c>
      <c r="D11768" t="s">
        <v>36</v>
      </c>
      <c r="E11768" t="s">
        <v>36</v>
      </c>
      <c r="F11768">
        <v>145</v>
      </c>
      <c r="G11768">
        <v>87</v>
      </c>
      <c r="H11768">
        <v>0</v>
      </c>
      <c r="I11768">
        <v>0</v>
      </c>
      <c r="J11768">
        <v>2</v>
      </c>
      <c r="K11768">
        <v>1</v>
      </c>
      <c r="L11768" t="s">
        <v>20</v>
      </c>
      <c r="M11768" t="s">
        <v>200</v>
      </c>
      <c r="N11768" t="s">
        <v>35</v>
      </c>
      <c r="O11768" t="s">
        <v>22</v>
      </c>
      <c r="P11768" t="s">
        <v>23</v>
      </c>
      <c r="Q11768" t="s">
        <v>24</v>
      </c>
    </row>
    <row r="11769" spans="1:17" x14ac:dyDescent="0.2">
      <c r="A11769" s="2">
        <v>39697</v>
      </c>
      <c r="B11769" t="s">
        <v>244</v>
      </c>
      <c r="C11769" t="s">
        <v>100</v>
      </c>
      <c r="D11769" t="s">
        <v>50</v>
      </c>
      <c r="E11769" t="s">
        <v>50</v>
      </c>
      <c r="F11769">
        <v>67</v>
      </c>
      <c r="G11769">
        <v>32</v>
      </c>
      <c r="H11769">
        <v>0</v>
      </c>
      <c r="I11769">
        <v>0</v>
      </c>
      <c r="J11769">
        <v>2</v>
      </c>
      <c r="K11769">
        <v>1</v>
      </c>
      <c r="L11769" t="s">
        <v>20</v>
      </c>
      <c r="M11769" t="s">
        <v>292</v>
      </c>
      <c r="N11769" t="s">
        <v>244</v>
      </c>
      <c r="O11769" t="s">
        <v>22</v>
      </c>
      <c r="P11769" t="s">
        <v>23</v>
      </c>
      <c r="Q11769" t="s">
        <v>24</v>
      </c>
    </row>
    <row r="11770" spans="1:17" x14ac:dyDescent="0.2">
      <c r="A11770" s="2">
        <v>39697</v>
      </c>
      <c r="B11770" t="s">
        <v>149</v>
      </c>
      <c r="C11770" t="s">
        <v>135</v>
      </c>
      <c r="D11770" t="s">
        <v>36</v>
      </c>
      <c r="E11770" t="s">
        <v>36</v>
      </c>
      <c r="F11770">
        <v>70</v>
      </c>
      <c r="G11770">
        <v>27</v>
      </c>
      <c r="H11770">
        <v>0</v>
      </c>
      <c r="I11770">
        <v>0</v>
      </c>
      <c r="J11770">
        <v>0</v>
      </c>
      <c r="K11770">
        <v>1</v>
      </c>
      <c r="L11770" t="s">
        <v>20</v>
      </c>
      <c r="M11770" t="s">
        <v>416</v>
      </c>
      <c r="N11770" t="s">
        <v>149</v>
      </c>
      <c r="O11770" t="s">
        <v>22</v>
      </c>
      <c r="P11770" t="s">
        <v>23</v>
      </c>
      <c r="Q11770" t="s">
        <v>41</v>
      </c>
    </row>
    <row r="11771" spans="1:17" x14ac:dyDescent="0.2">
      <c r="A11771" s="2">
        <v>39697</v>
      </c>
      <c r="B11771" t="s">
        <v>106</v>
      </c>
      <c r="C11771" t="s">
        <v>646</v>
      </c>
      <c r="D11771" t="s">
        <v>50</v>
      </c>
      <c r="E11771" t="s">
        <v>50</v>
      </c>
      <c r="F11771">
        <v>1</v>
      </c>
      <c r="G11771">
        <v>75</v>
      </c>
      <c r="H11771">
        <v>0</v>
      </c>
      <c r="I11771">
        <v>0</v>
      </c>
      <c r="J11771">
        <v>1</v>
      </c>
      <c r="K11771">
        <v>0</v>
      </c>
      <c r="L11771" t="s">
        <v>20</v>
      </c>
      <c r="M11771" t="s">
        <v>1037</v>
      </c>
      <c r="N11771" t="s">
        <v>106</v>
      </c>
      <c r="O11771" t="s">
        <v>22</v>
      </c>
      <c r="P11771" t="s">
        <v>23</v>
      </c>
      <c r="Q11771" t="s">
        <v>24</v>
      </c>
    </row>
    <row r="11772" spans="1:17" x14ac:dyDescent="0.2">
      <c r="A11772" s="2">
        <v>39697</v>
      </c>
      <c r="B11772" t="s">
        <v>380</v>
      </c>
      <c r="C11772" t="s">
        <v>756</v>
      </c>
      <c r="D11772" t="s">
        <v>36</v>
      </c>
      <c r="E11772" t="s">
        <v>36</v>
      </c>
      <c r="F11772">
        <v>106</v>
      </c>
      <c r="G11772">
        <v>127</v>
      </c>
      <c r="H11772">
        <v>0</v>
      </c>
      <c r="I11772">
        <v>0</v>
      </c>
      <c r="J11772">
        <v>1</v>
      </c>
      <c r="K11772">
        <v>2</v>
      </c>
      <c r="L11772" t="s">
        <v>20</v>
      </c>
      <c r="M11772" t="s">
        <v>266</v>
      </c>
      <c r="N11772" t="s">
        <v>183</v>
      </c>
      <c r="O11772" t="s">
        <v>122</v>
      </c>
      <c r="P11772" t="s">
        <v>23</v>
      </c>
      <c r="Q11772" t="s">
        <v>41</v>
      </c>
    </row>
    <row r="11773" spans="1:17" x14ac:dyDescent="0.2">
      <c r="A11773" s="2">
        <v>39697</v>
      </c>
      <c r="B11773" t="s">
        <v>282</v>
      </c>
      <c r="C11773" t="s">
        <v>555</v>
      </c>
      <c r="D11773" t="s">
        <v>19</v>
      </c>
      <c r="E11773" t="s">
        <v>27</v>
      </c>
      <c r="F11773">
        <v>80</v>
      </c>
      <c r="G11773">
        <v>99</v>
      </c>
      <c r="H11773">
        <v>0</v>
      </c>
      <c r="I11773">
        <v>0</v>
      </c>
      <c r="J11773">
        <v>1</v>
      </c>
      <c r="K11773">
        <v>1</v>
      </c>
      <c r="L11773" t="s">
        <v>20</v>
      </c>
      <c r="M11773" t="s">
        <v>285</v>
      </c>
      <c r="N11773" t="s">
        <v>282</v>
      </c>
      <c r="O11773" t="s">
        <v>22</v>
      </c>
      <c r="P11773" t="s">
        <v>23</v>
      </c>
      <c r="Q11773" t="s">
        <v>30</v>
      </c>
    </row>
    <row r="11774" spans="1:17" x14ac:dyDescent="0.2">
      <c r="A11774" s="2">
        <v>39697</v>
      </c>
      <c r="B11774" t="s">
        <v>168</v>
      </c>
      <c r="C11774" t="s">
        <v>317</v>
      </c>
      <c r="D11774" t="s">
        <v>50</v>
      </c>
      <c r="E11774" t="s">
        <v>50</v>
      </c>
      <c r="F11774">
        <v>26</v>
      </c>
      <c r="G11774">
        <v>57</v>
      </c>
      <c r="H11774">
        <v>0</v>
      </c>
      <c r="I11774">
        <v>0</v>
      </c>
      <c r="J11774">
        <v>1</v>
      </c>
      <c r="K11774">
        <v>0</v>
      </c>
      <c r="L11774" t="s">
        <v>20</v>
      </c>
      <c r="M11774" t="s">
        <v>1008</v>
      </c>
      <c r="N11774" t="s">
        <v>168</v>
      </c>
      <c r="O11774" t="s">
        <v>22</v>
      </c>
      <c r="P11774" t="s">
        <v>23</v>
      </c>
      <c r="Q11774" t="s">
        <v>24</v>
      </c>
    </row>
    <row r="11775" spans="1:17" x14ac:dyDescent="0.2">
      <c r="A11775" s="2">
        <v>39697</v>
      </c>
      <c r="B11775" t="s">
        <v>176</v>
      </c>
      <c r="C11775" t="s">
        <v>163</v>
      </c>
      <c r="D11775" t="s">
        <v>115</v>
      </c>
      <c r="E11775" t="s">
        <v>115</v>
      </c>
      <c r="F11775">
        <v>109</v>
      </c>
      <c r="G11775">
        <v>116</v>
      </c>
      <c r="H11775">
        <v>0</v>
      </c>
      <c r="I11775">
        <v>0</v>
      </c>
      <c r="J11775">
        <v>1</v>
      </c>
      <c r="K11775">
        <v>2</v>
      </c>
      <c r="L11775" t="s">
        <v>20</v>
      </c>
      <c r="M11775" t="s">
        <v>300</v>
      </c>
      <c r="N11775" t="s">
        <v>176</v>
      </c>
      <c r="O11775" t="s">
        <v>22</v>
      </c>
      <c r="P11775" t="s">
        <v>23</v>
      </c>
      <c r="Q11775" t="s">
        <v>41</v>
      </c>
    </row>
    <row r="11776" spans="1:17" x14ac:dyDescent="0.2">
      <c r="A11776" s="2">
        <v>39697</v>
      </c>
      <c r="B11776" t="s">
        <v>161</v>
      </c>
      <c r="C11776" t="s">
        <v>386</v>
      </c>
      <c r="D11776" t="s">
        <v>50</v>
      </c>
      <c r="E11776" t="s">
        <v>50</v>
      </c>
      <c r="F11776">
        <v>53</v>
      </c>
      <c r="G11776">
        <v>138</v>
      </c>
      <c r="H11776">
        <v>0</v>
      </c>
      <c r="I11776">
        <v>0</v>
      </c>
      <c r="J11776">
        <v>1</v>
      </c>
      <c r="K11776">
        <v>0</v>
      </c>
      <c r="L11776" t="s">
        <v>20</v>
      </c>
      <c r="M11776" t="s">
        <v>162</v>
      </c>
      <c r="N11776" t="s">
        <v>161</v>
      </c>
      <c r="O11776" t="s">
        <v>22</v>
      </c>
      <c r="P11776" t="s">
        <v>23</v>
      </c>
      <c r="Q11776" t="s">
        <v>24</v>
      </c>
    </row>
    <row r="11777" spans="1:17" x14ac:dyDescent="0.2">
      <c r="A11777" s="2">
        <v>39698</v>
      </c>
      <c r="B11777" t="s">
        <v>471</v>
      </c>
      <c r="C11777" t="s">
        <v>267</v>
      </c>
      <c r="D11777" t="s">
        <v>36</v>
      </c>
      <c r="E11777" t="s">
        <v>36</v>
      </c>
      <c r="F11777">
        <v>104</v>
      </c>
      <c r="G11777">
        <v>58</v>
      </c>
      <c r="H11777">
        <v>0</v>
      </c>
      <c r="I11777">
        <v>0</v>
      </c>
      <c r="J11777">
        <v>3</v>
      </c>
      <c r="K11777">
        <v>2</v>
      </c>
      <c r="L11777" t="s">
        <v>20</v>
      </c>
      <c r="M11777" t="s">
        <v>639</v>
      </c>
      <c r="N11777" t="s">
        <v>471</v>
      </c>
      <c r="O11777" t="s">
        <v>22</v>
      </c>
      <c r="P11777" t="s">
        <v>23</v>
      </c>
      <c r="Q11777" t="s">
        <v>24</v>
      </c>
    </row>
    <row r="11778" spans="1:17" x14ac:dyDescent="0.2">
      <c r="A11778" s="2">
        <v>39698</v>
      </c>
      <c r="B11778" t="s">
        <v>107</v>
      </c>
      <c r="C11778" t="s">
        <v>25</v>
      </c>
      <c r="D11778" t="s">
        <v>19</v>
      </c>
      <c r="E11778" t="s">
        <v>19</v>
      </c>
      <c r="F11778">
        <v>40</v>
      </c>
      <c r="G11778">
        <v>6</v>
      </c>
      <c r="H11778">
        <v>0</v>
      </c>
      <c r="I11778">
        <v>0</v>
      </c>
      <c r="J11778">
        <v>0</v>
      </c>
      <c r="K11778">
        <v>3</v>
      </c>
      <c r="L11778" t="s">
        <v>20</v>
      </c>
      <c r="M11778" t="s">
        <v>310</v>
      </c>
      <c r="N11778" t="s">
        <v>107</v>
      </c>
      <c r="O11778" t="s">
        <v>22</v>
      </c>
      <c r="P11778" t="s">
        <v>23</v>
      </c>
      <c r="Q11778" t="s">
        <v>41</v>
      </c>
    </row>
    <row r="11779" spans="1:17" x14ac:dyDescent="0.2">
      <c r="A11779" s="2">
        <v>39698</v>
      </c>
      <c r="B11779" t="s">
        <v>61</v>
      </c>
      <c r="C11779" t="s">
        <v>111</v>
      </c>
      <c r="D11779" t="s">
        <v>36</v>
      </c>
      <c r="E11779" t="s">
        <v>36</v>
      </c>
      <c r="F11779">
        <v>100</v>
      </c>
      <c r="G11779">
        <v>47</v>
      </c>
      <c r="H11779">
        <v>0</v>
      </c>
      <c r="I11779">
        <v>0</v>
      </c>
      <c r="J11779">
        <v>1</v>
      </c>
      <c r="K11779">
        <v>0</v>
      </c>
      <c r="L11779" t="s">
        <v>20</v>
      </c>
      <c r="M11779" t="s">
        <v>429</v>
      </c>
      <c r="N11779" t="s">
        <v>61</v>
      </c>
      <c r="O11779" t="s">
        <v>22</v>
      </c>
      <c r="P11779" t="s">
        <v>23</v>
      </c>
      <c r="Q11779" t="s">
        <v>24</v>
      </c>
    </row>
    <row r="11780" spans="1:17" x14ac:dyDescent="0.2">
      <c r="A11780" s="2">
        <v>39698</v>
      </c>
      <c r="B11780" t="s">
        <v>890</v>
      </c>
      <c r="C11780" t="s">
        <v>183</v>
      </c>
      <c r="D11780" t="s">
        <v>36</v>
      </c>
      <c r="E11780" t="s">
        <v>36</v>
      </c>
      <c r="F11780">
        <v>68</v>
      </c>
      <c r="G11780">
        <v>21</v>
      </c>
      <c r="H11780">
        <v>0</v>
      </c>
      <c r="I11780">
        <v>0</v>
      </c>
      <c r="J11780">
        <v>0</v>
      </c>
      <c r="K11780">
        <v>1</v>
      </c>
      <c r="L11780" t="s">
        <v>20</v>
      </c>
      <c r="M11780" t="s">
        <v>920</v>
      </c>
      <c r="N11780" t="s">
        <v>890</v>
      </c>
      <c r="O11780" t="s">
        <v>22</v>
      </c>
      <c r="P11780" t="s">
        <v>23</v>
      </c>
      <c r="Q11780" t="s">
        <v>41</v>
      </c>
    </row>
    <row r="11781" spans="1:17" x14ac:dyDescent="0.2">
      <c r="A11781" s="2">
        <v>39698</v>
      </c>
      <c r="B11781" t="s">
        <v>405</v>
      </c>
      <c r="C11781" t="s">
        <v>141</v>
      </c>
      <c r="D11781" t="s">
        <v>36</v>
      </c>
      <c r="E11781" t="s">
        <v>36</v>
      </c>
      <c r="F11781">
        <v>156</v>
      </c>
      <c r="G11781">
        <v>62</v>
      </c>
      <c r="H11781">
        <v>0</v>
      </c>
      <c r="I11781">
        <v>0</v>
      </c>
      <c r="J11781">
        <v>0</v>
      </c>
      <c r="K11781">
        <v>3</v>
      </c>
      <c r="L11781" t="s">
        <v>20</v>
      </c>
      <c r="M11781" t="s">
        <v>565</v>
      </c>
      <c r="N11781" t="s">
        <v>149</v>
      </c>
      <c r="O11781" t="s">
        <v>122</v>
      </c>
      <c r="P11781" t="s">
        <v>23</v>
      </c>
      <c r="Q11781" t="s">
        <v>41</v>
      </c>
    </row>
    <row r="11782" spans="1:17" x14ac:dyDescent="0.2">
      <c r="A11782" s="2">
        <v>39698</v>
      </c>
      <c r="B11782" t="s">
        <v>378</v>
      </c>
      <c r="C11782" t="s">
        <v>351</v>
      </c>
      <c r="D11782" t="s">
        <v>36</v>
      </c>
      <c r="E11782" t="s">
        <v>36</v>
      </c>
      <c r="F11782">
        <v>141</v>
      </c>
      <c r="G11782">
        <v>115</v>
      </c>
      <c r="H11782">
        <v>0</v>
      </c>
      <c r="I11782">
        <v>0</v>
      </c>
      <c r="J11782">
        <v>1</v>
      </c>
      <c r="K11782">
        <v>0</v>
      </c>
      <c r="L11782" t="s">
        <v>20</v>
      </c>
      <c r="M11782" t="s">
        <v>379</v>
      </c>
      <c r="N11782" t="s">
        <v>378</v>
      </c>
      <c r="O11782" t="s">
        <v>22</v>
      </c>
      <c r="P11782" t="s">
        <v>23</v>
      </c>
      <c r="Q11782" t="s">
        <v>24</v>
      </c>
    </row>
    <row r="11783" spans="1:17" x14ac:dyDescent="0.2">
      <c r="A11783" s="2">
        <v>39698</v>
      </c>
      <c r="B11783" t="s">
        <v>296</v>
      </c>
      <c r="C11783" t="s">
        <v>136</v>
      </c>
      <c r="D11783" t="s">
        <v>36</v>
      </c>
      <c r="E11783" t="s">
        <v>36</v>
      </c>
      <c r="F11783">
        <v>103</v>
      </c>
      <c r="G11783">
        <v>23</v>
      </c>
      <c r="H11783">
        <v>0</v>
      </c>
      <c r="I11783">
        <v>0</v>
      </c>
      <c r="J11783">
        <v>1</v>
      </c>
      <c r="K11783">
        <v>1</v>
      </c>
      <c r="L11783" t="s">
        <v>20</v>
      </c>
      <c r="M11783" t="s">
        <v>399</v>
      </c>
      <c r="N11783" t="s">
        <v>296</v>
      </c>
      <c r="O11783" t="s">
        <v>22</v>
      </c>
      <c r="P11783" t="s">
        <v>23</v>
      </c>
      <c r="Q11783" t="s">
        <v>30</v>
      </c>
    </row>
    <row r="11784" spans="1:17" x14ac:dyDescent="0.2">
      <c r="A11784" s="2">
        <v>39698</v>
      </c>
      <c r="B11784" t="s">
        <v>237</v>
      </c>
      <c r="C11784" t="s">
        <v>208</v>
      </c>
      <c r="D11784" t="s">
        <v>36</v>
      </c>
      <c r="E11784" t="s">
        <v>36</v>
      </c>
      <c r="F11784">
        <v>171</v>
      </c>
      <c r="G11784">
        <v>87</v>
      </c>
      <c r="H11784">
        <v>0</v>
      </c>
      <c r="I11784">
        <v>0</v>
      </c>
      <c r="J11784">
        <v>3</v>
      </c>
      <c r="K11784">
        <v>1</v>
      </c>
      <c r="L11784" t="s">
        <v>20</v>
      </c>
      <c r="M11784" t="s">
        <v>366</v>
      </c>
      <c r="N11784" t="s">
        <v>237</v>
      </c>
      <c r="O11784" t="s">
        <v>22</v>
      </c>
      <c r="P11784" t="s">
        <v>23</v>
      </c>
      <c r="Q11784" t="s">
        <v>24</v>
      </c>
    </row>
    <row r="11785" spans="1:17" x14ac:dyDescent="0.2">
      <c r="A11785" s="2">
        <v>39698</v>
      </c>
      <c r="B11785" t="s">
        <v>45</v>
      </c>
      <c r="C11785" t="s">
        <v>34</v>
      </c>
      <c r="D11785" t="s">
        <v>36</v>
      </c>
      <c r="E11785" t="s">
        <v>36</v>
      </c>
      <c r="F11785">
        <v>83</v>
      </c>
      <c r="G11785">
        <v>41</v>
      </c>
      <c r="H11785">
        <v>0</v>
      </c>
      <c r="I11785">
        <v>0</v>
      </c>
      <c r="J11785">
        <v>0</v>
      </c>
      <c r="K11785">
        <v>0</v>
      </c>
      <c r="L11785" t="s">
        <v>20</v>
      </c>
      <c r="M11785" t="s">
        <v>47</v>
      </c>
      <c r="N11785" t="s">
        <v>45</v>
      </c>
      <c r="O11785" t="s">
        <v>22</v>
      </c>
      <c r="P11785" t="s">
        <v>23</v>
      </c>
      <c r="Q11785" t="s">
        <v>30</v>
      </c>
    </row>
    <row r="11786" spans="1:17" x14ac:dyDescent="0.2">
      <c r="A11786" s="2">
        <v>39700</v>
      </c>
      <c r="B11786" t="s">
        <v>38</v>
      </c>
      <c r="C11786" t="s">
        <v>32</v>
      </c>
      <c r="D11786" t="s">
        <v>19</v>
      </c>
      <c r="E11786" t="s">
        <v>19</v>
      </c>
      <c r="F11786">
        <v>25</v>
      </c>
      <c r="G11786">
        <v>61</v>
      </c>
      <c r="H11786">
        <v>0</v>
      </c>
      <c r="I11786">
        <v>0</v>
      </c>
      <c r="J11786">
        <v>2</v>
      </c>
      <c r="K11786">
        <v>0</v>
      </c>
      <c r="L11786" t="s">
        <v>20</v>
      </c>
      <c r="M11786" t="s">
        <v>40</v>
      </c>
      <c r="N11786" t="s">
        <v>38</v>
      </c>
      <c r="O11786" t="s">
        <v>22</v>
      </c>
      <c r="P11786" t="s">
        <v>23</v>
      </c>
      <c r="Q11786" t="s">
        <v>24</v>
      </c>
    </row>
    <row r="11787" spans="1:17" x14ac:dyDescent="0.2">
      <c r="A11787" s="2">
        <v>39700</v>
      </c>
      <c r="B11787" t="s">
        <v>149</v>
      </c>
      <c r="C11787" t="s">
        <v>34</v>
      </c>
      <c r="D11787" t="s">
        <v>36</v>
      </c>
      <c r="E11787" t="s">
        <v>36</v>
      </c>
      <c r="F11787">
        <v>70</v>
      </c>
      <c r="G11787">
        <v>41</v>
      </c>
      <c r="H11787">
        <v>0</v>
      </c>
      <c r="I11787">
        <v>0</v>
      </c>
      <c r="J11787">
        <v>0</v>
      </c>
      <c r="K11787">
        <v>1</v>
      </c>
      <c r="L11787" t="s">
        <v>28</v>
      </c>
      <c r="M11787" t="s">
        <v>1282</v>
      </c>
      <c r="N11787" t="s">
        <v>149</v>
      </c>
      <c r="O11787" t="s">
        <v>22</v>
      </c>
      <c r="P11787" t="s">
        <v>23</v>
      </c>
      <c r="Q11787" t="s">
        <v>41</v>
      </c>
    </row>
    <row r="11788" spans="1:17" x14ac:dyDescent="0.2">
      <c r="A11788" s="2">
        <v>39701</v>
      </c>
      <c r="B11788" t="s">
        <v>85</v>
      </c>
      <c r="C11788" t="s">
        <v>184</v>
      </c>
      <c r="D11788" t="s">
        <v>50</v>
      </c>
      <c r="E11788" t="s">
        <v>50</v>
      </c>
      <c r="F11788">
        <v>102</v>
      </c>
      <c r="G11788">
        <v>133</v>
      </c>
      <c r="H11788">
        <v>0</v>
      </c>
      <c r="I11788">
        <v>0</v>
      </c>
      <c r="J11788">
        <v>3</v>
      </c>
      <c r="K11788">
        <v>0</v>
      </c>
      <c r="L11788" t="s">
        <v>20</v>
      </c>
      <c r="M11788" t="s">
        <v>86</v>
      </c>
      <c r="N11788" t="s">
        <v>85</v>
      </c>
      <c r="O11788" t="s">
        <v>22</v>
      </c>
      <c r="P11788" t="s">
        <v>23</v>
      </c>
      <c r="Q11788" t="s">
        <v>24</v>
      </c>
    </row>
    <row r="11789" spans="1:17" x14ac:dyDescent="0.2">
      <c r="A11789" s="2">
        <v>39701</v>
      </c>
      <c r="B11789" t="s">
        <v>737</v>
      </c>
      <c r="C11789" t="s">
        <v>317</v>
      </c>
      <c r="D11789" t="s">
        <v>50</v>
      </c>
      <c r="E11789" t="s">
        <v>50</v>
      </c>
      <c r="F11789">
        <v>186</v>
      </c>
      <c r="G11789">
        <v>57</v>
      </c>
      <c r="H11789">
        <v>0</v>
      </c>
      <c r="I11789">
        <v>0</v>
      </c>
      <c r="J11789">
        <v>1</v>
      </c>
      <c r="K11789">
        <v>3</v>
      </c>
      <c r="L11789" t="s">
        <v>20</v>
      </c>
      <c r="M11789" t="s">
        <v>819</v>
      </c>
      <c r="N11789" t="s">
        <v>737</v>
      </c>
      <c r="O11789" t="s">
        <v>22</v>
      </c>
      <c r="P11789" t="s">
        <v>23</v>
      </c>
      <c r="Q11789" t="s">
        <v>41</v>
      </c>
    </row>
    <row r="11790" spans="1:17" x14ac:dyDescent="0.2">
      <c r="A11790" s="2">
        <v>39701</v>
      </c>
      <c r="B11790" t="s">
        <v>386</v>
      </c>
      <c r="C11790" t="s">
        <v>174</v>
      </c>
      <c r="D11790" t="s">
        <v>50</v>
      </c>
      <c r="E11790" t="s">
        <v>50</v>
      </c>
      <c r="F11790">
        <v>138</v>
      </c>
      <c r="G11790">
        <v>130</v>
      </c>
      <c r="H11790">
        <v>0</v>
      </c>
      <c r="I11790">
        <v>0</v>
      </c>
      <c r="J11790">
        <v>0</v>
      </c>
      <c r="K11790">
        <v>0</v>
      </c>
      <c r="L11790" t="s">
        <v>20</v>
      </c>
      <c r="M11790" t="s">
        <v>595</v>
      </c>
      <c r="N11790" t="s">
        <v>386</v>
      </c>
      <c r="O11790" t="s">
        <v>22</v>
      </c>
      <c r="P11790" t="s">
        <v>23</v>
      </c>
      <c r="Q11790" t="s">
        <v>30</v>
      </c>
    </row>
    <row r="11791" spans="1:17" x14ac:dyDescent="0.2">
      <c r="A11791" s="2">
        <v>39701</v>
      </c>
      <c r="B11791" t="s">
        <v>646</v>
      </c>
      <c r="C11791" t="s">
        <v>81</v>
      </c>
      <c r="D11791" t="s">
        <v>50</v>
      </c>
      <c r="E11791" t="s">
        <v>50</v>
      </c>
      <c r="F11791">
        <v>75</v>
      </c>
      <c r="G11791">
        <v>128</v>
      </c>
      <c r="H11791">
        <v>0</v>
      </c>
      <c r="I11791">
        <v>0</v>
      </c>
      <c r="J11791">
        <v>7</v>
      </c>
      <c r="K11791">
        <v>0</v>
      </c>
      <c r="L11791" t="s">
        <v>20</v>
      </c>
      <c r="M11791" t="s">
        <v>909</v>
      </c>
      <c r="N11791" t="s">
        <v>646</v>
      </c>
      <c r="O11791" t="s">
        <v>22</v>
      </c>
      <c r="P11791" t="s">
        <v>23</v>
      </c>
      <c r="Q11791" t="s">
        <v>24</v>
      </c>
    </row>
    <row r="11792" spans="1:17" x14ac:dyDescent="0.2">
      <c r="A11792" s="2">
        <v>39701</v>
      </c>
      <c r="B11792" t="s">
        <v>25</v>
      </c>
      <c r="C11792" t="s">
        <v>17</v>
      </c>
      <c r="D11792" t="s">
        <v>19</v>
      </c>
      <c r="E11792" t="s">
        <v>19</v>
      </c>
      <c r="F11792">
        <v>6</v>
      </c>
      <c r="G11792">
        <v>71</v>
      </c>
      <c r="H11792">
        <v>0</v>
      </c>
      <c r="I11792">
        <v>0</v>
      </c>
      <c r="J11792">
        <v>0</v>
      </c>
      <c r="K11792">
        <v>0</v>
      </c>
      <c r="L11792" t="s">
        <v>20</v>
      </c>
      <c r="M11792" t="s">
        <v>117</v>
      </c>
      <c r="N11792" t="s">
        <v>25</v>
      </c>
      <c r="O11792" t="s">
        <v>22</v>
      </c>
      <c r="P11792" t="s">
        <v>23</v>
      </c>
      <c r="Q11792" t="s">
        <v>30</v>
      </c>
    </row>
    <row r="11793" spans="1:17" x14ac:dyDescent="0.2">
      <c r="A11793" s="2">
        <v>39701</v>
      </c>
      <c r="B11793" t="s">
        <v>756</v>
      </c>
      <c r="C11793" t="s">
        <v>380</v>
      </c>
      <c r="D11793" t="s">
        <v>36</v>
      </c>
      <c r="E11793" t="s">
        <v>36</v>
      </c>
      <c r="F11793">
        <v>127</v>
      </c>
      <c r="G11793">
        <v>106</v>
      </c>
      <c r="H11793">
        <v>0</v>
      </c>
      <c r="I11793">
        <v>0</v>
      </c>
      <c r="J11793">
        <v>1</v>
      </c>
      <c r="K11793">
        <v>3</v>
      </c>
      <c r="L11793" t="s">
        <v>20</v>
      </c>
      <c r="M11793" t="s">
        <v>266</v>
      </c>
      <c r="N11793" t="s">
        <v>183</v>
      </c>
      <c r="O11793" t="s">
        <v>122</v>
      </c>
      <c r="P11793" t="s">
        <v>23</v>
      </c>
      <c r="Q11793" t="s">
        <v>41</v>
      </c>
    </row>
    <row r="11794" spans="1:17" x14ac:dyDescent="0.2">
      <c r="A11794" s="2">
        <v>39701</v>
      </c>
      <c r="B11794" t="s">
        <v>107</v>
      </c>
      <c r="C11794" t="s">
        <v>43</v>
      </c>
      <c r="D11794" t="s">
        <v>19</v>
      </c>
      <c r="E11794" t="s">
        <v>19</v>
      </c>
      <c r="F11794">
        <v>40</v>
      </c>
      <c r="G11794">
        <v>29</v>
      </c>
      <c r="H11794">
        <v>0</v>
      </c>
      <c r="I11794">
        <v>0</v>
      </c>
      <c r="J11794">
        <v>4</v>
      </c>
      <c r="K11794">
        <v>0</v>
      </c>
      <c r="L11794" t="s">
        <v>20</v>
      </c>
      <c r="M11794" t="s">
        <v>310</v>
      </c>
      <c r="N11794" t="s">
        <v>107</v>
      </c>
      <c r="O11794" t="s">
        <v>22</v>
      </c>
      <c r="P11794" t="s">
        <v>23</v>
      </c>
      <c r="Q11794" t="s">
        <v>24</v>
      </c>
    </row>
    <row r="11795" spans="1:17" x14ac:dyDescent="0.2">
      <c r="A11795" s="2">
        <v>39701</v>
      </c>
      <c r="B11795" t="s">
        <v>274</v>
      </c>
      <c r="C11795" t="s">
        <v>89</v>
      </c>
      <c r="D11795" t="s">
        <v>50</v>
      </c>
      <c r="E11795" t="s">
        <v>50</v>
      </c>
      <c r="F11795">
        <v>5</v>
      </c>
      <c r="G11795">
        <v>15</v>
      </c>
      <c r="H11795">
        <v>0</v>
      </c>
      <c r="I11795">
        <v>0</v>
      </c>
      <c r="J11795">
        <v>1</v>
      </c>
      <c r="K11795">
        <v>4</v>
      </c>
      <c r="L11795" t="s">
        <v>20</v>
      </c>
      <c r="M11795" t="s">
        <v>333</v>
      </c>
      <c r="N11795" t="s">
        <v>274</v>
      </c>
      <c r="O11795" t="s">
        <v>22</v>
      </c>
      <c r="P11795" t="s">
        <v>23</v>
      </c>
      <c r="Q11795" t="s">
        <v>41</v>
      </c>
    </row>
    <row r="11796" spans="1:17" x14ac:dyDescent="0.2">
      <c r="A11796" s="2">
        <v>39701</v>
      </c>
      <c r="B11796" t="s">
        <v>48</v>
      </c>
      <c r="C11796" t="s">
        <v>92</v>
      </c>
      <c r="D11796" t="s">
        <v>50</v>
      </c>
      <c r="E11796" t="s">
        <v>50</v>
      </c>
      <c r="F11796">
        <v>198</v>
      </c>
      <c r="G11796">
        <v>13</v>
      </c>
      <c r="H11796">
        <v>0</v>
      </c>
      <c r="I11796">
        <v>0</v>
      </c>
      <c r="J11796">
        <v>0</v>
      </c>
      <c r="K11796">
        <v>1</v>
      </c>
      <c r="L11796" t="s">
        <v>20</v>
      </c>
      <c r="M11796" t="s">
        <v>866</v>
      </c>
      <c r="N11796" t="s">
        <v>48</v>
      </c>
      <c r="O11796" t="s">
        <v>22</v>
      </c>
      <c r="P11796" t="s">
        <v>23</v>
      </c>
      <c r="Q11796" t="s">
        <v>41</v>
      </c>
    </row>
    <row r="11797" spans="1:17" x14ac:dyDescent="0.2">
      <c r="A11797" s="2">
        <v>39701</v>
      </c>
      <c r="B11797" t="s">
        <v>70</v>
      </c>
      <c r="C11797" t="s">
        <v>129</v>
      </c>
      <c r="D11797" t="s">
        <v>50</v>
      </c>
      <c r="E11797" t="s">
        <v>50</v>
      </c>
      <c r="F11797">
        <v>42</v>
      </c>
      <c r="G11797">
        <v>3</v>
      </c>
      <c r="H11797">
        <v>0</v>
      </c>
      <c r="I11797">
        <v>0</v>
      </c>
      <c r="J11797">
        <v>3</v>
      </c>
      <c r="K11797">
        <v>3</v>
      </c>
      <c r="L11797" t="s">
        <v>20</v>
      </c>
      <c r="M11797" t="s">
        <v>383</v>
      </c>
      <c r="N11797" t="s">
        <v>70</v>
      </c>
      <c r="O11797" t="s">
        <v>22</v>
      </c>
      <c r="P11797" t="s">
        <v>23</v>
      </c>
      <c r="Q11797" t="s">
        <v>30</v>
      </c>
    </row>
    <row r="11798" spans="1:17" x14ac:dyDescent="0.2">
      <c r="A11798" s="2">
        <v>39701</v>
      </c>
      <c r="B11798" t="s">
        <v>67</v>
      </c>
      <c r="C11798" t="s">
        <v>1204</v>
      </c>
      <c r="D11798" t="s">
        <v>50</v>
      </c>
      <c r="E11798" t="s">
        <v>50</v>
      </c>
      <c r="F11798">
        <v>11</v>
      </c>
      <c r="G11798">
        <v>33</v>
      </c>
      <c r="H11798">
        <v>0</v>
      </c>
      <c r="I11798">
        <v>0</v>
      </c>
      <c r="J11798">
        <v>2</v>
      </c>
      <c r="K11798">
        <v>1</v>
      </c>
      <c r="L11798" t="s">
        <v>20</v>
      </c>
      <c r="M11798" t="s">
        <v>769</v>
      </c>
      <c r="N11798" t="s">
        <v>67</v>
      </c>
      <c r="O11798" t="s">
        <v>22</v>
      </c>
      <c r="P11798" t="s">
        <v>23</v>
      </c>
      <c r="Q11798" t="s">
        <v>24</v>
      </c>
    </row>
    <row r="11799" spans="1:17" x14ac:dyDescent="0.2">
      <c r="A11799" s="2">
        <v>39701</v>
      </c>
      <c r="B11799" t="s">
        <v>555</v>
      </c>
      <c r="C11799" t="s">
        <v>454</v>
      </c>
      <c r="D11799" t="s">
        <v>27</v>
      </c>
      <c r="E11799" t="s">
        <v>27</v>
      </c>
      <c r="F11799">
        <v>99</v>
      </c>
      <c r="G11799">
        <v>92</v>
      </c>
      <c r="H11799">
        <v>0</v>
      </c>
      <c r="I11799">
        <v>0</v>
      </c>
      <c r="J11799">
        <v>4</v>
      </c>
      <c r="K11799">
        <v>1</v>
      </c>
      <c r="L11799" t="s">
        <v>20</v>
      </c>
      <c r="M11799" t="s">
        <v>555</v>
      </c>
      <c r="N11799" t="s">
        <v>555</v>
      </c>
      <c r="O11799" t="s">
        <v>22</v>
      </c>
      <c r="P11799" t="s">
        <v>23</v>
      </c>
      <c r="Q11799" t="s">
        <v>24</v>
      </c>
    </row>
    <row r="11800" spans="1:17" x14ac:dyDescent="0.2">
      <c r="A11800" s="2">
        <v>39701</v>
      </c>
      <c r="B11800" t="s">
        <v>263</v>
      </c>
      <c r="C11800" t="s">
        <v>131</v>
      </c>
      <c r="D11800" t="s">
        <v>27</v>
      </c>
      <c r="E11800" t="s">
        <v>27</v>
      </c>
      <c r="F11800">
        <v>117</v>
      </c>
      <c r="G11800">
        <v>73</v>
      </c>
      <c r="H11800">
        <v>0</v>
      </c>
      <c r="I11800">
        <v>0</v>
      </c>
      <c r="J11800">
        <v>1</v>
      </c>
      <c r="K11800">
        <v>3</v>
      </c>
      <c r="L11800" t="s">
        <v>20</v>
      </c>
      <c r="M11800" t="s">
        <v>599</v>
      </c>
      <c r="N11800" t="s">
        <v>263</v>
      </c>
      <c r="O11800" t="s">
        <v>22</v>
      </c>
      <c r="P11800" t="s">
        <v>23</v>
      </c>
      <c r="Q11800" t="s">
        <v>41</v>
      </c>
    </row>
    <row r="11801" spans="1:17" x14ac:dyDescent="0.2">
      <c r="A11801" s="2">
        <v>39701</v>
      </c>
      <c r="B11801" t="s">
        <v>304</v>
      </c>
      <c r="C11801" t="s">
        <v>185</v>
      </c>
      <c r="D11801" t="s">
        <v>27</v>
      </c>
      <c r="E11801" t="s">
        <v>27</v>
      </c>
      <c r="F11801">
        <v>60</v>
      </c>
      <c r="G11801">
        <v>105</v>
      </c>
      <c r="H11801">
        <v>0</v>
      </c>
      <c r="I11801">
        <v>0</v>
      </c>
      <c r="J11801">
        <v>2</v>
      </c>
      <c r="K11801">
        <v>0</v>
      </c>
      <c r="L11801" t="s">
        <v>20</v>
      </c>
      <c r="M11801" t="s">
        <v>628</v>
      </c>
      <c r="N11801" t="s">
        <v>304</v>
      </c>
      <c r="O11801" t="s">
        <v>22</v>
      </c>
      <c r="P11801" t="s">
        <v>23</v>
      </c>
      <c r="Q11801" t="s">
        <v>24</v>
      </c>
    </row>
    <row r="11802" spans="1:17" x14ac:dyDescent="0.2">
      <c r="A11802" s="2">
        <v>39701</v>
      </c>
      <c r="B11802" t="s">
        <v>76</v>
      </c>
      <c r="C11802" t="s">
        <v>104</v>
      </c>
      <c r="D11802" t="s">
        <v>50</v>
      </c>
      <c r="E11802" t="s">
        <v>50</v>
      </c>
      <c r="F11802">
        <v>107</v>
      </c>
      <c r="G11802">
        <v>16</v>
      </c>
      <c r="H11802">
        <v>0</v>
      </c>
      <c r="I11802">
        <v>0</v>
      </c>
      <c r="J11802">
        <v>1</v>
      </c>
      <c r="K11802">
        <v>2</v>
      </c>
      <c r="L11802" t="s">
        <v>20</v>
      </c>
      <c r="M11802" t="s">
        <v>78</v>
      </c>
      <c r="N11802" t="s">
        <v>76</v>
      </c>
      <c r="O11802" t="s">
        <v>22</v>
      </c>
      <c r="P11802" t="s">
        <v>23</v>
      </c>
      <c r="Q11802" t="s">
        <v>41</v>
      </c>
    </row>
    <row r="11803" spans="1:17" x14ac:dyDescent="0.2">
      <c r="A11803" s="2">
        <v>39701</v>
      </c>
      <c r="B11803" t="s">
        <v>119</v>
      </c>
      <c r="C11803" t="s">
        <v>345</v>
      </c>
      <c r="D11803" t="s">
        <v>50</v>
      </c>
      <c r="E11803" t="s">
        <v>50</v>
      </c>
      <c r="F11803">
        <v>2</v>
      </c>
      <c r="G11803">
        <v>77</v>
      </c>
      <c r="H11803">
        <v>0</v>
      </c>
      <c r="I11803">
        <v>0</v>
      </c>
      <c r="J11803">
        <v>2</v>
      </c>
      <c r="K11803">
        <v>0</v>
      </c>
      <c r="L11803" t="s">
        <v>20</v>
      </c>
      <c r="M11803" t="s">
        <v>520</v>
      </c>
      <c r="N11803" t="s">
        <v>119</v>
      </c>
      <c r="O11803" t="s">
        <v>22</v>
      </c>
      <c r="P11803" t="s">
        <v>23</v>
      </c>
      <c r="Q11803" t="s">
        <v>24</v>
      </c>
    </row>
    <row r="11804" spans="1:17" x14ac:dyDescent="0.2">
      <c r="A11804" s="2">
        <v>39701</v>
      </c>
      <c r="B11804" t="s">
        <v>560</v>
      </c>
      <c r="C11804" t="s">
        <v>168</v>
      </c>
      <c r="D11804" t="s">
        <v>50</v>
      </c>
      <c r="E11804" t="s">
        <v>50</v>
      </c>
      <c r="F11804">
        <v>120</v>
      </c>
      <c r="G11804">
        <v>26</v>
      </c>
      <c r="H11804">
        <v>0</v>
      </c>
      <c r="I11804">
        <v>0</v>
      </c>
      <c r="J11804">
        <v>1</v>
      </c>
      <c r="K11804">
        <v>3</v>
      </c>
      <c r="L11804" t="s">
        <v>20</v>
      </c>
      <c r="M11804" t="s">
        <v>626</v>
      </c>
      <c r="N11804" t="s">
        <v>560</v>
      </c>
      <c r="O11804" t="s">
        <v>22</v>
      </c>
      <c r="P11804" t="s">
        <v>23</v>
      </c>
      <c r="Q11804" t="s">
        <v>41</v>
      </c>
    </row>
    <row r="11805" spans="1:17" x14ac:dyDescent="0.2">
      <c r="A11805" s="2">
        <v>39701</v>
      </c>
      <c r="B11805" t="s">
        <v>163</v>
      </c>
      <c r="C11805" t="s">
        <v>133</v>
      </c>
      <c r="D11805" t="s">
        <v>115</v>
      </c>
      <c r="E11805" t="s">
        <v>115</v>
      </c>
      <c r="F11805">
        <v>116</v>
      </c>
      <c r="G11805">
        <v>51</v>
      </c>
      <c r="H11805">
        <v>0</v>
      </c>
      <c r="I11805">
        <v>0</v>
      </c>
      <c r="J11805">
        <v>1</v>
      </c>
      <c r="K11805">
        <v>1</v>
      </c>
      <c r="L11805" t="s">
        <v>20</v>
      </c>
      <c r="M11805" t="s">
        <v>823</v>
      </c>
      <c r="N11805" t="s">
        <v>182</v>
      </c>
      <c r="O11805" t="s">
        <v>122</v>
      </c>
      <c r="P11805" t="s">
        <v>23</v>
      </c>
      <c r="Q11805" t="s">
        <v>30</v>
      </c>
    </row>
    <row r="11806" spans="1:17" x14ac:dyDescent="0.2">
      <c r="A11806" s="2">
        <v>39701</v>
      </c>
      <c r="B11806" t="s">
        <v>101</v>
      </c>
      <c r="C11806" t="s">
        <v>153</v>
      </c>
      <c r="D11806" t="s">
        <v>50</v>
      </c>
      <c r="E11806" t="s">
        <v>50</v>
      </c>
      <c r="F11806">
        <v>63</v>
      </c>
      <c r="G11806">
        <v>18</v>
      </c>
      <c r="H11806">
        <v>0</v>
      </c>
      <c r="I11806">
        <v>0</v>
      </c>
      <c r="J11806">
        <v>0</v>
      </c>
      <c r="K11806">
        <v>2</v>
      </c>
      <c r="L11806" t="s">
        <v>20</v>
      </c>
      <c r="M11806" t="s">
        <v>331</v>
      </c>
      <c r="N11806" t="s">
        <v>101</v>
      </c>
      <c r="O11806" t="s">
        <v>22</v>
      </c>
      <c r="P11806" t="s">
        <v>23</v>
      </c>
      <c r="Q11806" t="s">
        <v>41</v>
      </c>
    </row>
    <row r="11807" spans="1:17" x14ac:dyDescent="0.2">
      <c r="A11807" s="2">
        <v>39701</v>
      </c>
      <c r="B11807" t="s">
        <v>73</v>
      </c>
      <c r="C11807" t="s">
        <v>69</v>
      </c>
      <c r="D11807" t="s">
        <v>50</v>
      </c>
      <c r="E11807" t="s">
        <v>50</v>
      </c>
      <c r="F11807">
        <v>54</v>
      </c>
      <c r="G11807">
        <v>101</v>
      </c>
      <c r="H11807">
        <v>0</v>
      </c>
      <c r="I11807">
        <v>0</v>
      </c>
      <c r="J11807">
        <v>2</v>
      </c>
      <c r="K11807">
        <v>0</v>
      </c>
      <c r="L11807" t="s">
        <v>20</v>
      </c>
      <c r="M11807" t="s">
        <v>1335</v>
      </c>
      <c r="N11807" t="s">
        <v>73</v>
      </c>
      <c r="O11807" t="s">
        <v>22</v>
      </c>
      <c r="P11807" t="s">
        <v>23</v>
      </c>
      <c r="Q11807" t="s">
        <v>24</v>
      </c>
    </row>
    <row r="11808" spans="1:17" x14ac:dyDescent="0.2">
      <c r="A11808" s="2">
        <v>39701</v>
      </c>
      <c r="B11808" t="s">
        <v>328</v>
      </c>
      <c r="C11808" t="s">
        <v>126</v>
      </c>
      <c r="D11808" t="s">
        <v>50</v>
      </c>
      <c r="E11808" t="s">
        <v>50</v>
      </c>
      <c r="F11808">
        <v>56</v>
      </c>
      <c r="G11808">
        <v>4</v>
      </c>
      <c r="H11808">
        <v>0</v>
      </c>
      <c r="I11808">
        <v>0</v>
      </c>
      <c r="J11808">
        <v>1</v>
      </c>
      <c r="K11808">
        <v>2</v>
      </c>
      <c r="L11808" t="s">
        <v>20</v>
      </c>
      <c r="M11808" t="s">
        <v>329</v>
      </c>
      <c r="N11808" t="s">
        <v>328</v>
      </c>
      <c r="O11808" t="s">
        <v>22</v>
      </c>
      <c r="P11808" t="s">
        <v>23</v>
      </c>
      <c r="Q11808" t="s">
        <v>41</v>
      </c>
    </row>
    <row r="11809" spans="1:17" x14ac:dyDescent="0.2">
      <c r="A11809" s="2">
        <v>39701</v>
      </c>
      <c r="B11809" t="s">
        <v>26</v>
      </c>
      <c r="C11809" t="s">
        <v>56</v>
      </c>
      <c r="D11809" t="s">
        <v>27</v>
      </c>
      <c r="E11809" t="s">
        <v>27</v>
      </c>
      <c r="F11809">
        <v>24</v>
      </c>
      <c r="G11809">
        <v>81</v>
      </c>
      <c r="H11809">
        <v>0</v>
      </c>
      <c r="I11809">
        <v>0</v>
      </c>
      <c r="J11809">
        <v>2</v>
      </c>
      <c r="K11809">
        <v>1</v>
      </c>
      <c r="L11809" t="s">
        <v>20</v>
      </c>
      <c r="M11809" t="s">
        <v>1126</v>
      </c>
      <c r="N11809" t="s">
        <v>26</v>
      </c>
      <c r="O11809" t="s">
        <v>22</v>
      </c>
      <c r="P11809" t="s">
        <v>23</v>
      </c>
      <c r="Q11809" t="s">
        <v>24</v>
      </c>
    </row>
    <row r="11810" spans="1:17" x14ac:dyDescent="0.2">
      <c r="A11810" s="2">
        <v>39701</v>
      </c>
      <c r="B11810" t="s">
        <v>384</v>
      </c>
      <c r="C11810" t="s">
        <v>123</v>
      </c>
      <c r="D11810" t="s">
        <v>50</v>
      </c>
      <c r="E11810" t="s">
        <v>50</v>
      </c>
      <c r="F11810">
        <v>48</v>
      </c>
      <c r="G11810">
        <v>19</v>
      </c>
      <c r="H11810">
        <v>0</v>
      </c>
      <c r="I11810">
        <v>0</v>
      </c>
      <c r="J11810">
        <v>1</v>
      </c>
      <c r="K11810">
        <v>2</v>
      </c>
      <c r="L11810" t="s">
        <v>20</v>
      </c>
      <c r="M11810" t="s">
        <v>395</v>
      </c>
      <c r="N11810" t="s">
        <v>384</v>
      </c>
      <c r="O11810" t="s">
        <v>22</v>
      </c>
      <c r="P11810" t="s">
        <v>23</v>
      </c>
      <c r="Q11810" t="s">
        <v>41</v>
      </c>
    </row>
    <row r="11811" spans="1:17" x14ac:dyDescent="0.2">
      <c r="A11811" s="2">
        <v>39701</v>
      </c>
      <c r="B11811" t="s">
        <v>1279</v>
      </c>
      <c r="C11811" t="s">
        <v>98</v>
      </c>
      <c r="D11811" t="s">
        <v>50</v>
      </c>
      <c r="E11811" t="s">
        <v>50</v>
      </c>
      <c r="F11811">
        <v>136</v>
      </c>
      <c r="G11811">
        <v>38</v>
      </c>
      <c r="H11811">
        <v>0</v>
      </c>
      <c r="I11811">
        <v>0</v>
      </c>
      <c r="J11811">
        <v>0</v>
      </c>
      <c r="K11811">
        <v>0</v>
      </c>
      <c r="L11811" t="s">
        <v>20</v>
      </c>
      <c r="M11811" t="s">
        <v>1280</v>
      </c>
      <c r="N11811" t="s">
        <v>1279</v>
      </c>
      <c r="O11811" t="s">
        <v>22</v>
      </c>
      <c r="P11811" t="s">
        <v>23</v>
      </c>
      <c r="Q11811" t="s">
        <v>30</v>
      </c>
    </row>
    <row r="11812" spans="1:17" x14ac:dyDescent="0.2">
      <c r="A11812" s="2">
        <v>39701</v>
      </c>
      <c r="B11812" t="s">
        <v>442</v>
      </c>
      <c r="C11812" t="s">
        <v>1273</v>
      </c>
      <c r="D11812" t="s">
        <v>57</v>
      </c>
      <c r="E11812" t="s">
        <v>57</v>
      </c>
      <c r="F11812">
        <v>111</v>
      </c>
      <c r="G11812">
        <v>95</v>
      </c>
      <c r="H11812">
        <v>0</v>
      </c>
      <c r="I11812">
        <v>0</v>
      </c>
      <c r="J11812">
        <v>3</v>
      </c>
      <c r="K11812">
        <v>0</v>
      </c>
      <c r="L11812" t="s">
        <v>20</v>
      </c>
      <c r="M11812" t="s">
        <v>991</v>
      </c>
      <c r="N11812" t="s">
        <v>442</v>
      </c>
      <c r="O11812" t="s">
        <v>22</v>
      </c>
      <c r="P11812" t="s">
        <v>23</v>
      </c>
      <c r="Q11812" t="s">
        <v>24</v>
      </c>
    </row>
    <row r="11813" spans="1:17" x14ac:dyDescent="0.2">
      <c r="A11813" s="2">
        <v>39701</v>
      </c>
      <c r="B11813" t="s">
        <v>100</v>
      </c>
      <c r="C11813" t="s">
        <v>293</v>
      </c>
      <c r="D11813" t="s">
        <v>50</v>
      </c>
      <c r="E11813" t="s">
        <v>50</v>
      </c>
      <c r="F11813">
        <v>32</v>
      </c>
      <c r="G11813">
        <v>8</v>
      </c>
      <c r="H11813">
        <v>0</v>
      </c>
      <c r="I11813">
        <v>0</v>
      </c>
      <c r="J11813">
        <v>0</v>
      </c>
      <c r="K11813">
        <v>0</v>
      </c>
      <c r="L11813" t="s">
        <v>20</v>
      </c>
      <c r="M11813" t="s">
        <v>102</v>
      </c>
      <c r="N11813" t="s">
        <v>100</v>
      </c>
      <c r="O11813" t="s">
        <v>22</v>
      </c>
      <c r="P11813" t="s">
        <v>23</v>
      </c>
      <c r="Q11813" t="s">
        <v>30</v>
      </c>
    </row>
    <row r="11814" spans="1:17" x14ac:dyDescent="0.2">
      <c r="A11814" s="2">
        <v>39701</v>
      </c>
      <c r="B11814" t="s">
        <v>239</v>
      </c>
      <c r="C11814" t="s">
        <v>45</v>
      </c>
      <c r="D11814" t="s">
        <v>115</v>
      </c>
      <c r="E11814" t="s">
        <v>36</v>
      </c>
      <c r="F11814">
        <v>92</v>
      </c>
      <c r="G11814">
        <v>83</v>
      </c>
      <c r="H11814">
        <v>0</v>
      </c>
      <c r="I11814">
        <v>0</v>
      </c>
      <c r="J11814">
        <v>3</v>
      </c>
      <c r="K11814">
        <v>2</v>
      </c>
      <c r="L11814" t="s">
        <v>28</v>
      </c>
      <c r="M11814" t="s">
        <v>240</v>
      </c>
      <c r="N11814" t="s">
        <v>239</v>
      </c>
      <c r="O11814" t="s">
        <v>22</v>
      </c>
      <c r="P11814" t="s">
        <v>23</v>
      </c>
      <c r="Q11814" t="s">
        <v>24</v>
      </c>
    </row>
    <row r="11815" spans="1:17" x14ac:dyDescent="0.2">
      <c r="A11815" s="2">
        <v>39701</v>
      </c>
      <c r="B11815" t="s">
        <v>42</v>
      </c>
      <c r="C11815" t="s">
        <v>39</v>
      </c>
      <c r="D11815" t="s">
        <v>19</v>
      </c>
      <c r="E11815" t="s">
        <v>19</v>
      </c>
      <c r="F11815">
        <v>73</v>
      </c>
      <c r="G11815">
        <v>7</v>
      </c>
      <c r="H11815">
        <v>0</v>
      </c>
      <c r="I11815">
        <v>0</v>
      </c>
      <c r="J11815">
        <v>1</v>
      </c>
      <c r="K11815">
        <v>1</v>
      </c>
      <c r="L11815" t="s">
        <v>20</v>
      </c>
      <c r="M11815" t="s">
        <v>44</v>
      </c>
      <c r="N11815" t="s">
        <v>42</v>
      </c>
      <c r="O11815" t="s">
        <v>22</v>
      </c>
      <c r="P11815" t="s">
        <v>23</v>
      </c>
      <c r="Q11815" t="s">
        <v>30</v>
      </c>
    </row>
    <row r="11816" spans="1:17" x14ac:dyDescent="0.2">
      <c r="A11816" s="2">
        <v>39701</v>
      </c>
      <c r="B11816" t="s">
        <v>82</v>
      </c>
      <c r="C11816" t="s">
        <v>72</v>
      </c>
      <c r="D11816" t="s">
        <v>50</v>
      </c>
      <c r="E11816" t="s">
        <v>50</v>
      </c>
      <c r="F11816">
        <v>9</v>
      </c>
      <c r="G11816">
        <v>36</v>
      </c>
      <c r="H11816">
        <v>0</v>
      </c>
      <c r="I11816">
        <v>0</v>
      </c>
      <c r="J11816">
        <v>2</v>
      </c>
      <c r="K11816">
        <v>3</v>
      </c>
      <c r="L11816" t="s">
        <v>20</v>
      </c>
      <c r="M11816" t="s">
        <v>187</v>
      </c>
      <c r="N11816" t="s">
        <v>82</v>
      </c>
      <c r="O11816" t="s">
        <v>22</v>
      </c>
      <c r="P11816" t="s">
        <v>23</v>
      </c>
      <c r="Q11816" t="s">
        <v>41</v>
      </c>
    </row>
    <row r="11817" spans="1:17" x14ac:dyDescent="0.2">
      <c r="A11817" s="2">
        <v>39701</v>
      </c>
      <c r="B11817" t="s">
        <v>166</v>
      </c>
      <c r="C11817" t="s">
        <v>402</v>
      </c>
      <c r="D11817" t="s">
        <v>115</v>
      </c>
      <c r="E11817" t="s">
        <v>115</v>
      </c>
      <c r="F11817">
        <v>81</v>
      </c>
      <c r="G11817">
        <v>66</v>
      </c>
      <c r="H11817">
        <v>0</v>
      </c>
      <c r="I11817">
        <v>0</v>
      </c>
      <c r="J11817">
        <v>1</v>
      </c>
      <c r="K11817">
        <v>1</v>
      </c>
      <c r="L11817" t="s">
        <v>20</v>
      </c>
      <c r="M11817" t="s">
        <v>165</v>
      </c>
      <c r="N11817" t="s">
        <v>166</v>
      </c>
      <c r="O11817" t="s">
        <v>22</v>
      </c>
      <c r="P11817" t="s">
        <v>23</v>
      </c>
      <c r="Q11817" t="s">
        <v>30</v>
      </c>
    </row>
    <row r="11818" spans="1:17" x14ac:dyDescent="0.2">
      <c r="A11818" s="2">
        <v>39701</v>
      </c>
      <c r="B11818" t="s">
        <v>95</v>
      </c>
      <c r="C11818" t="s">
        <v>161</v>
      </c>
      <c r="D11818" t="s">
        <v>50</v>
      </c>
      <c r="E11818" t="s">
        <v>50</v>
      </c>
      <c r="F11818">
        <v>12</v>
      </c>
      <c r="G11818">
        <v>53</v>
      </c>
      <c r="H11818">
        <v>0</v>
      </c>
      <c r="I11818">
        <v>0</v>
      </c>
      <c r="J11818">
        <v>2</v>
      </c>
      <c r="K11818">
        <v>1</v>
      </c>
      <c r="L11818" t="s">
        <v>20</v>
      </c>
      <c r="M11818" t="s">
        <v>326</v>
      </c>
      <c r="N11818" t="s">
        <v>95</v>
      </c>
      <c r="O11818" t="s">
        <v>22</v>
      </c>
      <c r="P11818" t="s">
        <v>23</v>
      </c>
      <c r="Q11818" t="s">
        <v>24</v>
      </c>
    </row>
    <row r="11819" spans="1:17" x14ac:dyDescent="0.2">
      <c r="A11819" s="2">
        <v>39701</v>
      </c>
      <c r="B11819" t="s">
        <v>125</v>
      </c>
      <c r="C11819" t="s">
        <v>90</v>
      </c>
      <c r="D11819" t="s">
        <v>50</v>
      </c>
      <c r="E11819" t="s">
        <v>50</v>
      </c>
      <c r="F11819">
        <v>200</v>
      </c>
      <c r="G11819">
        <v>30</v>
      </c>
      <c r="H11819">
        <v>0</v>
      </c>
      <c r="I11819">
        <v>0</v>
      </c>
      <c r="J11819">
        <v>0</v>
      </c>
      <c r="K11819">
        <v>2</v>
      </c>
      <c r="L11819" t="s">
        <v>20</v>
      </c>
      <c r="M11819" t="s">
        <v>468</v>
      </c>
      <c r="N11819" t="s">
        <v>125</v>
      </c>
      <c r="O11819" t="s">
        <v>22</v>
      </c>
      <c r="P11819" t="s">
        <v>23</v>
      </c>
      <c r="Q11819" t="s">
        <v>41</v>
      </c>
    </row>
    <row r="11820" spans="1:17" x14ac:dyDescent="0.2">
      <c r="A11820" s="2">
        <v>39701</v>
      </c>
      <c r="B11820" t="s">
        <v>249</v>
      </c>
      <c r="C11820" t="s">
        <v>244</v>
      </c>
      <c r="D11820" t="s">
        <v>50</v>
      </c>
      <c r="E11820" t="s">
        <v>50</v>
      </c>
      <c r="F11820">
        <v>79</v>
      </c>
      <c r="G11820">
        <v>67</v>
      </c>
      <c r="H11820">
        <v>0</v>
      </c>
      <c r="I11820">
        <v>0</v>
      </c>
      <c r="J11820">
        <v>2</v>
      </c>
      <c r="K11820">
        <v>1</v>
      </c>
      <c r="L11820" t="s">
        <v>20</v>
      </c>
      <c r="M11820" t="s">
        <v>299</v>
      </c>
      <c r="N11820" t="s">
        <v>249</v>
      </c>
      <c r="O11820" t="s">
        <v>22</v>
      </c>
      <c r="P11820" t="s">
        <v>23</v>
      </c>
      <c r="Q11820" t="s">
        <v>24</v>
      </c>
    </row>
    <row r="11821" spans="1:17" x14ac:dyDescent="0.2">
      <c r="A11821" s="2">
        <v>39701</v>
      </c>
      <c r="B11821" t="s">
        <v>106</v>
      </c>
      <c r="C11821" t="s">
        <v>286</v>
      </c>
      <c r="D11821" t="s">
        <v>50</v>
      </c>
      <c r="E11821" t="s">
        <v>50</v>
      </c>
      <c r="F11821">
        <v>1</v>
      </c>
      <c r="G11821">
        <v>98</v>
      </c>
      <c r="H11821">
        <v>0</v>
      </c>
      <c r="I11821">
        <v>0</v>
      </c>
      <c r="J11821">
        <v>4</v>
      </c>
      <c r="K11821">
        <v>0</v>
      </c>
      <c r="L11821" t="s">
        <v>20</v>
      </c>
      <c r="M11821" t="s">
        <v>873</v>
      </c>
      <c r="N11821" t="s">
        <v>106</v>
      </c>
      <c r="O11821" t="s">
        <v>22</v>
      </c>
      <c r="P11821" t="s">
        <v>23</v>
      </c>
      <c r="Q11821" t="s">
        <v>24</v>
      </c>
    </row>
    <row r="11822" spans="1:17" x14ac:dyDescent="0.2">
      <c r="A11822" s="2">
        <v>39701</v>
      </c>
      <c r="B11822" t="s">
        <v>232</v>
      </c>
      <c r="C11822" t="s">
        <v>210</v>
      </c>
      <c r="D11822" t="s">
        <v>19</v>
      </c>
      <c r="E11822" t="s">
        <v>27</v>
      </c>
      <c r="F11822">
        <v>84</v>
      </c>
      <c r="G11822">
        <v>131</v>
      </c>
      <c r="H11822">
        <v>0</v>
      </c>
      <c r="I11822">
        <v>0</v>
      </c>
      <c r="J11822">
        <v>0</v>
      </c>
      <c r="K11822">
        <v>2</v>
      </c>
      <c r="L11822" t="s">
        <v>20</v>
      </c>
      <c r="M11822" t="s">
        <v>234</v>
      </c>
      <c r="N11822" t="s">
        <v>232</v>
      </c>
      <c r="O11822" t="s">
        <v>22</v>
      </c>
      <c r="P11822" t="s">
        <v>23</v>
      </c>
      <c r="Q11822" t="s">
        <v>41</v>
      </c>
    </row>
    <row r="11823" spans="1:17" x14ac:dyDescent="0.2">
      <c r="A11823" s="2">
        <v>39701</v>
      </c>
      <c r="B11823" t="s">
        <v>52</v>
      </c>
      <c r="C11823" t="s">
        <v>94</v>
      </c>
      <c r="D11823" t="s">
        <v>50</v>
      </c>
      <c r="E11823" t="s">
        <v>50</v>
      </c>
      <c r="F11823">
        <v>31</v>
      </c>
      <c r="G11823">
        <v>50</v>
      </c>
      <c r="H11823">
        <v>0</v>
      </c>
      <c r="I11823">
        <v>0</v>
      </c>
      <c r="J11823">
        <v>2</v>
      </c>
      <c r="K11823">
        <v>1</v>
      </c>
      <c r="L11823" t="s">
        <v>20</v>
      </c>
      <c r="M11823" t="s">
        <v>68</v>
      </c>
      <c r="N11823" t="s">
        <v>52</v>
      </c>
      <c r="O11823" t="s">
        <v>22</v>
      </c>
      <c r="P11823" t="s">
        <v>23</v>
      </c>
      <c r="Q11823" t="s">
        <v>24</v>
      </c>
    </row>
    <row r="11824" spans="1:17" x14ac:dyDescent="0.2">
      <c r="A11824" s="2">
        <v>39701</v>
      </c>
      <c r="B11824" t="s">
        <v>53</v>
      </c>
      <c r="C11824" t="s">
        <v>97</v>
      </c>
      <c r="D11824" t="s">
        <v>50</v>
      </c>
      <c r="E11824" t="s">
        <v>50</v>
      </c>
      <c r="F11824">
        <v>43</v>
      </c>
      <c r="G11824">
        <v>152</v>
      </c>
      <c r="H11824">
        <v>0</v>
      </c>
      <c r="I11824">
        <v>0</v>
      </c>
      <c r="J11824">
        <v>1</v>
      </c>
      <c r="K11824">
        <v>2</v>
      </c>
      <c r="L11824" t="s">
        <v>20</v>
      </c>
      <c r="M11824" t="s">
        <v>195</v>
      </c>
      <c r="N11824" t="s">
        <v>53</v>
      </c>
      <c r="O11824" t="s">
        <v>22</v>
      </c>
      <c r="P11824" t="s">
        <v>23</v>
      </c>
      <c r="Q11824" t="s">
        <v>41</v>
      </c>
    </row>
    <row r="11825" spans="1:17" x14ac:dyDescent="0.2">
      <c r="A11825" s="2">
        <v>39701</v>
      </c>
      <c r="B11825" t="s">
        <v>180</v>
      </c>
      <c r="C11825" t="s">
        <v>147</v>
      </c>
      <c r="D11825" t="s">
        <v>50</v>
      </c>
      <c r="E11825" t="s">
        <v>50</v>
      </c>
      <c r="F11825">
        <v>10</v>
      </c>
      <c r="G11825">
        <v>55</v>
      </c>
      <c r="H11825">
        <v>0</v>
      </c>
      <c r="I11825">
        <v>0</v>
      </c>
      <c r="J11825">
        <v>1</v>
      </c>
      <c r="K11825">
        <v>1</v>
      </c>
      <c r="L11825" t="s">
        <v>20</v>
      </c>
      <c r="M11825" t="s">
        <v>181</v>
      </c>
      <c r="N11825" t="s">
        <v>180</v>
      </c>
      <c r="O11825" t="s">
        <v>22</v>
      </c>
      <c r="P11825" t="s">
        <v>23</v>
      </c>
      <c r="Q11825" t="s">
        <v>30</v>
      </c>
    </row>
    <row r="11826" spans="1:17" x14ac:dyDescent="0.2">
      <c r="A11826" s="2">
        <v>39701</v>
      </c>
      <c r="B11826" t="s">
        <v>176</v>
      </c>
      <c r="C11826" t="s">
        <v>113</v>
      </c>
      <c r="D11826" t="s">
        <v>115</v>
      </c>
      <c r="E11826" t="s">
        <v>115</v>
      </c>
      <c r="F11826">
        <v>109</v>
      </c>
      <c r="G11826">
        <v>48</v>
      </c>
      <c r="H11826">
        <v>0</v>
      </c>
      <c r="I11826">
        <v>0</v>
      </c>
      <c r="J11826">
        <v>1</v>
      </c>
      <c r="K11826">
        <v>2</v>
      </c>
      <c r="L11826" t="s">
        <v>20</v>
      </c>
      <c r="M11826" t="s">
        <v>300</v>
      </c>
      <c r="N11826" t="s">
        <v>176</v>
      </c>
      <c r="O11826" t="s">
        <v>22</v>
      </c>
      <c r="P11826" t="s">
        <v>23</v>
      </c>
      <c r="Q11826" t="s">
        <v>41</v>
      </c>
    </row>
    <row r="11827" spans="1:17" x14ac:dyDescent="0.2">
      <c r="A11827" s="2">
        <v>39701</v>
      </c>
      <c r="B11827" t="s">
        <v>18</v>
      </c>
      <c r="C11827" t="s">
        <v>31</v>
      </c>
      <c r="D11827" t="s">
        <v>19</v>
      </c>
      <c r="E11827" t="s">
        <v>19</v>
      </c>
      <c r="F11827">
        <v>22</v>
      </c>
      <c r="G11827">
        <v>52</v>
      </c>
      <c r="H11827">
        <v>0</v>
      </c>
      <c r="I11827">
        <v>0</v>
      </c>
      <c r="J11827">
        <v>0</v>
      </c>
      <c r="K11827">
        <v>0</v>
      </c>
      <c r="L11827" t="s">
        <v>20</v>
      </c>
      <c r="M11827" t="s">
        <v>64</v>
      </c>
      <c r="N11827" t="s">
        <v>18</v>
      </c>
      <c r="O11827" t="s">
        <v>22</v>
      </c>
      <c r="P11827" t="s">
        <v>23</v>
      </c>
      <c r="Q11827" t="s">
        <v>30</v>
      </c>
    </row>
    <row r="11828" spans="1:17" x14ac:dyDescent="0.2">
      <c r="A11828" s="2">
        <v>39701</v>
      </c>
      <c r="B11828" t="s">
        <v>77</v>
      </c>
      <c r="C11828" t="s">
        <v>282</v>
      </c>
      <c r="D11828" t="s">
        <v>27</v>
      </c>
      <c r="E11828" t="s">
        <v>19</v>
      </c>
      <c r="F11828">
        <v>28</v>
      </c>
      <c r="G11828">
        <v>80</v>
      </c>
      <c r="H11828">
        <v>0</v>
      </c>
      <c r="I11828">
        <v>0</v>
      </c>
      <c r="J11828">
        <v>3</v>
      </c>
      <c r="K11828">
        <v>0</v>
      </c>
      <c r="L11828" t="s">
        <v>20</v>
      </c>
      <c r="M11828" t="s">
        <v>1342</v>
      </c>
      <c r="N11828" t="s">
        <v>77</v>
      </c>
      <c r="O11828" t="s">
        <v>22</v>
      </c>
      <c r="P11828" t="s">
        <v>23</v>
      </c>
      <c r="Q11828" t="s">
        <v>24</v>
      </c>
    </row>
    <row r="11829" spans="1:17" x14ac:dyDescent="0.2">
      <c r="A11829" s="2">
        <v>39701</v>
      </c>
      <c r="B11829" t="s">
        <v>449</v>
      </c>
      <c r="C11829" t="s">
        <v>55</v>
      </c>
      <c r="D11829" t="s">
        <v>115</v>
      </c>
      <c r="E11829" t="s">
        <v>57</v>
      </c>
      <c r="F11829">
        <v>59</v>
      </c>
      <c r="G11829">
        <v>39</v>
      </c>
      <c r="H11829">
        <v>0</v>
      </c>
      <c r="I11829">
        <v>0</v>
      </c>
      <c r="J11829">
        <v>0</v>
      </c>
      <c r="K11829">
        <v>1</v>
      </c>
      <c r="L11829" t="s">
        <v>20</v>
      </c>
      <c r="M11829" t="s">
        <v>530</v>
      </c>
      <c r="N11829" t="s">
        <v>449</v>
      </c>
      <c r="O11829" t="s">
        <v>22</v>
      </c>
      <c r="P11829" t="s">
        <v>23</v>
      </c>
      <c r="Q11829" t="s">
        <v>41</v>
      </c>
    </row>
    <row r="11830" spans="1:17" x14ac:dyDescent="0.2">
      <c r="A11830" s="2">
        <v>39701</v>
      </c>
      <c r="B11830" t="s">
        <v>355</v>
      </c>
      <c r="C11830" t="s">
        <v>204</v>
      </c>
      <c r="D11830" t="s">
        <v>57</v>
      </c>
      <c r="E11830" t="s">
        <v>57</v>
      </c>
      <c r="F11830">
        <v>150</v>
      </c>
      <c r="G11830">
        <v>143</v>
      </c>
      <c r="H11830">
        <v>0</v>
      </c>
      <c r="I11830">
        <v>0</v>
      </c>
      <c r="J11830">
        <v>2</v>
      </c>
      <c r="K11830">
        <v>1</v>
      </c>
      <c r="L11830" t="s">
        <v>20</v>
      </c>
      <c r="M11830" t="s">
        <v>1134</v>
      </c>
      <c r="N11830" t="s">
        <v>355</v>
      </c>
      <c r="O11830" t="s">
        <v>22</v>
      </c>
      <c r="P11830" t="s">
        <v>23</v>
      </c>
      <c r="Q11830" t="s">
        <v>24</v>
      </c>
    </row>
    <row r="11831" spans="1:17" x14ac:dyDescent="0.2">
      <c r="A11831" s="2">
        <v>39701</v>
      </c>
      <c r="B11831" t="s">
        <v>138</v>
      </c>
      <c r="C11831" t="s">
        <v>365</v>
      </c>
      <c r="D11831" t="s">
        <v>36</v>
      </c>
      <c r="E11831" t="s">
        <v>36</v>
      </c>
      <c r="F11831">
        <v>69</v>
      </c>
      <c r="G11831">
        <v>78</v>
      </c>
      <c r="H11831">
        <v>0</v>
      </c>
      <c r="I11831">
        <v>0</v>
      </c>
      <c r="J11831">
        <v>1</v>
      </c>
      <c r="K11831">
        <v>0</v>
      </c>
      <c r="L11831" t="s">
        <v>20</v>
      </c>
      <c r="M11831" t="s">
        <v>741</v>
      </c>
      <c r="N11831" t="s">
        <v>138</v>
      </c>
      <c r="O11831" t="s">
        <v>22</v>
      </c>
      <c r="P11831" t="s">
        <v>23</v>
      </c>
      <c r="Q11831" t="s">
        <v>24</v>
      </c>
    </row>
    <row r="11832" spans="1:17" x14ac:dyDescent="0.2">
      <c r="A11832" s="2">
        <v>39712</v>
      </c>
      <c r="B11832" t="s">
        <v>481</v>
      </c>
      <c r="C11832" t="s">
        <v>233</v>
      </c>
      <c r="D11832" t="s">
        <v>27</v>
      </c>
      <c r="E11832" t="s">
        <v>19</v>
      </c>
      <c r="F11832">
        <v>122</v>
      </c>
      <c r="G11832">
        <v>112</v>
      </c>
      <c r="H11832">
        <v>0</v>
      </c>
      <c r="I11832">
        <v>0</v>
      </c>
      <c r="J11832">
        <v>3</v>
      </c>
      <c r="K11832">
        <v>0</v>
      </c>
      <c r="L11832" t="s">
        <v>28</v>
      </c>
      <c r="M11832" t="s">
        <v>486</v>
      </c>
      <c r="N11832" t="s">
        <v>481</v>
      </c>
      <c r="O11832" t="s">
        <v>22</v>
      </c>
      <c r="P11832" t="s">
        <v>23</v>
      </c>
      <c r="Q11832" t="s">
        <v>24</v>
      </c>
    </row>
    <row r="11833" spans="1:17" x14ac:dyDescent="0.2">
      <c r="A11833" s="2">
        <v>39715</v>
      </c>
      <c r="B11833" t="s">
        <v>26</v>
      </c>
      <c r="C11833" t="s">
        <v>107</v>
      </c>
      <c r="D11833" t="s">
        <v>27</v>
      </c>
      <c r="E11833" t="s">
        <v>19</v>
      </c>
      <c r="F11833">
        <v>24</v>
      </c>
      <c r="G11833">
        <v>40</v>
      </c>
      <c r="H11833">
        <v>0</v>
      </c>
      <c r="I11833">
        <v>0</v>
      </c>
      <c r="J11833">
        <v>0</v>
      </c>
      <c r="K11833">
        <v>1</v>
      </c>
      <c r="L11833" t="s">
        <v>28</v>
      </c>
      <c r="M11833" t="s">
        <v>121</v>
      </c>
      <c r="N11833" t="s">
        <v>77</v>
      </c>
      <c r="O11833" t="s">
        <v>122</v>
      </c>
      <c r="P11833" t="s">
        <v>23</v>
      </c>
      <c r="Q11833" t="s">
        <v>41</v>
      </c>
    </row>
    <row r="11834" spans="1:17" x14ac:dyDescent="0.2">
      <c r="A11834" s="2">
        <v>39715</v>
      </c>
      <c r="B11834" t="s">
        <v>453</v>
      </c>
      <c r="C11834" t="s">
        <v>775</v>
      </c>
      <c r="D11834" t="s">
        <v>27</v>
      </c>
      <c r="E11834" t="s">
        <v>27</v>
      </c>
      <c r="F11834">
        <v>159</v>
      </c>
      <c r="G11834">
        <v>170</v>
      </c>
      <c r="H11834">
        <v>0</v>
      </c>
      <c r="I11834">
        <v>0</v>
      </c>
      <c r="J11834">
        <v>4</v>
      </c>
      <c r="K11834">
        <v>0</v>
      </c>
      <c r="L11834" t="s">
        <v>230</v>
      </c>
      <c r="M11834" t="s">
        <v>482</v>
      </c>
      <c r="N11834" t="s">
        <v>453</v>
      </c>
      <c r="O11834" t="s">
        <v>22</v>
      </c>
      <c r="P11834" t="s">
        <v>23</v>
      </c>
      <c r="Q11834" t="s">
        <v>24</v>
      </c>
    </row>
    <row r="11835" spans="1:17" x14ac:dyDescent="0.2">
      <c r="A11835" s="2">
        <v>39715</v>
      </c>
      <c r="B11835" t="s">
        <v>203</v>
      </c>
      <c r="C11835" t="s">
        <v>1273</v>
      </c>
      <c r="D11835" t="s">
        <v>57</v>
      </c>
      <c r="E11835" t="s">
        <v>57</v>
      </c>
      <c r="F11835">
        <v>187</v>
      </c>
      <c r="G11835">
        <v>95</v>
      </c>
      <c r="H11835">
        <v>0</v>
      </c>
      <c r="I11835">
        <v>0</v>
      </c>
      <c r="J11835">
        <v>0</v>
      </c>
      <c r="K11835">
        <v>1</v>
      </c>
      <c r="L11835" t="s">
        <v>1343</v>
      </c>
      <c r="M11835" t="s">
        <v>1248</v>
      </c>
      <c r="N11835" t="s">
        <v>67</v>
      </c>
      <c r="O11835" t="s">
        <v>122</v>
      </c>
      <c r="P11835" t="s">
        <v>23</v>
      </c>
      <c r="Q11835" t="s">
        <v>41</v>
      </c>
    </row>
    <row r="11836" spans="1:17" x14ac:dyDescent="0.2">
      <c r="A11836" s="2">
        <v>39717</v>
      </c>
      <c r="B11836" t="s">
        <v>775</v>
      </c>
      <c r="C11836" t="s">
        <v>221</v>
      </c>
      <c r="D11836" t="s">
        <v>27</v>
      </c>
      <c r="E11836" t="s">
        <v>27</v>
      </c>
      <c r="F11836">
        <v>170</v>
      </c>
      <c r="G11836">
        <v>134</v>
      </c>
      <c r="H11836">
        <v>0</v>
      </c>
      <c r="I11836">
        <v>0</v>
      </c>
      <c r="J11836">
        <v>1</v>
      </c>
      <c r="K11836">
        <v>2</v>
      </c>
      <c r="L11836" t="s">
        <v>230</v>
      </c>
      <c r="M11836" t="s">
        <v>482</v>
      </c>
      <c r="N11836" t="s">
        <v>453</v>
      </c>
      <c r="O11836" t="s">
        <v>122</v>
      </c>
      <c r="P11836" t="s">
        <v>23</v>
      </c>
      <c r="Q11836" t="s">
        <v>41</v>
      </c>
    </row>
    <row r="11837" spans="1:17" x14ac:dyDescent="0.2">
      <c r="A11837" s="2">
        <v>39719</v>
      </c>
      <c r="B11837" t="s">
        <v>453</v>
      </c>
      <c r="C11837" t="s">
        <v>221</v>
      </c>
      <c r="D11837" t="s">
        <v>27</v>
      </c>
      <c r="E11837" t="s">
        <v>27</v>
      </c>
      <c r="F11837">
        <v>159</v>
      </c>
      <c r="G11837">
        <v>134</v>
      </c>
      <c r="H11837">
        <v>0</v>
      </c>
      <c r="I11837">
        <v>0</v>
      </c>
      <c r="J11837">
        <v>1</v>
      </c>
      <c r="K11837">
        <v>3</v>
      </c>
      <c r="L11837" t="s">
        <v>230</v>
      </c>
      <c r="M11837" t="s">
        <v>482</v>
      </c>
      <c r="N11837" t="s">
        <v>453</v>
      </c>
      <c r="O11837" t="s">
        <v>22</v>
      </c>
      <c r="P11837" t="s">
        <v>23</v>
      </c>
      <c r="Q11837" t="s">
        <v>41</v>
      </c>
    </row>
    <row r="11838" spans="1:17" x14ac:dyDescent="0.2">
      <c r="A11838" s="2">
        <v>39721</v>
      </c>
      <c r="B11838" t="s">
        <v>149</v>
      </c>
      <c r="C11838" t="s">
        <v>250</v>
      </c>
      <c r="D11838" t="s">
        <v>36</v>
      </c>
      <c r="E11838" t="s">
        <v>36</v>
      </c>
      <c r="F11838">
        <v>70</v>
      </c>
      <c r="G11838">
        <v>110</v>
      </c>
      <c r="H11838">
        <v>0</v>
      </c>
      <c r="I11838">
        <v>0</v>
      </c>
      <c r="J11838">
        <v>3</v>
      </c>
      <c r="K11838">
        <v>0</v>
      </c>
      <c r="L11838" t="s">
        <v>28</v>
      </c>
      <c r="M11838" t="s">
        <v>420</v>
      </c>
      <c r="N11838" t="s">
        <v>149</v>
      </c>
      <c r="O11838" t="s">
        <v>22</v>
      </c>
      <c r="P11838" t="s">
        <v>23</v>
      </c>
      <c r="Q11838" t="s">
        <v>24</v>
      </c>
    </row>
    <row r="11839" spans="1:17" x14ac:dyDescent="0.2">
      <c r="A11839" s="2">
        <v>39722</v>
      </c>
      <c r="B11839" t="s">
        <v>425</v>
      </c>
      <c r="C11839" t="s">
        <v>213</v>
      </c>
      <c r="D11839" t="s">
        <v>115</v>
      </c>
      <c r="E11839" t="s">
        <v>115</v>
      </c>
      <c r="F11839">
        <v>166</v>
      </c>
      <c r="G11839">
        <v>160</v>
      </c>
      <c r="H11839">
        <v>0</v>
      </c>
      <c r="I11839">
        <v>0</v>
      </c>
      <c r="J11839">
        <v>2</v>
      </c>
      <c r="K11839">
        <v>3</v>
      </c>
      <c r="L11839" t="s">
        <v>28</v>
      </c>
      <c r="M11839" t="s">
        <v>426</v>
      </c>
      <c r="N11839" t="s">
        <v>425</v>
      </c>
      <c r="O11839" t="s">
        <v>22</v>
      </c>
      <c r="P11839" t="s">
        <v>23</v>
      </c>
      <c r="Q11839" t="s">
        <v>41</v>
      </c>
    </row>
    <row r="11840" spans="1:17" x14ac:dyDescent="0.2">
      <c r="A11840" s="2">
        <v>39724</v>
      </c>
      <c r="B11840" t="s">
        <v>213</v>
      </c>
      <c r="C11840" t="s">
        <v>583</v>
      </c>
      <c r="D11840" t="s">
        <v>115</v>
      </c>
      <c r="E11840" t="s">
        <v>115</v>
      </c>
      <c r="F11840">
        <v>160</v>
      </c>
      <c r="G11840">
        <v>158</v>
      </c>
      <c r="H11840">
        <v>0</v>
      </c>
      <c r="I11840">
        <v>0</v>
      </c>
      <c r="J11840">
        <v>1</v>
      </c>
      <c r="K11840">
        <v>2</v>
      </c>
      <c r="L11840" t="s">
        <v>28</v>
      </c>
      <c r="M11840" t="s">
        <v>426</v>
      </c>
      <c r="N11840" t="s">
        <v>425</v>
      </c>
      <c r="O11840" t="s">
        <v>122</v>
      </c>
      <c r="P11840" t="s">
        <v>23</v>
      </c>
      <c r="Q11840" t="s">
        <v>41</v>
      </c>
    </row>
    <row r="11841" spans="1:17" x14ac:dyDescent="0.2">
      <c r="A11841" s="2">
        <v>39729</v>
      </c>
      <c r="B11841" t="s">
        <v>282</v>
      </c>
      <c r="C11841" t="s">
        <v>262</v>
      </c>
      <c r="D11841" t="s">
        <v>19</v>
      </c>
      <c r="E11841" t="s">
        <v>27</v>
      </c>
      <c r="F11841">
        <v>88</v>
      </c>
      <c r="G11841">
        <v>177</v>
      </c>
      <c r="H11841">
        <v>0</v>
      </c>
      <c r="I11841">
        <v>0</v>
      </c>
      <c r="J11841">
        <v>9</v>
      </c>
      <c r="K11841">
        <v>0</v>
      </c>
      <c r="L11841" t="s">
        <v>28</v>
      </c>
      <c r="M11841" t="s">
        <v>285</v>
      </c>
      <c r="N11841" t="s">
        <v>282</v>
      </c>
      <c r="O11841" t="s">
        <v>22</v>
      </c>
      <c r="P11841" t="s">
        <v>23</v>
      </c>
      <c r="Q11841" t="s">
        <v>24</v>
      </c>
    </row>
    <row r="11842" spans="1:17" x14ac:dyDescent="0.2">
      <c r="A11842" s="2">
        <v>39730</v>
      </c>
      <c r="B11842" t="s">
        <v>143</v>
      </c>
      <c r="C11842" t="s">
        <v>176</v>
      </c>
      <c r="D11842" t="s">
        <v>115</v>
      </c>
      <c r="E11842" t="s">
        <v>115</v>
      </c>
      <c r="F11842">
        <v>32</v>
      </c>
      <c r="G11842">
        <v>110</v>
      </c>
      <c r="H11842">
        <v>0</v>
      </c>
      <c r="I11842">
        <v>0</v>
      </c>
      <c r="J11842">
        <v>1</v>
      </c>
      <c r="K11842">
        <v>1</v>
      </c>
      <c r="L11842" t="s">
        <v>28</v>
      </c>
      <c r="M11842" t="s">
        <v>987</v>
      </c>
      <c r="N11842" t="s">
        <v>143</v>
      </c>
      <c r="O11842" t="s">
        <v>22</v>
      </c>
      <c r="P11842" t="s">
        <v>23</v>
      </c>
      <c r="Q11842" t="s">
        <v>30</v>
      </c>
    </row>
    <row r="11843" spans="1:17" x14ac:dyDescent="0.2">
      <c r="A11843" s="2">
        <v>39731</v>
      </c>
      <c r="B11843" t="s">
        <v>391</v>
      </c>
      <c r="C11843" t="s">
        <v>463</v>
      </c>
      <c r="D11843" t="s">
        <v>115</v>
      </c>
      <c r="E11843" t="s">
        <v>115</v>
      </c>
      <c r="F11843">
        <v>160</v>
      </c>
      <c r="G11843">
        <v>168</v>
      </c>
      <c r="H11843">
        <v>0</v>
      </c>
      <c r="I11843">
        <v>0</v>
      </c>
      <c r="J11843">
        <v>4</v>
      </c>
      <c r="K11843">
        <v>1</v>
      </c>
      <c r="L11843" t="s">
        <v>28</v>
      </c>
      <c r="M11843" t="s">
        <v>392</v>
      </c>
      <c r="N11843" t="s">
        <v>391</v>
      </c>
      <c r="O11843" t="s">
        <v>22</v>
      </c>
      <c r="P11843" t="s">
        <v>23</v>
      </c>
      <c r="Q11843" t="s">
        <v>24</v>
      </c>
    </row>
    <row r="11844" spans="1:17" x14ac:dyDescent="0.2">
      <c r="A11844" s="2">
        <v>39732</v>
      </c>
      <c r="B11844" t="s">
        <v>39</v>
      </c>
      <c r="C11844" t="s">
        <v>18</v>
      </c>
      <c r="D11844" t="s">
        <v>19</v>
      </c>
      <c r="E11844" t="s">
        <v>19</v>
      </c>
      <c r="F11844">
        <v>7</v>
      </c>
      <c r="G11844">
        <v>20</v>
      </c>
      <c r="H11844">
        <v>0</v>
      </c>
      <c r="I11844">
        <v>0</v>
      </c>
      <c r="J11844">
        <v>2</v>
      </c>
      <c r="K11844">
        <v>1</v>
      </c>
      <c r="L11844" t="s">
        <v>20</v>
      </c>
      <c r="M11844" t="s">
        <v>65</v>
      </c>
      <c r="N11844" t="s">
        <v>39</v>
      </c>
      <c r="O11844" t="s">
        <v>22</v>
      </c>
      <c r="P11844" t="s">
        <v>23</v>
      </c>
      <c r="Q11844" t="s">
        <v>24</v>
      </c>
    </row>
    <row r="11845" spans="1:17" x14ac:dyDescent="0.2">
      <c r="A11845" s="2">
        <v>39732</v>
      </c>
      <c r="B11845" t="s">
        <v>147</v>
      </c>
      <c r="C11845" t="s">
        <v>286</v>
      </c>
      <c r="D11845" t="s">
        <v>50</v>
      </c>
      <c r="E11845" t="s">
        <v>50</v>
      </c>
      <c r="F11845">
        <v>51</v>
      </c>
      <c r="G11845">
        <v>101</v>
      </c>
      <c r="H11845">
        <v>0</v>
      </c>
      <c r="I11845">
        <v>0</v>
      </c>
      <c r="J11845">
        <v>2</v>
      </c>
      <c r="K11845">
        <v>0</v>
      </c>
      <c r="L11845" t="s">
        <v>20</v>
      </c>
      <c r="M11845" t="s">
        <v>148</v>
      </c>
      <c r="N11845" t="s">
        <v>147</v>
      </c>
      <c r="O11845" t="s">
        <v>22</v>
      </c>
      <c r="P11845" t="s">
        <v>23</v>
      </c>
      <c r="Q11845" t="s">
        <v>24</v>
      </c>
    </row>
    <row r="11846" spans="1:17" x14ac:dyDescent="0.2">
      <c r="A11846" s="2">
        <v>39732</v>
      </c>
      <c r="B11846" t="s">
        <v>17</v>
      </c>
      <c r="C11846" t="s">
        <v>42</v>
      </c>
      <c r="D11846" t="s">
        <v>19</v>
      </c>
      <c r="E11846" t="s">
        <v>19</v>
      </c>
      <c r="F11846">
        <v>74</v>
      </c>
      <c r="G11846">
        <v>58</v>
      </c>
      <c r="H11846">
        <v>0</v>
      </c>
      <c r="I11846">
        <v>0</v>
      </c>
      <c r="J11846">
        <v>3</v>
      </c>
      <c r="K11846">
        <v>0</v>
      </c>
      <c r="L11846" t="s">
        <v>20</v>
      </c>
      <c r="M11846" t="s">
        <v>21</v>
      </c>
      <c r="N11846" t="s">
        <v>17</v>
      </c>
      <c r="O11846" t="s">
        <v>22</v>
      </c>
      <c r="P11846" t="s">
        <v>23</v>
      </c>
      <c r="Q11846" t="s">
        <v>24</v>
      </c>
    </row>
    <row r="11847" spans="1:17" x14ac:dyDescent="0.2">
      <c r="A11847" s="2">
        <v>39732</v>
      </c>
      <c r="B11847" t="s">
        <v>351</v>
      </c>
      <c r="C11847" t="s">
        <v>296</v>
      </c>
      <c r="D11847" t="s">
        <v>36</v>
      </c>
      <c r="E11847" t="s">
        <v>36</v>
      </c>
      <c r="F11847">
        <v>115</v>
      </c>
      <c r="G11847">
        <v>100</v>
      </c>
      <c r="H11847">
        <v>0</v>
      </c>
      <c r="I11847">
        <v>0</v>
      </c>
      <c r="J11847">
        <v>0</v>
      </c>
      <c r="K11847">
        <v>1</v>
      </c>
      <c r="L11847" t="s">
        <v>20</v>
      </c>
      <c r="M11847" t="s">
        <v>353</v>
      </c>
      <c r="N11847" t="s">
        <v>351</v>
      </c>
      <c r="O11847" t="s">
        <v>22</v>
      </c>
      <c r="P11847" t="s">
        <v>23</v>
      </c>
      <c r="Q11847" t="s">
        <v>41</v>
      </c>
    </row>
    <row r="11848" spans="1:17" x14ac:dyDescent="0.2">
      <c r="A11848" s="2">
        <v>39732</v>
      </c>
      <c r="B11848" t="s">
        <v>87</v>
      </c>
      <c r="C11848" t="s">
        <v>119</v>
      </c>
      <c r="D11848" t="s">
        <v>50</v>
      </c>
      <c r="E11848" t="s">
        <v>50</v>
      </c>
      <c r="F11848">
        <v>15</v>
      </c>
      <c r="G11848">
        <v>2</v>
      </c>
      <c r="H11848">
        <v>0</v>
      </c>
      <c r="I11848">
        <v>0</v>
      </c>
      <c r="J11848">
        <v>0</v>
      </c>
      <c r="K11848">
        <v>0</v>
      </c>
      <c r="L11848" t="s">
        <v>20</v>
      </c>
      <c r="M11848" t="s">
        <v>88</v>
      </c>
      <c r="N11848" t="s">
        <v>87</v>
      </c>
      <c r="O11848" t="s">
        <v>22</v>
      </c>
      <c r="P11848" t="s">
        <v>23</v>
      </c>
      <c r="Q11848" t="s">
        <v>30</v>
      </c>
    </row>
    <row r="11849" spans="1:17" x14ac:dyDescent="0.2">
      <c r="A11849" s="2">
        <v>39732</v>
      </c>
      <c r="B11849" t="s">
        <v>120</v>
      </c>
      <c r="C11849" t="s">
        <v>404</v>
      </c>
      <c r="D11849" t="s">
        <v>36</v>
      </c>
      <c r="E11849" t="s">
        <v>36</v>
      </c>
      <c r="F11849">
        <v>12</v>
      </c>
      <c r="G11849">
        <v>171</v>
      </c>
      <c r="H11849">
        <v>0</v>
      </c>
      <c r="I11849">
        <v>0</v>
      </c>
      <c r="J11849">
        <v>5</v>
      </c>
      <c r="K11849">
        <v>0</v>
      </c>
      <c r="L11849" t="s">
        <v>20</v>
      </c>
      <c r="M11849" t="s">
        <v>152</v>
      </c>
      <c r="N11849" t="s">
        <v>120</v>
      </c>
      <c r="O11849" t="s">
        <v>22</v>
      </c>
      <c r="P11849" t="s">
        <v>23</v>
      </c>
      <c r="Q11849" t="s">
        <v>24</v>
      </c>
    </row>
    <row r="11850" spans="1:17" x14ac:dyDescent="0.2">
      <c r="A11850" s="2">
        <v>39732</v>
      </c>
      <c r="B11850" t="s">
        <v>43</v>
      </c>
      <c r="C11850" t="s">
        <v>38</v>
      </c>
      <c r="D11850" t="s">
        <v>19</v>
      </c>
      <c r="E11850" t="s">
        <v>19</v>
      </c>
      <c r="F11850">
        <v>33</v>
      </c>
      <c r="G11850">
        <v>22</v>
      </c>
      <c r="H11850">
        <v>0</v>
      </c>
      <c r="I11850">
        <v>0</v>
      </c>
      <c r="J11850">
        <v>0</v>
      </c>
      <c r="K11850">
        <v>1</v>
      </c>
      <c r="L11850" t="s">
        <v>20</v>
      </c>
      <c r="M11850" t="s">
        <v>908</v>
      </c>
      <c r="N11850" t="s">
        <v>43</v>
      </c>
      <c r="O11850" t="s">
        <v>22</v>
      </c>
      <c r="P11850" t="s">
        <v>23</v>
      </c>
      <c r="Q11850" t="s">
        <v>41</v>
      </c>
    </row>
    <row r="11851" spans="1:17" x14ac:dyDescent="0.2">
      <c r="A11851" s="2">
        <v>39732</v>
      </c>
      <c r="B11851" t="s">
        <v>72</v>
      </c>
      <c r="C11851" t="s">
        <v>184</v>
      </c>
      <c r="D11851" t="s">
        <v>50</v>
      </c>
      <c r="E11851" t="s">
        <v>50</v>
      </c>
      <c r="F11851">
        <v>31</v>
      </c>
      <c r="G11851">
        <v>146</v>
      </c>
      <c r="H11851">
        <v>0</v>
      </c>
      <c r="I11851">
        <v>0</v>
      </c>
      <c r="J11851">
        <v>3</v>
      </c>
      <c r="K11851">
        <v>0</v>
      </c>
      <c r="L11851" t="s">
        <v>20</v>
      </c>
      <c r="M11851" t="s">
        <v>74</v>
      </c>
      <c r="N11851" t="s">
        <v>72</v>
      </c>
      <c r="O11851" t="s">
        <v>22</v>
      </c>
      <c r="P11851" t="s">
        <v>23</v>
      </c>
      <c r="Q11851" t="s">
        <v>24</v>
      </c>
    </row>
    <row r="11852" spans="1:17" x14ac:dyDescent="0.2">
      <c r="A11852" s="2">
        <v>39732</v>
      </c>
      <c r="B11852" t="s">
        <v>89</v>
      </c>
      <c r="C11852" t="s">
        <v>560</v>
      </c>
      <c r="D11852" t="s">
        <v>50</v>
      </c>
      <c r="E11852" t="s">
        <v>50</v>
      </c>
      <c r="F11852">
        <v>14</v>
      </c>
      <c r="G11852">
        <v>131</v>
      </c>
      <c r="H11852">
        <v>0</v>
      </c>
      <c r="I11852">
        <v>0</v>
      </c>
      <c r="J11852">
        <v>5</v>
      </c>
      <c r="K11852">
        <v>1</v>
      </c>
      <c r="L11852" t="s">
        <v>20</v>
      </c>
      <c r="M11852" t="s">
        <v>91</v>
      </c>
      <c r="N11852" t="s">
        <v>89</v>
      </c>
      <c r="O11852" t="s">
        <v>22</v>
      </c>
      <c r="P11852" t="s">
        <v>23</v>
      </c>
      <c r="Q11852" t="s">
        <v>24</v>
      </c>
    </row>
    <row r="11853" spans="1:17" x14ac:dyDescent="0.2">
      <c r="A11853" s="2">
        <v>39732</v>
      </c>
      <c r="B11853" t="s">
        <v>802</v>
      </c>
      <c r="C11853" t="s">
        <v>149</v>
      </c>
      <c r="D11853" t="s">
        <v>36</v>
      </c>
      <c r="E11853" t="s">
        <v>36</v>
      </c>
      <c r="F11853">
        <v>121</v>
      </c>
      <c r="G11853">
        <v>85</v>
      </c>
      <c r="H11853">
        <v>0</v>
      </c>
      <c r="I11853">
        <v>0</v>
      </c>
      <c r="J11853">
        <v>0</v>
      </c>
      <c r="K11853">
        <v>1</v>
      </c>
      <c r="L11853" t="s">
        <v>20</v>
      </c>
      <c r="M11853" t="s">
        <v>916</v>
      </c>
      <c r="N11853" t="s">
        <v>802</v>
      </c>
      <c r="O11853" t="s">
        <v>22</v>
      </c>
      <c r="P11853" t="s">
        <v>23</v>
      </c>
      <c r="Q11853" t="s">
        <v>41</v>
      </c>
    </row>
    <row r="11854" spans="1:17" x14ac:dyDescent="0.2">
      <c r="A11854" s="2">
        <v>39732</v>
      </c>
      <c r="B11854" t="s">
        <v>81</v>
      </c>
      <c r="C11854" t="s">
        <v>106</v>
      </c>
      <c r="D11854" t="s">
        <v>50</v>
      </c>
      <c r="E11854" t="s">
        <v>50</v>
      </c>
      <c r="F11854">
        <v>137</v>
      </c>
      <c r="G11854">
        <v>1</v>
      </c>
      <c r="H11854">
        <v>0</v>
      </c>
      <c r="I11854">
        <v>0</v>
      </c>
      <c r="J11854">
        <v>0</v>
      </c>
      <c r="K11854">
        <v>3</v>
      </c>
      <c r="L11854" t="s">
        <v>20</v>
      </c>
      <c r="M11854" t="s">
        <v>83</v>
      </c>
      <c r="N11854" t="s">
        <v>81</v>
      </c>
      <c r="O11854" t="s">
        <v>22</v>
      </c>
      <c r="P11854" t="s">
        <v>23</v>
      </c>
      <c r="Q11854" t="s">
        <v>41</v>
      </c>
    </row>
    <row r="11855" spans="1:17" x14ac:dyDescent="0.2">
      <c r="A11855" s="2">
        <v>39732</v>
      </c>
      <c r="B11855" t="s">
        <v>48</v>
      </c>
      <c r="C11855" t="s">
        <v>69</v>
      </c>
      <c r="D11855" t="s">
        <v>50</v>
      </c>
      <c r="E11855" t="s">
        <v>50</v>
      </c>
      <c r="F11855">
        <v>198</v>
      </c>
      <c r="G11855">
        <v>82</v>
      </c>
      <c r="H11855">
        <v>0</v>
      </c>
      <c r="I11855">
        <v>0</v>
      </c>
      <c r="J11855">
        <v>1</v>
      </c>
      <c r="K11855">
        <v>1</v>
      </c>
      <c r="L11855" t="s">
        <v>20</v>
      </c>
      <c r="M11855" t="s">
        <v>866</v>
      </c>
      <c r="N11855" t="s">
        <v>48</v>
      </c>
      <c r="O11855" t="s">
        <v>22</v>
      </c>
      <c r="P11855" t="s">
        <v>23</v>
      </c>
      <c r="Q11855" t="s">
        <v>30</v>
      </c>
    </row>
    <row r="11856" spans="1:17" x14ac:dyDescent="0.2">
      <c r="A11856" s="2">
        <v>39732</v>
      </c>
      <c r="B11856" t="s">
        <v>70</v>
      </c>
      <c r="C11856" t="s">
        <v>386</v>
      </c>
      <c r="D11856" t="s">
        <v>50</v>
      </c>
      <c r="E11856" t="s">
        <v>50</v>
      </c>
      <c r="F11856">
        <v>43</v>
      </c>
      <c r="G11856">
        <v>143</v>
      </c>
      <c r="H11856">
        <v>0</v>
      </c>
      <c r="I11856">
        <v>0</v>
      </c>
      <c r="J11856">
        <v>1</v>
      </c>
      <c r="K11856">
        <v>0</v>
      </c>
      <c r="L11856" t="s">
        <v>20</v>
      </c>
      <c r="M11856" t="s">
        <v>383</v>
      </c>
      <c r="N11856" t="s">
        <v>70</v>
      </c>
      <c r="O11856" t="s">
        <v>22</v>
      </c>
      <c r="P11856" t="s">
        <v>23</v>
      </c>
      <c r="Q11856" t="s">
        <v>24</v>
      </c>
    </row>
    <row r="11857" spans="1:17" x14ac:dyDescent="0.2">
      <c r="A11857" s="2">
        <v>39732</v>
      </c>
      <c r="B11857" t="s">
        <v>141</v>
      </c>
      <c r="C11857" t="s">
        <v>718</v>
      </c>
      <c r="D11857" t="s">
        <v>36</v>
      </c>
      <c r="E11857" t="s">
        <v>36</v>
      </c>
      <c r="F11857">
        <v>67</v>
      </c>
      <c r="G11857">
        <v>76</v>
      </c>
      <c r="H11857">
        <v>0</v>
      </c>
      <c r="I11857">
        <v>0</v>
      </c>
      <c r="J11857">
        <v>1</v>
      </c>
      <c r="K11857">
        <v>0</v>
      </c>
      <c r="L11857" t="s">
        <v>20</v>
      </c>
      <c r="M11857" t="s">
        <v>173</v>
      </c>
      <c r="N11857" t="s">
        <v>141</v>
      </c>
      <c r="O11857" t="s">
        <v>22</v>
      </c>
      <c r="P11857" t="s">
        <v>23</v>
      </c>
      <c r="Q11857" t="s">
        <v>24</v>
      </c>
    </row>
    <row r="11858" spans="1:17" x14ac:dyDescent="0.2">
      <c r="A11858" s="2">
        <v>39732</v>
      </c>
      <c r="B11858" t="s">
        <v>345</v>
      </c>
      <c r="C11858" t="s">
        <v>145</v>
      </c>
      <c r="D11858" t="s">
        <v>50</v>
      </c>
      <c r="E11858" t="s">
        <v>50</v>
      </c>
      <c r="F11858">
        <v>97</v>
      </c>
      <c r="G11858">
        <v>80</v>
      </c>
      <c r="H11858">
        <v>0</v>
      </c>
      <c r="I11858">
        <v>0</v>
      </c>
      <c r="J11858">
        <v>1</v>
      </c>
      <c r="K11858">
        <v>1</v>
      </c>
      <c r="L11858" t="s">
        <v>20</v>
      </c>
      <c r="M11858" t="s">
        <v>360</v>
      </c>
      <c r="N11858" t="s">
        <v>345</v>
      </c>
      <c r="O11858" t="s">
        <v>22</v>
      </c>
      <c r="P11858" t="s">
        <v>23</v>
      </c>
      <c r="Q11858" t="s">
        <v>30</v>
      </c>
    </row>
    <row r="11859" spans="1:17" x14ac:dyDescent="0.2">
      <c r="A11859" s="2">
        <v>39732</v>
      </c>
      <c r="B11859" t="s">
        <v>129</v>
      </c>
      <c r="C11859" t="s">
        <v>95</v>
      </c>
      <c r="D11859" t="s">
        <v>50</v>
      </c>
      <c r="E11859" t="s">
        <v>50</v>
      </c>
      <c r="F11859">
        <v>3</v>
      </c>
      <c r="G11859">
        <v>9</v>
      </c>
      <c r="H11859">
        <v>0</v>
      </c>
      <c r="I11859">
        <v>0</v>
      </c>
      <c r="J11859">
        <v>2</v>
      </c>
      <c r="K11859">
        <v>1</v>
      </c>
      <c r="L11859" t="s">
        <v>20</v>
      </c>
      <c r="M11859" t="s">
        <v>752</v>
      </c>
      <c r="N11859" t="s">
        <v>129</v>
      </c>
      <c r="O11859" t="s">
        <v>22</v>
      </c>
      <c r="P11859" t="s">
        <v>23</v>
      </c>
      <c r="Q11859" t="s">
        <v>24</v>
      </c>
    </row>
    <row r="11860" spans="1:17" x14ac:dyDescent="0.2">
      <c r="A11860" s="2">
        <v>39732</v>
      </c>
      <c r="B11860" t="s">
        <v>199</v>
      </c>
      <c r="C11860" t="s">
        <v>405</v>
      </c>
      <c r="D11860" t="s">
        <v>36</v>
      </c>
      <c r="E11860" t="s">
        <v>36</v>
      </c>
      <c r="F11860">
        <v>25</v>
      </c>
      <c r="G11860">
        <v>159</v>
      </c>
      <c r="H11860">
        <v>0</v>
      </c>
      <c r="I11860">
        <v>0</v>
      </c>
      <c r="J11860">
        <v>3</v>
      </c>
      <c r="K11860">
        <v>0</v>
      </c>
      <c r="L11860" t="s">
        <v>20</v>
      </c>
      <c r="M11860" t="s">
        <v>1298</v>
      </c>
      <c r="N11860" t="s">
        <v>199</v>
      </c>
      <c r="O11860" t="s">
        <v>22</v>
      </c>
      <c r="P11860" t="s">
        <v>23</v>
      </c>
      <c r="Q11860" t="s">
        <v>24</v>
      </c>
    </row>
    <row r="11861" spans="1:17" x14ac:dyDescent="0.2">
      <c r="A11861" s="2">
        <v>39732</v>
      </c>
      <c r="B11861" t="s">
        <v>153</v>
      </c>
      <c r="C11861" t="s">
        <v>384</v>
      </c>
      <c r="D11861" t="s">
        <v>50</v>
      </c>
      <c r="E11861" t="s">
        <v>50</v>
      </c>
      <c r="F11861">
        <v>17</v>
      </c>
      <c r="G11861">
        <v>65</v>
      </c>
      <c r="H11861">
        <v>0</v>
      </c>
      <c r="I11861">
        <v>0</v>
      </c>
      <c r="J11861">
        <v>3</v>
      </c>
      <c r="K11861">
        <v>0</v>
      </c>
      <c r="L11861" t="s">
        <v>20</v>
      </c>
      <c r="M11861" t="s">
        <v>191</v>
      </c>
      <c r="N11861" t="s">
        <v>153</v>
      </c>
      <c r="O11861" t="s">
        <v>22</v>
      </c>
      <c r="P11861" t="s">
        <v>23</v>
      </c>
      <c r="Q11861" t="s">
        <v>24</v>
      </c>
    </row>
    <row r="11862" spans="1:17" x14ac:dyDescent="0.2">
      <c r="A11862" s="2">
        <v>39732</v>
      </c>
      <c r="B11862" t="s">
        <v>555</v>
      </c>
      <c r="C11862" t="s">
        <v>282</v>
      </c>
      <c r="D11862" t="s">
        <v>27</v>
      </c>
      <c r="E11862" t="s">
        <v>19</v>
      </c>
      <c r="F11862">
        <v>89</v>
      </c>
      <c r="G11862">
        <v>88</v>
      </c>
      <c r="H11862">
        <v>0</v>
      </c>
      <c r="I11862">
        <v>0</v>
      </c>
      <c r="J11862">
        <v>0</v>
      </c>
      <c r="K11862">
        <v>0</v>
      </c>
      <c r="L11862" t="s">
        <v>20</v>
      </c>
      <c r="M11862" t="s">
        <v>555</v>
      </c>
      <c r="N11862" t="s">
        <v>555</v>
      </c>
      <c r="O11862" t="s">
        <v>22</v>
      </c>
      <c r="P11862" t="s">
        <v>23</v>
      </c>
      <c r="Q11862" t="s">
        <v>30</v>
      </c>
    </row>
    <row r="11863" spans="1:17" x14ac:dyDescent="0.2">
      <c r="A11863" s="2">
        <v>39732</v>
      </c>
      <c r="B11863" t="s">
        <v>263</v>
      </c>
      <c r="C11863" t="s">
        <v>210</v>
      </c>
      <c r="D11863" t="s">
        <v>27</v>
      </c>
      <c r="E11863" t="s">
        <v>27</v>
      </c>
      <c r="F11863">
        <v>104</v>
      </c>
      <c r="G11863">
        <v>120</v>
      </c>
      <c r="H11863">
        <v>0</v>
      </c>
      <c r="I11863">
        <v>0</v>
      </c>
      <c r="J11863">
        <v>0</v>
      </c>
      <c r="K11863">
        <v>0</v>
      </c>
      <c r="L11863" t="s">
        <v>20</v>
      </c>
      <c r="M11863" t="s">
        <v>599</v>
      </c>
      <c r="N11863" t="s">
        <v>263</v>
      </c>
      <c r="O11863" t="s">
        <v>22</v>
      </c>
      <c r="P11863" t="s">
        <v>23</v>
      </c>
      <c r="Q11863" t="s">
        <v>30</v>
      </c>
    </row>
    <row r="11864" spans="1:17" x14ac:dyDescent="0.2">
      <c r="A11864" s="2">
        <v>39732</v>
      </c>
      <c r="B11864" t="s">
        <v>304</v>
      </c>
      <c r="C11864" t="s">
        <v>56</v>
      </c>
      <c r="D11864" t="s">
        <v>27</v>
      </c>
      <c r="E11864" t="s">
        <v>27</v>
      </c>
      <c r="F11864">
        <v>50</v>
      </c>
      <c r="G11864">
        <v>84</v>
      </c>
      <c r="H11864">
        <v>0</v>
      </c>
      <c r="I11864">
        <v>0</v>
      </c>
      <c r="J11864">
        <v>3</v>
      </c>
      <c r="K11864">
        <v>1</v>
      </c>
      <c r="L11864" t="s">
        <v>20</v>
      </c>
      <c r="M11864" t="s">
        <v>628</v>
      </c>
      <c r="N11864" t="s">
        <v>304</v>
      </c>
      <c r="O11864" t="s">
        <v>22</v>
      </c>
      <c r="P11864" t="s">
        <v>23</v>
      </c>
      <c r="Q11864" t="s">
        <v>24</v>
      </c>
    </row>
    <row r="11865" spans="1:17" x14ac:dyDescent="0.2">
      <c r="A11865" s="2">
        <v>39732</v>
      </c>
      <c r="B11865" t="s">
        <v>94</v>
      </c>
      <c r="C11865" t="s">
        <v>85</v>
      </c>
      <c r="D11865" t="s">
        <v>50</v>
      </c>
      <c r="E11865" t="s">
        <v>50</v>
      </c>
      <c r="F11865">
        <v>62</v>
      </c>
      <c r="G11865">
        <v>83</v>
      </c>
      <c r="H11865">
        <v>0</v>
      </c>
      <c r="I11865">
        <v>0</v>
      </c>
      <c r="J11865">
        <v>2</v>
      </c>
      <c r="K11865">
        <v>0</v>
      </c>
      <c r="L11865" t="s">
        <v>20</v>
      </c>
      <c r="M11865" t="s">
        <v>96</v>
      </c>
      <c r="N11865" t="s">
        <v>94</v>
      </c>
      <c r="O11865" t="s">
        <v>22</v>
      </c>
      <c r="P11865" t="s">
        <v>23</v>
      </c>
      <c r="Q11865" t="s">
        <v>24</v>
      </c>
    </row>
    <row r="11866" spans="1:17" x14ac:dyDescent="0.2">
      <c r="A11866" s="2">
        <v>39732</v>
      </c>
      <c r="B11866" t="s">
        <v>136</v>
      </c>
      <c r="C11866" t="s">
        <v>378</v>
      </c>
      <c r="D11866" t="s">
        <v>36</v>
      </c>
      <c r="E11866" t="s">
        <v>36</v>
      </c>
      <c r="F11866">
        <v>29</v>
      </c>
      <c r="G11866">
        <v>136</v>
      </c>
      <c r="H11866">
        <v>0</v>
      </c>
      <c r="I11866">
        <v>0</v>
      </c>
      <c r="J11866">
        <v>3</v>
      </c>
      <c r="K11866">
        <v>0</v>
      </c>
      <c r="L11866" t="s">
        <v>20</v>
      </c>
      <c r="M11866" t="s">
        <v>340</v>
      </c>
      <c r="N11866" t="s">
        <v>136</v>
      </c>
      <c r="O11866" t="s">
        <v>22</v>
      </c>
      <c r="P11866" t="s">
        <v>23</v>
      </c>
      <c r="Q11866" t="s">
        <v>24</v>
      </c>
    </row>
    <row r="11867" spans="1:17" x14ac:dyDescent="0.2">
      <c r="A11867" s="2">
        <v>39732</v>
      </c>
      <c r="B11867" t="s">
        <v>185</v>
      </c>
      <c r="C11867" t="s">
        <v>26</v>
      </c>
      <c r="D11867" t="s">
        <v>27</v>
      </c>
      <c r="E11867" t="s">
        <v>27</v>
      </c>
      <c r="F11867">
        <v>116</v>
      </c>
      <c r="G11867">
        <v>24</v>
      </c>
      <c r="H11867">
        <v>0</v>
      </c>
      <c r="I11867">
        <v>0</v>
      </c>
      <c r="J11867">
        <v>1</v>
      </c>
      <c r="K11867">
        <v>0</v>
      </c>
      <c r="L11867" t="s">
        <v>20</v>
      </c>
      <c r="M11867" t="s">
        <v>412</v>
      </c>
      <c r="N11867" t="s">
        <v>185</v>
      </c>
      <c r="O11867" t="s">
        <v>22</v>
      </c>
      <c r="P11867" t="s">
        <v>23</v>
      </c>
      <c r="Q11867" t="s">
        <v>24</v>
      </c>
    </row>
    <row r="11868" spans="1:17" x14ac:dyDescent="0.2">
      <c r="A11868" s="2">
        <v>39732</v>
      </c>
      <c r="B11868" t="s">
        <v>133</v>
      </c>
      <c r="C11868" t="s">
        <v>449</v>
      </c>
      <c r="D11868" t="s">
        <v>115</v>
      </c>
      <c r="E11868" t="s">
        <v>115</v>
      </c>
      <c r="F11868">
        <v>55</v>
      </c>
      <c r="G11868">
        <v>70</v>
      </c>
      <c r="H11868">
        <v>0</v>
      </c>
      <c r="I11868">
        <v>0</v>
      </c>
      <c r="J11868">
        <v>3</v>
      </c>
      <c r="K11868">
        <v>0</v>
      </c>
      <c r="L11868" t="s">
        <v>28</v>
      </c>
      <c r="M11868" t="s">
        <v>492</v>
      </c>
      <c r="N11868" t="s">
        <v>133</v>
      </c>
      <c r="O11868" t="s">
        <v>22</v>
      </c>
      <c r="P11868" t="s">
        <v>23</v>
      </c>
      <c r="Q11868" t="s">
        <v>24</v>
      </c>
    </row>
    <row r="11869" spans="1:17" x14ac:dyDescent="0.2">
      <c r="A11869" s="2">
        <v>39732</v>
      </c>
      <c r="B11869" t="s">
        <v>339</v>
      </c>
      <c r="C11869" t="s">
        <v>150</v>
      </c>
      <c r="D11869" t="s">
        <v>36</v>
      </c>
      <c r="E11869" t="s">
        <v>36</v>
      </c>
      <c r="F11869">
        <v>153</v>
      </c>
      <c r="G11869">
        <v>56</v>
      </c>
      <c r="H11869">
        <v>0</v>
      </c>
      <c r="I11869">
        <v>0</v>
      </c>
      <c r="J11869">
        <v>0</v>
      </c>
      <c r="K11869">
        <v>0</v>
      </c>
      <c r="L11869" t="s">
        <v>20</v>
      </c>
      <c r="M11869" t="s">
        <v>921</v>
      </c>
      <c r="N11869" t="s">
        <v>339</v>
      </c>
      <c r="O11869" t="s">
        <v>22</v>
      </c>
      <c r="P11869" t="s">
        <v>23</v>
      </c>
      <c r="Q11869" t="s">
        <v>30</v>
      </c>
    </row>
    <row r="11870" spans="1:17" x14ac:dyDescent="0.2">
      <c r="A11870" s="2">
        <v>39732</v>
      </c>
      <c r="B11870" t="s">
        <v>97</v>
      </c>
      <c r="C11870" t="s">
        <v>123</v>
      </c>
      <c r="D11870" t="s">
        <v>50</v>
      </c>
      <c r="E11870" t="s">
        <v>50</v>
      </c>
      <c r="F11870">
        <v>123</v>
      </c>
      <c r="G11870">
        <v>16</v>
      </c>
      <c r="H11870">
        <v>0</v>
      </c>
      <c r="I11870">
        <v>0</v>
      </c>
      <c r="J11870">
        <v>1</v>
      </c>
      <c r="K11870">
        <v>3</v>
      </c>
      <c r="L11870" t="s">
        <v>20</v>
      </c>
      <c r="M11870" t="s">
        <v>97</v>
      </c>
      <c r="N11870" t="s">
        <v>97</v>
      </c>
      <c r="O11870" t="s">
        <v>22</v>
      </c>
      <c r="P11870" t="s">
        <v>23</v>
      </c>
      <c r="Q11870" t="s">
        <v>41</v>
      </c>
    </row>
    <row r="11871" spans="1:17" x14ac:dyDescent="0.2">
      <c r="A11871" s="2">
        <v>39732</v>
      </c>
      <c r="B11871" t="s">
        <v>250</v>
      </c>
      <c r="C11871" t="s">
        <v>890</v>
      </c>
      <c r="D11871" t="s">
        <v>36</v>
      </c>
      <c r="E11871" t="s">
        <v>36</v>
      </c>
      <c r="F11871">
        <v>109</v>
      </c>
      <c r="G11871">
        <v>85</v>
      </c>
      <c r="H11871">
        <v>0</v>
      </c>
      <c r="I11871">
        <v>0</v>
      </c>
      <c r="J11871">
        <v>2</v>
      </c>
      <c r="K11871">
        <v>1</v>
      </c>
      <c r="L11871" t="s">
        <v>20</v>
      </c>
      <c r="M11871" t="s">
        <v>251</v>
      </c>
      <c r="N11871" t="s">
        <v>250</v>
      </c>
      <c r="O11871" t="s">
        <v>22</v>
      </c>
      <c r="P11871" t="s">
        <v>23</v>
      </c>
      <c r="Q11871" t="s">
        <v>24</v>
      </c>
    </row>
    <row r="11872" spans="1:17" x14ac:dyDescent="0.2">
      <c r="A11872" s="2">
        <v>39732</v>
      </c>
      <c r="B11872" t="s">
        <v>111</v>
      </c>
      <c r="C11872" t="s">
        <v>756</v>
      </c>
      <c r="D11872" t="s">
        <v>36</v>
      </c>
      <c r="E11872" t="s">
        <v>36</v>
      </c>
      <c r="F11872">
        <v>53</v>
      </c>
      <c r="G11872">
        <v>119</v>
      </c>
      <c r="H11872">
        <v>0</v>
      </c>
      <c r="I11872">
        <v>0</v>
      </c>
      <c r="J11872">
        <v>2</v>
      </c>
      <c r="K11872">
        <v>1</v>
      </c>
      <c r="L11872" t="s">
        <v>20</v>
      </c>
      <c r="M11872" t="s">
        <v>218</v>
      </c>
      <c r="N11872" t="s">
        <v>111</v>
      </c>
      <c r="O11872" t="s">
        <v>22</v>
      </c>
      <c r="P11872" t="s">
        <v>23</v>
      </c>
      <c r="Q11872" t="s">
        <v>24</v>
      </c>
    </row>
    <row r="11873" spans="1:17" x14ac:dyDescent="0.2">
      <c r="A11873" s="2">
        <v>39732</v>
      </c>
      <c r="B11873" t="s">
        <v>110</v>
      </c>
      <c r="C11873" t="s">
        <v>197</v>
      </c>
      <c r="D11873" t="s">
        <v>36</v>
      </c>
      <c r="E11873" t="s">
        <v>36</v>
      </c>
      <c r="F11873">
        <v>43</v>
      </c>
      <c r="G11873">
        <v>145</v>
      </c>
      <c r="H11873">
        <v>0</v>
      </c>
      <c r="I11873">
        <v>0</v>
      </c>
      <c r="J11873">
        <v>4</v>
      </c>
      <c r="K11873">
        <v>1</v>
      </c>
      <c r="L11873" t="s">
        <v>20</v>
      </c>
      <c r="M11873" t="s">
        <v>142</v>
      </c>
      <c r="N11873" t="s">
        <v>110</v>
      </c>
      <c r="O11873" t="s">
        <v>22</v>
      </c>
      <c r="P11873" t="s">
        <v>23</v>
      </c>
      <c r="Q11873" t="s">
        <v>24</v>
      </c>
    </row>
    <row r="11874" spans="1:17" x14ac:dyDescent="0.2">
      <c r="A11874" s="2">
        <v>39732</v>
      </c>
      <c r="B11874" t="s">
        <v>352</v>
      </c>
      <c r="C11874" t="s">
        <v>45</v>
      </c>
      <c r="D11874" t="s">
        <v>36</v>
      </c>
      <c r="E11874" t="s">
        <v>36</v>
      </c>
      <c r="F11874">
        <v>126</v>
      </c>
      <c r="G11874">
        <v>91</v>
      </c>
      <c r="H11874">
        <v>0</v>
      </c>
      <c r="I11874">
        <v>0</v>
      </c>
      <c r="J11874">
        <v>4</v>
      </c>
      <c r="K11874">
        <v>2</v>
      </c>
      <c r="L11874" t="s">
        <v>20</v>
      </c>
      <c r="M11874" t="s">
        <v>371</v>
      </c>
      <c r="N11874" t="s">
        <v>352</v>
      </c>
      <c r="O11874" t="s">
        <v>22</v>
      </c>
      <c r="P11874" t="s">
        <v>23</v>
      </c>
      <c r="Q11874" t="s">
        <v>24</v>
      </c>
    </row>
    <row r="11875" spans="1:17" x14ac:dyDescent="0.2">
      <c r="A11875" s="2">
        <v>39732</v>
      </c>
      <c r="B11875" t="s">
        <v>126</v>
      </c>
      <c r="C11875" t="s">
        <v>76</v>
      </c>
      <c r="D11875" t="s">
        <v>50</v>
      </c>
      <c r="E11875" t="s">
        <v>50</v>
      </c>
      <c r="F11875">
        <v>5</v>
      </c>
      <c r="G11875">
        <v>103</v>
      </c>
      <c r="H11875">
        <v>0</v>
      </c>
      <c r="I11875">
        <v>0</v>
      </c>
      <c r="J11875">
        <v>2</v>
      </c>
      <c r="K11875">
        <v>0</v>
      </c>
      <c r="L11875" t="s">
        <v>20</v>
      </c>
      <c r="M11875" t="s">
        <v>157</v>
      </c>
      <c r="N11875" t="s">
        <v>126</v>
      </c>
      <c r="O11875" t="s">
        <v>22</v>
      </c>
      <c r="P11875" t="s">
        <v>23</v>
      </c>
      <c r="Q11875" t="s">
        <v>24</v>
      </c>
    </row>
    <row r="11876" spans="1:17" x14ac:dyDescent="0.2">
      <c r="A11876" s="2">
        <v>39732</v>
      </c>
      <c r="B11876" t="s">
        <v>135</v>
      </c>
      <c r="C11876" t="s">
        <v>35</v>
      </c>
      <c r="D11876" t="s">
        <v>36</v>
      </c>
      <c r="E11876" t="s">
        <v>36</v>
      </c>
      <c r="F11876">
        <v>27</v>
      </c>
      <c r="G11876">
        <v>133</v>
      </c>
      <c r="H11876">
        <v>0</v>
      </c>
      <c r="I11876">
        <v>0</v>
      </c>
      <c r="J11876">
        <v>4</v>
      </c>
      <c r="K11876">
        <v>1</v>
      </c>
      <c r="L11876" t="s">
        <v>20</v>
      </c>
      <c r="M11876" t="s">
        <v>1082</v>
      </c>
      <c r="N11876" t="s">
        <v>135</v>
      </c>
      <c r="O11876" t="s">
        <v>22</v>
      </c>
      <c r="P11876" t="s">
        <v>23</v>
      </c>
      <c r="Q11876" t="s">
        <v>24</v>
      </c>
    </row>
    <row r="11877" spans="1:17" x14ac:dyDescent="0.2">
      <c r="A11877" s="2">
        <v>39732</v>
      </c>
      <c r="B11877" t="s">
        <v>90</v>
      </c>
      <c r="C11877" t="s">
        <v>293</v>
      </c>
      <c r="D11877" t="s">
        <v>50</v>
      </c>
      <c r="E11877" t="s">
        <v>50</v>
      </c>
      <c r="F11877">
        <v>30</v>
      </c>
      <c r="G11877">
        <v>8</v>
      </c>
      <c r="H11877">
        <v>0</v>
      </c>
      <c r="I11877">
        <v>0</v>
      </c>
      <c r="J11877">
        <v>2</v>
      </c>
      <c r="K11877">
        <v>1</v>
      </c>
      <c r="L11877" t="s">
        <v>20</v>
      </c>
      <c r="M11877" t="s">
        <v>713</v>
      </c>
      <c r="N11877" t="s">
        <v>90</v>
      </c>
      <c r="O11877" t="s">
        <v>22</v>
      </c>
      <c r="P11877" t="s">
        <v>23</v>
      </c>
      <c r="Q11877" t="s">
        <v>24</v>
      </c>
    </row>
    <row r="11878" spans="1:17" x14ac:dyDescent="0.2">
      <c r="A11878" s="2">
        <v>39732</v>
      </c>
      <c r="B11878" t="s">
        <v>92</v>
      </c>
      <c r="C11878" t="s">
        <v>67</v>
      </c>
      <c r="D11878" t="s">
        <v>50</v>
      </c>
      <c r="E11878" t="s">
        <v>50</v>
      </c>
      <c r="F11878">
        <v>18</v>
      </c>
      <c r="G11878">
        <v>11</v>
      </c>
      <c r="H11878">
        <v>0</v>
      </c>
      <c r="I11878">
        <v>0</v>
      </c>
      <c r="J11878">
        <v>2</v>
      </c>
      <c r="K11878">
        <v>2</v>
      </c>
      <c r="L11878" t="s">
        <v>20</v>
      </c>
      <c r="M11878" t="s">
        <v>923</v>
      </c>
      <c r="N11878" t="s">
        <v>92</v>
      </c>
      <c r="O11878" t="s">
        <v>22</v>
      </c>
      <c r="P11878" t="s">
        <v>23</v>
      </c>
      <c r="Q11878" t="s">
        <v>30</v>
      </c>
    </row>
    <row r="11879" spans="1:17" x14ac:dyDescent="0.2">
      <c r="A11879" s="2">
        <v>39732</v>
      </c>
      <c r="B11879" t="s">
        <v>125</v>
      </c>
      <c r="C11879" t="s">
        <v>244</v>
      </c>
      <c r="D11879" t="s">
        <v>50</v>
      </c>
      <c r="E11879" t="s">
        <v>50</v>
      </c>
      <c r="F11879">
        <v>200</v>
      </c>
      <c r="G11879">
        <v>60</v>
      </c>
      <c r="H11879">
        <v>0</v>
      </c>
      <c r="I11879">
        <v>0</v>
      </c>
      <c r="J11879">
        <v>1</v>
      </c>
      <c r="K11879">
        <v>3</v>
      </c>
      <c r="L11879" t="s">
        <v>20</v>
      </c>
      <c r="M11879" t="s">
        <v>468</v>
      </c>
      <c r="N11879" t="s">
        <v>125</v>
      </c>
      <c r="O11879" t="s">
        <v>22</v>
      </c>
      <c r="P11879" t="s">
        <v>23</v>
      </c>
      <c r="Q11879" t="s">
        <v>41</v>
      </c>
    </row>
    <row r="11880" spans="1:17" x14ac:dyDescent="0.2">
      <c r="A11880" s="2">
        <v>39732</v>
      </c>
      <c r="B11880" t="s">
        <v>104</v>
      </c>
      <c r="C11880" t="s">
        <v>49</v>
      </c>
      <c r="D11880" t="s">
        <v>50</v>
      </c>
      <c r="E11880" t="s">
        <v>50</v>
      </c>
      <c r="F11880">
        <v>26</v>
      </c>
      <c r="G11880">
        <v>39</v>
      </c>
      <c r="H11880">
        <v>0</v>
      </c>
      <c r="I11880">
        <v>0</v>
      </c>
      <c r="J11880">
        <v>0</v>
      </c>
      <c r="K11880">
        <v>0</v>
      </c>
      <c r="L11880" t="s">
        <v>20</v>
      </c>
      <c r="M11880" t="s">
        <v>273</v>
      </c>
      <c r="N11880" t="s">
        <v>104</v>
      </c>
      <c r="O11880" t="s">
        <v>22</v>
      </c>
      <c r="P11880" t="s">
        <v>23</v>
      </c>
      <c r="Q11880" t="s">
        <v>30</v>
      </c>
    </row>
    <row r="11881" spans="1:17" x14ac:dyDescent="0.2">
      <c r="A11881" s="2">
        <v>39732</v>
      </c>
      <c r="B11881" t="s">
        <v>118</v>
      </c>
      <c r="C11881" t="s">
        <v>196</v>
      </c>
      <c r="D11881" t="s">
        <v>36</v>
      </c>
      <c r="E11881" t="s">
        <v>36</v>
      </c>
      <c r="F11881">
        <v>49</v>
      </c>
      <c r="G11881">
        <v>90</v>
      </c>
      <c r="H11881">
        <v>0</v>
      </c>
      <c r="I11881">
        <v>0</v>
      </c>
      <c r="J11881">
        <v>1</v>
      </c>
      <c r="K11881">
        <v>1</v>
      </c>
      <c r="L11881" t="s">
        <v>20</v>
      </c>
      <c r="M11881" t="s">
        <v>241</v>
      </c>
      <c r="N11881" t="s">
        <v>118</v>
      </c>
      <c r="O11881" t="s">
        <v>22</v>
      </c>
      <c r="P11881" t="s">
        <v>23</v>
      </c>
      <c r="Q11881" t="s">
        <v>30</v>
      </c>
    </row>
    <row r="11882" spans="1:17" x14ac:dyDescent="0.2">
      <c r="A11882" s="2">
        <v>39732</v>
      </c>
      <c r="B11882" t="s">
        <v>1204</v>
      </c>
      <c r="C11882" t="s">
        <v>73</v>
      </c>
      <c r="D11882" t="s">
        <v>50</v>
      </c>
      <c r="E11882" t="s">
        <v>50</v>
      </c>
      <c r="F11882">
        <v>40</v>
      </c>
      <c r="G11882">
        <v>37</v>
      </c>
      <c r="H11882">
        <v>0</v>
      </c>
      <c r="I11882">
        <v>0</v>
      </c>
      <c r="J11882">
        <v>3</v>
      </c>
      <c r="K11882">
        <v>0</v>
      </c>
      <c r="L11882" t="s">
        <v>20</v>
      </c>
      <c r="M11882" t="s">
        <v>1219</v>
      </c>
      <c r="N11882" t="s">
        <v>1204</v>
      </c>
      <c r="O11882" t="s">
        <v>22</v>
      </c>
      <c r="P11882" t="s">
        <v>23</v>
      </c>
      <c r="Q11882" t="s">
        <v>24</v>
      </c>
    </row>
    <row r="11883" spans="1:17" x14ac:dyDescent="0.2">
      <c r="A11883" s="2">
        <v>39732</v>
      </c>
      <c r="B11883" t="s">
        <v>249</v>
      </c>
      <c r="C11883" t="s">
        <v>100</v>
      </c>
      <c r="D11883" t="s">
        <v>50</v>
      </c>
      <c r="E11883" t="s">
        <v>50</v>
      </c>
      <c r="F11883">
        <v>73</v>
      </c>
      <c r="G11883">
        <v>35</v>
      </c>
      <c r="H11883">
        <v>0</v>
      </c>
      <c r="I11883">
        <v>0</v>
      </c>
      <c r="J11883">
        <v>2</v>
      </c>
      <c r="K11883">
        <v>0</v>
      </c>
      <c r="L11883" t="s">
        <v>20</v>
      </c>
      <c r="M11883" t="s">
        <v>299</v>
      </c>
      <c r="N11883" t="s">
        <v>249</v>
      </c>
      <c r="O11883" t="s">
        <v>22</v>
      </c>
      <c r="P11883" t="s">
        <v>23</v>
      </c>
      <c r="Q11883" t="s">
        <v>24</v>
      </c>
    </row>
    <row r="11884" spans="1:17" x14ac:dyDescent="0.2">
      <c r="A11884" s="2">
        <v>39732</v>
      </c>
      <c r="B11884" t="s">
        <v>380</v>
      </c>
      <c r="C11884" t="s">
        <v>61</v>
      </c>
      <c r="D11884" t="s">
        <v>36</v>
      </c>
      <c r="E11884" t="s">
        <v>36</v>
      </c>
      <c r="F11884">
        <v>106</v>
      </c>
      <c r="G11884">
        <v>57</v>
      </c>
      <c r="H11884">
        <v>0</v>
      </c>
      <c r="I11884">
        <v>0</v>
      </c>
      <c r="J11884">
        <v>2</v>
      </c>
      <c r="K11884">
        <v>0</v>
      </c>
      <c r="L11884" t="s">
        <v>20</v>
      </c>
      <c r="M11884" t="s">
        <v>918</v>
      </c>
      <c r="N11884" t="s">
        <v>380</v>
      </c>
      <c r="O11884" t="s">
        <v>22</v>
      </c>
      <c r="P11884" t="s">
        <v>23</v>
      </c>
      <c r="Q11884" t="s">
        <v>24</v>
      </c>
    </row>
    <row r="11885" spans="1:17" x14ac:dyDescent="0.2">
      <c r="A11885" s="2">
        <v>39732</v>
      </c>
      <c r="B11885" t="s">
        <v>232</v>
      </c>
      <c r="C11885" t="s">
        <v>131</v>
      </c>
      <c r="D11885" t="s">
        <v>19</v>
      </c>
      <c r="E11885" t="s">
        <v>27</v>
      </c>
      <c r="F11885">
        <v>108</v>
      </c>
      <c r="G11885">
        <v>69</v>
      </c>
      <c r="H11885">
        <v>0</v>
      </c>
      <c r="I11885">
        <v>0</v>
      </c>
      <c r="J11885">
        <v>1</v>
      </c>
      <c r="K11885">
        <v>4</v>
      </c>
      <c r="L11885" t="s">
        <v>20</v>
      </c>
      <c r="M11885" t="s">
        <v>234</v>
      </c>
      <c r="N11885" t="s">
        <v>232</v>
      </c>
      <c r="O11885" t="s">
        <v>22</v>
      </c>
      <c r="P11885" t="s">
        <v>23</v>
      </c>
      <c r="Q11885" t="s">
        <v>41</v>
      </c>
    </row>
    <row r="11886" spans="1:17" x14ac:dyDescent="0.2">
      <c r="A11886" s="2">
        <v>39732</v>
      </c>
      <c r="B11886" t="s">
        <v>52</v>
      </c>
      <c r="C11886" t="s">
        <v>82</v>
      </c>
      <c r="D11886" t="s">
        <v>50</v>
      </c>
      <c r="E11886" t="s">
        <v>50</v>
      </c>
      <c r="F11886">
        <v>28</v>
      </c>
      <c r="G11886">
        <v>10</v>
      </c>
      <c r="H11886">
        <v>0</v>
      </c>
      <c r="I11886">
        <v>0</v>
      </c>
      <c r="J11886">
        <v>0</v>
      </c>
      <c r="K11886">
        <v>0</v>
      </c>
      <c r="L11886" t="s">
        <v>20</v>
      </c>
      <c r="M11886" t="s">
        <v>68</v>
      </c>
      <c r="N11886" t="s">
        <v>52</v>
      </c>
      <c r="O11886" t="s">
        <v>22</v>
      </c>
      <c r="P11886" t="s">
        <v>23</v>
      </c>
      <c r="Q11886" t="s">
        <v>30</v>
      </c>
    </row>
    <row r="11887" spans="1:17" x14ac:dyDescent="0.2">
      <c r="A11887" s="2">
        <v>39732</v>
      </c>
      <c r="B11887" t="s">
        <v>53</v>
      </c>
      <c r="C11887" t="s">
        <v>101</v>
      </c>
      <c r="D11887" t="s">
        <v>50</v>
      </c>
      <c r="E11887" t="s">
        <v>50</v>
      </c>
      <c r="F11887">
        <v>45</v>
      </c>
      <c r="G11887">
        <v>64</v>
      </c>
      <c r="H11887">
        <v>0</v>
      </c>
      <c r="I11887">
        <v>0</v>
      </c>
      <c r="J11887">
        <v>2</v>
      </c>
      <c r="K11887">
        <v>1</v>
      </c>
      <c r="L11887" t="s">
        <v>20</v>
      </c>
      <c r="M11887" t="s">
        <v>838</v>
      </c>
      <c r="N11887" t="s">
        <v>53</v>
      </c>
      <c r="O11887" t="s">
        <v>22</v>
      </c>
      <c r="P11887" t="s">
        <v>23</v>
      </c>
      <c r="Q11887" t="s">
        <v>24</v>
      </c>
    </row>
    <row r="11888" spans="1:17" x14ac:dyDescent="0.2">
      <c r="A11888" s="2">
        <v>39732</v>
      </c>
      <c r="B11888" t="s">
        <v>211</v>
      </c>
      <c r="C11888" t="s">
        <v>548</v>
      </c>
      <c r="D11888" t="s">
        <v>36</v>
      </c>
      <c r="E11888" t="s">
        <v>36</v>
      </c>
      <c r="F11888">
        <v>110</v>
      </c>
      <c r="G11888">
        <v>104</v>
      </c>
      <c r="H11888">
        <v>0</v>
      </c>
      <c r="I11888">
        <v>0</v>
      </c>
      <c r="J11888">
        <v>3</v>
      </c>
      <c r="K11888">
        <v>1</v>
      </c>
      <c r="L11888" t="s">
        <v>20</v>
      </c>
      <c r="M11888" t="s">
        <v>373</v>
      </c>
      <c r="N11888" t="s">
        <v>211</v>
      </c>
      <c r="O11888" t="s">
        <v>22</v>
      </c>
      <c r="P11888" t="s">
        <v>23</v>
      </c>
      <c r="Q11888" t="s">
        <v>24</v>
      </c>
    </row>
    <row r="11889" spans="1:17" x14ac:dyDescent="0.2">
      <c r="A11889" s="2">
        <v>39732</v>
      </c>
      <c r="B11889" t="s">
        <v>365</v>
      </c>
      <c r="C11889" t="s">
        <v>46</v>
      </c>
      <c r="D11889" t="s">
        <v>36</v>
      </c>
      <c r="E11889" t="s">
        <v>36</v>
      </c>
      <c r="F11889">
        <v>91</v>
      </c>
      <c r="G11889">
        <v>141</v>
      </c>
      <c r="H11889">
        <v>0</v>
      </c>
      <c r="I11889">
        <v>0</v>
      </c>
      <c r="J11889">
        <v>6</v>
      </c>
      <c r="K11889">
        <v>0</v>
      </c>
      <c r="L11889" t="s">
        <v>20</v>
      </c>
      <c r="M11889" t="s">
        <v>220</v>
      </c>
      <c r="N11889" t="s">
        <v>199</v>
      </c>
      <c r="O11889" t="s">
        <v>122</v>
      </c>
      <c r="P11889" t="s">
        <v>23</v>
      </c>
      <c r="Q11889" t="s">
        <v>24</v>
      </c>
    </row>
    <row r="11890" spans="1:17" x14ac:dyDescent="0.2">
      <c r="A11890" s="2">
        <v>39732</v>
      </c>
      <c r="B11890" t="s">
        <v>128</v>
      </c>
      <c r="C11890" t="s">
        <v>419</v>
      </c>
      <c r="D11890" t="s">
        <v>36</v>
      </c>
      <c r="E11890" t="s">
        <v>36</v>
      </c>
      <c r="F11890">
        <v>47</v>
      </c>
      <c r="G11890">
        <v>164</v>
      </c>
      <c r="H11890">
        <v>0</v>
      </c>
      <c r="I11890">
        <v>0</v>
      </c>
      <c r="J11890">
        <v>5</v>
      </c>
      <c r="K11890">
        <v>0</v>
      </c>
      <c r="L11890" t="s">
        <v>20</v>
      </c>
      <c r="M11890" t="s">
        <v>1054</v>
      </c>
      <c r="N11890" t="s">
        <v>128</v>
      </c>
      <c r="O11890" t="s">
        <v>22</v>
      </c>
      <c r="P11890" t="s">
        <v>23</v>
      </c>
      <c r="Q11890" t="s">
        <v>24</v>
      </c>
    </row>
    <row r="11891" spans="1:17" x14ac:dyDescent="0.2">
      <c r="A11891" s="2">
        <v>39732</v>
      </c>
      <c r="B11891" t="s">
        <v>180</v>
      </c>
      <c r="C11891" t="s">
        <v>646</v>
      </c>
      <c r="D11891" t="s">
        <v>50</v>
      </c>
      <c r="E11891" t="s">
        <v>50</v>
      </c>
      <c r="F11891">
        <v>13</v>
      </c>
      <c r="G11891">
        <v>75</v>
      </c>
      <c r="H11891">
        <v>0</v>
      </c>
      <c r="I11891">
        <v>0</v>
      </c>
      <c r="J11891">
        <v>2</v>
      </c>
      <c r="K11891">
        <v>1</v>
      </c>
      <c r="L11891" t="s">
        <v>20</v>
      </c>
      <c r="M11891" t="s">
        <v>181</v>
      </c>
      <c r="N11891" t="s">
        <v>180</v>
      </c>
      <c r="O11891" t="s">
        <v>22</v>
      </c>
      <c r="P11891" t="s">
        <v>23</v>
      </c>
      <c r="Q11891" t="s">
        <v>24</v>
      </c>
    </row>
    <row r="11892" spans="1:17" x14ac:dyDescent="0.2">
      <c r="A11892" s="2">
        <v>39732</v>
      </c>
      <c r="B11892" t="s">
        <v>168</v>
      </c>
      <c r="C11892" t="s">
        <v>274</v>
      </c>
      <c r="D11892" t="s">
        <v>50</v>
      </c>
      <c r="E11892" t="s">
        <v>50</v>
      </c>
      <c r="F11892">
        <v>19</v>
      </c>
      <c r="G11892">
        <v>6</v>
      </c>
      <c r="H11892">
        <v>0</v>
      </c>
      <c r="I11892">
        <v>0</v>
      </c>
      <c r="J11892">
        <v>0</v>
      </c>
      <c r="K11892">
        <v>0</v>
      </c>
      <c r="L11892" t="s">
        <v>20</v>
      </c>
      <c r="M11892" t="s">
        <v>1344</v>
      </c>
      <c r="N11892" t="s">
        <v>168</v>
      </c>
      <c r="O11892" t="s">
        <v>22</v>
      </c>
      <c r="P11892" t="s">
        <v>23</v>
      </c>
      <c r="Q11892" t="s">
        <v>30</v>
      </c>
    </row>
    <row r="11893" spans="1:17" x14ac:dyDescent="0.2">
      <c r="A11893" s="2">
        <v>39732</v>
      </c>
      <c r="B11893" t="s">
        <v>77</v>
      </c>
      <c r="C11893" t="s">
        <v>454</v>
      </c>
      <c r="D11893" t="s">
        <v>27</v>
      </c>
      <c r="E11893" t="s">
        <v>27</v>
      </c>
      <c r="F11893">
        <v>21</v>
      </c>
      <c r="G11893">
        <v>98</v>
      </c>
      <c r="H11893">
        <v>0</v>
      </c>
      <c r="I11893">
        <v>0</v>
      </c>
      <c r="J11893">
        <v>6</v>
      </c>
      <c r="K11893">
        <v>1</v>
      </c>
      <c r="L11893" t="s">
        <v>20</v>
      </c>
      <c r="M11893" t="s">
        <v>160</v>
      </c>
      <c r="N11893" t="s">
        <v>77</v>
      </c>
      <c r="O11893" t="s">
        <v>22</v>
      </c>
      <c r="P11893" t="s">
        <v>23</v>
      </c>
      <c r="Q11893" t="s">
        <v>24</v>
      </c>
    </row>
    <row r="11894" spans="1:17" x14ac:dyDescent="0.2">
      <c r="A11894" s="2">
        <v>39732</v>
      </c>
      <c r="B11894" t="s">
        <v>161</v>
      </c>
      <c r="C11894" t="s">
        <v>174</v>
      </c>
      <c r="D11894" t="s">
        <v>50</v>
      </c>
      <c r="E11894" t="s">
        <v>50</v>
      </c>
      <c r="F11894">
        <v>61</v>
      </c>
      <c r="G11894">
        <v>135</v>
      </c>
      <c r="H11894">
        <v>0</v>
      </c>
      <c r="I11894">
        <v>0</v>
      </c>
      <c r="J11894">
        <v>2</v>
      </c>
      <c r="K11894">
        <v>0</v>
      </c>
      <c r="L11894" t="s">
        <v>20</v>
      </c>
      <c r="M11894" t="s">
        <v>162</v>
      </c>
      <c r="N11894" t="s">
        <v>161</v>
      </c>
      <c r="O11894" t="s">
        <v>22</v>
      </c>
      <c r="P11894" t="s">
        <v>23</v>
      </c>
      <c r="Q11894" t="s">
        <v>24</v>
      </c>
    </row>
    <row r="11895" spans="1:17" x14ac:dyDescent="0.2">
      <c r="A11895" s="2">
        <v>39733</v>
      </c>
      <c r="B11895" t="s">
        <v>267</v>
      </c>
      <c r="C11895" t="s">
        <v>237</v>
      </c>
      <c r="D11895" t="s">
        <v>36</v>
      </c>
      <c r="E11895" t="s">
        <v>36</v>
      </c>
      <c r="F11895">
        <v>68</v>
      </c>
      <c r="G11895">
        <v>150</v>
      </c>
      <c r="H11895">
        <v>0</v>
      </c>
      <c r="I11895">
        <v>0</v>
      </c>
      <c r="J11895">
        <v>3</v>
      </c>
      <c r="K11895">
        <v>1</v>
      </c>
      <c r="L11895" t="s">
        <v>20</v>
      </c>
      <c r="M11895" t="s">
        <v>268</v>
      </c>
      <c r="N11895" t="s">
        <v>267</v>
      </c>
      <c r="O11895" t="s">
        <v>22</v>
      </c>
      <c r="P11895" t="s">
        <v>23</v>
      </c>
      <c r="Q11895" t="s">
        <v>24</v>
      </c>
    </row>
    <row r="11896" spans="1:17" x14ac:dyDescent="0.2">
      <c r="A11896" s="2">
        <v>39733</v>
      </c>
      <c r="B11896" t="s">
        <v>172</v>
      </c>
      <c r="C11896" t="s">
        <v>224</v>
      </c>
      <c r="D11896" t="s">
        <v>36</v>
      </c>
      <c r="E11896" t="s">
        <v>36</v>
      </c>
      <c r="F11896">
        <v>128</v>
      </c>
      <c r="G11896">
        <v>63</v>
      </c>
      <c r="H11896">
        <v>0</v>
      </c>
      <c r="I11896">
        <v>0</v>
      </c>
      <c r="J11896">
        <v>1</v>
      </c>
      <c r="K11896">
        <v>3</v>
      </c>
      <c r="L11896" t="s">
        <v>20</v>
      </c>
      <c r="M11896" t="s">
        <v>616</v>
      </c>
      <c r="N11896" t="s">
        <v>172</v>
      </c>
      <c r="O11896" t="s">
        <v>22</v>
      </c>
      <c r="P11896" t="s">
        <v>23</v>
      </c>
      <c r="Q11896" t="s">
        <v>41</v>
      </c>
    </row>
    <row r="11897" spans="1:17" x14ac:dyDescent="0.2">
      <c r="A11897" s="2">
        <v>39733</v>
      </c>
      <c r="B11897" t="s">
        <v>31</v>
      </c>
      <c r="C11897" t="s">
        <v>107</v>
      </c>
      <c r="D11897" t="s">
        <v>19</v>
      </c>
      <c r="E11897" t="s">
        <v>19</v>
      </c>
      <c r="F11897">
        <v>42</v>
      </c>
      <c r="G11897">
        <v>36</v>
      </c>
      <c r="H11897">
        <v>0</v>
      </c>
      <c r="I11897">
        <v>0</v>
      </c>
      <c r="J11897">
        <v>1</v>
      </c>
      <c r="K11897">
        <v>0</v>
      </c>
      <c r="L11897" t="s">
        <v>20</v>
      </c>
      <c r="M11897" t="s">
        <v>33</v>
      </c>
      <c r="N11897" t="s">
        <v>31</v>
      </c>
      <c r="O11897" t="s">
        <v>22</v>
      </c>
      <c r="P11897" t="s">
        <v>23</v>
      </c>
      <c r="Q11897" t="s">
        <v>24</v>
      </c>
    </row>
    <row r="11898" spans="1:17" x14ac:dyDescent="0.2">
      <c r="A11898" s="2">
        <v>39733</v>
      </c>
      <c r="B11898" t="s">
        <v>183</v>
      </c>
      <c r="C11898" t="s">
        <v>800</v>
      </c>
      <c r="D11898" t="s">
        <v>36</v>
      </c>
      <c r="E11898" t="s">
        <v>36</v>
      </c>
      <c r="F11898">
        <v>22</v>
      </c>
      <c r="G11898">
        <v>186</v>
      </c>
      <c r="H11898">
        <v>0</v>
      </c>
      <c r="I11898">
        <v>0</v>
      </c>
      <c r="J11898">
        <v>4</v>
      </c>
      <c r="K11898">
        <v>0</v>
      </c>
      <c r="L11898" t="s">
        <v>20</v>
      </c>
      <c r="M11898" t="s">
        <v>266</v>
      </c>
      <c r="N11898" t="s">
        <v>183</v>
      </c>
      <c r="O11898" t="s">
        <v>22</v>
      </c>
      <c r="P11898" t="s">
        <v>23</v>
      </c>
      <c r="Q11898" t="s">
        <v>24</v>
      </c>
    </row>
    <row r="11899" spans="1:17" x14ac:dyDescent="0.2">
      <c r="A11899" s="2">
        <v>39733</v>
      </c>
      <c r="B11899" t="s">
        <v>34</v>
      </c>
      <c r="C11899" t="s">
        <v>207</v>
      </c>
      <c r="D11899" t="s">
        <v>36</v>
      </c>
      <c r="E11899" t="s">
        <v>36</v>
      </c>
      <c r="F11899">
        <v>41</v>
      </c>
      <c r="G11899">
        <v>79</v>
      </c>
      <c r="H11899">
        <v>0</v>
      </c>
      <c r="I11899">
        <v>0</v>
      </c>
      <c r="J11899">
        <v>3</v>
      </c>
      <c r="K11899">
        <v>2</v>
      </c>
      <c r="L11899" t="s">
        <v>20</v>
      </c>
      <c r="M11899" t="s">
        <v>37</v>
      </c>
      <c r="N11899" t="s">
        <v>34</v>
      </c>
      <c r="O11899" t="s">
        <v>22</v>
      </c>
      <c r="P11899" t="s">
        <v>23</v>
      </c>
      <c r="Q11899" t="s">
        <v>24</v>
      </c>
    </row>
    <row r="11900" spans="1:17" x14ac:dyDescent="0.2">
      <c r="A11900" s="2">
        <v>39733</v>
      </c>
      <c r="B11900" t="s">
        <v>208</v>
      </c>
      <c r="C11900" t="s">
        <v>471</v>
      </c>
      <c r="D11900" t="s">
        <v>36</v>
      </c>
      <c r="E11900" t="s">
        <v>36</v>
      </c>
      <c r="F11900">
        <v>95</v>
      </c>
      <c r="G11900">
        <v>81</v>
      </c>
      <c r="H11900">
        <v>0</v>
      </c>
      <c r="I11900">
        <v>0</v>
      </c>
      <c r="J11900">
        <v>2</v>
      </c>
      <c r="K11900">
        <v>1</v>
      </c>
      <c r="L11900" t="s">
        <v>20</v>
      </c>
      <c r="M11900" t="s">
        <v>398</v>
      </c>
      <c r="N11900" t="s">
        <v>208</v>
      </c>
      <c r="O11900" t="s">
        <v>22</v>
      </c>
      <c r="P11900" t="s">
        <v>23</v>
      </c>
      <c r="Q11900" t="s">
        <v>24</v>
      </c>
    </row>
    <row r="11901" spans="1:17" x14ac:dyDescent="0.2">
      <c r="A11901" s="2">
        <v>39733</v>
      </c>
      <c r="B11901" t="s">
        <v>32</v>
      </c>
      <c r="C11901" t="s">
        <v>25</v>
      </c>
      <c r="D11901" t="s">
        <v>19</v>
      </c>
      <c r="E11901" t="s">
        <v>19</v>
      </c>
      <c r="F11901">
        <v>66</v>
      </c>
      <c r="G11901">
        <v>4</v>
      </c>
      <c r="H11901">
        <v>0</v>
      </c>
      <c r="I11901">
        <v>0</v>
      </c>
      <c r="J11901">
        <v>0</v>
      </c>
      <c r="K11901">
        <v>4</v>
      </c>
      <c r="L11901" t="s">
        <v>20</v>
      </c>
      <c r="M11901" t="s">
        <v>664</v>
      </c>
      <c r="N11901" t="s">
        <v>32</v>
      </c>
      <c r="O11901" t="s">
        <v>22</v>
      </c>
      <c r="P11901" t="s">
        <v>23</v>
      </c>
      <c r="Q11901" t="s">
        <v>41</v>
      </c>
    </row>
    <row r="11902" spans="1:17" x14ac:dyDescent="0.2">
      <c r="A11902" s="2">
        <v>39735</v>
      </c>
      <c r="B11902" t="s">
        <v>17</v>
      </c>
      <c r="C11902" t="s">
        <v>18</v>
      </c>
      <c r="D11902" t="s">
        <v>19</v>
      </c>
      <c r="E11902" t="s">
        <v>19</v>
      </c>
      <c r="F11902">
        <v>74</v>
      </c>
      <c r="G11902">
        <v>20</v>
      </c>
      <c r="H11902">
        <v>0</v>
      </c>
      <c r="I11902">
        <v>0</v>
      </c>
      <c r="J11902">
        <v>2</v>
      </c>
      <c r="K11902">
        <v>2</v>
      </c>
      <c r="L11902" t="s">
        <v>20</v>
      </c>
      <c r="M11902" t="s">
        <v>21</v>
      </c>
      <c r="N11902" t="s">
        <v>17</v>
      </c>
      <c r="O11902" t="s">
        <v>22</v>
      </c>
      <c r="P11902" t="s">
        <v>23</v>
      </c>
      <c r="Q11902" t="s">
        <v>30</v>
      </c>
    </row>
    <row r="11903" spans="1:17" x14ac:dyDescent="0.2">
      <c r="A11903" s="2">
        <v>39735</v>
      </c>
      <c r="B11903" t="s">
        <v>67</v>
      </c>
      <c r="C11903" t="s">
        <v>128</v>
      </c>
      <c r="D11903" t="s">
        <v>50</v>
      </c>
      <c r="E11903" t="s">
        <v>36</v>
      </c>
      <c r="F11903">
        <v>11</v>
      </c>
      <c r="G11903">
        <v>47</v>
      </c>
      <c r="H11903">
        <v>0</v>
      </c>
      <c r="I11903">
        <v>0</v>
      </c>
      <c r="J11903">
        <v>3</v>
      </c>
      <c r="K11903">
        <v>1</v>
      </c>
      <c r="L11903" t="s">
        <v>28</v>
      </c>
      <c r="M11903" t="s">
        <v>769</v>
      </c>
      <c r="N11903" t="s">
        <v>67</v>
      </c>
      <c r="O11903" t="s">
        <v>22</v>
      </c>
      <c r="P11903" t="s">
        <v>23</v>
      </c>
      <c r="Q11903" t="s">
        <v>24</v>
      </c>
    </row>
    <row r="11904" spans="1:17" x14ac:dyDescent="0.2">
      <c r="A11904" s="2">
        <v>39735</v>
      </c>
      <c r="B11904" t="s">
        <v>425</v>
      </c>
      <c r="C11904" t="s">
        <v>443</v>
      </c>
      <c r="D11904" t="s">
        <v>115</v>
      </c>
      <c r="E11904" t="s">
        <v>115</v>
      </c>
      <c r="F11904">
        <v>165</v>
      </c>
      <c r="G11904">
        <v>132</v>
      </c>
      <c r="H11904">
        <v>0</v>
      </c>
      <c r="I11904">
        <v>0</v>
      </c>
      <c r="J11904">
        <v>0</v>
      </c>
      <c r="K11904">
        <v>0</v>
      </c>
      <c r="L11904" t="s">
        <v>28</v>
      </c>
      <c r="M11904" t="s">
        <v>811</v>
      </c>
      <c r="N11904" t="s">
        <v>425</v>
      </c>
      <c r="O11904" t="s">
        <v>22</v>
      </c>
      <c r="P11904" t="s">
        <v>23</v>
      </c>
      <c r="Q11904" t="s">
        <v>30</v>
      </c>
    </row>
    <row r="11905" spans="1:17" x14ac:dyDescent="0.2">
      <c r="A11905" s="2">
        <v>39736</v>
      </c>
      <c r="B11905" t="s">
        <v>55</v>
      </c>
      <c r="C11905" t="s">
        <v>166</v>
      </c>
      <c r="D11905" t="s">
        <v>57</v>
      </c>
      <c r="E11905" t="s">
        <v>115</v>
      </c>
      <c r="F11905">
        <v>34</v>
      </c>
      <c r="G11905">
        <v>78</v>
      </c>
      <c r="H11905">
        <v>0</v>
      </c>
      <c r="I11905">
        <v>0</v>
      </c>
      <c r="J11905">
        <v>4</v>
      </c>
      <c r="K11905">
        <v>0</v>
      </c>
      <c r="L11905" t="s">
        <v>20</v>
      </c>
      <c r="M11905" t="s">
        <v>581</v>
      </c>
      <c r="N11905" t="s">
        <v>55</v>
      </c>
      <c r="O11905" t="s">
        <v>22</v>
      </c>
      <c r="P11905" t="s">
        <v>23</v>
      </c>
      <c r="Q11905" t="s">
        <v>24</v>
      </c>
    </row>
    <row r="11906" spans="1:17" x14ac:dyDescent="0.2">
      <c r="A11906" s="2">
        <v>39736</v>
      </c>
      <c r="B11906" t="s">
        <v>69</v>
      </c>
      <c r="C11906" t="s">
        <v>1204</v>
      </c>
      <c r="D11906" t="s">
        <v>50</v>
      </c>
      <c r="E11906" t="s">
        <v>50</v>
      </c>
      <c r="F11906">
        <v>82</v>
      </c>
      <c r="G11906">
        <v>40</v>
      </c>
      <c r="H11906">
        <v>0</v>
      </c>
      <c r="I11906">
        <v>0</v>
      </c>
      <c r="J11906">
        <v>1</v>
      </c>
      <c r="K11906">
        <v>3</v>
      </c>
      <c r="L11906" t="s">
        <v>20</v>
      </c>
      <c r="M11906" t="s">
        <v>71</v>
      </c>
      <c r="N11906" t="s">
        <v>69</v>
      </c>
      <c r="O11906" t="s">
        <v>22</v>
      </c>
      <c r="P11906" t="s">
        <v>23</v>
      </c>
      <c r="Q11906" t="s">
        <v>41</v>
      </c>
    </row>
    <row r="11907" spans="1:17" x14ac:dyDescent="0.2">
      <c r="A11907" s="2">
        <v>39736</v>
      </c>
      <c r="B11907" t="s">
        <v>402</v>
      </c>
      <c r="C11907" t="s">
        <v>386</v>
      </c>
      <c r="D11907" t="s">
        <v>115</v>
      </c>
      <c r="E11907" t="s">
        <v>50</v>
      </c>
      <c r="F11907">
        <v>72</v>
      </c>
      <c r="G11907">
        <v>143</v>
      </c>
      <c r="H11907">
        <v>0</v>
      </c>
      <c r="I11907">
        <v>0</v>
      </c>
      <c r="J11907">
        <v>1</v>
      </c>
      <c r="K11907">
        <v>2</v>
      </c>
      <c r="L11907" t="s">
        <v>28</v>
      </c>
      <c r="M11907" t="s">
        <v>1345</v>
      </c>
      <c r="N11907" t="s">
        <v>402</v>
      </c>
      <c r="O11907" t="s">
        <v>22</v>
      </c>
      <c r="P11907" t="s">
        <v>23</v>
      </c>
      <c r="Q11907" t="s">
        <v>41</v>
      </c>
    </row>
    <row r="11908" spans="1:17" x14ac:dyDescent="0.2">
      <c r="A11908" s="2">
        <v>39736</v>
      </c>
      <c r="B11908" t="s">
        <v>317</v>
      </c>
      <c r="C11908" t="s">
        <v>89</v>
      </c>
      <c r="D11908" t="s">
        <v>50</v>
      </c>
      <c r="E11908" t="s">
        <v>50</v>
      </c>
      <c r="F11908">
        <v>59</v>
      </c>
      <c r="G11908">
        <v>14</v>
      </c>
      <c r="H11908">
        <v>0</v>
      </c>
      <c r="I11908">
        <v>0</v>
      </c>
      <c r="J11908">
        <v>1</v>
      </c>
      <c r="K11908">
        <v>3</v>
      </c>
      <c r="L11908" t="s">
        <v>20</v>
      </c>
      <c r="M11908" t="s">
        <v>394</v>
      </c>
      <c r="N11908" t="s">
        <v>317</v>
      </c>
      <c r="O11908" t="s">
        <v>22</v>
      </c>
      <c r="P11908" t="s">
        <v>23</v>
      </c>
      <c r="Q11908" t="s">
        <v>41</v>
      </c>
    </row>
    <row r="11909" spans="1:17" x14ac:dyDescent="0.2">
      <c r="A11909" s="2">
        <v>39736</v>
      </c>
      <c r="B11909" t="s">
        <v>147</v>
      </c>
      <c r="C11909" t="s">
        <v>106</v>
      </c>
      <c r="D11909" t="s">
        <v>50</v>
      </c>
      <c r="E11909" t="s">
        <v>50</v>
      </c>
      <c r="F11909">
        <v>51</v>
      </c>
      <c r="G11909">
        <v>1</v>
      </c>
      <c r="H11909">
        <v>0</v>
      </c>
      <c r="I11909">
        <v>0</v>
      </c>
      <c r="J11909">
        <v>1</v>
      </c>
      <c r="K11909">
        <v>2</v>
      </c>
      <c r="L11909" t="s">
        <v>20</v>
      </c>
      <c r="M11909" t="s">
        <v>148</v>
      </c>
      <c r="N11909" t="s">
        <v>147</v>
      </c>
      <c r="O11909" t="s">
        <v>22</v>
      </c>
      <c r="P11909" t="s">
        <v>23</v>
      </c>
      <c r="Q11909" t="s">
        <v>41</v>
      </c>
    </row>
    <row r="11910" spans="1:17" x14ac:dyDescent="0.2">
      <c r="A11910" s="2">
        <v>39736</v>
      </c>
      <c r="B11910" t="s">
        <v>646</v>
      </c>
      <c r="C11910" t="s">
        <v>286</v>
      </c>
      <c r="D11910" t="s">
        <v>50</v>
      </c>
      <c r="E11910" t="s">
        <v>50</v>
      </c>
      <c r="F11910">
        <v>75</v>
      </c>
      <c r="G11910">
        <v>101</v>
      </c>
      <c r="H11910">
        <v>0</v>
      </c>
      <c r="I11910">
        <v>0</v>
      </c>
      <c r="J11910">
        <v>4</v>
      </c>
      <c r="K11910">
        <v>1</v>
      </c>
      <c r="L11910" t="s">
        <v>20</v>
      </c>
      <c r="M11910" t="s">
        <v>909</v>
      </c>
      <c r="N11910" t="s">
        <v>646</v>
      </c>
      <c r="O11910" t="s">
        <v>22</v>
      </c>
      <c r="P11910" t="s">
        <v>23</v>
      </c>
      <c r="Q11910" t="s">
        <v>24</v>
      </c>
    </row>
    <row r="11911" spans="1:17" x14ac:dyDescent="0.2">
      <c r="A11911" s="2">
        <v>39736</v>
      </c>
      <c r="B11911" t="s">
        <v>25</v>
      </c>
      <c r="C11911" t="s">
        <v>43</v>
      </c>
      <c r="D11911" t="s">
        <v>19</v>
      </c>
      <c r="E11911" t="s">
        <v>19</v>
      </c>
      <c r="F11911">
        <v>4</v>
      </c>
      <c r="G11911">
        <v>33</v>
      </c>
      <c r="H11911">
        <v>0</v>
      </c>
      <c r="I11911">
        <v>0</v>
      </c>
      <c r="J11911">
        <v>0</v>
      </c>
      <c r="K11911">
        <v>0</v>
      </c>
      <c r="L11911" t="s">
        <v>20</v>
      </c>
      <c r="M11911" t="s">
        <v>117</v>
      </c>
      <c r="N11911" t="s">
        <v>25</v>
      </c>
      <c r="O11911" t="s">
        <v>22</v>
      </c>
      <c r="P11911" t="s">
        <v>23</v>
      </c>
      <c r="Q11911" t="s">
        <v>30</v>
      </c>
    </row>
    <row r="11912" spans="1:17" x14ac:dyDescent="0.2">
      <c r="A11912" s="2">
        <v>39736</v>
      </c>
      <c r="B11912" t="s">
        <v>56</v>
      </c>
      <c r="C11912" t="s">
        <v>26</v>
      </c>
      <c r="D11912" t="s">
        <v>27</v>
      </c>
      <c r="E11912" t="s">
        <v>27</v>
      </c>
      <c r="F11912">
        <v>84</v>
      </c>
      <c r="G11912">
        <v>24</v>
      </c>
      <c r="H11912">
        <v>0</v>
      </c>
      <c r="I11912">
        <v>0</v>
      </c>
      <c r="J11912">
        <v>2</v>
      </c>
      <c r="K11912">
        <v>2</v>
      </c>
      <c r="L11912" t="s">
        <v>20</v>
      </c>
      <c r="M11912" t="s">
        <v>336</v>
      </c>
      <c r="N11912" t="s">
        <v>56</v>
      </c>
      <c r="O11912" t="s">
        <v>22</v>
      </c>
      <c r="P11912" t="s">
        <v>23</v>
      </c>
      <c r="Q11912" t="s">
        <v>30</v>
      </c>
    </row>
    <row r="11913" spans="1:17" x14ac:dyDescent="0.2">
      <c r="A11913" s="2">
        <v>39736</v>
      </c>
      <c r="B11913" t="s">
        <v>107</v>
      </c>
      <c r="C11913" t="s">
        <v>39</v>
      </c>
      <c r="D11913" t="s">
        <v>19</v>
      </c>
      <c r="E11913" t="s">
        <v>19</v>
      </c>
      <c r="F11913">
        <v>36</v>
      </c>
      <c r="G11913">
        <v>7</v>
      </c>
      <c r="H11913">
        <v>0</v>
      </c>
      <c r="I11913">
        <v>0</v>
      </c>
      <c r="J11913">
        <v>1</v>
      </c>
      <c r="K11913">
        <v>0</v>
      </c>
      <c r="L11913" t="s">
        <v>20</v>
      </c>
      <c r="M11913" t="s">
        <v>310</v>
      </c>
      <c r="N11913" t="s">
        <v>107</v>
      </c>
      <c r="O11913" t="s">
        <v>22</v>
      </c>
      <c r="P11913" t="s">
        <v>23</v>
      </c>
      <c r="Q11913" t="s">
        <v>24</v>
      </c>
    </row>
    <row r="11914" spans="1:17" x14ac:dyDescent="0.2">
      <c r="A11914" s="2">
        <v>39736</v>
      </c>
      <c r="B11914" t="s">
        <v>131</v>
      </c>
      <c r="C11914" t="s">
        <v>263</v>
      </c>
      <c r="D11914" t="s">
        <v>27</v>
      </c>
      <c r="E11914" t="s">
        <v>27</v>
      </c>
      <c r="F11914">
        <v>69</v>
      </c>
      <c r="G11914">
        <v>104</v>
      </c>
      <c r="H11914">
        <v>0</v>
      </c>
      <c r="I11914">
        <v>0</v>
      </c>
      <c r="J11914">
        <v>2</v>
      </c>
      <c r="K11914">
        <v>0</v>
      </c>
      <c r="L11914" t="s">
        <v>20</v>
      </c>
      <c r="M11914" t="s">
        <v>637</v>
      </c>
      <c r="N11914" t="s">
        <v>131</v>
      </c>
      <c r="O11914" t="s">
        <v>22</v>
      </c>
      <c r="P11914" t="s">
        <v>23</v>
      </c>
      <c r="Q11914" t="s">
        <v>24</v>
      </c>
    </row>
    <row r="11915" spans="1:17" x14ac:dyDescent="0.2">
      <c r="A11915" s="2">
        <v>39736</v>
      </c>
      <c r="B11915" t="s">
        <v>274</v>
      </c>
      <c r="C11915" t="s">
        <v>737</v>
      </c>
      <c r="D11915" t="s">
        <v>50</v>
      </c>
      <c r="E11915" t="s">
        <v>50</v>
      </c>
      <c r="F11915">
        <v>6</v>
      </c>
      <c r="G11915">
        <v>184</v>
      </c>
      <c r="H11915">
        <v>0</v>
      </c>
      <c r="I11915">
        <v>0</v>
      </c>
      <c r="J11915">
        <v>4</v>
      </c>
      <c r="K11915">
        <v>0</v>
      </c>
      <c r="L11915" t="s">
        <v>20</v>
      </c>
      <c r="M11915" t="s">
        <v>333</v>
      </c>
      <c r="N11915" t="s">
        <v>274</v>
      </c>
      <c r="O11915" t="s">
        <v>22</v>
      </c>
      <c r="P11915" t="s">
        <v>23</v>
      </c>
      <c r="Q11915" t="s">
        <v>24</v>
      </c>
    </row>
    <row r="11916" spans="1:17" x14ac:dyDescent="0.2">
      <c r="A11916" s="2">
        <v>39736</v>
      </c>
      <c r="B11916" t="s">
        <v>454</v>
      </c>
      <c r="C11916" t="s">
        <v>555</v>
      </c>
      <c r="D11916" t="s">
        <v>27</v>
      </c>
      <c r="E11916" t="s">
        <v>27</v>
      </c>
      <c r="F11916">
        <v>98</v>
      </c>
      <c r="G11916">
        <v>89</v>
      </c>
      <c r="H11916">
        <v>0</v>
      </c>
      <c r="I11916">
        <v>0</v>
      </c>
      <c r="J11916">
        <v>2</v>
      </c>
      <c r="K11916">
        <v>1</v>
      </c>
      <c r="L11916" t="s">
        <v>20</v>
      </c>
      <c r="M11916" t="s">
        <v>900</v>
      </c>
      <c r="N11916" t="s">
        <v>454</v>
      </c>
      <c r="O11916" t="s">
        <v>22</v>
      </c>
      <c r="P11916" t="s">
        <v>23</v>
      </c>
      <c r="Q11916" t="s">
        <v>24</v>
      </c>
    </row>
    <row r="11917" spans="1:17" x14ac:dyDescent="0.2">
      <c r="A11917" s="2">
        <v>39736</v>
      </c>
      <c r="B11917" t="s">
        <v>293</v>
      </c>
      <c r="C11917" t="s">
        <v>249</v>
      </c>
      <c r="D11917" t="s">
        <v>50</v>
      </c>
      <c r="E11917" t="s">
        <v>50</v>
      </c>
      <c r="F11917">
        <v>8</v>
      </c>
      <c r="G11917">
        <v>73</v>
      </c>
      <c r="H11917">
        <v>0</v>
      </c>
      <c r="I11917">
        <v>0</v>
      </c>
      <c r="J11917">
        <v>1</v>
      </c>
      <c r="K11917">
        <v>0</v>
      </c>
      <c r="L11917" t="s">
        <v>20</v>
      </c>
      <c r="M11917" t="s">
        <v>653</v>
      </c>
      <c r="N11917" t="s">
        <v>293</v>
      </c>
      <c r="O11917" t="s">
        <v>22</v>
      </c>
      <c r="P11917" t="s">
        <v>23</v>
      </c>
      <c r="Q11917" t="s">
        <v>24</v>
      </c>
    </row>
    <row r="11918" spans="1:17" x14ac:dyDescent="0.2">
      <c r="A11918" s="2">
        <v>39736</v>
      </c>
      <c r="B11918" t="s">
        <v>210</v>
      </c>
      <c r="C11918" t="s">
        <v>232</v>
      </c>
      <c r="D11918" t="s">
        <v>27</v>
      </c>
      <c r="E11918" t="s">
        <v>19</v>
      </c>
      <c r="F11918">
        <v>120</v>
      </c>
      <c r="G11918">
        <v>108</v>
      </c>
      <c r="H11918">
        <v>0</v>
      </c>
      <c r="I11918">
        <v>0</v>
      </c>
      <c r="J11918">
        <v>3</v>
      </c>
      <c r="K11918">
        <v>0</v>
      </c>
      <c r="L11918" t="s">
        <v>20</v>
      </c>
      <c r="M11918" t="s">
        <v>557</v>
      </c>
      <c r="N11918" t="s">
        <v>210</v>
      </c>
      <c r="O11918" t="s">
        <v>22</v>
      </c>
      <c r="P11918" t="s">
        <v>23</v>
      </c>
      <c r="Q11918" t="s">
        <v>24</v>
      </c>
    </row>
    <row r="11919" spans="1:17" x14ac:dyDescent="0.2">
      <c r="A11919" s="2">
        <v>39736</v>
      </c>
      <c r="B11919" t="s">
        <v>81</v>
      </c>
      <c r="C11919" t="s">
        <v>180</v>
      </c>
      <c r="D11919" t="s">
        <v>50</v>
      </c>
      <c r="E11919" t="s">
        <v>50</v>
      </c>
      <c r="F11919">
        <v>137</v>
      </c>
      <c r="G11919">
        <v>13</v>
      </c>
      <c r="H11919">
        <v>0</v>
      </c>
      <c r="I11919">
        <v>0</v>
      </c>
      <c r="J11919">
        <v>0</v>
      </c>
      <c r="K11919">
        <v>0</v>
      </c>
      <c r="L11919" t="s">
        <v>20</v>
      </c>
      <c r="M11919" t="s">
        <v>83</v>
      </c>
      <c r="N11919" t="s">
        <v>81</v>
      </c>
      <c r="O11919" t="s">
        <v>22</v>
      </c>
      <c r="P11919" t="s">
        <v>23</v>
      </c>
      <c r="Q11919" t="s">
        <v>30</v>
      </c>
    </row>
    <row r="11920" spans="1:17" x14ac:dyDescent="0.2">
      <c r="A11920" s="2">
        <v>39736</v>
      </c>
      <c r="B11920" t="s">
        <v>345</v>
      </c>
      <c r="C11920" t="s">
        <v>87</v>
      </c>
      <c r="D11920" t="s">
        <v>50</v>
      </c>
      <c r="E11920" t="s">
        <v>50</v>
      </c>
      <c r="F11920">
        <v>97</v>
      </c>
      <c r="G11920">
        <v>15</v>
      </c>
      <c r="H11920">
        <v>0</v>
      </c>
      <c r="I11920">
        <v>0</v>
      </c>
      <c r="J11920">
        <v>0</v>
      </c>
      <c r="K11920">
        <v>0</v>
      </c>
      <c r="L11920" t="s">
        <v>20</v>
      </c>
      <c r="M11920" t="s">
        <v>360</v>
      </c>
      <c r="N11920" t="s">
        <v>345</v>
      </c>
      <c r="O11920" t="s">
        <v>22</v>
      </c>
      <c r="P11920" t="s">
        <v>23</v>
      </c>
      <c r="Q11920" t="s">
        <v>30</v>
      </c>
    </row>
    <row r="11921" spans="1:17" x14ac:dyDescent="0.2">
      <c r="A11921" s="2">
        <v>39736</v>
      </c>
      <c r="B11921" t="s">
        <v>129</v>
      </c>
      <c r="C11921" t="s">
        <v>161</v>
      </c>
      <c r="D11921" t="s">
        <v>50</v>
      </c>
      <c r="E11921" t="s">
        <v>50</v>
      </c>
      <c r="F11921">
        <v>3</v>
      </c>
      <c r="G11921">
        <v>61</v>
      </c>
      <c r="H11921">
        <v>0</v>
      </c>
      <c r="I11921">
        <v>0</v>
      </c>
      <c r="J11921">
        <v>1</v>
      </c>
      <c r="K11921">
        <v>0</v>
      </c>
      <c r="L11921" t="s">
        <v>20</v>
      </c>
      <c r="M11921" t="s">
        <v>1181</v>
      </c>
      <c r="N11921" t="s">
        <v>129</v>
      </c>
      <c r="O11921" t="s">
        <v>22</v>
      </c>
      <c r="P11921" t="s">
        <v>23</v>
      </c>
      <c r="Q11921" t="s">
        <v>24</v>
      </c>
    </row>
    <row r="11922" spans="1:17" x14ac:dyDescent="0.2">
      <c r="A11922" s="2">
        <v>39736</v>
      </c>
      <c r="B11922" t="s">
        <v>153</v>
      </c>
      <c r="C11922" t="s">
        <v>53</v>
      </c>
      <c r="D11922" t="s">
        <v>50</v>
      </c>
      <c r="E11922" t="s">
        <v>50</v>
      </c>
      <c r="F11922">
        <v>17</v>
      </c>
      <c r="G11922">
        <v>45</v>
      </c>
      <c r="H11922">
        <v>0</v>
      </c>
      <c r="I11922">
        <v>0</v>
      </c>
      <c r="J11922">
        <v>1</v>
      </c>
      <c r="K11922">
        <v>2</v>
      </c>
      <c r="L11922" t="s">
        <v>20</v>
      </c>
      <c r="M11922" t="s">
        <v>191</v>
      </c>
      <c r="N11922" t="s">
        <v>153</v>
      </c>
      <c r="O11922" t="s">
        <v>22</v>
      </c>
      <c r="P11922" t="s">
        <v>23</v>
      </c>
      <c r="Q11922" t="s">
        <v>41</v>
      </c>
    </row>
    <row r="11923" spans="1:17" x14ac:dyDescent="0.2">
      <c r="A11923" s="2">
        <v>39736</v>
      </c>
      <c r="B11923" t="s">
        <v>222</v>
      </c>
      <c r="C11923" t="s">
        <v>188</v>
      </c>
      <c r="D11923" t="s">
        <v>27</v>
      </c>
      <c r="E11923" t="s">
        <v>27</v>
      </c>
      <c r="F11923">
        <v>141</v>
      </c>
      <c r="G11923">
        <v>162</v>
      </c>
      <c r="H11923">
        <v>0</v>
      </c>
      <c r="I11923">
        <v>0</v>
      </c>
      <c r="J11923">
        <v>4</v>
      </c>
      <c r="K11923">
        <v>2</v>
      </c>
      <c r="L11923" t="s">
        <v>230</v>
      </c>
      <c r="M11923" t="s">
        <v>1346</v>
      </c>
      <c r="N11923" t="s">
        <v>837</v>
      </c>
      <c r="O11923" t="s">
        <v>122</v>
      </c>
      <c r="P11923" t="s">
        <v>23</v>
      </c>
      <c r="Q11923" t="s">
        <v>24</v>
      </c>
    </row>
    <row r="11924" spans="1:17" x14ac:dyDescent="0.2">
      <c r="A11924" s="2">
        <v>39736</v>
      </c>
      <c r="B11924" t="s">
        <v>76</v>
      </c>
      <c r="C11924" t="s">
        <v>328</v>
      </c>
      <c r="D11924" t="s">
        <v>50</v>
      </c>
      <c r="E11924" t="s">
        <v>50</v>
      </c>
      <c r="F11924">
        <v>103</v>
      </c>
      <c r="G11924">
        <v>46</v>
      </c>
      <c r="H11924">
        <v>0</v>
      </c>
      <c r="I11924">
        <v>0</v>
      </c>
      <c r="J11924">
        <v>1</v>
      </c>
      <c r="K11924">
        <v>0</v>
      </c>
      <c r="L11924" t="s">
        <v>20</v>
      </c>
      <c r="M11924" t="s">
        <v>78</v>
      </c>
      <c r="N11924" t="s">
        <v>76</v>
      </c>
      <c r="O11924" t="s">
        <v>22</v>
      </c>
      <c r="P11924" t="s">
        <v>23</v>
      </c>
      <c r="Q11924" t="s">
        <v>24</v>
      </c>
    </row>
    <row r="11925" spans="1:17" x14ac:dyDescent="0.2">
      <c r="A11925" s="2">
        <v>39736</v>
      </c>
      <c r="B11925" t="s">
        <v>167</v>
      </c>
      <c r="C11925" t="s">
        <v>163</v>
      </c>
      <c r="D11925" t="s">
        <v>115</v>
      </c>
      <c r="E11925" t="s">
        <v>115</v>
      </c>
      <c r="F11925">
        <v>48</v>
      </c>
      <c r="G11925">
        <v>107</v>
      </c>
      <c r="H11925">
        <v>0</v>
      </c>
      <c r="I11925">
        <v>0</v>
      </c>
      <c r="J11925">
        <v>2</v>
      </c>
      <c r="K11925">
        <v>1</v>
      </c>
      <c r="L11925" t="s">
        <v>20</v>
      </c>
      <c r="M11925" t="s">
        <v>625</v>
      </c>
      <c r="N11925" t="s">
        <v>167</v>
      </c>
      <c r="O11925" t="s">
        <v>22</v>
      </c>
      <c r="P11925" t="s">
        <v>23</v>
      </c>
      <c r="Q11925" t="s">
        <v>24</v>
      </c>
    </row>
    <row r="11926" spans="1:17" x14ac:dyDescent="0.2">
      <c r="A11926" s="2">
        <v>39736</v>
      </c>
      <c r="B11926" t="s">
        <v>98</v>
      </c>
      <c r="C11926" t="s">
        <v>145</v>
      </c>
      <c r="D11926" t="s">
        <v>50</v>
      </c>
      <c r="E11926" t="s">
        <v>50</v>
      </c>
      <c r="F11926">
        <v>38</v>
      </c>
      <c r="G11926">
        <v>80</v>
      </c>
      <c r="H11926">
        <v>0</v>
      </c>
      <c r="I11926">
        <v>0</v>
      </c>
      <c r="J11926">
        <v>1</v>
      </c>
      <c r="K11926">
        <v>0</v>
      </c>
      <c r="L11926" t="s">
        <v>20</v>
      </c>
      <c r="M11926" t="s">
        <v>99</v>
      </c>
      <c r="N11926" t="s">
        <v>98</v>
      </c>
      <c r="O11926" t="s">
        <v>22</v>
      </c>
      <c r="P11926" t="s">
        <v>23</v>
      </c>
      <c r="Q11926" t="s">
        <v>24</v>
      </c>
    </row>
    <row r="11927" spans="1:17" x14ac:dyDescent="0.2">
      <c r="A11927" s="2">
        <v>39736</v>
      </c>
      <c r="B11927" t="s">
        <v>119</v>
      </c>
      <c r="C11927" t="s">
        <v>1279</v>
      </c>
      <c r="D11927" t="s">
        <v>50</v>
      </c>
      <c r="E11927" t="s">
        <v>50</v>
      </c>
      <c r="F11927">
        <v>2</v>
      </c>
      <c r="G11927">
        <v>117</v>
      </c>
      <c r="H11927">
        <v>0</v>
      </c>
      <c r="I11927">
        <v>0</v>
      </c>
      <c r="J11927">
        <v>2</v>
      </c>
      <c r="K11927">
        <v>1</v>
      </c>
      <c r="L11927" t="s">
        <v>20</v>
      </c>
      <c r="M11927" t="s">
        <v>878</v>
      </c>
      <c r="N11927" t="s">
        <v>119</v>
      </c>
      <c r="O11927" t="s">
        <v>22</v>
      </c>
      <c r="P11927" t="s">
        <v>23</v>
      </c>
      <c r="Q11927" t="s">
        <v>24</v>
      </c>
    </row>
    <row r="11928" spans="1:17" x14ac:dyDescent="0.2">
      <c r="A11928" s="2">
        <v>39736</v>
      </c>
      <c r="B11928" t="s">
        <v>185</v>
      </c>
      <c r="C11928" t="s">
        <v>304</v>
      </c>
      <c r="D11928" t="s">
        <v>27</v>
      </c>
      <c r="E11928" t="s">
        <v>27</v>
      </c>
      <c r="F11928">
        <v>116</v>
      </c>
      <c r="G11928">
        <v>50</v>
      </c>
      <c r="H11928">
        <v>0</v>
      </c>
      <c r="I11928">
        <v>0</v>
      </c>
      <c r="J11928">
        <v>1</v>
      </c>
      <c r="K11928">
        <v>0</v>
      </c>
      <c r="L11928" t="s">
        <v>20</v>
      </c>
      <c r="M11928" t="s">
        <v>412</v>
      </c>
      <c r="N11928" t="s">
        <v>185</v>
      </c>
      <c r="O11928" t="s">
        <v>22</v>
      </c>
      <c r="P11928" t="s">
        <v>23</v>
      </c>
      <c r="Q11928" t="s">
        <v>24</v>
      </c>
    </row>
    <row r="11929" spans="1:17" x14ac:dyDescent="0.2">
      <c r="A11929" s="2">
        <v>39736</v>
      </c>
      <c r="B11929" t="s">
        <v>143</v>
      </c>
      <c r="C11929" t="s">
        <v>449</v>
      </c>
      <c r="D11929" t="s">
        <v>115</v>
      </c>
      <c r="E11929" t="s">
        <v>115</v>
      </c>
      <c r="F11929">
        <v>32</v>
      </c>
      <c r="G11929">
        <v>70</v>
      </c>
      <c r="H11929">
        <v>0</v>
      </c>
      <c r="I11929">
        <v>0</v>
      </c>
      <c r="J11929">
        <v>1</v>
      </c>
      <c r="K11929">
        <v>1</v>
      </c>
      <c r="L11929" t="s">
        <v>20</v>
      </c>
      <c r="M11929" t="s">
        <v>1014</v>
      </c>
      <c r="N11929" t="s">
        <v>143</v>
      </c>
      <c r="O11929" t="s">
        <v>22</v>
      </c>
      <c r="P11929" t="s">
        <v>23</v>
      </c>
      <c r="Q11929" t="s">
        <v>30</v>
      </c>
    </row>
    <row r="11930" spans="1:17" x14ac:dyDescent="0.2">
      <c r="A11930" s="2">
        <v>39736</v>
      </c>
      <c r="B11930" t="s">
        <v>133</v>
      </c>
      <c r="C11930" t="s">
        <v>176</v>
      </c>
      <c r="D11930" t="s">
        <v>115</v>
      </c>
      <c r="E11930" t="s">
        <v>115</v>
      </c>
      <c r="F11930">
        <v>55</v>
      </c>
      <c r="G11930">
        <v>110</v>
      </c>
      <c r="H11930">
        <v>0</v>
      </c>
      <c r="I11930">
        <v>0</v>
      </c>
      <c r="J11930">
        <v>4</v>
      </c>
      <c r="K11930">
        <v>1</v>
      </c>
      <c r="L11930" t="s">
        <v>20</v>
      </c>
      <c r="M11930" t="s">
        <v>134</v>
      </c>
      <c r="N11930" t="s">
        <v>133</v>
      </c>
      <c r="O11930" t="s">
        <v>22</v>
      </c>
      <c r="P11930" t="s">
        <v>23</v>
      </c>
      <c r="Q11930" t="s">
        <v>24</v>
      </c>
    </row>
    <row r="11931" spans="1:17" x14ac:dyDescent="0.2">
      <c r="A11931" s="2">
        <v>39736</v>
      </c>
      <c r="B11931" t="s">
        <v>101</v>
      </c>
      <c r="C11931" t="s">
        <v>123</v>
      </c>
      <c r="D11931" t="s">
        <v>50</v>
      </c>
      <c r="E11931" t="s">
        <v>50</v>
      </c>
      <c r="F11931">
        <v>64</v>
      </c>
      <c r="G11931">
        <v>16</v>
      </c>
      <c r="H11931">
        <v>0</v>
      </c>
      <c r="I11931">
        <v>0</v>
      </c>
      <c r="J11931">
        <v>1</v>
      </c>
      <c r="K11931">
        <v>1</v>
      </c>
      <c r="L11931" t="s">
        <v>20</v>
      </c>
      <c r="M11931" t="s">
        <v>331</v>
      </c>
      <c r="N11931" t="s">
        <v>101</v>
      </c>
      <c r="O11931" t="s">
        <v>22</v>
      </c>
      <c r="P11931" t="s">
        <v>23</v>
      </c>
      <c r="Q11931" t="s">
        <v>30</v>
      </c>
    </row>
    <row r="11932" spans="1:17" x14ac:dyDescent="0.2">
      <c r="A11932" s="2">
        <v>39736</v>
      </c>
      <c r="B11932" t="s">
        <v>73</v>
      </c>
      <c r="C11932" t="s">
        <v>48</v>
      </c>
      <c r="D11932" t="s">
        <v>50</v>
      </c>
      <c r="E11932" t="s">
        <v>50</v>
      </c>
      <c r="F11932">
        <v>37</v>
      </c>
      <c r="G11932">
        <v>198</v>
      </c>
      <c r="H11932">
        <v>0</v>
      </c>
      <c r="I11932">
        <v>0</v>
      </c>
      <c r="J11932">
        <v>1</v>
      </c>
      <c r="K11932">
        <v>0</v>
      </c>
      <c r="L11932" t="s">
        <v>20</v>
      </c>
      <c r="M11932" t="s">
        <v>806</v>
      </c>
      <c r="N11932" t="s">
        <v>73</v>
      </c>
      <c r="O11932" t="s">
        <v>22</v>
      </c>
      <c r="P11932" t="s">
        <v>23</v>
      </c>
      <c r="Q11932" t="s">
        <v>24</v>
      </c>
    </row>
    <row r="11933" spans="1:17" x14ac:dyDescent="0.2">
      <c r="A11933" s="2">
        <v>39736</v>
      </c>
      <c r="B11933" t="s">
        <v>97</v>
      </c>
      <c r="C11933" t="s">
        <v>384</v>
      </c>
      <c r="D11933" t="s">
        <v>50</v>
      </c>
      <c r="E11933" t="s">
        <v>50</v>
      </c>
      <c r="F11933">
        <v>123</v>
      </c>
      <c r="G11933">
        <v>65</v>
      </c>
      <c r="H11933">
        <v>0</v>
      </c>
      <c r="I11933">
        <v>0</v>
      </c>
      <c r="J11933">
        <v>0</v>
      </c>
      <c r="K11933">
        <v>0</v>
      </c>
      <c r="L11933" t="s">
        <v>20</v>
      </c>
      <c r="M11933" t="s">
        <v>97</v>
      </c>
      <c r="N11933" t="s">
        <v>97</v>
      </c>
      <c r="O11933" t="s">
        <v>22</v>
      </c>
      <c r="P11933" t="s">
        <v>23</v>
      </c>
      <c r="Q11933" t="s">
        <v>30</v>
      </c>
    </row>
    <row r="11934" spans="1:17" x14ac:dyDescent="0.2">
      <c r="A11934" s="2">
        <v>39736</v>
      </c>
      <c r="B11934" t="s">
        <v>391</v>
      </c>
      <c r="C11934" t="s">
        <v>459</v>
      </c>
      <c r="D11934" t="s">
        <v>115</v>
      </c>
      <c r="E11934" t="s">
        <v>115</v>
      </c>
      <c r="F11934">
        <v>160</v>
      </c>
      <c r="G11934">
        <v>175</v>
      </c>
      <c r="H11934">
        <v>0</v>
      </c>
      <c r="I11934">
        <v>0</v>
      </c>
      <c r="J11934">
        <v>4</v>
      </c>
      <c r="K11934">
        <v>0</v>
      </c>
      <c r="L11934" t="s">
        <v>511</v>
      </c>
      <c r="M11934" t="s">
        <v>1064</v>
      </c>
      <c r="N11934" t="s">
        <v>391</v>
      </c>
      <c r="O11934" t="s">
        <v>22</v>
      </c>
      <c r="P11934" t="s">
        <v>23</v>
      </c>
      <c r="Q11934" t="s">
        <v>24</v>
      </c>
    </row>
    <row r="11935" spans="1:17" x14ac:dyDescent="0.2">
      <c r="A11935" s="2">
        <v>39736</v>
      </c>
      <c r="B11935" t="s">
        <v>184</v>
      </c>
      <c r="C11935" t="s">
        <v>94</v>
      </c>
      <c r="D11935" t="s">
        <v>50</v>
      </c>
      <c r="E11935" t="s">
        <v>50</v>
      </c>
      <c r="F11935">
        <v>146</v>
      </c>
      <c r="G11935">
        <v>62</v>
      </c>
      <c r="H11935">
        <v>0</v>
      </c>
      <c r="I11935">
        <v>0</v>
      </c>
      <c r="J11935">
        <v>0</v>
      </c>
      <c r="K11935">
        <v>1</v>
      </c>
      <c r="L11935" t="s">
        <v>20</v>
      </c>
      <c r="M11935" t="s">
        <v>193</v>
      </c>
      <c r="N11935" t="s">
        <v>184</v>
      </c>
      <c r="O11935" t="s">
        <v>22</v>
      </c>
      <c r="P11935" t="s">
        <v>23</v>
      </c>
      <c r="Q11935" t="s">
        <v>41</v>
      </c>
    </row>
    <row r="11936" spans="1:17" x14ac:dyDescent="0.2">
      <c r="A11936" s="2">
        <v>39736</v>
      </c>
      <c r="B11936" t="s">
        <v>100</v>
      </c>
      <c r="C11936" t="s">
        <v>125</v>
      </c>
      <c r="D11936" t="s">
        <v>50</v>
      </c>
      <c r="E11936" t="s">
        <v>50</v>
      </c>
      <c r="F11936">
        <v>35</v>
      </c>
      <c r="G11936">
        <v>200</v>
      </c>
      <c r="H11936">
        <v>0</v>
      </c>
      <c r="I11936">
        <v>0</v>
      </c>
      <c r="J11936">
        <v>4</v>
      </c>
      <c r="K11936">
        <v>0</v>
      </c>
      <c r="L11936" t="s">
        <v>20</v>
      </c>
      <c r="M11936" t="s">
        <v>102</v>
      </c>
      <c r="N11936" t="s">
        <v>100</v>
      </c>
      <c r="O11936" t="s">
        <v>22</v>
      </c>
      <c r="P11936" t="s">
        <v>23</v>
      </c>
      <c r="Q11936" t="s">
        <v>24</v>
      </c>
    </row>
    <row r="11937" spans="1:17" x14ac:dyDescent="0.2">
      <c r="A11937" s="2">
        <v>39736</v>
      </c>
      <c r="B11937" t="s">
        <v>49</v>
      </c>
      <c r="C11937" t="s">
        <v>126</v>
      </c>
      <c r="D11937" t="s">
        <v>50</v>
      </c>
      <c r="E11937" t="s">
        <v>50</v>
      </c>
      <c r="F11937">
        <v>39</v>
      </c>
      <c r="G11937">
        <v>5</v>
      </c>
      <c r="H11937">
        <v>0</v>
      </c>
      <c r="I11937">
        <v>0</v>
      </c>
      <c r="J11937">
        <v>0</v>
      </c>
      <c r="K11937">
        <v>1</v>
      </c>
      <c r="L11937" t="s">
        <v>20</v>
      </c>
      <c r="M11937" t="s">
        <v>103</v>
      </c>
      <c r="N11937" t="s">
        <v>49</v>
      </c>
      <c r="O11937" t="s">
        <v>22</v>
      </c>
      <c r="P11937" t="s">
        <v>23</v>
      </c>
      <c r="Q11937" t="s">
        <v>41</v>
      </c>
    </row>
    <row r="11938" spans="1:17" x14ac:dyDescent="0.2">
      <c r="A11938" s="2">
        <v>39736</v>
      </c>
      <c r="B11938" t="s">
        <v>38</v>
      </c>
      <c r="C11938" t="s">
        <v>42</v>
      </c>
      <c r="D11938" t="s">
        <v>19</v>
      </c>
      <c r="E11938" t="s">
        <v>19</v>
      </c>
      <c r="F11938">
        <v>22</v>
      </c>
      <c r="G11938">
        <v>58</v>
      </c>
      <c r="H11938">
        <v>0</v>
      </c>
      <c r="I11938">
        <v>0</v>
      </c>
      <c r="J11938">
        <v>1</v>
      </c>
      <c r="K11938">
        <v>0</v>
      </c>
      <c r="L11938" t="s">
        <v>20</v>
      </c>
      <c r="M11938" t="s">
        <v>40</v>
      </c>
      <c r="N11938" t="s">
        <v>38</v>
      </c>
      <c r="O11938" t="s">
        <v>22</v>
      </c>
      <c r="P11938" t="s">
        <v>23</v>
      </c>
      <c r="Q11938" t="s">
        <v>24</v>
      </c>
    </row>
    <row r="11939" spans="1:17" x14ac:dyDescent="0.2">
      <c r="A11939" s="2">
        <v>39736</v>
      </c>
      <c r="B11939" t="s">
        <v>82</v>
      </c>
      <c r="C11939" t="s">
        <v>85</v>
      </c>
      <c r="D11939" t="s">
        <v>50</v>
      </c>
      <c r="E11939" t="s">
        <v>50</v>
      </c>
      <c r="F11939">
        <v>10</v>
      </c>
      <c r="G11939">
        <v>83</v>
      </c>
      <c r="H11939">
        <v>0</v>
      </c>
      <c r="I11939">
        <v>0</v>
      </c>
      <c r="J11939">
        <v>0</v>
      </c>
      <c r="K11939">
        <v>0</v>
      </c>
      <c r="L11939" t="s">
        <v>20</v>
      </c>
      <c r="M11939" t="s">
        <v>684</v>
      </c>
      <c r="N11939" t="s">
        <v>82</v>
      </c>
      <c r="O11939" t="s">
        <v>22</v>
      </c>
      <c r="P11939" t="s">
        <v>23</v>
      </c>
      <c r="Q11939" t="s">
        <v>30</v>
      </c>
    </row>
    <row r="11940" spans="1:17" x14ac:dyDescent="0.2">
      <c r="A11940" s="2">
        <v>39736</v>
      </c>
      <c r="B11940" t="s">
        <v>95</v>
      </c>
      <c r="C11940" t="s">
        <v>70</v>
      </c>
      <c r="D11940" t="s">
        <v>50</v>
      </c>
      <c r="E11940" t="s">
        <v>50</v>
      </c>
      <c r="F11940">
        <v>9</v>
      </c>
      <c r="G11940">
        <v>43</v>
      </c>
      <c r="H11940">
        <v>0</v>
      </c>
      <c r="I11940">
        <v>0</v>
      </c>
      <c r="J11940">
        <v>3</v>
      </c>
      <c r="K11940">
        <v>0</v>
      </c>
      <c r="L11940" t="s">
        <v>20</v>
      </c>
      <c r="M11940" t="s">
        <v>326</v>
      </c>
      <c r="N11940" t="s">
        <v>95</v>
      </c>
      <c r="O11940" t="s">
        <v>22</v>
      </c>
      <c r="P11940" t="s">
        <v>23</v>
      </c>
      <c r="Q11940" t="s">
        <v>24</v>
      </c>
    </row>
    <row r="11941" spans="1:17" x14ac:dyDescent="0.2">
      <c r="A11941" s="2">
        <v>39736</v>
      </c>
      <c r="B11941" t="s">
        <v>244</v>
      </c>
      <c r="C11941" t="s">
        <v>90</v>
      </c>
      <c r="D11941" t="s">
        <v>50</v>
      </c>
      <c r="E11941" t="s">
        <v>50</v>
      </c>
      <c r="F11941">
        <v>60</v>
      </c>
      <c r="G11941">
        <v>30</v>
      </c>
      <c r="H11941">
        <v>0</v>
      </c>
      <c r="I11941">
        <v>0</v>
      </c>
      <c r="J11941">
        <v>2</v>
      </c>
      <c r="K11941">
        <v>1</v>
      </c>
      <c r="L11941" t="s">
        <v>20</v>
      </c>
      <c r="M11941" t="s">
        <v>292</v>
      </c>
      <c r="N11941" t="s">
        <v>244</v>
      </c>
      <c r="O11941" t="s">
        <v>22</v>
      </c>
      <c r="P11941" t="s">
        <v>23</v>
      </c>
      <c r="Q11941" t="s">
        <v>24</v>
      </c>
    </row>
    <row r="11942" spans="1:17" x14ac:dyDescent="0.2">
      <c r="A11942" s="2">
        <v>39736</v>
      </c>
      <c r="B11942" t="s">
        <v>149</v>
      </c>
      <c r="C11942" t="s">
        <v>199</v>
      </c>
      <c r="D11942" t="s">
        <v>36</v>
      </c>
      <c r="E11942" t="s">
        <v>36</v>
      </c>
      <c r="F11942">
        <v>85</v>
      </c>
      <c r="G11942">
        <v>25</v>
      </c>
      <c r="H11942">
        <v>0</v>
      </c>
      <c r="I11942">
        <v>0</v>
      </c>
      <c r="J11942">
        <v>2</v>
      </c>
      <c r="K11942">
        <v>1</v>
      </c>
      <c r="L11942" t="s">
        <v>28</v>
      </c>
      <c r="M11942" t="s">
        <v>565</v>
      </c>
      <c r="N11942" t="s">
        <v>149</v>
      </c>
      <c r="O11942" t="s">
        <v>22</v>
      </c>
      <c r="P11942" t="s">
        <v>23</v>
      </c>
      <c r="Q11942" t="s">
        <v>24</v>
      </c>
    </row>
    <row r="11943" spans="1:17" x14ac:dyDescent="0.2">
      <c r="A11943" s="2">
        <v>39736</v>
      </c>
      <c r="B11943" t="s">
        <v>282</v>
      </c>
      <c r="C11943" t="s">
        <v>77</v>
      </c>
      <c r="D11943" t="s">
        <v>19</v>
      </c>
      <c r="E11943" t="s">
        <v>27</v>
      </c>
      <c r="F11943">
        <v>88</v>
      </c>
      <c r="G11943">
        <v>21</v>
      </c>
      <c r="H11943">
        <v>0</v>
      </c>
      <c r="I11943">
        <v>0</v>
      </c>
      <c r="J11943">
        <v>2</v>
      </c>
      <c r="K11943">
        <v>1</v>
      </c>
      <c r="L11943" t="s">
        <v>20</v>
      </c>
      <c r="M11943" t="s">
        <v>285</v>
      </c>
      <c r="N11943" t="s">
        <v>282</v>
      </c>
      <c r="O11943" t="s">
        <v>22</v>
      </c>
      <c r="P11943" t="s">
        <v>23</v>
      </c>
      <c r="Q11943" t="s">
        <v>24</v>
      </c>
    </row>
    <row r="11944" spans="1:17" x14ac:dyDescent="0.2">
      <c r="A11944" s="2">
        <v>39736</v>
      </c>
      <c r="B11944" t="s">
        <v>32</v>
      </c>
      <c r="C11944" t="s">
        <v>31</v>
      </c>
      <c r="D11944" t="s">
        <v>19</v>
      </c>
      <c r="E11944" t="s">
        <v>19</v>
      </c>
      <c r="F11944">
        <v>66</v>
      </c>
      <c r="G11944">
        <v>42</v>
      </c>
      <c r="H11944">
        <v>0</v>
      </c>
      <c r="I11944">
        <v>0</v>
      </c>
      <c r="J11944">
        <v>3</v>
      </c>
      <c r="K11944">
        <v>1</v>
      </c>
      <c r="L11944" t="s">
        <v>20</v>
      </c>
      <c r="M11944" t="s">
        <v>1271</v>
      </c>
      <c r="N11944" t="s">
        <v>32</v>
      </c>
      <c r="O11944" t="s">
        <v>22</v>
      </c>
      <c r="P11944" t="s">
        <v>23</v>
      </c>
      <c r="Q11944" t="s">
        <v>24</v>
      </c>
    </row>
    <row r="11945" spans="1:17" x14ac:dyDescent="0.2">
      <c r="A11945" s="2">
        <v>39738</v>
      </c>
      <c r="B11945" t="s">
        <v>648</v>
      </c>
      <c r="C11945" t="s">
        <v>649</v>
      </c>
      <c r="D11945" t="s">
        <v>115</v>
      </c>
      <c r="E11945" t="s">
        <v>115</v>
      </c>
      <c r="F11945">
        <v>182</v>
      </c>
      <c r="G11945">
        <v>190</v>
      </c>
      <c r="H11945">
        <v>0</v>
      </c>
      <c r="I11945">
        <v>0</v>
      </c>
      <c r="J11945">
        <v>3</v>
      </c>
      <c r="K11945">
        <v>2</v>
      </c>
      <c r="L11945" t="s">
        <v>647</v>
      </c>
      <c r="M11945" t="s">
        <v>717</v>
      </c>
      <c r="N11945" t="s">
        <v>648</v>
      </c>
      <c r="O11945" t="s">
        <v>22</v>
      </c>
      <c r="P11945" t="s">
        <v>23</v>
      </c>
      <c r="Q11945" t="s">
        <v>24</v>
      </c>
    </row>
    <row r="11946" spans="1:17" x14ac:dyDescent="0.2">
      <c r="A11946" s="2">
        <v>39738</v>
      </c>
      <c r="B11946" t="s">
        <v>459</v>
      </c>
      <c r="C11946" t="s">
        <v>1073</v>
      </c>
      <c r="D11946" t="s">
        <v>115</v>
      </c>
      <c r="E11946" t="s">
        <v>115</v>
      </c>
      <c r="F11946">
        <v>175</v>
      </c>
      <c r="G11946">
        <v>182</v>
      </c>
      <c r="H11946">
        <v>0</v>
      </c>
      <c r="I11946">
        <v>0</v>
      </c>
      <c r="J11946">
        <v>2</v>
      </c>
      <c r="K11946">
        <v>2</v>
      </c>
      <c r="L11946" t="s">
        <v>511</v>
      </c>
      <c r="M11946" t="s">
        <v>1064</v>
      </c>
      <c r="N11946" t="s">
        <v>391</v>
      </c>
      <c r="O11946" t="s">
        <v>122</v>
      </c>
      <c r="P11946" t="s">
        <v>23</v>
      </c>
      <c r="Q11946" t="s">
        <v>30</v>
      </c>
    </row>
    <row r="11947" spans="1:17" x14ac:dyDescent="0.2">
      <c r="A11947" s="2">
        <v>39738</v>
      </c>
      <c r="B11947" t="s">
        <v>572</v>
      </c>
      <c r="C11947" t="s">
        <v>1288</v>
      </c>
      <c r="D11947" t="s">
        <v>115</v>
      </c>
      <c r="E11947" t="s">
        <v>115</v>
      </c>
      <c r="F11947">
        <v>165</v>
      </c>
      <c r="G11947">
        <v>200</v>
      </c>
      <c r="H11947">
        <v>0</v>
      </c>
      <c r="I11947">
        <v>0</v>
      </c>
      <c r="J11947">
        <v>1</v>
      </c>
      <c r="K11947">
        <v>0</v>
      </c>
      <c r="L11947" t="s">
        <v>647</v>
      </c>
      <c r="M11947" t="s">
        <v>717</v>
      </c>
      <c r="N11947" t="s">
        <v>648</v>
      </c>
      <c r="O11947" t="s">
        <v>122</v>
      </c>
      <c r="P11947" t="s">
        <v>23</v>
      </c>
      <c r="Q11947" t="s">
        <v>24</v>
      </c>
    </row>
    <row r="11948" spans="1:17" x14ac:dyDescent="0.2">
      <c r="A11948" s="2">
        <v>39739</v>
      </c>
      <c r="B11948" t="s">
        <v>212</v>
      </c>
      <c r="C11948" t="s">
        <v>213</v>
      </c>
      <c r="D11948" t="s">
        <v>115</v>
      </c>
      <c r="E11948" t="s">
        <v>115</v>
      </c>
      <c r="F11948">
        <v>179</v>
      </c>
      <c r="G11948">
        <v>157</v>
      </c>
      <c r="H11948">
        <v>0</v>
      </c>
      <c r="I11948">
        <v>0</v>
      </c>
      <c r="J11948">
        <v>0</v>
      </c>
      <c r="K11948">
        <v>1</v>
      </c>
      <c r="L11948" t="s">
        <v>511</v>
      </c>
      <c r="M11948" t="s">
        <v>861</v>
      </c>
      <c r="N11948" t="s">
        <v>391</v>
      </c>
      <c r="O11948" t="s">
        <v>122</v>
      </c>
      <c r="P11948" t="s">
        <v>23</v>
      </c>
      <c r="Q11948" t="s">
        <v>41</v>
      </c>
    </row>
    <row r="11949" spans="1:17" x14ac:dyDescent="0.2">
      <c r="A11949" s="2">
        <v>39740</v>
      </c>
      <c r="B11949" t="s">
        <v>651</v>
      </c>
      <c r="C11949" t="s">
        <v>572</v>
      </c>
      <c r="D11949" t="s">
        <v>115</v>
      </c>
      <c r="E11949" t="s">
        <v>115</v>
      </c>
      <c r="F11949">
        <v>184</v>
      </c>
      <c r="G11949">
        <v>165</v>
      </c>
      <c r="H11949">
        <v>0</v>
      </c>
      <c r="I11949">
        <v>0</v>
      </c>
      <c r="J11949">
        <v>1</v>
      </c>
      <c r="K11949">
        <v>1</v>
      </c>
      <c r="L11949" t="s">
        <v>647</v>
      </c>
      <c r="M11949" t="s">
        <v>717</v>
      </c>
      <c r="N11949" t="s">
        <v>648</v>
      </c>
      <c r="O11949" t="s">
        <v>122</v>
      </c>
      <c r="P11949" t="s">
        <v>23</v>
      </c>
      <c r="Q11949" t="s">
        <v>30</v>
      </c>
    </row>
    <row r="11950" spans="1:17" x14ac:dyDescent="0.2">
      <c r="A11950" s="2">
        <v>39740</v>
      </c>
      <c r="B11950" t="s">
        <v>648</v>
      </c>
      <c r="C11950" t="s">
        <v>1288</v>
      </c>
      <c r="D11950" t="s">
        <v>115</v>
      </c>
      <c r="E11950" t="s">
        <v>115</v>
      </c>
      <c r="F11950">
        <v>182</v>
      </c>
      <c r="G11950">
        <v>200</v>
      </c>
      <c r="H11950">
        <v>0</v>
      </c>
      <c r="I11950">
        <v>0</v>
      </c>
      <c r="J11950">
        <v>2</v>
      </c>
      <c r="K11950">
        <v>2</v>
      </c>
      <c r="L11950" t="s">
        <v>647</v>
      </c>
      <c r="M11950" t="s">
        <v>717</v>
      </c>
      <c r="N11950" t="s">
        <v>648</v>
      </c>
      <c r="O11950" t="s">
        <v>22</v>
      </c>
      <c r="P11950" t="s">
        <v>23</v>
      </c>
      <c r="Q11950" t="s">
        <v>30</v>
      </c>
    </row>
    <row r="11951" spans="1:17" x14ac:dyDescent="0.2">
      <c r="A11951" s="2">
        <v>39741</v>
      </c>
      <c r="B11951" t="s">
        <v>391</v>
      </c>
      <c r="C11951" t="s">
        <v>1073</v>
      </c>
      <c r="D11951" t="s">
        <v>115</v>
      </c>
      <c r="E11951" t="s">
        <v>115</v>
      </c>
      <c r="F11951">
        <v>160</v>
      </c>
      <c r="G11951">
        <v>182</v>
      </c>
      <c r="H11951">
        <v>0</v>
      </c>
      <c r="I11951">
        <v>0</v>
      </c>
      <c r="J11951">
        <v>6</v>
      </c>
      <c r="K11951">
        <v>0</v>
      </c>
      <c r="L11951" t="s">
        <v>511</v>
      </c>
      <c r="M11951" t="s">
        <v>392</v>
      </c>
      <c r="N11951" t="s">
        <v>391</v>
      </c>
      <c r="O11951" t="s">
        <v>22</v>
      </c>
      <c r="P11951" t="s">
        <v>23</v>
      </c>
      <c r="Q11951" t="s">
        <v>24</v>
      </c>
    </row>
    <row r="11952" spans="1:17" x14ac:dyDescent="0.2">
      <c r="A11952" s="2">
        <v>39742</v>
      </c>
      <c r="B11952" t="s">
        <v>1288</v>
      </c>
      <c r="C11952" t="s">
        <v>651</v>
      </c>
      <c r="D11952" t="s">
        <v>115</v>
      </c>
      <c r="E11952" t="s">
        <v>115</v>
      </c>
      <c r="F11952">
        <v>200</v>
      </c>
      <c r="G11952">
        <v>184</v>
      </c>
      <c r="H11952">
        <v>0</v>
      </c>
      <c r="I11952">
        <v>0</v>
      </c>
      <c r="J11952">
        <v>1</v>
      </c>
      <c r="K11952">
        <v>4</v>
      </c>
      <c r="L11952" t="s">
        <v>647</v>
      </c>
      <c r="M11952" t="s">
        <v>717</v>
      </c>
      <c r="N11952" t="s">
        <v>648</v>
      </c>
      <c r="O11952" t="s">
        <v>122</v>
      </c>
      <c r="P11952" t="s">
        <v>23</v>
      </c>
      <c r="Q11952" t="s">
        <v>41</v>
      </c>
    </row>
    <row r="11953" spans="1:17" x14ac:dyDescent="0.2">
      <c r="A11953" s="2">
        <v>39742</v>
      </c>
      <c r="B11953" t="s">
        <v>572</v>
      </c>
      <c r="C11953" t="s">
        <v>649</v>
      </c>
      <c r="D11953" t="s">
        <v>115</v>
      </c>
      <c r="E11953" t="s">
        <v>115</v>
      </c>
      <c r="F11953">
        <v>165</v>
      </c>
      <c r="G11953">
        <v>190</v>
      </c>
      <c r="H11953">
        <v>0</v>
      </c>
      <c r="I11953">
        <v>0</v>
      </c>
      <c r="J11953">
        <v>1</v>
      </c>
      <c r="K11953">
        <v>2</v>
      </c>
      <c r="L11953" t="s">
        <v>647</v>
      </c>
      <c r="M11953" t="s">
        <v>717</v>
      </c>
      <c r="N11953" t="s">
        <v>648</v>
      </c>
      <c r="O11953" t="s">
        <v>122</v>
      </c>
      <c r="P11953" t="s">
        <v>23</v>
      </c>
      <c r="Q11953" t="s">
        <v>41</v>
      </c>
    </row>
    <row r="11954" spans="1:17" x14ac:dyDescent="0.2">
      <c r="A11954" s="2">
        <v>39743</v>
      </c>
      <c r="B11954" t="s">
        <v>17</v>
      </c>
      <c r="C11954" t="s">
        <v>210</v>
      </c>
      <c r="D11954" t="s">
        <v>19</v>
      </c>
      <c r="E11954" t="s">
        <v>27</v>
      </c>
      <c r="F11954">
        <v>74</v>
      </c>
      <c r="G11954">
        <v>120</v>
      </c>
      <c r="H11954">
        <v>0</v>
      </c>
      <c r="I11954">
        <v>0</v>
      </c>
      <c r="J11954">
        <v>0</v>
      </c>
      <c r="K11954">
        <v>2</v>
      </c>
      <c r="L11954" t="s">
        <v>28</v>
      </c>
      <c r="M11954" t="s">
        <v>160</v>
      </c>
      <c r="N11954" t="s">
        <v>77</v>
      </c>
      <c r="O11954" t="s">
        <v>122</v>
      </c>
      <c r="P11954" t="s">
        <v>23</v>
      </c>
      <c r="Q11954" t="s">
        <v>41</v>
      </c>
    </row>
    <row r="11955" spans="1:17" x14ac:dyDescent="0.2">
      <c r="A11955" s="2">
        <v>39744</v>
      </c>
      <c r="B11955" t="s">
        <v>221</v>
      </c>
      <c r="C11955" t="s">
        <v>232</v>
      </c>
      <c r="D11955" t="s">
        <v>27</v>
      </c>
      <c r="E11955" t="s">
        <v>19</v>
      </c>
      <c r="F11955">
        <v>114</v>
      </c>
      <c r="G11955">
        <v>108</v>
      </c>
      <c r="H11955">
        <v>0</v>
      </c>
      <c r="I11955">
        <v>0</v>
      </c>
      <c r="J11955">
        <v>3</v>
      </c>
      <c r="K11955">
        <v>2</v>
      </c>
      <c r="L11955" t="s">
        <v>230</v>
      </c>
      <c r="M11955" t="s">
        <v>900</v>
      </c>
      <c r="N11955" t="s">
        <v>454</v>
      </c>
      <c r="O11955" t="s">
        <v>122</v>
      </c>
      <c r="P11955" t="s">
        <v>23</v>
      </c>
      <c r="Q11955" t="s">
        <v>24</v>
      </c>
    </row>
    <row r="11956" spans="1:17" x14ac:dyDescent="0.2">
      <c r="A11956" s="2">
        <v>39744</v>
      </c>
      <c r="B11956" t="s">
        <v>648</v>
      </c>
      <c r="C11956" t="s">
        <v>572</v>
      </c>
      <c r="D11956" t="s">
        <v>115</v>
      </c>
      <c r="E11956" t="s">
        <v>115</v>
      </c>
      <c r="F11956">
        <v>182</v>
      </c>
      <c r="G11956">
        <v>165</v>
      </c>
      <c r="H11956">
        <v>0</v>
      </c>
      <c r="I11956">
        <v>0</v>
      </c>
      <c r="J11956">
        <v>2</v>
      </c>
      <c r="K11956">
        <v>3</v>
      </c>
      <c r="L11956" t="s">
        <v>647</v>
      </c>
      <c r="M11956" t="s">
        <v>717</v>
      </c>
      <c r="N11956" t="s">
        <v>648</v>
      </c>
      <c r="O11956" t="s">
        <v>22</v>
      </c>
      <c r="P11956" t="s">
        <v>23</v>
      </c>
      <c r="Q11956" t="s">
        <v>41</v>
      </c>
    </row>
    <row r="11957" spans="1:17" x14ac:dyDescent="0.2">
      <c r="A11957" s="2">
        <v>39744</v>
      </c>
      <c r="B11957" t="s">
        <v>649</v>
      </c>
      <c r="C11957" t="s">
        <v>651</v>
      </c>
      <c r="D11957" t="s">
        <v>115</v>
      </c>
      <c r="E11957" t="s">
        <v>115</v>
      </c>
      <c r="F11957">
        <v>190</v>
      </c>
      <c r="G11957">
        <v>184</v>
      </c>
      <c r="H11957">
        <v>0</v>
      </c>
      <c r="I11957">
        <v>0</v>
      </c>
      <c r="J11957">
        <v>3</v>
      </c>
      <c r="K11957">
        <v>2</v>
      </c>
      <c r="L11957" t="s">
        <v>647</v>
      </c>
      <c r="M11957" t="s">
        <v>717</v>
      </c>
      <c r="N11957" t="s">
        <v>648</v>
      </c>
      <c r="O11957" t="s">
        <v>122</v>
      </c>
      <c r="P11957" t="s">
        <v>23</v>
      </c>
      <c r="Q11957" t="s">
        <v>24</v>
      </c>
    </row>
    <row r="11958" spans="1:17" x14ac:dyDescent="0.2">
      <c r="A11958" s="2">
        <v>39744</v>
      </c>
      <c r="B11958" t="s">
        <v>391</v>
      </c>
      <c r="C11958" t="s">
        <v>213</v>
      </c>
      <c r="D11958" t="s">
        <v>115</v>
      </c>
      <c r="E11958" t="s">
        <v>115</v>
      </c>
      <c r="F11958">
        <v>160</v>
      </c>
      <c r="G11958">
        <v>157</v>
      </c>
      <c r="H11958">
        <v>0</v>
      </c>
      <c r="I11958">
        <v>0</v>
      </c>
      <c r="J11958">
        <v>4</v>
      </c>
      <c r="K11958">
        <v>0</v>
      </c>
      <c r="L11958" t="s">
        <v>511</v>
      </c>
      <c r="M11958" t="s">
        <v>392</v>
      </c>
      <c r="N11958" t="s">
        <v>391</v>
      </c>
      <c r="O11958" t="s">
        <v>22</v>
      </c>
      <c r="P11958" t="s">
        <v>23</v>
      </c>
      <c r="Q11958" t="s">
        <v>24</v>
      </c>
    </row>
    <row r="11959" spans="1:17" x14ac:dyDescent="0.2">
      <c r="A11959" s="2">
        <v>39746</v>
      </c>
      <c r="B11959" t="s">
        <v>648</v>
      </c>
      <c r="C11959" t="s">
        <v>651</v>
      </c>
      <c r="D11959" t="s">
        <v>115</v>
      </c>
      <c r="E11959" t="s">
        <v>115</v>
      </c>
      <c r="F11959">
        <v>182</v>
      </c>
      <c r="G11959">
        <v>184</v>
      </c>
      <c r="H11959">
        <v>0</v>
      </c>
      <c r="I11959">
        <v>0</v>
      </c>
      <c r="J11959">
        <v>2</v>
      </c>
      <c r="K11959">
        <v>1</v>
      </c>
      <c r="L11959" t="s">
        <v>647</v>
      </c>
      <c r="M11959" t="s">
        <v>717</v>
      </c>
      <c r="N11959" t="s">
        <v>648</v>
      </c>
      <c r="O11959" t="s">
        <v>22</v>
      </c>
      <c r="P11959" t="s">
        <v>23</v>
      </c>
      <c r="Q11959" t="s">
        <v>24</v>
      </c>
    </row>
    <row r="11960" spans="1:17" x14ac:dyDescent="0.2">
      <c r="A11960" s="2">
        <v>39746</v>
      </c>
      <c r="B11960" t="s">
        <v>454</v>
      </c>
      <c r="C11960" t="s">
        <v>221</v>
      </c>
      <c r="D11960" t="s">
        <v>27</v>
      </c>
      <c r="E11960" t="s">
        <v>27</v>
      </c>
      <c r="F11960">
        <v>98</v>
      </c>
      <c r="G11960">
        <v>114</v>
      </c>
      <c r="H11960">
        <v>0</v>
      </c>
      <c r="I11960">
        <v>0</v>
      </c>
      <c r="J11960">
        <v>1</v>
      </c>
      <c r="K11960">
        <v>1</v>
      </c>
      <c r="L11960" t="s">
        <v>230</v>
      </c>
      <c r="M11960" t="s">
        <v>900</v>
      </c>
      <c r="N11960" t="s">
        <v>454</v>
      </c>
      <c r="O11960" t="s">
        <v>22</v>
      </c>
      <c r="P11960" t="s">
        <v>23</v>
      </c>
      <c r="Q11960" t="s">
        <v>30</v>
      </c>
    </row>
    <row r="11961" spans="1:17" x14ac:dyDescent="0.2">
      <c r="A11961" s="2">
        <v>39746</v>
      </c>
      <c r="B11961" t="s">
        <v>649</v>
      </c>
      <c r="C11961" t="s">
        <v>1288</v>
      </c>
      <c r="D11961" t="s">
        <v>115</v>
      </c>
      <c r="E11961" t="s">
        <v>115</v>
      </c>
      <c r="F11961">
        <v>190</v>
      </c>
      <c r="G11961">
        <v>200</v>
      </c>
      <c r="H11961">
        <v>0</v>
      </c>
      <c r="I11961">
        <v>0</v>
      </c>
      <c r="J11961">
        <v>2</v>
      </c>
      <c r="K11961">
        <v>1</v>
      </c>
      <c r="L11961" t="s">
        <v>647</v>
      </c>
      <c r="M11961" t="s">
        <v>717</v>
      </c>
      <c r="N11961" t="s">
        <v>648</v>
      </c>
      <c r="O11961" t="s">
        <v>122</v>
      </c>
      <c r="P11961" t="s">
        <v>23</v>
      </c>
      <c r="Q11961" t="s">
        <v>24</v>
      </c>
    </row>
    <row r="11962" spans="1:17" x14ac:dyDescent="0.2">
      <c r="A11962" s="2">
        <v>39747</v>
      </c>
      <c r="B11962" t="s">
        <v>913</v>
      </c>
      <c r="C11962" t="s">
        <v>177</v>
      </c>
      <c r="D11962" t="s">
        <v>115</v>
      </c>
      <c r="E11962" t="s">
        <v>115</v>
      </c>
      <c r="F11962">
        <v>180</v>
      </c>
      <c r="G11962">
        <v>112</v>
      </c>
      <c r="H11962">
        <v>0</v>
      </c>
      <c r="I11962">
        <v>0</v>
      </c>
      <c r="J11962">
        <v>1</v>
      </c>
      <c r="K11962">
        <v>1</v>
      </c>
      <c r="L11962" t="s">
        <v>28</v>
      </c>
      <c r="M11962" t="s">
        <v>1347</v>
      </c>
      <c r="N11962" t="s">
        <v>913</v>
      </c>
      <c r="O11962" t="s">
        <v>22</v>
      </c>
      <c r="P11962" t="s">
        <v>23</v>
      </c>
      <c r="Q11962" t="s">
        <v>30</v>
      </c>
    </row>
    <row r="11963" spans="1:17" x14ac:dyDescent="0.2">
      <c r="A11963" s="2">
        <v>39748</v>
      </c>
      <c r="B11963" t="s">
        <v>454</v>
      </c>
      <c r="C11963" t="s">
        <v>232</v>
      </c>
      <c r="D11963" t="s">
        <v>27</v>
      </c>
      <c r="E11963" t="s">
        <v>19</v>
      </c>
      <c r="F11963">
        <v>98</v>
      </c>
      <c r="G11963">
        <v>108</v>
      </c>
      <c r="H11963">
        <v>0</v>
      </c>
      <c r="I11963">
        <v>0</v>
      </c>
      <c r="J11963">
        <v>6</v>
      </c>
      <c r="K11963">
        <v>0</v>
      </c>
      <c r="L11963" t="s">
        <v>230</v>
      </c>
      <c r="M11963" t="s">
        <v>900</v>
      </c>
      <c r="N11963" t="s">
        <v>454</v>
      </c>
      <c r="O11963" t="s">
        <v>22</v>
      </c>
      <c r="P11963" t="s">
        <v>23</v>
      </c>
      <c r="Q11963" t="s">
        <v>24</v>
      </c>
    </row>
    <row r="11964" spans="1:17" x14ac:dyDescent="0.2">
      <c r="A11964" s="2">
        <v>39749</v>
      </c>
      <c r="B11964" t="s">
        <v>114</v>
      </c>
      <c r="C11964" t="s">
        <v>163</v>
      </c>
      <c r="D11964" t="s">
        <v>115</v>
      </c>
      <c r="E11964" t="s">
        <v>115</v>
      </c>
      <c r="F11964">
        <v>112</v>
      </c>
      <c r="G11964">
        <v>107</v>
      </c>
      <c r="H11964">
        <v>0</v>
      </c>
      <c r="I11964">
        <v>0</v>
      </c>
      <c r="J11964">
        <v>1</v>
      </c>
      <c r="K11964">
        <v>0</v>
      </c>
      <c r="L11964" t="s">
        <v>1348</v>
      </c>
      <c r="M11964" t="s">
        <v>811</v>
      </c>
      <c r="N11964" t="s">
        <v>425</v>
      </c>
      <c r="O11964" t="s">
        <v>122</v>
      </c>
      <c r="P11964" t="s">
        <v>23</v>
      </c>
      <c r="Q11964" t="s">
        <v>24</v>
      </c>
    </row>
    <row r="11965" spans="1:17" x14ac:dyDescent="0.2">
      <c r="A11965" s="2">
        <v>39751</v>
      </c>
      <c r="B11965" t="s">
        <v>425</v>
      </c>
      <c r="C11965" t="s">
        <v>163</v>
      </c>
      <c r="D11965" t="s">
        <v>115</v>
      </c>
      <c r="E11965" t="s">
        <v>115</v>
      </c>
      <c r="F11965">
        <v>165</v>
      </c>
      <c r="G11965">
        <v>107</v>
      </c>
      <c r="H11965">
        <v>0</v>
      </c>
      <c r="I11965">
        <v>0</v>
      </c>
      <c r="J11965">
        <v>0</v>
      </c>
      <c r="K11965">
        <v>0</v>
      </c>
      <c r="L11965" t="s">
        <v>1348</v>
      </c>
      <c r="M11965" t="s">
        <v>811</v>
      </c>
      <c r="N11965" t="s">
        <v>425</v>
      </c>
      <c r="O11965" t="s">
        <v>22</v>
      </c>
      <c r="P11965" t="s">
        <v>23</v>
      </c>
      <c r="Q11965" t="s">
        <v>30</v>
      </c>
    </row>
    <row r="11966" spans="1:17" x14ac:dyDescent="0.2">
      <c r="A11966" s="2">
        <v>39757</v>
      </c>
      <c r="B11966" t="s">
        <v>233</v>
      </c>
      <c r="C11966" t="s">
        <v>453</v>
      </c>
      <c r="D11966" t="s">
        <v>19</v>
      </c>
      <c r="E11966" t="s">
        <v>27</v>
      </c>
      <c r="F11966">
        <v>118</v>
      </c>
      <c r="G11966">
        <v>156</v>
      </c>
      <c r="H11966">
        <v>0</v>
      </c>
      <c r="I11966">
        <v>0</v>
      </c>
      <c r="J11966">
        <v>1</v>
      </c>
      <c r="K11966">
        <v>1</v>
      </c>
      <c r="L11966" t="s">
        <v>230</v>
      </c>
      <c r="M11966" t="s">
        <v>853</v>
      </c>
      <c r="N11966" t="s">
        <v>282</v>
      </c>
      <c r="O11966" t="s">
        <v>122</v>
      </c>
      <c r="P11966" t="s">
        <v>23</v>
      </c>
      <c r="Q11966" t="s">
        <v>30</v>
      </c>
    </row>
    <row r="11967" spans="1:17" x14ac:dyDescent="0.2">
      <c r="A11967" s="2">
        <v>39757</v>
      </c>
      <c r="B11967" t="s">
        <v>282</v>
      </c>
      <c r="C11967" t="s">
        <v>481</v>
      </c>
      <c r="D11967" t="s">
        <v>19</v>
      </c>
      <c r="E11967" t="s">
        <v>27</v>
      </c>
      <c r="F11967">
        <v>88</v>
      </c>
      <c r="G11967">
        <v>133</v>
      </c>
      <c r="H11967">
        <v>0</v>
      </c>
      <c r="I11967">
        <v>0</v>
      </c>
      <c r="J11967">
        <v>3</v>
      </c>
      <c r="K11967">
        <v>2</v>
      </c>
      <c r="L11967" t="s">
        <v>230</v>
      </c>
      <c r="M11967" t="s">
        <v>853</v>
      </c>
      <c r="N11967" t="s">
        <v>282</v>
      </c>
      <c r="O11967" t="s">
        <v>22</v>
      </c>
      <c r="P11967" t="s">
        <v>23</v>
      </c>
      <c r="Q11967" t="s">
        <v>24</v>
      </c>
    </row>
    <row r="11968" spans="1:17" x14ac:dyDescent="0.2">
      <c r="A11968" s="2">
        <v>39759</v>
      </c>
      <c r="B11968" t="s">
        <v>481</v>
      </c>
      <c r="C11968" t="s">
        <v>233</v>
      </c>
      <c r="D11968" t="s">
        <v>27</v>
      </c>
      <c r="E11968" t="s">
        <v>19</v>
      </c>
      <c r="F11968">
        <v>133</v>
      </c>
      <c r="G11968">
        <v>118</v>
      </c>
      <c r="H11968">
        <v>0</v>
      </c>
      <c r="I11968">
        <v>0</v>
      </c>
      <c r="J11968">
        <v>2</v>
      </c>
      <c r="K11968">
        <v>1</v>
      </c>
      <c r="L11968" t="s">
        <v>230</v>
      </c>
      <c r="M11968" t="s">
        <v>853</v>
      </c>
      <c r="N11968" t="s">
        <v>282</v>
      </c>
      <c r="O11968" t="s">
        <v>122</v>
      </c>
      <c r="P11968" t="s">
        <v>23</v>
      </c>
      <c r="Q11968" t="s">
        <v>24</v>
      </c>
    </row>
    <row r="11969" spans="1:17" x14ac:dyDescent="0.2">
      <c r="A11969" s="2">
        <v>39759</v>
      </c>
      <c r="B11969" t="s">
        <v>282</v>
      </c>
      <c r="C11969" t="s">
        <v>453</v>
      </c>
      <c r="D11969" t="s">
        <v>19</v>
      </c>
      <c r="E11969" t="s">
        <v>27</v>
      </c>
      <c r="F11969">
        <v>88</v>
      </c>
      <c r="G11969">
        <v>156</v>
      </c>
      <c r="H11969">
        <v>0</v>
      </c>
      <c r="I11969">
        <v>0</v>
      </c>
      <c r="J11969">
        <v>3</v>
      </c>
      <c r="K11969">
        <v>1</v>
      </c>
      <c r="L11969" t="s">
        <v>230</v>
      </c>
      <c r="M11969" t="s">
        <v>853</v>
      </c>
      <c r="N11969" t="s">
        <v>282</v>
      </c>
      <c r="O11969" t="s">
        <v>22</v>
      </c>
      <c r="P11969" t="s">
        <v>23</v>
      </c>
      <c r="Q11969" t="s">
        <v>24</v>
      </c>
    </row>
    <row r="11970" spans="1:17" x14ac:dyDescent="0.2">
      <c r="A11970" s="2">
        <v>39760</v>
      </c>
      <c r="B11970" t="s">
        <v>113</v>
      </c>
      <c r="C11970" t="s">
        <v>114</v>
      </c>
      <c r="D11970" t="s">
        <v>115</v>
      </c>
      <c r="E11970" t="s">
        <v>115</v>
      </c>
      <c r="F11970">
        <v>51</v>
      </c>
      <c r="G11970">
        <v>112</v>
      </c>
      <c r="H11970">
        <v>0</v>
      </c>
      <c r="I11970">
        <v>0</v>
      </c>
      <c r="J11970">
        <v>1</v>
      </c>
      <c r="K11970">
        <v>0</v>
      </c>
      <c r="L11970" t="s">
        <v>28</v>
      </c>
      <c r="M11970" t="s">
        <v>231</v>
      </c>
      <c r="N11970" t="s">
        <v>113</v>
      </c>
      <c r="O11970" t="s">
        <v>22</v>
      </c>
      <c r="P11970" t="s">
        <v>23</v>
      </c>
      <c r="Q11970" t="s">
        <v>24</v>
      </c>
    </row>
    <row r="11971" spans="1:17" x14ac:dyDescent="0.2">
      <c r="A11971" s="2">
        <v>39761</v>
      </c>
      <c r="B11971" t="s">
        <v>188</v>
      </c>
      <c r="C11971" t="s">
        <v>185</v>
      </c>
      <c r="D11971" t="s">
        <v>27</v>
      </c>
      <c r="E11971" t="s">
        <v>27</v>
      </c>
      <c r="F11971">
        <v>162</v>
      </c>
      <c r="G11971">
        <v>116</v>
      </c>
      <c r="H11971">
        <v>0</v>
      </c>
      <c r="I11971">
        <v>0</v>
      </c>
      <c r="J11971">
        <v>0</v>
      </c>
      <c r="K11971">
        <v>2</v>
      </c>
      <c r="L11971" t="s">
        <v>28</v>
      </c>
      <c r="M11971" t="s">
        <v>509</v>
      </c>
      <c r="N11971" t="s">
        <v>188</v>
      </c>
      <c r="O11971" t="s">
        <v>22</v>
      </c>
      <c r="P11971" t="s">
        <v>23</v>
      </c>
      <c r="Q11971" t="s">
        <v>41</v>
      </c>
    </row>
    <row r="11972" spans="1:17" x14ac:dyDescent="0.2">
      <c r="A11972" s="2">
        <v>39761</v>
      </c>
      <c r="B11972" t="s">
        <v>166</v>
      </c>
      <c r="C11972" t="s">
        <v>167</v>
      </c>
      <c r="D11972" t="s">
        <v>115</v>
      </c>
      <c r="E11972" t="s">
        <v>115</v>
      </c>
      <c r="F11972">
        <v>78</v>
      </c>
      <c r="G11972">
        <v>48</v>
      </c>
      <c r="H11972">
        <v>0</v>
      </c>
      <c r="I11972">
        <v>0</v>
      </c>
      <c r="J11972">
        <v>0</v>
      </c>
      <c r="K11972">
        <v>1</v>
      </c>
      <c r="L11972" t="s">
        <v>28</v>
      </c>
      <c r="M11972" t="s">
        <v>165</v>
      </c>
      <c r="N11972" t="s">
        <v>166</v>
      </c>
      <c r="O11972" t="s">
        <v>22</v>
      </c>
      <c r="P11972" t="s">
        <v>23</v>
      </c>
      <c r="Q11972" t="s">
        <v>41</v>
      </c>
    </row>
    <row r="11973" spans="1:17" x14ac:dyDescent="0.2">
      <c r="A11973" s="2">
        <v>39761</v>
      </c>
      <c r="B11973" t="s">
        <v>453</v>
      </c>
      <c r="C11973" t="s">
        <v>481</v>
      </c>
      <c r="D11973" t="s">
        <v>27</v>
      </c>
      <c r="E11973" t="s">
        <v>27</v>
      </c>
      <c r="F11973">
        <v>156</v>
      </c>
      <c r="G11973">
        <v>133</v>
      </c>
      <c r="H11973">
        <v>0</v>
      </c>
      <c r="I11973">
        <v>0</v>
      </c>
      <c r="J11973">
        <v>3</v>
      </c>
      <c r="K11973">
        <v>4</v>
      </c>
      <c r="L11973" t="s">
        <v>230</v>
      </c>
      <c r="M11973" t="s">
        <v>853</v>
      </c>
      <c r="N11973" t="s">
        <v>282</v>
      </c>
      <c r="O11973" t="s">
        <v>122</v>
      </c>
      <c r="P11973" t="s">
        <v>23</v>
      </c>
      <c r="Q11973" t="s">
        <v>41</v>
      </c>
    </row>
    <row r="11974" spans="1:17" x14ac:dyDescent="0.2">
      <c r="A11974" s="2">
        <v>39761</v>
      </c>
      <c r="B11974" t="s">
        <v>282</v>
      </c>
      <c r="C11974" t="s">
        <v>233</v>
      </c>
      <c r="D11974" t="s">
        <v>19</v>
      </c>
      <c r="E11974" t="s">
        <v>19</v>
      </c>
      <c r="F11974">
        <v>88</v>
      </c>
      <c r="G11974">
        <v>118</v>
      </c>
      <c r="H11974">
        <v>0</v>
      </c>
      <c r="I11974">
        <v>0</v>
      </c>
      <c r="J11974">
        <v>1</v>
      </c>
      <c r="K11974">
        <v>1</v>
      </c>
      <c r="L11974" t="s">
        <v>230</v>
      </c>
      <c r="M11974" t="s">
        <v>853</v>
      </c>
      <c r="N11974" t="s">
        <v>282</v>
      </c>
      <c r="O11974" t="s">
        <v>22</v>
      </c>
      <c r="P11974" t="s">
        <v>23</v>
      </c>
      <c r="Q11974" t="s">
        <v>30</v>
      </c>
    </row>
    <row r="11975" spans="1:17" x14ac:dyDescent="0.2">
      <c r="A11975" s="2">
        <v>39763</v>
      </c>
      <c r="B11975" t="s">
        <v>213</v>
      </c>
      <c r="C11975" t="s">
        <v>212</v>
      </c>
      <c r="D11975" t="s">
        <v>115</v>
      </c>
      <c r="E11975" t="s">
        <v>115</v>
      </c>
      <c r="F11975">
        <v>157</v>
      </c>
      <c r="G11975">
        <v>179</v>
      </c>
      <c r="H11975">
        <v>0</v>
      </c>
      <c r="I11975">
        <v>0</v>
      </c>
      <c r="J11975">
        <v>0</v>
      </c>
      <c r="K11975">
        <v>0</v>
      </c>
      <c r="L11975" t="s">
        <v>28</v>
      </c>
      <c r="M11975" t="s">
        <v>535</v>
      </c>
      <c r="N11975" t="s">
        <v>213</v>
      </c>
      <c r="O11975" t="s">
        <v>22</v>
      </c>
      <c r="P11975" t="s">
        <v>23</v>
      </c>
      <c r="Q11975" t="s">
        <v>30</v>
      </c>
    </row>
    <row r="11976" spans="1:17" x14ac:dyDescent="0.2">
      <c r="A11976" s="2">
        <v>39764</v>
      </c>
      <c r="B11976" t="s">
        <v>81</v>
      </c>
      <c r="C11976" t="s">
        <v>101</v>
      </c>
      <c r="D11976" t="s">
        <v>50</v>
      </c>
      <c r="E11976" t="s">
        <v>50</v>
      </c>
      <c r="F11976">
        <v>131</v>
      </c>
      <c r="G11976">
        <v>65</v>
      </c>
      <c r="H11976">
        <v>0</v>
      </c>
      <c r="I11976">
        <v>0</v>
      </c>
      <c r="J11976">
        <v>1</v>
      </c>
      <c r="K11976">
        <v>1</v>
      </c>
      <c r="L11976" t="s">
        <v>28</v>
      </c>
      <c r="M11976" t="s">
        <v>83</v>
      </c>
      <c r="N11976" t="s">
        <v>81</v>
      </c>
      <c r="O11976" t="s">
        <v>22</v>
      </c>
      <c r="P11976" t="s">
        <v>23</v>
      </c>
      <c r="Q11976" t="s">
        <v>30</v>
      </c>
    </row>
    <row r="11977" spans="1:17" x14ac:dyDescent="0.2">
      <c r="A11977" s="2">
        <v>39764</v>
      </c>
      <c r="B11977" t="s">
        <v>26</v>
      </c>
      <c r="C11977" t="s">
        <v>31</v>
      </c>
      <c r="D11977" t="s">
        <v>27</v>
      </c>
      <c r="E11977" t="s">
        <v>19</v>
      </c>
      <c r="F11977">
        <v>25</v>
      </c>
      <c r="G11977">
        <v>31</v>
      </c>
      <c r="H11977">
        <v>0</v>
      </c>
      <c r="I11977">
        <v>0</v>
      </c>
      <c r="J11977">
        <v>2</v>
      </c>
      <c r="K11977">
        <v>1</v>
      </c>
      <c r="L11977" t="s">
        <v>28</v>
      </c>
      <c r="M11977" t="s">
        <v>1068</v>
      </c>
      <c r="N11977" t="s">
        <v>77</v>
      </c>
      <c r="O11977" t="s">
        <v>122</v>
      </c>
      <c r="P11977" t="s">
        <v>23</v>
      </c>
      <c r="Q11977" t="s">
        <v>24</v>
      </c>
    </row>
    <row r="11978" spans="1:17" x14ac:dyDescent="0.2">
      <c r="A11978" s="2">
        <v>39764</v>
      </c>
      <c r="B11978" t="s">
        <v>113</v>
      </c>
      <c r="C11978" t="s">
        <v>402</v>
      </c>
      <c r="D11978" t="s">
        <v>115</v>
      </c>
      <c r="E11978" t="s">
        <v>115</v>
      </c>
      <c r="F11978">
        <v>52</v>
      </c>
      <c r="G11978">
        <v>74</v>
      </c>
      <c r="H11978">
        <v>0</v>
      </c>
      <c r="I11978">
        <v>0</v>
      </c>
      <c r="J11978">
        <v>4</v>
      </c>
      <c r="K11978">
        <v>0</v>
      </c>
      <c r="L11978" t="s">
        <v>28</v>
      </c>
      <c r="M11978" t="s">
        <v>231</v>
      </c>
      <c r="N11978" t="s">
        <v>113</v>
      </c>
      <c r="O11978" t="s">
        <v>22</v>
      </c>
      <c r="P11978" t="s">
        <v>23</v>
      </c>
      <c r="Q11978" t="s">
        <v>24</v>
      </c>
    </row>
    <row r="11979" spans="1:17" x14ac:dyDescent="0.2">
      <c r="A11979" s="2">
        <v>39765</v>
      </c>
      <c r="B11979" t="s">
        <v>212</v>
      </c>
      <c r="C11979" t="s">
        <v>363</v>
      </c>
      <c r="D11979" t="s">
        <v>115</v>
      </c>
      <c r="E11979" t="s">
        <v>115</v>
      </c>
      <c r="F11979">
        <v>181</v>
      </c>
      <c r="G11979">
        <v>132</v>
      </c>
      <c r="H11979">
        <v>0</v>
      </c>
      <c r="I11979">
        <v>0</v>
      </c>
      <c r="J11979">
        <v>0</v>
      </c>
      <c r="K11979">
        <v>2</v>
      </c>
      <c r="L11979" t="s">
        <v>28</v>
      </c>
      <c r="M11979" t="s">
        <v>535</v>
      </c>
      <c r="N11979" t="s">
        <v>213</v>
      </c>
      <c r="O11979" t="s">
        <v>122</v>
      </c>
      <c r="P11979" t="s">
        <v>23</v>
      </c>
      <c r="Q11979" t="s">
        <v>41</v>
      </c>
    </row>
    <row r="11980" spans="1:17" x14ac:dyDescent="0.2">
      <c r="A11980" s="2">
        <v>39765</v>
      </c>
      <c r="B11980" t="s">
        <v>143</v>
      </c>
      <c r="C11980" t="s">
        <v>469</v>
      </c>
      <c r="D11980" t="s">
        <v>115</v>
      </c>
      <c r="E11980" t="s">
        <v>115</v>
      </c>
      <c r="F11980">
        <v>38</v>
      </c>
      <c r="G11980">
        <v>104</v>
      </c>
      <c r="H11980">
        <v>0</v>
      </c>
      <c r="I11980">
        <v>0</v>
      </c>
      <c r="J11980">
        <v>3</v>
      </c>
      <c r="K11980">
        <v>1</v>
      </c>
      <c r="L11980" t="s">
        <v>28</v>
      </c>
      <c r="M11980" t="s">
        <v>320</v>
      </c>
      <c r="N11980" t="s">
        <v>143</v>
      </c>
      <c r="O11980" t="s">
        <v>22</v>
      </c>
      <c r="P11980" t="s">
        <v>23</v>
      </c>
      <c r="Q11980" t="s">
        <v>24</v>
      </c>
    </row>
    <row r="11981" spans="1:17" x14ac:dyDescent="0.2">
      <c r="A11981" s="2">
        <v>39767</v>
      </c>
      <c r="B11981" t="s">
        <v>213</v>
      </c>
      <c r="C11981" t="s">
        <v>363</v>
      </c>
      <c r="D11981" t="s">
        <v>115</v>
      </c>
      <c r="E11981" t="s">
        <v>115</v>
      </c>
      <c r="F11981">
        <v>158</v>
      </c>
      <c r="G11981">
        <v>132</v>
      </c>
      <c r="H11981">
        <v>0</v>
      </c>
      <c r="I11981">
        <v>0</v>
      </c>
      <c r="J11981">
        <v>2</v>
      </c>
      <c r="K11981">
        <v>1</v>
      </c>
      <c r="L11981" t="s">
        <v>28</v>
      </c>
      <c r="M11981" t="s">
        <v>535</v>
      </c>
      <c r="N11981" t="s">
        <v>213</v>
      </c>
      <c r="O11981" t="s">
        <v>22</v>
      </c>
      <c r="P11981" t="s">
        <v>23</v>
      </c>
      <c r="Q11981" t="s">
        <v>24</v>
      </c>
    </row>
    <row r="11982" spans="1:17" x14ac:dyDescent="0.2">
      <c r="A11982" s="2">
        <v>39768</v>
      </c>
      <c r="B11982" t="s">
        <v>425</v>
      </c>
      <c r="C11982" t="s">
        <v>114</v>
      </c>
      <c r="D11982" t="s">
        <v>115</v>
      </c>
      <c r="E11982" t="s">
        <v>115</v>
      </c>
      <c r="F11982">
        <v>159</v>
      </c>
      <c r="G11982">
        <v>116</v>
      </c>
      <c r="H11982">
        <v>0</v>
      </c>
      <c r="I11982">
        <v>0</v>
      </c>
      <c r="J11982">
        <v>2</v>
      </c>
      <c r="K11982">
        <v>2</v>
      </c>
      <c r="L11982" t="s">
        <v>1348</v>
      </c>
      <c r="M11982" t="s">
        <v>811</v>
      </c>
      <c r="N11982" t="s">
        <v>425</v>
      </c>
      <c r="O11982" t="s">
        <v>22</v>
      </c>
      <c r="P11982" t="s">
        <v>23</v>
      </c>
      <c r="Q11982" t="s">
        <v>30</v>
      </c>
    </row>
    <row r="11983" spans="1:17" x14ac:dyDescent="0.2">
      <c r="A11983" s="2">
        <v>39770</v>
      </c>
      <c r="B11983" t="s">
        <v>150</v>
      </c>
      <c r="C11983" t="s">
        <v>111</v>
      </c>
      <c r="D11983" t="s">
        <v>36</v>
      </c>
      <c r="E11983" t="s">
        <v>36</v>
      </c>
      <c r="F11983">
        <v>63</v>
      </c>
      <c r="G11983">
        <v>49</v>
      </c>
      <c r="H11983">
        <v>0</v>
      </c>
      <c r="I11983">
        <v>0</v>
      </c>
      <c r="J11983">
        <v>1</v>
      </c>
      <c r="K11983">
        <v>1</v>
      </c>
      <c r="L11983" t="s">
        <v>28</v>
      </c>
      <c r="M11983" t="s">
        <v>1165</v>
      </c>
      <c r="N11983" t="s">
        <v>67</v>
      </c>
      <c r="O11983" t="s">
        <v>122</v>
      </c>
      <c r="P11983" t="s">
        <v>23</v>
      </c>
      <c r="Q11983" t="s">
        <v>30</v>
      </c>
    </row>
    <row r="11984" spans="1:17" x14ac:dyDescent="0.2">
      <c r="A11984" s="2">
        <v>39770</v>
      </c>
      <c r="B11984" t="s">
        <v>213</v>
      </c>
      <c r="C11984" t="s">
        <v>391</v>
      </c>
      <c r="D11984" t="s">
        <v>115</v>
      </c>
      <c r="E11984" t="s">
        <v>115</v>
      </c>
      <c r="F11984">
        <v>158</v>
      </c>
      <c r="G11984">
        <v>151</v>
      </c>
      <c r="H11984">
        <v>0</v>
      </c>
      <c r="I11984">
        <v>0</v>
      </c>
      <c r="J11984">
        <v>4</v>
      </c>
      <c r="K11984">
        <v>1</v>
      </c>
      <c r="L11984" t="s">
        <v>28</v>
      </c>
      <c r="M11984" t="s">
        <v>535</v>
      </c>
      <c r="N11984" t="s">
        <v>213</v>
      </c>
      <c r="O11984" t="s">
        <v>22</v>
      </c>
      <c r="P11984" t="s">
        <v>23</v>
      </c>
      <c r="Q11984" t="s">
        <v>24</v>
      </c>
    </row>
    <row r="11985" spans="1:17" x14ac:dyDescent="0.2">
      <c r="A11985" s="2">
        <v>39770</v>
      </c>
      <c r="B11985" t="s">
        <v>81</v>
      </c>
      <c r="C11985" t="s">
        <v>384</v>
      </c>
      <c r="D11985" t="s">
        <v>50</v>
      </c>
      <c r="E11985" t="s">
        <v>50</v>
      </c>
      <c r="F11985">
        <v>131</v>
      </c>
      <c r="G11985">
        <v>76</v>
      </c>
      <c r="H11985">
        <v>0</v>
      </c>
      <c r="I11985">
        <v>0</v>
      </c>
      <c r="J11985">
        <v>1</v>
      </c>
      <c r="K11985">
        <v>0</v>
      </c>
      <c r="L11985" t="s">
        <v>28</v>
      </c>
      <c r="M11985" t="s">
        <v>83</v>
      </c>
      <c r="N11985" t="s">
        <v>81</v>
      </c>
      <c r="O11985" t="s">
        <v>22</v>
      </c>
      <c r="P11985" t="s">
        <v>23</v>
      </c>
      <c r="Q11985" t="s">
        <v>24</v>
      </c>
    </row>
    <row r="11986" spans="1:17" x14ac:dyDescent="0.2">
      <c r="A11986" s="2">
        <v>39770</v>
      </c>
      <c r="B11986" t="s">
        <v>141</v>
      </c>
      <c r="C11986" t="s">
        <v>34</v>
      </c>
      <c r="D11986" t="s">
        <v>36</v>
      </c>
      <c r="E11986" t="s">
        <v>36</v>
      </c>
      <c r="F11986">
        <v>59</v>
      </c>
      <c r="G11986">
        <v>39</v>
      </c>
      <c r="H11986">
        <v>0</v>
      </c>
      <c r="I11986">
        <v>0</v>
      </c>
      <c r="J11986">
        <v>3</v>
      </c>
      <c r="K11986">
        <v>3</v>
      </c>
      <c r="L11986" t="s">
        <v>28</v>
      </c>
      <c r="M11986" t="s">
        <v>1349</v>
      </c>
      <c r="N11986" t="s">
        <v>67</v>
      </c>
      <c r="O11986" t="s">
        <v>122</v>
      </c>
      <c r="P11986" t="s">
        <v>23</v>
      </c>
      <c r="Q11986" t="s">
        <v>30</v>
      </c>
    </row>
    <row r="11987" spans="1:17" x14ac:dyDescent="0.2">
      <c r="A11987" s="2">
        <v>39771</v>
      </c>
      <c r="B11987" t="s">
        <v>69</v>
      </c>
      <c r="C11987" t="s">
        <v>180</v>
      </c>
      <c r="D11987" t="s">
        <v>50</v>
      </c>
      <c r="E11987" t="s">
        <v>50</v>
      </c>
      <c r="F11987">
        <v>92</v>
      </c>
      <c r="G11987">
        <v>13</v>
      </c>
      <c r="H11987">
        <v>0</v>
      </c>
      <c r="I11987">
        <v>0</v>
      </c>
      <c r="J11987">
        <v>2</v>
      </c>
      <c r="K11987">
        <v>4</v>
      </c>
      <c r="L11987" t="s">
        <v>28</v>
      </c>
      <c r="M11987" t="s">
        <v>71</v>
      </c>
      <c r="N11987" t="s">
        <v>69</v>
      </c>
      <c r="O11987" t="s">
        <v>22</v>
      </c>
      <c r="P11987" t="s">
        <v>23</v>
      </c>
      <c r="Q11987" t="s">
        <v>41</v>
      </c>
    </row>
    <row r="11988" spans="1:17" x14ac:dyDescent="0.2">
      <c r="A11988" s="2">
        <v>39771</v>
      </c>
      <c r="B11988" t="s">
        <v>386</v>
      </c>
      <c r="C11988" t="s">
        <v>85</v>
      </c>
      <c r="D11988" t="s">
        <v>50</v>
      </c>
      <c r="E11988" t="s">
        <v>50</v>
      </c>
      <c r="F11988">
        <v>134</v>
      </c>
      <c r="G11988">
        <v>86</v>
      </c>
      <c r="H11988">
        <v>0</v>
      </c>
      <c r="I11988">
        <v>0</v>
      </c>
      <c r="J11988">
        <v>1</v>
      </c>
      <c r="K11988">
        <v>1</v>
      </c>
      <c r="L11988" t="s">
        <v>28</v>
      </c>
      <c r="M11988" t="s">
        <v>595</v>
      </c>
      <c r="N11988" t="s">
        <v>386</v>
      </c>
      <c r="O11988" t="s">
        <v>22</v>
      </c>
      <c r="P11988" t="s">
        <v>23</v>
      </c>
      <c r="Q11988" t="s">
        <v>30</v>
      </c>
    </row>
    <row r="11989" spans="1:17" x14ac:dyDescent="0.2">
      <c r="A11989" s="2">
        <v>39771</v>
      </c>
      <c r="B11989" t="s">
        <v>402</v>
      </c>
      <c r="C11989" t="s">
        <v>55</v>
      </c>
      <c r="D11989" t="s">
        <v>115</v>
      </c>
      <c r="E11989" t="s">
        <v>57</v>
      </c>
      <c r="F11989">
        <v>74</v>
      </c>
      <c r="G11989">
        <v>37</v>
      </c>
      <c r="H11989">
        <v>0</v>
      </c>
      <c r="I11989">
        <v>0</v>
      </c>
      <c r="J11989">
        <v>0</v>
      </c>
      <c r="K11989">
        <v>1</v>
      </c>
      <c r="L11989" t="s">
        <v>20</v>
      </c>
      <c r="M11989" t="s">
        <v>1002</v>
      </c>
      <c r="N11989" t="s">
        <v>402</v>
      </c>
      <c r="O11989" t="s">
        <v>22</v>
      </c>
      <c r="P11989" t="s">
        <v>23</v>
      </c>
      <c r="Q11989" t="s">
        <v>41</v>
      </c>
    </row>
    <row r="11990" spans="1:17" x14ac:dyDescent="0.2">
      <c r="A11990" s="2">
        <v>39771</v>
      </c>
      <c r="B11990" t="s">
        <v>25</v>
      </c>
      <c r="C11990" t="s">
        <v>82</v>
      </c>
      <c r="D11990" t="s">
        <v>19</v>
      </c>
      <c r="E11990" t="s">
        <v>50</v>
      </c>
      <c r="F11990">
        <v>5</v>
      </c>
      <c r="G11990">
        <v>10</v>
      </c>
      <c r="H11990">
        <v>0</v>
      </c>
      <c r="I11990">
        <v>0</v>
      </c>
      <c r="J11990">
        <v>6</v>
      </c>
      <c r="K11990">
        <v>2</v>
      </c>
      <c r="L11990" t="s">
        <v>28</v>
      </c>
      <c r="M11990" t="s">
        <v>1350</v>
      </c>
      <c r="N11990" t="s">
        <v>25</v>
      </c>
      <c r="O11990" t="s">
        <v>22</v>
      </c>
      <c r="P11990" t="s">
        <v>23</v>
      </c>
      <c r="Q11990" t="s">
        <v>24</v>
      </c>
    </row>
    <row r="11991" spans="1:17" x14ac:dyDescent="0.2">
      <c r="A11991" s="2">
        <v>39771</v>
      </c>
      <c r="B11991" t="s">
        <v>43</v>
      </c>
      <c r="C11991" t="s">
        <v>135</v>
      </c>
      <c r="D11991" t="s">
        <v>19</v>
      </c>
      <c r="E11991" t="s">
        <v>36</v>
      </c>
      <c r="F11991">
        <v>40</v>
      </c>
      <c r="G11991">
        <v>22</v>
      </c>
      <c r="H11991">
        <v>0</v>
      </c>
      <c r="I11991">
        <v>0</v>
      </c>
      <c r="J11991">
        <v>1</v>
      </c>
      <c r="K11991">
        <v>0</v>
      </c>
      <c r="L11991" t="s">
        <v>28</v>
      </c>
      <c r="M11991" t="s">
        <v>1351</v>
      </c>
      <c r="N11991" t="s">
        <v>43</v>
      </c>
      <c r="O11991" t="s">
        <v>22</v>
      </c>
      <c r="P11991" t="s">
        <v>23</v>
      </c>
      <c r="Q11991" t="s">
        <v>24</v>
      </c>
    </row>
    <row r="11992" spans="1:17" x14ac:dyDescent="0.2">
      <c r="A11992" s="2">
        <v>39771</v>
      </c>
      <c r="B11992" t="s">
        <v>145</v>
      </c>
      <c r="C11992" t="s">
        <v>317</v>
      </c>
      <c r="D11992" t="s">
        <v>50</v>
      </c>
      <c r="E11992" t="s">
        <v>50</v>
      </c>
      <c r="F11992">
        <v>107</v>
      </c>
      <c r="G11992">
        <v>64</v>
      </c>
      <c r="H11992">
        <v>0</v>
      </c>
      <c r="I11992">
        <v>0</v>
      </c>
      <c r="J11992">
        <v>2</v>
      </c>
      <c r="K11992">
        <v>1</v>
      </c>
      <c r="L11992" t="s">
        <v>28</v>
      </c>
      <c r="M11992" t="s">
        <v>435</v>
      </c>
      <c r="N11992" t="s">
        <v>145</v>
      </c>
      <c r="O11992" t="s">
        <v>22</v>
      </c>
      <c r="P11992" t="s">
        <v>23</v>
      </c>
      <c r="Q11992" t="s">
        <v>24</v>
      </c>
    </row>
    <row r="11993" spans="1:17" x14ac:dyDescent="0.2">
      <c r="A11993" s="2">
        <v>39771</v>
      </c>
      <c r="B11993" t="s">
        <v>72</v>
      </c>
      <c r="C11993" t="s">
        <v>161</v>
      </c>
      <c r="D11993" t="s">
        <v>50</v>
      </c>
      <c r="E11993" t="s">
        <v>50</v>
      </c>
      <c r="F11993">
        <v>34</v>
      </c>
      <c r="G11993">
        <v>62</v>
      </c>
      <c r="H11993">
        <v>0</v>
      </c>
      <c r="I11993">
        <v>0</v>
      </c>
      <c r="J11993">
        <v>0</v>
      </c>
      <c r="K11993">
        <v>1</v>
      </c>
      <c r="L11993" t="s">
        <v>28</v>
      </c>
      <c r="M11993" t="s">
        <v>1240</v>
      </c>
      <c r="N11993" t="s">
        <v>72</v>
      </c>
      <c r="O11993" t="s">
        <v>22</v>
      </c>
      <c r="P11993" t="s">
        <v>23</v>
      </c>
      <c r="Q11993" t="s">
        <v>41</v>
      </c>
    </row>
    <row r="11994" spans="1:17" x14ac:dyDescent="0.2">
      <c r="A11994" s="2">
        <v>39771</v>
      </c>
      <c r="B11994" t="s">
        <v>183</v>
      </c>
      <c r="C11994" t="s">
        <v>471</v>
      </c>
      <c r="D11994" t="s">
        <v>36</v>
      </c>
      <c r="E11994" t="s">
        <v>36</v>
      </c>
      <c r="F11994">
        <v>21</v>
      </c>
      <c r="G11994">
        <v>95</v>
      </c>
      <c r="H11994">
        <v>0</v>
      </c>
      <c r="I11994">
        <v>0</v>
      </c>
      <c r="J11994">
        <v>5</v>
      </c>
      <c r="K11994">
        <v>1</v>
      </c>
      <c r="L11994" t="s">
        <v>28</v>
      </c>
      <c r="M11994" t="s">
        <v>266</v>
      </c>
      <c r="N11994" t="s">
        <v>183</v>
      </c>
      <c r="O11994" t="s">
        <v>22</v>
      </c>
      <c r="P11994" t="s">
        <v>23</v>
      </c>
      <c r="Q11994" t="s">
        <v>24</v>
      </c>
    </row>
    <row r="11995" spans="1:17" x14ac:dyDescent="0.2">
      <c r="A11995" s="2">
        <v>39771</v>
      </c>
      <c r="B11995" t="s">
        <v>210</v>
      </c>
      <c r="C11995" t="s">
        <v>131</v>
      </c>
      <c r="D11995" t="s">
        <v>27</v>
      </c>
      <c r="E11995" t="s">
        <v>27</v>
      </c>
      <c r="F11995">
        <v>109</v>
      </c>
      <c r="G11995">
        <v>57</v>
      </c>
      <c r="H11995">
        <v>0</v>
      </c>
      <c r="I11995">
        <v>0</v>
      </c>
      <c r="J11995">
        <v>1</v>
      </c>
      <c r="K11995">
        <v>3</v>
      </c>
      <c r="L11995" t="s">
        <v>20</v>
      </c>
      <c r="M11995" t="s">
        <v>557</v>
      </c>
      <c r="N11995" t="s">
        <v>210</v>
      </c>
      <c r="O11995" t="s">
        <v>22</v>
      </c>
      <c r="P11995" t="s">
        <v>23</v>
      </c>
      <c r="Q11995" t="s">
        <v>41</v>
      </c>
    </row>
    <row r="11996" spans="1:17" x14ac:dyDescent="0.2">
      <c r="A11996" s="2">
        <v>39771</v>
      </c>
      <c r="B11996" t="s">
        <v>204</v>
      </c>
      <c r="C11996" t="s">
        <v>442</v>
      </c>
      <c r="D11996" t="s">
        <v>57</v>
      </c>
      <c r="E11996" t="s">
        <v>57</v>
      </c>
      <c r="F11996">
        <v>137</v>
      </c>
      <c r="G11996">
        <v>60</v>
      </c>
      <c r="H11996">
        <v>0</v>
      </c>
      <c r="I11996">
        <v>0</v>
      </c>
      <c r="J11996">
        <v>2</v>
      </c>
      <c r="K11996">
        <v>0</v>
      </c>
      <c r="L11996" t="s">
        <v>20</v>
      </c>
      <c r="M11996" t="s">
        <v>316</v>
      </c>
      <c r="N11996" t="s">
        <v>204</v>
      </c>
      <c r="O11996" t="s">
        <v>22</v>
      </c>
      <c r="P11996" t="s">
        <v>23</v>
      </c>
      <c r="Q11996" t="s">
        <v>24</v>
      </c>
    </row>
    <row r="11997" spans="1:17" x14ac:dyDescent="0.2">
      <c r="A11997" s="2">
        <v>39771</v>
      </c>
      <c r="B11997" t="s">
        <v>67</v>
      </c>
      <c r="C11997" t="s">
        <v>18</v>
      </c>
      <c r="D11997" t="s">
        <v>50</v>
      </c>
      <c r="E11997" t="s">
        <v>19</v>
      </c>
      <c r="F11997">
        <v>12</v>
      </c>
      <c r="G11997">
        <v>23</v>
      </c>
      <c r="H11997">
        <v>0</v>
      </c>
      <c r="I11997">
        <v>0</v>
      </c>
      <c r="J11997">
        <v>0</v>
      </c>
      <c r="K11997">
        <v>0</v>
      </c>
      <c r="L11997" t="s">
        <v>28</v>
      </c>
      <c r="M11997" t="s">
        <v>769</v>
      </c>
      <c r="N11997" t="s">
        <v>67</v>
      </c>
      <c r="O11997" t="s">
        <v>22</v>
      </c>
      <c r="P11997" t="s">
        <v>23</v>
      </c>
      <c r="Q11997" t="s">
        <v>30</v>
      </c>
    </row>
    <row r="11998" spans="1:17" x14ac:dyDescent="0.2">
      <c r="A11998" s="2">
        <v>39771</v>
      </c>
      <c r="B11998" t="s">
        <v>129</v>
      </c>
      <c r="C11998" t="s">
        <v>89</v>
      </c>
      <c r="D11998" t="s">
        <v>50</v>
      </c>
      <c r="E11998" t="s">
        <v>50</v>
      </c>
      <c r="F11998">
        <v>2</v>
      </c>
      <c r="G11998">
        <v>10</v>
      </c>
      <c r="H11998">
        <v>0</v>
      </c>
      <c r="I11998">
        <v>0</v>
      </c>
      <c r="J11998">
        <v>1</v>
      </c>
      <c r="K11998">
        <v>2</v>
      </c>
      <c r="L11998" t="s">
        <v>28</v>
      </c>
      <c r="M11998" t="s">
        <v>544</v>
      </c>
      <c r="N11998" t="s">
        <v>129</v>
      </c>
      <c r="O11998" t="s">
        <v>22</v>
      </c>
      <c r="P11998" t="s">
        <v>23</v>
      </c>
      <c r="Q11998" t="s">
        <v>41</v>
      </c>
    </row>
    <row r="11999" spans="1:17" x14ac:dyDescent="0.2">
      <c r="A11999" s="2">
        <v>39771</v>
      </c>
      <c r="B11999" t="s">
        <v>199</v>
      </c>
      <c r="C11999" t="s">
        <v>128</v>
      </c>
      <c r="D11999" t="s">
        <v>36</v>
      </c>
      <c r="E11999" t="s">
        <v>36</v>
      </c>
      <c r="F11999">
        <v>26</v>
      </c>
      <c r="G11999">
        <v>47</v>
      </c>
      <c r="H11999">
        <v>0</v>
      </c>
      <c r="I11999">
        <v>0</v>
      </c>
      <c r="J11999">
        <v>0</v>
      </c>
      <c r="K11999">
        <v>0</v>
      </c>
      <c r="L11999" t="s">
        <v>28</v>
      </c>
      <c r="M11999" t="s">
        <v>220</v>
      </c>
      <c r="N11999" t="s">
        <v>199</v>
      </c>
      <c r="O11999" t="s">
        <v>22</v>
      </c>
      <c r="P11999" t="s">
        <v>23</v>
      </c>
      <c r="Q11999" t="s">
        <v>30</v>
      </c>
    </row>
    <row r="12000" spans="1:17" x14ac:dyDescent="0.2">
      <c r="A12000" s="2">
        <v>39771</v>
      </c>
      <c r="B12000" t="s">
        <v>153</v>
      </c>
      <c r="C12000" t="s">
        <v>119</v>
      </c>
      <c r="D12000" t="s">
        <v>50</v>
      </c>
      <c r="E12000" t="s">
        <v>50</v>
      </c>
      <c r="F12000">
        <v>18</v>
      </c>
      <c r="G12000">
        <v>3</v>
      </c>
      <c r="H12000">
        <v>0</v>
      </c>
      <c r="I12000">
        <v>0</v>
      </c>
      <c r="J12000">
        <v>1</v>
      </c>
      <c r="K12000">
        <v>1</v>
      </c>
      <c r="L12000" t="s">
        <v>28</v>
      </c>
      <c r="M12000" t="s">
        <v>307</v>
      </c>
      <c r="N12000" t="s">
        <v>153</v>
      </c>
      <c r="O12000" t="s">
        <v>22</v>
      </c>
      <c r="P12000" t="s">
        <v>23</v>
      </c>
      <c r="Q12000" t="s">
        <v>30</v>
      </c>
    </row>
    <row r="12001" spans="1:17" x14ac:dyDescent="0.2">
      <c r="A12001" s="2">
        <v>39771</v>
      </c>
      <c r="B12001" t="s">
        <v>304</v>
      </c>
      <c r="C12001" t="s">
        <v>26</v>
      </c>
      <c r="D12001" t="s">
        <v>27</v>
      </c>
      <c r="E12001" t="s">
        <v>27</v>
      </c>
      <c r="F12001">
        <v>46</v>
      </c>
      <c r="G12001">
        <v>25</v>
      </c>
      <c r="H12001">
        <v>0</v>
      </c>
      <c r="I12001">
        <v>0</v>
      </c>
      <c r="J12001">
        <v>1</v>
      </c>
      <c r="K12001">
        <v>0</v>
      </c>
      <c r="L12001" t="s">
        <v>20</v>
      </c>
      <c r="M12001" t="s">
        <v>628</v>
      </c>
      <c r="N12001" t="s">
        <v>304</v>
      </c>
      <c r="O12001" t="s">
        <v>22</v>
      </c>
      <c r="P12001" t="s">
        <v>23</v>
      </c>
      <c r="Q12001" t="s">
        <v>24</v>
      </c>
    </row>
    <row r="12002" spans="1:17" x14ac:dyDescent="0.2">
      <c r="A12002" s="2">
        <v>39771</v>
      </c>
      <c r="B12002" t="s">
        <v>98</v>
      </c>
      <c r="C12002" t="s">
        <v>90</v>
      </c>
      <c r="D12002" t="s">
        <v>50</v>
      </c>
      <c r="E12002" t="s">
        <v>50</v>
      </c>
      <c r="F12002">
        <v>36</v>
      </c>
      <c r="G12002">
        <v>32</v>
      </c>
      <c r="H12002">
        <v>0</v>
      </c>
      <c r="I12002">
        <v>0</v>
      </c>
      <c r="J12002">
        <v>2</v>
      </c>
      <c r="K12002">
        <v>3</v>
      </c>
      <c r="L12002" t="s">
        <v>28</v>
      </c>
      <c r="M12002" t="s">
        <v>99</v>
      </c>
      <c r="N12002" t="s">
        <v>98</v>
      </c>
      <c r="O12002" t="s">
        <v>22</v>
      </c>
      <c r="P12002" t="s">
        <v>23</v>
      </c>
      <c r="Q12002" t="s">
        <v>41</v>
      </c>
    </row>
    <row r="12003" spans="1:17" x14ac:dyDescent="0.2">
      <c r="A12003" s="2">
        <v>39771</v>
      </c>
      <c r="B12003" t="s">
        <v>123</v>
      </c>
      <c r="C12003" t="s">
        <v>136</v>
      </c>
      <c r="D12003" t="s">
        <v>50</v>
      </c>
      <c r="E12003" t="s">
        <v>36</v>
      </c>
      <c r="F12003">
        <v>15</v>
      </c>
      <c r="G12003">
        <v>28</v>
      </c>
      <c r="H12003">
        <v>0</v>
      </c>
      <c r="I12003">
        <v>0</v>
      </c>
      <c r="J12003">
        <v>2</v>
      </c>
      <c r="K12003">
        <v>2</v>
      </c>
      <c r="L12003" t="s">
        <v>28</v>
      </c>
      <c r="M12003" t="s">
        <v>179</v>
      </c>
      <c r="N12003" t="s">
        <v>123</v>
      </c>
      <c r="O12003" t="s">
        <v>22</v>
      </c>
      <c r="P12003" t="s">
        <v>23</v>
      </c>
      <c r="Q12003" t="s">
        <v>30</v>
      </c>
    </row>
    <row r="12004" spans="1:17" x14ac:dyDescent="0.2">
      <c r="A12004" s="2">
        <v>39771</v>
      </c>
      <c r="B12004" t="s">
        <v>185</v>
      </c>
      <c r="C12004" t="s">
        <v>56</v>
      </c>
      <c r="D12004" t="s">
        <v>27</v>
      </c>
      <c r="E12004" t="s">
        <v>27</v>
      </c>
      <c r="F12004">
        <v>83</v>
      </c>
      <c r="G12004">
        <v>81</v>
      </c>
      <c r="H12004">
        <v>0</v>
      </c>
      <c r="I12004">
        <v>0</v>
      </c>
      <c r="J12004">
        <v>3</v>
      </c>
      <c r="K12004">
        <v>0</v>
      </c>
      <c r="L12004" t="s">
        <v>20</v>
      </c>
      <c r="M12004" t="s">
        <v>412</v>
      </c>
      <c r="N12004" t="s">
        <v>185</v>
      </c>
      <c r="O12004" t="s">
        <v>22</v>
      </c>
      <c r="P12004" t="s">
        <v>23</v>
      </c>
      <c r="Q12004" t="s">
        <v>24</v>
      </c>
    </row>
    <row r="12005" spans="1:17" x14ac:dyDescent="0.2">
      <c r="A12005" s="2">
        <v>39771</v>
      </c>
      <c r="B12005" t="s">
        <v>97</v>
      </c>
      <c r="C12005" t="s">
        <v>147</v>
      </c>
      <c r="D12005" t="s">
        <v>50</v>
      </c>
      <c r="E12005" t="s">
        <v>50</v>
      </c>
      <c r="F12005">
        <v>127</v>
      </c>
      <c r="G12005">
        <v>55</v>
      </c>
      <c r="H12005">
        <v>0</v>
      </c>
      <c r="I12005">
        <v>0</v>
      </c>
      <c r="J12005">
        <v>1</v>
      </c>
      <c r="K12005">
        <v>1</v>
      </c>
      <c r="L12005" t="s">
        <v>28</v>
      </c>
      <c r="M12005" t="s">
        <v>97</v>
      </c>
      <c r="N12005" t="s">
        <v>97</v>
      </c>
      <c r="O12005" t="s">
        <v>22</v>
      </c>
      <c r="P12005" t="s">
        <v>23</v>
      </c>
      <c r="Q12005" t="s">
        <v>30</v>
      </c>
    </row>
    <row r="12006" spans="1:17" x14ac:dyDescent="0.2">
      <c r="A12006" s="2">
        <v>39771</v>
      </c>
      <c r="B12006" t="s">
        <v>571</v>
      </c>
      <c r="C12006" t="s">
        <v>254</v>
      </c>
      <c r="D12006" t="s">
        <v>115</v>
      </c>
      <c r="E12006" t="s">
        <v>115</v>
      </c>
      <c r="F12006">
        <v>197</v>
      </c>
      <c r="G12006">
        <v>156</v>
      </c>
      <c r="H12006">
        <v>0</v>
      </c>
      <c r="I12006">
        <v>0</v>
      </c>
      <c r="J12006">
        <v>1</v>
      </c>
      <c r="K12006">
        <v>9</v>
      </c>
      <c r="L12006" t="s">
        <v>28</v>
      </c>
      <c r="M12006" t="s">
        <v>571</v>
      </c>
      <c r="N12006" t="s">
        <v>571</v>
      </c>
      <c r="O12006" t="s">
        <v>22</v>
      </c>
      <c r="P12006" t="s">
        <v>23</v>
      </c>
      <c r="Q12006" t="s">
        <v>41</v>
      </c>
    </row>
    <row r="12007" spans="1:17" x14ac:dyDescent="0.2">
      <c r="A12007" s="2">
        <v>39771</v>
      </c>
      <c r="B12007" t="s">
        <v>184</v>
      </c>
      <c r="C12007" t="s">
        <v>76</v>
      </c>
      <c r="D12007" t="s">
        <v>50</v>
      </c>
      <c r="E12007" t="s">
        <v>50</v>
      </c>
      <c r="F12007">
        <v>150</v>
      </c>
      <c r="G12007">
        <v>82</v>
      </c>
      <c r="H12007">
        <v>0</v>
      </c>
      <c r="I12007">
        <v>0</v>
      </c>
      <c r="J12007">
        <v>0</v>
      </c>
      <c r="K12007">
        <v>1</v>
      </c>
      <c r="L12007" t="s">
        <v>28</v>
      </c>
      <c r="M12007" t="s">
        <v>1018</v>
      </c>
      <c r="N12007" t="s">
        <v>184</v>
      </c>
      <c r="O12007" t="s">
        <v>22</v>
      </c>
      <c r="P12007" t="s">
        <v>23</v>
      </c>
      <c r="Q12007" t="s">
        <v>41</v>
      </c>
    </row>
    <row r="12008" spans="1:17" x14ac:dyDescent="0.2">
      <c r="A12008" s="2">
        <v>39771</v>
      </c>
      <c r="B12008" t="s">
        <v>384</v>
      </c>
      <c r="C12008" t="s">
        <v>73</v>
      </c>
      <c r="D12008" t="s">
        <v>50</v>
      </c>
      <c r="E12008" t="s">
        <v>50</v>
      </c>
      <c r="F12008">
        <v>76</v>
      </c>
      <c r="G12008">
        <v>41</v>
      </c>
      <c r="H12008">
        <v>0</v>
      </c>
      <c r="I12008">
        <v>0</v>
      </c>
      <c r="J12008">
        <v>1</v>
      </c>
      <c r="K12008">
        <v>1</v>
      </c>
      <c r="L12008" t="s">
        <v>28</v>
      </c>
      <c r="M12008" t="s">
        <v>83</v>
      </c>
      <c r="N12008" t="s">
        <v>81</v>
      </c>
      <c r="O12008" t="s">
        <v>122</v>
      </c>
      <c r="P12008" t="s">
        <v>23</v>
      </c>
      <c r="Q12008" t="s">
        <v>30</v>
      </c>
    </row>
    <row r="12009" spans="1:17" x14ac:dyDescent="0.2">
      <c r="A12009" s="2">
        <v>39771</v>
      </c>
      <c r="B12009" t="s">
        <v>1279</v>
      </c>
      <c r="C12009" t="s">
        <v>328</v>
      </c>
      <c r="D12009" t="s">
        <v>50</v>
      </c>
      <c r="E12009" t="s">
        <v>50</v>
      </c>
      <c r="F12009">
        <v>115</v>
      </c>
      <c r="G12009">
        <v>49</v>
      </c>
      <c r="H12009">
        <v>0</v>
      </c>
      <c r="I12009">
        <v>0</v>
      </c>
      <c r="J12009">
        <v>2</v>
      </c>
      <c r="K12009">
        <v>1</v>
      </c>
      <c r="L12009" t="s">
        <v>28</v>
      </c>
      <c r="M12009" t="s">
        <v>1280</v>
      </c>
      <c r="N12009" t="s">
        <v>1279</v>
      </c>
      <c r="O12009" t="s">
        <v>22</v>
      </c>
      <c r="P12009" t="s">
        <v>23</v>
      </c>
      <c r="Q12009" t="s">
        <v>24</v>
      </c>
    </row>
    <row r="12010" spans="1:17" x14ac:dyDescent="0.2">
      <c r="A12010" s="2">
        <v>39771</v>
      </c>
      <c r="B12010" t="s">
        <v>110</v>
      </c>
      <c r="C12010" t="s">
        <v>138</v>
      </c>
      <c r="D12010" t="s">
        <v>36</v>
      </c>
      <c r="E12010" t="s">
        <v>36</v>
      </c>
      <c r="F12010">
        <v>43</v>
      </c>
      <c r="G12010">
        <v>71</v>
      </c>
      <c r="H12010">
        <v>0</v>
      </c>
      <c r="I12010">
        <v>0</v>
      </c>
      <c r="J12010">
        <v>3</v>
      </c>
      <c r="K12010">
        <v>0</v>
      </c>
      <c r="L12010" t="s">
        <v>28</v>
      </c>
      <c r="M12010" t="s">
        <v>142</v>
      </c>
      <c r="N12010" t="s">
        <v>110</v>
      </c>
      <c r="O12010" t="s">
        <v>22</v>
      </c>
      <c r="P12010" t="s">
        <v>23</v>
      </c>
      <c r="Q12010" t="s">
        <v>24</v>
      </c>
    </row>
    <row r="12011" spans="1:17" x14ac:dyDescent="0.2">
      <c r="A12011" s="2">
        <v>39771</v>
      </c>
      <c r="B12011" t="s">
        <v>126</v>
      </c>
      <c r="C12011" t="s">
        <v>52</v>
      </c>
      <c r="D12011" t="s">
        <v>50</v>
      </c>
      <c r="E12011" t="s">
        <v>50</v>
      </c>
      <c r="F12011">
        <v>4</v>
      </c>
      <c r="G12011">
        <v>29</v>
      </c>
      <c r="H12011">
        <v>0</v>
      </c>
      <c r="I12011">
        <v>0</v>
      </c>
      <c r="J12011">
        <v>3</v>
      </c>
      <c r="K12011">
        <v>1</v>
      </c>
      <c r="L12011" t="s">
        <v>28</v>
      </c>
      <c r="M12011" t="s">
        <v>308</v>
      </c>
      <c r="N12011" t="s">
        <v>126</v>
      </c>
      <c r="O12011" t="s">
        <v>22</v>
      </c>
      <c r="P12011" t="s">
        <v>23</v>
      </c>
      <c r="Q12011" t="s">
        <v>24</v>
      </c>
    </row>
    <row r="12012" spans="1:17" x14ac:dyDescent="0.2">
      <c r="A12012" s="2">
        <v>39771</v>
      </c>
      <c r="B12012" t="s">
        <v>100</v>
      </c>
      <c r="C12012" t="s">
        <v>94</v>
      </c>
      <c r="D12012" t="s">
        <v>50</v>
      </c>
      <c r="E12012" t="s">
        <v>50</v>
      </c>
      <c r="F12012">
        <v>42</v>
      </c>
      <c r="G12012">
        <v>56</v>
      </c>
      <c r="H12012">
        <v>0</v>
      </c>
      <c r="I12012">
        <v>0</v>
      </c>
      <c r="J12012">
        <v>0</v>
      </c>
      <c r="K12012">
        <v>2</v>
      </c>
      <c r="L12012" t="s">
        <v>28</v>
      </c>
      <c r="M12012" t="s">
        <v>102</v>
      </c>
      <c r="N12012" t="s">
        <v>100</v>
      </c>
      <c r="O12012" t="s">
        <v>22</v>
      </c>
      <c r="P12012" t="s">
        <v>23</v>
      </c>
      <c r="Q12012" t="s">
        <v>41</v>
      </c>
    </row>
    <row r="12013" spans="1:17" x14ac:dyDescent="0.2">
      <c r="A12013" s="2">
        <v>39771</v>
      </c>
      <c r="B12013" t="s">
        <v>239</v>
      </c>
      <c r="C12013" t="s">
        <v>38</v>
      </c>
      <c r="D12013" t="s">
        <v>115</v>
      </c>
      <c r="E12013" t="s">
        <v>19</v>
      </c>
      <c r="F12013">
        <v>95</v>
      </c>
      <c r="G12013">
        <v>17</v>
      </c>
      <c r="H12013">
        <v>0</v>
      </c>
      <c r="I12013">
        <v>0</v>
      </c>
      <c r="J12013">
        <v>0</v>
      </c>
      <c r="K12013">
        <v>1</v>
      </c>
      <c r="L12013" t="s">
        <v>28</v>
      </c>
      <c r="M12013" t="s">
        <v>240</v>
      </c>
      <c r="N12013" t="s">
        <v>239</v>
      </c>
      <c r="O12013" t="s">
        <v>22</v>
      </c>
      <c r="P12013" t="s">
        <v>23</v>
      </c>
      <c r="Q12013" t="s">
        <v>41</v>
      </c>
    </row>
    <row r="12014" spans="1:17" x14ac:dyDescent="0.2">
      <c r="A12014" s="2">
        <v>39771</v>
      </c>
      <c r="B12014" t="s">
        <v>166</v>
      </c>
      <c r="C12014" t="s">
        <v>143</v>
      </c>
      <c r="D12014" t="s">
        <v>115</v>
      </c>
      <c r="E12014" t="s">
        <v>115</v>
      </c>
      <c r="F12014">
        <v>78</v>
      </c>
      <c r="G12014">
        <v>38</v>
      </c>
      <c r="H12014">
        <v>0</v>
      </c>
      <c r="I12014">
        <v>0</v>
      </c>
      <c r="J12014">
        <v>0</v>
      </c>
      <c r="K12014">
        <v>3</v>
      </c>
      <c r="L12014" t="s">
        <v>20</v>
      </c>
      <c r="M12014" t="s">
        <v>165</v>
      </c>
      <c r="N12014" t="s">
        <v>166</v>
      </c>
      <c r="O12014" t="s">
        <v>22</v>
      </c>
      <c r="P12014" t="s">
        <v>23</v>
      </c>
      <c r="Q12014" t="s">
        <v>41</v>
      </c>
    </row>
    <row r="12015" spans="1:17" x14ac:dyDescent="0.2">
      <c r="A12015" s="2">
        <v>39771</v>
      </c>
      <c r="B12015" t="s">
        <v>92</v>
      </c>
      <c r="C12015" t="s">
        <v>345</v>
      </c>
      <c r="D12015" t="s">
        <v>50</v>
      </c>
      <c r="E12015" t="s">
        <v>50</v>
      </c>
      <c r="F12015">
        <v>19</v>
      </c>
      <c r="G12015">
        <v>99</v>
      </c>
      <c r="H12015">
        <v>0</v>
      </c>
      <c r="I12015">
        <v>0</v>
      </c>
      <c r="J12015">
        <v>2</v>
      </c>
      <c r="K12015">
        <v>1</v>
      </c>
      <c r="L12015" t="s">
        <v>28</v>
      </c>
      <c r="M12015" t="s">
        <v>124</v>
      </c>
      <c r="N12015" t="s">
        <v>92</v>
      </c>
      <c r="O12015" t="s">
        <v>22</v>
      </c>
      <c r="P12015" t="s">
        <v>23</v>
      </c>
      <c r="Q12015" t="s">
        <v>24</v>
      </c>
    </row>
    <row r="12016" spans="1:17" x14ac:dyDescent="0.2">
      <c r="A12016" s="2">
        <v>39771</v>
      </c>
      <c r="B12016" t="s">
        <v>125</v>
      </c>
      <c r="C12016" t="s">
        <v>293</v>
      </c>
      <c r="D12016" t="s">
        <v>50</v>
      </c>
      <c r="E12016" t="s">
        <v>50</v>
      </c>
      <c r="F12016">
        <v>201</v>
      </c>
      <c r="G12016">
        <v>9</v>
      </c>
      <c r="H12016">
        <v>0</v>
      </c>
      <c r="I12016">
        <v>0</v>
      </c>
      <c r="J12016">
        <v>0</v>
      </c>
      <c r="K12016">
        <v>3</v>
      </c>
      <c r="L12016" t="s">
        <v>20</v>
      </c>
      <c r="M12016" t="s">
        <v>468</v>
      </c>
      <c r="N12016" t="s">
        <v>125</v>
      </c>
      <c r="O12016" t="s">
        <v>22</v>
      </c>
      <c r="P12016" t="s">
        <v>23</v>
      </c>
      <c r="Q12016" t="s">
        <v>41</v>
      </c>
    </row>
    <row r="12017" spans="1:17" x14ac:dyDescent="0.2">
      <c r="A12017" s="2">
        <v>39771</v>
      </c>
      <c r="B12017" t="s">
        <v>113</v>
      </c>
      <c r="C12017" t="s">
        <v>133</v>
      </c>
      <c r="D12017" t="s">
        <v>115</v>
      </c>
      <c r="E12017" t="s">
        <v>115</v>
      </c>
      <c r="F12017">
        <v>52</v>
      </c>
      <c r="G12017">
        <v>53</v>
      </c>
      <c r="H12017">
        <v>0</v>
      </c>
      <c r="I12017">
        <v>0</v>
      </c>
      <c r="J12017">
        <v>0</v>
      </c>
      <c r="K12017">
        <v>2</v>
      </c>
      <c r="L12017" t="s">
        <v>20</v>
      </c>
      <c r="M12017" t="s">
        <v>231</v>
      </c>
      <c r="N12017" t="s">
        <v>113</v>
      </c>
      <c r="O12017" t="s">
        <v>22</v>
      </c>
      <c r="P12017" t="s">
        <v>23</v>
      </c>
      <c r="Q12017" t="s">
        <v>41</v>
      </c>
    </row>
    <row r="12018" spans="1:17" x14ac:dyDescent="0.2">
      <c r="A12018" s="2">
        <v>39771</v>
      </c>
      <c r="B12018" t="s">
        <v>104</v>
      </c>
      <c r="C12018" t="s">
        <v>39</v>
      </c>
      <c r="D12018" t="s">
        <v>50</v>
      </c>
      <c r="E12018" t="s">
        <v>19</v>
      </c>
      <c r="F12018">
        <v>33</v>
      </c>
      <c r="G12018">
        <v>6</v>
      </c>
      <c r="H12018">
        <v>0</v>
      </c>
      <c r="I12018">
        <v>0</v>
      </c>
      <c r="J12018">
        <v>0</v>
      </c>
      <c r="K12018">
        <v>1</v>
      </c>
      <c r="L12018" t="s">
        <v>28</v>
      </c>
      <c r="M12018" t="s">
        <v>273</v>
      </c>
      <c r="N12018" t="s">
        <v>104</v>
      </c>
      <c r="O12018" t="s">
        <v>22</v>
      </c>
      <c r="P12018" t="s">
        <v>23</v>
      </c>
      <c r="Q12018" t="s">
        <v>41</v>
      </c>
    </row>
    <row r="12019" spans="1:17" x14ac:dyDescent="0.2">
      <c r="A12019" s="2">
        <v>39771</v>
      </c>
      <c r="B12019" t="s">
        <v>1204</v>
      </c>
      <c r="C12019" t="s">
        <v>87</v>
      </c>
      <c r="D12019" t="s">
        <v>50</v>
      </c>
      <c r="E12019" t="s">
        <v>50</v>
      </c>
      <c r="F12019">
        <v>30</v>
      </c>
      <c r="G12019">
        <v>16</v>
      </c>
      <c r="H12019">
        <v>0</v>
      </c>
      <c r="I12019">
        <v>0</v>
      </c>
      <c r="J12019">
        <v>6</v>
      </c>
      <c r="K12019">
        <v>1</v>
      </c>
      <c r="L12019" t="s">
        <v>28</v>
      </c>
      <c r="M12019" t="s">
        <v>1219</v>
      </c>
      <c r="N12019" t="s">
        <v>1204</v>
      </c>
      <c r="O12019" t="s">
        <v>22</v>
      </c>
      <c r="P12019" t="s">
        <v>23</v>
      </c>
      <c r="Q12019" t="s">
        <v>24</v>
      </c>
    </row>
    <row r="12020" spans="1:17" x14ac:dyDescent="0.2">
      <c r="A12020" s="2">
        <v>39771</v>
      </c>
      <c r="B12020" t="s">
        <v>244</v>
      </c>
      <c r="C12020" t="s">
        <v>174</v>
      </c>
      <c r="D12020" t="s">
        <v>50</v>
      </c>
      <c r="E12020" t="s">
        <v>50</v>
      </c>
      <c r="F12020">
        <v>45</v>
      </c>
      <c r="G12020">
        <v>152</v>
      </c>
      <c r="H12020">
        <v>0</v>
      </c>
      <c r="I12020">
        <v>0</v>
      </c>
      <c r="J12020">
        <v>4</v>
      </c>
      <c r="K12020">
        <v>0</v>
      </c>
      <c r="L12020" t="s">
        <v>28</v>
      </c>
      <c r="M12020" t="s">
        <v>1081</v>
      </c>
      <c r="N12020" t="s">
        <v>244</v>
      </c>
      <c r="O12020" t="s">
        <v>22</v>
      </c>
      <c r="P12020" t="s">
        <v>23</v>
      </c>
      <c r="Q12020" t="s">
        <v>24</v>
      </c>
    </row>
    <row r="12021" spans="1:17" x14ac:dyDescent="0.2">
      <c r="A12021" s="2">
        <v>39771</v>
      </c>
      <c r="B12021" t="s">
        <v>249</v>
      </c>
      <c r="C12021" t="s">
        <v>646</v>
      </c>
      <c r="D12021" t="s">
        <v>50</v>
      </c>
      <c r="E12021" t="s">
        <v>50</v>
      </c>
      <c r="F12021">
        <v>58</v>
      </c>
      <c r="G12021">
        <v>67</v>
      </c>
      <c r="H12021">
        <v>0</v>
      </c>
      <c r="I12021">
        <v>0</v>
      </c>
      <c r="J12021">
        <v>3</v>
      </c>
      <c r="K12021">
        <v>4</v>
      </c>
      <c r="L12021" t="s">
        <v>28</v>
      </c>
      <c r="M12021" t="s">
        <v>299</v>
      </c>
      <c r="N12021" t="s">
        <v>249</v>
      </c>
      <c r="O12021" t="s">
        <v>22</v>
      </c>
      <c r="P12021" t="s">
        <v>23</v>
      </c>
      <c r="Q12021" t="s">
        <v>41</v>
      </c>
    </row>
    <row r="12022" spans="1:17" x14ac:dyDescent="0.2">
      <c r="A12022" s="2">
        <v>39771</v>
      </c>
      <c r="B12022" t="s">
        <v>149</v>
      </c>
      <c r="C12022" t="s">
        <v>120</v>
      </c>
      <c r="D12022" t="s">
        <v>36</v>
      </c>
      <c r="E12022" t="s">
        <v>36</v>
      </c>
      <c r="F12022">
        <v>80</v>
      </c>
      <c r="G12022">
        <v>14</v>
      </c>
      <c r="H12022">
        <v>0</v>
      </c>
      <c r="I12022">
        <v>0</v>
      </c>
      <c r="J12022">
        <v>3</v>
      </c>
      <c r="K12022">
        <v>2</v>
      </c>
      <c r="L12022" t="s">
        <v>28</v>
      </c>
      <c r="M12022" t="s">
        <v>924</v>
      </c>
      <c r="N12022" t="s">
        <v>149</v>
      </c>
      <c r="O12022" t="s">
        <v>22</v>
      </c>
      <c r="P12022" t="s">
        <v>23</v>
      </c>
      <c r="Q12022" t="s">
        <v>24</v>
      </c>
    </row>
    <row r="12023" spans="1:17" x14ac:dyDescent="0.2">
      <c r="A12023" s="2">
        <v>39771</v>
      </c>
      <c r="B12023" t="s">
        <v>106</v>
      </c>
      <c r="C12023" t="s">
        <v>107</v>
      </c>
      <c r="D12023" t="s">
        <v>50</v>
      </c>
      <c r="E12023" t="s">
        <v>19</v>
      </c>
      <c r="F12023">
        <v>1</v>
      </c>
      <c r="G12023">
        <v>35</v>
      </c>
      <c r="H12023">
        <v>0</v>
      </c>
      <c r="I12023">
        <v>0</v>
      </c>
      <c r="J12023">
        <v>3</v>
      </c>
      <c r="K12023">
        <v>0</v>
      </c>
      <c r="L12023" t="s">
        <v>28</v>
      </c>
      <c r="M12023" t="s">
        <v>854</v>
      </c>
      <c r="N12023" t="s">
        <v>106</v>
      </c>
      <c r="O12023" t="s">
        <v>22</v>
      </c>
      <c r="P12023" t="s">
        <v>23</v>
      </c>
      <c r="Q12023" t="s">
        <v>24</v>
      </c>
    </row>
    <row r="12024" spans="1:17" x14ac:dyDescent="0.2">
      <c r="A12024" s="2">
        <v>39771</v>
      </c>
      <c r="B12024" t="s">
        <v>232</v>
      </c>
      <c r="C12024" t="s">
        <v>263</v>
      </c>
      <c r="D12024" t="s">
        <v>19</v>
      </c>
      <c r="E12024" t="s">
        <v>27</v>
      </c>
      <c r="F12024">
        <v>129</v>
      </c>
      <c r="G12024">
        <v>105</v>
      </c>
      <c r="H12024">
        <v>0</v>
      </c>
      <c r="I12024">
        <v>0</v>
      </c>
      <c r="J12024">
        <v>1</v>
      </c>
      <c r="K12024">
        <v>1</v>
      </c>
      <c r="L12024" t="s">
        <v>20</v>
      </c>
      <c r="M12024" t="s">
        <v>234</v>
      </c>
      <c r="N12024" t="s">
        <v>232</v>
      </c>
      <c r="O12024" t="s">
        <v>22</v>
      </c>
      <c r="P12024" t="s">
        <v>23</v>
      </c>
      <c r="Q12024" t="s">
        <v>30</v>
      </c>
    </row>
    <row r="12025" spans="1:17" x14ac:dyDescent="0.2">
      <c r="A12025" s="2">
        <v>39771</v>
      </c>
      <c r="B12025" t="s">
        <v>53</v>
      </c>
      <c r="C12025" t="s">
        <v>70</v>
      </c>
      <c r="D12025" t="s">
        <v>50</v>
      </c>
      <c r="E12025" t="s">
        <v>50</v>
      </c>
      <c r="F12025">
        <v>27</v>
      </c>
      <c r="G12025">
        <v>48</v>
      </c>
      <c r="H12025">
        <v>0</v>
      </c>
      <c r="I12025">
        <v>0</v>
      </c>
      <c r="J12025">
        <v>1</v>
      </c>
      <c r="K12025">
        <v>0</v>
      </c>
      <c r="L12025" t="s">
        <v>28</v>
      </c>
      <c r="M12025" t="s">
        <v>838</v>
      </c>
      <c r="N12025" t="s">
        <v>53</v>
      </c>
      <c r="O12025" t="s">
        <v>22</v>
      </c>
      <c r="P12025" t="s">
        <v>23</v>
      </c>
      <c r="Q12025" t="s">
        <v>24</v>
      </c>
    </row>
    <row r="12026" spans="1:17" x14ac:dyDescent="0.2">
      <c r="A12026" s="2">
        <v>39771</v>
      </c>
      <c r="B12026" t="s">
        <v>211</v>
      </c>
      <c r="C12026" t="s">
        <v>296</v>
      </c>
      <c r="D12026" t="s">
        <v>36</v>
      </c>
      <c r="E12026" t="s">
        <v>36</v>
      </c>
      <c r="F12026">
        <v>105</v>
      </c>
      <c r="G12026">
        <v>92</v>
      </c>
      <c r="H12026">
        <v>0</v>
      </c>
      <c r="I12026">
        <v>0</v>
      </c>
      <c r="J12026">
        <v>1</v>
      </c>
      <c r="K12026">
        <v>0</v>
      </c>
      <c r="L12026" t="s">
        <v>28</v>
      </c>
      <c r="M12026" t="s">
        <v>373</v>
      </c>
      <c r="N12026" t="s">
        <v>211</v>
      </c>
      <c r="O12026" t="s">
        <v>22</v>
      </c>
      <c r="P12026" t="s">
        <v>23</v>
      </c>
      <c r="Q12026" t="s">
        <v>24</v>
      </c>
    </row>
    <row r="12027" spans="1:17" x14ac:dyDescent="0.2">
      <c r="A12027" s="2">
        <v>39771</v>
      </c>
      <c r="B12027" t="s">
        <v>365</v>
      </c>
      <c r="C12027" t="s">
        <v>617</v>
      </c>
      <c r="D12027" t="s">
        <v>36</v>
      </c>
      <c r="E12027" t="s">
        <v>36</v>
      </c>
      <c r="F12027">
        <v>91</v>
      </c>
      <c r="G12027">
        <v>87</v>
      </c>
      <c r="H12027">
        <v>0</v>
      </c>
      <c r="I12027">
        <v>0</v>
      </c>
      <c r="J12027">
        <v>1</v>
      </c>
      <c r="K12027">
        <v>0</v>
      </c>
      <c r="L12027" t="s">
        <v>28</v>
      </c>
      <c r="M12027" t="s">
        <v>400</v>
      </c>
      <c r="N12027" t="s">
        <v>365</v>
      </c>
      <c r="O12027" t="s">
        <v>22</v>
      </c>
      <c r="P12027" t="s">
        <v>23</v>
      </c>
      <c r="Q12027" t="s">
        <v>24</v>
      </c>
    </row>
    <row r="12028" spans="1:17" x14ac:dyDescent="0.2">
      <c r="A12028" s="2">
        <v>39771</v>
      </c>
      <c r="B12028" t="s">
        <v>282</v>
      </c>
      <c r="C12028" t="s">
        <v>454</v>
      </c>
      <c r="D12028" t="s">
        <v>19</v>
      </c>
      <c r="E12028" t="s">
        <v>27</v>
      </c>
      <c r="F12028">
        <v>78</v>
      </c>
      <c r="G12028">
        <v>73</v>
      </c>
      <c r="H12028">
        <v>0</v>
      </c>
      <c r="I12028">
        <v>0</v>
      </c>
      <c r="J12028">
        <v>3</v>
      </c>
      <c r="K12028">
        <v>0</v>
      </c>
      <c r="L12028" t="s">
        <v>20</v>
      </c>
      <c r="M12028" t="s">
        <v>285</v>
      </c>
      <c r="N12028" t="s">
        <v>282</v>
      </c>
      <c r="O12028" t="s">
        <v>22</v>
      </c>
      <c r="P12028" t="s">
        <v>23</v>
      </c>
      <c r="Q12028" t="s">
        <v>24</v>
      </c>
    </row>
    <row r="12029" spans="1:17" x14ac:dyDescent="0.2">
      <c r="A12029" s="2">
        <v>39771</v>
      </c>
      <c r="B12029" t="s">
        <v>168</v>
      </c>
      <c r="C12029" t="s">
        <v>49</v>
      </c>
      <c r="D12029" t="s">
        <v>50</v>
      </c>
      <c r="E12029" t="s">
        <v>50</v>
      </c>
      <c r="F12029">
        <v>20</v>
      </c>
      <c r="G12029">
        <v>54</v>
      </c>
      <c r="H12029">
        <v>0</v>
      </c>
      <c r="I12029">
        <v>0</v>
      </c>
      <c r="J12029">
        <v>1</v>
      </c>
      <c r="K12029">
        <v>0</v>
      </c>
      <c r="L12029" t="s">
        <v>28</v>
      </c>
      <c r="M12029" t="s">
        <v>1195</v>
      </c>
      <c r="N12029" t="s">
        <v>168</v>
      </c>
      <c r="O12029" t="s">
        <v>22</v>
      </c>
      <c r="P12029" t="s">
        <v>23</v>
      </c>
      <c r="Q12029" t="s">
        <v>24</v>
      </c>
    </row>
    <row r="12030" spans="1:17" x14ac:dyDescent="0.2">
      <c r="A12030" s="2">
        <v>39771</v>
      </c>
      <c r="B12030" t="s">
        <v>176</v>
      </c>
      <c r="C12030" t="s">
        <v>167</v>
      </c>
      <c r="D12030" t="s">
        <v>115</v>
      </c>
      <c r="E12030" t="s">
        <v>115</v>
      </c>
      <c r="F12030">
        <v>113</v>
      </c>
      <c r="G12030">
        <v>44</v>
      </c>
      <c r="H12030">
        <v>0</v>
      </c>
      <c r="I12030">
        <v>0</v>
      </c>
      <c r="J12030">
        <v>1</v>
      </c>
      <c r="K12030">
        <v>1</v>
      </c>
      <c r="L12030" t="s">
        <v>20</v>
      </c>
      <c r="M12030" t="s">
        <v>246</v>
      </c>
      <c r="N12030" t="s">
        <v>176</v>
      </c>
      <c r="O12030" t="s">
        <v>22</v>
      </c>
      <c r="P12030" t="s">
        <v>23</v>
      </c>
      <c r="Q12030" t="s">
        <v>30</v>
      </c>
    </row>
    <row r="12031" spans="1:17" x14ac:dyDescent="0.2">
      <c r="A12031" s="2">
        <v>39771</v>
      </c>
      <c r="B12031" t="s">
        <v>77</v>
      </c>
      <c r="C12031" t="s">
        <v>555</v>
      </c>
      <c r="D12031" t="s">
        <v>27</v>
      </c>
      <c r="E12031" t="s">
        <v>27</v>
      </c>
      <c r="F12031">
        <v>24</v>
      </c>
      <c r="G12031">
        <v>108</v>
      </c>
      <c r="H12031">
        <v>0</v>
      </c>
      <c r="I12031">
        <v>0</v>
      </c>
      <c r="J12031">
        <v>2</v>
      </c>
      <c r="K12031">
        <v>0</v>
      </c>
      <c r="L12031" t="s">
        <v>20</v>
      </c>
      <c r="M12031" t="s">
        <v>1278</v>
      </c>
      <c r="N12031" t="s">
        <v>77</v>
      </c>
      <c r="O12031" t="s">
        <v>22</v>
      </c>
      <c r="P12031" t="s">
        <v>23</v>
      </c>
      <c r="Q12031" t="s">
        <v>24</v>
      </c>
    </row>
    <row r="12032" spans="1:17" x14ac:dyDescent="0.2">
      <c r="A12032" s="2">
        <v>39771</v>
      </c>
      <c r="B12032" t="s">
        <v>32</v>
      </c>
      <c r="C12032" t="s">
        <v>267</v>
      </c>
      <c r="D12032" t="s">
        <v>19</v>
      </c>
      <c r="E12032" t="s">
        <v>36</v>
      </c>
      <c r="F12032">
        <v>66</v>
      </c>
      <c r="G12032">
        <v>68</v>
      </c>
      <c r="H12032">
        <v>0</v>
      </c>
      <c r="I12032">
        <v>0</v>
      </c>
      <c r="J12032">
        <v>0</v>
      </c>
      <c r="K12032">
        <v>0</v>
      </c>
      <c r="L12032" t="s">
        <v>28</v>
      </c>
      <c r="M12032" t="s">
        <v>235</v>
      </c>
      <c r="N12032" t="s">
        <v>32</v>
      </c>
      <c r="O12032" t="s">
        <v>22</v>
      </c>
      <c r="P12032" t="s">
        <v>23</v>
      </c>
      <c r="Q12032" t="s">
        <v>30</v>
      </c>
    </row>
    <row r="12033" spans="1:17" x14ac:dyDescent="0.2">
      <c r="A12033" s="2">
        <v>39773</v>
      </c>
      <c r="B12033" t="s">
        <v>213</v>
      </c>
      <c r="C12033" t="s">
        <v>363</v>
      </c>
      <c r="D12033" t="s">
        <v>115</v>
      </c>
      <c r="E12033" t="s">
        <v>115</v>
      </c>
      <c r="F12033">
        <v>158</v>
      </c>
      <c r="G12033">
        <v>132</v>
      </c>
      <c r="H12033">
        <v>0</v>
      </c>
      <c r="I12033">
        <v>0</v>
      </c>
      <c r="J12033">
        <v>2</v>
      </c>
      <c r="K12033">
        <v>1</v>
      </c>
      <c r="L12033" t="s">
        <v>28</v>
      </c>
      <c r="M12033" t="s">
        <v>535</v>
      </c>
      <c r="N12033" t="s">
        <v>213</v>
      </c>
      <c r="O12033" t="s">
        <v>22</v>
      </c>
      <c r="P12033" t="s">
        <v>23</v>
      </c>
      <c r="Q12033" t="s">
        <v>24</v>
      </c>
    </row>
    <row r="12034" spans="1:17" x14ac:dyDescent="0.2">
      <c r="A12034" s="2">
        <v>39774</v>
      </c>
      <c r="B12034" t="s">
        <v>81</v>
      </c>
      <c r="C12034" t="s">
        <v>73</v>
      </c>
      <c r="D12034" t="s">
        <v>50</v>
      </c>
      <c r="E12034" t="s">
        <v>50</v>
      </c>
      <c r="F12034">
        <v>131</v>
      </c>
      <c r="G12034">
        <v>41</v>
      </c>
      <c r="H12034">
        <v>0</v>
      </c>
      <c r="I12034">
        <v>0</v>
      </c>
      <c r="J12034">
        <v>1</v>
      </c>
      <c r="K12034">
        <v>1</v>
      </c>
      <c r="L12034" t="s">
        <v>28</v>
      </c>
      <c r="M12034" t="s">
        <v>738</v>
      </c>
      <c r="N12034" t="s">
        <v>81</v>
      </c>
      <c r="O12034" t="s">
        <v>22</v>
      </c>
      <c r="P12034" t="s">
        <v>23</v>
      </c>
      <c r="Q12034" t="s">
        <v>30</v>
      </c>
    </row>
    <row r="12035" spans="1:17" x14ac:dyDescent="0.2">
      <c r="A12035" s="2">
        <v>39781</v>
      </c>
      <c r="B12035" t="s">
        <v>391</v>
      </c>
      <c r="C12035" t="s">
        <v>443</v>
      </c>
      <c r="D12035" t="s">
        <v>115</v>
      </c>
      <c r="E12035" t="s">
        <v>115</v>
      </c>
      <c r="F12035">
        <v>151</v>
      </c>
      <c r="G12035">
        <v>136</v>
      </c>
      <c r="H12035">
        <v>0</v>
      </c>
      <c r="I12035">
        <v>0</v>
      </c>
      <c r="J12035">
        <v>2</v>
      </c>
      <c r="K12035">
        <v>2</v>
      </c>
      <c r="L12035" t="s">
        <v>28</v>
      </c>
      <c r="M12035" t="s">
        <v>1064</v>
      </c>
      <c r="N12035" t="s">
        <v>391</v>
      </c>
      <c r="O12035" t="s">
        <v>22</v>
      </c>
      <c r="P12035" t="s">
        <v>23</v>
      </c>
      <c r="Q12035" t="s">
        <v>30</v>
      </c>
    </row>
    <row r="12036" spans="1:17" x14ac:dyDescent="0.2">
      <c r="A12036" s="2">
        <v>39785</v>
      </c>
      <c r="B12036" t="s">
        <v>185</v>
      </c>
      <c r="C12036" t="s">
        <v>221</v>
      </c>
      <c r="D12036" t="s">
        <v>27</v>
      </c>
      <c r="E12036" t="s">
        <v>27</v>
      </c>
      <c r="F12036">
        <v>83</v>
      </c>
      <c r="G12036">
        <v>100</v>
      </c>
      <c r="H12036">
        <v>0</v>
      </c>
      <c r="I12036">
        <v>0</v>
      </c>
      <c r="J12036">
        <v>2</v>
      </c>
      <c r="K12036">
        <v>1</v>
      </c>
      <c r="L12036" t="s">
        <v>280</v>
      </c>
      <c r="M12036" t="s">
        <v>412</v>
      </c>
      <c r="N12036" t="s">
        <v>185</v>
      </c>
      <c r="O12036" t="s">
        <v>22</v>
      </c>
      <c r="P12036" t="s">
        <v>23</v>
      </c>
      <c r="Q12036" t="s">
        <v>24</v>
      </c>
    </row>
    <row r="12037" spans="1:17" x14ac:dyDescent="0.2">
      <c r="A12037" s="2">
        <v>39785</v>
      </c>
      <c r="B12037" t="s">
        <v>282</v>
      </c>
      <c r="C12037" t="s">
        <v>222</v>
      </c>
      <c r="D12037" t="s">
        <v>19</v>
      </c>
      <c r="E12037" t="s">
        <v>27</v>
      </c>
      <c r="F12037">
        <v>78</v>
      </c>
      <c r="G12037">
        <v>139</v>
      </c>
      <c r="H12037">
        <v>0</v>
      </c>
      <c r="I12037">
        <v>0</v>
      </c>
      <c r="J12037">
        <v>1</v>
      </c>
      <c r="K12037">
        <v>2</v>
      </c>
      <c r="L12037" t="s">
        <v>280</v>
      </c>
      <c r="M12037" t="s">
        <v>412</v>
      </c>
      <c r="N12037" t="s">
        <v>185</v>
      </c>
      <c r="O12037" t="s">
        <v>122</v>
      </c>
      <c r="P12037" t="s">
        <v>23</v>
      </c>
      <c r="Q12037" t="s">
        <v>41</v>
      </c>
    </row>
    <row r="12038" spans="1:17" x14ac:dyDescent="0.2">
      <c r="A12038" s="2">
        <v>39786</v>
      </c>
      <c r="B12038" t="s">
        <v>263</v>
      </c>
      <c r="C12038" t="s">
        <v>481</v>
      </c>
      <c r="D12038" t="s">
        <v>27</v>
      </c>
      <c r="E12038" t="s">
        <v>27</v>
      </c>
      <c r="F12038">
        <v>105</v>
      </c>
      <c r="G12038">
        <v>133</v>
      </c>
      <c r="H12038">
        <v>0</v>
      </c>
      <c r="I12038">
        <v>0</v>
      </c>
      <c r="J12038">
        <v>1</v>
      </c>
      <c r="K12038">
        <v>1</v>
      </c>
      <c r="L12038" t="s">
        <v>280</v>
      </c>
      <c r="M12038" t="s">
        <v>510</v>
      </c>
      <c r="N12038" t="s">
        <v>185</v>
      </c>
      <c r="O12038" t="s">
        <v>122</v>
      </c>
      <c r="P12038" t="s">
        <v>23</v>
      </c>
      <c r="Q12038" t="s">
        <v>30</v>
      </c>
    </row>
    <row r="12039" spans="1:17" x14ac:dyDescent="0.2">
      <c r="A12039" s="2">
        <v>39787</v>
      </c>
      <c r="B12039" t="s">
        <v>221</v>
      </c>
      <c r="C12039" t="s">
        <v>282</v>
      </c>
      <c r="D12039" t="s">
        <v>27</v>
      </c>
      <c r="E12039" t="s">
        <v>19</v>
      </c>
      <c r="F12039">
        <v>100</v>
      </c>
      <c r="G12039">
        <v>78</v>
      </c>
      <c r="H12039">
        <v>0</v>
      </c>
      <c r="I12039">
        <v>0</v>
      </c>
      <c r="J12039">
        <v>1</v>
      </c>
      <c r="K12039">
        <v>2</v>
      </c>
      <c r="L12039" t="s">
        <v>280</v>
      </c>
      <c r="M12039" t="s">
        <v>510</v>
      </c>
      <c r="N12039" t="s">
        <v>185</v>
      </c>
      <c r="O12039" t="s">
        <v>122</v>
      </c>
      <c r="P12039" t="s">
        <v>23</v>
      </c>
      <c r="Q12039" t="s">
        <v>41</v>
      </c>
    </row>
    <row r="12040" spans="1:17" x14ac:dyDescent="0.2">
      <c r="A12040" s="2">
        <v>39787</v>
      </c>
      <c r="B12040" t="s">
        <v>363</v>
      </c>
      <c r="C12040" t="s">
        <v>213</v>
      </c>
      <c r="D12040" t="s">
        <v>115</v>
      </c>
      <c r="E12040" t="s">
        <v>115</v>
      </c>
      <c r="F12040">
        <v>132</v>
      </c>
      <c r="G12040">
        <v>158</v>
      </c>
      <c r="H12040">
        <v>0</v>
      </c>
      <c r="I12040">
        <v>0</v>
      </c>
      <c r="J12040">
        <v>3</v>
      </c>
      <c r="K12040">
        <v>0</v>
      </c>
      <c r="L12040" t="s">
        <v>647</v>
      </c>
      <c r="M12040" t="s">
        <v>513</v>
      </c>
      <c r="N12040" t="s">
        <v>363</v>
      </c>
      <c r="O12040" t="s">
        <v>22</v>
      </c>
      <c r="P12040" t="s">
        <v>23</v>
      </c>
      <c r="Q12040" t="s">
        <v>24</v>
      </c>
    </row>
    <row r="12041" spans="1:17" x14ac:dyDescent="0.2">
      <c r="A12041" s="2">
        <v>39787</v>
      </c>
      <c r="B12041" t="s">
        <v>185</v>
      </c>
      <c r="C12041" t="s">
        <v>222</v>
      </c>
      <c r="D12041" t="s">
        <v>27</v>
      </c>
      <c r="E12041" t="s">
        <v>27</v>
      </c>
      <c r="F12041">
        <v>83</v>
      </c>
      <c r="G12041">
        <v>139</v>
      </c>
      <c r="H12041">
        <v>0</v>
      </c>
      <c r="I12041">
        <v>0</v>
      </c>
      <c r="J12041">
        <v>4</v>
      </c>
      <c r="K12041">
        <v>0</v>
      </c>
      <c r="L12041" t="s">
        <v>280</v>
      </c>
      <c r="M12041" t="s">
        <v>510</v>
      </c>
      <c r="N12041" t="s">
        <v>185</v>
      </c>
      <c r="O12041" t="s">
        <v>22</v>
      </c>
      <c r="P12041" t="s">
        <v>23</v>
      </c>
      <c r="Q12041" t="s">
        <v>24</v>
      </c>
    </row>
    <row r="12042" spans="1:17" x14ac:dyDescent="0.2">
      <c r="A12042" s="2">
        <v>39787</v>
      </c>
      <c r="B12042" t="s">
        <v>443</v>
      </c>
      <c r="C12042" t="s">
        <v>648</v>
      </c>
      <c r="D12042" t="s">
        <v>115</v>
      </c>
      <c r="E12042" t="s">
        <v>115</v>
      </c>
      <c r="F12042">
        <v>136</v>
      </c>
      <c r="G12042">
        <v>174</v>
      </c>
      <c r="H12042">
        <v>0</v>
      </c>
      <c r="I12042">
        <v>0</v>
      </c>
      <c r="J12042">
        <v>5</v>
      </c>
      <c r="K12042">
        <v>0</v>
      </c>
      <c r="L12042" t="s">
        <v>647</v>
      </c>
      <c r="M12042" t="s">
        <v>513</v>
      </c>
      <c r="N12042" t="s">
        <v>363</v>
      </c>
      <c r="O12042" t="s">
        <v>122</v>
      </c>
      <c r="P12042" t="s">
        <v>23</v>
      </c>
      <c r="Q12042" t="s">
        <v>24</v>
      </c>
    </row>
    <row r="12043" spans="1:17" x14ac:dyDescent="0.2">
      <c r="A12043" s="2">
        <v>39788</v>
      </c>
      <c r="B12043" t="s">
        <v>454</v>
      </c>
      <c r="C12043" t="s">
        <v>481</v>
      </c>
      <c r="D12043" t="s">
        <v>27</v>
      </c>
      <c r="E12043" t="s">
        <v>27</v>
      </c>
      <c r="F12043">
        <v>73</v>
      </c>
      <c r="G12043">
        <v>133</v>
      </c>
      <c r="H12043">
        <v>0</v>
      </c>
      <c r="I12043">
        <v>0</v>
      </c>
      <c r="J12043">
        <v>3</v>
      </c>
      <c r="K12043">
        <v>0</v>
      </c>
      <c r="L12043" t="s">
        <v>280</v>
      </c>
      <c r="M12043" t="s">
        <v>1327</v>
      </c>
      <c r="N12043" t="s">
        <v>185</v>
      </c>
      <c r="O12043" t="s">
        <v>122</v>
      </c>
      <c r="P12043" t="s">
        <v>23</v>
      </c>
      <c r="Q12043" t="s">
        <v>24</v>
      </c>
    </row>
    <row r="12044" spans="1:17" x14ac:dyDescent="0.2">
      <c r="A12044" s="2">
        <v>39788</v>
      </c>
      <c r="B12044" t="s">
        <v>391</v>
      </c>
      <c r="C12044" t="s">
        <v>649</v>
      </c>
      <c r="D12044" t="s">
        <v>115</v>
      </c>
      <c r="E12044" t="s">
        <v>115</v>
      </c>
      <c r="F12044">
        <v>151</v>
      </c>
      <c r="G12044">
        <v>162</v>
      </c>
      <c r="H12044">
        <v>0</v>
      </c>
      <c r="I12044">
        <v>0</v>
      </c>
      <c r="J12044">
        <v>3</v>
      </c>
      <c r="K12044">
        <v>0</v>
      </c>
      <c r="L12044" t="s">
        <v>647</v>
      </c>
      <c r="M12044" t="s">
        <v>1200</v>
      </c>
      <c r="N12044" t="s">
        <v>114</v>
      </c>
      <c r="O12044" t="s">
        <v>122</v>
      </c>
      <c r="P12044" t="s">
        <v>23</v>
      </c>
      <c r="Q12044" t="s">
        <v>24</v>
      </c>
    </row>
    <row r="12045" spans="1:17" x14ac:dyDescent="0.2">
      <c r="A12045" s="2">
        <v>39788</v>
      </c>
      <c r="B12045" t="s">
        <v>114</v>
      </c>
      <c r="C12045" t="s">
        <v>425</v>
      </c>
      <c r="D12045" t="s">
        <v>115</v>
      </c>
      <c r="E12045" t="s">
        <v>115</v>
      </c>
      <c r="F12045">
        <v>116</v>
      </c>
      <c r="G12045">
        <v>159</v>
      </c>
      <c r="H12045">
        <v>0</v>
      </c>
      <c r="I12045">
        <v>0</v>
      </c>
      <c r="J12045">
        <v>2</v>
      </c>
      <c r="K12045">
        <v>0</v>
      </c>
      <c r="L12045" t="s">
        <v>647</v>
      </c>
      <c r="M12045" t="s">
        <v>1200</v>
      </c>
      <c r="N12045" t="s">
        <v>114</v>
      </c>
      <c r="O12045" t="s">
        <v>22</v>
      </c>
      <c r="P12045" t="s">
        <v>23</v>
      </c>
      <c r="Q12045" t="s">
        <v>24</v>
      </c>
    </row>
    <row r="12046" spans="1:17" x14ac:dyDescent="0.2">
      <c r="A12046" s="2">
        <v>39789</v>
      </c>
      <c r="B12046" t="s">
        <v>222</v>
      </c>
      <c r="C12046" t="s">
        <v>221</v>
      </c>
      <c r="D12046" t="s">
        <v>27</v>
      </c>
      <c r="E12046" t="s">
        <v>27</v>
      </c>
      <c r="F12046">
        <v>139</v>
      </c>
      <c r="G12046">
        <v>100</v>
      </c>
      <c r="H12046">
        <v>0</v>
      </c>
      <c r="I12046">
        <v>0</v>
      </c>
      <c r="J12046">
        <v>4</v>
      </c>
      <c r="K12046">
        <v>2</v>
      </c>
      <c r="L12046" t="s">
        <v>280</v>
      </c>
      <c r="M12046" t="s">
        <v>1327</v>
      </c>
      <c r="N12046" t="s">
        <v>185</v>
      </c>
      <c r="O12046" t="s">
        <v>122</v>
      </c>
      <c r="P12046" t="s">
        <v>23</v>
      </c>
      <c r="Q12046" t="s">
        <v>24</v>
      </c>
    </row>
    <row r="12047" spans="1:17" x14ac:dyDescent="0.2">
      <c r="A12047" s="2">
        <v>39789</v>
      </c>
      <c r="B12047" t="s">
        <v>363</v>
      </c>
      <c r="C12047" t="s">
        <v>648</v>
      </c>
      <c r="D12047" t="s">
        <v>115</v>
      </c>
      <c r="E12047" t="s">
        <v>115</v>
      </c>
      <c r="F12047">
        <v>132</v>
      </c>
      <c r="G12047">
        <v>174</v>
      </c>
      <c r="H12047">
        <v>0</v>
      </c>
      <c r="I12047">
        <v>0</v>
      </c>
      <c r="J12047">
        <v>4</v>
      </c>
      <c r="K12047">
        <v>0</v>
      </c>
      <c r="L12047" t="s">
        <v>647</v>
      </c>
      <c r="M12047" t="s">
        <v>513</v>
      </c>
      <c r="N12047" t="s">
        <v>363</v>
      </c>
      <c r="O12047" t="s">
        <v>22</v>
      </c>
      <c r="P12047" t="s">
        <v>23</v>
      </c>
      <c r="Q12047" t="s">
        <v>24</v>
      </c>
    </row>
    <row r="12048" spans="1:17" x14ac:dyDescent="0.2">
      <c r="A12048" s="2">
        <v>39789</v>
      </c>
      <c r="B12048" t="s">
        <v>185</v>
      </c>
      <c r="C12048" t="s">
        <v>282</v>
      </c>
      <c r="D12048" t="s">
        <v>27</v>
      </c>
      <c r="E12048" t="s">
        <v>19</v>
      </c>
      <c r="F12048">
        <v>83</v>
      </c>
      <c r="G12048">
        <v>78</v>
      </c>
      <c r="H12048">
        <v>0</v>
      </c>
      <c r="I12048">
        <v>0</v>
      </c>
      <c r="J12048">
        <v>1</v>
      </c>
      <c r="K12048">
        <v>1</v>
      </c>
      <c r="L12048" t="s">
        <v>280</v>
      </c>
      <c r="M12048" t="s">
        <v>1327</v>
      </c>
      <c r="N12048" t="s">
        <v>185</v>
      </c>
      <c r="O12048" t="s">
        <v>22</v>
      </c>
      <c r="P12048" t="s">
        <v>23</v>
      </c>
      <c r="Q12048" t="s">
        <v>30</v>
      </c>
    </row>
    <row r="12049" spans="1:17" x14ac:dyDescent="0.2">
      <c r="A12049" s="2">
        <v>39789</v>
      </c>
      <c r="B12049" t="s">
        <v>443</v>
      </c>
      <c r="C12049" t="s">
        <v>213</v>
      </c>
      <c r="D12049" t="s">
        <v>115</v>
      </c>
      <c r="E12049" t="s">
        <v>115</v>
      </c>
      <c r="F12049">
        <v>136</v>
      </c>
      <c r="G12049">
        <v>158</v>
      </c>
      <c r="H12049">
        <v>0</v>
      </c>
      <c r="I12049">
        <v>0</v>
      </c>
      <c r="J12049">
        <v>3</v>
      </c>
      <c r="K12049">
        <v>1</v>
      </c>
      <c r="L12049" t="s">
        <v>647</v>
      </c>
      <c r="M12049" t="s">
        <v>513</v>
      </c>
      <c r="N12049" t="s">
        <v>363</v>
      </c>
      <c r="O12049" t="s">
        <v>122</v>
      </c>
      <c r="P12049" t="s">
        <v>23</v>
      </c>
      <c r="Q12049" t="s">
        <v>24</v>
      </c>
    </row>
    <row r="12050" spans="1:17" x14ac:dyDescent="0.2">
      <c r="A12050" s="2">
        <v>39790</v>
      </c>
      <c r="B12050" t="s">
        <v>454</v>
      </c>
      <c r="C12050" t="s">
        <v>263</v>
      </c>
      <c r="D12050" t="s">
        <v>27</v>
      </c>
      <c r="E12050" t="s">
        <v>27</v>
      </c>
      <c r="F12050">
        <v>73</v>
      </c>
      <c r="G12050">
        <v>105</v>
      </c>
      <c r="H12050">
        <v>0</v>
      </c>
      <c r="I12050">
        <v>0</v>
      </c>
      <c r="J12050">
        <v>0</v>
      </c>
      <c r="K12050">
        <v>1</v>
      </c>
      <c r="L12050" t="s">
        <v>280</v>
      </c>
      <c r="M12050" t="s">
        <v>510</v>
      </c>
      <c r="N12050" t="s">
        <v>185</v>
      </c>
      <c r="O12050" t="s">
        <v>122</v>
      </c>
      <c r="P12050" t="s">
        <v>23</v>
      </c>
      <c r="Q12050" t="s">
        <v>41</v>
      </c>
    </row>
    <row r="12051" spans="1:17" x14ac:dyDescent="0.2">
      <c r="A12051" s="2">
        <v>39790</v>
      </c>
      <c r="B12051" t="s">
        <v>391</v>
      </c>
      <c r="C12051" t="s">
        <v>425</v>
      </c>
      <c r="D12051" t="s">
        <v>115</v>
      </c>
      <c r="E12051" t="s">
        <v>115</v>
      </c>
      <c r="F12051">
        <v>151</v>
      </c>
      <c r="G12051">
        <v>159</v>
      </c>
      <c r="H12051">
        <v>0</v>
      </c>
      <c r="I12051">
        <v>0</v>
      </c>
      <c r="J12051">
        <v>2</v>
      </c>
      <c r="K12051">
        <v>3</v>
      </c>
      <c r="L12051" t="s">
        <v>647</v>
      </c>
      <c r="M12051" t="s">
        <v>1200</v>
      </c>
      <c r="N12051" t="s">
        <v>114</v>
      </c>
      <c r="O12051" t="s">
        <v>122</v>
      </c>
      <c r="P12051" t="s">
        <v>23</v>
      </c>
      <c r="Q12051" t="s">
        <v>41</v>
      </c>
    </row>
    <row r="12052" spans="1:17" x14ac:dyDescent="0.2">
      <c r="A12052" s="2">
        <v>39790</v>
      </c>
      <c r="B12052" t="s">
        <v>114</v>
      </c>
      <c r="C12052" t="s">
        <v>649</v>
      </c>
      <c r="D12052" t="s">
        <v>115</v>
      </c>
      <c r="E12052" t="s">
        <v>115</v>
      </c>
      <c r="F12052">
        <v>116</v>
      </c>
      <c r="G12052">
        <v>162</v>
      </c>
      <c r="H12052">
        <v>0</v>
      </c>
      <c r="I12052">
        <v>0</v>
      </c>
      <c r="J12052">
        <v>6</v>
      </c>
      <c r="K12052">
        <v>0</v>
      </c>
      <c r="L12052" t="s">
        <v>647</v>
      </c>
      <c r="M12052" t="s">
        <v>1200</v>
      </c>
      <c r="N12052" t="s">
        <v>114</v>
      </c>
      <c r="O12052" t="s">
        <v>22</v>
      </c>
      <c r="P12052" t="s">
        <v>23</v>
      </c>
      <c r="Q12052" t="s">
        <v>24</v>
      </c>
    </row>
    <row r="12053" spans="1:17" x14ac:dyDescent="0.2">
      <c r="A12053" s="2">
        <v>39791</v>
      </c>
      <c r="B12053" t="s">
        <v>213</v>
      </c>
      <c r="C12053" t="s">
        <v>648</v>
      </c>
      <c r="D12053" t="s">
        <v>115</v>
      </c>
      <c r="E12053" t="s">
        <v>115</v>
      </c>
      <c r="F12053">
        <v>158</v>
      </c>
      <c r="G12053">
        <v>174</v>
      </c>
      <c r="H12053">
        <v>0</v>
      </c>
      <c r="I12053">
        <v>0</v>
      </c>
      <c r="J12053">
        <v>3</v>
      </c>
      <c r="K12053">
        <v>2</v>
      </c>
      <c r="L12053" t="s">
        <v>647</v>
      </c>
      <c r="M12053" t="s">
        <v>753</v>
      </c>
      <c r="N12053" t="s">
        <v>363</v>
      </c>
      <c r="O12053" t="s">
        <v>122</v>
      </c>
      <c r="P12053" t="s">
        <v>23</v>
      </c>
      <c r="Q12053" t="s">
        <v>24</v>
      </c>
    </row>
    <row r="12054" spans="1:17" x14ac:dyDescent="0.2">
      <c r="A12054" s="2">
        <v>39791</v>
      </c>
      <c r="B12054" t="s">
        <v>363</v>
      </c>
      <c r="C12054" t="s">
        <v>443</v>
      </c>
      <c r="D12054" t="s">
        <v>115</v>
      </c>
      <c r="E12054" t="s">
        <v>115</v>
      </c>
      <c r="F12054">
        <v>132</v>
      </c>
      <c r="G12054">
        <v>136</v>
      </c>
      <c r="H12054">
        <v>0</v>
      </c>
      <c r="I12054">
        <v>0</v>
      </c>
      <c r="J12054">
        <v>0</v>
      </c>
      <c r="K12054">
        <v>2</v>
      </c>
      <c r="L12054" t="s">
        <v>647</v>
      </c>
      <c r="M12054" t="s">
        <v>513</v>
      </c>
      <c r="N12054" t="s">
        <v>363</v>
      </c>
      <c r="O12054" t="s">
        <v>22</v>
      </c>
      <c r="P12054" t="s">
        <v>23</v>
      </c>
      <c r="Q12054" t="s">
        <v>41</v>
      </c>
    </row>
    <row r="12055" spans="1:17" x14ac:dyDescent="0.2">
      <c r="A12055" s="2">
        <v>39792</v>
      </c>
      <c r="B12055" t="s">
        <v>114</v>
      </c>
      <c r="C12055" t="s">
        <v>391</v>
      </c>
      <c r="D12055" t="s">
        <v>115</v>
      </c>
      <c r="E12055" t="s">
        <v>115</v>
      </c>
      <c r="F12055">
        <v>116</v>
      </c>
      <c r="G12055">
        <v>151</v>
      </c>
      <c r="H12055">
        <v>0</v>
      </c>
      <c r="I12055">
        <v>0</v>
      </c>
      <c r="J12055">
        <v>3</v>
      </c>
      <c r="K12055">
        <v>0</v>
      </c>
      <c r="L12055" t="s">
        <v>647</v>
      </c>
      <c r="M12055" t="s">
        <v>1200</v>
      </c>
      <c r="N12055" t="s">
        <v>114</v>
      </c>
      <c r="O12055" t="s">
        <v>22</v>
      </c>
      <c r="P12055" t="s">
        <v>23</v>
      </c>
      <c r="Q12055" t="s">
        <v>24</v>
      </c>
    </row>
    <row r="12056" spans="1:17" x14ac:dyDescent="0.2">
      <c r="A12056" s="2">
        <v>39792</v>
      </c>
      <c r="B12056" t="s">
        <v>425</v>
      </c>
      <c r="C12056" t="s">
        <v>649</v>
      </c>
      <c r="D12056" t="s">
        <v>115</v>
      </c>
      <c r="E12056" t="s">
        <v>115</v>
      </c>
      <c r="F12056">
        <v>159</v>
      </c>
      <c r="G12056">
        <v>162</v>
      </c>
      <c r="H12056">
        <v>0</v>
      </c>
      <c r="I12056">
        <v>0</v>
      </c>
      <c r="J12056">
        <v>4</v>
      </c>
      <c r="K12056">
        <v>0</v>
      </c>
      <c r="L12056" t="s">
        <v>647</v>
      </c>
      <c r="M12056" t="s">
        <v>1200</v>
      </c>
      <c r="N12056" t="s">
        <v>114</v>
      </c>
      <c r="O12056" t="s">
        <v>122</v>
      </c>
      <c r="P12056" t="s">
        <v>23</v>
      </c>
      <c r="Q12056" t="s">
        <v>24</v>
      </c>
    </row>
    <row r="12057" spans="1:17" x14ac:dyDescent="0.2">
      <c r="A12057" s="2">
        <v>39793</v>
      </c>
      <c r="B12057" t="s">
        <v>454</v>
      </c>
      <c r="C12057" t="s">
        <v>222</v>
      </c>
      <c r="D12057" t="s">
        <v>27</v>
      </c>
      <c r="E12057" t="s">
        <v>27</v>
      </c>
      <c r="F12057">
        <v>73</v>
      </c>
      <c r="G12057">
        <v>139</v>
      </c>
      <c r="H12057">
        <v>0</v>
      </c>
      <c r="I12057">
        <v>0</v>
      </c>
      <c r="J12057">
        <v>2</v>
      </c>
      <c r="K12057">
        <v>2</v>
      </c>
      <c r="L12057" t="s">
        <v>280</v>
      </c>
      <c r="M12057" t="s">
        <v>412</v>
      </c>
      <c r="N12057" t="s">
        <v>185</v>
      </c>
      <c r="O12057" t="s">
        <v>122</v>
      </c>
      <c r="P12057" t="s">
        <v>23</v>
      </c>
      <c r="Q12057" t="s">
        <v>30</v>
      </c>
    </row>
    <row r="12058" spans="1:17" x14ac:dyDescent="0.2">
      <c r="A12058" s="2">
        <v>39796</v>
      </c>
      <c r="B12058" t="s">
        <v>185</v>
      </c>
      <c r="C12058" t="s">
        <v>222</v>
      </c>
      <c r="D12058" t="s">
        <v>27</v>
      </c>
      <c r="E12058" t="s">
        <v>27</v>
      </c>
      <c r="F12058">
        <v>83</v>
      </c>
      <c r="G12058">
        <v>139</v>
      </c>
      <c r="H12058">
        <v>0</v>
      </c>
      <c r="I12058">
        <v>0</v>
      </c>
      <c r="J12058">
        <v>2</v>
      </c>
      <c r="K12058">
        <v>0</v>
      </c>
      <c r="L12058" t="s">
        <v>280</v>
      </c>
      <c r="M12058" t="s">
        <v>412</v>
      </c>
      <c r="N12058" t="s">
        <v>185</v>
      </c>
      <c r="O12058" t="s">
        <v>22</v>
      </c>
      <c r="P12058" t="s">
        <v>23</v>
      </c>
      <c r="Q12058" t="s">
        <v>24</v>
      </c>
    </row>
    <row r="12059" spans="1:17" x14ac:dyDescent="0.2">
      <c r="A12059" s="2">
        <v>39796</v>
      </c>
      <c r="B12059" t="s">
        <v>1204</v>
      </c>
      <c r="C12059" t="s">
        <v>90</v>
      </c>
      <c r="D12059" t="s">
        <v>50</v>
      </c>
      <c r="E12059" t="s">
        <v>50</v>
      </c>
      <c r="F12059">
        <v>30</v>
      </c>
      <c r="G12059">
        <v>32</v>
      </c>
      <c r="H12059">
        <v>0</v>
      </c>
      <c r="I12059">
        <v>0</v>
      </c>
      <c r="J12059">
        <v>0</v>
      </c>
      <c r="K12059">
        <v>1</v>
      </c>
      <c r="L12059" t="s">
        <v>28</v>
      </c>
      <c r="M12059" t="s">
        <v>767</v>
      </c>
      <c r="N12059" t="s">
        <v>180</v>
      </c>
      <c r="O12059" t="s">
        <v>122</v>
      </c>
      <c r="P12059" t="s">
        <v>23</v>
      </c>
      <c r="Q12059" t="s">
        <v>41</v>
      </c>
    </row>
    <row r="12060" spans="1:17" x14ac:dyDescent="0.2">
      <c r="A12060" s="2">
        <v>39798</v>
      </c>
      <c r="B12060" t="s">
        <v>363</v>
      </c>
      <c r="C12060" t="s">
        <v>114</v>
      </c>
      <c r="D12060" t="s">
        <v>115</v>
      </c>
      <c r="E12060" t="s">
        <v>115</v>
      </c>
      <c r="F12060">
        <v>132</v>
      </c>
      <c r="G12060">
        <v>116</v>
      </c>
      <c r="H12060">
        <v>0</v>
      </c>
      <c r="I12060">
        <v>0</v>
      </c>
      <c r="J12060">
        <v>0</v>
      </c>
      <c r="K12060">
        <v>1</v>
      </c>
      <c r="L12060" t="s">
        <v>647</v>
      </c>
      <c r="M12060" t="s">
        <v>513</v>
      </c>
      <c r="N12060" t="s">
        <v>363</v>
      </c>
      <c r="O12060" t="s">
        <v>22</v>
      </c>
      <c r="P12060" t="s">
        <v>23</v>
      </c>
      <c r="Q12060" t="s">
        <v>41</v>
      </c>
    </row>
    <row r="12061" spans="1:17" x14ac:dyDescent="0.2">
      <c r="A12061" s="2">
        <v>39799</v>
      </c>
      <c r="B12061" t="s">
        <v>167</v>
      </c>
      <c r="C12061" t="s">
        <v>31</v>
      </c>
      <c r="D12061" t="s">
        <v>115</v>
      </c>
      <c r="E12061" t="s">
        <v>19</v>
      </c>
      <c r="F12061">
        <v>43</v>
      </c>
      <c r="G12061">
        <v>36</v>
      </c>
      <c r="H12061">
        <v>0</v>
      </c>
      <c r="I12061">
        <v>0</v>
      </c>
      <c r="J12061">
        <v>0</v>
      </c>
      <c r="K12061">
        <v>1</v>
      </c>
      <c r="L12061" t="s">
        <v>28</v>
      </c>
      <c r="M12061" t="s">
        <v>240</v>
      </c>
      <c r="N12061" t="s">
        <v>239</v>
      </c>
      <c r="O12061" t="s">
        <v>122</v>
      </c>
      <c r="P12061" t="s">
        <v>23</v>
      </c>
      <c r="Q12061" t="s">
        <v>41</v>
      </c>
    </row>
    <row r="12062" spans="1:17" x14ac:dyDescent="0.2">
      <c r="A12062" s="2">
        <v>39799</v>
      </c>
      <c r="B12062" t="s">
        <v>239</v>
      </c>
      <c r="C12062" t="s">
        <v>182</v>
      </c>
      <c r="D12062" t="s">
        <v>115</v>
      </c>
      <c r="E12062" t="s">
        <v>115</v>
      </c>
      <c r="F12062">
        <v>96</v>
      </c>
      <c r="G12062">
        <v>100</v>
      </c>
      <c r="H12062">
        <v>0</v>
      </c>
      <c r="I12062">
        <v>0</v>
      </c>
      <c r="J12062">
        <v>3</v>
      </c>
      <c r="K12062">
        <v>1</v>
      </c>
      <c r="L12062" t="s">
        <v>28</v>
      </c>
      <c r="M12062" t="s">
        <v>240</v>
      </c>
      <c r="N12062" t="s">
        <v>239</v>
      </c>
      <c r="O12062" t="s">
        <v>22</v>
      </c>
      <c r="P12062" t="s">
        <v>23</v>
      </c>
      <c r="Q12062" t="s">
        <v>24</v>
      </c>
    </row>
    <row r="12063" spans="1:17" x14ac:dyDescent="0.2">
      <c r="A12063" s="2">
        <v>39799</v>
      </c>
      <c r="B12063" t="s">
        <v>425</v>
      </c>
      <c r="C12063" t="s">
        <v>443</v>
      </c>
      <c r="D12063" t="s">
        <v>115</v>
      </c>
      <c r="E12063" t="s">
        <v>115</v>
      </c>
      <c r="F12063">
        <v>155</v>
      </c>
      <c r="G12063">
        <v>132</v>
      </c>
      <c r="H12063">
        <v>0</v>
      </c>
      <c r="I12063">
        <v>0</v>
      </c>
      <c r="J12063">
        <v>0</v>
      </c>
      <c r="K12063">
        <v>0</v>
      </c>
      <c r="L12063" t="s">
        <v>647</v>
      </c>
      <c r="M12063" t="s">
        <v>811</v>
      </c>
      <c r="N12063" t="s">
        <v>425</v>
      </c>
      <c r="O12063" t="s">
        <v>22</v>
      </c>
      <c r="P12063" t="s">
        <v>23</v>
      </c>
      <c r="Q12063" t="s">
        <v>30</v>
      </c>
    </row>
    <row r="12064" spans="1:17" x14ac:dyDescent="0.2">
      <c r="A12064" s="2">
        <v>39801</v>
      </c>
      <c r="B12064" t="s">
        <v>167</v>
      </c>
      <c r="C12064" t="s">
        <v>182</v>
      </c>
      <c r="D12064" t="s">
        <v>115</v>
      </c>
      <c r="E12064" t="s">
        <v>115</v>
      </c>
      <c r="F12064">
        <v>43</v>
      </c>
      <c r="G12064">
        <v>100</v>
      </c>
      <c r="H12064">
        <v>0</v>
      </c>
      <c r="I12064">
        <v>0</v>
      </c>
      <c r="J12064">
        <v>2</v>
      </c>
      <c r="K12064">
        <v>0</v>
      </c>
      <c r="L12064" t="s">
        <v>28</v>
      </c>
      <c r="M12064" t="s">
        <v>240</v>
      </c>
      <c r="N12064" t="s">
        <v>239</v>
      </c>
      <c r="O12064" t="s">
        <v>122</v>
      </c>
      <c r="P12064" t="s">
        <v>23</v>
      </c>
      <c r="Q12064" t="s">
        <v>24</v>
      </c>
    </row>
    <row r="12065" spans="1:17" x14ac:dyDescent="0.2">
      <c r="A12065" s="2">
        <v>39801</v>
      </c>
      <c r="B12065" t="s">
        <v>239</v>
      </c>
      <c r="C12065" t="s">
        <v>31</v>
      </c>
      <c r="D12065" t="s">
        <v>115</v>
      </c>
      <c r="E12065" t="s">
        <v>19</v>
      </c>
      <c r="F12065">
        <v>96</v>
      </c>
      <c r="G12065">
        <v>36</v>
      </c>
      <c r="H12065">
        <v>0</v>
      </c>
      <c r="I12065">
        <v>0</v>
      </c>
      <c r="J12065">
        <v>2</v>
      </c>
      <c r="K12065">
        <v>0</v>
      </c>
      <c r="L12065" t="s">
        <v>28</v>
      </c>
      <c r="M12065" t="s">
        <v>240</v>
      </c>
      <c r="N12065" t="s">
        <v>239</v>
      </c>
      <c r="O12065" t="s">
        <v>22</v>
      </c>
      <c r="P12065" t="s">
        <v>23</v>
      </c>
      <c r="Q12065" t="s">
        <v>24</v>
      </c>
    </row>
    <row r="12066" spans="1:17" x14ac:dyDescent="0.2">
      <c r="A12066" s="2">
        <v>39803</v>
      </c>
      <c r="B12066" t="s">
        <v>177</v>
      </c>
      <c r="C12066" t="s">
        <v>182</v>
      </c>
      <c r="D12066" t="s">
        <v>115</v>
      </c>
      <c r="E12066" t="s">
        <v>115</v>
      </c>
      <c r="F12066">
        <v>124</v>
      </c>
      <c r="G12066">
        <v>100</v>
      </c>
      <c r="H12066">
        <v>0</v>
      </c>
      <c r="I12066">
        <v>0</v>
      </c>
      <c r="J12066">
        <v>0</v>
      </c>
      <c r="K12066">
        <v>1</v>
      </c>
      <c r="L12066" t="s">
        <v>28</v>
      </c>
      <c r="M12066" t="s">
        <v>640</v>
      </c>
      <c r="N12066" t="s">
        <v>177</v>
      </c>
      <c r="O12066" t="s">
        <v>22</v>
      </c>
      <c r="P12066" t="s">
        <v>23</v>
      </c>
      <c r="Q12066" t="s">
        <v>41</v>
      </c>
    </row>
    <row r="12067" spans="1:17" x14ac:dyDescent="0.2">
      <c r="A12067" s="2">
        <v>39805</v>
      </c>
      <c r="B12067" t="s">
        <v>402</v>
      </c>
      <c r="C12067" t="s">
        <v>113</v>
      </c>
      <c r="D12067" t="s">
        <v>115</v>
      </c>
      <c r="E12067" t="s">
        <v>115</v>
      </c>
      <c r="F12067">
        <v>80</v>
      </c>
      <c r="G12067">
        <v>48</v>
      </c>
      <c r="H12067">
        <v>0</v>
      </c>
      <c r="I12067">
        <v>0</v>
      </c>
      <c r="J12067">
        <v>1</v>
      </c>
      <c r="K12067">
        <v>0</v>
      </c>
      <c r="L12067" t="s">
        <v>28</v>
      </c>
      <c r="M12067" t="s">
        <v>715</v>
      </c>
      <c r="N12067" t="s">
        <v>402</v>
      </c>
      <c r="O12067" t="s">
        <v>22</v>
      </c>
      <c r="P12067" t="s">
        <v>23</v>
      </c>
      <c r="Q12067" t="s">
        <v>24</v>
      </c>
    </row>
    <row r="12068" spans="1:17" x14ac:dyDescent="0.2">
      <c r="A12068" s="2">
        <v>39805</v>
      </c>
      <c r="B12068" t="s">
        <v>800</v>
      </c>
      <c r="C12068" t="s">
        <v>556</v>
      </c>
      <c r="D12068" t="s">
        <v>36</v>
      </c>
      <c r="E12068" t="s">
        <v>36</v>
      </c>
      <c r="F12068">
        <v>188</v>
      </c>
      <c r="G12068">
        <v>200</v>
      </c>
      <c r="H12068">
        <v>0</v>
      </c>
      <c r="I12068">
        <v>0</v>
      </c>
      <c r="J12068">
        <v>2</v>
      </c>
      <c r="K12068">
        <v>3</v>
      </c>
      <c r="L12068" t="s">
        <v>28</v>
      </c>
      <c r="M12068" t="s">
        <v>800</v>
      </c>
      <c r="N12068" t="s">
        <v>800</v>
      </c>
      <c r="O12068" t="s">
        <v>22</v>
      </c>
      <c r="P12068" t="s">
        <v>23</v>
      </c>
      <c r="Q12068" t="s">
        <v>41</v>
      </c>
    </row>
    <row r="12069" spans="1:17" x14ac:dyDescent="0.2">
      <c r="A12069" s="2">
        <v>39806</v>
      </c>
      <c r="B12069" t="s">
        <v>114</v>
      </c>
      <c r="C12069" t="s">
        <v>425</v>
      </c>
      <c r="D12069" t="s">
        <v>115</v>
      </c>
      <c r="E12069" t="s">
        <v>115</v>
      </c>
      <c r="F12069">
        <v>126</v>
      </c>
      <c r="G12069">
        <v>155</v>
      </c>
      <c r="H12069">
        <v>0</v>
      </c>
      <c r="I12069">
        <v>0</v>
      </c>
      <c r="J12069">
        <v>1</v>
      </c>
      <c r="K12069">
        <v>2</v>
      </c>
      <c r="L12069" t="s">
        <v>647</v>
      </c>
      <c r="M12069" t="s">
        <v>226</v>
      </c>
      <c r="N12069" t="s">
        <v>114</v>
      </c>
      <c r="O12069" t="s">
        <v>22</v>
      </c>
      <c r="P12069" t="s">
        <v>23</v>
      </c>
      <c r="Q12069" t="s">
        <v>41</v>
      </c>
    </row>
    <row r="12070" spans="1:17" x14ac:dyDescent="0.2">
      <c r="A12070" s="2">
        <v>39809</v>
      </c>
      <c r="B12070" t="s">
        <v>113</v>
      </c>
      <c r="C12070" t="s">
        <v>469</v>
      </c>
      <c r="D12070" t="s">
        <v>115</v>
      </c>
      <c r="E12070" t="s">
        <v>115</v>
      </c>
      <c r="F12070">
        <v>48</v>
      </c>
      <c r="G12070">
        <v>105</v>
      </c>
      <c r="H12070">
        <v>0</v>
      </c>
      <c r="I12070">
        <v>0</v>
      </c>
      <c r="J12070">
        <v>1</v>
      </c>
      <c r="K12070">
        <v>1</v>
      </c>
      <c r="L12070" t="s">
        <v>28</v>
      </c>
      <c r="M12070" t="s">
        <v>116</v>
      </c>
      <c r="N12070" t="s">
        <v>113</v>
      </c>
      <c r="O12070" t="s">
        <v>22</v>
      </c>
      <c r="P12070" t="s">
        <v>23</v>
      </c>
      <c r="Q12070" t="s">
        <v>30</v>
      </c>
    </row>
    <row r="12071" spans="1:17" x14ac:dyDescent="0.2">
      <c r="A12071" s="2">
        <v>39809</v>
      </c>
      <c r="B12071" t="s">
        <v>176</v>
      </c>
      <c r="C12071" t="s">
        <v>164</v>
      </c>
      <c r="D12071" t="s">
        <v>115</v>
      </c>
      <c r="E12071" t="s">
        <v>115</v>
      </c>
      <c r="F12071">
        <v>110</v>
      </c>
      <c r="G12071">
        <v>72</v>
      </c>
      <c r="H12071">
        <v>0</v>
      </c>
      <c r="I12071">
        <v>0</v>
      </c>
      <c r="J12071">
        <v>2</v>
      </c>
      <c r="K12071">
        <v>2</v>
      </c>
      <c r="L12071" t="s">
        <v>28</v>
      </c>
      <c r="M12071" t="s">
        <v>178</v>
      </c>
      <c r="N12071" t="s">
        <v>176</v>
      </c>
      <c r="O12071" t="s">
        <v>22</v>
      </c>
      <c r="P12071" t="s">
        <v>23</v>
      </c>
      <c r="Q12071" t="s">
        <v>30</v>
      </c>
    </row>
    <row r="12072" spans="1:17" x14ac:dyDescent="0.2">
      <c r="A12072" s="2">
        <v>39810</v>
      </c>
      <c r="B12072" t="s">
        <v>425</v>
      </c>
      <c r="C12072" t="s">
        <v>114</v>
      </c>
      <c r="D12072" t="s">
        <v>115</v>
      </c>
      <c r="E12072" t="s">
        <v>115</v>
      </c>
      <c r="F12072">
        <v>155</v>
      </c>
      <c r="G12072">
        <v>126</v>
      </c>
      <c r="H12072">
        <v>0</v>
      </c>
      <c r="I12072">
        <v>0</v>
      </c>
      <c r="J12072">
        <v>1</v>
      </c>
      <c r="K12072">
        <v>1</v>
      </c>
      <c r="L12072" t="s">
        <v>647</v>
      </c>
      <c r="M12072" t="s">
        <v>811</v>
      </c>
      <c r="N12072" t="s">
        <v>425</v>
      </c>
      <c r="O12072" t="s">
        <v>22</v>
      </c>
      <c r="P12072" t="s">
        <v>23</v>
      </c>
      <c r="Q12072" t="s">
        <v>30</v>
      </c>
    </row>
    <row r="12073" spans="1:17" x14ac:dyDescent="0.2">
      <c r="A12073" s="2">
        <v>39811</v>
      </c>
      <c r="B12073" t="s">
        <v>402</v>
      </c>
      <c r="C12073" t="s">
        <v>469</v>
      </c>
      <c r="D12073" t="s">
        <v>115</v>
      </c>
      <c r="E12073" t="s">
        <v>115</v>
      </c>
      <c r="F12073">
        <v>80</v>
      </c>
      <c r="G12073">
        <v>105</v>
      </c>
      <c r="H12073">
        <v>0</v>
      </c>
      <c r="I12073">
        <v>0</v>
      </c>
      <c r="J12073">
        <v>2</v>
      </c>
      <c r="K12073">
        <v>2</v>
      </c>
      <c r="L12073" t="s">
        <v>28</v>
      </c>
      <c r="M12073" t="s">
        <v>715</v>
      </c>
      <c r="N12073" t="s">
        <v>402</v>
      </c>
      <c r="O12073" t="s">
        <v>22</v>
      </c>
      <c r="P12073" t="s">
        <v>23</v>
      </c>
      <c r="Q12073" t="s">
        <v>30</v>
      </c>
    </row>
    <row r="12074" spans="1:17" x14ac:dyDescent="0.2">
      <c r="A12074" s="2">
        <v>39812</v>
      </c>
      <c r="B12074" t="s">
        <v>176</v>
      </c>
      <c r="C12074" t="s">
        <v>301</v>
      </c>
      <c r="D12074" t="s">
        <v>115</v>
      </c>
      <c r="E12074" t="s">
        <v>115</v>
      </c>
      <c r="F12074">
        <v>110</v>
      </c>
      <c r="G12074">
        <v>127</v>
      </c>
      <c r="H12074">
        <v>0</v>
      </c>
      <c r="I12074">
        <v>0</v>
      </c>
      <c r="J12074">
        <v>0</v>
      </c>
      <c r="K12074">
        <v>0</v>
      </c>
      <c r="L12074" t="s">
        <v>28</v>
      </c>
      <c r="M12074" t="s">
        <v>246</v>
      </c>
      <c r="N12074" t="s">
        <v>176</v>
      </c>
      <c r="O12074" t="s">
        <v>22</v>
      </c>
      <c r="P12074" t="s">
        <v>23</v>
      </c>
      <c r="Q12074" t="s">
        <v>30</v>
      </c>
    </row>
    <row r="12075" spans="1:17" x14ac:dyDescent="0.2">
      <c r="A12075" s="2">
        <v>39813</v>
      </c>
      <c r="B12075" t="s">
        <v>380</v>
      </c>
      <c r="C12075" t="s">
        <v>207</v>
      </c>
      <c r="D12075" t="s">
        <v>36</v>
      </c>
      <c r="E12075" t="s">
        <v>36</v>
      </c>
      <c r="F12075">
        <v>93</v>
      </c>
      <c r="G12075">
        <v>68</v>
      </c>
      <c r="H12075">
        <v>0</v>
      </c>
      <c r="I12075">
        <v>0</v>
      </c>
      <c r="J12075">
        <v>0</v>
      </c>
      <c r="K12075">
        <v>0</v>
      </c>
      <c r="L12075" t="s">
        <v>418</v>
      </c>
      <c r="M12075" t="s">
        <v>553</v>
      </c>
      <c r="N12075" t="s">
        <v>208</v>
      </c>
      <c r="O12075" t="s">
        <v>122</v>
      </c>
      <c r="P12075" t="s">
        <v>23</v>
      </c>
      <c r="Q12075" t="s">
        <v>30</v>
      </c>
    </row>
    <row r="12076" spans="1:17" x14ac:dyDescent="0.2">
      <c r="A12076" s="2">
        <v>39813</v>
      </c>
      <c r="B12076" t="s">
        <v>138</v>
      </c>
      <c r="C12076" t="s">
        <v>800</v>
      </c>
      <c r="D12076" t="s">
        <v>36</v>
      </c>
      <c r="E12076" t="s">
        <v>36</v>
      </c>
      <c r="F12076">
        <v>72</v>
      </c>
      <c r="G12076">
        <v>188</v>
      </c>
      <c r="H12076">
        <v>0</v>
      </c>
      <c r="I12076">
        <v>0</v>
      </c>
      <c r="J12076">
        <v>3</v>
      </c>
      <c r="K12076">
        <v>0</v>
      </c>
      <c r="L12076" t="s">
        <v>418</v>
      </c>
      <c r="M12076" t="s">
        <v>553</v>
      </c>
      <c r="N12076" t="s">
        <v>208</v>
      </c>
      <c r="O12076" t="s">
        <v>122</v>
      </c>
      <c r="P12076" t="s">
        <v>23</v>
      </c>
      <c r="Q12076" t="s">
        <v>24</v>
      </c>
    </row>
    <row r="12077" spans="1:17" x14ac:dyDescent="0.2">
      <c r="A12077" s="2">
        <v>39814</v>
      </c>
      <c r="B12077" t="s">
        <v>208</v>
      </c>
      <c r="C12077" t="s">
        <v>617</v>
      </c>
      <c r="D12077" t="s">
        <v>36</v>
      </c>
      <c r="E12077" t="s">
        <v>36</v>
      </c>
      <c r="F12077">
        <v>71</v>
      </c>
      <c r="G12077">
        <v>78</v>
      </c>
      <c r="H12077">
        <v>0</v>
      </c>
      <c r="I12077">
        <v>0</v>
      </c>
      <c r="J12077">
        <v>4</v>
      </c>
      <c r="K12077">
        <v>0</v>
      </c>
      <c r="L12077" t="s">
        <v>418</v>
      </c>
      <c r="M12077" t="s">
        <v>398</v>
      </c>
      <c r="N12077" t="s">
        <v>208</v>
      </c>
      <c r="O12077" t="s">
        <v>22</v>
      </c>
      <c r="P12077" t="s">
        <v>23</v>
      </c>
      <c r="Q12077" t="s">
        <v>24</v>
      </c>
    </row>
    <row r="12078" spans="1:17" x14ac:dyDescent="0.2">
      <c r="A12078" s="2">
        <v>39815</v>
      </c>
      <c r="B12078" t="s">
        <v>800</v>
      </c>
      <c r="C12078" t="s">
        <v>172</v>
      </c>
      <c r="D12078" t="s">
        <v>36</v>
      </c>
      <c r="E12078" t="s">
        <v>36</v>
      </c>
      <c r="F12078">
        <v>188</v>
      </c>
      <c r="G12078">
        <v>136</v>
      </c>
      <c r="H12078">
        <v>0</v>
      </c>
      <c r="I12078">
        <v>0</v>
      </c>
      <c r="J12078">
        <v>0</v>
      </c>
      <c r="K12078">
        <v>4</v>
      </c>
      <c r="L12078" t="s">
        <v>418</v>
      </c>
      <c r="M12078" t="s">
        <v>553</v>
      </c>
      <c r="N12078" t="s">
        <v>208</v>
      </c>
      <c r="O12078" t="s">
        <v>122</v>
      </c>
      <c r="P12078" t="s">
        <v>23</v>
      </c>
      <c r="Q12078" t="s">
        <v>41</v>
      </c>
    </row>
    <row r="12079" spans="1:17" x14ac:dyDescent="0.2">
      <c r="A12079" s="2">
        <v>39815</v>
      </c>
      <c r="B12079" t="s">
        <v>207</v>
      </c>
      <c r="C12079" t="s">
        <v>138</v>
      </c>
      <c r="D12079" t="s">
        <v>36</v>
      </c>
      <c r="E12079" t="s">
        <v>36</v>
      </c>
      <c r="F12079">
        <v>68</v>
      </c>
      <c r="G12079">
        <v>72</v>
      </c>
      <c r="H12079">
        <v>0</v>
      </c>
      <c r="I12079">
        <v>0</v>
      </c>
      <c r="J12079">
        <v>0</v>
      </c>
      <c r="K12079">
        <v>0</v>
      </c>
      <c r="L12079" t="s">
        <v>418</v>
      </c>
      <c r="M12079" t="s">
        <v>553</v>
      </c>
      <c r="N12079" t="s">
        <v>208</v>
      </c>
      <c r="O12079" t="s">
        <v>122</v>
      </c>
      <c r="P12079" t="s">
        <v>23</v>
      </c>
      <c r="Q12079" t="s">
        <v>30</v>
      </c>
    </row>
    <row r="12080" spans="1:17" x14ac:dyDescent="0.2">
      <c r="A12080" s="2">
        <v>39816</v>
      </c>
      <c r="B12080" t="s">
        <v>556</v>
      </c>
      <c r="C12080" t="s">
        <v>211</v>
      </c>
      <c r="D12080" t="s">
        <v>36</v>
      </c>
      <c r="E12080" t="s">
        <v>36</v>
      </c>
      <c r="F12080">
        <v>200</v>
      </c>
      <c r="G12080">
        <v>99</v>
      </c>
      <c r="H12080">
        <v>0</v>
      </c>
      <c r="I12080">
        <v>0</v>
      </c>
      <c r="J12080">
        <v>1</v>
      </c>
      <c r="K12080">
        <v>0</v>
      </c>
      <c r="L12080" t="s">
        <v>418</v>
      </c>
      <c r="M12080" t="s">
        <v>398</v>
      </c>
      <c r="N12080" t="s">
        <v>208</v>
      </c>
      <c r="O12080" t="s">
        <v>122</v>
      </c>
      <c r="P12080" t="s">
        <v>23</v>
      </c>
      <c r="Q12080" t="s">
        <v>24</v>
      </c>
    </row>
    <row r="12081" spans="1:17" x14ac:dyDescent="0.2">
      <c r="A12081" s="2">
        <v>39817</v>
      </c>
      <c r="B12081" t="s">
        <v>402</v>
      </c>
      <c r="C12081" t="s">
        <v>164</v>
      </c>
      <c r="D12081" t="s">
        <v>115</v>
      </c>
      <c r="E12081" t="s">
        <v>115</v>
      </c>
      <c r="F12081">
        <v>80</v>
      </c>
      <c r="G12081">
        <v>72</v>
      </c>
      <c r="H12081">
        <v>0</v>
      </c>
      <c r="I12081">
        <v>0</v>
      </c>
      <c r="J12081">
        <v>3</v>
      </c>
      <c r="K12081">
        <v>1</v>
      </c>
      <c r="L12081" t="s">
        <v>401</v>
      </c>
      <c r="M12081" t="s">
        <v>240</v>
      </c>
      <c r="N12081" t="s">
        <v>239</v>
      </c>
      <c r="O12081" t="s">
        <v>122</v>
      </c>
      <c r="P12081" t="s">
        <v>23</v>
      </c>
      <c r="Q12081" t="s">
        <v>24</v>
      </c>
    </row>
    <row r="12082" spans="1:17" x14ac:dyDescent="0.2">
      <c r="A12082" s="2">
        <v>39817</v>
      </c>
      <c r="B12082" t="s">
        <v>800</v>
      </c>
      <c r="C12082" t="s">
        <v>380</v>
      </c>
      <c r="D12082" t="s">
        <v>36</v>
      </c>
      <c r="E12082" t="s">
        <v>36</v>
      </c>
      <c r="F12082">
        <v>188</v>
      </c>
      <c r="G12082">
        <v>93</v>
      </c>
      <c r="H12082">
        <v>0</v>
      </c>
      <c r="I12082">
        <v>0</v>
      </c>
      <c r="J12082">
        <v>1</v>
      </c>
      <c r="K12082">
        <v>1</v>
      </c>
      <c r="L12082" t="s">
        <v>418</v>
      </c>
      <c r="M12082" t="s">
        <v>553</v>
      </c>
      <c r="N12082" t="s">
        <v>208</v>
      </c>
      <c r="O12082" t="s">
        <v>122</v>
      </c>
      <c r="P12082" t="s">
        <v>23</v>
      </c>
      <c r="Q12082" t="s">
        <v>30</v>
      </c>
    </row>
    <row r="12083" spans="1:17" x14ac:dyDescent="0.2">
      <c r="A12083" s="2">
        <v>39817</v>
      </c>
      <c r="B12083" t="s">
        <v>239</v>
      </c>
      <c r="C12083" t="s">
        <v>301</v>
      </c>
      <c r="D12083" t="s">
        <v>115</v>
      </c>
      <c r="E12083" t="s">
        <v>115</v>
      </c>
      <c r="F12083">
        <v>96</v>
      </c>
      <c r="G12083">
        <v>127</v>
      </c>
      <c r="H12083">
        <v>0</v>
      </c>
      <c r="I12083">
        <v>0</v>
      </c>
      <c r="J12083">
        <v>0</v>
      </c>
      <c r="K12083">
        <v>0</v>
      </c>
      <c r="L12083" t="s">
        <v>401</v>
      </c>
      <c r="M12083" t="s">
        <v>240</v>
      </c>
      <c r="N12083" t="s">
        <v>239</v>
      </c>
      <c r="O12083" t="s">
        <v>22</v>
      </c>
      <c r="P12083" t="s">
        <v>23</v>
      </c>
      <c r="Q12083" t="s">
        <v>30</v>
      </c>
    </row>
    <row r="12084" spans="1:17" x14ac:dyDescent="0.2">
      <c r="A12084" s="2">
        <v>39817</v>
      </c>
      <c r="B12084" t="s">
        <v>138</v>
      </c>
      <c r="C12084" t="s">
        <v>172</v>
      </c>
      <c r="D12084" t="s">
        <v>36</v>
      </c>
      <c r="E12084" t="s">
        <v>36</v>
      </c>
      <c r="F12084">
        <v>72</v>
      </c>
      <c r="G12084">
        <v>136</v>
      </c>
      <c r="H12084">
        <v>0</v>
      </c>
      <c r="I12084">
        <v>0</v>
      </c>
      <c r="J12084">
        <v>1</v>
      </c>
      <c r="K12084">
        <v>1</v>
      </c>
      <c r="L12084" t="s">
        <v>418</v>
      </c>
      <c r="M12084" t="s">
        <v>553</v>
      </c>
      <c r="N12084" t="s">
        <v>208</v>
      </c>
      <c r="O12084" t="s">
        <v>122</v>
      </c>
      <c r="P12084" t="s">
        <v>23</v>
      </c>
      <c r="Q12084" t="s">
        <v>30</v>
      </c>
    </row>
    <row r="12085" spans="1:17" x14ac:dyDescent="0.2">
      <c r="A12085" s="2">
        <v>39818</v>
      </c>
      <c r="B12085" t="s">
        <v>617</v>
      </c>
      <c r="C12085" t="s">
        <v>556</v>
      </c>
      <c r="D12085" t="s">
        <v>36</v>
      </c>
      <c r="E12085" t="s">
        <v>36</v>
      </c>
      <c r="F12085">
        <v>78</v>
      </c>
      <c r="G12085">
        <v>200</v>
      </c>
      <c r="H12085">
        <v>0</v>
      </c>
      <c r="I12085">
        <v>0</v>
      </c>
      <c r="J12085">
        <v>3</v>
      </c>
      <c r="K12085">
        <v>0</v>
      </c>
      <c r="L12085" t="s">
        <v>418</v>
      </c>
      <c r="M12085" t="s">
        <v>398</v>
      </c>
      <c r="N12085" t="s">
        <v>208</v>
      </c>
      <c r="O12085" t="s">
        <v>122</v>
      </c>
      <c r="P12085" t="s">
        <v>23</v>
      </c>
      <c r="Q12085" t="s">
        <v>24</v>
      </c>
    </row>
    <row r="12086" spans="1:17" x14ac:dyDescent="0.2">
      <c r="A12086" s="2">
        <v>39818</v>
      </c>
      <c r="B12086" t="s">
        <v>113</v>
      </c>
      <c r="C12086" t="s">
        <v>166</v>
      </c>
      <c r="D12086" t="s">
        <v>115</v>
      </c>
      <c r="E12086" t="s">
        <v>115</v>
      </c>
      <c r="F12086">
        <v>48</v>
      </c>
      <c r="G12086">
        <v>84</v>
      </c>
      <c r="H12086">
        <v>0</v>
      </c>
      <c r="I12086">
        <v>0</v>
      </c>
      <c r="J12086">
        <v>0</v>
      </c>
      <c r="K12086">
        <v>0</v>
      </c>
      <c r="L12086" t="s">
        <v>401</v>
      </c>
      <c r="M12086" t="s">
        <v>240</v>
      </c>
      <c r="N12086" t="s">
        <v>239</v>
      </c>
      <c r="O12086" t="s">
        <v>122</v>
      </c>
      <c r="P12086" t="s">
        <v>23</v>
      </c>
      <c r="Q12086" t="s">
        <v>30</v>
      </c>
    </row>
    <row r="12087" spans="1:17" x14ac:dyDescent="0.2">
      <c r="A12087" s="2">
        <v>39818</v>
      </c>
      <c r="B12087" t="s">
        <v>176</v>
      </c>
      <c r="C12087" t="s">
        <v>389</v>
      </c>
      <c r="D12087" t="s">
        <v>115</v>
      </c>
      <c r="E12087" t="s">
        <v>115</v>
      </c>
      <c r="F12087">
        <v>110</v>
      </c>
      <c r="G12087">
        <v>145</v>
      </c>
      <c r="H12087">
        <v>0</v>
      </c>
      <c r="I12087">
        <v>0</v>
      </c>
      <c r="J12087">
        <v>3</v>
      </c>
      <c r="K12087">
        <v>1</v>
      </c>
      <c r="L12087" t="s">
        <v>401</v>
      </c>
      <c r="M12087" t="s">
        <v>240</v>
      </c>
      <c r="N12087" t="s">
        <v>239</v>
      </c>
      <c r="O12087" t="s">
        <v>122</v>
      </c>
      <c r="P12087" t="s">
        <v>23</v>
      </c>
      <c r="Q12087" t="s">
        <v>24</v>
      </c>
    </row>
    <row r="12088" spans="1:17" x14ac:dyDescent="0.2">
      <c r="A12088" s="2">
        <v>39819</v>
      </c>
      <c r="B12088" t="s">
        <v>172</v>
      </c>
      <c r="C12088" t="s">
        <v>380</v>
      </c>
      <c r="D12088" t="s">
        <v>36</v>
      </c>
      <c r="E12088" t="s">
        <v>36</v>
      </c>
      <c r="F12088">
        <v>136</v>
      </c>
      <c r="G12088">
        <v>93</v>
      </c>
      <c r="H12088">
        <v>0</v>
      </c>
      <c r="I12088">
        <v>0</v>
      </c>
      <c r="J12088">
        <v>1</v>
      </c>
      <c r="K12088">
        <v>0</v>
      </c>
      <c r="L12088" t="s">
        <v>418</v>
      </c>
      <c r="M12088" t="s">
        <v>553</v>
      </c>
      <c r="N12088" t="s">
        <v>208</v>
      </c>
      <c r="O12088" t="s">
        <v>122</v>
      </c>
      <c r="P12088" t="s">
        <v>23</v>
      </c>
      <c r="Q12088" t="s">
        <v>24</v>
      </c>
    </row>
    <row r="12089" spans="1:17" x14ac:dyDescent="0.2">
      <c r="A12089" s="2">
        <v>39819</v>
      </c>
      <c r="B12089" t="s">
        <v>207</v>
      </c>
      <c r="C12089" t="s">
        <v>800</v>
      </c>
      <c r="D12089" t="s">
        <v>36</v>
      </c>
      <c r="E12089" t="s">
        <v>36</v>
      </c>
      <c r="F12089">
        <v>68</v>
      </c>
      <c r="G12089">
        <v>188</v>
      </c>
      <c r="H12089">
        <v>0</v>
      </c>
      <c r="I12089">
        <v>0</v>
      </c>
      <c r="J12089">
        <v>5</v>
      </c>
      <c r="K12089">
        <v>1</v>
      </c>
      <c r="L12089" t="s">
        <v>418</v>
      </c>
      <c r="M12089" t="s">
        <v>553</v>
      </c>
      <c r="N12089" t="s">
        <v>208</v>
      </c>
      <c r="O12089" t="s">
        <v>122</v>
      </c>
      <c r="P12089" t="s">
        <v>23</v>
      </c>
      <c r="Q12089" t="s">
        <v>24</v>
      </c>
    </row>
    <row r="12090" spans="1:17" x14ac:dyDescent="0.2">
      <c r="A12090" s="2">
        <v>39820</v>
      </c>
      <c r="B12090" t="s">
        <v>402</v>
      </c>
      <c r="C12090" t="s">
        <v>301</v>
      </c>
      <c r="D12090" t="s">
        <v>115</v>
      </c>
      <c r="E12090" t="s">
        <v>115</v>
      </c>
      <c r="F12090">
        <v>80</v>
      </c>
      <c r="G12090">
        <v>127</v>
      </c>
      <c r="H12090">
        <v>0</v>
      </c>
      <c r="I12090">
        <v>0</v>
      </c>
      <c r="J12090">
        <v>0</v>
      </c>
      <c r="K12090">
        <v>1</v>
      </c>
      <c r="L12090" t="s">
        <v>401</v>
      </c>
      <c r="M12090" t="s">
        <v>240</v>
      </c>
      <c r="N12090" t="s">
        <v>239</v>
      </c>
      <c r="O12090" t="s">
        <v>122</v>
      </c>
      <c r="P12090" t="s">
        <v>23</v>
      </c>
      <c r="Q12090" t="s">
        <v>41</v>
      </c>
    </row>
    <row r="12091" spans="1:17" x14ac:dyDescent="0.2">
      <c r="A12091" s="2">
        <v>39820</v>
      </c>
      <c r="B12091" t="s">
        <v>239</v>
      </c>
      <c r="C12091" t="s">
        <v>164</v>
      </c>
      <c r="D12091" t="s">
        <v>115</v>
      </c>
      <c r="E12091" t="s">
        <v>115</v>
      </c>
      <c r="F12091">
        <v>96</v>
      </c>
      <c r="G12091">
        <v>72</v>
      </c>
      <c r="H12091">
        <v>0</v>
      </c>
      <c r="I12091">
        <v>0</v>
      </c>
      <c r="J12091">
        <v>4</v>
      </c>
      <c r="K12091">
        <v>0</v>
      </c>
      <c r="L12091" t="s">
        <v>401</v>
      </c>
      <c r="M12091" t="s">
        <v>240</v>
      </c>
      <c r="N12091" t="s">
        <v>239</v>
      </c>
      <c r="O12091" t="s">
        <v>22</v>
      </c>
      <c r="P12091" t="s">
        <v>23</v>
      </c>
      <c r="Q12091" t="s">
        <v>24</v>
      </c>
    </row>
    <row r="12092" spans="1:17" x14ac:dyDescent="0.2">
      <c r="A12092" s="2">
        <v>39820</v>
      </c>
      <c r="B12092" t="s">
        <v>617</v>
      </c>
      <c r="C12092" t="s">
        <v>211</v>
      </c>
      <c r="D12092" t="s">
        <v>36</v>
      </c>
      <c r="E12092" t="s">
        <v>36</v>
      </c>
      <c r="F12092">
        <v>78</v>
      </c>
      <c r="G12092">
        <v>99</v>
      </c>
      <c r="H12092">
        <v>0</v>
      </c>
      <c r="I12092">
        <v>0</v>
      </c>
      <c r="J12092">
        <v>0</v>
      </c>
      <c r="K12092">
        <v>2</v>
      </c>
      <c r="L12092" t="s">
        <v>418</v>
      </c>
      <c r="M12092" t="s">
        <v>398</v>
      </c>
      <c r="N12092" t="s">
        <v>208</v>
      </c>
      <c r="O12092" t="s">
        <v>122</v>
      </c>
      <c r="P12092" t="s">
        <v>23</v>
      </c>
      <c r="Q12092" t="s">
        <v>41</v>
      </c>
    </row>
    <row r="12093" spans="1:17" x14ac:dyDescent="0.2">
      <c r="A12093" s="2">
        <v>39820</v>
      </c>
      <c r="B12093" t="s">
        <v>208</v>
      </c>
      <c r="C12093" t="s">
        <v>556</v>
      </c>
      <c r="D12093" t="s">
        <v>36</v>
      </c>
      <c r="E12093" t="s">
        <v>36</v>
      </c>
      <c r="F12093">
        <v>71</v>
      </c>
      <c r="G12093">
        <v>200</v>
      </c>
      <c r="H12093">
        <v>0</v>
      </c>
      <c r="I12093">
        <v>0</v>
      </c>
      <c r="J12093">
        <v>4</v>
      </c>
      <c r="K12093">
        <v>0</v>
      </c>
      <c r="L12093" t="s">
        <v>418</v>
      </c>
      <c r="M12093" t="s">
        <v>398</v>
      </c>
      <c r="N12093" t="s">
        <v>208</v>
      </c>
      <c r="O12093" t="s">
        <v>22</v>
      </c>
      <c r="P12093" t="s">
        <v>23</v>
      </c>
      <c r="Q12093" t="s">
        <v>24</v>
      </c>
    </row>
    <row r="12094" spans="1:17" x14ac:dyDescent="0.2">
      <c r="A12094" s="2">
        <v>39821</v>
      </c>
      <c r="B12094" t="s">
        <v>172</v>
      </c>
      <c r="C12094" t="s">
        <v>207</v>
      </c>
      <c r="D12094" t="s">
        <v>36</v>
      </c>
      <c r="E12094" t="s">
        <v>36</v>
      </c>
      <c r="F12094">
        <v>136</v>
      </c>
      <c r="G12094">
        <v>68</v>
      </c>
      <c r="H12094">
        <v>0</v>
      </c>
      <c r="I12094">
        <v>0</v>
      </c>
      <c r="J12094">
        <v>0</v>
      </c>
      <c r="K12094">
        <v>1</v>
      </c>
      <c r="L12094" t="s">
        <v>418</v>
      </c>
      <c r="M12094" t="s">
        <v>398</v>
      </c>
      <c r="N12094" t="s">
        <v>208</v>
      </c>
      <c r="O12094" t="s">
        <v>122</v>
      </c>
      <c r="P12094" t="s">
        <v>23</v>
      </c>
      <c r="Q12094" t="s">
        <v>41</v>
      </c>
    </row>
    <row r="12095" spans="1:17" x14ac:dyDescent="0.2">
      <c r="A12095" s="2">
        <v>39821</v>
      </c>
      <c r="B12095" t="s">
        <v>166</v>
      </c>
      <c r="C12095" t="s">
        <v>176</v>
      </c>
      <c r="D12095" t="s">
        <v>115</v>
      </c>
      <c r="E12095" t="s">
        <v>115</v>
      </c>
      <c r="F12095">
        <v>84</v>
      </c>
      <c r="G12095">
        <v>110</v>
      </c>
      <c r="H12095">
        <v>0</v>
      </c>
      <c r="I12095">
        <v>0</v>
      </c>
      <c r="J12095">
        <v>0</v>
      </c>
      <c r="K12095">
        <v>0</v>
      </c>
      <c r="L12095" t="s">
        <v>401</v>
      </c>
      <c r="M12095" t="s">
        <v>240</v>
      </c>
      <c r="N12095" t="s">
        <v>239</v>
      </c>
      <c r="O12095" t="s">
        <v>122</v>
      </c>
      <c r="P12095" t="s">
        <v>23</v>
      </c>
      <c r="Q12095" t="s">
        <v>30</v>
      </c>
    </row>
    <row r="12096" spans="1:17" x14ac:dyDescent="0.2">
      <c r="A12096" s="2">
        <v>39821</v>
      </c>
      <c r="B12096" t="s">
        <v>113</v>
      </c>
      <c r="C12096" t="s">
        <v>389</v>
      </c>
      <c r="D12096" t="s">
        <v>115</v>
      </c>
      <c r="E12096" t="s">
        <v>115</v>
      </c>
      <c r="F12096">
        <v>48</v>
      </c>
      <c r="G12096">
        <v>145</v>
      </c>
      <c r="H12096">
        <v>0</v>
      </c>
      <c r="I12096">
        <v>0</v>
      </c>
      <c r="J12096">
        <v>6</v>
      </c>
      <c r="K12096">
        <v>0</v>
      </c>
      <c r="L12096" t="s">
        <v>401</v>
      </c>
      <c r="M12096" t="s">
        <v>240</v>
      </c>
      <c r="N12096" t="s">
        <v>239</v>
      </c>
      <c r="O12096" t="s">
        <v>122</v>
      </c>
      <c r="P12096" t="s">
        <v>23</v>
      </c>
      <c r="Q12096" t="s">
        <v>24</v>
      </c>
    </row>
    <row r="12097" spans="1:17" x14ac:dyDescent="0.2">
      <c r="A12097" s="2">
        <v>39821</v>
      </c>
      <c r="B12097" t="s">
        <v>380</v>
      </c>
      <c r="C12097" t="s">
        <v>138</v>
      </c>
      <c r="D12097" t="s">
        <v>36</v>
      </c>
      <c r="E12097" t="s">
        <v>36</v>
      </c>
      <c r="F12097">
        <v>93</v>
      </c>
      <c r="G12097">
        <v>72</v>
      </c>
      <c r="H12097">
        <v>0</v>
      </c>
      <c r="I12097">
        <v>0</v>
      </c>
      <c r="J12097">
        <v>2</v>
      </c>
      <c r="K12097">
        <v>0</v>
      </c>
      <c r="L12097" t="s">
        <v>418</v>
      </c>
      <c r="M12097" t="s">
        <v>398</v>
      </c>
      <c r="N12097" t="s">
        <v>208</v>
      </c>
      <c r="O12097" t="s">
        <v>122</v>
      </c>
      <c r="P12097" t="s">
        <v>23</v>
      </c>
      <c r="Q12097" t="s">
        <v>24</v>
      </c>
    </row>
    <row r="12098" spans="1:17" x14ac:dyDescent="0.2">
      <c r="A12098" s="2">
        <v>39822</v>
      </c>
      <c r="B12098" t="s">
        <v>167</v>
      </c>
      <c r="C12098" t="s">
        <v>182</v>
      </c>
      <c r="D12098" t="s">
        <v>115</v>
      </c>
      <c r="E12098" t="s">
        <v>115</v>
      </c>
      <c r="F12098">
        <v>43</v>
      </c>
      <c r="G12098">
        <v>100</v>
      </c>
      <c r="H12098">
        <v>0</v>
      </c>
      <c r="I12098">
        <v>0</v>
      </c>
      <c r="J12098">
        <v>3</v>
      </c>
      <c r="K12098">
        <v>1</v>
      </c>
      <c r="L12098" t="s">
        <v>28</v>
      </c>
      <c r="M12098" t="s">
        <v>625</v>
      </c>
      <c r="N12098" t="s">
        <v>167</v>
      </c>
      <c r="O12098" t="s">
        <v>22</v>
      </c>
      <c r="P12098" t="s">
        <v>23</v>
      </c>
      <c r="Q12098" t="s">
        <v>24</v>
      </c>
    </row>
    <row r="12099" spans="1:17" x14ac:dyDescent="0.2">
      <c r="A12099" s="2">
        <v>39822</v>
      </c>
      <c r="B12099" t="s">
        <v>208</v>
      </c>
      <c r="C12099" t="s">
        <v>211</v>
      </c>
      <c r="D12099" t="s">
        <v>36</v>
      </c>
      <c r="E12099" t="s">
        <v>36</v>
      </c>
      <c r="F12099">
        <v>71</v>
      </c>
      <c r="G12099">
        <v>99</v>
      </c>
      <c r="H12099">
        <v>0</v>
      </c>
      <c r="I12099">
        <v>0</v>
      </c>
      <c r="J12099">
        <v>2</v>
      </c>
      <c r="K12099">
        <v>1</v>
      </c>
      <c r="L12099" t="s">
        <v>418</v>
      </c>
      <c r="M12099" t="s">
        <v>398</v>
      </c>
      <c r="N12099" t="s">
        <v>208</v>
      </c>
      <c r="O12099" t="s">
        <v>22</v>
      </c>
      <c r="P12099" t="s">
        <v>23</v>
      </c>
      <c r="Q12099" t="s">
        <v>24</v>
      </c>
    </row>
    <row r="12100" spans="1:17" x14ac:dyDescent="0.2">
      <c r="A12100" s="2">
        <v>39823</v>
      </c>
      <c r="B12100" t="s">
        <v>164</v>
      </c>
      <c r="C12100" t="s">
        <v>301</v>
      </c>
      <c r="D12100" t="s">
        <v>115</v>
      </c>
      <c r="E12100" t="s">
        <v>115</v>
      </c>
      <c r="F12100">
        <v>72</v>
      </c>
      <c r="G12100">
        <v>127</v>
      </c>
      <c r="H12100">
        <v>0</v>
      </c>
      <c r="I12100">
        <v>0</v>
      </c>
      <c r="J12100">
        <v>1</v>
      </c>
      <c r="K12100">
        <v>1</v>
      </c>
      <c r="L12100" t="s">
        <v>401</v>
      </c>
      <c r="M12100" t="s">
        <v>240</v>
      </c>
      <c r="N12100" t="s">
        <v>239</v>
      </c>
      <c r="O12100" t="s">
        <v>122</v>
      </c>
      <c r="P12100" t="s">
        <v>23</v>
      </c>
      <c r="Q12100" t="s">
        <v>30</v>
      </c>
    </row>
    <row r="12101" spans="1:17" x14ac:dyDescent="0.2">
      <c r="A12101" s="2">
        <v>39823</v>
      </c>
      <c r="B12101" t="s">
        <v>239</v>
      </c>
      <c r="C12101" t="s">
        <v>402</v>
      </c>
      <c r="D12101" t="s">
        <v>115</v>
      </c>
      <c r="E12101" t="s">
        <v>115</v>
      </c>
      <c r="F12101">
        <v>96</v>
      </c>
      <c r="G12101">
        <v>80</v>
      </c>
      <c r="H12101">
        <v>0</v>
      </c>
      <c r="I12101">
        <v>0</v>
      </c>
      <c r="J12101">
        <v>2</v>
      </c>
      <c r="K12101">
        <v>0</v>
      </c>
      <c r="L12101" t="s">
        <v>401</v>
      </c>
      <c r="M12101" t="s">
        <v>240</v>
      </c>
      <c r="N12101" t="s">
        <v>239</v>
      </c>
      <c r="O12101" t="s">
        <v>22</v>
      </c>
      <c r="P12101" t="s">
        <v>23</v>
      </c>
      <c r="Q12101" t="s">
        <v>24</v>
      </c>
    </row>
    <row r="12102" spans="1:17" x14ac:dyDescent="0.2">
      <c r="A12102" s="2">
        <v>39824</v>
      </c>
      <c r="B12102" t="s">
        <v>207</v>
      </c>
      <c r="C12102" t="s">
        <v>211</v>
      </c>
      <c r="D12102" t="s">
        <v>36</v>
      </c>
      <c r="E12102" t="s">
        <v>36</v>
      </c>
      <c r="F12102">
        <v>68</v>
      </c>
      <c r="G12102">
        <v>99</v>
      </c>
      <c r="H12102">
        <v>0</v>
      </c>
      <c r="I12102">
        <v>0</v>
      </c>
      <c r="J12102">
        <v>2</v>
      </c>
      <c r="K12102">
        <v>1</v>
      </c>
      <c r="L12102" t="s">
        <v>418</v>
      </c>
      <c r="M12102" t="s">
        <v>398</v>
      </c>
      <c r="N12102" t="s">
        <v>208</v>
      </c>
      <c r="O12102" t="s">
        <v>122</v>
      </c>
      <c r="P12102" t="s">
        <v>23</v>
      </c>
      <c r="Q12102" t="s">
        <v>24</v>
      </c>
    </row>
    <row r="12103" spans="1:17" x14ac:dyDescent="0.2">
      <c r="A12103" s="2">
        <v>39824</v>
      </c>
      <c r="B12103" t="s">
        <v>166</v>
      </c>
      <c r="C12103" t="s">
        <v>389</v>
      </c>
      <c r="D12103" t="s">
        <v>115</v>
      </c>
      <c r="E12103" t="s">
        <v>115</v>
      </c>
      <c r="F12103">
        <v>84</v>
      </c>
      <c r="G12103">
        <v>145</v>
      </c>
      <c r="H12103">
        <v>0</v>
      </c>
      <c r="I12103">
        <v>0</v>
      </c>
      <c r="J12103">
        <v>2</v>
      </c>
      <c r="K12103">
        <v>1</v>
      </c>
      <c r="L12103" t="s">
        <v>401</v>
      </c>
      <c r="M12103" t="s">
        <v>240</v>
      </c>
      <c r="N12103" t="s">
        <v>239</v>
      </c>
      <c r="O12103" t="s">
        <v>122</v>
      </c>
      <c r="P12103" t="s">
        <v>23</v>
      </c>
      <c r="Q12103" t="s">
        <v>24</v>
      </c>
    </row>
    <row r="12104" spans="1:17" x14ac:dyDescent="0.2">
      <c r="A12104" s="2">
        <v>39824</v>
      </c>
      <c r="B12104" t="s">
        <v>208</v>
      </c>
      <c r="C12104" t="s">
        <v>172</v>
      </c>
      <c r="D12104" t="s">
        <v>36</v>
      </c>
      <c r="E12104" t="s">
        <v>36</v>
      </c>
      <c r="F12104">
        <v>71</v>
      </c>
      <c r="G12104">
        <v>136</v>
      </c>
      <c r="H12104">
        <v>0</v>
      </c>
      <c r="I12104">
        <v>0</v>
      </c>
      <c r="J12104">
        <v>5</v>
      </c>
      <c r="K12104">
        <v>0</v>
      </c>
      <c r="L12104" t="s">
        <v>418</v>
      </c>
      <c r="M12104" t="s">
        <v>398</v>
      </c>
      <c r="N12104" t="s">
        <v>208</v>
      </c>
      <c r="O12104" t="s">
        <v>22</v>
      </c>
      <c r="P12104" t="s">
        <v>23</v>
      </c>
      <c r="Q12104" t="s">
        <v>24</v>
      </c>
    </row>
    <row r="12105" spans="1:17" x14ac:dyDescent="0.2">
      <c r="A12105" s="2">
        <v>39824</v>
      </c>
      <c r="B12105" t="s">
        <v>176</v>
      </c>
      <c r="C12105" t="s">
        <v>113</v>
      </c>
      <c r="D12105" t="s">
        <v>115</v>
      </c>
      <c r="E12105" t="s">
        <v>115</v>
      </c>
      <c r="F12105">
        <v>110</v>
      </c>
      <c r="G12105">
        <v>48</v>
      </c>
      <c r="H12105">
        <v>0</v>
      </c>
      <c r="I12105">
        <v>0</v>
      </c>
      <c r="J12105">
        <v>0</v>
      </c>
      <c r="K12105">
        <v>3</v>
      </c>
      <c r="L12105" t="s">
        <v>401</v>
      </c>
      <c r="M12105" t="s">
        <v>240</v>
      </c>
      <c r="N12105" t="s">
        <v>239</v>
      </c>
      <c r="O12105" t="s">
        <v>122</v>
      </c>
      <c r="P12105" t="s">
        <v>23</v>
      </c>
      <c r="Q12105" t="s">
        <v>41</v>
      </c>
    </row>
    <row r="12106" spans="1:17" x14ac:dyDescent="0.2">
      <c r="A12106" s="2">
        <v>39826</v>
      </c>
      <c r="B12106" t="s">
        <v>211</v>
      </c>
      <c r="C12106" t="s">
        <v>172</v>
      </c>
      <c r="D12106" t="s">
        <v>36</v>
      </c>
      <c r="E12106" t="s">
        <v>36</v>
      </c>
      <c r="F12106">
        <v>99</v>
      </c>
      <c r="G12106">
        <v>136</v>
      </c>
      <c r="H12106">
        <v>0</v>
      </c>
      <c r="I12106">
        <v>0</v>
      </c>
      <c r="J12106">
        <v>3</v>
      </c>
      <c r="K12106">
        <v>2</v>
      </c>
      <c r="L12106" t="s">
        <v>418</v>
      </c>
      <c r="M12106" t="s">
        <v>398</v>
      </c>
      <c r="N12106" t="s">
        <v>208</v>
      </c>
      <c r="O12106" t="s">
        <v>122</v>
      </c>
      <c r="P12106" t="s">
        <v>23</v>
      </c>
      <c r="Q12106" t="s">
        <v>24</v>
      </c>
    </row>
    <row r="12107" spans="1:17" x14ac:dyDescent="0.2">
      <c r="A12107" s="2">
        <v>39826</v>
      </c>
      <c r="B12107" t="s">
        <v>208</v>
      </c>
      <c r="C12107" t="s">
        <v>207</v>
      </c>
      <c r="D12107" t="s">
        <v>36</v>
      </c>
      <c r="E12107" t="s">
        <v>36</v>
      </c>
      <c r="F12107">
        <v>71</v>
      </c>
      <c r="G12107">
        <v>68</v>
      </c>
      <c r="H12107">
        <v>0</v>
      </c>
      <c r="I12107">
        <v>0</v>
      </c>
      <c r="J12107">
        <v>1</v>
      </c>
      <c r="K12107">
        <v>0</v>
      </c>
      <c r="L12107" t="s">
        <v>418</v>
      </c>
      <c r="M12107" t="s">
        <v>398</v>
      </c>
      <c r="N12107" t="s">
        <v>208</v>
      </c>
      <c r="O12107" t="s">
        <v>22</v>
      </c>
      <c r="P12107" t="s">
        <v>23</v>
      </c>
      <c r="Q12107" t="s">
        <v>24</v>
      </c>
    </row>
    <row r="12108" spans="1:17" x14ac:dyDescent="0.2">
      <c r="A12108" s="2">
        <v>39827</v>
      </c>
      <c r="B12108" t="s">
        <v>254</v>
      </c>
      <c r="C12108" t="s">
        <v>388</v>
      </c>
      <c r="D12108" t="s">
        <v>115</v>
      </c>
      <c r="E12108" t="s">
        <v>115</v>
      </c>
      <c r="F12108">
        <v>152</v>
      </c>
      <c r="G12108">
        <v>142</v>
      </c>
      <c r="H12108">
        <v>0</v>
      </c>
      <c r="I12108">
        <v>0</v>
      </c>
      <c r="J12108">
        <v>2</v>
      </c>
      <c r="K12108">
        <v>1</v>
      </c>
      <c r="L12108" t="s">
        <v>28</v>
      </c>
      <c r="M12108" t="s">
        <v>441</v>
      </c>
      <c r="N12108" t="s">
        <v>254</v>
      </c>
      <c r="O12108" t="s">
        <v>22</v>
      </c>
      <c r="P12108" t="s">
        <v>23</v>
      </c>
      <c r="Q12108" t="s">
        <v>24</v>
      </c>
    </row>
    <row r="12109" spans="1:17" x14ac:dyDescent="0.2">
      <c r="A12109" s="2">
        <v>39827</v>
      </c>
      <c r="B12109" t="s">
        <v>167</v>
      </c>
      <c r="C12109" t="s">
        <v>443</v>
      </c>
      <c r="D12109" t="s">
        <v>115</v>
      </c>
      <c r="E12109" t="s">
        <v>115</v>
      </c>
      <c r="F12109">
        <v>46</v>
      </c>
      <c r="G12109">
        <v>135</v>
      </c>
      <c r="H12109">
        <v>0</v>
      </c>
      <c r="I12109">
        <v>0</v>
      </c>
      <c r="J12109">
        <v>6</v>
      </c>
      <c r="K12109">
        <v>0</v>
      </c>
      <c r="L12109" t="s">
        <v>570</v>
      </c>
      <c r="M12109" t="s">
        <v>625</v>
      </c>
      <c r="N12109" t="s">
        <v>167</v>
      </c>
      <c r="O12109" t="s">
        <v>22</v>
      </c>
      <c r="P12109" t="s">
        <v>23</v>
      </c>
      <c r="Q12109" t="s">
        <v>24</v>
      </c>
    </row>
    <row r="12110" spans="1:17" x14ac:dyDescent="0.2">
      <c r="A12110" s="2">
        <v>39827</v>
      </c>
      <c r="B12110" t="s">
        <v>177</v>
      </c>
      <c r="C12110" t="s">
        <v>114</v>
      </c>
      <c r="D12110" t="s">
        <v>115</v>
      </c>
      <c r="E12110" t="s">
        <v>115</v>
      </c>
      <c r="F12110">
        <v>126</v>
      </c>
      <c r="G12110">
        <v>124</v>
      </c>
      <c r="H12110">
        <v>0</v>
      </c>
      <c r="I12110">
        <v>0</v>
      </c>
      <c r="J12110">
        <v>0</v>
      </c>
      <c r="K12110">
        <v>0</v>
      </c>
      <c r="L12110" t="s">
        <v>570</v>
      </c>
      <c r="M12110" t="s">
        <v>640</v>
      </c>
      <c r="N12110" t="s">
        <v>177</v>
      </c>
      <c r="O12110" t="s">
        <v>22</v>
      </c>
      <c r="P12110" t="s">
        <v>23</v>
      </c>
      <c r="Q12110" t="s">
        <v>30</v>
      </c>
    </row>
    <row r="12111" spans="1:17" x14ac:dyDescent="0.2">
      <c r="A12111" s="2">
        <v>39827</v>
      </c>
      <c r="B12111" t="s">
        <v>301</v>
      </c>
      <c r="C12111" t="s">
        <v>113</v>
      </c>
      <c r="D12111" t="s">
        <v>115</v>
      </c>
      <c r="E12111" t="s">
        <v>115</v>
      </c>
      <c r="F12111">
        <v>118</v>
      </c>
      <c r="G12111">
        <v>53</v>
      </c>
      <c r="H12111">
        <v>0</v>
      </c>
      <c r="I12111">
        <v>0</v>
      </c>
      <c r="J12111">
        <v>0</v>
      </c>
      <c r="K12111">
        <v>1</v>
      </c>
      <c r="L12111" t="s">
        <v>401</v>
      </c>
      <c r="M12111" t="s">
        <v>240</v>
      </c>
      <c r="N12111" t="s">
        <v>239</v>
      </c>
      <c r="O12111" t="s">
        <v>122</v>
      </c>
      <c r="P12111" t="s">
        <v>23</v>
      </c>
      <c r="Q12111" t="s">
        <v>41</v>
      </c>
    </row>
    <row r="12112" spans="1:17" x14ac:dyDescent="0.2">
      <c r="A12112" s="2">
        <v>39827</v>
      </c>
      <c r="B12112" t="s">
        <v>239</v>
      </c>
      <c r="C12112" t="s">
        <v>166</v>
      </c>
      <c r="D12112" t="s">
        <v>115</v>
      </c>
      <c r="E12112" t="s">
        <v>115</v>
      </c>
      <c r="F12112">
        <v>94</v>
      </c>
      <c r="G12112">
        <v>86</v>
      </c>
      <c r="H12112">
        <v>0</v>
      </c>
      <c r="I12112">
        <v>0</v>
      </c>
      <c r="J12112">
        <v>1</v>
      </c>
      <c r="K12112">
        <v>0</v>
      </c>
      <c r="L12112" t="s">
        <v>401</v>
      </c>
      <c r="M12112" t="s">
        <v>240</v>
      </c>
      <c r="N12112" t="s">
        <v>239</v>
      </c>
      <c r="O12112" t="s">
        <v>22</v>
      </c>
      <c r="P12112" t="s">
        <v>23</v>
      </c>
      <c r="Q12112" t="s">
        <v>24</v>
      </c>
    </row>
    <row r="12113" spans="1:17" x14ac:dyDescent="0.2">
      <c r="A12113" s="2">
        <v>39827</v>
      </c>
      <c r="B12113" t="s">
        <v>469</v>
      </c>
      <c r="C12113" t="s">
        <v>182</v>
      </c>
      <c r="D12113" t="s">
        <v>115</v>
      </c>
      <c r="E12113" t="s">
        <v>115</v>
      </c>
      <c r="F12113">
        <v>105</v>
      </c>
      <c r="G12113">
        <v>104</v>
      </c>
      <c r="H12113">
        <v>0</v>
      </c>
      <c r="I12113">
        <v>0</v>
      </c>
      <c r="J12113">
        <v>3</v>
      </c>
      <c r="K12113">
        <v>2</v>
      </c>
      <c r="L12113" t="s">
        <v>570</v>
      </c>
      <c r="M12113" t="s">
        <v>980</v>
      </c>
      <c r="N12113" t="s">
        <v>469</v>
      </c>
      <c r="O12113" t="s">
        <v>22</v>
      </c>
      <c r="P12113" t="s">
        <v>23</v>
      </c>
      <c r="Q12113" t="s">
        <v>24</v>
      </c>
    </row>
    <row r="12114" spans="1:17" x14ac:dyDescent="0.2">
      <c r="A12114" s="2">
        <v>39827</v>
      </c>
      <c r="B12114" t="s">
        <v>425</v>
      </c>
      <c r="C12114" t="s">
        <v>464</v>
      </c>
      <c r="D12114" t="s">
        <v>115</v>
      </c>
      <c r="E12114" t="s">
        <v>115</v>
      </c>
      <c r="F12114">
        <v>138</v>
      </c>
      <c r="G12114">
        <v>145</v>
      </c>
      <c r="H12114">
        <v>0</v>
      </c>
      <c r="I12114">
        <v>0</v>
      </c>
      <c r="J12114">
        <v>3</v>
      </c>
      <c r="K12114">
        <v>1</v>
      </c>
      <c r="L12114" t="s">
        <v>570</v>
      </c>
      <c r="M12114" t="s">
        <v>811</v>
      </c>
      <c r="N12114" t="s">
        <v>425</v>
      </c>
      <c r="O12114" t="s">
        <v>22</v>
      </c>
      <c r="P12114" t="s">
        <v>23</v>
      </c>
      <c r="Q12114" t="s">
        <v>24</v>
      </c>
    </row>
    <row r="12115" spans="1:17" x14ac:dyDescent="0.2">
      <c r="A12115" s="2">
        <v>39830</v>
      </c>
      <c r="B12115" t="s">
        <v>555</v>
      </c>
      <c r="C12115" t="s">
        <v>263</v>
      </c>
      <c r="D12115" t="s">
        <v>27</v>
      </c>
      <c r="E12115" t="s">
        <v>27</v>
      </c>
      <c r="F12115">
        <v>109</v>
      </c>
      <c r="G12115">
        <v>100</v>
      </c>
      <c r="H12115">
        <v>0</v>
      </c>
      <c r="I12115">
        <v>0</v>
      </c>
      <c r="J12115">
        <v>1</v>
      </c>
      <c r="K12115">
        <v>0</v>
      </c>
      <c r="L12115" t="s">
        <v>28</v>
      </c>
      <c r="M12115" t="s">
        <v>1352</v>
      </c>
      <c r="N12115" t="s">
        <v>77</v>
      </c>
      <c r="O12115" t="s">
        <v>122</v>
      </c>
      <c r="P12115" t="s">
        <v>23</v>
      </c>
      <c r="Q12115" t="s">
        <v>24</v>
      </c>
    </row>
    <row r="12116" spans="1:17" x14ac:dyDescent="0.2">
      <c r="A12116" s="2">
        <v>39830</v>
      </c>
      <c r="B12116" t="s">
        <v>239</v>
      </c>
      <c r="C12116" t="s">
        <v>113</v>
      </c>
      <c r="D12116" t="s">
        <v>115</v>
      </c>
      <c r="E12116" t="s">
        <v>115</v>
      </c>
      <c r="F12116">
        <v>94</v>
      </c>
      <c r="G12116">
        <v>53</v>
      </c>
      <c r="H12116">
        <v>0</v>
      </c>
      <c r="I12116">
        <v>0</v>
      </c>
      <c r="J12116">
        <v>0</v>
      </c>
      <c r="K12116">
        <v>0</v>
      </c>
      <c r="L12116" t="s">
        <v>401</v>
      </c>
      <c r="M12116" t="s">
        <v>240</v>
      </c>
      <c r="N12116" t="s">
        <v>239</v>
      </c>
      <c r="O12116" t="s">
        <v>22</v>
      </c>
      <c r="P12116" t="s">
        <v>23</v>
      </c>
      <c r="Q12116" t="s">
        <v>30</v>
      </c>
    </row>
    <row r="12117" spans="1:17" x14ac:dyDescent="0.2">
      <c r="A12117" s="2">
        <v>39831</v>
      </c>
      <c r="B12117" t="s">
        <v>304</v>
      </c>
      <c r="C12117" t="s">
        <v>107</v>
      </c>
      <c r="D12117" t="s">
        <v>27</v>
      </c>
      <c r="E12117" t="s">
        <v>19</v>
      </c>
      <c r="F12117">
        <v>40</v>
      </c>
      <c r="G12117">
        <v>30</v>
      </c>
      <c r="H12117">
        <v>0</v>
      </c>
      <c r="I12117">
        <v>0</v>
      </c>
      <c r="J12117">
        <v>2</v>
      </c>
      <c r="K12117">
        <v>0</v>
      </c>
      <c r="L12117" t="s">
        <v>28</v>
      </c>
      <c r="M12117" t="s">
        <v>833</v>
      </c>
      <c r="N12117" t="s">
        <v>77</v>
      </c>
      <c r="O12117" t="s">
        <v>122</v>
      </c>
      <c r="P12117" t="s">
        <v>23</v>
      </c>
      <c r="Q12117" t="s">
        <v>24</v>
      </c>
    </row>
    <row r="12118" spans="1:17" x14ac:dyDescent="0.2">
      <c r="A12118" s="2">
        <v>39831</v>
      </c>
      <c r="B12118" t="s">
        <v>469</v>
      </c>
      <c r="C12118" t="s">
        <v>583</v>
      </c>
      <c r="D12118" t="s">
        <v>115</v>
      </c>
      <c r="E12118" t="s">
        <v>115</v>
      </c>
      <c r="F12118">
        <v>105</v>
      </c>
      <c r="G12118">
        <v>149</v>
      </c>
      <c r="H12118">
        <v>0</v>
      </c>
      <c r="I12118">
        <v>0</v>
      </c>
      <c r="J12118">
        <v>5</v>
      </c>
      <c r="K12118">
        <v>1</v>
      </c>
      <c r="L12118" t="s">
        <v>28</v>
      </c>
      <c r="M12118" t="s">
        <v>302</v>
      </c>
      <c r="N12118" t="s">
        <v>301</v>
      </c>
      <c r="O12118" t="s">
        <v>122</v>
      </c>
      <c r="P12118" t="s">
        <v>23</v>
      </c>
      <c r="Q12118" t="s">
        <v>24</v>
      </c>
    </row>
    <row r="12119" spans="1:17" x14ac:dyDescent="0.2">
      <c r="A12119" s="2">
        <v>39832</v>
      </c>
      <c r="B12119" t="s">
        <v>239</v>
      </c>
      <c r="C12119" t="s">
        <v>363</v>
      </c>
      <c r="D12119" t="s">
        <v>115</v>
      </c>
      <c r="E12119" t="s">
        <v>115</v>
      </c>
      <c r="F12119">
        <v>94</v>
      </c>
      <c r="G12119">
        <v>144</v>
      </c>
      <c r="H12119">
        <v>0</v>
      </c>
      <c r="I12119">
        <v>0</v>
      </c>
      <c r="J12119">
        <v>0</v>
      </c>
      <c r="K12119">
        <v>0</v>
      </c>
      <c r="L12119" t="s">
        <v>570</v>
      </c>
      <c r="M12119" t="s">
        <v>240</v>
      </c>
      <c r="N12119" t="s">
        <v>239</v>
      </c>
      <c r="O12119" t="s">
        <v>22</v>
      </c>
      <c r="P12119" t="s">
        <v>23</v>
      </c>
      <c r="Q12119" t="s">
        <v>30</v>
      </c>
    </row>
    <row r="12120" spans="1:17" x14ac:dyDescent="0.2">
      <c r="A12120" s="2">
        <v>39833</v>
      </c>
      <c r="B12120" t="s">
        <v>143</v>
      </c>
      <c r="C12120" t="s">
        <v>389</v>
      </c>
      <c r="D12120" t="s">
        <v>115</v>
      </c>
      <c r="E12120" t="s">
        <v>115</v>
      </c>
      <c r="F12120">
        <v>34</v>
      </c>
      <c r="G12120">
        <v>153</v>
      </c>
      <c r="H12120">
        <v>0</v>
      </c>
      <c r="I12120">
        <v>0</v>
      </c>
      <c r="J12120">
        <v>2</v>
      </c>
      <c r="K12120">
        <v>1</v>
      </c>
      <c r="L12120" t="s">
        <v>570</v>
      </c>
      <c r="M12120" t="s">
        <v>1046</v>
      </c>
      <c r="N12120" t="s">
        <v>143</v>
      </c>
      <c r="O12120" t="s">
        <v>22</v>
      </c>
      <c r="P12120" t="s">
        <v>23</v>
      </c>
      <c r="Q12120" t="s">
        <v>24</v>
      </c>
    </row>
    <row r="12121" spans="1:17" x14ac:dyDescent="0.2">
      <c r="A12121" s="2">
        <v>39833</v>
      </c>
      <c r="B12121" t="s">
        <v>301</v>
      </c>
      <c r="C12121" t="s">
        <v>583</v>
      </c>
      <c r="D12121" t="s">
        <v>115</v>
      </c>
      <c r="E12121" t="s">
        <v>115</v>
      </c>
      <c r="F12121">
        <v>118</v>
      </c>
      <c r="G12121">
        <v>149</v>
      </c>
      <c r="H12121">
        <v>0</v>
      </c>
      <c r="I12121">
        <v>0</v>
      </c>
      <c r="J12121">
        <v>2</v>
      </c>
      <c r="K12121">
        <v>0</v>
      </c>
      <c r="L12121" t="s">
        <v>28</v>
      </c>
      <c r="M12121" t="s">
        <v>302</v>
      </c>
      <c r="N12121" t="s">
        <v>301</v>
      </c>
      <c r="O12121" t="s">
        <v>22</v>
      </c>
      <c r="P12121" t="s">
        <v>23</v>
      </c>
      <c r="Q12121" t="s">
        <v>24</v>
      </c>
    </row>
    <row r="12122" spans="1:17" x14ac:dyDescent="0.2">
      <c r="A12122" s="2">
        <v>39834</v>
      </c>
      <c r="B12122" t="s">
        <v>182</v>
      </c>
      <c r="C12122" t="s">
        <v>425</v>
      </c>
      <c r="D12122" t="s">
        <v>115</v>
      </c>
      <c r="E12122" t="s">
        <v>115</v>
      </c>
      <c r="F12122">
        <v>104</v>
      </c>
      <c r="G12122">
        <v>138</v>
      </c>
      <c r="H12122">
        <v>0</v>
      </c>
      <c r="I12122">
        <v>0</v>
      </c>
      <c r="J12122">
        <v>6</v>
      </c>
      <c r="K12122">
        <v>1</v>
      </c>
      <c r="L12122" t="s">
        <v>570</v>
      </c>
      <c r="M12122" t="s">
        <v>1353</v>
      </c>
      <c r="N12122" t="s">
        <v>182</v>
      </c>
      <c r="O12122" t="s">
        <v>22</v>
      </c>
      <c r="P12122" t="s">
        <v>23</v>
      </c>
      <c r="Q12122" t="s">
        <v>24</v>
      </c>
    </row>
    <row r="12123" spans="1:17" x14ac:dyDescent="0.2">
      <c r="A12123" s="2">
        <v>39834</v>
      </c>
      <c r="B12123" t="s">
        <v>254</v>
      </c>
      <c r="C12123" t="s">
        <v>402</v>
      </c>
      <c r="D12123" t="s">
        <v>115</v>
      </c>
      <c r="E12123" t="s">
        <v>115</v>
      </c>
      <c r="F12123">
        <v>152</v>
      </c>
      <c r="G12123">
        <v>89</v>
      </c>
      <c r="H12123">
        <v>0</v>
      </c>
      <c r="I12123">
        <v>0</v>
      </c>
      <c r="J12123">
        <v>1</v>
      </c>
      <c r="K12123">
        <v>3</v>
      </c>
      <c r="L12123" t="s">
        <v>570</v>
      </c>
      <c r="M12123" t="s">
        <v>434</v>
      </c>
      <c r="N12123" t="s">
        <v>254</v>
      </c>
      <c r="O12123" t="s">
        <v>22</v>
      </c>
      <c r="P12123" t="s">
        <v>23</v>
      </c>
      <c r="Q12123" t="s">
        <v>41</v>
      </c>
    </row>
    <row r="12124" spans="1:17" x14ac:dyDescent="0.2">
      <c r="A12124" s="2">
        <v>39834</v>
      </c>
      <c r="B12124" t="s">
        <v>391</v>
      </c>
      <c r="C12124" t="s">
        <v>176</v>
      </c>
      <c r="D12124" t="s">
        <v>115</v>
      </c>
      <c r="E12124" t="s">
        <v>115</v>
      </c>
      <c r="F12124">
        <v>158</v>
      </c>
      <c r="G12124">
        <v>114</v>
      </c>
      <c r="H12124">
        <v>0</v>
      </c>
      <c r="I12124">
        <v>0</v>
      </c>
      <c r="J12124">
        <v>0</v>
      </c>
      <c r="K12124">
        <v>5</v>
      </c>
      <c r="L12124" t="s">
        <v>570</v>
      </c>
      <c r="M12124" t="s">
        <v>392</v>
      </c>
      <c r="N12124" t="s">
        <v>391</v>
      </c>
      <c r="O12124" t="s">
        <v>22</v>
      </c>
      <c r="P12124" t="s">
        <v>23</v>
      </c>
      <c r="Q12124" t="s">
        <v>41</v>
      </c>
    </row>
    <row r="12125" spans="1:17" x14ac:dyDescent="0.2">
      <c r="A12125" s="2">
        <v>39834</v>
      </c>
      <c r="B12125" t="s">
        <v>114</v>
      </c>
      <c r="C12125" t="s">
        <v>464</v>
      </c>
      <c r="D12125" t="s">
        <v>115</v>
      </c>
      <c r="E12125" t="s">
        <v>115</v>
      </c>
      <c r="F12125">
        <v>124</v>
      </c>
      <c r="G12125">
        <v>145</v>
      </c>
      <c r="H12125">
        <v>0</v>
      </c>
      <c r="I12125">
        <v>0</v>
      </c>
      <c r="J12125">
        <v>2</v>
      </c>
      <c r="K12125">
        <v>1</v>
      </c>
      <c r="L12125" t="s">
        <v>447</v>
      </c>
      <c r="M12125" t="s">
        <v>1200</v>
      </c>
      <c r="N12125" t="s">
        <v>114</v>
      </c>
      <c r="O12125" t="s">
        <v>22</v>
      </c>
      <c r="P12125" t="s">
        <v>23</v>
      </c>
      <c r="Q12125" t="s">
        <v>24</v>
      </c>
    </row>
    <row r="12126" spans="1:17" x14ac:dyDescent="0.2">
      <c r="A12126" s="2">
        <v>39835</v>
      </c>
      <c r="B12126" t="s">
        <v>210</v>
      </c>
      <c r="C12126" t="s">
        <v>532</v>
      </c>
      <c r="D12126" t="s">
        <v>27</v>
      </c>
      <c r="E12126" t="s">
        <v>27</v>
      </c>
      <c r="F12126">
        <v>110</v>
      </c>
      <c r="G12126">
        <v>182</v>
      </c>
      <c r="H12126">
        <v>0</v>
      </c>
      <c r="I12126">
        <v>0</v>
      </c>
      <c r="J12126">
        <v>1</v>
      </c>
      <c r="K12126">
        <v>1</v>
      </c>
      <c r="L12126" t="s">
        <v>533</v>
      </c>
      <c r="M12126" t="s">
        <v>636</v>
      </c>
      <c r="N12126" t="s">
        <v>304</v>
      </c>
      <c r="O12126" t="s">
        <v>122</v>
      </c>
      <c r="P12126" t="s">
        <v>23</v>
      </c>
      <c r="Q12126" t="s">
        <v>30</v>
      </c>
    </row>
    <row r="12127" spans="1:17" x14ac:dyDescent="0.2">
      <c r="A12127" s="2">
        <v>39835</v>
      </c>
      <c r="B12127" t="s">
        <v>304</v>
      </c>
      <c r="C12127" t="s">
        <v>614</v>
      </c>
      <c r="D12127" t="s">
        <v>27</v>
      </c>
      <c r="E12127" t="s">
        <v>27</v>
      </c>
      <c r="F12127">
        <v>40</v>
      </c>
      <c r="G12127">
        <v>173</v>
      </c>
      <c r="H12127">
        <v>0</v>
      </c>
      <c r="I12127">
        <v>0</v>
      </c>
      <c r="J12127">
        <v>2</v>
      </c>
      <c r="K12127">
        <v>1</v>
      </c>
      <c r="L12127" t="s">
        <v>533</v>
      </c>
      <c r="M12127" t="s">
        <v>636</v>
      </c>
      <c r="N12127" t="s">
        <v>304</v>
      </c>
      <c r="O12127" t="s">
        <v>22</v>
      </c>
      <c r="P12127" t="s">
        <v>23</v>
      </c>
      <c r="Q12127" t="s">
        <v>24</v>
      </c>
    </row>
    <row r="12128" spans="1:17" x14ac:dyDescent="0.2">
      <c r="A12128" s="2">
        <v>39836</v>
      </c>
      <c r="B12128" t="s">
        <v>131</v>
      </c>
      <c r="C12128" t="s">
        <v>531</v>
      </c>
      <c r="D12128" t="s">
        <v>27</v>
      </c>
      <c r="E12128" t="s">
        <v>27</v>
      </c>
      <c r="F12128">
        <v>47</v>
      </c>
      <c r="G12128">
        <v>83</v>
      </c>
      <c r="H12128">
        <v>0</v>
      </c>
      <c r="I12128">
        <v>0</v>
      </c>
      <c r="J12128">
        <v>3</v>
      </c>
      <c r="K12128">
        <v>0</v>
      </c>
      <c r="L12128" t="s">
        <v>533</v>
      </c>
      <c r="M12128" t="s">
        <v>636</v>
      </c>
      <c r="N12128" t="s">
        <v>304</v>
      </c>
      <c r="O12128" t="s">
        <v>122</v>
      </c>
      <c r="P12128" t="s">
        <v>23</v>
      </c>
      <c r="Q12128" t="s">
        <v>24</v>
      </c>
    </row>
    <row r="12129" spans="1:17" x14ac:dyDescent="0.2">
      <c r="A12129" s="2">
        <v>39836</v>
      </c>
      <c r="B12129" t="s">
        <v>183</v>
      </c>
      <c r="C12129" t="s">
        <v>207</v>
      </c>
      <c r="D12129" t="s">
        <v>36</v>
      </c>
      <c r="E12129" t="s">
        <v>36</v>
      </c>
      <c r="F12129">
        <v>15</v>
      </c>
      <c r="G12129">
        <v>84</v>
      </c>
      <c r="H12129">
        <v>0</v>
      </c>
      <c r="I12129">
        <v>0</v>
      </c>
      <c r="J12129">
        <v>1</v>
      </c>
      <c r="K12129">
        <v>0</v>
      </c>
      <c r="L12129" t="s">
        <v>28</v>
      </c>
      <c r="M12129" t="s">
        <v>266</v>
      </c>
      <c r="N12129" t="s">
        <v>183</v>
      </c>
      <c r="O12129" t="s">
        <v>22</v>
      </c>
      <c r="P12129" t="s">
        <v>23</v>
      </c>
      <c r="Q12129" t="s">
        <v>24</v>
      </c>
    </row>
    <row r="12130" spans="1:17" x14ac:dyDescent="0.2">
      <c r="A12130" s="2">
        <v>39836</v>
      </c>
      <c r="B12130" t="s">
        <v>163</v>
      </c>
      <c r="C12130" t="s">
        <v>464</v>
      </c>
      <c r="D12130" t="s">
        <v>115</v>
      </c>
      <c r="E12130" t="s">
        <v>115</v>
      </c>
      <c r="F12130">
        <v>116</v>
      </c>
      <c r="G12130">
        <v>145</v>
      </c>
      <c r="H12130">
        <v>0</v>
      </c>
      <c r="I12130">
        <v>0</v>
      </c>
      <c r="J12130">
        <v>0</v>
      </c>
      <c r="K12130">
        <v>1</v>
      </c>
      <c r="L12130" t="s">
        <v>447</v>
      </c>
      <c r="M12130" t="s">
        <v>1200</v>
      </c>
      <c r="N12130" t="s">
        <v>114</v>
      </c>
      <c r="O12130" t="s">
        <v>122</v>
      </c>
      <c r="P12130" t="s">
        <v>23</v>
      </c>
      <c r="Q12130" t="s">
        <v>41</v>
      </c>
    </row>
    <row r="12131" spans="1:17" x14ac:dyDescent="0.2">
      <c r="A12131" s="2">
        <v>39836</v>
      </c>
      <c r="B12131" t="s">
        <v>301</v>
      </c>
      <c r="C12131" t="s">
        <v>469</v>
      </c>
      <c r="D12131" t="s">
        <v>115</v>
      </c>
      <c r="E12131" t="s">
        <v>115</v>
      </c>
      <c r="F12131">
        <v>118</v>
      </c>
      <c r="G12131">
        <v>105</v>
      </c>
      <c r="H12131">
        <v>0</v>
      </c>
      <c r="I12131">
        <v>0</v>
      </c>
      <c r="J12131">
        <v>2</v>
      </c>
      <c r="K12131">
        <v>3</v>
      </c>
      <c r="L12131" t="s">
        <v>28</v>
      </c>
      <c r="M12131" t="s">
        <v>302</v>
      </c>
      <c r="N12131" t="s">
        <v>301</v>
      </c>
      <c r="O12131" t="s">
        <v>22</v>
      </c>
      <c r="P12131" t="s">
        <v>23</v>
      </c>
      <c r="Q12131" t="s">
        <v>41</v>
      </c>
    </row>
    <row r="12132" spans="1:17" x14ac:dyDescent="0.2">
      <c r="A12132" s="2">
        <v>39837</v>
      </c>
      <c r="B12132" t="s">
        <v>614</v>
      </c>
      <c r="C12132" t="s">
        <v>210</v>
      </c>
      <c r="D12132" t="s">
        <v>27</v>
      </c>
      <c r="E12132" t="s">
        <v>27</v>
      </c>
      <c r="F12132">
        <v>173</v>
      </c>
      <c r="G12132">
        <v>110</v>
      </c>
      <c r="H12132">
        <v>0</v>
      </c>
      <c r="I12132">
        <v>0</v>
      </c>
      <c r="J12132">
        <v>1</v>
      </c>
      <c r="K12132">
        <v>4</v>
      </c>
      <c r="L12132" t="s">
        <v>533</v>
      </c>
      <c r="M12132" t="s">
        <v>636</v>
      </c>
      <c r="N12132" t="s">
        <v>304</v>
      </c>
      <c r="O12132" t="s">
        <v>122</v>
      </c>
      <c r="P12132" t="s">
        <v>23</v>
      </c>
      <c r="Q12132" t="s">
        <v>41</v>
      </c>
    </row>
    <row r="12133" spans="1:17" x14ac:dyDescent="0.2">
      <c r="A12133" s="2">
        <v>39837</v>
      </c>
      <c r="B12133" t="s">
        <v>304</v>
      </c>
      <c r="C12133" t="s">
        <v>532</v>
      </c>
      <c r="D12133" t="s">
        <v>27</v>
      </c>
      <c r="E12133" t="s">
        <v>27</v>
      </c>
      <c r="F12133">
        <v>40</v>
      </c>
      <c r="G12133">
        <v>182</v>
      </c>
      <c r="H12133">
        <v>0</v>
      </c>
      <c r="I12133">
        <v>0</v>
      </c>
      <c r="J12133">
        <v>4</v>
      </c>
      <c r="K12133">
        <v>1</v>
      </c>
      <c r="L12133" t="s">
        <v>533</v>
      </c>
      <c r="M12133" t="s">
        <v>636</v>
      </c>
      <c r="N12133" t="s">
        <v>304</v>
      </c>
      <c r="O12133" t="s">
        <v>22</v>
      </c>
      <c r="P12133" t="s">
        <v>23</v>
      </c>
      <c r="Q12133" t="s">
        <v>24</v>
      </c>
    </row>
    <row r="12134" spans="1:17" x14ac:dyDescent="0.2">
      <c r="A12134" s="2">
        <v>39837</v>
      </c>
      <c r="B12134" t="s">
        <v>77</v>
      </c>
      <c r="C12134" t="s">
        <v>52</v>
      </c>
      <c r="D12134" t="s">
        <v>27</v>
      </c>
      <c r="E12134" t="s">
        <v>50</v>
      </c>
      <c r="F12134">
        <v>22</v>
      </c>
      <c r="G12134">
        <v>31</v>
      </c>
      <c r="H12134">
        <v>0</v>
      </c>
      <c r="I12134">
        <v>0</v>
      </c>
      <c r="J12134">
        <v>3</v>
      </c>
      <c r="K12134">
        <v>2</v>
      </c>
      <c r="L12134" t="s">
        <v>28</v>
      </c>
      <c r="M12134" t="s">
        <v>1089</v>
      </c>
      <c r="N12134" t="s">
        <v>77</v>
      </c>
      <c r="O12134" t="s">
        <v>22</v>
      </c>
      <c r="P12134" t="s">
        <v>23</v>
      </c>
      <c r="Q12134" t="s">
        <v>24</v>
      </c>
    </row>
    <row r="12135" spans="1:17" x14ac:dyDescent="0.2">
      <c r="A12135" s="2">
        <v>39838</v>
      </c>
      <c r="B12135" t="s">
        <v>555</v>
      </c>
      <c r="C12135" t="s">
        <v>131</v>
      </c>
      <c r="D12135" t="s">
        <v>27</v>
      </c>
      <c r="E12135" t="s">
        <v>27</v>
      </c>
      <c r="F12135">
        <v>109</v>
      </c>
      <c r="G12135">
        <v>47</v>
      </c>
      <c r="H12135">
        <v>0</v>
      </c>
      <c r="I12135">
        <v>0</v>
      </c>
      <c r="J12135">
        <v>1</v>
      </c>
      <c r="K12135">
        <v>3</v>
      </c>
      <c r="L12135" t="s">
        <v>533</v>
      </c>
      <c r="M12135" t="s">
        <v>636</v>
      </c>
      <c r="N12135" t="s">
        <v>304</v>
      </c>
      <c r="O12135" t="s">
        <v>122</v>
      </c>
      <c r="P12135" t="s">
        <v>23</v>
      </c>
      <c r="Q12135" t="s">
        <v>41</v>
      </c>
    </row>
    <row r="12136" spans="1:17" x14ac:dyDescent="0.2">
      <c r="A12136" s="2">
        <v>39839</v>
      </c>
      <c r="B12136" t="s">
        <v>304</v>
      </c>
      <c r="C12136" t="s">
        <v>210</v>
      </c>
      <c r="D12136" t="s">
        <v>27</v>
      </c>
      <c r="E12136" t="s">
        <v>27</v>
      </c>
      <c r="F12136">
        <v>40</v>
      </c>
      <c r="G12136">
        <v>110</v>
      </c>
      <c r="H12136">
        <v>0</v>
      </c>
      <c r="I12136">
        <v>0</v>
      </c>
      <c r="J12136">
        <v>2</v>
      </c>
      <c r="K12136">
        <v>0</v>
      </c>
      <c r="L12136" t="s">
        <v>533</v>
      </c>
      <c r="M12136" t="s">
        <v>636</v>
      </c>
      <c r="N12136" t="s">
        <v>304</v>
      </c>
      <c r="O12136" t="s">
        <v>22</v>
      </c>
      <c r="P12136" t="s">
        <v>23</v>
      </c>
      <c r="Q12136" t="s">
        <v>24</v>
      </c>
    </row>
    <row r="12137" spans="1:17" x14ac:dyDescent="0.2">
      <c r="A12137" s="2">
        <v>39839</v>
      </c>
      <c r="B12137" t="s">
        <v>532</v>
      </c>
      <c r="C12137" t="s">
        <v>614</v>
      </c>
      <c r="D12137" t="s">
        <v>27</v>
      </c>
      <c r="E12137" t="s">
        <v>27</v>
      </c>
      <c r="F12137">
        <v>182</v>
      </c>
      <c r="G12137">
        <v>173</v>
      </c>
      <c r="H12137">
        <v>0</v>
      </c>
      <c r="I12137">
        <v>0</v>
      </c>
      <c r="J12137">
        <v>1</v>
      </c>
      <c r="K12137">
        <v>1</v>
      </c>
      <c r="L12137" t="s">
        <v>533</v>
      </c>
      <c r="M12137" t="s">
        <v>636</v>
      </c>
      <c r="N12137" t="s">
        <v>304</v>
      </c>
      <c r="O12137" t="s">
        <v>122</v>
      </c>
      <c r="P12137" t="s">
        <v>23</v>
      </c>
      <c r="Q12137" t="s">
        <v>30</v>
      </c>
    </row>
    <row r="12138" spans="1:17" x14ac:dyDescent="0.2">
      <c r="A12138" s="2">
        <v>39840</v>
      </c>
      <c r="B12138" t="s">
        <v>531</v>
      </c>
      <c r="C12138" t="s">
        <v>555</v>
      </c>
      <c r="D12138" t="s">
        <v>27</v>
      </c>
      <c r="E12138" t="s">
        <v>27</v>
      </c>
      <c r="F12138">
        <v>83</v>
      </c>
      <c r="G12138">
        <v>109</v>
      </c>
      <c r="H12138">
        <v>0</v>
      </c>
      <c r="I12138">
        <v>0</v>
      </c>
      <c r="J12138">
        <v>1</v>
      </c>
      <c r="K12138">
        <v>0</v>
      </c>
      <c r="L12138" t="s">
        <v>533</v>
      </c>
      <c r="M12138" t="s">
        <v>636</v>
      </c>
      <c r="N12138" t="s">
        <v>304</v>
      </c>
      <c r="O12138" t="s">
        <v>122</v>
      </c>
      <c r="P12138" t="s">
        <v>23</v>
      </c>
      <c r="Q12138" t="s">
        <v>24</v>
      </c>
    </row>
    <row r="12139" spans="1:17" x14ac:dyDescent="0.2">
      <c r="A12139" s="2">
        <v>39840</v>
      </c>
      <c r="B12139" t="s">
        <v>149</v>
      </c>
      <c r="C12139" t="s">
        <v>138</v>
      </c>
      <c r="D12139" t="s">
        <v>36</v>
      </c>
      <c r="E12139" t="s">
        <v>36</v>
      </c>
      <c r="F12139">
        <v>74</v>
      </c>
      <c r="G12139">
        <v>76</v>
      </c>
      <c r="H12139">
        <v>0</v>
      </c>
      <c r="I12139">
        <v>0</v>
      </c>
      <c r="J12139">
        <v>1</v>
      </c>
      <c r="K12139">
        <v>0</v>
      </c>
      <c r="L12139" t="s">
        <v>28</v>
      </c>
      <c r="M12139" t="s">
        <v>1282</v>
      </c>
      <c r="N12139" t="s">
        <v>149</v>
      </c>
      <c r="O12139" t="s">
        <v>22</v>
      </c>
      <c r="P12139" t="s">
        <v>23</v>
      </c>
      <c r="Q12139" t="s">
        <v>24</v>
      </c>
    </row>
    <row r="12140" spans="1:17" x14ac:dyDescent="0.2">
      <c r="A12140" s="2">
        <v>39841</v>
      </c>
      <c r="B12140" t="s">
        <v>402</v>
      </c>
      <c r="C12140" t="s">
        <v>143</v>
      </c>
      <c r="D12140" t="s">
        <v>115</v>
      </c>
      <c r="E12140" t="s">
        <v>115</v>
      </c>
      <c r="F12140">
        <v>89</v>
      </c>
      <c r="G12140">
        <v>34</v>
      </c>
      <c r="H12140">
        <v>0</v>
      </c>
      <c r="I12140">
        <v>0</v>
      </c>
      <c r="J12140">
        <v>1</v>
      </c>
      <c r="K12140">
        <v>0</v>
      </c>
      <c r="L12140" t="s">
        <v>570</v>
      </c>
      <c r="M12140" t="s">
        <v>1002</v>
      </c>
      <c r="N12140" t="s">
        <v>402</v>
      </c>
      <c r="O12140" t="s">
        <v>22</v>
      </c>
      <c r="P12140" t="s">
        <v>23</v>
      </c>
      <c r="Q12140" t="s">
        <v>24</v>
      </c>
    </row>
    <row r="12141" spans="1:17" x14ac:dyDescent="0.2">
      <c r="A12141" s="2">
        <v>39841</v>
      </c>
      <c r="B12141" t="s">
        <v>363</v>
      </c>
      <c r="C12141" t="s">
        <v>55</v>
      </c>
      <c r="D12141" t="s">
        <v>115</v>
      </c>
      <c r="E12141" t="s">
        <v>57</v>
      </c>
      <c r="F12141">
        <v>144</v>
      </c>
      <c r="G12141">
        <v>29</v>
      </c>
      <c r="H12141">
        <v>0</v>
      </c>
      <c r="I12141">
        <v>0</v>
      </c>
      <c r="J12141">
        <v>0</v>
      </c>
      <c r="K12141">
        <v>0</v>
      </c>
      <c r="L12141" t="s">
        <v>570</v>
      </c>
      <c r="M12141" t="s">
        <v>513</v>
      </c>
      <c r="N12141" t="s">
        <v>363</v>
      </c>
      <c r="O12141" t="s">
        <v>22</v>
      </c>
      <c r="P12141" t="s">
        <v>23</v>
      </c>
      <c r="Q12141" t="s">
        <v>30</v>
      </c>
    </row>
    <row r="12142" spans="1:17" x14ac:dyDescent="0.2">
      <c r="A12142" s="2">
        <v>39841</v>
      </c>
      <c r="B12142" t="s">
        <v>301</v>
      </c>
      <c r="C12142" t="s">
        <v>239</v>
      </c>
      <c r="D12142" t="s">
        <v>115</v>
      </c>
      <c r="E12142" t="s">
        <v>115</v>
      </c>
      <c r="F12142">
        <v>118</v>
      </c>
      <c r="G12142">
        <v>94</v>
      </c>
      <c r="H12142">
        <v>0</v>
      </c>
      <c r="I12142">
        <v>0</v>
      </c>
      <c r="J12142">
        <v>0</v>
      </c>
      <c r="K12142">
        <v>1</v>
      </c>
      <c r="L12142" t="s">
        <v>570</v>
      </c>
      <c r="M12142" t="s">
        <v>302</v>
      </c>
      <c r="N12142" t="s">
        <v>301</v>
      </c>
      <c r="O12142" t="s">
        <v>22</v>
      </c>
      <c r="P12142" t="s">
        <v>23</v>
      </c>
      <c r="Q12142" t="s">
        <v>41</v>
      </c>
    </row>
    <row r="12143" spans="1:17" x14ac:dyDescent="0.2">
      <c r="A12143" s="2">
        <v>39841</v>
      </c>
      <c r="B12143" t="s">
        <v>464</v>
      </c>
      <c r="C12143" t="s">
        <v>469</v>
      </c>
      <c r="D12143" t="s">
        <v>115</v>
      </c>
      <c r="E12143" t="s">
        <v>115</v>
      </c>
      <c r="F12143">
        <v>145</v>
      </c>
      <c r="G12143">
        <v>105</v>
      </c>
      <c r="H12143">
        <v>0</v>
      </c>
      <c r="I12143">
        <v>0</v>
      </c>
      <c r="J12143">
        <v>0</v>
      </c>
      <c r="K12143">
        <v>2</v>
      </c>
      <c r="L12143" t="s">
        <v>570</v>
      </c>
      <c r="M12143" t="s">
        <v>948</v>
      </c>
      <c r="N12143" t="s">
        <v>464</v>
      </c>
      <c r="O12143" t="s">
        <v>22</v>
      </c>
      <c r="P12143" t="s">
        <v>23</v>
      </c>
      <c r="Q12143" t="s">
        <v>41</v>
      </c>
    </row>
    <row r="12144" spans="1:17" x14ac:dyDescent="0.2">
      <c r="A12144" s="2">
        <v>39841</v>
      </c>
      <c r="B12144" t="s">
        <v>26</v>
      </c>
      <c r="C12144" t="s">
        <v>52</v>
      </c>
      <c r="D12144" t="s">
        <v>27</v>
      </c>
      <c r="E12144" t="s">
        <v>50</v>
      </c>
      <c r="F12144">
        <v>26</v>
      </c>
      <c r="G12144">
        <v>31</v>
      </c>
      <c r="H12144">
        <v>0</v>
      </c>
      <c r="I12144">
        <v>0</v>
      </c>
      <c r="J12144">
        <v>0</v>
      </c>
      <c r="K12144">
        <v>1</v>
      </c>
      <c r="L12144" t="s">
        <v>28</v>
      </c>
      <c r="M12144" t="s">
        <v>140</v>
      </c>
      <c r="N12144" t="s">
        <v>77</v>
      </c>
      <c r="O12144" t="s">
        <v>122</v>
      </c>
      <c r="P12144" t="s">
        <v>23</v>
      </c>
      <c r="Q12144" t="s">
        <v>41</v>
      </c>
    </row>
    <row r="12145" spans="1:17" x14ac:dyDescent="0.2">
      <c r="A12145" s="2">
        <v>39841</v>
      </c>
      <c r="B12145" t="s">
        <v>443</v>
      </c>
      <c r="C12145" t="s">
        <v>177</v>
      </c>
      <c r="D12145" t="s">
        <v>115</v>
      </c>
      <c r="E12145" t="s">
        <v>115</v>
      </c>
      <c r="F12145">
        <v>135</v>
      </c>
      <c r="G12145">
        <v>126</v>
      </c>
      <c r="H12145">
        <v>0</v>
      </c>
      <c r="I12145">
        <v>0</v>
      </c>
      <c r="J12145">
        <v>2</v>
      </c>
      <c r="K12145">
        <v>1</v>
      </c>
      <c r="L12145" t="s">
        <v>570</v>
      </c>
      <c r="M12145" t="s">
        <v>443</v>
      </c>
      <c r="N12145" t="s">
        <v>443</v>
      </c>
      <c r="O12145" t="s">
        <v>22</v>
      </c>
      <c r="P12145" t="s">
        <v>23</v>
      </c>
      <c r="Q12145" t="s">
        <v>24</v>
      </c>
    </row>
    <row r="12146" spans="1:17" x14ac:dyDescent="0.2">
      <c r="A12146" s="2">
        <v>39841</v>
      </c>
      <c r="B12146" t="s">
        <v>114</v>
      </c>
      <c r="C12146" t="s">
        <v>167</v>
      </c>
      <c r="D12146" t="s">
        <v>115</v>
      </c>
      <c r="E12146" t="s">
        <v>115</v>
      </c>
      <c r="F12146">
        <v>124</v>
      </c>
      <c r="G12146">
        <v>46</v>
      </c>
      <c r="H12146">
        <v>0</v>
      </c>
      <c r="I12146">
        <v>0</v>
      </c>
      <c r="J12146">
        <v>0</v>
      </c>
      <c r="K12146">
        <v>0</v>
      </c>
      <c r="L12146" t="s">
        <v>570</v>
      </c>
      <c r="M12146" t="s">
        <v>226</v>
      </c>
      <c r="N12146" t="s">
        <v>114</v>
      </c>
      <c r="O12146" t="s">
        <v>22</v>
      </c>
      <c r="P12146" t="s">
        <v>23</v>
      </c>
      <c r="Q12146" t="s">
        <v>30</v>
      </c>
    </row>
    <row r="12147" spans="1:17" x14ac:dyDescent="0.2">
      <c r="A12147" s="2">
        <v>39841</v>
      </c>
      <c r="B12147" t="s">
        <v>176</v>
      </c>
      <c r="C12147" t="s">
        <v>449</v>
      </c>
      <c r="D12147" t="s">
        <v>115</v>
      </c>
      <c r="E12147" t="s">
        <v>115</v>
      </c>
      <c r="F12147">
        <v>114</v>
      </c>
      <c r="G12147">
        <v>69</v>
      </c>
      <c r="H12147">
        <v>0</v>
      </c>
      <c r="I12147">
        <v>0</v>
      </c>
      <c r="J12147">
        <v>0</v>
      </c>
      <c r="K12147">
        <v>1</v>
      </c>
      <c r="L12147" t="s">
        <v>570</v>
      </c>
      <c r="M12147" t="s">
        <v>243</v>
      </c>
      <c r="N12147" t="s">
        <v>176</v>
      </c>
      <c r="O12147" t="s">
        <v>22</v>
      </c>
      <c r="P12147" t="s">
        <v>23</v>
      </c>
      <c r="Q12147" t="s">
        <v>41</v>
      </c>
    </row>
    <row r="12148" spans="1:17" x14ac:dyDescent="0.2">
      <c r="A12148" s="2">
        <v>39841</v>
      </c>
      <c r="B12148" t="s">
        <v>389</v>
      </c>
      <c r="C12148" t="s">
        <v>254</v>
      </c>
      <c r="D12148" t="s">
        <v>115</v>
      </c>
      <c r="E12148" t="s">
        <v>115</v>
      </c>
      <c r="F12148">
        <v>153</v>
      </c>
      <c r="G12148">
        <v>152</v>
      </c>
      <c r="H12148">
        <v>0</v>
      </c>
      <c r="I12148">
        <v>0</v>
      </c>
      <c r="J12148">
        <v>1</v>
      </c>
      <c r="K12148">
        <v>0</v>
      </c>
      <c r="L12148" t="s">
        <v>570</v>
      </c>
      <c r="M12148" t="s">
        <v>720</v>
      </c>
      <c r="N12148" t="s">
        <v>389</v>
      </c>
      <c r="O12148" t="s">
        <v>22</v>
      </c>
      <c r="P12148" t="s">
        <v>23</v>
      </c>
      <c r="Q12148" t="s">
        <v>24</v>
      </c>
    </row>
    <row r="12149" spans="1:17" x14ac:dyDescent="0.2">
      <c r="A12149" s="2">
        <v>39842</v>
      </c>
      <c r="B12149" t="s">
        <v>532</v>
      </c>
      <c r="C12149" t="s">
        <v>555</v>
      </c>
      <c r="D12149" t="s">
        <v>27</v>
      </c>
      <c r="E12149" t="s">
        <v>27</v>
      </c>
      <c r="F12149">
        <v>182</v>
      </c>
      <c r="G12149">
        <v>109</v>
      </c>
      <c r="H12149">
        <v>0</v>
      </c>
      <c r="I12149">
        <v>0</v>
      </c>
      <c r="J12149">
        <v>2</v>
      </c>
      <c r="K12149">
        <v>0</v>
      </c>
      <c r="L12149" t="s">
        <v>533</v>
      </c>
      <c r="M12149" t="s">
        <v>636</v>
      </c>
      <c r="N12149" t="s">
        <v>304</v>
      </c>
      <c r="O12149" t="s">
        <v>122</v>
      </c>
      <c r="P12149" t="s">
        <v>23</v>
      </c>
      <c r="Q12149" t="s">
        <v>24</v>
      </c>
    </row>
    <row r="12150" spans="1:17" x14ac:dyDescent="0.2">
      <c r="A12150" s="2">
        <v>39843</v>
      </c>
      <c r="B12150" t="s">
        <v>131</v>
      </c>
      <c r="C12150" t="s">
        <v>210</v>
      </c>
      <c r="D12150" t="s">
        <v>27</v>
      </c>
      <c r="E12150" t="s">
        <v>27</v>
      </c>
      <c r="F12150">
        <v>47</v>
      </c>
      <c r="G12150">
        <v>110</v>
      </c>
      <c r="H12150">
        <v>0</v>
      </c>
      <c r="I12150">
        <v>0</v>
      </c>
      <c r="J12150">
        <v>3</v>
      </c>
      <c r="K12150">
        <v>0</v>
      </c>
      <c r="L12150" t="s">
        <v>533</v>
      </c>
      <c r="M12150" t="s">
        <v>636</v>
      </c>
      <c r="N12150" t="s">
        <v>304</v>
      </c>
      <c r="O12150" t="s">
        <v>122</v>
      </c>
      <c r="P12150" t="s">
        <v>23</v>
      </c>
      <c r="Q12150" t="s">
        <v>24</v>
      </c>
    </row>
    <row r="12151" spans="1:17" x14ac:dyDescent="0.2">
      <c r="A12151" s="2">
        <v>39843</v>
      </c>
      <c r="B12151" t="s">
        <v>304</v>
      </c>
      <c r="C12151" t="s">
        <v>531</v>
      </c>
      <c r="D12151" t="s">
        <v>27</v>
      </c>
      <c r="E12151" t="s">
        <v>27</v>
      </c>
      <c r="F12151">
        <v>40</v>
      </c>
      <c r="G12151">
        <v>83</v>
      </c>
      <c r="H12151">
        <v>0</v>
      </c>
      <c r="I12151">
        <v>0</v>
      </c>
      <c r="J12151">
        <v>0</v>
      </c>
      <c r="K12151">
        <v>1</v>
      </c>
      <c r="L12151" t="s">
        <v>533</v>
      </c>
      <c r="M12151" t="s">
        <v>636</v>
      </c>
      <c r="N12151" t="s">
        <v>304</v>
      </c>
      <c r="O12151" t="s">
        <v>22</v>
      </c>
      <c r="P12151" t="s">
        <v>23</v>
      </c>
      <c r="Q12151" t="s">
        <v>41</v>
      </c>
    </row>
    <row r="12152" spans="1:17" x14ac:dyDescent="0.2">
      <c r="A12152" s="2">
        <v>39845</v>
      </c>
      <c r="B12152" t="s">
        <v>386</v>
      </c>
      <c r="C12152" t="s">
        <v>449</v>
      </c>
      <c r="D12152" t="s">
        <v>50</v>
      </c>
      <c r="E12152" t="s">
        <v>115</v>
      </c>
      <c r="F12152">
        <v>134</v>
      </c>
      <c r="G12152">
        <v>69</v>
      </c>
      <c r="H12152">
        <v>0</v>
      </c>
      <c r="I12152">
        <v>0</v>
      </c>
      <c r="J12152">
        <v>1</v>
      </c>
      <c r="K12152">
        <v>1</v>
      </c>
      <c r="L12152" t="s">
        <v>28</v>
      </c>
      <c r="M12152" t="s">
        <v>246</v>
      </c>
      <c r="N12152" t="s">
        <v>176</v>
      </c>
      <c r="O12152" t="s">
        <v>122</v>
      </c>
      <c r="P12152" t="s">
        <v>23</v>
      </c>
      <c r="Q12152" t="s">
        <v>30</v>
      </c>
    </row>
    <row r="12153" spans="1:17" x14ac:dyDescent="0.2">
      <c r="A12153" s="2">
        <v>39845</v>
      </c>
      <c r="B12153" t="s">
        <v>131</v>
      </c>
      <c r="C12153" t="s">
        <v>531</v>
      </c>
      <c r="D12153" t="s">
        <v>27</v>
      </c>
      <c r="E12153" t="s">
        <v>27</v>
      </c>
      <c r="F12153">
        <v>47</v>
      </c>
      <c r="G12153">
        <v>83</v>
      </c>
      <c r="H12153">
        <v>0</v>
      </c>
      <c r="I12153">
        <v>0</v>
      </c>
      <c r="J12153">
        <v>0</v>
      </c>
      <c r="K12153">
        <v>0</v>
      </c>
      <c r="L12153" t="s">
        <v>533</v>
      </c>
      <c r="M12153" t="s">
        <v>636</v>
      </c>
      <c r="N12153" t="s">
        <v>304</v>
      </c>
      <c r="O12153" t="s">
        <v>122</v>
      </c>
      <c r="P12153" t="s">
        <v>23</v>
      </c>
      <c r="Q12153" t="s">
        <v>30</v>
      </c>
    </row>
    <row r="12154" spans="1:17" x14ac:dyDescent="0.2">
      <c r="A12154" s="2">
        <v>39845</v>
      </c>
      <c r="B12154" t="s">
        <v>304</v>
      </c>
      <c r="C12154" t="s">
        <v>210</v>
      </c>
      <c r="D12154" t="s">
        <v>27</v>
      </c>
      <c r="E12154" t="s">
        <v>27</v>
      </c>
      <c r="F12154">
        <v>40</v>
      </c>
      <c r="G12154">
        <v>110</v>
      </c>
      <c r="H12154">
        <v>0</v>
      </c>
      <c r="I12154">
        <v>0</v>
      </c>
      <c r="J12154">
        <v>1</v>
      </c>
      <c r="K12154">
        <v>0</v>
      </c>
      <c r="L12154" t="s">
        <v>533</v>
      </c>
      <c r="M12154" t="s">
        <v>636</v>
      </c>
      <c r="N12154" t="s">
        <v>304</v>
      </c>
      <c r="O12154" t="s">
        <v>22</v>
      </c>
      <c r="P12154" t="s">
        <v>23</v>
      </c>
      <c r="Q12154" t="s">
        <v>24</v>
      </c>
    </row>
    <row r="12155" spans="1:17" x14ac:dyDescent="0.2">
      <c r="A12155" s="2">
        <v>39845</v>
      </c>
      <c r="B12155" t="s">
        <v>469</v>
      </c>
      <c r="C12155" t="s">
        <v>133</v>
      </c>
      <c r="D12155" t="s">
        <v>115</v>
      </c>
      <c r="E12155" t="s">
        <v>115</v>
      </c>
      <c r="F12155">
        <v>105</v>
      </c>
      <c r="G12155">
        <v>42</v>
      </c>
      <c r="H12155">
        <v>0</v>
      </c>
      <c r="I12155">
        <v>0</v>
      </c>
      <c r="J12155">
        <v>1</v>
      </c>
      <c r="K12155">
        <v>1</v>
      </c>
      <c r="L12155" t="s">
        <v>28</v>
      </c>
      <c r="M12155" t="s">
        <v>246</v>
      </c>
      <c r="N12155" t="s">
        <v>176</v>
      </c>
      <c r="O12155" t="s">
        <v>122</v>
      </c>
      <c r="P12155" t="s">
        <v>23</v>
      </c>
      <c r="Q12155" t="s">
        <v>30</v>
      </c>
    </row>
    <row r="12156" spans="1:17" x14ac:dyDescent="0.2">
      <c r="A12156" s="2">
        <v>39848</v>
      </c>
      <c r="B12156" t="s">
        <v>402</v>
      </c>
      <c r="C12156" t="s">
        <v>133</v>
      </c>
      <c r="D12156" t="s">
        <v>115</v>
      </c>
      <c r="E12156" t="s">
        <v>115</v>
      </c>
      <c r="F12156">
        <v>89</v>
      </c>
      <c r="G12156">
        <v>42</v>
      </c>
      <c r="H12156">
        <v>0</v>
      </c>
      <c r="I12156">
        <v>0</v>
      </c>
      <c r="J12156">
        <v>2</v>
      </c>
      <c r="K12156">
        <v>2</v>
      </c>
      <c r="L12156" t="s">
        <v>28</v>
      </c>
      <c r="M12156" t="s">
        <v>246</v>
      </c>
      <c r="N12156" t="s">
        <v>176</v>
      </c>
      <c r="O12156" t="s">
        <v>122</v>
      </c>
      <c r="P12156" t="s">
        <v>23</v>
      </c>
      <c r="Q12156" t="s">
        <v>30</v>
      </c>
    </row>
    <row r="12157" spans="1:17" x14ac:dyDescent="0.2">
      <c r="A12157" s="2">
        <v>39848</v>
      </c>
      <c r="B12157" t="s">
        <v>143</v>
      </c>
      <c r="C12157" t="s">
        <v>70</v>
      </c>
      <c r="D12157" t="s">
        <v>115</v>
      </c>
      <c r="E12157" t="s">
        <v>50</v>
      </c>
      <c r="F12157">
        <v>34</v>
      </c>
      <c r="G12157">
        <v>55</v>
      </c>
      <c r="H12157">
        <v>0</v>
      </c>
      <c r="I12157">
        <v>0</v>
      </c>
      <c r="J12157">
        <v>5</v>
      </c>
      <c r="K12157">
        <v>1</v>
      </c>
      <c r="L12157" t="s">
        <v>28</v>
      </c>
      <c r="M12157" t="s">
        <v>144</v>
      </c>
      <c r="N12157" t="s">
        <v>143</v>
      </c>
      <c r="O12157" t="s">
        <v>22</v>
      </c>
      <c r="P12157" t="s">
        <v>23</v>
      </c>
      <c r="Q12157" t="s">
        <v>24</v>
      </c>
    </row>
    <row r="12158" spans="1:17" x14ac:dyDescent="0.2">
      <c r="A12158" s="2">
        <v>39849</v>
      </c>
      <c r="B12158" t="s">
        <v>113</v>
      </c>
      <c r="C12158" t="s">
        <v>114</v>
      </c>
      <c r="D12158" t="s">
        <v>115</v>
      </c>
      <c r="E12158" t="s">
        <v>115</v>
      </c>
      <c r="F12158">
        <v>53</v>
      </c>
      <c r="G12158">
        <v>124</v>
      </c>
      <c r="H12158">
        <v>0</v>
      </c>
      <c r="I12158">
        <v>0</v>
      </c>
      <c r="J12158">
        <v>2</v>
      </c>
      <c r="K12158">
        <v>1</v>
      </c>
      <c r="L12158" t="s">
        <v>28</v>
      </c>
      <c r="M12158" t="s">
        <v>735</v>
      </c>
      <c r="N12158" t="s">
        <v>143</v>
      </c>
      <c r="O12158" t="s">
        <v>122</v>
      </c>
      <c r="P12158" t="s">
        <v>23</v>
      </c>
      <c r="Q12158" t="s">
        <v>24</v>
      </c>
    </row>
    <row r="12159" spans="1:17" x14ac:dyDescent="0.2">
      <c r="A12159" s="2">
        <v>39850</v>
      </c>
      <c r="B12159" t="s">
        <v>210</v>
      </c>
      <c r="C12159" t="s">
        <v>42</v>
      </c>
      <c r="D12159" t="s">
        <v>27</v>
      </c>
      <c r="E12159" t="s">
        <v>19</v>
      </c>
      <c r="F12159">
        <v>110</v>
      </c>
      <c r="G12159">
        <v>72</v>
      </c>
      <c r="H12159">
        <v>0</v>
      </c>
      <c r="I12159">
        <v>0</v>
      </c>
      <c r="J12159">
        <v>1</v>
      </c>
      <c r="K12159">
        <v>0</v>
      </c>
      <c r="L12159" t="s">
        <v>28</v>
      </c>
      <c r="M12159" t="s">
        <v>121</v>
      </c>
      <c r="N12159" t="s">
        <v>77</v>
      </c>
      <c r="O12159" t="s">
        <v>122</v>
      </c>
      <c r="P12159" t="s">
        <v>23</v>
      </c>
      <c r="Q12159" t="s">
        <v>24</v>
      </c>
    </row>
    <row r="12160" spans="1:17" x14ac:dyDescent="0.2">
      <c r="A12160" s="2">
        <v>39851</v>
      </c>
      <c r="B12160" t="s">
        <v>73</v>
      </c>
      <c r="C12160" t="s">
        <v>90</v>
      </c>
      <c r="D12160" t="s">
        <v>50</v>
      </c>
      <c r="E12160" t="s">
        <v>50</v>
      </c>
      <c r="F12160">
        <v>50</v>
      </c>
      <c r="G12160">
        <v>31</v>
      </c>
      <c r="H12160">
        <v>0</v>
      </c>
      <c r="I12160">
        <v>0</v>
      </c>
      <c r="J12160">
        <v>1</v>
      </c>
      <c r="K12160">
        <v>1</v>
      </c>
      <c r="L12160" t="s">
        <v>28</v>
      </c>
      <c r="M12160" t="s">
        <v>1001</v>
      </c>
      <c r="N12160" t="s">
        <v>82</v>
      </c>
      <c r="O12160" t="s">
        <v>122</v>
      </c>
      <c r="P12160" t="s">
        <v>23</v>
      </c>
      <c r="Q12160" t="s">
        <v>30</v>
      </c>
    </row>
    <row r="12161" spans="1:17" x14ac:dyDescent="0.2">
      <c r="A12161" s="2">
        <v>39852</v>
      </c>
      <c r="B12161" t="s">
        <v>221</v>
      </c>
      <c r="C12161" t="s">
        <v>222</v>
      </c>
      <c r="D12161" t="s">
        <v>27</v>
      </c>
      <c r="E12161" t="s">
        <v>27</v>
      </c>
      <c r="F12161">
        <v>125</v>
      </c>
      <c r="G12161">
        <v>123</v>
      </c>
      <c r="H12161">
        <v>0</v>
      </c>
      <c r="I12161">
        <v>0</v>
      </c>
      <c r="J12161">
        <v>5</v>
      </c>
      <c r="K12161">
        <v>0</v>
      </c>
      <c r="L12161" t="s">
        <v>28</v>
      </c>
      <c r="M12161" t="s">
        <v>223</v>
      </c>
      <c r="N12161" t="s">
        <v>221</v>
      </c>
      <c r="O12161" t="s">
        <v>22</v>
      </c>
      <c r="P12161" t="s">
        <v>23</v>
      </c>
      <c r="Q12161" t="s">
        <v>24</v>
      </c>
    </row>
    <row r="12162" spans="1:17" x14ac:dyDescent="0.2">
      <c r="A12162" s="2">
        <v>39854</v>
      </c>
      <c r="B12162" t="s">
        <v>25</v>
      </c>
      <c r="C12162" t="s">
        <v>119</v>
      </c>
      <c r="D12162" t="s">
        <v>19</v>
      </c>
      <c r="E12162" t="s">
        <v>50</v>
      </c>
      <c r="F12162">
        <v>5</v>
      </c>
      <c r="G12162">
        <v>4</v>
      </c>
      <c r="H12162">
        <v>0</v>
      </c>
      <c r="I12162">
        <v>0</v>
      </c>
      <c r="J12162">
        <v>2</v>
      </c>
      <c r="K12162">
        <v>0</v>
      </c>
      <c r="L12162" t="s">
        <v>28</v>
      </c>
      <c r="M12162" t="s">
        <v>91</v>
      </c>
      <c r="N12162" t="s">
        <v>89</v>
      </c>
      <c r="O12162" t="s">
        <v>122</v>
      </c>
      <c r="P12162" t="s">
        <v>23</v>
      </c>
      <c r="Q12162" t="s">
        <v>24</v>
      </c>
    </row>
    <row r="12163" spans="1:17" x14ac:dyDescent="0.2">
      <c r="A12163" s="2">
        <v>39854</v>
      </c>
      <c r="B12163" t="s">
        <v>145</v>
      </c>
      <c r="C12163" t="s">
        <v>1204</v>
      </c>
      <c r="D12163" t="s">
        <v>50</v>
      </c>
      <c r="E12163" t="s">
        <v>50</v>
      </c>
      <c r="F12163">
        <v>94</v>
      </c>
      <c r="G12163">
        <v>35</v>
      </c>
      <c r="H12163">
        <v>0</v>
      </c>
      <c r="I12163">
        <v>0</v>
      </c>
      <c r="J12163">
        <v>0</v>
      </c>
      <c r="K12163">
        <v>2</v>
      </c>
      <c r="L12163" t="s">
        <v>691</v>
      </c>
      <c r="M12163" t="s">
        <v>435</v>
      </c>
      <c r="N12163" t="s">
        <v>145</v>
      </c>
      <c r="O12163" t="s">
        <v>22</v>
      </c>
      <c r="P12163" t="s">
        <v>23</v>
      </c>
      <c r="Q12163" t="s">
        <v>41</v>
      </c>
    </row>
    <row r="12164" spans="1:17" x14ac:dyDescent="0.2">
      <c r="A12164" s="2">
        <v>39854</v>
      </c>
      <c r="B12164" t="s">
        <v>244</v>
      </c>
      <c r="C12164" t="s">
        <v>168</v>
      </c>
      <c r="D12164" t="s">
        <v>50</v>
      </c>
      <c r="E12164" t="s">
        <v>50</v>
      </c>
      <c r="F12164">
        <v>44</v>
      </c>
      <c r="G12164">
        <v>16</v>
      </c>
      <c r="H12164">
        <v>0</v>
      </c>
      <c r="I12164">
        <v>0</v>
      </c>
      <c r="J12164">
        <v>2</v>
      </c>
      <c r="K12164">
        <v>3</v>
      </c>
      <c r="L12164" t="s">
        <v>691</v>
      </c>
      <c r="M12164" t="s">
        <v>146</v>
      </c>
      <c r="N12164" t="s">
        <v>145</v>
      </c>
      <c r="O12164" t="s">
        <v>122</v>
      </c>
      <c r="P12164" t="s">
        <v>23</v>
      </c>
      <c r="Q12164" t="s">
        <v>41</v>
      </c>
    </row>
    <row r="12165" spans="1:17" x14ac:dyDescent="0.2">
      <c r="A12165" s="2">
        <v>39855</v>
      </c>
      <c r="B12165" t="s">
        <v>150</v>
      </c>
      <c r="C12165" t="s">
        <v>471</v>
      </c>
      <c r="D12165" t="s">
        <v>36</v>
      </c>
      <c r="E12165" t="s">
        <v>36</v>
      </c>
      <c r="F12165">
        <v>66</v>
      </c>
      <c r="G12165">
        <v>81</v>
      </c>
      <c r="H12165">
        <v>0</v>
      </c>
      <c r="I12165">
        <v>0</v>
      </c>
      <c r="J12165">
        <v>2</v>
      </c>
      <c r="K12165">
        <v>1</v>
      </c>
      <c r="L12165" t="s">
        <v>28</v>
      </c>
      <c r="M12165" t="s">
        <v>151</v>
      </c>
      <c r="N12165" t="s">
        <v>150</v>
      </c>
      <c r="O12165" t="s">
        <v>22</v>
      </c>
      <c r="P12165" t="s">
        <v>23</v>
      </c>
      <c r="Q12165" t="s">
        <v>24</v>
      </c>
    </row>
    <row r="12166" spans="1:17" x14ac:dyDescent="0.2">
      <c r="A12166" s="2">
        <v>39855</v>
      </c>
      <c r="B12166" t="s">
        <v>737</v>
      </c>
      <c r="C12166" t="s">
        <v>73</v>
      </c>
      <c r="D12166" t="s">
        <v>50</v>
      </c>
      <c r="E12166" t="s">
        <v>50</v>
      </c>
      <c r="F12166">
        <v>195</v>
      </c>
      <c r="G12166">
        <v>48</v>
      </c>
      <c r="H12166">
        <v>0</v>
      </c>
      <c r="I12166">
        <v>0</v>
      </c>
      <c r="J12166">
        <v>1</v>
      </c>
      <c r="K12166">
        <v>3</v>
      </c>
      <c r="L12166" t="s">
        <v>28</v>
      </c>
      <c r="M12166" t="s">
        <v>1354</v>
      </c>
      <c r="N12166" t="s">
        <v>82</v>
      </c>
      <c r="O12166" t="s">
        <v>122</v>
      </c>
      <c r="P12166" t="s">
        <v>23</v>
      </c>
      <c r="Q12166" t="s">
        <v>41</v>
      </c>
    </row>
    <row r="12167" spans="1:17" x14ac:dyDescent="0.2">
      <c r="A12167" s="2">
        <v>39855</v>
      </c>
      <c r="B12167" t="s">
        <v>267</v>
      </c>
      <c r="C12167" t="s">
        <v>111</v>
      </c>
      <c r="D12167" t="s">
        <v>36</v>
      </c>
      <c r="E12167" t="s">
        <v>36</v>
      </c>
      <c r="F12167">
        <v>75</v>
      </c>
      <c r="G12167">
        <v>47</v>
      </c>
      <c r="H12167">
        <v>0</v>
      </c>
      <c r="I12167">
        <v>0</v>
      </c>
      <c r="J12167">
        <v>0</v>
      </c>
      <c r="K12167">
        <v>4</v>
      </c>
      <c r="L12167" t="s">
        <v>28</v>
      </c>
      <c r="M12167" t="s">
        <v>1355</v>
      </c>
      <c r="N12167" t="s">
        <v>67</v>
      </c>
      <c r="O12167" t="s">
        <v>122</v>
      </c>
      <c r="P12167" t="s">
        <v>23</v>
      </c>
      <c r="Q12167" t="s">
        <v>41</v>
      </c>
    </row>
    <row r="12168" spans="1:17" x14ac:dyDescent="0.2">
      <c r="A12168" s="2">
        <v>39855</v>
      </c>
      <c r="B12168" t="s">
        <v>69</v>
      </c>
      <c r="C12168" t="s">
        <v>52</v>
      </c>
      <c r="D12168" t="s">
        <v>50</v>
      </c>
      <c r="E12168" t="s">
        <v>50</v>
      </c>
      <c r="F12168">
        <v>83</v>
      </c>
      <c r="G12168">
        <v>25</v>
      </c>
      <c r="H12168">
        <v>0</v>
      </c>
      <c r="I12168">
        <v>0</v>
      </c>
      <c r="J12168">
        <v>0</v>
      </c>
      <c r="K12168">
        <v>2</v>
      </c>
      <c r="L12168" t="s">
        <v>28</v>
      </c>
      <c r="M12168" t="s">
        <v>846</v>
      </c>
      <c r="N12168" t="s">
        <v>69</v>
      </c>
      <c r="O12168" t="s">
        <v>22</v>
      </c>
      <c r="P12168" t="s">
        <v>23</v>
      </c>
      <c r="Q12168" t="s">
        <v>41</v>
      </c>
    </row>
    <row r="12169" spans="1:17" x14ac:dyDescent="0.2">
      <c r="A12169" s="2">
        <v>39855</v>
      </c>
      <c r="B12169" t="s">
        <v>147</v>
      </c>
      <c r="C12169" t="s">
        <v>249</v>
      </c>
      <c r="D12169" t="s">
        <v>50</v>
      </c>
      <c r="E12169" t="s">
        <v>50</v>
      </c>
      <c r="F12169">
        <v>53</v>
      </c>
      <c r="G12169">
        <v>52</v>
      </c>
      <c r="H12169">
        <v>0</v>
      </c>
      <c r="I12169">
        <v>0</v>
      </c>
      <c r="J12169">
        <v>2</v>
      </c>
      <c r="K12169">
        <v>0</v>
      </c>
      <c r="L12169" t="s">
        <v>28</v>
      </c>
      <c r="M12169" t="s">
        <v>1214</v>
      </c>
      <c r="N12169" t="s">
        <v>147</v>
      </c>
      <c r="O12169" t="s">
        <v>22</v>
      </c>
      <c r="P12169" t="s">
        <v>23</v>
      </c>
      <c r="Q12169" t="s">
        <v>24</v>
      </c>
    </row>
    <row r="12170" spans="1:17" x14ac:dyDescent="0.2">
      <c r="A12170" s="2">
        <v>39855</v>
      </c>
      <c r="B12170" t="s">
        <v>224</v>
      </c>
      <c r="C12170" t="s">
        <v>365</v>
      </c>
      <c r="D12170" t="s">
        <v>36</v>
      </c>
      <c r="E12170" t="s">
        <v>36</v>
      </c>
      <c r="F12170">
        <v>62</v>
      </c>
      <c r="G12170">
        <v>88</v>
      </c>
      <c r="H12170">
        <v>0</v>
      </c>
      <c r="I12170">
        <v>0</v>
      </c>
      <c r="J12170">
        <v>1</v>
      </c>
      <c r="K12170">
        <v>1</v>
      </c>
      <c r="L12170" t="s">
        <v>28</v>
      </c>
      <c r="M12170" t="s">
        <v>1356</v>
      </c>
      <c r="N12170" t="s">
        <v>67</v>
      </c>
      <c r="O12170" t="s">
        <v>122</v>
      </c>
      <c r="P12170" t="s">
        <v>23</v>
      </c>
      <c r="Q12170" t="s">
        <v>30</v>
      </c>
    </row>
    <row r="12171" spans="1:17" x14ac:dyDescent="0.2">
      <c r="A12171" s="2">
        <v>39855</v>
      </c>
      <c r="B12171" t="s">
        <v>120</v>
      </c>
      <c r="C12171" t="s">
        <v>34</v>
      </c>
      <c r="D12171" t="s">
        <v>36</v>
      </c>
      <c r="E12171" t="s">
        <v>36</v>
      </c>
      <c r="F12171">
        <v>16</v>
      </c>
      <c r="G12171">
        <v>45</v>
      </c>
      <c r="H12171">
        <v>0</v>
      </c>
      <c r="I12171">
        <v>0</v>
      </c>
      <c r="J12171">
        <v>3</v>
      </c>
      <c r="K12171">
        <v>1</v>
      </c>
      <c r="L12171" t="s">
        <v>28</v>
      </c>
      <c r="M12171" t="s">
        <v>1292</v>
      </c>
      <c r="N12171" t="s">
        <v>67</v>
      </c>
      <c r="O12171" t="s">
        <v>122</v>
      </c>
      <c r="P12171" t="s">
        <v>23</v>
      </c>
      <c r="Q12171" t="s">
        <v>24</v>
      </c>
    </row>
    <row r="12172" spans="1:17" x14ac:dyDescent="0.2">
      <c r="A12172" s="2">
        <v>39855</v>
      </c>
      <c r="B12172" t="s">
        <v>43</v>
      </c>
      <c r="C12172" t="s">
        <v>263</v>
      </c>
      <c r="D12172" t="s">
        <v>19</v>
      </c>
      <c r="E12172" t="s">
        <v>27</v>
      </c>
      <c r="F12172">
        <v>51</v>
      </c>
      <c r="G12172">
        <v>112</v>
      </c>
      <c r="H12172">
        <v>0</v>
      </c>
      <c r="I12172">
        <v>0</v>
      </c>
      <c r="J12172">
        <v>2</v>
      </c>
      <c r="K12172">
        <v>0</v>
      </c>
      <c r="L12172" t="s">
        <v>28</v>
      </c>
      <c r="M12172" t="s">
        <v>688</v>
      </c>
      <c r="N12172" t="s">
        <v>43</v>
      </c>
      <c r="O12172" t="s">
        <v>22</v>
      </c>
      <c r="P12172" t="s">
        <v>23</v>
      </c>
      <c r="Q12172" t="s">
        <v>24</v>
      </c>
    </row>
    <row r="12173" spans="1:17" x14ac:dyDescent="0.2">
      <c r="A12173" s="2">
        <v>39855</v>
      </c>
      <c r="B12173" t="s">
        <v>131</v>
      </c>
      <c r="C12173" t="s">
        <v>304</v>
      </c>
      <c r="D12173" t="s">
        <v>27</v>
      </c>
      <c r="E12173" t="s">
        <v>27</v>
      </c>
      <c r="F12173">
        <v>38</v>
      </c>
      <c r="G12173">
        <v>39</v>
      </c>
      <c r="H12173">
        <v>0</v>
      </c>
      <c r="I12173">
        <v>0</v>
      </c>
      <c r="J12173">
        <v>2</v>
      </c>
      <c r="K12173">
        <v>0</v>
      </c>
      <c r="L12173" t="s">
        <v>20</v>
      </c>
      <c r="M12173" t="s">
        <v>637</v>
      </c>
      <c r="N12173" t="s">
        <v>131</v>
      </c>
      <c r="O12173" t="s">
        <v>22</v>
      </c>
      <c r="P12173" t="s">
        <v>23</v>
      </c>
      <c r="Q12173" t="s">
        <v>24</v>
      </c>
    </row>
    <row r="12174" spans="1:17" x14ac:dyDescent="0.2">
      <c r="A12174" s="2">
        <v>39855</v>
      </c>
      <c r="B12174" t="s">
        <v>145</v>
      </c>
      <c r="C12174" t="s">
        <v>244</v>
      </c>
      <c r="D12174" t="s">
        <v>50</v>
      </c>
      <c r="E12174" t="s">
        <v>50</v>
      </c>
      <c r="F12174">
        <v>98</v>
      </c>
      <c r="G12174">
        <v>42</v>
      </c>
      <c r="H12174">
        <v>0</v>
      </c>
      <c r="I12174">
        <v>0</v>
      </c>
      <c r="J12174">
        <v>3</v>
      </c>
      <c r="K12174">
        <v>2</v>
      </c>
      <c r="L12174" t="s">
        <v>691</v>
      </c>
      <c r="M12174" t="s">
        <v>435</v>
      </c>
      <c r="N12174" t="s">
        <v>145</v>
      </c>
      <c r="O12174" t="s">
        <v>22</v>
      </c>
      <c r="P12174" t="s">
        <v>23</v>
      </c>
      <c r="Q12174" t="s">
        <v>24</v>
      </c>
    </row>
    <row r="12175" spans="1:17" x14ac:dyDescent="0.2">
      <c r="A12175" s="2">
        <v>39855</v>
      </c>
      <c r="B12175" t="s">
        <v>183</v>
      </c>
      <c r="C12175" t="s">
        <v>199</v>
      </c>
      <c r="D12175" t="s">
        <v>36</v>
      </c>
      <c r="E12175" t="s">
        <v>36</v>
      </c>
      <c r="F12175">
        <v>30</v>
      </c>
      <c r="G12175">
        <v>35</v>
      </c>
      <c r="H12175">
        <v>0</v>
      </c>
      <c r="I12175">
        <v>0</v>
      </c>
      <c r="J12175">
        <v>2</v>
      </c>
      <c r="K12175">
        <v>2</v>
      </c>
      <c r="L12175" t="s">
        <v>28</v>
      </c>
      <c r="M12175" t="s">
        <v>266</v>
      </c>
      <c r="N12175" t="s">
        <v>183</v>
      </c>
      <c r="O12175" t="s">
        <v>22</v>
      </c>
      <c r="P12175" t="s">
        <v>23</v>
      </c>
      <c r="Q12175" t="s">
        <v>30</v>
      </c>
    </row>
    <row r="12176" spans="1:17" x14ac:dyDescent="0.2">
      <c r="A12176" s="2">
        <v>39855</v>
      </c>
      <c r="B12176" t="s">
        <v>210</v>
      </c>
      <c r="C12176" t="s">
        <v>282</v>
      </c>
      <c r="D12176" t="s">
        <v>27</v>
      </c>
      <c r="E12176" t="s">
        <v>19</v>
      </c>
      <c r="F12176">
        <v>107</v>
      </c>
      <c r="G12176">
        <v>78</v>
      </c>
      <c r="H12176">
        <v>0</v>
      </c>
      <c r="I12176">
        <v>0</v>
      </c>
      <c r="J12176">
        <v>2</v>
      </c>
      <c r="K12176">
        <v>2</v>
      </c>
      <c r="L12176" t="s">
        <v>20</v>
      </c>
      <c r="M12176" t="s">
        <v>557</v>
      </c>
      <c r="N12176" t="s">
        <v>210</v>
      </c>
      <c r="O12176" t="s">
        <v>22</v>
      </c>
      <c r="P12176" t="s">
        <v>23</v>
      </c>
      <c r="Q12176" t="s">
        <v>30</v>
      </c>
    </row>
    <row r="12177" spans="1:17" x14ac:dyDescent="0.2">
      <c r="A12177" s="2">
        <v>39855</v>
      </c>
      <c r="B12177" t="s">
        <v>81</v>
      </c>
      <c r="C12177" t="s">
        <v>560</v>
      </c>
      <c r="D12177" t="s">
        <v>50</v>
      </c>
      <c r="E12177" t="s">
        <v>50</v>
      </c>
      <c r="F12177">
        <v>122</v>
      </c>
      <c r="G12177">
        <v>140</v>
      </c>
      <c r="H12177">
        <v>0</v>
      </c>
      <c r="I12177">
        <v>0</v>
      </c>
      <c r="J12177">
        <v>0</v>
      </c>
      <c r="K12177">
        <v>2</v>
      </c>
      <c r="L12177" t="s">
        <v>28</v>
      </c>
      <c r="M12177" t="s">
        <v>767</v>
      </c>
      <c r="N12177" t="s">
        <v>180</v>
      </c>
      <c r="O12177" t="s">
        <v>122</v>
      </c>
      <c r="P12177" t="s">
        <v>23</v>
      </c>
      <c r="Q12177" t="s">
        <v>41</v>
      </c>
    </row>
    <row r="12178" spans="1:17" x14ac:dyDescent="0.2">
      <c r="A12178" s="2">
        <v>39855</v>
      </c>
      <c r="B12178" t="s">
        <v>67</v>
      </c>
      <c r="C12178" t="s">
        <v>39</v>
      </c>
      <c r="D12178" t="s">
        <v>50</v>
      </c>
      <c r="E12178" t="s">
        <v>19</v>
      </c>
      <c r="F12178">
        <v>11</v>
      </c>
      <c r="G12178">
        <v>6</v>
      </c>
      <c r="H12178">
        <v>0</v>
      </c>
      <c r="I12178">
        <v>0</v>
      </c>
      <c r="J12178">
        <v>0</v>
      </c>
      <c r="K12178">
        <v>2</v>
      </c>
      <c r="L12178" t="s">
        <v>28</v>
      </c>
      <c r="M12178" t="s">
        <v>772</v>
      </c>
      <c r="N12178" t="s">
        <v>67</v>
      </c>
      <c r="O12178" t="s">
        <v>22</v>
      </c>
      <c r="P12178" t="s">
        <v>23</v>
      </c>
      <c r="Q12178" t="s">
        <v>41</v>
      </c>
    </row>
    <row r="12179" spans="1:17" x14ac:dyDescent="0.2">
      <c r="A12179" s="2">
        <v>39855</v>
      </c>
      <c r="B12179" t="s">
        <v>129</v>
      </c>
      <c r="C12179" t="s">
        <v>49</v>
      </c>
      <c r="D12179" t="s">
        <v>50</v>
      </c>
      <c r="E12179" t="s">
        <v>50</v>
      </c>
      <c r="F12179">
        <v>2</v>
      </c>
      <c r="G12179">
        <v>56</v>
      </c>
      <c r="H12179">
        <v>0</v>
      </c>
      <c r="I12179">
        <v>0</v>
      </c>
      <c r="J12179">
        <v>0</v>
      </c>
      <c r="K12179">
        <v>1</v>
      </c>
      <c r="L12179" t="s">
        <v>28</v>
      </c>
      <c r="M12179" t="s">
        <v>480</v>
      </c>
      <c r="N12179" t="s">
        <v>129</v>
      </c>
      <c r="O12179" t="s">
        <v>22</v>
      </c>
      <c r="P12179" t="s">
        <v>23</v>
      </c>
      <c r="Q12179" t="s">
        <v>41</v>
      </c>
    </row>
    <row r="12180" spans="1:17" x14ac:dyDescent="0.2">
      <c r="A12180" s="2">
        <v>39855</v>
      </c>
      <c r="B12180" t="s">
        <v>153</v>
      </c>
      <c r="C12180" t="s">
        <v>72</v>
      </c>
      <c r="D12180" t="s">
        <v>50</v>
      </c>
      <c r="E12180" t="s">
        <v>50</v>
      </c>
      <c r="F12180">
        <v>19</v>
      </c>
      <c r="G12180">
        <v>34</v>
      </c>
      <c r="H12180">
        <v>0</v>
      </c>
      <c r="I12180">
        <v>0</v>
      </c>
      <c r="J12180">
        <v>1</v>
      </c>
      <c r="K12180">
        <v>1</v>
      </c>
      <c r="L12180" t="s">
        <v>28</v>
      </c>
      <c r="M12180" t="s">
        <v>307</v>
      </c>
      <c r="N12180" t="s">
        <v>153</v>
      </c>
      <c r="O12180" t="s">
        <v>22</v>
      </c>
      <c r="P12180" t="s">
        <v>23</v>
      </c>
      <c r="Q12180" t="s">
        <v>30</v>
      </c>
    </row>
    <row r="12181" spans="1:17" x14ac:dyDescent="0.2">
      <c r="A12181" s="2">
        <v>39855</v>
      </c>
      <c r="B12181" t="s">
        <v>167</v>
      </c>
      <c r="C12181" t="s">
        <v>133</v>
      </c>
      <c r="D12181" t="s">
        <v>115</v>
      </c>
      <c r="E12181" t="s">
        <v>115</v>
      </c>
      <c r="F12181">
        <v>44</v>
      </c>
      <c r="G12181">
        <v>46</v>
      </c>
      <c r="H12181">
        <v>0</v>
      </c>
      <c r="I12181">
        <v>0</v>
      </c>
      <c r="J12181">
        <v>1</v>
      </c>
      <c r="K12181">
        <v>1</v>
      </c>
      <c r="L12181" t="s">
        <v>20</v>
      </c>
      <c r="M12181" t="s">
        <v>625</v>
      </c>
      <c r="N12181" t="s">
        <v>167</v>
      </c>
      <c r="O12181" t="s">
        <v>22</v>
      </c>
      <c r="P12181" t="s">
        <v>23</v>
      </c>
      <c r="Q12181" t="s">
        <v>30</v>
      </c>
    </row>
    <row r="12182" spans="1:17" x14ac:dyDescent="0.2">
      <c r="A12182" s="2">
        <v>39855</v>
      </c>
      <c r="B12182" t="s">
        <v>98</v>
      </c>
      <c r="C12182" t="s">
        <v>345</v>
      </c>
      <c r="D12182" t="s">
        <v>50</v>
      </c>
      <c r="E12182" t="s">
        <v>50</v>
      </c>
      <c r="F12182">
        <v>29</v>
      </c>
      <c r="G12182">
        <v>108</v>
      </c>
      <c r="H12182">
        <v>0</v>
      </c>
      <c r="I12182">
        <v>0</v>
      </c>
      <c r="J12182">
        <v>2</v>
      </c>
      <c r="K12182">
        <v>1</v>
      </c>
      <c r="L12182" t="s">
        <v>20</v>
      </c>
      <c r="M12182" t="s">
        <v>99</v>
      </c>
      <c r="N12182" t="s">
        <v>98</v>
      </c>
      <c r="O12182" t="s">
        <v>22</v>
      </c>
      <c r="P12182" t="s">
        <v>23</v>
      </c>
      <c r="Q12182" t="s">
        <v>24</v>
      </c>
    </row>
    <row r="12183" spans="1:17" x14ac:dyDescent="0.2">
      <c r="A12183" s="2">
        <v>39855</v>
      </c>
      <c r="B12183" t="s">
        <v>123</v>
      </c>
      <c r="C12183" t="s">
        <v>94</v>
      </c>
      <c r="D12183" t="s">
        <v>50</v>
      </c>
      <c r="E12183" t="s">
        <v>50</v>
      </c>
      <c r="F12183">
        <v>18</v>
      </c>
      <c r="G12183">
        <v>43</v>
      </c>
      <c r="H12183">
        <v>0</v>
      </c>
      <c r="I12183">
        <v>0</v>
      </c>
      <c r="J12183">
        <v>1</v>
      </c>
      <c r="K12183">
        <v>0</v>
      </c>
      <c r="L12183" t="s">
        <v>28</v>
      </c>
      <c r="M12183" t="s">
        <v>179</v>
      </c>
      <c r="N12183" t="s">
        <v>123</v>
      </c>
      <c r="O12183" t="s">
        <v>22</v>
      </c>
      <c r="P12183" t="s">
        <v>23</v>
      </c>
      <c r="Q12183" t="s">
        <v>24</v>
      </c>
    </row>
    <row r="12184" spans="1:17" x14ac:dyDescent="0.2">
      <c r="A12184" s="2">
        <v>39855</v>
      </c>
      <c r="B12184" t="s">
        <v>143</v>
      </c>
      <c r="C12184" t="s">
        <v>55</v>
      </c>
      <c r="D12184" t="s">
        <v>115</v>
      </c>
      <c r="E12184" t="s">
        <v>57</v>
      </c>
      <c r="F12184">
        <v>37</v>
      </c>
      <c r="G12184">
        <v>27</v>
      </c>
      <c r="H12184">
        <v>0</v>
      </c>
      <c r="I12184">
        <v>0</v>
      </c>
      <c r="J12184">
        <v>0</v>
      </c>
      <c r="K12184">
        <v>0</v>
      </c>
      <c r="L12184" t="s">
        <v>20</v>
      </c>
      <c r="M12184" t="s">
        <v>773</v>
      </c>
      <c r="N12184" t="s">
        <v>143</v>
      </c>
      <c r="O12184" t="s">
        <v>22</v>
      </c>
      <c r="P12184" t="s">
        <v>23</v>
      </c>
      <c r="Q12184" t="s">
        <v>30</v>
      </c>
    </row>
    <row r="12185" spans="1:17" x14ac:dyDescent="0.2">
      <c r="A12185" s="2">
        <v>39855</v>
      </c>
      <c r="B12185" t="s">
        <v>163</v>
      </c>
      <c r="C12185" t="s">
        <v>113</v>
      </c>
      <c r="D12185" t="s">
        <v>115</v>
      </c>
      <c r="E12185" t="s">
        <v>115</v>
      </c>
      <c r="F12185">
        <v>119</v>
      </c>
      <c r="G12185">
        <v>55</v>
      </c>
      <c r="H12185">
        <v>0</v>
      </c>
      <c r="I12185">
        <v>0</v>
      </c>
      <c r="J12185">
        <v>1</v>
      </c>
      <c r="K12185">
        <v>0</v>
      </c>
      <c r="L12185" t="s">
        <v>20</v>
      </c>
      <c r="M12185" t="s">
        <v>1074</v>
      </c>
      <c r="N12185" t="s">
        <v>163</v>
      </c>
      <c r="O12185" t="s">
        <v>22</v>
      </c>
      <c r="P12185" t="s">
        <v>23</v>
      </c>
      <c r="Q12185" t="s">
        <v>24</v>
      </c>
    </row>
    <row r="12186" spans="1:17" x14ac:dyDescent="0.2">
      <c r="A12186" s="2">
        <v>39855</v>
      </c>
      <c r="B12186" t="s">
        <v>301</v>
      </c>
      <c r="C12186" t="s">
        <v>386</v>
      </c>
      <c r="D12186" t="s">
        <v>115</v>
      </c>
      <c r="E12186" t="s">
        <v>50</v>
      </c>
      <c r="F12186">
        <v>125</v>
      </c>
      <c r="G12186">
        <v>136</v>
      </c>
      <c r="H12186">
        <v>0</v>
      </c>
      <c r="I12186">
        <v>0</v>
      </c>
      <c r="J12186">
        <v>1</v>
      </c>
      <c r="K12186">
        <v>1</v>
      </c>
      <c r="L12186" t="s">
        <v>28</v>
      </c>
      <c r="M12186" t="s">
        <v>302</v>
      </c>
      <c r="N12186" t="s">
        <v>301</v>
      </c>
      <c r="O12186" t="s">
        <v>22</v>
      </c>
      <c r="P12186" t="s">
        <v>23</v>
      </c>
      <c r="Q12186" t="s">
        <v>30</v>
      </c>
    </row>
    <row r="12187" spans="1:17" x14ac:dyDescent="0.2">
      <c r="A12187" s="2">
        <v>39855</v>
      </c>
      <c r="B12187" t="s">
        <v>101</v>
      </c>
      <c r="C12187" t="s">
        <v>286</v>
      </c>
      <c r="D12187" t="s">
        <v>50</v>
      </c>
      <c r="E12187" t="s">
        <v>50</v>
      </c>
      <c r="F12187">
        <v>67</v>
      </c>
      <c r="G12187">
        <v>121</v>
      </c>
      <c r="H12187">
        <v>0</v>
      </c>
      <c r="I12187">
        <v>0</v>
      </c>
      <c r="J12187">
        <v>0</v>
      </c>
      <c r="K12187">
        <v>0</v>
      </c>
      <c r="L12187" t="s">
        <v>28</v>
      </c>
      <c r="M12187" t="s">
        <v>146</v>
      </c>
      <c r="N12187" t="s">
        <v>145</v>
      </c>
      <c r="O12187" t="s">
        <v>122</v>
      </c>
      <c r="P12187" t="s">
        <v>23</v>
      </c>
      <c r="Q12187" t="s">
        <v>30</v>
      </c>
    </row>
    <row r="12188" spans="1:17" x14ac:dyDescent="0.2">
      <c r="A12188" s="2">
        <v>39855</v>
      </c>
      <c r="B12188" t="s">
        <v>718</v>
      </c>
      <c r="C12188" t="s">
        <v>18</v>
      </c>
      <c r="D12188" t="s">
        <v>36</v>
      </c>
      <c r="E12188" t="s">
        <v>19</v>
      </c>
      <c r="F12188">
        <v>80</v>
      </c>
      <c r="G12188">
        <v>22</v>
      </c>
      <c r="H12188">
        <v>0</v>
      </c>
      <c r="I12188">
        <v>0</v>
      </c>
      <c r="J12188">
        <v>2</v>
      </c>
      <c r="K12188">
        <v>3</v>
      </c>
      <c r="L12188" t="s">
        <v>28</v>
      </c>
      <c r="M12188" t="s">
        <v>657</v>
      </c>
      <c r="N12188" t="s">
        <v>718</v>
      </c>
      <c r="O12188" t="s">
        <v>22</v>
      </c>
      <c r="P12188" t="s">
        <v>23</v>
      </c>
      <c r="Q12188" t="s">
        <v>41</v>
      </c>
    </row>
    <row r="12189" spans="1:17" x14ac:dyDescent="0.2">
      <c r="A12189" s="2">
        <v>39855</v>
      </c>
      <c r="B12189" t="s">
        <v>174</v>
      </c>
      <c r="C12189" t="s">
        <v>76</v>
      </c>
      <c r="D12189" t="s">
        <v>50</v>
      </c>
      <c r="E12189" t="s">
        <v>50</v>
      </c>
      <c r="F12189">
        <v>151</v>
      </c>
      <c r="G12189">
        <v>77</v>
      </c>
      <c r="H12189">
        <v>0</v>
      </c>
      <c r="I12189">
        <v>0</v>
      </c>
      <c r="J12189">
        <v>0</v>
      </c>
      <c r="K12189">
        <v>2</v>
      </c>
      <c r="L12189" t="s">
        <v>28</v>
      </c>
      <c r="M12189" t="s">
        <v>891</v>
      </c>
      <c r="N12189" t="s">
        <v>106</v>
      </c>
      <c r="O12189" t="s">
        <v>122</v>
      </c>
      <c r="P12189" t="s">
        <v>23</v>
      </c>
      <c r="Q12189" t="s">
        <v>41</v>
      </c>
    </row>
    <row r="12190" spans="1:17" x14ac:dyDescent="0.2">
      <c r="A12190" s="2">
        <v>39855</v>
      </c>
      <c r="B12190" t="s">
        <v>328</v>
      </c>
      <c r="C12190" t="s">
        <v>384</v>
      </c>
      <c r="D12190" t="s">
        <v>50</v>
      </c>
      <c r="E12190" t="s">
        <v>50</v>
      </c>
      <c r="F12190">
        <v>57</v>
      </c>
      <c r="G12190">
        <v>99</v>
      </c>
      <c r="H12190">
        <v>0</v>
      </c>
      <c r="I12190">
        <v>0</v>
      </c>
      <c r="J12190">
        <v>1</v>
      </c>
      <c r="K12190">
        <v>1</v>
      </c>
      <c r="L12190" t="s">
        <v>28</v>
      </c>
      <c r="M12190" t="s">
        <v>767</v>
      </c>
      <c r="N12190" t="s">
        <v>180</v>
      </c>
      <c r="O12190" t="s">
        <v>122</v>
      </c>
      <c r="P12190" t="s">
        <v>23</v>
      </c>
      <c r="Q12190" t="s">
        <v>30</v>
      </c>
    </row>
    <row r="12191" spans="1:17" x14ac:dyDescent="0.2">
      <c r="A12191" s="2">
        <v>39855</v>
      </c>
      <c r="B12191" t="s">
        <v>184</v>
      </c>
      <c r="C12191" t="s">
        <v>85</v>
      </c>
      <c r="D12191" t="s">
        <v>50</v>
      </c>
      <c r="E12191" t="s">
        <v>50</v>
      </c>
      <c r="F12191">
        <v>154</v>
      </c>
      <c r="G12191">
        <v>79</v>
      </c>
      <c r="H12191">
        <v>0</v>
      </c>
      <c r="I12191">
        <v>0</v>
      </c>
      <c r="J12191">
        <v>0</v>
      </c>
      <c r="K12191">
        <v>0</v>
      </c>
      <c r="L12191" t="s">
        <v>20</v>
      </c>
      <c r="M12191" t="s">
        <v>193</v>
      </c>
      <c r="N12191" t="s">
        <v>184</v>
      </c>
      <c r="O12191" t="s">
        <v>22</v>
      </c>
      <c r="P12191" t="s">
        <v>23</v>
      </c>
      <c r="Q12191" t="s">
        <v>30</v>
      </c>
    </row>
    <row r="12192" spans="1:17" x14ac:dyDescent="0.2">
      <c r="A12192" s="2">
        <v>39855</v>
      </c>
      <c r="B12192" t="s">
        <v>110</v>
      </c>
      <c r="C12192" t="s">
        <v>293</v>
      </c>
      <c r="D12192" t="s">
        <v>36</v>
      </c>
      <c r="E12192" t="s">
        <v>50</v>
      </c>
      <c r="F12192">
        <v>41</v>
      </c>
      <c r="G12192">
        <v>12</v>
      </c>
      <c r="H12192">
        <v>0</v>
      </c>
      <c r="I12192">
        <v>0</v>
      </c>
      <c r="J12192">
        <v>0</v>
      </c>
      <c r="K12192">
        <v>0</v>
      </c>
      <c r="L12192" t="s">
        <v>28</v>
      </c>
      <c r="M12192" t="s">
        <v>112</v>
      </c>
      <c r="N12192" t="s">
        <v>110</v>
      </c>
      <c r="O12192" t="s">
        <v>22</v>
      </c>
      <c r="P12192" t="s">
        <v>23</v>
      </c>
      <c r="Q12192" t="s">
        <v>30</v>
      </c>
    </row>
    <row r="12193" spans="1:17" x14ac:dyDescent="0.2">
      <c r="A12193" s="2">
        <v>39855</v>
      </c>
      <c r="B12193" t="s">
        <v>296</v>
      </c>
      <c r="C12193" t="s">
        <v>250</v>
      </c>
      <c r="D12193" t="s">
        <v>36</v>
      </c>
      <c r="E12193" t="s">
        <v>36</v>
      </c>
      <c r="F12193">
        <v>95</v>
      </c>
      <c r="G12193">
        <v>102</v>
      </c>
      <c r="H12193">
        <v>0</v>
      </c>
      <c r="I12193">
        <v>0</v>
      </c>
      <c r="J12193">
        <v>2</v>
      </c>
      <c r="K12193">
        <v>0</v>
      </c>
      <c r="L12193" t="s">
        <v>28</v>
      </c>
      <c r="M12193" t="s">
        <v>399</v>
      </c>
      <c r="N12193" t="s">
        <v>296</v>
      </c>
      <c r="O12193" t="s">
        <v>22</v>
      </c>
      <c r="P12193" t="s">
        <v>23</v>
      </c>
      <c r="Q12193" t="s">
        <v>24</v>
      </c>
    </row>
    <row r="12194" spans="1:17" x14ac:dyDescent="0.2">
      <c r="A12194" s="2">
        <v>39855</v>
      </c>
      <c r="B12194" t="s">
        <v>135</v>
      </c>
      <c r="C12194" t="s">
        <v>185</v>
      </c>
      <c r="D12194" t="s">
        <v>36</v>
      </c>
      <c r="E12194" t="s">
        <v>27</v>
      </c>
      <c r="F12194">
        <v>23</v>
      </c>
      <c r="G12194">
        <v>64</v>
      </c>
      <c r="H12194">
        <v>0</v>
      </c>
      <c r="I12194">
        <v>0</v>
      </c>
      <c r="J12194">
        <v>0</v>
      </c>
      <c r="K12194">
        <v>0</v>
      </c>
      <c r="L12194" t="s">
        <v>28</v>
      </c>
      <c r="M12194" t="s">
        <v>91</v>
      </c>
      <c r="N12194" t="s">
        <v>89</v>
      </c>
      <c r="O12194" t="s">
        <v>122</v>
      </c>
      <c r="P12194" t="s">
        <v>23</v>
      </c>
      <c r="Q12194" t="s">
        <v>30</v>
      </c>
    </row>
    <row r="12195" spans="1:17" x14ac:dyDescent="0.2">
      <c r="A12195" s="2">
        <v>39855</v>
      </c>
      <c r="B12195" t="s">
        <v>42</v>
      </c>
      <c r="C12195" t="s">
        <v>38</v>
      </c>
      <c r="D12195" t="s">
        <v>19</v>
      </c>
      <c r="E12195" t="s">
        <v>19</v>
      </c>
      <c r="F12195">
        <v>76</v>
      </c>
      <c r="G12195">
        <v>15</v>
      </c>
      <c r="H12195">
        <v>0</v>
      </c>
      <c r="I12195">
        <v>0</v>
      </c>
      <c r="J12195">
        <v>0</v>
      </c>
      <c r="K12195">
        <v>1</v>
      </c>
      <c r="L12195" t="s">
        <v>28</v>
      </c>
      <c r="M12195" t="s">
        <v>44</v>
      </c>
      <c r="N12195" t="s">
        <v>42</v>
      </c>
      <c r="O12195" t="s">
        <v>22</v>
      </c>
      <c r="P12195" t="s">
        <v>23</v>
      </c>
      <c r="Q12195" t="s">
        <v>41</v>
      </c>
    </row>
    <row r="12196" spans="1:17" x14ac:dyDescent="0.2">
      <c r="A12196" s="2">
        <v>39855</v>
      </c>
      <c r="B12196" t="s">
        <v>82</v>
      </c>
      <c r="C12196" t="s">
        <v>70</v>
      </c>
      <c r="D12196" t="s">
        <v>50</v>
      </c>
      <c r="E12196" t="s">
        <v>50</v>
      </c>
      <c r="F12196">
        <v>12</v>
      </c>
      <c r="G12196">
        <v>61</v>
      </c>
      <c r="H12196">
        <v>0</v>
      </c>
      <c r="I12196">
        <v>0</v>
      </c>
      <c r="J12196">
        <v>1</v>
      </c>
      <c r="K12196">
        <v>0</v>
      </c>
      <c r="L12196" t="s">
        <v>28</v>
      </c>
      <c r="M12196" t="s">
        <v>1001</v>
      </c>
      <c r="N12196" t="s">
        <v>82</v>
      </c>
      <c r="O12196" t="s">
        <v>22</v>
      </c>
      <c r="P12196" t="s">
        <v>23</v>
      </c>
      <c r="Q12196" t="s">
        <v>24</v>
      </c>
    </row>
    <row r="12197" spans="1:17" x14ac:dyDescent="0.2">
      <c r="A12197" s="2">
        <v>39855</v>
      </c>
      <c r="B12197" t="s">
        <v>92</v>
      </c>
      <c r="C12197" t="s">
        <v>274</v>
      </c>
      <c r="D12197" t="s">
        <v>50</v>
      </c>
      <c r="E12197" t="s">
        <v>50</v>
      </c>
      <c r="F12197">
        <v>17</v>
      </c>
      <c r="G12197">
        <v>7</v>
      </c>
      <c r="H12197">
        <v>0</v>
      </c>
      <c r="I12197">
        <v>0</v>
      </c>
      <c r="J12197">
        <v>1</v>
      </c>
      <c r="K12197">
        <v>2</v>
      </c>
      <c r="L12197" t="s">
        <v>28</v>
      </c>
      <c r="M12197" t="s">
        <v>124</v>
      </c>
      <c r="N12197" t="s">
        <v>92</v>
      </c>
      <c r="O12197" t="s">
        <v>22</v>
      </c>
      <c r="P12197" t="s">
        <v>23</v>
      </c>
      <c r="Q12197" t="s">
        <v>41</v>
      </c>
    </row>
    <row r="12198" spans="1:17" x14ac:dyDescent="0.2">
      <c r="A12198" s="2">
        <v>39855</v>
      </c>
      <c r="B12198" t="s">
        <v>125</v>
      </c>
      <c r="C12198" t="s">
        <v>100</v>
      </c>
      <c r="D12198" t="s">
        <v>50</v>
      </c>
      <c r="E12198" t="s">
        <v>50</v>
      </c>
      <c r="F12198">
        <v>201</v>
      </c>
      <c r="G12198">
        <v>49</v>
      </c>
      <c r="H12198">
        <v>0</v>
      </c>
      <c r="I12198">
        <v>0</v>
      </c>
      <c r="J12198">
        <v>0</v>
      </c>
      <c r="K12198">
        <v>3</v>
      </c>
      <c r="L12198" t="s">
        <v>20</v>
      </c>
      <c r="M12198" t="s">
        <v>468</v>
      </c>
      <c r="N12198" t="s">
        <v>125</v>
      </c>
      <c r="O12198" t="s">
        <v>22</v>
      </c>
      <c r="P12198" t="s">
        <v>23</v>
      </c>
      <c r="Q12198" t="s">
        <v>41</v>
      </c>
    </row>
    <row r="12199" spans="1:17" x14ac:dyDescent="0.2">
      <c r="A12199" s="2">
        <v>39855</v>
      </c>
      <c r="B12199" t="s">
        <v>1204</v>
      </c>
      <c r="C12199" t="s">
        <v>168</v>
      </c>
      <c r="D12199" t="s">
        <v>50</v>
      </c>
      <c r="E12199" t="s">
        <v>50</v>
      </c>
      <c r="F12199">
        <v>33</v>
      </c>
      <c r="G12199">
        <v>14</v>
      </c>
      <c r="H12199">
        <v>0</v>
      </c>
      <c r="I12199">
        <v>0</v>
      </c>
      <c r="J12199">
        <v>0</v>
      </c>
      <c r="K12199">
        <v>1</v>
      </c>
      <c r="L12199" t="s">
        <v>691</v>
      </c>
      <c r="M12199" t="s">
        <v>435</v>
      </c>
      <c r="N12199" t="s">
        <v>145</v>
      </c>
      <c r="O12199" t="s">
        <v>122</v>
      </c>
      <c r="P12199" t="s">
        <v>23</v>
      </c>
      <c r="Q12199" t="s">
        <v>41</v>
      </c>
    </row>
    <row r="12200" spans="1:17" x14ac:dyDescent="0.2">
      <c r="A12200" s="2">
        <v>39855</v>
      </c>
      <c r="B12200" t="s">
        <v>149</v>
      </c>
      <c r="C12200" t="s">
        <v>107</v>
      </c>
      <c r="D12200" t="s">
        <v>36</v>
      </c>
      <c r="E12200" t="s">
        <v>19</v>
      </c>
      <c r="F12200">
        <v>70</v>
      </c>
      <c r="G12200">
        <v>31</v>
      </c>
      <c r="H12200">
        <v>0</v>
      </c>
      <c r="I12200">
        <v>0</v>
      </c>
      <c r="J12200">
        <v>0</v>
      </c>
      <c r="K12200">
        <v>2</v>
      </c>
      <c r="L12200" t="s">
        <v>28</v>
      </c>
      <c r="M12200" t="s">
        <v>1055</v>
      </c>
      <c r="N12200" t="s">
        <v>149</v>
      </c>
      <c r="O12200" t="s">
        <v>22</v>
      </c>
      <c r="P12200" t="s">
        <v>23</v>
      </c>
      <c r="Q12200" t="s">
        <v>41</v>
      </c>
    </row>
    <row r="12201" spans="1:17" x14ac:dyDescent="0.2">
      <c r="A12201" s="2">
        <v>39855</v>
      </c>
      <c r="B12201" t="s">
        <v>106</v>
      </c>
      <c r="C12201" t="s">
        <v>89</v>
      </c>
      <c r="D12201" t="s">
        <v>50</v>
      </c>
      <c r="E12201" t="s">
        <v>50</v>
      </c>
      <c r="F12201">
        <v>1</v>
      </c>
      <c r="G12201">
        <v>8</v>
      </c>
      <c r="H12201">
        <v>0</v>
      </c>
      <c r="I12201">
        <v>0</v>
      </c>
      <c r="J12201">
        <v>2</v>
      </c>
      <c r="K12201">
        <v>0</v>
      </c>
      <c r="L12201" t="s">
        <v>28</v>
      </c>
      <c r="M12201" t="s">
        <v>194</v>
      </c>
      <c r="N12201" t="s">
        <v>106</v>
      </c>
      <c r="O12201" t="s">
        <v>22</v>
      </c>
      <c r="P12201" t="s">
        <v>23</v>
      </c>
      <c r="Q12201" t="s">
        <v>24</v>
      </c>
    </row>
    <row r="12202" spans="1:17" x14ac:dyDescent="0.2">
      <c r="A12202" s="2">
        <v>39855</v>
      </c>
      <c r="B12202" t="s">
        <v>53</v>
      </c>
      <c r="C12202" t="s">
        <v>87</v>
      </c>
      <c r="D12202" t="s">
        <v>50</v>
      </c>
      <c r="E12202" t="s">
        <v>50</v>
      </c>
      <c r="F12202">
        <v>21</v>
      </c>
      <c r="G12202">
        <v>26</v>
      </c>
      <c r="H12202">
        <v>0</v>
      </c>
      <c r="I12202">
        <v>0</v>
      </c>
      <c r="J12202">
        <v>1</v>
      </c>
      <c r="K12202">
        <v>1</v>
      </c>
      <c r="L12202" t="s">
        <v>28</v>
      </c>
      <c r="M12202" t="s">
        <v>976</v>
      </c>
      <c r="N12202" t="s">
        <v>53</v>
      </c>
      <c r="O12202" t="s">
        <v>22</v>
      </c>
      <c r="P12202" t="s">
        <v>23</v>
      </c>
      <c r="Q12202" t="s">
        <v>30</v>
      </c>
    </row>
    <row r="12203" spans="1:17" x14ac:dyDescent="0.2">
      <c r="A12203" s="2">
        <v>39855</v>
      </c>
      <c r="B12203" t="s">
        <v>211</v>
      </c>
      <c r="C12203" t="s">
        <v>45</v>
      </c>
      <c r="D12203" t="s">
        <v>36</v>
      </c>
      <c r="E12203" t="s">
        <v>36</v>
      </c>
      <c r="F12203">
        <v>103</v>
      </c>
      <c r="G12203">
        <v>100</v>
      </c>
      <c r="H12203">
        <v>0</v>
      </c>
      <c r="I12203">
        <v>0</v>
      </c>
      <c r="J12203">
        <v>0</v>
      </c>
      <c r="K12203">
        <v>0</v>
      </c>
      <c r="L12203" t="s">
        <v>28</v>
      </c>
      <c r="M12203" t="s">
        <v>373</v>
      </c>
      <c r="N12203" t="s">
        <v>211</v>
      </c>
      <c r="O12203" t="s">
        <v>22</v>
      </c>
      <c r="P12203" t="s">
        <v>23</v>
      </c>
      <c r="Q12203" t="s">
        <v>30</v>
      </c>
    </row>
    <row r="12204" spans="1:17" x14ac:dyDescent="0.2">
      <c r="A12204" s="2">
        <v>39855</v>
      </c>
      <c r="B12204" t="s">
        <v>128</v>
      </c>
      <c r="C12204" t="s">
        <v>126</v>
      </c>
      <c r="D12204" t="s">
        <v>36</v>
      </c>
      <c r="E12204" t="s">
        <v>50</v>
      </c>
      <c r="F12204">
        <v>53</v>
      </c>
      <c r="G12204">
        <v>3</v>
      </c>
      <c r="H12204">
        <v>0</v>
      </c>
      <c r="I12204">
        <v>0</v>
      </c>
      <c r="J12204">
        <v>1</v>
      </c>
      <c r="K12204">
        <v>1</v>
      </c>
      <c r="L12204" t="s">
        <v>28</v>
      </c>
      <c r="M12204" t="s">
        <v>1054</v>
      </c>
      <c r="N12204" t="s">
        <v>128</v>
      </c>
      <c r="O12204" t="s">
        <v>22</v>
      </c>
      <c r="P12204" t="s">
        <v>23</v>
      </c>
      <c r="Q12204" t="s">
        <v>30</v>
      </c>
    </row>
    <row r="12205" spans="1:17" x14ac:dyDescent="0.2">
      <c r="A12205" s="2">
        <v>39855</v>
      </c>
      <c r="B12205" t="s">
        <v>180</v>
      </c>
      <c r="C12205" t="s">
        <v>136</v>
      </c>
      <c r="D12205" t="s">
        <v>50</v>
      </c>
      <c r="E12205" t="s">
        <v>36</v>
      </c>
      <c r="F12205">
        <v>10</v>
      </c>
      <c r="G12205">
        <v>36</v>
      </c>
      <c r="H12205">
        <v>0</v>
      </c>
      <c r="I12205">
        <v>0</v>
      </c>
      <c r="J12205">
        <v>1</v>
      </c>
      <c r="K12205">
        <v>1</v>
      </c>
      <c r="L12205" t="s">
        <v>28</v>
      </c>
      <c r="M12205" t="s">
        <v>439</v>
      </c>
      <c r="N12205" t="s">
        <v>180</v>
      </c>
      <c r="O12205" t="s">
        <v>22</v>
      </c>
      <c r="P12205" t="s">
        <v>23</v>
      </c>
      <c r="Q12205" t="s">
        <v>30</v>
      </c>
    </row>
    <row r="12206" spans="1:17" x14ac:dyDescent="0.2">
      <c r="A12206" s="2">
        <v>39855</v>
      </c>
      <c r="B12206" t="s">
        <v>77</v>
      </c>
      <c r="C12206" t="s">
        <v>26</v>
      </c>
      <c r="D12206" t="s">
        <v>27</v>
      </c>
      <c r="E12206" t="s">
        <v>27</v>
      </c>
      <c r="F12206">
        <v>20</v>
      </c>
      <c r="G12206">
        <v>24</v>
      </c>
      <c r="H12206">
        <v>0</v>
      </c>
      <c r="I12206">
        <v>0</v>
      </c>
      <c r="J12206">
        <v>2</v>
      </c>
      <c r="K12206">
        <v>0</v>
      </c>
      <c r="L12206" t="s">
        <v>20</v>
      </c>
      <c r="M12206" t="s">
        <v>947</v>
      </c>
      <c r="N12206" t="s">
        <v>77</v>
      </c>
      <c r="O12206" t="s">
        <v>22</v>
      </c>
      <c r="P12206" t="s">
        <v>23</v>
      </c>
      <c r="Q12206" t="s">
        <v>24</v>
      </c>
    </row>
    <row r="12207" spans="1:17" x14ac:dyDescent="0.2">
      <c r="A12207" s="2">
        <v>39855</v>
      </c>
      <c r="B12207" t="s">
        <v>449</v>
      </c>
      <c r="C12207" t="s">
        <v>402</v>
      </c>
      <c r="D12207" t="s">
        <v>115</v>
      </c>
      <c r="E12207" t="s">
        <v>115</v>
      </c>
      <c r="F12207">
        <v>72</v>
      </c>
      <c r="G12207">
        <v>74</v>
      </c>
      <c r="H12207">
        <v>0</v>
      </c>
      <c r="I12207">
        <v>0</v>
      </c>
      <c r="J12207">
        <v>0</v>
      </c>
      <c r="K12207">
        <v>1</v>
      </c>
      <c r="L12207" t="s">
        <v>20</v>
      </c>
      <c r="M12207" t="s">
        <v>530</v>
      </c>
      <c r="N12207" t="s">
        <v>449</v>
      </c>
      <c r="O12207" t="s">
        <v>22</v>
      </c>
      <c r="P12207" t="s">
        <v>23</v>
      </c>
      <c r="Q12207" t="s">
        <v>41</v>
      </c>
    </row>
    <row r="12208" spans="1:17" x14ac:dyDescent="0.2">
      <c r="A12208" s="2">
        <v>39855</v>
      </c>
      <c r="B12208" t="s">
        <v>32</v>
      </c>
      <c r="C12208" t="s">
        <v>555</v>
      </c>
      <c r="D12208" t="s">
        <v>19</v>
      </c>
      <c r="E12208" t="s">
        <v>27</v>
      </c>
      <c r="F12208">
        <v>67</v>
      </c>
      <c r="G12208">
        <v>110</v>
      </c>
      <c r="H12208">
        <v>0</v>
      </c>
      <c r="I12208">
        <v>0</v>
      </c>
      <c r="J12208">
        <v>2</v>
      </c>
      <c r="K12208">
        <v>1</v>
      </c>
      <c r="L12208" t="s">
        <v>28</v>
      </c>
      <c r="M12208" t="s">
        <v>1269</v>
      </c>
      <c r="N12208" t="s">
        <v>32</v>
      </c>
      <c r="O12208" t="s">
        <v>22</v>
      </c>
      <c r="P12208" t="s">
        <v>23</v>
      </c>
      <c r="Q12208" t="s">
        <v>24</v>
      </c>
    </row>
    <row r="12209" spans="1:17" x14ac:dyDescent="0.2">
      <c r="A12209" s="2">
        <v>39855</v>
      </c>
      <c r="B12209" t="s">
        <v>161</v>
      </c>
      <c r="C12209" t="s">
        <v>90</v>
      </c>
      <c r="D12209" t="s">
        <v>50</v>
      </c>
      <c r="E12209" t="s">
        <v>50</v>
      </c>
      <c r="F12209">
        <v>65</v>
      </c>
      <c r="G12209">
        <v>28</v>
      </c>
      <c r="H12209">
        <v>0</v>
      </c>
      <c r="I12209">
        <v>0</v>
      </c>
      <c r="J12209">
        <v>0</v>
      </c>
      <c r="K12209">
        <v>1</v>
      </c>
      <c r="L12209" t="s">
        <v>28</v>
      </c>
      <c r="M12209" t="s">
        <v>1357</v>
      </c>
      <c r="N12209" t="s">
        <v>82</v>
      </c>
      <c r="O12209" t="s">
        <v>122</v>
      </c>
      <c r="P12209" t="s">
        <v>23</v>
      </c>
      <c r="Q12209" t="s">
        <v>41</v>
      </c>
    </row>
    <row r="12210" spans="1:17" x14ac:dyDescent="0.2">
      <c r="A12210" s="2">
        <v>39877</v>
      </c>
      <c r="B12210" t="s">
        <v>55</v>
      </c>
      <c r="C12210" t="s">
        <v>301</v>
      </c>
      <c r="D12210" t="s">
        <v>57</v>
      </c>
      <c r="E12210" t="s">
        <v>115</v>
      </c>
      <c r="F12210">
        <v>27</v>
      </c>
      <c r="G12210">
        <v>125</v>
      </c>
      <c r="H12210">
        <v>0</v>
      </c>
      <c r="I12210">
        <v>0</v>
      </c>
      <c r="J12210">
        <v>0</v>
      </c>
      <c r="K12210">
        <v>1</v>
      </c>
      <c r="L12210" t="s">
        <v>570</v>
      </c>
      <c r="M12210" t="s">
        <v>668</v>
      </c>
      <c r="N12210" t="s">
        <v>55</v>
      </c>
      <c r="O12210" t="s">
        <v>22</v>
      </c>
      <c r="P12210" t="s">
        <v>23</v>
      </c>
      <c r="Q12210" t="s">
        <v>41</v>
      </c>
    </row>
    <row r="12211" spans="1:17" x14ac:dyDescent="0.2">
      <c r="A12211" s="2">
        <v>39879</v>
      </c>
      <c r="B12211" t="s">
        <v>380</v>
      </c>
      <c r="C12211" t="s">
        <v>208</v>
      </c>
      <c r="D12211" t="s">
        <v>36</v>
      </c>
      <c r="E12211" t="s">
        <v>36</v>
      </c>
      <c r="F12211">
        <v>84</v>
      </c>
      <c r="G12211">
        <v>71</v>
      </c>
      <c r="H12211">
        <v>0</v>
      </c>
      <c r="I12211">
        <v>0</v>
      </c>
      <c r="J12211">
        <v>0</v>
      </c>
      <c r="K12211">
        <v>2</v>
      </c>
      <c r="L12211" t="s">
        <v>28</v>
      </c>
      <c r="M12211" t="s">
        <v>381</v>
      </c>
      <c r="N12211" t="s">
        <v>380</v>
      </c>
      <c r="O12211" t="s">
        <v>22</v>
      </c>
      <c r="P12211" t="s">
        <v>23</v>
      </c>
      <c r="Q12211" t="s">
        <v>41</v>
      </c>
    </row>
    <row r="12212" spans="1:17" x14ac:dyDescent="0.2">
      <c r="A12212" s="2">
        <v>39883</v>
      </c>
      <c r="B12212" t="s">
        <v>889</v>
      </c>
      <c r="C12212" t="s">
        <v>898</v>
      </c>
      <c r="D12212" t="s">
        <v>115</v>
      </c>
      <c r="E12212" t="s">
        <v>115</v>
      </c>
      <c r="F12212">
        <v>201</v>
      </c>
      <c r="G12212">
        <v>193</v>
      </c>
      <c r="H12212">
        <v>0</v>
      </c>
      <c r="I12212">
        <v>0</v>
      </c>
      <c r="J12212">
        <v>1</v>
      </c>
      <c r="K12212">
        <v>0</v>
      </c>
      <c r="L12212" t="s">
        <v>1071</v>
      </c>
      <c r="M12212" t="s">
        <v>1358</v>
      </c>
      <c r="N12212" t="s">
        <v>889</v>
      </c>
      <c r="O12212" t="s">
        <v>22</v>
      </c>
      <c r="P12212" t="s">
        <v>23</v>
      </c>
      <c r="Q12212" t="s">
        <v>24</v>
      </c>
    </row>
    <row r="12213" spans="1:17" x14ac:dyDescent="0.2">
      <c r="A12213" s="2">
        <v>39883</v>
      </c>
      <c r="B12213" t="s">
        <v>26</v>
      </c>
      <c r="C12213" t="s">
        <v>17</v>
      </c>
      <c r="D12213" t="s">
        <v>27</v>
      </c>
      <c r="E12213" t="s">
        <v>19</v>
      </c>
      <c r="F12213">
        <v>23</v>
      </c>
      <c r="G12213">
        <v>56</v>
      </c>
      <c r="H12213">
        <v>0</v>
      </c>
      <c r="I12213">
        <v>0</v>
      </c>
      <c r="J12213">
        <v>5</v>
      </c>
      <c r="K12213">
        <v>1</v>
      </c>
      <c r="L12213" t="s">
        <v>28</v>
      </c>
      <c r="M12213" t="s">
        <v>1278</v>
      </c>
      <c r="N12213" t="s">
        <v>77</v>
      </c>
      <c r="O12213" t="s">
        <v>122</v>
      </c>
      <c r="P12213" t="s">
        <v>23</v>
      </c>
      <c r="Q12213" t="s">
        <v>24</v>
      </c>
    </row>
    <row r="12214" spans="1:17" x14ac:dyDescent="0.2">
      <c r="A12214" s="2">
        <v>39883</v>
      </c>
      <c r="B12214" t="s">
        <v>459</v>
      </c>
      <c r="C12214" t="s">
        <v>463</v>
      </c>
      <c r="D12214" t="s">
        <v>115</v>
      </c>
      <c r="E12214" t="s">
        <v>115</v>
      </c>
      <c r="F12214">
        <v>172</v>
      </c>
      <c r="G12214">
        <v>166</v>
      </c>
      <c r="H12214">
        <v>0</v>
      </c>
      <c r="I12214">
        <v>0</v>
      </c>
      <c r="J12214">
        <v>1</v>
      </c>
      <c r="K12214">
        <v>0</v>
      </c>
      <c r="L12214" t="s">
        <v>28</v>
      </c>
      <c r="M12214" t="s">
        <v>749</v>
      </c>
      <c r="N12214" t="s">
        <v>459</v>
      </c>
      <c r="O12214" t="s">
        <v>22</v>
      </c>
      <c r="P12214" t="s">
        <v>23</v>
      </c>
      <c r="Q12214" t="s">
        <v>24</v>
      </c>
    </row>
    <row r="12215" spans="1:17" x14ac:dyDescent="0.2">
      <c r="A12215" s="2">
        <v>39885</v>
      </c>
      <c r="B12215" t="s">
        <v>571</v>
      </c>
      <c r="C12215" t="s">
        <v>898</v>
      </c>
      <c r="D12215" t="s">
        <v>115</v>
      </c>
      <c r="E12215" t="s">
        <v>115</v>
      </c>
      <c r="F12215">
        <v>197</v>
      </c>
      <c r="G12215">
        <v>193</v>
      </c>
      <c r="H12215">
        <v>0</v>
      </c>
      <c r="I12215">
        <v>0</v>
      </c>
      <c r="J12215">
        <v>1</v>
      </c>
      <c r="K12215">
        <v>2</v>
      </c>
      <c r="L12215" t="s">
        <v>1071</v>
      </c>
      <c r="M12215" t="s">
        <v>1358</v>
      </c>
      <c r="N12215" t="s">
        <v>889</v>
      </c>
      <c r="O12215" t="s">
        <v>122</v>
      </c>
      <c r="P12215" t="s">
        <v>23</v>
      </c>
      <c r="Q12215" t="s">
        <v>41</v>
      </c>
    </row>
    <row r="12216" spans="1:17" x14ac:dyDescent="0.2">
      <c r="A12216" s="2">
        <v>39886</v>
      </c>
      <c r="B12216" t="s">
        <v>167</v>
      </c>
      <c r="C12216" t="s">
        <v>207</v>
      </c>
      <c r="D12216" t="s">
        <v>115</v>
      </c>
      <c r="E12216" t="s">
        <v>36</v>
      </c>
      <c r="F12216">
        <v>42</v>
      </c>
      <c r="G12216">
        <v>96</v>
      </c>
      <c r="H12216">
        <v>0</v>
      </c>
      <c r="I12216">
        <v>0</v>
      </c>
      <c r="J12216">
        <v>1</v>
      </c>
      <c r="K12216">
        <v>0</v>
      </c>
      <c r="L12216" t="s">
        <v>28</v>
      </c>
      <c r="M12216" t="s">
        <v>625</v>
      </c>
      <c r="N12216" t="s">
        <v>167</v>
      </c>
      <c r="O12216" t="s">
        <v>22</v>
      </c>
      <c r="P12216" t="s">
        <v>23</v>
      </c>
      <c r="Q12216" t="s">
        <v>24</v>
      </c>
    </row>
    <row r="12217" spans="1:17" x14ac:dyDescent="0.2">
      <c r="A12217" s="2">
        <v>39886</v>
      </c>
      <c r="B12217" t="s">
        <v>459</v>
      </c>
      <c r="C12217" t="s">
        <v>462</v>
      </c>
      <c r="D12217" t="s">
        <v>115</v>
      </c>
      <c r="E12217" t="s">
        <v>115</v>
      </c>
      <c r="F12217">
        <v>172</v>
      </c>
      <c r="G12217">
        <v>164</v>
      </c>
      <c r="H12217">
        <v>0</v>
      </c>
      <c r="I12217">
        <v>0</v>
      </c>
      <c r="J12217">
        <v>4</v>
      </c>
      <c r="K12217">
        <v>2</v>
      </c>
      <c r="L12217" t="s">
        <v>28</v>
      </c>
      <c r="M12217" t="s">
        <v>749</v>
      </c>
      <c r="N12217" t="s">
        <v>459</v>
      </c>
      <c r="O12217" t="s">
        <v>22</v>
      </c>
      <c r="P12217" t="s">
        <v>23</v>
      </c>
      <c r="Q12217" t="s">
        <v>24</v>
      </c>
    </row>
    <row r="12218" spans="1:17" x14ac:dyDescent="0.2">
      <c r="A12218" s="2">
        <v>39887</v>
      </c>
      <c r="B12218" t="s">
        <v>889</v>
      </c>
      <c r="C12218" t="s">
        <v>571</v>
      </c>
      <c r="D12218" t="s">
        <v>115</v>
      </c>
      <c r="E12218" t="s">
        <v>115</v>
      </c>
      <c r="F12218">
        <v>201</v>
      </c>
      <c r="G12218">
        <v>197</v>
      </c>
      <c r="H12218">
        <v>0</v>
      </c>
      <c r="I12218">
        <v>0</v>
      </c>
      <c r="J12218">
        <v>2</v>
      </c>
      <c r="K12218">
        <v>2</v>
      </c>
      <c r="L12218" t="s">
        <v>1071</v>
      </c>
      <c r="M12218" t="s">
        <v>1358</v>
      </c>
      <c r="N12218" t="s">
        <v>889</v>
      </c>
      <c r="O12218" t="s">
        <v>22</v>
      </c>
      <c r="P12218" t="s">
        <v>23</v>
      </c>
      <c r="Q12218" t="s">
        <v>30</v>
      </c>
    </row>
    <row r="12219" spans="1:17" x14ac:dyDescent="0.2">
      <c r="A12219" s="2">
        <v>39889</v>
      </c>
      <c r="B12219" t="s">
        <v>166</v>
      </c>
      <c r="C12219" t="s">
        <v>301</v>
      </c>
      <c r="D12219" t="s">
        <v>115</v>
      </c>
      <c r="E12219" t="s">
        <v>115</v>
      </c>
      <c r="F12219">
        <v>87</v>
      </c>
      <c r="G12219">
        <v>114</v>
      </c>
      <c r="H12219">
        <v>0</v>
      </c>
      <c r="I12219">
        <v>0</v>
      </c>
      <c r="J12219">
        <v>1</v>
      </c>
      <c r="K12219">
        <v>0</v>
      </c>
      <c r="L12219" t="s">
        <v>28</v>
      </c>
      <c r="M12219" t="s">
        <v>165</v>
      </c>
      <c r="N12219" t="s">
        <v>166</v>
      </c>
      <c r="O12219" t="s">
        <v>22</v>
      </c>
      <c r="P12219" t="s">
        <v>23</v>
      </c>
      <c r="Q12219" t="s">
        <v>24</v>
      </c>
    </row>
    <row r="12220" spans="1:17" x14ac:dyDescent="0.2">
      <c r="A12220" s="2">
        <v>39890</v>
      </c>
      <c r="B12220" t="s">
        <v>282</v>
      </c>
      <c r="C12220" t="s">
        <v>531</v>
      </c>
      <c r="D12220" t="s">
        <v>19</v>
      </c>
      <c r="E12220" t="s">
        <v>27</v>
      </c>
      <c r="F12220">
        <v>75</v>
      </c>
      <c r="G12220">
        <v>51</v>
      </c>
      <c r="H12220">
        <v>0</v>
      </c>
      <c r="I12220">
        <v>0</v>
      </c>
      <c r="J12220">
        <v>1</v>
      </c>
      <c r="K12220">
        <v>0</v>
      </c>
      <c r="L12220" t="s">
        <v>28</v>
      </c>
      <c r="M12220" t="s">
        <v>281</v>
      </c>
      <c r="N12220" t="s">
        <v>282</v>
      </c>
      <c r="O12220" t="s">
        <v>22</v>
      </c>
      <c r="P12220" t="s">
        <v>23</v>
      </c>
      <c r="Q12220" t="s">
        <v>24</v>
      </c>
    </row>
    <row r="12221" spans="1:17" x14ac:dyDescent="0.2">
      <c r="A12221" s="2">
        <v>39893</v>
      </c>
      <c r="B12221" t="s">
        <v>352</v>
      </c>
      <c r="C12221" t="s">
        <v>351</v>
      </c>
      <c r="D12221" t="s">
        <v>36</v>
      </c>
      <c r="E12221" t="s">
        <v>36</v>
      </c>
      <c r="F12221">
        <v>115</v>
      </c>
      <c r="G12221">
        <v>121</v>
      </c>
      <c r="H12221">
        <v>0</v>
      </c>
      <c r="I12221">
        <v>0</v>
      </c>
      <c r="J12221">
        <v>0</v>
      </c>
      <c r="K12221">
        <v>0</v>
      </c>
      <c r="L12221" t="s">
        <v>28</v>
      </c>
      <c r="M12221" t="s">
        <v>1359</v>
      </c>
      <c r="N12221" t="s">
        <v>352</v>
      </c>
      <c r="O12221" t="s">
        <v>22</v>
      </c>
      <c r="P12221" t="s">
        <v>23</v>
      </c>
      <c r="Q12221" t="s">
        <v>30</v>
      </c>
    </row>
    <row r="12222" spans="1:17" x14ac:dyDescent="0.2">
      <c r="A12222" s="2">
        <v>39893</v>
      </c>
      <c r="B12222" t="s">
        <v>469</v>
      </c>
      <c r="C12222" t="s">
        <v>166</v>
      </c>
      <c r="D12222" t="s">
        <v>115</v>
      </c>
      <c r="E12222" t="s">
        <v>115</v>
      </c>
      <c r="F12222">
        <v>96</v>
      </c>
      <c r="G12222">
        <v>87</v>
      </c>
      <c r="H12222">
        <v>0</v>
      </c>
      <c r="I12222">
        <v>0</v>
      </c>
      <c r="J12222">
        <v>1</v>
      </c>
      <c r="K12222">
        <v>2</v>
      </c>
      <c r="L12222" t="s">
        <v>28</v>
      </c>
      <c r="M12222" t="s">
        <v>980</v>
      </c>
      <c r="N12222" t="s">
        <v>469</v>
      </c>
      <c r="O12222" t="s">
        <v>22</v>
      </c>
      <c r="P12222" t="s">
        <v>23</v>
      </c>
      <c r="Q12222" t="s">
        <v>41</v>
      </c>
    </row>
    <row r="12223" spans="1:17" x14ac:dyDescent="0.2">
      <c r="A12223" s="2">
        <v>39893</v>
      </c>
      <c r="B12223" t="s">
        <v>208</v>
      </c>
      <c r="C12223" t="s">
        <v>250</v>
      </c>
      <c r="D12223" t="s">
        <v>36</v>
      </c>
      <c r="E12223" t="s">
        <v>36</v>
      </c>
      <c r="F12223">
        <v>69</v>
      </c>
      <c r="G12223">
        <v>108</v>
      </c>
      <c r="H12223">
        <v>0</v>
      </c>
      <c r="I12223">
        <v>0</v>
      </c>
      <c r="J12223">
        <v>2</v>
      </c>
      <c r="K12223">
        <v>1</v>
      </c>
      <c r="L12223" t="s">
        <v>28</v>
      </c>
      <c r="M12223" t="s">
        <v>398</v>
      </c>
      <c r="N12223" t="s">
        <v>208</v>
      </c>
      <c r="O12223" t="s">
        <v>22</v>
      </c>
      <c r="P12223" t="s">
        <v>23</v>
      </c>
      <c r="Q12223" t="s">
        <v>24</v>
      </c>
    </row>
    <row r="12224" spans="1:17" x14ac:dyDescent="0.2">
      <c r="A12224" s="2">
        <v>39894</v>
      </c>
      <c r="B12224" t="s">
        <v>76</v>
      </c>
      <c r="C12224" t="s">
        <v>48</v>
      </c>
      <c r="D12224" t="s">
        <v>50</v>
      </c>
      <c r="E12224" t="s">
        <v>50</v>
      </c>
      <c r="F12224">
        <v>75</v>
      </c>
      <c r="G12224">
        <v>185</v>
      </c>
      <c r="H12224">
        <v>0</v>
      </c>
      <c r="I12224">
        <v>0</v>
      </c>
      <c r="J12224">
        <v>1</v>
      </c>
      <c r="K12224">
        <v>2</v>
      </c>
      <c r="L12224" t="s">
        <v>28</v>
      </c>
      <c r="M12224" t="s">
        <v>1303</v>
      </c>
      <c r="N12224" t="s">
        <v>76</v>
      </c>
      <c r="O12224" t="s">
        <v>22</v>
      </c>
      <c r="P12224" t="s">
        <v>23</v>
      </c>
      <c r="Q12224" t="s">
        <v>41</v>
      </c>
    </row>
    <row r="12225" spans="1:17" x14ac:dyDescent="0.2">
      <c r="A12225" s="2">
        <v>39894</v>
      </c>
      <c r="B12225" t="s">
        <v>113</v>
      </c>
      <c r="C12225" t="s">
        <v>164</v>
      </c>
      <c r="D12225" t="s">
        <v>115</v>
      </c>
      <c r="E12225" t="s">
        <v>115</v>
      </c>
      <c r="F12225">
        <v>55</v>
      </c>
      <c r="G12225">
        <v>82</v>
      </c>
      <c r="H12225">
        <v>0</v>
      </c>
      <c r="I12225">
        <v>0</v>
      </c>
      <c r="J12225">
        <v>0</v>
      </c>
      <c r="K12225">
        <v>0</v>
      </c>
      <c r="L12225" t="s">
        <v>28</v>
      </c>
      <c r="M12225" t="s">
        <v>231</v>
      </c>
      <c r="N12225" t="s">
        <v>113</v>
      </c>
      <c r="O12225" t="s">
        <v>22</v>
      </c>
      <c r="P12225" t="s">
        <v>23</v>
      </c>
      <c r="Q12225" t="s">
        <v>30</v>
      </c>
    </row>
    <row r="12226" spans="1:17" x14ac:dyDescent="0.2">
      <c r="A12226" s="2">
        <v>39895</v>
      </c>
      <c r="B12226" t="s">
        <v>402</v>
      </c>
      <c r="C12226" t="s">
        <v>45</v>
      </c>
      <c r="D12226" t="s">
        <v>115</v>
      </c>
      <c r="E12226" t="s">
        <v>36</v>
      </c>
      <c r="F12226">
        <v>67</v>
      </c>
      <c r="G12226">
        <v>102</v>
      </c>
      <c r="H12226">
        <v>0</v>
      </c>
      <c r="I12226">
        <v>0</v>
      </c>
      <c r="J12226">
        <v>5</v>
      </c>
      <c r="K12226">
        <v>2</v>
      </c>
      <c r="L12226" t="s">
        <v>28</v>
      </c>
      <c r="M12226" t="s">
        <v>1002</v>
      </c>
      <c r="N12226" t="s">
        <v>402</v>
      </c>
      <c r="O12226" t="s">
        <v>22</v>
      </c>
      <c r="P12226" t="s">
        <v>23</v>
      </c>
      <c r="Q12226" t="s">
        <v>24</v>
      </c>
    </row>
    <row r="12227" spans="1:17" x14ac:dyDescent="0.2">
      <c r="A12227" s="2">
        <v>39895</v>
      </c>
      <c r="B12227" t="s">
        <v>301</v>
      </c>
      <c r="C12227" t="s">
        <v>167</v>
      </c>
      <c r="D12227" t="s">
        <v>115</v>
      </c>
      <c r="E12227" t="s">
        <v>115</v>
      </c>
      <c r="F12227">
        <v>114</v>
      </c>
      <c r="G12227">
        <v>42</v>
      </c>
      <c r="H12227">
        <v>0</v>
      </c>
      <c r="I12227">
        <v>0</v>
      </c>
      <c r="J12227">
        <v>0</v>
      </c>
      <c r="K12227">
        <v>1</v>
      </c>
      <c r="L12227" t="s">
        <v>28</v>
      </c>
      <c r="M12227" t="s">
        <v>302</v>
      </c>
      <c r="N12227" t="s">
        <v>301</v>
      </c>
      <c r="O12227" t="s">
        <v>22</v>
      </c>
      <c r="P12227" t="s">
        <v>23</v>
      </c>
      <c r="Q12227" t="s">
        <v>41</v>
      </c>
    </row>
    <row r="12228" spans="1:17" x14ac:dyDescent="0.2">
      <c r="A12228" s="2">
        <v>39897</v>
      </c>
      <c r="B12228" t="s">
        <v>267</v>
      </c>
      <c r="C12228" t="s">
        <v>548</v>
      </c>
      <c r="D12228" t="s">
        <v>36</v>
      </c>
      <c r="E12228" t="s">
        <v>36</v>
      </c>
      <c r="F12228">
        <v>78</v>
      </c>
      <c r="G12228">
        <v>105</v>
      </c>
      <c r="H12228">
        <v>0</v>
      </c>
      <c r="I12228">
        <v>0</v>
      </c>
      <c r="J12228">
        <v>0</v>
      </c>
      <c r="K12228">
        <v>1</v>
      </c>
      <c r="L12228" t="s">
        <v>28</v>
      </c>
      <c r="M12228" t="s">
        <v>1360</v>
      </c>
      <c r="N12228" t="s">
        <v>82</v>
      </c>
      <c r="O12228" t="s">
        <v>122</v>
      </c>
      <c r="P12228" t="s">
        <v>23</v>
      </c>
      <c r="Q12228" t="s">
        <v>41</v>
      </c>
    </row>
    <row r="12229" spans="1:17" x14ac:dyDescent="0.2">
      <c r="A12229" s="2">
        <v>39898</v>
      </c>
      <c r="B12229" t="s">
        <v>459</v>
      </c>
      <c r="C12229" t="s">
        <v>913</v>
      </c>
      <c r="D12229" t="s">
        <v>115</v>
      </c>
      <c r="E12229" t="s">
        <v>115</v>
      </c>
      <c r="F12229">
        <v>172</v>
      </c>
      <c r="G12229">
        <v>174</v>
      </c>
      <c r="H12229">
        <v>0</v>
      </c>
      <c r="I12229">
        <v>0</v>
      </c>
      <c r="J12229">
        <v>0</v>
      </c>
      <c r="K12229">
        <v>0</v>
      </c>
      <c r="L12229" t="s">
        <v>1312</v>
      </c>
      <c r="M12229" t="s">
        <v>749</v>
      </c>
      <c r="N12229" t="s">
        <v>459</v>
      </c>
      <c r="O12229" t="s">
        <v>22</v>
      </c>
      <c r="P12229" t="s">
        <v>23</v>
      </c>
      <c r="Q12229" t="s">
        <v>30</v>
      </c>
    </row>
    <row r="12230" spans="1:17" x14ac:dyDescent="0.2">
      <c r="A12230" s="2">
        <v>39900</v>
      </c>
      <c r="B12230" t="s">
        <v>85</v>
      </c>
      <c r="C12230" t="s">
        <v>94</v>
      </c>
      <c r="D12230" t="s">
        <v>50</v>
      </c>
      <c r="E12230" t="s">
        <v>50</v>
      </c>
      <c r="F12230">
        <v>80</v>
      </c>
      <c r="G12230">
        <v>48</v>
      </c>
      <c r="H12230">
        <v>0</v>
      </c>
      <c r="I12230">
        <v>0</v>
      </c>
      <c r="J12230">
        <v>0</v>
      </c>
      <c r="K12230">
        <v>1</v>
      </c>
      <c r="L12230" t="s">
        <v>20</v>
      </c>
      <c r="M12230" t="s">
        <v>86</v>
      </c>
      <c r="N12230" t="s">
        <v>85</v>
      </c>
      <c r="O12230" t="s">
        <v>22</v>
      </c>
      <c r="P12230" t="s">
        <v>23</v>
      </c>
      <c r="Q12230" t="s">
        <v>41</v>
      </c>
    </row>
    <row r="12231" spans="1:17" x14ac:dyDescent="0.2">
      <c r="A12231" s="2">
        <v>39900</v>
      </c>
      <c r="B12231" t="s">
        <v>39</v>
      </c>
      <c r="C12231" t="s">
        <v>32</v>
      </c>
      <c r="D12231" t="s">
        <v>19</v>
      </c>
      <c r="E12231" t="s">
        <v>19</v>
      </c>
      <c r="F12231">
        <v>6</v>
      </c>
      <c r="G12231">
        <v>65</v>
      </c>
      <c r="H12231">
        <v>0</v>
      </c>
      <c r="I12231">
        <v>0</v>
      </c>
      <c r="J12231">
        <v>4</v>
      </c>
      <c r="K12231">
        <v>0</v>
      </c>
      <c r="L12231" t="s">
        <v>20</v>
      </c>
      <c r="M12231" t="s">
        <v>65</v>
      </c>
      <c r="N12231" t="s">
        <v>39</v>
      </c>
      <c r="O12231" t="s">
        <v>22</v>
      </c>
      <c r="P12231" t="s">
        <v>23</v>
      </c>
      <c r="Q12231" t="s">
        <v>24</v>
      </c>
    </row>
    <row r="12232" spans="1:17" x14ac:dyDescent="0.2">
      <c r="A12232" s="2">
        <v>39900</v>
      </c>
      <c r="B12232" t="s">
        <v>286</v>
      </c>
      <c r="C12232" t="s">
        <v>81</v>
      </c>
      <c r="D12232" t="s">
        <v>50</v>
      </c>
      <c r="E12232" t="s">
        <v>50</v>
      </c>
      <c r="F12232">
        <v>120</v>
      </c>
      <c r="G12232">
        <v>126</v>
      </c>
      <c r="H12232">
        <v>0</v>
      </c>
      <c r="I12232">
        <v>0</v>
      </c>
      <c r="J12232">
        <v>2</v>
      </c>
      <c r="K12232">
        <v>2</v>
      </c>
      <c r="L12232" t="s">
        <v>20</v>
      </c>
      <c r="M12232" t="s">
        <v>359</v>
      </c>
      <c r="N12232" t="s">
        <v>286</v>
      </c>
      <c r="O12232" t="s">
        <v>22</v>
      </c>
      <c r="P12232" t="s">
        <v>23</v>
      </c>
      <c r="Q12232" t="s">
        <v>30</v>
      </c>
    </row>
    <row r="12233" spans="1:17" x14ac:dyDescent="0.2">
      <c r="A12233" s="2">
        <v>39900</v>
      </c>
      <c r="B12233" t="s">
        <v>147</v>
      </c>
      <c r="C12233" t="s">
        <v>646</v>
      </c>
      <c r="D12233" t="s">
        <v>50</v>
      </c>
      <c r="E12233" t="s">
        <v>50</v>
      </c>
      <c r="F12233">
        <v>49</v>
      </c>
      <c r="G12233">
        <v>58</v>
      </c>
      <c r="H12233">
        <v>0</v>
      </c>
      <c r="I12233">
        <v>0</v>
      </c>
      <c r="J12233">
        <v>2</v>
      </c>
      <c r="K12233">
        <v>4</v>
      </c>
      <c r="L12233" t="s">
        <v>20</v>
      </c>
      <c r="M12233" t="s">
        <v>1214</v>
      </c>
      <c r="N12233" t="s">
        <v>147</v>
      </c>
      <c r="O12233" t="s">
        <v>22</v>
      </c>
      <c r="P12233" t="s">
        <v>23</v>
      </c>
      <c r="Q12233" t="s">
        <v>41</v>
      </c>
    </row>
    <row r="12234" spans="1:17" x14ac:dyDescent="0.2">
      <c r="A12234" s="2">
        <v>39900</v>
      </c>
      <c r="B12234" t="s">
        <v>224</v>
      </c>
      <c r="C12234" t="s">
        <v>34</v>
      </c>
      <c r="D12234" t="s">
        <v>36</v>
      </c>
      <c r="E12234" t="s">
        <v>36</v>
      </c>
      <c r="F12234">
        <v>66</v>
      </c>
      <c r="G12234">
        <v>50</v>
      </c>
      <c r="H12234">
        <v>0</v>
      </c>
      <c r="I12234">
        <v>0</v>
      </c>
      <c r="J12234">
        <v>4</v>
      </c>
      <c r="K12234">
        <v>2</v>
      </c>
      <c r="L12234" t="s">
        <v>20</v>
      </c>
      <c r="M12234" t="s">
        <v>236</v>
      </c>
      <c r="N12234" t="s">
        <v>224</v>
      </c>
      <c r="O12234" t="s">
        <v>22</v>
      </c>
      <c r="P12234" t="s">
        <v>23</v>
      </c>
      <c r="Q12234" t="s">
        <v>24</v>
      </c>
    </row>
    <row r="12235" spans="1:17" x14ac:dyDescent="0.2">
      <c r="A12235" s="2">
        <v>39900</v>
      </c>
      <c r="B12235" t="s">
        <v>548</v>
      </c>
      <c r="C12235" t="s">
        <v>802</v>
      </c>
      <c r="D12235" t="s">
        <v>36</v>
      </c>
      <c r="E12235" t="s">
        <v>36</v>
      </c>
      <c r="F12235">
        <v>105</v>
      </c>
      <c r="G12235">
        <v>109</v>
      </c>
      <c r="H12235">
        <v>0</v>
      </c>
      <c r="I12235">
        <v>0</v>
      </c>
      <c r="J12235">
        <v>5</v>
      </c>
      <c r="K12235">
        <v>0</v>
      </c>
      <c r="L12235" t="s">
        <v>28</v>
      </c>
      <c r="M12235" t="s">
        <v>1361</v>
      </c>
      <c r="N12235" t="s">
        <v>548</v>
      </c>
      <c r="O12235" t="s">
        <v>22</v>
      </c>
      <c r="P12235" t="s">
        <v>23</v>
      </c>
      <c r="Q12235" t="s">
        <v>24</v>
      </c>
    </row>
    <row r="12236" spans="1:17" x14ac:dyDescent="0.2">
      <c r="A12236" s="2">
        <v>39900</v>
      </c>
      <c r="B12236" t="s">
        <v>43</v>
      </c>
      <c r="C12236" t="s">
        <v>17</v>
      </c>
      <c r="D12236" t="s">
        <v>19</v>
      </c>
      <c r="E12236" t="s">
        <v>19</v>
      </c>
      <c r="F12236">
        <v>47</v>
      </c>
      <c r="G12236">
        <v>56</v>
      </c>
      <c r="H12236">
        <v>0</v>
      </c>
      <c r="I12236">
        <v>0</v>
      </c>
      <c r="J12236">
        <v>2</v>
      </c>
      <c r="K12236">
        <v>0</v>
      </c>
      <c r="L12236" t="s">
        <v>20</v>
      </c>
      <c r="M12236" t="s">
        <v>908</v>
      </c>
      <c r="N12236" t="s">
        <v>43</v>
      </c>
      <c r="O12236" t="s">
        <v>22</v>
      </c>
      <c r="P12236" t="s">
        <v>23</v>
      </c>
      <c r="Q12236" t="s">
        <v>24</v>
      </c>
    </row>
    <row r="12237" spans="1:17" x14ac:dyDescent="0.2">
      <c r="A12237" s="2">
        <v>39900</v>
      </c>
      <c r="B12237" t="s">
        <v>145</v>
      </c>
      <c r="C12237" t="s">
        <v>345</v>
      </c>
      <c r="D12237" t="s">
        <v>50</v>
      </c>
      <c r="E12237" t="s">
        <v>50</v>
      </c>
      <c r="F12237">
        <v>84</v>
      </c>
      <c r="G12237">
        <v>111</v>
      </c>
      <c r="H12237">
        <v>0</v>
      </c>
      <c r="I12237">
        <v>0</v>
      </c>
      <c r="J12237">
        <v>2</v>
      </c>
      <c r="K12237">
        <v>1</v>
      </c>
      <c r="L12237" t="s">
        <v>20</v>
      </c>
      <c r="M12237" t="s">
        <v>433</v>
      </c>
      <c r="N12237" t="s">
        <v>145</v>
      </c>
      <c r="O12237" t="s">
        <v>22</v>
      </c>
      <c r="P12237" t="s">
        <v>23</v>
      </c>
      <c r="Q12237" t="s">
        <v>24</v>
      </c>
    </row>
    <row r="12238" spans="1:17" x14ac:dyDescent="0.2">
      <c r="A12238" s="2">
        <v>39900</v>
      </c>
      <c r="B12238" t="s">
        <v>210</v>
      </c>
      <c r="C12238" t="s">
        <v>77</v>
      </c>
      <c r="D12238" t="s">
        <v>27</v>
      </c>
      <c r="E12238" t="s">
        <v>27</v>
      </c>
      <c r="F12238">
        <v>106</v>
      </c>
      <c r="G12238">
        <v>17</v>
      </c>
      <c r="H12238">
        <v>0</v>
      </c>
      <c r="I12238">
        <v>0</v>
      </c>
      <c r="J12238">
        <v>2</v>
      </c>
      <c r="K12238">
        <v>2</v>
      </c>
      <c r="L12238" t="s">
        <v>20</v>
      </c>
      <c r="M12238" t="s">
        <v>557</v>
      </c>
      <c r="N12238" t="s">
        <v>210</v>
      </c>
      <c r="O12238" t="s">
        <v>22</v>
      </c>
      <c r="P12238" t="s">
        <v>23</v>
      </c>
      <c r="Q12238" t="s">
        <v>30</v>
      </c>
    </row>
    <row r="12239" spans="1:17" x14ac:dyDescent="0.2">
      <c r="A12239" s="2">
        <v>39900</v>
      </c>
      <c r="B12239" t="s">
        <v>89</v>
      </c>
      <c r="C12239" t="s">
        <v>244</v>
      </c>
      <c r="D12239" t="s">
        <v>50</v>
      </c>
      <c r="E12239" t="s">
        <v>50</v>
      </c>
      <c r="F12239">
        <v>9</v>
      </c>
      <c r="G12239">
        <v>53</v>
      </c>
      <c r="H12239">
        <v>0</v>
      </c>
      <c r="I12239">
        <v>0</v>
      </c>
      <c r="J12239">
        <v>4</v>
      </c>
      <c r="K12239">
        <v>0</v>
      </c>
      <c r="L12239" t="s">
        <v>28</v>
      </c>
      <c r="M12239" t="s">
        <v>91</v>
      </c>
      <c r="N12239" t="s">
        <v>89</v>
      </c>
      <c r="O12239" t="s">
        <v>22</v>
      </c>
      <c r="P12239" t="s">
        <v>23</v>
      </c>
      <c r="Q12239" t="s">
        <v>24</v>
      </c>
    </row>
    <row r="12240" spans="1:17" x14ac:dyDescent="0.2">
      <c r="A12240" s="2">
        <v>39900</v>
      </c>
      <c r="B12240" t="s">
        <v>129</v>
      </c>
      <c r="C12240" t="s">
        <v>174</v>
      </c>
      <c r="D12240" t="s">
        <v>50</v>
      </c>
      <c r="E12240" t="s">
        <v>50</v>
      </c>
      <c r="F12240">
        <v>2</v>
      </c>
      <c r="G12240">
        <v>151</v>
      </c>
      <c r="H12240">
        <v>0</v>
      </c>
      <c r="I12240">
        <v>0</v>
      </c>
      <c r="J12240">
        <v>4</v>
      </c>
      <c r="K12240">
        <v>0</v>
      </c>
      <c r="L12240" t="s">
        <v>20</v>
      </c>
      <c r="M12240" t="s">
        <v>1159</v>
      </c>
      <c r="N12240" t="s">
        <v>129</v>
      </c>
      <c r="O12240" t="s">
        <v>22</v>
      </c>
      <c r="P12240" t="s">
        <v>23</v>
      </c>
      <c r="Q12240" t="s">
        <v>24</v>
      </c>
    </row>
    <row r="12241" spans="1:17" x14ac:dyDescent="0.2">
      <c r="A12241" s="2">
        <v>39900</v>
      </c>
      <c r="B12241" t="s">
        <v>167</v>
      </c>
      <c r="C12241" t="s">
        <v>113</v>
      </c>
      <c r="D12241" t="s">
        <v>115</v>
      </c>
      <c r="E12241" t="s">
        <v>115</v>
      </c>
      <c r="F12241">
        <v>42</v>
      </c>
      <c r="G12241">
        <v>55</v>
      </c>
      <c r="H12241">
        <v>0</v>
      </c>
      <c r="I12241">
        <v>0</v>
      </c>
      <c r="J12241">
        <v>1</v>
      </c>
      <c r="K12241">
        <v>2</v>
      </c>
      <c r="L12241" t="s">
        <v>20</v>
      </c>
      <c r="M12241" t="s">
        <v>625</v>
      </c>
      <c r="N12241" t="s">
        <v>167</v>
      </c>
      <c r="O12241" t="s">
        <v>22</v>
      </c>
      <c r="P12241" t="s">
        <v>23</v>
      </c>
      <c r="Q12241" t="s">
        <v>41</v>
      </c>
    </row>
    <row r="12242" spans="1:17" x14ac:dyDescent="0.2">
      <c r="A12242" s="2">
        <v>39900</v>
      </c>
      <c r="B12242" t="s">
        <v>98</v>
      </c>
      <c r="C12242" t="s">
        <v>87</v>
      </c>
      <c r="D12242" t="s">
        <v>50</v>
      </c>
      <c r="E12242" t="s">
        <v>50</v>
      </c>
      <c r="F12242">
        <v>26</v>
      </c>
      <c r="G12242">
        <v>27</v>
      </c>
      <c r="H12242">
        <v>0</v>
      </c>
      <c r="I12242">
        <v>0</v>
      </c>
      <c r="J12242">
        <v>1</v>
      </c>
      <c r="K12242">
        <v>1</v>
      </c>
      <c r="L12242" t="s">
        <v>20</v>
      </c>
      <c r="M12242" t="s">
        <v>99</v>
      </c>
      <c r="N12242" t="s">
        <v>98</v>
      </c>
      <c r="O12242" t="s">
        <v>22</v>
      </c>
      <c r="P12242" t="s">
        <v>23</v>
      </c>
      <c r="Q12242" t="s">
        <v>30</v>
      </c>
    </row>
    <row r="12243" spans="1:17" x14ac:dyDescent="0.2">
      <c r="A12243" s="2">
        <v>39900</v>
      </c>
      <c r="B12243" t="s">
        <v>123</v>
      </c>
      <c r="C12243" t="s">
        <v>153</v>
      </c>
      <c r="D12243" t="s">
        <v>50</v>
      </c>
      <c r="E12243" t="s">
        <v>50</v>
      </c>
      <c r="F12243">
        <v>18</v>
      </c>
      <c r="G12243">
        <v>19</v>
      </c>
      <c r="H12243">
        <v>0</v>
      </c>
      <c r="I12243">
        <v>0</v>
      </c>
      <c r="J12243">
        <v>1</v>
      </c>
      <c r="K12243">
        <v>1</v>
      </c>
      <c r="L12243" t="s">
        <v>20</v>
      </c>
      <c r="M12243" t="s">
        <v>179</v>
      </c>
      <c r="N12243" t="s">
        <v>123</v>
      </c>
      <c r="O12243" t="s">
        <v>22</v>
      </c>
      <c r="P12243" t="s">
        <v>23</v>
      </c>
      <c r="Q12243" t="s">
        <v>30</v>
      </c>
    </row>
    <row r="12244" spans="1:17" x14ac:dyDescent="0.2">
      <c r="A12244" s="2">
        <v>39900</v>
      </c>
      <c r="B12244" t="s">
        <v>143</v>
      </c>
      <c r="C12244" t="s">
        <v>402</v>
      </c>
      <c r="D12244" t="s">
        <v>115</v>
      </c>
      <c r="E12244" t="s">
        <v>115</v>
      </c>
      <c r="F12244">
        <v>35</v>
      </c>
      <c r="G12244">
        <v>67</v>
      </c>
      <c r="H12244">
        <v>0</v>
      </c>
      <c r="I12244">
        <v>0</v>
      </c>
      <c r="J12244">
        <v>1</v>
      </c>
      <c r="K12244">
        <v>0</v>
      </c>
      <c r="L12244" t="s">
        <v>20</v>
      </c>
      <c r="M12244" t="s">
        <v>1014</v>
      </c>
      <c r="N12244" t="s">
        <v>143</v>
      </c>
      <c r="O12244" t="s">
        <v>22</v>
      </c>
      <c r="P12244" t="s">
        <v>23</v>
      </c>
      <c r="Q12244" t="s">
        <v>24</v>
      </c>
    </row>
    <row r="12245" spans="1:17" x14ac:dyDescent="0.2">
      <c r="A12245" s="2">
        <v>39900</v>
      </c>
      <c r="B12245" t="s">
        <v>207</v>
      </c>
      <c r="C12245" t="s">
        <v>128</v>
      </c>
      <c r="D12245" t="s">
        <v>36</v>
      </c>
      <c r="E12245" t="s">
        <v>36</v>
      </c>
      <c r="F12245">
        <v>96</v>
      </c>
      <c r="G12245">
        <v>54</v>
      </c>
      <c r="H12245">
        <v>0</v>
      </c>
      <c r="I12245">
        <v>0</v>
      </c>
      <c r="J12245">
        <v>1</v>
      </c>
      <c r="K12245">
        <v>2</v>
      </c>
      <c r="L12245" t="s">
        <v>20</v>
      </c>
      <c r="M12245" t="s">
        <v>209</v>
      </c>
      <c r="N12245" t="s">
        <v>207</v>
      </c>
      <c r="O12245" t="s">
        <v>22</v>
      </c>
      <c r="P12245" t="s">
        <v>23</v>
      </c>
      <c r="Q12245" t="s">
        <v>41</v>
      </c>
    </row>
    <row r="12246" spans="1:17" x14ac:dyDescent="0.2">
      <c r="A12246" s="2">
        <v>39900</v>
      </c>
      <c r="B12246" t="s">
        <v>163</v>
      </c>
      <c r="C12246" t="s">
        <v>176</v>
      </c>
      <c r="D12246" t="s">
        <v>115</v>
      </c>
      <c r="E12246" t="s">
        <v>115</v>
      </c>
      <c r="F12246">
        <v>107</v>
      </c>
      <c r="G12246">
        <v>116</v>
      </c>
      <c r="H12246">
        <v>0</v>
      </c>
      <c r="I12246">
        <v>0</v>
      </c>
      <c r="J12246">
        <v>2</v>
      </c>
      <c r="K12246">
        <v>0</v>
      </c>
      <c r="L12246" t="s">
        <v>20</v>
      </c>
      <c r="M12246" t="s">
        <v>1074</v>
      </c>
      <c r="N12246" t="s">
        <v>163</v>
      </c>
      <c r="O12246" t="s">
        <v>22</v>
      </c>
      <c r="P12246" t="s">
        <v>23</v>
      </c>
      <c r="Q12246" t="s">
        <v>24</v>
      </c>
    </row>
    <row r="12247" spans="1:17" x14ac:dyDescent="0.2">
      <c r="A12247" s="2">
        <v>39900</v>
      </c>
      <c r="B12247" t="s">
        <v>133</v>
      </c>
      <c r="C12247" t="s">
        <v>164</v>
      </c>
      <c r="D12247" t="s">
        <v>115</v>
      </c>
      <c r="E12247" t="s">
        <v>115</v>
      </c>
      <c r="F12247">
        <v>44</v>
      </c>
      <c r="G12247">
        <v>82</v>
      </c>
      <c r="H12247">
        <v>0</v>
      </c>
      <c r="I12247">
        <v>0</v>
      </c>
      <c r="J12247">
        <v>2</v>
      </c>
      <c r="K12247">
        <v>1</v>
      </c>
      <c r="L12247" t="s">
        <v>28</v>
      </c>
      <c r="M12247" t="s">
        <v>492</v>
      </c>
      <c r="N12247" t="s">
        <v>133</v>
      </c>
      <c r="O12247" t="s">
        <v>22</v>
      </c>
      <c r="P12247" t="s">
        <v>23</v>
      </c>
      <c r="Q12247" t="s">
        <v>24</v>
      </c>
    </row>
    <row r="12248" spans="1:17" x14ac:dyDescent="0.2">
      <c r="A12248" s="2">
        <v>39900</v>
      </c>
      <c r="B12248" t="s">
        <v>73</v>
      </c>
      <c r="C12248" t="s">
        <v>67</v>
      </c>
      <c r="D12248" t="s">
        <v>50</v>
      </c>
      <c r="E12248" t="s">
        <v>50</v>
      </c>
      <c r="F12248">
        <v>52</v>
      </c>
      <c r="G12248">
        <v>12</v>
      </c>
      <c r="H12248">
        <v>0</v>
      </c>
      <c r="I12248">
        <v>0</v>
      </c>
      <c r="J12248">
        <v>0</v>
      </c>
      <c r="K12248">
        <v>1</v>
      </c>
      <c r="L12248" t="s">
        <v>20</v>
      </c>
      <c r="M12248" t="s">
        <v>806</v>
      </c>
      <c r="N12248" t="s">
        <v>73</v>
      </c>
      <c r="O12248" t="s">
        <v>22</v>
      </c>
      <c r="P12248" t="s">
        <v>23</v>
      </c>
      <c r="Q12248" t="s">
        <v>41</v>
      </c>
    </row>
    <row r="12249" spans="1:17" x14ac:dyDescent="0.2">
      <c r="A12249" s="2">
        <v>39900</v>
      </c>
      <c r="B12249" t="s">
        <v>97</v>
      </c>
      <c r="C12249" t="s">
        <v>101</v>
      </c>
      <c r="D12249" t="s">
        <v>50</v>
      </c>
      <c r="E12249" t="s">
        <v>50</v>
      </c>
      <c r="F12249">
        <v>122</v>
      </c>
      <c r="G12249">
        <v>71</v>
      </c>
      <c r="H12249">
        <v>0</v>
      </c>
      <c r="I12249">
        <v>0</v>
      </c>
      <c r="J12249">
        <v>0</v>
      </c>
      <c r="K12249">
        <v>4</v>
      </c>
      <c r="L12249" t="s">
        <v>20</v>
      </c>
      <c r="M12249" t="s">
        <v>97</v>
      </c>
      <c r="N12249" t="s">
        <v>97</v>
      </c>
      <c r="O12249" t="s">
        <v>22</v>
      </c>
      <c r="P12249" t="s">
        <v>23</v>
      </c>
      <c r="Q12249" t="s">
        <v>41</v>
      </c>
    </row>
    <row r="12250" spans="1:17" x14ac:dyDescent="0.2">
      <c r="A12250" s="2">
        <v>39900</v>
      </c>
      <c r="B12250" t="s">
        <v>184</v>
      </c>
      <c r="C12250" t="s">
        <v>72</v>
      </c>
      <c r="D12250" t="s">
        <v>50</v>
      </c>
      <c r="E12250" t="s">
        <v>50</v>
      </c>
      <c r="F12250">
        <v>146</v>
      </c>
      <c r="G12250">
        <v>38</v>
      </c>
      <c r="H12250">
        <v>0</v>
      </c>
      <c r="I12250">
        <v>0</v>
      </c>
      <c r="J12250">
        <v>0</v>
      </c>
      <c r="K12250">
        <v>3</v>
      </c>
      <c r="L12250" t="s">
        <v>20</v>
      </c>
      <c r="M12250" t="s">
        <v>193</v>
      </c>
      <c r="N12250" t="s">
        <v>184</v>
      </c>
      <c r="O12250" t="s">
        <v>22</v>
      </c>
      <c r="P12250" t="s">
        <v>23</v>
      </c>
      <c r="Q12250" t="s">
        <v>41</v>
      </c>
    </row>
    <row r="12251" spans="1:17" x14ac:dyDescent="0.2">
      <c r="A12251" s="2">
        <v>39900</v>
      </c>
      <c r="B12251" t="s">
        <v>26</v>
      </c>
      <c r="C12251" t="s">
        <v>131</v>
      </c>
      <c r="D12251" t="s">
        <v>27</v>
      </c>
      <c r="E12251" t="s">
        <v>27</v>
      </c>
      <c r="F12251">
        <v>23</v>
      </c>
      <c r="G12251">
        <v>32</v>
      </c>
      <c r="H12251">
        <v>0</v>
      </c>
      <c r="I12251">
        <v>0</v>
      </c>
      <c r="J12251">
        <v>2</v>
      </c>
      <c r="K12251">
        <v>0</v>
      </c>
      <c r="L12251" t="s">
        <v>20</v>
      </c>
      <c r="M12251" t="s">
        <v>219</v>
      </c>
      <c r="N12251" t="s">
        <v>26</v>
      </c>
      <c r="O12251" t="s">
        <v>22</v>
      </c>
      <c r="P12251" t="s">
        <v>23</v>
      </c>
      <c r="Q12251" t="s">
        <v>24</v>
      </c>
    </row>
    <row r="12252" spans="1:17" x14ac:dyDescent="0.2">
      <c r="A12252" s="2">
        <v>39900</v>
      </c>
      <c r="B12252" t="s">
        <v>384</v>
      </c>
      <c r="C12252" t="s">
        <v>53</v>
      </c>
      <c r="D12252" t="s">
        <v>50</v>
      </c>
      <c r="E12252" t="s">
        <v>50</v>
      </c>
      <c r="F12252">
        <v>98</v>
      </c>
      <c r="G12252">
        <v>22</v>
      </c>
      <c r="H12252">
        <v>0</v>
      </c>
      <c r="I12252">
        <v>0</v>
      </c>
      <c r="J12252">
        <v>0</v>
      </c>
      <c r="K12252">
        <v>2</v>
      </c>
      <c r="L12252" t="s">
        <v>20</v>
      </c>
      <c r="M12252" t="s">
        <v>395</v>
      </c>
      <c r="N12252" t="s">
        <v>384</v>
      </c>
      <c r="O12252" t="s">
        <v>22</v>
      </c>
      <c r="P12252" t="s">
        <v>23</v>
      </c>
      <c r="Q12252" t="s">
        <v>41</v>
      </c>
    </row>
    <row r="12253" spans="1:17" x14ac:dyDescent="0.2">
      <c r="A12253" s="2">
        <v>39900</v>
      </c>
      <c r="B12253" t="s">
        <v>1279</v>
      </c>
      <c r="C12253" t="s">
        <v>119</v>
      </c>
      <c r="D12253" t="s">
        <v>50</v>
      </c>
      <c r="E12253" t="s">
        <v>50</v>
      </c>
      <c r="F12253">
        <v>112</v>
      </c>
      <c r="G12253">
        <v>4</v>
      </c>
      <c r="H12253">
        <v>0</v>
      </c>
      <c r="I12253">
        <v>0</v>
      </c>
      <c r="J12253">
        <v>0</v>
      </c>
      <c r="K12253">
        <v>2</v>
      </c>
      <c r="L12253" t="s">
        <v>20</v>
      </c>
      <c r="M12253" t="s">
        <v>1280</v>
      </c>
      <c r="N12253" t="s">
        <v>1279</v>
      </c>
      <c r="O12253" t="s">
        <v>22</v>
      </c>
      <c r="P12253" t="s">
        <v>23</v>
      </c>
      <c r="Q12253" t="s">
        <v>41</v>
      </c>
    </row>
    <row r="12254" spans="1:17" x14ac:dyDescent="0.2">
      <c r="A12254" s="2">
        <v>39900</v>
      </c>
      <c r="B12254" t="s">
        <v>110</v>
      </c>
      <c r="C12254" t="s">
        <v>141</v>
      </c>
      <c r="D12254" t="s">
        <v>36</v>
      </c>
      <c r="E12254" t="s">
        <v>36</v>
      </c>
      <c r="F12254">
        <v>41</v>
      </c>
      <c r="G12254">
        <v>63</v>
      </c>
      <c r="H12254">
        <v>0</v>
      </c>
      <c r="I12254">
        <v>0</v>
      </c>
      <c r="J12254">
        <v>1</v>
      </c>
      <c r="K12254">
        <v>2</v>
      </c>
      <c r="L12254" t="s">
        <v>20</v>
      </c>
      <c r="M12254" t="s">
        <v>112</v>
      </c>
      <c r="N12254" t="s">
        <v>110</v>
      </c>
      <c r="O12254" t="s">
        <v>22</v>
      </c>
      <c r="P12254" t="s">
        <v>23</v>
      </c>
      <c r="Q12254" t="s">
        <v>41</v>
      </c>
    </row>
    <row r="12255" spans="1:17" x14ac:dyDescent="0.2">
      <c r="A12255" s="2">
        <v>39900</v>
      </c>
      <c r="B12255" t="s">
        <v>459</v>
      </c>
      <c r="C12255" t="s">
        <v>569</v>
      </c>
      <c r="D12255" t="s">
        <v>115</v>
      </c>
      <c r="E12255" t="s">
        <v>115</v>
      </c>
      <c r="F12255">
        <v>172</v>
      </c>
      <c r="G12255">
        <v>155</v>
      </c>
      <c r="H12255">
        <v>0</v>
      </c>
      <c r="I12255">
        <v>0</v>
      </c>
      <c r="J12255">
        <v>1</v>
      </c>
      <c r="K12255">
        <v>1</v>
      </c>
      <c r="L12255" t="s">
        <v>1312</v>
      </c>
      <c r="M12255" t="s">
        <v>749</v>
      </c>
      <c r="N12255" t="s">
        <v>459</v>
      </c>
      <c r="O12255" t="s">
        <v>22</v>
      </c>
      <c r="P12255" t="s">
        <v>23</v>
      </c>
      <c r="Q12255" t="s">
        <v>30</v>
      </c>
    </row>
    <row r="12256" spans="1:17" x14ac:dyDescent="0.2">
      <c r="A12256" s="2">
        <v>39900</v>
      </c>
      <c r="B12256" t="s">
        <v>126</v>
      </c>
      <c r="C12256" t="s">
        <v>104</v>
      </c>
      <c r="D12256" t="s">
        <v>50</v>
      </c>
      <c r="E12256" t="s">
        <v>50</v>
      </c>
      <c r="F12256">
        <v>3</v>
      </c>
      <c r="G12256">
        <v>28</v>
      </c>
      <c r="H12256">
        <v>0</v>
      </c>
      <c r="I12256">
        <v>0</v>
      </c>
      <c r="J12256">
        <v>3</v>
      </c>
      <c r="K12256">
        <v>0</v>
      </c>
      <c r="L12256" t="s">
        <v>20</v>
      </c>
      <c r="M12256" t="s">
        <v>308</v>
      </c>
      <c r="N12256" t="s">
        <v>126</v>
      </c>
      <c r="O12256" t="s">
        <v>22</v>
      </c>
      <c r="P12256" t="s">
        <v>23</v>
      </c>
      <c r="Q12256" t="s">
        <v>24</v>
      </c>
    </row>
    <row r="12257" spans="1:17" x14ac:dyDescent="0.2">
      <c r="A12257" s="2">
        <v>39900</v>
      </c>
      <c r="B12257" t="s">
        <v>100</v>
      </c>
      <c r="C12257" t="s">
        <v>90</v>
      </c>
      <c r="D12257" t="s">
        <v>50</v>
      </c>
      <c r="E12257" t="s">
        <v>50</v>
      </c>
      <c r="F12257">
        <v>42</v>
      </c>
      <c r="G12257">
        <v>29</v>
      </c>
      <c r="H12257">
        <v>0</v>
      </c>
      <c r="I12257">
        <v>0</v>
      </c>
      <c r="J12257">
        <v>3</v>
      </c>
      <c r="K12257">
        <v>2</v>
      </c>
      <c r="L12257" t="s">
        <v>20</v>
      </c>
      <c r="M12257" t="s">
        <v>102</v>
      </c>
      <c r="N12257" t="s">
        <v>100</v>
      </c>
      <c r="O12257" t="s">
        <v>22</v>
      </c>
      <c r="P12257" t="s">
        <v>23</v>
      </c>
      <c r="Q12257" t="s">
        <v>24</v>
      </c>
    </row>
    <row r="12258" spans="1:17" x14ac:dyDescent="0.2">
      <c r="A12258" s="2">
        <v>39900</v>
      </c>
      <c r="B12258" t="s">
        <v>239</v>
      </c>
      <c r="C12258" t="s">
        <v>118</v>
      </c>
      <c r="D12258" t="s">
        <v>115</v>
      </c>
      <c r="E12258" t="s">
        <v>36</v>
      </c>
      <c r="F12258">
        <v>81</v>
      </c>
      <c r="G12258">
        <v>60</v>
      </c>
      <c r="H12258">
        <v>0</v>
      </c>
      <c r="I12258">
        <v>0</v>
      </c>
      <c r="J12258">
        <v>2</v>
      </c>
      <c r="K12258">
        <v>0</v>
      </c>
      <c r="L12258" t="s">
        <v>28</v>
      </c>
      <c r="M12258" t="s">
        <v>240</v>
      </c>
      <c r="N12258" t="s">
        <v>239</v>
      </c>
      <c r="O12258" t="s">
        <v>22</v>
      </c>
      <c r="P12258" t="s">
        <v>23</v>
      </c>
      <c r="Q12258" t="s">
        <v>24</v>
      </c>
    </row>
    <row r="12259" spans="1:17" x14ac:dyDescent="0.2">
      <c r="A12259" s="2">
        <v>39900</v>
      </c>
      <c r="B12259" t="s">
        <v>82</v>
      </c>
      <c r="C12259" t="s">
        <v>52</v>
      </c>
      <c r="D12259" t="s">
        <v>50</v>
      </c>
      <c r="E12259" t="s">
        <v>50</v>
      </c>
      <c r="F12259">
        <v>10</v>
      </c>
      <c r="G12259">
        <v>25</v>
      </c>
      <c r="H12259">
        <v>0</v>
      </c>
      <c r="I12259">
        <v>0</v>
      </c>
      <c r="J12259">
        <v>0</v>
      </c>
      <c r="K12259">
        <v>0</v>
      </c>
      <c r="L12259" t="s">
        <v>20</v>
      </c>
      <c r="M12259" t="s">
        <v>159</v>
      </c>
      <c r="N12259" t="s">
        <v>82</v>
      </c>
      <c r="O12259" t="s">
        <v>22</v>
      </c>
      <c r="P12259" t="s">
        <v>23</v>
      </c>
      <c r="Q12259" t="s">
        <v>30</v>
      </c>
    </row>
    <row r="12260" spans="1:17" x14ac:dyDescent="0.2">
      <c r="A12260" s="2">
        <v>39900</v>
      </c>
      <c r="B12260" t="s">
        <v>92</v>
      </c>
      <c r="C12260" t="s">
        <v>1204</v>
      </c>
      <c r="D12260" t="s">
        <v>50</v>
      </c>
      <c r="E12260" t="s">
        <v>50</v>
      </c>
      <c r="F12260">
        <v>20</v>
      </c>
      <c r="G12260">
        <v>36</v>
      </c>
      <c r="H12260">
        <v>0</v>
      </c>
      <c r="I12260">
        <v>0</v>
      </c>
      <c r="J12260">
        <v>2</v>
      </c>
      <c r="K12260">
        <v>3</v>
      </c>
      <c r="L12260" t="s">
        <v>20</v>
      </c>
      <c r="M12260" t="s">
        <v>923</v>
      </c>
      <c r="N12260" t="s">
        <v>92</v>
      </c>
      <c r="O12260" t="s">
        <v>22</v>
      </c>
      <c r="P12260" t="s">
        <v>23</v>
      </c>
      <c r="Q12260" t="s">
        <v>41</v>
      </c>
    </row>
    <row r="12261" spans="1:17" x14ac:dyDescent="0.2">
      <c r="A12261" s="2">
        <v>39900</v>
      </c>
      <c r="B12261" t="s">
        <v>95</v>
      </c>
      <c r="C12261" t="s">
        <v>386</v>
      </c>
      <c r="D12261" t="s">
        <v>50</v>
      </c>
      <c r="E12261" t="s">
        <v>50</v>
      </c>
      <c r="F12261">
        <v>8</v>
      </c>
      <c r="G12261">
        <v>134</v>
      </c>
      <c r="H12261">
        <v>0</v>
      </c>
      <c r="I12261">
        <v>0</v>
      </c>
      <c r="J12261">
        <v>2</v>
      </c>
      <c r="K12261">
        <v>0</v>
      </c>
      <c r="L12261" t="s">
        <v>20</v>
      </c>
      <c r="M12261" t="s">
        <v>326</v>
      </c>
      <c r="N12261" t="s">
        <v>95</v>
      </c>
      <c r="O12261" t="s">
        <v>22</v>
      </c>
      <c r="P12261" t="s">
        <v>23</v>
      </c>
      <c r="Q12261" t="s">
        <v>24</v>
      </c>
    </row>
    <row r="12262" spans="1:17" x14ac:dyDescent="0.2">
      <c r="A12262" s="2">
        <v>39900</v>
      </c>
      <c r="B12262" t="s">
        <v>617</v>
      </c>
      <c r="C12262" t="s">
        <v>150</v>
      </c>
      <c r="D12262" t="s">
        <v>36</v>
      </c>
      <c r="E12262" t="s">
        <v>36</v>
      </c>
      <c r="F12262">
        <v>85</v>
      </c>
      <c r="G12262">
        <v>64</v>
      </c>
      <c r="H12262">
        <v>0</v>
      </c>
      <c r="I12262">
        <v>0</v>
      </c>
      <c r="J12262">
        <v>0</v>
      </c>
      <c r="K12262">
        <v>0</v>
      </c>
      <c r="L12262" t="s">
        <v>20</v>
      </c>
      <c r="M12262" t="s">
        <v>618</v>
      </c>
      <c r="N12262" t="s">
        <v>617</v>
      </c>
      <c r="O12262" t="s">
        <v>22</v>
      </c>
      <c r="P12262" t="s">
        <v>23</v>
      </c>
      <c r="Q12262" t="s">
        <v>30</v>
      </c>
    </row>
    <row r="12263" spans="1:17" x14ac:dyDescent="0.2">
      <c r="A12263" s="2">
        <v>39900</v>
      </c>
      <c r="B12263" t="s">
        <v>249</v>
      </c>
      <c r="C12263" t="s">
        <v>293</v>
      </c>
      <c r="D12263" t="s">
        <v>50</v>
      </c>
      <c r="E12263" t="s">
        <v>50</v>
      </c>
      <c r="F12263">
        <v>59</v>
      </c>
      <c r="G12263">
        <v>13</v>
      </c>
      <c r="H12263">
        <v>0</v>
      </c>
      <c r="I12263">
        <v>0</v>
      </c>
      <c r="J12263">
        <v>0</v>
      </c>
      <c r="K12263">
        <v>0</v>
      </c>
      <c r="L12263" t="s">
        <v>20</v>
      </c>
      <c r="M12263" t="s">
        <v>299</v>
      </c>
      <c r="N12263" t="s">
        <v>249</v>
      </c>
      <c r="O12263" t="s">
        <v>22</v>
      </c>
      <c r="P12263" t="s">
        <v>23</v>
      </c>
      <c r="Q12263" t="s">
        <v>30</v>
      </c>
    </row>
    <row r="12264" spans="1:17" x14ac:dyDescent="0.2">
      <c r="A12264" s="2">
        <v>39900</v>
      </c>
      <c r="B12264" t="s">
        <v>149</v>
      </c>
      <c r="C12264" t="s">
        <v>49</v>
      </c>
      <c r="D12264" t="s">
        <v>36</v>
      </c>
      <c r="E12264" t="s">
        <v>50</v>
      </c>
      <c r="F12264">
        <v>72</v>
      </c>
      <c r="G12264">
        <v>45</v>
      </c>
      <c r="H12264">
        <v>0</v>
      </c>
      <c r="I12264">
        <v>0</v>
      </c>
      <c r="J12264">
        <v>2</v>
      </c>
      <c r="K12264">
        <v>1</v>
      </c>
      <c r="L12264" t="s">
        <v>28</v>
      </c>
      <c r="M12264" t="s">
        <v>924</v>
      </c>
      <c r="N12264" t="s">
        <v>149</v>
      </c>
      <c r="O12264" t="s">
        <v>22</v>
      </c>
      <c r="P12264" t="s">
        <v>23</v>
      </c>
      <c r="Q12264" t="s">
        <v>24</v>
      </c>
    </row>
    <row r="12265" spans="1:17" x14ac:dyDescent="0.2">
      <c r="A12265" s="2">
        <v>39900</v>
      </c>
      <c r="B12265" t="s">
        <v>106</v>
      </c>
      <c r="C12265" t="s">
        <v>180</v>
      </c>
      <c r="D12265" t="s">
        <v>50</v>
      </c>
      <c r="E12265" t="s">
        <v>50</v>
      </c>
      <c r="F12265">
        <v>1</v>
      </c>
      <c r="G12265">
        <v>11</v>
      </c>
      <c r="H12265">
        <v>0</v>
      </c>
      <c r="I12265">
        <v>0</v>
      </c>
      <c r="J12265">
        <v>1</v>
      </c>
      <c r="K12265">
        <v>0</v>
      </c>
      <c r="L12265" t="s">
        <v>20</v>
      </c>
      <c r="M12265" t="s">
        <v>523</v>
      </c>
      <c r="N12265" t="s">
        <v>106</v>
      </c>
      <c r="O12265" t="s">
        <v>22</v>
      </c>
      <c r="P12265" t="s">
        <v>23</v>
      </c>
      <c r="Q12265" t="s">
        <v>24</v>
      </c>
    </row>
    <row r="12266" spans="1:17" x14ac:dyDescent="0.2">
      <c r="A12266" s="2">
        <v>39900</v>
      </c>
      <c r="B12266" t="s">
        <v>462</v>
      </c>
      <c r="C12266" t="s">
        <v>629</v>
      </c>
      <c r="D12266" t="s">
        <v>115</v>
      </c>
      <c r="E12266" t="s">
        <v>36</v>
      </c>
      <c r="F12266">
        <v>164</v>
      </c>
      <c r="G12266">
        <v>158</v>
      </c>
      <c r="H12266">
        <v>0</v>
      </c>
      <c r="I12266">
        <v>0</v>
      </c>
      <c r="J12266">
        <v>1</v>
      </c>
      <c r="K12266">
        <v>1</v>
      </c>
      <c r="L12266" t="s">
        <v>28</v>
      </c>
      <c r="M12266" t="s">
        <v>461</v>
      </c>
      <c r="N12266" t="s">
        <v>462</v>
      </c>
      <c r="O12266" t="s">
        <v>22</v>
      </c>
      <c r="P12266" t="s">
        <v>23</v>
      </c>
      <c r="Q12266" t="s">
        <v>30</v>
      </c>
    </row>
    <row r="12267" spans="1:17" x14ac:dyDescent="0.2">
      <c r="A12267" s="2">
        <v>39900</v>
      </c>
      <c r="B12267" t="s">
        <v>380</v>
      </c>
      <c r="C12267" t="s">
        <v>111</v>
      </c>
      <c r="D12267" t="s">
        <v>36</v>
      </c>
      <c r="E12267" t="s">
        <v>36</v>
      </c>
      <c r="F12267">
        <v>88</v>
      </c>
      <c r="G12267">
        <v>46</v>
      </c>
      <c r="H12267">
        <v>0</v>
      </c>
      <c r="I12267">
        <v>0</v>
      </c>
      <c r="J12267">
        <v>1</v>
      </c>
      <c r="K12267">
        <v>1</v>
      </c>
      <c r="L12267" t="s">
        <v>20</v>
      </c>
      <c r="M12267" t="s">
        <v>918</v>
      </c>
      <c r="N12267" t="s">
        <v>380</v>
      </c>
      <c r="O12267" t="s">
        <v>22</v>
      </c>
      <c r="P12267" t="s">
        <v>23</v>
      </c>
      <c r="Q12267" t="s">
        <v>30</v>
      </c>
    </row>
    <row r="12268" spans="1:17" x14ac:dyDescent="0.2">
      <c r="A12268" s="2">
        <v>39900</v>
      </c>
      <c r="B12268" t="s">
        <v>114</v>
      </c>
      <c r="C12268" t="s">
        <v>442</v>
      </c>
      <c r="D12268" t="s">
        <v>115</v>
      </c>
      <c r="E12268" t="s">
        <v>57</v>
      </c>
      <c r="F12268">
        <v>118</v>
      </c>
      <c r="G12268">
        <v>79</v>
      </c>
      <c r="H12268">
        <v>0</v>
      </c>
      <c r="I12268">
        <v>0</v>
      </c>
      <c r="J12268">
        <v>3</v>
      </c>
      <c r="K12268">
        <v>1</v>
      </c>
      <c r="L12268" t="s">
        <v>28</v>
      </c>
      <c r="M12268" t="s">
        <v>226</v>
      </c>
      <c r="N12268" t="s">
        <v>114</v>
      </c>
      <c r="O12268" t="s">
        <v>22</v>
      </c>
      <c r="P12268" t="s">
        <v>23</v>
      </c>
      <c r="Q12268" t="s">
        <v>24</v>
      </c>
    </row>
    <row r="12269" spans="1:17" x14ac:dyDescent="0.2">
      <c r="A12269" s="2">
        <v>39900</v>
      </c>
      <c r="B12269" t="s">
        <v>365</v>
      </c>
      <c r="C12269" t="s">
        <v>120</v>
      </c>
      <c r="D12269" t="s">
        <v>36</v>
      </c>
      <c r="E12269" t="s">
        <v>36</v>
      </c>
      <c r="F12269">
        <v>91</v>
      </c>
      <c r="G12269">
        <v>16</v>
      </c>
      <c r="H12269">
        <v>0</v>
      </c>
      <c r="I12269">
        <v>0</v>
      </c>
      <c r="J12269">
        <v>1</v>
      </c>
      <c r="K12269">
        <v>0</v>
      </c>
      <c r="L12269" t="s">
        <v>20</v>
      </c>
      <c r="M12269" t="s">
        <v>220</v>
      </c>
      <c r="N12269" t="s">
        <v>199</v>
      </c>
      <c r="O12269" t="s">
        <v>122</v>
      </c>
      <c r="P12269" t="s">
        <v>23</v>
      </c>
      <c r="Q12269" t="s">
        <v>24</v>
      </c>
    </row>
    <row r="12270" spans="1:17" x14ac:dyDescent="0.2">
      <c r="A12270" s="2">
        <v>39900</v>
      </c>
      <c r="B12270" t="s">
        <v>282</v>
      </c>
      <c r="C12270" t="s">
        <v>304</v>
      </c>
      <c r="D12270" t="s">
        <v>19</v>
      </c>
      <c r="E12270" t="s">
        <v>27</v>
      </c>
      <c r="F12270">
        <v>75</v>
      </c>
      <c r="G12270">
        <v>40</v>
      </c>
      <c r="H12270">
        <v>0</v>
      </c>
      <c r="I12270">
        <v>0</v>
      </c>
      <c r="J12270">
        <v>1</v>
      </c>
      <c r="K12270">
        <v>1</v>
      </c>
      <c r="L12270" t="s">
        <v>20</v>
      </c>
      <c r="M12270" t="s">
        <v>285</v>
      </c>
      <c r="N12270" t="s">
        <v>282</v>
      </c>
      <c r="O12270" t="s">
        <v>22</v>
      </c>
      <c r="P12270" t="s">
        <v>23</v>
      </c>
      <c r="Q12270" t="s">
        <v>30</v>
      </c>
    </row>
    <row r="12271" spans="1:17" x14ac:dyDescent="0.2">
      <c r="A12271" s="2">
        <v>39900</v>
      </c>
      <c r="B12271" t="s">
        <v>18</v>
      </c>
      <c r="C12271" t="s">
        <v>38</v>
      </c>
      <c r="D12271" t="s">
        <v>19</v>
      </c>
      <c r="E12271" t="s">
        <v>19</v>
      </c>
      <c r="F12271">
        <v>21</v>
      </c>
      <c r="G12271">
        <v>15</v>
      </c>
      <c r="H12271">
        <v>0</v>
      </c>
      <c r="I12271">
        <v>0</v>
      </c>
      <c r="J12271">
        <v>2</v>
      </c>
      <c r="K12271">
        <v>0</v>
      </c>
      <c r="L12271" t="s">
        <v>20</v>
      </c>
      <c r="M12271" t="s">
        <v>64</v>
      </c>
      <c r="N12271" t="s">
        <v>18</v>
      </c>
      <c r="O12271" t="s">
        <v>22</v>
      </c>
      <c r="P12271" t="s">
        <v>23</v>
      </c>
      <c r="Q12271" t="s">
        <v>24</v>
      </c>
    </row>
    <row r="12272" spans="1:17" x14ac:dyDescent="0.2">
      <c r="A12272" s="2">
        <v>39900</v>
      </c>
      <c r="B12272" t="s">
        <v>449</v>
      </c>
      <c r="C12272" t="s">
        <v>166</v>
      </c>
      <c r="D12272" t="s">
        <v>115</v>
      </c>
      <c r="E12272" t="s">
        <v>115</v>
      </c>
      <c r="F12272">
        <v>74</v>
      </c>
      <c r="G12272">
        <v>87</v>
      </c>
      <c r="H12272">
        <v>0</v>
      </c>
      <c r="I12272">
        <v>0</v>
      </c>
      <c r="J12272">
        <v>4</v>
      </c>
      <c r="K12272">
        <v>0</v>
      </c>
      <c r="L12272" t="s">
        <v>20</v>
      </c>
      <c r="M12272" t="s">
        <v>530</v>
      </c>
      <c r="N12272" t="s">
        <v>449</v>
      </c>
      <c r="O12272" t="s">
        <v>22</v>
      </c>
      <c r="P12272" t="s">
        <v>23</v>
      </c>
      <c r="Q12272" t="s">
        <v>24</v>
      </c>
    </row>
    <row r="12273" spans="1:17" x14ac:dyDescent="0.2">
      <c r="A12273" s="2">
        <v>39900</v>
      </c>
      <c r="B12273" t="s">
        <v>161</v>
      </c>
      <c r="C12273" t="s">
        <v>70</v>
      </c>
      <c r="D12273" t="s">
        <v>50</v>
      </c>
      <c r="E12273" t="s">
        <v>50</v>
      </c>
      <c r="F12273">
        <v>68</v>
      </c>
      <c r="G12273">
        <v>57</v>
      </c>
      <c r="H12273">
        <v>0</v>
      </c>
      <c r="I12273">
        <v>0</v>
      </c>
      <c r="J12273">
        <v>0</v>
      </c>
      <c r="K12273">
        <v>2</v>
      </c>
      <c r="L12273" t="s">
        <v>20</v>
      </c>
      <c r="M12273" t="s">
        <v>162</v>
      </c>
      <c r="N12273" t="s">
        <v>161</v>
      </c>
      <c r="O12273" t="s">
        <v>22</v>
      </c>
      <c r="P12273" t="s">
        <v>23</v>
      </c>
      <c r="Q12273" t="s">
        <v>41</v>
      </c>
    </row>
    <row r="12274" spans="1:17" x14ac:dyDescent="0.2">
      <c r="A12274" s="2">
        <v>39901</v>
      </c>
      <c r="B12274" t="s">
        <v>136</v>
      </c>
      <c r="C12274" t="s">
        <v>250</v>
      </c>
      <c r="D12274" t="s">
        <v>36</v>
      </c>
      <c r="E12274" t="s">
        <v>36</v>
      </c>
      <c r="F12274">
        <v>37</v>
      </c>
      <c r="G12274">
        <v>108</v>
      </c>
      <c r="H12274">
        <v>0</v>
      </c>
      <c r="I12274">
        <v>0</v>
      </c>
      <c r="J12274">
        <v>5</v>
      </c>
      <c r="K12274">
        <v>0</v>
      </c>
      <c r="L12274" t="s">
        <v>20</v>
      </c>
      <c r="M12274" t="s">
        <v>340</v>
      </c>
      <c r="N12274" t="s">
        <v>136</v>
      </c>
      <c r="O12274" t="s">
        <v>22</v>
      </c>
      <c r="P12274" t="s">
        <v>23</v>
      </c>
      <c r="Q12274" t="s">
        <v>24</v>
      </c>
    </row>
    <row r="12275" spans="1:17" x14ac:dyDescent="0.2">
      <c r="A12275" s="2">
        <v>39901</v>
      </c>
      <c r="B12275" t="s">
        <v>31</v>
      </c>
      <c r="C12275" t="s">
        <v>25</v>
      </c>
      <c r="D12275" t="s">
        <v>19</v>
      </c>
      <c r="E12275" t="s">
        <v>19</v>
      </c>
      <c r="F12275">
        <v>39</v>
      </c>
      <c r="G12275">
        <v>5</v>
      </c>
      <c r="H12275">
        <v>0</v>
      </c>
      <c r="I12275">
        <v>0</v>
      </c>
      <c r="J12275">
        <v>1</v>
      </c>
      <c r="K12275">
        <v>1</v>
      </c>
      <c r="L12275" t="s">
        <v>20</v>
      </c>
      <c r="M12275" t="s">
        <v>33</v>
      </c>
      <c r="N12275" t="s">
        <v>31</v>
      </c>
      <c r="O12275" t="s">
        <v>22</v>
      </c>
      <c r="P12275" t="s">
        <v>23</v>
      </c>
      <c r="Q12275" t="s">
        <v>30</v>
      </c>
    </row>
    <row r="12276" spans="1:17" x14ac:dyDescent="0.2">
      <c r="A12276" s="2">
        <v>39901</v>
      </c>
      <c r="B12276" t="s">
        <v>42</v>
      </c>
      <c r="C12276" t="s">
        <v>107</v>
      </c>
      <c r="D12276" t="s">
        <v>19</v>
      </c>
      <c r="E12276" t="s">
        <v>19</v>
      </c>
      <c r="F12276">
        <v>77</v>
      </c>
      <c r="G12276">
        <v>30</v>
      </c>
      <c r="H12276">
        <v>0</v>
      </c>
      <c r="I12276">
        <v>0</v>
      </c>
      <c r="J12276">
        <v>1</v>
      </c>
      <c r="K12276">
        <v>3</v>
      </c>
      <c r="L12276" t="s">
        <v>20</v>
      </c>
      <c r="M12276" t="s">
        <v>44</v>
      </c>
      <c r="N12276" t="s">
        <v>42</v>
      </c>
      <c r="O12276" t="s">
        <v>22</v>
      </c>
      <c r="P12276" t="s">
        <v>23</v>
      </c>
      <c r="Q12276" t="s">
        <v>41</v>
      </c>
    </row>
    <row r="12277" spans="1:17" x14ac:dyDescent="0.2">
      <c r="A12277" s="2">
        <v>39902</v>
      </c>
      <c r="B12277" t="s">
        <v>569</v>
      </c>
      <c r="C12277" t="s">
        <v>913</v>
      </c>
      <c r="D12277" t="s">
        <v>115</v>
      </c>
      <c r="E12277" t="s">
        <v>115</v>
      </c>
      <c r="F12277">
        <v>155</v>
      </c>
      <c r="G12277">
        <v>174</v>
      </c>
      <c r="H12277">
        <v>0</v>
      </c>
      <c r="I12277">
        <v>0</v>
      </c>
      <c r="J12277">
        <v>1</v>
      </c>
      <c r="K12277">
        <v>1</v>
      </c>
      <c r="L12277" t="s">
        <v>1312</v>
      </c>
      <c r="M12277" t="s">
        <v>749</v>
      </c>
      <c r="N12277" t="s">
        <v>459</v>
      </c>
      <c r="O12277" t="s">
        <v>122</v>
      </c>
      <c r="P12277" t="s">
        <v>23</v>
      </c>
      <c r="Q12277" t="s">
        <v>30</v>
      </c>
    </row>
    <row r="12278" spans="1:17" x14ac:dyDescent="0.2">
      <c r="A12278" s="2">
        <v>39903</v>
      </c>
      <c r="B12278" t="s">
        <v>267</v>
      </c>
      <c r="C12278" t="s">
        <v>110</v>
      </c>
      <c r="D12278" t="s">
        <v>36</v>
      </c>
      <c r="E12278" t="s">
        <v>36</v>
      </c>
      <c r="F12278">
        <v>78</v>
      </c>
      <c r="G12278">
        <v>41</v>
      </c>
      <c r="H12278">
        <v>0</v>
      </c>
      <c r="I12278">
        <v>0</v>
      </c>
      <c r="J12278">
        <v>0</v>
      </c>
      <c r="K12278">
        <v>2</v>
      </c>
      <c r="L12278" t="s">
        <v>28</v>
      </c>
      <c r="M12278" t="s">
        <v>187</v>
      </c>
      <c r="N12278" t="s">
        <v>82</v>
      </c>
      <c r="O12278" t="s">
        <v>122</v>
      </c>
      <c r="P12278" t="s">
        <v>23</v>
      </c>
      <c r="Q12278" t="s">
        <v>41</v>
      </c>
    </row>
    <row r="12279" spans="1:17" x14ac:dyDescent="0.2">
      <c r="A12279" s="2">
        <v>39903</v>
      </c>
      <c r="B12279" t="s">
        <v>531</v>
      </c>
      <c r="C12279" t="s">
        <v>263</v>
      </c>
      <c r="D12279" t="s">
        <v>27</v>
      </c>
      <c r="E12279" t="s">
        <v>27</v>
      </c>
      <c r="F12279">
        <v>51</v>
      </c>
      <c r="G12279">
        <v>117</v>
      </c>
      <c r="H12279">
        <v>0</v>
      </c>
      <c r="I12279">
        <v>0</v>
      </c>
      <c r="J12279">
        <v>4</v>
      </c>
      <c r="K12279">
        <v>0</v>
      </c>
      <c r="L12279" t="s">
        <v>28</v>
      </c>
      <c r="M12279" t="s">
        <v>992</v>
      </c>
      <c r="N12279" t="s">
        <v>531</v>
      </c>
      <c r="O12279" t="s">
        <v>22</v>
      </c>
      <c r="P12279" t="s">
        <v>23</v>
      </c>
      <c r="Q12279" t="s">
        <v>24</v>
      </c>
    </row>
    <row r="12280" spans="1:17" x14ac:dyDescent="0.2">
      <c r="A12280" s="2">
        <v>39903</v>
      </c>
      <c r="B12280" t="s">
        <v>82</v>
      </c>
      <c r="C12280" t="s">
        <v>149</v>
      </c>
      <c r="D12280" t="s">
        <v>50</v>
      </c>
      <c r="E12280" t="s">
        <v>36</v>
      </c>
      <c r="F12280">
        <v>10</v>
      </c>
      <c r="G12280">
        <v>72</v>
      </c>
      <c r="H12280">
        <v>0</v>
      </c>
      <c r="I12280">
        <v>0</v>
      </c>
      <c r="J12280">
        <v>2</v>
      </c>
      <c r="K12280">
        <v>0</v>
      </c>
      <c r="L12280" t="s">
        <v>28</v>
      </c>
      <c r="M12280" t="s">
        <v>411</v>
      </c>
      <c r="N12280" t="s">
        <v>53</v>
      </c>
      <c r="O12280" t="s">
        <v>122</v>
      </c>
      <c r="P12280" t="s">
        <v>23</v>
      </c>
      <c r="Q12280" t="s">
        <v>24</v>
      </c>
    </row>
    <row r="12281" spans="1:17" x14ac:dyDescent="0.2">
      <c r="A12281" s="2">
        <v>39903</v>
      </c>
      <c r="B12281" t="s">
        <v>32</v>
      </c>
      <c r="C12281" t="s">
        <v>43</v>
      </c>
      <c r="D12281" t="s">
        <v>19</v>
      </c>
      <c r="E12281" t="s">
        <v>19</v>
      </c>
      <c r="F12281">
        <v>65</v>
      </c>
      <c r="G12281">
        <v>47</v>
      </c>
      <c r="H12281">
        <v>0</v>
      </c>
      <c r="I12281">
        <v>0</v>
      </c>
      <c r="J12281">
        <v>2</v>
      </c>
      <c r="K12281">
        <v>0</v>
      </c>
      <c r="L12281" t="s">
        <v>20</v>
      </c>
      <c r="M12281" t="s">
        <v>109</v>
      </c>
      <c r="N12281" t="s">
        <v>32</v>
      </c>
      <c r="O12281" t="s">
        <v>22</v>
      </c>
      <c r="P12281" t="s">
        <v>23</v>
      </c>
      <c r="Q12281" t="s">
        <v>24</v>
      </c>
    </row>
    <row r="12282" spans="1:17" x14ac:dyDescent="0.2">
      <c r="A12282" s="2">
        <v>39904</v>
      </c>
      <c r="B12282" t="s">
        <v>737</v>
      </c>
      <c r="C12282" t="s">
        <v>274</v>
      </c>
      <c r="D12282" t="s">
        <v>50</v>
      </c>
      <c r="E12282" t="s">
        <v>50</v>
      </c>
      <c r="F12282">
        <v>195</v>
      </c>
      <c r="G12282">
        <v>7</v>
      </c>
      <c r="H12282">
        <v>0</v>
      </c>
      <c r="I12282">
        <v>0</v>
      </c>
      <c r="J12282">
        <v>0</v>
      </c>
      <c r="K12282">
        <v>2</v>
      </c>
      <c r="L12282" t="s">
        <v>20</v>
      </c>
      <c r="M12282" t="s">
        <v>819</v>
      </c>
      <c r="N12282" t="s">
        <v>737</v>
      </c>
      <c r="O12282" t="s">
        <v>22</v>
      </c>
      <c r="P12282" t="s">
        <v>23</v>
      </c>
      <c r="Q12282" t="s">
        <v>41</v>
      </c>
    </row>
    <row r="12283" spans="1:17" x14ac:dyDescent="0.2">
      <c r="A12283" s="2">
        <v>39904</v>
      </c>
      <c r="B12283" t="s">
        <v>55</v>
      </c>
      <c r="C12283" t="s">
        <v>449</v>
      </c>
      <c r="D12283" t="s">
        <v>57</v>
      </c>
      <c r="E12283" t="s">
        <v>115</v>
      </c>
      <c r="F12283">
        <v>32</v>
      </c>
      <c r="G12283">
        <v>74</v>
      </c>
      <c r="H12283">
        <v>0</v>
      </c>
      <c r="I12283">
        <v>0</v>
      </c>
      <c r="J12283">
        <v>2</v>
      </c>
      <c r="K12283">
        <v>0</v>
      </c>
      <c r="L12283" t="s">
        <v>20</v>
      </c>
      <c r="M12283" t="s">
        <v>58</v>
      </c>
      <c r="N12283" t="s">
        <v>55</v>
      </c>
      <c r="O12283" t="s">
        <v>22</v>
      </c>
      <c r="P12283" t="s">
        <v>23</v>
      </c>
      <c r="Q12283" t="s">
        <v>24</v>
      </c>
    </row>
    <row r="12284" spans="1:17" x14ac:dyDescent="0.2">
      <c r="A12284" s="2">
        <v>39904</v>
      </c>
      <c r="B12284" t="s">
        <v>69</v>
      </c>
      <c r="C12284" t="s">
        <v>92</v>
      </c>
      <c r="D12284" t="s">
        <v>50</v>
      </c>
      <c r="E12284" t="s">
        <v>50</v>
      </c>
      <c r="F12284">
        <v>88</v>
      </c>
      <c r="G12284">
        <v>20</v>
      </c>
      <c r="H12284">
        <v>0</v>
      </c>
      <c r="I12284">
        <v>0</v>
      </c>
      <c r="J12284">
        <v>2</v>
      </c>
      <c r="K12284">
        <v>1</v>
      </c>
      <c r="L12284" t="s">
        <v>20</v>
      </c>
      <c r="M12284" t="s">
        <v>367</v>
      </c>
      <c r="N12284" t="s">
        <v>69</v>
      </c>
      <c r="O12284" t="s">
        <v>22</v>
      </c>
      <c r="P12284" t="s">
        <v>23</v>
      </c>
      <c r="Q12284" t="s">
        <v>24</v>
      </c>
    </row>
    <row r="12285" spans="1:17" x14ac:dyDescent="0.2">
      <c r="A12285" s="2">
        <v>39904</v>
      </c>
      <c r="B12285" t="s">
        <v>402</v>
      </c>
      <c r="C12285" t="s">
        <v>166</v>
      </c>
      <c r="D12285" t="s">
        <v>115</v>
      </c>
      <c r="E12285" t="s">
        <v>115</v>
      </c>
      <c r="F12285">
        <v>67</v>
      </c>
      <c r="G12285">
        <v>87</v>
      </c>
      <c r="H12285">
        <v>0</v>
      </c>
      <c r="I12285">
        <v>0</v>
      </c>
      <c r="J12285">
        <v>1</v>
      </c>
      <c r="K12285">
        <v>0</v>
      </c>
      <c r="L12285" t="s">
        <v>20</v>
      </c>
      <c r="M12285" t="s">
        <v>1002</v>
      </c>
      <c r="N12285" t="s">
        <v>402</v>
      </c>
      <c r="O12285" t="s">
        <v>22</v>
      </c>
      <c r="P12285" t="s">
        <v>23</v>
      </c>
      <c r="Q12285" t="s">
        <v>24</v>
      </c>
    </row>
    <row r="12286" spans="1:17" x14ac:dyDescent="0.2">
      <c r="A12286" s="2">
        <v>39904</v>
      </c>
      <c r="B12286" t="s">
        <v>646</v>
      </c>
      <c r="C12286" t="s">
        <v>147</v>
      </c>
      <c r="D12286" t="s">
        <v>50</v>
      </c>
      <c r="E12286" t="s">
        <v>50</v>
      </c>
      <c r="F12286">
        <v>58</v>
      </c>
      <c r="G12286">
        <v>49</v>
      </c>
      <c r="H12286">
        <v>0</v>
      </c>
      <c r="I12286">
        <v>0</v>
      </c>
      <c r="J12286">
        <v>2</v>
      </c>
      <c r="K12286">
        <v>1</v>
      </c>
      <c r="L12286" t="s">
        <v>20</v>
      </c>
      <c r="M12286" t="s">
        <v>909</v>
      </c>
      <c r="N12286" t="s">
        <v>646</v>
      </c>
      <c r="O12286" t="s">
        <v>22</v>
      </c>
      <c r="P12286" t="s">
        <v>23</v>
      </c>
      <c r="Q12286" t="s">
        <v>24</v>
      </c>
    </row>
    <row r="12287" spans="1:17" x14ac:dyDescent="0.2">
      <c r="A12287" s="2">
        <v>39904</v>
      </c>
      <c r="B12287" t="s">
        <v>87</v>
      </c>
      <c r="C12287" t="s">
        <v>145</v>
      </c>
      <c r="D12287" t="s">
        <v>50</v>
      </c>
      <c r="E12287" t="s">
        <v>50</v>
      </c>
      <c r="F12287">
        <v>27</v>
      </c>
      <c r="G12287">
        <v>84</v>
      </c>
      <c r="H12287">
        <v>0</v>
      </c>
      <c r="I12287">
        <v>0</v>
      </c>
      <c r="J12287">
        <v>2</v>
      </c>
      <c r="K12287">
        <v>0</v>
      </c>
      <c r="L12287" t="s">
        <v>20</v>
      </c>
      <c r="M12287" t="s">
        <v>88</v>
      </c>
      <c r="N12287" t="s">
        <v>87</v>
      </c>
      <c r="O12287" t="s">
        <v>22</v>
      </c>
      <c r="P12287" t="s">
        <v>23</v>
      </c>
      <c r="Q12287" t="s">
        <v>24</v>
      </c>
    </row>
    <row r="12288" spans="1:17" x14ac:dyDescent="0.2">
      <c r="A12288" s="2">
        <v>39904</v>
      </c>
      <c r="B12288" t="s">
        <v>131</v>
      </c>
      <c r="C12288" t="s">
        <v>210</v>
      </c>
      <c r="D12288" t="s">
        <v>27</v>
      </c>
      <c r="E12288" t="s">
        <v>27</v>
      </c>
      <c r="F12288">
        <v>32</v>
      </c>
      <c r="G12288">
        <v>106</v>
      </c>
      <c r="H12288">
        <v>0</v>
      </c>
      <c r="I12288">
        <v>0</v>
      </c>
      <c r="J12288">
        <v>1</v>
      </c>
      <c r="K12288">
        <v>0</v>
      </c>
      <c r="L12288" t="s">
        <v>20</v>
      </c>
      <c r="M12288" t="s">
        <v>637</v>
      </c>
      <c r="N12288" t="s">
        <v>131</v>
      </c>
      <c r="O12288" t="s">
        <v>22</v>
      </c>
      <c r="P12288" t="s">
        <v>23</v>
      </c>
      <c r="Q12288" t="s">
        <v>24</v>
      </c>
    </row>
    <row r="12289" spans="1:17" x14ac:dyDescent="0.2">
      <c r="A12289" s="2">
        <v>39904</v>
      </c>
      <c r="B12289" t="s">
        <v>293</v>
      </c>
      <c r="C12289" t="s">
        <v>244</v>
      </c>
      <c r="D12289" t="s">
        <v>50</v>
      </c>
      <c r="E12289" t="s">
        <v>50</v>
      </c>
      <c r="F12289">
        <v>13</v>
      </c>
      <c r="G12289">
        <v>53</v>
      </c>
      <c r="H12289">
        <v>0</v>
      </c>
      <c r="I12289">
        <v>0</v>
      </c>
      <c r="J12289">
        <v>1</v>
      </c>
      <c r="K12289">
        <v>2</v>
      </c>
      <c r="L12289" t="s">
        <v>20</v>
      </c>
      <c r="M12289" t="s">
        <v>478</v>
      </c>
      <c r="N12289" t="s">
        <v>293</v>
      </c>
      <c r="O12289" t="s">
        <v>22</v>
      </c>
      <c r="P12289" t="s">
        <v>23</v>
      </c>
      <c r="Q12289" t="s">
        <v>41</v>
      </c>
    </row>
    <row r="12290" spans="1:17" x14ac:dyDescent="0.2">
      <c r="A12290" s="2">
        <v>39904</v>
      </c>
      <c r="B12290" t="s">
        <v>72</v>
      </c>
      <c r="C12290" t="s">
        <v>85</v>
      </c>
      <c r="D12290" t="s">
        <v>50</v>
      </c>
      <c r="E12290" t="s">
        <v>50</v>
      </c>
      <c r="F12290">
        <v>38</v>
      </c>
      <c r="G12290">
        <v>80</v>
      </c>
      <c r="H12290">
        <v>0</v>
      </c>
      <c r="I12290">
        <v>0</v>
      </c>
      <c r="J12290">
        <v>3</v>
      </c>
      <c r="K12290">
        <v>0</v>
      </c>
      <c r="L12290" t="s">
        <v>20</v>
      </c>
      <c r="M12290" t="s">
        <v>74</v>
      </c>
      <c r="N12290" t="s">
        <v>72</v>
      </c>
      <c r="O12290" t="s">
        <v>22</v>
      </c>
      <c r="P12290" t="s">
        <v>23</v>
      </c>
      <c r="Q12290" t="s">
        <v>24</v>
      </c>
    </row>
    <row r="12291" spans="1:17" x14ac:dyDescent="0.2">
      <c r="A12291" s="2">
        <v>39904</v>
      </c>
      <c r="B12291" t="s">
        <v>89</v>
      </c>
      <c r="C12291" t="s">
        <v>168</v>
      </c>
      <c r="D12291" t="s">
        <v>50</v>
      </c>
      <c r="E12291" t="s">
        <v>50</v>
      </c>
      <c r="F12291">
        <v>9</v>
      </c>
      <c r="G12291">
        <v>14</v>
      </c>
      <c r="H12291">
        <v>0</v>
      </c>
      <c r="I12291">
        <v>0</v>
      </c>
      <c r="J12291">
        <v>2</v>
      </c>
      <c r="K12291">
        <v>1</v>
      </c>
      <c r="L12291" t="s">
        <v>20</v>
      </c>
      <c r="M12291" t="s">
        <v>91</v>
      </c>
      <c r="N12291" t="s">
        <v>89</v>
      </c>
      <c r="O12291" t="s">
        <v>22</v>
      </c>
      <c r="P12291" t="s">
        <v>23</v>
      </c>
      <c r="Q12291" t="s">
        <v>24</v>
      </c>
    </row>
    <row r="12292" spans="1:17" x14ac:dyDescent="0.2">
      <c r="A12292" s="2">
        <v>39904</v>
      </c>
      <c r="B12292" t="s">
        <v>81</v>
      </c>
      <c r="C12292" t="s">
        <v>286</v>
      </c>
      <c r="D12292" t="s">
        <v>50</v>
      </c>
      <c r="E12292" t="s">
        <v>50</v>
      </c>
      <c r="F12292">
        <v>126</v>
      </c>
      <c r="G12292">
        <v>120</v>
      </c>
      <c r="H12292">
        <v>0</v>
      </c>
      <c r="I12292">
        <v>0</v>
      </c>
      <c r="J12292">
        <v>1</v>
      </c>
      <c r="K12292">
        <v>0</v>
      </c>
      <c r="L12292" t="s">
        <v>20</v>
      </c>
      <c r="M12292" t="s">
        <v>83</v>
      </c>
      <c r="N12292" t="s">
        <v>81</v>
      </c>
      <c r="O12292" t="s">
        <v>22</v>
      </c>
      <c r="P12292" t="s">
        <v>23</v>
      </c>
      <c r="Q12292" t="s">
        <v>24</v>
      </c>
    </row>
    <row r="12293" spans="1:17" x14ac:dyDescent="0.2">
      <c r="A12293" s="2">
        <v>39904</v>
      </c>
      <c r="B12293" t="s">
        <v>67</v>
      </c>
      <c r="C12293" t="s">
        <v>73</v>
      </c>
      <c r="D12293" t="s">
        <v>50</v>
      </c>
      <c r="E12293" t="s">
        <v>50</v>
      </c>
      <c r="F12293">
        <v>12</v>
      </c>
      <c r="G12293">
        <v>52</v>
      </c>
      <c r="H12293">
        <v>0</v>
      </c>
      <c r="I12293">
        <v>0</v>
      </c>
      <c r="J12293">
        <v>1</v>
      </c>
      <c r="K12293">
        <v>0</v>
      </c>
      <c r="L12293" t="s">
        <v>20</v>
      </c>
      <c r="M12293" t="s">
        <v>769</v>
      </c>
      <c r="N12293" t="s">
        <v>67</v>
      </c>
      <c r="O12293" t="s">
        <v>22</v>
      </c>
      <c r="P12293" t="s">
        <v>23</v>
      </c>
      <c r="Q12293" t="s">
        <v>24</v>
      </c>
    </row>
    <row r="12294" spans="1:17" x14ac:dyDescent="0.2">
      <c r="A12294" s="2">
        <v>39904</v>
      </c>
      <c r="B12294" t="s">
        <v>345</v>
      </c>
      <c r="C12294" t="s">
        <v>1279</v>
      </c>
      <c r="D12294" t="s">
        <v>50</v>
      </c>
      <c r="E12294" t="s">
        <v>50</v>
      </c>
      <c r="F12294">
        <v>111</v>
      </c>
      <c r="G12294">
        <v>112</v>
      </c>
      <c r="H12294">
        <v>0</v>
      </c>
      <c r="I12294">
        <v>0</v>
      </c>
      <c r="J12294">
        <v>0</v>
      </c>
      <c r="K12294">
        <v>0</v>
      </c>
      <c r="L12294" t="s">
        <v>20</v>
      </c>
      <c r="M12294" t="s">
        <v>360</v>
      </c>
      <c r="N12294" t="s">
        <v>345</v>
      </c>
      <c r="O12294" t="s">
        <v>22</v>
      </c>
      <c r="P12294" t="s">
        <v>23</v>
      </c>
      <c r="Q12294" t="s">
        <v>30</v>
      </c>
    </row>
    <row r="12295" spans="1:17" x14ac:dyDescent="0.2">
      <c r="A12295" s="2">
        <v>39904</v>
      </c>
      <c r="B12295" t="s">
        <v>153</v>
      </c>
      <c r="C12295" t="s">
        <v>123</v>
      </c>
      <c r="D12295" t="s">
        <v>50</v>
      </c>
      <c r="E12295" t="s">
        <v>50</v>
      </c>
      <c r="F12295">
        <v>19</v>
      </c>
      <c r="G12295">
        <v>18</v>
      </c>
      <c r="H12295">
        <v>0</v>
      </c>
      <c r="I12295">
        <v>0</v>
      </c>
      <c r="J12295">
        <v>2</v>
      </c>
      <c r="K12295">
        <v>1</v>
      </c>
      <c r="L12295" t="s">
        <v>20</v>
      </c>
      <c r="M12295" t="s">
        <v>545</v>
      </c>
      <c r="N12295" t="s">
        <v>153</v>
      </c>
      <c r="O12295" t="s">
        <v>22</v>
      </c>
      <c r="P12295" t="s">
        <v>23</v>
      </c>
      <c r="Q12295" t="s">
        <v>24</v>
      </c>
    </row>
    <row r="12296" spans="1:17" x14ac:dyDescent="0.2">
      <c r="A12296" s="2">
        <v>39904</v>
      </c>
      <c r="B12296" t="s">
        <v>304</v>
      </c>
      <c r="C12296" t="s">
        <v>26</v>
      </c>
      <c r="D12296" t="s">
        <v>27</v>
      </c>
      <c r="E12296" t="s">
        <v>27</v>
      </c>
      <c r="F12296">
        <v>40</v>
      </c>
      <c r="G12296">
        <v>23</v>
      </c>
      <c r="H12296">
        <v>0</v>
      </c>
      <c r="I12296">
        <v>0</v>
      </c>
      <c r="J12296">
        <v>3</v>
      </c>
      <c r="K12296">
        <v>1</v>
      </c>
      <c r="L12296" t="s">
        <v>20</v>
      </c>
      <c r="M12296" t="s">
        <v>628</v>
      </c>
      <c r="N12296" t="s">
        <v>304</v>
      </c>
      <c r="O12296" t="s">
        <v>22</v>
      </c>
      <c r="P12296" t="s">
        <v>23</v>
      </c>
      <c r="Q12296" t="s">
        <v>24</v>
      </c>
    </row>
    <row r="12297" spans="1:17" x14ac:dyDescent="0.2">
      <c r="A12297" s="2">
        <v>39904</v>
      </c>
      <c r="B12297" t="s">
        <v>94</v>
      </c>
      <c r="C12297" t="s">
        <v>184</v>
      </c>
      <c r="D12297" t="s">
        <v>50</v>
      </c>
      <c r="E12297" t="s">
        <v>50</v>
      </c>
      <c r="F12297">
        <v>48</v>
      </c>
      <c r="G12297">
        <v>146</v>
      </c>
      <c r="H12297">
        <v>0</v>
      </c>
      <c r="I12297">
        <v>0</v>
      </c>
      <c r="J12297">
        <v>3</v>
      </c>
      <c r="K12297">
        <v>0</v>
      </c>
      <c r="L12297" t="s">
        <v>20</v>
      </c>
      <c r="M12297" t="s">
        <v>96</v>
      </c>
      <c r="N12297" t="s">
        <v>94</v>
      </c>
      <c r="O12297" t="s">
        <v>22</v>
      </c>
      <c r="P12297" t="s">
        <v>23</v>
      </c>
      <c r="Q12297" t="s">
        <v>24</v>
      </c>
    </row>
    <row r="12298" spans="1:17" x14ac:dyDescent="0.2">
      <c r="A12298" s="2">
        <v>39904</v>
      </c>
      <c r="B12298" t="s">
        <v>167</v>
      </c>
      <c r="C12298" t="s">
        <v>118</v>
      </c>
      <c r="D12298" t="s">
        <v>115</v>
      </c>
      <c r="E12298" t="s">
        <v>36</v>
      </c>
      <c r="F12298">
        <v>42</v>
      </c>
      <c r="G12298">
        <v>60</v>
      </c>
      <c r="H12298">
        <v>0</v>
      </c>
      <c r="I12298">
        <v>0</v>
      </c>
      <c r="J12298">
        <v>1</v>
      </c>
      <c r="K12298">
        <v>1</v>
      </c>
      <c r="L12298" t="s">
        <v>28</v>
      </c>
      <c r="M12298" t="s">
        <v>625</v>
      </c>
      <c r="N12298" t="s">
        <v>167</v>
      </c>
      <c r="O12298" t="s">
        <v>22</v>
      </c>
      <c r="P12298" t="s">
        <v>23</v>
      </c>
      <c r="Q12298" t="s">
        <v>30</v>
      </c>
    </row>
    <row r="12299" spans="1:17" x14ac:dyDescent="0.2">
      <c r="A12299" s="2">
        <v>39904</v>
      </c>
      <c r="B12299" t="s">
        <v>119</v>
      </c>
      <c r="C12299" t="s">
        <v>98</v>
      </c>
      <c r="D12299" t="s">
        <v>50</v>
      </c>
      <c r="E12299" t="s">
        <v>50</v>
      </c>
      <c r="F12299">
        <v>4</v>
      </c>
      <c r="G12299">
        <v>26</v>
      </c>
      <c r="H12299">
        <v>0</v>
      </c>
      <c r="I12299">
        <v>0</v>
      </c>
      <c r="J12299">
        <v>1</v>
      </c>
      <c r="K12299">
        <v>1</v>
      </c>
      <c r="L12299" t="s">
        <v>20</v>
      </c>
      <c r="M12299" t="s">
        <v>541</v>
      </c>
      <c r="N12299" t="s">
        <v>119</v>
      </c>
      <c r="O12299" t="s">
        <v>22</v>
      </c>
      <c r="P12299" t="s">
        <v>23</v>
      </c>
      <c r="Q12299" t="s">
        <v>30</v>
      </c>
    </row>
    <row r="12300" spans="1:17" x14ac:dyDescent="0.2">
      <c r="A12300" s="2">
        <v>39904</v>
      </c>
      <c r="B12300" t="s">
        <v>560</v>
      </c>
      <c r="C12300" t="s">
        <v>317</v>
      </c>
      <c r="D12300" t="s">
        <v>50</v>
      </c>
      <c r="E12300" t="s">
        <v>50</v>
      </c>
      <c r="F12300">
        <v>130</v>
      </c>
      <c r="G12300">
        <v>88</v>
      </c>
      <c r="H12300">
        <v>0</v>
      </c>
      <c r="I12300">
        <v>0</v>
      </c>
      <c r="J12300">
        <v>1</v>
      </c>
      <c r="K12300">
        <v>5</v>
      </c>
      <c r="L12300" t="s">
        <v>20</v>
      </c>
      <c r="M12300" t="s">
        <v>626</v>
      </c>
      <c r="N12300" t="s">
        <v>560</v>
      </c>
      <c r="O12300" t="s">
        <v>22</v>
      </c>
      <c r="P12300" t="s">
        <v>23</v>
      </c>
      <c r="Q12300" t="s">
        <v>41</v>
      </c>
    </row>
    <row r="12301" spans="1:17" x14ac:dyDescent="0.2">
      <c r="A12301" s="2">
        <v>39904</v>
      </c>
      <c r="B12301" t="s">
        <v>133</v>
      </c>
      <c r="C12301" t="s">
        <v>163</v>
      </c>
      <c r="D12301" t="s">
        <v>115</v>
      </c>
      <c r="E12301" t="s">
        <v>115</v>
      </c>
      <c r="F12301">
        <v>44</v>
      </c>
      <c r="G12301">
        <v>107</v>
      </c>
      <c r="H12301">
        <v>0</v>
      </c>
      <c r="I12301">
        <v>0</v>
      </c>
      <c r="J12301">
        <v>1</v>
      </c>
      <c r="K12301">
        <v>0</v>
      </c>
      <c r="L12301" t="s">
        <v>20</v>
      </c>
      <c r="M12301" t="s">
        <v>134</v>
      </c>
      <c r="N12301" t="s">
        <v>133</v>
      </c>
      <c r="O12301" t="s">
        <v>22</v>
      </c>
      <c r="P12301" t="s">
        <v>23</v>
      </c>
      <c r="Q12301" t="s">
        <v>24</v>
      </c>
    </row>
    <row r="12302" spans="1:17" x14ac:dyDescent="0.2">
      <c r="A12302" s="2">
        <v>39904</v>
      </c>
      <c r="B12302" t="s">
        <v>101</v>
      </c>
      <c r="C12302" t="s">
        <v>97</v>
      </c>
      <c r="D12302" t="s">
        <v>50</v>
      </c>
      <c r="E12302" t="s">
        <v>50</v>
      </c>
      <c r="F12302">
        <v>71</v>
      </c>
      <c r="G12302">
        <v>122</v>
      </c>
      <c r="H12302">
        <v>0</v>
      </c>
      <c r="I12302">
        <v>0</v>
      </c>
      <c r="J12302">
        <v>2</v>
      </c>
      <c r="K12302">
        <v>0</v>
      </c>
      <c r="L12302" t="s">
        <v>20</v>
      </c>
      <c r="M12302" t="s">
        <v>331</v>
      </c>
      <c r="N12302" t="s">
        <v>101</v>
      </c>
      <c r="O12302" t="s">
        <v>22</v>
      </c>
      <c r="P12302" t="s">
        <v>23</v>
      </c>
      <c r="Q12302" t="s">
        <v>24</v>
      </c>
    </row>
    <row r="12303" spans="1:17" x14ac:dyDescent="0.2">
      <c r="A12303" s="2">
        <v>39904</v>
      </c>
      <c r="B12303" t="s">
        <v>464</v>
      </c>
      <c r="C12303" t="s">
        <v>352</v>
      </c>
      <c r="D12303" t="s">
        <v>115</v>
      </c>
      <c r="E12303" t="s">
        <v>36</v>
      </c>
      <c r="F12303">
        <v>151</v>
      </c>
      <c r="G12303">
        <v>115</v>
      </c>
      <c r="H12303">
        <v>0</v>
      </c>
      <c r="I12303">
        <v>0</v>
      </c>
      <c r="J12303">
        <v>1</v>
      </c>
      <c r="K12303">
        <v>1</v>
      </c>
      <c r="L12303" t="s">
        <v>28</v>
      </c>
      <c r="M12303" t="s">
        <v>465</v>
      </c>
      <c r="N12303" t="s">
        <v>464</v>
      </c>
      <c r="O12303" t="s">
        <v>22</v>
      </c>
      <c r="P12303" t="s">
        <v>23</v>
      </c>
      <c r="Q12303" t="s">
        <v>30</v>
      </c>
    </row>
    <row r="12304" spans="1:17" x14ac:dyDescent="0.2">
      <c r="A12304" s="2">
        <v>39904</v>
      </c>
      <c r="B12304" t="s">
        <v>405</v>
      </c>
      <c r="C12304" t="s">
        <v>351</v>
      </c>
      <c r="D12304" t="s">
        <v>36</v>
      </c>
      <c r="E12304" t="s">
        <v>36</v>
      </c>
      <c r="F12304">
        <v>162</v>
      </c>
      <c r="G12304">
        <v>121</v>
      </c>
      <c r="H12304">
        <v>0</v>
      </c>
      <c r="I12304">
        <v>0</v>
      </c>
      <c r="J12304">
        <v>0</v>
      </c>
      <c r="K12304">
        <v>0</v>
      </c>
      <c r="L12304" t="s">
        <v>28</v>
      </c>
      <c r="M12304" t="s">
        <v>406</v>
      </c>
      <c r="N12304" t="s">
        <v>405</v>
      </c>
      <c r="O12304" t="s">
        <v>22</v>
      </c>
      <c r="P12304" t="s">
        <v>23</v>
      </c>
      <c r="Q12304" t="s">
        <v>30</v>
      </c>
    </row>
    <row r="12305" spans="1:17" x14ac:dyDescent="0.2">
      <c r="A12305" s="2">
        <v>39904</v>
      </c>
      <c r="B12305" t="s">
        <v>174</v>
      </c>
      <c r="C12305" t="s">
        <v>95</v>
      </c>
      <c r="D12305" t="s">
        <v>50</v>
      </c>
      <c r="E12305" t="s">
        <v>50</v>
      </c>
      <c r="F12305">
        <v>151</v>
      </c>
      <c r="G12305">
        <v>8</v>
      </c>
      <c r="H12305">
        <v>0</v>
      </c>
      <c r="I12305">
        <v>0</v>
      </c>
      <c r="J12305">
        <v>0</v>
      </c>
      <c r="K12305">
        <v>1</v>
      </c>
      <c r="L12305" t="s">
        <v>20</v>
      </c>
      <c r="M12305" t="s">
        <v>820</v>
      </c>
      <c r="N12305" t="s">
        <v>174</v>
      </c>
      <c r="O12305" t="s">
        <v>22</v>
      </c>
      <c r="P12305" t="s">
        <v>23</v>
      </c>
      <c r="Q12305" t="s">
        <v>41</v>
      </c>
    </row>
    <row r="12306" spans="1:17" x14ac:dyDescent="0.2">
      <c r="A12306" s="2">
        <v>39904</v>
      </c>
      <c r="B12306" t="s">
        <v>126</v>
      </c>
      <c r="C12306" t="s">
        <v>328</v>
      </c>
      <c r="D12306" t="s">
        <v>50</v>
      </c>
      <c r="E12306" t="s">
        <v>50</v>
      </c>
      <c r="F12306">
        <v>3</v>
      </c>
      <c r="G12306">
        <v>61</v>
      </c>
      <c r="H12306">
        <v>0</v>
      </c>
      <c r="I12306">
        <v>0</v>
      </c>
      <c r="J12306">
        <v>4</v>
      </c>
      <c r="K12306">
        <v>0</v>
      </c>
      <c r="L12306" t="s">
        <v>20</v>
      </c>
      <c r="M12306" t="s">
        <v>308</v>
      </c>
      <c r="N12306" t="s">
        <v>126</v>
      </c>
      <c r="O12306" t="s">
        <v>22</v>
      </c>
      <c r="P12306" t="s">
        <v>23</v>
      </c>
      <c r="Q12306" t="s">
        <v>24</v>
      </c>
    </row>
    <row r="12307" spans="1:17" x14ac:dyDescent="0.2">
      <c r="A12307" s="2">
        <v>39904</v>
      </c>
      <c r="B12307" t="s">
        <v>100</v>
      </c>
      <c r="C12307" t="s">
        <v>249</v>
      </c>
      <c r="D12307" t="s">
        <v>50</v>
      </c>
      <c r="E12307" t="s">
        <v>50</v>
      </c>
      <c r="F12307">
        <v>42</v>
      </c>
      <c r="G12307">
        <v>59</v>
      </c>
      <c r="H12307">
        <v>0</v>
      </c>
      <c r="I12307">
        <v>0</v>
      </c>
      <c r="J12307">
        <v>1</v>
      </c>
      <c r="K12307">
        <v>0</v>
      </c>
      <c r="L12307" t="s">
        <v>20</v>
      </c>
      <c r="M12307" t="s">
        <v>102</v>
      </c>
      <c r="N12307" t="s">
        <v>100</v>
      </c>
      <c r="O12307" t="s">
        <v>22</v>
      </c>
      <c r="P12307" t="s">
        <v>23</v>
      </c>
      <c r="Q12307" t="s">
        <v>24</v>
      </c>
    </row>
    <row r="12308" spans="1:17" x14ac:dyDescent="0.2">
      <c r="A12308" s="2">
        <v>39904</v>
      </c>
      <c r="B12308" t="s">
        <v>49</v>
      </c>
      <c r="C12308" t="s">
        <v>70</v>
      </c>
      <c r="D12308" t="s">
        <v>50</v>
      </c>
      <c r="E12308" t="s">
        <v>50</v>
      </c>
      <c r="F12308">
        <v>45</v>
      </c>
      <c r="G12308">
        <v>57</v>
      </c>
      <c r="H12308">
        <v>0</v>
      </c>
      <c r="I12308">
        <v>0</v>
      </c>
      <c r="J12308">
        <v>3</v>
      </c>
      <c r="K12308">
        <v>2</v>
      </c>
      <c r="L12308" t="s">
        <v>28</v>
      </c>
      <c r="M12308" t="s">
        <v>103</v>
      </c>
      <c r="N12308" t="s">
        <v>49</v>
      </c>
      <c r="O12308" t="s">
        <v>22</v>
      </c>
      <c r="P12308" t="s">
        <v>23</v>
      </c>
      <c r="Q12308" t="s">
        <v>24</v>
      </c>
    </row>
    <row r="12309" spans="1:17" x14ac:dyDescent="0.2">
      <c r="A12309" s="2">
        <v>39904</v>
      </c>
      <c r="B12309" t="s">
        <v>90</v>
      </c>
      <c r="C12309" t="s">
        <v>125</v>
      </c>
      <c r="D12309" t="s">
        <v>50</v>
      </c>
      <c r="E12309" t="s">
        <v>50</v>
      </c>
      <c r="F12309">
        <v>29</v>
      </c>
      <c r="G12309">
        <v>201</v>
      </c>
      <c r="H12309">
        <v>0</v>
      </c>
      <c r="I12309">
        <v>0</v>
      </c>
      <c r="J12309">
        <v>10</v>
      </c>
      <c r="K12309">
        <v>0</v>
      </c>
      <c r="L12309" t="s">
        <v>20</v>
      </c>
      <c r="M12309" t="s">
        <v>1263</v>
      </c>
      <c r="N12309" t="s">
        <v>90</v>
      </c>
      <c r="O12309" t="s">
        <v>22</v>
      </c>
      <c r="P12309" t="s">
        <v>23</v>
      </c>
      <c r="Q12309" t="s">
        <v>24</v>
      </c>
    </row>
    <row r="12310" spans="1:17" x14ac:dyDescent="0.2">
      <c r="A12310" s="2">
        <v>39904</v>
      </c>
      <c r="B12310" t="s">
        <v>113</v>
      </c>
      <c r="C12310" t="s">
        <v>176</v>
      </c>
      <c r="D12310" t="s">
        <v>115</v>
      </c>
      <c r="E12310" t="s">
        <v>115</v>
      </c>
      <c r="F12310">
        <v>55</v>
      </c>
      <c r="G12310">
        <v>116</v>
      </c>
      <c r="H12310">
        <v>0</v>
      </c>
      <c r="I12310">
        <v>0</v>
      </c>
      <c r="J12310">
        <v>3</v>
      </c>
      <c r="K12310">
        <v>2</v>
      </c>
      <c r="L12310" t="s">
        <v>20</v>
      </c>
      <c r="M12310" t="s">
        <v>231</v>
      </c>
      <c r="N12310" t="s">
        <v>113</v>
      </c>
      <c r="O12310" t="s">
        <v>22</v>
      </c>
      <c r="P12310" t="s">
        <v>23</v>
      </c>
      <c r="Q12310" t="s">
        <v>24</v>
      </c>
    </row>
    <row r="12311" spans="1:17" x14ac:dyDescent="0.2">
      <c r="A12311" s="2">
        <v>39904</v>
      </c>
      <c r="B12311" t="s">
        <v>104</v>
      </c>
      <c r="C12311" t="s">
        <v>76</v>
      </c>
      <c r="D12311" t="s">
        <v>50</v>
      </c>
      <c r="E12311" t="s">
        <v>50</v>
      </c>
      <c r="F12311">
        <v>28</v>
      </c>
      <c r="G12311">
        <v>75</v>
      </c>
      <c r="H12311">
        <v>0</v>
      </c>
      <c r="I12311">
        <v>0</v>
      </c>
      <c r="J12311">
        <v>2</v>
      </c>
      <c r="K12311">
        <v>1</v>
      </c>
      <c r="L12311" t="s">
        <v>20</v>
      </c>
      <c r="M12311" t="s">
        <v>273</v>
      </c>
      <c r="N12311" t="s">
        <v>104</v>
      </c>
      <c r="O12311" t="s">
        <v>22</v>
      </c>
      <c r="P12311" t="s">
        <v>23</v>
      </c>
      <c r="Q12311" t="s">
        <v>24</v>
      </c>
    </row>
    <row r="12312" spans="1:17" x14ac:dyDescent="0.2">
      <c r="A12312" s="2">
        <v>39904</v>
      </c>
      <c r="B12312" t="s">
        <v>1204</v>
      </c>
      <c r="C12312" t="s">
        <v>52</v>
      </c>
      <c r="D12312" t="s">
        <v>50</v>
      </c>
      <c r="E12312" t="s">
        <v>50</v>
      </c>
      <c r="F12312">
        <v>36</v>
      </c>
      <c r="G12312">
        <v>25</v>
      </c>
      <c r="H12312">
        <v>0</v>
      </c>
      <c r="I12312">
        <v>0</v>
      </c>
      <c r="J12312">
        <v>2</v>
      </c>
      <c r="K12312">
        <v>0</v>
      </c>
      <c r="L12312" t="s">
        <v>28</v>
      </c>
      <c r="M12312" t="s">
        <v>1219</v>
      </c>
      <c r="N12312" t="s">
        <v>1204</v>
      </c>
      <c r="O12312" t="s">
        <v>22</v>
      </c>
      <c r="P12312" t="s">
        <v>23</v>
      </c>
      <c r="Q12312" t="s">
        <v>24</v>
      </c>
    </row>
    <row r="12313" spans="1:17" x14ac:dyDescent="0.2">
      <c r="A12313" s="2">
        <v>39904</v>
      </c>
      <c r="B12313" t="s">
        <v>53</v>
      </c>
      <c r="C12313" t="s">
        <v>384</v>
      </c>
      <c r="D12313" t="s">
        <v>50</v>
      </c>
      <c r="E12313" t="s">
        <v>50</v>
      </c>
      <c r="F12313">
        <v>22</v>
      </c>
      <c r="G12313">
        <v>98</v>
      </c>
      <c r="H12313">
        <v>0</v>
      </c>
      <c r="I12313">
        <v>0</v>
      </c>
      <c r="J12313">
        <v>2</v>
      </c>
      <c r="K12313">
        <v>0</v>
      </c>
      <c r="L12313" t="s">
        <v>20</v>
      </c>
      <c r="M12313" t="s">
        <v>976</v>
      </c>
      <c r="N12313" t="s">
        <v>53</v>
      </c>
      <c r="O12313" t="s">
        <v>22</v>
      </c>
      <c r="P12313" t="s">
        <v>23</v>
      </c>
      <c r="Q12313" t="s">
        <v>24</v>
      </c>
    </row>
    <row r="12314" spans="1:17" x14ac:dyDescent="0.2">
      <c r="A12314" s="2">
        <v>39904</v>
      </c>
      <c r="B12314" t="s">
        <v>180</v>
      </c>
      <c r="C12314" t="s">
        <v>106</v>
      </c>
      <c r="D12314" t="s">
        <v>50</v>
      </c>
      <c r="E12314" t="s">
        <v>50</v>
      </c>
      <c r="F12314">
        <v>11</v>
      </c>
      <c r="G12314">
        <v>1</v>
      </c>
      <c r="H12314">
        <v>0</v>
      </c>
      <c r="I12314">
        <v>0</v>
      </c>
      <c r="J12314">
        <v>1</v>
      </c>
      <c r="K12314">
        <v>2</v>
      </c>
      <c r="L12314" t="s">
        <v>20</v>
      </c>
      <c r="M12314" t="s">
        <v>181</v>
      </c>
      <c r="N12314" t="s">
        <v>180</v>
      </c>
      <c r="O12314" t="s">
        <v>22</v>
      </c>
      <c r="P12314" t="s">
        <v>23</v>
      </c>
      <c r="Q12314" t="s">
        <v>41</v>
      </c>
    </row>
    <row r="12315" spans="1:17" x14ac:dyDescent="0.2">
      <c r="A12315" s="2">
        <v>39904</v>
      </c>
      <c r="B12315" t="s">
        <v>77</v>
      </c>
      <c r="C12315" t="s">
        <v>282</v>
      </c>
      <c r="D12315" t="s">
        <v>27</v>
      </c>
      <c r="E12315" t="s">
        <v>19</v>
      </c>
      <c r="F12315">
        <v>17</v>
      </c>
      <c r="G12315">
        <v>75</v>
      </c>
      <c r="H12315">
        <v>0</v>
      </c>
      <c r="I12315">
        <v>0</v>
      </c>
      <c r="J12315">
        <v>3</v>
      </c>
      <c r="K12315">
        <v>0</v>
      </c>
      <c r="L12315" t="s">
        <v>20</v>
      </c>
      <c r="M12315" t="s">
        <v>1213</v>
      </c>
      <c r="N12315" t="s">
        <v>77</v>
      </c>
      <c r="O12315" t="s">
        <v>22</v>
      </c>
      <c r="P12315" t="s">
        <v>23</v>
      </c>
      <c r="Q12315" t="s">
        <v>24</v>
      </c>
    </row>
    <row r="12316" spans="1:17" x14ac:dyDescent="0.2">
      <c r="A12316" s="2">
        <v>39904</v>
      </c>
      <c r="B12316" t="s">
        <v>161</v>
      </c>
      <c r="C12316" t="s">
        <v>129</v>
      </c>
      <c r="D12316" t="s">
        <v>50</v>
      </c>
      <c r="E12316" t="s">
        <v>50</v>
      </c>
      <c r="F12316">
        <v>68</v>
      </c>
      <c r="G12316">
        <v>2</v>
      </c>
      <c r="H12316">
        <v>0</v>
      </c>
      <c r="I12316">
        <v>0</v>
      </c>
      <c r="J12316">
        <v>0</v>
      </c>
      <c r="K12316">
        <v>2</v>
      </c>
      <c r="L12316" t="s">
        <v>20</v>
      </c>
      <c r="M12316" t="s">
        <v>162</v>
      </c>
      <c r="N12316" t="s">
        <v>161</v>
      </c>
      <c r="O12316" t="s">
        <v>22</v>
      </c>
      <c r="P12316" t="s">
        <v>23</v>
      </c>
      <c r="Q12316" t="s">
        <v>41</v>
      </c>
    </row>
    <row r="12317" spans="1:17" x14ac:dyDescent="0.2">
      <c r="A12317" s="2">
        <v>39904</v>
      </c>
      <c r="B12317" t="s">
        <v>17</v>
      </c>
      <c r="C12317" t="s">
        <v>39</v>
      </c>
      <c r="D12317" t="s">
        <v>19</v>
      </c>
      <c r="E12317" t="s">
        <v>19</v>
      </c>
      <c r="F12317">
        <v>56</v>
      </c>
      <c r="G12317">
        <v>6</v>
      </c>
      <c r="H12317">
        <v>0</v>
      </c>
      <c r="I12317">
        <v>0</v>
      </c>
      <c r="J12317">
        <v>6</v>
      </c>
      <c r="K12317">
        <v>1</v>
      </c>
      <c r="L12317" t="s">
        <v>20</v>
      </c>
      <c r="M12317" t="s">
        <v>21</v>
      </c>
      <c r="N12317" t="s">
        <v>17</v>
      </c>
      <c r="O12317" t="s">
        <v>22</v>
      </c>
      <c r="P12317" t="s">
        <v>23</v>
      </c>
      <c r="Q12317" t="s">
        <v>24</v>
      </c>
    </row>
    <row r="12318" spans="1:17" x14ac:dyDescent="0.2">
      <c r="A12318" s="2">
        <v>39904</v>
      </c>
      <c r="B12318" t="s">
        <v>31</v>
      </c>
      <c r="C12318" t="s">
        <v>38</v>
      </c>
      <c r="D12318" t="s">
        <v>19</v>
      </c>
      <c r="E12318" t="s">
        <v>19</v>
      </c>
      <c r="F12318">
        <v>39</v>
      </c>
      <c r="G12318">
        <v>15</v>
      </c>
      <c r="H12318">
        <v>0</v>
      </c>
      <c r="I12318">
        <v>0</v>
      </c>
      <c r="J12318">
        <v>1</v>
      </c>
      <c r="K12318">
        <v>1</v>
      </c>
      <c r="L12318" t="s">
        <v>20</v>
      </c>
      <c r="M12318" t="s">
        <v>33</v>
      </c>
      <c r="N12318" t="s">
        <v>31</v>
      </c>
      <c r="O12318" t="s">
        <v>22</v>
      </c>
      <c r="P12318" t="s">
        <v>23</v>
      </c>
      <c r="Q12318" t="s">
        <v>30</v>
      </c>
    </row>
    <row r="12319" spans="1:17" x14ac:dyDescent="0.2">
      <c r="A12319" s="2">
        <v>39904</v>
      </c>
      <c r="B12319" t="s">
        <v>107</v>
      </c>
      <c r="C12319" t="s">
        <v>18</v>
      </c>
      <c r="D12319" t="s">
        <v>19</v>
      </c>
      <c r="E12319" t="s">
        <v>19</v>
      </c>
      <c r="F12319">
        <v>30</v>
      </c>
      <c r="G12319">
        <v>21</v>
      </c>
      <c r="H12319">
        <v>0</v>
      </c>
      <c r="I12319">
        <v>0</v>
      </c>
      <c r="J12319">
        <v>0</v>
      </c>
      <c r="K12319">
        <v>0</v>
      </c>
      <c r="L12319" t="s">
        <v>20</v>
      </c>
      <c r="M12319" t="s">
        <v>310</v>
      </c>
      <c r="N12319" t="s">
        <v>107</v>
      </c>
      <c r="O12319" t="s">
        <v>22</v>
      </c>
      <c r="P12319" t="s">
        <v>23</v>
      </c>
      <c r="Q12319" t="s">
        <v>30</v>
      </c>
    </row>
    <row r="12320" spans="1:17" x14ac:dyDescent="0.2">
      <c r="A12320" s="2">
        <v>39904</v>
      </c>
      <c r="B12320" t="s">
        <v>25</v>
      </c>
      <c r="C12320" t="s">
        <v>42</v>
      </c>
      <c r="D12320" t="s">
        <v>19</v>
      </c>
      <c r="E12320" t="s">
        <v>19</v>
      </c>
      <c r="F12320">
        <v>5</v>
      </c>
      <c r="G12320">
        <v>77</v>
      </c>
      <c r="H12320">
        <v>0</v>
      </c>
      <c r="I12320">
        <v>0</v>
      </c>
      <c r="J12320">
        <v>3</v>
      </c>
      <c r="K12320">
        <v>0</v>
      </c>
      <c r="L12320" t="s">
        <v>20</v>
      </c>
      <c r="M12320" t="s">
        <v>869</v>
      </c>
      <c r="N12320" t="s">
        <v>25</v>
      </c>
      <c r="O12320" t="s">
        <v>22</v>
      </c>
      <c r="P12320" t="s">
        <v>23</v>
      </c>
      <c r="Q12320" t="s">
        <v>24</v>
      </c>
    </row>
    <row r="12321" spans="1:17" x14ac:dyDescent="0.2">
      <c r="A12321" s="2">
        <v>39907</v>
      </c>
      <c r="B12321" t="s">
        <v>267</v>
      </c>
      <c r="C12321" t="s">
        <v>352</v>
      </c>
      <c r="D12321" t="s">
        <v>36</v>
      </c>
      <c r="E12321" t="s">
        <v>36</v>
      </c>
      <c r="F12321">
        <v>78</v>
      </c>
      <c r="G12321">
        <v>115</v>
      </c>
      <c r="H12321">
        <v>0</v>
      </c>
      <c r="I12321">
        <v>0</v>
      </c>
      <c r="J12321">
        <v>0</v>
      </c>
      <c r="K12321">
        <v>0</v>
      </c>
      <c r="L12321" t="s">
        <v>28</v>
      </c>
      <c r="M12321" t="s">
        <v>1362</v>
      </c>
      <c r="N12321" t="s">
        <v>267</v>
      </c>
      <c r="O12321" t="s">
        <v>22</v>
      </c>
      <c r="P12321" t="s">
        <v>23</v>
      </c>
      <c r="Q12321" t="s">
        <v>30</v>
      </c>
    </row>
    <row r="12322" spans="1:17" x14ac:dyDescent="0.2">
      <c r="A12322" s="2">
        <v>39907</v>
      </c>
      <c r="B12322" t="s">
        <v>463</v>
      </c>
      <c r="C12322" t="s">
        <v>638</v>
      </c>
      <c r="D12322" t="s">
        <v>115</v>
      </c>
      <c r="E12322" t="s">
        <v>115</v>
      </c>
      <c r="F12322">
        <v>166</v>
      </c>
      <c r="G12322">
        <v>167</v>
      </c>
      <c r="H12322">
        <v>0</v>
      </c>
      <c r="I12322">
        <v>0</v>
      </c>
      <c r="J12322">
        <v>1</v>
      </c>
      <c r="K12322">
        <v>1</v>
      </c>
      <c r="L12322" t="s">
        <v>1312</v>
      </c>
      <c r="M12322" t="s">
        <v>461</v>
      </c>
      <c r="N12322" t="s">
        <v>462</v>
      </c>
      <c r="O12322" t="s">
        <v>122</v>
      </c>
      <c r="P12322" t="s">
        <v>23</v>
      </c>
      <c r="Q12322" t="s">
        <v>30</v>
      </c>
    </row>
    <row r="12323" spans="1:17" x14ac:dyDescent="0.2">
      <c r="A12323" s="2">
        <v>39907</v>
      </c>
      <c r="B12323" t="s">
        <v>462</v>
      </c>
      <c r="C12323" t="s">
        <v>651</v>
      </c>
      <c r="D12323" t="s">
        <v>115</v>
      </c>
      <c r="E12323" t="s">
        <v>115</v>
      </c>
      <c r="F12323">
        <v>164</v>
      </c>
      <c r="G12323">
        <v>183</v>
      </c>
      <c r="H12323">
        <v>0</v>
      </c>
      <c r="I12323">
        <v>0</v>
      </c>
      <c r="J12323">
        <v>5</v>
      </c>
      <c r="K12323">
        <v>1</v>
      </c>
      <c r="L12323" t="s">
        <v>1312</v>
      </c>
      <c r="M12323" t="s">
        <v>461</v>
      </c>
      <c r="N12323" t="s">
        <v>462</v>
      </c>
      <c r="O12323" t="s">
        <v>22</v>
      </c>
      <c r="P12323" t="s">
        <v>23</v>
      </c>
      <c r="Q12323" t="s">
        <v>24</v>
      </c>
    </row>
    <row r="12324" spans="1:17" x14ac:dyDescent="0.2">
      <c r="A12324" s="2">
        <v>39909</v>
      </c>
      <c r="B12324" t="s">
        <v>651</v>
      </c>
      <c r="C12324" t="s">
        <v>463</v>
      </c>
      <c r="D12324" t="s">
        <v>115</v>
      </c>
      <c r="E12324" t="s">
        <v>115</v>
      </c>
      <c r="F12324">
        <v>183</v>
      </c>
      <c r="G12324">
        <v>166</v>
      </c>
      <c r="H12324">
        <v>0</v>
      </c>
      <c r="I12324">
        <v>0</v>
      </c>
      <c r="J12324">
        <v>0</v>
      </c>
      <c r="K12324">
        <v>6</v>
      </c>
      <c r="L12324" t="s">
        <v>1312</v>
      </c>
      <c r="M12324" t="s">
        <v>461</v>
      </c>
      <c r="N12324" t="s">
        <v>462</v>
      </c>
      <c r="O12324" t="s">
        <v>122</v>
      </c>
      <c r="P12324" t="s">
        <v>23</v>
      </c>
      <c r="Q12324" t="s">
        <v>41</v>
      </c>
    </row>
    <row r="12325" spans="1:17" x14ac:dyDescent="0.2">
      <c r="A12325" s="2">
        <v>39910</v>
      </c>
      <c r="B12325" t="s">
        <v>571</v>
      </c>
      <c r="C12325" t="s">
        <v>898</v>
      </c>
      <c r="D12325" t="s">
        <v>115</v>
      </c>
      <c r="E12325" t="s">
        <v>115</v>
      </c>
      <c r="F12325">
        <v>197</v>
      </c>
      <c r="G12325">
        <v>193</v>
      </c>
      <c r="H12325">
        <v>0</v>
      </c>
      <c r="I12325">
        <v>0</v>
      </c>
      <c r="J12325">
        <v>2</v>
      </c>
      <c r="K12325">
        <v>0</v>
      </c>
      <c r="L12325" t="s">
        <v>1312</v>
      </c>
      <c r="M12325" t="s">
        <v>571</v>
      </c>
      <c r="N12325" t="s">
        <v>571</v>
      </c>
      <c r="O12325" t="s">
        <v>22</v>
      </c>
      <c r="P12325" t="s">
        <v>23</v>
      </c>
      <c r="Q12325" t="s">
        <v>24</v>
      </c>
    </row>
    <row r="12326" spans="1:17" x14ac:dyDescent="0.2">
      <c r="A12326" s="2">
        <v>39911</v>
      </c>
      <c r="B12326" t="s">
        <v>462</v>
      </c>
      <c r="C12326" t="s">
        <v>463</v>
      </c>
      <c r="D12326" t="s">
        <v>115</v>
      </c>
      <c r="E12326" t="s">
        <v>115</v>
      </c>
      <c r="F12326">
        <v>165</v>
      </c>
      <c r="G12326">
        <v>177</v>
      </c>
      <c r="H12326">
        <v>0</v>
      </c>
      <c r="I12326">
        <v>0</v>
      </c>
      <c r="J12326">
        <v>2</v>
      </c>
      <c r="K12326">
        <v>2</v>
      </c>
      <c r="L12326" t="s">
        <v>1312</v>
      </c>
      <c r="M12326" t="s">
        <v>461</v>
      </c>
      <c r="N12326" t="s">
        <v>462</v>
      </c>
      <c r="O12326" t="s">
        <v>22</v>
      </c>
      <c r="P12326" t="s">
        <v>23</v>
      </c>
      <c r="Q12326" t="s">
        <v>30</v>
      </c>
    </row>
    <row r="12327" spans="1:17" x14ac:dyDescent="0.2">
      <c r="A12327" s="2">
        <v>39917</v>
      </c>
      <c r="B12327" t="s">
        <v>629</v>
      </c>
      <c r="C12327" t="s">
        <v>583</v>
      </c>
      <c r="D12327" t="s">
        <v>36</v>
      </c>
      <c r="E12327" t="s">
        <v>115</v>
      </c>
      <c r="F12327">
        <v>158</v>
      </c>
      <c r="G12327">
        <v>157</v>
      </c>
      <c r="H12327">
        <v>0</v>
      </c>
      <c r="I12327">
        <v>0</v>
      </c>
      <c r="J12327">
        <v>1</v>
      </c>
      <c r="K12327">
        <v>3</v>
      </c>
      <c r="L12327" t="s">
        <v>1312</v>
      </c>
      <c r="M12327" t="s">
        <v>925</v>
      </c>
      <c r="N12327" t="s">
        <v>629</v>
      </c>
      <c r="O12327" t="s">
        <v>22</v>
      </c>
      <c r="P12327" t="s">
        <v>23</v>
      </c>
      <c r="Q12327" t="s">
        <v>41</v>
      </c>
    </row>
    <row r="12328" spans="1:17" x14ac:dyDescent="0.2">
      <c r="A12328" s="2">
        <v>39917</v>
      </c>
      <c r="B12328" t="s">
        <v>898</v>
      </c>
      <c r="C12328" t="s">
        <v>571</v>
      </c>
      <c r="D12328" t="s">
        <v>115</v>
      </c>
      <c r="E12328" t="s">
        <v>115</v>
      </c>
      <c r="F12328">
        <v>183</v>
      </c>
      <c r="G12328">
        <v>195</v>
      </c>
      <c r="H12328">
        <v>0</v>
      </c>
      <c r="I12328">
        <v>0</v>
      </c>
      <c r="J12328">
        <v>3</v>
      </c>
      <c r="K12328">
        <v>1</v>
      </c>
      <c r="L12328" t="s">
        <v>1312</v>
      </c>
      <c r="M12328" t="s">
        <v>1107</v>
      </c>
      <c r="N12328" t="s">
        <v>898</v>
      </c>
      <c r="O12328" t="s">
        <v>22</v>
      </c>
      <c r="P12328" t="s">
        <v>23</v>
      </c>
      <c r="Q12328" t="s">
        <v>24</v>
      </c>
    </row>
    <row r="12329" spans="1:17" x14ac:dyDescent="0.2">
      <c r="A12329" s="2">
        <v>39917</v>
      </c>
      <c r="B12329" t="s">
        <v>572</v>
      </c>
      <c r="C12329" t="s">
        <v>979</v>
      </c>
      <c r="D12329" t="s">
        <v>115</v>
      </c>
      <c r="E12329" t="s">
        <v>115</v>
      </c>
      <c r="F12329">
        <v>162</v>
      </c>
      <c r="G12329">
        <v>189</v>
      </c>
      <c r="H12329">
        <v>0</v>
      </c>
      <c r="I12329">
        <v>0</v>
      </c>
      <c r="J12329">
        <v>1</v>
      </c>
      <c r="K12329">
        <v>0</v>
      </c>
      <c r="L12329" t="s">
        <v>1312</v>
      </c>
      <c r="M12329" t="s">
        <v>925</v>
      </c>
      <c r="N12329" t="s">
        <v>629</v>
      </c>
      <c r="O12329" t="s">
        <v>122</v>
      </c>
      <c r="P12329" t="s">
        <v>23</v>
      </c>
      <c r="Q12329" t="s">
        <v>24</v>
      </c>
    </row>
    <row r="12330" spans="1:17" x14ac:dyDescent="0.2">
      <c r="A12330" s="2">
        <v>39919</v>
      </c>
      <c r="B12330" t="s">
        <v>979</v>
      </c>
      <c r="C12330" t="s">
        <v>583</v>
      </c>
      <c r="D12330" t="s">
        <v>115</v>
      </c>
      <c r="E12330" t="s">
        <v>115</v>
      </c>
      <c r="F12330">
        <v>189</v>
      </c>
      <c r="G12330">
        <v>157</v>
      </c>
      <c r="H12330">
        <v>0</v>
      </c>
      <c r="I12330">
        <v>0</v>
      </c>
      <c r="J12330">
        <v>0</v>
      </c>
      <c r="K12330">
        <v>7</v>
      </c>
      <c r="L12330" t="s">
        <v>1312</v>
      </c>
      <c r="M12330" t="s">
        <v>925</v>
      </c>
      <c r="N12330" t="s">
        <v>629</v>
      </c>
      <c r="O12330" t="s">
        <v>122</v>
      </c>
      <c r="P12330" t="s">
        <v>23</v>
      </c>
      <c r="Q12330" t="s">
        <v>41</v>
      </c>
    </row>
    <row r="12331" spans="1:17" x14ac:dyDescent="0.2">
      <c r="A12331" s="2">
        <v>39919</v>
      </c>
      <c r="B12331" t="s">
        <v>629</v>
      </c>
      <c r="C12331" t="s">
        <v>572</v>
      </c>
      <c r="D12331" t="s">
        <v>36</v>
      </c>
      <c r="E12331" t="s">
        <v>115</v>
      </c>
      <c r="F12331">
        <v>158</v>
      </c>
      <c r="G12331">
        <v>162</v>
      </c>
      <c r="H12331">
        <v>0</v>
      </c>
      <c r="I12331">
        <v>0</v>
      </c>
      <c r="J12331">
        <v>3</v>
      </c>
      <c r="K12331">
        <v>2</v>
      </c>
      <c r="L12331" t="s">
        <v>1312</v>
      </c>
      <c r="M12331" t="s">
        <v>925</v>
      </c>
      <c r="N12331" t="s">
        <v>629</v>
      </c>
      <c r="O12331" t="s">
        <v>22</v>
      </c>
      <c r="P12331" t="s">
        <v>23</v>
      </c>
      <c r="Q12331" t="s">
        <v>24</v>
      </c>
    </row>
    <row r="12332" spans="1:17" x14ac:dyDescent="0.2">
      <c r="A12332" s="2">
        <v>39921</v>
      </c>
      <c r="B12332" t="s">
        <v>629</v>
      </c>
      <c r="C12332" t="s">
        <v>979</v>
      </c>
      <c r="D12332" t="s">
        <v>36</v>
      </c>
      <c r="E12332" t="s">
        <v>115</v>
      </c>
      <c r="F12332">
        <v>158</v>
      </c>
      <c r="G12332">
        <v>189</v>
      </c>
      <c r="H12332">
        <v>0</v>
      </c>
      <c r="I12332">
        <v>0</v>
      </c>
      <c r="J12332">
        <v>5</v>
      </c>
      <c r="K12332">
        <v>0</v>
      </c>
      <c r="L12332" t="s">
        <v>1312</v>
      </c>
      <c r="M12332" t="s">
        <v>925</v>
      </c>
      <c r="N12332" t="s">
        <v>629</v>
      </c>
      <c r="O12332" t="s">
        <v>22</v>
      </c>
      <c r="P12332" t="s">
        <v>23</v>
      </c>
      <c r="Q12332" t="s">
        <v>24</v>
      </c>
    </row>
    <row r="12333" spans="1:17" x14ac:dyDescent="0.2">
      <c r="A12333" s="2">
        <v>39921</v>
      </c>
      <c r="B12333" t="s">
        <v>583</v>
      </c>
      <c r="C12333" t="s">
        <v>572</v>
      </c>
      <c r="D12333" t="s">
        <v>115</v>
      </c>
      <c r="E12333" t="s">
        <v>115</v>
      </c>
      <c r="F12333">
        <v>157</v>
      </c>
      <c r="G12333">
        <v>162</v>
      </c>
      <c r="H12333">
        <v>0</v>
      </c>
      <c r="I12333">
        <v>0</v>
      </c>
      <c r="J12333">
        <v>5</v>
      </c>
      <c r="K12333">
        <v>0</v>
      </c>
      <c r="L12333" t="s">
        <v>1312</v>
      </c>
      <c r="M12333" t="s">
        <v>925</v>
      </c>
      <c r="N12333" t="s">
        <v>629</v>
      </c>
      <c r="O12333" t="s">
        <v>122</v>
      </c>
      <c r="P12333" t="s">
        <v>23</v>
      </c>
      <c r="Q12333" t="s">
        <v>24</v>
      </c>
    </row>
    <row r="12334" spans="1:17" x14ac:dyDescent="0.2">
      <c r="A12334" s="2">
        <v>39929</v>
      </c>
      <c r="B12334" t="s">
        <v>212</v>
      </c>
      <c r="C12334" t="s">
        <v>648</v>
      </c>
      <c r="D12334" t="s">
        <v>115</v>
      </c>
      <c r="E12334" t="s">
        <v>115</v>
      </c>
      <c r="F12334">
        <v>178</v>
      </c>
      <c r="G12334">
        <v>175</v>
      </c>
      <c r="H12334">
        <v>0</v>
      </c>
      <c r="I12334">
        <v>0</v>
      </c>
      <c r="J12334">
        <v>1</v>
      </c>
      <c r="K12334">
        <v>0</v>
      </c>
      <c r="L12334" t="s">
        <v>1312</v>
      </c>
      <c r="M12334" t="s">
        <v>214</v>
      </c>
      <c r="N12334" t="s">
        <v>212</v>
      </c>
      <c r="O12334" t="s">
        <v>22</v>
      </c>
      <c r="P12334" t="s">
        <v>23</v>
      </c>
      <c r="Q12334" t="s">
        <v>24</v>
      </c>
    </row>
    <row r="12335" spans="1:17" x14ac:dyDescent="0.2">
      <c r="A12335" s="2">
        <v>39929</v>
      </c>
      <c r="B12335" t="s">
        <v>213</v>
      </c>
      <c r="C12335" t="s">
        <v>571</v>
      </c>
      <c r="D12335" t="s">
        <v>115</v>
      </c>
      <c r="E12335" t="s">
        <v>115</v>
      </c>
      <c r="F12335">
        <v>159</v>
      </c>
      <c r="G12335">
        <v>195</v>
      </c>
      <c r="H12335">
        <v>0</v>
      </c>
      <c r="I12335">
        <v>0</v>
      </c>
      <c r="J12335">
        <v>4</v>
      </c>
      <c r="K12335">
        <v>0</v>
      </c>
      <c r="L12335" t="s">
        <v>1312</v>
      </c>
      <c r="M12335" t="s">
        <v>214</v>
      </c>
      <c r="N12335" t="s">
        <v>212</v>
      </c>
      <c r="O12335" t="s">
        <v>122</v>
      </c>
      <c r="P12335" t="s">
        <v>23</v>
      </c>
      <c r="Q12335" t="s">
        <v>24</v>
      </c>
    </row>
    <row r="12336" spans="1:17" x14ac:dyDescent="0.2">
      <c r="A12336" s="2">
        <v>39931</v>
      </c>
      <c r="B12336" t="s">
        <v>212</v>
      </c>
      <c r="C12336" t="s">
        <v>213</v>
      </c>
      <c r="D12336" t="s">
        <v>115</v>
      </c>
      <c r="E12336" t="s">
        <v>115</v>
      </c>
      <c r="F12336">
        <v>178</v>
      </c>
      <c r="G12336">
        <v>159</v>
      </c>
      <c r="H12336">
        <v>0</v>
      </c>
      <c r="I12336">
        <v>0</v>
      </c>
      <c r="J12336">
        <v>1</v>
      </c>
      <c r="K12336">
        <v>2</v>
      </c>
      <c r="L12336" t="s">
        <v>1312</v>
      </c>
      <c r="M12336" t="s">
        <v>214</v>
      </c>
      <c r="N12336" t="s">
        <v>212</v>
      </c>
      <c r="O12336" t="s">
        <v>22</v>
      </c>
      <c r="P12336" t="s">
        <v>23</v>
      </c>
      <c r="Q12336" t="s">
        <v>41</v>
      </c>
    </row>
    <row r="12337" spans="1:17" x14ac:dyDescent="0.2">
      <c r="A12337" s="2">
        <v>39931</v>
      </c>
      <c r="B12337" t="s">
        <v>571</v>
      </c>
      <c r="C12337" t="s">
        <v>648</v>
      </c>
      <c r="D12337" t="s">
        <v>115</v>
      </c>
      <c r="E12337" t="s">
        <v>115</v>
      </c>
      <c r="F12337">
        <v>195</v>
      </c>
      <c r="G12337">
        <v>175</v>
      </c>
      <c r="H12337">
        <v>0</v>
      </c>
      <c r="I12337">
        <v>0</v>
      </c>
      <c r="J12337">
        <v>1</v>
      </c>
      <c r="K12337">
        <v>2</v>
      </c>
      <c r="L12337" t="s">
        <v>1312</v>
      </c>
      <c r="M12337" t="s">
        <v>214</v>
      </c>
      <c r="N12337" t="s">
        <v>212</v>
      </c>
      <c r="O12337" t="s">
        <v>122</v>
      </c>
      <c r="P12337" t="s">
        <v>23</v>
      </c>
      <c r="Q12337" t="s">
        <v>41</v>
      </c>
    </row>
    <row r="12338" spans="1:17" x14ac:dyDescent="0.2">
      <c r="A12338" s="2">
        <v>39933</v>
      </c>
      <c r="B12338" t="s">
        <v>212</v>
      </c>
      <c r="C12338" t="s">
        <v>571</v>
      </c>
      <c r="D12338" t="s">
        <v>115</v>
      </c>
      <c r="E12338" t="s">
        <v>115</v>
      </c>
      <c r="F12338">
        <v>178</v>
      </c>
      <c r="G12338">
        <v>195</v>
      </c>
      <c r="H12338">
        <v>0</v>
      </c>
      <c r="I12338">
        <v>0</v>
      </c>
      <c r="J12338">
        <v>3</v>
      </c>
      <c r="K12338">
        <v>0</v>
      </c>
      <c r="L12338" t="s">
        <v>1312</v>
      </c>
      <c r="M12338" t="s">
        <v>214</v>
      </c>
      <c r="N12338" t="s">
        <v>212</v>
      </c>
      <c r="O12338" t="s">
        <v>22</v>
      </c>
      <c r="P12338" t="s">
        <v>23</v>
      </c>
      <c r="Q12338" t="s">
        <v>24</v>
      </c>
    </row>
    <row r="12339" spans="1:17" x14ac:dyDescent="0.2">
      <c r="A12339" s="2">
        <v>39933</v>
      </c>
      <c r="B12339" t="s">
        <v>213</v>
      </c>
      <c r="C12339" t="s">
        <v>648</v>
      </c>
      <c r="D12339" t="s">
        <v>115</v>
      </c>
      <c r="E12339" t="s">
        <v>115</v>
      </c>
      <c r="F12339">
        <v>159</v>
      </c>
      <c r="G12339">
        <v>175</v>
      </c>
      <c r="H12339">
        <v>0</v>
      </c>
      <c r="I12339">
        <v>0</v>
      </c>
      <c r="J12339">
        <v>1</v>
      </c>
      <c r="K12339">
        <v>0</v>
      </c>
      <c r="L12339" t="s">
        <v>1312</v>
      </c>
      <c r="M12339" t="s">
        <v>214</v>
      </c>
      <c r="N12339" t="s">
        <v>212</v>
      </c>
      <c r="O12339" t="s">
        <v>122</v>
      </c>
      <c r="P12339" t="s">
        <v>23</v>
      </c>
      <c r="Q12339" t="s">
        <v>24</v>
      </c>
    </row>
    <row r="12340" spans="1:17" x14ac:dyDescent="0.2">
      <c r="A12340" s="2">
        <v>39942</v>
      </c>
      <c r="B12340" t="s">
        <v>211</v>
      </c>
      <c r="C12340" t="s">
        <v>890</v>
      </c>
      <c r="D12340" t="s">
        <v>36</v>
      </c>
      <c r="E12340" t="s">
        <v>36</v>
      </c>
      <c r="F12340">
        <v>104</v>
      </c>
      <c r="G12340">
        <v>88</v>
      </c>
      <c r="H12340">
        <v>0</v>
      </c>
      <c r="I12340">
        <v>0</v>
      </c>
      <c r="J12340">
        <v>0</v>
      </c>
      <c r="K12340">
        <v>2</v>
      </c>
      <c r="L12340" t="s">
        <v>28</v>
      </c>
      <c r="M12340" t="s">
        <v>373</v>
      </c>
      <c r="N12340" t="s">
        <v>211</v>
      </c>
      <c r="O12340" t="s">
        <v>22</v>
      </c>
      <c r="P12340" t="s">
        <v>23</v>
      </c>
      <c r="Q12340" t="s">
        <v>41</v>
      </c>
    </row>
    <row r="12341" spans="1:17" x14ac:dyDescent="0.2">
      <c r="A12341" s="2">
        <v>39946</v>
      </c>
      <c r="B12341" t="s">
        <v>177</v>
      </c>
      <c r="C12341" t="s">
        <v>45</v>
      </c>
      <c r="D12341" t="s">
        <v>115</v>
      </c>
      <c r="E12341" t="s">
        <v>36</v>
      </c>
      <c r="F12341">
        <v>127</v>
      </c>
      <c r="G12341">
        <v>106</v>
      </c>
      <c r="H12341">
        <v>0</v>
      </c>
      <c r="I12341">
        <v>0</v>
      </c>
      <c r="J12341">
        <v>2</v>
      </c>
      <c r="K12341">
        <v>0</v>
      </c>
      <c r="L12341" t="s">
        <v>28</v>
      </c>
      <c r="M12341" t="s">
        <v>640</v>
      </c>
      <c r="N12341" t="s">
        <v>177</v>
      </c>
      <c r="O12341" t="s">
        <v>22</v>
      </c>
      <c r="P12341" t="s">
        <v>23</v>
      </c>
      <c r="Q12341" t="s">
        <v>24</v>
      </c>
    </row>
    <row r="12342" spans="1:17" x14ac:dyDescent="0.2">
      <c r="A12342" s="2">
        <v>39946</v>
      </c>
      <c r="B12342" t="s">
        <v>32</v>
      </c>
      <c r="C12342" t="s">
        <v>131</v>
      </c>
      <c r="D12342" t="s">
        <v>19</v>
      </c>
      <c r="E12342" t="s">
        <v>27</v>
      </c>
      <c r="F12342">
        <v>56</v>
      </c>
      <c r="G12342">
        <v>41</v>
      </c>
      <c r="H12342">
        <v>0</v>
      </c>
      <c r="I12342">
        <v>0</v>
      </c>
      <c r="J12342">
        <v>1</v>
      </c>
      <c r="K12342">
        <v>1</v>
      </c>
      <c r="L12342" t="s">
        <v>28</v>
      </c>
      <c r="M12342" t="s">
        <v>664</v>
      </c>
      <c r="N12342" t="s">
        <v>32</v>
      </c>
      <c r="O12342" t="s">
        <v>22</v>
      </c>
      <c r="P12342" t="s">
        <v>23</v>
      </c>
      <c r="Q12342" t="s">
        <v>30</v>
      </c>
    </row>
    <row r="12343" spans="1:17" x14ac:dyDescent="0.2">
      <c r="A12343" s="2">
        <v>39953</v>
      </c>
      <c r="B12343" t="s">
        <v>39</v>
      </c>
      <c r="C12343" t="s">
        <v>531</v>
      </c>
      <c r="D12343" t="s">
        <v>19</v>
      </c>
      <c r="E12343" t="s">
        <v>27</v>
      </c>
      <c r="F12343">
        <v>6</v>
      </c>
      <c r="G12343">
        <v>60</v>
      </c>
      <c r="H12343">
        <v>0</v>
      </c>
      <c r="I12343">
        <v>0</v>
      </c>
      <c r="J12343">
        <v>3</v>
      </c>
      <c r="K12343">
        <v>1</v>
      </c>
      <c r="L12343" t="s">
        <v>28</v>
      </c>
      <c r="M12343" t="s">
        <v>1363</v>
      </c>
      <c r="N12343" t="s">
        <v>39</v>
      </c>
      <c r="O12343" t="s">
        <v>22</v>
      </c>
      <c r="P12343" t="s">
        <v>23</v>
      </c>
      <c r="Q12343" t="s">
        <v>24</v>
      </c>
    </row>
    <row r="12344" spans="1:17" x14ac:dyDescent="0.2">
      <c r="A12344" s="2">
        <v>39956</v>
      </c>
      <c r="B12344" t="s">
        <v>185</v>
      </c>
      <c r="C12344" t="s">
        <v>263</v>
      </c>
      <c r="D12344" t="s">
        <v>27</v>
      </c>
      <c r="E12344" t="s">
        <v>27</v>
      </c>
      <c r="F12344">
        <v>70</v>
      </c>
      <c r="G12344">
        <v>122</v>
      </c>
      <c r="H12344">
        <v>0</v>
      </c>
      <c r="I12344">
        <v>0</v>
      </c>
      <c r="J12344">
        <v>2</v>
      </c>
      <c r="K12344">
        <v>2</v>
      </c>
      <c r="L12344" t="s">
        <v>28</v>
      </c>
      <c r="M12344" t="s">
        <v>833</v>
      </c>
      <c r="N12344" t="s">
        <v>77</v>
      </c>
      <c r="O12344" t="s">
        <v>122</v>
      </c>
      <c r="P12344" t="s">
        <v>23</v>
      </c>
      <c r="Q12344" t="s">
        <v>30</v>
      </c>
    </row>
    <row r="12345" spans="1:17" x14ac:dyDescent="0.2">
      <c r="A12345" s="2">
        <v>39959</v>
      </c>
      <c r="B12345" t="s">
        <v>166</v>
      </c>
      <c r="C12345" t="s">
        <v>113</v>
      </c>
      <c r="D12345" t="s">
        <v>115</v>
      </c>
      <c r="E12345" t="s">
        <v>115</v>
      </c>
      <c r="F12345">
        <v>96</v>
      </c>
      <c r="G12345">
        <v>55</v>
      </c>
      <c r="H12345">
        <v>0</v>
      </c>
      <c r="I12345">
        <v>0</v>
      </c>
      <c r="J12345">
        <v>2</v>
      </c>
      <c r="K12345">
        <v>1</v>
      </c>
      <c r="L12345" t="s">
        <v>28</v>
      </c>
      <c r="M12345" t="s">
        <v>165</v>
      </c>
      <c r="N12345" t="s">
        <v>166</v>
      </c>
      <c r="O12345" t="s">
        <v>22</v>
      </c>
      <c r="P12345" t="s">
        <v>23</v>
      </c>
      <c r="Q12345" t="s">
        <v>24</v>
      </c>
    </row>
    <row r="12346" spans="1:17" x14ac:dyDescent="0.2">
      <c r="A12346" s="2">
        <v>39960</v>
      </c>
      <c r="B12346" t="s">
        <v>210</v>
      </c>
      <c r="C12346" t="s">
        <v>31</v>
      </c>
      <c r="D12346" t="s">
        <v>27</v>
      </c>
      <c r="E12346" t="s">
        <v>19</v>
      </c>
      <c r="F12346">
        <v>102</v>
      </c>
      <c r="G12346">
        <v>42</v>
      </c>
      <c r="H12346">
        <v>0</v>
      </c>
      <c r="I12346">
        <v>0</v>
      </c>
      <c r="J12346">
        <v>3</v>
      </c>
      <c r="K12346">
        <v>1</v>
      </c>
      <c r="L12346" t="s">
        <v>28</v>
      </c>
      <c r="M12346" t="s">
        <v>121</v>
      </c>
      <c r="N12346" t="s">
        <v>77</v>
      </c>
      <c r="O12346" t="s">
        <v>122</v>
      </c>
      <c r="P12346" t="s">
        <v>23</v>
      </c>
      <c r="Q12346" t="s">
        <v>24</v>
      </c>
    </row>
    <row r="12347" spans="1:17" x14ac:dyDescent="0.2">
      <c r="A12347" s="2">
        <v>39960</v>
      </c>
      <c r="B12347" t="s">
        <v>143</v>
      </c>
      <c r="C12347" t="s">
        <v>107</v>
      </c>
      <c r="D12347" t="s">
        <v>115</v>
      </c>
      <c r="E12347" t="s">
        <v>19</v>
      </c>
      <c r="F12347">
        <v>35</v>
      </c>
      <c r="G12347">
        <v>26</v>
      </c>
      <c r="H12347">
        <v>0</v>
      </c>
      <c r="I12347">
        <v>0</v>
      </c>
      <c r="J12347">
        <v>4</v>
      </c>
      <c r="K12347">
        <v>0</v>
      </c>
      <c r="L12347" t="s">
        <v>312</v>
      </c>
      <c r="M12347" t="s">
        <v>644</v>
      </c>
      <c r="N12347" t="s">
        <v>143</v>
      </c>
      <c r="O12347" t="s">
        <v>22</v>
      </c>
      <c r="P12347" t="s">
        <v>23</v>
      </c>
      <c r="Q12347" t="s">
        <v>24</v>
      </c>
    </row>
    <row r="12348" spans="1:17" x14ac:dyDescent="0.2">
      <c r="A12348" s="2">
        <v>39960</v>
      </c>
      <c r="B12348" t="s">
        <v>177</v>
      </c>
      <c r="C12348" t="s">
        <v>61</v>
      </c>
      <c r="D12348" t="s">
        <v>115</v>
      </c>
      <c r="E12348" t="s">
        <v>36</v>
      </c>
      <c r="F12348">
        <v>127</v>
      </c>
      <c r="G12348">
        <v>67</v>
      </c>
      <c r="H12348">
        <v>0</v>
      </c>
      <c r="I12348">
        <v>0</v>
      </c>
      <c r="J12348">
        <v>1</v>
      </c>
      <c r="K12348">
        <v>1</v>
      </c>
      <c r="L12348" t="s">
        <v>28</v>
      </c>
      <c r="M12348" t="s">
        <v>640</v>
      </c>
      <c r="N12348" t="s">
        <v>177</v>
      </c>
      <c r="O12348" t="s">
        <v>22</v>
      </c>
      <c r="P12348" t="s">
        <v>23</v>
      </c>
      <c r="Q12348" t="s">
        <v>30</v>
      </c>
    </row>
    <row r="12349" spans="1:17" x14ac:dyDescent="0.2">
      <c r="A12349" s="2">
        <v>39961</v>
      </c>
      <c r="B12349" t="s">
        <v>128</v>
      </c>
      <c r="C12349" t="s">
        <v>380</v>
      </c>
      <c r="D12349" t="s">
        <v>36</v>
      </c>
      <c r="E12349" t="s">
        <v>36</v>
      </c>
      <c r="F12349">
        <v>52</v>
      </c>
      <c r="G12349">
        <v>85</v>
      </c>
      <c r="H12349">
        <v>0</v>
      </c>
      <c r="I12349">
        <v>0</v>
      </c>
      <c r="J12349">
        <v>4</v>
      </c>
      <c r="K12349">
        <v>0</v>
      </c>
      <c r="L12349" t="s">
        <v>28</v>
      </c>
      <c r="M12349" t="s">
        <v>1054</v>
      </c>
      <c r="N12349" t="s">
        <v>128</v>
      </c>
      <c r="O12349" t="s">
        <v>22</v>
      </c>
      <c r="P12349" t="s">
        <v>23</v>
      </c>
      <c r="Q12349" t="s">
        <v>24</v>
      </c>
    </row>
    <row r="12350" spans="1:17" x14ac:dyDescent="0.2">
      <c r="A12350" s="2">
        <v>39962</v>
      </c>
      <c r="B12350" t="s">
        <v>147</v>
      </c>
      <c r="C12350" t="s">
        <v>107</v>
      </c>
      <c r="D12350" t="s">
        <v>50</v>
      </c>
      <c r="E12350" t="s">
        <v>19</v>
      </c>
      <c r="F12350">
        <v>62</v>
      </c>
      <c r="G12350">
        <v>26</v>
      </c>
      <c r="H12350">
        <v>0</v>
      </c>
      <c r="I12350">
        <v>0</v>
      </c>
      <c r="J12350">
        <v>1</v>
      </c>
      <c r="K12350">
        <v>1</v>
      </c>
      <c r="L12350" t="s">
        <v>312</v>
      </c>
      <c r="M12350" t="s">
        <v>1364</v>
      </c>
      <c r="N12350" t="s">
        <v>143</v>
      </c>
      <c r="O12350" t="s">
        <v>122</v>
      </c>
      <c r="P12350" t="s">
        <v>23</v>
      </c>
      <c r="Q12350" t="s">
        <v>30</v>
      </c>
    </row>
    <row r="12351" spans="1:17" x14ac:dyDescent="0.2">
      <c r="A12351" s="2">
        <v>39962</v>
      </c>
      <c r="B12351" t="s">
        <v>182</v>
      </c>
      <c r="C12351" t="s">
        <v>129</v>
      </c>
      <c r="D12351" t="s">
        <v>115</v>
      </c>
      <c r="E12351" t="s">
        <v>50</v>
      </c>
      <c r="F12351">
        <v>97</v>
      </c>
      <c r="G12351">
        <v>2</v>
      </c>
      <c r="H12351">
        <v>0</v>
      </c>
      <c r="I12351">
        <v>0</v>
      </c>
      <c r="J12351">
        <v>1</v>
      </c>
      <c r="K12351">
        <v>1</v>
      </c>
      <c r="L12351" t="s">
        <v>28</v>
      </c>
      <c r="M12351" t="s">
        <v>823</v>
      </c>
      <c r="N12351" t="s">
        <v>182</v>
      </c>
      <c r="O12351" t="s">
        <v>22</v>
      </c>
      <c r="P12351" t="s">
        <v>23</v>
      </c>
      <c r="Q12351" t="s">
        <v>30</v>
      </c>
    </row>
    <row r="12352" spans="1:17" x14ac:dyDescent="0.2">
      <c r="A12352" s="2">
        <v>39962</v>
      </c>
      <c r="B12352" t="s">
        <v>98</v>
      </c>
      <c r="C12352" t="s">
        <v>135</v>
      </c>
      <c r="D12352" t="s">
        <v>50</v>
      </c>
      <c r="E12352" t="s">
        <v>36</v>
      </c>
      <c r="F12352">
        <v>34</v>
      </c>
      <c r="G12352">
        <v>30</v>
      </c>
      <c r="H12352">
        <v>0</v>
      </c>
      <c r="I12352">
        <v>0</v>
      </c>
      <c r="J12352">
        <v>1</v>
      </c>
      <c r="K12352">
        <v>1</v>
      </c>
      <c r="L12352" t="s">
        <v>28</v>
      </c>
      <c r="M12352" t="s">
        <v>91</v>
      </c>
      <c r="N12352" t="s">
        <v>89</v>
      </c>
      <c r="O12352" t="s">
        <v>122</v>
      </c>
      <c r="P12352" t="s">
        <v>23</v>
      </c>
      <c r="Q12352" t="s">
        <v>30</v>
      </c>
    </row>
    <row r="12353" spans="1:17" x14ac:dyDescent="0.2">
      <c r="A12353" s="2">
        <v>39962</v>
      </c>
      <c r="B12353" t="s">
        <v>161</v>
      </c>
      <c r="C12353" t="s">
        <v>81</v>
      </c>
      <c r="D12353" t="s">
        <v>50</v>
      </c>
      <c r="E12353" t="s">
        <v>50</v>
      </c>
      <c r="F12353">
        <v>73</v>
      </c>
      <c r="G12353">
        <v>113</v>
      </c>
      <c r="H12353">
        <v>0</v>
      </c>
      <c r="I12353">
        <v>0</v>
      </c>
      <c r="J12353">
        <v>1</v>
      </c>
      <c r="K12353">
        <v>0</v>
      </c>
      <c r="L12353" t="s">
        <v>28</v>
      </c>
      <c r="M12353" t="s">
        <v>1365</v>
      </c>
      <c r="N12353" t="s">
        <v>161</v>
      </c>
      <c r="O12353" t="s">
        <v>22</v>
      </c>
      <c r="P12353" t="s">
        <v>23</v>
      </c>
      <c r="Q12353" t="s">
        <v>24</v>
      </c>
    </row>
    <row r="12354" spans="1:17" x14ac:dyDescent="0.2">
      <c r="A12354" s="2">
        <v>39963</v>
      </c>
      <c r="B12354" t="s">
        <v>145</v>
      </c>
      <c r="C12354" t="s">
        <v>56</v>
      </c>
      <c r="D12354" t="s">
        <v>50</v>
      </c>
      <c r="E12354" t="s">
        <v>27</v>
      </c>
      <c r="F12354">
        <v>75</v>
      </c>
      <c r="G12354">
        <v>89</v>
      </c>
      <c r="H12354">
        <v>0</v>
      </c>
      <c r="I12354">
        <v>0</v>
      </c>
      <c r="J12354">
        <v>0</v>
      </c>
      <c r="K12354">
        <v>1</v>
      </c>
      <c r="L12354" t="s">
        <v>28</v>
      </c>
      <c r="M12354" t="s">
        <v>433</v>
      </c>
      <c r="N12354" t="s">
        <v>145</v>
      </c>
      <c r="O12354" t="s">
        <v>22</v>
      </c>
      <c r="P12354" t="s">
        <v>23</v>
      </c>
      <c r="Q12354" t="s">
        <v>41</v>
      </c>
    </row>
    <row r="12355" spans="1:17" x14ac:dyDescent="0.2">
      <c r="A12355" s="2">
        <v>39963</v>
      </c>
      <c r="B12355" t="s">
        <v>210</v>
      </c>
      <c r="C12355" t="s">
        <v>185</v>
      </c>
      <c r="D12355" t="s">
        <v>27</v>
      </c>
      <c r="E12355" t="s">
        <v>27</v>
      </c>
      <c r="F12355">
        <v>102</v>
      </c>
      <c r="G12355">
        <v>70</v>
      </c>
      <c r="H12355">
        <v>0</v>
      </c>
      <c r="I12355">
        <v>0</v>
      </c>
      <c r="J12355">
        <v>0</v>
      </c>
      <c r="K12355">
        <v>0</v>
      </c>
      <c r="L12355" t="s">
        <v>28</v>
      </c>
      <c r="M12355" t="s">
        <v>160</v>
      </c>
      <c r="N12355" t="s">
        <v>77</v>
      </c>
      <c r="O12355" t="s">
        <v>122</v>
      </c>
      <c r="P12355" t="s">
        <v>23</v>
      </c>
      <c r="Q12355" t="s">
        <v>30</v>
      </c>
    </row>
    <row r="12356" spans="1:17" x14ac:dyDescent="0.2">
      <c r="A12356" s="2">
        <v>39963</v>
      </c>
      <c r="B12356" t="s">
        <v>239</v>
      </c>
      <c r="C12356" t="s">
        <v>183</v>
      </c>
      <c r="D12356" t="s">
        <v>115</v>
      </c>
      <c r="E12356" t="s">
        <v>36</v>
      </c>
      <c r="F12356">
        <v>81</v>
      </c>
      <c r="G12356">
        <v>37</v>
      </c>
      <c r="H12356">
        <v>0</v>
      </c>
      <c r="I12356">
        <v>0</v>
      </c>
      <c r="J12356">
        <v>0</v>
      </c>
      <c r="K12356">
        <v>1</v>
      </c>
      <c r="L12356" t="s">
        <v>28</v>
      </c>
      <c r="M12356" t="s">
        <v>240</v>
      </c>
      <c r="N12356" t="s">
        <v>239</v>
      </c>
      <c r="O12356" t="s">
        <v>22</v>
      </c>
      <c r="P12356" t="s">
        <v>23</v>
      </c>
      <c r="Q12356" t="s">
        <v>41</v>
      </c>
    </row>
    <row r="12357" spans="1:17" x14ac:dyDescent="0.2">
      <c r="A12357" s="2">
        <v>39964</v>
      </c>
      <c r="B12357" t="s">
        <v>402</v>
      </c>
      <c r="C12357" t="s">
        <v>61</v>
      </c>
      <c r="D12357" t="s">
        <v>115</v>
      </c>
      <c r="E12357" t="s">
        <v>36</v>
      </c>
      <c r="F12357">
        <v>71</v>
      </c>
      <c r="G12357">
        <v>67</v>
      </c>
      <c r="H12357">
        <v>0</v>
      </c>
      <c r="I12357">
        <v>0</v>
      </c>
      <c r="J12357">
        <v>3</v>
      </c>
      <c r="K12357">
        <v>1</v>
      </c>
      <c r="L12357" t="s">
        <v>28</v>
      </c>
      <c r="M12357" t="s">
        <v>1002</v>
      </c>
      <c r="N12357" t="s">
        <v>402</v>
      </c>
      <c r="O12357" t="s">
        <v>22</v>
      </c>
      <c r="P12357" t="s">
        <v>23</v>
      </c>
      <c r="Q12357" t="s">
        <v>24</v>
      </c>
    </row>
    <row r="12358" spans="1:17" x14ac:dyDescent="0.2">
      <c r="A12358" s="2">
        <v>39964</v>
      </c>
      <c r="B12358" t="s">
        <v>199</v>
      </c>
      <c r="C12358" t="s">
        <v>208</v>
      </c>
      <c r="D12358" t="s">
        <v>36</v>
      </c>
      <c r="E12358" t="s">
        <v>36</v>
      </c>
      <c r="F12358">
        <v>31</v>
      </c>
      <c r="G12358">
        <v>68</v>
      </c>
      <c r="H12358">
        <v>0</v>
      </c>
      <c r="I12358">
        <v>0</v>
      </c>
      <c r="J12358">
        <v>2</v>
      </c>
      <c r="K12358">
        <v>1</v>
      </c>
      <c r="L12358" t="s">
        <v>28</v>
      </c>
      <c r="M12358" t="s">
        <v>1299</v>
      </c>
      <c r="N12358" t="s">
        <v>199</v>
      </c>
      <c r="O12358" t="s">
        <v>22</v>
      </c>
      <c r="P12358" t="s">
        <v>23</v>
      </c>
      <c r="Q12358" t="s">
        <v>24</v>
      </c>
    </row>
    <row r="12359" spans="1:17" x14ac:dyDescent="0.2">
      <c r="A12359" s="2">
        <v>39964</v>
      </c>
      <c r="B12359" t="s">
        <v>143</v>
      </c>
      <c r="C12359" t="s">
        <v>147</v>
      </c>
      <c r="D12359" t="s">
        <v>115</v>
      </c>
      <c r="E12359" t="s">
        <v>50</v>
      </c>
      <c r="F12359">
        <v>35</v>
      </c>
      <c r="G12359">
        <v>62</v>
      </c>
      <c r="H12359">
        <v>0</v>
      </c>
      <c r="I12359">
        <v>0</v>
      </c>
      <c r="J12359">
        <v>4</v>
      </c>
      <c r="K12359">
        <v>0</v>
      </c>
      <c r="L12359" t="s">
        <v>312</v>
      </c>
      <c r="M12359" t="s">
        <v>144</v>
      </c>
      <c r="N12359" t="s">
        <v>143</v>
      </c>
      <c r="O12359" t="s">
        <v>22</v>
      </c>
      <c r="P12359" t="s">
        <v>23</v>
      </c>
      <c r="Q12359" t="s">
        <v>24</v>
      </c>
    </row>
    <row r="12360" spans="1:17" x14ac:dyDescent="0.2">
      <c r="A12360" s="2">
        <v>39964</v>
      </c>
      <c r="B12360" t="s">
        <v>301</v>
      </c>
      <c r="C12360" t="s">
        <v>425</v>
      </c>
      <c r="D12360" t="s">
        <v>115</v>
      </c>
      <c r="E12360" t="s">
        <v>115</v>
      </c>
      <c r="F12360">
        <v>118</v>
      </c>
      <c r="G12360">
        <v>136</v>
      </c>
      <c r="H12360">
        <v>0</v>
      </c>
      <c r="I12360">
        <v>0</v>
      </c>
      <c r="J12360">
        <v>0</v>
      </c>
      <c r="K12360">
        <v>1</v>
      </c>
      <c r="L12360" t="s">
        <v>28</v>
      </c>
      <c r="M12360" t="s">
        <v>302</v>
      </c>
      <c r="N12360" t="s">
        <v>301</v>
      </c>
      <c r="O12360" t="s">
        <v>22</v>
      </c>
      <c r="P12360" t="s">
        <v>23</v>
      </c>
      <c r="Q12360" t="s">
        <v>41</v>
      </c>
    </row>
    <row r="12361" spans="1:17" x14ac:dyDescent="0.2">
      <c r="A12361" s="2">
        <v>39964</v>
      </c>
      <c r="B12361" t="s">
        <v>250</v>
      </c>
      <c r="C12361" t="s">
        <v>617</v>
      </c>
      <c r="D12361" t="s">
        <v>36</v>
      </c>
      <c r="E12361" t="s">
        <v>36</v>
      </c>
      <c r="F12361">
        <v>112</v>
      </c>
      <c r="G12361">
        <v>84</v>
      </c>
      <c r="H12361">
        <v>0</v>
      </c>
      <c r="I12361">
        <v>0</v>
      </c>
      <c r="J12361">
        <v>2</v>
      </c>
      <c r="K12361">
        <v>0</v>
      </c>
      <c r="L12361" t="s">
        <v>28</v>
      </c>
      <c r="M12361" t="s">
        <v>251</v>
      </c>
      <c r="N12361" t="s">
        <v>250</v>
      </c>
      <c r="O12361" t="s">
        <v>22</v>
      </c>
      <c r="P12361" t="s">
        <v>23</v>
      </c>
      <c r="Q12361" t="s">
        <v>24</v>
      </c>
    </row>
    <row r="12362" spans="1:17" x14ac:dyDescent="0.2">
      <c r="A12362" s="2">
        <v>39964</v>
      </c>
      <c r="B12362" t="s">
        <v>166</v>
      </c>
      <c r="C12362" t="s">
        <v>164</v>
      </c>
      <c r="D12362" t="s">
        <v>115</v>
      </c>
      <c r="E12362" t="s">
        <v>115</v>
      </c>
      <c r="F12362">
        <v>96</v>
      </c>
      <c r="G12362">
        <v>86</v>
      </c>
      <c r="H12362">
        <v>0</v>
      </c>
      <c r="I12362">
        <v>0</v>
      </c>
      <c r="J12362">
        <v>1</v>
      </c>
      <c r="K12362">
        <v>0</v>
      </c>
      <c r="L12362" t="s">
        <v>28</v>
      </c>
      <c r="M12362" t="s">
        <v>165</v>
      </c>
      <c r="N12362" t="s">
        <v>166</v>
      </c>
      <c r="O12362" t="s">
        <v>22</v>
      </c>
      <c r="P12362" t="s">
        <v>23</v>
      </c>
      <c r="Q12362" t="s">
        <v>24</v>
      </c>
    </row>
    <row r="12363" spans="1:17" x14ac:dyDescent="0.2">
      <c r="A12363" s="2">
        <v>39965</v>
      </c>
      <c r="B12363" t="s">
        <v>182</v>
      </c>
      <c r="C12363" t="s">
        <v>167</v>
      </c>
      <c r="D12363" t="s">
        <v>115</v>
      </c>
      <c r="E12363" t="s">
        <v>115</v>
      </c>
      <c r="F12363">
        <v>97</v>
      </c>
      <c r="G12363">
        <v>53</v>
      </c>
      <c r="H12363">
        <v>0</v>
      </c>
      <c r="I12363">
        <v>0</v>
      </c>
      <c r="J12363">
        <v>1</v>
      </c>
      <c r="K12363">
        <v>0</v>
      </c>
      <c r="L12363" t="s">
        <v>28</v>
      </c>
      <c r="M12363" t="s">
        <v>1366</v>
      </c>
      <c r="N12363" t="s">
        <v>182</v>
      </c>
      <c r="O12363" t="s">
        <v>22</v>
      </c>
      <c r="P12363" t="s">
        <v>23</v>
      </c>
      <c r="Q12363" t="s">
        <v>24</v>
      </c>
    </row>
    <row r="12364" spans="1:17" x14ac:dyDescent="0.2">
      <c r="A12364" s="2">
        <v>39965</v>
      </c>
      <c r="B12364" t="s">
        <v>449</v>
      </c>
      <c r="C12364" t="s">
        <v>646</v>
      </c>
      <c r="D12364" t="s">
        <v>115</v>
      </c>
      <c r="E12364" t="s">
        <v>50</v>
      </c>
      <c r="F12364">
        <v>76</v>
      </c>
      <c r="G12364">
        <v>38</v>
      </c>
      <c r="H12364">
        <v>0</v>
      </c>
      <c r="I12364">
        <v>0</v>
      </c>
      <c r="J12364">
        <v>0</v>
      </c>
      <c r="K12364">
        <v>0</v>
      </c>
      <c r="L12364" t="s">
        <v>28</v>
      </c>
      <c r="M12364" t="s">
        <v>530</v>
      </c>
      <c r="N12364" t="s">
        <v>449</v>
      </c>
      <c r="O12364" t="s">
        <v>22</v>
      </c>
      <c r="P12364" t="s">
        <v>23</v>
      </c>
      <c r="Q12364" t="s">
        <v>30</v>
      </c>
    </row>
    <row r="12365" spans="1:17" x14ac:dyDescent="0.2">
      <c r="A12365" s="2">
        <v>39966</v>
      </c>
      <c r="B12365" t="s">
        <v>67</v>
      </c>
      <c r="C12365" t="s">
        <v>135</v>
      </c>
      <c r="D12365" t="s">
        <v>50</v>
      </c>
      <c r="E12365" t="s">
        <v>36</v>
      </c>
      <c r="F12365">
        <v>10</v>
      </c>
      <c r="G12365">
        <v>30</v>
      </c>
      <c r="H12365">
        <v>0</v>
      </c>
      <c r="I12365">
        <v>0</v>
      </c>
      <c r="J12365">
        <v>0</v>
      </c>
      <c r="K12365">
        <v>1</v>
      </c>
      <c r="L12365" t="s">
        <v>28</v>
      </c>
      <c r="M12365" t="s">
        <v>393</v>
      </c>
      <c r="N12365" t="s">
        <v>67</v>
      </c>
      <c r="O12365" t="s">
        <v>22</v>
      </c>
      <c r="P12365" t="s">
        <v>23</v>
      </c>
      <c r="Q12365" t="s">
        <v>41</v>
      </c>
    </row>
    <row r="12366" spans="1:17" x14ac:dyDescent="0.2">
      <c r="A12366" s="2">
        <v>39966</v>
      </c>
      <c r="B12366" t="s">
        <v>180</v>
      </c>
      <c r="C12366" t="s">
        <v>386</v>
      </c>
      <c r="D12366" t="s">
        <v>50</v>
      </c>
      <c r="E12366" t="s">
        <v>50</v>
      </c>
      <c r="F12366">
        <v>14</v>
      </c>
      <c r="G12366">
        <v>142</v>
      </c>
      <c r="H12366">
        <v>0</v>
      </c>
      <c r="I12366">
        <v>0</v>
      </c>
      <c r="J12366">
        <v>2</v>
      </c>
      <c r="K12366">
        <v>0</v>
      </c>
      <c r="L12366" t="s">
        <v>28</v>
      </c>
      <c r="M12366" t="s">
        <v>1367</v>
      </c>
      <c r="N12366" t="s">
        <v>180</v>
      </c>
      <c r="O12366" t="s">
        <v>22</v>
      </c>
      <c r="P12366" t="s">
        <v>23</v>
      </c>
      <c r="Q12366" t="s">
        <v>24</v>
      </c>
    </row>
    <row r="12367" spans="1:17" x14ac:dyDescent="0.2">
      <c r="A12367" s="2">
        <v>39966</v>
      </c>
      <c r="B12367" t="s">
        <v>176</v>
      </c>
      <c r="C12367" t="s">
        <v>129</v>
      </c>
      <c r="D12367" t="s">
        <v>115</v>
      </c>
      <c r="E12367" t="s">
        <v>50</v>
      </c>
      <c r="F12367">
        <v>120</v>
      </c>
      <c r="G12367">
        <v>2</v>
      </c>
      <c r="H12367">
        <v>0</v>
      </c>
      <c r="I12367">
        <v>0</v>
      </c>
      <c r="J12367">
        <v>2</v>
      </c>
      <c r="K12367">
        <v>7</v>
      </c>
      <c r="L12367" t="s">
        <v>28</v>
      </c>
      <c r="M12367" t="s">
        <v>246</v>
      </c>
      <c r="N12367" t="s">
        <v>176</v>
      </c>
      <c r="O12367" t="s">
        <v>22</v>
      </c>
      <c r="P12367" t="s">
        <v>23</v>
      </c>
      <c r="Q12367" t="s">
        <v>41</v>
      </c>
    </row>
    <row r="12368" spans="1:17" x14ac:dyDescent="0.2">
      <c r="A12368" s="2">
        <v>39967</v>
      </c>
      <c r="B12368" t="s">
        <v>481</v>
      </c>
      <c r="C12368" t="s">
        <v>233</v>
      </c>
      <c r="D12368" t="s">
        <v>27</v>
      </c>
      <c r="E12368" t="s">
        <v>19</v>
      </c>
      <c r="F12368">
        <v>114</v>
      </c>
      <c r="G12368">
        <v>127</v>
      </c>
      <c r="H12368">
        <v>0</v>
      </c>
      <c r="I12368">
        <v>0</v>
      </c>
      <c r="J12368">
        <v>2</v>
      </c>
      <c r="K12368">
        <v>1</v>
      </c>
      <c r="L12368" t="s">
        <v>28</v>
      </c>
      <c r="M12368" t="s">
        <v>234</v>
      </c>
      <c r="N12368" t="s">
        <v>232</v>
      </c>
      <c r="O12368" t="s">
        <v>122</v>
      </c>
      <c r="P12368" t="s">
        <v>23</v>
      </c>
      <c r="Q12368" t="s">
        <v>24</v>
      </c>
    </row>
    <row r="12369" spans="1:17" x14ac:dyDescent="0.2">
      <c r="A12369" s="2">
        <v>39967</v>
      </c>
      <c r="B12369" t="s">
        <v>402</v>
      </c>
      <c r="C12369" t="s">
        <v>177</v>
      </c>
      <c r="D12369" t="s">
        <v>115</v>
      </c>
      <c r="E12369" t="s">
        <v>115</v>
      </c>
      <c r="F12369">
        <v>70</v>
      </c>
      <c r="G12369">
        <v>126</v>
      </c>
      <c r="H12369">
        <v>0</v>
      </c>
      <c r="I12369">
        <v>0</v>
      </c>
      <c r="J12369">
        <v>4</v>
      </c>
      <c r="K12369">
        <v>0</v>
      </c>
      <c r="L12369" t="s">
        <v>28</v>
      </c>
      <c r="M12369" t="s">
        <v>1002</v>
      </c>
      <c r="N12369" t="s">
        <v>402</v>
      </c>
      <c r="O12369" t="s">
        <v>22</v>
      </c>
      <c r="P12369" t="s">
        <v>23</v>
      </c>
      <c r="Q12369" t="s">
        <v>24</v>
      </c>
    </row>
    <row r="12370" spans="1:17" x14ac:dyDescent="0.2">
      <c r="A12370" s="2">
        <v>39967</v>
      </c>
      <c r="B12370" t="s">
        <v>131</v>
      </c>
      <c r="C12370" t="s">
        <v>77</v>
      </c>
      <c r="D12370" t="s">
        <v>27</v>
      </c>
      <c r="E12370" t="s">
        <v>27</v>
      </c>
      <c r="F12370">
        <v>41</v>
      </c>
      <c r="G12370">
        <v>14</v>
      </c>
      <c r="H12370">
        <v>0</v>
      </c>
      <c r="I12370">
        <v>0</v>
      </c>
      <c r="J12370">
        <v>3</v>
      </c>
      <c r="K12370">
        <v>1</v>
      </c>
      <c r="L12370" t="s">
        <v>20</v>
      </c>
      <c r="M12370" t="s">
        <v>637</v>
      </c>
      <c r="N12370" t="s">
        <v>131</v>
      </c>
      <c r="O12370" t="s">
        <v>22</v>
      </c>
      <c r="P12370" t="s">
        <v>23</v>
      </c>
      <c r="Q12370" t="s">
        <v>24</v>
      </c>
    </row>
    <row r="12371" spans="1:17" x14ac:dyDescent="0.2">
      <c r="A12371" s="2">
        <v>39967</v>
      </c>
      <c r="B12371" t="s">
        <v>211</v>
      </c>
      <c r="C12371" t="s">
        <v>442</v>
      </c>
      <c r="D12371" t="s">
        <v>36</v>
      </c>
      <c r="E12371" t="s">
        <v>57</v>
      </c>
      <c r="F12371">
        <v>109</v>
      </c>
      <c r="G12371">
        <v>82</v>
      </c>
      <c r="H12371">
        <v>0</v>
      </c>
      <c r="I12371">
        <v>0</v>
      </c>
      <c r="J12371">
        <v>2</v>
      </c>
      <c r="K12371">
        <v>1</v>
      </c>
      <c r="L12371" t="s">
        <v>28</v>
      </c>
      <c r="M12371" t="s">
        <v>373</v>
      </c>
      <c r="N12371" t="s">
        <v>211</v>
      </c>
      <c r="O12371" t="s">
        <v>22</v>
      </c>
      <c r="P12371" t="s">
        <v>23</v>
      </c>
      <c r="Q12371" t="s">
        <v>24</v>
      </c>
    </row>
    <row r="12372" spans="1:17" x14ac:dyDescent="0.2">
      <c r="A12372" s="2">
        <v>39968</v>
      </c>
      <c r="B12372" t="s">
        <v>182</v>
      </c>
      <c r="C12372" t="s">
        <v>113</v>
      </c>
      <c r="D12372" t="s">
        <v>115</v>
      </c>
      <c r="E12372" t="s">
        <v>115</v>
      </c>
      <c r="F12372">
        <v>98</v>
      </c>
      <c r="G12372">
        <v>56</v>
      </c>
      <c r="H12372">
        <v>0</v>
      </c>
      <c r="I12372">
        <v>0</v>
      </c>
      <c r="J12372">
        <v>1</v>
      </c>
      <c r="K12372">
        <v>4</v>
      </c>
      <c r="L12372" t="s">
        <v>28</v>
      </c>
      <c r="M12372" t="s">
        <v>1094</v>
      </c>
      <c r="N12372" t="s">
        <v>182</v>
      </c>
      <c r="O12372" t="s">
        <v>22</v>
      </c>
      <c r="P12372" t="s">
        <v>23</v>
      </c>
      <c r="Q12372" t="s">
        <v>41</v>
      </c>
    </row>
    <row r="12373" spans="1:17" x14ac:dyDescent="0.2">
      <c r="A12373" s="2">
        <v>39969</v>
      </c>
      <c r="B12373" t="s">
        <v>293</v>
      </c>
      <c r="C12373" t="s">
        <v>184</v>
      </c>
      <c r="D12373" t="s">
        <v>50</v>
      </c>
      <c r="E12373" t="s">
        <v>50</v>
      </c>
      <c r="F12373">
        <v>15</v>
      </c>
      <c r="G12373">
        <v>150</v>
      </c>
      <c r="H12373">
        <v>0</v>
      </c>
      <c r="I12373">
        <v>0</v>
      </c>
      <c r="J12373">
        <v>1</v>
      </c>
      <c r="K12373">
        <v>0</v>
      </c>
      <c r="L12373" t="s">
        <v>28</v>
      </c>
      <c r="M12373" t="s">
        <v>650</v>
      </c>
      <c r="N12373" t="s">
        <v>293</v>
      </c>
      <c r="O12373" t="s">
        <v>22</v>
      </c>
      <c r="P12373" t="s">
        <v>23</v>
      </c>
      <c r="Q12373" t="s">
        <v>24</v>
      </c>
    </row>
    <row r="12374" spans="1:17" x14ac:dyDescent="0.2">
      <c r="A12374" s="2">
        <v>39969</v>
      </c>
      <c r="B12374" t="s">
        <v>67</v>
      </c>
      <c r="C12374" t="s">
        <v>180</v>
      </c>
      <c r="D12374" t="s">
        <v>50</v>
      </c>
      <c r="E12374" t="s">
        <v>50</v>
      </c>
      <c r="F12374">
        <v>10</v>
      </c>
      <c r="G12374">
        <v>12</v>
      </c>
      <c r="H12374">
        <v>0</v>
      </c>
      <c r="I12374">
        <v>0</v>
      </c>
      <c r="J12374">
        <v>1</v>
      </c>
      <c r="K12374">
        <v>0</v>
      </c>
      <c r="L12374" t="s">
        <v>28</v>
      </c>
      <c r="M12374" t="s">
        <v>269</v>
      </c>
      <c r="N12374" t="s">
        <v>67</v>
      </c>
      <c r="O12374" t="s">
        <v>22</v>
      </c>
      <c r="P12374" t="s">
        <v>23</v>
      </c>
      <c r="Q12374" t="s">
        <v>24</v>
      </c>
    </row>
    <row r="12375" spans="1:17" x14ac:dyDescent="0.2">
      <c r="A12375" s="2">
        <v>39970</v>
      </c>
      <c r="B12375" t="s">
        <v>85</v>
      </c>
      <c r="C12375" t="s">
        <v>82</v>
      </c>
      <c r="D12375" t="s">
        <v>50</v>
      </c>
      <c r="E12375" t="s">
        <v>50</v>
      </c>
      <c r="F12375">
        <v>92</v>
      </c>
      <c r="G12375">
        <v>11</v>
      </c>
      <c r="H12375">
        <v>0</v>
      </c>
      <c r="I12375">
        <v>0</v>
      </c>
      <c r="J12375">
        <v>1</v>
      </c>
      <c r="K12375">
        <v>2</v>
      </c>
      <c r="L12375" t="s">
        <v>20</v>
      </c>
      <c r="M12375" t="s">
        <v>86</v>
      </c>
      <c r="N12375" t="s">
        <v>85</v>
      </c>
      <c r="O12375" t="s">
        <v>22</v>
      </c>
      <c r="P12375" t="s">
        <v>23</v>
      </c>
      <c r="Q12375" t="s">
        <v>41</v>
      </c>
    </row>
    <row r="12376" spans="1:17" x14ac:dyDescent="0.2">
      <c r="A12376" s="2">
        <v>39970</v>
      </c>
      <c r="B12376" t="s">
        <v>39</v>
      </c>
      <c r="C12376" t="s">
        <v>43</v>
      </c>
      <c r="D12376" t="s">
        <v>19</v>
      </c>
      <c r="E12376" t="s">
        <v>19</v>
      </c>
      <c r="F12376">
        <v>7</v>
      </c>
      <c r="G12376">
        <v>45</v>
      </c>
      <c r="H12376">
        <v>0</v>
      </c>
      <c r="I12376">
        <v>0</v>
      </c>
      <c r="J12376">
        <v>1</v>
      </c>
      <c r="K12376">
        <v>0</v>
      </c>
      <c r="L12376" t="s">
        <v>20</v>
      </c>
      <c r="M12376" t="s">
        <v>65</v>
      </c>
      <c r="N12376" t="s">
        <v>39</v>
      </c>
      <c r="O12376" t="s">
        <v>22</v>
      </c>
      <c r="P12376" t="s">
        <v>23</v>
      </c>
      <c r="Q12376" t="s">
        <v>24</v>
      </c>
    </row>
    <row r="12377" spans="1:17" x14ac:dyDescent="0.2">
      <c r="A12377" s="2">
        <v>39970</v>
      </c>
      <c r="B12377" t="s">
        <v>386</v>
      </c>
      <c r="C12377" t="s">
        <v>161</v>
      </c>
      <c r="D12377" t="s">
        <v>50</v>
      </c>
      <c r="E12377" t="s">
        <v>50</v>
      </c>
      <c r="F12377">
        <v>140</v>
      </c>
      <c r="G12377">
        <v>74</v>
      </c>
      <c r="H12377">
        <v>0</v>
      </c>
      <c r="I12377">
        <v>0</v>
      </c>
      <c r="J12377">
        <v>0</v>
      </c>
      <c r="K12377">
        <v>1</v>
      </c>
      <c r="L12377" t="s">
        <v>20</v>
      </c>
      <c r="M12377" t="s">
        <v>595</v>
      </c>
      <c r="N12377" t="s">
        <v>386</v>
      </c>
      <c r="O12377" t="s">
        <v>22</v>
      </c>
      <c r="P12377" t="s">
        <v>23</v>
      </c>
      <c r="Q12377" t="s">
        <v>41</v>
      </c>
    </row>
    <row r="12378" spans="1:17" x14ac:dyDescent="0.2">
      <c r="A12378" s="2">
        <v>39970</v>
      </c>
      <c r="B12378" t="s">
        <v>317</v>
      </c>
      <c r="C12378" t="s">
        <v>737</v>
      </c>
      <c r="D12378" t="s">
        <v>50</v>
      </c>
      <c r="E12378" t="s">
        <v>50</v>
      </c>
      <c r="F12378">
        <v>81</v>
      </c>
      <c r="G12378">
        <v>196</v>
      </c>
      <c r="H12378">
        <v>0</v>
      </c>
      <c r="I12378">
        <v>0</v>
      </c>
      <c r="J12378">
        <v>5</v>
      </c>
      <c r="K12378">
        <v>1</v>
      </c>
      <c r="L12378" t="s">
        <v>20</v>
      </c>
      <c r="M12378" t="s">
        <v>1368</v>
      </c>
      <c r="N12378" t="s">
        <v>317</v>
      </c>
      <c r="O12378" t="s">
        <v>22</v>
      </c>
      <c r="P12378" t="s">
        <v>23</v>
      </c>
      <c r="Q12378" t="s">
        <v>24</v>
      </c>
    </row>
    <row r="12379" spans="1:17" x14ac:dyDescent="0.2">
      <c r="A12379" s="2">
        <v>39970</v>
      </c>
      <c r="B12379" t="s">
        <v>17</v>
      </c>
      <c r="C12379" t="s">
        <v>32</v>
      </c>
      <c r="D12379" t="s">
        <v>19</v>
      </c>
      <c r="E12379" t="s">
        <v>19</v>
      </c>
      <c r="F12379">
        <v>58</v>
      </c>
      <c r="G12379">
        <v>56</v>
      </c>
      <c r="H12379">
        <v>0</v>
      </c>
      <c r="I12379">
        <v>0</v>
      </c>
      <c r="J12379">
        <v>0</v>
      </c>
      <c r="K12379">
        <v>1</v>
      </c>
      <c r="L12379" t="s">
        <v>20</v>
      </c>
      <c r="M12379" t="s">
        <v>21</v>
      </c>
      <c r="N12379" t="s">
        <v>17</v>
      </c>
      <c r="O12379" t="s">
        <v>22</v>
      </c>
      <c r="P12379" t="s">
        <v>23</v>
      </c>
      <c r="Q12379" t="s">
        <v>41</v>
      </c>
    </row>
    <row r="12380" spans="1:17" x14ac:dyDescent="0.2">
      <c r="A12380" s="2">
        <v>39970</v>
      </c>
      <c r="B12380" t="s">
        <v>351</v>
      </c>
      <c r="C12380" t="s">
        <v>442</v>
      </c>
      <c r="D12380" t="s">
        <v>36</v>
      </c>
      <c r="E12380" t="s">
        <v>57</v>
      </c>
      <c r="F12380">
        <v>118</v>
      </c>
      <c r="G12380">
        <v>82</v>
      </c>
      <c r="H12380">
        <v>0</v>
      </c>
      <c r="I12380">
        <v>0</v>
      </c>
      <c r="J12380">
        <v>0</v>
      </c>
      <c r="K12380">
        <v>0</v>
      </c>
      <c r="L12380" t="s">
        <v>28</v>
      </c>
      <c r="M12380" t="s">
        <v>353</v>
      </c>
      <c r="N12380" t="s">
        <v>351</v>
      </c>
      <c r="O12380" t="s">
        <v>22</v>
      </c>
      <c r="P12380" t="s">
        <v>23</v>
      </c>
      <c r="Q12380" t="s">
        <v>30</v>
      </c>
    </row>
    <row r="12381" spans="1:17" x14ac:dyDescent="0.2">
      <c r="A12381" s="2">
        <v>39970</v>
      </c>
      <c r="B12381" t="s">
        <v>87</v>
      </c>
      <c r="C12381" t="s">
        <v>98</v>
      </c>
      <c r="D12381" t="s">
        <v>50</v>
      </c>
      <c r="E12381" t="s">
        <v>50</v>
      </c>
      <c r="F12381">
        <v>23</v>
      </c>
      <c r="G12381">
        <v>34</v>
      </c>
      <c r="H12381">
        <v>0</v>
      </c>
      <c r="I12381">
        <v>0</v>
      </c>
      <c r="J12381">
        <v>1</v>
      </c>
      <c r="K12381">
        <v>1</v>
      </c>
      <c r="L12381" t="s">
        <v>20</v>
      </c>
      <c r="M12381" t="s">
        <v>88</v>
      </c>
      <c r="N12381" t="s">
        <v>87</v>
      </c>
      <c r="O12381" t="s">
        <v>22</v>
      </c>
      <c r="P12381" t="s">
        <v>23</v>
      </c>
      <c r="Q12381" t="s">
        <v>30</v>
      </c>
    </row>
    <row r="12382" spans="1:17" x14ac:dyDescent="0.2">
      <c r="A12382" s="2">
        <v>39970</v>
      </c>
      <c r="B12382" t="s">
        <v>274</v>
      </c>
      <c r="C12382" t="s">
        <v>168</v>
      </c>
      <c r="D12382" t="s">
        <v>50</v>
      </c>
      <c r="E12382" t="s">
        <v>50</v>
      </c>
      <c r="F12382">
        <v>8</v>
      </c>
      <c r="G12382">
        <v>19</v>
      </c>
      <c r="H12382">
        <v>0</v>
      </c>
      <c r="I12382">
        <v>0</v>
      </c>
      <c r="J12382">
        <v>2</v>
      </c>
      <c r="K12382">
        <v>2</v>
      </c>
      <c r="L12382" t="s">
        <v>20</v>
      </c>
      <c r="M12382" t="s">
        <v>333</v>
      </c>
      <c r="N12382" t="s">
        <v>274</v>
      </c>
      <c r="O12382" t="s">
        <v>22</v>
      </c>
      <c r="P12382" t="s">
        <v>23</v>
      </c>
      <c r="Q12382" t="s">
        <v>30</v>
      </c>
    </row>
    <row r="12383" spans="1:17" x14ac:dyDescent="0.2">
      <c r="A12383" s="2">
        <v>39970</v>
      </c>
      <c r="B12383" t="s">
        <v>145</v>
      </c>
      <c r="C12383" t="s">
        <v>1279</v>
      </c>
      <c r="D12383" t="s">
        <v>50</v>
      </c>
      <c r="E12383" t="s">
        <v>50</v>
      </c>
      <c r="F12383">
        <v>79</v>
      </c>
      <c r="G12383">
        <v>110</v>
      </c>
      <c r="H12383">
        <v>0</v>
      </c>
      <c r="I12383">
        <v>0</v>
      </c>
      <c r="J12383">
        <v>2</v>
      </c>
      <c r="K12383">
        <v>2</v>
      </c>
      <c r="L12383" t="s">
        <v>20</v>
      </c>
      <c r="M12383" t="s">
        <v>433</v>
      </c>
      <c r="N12383" t="s">
        <v>145</v>
      </c>
      <c r="O12383" t="s">
        <v>22</v>
      </c>
      <c r="P12383" t="s">
        <v>23</v>
      </c>
      <c r="Q12383" t="s">
        <v>30</v>
      </c>
    </row>
    <row r="12384" spans="1:17" x14ac:dyDescent="0.2">
      <c r="A12384" s="2">
        <v>39970</v>
      </c>
      <c r="B12384" t="s">
        <v>210</v>
      </c>
      <c r="C12384" t="s">
        <v>26</v>
      </c>
      <c r="D12384" t="s">
        <v>27</v>
      </c>
      <c r="E12384" t="s">
        <v>27</v>
      </c>
      <c r="F12384">
        <v>100</v>
      </c>
      <c r="G12384">
        <v>26</v>
      </c>
      <c r="H12384">
        <v>0</v>
      </c>
      <c r="I12384">
        <v>0</v>
      </c>
      <c r="J12384">
        <v>2</v>
      </c>
      <c r="K12384">
        <v>1</v>
      </c>
      <c r="L12384" t="s">
        <v>20</v>
      </c>
      <c r="M12384" t="s">
        <v>557</v>
      </c>
      <c r="N12384" t="s">
        <v>210</v>
      </c>
      <c r="O12384" t="s">
        <v>22</v>
      </c>
      <c r="P12384" t="s">
        <v>23</v>
      </c>
      <c r="Q12384" t="s">
        <v>24</v>
      </c>
    </row>
    <row r="12385" spans="1:17" x14ac:dyDescent="0.2">
      <c r="A12385" s="2">
        <v>39970</v>
      </c>
      <c r="B12385" t="s">
        <v>81</v>
      </c>
      <c r="C12385" t="s">
        <v>802</v>
      </c>
      <c r="D12385" t="s">
        <v>50</v>
      </c>
      <c r="E12385" t="s">
        <v>36</v>
      </c>
      <c r="F12385">
        <v>113</v>
      </c>
      <c r="G12385">
        <v>125</v>
      </c>
      <c r="H12385">
        <v>0</v>
      </c>
      <c r="I12385">
        <v>0</v>
      </c>
      <c r="J12385">
        <v>3</v>
      </c>
      <c r="K12385">
        <v>0</v>
      </c>
      <c r="L12385" t="s">
        <v>28</v>
      </c>
      <c r="M12385" t="s">
        <v>83</v>
      </c>
      <c r="N12385" t="s">
        <v>81</v>
      </c>
      <c r="O12385" t="s">
        <v>22</v>
      </c>
      <c r="P12385" t="s">
        <v>23</v>
      </c>
      <c r="Q12385" t="s">
        <v>24</v>
      </c>
    </row>
    <row r="12386" spans="1:17" x14ac:dyDescent="0.2">
      <c r="A12386" s="2">
        <v>39970</v>
      </c>
      <c r="B12386" t="s">
        <v>70</v>
      </c>
      <c r="C12386" t="s">
        <v>174</v>
      </c>
      <c r="D12386" t="s">
        <v>50</v>
      </c>
      <c r="E12386" t="s">
        <v>50</v>
      </c>
      <c r="F12386">
        <v>49</v>
      </c>
      <c r="G12386">
        <v>156</v>
      </c>
      <c r="H12386">
        <v>0</v>
      </c>
      <c r="I12386">
        <v>0</v>
      </c>
      <c r="J12386">
        <v>2</v>
      </c>
      <c r="K12386">
        <v>1</v>
      </c>
      <c r="L12386" t="s">
        <v>20</v>
      </c>
      <c r="M12386" t="s">
        <v>383</v>
      </c>
      <c r="N12386" t="s">
        <v>70</v>
      </c>
      <c r="O12386" t="s">
        <v>22</v>
      </c>
      <c r="P12386" t="s">
        <v>23</v>
      </c>
      <c r="Q12386" t="s">
        <v>24</v>
      </c>
    </row>
    <row r="12387" spans="1:17" x14ac:dyDescent="0.2">
      <c r="A12387" s="2">
        <v>39970</v>
      </c>
      <c r="B12387" t="s">
        <v>141</v>
      </c>
      <c r="C12387" t="s">
        <v>365</v>
      </c>
      <c r="D12387" t="s">
        <v>36</v>
      </c>
      <c r="E12387" t="s">
        <v>36</v>
      </c>
      <c r="F12387">
        <v>48</v>
      </c>
      <c r="G12387">
        <v>68</v>
      </c>
      <c r="H12387">
        <v>0</v>
      </c>
      <c r="I12387">
        <v>0</v>
      </c>
      <c r="J12387">
        <v>3</v>
      </c>
      <c r="K12387">
        <v>0</v>
      </c>
      <c r="L12387" t="s">
        <v>20</v>
      </c>
      <c r="M12387" t="s">
        <v>173</v>
      </c>
      <c r="N12387" t="s">
        <v>141</v>
      </c>
      <c r="O12387" t="s">
        <v>22</v>
      </c>
      <c r="P12387" t="s">
        <v>23</v>
      </c>
      <c r="Q12387" t="s">
        <v>24</v>
      </c>
    </row>
    <row r="12388" spans="1:17" x14ac:dyDescent="0.2">
      <c r="A12388" s="2">
        <v>39970</v>
      </c>
      <c r="B12388" t="s">
        <v>345</v>
      </c>
      <c r="C12388" t="s">
        <v>384</v>
      </c>
      <c r="D12388" t="s">
        <v>50</v>
      </c>
      <c r="E12388" t="s">
        <v>50</v>
      </c>
      <c r="F12388">
        <v>105</v>
      </c>
      <c r="G12388">
        <v>106</v>
      </c>
      <c r="H12388">
        <v>0</v>
      </c>
      <c r="I12388">
        <v>0</v>
      </c>
      <c r="J12388">
        <v>1</v>
      </c>
      <c r="K12388">
        <v>2</v>
      </c>
      <c r="L12388" t="s">
        <v>28</v>
      </c>
      <c r="M12388" t="s">
        <v>360</v>
      </c>
      <c r="N12388" t="s">
        <v>345</v>
      </c>
      <c r="O12388" t="s">
        <v>22</v>
      </c>
      <c r="P12388" t="s">
        <v>23</v>
      </c>
      <c r="Q12388" t="s">
        <v>41</v>
      </c>
    </row>
    <row r="12389" spans="1:17" x14ac:dyDescent="0.2">
      <c r="A12389" s="2">
        <v>39970</v>
      </c>
      <c r="B12389" t="s">
        <v>76</v>
      </c>
      <c r="C12389" t="s">
        <v>126</v>
      </c>
      <c r="D12389" t="s">
        <v>50</v>
      </c>
      <c r="E12389" t="s">
        <v>50</v>
      </c>
      <c r="F12389">
        <v>92</v>
      </c>
      <c r="G12389">
        <v>2</v>
      </c>
      <c r="H12389">
        <v>0</v>
      </c>
      <c r="I12389">
        <v>0</v>
      </c>
      <c r="J12389">
        <v>1</v>
      </c>
      <c r="K12389">
        <v>2</v>
      </c>
      <c r="L12389" t="s">
        <v>20</v>
      </c>
      <c r="M12389" t="s">
        <v>78</v>
      </c>
      <c r="N12389" t="s">
        <v>76</v>
      </c>
      <c r="O12389" t="s">
        <v>22</v>
      </c>
      <c r="P12389" t="s">
        <v>23</v>
      </c>
      <c r="Q12389" t="s">
        <v>41</v>
      </c>
    </row>
    <row r="12390" spans="1:17" x14ac:dyDescent="0.2">
      <c r="A12390" s="2">
        <v>39970</v>
      </c>
      <c r="B12390" t="s">
        <v>119</v>
      </c>
      <c r="C12390" t="s">
        <v>100</v>
      </c>
      <c r="D12390" t="s">
        <v>50</v>
      </c>
      <c r="E12390" t="s">
        <v>50</v>
      </c>
      <c r="F12390">
        <v>4</v>
      </c>
      <c r="G12390">
        <v>27</v>
      </c>
      <c r="H12390">
        <v>0</v>
      </c>
      <c r="I12390">
        <v>0</v>
      </c>
      <c r="J12390">
        <v>3</v>
      </c>
      <c r="K12390">
        <v>0</v>
      </c>
      <c r="L12390" t="s">
        <v>28</v>
      </c>
      <c r="M12390" t="s">
        <v>832</v>
      </c>
      <c r="N12390" t="s">
        <v>119</v>
      </c>
      <c r="O12390" t="s">
        <v>22</v>
      </c>
      <c r="P12390" t="s">
        <v>23</v>
      </c>
      <c r="Q12390" t="s">
        <v>24</v>
      </c>
    </row>
    <row r="12391" spans="1:17" x14ac:dyDescent="0.2">
      <c r="A12391" s="2">
        <v>39970</v>
      </c>
      <c r="B12391" t="s">
        <v>560</v>
      </c>
      <c r="C12391" t="s">
        <v>89</v>
      </c>
      <c r="D12391" t="s">
        <v>50</v>
      </c>
      <c r="E12391" t="s">
        <v>50</v>
      </c>
      <c r="F12391">
        <v>132</v>
      </c>
      <c r="G12391">
        <v>6</v>
      </c>
      <c r="H12391">
        <v>0</v>
      </c>
      <c r="I12391">
        <v>0</v>
      </c>
      <c r="J12391">
        <v>0</v>
      </c>
      <c r="K12391">
        <v>4</v>
      </c>
      <c r="L12391" t="s">
        <v>20</v>
      </c>
      <c r="M12391" t="s">
        <v>626</v>
      </c>
      <c r="N12391" t="s">
        <v>560</v>
      </c>
      <c r="O12391" t="s">
        <v>22</v>
      </c>
      <c r="P12391" t="s">
        <v>23</v>
      </c>
      <c r="Q12391" t="s">
        <v>41</v>
      </c>
    </row>
    <row r="12392" spans="1:17" x14ac:dyDescent="0.2">
      <c r="A12392" s="2">
        <v>39970</v>
      </c>
      <c r="B12392" t="s">
        <v>163</v>
      </c>
      <c r="C12392" t="s">
        <v>167</v>
      </c>
      <c r="D12392" t="s">
        <v>115</v>
      </c>
      <c r="E12392" t="s">
        <v>115</v>
      </c>
      <c r="F12392">
        <v>106</v>
      </c>
      <c r="G12392">
        <v>52</v>
      </c>
      <c r="H12392">
        <v>0</v>
      </c>
      <c r="I12392">
        <v>0</v>
      </c>
      <c r="J12392">
        <v>0</v>
      </c>
      <c r="K12392">
        <v>0</v>
      </c>
      <c r="L12392" t="s">
        <v>20</v>
      </c>
      <c r="M12392" t="s">
        <v>1074</v>
      </c>
      <c r="N12392" t="s">
        <v>163</v>
      </c>
      <c r="O12392" t="s">
        <v>22</v>
      </c>
      <c r="P12392" t="s">
        <v>23</v>
      </c>
      <c r="Q12392" t="s">
        <v>30</v>
      </c>
    </row>
    <row r="12393" spans="1:17" x14ac:dyDescent="0.2">
      <c r="A12393" s="2">
        <v>39970</v>
      </c>
      <c r="B12393" t="s">
        <v>73</v>
      </c>
      <c r="C12393" t="s">
        <v>92</v>
      </c>
      <c r="D12393" t="s">
        <v>50</v>
      </c>
      <c r="E12393" t="s">
        <v>50</v>
      </c>
      <c r="F12393">
        <v>60</v>
      </c>
      <c r="G12393">
        <v>28</v>
      </c>
      <c r="H12393">
        <v>0</v>
      </c>
      <c r="I12393">
        <v>0</v>
      </c>
      <c r="J12393">
        <v>0</v>
      </c>
      <c r="K12393">
        <v>1</v>
      </c>
      <c r="L12393" t="s">
        <v>20</v>
      </c>
      <c r="M12393" t="s">
        <v>1335</v>
      </c>
      <c r="N12393" t="s">
        <v>73</v>
      </c>
      <c r="O12393" t="s">
        <v>22</v>
      </c>
      <c r="P12393" t="s">
        <v>23</v>
      </c>
      <c r="Q12393" t="s">
        <v>41</v>
      </c>
    </row>
    <row r="12394" spans="1:17" x14ac:dyDescent="0.2">
      <c r="A12394" s="2">
        <v>39970</v>
      </c>
      <c r="B12394" t="s">
        <v>328</v>
      </c>
      <c r="C12394" t="s">
        <v>49</v>
      </c>
      <c r="D12394" t="s">
        <v>50</v>
      </c>
      <c r="E12394" t="s">
        <v>50</v>
      </c>
      <c r="F12394">
        <v>64</v>
      </c>
      <c r="G12394">
        <v>47</v>
      </c>
      <c r="H12394">
        <v>0</v>
      </c>
      <c r="I12394">
        <v>0</v>
      </c>
      <c r="J12394">
        <v>0</v>
      </c>
      <c r="K12394">
        <v>0</v>
      </c>
      <c r="L12394" t="s">
        <v>20</v>
      </c>
      <c r="M12394" t="s">
        <v>329</v>
      </c>
      <c r="N12394" t="s">
        <v>328</v>
      </c>
      <c r="O12394" t="s">
        <v>22</v>
      </c>
      <c r="P12394" t="s">
        <v>23</v>
      </c>
      <c r="Q12394" t="s">
        <v>30</v>
      </c>
    </row>
    <row r="12395" spans="1:17" x14ac:dyDescent="0.2">
      <c r="A12395" s="2">
        <v>39970</v>
      </c>
      <c r="B12395" t="s">
        <v>250</v>
      </c>
      <c r="C12395" t="s">
        <v>224</v>
      </c>
      <c r="D12395" t="s">
        <v>36</v>
      </c>
      <c r="E12395" t="s">
        <v>36</v>
      </c>
      <c r="F12395">
        <v>111</v>
      </c>
      <c r="G12395">
        <v>50</v>
      </c>
      <c r="H12395">
        <v>0</v>
      </c>
      <c r="I12395">
        <v>0</v>
      </c>
      <c r="J12395">
        <v>0</v>
      </c>
      <c r="K12395">
        <v>1</v>
      </c>
      <c r="L12395" t="s">
        <v>20</v>
      </c>
      <c r="M12395" t="s">
        <v>251</v>
      </c>
      <c r="N12395" t="s">
        <v>250</v>
      </c>
      <c r="O12395" t="s">
        <v>22</v>
      </c>
      <c r="P12395" t="s">
        <v>23</v>
      </c>
      <c r="Q12395" t="s">
        <v>41</v>
      </c>
    </row>
    <row r="12396" spans="1:17" x14ac:dyDescent="0.2">
      <c r="A12396" s="2">
        <v>39970</v>
      </c>
      <c r="B12396" t="s">
        <v>352</v>
      </c>
      <c r="C12396" t="s">
        <v>890</v>
      </c>
      <c r="D12396" t="s">
        <v>36</v>
      </c>
      <c r="E12396" t="s">
        <v>36</v>
      </c>
      <c r="F12396">
        <v>128</v>
      </c>
      <c r="G12396">
        <v>84</v>
      </c>
      <c r="H12396">
        <v>0</v>
      </c>
      <c r="I12396">
        <v>0</v>
      </c>
      <c r="J12396">
        <v>4</v>
      </c>
      <c r="K12396">
        <v>0</v>
      </c>
      <c r="L12396" t="s">
        <v>28</v>
      </c>
      <c r="M12396" t="s">
        <v>371</v>
      </c>
      <c r="N12396" t="s">
        <v>352</v>
      </c>
      <c r="O12396" t="s">
        <v>22</v>
      </c>
      <c r="P12396" t="s">
        <v>23</v>
      </c>
      <c r="Q12396" t="s">
        <v>24</v>
      </c>
    </row>
    <row r="12397" spans="1:17" x14ac:dyDescent="0.2">
      <c r="A12397" s="2">
        <v>39970</v>
      </c>
      <c r="B12397" t="s">
        <v>38</v>
      </c>
      <c r="C12397" t="s">
        <v>107</v>
      </c>
      <c r="D12397" t="s">
        <v>19</v>
      </c>
      <c r="E12397" t="s">
        <v>19</v>
      </c>
      <c r="F12397">
        <v>13</v>
      </c>
      <c r="G12397">
        <v>37</v>
      </c>
      <c r="H12397">
        <v>0</v>
      </c>
      <c r="I12397">
        <v>0</v>
      </c>
      <c r="J12397">
        <v>0</v>
      </c>
      <c r="K12397">
        <v>2</v>
      </c>
      <c r="L12397" t="s">
        <v>20</v>
      </c>
      <c r="M12397" t="s">
        <v>40</v>
      </c>
      <c r="N12397" t="s">
        <v>38</v>
      </c>
      <c r="O12397" t="s">
        <v>22</v>
      </c>
      <c r="P12397" t="s">
        <v>23</v>
      </c>
      <c r="Q12397" t="s">
        <v>41</v>
      </c>
    </row>
    <row r="12398" spans="1:17" x14ac:dyDescent="0.2">
      <c r="A12398" s="2">
        <v>39970</v>
      </c>
      <c r="B12398" t="s">
        <v>166</v>
      </c>
      <c r="C12398" t="s">
        <v>55</v>
      </c>
      <c r="D12398" t="s">
        <v>115</v>
      </c>
      <c r="E12398" t="s">
        <v>57</v>
      </c>
      <c r="F12398">
        <v>94</v>
      </c>
      <c r="G12398">
        <v>29</v>
      </c>
      <c r="H12398">
        <v>0</v>
      </c>
      <c r="I12398">
        <v>0</v>
      </c>
      <c r="J12398">
        <v>0</v>
      </c>
      <c r="K12398">
        <v>0</v>
      </c>
      <c r="L12398" t="s">
        <v>20</v>
      </c>
      <c r="M12398" t="s">
        <v>165</v>
      </c>
      <c r="N12398" t="s">
        <v>166</v>
      </c>
      <c r="O12398" t="s">
        <v>22</v>
      </c>
      <c r="P12398" t="s">
        <v>23</v>
      </c>
      <c r="Q12398" t="s">
        <v>30</v>
      </c>
    </row>
    <row r="12399" spans="1:17" x14ac:dyDescent="0.2">
      <c r="A12399" s="2">
        <v>39970</v>
      </c>
      <c r="B12399" t="s">
        <v>1204</v>
      </c>
      <c r="C12399" t="s">
        <v>69</v>
      </c>
      <c r="D12399" t="s">
        <v>50</v>
      </c>
      <c r="E12399" t="s">
        <v>50</v>
      </c>
      <c r="F12399">
        <v>20</v>
      </c>
      <c r="G12399">
        <v>70</v>
      </c>
      <c r="H12399">
        <v>0</v>
      </c>
      <c r="I12399">
        <v>0</v>
      </c>
      <c r="J12399">
        <v>1</v>
      </c>
      <c r="K12399">
        <v>0</v>
      </c>
      <c r="L12399" t="s">
        <v>20</v>
      </c>
      <c r="M12399" t="s">
        <v>1219</v>
      </c>
      <c r="N12399" t="s">
        <v>1204</v>
      </c>
      <c r="O12399" t="s">
        <v>22</v>
      </c>
      <c r="P12399" t="s">
        <v>23</v>
      </c>
      <c r="Q12399" t="s">
        <v>24</v>
      </c>
    </row>
    <row r="12400" spans="1:17" x14ac:dyDescent="0.2">
      <c r="A12400" s="2">
        <v>39970</v>
      </c>
      <c r="B12400" t="s">
        <v>244</v>
      </c>
      <c r="C12400" t="s">
        <v>125</v>
      </c>
      <c r="D12400" t="s">
        <v>50</v>
      </c>
      <c r="E12400" t="s">
        <v>50</v>
      </c>
      <c r="F12400">
        <v>42</v>
      </c>
      <c r="G12400">
        <v>202</v>
      </c>
      <c r="H12400">
        <v>0</v>
      </c>
      <c r="I12400">
        <v>0</v>
      </c>
      <c r="J12400">
        <v>7</v>
      </c>
      <c r="K12400">
        <v>0</v>
      </c>
      <c r="L12400" t="s">
        <v>20</v>
      </c>
      <c r="M12400" t="s">
        <v>292</v>
      </c>
      <c r="N12400" t="s">
        <v>244</v>
      </c>
      <c r="O12400" t="s">
        <v>22</v>
      </c>
      <c r="P12400" t="s">
        <v>23</v>
      </c>
      <c r="Q12400" t="s">
        <v>24</v>
      </c>
    </row>
    <row r="12401" spans="1:17" x14ac:dyDescent="0.2">
      <c r="A12401" s="2">
        <v>39970</v>
      </c>
      <c r="B12401" t="s">
        <v>149</v>
      </c>
      <c r="C12401" t="s">
        <v>90</v>
      </c>
      <c r="D12401" t="s">
        <v>36</v>
      </c>
      <c r="E12401" t="s">
        <v>50</v>
      </c>
      <c r="F12401">
        <v>72</v>
      </c>
      <c r="G12401">
        <v>39</v>
      </c>
      <c r="H12401">
        <v>0</v>
      </c>
      <c r="I12401">
        <v>0</v>
      </c>
      <c r="J12401">
        <v>1</v>
      </c>
      <c r="K12401">
        <v>0</v>
      </c>
      <c r="L12401" t="s">
        <v>28</v>
      </c>
      <c r="M12401" t="s">
        <v>420</v>
      </c>
      <c r="N12401" t="s">
        <v>149</v>
      </c>
      <c r="O12401" t="s">
        <v>22</v>
      </c>
      <c r="P12401" t="s">
        <v>23</v>
      </c>
      <c r="Q12401" t="s">
        <v>24</v>
      </c>
    </row>
    <row r="12402" spans="1:17" x14ac:dyDescent="0.2">
      <c r="A12402" s="2">
        <v>39970</v>
      </c>
      <c r="B12402" t="s">
        <v>52</v>
      </c>
      <c r="C12402" t="s">
        <v>72</v>
      </c>
      <c r="D12402" t="s">
        <v>50</v>
      </c>
      <c r="E12402" t="s">
        <v>50</v>
      </c>
      <c r="F12402">
        <v>31</v>
      </c>
      <c r="G12402">
        <v>24</v>
      </c>
      <c r="H12402">
        <v>0</v>
      </c>
      <c r="I12402">
        <v>0</v>
      </c>
      <c r="J12402">
        <v>0</v>
      </c>
      <c r="K12402">
        <v>1</v>
      </c>
      <c r="L12402" t="s">
        <v>20</v>
      </c>
      <c r="M12402" t="s">
        <v>68</v>
      </c>
      <c r="N12402" t="s">
        <v>52</v>
      </c>
      <c r="O12402" t="s">
        <v>22</v>
      </c>
      <c r="P12402" t="s">
        <v>23</v>
      </c>
      <c r="Q12402" t="s">
        <v>41</v>
      </c>
    </row>
    <row r="12403" spans="1:17" x14ac:dyDescent="0.2">
      <c r="A12403" s="2">
        <v>39970</v>
      </c>
      <c r="B12403" t="s">
        <v>282</v>
      </c>
      <c r="C12403" t="s">
        <v>131</v>
      </c>
      <c r="D12403" t="s">
        <v>19</v>
      </c>
      <c r="E12403" t="s">
        <v>27</v>
      </c>
      <c r="F12403">
        <v>72</v>
      </c>
      <c r="G12403">
        <v>41</v>
      </c>
      <c r="H12403">
        <v>0</v>
      </c>
      <c r="I12403">
        <v>0</v>
      </c>
      <c r="J12403">
        <v>2</v>
      </c>
      <c r="K12403">
        <v>3</v>
      </c>
      <c r="L12403" t="s">
        <v>20</v>
      </c>
      <c r="M12403" t="s">
        <v>1164</v>
      </c>
      <c r="N12403" t="s">
        <v>282</v>
      </c>
      <c r="O12403" t="s">
        <v>22</v>
      </c>
      <c r="P12403" t="s">
        <v>23</v>
      </c>
      <c r="Q12403" t="s">
        <v>41</v>
      </c>
    </row>
    <row r="12404" spans="1:17" x14ac:dyDescent="0.2">
      <c r="A12404" s="2">
        <v>39970</v>
      </c>
      <c r="B12404" t="s">
        <v>128</v>
      </c>
      <c r="C12404" t="s">
        <v>296</v>
      </c>
      <c r="D12404" t="s">
        <v>36</v>
      </c>
      <c r="E12404" t="s">
        <v>36</v>
      </c>
      <c r="F12404">
        <v>51</v>
      </c>
      <c r="G12404">
        <v>87</v>
      </c>
      <c r="H12404">
        <v>0</v>
      </c>
      <c r="I12404">
        <v>0</v>
      </c>
      <c r="J12404">
        <v>2</v>
      </c>
      <c r="K12404">
        <v>0</v>
      </c>
      <c r="L12404" t="s">
        <v>20</v>
      </c>
      <c r="M12404" t="s">
        <v>1054</v>
      </c>
      <c r="N12404" t="s">
        <v>128</v>
      </c>
      <c r="O12404" t="s">
        <v>22</v>
      </c>
      <c r="P12404" t="s">
        <v>23</v>
      </c>
      <c r="Q12404" t="s">
        <v>24</v>
      </c>
    </row>
    <row r="12405" spans="1:17" x14ac:dyDescent="0.2">
      <c r="A12405" s="2">
        <v>39970</v>
      </c>
      <c r="B12405" t="s">
        <v>176</v>
      </c>
      <c r="C12405" t="s">
        <v>133</v>
      </c>
      <c r="D12405" t="s">
        <v>115</v>
      </c>
      <c r="E12405" t="s">
        <v>115</v>
      </c>
      <c r="F12405">
        <v>122</v>
      </c>
      <c r="G12405">
        <v>46</v>
      </c>
      <c r="H12405">
        <v>0</v>
      </c>
      <c r="I12405">
        <v>0</v>
      </c>
      <c r="J12405">
        <v>0</v>
      </c>
      <c r="K12405">
        <v>2</v>
      </c>
      <c r="L12405" t="s">
        <v>20</v>
      </c>
      <c r="M12405" t="s">
        <v>246</v>
      </c>
      <c r="N12405" t="s">
        <v>176</v>
      </c>
      <c r="O12405" t="s">
        <v>22</v>
      </c>
      <c r="P12405" t="s">
        <v>23</v>
      </c>
      <c r="Q12405" t="s">
        <v>41</v>
      </c>
    </row>
    <row r="12406" spans="1:17" x14ac:dyDescent="0.2">
      <c r="A12406" s="2">
        <v>39970</v>
      </c>
      <c r="B12406" t="s">
        <v>18</v>
      </c>
      <c r="C12406" t="s">
        <v>25</v>
      </c>
      <c r="D12406" t="s">
        <v>19</v>
      </c>
      <c r="E12406" t="s">
        <v>19</v>
      </c>
      <c r="F12406">
        <v>17</v>
      </c>
      <c r="G12406">
        <v>5</v>
      </c>
      <c r="H12406">
        <v>0</v>
      </c>
      <c r="I12406">
        <v>0</v>
      </c>
      <c r="J12406">
        <v>0</v>
      </c>
      <c r="K12406">
        <v>4</v>
      </c>
      <c r="L12406" t="s">
        <v>20</v>
      </c>
      <c r="M12406" t="s">
        <v>64</v>
      </c>
      <c r="N12406" t="s">
        <v>18</v>
      </c>
      <c r="O12406" t="s">
        <v>22</v>
      </c>
      <c r="P12406" t="s">
        <v>23</v>
      </c>
      <c r="Q12406" t="s">
        <v>41</v>
      </c>
    </row>
    <row r="12407" spans="1:17" x14ac:dyDescent="0.2">
      <c r="A12407" s="2">
        <v>39970</v>
      </c>
      <c r="B12407" t="s">
        <v>77</v>
      </c>
      <c r="C12407" t="s">
        <v>304</v>
      </c>
      <c r="D12407" t="s">
        <v>27</v>
      </c>
      <c r="E12407" t="s">
        <v>27</v>
      </c>
      <c r="F12407">
        <v>14</v>
      </c>
      <c r="G12407">
        <v>35</v>
      </c>
      <c r="H12407">
        <v>0</v>
      </c>
      <c r="I12407">
        <v>0</v>
      </c>
      <c r="J12407">
        <v>2</v>
      </c>
      <c r="K12407">
        <v>1</v>
      </c>
      <c r="L12407" t="s">
        <v>20</v>
      </c>
      <c r="M12407" t="s">
        <v>348</v>
      </c>
      <c r="N12407" t="s">
        <v>77</v>
      </c>
      <c r="O12407" t="s">
        <v>22</v>
      </c>
      <c r="P12407" t="s">
        <v>23</v>
      </c>
      <c r="Q12407" t="s">
        <v>24</v>
      </c>
    </row>
    <row r="12408" spans="1:17" x14ac:dyDescent="0.2">
      <c r="A12408" s="2">
        <v>39970</v>
      </c>
      <c r="B12408" t="s">
        <v>449</v>
      </c>
      <c r="C12408" t="s">
        <v>143</v>
      </c>
      <c r="D12408" t="s">
        <v>115</v>
      </c>
      <c r="E12408" t="s">
        <v>115</v>
      </c>
      <c r="F12408">
        <v>78</v>
      </c>
      <c r="G12408">
        <v>31</v>
      </c>
      <c r="H12408">
        <v>0</v>
      </c>
      <c r="I12408">
        <v>0</v>
      </c>
      <c r="J12408">
        <v>0</v>
      </c>
      <c r="K12408">
        <v>1</v>
      </c>
      <c r="L12408" t="s">
        <v>20</v>
      </c>
      <c r="M12408" t="s">
        <v>530</v>
      </c>
      <c r="N12408" t="s">
        <v>449</v>
      </c>
      <c r="O12408" t="s">
        <v>22</v>
      </c>
      <c r="P12408" t="s">
        <v>23</v>
      </c>
      <c r="Q12408" t="s">
        <v>41</v>
      </c>
    </row>
    <row r="12409" spans="1:17" x14ac:dyDescent="0.2">
      <c r="A12409" s="2">
        <v>39970</v>
      </c>
      <c r="B12409" t="s">
        <v>138</v>
      </c>
      <c r="C12409" t="s">
        <v>617</v>
      </c>
      <c r="D12409" t="s">
        <v>36</v>
      </c>
      <c r="E12409" t="s">
        <v>36</v>
      </c>
      <c r="F12409">
        <v>90</v>
      </c>
      <c r="G12409">
        <v>96</v>
      </c>
      <c r="H12409">
        <v>0</v>
      </c>
      <c r="I12409">
        <v>0</v>
      </c>
      <c r="J12409">
        <v>1</v>
      </c>
      <c r="K12409">
        <v>0</v>
      </c>
      <c r="L12409" t="s">
        <v>20</v>
      </c>
      <c r="M12409" t="s">
        <v>741</v>
      </c>
      <c r="N12409" t="s">
        <v>138</v>
      </c>
      <c r="O12409" t="s">
        <v>22</v>
      </c>
      <c r="P12409" t="s">
        <v>23</v>
      </c>
      <c r="Q12409" t="s">
        <v>24</v>
      </c>
    </row>
    <row r="12410" spans="1:17" x14ac:dyDescent="0.2">
      <c r="A12410" s="2">
        <v>39971</v>
      </c>
      <c r="B12410" t="s">
        <v>34</v>
      </c>
      <c r="C12410" t="s">
        <v>136</v>
      </c>
      <c r="D12410" t="s">
        <v>36</v>
      </c>
      <c r="E12410" t="s">
        <v>36</v>
      </c>
      <c r="F12410">
        <v>53</v>
      </c>
      <c r="G12410">
        <v>38</v>
      </c>
      <c r="H12410">
        <v>0</v>
      </c>
      <c r="I12410">
        <v>0</v>
      </c>
      <c r="J12410">
        <v>1</v>
      </c>
      <c r="K12410">
        <v>2</v>
      </c>
      <c r="L12410" t="s">
        <v>20</v>
      </c>
      <c r="M12410" t="s">
        <v>37</v>
      </c>
      <c r="N12410" t="s">
        <v>34</v>
      </c>
      <c r="O12410" t="s">
        <v>22</v>
      </c>
      <c r="P12410" t="s">
        <v>23</v>
      </c>
      <c r="Q12410" t="s">
        <v>41</v>
      </c>
    </row>
    <row r="12411" spans="1:17" x14ac:dyDescent="0.2">
      <c r="A12411" s="2">
        <v>39971</v>
      </c>
      <c r="B12411" t="s">
        <v>185</v>
      </c>
      <c r="C12411" t="s">
        <v>531</v>
      </c>
      <c r="D12411" t="s">
        <v>27</v>
      </c>
      <c r="E12411" t="s">
        <v>27</v>
      </c>
      <c r="F12411">
        <v>76</v>
      </c>
      <c r="G12411">
        <v>61</v>
      </c>
      <c r="H12411">
        <v>0</v>
      </c>
      <c r="I12411">
        <v>0</v>
      </c>
      <c r="J12411">
        <v>3</v>
      </c>
      <c r="K12411">
        <v>2</v>
      </c>
      <c r="L12411" t="s">
        <v>28</v>
      </c>
      <c r="M12411" t="s">
        <v>412</v>
      </c>
      <c r="N12411" t="s">
        <v>185</v>
      </c>
      <c r="O12411" t="s">
        <v>22</v>
      </c>
      <c r="P12411" t="s">
        <v>23</v>
      </c>
      <c r="Q12411" t="s">
        <v>24</v>
      </c>
    </row>
    <row r="12412" spans="1:17" x14ac:dyDescent="0.2">
      <c r="A12412" s="2">
        <v>39971</v>
      </c>
      <c r="B12412" t="s">
        <v>42</v>
      </c>
      <c r="C12412" t="s">
        <v>31</v>
      </c>
      <c r="D12412" t="s">
        <v>19</v>
      </c>
      <c r="E12412" t="s">
        <v>19</v>
      </c>
      <c r="F12412">
        <v>89</v>
      </c>
      <c r="G12412">
        <v>44</v>
      </c>
      <c r="H12412">
        <v>0</v>
      </c>
      <c r="I12412">
        <v>0</v>
      </c>
      <c r="J12412">
        <v>1</v>
      </c>
      <c r="K12412">
        <v>2</v>
      </c>
      <c r="L12412" t="s">
        <v>20</v>
      </c>
      <c r="M12412" t="s">
        <v>44</v>
      </c>
      <c r="N12412" t="s">
        <v>42</v>
      </c>
      <c r="O12412" t="s">
        <v>22</v>
      </c>
      <c r="P12412" t="s">
        <v>23</v>
      </c>
      <c r="Q12412" t="s">
        <v>41</v>
      </c>
    </row>
    <row r="12413" spans="1:17" x14ac:dyDescent="0.2">
      <c r="A12413" s="2">
        <v>39973</v>
      </c>
      <c r="B12413" t="s">
        <v>386</v>
      </c>
      <c r="C12413" t="s">
        <v>106</v>
      </c>
      <c r="D12413" t="s">
        <v>50</v>
      </c>
      <c r="E12413" t="s">
        <v>50</v>
      </c>
      <c r="F12413">
        <v>140</v>
      </c>
      <c r="G12413">
        <v>1</v>
      </c>
      <c r="H12413">
        <v>0</v>
      </c>
      <c r="I12413">
        <v>0</v>
      </c>
      <c r="J12413">
        <v>0</v>
      </c>
      <c r="K12413">
        <v>6</v>
      </c>
      <c r="L12413" t="s">
        <v>28</v>
      </c>
      <c r="M12413" t="s">
        <v>595</v>
      </c>
      <c r="N12413" t="s">
        <v>386</v>
      </c>
      <c r="O12413" t="s">
        <v>22</v>
      </c>
      <c r="P12413" t="s">
        <v>23</v>
      </c>
      <c r="Q12413" t="s">
        <v>41</v>
      </c>
    </row>
    <row r="12414" spans="1:17" x14ac:dyDescent="0.2">
      <c r="A12414" s="2">
        <v>39973</v>
      </c>
      <c r="B12414" t="s">
        <v>646</v>
      </c>
      <c r="C12414" t="s">
        <v>239</v>
      </c>
      <c r="D12414" t="s">
        <v>50</v>
      </c>
      <c r="E12414" t="s">
        <v>115</v>
      </c>
      <c r="F12414">
        <v>33</v>
      </c>
      <c r="G12414">
        <v>80</v>
      </c>
      <c r="H12414">
        <v>0</v>
      </c>
      <c r="I12414">
        <v>0</v>
      </c>
      <c r="J12414">
        <v>2</v>
      </c>
      <c r="K12414">
        <v>1</v>
      </c>
      <c r="L12414" t="s">
        <v>28</v>
      </c>
      <c r="M12414" t="s">
        <v>284</v>
      </c>
      <c r="N12414" t="s">
        <v>67</v>
      </c>
      <c r="O12414" t="s">
        <v>122</v>
      </c>
      <c r="P12414" t="s">
        <v>23</v>
      </c>
      <c r="Q12414" t="s">
        <v>24</v>
      </c>
    </row>
    <row r="12415" spans="1:17" x14ac:dyDescent="0.2">
      <c r="A12415" s="2">
        <v>39973</v>
      </c>
      <c r="B12415" t="s">
        <v>164</v>
      </c>
      <c r="C12415" t="s">
        <v>90</v>
      </c>
      <c r="D12415" t="s">
        <v>115</v>
      </c>
      <c r="E12415" t="s">
        <v>50</v>
      </c>
      <c r="F12415">
        <v>77</v>
      </c>
      <c r="G12415">
        <v>39</v>
      </c>
      <c r="H12415">
        <v>0</v>
      </c>
      <c r="I12415">
        <v>0</v>
      </c>
      <c r="J12415">
        <v>1</v>
      </c>
      <c r="K12415">
        <v>1</v>
      </c>
      <c r="L12415" t="s">
        <v>28</v>
      </c>
      <c r="M12415" t="s">
        <v>871</v>
      </c>
      <c r="N12415" t="s">
        <v>149</v>
      </c>
      <c r="O12415" t="s">
        <v>122</v>
      </c>
      <c r="P12415" t="s">
        <v>23</v>
      </c>
      <c r="Q12415" t="s">
        <v>30</v>
      </c>
    </row>
    <row r="12416" spans="1:17" x14ac:dyDescent="0.2">
      <c r="A12416" s="2">
        <v>39974</v>
      </c>
      <c r="B12416" t="s">
        <v>85</v>
      </c>
      <c r="C12416" t="s">
        <v>345</v>
      </c>
      <c r="D12416" t="s">
        <v>50</v>
      </c>
      <c r="E12416" t="s">
        <v>50</v>
      </c>
      <c r="F12416">
        <v>92</v>
      </c>
      <c r="G12416">
        <v>105</v>
      </c>
      <c r="H12416">
        <v>0</v>
      </c>
      <c r="I12416">
        <v>0</v>
      </c>
      <c r="J12416">
        <v>1</v>
      </c>
      <c r="K12416">
        <v>1</v>
      </c>
      <c r="L12416" t="s">
        <v>28</v>
      </c>
      <c r="M12416" t="s">
        <v>86</v>
      </c>
      <c r="N12416" t="s">
        <v>85</v>
      </c>
      <c r="O12416" t="s">
        <v>22</v>
      </c>
      <c r="P12416" t="s">
        <v>23</v>
      </c>
      <c r="Q12416" t="s">
        <v>30</v>
      </c>
    </row>
    <row r="12417" spans="1:17" x14ac:dyDescent="0.2">
      <c r="A12417" s="2">
        <v>39974</v>
      </c>
      <c r="B12417" t="s">
        <v>55</v>
      </c>
      <c r="C12417" t="s">
        <v>402</v>
      </c>
      <c r="D12417" t="s">
        <v>57</v>
      </c>
      <c r="E12417" t="s">
        <v>115</v>
      </c>
      <c r="F12417">
        <v>29</v>
      </c>
      <c r="G12417">
        <v>70</v>
      </c>
      <c r="H12417">
        <v>0</v>
      </c>
      <c r="I12417">
        <v>0</v>
      </c>
      <c r="J12417">
        <v>2</v>
      </c>
      <c r="K12417">
        <v>0</v>
      </c>
      <c r="L12417" t="s">
        <v>20</v>
      </c>
      <c r="M12417" t="s">
        <v>58</v>
      </c>
      <c r="N12417" t="s">
        <v>55</v>
      </c>
      <c r="O12417" t="s">
        <v>22</v>
      </c>
      <c r="P12417" t="s">
        <v>23</v>
      </c>
      <c r="Q12417" t="s">
        <v>24</v>
      </c>
    </row>
    <row r="12418" spans="1:17" x14ac:dyDescent="0.2">
      <c r="A12418" s="2">
        <v>39974</v>
      </c>
      <c r="B12418" t="s">
        <v>317</v>
      </c>
      <c r="C12418" t="s">
        <v>384</v>
      </c>
      <c r="D12418" t="s">
        <v>50</v>
      </c>
      <c r="E12418" t="s">
        <v>50</v>
      </c>
      <c r="F12418">
        <v>81</v>
      </c>
      <c r="G12418">
        <v>106</v>
      </c>
      <c r="H12418">
        <v>0</v>
      </c>
      <c r="I12418">
        <v>0</v>
      </c>
      <c r="J12418">
        <v>2</v>
      </c>
      <c r="K12418">
        <v>2</v>
      </c>
      <c r="L12418" t="s">
        <v>28</v>
      </c>
      <c r="M12418" t="s">
        <v>1369</v>
      </c>
      <c r="N12418" t="s">
        <v>317</v>
      </c>
      <c r="O12418" t="s">
        <v>22</v>
      </c>
      <c r="P12418" t="s">
        <v>23</v>
      </c>
      <c r="Q12418" t="s">
        <v>30</v>
      </c>
    </row>
    <row r="12419" spans="1:17" x14ac:dyDescent="0.2">
      <c r="A12419" s="2">
        <v>39974</v>
      </c>
      <c r="B12419" t="s">
        <v>25</v>
      </c>
      <c r="C12419" t="s">
        <v>38</v>
      </c>
      <c r="D12419" t="s">
        <v>19</v>
      </c>
      <c r="E12419" t="s">
        <v>19</v>
      </c>
      <c r="F12419">
        <v>5</v>
      </c>
      <c r="G12419">
        <v>13</v>
      </c>
      <c r="H12419">
        <v>0</v>
      </c>
      <c r="I12419">
        <v>0</v>
      </c>
      <c r="J12419">
        <v>2</v>
      </c>
      <c r="K12419">
        <v>1</v>
      </c>
      <c r="L12419" t="s">
        <v>20</v>
      </c>
      <c r="M12419" t="s">
        <v>75</v>
      </c>
      <c r="N12419" t="s">
        <v>25</v>
      </c>
      <c r="O12419" t="s">
        <v>22</v>
      </c>
      <c r="P12419" t="s">
        <v>23</v>
      </c>
      <c r="Q12419" t="s">
        <v>24</v>
      </c>
    </row>
    <row r="12420" spans="1:17" x14ac:dyDescent="0.2">
      <c r="A12420" s="2">
        <v>39974</v>
      </c>
      <c r="B12420" t="s">
        <v>107</v>
      </c>
      <c r="C12420" t="s">
        <v>17</v>
      </c>
      <c r="D12420" t="s">
        <v>19</v>
      </c>
      <c r="E12420" t="s">
        <v>19</v>
      </c>
      <c r="F12420">
        <v>37</v>
      </c>
      <c r="G12420">
        <v>58</v>
      </c>
      <c r="H12420">
        <v>0</v>
      </c>
      <c r="I12420">
        <v>0</v>
      </c>
      <c r="J12420">
        <v>4</v>
      </c>
      <c r="K12420">
        <v>0</v>
      </c>
      <c r="L12420" t="s">
        <v>20</v>
      </c>
      <c r="M12420" t="s">
        <v>310</v>
      </c>
      <c r="N12420" t="s">
        <v>107</v>
      </c>
      <c r="O12420" t="s">
        <v>22</v>
      </c>
      <c r="P12420" t="s">
        <v>23</v>
      </c>
      <c r="Q12420" t="s">
        <v>24</v>
      </c>
    </row>
    <row r="12421" spans="1:17" x14ac:dyDescent="0.2">
      <c r="A12421" s="2">
        <v>39974</v>
      </c>
      <c r="B12421" t="s">
        <v>43</v>
      </c>
      <c r="C12421" t="s">
        <v>42</v>
      </c>
      <c r="D12421" t="s">
        <v>19</v>
      </c>
      <c r="E12421" t="s">
        <v>19</v>
      </c>
      <c r="F12421">
        <v>45</v>
      </c>
      <c r="G12421">
        <v>89</v>
      </c>
      <c r="H12421">
        <v>0</v>
      </c>
      <c r="I12421">
        <v>0</v>
      </c>
      <c r="J12421">
        <v>1</v>
      </c>
      <c r="K12421">
        <v>0</v>
      </c>
      <c r="L12421" t="s">
        <v>20</v>
      </c>
      <c r="M12421" t="s">
        <v>457</v>
      </c>
      <c r="N12421" t="s">
        <v>43</v>
      </c>
      <c r="O12421" t="s">
        <v>22</v>
      </c>
      <c r="P12421" t="s">
        <v>23</v>
      </c>
      <c r="Q12421" t="s">
        <v>24</v>
      </c>
    </row>
    <row r="12422" spans="1:17" x14ac:dyDescent="0.2">
      <c r="A12422" s="2">
        <v>39974</v>
      </c>
      <c r="B12422" t="s">
        <v>31</v>
      </c>
      <c r="C12422" t="s">
        <v>39</v>
      </c>
      <c r="D12422" t="s">
        <v>19</v>
      </c>
      <c r="E12422" t="s">
        <v>19</v>
      </c>
      <c r="F12422">
        <v>44</v>
      </c>
      <c r="G12422">
        <v>7</v>
      </c>
      <c r="H12422">
        <v>0</v>
      </c>
      <c r="I12422">
        <v>0</v>
      </c>
      <c r="J12422">
        <v>2</v>
      </c>
      <c r="K12422">
        <v>0</v>
      </c>
      <c r="L12422" t="s">
        <v>20</v>
      </c>
      <c r="M12422" t="s">
        <v>33</v>
      </c>
      <c r="N12422" t="s">
        <v>31</v>
      </c>
      <c r="O12422" t="s">
        <v>22</v>
      </c>
      <c r="P12422" t="s">
        <v>23</v>
      </c>
      <c r="Q12422" t="s">
        <v>24</v>
      </c>
    </row>
    <row r="12423" spans="1:17" x14ac:dyDescent="0.2">
      <c r="A12423" s="2">
        <v>39974</v>
      </c>
      <c r="B12423" t="s">
        <v>89</v>
      </c>
      <c r="C12423" t="s">
        <v>737</v>
      </c>
      <c r="D12423" t="s">
        <v>50</v>
      </c>
      <c r="E12423" t="s">
        <v>50</v>
      </c>
      <c r="F12423">
        <v>6</v>
      </c>
      <c r="G12423">
        <v>196</v>
      </c>
      <c r="H12423">
        <v>0</v>
      </c>
      <c r="I12423">
        <v>0</v>
      </c>
      <c r="J12423">
        <v>6</v>
      </c>
      <c r="K12423">
        <v>0</v>
      </c>
      <c r="L12423" t="s">
        <v>20</v>
      </c>
      <c r="M12423" t="s">
        <v>91</v>
      </c>
      <c r="N12423" t="s">
        <v>89</v>
      </c>
      <c r="O12423" t="s">
        <v>22</v>
      </c>
      <c r="P12423" t="s">
        <v>23</v>
      </c>
      <c r="Q12423" t="s">
        <v>24</v>
      </c>
    </row>
    <row r="12424" spans="1:17" x14ac:dyDescent="0.2">
      <c r="A12424" s="2">
        <v>39974</v>
      </c>
      <c r="B12424" t="s">
        <v>81</v>
      </c>
      <c r="C12424" t="s">
        <v>82</v>
      </c>
      <c r="D12424" t="s">
        <v>50</v>
      </c>
      <c r="E12424" t="s">
        <v>50</v>
      </c>
      <c r="F12424">
        <v>113</v>
      </c>
      <c r="G12424">
        <v>11</v>
      </c>
      <c r="H12424">
        <v>0</v>
      </c>
      <c r="I12424">
        <v>0</v>
      </c>
      <c r="J12424">
        <v>0</v>
      </c>
      <c r="K12424">
        <v>0</v>
      </c>
      <c r="L12424" t="s">
        <v>28</v>
      </c>
      <c r="M12424" t="s">
        <v>83</v>
      </c>
      <c r="N12424" t="s">
        <v>81</v>
      </c>
      <c r="O12424" t="s">
        <v>22</v>
      </c>
      <c r="P12424" t="s">
        <v>23</v>
      </c>
      <c r="Q12424" t="s">
        <v>30</v>
      </c>
    </row>
    <row r="12425" spans="1:17" x14ac:dyDescent="0.2">
      <c r="A12425" s="2">
        <v>39974</v>
      </c>
      <c r="B12425" t="s">
        <v>48</v>
      </c>
      <c r="C12425" t="s">
        <v>1204</v>
      </c>
      <c r="D12425" t="s">
        <v>50</v>
      </c>
      <c r="E12425" t="s">
        <v>50</v>
      </c>
      <c r="F12425">
        <v>166</v>
      </c>
      <c r="G12425">
        <v>20</v>
      </c>
      <c r="H12425">
        <v>0</v>
      </c>
      <c r="I12425">
        <v>0</v>
      </c>
      <c r="J12425">
        <v>0</v>
      </c>
      <c r="K12425">
        <v>2</v>
      </c>
      <c r="L12425" t="s">
        <v>20</v>
      </c>
      <c r="M12425" t="s">
        <v>866</v>
      </c>
      <c r="N12425" t="s">
        <v>48</v>
      </c>
      <c r="O12425" t="s">
        <v>22</v>
      </c>
      <c r="P12425" t="s">
        <v>23</v>
      </c>
      <c r="Q12425" t="s">
        <v>41</v>
      </c>
    </row>
    <row r="12426" spans="1:17" x14ac:dyDescent="0.2">
      <c r="A12426" s="2">
        <v>39974</v>
      </c>
      <c r="B12426" t="s">
        <v>70</v>
      </c>
      <c r="C12426" t="s">
        <v>95</v>
      </c>
      <c r="D12426" t="s">
        <v>50</v>
      </c>
      <c r="E12426" t="s">
        <v>50</v>
      </c>
      <c r="F12426">
        <v>49</v>
      </c>
      <c r="G12426">
        <v>9</v>
      </c>
      <c r="H12426">
        <v>0</v>
      </c>
      <c r="I12426">
        <v>0</v>
      </c>
      <c r="J12426">
        <v>0</v>
      </c>
      <c r="K12426">
        <v>3</v>
      </c>
      <c r="L12426" t="s">
        <v>20</v>
      </c>
      <c r="M12426" t="s">
        <v>383</v>
      </c>
      <c r="N12426" t="s">
        <v>70</v>
      </c>
      <c r="O12426" t="s">
        <v>22</v>
      </c>
      <c r="P12426" t="s">
        <v>23</v>
      </c>
      <c r="Q12426" t="s">
        <v>41</v>
      </c>
    </row>
    <row r="12427" spans="1:17" x14ac:dyDescent="0.2">
      <c r="A12427" s="2">
        <v>39974</v>
      </c>
      <c r="B12427" t="s">
        <v>304</v>
      </c>
      <c r="C12427" t="s">
        <v>210</v>
      </c>
      <c r="D12427" t="s">
        <v>27</v>
      </c>
      <c r="E12427" t="s">
        <v>27</v>
      </c>
      <c r="F12427">
        <v>35</v>
      </c>
      <c r="G12427">
        <v>100</v>
      </c>
      <c r="H12427">
        <v>0</v>
      </c>
      <c r="I12427">
        <v>0</v>
      </c>
      <c r="J12427">
        <v>1</v>
      </c>
      <c r="K12427">
        <v>0</v>
      </c>
      <c r="L12427" t="s">
        <v>20</v>
      </c>
      <c r="M12427" t="s">
        <v>628</v>
      </c>
      <c r="N12427" t="s">
        <v>304</v>
      </c>
      <c r="O12427" t="s">
        <v>22</v>
      </c>
      <c r="P12427" t="s">
        <v>23</v>
      </c>
      <c r="Q12427" t="s">
        <v>24</v>
      </c>
    </row>
    <row r="12428" spans="1:17" x14ac:dyDescent="0.2">
      <c r="A12428" s="2">
        <v>39974</v>
      </c>
      <c r="B12428" t="s">
        <v>167</v>
      </c>
      <c r="C12428" t="s">
        <v>176</v>
      </c>
      <c r="D12428" t="s">
        <v>115</v>
      </c>
      <c r="E12428" t="s">
        <v>115</v>
      </c>
      <c r="F12428">
        <v>52</v>
      </c>
      <c r="G12428">
        <v>122</v>
      </c>
      <c r="H12428">
        <v>0</v>
      </c>
      <c r="I12428">
        <v>0</v>
      </c>
      <c r="J12428">
        <v>1</v>
      </c>
      <c r="K12428">
        <v>0</v>
      </c>
      <c r="L12428" t="s">
        <v>20</v>
      </c>
      <c r="M12428" t="s">
        <v>625</v>
      </c>
      <c r="N12428" t="s">
        <v>167</v>
      </c>
      <c r="O12428" t="s">
        <v>22</v>
      </c>
      <c r="P12428" t="s">
        <v>23</v>
      </c>
      <c r="Q12428" t="s">
        <v>24</v>
      </c>
    </row>
    <row r="12429" spans="1:17" x14ac:dyDescent="0.2">
      <c r="A12429" s="2">
        <v>39974</v>
      </c>
      <c r="B12429" t="s">
        <v>119</v>
      </c>
      <c r="C12429" t="s">
        <v>442</v>
      </c>
      <c r="D12429" t="s">
        <v>50</v>
      </c>
      <c r="E12429" t="s">
        <v>57</v>
      </c>
      <c r="F12429">
        <v>4</v>
      </c>
      <c r="G12429">
        <v>82</v>
      </c>
      <c r="H12429">
        <v>0</v>
      </c>
      <c r="I12429">
        <v>0</v>
      </c>
      <c r="J12429">
        <v>4</v>
      </c>
      <c r="K12429">
        <v>3</v>
      </c>
      <c r="L12429" t="s">
        <v>28</v>
      </c>
      <c r="M12429" t="s">
        <v>1282</v>
      </c>
      <c r="N12429" t="s">
        <v>149</v>
      </c>
      <c r="O12429" t="s">
        <v>122</v>
      </c>
      <c r="P12429" t="s">
        <v>23</v>
      </c>
      <c r="Q12429" t="s">
        <v>24</v>
      </c>
    </row>
    <row r="12430" spans="1:17" x14ac:dyDescent="0.2">
      <c r="A12430" s="2">
        <v>39974</v>
      </c>
      <c r="B12430" t="s">
        <v>143</v>
      </c>
      <c r="C12430" t="s">
        <v>166</v>
      </c>
      <c r="D12430" t="s">
        <v>115</v>
      </c>
      <c r="E12430" t="s">
        <v>115</v>
      </c>
      <c r="F12430">
        <v>31</v>
      </c>
      <c r="G12430">
        <v>94</v>
      </c>
      <c r="H12430">
        <v>0</v>
      </c>
      <c r="I12430">
        <v>0</v>
      </c>
      <c r="J12430">
        <v>1</v>
      </c>
      <c r="K12430">
        <v>1</v>
      </c>
      <c r="L12430" t="s">
        <v>20</v>
      </c>
      <c r="M12430" t="s">
        <v>773</v>
      </c>
      <c r="N12430" t="s">
        <v>143</v>
      </c>
      <c r="O12430" t="s">
        <v>22</v>
      </c>
      <c r="P12430" t="s">
        <v>23</v>
      </c>
      <c r="Q12430" t="s">
        <v>30</v>
      </c>
    </row>
    <row r="12431" spans="1:17" x14ac:dyDescent="0.2">
      <c r="A12431" s="2">
        <v>39974</v>
      </c>
      <c r="B12431" t="s">
        <v>133</v>
      </c>
      <c r="C12431" t="s">
        <v>113</v>
      </c>
      <c r="D12431" t="s">
        <v>115</v>
      </c>
      <c r="E12431" t="s">
        <v>115</v>
      </c>
      <c r="F12431">
        <v>46</v>
      </c>
      <c r="G12431">
        <v>56</v>
      </c>
      <c r="H12431">
        <v>0</v>
      </c>
      <c r="I12431">
        <v>0</v>
      </c>
      <c r="J12431">
        <v>0</v>
      </c>
      <c r="K12431">
        <v>0</v>
      </c>
      <c r="L12431" t="s">
        <v>20</v>
      </c>
      <c r="M12431" t="s">
        <v>134</v>
      </c>
      <c r="N12431" t="s">
        <v>133</v>
      </c>
      <c r="O12431" t="s">
        <v>22</v>
      </c>
      <c r="P12431" t="s">
        <v>23</v>
      </c>
      <c r="Q12431" t="s">
        <v>30</v>
      </c>
    </row>
    <row r="12432" spans="1:17" x14ac:dyDescent="0.2">
      <c r="A12432" s="2">
        <v>39974</v>
      </c>
      <c r="B12432" t="s">
        <v>328</v>
      </c>
      <c r="C12432" t="s">
        <v>76</v>
      </c>
      <c r="D12432" t="s">
        <v>50</v>
      </c>
      <c r="E12432" t="s">
        <v>50</v>
      </c>
      <c r="F12432">
        <v>64</v>
      </c>
      <c r="G12432">
        <v>92</v>
      </c>
      <c r="H12432">
        <v>0</v>
      </c>
      <c r="I12432">
        <v>0</v>
      </c>
      <c r="J12432">
        <v>2</v>
      </c>
      <c r="K12432">
        <v>0</v>
      </c>
      <c r="L12432" t="s">
        <v>20</v>
      </c>
      <c r="M12432" t="s">
        <v>329</v>
      </c>
      <c r="N12432" t="s">
        <v>328</v>
      </c>
      <c r="O12432" t="s">
        <v>22</v>
      </c>
      <c r="P12432" t="s">
        <v>23</v>
      </c>
      <c r="Q12432" t="s">
        <v>24</v>
      </c>
    </row>
    <row r="12433" spans="1:17" x14ac:dyDescent="0.2">
      <c r="A12433" s="2">
        <v>39974</v>
      </c>
      <c r="B12433" t="s">
        <v>26</v>
      </c>
      <c r="C12433" t="s">
        <v>282</v>
      </c>
      <c r="D12433" t="s">
        <v>27</v>
      </c>
      <c r="E12433" t="s">
        <v>19</v>
      </c>
      <c r="F12433">
        <v>26</v>
      </c>
      <c r="G12433">
        <v>72</v>
      </c>
      <c r="H12433">
        <v>0</v>
      </c>
      <c r="I12433">
        <v>0</v>
      </c>
      <c r="J12433">
        <v>2</v>
      </c>
      <c r="K12433">
        <v>1</v>
      </c>
      <c r="L12433" t="s">
        <v>20</v>
      </c>
      <c r="M12433" t="s">
        <v>219</v>
      </c>
      <c r="N12433" t="s">
        <v>26</v>
      </c>
      <c r="O12433" t="s">
        <v>22</v>
      </c>
      <c r="P12433" t="s">
        <v>23</v>
      </c>
      <c r="Q12433" t="s">
        <v>24</v>
      </c>
    </row>
    <row r="12434" spans="1:17" x14ac:dyDescent="0.2">
      <c r="A12434" s="2">
        <v>39974</v>
      </c>
      <c r="B12434" t="s">
        <v>126</v>
      </c>
      <c r="C12434" t="s">
        <v>49</v>
      </c>
      <c r="D12434" t="s">
        <v>50</v>
      </c>
      <c r="E12434" t="s">
        <v>50</v>
      </c>
      <c r="F12434">
        <v>2</v>
      </c>
      <c r="G12434">
        <v>47</v>
      </c>
      <c r="H12434">
        <v>0</v>
      </c>
      <c r="I12434">
        <v>0</v>
      </c>
      <c r="J12434">
        <v>2</v>
      </c>
      <c r="K12434">
        <v>0</v>
      </c>
      <c r="L12434" t="s">
        <v>20</v>
      </c>
      <c r="M12434" t="s">
        <v>157</v>
      </c>
      <c r="N12434" t="s">
        <v>126</v>
      </c>
      <c r="O12434" t="s">
        <v>22</v>
      </c>
      <c r="P12434" t="s">
        <v>23</v>
      </c>
      <c r="Q12434" t="s">
        <v>24</v>
      </c>
    </row>
    <row r="12435" spans="1:17" x14ac:dyDescent="0.2">
      <c r="A12435" s="2">
        <v>39974</v>
      </c>
      <c r="B12435" t="s">
        <v>52</v>
      </c>
      <c r="C12435" t="s">
        <v>184</v>
      </c>
      <c r="D12435" t="s">
        <v>50</v>
      </c>
      <c r="E12435" t="s">
        <v>50</v>
      </c>
      <c r="F12435">
        <v>31</v>
      </c>
      <c r="G12435">
        <v>150</v>
      </c>
      <c r="H12435">
        <v>0</v>
      </c>
      <c r="I12435">
        <v>0</v>
      </c>
      <c r="J12435">
        <v>4</v>
      </c>
      <c r="K12435">
        <v>0</v>
      </c>
      <c r="L12435" t="s">
        <v>20</v>
      </c>
      <c r="M12435" t="s">
        <v>522</v>
      </c>
      <c r="N12435" t="s">
        <v>52</v>
      </c>
      <c r="O12435" t="s">
        <v>22</v>
      </c>
      <c r="P12435" t="s">
        <v>23</v>
      </c>
      <c r="Q12435" t="s">
        <v>24</v>
      </c>
    </row>
    <row r="12436" spans="1:17" x14ac:dyDescent="0.2">
      <c r="A12436" s="2">
        <v>39974</v>
      </c>
      <c r="B12436" t="s">
        <v>168</v>
      </c>
      <c r="C12436" t="s">
        <v>560</v>
      </c>
      <c r="D12436" t="s">
        <v>50</v>
      </c>
      <c r="E12436" t="s">
        <v>50</v>
      </c>
      <c r="F12436">
        <v>19</v>
      </c>
      <c r="G12436">
        <v>132</v>
      </c>
      <c r="H12436">
        <v>0</v>
      </c>
      <c r="I12436">
        <v>0</v>
      </c>
      <c r="J12436">
        <v>2</v>
      </c>
      <c r="K12436">
        <v>1</v>
      </c>
      <c r="L12436" t="s">
        <v>20</v>
      </c>
      <c r="M12436" t="s">
        <v>318</v>
      </c>
      <c r="N12436" t="s">
        <v>168</v>
      </c>
      <c r="O12436" t="s">
        <v>22</v>
      </c>
      <c r="P12436" t="s">
        <v>23</v>
      </c>
      <c r="Q12436" t="s">
        <v>24</v>
      </c>
    </row>
    <row r="12437" spans="1:17" x14ac:dyDescent="0.2">
      <c r="A12437" s="2">
        <v>39974</v>
      </c>
      <c r="B12437" t="s">
        <v>32</v>
      </c>
      <c r="C12437" t="s">
        <v>18</v>
      </c>
      <c r="D12437" t="s">
        <v>19</v>
      </c>
      <c r="E12437" t="s">
        <v>19</v>
      </c>
      <c r="F12437">
        <v>56</v>
      </c>
      <c r="G12437">
        <v>17</v>
      </c>
      <c r="H12437">
        <v>0</v>
      </c>
      <c r="I12437">
        <v>0</v>
      </c>
      <c r="J12437">
        <v>2</v>
      </c>
      <c r="K12437">
        <v>2</v>
      </c>
      <c r="L12437" t="s">
        <v>20</v>
      </c>
      <c r="M12437" t="s">
        <v>109</v>
      </c>
      <c r="N12437" t="s">
        <v>32</v>
      </c>
      <c r="O12437" t="s">
        <v>22</v>
      </c>
      <c r="P12437" t="s">
        <v>23</v>
      </c>
      <c r="Q12437" t="s">
        <v>30</v>
      </c>
    </row>
    <row r="12438" spans="1:17" x14ac:dyDescent="0.2">
      <c r="A12438" s="2">
        <v>39975</v>
      </c>
      <c r="B12438" t="s">
        <v>694</v>
      </c>
      <c r="C12438" t="s">
        <v>812</v>
      </c>
      <c r="D12438" t="s">
        <v>36</v>
      </c>
      <c r="E12438" t="s">
        <v>57</v>
      </c>
      <c r="F12438">
        <v>189</v>
      </c>
      <c r="G12438">
        <v>202</v>
      </c>
      <c r="H12438">
        <v>0</v>
      </c>
      <c r="I12438">
        <v>0</v>
      </c>
      <c r="J12438">
        <v>1</v>
      </c>
      <c r="K12438">
        <v>1</v>
      </c>
      <c r="L12438" t="s">
        <v>28</v>
      </c>
      <c r="M12438" t="s">
        <v>1370</v>
      </c>
      <c r="N12438" t="s">
        <v>694</v>
      </c>
      <c r="O12438" t="s">
        <v>22</v>
      </c>
      <c r="P12438" t="s">
        <v>23</v>
      </c>
      <c r="Q12438" t="s">
        <v>30</v>
      </c>
    </row>
    <row r="12439" spans="1:17" x14ac:dyDescent="0.2">
      <c r="A12439" s="2">
        <v>39977</v>
      </c>
      <c r="B12439" t="s">
        <v>136</v>
      </c>
      <c r="C12439" t="s">
        <v>120</v>
      </c>
      <c r="D12439" t="s">
        <v>36</v>
      </c>
      <c r="E12439" t="s">
        <v>36</v>
      </c>
      <c r="F12439">
        <v>38</v>
      </c>
      <c r="G12439">
        <v>21</v>
      </c>
      <c r="H12439">
        <v>0</v>
      </c>
      <c r="I12439">
        <v>0</v>
      </c>
      <c r="J12439">
        <v>2</v>
      </c>
      <c r="K12439">
        <v>1</v>
      </c>
      <c r="L12439" t="s">
        <v>28</v>
      </c>
      <c r="M12439" t="s">
        <v>340</v>
      </c>
      <c r="N12439" t="s">
        <v>136</v>
      </c>
      <c r="O12439" t="s">
        <v>22</v>
      </c>
      <c r="P12439" t="s">
        <v>23</v>
      </c>
      <c r="Q12439" t="s">
        <v>24</v>
      </c>
    </row>
    <row r="12440" spans="1:17" x14ac:dyDescent="0.2">
      <c r="A12440" s="2">
        <v>39977</v>
      </c>
      <c r="B12440" t="s">
        <v>694</v>
      </c>
      <c r="C12440" t="s">
        <v>812</v>
      </c>
      <c r="D12440" t="s">
        <v>36</v>
      </c>
      <c r="E12440" t="s">
        <v>57</v>
      </c>
      <c r="F12440">
        <v>189</v>
      </c>
      <c r="G12440">
        <v>202</v>
      </c>
      <c r="H12440">
        <v>0</v>
      </c>
      <c r="I12440">
        <v>0</v>
      </c>
      <c r="J12440">
        <v>1</v>
      </c>
      <c r="K12440">
        <v>2</v>
      </c>
      <c r="L12440" t="s">
        <v>28</v>
      </c>
      <c r="M12440" t="s">
        <v>1370</v>
      </c>
      <c r="N12440" t="s">
        <v>694</v>
      </c>
      <c r="O12440" t="s">
        <v>22</v>
      </c>
      <c r="P12440" t="s">
        <v>23</v>
      </c>
      <c r="Q12440" t="s">
        <v>41</v>
      </c>
    </row>
    <row r="12441" spans="1:17" x14ac:dyDescent="0.2">
      <c r="A12441" s="2">
        <v>39978</v>
      </c>
      <c r="B12441" t="s">
        <v>442</v>
      </c>
      <c r="C12441" t="s">
        <v>106</v>
      </c>
      <c r="D12441" t="s">
        <v>57</v>
      </c>
      <c r="E12441" t="s">
        <v>50</v>
      </c>
      <c r="F12441">
        <v>82</v>
      </c>
      <c r="G12441">
        <v>1</v>
      </c>
      <c r="H12441">
        <v>0</v>
      </c>
      <c r="I12441">
        <v>0</v>
      </c>
      <c r="J12441">
        <v>0</v>
      </c>
      <c r="K12441">
        <v>5</v>
      </c>
      <c r="L12441" t="s">
        <v>427</v>
      </c>
      <c r="M12441" t="s">
        <v>924</v>
      </c>
      <c r="N12441" t="s">
        <v>149</v>
      </c>
      <c r="O12441" t="s">
        <v>122</v>
      </c>
      <c r="P12441" t="s">
        <v>23</v>
      </c>
      <c r="Q12441" t="s">
        <v>41</v>
      </c>
    </row>
    <row r="12442" spans="1:17" x14ac:dyDescent="0.2">
      <c r="A12442" s="2">
        <v>39978</v>
      </c>
      <c r="B12442" t="s">
        <v>149</v>
      </c>
      <c r="C12442" t="s">
        <v>164</v>
      </c>
      <c r="D12442" t="s">
        <v>36</v>
      </c>
      <c r="E12442" t="s">
        <v>115</v>
      </c>
      <c r="F12442">
        <v>72</v>
      </c>
      <c r="G12442">
        <v>77</v>
      </c>
      <c r="H12442">
        <v>0</v>
      </c>
      <c r="I12442">
        <v>0</v>
      </c>
      <c r="J12442">
        <v>0</v>
      </c>
      <c r="K12442">
        <v>0</v>
      </c>
      <c r="L12442" t="s">
        <v>427</v>
      </c>
      <c r="M12442" t="s">
        <v>420</v>
      </c>
      <c r="N12442" t="s">
        <v>149</v>
      </c>
      <c r="O12442" t="s">
        <v>22</v>
      </c>
      <c r="P12442" t="s">
        <v>23</v>
      </c>
      <c r="Q12442" t="s">
        <v>30</v>
      </c>
    </row>
    <row r="12443" spans="1:17" x14ac:dyDescent="0.2">
      <c r="A12443" s="2">
        <v>39979</v>
      </c>
      <c r="B12443" t="s">
        <v>25</v>
      </c>
      <c r="C12443" t="s">
        <v>183</v>
      </c>
      <c r="D12443" t="s">
        <v>19</v>
      </c>
      <c r="E12443" t="s">
        <v>36</v>
      </c>
      <c r="F12443">
        <v>5</v>
      </c>
      <c r="G12443">
        <v>40</v>
      </c>
      <c r="H12443">
        <v>0</v>
      </c>
      <c r="I12443">
        <v>0</v>
      </c>
      <c r="J12443">
        <v>4</v>
      </c>
      <c r="K12443">
        <v>3</v>
      </c>
      <c r="L12443" t="s">
        <v>427</v>
      </c>
      <c r="M12443" t="s">
        <v>565</v>
      </c>
      <c r="N12443" t="s">
        <v>149</v>
      </c>
      <c r="O12443" t="s">
        <v>122</v>
      </c>
      <c r="P12443" t="s">
        <v>23</v>
      </c>
      <c r="Q12443" t="s">
        <v>24</v>
      </c>
    </row>
    <row r="12444" spans="1:17" x14ac:dyDescent="0.2">
      <c r="A12444" s="2">
        <v>39979</v>
      </c>
      <c r="B12444" t="s">
        <v>77</v>
      </c>
      <c r="C12444" t="s">
        <v>119</v>
      </c>
      <c r="D12444" t="s">
        <v>27</v>
      </c>
      <c r="E12444" t="s">
        <v>50</v>
      </c>
      <c r="F12444">
        <v>14</v>
      </c>
      <c r="G12444">
        <v>4</v>
      </c>
      <c r="H12444">
        <v>0</v>
      </c>
      <c r="I12444">
        <v>0</v>
      </c>
      <c r="J12444">
        <v>1</v>
      </c>
      <c r="K12444">
        <v>3</v>
      </c>
      <c r="L12444" t="s">
        <v>427</v>
      </c>
      <c r="M12444" t="s">
        <v>414</v>
      </c>
      <c r="N12444" t="s">
        <v>149</v>
      </c>
      <c r="O12444" t="s">
        <v>122</v>
      </c>
      <c r="P12444" t="s">
        <v>23</v>
      </c>
      <c r="Q12444" t="s">
        <v>41</v>
      </c>
    </row>
    <row r="12445" spans="1:17" x14ac:dyDescent="0.2">
      <c r="A12445" s="2">
        <v>39981</v>
      </c>
      <c r="B12445" t="s">
        <v>55</v>
      </c>
      <c r="C12445" t="s">
        <v>143</v>
      </c>
      <c r="D12445" t="s">
        <v>57</v>
      </c>
      <c r="E12445" t="s">
        <v>115</v>
      </c>
      <c r="F12445">
        <v>29</v>
      </c>
      <c r="G12445">
        <v>31</v>
      </c>
      <c r="H12445">
        <v>0</v>
      </c>
      <c r="I12445">
        <v>0</v>
      </c>
      <c r="J12445">
        <v>2</v>
      </c>
      <c r="K12445">
        <v>1</v>
      </c>
      <c r="L12445" t="s">
        <v>20</v>
      </c>
      <c r="M12445" t="s">
        <v>578</v>
      </c>
      <c r="N12445" t="s">
        <v>55</v>
      </c>
      <c r="O12445" t="s">
        <v>22</v>
      </c>
      <c r="P12445" t="s">
        <v>23</v>
      </c>
      <c r="Q12445" t="s">
        <v>24</v>
      </c>
    </row>
    <row r="12446" spans="1:17" x14ac:dyDescent="0.2">
      <c r="A12446" s="2">
        <v>39981</v>
      </c>
      <c r="B12446" t="s">
        <v>402</v>
      </c>
      <c r="C12446" t="s">
        <v>449</v>
      </c>
      <c r="D12446" t="s">
        <v>115</v>
      </c>
      <c r="E12446" t="s">
        <v>115</v>
      </c>
      <c r="F12446">
        <v>70</v>
      </c>
      <c r="G12446">
        <v>78</v>
      </c>
      <c r="H12446">
        <v>0</v>
      </c>
      <c r="I12446">
        <v>0</v>
      </c>
      <c r="J12446">
        <v>1</v>
      </c>
      <c r="K12446">
        <v>0</v>
      </c>
      <c r="L12446" t="s">
        <v>20</v>
      </c>
      <c r="M12446" t="s">
        <v>1002</v>
      </c>
      <c r="N12446" t="s">
        <v>402</v>
      </c>
      <c r="O12446" t="s">
        <v>22</v>
      </c>
      <c r="P12446" t="s">
        <v>23</v>
      </c>
      <c r="Q12446" t="s">
        <v>24</v>
      </c>
    </row>
    <row r="12447" spans="1:17" x14ac:dyDescent="0.2">
      <c r="A12447" s="2">
        <v>39981</v>
      </c>
      <c r="B12447" t="s">
        <v>133</v>
      </c>
      <c r="C12447" t="s">
        <v>167</v>
      </c>
      <c r="D12447" t="s">
        <v>115</v>
      </c>
      <c r="E12447" t="s">
        <v>115</v>
      </c>
      <c r="F12447">
        <v>46</v>
      </c>
      <c r="G12447">
        <v>52</v>
      </c>
      <c r="H12447">
        <v>0</v>
      </c>
      <c r="I12447">
        <v>0</v>
      </c>
      <c r="J12447">
        <v>1</v>
      </c>
      <c r="K12447">
        <v>1</v>
      </c>
      <c r="L12447" t="s">
        <v>20</v>
      </c>
      <c r="M12447" t="s">
        <v>134</v>
      </c>
      <c r="N12447" t="s">
        <v>133</v>
      </c>
      <c r="O12447" t="s">
        <v>22</v>
      </c>
      <c r="P12447" t="s">
        <v>23</v>
      </c>
      <c r="Q12447" t="s">
        <v>30</v>
      </c>
    </row>
    <row r="12448" spans="1:17" x14ac:dyDescent="0.2">
      <c r="A12448" s="2">
        <v>39981</v>
      </c>
      <c r="B12448" t="s">
        <v>113</v>
      </c>
      <c r="C12448" t="s">
        <v>163</v>
      </c>
      <c r="D12448" t="s">
        <v>115</v>
      </c>
      <c r="E12448" t="s">
        <v>115</v>
      </c>
      <c r="F12448">
        <v>56</v>
      </c>
      <c r="G12448">
        <v>106</v>
      </c>
      <c r="H12448">
        <v>0</v>
      </c>
      <c r="I12448">
        <v>0</v>
      </c>
      <c r="J12448">
        <v>0</v>
      </c>
      <c r="K12448">
        <v>0</v>
      </c>
      <c r="L12448" t="s">
        <v>20</v>
      </c>
      <c r="M12448" t="s">
        <v>231</v>
      </c>
      <c r="N12448" t="s">
        <v>113</v>
      </c>
      <c r="O12448" t="s">
        <v>22</v>
      </c>
      <c r="P12448" t="s">
        <v>23</v>
      </c>
      <c r="Q12448" t="s">
        <v>30</v>
      </c>
    </row>
    <row r="12449" spans="1:17" x14ac:dyDescent="0.2">
      <c r="A12449" s="2">
        <v>39981</v>
      </c>
      <c r="B12449" t="s">
        <v>149</v>
      </c>
      <c r="C12449" t="s">
        <v>442</v>
      </c>
      <c r="D12449" t="s">
        <v>36</v>
      </c>
      <c r="E12449" t="s">
        <v>57</v>
      </c>
      <c r="F12449">
        <v>72</v>
      </c>
      <c r="G12449">
        <v>82</v>
      </c>
      <c r="H12449">
        <v>0</v>
      </c>
      <c r="I12449">
        <v>0</v>
      </c>
      <c r="J12449">
        <v>2</v>
      </c>
      <c r="K12449">
        <v>0</v>
      </c>
      <c r="L12449" t="s">
        <v>427</v>
      </c>
      <c r="M12449" t="s">
        <v>924</v>
      </c>
      <c r="N12449" t="s">
        <v>149</v>
      </c>
      <c r="O12449" t="s">
        <v>22</v>
      </c>
      <c r="P12449" t="s">
        <v>23</v>
      </c>
      <c r="Q12449" t="s">
        <v>24</v>
      </c>
    </row>
    <row r="12450" spans="1:17" x14ac:dyDescent="0.2">
      <c r="A12450" s="2">
        <v>39981</v>
      </c>
      <c r="B12450" t="s">
        <v>106</v>
      </c>
      <c r="C12450" t="s">
        <v>164</v>
      </c>
      <c r="D12450" t="s">
        <v>50</v>
      </c>
      <c r="E12450" t="s">
        <v>115</v>
      </c>
      <c r="F12450">
        <v>1</v>
      </c>
      <c r="G12450">
        <v>77</v>
      </c>
      <c r="H12450">
        <v>0</v>
      </c>
      <c r="I12450">
        <v>0</v>
      </c>
      <c r="J12450">
        <v>1</v>
      </c>
      <c r="K12450">
        <v>0</v>
      </c>
      <c r="L12450" t="s">
        <v>427</v>
      </c>
      <c r="M12450" t="s">
        <v>565</v>
      </c>
      <c r="N12450" t="s">
        <v>149</v>
      </c>
      <c r="O12450" t="s">
        <v>122</v>
      </c>
      <c r="P12450" t="s">
        <v>23</v>
      </c>
      <c r="Q12450" t="s">
        <v>24</v>
      </c>
    </row>
    <row r="12451" spans="1:17" x14ac:dyDescent="0.2">
      <c r="A12451" s="2">
        <v>39982</v>
      </c>
      <c r="B12451" t="s">
        <v>183</v>
      </c>
      <c r="C12451" t="s">
        <v>119</v>
      </c>
      <c r="D12451" t="s">
        <v>36</v>
      </c>
      <c r="E12451" t="s">
        <v>50</v>
      </c>
      <c r="F12451">
        <v>40</v>
      </c>
      <c r="G12451">
        <v>4</v>
      </c>
      <c r="H12451">
        <v>0</v>
      </c>
      <c r="I12451">
        <v>0</v>
      </c>
      <c r="J12451">
        <v>1</v>
      </c>
      <c r="K12451">
        <v>0</v>
      </c>
      <c r="L12451" t="s">
        <v>427</v>
      </c>
      <c r="M12451" t="s">
        <v>420</v>
      </c>
      <c r="N12451" t="s">
        <v>149</v>
      </c>
      <c r="O12451" t="s">
        <v>122</v>
      </c>
      <c r="P12451" t="s">
        <v>23</v>
      </c>
      <c r="Q12451" t="s">
        <v>24</v>
      </c>
    </row>
    <row r="12452" spans="1:17" x14ac:dyDescent="0.2">
      <c r="A12452" s="2">
        <v>39982</v>
      </c>
      <c r="B12452" t="s">
        <v>77</v>
      </c>
      <c r="C12452" t="s">
        <v>25</v>
      </c>
      <c r="D12452" t="s">
        <v>27</v>
      </c>
      <c r="E12452" t="s">
        <v>19</v>
      </c>
      <c r="F12452">
        <v>14</v>
      </c>
      <c r="G12452">
        <v>5</v>
      </c>
      <c r="H12452">
        <v>0</v>
      </c>
      <c r="I12452">
        <v>0</v>
      </c>
      <c r="J12452">
        <v>0</v>
      </c>
      <c r="K12452">
        <v>3</v>
      </c>
      <c r="L12452" t="s">
        <v>427</v>
      </c>
      <c r="M12452" t="s">
        <v>414</v>
      </c>
      <c r="N12452" t="s">
        <v>149</v>
      </c>
      <c r="O12452" t="s">
        <v>122</v>
      </c>
      <c r="P12452" t="s">
        <v>23</v>
      </c>
      <c r="Q12452" t="s">
        <v>41</v>
      </c>
    </row>
    <row r="12453" spans="1:17" x14ac:dyDescent="0.2">
      <c r="A12453" s="2">
        <v>39983</v>
      </c>
      <c r="B12453" t="s">
        <v>263</v>
      </c>
      <c r="C12453" t="s">
        <v>531</v>
      </c>
      <c r="D12453" t="s">
        <v>27</v>
      </c>
      <c r="E12453" t="s">
        <v>27</v>
      </c>
      <c r="F12453">
        <v>124</v>
      </c>
      <c r="G12453">
        <v>61</v>
      </c>
      <c r="H12453">
        <v>0</v>
      </c>
      <c r="I12453">
        <v>0</v>
      </c>
      <c r="J12453">
        <v>1</v>
      </c>
      <c r="K12453">
        <v>1</v>
      </c>
      <c r="L12453" t="s">
        <v>28</v>
      </c>
      <c r="M12453" t="s">
        <v>599</v>
      </c>
      <c r="N12453" t="s">
        <v>263</v>
      </c>
      <c r="O12453" t="s">
        <v>22</v>
      </c>
      <c r="P12453" t="s">
        <v>23</v>
      </c>
      <c r="Q12453" t="s">
        <v>30</v>
      </c>
    </row>
    <row r="12454" spans="1:17" x14ac:dyDescent="0.2">
      <c r="A12454" s="2">
        <v>39983</v>
      </c>
      <c r="B12454" t="s">
        <v>46</v>
      </c>
      <c r="C12454" t="s">
        <v>405</v>
      </c>
      <c r="D12454" t="s">
        <v>36</v>
      </c>
      <c r="E12454" t="s">
        <v>36</v>
      </c>
      <c r="F12454">
        <v>137</v>
      </c>
      <c r="G12454">
        <v>164</v>
      </c>
      <c r="H12454">
        <v>0</v>
      </c>
      <c r="I12454">
        <v>0</v>
      </c>
      <c r="J12454">
        <v>1</v>
      </c>
      <c r="K12454">
        <v>1</v>
      </c>
      <c r="L12454" t="s">
        <v>28</v>
      </c>
      <c r="M12454" t="s">
        <v>953</v>
      </c>
      <c r="N12454" t="s">
        <v>46</v>
      </c>
      <c r="O12454" t="s">
        <v>22</v>
      </c>
      <c r="P12454" t="s">
        <v>23</v>
      </c>
      <c r="Q12454" t="s">
        <v>30</v>
      </c>
    </row>
    <row r="12455" spans="1:17" x14ac:dyDescent="0.2">
      <c r="A12455" s="2">
        <v>39984</v>
      </c>
      <c r="B12455" t="s">
        <v>224</v>
      </c>
      <c r="C12455" t="s">
        <v>136</v>
      </c>
      <c r="D12455" t="s">
        <v>36</v>
      </c>
      <c r="E12455" t="s">
        <v>36</v>
      </c>
      <c r="F12455">
        <v>50</v>
      </c>
      <c r="G12455">
        <v>38</v>
      </c>
      <c r="H12455">
        <v>0</v>
      </c>
      <c r="I12455">
        <v>0</v>
      </c>
      <c r="J12455">
        <v>2</v>
      </c>
      <c r="K12455">
        <v>3</v>
      </c>
      <c r="L12455" t="s">
        <v>20</v>
      </c>
      <c r="M12455" t="s">
        <v>236</v>
      </c>
      <c r="N12455" t="s">
        <v>224</v>
      </c>
      <c r="O12455" t="s">
        <v>22</v>
      </c>
      <c r="P12455" t="s">
        <v>23</v>
      </c>
      <c r="Q12455" t="s">
        <v>41</v>
      </c>
    </row>
    <row r="12456" spans="1:17" x14ac:dyDescent="0.2">
      <c r="A12456" s="2">
        <v>39984</v>
      </c>
      <c r="B12456" t="s">
        <v>164</v>
      </c>
      <c r="C12456" t="s">
        <v>442</v>
      </c>
      <c r="D12456" t="s">
        <v>115</v>
      </c>
      <c r="E12456" t="s">
        <v>57</v>
      </c>
      <c r="F12456">
        <v>77</v>
      </c>
      <c r="G12456">
        <v>82</v>
      </c>
      <c r="H12456">
        <v>0</v>
      </c>
      <c r="I12456">
        <v>0</v>
      </c>
      <c r="J12456">
        <v>0</v>
      </c>
      <c r="K12456">
        <v>0</v>
      </c>
      <c r="L12456" t="s">
        <v>427</v>
      </c>
      <c r="M12456" t="s">
        <v>420</v>
      </c>
      <c r="N12456" t="s">
        <v>149</v>
      </c>
      <c r="O12456" t="s">
        <v>122</v>
      </c>
      <c r="P12456" t="s">
        <v>23</v>
      </c>
      <c r="Q12456" t="s">
        <v>30</v>
      </c>
    </row>
    <row r="12457" spans="1:17" x14ac:dyDescent="0.2">
      <c r="A12457" s="2">
        <v>39984</v>
      </c>
      <c r="B12457" t="s">
        <v>207</v>
      </c>
      <c r="C12457" t="s">
        <v>296</v>
      </c>
      <c r="D12457" t="s">
        <v>36</v>
      </c>
      <c r="E12457" t="s">
        <v>36</v>
      </c>
      <c r="F12457">
        <v>102</v>
      </c>
      <c r="G12457">
        <v>87</v>
      </c>
      <c r="H12457">
        <v>0</v>
      </c>
      <c r="I12457">
        <v>0</v>
      </c>
      <c r="J12457">
        <v>2</v>
      </c>
      <c r="K12457">
        <v>1</v>
      </c>
      <c r="L12457" t="s">
        <v>20</v>
      </c>
      <c r="M12457" t="s">
        <v>209</v>
      </c>
      <c r="N12457" t="s">
        <v>207</v>
      </c>
      <c r="O12457" t="s">
        <v>22</v>
      </c>
      <c r="P12457" t="s">
        <v>23</v>
      </c>
      <c r="Q12457" t="s">
        <v>24</v>
      </c>
    </row>
    <row r="12458" spans="1:17" x14ac:dyDescent="0.2">
      <c r="A12458" s="2">
        <v>39984</v>
      </c>
      <c r="B12458" t="s">
        <v>110</v>
      </c>
      <c r="C12458" t="s">
        <v>365</v>
      </c>
      <c r="D12458" t="s">
        <v>36</v>
      </c>
      <c r="E12458" t="s">
        <v>36</v>
      </c>
      <c r="F12458">
        <v>55</v>
      </c>
      <c r="G12458">
        <v>68</v>
      </c>
      <c r="H12458">
        <v>0</v>
      </c>
      <c r="I12458">
        <v>0</v>
      </c>
      <c r="J12458">
        <v>0</v>
      </c>
      <c r="K12458">
        <v>0</v>
      </c>
      <c r="L12458" t="s">
        <v>20</v>
      </c>
      <c r="M12458" t="s">
        <v>142</v>
      </c>
      <c r="N12458" t="s">
        <v>110</v>
      </c>
      <c r="O12458" t="s">
        <v>22</v>
      </c>
      <c r="P12458" t="s">
        <v>23</v>
      </c>
      <c r="Q12458" t="s">
        <v>30</v>
      </c>
    </row>
    <row r="12459" spans="1:17" x14ac:dyDescent="0.2">
      <c r="A12459" s="2">
        <v>39984</v>
      </c>
      <c r="B12459" t="s">
        <v>149</v>
      </c>
      <c r="C12459" t="s">
        <v>106</v>
      </c>
      <c r="D12459" t="s">
        <v>36</v>
      </c>
      <c r="E12459" t="s">
        <v>50</v>
      </c>
      <c r="F12459">
        <v>72</v>
      </c>
      <c r="G12459">
        <v>1</v>
      </c>
      <c r="H12459">
        <v>0</v>
      </c>
      <c r="I12459">
        <v>0</v>
      </c>
      <c r="J12459">
        <v>0</v>
      </c>
      <c r="K12459">
        <v>2</v>
      </c>
      <c r="L12459" t="s">
        <v>427</v>
      </c>
      <c r="M12459" t="s">
        <v>565</v>
      </c>
      <c r="N12459" t="s">
        <v>149</v>
      </c>
      <c r="O12459" t="s">
        <v>22</v>
      </c>
      <c r="P12459" t="s">
        <v>23</v>
      </c>
      <c r="Q12459" t="s">
        <v>41</v>
      </c>
    </row>
    <row r="12460" spans="1:17" x14ac:dyDescent="0.2">
      <c r="A12460" s="2">
        <v>39984</v>
      </c>
      <c r="B12460" t="s">
        <v>380</v>
      </c>
      <c r="C12460" t="s">
        <v>199</v>
      </c>
      <c r="D12460" t="s">
        <v>36</v>
      </c>
      <c r="E12460" t="s">
        <v>36</v>
      </c>
      <c r="F12460">
        <v>88</v>
      </c>
      <c r="G12460">
        <v>36</v>
      </c>
      <c r="H12460">
        <v>0</v>
      </c>
      <c r="I12460">
        <v>0</v>
      </c>
      <c r="J12460">
        <v>0</v>
      </c>
      <c r="K12460">
        <v>2</v>
      </c>
      <c r="L12460" t="s">
        <v>20</v>
      </c>
      <c r="M12460" t="s">
        <v>918</v>
      </c>
      <c r="N12460" t="s">
        <v>380</v>
      </c>
      <c r="O12460" t="s">
        <v>22</v>
      </c>
      <c r="P12460" t="s">
        <v>23</v>
      </c>
      <c r="Q12460" t="s">
        <v>41</v>
      </c>
    </row>
    <row r="12461" spans="1:17" x14ac:dyDescent="0.2">
      <c r="A12461" s="2">
        <v>39984</v>
      </c>
      <c r="B12461" t="s">
        <v>128</v>
      </c>
      <c r="C12461" t="s">
        <v>135</v>
      </c>
      <c r="D12461" t="s">
        <v>36</v>
      </c>
      <c r="E12461" t="s">
        <v>36</v>
      </c>
      <c r="F12461">
        <v>51</v>
      </c>
      <c r="G12461">
        <v>30</v>
      </c>
      <c r="H12461">
        <v>0</v>
      </c>
      <c r="I12461">
        <v>0</v>
      </c>
      <c r="J12461">
        <v>0</v>
      </c>
      <c r="K12461">
        <v>0</v>
      </c>
      <c r="L12461" t="s">
        <v>20</v>
      </c>
      <c r="M12461" t="s">
        <v>1054</v>
      </c>
      <c r="N12461" t="s">
        <v>128</v>
      </c>
      <c r="O12461" t="s">
        <v>22</v>
      </c>
      <c r="P12461" t="s">
        <v>23</v>
      </c>
      <c r="Q12461" t="s">
        <v>30</v>
      </c>
    </row>
    <row r="12462" spans="1:17" x14ac:dyDescent="0.2">
      <c r="A12462" s="2">
        <v>39984</v>
      </c>
      <c r="B12462" t="s">
        <v>138</v>
      </c>
      <c r="C12462" t="s">
        <v>150</v>
      </c>
      <c r="D12462" t="s">
        <v>36</v>
      </c>
      <c r="E12462" t="s">
        <v>36</v>
      </c>
      <c r="F12462">
        <v>90</v>
      </c>
      <c r="G12462">
        <v>66</v>
      </c>
      <c r="H12462">
        <v>0</v>
      </c>
      <c r="I12462">
        <v>0</v>
      </c>
      <c r="J12462">
        <v>0</v>
      </c>
      <c r="K12462">
        <v>2</v>
      </c>
      <c r="L12462" t="s">
        <v>20</v>
      </c>
      <c r="M12462" t="s">
        <v>741</v>
      </c>
      <c r="N12462" t="s">
        <v>138</v>
      </c>
      <c r="O12462" t="s">
        <v>22</v>
      </c>
      <c r="P12462" t="s">
        <v>23</v>
      </c>
      <c r="Q12462" t="s">
        <v>41</v>
      </c>
    </row>
    <row r="12463" spans="1:17" x14ac:dyDescent="0.2">
      <c r="A12463" s="2">
        <v>39985</v>
      </c>
      <c r="B12463" t="s">
        <v>183</v>
      </c>
      <c r="C12463" t="s">
        <v>77</v>
      </c>
      <c r="D12463" t="s">
        <v>36</v>
      </c>
      <c r="E12463" t="s">
        <v>27</v>
      </c>
      <c r="F12463">
        <v>40</v>
      </c>
      <c r="G12463">
        <v>14</v>
      </c>
      <c r="H12463">
        <v>0</v>
      </c>
      <c r="I12463">
        <v>0</v>
      </c>
      <c r="J12463">
        <v>0</v>
      </c>
      <c r="K12463">
        <v>3</v>
      </c>
      <c r="L12463" t="s">
        <v>427</v>
      </c>
      <c r="M12463" t="s">
        <v>924</v>
      </c>
      <c r="N12463" t="s">
        <v>149</v>
      </c>
      <c r="O12463" t="s">
        <v>122</v>
      </c>
      <c r="P12463" t="s">
        <v>23</v>
      </c>
      <c r="Q12463" t="s">
        <v>41</v>
      </c>
    </row>
    <row r="12464" spans="1:17" x14ac:dyDescent="0.2">
      <c r="A12464" s="2">
        <v>39985</v>
      </c>
      <c r="B12464" t="s">
        <v>119</v>
      </c>
      <c r="C12464" t="s">
        <v>25</v>
      </c>
      <c r="D12464" t="s">
        <v>50</v>
      </c>
      <c r="E12464" t="s">
        <v>19</v>
      </c>
      <c r="F12464">
        <v>4</v>
      </c>
      <c r="G12464">
        <v>5</v>
      </c>
      <c r="H12464">
        <v>0</v>
      </c>
      <c r="I12464">
        <v>0</v>
      </c>
      <c r="J12464">
        <v>0</v>
      </c>
      <c r="K12464">
        <v>3</v>
      </c>
      <c r="L12464" t="s">
        <v>427</v>
      </c>
      <c r="M12464" t="s">
        <v>414</v>
      </c>
      <c r="N12464" t="s">
        <v>149</v>
      </c>
      <c r="O12464" t="s">
        <v>122</v>
      </c>
      <c r="P12464" t="s">
        <v>23</v>
      </c>
      <c r="Q12464" t="s">
        <v>41</v>
      </c>
    </row>
    <row r="12465" spans="1:17" x14ac:dyDescent="0.2">
      <c r="A12465" s="2">
        <v>39985</v>
      </c>
      <c r="B12465" t="s">
        <v>46</v>
      </c>
      <c r="C12465" t="s">
        <v>405</v>
      </c>
      <c r="D12465" t="s">
        <v>36</v>
      </c>
      <c r="E12465" t="s">
        <v>36</v>
      </c>
      <c r="F12465">
        <v>137</v>
      </c>
      <c r="G12465">
        <v>164</v>
      </c>
      <c r="H12465">
        <v>0</v>
      </c>
      <c r="I12465">
        <v>0</v>
      </c>
      <c r="J12465">
        <v>1</v>
      </c>
      <c r="K12465">
        <v>1</v>
      </c>
      <c r="L12465" t="s">
        <v>28</v>
      </c>
      <c r="M12465" t="s">
        <v>685</v>
      </c>
      <c r="N12465" t="s">
        <v>46</v>
      </c>
      <c r="O12465" t="s">
        <v>22</v>
      </c>
      <c r="P12465" t="s">
        <v>23</v>
      </c>
      <c r="Q12465" t="s">
        <v>30</v>
      </c>
    </row>
    <row r="12466" spans="1:17" x14ac:dyDescent="0.2">
      <c r="A12466" s="2">
        <v>39988</v>
      </c>
      <c r="B12466" t="s">
        <v>26</v>
      </c>
      <c r="C12466" t="s">
        <v>32</v>
      </c>
      <c r="D12466" t="s">
        <v>27</v>
      </c>
      <c r="E12466" t="s">
        <v>19</v>
      </c>
      <c r="F12466">
        <v>26</v>
      </c>
      <c r="G12466">
        <v>56</v>
      </c>
      <c r="H12466">
        <v>0</v>
      </c>
      <c r="I12466">
        <v>0</v>
      </c>
      <c r="J12466">
        <v>4</v>
      </c>
      <c r="K12466">
        <v>0</v>
      </c>
      <c r="L12466" t="s">
        <v>28</v>
      </c>
      <c r="M12466" t="s">
        <v>1175</v>
      </c>
      <c r="N12466" t="s">
        <v>77</v>
      </c>
      <c r="O12466" t="s">
        <v>122</v>
      </c>
      <c r="P12466" t="s">
        <v>23</v>
      </c>
      <c r="Q12466" t="s">
        <v>24</v>
      </c>
    </row>
    <row r="12467" spans="1:17" x14ac:dyDescent="0.2">
      <c r="A12467" s="2">
        <v>39988</v>
      </c>
      <c r="B12467" t="s">
        <v>106</v>
      </c>
      <c r="C12467" t="s">
        <v>77</v>
      </c>
      <c r="D12467" t="s">
        <v>50</v>
      </c>
      <c r="E12467" t="s">
        <v>27</v>
      </c>
      <c r="F12467">
        <v>1</v>
      </c>
      <c r="G12467">
        <v>14</v>
      </c>
      <c r="H12467">
        <v>0</v>
      </c>
      <c r="I12467">
        <v>0</v>
      </c>
      <c r="J12467">
        <v>0</v>
      </c>
      <c r="K12467">
        <v>2</v>
      </c>
      <c r="L12467" t="s">
        <v>427</v>
      </c>
      <c r="M12467" t="s">
        <v>565</v>
      </c>
      <c r="N12467" t="s">
        <v>149</v>
      </c>
      <c r="O12467" t="s">
        <v>122</v>
      </c>
      <c r="P12467" t="s">
        <v>23</v>
      </c>
      <c r="Q12467" t="s">
        <v>41</v>
      </c>
    </row>
    <row r="12468" spans="1:17" x14ac:dyDescent="0.2">
      <c r="A12468" s="2">
        <v>39989</v>
      </c>
      <c r="B12468" t="s">
        <v>149</v>
      </c>
      <c r="C12468" t="s">
        <v>25</v>
      </c>
      <c r="D12468" t="s">
        <v>36</v>
      </c>
      <c r="E12468" t="s">
        <v>19</v>
      </c>
      <c r="F12468">
        <v>72</v>
      </c>
      <c r="G12468">
        <v>5</v>
      </c>
      <c r="H12468">
        <v>0</v>
      </c>
      <c r="I12468">
        <v>0</v>
      </c>
      <c r="J12468">
        <v>0</v>
      </c>
      <c r="K12468">
        <v>1</v>
      </c>
      <c r="L12468" t="s">
        <v>427</v>
      </c>
      <c r="M12468" t="s">
        <v>420</v>
      </c>
      <c r="N12468" t="s">
        <v>149</v>
      </c>
      <c r="O12468" t="s">
        <v>22</v>
      </c>
      <c r="P12468" t="s">
        <v>23</v>
      </c>
      <c r="Q12468" t="s">
        <v>41</v>
      </c>
    </row>
    <row r="12469" spans="1:17" x14ac:dyDescent="0.2">
      <c r="A12469" s="2">
        <v>39991</v>
      </c>
      <c r="B12469" t="s">
        <v>131</v>
      </c>
      <c r="C12469" t="s">
        <v>32</v>
      </c>
      <c r="D12469" t="s">
        <v>27</v>
      </c>
      <c r="E12469" t="s">
        <v>19</v>
      </c>
      <c r="F12469">
        <v>41</v>
      </c>
      <c r="G12469">
        <v>56</v>
      </c>
      <c r="H12469">
        <v>0</v>
      </c>
      <c r="I12469">
        <v>0</v>
      </c>
      <c r="J12469">
        <v>1</v>
      </c>
      <c r="K12469">
        <v>0</v>
      </c>
      <c r="L12469" t="s">
        <v>28</v>
      </c>
      <c r="M12469" t="s">
        <v>637</v>
      </c>
      <c r="N12469" t="s">
        <v>131</v>
      </c>
      <c r="O12469" t="s">
        <v>22</v>
      </c>
      <c r="P12469" t="s">
        <v>23</v>
      </c>
      <c r="Q12469" t="s">
        <v>24</v>
      </c>
    </row>
    <row r="12470" spans="1:17" x14ac:dyDescent="0.2">
      <c r="A12470" s="2">
        <v>39991</v>
      </c>
      <c r="B12470" t="s">
        <v>263</v>
      </c>
      <c r="C12470" t="s">
        <v>469</v>
      </c>
      <c r="D12470" t="s">
        <v>27</v>
      </c>
      <c r="E12470" t="s">
        <v>115</v>
      </c>
      <c r="F12470">
        <v>124</v>
      </c>
      <c r="G12470">
        <v>104</v>
      </c>
      <c r="H12470">
        <v>0</v>
      </c>
      <c r="I12470">
        <v>0</v>
      </c>
      <c r="J12470">
        <v>1</v>
      </c>
      <c r="K12470">
        <v>2</v>
      </c>
      <c r="L12470" t="s">
        <v>28</v>
      </c>
      <c r="M12470" t="s">
        <v>327</v>
      </c>
      <c r="N12470" t="s">
        <v>56</v>
      </c>
      <c r="O12470" t="s">
        <v>122</v>
      </c>
      <c r="P12470" t="s">
        <v>23</v>
      </c>
      <c r="Q12470" t="s">
        <v>41</v>
      </c>
    </row>
    <row r="12471" spans="1:17" x14ac:dyDescent="0.2">
      <c r="A12471" s="2">
        <v>39992</v>
      </c>
      <c r="B12471" t="s">
        <v>188</v>
      </c>
      <c r="C12471" t="s">
        <v>185</v>
      </c>
      <c r="D12471" t="s">
        <v>27</v>
      </c>
      <c r="E12471" t="s">
        <v>27</v>
      </c>
      <c r="F12471">
        <v>169</v>
      </c>
      <c r="G12471">
        <v>76</v>
      </c>
      <c r="H12471">
        <v>0</v>
      </c>
      <c r="I12471">
        <v>0</v>
      </c>
      <c r="J12471">
        <v>1</v>
      </c>
      <c r="K12471">
        <v>4</v>
      </c>
      <c r="L12471" t="s">
        <v>28</v>
      </c>
      <c r="M12471" t="s">
        <v>509</v>
      </c>
      <c r="N12471" t="s">
        <v>188</v>
      </c>
      <c r="O12471" t="s">
        <v>22</v>
      </c>
      <c r="P12471" t="s">
        <v>23</v>
      </c>
      <c r="Q12471" t="s">
        <v>41</v>
      </c>
    </row>
    <row r="12472" spans="1:17" x14ac:dyDescent="0.2">
      <c r="A12472" s="2">
        <v>39992</v>
      </c>
      <c r="B12472" t="s">
        <v>222</v>
      </c>
      <c r="C12472" t="s">
        <v>481</v>
      </c>
      <c r="D12472" t="s">
        <v>27</v>
      </c>
      <c r="E12472" t="s">
        <v>27</v>
      </c>
      <c r="F12472">
        <v>102</v>
      </c>
      <c r="G12472">
        <v>114</v>
      </c>
      <c r="H12472">
        <v>0</v>
      </c>
      <c r="I12472">
        <v>0</v>
      </c>
      <c r="J12472">
        <v>2</v>
      </c>
      <c r="K12472">
        <v>2</v>
      </c>
      <c r="L12472" t="s">
        <v>28</v>
      </c>
      <c r="M12472" t="s">
        <v>407</v>
      </c>
      <c r="N12472" t="s">
        <v>222</v>
      </c>
      <c r="O12472" t="s">
        <v>22</v>
      </c>
      <c r="P12472" t="s">
        <v>23</v>
      </c>
      <c r="Q12472" t="s">
        <v>30</v>
      </c>
    </row>
    <row r="12473" spans="1:17" x14ac:dyDescent="0.2">
      <c r="A12473" s="2">
        <v>39992</v>
      </c>
      <c r="B12473" t="s">
        <v>26</v>
      </c>
      <c r="C12473" t="s">
        <v>555</v>
      </c>
      <c r="D12473" t="s">
        <v>27</v>
      </c>
      <c r="E12473" t="s">
        <v>27</v>
      </c>
      <c r="F12473">
        <v>26</v>
      </c>
      <c r="G12473">
        <v>112</v>
      </c>
      <c r="H12473">
        <v>0</v>
      </c>
      <c r="I12473">
        <v>0</v>
      </c>
      <c r="J12473">
        <v>0</v>
      </c>
      <c r="K12473">
        <v>0</v>
      </c>
      <c r="L12473" t="s">
        <v>28</v>
      </c>
      <c r="M12473" t="s">
        <v>170</v>
      </c>
      <c r="N12473" t="s">
        <v>77</v>
      </c>
      <c r="O12473" t="s">
        <v>122</v>
      </c>
      <c r="P12473" t="s">
        <v>23</v>
      </c>
      <c r="Q12473" t="s">
        <v>30</v>
      </c>
    </row>
    <row r="12474" spans="1:17" x14ac:dyDescent="0.2">
      <c r="A12474" s="2">
        <v>39992</v>
      </c>
      <c r="B12474" t="s">
        <v>531</v>
      </c>
      <c r="C12474" t="s">
        <v>304</v>
      </c>
      <c r="D12474" t="s">
        <v>27</v>
      </c>
      <c r="E12474" t="s">
        <v>27</v>
      </c>
      <c r="F12474">
        <v>61</v>
      </c>
      <c r="G12474">
        <v>35</v>
      </c>
      <c r="H12474">
        <v>0</v>
      </c>
      <c r="I12474">
        <v>0</v>
      </c>
      <c r="J12474">
        <v>0</v>
      </c>
      <c r="K12474">
        <v>2</v>
      </c>
      <c r="L12474" t="s">
        <v>28</v>
      </c>
      <c r="M12474" t="s">
        <v>1208</v>
      </c>
      <c r="N12474" t="s">
        <v>77</v>
      </c>
      <c r="O12474" t="s">
        <v>122</v>
      </c>
      <c r="P12474" t="s">
        <v>23</v>
      </c>
      <c r="Q12474" t="s">
        <v>41</v>
      </c>
    </row>
    <row r="12475" spans="1:17" x14ac:dyDescent="0.2">
      <c r="A12475" s="2">
        <v>39992</v>
      </c>
      <c r="B12475" t="s">
        <v>149</v>
      </c>
      <c r="C12475" t="s">
        <v>106</v>
      </c>
      <c r="D12475" t="s">
        <v>36</v>
      </c>
      <c r="E12475" t="s">
        <v>50</v>
      </c>
      <c r="F12475">
        <v>72</v>
      </c>
      <c r="G12475">
        <v>1</v>
      </c>
      <c r="H12475">
        <v>0</v>
      </c>
      <c r="I12475">
        <v>0</v>
      </c>
      <c r="J12475">
        <v>2</v>
      </c>
      <c r="K12475">
        <v>3</v>
      </c>
      <c r="L12475" t="s">
        <v>427</v>
      </c>
      <c r="M12475" t="s">
        <v>924</v>
      </c>
      <c r="N12475" t="s">
        <v>149</v>
      </c>
      <c r="O12475" t="s">
        <v>22</v>
      </c>
      <c r="P12475" t="s">
        <v>23</v>
      </c>
      <c r="Q12475" t="s">
        <v>41</v>
      </c>
    </row>
    <row r="12476" spans="1:17" x14ac:dyDescent="0.2">
      <c r="A12476" s="2">
        <v>39992</v>
      </c>
      <c r="B12476" t="s">
        <v>77</v>
      </c>
      <c r="C12476" t="s">
        <v>25</v>
      </c>
      <c r="D12476" t="s">
        <v>27</v>
      </c>
      <c r="E12476" t="s">
        <v>19</v>
      </c>
      <c r="F12476">
        <v>14</v>
      </c>
      <c r="G12476">
        <v>5</v>
      </c>
      <c r="H12476">
        <v>0</v>
      </c>
      <c r="I12476">
        <v>0</v>
      </c>
      <c r="J12476">
        <v>2</v>
      </c>
      <c r="K12476">
        <v>3</v>
      </c>
      <c r="L12476" t="s">
        <v>427</v>
      </c>
      <c r="M12476" t="s">
        <v>420</v>
      </c>
      <c r="N12476" t="s">
        <v>149</v>
      </c>
      <c r="O12476" t="s">
        <v>122</v>
      </c>
      <c r="P12476" t="s">
        <v>23</v>
      </c>
      <c r="Q12476" t="s">
        <v>41</v>
      </c>
    </row>
    <row r="12477" spans="1:17" x14ac:dyDescent="0.2">
      <c r="A12477" s="2">
        <v>39994</v>
      </c>
      <c r="B12477" t="s">
        <v>555</v>
      </c>
      <c r="C12477" t="s">
        <v>56</v>
      </c>
      <c r="D12477" t="s">
        <v>27</v>
      </c>
      <c r="E12477" t="s">
        <v>27</v>
      </c>
      <c r="F12477">
        <v>112</v>
      </c>
      <c r="G12477">
        <v>83</v>
      </c>
      <c r="H12477">
        <v>0</v>
      </c>
      <c r="I12477">
        <v>0</v>
      </c>
      <c r="J12477">
        <v>0</v>
      </c>
      <c r="K12477">
        <v>3</v>
      </c>
      <c r="L12477" t="s">
        <v>28</v>
      </c>
      <c r="M12477" t="s">
        <v>1371</v>
      </c>
      <c r="N12477" t="s">
        <v>77</v>
      </c>
      <c r="O12477" t="s">
        <v>122</v>
      </c>
      <c r="P12477" t="s">
        <v>23</v>
      </c>
      <c r="Q12477" t="s">
        <v>41</v>
      </c>
    </row>
    <row r="12478" spans="1:17" x14ac:dyDescent="0.2">
      <c r="A12478" s="2">
        <v>39997</v>
      </c>
      <c r="B12478" t="s">
        <v>56</v>
      </c>
      <c r="C12478" t="s">
        <v>185</v>
      </c>
      <c r="D12478" t="s">
        <v>27</v>
      </c>
      <c r="E12478" t="s">
        <v>27</v>
      </c>
      <c r="F12478">
        <v>92</v>
      </c>
      <c r="G12478">
        <v>65</v>
      </c>
      <c r="H12478">
        <v>0</v>
      </c>
      <c r="I12478">
        <v>0</v>
      </c>
      <c r="J12478">
        <v>1</v>
      </c>
      <c r="K12478">
        <v>0</v>
      </c>
      <c r="L12478" t="s">
        <v>563</v>
      </c>
      <c r="M12478" t="s">
        <v>1089</v>
      </c>
      <c r="N12478" t="s">
        <v>77</v>
      </c>
      <c r="O12478" t="s">
        <v>122</v>
      </c>
      <c r="P12478" t="s">
        <v>23</v>
      </c>
      <c r="Q12478" t="s">
        <v>24</v>
      </c>
    </row>
    <row r="12479" spans="1:17" x14ac:dyDescent="0.2">
      <c r="A12479" s="2">
        <v>39997</v>
      </c>
      <c r="B12479" t="s">
        <v>131</v>
      </c>
      <c r="C12479" t="s">
        <v>210</v>
      </c>
      <c r="D12479" t="s">
        <v>27</v>
      </c>
      <c r="E12479" t="s">
        <v>27</v>
      </c>
      <c r="F12479">
        <v>30</v>
      </c>
      <c r="G12479">
        <v>90</v>
      </c>
      <c r="H12479">
        <v>0</v>
      </c>
      <c r="I12479">
        <v>0</v>
      </c>
      <c r="J12479">
        <v>1</v>
      </c>
      <c r="K12479">
        <v>2</v>
      </c>
      <c r="L12479" t="s">
        <v>563</v>
      </c>
      <c r="M12479" t="s">
        <v>1089</v>
      </c>
      <c r="N12479" t="s">
        <v>77</v>
      </c>
      <c r="O12479" t="s">
        <v>122</v>
      </c>
      <c r="P12479" t="s">
        <v>23</v>
      </c>
      <c r="Q12479" t="s">
        <v>41</v>
      </c>
    </row>
    <row r="12480" spans="1:17" x14ac:dyDescent="0.2">
      <c r="A12480" s="2">
        <v>39998</v>
      </c>
      <c r="B12480" t="s">
        <v>304</v>
      </c>
      <c r="C12480" t="s">
        <v>263</v>
      </c>
      <c r="D12480" t="s">
        <v>27</v>
      </c>
      <c r="E12480" t="s">
        <v>27</v>
      </c>
      <c r="F12480">
        <v>39</v>
      </c>
      <c r="G12480">
        <v>120</v>
      </c>
      <c r="H12480">
        <v>0</v>
      </c>
      <c r="I12480">
        <v>0</v>
      </c>
      <c r="J12480">
        <v>1</v>
      </c>
      <c r="K12480">
        <v>0</v>
      </c>
      <c r="L12480" t="s">
        <v>563</v>
      </c>
      <c r="M12480" t="s">
        <v>238</v>
      </c>
      <c r="N12480" t="s">
        <v>77</v>
      </c>
      <c r="O12480" t="s">
        <v>122</v>
      </c>
      <c r="P12480" t="s">
        <v>23</v>
      </c>
      <c r="Q12480" t="s">
        <v>24</v>
      </c>
    </row>
    <row r="12481" spans="1:17" x14ac:dyDescent="0.2">
      <c r="A12481" s="2">
        <v>39998</v>
      </c>
      <c r="B12481" t="s">
        <v>77</v>
      </c>
      <c r="C12481" t="s">
        <v>222</v>
      </c>
      <c r="D12481" t="s">
        <v>27</v>
      </c>
      <c r="E12481" t="s">
        <v>27</v>
      </c>
      <c r="F12481">
        <v>12</v>
      </c>
      <c r="G12481">
        <v>88</v>
      </c>
      <c r="H12481">
        <v>0</v>
      </c>
      <c r="I12481">
        <v>0</v>
      </c>
      <c r="J12481">
        <v>4</v>
      </c>
      <c r="K12481">
        <v>0</v>
      </c>
      <c r="L12481" t="s">
        <v>563</v>
      </c>
      <c r="M12481" t="s">
        <v>238</v>
      </c>
      <c r="N12481" t="s">
        <v>77</v>
      </c>
      <c r="O12481" t="s">
        <v>22</v>
      </c>
      <c r="P12481" t="s">
        <v>23</v>
      </c>
      <c r="Q12481" t="s">
        <v>24</v>
      </c>
    </row>
    <row r="12482" spans="1:17" x14ac:dyDescent="0.2">
      <c r="A12482" s="2">
        <v>39999</v>
      </c>
      <c r="B12482" t="s">
        <v>351</v>
      </c>
      <c r="C12482" t="s">
        <v>167</v>
      </c>
      <c r="D12482" t="s">
        <v>36</v>
      </c>
      <c r="E12482" t="s">
        <v>115</v>
      </c>
      <c r="F12482">
        <v>134</v>
      </c>
      <c r="G12482">
        <v>58</v>
      </c>
      <c r="H12482">
        <v>0</v>
      </c>
      <c r="I12482">
        <v>0</v>
      </c>
      <c r="J12482">
        <v>1</v>
      </c>
      <c r="K12482">
        <v>1</v>
      </c>
      <c r="L12482" t="s">
        <v>28</v>
      </c>
      <c r="M12482" t="s">
        <v>353</v>
      </c>
      <c r="N12482" t="s">
        <v>351</v>
      </c>
      <c r="O12482" t="s">
        <v>22</v>
      </c>
      <c r="P12482" t="s">
        <v>23</v>
      </c>
      <c r="Q12482" t="s">
        <v>30</v>
      </c>
    </row>
    <row r="12483" spans="1:17" x14ac:dyDescent="0.2">
      <c r="A12483" s="2">
        <v>39999</v>
      </c>
      <c r="B12483" t="s">
        <v>183</v>
      </c>
      <c r="C12483" t="s">
        <v>617</v>
      </c>
      <c r="D12483" t="s">
        <v>36</v>
      </c>
      <c r="E12483" t="s">
        <v>36</v>
      </c>
      <c r="F12483">
        <v>38</v>
      </c>
      <c r="G12483">
        <v>113</v>
      </c>
      <c r="H12483">
        <v>0</v>
      </c>
      <c r="I12483">
        <v>0</v>
      </c>
      <c r="J12483">
        <v>3</v>
      </c>
      <c r="K12483">
        <v>0</v>
      </c>
      <c r="L12483" t="s">
        <v>20</v>
      </c>
      <c r="M12483" t="s">
        <v>266</v>
      </c>
      <c r="N12483" t="s">
        <v>183</v>
      </c>
      <c r="O12483" t="s">
        <v>22</v>
      </c>
      <c r="P12483" t="s">
        <v>23</v>
      </c>
      <c r="Q12483" t="s">
        <v>24</v>
      </c>
    </row>
    <row r="12484" spans="1:17" x14ac:dyDescent="0.2">
      <c r="A12484" s="2">
        <v>39999</v>
      </c>
      <c r="B12484" t="s">
        <v>532</v>
      </c>
      <c r="C12484" t="s">
        <v>26</v>
      </c>
      <c r="D12484" t="s">
        <v>27</v>
      </c>
      <c r="E12484" t="s">
        <v>27</v>
      </c>
      <c r="F12484">
        <v>135</v>
      </c>
      <c r="G12484">
        <v>33</v>
      </c>
      <c r="H12484">
        <v>0</v>
      </c>
      <c r="I12484">
        <v>0</v>
      </c>
      <c r="J12484">
        <v>0</v>
      </c>
      <c r="K12484">
        <v>2</v>
      </c>
      <c r="L12484" t="s">
        <v>563</v>
      </c>
      <c r="M12484" t="s">
        <v>140</v>
      </c>
      <c r="N12484" t="s">
        <v>77</v>
      </c>
      <c r="O12484" t="s">
        <v>122</v>
      </c>
      <c r="P12484" t="s">
        <v>23</v>
      </c>
      <c r="Q12484" t="s">
        <v>41</v>
      </c>
    </row>
    <row r="12485" spans="1:17" x14ac:dyDescent="0.2">
      <c r="A12485" s="2">
        <v>40000</v>
      </c>
      <c r="B12485" t="s">
        <v>250</v>
      </c>
      <c r="C12485" t="s">
        <v>46</v>
      </c>
      <c r="D12485" t="s">
        <v>36</v>
      </c>
      <c r="E12485" t="s">
        <v>36</v>
      </c>
      <c r="F12485">
        <v>110</v>
      </c>
      <c r="G12485">
        <v>142</v>
      </c>
      <c r="H12485">
        <v>0</v>
      </c>
      <c r="I12485">
        <v>0</v>
      </c>
      <c r="J12485">
        <v>3</v>
      </c>
      <c r="K12485">
        <v>1</v>
      </c>
      <c r="L12485" t="s">
        <v>28</v>
      </c>
      <c r="M12485" t="s">
        <v>251</v>
      </c>
      <c r="N12485" t="s">
        <v>250</v>
      </c>
      <c r="O12485" t="s">
        <v>22</v>
      </c>
      <c r="P12485" t="s">
        <v>23</v>
      </c>
      <c r="Q12485" t="s">
        <v>24</v>
      </c>
    </row>
    <row r="12486" spans="1:17" x14ac:dyDescent="0.2">
      <c r="A12486" s="2">
        <v>40001</v>
      </c>
      <c r="B12486" t="s">
        <v>210</v>
      </c>
      <c r="C12486" t="s">
        <v>56</v>
      </c>
      <c r="D12486" t="s">
        <v>27</v>
      </c>
      <c r="E12486" t="s">
        <v>27</v>
      </c>
      <c r="F12486">
        <v>90</v>
      </c>
      <c r="G12486">
        <v>92</v>
      </c>
      <c r="H12486">
        <v>0</v>
      </c>
      <c r="I12486">
        <v>0</v>
      </c>
      <c r="J12486">
        <v>0</v>
      </c>
      <c r="K12486">
        <v>1</v>
      </c>
      <c r="L12486" t="s">
        <v>563</v>
      </c>
      <c r="M12486" t="s">
        <v>947</v>
      </c>
      <c r="N12486" t="s">
        <v>77</v>
      </c>
      <c r="O12486" t="s">
        <v>122</v>
      </c>
      <c r="P12486" t="s">
        <v>23</v>
      </c>
      <c r="Q12486" t="s">
        <v>41</v>
      </c>
    </row>
    <row r="12487" spans="1:17" x14ac:dyDescent="0.2">
      <c r="A12487" s="2">
        <v>40001</v>
      </c>
      <c r="B12487" t="s">
        <v>185</v>
      </c>
      <c r="C12487" t="s">
        <v>131</v>
      </c>
      <c r="D12487" t="s">
        <v>27</v>
      </c>
      <c r="E12487" t="s">
        <v>27</v>
      </c>
      <c r="F12487">
        <v>65</v>
      </c>
      <c r="G12487">
        <v>30</v>
      </c>
      <c r="H12487">
        <v>0</v>
      </c>
      <c r="I12487">
        <v>0</v>
      </c>
      <c r="J12487">
        <v>0</v>
      </c>
      <c r="K12487">
        <v>1</v>
      </c>
      <c r="L12487" t="s">
        <v>563</v>
      </c>
      <c r="M12487" t="s">
        <v>947</v>
      </c>
      <c r="N12487" t="s">
        <v>77</v>
      </c>
      <c r="O12487" t="s">
        <v>122</v>
      </c>
      <c r="P12487" t="s">
        <v>23</v>
      </c>
      <c r="Q12487" t="s">
        <v>41</v>
      </c>
    </row>
    <row r="12488" spans="1:17" x14ac:dyDescent="0.2">
      <c r="A12488" s="2">
        <v>40002</v>
      </c>
      <c r="B12488" t="s">
        <v>263</v>
      </c>
      <c r="C12488" t="s">
        <v>222</v>
      </c>
      <c r="D12488" t="s">
        <v>27</v>
      </c>
      <c r="E12488" t="s">
        <v>27</v>
      </c>
      <c r="F12488">
        <v>120</v>
      </c>
      <c r="G12488">
        <v>88</v>
      </c>
      <c r="H12488">
        <v>0</v>
      </c>
      <c r="I12488">
        <v>0</v>
      </c>
      <c r="J12488">
        <v>2</v>
      </c>
      <c r="K12488">
        <v>0</v>
      </c>
      <c r="L12488" t="s">
        <v>563</v>
      </c>
      <c r="M12488" t="s">
        <v>160</v>
      </c>
      <c r="N12488" t="s">
        <v>77</v>
      </c>
      <c r="O12488" t="s">
        <v>122</v>
      </c>
      <c r="P12488" t="s">
        <v>23</v>
      </c>
      <c r="Q12488" t="s">
        <v>24</v>
      </c>
    </row>
    <row r="12489" spans="1:17" x14ac:dyDescent="0.2">
      <c r="A12489" s="2">
        <v>40002</v>
      </c>
      <c r="B12489" t="s">
        <v>77</v>
      </c>
      <c r="C12489" t="s">
        <v>304</v>
      </c>
      <c r="D12489" t="s">
        <v>27</v>
      </c>
      <c r="E12489" t="s">
        <v>27</v>
      </c>
      <c r="F12489">
        <v>12</v>
      </c>
      <c r="G12489">
        <v>39</v>
      </c>
      <c r="H12489">
        <v>0</v>
      </c>
      <c r="I12489">
        <v>0</v>
      </c>
      <c r="J12489">
        <v>2</v>
      </c>
      <c r="K12489">
        <v>0</v>
      </c>
      <c r="L12489" t="s">
        <v>563</v>
      </c>
      <c r="M12489" t="s">
        <v>160</v>
      </c>
      <c r="N12489" t="s">
        <v>77</v>
      </c>
      <c r="O12489" t="s">
        <v>22</v>
      </c>
      <c r="P12489" t="s">
        <v>23</v>
      </c>
      <c r="Q12489" t="s">
        <v>24</v>
      </c>
    </row>
    <row r="12490" spans="1:17" x14ac:dyDescent="0.2">
      <c r="A12490" s="2">
        <v>40003</v>
      </c>
      <c r="B12490" t="s">
        <v>26</v>
      </c>
      <c r="C12490" t="s">
        <v>531</v>
      </c>
      <c r="D12490" t="s">
        <v>27</v>
      </c>
      <c r="E12490" t="s">
        <v>27</v>
      </c>
      <c r="F12490">
        <v>33</v>
      </c>
      <c r="G12490">
        <v>69</v>
      </c>
      <c r="H12490">
        <v>0</v>
      </c>
      <c r="I12490">
        <v>0</v>
      </c>
      <c r="J12490">
        <v>1</v>
      </c>
      <c r="K12490">
        <v>1</v>
      </c>
      <c r="L12490" t="s">
        <v>563</v>
      </c>
      <c r="M12490" t="s">
        <v>874</v>
      </c>
      <c r="N12490" t="s">
        <v>77</v>
      </c>
      <c r="O12490" t="s">
        <v>122</v>
      </c>
      <c r="P12490" t="s">
        <v>23</v>
      </c>
      <c r="Q12490" t="s">
        <v>30</v>
      </c>
    </row>
    <row r="12491" spans="1:17" x14ac:dyDescent="0.2">
      <c r="A12491" s="2">
        <v>40004</v>
      </c>
      <c r="B12491" t="s">
        <v>131</v>
      </c>
      <c r="C12491" t="s">
        <v>56</v>
      </c>
      <c r="D12491" t="s">
        <v>27</v>
      </c>
      <c r="E12491" t="s">
        <v>27</v>
      </c>
      <c r="F12491">
        <v>30</v>
      </c>
      <c r="G12491">
        <v>92</v>
      </c>
      <c r="H12491">
        <v>0</v>
      </c>
      <c r="I12491">
        <v>0</v>
      </c>
      <c r="J12491">
        <v>2</v>
      </c>
      <c r="K12491">
        <v>2</v>
      </c>
      <c r="L12491" t="s">
        <v>563</v>
      </c>
      <c r="M12491" t="s">
        <v>215</v>
      </c>
      <c r="N12491" t="s">
        <v>77</v>
      </c>
      <c r="O12491" t="s">
        <v>122</v>
      </c>
      <c r="P12491" t="s">
        <v>23</v>
      </c>
      <c r="Q12491" t="s">
        <v>30</v>
      </c>
    </row>
    <row r="12492" spans="1:17" x14ac:dyDescent="0.2">
      <c r="A12492" s="2">
        <v>40004</v>
      </c>
      <c r="B12492" t="s">
        <v>210</v>
      </c>
      <c r="C12492" t="s">
        <v>185</v>
      </c>
      <c r="D12492" t="s">
        <v>27</v>
      </c>
      <c r="E12492" t="s">
        <v>27</v>
      </c>
      <c r="F12492">
        <v>90</v>
      </c>
      <c r="G12492">
        <v>65</v>
      </c>
      <c r="H12492">
        <v>0</v>
      </c>
      <c r="I12492">
        <v>0</v>
      </c>
      <c r="J12492">
        <v>0</v>
      </c>
      <c r="K12492">
        <v>1</v>
      </c>
      <c r="L12492" t="s">
        <v>563</v>
      </c>
      <c r="M12492" t="s">
        <v>215</v>
      </c>
      <c r="N12492" t="s">
        <v>77</v>
      </c>
      <c r="O12492" t="s">
        <v>122</v>
      </c>
      <c r="P12492" t="s">
        <v>23</v>
      </c>
      <c r="Q12492" t="s">
        <v>41</v>
      </c>
    </row>
    <row r="12493" spans="1:17" x14ac:dyDescent="0.2">
      <c r="A12493" s="2">
        <v>40004</v>
      </c>
      <c r="B12493" t="s">
        <v>164</v>
      </c>
      <c r="C12493" t="s">
        <v>913</v>
      </c>
      <c r="D12493" t="s">
        <v>115</v>
      </c>
      <c r="E12493" t="s">
        <v>115</v>
      </c>
      <c r="F12493">
        <v>94</v>
      </c>
      <c r="G12493">
        <v>175</v>
      </c>
      <c r="H12493">
        <v>0</v>
      </c>
      <c r="I12493">
        <v>0</v>
      </c>
      <c r="J12493">
        <v>3</v>
      </c>
      <c r="K12493">
        <v>0</v>
      </c>
      <c r="L12493" t="s">
        <v>28</v>
      </c>
      <c r="M12493" t="s">
        <v>1372</v>
      </c>
      <c r="N12493" t="s">
        <v>164</v>
      </c>
      <c r="O12493" t="s">
        <v>22</v>
      </c>
      <c r="P12493" t="s">
        <v>23</v>
      </c>
      <c r="Q12493" t="s">
        <v>24</v>
      </c>
    </row>
    <row r="12494" spans="1:17" x14ac:dyDescent="0.2">
      <c r="A12494" s="2">
        <v>40005</v>
      </c>
      <c r="B12494" t="s">
        <v>304</v>
      </c>
      <c r="C12494" t="s">
        <v>222</v>
      </c>
      <c r="D12494" t="s">
        <v>27</v>
      </c>
      <c r="E12494" t="s">
        <v>27</v>
      </c>
      <c r="F12494">
        <v>39</v>
      </c>
      <c r="G12494">
        <v>88</v>
      </c>
      <c r="H12494">
        <v>0</v>
      </c>
      <c r="I12494">
        <v>0</v>
      </c>
      <c r="J12494">
        <v>4</v>
      </c>
      <c r="K12494">
        <v>0</v>
      </c>
      <c r="L12494" t="s">
        <v>563</v>
      </c>
      <c r="M12494" t="s">
        <v>332</v>
      </c>
      <c r="N12494" t="s">
        <v>77</v>
      </c>
      <c r="O12494" t="s">
        <v>122</v>
      </c>
      <c r="P12494" t="s">
        <v>23</v>
      </c>
      <c r="Q12494" t="s">
        <v>24</v>
      </c>
    </row>
    <row r="12495" spans="1:17" x14ac:dyDescent="0.2">
      <c r="A12495" s="2">
        <v>40005</v>
      </c>
      <c r="B12495" t="s">
        <v>77</v>
      </c>
      <c r="C12495" t="s">
        <v>263</v>
      </c>
      <c r="D12495" t="s">
        <v>27</v>
      </c>
      <c r="E12495" t="s">
        <v>27</v>
      </c>
      <c r="F12495">
        <v>12</v>
      </c>
      <c r="G12495">
        <v>120</v>
      </c>
      <c r="H12495">
        <v>0</v>
      </c>
      <c r="I12495">
        <v>0</v>
      </c>
      <c r="J12495">
        <v>2</v>
      </c>
      <c r="K12495">
        <v>2</v>
      </c>
      <c r="L12495" t="s">
        <v>563</v>
      </c>
      <c r="M12495" t="s">
        <v>332</v>
      </c>
      <c r="N12495" t="s">
        <v>77</v>
      </c>
      <c r="O12495" t="s">
        <v>22</v>
      </c>
      <c r="P12495" t="s">
        <v>23</v>
      </c>
      <c r="Q12495" t="s">
        <v>30</v>
      </c>
    </row>
    <row r="12496" spans="1:17" x14ac:dyDescent="0.2">
      <c r="A12496" s="2">
        <v>40006</v>
      </c>
      <c r="B12496" t="s">
        <v>531</v>
      </c>
      <c r="C12496" t="s">
        <v>532</v>
      </c>
      <c r="D12496" t="s">
        <v>27</v>
      </c>
      <c r="E12496" t="s">
        <v>27</v>
      </c>
      <c r="F12496">
        <v>69</v>
      </c>
      <c r="G12496">
        <v>135</v>
      </c>
      <c r="H12496">
        <v>0</v>
      </c>
      <c r="I12496">
        <v>0</v>
      </c>
      <c r="J12496">
        <v>4</v>
      </c>
      <c r="K12496">
        <v>0</v>
      </c>
      <c r="L12496" t="s">
        <v>563</v>
      </c>
      <c r="M12496" t="s">
        <v>1256</v>
      </c>
      <c r="N12496" t="s">
        <v>77</v>
      </c>
      <c r="O12496" t="s">
        <v>122</v>
      </c>
      <c r="P12496" t="s">
        <v>23</v>
      </c>
      <c r="Q12496" t="s">
        <v>24</v>
      </c>
    </row>
    <row r="12497" spans="1:17" x14ac:dyDescent="0.2">
      <c r="A12497" s="2">
        <v>40006</v>
      </c>
      <c r="B12497" t="s">
        <v>453</v>
      </c>
      <c r="C12497" t="s">
        <v>282</v>
      </c>
      <c r="D12497" t="s">
        <v>27</v>
      </c>
      <c r="E12497" t="s">
        <v>19</v>
      </c>
      <c r="F12497">
        <v>145</v>
      </c>
      <c r="G12497">
        <v>72</v>
      </c>
      <c r="H12497">
        <v>0</v>
      </c>
      <c r="I12497">
        <v>0</v>
      </c>
      <c r="J12497">
        <v>2</v>
      </c>
      <c r="K12497">
        <v>3</v>
      </c>
      <c r="L12497" t="s">
        <v>28</v>
      </c>
      <c r="M12497" t="s">
        <v>482</v>
      </c>
      <c r="N12497" t="s">
        <v>453</v>
      </c>
      <c r="O12497" t="s">
        <v>22</v>
      </c>
      <c r="P12497" t="s">
        <v>23</v>
      </c>
      <c r="Q12497" t="s">
        <v>41</v>
      </c>
    </row>
    <row r="12498" spans="1:17" x14ac:dyDescent="0.2">
      <c r="A12498" s="2">
        <v>40007</v>
      </c>
      <c r="B12498" t="s">
        <v>164</v>
      </c>
      <c r="C12498" t="s">
        <v>913</v>
      </c>
      <c r="D12498" t="s">
        <v>115</v>
      </c>
      <c r="E12498" t="s">
        <v>115</v>
      </c>
      <c r="F12498">
        <v>94</v>
      </c>
      <c r="G12498">
        <v>175</v>
      </c>
      <c r="H12498">
        <v>0</v>
      </c>
      <c r="I12498">
        <v>0</v>
      </c>
      <c r="J12498">
        <v>4</v>
      </c>
      <c r="K12498">
        <v>0</v>
      </c>
      <c r="L12498" t="s">
        <v>28</v>
      </c>
      <c r="M12498" t="s">
        <v>696</v>
      </c>
      <c r="N12498" t="s">
        <v>164</v>
      </c>
      <c r="O12498" t="s">
        <v>22</v>
      </c>
      <c r="P12498" t="s">
        <v>23</v>
      </c>
      <c r="Q12498" t="s">
        <v>24</v>
      </c>
    </row>
    <row r="12499" spans="1:17" x14ac:dyDescent="0.2">
      <c r="A12499" s="2">
        <v>40012</v>
      </c>
      <c r="B12499" t="s">
        <v>56</v>
      </c>
      <c r="C12499" t="s">
        <v>304</v>
      </c>
      <c r="D12499" t="s">
        <v>27</v>
      </c>
      <c r="E12499" t="s">
        <v>27</v>
      </c>
      <c r="F12499">
        <v>92</v>
      </c>
      <c r="G12499">
        <v>39</v>
      </c>
      <c r="H12499">
        <v>0</v>
      </c>
      <c r="I12499">
        <v>0</v>
      </c>
      <c r="J12499">
        <v>0</v>
      </c>
      <c r="K12499">
        <v>1</v>
      </c>
      <c r="L12499" t="s">
        <v>563</v>
      </c>
      <c r="M12499" t="s">
        <v>1373</v>
      </c>
      <c r="N12499" t="s">
        <v>77</v>
      </c>
      <c r="O12499" t="s">
        <v>122</v>
      </c>
      <c r="P12499" t="s">
        <v>23</v>
      </c>
      <c r="Q12499" t="s">
        <v>41</v>
      </c>
    </row>
    <row r="12500" spans="1:17" x14ac:dyDescent="0.2">
      <c r="A12500" s="2">
        <v>40012</v>
      </c>
      <c r="B12500" t="s">
        <v>182</v>
      </c>
      <c r="C12500" t="s">
        <v>913</v>
      </c>
      <c r="D12500" t="s">
        <v>115</v>
      </c>
      <c r="E12500" t="s">
        <v>115</v>
      </c>
      <c r="F12500">
        <v>108</v>
      </c>
      <c r="G12500">
        <v>175</v>
      </c>
      <c r="H12500">
        <v>0</v>
      </c>
      <c r="I12500">
        <v>0</v>
      </c>
      <c r="J12500">
        <v>3</v>
      </c>
      <c r="K12500">
        <v>1</v>
      </c>
      <c r="L12500" t="s">
        <v>28</v>
      </c>
      <c r="M12500" t="s">
        <v>1094</v>
      </c>
      <c r="N12500" t="s">
        <v>182</v>
      </c>
      <c r="O12500" t="s">
        <v>22</v>
      </c>
      <c r="P12500" t="s">
        <v>23</v>
      </c>
      <c r="Q12500" t="s">
        <v>24</v>
      </c>
    </row>
    <row r="12501" spans="1:17" x14ac:dyDescent="0.2">
      <c r="A12501" s="2">
        <v>40012</v>
      </c>
      <c r="B12501" t="s">
        <v>77</v>
      </c>
      <c r="C12501" t="s">
        <v>531</v>
      </c>
      <c r="D12501" t="s">
        <v>27</v>
      </c>
      <c r="E12501" t="s">
        <v>27</v>
      </c>
      <c r="F12501">
        <v>12</v>
      </c>
      <c r="G12501">
        <v>69</v>
      </c>
      <c r="H12501">
        <v>0</v>
      </c>
      <c r="I12501">
        <v>0</v>
      </c>
      <c r="J12501">
        <v>2</v>
      </c>
      <c r="K12501">
        <v>1</v>
      </c>
      <c r="L12501" t="s">
        <v>563</v>
      </c>
      <c r="M12501" t="s">
        <v>1373</v>
      </c>
      <c r="N12501" t="s">
        <v>77</v>
      </c>
      <c r="O12501" t="s">
        <v>22</v>
      </c>
      <c r="P12501" t="s">
        <v>23</v>
      </c>
      <c r="Q12501" t="s">
        <v>24</v>
      </c>
    </row>
    <row r="12502" spans="1:17" x14ac:dyDescent="0.2">
      <c r="A12502" s="2">
        <v>40013</v>
      </c>
      <c r="B12502" t="s">
        <v>26</v>
      </c>
      <c r="C12502" t="s">
        <v>263</v>
      </c>
      <c r="D12502" t="s">
        <v>27</v>
      </c>
      <c r="E12502" t="s">
        <v>27</v>
      </c>
      <c r="F12502">
        <v>33</v>
      </c>
      <c r="G12502">
        <v>120</v>
      </c>
      <c r="H12502">
        <v>0</v>
      </c>
      <c r="I12502">
        <v>0</v>
      </c>
      <c r="J12502">
        <v>4</v>
      </c>
      <c r="K12502">
        <v>0</v>
      </c>
      <c r="L12502" t="s">
        <v>563</v>
      </c>
      <c r="M12502" t="s">
        <v>1374</v>
      </c>
      <c r="N12502" t="s">
        <v>77</v>
      </c>
      <c r="O12502" t="s">
        <v>122</v>
      </c>
      <c r="P12502" t="s">
        <v>23</v>
      </c>
      <c r="Q12502" t="s">
        <v>24</v>
      </c>
    </row>
    <row r="12503" spans="1:17" x14ac:dyDescent="0.2">
      <c r="A12503" s="2">
        <v>40017</v>
      </c>
      <c r="B12503" t="s">
        <v>131</v>
      </c>
      <c r="C12503" t="s">
        <v>26</v>
      </c>
      <c r="D12503" t="s">
        <v>27</v>
      </c>
      <c r="E12503" t="s">
        <v>27</v>
      </c>
      <c r="F12503">
        <v>30</v>
      </c>
      <c r="G12503">
        <v>33</v>
      </c>
      <c r="H12503">
        <v>0</v>
      </c>
      <c r="I12503">
        <v>0</v>
      </c>
      <c r="J12503">
        <v>1</v>
      </c>
      <c r="K12503">
        <v>1</v>
      </c>
      <c r="L12503" t="s">
        <v>563</v>
      </c>
      <c r="M12503" t="s">
        <v>348</v>
      </c>
      <c r="N12503" t="s">
        <v>77</v>
      </c>
      <c r="O12503" t="s">
        <v>122</v>
      </c>
      <c r="P12503" t="s">
        <v>59</v>
      </c>
      <c r="Q12503" t="s">
        <v>41</v>
      </c>
    </row>
    <row r="12504" spans="1:17" x14ac:dyDescent="0.2">
      <c r="A12504" s="2">
        <v>40017</v>
      </c>
      <c r="B12504" t="s">
        <v>77</v>
      </c>
      <c r="C12504" t="s">
        <v>304</v>
      </c>
      <c r="D12504" t="s">
        <v>27</v>
      </c>
      <c r="E12504" t="s">
        <v>27</v>
      </c>
      <c r="F12504">
        <v>12</v>
      </c>
      <c r="G12504">
        <v>39</v>
      </c>
      <c r="H12504">
        <v>0</v>
      </c>
      <c r="I12504">
        <v>0</v>
      </c>
      <c r="J12504">
        <v>2</v>
      </c>
      <c r="K12504">
        <v>0</v>
      </c>
      <c r="L12504" t="s">
        <v>563</v>
      </c>
      <c r="M12504" t="s">
        <v>348</v>
      </c>
      <c r="N12504" t="s">
        <v>77</v>
      </c>
      <c r="O12504" t="s">
        <v>22</v>
      </c>
      <c r="P12504" t="s">
        <v>23</v>
      </c>
      <c r="Q12504" t="s">
        <v>24</v>
      </c>
    </row>
    <row r="12505" spans="1:17" x14ac:dyDescent="0.2">
      <c r="A12505" s="2">
        <v>40019</v>
      </c>
      <c r="B12505" t="s">
        <v>182</v>
      </c>
      <c r="C12505" t="s">
        <v>569</v>
      </c>
      <c r="D12505" t="s">
        <v>115</v>
      </c>
      <c r="E12505" t="s">
        <v>115</v>
      </c>
      <c r="F12505">
        <v>108</v>
      </c>
      <c r="G12505">
        <v>160</v>
      </c>
      <c r="H12505">
        <v>0</v>
      </c>
      <c r="I12505">
        <v>0</v>
      </c>
      <c r="J12505">
        <v>3</v>
      </c>
      <c r="K12505">
        <v>0</v>
      </c>
      <c r="L12505" t="s">
        <v>28</v>
      </c>
      <c r="M12505" t="s">
        <v>1094</v>
      </c>
      <c r="N12505" t="s">
        <v>182</v>
      </c>
      <c r="O12505" t="s">
        <v>22</v>
      </c>
      <c r="P12505" t="s">
        <v>23</v>
      </c>
      <c r="Q12505" t="s">
        <v>24</v>
      </c>
    </row>
    <row r="12506" spans="1:17" x14ac:dyDescent="0.2">
      <c r="A12506" s="2">
        <v>40020</v>
      </c>
      <c r="B12506" t="s">
        <v>77</v>
      </c>
      <c r="C12506" t="s">
        <v>26</v>
      </c>
      <c r="D12506" t="s">
        <v>27</v>
      </c>
      <c r="E12506" t="s">
        <v>27</v>
      </c>
      <c r="F12506">
        <v>12</v>
      </c>
      <c r="G12506">
        <v>33</v>
      </c>
      <c r="H12506">
        <v>0</v>
      </c>
      <c r="I12506">
        <v>0</v>
      </c>
      <c r="J12506">
        <v>0</v>
      </c>
      <c r="K12506">
        <v>5</v>
      </c>
      <c r="L12506" t="s">
        <v>563</v>
      </c>
      <c r="M12506" t="s">
        <v>337</v>
      </c>
      <c r="N12506" t="s">
        <v>77</v>
      </c>
      <c r="O12506" t="s">
        <v>22</v>
      </c>
      <c r="P12506" t="s">
        <v>23</v>
      </c>
      <c r="Q12506" t="s">
        <v>41</v>
      </c>
    </row>
    <row r="12507" spans="1:17" x14ac:dyDescent="0.2">
      <c r="A12507" s="2">
        <v>40032</v>
      </c>
      <c r="B12507" t="s">
        <v>43</v>
      </c>
      <c r="C12507" t="s">
        <v>210</v>
      </c>
      <c r="D12507" t="s">
        <v>19</v>
      </c>
      <c r="E12507" t="s">
        <v>27</v>
      </c>
      <c r="F12507">
        <v>45</v>
      </c>
      <c r="G12507">
        <v>81</v>
      </c>
      <c r="H12507">
        <v>0</v>
      </c>
      <c r="I12507">
        <v>0</v>
      </c>
      <c r="J12507">
        <v>2</v>
      </c>
      <c r="K12507">
        <v>1</v>
      </c>
      <c r="L12507" t="s">
        <v>28</v>
      </c>
      <c r="M12507" t="s">
        <v>874</v>
      </c>
      <c r="N12507" t="s">
        <v>77</v>
      </c>
      <c r="O12507" t="s">
        <v>122</v>
      </c>
      <c r="P12507" t="s">
        <v>23</v>
      </c>
      <c r="Q12507" t="s">
        <v>24</v>
      </c>
    </row>
    <row r="12508" spans="1:17" x14ac:dyDescent="0.2">
      <c r="A12508" s="2">
        <v>40036</v>
      </c>
      <c r="B12508" t="s">
        <v>471</v>
      </c>
      <c r="C12508" t="s">
        <v>141</v>
      </c>
      <c r="D12508" t="s">
        <v>36</v>
      </c>
      <c r="E12508" t="s">
        <v>36</v>
      </c>
      <c r="F12508">
        <v>83</v>
      </c>
      <c r="G12508">
        <v>31</v>
      </c>
      <c r="H12508">
        <v>0</v>
      </c>
      <c r="I12508">
        <v>0</v>
      </c>
      <c r="J12508">
        <v>1</v>
      </c>
      <c r="K12508">
        <v>1</v>
      </c>
      <c r="L12508" t="s">
        <v>28</v>
      </c>
      <c r="M12508" t="s">
        <v>1375</v>
      </c>
      <c r="N12508" t="s">
        <v>67</v>
      </c>
      <c r="O12508" t="s">
        <v>122</v>
      </c>
      <c r="P12508" t="s">
        <v>23</v>
      </c>
      <c r="Q12508" t="s">
        <v>30</v>
      </c>
    </row>
    <row r="12509" spans="1:17" x14ac:dyDescent="0.2">
      <c r="A12509" s="2">
        <v>40037</v>
      </c>
      <c r="B12509" t="s">
        <v>85</v>
      </c>
      <c r="C12509" t="s">
        <v>145</v>
      </c>
      <c r="D12509" t="s">
        <v>50</v>
      </c>
      <c r="E12509" t="s">
        <v>50</v>
      </c>
      <c r="F12509">
        <v>94</v>
      </c>
      <c r="G12509">
        <v>73</v>
      </c>
      <c r="H12509">
        <v>0</v>
      </c>
      <c r="I12509">
        <v>0</v>
      </c>
      <c r="J12509">
        <v>6</v>
      </c>
      <c r="K12509">
        <v>1</v>
      </c>
      <c r="L12509" t="s">
        <v>28</v>
      </c>
      <c r="M12509" t="s">
        <v>86</v>
      </c>
      <c r="N12509" t="s">
        <v>85</v>
      </c>
      <c r="O12509" t="s">
        <v>22</v>
      </c>
      <c r="P12509" t="s">
        <v>23</v>
      </c>
      <c r="Q12509" t="s">
        <v>24</v>
      </c>
    </row>
    <row r="12510" spans="1:17" x14ac:dyDescent="0.2">
      <c r="A12510" s="2">
        <v>40037</v>
      </c>
      <c r="B12510" t="s">
        <v>150</v>
      </c>
      <c r="C12510" t="s">
        <v>18</v>
      </c>
      <c r="D12510" t="s">
        <v>36</v>
      </c>
      <c r="E12510" t="s">
        <v>19</v>
      </c>
      <c r="F12510">
        <v>47</v>
      </c>
      <c r="G12510">
        <v>21</v>
      </c>
      <c r="H12510">
        <v>0</v>
      </c>
      <c r="I12510">
        <v>0</v>
      </c>
      <c r="J12510">
        <v>1</v>
      </c>
      <c r="K12510">
        <v>0</v>
      </c>
      <c r="L12510" t="s">
        <v>28</v>
      </c>
      <c r="M12510" t="s">
        <v>151</v>
      </c>
      <c r="N12510" t="s">
        <v>150</v>
      </c>
      <c r="O12510" t="s">
        <v>22</v>
      </c>
      <c r="P12510" t="s">
        <v>23</v>
      </c>
      <c r="Q12510" t="s">
        <v>24</v>
      </c>
    </row>
    <row r="12511" spans="1:17" x14ac:dyDescent="0.2">
      <c r="A12511" s="2">
        <v>40037</v>
      </c>
      <c r="B12511" t="s">
        <v>286</v>
      </c>
      <c r="C12511" t="s">
        <v>384</v>
      </c>
      <c r="D12511" t="s">
        <v>50</v>
      </c>
      <c r="E12511" t="s">
        <v>50</v>
      </c>
      <c r="F12511">
        <v>123</v>
      </c>
      <c r="G12511">
        <v>87</v>
      </c>
      <c r="H12511">
        <v>0</v>
      </c>
      <c r="I12511">
        <v>0</v>
      </c>
      <c r="J12511">
        <v>1</v>
      </c>
      <c r="K12511">
        <v>4</v>
      </c>
      <c r="L12511" t="s">
        <v>28</v>
      </c>
      <c r="M12511" t="s">
        <v>359</v>
      </c>
      <c r="N12511" t="s">
        <v>286</v>
      </c>
      <c r="O12511" t="s">
        <v>22</v>
      </c>
      <c r="P12511" t="s">
        <v>23</v>
      </c>
      <c r="Q12511" t="s">
        <v>41</v>
      </c>
    </row>
    <row r="12512" spans="1:17" x14ac:dyDescent="0.2">
      <c r="A12512" s="2">
        <v>40037</v>
      </c>
      <c r="B12512" t="s">
        <v>69</v>
      </c>
      <c r="C12512" t="s">
        <v>120</v>
      </c>
      <c r="D12512" t="s">
        <v>50</v>
      </c>
      <c r="E12512" t="s">
        <v>36</v>
      </c>
      <c r="F12512">
        <v>68</v>
      </c>
      <c r="G12512">
        <v>29</v>
      </c>
      <c r="H12512">
        <v>0</v>
      </c>
      <c r="I12512">
        <v>0</v>
      </c>
      <c r="J12512">
        <v>0</v>
      </c>
      <c r="K12512">
        <v>2</v>
      </c>
      <c r="L12512" t="s">
        <v>28</v>
      </c>
      <c r="M12512" t="s">
        <v>367</v>
      </c>
      <c r="N12512" t="s">
        <v>69</v>
      </c>
      <c r="O12512" t="s">
        <v>22</v>
      </c>
      <c r="P12512" t="s">
        <v>23</v>
      </c>
      <c r="Q12512" t="s">
        <v>41</v>
      </c>
    </row>
    <row r="12513" spans="1:17" x14ac:dyDescent="0.2">
      <c r="A12513" s="2">
        <v>40037</v>
      </c>
      <c r="B12513" t="s">
        <v>386</v>
      </c>
      <c r="C12513" t="s">
        <v>129</v>
      </c>
      <c r="D12513" t="s">
        <v>50</v>
      </c>
      <c r="E12513" t="s">
        <v>50</v>
      </c>
      <c r="F12513">
        <v>137</v>
      </c>
      <c r="G12513">
        <v>4</v>
      </c>
      <c r="H12513">
        <v>0</v>
      </c>
      <c r="I12513">
        <v>0</v>
      </c>
      <c r="J12513">
        <v>0</v>
      </c>
      <c r="K12513">
        <v>2</v>
      </c>
      <c r="L12513" t="s">
        <v>20</v>
      </c>
      <c r="M12513" t="s">
        <v>595</v>
      </c>
      <c r="N12513" t="s">
        <v>386</v>
      </c>
      <c r="O12513" t="s">
        <v>22</v>
      </c>
      <c r="P12513" t="s">
        <v>23</v>
      </c>
      <c r="Q12513" t="s">
        <v>41</v>
      </c>
    </row>
    <row r="12514" spans="1:17" x14ac:dyDescent="0.2">
      <c r="A12514" s="2">
        <v>40037</v>
      </c>
      <c r="B12514" t="s">
        <v>317</v>
      </c>
      <c r="C12514" t="s">
        <v>274</v>
      </c>
      <c r="D12514" t="s">
        <v>50</v>
      </c>
      <c r="E12514" t="s">
        <v>50</v>
      </c>
      <c r="F12514">
        <v>74</v>
      </c>
      <c r="G12514">
        <v>10</v>
      </c>
      <c r="H12514">
        <v>0</v>
      </c>
      <c r="I12514">
        <v>0</v>
      </c>
      <c r="J12514">
        <v>1</v>
      </c>
      <c r="K12514">
        <v>3</v>
      </c>
      <c r="L12514" t="s">
        <v>20</v>
      </c>
      <c r="M12514" t="s">
        <v>394</v>
      </c>
      <c r="N12514" t="s">
        <v>317</v>
      </c>
      <c r="O12514" t="s">
        <v>22</v>
      </c>
      <c r="P12514" t="s">
        <v>23</v>
      </c>
      <c r="Q12514" t="s">
        <v>41</v>
      </c>
    </row>
    <row r="12515" spans="1:17" x14ac:dyDescent="0.2">
      <c r="A12515" s="2">
        <v>40037</v>
      </c>
      <c r="B12515" t="s">
        <v>646</v>
      </c>
      <c r="C12515" t="s">
        <v>167</v>
      </c>
      <c r="D12515" t="s">
        <v>50</v>
      </c>
      <c r="E12515" t="s">
        <v>115</v>
      </c>
      <c r="F12515">
        <v>44</v>
      </c>
      <c r="G12515">
        <v>61</v>
      </c>
      <c r="H12515">
        <v>0</v>
      </c>
      <c r="I12515">
        <v>0</v>
      </c>
      <c r="J12515">
        <v>2</v>
      </c>
      <c r="K12515">
        <v>3</v>
      </c>
      <c r="L12515" t="s">
        <v>28</v>
      </c>
      <c r="M12515" t="s">
        <v>671</v>
      </c>
      <c r="N12515" t="s">
        <v>646</v>
      </c>
      <c r="O12515" t="s">
        <v>22</v>
      </c>
      <c r="P12515" t="s">
        <v>23</v>
      </c>
      <c r="Q12515" t="s">
        <v>41</v>
      </c>
    </row>
    <row r="12516" spans="1:17" x14ac:dyDescent="0.2">
      <c r="A12516" s="2">
        <v>40037</v>
      </c>
      <c r="B12516" t="s">
        <v>87</v>
      </c>
      <c r="C12516" t="s">
        <v>101</v>
      </c>
      <c r="D12516" t="s">
        <v>50</v>
      </c>
      <c r="E12516" t="s">
        <v>50</v>
      </c>
      <c r="F12516">
        <v>23</v>
      </c>
      <c r="G12516">
        <v>56</v>
      </c>
      <c r="H12516">
        <v>0</v>
      </c>
      <c r="I12516">
        <v>0</v>
      </c>
      <c r="J12516">
        <v>1</v>
      </c>
      <c r="K12516">
        <v>0</v>
      </c>
      <c r="L12516" t="s">
        <v>28</v>
      </c>
      <c r="M12516" t="s">
        <v>88</v>
      </c>
      <c r="N12516" t="s">
        <v>87</v>
      </c>
      <c r="O12516" t="s">
        <v>22</v>
      </c>
      <c r="P12516" t="s">
        <v>23</v>
      </c>
      <c r="Q12516" t="s">
        <v>24</v>
      </c>
    </row>
    <row r="12517" spans="1:17" x14ac:dyDescent="0.2">
      <c r="A12517" s="2">
        <v>40037</v>
      </c>
      <c r="B12517" t="s">
        <v>43</v>
      </c>
      <c r="C12517" t="s">
        <v>32</v>
      </c>
      <c r="D12517" t="s">
        <v>19</v>
      </c>
      <c r="E12517" t="s">
        <v>19</v>
      </c>
      <c r="F12517">
        <v>45</v>
      </c>
      <c r="G12517">
        <v>54</v>
      </c>
      <c r="H12517">
        <v>0</v>
      </c>
      <c r="I12517">
        <v>0</v>
      </c>
      <c r="J12517">
        <v>1</v>
      </c>
      <c r="K12517">
        <v>2</v>
      </c>
      <c r="L12517" t="s">
        <v>28</v>
      </c>
      <c r="M12517" t="s">
        <v>337</v>
      </c>
      <c r="N12517" t="s">
        <v>77</v>
      </c>
      <c r="O12517" t="s">
        <v>122</v>
      </c>
      <c r="P12517" t="s">
        <v>23</v>
      </c>
      <c r="Q12517" t="s">
        <v>41</v>
      </c>
    </row>
    <row r="12518" spans="1:17" x14ac:dyDescent="0.2">
      <c r="A12518" s="2">
        <v>40037</v>
      </c>
      <c r="B12518" t="s">
        <v>890</v>
      </c>
      <c r="C12518" t="s">
        <v>118</v>
      </c>
      <c r="D12518" t="s">
        <v>36</v>
      </c>
      <c r="E12518" t="s">
        <v>36</v>
      </c>
      <c r="F12518">
        <v>96</v>
      </c>
      <c r="G12518">
        <v>84</v>
      </c>
      <c r="H12518">
        <v>0</v>
      </c>
      <c r="I12518">
        <v>0</v>
      </c>
      <c r="J12518">
        <v>1</v>
      </c>
      <c r="K12518">
        <v>2</v>
      </c>
      <c r="L12518" t="s">
        <v>28</v>
      </c>
      <c r="M12518" t="s">
        <v>1376</v>
      </c>
      <c r="N12518" t="s">
        <v>67</v>
      </c>
      <c r="O12518" t="s">
        <v>122</v>
      </c>
      <c r="P12518" t="s">
        <v>23</v>
      </c>
      <c r="Q12518" t="s">
        <v>41</v>
      </c>
    </row>
    <row r="12519" spans="1:17" x14ac:dyDescent="0.2">
      <c r="A12519" s="2">
        <v>40037</v>
      </c>
      <c r="B12519" t="s">
        <v>293</v>
      </c>
      <c r="C12519" t="s">
        <v>147</v>
      </c>
      <c r="D12519" t="s">
        <v>50</v>
      </c>
      <c r="E12519" t="s">
        <v>50</v>
      </c>
      <c r="F12519">
        <v>22</v>
      </c>
      <c r="G12519">
        <v>62</v>
      </c>
      <c r="H12519">
        <v>0</v>
      </c>
      <c r="I12519">
        <v>0</v>
      </c>
      <c r="J12519">
        <v>3</v>
      </c>
      <c r="K12519">
        <v>1</v>
      </c>
      <c r="L12519" t="s">
        <v>28</v>
      </c>
      <c r="M12519" t="s">
        <v>653</v>
      </c>
      <c r="N12519" t="s">
        <v>293</v>
      </c>
      <c r="O12519" t="s">
        <v>22</v>
      </c>
      <c r="P12519" t="s">
        <v>23</v>
      </c>
      <c r="Q12519" t="s">
        <v>24</v>
      </c>
    </row>
    <row r="12520" spans="1:17" x14ac:dyDescent="0.2">
      <c r="A12520" s="2">
        <v>40037</v>
      </c>
      <c r="B12520" t="s">
        <v>72</v>
      </c>
      <c r="C12520" t="s">
        <v>107</v>
      </c>
      <c r="D12520" t="s">
        <v>50</v>
      </c>
      <c r="E12520" t="s">
        <v>19</v>
      </c>
      <c r="F12520">
        <v>15</v>
      </c>
      <c r="G12520">
        <v>26</v>
      </c>
      <c r="H12520">
        <v>0</v>
      </c>
      <c r="I12520">
        <v>0</v>
      </c>
      <c r="J12520">
        <v>1</v>
      </c>
      <c r="K12520">
        <v>2</v>
      </c>
      <c r="L12520" t="s">
        <v>28</v>
      </c>
      <c r="M12520" t="s">
        <v>1240</v>
      </c>
      <c r="N12520" t="s">
        <v>72</v>
      </c>
      <c r="O12520" t="s">
        <v>22</v>
      </c>
      <c r="P12520" t="s">
        <v>23</v>
      </c>
      <c r="Q12520" t="s">
        <v>41</v>
      </c>
    </row>
    <row r="12521" spans="1:17" x14ac:dyDescent="0.2">
      <c r="A12521" s="2">
        <v>40037</v>
      </c>
      <c r="B12521" t="s">
        <v>31</v>
      </c>
      <c r="C12521" t="s">
        <v>185</v>
      </c>
      <c r="D12521" t="s">
        <v>19</v>
      </c>
      <c r="E12521" t="s">
        <v>27</v>
      </c>
      <c r="F12521">
        <v>36</v>
      </c>
      <c r="G12521">
        <v>69</v>
      </c>
      <c r="H12521">
        <v>0</v>
      </c>
      <c r="I12521">
        <v>0</v>
      </c>
      <c r="J12521">
        <v>0</v>
      </c>
      <c r="K12521">
        <v>0</v>
      </c>
      <c r="L12521" t="s">
        <v>28</v>
      </c>
      <c r="M12521" t="s">
        <v>337</v>
      </c>
      <c r="N12521" t="s">
        <v>77</v>
      </c>
      <c r="O12521" t="s">
        <v>122</v>
      </c>
      <c r="P12521" t="s">
        <v>23</v>
      </c>
      <c r="Q12521" t="s">
        <v>30</v>
      </c>
    </row>
    <row r="12522" spans="1:17" x14ac:dyDescent="0.2">
      <c r="A12522" s="2">
        <v>40037</v>
      </c>
      <c r="B12522" t="s">
        <v>183</v>
      </c>
      <c r="C12522" t="s">
        <v>34</v>
      </c>
      <c r="D12522" t="s">
        <v>36</v>
      </c>
      <c r="E12522" t="s">
        <v>36</v>
      </c>
      <c r="F12522">
        <v>33</v>
      </c>
      <c r="G12522">
        <v>57</v>
      </c>
      <c r="H12522">
        <v>0</v>
      </c>
      <c r="I12522">
        <v>0</v>
      </c>
      <c r="J12522">
        <v>3</v>
      </c>
      <c r="K12522">
        <v>3</v>
      </c>
      <c r="L12522" t="s">
        <v>28</v>
      </c>
      <c r="M12522" t="s">
        <v>266</v>
      </c>
      <c r="N12522" t="s">
        <v>183</v>
      </c>
      <c r="O12522" t="s">
        <v>22</v>
      </c>
      <c r="P12522" t="s">
        <v>23</v>
      </c>
      <c r="Q12522" t="s">
        <v>30</v>
      </c>
    </row>
    <row r="12523" spans="1:17" x14ac:dyDescent="0.2">
      <c r="A12523" s="2">
        <v>40037</v>
      </c>
      <c r="B12523" t="s">
        <v>81</v>
      </c>
      <c r="C12523" t="s">
        <v>25</v>
      </c>
      <c r="D12523" t="s">
        <v>50</v>
      </c>
      <c r="E12523" t="s">
        <v>19</v>
      </c>
      <c r="F12523">
        <v>112</v>
      </c>
      <c r="G12523">
        <v>1</v>
      </c>
      <c r="H12523">
        <v>0</v>
      </c>
      <c r="I12523">
        <v>0</v>
      </c>
      <c r="J12523">
        <v>0</v>
      </c>
      <c r="K12523">
        <v>1</v>
      </c>
      <c r="L12523" t="s">
        <v>28</v>
      </c>
      <c r="M12523" t="s">
        <v>83</v>
      </c>
      <c r="N12523" t="s">
        <v>81</v>
      </c>
      <c r="O12523" t="s">
        <v>22</v>
      </c>
      <c r="P12523" t="s">
        <v>23</v>
      </c>
      <c r="Q12523" t="s">
        <v>41</v>
      </c>
    </row>
    <row r="12524" spans="1:17" x14ac:dyDescent="0.2">
      <c r="A12524" s="2">
        <v>40037</v>
      </c>
      <c r="B12524" t="s">
        <v>48</v>
      </c>
      <c r="C12524" t="s">
        <v>67</v>
      </c>
      <c r="D12524" t="s">
        <v>50</v>
      </c>
      <c r="E12524" t="s">
        <v>50</v>
      </c>
      <c r="F12524">
        <v>163</v>
      </c>
      <c r="G12524">
        <v>9</v>
      </c>
      <c r="H12524">
        <v>0</v>
      </c>
      <c r="I12524">
        <v>0</v>
      </c>
      <c r="J12524">
        <v>0</v>
      </c>
      <c r="K12524">
        <v>1</v>
      </c>
      <c r="L12524" t="s">
        <v>20</v>
      </c>
      <c r="M12524" t="s">
        <v>866</v>
      </c>
      <c r="N12524" t="s">
        <v>48</v>
      </c>
      <c r="O12524" t="s">
        <v>22</v>
      </c>
      <c r="P12524" t="s">
        <v>23</v>
      </c>
      <c r="Q12524" t="s">
        <v>41</v>
      </c>
    </row>
    <row r="12525" spans="1:17" x14ac:dyDescent="0.2">
      <c r="A12525" s="2">
        <v>40037</v>
      </c>
      <c r="B12525" t="s">
        <v>199</v>
      </c>
      <c r="C12525" t="s">
        <v>138</v>
      </c>
      <c r="D12525" t="s">
        <v>36</v>
      </c>
      <c r="E12525" t="s">
        <v>36</v>
      </c>
      <c r="F12525">
        <v>35</v>
      </c>
      <c r="G12525">
        <v>77</v>
      </c>
      <c r="H12525">
        <v>0</v>
      </c>
      <c r="I12525">
        <v>0</v>
      </c>
      <c r="J12525">
        <v>4</v>
      </c>
      <c r="K12525">
        <v>1</v>
      </c>
      <c r="L12525" t="s">
        <v>28</v>
      </c>
      <c r="M12525" t="s">
        <v>91</v>
      </c>
      <c r="N12525" t="s">
        <v>89</v>
      </c>
      <c r="O12525" t="s">
        <v>122</v>
      </c>
      <c r="P12525" t="s">
        <v>23</v>
      </c>
      <c r="Q12525" t="s">
        <v>24</v>
      </c>
    </row>
    <row r="12526" spans="1:17" x14ac:dyDescent="0.2">
      <c r="A12526" s="2">
        <v>40037</v>
      </c>
      <c r="B12526" t="s">
        <v>304</v>
      </c>
      <c r="C12526" t="s">
        <v>131</v>
      </c>
      <c r="D12526" t="s">
        <v>27</v>
      </c>
      <c r="E12526" t="s">
        <v>27</v>
      </c>
      <c r="F12526">
        <v>46</v>
      </c>
      <c r="G12526">
        <v>38</v>
      </c>
      <c r="H12526">
        <v>0</v>
      </c>
      <c r="I12526">
        <v>0</v>
      </c>
      <c r="J12526">
        <v>4</v>
      </c>
      <c r="K12526">
        <v>0</v>
      </c>
      <c r="L12526" t="s">
        <v>20</v>
      </c>
      <c r="M12526" t="s">
        <v>628</v>
      </c>
      <c r="N12526" t="s">
        <v>304</v>
      </c>
      <c r="O12526" t="s">
        <v>22</v>
      </c>
      <c r="P12526" t="s">
        <v>23</v>
      </c>
      <c r="Q12526" t="s">
        <v>24</v>
      </c>
    </row>
    <row r="12527" spans="1:17" x14ac:dyDescent="0.2">
      <c r="A12527" s="2">
        <v>40037</v>
      </c>
      <c r="B12527" t="s">
        <v>94</v>
      </c>
      <c r="C12527" t="s">
        <v>92</v>
      </c>
      <c r="D12527" t="s">
        <v>50</v>
      </c>
      <c r="E12527" t="s">
        <v>50</v>
      </c>
      <c r="F12527">
        <v>43</v>
      </c>
      <c r="G12527">
        <v>27</v>
      </c>
      <c r="H12527">
        <v>0</v>
      </c>
      <c r="I12527">
        <v>0</v>
      </c>
      <c r="J12527">
        <v>0</v>
      </c>
      <c r="K12527">
        <v>1</v>
      </c>
      <c r="L12527" t="s">
        <v>28</v>
      </c>
      <c r="M12527" t="s">
        <v>96</v>
      </c>
      <c r="N12527" t="s">
        <v>94</v>
      </c>
      <c r="O12527" t="s">
        <v>22</v>
      </c>
      <c r="P12527" t="s">
        <v>23</v>
      </c>
      <c r="Q12527" t="s">
        <v>41</v>
      </c>
    </row>
    <row r="12528" spans="1:17" x14ac:dyDescent="0.2">
      <c r="A12528" s="2">
        <v>40037</v>
      </c>
      <c r="B12528" t="s">
        <v>76</v>
      </c>
      <c r="C12528" t="s">
        <v>244</v>
      </c>
      <c r="D12528" t="s">
        <v>50</v>
      </c>
      <c r="E12528" t="s">
        <v>50</v>
      </c>
      <c r="F12528">
        <v>92</v>
      </c>
      <c r="G12528">
        <v>42</v>
      </c>
      <c r="H12528">
        <v>0</v>
      </c>
      <c r="I12528">
        <v>0</v>
      </c>
      <c r="J12528">
        <v>1</v>
      </c>
      <c r="K12528">
        <v>1</v>
      </c>
      <c r="L12528" t="s">
        <v>28</v>
      </c>
      <c r="M12528" t="s">
        <v>78</v>
      </c>
      <c r="N12528" t="s">
        <v>76</v>
      </c>
      <c r="O12528" t="s">
        <v>22</v>
      </c>
      <c r="P12528" t="s">
        <v>23</v>
      </c>
      <c r="Q12528" t="s">
        <v>30</v>
      </c>
    </row>
    <row r="12529" spans="1:17" x14ac:dyDescent="0.2">
      <c r="A12529" s="2">
        <v>40037</v>
      </c>
      <c r="B12529" t="s">
        <v>98</v>
      </c>
      <c r="C12529" t="s">
        <v>55</v>
      </c>
      <c r="D12529" t="s">
        <v>50</v>
      </c>
      <c r="E12529" t="s">
        <v>57</v>
      </c>
      <c r="F12529">
        <v>37</v>
      </c>
      <c r="G12529">
        <v>16</v>
      </c>
      <c r="H12529">
        <v>0</v>
      </c>
      <c r="I12529">
        <v>0</v>
      </c>
      <c r="J12529">
        <v>0</v>
      </c>
      <c r="K12529">
        <v>3</v>
      </c>
      <c r="L12529" t="s">
        <v>28</v>
      </c>
      <c r="M12529" t="s">
        <v>1377</v>
      </c>
      <c r="N12529" t="s">
        <v>98</v>
      </c>
      <c r="O12529" t="s">
        <v>22</v>
      </c>
      <c r="P12529" t="s">
        <v>23</v>
      </c>
      <c r="Q12529" t="s">
        <v>41</v>
      </c>
    </row>
    <row r="12530" spans="1:17" x14ac:dyDescent="0.2">
      <c r="A12530" s="2">
        <v>40037</v>
      </c>
      <c r="B12530" t="s">
        <v>133</v>
      </c>
      <c r="C12530" t="s">
        <v>38</v>
      </c>
      <c r="D12530" t="s">
        <v>115</v>
      </c>
      <c r="E12530" t="s">
        <v>19</v>
      </c>
      <c r="F12530">
        <v>48</v>
      </c>
      <c r="G12530">
        <v>20</v>
      </c>
      <c r="H12530">
        <v>0</v>
      </c>
      <c r="I12530">
        <v>0</v>
      </c>
      <c r="J12530">
        <v>1</v>
      </c>
      <c r="K12530">
        <v>0</v>
      </c>
      <c r="L12530" t="s">
        <v>28</v>
      </c>
      <c r="M12530" t="s">
        <v>134</v>
      </c>
      <c r="N12530" t="s">
        <v>133</v>
      </c>
      <c r="O12530" t="s">
        <v>22</v>
      </c>
      <c r="P12530" t="s">
        <v>23</v>
      </c>
      <c r="Q12530" t="s">
        <v>24</v>
      </c>
    </row>
    <row r="12531" spans="1:17" x14ac:dyDescent="0.2">
      <c r="A12531" s="2">
        <v>40037</v>
      </c>
      <c r="B12531" t="s">
        <v>174</v>
      </c>
      <c r="C12531" t="s">
        <v>82</v>
      </c>
      <c r="D12531" t="s">
        <v>50</v>
      </c>
      <c r="E12531" t="s">
        <v>50</v>
      </c>
      <c r="F12531">
        <v>150</v>
      </c>
      <c r="G12531">
        <v>17</v>
      </c>
      <c r="H12531">
        <v>0</v>
      </c>
      <c r="I12531">
        <v>0</v>
      </c>
      <c r="J12531">
        <v>0</v>
      </c>
      <c r="K12531">
        <v>3</v>
      </c>
      <c r="L12531" t="s">
        <v>28</v>
      </c>
      <c r="M12531" t="s">
        <v>820</v>
      </c>
      <c r="N12531" t="s">
        <v>174</v>
      </c>
      <c r="O12531" t="s">
        <v>22</v>
      </c>
      <c r="P12531" t="s">
        <v>23</v>
      </c>
      <c r="Q12531" t="s">
        <v>41</v>
      </c>
    </row>
    <row r="12532" spans="1:17" x14ac:dyDescent="0.2">
      <c r="A12532" s="2">
        <v>40037</v>
      </c>
      <c r="B12532" t="s">
        <v>97</v>
      </c>
      <c r="C12532" t="s">
        <v>73</v>
      </c>
      <c r="D12532" t="s">
        <v>50</v>
      </c>
      <c r="E12532" t="s">
        <v>50</v>
      </c>
      <c r="F12532">
        <v>119</v>
      </c>
      <c r="G12532">
        <v>59</v>
      </c>
      <c r="H12532">
        <v>0</v>
      </c>
      <c r="I12532">
        <v>0</v>
      </c>
      <c r="J12532">
        <v>0</v>
      </c>
      <c r="K12532">
        <v>1</v>
      </c>
      <c r="L12532" t="s">
        <v>28</v>
      </c>
      <c r="M12532" t="s">
        <v>97</v>
      </c>
      <c r="N12532" t="s">
        <v>97</v>
      </c>
      <c r="O12532" t="s">
        <v>22</v>
      </c>
      <c r="P12532" t="s">
        <v>23</v>
      </c>
      <c r="Q12532" t="s">
        <v>41</v>
      </c>
    </row>
    <row r="12533" spans="1:17" x14ac:dyDescent="0.2">
      <c r="A12533" s="2">
        <v>40037</v>
      </c>
      <c r="B12533" t="s">
        <v>328</v>
      </c>
      <c r="C12533" t="s">
        <v>106</v>
      </c>
      <c r="D12533" t="s">
        <v>50</v>
      </c>
      <c r="E12533" t="s">
        <v>50</v>
      </c>
      <c r="F12533">
        <v>53</v>
      </c>
      <c r="G12533">
        <v>2</v>
      </c>
      <c r="H12533">
        <v>0</v>
      </c>
      <c r="I12533">
        <v>0</v>
      </c>
      <c r="J12533">
        <v>2</v>
      </c>
      <c r="K12533">
        <v>3</v>
      </c>
      <c r="L12533" t="s">
        <v>28</v>
      </c>
      <c r="M12533" t="s">
        <v>329</v>
      </c>
      <c r="N12533" t="s">
        <v>328</v>
      </c>
      <c r="O12533" t="s">
        <v>22</v>
      </c>
      <c r="P12533" t="s">
        <v>23</v>
      </c>
      <c r="Q12533" t="s">
        <v>41</v>
      </c>
    </row>
    <row r="12534" spans="1:17" x14ac:dyDescent="0.2">
      <c r="A12534" s="2">
        <v>40037</v>
      </c>
      <c r="B12534" t="s">
        <v>391</v>
      </c>
      <c r="C12534" t="s">
        <v>207</v>
      </c>
      <c r="D12534" t="s">
        <v>115</v>
      </c>
      <c r="E12534" t="s">
        <v>36</v>
      </c>
      <c r="F12534">
        <v>152</v>
      </c>
      <c r="G12534">
        <v>105</v>
      </c>
      <c r="H12534">
        <v>0</v>
      </c>
      <c r="I12534">
        <v>0</v>
      </c>
      <c r="J12534">
        <v>0</v>
      </c>
      <c r="K12534">
        <v>0</v>
      </c>
      <c r="L12534" t="s">
        <v>28</v>
      </c>
      <c r="M12534" t="s">
        <v>392</v>
      </c>
      <c r="N12534" t="s">
        <v>391</v>
      </c>
      <c r="O12534" t="s">
        <v>22</v>
      </c>
      <c r="P12534" t="s">
        <v>23</v>
      </c>
      <c r="Q12534" t="s">
        <v>30</v>
      </c>
    </row>
    <row r="12535" spans="1:17" x14ac:dyDescent="0.2">
      <c r="A12535" s="2">
        <v>40037</v>
      </c>
      <c r="B12535" t="s">
        <v>111</v>
      </c>
      <c r="C12535" t="s">
        <v>224</v>
      </c>
      <c r="D12535" t="s">
        <v>36</v>
      </c>
      <c r="E12535" t="s">
        <v>36</v>
      </c>
      <c r="F12535">
        <v>58</v>
      </c>
      <c r="G12535">
        <v>51</v>
      </c>
      <c r="H12535">
        <v>0</v>
      </c>
      <c r="I12535">
        <v>0</v>
      </c>
      <c r="J12535">
        <v>3</v>
      </c>
      <c r="K12535">
        <v>0</v>
      </c>
      <c r="L12535" t="s">
        <v>28</v>
      </c>
      <c r="M12535" t="s">
        <v>1356</v>
      </c>
      <c r="N12535" t="s">
        <v>67</v>
      </c>
      <c r="O12535" t="s">
        <v>122</v>
      </c>
      <c r="P12535" t="s">
        <v>23</v>
      </c>
      <c r="Q12535" t="s">
        <v>24</v>
      </c>
    </row>
    <row r="12536" spans="1:17" x14ac:dyDescent="0.2">
      <c r="A12536" s="2">
        <v>40037</v>
      </c>
      <c r="B12536" t="s">
        <v>184</v>
      </c>
      <c r="C12536" t="s">
        <v>345</v>
      </c>
      <c r="D12536" t="s">
        <v>50</v>
      </c>
      <c r="E12536" t="s">
        <v>50</v>
      </c>
      <c r="F12536">
        <v>146</v>
      </c>
      <c r="G12536">
        <v>103</v>
      </c>
      <c r="H12536">
        <v>0</v>
      </c>
      <c r="I12536">
        <v>0</v>
      </c>
      <c r="J12536">
        <v>2</v>
      </c>
      <c r="K12536">
        <v>0</v>
      </c>
      <c r="L12536" t="s">
        <v>28</v>
      </c>
      <c r="M12536" t="s">
        <v>193</v>
      </c>
      <c r="N12536" t="s">
        <v>184</v>
      </c>
      <c r="O12536" t="s">
        <v>22</v>
      </c>
      <c r="P12536" t="s">
        <v>23</v>
      </c>
      <c r="Q12536" t="s">
        <v>24</v>
      </c>
    </row>
    <row r="12537" spans="1:17" x14ac:dyDescent="0.2">
      <c r="A12537" s="2">
        <v>40037</v>
      </c>
      <c r="B12537" t="s">
        <v>26</v>
      </c>
      <c r="C12537" t="s">
        <v>77</v>
      </c>
      <c r="D12537" t="s">
        <v>27</v>
      </c>
      <c r="E12537" t="s">
        <v>27</v>
      </c>
      <c r="F12537">
        <v>30</v>
      </c>
      <c r="G12537">
        <v>12</v>
      </c>
      <c r="H12537">
        <v>0</v>
      </c>
      <c r="I12537">
        <v>0</v>
      </c>
      <c r="J12537">
        <v>2</v>
      </c>
      <c r="K12537">
        <v>1</v>
      </c>
      <c r="L12537" t="s">
        <v>20</v>
      </c>
      <c r="M12537" t="s">
        <v>219</v>
      </c>
      <c r="N12537" t="s">
        <v>26</v>
      </c>
      <c r="O12537" t="s">
        <v>22</v>
      </c>
      <c r="P12537" t="s">
        <v>23</v>
      </c>
      <c r="Q12537" t="s">
        <v>24</v>
      </c>
    </row>
    <row r="12538" spans="1:17" x14ac:dyDescent="0.2">
      <c r="A12538" s="2">
        <v>40037</v>
      </c>
      <c r="B12538" t="s">
        <v>1279</v>
      </c>
      <c r="C12538" t="s">
        <v>161</v>
      </c>
      <c r="D12538" t="s">
        <v>50</v>
      </c>
      <c r="E12538" t="s">
        <v>50</v>
      </c>
      <c r="F12538">
        <v>96</v>
      </c>
      <c r="G12538">
        <v>67</v>
      </c>
      <c r="H12538">
        <v>0</v>
      </c>
      <c r="I12538">
        <v>0</v>
      </c>
      <c r="J12538">
        <v>2</v>
      </c>
      <c r="K12538">
        <v>1</v>
      </c>
      <c r="L12538" t="s">
        <v>28</v>
      </c>
      <c r="M12538" t="s">
        <v>1280</v>
      </c>
      <c r="N12538" t="s">
        <v>1279</v>
      </c>
      <c r="O12538" t="s">
        <v>22</v>
      </c>
      <c r="P12538" t="s">
        <v>23</v>
      </c>
      <c r="Q12538" t="s">
        <v>24</v>
      </c>
    </row>
    <row r="12539" spans="1:17" x14ac:dyDescent="0.2">
      <c r="A12539" s="2">
        <v>40037</v>
      </c>
      <c r="B12539" t="s">
        <v>110</v>
      </c>
      <c r="C12539" t="s">
        <v>61</v>
      </c>
      <c r="D12539" t="s">
        <v>36</v>
      </c>
      <c r="E12539" t="s">
        <v>36</v>
      </c>
      <c r="F12539">
        <v>55</v>
      </c>
      <c r="G12539">
        <v>89</v>
      </c>
      <c r="H12539">
        <v>0</v>
      </c>
      <c r="I12539">
        <v>0</v>
      </c>
      <c r="J12539">
        <v>1</v>
      </c>
      <c r="K12539">
        <v>1</v>
      </c>
      <c r="L12539" t="s">
        <v>28</v>
      </c>
      <c r="M12539" t="s">
        <v>142</v>
      </c>
      <c r="N12539" t="s">
        <v>110</v>
      </c>
      <c r="O12539" t="s">
        <v>22</v>
      </c>
      <c r="P12539" t="s">
        <v>23</v>
      </c>
      <c r="Q12539" t="s">
        <v>30</v>
      </c>
    </row>
    <row r="12540" spans="1:17" x14ac:dyDescent="0.2">
      <c r="A12540" s="2">
        <v>40037</v>
      </c>
      <c r="B12540" t="s">
        <v>296</v>
      </c>
      <c r="C12540" t="s">
        <v>46</v>
      </c>
      <c r="D12540" t="s">
        <v>36</v>
      </c>
      <c r="E12540" t="s">
        <v>36</v>
      </c>
      <c r="F12540">
        <v>82</v>
      </c>
      <c r="G12540">
        <v>153</v>
      </c>
      <c r="H12540">
        <v>0</v>
      </c>
      <c r="I12540">
        <v>0</v>
      </c>
      <c r="J12540">
        <v>1</v>
      </c>
      <c r="K12540">
        <v>0</v>
      </c>
      <c r="L12540" t="s">
        <v>28</v>
      </c>
      <c r="M12540" t="s">
        <v>399</v>
      </c>
      <c r="N12540" t="s">
        <v>296</v>
      </c>
      <c r="O12540" t="s">
        <v>22</v>
      </c>
      <c r="P12540" t="s">
        <v>23</v>
      </c>
      <c r="Q12540" t="s">
        <v>24</v>
      </c>
    </row>
    <row r="12541" spans="1:17" x14ac:dyDescent="0.2">
      <c r="A12541" s="2">
        <v>40037</v>
      </c>
      <c r="B12541" t="s">
        <v>126</v>
      </c>
      <c r="C12541" t="s">
        <v>89</v>
      </c>
      <c r="D12541" t="s">
        <v>50</v>
      </c>
      <c r="E12541" t="s">
        <v>50</v>
      </c>
      <c r="F12541">
        <v>3</v>
      </c>
      <c r="G12541">
        <v>7</v>
      </c>
      <c r="H12541">
        <v>0</v>
      </c>
      <c r="I12541">
        <v>0</v>
      </c>
      <c r="J12541">
        <v>2</v>
      </c>
      <c r="K12541">
        <v>2</v>
      </c>
      <c r="L12541" t="s">
        <v>28</v>
      </c>
      <c r="M12541" t="s">
        <v>308</v>
      </c>
      <c r="N12541" t="s">
        <v>126</v>
      </c>
      <c r="O12541" t="s">
        <v>22</v>
      </c>
      <c r="P12541" t="s">
        <v>23</v>
      </c>
      <c r="Q12541" t="s">
        <v>30</v>
      </c>
    </row>
    <row r="12542" spans="1:17" x14ac:dyDescent="0.2">
      <c r="A12542" s="2">
        <v>40037</v>
      </c>
      <c r="B12542" t="s">
        <v>100</v>
      </c>
      <c r="C12542" t="s">
        <v>123</v>
      </c>
      <c r="D12542" t="s">
        <v>50</v>
      </c>
      <c r="E12542" t="s">
        <v>50</v>
      </c>
      <c r="F12542">
        <v>32</v>
      </c>
      <c r="G12542">
        <v>25</v>
      </c>
      <c r="H12542">
        <v>0</v>
      </c>
      <c r="I12542">
        <v>0</v>
      </c>
      <c r="J12542">
        <v>1</v>
      </c>
      <c r="K12542">
        <v>1</v>
      </c>
      <c r="L12542" t="s">
        <v>28</v>
      </c>
      <c r="M12542" t="s">
        <v>102</v>
      </c>
      <c r="N12542" t="s">
        <v>100</v>
      </c>
      <c r="O12542" t="s">
        <v>22</v>
      </c>
      <c r="P12542" t="s">
        <v>23</v>
      </c>
      <c r="Q12542" t="s">
        <v>30</v>
      </c>
    </row>
    <row r="12543" spans="1:17" x14ac:dyDescent="0.2">
      <c r="A12543" s="2">
        <v>40037</v>
      </c>
      <c r="B12543" t="s">
        <v>49</v>
      </c>
      <c r="C12543" t="s">
        <v>104</v>
      </c>
      <c r="D12543" t="s">
        <v>50</v>
      </c>
      <c r="E12543" t="s">
        <v>50</v>
      </c>
      <c r="F12543">
        <v>50</v>
      </c>
      <c r="G12543">
        <v>24</v>
      </c>
      <c r="H12543">
        <v>0</v>
      </c>
      <c r="I12543">
        <v>0</v>
      </c>
      <c r="J12543">
        <v>4</v>
      </c>
      <c r="K12543">
        <v>0</v>
      </c>
      <c r="L12543" t="s">
        <v>20</v>
      </c>
      <c r="M12543" t="s">
        <v>103</v>
      </c>
      <c r="N12543" t="s">
        <v>49</v>
      </c>
      <c r="O12543" t="s">
        <v>22</v>
      </c>
      <c r="P12543" t="s">
        <v>23</v>
      </c>
      <c r="Q12543" t="s">
        <v>24</v>
      </c>
    </row>
    <row r="12544" spans="1:17" x14ac:dyDescent="0.2">
      <c r="A12544" s="2">
        <v>40037</v>
      </c>
      <c r="B12544" t="s">
        <v>239</v>
      </c>
      <c r="C12544" t="s">
        <v>113</v>
      </c>
      <c r="D12544" t="s">
        <v>115</v>
      </c>
      <c r="E12544" t="s">
        <v>115</v>
      </c>
      <c r="F12544">
        <v>80</v>
      </c>
      <c r="G12544">
        <v>64</v>
      </c>
      <c r="H12544">
        <v>0</v>
      </c>
      <c r="I12544">
        <v>0</v>
      </c>
      <c r="J12544">
        <v>2</v>
      </c>
      <c r="K12544">
        <v>1</v>
      </c>
      <c r="L12544" t="s">
        <v>28</v>
      </c>
      <c r="M12544" t="s">
        <v>1378</v>
      </c>
      <c r="N12544" t="s">
        <v>239</v>
      </c>
      <c r="O12544" t="s">
        <v>22</v>
      </c>
      <c r="P12544" t="s">
        <v>23</v>
      </c>
      <c r="Q12544" t="s">
        <v>24</v>
      </c>
    </row>
    <row r="12545" spans="1:17" x14ac:dyDescent="0.2">
      <c r="A12545" s="2">
        <v>40037</v>
      </c>
      <c r="B12545" t="s">
        <v>90</v>
      </c>
      <c r="C12545" t="s">
        <v>153</v>
      </c>
      <c r="D12545" t="s">
        <v>50</v>
      </c>
      <c r="E12545" t="s">
        <v>50</v>
      </c>
      <c r="F12545">
        <v>40</v>
      </c>
      <c r="G12545">
        <v>11</v>
      </c>
      <c r="H12545">
        <v>0</v>
      </c>
      <c r="I12545">
        <v>0</v>
      </c>
      <c r="J12545">
        <v>2</v>
      </c>
      <c r="K12545">
        <v>0</v>
      </c>
      <c r="L12545" t="s">
        <v>28</v>
      </c>
      <c r="M12545" t="s">
        <v>975</v>
      </c>
      <c r="N12545" t="s">
        <v>90</v>
      </c>
      <c r="O12545" t="s">
        <v>22</v>
      </c>
      <c r="P12545" t="s">
        <v>23</v>
      </c>
      <c r="Q12545" t="s">
        <v>24</v>
      </c>
    </row>
    <row r="12546" spans="1:17" x14ac:dyDescent="0.2">
      <c r="A12546" s="2">
        <v>40037</v>
      </c>
      <c r="B12546" t="s">
        <v>95</v>
      </c>
      <c r="C12546" t="s">
        <v>39</v>
      </c>
      <c r="D12546" t="s">
        <v>50</v>
      </c>
      <c r="E12546" t="s">
        <v>19</v>
      </c>
      <c r="F12546">
        <v>6</v>
      </c>
      <c r="G12546">
        <v>8</v>
      </c>
      <c r="H12546">
        <v>0</v>
      </c>
      <c r="I12546">
        <v>0</v>
      </c>
      <c r="J12546">
        <v>2</v>
      </c>
      <c r="K12546">
        <v>3</v>
      </c>
      <c r="L12546" t="s">
        <v>28</v>
      </c>
      <c r="M12546" t="s">
        <v>326</v>
      </c>
      <c r="N12546" t="s">
        <v>95</v>
      </c>
      <c r="O12546" t="s">
        <v>22</v>
      </c>
      <c r="P12546" t="s">
        <v>23</v>
      </c>
      <c r="Q12546" t="s">
        <v>41</v>
      </c>
    </row>
    <row r="12547" spans="1:17" x14ac:dyDescent="0.2">
      <c r="A12547" s="2">
        <v>40037</v>
      </c>
      <c r="B12547" t="s">
        <v>617</v>
      </c>
      <c r="C12547" t="s">
        <v>211</v>
      </c>
      <c r="D12547" t="s">
        <v>36</v>
      </c>
      <c r="E12547" t="s">
        <v>36</v>
      </c>
      <c r="F12547">
        <v>117</v>
      </c>
      <c r="G12547">
        <v>93</v>
      </c>
      <c r="H12547">
        <v>0</v>
      </c>
      <c r="I12547">
        <v>0</v>
      </c>
      <c r="J12547">
        <v>1</v>
      </c>
      <c r="K12547">
        <v>2</v>
      </c>
      <c r="L12547" t="s">
        <v>28</v>
      </c>
      <c r="M12547" t="s">
        <v>618</v>
      </c>
      <c r="N12547" t="s">
        <v>617</v>
      </c>
      <c r="O12547" t="s">
        <v>22</v>
      </c>
      <c r="P12547" t="s">
        <v>23</v>
      </c>
      <c r="Q12547" t="s">
        <v>41</v>
      </c>
    </row>
    <row r="12548" spans="1:17" x14ac:dyDescent="0.2">
      <c r="A12548" s="2">
        <v>40037</v>
      </c>
      <c r="B12548" t="s">
        <v>443</v>
      </c>
      <c r="C12548" t="s">
        <v>182</v>
      </c>
      <c r="D12548" t="s">
        <v>115</v>
      </c>
      <c r="E12548" t="s">
        <v>115</v>
      </c>
      <c r="F12548">
        <v>127</v>
      </c>
      <c r="G12548">
        <v>108</v>
      </c>
      <c r="H12548">
        <v>0</v>
      </c>
      <c r="I12548">
        <v>0</v>
      </c>
      <c r="J12548">
        <v>1</v>
      </c>
      <c r="K12548">
        <v>1</v>
      </c>
      <c r="L12548" t="s">
        <v>28</v>
      </c>
      <c r="M12548" t="s">
        <v>443</v>
      </c>
      <c r="N12548" t="s">
        <v>443</v>
      </c>
      <c r="O12548" t="s">
        <v>22</v>
      </c>
      <c r="P12548" t="s">
        <v>23</v>
      </c>
      <c r="Q12548" t="s">
        <v>30</v>
      </c>
    </row>
    <row r="12549" spans="1:17" x14ac:dyDescent="0.2">
      <c r="A12549" s="2">
        <v>40037</v>
      </c>
      <c r="B12549" t="s">
        <v>249</v>
      </c>
      <c r="C12549" t="s">
        <v>125</v>
      </c>
      <c r="D12549" t="s">
        <v>50</v>
      </c>
      <c r="E12549" t="s">
        <v>50</v>
      </c>
      <c r="F12549">
        <v>60</v>
      </c>
      <c r="G12549">
        <v>203</v>
      </c>
      <c r="H12549">
        <v>0</v>
      </c>
      <c r="I12549">
        <v>0</v>
      </c>
      <c r="J12549">
        <v>5</v>
      </c>
      <c r="K12549">
        <v>0</v>
      </c>
      <c r="L12549" t="s">
        <v>20</v>
      </c>
      <c r="M12549" t="s">
        <v>299</v>
      </c>
      <c r="N12549" t="s">
        <v>249</v>
      </c>
      <c r="O12549" t="s">
        <v>22</v>
      </c>
      <c r="P12549" t="s">
        <v>23</v>
      </c>
      <c r="Q12549" t="s">
        <v>24</v>
      </c>
    </row>
    <row r="12550" spans="1:17" x14ac:dyDescent="0.2">
      <c r="A12550" s="2">
        <v>40037</v>
      </c>
      <c r="B12550" t="s">
        <v>149</v>
      </c>
      <c r="C12550" t="s">
        <v>1204</v>
      </c>
      <c r="D12550" t="s">
        <v>36</v>
      </c>
      <c r="E12550" t="s">
        <v>50</v>
      </c>
      <c r="F12550">
        <v>72</v>
      </c>
      <c r="G12550">
        <v>14</v>
      </c>
      <c r="H12550">
        <v>0</v>
      </c>
      <c r="I12550">
        <v>0</v>
      </c>
      <c r="J12550">
        <v>1</v>
      </c>
      <c r="K12550">
        <v>3</v>
      </c>
      <c r="L12550" t="s">
        <v>28</v>
      </c>
      <c r="M12550" t="s">
        <v>1282</v>
      </c>
      <c r="N12550" t="s">
        <v>149</v>
      </c>
      <c r="O12550" t="s">
        <v>22</v>
      </c>
      <c r="P12550" t="s">
        <v>23</v>
      </c>
      <c r="Q12550" t="s">
        <v>41</v>
      </c>
    </row>
    <row r="12551" spans="1:17" x14ac:dyDescent="0.2">
      <c r="A12551" s="2">
        <v>40037</v>
      </c>
      <c r="B12551" t="s">
        <v>52</v>
      </c>
      <c r="C12551" t="s">
        <v>70</v>
      </c>
      <c r="D12551" t="s">
        <v>50</v>
      </c>
      <c r="E12551" t="s">
        <v>50</v>
      </c>
      <c r="F12551">
        <v>41</v>
      </c>
      <c r="G12551">
        <v>52</v>
      </c>
      <c r="H12551">
        <v>0</v>
      </c>
      <c r="I12551">
        <v>0</v>
      </c>
      <c r="J12551">
        <v>1</v>
      </c>
      <c r="K12551">
        <v>0</v>
      </c>
      <c r="L12551" t="s">
        <v>28</v>
      </c>
      <c r="M12551" t="s">
        <v>68</v>
      </c>
      <c r="N12551" t="s">
        <v>52</v>
      </c>
      <c r="O12551" t="s">
        <v>22</v>
      </c>
      <c r="P12551" t="s">
        <v>23</v>
      </c>
      <c r="Q12551" t="s">
        <v>24</v>
      </c>
    </row>
    <row r="12552" spans="1:17" x14ac:dyDescent="0.2">
      <c r="A12552" s="2">
        <v>40037</v>
      </c>
      <c r="B12552" t="s">
        <v>53</v>
      </c>
      <c r="C12552" t="s">
        <v>119</v>
      </c>
      <c r="D12552" t="s">
        <v>50</v>
      </c>
      <c r="E12552" t="s">
        <v>50</v>
      </c>
      <c r="F12552">
        <v>13</v>
      </c>
      <c r="G12552">
        <v>5</v>
      </c>
      <c r="H12552">
        <v>0</v>
      </c>
      <c r="I12552">
        <v>0</v>
      </c>
      <c r="J12552">
        <v>0</v>
      </c>
      <c r="K12552">
        <v>0</v>
      </c>
      <c r="L12552" t="s">
        <v>28</v>
      </c>
      <c r="M12552" t="s">
        <v>323</v>
      </c>
      <c r="N12552" t="s">
        <v>53</v>
      </c>
      <c r="O12552" t="s">
        <v>22</v>
      </c>
      <c r="P12552" t="s">
        <v>23</v>
      </c>
      <c r="Q12552" t="s">
        <v>30</v>
      </c>
    </row>
    <row r="12553" spans="1:17" x14ac:dyDescent="0.2">
      <c r="A12553" s="2">
        <v>40037</v>
      </c>
      <c r="B12553" t="s">
        <v>365</v>
      </c>
      <c r="C12553" t="s">
        <v>267</v>
      </c>
      <c r="D12553" t="s">
        <v>36</v>
      </c>
      <c r="E12553" t="s">
        <v>36</v>
      </c>
      <c r="F12553">
        <v>71</v>
      </c>
      <c r="G12553">
        <v>102</v>
      </c>
      <c r="H12553">
        <v>0</v>
      </c>
      <c r="I12553">
        <v>0</v>
      </c>
      <c r="J12553">
        <v>0</v>
      </c>
      <c r="K12553">
        <v>2</v>
      </c>
      <c r="L12553" t="s">
        <v>28</v>
      </c>
      <c r="M12553" t="s">
        <v>187</v>
      </c>
      <c r="N12553" t="s">
        <v>82</v>
      </c>
      <c r="O12553" t="s">
        <v>122</v>
      </c>
      <c r="P12553" t="s">
        <v>23</v>
      </c>
      <c r="Q12553" t="s">
        <v>41</v>
      </c>
    </row>
    <row r="12554" spans="1:17" x14ac:dyDescent="0.2">
      <c r="A12554" s="2">
        <v>40037</v>
      </c>
      <c r="B12554" t="s">
        <v>282</v>
      </c>
      <c r="C12554" t="s">
        <v>210</v>
      </c>
      <c r="D12554" t="s">
        <v>19</v>
      </c>
      <c r="E12554" t="s">
        <v>27</v>
      </c>
      <c r="F12554">
        <v>70</v>
      </c>
      <c r="G12554">
        <v>81</v>
      </c>
      <c r="H12554">
        <v>0</v>
      </c>
      <c r="I12554">
        <v>0</v>
      </c>
      <c r="J12554">
        <v>1</v>
      </c>
      <c r="K12554">
        <v>0</v>
      </c>
      <c r="L12554" t="s">
        <v>20</v>
      </c>
      <c r="M12554" t="s">
        <v>285</v>
      </c>
      <c r="N12554" t="s">
        <v>282</v>
      </c>
      <c r="O12554" t="s">
        <v>22</v>
      </c>
      <c r="P12554" t="s">
        <v>23</v>
      </c>
      <c r="Q12554" t="s">
        <v>24</v>
      </c>
    </row>
    <row r="12555" spans="1:17" x14ac:dyDescent="0.2">
      <c r="A12555" s="2">
        <v>40037</v>
      </c>
      <c r="B12555" t="s">
        <v>128</v>
      </c>
      <c r="C12555" t="s">
        <v>136</v>
      </c>
      <c r="D12555" t="s">
        <v>36</v>
      </c>
      <c r="E12555" t="s">
        <v>36</v>
      </c>
      <c r="F12555">
        <v>49</v>
      </c>
      <c r="G12555">
        <v>18</v>
      </c>
      <c r="H12555">
        <v>0</v>
      </c>
      <c r="I12555">
        <v>0</v>
      </c>
      <c r="J12555">
        <v>0</v>
      </c>
      <c r="K12555">
        <v>0</v>
      </c>
      <c r="L12555" t="s">
        <v>28</v>
      </c>
      <c r="M12555" t="s">
        <v>278</v>
      </c>
      <c r="N12555" t="s">
        <v>128</v>
      </c>
      <c r="O12555" t="s">
        <v>22</v>
      </c>
      <c r="P12555" t="s">
        <v>23</v>
      </c>
      <c r="Q12555" t="s">
        <v>30</v>
      </c>
    </row>
    <row r="12556" spans="1:17" x14ac:dyDescent="0.2">
      <c r="A12556" s="2">
        <v>40037</v>
      </c>
      <c r="B12556" t="s">
        <v>168</v>
      </c>
      <c r="C12556" t="s">
        <v>180</v>
      </c>
      <c r="D12556" t="s">
        <v>50</v>
      </c>
      <c r="E12556" t="s">
        <v>50</v>
      </c>
      <c r="F12556">
        <v>19</v>
      </c>
      <c r="G12556">
        <v>28</v>
      </c>
      <c r="H12556">
        <v>0</v>
      </c>
      <c r="I12556">
        <v>0</v>
      </c>
      <c r="J12556">
        <v>0</v>
      </c>
      <c r="K12556">
        <v>3</v>
      </c>
      <c r="L12556" t="s">
        <v>28</v>
      </c>
      <c r="M12556" t="s">
        <v>318</v>
      </c>
      <c r="N12556" t="s">
        <v>168</v>
      </c>
      <c r="O12556" t="s">
        <v>22</v>
      </c>
      <c r="P12556" t="s">
        <v>23</v>
      </c>
      <c r="Q12556" t="s">
        <v>41</v>
      </c>
    </row>
    <row r="12557" spans="1:17" x14ac:dyDescent="0.2">
      <c r="A12557" s="2">
        <v>40037</v>
      </c>
      <c r="B12557" t="s">
        <v>45</v>
      </c>
      <c r="C12557" t="s">
        <v>405</v>
      </c>
      <c r="D12557" t="s">
        <v>36</v>
      </c>
      <c r="E12557" t="s">
        <v>36</v>
      </c>
      <c r="F12557">
        <v>120</v>
      </c>
      <c r="G12557">
        <v>164</v>
      </c>
      <c r="H12557">
        <v>0</v>
      </c>
      <c r="I12557">
        <v>0</v>
      </c>
      <c r="J12557">
        <v>1</v>
      </c>
      <c r="K12557">
        <v>1</v>
      </c>
      <c r="L12557" t="s">
        <v>28</v>
      </c>
      <c r="M12557" t="s">
        <v>831</v>
      </c>
      <c r="N12557" t="s">
        <v>45</v>
      </c>
      <c r="O12557" t="s">
        <v>22</v>
      </c>
      <c r="P12557" t="s">
        <v>23</v>
      </c>
      <c r="Q12557" t="s">
        <v>30</v>
      </c>
    </row>
    <row r="12558" spans="1:17" x14ac:dyDescent="0.2">
      <c r="A12558" s="2">
        <v>40040</v>
      </c>
      <c r="B12558" t="s">
        <v>391</v>
      </c>
      <c r="C12558" t="s">
        <v>182</v>
      </c>
      <c r="D12558" t="s">
        <v>115</v>
      </c>
      <c r="E12558" t="s">
        <v>115</v>
      </c>
      <c r="F12558">
        <v>152</v>
      </c>
      <c r="G12558">
        <v>108</v>
      </c>
      <c r="H12558">
        <v>0</v>
      </c>
      <c r="I12558">
        <v>0</v>
      </c>
      <c r="J12558">
        <v>0</v>
      </c>
      <c r="K12558">
        <v>0</v>
      </c>
      <c r="L12558" t="s">
        <v>28</v>
      </c>
      <c r="M12558" t="s">
        <v>392</v>
      </c>
      <c r="N12558" t="s">
        <v>391</v>
      </c>
      <c r="O12558" t="s">
        <v>22</v>
      </c>
      <c r="P12558" t="s">
        <v>23</v>
      </c>
      <c r="Q12558" t="s">
        <v>30</v>
      </c>
    </row>
    <row r="12559" spans="1:17" x14ac:dyDescent="0.2">
      <c r="A12559" s="2">
        <v>40041</v>
      </c>
      <c r="B12559" t="s">
        <v>453</v>
      </c>
      <c r="C12559" t="s">
        <v>185</v>
      </c>
      <c r="D12559" t="s">
        <v>27</v>
      </c>
      <c r="E12559" t="s">
        <v>27</v>
      </c>
      <c r="F12559">
        <v>149</v>
      </c>
      <c r="G12559">
        <v>69</v>
      </c>
      <c r="H12559">
        <v>0</v>
      </c>
      <c r="I12559">
        <v>0</v>
      </c>
      <c r="J12559">
        <v>0</v>
      </c>
      <c r="K12559">
        <v>1</v>
      </c>
      <c r="L12559" t="s">
        <v>28</v>
      </c>
      <c r="M12559" t="s">
        <v>482</v>
      </c>
      <c r="N12559" t="s">
        <v>453</v>
      </c>
      <c r="O12559" t="s">
        <v>22</v>
      </c>
      <c r="P12559" t="s">
        <v>23</v>
      </c>
      <c r="Q12559" t="s">
        <v>41</v>
      </c>
    </row>
    <row r="12560" spans="1:17" x14ac:dyDescent="0.2">
      <c r="A12560" s="2">
        <v>40044</v>
      </c>
      <c r="B12560" t="s">
        <v>388</v>
      </c>
      <c r="C12560" t="s">
        <v>464</v>
      </c>
      <c r="D12560" t="s">
        <v>115</v>
      </c>
      <c r="E12560" t="s">
        <v>115</v>
      </c>
      <c r="F12560">
        <v>156</v>
      </c>
      <c r="G12560">
        <v>148</v>
      </c>
      <c r="H12560">
        <v>0</v>
      </c>
      <c r="I12560">
        <v>0</v>
      </c>
      <c r="J12560">
        <v>0</v>
      </c>
      <c r="K12560">
        <v>1</v>
      </c>
      <c r="L12560" t="s">
        <v>450</v>
      </c>
      <c r="M12560" t="s">
        <v>821</v>
      </c>
      <c r="N12560" t="s">
        <v>388</v>
      </c>
      <c r="O12560" t="s">
        <v>22</v>
      </c>
      <c r="P12560" t="s">
        <v>23</v>
      </c>
      <c r="Q12560" t="s">
        <v>41</v>
      </c>
    </row>
    <row r="12561" spans="1:17" x14ac:dyDescent="0.2">
      <c r="A12561" s="2">
        <v>40045</v>
      </c>
      <c r="B12561" t="s">
        <v>469</v>
      </c>
      <c r="C12561" t="s">
        <v>569</v>
      </c>
      <c r="D12561" t="s">
        <v>115</v>
      </c>
      <c r="E12561" t="s">
        <v>115</v>
      </c>
      <c r="F12561">
        <v>95</v>
      </c>
      <c r="G12561">
        <v>160</v>
      </c>
      <c r="H12561">
        <v>0</v>
      </c>
      <c r="I12561">
        <v>0</v>
      </c>
      <c r="J12561">
        <v>2</v>
      </c>
      <c r="K12561">
        <v>0</v>
      </c>
      <c r="L12561" t="s">
        <v>450</v>
      </c>
      <c r="M12561" t="s">
        <v>821</v>
      </c>
      <c r="N12561" t="s">
        <v>388</v>
      </c>
      <c r="O12561" t="s">
        <v>122</v>
      </c>
      <c r="P12561" t="s">
        <v>23</v>
      </c>
      <c r="Q12561" t="s">
        <v>24</v>
      </c>
    </row>
    <row r="12562" spans="1:17" x14ac:dyDescent="0.2">
      <c r="A12562" s="2">
        <v>40047</v>
      </c>
      <c r="B12562" t="s">
        <v>462</v>
      </c>
      <c r="C12562" t="s">
        <v>464</v>
      </c>
      <c r="D12562" t="s">
        <v>115</v>
      </c>
      <c r="E12562" t="s">
        <v>115</v>
      </c>
      <c r="F12562">
        <v>156</v>
      </c>
      <c r="G12562">
        <v>148</v>
      </c>
      <c r="H12562">
        <v>0</v>
      </c>
      <c r="I12562">
        <v>0</v>
      </c>
      <c r="J12562">
        <v>4</v>
      </c>
      <c r="K12562">
        <v>3</v>
      </c>
      <c r="L12562" t="s">
        <v>450</v>
      </c>
      <c r="M12562" t="s">
        <v>821</v>
      </c>
      <c r="N12562" t="s">
        <v>388</v>
      </c>
      <c r="O12562" t="s">
        <v>122</v>
      </c>
      <c r="P12562" t="s">
        <v>23</v>
      </c>
      <c r="Q12562" t="s">
        <v>24</v>
      </c>
    </row>
    <row r="12563" spans="1:17" x14ac:dyDescent="0.2">
      <c r="A12563" s="2">
        <v>40048</v>
      </c>
      <c r="B12563" t="s">
        <v>388</v>
      </c>
      <c r="C12563" t="s">
        <v>569</v>
      </c>
      <c r="D12563" t="s">
        <v>115</v>
      </c>
      <c r="E12563" t="s">
        <v>115</v>
      </c>
      <c r="F12563">
        <v>156</v>
      </c>
      <c r="G12563">
        <v>160</v>
      </c>
      <c r="H12563">
        <v>0</v>
      </c>
      <c r="I12563">
        <v>0</v>
      </c>
      <c r="J12563">
        <v>2</v>
      </c>
      <c r="K12563">
        <v>1</v>
      </c>
      <c r="L12563" t="s">
        <v>450</v>
      </c>
      <c r="M12563" t="s">
        <v>821</v>
      </c>
      <c r="N12563" t="s">
        <v>388</v>
      </c>
      <c r="O12563" t="s">
        <v>22</v>
      </c>
      <c r="P12563" t="s">
        <v>23</v>
      </c>
      <c r="Q12563" t="s">
        <v>24</v>
      </c>
    </row>
    <row r="12564" spans="1:17" x14ac:dyDescent="0.2">
      <c r="A12564" s="2">
        <v>40048</v>
      </c>
      <c r="B12564" t="s">
        <v>163</v>
      </c>
      <c r="C12564" t="s">
        <v>889</v>
      </c>
      <c r="D12564" t="s">
        <v>115</v>
      </c>
      <c r="E12564" t="s">
        <v>115</v>
      </c>
      <c r="F12564">
        <v>86</v>
      </c>
      <c r="G12564">
        <v>187</v>
      </c>
      <c r="H12564">
        <v>0</v>
      </c>
      <c r="I12564">
        <v>0</v>
      </c>
      <c r="J12564">
        <v>9</v>
      </c>
      <c r="K12564">
        <v>2</v>
      </c>
      <c r="L12564" t="s">
        <v>1071</v>
      </c>
      <c r="M12564" t="s">
        <v>1379</v>
      </c>
      <c r="N12564" t="s">
        <v>638</v>
      </c>
      <c r="O12564" t="s">
        <v>122</v>
      </c>
      <c r="P12564" t="s">
        <v>23</v>
      </c>
      <c r="Q12564" t="s">
        <v>24</v>
      </c>
    </row>
    <row r="12565" spans="1:17" x14ac:dyDescent="0.2">
      <c r="A12565" s="2">
        <v>40049</v>
      </c>
      <c r="B12565" t="s">
        <v>469</v>
      </c>
      <c r="C12565" t="s">
        <v>462</v>
      </c>
      <c r="D12565" t="s">
        <v>115</v>
      </c>
      <c r="E12565" t="s">
        <v>115</v>
      </c>
      <c r="F12565">
        <v>95</v>
      </c>
      <c r="G12565">
        <v>156</v>
      </c>
      <c r="H12565">
        <v>0</v>
      </c>
      <c r="I12565">
        <v>0</v>
      </c>
      <c r="J12565">
        <v>4</v>
      </c>
      <c r="K12565">
        <v>0</v>
      </c>
      <c r="L12565" t="s">
        <v>450</v>
      </c>
      <c r="M12565" t="s">
        <v>821</v>
      </c>
      <c r="N12565" t="s">
        <v>388</v>
      </c>
      <c r="O12565" t="s">
        <v>122</v>
      </c>
      <c r="P12565" t="s">
        <v>23</v>
      </c>
      <c r="Q12565" t="s">
        <v>24</v>
      </c>
    </row>
    <row r="12566" spans="1:17" x14ac:dyDescent="0.2">
      <c r="A12566" s="2">
        <v>40050</v>
      </c>
      <c r="B12566" t="s">
        <v>254</v>
      </c>
      <c r="C12566" t="s">
        <v>163</v>
      </c>
      <c r="D12566" t="s">
        <v>115</v>
      </c>
      <c r="E12566" t="s">
        <v>115</v>
      </c>
      <c r="F12566">
        <v>134</v>
      </c>
      <c r="G12566">
        <v>86</v>
      </c>
      <c r="H12566">
        <v>0</v>
      </c>
      <c r="I12566">
        <v>0</v>
      </c>
      <c r="J12566">
        <v>0</v>
      </c>
      <c r="K12566">
        <v>0</v>
      </c>
      <c r="L12566" t="s">
        <v>1071</v>
      </c>
      <c r="M12566" t="s">
        <v>1379</v>
      </c>
      <c r="N12566" t="s">
        <v>638</v>
      </c>
      <c r="O12566" t="s">
        <v>122</v>
      </c>
      <c r="P12566" t="s">
        <v>23</v>
      </c>
      <c r="Q12566" t="s">
        <v>30</v>
      </c>
    </row>
    <row r="12567" spans="1:17" x14ac:dyDescent="0.2">
      <c r="A12567" s="2">
        <v>40050</v>
      </c>
      <c r="B12567" t="s">
        <v>569</v>
      </c>
      <c r="C12567" t="s">
        <v>464</v>
      </c>
      <c r="D12567" t="s">
        <v>115</v>
      </c>
      <c r="E12567" t="s">
        <v>115</v>
      </c>
      <c r="F12567">
        <v>160</v>
      </c>
      <c r="G12567">
        <v>148</v>
      </c>
      <c r="H12567">
        <v>0</v>
      </c>
      <c r="I12567">
        <v>0</v>
      </c>
      <c r="J12567">
        <v>1</v>
      </c>
      <c r="K12567">
        <v>1</v>
      </c>
      <c r="L12567" t="s">
        <v>450</v>
      </c>
      <c r="M12567" t="s">
        <v>821</v>
      </c>
      <c r="N12567" t="s">
        <v>388</v>
      </c>
      <c r="O12567" t="s">
        <v>122</v>
      </c>
      <c r="P12567" t="s">
        <v>23</v>
      </c>
      <c r="Q12567" t="s">
        <v>30</v>
      </c>
    </row>
    <row r="12568" spans="1:17" x14ac:dyDescent="0.2">
      <c r="A12568" s="2">
        <v>40051</v>
      </c>
      <c r="B12568" t="s">
        <v>402</v>
      </c>
      <c r="C12568" t="s">
        <v>207</v>
      </c>
      <c r="D12568" t="s">
        <v>115</v>
      </c>
      <c r="E12568" t="s">
        <v>36</v>
      </c>
      <c r="F12568">
        <v>65</v>
      </c>
      <c r="G12568">
        <v>105</v>
      </c>
      <c r="H12568">
        <v>0</v>
      </c>
      <c r="I12568">
        <v>0</v>
      </c>
      <c r="J12568">
        <v>2</v>
      </c>
      <c r="K12568">
        <v>1</v>
      </c>
      <c r="L12568" t="s">
        <v>28</v>
      </c>
      <c r="M12568" t="s">
        <v>1002</v>
      </c>
      <c r="N12568" t="s">
        <v>402</v>
      </c>
      <c r="O12568" t="s">
        <v>22</v>
      </c>
      <c r="P12568" t="s">
        <v>23</v>
      </c>
      <c r="Q12568" t="s">
        <v>24</v>
      </c>
    </row>
    <row r="12569" spans="1:17" x14ac:dyDescent="0.2">
      <c r="A12569" s="2">
        <v>40051</v>
      </c>
      <c r="B12569" t="s">
        <v>388</v>
      </c>
      <c r="C12569" t="s">
        <v>462</v>
      </c>
      <c r="D12569" t="s">
        <v>115</v>
      </c>
      <c r="E12569" t="s">
        <v>115</v>
      </c>
      <c r="F12569">
        <v>156</v>
      </c>
      <c r="G12569">
        <v>156</v>
      </c>
      <c r="H12569">
        <v>0</v>
      </c>
      <c r="I12569">
        <v>0</v>
      </c>
      <c r="J12569">
        <v>3</v>
      </c>
      <c r="K12569">
        <v>1</v>
      </c>
      <c r="L12569" t="s">
        <v>450</v>
      </c>
      <c r="M12569" t="s">
        <v>821</v>
      </c>
      <c r="N12569" t="s">
        <v>388</v>
      </c>
      <c r="O12569" t="s">
        <v>22</v>
      </c>
      <c r="P12569" t="s">
        <v>23</v>
      </c>
      <c r="Q12569" t="s">
        <v>24</v>
      </c>
    </row>
    <row r="12570" spans="1:17" x14ac:dyDescent="0.2">
      <c r="A12570" s="2">
        <v>40052</v>
      </c>
      <c r="B12570" t="s">
        <v>254</v>
      </c>
      <c r="C12570" t="s">
        <v>889</v>
      </c>
      <c r="D12570" t="s">
        <v>115</v>
      </c>
      <c r="E12570" t="s">
        <v>115</v>
      </c>
      <c r="F12570">
        <v>134</v>
      </c>
      <c r="G12570">
        <v>187</v>
      </c>
      <c r="H12570">
        <v>0</v>
      </c>
      <c r="I12570">
        <v>0</v>
      </c>
      <c r="J12570">
        <v>12</v>
      </c>
      <c r="K12570">
        <v>0</v>
      </c>
      <c r="L12570" t="s">
        <v>1071</v>
      </c>
      <c r="M12570" t="s">
        <v>1379</v>
      </c>
      <c r="N12570" t="s">
        <v>638</v>
      </c>
      <c r="O12570" t="s">
        <v>122</v>
      </c>
      <c r="P12570" t="s">
        <v>23</v>
      </c>
      <c r="Q12570" t="s">
        <v>24</v>
      </c>
    </row>
    <row r="12571" spans="1:17" x14ac:dyDescent="0.2">
      <c r="A12571" s="2">
        <v>40052</v>
      </c>
      <c r="B12571" t="s">
        <v>469</v>
      </c>
      <c r="C12571" t="s">
        <v>464</v>
      </c>
      <c r="D12571" t="s">
        <v>115</v>
      </c>
      <c r="E12571" t="s">
        <v>115</v>
      </c>
      <c r="F12571">
        <v>95</v>
      </c>
      <c r="G12571">
        <v>148</v>
      </c>
      <c r="H12571">
        <v>0</v>
      </c>
      <c r="I12571">
        <v>0</v>
      </c>
      <c r="J12571">
        <v>1</v>
      </c>
      <c r="K12571">
        <v>0</v>
      </c>
      <c r="L12571" t="s">
        <v>450</v>
      </c>
      <c r="M12571" t="s">
        <v>821</v>
      </c>
      <c r="N12571" t="s">
        <v>388</v>
      </c>
      <c r="O12571" t="s">
        <v>122</v>
      </c>
      <c r="P12571" t="s">
        <v>23</v>
      </c>
      <c r="Q12571" t="s">
        <v>24</v>
      </c>
    </row>
    <row r="12572" spans="1:17" x14ac:dyDescent="0.2">
      <c r="A12572" s="2">
        <v>40053</v>
      </c>
      <c r="B12572" t="s">
        <v>462</v>
      </c>
      <c r="C12572" t="s">
        <v>569</v>
      </c>
      <c r="D12572" t="s">
        <v>115</v>
      </c>
      <c r="E12572" t="s">
        <v>115</v>
      </c>
      <c r="F12572">
        <v>156</v>
      </c>
      <c r="G12572">
        <v>160</v>
      </c>
      <c r="H12572">
        <v>0</v>
      </c>
      <c r="I12572">
        <v>0</v>
      </c>
      <c r="J12572">
        <v>1</v>
      </c>
      <c r="K12572">
        <v>4</v>
      </c>
      <c r="L12572" t="s">
        <v>450</v>
      </c>
      <c r="M12572" t="s">
        <v>821</v>
      </c>
      <c r="N12572" t="s">
        <v>388</v>
      </c>
      <c r="O12572" t="s">
        <v>122</v>
      </c>
      <c r="P12572" t="s">
        <v>23</v>
      </c>
      <c r="Q12572" t="s">
        <v>41</v>
      </c>
    </row>
    <row r="12573" spans="1:17" x14ac:dyDescent="0.2">
      <c r="A12573" s="2">
        <v>40054</v>
      </c>
      <c r="B12573" t="s">
        <v>388</v>
      </c>
      <c r="C12573" t="s">
        <v>469</v>
      </c>
      <c r="D12573" t="s">
        <v>115</v>
      </c>
      <c r="E12573" t="s">
        <v>115</v>
      </c>
      <c r="F12573">
        <v>156</v>
      </c>
      <c r="G12573">
        <v>95</v>
      </c>
      <c r="H12573">
        <v>0</v>
      </c>
      <c r="I12573">
        <v>0</v>
      </c>
      <c r="J12573">
        <v>0</v>
      </c>
      <c r="K12573">
        <v>1</v>
      </c>
      <c r="L12573" t="s">
        <v>450</v>
      </c>
      <c r="M12573" t="s">
        <v>821</v>
      </c>
      <c r="N12573" t="s">
        <v>388</v>
      </c>
      <c r="O12573" t="s">
        <v>22</v>
      </c>
      <c r="P12573" t="s">
        <v>23</v>
      </c>
      <c r="Q12573" t="s">
        <v>41</v>
      </c>
    </row>
    <row r="12574" spans="1:17" x14ac:dyDescent="0.2">
      <c r="A12574" s="2">
        <v>40055</v>
      </c>
      <c r="B12574" t="s">
        <v>113</v>
      </c>
      <c r="C12574" t="s">
        <v>391</v>
      </c>
      <c r="D12574" t="s">
        <v>115</v>
      </c>
      <c r="E12574" t="s">
        <v>115</v>
      </c>
      <c r="F12574">
        <v>64</v>
      </c>
      <c r="G12574">
        <v>152</v>
      </c>
      <c r="H12574">
        <v>0</v>
      </c>
      <c r="I12574">
        <v>0</v>
      </c>
      <c r="J12574">
        <v>2</v>
      </c>
      <c r="K12574">
        <v>1</v>
      </c>
      <c r="L12574" t="s">
        <v>28</v>
      </c>
      <c r="M12574" t="s">
        <v>231</v>
      </c>
      <c r="N12574" t="s">
        <v>113</v>
      </c>
      <c r="O12574" t="s">
        <v>22</v>
      </c>
      <c r="P12574" t="s">
        <v>23</v>
      </c>
      <c r="Q12574" t="s">
        <v>24</v>
      </c>
    </row>
    <row r="12575" spans="1:17" x14ac:dyDescent="0.2">
      <c r="A12575" s="2">
        <v>40056</v>
      </c>
      <c r="B12575" t="s">
        <v>402</v>
      </c>
      <c r="C12575" t="s">
        <v>167</v>
      </c>
      <c r="D12575" t="s">
        <v>115</v>
      </c>
      <c r="E12575" t="s">
        <v>115</v>
      </c>
      <c r="F12575">
        <v>65</v>
      </c>
      <c r="G12575">
        <v>61</v>
      </c>
      <c r="H12575">
        <v>0</v>
      </c>
      <c r="I12575">
        <v>0</v>
      </c>
      <c r="J12575">
        <v>4</v>
      </c>
      <c r="K12575">
        <v>2</v>
      </c>
      <c r="L12575" t="s">
        <v>28</v>
      </c>
      <c r="M12575" t="s">
        <v>1002</v>
      </c>
      <c r="N12575" t="s">
        <v>402</v>
      </c>
      <c r="O12575" t="s">
        <v>22</v>
      </c>
      <c r="P12575" t="s">
        <v>23</v>
      </c>
      <c r="Q12575" t="s">
        <v>24</v>
      </c>
    </row>
    <row r="12576" spans="1:17" x14ac:dyDescent="0.2">
      <c r="A12576" s="2">
        <v>40056</v>
      </c>
      <c r="B12576" t="s">
        <v>388</v>
      </c>
      <c r="C12576" t="s">
        <v>469</v>
      </c>
      <c r="D12576" t="s">
        <v>115</v>
      </c>
      <c r="E12576" t="s">
        <v>115</v>
      </c>
      <c r="F12576">
        <v>156</v>
      </c>
      <c r="G12576">
        <v>95</v>
      </c>
      <c r="H12576">
        <v>0</v>
      </c>
      <c r="I12576">
        <v>0</v>
      </c>
      <c r="J12576">
        <v>1</v>
      </c>
      <c r="K12576">
        <v>1</v>
      </c>
      <c r="L12576" t="s">
        <v>450</v>
      </c>
      <c r="M12576" t="s">
        <v>821</v>
      </c>
      <c r="N12576" t="s">
        <v>388</v>
      </c>
      <c r="O12576" t="s">
        <v>22</v>
      </c>
      <c r="P12576" t="s">
        <v>23</v>
      </c>
      <c r="Q12576" t="s">
        <v>30</v>
      </c>
    </row>
    <row r="12577" spans="1:17" x14ac:dyDescent="0.2">
      <c r="A12577" s="2">
        <v>40060</v>
      </c>
      <c r="B12577" t="s">
        <v>184</v>
      </c>
      <c r="C12577" t="s">
        <v>548</v>
      </c>
      <c r="D12577" t="s">
        <v>50</v>
      </c>
      <c r="E12577" t="s">
        <v>36</v>
      </c>
      <c r="F12577">
        <v>140</v>
      </c>
      <c r="G12577">
        <v>112</v>
      </c>
      <c r="H12577">
        <v>0</v>
      </c>
      <c r="I12577">
        <v>0</v>
      </c>
      <c r="J12577">
        <v>0</v>
      </c>
      <c r="K12577">
        <v>2</v>
      </c>
      <c r="L12577" t="s">
        <v>28</v>
      </c>
      <c r="M12577" t="s">
        <v>193</v>
      </c>
      <c r="N12577" t="s">
        <v>184</v>
      </c>
      <c r="O12577" t="s">
        <v>22</v>
      </c>
      <c r="P12577" t="s">
        <v>23</v>
      </c>
      <c r="Q12577" t="s">
        <v>41</v>
      </c>
    </row>
    <row r="12578" spans="1:17" x14ac:dyDescent="0.2">
      <c r="A12578" s="2">
        <v>40061</v>
      </c>
      <c r="B12578" t="s">
        <v>267</v>
      </c>
      <c r="C12578" t="s">
        <v>118</v>
      </c>
      <c r="D12578" t="s">
        <v>36</v>
      </c>
      <c r="E12578" t="s">
        <v>36</v>
      </c>
      <c r="F12578">
        <v>92</v>
      </c>
      <c r="G12578">
        <v>80</v>
      </c>
      <c r="H12578">
        <v>0</v>
      </c>
      <c r="I12578">
        <v>0</v>
      </c>
      <c r="J12578">
        <v>1</v>
      </c>
      <c r="K12578">
        <v>1</v>
      </c>
      <c r="L12578" t="s">
        <v>28</v>
      </c>
      <c r="M12578" t="s">
        <v>187</v>
      </c>
      <c r="N12578" t="s">
        <v>82</v>
      </c>
      <c r="O12578" t="s">
        <v>122</v>
      </c>
      <c r="P12578" t="s">
        <v>23</v>
      </c>
      <c r="Q12578" t="s">
        <v>30</v>
      </c>
    </row>
    <row r="12579" spans="1:17" x14ac:dyDescent="0.2">
      <c r="A12579" s="2">
        <v>40061</v>
      </c>
      <c r="B12579" t="s">
        <v>39</v>
      </c>
      <c r="C12579" t="s">
        <v>25</v>
      </c>
      <c r="D12579" t="s">
        <v>19</v>
      </c>
      <c r="E12579" t="s">
        <v>19</v>
      </c>
      <c r="F12579">
        <v>8</v>
      </c>
      <c r="G12579">
        <v>1</v>
      </c>
      <c r="H12579">
        <v>0</v>
      </c>
      <c r="I12579">
        <v>0</v>
      </c>
      <c r="J12579">
        <v>1</v>
      </c>
      <c r="K12579">
        <v>3</v>
      </c>
      <c r="L12579" t="s">
        <v>20</v>
      </c>
      <c r="M12579" t="s">
        <v>497</v>
      </c>
      <c r="N12579" t="s">
        <v>39</v>
      </c>
      <c r="O12579" t="s">
        <v>22</v>
      </c>
      <c r="P12579" t="s">
        <v>23</v>
      </c>
      <c r="Q12579" t="s">
        <v>41</v>
      </c>
    </row>
    <row r="12580" spans="1:17" x14ac:dyDescent="0.2">
      <c r="A12580" s="2">
        <v>40061</v>
      </c>
      <c r="B12580" t="s">
        <v>286</v>
      </c>
      <c r="C12580" t="s">
        <v>646</v>
      </c>
      <c r="D12580" t="s">
        <v>50</v>
      </c>
      <c r="E12580" t="s">
        <v>50</v>
      </c>
      <c r="F12580">
        <v>125</v>
      </c>
      <c r="G12580">
        <v>46</v>
      </c>
      <c r="H12580">
        <v>0</v>
      </c>
      <c r="I12580">
        <v>0</v>
      </c>
      <c r="J12580">
        <v>0</v>
      </c>
      <c r="K12580">
        <v>2</v>
      </c>
      <c r="L12580" t="s">
        <v>20</v>
      </c>
      <c r="M12580" t="s">
        <v>359</v>
      </c>
      <c r="N12580" t="s">
        <v>286</v>
      </c>
      <c r="O12580" t="s">
        <v>22</v>
      </c>
      <c r="P12580" t="s">
        <v>23</v>
      </c>
      <c r="Q12580" t="s">
        <v>41</v>
      </c>
    </row>
    <row r="12581" spans="1:17" x14ac:dyDescent="0.2">
      <c r="A12581" s="2">
        <v>40061</v>
      </c>
      <c r="B12581" t="s">
        <v>69</v>
      </c>
      <c r="C12581" t="s">
        <v>48</v>
      </c>
      <c r="D12581" t="s">
        <v>50</v>
      </c>
      <c r="E12581" t="s">
        <v>50</v>
      </c>
      <c r="F12581">
        <v>70</v>
      </c>
      <c r="G12581">
        <v>163</v>
      </c>
      <c r="H12581">
        <v>0</v>
      </c>
      <c r="I12581">
        <v>0</v>
      </c>
      <c r="J12581">
        <v>3</v>
      </c>
      <c r="K12581">
        <v>1</v>
      </c>
      <c r="L12581" t="s">
        <v>20</v>
      </c>
      <c r="M12581" t="s">
        <v>846</v>
      </c>
      <c r="N12581" t="s">
        <v>69</v>
      </c>
      <c r="O12581" t="s">
        <v>22</v>
      </c>
      <c r="P12581" t="s">
        <v>23</v>
      </c>
      <c r="Q12581" t="s">
        <v>24</v>
      </c>
    </row>
    <row r="12582" spans="1:17" x14ac:dyDescent="0.2">
      <c r="A12582" s="2">
        <v>40061</v>
      </c>
      <c r="B12582" t="s">
        <v>386</v>
      </c>
      <c r="C12582" t="s">
        <v>70</v>
      </c>
      <c r="D12582" t="s">
        <v>50</v>
      </c>
      <c r="E12582" t="s">
        <v>50</v>
      </c>
      <c r="F12582">
        <v>139</v>
      </c>
      <c r="G12582">
        <v>61</v>
      </c>
      <c r="H12582">
        <v>0</v>
      </c>
      <c r="I12582">
        <v>0</v>
      </c>
      <c r="J12582">
        <v>1</v>
      </c>
      <c r="K12582">
        <v>2</v>
      </c>
      <c r="L12582" t="s">
        <v>20</v>
      </c>
      <c r="M12582" t="s">
        <v>1380</v>
      </c>
      <c r="N12582" t="s">
        <v>386</v>
      </c>
      <c r="O12582" t="s">
        <v>22</v>
      </c>
      <c r="P12582" t="s">
        <v>23</v>
      </c>
      <c r="Q12582" t="s">
        <v>41</v>
      </c>
    </row>
    <row r="12583" spans="1:17" x14ac:dyDescent="0.2">
      <c r="A12583" s="2">
        <v>40061</v>
      </c>
      <c r="B12583" t="s">
        <v>402</v>
      </c>
      <c r="C12583" t="s">
        <v>113</v>
      </c>
      <c r="D12583" t="s">
        <v>115</v>
      </c>
      <c r="E12583" t="s">
        <v>115</v>
      </c>
      <c r="F12583">
        <v>64</v>
      </c>
      <c r="G12583">
        <v>65</v>
      </c>
      <c r="H12583">
        <v>0</v>
      </c>
      <c r="I12583">
        <v>0</v>
      </c>
      <c r="J12583">
        <v>0</v>
      </c>
      <c r="K12583">
        <v>0</v>
      </c>
      <c r="L12583" t="s">
        <v>20</v>
      </c>
      <c r="M12583" t="s">
        <v>1002</v>
      </c>
      <c r="N12583" t="s">
        <v>402</v>
      </c>
      <c r="O12583" t="s">
        <v>22</v>
      </c>
      <c r="P12583" t="s">
        <v>23</v>
      </c>
      <c r="Q12583" t="s">
        <v>30</v>
      </c>
    </row>
    <row r="12584" spans="1:17" x14ac:dyDescent="0.2">
      <c r="A12584" s="2">
        <v>40061</v>
      </c>
      <c r="B12584" t="s">
        <v>87</v>
      </c>
      <c r="C12584" t="s">
        <v>1279</v>
      </c>
      <c r="D12584" t="s">
        <v>50</v>
      </c>
      <c r="E12584" t="s">
        <v>50</v>
      </c>
      <c r="F12584">
        <v>19</v>
      </c>
      <c r="G12584">
        <v>89</v>
      </c>
      <c r="H12584">
        <v>0</v>
      </c>
      <c r="I12584">
        <v>0</v>
      </c>
      <c r="J12584">
        <v>4</v>
      </c>
      <c r="K12584">
        <v>1</v>
      </c>
      <c r="L12584" t="s">
        <v>20</v>
      </c>
      <c r="M12584" t="s">
        <v>88</v>
      </c>
      <c r="N12584" t="s">
        <v>87</v>
      </c>
      <c r="O12584" t="s">
        <v>22</v>
      </c>
      <c r="P12584" t="s">
        <v>23</v>
      </c>
      <c r="Q12584" t="s">
        <v>24</v>
      </c>
    </row>
    <row r="12585" spans="1:17" x14ac:dyDescent="0.2">
      <c r="A12585" s="2">
        <v>40061</v>
      </c>
      <c r="B12585" t="s">
        <v>107</v>
      </c>
      <c r="C12585" t="s">
        <v>32</v>
      </c>
      <c r="D12585" t="s">
        <v>19</v>
      </c>
      <c r="E12585" t="s">
        <v>19</v>
      </c>
      <c r="F12585">
        <v>21</v>
      </c>
      <c r="G12585">
        <v>51</v>
      </c>
      <c r="H12585">
        <v>0</v>
      </c>
      <c r="I12585">
        <v>0</v>
      </c>
      <c r="J12585">
        <v>2</v>
      </c>
      <c r="K12585">
        <v>2</v>
      </c>
      <c r="L12585" t="s">
        <v>20</v>
      </c>
      <c r="M12585" t="s">
        <v>310</v>
      </c>
      <c r="N12585" t="s">
        <v>107</v>
      </c>
      <c r="O12585" t="s">
        <v>22</v>
      </c>
      <c r="P12585" t="s">
        <v>23</v>
      </c>
      <c r="Q12585" t="s">
        <v>30</v>
      </c>
    </row>
    <row r="12586" spans="1:17" x14ac:dyDescent="0.2">
      <c r="A12586" s="2">
        <v>40061</v>
      </c>
      <c r="B12586" t="s">
        <v>43</v>
      </c>
      <c r="C12586" t="s">
        <v>31</v>
      </c>
      <c r="D12586" t="s">
        <v>19</v>
      </c>
      <c r="E12586" t="s">
        <v>19</v>
      </c>
      <c r="F12586">
        <v>48</v>
      </c>
      <c r="G12586">
        <v>36</v>
      </c>
      <c r="H12586">
        <v>0</v>
      </c>
      <c r="I12586">
        <v>0</v>
      </c>
      <c r="J12586">
        <v>2</v>
      </c>
      <c r="K12586">
        <v>0</v>
      </c>
      <c r="L12586" t="s">
        <v>20</v>
      </c>
      <c r="M12586" t="s">
        <v>457</v>
      </c>
      <c r="N12586" t="s">
        <v>43</v>
      </c>
      <c r="O12586" t="s">
        <v>22</v>
      </c>
      <c r="P12586" t="s">
        <v>23</v>
      </c>
      <c r="Q12586" t="s">
        <v>24</v>
      </c>
    </row>
    <row r="12587" spans="1:17" x14ac:dyDescent="0.2">
      <c r="A12587" s="2">
        <v>40061</v>
      </c>
      <c r="B12587" t="s">
        <v>131</v>
      </c>
      <c r="C12587" t="s">
        <v>26</v>
      </c>
      <c r="D12587" t="s">
        <v>27</v>
      </c>
      <c r="E12587" t="s">
        <v>27</v>
      </c>
      <c r="F12587">
        <v>39</v>
      </c>
      <c r="G12587">
        <v>24</v>
      </c>
      <c r="H12587">
        <v>0</v>
      </c>
      <c r="I12587">
        <v>0</v>
      </c>
      <c r="J12587">
        <v>0</v>
      </c>
      <c r="K12587">
        <v>3</v>
      </c>
      <c r="L12587" t="s">
        <v>20</v>
      </c>
      <c r="M12587" t="s">
        <v>637</v>
      </c>
      <c r="N12587" t="s">
        <v>131</v>
      </c>
      <c r="O12587" t="s">
        <v>22</v>
      </c>
      <c r="P12587" t="s">
        <v>23</v>
      </c>
      <c r="Q12587" t="s">
        <v>41</v>
      </c>
    </row>
    <row r="12588" spans="1:17" x14ac:dyDescent="0.2">
      <c r="A12588" s="2">
        <v>40061</v>
      </c>
      <c r="B12588" t="s">
        <v>274</v>
      </c>
      <c r="C12588" t="s">
        <v>317</v>
      </c>
      <c r="D12588" t="s">
        <v>50</v>
      </c>
      <c r="E12588" t="s">
        <v>50</v>
      </c>
      <c r="F12588">
        <v>9</v>
      </c>
      <c r="G12588">
        <v>77</v>
      </c>
      <c r="H12588">
        <v>0</v>
      </c>
      <c r="I12588">
        <v>0</v>
      </c>
      <c r="J12588">
        <v>1</v>
      </c>
      <c r="K12588">
        <v>0</v>
      </c>
      <c r="L12588" t="s">
        <v>20</v>
      </c>
      <c r="M12588" t="s">
        <v>333</v>
      </c>
      <c r="N12588" t="s">
        <v>274</v>
      </c>
      <c r="O12588" t="s">
        <v>22</v>
      </c>
      <c r="P12588" t="s">
        <v>23</v>
      </c>
      <c r="Q12588" t="s">
        <v>24</v>
      </c>
    </row>
    <row r="12589" spans="1:17" x14ac:dyDescent="0.2">
      <c r="A12589" s="2">
        <v>40061</v>
      </c>
      <c r="B12589" t="s">
        <v>145</v>
      </c>
      <c r="C12589" t="s">
        <v>98</v>
      </c>
      <c r="D12589" t="s">
        <v>50</v>
      </c>
      <c r="E12589" t="s">
        <v>50</v>
      </c>
      <c r="F12589">
        <v>76</v>
      </c>
      <c r="G12589">
        <v>38</v>
      </c>
      <c r="H12589">
        <v>0</v>
      </c>
      <c r="I12589">
        <v>0</v>
      </c>
      <c r="J12589">
        <v>1</v>
      </c>
      <c r="K12589">
        <v>2</v>
      </c>
      <c r="L12589" t="s">
        <v>20</v>
      </c>
      <c r="M12589" t="s">
        <v>435</v>
      </c>
      <c r="N12589" t="s">
        <v>145</v>
      </c>
      <c r="O12589" t="s">
        <v>22</v>
      </c>
      <c r="P12589" t="s">
        <v>23</v>
      </c>
      <c r="Q12589" t="s">
        <v>41</v>
      </c>
    </row>
    <row r="12590" spans="1:17" x14ac:dyDescent="0.2">
      <c r="A12590" s="2">
        <v>40061</v>
      </c>
      <c r="B12590" t="s">
        <v>72</v>
      </c>
      <c r="C12590" t="s">
        <v>82</v>
      </c>
      <c r="D12590" t="s">
        <v>50</v>
      </c>
      <c r="E12590" t="s">
        <v>50</v>
      </c>
      <c r="F12590">
        <v>16</v>
      </c>
      <c r="G12590">
        <v>17</v>
      </c>
      <c r="H12590">
        <v>0</v>
      </c>
      <c r="I12590">
        <v>0</v>
      </c>
      <c r="J12590">
        <v>1</v>
      </c>
      <c r="K12590">
        <v>1</v>
      </c>
      <c r="L12590" t="s">
        <v>20</v>
      </c>
      <c r="M12590" t="s">
        <v>74</v>
      </c>
      <c r="N12590" t="s">
        <v>72</v>
      </c>
      <c r="O12590" t="s">
        <v>22</v>
      </c>
      <c r="P12590" t="s">
        <v>23</v>
      </c>
      <c r="Q12590" t="s">
        <v>30</v>
      </c>
    </row>
    <row r="12591" spans="1:17" x14ac:dyDescent="0.2">
      <c r="A12591" s="2">
        <v>40061</v>
      </c>
      <c r="B12591" t="s">
        <v>89</v>
      </c>
      <c r="C12591" t="s">
        <v>249</v>
      </c>
      <c r="D12591" t="s">
        <v>50</v>
      </c>
      <c r="E12591" t="s">
        <v>50</v>
      </c>
      <c r="F12591">
        <v>7</v>
      </c>
      <c r="G12591">
        <v>54</v>
      </c>
      <c r="H12591">
        <v>0</v>
      </c>
      <c r="I12591">
        <v>0</v>
      </c>
      <c r="J12591">
        <v>2</v>
      </c>
      <c r="K12591">
        <v>1</v>
      </c>
      <c r="L12591" t="s">
        <v>28</v>
      </c>
      <c r="M12591" t="s">
        <v>91</v>
      </c>
      <c r="N12591" t="s">
        <v>89</v>
      </c>
      <c r="O12591" t="s">
        <v>22</v>
      </c>
      <c r="P12591" t="s">
        <v>23</v>
      </c>
      <c r="Q12591" t="s">
        <v>24</v>
      </c>
    </row>
    <row r="12592" spans="1:17" x14ac:dyDescent="0.2">
      <c r="A12592" s="2">
        <v>40061</v>
      </c>
      <c r="B12592" t="s">
        <v>67</v>
      </c>
      <c r="C12592" t="s">
        <v>92</v>
      </c>
      <c r="D12592" t="s">
        <v>50</v>
      </c>
      <c r="E12592" t="s">
        <v>50</v>
      </c>
      <c r="F12592">
        <v>10</v>
      </c>
      <c r="G12592">
        <v>26</v>
      </c>
      <c r="H12592">
        <v>0</v>
      </c>
      <c r="I12592">
        <v>0</v>
      </c>
      <c r="J12592">
        <v>1</v>
      </c>
      <c r="K12592">
        <v>1</v>
      </c>
      <c r="L12592" t="s">
        <v>20</v>
      </c>
      <c r="M12592" t="s">
        <v>769</v>
      </c>
      <c r="N12592" t="s">
        <v>67</v>
      </c>
      <c r="O12592" t="s">
        <v>22</v>
      </c>
      <c r="P12592" t="s">
        <v>23</v>
      </c>
      <c r="Q12592" t="s">
        <v>30</v>
      </c>
    </row>
    <row r="12593" spans="1:17" x14ac:dyDescent="0.2">
      <c r="A12593" s="2">
        <v>40061</v>
      </c>
      <c r="B12593" t="s">
        <v>141</v>
      </c>
      <c r="C12593" t="s">
        <v>120</v>
      </c>
      <c r="D12593" t="s">
        <v>36</v>
      </c>
      <c r="E12593" t="s">
        <v>36</v>
      </c>
      <c r="F12593">
        <v>35</v>
      </c>
      <c r="G12593">
        <v>29</v>
      </c>
      <c r="H12593">
        <v>0</v>
      </c>
      <c r="I12593">
        <v>0</v>
      </c>
      <c r="J12593">
        <v>0</v>
      </c>
      <c r="K12593">
        <v>2</v>
      </c>
      <c r="L12593" t="s">
        <v>20</v>
      </c>
      <c r="M12593" t="s">
        <v>173</v>
      </c>
      <c r="N12593" t="s">
        <v>141</v>
      </c>
      <c r="O12593" t="s">
        <v>22</v>
      </c>
      <c r="P12593" t="s">
        <v>23</v>
      </c>
      <c r="Q12593" t="s">
        <v>41</v>
      </c>
    </row>
    <row r="12594" spans="1:17" x14ac:dyDescent="0.2">
      <c r="A12594" s="2">
        <v>40061</v>
      </c>
      <c r="B12594" t="s">
        <v>345</v>
      </c>
      <c r="C12594" t="s">
        <v>119</v>
      </c>
      <c r="D12594" t="s">
        <v>50</v>
      </c>
      <c r="E12594" t="s">
        <v>50</v>
      </c>
      <c r="F12594">
        <v>112</v>
      </c>
      <c r="G12594">
        <v>4</v>
      </c>
      <c r="H12594">
        <v>0</v>
      </c>
      <c r="I12594">
        <v>0</v>
      </c>
      <c r="J12594">
        <v>0</v>
      </c>
      <c r="K12594">
        <v>2</v>
      </c>
      <c r="L12594" t="s">
        <v>20</v>
      </c>
      <c r="M12594" t="s">
        <v>360</v>
      </c>
      <c r="N12594" t="s">
        <v>345</v>
      </c>
      <c r="O12594" t="s">
        <v>22</v>
      </c>
      <c r="P12594" t="s">
        <v>23</v>
      </c>
      <c r="Q12594" t="s">
        <v>41</v>
      </c>
    </row>
    <row r="12595" spans="1:17" x14ac:dyDescent="0.2">
      <c r="A12595" s="2">
        <v>40061</v>
      </c>
      <c r="B12595" t="s">
        <v>129</v>
      </c>
      <c r="C12595" t="s">
        <v>149</v>
      </c>
      <c r="D12595" t="s">
        <v>50</v>
      </c>
      <c r="E12595" t="s">
        <v>36</v>
      </c>
      <c r="F12595">
        <v>4</v>
      </c>
      <c r="G12595">
        <v>73</v>
      </c>
      <c r="H12595">
        <v>0</v>
      </c>
      <c r="I12595">
        <v>0</v>
      </c>
      <c r="J12595">
        <v>2</v>
      </c>
      <c r="K12595">
        <v>0</v>
      </c>
      <c r="L12595" t="s">
        <v>28</v>
      </c>
      <c r="M12595" t="s">
        <v>525</v>
      </c>
      <c r="N12595" t="s">
        <v>129</v>
      </c>
      <c r="O12595" t="s">
        <v>22</v>
      </c>
      <c r="P12595" t="s">
        <v>23</v>
      </c>
      <c r="Q12595" t="s">
        <v>24</v>
      </c>
    </row>
    <row r="12596" spans="1:17" x14ac:dyDescent="0.2">
      <c r="A12596" s="2">
        <v>40061</v>
      </c>
      <c r="B12596" t="s">
        <v>304</v>
      </c>
      <c r="C12596" t="s">
        <v>282</v>
      </c>
      <c r="D12596" t="s">
        <v>27</v>
      </c>
      <c r="E12596" t="s">
        <v>19</v>
      </c>
      <c r="F12596">
        <v>42</v>
      </c>
      <c r="G12596">
        <v>63</v>
      </c>
      <c r="H12596">
        <v>0</v>
      </c>
      <c r="I12596">
        <v>0</v>
      </c>
      <c r="J12596">
        <v>4</v>
      </c>
      <c r="K12596">
        <v>1</v>
      </c>
      <c r="L12596" t="s">
        <v>20</v>
      </c>
      <c r="M12596" t="s">
        <v>628</v>
      </c>
      <c r="N12596" t="s">
        <v>304</v>
      </c>
      <c r="O12596" t="s">
        <v>22</v>
      </c>
      <c r="P12596" t="s">
        <v>23</v>
      </c>
      <c r="Q12596" t="s">
        <v>24</v>
      </c>
    </row>
    <row r="12597" spans="1:17" x14ac:dyDescent="0.2">
      <c r="A12597" s="2">
        <v>40061</v>
      </c>
      <c r="B12597" t="s">
        <v>94</v>
      </c>
      <c r="C12597" t="s">
        <v>52</v>
      </c>
      <c r="D12597" t="s">
        <v>50</v>
      </c>
      <c r="E12597" t="s">
        <v>50</v>
      </c>
      <c r="F12597">
        <v>47</v>
      </c>
      <c r="G12597">
        <v>41</v>
      </c>
      <c r="H12597">
        <v>0</v>
      </c>
      <c r="I12597">
        <v>0</v>
      </c>
      <c r="J12597">
        <v>1</v>
      </c>
      <c r="K12597">
        <v>2</v>
      </c>
      <c r="L12597" t="s">
        <v>20</v>
      </c>
      <c r="M12597" t="s">
        <v>96</v>
      </c>
      <c r="N12597" t="s">
        <v>94</v>
      </c>
      <c r="O12597" t="s">
        <v>22</v>
      </c>
      <c r="P12597" t="s">
        <v>23</v>
      </c>
      <c r="Q12597" t="s">
        <v>41</v>
      </c>
    </row>
    <row r="12598" spans="1:17" x14ac:dyDescent="0.2">
      <c r="A12598" s="2">
        <v>40061</v>
      </c>
      <c r="B12598" t="s">
        <v>76</v>
      </c>
      <c r="C12598" t="s">
        <v>49</v>
      </c>
      <c r="D12598" t="s">
        <v>50</v>
      </c>
      <c r="E12598" t="s">
        <v>50</v>
      </c>
      <c r="F12598">
        <v>96</v>
      </c>
      <c r="G12598">
        <v>43</v>
      </c>
      <c r="H12598">
        <v>0</v>
      </c>
      <c r="I12598">
        <v>0</v>
      </c>
      <c r="J12598">
        <v>1</v>
      </c>
      <c r="K12598">
        <v>1</v>
      </c>
      <c r="L12598" t="s">
        <v>20</v>
      </c>
      <c r="M12598" t="s">
        <v>78</v>
      </c>
      <c r="N12598" t="s">
        <v>76</v>
      </c>
      <c r="O12598" t="s">
        <v>22</v>
      </c>
      <c r="P12598" t="s">
        <v>23</v>
      </c>
      <c r="Q12598" t="s">
        <v>30</v>
      </c>
    </row>
    <row r="12599" spans="1:17" x14ac:dyDescent="0.2">
      <c r="A12599" s="2">
        <v>40061</v>
      </c>
      <c r="B12599" t="s">
        <v>123</v>
      </c>
      <c r="C12599" t="s">
        <v>101</v>
      </c>
      <c r="D12599" t="s">
        <v>50</v>
      </c>
      <c r="E12599" t="s">
        <v>50</v>
      </c>
      <c r="F12599">
        <v>22</v>
      </c>
      <c r="G12599">
        <v>58</v>
      </c>
      <c r="H12599">
        <v>0</v>
      </c>
      <c r="I12599">
        <v>0</v>
      </c>
      <c r="J12599">
        <v>0</v>
      </c>
      <c r="K12599">
        <v>1</v>
      </c>
      <c r="L12599" t="s">
        <v>20</v>
      </c>
      <c r="M12599" t="s">
        <v>179</v>
      </c>
      <c r="N12599" t="s">
        <v>123</v>
      </c>
      <c r="O12599" t="s">
        <v>22</v>
      </c>
      <c r="P12599" t="s">
        <v>23</v>
      </c>
      <c r="Q12599" t="s">
        <v>41</v>
      </c>
    </row>
    <row r="12600" spans="1:17" x14ac:dyDescent="0.2">
      <c r="A12600" s="2">
        <v>40061</v>
      </c>
      <c r="B12600" t="s">
        <v>136</v>
      </c>
      <c r="C12600" t="s">
        <v>224</v>
      </c>
      <c r="D12600" t="s">
        <v>36</v>
      </c>
      <c r="E12600" t="s">
        <v>36</v>
      </c>
      <c r="F12600">
        <v>20</v>
      </c>
      <c r="G12600">
        <v>52</v>
      </c>
      <c r="H12600">
        <v>0</v>
      </c>
      <c r="I12600">
        <v>0</v>
      </c>
      <c r="J12600">
        <v>5</v>
      </c>
      <c r="K12600">
        <v>0</v>
      </c>
      <c r="L12600" t="s">
        <v>20</v>
      </c>
      <c r="M12600" t="s">
        <v>340</v>
      </c>
      <c r="N12600" t="s">
        <v>136</v>
      </c>
      <c r="O12600" t="s">
        <v>22</v>
      </c>
      <c r="P12600" t="s">
        <v>23</v>
      </c>
      <c r="Q12600" t="s">
        <v>24</v>
      </c>
    </row>
    <row r="12601" spans="1:17" x14ac:dyDescent="0.2">
      <c r="A12601" s="2">
        <v>40061</v>
      </c>
      <c r="B12601" t="s">
        <v>177</v>
      </c>
      <c r="C12601" t="s">
        <v>391</v>
      </c>
      <c r="D12601" t="s">
        <v>115</v>
      </c>
      <c r="E12601" t="s">
        <v>115</v>
      </c>
      <c r="F12601">
        <v>129</v>
      </c>
      <c r="G12601">
        <v>152</v>
      </c>
      <c r="H12601">
        <v>0</v>
      </c>
      <c r="I12601">
        <v>0</v>
      </c>
      <c r="J12601">
        <v>0</v>
      </c>
      <c r="K12601">
        <v>0</v>
      </c>
      <c r="L12601" t="s">
        <v>28</v>
      </c>
      <c r="M12601" t="s">
        <v>640</v>
      </c>
      <c r="N12601" t="s">
        <v>177</v>
      </c>
      <c r="O12601" t="s">
        <v>22</v>
      </c>
      <c r="P12601" t="s">
        <v>23</v>
      </c>
      <c r="Q12601" t="s">
        <v>30</v>
      </c>
    </row>
    <row r="12602" spans="1:17" x14ac:dyDescent="0.2">
      <c r="A12602" s="2">
        <v>40061</v>
      </c>
      <c r="B12602" t="s">
        <v>133</v>
      </c>
      <c r="C12602" t="s">
        <v>55</v>
      </c>
      <c r="D12602" t="s">
        <v>115</v>
      </c>
      <c r="E12602" t="s">
        <v>57</v>
      </c>
      <c r="F12602">
        <v>49</v>
      </c>
      <c r="G12602">
        <v>14</v>
      </c>
      <c r="H12602">
        <v>0</v>
      </c>
      <c r="I12602">
        <v>0</v>
      </c>
      <c r="J12602">
        <v>3</v>
      </c>
      <c r="K12602">
        <v>1</v>
      </c>
      <c r="L12602" t="s">
        <v>28</v>
      </c>
      <c r="M12602" t="s">
        <v>134</v>
      </c>
      <c r="N12602" t="s">
        <v>133</v>
      </c>
      <c r="O12602" t="s">
        <v>22</v>
      </c>
      <c r="P12602" t="s">
        <v>23</v>
      </c>
      <c r="Q12602" t="s">
        <v>24</v>
      </c>
    </row>
    <row r="12603" spans="1:17" x14ac:dyDescent="0.2">
      <c r="A12603" s="2">
        <v>40061</v>
      </c>
      <c r="B12603" t="s">
        <v>250</v>
      </c>
      <c r="C12603" t="s">
        <v>34</v>
      </c>
      <c r="D12603" t="s">
        <v>36</v>
      </c>
      <c r="E12603" t="s">
        <v>36</v>
      </c>
      <c r="F12603">
        <v>105</v>
      </c>
      <c r="G12603">
        <v>55</v>
      </c>
      <c r="H12603">
        <v>0</v>
      </c>
      <c r="I12603">
        <v>0</v>
      </c>
      <c r="J12603">
        <v>2</v>
      </c>
      <c r="K12603">
        <v>1</v>
      </c>
      <c r="L12603" t="s">
        <v>20</v>
      </c>
      <c r="M12603" t="s">
        <v>251</v>
      </c>
      <c r="N12603" t="s">
        <v>250</v>
      </c>
      <c r="O12603" t="s">
        <v>22</v>
      </c>
      <c r="P12603" t="s">
        <v>23</v>
      </c>
      <c r="Q12603" t="s">
        <v>24</v>
      </c>
    </row>
    <row r="12604" spans="1:17" x14ac:dyDescent="0.2">
      <c r="A12604" s="2">
        <v>40061</v>
      </c>
      <c r="B12604" t="s">
        <v>384</v>
      </c>
      <c r="C12604" t="s">
        <v>97</v>
      </c>
      <c r="D12604" t="s">
        <v>50</v>
      </c>
      <c r="E12604" t="s">
        <v>50</v>
      </c>
      <c r="F12604">
        <v>88</v>
      </c>
      <c r="G12604">
        <v>116</v>
      </c>
      <c r="H12604">
        <v>0</v>
      </c>
      <c r="I12604">
        <v>0</v>
      </c>
      <c r="J12604">
        <v>0</v>
      </c>
      <c r="K12604">
        <v>0</v>
      </c>
      <c r="L12604" t="s">
        <v>20</v>
      </c>
      <c r="M12604" t="s">
        <v>395</v>
      </c>
      <c r="N12604" t="s">
        <v>384</v>
      </c>
      <c r="O12604" t="s">
        <v>22</v>
      </c>
      <c r="P12604" t="s">
        <v>23</v>
      </c>
      <c r="Q12604" t="s">
        <v>30</v>
      </c>
    </row>
    <row r="12605" spans="1:17" x14ac:dyDescent="0.2">
      <c r="A12605" s="2">
        <v>40061</v>
      </c>
      <c r="B12605" t="s">
        <v>352</v>
      </c>
      <c r="C12605" t="s">
        <v>46</v>
      </c>
      <c r="D12605" t="s">
        <v>36</v>
      </c>
      <c r="E12605" t="s">
        <v>36</v>
      </c>
      <c r="F12605">
        <v>101</v>
      </c>
      <c r="G12605">
        <v>156</v>
      </c>
      <c r="H12605">
        <v>0</v>
      </c>
      <c r="I12605">
        <v>0</v>
      </c>
      <c r="J12605">
        <v>1</v>
      </c>
      <c r="K12605">
        <v>1</v>
      </c>
      <c r="L12605" t="s">
        <v>28</v>
      </c>
      <c r="M12605" t="s">
        <v>371</v>
      </c>
      <c r="N12605" t="s">
        <v>352</v>
      </c>
      <c r="O12605" t="s">
        <v>22</v>
      </c>
      <c r="P12605" t="s">
        <v>23</v>
      </c>
      <c r="Q12605" t="s">
        <v>30</v>
      </c>
    </row>
    <row r="12606" spans="1:17" x14ac:dyDescent="0.2">
      <c r="A12606" s="2">
        <v>40061</v>
      </c>
      <c r="B12606" t="s">
        <v>126</v>
      </c>
      <c r="C12606" t="s">
        <v>143</v>
      </c>
      <c r="D12606" t="s">
        <v>50</v>
      </c>
      <c r="E12606" t="s">
        <v>115</v>
      </c>
      <c r="F12606">
        <v>3</v>
      </c>
      <c r="G12606">
        <v>40</v>
      </c>
      <c r="H12606">
        <v>0</v>
      </c>
      <c r="I12606">
        <v>0</v>
      </c>
      <c r="J12606">
        <v>3</v>
      </c>
      <c r="K12606">
        <v>0</v>
      </c>
      <c r="L12606" t="s">
        <v>28</v>
      </c>
      <c r="M12606" t="s">
        <v>1381</v>
      </c>
      <c r="N12606" t="s">
        <v>126</v>
      </c>
      <c r="O12606" t="s">
        <v>22</v>
      </c>
      <c r="P12606" t="s">
        <v>23</v>
      </c>
      <c r="Q12606" t="s">
        <v>24</v>
      </c>
    </row>
    <row r="12607" spans="1:17" x14ac:dyDescent="0.2">
      <c r="A12607" s="2">
        <v>40061</v>
      </c>
      <c r="B12607" t="s">
        <v>38</v>
      </c>
      <c r="C12607" t="s">
        <v>17</v>
      </c>
      <c r="D12607" t="s">
        <v>19</v>
      </c>
      <c r="E12607" t="s">
        <v>19</v>
      </c>
      <c r="F12607">
        <v>23</v>
      </c>
      <c r="G12607">
        <v>59</v>
      </c>
      <c r="H12607">
        <v>0</v>
      </c>
      <c r="I12607">
        <v>0</v>
      </c>
      <c r="J12607">
        <v>1</v>
      </c>
      <c r="K12607">
        <v>0</v>
      </c>
      <c r="L12607" t="s">
        <v>20</v>
      </c>
      <c r="M12607" t="s">
        <v>40</v>
      </c>
      <c r="N12607" t="s">
        <v>38</v>
      </c>
      <c r="O12607" t="s">
        <v>22</v>
      </c>
      <c r="P12607" t="s">
        <v>23</v>
      </c>
      <c r="Q12607" t="s">
        <v>24</v>
      </c>
    </row>
    <row r="12608" spans="1:17" x14ac:dyDescent="0.2">
      <c r="A12608" s="2">
        <v>40061</v>
      </c>
      <c r="B12608" t="s">
        <v>42</v>
      </c>
      <c r="C12608" t="s">
        <v>18</v>
      </c>
      <c r="D12608" t="s">
        <v>19</v>
      </c>
      <c r="E12608" t="s">
        <v>19</v>
      </c>
      <c r="F12608">
        <v>91</v>
      </c>
      <c r="G12608">
        <v>28</v>
      </c>
      <c r="H12608">
        <v>0</v>
      </c>
      <c r="I12608">
        <v>0</v>
      </c>
      <c r="J12608">
        <v>1</v>
      </c>
      <c r="K12608">
        <v>0</v>
      </c>
      <c r="L12608" t="s">
        <v>20</v>
      </c>
      <c r="M12608" t="s">
        <v>44</v>
      </c>
      <c r="N12608" t="s">
        <v>42</v>
      </c>
      <c r="O12608" t="s">
        <v>22</v>
      </c>
      <c r="P12608" t="s">
        <v>23</v>
      </c>
      <c r="Q12608" t="s">
        <v>24</v>
      </c>
    </row>
    <row r="12609" spans="1:17" x14ac:dyDescent="0.2">
      <c r="A12609" s="2">
        <v>40061</v>
      </c>
      <c r="B12609" t="s">
        <v>90</v>
      </c>
      <c r="C12609" t="s">
        <v>100</v>
      </c>
      <c r="D12609" t="s">
        <v>50</v>
      </c>
      <c r="E12609" t="s">
        <v>50</v>
      </c>
      <c r="F12609">
        <v>36</v>
      </c>
      <c r="G12609">
        <v>31</v>
      </c>
      <c r="H12609">
        <v>0</v>
      </c>
      <c r="I12609">
        <v>0</v>
      </c>
      <c r="J12609">
        <v>1</v>
      </c>
      <c r="K12609">
        <v>1</v>
      </c>
      <c r="L12609" t="s">
        <v>20</v>
      </c>
      <c r="M12609" t="s">
        <v>713</v>
      </c>
      <c r="N12609" t="s">
        <v>90</v>
      </c>
      <c r="O12609" t="s">
        <v>22</v>
      </c>
      <c r="P12609" t="s">
        <v>23</v>
      </c>
      <c r="Q12609" t="s">
        <v>30</v>
      </c>
    </row>
    <row r="12610" spans="1:17" x14ac:dyDescent="0.2">
      <c r="A12610" s="2">
        <v>40061</v>
      </c>
      <c r="B12610" t="s">
        <v>95</v>
      </c>
      <c r="C12610" t="s">
        <v>174</v>
      </c>
      <c r="D12610" t="s">
        <v>50</v>
      </c>
      <c r="E12610" t="s">
        <v>50</v>
      </c>
      <c r="F12610">
        <v>6</v>
      </c>
      <c r="G12610">
        <v>151</v>
      </c>
      <c r="H12610">
        <v>0</v>
      </c>
      <c r="I12610">
        <v>0</v>
      </c>
      <c r="J12610">
        <v>3</v>
      </c>
      <c r="K12610">
        <v>0</v>
      </c>
      <c r="L12610" t="s">
        <v>20</v>
      </c>
      <c r="M12610" t="s">
        <v>1179</v>
      </c>
      <c r="N12610" t="s">
        <v>95</v>
      </c>
      <c r="O12610" t="s">
        <v>22</v>
      </c>
      <c r="P12610" t="s">
        <v>23</v>
      </c>
      <c r="Q12610" t="s">
        <v>24</v>
      </c>
    </row>
    <row r="12611" spans="1:17" x14ac:dyDescent="0.2">
      <c r="A12611" s="2">
        <v>40061</v>
      </c>
      <c r="B12611" t="s">
        <v>617</v>
      </c>
      <c r="C12611" t="s">
        <v>183</v>
      </c>
      <c r="D12611" t="s">
        <v>36</v>
      </c>
      <c r="E12611" t="s">
        <v>36</v>
      </c>
      <c r="F12611">
        <v>117</v>
      </c>
      <c r="G12611">
        <v>32</v>
      </c>
      <c r="H12611">
        <v>0</v>
      </c>
      <c r="I12611">
        <v>0</v>
      </c>
      <c r="J12611">
        <v>0</v>
      </c>
      <c r="K12611">
        <v>1</v>
      </c>
      <c r="L12611" t="s">
        <v>20</v>
      </c>
      <c r="M12611" t="s">
        <v>618</v>
      </c>
      <c r="N12611" t="s">
        <v>617</v>
      </c>
      <c r="O12611" t="s">
        <v>22</v>
      </c>
      <c r="P12611" t="s">
        <v>23</v>
      </c>
      <c r="Q12611" t="s">
        <v>41</v>
      </c>
    </row>
    <row r="12612" spans="1:17" x14ac:dyDescent="0.2">
      <c r="A12612" s="2">
        <v>40061</v>
      </c>
      <c r="B12612" t="s">
        <v>104</v>
      </c>
      <c r="C12612" t="s">
        <v>328</v>
      </c>
      <c r="D12612" t="s">
        <v>50</v>
      </c>
      <c r="E12612" t="s">
        <v>50</v>
      </c>
      <c r="F12612">
        <v>30</v>
      </c>
      <c r="G12612">
        <v>56</v>
      </c>
      <c r="H12612">
        <v>0</v>
      </c>
      <c r="I12612">
        <v>0</v>
      </c>
      <c r="J12612">
        <v>2</v>
      </c>
      <c r="K12612">
        <v>0</v>
      </c>
      <c r="L12612" t="s">
        <v>20</v>
      </c>
      <c r="M12612" t="s">
        <v>273</v>
      </c>
      <c r="N12612" t="s">
        <v>104</v>
      </c>
      <c r="O12612" t="s">
        <v>22</v>
      </c>
      <c r="P12612" t="s">
        <v>23</v>
      </c>
      <c r="Q12612" t="s">
        <v>24</v>
      </c>
    </row>
    <row r="12613" spans="1:17" x14ac:dyDescent="0.2">
      <c r="A12613" s="2">
        <v>40061</v>
      </c>
      <c r="B12613" t="s">
        <v>244</v>
      </c>
      <c r="C12613" t="s">
        <v>293</v>
      </c>
      <c r="D12613" t="s">
        <v>50</v>
      </c>
      <c r="E12613" t="s">
        <v>50</v>
      </c>
      <c r="F12613">
        <v>45</v>
      </c>
      <c r="G12613">
        <v>18</v>
      </c>
      <c r="H12613">
        <v>0</v>
      </c>
      <c r="I12613">
        <v>0</v>
      </c>
      <c r="J12613">
        <v>2</v>
      </c>
      <c r="K12613">
        <v>2</v>
      </c>
      <c r="L12613" t="s">
        <v>20</v>
      </c>
      <c r="M12613" t="s">
        <v>292</v>
      </c>
      <c r="N12613" t="s">
        <v>244</v>
      </c>
      <c r="O12613" t="s">
        <v>22</v>
      </c>
      <c r="P12613" t="s">
        <v>23</v>
      </c>
      <c r="Q12613" t="s">
        <v>30</v>
      </c>
    </row>
    <row r="12614" spans="1:17" x14ac:dyDescent="0.2">
      <c r="A12614" s="2">
        <v>40061</v>
      </c>
      <c r="B12614" t="s">
        <v>106</v>
      </c>
      <c r="C12614" t="s">
        <v>147</v>
      </c>
      <c r="D12614" t="s">
        <v>50</v>
      </c>
      <c r="E12614" t="s">
        <v>50</v>
      </c>
      <c r="F12614">
        <v>2</v>
      </c>
      <c r="G12614">
        <v>68</v>
      </c>
      <c r="H12614">
        <v>0</v>
      </c>
      <c r="I12614">
        <v>0</v>
      </c>
      <c r="J12614">
        <v>5</v>
      </c>
      <c r="K12614">
        <v>0</v>
      </c>
      <c r="L12614" t="s">
        <v>20</v>
      </c>
      <c r="M12614" t="s">
        <v>432</v>
      </c>
      <c r="N12614" t="s">
        <v>106</v>
      </c>
      <c r="O12614" t="s">
        <v>22</v>
      </c>
      <c r="P12614" t="s">
        <v>23</v>
      </c>
      <c r="Q12614" t="s">
        <v>24</v>
      </c>
    </row>
    <row r="12615" spans="1:17" x14ac:dyDescent="0.2">
      <c r="A12615" s="2">
        <v>40061</v>
      </c>
      <c r="B12615" t="s">
        <v>512</v>
      </c>
      <c r="C12615" t="s">
        <v>453</v>
      </c>
      <c r="D12615" t="s">
        <v>27</v>
      </c>
      <c r="E12615" t="s">
        <v>27</v>
      </c>
      <c r="F12615">
        <v>148</v>
      </c>
      <c r="G12615">
        <v>152</v>
      </c>
      <c r="H12615">
        <v>0</v>
      </c>
      <c r="I12615">
        <v>0</v>
      </c>
      <c r="J12615">
        <v>0</v>
      </c>
      <c r="K12615">
        <v>3</v>
      </c>
      <c r="L12615" t="s">
        <v>28</v>
      </c>
      <c r="M12615" t="s">
        <v>632</v>
      </c>
      <c r="N12615" t="s">
        <v>512</v>
      </c>
      <c r="O12615" t="s">
        <v>22</v>
      </c>
      <c r="P12615" t="s">
        <v>23</v>
      </c>
      <c r="Q12615" t="s">
        <v>41</v>
      </c>
    </row>
    <row r="12616" spans="1:17" x14ac:dyDescent="0.2">
      <c r="A12616" s="2">
        <v>40061</v>
      </c>
      <c r="B12616" t="s">
        <v>53</v>
      </c>
      <c r="C12616" t="s">
        <v>153</v>
      </c>
      <c r="D12616" t="s">
        <v>50</v>
      </c>
      <c r="E12616" t="s">
        <v>50</v>
      </c>
      <c r="F12616">
        <v>15</v>
      </c>
      <c r="G12616">
        <v>12</v>
      </c>
      <c r="H12616">
        <v>0</v>
      </c>
      <c r="I12616">
        <v>0</v>
      </c>
      <c r="J12616">
        <v>2</v>
      </c>
      <c r="K12616">
        <v>0</v>
      </c>
      <c r="L12616" t="s">
        <v>20</v>
      </c>
      <c r="M12616" t="s">
        <v>323</v>
      </c>
      <c r="N12616" t="s">
        <v>53</v>
      </c>
      <c r="O12616" t="s">
        <v>22</v>
      </c>
      <c r="P12616" t="s">
        <v>23</v>
      </c>
      <c r="Q12616" t="s">
        <v>24</v>
      </c>
    </row>
    <row r="12617" spans="1:17" x14ac:dyDescent="0.2">
      <c r="A12617" s="2">
        <v>40061</v>
      </c>
      <c r="B12617" t="s">
        <v>180</v>
      </c>
      <c r="C12617" t="s">
        <v>81</v>
      </c>
      <c r="D12617" t="s">
        <v>50</v>
      </c>
      <c r="E12617" t="s">
        <v>50</v>
      </c>
      <c r="F12617">
        <v>27</v>
      </c>
      <c r="G12617">
        <v>114</v>
      </c>
      <c r="H12617">
        <v>0</v>
      </c>
      <c r="I12617">
        <v>0</v>
      </c>
      <c r="J12617">
        <v>4</v>
      </c>
      <c r="K12617">
        <v>2</v>
      </c>
      <c r="L12617" t="s">
        <v>20</v>
      </c>
      <c r="M12617" t="s">
        <v>1367</v>
      </c>
      <c r="N12617" t="s">
        <v>180</v>
      </c>
      <c r="O12617" t="s">
        <v>22</v>
      </c>
      <c r="P12617" t="s">
        <v>23</v>
      </c>
      <c r="Q12617" t="s">
        <v>24</v>
      </c>
    </row>
    <row r="12618" spans="1:17" x14ac:dyDescent="0.2">
      <c r="A12618" s="2">
        <v>40061</v>
      </c>
      <c r="B12618" t="s">
        <v>168</v>
      </c>
      <c r="C12618" t="s">
        <v>737</v>
      </c>
      <c r="D12618" t="s">
        <v>50</v>
      </c>
      <c r="E12618" t="s">
        <v>50</v>
      </c>
      <c r="F12618">
        <v>25</v>
      </c>
      <c r="G12618">
        <v>195</v>
      </c>
      <c r="H12618">
        <v>0</v>
      </c>
      <c r="I12618">
        <v>0</v>
      </c>
      <c r="J12618">
        <v>5</v>
      </c>
      <c r="K12618">
        <v>0</v>
      </c>
      <c r="L12618" t="s">
        <v>20</v>
      </c>
      <c r="M12618" t="s">
        <v>318</v>
      </c>
      <c r="N12618" t="s">
        <v>168</v>
      </c>
      <c r="O12618" t="s">
        <v>22</v>
      </c>
      <c r="P12618" t="s">
        <v>23</v>
      </c>
      <c r="Q12618" t="s">
        <v>24</v>
      </c>
    </row>
    <row r="12619" spans="1:17" x14ac:dyDescent="0.2">
      <c r="A12619" s="2">
        <v>40061</v>
      </c>
      <c r="B12619" t="s">
        <v>77</v>
      </c>
      <c r="C12619" t="s">
        <v>210</v>
      </c>
      <c r="D12619" t="s">
        <v>27</v>
      </c>
      <c r="E12619" t="s">
        <v>27</v>
      </c>
      <c r="F12619">
        <v>11</v>
      </c>
      <c r="G12619">
        <v>85</v>
      </c>
      <c r="H12619">
        <v>0</v>
      </c>
      <c r="I12619">
        <v>0</v>
      </c>
      <c r="J12619">
        <v>2</v>
      </c>
      <c r="K12619">
        <v>1</v>
      </c>
      <c r="L12619" t="s">
        <v>20</v>
      </c>
      <c r="M12619" t="s">
        <v>1382</v>
      </c>
      <c r="N12619" t="s">
        <v>77</v>
      </c>
      <c r="O12619" t="s">
        <v>22</v>
      </c>
      <c r="P12619" t="s">
        <v>23</v>
      </c>
      <c r="Q12619" t="s">
        <v>24</v>
      </c>
    </row>
    <row r="12620" spans="1:17" x14ac:dyDescent="0.2">
      <c r="A12620" s="2">
        <v>40061</v>
      </c>
      <c r="B12620" t="s">
        <v>449</v>
      </c>
      <c r="C12620" t="s">
        <v>167</v>
      </c>
      <c r="D12620" t="s">
        <v>115</v>
      </c>
      <c r="E12620" t="s">
        <v>115</v>
      </c>
      <c r="F12620">
        <v>85</v>
      </c>
      <c r="G12620">
        <v>60</v>
      </c>
      <c r="H12620">
        <v>0</v>
      </c>
      <c r="I12620">
        <v>0</v>
      </c>
      <c r="J12620">
        <v>0</v>
      </c>
      <c r="K12620">
        <v>0</v>
      </c>
      <c r="L12620" t="s">
        <v>28</v>
      </c>
      <c r="M12620" t="s">
        <v>530</v>
      </c>
      <c r="N12620" t="s">
        <v>449</v>
      </c>
      <c r="O12620" t="s">
        <v>22</v>
      </c>
      <c r="P12620" t="s">
        <v>23</v>
      </c>
      <c r="Q12620" t="s">
        <v>30</v>
      </c>
    </row>
    <row r="12621" spans="1:17" x14ac:dyDescent="0.2">
      <c r="A12621" s="2">
        <v>40062</v>
      </c>
      <c r="B12621" t="s">
        <v>150</v>
      </c>
      <c r="C12621" t="s">
        <v>138</v>
      </c>
      <c r="D12621" t="s">
        <v>36</v>
      </c>
      <c r="E12621" t="s">
        <v>36</v>
      </c>
      <c r="F12621">
        <v>44</v>
      </c>
      <c r="G12621">
        <v>81</v>
      </c>
      <c r="H12621">
        <v>0</v>
      </c>
      <c r="I12621">
        <v>0</v>
      </c>
      <c r="J12621">
        <v>1</v>
      </c>
      <c r="K12621">
        <v>0</v>
      </c>
      <c r="L12621" t="s">
        <v>20</v>
      </c>
      <c r="M12621" t="s">
        <v>1052</v>
      </c>
      <c r="N12621" t="s">
        <v>150</v>
      </c>
      <c r="O12621" t="s">
        <v>22</v>
      </c>
      <c r="P12621" t="s">
        <v>23</v>
      </c>
      <c r="Q12621" t="s">
        <v>24</v>
      </c>
    </row>
    <row r="12622" spans="1:17" x14ac:dyDescent="0.2">
      <c r="A12622" s="2">
        <v>40062</v>
      </c>
      <c r="B12622" t="s">
        <v>471</v>
      </c>
      <c r="C12622" t="s">
        <v>111</v>
      </c>
      <c r="D12622" t="s">
        <v>36</v>
      </c>
      <c r="E12622" t="s">
        <v>36</v>
      </c>
      <c r="F12622">
        <v>78</v>
      </c>
      <c r="G12622">
        <v>53</v>
      </c>
      <c r="H12622">
        <v>0</v>
      </c>
      <c r="I12622">
        <v>0</v>
      </c>
      <c r="J12622">
        <v>1</v>
      </c>
      <c r="K12622">
        <v>1</v>
      </c>
      <c r="L12622" t="s">
        <v>20</v>
      </c>
      <c r="M12622" t="s">
        <v>639</v>
      </c>
      <c r="N12622" t="s">
        <v>471</v>
      </c>
      <c r="O12622" t="s">
        <v>22</v>
      </c>
      <c r="P12622" t="s">
        <v>23</v>
      </c>
      <c r="Q12622" t="s">
        <v>30</v>
      </c>
    </row>
    <row r="12623" spans="1:17" x14ac:dyDescent="0.2">
      <c r="A12623" s="2">
        <v>40062</v>
      </c>
      <c r="B12623" t="s">
        <v>199</v>
      </c>
      <c r="C12623" t="s">
        <v>380</v>
      </c>
      <c r="D12623" t="s">
        <v>36</v>
      </c>
      <c r="E12623" t="s">
        <v>36</v>
      </c>
      <c r="F12623">
        <v>32</v>
      </c>
      <c r="G12623">
        <v>96</v>
      </c>
      <c r="H12623">
        <v>0</v>
      </c>
      <c r="I12623">
        <v>0</v>
      </c>
      <c r="J12623">
        <v>2</v>
      </c>
      <c r="K12623">
        <v>0</v>
      </c>
      <c r="L12623" t="s">
        <v>20</v>
      </c>
      <c r="M12623" t="s">
        <v>220</v>
      </c>
      <c r="N12623" t="s">
        <v>199</v>
      </c>
      <c r="O12623" t="s">
        <v>22</v>
      </c>
      <c r="P12623" t="s">
        <v>23</v>
      </c>
      <c r="Q12623" t="s">
        <v>24</v>
      </c>
    </row>
    <row r="12624" spans="1:17" x14ac:dyDescent="0.2">
      <c r="A12624" s="2">
        <v>40062</v>
      </c>
      <c r="B12624" t="s">
        <v>296</v>
      </c>
      <c r="C12624" t="s">
        <v>207</v>
      </c>
      <c r="D12624" t="s">
        <v>36</v>
      </c>
      <c r="E12624" t="s">
        <v>36</v>
      </c>
      <c r="F12624">
        <v>84</v>
      </c>
      <c r="G12624">
        <v>104</v>
      </c>
      <c r="H12624">
        <v>0</v>
      </c>
      <c r="I12624">
        <v>0</v>
      </c>
      <c r="J12624">
        <v>1</v>
      </c>
      <c r="K12624">
        <v>0</v>
      </c>
      <c r="L12624" t="s">
        <v>20</v>
      </c>
      <c r="M12624" t="s">
        <v>399</v>
      </c>
      <c r="N12624" t="s">
        <v>296</v>
      </c>
      <c r="O12624" t="s">
        <v>22</v>
      </c>
      <c r="P12624" t="s">
        <v>23</v>
      </c>
      <c r="Q12624" t="s">
        <v>24</v>
      </c>
    </row>
    <row r="12625" spans="1:17" x14ac:dyDescent="0.2">
      <c r="A12625" s="2">
        <v>40062</v>
      </c>
      <c r="B12625" t="s">
        <v>135</v>
      </c>
      <c r="C12625" t="s">
        <v>128</v>
      </c>
      <c r="D12625" t="s">
        <v>36</v>
      </c>
      <c r="E12625" t="s">
        <v>36</v>
      </c>
      <c r="F12625">
        <v>34</v>
      </c>
      <c r="G12625">
        <v>50</v>
      </c>
      <c r="H12625">
        <v>0</v>
      </c>
      <c r="I12625">
        <v>0</v>
      </c>
      <c r="J12625">
        <v>2</v>
      </c>
      <c r="K12625">
        <v>2</v>
      </c>
      <c r="L12625" t="s">
        <v>20</v>
      </c>
      <c r="M12625" t="s">
        <v>1082</v>
      </c>
      <c r="N12625" t="s">
        <v>135</v>
      </c>
      <c r="O12625" t="s">
        <v>22</v>
      </c>
      <c r="P12625" t="s">
        <v>23</v>
      </c>
      <c r="Q12625" t="s">
        <v>30</v>
      </c>
    </row>
    <row r="12626" spans="1:17" x14ac:dyDescent="0.2">
      <c r="A12626" s="2">
        <v>40062</v>
      </c>
      <c r="B12626" t="s">
        <v>365</v>
      </c>
      <c r="C12626" t="s">
        <v>110</v>
      </c>
      <c r="D12626" t="s">
        <v>36</v>
      </c>
      <c r="E12626" t="s">
        <v>36</v>
      </c>
      <c r="F12626">
        <v>71</v>
      </c>
      <c r="G12626">
        <v>57</v>
      </c>
      <c r="H12626">
        <v>0</v>
      </c>
      <c r="I12626">
        <v>0</v>
      </c>
      <c r="J12626">
        <v>1</v>
      </c>
      <c r="K12626">
        <v>1</v>
      </c>
      <c r="L12626" t="s">
        <v>20</v>
      </c>
      <c r="M12626" t="s">
        <v>400</v>
      </c>
      <c r="N12626" t="s">
        <v>365</v>
      </c>
      <c r="O12626" t="s">
        <v>22</v>
      </c>
      <c r="P12626" t="s">
        <v>23</v>
      </c>
      <c r="Q12626" t="s">
        <v>30</v>
      </c>
    </row>
    <row r="12627" spans="1:17" x14ac:dyDescent="0.2">
      <c r="A12627" s="2">
        <v>40064</v>
      </c>
      <c r="B12627" t="s">
        <v>98</v>
      </c>
      <c r="C12627" t="s">
        <v>149</v>
      </c>
      <c r="D12627" t="s">
        <v>50</v>
      </c>
      <c r="E12627" t="s">
        <v>36</v>
      </c>
      <c r="F12627">
        <v>38</v>
      </c>
      <c r="G12627">
        <v>73</v>
      </c>
      <c r="H12627">
        <v>0</v>
      </c>
      <c r="I12627">
        <v>0</v>
      </c>
      <c r="J12627">
        <v>1</v>
      </c>
      <c r="K12627">
        <v>0</v>
      </c>
      <c r="L12627" t="s">
        <v>28</v>
      </c>
      <c r="M12627" t="s">
        <v>1377</v>
      </c>
      <c r="N12627" t="s">
        <v>98</v>
      </c>
      <c r="O12627" t="s">
        <v>22</v>
      </c>
      <c r="P12627" t="s">
        <v>23</v>
      </c>
      <c r="Q12627" t="s">
        <v>24</v>
      </c>
    </row>
    <row r="12628" spans="1:17" x14ac:dyDescent="0.2">
      <c r="A12628" s="2">
        <v>40065</v>
      </c>
      <c r="B12628" t="s">
        <v>85</v>
      </c>
      <c r="C12628" t="s">
        <v>72</v>
      </c>
      <c r="D12628" t="s">
        <v>50</v>
      </c>
      <c r="E12628" t="s">
        <v>50</v>
      </c>
      <c r="F12628">
        <v>93</v>
      </c>
      <c r="G12628">
        <v>16</v>
      </c>
      <c r="H12628">
        <v>0</v>
      </c>
      <c r="I12628">
        <v>0</v>
      </c>
      <c r="J12628">
        <v>1</v>
      </c>
      <c r="K12628">
        <v>1</v>
      </c>
      <c r="L12628" t="s">
        <v>20</v>
      </c>
      <c r="M12628" t="s">
        <v>86</v>
      </c>
      <c r="N12628" t="s">
        <v>85</v>
      </c>
      <c r="O12628" t="s">
        <v>22</v>
      </c>
      <c r="P12628" t="s">
        <v>23</v>
      </c>
      <c r="Q12628" t="s">
        <v>30</v>
      </c>
    </row>
    <row r="12629" spans="1:17" x14ac:dyDescent="0.2">
      <c r="A12629" s="2">
        <v>40065</v>
      </c>
      <c r="B12629" t="s">
        <v>737</v>
      </c>
      <c r="C12629" t="s">
        <v>560</v>
      </c>
      <c r="D12629" t="s">
        <v>50</v>
      </c>
      <c r="E12629" t="s">
        <v>50</v>
      </c>
      <c r="F12629">
        <v>195</v>
      </c>
      <c r="G12629">
        <v>136</v>
      </c>
      <c r="H12629">
        <v>0</v>
      </c>
      <c r="I12629">
        <v>0</v>
      </c>
      <c r="J12629">
        <v>1</v>
      </c>
      <c r="K12629">
        <v>3</v>
      </c>
      <c r="L12629" t="s">
        <v>20</v>
      </c>
      <c r="M12629" t="s">
        <v>819</v>
      </c>
      <c r="N12629" t="s">
        <v>737</v>
      </c>
      <c r="O12629" t="s">
        <v>22</v>
      </c>
      <c r="P12629" t="s">
        <v>23</v>
      </c>
      <c r="Q12629" t="s">
        <v>41</v>
      </c>
    </row>
    <row r="12630" spans="1:17" x14ac:dyDescent="0.2">
      <c r="A12630" s="2">
        <v>40065</v>
      </c>
      <c r="B12630" t="s">
        <v>267</v>
      </c>
      <c r="C12630" t="s">
        <v>548</v>
      </c>
      <c r="D12630" t="s">
        <v>36</v>
      </c>
      <c r="E12630" t="s">
        <v>36</v>
      </c>
      <c r="F12630">
        <v>92</v>
      </c>
      <c r="G12630">
        <v>112</v>
      </c>
      <c r="H12630">
        <v>0</v>
      </c>
      <c r="I12630">
        <v>0</v>
      </c>
      <c r="J12630">
        <v>1</v>
      </c>
      <c r="K12630">
        <v>1</v>
      </c>
      <c r="L12630" t="s">
        <v>28</v>
      </c>
      <c r="M12630" t="s">
        <v>187</v>
      </c>
      <c r="N12630" t="s">
        <v>82</v>
      </c>
      <c r="O12630" t="s">
        <v>122</v>
      </c>
      <c r="P12630" t="s">
        <v>23</v>
      </c>
      <c r="Q12630" t="s">
        <v>30</v>
      </c>
    </row>
    <row r="12631" spans="1:17" x14ac:dyDescent="0.2">
      <c r="A12631" s="2">
        <v>40065</v>
      </c>
      <c r="B12631" t="s">
        <v>286</v>
      </c>
      <c r="C12631" t="s">
        <v>147</v>
      </c>
      <c r="D12631" t="s">
        <v>50</v>
      </c>
      <c r="E12631" t="s">
        <v>50</v>
      </c>
      <c r="F12631">
        <v>125</v>
      </c>
      <c r="G12631">
        <v>68</v>
      </c>
      <c r="H12631">
        <v>0</v>
      </c>
      <c r="I12631">
        <v>0</v>
      </c>
      <c r="J12631">
        <v>2</v>
      </c>
      <c r="K12631">
        <v>1</v>
      </c>
      <c r="L12631" t="s">
        <v>20</v>
      </c>
      <c r="M12631" t="s">
        <v>359</v>
      </c>
      <c r="N12631" t="s">
        <v>286</v>
      </c>
      <c r="O12631" t="s">
        <v>22</v>
      </c>
      <c r="P12631" t="s">
        <v>23</v>
      </c>
      <c r="Q12631" t="s">
        <v>24</v>
      </c>
    </row>
    <row r="12632" spans="1:17" x14ac:dyDescent="0.2">
      <c r="A12632" s="2">
        <v>40065</v>
      </c>
      <c r="B12632" t="s">
        <v>317</v>
      </c>
      <c r="C12632" t="s">
        <v>168</v>
      </c>
      <c r="D12632" t="s">
        <v>50</v>
      </c>
      <c r="E12632" t="s">
        <v>50</v>
      </c>
      <c r="F12632">
        <v>77</v>
      </c>
      <c r="G12632">
        <v>25</v>
      </c>
      <c r="H12632">
        <v>0</v>
      </c>
      <c r="I12632">
        <v>0</v>
      </c>
      <c r="J12632">
        <v>0</v>
      </c>
      <c r="K12632">
        <v>0</v>
      </c>
      <c r="L12632" t="s">
        <v>20</v>
      </c>
      <c r="M12632" t="s">
        <v>394</v>
      </c>
      <c r="N12632" t="s">
        <v>317</v>
      </c>
      <c r="O12632" t="s">
        <v>22</v>
      </c>
      <c r="P12632" t="s">
        <v>23</v>
      </c>
      <c r="Q12632" t="s">
        <v>30</v>
      </c>
    </row>
    <row r="12633" spans="1:17" x14ac:dyDescent="0.2">
      <c r="A12633" s="2">
        <v>40065</v>
      </c>
      <c r="B12633" t="s">
        <v>17</v>
      </c>
      <c r="C12633" t="s">
        <v>31</v>
      </c>
      <c r="D12633" t="s">
        <v>19</v>
      </c>
      <c r="E12633" t="s">
        <v>19</v>
      </c>
      <c r="F12633">
        <v>59</v>
      </c>
      <c r="G12633">
        <v>36</v>
      </c>
      <c r="H12633">
        <v>0</v>
      </c>
      <c r="I12633">
        <v>0</v>
      </c>
      <c r="J12633">
        <v>1</v>
      </c>
      <c r="K12633">
        <v>3</v>
      </c>
      <c r="L12633" t="s">
        <v>20</v>
      </c>
      <c r="M12633" t="s">
        <v>21</v>
      </c>
      <c r="N12633" t="s">
        <v>17</v>
      </c>
      <c r="O12633" t="s">
        <v>22</v>
      </c>
      <c r="P12633" t="s">
        <v>23</v>
      </c>
      <c r="Q12633" t="s">
        <v>41</v>
      </c>
    </row>
    <row r="12634" spans="1:17" x14ac:dyDescent="0.2">
      <c r="A12634" s="2">
        <v>40065</v>
      </c>
      <c r="B12634" t="s">
        <v>646</v>
      </c>
      <c r="C12634" t="s">
        <v>180</v>
      </c>
      <c r="D12634" t="s">
        <v>50</v>
      </c>
      <c r="E12634" t="s">
        <v>50</v>
      </c>
      <c r="F12634">
        <v>46</v>
      </c>
      <c r="G12634">
        <v>27</v>
      </c>
      <c r="H12634">
        <v>0</v>
      </c>
      <c r="I12634">
        <v>0</v>
      </c>
      <c r="J12634">
        <v>1</v>
      </c>
      <c r="K12634">
        <v>1</v>
      </c>
      <c r="L12634" t="s">
        <v>20</v>
      </c>
      <c r="M12634" t="s">
        <v>909</v>
      </c>
      <c r="N12634" t="s">
        <v>646</v>
      </c>
      <c r="O12634" t="s">
        <v>22</v>
      </c>
      <c r="P12634" t="s">
        <v>23</v>
      </c>
      <c r="Q12634" t="s">
        <v>30</v>
      </c>
    </row>
    <row r="12635" spans="1:17" x14ac:dyDescent="0.2">
      <c r="A12635" s="2">
        <v>40065</v>
      </c>
      <c r="B12635" t="s">
        <v>120</v>
      </c>
      <c r="C12635" t="s">
        <v>141</v>
      </c>
      <c r="D12635" t="s">
        <v>36</v>
      </c>
      <c r="E12635" t="s">
        <v>36</v>
      </c>
      <c r="F12635">
        <v>29</v>
      </c>
      <c r="G12635">
        <v>35</v>
      </c>
      <c r="H12635">
        <v>0</v>
      </c>
      <c r="I12635">
        <v>0</v>
      </c>
      <c r="J12635">
        <v>2</v>
      </c>
      <c r="K12635">
        <v>1</v>
      </c>
      <c r="L12635" t="s">
        <v>20</v>
      </c>
      <c r="M12635" t="s">
        <v>152</v>
      </c>
      <c r="N12635" t="s">
        <v>120</v>
      </c>
      <c r="O12635" t="s">
        <v>22</v>
      </c>
      <c r="P12635" t="s">
        <v>23</v>
      </c>
      <c r="Q12635" t="s">
        <v>24</v>
      </c>
    </row>
    <row r="12636" spans="1:17" x14ac:dyDescent="0.2">
      <c r="A12636" s="2">
        <v>40065</v>
      </c>
      <c r="B12636" t="s">
        <v>293</v>
      </c>
      <c r="C12636" t="s">
        <v>125</v>
      </c>
      <c r="D12636" t="s">
        <v>50</v>
      </c>
      <c r="E12636" t="s">
        <v>50</v>
      </c>
      <c r="F12636">
        <v>18</v>
      </c>
      <c r="G12636">
        <v>203</v>
      </c>
      <c r="H12636">
        <v>0</v>
      </c>
      <c r="I12636">
        <v>0</v>
      </c>
      <c r="J12636">
        <v>7</v>
      </c>
      <c r="K12636">
        <v>0</v>
      </c>
      <c r="L12636" t="s">
        <v>20</v>
      </c>
      <c r="M12636" t="s">
        <v>1233</v>
      </c>
      <c r="N12636" t="s">
        <v>293</v>
      </c>
      <c r="O12636" t="s">
        <v>22</v>
      </c>
      <c r="P12636" t="s">
        <v>23</v>
      </c>
      <c r="Q12636" t="s">
        <v>24</v>
      </c>
    </row>
    <row r="12637" spans="1:17" x14ac:dyDescent="0.2">
      <c r="A12637" s="2">
        <v>40065</v>
      </c>
      <c r="B12637" t="s">
        <v>210</v>
      </c>
      <c r="C12637" t="s">
        <v>131</v>
      </c>
      <c r="D12637" t="s">
        <v>27</v>
      </c>
      <c r="E12637" t="s">
        <v>27</v>
      </c>
      <c r="F12637">
        <v>85</v>
      </c>
      <c r="G12637">
        <v>39</v>
      </c>
      <c r="H12637">
        <v>0</v>
      </c>
      <c r="I12637">
        <v>0</v>
      </c>
      <c r="J12637">
        <v>1</v>
      </c>
      <c r="K12637">
        <v>0</v>
      </c>
      <c r="L12637" t="s">
        <v>20</v>
      </c>
      <c r="M12637" t="s">
        <v>557</v>
      </c>
      <c r="N12637" t="s">
        <v>210</v>
      </c>
      <c r="O12637" t="s">
        <v>22</v>
      </c>
      <c r="P12637" t="s">
        <v>23</v>
      </c>
      <c r="Q12637" t="s">
        <v>24</v>
      </c>
    </row>
    <row r="12638" spans="1:17" x14ac:dyDescent="0.2">
      <c r="A12638" s="2">
        <v>40065</v>
      </c>
      <c r="B12638" t="s">
        <v>89</v>
      </c>
      <c r="C12638" t="s">
        <v>274</v>
      </c>
      <c r="D12638" t="s">
        <v>50</v>
      </c>
      <c r="E12638" t="s">
        <v>50</v>
      </c>
      <c r="F12638">
        <v>7</v>
      </c>
      <c r="G12638">
        <v>9</v>
      </c>
      <c r="H12638">
        <v>0</v>
      </c>
      <c r="I12638">
        <v>0</v>
      </c>
      <c r="J12638">
        <v>5</v>
      </c>
      <c r="K12638">
        <v>1</v>
      </c>
      <c r="L12638" t="s">
        <v>20</v>
      </c>
      <c r="M12638" t="s">
        <v>91</v>
      </c>
      <c r="N12638" t="s">
        <v>89</v>
      </c>
      <c r="O12638" t="s">
        <v>22</v>
      </c>
      <c r="P12638" t="s">
        <v>23</v>
      </c>
      <c r="Q12638" t="s">
        <v>24</v>
      </c>
    </row>
    <row r="12639" spans="1:17" x14ac:dyDescent="0.2">
      <c r="A12639" s="2">
        <v>40065</v>
      </c>
      <c r="B12639" t="s">
        <v>48</v>
      </c>
      <c r="C12639" t="s">
        <v>73</v>
      </c>
      <c r="D12639" t="s">
        <v>50</v>
      </c>
      <c r="E12639" t="s">
        <v>50</v>
      </c>
      <c r="F12639">
        <v>163</v>
      </c>
      <c r="G12639">
        <v>62</v>
      </c>
      <c r="H12639">
        <v>0</v>
      </c>
      <c r="I12639">
        <v>0</v>
      </c>
      <c r="J12639">
        <v>2</v>
      </c>
      <c r="K12639">
        <v>1</v>
      </c>
      <c r="L12639" t="s">
        <v>20</v>
      </c>
      <c r="M12639" t="s">
        <v>51</v>
      </c>
      <c r="N12639" t="s">
        <v>48</v>
      </c>
      <c r="O12639" t="s">
        <v>22</v>
      </c>
      <c r="P12639" t="s">
        <v>23</v>
      </c>
      <c r="Q12639" t="s">
        <v>24</v>
      </c>
    </row>
    <row r="12640" spans="1:17" x14ac:dyDescent="0.2">
      <c r="A12640" s="2">
        <v>40065</v>
      </c>
      <c r="B12640" t="s">
        <v>129</v>
      </c>
      <c r="C12640" t="s">
        <v>386</v>
      </c>
      <c r="D12640" t="s">
        <v>50</v>
      </c>
      <c r="E12640" t="s">
        <v>50</v>
      </c>
      <c r="F12640">
        <v>4</v>
      </c>
      <c r="G12640">
        <v>139</v>
      </c>
      <c r="H12640">
        <v>0</v>
      </c>
      <c r="I12640">
        <v>0</v>
      </c>
      <c r="J12640">
        <v>4</v>
      </c>
      <c r="K12640">
        <v>0</v>
      </c>
      <c r="L12640" t="s">
        <v>20</v>
      </c>
      <c r="M12640" t="s">
        <v>325</v>
      </c>
      <c r="N12640" t="s">
        <v>129</v>
      </c>
      <c r="O12640" t="s">
        <v>22</v>
      </c>
      <c r="P12640" t="s">
        <v>23</v>
      </c>
      <c r="Q12640" t="s">
        <v>24</v>
      </c>
    </row>
    <row r="12641" spans="1:17" x14ac:dyDescent="0.2">
      <c r="A12641" s="2">
        <v>40065</v>
      </c>
      <c r="B12641" t="s">
        <v>94</v>
      </c>
      <c r="C12641" t="s">
        <v>82</v>
      </c>
      <c r="D12641" t="s">
        <v>50</v>
      </c>
      <c r="E12641" t="s">
        <v>50</v>
      </c>
      <c r="F12641">
        <v>47</v>
      </c>
      <c r="G12641">
        <v>17</v>
      </c>
      <c r="H12641">
        <v>0</v>
      </c>
      <c r="I12641">
        <v>0</v>
      </c>
      <c r="J12641">
        <v>0</v>
      </c>
      <c r="K12641">
        <v>1</v>
      </c>
      <c r="L12641" t="s">
        <v>20</v>
      </c>
      <c r="M12641" t="s">
        <v>96</v>
      </c>
      <c r="N12641" t="s">
        <v>94</v>
      </c>
      <c r="O12641" t="s">
        <v>22</v>
      </c>
      <c r="P12641" t="s">
        <v>23</v>
      </c>
      <c r="Q12641" t="s">
        <v>41</v>
      </c>
    </row>
    <row r="12642" spans="1:17" x14ac:dyDescent="0.2">
      <c r="A12642" s="2">
        <v>40065</v>
      </c>
      <c r="B12642" t="s">
        <v>76</v>
      </c>
      <c r="C12642" t="s">
        <v>345</v>
      </c>
      <c r="D12642" t="s">
        <v>50</v>
      </c>
      <c r="E12642" t="s">
        <v>50</v>
      </c>
      <c r="F12642">
        <v>96</v>
      </c>
      <c r="G12642">
        <v>112</v>
      </c>
      <c r="H12642">
        <v>0</v>
      </c>
      <c r="I12642">
        <v>0</v>
      </c>
      <c r="J12642">
        <v>3</v>
      </c>
      <c r="K12642">
        <v>1</v>
      </c>
      <c r="L12642" t="s">
        <v>28</v>
      </c>
      <c r="M12642" t="s">
        <v>78</v>
      </c>
      <c r="N12642" t="s">
        <v>76</v>
      </c>
      <c r="O12642" t="s">
        <v>22</v>
      </c>
      <c r="P12642" t="s">
        <v>23</v>
      </c>
      <c r="Q12642" t="s">
        <v>24</v>
      </c>
    </row>
    <row r="12643" spans="1:17" x14ac:dyDescent="0.2">
      <c r="A12643" s="2">
        <v>40065</v>
      </c>
      <c r="B12643" t="s">
        <v>123</v>
      </c>
      <c r="C12643" t="s">
        <v>97</v>
      </c>
      <c r="D12643" t="s">
        <v>50</v>
      </c>
      <c r="E12643" t="s">
        <v>50</v>
      </c>
      <c r="F12643">
        <v>22</v>
      </c>
      <c r="G12643">
        <v>116</v>
      </c>
      <c r="H12643">
        <v>0</v>
      </c>
      <c r="I12643">
        <v>0</v>
      </c>
      <c r="J12643">
        <v>7</v>
      </c>
      <c r="K12643">
        <v>0</v>
      </c>
      <c r="L12643" t="s">
        <v>20</v>
      </c>
      <c r="M12643" t="s">
        <v>179</v>
      </c>
      <c r="N12643" t="s">
        <v>123</v>
      </c>
      <c r="O12643" t="s">
        <v>22</v>
      </c>
      <c r="P12643" t="s">
        <v>23</v>
      </c>
      <c r="Q12643" t="s">
        <v>24</v>
      </c>
    </row>
    <row r="12644" spans="1:17" x14ac:dyDescent="0.2">
      <c r="A12644" s="2">
        <v>40065</v>
      </c>
      <c r="B12644" t="s">
        <v>119</v>
      </c>
      <c r="C12644" t="s">
        <v>87</v>
      </c>
      <c r="D12644" t="s">
        <v>50</v>
      </c>
      <c r="E12644" t="s">
        <v>50</v>
      </c>
      <c r="F12644">
        <v>4</v>
      </c>
      <c r="G12644">
        <v>19</v>
      </c>
      <c r="H12644">
        <v>0</v>
      </c>
      <c r="I12644">
        <v>0</v>
      </c>
      <c r="J12644">
        <v>2</v>
      </c>
      <c r="K12644">
        <v>0</v>
      </c>
      <c r="L12644" t="s">
        <v>20</v>
      </c>
      <c r="M12644" t="s">
        <v>951</v>
      </c>
      <c r="N12644" t="s">
        <v>119</v>
      </c>
      <c r="O12644" t="s">
        <v>22</v>
      </c>
      <c r="P12644" t="s">
        <v>23</v>
      </c>
      <c r="Q12644" t="s">
        <v>24</v>
      </c>
    </row>
    <row r="12645" spans="1:17" x14ac:dyDescent="0.2">
      <c r="A12645" s="2">
        <v>40065</v>
      </c>
      <c r="B12645" t="s">
        <v>143</v>
      </c>
      <c r="C12645" t="s">
        <v>199</v>
      </c>
      <c r="D12645" t="s">
        <v>115</v>
      </c>
      <c r="E12645" t="s">
        <v>36</v>
      </c>
      <c r="F12645">
        <v>40</v>
      </c>
      <c r="G12645">
        <v>32</v>
      </c>
      <c r="H12645">
        <v>0</v>
      </c>
      <c r="I12645">
        <v>0</v>
      </c>
      <c r="J12645">
        <v>4</v>
      </c>
      <c r="K12645">
        <v>3</v>
      </c>
      <c r="L12645" t="s">
        <v>28</v>
      </c>
      <c r="M12645" t="s">
        <v>322</v>
      </c>
      <c r="N12645" t="s">
        <v>126</v>
      </c>
      <c r="O12645" t="s">
        <v>122</v>
      </c>
      <c r="P12645" t="s">
        <v>23</v>
      </c>
      <c r="Q12645" t="s">
        <v>24</v>
      </c>
    </row>
    <row r="12646" spans="1:17" x14ac:dyDescent="0.2">
      <c r="A12646" s="2">
        <v>40065</v>
      </c>
      <c r="B12646" t="s">
        <v>177</v>
      </c>
      <c r="C12646" t="s">
        <v>442</v>
      </c>
      <c r="D12646" t="s">
        <v>115</v>
      </c>
      <c r="E12646" t="s">
        <v>57</v>
      </c>
      <c r="F12646">
        <v>129</v>
      </c>
      <c r="G12646">
        <v>100</v>
      </c>
      <c r="H12646">
        <v>0</v>
      </c>
      <c r="I12646">
        <v>0</v>
      </c>
      <c r="J12646">
        <v>1</v>
      </c>
      <c r="K12646">
        <v>3</v>
      </c>
      <c r="L12646" t="s">
        <v>28</v>
      </c>
      <c r="M12646" t="s">
        <v>640</v>
      </c>
      <c r="N12646" t="s">
        <v>177</v>
      </c>
      <c r="O12646" t="s">
        <v>22</v>
      </c>
      <c r="P12646" t="s">
        <v>23</v>
      </c>
      <c r="Q12646" t="s">
        <v>41</v>
      </c>
    </row>
    <row r="12647" spans="1:17" x14ac:dyDescent="0.2">
      <c r="A12647" s="2">
        <v>40065</v>
      </c>
      <c r="B12647" t="s">
        <v>101</v>
      </c>
      <c r="C12647" t="s">
        <v>53</v>
      </c>
      <c r="D12647" t="s">
        <v>50</v>
      </c>
      <c r="E12647" t="s">
        <v>50</v>
      </c>
      <c r="F12647">
        <v>58</v>
      </c>
      <c r="G12647">
        <v>15</v>
      </c>
      <c r="H12647">
        <v>0</v>
      </c>
      <c r="I12647">
        <v>0</v>
      </c>
      <c r="J12647">
        <v>2</v>
      </c>
      <c r="K12647">
        <v>2</v>
      </c>
      <c r="L12647" t="s">
        <v>20</v>
      </c>
      <c r="M12647" t="s">
        <v>331</v>
      </c>
      <c r="N12647" t="s">
        <v>101</v>
      </c>
      <c r="O12647" t="s">
        <v>22</v>
      </c>
      <c r="P12647" t="s">
        <v>23</v>
      </c>
      <c r="Q12647" t="s">
        <v>30</v>
      </c>
    </row>
    <row r="12648" spans="1:17" x14ac:dyDescent="0.2">
      <c r="A12648" s="2">
        <v>40065</v>
      </c>
      <c r="B12648" t="s">
        <v>174</v>
      </c>
      <c r="C12648" t="s">
        <v>70</v>
      </c>
      <c r="D12648" t="s">
        <v>50</v>
      </c>
      <c r="E12648" t="s">
        <v>50</v>
      </c>
      <c r="F12648">
        <v>151</v>
      </c>
      <c r="G12648">
        <v>61</v>
      </c>
      <c r="H12648">
        <v>0</v>
      </c>
      <c r="I12648">
        <v>0</v>
      </c>
      <c r="J12648">
        <v>1</v>
      </c>
      <c r="K12648">
        <v>1</v>
      </c>
      <c r="L12648" t="s">
        <v>20</v>
      </c>
      <c r="M12648" t="s">
        <v>820</v>
      </c>
      <c r="N12648" t="s">
        <v>174</v>
      </c>
      <c r="O12648" t="s">
        <v>22</v>
      </c>
      <c r="P12648" t="s">
        <v>23</v>
      </c>
      <c r="Q12648" t="s">
        <v>30</v>
      </c>
    </row>
    <row r="12649" spans="1:17" x14ac:dyDescent="0.2">
      <c r="A12649" s="2">
        <v>40065</v>
      </c>
      <c r="B12649" t="s">
        <v>184</v>
      </c>
      <c r="C12649" t="s">
        <v>52</v>
      </c>
      <c r="D12649" t="s">
        <v>50</v>
      </c>
      <c r="E12649" t="s">
        <v>50</v>
      </c>
      <c r="F12649">
        <v>140</v>
      </c>
      <c r="G12649">
        <v>41</v>
      </c>
      <c r="H12649">
        <v>0</v>
      </c>
      <c r="I12649">
        <v>0</v>
      </c>
      <c r="J12649">
        <v>0</v>
      </c>
      <c r="K12649">
        <v>1</v>
      </c>
      <c r="L12649" t="s">
        <v>20</v>
      </c>
      <c r="M12649" t="s">
        <v>193</v>
      </c>
      <c r="N12649" t="s">
        <v>184</v>
      </c>
      <c r="O12649" t="s">
        <v>22</v>
      </c>
      <c r="P12649" t="s">
        <v>23</v>
      </c>
      <c r="Q12649" t="s">
        <v>41</v>
      </c>
    </row>
    <row r="12650" spans="1:17" x14ac:dyDescent="0.2">
      <c r="A12650" s="2">
        <v>40065</v>
      </c>
      <c r="B12650" t="s">
        <v>26</v>
      </c>
      <c r="C12650" t="s">
        <v>304</v>
      </c>
      <c r="D12650" t="s">
        <v>27</v>
      </c>
      <c r="E12650" t="s">
        <v>27</v>
      </c>
      <c r="F12650">
        <v>24</v>
      </c>
      <c r="G12650">
        <v>42</v>
      </c>
      <c r="H12650">
        <v>0</v>
      </c>
      <c r="I12650">
        <v>0</v>
      </c>
      <c r="J12650">
        <v>1</v>
      </c>
      <c r="K12650">
        <v>0</v>
      </c>
      <c r="L12650" t="s">
        <v>20</v>
      </c>
      <c r="M12650" t="s">
        <v>219</v>
      </c>
      <c r="N12650" t="s">
        <v>26</v>
      </c>
      <c r="O12650" t="s">
        <v>22</v>
      </c>
      <c r="P12650" t="s">
        <v>23</v>
      </c>
      <c r="Q12650" t="s">
        <v>24</v>
      </c>
    </row>
    <row r="12651" spans="1:17" x14ac:dyDescent="0.2">
      <c r="A12651" s="2">
        <v>40065</v>
      </c>
      <c r="B12651" t="s">
        <v>384</v>
      </c>
      <c r="C12651" t="s">
        <v>153</v>
      </c>
      <c r="D12651" t="s">
        <v>50</v>
      </c>
      <c r="E12651" t="s">
        <v>50</v>
      </c>
      <c r="F12651">
        <v>88</v>
      </c>
      <c r="G12651">
        <v>12</v>
      </c>
      <c r="H12651">
        <v>0</v>
      </c>
      <c r="I12651">
        <v>0</v>
      </c>
      <c r="J12651">
        <v>1</v>
      </c>
      <c r="K12651">
        <v>1</v>
      </c>
      <c r="L12651" t="s">
        <v>20</v>
      </c>
      <c r="M12651" t="s">
        <v>395</v>
      </c>
      <c r="N12651" t="s">
        <v>384</v>
      </c>
      <c r="O12651" t="s">
        <v>22</v>
      </c>
      <c r="P12651" t="s">
        <v>23</v>
      </c>
      <c r="Q12651" t="s">
        <v>30</v>
      </c>
    </row>
    <row r="12652" spans="1:17" x14ac:dyDescent="0.2">
      <c r="A12652" s="2">
        <v>40065</v>
      </c>
      <c r="B12652" t="s">
        <v>1279</v>
      </c>
      <c r="C12652" t="s">
        <v>145</v>
      </c>
      <c r="D12652" t="s">
        <v>50</v>
      </c>
      <c r="E12652" t="s">
        <v>50</v>
      </c>
      <c r="F12652">
        <v>89</v>
      </c>
      <c r="G12652">
        <v>76</v>
      </c>
      <c r="H12652">
        <v>0</v>
      </c>
      <c r="I12652">
        <v>0</v>
      </c>
      <c r="J12652">
        <v>1</v>
      </c>
      <c r="K12652">
        <v>1</v>
      </c>
      <c r="L12652" t="s">
        <v>20</v>
      </c>
      <c r="M12652" t="s">
        <v>1280</v>
      </c>
      <c r="N12652" t="s">
        <v>1279</v>
      </c>
      <c r="O12652" t="s">
        <v>22</v>
      </c>
      <c r="P12652" t="s">
        <v>23</v>
      </c>
      <c r="Q12652" t="s">
        <v>30</v>
      </c>
    </row>
    <row r="12653" spans="1:17" x14ac:dyDescent="0.2">
      <c r="A12653" s="2">
        <v>40065</v>
      </c>
      <c r="B12653" t="s">
        <v>100</v>
      </c>
      <c r="C12653" t="s">
        <v>244</v>
      </c>
      <c r="D12653" t="s">
        <v>50</v>
      </c>
      <c r="E12653" t="s">
        <v>50</v>
      </c>
      <c r="F12653">
        <v>31</v>
      </c>
      <c r="G12653">
        <v>45</v>
      </c>
      <c r="H12653">
        <v>0</v>
      </c>
      <c r="I12653">
        <v>0</v>
      </c>
      <c r="J12653">
        <v>0</v>
      </c>
      <c r="K12653">
        <v>2</v>
      </c>
      <c r="L12653" t="s">
        <v>20</v>
      </c>
      <c r="M12653" t="s">
        <v>102</v>
      </c>
      <c r="N12653" t="s">
        <v>100</v>
      </c>
      <c r="O12653" t="s">
        <v>22</v>
      </c>
      <c r="P12653" t="s">
        <v>23</v>
      </c>
      <c r="Q12653" t="s">
        <v>41</v>
      </c>
    </row>
    <row r="12654" spans="1:17" x14ac:dyDescent="0.2">
      <c r="A12654" s="2">
        <v>40065</v>
      </c>
      <c r="B12654" t="s">
        <v>49</v>
      </c>
      <c r="C12654" t="s">
        <v>328</v>
      </c>
      <c r="D12654" t="s">
        <v>50</v>
      </c>
      <c r="E12654" t="s">
        <v>50</v>
      </c>
      <c r="F12654">
        <v>43</v>
      </c>
      <c r="G12654">
        <v>56</v>
      </c>
      <c r="H12654">
        <v>0</v>
      </c>
      <c r="I12654">
        <v>0</v>
      </c>
      <c r="J12654">
        <v>2</v>
      </c>
      <c r="K12654">
        <v>1</v>
      </c>
      <c r="L12654" t="s">
        <v>20</v>
      </c>
      <c r="M12654" t="s">
        <v>103</v>
      </c>
      <c r="N12654" t="s">
        <v>49</v>
      </c>
      <c r="O12654" t="s">
        <v>22</v>
      </c>
      <c r="P12654" t="s">
        <v>23</v>
      </c>
      <c r="Q12654" t="s">
        <v>24</v>
      </c>
    </row>
    <row r="12655" spans="1:17" x14ac:dyDescent="0.2">
      <c r="A12655" s="2">
        <v>40065</v>
      </c>
      <c r="B12655" t="s">
        <v>166</v>
      </c>
      <c r="C12655" t="s">
        <v>239</v>
      </c>
      <c r="D12655" t="s">
        <v>115</v>
      </c>
      <c r="E12655" t="s">
        <v>115</v>
      </c>
      <c r="F12655">
        <v>83</v>
      </c>
      <c r="G12655">
        <v>74</v>
      </c>
      <c r="H12655">
        <v>0</v>
      </c>
      <c r="I12655">
        <v>0</v>
      </c>
      <c r="J12655">
        <v>1</v>
      </c>
      <c r="K12655">
        <v>1</v>
      </c>
      <c r="L12655" t="s">
        <v>28</v>
      </c>
      <c r="M12655" t="s">
        <v>165</v>
      </c>
      <c r="N12655" t="s">
        <v>166</v>
      </c>
      <c r="O12655" t="s">
        <v>22</v>
      </c>
      <c r="P12655" t="s">
        <v>23</v>
      </c>
      <c r="Q12655" t="s">
        <v>30</v>
      </c>
    </row>
    <row r="12656" spans="1:17" x14ac:dyDescent="0.2">
      <c r="A12656" s="2">
        <v>40065</v>
      </c>
      <c r="B12656" t="s">
        <v>92</v>
      </c>
      <c r="C12656" t="s">
        <v>69</v>
      </c>
      <c r="D12656" t="s">
        <v>50</v>
      </c>
      <c r="E12656" t="s">
        <v>50</v>
      </c>
      <c r="F12656">
        <v>26</v>
      </c>
      <c r="G12656">
        <v>70</v>
      </c>
      <c r="H12656">
        <v>0</v>
      </c>
      <c r="I12656">
        <v>0</v>
      </c>
      <c r="J12656">
        <v>1</v>
      </c>
      <c r="K12656">
        <v>1</v>
      </c>
      <c r="L12656" t="s">
        <v>20</v>
      </c>
      <c r="M12656" t="s">
        <v>124</v>
      </c>
      <c r="N12656" t="s">
        <v>92</v>
      </c>
      <c r="O12656" t="s">
        <v>22</v>
      </c>
      <c r="P12656" t="s">
        <v>23</v>
      </c>
      <c r="Q12656" t="s">
        <v>30</v>
      </c>
    </row>
    <row r="12657" spans="1:17" x14ac:dyDescent="0.2">
      <c r="A12657" s="2">
        <v>40065</v>
      </c>
      <c r="B12657" t="s">
        <v>113</v>
      </c>
      <c r="C12657" t="s">
        <v>402</v>
      </c>
      <c r="D12657" t="s">
        <v>115</v>
      </c>
      <c r="E12657" t="s">
        <v>115</v>
      </c>
      <c r="F12657">
        <v>65</v>
      </c>
      <c r="G12657">
        <v>64</v>
      </c>
      <c r="H12657">
        <v>0</v>
      </c>
      <c r="I12657">
        <v>0</v>
      </c>
      <c r="J12657">
        <v>2</v>
      </c>
      <c r="K12657">
        <v>2</v>
      </c>
      <c r="L12657" t="s">
        <v>20</v>
      </c>
      <c r="M12657" t="s">
        <v>231</v>
      </c>
      <c r="N12657" t="s">
        <v>113</v>
      </c>
      <c r="O12657" t="s">
        <v>22</v>
      </c>
      <c r="P12657" t="s">
        <v>23</v>
      </c>
      <c r="Q12657" t="s">
        <v>30</v>
      </c>
    </row>
    <row r="12658" spans="1:17" x14ac:dyDescent="0.2">
      <c r="A12658" s="2">
        <v>40065</v>
      </c>
      <c r="B12658" t="s">
        <v>104</v>
      </c>
      <c r="C12658" t="s">
        <v>126</v>
      </c>
      <c r="D12658" t="s">
        <v>50</v>
      </c>
      <c r="E12658" t="s">
        <v>50</v>
      </c>
      <c r="F12658">
        <v>30</v>
      </c>
      <c r="G12658">
        <v>3</v>
      </c>
      <c r="H12658">
        <v>0</v>
      </c>
      <c r="I12658">
        <v>0</v>
      </c>
      <c r="J12658">
        <v>0</v>
      </c>
      <c r="K12658">
        <v>1</v>
      </c>
      <c r="L12658" t="s">
        <v>20</v>
      </c>
      <c r="M12658" t="s">
        <v>273</v>
      </c>
      <c r="N12658" t="s">
        <v>104</v>
      </c>
      <c r="O12658" t="s">
        <v>22</v>
      </c>
      <c r="P12658" t="s">
        <v>23</v>
      </c>
      <c r="Q12658" t="s">
        <v>41</v>
      </c>
    </row>
    <row r="12659" spans="1:17" x14ac:dyDescent="0.2">
      <c r="A12659" s="2">
        <v>40065</v>
      </c>
      <c r="B12659" t="s">
        <v>1204</v>
      </c>
      <c r="C12659" t="s">
        <v>67</v>
      </c>
      <c r="D12659" t="s">
        <v>50</v>
      </c>
      <c r="E12659" t="s">
        <v>50</v>
      </c>
      <c r="F12659">
        <v>13</v>
      </c>
      <c r="G12659">
        <v>10</v>
      </c>
      <c r="H12659">
        <v>0</v>
      </c>
      <c r="I12659">
        <v>0</v>
      </c>
      <c r="J12659">
        <v>1</v>
      </c>
      <c r="K12659">
        <v>1</v>
      </c>
      <c r="L12659" t="s">
        <v>20</v>
      </c>
      <c r="M12659" t="s">
        <v>1219</v>
      </c>
      <c r="N12659" t="s">
        <v>1204</v>
      </c>
      <c r="O12659" t="s">
        <v>22</v>
      </c>
      <c r="P12659" t="s">
        <v>23</v>
      </c>
      <c r="Q12659" t="s">
        <v>30</v>
      </c>
    </row>
    <row r="12660" spans="1:17" x14ac:dyDescent="0.2">
      <c r="A12660" s="2">
        <v>40065</v>
      </c>
      <c r="B12660" t="s">
        <v>249</v>
      </c>
      <c r="C12660" t="s">
        <v>90</v>
      </c>
      <c r="D12660" t="s">
        <v>50</v>
      </c>
      <c r="E12660" t="s">
        <v>50</v>
      </c>
      <c r="F12660">
        <v>54</v>
      </c>
      <c r="G12660">
        <v>36</v>
      </c>
      <c r="H12660">
        <v>0</v>
      </c>
      <c r="I12660">
        <v>0</v>
      </c>
      <c r="J12660">
        <v>3</v>
      </c>
      <c r="K12660">
        <v>0</v>
      </c>
      <c r="L12660" t="s">
        <v>20</v>
      </c>
      <c r="M12660" t="s">
        <v>299</v>
      </c>
      <c r="N12660" t="s">
        <v>249</v>
      </c>
      <c r="O12660" t="s">
        <v>22</v>
      </c>
      <c r="P12660" t="s">
        <v>23</v>
      </c>
      <c r="Q12660" t="s">
        <v>24</v>
      </c>
    </row>
    <row r="12661" spans="1:17" x14ac:dyDescent="0.2">
      <c r="A12661" s="2">
        <v>40065</v>
      </c>
      <c r="B12661" t="s">
        <v>106</v>
      </c>
      <c r="C12661" t="s">
        <v>81</v>
      </c>
      <c r="D12661" t="s">
        <v>50</v>
      </c>
      <c r="E12661" t="s">
        <v>50</v>
      </c>
      <c r="F12661">
        <v>2</v>
      </c>
      <c r="G12661">
        <v>114</v>
      </c>
      <c r="H12661">
        <v>0</v>
      </c>
      <c r="I12661">
        <v>0</v>
      </c>
      <c r="J12661">
        <v>3</v>
      </c>
      <c r="K12661">
        <v>0</v>
      </c>
      <c r="L12661" t="s">
        <v>20</v>
      </c>
      <c r="M12661" t="s">
        <v>683</v>
      </c>
      <c r="N12661" t="s">
        <v>106</v>
      </c>
      <c r="O12661" t="s">
        <v>22</v>
      </c>
      <c r="P12661" t="s">
        <v>23</v>
      </c>
      <c r="Q12661" t="s">
        <v>24</v>
      </c>
    </row>
    <row r="12662" spans="1:17" x14ac:dyDescent="0.2">
      <c r="A12662" s="2">
        <v>40065</v>
      </c>
      <c r="B12662" t="s">
        <v>282</v>
      </c>
      <c r="C12662" t="s">
        <v>77</v>
      </c>
      <c r="D12662" t="s">
        <v>19</v>
      </c>
      <c r="E12662" t="s">
        <v>27</v>
      </c>
      <c r="F12662">
        <v>63</v>
      </c>
      <c r="G12662">
        <v>11</v>
      </c>
      <c r="H12662">
        <v>0</v>
      </c>
      <c r="I12662">
        <v>0</v>
      </c>
      <c r="J12662">
        <v>0</v>
      </c>
      <c r="K12662">
        <v>1</v>
      </c>
      <c r="L12662" t="s">
        <v>20</v>
      </c>
      <c r="M12662" t="s">
        <v>285</v>
      </c>
      <c r="N12662" t="s">
        <v>282</v>
      </c>
      <c r="O12662" t="s">
        <v>22</v>
      </c>
      <c r="P12662" t="s">
        <v>23</v>
      </c>
      <c r="Q12662" t="s">
        <v>41</v>
      </c>
    </row>
    <row r="12663" spans="1:17" x14ac:dyDescent="0.2">
      <c r="A12663" s="2">
        <v>40065</v>
      </c>
      <c r="B12663" t="s">
        <v>161</v>
      </c>
      <c r="C12663" t="s">
        <v>95</v>
      </c>
      <c r="D12663" t="s">
        <v>50</v>
      </c>
      <c r="E12663" t="s">
        <v>50</v>
      </c>
      <c r="F12663">
        <v>67</v>
      </c>
      <c r="G12663">
        <v>6</v>
      </c>
      <c r="H12663">
        <v>0</v>
      </c>
      <c r="I12663">
        <v>0</v>
      </c>
      <c r="J12663">
        <v>1</v>
      </c>
      <c r="K12663">
        <v>3</v>
      </c>
      <c r="L12663" t="s">
        <v>20</v>
      </c>
      <c r="M12663" t="s">
        <v>162</v>
      </c>
      <c r="N12663" t="s">
        <v>161</v>
      </c>
      <c r="O12663" t="s">
        <v>22</v>
      </c>
      <c r="P12663" t="s">
        <v>23</v>
      </c>
      <c r="Q12663" t="s">
        <v>41</v>
      </c>
    </row>
    <row r="12664" spans="1:17" x14ac:dyDescent="0.2">
      <c r="A12664" s="2">
        <v>40065</v>
      </c>
      <c r="B12664" t="s">
        <v>18</v>
      </c>
      <c r="C12664" t="s">
        <v>43</v>
      </c>
      <c r="D12664" t="s">
        <v>19</v>
      </c>
      <c r="E12664" t="s">
        <v>19</v>
      </c>
      <c r="F12664">
        <v>28</v>
      </c>
      <c r="G12664">
        <v>48</v>
      </c>
      <c r="H12664">
        <v>0</v>
      </c>
      <c r="I12664">
        <v>0</v>
      </c>
      <c r="J12664">
        <v>3</v>
      </c>
      <c r="K12664">
        <v>1</v>
      </c>
      <c r="L12664" t="s">
        <v>20</v>
      </c>
      <c r="M12664" t="s">
        <v>64</v>
      </c>
      <c r="N12664" t="s">
        <v>18</v>
      </c>
      <c r="O12664" t="s">
        <v>22</v>
      </c>
      <c r="P12664" t="s">
        <v>23</v>
      </c>
      <c r="Q12664" t="s">
        <v>24</v>
      </c>
    </row>
    <row r="12665" spans="1:17" x14ac:dyDescent="0.2">
      <c r="A12665" s="2">
        <v>40065</v>
      </c>
      <c r="B12665" t="s">
        <v>38</v>
      </c>
      <c r="C12665" t="s">
        <v>39</v>
      </c>
      <c r="D12665" t="s">
        <v>19</v>
      </c>
      <c r="E12665" t="s">
        <v>19</v>
      </c>
      <c r="F12665">
        <v>23</v>
      </c>
      <c r="G12665">
        <v>8</v>
      </c>
      <c r="H12665">
        <v>0</v>
      </c>
      <c r="I12665">
        <v>0</v>
      </c>
      <c r="J12665">
        <v>1</v>
      </c>
      <c r="K12665">
        <v>0</v>
      </c>
      <c r="L12665" t="s">
        <v>20</v>
      </c>
      <c r="M12665" t="s">
        <v>40</v>
      </c>
      <c r="N12665" t="s">
        <v>38</v>
      </c>
      <c r="O12665" t="s">
        <v>22</v>
      </c>
      <c r="P12665" t="s">
        <v>23</v>
      </c>
      <c r="Q12665" t="s">
        <v>24</v>
      </c>
    </row>
    <row r="12666" spans="1:17" x14ac:dyDescent="0.2">
      <c r="A12666" s="2">
        <v>40065</v>
      </c>
      <c r="B12666" t="s">
        <v>25</v>
      </c>
      <c r="C12666" t="s">
        <v>107</v>
      </c>
      <c r="D12666" t="s">
        <v>19</v>
      </c>
      <c r="E12666" t="s">
        <v>19</v>
      </c>
      <c r="F12666">
        <v>1</v>
      </c>
      <c r="G12666">
        <v>21</v>
      </c>
      <c r="H12666">
        <v>0</v>
      </c>
      <c r="I12666">
        <v>0</v>
      </c>
      <c r="J12666">
        <v>4</v>
      </c>
      <c r="K12666">
        <v>2</v>
      </c>
      <c r="L12666" t="s">
        <v>20</v>
      </c>
      <c r="M12666" t="s">
        <v>526</v>
      </c>
      <c r="N12666" t="s">
        <v>25</v>
      </c>
      <c r="O12666" t="s">
        <v>22</v>
      </c>
      <c r="P12666" t="s">
        <v>23</v>
      </c>
      <c r="Q12666" t="s">
        <v>24</v>
      </c>
    </row>
    <row r="12667" spans="1:17" x14ac:dyDescent="0.2">
      <c r="A12667" s="2">
        <v>40065</v>
      </c>
      <c r="B12667" t="s">
        <v>32</v>
      </c>
      <c r="C12667" t="s">
        <v>42</v>
      </c>
      <c r="D12667" t="s">
        <v>19</v>
      </c>
      <c r="E12667" t="s">
        <v>19</v>
      </c>
      <c r="F12667">
        <v>51</v>
      </c>
      <c r="G12667">
        <v>91</v>
      </c>
      <c r="H12667">
        <v>0</v>
      </c>
      <c r="I12667">
        <v>0</v>
      </c>
      <c r="J12667">
        <v>3</v>
      </c>
      <c r="K12667">
        <v>1</v>
      </c>
      <c r="L12667" t="s">
        <v>20</v>
      </c>
      <c r="M12667" t="s">
        <v>1271</v>
      </c>
      <c r="N12667" t="s">
        <v>32</v>
      </c>
      <c r="O12667" t="s">
        <v>22</v>
      </c>
      <c r="P12667" t="s">
        <v>23</v>
      </c>
      <c r="Q12667" t="s">
        <v>24</v>
      </c>
    </row>
    <row r="12668" spans="1:17" x14ac:dyDescent="0.2">
      <c r="A12668" s="2">
        <v>40067</v>
      </c>
      <c r="B12668" t="s">
        <v>391</v>
      </c>
      <c r="C12668" t="s">
        <v>405</v>
      </c>
      <c r="D12668" t="s">
        <v>115</v>
      </c>
      <c r="E12668" t="s">
        <v>36</v>
      </c>
      <c r="F12668">
        <v>152</v>
      </c>
      <c r="G12668">
        <v>160</v>
      </c>
      <c r="H12668">
        <v>0</v>
      </c>
      <c r="I12668">
        <v>0</v>
      </c>
      <c r="J12668">
        <v>5</v>
      </c>
      <c r="K12668">
        <v>0</v>
      </c>
      <c r="L12668" t="s">
        <v>28</v>
      </c>
      <c r="M12668" t="s">
        <v>392</v>
      </c>
      <c r="N12668" t="s">
        <v>391</v>
      </c>
      <c r="O12668" t="s">
        <v>22</v>
      </c>
      <c r="P12668" t="s">
        <v>23</v>
      </c>
      <c r="Q12668" t="s">
        <v>24</v>
      </c>
    </row>
    <row r="12669" spans="1:17" x14ac:dyDescent="0.2">
      <c r="A12669" s="2">
        <v>40075</v>
      </c>
      <c r="B12669" t="s">
        <v>149</v>
      </c>
      <c r="C12669" t="s">
        <v>378</v>
      </c>
      <c r="D12669" t="s">
        <v>36</v>
      </c>
      <c r="E12669" t="s">
        <v>36</v>
      </c>
      <c r="F12669">
        <v>73</v>
      </c>
      <c r="G12669">
        <v>131</v>
      </c>
      <c r="H12669">
        <v>0</v>
      </c>
      <c r="I12669">
        <v>0</v>
      </c>
      <c r="J12669">
        <v>1</v>
      </c>
      <c r="K12669">
        <v>0</v>
      </c>
      <c r="L12669" t="s">
        <v>28</v>
      </c>
      <c r="M12669" t="s">
        <v>1383</v>
      </c>
      <c r="N12669" t="s">
        <v>149</v>
      </c>
      <c r="O12669" t="s">
        <v>22</v>
      </c>
      <c r="P12669" t="s">
        <v>23</v>
      </c>
      <c r="Q12669" t="s">
        <v>24</v>
      </c>
    </row>
    <row r="12670" spans="1:17" x14ac:dyDescent="0.2">
      <c r="A12670" s="2">
        <v>40076</v>
      </c>
      <c r="B12670" t="s">
        <v>453</v>
      </c>
      <c r="C12670" t="s">
        <v>512</v>
      </c>
      <c r="D12670" t="s">
        <v>27</v>
      </c>
      <c r="E12670" t="s">
        <v>27</v>
      </c>
      <c r="F12670">
        <v>152</v>
      </c>
      <c r="G12670">
        <v>148</v>
      </c>
      <c r="H12670">
        <v>0</v>
      </c>
      <c r="I12670">
        <v>0</v>
      </c>
      <c r="J12670">
        <v>1</v>
      </c>
      <c r="K12670">
        <v>1</v>
      </c>
      <c r="L12670" t="s">
        <v>28</v>
      </c>
      <c r="M12670" t="s">
        <v>482</v>
      </c>
      <c r="N12670" t="s">
        <v>453</v>
      </c>
      <c r="O12670" t="s">
        <v>22</v>
      </c>
      <c r="P12670" t="s">
        <v>23</v>
      </c>
      <c r="Q12670" t="s">
        <v>30</v>
      </c>
    </row>
    <row r="12671" spans="1:17" x14ac:dyDescent="0.2">
      <c r="A12671" s="2">
        <v>40086</v>
      </c>
      <c r="B12671" t="s">
        <v>39</v>
      </c>
      <c r="C12671" t="s">
        <v>199</v>
      </c>
      <c r="D12671" t="s">
        <v>19</v>
      </c>
      <c r="E12671" t="s">
        <v>36</v>
      </c>
      <c r="F12671">
        <v>8</v>
      </c>
      <c r="G12671">
        <v>32</v>
      </c>
      <c r="H12671">
        <v>0</v>
      </c>
      <c r="I12671">
        <v>0</v>
      </c>
      <c r="J12671">
        <v>2</v>
      </c>
      <c r="K12671">
        <v>0</v>
      </c>
      <c r="L12671" t="s">
        <v>28</v>
      </c>
      <c r="M12671" t="s">
        <v>489</v>
      </c>
      <c r="N12671" t="s">
        <v>39</v>
      </c>
      <c r="O12671" t="s">
        <v>22</v>
      </c>
      <c r="P12671" t="s">
        <v>23</v>
      </c>
      <c r="Q12671" t="s">
        <v>24</v>
      </c>
    </row>
    <row r="12672" spans="1:17" x14ac:dyDescent="0.2">
      <c r="A12672" s="2">
        <v>40086</v>
      </c>
      <c r="B12672" t="s">
        <v>182</v>
      </c>
      <c r="C12672" t="s">
        <v>351</v>
      </c>
      <c r="D12672" t="s">
        <v>115</v>
      </c>
      <c r="E12672" t="s">
        <v>36</v>
      </c>
      <c r="F12672">
        <v>107</v>
      </c>
      <c r="G12672">
        <v>132</v>
      </c>
      <c r="H12672">
        <v>0</v>
      </c>
      <c r="I12672">
        <v>0</v>
      </c>
      <c r="J12672">
        <v>4</v>
      </c>
      <c r="K12672">
        <v>1</v>
      </c>
      <c r="L12672" t="s">
        <v>28</v>
      </c>
      <c r="M12672" t="s">
        <v>1149</v>
      </c>
      <c r="N12672" t="s">
        <v>182</v>
      </c>
      <c r="O12672" t="s">
        <v>22</v>
      </c>
      <c r="P12672" t="s">
        <v>23</v>
      </c>
      <c r="Q12672" t="s">
        <v>24</v>
      </c>
    </row>
    <row r="12673" spans="1:17" x14ac:dyDescent="0.2">
      <c r="A12673" s="2">
        <v>40086</v>
      </c>
      <c r="B12673" t="s">
        <v>26</v>
      </c>
      <c r="C12673" t="s">
        <v>43</v>
      </c>
      <c r="D12673" t="s">
        <v>27</v>
      </c>
      <c r="E12673" t="s">
        <v>19</v>
      </c>
      <c r="F12673">
        <v>24</v>
      </c>
      <c r="G12673">
        <v>48</v>
      </c>
      <c r="H12673">
        <v>0</v>
      </c>
      <c r="I12673">
        <v>0</v>
      </c>
      <c r="J12673">
        <v>1</v>
      </c>
      <c r="K12673">
        <v>2</v>
      </c>
      <c r="L12673" t="s">
        <v>28</v>
      </c>
      <c r="M12673" t="s">
        <v>277</v>
      </c>
      <c r="N12673" t="s">
        <v>77</v>
      </c>
      <c r="O12673" t="s">
        <v>122</v>
      </c>
      <c r="P12673" t="s">
        <v>23</v>
      </c>
      <c r="Q12673" t="s">
        <v>41</v>
      </c>
    </row>
    <row r="12674" spans="1:17" x14ac:dyDescent="0.2">
      <c r="A12674" s="2">
        <v>40088</v>
      </c>
      <c r="B12674" t="s">
        <v>183</v>
      </c>
      <c r="C12674" t="s">
        <v>404</v>
      </c>
      <c r="D12674" t="s">
        <v>36</v>
      </c>
      <c r="E12674" t="s">
        <v>36</v>
      </c>
      <c r="F12674">
        <v>32</v>
      </c>
      <c r="G12674">
        <v>182</v>
      </c>
      <c r="H12674">
        <v>0</v>
      </c>
      <c r="I12674">
        <v>0</v>
      </c>
      <c r="J12674">
        <v>4</v>
      </c>
      <c r="K12674">
        <v>0</v>
      </c>
      <c r="L12674" t="s">
        <v>28</v>
      </c>
      <c r="M12674" t="s">
        <v>266</v>
      </c>
      <c r="N12674" t="s">
        <v>183</v>
      </c>
      <c r="O12674" t="s">
        <v>22</v>
      </c>
      <c r="P12674" t="s">
        <v>23</v>
      </c>
      <c r="Q12674" t="s">
        <v>24</v>
      </c>
    </row>
    <row r="12675" spans="1:17" x14ac:dyDescent="0.2">
      <c r="A12675" s="2">
        <v>40091</v>
      </c>
      <c r="B12675" t="s">
        <v>301</v>
      </c>
      <c r="C12675" t="s">
        <v>718</v>
      </c>
      <c r="D12675" t="s">
        <v>115</v>
      </c>
      <c r="E12675" t="s">
        <v>36</v>
      </c>
      <c r="F12675">
        <v>110</v>
      </c>
      <c r="G12675">
        <v>82</v>
      </c>
      <c r="H12675">
        <v>0</v>
      </c>
      <c r="I12675">
        <v>0</v>
      </c>
      <c r="J12675">
        <v>1</v>
      </c>
      <c r="K12675">
        <v>1</v>
      </c>
      <c r="L12675" t="s">
        <v>28</v>
      </c>
      <c r="M12675" t="s">
        <v>266</v>
      </c>
      <c r="N12675" t="s">
        <v>183</v>
      </c>
      <c r="O12675" t="s">
        <v>122</v>
      </c>
      <c r="P12675" t="s">
        <v>23</v>
      </c>
      <c r="Q12675" t="s">
        <v>30</v>
      </c>
    </row>
    <row r="12676" spans="1:17" x14ac:dyDescent="0.2">
      <c r="A12676" s="2">
        <v>40094</v>
      </c>
      <c r="B12676" t="s">
        <v>274</v>
      </c>
      <c r="C12676" t="s">
        <v>166</v>
      </c>
      <c r="D12676" t="s">
        <v>50</v>
      </c>
      <c r="E12676" t="s">
        <v>115</v>
      </c>
      <c r="F12676">
        <v>9</v>
      </c>
      <c r="G12676">
        <v>83</v>
      </c>
      <c r="H12676">
        <v>0</v>
      </c>
      <c r="I12676">
        <v>0</v>
      </c>
      <c r="J12676">
        <v>3</v>
      </c>
      <c r="K12676">
        <v>2</v>
      </c>
      <c r="L12676" t="s">
        <v>28</v>
      </c>
      <c r="M12676" t="s">
        <v>582</v>
      </c>
      <c r="N12676" t="s">
        <v>274</v>
      </c>
      <c r="O12676" t="s">
        <v>22</v>
      </c>
      <c r="P12676" t="s">
        <v>23</v>
      </c>
      <c r="Q12676" t="s">
        <v>24</v>
      </c>
    </row>
    <row r="12677" spans="1:17" x14ac:dyDescent="0.2">
      <c r="A12677" s="2">
        <v>40094</v>
      </c>
      <c r="B12677" t="s">
        <v>143</v>
      </c>
      <c r="C12677" t="s">
        <v>254</v>
      </c>
      <c r="D12677" t="s">
        <v>115</v>
      </c>
      <c r="E12677" t="s">
        <v>115</v>
      </c>
      <c r="F12677">
        <v>40</v>
      </c>
      <c r="G12677">
        <v>128</v>
      </c>
      <c r="H12677">
        <v>0</v>
      </c>
      <c r="I12677">
        <v>0</v>
      </c>
      <c r="J12677">
        <v>6</v>
      </c>
      <c r="K12677">
        <v>0</v>
      </c>
      <c r="L12677" t="s">
        <v>570</v>
      </c>
      <c r="M12677" t="s">
        <v>1384</v>
      </c>
      <c r="N12677" t="s">
        <v>143</v>
      </c>
      <c r="O12677" t="s">
        <v>22</v>
      </c>
      <c r="P12677" t="s">
        <v>23</v>
      </c>
      <c r="Q12677" t="s">
        <v>24</v>
      </c>
    </row>
    <row r="12678" spans="1:17" x14ac:dyDescent="0.2">
      <c r="A12678" s="2">
        <v>40096</v>
      </c>
      <c r="B12678" t="s">
        <v>39</v>
      </c>
      <c r="C12678" t="s">
        <v>42</v>
      </c>
      <c r="D12678" t="s">
        <v>19</v>
      </c>
      <c r="E12678" t="s">
        <v>19</v>
      </c>
      <c r="F12678">
        <v>8</v>
      </c>
      <c r="G12678">
        <v>91</v>
      </c>
      <c r="H12678">
        <v>0</v>
      </c>
      <c r="I12678">
        <v>0</v>
      </c>
      <c r="J12678">
        <v>2</v>
      </c>
      <c r="K12678">
        <v>1</v>
      </c>
      <c r="L12678" t="s">
        <v>20</v>
      </c>
      <c r="M12678" t="s">
        <v>65</v>
      </c>
      <c r="N12678" t="s">
        <v>39</v>
      </c>
      <c r="O12678" t="s">
        <v>22</v>
      </c>
      <c r="P12678" t="s">
        <v>23</v>
      </c>
      <c r="Q12678" t="s">
        <v>24</v>
      </c>
    </row>
    <row r="12679" spans="1:17" x14ac:dyDescent="0.2">
      <c r="A12679" s="2">
        <v>40096</v>
      </c>
      <c r="B12679" t="s">
        <v>286</v>
      </c>
      <c r="C12679" t="s">
        <v>106</v>
      </c>
      <c r="D12679" t="s">
        <v>50</v>
      </c>
      <c r="E12679" t="s">
        <v>50</v>
      </c>
      <c r="F12679">
        <v>125</v>
      </c>
      <c r="G12679">
        <v>2</v>
      </c>
      <c r="H12679">
        <v>0</v>
      </c>
      <c r="I12679">
        <v>0</v>
      </c>
      <c r="J12679">
        <v>1</v>
      </c>
      <c r="K12679">
        <v>2</v>
      </c>
      <c r="L12679" t="s">
        <v>20</v>
      </c>
      <c r="M12679" t="s">
        <v>359</v>
      </c>
      <c r="N12679" t="s">
        <v>286</v>
      </c>
      <c r="O12679" t="s">
        <v>22</v>
      </c>
      <c r="P12679" t="s">
        <v>23</v>
      </c>
      <c r="Q12679" t="s">
        <v>41</v>
      </c>
    </row>
    <row r="12680" spans="1:17" x14ac:dyDescent="0.2">
      <c r="A12680" s="2">
        <v>40096</v>
      </c>
      <c r="B12680" t="s">
        <v>55</v>
      </c>
      <c r="C12680" t="s">
        <v>126</v>
      </c>
      <c r="D12680" t="s">
        <v>57</v>
      </c>
      <c r="E12680" t="s">
        <v>50</v>
      </c>
      <c r="F12680">
        <v>14</v>
      </c>
      <c r="G12680">
        <v>3</v>
      </c>
      <c r="H12680">
        <v>0</v>
      </c>
      <c r="I12680">
        <v>0</v>
      </c>
      <c r="J12680">
        <v>0</v>
      </c>
      <c r="K12680">
        <v>0</v>
      </c>
      <c r="L12680" t="s">
        <v>28</v>
      </c>
      <c r="M12680" t="s">
        <v>58</v>
      </c>
      <c r="N12680" t="s">
        <v>55</v>
      </c>
      <c r="O12680" t="s">
        <v>22</v>
      </c>
      <c r="P12680" t="s">
        <v>23</v>
      </c>
      <c r="Q12680" t="s">
        <v>30</v>
      </c>
    </row>
    <row r="12681" spans="1:17" x14ac:dyDescent="0.2">
      <c r="A12681" s="2">
        <v>40096</v>
      </c>
      <c r="B12681" t="s">
        <v>69</v>
      </c>
      <c r="C12681" t="s">
        <v>73</v>
      </c>
      <c r="D12681" t="s">
        <v>50</v>
      </c>
      <c r="E12681" t="s">
        <v>50</v>
      </c>
      <c r="F12681">
        <v>70</v>
      </c>
      <c r="G12681">
        <v>62</v>
      </c>
      <c r="H12681">
        <v>0</v>
      </c>
      <c r="I12681">
        <v>0</v>
      </c>
      <c r="J12681">
        <v>2</v>
      </c>
      <c r="K12681">
        <v>1</v>
      </c>
      <c r="L12681" t="s">
        <v>20</v>
      </c>
      <c r="M12681" t="s">
        <v>974</v>
      </c>
      <c r="N12681" t="s">
        <v>69</v>
      </c>
      <c r="O12681" t="s">
        <v>22</v>
      </c>
      <c r="P12681" t="s">
        <v>23</v>
      </c>
      <c r="Q12681" t="s">
        <v>24</v>
      </c>
    </row>
    <row r="12682" spans="1:17" x14ac:dyDescent="0.2">
      <c r="A12682" s="2">
        <v>40096</v>
      </c>
      <c r="B12682" t="s">
        <v>402</v>
      </c>
      <c r="C12682" t="s">
        <v>442</v>
      </c>
      <c r="D12682" t="s">
        <v>115</v>
      </c>
      <c r="E12682" t="s">
        <v>57</v>
      </c>
      <c r="F12682">
        <v>64</v>
      </c>
      <c r="G12682">
        <v>100</v>
      </c>
      <c r="H12682">
        <v>0</v>
      </c>
      <c r="I12682">
        <v>0</v>
      </c>
      <c r="J12682">
        <v>0</v>
      </c>
      <c r="K12682">
        <v>0</v>
      </c>
      <c r="L12682" t="s">
        <v>20</v>
      </c>
      <c r="M12682" t="s">
        <v>1002</v>
      </c>
      <c r="N12682" t="s">
        <v>402</v>
      </c>
      <c r="O12682" t="s">
        <v>22</v>
      </c>
      <c r="P12682" t="s">
        <v>23</v>
      </c>
      <c r="Q12682" t="s">
        <v>30</v>
      </c>
    </row>
    <row r="12683" spans="1:17" x14ac:dyDescent="0.2">
      <c r="A12683" s="2">
        <v>40096</v>
      </c>
      <c r="B12683" t="s">
        <v>317</v>
      </c>
      <c r="C12683" t="s">
        <v>560</v>
      </c>
      <c r="D12683" t="s">
        <v>50</v>
      </c>
      <c r="E12683" t="s">
        <v>50</v>
      </c>
      <c r="F12683">
        <v>77</v>
      </c>
      <c r="G12683">
        <v>136</v>
      </c>
      <c r="H12683">
        <v>0</v>
      </c>
      <c r="I12683">
        <v>0</v>
      </c>
      <c r="J12683">
        <v>4</v>
      </c>
      <c r="K12683">
        <v>0</v>
      </c>
      <c r="L12683" t="s">
        <v>20</v>
      </c>
      <c r="M12683" t="s">
        <v>1385</v>
      </c>
      <c r="N12683" t="s">
        <v>317</v>
      </c>
      <c r="O12683" t="s">
        <v>22</v>
      </c>
      <c r="P12683" t="s">
        <v>23</v>
      </c>
      <c r="Q12683" t="s">
        <v>24</v>
      </c>
    </row>
    <row r="12684" spans="1:17" x14ac:dyDescent="0.2">
      <c r="A12684" s="2">
        <v>40096</v>
      </c>
      <c r="B12684" t="s">
        <v>147</v>
      </c>
      <c r="C12684" t="s">
        <v>180</v>
      </c>
      <c r="D12684" t="s">
        <v>50</v>
      </c>
      <c r="E12684" t="s">
        <v>50</v>
      </c>
      <c r="F12684">
        <v>68</v>
      </c>
      <c r="G12684">
        <v>27</v>
      </c>
      <c r="H12684">
        <v>0</v>
      </c>
      <c r="I12684">
        <v>0</v>
      </c>
      <c r="J12684">
        <v>2</v>
      </c>
      <c r="K12684">
        <v>0</v>
      </c>
      <c r="L12684" t="s">
        <v>20</v>
      </c>
      <c r="M12684" t="s">
        <v>148</v>
      </c>
      <c r="N12684" t="s">
        <v>147</v>
      </c>
      <c r="O12684" t="s">
        <v>22</v>
      </c>
      <c r="P12684" t="s">
        <v>23</v>
      </c>
      <c r="Q12684" t="s">
        <v>24</v>
      </c>
    </row>
    <row r="12685" spans="1:17" x14ac:dyDescent="0.2">
      <c r="A12685" s="2">
        <v>40096</v>
      </c>
      <c r="B12685" t="s">
        <v>120</v>
      </c>
      <c r="C12685" t="s">
        <v>365</v>
      </c>
      <c r="D12685" t="s">
        <v>36</v>
      </c>
      <c r="E12685" t="s">
        <v>36</v>
      </c>
      <c r="F12685">
        <v>29</v>
      </c>
      <c r="G12685">
        <v>71</v>
      </c>
      <c r="H12685">
        <v>0</v>
      </c>
      <c r="I12685">
        <v>0</v>
      </c>
      <c r="J12685">
        <v>3</v>
      </c>
      <c r="K12685">
        <v>0</v>
      </c>
      <c r="L12685" t="s">
        <v>20</v>
      </c>
      <c r="M12685" t="s">
        <v>152</v>
      </c>
      <c r="N12685" t="s">
        <v>120</v>
      </c>
      <c r="O12685" t="s">
        <v>22</v>
      </c>
      <c r="P12685" t="s">
        <v>23</v>
      </c>
      <c r="Q12685" t="s">
        <v>24</v>
      </c>
    </row>
    <row r="12686" spans="1:17" x14ac:dyDescent="0.2">
      <c r="A12686" s="2">
        <v>40096</v>
      </c>
      <c r="B12686" t="s">
        <v>43</v>
      </c>
      <c r="C12686" t="s">
        <v>107</v>
      </c>
      <c r="D12686" t="s">
        <v>19</v>
      </c>
      <c r="E12686" t="s">
        <v>19</v>
      </c>
      <c r="F12686">
        <v>48</v>
      </c>
      <c r="G12686">
        <v>21</v>
      </c>
      <c r="H12686">
        <v>0</v>
      </c>
      <c r="I12686">
        <v>0</v>
      </c>
      <c r="J12686">
        <v>2</v>
      </c>
      <c r="K12686">
        <v>4</v>
      </c>
      <c r="L12686" t="s">
        <v>20</v>
      </c>
      <c r="M12686" t="s">
        <v>457</v>
      </c>
      <c r="N12686" t="s">
        <v>43</v>
      </c>
      <c r="O12686" t="s">
        <v>22</v>
      </c>
      <c r="P12686" t="s">
        <v>23</v>
      </c>
      <c r="Q12686" t="s">
        <v>41</v>
      </c>
    </row>
    <row r="12687" spans="1:17" x14ac:dyDescent="0.2">
      <c r="A12687" s="2">
        <v>40096</v>
      </c>
      <c r="B12687" t="s">
        <v>131</v>
      </c>
      <c r="C12687" t="s">
        <v>282</v>
      </c>
      <c r="D12687" t="s">
        <v>27</v>
      </c>
      <c r="E12687" t="s">
        <v>19</v>
      </c>
      <c r="F12687">
        <v>39</v>
      </c>
      <c r="G12687">
        <v>63</v>
      </c>
      <c r="H12687">
        <v>0</v>
      </c>
      <c r="I12687">
        <v>0</v>
      </c>
      <c r="J12687">
        <v>4</v>
      </c>
      <c r="K12687">
        <v>0</v>
      </c>
      <c r="L12687" t="s">
        <v>20</v>
      </c>
      <c r="M12687" t="s">
        <v>637</v>
      </c>
      <c r="N12687" t="s">
        <v>131</v>
      </c>
      <c r="O12687" t="s">
        <v>22</v>
      </c>
      <c r="P12687" t="s">
        <v>23</v>
      </c>
      <c r="Q12687" t="s">
        <v>24</v>
      </c>
    </row>
    <row r="12688" spans="1:17" x14ac:dyDescent="0.2">
      <c r="A12688" s="2">
        <v>40096</v>
      </c>
      <c r="B12688" t="s">
        <v>145</v>
      </c>
      <c r="C12688" t="s">
        <v>87</v>
      </c>
      <c r="D12688" t="s">
        <v>50</v>
      </c>
      <c r="E12688" t="s">
        <v>50</v>
      </c>
      <c r="F12688">
        <v>76</v>
      </c>
      <c r="G12688">
        <v>19</v>
      </c>
      <c r="H12688">
        <v>0</v>
      </c>
      <c r="I12688">
        <v>0</v>
      </c>
      <c r="J12688">
        <v>4</v>
      </c>
      <c r="K12688">
        <v>1</v>
      </c>
      <c r="L12688" t="s">
        <v>20</v>
      </c>
      <c r="M12688" t="s">
        <v>433</v>
      </c>
      <c r="N12688" t="s">
        <v>145</v>
      </c>
      <c r="O12688" t="s">
        <v>22</v>
      </c>
      <c r="P12688" t="s">
        <v>23</v>
      </c>
      <c r="Q12688" t="s">
        <v>24</v>
      </c>
    </row>
    <row r="12689" spans="1:17" x14ac:dyDescent="0.2">
      <c r="A12689" s="2">
        <v>40096</v>
      </c>
      <c r="B12689" t="s">
        <v>293</v>
      </c>
      <c r="C12689" t="s">
        <v>90</v>
      </c>
      <c r="D12689" t="s">
        <v>50</v>
      </c>
      <c r="E12689" t="s">
        <v>50</v>
      </c>
      <c r="F12689">
        <v>18</v>
      </c>
      <c r="G12689">
        <v>36</v>
      </c>
      <c r="H12689">
        <v>0</v>
      </c>
      <c r="I12689">
        <v>0</v>
      </c>
      <c r="J12689">
        <v>2</v>
      </c>
      <c r="K12689">
        <v>0</v>
      </c>
      <c r="L12689" t="s">
        <v>20</v>
      </c>
      <c r="M12689" t="s">
        <v>478</v>
      </c>
      <c r="N12689" t="s">
        <v>293</v>
      </c>
      <c r="O12689" t="s">
        <v>22</v>
      </c>
      <c r="P12689" t="s">
        <v>23</v>
      </c>
      <c r="Q12689" t="s">
        <v>24</v>
      </c>
    </row>
    <row r="12690" spans="1:17" x14ac:dyDescent="0.2">
      <c r="A12690" s="2">
        <v>40096</v>
      </c>
      <c r="B12690" t="s">
        <v>72</v>
      </c>
      <c r="C12690" t="s">
        <v>52</v>
      </c>
      <c r="D12690" t="s">
        <v>50</v>
      </c>
      <c r="E12690" t="s">
        <v>50</v>
      </c>
      <c r="F12690">
        <v>16</v>
      </c>
      <c r="G12690">
        <v>41</v>
      </c>
      <c r="H12690">
        <v>0</v>
      </c>
      <c r="I12690">
        <v>0</v>
      </c>
      <c r="J12690">
        <v>1</v>
      </c>
      <c r="K12690">
        <v>0</v>
      </c>
      <c r="L12690" t="s">
        <v>20</v>
      </c>
      <c r="M12690" t="s">
        <v>74</v>
      </c>
      <c r="N12690" t="s">
        <v>72</v>
      </c>
      <c r="O12690" t="s">
        <v>22</v>
      </c>
      <c r="P12690" t="s">
        <v>23</v>
      </c>
      <c r="Q12690" t="s">
        <v>24</v>
      </c>
    </row>
    <row r="12691" spans="1:17" x14ac:dyDescent="0.2">
      <c r="A12691" s="2">
        <v>40096</v>
      </c>
      <c r="B12691" t="s">
        <v>31</v>
      </c>
      <c r="C12691" t="s">
        <v>18</v>
      </c>
      <c r="D12691" t="s">
        <v>19</v>
      </c>
      <c r="E12691" t="s">
        <v>19</v>
      </c>
      <c r="F12691">
        <v>36</v>
      </c>
      <c r="G12691">
        <v>28</v>
      </c>
      <c r="H12691">
        <v>0</v>
      </c>
      <c r="I12691">
        <v>0</v>
      </c>
      <c r="J12691">
        <v>1</v>
      </c>
      <c r="K12691">
        <v>2</v>
      </c>
      <c r="L12691" t="s">
        <v>20</v>
      </c>
      <c r="M12691" t="s">
        <v>33</v>
      </c>
      <c r="N12691" t="s">
        <v>31</v>
      </c>
      <c r="O12691" t="s">
        <v>22</v>
      </c>
      <c r="P12691" t="s">
        <v>23</v>
      </c>
      <c r="Q12691" t="s">
        <v>41</v>
      </c>
    </row>
    <row r="12692" spans="1:17" x14ac:dyDescent="0.2">
      <c r="A12692" s="2">
        <v>40096</v>
      </c>
      <c r="B12692" t="s">
        <v>81</v>
      </c>
      <c r="C12692" t="s">
        <v>646</v>
      </c>
      <c r="D12692" t="s">
        <v>50</v>
      </c>
      <c r="E12692" t="s">
        <v>50</v>
      </c>
      <c r="F12692">
        <v>114</v>
      </c>
      <c r="G12692">
        <v>46</v>
      </c>
      <c r="H12692">
        <v>0</v>
      </c>
      <c r="I12692">
        <v>0</v>
      </c>
      <c r="J12692">
        <v>0</v>
      </c>
      <c r="K12692">
        <v>2</v>
      </c>
      <c r="L12692" t="s">
        <v>20</v>
      </c>
      <c r="M12692" t="s">
        <v>83</v>
      </c>
      <c r="N12692" t="s">
        <v>81</v>
      </c>
      <c r="O12692" t="s">
        <v>22</v>
      </c>
      <c r="P12692" t="s">
        <v>23</v>
      </c>
      <c r="Q12692" t="s">
        <v>41</v>
      </c>
    </row>
    <row r="12693" spans="1:17" x14ac:dyDescent="0.2">
      <c r="A12693" s="2">
        <v>40096</v>
      </c>
      <c r="B12693" t="s">
        <v>70</v>
      </c>
      <c r="C12693" t="s">
        <v>161</v>
      </c>
      <c r="D12693" t="s">
        <v>50</v>
      </c>
      <c r="E12693" t="s">
        <v>50</v>
      </c>
      <c r="F12693">
        <v>61</v>
      </c>
      <c r="G12693">
        <v>67</v>
      </c>
      <c r="H12693">
        <v>0</v>
      </c>
      <c r="I12693">
        <v>0</v>
      </c>
      <c r="J12693">
        <v>2</v>
      </c>
      <c r="K12693">
        <v>1</v>
      </c>
      <c r="L12693" t="s">
        <v>20</v>
      </c>
      <c r="M12693" t="s">
        <v>383</v>
      </c>
      <c r="N12693" t="s">
        <v>70</v>
      </c>
      <c r="O12693" t="s">
        <v>22</v>
      </c>
      <c r="P12693" t="s">
        <v>23</v>
      </c>
      <c r="Q12693" t="s">
        <v>24</v>
      </c>
    </row>
    <row r="12694" spans="1:17" x14ac:dyDescent="0.2">
      <c r="A12694" s="2">
        <v>40096</v>
      </c>
      <c r="B12694" t="s">
        <v>67</v>
      </c>
      <c r="C12694" t="s">
        <v>48</v>
      </c>
      <c r="D12694" t="s">
        <v>50</v>
      </c>
      <c r="E12694" t="s">
        <v>50</v>
      </c>
      <c r="F12694">
        <v>10</v>
      </c>
      <c r="G12694">
        <v>163</v>
      </c>
      <c r="H12694">
        <v>0</v>
      </c>
      <c r="I12694">
        <v>0</v>
      </c>
      <c r="J12694">
        <v>5</v>
      </c>
      <c r="K12694">
        <v>0</v>
      </c>
      <c r="L12694" t="s">
        <v>20</v>
      </c>
      <c r="M12694" t="s">
        <v>1386</v>
      </c>
      <c r="N12694" t="s">
        <v>67</v>
      </c>
      <c r="O12694" t="s">
        <v>22</v>
      </c>
      <c r="P12694" t="s">
        <v>23</v>
      </c>
      <c r="Q12694" t="s">
        <v>24</v>
      </c>
    </row>
    <row r="12695" spans="1:17" x14ac:dyDescent="0.2">
      <c r="A12695" s="2">
        <v>40096</v>
      </c>
      <c r="B12695" t="s">
        <v>141</v>
      </c>
      <c r="C12695" t="s">
        <v>110</v>
      </c>
      <c r="D12695" t="s">
        <v>36</v>
      </c>
      <c r="E12695" t="s">
        <v>36</v>
      </c>
      <c r="F12695">
        <v>35</v>
      </c>
      <c r="G12695">
        <v>57</v>
      </c>
      <c r="H12695">
        <v>0</v>
      </c>
      <c r="I12695">
        <v>0</v>
      </c>
      <c r="J12695">
        <v>3</v>
      </c>
      <c r="K12695">
        <v>1</v>
      </c>
      <c r="L12695" t="s">
        <v>20</v>
      </c>
      <c r="M12695" t="s">
        <v>173</v>
      </c>
      <c r="N12695" t="s">
        <v>141</v>
      </c>
      <c r="O12695" t="s">
        <v>22</v>
      </c>
      <c r="P12695" t="s">
        <v>23</v>
      </c>
      <c r="Q12695" t="s">
        <v>24</v>
      </c>
    </row>
    <row r="12696" spans="1:17" x14ac:dyDescent="0.2">
      <c r="A12696" s="2">
        <v>40096</v>
      </c>
      <c r="B12696" t="s">
        <v>153</v>
      </c>
      <c r="C12696" t="s">
        <v>101</v>
      </c>
      <c r="D12696" t="s">
        <v>50</v>
      </c>
      <c r="E12696" t="s">
        <v>50</v>
      </c>
      <c r="F12696">
        <v>12</v>
      </c>
      <c r="G12696">
        <v>58</v>
      </c>
      <c r="H12696">
        <v>0</v>
      </c>
      <c r="I12696">
        <v>0</v>
      </c>
      <c r="J12696">
        <v>5</v>
      </c>
      <c r="K12696">
        <v>2</v>
      </c>
      <c r="L12696" t="s">
        <v>20</v>
      </c>
      <c r="M12696" t="s">
        <v>191</v>
      </c>
      <c r="N12696" t="s">
        <v>153</v>
      </c>
      <c r="O12696" t="s">
        <v>22</v>
      </c>
      <c r="P12696" t="s">
        <v>23</v>
      </c>
      <c r="Q12696" t="s">
        <v>24</v>
      </c>
    </row>
    <row r="12697" spans="1:17" x14ac:dyDescent="0.2">
      <c r="A12697" s="2">
        <v>40096</v>
      </c>
      <c r="B12697" t="s">
        <v>304</v>
      </c>
      <c r="C12697" t="s">
        <v>77</v>
      </c>
      <c r="D12697" t="s">
        <v>27</v>
      </c>
      <c r="E12697" t="s">
        <v>27</v>
      </c>
      <c r="F12697">
        <v>42</v>
      </c>
      <c r="G12697">
        <v>11</v>
      </c>
      <c r="H12697">
        <v>0</v>
      </c>
      <c r="I12697">
        <v>0</v>
      </c>
      <c r="J12697">
        <v>2</v>
      </c>
      <c r="K12697">
        <v>3</v>
      </c>
      <c r="L12697" t="s">
        <v>20</v>
      </c>
      <c r="M12697" t="s">
        <v>628</v>
      </c>
      <c r="N12697" t="s">
        <v>304</v>
      </c>
      <c r="O12697" t="s">
        <v>22</v>
      </c>
      <c r="P12697" t="s">
        <v>23</v>
      </c>
      <c r="Q12697" t="s">
        <v>41</v>
      </c>
    </row>
    <row r="12698" spans="1:17" x14ac:dyDescent="0.2">
      <c r="A12698" s="2">
        <v>40096</v>
      </c>
      <c r="B12698" t="s">
        <v>98</v>
      </c>
      <c r="C12698" t="s">
        <v>119</v>
      </c>
      <c r="D12698" t="s">
        <v>50</v>
      </c>
      <c r="E12698" t="s">
        <v>50</v>
      </c>
      <c r="F12698">
        <v>38</v>
      </c>
      <c r="G12698">
        <v>4</v>
      </c>
      <c r="H12698">
        <v>0</v>
      </c>
      <c r="I12698">
        <v>0</v>
      </c>
      <c r="J12698">
        <v>2</v>
      </c>
      <c r="K12698">
        <v>2</v>
      </c>
      <c r="L12698" t="s">
        <v>20</v>
      </c>
      <c r="M12698" t="s">
        <v>99</v>
      </c>
      <c r="N12698" t="s">
        <v>98</v>
      </c>
      <c r="O12698" t="s">
        <v>22</v>
      </c>
      <c r="P12698" t="s">
        <v>23</v>
      </c>
      <c r="Q12698" t="s">
        <v>30</v>
      </c>
    </row>
    <row r="12699" spans="1:17" x14ac:dyDescent="0.2">
      <c r="A12699" s="2">
        <v>40096</v>
      </c>
      <c r="B12699" t="s">
        <v>123</v>
      </c>
      <c r="C12699" t="s">
        <v>384</v>
      </c>
      <c r="D12699" t="s">
        <v>50</v>
      </c>
      <c r="E12699" t="s">
        <v>50</v>
      </c>
      <c r="F12699">
        <v>22</v>
      </c>
      <c r="G12699">
        <v>88</v>
      </c>
      <c r="H12699">
        <v>0</v>
      </c>
      <c r="I12699">
        <v>0</v>
      </c>
      <c r="J12699">
        <v>3</v>
      </c>
      <c r="K12699">
        <v>1</v>
      </c>
      <c r="L12699" t="s">
        <v>20</v>
      </c>
      <c r="M12699" t="s">
        <v>179</v>
      </c>
      <c r="N12699" t="s">
        <v>123</v>
      </c>
      <c r="O12699" t="s">
        <v>22</v>
      </c>
      <c r="P12699" t="s">
        <v>23</v>
      </c>
      <c r="Q12699" t="s">
        <v>24</v>
      </c>
    </row>
    <row r="12700" spans="1:17" x14ac:dyDescent="0.2">
      <c r="A12700" s="2">
        <v>40096</v>
      </c>
      <c r="B12700" t="s">
        <v>143</v>
      </c>
      <c r="C12700" t="s">
        <v>104</v>
      </c>
      <c r="D12700" t="s">
        <v>115</v>
      </c>
      <c r="E12700" t="s">
        <v>50</v>
      </c>
      <c r="F12700">
        <v>40</v>
      </c>
      <c r="G12700">
        <v>30</v>
      </c>
      <c r="H12700">
        <v>0</v>
      </c>
      <c r="I12700">
        <v>0</v>
      </c>
      <c r="J12700">
        <v>2</v>
      </c>
      <c r="K12700">
        <v>0</v>
      </c>
      <c r="L12700" t="s">
        <v>28</v>
      </c>
      <c r="M12700" t="s">
        <v>773</v>
      </c>
      <c r="N12700" t="s">
        <v>143</v>
      </c>
      <c r="O12700" t="s">
        <v>22</v>
      </c>
      <c r="P12700" t="s">
        <v>23</v>
      </c>
      <c r="Q12700" t="s">
        <v>24</v>
      </c>
    </row>
    <row r="12701" spans="1:17" x14ac:dyDescent="0.2">
      <c r="A12701" s="2">
        <v>40096</v>
      </c>
      <c r="B12701" t="s">
        <v>301</v>
      </c>
      <c r="C12701" t="s">
        <v>177</v>
      </c>
      <c r="D12701" t="s">
        <v>115</v>
      </c>
      <c r="E12701" t="s">
        <v>115</v>
      </c>
      <c r="F12701">
        <v>110</v>
      </c>
      <c r="G12701">
        <v>129</v>
      </c>
      <c r="H12701">
        <v>0</v>
      </c>
      <c r="I12701">
        <v>0</v>
      </c>
      <c r="J12701">
        <v>2</v>
      </c>
      <c r="K12701">
        <v>1</v>
      </c>
      <c r="L12701" t="s">
        <v>28</v>
      </c>
      <c r="M12701" t="s">
        <v>266</v>
      </c>
      <c r="N12701" t="s">
        <v>183</v>
      </c>
      <c r="O12701" t="s">
        <v>122</v>
      </c>
      <c r="P12701" t="s">
        <v>23</v>
      </c>
      <c r="Q12701" t="s">
        <v>24</v>
      </c>
    </row>
    <row r="12702" spans="1:17" x14ac:dyDescent="0.2">
      <c r="A12702" s="2">
        <v>40096</v>
      </c>
      <c r="B12702" t="s">
        <v>174</v>
      </c>
      <c r="C12702" t="s">
        <v>386</v>
      </c>
      <c r="D12702" t="s">
        <v>50</v>
      </c>
      <c r="E12702" t="s">
        <v>50</v>
      </c>
      <c r="F12702">
        <v>151</v>
      </c>
      <c r="G12702">
        <v>139</v>
      </c>
      <c r="H12702">
        <v>0</v>
      </c>
      <c r="I12702">
        <v>0</v>
      </c>
      <c r="J12702">
        <v>0</v>
      </c>
      <c r="K12702">
        <v>2</v>
      </c>
      <c r="L12702" t="s">
        <v>20</v>
      </c>
      <c r="M12702" t="s">
        <v>820</v>
      </c>
      <c r="N12702" t="s">
        <v>174</v>
      </c>
      <c r="O12702" t="s">
        <v>22</v>
      </c>
      <c r="P12702" t="s">
        <v>23</v>
      </c>
      <c r="Q12702" t="s">
        <v>41</v>
      </c>
    </row>
    <row r="12703" spans="1:17" x14ac:dyDescent="0.2">
      <c r="A12703" s="2">
        <v>40096</v>
      </c>
      <c r="B12703" t="s">
        <v>97</v>
      </c>
      <c r="C12703" t="s">
        <v>53</v>
      </c>
      <c r="D12703" t="s">
        <v>50</v>
      </c>
      <c r="E12703" t="s">
        <v>50</v>
      </c>
      <c r="F12703">
        <v>116</v>
      </c>
      <c r="G12703">
        <v>15</v>
      </c>
      <c r="H12703">
        <v>0</v>
      </c>
      <c r="I12703">
        <v>0</v>
      </c>
      <c r="J12703">
        <v>0</v>
      </c>
      <c r="K12703">
        <v>3</v>
      </c>
      <c r="L12703" t="s">
        <v>20</v>
      </c>
      <c r="M12703" t="s">
        <v>97</v>
      </c>
      <c r="N12703" t="s">
        <v>97</v>
      </c>
      <c r="O12703" t="s">
        <v>22</v>
      </c>
      <c r="P12703" t="s">
        <v>23</v>
      </c>
      <c r="Q12703" t="s">
        <v>41</v>
      </c>
    </row>
    <row r="12704" spans="1:17" x14ac:dyDescent="0.2">
      <c r="A12704" s="2">
        <v>40096</v>
      </c>
      <c r="B12704" t="s">
        <v>250</v>
      </c>
      <c r="C12704" t="s">
        <v>136</v>
      </c>
      <c r="D12704" t="s">
        <v>36</v>
      </c>
      <c r="E12704" t="s">
        <v>36</v>
      </c>
      <c r="F12704">
        <v>105</v>
      </c>
      <c r="G12704">
        <v>20</v>
      </c>
      <c r="H12704">
        <v>0</v>
      </c>
      <c r="I12704">
        <v>0</v>
      </c>
      <c r="J12704">
        <v>1</v>
      </c>
      <c r="K12704">
        <v>1</v>
      </c>
      <c r="L12704" t="s">
        <v>20</v>
      </c>
      <c r="M12704" t="s">
        <v>251</v>
      </c>
      <c r="N12704" t="s">
        <v>250</v>
      </c>
      <c r="O12704" t="s">
        <v>22</v>
      </c>
      <c r="P12704" t="s">
        <v>23</v>
      </c>
      <c r="Q12704" t="s">
        <v>30</v>
      </c>
    </row>
    <row r="12705" spans="1:17" x14ac:dyDescent="0.2">
      <c r="A12705" s="2">
        <v>40096</v>
      </c>
      <c r="B12705" t="s">
        <v>184</v>
      </c>
      <c r="C12705" t="s">
        <v>267</v>
      </c>
      <c r="D12705" t="s">
        <v>50</v>
      </c>
      <c r="E12705" t="s">
        <v>36</v>
      </c>
      <c r="F12705">
        <v>140</v>
      </c>
      <c r="G12705">
        <v>92</v>
      </c>
      <c r="H12705">
        <v>0</v>
      </c>
      <c r="I12705">
        <v>0</v>
      </c>
      <c r="J12705">
        <v>1</v>
      </c>
      <c r="K12705">
        <v>2</v>
      </c>
      <c r="L12705" t="s">
        <v>28</v>
      </c>
      <c r="M12705" t="s">
        <v>1357</v>
      </c>
      <c r="N12705" t="s">
        <v>82</v>
      </c>
      <c r="O12705" t="s">
        <v>122</v>
      </c>
      <c r="P12705" t="s">
        <v>23</v>
      </c>
      <c r="Q12705" t="s">
        <v>41</v>
      </c>
    </row>
    <row r="12706" spans="1:17" x14ac:dyDescent="0.2">
      <c r="A12706" s="2">
        <v>40096</v>
      </c>
      <c r="B12706" t="s">
        <v>26</v>
      </c>
      <c r="C12706" t="s">
        <v>210</v>
      </c>
      <c r="D12706" t="s">
        <v>27</v>
      </c>
      <c r="E12706" t="s">
        <v>27</v>
      </c>
      <c r="F12706">
        <v>24</v>
      </c>
      <c r="G12706">
        <v>85</v>
      </c>
      <c r="H12706">
        <v>0</v>
      </c>
      <c r="I12706">
        <v>0</v>
      </c>
      <c r="J12706">
        <v>4</v>
      </c>
      <c r="K12706">
        <v>1</v>
      </c>
      <c r="L12706" t="s">
        <v>20</v>
      </c>
      <c r="M12706" t="s">
        <v>219</v>
      </c>
      <c r="N12706" t="s">
        <v>26</v>
      </c>
      <c r="O12706" t="s">
        <v>22</v>
      </c>
      <c r="P12706" t="s">
        <v>23</v>
      </c>
      <c r="Q12706" t="s">
        <v>24</v>
      </c>
    </row>
    <row r="12707" spans="1:17" x14ac:dyDescent="0.2">
      <c r="A12707" s="2">
        <v>40096</v>
      </c>
      <c r="B12707" t="s">
        <v>1279</v>
      </c>
      <c r="C12707" t="s">
        <v>345</v>
      </c>
      <c r="D12707" t="s">
        <v>50</v>
      </c>
      <c r="E12707" t="s">
        <v>50</v>
      </c>
      <c r="F12707">
        <v>89</v>
      </c>
      <c r="G12707">
        <v>112</v>
      </c>
      <c r="H12707">
        <v>0</v>
      </c>
      <c r="I12707">
        <v>0</v>
      </c>
      <c r="J12707">
        <v>2</v>
      </c>
      <c r="K12707">
        <v>1</v>
      </c>
      <c r="L12707" t="s">
        <v>20</v>
      </c>
      <c r="M12707" t="s">
        <v>1280</v>
      </c>
      <c r="N12707" t="s">
        <v>1279</v>
      </c>
      <c r="O12707" t="s">
        <v>22</v>
      </c>
      <c r="P12707" t="s">
        <v>23</v>
      </c>
      <c r="Q12707" t="s">
        <v>24</v>
      </c>
    </row>
    <row r="12708" spans="1:17" x14ac:dyDescent="0.2">
      <c r="A12708" s="2">
        <v>40096</v>
      </c>
      <c r="B12708" t="s">
        <v>49</v>
      </c>
      <c r="C12708" t="s">
        <v>149</v>
      </c>
      <c r="D12708" t="s">
        <v>50</v>
      </c>
      <c r="E12708" t="s">
        <v>36</v>
      </c>
      <c r="F12708">
        <v>43</v>
      </c>
      <c r="G12708">
        <v>73</v>
      </c>
      <c r="H12708">
        <v>0</v>
      </c>
      <c r="I12708">
        <v>0</v>
      </c>
      <c r="J12708">
        <v>1</v>
      </c>
      <c r="K12708">
        <v>0</v>
      </c>
      <c r="L12708" t="s">
        <v>28</v>
      </c>
      <c r="M12708" t="s">
        <v>103</v>
      </c>
      <c r="N12708" t="s">
        <v>49</v>
      </c>
      <c r="O12708" t="s">
        <v>22</v>
      </c>
      <c r="P12708" t="s">
        <v>23</v>
      </c>
      <c r="Q12708" t="s">
        <v>24</v>
      </c>
    </row>
    <row r="12709" spans="1:17" x14ac:dyDescent="0.2">
      <c r="A12709" s="2">
        <v>40096</v>
      </c>
      <c r="B12709" t="s">
        <v>82</v>
      </c>
      <c r="C12709" t="s">
        <v>94</v>
      </c>
      <c r="D12709" t="s">
        <v>50</v>
      </c>
      <c r="E12709" t="s">
        <v>50</v>
      </c>
      <c r="F12709">
        <v>17</v>
      </c>
      <c r="G12709">
        <v>47</v>
      </c>
      <c r="H12709">
        <v>0</v>
      </c>
      <c r="I12709">
        <v>0</v>
      </c>
      <c r="J12709">
        <v>3</v>
      </c>
      <c r="K12709">
        <v>0</v>
      </c>
      <c r="L12709" t="s">
        <v>20</v>
      </c>
      <c r="M12709" t="s">
        <v>187</v>
      </c>
      <c r="N12709" t="s">
        <v>82</v>
      </c>
      <c r="O12709" t="s">
        <v>22</v>
      </c>
      <c r="P12709" t="s">
        <v>23</v>
      </c>
      <c r="Q12709" t="s">
        <v>24</v>
      </c>
    </row>
    <row r="12710" spans="1:17" x14ac:dyDescent="0.2">
      <c r="A12710" s="2">
        <v>40096</v>
      </c>
      <c r="B12710" t="s">
        <v>95</v>
      </c>
      <c r="C12710" t="s">
        <v>129</v>
      </c>
      <c r="D12710" t="s">
        <v>50</v>
      </c>
      <c r="E12710" t="s">
        <v>50</v>
      </c>
      <c r="F12710">
        <v>6</v>
      </c>
      <c r="G12710">
        <v>4</v>
      </c>
      <c r="H12710">
        <v>0</v>
      </c>
      <c r="I12710">
        <v>0</v>
      </c>
      <c r="J12710">
        <v>0</v>
      </c>
      <c r="K12710">
        <v>1</v>
      </c>
      <c r="L12710" t="s">
        <v>20</v>
      </c>
      <c r="M12710" t="s">
        <v>326</v>
      </c>
      <c r="N12710" t="s">
        <v>95</v>
      </c>
      <c r="O12710" t="s">
        <v>22</v>
      </c>
      <c r="P12710" t="s">
        <v>23</v>
      </c>
      <c r="Q12710" t="s">
        <v>41</v>
      </c>
    </row>
    <row r="12711" spans="1:17" x14ac:dyDescent="0.2">
      <c r="A12711" s="2">
        <v>40096</v>
      </c>
      <c r="B12711" t="s">
        <v>1204</v>
      </c>
      <c r="C12711" t="s">
        <v>92</v>
      </c>
      <c r="D12711" t="s">
        <v>50</v>
      </c>
      <c r="E12711" t="s">
        <v>50</v>
      </c>
      <c r="F12711">
        <v>13</v>
      </c>
      <c r="G12711">
        <v>26</v>
      </c>
      <c r="H12711">
        <v>0</v>
      </c>
      <c r="I12711">
        <v>0</v>
      </c>
      <c r="J12711">
        <v>5</v>
      </c>
      <c r="K12711">
        <v>0</v>
      </c>
      <c r="L12711" t="s">
        <v>20</v>
      </c>
      <c r="M12711" t="s">
        <v>1219</v>
      </c>
      <c r="N12711" t="s">
        <v>1204</v>
      </c>
      <c r="O12711" t="s">
        <v>22</v>
      </c>
      <c r="P12711" t="s">
        <v>23</v>
      </c>
      <c r="Q12711" t="s">
        <v>24</v>
      </c>
    </row>
    <row r="12712" spans="1:17" x14ac:dyDescent="0.2">
      <c r="A12712" s="2">
        <v>40096</v>
      </c>
      <c r="B12712" t="s">
        <v>244</v>
      </c>
      <c r="C12712" t="s">
        <v>249</v>
      </c>
      <c r="D12712" t="s">
        <v>50</v>
      </c>
      <c r="E12712" t="s">
        <v>50</v>
      </c>
      <c r="F12712">
        <v>45</v>
      </c>
      <c r="G12712">
        <v>54</v>
      </c>
      <c r="H12712">
        <v>0</v>
      </c>
      <c r="I12712">
        <v>0</v>
      </c>
      <c r="J12712">
        <v>0</v>
      </c>
      <c r="K12712">
        <v>2</v>
      </c>
      <c r="L12712" t="s">
        <v>20</v>
      </c>
      <c r="M12712" t="s">
        <v>292</v>
      </c>
      <c r="N12712" t="s">
        <v>244</v>
      </c>
      <c r="O12712" t="s">
        <v>22</v>
      </c>
      <c r="P12712" t="s">
        <v>23</v>
      </c>
      <c r="Q12712" t="s">
        <v>41</v>
      </c>
    </row>
    <row r="12713" spans="1:17" x14ac:dyDescent="0.2">
      <c r="A12713" s="2">
        <v>40096</v>
      </c>
      <c r="B12713" t="s">
        <v>168</v>
      </c>
      <c r="C12713" t="s">
        <v>89</v>
      </c>
      <c r="D12713" t="s">
        <v>50</v>
      </c>
      <c r="E12713" t="s">
        <v>50</v>
      </c>
      <c r="F12713">
        <v>25</v>
      </c>
      <c r="G12713">
        <v>7</v>
      </c>
      <c r="H12713">
        <v>0</v>
      </c>
      <c r="I12713">
        <v>0</v>
      </c>
      <c r="J12713">
        <v>1</v>
      </c>
      <c r="K12713">
        <v>0</v>
      </c>
      <c r="L12713" t="s">
        <v>20</v>
      </c>
      <c r="M12713" t="s">
        <v>1195</v>
      </c>
      <c r="N12713" t="s">
        <v>168</v>
      </c>
      <c r="O12713" t="s">
        <v>22</v>
      </c>
      <c r="P12713" t="s">
        <v>23</v>
      </c>
      <c r="Q12713" t="s">
        <v>24</v>
      </c>
    </row>
    <row r="12714" spans="1:17" x14ac:dyDescent="0.2">
      <c r="A12714" s="2">
        <v>40096</v>
      </c>
      <c r="B12714" t="s">
        <v>176</v>
      </c>
      <c r="C12714" t="s">
        <v>913</v>
      </c>
      <c r="D12714" t="s">
        <v>115</v>
      </c>
      <c r="E12714" t="s">
        <v>115</v>
      </c>
      <c r="F12714">
        <v>123</v>
      </c>
      <c r="G12714">
        <v>173</v>
      </c>
      <c r="H12714">
        <v>0</v>
      </c>
      <c r="I12714">
        <v>0</v>
      </c>
      <c r="J12714">
        <v>1</v>
      </c>
      <c r="K12714">
        <v>1</v>
      </c>
      <c r="L12714" t="s">
        <v>28</v>
      </c>
      <c r="M12714" t="s">
        <v>246</v>
      </c>
      <c r="N12714" t="s">
        <v>176</v>
      </c>
      <c r="O12714" t="s">
        <v>22</v>
      </c>
      <c r="P12714" t="s">
        <v>23</v>
      </c>
      <c r="Q12714" t="s">
        <v>30</v>
      </c>
    </row>
    <row r="12715" spans="1:17" x14ac:dyDescent="0.2">
      <c r="A12715" s="2">
        <v>40096</v>
      </c>
      <c r="B12715" t="s">
        <v>32</v>
      </c>
      <c r="C12715" t="s">
        <v>38</v>
      </c>
      <c r="D12715" t="s">
        <v>19</v>
      </c>
      <c r="E12715" t="s">
        <v>19</v>
      </c>
      <c r="F12715">
        <v>51</v>
      </c>
      <c r="G12715">
        <v>23</v>
      </c>
      <c r="H12715">
        <v>0</v>
      </c>
      <c r="I12715">
        <v>0</v>
      </c>
      <c r="J12715">
        <v>1</v>
      </c>
      <c r="K12715">
        <v>2</v>
      </c>
      <c r="L12715" t="s">
        <v>20</v>
      </c>
      <c r="M12715" t="s">
        <v>109</v>
      </c>
      <c r="N12715" t="s">
        <v>32</v>
      </c>
      <c r="O12715" t="s">
        <v>22</v>
      </c>
      <c r="P12715" t="s">
        <v>23</v>
      </c>
      <c r="Q12715" t="s">
        <v>41</v>
      </c>
    </row>
    <row r="12716" spans="1:17" x14ac:dyDescent="0.2">
      <c r="A12716" s="2">
        <v>40096</v>
      </c>
      <c r="B12716" t="s">
        <v>138</v>
      </c>
      <c r="C12716" t="s">
        <v>183</v>
      </c>
      <c r="D12716" t="s">
        <v>36</v>
      </c>
      <c r="E12716" t="s">
        <v>36</v>
      </c>
      <c r="F12716">
        <v>81</v>
      </c>
      <c r="G12716">
        <v>32</v>
      </c>
      <c r="H12716">
        <v>0</v>
      </c>
      <c r="I12716">
        <v>0</v>
      </c>
      <c r="J12716">
        <v>0</v>
      </c>
      <c r="K12716">
        <v>1</v>
      </c>
      <c r="L12716" t="s">
        <v>20</v>
      </c>
      <c r="M12716" t="s">
        <v>741</v>
      </c>
      <c r="N12716" t="s">
        <v>138</v>
      </c>
      <c r="O12716" t="s">
        <v>22</v>
      </c>
      <c r="P12716" t="s">
        <v>23</v>
      </c>
      <c r="Q12716" t="s">
        <v>41</v>
      </c>
    </row>
    <row r="12717" spans="1:17" x14ac:dyDescent="0.2">
      <c r="A12717" s="2">
        <v>40097</v>
      </c>
      <c r="B12717" t="s">
        <v>150</v>
      </c>
      <c r="C12717" t="s">
        <v>617</v>
      </c>
      <c r="D12717" t="s">
        <v>36</v>
      </c>
      <c r="E12717" t="s">
        <v>36</v>
      </c>
      <c r="F12717">
        <v>44</v>
      </c>
      <c r="G12717">
        <v>117</v>
      </c>
      <c r="H12717">
        <v>0</v>
      </c>
      <c r="I12717">
        <v>0</v>
      </c>
      <c r="J12717">
        <v>3</v>
      </c>
      <c r="K12717">
        <v>1</v>
      </c>
      <c r="L12717" t="s">
        <v>20</v>
      </c>
      <c r="M12717" t="s">
        <v>1052</v>
      </c>
      <c r="N12717" t="s">
        <v>150</v>
      </c>
      <c r="O12717" t="s">
        <v>22</v>
      </c>
      <c r="P12717" t="s">
        <v>23</v>
      </c>
      <c r="Q12717" t="s">
        <v>24</v>
      </c>
    </row>
    <row r="12718" spans="1:17" x14ac:dyDescent="0.2">
      <c r="A12718" s="2">
        <v>40097</v>
      </c>
      <c r="B12718" t="s">
        <v>471</v>
      </c>
      <c r="C12718" t="s">
        <v>199</v>
      </c>
      <c r="D12718" t="s">
        <v>36</v>
      </c>
      <c r="E12718" t="s">
        <v>36</v>
      </c>
      <c r="F12718">
        <v>78</v>
      </c>
      <c r="G12718">
        <v>32</v>
      </c>
      <c r="H12718">
        <v>0</v>
      </c>
      <c r="I12718">
        <v>0</v>
      </c>
      <c r="J12718">
        <v>1</v>
      </c>
      <c r="K12718">
        <v>0</v>
      </c>
      <c r="L12718" t="s">
        <v>20</v>
      </c>
      <c r="M12718" t="s">
        <v>639</v>
      </c>
      <c r="N12718" t="s">
        <v>471</v>
      </c>
      <c r="O12718" t="s">
        <v>22</v>
      </c>
      <c r="P12718" t="s">
        <v>23</v>
      </c>
      <c r="Q12718" t="s">
        <v>24</v>
      </c>
    </row>
    <row r="12719" spans="1:17" x14ac:dyDescent="0.2">
      <c r="A12719" s="2">
        <v>40097</v>
      </c>
      <c r="B12719" t="s">
        <v>34</v>
      </c>
      <c r="C12719" t="s">
        <v>224</v>
      </c>
      <c r="D12719" t="s">
        <v>36</v>
      </c>
      <c r="E12719" t="s">
        <v>36</v>
      </c>
      <c r="F12719">
        <v>55</v>
      </c>
      <c r="G12719">
        <v>52</v>
      </c>
      <c r="H12719">
        <v>0</v>
      </c>
      <c r="I12719">
        <v>0</v>
      </c>
      <c r="J12719">
        <v>1</v>
      </c>
      <c r="K12719">
        <v>2</v>
      </c>
      <c r="L12719" t="s">
        <v>20</v>
      </c>
      <c r="M12719" t="s">
        <v>220</v>
      </c>
      <c r="N12719" t="s">
        <v>199</v>
      </c>
      <c r="O12719" t="s">
        <v>122</v>
      </c>
      <c r="P12719" t="s">
        <v>23</v>
      </c>
      <c r="Q12719" t="s">
        <v>41</v>
      </c>
    </row>
    <row r="12720" spans="1:17" x14ac:dyDescent="0.2">
      <c r="A12720" s="2">
        <v>40097</v>
      </c>
      <c r="B12720" t="s">
        <v>328</v>
      </c>
      <c r="C12720" t="s">
        <v>166</v>
      </c>
      <c r="D12720" t="s">
        <v>50</v>
      </c>
      <c r="E12720" t="s">
        <v>115</v>
      </c>
      <c r="F12720">
        <v>56</v>
      </c>
      <c r="G12720">
        <v>83</v>
      </c>
      <c r="H12720">
        <v>0</v>
      </c>
      <c r="I12720">
        <v>0</v>
      </c>
      <c r="J12720">
        <v>2</v>
      </c>
      <c r="K12720">
        <v>1</v>
      </c>
      <c r="L12720" t="s">
        <v>28</v>
      </c>
      <c r="M12720" t="s">
        <v>329</v>
      </c>
      <c r="N12720" t="s">
        <v>328</v>
      </c>
      <c r="O12720" t="s">
        <v>22</v>
      </c>
      <c r="P12720" t="s">
        <v>23</v>
      </c>
      <c r="Q12720" t="s">
        <v>24</v>
      </c>
    </row>
    <row r="12721" spans="1:17" x14ac:dyDescent="0.2">
      <c r="A12721" s="2">
        <v>40097</v>
      </c>
      <c r="B12721" t="s">
        <v>111</v>
      </c>
      <c r="C12721" t="s">
        <v>380</v>
      </c>
      <c r="D12721" t="s">
        <v>36</v>
      </c>
      <c r="E12721" t="s">
        <v>36</v>
      </c>
      <c r="F12721">
        <v>53</v>
      </c>
      <c r="G12721">
        <v>96</v>
      </c>
      <c r="H12721">
        <v>0</v>
      </c>
      <c r="I12721">
        <v>0</v>
      </c>
      <c r="J12721">
        <v>1</v>
      </c>
      <c r="K12721">
        <v>0</v>
      </c>
      <c r="L12721" t="s">
        <v>20</v>
      </c>
      <c r="M12721" t="s">
        <v>218</v>
      </c>
      <c r="N12721" t="s">
        <v>111</v>
      </c>
      <c r="O12721" t="s">
        <v>22</v>
      </c>
      <c r="P12721" t="s">
        <v>23</v>
      </c>
      <c r="Q12721" t="s">
        <v>24</v>
      </c>
    </row>
    <row r="12722" spans="1:17" x14ac:dyDescent="0.2">
      <c r="A12722" s="2">
        <v>40097</v>
      </c>
      <c r="B12722" t="s">
        <v>135</v>
      </c>
      <c r="C12722" t="s">
        <v>296</v>
      </c>
      <c r="D12722" t="s">
        <v>36</v>
      </c>
      <c r="E12722" t="s">
        <v>36</v>
      </c>
      <c r="F12722">
        <v>34</v>
      </c>
      <c r="G12722">
        <v>84</v>
      </c>
      <c r="H12722">
        <v>0</v>
      </c>
      <c r="I12722">
        <v>0</v>
      </c>
      <c r="J12722">
        <v>1</v>
      </c>
      <c r="K12722">
        <v>0</v>
      </c>
      <c r="L12722" t="s">
        <v>20</v>
      </c>
      <c r="M12722" t="s">
        <v>1082</v>
      </c>
      <c r="N12722" t="s">
        <v>135</v>
      </c>
      <c r="O12722" t="s">
        <v>22</v>
      </c>
      <c r="P12722" t="s">
        <v>23</v>
      </c>
      <c r="Q12722" t="s">
        <v>24</v>
      </c>
    </row>
    <row r="12723" spans="1:17" x14ac:dyDescent="0.2">
      <c r="A12723" s="2">
        <v>40097</v>
      </c>
      <c r="B12723" t="s">
        <v>17</v>
      </c>
      <c r="C12723" t="s">
        <v>25</v>
      </c>
      <c r="D12723" t="s">
        <v>19</v>
      </c>
      <c r="E12723" t="s">
        <v>19</v>
      </c>
      <c r="F12723">
        <v>59</v>
      </c>
      <c r="G12723">
        <v>1</v>
      </c>
      <c r="H12723">
        <v>0</v>
      </c>
      <c r="I12723">
        <v>0</v>
      </c>
      <c r="J12723">
        <v>2</v>
      </c>
      <c r="K12723">
        <v>1</v>
      </c>
      <c r="L12723" t="s">
        <v>20</v>
      </c>
      <c r="M12723" t="s">
        <v>21</v>
      </c>
      <c r="N12723" t="s">
        <v>17</v>
      </c>
      <c r="O12723" t="s">
        <v>22</v>
      </c>
      <c r="P12723" t="s">
        <v>23</v>
      </c>
      <c r="Q12723" t="s">
        <v>24</v>
      </c>
    </row>
    <row r="12724" spans="1:17" x14ac:dyDescent="0.2">
      <c r="A12724" s="2">
        <v>40099</v>
      </c>
      <c r="B12724" t="s">
        <v>61</v>
      </c>
      <c r="C12724" t="s">
        <v>163</v>
      </c>
      <c r="D12724" t="s">
        <v>36</v>
      </c>
      <c r="E12724" t="s">
        <v>115</v>
      </c>
      <c r="F12724">
        <v>79</v>
      </c>
      <c r="G12724">
        <v>90</v>
      </c>
      <c r="H12724">
        <v>0</v>
      </c>
      <c r="I12724">
        <v>0</v>
      </c>
      <c r="J12724">
        <v>0</v>
      </c>
      <c r="K12724">
        <v>0</v>
      </c>
      <c r="L12724" t="s">
        <v>28</v>
      </c>
      <c r="M12724" t="s">
        <v>1197</v>
      </c>
      <c r="N12724" t="s">
        <v>67</v>
      </c>
      <c r="O12724" t="s">
        <v>122</v>
      </c>
      <c r="P12724" t="s">
        <v>23</v>
      </c>
      <c r="Q12724" t="s">
        <v>30</v>
      </c>
    </row>
    <row r="12725" spans="1:17" x14ac:dyDescent="0.2">
      <c r="A12725" s="2">
        <v>40099</v>
      </c>
      <c r="B12725" t="s">
        <v>76</v>
      </c>
      <c r="C12725" t="s">
        <v>149</v>
      </c>
      <c r="D12725" t="s">
        <v>50</v>
      </c>
      <c r="E12725" t="s">
        <v>36</v>
      </c>
      <c r="F12725">
        <v>96</v>
      </c>
      <c r="G12725">
        <v>73</v>
      </c>
      <c r="H12725">
        <v>0</v>
      </c>
      <c r="I12725">
        <v>0</v>
      </c>
      <c r="J12725">
        <v>1</v>
      </c>
      <c r="K12725">
        <v>0</v>
      </c>
      <c r="L12725" t="s">
        <v>28</v>
      </c>
      <c r="M12725" t="s">
        <v>78</v>
      </c>
      <c r="N12725" t="s">
        <v>76</v>
      </c>
      <c r="O12725" t="s">
        <v>22</v>
      </c>
      <c r="P12725" t="s">
        <v>23</v>
      </c>
      <c r="Q12725" t="s">
        <v>24</v>
      </c>
    </row>
    <row r="12726" spans="1:17" x14ac:dyDescent="0.2">
      <c r="A12726" s="2">
        <v>40100</v>
      </c>
      <c r="B12726" t="s">
        <v>737</v>
      </c>
      <c r="C12726" t="s">
        <v>168</v>
      </c>
      <c r="D12726" t="s">
        <v>50</v>
      </c>
      <c r="E12726" t="s">
        <v>50</v>
      </c>
      <c r="F12726">
        <v>195</v>
      </c>
      <c r="G12726">
        <v>25</v>
      </c>
      <c r="H12726">
        <v>0</v>
      </c>
      <c r="I12726">
        <v>0</v>
      </c>
      <c r="J12726">
        <v>0</v>
      </c>
      <c r="K12726">
        <v>6</v>
      </c>
      <c r="L12726" t="s">
        <v>20</v>
      </c>
      <c r="M12726" t="s">
        <v>819</v>
      </c>
      <c r="N12726" t="s">
        <v>737</v>
      </c>
      <c r="O12726" t="s">
        <v>22</v>
      </c>
      <c r="P12726" t="s">
        <v>23</v>
      </c>
      <c r="Q12726" t="s">
        <v>41</v>
      </c>
    </row>
    <row r="12727" spans="1:17" x14ac:dyDescent="0.2">
      <c r="A12727" s="2">
        <v>40100</v>
      </c>
      <c r="B12727" t="s">
        <v>267</v>
      </c>
      <c r="C12727" t="s">
        <v>120</v>
      </c>
      <c r="D12727" t="s">
        <v>36</v>
      </c>
      <c r="E12727" t="s">
        <v>36</v>
      </c>
      <c r="F12727">
        <v>92</v>
      </c>
      <c r="G12727">
        <v>29</v>
      </c>
      <c r="H12727">
        <v>0</v>
      </c>
      <c r="I12727">
        <v>0</v>
      </c>
      <c r="J12727">
        <v>0</v>
      </c>
      <c r="K12727">
        <v>0</v>
      </c>
      <c r="L12727" t="s">
        <v>28</v>
      </c>
      <c r="M12727" t="s">
        <v>1360</v>
      </c>
      <c r="N12727" t="s">
        <v>82</v>
      </c>
      <c r="O12727" t="s">
        <v>122</v>
      </c>
      <c r="P12727" t="s">
        <v>23</v>
      </c>
      <c r="Q12727" t="s">
        <v>30</v>
      </c>
    </row>
    <row r="12728" spans="1:17" x14ac:dyDescent="0.2">
      <c r="A12728" s="2">
        <v>40100</v>
      </c>
      <c r="B12728" t="s">
        <v>55</v>
      </c>
      <c r="C12728" t="s">
        <v>239</v>
      </c>
      <c r="D12728" t="s">
        <v>57</v>
      </c>
      <c r="E12728" t="s">
        <v>115</v>
      </c>
      <c r="F12728">
        <v>14</v>
      </c>
      <c r="G12728">
        <v>74</v>
      </c>
      <c r="H12728">
        <v>0</v>
      </c>
      <c r="I12728">
        <v>0</v>
      </c>
      <c r="J12728">
        <v>1</v>
      </c>
      <c r="K12728">
        <v>0</v>
      </c>
      <c r="L12728" t="s">
        <v>570</v>
      </c>
      <c r="M12728" t="s">
        <v>578</v>
      </c>
      <c r="N12728" t="s">
        <v>55</v>
      </c>
      <c r="O12728" t="s">
        <v>22</v>
      </c>
      <c r="P12728" t="s">
        <v>23</v>
      </c>
      <c r="Q12728" t="s">
        <v>24</v>
      </c>
    </row>
    <row r="12729" spans="1:17" x14ac:dyDescent="0.2">
      <c r="A12729" s="2">
        <v>40100</v>
      </c>
      <c r="B12729" t="s">
        <v>386</v>
      </c>
      <c r="C12729" t="s">
        <v>95</v>
      </c>
      <c r="D12729" t="s">
        <v>50</v>
      </c>
      <c r="E12729" t="s">
        <v>50</v>
      </c>
      <c r="F12729">
        <v>139</v>
      </c>
      <c r="G12729">
        <v>6</v>
      </c>
      <c r="H12729">
        <v>0</v>
      </c>
      <c r="I12729">
        <v>0</v>
      </c>
      <c r="J12729">
        <v>1</v>
      </c>
      <c r="K12729">
        <v>1</v>
      </c>
      <c r="L12729" t="s">
        <v>20</v>
      </c>
      <c r="M12729" t="s">
        <v>595</v>
      </c>
      <c r="N12729" t="s">
        <v>386</v>
      </c>
      <c r="O12729" t="s">
        <v>22</v>
      </c>
      <c r="P12729" t="s">
        <v>23</v>
      </c>
      <c r="Q12729" t="s">
        <v>30</v>
      </c>
    </row>
    <row r="12730" spans="1:17" x14ac:dyDescent="0.2">
      <c r="A12730" s="2">
        <v>40100</v>
      </c>
      <c r="B12730" t="s">
        <v>646</v>
      </c>
      <c r="C12730" t="s">
        <v>106</v>
      </c>
      <c r="D12730" t="s">
        <v>50</v>
      </c>
      <c r="E12730" t="s">
        <v>50</v>
      </c>
      <c r="F12730">
        <v>46</v>
      </c>
      <c r="G12730">
        <v>2</v>
      </c>
      <c r="H12730">
        <v>0</v>
      </c>
      <c r="I12730">
        <v>0</v>
      </c>
      <c r="J12730">
        <v>2</v>
      </c>
      <c r="K12730">
        <v>5</v>
      </c>
      <c r="L12730" t="s">
        <v>20</v>
      </c>
      <c r="M12730" t="s">
        <v>909</v>
      </c>
      <c r="N12730" t="s">
        <v>646</v>
      </c>
      <c r="O12730" t="s">
        <v>22</v>
      </c>
      <c r="P12730" t="s">
        <v>23</v>
      </c>
      <c r="Q12730" t="s">
        <v>41</v>
      </c>
    </row>
    <row r="12731" spans="1:17" x14ac:dyDescent="0.2">
      <c r="A12731" s="2">
        <v>40100</v>
      </c>
      <c r="B12731" t="s">
        <v>25</v>
      </c>
      <c r="C12731" t="s">
        <v>32</v>
      </c>
      <c r="D12731" t="s">
        <v>19</v>
      </c>
      <c r="E12731" t="s">
        <v>19</v>
      </c>
      <c r="F12731">
        <v>1</v>
      </c>
      <c r="G12731">
        <v>51</v>
      </c>
      <c r="H12731">
        <v>0</v>
      </c>
      <c r="I12731">
        <v>0</v>
      </c>
      <c r="J12731">
        <v>0</v>
      </c>
      <c r="K12731">
        <v>0</v>
      </c>
      <c r="L12731" t="s">
        <v>20</v>
      </c>
      <c r="M12731" t="s">
        <v>1387</v>
      </c>
      <c r="N12731" t="s">
        <v>25</v>
      </c>
      <c r="O12731" t="s">
        <v>22</v>
      </c>
      <c r="P12731" t="s">
        <v>23</v>
      </c>
      <c r="Q12731" t="s">
        <v>30</v>
      </c>
    </row>
    <row r="12732" spans="1:17" x14ac:dyDescent="0.2">
      <c r="A12732" s="2">
        <v>40100</v>
      </c>
      <c r="B12732" t="s">
        <v>87</v>
      </c>
      <c r="C12732" t="s">
        <v>345</v>
      </c>
      <c r="D12732" t="s">
        <v>50</v>
      </c>
      <c r="E12732" t="s">
        <v>50</v>
      </c>
      <c r="F12732">
        <v>19</v>
      </c>
      <c r="G12732">
        <v>112</v>
      </c>
      <c r="H12732">
        <v>0</v>
      </c>
      <c r="I12732">
        <v>0</v>
      </c>
      <c r="J12732">
        <v>6</v>
      </c>
      <c r="K12732">
        <v>2</v>
      </c>
      <c r="L12732" t="s">
        <v>20</v>
      </c>
      <c r="M12732" t="s">
        <v>88</v>
      </c>
      <c r="N12732" t="s">
        <v>87</v>
      </c>
      <c r="O12732" t="s">
        <v>22</v>
      </c>
      <c r="P12732" t="s">
        <v>23</v>
      </c>
      <c r="Q12732" t="s">
        <v>24</v>
      </c>
    </row>
    <row r="12733" spans="1:17" x14ac:dyDescent="0.2">
      <c r="A12733" s="2">
        <v>40100</v>
      </c>
      <c r="B12733" t="s">
        <v>107</v>
      </c>
      <c r="C12733" t="s">
        <v>31</v>
      </c>
      <c r="D12733" t="s">
        <v>19</v>
      </c>
      <c r="E12733" t="s">
        <v>19</v>
      </c>
      <c r="F12733">
        <v>21</v>
      </c>
      <c r="G12733">
        <v>36</v>
      </c>
      <c r="H12733">
        <v>0</v>
      </c>
      <c r="I12733">
        <v>0</v>
      </c>
      <c r="J12733">
        <v>1</v>
      </c>
      <c r="K12733">
        <v>0</v>
      </c>
      <c r="L12733" t="s">
        <v>20</v>
      </c>
      <c r="M12733" t="s">
        <v>310</v>
      </c>
      <c r="N12733" t="s">
        <v>107</v>
      </c>
      <c r="O12733" t="s">
        <v>22</v>
      </c>
      <c r="P12733" t="s">
        <v>23</v>
      </c>
      <c r="Q12733" t="s">
        <v>24</v>
      </c>
    </row>
    <row r="12734" spans="1:17" x14ac:dyDescent="0.2">
      <c r="A12734" s="2">
        <v>40100</v>
      </c>
      <c r="B12734" t="s">
        <v>293</v>
      </c>
      <c r="C12734" t="s">
        <v>100</v>
      </c>
      <c r="D12734" t="s">
        <v>50</v>
      </c>
      <c r="E12734" t="s">
        <v>50</v>
      </c>
      <c r="F12734">
        <v>18</v>
      </c>
      <c r="G12734">
        <v>31</v>
      </c>
      <c r="H12734">
        <v>0</v>
      </c>
      <c r="I12734">
        <v>0</v>
      </c>
      <c r="J12734">
        <v>0</v>
      </c>
      <c r="K12734">
        <v>0</v>
      </c>
      <c r="L12734" t="s">
        <v>20</v>
      </c>
      <c r="M12734" t="s">
        <v>478</v>
      </c>
      <c r="N12734" t="s">
        <v>293</v>
      </c>
      <c r="O12734" t="s">
        <v>22</v>
      </c>
      <c r="P12734" t="s">
        <v>23</v>
      </c>
      <c r="Q12734" t="s">
        <v>30</v>
      </c>
    </row>
    <row r="12735" spans="1:17" x14ac:dyDescent="0.2">
      <c r="A12735" s="2">
        <v>40100</v>
      </c>
      <c r="B12735" t="s">
        <v>72</v>
      </c>
      <c r="C12735" t="s">
        <v>94</v>
      </c>
      <c r="D12735" t="s">
        <v>50</v>
      </c>
      <c r="E12735" t="s">
        <v>50</v>
      </c>
      <c r="F12735">
        <v>16</v>
      </c>
      <c r="G12735">
        <v>47</v>
      </c>
      <c r="H12735">
        <v>0</v>
      </c>
      <c r="I12735">
        <v>0</v>
      </c>
      <c r="J12735">
        <v>0</v>
      </c>
      <c r="K12735">
        <v>1</v>
      </c>
      <c r="L12735" t="s">
        <v>20</v>
      </c>
      <c r="M12735" t="s">
        <v>74</v>
      </c>
      <c r="N12735" t="s">
        <v>72</v>
      </c>
      <c r="O12735" t="s">
        <v>22</v>
      </c>
      <c r="P12735" t="s">
        <v>23</v>
      </c>
      <c r="Q12735" t="s">
        <v>41</v>
      </c>
    </row>
    <row r="12736" spans="1:17" x14ac:dyDescent="0.2">
      <c r="A12736" s="2">
        <v>40100</v>
      </c>
      <c r="B12736" t="s">
        <v>210</v>
      </c>
      <c r="C12736" t="s">
        <v>304</v>
      </c>
      <c r="D12736" t="s">
        <v>27</v>
      </c>
      <c r="E12736" t="s">
        <v>27</v>
      </c>
      <c r="F12736">
        <v>85</v>
      </c>
      <c r="G12736">
        <v>42</v>
      </c>
      <c r="H12736">
        <v>0</v>
      </c>
      <c r="I12736">
        <v>0</v>
      </c>
      <c r="J12736">
        <v>0</v>
      </c>
      <c r="K12736">
        <v>1</v>
      </c>
      <c r="L12736" t="s">
        <v>20</v>
      </c>
      <c r="M12736" t="s">
        <v>557</v>
      </c>
      <c r="N12736" t="s">
        <v>210</v>
      </c>
      <c r="O12736" t="s">
        <v>22</v>
      </c>
      <c r="P12736" t="s">
        <v>23</v>
      </c>
      <c r="Q12736" t="s">
        <v>41</v>
      </c>
    </row>
    <row r="12737" spans="1:17" x14ac:dyDescent="0.2">
      <c r="A12737" s="2">
        <v>40100</v>
      </c>
      <c r="B12737" t="s">
        <v>89</v>
      </c>
      <c r="C12737" t="s">
        <v>317</v>
      </c>
      <c r="D12737" t="s">
        <v>50</v>
      </c>
      <c r="E12737" t="s">
        <v>50</v>
      </c>
      <c r="F12737">
        <v>7</v>
      </c>
      <c r="G12737">
        <v>77</v>
      </c>
      <c r="H12737">
        <v>0</v>
      </c>
      <c r="I12737">
        <v>0</v>
      </c>
      <c r="J12737">
        <v>3</v>
      </c>
      <c r="K12737">
        <v>0</v>
      </c>
      <c r="L12737" t="s">
        <v>20</v>
      </c>
      <c r="M12737" t="s">
        <v>91</v>
      </c>
      <c r="N12737" t="s">
        <v>89</v>
      </c>
      <c r="O12737" t="s">
        <v>22</v>
      </c>
      <c r="P12737" t="s">
        <v>23</v>
      </c>
      <c r="Q12737" t="s">
        <v>24</v>
      </c>
    </row>
    <row r="12738" spans="1:17" x14ac:dyDescent="0.2">
      <c r="A12738" s="2">
        <v>40100</v>
      </c>
      <c r="B12738" t="s">
        <v>81</v>
      </c>
      <c r="C12738" t="s">
        <v>147</v>
      </c>
      <c r="D12738" t="s">
        <v>50</v>
      </c>
      <c r="E12738" t="s">
        <v>50</v>
      </c>
      <c r="F12738">
        <v>114</v>
      </c>
      <c r="G12738">
        <v>68</v>
      </c>
      <c r="H12738">
        <v>0</v>
      </c>
      <c r="I12738">
        <v>0</v>
      </c>
      <c r="J12738">
        <v>2</v>
      </c>
      <c r="K12738">
        <v>0</v>
      </c>
      <c r="L12738" t="s">
        <v>20</v>
      </c>
      <c r="M12738" t="s">
        <v>83</v>
      </c>
      <c r="N12738" t="s">
        <v>81</v>
      </c>
      <c r="O12738" t="s">
        <v>22</v>
      </c>
      <c r="P12738" t="s">
        <v>23</v>
      </c>
      <c r="Q12738" t="s">
        <v>24</v>
      </c>
    </row>
    <row r="12739" spans="1:17" x14ac:dyDescent="0.2">
      <c r="A12739" s="2">
        <v>40100</v>
      </c>
      <c r="B12739" t="s">
        <v>67</v>
      </c>
      <c r="C12739" t="s">
        <v>69</v>
      </c>
      <c r="D12739" t="s">
        <v>50</v>
      </c>
      <c r="E12739" t="s">
        <v>50</v>
      </c>
      <c r="F12739">
        <v>10</v>
      </c>
      <c r="G12739">
        <v>70</v>
      </c>
      <c r="H12739">
        <v>0</v>
      </c>
      <c r="I12739">
        <v>0</v>
      </c>
      <c r="J12739">
        <v>3</v>
      </c>
      <c r="K12739">
        <v>1</v>
      </c>
      <c r="L12739" t="s">
        <v>20</v>
      </c>
      <c r="M12739" t="s">
        <v>769</v>
      </c>
      <c r="N12739" t="s">
        <v>67</v>
      </c>
      <c r="O12739" t="s">
        <v>22</v>
      </c>
      <c r="P12739" t="s">
        <v>23</v>
      </c>
      <c r="Q12739" t="s">
        <v>24</v>
      </c>
    </row>
    <row r="12740" spans="1:17" x14ac:dyDescent="0.2">
      <c r="A12740" s="2">
        <v>40100</v>
      </c>
      <c r="B12740" t="s">
        <v>129</v>
      </c>
      <c r="C12740" t="s">
        <v>70</v>
      </c>
      <c r="D12740" t="s">
        <v>50</v>
      </c>
      <c r="E12740" t="s">
        <v>50</v>
      </c>
      <c r="F12740">
        <v>4</v>
      </c>
      <c r="G12740">
        <v>61</v>
      </c>
      <c r="H12740">
        <v>0</v>
      </c>
      <c r="I12740">
        <v>0</v>
      </c>
      <c r="J12740">
        <v>1</v>
      </c>
      <c r="K12740">
        <v>1</v>
      </c>
      <c r="L12740" t="s">
        <v>20</v>
      </c>
      <c r="M12740" t="s">
        <v>945</v>
      </c>
      <c r="N12740" t="s">
        <v>129</v>
      </c>
      <c r="O12740" t="s">
        <v>22</v>
      </c>
      <c r="P12740" t="s">
        <v>23</v>
      </c>
      <c r="Q12740" t="s">
        <v>30</v>
      </c>
    </row>
    <row r="12741" spans="1:17" x14ac:dyDescent="0.2">
      <c r="A12741" s="2">
        <v>40100</v>
      </c>
      <c r="B12741" t="s">
        <v>153</v>
      </c>
      <c r="C12741" t="s">
        <v>97</v>
      </c>
      <c r="D12741" t="s">
        <v>50</v>
      </c>
      <c r="E12741" t="s">
        <v>50</v>
      </c>
      <c r="F12741">
        <v>12</v>
      </c>
      <c r="G12741">
        <v>116</v>
      </c>
      <c r="H12741">
        <v>0</v>
      </c>
      <c r="I12741">
        <v>0</v>
      </c>
      <c r="J12741">
        <v>2</v>
      </c>
      <c r="K12741">
        <v>1</v>
      </c>
      <c r="L12741" t="s">
        <v>20</v>
      </c>
      <c r="M12741" t="s">
        <v>191</v>
      </c>
      <c r="N12741" t="s">
        <v>153</v>
      </c>
      <c r="O12741" t="s">
        <v>22</v>
      </c>
      <c r="P12741" t="s">
        <v>23</v>
      </c>
      <c r="Q12741" t="s">
        <v>24</v>
      </c>
    </row>
    <row r="12742" spans="1:17" x14ac:dyDescent="0.2">
      <c r="A12742" s="2">
        <v>40100</v>
      </c>
      <c r="B12742" t="s">
        <v>98</v>
      </c>
      <c r="C12742" t="s">
        <v>1279</v>
      </c>
      <c r="D12742" t="s">
        <v>50</v>
      </c>
      <c r="E12742" t="s">
        <v>50</v>
      </c>
      <c r="F12742">
        <v>38</v>
      </c>
      <c r="G12742">
        <v>89</v>
      </c>
      <c r="H12742">
        <v>0</v>
      </c>
      <c r="I12742">
        <v>0</v>
      </c>
      <c r="J12742">
        <v>0</v>
      </c>
      <c r="K12742">
        <v>0</v>
      </c>
      <c r="L12742" t="s">
        <v>20</v>
      </c>
      <c r="M12742" t="s">
        <v>99</v>
      </c>
      <c r="N12742" t="s">
        <v>98</v>
      </c>
      <c r="O12742" t="s">
        <v>22</v>
      </c>
      <c r="P12742" t="s">
        <v>23</v>
      </c>
      <c r="Q12742" t="s">
        <v>30</v>
      </c>
    </row>
    <row r="12743" spans="1:17" x14ac:dyDescent="0.2">
      <c r="A12743" s="2">
        <v>40100</v>
      </c>
      <c r="B12743" t="s">
        <v>119</v>
      </c>
      <c r="C12743" t="s">
        <v>145</v>
      </c>
      <c r="D12743" t="s">
        <v>50</v>
      </c>
      <c r="E12743" t="s">
        <v>50</v>
      </c>
      <c r="F12743">
        <v>4</v>
      </c>
      <c r="G12743">
        <v>76</v>
      </c>
      <c r="H12743">
        <v>0</v>
      </c>
      <c r="I12743">
        <v>0</v>
      </c>
      <c r="J12743">
        <v>3</v>
      </c>
      <c r="K12743">
        <v>2</v>
      </c>
      <c r="L12743" t="s">
        <v>20</v>
      </c>
      <c r="M12743" t="s">
        <v>321</v>
      </c>
      <c r="N12743" t="s">
        <v>119</v>
      </c>
      <c r="O12743" t="s">
        <v>22</v>
      </c>
      <c r="P12743" t="s">
        <v>23</v>
      </c>
      <c r="Q12743" t="s">
        <v>24</v>
      </c>
    </row>
    <row r="12744" spans="1:17" x14ac:dyDescent="0.2">
      <c r="A12744" s="2">
        <v>40100</v>
      </c>
      <c r="B12744" t="s">
        <v>143</v>
      </c>
      <c r="C12744" t="s">
        <v>365</v>
      </c>
      <c r="D12744" t="s">
        <v>115</v>
      </c>
      <c r="E12744" t="s">
        <v>36</v>
      </c>
      <c r="F12744">
        <v>40</v>
      </c>
      <c r="G12744">
        <v>71</v>
      </c>
      <c r="H12744">
        <v>0</v>
      </c>
      <c r="I12744">
        <v>0</v>
      </c>
      <c r="J12744">
        <v>5</v>
      </c>
      <c r="K12744">
        <v>0</v>
      </c>
      <c r="L12744" t="s">
        <v>28</v>
      </c>
      <c r="M12744" t="s">
        <v>1388</v>
      </c>
      <c r="N12744" t="s">
        <v>143</v>
      </c>
      <c r="O12744" t="s">
        <v>22</v>
      </c>
      <c r="P12744" t="s">
        <v>23</v>
      </c>
      <c r="Q12744" t="s">
        <v>24</v>
      </c>
    </row>
    <row r="12745" spans="1:17" x14ac:dyDescent="0.2">
      <c r="A12745" s="2">
        <v>40100</v>
      </c>
      <c r="B12745" t="s">
        <v>560</v>
      </c>
      <c r="C12745" t="s">
        <v>274</v>
      </c>
      <c r="D12745" t="s">
        <v>50</v>
      </c>
      <c r="E12745" t="s">
        <v>50</v>
      </c>
      <c r="F12745">
        <v>136</v>
      </c>
      <c r="G12745">
        <v>9</v>
      </c>
      <c r="H12745">
        <v>0</v>
      </c>
      <c r="I12745">
        <v>0</v>
      </c>
      <c r="J12745">
        <v>1</v>
      </c>
      <c r="K12745">
        <v>2</v>
      </c>
      <c r="L12745" t="s">
        <v>20</v>
      </c>
      <c r="M12745" t="s">
        <v>1389</v>
      </c>
      <c r="N12745" t="s">
        <v>560</v>
      </c>
      <c r="O12745" t="s">
        <v>22</v>
      </c>
      <c r="P12745" t="s">
        <v>23</v>
      </c>
      <c r="Q12745" t="s">
        <v>41</v>
      </c>
    </row>
    <row r="12746" spans="1:17" x14ac:dyDescent="0.2">
      <c r="A12746" s="2">
        <v>40100</v>
      </c>
      <c r="B12746" t="s">
        <v>133</v>
      </c>
      <c r="C12746" t="s">
        <v>118</v>
      </c>
      <c r="D12746" t="s">
        <v>115</v>
      </c>
      <c r="E12746" t="s">
        <v>36</v>
      </c>
      <c r="F12746">
        <v>49</v>
      </c>
      <c r="G12746">
        <v>80</v>
      </c>
      <c r="H12746">
        <v>0</v>
      </c>
      <c r="I12746">
        <v>0</v>
      </c>
      <c r="J12746">
        <v>2</v>
      </c>
      <c r="K12746">
        <v>0</v>
      </c>
      <c r="L12746" t="s">
        <v>28</v>
      </c>
      <c r="M12746" t="s">
        <v>134</v>
      </c>
      <c r="N12746" t="s">
        <v>133</v>
      </c>
      <c r="O12746" t="s">
        <v>22</v>
      </c>
      <c r="P12746" t="s">
        <v>23</v>
      </c>
      <c r="Q12746" t="s">
        <v>24</v>
      </c>
    </row>
    <row r="12747" spans="1:17" x14ac:dyDescent="0.2">
      <c r="A12747" s="2">
        <v>40100</v>
      </c>
      <c r="B12747" t="s">
        <v>101</v>
      </c>
      <c r="C12747" t="s">
        <v>384</v>
      </c>
      <c r="D12747" t="s">
        <v>50</v>
      </c>
      <c r="E12747" t="s">
        <v>50</v>
      </c>
      <c r="F12747">
        <v>58</v>
      </c>
      <c r="G12747">
        <v>88</v>
      </c>
      <c r="H12747">
        <v>0</v>
      </c>
      <c r="I12747">
        <v>0</v>
      </c>
      <c r="J12747">
        <v>3</v>
      </c>
      <c r="K12747">
        <v>2</v>
      </c>
      <c r="L12747" t="s">
        <v>20</v>
      </c>
      <c r="M12747" t="s">
        <v>331</v>
      </c>
      <c r="N12747" t="s">
        <v>101</v>
      </c>
      <c r="O12747" t="s">
        <v>22</v>
      </c>
      <c r="P12747" t="s">
        <v>23</v>
      </c>
      <c r="Q12747" t="s">
        <v>24</v>
      </c>
    </row>
    <row r="12748" spans="1:17" x14ac:dyDescent="0.2">
      <c r="A12748" s="2">
        <v>40100</v>
      </c>
      <c r="B12748" t="s">
        <v>174</v>
      </c>
      <c r="C12748" t="s">
        <v>161</v>
      </c>
      <c r="D12748" t="s">
        <v>50</v>
      </c>
      <c r="E12748" t="s">
        <v>50</v>
      </c>
      <c r="F12748">
        <v>151</v>
      </c>
      <c r="G12748">
        <v>67</v>
      </c>
      <c r="H12748">
        <v>0</v>
      </c>
      <c r="I12748">
        <v>0</v>
      </c>
      <c r="J12748">
        <v>0</v>
      </c>
      <c r="K12748">
        <v>2</v>
      </c>
      <c r="L12748" t="s">
        <v>20</v>
      </c>
      <c r="M12748" t="s">
        <v>820</v>
      </c>
      <c r="N12748" t="s">
        <v>174</v>
      </c>
      <c r="O12748" t="s">
        <v>22</v>
      </c>
      <c r="P12748" t="s">
        <v>23</v>
      </c>
      <c r="Q12748" t="s">
        <v>41</v>
      </c>
    </row>
    <row r="12749" spans="1:17" x14ac:dyDescent="0.2">
      <c r="A12749" s="2">
        <v>40100</v>
      </c>
      <c r="B12749" t="s">
        <v>73</v>
      </c>
      <c r="C12749" t="s">
        <v>1204</v>
      </c>
      <c r="D12749" t="s">
        <v>50</v>
      </c>
      <c r="E12749" t="s">
        <v>50</v>
      </c>
      <c r="F12749">
        <v>62</v>
      </c>
      <c r="G12749">
        <v>13</v>
      </c>
      <c r="H12749">
        <v>0</v>
      </c>
      <c r="I12749">
        <v>0</v>
      </c>
      <c r="J12749">
        <v>2</v>
      </c>
      <c r="K12749">
        <v>1</v>
      </c>
      <c r="L12749" t="s">
        <v>20</v>
      </c>
      <c r="M12749" t="s">
        <v>1335</v>
      </c>
      <c r="N12749" t="s">
        <v>73</v>
      </c>
      <c r="O12749" t="s">
        <v>22</v>
      </c>
      <c r="P12749" t="s">
        <v>23</v>
      </c>
      <c r="Q12749" t="s">
        <v>24</v>
      </c>
    </row>
    <row r="12750" spans="1:17" x14ac:dyDescent="0.2">
      <c r="A12750" s="2">
        <v>40100</v>
      </c>
      <c r="B12750" t="s">
        <v>38</v>
      </c>
      <c r="C12750" t="s">
        <v>43</v>
      </c>
      <c r="D12750" t="s">
        <v>19</v>
      </c>
      <c r="E12750" t="s">
        <v>19</v>
      </c>
      <c r="F12750">
        <v>23</v>
      </c>
      <c r="G12750">
        <v>48</v>
      </c>
      <c r="H12750">
        <v>0</v>
      </c>
      <c r="I12750">
        <v>0</v>
      </c>
      <c r="J12750">
        <v>0</v>
      </c>
      <c r="K12750">
        <v>2</v>
      </c>
      <c r="L12750" t="s">
        <v>20</v>
      </c>
      <c r="M12750" t="s">
        <v>40</v>
      </c>
      <c r="N12750" t="s">
        <v>38</v>
      </c>
      <c r="O12750" t="s">
        <v>22</v>
      </c>
      <c r="P12750" t="s">
        <v>23</v>
      </c>
      <c r="Q12750" t="s">
        <v>41</v>
      </c>
    </row>
    <row r="12751" spans="1:17" x14ac:dyDescent="0.2">
      <c r="A12751" s="2">
        <v>40100</v>
      </c>
      <c r="B12751" t="s">
        <v>42</v>
      </c>
      <c r="C12751" t="s">
        <v>17</v>
      </c>
      <c r="D12751" t="s">
        <v>19</v>
      </c>
      <c r="E12751" t="s">
        <v>19</v>
      </c>
      <c r="F12751">
        <v>91</v>
      </c>
      <c r="G12751">
        <v>59</v>
      </c>
      <c r="H12751">
        <v>0</v>
      </c>
      <c r="I12751">
        <v>0</v>
      </c>
      <c r="J12751">
        <v>1</v>
      </c>
      <c r="K12751">
        <v>0</v>
      </c>
      <c r="L12751" t="s">
        <v>20</v>
      </c>
      <c r="M12751" t="s">
        <v>44</v>
      </c>
      <c r="N12751" t="s">
        <v>42</v>
      </c>
      <c r="O12751" t="s">
        <v>22</v>
      </c>
      <c r="P12751" t="s">
        <v>23</v>
      </c>
      <c r="Q12751" t="s">
        <v>24</v>
      </c>
    </row>
    <row r="12752" spans="1:17" x14ac:dyDescent="0.2">
      <c r="A12752" s="2">
        <v>40100</v>
      </c>
      <c r="B12752" t="s">
        <v>90</v>
      </c>
      <c r="C12752" t="s">
        <v>244</v>
      </c>
      <c r="D12752" t="s">
        <v>50</v>
      </c>
      <c r="E12752" t="s">
        <v>50</v>
      </c>
      <c r="F12752">
        <v>36</v>
      </c>
      <c r="G12752">
        <v>45</v>
      </c>
      <c r="H12752">
        <v>0</v>
      </c>
      <c r="I12752">
        <v>0</v>
      </c>
      <c r="J12752">
        <v>0</v>
      </c>
      <c r="K12752">
        <v>1</v>
      </c>
      <c r="L12752" t="s">
        <v>20</v>
      </c>
      <c r="M12752" t="s">
        <v>713</v>
      </c>
      <c r="N12752" t="s">
        <v>90</v>
      </c>
      <c r="O12752" t="s">
        <v>22</v>
      </c>
      <c r="P12752" t="s">
        <v>23</v>
      </c>
      <c r="Q12752" t="s">
        <v>41</v>
      </c>
    </row>
    <row r="12753" spans="1:17" x14ac:dyDescent="0.2">
      <c r="A12753" s="2">
        <v>40100</v>
      </c>
      <c r="B12753" t="s">
        <v>82</v>
      </c>
      <c r="C12753" t="s">
        <v>184</v>
      </c>
      <c r="D12753" t="s">
        <v>50</v>
      </c>
      <c r="E12753" t="s">
        <v>50</v>
      </c>
      <c r="F12753">
        <v>17</v>
      </c>
      <c r="G12753">
        <v>140</v>
      </c>
      <c r="H12753">
        <v>0</v>
      </c>
      <c r="I12753">
        <v>0</v>
      </c>
      <c r="J12753">
        <v>4</v>
      </c>
      <c r="K12753">
        <v>0</v>
      </c>
      <c r="L12753" t="s">
        <v>20</v>
      </c>
      <c r="M12753" t="s">
        <v>839</v>
      </c>
      <c r="N12753" t="s">
        <v>82</v>
      </c>
      <c r="O12753" t="s">
        <v>22</v>
      </c>
      <c r="P12753" t="s">
        <v>23</v>
      </c>
      <c r="Q12753" t="s">
        <v>24</v>
      </c>
    </row>
    <row r="12754" spans="1:17" x14ac:dyDescent="0.2">
      <c r="A12754" s="2">
        <v>40100</v>
      </c>
      <c r="B12754" t="s">
        <v>166</v>
      </c>
      <c r="C12754" t="s">
        <v>890</v>
      </c>
      <c r="D12754" t="s">
        <v>115</v>
      </c>
      <c r="E12754" t="s">
        <v>36</v>
      </c>
      <c r="F12754">
        <v>83</v>
      </c>
      <c r="G12754">
        <v>118</v>
      </c>
      <c r="H12754">
        <v>0</v>
      </c>
      <c r="I12754">
        <v>0</v>
      </c>
      <c r="J12754">
        <v>2</v>
      </c>
      <c r="K12754">
        <v>2</v>
      </c>
      <c r="L12754" t="s">
        <v>28</v>
      </c>
      <c r="M12754" t="s">
        <v>1390</v>
      </c>
      <c r="N12754" t="s">
        <v>67</v>
      </c>
      <c r="O12754" t="s">
        <v>122</v>
      </c>
      <c r="P12754" t="s">
        <v>23</v>
      </c>
      <c r="Q12754" t="s">
        <v>30</v>
      </c>
    </row>
    <row r="12755" spans="1:17" x14ac:dyDescent="0.2">
      <c r="A12755" s="2">
        <v>40100</v>
      </c>
      <c r="B12755" t="s">
        <v>92</v>
      </c>
      <c r="C12755" t="s">
        <v>48</v>
      </c>
      <c r="D12755" t="s">
        <v>50</v>
      </c>
      <c r="E12755" t="s">
        <v>50</v>
      </c>
      <c r="F12755">
        <v>26</v>
      </c>
      <c r="G12755">
        <v>163</v>
      </c>
      <c r="H12755">
        <v>0</v>
      </c>
      <c r="I12755">
        <v>0</v>
      </c>
      <c r="J12755">
        <v>3</v>
      </c>
      <c r="K12755">
        <v>1</v>
      </c>
      <c r="L12755" t="s">
        <v>20</v>
      </c>
      <c r="M12755" t="s">
        <v>1264</v>
      </c>
      <c r="N12755" t="s">
        <v>92</v>
      </c>
      <c r="O12755" t="s">
        <v>22</v>
      </c>
      <c r="P12755" t="s">
        <v>23</v>
      </c>
      <c r="Q12755" t="s">
        <v>24</v>
      </c>
    </row>
    <row r="12756" spans="1:17" x14ac:dyDescent="0.2">
      <c r="A12756" s="2">
        <v>40100</v>
      </c>
      <c r="B12756" t="s">
        <v>125</v>
      </c>
      <c r="C12756" t="s">
        <v>249</v>
      </c>
      <c r="D12756" t="s">
        <v>50</v>
      </c>
      <c r="E12756" t="s">
        <v>50</v>
      </c>
      <c r="F12756">
        <v>203</v>
      </c>
      <c r="G12756">
        <v>54</v>
      </c>
      <c r="H12756">
        <v>0</v>
      </c>
      <c r="I12756">
        <v>0</v>
      </c>
      <c r="J12756">
        <v>0</v>
      </c>
      <c r="K12756">
        <v>3</v>
      </c>
      <c r="L12756" t="s">
        <v>20</v>
      </c>
      <c r="M12756" t="s">
        <v>468</v>
      </c>
      <c r="N12756" t="s">
        <v>125</v>
      </c>
      <c r="O12756" t="s">
        <v>22</v>
      </c>
      <c r="P12756" t="s">
        <v>23</v>
      </c>
      <c r="Q12756" t="s">
        <v>41</v>
      </c>
    </row>
    <row r="12757" spans="1:17" x14ac:dyDescent="0.2">
      <c r="A12757" s="2">
        <v>40100</v>
      </c>
      <c r="B12757" t="s">
        <v>52</v>
      </c>
      <c r="C12757" t="s">
        <v>85</v>
      </c>
      <c r="D12757" t="s">
        <v>50</v>
      </c>
      <c r="E12757" t="s">
        <v>50</v>
      </c>
      <c r="F12757">
        <v>41</v>
      </c>
      <c r="G12757">
        <v>93</v>
      </c>
      <c r="H12757">
        <v>0</v>
      </c>
      <c r="I12757">
        <v>0</v>
      </c>
      <c r="J12757">
        <v>4</v>
      </c>
      <c r="K12757">
        <v>1</v>
      </c>
      <c r="L12757" t="s">
        <v>20</v>
      </c>
      <c r="M12757" t="s">
        <v>68</v>
      </c>
      <c r="N12757" t="s">
        <v>52</v>
      </c>
      <c r="O12757" t="s">
        <v>22</v>
      </c>
      <c r="P12757" t="s">
        <v>23</v>
      </c>
      <c r="Q12757" t="s">
        <v>24</v>
      </c>
    </row>
    <row r="12758" spans="1:17" x14ac:dyDescent="0.2">
      <c r="A12758" s="2">
        <v>40100</v>
      </c>
      <c r="B12758" t="s">
        <v>53</v>
      </c>
      <c r="C12758" t="s">
        <v>123</v>
      </c>
      <c r="D12758" t="s">
        <v>50</v>
      </c>
      <c r="E12758" t="s">
        <v>50</v>
      </c>
      <c r="F12758">
        <v>15</v>
      </c>
      <c r="G12758">
        <v>22</v>
      </c>
      <c r="H12758">
        <v>0</v>
      </c>
      <c r="I12758">
        <v>0</v>
      </c>
      <c r="J12758">
        <v>0</v>
      </c>
      <c r="K12758">
        <v>0</v>
      </c>
      <c r="L12758" t="s">
        <v>20</v>
      </c>
      <c r="M12758" t="s">
        <v>323</v>
      </c>
      <c r="N12758" t="s">
        <v>53</v>
      </c>
      <c r="O12758" t="s">
        <v>22</v>
      </c>
      <c r="P12758" t="s">
        <v>23</v>
      </c>
      <c r="Q12758" t="s">
        <v>30</v>
      </c>
    </row>
    <row r="12759" spans="1:17" x14ac:dyDescent="0.2">
      <c r="A12759" s="2">
        <v>40100</v>
      </c>
      <c r="B12759" t="s">
        <v>282</v>
      </c>
      <c r="C12759" t="s">
        <v>26</v>
      </c>
      <c r="D12759" t="s">
        <v>19</v>
      </c>
      <c r="E12759" t="s">
        <v>27</v>
      </c>
      <c r="F12759">
        <v>63</v>
      </c>
      <c r="G12759">
        <v>24</v>
      </c>
      <c r="H12759">
        <v>0</v>
      </c>
      <c r="I12759">
        <v>0</v>
      </c>
      <c r="J12759">
        <v>2</v>
      </c>
      <c r="K12759">
        <v>2</v>
      </c>
      <c r="L12759" t="s">
        <v>20</v>
      </c>
      <c r="M12759" t="s">
        <v>285</v>
      </c>
      <c r="N12759" t="s">
        <v>282</v>
      </c>
      <c r="O12759" t="s">
        <v>22</v>
      </c>
      <c r="P12759" t="s">
        <v>23</v>
      </c>
      <c r="Q12759" t="s">
        <v>30</v>
      </c>
    </row>
    <row r="12760" spans="1:17" x14ac:dyDescent="0.2">
      <c r="A12760" s="2">
        <v>40100</v>
      </c>
      <c r="B12760" t="s">
        <v>128</v>
      </c>
      <c r="C12760" t="s">
        <v>113</v>
      </c>
      <c r="D12760" t="s">
        <v>36</v>
      </c>
      <c r="E12760" t="s">
        <v>115</v>
      </c>
      <c r="F12760">
        <v>50</v>
      </c>
      <c r="G12760">
        <v>65</v>
      </c>
      <c r="H12760">
        <v>0</v>
      </c>
      <c r="I12760">
        <v>0</v>
      </c>
      <c r="J12760">
        <v>0</v>
      </c>
      <c r="K12760">
        <v>1</v>
      </c>
      <c r="L12760" t="s">
        <v>28</v>
      </c>
      <c r="M12760" t="s">
        <v>1054</v>
      </c>
      <c r="N12760" t="s">
        <v>128</v>
      </c>
      <c r="O12760" t="s">
        <v>22</v>
      </c>
      <c r="P12760" t="s">
        <v>23</v>
      </c>
      <c r="Q12760" t="s">
        <v>41</v>
      </c>
    </row>
    <row r="12761" spans="1:17" x14ac:dyDescent="0.2">
      <c r="A12761" s="2">
        <v>40100</v>
      </c>
      <c r="B12761" t="s">
        <v>180</v>
      </c>
      <c r="C12761" t="s">
        <v>286</v>
      </c>
      <c r="D12761" t="s">
        <v>50</v>
      </c>
      <c r="E12761" t="s">
        <v>50</v>
      </c>
      <c r="F12761">
        <v>27</v>
      </c>
      <c r="G12761">
        <v>125</v>
      </c>
      <c r="H12761">
        <v>0</v>
      </c>
      <c r="I12761">
        <v>0</v>
      </c>
      <c r="J12761">
        <v>2</v>
      </c>
      <c r="K12761">
        <v>0</v>
      </c>
      <c r="L12761" t="s">
        <v>20</v>
      </c>
      <c r="M12761" t="s">
        <v>294</v>
      </c>
      <c r="N12761" t="s">
        <v>180</v>
      </c>
      <c r="O12761" t="s">
        <v>22</v>
      </c>
      <c r="P12761" t="s">
        <v>23</v>
      </c>
      <c r="Q12761" t="s">
        <v>24</v>
      </c>
    </row>
    <row r="12762" spans="1:17" x14ac:dyDescent="0.2">
      <c r="A12762" s="2">
        <v>40100</v>
      </c>
      <c r="B12762" t="s">
        <v>176</v>
      </c>
      <c r="C12762" t="s">
        <v>177</v>
      </c>
      <c r="D12762" t="s">
        <v>115</v>
      </c>
      <c r="E12762" t="s">
        <v>115</v>
      </c>
      <c r="F12762">
        <v>123</v>
      </c>
      <c r="G12762">
        <v>129</v>
      </c>
      <c r="H12762">
        <v>0</v>
      </c>
      <c r="I12762">
        <v>0</v>
      </c>
      <c r="J12762">
        <v>3</v>
      </c>
      <c r="K12762">
        <v>1</v>
      </c>
      <c r="L12762" t="s">
        <v>28</v>
      </c>
      <c r="M12762" t="s">
        <v>246</v>
      </c>
      <c r="N12762" t="s">
        <v>176</v>
      </c>
      <c r="O12762" t="s">
        <v>22</v>
      </c>
      <c r="P12762" t="s">
        <v>23</v>
      </c>
      <c r="Q12762" t="s">
        <v>24</v>
      </c>
    </row>
    <row r="12763" spans="1:17" x14ac:dyDescent="0.2">
      <c r="A12763" s="2">
        <v>40100</v>
      </c>
      <c r="B12763" t="s">
        <v>18</v>
      </c>
      <c r="C12763" t="s">
        <v>39</v>
      </c>
      <c r="D12763" t="s">
        <v>19</v>
      </c>
      <c r="E12763" t="s">
        <v>19</v>
      </c>
      <c r="F12763">
        <v>28</v>
      </c>
      <c r="G12763">
        <v>8</v>
      </c>
      <c r="H12763">
        <v>0</v>
      </c>
      <c r="I12763">
        <v>0</v>
      </c>
      <c r="J12763">
        <v>0</v>
      </c>
      <c r="K12763">
        <v>1</v>
      </c>
      <c r="L12763" t="s">
        <v>20</v>
      </c>
      <c r="M12763" t="s">
        <v>64</v>
      </c>
      <c r="N12763" t="s">
        <v>18</v>
      </c>
      <c r="O12763" t="s">
        <v>22</v>
      </c>
      <c r="P12763" t="s">
        <v>23</v>
      </c>
      <c r="Q12763" t="s">
        <v>41</v>
      </c>
    </row>
    <row r="12764" spans="1:17" x14ac:dyDescent="0.2">
      <c r="A12764" s="2">
        <v>40100</v>
      </c>
      <c r="B12764" t="s">
        <v>77</v>
      </c>
      <c r="C12764" t="s">
        <v>131</v>
      </c>
      <c r="D12764" t="s">
        <v>27</v>
      </c>
      <c r="E12764" t="s">
        <v>27</v>
      </c>
      <c r="F12764">
        <v>11</v>
      </c>
      <c r="G12764">
        <v>39</v>
      </c>
      <c r="H12764">
        <v>0</v>
      </c>
      <c r="I12764">
        <v>0</v>
      </c>
      <c r="J12764">
        <v>2</v>
      </c>
      <c r="K12764">
        <v>2</v>
      </c>
      <c r="L12764" t="s">
        <v>20</v>
      </c>
      <c r="M12764" t="s">
        <v>160</v>
      </c>
      <c r="N12764" t="s">
        <v>77</v>
      </c>
      <c r="O12764" t="s">
        <v>22</v>
      </c>
      <c r="P12764" t="s">
        <v>23</v>
      </c>
      <c r="Q12764" t="s">
        <v>30</v>
      </c>
    </row>
    <row r="12765" spans="1:17" x14ac:dyDescent="0.2">
      <c r="A12765" s="2">
        <v>40103</v>
      </c>
      <c r="B12765" t="s">
        <v>45</v>
      </c>
      <c r="C12765" t="s">
        <v>404</v>
      </c>
      <c r="D12765" t="s">
        <v>36</v>
      </c>
      <c r="E12765" t="s">
        <v>36</v>
      </c>
      <c r="F12765">
        <v>131</v>
      </c>
      <c r="G12765">
        <v>183</v>
      </c>
      <c r="H12765">
        <v>0</v>
      </c>
      <c r="I12765">
        <v>0</v>
      </c>
      <c r="J12765">
        <v>3</v>
      </c>
      <c r="K12765">
        <v>0</v>
      </c>
      <c r="L12765" t="s">
        <v>716</v>
      </c>
      <c r="M12765" t="s">
        <v>47</v>
      </c>
      <c r="N12765" t="s">
        <v>45</v>
      </c>
      <c r="O12765" t="s">
        <v>22</v>
      </c>
      <c r="P12765" t="s">
        <v>23</v>
      </c>
      <c r="Q12765" t="s">
        <v>24</v>
      </c>
    </row>
    <row r="12766" spans="1:17" x14ac:dyDescent="0.2">
      <c r="A12766" s="2">
        <v>40104</v>
      </c>
      <c r="B12766" t="s">
        <v>1284</v>
      </c>
      <c r="C12766" t="s">
        <v>351</v>
      </c>
      <c r="D12766" t="s">
        <v>36</v>
      </c>
      <c r="E12766" t="s">
        <v>36</v>
      </c>
      <c r="F12766">
        <v>199</v>
      </c>
      <c r="G12766">
        <v>125</v>
      </c>
      <c r="H12766">
        <v>0</v>
      </c>
      <c r="I12766">
        <v>0</v>
      </c>
      <c r="J12766">
        <v>0</v>
      </c>
      <c r="K12766">
        <v>0</v>
      </c>
      <c r="L12766" t="s">
        <v>716</v>
      </c>
      <c r="M12766" t="s">
        <v>831</v>
      </c>
      <c r="N12766" t="s">
        <v>45</v>
      </c>
      <c r="O12766" t="s">
        <v>122</v>
      </c>
      <c r="P12766" t="s">
        <v>23</v>
      </c>
      <c r="Q12766" t="s">
        <v>30</v>
      </c>
    </row>
    <row r="12767" spans="1:17" x14ac:dyDescent="0.2">
      <c r="A12767" s="2">
        <v>40104</v>
      </c>
      <c r="B12767" t="s">
        <v>46</v>
      </c>
      <c r="C12767" t="s">
        <v>419</v>
      </c>
      <c r="D12767" t="s">
        <v>36</v>
      </c>
      <c r="E12767" t="s">
        <v>36</v>
      </c>
      <c r="F12767">
        <v>148</v>
      </c>
      <c r="G12767">
        <v>180</v>
      </c>
      <c r="H12767">
        <v>0</v>
      </c>
      <c r="I12767">
        <v>0</v>
      </c>
      <c r="J12767">
        <v>2</v>
      </c>
      <c r="K12767">
        <v>1</v>
      </c>
      <c r="L12767" t="s">
        <v>716</v>
      </c>
      <c r="M12767" t="s">
        <v>831</v>
      </c>
      <c r="N12767" t="s">
        <v>45</v>
      </c>
      <c r="O12767" t="s">
        <v>122</v>
      </c>
      <c r="P12767" t="s">
        <v>23</v>
      </c>
      <c r="Q12767" t="s">
        <v>24</v>
      </c>
    </row>
    <row r="12768" spans="1:17" x14ac:dyDescent="0.2">
      <c r="A12768" s="2">
        <v>40105</v>
      </c>
      <c r="B12768" t="s">
        <v>45</v>
      </c>
      <c r="C12768" t="s">
        <v>405</v>
      </c>
      <c r="D12768" t="s">
        <v>36</v>
      </c>
      <c r="E12768" t="s">
        <v>36</v>
      </c>
      <c r="F12768">
        <v>131</v>
      </c>
      <c r="G12768">
        <v>156</v>
      </c>
      <c r="H12768">
        <v>0</v>
      </c>
      <c r="I12768">
        <v>0</v>
      </c>
      <c r="J12768">
        <v>2</v>
      </c>
      <c r="K12768">
        <v>2</v>
      </c>
      <c r="L12768" t="s">
        <v>716</v>
      </c>
      <c r="M12768" t="s">
        <v>47</v>
      </c>
      <c r="N12768" t="s">
        <v>45</v>
      </c>
      <c r="O12768" t="s">
        <v>22</v>
      </c>
      <c r="P12768" t="s">
        <v>23</v>
      </c>
      <c r="Q12768" t="s">
        <v>30</v>
      </c>
    </row>
    <row r="12769" spans="1:17" x14ac:dyDescent="0.2">
      <c r="A12769" s="2">
        <v>40106</v>
      </c>
      <c r="B12769" t="s">
        <v>351</v>
      </c>
      <c r="C12769" t="s">
        <v>46</v>
      </c>
      <c r="D12769" t="s">
        <v>36</v>
      </c>
      <c r="E12769" t="s">
        <v>36</v>
      </c>
      <c r="F12769">
        <v>125</v>
      </c>
      <c r="G12769">
        <v>148</v>
      </c>
      <c r="H12769">
        <v>0</v>
      </c>
      <c r="I12769">
        <v>0</v>
      </c>
      <c r="J12769">
        <v>1</v>
      </c>
      <c r="K12769">
        <v>0</v>
      </c>
      <c r="L12769" t="s">
        <v>716</v>
      </c>
      <c r="M12769" t="s">
        <v>831</v>
      </c>
      <c r="N12769" t="s">
        <v>45</v>
      </c>
      <c r="O12769" t="s">
        <v>122</v>
      </c>
      <c r="P12769" t="s">
        <v>23</v>
      </c>
      <c r="Q12769" t="s">
        <v>24</v>
      </c>
    </row>
    <row r="12770" spans="1:17" x14ac:dyDescent="0.2">
      <c r="A12770" s="2">
        <v>40106</v>
      </c>
      <c r="B12770" t="s">
        <v>419</v>
      </c>
      <c r="C12770" t="s">
        <v>1284</v>
      </c>
      <c r="D12770" t="s">
        <v>36</v>
      </c>
      <c r="E12770" t="s">
        <v>36</v>
      </c>
      <c r="F12770">
        <v>180</v>
      </c>
      <c r="G12770">
        <v>199</v>
      </c>
      <c r="H12770">
        <v>0</v>
      </c>
      <c r="I12770">
        <v>0</v>
      </c>
      <c r="J12770">
        <v>1</v>
      </c>
      <c r="K12770">
        <v>2</v>
      </c>
      <c r="L12770" t="s">
        <v>716</v>
      </c>
      <c r="M12770" t="s">
        <v>831</v>
      </c>
      <c r="N12770" t="s">
        <v>45</v>
      </c>
      <c r="O12770" t="s">
        <v>122</v>
      </c>
      <c r="P12770" t="s">
        <v>23</v>
      </c>
      <c r="Q12770" t="s">
        <v>41</v>
      </c>
    </row>
    <row r="12771" spans="1:17" x14ac:dyDescent="0.2">
      <c r="A12771" s="2">
        <v>40106</v>
      </c>
      <c r="B12771" t="s">
        <v>425</v>
      </c>
      <c r="C12771" t="s">
        <v>583</v>
      </c>
      <c r="D12771" t="s">
        <v>115</v>
      </c>
      <c r="E12771" t="s">
        <v>115</v>
      </c>
      <c r="F12771">
        <v>134</v>
      </c>
      <c r="G12771">
        <v>142</v>
      </c>
      <c r="H12771">
        <v>0</v>
      </c>
      <c r="I12771">
        <v>0</v>
      </c>
      <c r="J12771">
        <v>1</v>
      </c>
      <c r="K12771">
        <v>0</v>
      </c>
      <c r="L12771" t="s">
        <v>28</v>
      </c>
      <c r="M12771" t="s">
        <v>426</v>
      </c>
      <c r="N12771" t="s">
        <v>425</v>
      </c>
      <c r="O12771" t="s">
        <v>22</v>
      </c>
      <c r="P12771" t="s">
        <v>23</v>
      </c>
      <c r="Q12771" t="s">
        <v>24</v>
      </c>
    </row>
    <row r="12772" spans="1:17" x14ac:dyDescent="0.2">
      <c r="A12772" s="2">
        <v>40107</v>
      </c>
      <c r="B12772" t="s">
        <v>404</v>
      </c>
      <c r="C12772" t="s">
        <v>405</v>
      </c>
      <c r="D12772" t="s">
        <v>36</v>
      </c>
      <c r="E12772" t="s">
        <v>36</v>
      </c>
      <c r="F12772">
        <v>183</v>
      </c>
      <c r="G12772">
        <v>156</v>
      </c>
      <c r="H12772">
        <v>0</v>
      </c>
      <c r="I12772">
        <v>0</v>
      </c>
      <c r="J12772">
        <v>0</v>
      </c>
      <c r="K12772">
        <v>1</v>
      </c>
      <c r="L12772" t="s">
        <v>716</v>
      </c>
      <c r="M12772" t="s">
        <v>47</v>
      </c>
      <c r="N12772" t="s">
        <v>45</v>
      </c>
      <c r="O12772" t="s">
        <v>122</v>
      </c>
      <c r="P12772" t="s">
        <v>23</v>
      </c>
      <c r="Q12772" t="s">
        <v>41</v>
      </c>
    </row>
    <row r="12773" spans="1:17" x14ac:dyDescent="0.2">
      <c r="A12773" s="2">
        <v>40108</v>
      </c>
      <c r="B12773" t="s">
        <v>419</v>
      </c>
      <c r="C12773" t="s">
        <v>351</v>
      </c>
      <c r="D12773" t="s">
        <v>36</v>
      </c>
      <c r="E12773" t="s">
        <v>36</v>
      </c>
      <c r="F12773">
        <v>180</v>
      </c>
      <c r="G12773">
        <v>125</v>
      </c>
      <c r="H12773">
        <v>0</v>
      </c>
      <c r="I12773">
        <v>0</v>
      </c>
      <c r="J12773">
        <v>0</v>
      </c>
      <c r="K12773">
        <v>2</v>
      </c>
      <c r="L12773" t="s">
        <v>716</v>
      </c>
      <c r="M12773" t="s">
        <v>831</v>
      </c>
      <c r="N12773" t="s">
        <v>45</v>
      </c>
      <c r="O12773" t="s">
        <v>122</v>
      </c>
      <c r="P12773" t="s">
        <v>23</v>
      </c>
      <c r="Q12773" t="s">
        <v>41</v>
      </c>
    </row>
    <row r="12774" spans="1:17" x14ac:dyDescent="0.2">
      <c r="A12774" s="2">
        <v>40108</v>
      </c>
      <c r="B12774" t="s">
        <v>443</v>
      </c>
      <c r="C12774" t="s">
        <v>583</v>
      </c>
      <c r="D12774" t="s">
        <v>115</v>
      </c>
      <c r="E12774" t="s">
        <v>115</v>
      </c>
      <c r="F12774">
        <v>119</v>
      </c>
      <c r="G12774">
        <v>142</v>
      </c>
      <c r="H12774">
        <v>0</v>
      </c>
      <c r="I12774">
        <v>0</v>
      </c>
      <c r="J12774">
        <v>4</v>
      </c>
      <c r="K12774">
        <v>2</v>
      </c>
      <c r="L12774" t="s">
        <v>28</v>
      </c>
      <c r="M12774" t="s">
        <v>426</v>
      </c>
      <c r="N12774" t="s">
        <v>425</v>
      </c>
      <c r="O12774" t="s">
        <v>122</v>
      </c>
      <c r="P12774" t="s">
        <v>23</v>
      </c>
      <c r="Q12774" t="s">
        <v>24</v>
      </c>
    </row>
    <row r="12775" spans="1:17" x14ac:dyDescent="0.2">
      <c r="A12775" s="2">
        <v>40108</v>
      </c>
      <c r="B12775" t="s">
        <v>46</v>
      </c>
      <c r="C12775" t="s">
        <v>1284</v>
      </c>
      <c r="D12775" t="s">
        <v>36</v>
      </c>
      <c r="E12775" t="s">
        <v>36</v>
      </c>
      <c r="F12775">
        <v>148</v>
      </c>
      <c r="G12775">
        <v>199</v>
      </c>
      <c r="H12775">
        <v>0</v>
      </c>
      <c r="I12775">
        <v>0</v>
      </c>
      <c r="J12775">
        <v>3</v>
      </c>
      <c r="K12775">
        <v>0</v>
      </c>
      <c r="L12775" t="s">
        <v>716</v>
      </c>
      <c r="M12775" t="s">
        <v>831</v>
      </c>
      <c r="N12775" t="s">
        <v>45</v>
      </c>
      <c r="O12775" t="s">
        <v>122</v>
      </c>
      <c r="P12775" t="s">
        <v>23</v>
      </c>
      <c r="Q12775" t="s">
        <v>24</v>
      </c>
    </row>
    <row r="12776" spans="1:17" x14ac:dyDescent="0.2">
      <c r="A12776" s="2">
        <v>40110</v>
      </c>
      <c r="B12776" t="s">
        <v>425</v>
      </c>
      <c r="C12776" t="s">
        <v>443</v>
      </c>
      <c r="D12776" t="s">
        <v>115</v>
      </c>
      <c r="E12776" t="s">
        <v>115</v>
      </c>
      <c r="F12776">
        <v>134</v>
      </c>
      <c r="G12776">
        <v>119</v>
      </c>
      <c r="H12776">
        <v>0</v>
      </c>
      <c r="I12776">
        <v>0</v>
      </c>
      <c r="J12776">
        <v>2</v>
      </c>
      <c r="K12776">
        <v>2</v>
      </c>
      <c r="L12776" t="s">
        <v>28</v>
      </c>
      <c r="M12776" t="s">
        <v>426</v>
      </c>
      <c r="N12776" t="s">
        <v>425</v>
      </c>
      <c r="O12776" t="s">
        <v>22</v>
      </c>
      <c r="P12776" t="s">
        <v>23</v>
      </c>
      <c r="Q12776" t="s">
        <v>30</v>
      </c>
    </row>
    <row r="12777" spans="1:17" x14ac:dyDescent="0.2">
      <c r="A12777" s="2">
        <v>40111</v>
      </c>
      <c r="B12777" t="s">
        <v>250</v>
      </c>
      <c r="C12777" t="s">
        <v>296</v>
      </c>
      <c r="D12777" t="s">
        <v>36</v>
      </c>
      <c r="E12777" t="s">
        <v>36</v>
      </c>
      <c r="F12777">
        <v>90</v>
      </c>
      <c r="G12777">
        <v>84</v>
      </c>
      <c r="H12777">
        <v>0</v>
      </c>
      <c r="I12777">
        <v>0</v>
      </c>
      <c r="J12777">
        <v>0</v>
      </c>
      <c r="K12777">
        <v>1</v>
      </c>
      <c r="L12777" t="s">
        <v>716</v>
      </c>
      <c r="M12777" t="s">
        <v>47</v>
      </c>
      <c r="N12777" t="s">
        <v>45</v>
      </c>
      <c r="O12777" t="s">
        <v>122</v>
      </c>
      <c r="P12777" t="s">
        <v>23</v>
      </c>
      <c r="Q12777" t="s">
        <v>41</v>
      </c>
    </row>
    <row r="12778" spans="1:17" x14ac:dyDescent="0.2">
      <c r="A12778" s="2">
        <v>40111</v>
      </c>
      <c r="B12778" t="s">
        <v>352</v>
      </c>
      <c r="C12778" t="s">
        <v>138</v>
      </c>
      <c r="D12778" t="s">
        <v>36</v>
      </c>
      <c r="E12778" t="s">
        <v>36</v>
      </c>
      <c r="F12778">
        <v>111</v>
      </c>
      <c r="G12778">
        <v>96</v>
      </c>
      <c r="H12778">
        <v>0</v>
      </c>
      <c r="I12778">
        <v>0</v>
      </c>
      <c r="J12778">
        <v>0</v>
      </c>
      <c r="K12778">
        <v>1</v>
      </c>
      <c r="L12778" t="s">
        <v>716</v>
      </c>
      <c r="M12778" t="s">
        <v>47</v>
      </c>
      <c r="N12778" t="s">
        <v>45</v>
      </c>
      <c r="O12778" t="s">
        <v>122</v>
      </c>
      <c r="P12778" t="s">
        <v>23</v>
      </c>
      <c r="Q12778" t="s">
        <v>41</v>
      </c>
    </row>
    <row r="12779" spans="1:17" x14ac:dyDescent="0.2">
      <c r="A12779" s="2">
        <v>40112</v>
      </c>
      <c r="B12779" t="s">
        <v>301</v>
      </c>
      <c r="C12779" t="s">
        <v>469</v>
      </c>
      <c r="D12779" t="s">
        <v>115</v>
      </c>
      <c r="E12779" t="s">
        <v>115</v>
      </c>
      <c r="F12779">
        <v>109</v>
      </c>
      <c r="G12779">
        <v>95</v>
      </c>
      <c r="H12779">
        <v>0</v>
      </c>
      <c r="I12779">
        <v>0</v>
      </c>
      <c r="J12779">
        <v>1</v>
      </c>
      <c r="K12779">
        <v>0</v>
      </c>
      <c r="L12779" t="s">
        <v>28</v>
      </c>
      <c r="M12779" t="s">
        <v>1391</v>
      </c>
      <c r="N12779" t="s">
        <v>301</v>
      </c>
      <c r="O12779" t="s">
        <v>22</v>
      </c>
      <c r="P12779" t="s">
        <v>23</v>
      </c>
      <c r="Q12779" t="s">
        <v>24</v>
      </c>
    </row>
    <row r="12780" spans="1:17" x14ac:dyDescent="0.2">
      <c r="A12780" s="2">
        <v>40112</v>
      </c>
      <c r="B12780" t="s">
        <v>45</v>
      </c>
      <c r="C12780" t="s">
        <v>351</v>
      </c>
      <c r="D12780" t="s">
        <v>36</v>
      </c>
      <c r="E12780" t="s">
        <v>36</v>
      </c>
      <c r="F12780">
        <v>131</v>
      </c>
      <c r="G12780">
        <v>125</v>
      </c>
      <c r="H12780">
        <v>0</v>
      </c>
      <c r="I12780">
        <v>0</v>
      </c>
      <c r="J12780">
        <v>1</v>
      </c>
      <c r="K12780">
        <v>0</v>
      </c>
      <c r="L12780" t="s">
        <v>716</v>
      </c>
      <c r="M12780" t="s">
        <v>831</v>
      </c>
      <c r="N12780" t="s">
        <v>45</v>
      </c>
      <c r="O12780" t="s">
        <v>22</v>
      </c>
      <c r="P12780" t="s">
        <v>23</v>
      </c>
      <c r="Q12780" t="s">
        <v>24</v>
      </c>
    </row>
    <row r="12781" spans="1:17" x14ac:dyDescent="0.2">
      <c r="A12781" s="2">
        <v>40112</v>
      </c>
      <c r="B12781" t="s">
        <v>149</v>
      </c>
      <c r="C12781" t="s">
        <v>267</v>
      </c>
      <c r="D12781" t="s">
        <v>36</v>
      </c>
      <c r="E12781" t="s">
        <v>36</v>
      </c>
      <c r="F12781">
        <v>85</v>
      </c>
      <c r="G12781">
        <v>98</v>
      </c>
      <c r="H12781">
        <v>0</v>
      </c>
      <c r="I12781">
        <v>0</v>
      </c>
      <c r="J12781">
        <v>2</v>
      </c>
      <c r="K12781">
        <v>0</v>
      </c>
      <c r="L12781" t="s">
        <v>716</v>
      </c>
      <c r="M12781" t="s">
        <v>831</v>
      </c>
      <c r="N12781" t="s">
        <v>45</v>
      </c>
      <c r="O12781" t="s">
        <v>122</v>
      </c>
      <c r="P12781" t="s">
        <v>23</v>
      </c>
      <c r="Q12781" t="s">
        <v>24</v>
      </c>
    </row>
    <row r="12782" spans="1:17" x14ac:dyDescent="0.2">
      <c r="A12782" s="2">
        <v>40114</v>
      </c>
      <c r="B12782" t="s">
        <v>45</v>
      </c>
      <c r="C12782" t="s">
        <v>149</v>
      </c>
      <c r="D12782" t="s">
        <v>36</v>
      </c>
      <c r="E12782" t="s">
        <v>36</v>
      </c>
      <c r="F12782">
        <v>131</v>
      </c>
      <c r="G12782">
        <v>85</v>
      </c>
      <c r="H12782">
        <v>0</v>
      </c>
      <c r="I12782">
        <v>0</v>
      </c>
      <c r="J12782">
        <v>1</v>
      </c>
      <c r="K12782">
        <v>1</v>
      </c>
      <c r="L12782" t="s">
        <v>716</v>
      </c>
      <c r="M12782" t="s">
        <v>47</v>
      </c>
      <c r="N12782" t="s">
        <v>45</v>
      </c>
      <c r="O12782" t="s">
        <v>22</v>
      </c>
      <c r="P12782" t="s">
        <v>59</v>
      </c>
      <c r="Q12782" t="s">
        <v>24</v>
      </c>
    </row>
    <row r="12783" spans="1:17" x14ac:dyDescent="0.2">
      <c r="A12783" s="2">
        <v>40115</v>
      </c>
      <c r="B12783" t="s">
        <v>296</v>
      </c>
      <c r="C12783" t="s">
        <v>138</v>
      </c>
      <c r="D12783" t="s">
        <v>36</v>
      </c>
      <c r="E12783" t="s">
        <v>36</v>
      </c>
      <c r="F12783">
        <v>84</v>
      </c>
      <c r="G12783">
        <v>96</v>
      </c>
      <c r="H12783">
        <v>0</v>
      </c>
      <c r="I12783">
        <v>0</v>
      </c>
      <c r="J12783">
        <v>0</v>
      </c>
      <c r="K12783">
        <v>2</v>
      </c>
      <c r="L12783" t="s">
        <v>716</v>
      </c>
      <c r="M12783" t="s">
        <v>831</v>
      </c>
      <c r="N12783" t="s">
        <v>45</v>
      </c>
      <c r="O12783" t="s">
        <v>122</v>
      </c>
      <c r="P12783" t="s">
        <v>23</v>
      </c>
      <c r="Q12783" t="s">
        <v>41</v>
      </c>
    </row>
    <row r="12784" spans="1:17" x14ac:dyDescent="0.2">
      <c r="A12784" s="2">
        <v>40117</v>
      </c>
      <c r="B12784" t="s">
        <v>149</v>
      </c>
      <c r="C12784" t="s">
        <v>296</v>
      </c>
      <c r="D12784" t="s">
        <v>36</v>
      </c>
      <c r="E12784" t="s">
        <v>36</v>
      </c>
      <c r="F12784">
        <v>85</v>
      </c>
      <c r="G12784">
        <v>84</v>
      </c>
      <c r="H12784">
        <v>0</v>
      </c>
      <c r="I12784">
        <v>0</v>
      </c>
      <c r="J12784">
        <v>0</v>
      </c>
      <c r="K12784">
        <v>1</v>
      </c>
      <c r="L12784" t="s">
        <v>716</v>
      </c>
      <c r="M12784" t="s">
        <v>831</v>
      </c>
      <c r="N12784" t="s">
        <v>45</v>
      </c>
      <c r="O12784" t="s">
        <v>122</v>
      </c>
      <c r="P12784" t="s">
        <v>23</v>
      </c>
      <c r="Q12784" t="s">
        <v>41</v>
      </c>
    </row>
    <row r="12785" spans="1:17" x14ac:dyDescent="0.2">
      <c r="A12785" s="2">
        <v>40118</v>
      </c>
      <c r="B12785" t="s">
        <v>45</v>
      </c>
      <c r="C12785" t="s">
        <v>138</v>
      </c>
      <c r="D12785" t="s">
        <v>36</v>
      </c>
      <c r="E12785" t="s">
        <v>36</v>
      </c>
      <c r="F12785">
        <v>131</v>
      </c>
      <c r="G12785">
        <v>96</v>
      </c>
      <c r="H12785">
        <v>0</v>
      </c>
      <c r="I12785">
        <v>0</v>
      </c>
      <c r="J12785">
        <v>3</v>
      </c>
      <c r="K12785">
        <v>1</v>
      </c>
      <c r="L12785" t="s">
        <v>716</v>
      </c>
      <c r="M12785" t="s">
        <v>47</v>
      </c>
      <c r="N12785" t="s">
        <v>45</v>
      </c>
      <c r="O12785" t="s">
        <v>22</v>
      </c>
      <c r="P12785" t="s">
        <v>23</v>
      </c>
      <c r="Q12785" t="s">
        <v>24</v>
      </c>
    </row>
    <row r="12786" spans="1:17" x14ac:dyDescent="0.2">
      <c r="A12786" s="2">
        <v>40120</v>
      </c>
      <c r="B12786" t="s">
        <v>207</v>
      </c>
      <c r="C12786" t="s">
        <v>301</v>
      </c>
      <c r="D12786" t="s">
        <v>36</v>
      </c>
      <c r="E12786" t="s">
        <v>115</v>
      </c>
      <c r="F12786">
        <v>104</v>
      </c>
      <c r="G12786">
        <v>109</v>
      </c>
      <c r="H12786">
        <v>0</v>
      </c>
      <c r="I12786">
        <v>0</v>
      </c>
      <c r="J12786">
        <v>0</v>
      </c>
      <c r="K12786">
        <v>5</v>
      </c>
      <c r="L12786" t="s">
        <v>28</v>
      </c>
      <c r="M12786" t="s">
        <v>266</v>
      </c>
      <c r="N12786" t="s">
        <v>183</v>
      </c>
      <c r="O12786" t="s">
        <v>122</v>
      </c>
      <c r="P12786" t="s">
        <v>23</v>
      </c>
      <c r="Q12786" t="s">
        <v>41</v>
      </c>
    </row>
    <row r="12787" spans="1:17" x14ac:dyDescent="0.2">
      <c r="A12787" s="2">
        <v>40121</v>
      </c>
      <c r="B12787" t="s">
        <v>107</v>
      </c>
      <c r="C12787" t="s">
        <v>38</v>
      </c>
      <c r="D12787" t="s">
        <v>19</v>
      </c>
      <c r="E12787" t="s">
        <v>19</v>
      </c>
      <c r="F12787">
        <v>17</v>
      </c>
      <c r="G12787">
        <v>21</v>
      </c>
      <c r="H12787">
        <v>0</v>
      </c>
      <c r="I12787">
        <v>0</v>
      </c>
      <c r="J12787">
        <v>2</v>
      </c>
      <c r="K12787">
        <v>1</v>
      </c>
      <c r="L12787" t="s">
        <v>28</v>
      </c>
      <c r="M12787" t="s">
        <v>1392</v>
      </c>
      <c r="N12787" t="s">
        <v>107</v>
      </c>
      <c r="O12787" t="s">
        <v>22</v>
      </c>
      <c r="P12787" t="s">
        <v>23</v>
      </c>
      <c r="Q12787" t="s">
        <v>24</v>
      </c>
    </row>
    <row r="12788" spans="1:17" x14ac:dyDescent="0.2">
      <c r="A12788" s="2">
        <v>40121</v>
      </c>
      <c r="B12788" t="s">
        <v>443</v>
      </c>
      <c r="C12788" t="s">
        <v>363</v>
      </c>
      <c r="D12788" t="s">
        <v>115</v>
      </c>
      <c r="E12788" t="s">
        <v>115</v>
      </c>
      <c r="F12788">
        <v>119</v>
      </c>
      <c r="G12788">
        <v>129</v>
      </c>
      <c r="H12788">
        <v>0</v>
      </c>
      <c r="I12788">
        <v>0</v>
      </c>
      <c r="J12788">
        <v>3</v>
      </c>
      <c r="K12788">
        <v>1</v>
      </c>
      <c r="L12788" t="s">
        <v>28</v>
      </c>
      <c r="M12788" t="s">
        <v>443</v>
      </c>
      <c r="N12788" t="s">
        <v>443</v>
      </c>
      <c r="O12788" t="s">
        <v>22</v>
      </c>
      <c r="P12788" t="s">
        <v>23</v>
      </c>
      <c r="Q12788" t="s">
        <v>24</v>
      </c>
    </row>
    <row r="12789" spans="1:17" x14ac:dyDescent="0.2">
      <c r="A12789" s="2">
        <v>40122</v>
      </c>
      <c r="B12789" t="s">
        <v>183</v>
      </c>
      <c r="C12789" t="s">
        <v>211</v>
      </c>
      <c r="D12789" t="s">
        <v>36</v>
      </c>
      <c r="E12789" t="s">
        <v>36</v>
      </c>
      <c r="F12789">
        <v>28</v>
      </c>
      <c r="G12789">
        <v>99</v>
      </c>
      <c r="H12789">
        <v>0</v>
      </c>
      <c r="I12789">
        <v>0</v>
      </c>
      <c r="J12789">
        <v>5</v>
      </c>
      <c r="K12789">
        <v>1</v>
      </c>
      <c r="L12789" t="s">
        <v>28</v>
      </c>
      <c r="M12789" t="s">
        <v>765</v>
      </c>
      <c r="N12789" t="s">
        <v>183</v>
      </c>
      <c r="O12789" t="s">
        <v>22</v>
      </c>
      <c r="P12789" t="s">
        <v>23</v>
      </c>
      <c r="Q12789" t="s">
        <v>24</v>
      </c>
    </row>
    <row r="12790" spans="1:17" x14ac:dyDescent="0.2">
      <c r="A12790" s="2">
        <v>40123</v>
      </c>
      <c r="B12790" t="s">
        <v>402</v>
      </c>
      <c r="C12790" t="s">
        <v>365</v>
      </c>
      <c r="D12790" t="s">
        <v>115</v>
      </c>
      <c r="E12790" t="s">
        <v>36</v>
      </c>
      <c r="F12790">
        <v>61</v>
      </c>
      <c r="G12790">
        <v>80</v>
      </c>
      <c r="H12790">
        <v>0</v>
      </c>
      <c r="I12790">
        <v>0</v>
      </c>
      <c r="J12790">
        <v>5</v>
      </c>
      <c r="K12790">
        <v>1</v>
      </c>
      <c r="L12790" t="s">
        <v>28</v>
      </c>
      <c r="M12790" t="s">
        <v>1002</v>
      </c>
      <c r="N12790" t="s">
        <v>402</v>
      </c>
      <c r="O12790" t="s">
        <v>22</v>
      </c>
      <c r="P12790" t="s">
        <v>23</v>
      </c>
      <c r="Q12790" t="s">
        <v>24</v>
      </c>
    </row>
    <row r="12791" spans="1:17" x14ac:dyDescent="0.2">
      <c r="A12791" s="2">
        <v>40125</v>
      </c>
      <c r="B12791" t="s">
        <v>301</v>
      </c>
      <c r="C12791" t="s">
        <v>182</v>
      </c>
      <c r="D12791" t="s">
        <v>115</v>
      </c>
      <c r="E12791" t="s">
        <v>115</v>
      </c>
      <c r="F12791">
        <v>109</v>
      </c>
      <c r="G12791">
        <v>102</v>
      </c>
      <c r="H12791">
        <v>0</v>
      </c>
      <c r="I12791">
        <v>0</v>
      </c>
      <c r="J12791">
        <v>2</v>
      </c>
      <c r="K12791">
        <v>2</v>
      </c>
      <c r="L12791" t="s">
        <v>28</v>
      </c>
      <c r="M12791" t="s">
        <v>302</v>
      </c>
      <c r="N12791" t="s">
        <v>301</v>
      </c>
      <c r="O12791" t="s">
        <v>22</v>
      </c>
      <c r="P12791" t="s">
        <v>23</v>
      </c>
      <c r="Q12791" t="s">
        <v>30</v>
      </c>
    </row>
    <row r="12792" spans="1:17" x14ac:dyDescent="0.2">
      <c r="A12792" s="2">
        <v>40125</v>
      </c>
      <c r="B12792" t="s">
        <v>114</v>
      </c>
      <c r="C12792" t="s">
        <v>469</v>
      </c>
      <c r="D12792" t="s">
        <v>115</v>
      </c>
      <c r="E12792" t="s">
        <v>115</v>
      </c>
      <c r="F12792">
        <v>110</v>
      </c>
      <c r="G12792">
        <v>95</v>
      </c>
      <c r="H12792">
        <v>0</v>
      </c>
      <c r="I12792">
        <v>0</v>
      </c>
      <c r="J12792">
        <v>1</v>
      </c>
      <c r="K12792">
        <v>1</v>
      </c>
      <c r="L12792" t="s">
        <v>28</v>
      </c>
      <c r="M12792" t="s">
        <v>1393</v>
      </c>
      <c r="N12792" t="s">
        <v>114</v>
      </c>
      <c r="O12792" t="s">
        <v>22</v>
      </c>
      <c r="P12792" t="s">
        <v>23</v>
      </c>
      <c r="Q12792" t="s">
        <v>30</v>
      </c>
    </row>
    <row r="12793" spans="1:17" x14ac:dyDescent="0.2">
      <c r="A12793" s="2">
        <v>40125</v>
      </c>
      <c r="B12793" t="s">
        <v>389</v>
      </c>
      <c r="C12793" t="s">
        <v>211</v>
      </c>
      <c r="D12793" t="s">
        <v>115</v>
      </c>
      <c r="E12793" t="s">
        <v>36</v>
      </c>
      <c r="F12793">
        <v>139</v>
      </c>
      <c r="G12793">
        <v>99</v>
      </c>
      <c r="H12793">
        <v>0</v>
      </c>
      <c r="I12793">
        <v>0</v>
      </c>
      <c r="J12793">
        <v>1</v>
      </c>
      <c r="K12793">
        <v>1</v>
      </c>
      <c r="L12793" t="s">
        <v>28</v>
      </c>
      <c r="M12793" t="s">
        <v>720</v>
      </c>
      <c r="N12793" t="s">
        <v>389</v>
      </c>
      <c r="O12793" t="s">
        <v>22</v>
      </c>
      <c r="P12793" t="s">
        <v>23</v>
      </c>
      <c r="Q12793" t="s">
        <v>30</v>
      </c>
    </row>
    <row r="12794" spans="1:17" x14ac:dyDescent="0.2">
      <c r="A12794" s="2">
        <v>40127</v>
      </c>
      <c r="B12794" t="s">
        <v>167</v>
      </c>
      <c r="C12794" t="s">
        <v>76</v>
      </c>
      <c r="D12794" t="s">
        <v>115</v>
      </c>
      <c r="E12794" t="s">
        <v>50</v>
      </c>
      <c r="F12794">
        <v>62</v>
      </c>
      <c r="G12794">
        <v>87</v>
      </c>
      <c r="H12794">
        <v>0</v>
      </c>
      <c r="I12794">
        <v>0</v>
      </c>
      <c r="J12794">
        <v>1</v>
      </c>
      <c r="K12794">
        <v>0</v>
      </c>
      <c r="L12794" t="s">
        <v>28</v>
      </c>
      <c r="M12794" t="s">
        <v>625</v>
      </c>
      <c r="N12794" t="s">
        <v>167</v>
      </c>
      <c r="O12794" t="s">
        <v>22</v>
      </c>
      <c r="P12794" t="s">
        <v>23</v>
      </c>
      <c r="Q12794" t="s">
        <v>24</v>
      </c>
    </row>
    <row r="12795" spans="1:17" x14ac:dyDescent="0.2">
      <c r="A12795" s="2">
        <v>40128</v>
      </c>
      <c r="B12795" t="s">
        <v>389</v>
      </c>
      <c r="C12795" t="s">
        <v>211</v>
      </c>
      <c r="D12795" t="s">
        <v>115</v>
      </c>
      <c r="E12795" t="s">
        <v>36</v>
      </c>
      <c r="F12795">
        <v>139</v>
      </c>
      <c r="G12795">
        <v>99</v>
      </c>
      <c r="H12795">
        <v>0</v>
      </c>
      <c r="I12795">
        <v>0</v>
      </c>
      <c r="J12795">
        <v>2</v>
      </c>
      <c r="K12795">
        <v>1</v>
      </c>
      <c r="L12795" t="s">
        <v>28</v>
      </c>
      <c r="M12795" t="s">
        <v>720</v>
      </c>
      <c r="N12795" t="s">
        <v>389</v>
      </c>
      <c r="O12795" t="s">
        <v>22</v>
      </c>
      <c r="P12795" t="s">
        <v>23</v>
      </c>
      <c r="Q12795" t="s">
        <v>24</v>
      </c>
    </row>
    <row r="12796" spans="1:17" x14ac:dyDescent="0.2">
      <c r="A12796" s="2">
        <v>40130</v>
      </c>
      <c r="B12796" t="s">
        <v>38</v>
      </c>
      <c r="C12796" t="s">
        <v>166</v>
      </c>
      <c r="D12796" t="s">
        <v>19</v>
      </c>
      <c r="E12796" t="s">
        <v>115</v>
      </c>
      <c r="F12796">
        <v>21</v>
      </c>
      <c r="G12796">
        <v>94</v>
      </c>
      <c r="H12796">
        <v>0</v>
      </c>
      <c r="I12796">
        <v>0</v>
      </c>
      <c r="J12796">
        <v>0</v>
      </c>
      <c r="K12796">
        <v>2</v>
      </c>
      <c r="L12796" t="s">
        <v>28</v>
      </c>
      <c r="M12796" t="s">
        <v>1165</v>
      </c>
      <c r="N12796" t="s">
        <v>67</v>
      </c>
      <c r="O12796" t="s">
        <v>122</v>
      </c>
      <c r="P12796" t="s">
        <v>23</v>
      </c>
      <c r="Q12796" t="s">
        <v>41</v>
      </c>
    </row>
    <row r="12797" spans="1:17" x14ac:dyDescent="0.2">
      <c r="A12797" s="2">
        <v>40131</v>
      </c>
      <c r="B12797" t="s">
        <v>267</v>
      </c>
      <c r="C12797" t="s">
        <v>61</v>
      </c>
      <c r="D12797" t="s">
        <v>36</v>
      </c>
      <c r="E12797" t="s">
        <v>36</v>
      </c>
      <c r="F12797">
        <v>98</v>
      </c>
      <c r="G12797">
        <v>107</v>
      </c>
      <c r="H12797">
        <v>0</v>
      </c>
      <c r="I12797">
        <v>0</v>
      </c>
      <c r="J12797">
        <v>1</v>
      </c>
      <c r="K12797">
        <v>1</v>
      </c>
      <c r="L12797" t="s">
        <v>28</v>
      </c>
      <c r="M12797" t="s">
        <v>268</v>
      </c>
      <c r="N12797" t="s">
        <v>267</v>
      </c>
      <c r="O12797" t="s">
        <v>22</v>
      </c>
      <c r="P12797" t="s">
        <v>23</v>
      </c>
      <c r="Q12797" t="s">
        <v>30</v>
      </c>
    </row>
    <row r="12798" spans="1:17" x14ac:dyDescent="0.2">
      <c r="A12798" s="2">
        <v>40131</v>
      </c>
      <c r="B12798" t="s">
        <v>147</v>
      </c>
      <c r="C12798" t="s">
        <v>94</v>
      </c>
      <c r="D12798" t="s">
        <v>50</v>
      </c>
      <c r="E12798" t="s">
        <v>50</v>
      </c>
      <c r="F12798">
        <v>68</v>
      </c>
      <c r="G12798">
        <v>50</v>
      </c>
      <c r="H12798">
        <v>0</v>
      </c>
      <c r="I12798">
        <v>0</v>
      </c>
      <c r="J12798">
        <v>3</v>
      </c>
      <c r="K12798">
        <v>0</v>
      </c>
      <c r="L12798" t="s">
        <v>28</v>
      </c>
      <c r="M12798" t="s">
        <v>1087</v>
      </c>
      <c r="N12798" t="s">
        <v>147</v>
      </c>
      <c r="O12798" t="s">
        <v>22</v>
      </c>
      <c r="P12798" t="s">
        <v>23</v>
      </c>
      <c r="Q12798" t="s">
        <v>24</v>
      </c>
    </row>
    <row r="12799" spans="1:17" x14ac:dyDescent="0.2">
      <c r="A12799" s="2">
        <v>40131</v>
      </c>
      <c r="B12799" t="s">
        <v>25</v>
      </c>
      <c r="C12799" t="s">
        <v>89</v>
      </c>
      <c r="D12799" t="s">
        <v>19</v>
      </c>
      <c r="E12799" t="s">
        <v>50</v>
      </c>
      <c r="F12799">
        <v>1</v>
      </c>
      <c r="G12799">
        <v>7</v>
      </c>
      <c r="H12799">
        <v>0</v>
      </c>
      <c r="I12799">
        <v>0</v>
      </c>
      <c r="J12799">
        <v>1</v>
      </c>
      <c r="K12799">
        <v>0</v>
      </c>
      <c r="L12799" t="s">
        <v>28</v>
      </c>
      <c r="M12799" t="s">
        <v>165</v>
      </c>
      <c r="N12799" t="s">
        <v>166</v>
      </c>
      <c r="O12799" t="s">
        <v>122</v>
      </c>
      <c r="P12799" t="s">
        <v>23</v>
      </c>
      <c r="Q12799" t="s">
        <v>24</v>
      </c>
    </row>
    <row r="12800" spans="1:17" x14ac:dyDescent="0.2">
      <c r="A12800" s="2">
        <v>40131</v>
      </c>
      <c r="B12800" t="s">
        <v>224</v>
      </c>
      <c r="C12800" t="s">
        <v>250</v>
      </c>
      <c r="D12800" t="s">
        <v>36</v>
      </c>
      <c r="E12800" t="s">
        <v>36</v>
      </c>
      <c r="F12800">
        <v>55</v>
      </c>
      <c r="G12800">
        <v>90</v>
      </c>
      <c r="H12800">
        <v>0</v>
      </c>
      <c r="I12800">
        <v>0</v>
      </c>
      <c r="J12800">
        <v>1</v>
      </c>
      <c r="K12800">
        <v>0</v>
      </c>
      <c r="L12800" t="s">
        <v>20</v>
      </c>
      <c r="M12800" t="s">
        <v>236</v>
      </c>
      <c r="N12800" t="s">
        <v>224</v>
      </c>
      <c r="O12800" t="s">
        <v>22</v>
      </c>
      <c r="P12800" t="s">
        <v>23</v>
      </c>
      <c r="Q12800" t="s">
        <v>24</v>
      </c>
    </row>
    <row r="12801" spans="1:17" x14ac:dyDescent="0.2">
      <c r="A12801" s="2">
        <v>40131</v>
      </c>
      <c r="B12801" t="s">
        <v>131</v>
      </c>
      <c r="C12801" t="s">
        <v>18</v>
      </c>
      <c r="D12801" t="s">
        <v>27</v>
      </c>
      <c r="E12801" t="s">
        <v>19</v>
      </c>
      <c r="F12801">
        <v>43</v>
      </c>
      <c r="G12801">
        <v>25</v>
      </c>
      <c r="H12801">
        <v>0</v>
      </c>
      <c r="I12801">
        <v>0</v>
      </c>
      <c r="J12801">
        <v>0</v>
      </c>
      <c r="K12801">
        <v>1</v>
      </c>
      <c r="L12801" t="s">
        <v>20</v>
      </c>
      <c r="M12801" t="s">
        <v>637</v>
      </c>
      <c r="N12801" t="s">
        <v>131</v>
      </c>
      <c r="O12801" t="s">
        <v>22</v>
      </c>
      <c r="P12801" t="s">
        <v>23</v>
      </c>
      <c r="Q12801" t="s">
        <v>41</v>
      </c>
    </row>
    <row r="12802" spans="1:17" x14ac:dyDescent="0.2">
      <c r="A12802" s="2">
        <v>40131</v>
      </c>
      <c r="B12802" t="s">
        <v>274</v>
      </c>
      <c r="C12802" t="s">
        <v>174</v>
      </c>
      <c r="D12802" t="s">
        <v>50</v>
      </c>
      <c r="E12802" t="s">
        <v>50</v>
      </c>
      <c r="F12802">
        <v>8</v>
      </c>
      <c r="G12802">
        <v>143</v>
      </c>
      <c r="H12802">
        <v>0</v>
      </c>
      <c r="I12802">
        <v>0</v>
      </c>
      <c r="J12802">
        <v>5</v>
      </c>
      <c r="K12802">
        <v>0</v>
      </c>
      <c r="L12802" t="s">
        <v>28</v>
      </c>
      <c r="M12802" t="s">
        <v>1394</v>
      </c>
      <c r="N12802" t="s">
        <v>274</v>
      </c>
      <c r="O12802" t="s">
        <v>22</v>
      </c>
      <c r="P12802" t="s">
        <v>23</v>
      </c>
      <c r="Q12802" t="s">
        <v>24</v>
      </c>
    </row>
    <row r="12803" spans="1:17" x14ac:dyDescent="0.2">
      <c r="A12803" s="2">
        <v>40131</v>
      </c>
      <c r="B12803" t="s">
        <v>72</v>
      </c>
      <c r="C12803" t="s">
        <v>133</v>
      </c>
      <c r="D12803" t="s">
        <v>50</v>
      </c>
      <c r="E12803" t="s">
        <v>115</v>
      </c>
      <c r="F12803">
        <v>27</v>
      </c>
      <c r="G12803">
        <v>48</v>
      </c>
      <c r="H12803">
        <v>0</v>
      </c>
      <c r="I12803">
        <v>0</v>
      </c>
      <c r="J12803">
        <v>0</v>
      </c>
      <c r="K12803">
        <v>0</v>
      </c>
      <c r="L12803" t="s">
        <v>28</v>
      </c>
      <c r="M12803" t="s">
        <v>1395</v>
      </c>
      <c r="N12803" t="s">
        <v>72</v>
      </c>
      <c r="O12803" t="s">
        <v>22</v>
      </c>
      <c r="P12803" t="s">
        <v>23</v>
      </c>
      <c r="Q12803" t="s">
        <v>30</v>
      </c>
    </row>
    <row r="12804" spans="1:17" x14ac:dyDescent="0.2">
      <c r="A12804" s="2">
        <v>40131</v>
      </c>
      <c r="B12804" t="s">
        <v>183</v>
      </c>
      <c r="C12804" t="s">
        <v>150</v>
      </c>
      <c r="D12804" t="s">
        <v>36</v>
      </c>
      <c r="E12804" t="s">
        <v>36</v>
      </c>
      <c r="F12804">
        <v>28</v>
      </c>
      <c r="G12804">
        <v>29</v>
      </c>
      <c r="H12804">
        <v>0</v>
      </c>
      <c r="I12804">
        <v>0</v>
      </c>
      <c r="J12804">
        <v>2</v>
      </c>
      <c r="K12804">
        <v>0</v>
      </c>
      <c r="L12804" t="s">
        <v>20</v>
      </c>
      <c r="M12804" t="s">
        <v>266</v>
      </c>
      <c r="N12804" t="s">
        <v>183</v>
      </c>
      <c r="O12804" t="s">
        <v>22</v>
      </c>
      <c r="P12804" t="s">
        <v>23</v>
      </c>
      <c r="Q12804" t="s">
        <v>24</v>
      </c>
    </row>
    <row r="12805" spans="1:17" x14ac:dyDescent="0.2">
      <c r="A12805" s="2">
        <v>40131</v>
      </c>
      <c r="B12805" t="s">
        <v>81</v>
      </c>
      <c r="C12805" t="s">
        <v>85</v>
      </c>
      <c r="D12805" t="s">
        <v>50</v>
      </c>
      <c r="E12805" t="s">
        <v>50</v>
      </c>
      <c r="F12805">
        <v>103</v>
      </c>
      <c r="G12805">
        <v>97</v>
      </c>
      <c r="H12805">
        <v>0</v>
      </c>
      <c r="I12805">
        <v>0</v>
      </c>
      <c r="J12805">
        <v>0</v>
      </c>
      <c r="K12805">
        <v>0</v>
      </c>
      <c r="L12805" t="s">
        <v>28</v>
      </c>
      <c r="M12805" t="s">
        <v>83</v>
      </c>
      <c r="N12805" t="s">
        <v>81</v>
      </c>
      <c r="O12805" t="s">
        <v>22</v>
      </c>
      <c r="P12805" t="s">
        <v>23</v>
      </c>
      <c r="Q12805" t="s">
        <v>30</v>
      </c>
    </row>
    <row r="12806" spans="1:17" x14ac:dyDescent="0.2">
      <c r="A12806" s="2">
        <v>40131</v>
      </c>
      <c r="B12806" t="s">
        <v>153</v>
      </c>
      <c r="C12806" t="s">
        <v>168</v>
      </c>
      <c r="D12806" t="s">
        <v>50</v>
      </c>
      <c r="E12806" t="s">
        <v>50</v>
      </c>
      <c r="F12806">
        <v>16</v>
      </c>
      <c r="G12806">
        <v>22</v>
      </c>
      <c r="H12806">
        <v>0</v>
      </c>
      <c r="I12806">
        <v>0</v>
      </c>
      <c r="J12806">
        <v>0</v>
      </c>
      <c r="K12806">
        <v>0</v>
      </c>
      <c r="L12806" t="s">
        <v>20</v>
      </c>
      <c r="M12806" t="s">
        <v>191</v>
      </c>
      <c r="N12806" t="s">
        <v>153</v>
      </c>
      <c r="O12806" t="s">
        <v>22</v>
      </c>
      <c r="P12806" t="s">
        <v>23</v>
      </c>
      <c r="Q12806" t="s">
        <v>30</v>
      </c>
    </row>
    <row r="12807" spans="1:17" x14ac:dyDescent="0.2">
      <c r="A12807" s="2">
        <v>40131</v>
      </c>
      <c r="B12807" t="s">
        <v>304</v>
      </c>
      <c r="C12807" t="s">
        <v>101</v>
      </c>
      <c r="D12807" t="s">
        <v>27</v>
      </c>
      <c r="E12807" t="s">
        <v>50</v>
      </c>
      <c r="F12807">
        <v>35</v>
      </c>
      <c r="G12807">
        <v>47</v>
      </c>
      <c r="H12807">
        <v>0</v>
      </c>
      <c r="I12807">
        <v>0</v>
      </c>
      <c r="J12807">
        <v>2</v>
      </c>
      <c r="K12807">
        <v>1</v>
      </c>
      <c r="L12807" t="s">
        <v>28</v>
      </c>
      <c r="M12807" t="s">
        <v>636</v>
      </c>
      <c r="N12807" t="s">
        <v>304</v>
      </c>
      <c r="O12807" t="s">
        <v>22</v>
      </c>
      <c r="P12807" t="s">
        <v>23</v>
      </c>
      <c r="Q12807" t="s">
        <v>24</v>
      </c>
    </row>
    <row r="12808" spans="1:17" x14ac:dyDescent="0.2">
      <c r="A12808" s="2">
        <v>40131</v>
      </c>
      <c r="B12808" t="s">
        <v>167</v>
      </c>
      <c r="C12808" t="s">
        <v>177</v>
      </c>
      <c r="D12808" t="s">
        <v>115</v>
      </c>
      <c r="E12808" t="s">
        <v>115</v>
      </c>
      <c r="F12808">
        <v>62</v>
      </c>
      <c r="G12808">
        <v>128</v>
      </c>
      <c r="H12808">
        <v>0</v>
      </c>
      <c r="I12808">
        <v>0</v>
      </c>
      <c r="J12808">
        <v>1</v>
      </c>
      <c r="K12808">
        <v>0</v>
      </c>
      <c r="L12808" t="s">
        <v>570</v>
      </c>
      <c r="M12808" t="s">
        <v>625</v>
      </c>
      <c r="N12808" t="s">
        <v>167</v>
      </c>
      <c r="O12808" t="s">
        <v>22</v>
      </c>
      <c r="P12808" t="s">
        <v>23</v>
      </c>
      <c r="Q12808" t="s">
        <v>24</v>
      </c>
    </row>
    <row r="12809" spans="1:17" x14ac:dyDescent="0.2">
      <c r="A12809" s="2">
        <v>40131</v>
      </c>
      <c r="B12809" t="s">
        <v>98</v>
      </c>
      <c r="C12809" t="s">
        <v>67</v>
      </c>
      <c r="D12809" t="s">
        <v>50</v>
      </c>
      <c r="E12809" t="s">
        <v>50</v>
      </c>
      <c r="F12809">
        <v>34</v>
      </c>
      <c r="G12809">
        <v>9</v>
      </c>
      <c r="H12809">
        <v>0</v>
      </c>
      <c r="I12809">
        <v>0</v>
      </c>
      <c r="J12809">
        <v>0</v>
      </c>
      <c r="K12809">
        <v>1</v>
      </c>
      <c r="L12809" t="s">
        <v>20</v>
      </c>
      <c r="M12809" t="s">
        <v>99</v>
      </c>
      <c r="N12809" t="s">
        <v>98</v>
      </c>
      <c r="O12809" t="s">
        <v>22</v>
      </c>
      <c r="P12809" t="s">
        <v>23</v>
      </c>
      <c r="Q12809" t="s">
        <v>41</v>
      </c>
    </row>
    <row r="12810" spans="1:17" x14ac:dyDescent="0.2">
      <c r="A12810" s="2">
        <v>40131</v>
      </c>
      <c r="B12810" t="s">
        <v>119</v>
      </c>
      <c r="C12810" t="s">
        <v>126</v>
      </c>
      <c r="D12810" t="s">
        <v>50</v>
      </c>
      <c r="E12810" t="s">
        <v>50</v>
      </c>
      <c r="F12810">
        <v>4</v>
      </c>
      <c r="G12810">
        <v>3</v>
      </c>
      <c r="H12810">
        <v>0</v>
      </c>
      <c r="I12810">
        <v>0</v>
      </c>
      <c r="J12810">
        <v>0</v>
      </c>
      <c r="K12810">
        <v>0</v>
      </c>
      <c r="L12810" t="s">
        <v>28</v>
      </c>
      <c r="M12810" t="s">
        <v>424</v>
      </c>
      <c r="N12810" t="s">
        <v>119</v>
      </c>
      <c r="O12810" t="s">
        <v>22</v>
      </c>
      <c r="P12810" t="s">
        <v>23</v>
      </c>
      <c r="Q12810" t="s">
        <v>30</v>
      </c>
    </row>
    <row r="12811" spans="1:17" x14ac:dyDescent="0.2">
      <c r="A12811" s="2">
        <v>40131</v>
      </c>
      <c r="B12811" t="s">
        <v>136</v>
      </c>
      <c r="C12811" t="s">
        <v>34</v>
      </c>
      <c r="D12811" t="s">
        <v>36</v>
      </c>
      <c r="E12811" t="s">
        <v>36</v>
      </c>
      <c r="F12811">
        <v>19</v>
      </c>
      <c r="G12811">
        <v>71</v>
      </c>
      <c r="H12811">
        <v>0</v>
      </c>
      <c r="I12811">
        <v>0</v>
      </c>
      <c r="J12811">
        <v>3</v>
      </c>
      <c r="K12811">
        <v>0</v>
      </c>
      <c r="L12811" t="s">
        <v>20</v>
      </c>
      <c r="M12811" t="s">
        <v>340</v>
      </c>
      <c r="N12811" t="s">
        <v>136</v>
      </c>
      <c r="O12811" t="s">
        <v>22</v>
      </c>
      <c r="P12811" t="s">
        <v>23</v>
      </c>
      <c r="Q12811" t="s">
        <v>24</v>
      </c>
    </row>
    <row r="12812" spans="1:17" x14ac:dyDescent="0.2">
      <c r="A12812" s="2">
        <v>40131</v>
      </c>
      <c r="B12812" t="s">
        <v>207</v>
      </c>
      <c r="C12812" t="s">
        <v>135</v>
      </c>
      <c r="D12812" t="s">
        <v>36</v>
      </c>
      <c r="E12812" t="s">
        <v>36</v>
      </c>
      <c r="F12812">
        <v>104</v>
      </c>
      <c r="G12812">
        <v>32</v>
      </c>
      <c r="H12812">
        <v>0</v>
      </c>
      <c r="I12812">
        <v>0</v>
      </c>
      <c r="J12812">
        <v>2</v>
      </c>
      <c r="K12812">
        <v>3</v>
      </c>
      <c r="L12812" t="s">
        <v>20</v>
      </c>
      <c r="M12812" t="s">
        <v>209</v>
      </c>
      <c r="N12812" t="s">
        <v>207</v>
      </c>
      <c r="O12812" t="s">
        <v>22</v>
      </c>
      <c r="P12812" t="s">
        <v>23</v>
      </c>
      <c r="Q12812" t="s">
        <v>41</v>
      </c>
    </row>
    <row r="12813" spans="1:17" x14ac:dyDescent="0.2">
      <c r="A12813" s="2">
        <v>40131</v>
      </c>
      <c r="B12813" t="s">
        <v>301</v>
      </c>
      <c r="C12813" t="s">
        <v>363</v>
      </c>
      <c r="D12813" t="s">
        <v>115</v>
      </c>
      <c r="E12813" t="s">
        <v>115</v>
      </c>
      <c r="F12813">
        <v>109</v>
      </c>
      <c r="G12813">
        <v>129</v>
      </c>
      <c r="H12813">
        <v>0</v>
      </c>
      <c r="I12813">
        <v>0</v>
      </c>
      <c r="J12813">
        <v>2</v>
      </c>
      <c r="K12813">
        <v>1</v>
      </c>
      <c r="L12813" t="s">
        <v>570</v>
      </c>
      <c r="M12813" t="s">
        <v>302</v>
      </c>
      <c r="N12813" t="s">
        <v>301</v>
      </c>
      <c r="O12813" t="s">
        <v>22</v>
      </c>
      <c r="P12813" t="s">
        <v>23</v>
      </c>
      <c r="Q12813" t="s">
        <v>24</v>
      </c>
    </row>
    <row r="12814" spans="1:17" x14ac:dyDescent="0.2">
      <c r="A12814" s="2">
        <v>40131</v>
      </c>
      <c r="B12814" t="s">
        <v>464</v>
      </c>
      <c r="C12814" t="s">
        <v>182</v>
      </c>
      <c r="D12814" t="s">
        <v>115</v>
      </c>
      <c r="E12814" t="s">
        <v>115</v>
      </c>
      <c r="F12814">
        <v>145</v>
      </c>
      <c r="G12814">
        <v>102</v>
      </c>
      <c r="H12814">
        <v>0</v>
      </c>
      <c r="I12814">
        <v>0</v>
      </c>
      <c r="J12814">
        <v>0</v>
      </c>
      <c r="K12814">
        <v>2</v>
      </c>
      <c r="L12814" t="s">
        <v>570</v>
      </c>
      <c r="M12814" t="s">
        <v>465</v>
      </c>
      <c r="N12814" t="s">
        <v>464</v>
      </c>
      <c r="O12814" t="s">
        <v>22</v>
      </c>
      <c r="P12814" t="s">
        <v>23</v>
      </c>
      <c r="Q12814" t="s">
        <v>41</v>
      </c>
    </row>
    <row r="12815" spans="1:17" x14ac:dyDescent="0.2">
      <c r="A12815" s="2">
        <v>40131</v>
      </c>
      <c r="B12815" t="s">
        <v>97</v>
      </c>
      <c r="C12815" t="s">
        <v>76</v>
      </c>
      <c r="D12815" t="s">
        <v>50</v>
      </c>
      <c r="E12815" t="s">
        <v>50</v>
      </c>
      <c r="F12815">
        <v>133</v>
      </c>
      <c r="G12815">
        <v>87</v>
      </c>
      <c r="H12815">
        <v>0</v>
      </c>
      <c r="I12815">
        <v>0</v>
      </c>
      <c r="J12815">
        <v>1</v>
      </c>
      <c r="K12815">
        <v>1</v>
      </c>
      <c r="L12815" t="s">
        <v>28</v>
      </c>
      <c r="M12815" t="s">
        <v>97</v>
      </c>
      <c r="N12815" t="s">
        <v>97</v>
      </c>
      <c r="O12815" t="s">
        <v>22</v>
      </c>
      <c r="P12815" t="s">
        <v>23</v>
      </c>
      <c r="Q12815" t="s">
        <v>30</v>
      </c>
    </row>
    <row r="12816" spans="1:17" x14ac:dyDescent="0.2">
      <c r="A12816" s="2">
        <v>40131</v>
      </c>
      <c r="B12816" t="s">
        <v>328</v>
      </c>
      <c r="C12816" t="s">
        <v>56</v>
      </c>
      <c r="D12816" t="s">
        <v>50</v>
      </c>
      <c r="E12816" t="s">
        <v>27</v>
      </c>
      <c r="F12816">
        <v>66</v>
      </c>
      <c r="G12816">
        <v>53</v>
      </c>
      <c r="H12816">
        <v>0</v>
      </c>
      <c r="I12816">
        <v>0</v>
      </c>
      <c r="J12816">
        <v>3</v>
      </c>
      <c r="K12816">
        <v>0</v>
      </c>
      <c r="L12816" t="s">
        <v>28</v>
      </c>
      <c r="M12816" t="s">
        <v>475</v>
      </c>
      <c r="N12816" t="s">
        <v>328</v>
      </c>
      <c r="O12816" t="s">
        <v>22</v>
      </c>
      <c r="P12816" t="s">
        <v>23</v>
      </c>
      <c r="Q12816" t="s">
        <v>24</v>
      </c>
    </row>
    <row r="12817" spans="1:17" x14ac:dyDescent="0.2">
      <c r="A12817" s="2">
        <v>40131</v>
      </c>
      <c r="B12817" t="s">
        <v>110</v>
      </c>
      <c r="C12817" t="s">
        <v>120</v>
      </c>
      <c r="D12817" t="s">
        <v>36</v>
      </c>
      <c r="E12817" t="s">
        <v>36</v>
      </c>
      <c r="F12817">
        <v>63</v>
      </c>
      <c r="G12817">
        <v>14</v>
      </c>
      <c r="H12817">
        <v>0</v>
      </c>
      <c r="I12817">
        <v>0</v>
      </c>
      <c r="J12817">
        <v>0</v>
      </c>
      <c r="K12817">
        <v>2</v>
      </c>
      <c r="L12817" t="s">
        <v>20</v>
      </c>
      <c r="M12817" t="s">
        <v>937</v>
      </c>
      <c r="N12817" t="s">
        <v>110</v>
      </c>
      <c r="O12817" t="s">
        <v>22</v>
      </c>
      <c r="P12817" t="s">
        <v>23</v>
      </c>
      <c r="Q12817" t="s">
        <v>41</v>
      </c>
    </row>
    <row r="12818" spans="1:17" x14ac:dyDescent="0.2">
      <c r="A12818" s="2">
        <v>40131</v>
      </c>
      <c r="B12818" t="s">
        <v>296</v>
      </c>
      <c r="C12818" t="s">
        <v>128</v>
      </c>
      <c r="D12818" t="s">
        <v>36</v>
      </c>
      <c r="E12818" t="s">
        <v>36</v>
      </c>
      <c r="F12818">
        <v>84</v>
      </c>
      <c r="G12818">
        <v>54</v>
      </c>
      <c r="H12818">
        <v>0</v>
      </c>
      <c r="I12818">
        <v>0</v>
      </c>
      <c r="J12818">
        <v>1</v>
      </c>
      <c r="K12818">
        <v>0</v>
      </c>
      <c r="L12818" t="s">
        <v>20</v>
      </c>
      <c r="M12818" t="s">
        <v>399</v>
      </c>
      <c r="N12818" t="s">
        <v>296</v>
      </c>
      <c r="O12818" t="s">
        <v>22</v>
      </c>
      <c r="P12818" t="s">
        <v>23</v>
      </c>
      <c r="Q12818" t="s">
        <v>24</v>
      </c>
    </row>
    <row r="12819" spans="1:17" x14ac:dyDescent="0.2">
      <c r="A12819" s="2">
        <v>40131</v>
      </c>
      <c r="B12819" t="s">
        <v>442</v>
      </c>
      <c r="C12819" t="s">
        <v>402</v>
      </c>
      <c r="D12819" t="s">
        <v>57</v>
      </c>
      <c r="E12819" t="s">
        <v>115</v>
      </c>
      <c r="F12819">
        <v>83</v>
      </c>
      <c r="G12819">
        <v>61</v>
      </c>
      <c r="H12819">
        <v>0</v>
      </c>
      <c r="I12819">
        <v>0</v>
      </c>
      <c r="J12819">
        <v>1</v>
      </c>
      <c r="K12819">
        <v>0</v>
      </c>
      <c r="L12819" t="s">
        <v>20</v>
      </c>
      <c r="M12819" t="s">
        <v>994</v>
      </c>
      <c r="N12819" t="s">
        <v>442</v>
      </c>
      <c r="O12819" t="s">
        <v>22</v>
      </c>
      <c r="P12819" t="s">
        <v>23</v>
      </c>
      <c r="Q12819" t="s">
        <v>24</v>
      </c>
    </row>
    <row r="12820" spans="1:17" x14ac:dyDescent="0.2">
      <c r="A12820" s="2">
        <v>40131</v>
      </c>
      <c r="B12820" t="s">
        <v>100</v>
      </c>
      <c r="C12820" t="s">
        <v>1204</v>
      </c>
      <c r="D12820" t="s">
        <v>50</v>
      </c>
      <c r="E12820" t="s">
        <v>50</v>
      </c>
      <c r="F12820">
        <v>30</v>
      </c>
      <c r="G12820">
        <v>20</v>
      </c>
      <c r="H12820">
        <v>0</v>
      </c>
      <c r="I12820">
        <v>0</v>
      </c>
      <c r="J12820">
        <v>0</v>
      </c>
      <c r="K12820">
        <v>1</v>
      </c>
      <c r="L12820" t="s">
        <v>28</v>
      </c>
      <c r="M12820" t="s">
        <v>102</v>
      </c>
      <c r="N12820" t="s">
        <v>100</v>
      </c>
      <c r="O12820" t="s">
        <v>22</v>
      </c>
      <c r="P12820" t="s">
        <v>23</v>
      </c>
      <c r="Q12820" t="s">
        <v>41</v>
      </c>
    </row>
    <row r="12821" spans="1:17" x14ac:dyDescent="0.2">
      <c r="A12821" s="2">
        <v>40131</v>
      </c>
      <c r="B12821" t="s">
        <v>239</v>
      </c>
      <c r="C12821" t="s">
        <v>55</v>
      </c>
      <c r="D12821" t="s">
        <v>115</v>
      </c>
      <c r="E12821" t="s">
        <v>57</v>
      </c>
      <c r="F12821">
        <v>79</v>
      </c>
      <c r="G12821">
        <v>24</v>
      </c>
      <c r="H12821">
        <v>0</v>
      </c>
      <c r="I12821">
        <v>0</v>
      </c>
      <c r="J12821">
        <v>1</v>
      </c>
      <c r="K12821">
        <v>2</v>
      </c>
      <c r="L12821" t="s">
        <v>570</v>
      </c>
      <c r="M12821" t="s">
        <v>240</v>
      </c>
      <c r="N12821" t="s">
        <v>239</v>
      </c>
      <c r="O12821" t="s">
        <v>22</v>
      </c>
      <c r="P12821" t="s">
        <v>23</v>
      </c>
      <c r="Q12821" t="s">
        <v>41</v>
      </c>
    </row>
    <row r="12822" spans="1:17" x14ac:dyDescent="0.2">
      <c r="A12822" s="2">
        <v>40131</v>
      </c>
      <c r="B12822" t="s">
        <v>90</v>
      </c>
      <c r="C12822" t="s">
        <v>92</v>
      </c>
      <c r="D12822" t="s">
        <v>50</v>
      </c>
      <c r="E12822" t="s">
        <v>50</v>
      </c>
      <c r="F12822">
        <v>56</v>
      </c>
      <c r="G12822">
        <v>36</v>
      </c>
      <c r="H12822">
        <v>0</v>
      </c>
      <c r="I12822">
        <v>0</v>
      </c>
      <c r="J12822">
        <v>0</v>
      </c>
      <c r="K12822">
        <v>1</v>
      </c>
      <c r="L12822" t="s">
        <v>28</v>
      </c>
      <c r="M12822" t="s">
        <v>750</v>
      </c>
      <c r="N12822" t="s">
        <v>90</v>
      </c>
      <c r="O12822" t="s">
        <v>22</v>
      </c>
      <c r="P12822" t="s">
        <v>23</v>
      </c>
      <c r="Q12822" t="s">
        <v>41</v>
      </c>
    </row>
    <row r="12823" spans="1:17" x14ac:dyDescent="0.2">
      <c r="A12823" s="2">
        <v>40131</v>
      </c>
      <c r="B12823" t="s">
        <v>82</v>
      </c>
      <c r="C12823" t="s">
        <v>646</v>
      </c>
      <c r="D12823" t="s">
        <v>50</v>
      </c>
      <c r="E12823" t="s">
        <v>50</v>
      </c>
      <c r="F12823">
        <v>10</v>
      </c>
      <c r="G12823">
        <v>42</v>
      </c>
      <c r="H12823">
        <v>0</v>
      </c>
      <c r="I12823">
        <v>0</v>
      </c>
      <c r="J12823">
        <v>1</v>
      </c>
      <c r="K12823">
        <v>0</v>
      </c>
      <c r="L12823" t="s">
        <v>20</v>
      </c>
      <c r="M12823" t="s">
        <v>187</v>
      </c>
      <c r="N12823" t="s">
        <v>82</v>
      </c>
      <c r="O12823" t="s">
        <v>22</v>
      </c>
      <c r="P12823" t="s">
        <v>23</v>
      </c>
      <c r="Q12823" t="s">
        <v>24</v>
      </c>
    </row>
    <row r="12824" spans="1:17" x14ac:dyDescent="0.2">
      <c r="A12824" s="2">
        <v>40131</v>
      </c>
      <c r="B12824" t="s">
        <v>95</v>
      </c>
      <c r="C12824" t="s">
        <v>249</v>
      </c>
      <c r="D12824" t="s">
        <v>50</v>
      </c>
      <c r="E12824" t="s">
        <v>50</v>
      </c>
      <c r="F12824">
        <v>12</v>
      </c>
      <c r="G12824">
        <v>49</v>
      </c>
      <c r="H12824">
        <v>0</v>
      </c>
      <c r="I12824">
        <v>0</v>
      </c>
      <c r="J12824">
        <v>2</v>
      </c>
      <c r="K12824">
        <v>1</v>
      </c>
      <c r="L12824" t="s">
        <v>20</v>
      </c>
      <c r="M12824" t="s">
        <v>326</v>
      </c>
      <c r="N12824" t="s">
        <v>95</v>
      </c>
      <c r="O12824" t="s">
        <v>22</v>
      </c>
      <c r="P12824" t="s">
        <v>23</v>
      </c>
      <c r="Q12824" t="s">
        <v>24</v>
      </c>
    </row>
    <row r="12825" spans="1:17" x14ac:dyDescent="0.2">
      <c r="A12825" s="2">
        <v>40131</v>
      </c>
      <c r="B12825" t="s">
        <v>617</v>
      </c>
      <c r="C12825" t="s">
        <v>138</v>
      </c>
      <c r="D12825" t="s">
        <v>36</v>
      </c>
      <c r="E12825" t="s">
        <v>36</v>
      </c>
      <c r="F12825">
        <v>114</v>
      </c>
      <c r="G12825">
        <v>96</v>
      </c>
      <c r="H12825">
        <v>0</v>
      </c>
      <c r="I12825">
        <v>0</v>
      </c>
      <c r="J12825">
        <v>0</v>
      </c>
      <c r="K12825">
        <v>0</v>
      </c>
      <c r="L12825" t="s">
        <v>20</v>
      </c>
      <c r="M12825" t="s">
        <v>618</v>
      </c>
      <c r="N12825" t="s">
        <v>617</v>
      </c>
      <c r="O12825" t="s">
        <v>22</v>
      </c>
      <c r="P12825" t="s">
        <v>23</v>
      </c>
      <c r="Q12825" t="s">
        <v>30</v>
      </c>
    </row>
    <row r="12826" spans="1:17" x14ac:dyDescent="0.2">
      <c r="A12826" s="2">
        <v>40131</v>
      </c>
      <c r="B12826" t="s">
        <v>113</v>
      </c>
      <c r="C12826" t="s">
        <v>317</v>
      </c>
      <c r="D12826" t="s">
        <v>115</v>
      </c>
      <c r="E12826" t="s">
        <v>50</v>
      </c>
      <c r="F12826">
        <v>64</v>
      </c>
      <c r="G12826">
        <v>73</v>
      </c>
      <c r="H12826">
        <v>0</v>
      </c>
      <c r="I12826">
        <v>0</v>
      </c>
      <c r="J12826">
        <v>1</v>
      </c>
      <c r="K12826">
        <v>1</v>
      </c>
      <c r="L12826" t="s">
        <v>28</v>
      </c>
      <c r="M12826" t="s">
        <v>116</v>
      </c>
      <c r="N12826" t="s">
        <v>113</v>
      </c>
      <c r="O12826" t="s">
        <v>22</v>
      </c>
      <c r="P12826" t="s">
        <v>23</v>
      </c>
      <c r="Q12826" t="s">
        <v>30</v>
      </c>
    </row>
    <row r="12827" spans="1:17" x14ac:dyDescent="0.2">
      <c r="A12827" s="2">
        <v>40131</v>
      </c>
      <c r="B12827" t="s">
        <v>443</v>
      </c>
      <c r="C12827" t="s">
        <v>114</v>
      </c>
      <c r="D12827" t="s">
        <v>115</v>
      </c>
      <c r="E12827" t="s">
        <v>115</v>
      </c>
      <c r="F12827">
        <v>119</v>
      </c>
      <c r="G12827">
        <v>110</v>
      </c>
      <c r="H12827">
        <v>0</v>
      </c>
      <c r="I12827">
        <v>0</v>
      </c>
      <c r="J12827">
        <v>1</v>
      </c>
      <c r="K12827">
        <v>3</v>
      </c>
      <c r="L12827" t="s">
        <v>570</v>
      </c>
      <c r="M12827" t="s">
        <v>443</v>
      </c>
      <c r="N12827" t="s">
        <v>443</v>
      </c>
      <c r="O12827" t="s">
        <v>22</v>
      </c>
      <c r="P12827" t="s">
        <v>23</v>
      </c>
      <c r="Q12827" t="s">
        <v>41</v>
      </c>
    </row>
    <row r="12828" spans="1:17" x14ac:dyDescent="0.2">
      <c r="A12828" s="2">
        <v>40131</v>
      </c>
      <c r="B12828" t="s">
        <v>244</v>
      </c>
      <c r="C12828" t="s">
        <v>77</v>
      </c>
      <c r="D12828" t="s">
        <v>50</v>
      </c>
      <c r="E12828" t="s">
        <v>27</v>
      </c>
      <c r="F12828">
        <v>33</v>
      </c>
      <c r="G12828">
        <v>11</v>
      </c>
      <c r="H12828">
        <v>0</v>
      </c>
      <c r="I12828">
        <v>0</v>
      </c>
      <c r="J12828">
        <v>1</v>
      </c>
      <c r="K12828">
        <v>0</v>
      </c>
      <c r="L12828" t="s">
        <v>28</v>
      </c>
      <c r="M12828" t="s">
        <v>292</v>
      </c>
      <c r="N12828" t="s">
        <v>244</v>
      </c>
      <c r="O12828" t="s">
        <v>22</v>
      </c>
      <c r="P12828" t="s">
        <v>23</v>
      </c>
      <c r="Q12828" t="s">
        <v>24</v>
      </c>
    </row>
    <row r="12829" spans="1:17" x14ac:dyDescent="0.2">
      <c r="A12829" s="2">
        <v>40131</v>
      </c>
      <c r="B12829" t="s">
        <v>149</v>
      </c>
      <c r="C12829" t="s">
        <v>143</v>
      </c>
      <c r="D12829" t="s">
        <v>36</v>
      </c>
      <c r="E12829" t="s">
        <v>115</v>
      </c>
      <c r="F12829">
        <v>85</v>
      </c>
      <c r="G12829">
        <v>40</v>
      </c>
      <c r="H12829">
        <v>0</v>
      </c>
      <c r="I12829">
        <v>0</v>
      </c>
      <c r="J12829">
        <v>0</v>
      </c>
      <c r="K12829">
        <v>0</v>
      </c>
      <c r="L12829" t="s">
        <v>28</v>
      </c>
      <c r="M12829" t="s">
        <v>416</v>
      </c>
      <c r="N12829" t="s">
        <v>149</v>
      </c>
      <c r="O12829" t="s">
        <v>22</v>
      </c>
      <c r="P12829" t="s">
        <v>23</v>
      </c>
      <c r="Q12829" t="s">
        <v>30</v>
      </c>
    </row>
    <row r="12830" spans="1:17" x14ac:dyDescent="0.2">
      <c r="A12830" s="2">
        <v>40131</v>
      </c>
      <c r="B12830" t="s">
        <v>106</v>
      </c>
      <c r="C12830" t="s">
        <v>39</v>
      </c>
      <c r="D12830" t="s">
        <v>50</v>
      </c>
      <c r="E12830" t="s">
        <v>19</v>
      </c>
      <c r="F12830">
        <v>2</v>
      </c>
      <c r="G12830">
        <v>6</v>
      </c>
      <c r="H12830">
        <v>0</v>
      </c>
      <c r="I12830">
        <v>0</v>
      </c>
      <c r="J12830">
        <v>2</v>
      </c>
      <c r="K12830">
        <v>1</v>
      </c>
      <c r="L12830" t="s">
        <v>28</v>
      </c>
      <c r="M12830" t="s">
        <v>523</v>
      </c>
      <c r="N12830" t="s">
        <v>106</v>
      </c>
      <c r="O12830" t="s">
        <v>22</v>
      </c>
      <c r="P12830" t="s">
        <v>23</v>
      </c>
      <c r="Q12830" t="s">
        <v>24</v>
      </c>
    </row>
    <row r="12831" spans="1:17" x14ac:dyDescent="0.2">
      <c r="A12831" s="2">
        <v>40131</v>
      </c>
      <c r="B12831" t="s">
        <v>380</v>
      </c>
      <c r="C12831" t="s">
        <v>471</v>
      </c>
      <c r="D12831" t="s">
        <v>36</v>
      </c>
      <c r="E12831" t="s">
        <v>36</v>
      </c>
      <c r="F12831">
        <v>113</v>
      </c>
      <c r="G12831">
        <v>67</v>
      </c>
      <c r="H12831">
        <v>0</v>
      </c>
      <c r="I12831">
        <v>0</v>
      </c>
      <c r="J12831">
        <v>1</v>
      </c>
      <c r="K12831">
        <v>2</v>
      </c>
      <c r="L12831" t="s">
        <v>20</v>
      </c>
      <c r="M12831" t="s">
        <v>918</v>
      </c>
      <c r="N12831" t="s">
        <v>380</v>
      </c>
      <c r="O12831" t="s">
        <v>22</v>
      </c>
      <c r="P12831" t="s">
        <v>23</v>
      </c>
      <c r="Q12831" t="s">
        <v>41</v>
      </c>
    </row>
    <row r="12832" spans="1:17" x14ac:dyDescent="0.2">
      <c r="A12832" s="2">
        <v>40131</v>
      </c>
      <c r="B12832" t="s">
        <v>53</v>
      </c>
      <c r="C12832" t="s">
        <v>49</v>
      </c>
      <c r="D12832" t="s">
        <v>50</v>
      </c>
      <c r="E12832" t="s">
        <v>50</v>
      </c>
      <c r="F12832">
        <v>13</v>
      </c>
      <c r="G12832">
        <v>37</v>
      </c>
      <c r="H12832">
        <v>0</v>
      </c>
      <c r="I12832">
        <v>0</v>
      </c>
      <c r="J12832">
        <v>0</v>
      </c>
      <c r="K12832">
        <v>1</v>
      </c>
      <c r="L12832" t="s">
        <v>28</v>
      </c>
      <c r="M12832" t="s">
        <v>976</v>
      </c>
      <c r="N12832" t="s">
        <v>53</v>
      </c>
      <c r="O12832" t="s">
        <v>22</v>
      </c>
      <c r="P12832" t="s">
        <v>23</v>
      </c>
      <c r="Q12832" t="s">
        <v>41</v>
      </c>
    </row>
    <row r="12833" spans="1:17" x14ac:dyDescent="0.2">
      <c r="A12833" s="2">
        <v>40131</v>
      </c>
      <c r="B12833" t="s">
        <v>365</v>
      </c>
      <c r="C12833" t="s">
        <v>141</v>
      </c>
      <c r="D12833" t="s">
        <v>36</v>
      </c>
      <c r="E12833" t="s">
        <v>36</v>
      </c>
      <c r="F12833">
        <v>80</v>
      </c>
      <c r="G12833">
        <v>45</v>
      </c>
      <c r="H12833">
        <v>0</v>
      </c>
      <c r="I12833">
        <v>0</v>
      </c>
      <c r="J12833">
        <v>1</v>
      </c>
      <c r="K12833">
        <v>0</v>
      </c>
      <c r="L12833" t="s">
        <v>20</v>
      </c>
      <c r="M12833" t="s">
        <v>400</v>
      </c>
      <c r="N12833" t="s">
        <v>365</v>
      </c>
      <c r="O12833" t="s">
        <v>22</v>
      </c>
      <c r="P12833" t="s">
        <v>23</v>
      </c>
      <c r="Q12833" t="s">
        <v>24</v>
      </c>
    </row>
    <row r="12834" spans="1:17" x14ac:dyDescent="0.2">
      <c r="A12834" s="2">
        <v>40131</v>
      </c>
      <c r="B12834" t="s">
        <v>449</v>
      </c>
      <c r="C12834" t="s">
        <v>391</v>
      </c>
      <c r="D12834" t="s">
        <v>115</v>
      </c>
      <c r="E12834" t="s">
        <v>115</v>
      </c>
      <c r="F12834">
        <v>80</v>
      </c>
      <c r="G12834">
        <v>150</v>
      </c>
      <c r="H12834">
        <v>0</v>
      </c>
      <c r="I12834">
        <v>0</v>
      </c>
      <c r="J12834">
        <v>3</v>
      </c>
      <c r="K12834">
        <v>1</v>
      </c>
      <c r="L12834" t="s">
        <v>570</v>
      </c>
      <c r="M12834" t="s">
        <v>530</v>
      </c>
      <c r="N12834" t="s">
        <v>449</v>
      </c>
      <c r="O12834" t="s">
        <v>22</v>
      </c>
      <c r="P12834" t="s">
        <v>23</v>
      </c>
      <c r="Q12834" t="s">
        <v>24</v>
      </c>
    </row>
    <row r="12835" spans="1:17" x14ac:dyDescent="0.2">
      <c r="A12835" s="2">
        <v>40131</v>
      </c>
      <c r="B12835" t="s">
        <v>425</v>
      </c>
      <c r="C12835" t="s">
        <v>469</v>
      </c>
      <c r="D12835" t="s">
        <v>115</v>
      </c>
      <c r="E12835" t="s">
        <v>115</v>
      </c>
      <c r="F12835">
        <v>134</v>
      </c>
      <c r="G12835">
        <v>95</v>
      </c>
      <c r="H12835">
        <v>0</v>
      </c>
      <c r="I12835">
        <v>0</v>
      </c>
      <c r="J12835">
        <v>0</v>
      </c>
      <c r="K12835">
        <v>1</v>
      </c>
      <c r="L12835" t="s">
        <v>570</v>
      </c>
      <c r="M12835" t="s">
        <v>811</v>
      </c>
      <c r="N12835" t="s">
        <v>425</v>
      </c>
      <c r="O12835" t="s">
        <v>22</v>
      </c>
      <c r="P12835" t="s">
        <v>23</v>
      </c>
      <c r="Q12835" t="s">
        <v>41</v>
      </c>
    </row>
    <row r="12836" spans="1:17" x14ac:dyDescent="0.2">
      <c r="A12836" s="2">
        <v>40131</v>
      </c>
      <c r="B12836" t="s">
        <v>161</v>
      </c>
      <c r="C12836" t="s">
        <v>104</v>
      </c>
      <c r="D12836" t="s">
        <v>50</v>
      </c>
      <c r="E12836" t="s">
        <v>50</v>
      </c>
      <c r="F12836">
        <v>78</v>
      </c>
      <c r="G12836">
        <v>46</v>
      </c>
      <c r="H12836">
        <v>0</v>
      </c>
      <c r="I12836">
        <v>0</v>
      </c>
      <c r="J12836">
        <v>3</v>
      </c>
      <c r="K12836">
        <v>0</v>
      </c>
      <c r="L12836" t="s">
        <v>28</v>
      </c>
      <c r="M12836" t="s">
        <v>162</v>
      </c>
      <c r="N12836" t="s">
        <v>161</v>
      </c>
      <c r="O12836" t="s">
        <v>22</v>
      </c>
      <c r="P12836" t="s">
        <v>23</v>
      </c>
      <c r="Q12836" t="s">
        <v>24</v>
      </c>
    </row>
    <row r="12837" spans="1:17" x14ac:dyDescent="0.2">
      <c r="A12837" s="2">
        <v>40132</v>
      </c>
      <c r="B12837" t="s">
        <v>199</v>
      </c>
      <c r="C12837" t="s">
        <v>111</v>
      </c>
      <c r="D12837" t="s">
        <v>36</v>
      </c>
      <c r="E12837" t="s">
        <v>36</v>
      </c>
      <c r="F12837">
        <v>38</v>
      </c>
      <c r="G12837">
        <v>51</v>
      </c>
      <c r="H12837">
        <v>0</v>
      </c>
      <c r="I12837">
        <v>0</v>
      </c>
      <c r="J12837">
        <v>2</v>
      </c>
      <c r="K12837">
        <v>2</v>
      </c>
      <c r="L12837" t="s">
        <v>20</v>
      </c>
      <c r="M12837" t="s">
        <v>627</v>
      </c>
      <c r="N12837" t="s">
        <v>199</v>
      </c>
      <c r="O12837" t="s">
        <v>22</v>
      </c>
      <c r="P12837" t="s">
        <v>23</v>
      </c>
      <c r="Q12837" t="s">
        <v>30</v>
      </c>
    </row>
    <row r="12838" spans="1:17" x14ac:dyDescent="0.2">
      <c r="A12838" s="2">
        <v>40132</v>
      </c>
      <c r="B12838" t="s">
        <v>164</v>
      </c>
      <c r="C12838" t="s">
        <v>386</v>
      </c>
      <c r="D12838" t="s">
        <v>115</v>
      </c>
      <c r="E12838" t="s">
        <v>50</v>
      </c>
      <c r="F12838">
        <v>93</v>
      </c>
      <c r="G12838">
        <v>125</v>
      </c>
      <c r="H12838">
        <v>0</v>
      </c>
      <c r="I12838">
        <v>0</v>
      </c>
      <c r="J12838">
        <v>1</v>
      </c>
      <c r="K12838">
        <v>0</v>
      </c>
      <c r="L12838" t="s">
        <v>28</v>
      </c>
      <c r="M12838" t="s">
        <v>178</v>
      </c>
      <c r="N12838" t="s">
        <v>176</v>
      </c>
      <c r="O12838" t="s">
        <v>122</v>
      </c>
      <c r="P12838" t="s">
        <v>23</v>
      </c>
      <c r="Q12838" t="s">
        <v>24</v>
      </c>
    </row>
    <row r="12839" spans="1:17" x14ac:dyDescent="0.2">
      <c r="A12839" s="2">
        <v>40132</v>
      </c>
      <c r="B12839" t="s">
        <v>176</v>
      </c>
      <c r="C12839" t="s">
        <v>293</v>
      </c>
      <c r="D12839" t="s">
        <v>115</v>
      </c>
      <c r="E12839" t="s">
        <v>50</v>
      </c>
      <c r="F12839">
        <v>115</v>
      </c>
      <c r="G12839">
        <v>15</v>
      </c>
      <c r="H12839">
        <v>0</v>
      </c>
      <c r="I12839">
        <v>0</v>
      </c>
      <c r="J12839">
        <v>0</v>
      </c>
      <c r="K12839">
        <v>0</v>
      </c>
      <c r="L12839" t="s">
        <v>28</v>
      </c>
      <c r="M12839" t="s">
        <v>178</v>
      </c>
      <c r="N12839" t="s">
        <v>176</v>
      </c>
      <c r="O12839" t="s">
        <v>22</v>
      </c>
      <c r="P12839" t="s">
        <v>23</v>
      </c>
      <c r="Q12839" t="s">
        <v>30</v>
      </c>
    </row>
    <row r="12840" spans="1:17" x14ac:dyDescent="0.2">
      <c r="A12840" s="2">
        <v>40134</v>
      </c>
      <c r="B12840" t="s">
        <v>147</v>
      </c>
      <c r="C12840" t="s">
        <v>166</v>
      </c>
      <c r="D12840" t="s">
        <v>50</v>
      </c>
      <c r="E12840" t="s">
        <v>115</v>
      </c>
      <c r="F12840">
        <v>68</v>
      </c>
      <c r="G12840">
        <v>94</v>
      </c>
      <c r="H12840">
        <v>0</v>
      </c>
      <c r="I12840">
        <v>0</v>
      </c>
      <c r="J12840">
        <v>2</v>
      </c>
      <c r="K12840">
        <v>0</v>
      </c>
      <c r="L12840" t="s">
        <v>28</v>
      </c>
      <c r="M12840" t="s">
        <v>1396</v>
      </c>
      <c r="N12840" t="s">
        <v>67</v>
      </c>
      <c r="O12840" t="s">
        <v>122</v>
      </c>
      <c r="P12840" t="s">
        <v>23</v>
      </c>
      <c r="Q12840" t="s">
        <v>24</v>
      </c>
    </row>
    <row r="12841" spans="1:17" x14ac:dyDescent="0.2">
      <c r="A12841" s="2">
        <v>40134</v>
      </c>
      <c r="B12841" t="s">
        <v>239</v>
      </c>
      <c r="C12841" t="s">
        <v>25</v>
      </c>
      <c r="D12841" t="s">
        <v>115</v>
      </c>
      <c r="E12841" t="s">
        <v>19</v>
      </c>
      <c r="F12841">
        <v>79</v>
      </c>
      <c r="G12841">
        <v>1</v>
      </c>
      <c r="H12841">
        <v>0</v>
      </c>
      <c r="I12841">
        <v>0</v>
      </c>
      <c r="J12841">
        <v>0</v>
      </c>
      <c r="K12841">
        <v>2</v>
      </c>
      <c r="L12841" t="s">
        <v>28</v>
      </c>
      <c r="M12841" t="s">
        <v>240</v>
      </c>
      <c r="N12841" t="s">
        <v>239</v>
      </c>
      <c r="O12841" t="s">
        <v>22</v>
      </c>
      <c r="P12841" t="s">
        <v>23</v>
      </c>
      <c r="Q12841" t="s">
        <v>41</v>
      </c>
    </row>
    <row r="12842" spans="1:17" x14ac:dyDescent="0.2">
      <c r="A12842" s="2">
        <v>40134</v>
      </c>
      <c r="B12842" t="s">
        <v>244</v>
      </c>
      <c r="C12842" t="s">
        <v>107</v>
      </c>
      <c r="D12842" t="s">
        <v>50</v>
      </c>
      <c r="E12842" t="s">
        <v>19</v>
      </c>
      <c r="F12842">
        <v>33</v>
      </c>
      <c r="G12842">
        <v>17</v>
      </c>
      <c r="H12842">
        <v>0</v>
      </c>
      <c r="I12842">
        <v>0</v>
      </c>
      <c r="J12842">
        <v>1</v>
      </c>
      <c r="K12842">
        <v>2</v>
      </c>
      <c r="L12842" t="s">
        <v>28</v>
      </c>
      <c r="M12842" t="s">
        <v>1081</v>
      </c>
      <c r="N12842" t="s">
        <v>244</v>
      </c>
      <c r="O12842" t="s">
        <v>22</v>
      </c>
      <c r="P12842" t="s">
        <v>23</v>
      </c>
      <c r="Q12842" t="s">
        <v>41</v>
      </c>
    </row>
    <row r="12843" spans="1:17" x14ac:dyDescent="0.2">
      <c r="A12843" s="2">
        <v>40134</v>
      </c>
      <c r="B12843" t="s">
        <v>149</v>
      </c>
      <c r="C12843" t="s">
        <v>185</v>
      </c>
      <c r="D12843" t="s">
        <v>36</v>
      </c>
      <c r="E12843" t="s">
        <v>27</v>
      </c>
      <c r="F12843">
        <v>85</v>
      </c>
      <c r="G12843">
        <v>69</v>
      </c>
      <c r="H12843">
        <v>0</v>
      </c>
      <c r="I12843">
        <v>0</v>
      </c>
      <c r="J12843">
        <v>0</v>
      </c>
      <c r="K12843">
        <v>0</v>
      </c>
      <c r="L12843" t="s">
        <v>28</v>
      </c>
      <c r="M12843" t="s">
        <v>565</v>
      </c>
      <c r="N12843" t="s">
        <v>149</v>
      </c>
      <c r="O12843" t="s">
        <v>22</v>
      </c>
      <c r="P12843" t="s">
        <v>23</v>
      </c>
      <c r="Q12843" t="s">
        <v>30</v>
      </c>
    </row>
    <row r="12844" spans="1:17" x14ac:dyDescent="0.2">
      <c r="A12844" s="2">
        <v>40135</v>
      </c>
      <c r="B12844" t="s">
        <v>150</v>
      </c>
      <c r="C12844" t="s">
        <v>183</v>
      </c>
      <c r="D12844" t="s">
        <v>36</v>
      </c>
      <c r="E12844" t="s">
        <v>36</v>
      </c>
      <c r="F12844">
        <v>29</v>
      </c>
      <c r="G12844">
        <v>28</v>
      </c>
      <c r="H12844">
        <v>0</v>
      </c>
      <c r="I12844">
        <v>0</v>
      </c>
      <c r="J12844">
        <v>1</v>
      </c>
      <c r="K12844">
        <v>0</v>
      </c>
      <c r="L12844" t="s">
        <v>20</v>
      </c>
      <c r="M12844" t="s">
        <v>918</v>
      </c>
      <c r="N12844" t="s">
        <v>380</v>
      </c>
      <c r="O12844" t="s">
        <v>122</v>
      </c>
      <c r="P12844" t="s">
        <v>23</v>
      </c>
      <c r="Q12844" t="s">
        <v>24</v>
      </c>
    </row>
    <row r="12845" spans="1:17" x14ac:dyDescent="0.2">
      <c r="A12845" s="2">
        <v>40135</v>
      </c>
      <c r="B12845" t="s">
        <v>267</v>
      </c>
      <c r="C12845" t="s">
        <v>199</v>
      </c>
      <c r="D12845" t="s">
        <v>36</v>
      </c>
      <c r="E12845" t="s">
        <v>36</v>
      </c>
      <c r="F12845">
        <v>98</v>
      </c>
      <c r="G12845">
        <v>38</v>
      </c>
      <c r="H12845">
        <v>0</v>
      </c>
      <c r="I12845">
        <v>0</v>
      </c>
      <c r="J12845">
        <v>0</v>
      </c>
      <c r="K12845">
        <v>0</v>
      </c>
      <c r="L12845" t="s">
        <v>28</v>
      </c>
      <c r="M12845" t="s">
        <v>268</v>
      </c>
      <c r="N12845" t="s">
        <v>267</v>
      </c>
      <c r="O12845" t="s">
        <v>22</v>
      </c>
      <c r="P12845" t="s">
        <v>23</v>
      </c>
      <c r="Q12845" t="s">
        <v>30</v>
      </c>
    </row>
    <row r="12846" spans="1:17" x14ac:dyDescent="0.2">
      <c r="A12846" s="2">
        <v>40135</v>
      </c>
      <c r="B12846" t="s">
        <v>69</v>
      </c>
      <c r="C12846" t="s">
        <v>106</v>
      </c>
      <c r="D12846" t="s">
        <v>50</v>
      </c>
      <c r="E12846" t="s">
        <v>50</v>
      </c>
      <c r="F12846">
        <v>58</v>
      </c>
      <c r="G12846">
        <v>2</v>
      </c>
      <c r="H12846">
        <v>0</v>
      </c>
      <c r="I12846">
        <v>0</v>
      </c>
      <c r="J12846">
        <v>1</v>
      </c>
      <c r="K12846">
        <v>5</v>
      </c>
      <c r="L12846" t="s">
        <v>28</v>
      </c>
      <c r="M12846" t="s">
        <v>71</v>
      </c>
      <c r="N12846" t="s">
        <v>69</v>
      </c>
      <c r="O12846" t="s">
        <v>22</v>
      </c>
      <c r="P12846" t="s">
        <v>23</v>
      </c>
      <c r="Q12846" t="s">
        <v>41</v>
      </c>
    </row>
    <row r="12847" spans="1:17" x14ac:dyDescent="0.2">
      <c r="A12847" s="2">
        <v>40135</v>
      </c>
      <c r="B12847" t="s">
        <v>386</v>
      </c>
      <c r="C12847" t="s">
        <v>293</v>
      </c>
      <c r="D12847" t="s">
        <v>50</v>
      </c>
      <c r="E12847" t="s">
        <v>50</v>
      </c>
      <c r="F12847">
        <v>125</v>
      </c>
      <c r="G12847">
        <v>15</v>
      </c>
      <c r="H12847">
        <v>0</v>
      </c>
      <c r="I12847">
        <v>0</v>
      </c>
      <c r="J12847">
        <v>2</v>
      </c>
      <c r="K12847">
        <v>0</v>
      </c>
      <c r="L12847" t="s">
        <v>28</v>
      </c>
      <c r="M12847" t="s">
        <v>178</v>
      </c>
      <c r="N12847" t="s">
        <v>176</v>
      </c>
      <c r="O12847" t="s">
        <v>122</v>
      </c>
      <c r="P12847" t="s">
        <v>23</v>
      </c>
      <c r="Q12847" t="s">
        <v>24</v>
      </c>
    </row>
    <row r="12848" spans="1:17" x14ac:dyDescent="0.2">
      <c r="A12848" s="2">
        <v>40135</v>
      </c>
      <c r="B12848" t="s">
        <v>402</v>
      </c>
      <c r="C12848" t="s">
        <v>389</v>
      </c>
      <c r="D12848" t="s">
        <v>115</v>
      </c>
      <c r="E12848" t="s">
        <v>115</v>
      </c>
      <c r="F12848">
        <v>61</v>
      </c>
      <c r="G12848">
        <v>139</v>
      </c>
      <c r="H12848">
        <v>0</v>
      </c>
      <c r="I12848">
        <v>0</v>
      </c>
      <c r="J12848">
        <v>4</v>
      </c>
      <c r="K12848">
        <v>0</v>
      </c>
      <c r="L12848" t="s">
        <v>570</v>
      </c>
      <c r="M12848" t="s">
        <v>1002</v>
      </c>
      <c r="N12848" t="s">
        <v>402</v>
      </c>
      <c r="O12848" t="s">
        <v>22</v>
      </c>
      <c r="P12848" t="s">
        <v>23</v>
      </c>
      <c r="Q12848" t="s">
        <v>24</v>
      </c>
    </row>
    <row r="12849" spans="1:17" x14ac:dyDescent="0.2">
      <c r="A12849" s="2">
        <v>40135</v>
      </c>
      <c r="B12849" t="s">
        <v>646</v>
      </c>
      <c r="C12849" t="s">
        <v>82</v>
      </c>
      <c r="D12849" t="s">
        <v>50</v>
      </c>
      <c r="E12849" t="s">
        <v>50</v>
      </c>
      <c r="F12849">
        <v>42</v>
      </c>
      <c r="G12849">
        <v>10</v>
      </c>
      <c r="H12849">
        <v>0</v>
      </c>
      <c r="I12849">
        <v>0</v>
      </c>
      <c r="J12849">
        <v>0</v>
      </c>
      <c r="K12849">
        <v>1</v>
      </c>
      <c r="L12849" t="s">
        <v>20</v>
      </c>
      <c r="M12849" t="s">
        <v>909</v>
      </c>
      <c r="N12849" t="s">
        <v>646</v>
      </c>
      <c r="O12849" t="s">
        <v>22</v>
      </c>
      <c r="P12849" t="s">
        <v>23</v>
      </c>
      <c r="Q12849" t="s">
        <v>41</v>
      </c>
    </row>
    <row r="12850" spans="1:17" x14ac:dyDescent="0.2">
      <c r="A12850" s="2">
        <v>40135</v>
      </c>
      <c r="B12850" t="s">
        <v>72</v>
      </c>
      <c r="C12850" t="s">
        <v>77</v>
      </c>
      <c r="D12850" t="s">
        <v>50</v>
      </c>
      <c r="E12850" t="s">
        <v>27</v>
      </c>
      <c r="F12850">
        <v>27</v>
      </c>
      <c r="G12850">
        <v>11</v>
      </c>
      <c r="H12850">
        <v>0</v>
      </c>
      <c r="I12850">
        <v>0</v>
      </c>
      <c r="J12850">
        <v>3</v>
      </c>
      <c r="K12850">
        <v>1</v>
      </c>
      <c r="L12850" t="s">
        <v>28</v>
      </c>
      <c r="M12850" t="s">
        <v>1216</v>
      </c>
      <c r="N12850" t="s">
        <v>72</v>
      </c>
      <c r="O12850" t="s">
        <v>22</v>
      </c>
      <c r="P12850" t="s">
        <v>23</v>
      </c>
      <c r="Q12850" t="s">
        <v>24</v>
      </c>
    </row>
    <row r="12851" spans="1:17" x14ac:dyDescent="0.2">
      <c r="A12851" s="2">
        <v>40135</v>
      </c>
      <c r="B12851" t="s">
        <v>67</v>
      </c>
      <c r="C12851" t="s">
        <v>98</v>
      </c>
      <c r="D12851" t="s">
        <v>50</v>
      </c>
      <c r="E12851" t="s">
        <v>50</v>
      </c>
      <c r="F12851">
        <v>9</v>
      </c>
      <c r="G12851">
        <v>34</v>
      </c>
      <c r="H12851">
        <v>0</v>
      </c>
      <c r="I12851">
        <v>0</v>
      </c>
      <c r="J12851">
        <v>1</v>
      </c>
      <c r="K12851">
        <v>1</v>
      </c>
      <c r="L12851" t="s">
        <v>20</v>
      </c>
      <c r="M12851" t="s">
        <v>769</v>
      </c>
      <c r="N12851" t="s">
        <v>67</v>
      </c>
      <c r="O12851" t="s">
        <v>22</v>
      </c>
      <c r="P12851" t="s">
        <v>23</v>
      </c>
      <c r="Q12851" t="s">
        <v>30</v>
      </c>
    </row>
    <row r="12852" spans="1:17" x14ac:dyDescent="0.2">
      <c r="A12852" s="2">
        <v>40135</v>
      </c>
      <c r="B12852" t="s">
        <v>129</v>
      </c>
      <c r="C12852" t="s">
        <v>136</v>
      </c>
      <c r="D12852" t="s">
        <v>50</v>
      </c>
      <c r="E12852" t="s">
        <v>36</v>
      </c>
      <c r="F12852">
        <v>5</v>
      </c>
      <c r="G12852">
        <v>19</v>
      </c>
      <c r="H12852">
        <v>0</v>
      </c>
      <c r="I12852">
        <v>0</v>
      </c>
      <c r="J12852">
        <v>2</v>
      </c>
      <c r="K12852">
        <v>2</v>
      </c>
      <c r="L12852" t="s">
        <v>28</v>
      </c>
      <c r="M12852" t="s">
        <v>822</v>
      </c>
      <c r="N12852" t="s">
        <v>129</v>
      </c>
      <c r="O12852" t="s">
        <v>22</v>
      </c>
      <c r="P12852" t="s">
        <v>23</v>
      </c>
      <c r="Q12852" t="s">
        <v>30</v>
      </c>
    </row>
    <row r="12853" spans="1:17" x14ac:dyDescent="0.2">
      <c r="A12853" s="2">
        <v>40135</v>
      </c>
      <c r="B12853" t="s">
        <v>304</v>
      </c>
      <c r="C12853" t="s">
        <v>42</v>
      </c>
      <c r="D12853" t="s">
        <v>27</v>
      </c>
      <c r="E12853" t="s">
        <v>19</v>
      </c>
      <c r="F12853">
        <v>35</v>
      </c>
      <c r="G12853">
        <v>74</v>
      </c>
      <c r="H12853">
        <v>0</v>
      </c>
      <c r="I12853">
        <v>0</v>
      </c>
      <c r="J12853">
        <v>1</v>
      </c>
      <c r="K12853">
        <v>2</v>
      </c>
      <c r="L12853" t="s">
        <v>28</v>
      </c>
      <c r="M12853" t="s">
        <v>771</v>
      </c>
      <c r="N12853" t="s">
        <v>77</v>
      </c>
      <c r="O12853" t="s">
        <v>122</v>
      </c>
      <c r="P12853" t="s">
        <v>23</v>
      </c>
      <c r="Q12853" t="s">
        <v>41</v>
      </c>
    </row>
    <row r="12854" spans="1:17" x14ac:dyDescent="0.2">
      <c r="A12854" s="2">
        <v>40135</v>
      </c>
      <c r="B12854" t="s">
        <v>254</v>
      </c>
      <c r="C12854" t="s">
        <v>143</v>
      </c>
      <c r="D12854" t="s">
        <v>115</v>
      </c>
      <c r="E12854" t="s">
        <v>115</v>
      </c>
      <c r="F12854">
        <v>127</v>
      </c>
      <c r="G12854">
        <v>40</v>
      </c>
      <c r="H12854">
        <v>0</v>
      </c>
      <c r="I12854">
        <v>0</v>
      </c>
      <c r="J12854">
        <v>0</v>
      </c>
      <c r="K12854">
        <v>4</v>
      </c>
      <c r="L12854" t="s">
        <v>570</v>
      </c>
      <c r="M12854" t="s">
        <v>434</v>
      </c>
      <c r="N12854" t="s">
        <v>254</v>
      </c>
      <c r="O12854" t="s">
        <v>22</v>
      </c>
      <c r="P12854" t="s">
        <v>23</v>
      </c>
      <c r="Q12854" t="s">
        <v>41</v>
      </c>
    </row>
    <row r="12855" spans="1:17" x14ac:dyDescent="0.2">
      <c r="A12855" s="2">
        <v>40135</v>
      </c>
      <c r="B12855" t="s">
        <v>363</v>
      </c>
      <c r="C12855" t="s">
        <v>301</v>
      </c>
      <c r="D12855" t="s">
        <v>115</v>
      </c>
      <c r="E12855" t="s">
        <v>115</v>
      </c>
      <c r="F12855">
        <v>129</v>
      </c>
      <c r="G12855">
        <v>109</v>
      </c>
      <c r="H12855">
        <v>0</v>
      </c>
      <c r="I12855">
        <v>0</v>
      </c>
      <c r="J12855">
        <v>1</v>
      </c>
      <c r="K12855">
        <v>1</v>
      </c>
      <c r="L12855" t="s">
        <v>570</v>
      </c>
      <c r="M12855" t="s">
        <v>513</v>
      </c>
      <c r="N12855" t="s">
        <v>363</v>
      </c>
      <c r="O12855" t="s">
        <v>22</v>
      </c>
      <c r="P12855" t="s">
        <v>23</v>
      </c>
      <c r="Q12855" t="s">
        <v>30</v>
      </c>
    </row>
    <row r="12856" spans="1:17" x14ac:dyDescent="0.2">
      <c r="A12856" s="2">
        <v>40135</v>
      </c>
      <c r="B12856" t="s">
        <v>167</v>
      </c>
      <c r="C12856" t="s">
        <v>328</v>
      </c>
      <c r="D12856" t="s">
        <v>115</v>
      </c>
      <c r="E12856" t="s">
        <v>50</v>
      </c>
      <c r="F12856">
        <v>62</v>
      </c>
      <c r="G12856">
        <v>66</v>
      </c>
      <c r="H12856">
        <v>0</v>
      </c>
      <c r="I12856">
        <v>0</v>
      </c>
      <c r="J12856">
        <v>1</v>
      </c>
      <c r="K12856">
        <v>1</v>
      </c>
      <c r="L12856" t="s">
        <v>28</v>
      </c>
      <c r="M12856" t="s">
        <v>625</v>
      </c>
      <c r="N12856" t="s">
        <v>167</v>
      </c>
      <c r="O12856" t="s">
        <v>22</v>
      </c>
      <c r="P12856" t="s">
        <v>23</v>
      </c>
      <c r="Q12856" t="s">
        <v>30</v>
      </c>
    </row>
    <row r="12857" spans="1:17" x14ac:dyDescent="0.2">
      <c r="A12857" s="2">
        <v>40135</v>
      </c>
      <c r="B12857" t="s">
        <v>119</v>
      </c>
      <c r="C12857" t="s">
        <v>52</v>
      </c>
      <c r="D12857" t="s">
        <v>50</v>
      </c>
      <c r="E12857" t="s">
        <v>50</v>
      </c>
      <c r="F12857">
        <v>4</v>
      </c>
      <c r="G12857">
        <v>41</v>
      </c>
      <c r="H12857">
        <v>0</v>
      </c>
      <c r="I12857">
        <v>0</v>
      </c>
      <c r="J12857">
        <v>1</v>
      </c>
      <c r="K12857">
        <v>0</v>
      </c>
      <c r="L12857" t="s">
        <v>28</v>
      </c>
      <c r="M12857" t="s">
        <v>1397</v>
      </c>
      <c r="N12857" t="s">
        <v>119</v>
      </c>
      <c r="O12857" t="s">
        <v>22</v>
      </c>
      <c r="P12857" t="s">
        <v>23</v>
      </c>
      <c r="Q12857" t="s">
        <v>24</v>
      </c>
    </row>
    <row r="12858" spans="1:17" x14ac:dyDescent="0.2">
      <c r="A12858" s="2">
        <v>40135</v>
      </c>
      <c r="B12858" t="s">
        <v>133</v>
      </c>
      <c r="C12858" t="s">
        <v>1204</v>
      </c>
      <c r="D12858" t="s">
        <v>115</v>
      </c>
      <c r="E12858" t="s">
        <v>50</v>
      </c>
      <c r="F12858">
        <v>48</v>
      </c>
      <c r="G12858">
        <v>20</v>
      </c>
      <c r="H12858">
        <v>0</v>
      </c>
      <c r="I12858">
        <v>0</v>
      </c>
      <c r="J12858">
        <v>0</v>
      </c>
      <c r="K12858">
        <v>1</v>
      </c>
      <c r="L12858" t="s">
        <v>28</v>
      </c>
      <c r="M12858" t="s">
        <v>91</v>
      </c>
      <c r="N12858" t="s">
        <v>89</v>
      </c>
      <c r="O12858" t="s">
        <v>122</v>
      </c>
      <c r="P12858" t="s">
        <v>23</v>
      </c>
      <c r="Q12858" t="s">
        <v>41</v>
      </c>
    </row>
    <row r="12859" spans="1:17" x14ac:dyDescent="0.2">
      <c r="A12859" s="2">
        <v>40135</v>
      </c>
      <c r="B12859" t="s">
        <v>391</v>
      </c>
      <c r="C12859" t="s">
        <v>449</v>
      </c>
      <c r="D12859" t="s">
        <v>115</v>
      </c>
      <c r="E12859" t="s">
        <v>115</v>
      </c>
      <c r="F12859">
        <v>150</v>
      </c>
      <c r="G12859">
        <v>80</v>
      </c>
      <c r="H12859">
        <v>0</v>
      </c>
      <c r="I12859">
        <v>0</v>
      </c>
      <c r="J12859">
        <v>1</v>
      </c>
      <c r="K12859">
        <v>3</v>
      </c>
      <c r="L12859" t="s">
        <v>570</v>
      </c>
      <c r="M12859" t="s">
        <v>392</v>
      </c>
      <c r="N12859" t="s">
        <v>391</v>
      </c>
      <c r="O12859" t="s">
        <v>22</v>
      </c>
      <c r="P12859" t="s">
        <v>23</v>
      </c>
      <c r="Q12859" t="s">
        <v>41</v>
      </c>
    </row>
    <row r="12860" spans="1:17" x14ac:dyDescent="0.2">
      <c r="A12860" s="2">
        <v>40135</v>
      </c>
      <c r="B12860" t="s">
        <v>184</v>
      </c>
      <c r="C12860" t="s">
        <v>87</v>
      </c>
      <c r="D12860" t="s">
        <v>50</v>
      </c>
      <c r="E12860" t="s">
        <v>50</v>
      </c>
      <c r="F12860">
        <v>146</v>
      </c>
      <c r="G12860">
        <v>23</v>
      </c>
      <c r="H12860">
        <v>0</v>
      </c>
      <c r="I12860">
        <v>0</v>
      </c>
      <c r="J12860">
        <v>1</v>
      </c>
      <c r="K12860">
        <v>4</v>
      </c>
      <c r="L12860" t="s">
        <v>28</v>
      </c>
      <c r="M12860" t="s">
        <v>1018</v>
      </c>
      <c r="N12860" t="s">
        <v>184</v>
      </c>
      <c r="O12860" t="s">
        <v>22</v>
      </c>
      <c r="P12860" t="s">
        <v>23</v>
      </c>
      <c r="Q12860" t="s">
        <v>41</v>
      </c>
    </row>
    <row r="12861" spans="1:17" x14ac:dyDescent="0.2">
      <c r="A12861" s="2">
        <v>40135</v>
      </c>
      <c r="B12861" t="s">
        <v>1279</v>
      </c>
      <c r="C12861" t="s">
        <v>317</v>
      </c>
      <c r="D12861" t="s">
        <v>50</v>
      </c>
      <c r="E12861" t="s">
        <v>50</v>
      </c>
      <c r="F12861">
        <v>75</v>
      </c>
      <c r="G12861">
        <v>73</v>
      </c>
      <c r="H12861">
        <v>0</v>
      </c>
      <c r="I12861">
        <v>0</v>
      </c>
      <c r="J12861">
        <v>1</v>
      </c>
      <c r="K12861">
        <v>0</v>
      </c>
      <c r="L12861" t="s">
        <v>28</v>
      </c>
      <c r="M12861" t="s">
        <v>1280</v>
      </c>
      <c r="N12861" t="s">
        <v>1279</v>
      </c>
      <c r="O12861" t="s">
        <v>22</v>
      </c>
      <c r="P12861" t="s">
        <v>23</v>
      </c>
      <c r="Q12861" t="s">
        <v>24</v>
      </c>
    </row>
    <row r="12862" spans="1:17" x14ac:dyDescent="0.2">
      <c r="A12862" s="2">
        <v>40135</v>
      </c>
      <c r="B12862" t="s">
        <v>126</v>
      </c>
      <c r="C12862" t="s">
        <v>38</v>
      </c>
      <c r="D12862" t="s">
        <v>50</v>
      </c>
      <c r="E12862" t="s">
        <v>19</v>
      </c>
      <c r="F12862">
        <v>3</v>
      </c>
      <c r="G12862">
        <v>21</v>
      </c>
      <c r="H12862">
        <v>0</v>
      </c>
      <c r="I12862">
        <v>0</v>
      </c>
      <c r="J12862">
        <v>0</v>
      </c>
      <c r="K12862">
        <v>0</v>
      </c>
      <c r="L12862" t="s">
        <v>28</v>
      </c>
      <c r="M12862" t="s">
        <v>1398</v>
      </c>
      <c r="N12862" t="s">
        <v>126</v>
      </c>
      <c r="O12862" t="s">
        <v>22</v>
      </c>
      <c r="P12862" t="s">
        <v>23</v>
      </c>
      <c r="Q12862" t="s">
        <v>30</v>
      </c>
    </row>
    <row r="12863" spans="1:17" x14ac:dyDescent="0.2">
      <c r="A12863" s="2">
        <v>40135</v>
      </c>
      <c r="B12863" t="s">
        <v>90</v>
      </c>
      <c r="C12863" t="s">
        <v>56</v>
      </c>
      <c r="D12863" t="s">
        <v>50</v>
      </c>
      <c r="E12863" t="s">
        <v>27</v>
      </c>
      <c r="F12863">
        <v>56</v>
      </c>
      <c r="G12863">
        <v>53</v>
      </c>
      <c r="H12863">
        <v>0</v>
      </c>
      <c r="I12863">
        <v>0</v>
      </c>
      <c r="J12863">
        <v>1</v>
      </c>
      <c r="K12863">
        <v>0</v>
      </c>
      <c r="L12863" t="s">
        <v>28</v>
      </c>
      <c r="M12863" t="s">
        <v>975</v>
      </c>
      <c r="N12863" t="s">
        <v>90</v>
      </c>
      <c r="O12863" t="s">
        <v>22</v>
      </c>
      <c r="P12863" t="s">
        <v>23</v>
      </c>
      <c r="Q12863" t="s">
        <v>24</v>
      </c>
    </row>
    <row r="12864" spans="1:17" x14ac:dyDescent="0.2">
      <c r="A12864" s="2">
        <v>40135</v>
      </c>
      <c r="B12864" t="s">
        <v>249</v>
      </c>
      <c r="C12864" t="s">
        <v>95</v>
      </c>
      <c r="D12864" t="s">
        <v>50</v>
      </c>
      <c r="E12864" t="s">
        <v>50</v>
      </c>
      <c r="F12864">
        <v>49</v>
      </c>
      <c r="G12864">
        <v>12</v>
      </c>
      <c r="H12864">
        <v>0</v>
      </c>
      <c r="I12864">
        <v>0</v>
      </c>
      <c r="J12864">
        <v>1</v>
      </c>
      <c r="K12864">
        <v>0</v>
      </c>
      <c r="L12864" t="s">
        <v>20</v>
      </c>
      <c r="M12864" t="s">
        <v>299</v>
      </c>
      <c r="N12864" t="s">
        <v>249</v>
      </c>
      <c r="O12864" t="s">
        <v>22</v>
      </c>
      <c r="P12864" t="s">
        <v>23</v>
      </c>
      <c r="Q12864" t="s">
        <v>24</v>
      </c>
    </row>
    <row r="12865" spans="1:17" x14ac:dyDescent="0.2">
      <c r="A12865" s="2">
        <v>40135</v>
      </c>
      <c r="B12865" t="s">
        <v>469</v>
      </c>
      <c r="C12865" t="s">
        <v>425</v>
      </c>
      <c r="D12865" t="s">
        <v>115</v>
      </c>
      <c r="E12865" t="s">
        <v>115</v>
      </c>
      <c r="F12865">
        <v>95</v>
      </c>
      <c r="G12865">
        <v>134</v>
      </c>
      <c r="H12865">
        <v>0</v>
      </c>
      <c r="I12865">
        <v>0</v>
      </c>
      <c r="J12865">
        <v>0</v>
      </c>
      <c r="K12865">
        <v>0</v>
      </c>
      <c r="L12865" t="s">
        <v>570</v>
      </c>
      <c r="M12865" t="s">
        <v>980</v>
      </c>
      <c r="N12865" t="s">
        <v>469</v>
      </c>
      <c r="O12865" t="s">
        <v>22</v>
      </c>
      <c r="P12865" t="s">
        <v>23</v>
      </c>
      <c r="Q12865" t="s">
        <v>30</v>
      </c>
    </row>
    <row r="12866" spans="1:17" x14ac:dyDescent="0.2">
      <c r="A12866" s="2">
        <v>40135</v>
      </c>
      <c r="B12866" t="s">
        <v>114</v>
      </c>
      <c r="C12866" t="s">
        <v>443</v>
      </c>
      <c r="D12866" t="s">
        <v>115</v>
      </c>
      <c r="E12866" t="s">
        <v>115</v>
      </c>
      <c r="F12866">
        <v>110</v>
      </c>
      <c r="G12866">
        <v>119</v>
      </c>
      <c r="H12866">
        <v>0</v>
      </c>
      <c r="I12866">
        <v>0</v>
      </c>
      <c r="J12866">
        <v>0</v>
      </c>
      <c r="K12866">
        <v>1</v>
      </c>
      <c r="L12866" t="s">
        <v>570</v>
      </c>
      <c r="M12866" t="s">
        <v>226</v>
      </c>
      <c r="N12866" t="s">
        <v>114</v>
      </c>
      <c r="O12866" t="s">
        <v>22</v>
      </c>
      <c r="P12866" t="s">
        <v>23</v>
      </c>
      <c r="Q12866" t="s">
        <v>41</v>
      </c>
    </row>
    <row r="12867" spans="1:17" x14ac:dyDescent="0.2">
      <c r="A12867" s="2">
        <v>40135</v>
      </c>
      <c r="B12867" t="s">
        <v>168</v>
      </c>
      <c r="C12867" t="s">
        <v>153</v>
      </c>
      <c r="D12867" t="s">
        <v>50</v>
      </c>
      <c r="E12867" t="s">
        <v>50</v>
      </c>
      <c r="F12867">
        <v>22</v>
      </c>
      <c r="G12867">
        <v>16</v>
      </c>
      <c r="H12867">
        <v>0</v>
      </c>
      <c r="I12867">
        <v>0</v>
      </c>
      <c r="J12867">
        <v>0</v>
      </c>
      <c r="K12867">
        <v>1</v>
      </c>
      <c r="L12867" t="s">
        <v>20</v>
      </c>
      <c r="M12867" t="s">
        <v>1097</v>
      </c>
      <c r="N12867" t="s">
        <v>168</v>
      </c>
      <c r="O12867" t="s">
        <v>22</v>
      </c>
      <c r="P12867" t="s">
        <v>23</v>
      </c>
      <c r="Q12867" t="s">
        <v>41</v>
      </c>
    </row>
    <row r="12868" spans="1:17" x14ac:dyDescent="0.2">
      <c r="A12868" s="2">
        <v>40135</v>
      </c>
      <c r="B12868" t="s">
        <v>176</v>
      </c>
      <c r="C12868" t="s">
        <v>164</v>
      </c>
      <c r="D12868" t="s">
        <v>115</v>
      </c>
      <c r="E12868" t="s">
        <v>115</v>
      </c>
      <c r="F12868">
        <v>115</v>
      </c>
      <c r="G12868">
        <v>93</v>
      </c>
      <c r="H12868">
        <v>0</v>
      </c>
      <c r="I12868">
        <v>0</v>
      </c>
      <c r="J12868">
        <v>0</v>
      </c>
      <c r="K12868">
        <v>1</v>
      </c>
      <c r="L12868" t="s">
        <v>28</v>
      </c>
      <c r="M12868" t="s">
        <v>178</v>
      </c>
      <c r="N12868" t="s">
        <v>176</v>
      </c>
      <c r="O12868" t="s">
        <v>22</v>
      </c>
      <c r="P12868" t="s">
        <v>23</v>
      </c>
      <c r="Q12868" t="s">
        <v>41</v>
      </c>
    </row>
    <row r="12869" spans="1:17" x14ac:dyDescent="0.2">
      <c r="A12869" s="2">
        <v>40135</v>
      </c>
      <c r="B12869" t="s">
        <v>18</v>
      </c>
      <c r="C12869" t="s">
        <v>131</v>
      </c>
      <c r="D12869" t="s">
        <v>19</v>
      </c>
      <c r="E12869" t="s">
        <v>27</v>
      </c>
      <c r="F12869">
        <v>25</v>
      </c>
      <c r="G12869">
        <v>43</v>
      </c>
      <c r="H12869">
        <v>0</v>
      </c>
      <c r="I12869">
        <v>0</v>
      </c>
      <c r="J12869">
        <v>1</v>
      </c>
      <c r="K12869">
        <v>1</v>
      </c>
      <c r="L12869" t="s">
        <v>20</v>
      </c>
      <c r="M12869" t="s">
        <v>64</v>
      </c>
      <c r="N12869" t="s">
        <v>18</v>
      </c>
      <c r="O12869" t="s">
        <v>22</v>
      </c>
      <c r="P12869" t="s">
        <v>23</v>
      </c>
      <c r="Q12869" t="s">
        <v>30</v>
      </c>
    </row>
    <row r="12870" spans="1:17" x14ac:dyDescent="0.2">
      <c r="A12870" s="2">
        <v>40138</v>
      </c>
      <c r="B12870" t="s">
        <v>138</v>
      </c>
      <c r="C12870" t="s">
        <v>163</v>
      </c>
      <c r="D12870" t="s">
        <v>36</v>
      </c>
      <c r="E12870" t="s">
        <v>115</v>
      </c>
      <c r="F12870">
        <v>90</v>
      </c>
      <c r="G12870">
        <v>84</v>
      </c>
      <c r="H12870">
        <v>0</v>
      </c>
      <c r="I12870">
        <v>0</v>
      </c>
      <c r="J12870">
        <v>4</v>
      </c>
      <c r="K12870">
        <v>1</v>
      </c>
      <c r="L12870" t="s">
        <v>28</v>
      </c>
      <c r="M12870" t="s">
        <v>139</v>
      </c>
      <c r="N12870" t="s">
        <v>138</v>
      </c>
      <c r="O12870" t="s">
        <v>22</v>
      </c>
      <c r="P12870" t="s">
        <v>23</v>
      </c>
      <c r="Q12870" t="s">
        <v>24</v>
      </c>
    </row>
    <row r="12871" spans="1:17" x14ac:dyDescent="0.2">
      <c r="A12871" s="2">
        <v>40139</v>
      </c>
      <c r="B12871" t="s">
        <v>182</v>
      </c>
      <c r="C12871" t="s">
        <v>464</v>
      </c>
      <c r="D12871" t="s">
        <v>115</v>
      </c>
      <c r="E12871" t="s">
        <v>115</v>
      </c>
      <c r="F12871">
        <v>97</v>
      </c>
      <c r="G12871">
        <v>147</v>
      </c>
      <c r="H12871">
        <v>0</v>
      </c>
      <c r="I12871">
        <v>0</v>
      </c>
      <c r="J12871">
        <v>1</v>
      </c>
      <c r="K12871">
        <v>0</v>
      </c>
      <c r="L12871" t="s">
        <v>570</v>
      </c>
      <c r="M12871" t="s">
        <v>1353</v>
      </c>
      <c r="N12871" t="s">
        <v>182</v>
      </c>
      <c r="O12871" t="s">
        <v>22</v>
      </c>
      <c r="P12871" t="s">
        <v>23</v>
      </c>
      <c r="Q12871" t="s">
        <v>24</v>
      </c>
    </row>
    <row r="12872" spans="1:17" x14ac:dyDescent="0.2">
      <c r="A12872" s="2">
        <v>40139</v>
      </c>
      <c r="B12872" t="s">
        <v>177</v>
      </c>
      <c r="C12872" t="s">
        <v>167</v>
      </c>
      <c r="D12872" t="s">
        <v>115</v>
      </c>
      <c r="E12872" t="s">
        <v>115</v>
      </c>
      <c r="F12872">
        <v>128</v>
      </c>
      <c r="G12872">
        <v>63</v>
      </c>
      <c r="H12872">
        <v>0</v>
      </c>
      <c r="I12872">
        <v>0</v>
      </c>
      <c r="J12872">
        <v>1</v>
      </c>
      <c r="K12872">
        <v>0</v>
      </c>
      <c r="L12872" t="s">
        <v>570</v>
      </c>
      <c r="M12872" t="s">
        <v>640</v>
      </c>
      <c r="N12872" t="s">
        <v>177</v>
      </c>
      <c r="O12872" t="s">
        <v>22</v>
      </c>
      <c r="P12872" t="s">
        <v>23</v>
      </c>
      <c r="Q12872" t="s">
        <v>24</v>
      </c>
    </row>
    <row r="12873" spans="1:17" x14ac:dyDescent="0.2">
      <c r="A12873" s="2">
        <v>40145</v>
      </c>
      <c r="B12873" t="s">
        <v>207</v>
      </c>
      <c r="C12873" t="s">
        <v>138</v>
      </c>
      <c r="D12873" t="s">
        <v>36</v>
      </c>
      <c r="E12873" t="s">
        <v>36</v>
      </c>
      <c r="F12873">
        <v>105</v>
      </c>
      <c r="G12873">
        <v>90</v>
      </c>
      <c r="H12873">
        <v>0</v>
      </c>
      <c r="I12873">
        <v>0</v>
      </c>
      <c r="J12873">
        <v>0</v>
      </c>
      <c r="K12873">
        <v>2</v>
      </c>
      <c r="L12873" t="s">
        <v>418</v>
      </c>
      <c r="M12873" t="s">
        <v>209</v>
      </c>
      <c r="N12873" t="s">
        <v>207</v>
      </c>
      <c r="O12873" t="s">
        <v>22</v>
      </c>
      <c r="P12873" t="s">
        <v>23</v>
      </c>
      <c r="Q12873" t="s">
        <v>41</v>
      </c>
    </row>
    <row r="12874" spans="1:17" x14ac:dyDescent="0.2">
      <c r="A12874" s="2">
        <v>40146</v>
      </c>
      <c r="B12874" t="s">
        <v>617</v>
      </c>
      <c r="C12874" t="s">
        <v>556</v>
      </c>
      <c r="D12874" t="s">
        <v>36</v>
      </c>
      <c r="E12874" t="s">
        <v>36</v>
      </c>
      <c r="F12874">
        <v>110</v>
      </c>
      <c r="G12874">
        <v>167</v>
      </c>
      <c r="H12874">
        <v>0</v>
      </c>
      <c r="I12874">
        <v>0</v>
      </c>
      <c r="J12874">
        <v>1</v>
      </c>
      <c r="K12874">
        <v>0</v>
      </c>
      <c r="L12874" t="s">
        <v>418</v>
      </c>
      <c r="M12874" t="s">
        <v>209</v>
      </c>
      <c r="N12874" t="s">
        <v>207</v>
      </c>
      <c r="O12874" t="s">
        <v>122</v>
      </c>
      <c r="P12874" t="s">
        <v>23</v>
      </c>
      <c r="Q12874" t="s">
        <v>24</v>
      </c>
    </row>
    <row r="12875" spans="1:17" x14ac:dyDescent="0.2">
      <c r="A12875" s="2">
        <v>40146</v>
      </c>
      <c r="B12875" t="s">
        <v>208</v>
      </c>
      <c r="C12875" t="s">
        <v>211</v>
      </c>
      <c r="D12875" t="s">
        <v>36</v>
      </c>
      <c r="E12875" t="s">
        <v>36</v>
      </c>
      <c r="F12875">
        <v>78</v>
      </c>
      <c r="G12875">
        <v>106</v>
      </c>
      <c r="H12875">
        <v>0</v>
      </c>
      <c r="I12875">
        <v>0</v>
      </c>
      <c r="J12875">
        <v>2</v>
      </c>
      <c r="K12875">
        <v>0</v>
      </c>
      <c r="L12875" t="s">
        <v>418</v>
      </c>
      <c r="M12875" t="s">
        <v>966</v>
      </c>
      <c r="N12875" t="s">
        <v>207</v>
      </c>
      <c r="O12875" t="s">
        <v>122</v>
      </c>
      <c r="P12875" t="s">
        <v>23</v>
      </c>
      <c r="Q12875" t="s">
        <v>24</v>
      </c>
    </row>
    <row r="12876" spans="1:17" x14ac:dyDescent="0.2">
      <c r="A12876" s="2">
        <v>40147</v>
      </c>
      <c r="B12876" t="s">
        <v>374</v>
      </c>
      <c r="C12876" t="s">
        <v>800</v>
      </c>
      <c r="D12876" t="s">
        <v>36</v>
      </c>
      <c r="E12876" t="s">
        <v>36</v>
      </c>
      <c r="F12876">
        <v>131</v>
      </c>
      <c r="G12876">
        <v>185</v>
      </c>
      <c r="H12876">
        <v>0</v>
      </c>
      <c r="I12876">
        <v>0</v>
      </c>
      <c r="J12876">
        <v>5</v>
      </c>
      <c r="K12876">
        <v>0</v>
      </c>
      <c r="L12876" t="s">
        <v>418</v>
      </c>
      <c r="M12876" t="s">
        <v>209</v>
      </c>
      <c r="N12876" t="s">
        <v>207</v>
      </c>
      <c r="O12876" t="s">
        <v>122</v>
      </c>
      <c r="P12876" t="s">
        <v>23</v>
      </c>
      <c r="Q12876" t="s">
        <v>24</v>
      </c>
    </row>
    <row r="12877" spans="1:17" x14ac:dyDescent="0.2">
      <c r="A12877" s="2">
        <v>40149</v>
      </c>
      <c r="B12877" t="s">
        <v>172</v>
      </c>
      <c r="C12877" t="s">
        <v>208</v>
      </c>
      <c r="D12877" t="s">
        <v>36</v>
      </c>
      <c r="E12877" t="s">
        <v>36</v>
      </c>
      <c r="F12877">
        <v>124</v>
      </c>
      <c r="G12877">
        <v>78</v>
      </c>
      <c r="H12877">
        <v>0</v>
      </c>
      <c r="I12877">
        <v>0</v>
      </c>
      <c r="J12877">
        <v>0</v>
      </c>
      <c r="K12877">
        <v>2</v>
      </c>
      <c r="L12877" t="s">
        <v>418</v>
      </c>
      <c r="M12877" t="s">
        <v>966</v>
      </c>
      <c r="N12877" t="s">
        <v>207</v>
      </c>
      <c r="O12877" t="s">
        <v>122</v>
      </c>
      <c r="P12877" t="s">
        <v>23</v>
      </c>
      <c r="Q12877" t="s">
        <v>41</v>
      </c>
    </row>
    <row r="12878" spans="1:17" x14ac:dyDescent="0.2">
      <c r="A12878" s="2">
        <v>40149</v>
      </c>
      <c r="B12878" t="s">
        <v>374</v>
      </c>
      <c r="C12878" t="s">
        <v>138</v>
      </c>
      <c r="D12878" t="s">
        <v>36</v>
      </c>
      <c r="E12878" t="s">
        <v>36</v>
      </c>
      <c r="F12878">
        <v>131</v>
      </c>
      <c r="G12878">
        <v>90</v>
      </c>
      <c r="H12878">
        <v>0</v>
      </c>
      <c r="I12878">
        <v>0</v>
      </c>
      <c r="J12878">
        <v>0</v>
      </c>
      <c r="K12878">
        <v>1</v>
      </c>
      <c r="L12878" t="s">
        <v>418</v>
      </c>
      <c r="M12878" t="s">
        <v>209</v>
      </c>
      <c r="N12878" t="s">
        <v>207</v>
      </c>
      <c r="O12878" t="s">
        <v>122</v>
      </c>
      <c r="P12878" t="s">
        <v>23</v>
      </c>
      <c r="Q12878" t="s">
        <v>41</v>
      </c>
    </row>
    <row r="12879" spans="1:17" x14ac:dyDescent="0.2">
      <c r="A12879" s="2">
        <v>40149</v>
      </c>
      <c r="B12879" t="s">
        <v>207</v>
      </c>
      <c r="C12879" t="s">
        <v>800</v>
      </c>
      <c r="D12879" t="s">
        <v>36</v>
      </c>
      <c r="E12879" t="s">
        <v>36</v>
      </c>
      <c r="F12879">
        <v>105</v>
      </c>
      <c r="G12879">
        <v>185</v>
      </c>
      <c r="H12879">
        <v>0</v>
      </c>
      <c r="I12879">
        <v>0</v>
      </c>
      <c r="J12879">
        <v>2</v>
      </c>
      <c r="K12879">
        <v>0</v>
      </c>
      <c r="L12879" t="s">
        <v>418</v>
      </c>
      <c r="M12879" t="s">
        <v>209</v>
      </c>
      <c r="N12879" t="s">
        <v>207</v>
      </c>
      <c r="O12879" t="s">
        <v>22</v>
      </c>
      <c r="P12879" t="s">
        <v>23</v>
      </c>
      <c r="Q12879" t="s">
        <v>24</v>
      </c>
    </row>
    <row r="12880" spans="1:17" x14ac:dyDescent="0.2">
      <c r="A12880" s="2">
        <v>40150</v>
      </c>
      <c r="B12880" t="s">
        <v>617</v>
      </c>
      <c r="C12880" t="s">
        <v>828</v>
      </c>
      <c r="D12880" t="s">
        <v>36</v>
      </c>
      <c r="E12880" t="s">
        <v>36</v>
      </c>
      <c r="F12880">
        <v>110</v>
      </c>
      <c r="G12880">
        <v>151</v>
      </c>
      <c r="H12880">
        <v>0</v>
      </c>
      <c r="I12880">
        <v>0</v>
      </c>
      <c r="J12880">
        <v>2</v>
      </c>
      <c r="K12880">
        <v>1</v>
      </c>
      <c r="L12880" t="s">
        <v>418</v>
      </c>
      <c r="M12880" t="s">
        <v>209</v>
      </c>
      <c r="N12880" t="s">
        <v>207</v>
      </c>
      <c r="O12880" t="s">
        <v>122</v>
      </c>
      <c r="P12880" t="s">
        <v>23</v>
      </c>
      <c r="Q12880" t="s">
        <v>24</v>
      </c>
    </row>
    <row r="12881" spans="1:17" x14ac:dyDescent="0.2">
      <c r="A12881" s="2">
        <v>40151</v>
      </c>
      <c r="B12881" t="s">
        <v>212</v>
      </c>
      <c r="C12881" t="s">
        <v>979</v>
      </c>
      <c r="D12881" t="s">
        <v>115</v>
      </c>
      <c r="E12881" t="s">
        <v>115</v>
      </c>
      <c r="F12881">
        <v>165</v>
      </c>
      <c r="G12881">
        <v>196</v>
      </c>
      <c r="H12881">
        <v>0</v>
      </c>
      <c r="I12881">
        <v>0</v>
      </c>
      <c r="J12881">
        <v>4</v>
      </c>
      <c r="K12881">
        <v>1</v>
      </c>
      <c r="L12881" t="s">
        <v>460</v>
      </c>
      <c r="M12881" t="s">
        <v>214</v>
      </c>
      <c r="N12881" t="s">
        <v>212</v>
      </c>
      <c r="O12881" t="s">
        <v>22</v>
      </c>
      <c r="P12881" t="s">
        <v>23</v>
      </c>
      <c r="Q12881" t="s">
        <v>24</v>
      </c>
    </row>
    <row r="12882" spans="1:17" x14ac:dyDescent="0.2">
      <c r="A12882" s="2">
        <v>40151</v>
      </c>
      <c r="B12882" t="s">
        <v>800</v>
      </c>
      <c r="C12882" t="s">
        <v>138</v>
      </c>
      <c r="D12882" t="s">
        <v>36</v>
      </c>
      <c r="E12882" t="s">
        <v>36</v>
      </c>
      <c r="F12882">
        <v>185</v>
      </c>
      <c r="G12882">
        <v>90</v>
      </c>
      <c r="H12882">
        <v>0</v>
      </c>
      <c r="I12882">
        <v>0</v>
      </c>
      <c r="J12882">
        <v>0</v>
      </c>
      <c r="K12882">
        <v>6</v>
      </c>
      <c r="L12882" t="s">
        <v>418</v>
      </c>
      <c r="M12882" t="s">
        <v>209</v>
      </c>
      <c r="N12882" t="s">
        <v>207</v>
      </c>
      <c r="O12882" t="s">
        <v>122</v>
      </c>
      <c r="P12882" t="s">
        <v>23</v>
      </c>
      <c r="Q12882" t="s">
        <v>41</v>
      </c>
    </row>
    <row r="12883" spans="1:17" x14ac:dyDescent="0.2">
      <c r="A12883" s="2">
        <v>40151</v>
      </c>
      <c r="B12883" t="s">
        <v>462</v>
      </c>
      <c r="C12883" t="s">
        <v>463</v>
      </c>
      <c r="D12883" t="s">
        <v>115</v>
      </c>
      <c r="E12883" t="s">
        <v>115</v>
      </c>
      <c r="F12883">
        <v>154</v>
      </c>
      <c r="G12883">
        <v>161</v>
      </c>
      <c r="H12883">
        <v>0</v>
      </c>
      <c r="I12883">
        <v>0</v>
      </c>
      <c r="J12883">
        <v>1</v>
      </c>
      <c r="K12883">
        <v>0</v>
      </c>
      <c r="L12883" t="s">
        <v>460</v>
      </c>
      <c r="M12883" t="s">
        <v>214</v>
      </c>
      <c r="N12883" t="s">
        <v>212</v>
      </c>
      <c r="O12883" t="s">
        <v>122</v>
      </c>
      <c r="P12883" t="s">
        <v>23</v>
      </c>
      <c r="Q12883" t="s">
        <v>24</v>
      </c>
    </row>
    <row r="12884" spans="1:17" x14ac:dyDescent="0.2">
      <c r="A12884" s="2">
        <v>40151</v>
      </c>
      <c r="B12884" t="s">
        <v>211</v>
      </c>
      <c r="C12884" t="s">
        <v>172</v>
      </c>
      <c r="D12884" t="s">
        <v>36</v>
      </c>
      <c r="E12884" t="s">
        <v>36</v>
      </c>
      <c r="F12884">
        <v>106</v>
      </c>
      <c r="G12884">
        <v>124</v>
      </c>
      <c r="H12884">
        <v>0</v>
      </c>
      <c r="I12884">
        <v>0</v>
      </c>
      <c r="J12884">
        <v>1</v>
      </c>
      <c r="K12884">
        <v>0</v>
      </c>
      <c r="L12884" t="s">
        <v>418</v>
      </c>
      <c r="M12884" t="s">
        <v>966</v>
      </c>
      <c r="N12884" t="s">
        <v>207</v>
      </c>
      <c r="O12884" t="s">
        <v>122</v>
      </c>
      <c r="P12884" t="s">
        <v>23</v>
      </c>
      <c r="Q12884" t="s">
        <v>24</v>
      </c>
    </row>
    <row r="12885" spans="1:17" x14ac:dyDescent="0.2">
      <c r="A12885" s="2">
        <v>40152</v>
      </c>
      <c r="B12885" t="s">
        <v>549</v>
      </c>
      <c r="C12885" t="s">
        <v>775</v>
      </c>
      <c r="D12885" t="s">
        <v>27</v>
      </c>
      <c r="E12885" t="s">
        <v>27</v>
      </c>
      <c r="F12885">
        <v>197</v>
      </c>
      <c r="G12885">
        <v>192</v>
      </c>
      <c r="H12885">
        <v>0</v>
      </c>
      <c r="I12885">
        <v>0</v>
      </c>
      <c r="J12885">
        <v>4</v>
      </c>
      <c r="K12885">
        <v>0</v>
      </c>
      <c r="L12885" t="s">
        <v>28</v>
      </c>
      <c r="M12885" t="s">
        <v>551</v>
      </c>
      <c r="N12885" t="s">
        <v>549</v>
      </c>
      <c r="O12885" t="s">
        <v>22</v>
      </c>
      <c r="P12885" t="s">
        <v>23</v>
      </c>
      <c r="Q12885" t="s">
        <v>24</v>
      </c>
    </row>
    <row r="12886" spans="1:17" x14ac:dyDescent="0.2">
      <c r="A12886" s="2">
        <v>40152</v>
      </c>
      <c r="B12886" t="s">
        <v>207</v>
      </c>
      <c r="C12886" t="s">
        <v>374</v>
      </c>
      <c r="D12886" t="s">
        <v>36</v>
      </c>
      <c r="E12886" t="s">
        <v>36</v>
      </c>
      <c r="F12886">
        <v>105</v>
      </c>
      <c r="G12886">
        <v>131</v>
      </c>
      <c r="H12886">
        <v>0</v>
      </c>
      <c r="I12886">
        <v>0</v>
      </c>
      <c r="J12886">
        <v>2</v>
      </c>
      <c r="K12886">
        <v>0</v>
      </c>
      <c r="L12886" t="s">
        <v>418</v>
      </c>
      <c r="M12886" t="s">
        <v>209</v>
      </c>
      <c r="N12886" t="s">
        <v>207</v>
      </c>
      <c r="O12886" t="s">
        <v>22</v>
      </c>
      <c r="P12886" t="s">
        <v>23</v>
      </c>
      <c r="Q12886" t="s">
        <v>24</v>
      </c>
    </row>
    <row r="12887" spans="1:17" x14ac:dyDescent="0.2">
      <c r="A12887" s="2">
        <v>40152</v>
      </c>
      <c r="B12887" t="s">
        <v>629</v>
      </c>
      <c r="C12887" t="s">
        <v>459</v>
      </c>
      <c r="D12887" t="s">
        <v>36</v>
      </c>
      <c r="E12887" t="s">
        <v>115</v>
      </c>
      <c r="F12887">
        <v>146</v>
      </c>
      <c r="G12887">
        <v>176</v>
      </c>
      <c r="H12887">
        <v>0</v>
      </c>
      <c r="I12887">
        <v>0</v>
      </c>
      <c r="J12887">
        <v>1</v>
      </c>
      <c r="K12887">
        <v>1</v>
      </c>
      <c r="L12887" t="s">
        <v>460</v>
      </c>
      <c r="M12887" t="s">
        <v>214</v>
      </c>
      <c r="N12887" t="s">
        <v>212</v>
      </c>
      <c r="O12887" t="s">
        <v>122</v>
      </c>
      <c r="P12887" t="s">
        <v>23</v>
      </c>
      <c r="Q12887" t="s">
        <v>30</v>
      </c>
    </row>
    <row r="12888" spans="1:17" x14ac:dyDescent="0.2">
      <c r="A12888" s="2">
        <v>40152</v>
      </c>
      <c r="B12888" t="s">
        <v>556</v>
      </c>
      <c r="C12888" t="s">
        <v>828</v>
      </c>
      <c r="D12888" t="s">
        <v>36</v>
      </c>
      <c r="E12888" t="s">
        <v>36</v>
      </c>
      <c r="F12888">
        <v>167</v>
      </c>
      <c r="G12888">
        <v>151</v>
      </c>
      <c r="H12888">
        <v>0</v>
      </c>
      <c r="I12888">
        <v>0</v>
      </c>
      <c r="J12888">
        <v>1</v>
      </c>
      <c r="K12888">
        <v>3</v>
      </c>
      <c r="L12888" t="s">
        <v>418</v>
      </c>
      <c r="M12888" t="s">
        <v>209</v>
      </c>
      <c r="N12888" t="s">
        <v>207</v>
      </c>
      <c r="O12888" t="s">
        <v>122</v>
      </c>
      <c r="P12888" t="s">
        <v>23</v>
      </c>
      <c r="Q12888" t="s">
        <v>41</v>
      </c>
    </row>
    <row r="12889" spans="1:17" x14ac:dyDescent="0.2">
      <c r="A12889" s="2">
        <v>40153</v>
      </c>
      <c r="B12889" t="s">
        <v>212</v>
      </c>
      <c r="C12889" t="s">
        <v>463</v>
      </c>
      <c r="D12889" t="s">
        <v>115</v>
      </c>
      <c r="E12889" t="s">
        <v>115</v>
      </c>
      <c r="F12889">
        <v>165</v>
      </c>
      <c r="G12889">
        <v>161</v>
      </c>
      <c r="H12889">
        <v>0</v>
      </c>
      <c r="I12889">
        <v>0</v>
      </c>
      <c r="J12889">
        <v>0</v>
      </c>
      <c r="K12889">
        <v>0</v>
      </c>
      <c r="L12889" t="s">
        <v>460</v>
      </c>
      <c r="M12889" t="s">
        <v>214</v>
      </c>
      <c r="N12889" t="s">
        <v>212</v>
      </c>
      <c r="O12889" t="s">
        <v>22</v>
      </c>
      <c r="P12889" t="s">
        <v>23</v>
      </c>
      <c r="Q12889" t="s">
        <v>30</v>
      </c>
    </row>
    <row r="12890" spans="1:17" x14ac:dyDescent="0.2">
      <c r="A12890" s="2">
        <v>40153</v>
      </c>
      <c r="B12890" t="s">
        <v>462</v>
      </c>
      <c r="C12890" t="s">
        <v>979</v>
      </c>
      <c r="D12890" t="s">
        <v>115</v>
      </c>
      <c r="E12890" t="s">
        <v>115</v>
      </c>
      <c r="F12890">
        <v>154</v>
      </c>
      <c r="G12890">
        <v>196</v>
      </c>
      <c r="H12890">
        <v>0</v>
      </c>
      <c r="I12890">
        <v>0</v>
      </c>
      <c r="J12890">
        <v>6</v>
      </c>
      <c r="K12890">
        <v>0</v>
      </c>
      <c r="L12890" t="s">
        <v>460</v>
      </c>
      <c r="M12890" t="s">
        <v>214</v>
      </c>
      <c r="N12890" t="s">
        <v>212</v>
      </c>
      <c r="O12890" t="s">
        <v>122</v>
      </c>
      <c r="P12890" t="s">
        <v>23</v>
      </c>
      <c r="Q12890" t="s">
        <v>24</v>
      </c>
    </row>
    <row r="12891" spans="1:17" x14ac:dyDescent="0.2">
      <c r="A12891" s="2">
        <v>40154</v>
      </c>
      <c r="B12891" t="s">
        <v>207</v>
      </c>
      <c r="C12891" t="s">
        <v>208</v>
      </c>
      <c r="D12891" t="s">
        <v>36</v>
      </c>
      <c r="E12891" t="s">
        <v>36</v>
      </c>
      <c r="F12891">
        <v>105</v>
      </c>
      <c r="G12891">
        <v>78</v>
      </c>
      <c r="H12891">
        <v>0</v>
      </c>
      <c r="I12891">
        <v>0</v>
      </c>
      <c r="J12891">
        <v>0</v>
      </c>
      <c r="K12891">
        <v>1</v>
      </c>
      <c r="L12891" t="s">
        <v>418</v>
      </c>
      <c r="M12891" t="s">
        <v>209</v>
      </c>
      <c r="N12891" t="s">
        <v>207</v>
      </c>
      <c r="O12891" t="s">
        <v>22</v>
      </c>
      <c r="P12891" t="s">
        <v>23</v>
      </c>
      <c r="Q12891" t="s">
        <v>41</v>
      </c>
    </row>
    <row r="12892" spans="1:17" x14ac:dyDescent="0.2">
      <c r="A12892" s="2">
        <v>40154</v>
      </c>
      <c r="B12892" t="s">
        <v>629</v>
      </c>
      <c r="C12892" t="s">
        <v>1073</v>
      </c>
      <c r="D12892" t="s">
        <v>36</v>
      </c>
      <c r="E12892" t="s">
        <v>115</v>
      </c>
      <c r="F12892">
        <v>146</v>
      </c>
      <c r="G12892">
        <v>192</v>
      </c>
      <c r="H12892">
        <v>0</v>
      </c>
      <c r="I12892">
        <v>0</v>
      </c>
      <c r="J12892">
        <v>3</v>
      </c>
      <c r="K12892">
        <v>1</v>
      </c>
      <c r="L12892" t="s">
        <v>460</v>
      </c>
      <c r="M12892" t="s">
        <v>214</v>
      </c>
      <c r="N12892" t="s">
        <v>212</v>
      </c>
      <c r="O12892" t="s">
        <v>122</v>
      </c>
      <c r="P12892" t="s">
        <v>23</v>
      </c>
      <c r="Q12892" t="s">
        <v>24</v>
      </c>
    </row>
    <row r="12893" spans="1:17" x14ac:dyDescent="0.2">
      <c r="A12893" s="2">
        <v>40155</v>
      </c>
      <c r="B12893" t="s">
        <v>212</v>
      </c>
      <c r="C12893" t="s">
        <v>462</v>
      </c>
      <c r="D12893" t="s">
        <v>115</v>
      </c>
      <c r="E12893" t="s">
        <v>115</v>
      </c>
      <c r="F12893">
        <v>165</v>
      </c>
      <c r="G12893">
        <v>154</v>
      </c>
      <c r="H12893">
        <v>0</v>
      </c>
      <c r="I12893">
        <v>0</v>
      </c>
      <c r="J12893">
        <v>2</v>
      </c>
      <c r="K12893">
        <v>1</v>
      </c>
      <c r="L12893" t="s">
        <v>460</v>
      </c>
      <c r="M12893" t="s">
        <v>214</v>
      </c>
      <c r="N12893" t="s">
        <v>212</v>
      </c>
      <c r="O12893" t="s">
        <v>22</v>
      </c>
      <c r="P12893" t="s">
        <v>23</v>
      </c>
      <c r="Q12893" t="s">
        <v>24</v>
      </c>
    </row>
    <row r="12894" spans="1:17" x14ac:dyDescent="0.2">
      <c r="A12894" s="2">
        <v>40155</v>
      </c>
      <c r="B12894" t="s">
        <v>463</v>
      </c>
      <c r="C12894" t="s">
        <v>979</v>
      </c>
      <c r="D12894" t="s">
        <v>115</v>
      </c>
      <c r="E12894" t="s">
        <v>115</v>
      </c>
      <c r="F12894">
        <v>161</v>
      </c>
      <c r="G12894">
        <v>196</v>
      </c>
      <c r="H12894">
        <v>0</v>
      </c>
      <c r="I12894">
        <v>0</v>
      </c>
      <c r="J12894">
        <v>7</v>
      </c>
      <c r="K12894">
        <v>0</v>
      </c>
      <c r="L12894" t="s">
        <v>460</v>
      </c>
      <c r="M12894" t="s">
        <v>214</v>
      </c>
      <c r="N12894" t="s">
        <v>212</v>
      </c>
      <c r="O12894" t="s">
        <v>122</v>
      </c>
      <c r="P12894" t="s">
        <v>23</v>
      </c>
      <c r="Q12894" t="s">
        <v>24</v>
      </c>
    </row>
    <row r="12895" spans="1:17" x14ac:dyDescent="0.2">
      <c r="A12895" s="2">
        <v>40155</v>
      </c>
      <c r="B12895" t="s">
        <v>211</v>
      </c>
      <c r="C12895" t="s">
        <v>828</v>
      </c>
      <c r="D12895" t="s">
        <v>36</v>
      </c>
      <c r="E12895" t="s">
        <v>36</v>
      </c>
      <c r="F12895">
        <v>106</v>
      </c>
      <c r="G12895">
        <v>151</v>
      </c>
      <c r="H12895">
        <v>0</v>
      </c>
      <c r="I12895">
        <v>0</v>
      </c>
      <c r="J12895">
        <v>4</v>
      </c>
      <c r="K12895">
        <v>0</v>
      </c>
      <c r="L12895" t="s">
        <v>418</v>
      </c>
      <c r="M12895" t="s">
        <v>209</v>
      </c>
      <c r="N12895" t="s">
        <v>207</v>
      </c>
      <c r="O12895" t="s">
        <v>122</v>
      </c>
      <c r="P12895" t="s">
        <v>23</v>
      </c>
      <c r="Q12895" t="s">
        <v>24</v>
      </c>
    </row>
    <row r="12896" spans="1:17" x14ac:dyDescent="0.2">
      <c r="A12896" s="2">
        <v>40156</v>
      </c>
      <c r="B12896" t="s">
        <v>1073</v>
      </c>
      <c r="C12896" t="s">
        <v>459</v>
      </c>
      <c r="D12896" t="s">
        <v>115</v>
      </c>
      <c r="E12896" t="s">
        <v>115</v>
      </c>
      <c r="F12896">
        <v>192</v>
      </c>
      <c r="G12896">
        <v>176</v>
      </c>
      <c r="H12896">
        <v>0</v>
      </c>
      <c r="I12896">
        <v>0</v>
      </c>
      <c r="J12896">
        <v>0</v>
      </c>
      <c r="K12896">
        <v>3</v>
      </c>
      <c r="L12896" t="s">
        <v>460</v>
      </c>
      <c r="M12896" t="s">
        <v>214</v>
      </c>
      <c r="N12896" t="s">
        <v>212</v>
      </c>
      <c r="O12896" t="s">
        <v>122</v>
      </c>
      <c r="P12896" t="s">
        <v>23</v>
      </c>
      <c r="Q12896" t="s">
        <v>41</v>
      </c>
    </row>
    <row r="12897" spans="1:17" x14ac:dyDescent="0.2">
      <c r="A12897" s="2">
        <v>40157</v>
      </c>
      <c r="B12897" t="s">
        <v>211</v>
      </c>
      <c r="C12897" t="s">
        <v>617</v>
      </c>
      <c r="D12897" t="s">
        <v>36</v>
      </c>
      <c r="E12897" t="s">
        <v>36</v>
      </c>
      <c r="F12897">
        <v>106</v>
      </c>
      <c r="G12897">
        <v>110</v>
      </c>
      <c r="H12897">
        <v>0</v>
      </c>
      <c r="I12897">
        <v>0</v>
      </c>
      <c r="J12897">
        <v>1</v>
      </c>
      <c r="K12897">
        <v>2</v>
      </c>
      <c r="L12897" t="s">
        <v>418</v>
      </c>
      <c r="M12897" t="s">
        <v>209</v>
      </c>
      <c r="N12897" t="s">
        <v>207</v>
      </c>
      <c r="O12897" t="s">
        <v>122</v>
      </c>
      <c r="P12897" t="s">
        <v>23</v>
      </c>
      <c r="Q12897" t="s">
        <v>41</v>
      </c>
    </row>
    <row r="12898" spans="1:17" x14ac:dyDescent="0.2">
      <c r="A12898" s="2">
        <v>40158</v>
      </c>
      <c r="B12898" t="s">
        <v>629</v>
      </c>
      <c r="C12898" t="s">
        <v>462</v>
      </c>
      <c r="D12898" t="s">
        <v>36</v>
      </c>
      <c r="E12898" t="s">
        <v>115</v>
      </c>
      <c r="F12898">
        <v>146</v>
      </c>
      <c r="G12898">
        <v>154</v>
      </c>
      <c r="H12898">
        <v>0</v>
      </c>
      <c r="I12898">
        <v>0</v>
      </c>
      <c r="J12898">
        <v>5</v>
      </c>
      <c r="K12898">
        <v>1</v>
      </c>
      <c r="L12898" t="s">
        <v>460</v>
      </c>
      <c r="M12898" t="s">
        <v>214</v>
      </c>
      <c r="N12898" t="s">
        <v>212</v>
      </c>
      <c r="O12898" t="s">
        <v>122</v>
      </c>
      <c r="P12898" t="s">
        <v>23</v>
      </c>
      <c r="Q12898" t="s">
        <v>24</v>
      </c>
    </row>
    <row r="12899" spans="1:17" x14ac:dyDescent="0.2">
      <c r="A12899" s="2">
        <v>40160</v>
      </c>
      <c r="B12899" t="s">
        <v>208</v>
      </c>
      <c r="C12899" t="s">
        <v>617</v>
      </c>
      <c r="D12899" t="s">
        <v>36</v>
      </c>
      <c r="E12899" t="s">
        <v>36</v>
      </c>
      <c r="F12899">
        <v>78</v>
      </c>
      <c r="G12899">
        <v>110</v>
      </c>
      <c r="H12899">
        <v>0</v>
      </c>
      <c r="I12899">
        <v>0</v>
      </c>
      <c r="J12899">
        <v>2</v>
      </c>
      <c r="K12899">
        <v>0</v>
      </c>
      <c r="L12899" t="s">
        <v>418</v>
      </c>
      <c r="M12899" t="s">
        <v>209</v>
      </c>
      <c r="N12899" t="s">
        <v>207</v>
      </c>
      <c r="O12899" t="s">
        <v>122</v>
      </c>
      <c r="P12899" t="s">
        <v>23</v>
      </c>
      <c r="Q12899" t="s">
        <v>24</v>
      </c>
    </row>
    <row r="12900" spans="1:17" x14ac:dyDescent="0.2">
      <c r="A12900" s="2">
        <v>40163</v>
      </c>
      <c r="B12900" t="s">
        <v>301</v>
      </c>
      <c r="C12900" t="s">
        <v>176</v>
      </c>
      <c r="D12900" t="s">
        <v>115</v>
      </c>
      <c r="E12900" t="s">
        <v>115</v>
      </c>
      <c r="F12900">
        <v>104</v>
      </c>
      <c r="G12900">
        <v>112</v>
      </c>
      <c r="H12900">
        <v>0</v>
      </c>
      <c r="I12900">
        <v>0</v>
      </c>
      <c r="J12900">
        <v>0</v>
      </c>
      <c r="K12900">
        <v>0</v>
      </c>
      <c r="L12900" t="s">
        <v>28</v>
      </c>
      <c r="M12900" t="s">
        <v>302</v>
      </c>
      <c r="N12900" t="s">
        <v>301</v>
      </c>
      <c r="O12900" t="s">
        <v>22</v>
      </c>
      <c r="P12900" t="s">
        <v>23</v>
      </c>
      <c r="Q12900" t="s">
        <v>30</v>
      </c>
    </row>
    <row r="12901" spans="1:17" x14ac:dyDescent="0.2">
      <c r="A12901" s="2">
        <v>40166</v>
      </c>
      <c r="B12901" t="s">
        <v>296</v>
      </c>
      <c r="C12901" t="s">
        <v>250</v>
      </c>
      <c r="D12901" t="s">
        <v>36</v>
      </c>
      <c r="E12901" t="s">
        <v>36</v>
      </c>
      <c r="F12901">
        <v>72</v>
      </c>
      <c r="G12901">
        <v>99</v>
      </c>
      <c r="H12901">
        <v>0</v>
      </c>
      <c r="I12901">
        <v>0</v>
      </c>
      <c r="J12901">
        <v>0</v>
      </c>
      <c r="K12901">
        <v>1</v>
      </c>
      <c r="L12901" t="s">
        <v>28</v>
      </c>
      <c r="M12901" t="s">
        <v>1399</v>
      </c>
      <c r="N12901" t="s">
        <v>296</v>
      </c>
      <c r="O12901" t="s">
        <v>22</v>
      </c>
      <c r="P12901" t="s">
        <v>23</v>
      </c>
      <c r="Q12901" t="s">
        <v>41</v>
      </c>
    </row>
    <row r="12902" spans="1:17" x14ac:dyDescent="0.2">
      <c r="A12902" s="2">
        <v>40174</v>
      </c>
      <c r="B12902" t="s">
        <v>163</v>
      </c>
      <c r="C12902" t="s">
        <v>111</v>
      </c>
      <c r="D12902" t="s">
        <v>115</v>
      </c>
      <c r="E12902" t="s">
        <v>36</v>
      </c>
      <c r="F12902">
        <v>86</v>
      </c>
      <c r="G12902">
        <v>47</v>
      </c>
      <c r="H12902">
        <v>0</v>
      </c>
      <c r="I12902">
        <v>0</v>
      </c>
      <c r="J12902">
        <v>1</v>
      </c>
      <c r="K12902">
        <v>0</v>
      </c>
      <c r="L12902" t="s">
        <v>28</v>
      </c>
      <c r="M12902" t="s">
        <v>165</v>
      </c>
      <c r="N12902" t="s">
        <v>166</v>
      </c>
      <c r="O12902" t="s">
        <v>122</v>
      </c>
      <c r="P12902" t="s">
        <v>23</v>
      </c>
      <c r="Q12902" t="s">
        <v>24</v>
      </c>
    </row>
    <row r="12903" spans="1:17" x14ac:dyDescent="0.2">
      <c r="A12903" s="2">
        <v>40175</v>
      </c>
      <c r="B12903" t="s">
        <v>166</v>
      </c>
      <c r="C12903" t="s">
        <v>167</v>
      </c>
      <c r="D12903" t="s">
        <v>115</v>
      </c>
      <c r="E12903" t="s">
        <v>115</v>
      </c>
      <c r="F12903">
        <v>86</v>
      </c>
      <c r="G12903">
        <v>64</v>
      </c>
      <c r="H12903">
        <v>0</v>
      </c>
      <c r="I12903">
        <v>0</v>
      </c>
      <c r="J12903">
        <v>3</v>
      </c>
      <c r="K12903">
        <v>2</v>
      </c>
      <c r="L12903" t="s">
        <v>28</v>
      </c>
      <c r="M12903" t="s">
        <v>165</v>
      </c>
      <c r="N12903" t="s">
        <v>166</v>
      </c>
      <c r="O12903" t="s">
        <v>22</v>
      </c>
      <c r="P12903" t="s">
        <v>23</v>
      </c>
      <c r="Q12903" t="s">
        <v>24</v>
      </c>
    </row>
    <row r="12904" spans="1:17" x14ac:dyDescent="0.2">
      <c r="A12904" s="2">
        <v>40176</v>
      </c>
      <c r="B12904" t="s">
        <v>183</v>
      </c>
      <c r="C12904" t="s">
        <v>250</v>
      </c>
      <c r="D12904" t="s">
        <v>36</v>
      </c>
      <c r="E12904" t="s">
        <v>36</v>
      </c>
      <c r="F12904">
        <v>24</v>
      </c>
      <c r="G12904">
        <v>99</v>
      </c>
      <c r="H12904">
        <v>0</v>
      </c>
      <c r="I12904">
        <v>0</v>
      </c>
      <c r="J12904">
        <v>1</v>
      </c>
      <c r="K12904">
        <v>1</v>
      </c>
      <c r="L12904" t="s">
        <v>28</v>
      </c>
      <c r="M12904" t="s">
        <v>266</v>
      </c>
      <c r="N12904" t="s">
        <v>183</v>
      </c>
      <c r="O12904" t="s">
        <v>22</v>
      </c>
      <c r="P12904" t="s">
        <v>23</v>
      </c>
      <c r="Q12904" t="s">
        <v>30</v>
      </c>
    </row>
    <row r="12905" spans="1:17" x14ac:dyDescent="0.2">
      <c r="A12905" s="2">
        <v>40176</v>
      </c>
      <c r="B12905" t="s">
        <v>114</v>
      </c>
      <c r="C12905" t="s">
        <v>45</v>
      </c>
      <c r="D12905" t="s">
        <v>115</v>
      </c>
      <c r="E12905" t="s">
        <v>36</v>
      </c>
      <c r="F12905">
        <v>105</v>
      </c>
      <c r="G12905">
        <v>109</v>
      </c>
      <c r="H12905">
        <v>0</v>
      </c>
      <c r="I12905">
        <v>0</v>
      </c>
      <c r="J12905">
        <v>3</v>
      </c>
      <c r="K12905">
        <v>0</v>
      </c>
      <c r="L12905" t="s">
        <v>28</v>
      </c>
      <c r="M12905" t="s">
        <v>226</v>
      </c>
      <c r="N12905" t="s">
        <v>114</v>
      </c>
      <c r="O12905" t="s">
        <v>22</v>
      </c>
      <c r="P12905" t="s">
        <v>23</v>
      </c>
      <c r="Q12905" t="s">
        <v>24</v>
      </c>
    </row>
    <row r="12906" spans="1:17" x14ac:dyDescent="0.2">
      <c r="A12906" s="2">
        <v>40177</v>
      </c>
      <c r="B12906" t="s">
        <v>267</v>
      </c>
      <c r="C12906" t="s">
        <v>81</v>
      </c>
      <c r="D12906" t="s">
        <v>36</v>
      </c>
      <c r="E12906" t="s">
        <v>50</v>
      </c>
      <c r="F12906">
        <v>95</v>
      </c>
      <c r="G12906">
        <v>102</v>
      </c>
      <c r="H12906">
        <v>0</v>
      </c>
      <c r="I12906">
        <v>0</v>
      </c>
      <c r="J12906">
        <v>0</v>
      </c>
      <c r="K12906">
        <v>1</v>
      </c>
      <c r="L12906" t="s">
        <v>28</v>
      </c>
      <c r="M12906" t="s">
        <v>1357</v>
      </c>
      <c r="N12906" t="s">
        <v>82</v>
      </c>
      <c r="O12906" t="s">
        <v>122</v>
      </c>
      <c r="P12906" t="s">
        <v>23</v>
      </c>
      <c r="Q12906" t="s">
        <v>41</v>
      </c>
    </row>
    <row r="12907" spans="1:17" x14ac:dyDescent="0.2">
      <c r="A12907" s="2">
        <v>40177</v>
      </c>
      <c r="B12907" t="s">
        <v>182</v>
      </c>
      <c r="C12907" t="s">
        <v>177</v>
      </c>
      <c r="D12907" t="s">
        <v>115</v>
      </c>
      <c r="E12907" t="s">
        <v>115</v>
      </c>
      <c r="F12907">
        <v>93</v>
      </c>
      <c r="G12907">
        <v>111</v>
      </c>
      <c r="H12907">
        <v>0</v>
      </c>
      <c r="I12907">
        <v>0</v>
      </c>
      <c r="J12907">
        <v>2</v>
      </c>
      <c r="K12907">
        <v>2</v>
      </c>
      <c r="L12907" t="s">
        <v>28</v>
      </c>
      <c r="M12907" t="s">
        <v>1400</v>
      </c>
      <c r="N12907" t="s">
        <v>182</v>
      </c>
      <c r="O12907" t="s">
        <v>22</v>
      </c>
      <c r="P12907" t="s">
        <v>23</v>
      </c>
      <c r="Q12907" t="s">
        <v>30</v>
      </c>
    </row>
    <row r="12908" spans="1:17" x14ac:dyDescent="0.2">
      <c r="A12908" s="2">
        <v>40177</v>
      </c>
      <c r="B12908" t="s">
        <v>391</v>
      </c>
      <c r="C12908" t="s">
        <v>469</v>
      </c>
      <c r="D12908" t="s">
        <v>115</v>
      </c>
      <c r="E12908" t="s">
        <v>115</v>
      </c>
      <c r="F12908">
        <v>160</v>
      </c>
      <c r="G12908">
        <v>91</v>
      </c>
      <c r="H12908">
        <v>0</v>
      </c>
      <c r="I12908">
        <v>0</v>
      </c>
      <c r="J12908">
        <v>4</v>
      </c>
      <c r="K12908">
        <v>1</v>
      </c>
      <c r="L12908" t="s">
        <v>28</v>
      </c>
      <c r="M12908" t="s">
        <v>392</v>
      </c>
      <c r="N12908" t="s">
        <v>391</v>
      </c>
      <c r="O12908" t="s">
        <v>22</v>
      </c>
      <c r="P12908" t="s">
        <v>23</v>
      </c>
      <c r="Q12908" t="s">
        <v>24</v>
      </c>
    </row>
    <row r="12909" spans="1:17" x14ac:dyDescent="0.2">
      <c r="A12909" s="2">
        <v>40177</v>
      </c>
      <c r="B12909" t="s">
        <v>111</v>
      </c>
      <c r="C12909" t="s">
        <v>167</v>
      </c>
      <c r="D12909" t="s">
        <v>36</v>
      </c>
      <c r="E12909" t="s">
        <v>115</v>
      </c>
      <c r="F12909">
        <v>47</v>
      </c>
      <c r="G12909">
        <v>64</v>
      </c>
      <c r="H12909">
        <v>0</v>
      </c>
      <c r="I12909">
        <v>0</v>
      </c>
      <c r="J12909">
        <v>2</v>
      </c>
      <c r="K12909">
        <v>1</v>
      </c>
      <c r="L12909" t="s">
        <v>28</v>
      </c>
      <c r="M12909" t="s">
        <v>165</v>
      </c>
      <c r="N12909" t="s">
        <v>166</v>
      </c>
      <c r="O12909" t="s">
        <v>122</v>
      </c>
      <c r="P12909" t="s">
        <v>23</v>
      </c>
      <c r="Q12909" t="s">
        <v>24</v>
      </c>
    </row>
    <row r="12910" spans="1:17" x14ac:dyDescent="0.2">
      <c r="A12910" s="2">
        <v>40177</v>
      </c>
      <c r="B12910" t="s">
        <v>166</v>
      </c>
      <c r="C12910" t="s">
        <v>163</v>
      </c>
      <c r="D12910" t="s">
        <v>115</v>
      </c>
      <c r="E12910" t="s">
        <v>115</v>
      </c>
      <c r="F12910">
        <v>86</v>
      </c>
      <c r="G12910">
        <v>86</v>
      </c>
      <c r="H12910">
        <v>0</v>
      </c>
      <c r="I12910">
        <v>0</v>
      </c>
      <c r="J12910">
        <v>0</v>
      </c>
      <c r="K12910">
        <v>1</v>
      </c>
      <c r="L12910" t="s">
        <v>28</v>
      </c>
      <c r="M12910" t="s">
        <v>165</v>
      </c>
      <c r="N12910" t="s">
        <v>166</v>
      </c>
      <c r="O12910" t="s">
        <v>22</v>
      </c>
      <c r="P12910" t="s">
        <v>23</v>
      </c>
      <c r="Q12910" t="s">
        <v>41</v>
      </c>
    </row>
    <row r="12911" spans="1:17" x14ac:dyDescent="0.2">
      <c r="A12911" s="2">
        <v>40177</v>
      </c>
      <c r="B12911" t="s">
        <v>389</v>
      </c>
      <c r="C12911" t="s">
        <v>602</v>
      </c>
      <c r="D12911" t="s">
        <v>115</v>
      </c>
      <c r="E12911" t="s">
        <v>115</v>
      </c>
      <c r="F12911">
        <v>130</v>
      </c>
      <c r="G12911">
        <v>165</v>
      </c>
      <c r="H12911">
        <v>0</v>
      </c>
      <c r="I12911">
        <v>0</v>
      </c>
      <c r="J12911">
        <v>2</v>
      </c>
      <c r="K12911">
        <v>1</v>
      </c>
      <c r="L12911" t="s">
        <v>28</v>
      </c>
      <c r="M12911" t="s">
        <v>720</v>
      </c>
      <c r="N12911" t="s">
        <v>389</v>
      </c>
      <c r="O12911" t="s">
        <v>22</v>
      </c>
      <c r="P12911" t="s">
        <v>23</v>
      </c>
      <c r="Q12911" t="s">
        <v>24</v>
      </c>
    </row>
    <row r="12912" spans="1:17" x14ac:dyDescent="0.2">
      <c r="A12912" s="2">
        <v>40178</v>
      </c>
      <c r="B12912" t="s">
        <v>443</v>
      </c>
      <c r="C12912" t="s">
        <v>239</v>
      </c>
      <c r="D12912" t="s">
        <v>115</v>
      </c>
      <c r="E12912" t="s">
        <v>115</v>
      </c>
      <c r="F12912">
        <v>110</v>
      </c>
      <c r="G12912">
        <v>79</v>
      </c>
      <c r="H12912">
        <v>0</v>
      </c>
      <c r="I12912">
        <v>0</v>
      </c>
      <c r="J12912">
        <v>1</v>
      </c>
      <c r="K12912">
        <v>4</v>
      </c>
      <c r="L12912" t="s">
        <v>28</v>
      </c>
      <c r="M12912" t="s">
        <v>443</v>
      </c>
      <c r="N12912" t="s">
        <v>443</v>
      </c>
      <c r="O12912" t="s">
        <v>22</v>
      </c>
      <c r="P12912" t="s">
        <v>23</v>
      </c>
      <c r="Q12912" t="s">
        <v>41</v>
      </c>
    </row>
    <row r="12913" spans="1:17" x14ac:dyDescent="0.2">
      <c r="A12913" s="2">
        <v>40180</v>
      </c>
      <c r="B12913" t="s">
        <v>167</v>
      </c>
      <c r="C12913" t="s">
        <v>163</v>
      </c>
      <c r="D12913" t="s">
        <v>115</v>
      </c>
      <c r="E12913" t="s">
        <v>115</v>
      </c>
      <c r="F12913">
        <v>64</v>
      </c>
      <c r="G12913">
        <v>86</v>
      </c>
      <c r="H12913">
        <v>0</v>
      </c>
      <c r="I12913">
        <v>0</v>
      </c>
      <c r="J12913">
        <v>1</v>
      </c>
      <c r="K12913">
        <v>0</v>
      </c>
      <c r="L12913" t="s">
        <v>28</v>
      </c>
      <c r="M12913" t="s">
        <v>165</v>
      </c>
      <c r="N12913" t="s">
        <v>166</v>
      </c>
      <c r="O12913" t="s">
        <v>122</v>
      </c>
      <c r="P12913" t="s">
        <v>23</v>
      </c>
      <c r="Q12913" t="s">
        <v>24</v>
      </c>
    </row>
    <row r="12914" spans="1:17" x14ac:dyDescent="0.2">
      <c r="A12914" s="2">
        <v>40180</v>
      </c>
      <c r="B12914" t="s">
        <v>166</v>
      </c>
      <c r="C12914" t="s">
        <v>111</v>
      </c>
      <c r="D12914" t="s">
        <v>115</v>
      </c>
      <c r="E12914" t="s">
        <v>36</v>
      </c>
      <c r="F12914">
        <v>86</v>
      </c>
      <c r="G12914">
        <v>47</v>
      </c>
      <c r="H12914">
        <v>0</v>
      </c>
      <c r="I12914">
        <v>0</v>
      </c>
      <c r="J12914">
        <v>0</v>
      </c>
      <c r="K12914">
        <v>0</v>
      </c>
      <c r="L12914" t="s">
        <v>28</v>
      </c>
      <c r="M12914" t="s">
        <v>165</v>
      </c>
      <c r="N12914" t="s">
        <v>166</v>
      </c>
      <c r="O12914" t="s">
        <v>22</v>
      </c>
      <c r="P12914" t="s">
        <v>23</v>
      </c>
      <c r="Q12914" t="s">
        <v>30</v>
      </c>
    </row>
    <row r="12915" spans="1:17" x14ac:dyDescent="0.2">
      <c r="A12915" s="2">
        <v>40180</v>
      </c>
      <c r="B12915" t="s">
        <v>469</v>
      </c>
      <c r="C12915" t="s">
        <v>45</v>
      </c>
      <c r="D12915" t="s">
        <v>115</v>
      </c>
      <c r="E12915" t="s">
        <v>36</v>
      </c>
      <c r="F12915">
        <v>91</v>
      </c>
      <c r="G12915">
        <v>109</v>
      </c>
      <c r="H12915">
        <v>0</v>
      </c>
      <c r="I12915">
        <v>0</v>
      </c>
      <c r="J12915">
        <v>6</v>
      </c>
      <c r="K12915">
        <v>0</v>
      </c>
      <c r="L12915" t="s">
        <v>28</v>
      </c>
      <c r="M12915" t="s">
        <v>392</v>
      </c>
      <c r="N12915" t="s">
        <v>391</v>
      </c>
      <c r="O12915" t="s">
        <v>122</v>
      </c>
      <c r="P12915" t="s">
        <v>23</v>
      </c>
      <c r="Q12915" t="s">
        <v>24</v>
      </c>
    </row>
    <row r="12916" spans="1:17" x14ac:dyDescent="0.2">
      <c r="A12916" s="2">
        <v>40180</v>
      </c>
      <c r="B12916" t="s">
        <v>389</v>
      </c>
      <c r="C12916" t="s">
        <v>602</v>
      </c>
      <c r="D12916" t="s">
        <v>115</v>
      </c>
      <c r="E12916" t="s">
        <v>115</v>
      </c>
      <c r="F12916">
        <v>130</v>
      </c>
      <c r="G12916">
        <v>165</v>
      </c>
      <c r="H12916">
        <v>0</v>
      </c>
      <c r="I12916">
        <v>0</v>
      </c>
      <c r="J12916">
        <v>0</v>
      </c>
      <c r="K12916">
        <v>1</v>
      </c>
      <c r="L12916" t="s">
        <v>28</v>
      </c>
      <c r="M12916" t="s">
        <v>720</v>
      </c>
      <c r="N12916" t="s">
        <v>389</v>
      </c>
      <c r="O12916" t="s">
        <v>22</v>
      </c>
      <c r="P12916" t="s">
        <v>23</v>
      </c>
      <c r="Q12916" t="s">
        <v>41</v>
      </c>
    </row>
    <row r="12917" spans="1:17" x14ac:dyDescent="0.2">
      <c r="A12917" s="2">
        <v>40181</v>
      </c>
      <c r="B12917" t="s">
        <v>267</v>
      </c>
      <c r="C12917" t="s">
        <v>196</v>
      </c>
      <c r="D12917" t="s">
        <v>36</v>
      </c>
      <c r="E12917" t="s">
        <v>36</v>
      </c>
      <c r="F12917">
        <v>95</v>
      </c>
      <c r="G12917">
        <v>116</v>
      </c>
      <c r="H12917">
        <v>0</v>
      </c>
      <c r="I12917">
        <v>0</v>
      </c>
      <c r="J12917">
        <v>1</v>
      </c>
      <c r="K12917">
        <v>1</v>
      </c>
      <c r="L12917" t="s">
        <v>28</v>
      </c>
      <c r="M12917" t="s">
        <v>1357</v>
      </c>
      <c r="N12917" t="s">
        <v>82</v>
      </c>
      <c r="O12917" t="s">
        <v>122</v>
      </c>
      <c r="P12917" t="s">
        <v>23</v>
      </c>
      <c r="Q12917" t="s">
        <v>30</v>
      </c>
    </row>
    <row r="12918" spans="1:17" x14ac:dyDescent="0.2">
      <c r="A12918" s="2">
        <v>40182</v>
      </c>
      <c r="B12918" t="s">
        <v>183</v>
      </c>
      <c r="C12918" t="s">
        <v>111</v>
      </c>
      <c r="D12918" t="s">
        <v>36</v>
      </c>
      <c r="E12918" t="s">
        <v>36</v>
      </c>
      <c r="F12918">
        <v>24</v>
      </c>
      <c r="G12918">
        <v>47</v>
      </c>
      <c r="H12918">
        <v>0</v>
      </c>
      <c r="I12918">
        <v>0</v>
      </c>
      <c r="J12918">
        <v>1</v>
      </c>
      <c r="K12918">
        <v>0</v>
      </c>
      <c r="L12918" t="s">
        <v>28</v>
      </c>
      <c r="M12918" t="s">
        <v>246</v>
      </c>
      <c r="N12918" t="s">
        <v>176</v>
      </c>
      <c r="O12918" t="s">
        <v>122</v>
      </c>
      <c r="P12918" t="s">
        <v>23</v>
      </c>
      <c r="Q12918" t="s">
        <v>24</v>
      </c>
    </row>
    <row r="12919" spans="1:17" x14ac:dyDescent="0.2">
      <c r="A12919" s="2">
        <v>40182</v>
      </c>
      <c r="B12919" t="s">
        <v>211</v>
      </c>
      <c r="C12919" t="s">
        <v>136</v>
      </c>
      <c r="D12919" t="s">
        <v>36</v>
      </c>
      <c r="E12919" t="s">
        <v>36</v>
      </c>
      <c r="F12919">
        <v>106</v>
      </c>
      <c r="G12919">
        <v>16</v>
      </c>
      <c r="H12919">
        <v>0</v>
      </c>
      <c r="I12919">
        <v>0</v>
      </c>
      <c r="J12919">
        <v>0</v>
      </c>
      <c r="K12919">
        <v>1</v>
      </c>
      <c r="L12919" t="s">
        <v>28</v>
      </c>
      <c r="M12919" t="s">
        <v>373</v>
      </c>
      <c r="N12919" t="s">
        <v>211</v>
      </c>
      <c r="O12919" t="s">
        <v>22</v>
      </c>
      <c r="P12919" t="s">
        <v>23</v>
      </c>
      <c r="Q12919" t="s">
        <v>41</v>
      </c>
    </row>
    <row r="12920" spans="1:17" x14ac:dyDescent="0.2">
      <c r="A12920" s="2">
        <v>40183</v>
      </c>
      <c r="B12920" t="s">
        <v>199</v>
      </c>
      <c r="C12920" t="s">
        <v>250</v>
      </c>
      <c r="D12920" t="s">
        <v>36</v>
      </c>
      <c r="E12920" t="s">
        <v>36</v>
      </c>
      <c r="F12920">
        <v>34</v>
      </c>
      <c r="G12920">
        <v>99</v>
      </c>
      <c r="H12920">
        <v>0</v>
      </c>
      <c r="I12920">
        <v>0</v>
      </c>
      <c r="J12920">
        <v>0</v>
      </c>
      <c r="K12920">
        <v>0</v>
      </c>
      <c r="L12920" t="s">
        <v>28</v>
      </c>
      <c r="M12920" t="s">
        <v>953</v>
      </c>
      <c r="N12920" t="s">
        <v>46</v>
      </c>
      <c r="O12920" t="s">
        <v>122</v>
      </c>
      <c r="P12920" t="s">
        <v>23</v>
      </c>
      <c r="Q12920" t="s">
        <v>30</v>
      </c>
    </row>
    <row r="12921" spans="1:17" x14ac:dyDescent="0.2">
      <c r="A12921" s="2">
        <v>40184</v>
      </c>
      <c r="B12921" t="s">
        <v>402</v>
      </c>
      <c r="C12921" t="s">
        <v>254</v>
      </c>
      <c r="D12921" t="s">
        <v>115</v>
      </c>
      <c r="E12921" t="s">
        <v>115</v>
      </c>
      <c r="F12921">
        <v>60</v>
      </c>
      <c r="G12921">
        <v>143</v>
      </c>
      <c r="H12921">
        <v>0</v>
      </c>
      <c r="I12921">
        <v>0</v>
      </c>
      <c r="J12921">
        <v>4</v>
      </c>
      <c r="K12921">
        <v>0</v>
      </c>
      <c r="L12921" t="s">
        <v>570</v>
      </c>
      <c r="M12921" t="s">
        <v>1002</v>
      </c>
      <c r="N12921" t="s">
        <v>402</v>
      </c>
      <c r="O12921" t="s">
        <v>22</v>
      </c>
      <c r="P12921" t="s">
        <v>23</v>
      </c>
      <c r="Q12921" t="s">
        <v>24</v>
      </c>
    </row>
    <row r="12922" spans="1:17" x14ac:dyDescent="0.2">
      <c r="A12922" s="2">
        <v>40184</v>
      </c>
      <c r="B12922" t="s">
        <v>471</v>
      </c>
      <c r="C12922" t="s">
        <v>718</v>
      </c>
      <c r="D12922" t="s">
        <v>36</v>
      </c>
      <c r="E12922" t="s">
        <v>36</v>
      </c>
      <c r="F12922">
        <v>59</v>
      </c>
      <c r="G12922">
        <v>115</v>
      </c>
      <c r="H12922">
        <v>0</v>
      </c>
      <c r="I12922">
        <v>0</v>
      </c>
      <c r="J12922">
        <v>1</v>
      </c>
      <c r="K12922">
        <v>0</v>
      </c>
      <c r="L12922" t="s">
        <v>28</v>
      </c>
      <c r="M12922" t="s">
        <v>639</v>
      </c>
      <c r="N12922" t="s">
        <v>471</v>
      </c>
      <c r="O12922" t="s">
        <v>22</v>
      </c>
      <c r="P12922" t="s">
        <v>23</v>
      </c>
      <c r="Q12922" t="s">
        <v>24</v>
      </c>
    </row>
    <row r="12923" spans="1:17" x14ac:dyDescent="0.2">
      <c r="A12923" s="2">
        <v>40184</v>
      </c>
      <c r="B12923" t="s">
        <v>182</v>
      </c>
      <c r="C12923" t="s">
        <v>469</v>
      </c>
      <c r="D12923" t="s">
        <v>115</v>
      </c>
      <c r="E12923" t="s">
        <v>115</v>
      </c>
      <c r="F12923">
        <v>93</v>
      </c>
      <c r="G12923">
        <v>91</v>
      </c>
      <c r="H12923">
        <v>0</v>
      </c>
      <c r="I12923">
        <v>0</v>
      </c>
      <c r="J12923">
        <v>0</v>
      </c>
      <c r="K12923">
        <v>0</v>
      </c>
      <c r="L12923" t="s">
        <v>570</v>
      </c>
      <c r="M12923" t="s">
        <v>1353</v>
      </c>
      <c r="N12923" t="s">
        <v>182</v>
      </c>
      <c r="O12923" t="s">
        <v>22</v>
      </c>
      <c r="P12923" t="s">
        <v>23</v>
      </c>
      <c r="Q12923" t="s">
        <v>30</v>
      </c>
    </row>
    <row r="12924" spans="1:17" x14ac:dyDescent="0.2">
      <c r="A12924" s="2">
        <v>40184</v>
      </c>
      <c r="B12924" t="s">
        <v>141</v>
      </c>
      <c r="C12924" t="s">
        <v>296</v>
      </c>
      <c r="D12924" t="s">
        <v>36</v>
      </c>
      <c r="E12924" t="s">
        <v>36</v>
      </c>
      <c r="F12924">
        <v>48</v>
      </c>
      <c r="G12924">
        <v>72</v>
      </c>
      <c r="H12924">
        <v>0</v>
      </c>
      <c r="I12924">
        <v>0</v>
      </c>
      <c r="J12924">
        <v>2</v>
      </c>
      <c r="K12924">
        <v>0</v>
      </c>
      <c r="L12924" t="s">
        <v>28</v>
      </c>
      <c r="M12924" t="s">
        <v>565</v>
      </c>
      <c r="N12924" t="s">
        <v>149</v>
      </c>
      <c r="O12924" t="s">
        <v>122</v>
      </c>
      <c r="P12924" t="s">
        <v>23</v>
      </c>
      <c r="Q12924" t="s">
        <v>24</v>
      </c>
    </row>
    <row r="12925" spans="1:17" x14ac:dyDescent="0.2">
      <c r="A12925" s="2">
        <v>40184</v>
      </c>
      <c r="B12925" t="s">
        <v>363</v>
      </c>
      <c r="C12925" t="s">
        <v>239</v>
      </c>
      <c r="D12925" t="s">
        <v>115</v>
      </c>
      <c r="E12925" t="s">
        <v>115</v>
      </c>
      <c r="F12925">
        <v>120</v>
      </c>
      <c r="G12925">
        <v>79</v>
      </c>
      <c r="H12925">
        <v>0</v>
      </c>
      <c r="I12925">
        <v>0</v>
      </c>
      <c r="J12925">
        <v>1</v>
      </c>
      <c r="K12925">
        <v>2</v>
      </c>
      <c r="L12925" t="s">
        <v>570</v>
      </c>
      <c r="M12925" t="s">
        <v>513</v>
      </c>
      <c r="N12925" t="s">
        <v>363</v>
      </c>
      <c r="O12925" t="s">
        <v>22</v>
      </c>
      <c r="P12925" t="s">
        <v>23</v>
      </c>
      <c r="Q12925" t="s">
        <v>41</v>
      </c>
    </row>
    <row r="12926" spans="1:17" x14ac:dyDescent="0.2">
      <c r="A12926" s="2">
        <v>40184</v>
      </c>
      <c r="B12926" t="s">
        <v>301</v>
      </c>
      <c r="C12926" t="s">
        <v>55</v>
      </c>
      <c r="D12926" t="s">
        <v>115</v>
      </c>
      <c r="E12926" t="s">
        <v>57</v>
      </c>
      <c r="F12926">
        <v>104</v>
      </c>
      <c r="G12926">
        <v>21</v>
      </c>
      <c r="H12926">
        <v>0</v>
      </c>
      <c r="I12926">
        <v>0</v>
      </c>
      <c r="J12926">
        <v>2</v>
      </c>
      <c r="K12926">
        <v>2</v>
      </c>
      <c r="L12926" t="s">
        <v>570</v>
      </c>
      <c r="M12926" t="s">
        <v>302</v>
      </c>
      <c r="N12926" t="s">
        <v>301</v>
      </c>
      <c r="O12926" t="s">
        <v>22</v>
      </c>
      <c r="P12926" t="s">
        <v>23</v>
      </c>
      <c r="Q12926" t="s">
        <v>30</v>
      </c>
    </row>
    <row r="12927" spans="1:17" x14ac:dyDescent="0.2">
      <c r="A12927" s="2">
        <v>40184</v>
      </c>
      <c r="B12927" t="s">
        <v>464</v>
      </c>
      <c r="C12927" t="s">
        <v>425</v>
      </c>
      <c r="D12927" t="s">
        <v>115</v>
      </c>
      <c r="E12927" t="s">
        <v>115</v>
      </c>
      <c r="F12927">
        <v>148</v>
      </c>
      <c r="G12927">
        <v>123</v>
      </c>
      <c r="H12927">
        <v>0</v>
      </c>
      <c r="I12927">
        <v>0</v>
      </c>
      <c r="J12927">
        <v>1</v>
      </c>
      <c r="K12927">
        <v>1</v>
      </c>
      <c r="L12927" t="s">
        <v>570</v>
      </c>
      <c r="M12927" t="s">
        <v>948</v>
      </c>
      <c r="N12927" t="s">
        <v>464</v>
      </c>
      <c r="O12927" t="s">
        <v>22</v>
      </c>
      <c r="P12927" t="s">
        <v>23</v>
      </c>
      <c r="Q12927" t="s">
        <v>30</v>
      </c>
    </row>
    <row r="12928" spans="1:17" x14ac:dyDescent="0.2">
      <c r="A12928" s="2">
        <v>40184</v>
      </c>
      <c r="B12928" t="s">
        <v>443</v>
      </c>
      <c r="C12928" t="s">
        <v>167</v>
      </c>
      <c r="D12928" t="s">
        <v>115</v>
      </c>
      <c r="E12928" t="s">
        <v>115</v>
      </c>
      <c r="F12928">
        <v>110</v>
      </c>
      <c r="G12928">
        <v>64</v>
      </c>
      <c r="H12928">
        <v>0</v>
      </c>
      <c r="I12928">
        <v>0</v>
      </c>
      <c r="J12928">
        <v>1</v>
      </c>
      <c r="K12928">
        <v>3</v>
      </c>
      <c r="L12928" t="s">
        <v>570</v>
      </c>
      <c r="M12928" t="s">
        <v>443</v>
      </c>
      <c r="N12928" t="s">
        <v>443</v>
      </c>
      <c r="O12928" t="s">
        <v>22</v>
      </c>
      <c r="P12928" t="s">
        <v>23</v>
      </c>
      <c r="Q12928" t="s">
        <v>41</v>
      </c>
    </row>
    <row r="12929" spans="1:17" x14ac:dyDescent="0.2">
      <c r="A12929" s="2">
        <v>40184</v>
      </c>
      <c r="B12929" t="s">
        <v>114</v>
      </c>
      <c r="C12929" t="s">
        <v>177</v>
      </c>
      <c r="D12929" t="s">
        <v>115</v>
      </c>
      <c r="E12929" t="s">
        <v>115</v>
      </c>
      <c r="F12929">
        <v>105</v>
      </c>
      <c r="G12929">
        <v>111</v>
      </c>
      <c r="H12929">
        <v>0</v>
      </c>
      <c r="I12929">
        <v>0</v>
      </c>
      <c r="J12929">
        <v>0</v>
      </c>
      <c r="K12929">
        <v>0</v>
      </c>
      <c r="L12929" t="s">
        <v>570</v>
      </c>
      <c r="M12929" t="s">
        <v>226</v>
      </c>
      <c r="N12929" t="s">
        <v>114</v>
      </c>
      <c r="O12929" t="s">
        <v>22</v>
      </c>
      <c r="P12929" t="s">
        <v>23</v>
      </c>
      <c r="Q12929" t="s">
        <v>30</v>
      </c>
    </row>
    <row r="12930" spans="1:17" x14ac:dyDescent="0.2">
      <c r="A12930" s="2">
        <v>40184</v>
      </c>
      <c r="B12930" t="s">
        <v>176</v>
      </c>
      <c r="C12930" t="s">
        <v>391</v>
      </c>
      <c r="D12930" t="s">
        <v>115</v>
      </c>
      <c r="E12930" t="s">
        <v>115</v>
      </c>
      <c r="F12930">
        <v>112</v>
      </c>
      <c r="G12930">
        <v>160</v>
      </c>
      <c r="H12930">
        <v>0</v>
      </c>
      <c r="I12930">
        <v>0</v>
      </c>
      <c r="J12930">
        <v>1</v>
      </c>
      <c r="K12930">
        <v>0</v>
      </c>
      <c r="L12930" t="s">
        <v>570</v>
      </c>
      <c r="M12930" t="s">
        <v>246</v>
      </c>
      <c r="N12930" t="s">
        <v>176</v>
      </c>
      <c r="O12930" t="s">
        <v>22</v>
      </c>
      <c r="P12930" t="s">
        <v>23</v>
      </c>
      <c r="Q12930" t="s">
        <v>24</v>
      </c>
    </row>
    <row r="12931" spans="1:17" x14ac:dyDescent="0.2">
      <c r="A12931" s="2">
        <v>40184</v>
      </c>
      <c r="B12931" t="s">
        <v>389</v>
      </c>
      <c r="C12931" t="s">
        <v>143</v>
      </c>
      <c r="D12931" t="s">
        <v>115</v>
      </c>
      <c r="E12931" t="s">
        <v>115</v>
      </c>
      <c r="F12931">
        <v>130</v>
      </c>
      <c r="G12931">
        <v>43</v>
      </c>
      <c r="H12931">
        <v>0</v>
      </c>
      <c r="I12931">
        <v>0</v>
      </c>
      <c r="J12931">
        <v>2</v>
      </c>
      <c r="K12931">
        <v>3</v>
      </c>
      <c r="L12931" t="s">
        <v>570</v>
      </c>
      <c r="M12931" t="s">
        <v>720</v>
      </c>
      <c r="N12931" t="s">
        <v>389</v>
      </c>
      <c r="O12931" t="s">
        <v>22</v>
      </c>
      <c r="P12931" t="s">
        <v>23</v>
      </c>
      <c r="Q12931" t="s">
        <v>41</v>
      </c>
    </row>
    <row r="12932" spans="1:17" x14ac:dyDescent="0.2">
      <c r="A12932" s="2">
        <v>40185</v>
      </c>
      <c r="B12932" t="s">
        <v>617</v>
      </c>
      <c r="C12932" t="s">
        <v>136</v>
      </c>
      <c r="D12932" t="s">
        <v>36</v>
      </c>
      <c r="E12932" t="s">
        <v>36</v>
      </c>
      <c r="F12932">
        <v>102</v>
      </c>
      <c r="G12932">
        <v>16</v>
      </c>
      <c r="H12932">
        <v>0</v>
      </c>
      <c r="I12932">
        <v>0</v>
      </c>
      <c r="J12932">
        <v>0</v>
      </c>
      <c r="K12932">
        <v>2</v>
      </c>
      <c r="L12932" t="s">
        <v>28</v>
      </c>
      <c r="M12932" t="s">
        <v>373</v>
      </c>
      <c r="N12932" t="s">
        <v>211</v>
      </c>
      <c r="O12932" t="s">
        <v>122</v>
      </c>
      <c r="P12932" t="s">
        <v>23</v>
      </c>
      <c r="Q12932" t="s">
        <v>41</v>
      </c>
    </row>
    <row r="12933" spans="1:17" x14ac:dyDescent="0.2">
      <c r="A12933" s="2">
        <v>40187</v>
      </c>
      <c r="B12933" t="s">
        <v>207</v>
      </c>
      <c r="C12933" t="s">
        <v>120</v>
      </c>
      <c r="D12933" t="s">
        <v>36</v>
      </c>
      <c r="E12933" t="s">
        <v>36</v>
      </c>
      <c r="F12933">
        <v>98</v>
      </c>
      <c r="G12933">
        <v>11</v>
      </c>
      <c r="H12933">
        <v>0</v>
      </c>
      <c r="I12933">
        <v>0</v>
      </c>
      <c r="J12933">
        <v>1</v>
      </c>
      <c r="K12933">
        <v>3</v>
      </c>
      <c r="L12933" t="s">
        <v>28</v>
      </c>
      <c r="M12933" t="s">
        <v>209</v>
      </c>
      <c r="N12933" t="s">
        <v>207</v>
      </c>
      <c r="O12933" t="s">
        <v>22</v>
      </c>
      <c r="P12933" t="s">
        <v>23</v>
      </c>
      <c r="Q12933" t="s">
        <v>41</v>
      </c>
    </row>
    <row r="12934" spans="1:17" x14ac:dyDescent="0.2">
      <c r="A12934" s="2">
        <v>40187</v>
      </c>
      <c r="B12934" t="s">
        <v>128</v>
      </c>
      <c r="C12934" t="s">
        <v>196</v>
      </c>
      <c r="D12934" t="s">
        <v>36</v>
      </c>
      <c r="E12934" t="s">
        <v>36</v>
      </c>
      <c r="F12934">
        <v>53</v>
      </c>
      <c r="G12934">
        <v>116</v>
      </c>
      <c r="H12934">
        <v>0</v>
      </c>
      <c r="I12934">
        <v>0</v>
      </c>
      <c r="J12934">
        <v>1</v>
      </c>
      <c r="K12934">
        <v>2</v>
      </c>
      <c r="L12934" t="s">
        <v>28</v>
      </c>
      <c r="M12934" t="s">
        <v>1054</v>
      </c>
      <c r="N12934" t="s">
        <v>128</v>
      </c>
      <c r="O12934" t="s">
        <v>22</v>
      </c>
      <c r="P12934" t="s">
        <v>23</v>
      </c>
      <c r="Q12934" t="s">
        <v>41</v>
      </c>
    </row>
    <row r="12935" spans="1:17" x14ac:dyDescent="0.2">
      <c r="A12935" s="2">
        <v>40187</v>
      </c>
      <c r="B12935" t="s">
        <v>138</v>
      </c>
      <c r="C12935" t="s">
        <v>133</v>
      </c>
      <c r="D12935" t="s">
        <v>36</v>
      </c>
      <c r="E12935" t="s">
        <v>115</v>
      </c>
      <c r="F12935">
        <v>84</v>
      </c>
      <c r="G12935">
        <v>52</v>
      </c>
      <c r="H12935">
        <v>0</v>
      </c>
      <c r="I12935">
        <v>0</v>
      </c>
      <c r="J12935">
        <v>4</v>
      </c>
      <c r="K12935">
        <v>2</v>
      </c>
      <c r="L12935" t="s">
        <v>28</v>
      </c>
      <c r="M12935" t="s">
        <v>420</v>
      </c>
      <c r="N12935" t="s">
        <v>149</v>
      </c>
      <c r="O12935" t="s">
        <v>122</v>
      </c>
      <c r="P12935" t="s">
        <v>23</v>
      </c>
      <c r="Q12935" t="s">
        <v>24</v>
      </c>
    </row>
    <row r="12936" spans="1:17" x14ac:dyDescent="0.2">
      <c r="A12936" s="2">
        <v>40188</v>
      </c>
      <c r="B12936" t="s">
        <v>267</v>
      </c>
      <c r="C12936" t="s">
        <v>111</v>
      </c>
      <c r="D12936" t="s">
        <v>36</v>
      </c>
      <c r="E12936" t="s">
        <v>36</v>
      </c>
      <c r="F12936">
        <v>95</v>
      </c>
      <c r="G12936">
        <v>47</v>
      </c>
      <c r="H12936">
        <v>0</v>
      </c>
      <c r="I12936">
        <v>0</v>
      </c>
      <c r="J12936">
        <v>4</v>
      </c>
      <c r="K12936">
        <v>4</v>
      </c>
      <c r="L12936" t="s">
        <v>276</v>
      </c>
      <c r="M12936" t="s">
        <v>268</v>
      </c>
      <c r="N12936" t="s">
        <v>267</v>
      </c>
      <c r="O12936" t="s">
        <v>22</v>
      </c>
      <c r="P12936" t="s">
        <v>23</v>
      </c>
      <c r="Q12936" t="s">
        <v>30</v>
      </c>
    </row>
    <row r="12937" spans="1:17" x14ac:dyDescent="0.2">
      <c r="A12937" s="2">
        <v>40189</v>
      </c>
      <c r="B12937" t="s">
        <v>136</v>
      </c>
      <c r="C12937" t="s">
        <v>224</v>
      </c>
      <c r="D12937" t="s">
        <v>36</v>
      </c>
      <c r="E12937" t="s">
        <v>36</v>
      </c>
      <c r="F12937">
        <v>16</v>
      </c>
      <c r="G12937">
        <v>49</v>
      </c>
      <c r="H12937">
        <v>0</v>
      </c>
      <c r="I12937">
        <v>0</v>
      </c>
      <c r="J12937">
        <v>0</v>
      </c>
      <c r="K12937">
        <v>0</v>
      </c>
      <c r="L12937" t="s">
        <v>276</v>
      </c>
      <c r="M12937" t="s">
        <v>993</v>
      </c>
      <c r="N12937" t="s">
        <v>267</v>
      </c>
      <c r="O12937" t="s">
        <v>122</v>
      </c>
      <c r="P12937" t="s">
        <v>23</v>
      </c>
      <c r="Q12937" t="s">
        <v>30</v>
      </c>
    </row>
    <row r="12938" spans="1:17" x14ac:dyDescent="0.2">
      <c r="A12938" s="2">
        <v>40189</v>
      </c>
      <c r="B12938" t="s">
        <v>250</v>
      </c>
      <c r="C12938" t="s">
        <v>150</v>
      </c>
      <c r="D12938" t="s">
        <v>36</v>
      </c>
      <c r="E12938" t="s">
        <v>36</v>
      </c>
      <c r="F12938">
        <v>99</v>
      </c>
      <c r="G12938">
        <v>26</v>
      </c>
      <c r="H12938">
        <v>0</v>
      </c>
      <c r="I12938">
        <v>0</v>
      </c>
      <c r="J12938">
        <v>3</v>
      </c>
      <c r="K12938">
        <v>0</v>
      </c>
      <c r="L12938" t="s">
        <v>276</v>
      </c>
      <c r="M12938" t="s">
        <v>268</v>
      </c>
      <c r="N12938" t="s">
        <v>267</v>
      </c>
      <c r="O12938" t="s">
        <v>122</v>
      </c>
      <c r="P12938" t="s">
        <v>23</v>
      </c>
      <c r="Q12938" t="s">
        <v>24</v>
      </c>
    </row>
    <row r="12939" spans="1:17" x14ac:dyDescent="0.2">
      <c r="A12939" s="2">
        <v>40190</v>
      </c>
      <c r="B12939" t="s">
        <v>183</v>
      </c>
      <c r="C12939" t="s">
        <v>135</v>
      </c>
      <c r="D12939" t="s">
        <v>36</v>
      </c>
      <c r="E12939" t="s">
        <v>36</v>
      </c>
      <c r="F12939">
        <v>24</v>
      </c>
      <c r="G12939">
        <v>22</v>
      </c>
      <c r="H12939">
        <v>0</v>
      </c>
      <c r="I12939">
        <v>0</v>
      </c>
      <c r="J12939">
        <v>3</v>
      </c>
      <c r="K12939">
        <v>1</v>
      </c>
      <c r="L12939" t="s">
        <v>276</v>
      </c>
      <c r="M12939" t="s">
        <v>1401</v>
      </c>
      <c r="N12939" t="s">
        <v>267</v>
      </c>
      <c r="O12939" t="s">
        <v>122</v>
      </c>
      <c r="P12939" t="s">
        <v>23</v>
      </c>
      <c r="Q12939" t="s">
        <v>24</v>
      </c>
    </row>
    <row r="12940" spans="1:17" x14ac:dyDescent="0.2">
      <c r="A12940" s="2">
        <v>40190</v>
      </c>
      <c r="B12940" t="s">
        <v>296</v>
      </c>
      <c r="C12940" t="s">
        <v>471</v>
      </c>
      <c r="D12940" t="s">
        <v>36</v>
      </c>
      <c r="E12940" t="s">
        <v>36</v>
      </c>
      <c r="F12940">
        <v>72</v>
      </c>
      <c r="G12940">
        <v>59</v>
      </c>
      <c r="H12940">
        <v>0</v>
      </c>
      <c r="I12940">
        <v>0</v>
      </c>
      <c r="J12940">
        <v>2</v>
      </c>
      <c r="K12940">
        <v>2</v>
      </c>
      <c r="L12940" t="s">
        <v>276</v>
      </c>
      <c r="M12940" t="s">
        <v>1401</v>
      </c>
      <c r="N12940" t="s">
        <v>267</v>
      </c>
      <c r="O12940" t="s">
        <v>122</v>
      </c>
      <c r="P12940" t="s">
        <v>23</v>
      </c>
      <c r="Q12940" t="s">
        <v>30</v>
      </c>
    </row>
    <row r="12941" spans="1:17" x14ac:dyDescent="0.2">
      <c r="A12941" s="2">
        <v>40191</v>
      </c>
      <c r="B12941" t="s">
        <v>120</v>
      </c>
      <c r="C12941" t="s">
        <v>141</v>
      </c>
      <c r="D12941" t="s">
        <v>36</v>
      </c>
      <c r="E12941" t="s">
        <v>36</v>
      </c>
      <c r="F12941">
        <v>11</v>
      </c>
      <c r="G12941">
        <v>48</v>
      </c>
      <c r="H12941">
        <v>0</v>
      </c>
      <c r="I12941">
        <v>0</v>
      </c>
      <c r="J12941">
        <v>0</v>
      </c>
      <c r="K12941">
        <v>1</v>
      </c>
      <c r="L12941" t="s">
        <v>276</v>
      </c>
      <c r="M12941" t="s">
        <v>1402</v>
      </c>
      <c r="N12941" t="s">
        <v>267</v>
      </c>
      <c r="O12941" t="s">
        <v>122</v>
      </c>
      <c r="P12941" t="s">
        <v>23</v>
      </c>
      <c r="Q12941" t="s">
        <v>41</v>
      </c>
    </row>
    <row r="12942" spans="1:17" x14ac:dyDescent="0.2">
      <c r="A12942" s="2">
        <v>40191</v>
      </c>
      <c r="B12942" t="s">
        <v>138</v>
      </c>
      <c r="C12942" t="s">
        <v>128</v>
      </c>
      <c r="D12942" t="s">
        <v>36</v>
      </c>
      <c r="E12942" t="s">
        <v>36</v>
      </c>
      <c r="F12942">
        <v>84</v>
      </c>
      <c r="G12942">
        <v>53</v>
      </c>
      <c r="H12942">
        <v>0</v>
      </c>
      <c r="I12942">
        <v>0</v>
      </c>
      <c r="J12942">
        <v>1</v>
      </c>
      <c r="K12942">
        <v>1</v>
      </c>
      <c r="L12942" t="s">
        <v>276</v>
      </c>
      <c r="M12942" t="s">
        <v>1402</v>
      </c>
      <c r="N12942" t="s">
        <v>267</v>
      </c>
      <c r="O12942" t="s">
        <v>122</v>
      </c>
      <c r="P12942" t="s">
        <v>23</v>
      </c>
      <c r="Q12942" t="s">
        <v>30</v>
      </c>
    </row>
    <row r="12943" spans="1:17" x14ac:dyDescent="0.2">
      <c r="A12943" s="2">
        <v>40192</v>
      </c>
      <c r="B12943" t="s">
        <v>267</v>
      </c>
      <c r="C12943" t="s">
        <v>250</v>
      </c>
      <c r="D12943" t="s">
        <v>36</v>
      </c>
      <c r="E12943" t="s">
        <v>36</v>
      </c>
      <c r="F12943">
        <v>95</v>
      </c>
      <c r="G12943">
        <v>99</v>
      </c>
      <c r="H12943">
        <v>0</v>
      </c>
      <c r="I12943">
        <v>0</v>
      </c>
      <c r="J12943">
        <v>2</v>
      </c>
      <c r="K12943">
        <v>0</v>
      </c>
      <c r="L12943" t="s">
        <v>276</v>
      </c>
      <c r="M12943" t="s">
        <v>268</v>
      </c>
      <c r="N12943" t="s">
        <v>267</v>
      </c>
      <c r="O12943" t="s">
        <v>22</v>
      </c>
      <c r="P12943" t="s">
        <v>23</v>
      </c>
      <c r="Q12943" t="s">
        <v>24</v>
      </c>
    </row>
    <row r="12944" spans="1:17" x14ac:dyDescent="0.2">
      <c r="A12944" s="2">
        <v>40192</v>
      </c>
      <c r="B12944" t="s">
        <v>111</v>
      </c>
      <c r="C12944" t="s">
        <v>150</v>
      </c>
      <c r="D12944" t="s">
        <v>36</v>
      </c>
      <c r="E12944" t="s">
        <v>36</v>
      </c>
      <c r="F12944">
        <v>47</v>
      </c>
      <c r="G12944">
        <v>26</v>
      </c>
      <c r="H12944">
        <v>0</v>
      </c>
      <c r="I12944">
        <v>0</v>
      </c>
      <c r="J12944">
        <v>0</v>
      </c>
      <c r="K12944">
        <v>1</v>
      </c>
      <c r="L12944" t="s">
        <v>276</v>
      </c>
      <c r="M12944" t="s">
        <v>268</v>
      </c>
      <c r="N12944" t="s">
        <v>267</v>
      </c>
      <c r="O12944" t="s">
        <v>122</v>
      </c>
      <c r="P12944" t="s">
        <v>23</v>
      </c>
      <c r="Q12944" t="s">
        <v>41</v>
      </c>
    </row>
    <row r="12945" spans="1:17" x14ac:dyDescent="0.2">
      <c r="A12945" s="2">
        <v>40193</v>
      </c>
      <c r="B12945" t="s">
        <v>136</v>
      </c>
      <c r="C12945" t="s">
        <v>199</v>
      </c>
      <c r="D12945" t="s">
        <v>36</v>
      </c>
      <c r="E12945" t="s">
        <v>36</v>
      </c>
      <c r="F12945">
        <v>16</v>
      </c>
      <c r="G12945">
        <v>34</v>
      </c>
      <c r="H12945">
        <v>0</v>
      </c>
      <c r="I12945">
        <v>0</v>
      </c>
      <c r="J12945">
        <v>3</v>
      </c>
      <c r="K12945">
        <v>1</v>
      </c>
      <c r="L12945" t="s">
        <v>276</v>
      </c>
      <c r="M12945" t="s">
        <v>993</v>
      </c>
      <c r="N12945" t="s">
        <v>267</v>
      </c>
      <c r="O12945" t="s">
        <v>122</v>
      </c>
      <c r="P12945" t="s">
        <v>23</v>
      </c>
      <c r="Q12945" t="s">
        <v>24</v>
      </c>
    </row>
    <row r="12946" spans="1:17" x14ac:dyDescent="0.2">
      <c r="A12946" s="2">
        <v>40193</v>
      </c>
      <c r="B12946" t="s">
        <v>389</v>
      </c>
      <c r="C12946" t="s">
        <v>207</v>
      </c>
      <c r="D12946" t="s">
        <v>115</v>
      </c>
      <c r="E12946" t="s">
        <v>36</v>
      </c>
      <c r="F12946">
        <v>130</v>
      </c>
      <c r="G12946">
        <v>98</v>
      </c>
      <c r="H12946">
        <v>0</v>
      </c>
      <c r="I12946">
        <v>0</v>
      </c>
      <c r="J12946">
        <v>3</v>
      </c>
      <c r="K12946">
        <v>1</v>
      </c>
      <c r="L12946" t="s">
        <v>28</v>
      </c>
      <c r="M12946" t="s">
        <v>720</v>
      </c>
      <c r="N12946" t="s">
        <v>389</v>
      </c>
      <c r="O12946" t="s">
        <v>22</v>
      </c>
      <c r="P12946" t="s">
        <v>23</v>
      </c>
      <c r="Q12946" t="s">
        <v>24</v>
      </c>
    </row>
    <row r="12947" spans="1:17" x14ac:dyDescent="0.2">
      <c r="A12947" s="2">
        <v>40194</v>
      </c>
      <c r="B12947" t="s">
        <v>183</v>
      </c>
      <c r="C12947" t="s">
        <v>296</v>
      </c>
      <c r="D12947" t="s">
        <v>36</v>
      </c>
      <c r="E12947" t="s">
        <v>36</v>
      </c>
      <c r="F12947">
        <v>24</v>
      </c>
      <c r="G12947">
        <v>72</v>
      </c>
      <c r="H12947">
        <v>0</v>
      </c>
      <c r="I12947">
        <v>0</v>
      </c>
      <c r="J12947">
        <v>2</v>
      </c>
      <c r="K12947">
        <v>0</v>
      </c>
      <c r="L12947" t="s">
        <v>276</v>
      </c>
      <c r="M12947" t="s">
        <v>1401</v>
      </c>
      <c r="N12947" t="s">
        <v>267</v>
      </c>
      <c r="O12947" t="s">
        <v>122</v>
      </c>
      <c r="P12947" t="s">
        <v>23</v>
      </c>
      <c r="Q12947" t="s">
        <v>24</v>
      </c>
    </row>
    <row r="12948" spans="1:17" x14ac:dyDescent="0.2">
      <c r="A12948" s="2">
        <v>40194</v>
      </c>
      <c r="B12948" t="s">
        <v>135</v>
      </c>
      <c r="C12948" t="s">
        <v>471</v>
      </c>
      <c r="D12948" t="s">
        <v>36</v>
      </c>
      <c r="E12948" t="s">
        <v>36</v>
      </c>
      <c r="F12948">
        <v>22</v>
      </c>
      <c r="G12948">
        <v>59</v>
      </c>
      <c r="H12948">
        <v>0</v>
      </c>
      <c r="I12948">
        <v>0</v>
      </c>
      <c r="J12948">
        <v>1</v>
      </c>
      <c r="K12948">
        <v>0</v>
      </c>
      <c r="L12948" t="s">
        <v>276</v>
      </c>
      <c r="M12948" t="s">
        <v>1401</v>
      </c>
      <c r="N12948" t="s">
        <v>267</v>
      </c>
      <c r="O12948" t="s">
        <v>122</v>
      </c>
      <c r="P12948" t="s">
        <v>23</v>
      </c>
      <c r="Q12948" t="s">
        <v>24</v>
      </c>
    </row>
    <row r="12949" spans="1:17" x14ac:dyDescent="0.2">
      <c r="A12949" s="2">
        <v>40195</v>
      </c>
      <c r="B12949" t="s">
        <v>120</v>
      </c>
      <c r="C12949" t="s">
        <v>138</v>
      </c>
      <c r="D12949" t="s">
        <v>36</v>
      </c>
      <c r="E12949" t="s">
        <v>36</v>
      </c>
      <c r="F12949">
        <v>11</v>
      </c>
      <c r="G12949">
        <v>84</v>
      </c>
      <c r="H12949">
        <v>0</v>
      </c>
      <c r="I12949">
        <v>0</v>
      </c>
      <c r="J12949">
        <v>3</v>
      </c>
      <c r="K12949">
        <v>2</v>
      </c>
      <c r="L12949" t="s">
        <v>276</v>
      </c>
      <c r="M12949" t="s">
        <v>1402</v>
      </c>
      <c r="N12949" t="s">
        <v>267</v>
      </c>
      <c r="O12949" t="s">
        <v>122</v>
      </c>
      <c r="P12949" t="s">
        <v>23</v>
      </c>
      <c r="Q12949" t="s">
        <v>24</v>
      </c>
    </row>
    <row r="12950" spans="1:17" x14ac:dyDescent="0.2">
      <c r="A12950" s="2">
        <v>40195</v>
      </c>
      <c r="B12950" t="s">
        <v>141</v>
      </c>
      <c r="C12950" t="s">
        <v>128</v>
      </c>
      <c r="D12950" t="s">
        <v>36</v>
      </c>
      <c r="E12950" t="s">
        <v>36</v>
      </c>
      <c r="F12950">
        <v>48</v>
      </c>
      <c r="G12950">
        <v>53</v>
      </c>
      <c r="H12950">
        <v>0</v>
      </c>
      <c r="I12950">
        <v>0</v>
      </c>
      <c r="J12950">
        <v>0</v>
      </c>
      <c r="K12950">
        <v>0</v>
      </c>
      <c r="L12950" t="s">
        <v>276</v>
      </c>
      <c r="M12950" t="s">
        <v>1402</v>
      </c>
      <c r="N12950" t="s">
        <v>267</v>
      </c>
      <c r="O12950" t="s">
        <v>122</v>
      </c>
      <c r="P12950" t="s">
        <v>23</v>
      </c>
      <c r="Q12950" t="s">
        <v>30</v>
      </c>
    </row>
    <row r="12951" spans="1:17" x14ac:dyDescent="0.2">
      <c r="A12951" s="2">
        <v>40195</v>
      </c>
      <c r="B12951" t="s">
        <v>114</v>
      </c>
      <c r="C12951" t="s">
        <v>443</v>
      </c>
      <c r="D12951" t="s">
        <v>115</v>
      </c>
      <c r="E12951" t="s">
        <v>115</v>
      </c>
      <c r="F12951">
        <v>105</v>
      </c>
      <c r="G12951">
        <v>110</v>
      </c>
      <c r="H12951">
        <v>0</v>
      </c>
      <c r="I12951">
        <v>0</v>
      </c>
      <c r="J12951">
        <v>1</v>
      </c>
      <c r="K12951">
        <v>0</v>
      </c>
      <c r="L12951" t="s">
        <v>447</v>
      </c>
      <c r="M12951" t="s">
        <v>1403</v>
      </c>
      <c r="N12951" t="s">
        <v>114</v>
      </c>
      <c r="O12951" t="s">
        <v>22</v>
      </c>
      <c r="P12951" t="s">
        <v>23</v>
      </c>
      <c r="Q12951" t="s">
        <v>24</v>
      </c>
    </row>
    <row r="12952" spans="1:17" x14ac:dyDescent="0.2">
      <c r="A12952" s="2">
        <v>40195</v>
      </c>
      <c r="B12952" t="s">
        <v>425</v>
      </c>
      <c r="C12952" t="s">
        <v>182</v>
      </c>
      <c r="D12952" t="s">
        <v>115</v>
      </c>
      <c r="E12952" t="s">
        <v>115</v>
      </c>
      <c r="F12952">
        <v>123</v>
      </c>
      <c r="G12952">
        <v>93</v>
      </c>
      <c r="H12952">
        <v>0</v>
      </c>
      <c r="I12952">
        <v>0</v>
      </c>
      <c r="J12952">
        <v>1</v>
      </c>
      <c r="K12952">
        <v>2</v>
      </c>
      <c r="L12952" t="s">
        <v>570</v>
      </c>
      <c r="M12952" t="s">
        <v>811</v>
      </c>
      <c r="N12952" t="s">
        <v>425</v>
      </c>
      <c r="O12952" t="s">
        <v>22</v>
      </c>
      <c r="P12952" t="s">
        <v>23</v>
      </c>
      <c r="Q12952" t="s">
        <v>41</v>
      </c>
    </row>
    <row r="12953" spans="1:17" x14ac:dyDescent="0.2">
      <c r="A12953" s="2">
        <v>40196</v>
      </c>
      <c r="B12953" t="s">
        <v>267</v>
      </c>
      <c r="C12953" t="s">
        <v>150</v>
      </c>
      <c r="D12953" t="s">
        <v>36</v>
      </c>
      <c r="E12953" t="s">
        <v>36</v>
      </c>
      <c r="F12953">
        <v>95</v>
      </c>
      <c r="G12953">
        <v>26</v>
      </c>
      <c r="H12953">
        <v>0</v>
      </c>
      <c r="I12953">
        <v>0</v>
      </c>
      <c r="J12953">
        <v>0</v>
      </c>
      <c r="K12953">
        <v>0</v>
      </c>
      <c r="L12953" t="s">
        <v>276</v>
      </c>
      <c r="M12953" t="s">
        <v>268</v>
      </c>
      <c r="N12953" t="s">
        <v>267</v>
      </c>
      <c r="O12953" t="s">
        <v>22</v>
      </c>
      <c r="P12953" t="s">
        <v>23</v>
      </c>
      <c r="Q12953" t="s">
        <v>30</v>
      </c>
    </row>
    <row r="12954" spans="1:17" x14ac:dyDescent="0.2">
      <c r="A12954" s="2">
        <v>40196</v>
      </c>
      <c r="B12954" t="s">
        <v>70</v>
      </c>
      <c r="C12954" t="s">
        <v>133</v>
      </c>
      <c r="D12954" t="s">
        <v>50</v>
      </c>
      <c r="E12954" t="s">
        <v>115</v>
      </c>
      <c r="F12954">
        <v>55</v>
      </c>
      <c r="G12954">
        <v>52</v>
      </c>
      <c r="H12954">
        <v>0</v>
      </c>
      <c r="I12954">
        <v>0</v>
      </c>
      <c r="J12954">
        <v>0</v>
      </c>
      <c r="K12954">
        <v>2</v>
      </c>
      <c r="L12954" t="s">
        <v>28</v>
      </c>
      <c r="M12954" t="s">
        <v>417</v>
      </c>
      <c r="N12954" t="s">
        <v>106</v>
      </c>
      <c r="O12954" t="s">
        <v>122</v>
      </c>
      <c r="P12954" t="s">
        <v>23</v>
      </c>
      <c r="Q12954" t="s">
        <v>41</v>
      </c>
    </row>
    <row r="12955" spans="1:17" x14ac:dyDescent="0.2">
      <c r="A12955" s="2">
        <v>40196</v>
      </c>
      <c r="B12955" t="s">
        <v>111</v>
      </c>
      <c r="C12955" t="s">
        <v>250</v>
      </c>
      <c r="D12955" t="s">
        <v>36</v>
      </c>
      <c r="E12955" t="s">
        <v>36</v>
      </c>
      <c r="F12955">
        <v>47</v>
      </c>
      <c r="G12955">
        <v>99</v>
      </c>
      <c r="H12955">
        <v>0</v>
      </c>
      <c r="I12955">
        <v>0</v>
      </c>
      <c r="J12955">
        <v>3</v>
      </c>
      <c r="K12955">
        <v>1</v>
      </c>
      <c r="L12955" t="s">
        <v>276</v>
      </c>
      <c r="M12955" t="s">
        <v>993</v>
      </c>
      <c r="N12955" t="s">
        <v>267</v>
      </c>
      <c r="O12955" t="s">
        <v>122</v>
      </c>
      <c r="P12955" t="s">
        <v>23</v>
      </c>
      <c r="Q12955" t="s">
        <v>24</v>
      </c>
    </row>
    <row r="12956" spans="1:17" x14ac:dyDescent="0.2">
      <c r="A12956" s="2">
        <v>40197</v>
      </c>
      <c r="B12956" t="s">
        <v>224</v>
      </c>
      <c r="C12956" t="s">
        <v>199</v>
      </c>
      <c r="D12956" t="s">
        <v>36</v>
      </c>
      <c r="E12956" t="s">
        <v>36</v>
      </c>
      <c r="F12956">
        <v>49</v>
      </c>
      <c r="G12956">
        <v>34</v>
      </c>
      <c r="H12956">
        <v>0</v>
      </c>
      <c r="I12956">
        <v>0</v>
      </c>
      <c r="J12956">
        <v>0</v>
      </c>
      <c r="K12956">
        <v>1</v>
      </c>
      <c r="L12956" t="s">
        <v>276</v>
      </c>
      <c r="M12956" t="s">
        <v>268</v>
      </c>
      <c r="N12956" t="s">
        <v>267</v>
      </c>
      <c r="O12956" t="s">
        <v>122</v>
      </c>
      <c r="P12956" t="s">
        <v>23</v>
      </c>
      <c r="Q12956" t="s">
        <v>41</v>
      </c>
    </row>
    <row r="12957" spans="1:17" x14ac:dyDescent="0.2">
      <c r="A12957" s="2">
        <v>40198</v>
      </c>
      <c r="B12957" t="s">
        <v>107</v>
      </c>
      <c r="C12957" t="s">
        <v>531</v>
      </c>
      <c r="D12957" t="s">
        <v>19</v>
      </c>
      <c r="E12957" t="s">
        <v>27</v>
      </c>
      <c r="F12957">
        <v>15</v>
      </c>
      <c r="G12957">
        <v>70</v>
      </c>
      <c r="H12957">
        <v>0</v>
      </c>
      <c r="I12957">
        <v>0</v>
      </c>
      <c r="J12957">
        <v>2</v>
      </c>
      <c r="K12957">
        <v>1</v>
      </c>
      <c r="L12957" t="s">
        <v>28</v>
      </c>
      <c r="M12957" t="s">
        <v>500</v>
      </c>
      <c r="N12957" t="s">
        <v>107</v>
      </c>
      <c r="O12957" t="s">
        <v>22</v>
      </c>
      <c r="P12957" t="s">
        <v>23</v>
      </c>
      <c r="Q12957" t="s">
        <v>24</v>
      </c>
    </row>
    <row r="12958" spans="1:17" x14ac:dyDescent="0.2">
      <c r="A12958" s="2">
        <v>40198</v>
      </c>
      <c r="B12958" t="s">
        <v>183</v>
      </c>
      <c r="C12958" t="s">
        <v>471</v>
      </c>
      <c r="D12958" t="s">
        <v>36</v>
      </c>
      <c r="E12958" t="s">
        <v>36</v>
      </c>
      <c r="F12958">
        <v>24</v>
      </c>
      <c r="G12958">
        <v>59</v>
      </c>
      <c r="H12958">
        <v>0</v>
      </c>
      <c r="I12958">
        <v>0</v>
      </c>
      <c r="J12958">
        <v>2</v>
      </c>
      <c r="K12958">
        <v>0</v>
      </c>
      <c r="L12958" t="s">
        <v>276</v>
      </c>
      <c r="M12958" t="s">
        <v>1401</v>
      </c>
      <c r="N12958" t="s">
        <v>267</v>
      </c>
      <c r="O12958" t="s">
        <v>122</v>
      </c>
      <c r="P12958" t="s">
        <v>23</v>
      </c>
      <c r="Q12958" t="s">
        <v>24</v>
      </c>
    </row>
    <row r="12959" spans="1:17" x14ac:dyDescent="0.2">
      <c r="A12959" s="2">
        <v>40198</v>
      </c>
      <c r="B12959" t="s">
        <v>135</v>
      </c>
      <c r="C12959" t="s">
        <v>296</v>
      </c>
      <c r="D12959" t="s">
        <v>36</v>
      </c>
      <c r="E12959" t="s">
        <v>36</v>
      </c>
      <c r="F12959">
        <v>22</v>
      </c>
      <c r="G12959">
        <v>72</v>
      </c>
      <c r="H12959">
        <v>0</v>
      </c>
      <c r="I12959">
        <v>0</v>
      </c>
      <c r="J12959">
        <v>3</v>
      </c>
      <c r="K12959">
        <v>0</v>
      </c>
      <c r="L12959" t="s">
        <v>276</v>
      </c>
      <c r="M12959" t="s">
        <v>1402</v>
      </c>
      <c r="N12959" t="s">
        <v>267</v>
      </c>
      <c r="O12959" t="s">
        <v>122</v>
      </c>
      <c r="P12959" t="s">
        <v>23</v>
      </c>
      <c r="Q12959" t="s">
        <v>24</v>
      </c>
    </row>
    <row r="12960" spans="1:17" x14ac:dyDescent="0.2">
      <c r="A12960" s="2">
        <v>40198</v>
      </c>
      <c r="B12960" t="s">
        <v>239</v>
      </c>
      <c r="C12960" t="s">
        <v>52</v>
      </c>
      <c r="D12960" t="s">
        <v>115</v>
      </c>
      <c r="E12960" t="s">
        <v>50</v>
      </c>
      <c r="F12960">
        <v>79</v>
      </c>
      <c r="G12960">
        <v>42</v>
      </c>
      <c r="H12960">
        <v>0</v>
      </c>
      <c r="I12960">
        <v>0</v>
      </c>
      <c r="J12960">
        <v>0</v>
      </c>
      <c r="K12960">
        <v>1</v>
      </c>
      <c r="L12960" t="s">
        <v>28</v>
      </c>
      <c r="M12960" t="s">
        <v>240</v>
      </c>
      <c r="N12960" t="s">
        <v>239</v>
      </c>
      <c r="O12960" t="s">
        <v>22</v>
      </c>
      <c r="P12960" t="s">
        <v>23</v>
      </c>
      <c r="Q12960" t="s">
        <v>41</v>
      </c>
    </row>
    <row r="12961" spans="1:17" x14ac:dyDescent="0.2">
      <c r="A12961" s="2">
        <v>40198</v>
      </c>
      <c r="B12961" t="s">
        <v>114</v>
      </c>
      <c r="C12961" t="s">
        <v>90</v>
      </c>
      <c r="D12961" t="s">
        <v>115</v>
      </c>
      <c r="E12961" t="s">
        <v>50</v>
      </c>
      <c r="F12961">
        <v>105</v>
      </c>
      <c r="G12961">
        <v>58</v>
      </c>
      <c r="H12961">
        <v>0</v>
      </c>
      <c r="I12961">
        <v>0</v>
      </c>
      <c r="J12961">
        <v>1</v>
      </c>
      <c r="K12961">
        <v>3</v>
      </c>
      <c r="L12961" t="s">
        <v>447</v>
      </c>
      <c r="M12961" t="s">
        <v>1403</v>
      </c>
      <c r="N12961" t="s">
        <v>114</v>
      </c>
      <c r="O12961" t="s">
        <v>22</v>
      </c>
      <c r="P12961" t="s">
        <v>23</v>
      </c>
      <c r="Q12961" t="s">
        <v>41</v>
      </c>
    </row>
    <row r="12962" spans="1:17" x14ac:dyDescent="0.2">
      <c r="A12962" s="2">
        <v>40198</v>
      </c>
      <c r="B12962" t="s">
        <v>389</v>
      </c>
      <c r="C12962" t="s">
        <v>402</v>
      </c>
      <c r="D12962" t="s">
        <v>115</v>
      </c>
      <c r="E12962" t="s">
        <v>115</v>
      </c>
      <c r="F12962">
        <v>130</v>
      </c>
      <c r="G12962">
        <v>60</v>
      </c>
      <c r="H12962">
        <v>0</v>
      </c>
      <c r="I12962">
        <v>0</v>
      </c>
      <c r="J12962">
        <v>3</v>
      </c>
      <c r="K12962">
        <v>0</v>
      </c>
      <c r="L12962" t="s">
        <v>570</v>
      </c>
      <c r="M12962" t="s">
        <v>720</v>
      </c>
      <c r="N12962" t="s">
        <v>389</v>
      </c>
      <c r="O12962" t="s">
        <v>22</v>
      </c>
      <c r="P12962" t="s">
        <v>23</v>
      </c>
      <c r="Q12962" t="s">
        <v>24</v>
      </c>
    </row>
    <row r="12963" spans="1:17" x14ac:dyDescent="0.2">
      <c r="A12963" s="2">
        <v>40199</v>
      </c>
      <c r="B12963" t="s">
        <v>120</v>
      </c>
      <c r="C12963" t="s">
        <v>128</v>
      </c>
      <c r="D12963" t="s">
        <v>36</v>
      </c>
      <c r="E12963" t="s">
        <v>36</v>
      </c>
      <c r="F12963">
        <v>11</v>
      </c>
      <c r="G12963">
        <v>53</v>
      </c>
      <c r="H12963">
        <v>0</v>
      </c>
      <c r="I12963">
        <v>0</v>
      </c>
      <c r="J12963">
        <v>2</v>
      </c>
      <c r="K12963">
        <v>2</v>
      </c>
      <c r="L12963" t="s">
        <v>276</v>
      </c>
      <c r="M12963" t="s">
        <v>1402</v>
      </c>
      <c r="N12963" t="s">
        <v>267</v>
      </c>
      <c r="O12963" t="s">
        <v>122</v>
      </c>
      <c r="P12963" t="s">
        <v>23</v>
      </c>
      <c r="Q12963" t="s">
        <v>30</v>
      </c>
    </row>
    <row r="12964" spans="1:17" x14ac:dyDescent="0.2">
      <c r="A12964" s="2">
        <v>40199</v>
      </c>
      <c r="B12964" t="s">
        <v>141</v>
      </c>
      <c r="C12964" t="s">
        <v>138</v>
      </c>
      <c r="D12964" t="s">
        <v>36</v>
      </c>
      <c r="E12964" t="s">
        <v>36</v>
      </c>
      <c r="F12964">
        <v>48</v>
      </c>
      <c r="G12964">
        <v>84</v>
      </c>
      <c r="H12964">
        <v>0</v>
      </c>
      <c r="I12964">
        <v>0</v>
      </c>
      <c r="J12964">
        <v>1</v>
      </c>
      <c r="K12964">
        <v>2</v>
      </c>
      <c r="L12964" t="s">
        <v>276</v>
      </c>
      <c r="M12964" t="s">
        <v>1401</v>
      </c>
      <c r="N12964" t="s">
        <v>267</v>
      </c>
      <c r="O12964" t="s">
        <v>122</v>
      </c>
      <c r="P12964" t="s">
        <v>23</v>
      </c>
      <c r="Q12964" t="s">
        <v>41</v>
      </c>
    </row>
    <row r="12965" spans="1:17" x14ac:dyDescent="0.2">
      <c r="A12965" s="2">
        <v>40200</v>
      </c>
      <c r="B12965" t="s">
        <v>101</v>
      </c>
      <c r="C12965" t="s">
        <v>133</v>
      </c>
      <c r="D12965" t="s">
        <v>50</v>
      </c>
      <c r="E12965" t="s">
        <v>115</v>
      </c>
      <c r="F12965">
        <v>45</v>
      </c>
      <c r="G12965">
        <v>52</v>
      </c>
      <c r="H12965">
        <v>0</v>
      </c>
      <c r="I12965">
        <v>0</v>
      </c>
      <c r="J12965">
        <v>0</v>
      </c>
      <c r="K12965">
        <v>1</v>
      </c>
      <c r="L12965" t="s">
        <v>28</v>
      </c>
      <c r="M12965" t="s">
        <v>417</v>
      </c>
      <c r="N12965" t="s">
        <v>106</v>
      </c>
      <c r="O12965" t="s">
        <v>122</v>
      </c>
      <c r="P12965" t="s">
        <v>23</v>
      </c>
      <c r="Q12965" t="s">
        <v>41</v>
      </c>
    </row>
    <row r="12966" spans="1:17" x14ac:dyDescent="0.2">
      <c r="A12966" s="2">
        <v>40201</v>
      </c>
      <c r="B12966" t="s">
        <v>90</v>
      </c>
      <c r="C12966" t="s">
        <v>443</v>
      </c>
      <c r="D12966" t="s">
        <v>50</v>
      </c>
      <c r="E12966" t="s">
        <v>115</v>
      </c>
      <c r="F12966">
        <v>58</v>
      </c>
      <c r="G12966">
        <v>110</v>
      </c>
      <c r="H12966">
        <v>0</v>
      </c>
      <c r="I12966">
        <v>0</v>
      </c>
      <c r="J12966">
        <v>6</v>
      </c>
      <c r="K12966">
        <v>1</v>
      </c>
      <c r="L12966" t="s">
        <v>447</v>
      </c>
      <c r="M12966" t="s">
        <v>1403</v>
      </c>
      <c r="N12966" t="s">
        <v>114</v>
      </c>
      <c r="O12966" t="s">
        <v>122</v>
      </c>
      <c r="P12966" t="s">
        <v>23</v>
      </c>
      <c r="Q12966" t="s">
        <v>24</v>
      </c>
    </row>
    <row r="12967" spans="1:17" x14ac:dyDescent="0.2">
      <c r="A12967" s="2">
        <v>40201</v>
      </c>
      <c r="B12967" t="s">
        <v>469</v>
      </c>
      <c r="C12967" t="s">
        <v>52</v>
      </c>
      <c r="D12967" t="s">
        <v>115</v>
      </c>
      <c r="E12967" t="s">
        <v>50</v>
      </c>
      <c r="F12967">
        <v>91</v>
      </c>
      <c r="G12967">
        <v>42</v>
      </c>
      <c r="H12967">
        <v>0</v>
      </c>
      <c r="I12967">
        <v>0</v>
      </c>
      <c r="J12967">
        <v>1</v>
      </c>
      <c r="K12967">
        <v>1</v>
      </c>
      <c r="L12967" t="s">
        <v>28</v>
      </c>
      <c r="M12967" t="s">
        <v>470</v>
      </c>
      <c r="N12967" t="s">
        <v>469</v>
      </c>
      <c r="O12967" t="s">
        <v>22</v>
      </c>
      <c r="P12967" t="s">
        <v>23</v>
      </c>
      <c r="Q12967" t="s">
        <v>30</v>
      </c>
    </row>
    <row r="12968" spans="1:17" x14ac:dyDescent="0.2">
      <c r="A12968" s="2">
        <v>40201</v>
      </c>
      <c r="B12968" t="s">
        <v>77</v>
      </c>
      <c r="C12968" t="s">
        <v>304</v>
      </c>
      <c r="D12968" t="s">
        <v>27</v>
      </c>
      <c r="E12968" t="s">
        <v>27</v>
      </c>
      <c r="F12968">
        <v>14</v>
      </c>
      <c r="G12968">
        <v>37</v>
      </c>
      <c r="H12968">
        <v>0</v>
      </c>
      <c r="I12968">
        <v>0</v>
      </c>
      <c r="J12968">
        <v>1</v>
      </c>
      <c r="K12968">
        <v>3</v>
      </c>
      <c r="L12968" t="s">
        <v>28</v>
      </c>
      <c r="M12968" t="s">
        <v>1089</v>
      </c>
      <c r="N12968" t="s">
        <v>77</v>
      </c>
      <c r="O12968" t="s">
        <v>22</v>
      </c>
      <c r="P12968" t="s">
        <v>23</v>
      </c>
      <c r="Q12968" t="s">
        <v>41</v>
      </c>
    </row>
    <row r="12969" spans="1:17" x14ac:dyDescent="0.2">
      <c r="A12969" s="2">
        <v>40202</v>
      </c>
      <c r="B12969" t="s">
        <v>267</v>
      </c>
      <c r="C12969" t="s">
        <v>199</v>
      </c>
      <c r="D12969" t="s">
        <v>36</v>
      </c>
      <c r="E12969" t="s">
        <v>36</v>
      </c>
      <c r="F12969">
        <v>95</v>
      </c>
      <c r="G12969">
        <v>34</v>
      </c>
      <c r="H12969">
        <v>0</v>
      </c>
      <c r="I12969">
        <v>0</v>
      </c>
      <c r="J12969">
        <v>0</v>
      </c>
      <c r="K12969">
        <v>1</v>
      </c>
      <c r="L12969" t="s">
        <v>276</v>
      </c>
      <c r="M12969" t="s">
        <v>268</v>
      </c>
      <c r="N12969" t="s">
        <v>267</v>
      </c>
      <c r="O12969" t="s">
        <v>22</v>
      </c>
      <c r="P12969" t="s">
        <v>23</v>
      </c>
      <c r="Q12969" t="s">
        <v>41</v>
      </c>
    </row>
    <row r="12970" spans="1:17" x14ac:dyDescent="0.2">
      <c r="A12970" s="2">
        <v>40202</v>
      </c>
      <c r="B12970" t="s">
        <v>136</v>
      </c>
      <c r="C12970" t="s">
        <v>150</v>
      </c>
      <c r="D12970" t="s">
        <v>36</v>
      </c>
      <c r="E12970" t="s">
        <v>36</v>
      </c>
      <c r="F12970">
        <v>16</v>
      </c>
      <c r="G12970">
        <v>26</v>
      </c>
      <c r="H12970">
        <v>0</v>
      </c>
      <c r="I12970">
        <v>0</v>
      </c>
      <c r="J12970">
        <v>2</v>
      </c>
      <c r="K12970">
        <v>3</v>
      </c>
      <c r="L12970" t="s">
        <v>276</v>
      </c>
      <c r="M12970" t="s">
        <v>993</v>
      </c>
      <c r="N12970" t="s">
        <v>267</v>
      </c>
      <c r="O12970" t="s">
        <v>122</v>
      </c>
      <c r="P12970" t="s">
        <v>23</v>
      </c>
      <c r="Q12970" t="s">
        <v>41</v>
      </c>
    </row>
    <row r="12971" spans="1:17" x14ac:dyDescent="0.2">
      <c r="A12971" s="2">
        <v>40203</v>
      </c>
      <c r="B12971" t="s">
        <v>183</v>
      </c>
      <c r="C12971" t="s">
        <v>120</v>
      </c>
      <c r="D12971" t="s">
        <v>36</v>
      </c>
      <c r="E12971" t="s">
        <v>36</v>
      </c>
      <c r="F12971">
        <v>24</v>
      </c>
      <c r="G12971">
        <v>11</v>
      </c>
      <c r="H12971">
        <v>0</v>
      </c>
      <c r="I12971">
        <v>0</v>
      </c>
      <c r="J12971">
        <v>3</v>
      </c>
      <c r="K12971">
        <v>1</v>
      </c>
      <c r="L12971" t="s">
        <v>276</v>
      </c>
      <c r="M12971" t="s">
        <v>1401</v>
      </c>
      <c r="N12971" t="s">
        <v>267</v>
      </c>
      <c r="O12971" t="s">
        <v>122</v>
      </c>
      <c r="P12971" t="s">
        <v>23</v>
      </c>
      <c r="Q12971" t="s">
        <v>24</v>
      </c>
    </row>
    <row r="12972" spans="1:17" x14ac:dyDescent="0.2">
      <c r="A12972" s="2">
        <v>40203</v>
      </c>
      <c r="B12972" t="s">
        <v>138</v>
      </c>
      <c r="C12972" t="s">
        <v>135</v>
      </c>
      <c r="D12972" t="s">
        <v>36</v>
      </c>
      <c r="E12972" t="s">
        <v>36</v>
      </c>
      <c r="F12972">
        <v>84</v>
      </c>
      <c r="G12972">
        <v>22</v>
      </c>
      <c r="H12972">
        <v>0</v>
      </c>
      <c r="I12972">
        <v>0</v>
      </c>
      <c r="J12972">
        <v>0</v>
      </c>
      <c r="K12972">
        <v>0</v>
      </c>
      <c r="L12972" t="s">
        <v>276</v>
      </c>
      <c r="M12972" t="s">
        <v>1402</v>
      </c>
      <c r="N12972" t="s">
        <v>267</v>
      </c>
      <c r="O12972" t="s">
        <v>122</v>
      </c>
      <c r="P12972" t="s">
        <v>59</v>
      </c>
      <c r="Q12972" t="s">
        <v>41</v>
      </c>
    </row>
    <row r="12973" spans="1:17" x14ac:dyDescent="0.2">
      <c r="A12973" s="2">
        <v>40204</v>
      </c>
      <c r="B12973" t="s">
        <v>39</v>
      </c>
      <c r="C12973" t="s">
        <v>131</v>
      </c>
      <c r="D12973" t="s">
        <v>19</v>
      </c>
      <c r="E12973" t="s">
        <v>27</v>
      </c>
      <c r="F12973">
        <v>8</v>
      </c>
      <c r="G12973">
        <v>44</v>
      </c>
      <c r="H12973">
        <v>0</v>
      </c>
      <c r="I12973">
        <v>0</v>
      </c>
      <c r="J12973">
        <v>3</v>
      </c>
      <c r="K12973">
        <v>2</v>
      </c>
      <c r="L12973" t="s">
        <v>28</v>
      </c>
      <c r="M12973" t="s">
        <v>903</v>
      </c>
      <c r="N12973" t="s">
        <v>39</v>
      </c>
      <c r="O12973" t="s">
        <v>22</v>
      </c>
      <c r="P12973" t="s">
        <v>23</v>
      </c>
      <c r="Q12973" t="s">
        <v>24</v>
      </c>
    </row>
    <row r="12974" spans="1:17" x14ac:dyDescent="0.2">
      <c r="A12974" s="2">
        <v>40205</v>
      </c>
      <c r="B12974" t="s">
        <v>149</v>
      </c>
      <c r="C12974" t="s">
        <v>45</v>
      </c>
      <c r="D12974" t="s">
        <v>36</v>
      </c>
      <c r="E12974" t="s">
        <v>36</v>
      </c>
      <c r="F12974">
        <v>85</v>
      </c>
      <c r="G12974">
        <v>109</v>
      </c>
      <c r="H12974">
        <v>0</v>
      </c>
      <c r="I12974">
        <v>0</v>
      </c>
      <c r="J12974">
        <v>3</v>
      </c>
      <c r="K12974">
        <v>0</v>
      </c>
      <c r="L12974" t="s">
        <v>28</v>
      </c>
      <c r="M12974" t="s">
        <v>566</v>
      </c>
      <c r="N12974" t="s">
        <v>149</v>
      </c>
      <c r="O12974" t="s">
        <v>22</v>
      </c>
      <c r="P12974" t="s">
        <v>23</v>
      </c>
      <c r="Q12974" t="s">
        <v>24</v>
      </c>
    </row>
    <row r="12975" spans="1:17" x14ac:dyDescent="0.2">
      <c r="A12975" s="2">
        <v>40206</v>
      </c>
      <c r="B12975" t="s">
        <v>150</v>
      </c>
      <c r="C12975" t="s">
        <v>183</v>
      </c>
      <c r="D12975" t="s">
        <v>36</v>
      </c>
      <c r="E12975" t="s">
        <v>36</v>
      </c>
      <c r="F12975">
        <v>26</v>
      </c>
      <c r="G12975">
        <v>24</v>
      </c>
      <c r="H12975">
        <v>0</v>
      </c>
      <c r="I12975">
        <v>0</v>
      </c>
      <c r="J12975">
        <v>0</v>
      </c>
      <c r="K12975">
        <v>4</v>
      </c>
      <c r="L12975" t="s">
        <v>276</v>
      </c>
      <c r="M12975" t="s">
        <v>1401</v>
      </c>
      <c r="N12975" t="s">
        <v>267</v>
      </c>
      <c r="O12975" t="s">
        <v>122</v>
      </c>
      <c r="P12975" t="s">
        <v>23</v>
      </c>
      <c r="Q12975" t="s">
        <v>41</v>
      </c>
    </row>
    <row r="12976" spans="1:17" x14ac:dyDescent="0.2">
      <c r="A12976" s="2">
        <v>40206</v>
      </c>
      <c r="B12976" t="s">
        <v>199</v>
      </c>
      <c r="C12976" t="s">
        <v>135</v>
      </c>
      <c r="D12976" t="s">
        <v>36</v>
      </c>
      <c r="E12976" t="s">
        <v>36</v>
      </c>
      <c r="F12976">
        <v>34</v>
      </c>
      <c r="G12976">
        <v>22</v>
      </c>
      <c r="H12976">
        <v>0</v>
      </c>
      <c r="I12976">
        <v>0</v>
      </c>
      <c r="J12976">
        <v>1</v>
      </c>
      <c r="K12976">
        <v>0</v>
      </c>
      <c r="L12976" t="s">
        <v>276</v>
      </c>
      <c r="M12976" t="s">
        <v>268</v>
      </c>
      <c r="N12976" t="s">
        <v>267</v>
      </c>
      <c r="O12976" t="s">
        <v>122</v>
      </c>
      <c r="P12976" t="s">
        <v>23</v>
      </c>
      <c r="Q12976" t="s">
        <v>24</v>
      </c>
    </row>
    <row r="12977" spans="1:17" x14ac:dyDescent="0.2">
      <c r="A12977" s="2">
        <v>40208</v>
      </c>
      <c r="B12977" t="s">
        <v>135</v>
      </c>
      <c r="C12977" t="s">
        <v>150</v>
      </c>
      <c r="D12977" t="s">
        <v>36</v>
      </c>
      <c r="E12977" t="s">
        <v>36</v>
      </c>
      <c r="F12977">
        <v>22</v>
      </c>
      <c r="G12977">
        <v>26</v>
      </c>
      <c r="H12977">
        <v>0</v>
      </c>
      <c r="I12977">
        <v>0</v>
      </c>
      <c r="J12977">
        <v>1</v>
      </c>
      <c r="K12977">
        <v>0</v>
      </c>
      <c r="L12977" t="s">
        <v>276</v>
      </c>
      <c r="M12977" t="s">
        <v>1401</v>
      </c>
      <c r="N12977" t="s">
        <v>267</v>
      </c>
      <c r="O12977" t="s">
        <v>122</v>
      </c>
      <c r="P12977" t="s">
        <v>23</v>
      </c>
      <c r="Q12977" t="s">
        <v>24</v>
      </c>
    </row>
    <row r="12978" spans="1:17" x14ac:dyDescent="0.2">
      <c r="A12978" s="2">
        <v>40209</v>
      </c>
      <c r="B12978" t="s">
        <v>199</v>
      </c>
      <c r="C12978" t="s">
        <v>183</v>
      </c>
      <c r="D12978" t="s">
        <v>36</v>
      </c>
      <c r="E12978" t="s">
        <v>36</v>
      </c>
      <c r="F12978">
        <v>34</v>
      </c>
      <c r="G12978">
        <v>24</v>
      </c>
      <c r="H12978">
        <v>0</v>
      </c>
      <c r="I12978">
        <v>0</v>
      </c>
      <c r="J12978">
        <v>0</v>
      </c>
      <c r="K12978">
        <v>1</v>
      </c>
      <c r="L12978" t="s">
        <v>276</v>
      </c>
      <c r="M12978" t="s">
        <v>268</v>
      </c>
      <c r="N12978" t="s">
        <v>267</v>
      </c>
      <c r="O12978" t="s">
        <v>122</v>
      </c>
      <c r="P12978" t="s">
        <v>23</v>
      </c>
      <c r="Q12978" t="s">
        <v>41</v>
      </c>
    </row>
    <row r="12979" spans="1:17" x14ac:dyDescent="0.2">
      <c r="A12979" s="2">
        <v>40209</v>
      </c>
      <c r="B12979" t="s">
        <v>185</v>
      </c>
      <c r="C12979" t="s">
        <v>56</v>
      </c>
      <c r="D12979" t="s">
        <v>27</v>
      </c>
      <c r="E12979" t="s">
        <v>27</v>
      </c>
      <c r="F12979">
        <v>81</v>
      </c>
      <c r="G12979">
        <v>56</v>
      </c>
      <c r="H12979">
        <v>0</v>
      </c>
      <c r="I12979">
        <v>0</v>
      </c>
      <c r="J12979">
        <v>1</v>
      </c>
      <c r="K12979">
        <v>0</v>
      </c>
      <c r="L12979" t="s">
        <v>28</v>
      </c>
      <c r="M12979" t="s">
        <v>412</v>
      </c>
      <c r="N12979" t="s">
        <v>185</v>
      </c>
      <c r="O12979" t="s">
        <v>22</v>
      </c>
      <c r="P12979" t="s">
        <v>23</v>
      </c>
      <c r="Q12979" t="s">
        <v>24</v>
      </c>
    </row>
    <row r="12980" spans="1:17" x14ac:dyDescent="0.2">
      <c r="A12980" s="2">
        <v>40211</v>
      </c>
      <c r="B12980" t="s">
        <v>143</v>
      </c>
      <c r="C12980" t="s">
        <v>32</v>
      </c>
      <c r="D12980" t="s">
        <v>115</v>
      </c>
      <c r="E12980" t="s">
        <v>19</v>
      </c>
      <c r="F12980">
        <v>43</v>
      </c>
      <c r="G12980">
        <v>50</v>
      </c>
      <c r="H12980">
        <v>0</v>
      </c>
      <c r="I12980">
        <v>0</v>
      </c>
      <c r="J12980">
        <v>0</v>
      </c>
      <c r="K12980">
        <v>0</v>
      </c>
      <c r="L12980" t="s">
        <v>28</v>
      </c>
      <c r="M12980" t="s">
        <v>1048</v>
      </c>
      <c r="N12980" t="s">
        <v>143</v>
      </c>
      <c r="O12980" t="s">
        <v>22</v>
      </c>
      <c r="P12980" t="s">
        <v>23</v>
      </c>
      <c r="Q12980" t="s">
        <v>30</v>
      </c>
    </row>
    <row r="12981" spans="1:17" x14ac:dyDescent="0.2">
      <c r="A12981" s="2">
        <v>40215</v>
      </c>
      <c r="B12981" t="s">
        <v>143</v>
      </c>
      <c r="C12981" t="s">
        <v>182</v>
      </c>
      <c r="D12981" t="s">
        <v>115</v>
      </c>
      <c r="E12981" t="s">
        <v>115</v>
      </c>
      <c r="F12981">
        <v>40</v>
      </c>
      <c r="G12981">
        <v>87</v>
      </c>
      <c r="H12981">
        <v>0</v>
      </c>
      <c r="I12981">
        <v>0</v>
      </c>
      <c r="J12981">
        <v>0</v>
      </c>
      <c r="K12981">
        <v>0</v>
      </c>
      <c r="L12981" t="s">
        <v>1071</v>
      </c>
      <c r="M12981" t="s">
        <v>144</v>
      </c>
      <c r="N12981" t="s">
        <v>143</v>
      </c>
      <c r="O12981" t="s">
        <v>22</v>
      </c>
      <c r="P12981" t="s">
        <v>23</v>
      </c>
      <c r="Q12981" t="s">
        <v>30</v>
      </c>
    </row>
    <row r="12982" spans="1:17" x14ac:dyDescent="0.2">
      <c r="A12982" s="2">
        <v>40216</v>
      </c>
      <c r="B12982" t="s">
        <v>133</v>
      </c>
      <c r="C12982" t="s">
        <v>254</v>
      </c>
      <c r="D12982" t="s">
        <v>115</v>
      </c>
      <c r="E12982" t="s">
        <v>115</v>
      </c>
      <c r="F12982">
        <v>49</v>
      </c>
      <c r="G12982">
        <v>137</v>
      </c>
      <c r="H12982">
        <v>0</v>
      </c>
      <c r="I12982">
        <v>0</v>
      </c>
      <c r="J12982">
        <v>5</v>
      </c>
      <c r="K12982">
        <v>0</v>
      </c>
      <c r="L12982" t="s">
        <v>1071</v>
      </c>
      <c r="M12982" t="s">
        <v>144</v>
      </c>
      <c r="N12982" t="s">
        <v>143</v>
      </c>
      <c r="O12982" t="s">
        <v>122</v>
      </c>
      <c r="P12982" t="s">
        <v>23</v>
      </c>
      <c r="Q12982" t="s">
        <v>24</v>
      </c>
    </row>
    <row r="12983" spans="1:17" x14ac:dyDescent="0.2">
      <c r="A12983" s="2">
        <v>40219</v>
      </c>
      <c r="B12983" t="s">
        <v>39</v>
      </c>
      <c r="C12983" t="s">
        <v>185</v>
      </c>
      <c r="D12983" t="s">
        <v>19</v>
      </c>
      <c r="E12983" t="s">
        <v>27</v>
      </c>
      <c r="F12983">
        <v>8</v>
      </c>
      <c r="G12983">
        <v>78</v>
      </c>
      <c r="H12983">
        <v>0</v>
      </c>
      <c r="I12983">
        <v>0</v>
      </c>
      <c r="J12983">
        <v>2</v>
      </c>
      <c r="K12983">
        <v>1</v>
      </c>
      <c r="L12983" t="s">
        <v>28</v>
      </c>
      <c r="M12983" t="s">
        <v>1404</v>
      </c>
      <c r="N12983" t="s">
        <v>39</v>
      </c>
      <c r="O12983" t="s">
        <v>22</v>
      </c>
      <c r="P12983" t="s">
        <v>23</v>
      </c>
      <c r="Q12983" t="s">
        <v>24</v>
      </c>
    </row>
    <row r="12984" spans="1:17" x14ac:dyDescent="0.2">
      <c r="A12984" s="2">
        <v>40219</v>
      </c>
      <c r="B12984" t="s">
        <v>182</v>
      </c>
      <c r="C12984" t="s">
        <v>133</v>
      </c>
      <c r="D12984" t="s">
        <v>115</v>
      </c>
      <c r="E12984" t="s">
        <v>115</v>
      </c>
      <c r="F12984">
        <v>87</v>
      </c>
      <c r="G12984">
        <v>49</v>
      </c>
      <c r="H12984">
        <v>0</v>
      </c>
      <c r="I12984">
        <v>0</v>
      </c>
      <c r="J12984">
        <v>3</v>
      </c>
      <c r="K12984">
        <v>0</v>
      </c>
      <c r="L12984" t="s">
        <v>1071</v>
      </c>
      <c r="M12984" t="s">
        <v>144</v>
      </c>
      <c r="N12984" t="s">
        <v>143</v>
      </c>
      <c r="O12984" t="s">
        <v>122</v>
      </c>
      <c r="P12984" t="s">
        <v>23</v>
      </c>
      <c r="Q12984" t="s">
        <v>24</v>
      </c>
    </row>
    <row r="12985" spans="1:17" x14ac:dyDescent="0.2">
      <c r="A12985" s="2">
        <v>40220</v>
      </c>
      <c r="B12985" t="s">
        <v>143</v>
      </c>
      <c r="C12985" t="s">
        <v>254</v>
      </c>
      <c r="D12985" t="s">
        <v>115</v>
      </c>
      <c r="E12985" t="s">
        <v>115</v>
      </c>
      <c r="F12985">
        <v>40</v>
      </c>
      <c r="G12985">
        <v>137</v>
      </c>
      <c r="H12985">
        <v>0</v>
      </c>
      <c r="I12985">
        <v>0</v>
      </c>
      <c r="J12985">
        <v>3</v>
      </c>
      <c r="K12985">
        <v>0</v>
      </c>
      <c r="L12985" t="s">
        <v>1071</v>
      </c>
      <c r="M12985" t="s">
        <v>144</v>
      </c>
      <c r="N12985" t="s">
        <v>143</v>
      </c>
      <c r="O12985" t="s">
        <v>22</v>
      </c>
      <c r="P12985" t="s">
        <v>23</v>
      </c>
      <c r="Q12985" t="s">
        <v>24</v>
      </c>
    </row>
    <row r="12986" spans="1:17" x14ac:dyDescent="0.2">
      <c r="A12986" s="2">
        <v>40223</v>
      </c>
      <c r="B12986" t="s">
        <v>254</v>
      </c>
      <c r="C12986" t="s">
        <v>182</v>
      </c>
      <c r="D12986" t="s">
        <v>115</v>
      </c>
      <c r="E12986" t="s">
        <v>115</v>
      </c>
      <c r="F12986">
        <v>137</v>
      </c>
      <c r="G12986">
        <v>87</v>
      </c>
      <c r="H12986">
        <v>0</v>
      </c>
      <c r="I12986">
        <v>0</v>
      </c>
      <c r="J12986">
        <v>0</v>
      </c>
      <c r="K12986">
        <v>2</v>
      </c>
      <c r="L12986" t="s">
        <v>1071</v>
      </c>
      <c r="M12986" t="s">
        <v>144</v>
      </c>
      <c r="N12986" t="s">
        <v>143</v>
      </c>
      <c r="O12986" t="s">
        <v>122</v>
      </c>
      <c r="P12986" t="s">
        <v>23</v>
      </c>
      <c r="Q12986" t="s">
        <v>41</v>
      </c>
    </row>
    <row r="12987" spans="1:17" x14ac:dyDescent="0.2">
      <c r="A12987" s="2">
        <v>40223</v>
      </c>
      <c r="B12987" t="s">
        <v>143</v>
      </c>
      <c r="C12987" t="s">
        <v>133</v>
      </c>
      <c r="D12987" t="s">
        <v>115</v>
      </c>
      <c r="E12987" t="s">
        <v>115</v>
      </c>
      <c r="F12987">
        <v>40</v>
      </c>
      <c r="G12987">
        <v>49</v>
      </c>
      <c r="H12987">
        <v>0</v>
      </c>
      <c r="I12987">
        <v>0</v>
      </c>
      <c r="J12987">
        <v>1</v>
      </c>
      <c r="K12987">
        <v>3</v>
      </c>
      <c r="L12987" t="s">
        <v>1071</v>
      </c>
      <c r="M12987" t="s">
        <v>144</v>
      </c>
      <c r="N12987" t="s">
        <v>143</v>
      </c>
      <c r="O12987" t="s">
        <v>22</v>
      </c>
      <c r="P12987" t="s">
        <v>23</v>
      </c>
      <c r="Q12987" t="s">
        <v>41</v>
      </c>
    </row>
    <row r="12988" spans="1:17" x14ac:dyDescent="0.2">
      <c r="A12988" s="2">
        <v>40225</v>
      </c>
      <c r="B12988" t="s">
        <v>462</v>
      </c>
      <c r="C12988" t="s">
        <v>213</v>
      </c>
      <c r="D12988" t="s">
        <v>115</v>
      </c>
      <c r="E12988" t="s">
        <v>115</v>
      </c>
      <c r="F12988">
        <v>151</v>
      </c>
      <c r="G12988">
        <v>141</v>
      </c>
      <c r="H12988">
        <v>0</v>
      </c>
      <c r="I12988">
        <v>0</v>
      </c>
      <c r="J12988">
        <v>0</v>
      </c>
      <c r="K12988">
        <v>4</v>
      </c>
      <c r="L12988" t="s">
        <v>1206</v>
      </c>
      <c r="M12988" t="s">
        <v>461</v>
      </c>
      <c r="N12988" t="s">
        <v>462</v>
      </c>
      <c r="O12988" t="s">
        <v>22</v>
      </c>
      <c r="P12988" t="s">
        <v>23</v>
      </c>
      <c r="Q12988" t="s">
        <v>41</v>
      </c>
    </row>
    <row r="12989" spans="1:17" x14ac:dyDescent="0.2">
      <c r="A12989" s="2">
        <v>40225</v>
      </c>
      <c r="B12989" t="s">
        <v>602</v>
      </c>
      <c r="C12989" t="s">
        <v>212</v>
      </c>
      <c r="D12989" t="s">
        <v>115</v>
      </c>
      <c r="E12989" t="s">
        <v>115</v>
      </c>
      <c r="F12989">
        <v>148</v>
      </c>
      <c r="G12989">
        <v>150</v>
      </c>
      <c r="H12989">
        <v>0</v>
      </c>
      <c r="I12989">
        <v>0</v>
      </c>
      <c r="J12989">
        <v>1</v>
      </c>
      <c r="K12989">
        <v>2</v>
      </c>
      <c r="L12989" t="s">
        <v>1206</v>
      </c>
      <c r="M12989" t="s">
        <v>461</v>
      </c>
      <c r="N12989" t="s">
        <v>462</v>
      </c>
      <c r="O12989" t="s">
        <v>122</v>
      </c>
      <c r="P12989" t="s">
        <v>23</v>
      </c>
      <c r="Q12989" t="s">
        <v>41</v>
      </c>
    </row>
    <row r="12990" spans="1:17" x14ac:dyDescent="0.2">
      <c r="A12990" s="2">
        <v>40226</v>
      </c>
      <c r="B12990" t="s">
        <v>163</v>
      </c>
      <c r="C12990" t="s">
        <v>583</v>
      </c>
      <c r="D12990" t="s">
        <v>115</v>
      </c>
      <c r="E12990" t="s">
        <v>115</v>
      </c>
      <c r="F12990">
        <v>85</v>
      </c>
      <c r="G12990">
        <v>134</v>
      </c>
      <c r="H12990">
        <v>0</v>
      </c>
      <c r="I12990">
        <v>0</v>
      </c>
      <c r="J12990">
        <v>1</v>
      </c>
      <c r="K12990">
        <v>1</v>
      </c>
      <c r="L12990" t="s">
        <v>1206</v>
      </c>
      <c r="M12990" t="s">
        <v>461</v>
      </c>
      <c r="N12990" t="s">
        <v>462</v>
      </c>
      <c r="O12990" t="s">
        <v>122</v>
      </c>
      <c r="P12990" t="s">
        <v>23</v>
      </c>
      <c r="Q12990" t="s">
        <v>30</v>
      </c>
    </row>
    <row r="12991" spans="1:17" x14ac:dyDescent="0.2">
      <c r="A12991" s="2">
        <v>40227</v>
      </c>
      <c r="B12991" t="s">
        <v>212</v>
      </c>
      <c r="C12991" t="s">
        <v>213</v>
      </c>
      <c r="D12991" t="s">
        <v>115</v>
      </c>
      <c r="E12991" t="s">
        <v>115</v>
      </c>
      <c r="F12991">
        <v>150</v>
      </c>
      <c r="G12991">
        <v>141</v>
      </c>
      <c r="H12991">
        <v>0</v>
      </c>
      <c r="I12991">
        <v>0</v>
      </c>
      <c r="J12991">
        <v>1</v>
      </c>
      <c r="K12991">
        <v>2</v>
      </c>
      <c r="L12991" t="s">
        <v>1206</v>
      </c>
      <c r="M12991" t="s">
        <v>461</v>
      </c>
      <c r="N12991" t="s">
        <v>462</v>
      </c>
      <c r="O12991" t="s">
        <v>122</v>
      </c>
      <c r="P12991" t="s">
        <v>23</v>
      </c>
      <c r="Q12991" t="s">
        <v>41</v>
      </c>
    </row>
    <row r="12992" spans="1:17" x14ac:dyDescent="0.2">
      <c r="A12992" s="2">
        <v>40227</v>
      </c>
      <c r="B12992" t="s">
        <v>462</v>
      </c>
      <c r="C12992" t="s">
        <v>602</v>
      </c>
      <c r="D12992" t="s">
        <v>115</v>
      </c>
      <c r="E12992" t="s">
        <v>115</v>
      </c>
      <c r="F12992">
        <v>151</v>
      </c>
      <c r="G12992">
        <v>148</v>
      </c>
      <c r="H12992">
        <v>0</v>
      </c>
      <c r="I12992">
        <v>0</v>
      </c>
      <c r="J12992">
        <v>1</v>
      </c>
      <c r="K12992">
        <v>3</v>
      </c>
      <c r="L12992" t="s">
        <v>1206</v>
      </c>
      <c r="M12992" t="s">
        <v>461</v>
      </c>
      <c r="N12992" t="s">
        <v>462</v>
      </c>
      <c r="O12992" t="s">
        <v>22</v>
      </c>
      <c r="P12992" t="s">
        <v>23</v>
      </c>
      <c r="Q12992" t="s">
        <v>41</v>
      </c>
    </row>
    <row r="12993" spans="1:17" x14ac:dyDescent="0.2">
      <c r="A12993" s="2">
        <v>40228</v>
      </c>
      <c r="B12993" t="s">
        <v>301</v>
      </c>
      <c r="C12993" t="s">
        <v>469</v>
      </c>
      <c r="D12993" t="s">
        <v>115</v>
      </c>
      <c r="E12993" t="s">
        <v>115</v>
      </c>
      <c r="F12993">
        <v>92</v>
      </c>
      <c r="G12993">
        <v>100</v>
      </c>
      <c r="H12993">
        <v>0</v>
      </c>
      <c r="I12993">
        <v>0</v>
      </c>
      <c r="J12993">
        <v>1</v>
      </c>
      <c r="K12993">
        <v>1</v>
      </c>
      <c r="L12993" t="s">
        <v>28</v>
      </c>
      <c r="M12993" t="s">
        <v>178</v>
      </c>
      <c r="N12993" t="s">
        <v>176</v>
      </c>
      <c r="O12993" t="s">
        <v>122</v>
      </c>
      <c r="P12993" t="s">
        <v>23</v>
      </c>
      <c r="Q12993" t="s">
        <v>30</v>
      </c>
    </row>
    <row r="12994" spans="1:17" x14ac:dyDescent="0.2">
      <c r="A12994" s="2">
        <v>40228</v>
      </c>
      <c r="B12994" t="s">
        <v>569</v>
      </c>
      <c r="C12994" t="s">
        <v>163</v>
      </c>
      <c r="D12994" t="s">
        <v>115</v>
      </c>
      <c r="E12994" t="s">
        <v>115</v>
      </c>
      <c r="F12994">
        <v>158</v>
      </c>
      <c r="G12994">
        <v>85</v>
      </c>
      <c r="H12994">
        <v>0</v>
      </c>
      <c r="I12994">
        <v>0</v>
      </c>
      <c r="J12994">
        <v>0</v>
      </c>
      <c r="K12994">
        <v>4</v>
      </c>
      <c r="L12994" t="s">
        <v>1206</v>
      </c>
      <c r="M12994" t="s">
        <v>461</v>
      </c>
      <c r="N12994" t="s">
        <v>462</v>
      </c>
      <c r="O12994" t="s">
        <v>122</v>
      </c>
      <c r="P12994" t="s">
        <v>23</v>
      </c>
      <c r="Q12994" t="s">
        <v>41</v>
      </c>
    </row>
    <row r="12995" spans="1:17" x14ac:dyDescent="0.2">
      <c r="A12995" s="2">
        <v>40229</v>
      </c>
      <c r="B12995" t="s">
        <v>462</v>
      </c>
      <c r="C12995" t="s">
        <v>212</v>
      </c>
      <c r="D12995" t="s">
        <v>115</v>
      </c>
      <c r="E12995" t="s">
        <v>115</v>
      </c>
      <c r="F12995">
        <v>151</v>
      </c>
      <c r="G12995">
        <v>150</v>
      </c>
      <c r="H12995">
        <v>0</v>
      </c>
      <c r="I12995">
        <v>0</v>
      </c>
      <c r="J12995">
        <v>3</v>
      </c>
      <c r="K12995">
        <v>0</v>
      </c>
      <c r="L12995" t="s">
        <v>1206</v>
      </c>
      <c r="M12995" t="s">
        <v>461</v>
      </c>
      <c r="N12995" t="s">
        <v>462</v>
      </c>
      <c r="O12995" t="s">
        <v>22</v>
      </c>
      <c r="P12995" t="s">
        <v>23</v>
      </c>
      <c r="Q12995" t="s">
        <v>24</v>
      </c>
    </row>
    <row r="12996" spans="1:17" x14ac:dyDescent="0.2">
      <c r="A12996" s="2">
        <v>40229</v>
      </c>
      <c r="B12996" t="s">
        <v>602</v>
      </c>
      <c r="C12996" t="s">
        <v>213</v>
      </c>
      <c r="D12996" t="s">
        <v>115</v>
      </c>
      <c r="E12996" t="s">
        <v>115</v>
      </c>
      <c r="F12996">
        <v>148</v>
      </c>
      <c r="G12996">
        <v>141</v>
      </c>
      <c r="H12996">
        <v>0</v>
      </c>
      <c r="I12996">
        <v>0</v>
      </c>
      <c r="J12996">
        <v>3</v>
      </c>
      <c r="K12996">
        <v>0</v>
      </c>
      <c r="L12996" t="s">
        <v>1206</v>
      </c>
      <c r="M12996" t="s">
        <v>461</v>
      </c>
      <c r="N12996" t="s">
        <v>462</v>
      </c>
      <c r="O12996" t="s">
        <v>122</v>
      </c>
      <c r="P12996" t="s">
        <v>23</v>
      </c>
      <c r="Q12996" t="s">
        <v>24</v>
      </c>
    </row>
    <row r="12997" spans="1:17" x14ac:dyDescent="0.2">
      <c r="A12997" s="2">
        <v>40230</v>
      </c>
      <c r="B12997" t="s">
        <v>583</v>
      </c>
      <c r="C12997" t="s">
        <v>569</v>
      </c>
      <c r="D12997" t="s">
        <v>115</v>
      </c>
      <c r="E12997" t="s">
        <v>115</v>
      </c>
      <c r="F12997">
        <v>134</v>
      </c>
      <c r="G12997">
        <v>158</v>
      </c>
      <c r="H12997">
        <v>0</v>
      </c>
      <c r="I12997">
        <v>0</v>
      </c>
      <c r="J12997">
        <v>1</v>
      </c>
      <c r="K12997">
        <v>0</v>
      </c>
      <c r="L12997" t="s">
        <v>1206</v>
      </c>
      <c r="M12997" t="s">
        <v>461</v>
      </c>
      <c r="N12997" t="s">
        <v>462</v>
      </c>
      <c r="O12997" t="s">
        <v>122</v>
      </c>
      <c r="P12997" t="s">
        <v>23</v>
      </c>
      <c r="Q12997" t="s">
        <v>24</v>
      </c>
    </row>
    <row r="12998" spans="1:17" x14ac:dyDescent="0.2">
      <c r="A12998" s="2">
        <v>40233</v>
      </c>
      <c r="B12998" t="s">
        <v>163</v>
      </c>
      <c r="C12998" t="s">
        <v>213</v>
      </c>
      <c r="D12998" t="s">
        <v>115</v>
      </c>
      <c r="E12998" t="s">
        <v>115</v>
      </c>
      <c r="F12998">
        <v>85</v>
      </c>
      <c r="G12998">
        <v>141</v>
      </c>
      <c r="H12998">
        <v>0</v>
      </c>
      <c r="I12998">
        <v>0</v>
      </c>
      <c r="J12998">
        <v>5</v>
      </c>
      <c r="K12998">
        <v>0</v>
      </c>
      <c r="L12998" t="s">
        <v>1206</v>
      </c>
      <c r="M12998" t="s">
        <v>461</v>
      </c>
      <c r="N12998" t="s">
        <v>462</v>
      </c>
      <c r="O12998" t="s">
        <v>122</v>
      </c>
      <c r="P12998" t="s">
        <v>23</v>
      </c>
      <c r="Q12998" t="s">
        <v>24</v>
      </c>
    </row>
    <row r="12999" spans="1:17" x14ac:dyDescent="0.2">
      <c r="A12999" s="2">
        <v>40233</v>
      </c>
      <c r="B12999" t="s">
        <v>26</v>
      </c>
      <c r="C12999" t="s">
        <v>17</v>
      </c>
      <c r="D12999" t="s">
        <v>27</v>
      </c>
      <c r="E12999" t="s">
        <v>19</v>
      </c>
      <c r="F12999">
        <v>17</v>
      </c>
      <c r="G12999">
        <v>55</v>
      </c>
      <c r="H12999">
        <v>0</v>
      </c>
      <c r="I12999">
        <v>0</v>
      </c>
      <c r="J12999">
        <v>5</v>
      </c>
      <c r="K12999">
        <v>0</v>
      </c>
      <c r="L12999" t="s">
        <v>28</v>
      </c>
      <c r="M12999" t="s">
        <v>936</v>
      </c>
      <c r="N12999" t="s">
        <v>77</v>
      </c>
      <c r="O12999" t="s">
        <v>122</v>
      </c>
      <c r="P12999" t="s">
        <v>23</v>
      </c>
      <c r="Q12999" t="s">
        <v>24</v>
      </c>
    </row>
    <row r="13000" spans="1:17" x14ac:dyDescent="0.2">
      <c r="A13000" s="2">
        <v>40233</v>
      </c>
      <c r="B13000" t="s">
        <v>602</v>
      </c>
      <c r="C13000" t="s">
        <v>583</v>
      </c>
      <c r="D13000" t="s">
        <v>115</v>
      </c>
      <c r="E13000" t="s">
        <v>115</v>
      </c>
      <c r="F13000">
        <v>148</v>
      </c>
      <c r="G13000">
        <v>134</v>
      </c>
      <c r="H13000">
        <v>0</v>
      </c>
      <c r="I13000">
        <v>0</v>
      </c>
      <c r="J13000">
        <v>0</v>
      </c>
      <c r="K13000">
        <v>2</v>
      </c>
      <c r="L13000" t="s">
        <v>1206</v>
      </c>
      <c r="M13000" t="s">
        <v>461</v>
      </c>
      <c r="N13000" t="s">
        <v>462</v>
      </c>
      <c r="O13000" t="s">
        <v>122</v>
      </c>
      <c r="P13000" t="s">
        <v>23</v>
      </c>
      <c r="Q13000" t="s">
        <v>41</v>
      </c>
    </row>
    <row r="13001" spans="1:17" x14ac:dyDescent="0.2">
      <c r="A13001" s="2">
        <v>40233</v>
      </c>
      <c r="B13001" t="s">
        <v>77</v>
      </c>
      <c r="C13001" t="s">
        <v>210</v>
      </c>
      <c r="D13001" t="s">
        <v>27</v>
      </c>
      <c r="E13001" t="s">
        <v>27</v>
      </c>
      <c r="F13001">
        <v>14</v>
      </c>
      <c r="G13001">
        <v>71</v>
      </c>
      <c r="H13001">
        <v>0</v>
      </c>
      <c r="I13001">
        <v>0</v>
      </c>
      <c r="J13001">
        <v>2</v>
      </c>
      <c r="K13001">
        <v>1</v>
      </c>
      <c r="L13001" t="s">
        <v>28</v>
      </c>
      <c r="M13001" t="s">
        <v>488</v>
      </c>
      <c r="N13001" t="s">
        <v>77</v>
      </c>
      <c r="O13001" t="s">
        <v>22</v>
      </c>
      <c r="P13001" t="s">
        <v>23</v>
      </c>
      <c r="Q13001" t="s">
        <v>24</v>
      </c>
    </row>
    <row r="13002" spans="1:17" x14ac:dyDescent="0.2">
      <c r="A13002" s="2">
        <v>40234</v>
      </c>
      <c r="B13002" t="s">
        <v>177</v>
      </c>
      <c r="C13002" t="s">
        <v>386</v>
      </c>
      <c r="D13002" t="s">
        <v>115</v>
      </c>
      <c r="E13002" t="s">
        <v>50</v>
      </c>
      <c r="F13002">
        <v>106</v>
      </c>
      <c r="G13002">
        <v>114</v>
      </c>
      <c r="H13002">
        <v>0</v>
      </c>
      <c r="I13002">
        <v>0</v>
      </c>
      <c r="J13002">
        <v>0</v>
      </c>
      <c r="K13002">
        <v>2</v>
      </c>
      <c r="L13002" t="s">
        <v>28</v>
      </c>
      <c r="M13002" t="s">
        <v>640</v>
      </c>
      <c r="N13002" t="s">
        <v>177</v>
      </c>
      <c r="O13002" t="s">
        <v>22</v>
      </c>
      <c r="P13002" t="s">
        <v>23</v>
      </c>
      <c r="Q13002" t="s">
        <v>41</v>
      </c>
    </row>
    <row r="13003" spans="1:17" x14ac:dyDescent="0.2">
      <c r="A13003" s="2">
        <v>40234</v>
      </c>
      <c r="B13003" t="s">
        <v>301</v>
      </c>
      <c r="C13003" t="s">
        <v>402</v>
      </c>
      <c r="D13003" t="s">
        <v>115</v>
      </c>
      <c r="E13003" t="s">
        <v>115</v>
      </c>
      <c r="F13003">
        <v>92</v>
      </c>
      <c r="G13003">
        <v>60</v>
      </c>
      <c r="H13003">
        <v>0</v>
      </c>
      <c r="I13003">
        <v>0</v>
      </c>
      <c r="J13003">
        <v>4</v>
      </c>
      <c r="K13003">
        <v>1</v>
      </c>
      <c r="L13003" t="s">
        <v>28</v>
      </c>
      <c r="M13003" t="s">
        <v>178</v>
      </c>
      <c r="N13003" t="s">
        <v>176</v>
      </c>
      <c r="O13003" t="s">
        <v>122</v>
      </c>
      <c r="P13003" t="s">
        <v>23</v>
      </c>
      <c r="Q13003" t="s">
        <v>24</v>
      </c>
    </row>
    <row r="13004" spans="1:17" x14ac:dyDescent="0.2">
      <c r="A13004" s="2">
        <v>40234</v>
      </c>
      <c r="B13004" t="s">
        <v>583</v>
      </c>
      <c r="C13004" t="s">
        <v>163</v>
      </c>
      <c r="D13004" t="s">
        <v>115</v>
      </c>
      <c r="E13004" t="s">
        <v>115</v>
      </c>
      <c r="F13004">
        <v>134</v>
      </c>
      <c r="G13004">
        <v>85</v>
      </c>
      <c r="H13004">
        <v>0</v>
      </c>
      <c r="I13004">
        <v>0</v>
      </c>
      <c r="J13004">
        <v>1</v>
      </c>
      <c r="K13004">
        <v>1</v>
      </c>
      <c r="L13004" t="s">
        <v>1206</v>
      </c>
      <c r="M13004" t="s">
        <v>461</v>
      </c>
      <c r="N13004" t="s">
        <v>462</v>
      </c>
      <c r="O13004" t="s">
        <v>122</v>
      </c>
      <c r="P13004" t="s">
        <v>23</v>
      </c>
      <c r="Q13004" t="s">
        <v>30</v>
      </c>
    </row>
    <row r="13005" spans="1:17" x14ac:dyDescent="0.2">
      <c r="A13005" s="2">
        <v>40236</v>
      </c>
      <c r="B13005" t="s">
        <v>391</v>
      </c>
      <c r="C13005" t="s">
        <v>389</v>
      </c>
      <c r="D13005" t="s">
        <v>115</v>
      </c>
      <c r="E13005" t="s">
        <v>115</v>
      </c>
      <c r="F13005">
        <v>159</v>
      </c>
      <c r="G13005">
        <v>105</v>
      </c>
      <c r="H13005">
        <v>0</v>
      </c>
      <c r="I13005">
        <v>0</v>
      </c>
      <c r="J13005">
        <v>1</v>
      </c>
      <c r="K13005">
        <v>0</v>
      </c>
      <c r="L13005" t="s">
        <v>28</v>
      </c>
      <c r="M13005" t="s">
        <v>392</v>
      </c>
      <c r="N13005" t="s">
        <v>391</v>
      </c>
      <c r="O13005" t="s">
        <v>22</v>
      </c>
      <c r="P13005" t="s">
        <v>23</v>
      </c>
      <c r="Q13005" t="s">
        <v>24</v>
      </c>
    </row>
    <row r="13006" spans="1:17" x14ac:dyDescent="0.2">
      <c r="A13006" s="2">
        <v>40236</v>
      </c>
      <c r="B13006" t="s">
        <v>602</v>
      </c>
      <c r="C13006" t="s">
        <v>213</v>
      </c>
      <c r="D13006" t="s">
        <v>115</v>
      </c>
      <c r="E13006" t="s">
        <v>115</v>
      </c>
      <c r="F13006">
        <v>148</v>
      </c>
      <c r="G13006">
        <v>141</v>
      </c>
      <c r="H13006">
        <v>0</v>
      </c>
      <c r="I13006">
        <v>0</v>
      </c>
      <c r="J13006">
        <v>1</v>
      </c>
      <c r="K13006">
        <v>0</v>
      </c>
      <c r="L13006" t="s">
        <v>1206</v>
      </c>
      <c r="M13006" t="s">
        <v>461</v>
      </c>
      <c r="N13006" t="s">
        <v>462</v>
      </c>
      <c r="O13006" t="s">
        <v>122</v>
      </c>
      <c r="P13006" t="s">
        <v>23</v>
      </c>
      <c r="Q13006" t="s">
        <v>24</v>
      </c>
    </row>
    <row r="13007" spans="1:17" x14ac:dyDescent="0.2">
      <c r="A13007" s="2">
        <v>40239</v>
      </c>
      <c r="B13007" t="s">
        <v>98</v>
      </c>
      <c r="C13007" t="s">
        <v>25</v>
      </c>
      <c r="D13007" t="s">
        <v>50</v>
      </c>
      <c r="E13007" t="s">
        <v>19</v>
      </c>
      <c r="F13007">
        <v>37</v>
      </c>
      <c r="G13007">
        <v>2</v>
      </c>
      <c r="H13007">
        <v>0</v>
      </c>
      <c r="I13007">
        <v>0</v>
      </c>
      <c r="J13007">
        <v>0</v>
      </c>
      <c r="K13007">
        <v>2</v>
      </c>
      <c r="L13007" t="s">
        <v>28</v>
      </c>
      <c r="M13007" t="s">
        <v>91</v>
      </c>
      <c r="N13007" t="s">
        <v>89</v>
      </c>
      <c r="O13007" t="s">
        <v>122</v>
      </c>
      <c r="P13007" t="s">
        <v>23</v>
      </c>
      <c r="Q13007" t="s">
        <v>41</v>
      </c>
    </row>
    <row r="13008" spans="1:17" x14ac:dyDescent="0.2">
      <c r="A13008" s="2">
        <v>40240</v>
      </c>
      <c r="B13008" t="s">
        <v>85</v>
      </c>
      <c r="C13008" t="s">
        <v>100</v>
      </c>
      <c r="D13008" t="s">
        <v>50</v>
      </c>
      <c r="E13008" t="s">
        <v>50</v>
      </c>
      <c r="F13008">
        <v>96</v>
      </c>
      <c r="G13008">
        <v>39</v>
      </c>
      <c r="H13008">
        <v>0</v>
      </c>
      <c r="I13008">
        <v>0</v>
      </c>
      <c r="J13008">
        <v>1</v>
      </c>
      <c r="K13008">
        <v>0</v>
      </c>
      <c r="L13008" t="s">
        <v>28</v>
      </c>
      <c r="M13008" t="s">
        <v>86</v>
      </c>
      <c r="N13008" t="s">
        <v>85</v>
      </c>
      <c r="O13008" t="s">
        <v>22</v>
      </c>
      <c r="P13008" t="s">
        <v>23</v>
      </c>
      <c r="Q13008" t="s">
        <v>24</v>
      </c>
    </row>
    <row r="13009" spans="1:17" x14ac:dyDescent="0.2">
      <c r="A13009" s="2">
        <v>40240</v>
      </c>
      <c r="B13009" t="s">
        <v>150</v>
      </c>
      <c r="C13009" t="s">
        <v>1204</v>
      </c>
      <c r="D13009" t="s">
        <v>36</v>
      </c>
      <c r="E13009" t="s">
        <v>50</v>
      </c>
      <c r="F13009">
        <v>32</v>
      </c>
      <c r="G13009">
        <v>13</v>
      </c>
      <c r="H13009">
        <v>0</v>
      </c>
      <c r="I13009">
        <v>0</v>
      </c>
      <c r="J13009">
        <v>0</v>
      </c>
      <c r="K13009">
        <v>3</v>
      </c>
      <c r="L13009" t="s">
        <v>28</v>
      </c>
      <c r="M13009" t="s">
        <v>151</v>
      </c>
      <c r="N13009" t="s">
        <v>150</v>
      </c>
      <c r="O13009" t="s">
        <v>22</v>
      </c>
      <c r="P13009" t="s">
        <v>23</v>
      </c>
      <c r="Q13009" t="s">
        <v>41</v>
      </c>
    </row>
    <row r="13010" spans="1:17" x14ac:dyDescent="0.2">
      <c r="A13010" s="2">
        <v>40240</v>
      </c>
      <c r="B13010" t="s">
        <v>267</v>
      </c>
      <c r="C13010" t="s">
        <v>101</v>
      </c>
      <c r="D13010" t="s">
        <v>36</v>
      </c>
      <c r="E13010" t="s">
        <v>50</v>
      </c>
      <c r="F13010">
        <v>86</v>
      </c>
      <c r="G13010">
        <v>47</v>
      </c>
      <c r="H13010">
        <v>0</v>
      </c>
      <c r="I13010">
        <v>0</v>
      </c>
      <c r="J13010">
        <v>1</v>
      </c>
      <c r="K13010">
        <v>1</v>
      </c>
      <c r="L13010" t="s">
        <v>28</v>
      </c>
      <c r="M13010" t="s">
        <v>268</v>
      </c>
      <c r="N13010" t="s">
        <v>267</v>
      </c>
      <c r="O13010" t="s">
        <v>22</v>
      </c>
      <c r="P13010" t="s">
        <v>23</v>
      </c>
      <c r="Q13010" t="s">
        <v>30</v>
      </c>
    </row>
    <row r="13011" spans="1:17" x14ac:dyDescent="0.2">
      <c r="A13011" s="2">
        <v>40240</v>
      </c>
      <c r="B13011" t="s">
        <v>286</v>
      </c>
      <c r="C13011" t="s">
        <v>317</v>
      </c>
      <c r="D13011" t="s">
        <v>50</v>
      </c>
      <c r="E13011" t="s">
        <v>50</v>
      </c>
      <c r="F13011">
        <v>103</v>
      </c>
      <c r="G13011">
        <v>79</v>
      </c>
      <c r="H13011">
        <v>0</v>
      </c>
      <c r="I13011">
        <v>0</v>
      </c>
      <c r="J13011">
        <v>1</v>
      </c>
      <c r="K13011">
        <v>3</v>
      </c>
      <c r="L13011" t="s">
        <v>28</v>
      </c>
      <c r="M13011" t="s">
        <v>767</v>
      </c>
      <c r="N13011" t="s">
        <v>180</v>
      </c>
      <c r="O13011" t="s">
        <v>122</v>
      </c>
      <c r="P13011" t="s">
        <v>23</v>
      </c>
      <c r="Q13011" t="s">
        <v>41</v>
      </c>
    </row>
    <row r="13012" spans="1:17" x14ac:dyDescent="0.2">
      <c r="A13012" s="2">
        <v>40240</v>
      </c>
      <c r="B13012" t="s">
        <v>55</v>
      </c>
      <c r="C13012" t="s">
        <v>363</v>
      </c>
      <c r="D13012" t="s">
        <v>57</v>
      </c>
      <c r="E13012" t="s">
        <v>115</v>
      </c>
      <c r="F13012">
        <v>23</v>
      </c>
      <c r="G13012">
        <v>137</v>
      </c>
      <c r="H13012">
        <v>0</v>
      </c>
      <c r="I13012">
        <v>0</v>
      </c>
      <c r="J13012">
        <v>1</v>
      </c>
      <c r="K13012">
        <v>0</v>
      </c>
      <c r="L13012" t="s">
        <v>570</v>
      </c>
      <c r="M13012" t="s">
        <v>581</v>
      </c>
      <c r="N13012" t="s">
        <v>55</v>
      </c>
      <c r="O13012" t="s">
        <v>22</v>
      </c>
      <c r="P13012" t="s">
        <v>23</v>
      </c>
      <c r="Q13012" t="s">
        <v>24</v>
      </c>
    </row>
    <row r="13013" spans="1:17" x14ac:dyDescent="0.2">
      <c r="A13013" s="2">
        <v>40240</v>
      </c>
      <c r="B13013" t="s">
        <v>69</v>
      </c>
      <c r="C13013" t="s">
        <v>72</v>
      </c>
      <c r="D13013" t="s">
        <v>50</v>
      </c>
      <c r="E13013" t="s">
        <v>50</v>
      </c>
      <c r="F13013">
        <v>56</v>
      </c>
      <c r="G13013">
        <v>33</v>
      </c>
      <c r="H13013">
        <v>0</v>
      </c>
      <c r="I13013">
        <v>0</v>
      </c>
      <c r="J13013">
        <v>2</v>
      </c>
      <c r="K13013">
        <v>1</v>
      </c>
      <c r="L13013" t="s">
        <v>28</v>
      </c>
      <c r="M13013" t="s">
        <v>71</v>
      </c>
      <c r="N13013" t="s">
        <v>69</v>
      </c>
      <c r="O13013" t="s">
        <v>22</v>
      </c>
      <c r="P13013" t="s">
        <v>23</v>
      </c>
      <c r="Q13013" t="s">
        <v>24</v>
      </c>
    </row>
    <row r="13014" spans="1:17" x14ac:dyDescent="0.2">
      <c r="A13014" s="2">
        <v>40240</v>
      </c>
      <c r="B13014" t="s">
        <v>147</v>
      </c>
      <c r="C13014" t="s">
        <v>274</v>
      </c>
      <c r="D13014" t="s">
        <v>50</v>
      </c>
      <c r="E13014" t="s">
        <v>50</v>
      </c>
      <c r="F13014">
        <v>68</v>
      </c>
      <c r="G13014">
        <v>11</v>
      </c>
      <c r="H13014">
        <v>0</v>
      </c>
      <c r="I13014">
        <v>0</v>
      </c>
      <c r="J13014">
        <v>0</v>
      </c>
      <c r="K13014">
        <v>1</v>
      </c>
      <c r="L13014" t="s">
        <v>28</v>
      </c>
      <c r="M13014" t="s">
        <v>148</v>
      </c>
      <c r="N13014" t="s">
        <v>147</v>
      </c>
      <c r="O13014" t="s">
        <v>22</v>
      </c>
      <c r="P13014" t="s">
        <v>23</v>
      </c>
      <c r="Q13014" t="s">
        <v>41</v>
      </c>
    </row>
    <row r="13015" spans="1:17" x14ac:dyDescent="0.2">
      <c r="A13015" s="2">
        <v>40240</v>
      </c>
      <c r="B13015" t="s">
        <v>646</v>
      </c>
      <c r="C13015" t="s">
        <v>199</v>
      </c>
      <c r="D13015" t="s">
        <v>50</v>
      </c>
      <c r="E13015" t="s">
        <v>36</v>
      </c>
      <c r="F13015">
        <v>49</v>
      </c>
      <c r="G13015">
        <v>28</v>
      </c>
      <c r="H13015">
        <v>0</v>
      </c>
      <c r="I13015">
        <v>0</v>
      </c>
      <c r="J13015">
        <v>2</v>
      </c>
      <c r="K13015">
        <v>1</v>
      </c>
      <c r="L13015" t="s">
        <v>28</v>
      </c>
      <c r="M13015" t="s">
        <v>671</v>
      </c>
      <c r="N13015" t="s">
        <v>646</v>
      </c>
      <c r="O13015" t="s">
        <v>22</v>
      </c>
      <c r="P13015" t="s">
        <v>23</v>
      </c>
      <c r="Q13015" t="s">
        <v>24</v>
      </c>
    </row>
    <row r="13016" spans="1:17" x14ac:dyDescent="0.2">
      <c r="A13016" s="2">
        <v>40240</v>
      </c>
      <c r="B13016" t="s">
        <v>145</v>
      </c>
      <c r="C13016" t="s">
        <v>76</v>
      </c>
      <c r="D13016" t="s">
        <v>50</v>
      </c>
      <c r="E13016" t="s">
        <v>50</v>
      </c>
      <c r="F13016">
        <v>66</v>
      </c>
      <c r="G13016">
        <v>91</v>
      </c>
      <c r="H13016">
        <v>0</v>
      </c>
      <c r="I13016">
        <v>0</v>
      </c>
      <c r="J13016">
        <v>0</v>
      </c>
      <c r="K13016">
        <v>0</v>
      </c>
      <c r="L13016" t="s">
        <v>28</v>
      </c>
      <c r="M13016" t="s">
        <v>433</v>
      </c>
      <c r="N13016" t="s">
        <v>145</v>
      </c>
      <c r="O13016" t="s">
        <v>22</v>
      </c>
      <c r="P13016" t="s">
        <v>23</v>
      </c>
      <c r="Q13016" t="s">
        <v>30</v>
      </c>
    </row>
    <row r="13017" spans="1:17" x14ac:dyDescent="0.2">
      <c r="A13017" s="2">
        <v>40240</v>
      </c>
      <c r="B13017" t="s">
        <v>210</v>
      </c>
      <c r="C13017" t="s">
        <v>555</v>
      </c>
      <c r="D13017" t="s">
        <v>27</v>
      </c>
      <c r="E13017" t="s">
        <v>27</v>
      </c>
      <c r="F13017">
        <v>72</v>
      </c>
      <c r="G13017">
        <v>129</v>
      </c>
      <c r="H13017">
        <v>0</v>
      </c>
      <c r="I13017">
        <v>0</v>
      </c>
      <c r="J13017">
        <v>1</v>
      </c>
      <c r="K13017">
        <v>2</v>
      </c>
      <c r="L13017" t="s">
        <v>28</v>
      </c>
      <c r="M13017" t="s">
        <v>121</v>
      </c>
      <c r="N13017" t="s">
        <v>77</v>
      </c>
      <c r="O13017" t="s">
        <v>122</v>
      </c>
      <c r="P13017" t="s">
        <v>23</v>
      </c>
      <c r="Q13017" t="s">
        <v>41</v>
      </c>
    </row>
    <row r="13018" spans="1:17" x14ac:dyDescent="0.2">
      <c r="A13018" s="2">
        <v>40240</v>
      </c>
      <c r="B13018" t="s">
        <v>89</v>
      </c>
      <c r="C13018" t="s">
        <v>183</v>
      </c>
      <c r="D13018" t="s">
        <v>50</v>
      </c>
      <c r="E13018" t="s">
        <v>36</v>
      </c>
      <c r="F13018">
        <v>8</v>
      </c>
      <c r="G13018">
        <v>17</v>
      </c>
      <c r="H13018">
        <v>0</v>
      </c>
      <c r="I13018">
        <v>0</v>
      </c>
      <c r="J13018">
        <v>3</v>
      </c>
      <c r="K13018">
        <v>1</v>
      </c>
      <c r="L13018" t="s">
        <v>28</v>
      </c>
      <c r="M13018" t="s">
        <v>91</v>
      </c>
      <c r="N13018" t="s">
        <v>89</v>
      </c>
      <c r="O13018" t="s">
        <v>22</v>
      </c>
      <c r="P13018" t="s">
        <v>23</v>
      </c>
      <c r="Q13018" t="s">
        <v>24</v>
      </c>
    </row>
    <row r="13019" spans="1:17" x14ac:dyDescent="0.2">
      <c r="A13019" s="2">
        <v>40240</v>
      </c>
      <c r="B13019" t="s">
        <v>67</v>
      </c>
      <c r="C13019" t="s">
        <v>106</v>
      </c>
      <c r="D13019" t="s">
        <v>50</v>
      </c>
      <c r="E13019" t="s">
        <v>50</v>
      </c>
      <c r="F13019">
        <v>7</v>
      </c>
      <c r="G13019">
        <v>1</v>
      </c>
      <c r="H13019">
        <v>0</v>
      </c>
      <c r="I13019">
        <v>0</v>
      </c>
      <c r="J13019">
        <v>0</v>
      </c>
      <c r="K13019">
        <v>2</v>
      </c>
      <c r="L13019" t="s">
        <v>28</v>
      </c>
      <c r="M13019" t="s">
        <v>769</v>
      </c>
      <c r="N13019" t="s">
        <v>67</v>
      </c>
      <c r="O13019" t="s">
        <v>22</v>
      </c>
      <c r="P13019" t="s">
        <v>23</v>
      </c>
      <c r="Q13019" t="s">
        <v>41</v>
      </c>
    </row>
    <row r="13020" spans="1:17" x14ac:dyDescent="0.2">
      <c r="A13020" s="2">
        <v>40240</v>
      </c>
      <c r="B13020" t="s">
        <v>345</v>
      </c>
      <c r="C13020" t="s">
        <v>81</v>
      </c>
      <c r="D13020" t="s">
        <v>50</v>
      </c>
      <c r="E13020" t="s">
        <v>50</v>
      </c>
      <c r="F13020">
        <v>124</v>
      </c>
      <c r="G13020">
        <v>97</v>
      </c>
      <c r="H13020">
        <v>0</v>
      </c>
      <c r="I13020">
        <v>0</v>
      </c>
      <c r="J13020">
        <v>2</v>
      </c>
      <c r="K13020">
        <v>1</v>
      </c>
      <c r="L13020" t="s">
        <v>28</v>
      </c>
      <c r="M13020" t="s">
        <v>360</v>
      </c>
      <c r="N13020" t="s">
        <v>345</v>
      </c>
      <c r="O13020" t="s">
        <v>22</v>
      </c>
      <c r="P13020" t="s">
        <v>23</v>
      </c>
      <c r="Q13020" t="s">
        <v>24</v>
      </c>
    </row>
    <row r="13021" spans="1:17" x14ac:dyDescent="0.2">
      <c r="A13021" s="2">
        <v>40240</v>
      </c>
      <c r="B13021" t="s">
        <v>129</v>
      </c>
      <c r="C13021" t="s">
        <v>39</v>
      </c>
      <c r="D13021" t="s">
        <v>50</v>
      </c>
      <c r="E13021" t="s">
        <v>19</v>
      </c>
      <c r="F13021">
        <v>5</v>
      </c>
      <c r="G13021">
        <v>9</v>
      </c>
      <c r="H13021">
        <v>0</v>
      </c>
      <c r="I13021">
        <v>0</v>
      </c>
      <c r="J13021">
        <v>0</v>
      </c>
      <c r="K13021">
        <v>1</v>
      </c>
      <c r="L13021" t="s">
        <v>28</v>
      </c>
      <c r="M13021" t="s">
        <v>589</v>
      </c>
      <c r="N13021" t="s">
        <v>129</v>
      </c>
      <c r="O13021" t="s">
        <v>22</v>
      </c>
      <c r="P13021" t="s">
        <v>23</v>
      </c>
      <c r="Q13021" t="s">
        <v>41</v>
      </c>
    </row>
    <row r="13022" spans="1:17" x14ac:dyDescent="0.2">
      <c r="A13022" s="2">
        <v>40240</v>
      </c>
      <c r="B13022" t="s">
        <v>153</v>
      </c>
      <c r="C13022" t="s">
        <v>118</v>
      </c>
      <c r="D13022" t="s">
        <v>50</v>
      </c>
      <c r="E13022" t="s">
        <v>36</v>
      </c>
      <c r="F13022">
        <v>10</v>
      </c>
      <c r="G13022">
        <v>94</v>
      </c>
      <c r="H13022">
        <v>0</v>
      </c>
      <c r="I13022">
        <v>0</v>
      </c>
      <c r="J13022">
        <v>0</v>
      </c>
      <c r="K13022">
        <v>2</v>
      </c>
      <c r="L13022" t="s">
        <v>28</v>
      </c>
      <c r="M13022" t="s">
        <v>1405</v>
      </c>
      <c r="N13022" t="s">
        <v>153</v>
      </c>
      <c r="O13022" t="s">
        <v>22</v>
      </c>
      <c r="P13022" t="s">
        <v>23</v>
      </c>
      <c r="Q13022" t="s">
        <v>41</v>
      </c>
    </row>
    <row r="13023" spans="1:17" x14ac:dyDescent="0.2">
      <c r="A13023" s="2">
        <v>40240</v>
      </c>
      <c r="B13023" t="s">
        <v>254</v>
      </c>
      <c r="C13023" t="s">
        <v>389</v>
      </c>
      <c r="D13023" t="s">
        <v>115</v>
      </c>
      <c r="E13023" t="s">
        <v>115</v>
      </c>
      <c r="F13023">
        <v>142</v>
      </c>
      <c r="G13023">
        <v>107</v>
      </c>
      <c r="H13023">
        <v>0</v>
      </c>
      <c r="I13023">
        <v>0</v>
      </c>
      <c r="J13023">
        <v>0</v>
      </c>
      <c r="K13023">
        <v>0</v>
      </c>
      <c r="L13023" t="s">
        <v>570</v>
      </c>
      <c r="M13023" t="s">
        <v>434</v>
      </c>
      <c r="N13023" t="s">
        <v>254</v>
      </c>
      <c r="O13023" t="s">
        <v>22</v>
      </c>
      <c r="P13023" t="s">
        <v>23</v>
      </c>
      <c r="Q13023" t="s">
        <v>30</v>
      </c>
    </row>
    <row r="13024" spans="1:17" x14ac:dyDescent="0.2">
      <c r="A13024" s="2">
        <v>40240</v>
      </c>
      <c r="B13024" t="s">
        <v>94</v>
      </c>
      <c r="C13024" t="s">
        <v>95</v>
      </c>
      <c r="D13024" t="s">
        <v>50</v>
      </c>
      <c r="E13024" t="s">
        <v>50</v>
      </c>
      <c r="F13024">
        <v>48</v>
      </c>
      <c r="G13024">
        <v>12</v>
      </c>
      <c r="H13024">
        <v>0</v>
      </c>
      <c r="I13024">
        <v>0</v>
      </c>
      <c r="J13024">
        <v>1</v>
      </c>
      <c r="K13024">
        <v>1</v>
      </c>
      <c r="L13024" t="s">
        <v>28</v>
      </c>
      <c r="M13024" t="s">
        <v>96</v>
      </c>
      <c r="N13024" t="s">
        <v>94</v>
      </c>
      <c r="O13024" t="s">
        <v>22</v>
      </c>
      <c r="P13024" t="s">
        <v>23</v>
      </c>
      <c r="Q13024" t="s">
        <v>30</v>
      </c>
    </row>
    <row r="13025" spans="1:17" x14ac:dyDescent="0.2">
      <c r="A13025" s="2">
        <v>40240</v>
      </c>
      <c r="B13025" t="s">
        <v>167</v>
      </c>
      <c r="C13025" t="s">
        <v>114</v>
      </c>
      <c r="D13025" t="s">
        <v>115</v>
      </c>
      <c r="E13025" t="s">
        <v>115</v>
      </c>
      <c r="F13025">
        <v>67</v>
      </c>
      <c r="G13025">
        <v>99</v>
      </c>
      <c r="H13025">
        <v>0</v>
      </c>
      <c r="I13025">
        <v>0</v>
      </c>
      <c r="J13025">
        <v>1</v>
      </c>
      <c r="K13025">
        <v>0</v>
      </c>
      <c r="L13025" t="s">
        <v>570</v>
      </c>
      <c r="M13025" t="s">
        <v>625</v>
      </c>
      <c r="N13025" t="s">
        <v>167</v>
      </c>
      <c r="O13025" t="s">
        <v>22</v>
      </c>
      <c r="P13025" t="s">
        <v>23</v>
      </c>
      <c r="Q13025" t="s">
        <v>24</v>
      </c>
    </row>
    <row r="13026" spans="1:17" x14ac:dyDescent="0.2">
      <c r="A13026" s="2">
        <v>40240</v>
      </c>
      <c r="B13026" t="s">
        <v>119</v>
      </c>
      <c r="C13026" t="s">
        <v>120</v>
      </c>
      <c r="D13026" t="s">
        <v>50</v>
      </c>
      <c r="E13026" t="s">
        <v>36</v>
      </c>
      <c r="F13026">
        <v>4</v>
      </c>
      <c r="G13026">
        <v>20</v>
      </c>
      <c r="H13026">
        <v>0</v>
      </c>
      <c r="I13026">
        <v>0</v>
      </c>
      <c r="J13026">
        <v>0</v>
      </c>
      <c r="K13026">
        <v>0</v>
      </c>
      <c r="L13026" t="s">
        <v>28</v>
      </c>
      <c r="M13026" t="s">
        <v>689</v>
      </c>
      <c r="N13026" t="s">
        <v>689</v>
      </c>
      <c r="O13026" t="s">
        <v>122</v>
      </c>
      <c r="P13026" t="s">
        <v>23</v>
      </c>
      <c r="Q13026" t="s">
        <v>30</v>
      </c>
    </row>
    <row r="13027" spans="1:17" x14ac:dyDescent="0.2">
      <c r="A13027" s="2">
        <v>40240</v>
      </c>
      <c r="B13027" t="s">
        <v>136</v>
      </c>
      <c r="C13027" t="s">
        <v>133</v>
      </c>
      <c r="D13027" t="s">
        <v>36</v>
      </c>
      <c r="E13027" t="s">
        <v>115</v>
      </c>
      <c r="F13027">
        <v>22</v>
      </c>
      <c r="G13027">
        <v>53</v>
      </c>
      <c r="H13027">
        <v>0</v>
      </c>
      <c r="I13027">
        <v>0</v>
      </c>
      <c r="J13027">
        <v>0</v>
      </c>
      <c r="K13027">
        <v>2</v>
      </c>
      <c r="L13027" t="s">
        <v>28</v>
      </c>
      <c r="M13027" t="s">
        <v>91</v>
      </c>
      <c r="N13027" t="s">
        <v>89</v>
      </c>
      <c r="O13027" t="s">
        <v>122</v>
      </c>
      <c r="P13027" t="s">
        <v>23</v>
      </c>
      <c r="Q13027" t="s">
        <v>41</v>
      </c>
    </row>
    <row r="13028" spans="1:17" x14ac:dyDescent="0.2">
      <c r="A13028" s="2">
        <v>40240</v>
      </c>
      <c r="B13028" t="s">
        <v>143</v>
      </c>
      <c r="C13028" t="s">
        <v>402</v>
      </c>
      <c r="D13028" t="s">
        <v>115</v>
      </c>
      <c r="E13028" t="s">
        <v>115</v>
      </c>
      <c r="F13028">
        <v>46</v>
      </c>
      <c r="G13028">
        <v>63</v>
      </c>
      <c r="H13028">
        <v>0</v>
      </c>
      <c r="I13028">
        <v>0</v>
      </c>
      <c r="J13028">
        <v>2</v>
      </c>
      <c r="K13028">
        <v>0</v>
      </c>
      <c r="L13028" t="s">
        <v>570</v>
      </c>
      <c r="M13028" t="s">
        <v>1176</v>
      </c>
      <c r="N13028" t="s">
        <v>143</v>
      </c>
      <c r="O13028" t="s">
        <v>22</v>
      </c>
      <c r="P13028" t="s">
        <v>23</v>
      </c>
      <c r="Q13028" t="s">
        <v>24</v>
      </c>
    </row>
    <row r="13029" spans="1:17" x14ac:dyDescent="0.2">
      <c r="A13029" s="2">
        <v>40240</v>
      </c>
      <c r="B13029" t="s">
        <v>177</v>
      </c>
      <c r="C13029" t="s">
        <v>443</v>
      </c>
      <c r="D13029" t="s">
        <v>115</v>
      </c>
      <c r="E13029" t="s">
        <v>115</v>
      </c>
      <c r="F13029">
        <v>106</v>
      </c>
      <c r="G13029">
        <v>120</v>
      </c>
      <c r="H13029">
        <v>0</v>
      </c>
      <c r="I13029">
        <v>0</v>
      </c>
      <c r="J13029">
        <v>2</v>
      </c>
      <c r="K13029">
        <v>1</v>
      </c>
      <c r="L13029" t="s">
        <v>570</v>
      </c>
      <c r="M13029" t="s">
        <v>640</v>
      </c>
      <c r="N13029" t="s">
        <v>177</v>
      </c>
      <c r="O13029" t="s">
        <v>22</v>
      </c>
      <c r="P13029" t="s">
        <v>23</v>
      </c>
      <c r="Q13029" t="s">
        <v>24</v>
      </c>
    </row>
    <row r="13030" spans="1:17" x14ac:dyDescent="0.2">
      <c r="A13030" s="2">
        <v>40240</v>
      </c>
      <c r="B13030" t="s">
        <v>560</v>
      </c>
      <c r="C13030" t="s">
        <v>384</v>
      </c>
      <c r="D13030" t="s">
        <v>50</v>
      </c>
      <c r="E13030" t="s">
        <v>50</v>
      </c>
      <c r="F13030">
        <v>127</v>
      </c>
      <c r="G13030">
        <v>100</v>
      </c>
      <c r="H13030">
        <v>0</v>
      </c>
      <c r="I13030">
        <v>0</v>
      </c>
      <c r="J13030">
        <v>0</v>
      </c>
      <c r="K13030">
        <v>1</v>
      </c>
      <c r="L13030" t="s">
        <v>28</v>
      </c>
      <c r="M13030" t="s">
        <v>767</v>
      </c>
      <c r="N13030" t="s">
        <v>180</v>
      </c>
      <c r="O13030" t="s">
        <v>122</v>
      </c>
      <c r="P13030" t="s">
        <v>23</v>
      </c>
      <c r="Q13030" t="s">
        <v>41</v>
      </c>
    </row>
    <row r="13031" spans="1:17" x14ac:dyDescent="0.2">
      <c r="A13031" s="2">
        <v>40240</v>
      </c>
      <c r="B13031" t="s">
        <v>718</v>
      </c>
      <c r="C13031" t="s">
        <v>111</v>
      </c>
      <c r="D13031" t="s">
        <v>36</v>
      </c>
      <c r="E13031" t="s">
        <v>36</v>
      </c>
      <c r="F13031">
        <v>116</v>
      </c>
      <c r="G13031">
        <v>54</v>
      </c>
      <c r="H13031">
        <v>0</v>
      </c>
      <c r="I13031">
        <v>0</v>
      </c>
      <c r="J13031">
        <v>2</v>
      </c>
      <c r="K13031">
        <v>1</v>
      </c>
      <c r="L13031" t="s">
        <v>28</v>
      </c>
      <c r="M13031" t="s">
        <v>657</v>
      </c>
      <c r="N13031" t="s">
        <v>718</v>
      </c>
      <c r="O13031" t="s">
        <v>22</v>
      </c>
      <c r="P13031" t="s">
        <v>23</v>
      </c>
      <c r="Q13031" t="s">
        <v>24</v>
      </c>
    </row>
    <row r="13032" spans="1:17" x14ac:dyDescent="0.2">
      <c r="A13032" s="2">
        <v>40240</v>
      </c>
      <c r="B13032" t="s">
        <v>97</v>
      </c>
      <c r="C13032" t="s">
        <v>386</v>
      </c>
      <c r="D13032" t="s">
        <v>50</v>
      </c>
      <c r="E13032" t="s">
        <v>50</v>
      </c>
      <c r="F13032">
        <v>126</v>
      </c>
      <c r="G13032">
        <v>109</v>
      </c>
      <c r="H13032">
        <v>0</v>
      </c>
      <c r="I13032">
        <v>0</v>
      </c>
      <c r="J13032">
        <v>1</v>
      </c>
      <c r="K13032">
        <v>2</v>
      </c>
      <c r="L13032" t="s">
        <v>28</v>
      </c>
      <c r="M13032" t="s">
        <v>97</v>
      </c>
      <c r="N13032" t="s">
        <v>97</v>
      </c>
      <c r="O13032" t="s">
        <v>22</v>
      </c>
      <c r="P13032" t="s">
        <v>23</v>
      </c>
      <c r="Q13032" t="s">
        <v>41</v>
      </c>
    </row>
    <row r="13033" spans="1:17" x14ac:dyDescent="0.2">
      <c r="A13033" s="2">
        <v>40240</v>
      </c>
      <c r="B13033" t="s">
        <v>328</v>
      </c>
      <c r="C13033" t="s">
        <v>1279</v>
      </c>
      <c r="D13033" t="s">
        <v>50</v>
      </c>
      <c r="E13033" t="s">
        <v>50</v>
      </c>
      <c r="F13033">
        <v>64</v>
      </c>
      <c r="G13033">
        <v>71</v>
      </c>
      <c r="H13033">
        <v>0</v>
      </c>
      <c r="I13033">
        <v>0</v>
      </c>
      <c r="J13033">
        <v>2</v>
      </c>
      <c r="K13033">
        <v>1</v>
      </c>
      <c r="L13033" t="s">
        <v>28</v>
      </c>
      <c r="M13033" t="s">
        <v>329</v>
      </c>
      <c r="N13033" t="s">
        <v>328</v>
      </c>
      <c r="O13033" t="s">
        <v>22</v>
      </c>
      <c r="P13033" t="s">
        <v>23</v>
      </c>
      <c r="Q13033" t="s">
        <v>24</v>
      </c>
    </row>
    <row r="13034" spans="1:17" x14ac:dyDescent="0.2">
      <c r="A13034" s="2">
        <v>40240</v>
      </c>
      <c r="B13034" t="s">
        <v>184</v>
      </c>
      <c r="C13034" t="s">
        <v>70</v>
      </c>
      <c r="D13034" t="s">
        <v>50</v>
      </c>
      <c r="E13034" t="s">
        <v>50</v>
      </c>
      <c r="F13034">
        <v>150</v>
      </c>
      <c r="G13034">
        <v>52</v>
      </c>
      <c r="H13034">
        <v>0</v>
      </c>
      <c r="I13034">
        <v>0</v>
      </c>
      <c r="J13034">
        <v>1</v>
      </c>
      <c r="K13034">
        <v>2</v>
      </c>
      <c r="L13034" t="s">
        <v>28</v>
      </c>
      <c r="M13034" t="s">
        <v>193</v>
      </c>
      <c r="N13034" t="s">
        <v>184</v>
      </c>
      <c r="O13034" t="s">
        <v>22</v>
      </c>
      <c r="P13034" t="s">
        <v>23</v>
      </c>
      <c r="Q13034" t="s">
        <v>41</v>
      </c>
    </row>
    <row r="13035" spans="1:17" x14ac:dyDescent="0.2">
      <c r="A13035" s="2">
        <v>40240</v>
      </c>
      <c r="B13035" t="s">
        <v>26</v>
      </c>
      <c r="C13035" t="s">
        <v>442</v>
      </c>
      <c r="D13035" t="s">
        <v>27</v>
      </c>
      <c r="E13035" t="s">
        <v>57</v>
      </c>
      <c r="F13035">
        <v>15</v>
      </c>
      <c r="G13035">
        <v>80</v>
      </c>
      <c r="H13035">
        <v>0</v>
      </c>
      <c r="I13035">
        <v>0</v>
      </c>
      <c r="J13035">
        <v>2</v>
      </c>
      <c r="K13035">
        <v>0</v>
      </c>
      <c r="L13035" t="s">
        <v>28</v>
      </c>
      <c r="M13035" t="s">
        <v>335</v>
      </c>
      <c r="N13035" t="s">
        <v>77</v>
      </c>
      <c r="O13035" t="s">
        <v>122</v>
      </c>
      <c r="P13035" t="s">
        <v>23</v>
      </c>
      <c r="Q13035" t="s">
        <v>24</v>
      </c>
    </row>
    <row r="13036" spans="1:17" x14ac:dyDescent="0.2">
      <c r="A13036" s="2">
        <v>40240</v>
      </c>
      <c r="B13036" t="s">
        <v>296</v>
      </c>
      <c r="C13036" t="s">
        <v>351</v>
      </c>
      <c r="D13036" t="s">
        <v>36</v>
      </c>
      <c r="E13036" t="s">
        <v>36</v>
      </c>
      <c r="F13036">
        <v>84</v>
      </c>
      <c r="G13036">
        <v>119</v>
      </c>
      <c r="H13036">
        <v>0</v>
      </c>
      <c r="I13036">
        <v>0</v>
      </c>
      <c r="J13036">
        <v>0</v>
      </c>
      <c r="K13036">
        <v>1</v>
      </c>
      <c r="L13036" t="s">
        <v>28</v>
      </c>
      <c r="M13036" t="s">
        <v>399</v>
      </c>
      <c r="N13036" t="s">
        <v>296</v>
      </c>
      <c r="O13036" t="s">
        <v>22</v>
      </c>
      <c r="P13036" t="s">
        <v>23</v>
      </c>
      <c r="Q13036" t="s">
        <v>41</v>
      </c>
    </row>
    <row r="13037" spans="1:17" x14ac:dyDescent="0.2">
      <c r="A13037" s="2">
        <v>40240</v>
      </c>
      <c r="B13037" t="s">
        <v>126</v>
      </c>
      <c r="C13037" t="s">
        <v>77</v>
      </c>
      <c r="D13037" t="s">
        <v>50</v>
      </c>
      <c r="E13037" t="s">
        <v>27</v>
      </c>
      <c r="F13037">
        <v>3</v>
      </c>
      <c r="G13037">
        <v>18</v>
      </c>
      <c r="H13037">
        <v>0</v>
      </c>
      <c r="I13037">
        <v>0</v>
      </c>
      <c r="J13037">
        <v>2</v>
      </c>
      <c r="K13037">
        <v>1</v>
      </c>
      <c r="L13037" t="s">
        <v>28</v>
      </c>
      <c r="M13037" t="s">
        <v>308</v>
      </c>
      <c r="N13037" t="s">
        <v>126</v>
      </c>
      <c r="O13037" t="s">
        <v>22</v>
      </c>
      <c r="P13037" t="s">
        <v>23</v>
      </c>
      <c r="Q13037" t="s">
        <v>24</v>
      </c>
    </row>
    <row r="13038" spans="1:17" x14ac:dyDescent="0.2">
      <c r="A13038" s="2">
        <v>40240</v>
      </c>
      <c r="B13038" t="s">
        <v>135</v>
      </c>
      <c r="C13038" t="s">
        <v>890</v>
      </c>
      <c r="D13038" t="s">
        <v>36</v>
      </c>
      <c r="E13038" t="s">
        <v>36</v>
      </c>
      <c r="F13038">
        <v>21</v>
      </c>
      <c r="G13038">
        <v>112</v>
      </c>
      <c r="H13038">
        <v>0</v>
      </c>
      <c r="I13038">
        <v>0</v>
      </c>
      <c r="J13038">
        <v>5</v>
      </c>
      <c r="K13038">
        <v>2</v>
      </c>
      <c r="L13038" t="s">
        <v>28</v>
      </c>
      <c r="M13038" t="s">
        <v>1082</v>
      </c>
      <c r="N13038" t="s">
        <v>135</v>
      </c>
      <c r="O13038" t="s">
        <v>22</v>
      </c>
      <c r="P13038" t="s">
        <v>23</v>
      </c>
      <c r="Q13038" t="s">
        <v>24</v>
      </c>
    </row>
    <row r="13039" spans="1:17" x14ac:dyDescent="0.2">
      <c r="A13039" s="2">
        <v>40240</v>
      </c>
      <c r="B13039" t="s">
        <v>239</v>
      </c>
      <c r="C13039" t="s">
        <v>301</v>
      </c>
      <c r="D13039" t="s">
        <v>115</v>
      </c>
      <c r="E13039" t="s">
        <v>115</v>
      </c>
      <c r="F13039">
        <v>93</v>
      </c>
      <c r="G13039">
        <v>88</v>
      </c>
      <c r="H13039">
        <v>0</v>
      </c>
      <c r="I13039">
        <v>0</v>
      </c>
      <c r="J13039">
        <v>0</v>
      </c>
      <c r="K13039">
        <v>0</v>
      </c>
      <c r="L13039" t="s">
        <v>570</v>
      </c>
      <c r="M13039" t="s">
        <v>240</v>
      </c>
      <c r="N13039" t="s">
        <v>239</v>
      </c>
      <c r="O13039" t="s">
        <v>22</v>
      </c>
      <c r="P13039" t="s">
        <v>23</v>
      </c>
      <c r="Q13039" t="s">
        <v>30</v>
      </c>
    </row>
    <row r="13040" spans="1:17" x14ac:dyDescent="0.2">
      <c r="A13040" s="2">
        <v>40240</v>
      </c>
      <c r="B13040" t="s">
        <v>90</v>
      </c>
      <c r="C13040" t="s">
        <v>87</v>
      </c>
      <c r="D13040" t="s">
        <v>50</v>
      </c>
      <c r="E13040" t="s">
        <v>50</v>
      </c>
      <c r="F13040">
        <v>59</v>
      </c>
      <c r="G13040">
        <v>30</v>
      </c>
      <c r="H13040">
        <v>0</v>
      </c>
      <c r="I13040">
        <v>0</v>
      </c>
      <c r="J13040">
        <v>2</v>
      </c>
      <c r="K13040">
        <v>0</v>
      </c>
      <c r="L13040" t="s">
        <v>28</v>
      </c>
      <c r="M13040" t="s">
        <v>750</v>
      </c>
      <c r="N13040" t="s">
        <v>90</v>
      </c>
      <c r="O13040" t="s">
        <v>22</v>
      </c>
      <c r="P13040" t="s">
        <v>23</v>
      </c>
      <c r="Q13040" t="s">
        <v>24</v>
      </c>
    </row>
    <row r="13041" spans="1:17" x14ac:dyDescent="0.2">
      <c r="A13041" s="2">
        <v>40240</v>
      </c>
      <c r="B13041" t="s">
        <v>82</v>
      </c>
      <c r="C13041" t="s">
        <v>182</v>
      </c>
      <c r="D13041" t="s">
        <v>50</v>
      </c>
      <c r="E13041" t="s">
        <v>115</v>
      </c>
      <c r="F13041">
        <v>6</v>
      </c>
      <c r="G13041">
        <v>83</v>
      </c>
      <c r="H13041">
        <v>0</v>
      </c>
      <c r="I13041">
        <v>0</v>
      </c>
      <c r="J13041">
        <v>2</v>
      </c>
      <c r="K13041">
        <v>0</v>
      </c>
      <c r="L13041" t="s">
        <v>28</v>
      </c>
      <c r="M13041" t="s">
        <v>856</v>
      </c>
      <c r="N13041" t="s">
        <v>82</v>
      </c>
      <c r="O13041" t="s">
        <v>22</v>
      </c>
      <c r="P13041" t="s">
        <v>23</v>
      </c>
      <c r="Q13041" t="s">
        <v>24</v>
      </c>
    </row>
    <row r="13042" spans="1:17" x14ac:dyDescent="0.2">
      <c r="A13042" s="2">
        <v>40240</v>
      </c>
      <c r="B13042" t="s">
        <v>92</v>
      </c>
      <c r="C13042" t="s">
        <v>123</v>
      </c>
      <c r="D13042" t="s">
        <v>50</v>
      </c>
      <c r="E13042" t="s">
        <v>50</v>
      </c>
      <c r="F13042">
        <v>36</v>
      </c>
      <c r="G13042">
        <v>26</v>
      </c>
      <c r="H13042">
        <v>0</v>
      </c>
      <c r="I13042">
        <v>0</v>
      </c>
      <c r="J13042">
        <v>0</v>
      </c>
      <c r="K13042">
        <v>2</v>
      </c>
      <c r="L13042" t="s">
        <v>28</v>
      </c>
      <c r="M13042" t="s">
        <v>1062</v>
      </c>
      <c r="N13042" t="s">
        <v>92</v>
      </c>
      <c r="O13042" t="s">
        <v>22</v>
      </c>
      <c r="P13042" t="s">
        <v>23</v>
      </c>
      <c r="Q13042" t="s">
        <v>41</v>
      </c>
    </row>
    <row r="13043" spans="1:17" x14ac:dyDescent="0.2">
      <c r="A13043" s="2">
        <v>40240</v>
      </c>
      <c r="B13043" t="s">
        <v>104</v>
      </c>
      <c r="C13043" t="s">
        <v>293</v>
      </c>
      <c r="D13043" t="s">
        <v>50</v>
      </c>
      <c r="E13043" t="s">
        <v>50</v>
      </c>
      <c r="F13043">
        <v>45</v>
      </c>
      <c r="G13043">
        <v>25</v>
      </c>
      <c r="H13043">
        <v>0</v>
      </c>
      <c r="I13043">
        <v>0</v>
      </c>
      <c r="J13043">
        <v>1</v>
      </c>
      <c r="K13043">
        <v>0</v>
      </c>
      <c r="L13043" t="s">
        <v>28</v>
      </c>
      <c r="M13043" t="s">
        <v>273</v>
      </c>
      <c r="N13043" t="s">
        <v>104</v>
      </c>
      <c r="O13043" t="s">
        <v>22</v>
      </c>
      <c r="P13043" t="s">
        <v>23</v>
      </c>
      <c r="Q13043" t="s">
        <v>24</v>
      </c>
    </row>
    <row r="13044" spans="1:17" x14ac:dyDescent="0.2">
      <c r="A13044" s="2">
        <v>40240</v>
      </c>
      <c r="B13044" t="s">
        <v>244</v>
      </c>
      <c r="C13044" t="s">
        <v>49</v>
      </c>
      <c r="D13044" t="s">
        <v>50</v>
      </c>
      <c r="E13044" t="s">
        <v>50</v>
      </c>
      <c r="F13044">
        <v>31</v>
      </c>
      <c r="G13044">
        <v>33</v>
      </c>
      <c r="H13044">
        <v>0</v>
      </c>
      <c r="I13044">
        <v>0</v>
      </c>
      <c r="J13044">
        <v>0</v>
      </c>
      <c r="K13044">
        <v>1</v>
      </c>
      <c r="L13044" t="s">
        <v>28</v>
      </c>
      <c r="M13044" t="s">
        <v>1081</v>
      </c>
      <c r="N13044" t="s">
        <v>244</v>
      </c>
      <c r="O13044" t="s">
        <v>22</v>
      </c>
      <c r="P13044" t="s">
        <v>23</v>
      </c>
      <c r="Q13044" t="s">
        <v>41</v>
      </c>
    </row>
    <row r="13045" spans="1:17" x14ac:dyDescent="0.2">
      <c r="A13045" s="2">
        <v>40240</v>
      </c>
      <c r="B13045" t="s">
        <v>249</v>
      </c>
      <c r="C13045" t="s">
        <v>166</v>
      </c>
      <c r="D13045" t="s">
        <v>50</v>
      </c>
      <c r="E13045" t="s">
        <v>115</v>
      </c>
      <c r="F13045">
        <v>27</v>
      </c>
      <c r="G13045">
        <v>92</v>
      </c>
      <c r="H13045">
        <v>0</v>
      </c>
      <c r="I13045">
        <v>0</v>
      </c>
      <c r="J13045">
        <v>4</v>
      </c>
      <c r="K13045">
        <v>1</v>
      </c>
      <c r="L13045" t="s">
        <v>28</v>
      </c>
      <c r="M13045" t="s">
        <v>299</v>
      </c>
      <c r="N13045" t="s">
        <v>249</v>
      </c>
      <c r="O13045" t="s">
        <v>22</v>
      </c>
      <c r="P13045" t="s">
        <v>23</v>
      </c>
      <c r="Q13045" t="s">
        <v>24</v>
      </c>
    </row>
    <row r="13046" spans="1:17" x14ac:dyDescent="0.2">
      <c r="A13046" s="2">
        <v>40240</v>
      </c>
      <c r="B13046" t="s">
        <v>149</v>
      </c>
      <c r="C13046" t="s">
        <v>352</v>
      </c>
      <c r="D13046" t="s">
        <v>36</v>
      </c>
      <c r="E13046" t="s">
        <v>36</v>
      </c>
      <c r="F13046">
        <v>81</v>
      </c>
      <c r="G13046">
        <v>111</v>
      </c>
      <c r="H13046">
        <v>0</v>
      </c>
      <c r="I13046">
        <v>0</v>
      </c>
      <c r="J13046">
        <v>1</v>
      </c>
      <c r="K13046">
        <v>1</v>
      </c>
      <c r="L13046" t="s">
        <v>28</v>
      </c>
      <c r="M13046" t="s">
        <v>566</v>
      </c>
      <c r="N13046" t="s">
        <v>149</v>
      </c>
      <c r="O13046" t="s">
        <v>22</v>
      </c>
      <c r="P13046" t="s">
        <v>23</v>
      </c>
      <c r="Q13046" t="s">
        <v>30</v>
      </c>
    </row>
    <row r="13047" spans="1:17" x14ac:dyDescent="0.2">
      <c r="A13047" s="2">
        <v>40240</v>
      </c>
      <c r="B13047" t="s">
        <v>53</v>
      </c>
      <c r="C13047" t="s">
        <v>18</v>
      </c>
      <c r="D13047" t="s">
        <v>50</v>
      </c>
      <c r="E13047" t="s">
        <v>19</v>
      </c>
      <c r="F13047">
        <v>15</v>
      </c>
      <c r="G13047">
        <v>19</v>
      </c>
      <c r="H13047">
        <v>0</v>
      </c>
      <c r="I13047">
        <v>0</v>
      </c>
      <c r="J13047">
        <v>1</v>
      </c>
      <c r="K13047">
        <v>3</v>
      </c>
      <c r="L13047" t="s">
        <v>28</v>
      </c>
      <c r="M13047" t="s">
        <v>838</v>
      </c>
      <c r="N13047" t="s">
        <v>53</v>
      </c>
      <c r="O13047" t="s">
        <v>22</v>
      </c>
      <c r="P13047" t="s">
        <v>23</v>
      </c>
      <c r="Q13047" t="s">
        <v>41</v>
      </c>
    </row>
    <row r="13048" spans="1:17" x14ac:dyDescent="0.2">
      <c r="A13048" s="2">
        <v>40240</v>
      </c>
      <c r="B13048" t="s">
        <v>469</v>
      </c>
      <c r="C13048" t="s">
        <v>464</v>
      </c>
      <c r="D13048" t="s">
        <v>115</v>
      </c>
      <c r="E13048" t="s">
        <v>115</v>
      </c>
      <c r="F13048">
        <v>101</v>
      </c>
      <c r="G13048">
        <v>149</v>
      </c>
      <c r="H13048">
        <v>0</v>
      </c>
      <c r="I13048">
        <v>0</v>
      </c>
      <c r="J13048">
        <v>4</v>
      </c>
      <c r="K13048">
        <v>0</v>
      </c>
      <c r="L13048" t="s">
        <v>570</v>
      </c>
      <c r="M13048" t="s">
        <v>470</v>
      </c>
      <c r="N13048" t="s">
        <v>469</v>
      </c>
      <c r="O13048" t="s">
        <v>22</v>
      </c>
      <c r="P13048" t="s">
        <v>23</v>
      </c>
      <c r="Q13048" t="s">
        <v>24</v>
      </c>
    </row>
    <row r="13049" spans="1:17" x14ac:dyDescent="0.2">
      <c r="A13049" s="2">
        <v>40240</v>
      </c>
      <c r="B13049" t="s">
        <v>211</v>
      </c>
      <c r="C13049" t="s">
        <v>208</v>
      </c>
      <c r="D13049" t="s">
        <v>36</v>
      </c>
      <c r="E13049" t="s">
        <v>36</v>
      </c>
      <c r="F13049">
        <v>108</v>
      </c>
      <c r="G13049">
        <v>74</v>
      </c>
      <c r="H13049">
        <v>0</v>
      </c>
      <c r="I13049">
        <v>0</v>
      </c>
      <c r="J13049">
        <v>2</v>
      </c>
      <c r="K13049">
        <v>3</v>
      </c>
      <c r="L13049" t="s">
        <v>28</v>
      </c>
      <c r="M13049" t="s">
        <v>725</v>
      </c>
      <c r="N13049" t="s">
        <v>211</v>
      </c>
      <c r="O13049" t="s">
        <v>22</v>
      </c>
      <c r="P13049" t="s">
        <v>23</v>
      </c>
      <c r="Q13049" t="s">
        <v>41</v>
      </c>
    </row>
    <row r="13050" spans="1:17" x14ac:dyDescent="0.2">
      <c r="A13050" s="2">
        <v>40240</v>
      </c>
      <c r="B13050" t="s">
        <v>180</v>
      </c>
      <c r="C13050" t="s">
        <v>304</v>
      </c>
      <c r="D13050" t="s">
        <v>50</v>
      </c>
      <c r="E13050" t="s">
        <v>27</v>
      </c>
      <c r="F13050">
        <v>41</v>
      </c>
      <c r="G13050">
        <v>35</v>
      </c>
      <c r="H13050">
        <v>0</v>
      </c>
      <c r="I13050">
        <v>0</v>
      </c>
      <c r="J13050">
        <v>2</v>
      </c>
      <c r="K13050">
        <v>0</v>
      </c>
      <c r="L13050" t="s">
        <v>28</v>
      </c>
      <c r="M13050" t="s">
        <v>181</v>
      </c>
      <c r="N13050" t="s">
        <v>180</v>
      </c>
      <c r="O13050" t="s">
        <v>22</v>
      </c>
      <c r="P13050" t="s">
        <v>23</v>
      </c>
      <c r="Q13050" t="s">
        <v>24</v>
      </c>
    </row>
    <row r="13051" spans="1:17" x14ac:dyDescent="0.2">
      <c r="A13051" s="2">
        <v>40240</v>
      </c>
      <c r="B13051" t="s">
        <v>449</v>
      </c>
      <c r="C13051" t="s">
        <v>176</v>
      </c>
      <c r="D13051" t="s">
        <v>115</v>
      </c>
      <c r="E13051" t="s">
        <v>115</v>
      </c>
      <c r="F13051">
        <v>75</v>
      </c>
      <c r="G13051">
        <v>115</v>
      </c>
      <c r="H13051">
        <v>0</v>
      </c>
      <c r="I13051">
        <v>0</v>
      </c>
      <c r="J13051">
        <v>0</v>
      </c>
      <c r="K13051">
        <v>1</v>
      </c>
      <c r="L13051" t="s">
        <v>570</v>
      </c>
      <c r="M13051" t="s">
        <v>530</v>
      </c>
      <c r="N13051" t="s">
        <v>449</v>
      </c>
      <c r="O13051" t="s">
        <v>22</v>
      </c>
      <c r="P13051" t="s">
        <v>23</v>
      </c>
      <c r="Q13051" t="s">
        <v>41</v>
      </c>
    </row>
    <row r="13052" spans="1:17" x14ac:dyDescent="0.2">
      <c r="A13052" s="2">
        <v>40240</v>
      </c>
      <c r="B13052" t="s">
        <v>32</v>
      </c>
      <c r="C13052" t="s">
        <v>531</v>
      </c>
      <c r="D13052" t="s">
        <v>19</v>
      </c>
      <c r="E13052" t="s">
        <v>27</v>
      </c>
      <c r="F13052">
        <v>49</v>
      </c>
      <c r="G13052">
        <v>78</v>
      </c>
      <c r="H13052">
        <v>0</v>
      </c>
      <c r="I13052">
        <v>0</v>
      </c>
      <c r="J13052">
        <v>1</v>
      </c>
      <c r="K13052">
        <v>2</v>
      </c>
      <c r="L13052" t="s">
        <v>28</v>
      </c>
      <c r="M13052" t="s">
        <v>1272</v>
      </c>
      <c r="N13052" t="s">
        <v>32</v>
      </c>
      <c r="O13052" t="s">
        <v>22</v>
      </c>
      <c r="P13052" t="s">
        <v>23</v>
      </c>
      <c r="Q13052" t="s">
        <v>41</v>
      </c>
    </row>
    <row r="13053" spans="1:17" x14ac:dyDescent="0.2">
      <c r="A13053" s="2">
        <v>40240</v>
      </c>
      <c r="B13053" t="s">
        <v>161</v>
      </c>
      <c r="C13053" t="s">
        <v>52</v>
      </c>
      <c r="D13053" t="s">
        <v>50</v>
      </c>
      <c r="E13053" t="s">
        <v>50</v>
      </c>
      <c r="F13053">
        <v>76</v>
      </c>
      <c r="G13053">
        <v>42</v>
      </c>
      <c r="H13053">
        <v>0</v>
      </c>
      <c r="I13053">
        <v>0</v>
      </c>
      <c r="J13053">
        <v>0</v>
      </c>
      <c r="K13053">
        <v>1</v>
      </c>
      <c r="L13053" t="s">
        <v>28</v>
      </c>
      <c r="M13053" t="s">
        <v>1188</v>
      </c>
      <c r="N13053" t="s">
        <v>161</v>
      </c>
      <c r="O13053" t="s">
        <v>22</v>
      </c>
      <c r="P13053" t="s">
        <v>23</v>
      </c>
      <c r="Q13053" t="s">
        <v>41</v>
      </c>
    </row>
    <row r="13054" spans="1:17" x14ac:dyDescent="0.2">
      <c r="A13054" s="2">
        <v>40240</v>
      </c>
      <c r="B13054" t="s">
        <v>45</v>
      </c>
      <c r="C13054" t="s">
        <v>250</v>
      </c>
      <c r="D13054" t="s">
        <v>36</v>
      </c>
      <c r="E13054" t="s">
        <v>36</v>
      </c>
      <c r="F13054">
        <v>117</v>
      </c>
      <c r="G13054">
        <v>82</v>
      </c>
      <c r="H13054">
        <v>0</v>
      </c>
      <c r="I13054">
        <v>0</v>
      </c>
      <c r="J13054">
        <v>2</v>
      </c>
      <c r="K13054">
        <v>1</v>
      </c>
      <c r="L13054" t="s">
        <v>28</v>
      </c>
      <c r="M13054" t="s">
        <v>47</v>
      </c>
      <c r="N13054" t="s">
        <v>45</v>
      </c>
      <c r="O13054" t="s">
        <v>22</v>
      </c>
      <c r="P13054" t="s">
        <v>23</v>
      </c>
      <c r="Q13054" t="s">
        <v>24</v>
      </c>
    </row>
    <row r="13055" spans="1:17" x14ac:dyDescent="0.2">
      <c r="A13055" s="2">
        <v>40243</v>
      </c>
      <c r="B13055" t="s">
        <v>32</v>
      </c>
      <c r="C13055" t="s">
        <v>163</v>
      </c>
      <c r="D13055" t="s">
        <v>19</v>
      </c>
      <c r="E13055" t="s">
        <v>115</v>
      </c>
      <c r="F13055">
        <v>49</v>
      </c>
      <c r="G13055">
        <v>102</v>
      </c>
      <c r="H13055">
        <v>0</v>
      </c>
      <c r="I13055">
        <v>0</v>
      </c>
      <c r="J13055">
        <v>2</v>
      </c>
      <c r="K13055">
        <v>1</v>
      </c>
      <c r="L13055" t="s">
        <v>28</v>
      </c>
      <c r="M13055" t="s">
        <v>1271</v>
      </c>
      <c r="N13055" t="s">
        <v>32</v>
      </c>
      <c r="O13055" t="s">
        <v>22</v>
      </c>
      <c r="P13055" t="s">
        <v>23</v>
      </c>
      <c r="Q13055" t="s">
        <v>24</v>
      </c>
    </row>
    <row r="13056" spans="1:17" x14ac:dyDescent="0.2">
      <c r="A13056" s="2">
        <v>40244</v>
      </c>
      <c r="B13056" t="s">
        <v>237</v>
      </c>
      <c r="C13056" t="s">
        <v>471</v>
      </c>
      <c r="D13056" t="s">
        <v>36</v>
      </c>
      <c r="E13056" t="s">
        <v>36</v>
      </c>
      <c r="F13056">
        <v>164</v>
      </c>
      <c r="G13056">
        <v>65</v>
      </c>
      <c r="H13056">
        <v>0</v>
      </c>
      <c r="I13056">
        <v>0</v>
      </c>
      <c r="J13056">
        <v>2</v>
      </c>
      <c r="K13056">
        <v>0</v>
      </c>
      <c r="L13056" t="s">
        <v>28</v>
      </c>
      <c r="M13056" t="s">
        <v>366</v>
      </c>
      <c r="N13056" t="s">
        <v>237</v>
      </c>
      <c r="O13056" t="s">
        <v>22</v>
      </c>
      <c r="P13056" t="s">
        <v>23</v>
      </c>
      <c r="Q13056" t="s">
        <v>24</v>
      </c>
    </row>
    <row r="13057" spans="1:17" x14ac:dyDescent="0.2">
      <c r="A13057" s="2">
        <v>40254</v>
      </c>
      <c r="B13057" t="s">
        <v>26</v>
      </c>
      <c r="C13057" t="s">
        <v>163</v>
      </c>
      <c r="D13057" t="s">
        <v>27</v>
      </c>
      <c r="E13057" t="s">
        <v>115</v>
      </c>
      <c r="F13057">
        <v>15</v>
      </c>
      <c r="G13057">
        <v>102</v>
      </c>
      <c r="H13057">
        <v>0</v>
      </c>
      <c r="I13057">
        <v>0</v>
      </c>
      <c r="J13057">
        <v>2</v>
      </c>
      <c r="K13057">
        <v>1</v>
      </c>
      <c r="L13057" t="s">
        <v>28</v>
      </c>
      <c r="M13057" t="s">
        <v>1406</v>
      </c>
      <c r="N13057" t="s">
        <v>26</v>
      </c>
      <c r="O13057" t="s">
        <v>22</v>
      </c>
      <c r="P13057" t="s">
        <v>23</v>
      </c>
      <c r="Q13057" t="s">
        <v>24</v>
      </c>
    </row>
    <row r="13058" spans="1:17" x14ac:dyDescent="0.2">
      <c r="A13058" s="2">
        <v>40258</v>
      </c>
      <c r="B13058" t="s">
        <v>76</v>
      </c>
      <c r="C13058" t="s">
        <v>48</v>
      </c>
      <c r="D13058" t="s">
        <v>50</v>
      </c>
      <c r="E13058" t="s">
        <v>50</v>
      </c>
      <c r="F13058">
        <v>91</v>
      </c>
      <c r="G13058">
        <v>118</v>
      </c>
      <c r="H13058">
        <v>0</v>
      </c>
      <c r="I13058">
        <v>0</v>
      </c>
      <c r="J13058">
        <v>2</v>
      </c>
      <c r="K13058">
        <v>0</v>
      </c>
      <c r="L13058" t="s">
        <v>28</v>
      </c>
      <c r="M13058" t="s">
        <v>1303</v>
      </c>
      <c r="N13058" t="s">
        <v>76</v>
      </c>
      <c r="O13058" t="s">
        <v>22</v>
      </c>
      <c r="P13058" t="s">
        <v>23</v>
      </c>
      <c r="Q13058" t="s">
        <v>24</v>
      </c>
    </row>
    <row r="13059" spans="1:17" x14ac:dyDescent="0.2">
      <c r="A13059" s="2">
        <v>40258</v>
      </c>
      <c r="B13059" t="s">
        <v>352</v>
      </c>
      <c r="C13059" t="s">
        <v>351</v>
      </c>
      <c r="D13059" t="s">
        <v>36</v>
      </c>
      <c r="E13059" t="s">
        <v>36</v>
      </c>
      <c r="F13059">
        <v>111</v>
      </c>
      <c r="G13059">
        <v>119</v>
      </c>
      <c r="H13059">
        <v>0</v>
      </c>
      <c r="I13059">
        <v>0</v>
      </c>
      <c r="J13059">
        <v>0</v>
      </c>
      <c r="K13059">
        <v>0</v>
      </c>
      <c r="L13059" t="s">
        <v>28</v>
      </c>
      <c r="M13059" t="s">
        <v>371</v>
      </c>
      <c r="N13059" t="s">
        <v>352</v>
      </c>
      <c r="O13059" t="s">
        <v>22</v>
      </c>
      <c r="P13059" t="s">
        <v>23</v>
      </c>
      <c r="Q13059" t="s">
        <v>30</v>
      </c>
    </row>
    <row r="13060" spans="1:17" x14ac:dyDescent="0.2">
      <c r="A13060" s="2">
        <v>40261</v>
      </c>
      <c r="B13060" t="s">
        <v>26</v>
      </c>
      <c r="C13060" t="s">
        <v>76</v>
      </c>
      <c r="D13060" t="s">
        <v>27</v>
      </c>
      <c r="E13060" t="s">
        <v>50</v>
      </c>
      <c r="F13060">
        <v>15</v>
      </c>
      <c r="G13060">
        <v>91</v>
      </c>
      <c r="H13060">
        <v>0</v>
      </c>
      <c r="I13060">
        <v>0</v>
      </c>
      <c r="J13060">
        <v>0</v>
      </c>
      <c r="K13060">
        <v>0</v>
      </c>
      <c r="L13060" t="s">
        <v>28</v>
      </c>
      <c r="M13060" t="s">
        <v>1407</v>
      </c>
      <c r="N13060" t="s">
        <v>77</v>
      </c>
      <c r="O13060" t="s">
        <v>122</v>
      </c>
      <c r="P13060" t="s">
        <v>23</v>
      </c>
      <c r="Q13060" t="s">
        <v>30</v>
      </c>
    </row>
    <row r="13061" spans="1:17" x14ac:dyDescent="0.2">
      <c r="A13061" s="2">
        <v>40268</v>
      </c>
      <c r="B13061" t="s">
        <v>107</v>
      </c>
      <c r="C13061" t="s">
        <v>32</v>
      </c>
      <c r="D13061" t="s">
        <v>19</v>
      </c>
      <c r="E13061" t="s">
        <v>19</v>
      </c>
      <c r="F13061">
        <v>13</v>
      </c>
      <c r="G13061">
        <v>48</v>
      </c>
      <c r="H13061">
        <v>0</v>
      </c>
      <c r="I13061">
        <v>0</v>
      </c>
      <c r="J13061">
        <v>0</v>
      </c>
      <c r="K13061">
        <v>0</v>
      </c>
      <c r="L13061" t="s">
        <v>28</v>
      </c>
      <c r="M13061" t="s">
        <v>477</v>
      </c>
      <c r="N13061" t="s">
        <v>107</v>
      </c>
      <c r="O13061" t="s">
        <v>22</v>
      </c>
      <c r="P13061" t="s">
        <v>23</v>
      </c>
      <c r="Q13061" t="s">
        <v>30</v>
      </c>
    </row>
    <row r="13062" spans="1:17" x14ac:dyDescent="0.2">
      <c r="A13062" s="2">
        <v>40268</v>
      </c>
      <c r="B13062" t="s">
        <v>38</v>
      </c>
      <c r="C13062" t="s">
        <v>149</v>
      </c>
      <c r="D13062" t="s">
        <v>19</v>
      </c>
      <c r="E13062" t="s">
        <v>36</v>
      </c>
      <c r="F13062">
        <v>23</v>
      </c>
      <c r="G13062">
        <v>88</v>
      </c>
      <c r="H13062">
        <v>0</v>
      </c>
      <c r="I13062">
        <v>0</v>
      </c>
      <c r="J13062">
        <v>1</v>
      </c>
      <c r="K13062">
        <v>1</v>
      </c>
      <c r="L13062" t="s">
        <v>28</v>
      </c>
      <c r="M13062" t="s">
        <v>40</v>
      </c>
      <c r="N13062" t="s">
        <v>38</v>
      </c>
      <c r="O13062" t="s">
        <v>22</v>
      </c>
      <c r="P13062" t="s">
        <v>23</v>
      </c>
      <c r="Q13062" t="s">
        <v>30</v>
      </c>
    </row>
    <row r="13063" spans="1:17" x14ac:dyDescent="0.2">
      <c r="A13063" s="2">
        <v>40275</v>
      </c>
      <c r="B13063" t="s">
        <v>143</v>
      </c>
      <c r="C13063" t="s">
        <v>1204</v>
      </c>
      <c r="D13063" t="s">
        <v>115</v>
      </c>
      <c r="E13063" t="s">
        <v>50</v>
      </c>
      <c r="F13063">
        <v>45</v>
      </c>
      <c r="G13063">
        <v>15</v>
      </c>
      <c r="H13063">
        <v>0</v>
      </c>
      <c r="I13063">
        <v>0</v>
      </c>
      <c r="J13063">
        <v>0</v>
      </c>
      <c r="K13063">
        <v>3</v>
      </c>
      <c r="L13063" t="s">
        <v>28</v>
      </c>
      <c r="M13063" t="s">
        <v>644</v>
      </c>
      <c r="N13063" t="s">
        <v>143</v>
      </c>
      <c r="O13063" t="s">
        <v>22</v>
      </c>
      <c r="P13063" t="s">
        <v>23</v>
      </c>
      <c r="Q13063" t="s">
        <v>41</v>
      </c>
    </row>
    <row r="13064" spans="1:17" x14ac:dyDescent="0.2">
      <c r="A13064" s="2">
        <v>40289</v>
      </c>
      <c r="B13064" t="s">
        <v>304</v>
      </c>
      <c r="C13064" t="s">
        <v>32</v>
      </c>
      <c r="D13064" t="s">
        <v>27</v>
      </c>
      <c r="E13064" t="s">
        <v>19</v>
      </c>
      <c r="F13064">
        <v>36</v>
      </c>
      <c r="G13064">
        <v>48</v>
      </c>
      <c r="H13064">
        <v>0</v>
      </c>
      <c r="I13064">
        <v>0</v>
      </c>
      <c r="J13064">
        <v>0</v>
      </c>
      <c r="K13064">
        <v>1</v>
      </c>
      <c r="L13064" t="s">
        <v>28</v>
      </c>
      <c r="M13064" t="s">
        <v>628</v>
      </c>
      <c r="N13064" t="s">
        <v>304</v>
      </c>
      <c r="O13064" t="s">
        <v>22</v>
      </c>
      <c r="P13064" t="s">
        <v>23</v>
      </c>
      <c r="Q13064" t="s">
        <v>41</v>
      </c>
    </row>
    <row r="13065" spans="1:17" x14ac:dyDescent="0.2">
      <c r="A13065" s="2">
        <v>40290</v>
      </c>
      <c r="B13065" t="s">
        <v>149</v>
      </c>
      <c r="C13065" t="s">
        <v>163</v>
      </c>
      <c r="D13065" t="s">
        <v>36</v>
      </c>
      <c r="E13065" t="s">
        <v>115</v>
      </c>
      <c r="F13065">
        <v>88</v>
      </c>
      <c r="G13065">
        <v>105</v>
      </c>
      <c r="H13065">
        <v>0</v>
      </c>
      <c r="I13065">
        <v>0</v>
      </c>
      <c r="J13065">
        <v>0</v>
      </c>
      <c r="K13065">
        <v>0</v>
      </c>
      <c r="L13065" t="s">
        <v>28</v>
      </c>
      <c r="M13065" t="s">
        <v>1408</v>
      </c>
      <c r="N13065" t="s">
        <v>129</v>
      </c>
      <c r="O13065" t="s">
        <v>122</v>
      </c>
      <c r="P13065" t="s">
        <v>23</v>
      </c>
      <c r="Q13065" t="s">
        <v>30</v>
      </c>
    </row>
    <row r="13066" spans="1:17" x14ac:dyDescent="0.2">
      <c r="A13066" s="2">
        <v>40296</v>
      </c>
      <c r="B13066" t="s">
        <v>149</v>
      </c>
      <c r="C13066" t="s">
        <v>185</v>
      </c>
      <c r="D13066" t="s">
        <v>36</v>
      </c>
      <c r="E13066" t="s">
        <v>27</v>
      </c>
      <c r="F13066">
        <v>90</v>
      </c>
      <c r="G13066">
        <v>79</v>
      </c>
      <c r="H13066">
        <v>0</v>
      </c>
      <c r="I13066">
        <v>0</v>
      </c>
      <c r="J13066">
        <v>2</v>
      </c>
      <c r="K13066">
        <v>0</v>
      </c>
      <c r="L13066" t="s">
        <v>28</v>
      </c>
      <c r="M13066" t="s">
        <v>1225</v>
      </c>
      <c r="N13066" t="s">
        <v>129</v>
      </c>
      <c r="O13066" t="s">
        <v>122</v>
      </c>
      <c r="P13066" t="s">
        <v>23</v>
      </c>
      <c r="Q13066" t="s">
        <v>24</v>
      </c>
    </row>
    <row r="13067" spans="1:17" x14ac:dyDescent="0.2">
      <c r="A13067" s="2">
        <v>40303</v>
      </c>
      <c r="B13067" t="s">
        <v>39</v>
      </c>
      <c r="C13067" t="s">
        <v>263</v>
      </c>
      <c r="D13067" t="s">
        <v>19</v>
      </c>
      <c r="E13067" t="s">
        <v>27</v>
      </c>
      <c r="F13067">
        <v>7</v>
      </c>
      <c r="G13067">
        <v>87</v>
      </c>
      <c r="H13067">
        <v>0</v>
      </c>
      <c r="I13067">
        <v>0</v>
      </c>
      <c r="J13067">
        <v>4</v>
      </c>
      <c r="K13067">
        <v>0</v>
      </c>
      <c r="L13067" t="s">
        <v>28</v>
      </c>
      <c r="M13067" t="s">
        <v>1409</v>
      </c>
      <c r="N13067" t="s">
        <v>39</v>
      </c>
      <c r="O13067" t="s">
        <v>22</v>
      </c>
      <c r="P13067" t="s">
        <v>23</v>
      </c>
      <c r="Q13067" t="s">
        <v>24</v>
      </c>
    </row>
    <row r="13068" spans="1:17" x14ac:dyDescent="0.2">
      <c r="A13068" s="2">
        <v>40303</v>
      </c>
      <c r="B13068" t="s">
        <v>107</v>
      </c>
      <c r="C13068" t="s">
        <v>282</v>
      </c>
      <c r="D13068" t="s">
        <v>19</v>
      </c>
      <c r="E13068" t="s">
        <v>19</v>
      </c>
      <c r="F13068">
        <v>15</v>
      </c>
      <c r="G13068">
        <v>91</v>
      </c>
      <c r="H13068">
        <v>0</v>
      </c>
      <c r="I13068">
        <v>0</v>
      </c>
      <c r="J13068">
        <v>2</v>
      </c>
      <c r="K13068">
        <v>0</v>
      </c>
      <c r="L13068" t="s">
        <v>28</v>
      </c>
      <c r="M13068" t="s">
        <v>1410</v>
      </c>
      <c r="N13068" t="s">
        <v>107</v>
      </c>
      <c r="O13068" t="s">
        <v>22</v>
      </c>
      <c r="P13068" t="s">
        <v>23</v>
      </c>
      <c r="Q13068" t="s">
        <v>24</v>
      </c>
    </row>
    <row r="13069" spans="1:17" x14ac:dyDescent="0.2">
      <c r="A13069" s="2">
        <v>40305</v>
      </c>
      <c r="B13069" t="s">
        <v>26</v>
      </c>
      <c r="C13069" t="s">
        <v>31</v>
      </c>
      <c r="D13069" t="s">
        <v>27</v>
      </c>
      <c r="E13069" t="s">
        <v>19</v>
      </c>
      <c r="F13069">
        <v>17</v>
      </c>
      <c r="G13069">
        <v>36</v>
      </c>
      <c r="H13069">
        <v>0</v>
      </c>
      <c r="I13069">
        <v>0</v>
      </c>
      <c r="J13069">
        <v>0</v>
      </c>
      <c r="K13069">
        <v>0</v>
      </c>
      <c r="L13069" t="s">
        <v>28</v>
      </c>
      <c r="M13069" t="s">
        <v>337</v>
      </c>
      <c r="N13069" t="s">
        <v>77</v>
      </c>
      <c r="O13069" t="s">
        <v>122</v>
      </c>
      <c r="P13069" t="s">
        <v>23</v>
      </c>
      <c r="Q13069" t="s">
        <v>30</v>
      </c>
    </row>
    <row r="13070" spans="1:17" x14ac:dyDescent="0.2">
      <c r="A13070" s="2">
        <v>40308</v>
      </c>
      <c r="B13070" t="s">
        <v>26</v>
      </c>
      <c r="C13070" t="s">
        <v>118</v>
      </c>
      <c r="D13070" t="s">
        <v>27</v>
      </c>
      <c r="E13070" t="s">
        <v>36</v>
      </c>
      <c r="F13070">
        <v>17</v>
      </c>
      <c r="G13070">
        <v>77</v>
      </c>
      <c r="H13070">
        <v>0</v>
      </c>
      <c r="I13070">
        <v>0</v>
      </c>
      <c r="J13070">
        <v>1</v>
      </c>
      <c r="K13070">
        <v>0</v>
      </c>
      <c r="L13070" t="s">
        <v>28</v>
      </c>
      <c r="M13070" t="s">
        <v>348</v>
      </c>
      <c r="N13070" t="s">
        <v>77</v>
      </c>
      <c r="O13070" t="s">
        <v>122</v>
      </c>
      <c r="P13070" t="s">
        <v>23</v>
      </c>
      <c r="Q13070" t="s">
        <v>24</v>
      </c>
    </row>
    <row r="13071" spans="1:17" x14ac:dyDescent="0.2">
      <c r="A13071" s="2">
        <v>40310</v>
      </c>
      <c r="B13071" t="s">
        <v>389</v>
      </c>
      <c r="C13071" t="s">
        <v>250</v>
      </c>
      <c r="D13071" t="s">
        <v>115</v>
      </c>
      <c r="E13071" t="s">
        <v>36</v>
      </c>
      <c r="F13071">
        <v>109</v>
      </c>
      <c r="G13071">
        <v>82</v>
      </c>
      <c r="H13071">
        <v>0</v>
      </c>
      <c r="I13071">
        <v>0</v>
      </c>
      <c r="J13071">
        <v>1</v>
      </c>
      <c r="K13071">
        <v>0</v>
      </c>
      <c r="L13071" t="s">
        <v>28</v>
      </c>
      <c r="M13071" t="s">
        <v>720</v>
      </c>
      <c r="N13071" t="s">
        <v>389</v>
      </c>
      <c r="O13071" t="s">
        <v>22</v>
      </c>
      <c r="P13071" t="s">
        <v>23</v>
      </c>
      <c r="Q13071" t="s">
        <v>24</v>
      </c>
    </row>
    <row r="13072" spans="1:17" x14ac:dyDescent="0.2">
      <c r="A13072" s="2">
        <v>40311</v>
      </c>
      <c r="B13072" t="s">
        <v>129</v>
      </c>
      <c r="C13072" t="s">
        <v>184</v>
      </c>
      <c r="D13072" t="s">
        <v>50</v>
      </c>
      <c r="E13072" t="s">
        <v>50</v>
      </c>
      <c r="F13072">
        <v>6</v>
      </c>
      <c r="G13072">
        <v>154</v>
      </c>
      <c r="H13072">
        <v>0</v>
      </c>
      <c r="I13072">
        <v>0</v>
      </c>
      <c r="J13072">
        <v>3</v>
      </c>
      <c r="K13072">
        <v>0</v>
      </c>
      <c r="L13072" t="s">
        <v>28</v>
      </c>
      <c r="M13072" t="s">
        <v>1411</v>
      </c>
      <c r="N13072" t="s">
        <v>129</v>
      </c>
      <c r="O13072" t="s">
        <v>22</v>
      </c>
      <c r="P13072" t="s">
        <v>23</v>
      </c>
      <c r="Q13072" t="s">
        <v>24</v>
      </c>
    </row>
    <row r="13073" spans="1:17" x14ac:dyDescent="0.2">
      <c r="A13073" s="2">
        <v>40311</v>
      </c>
      <c r="B13073" t="s">
        <v>26</v>
      </c>
      <c r="C13073" t="s">
        <v>267</v>
      </c>
      <c r="D13073" t="s">
        <v>27</v>
      </c>
      <c r="E13073" t="s">
        <v>36</v>
      </c>
      <c r="F13073">
        <v>17</v>
      </c>
      <c r="G13073">
        <v>85</v>
      </c>
      <c r="H13073">
        <v>0</v>
      </c>
      <c r="I13073">
        <v>0</v>
      </c>
      <c r="J13073">
        <v>1</v>
      </c>
      <c r="K13073">
        <v>0</v>
      </c>
      <c r="L13073" t="s">
        <v>28</v>
      </c>
      <c r="M13073" t="s">
        <v>874</v>
      </c>
      <c r="N13073" t="s">
        <v>77</v>
      </c>
      <c r="O13073" t="s">
        <v>122</v>
      </c>
      <c r="P13073" t="s">
        <v>23</v>
      </c>
      <c r="Q13073" t="s">
        <v>24</v>
      </c>
    </row>
    <row r="13074" spans="1:17" x14ac:dyDescent="0.2">
      <c r="A13074" s="2">
        <v>40313</v>
      </c>
      <c r="B13074" t="s">
        <v>38</v>
      </c>
      <c r="C13074" t="s">
        <v>163</v>
      </c>
      <c r="D13074" t="s">
        <v>19</v>
      </c>
      <c r="E13074" t="s">
        <v>115</v>
      </c>
      <c r="F13074">
        <v>30</v>
      </c>
      <c r="G13074">
        <v>106</v>
      </c>
      <c r="H13074">
        <v>0</v>
      </c>
      <c r="I13074">
        <v>0</v>
      </c>
      <c r="J13074">
        <v>1</v>
      </c>
      <c r="K13074">
        <v>0</v>
      </c>
      <c r="L13074" t="s">
        <v>28</v>
      </c>
      <c r="M13074" t="s">
        <v>1337</v>
      </c>
      <c r="N13074" t="s">
        <v>53</v>
      </c>
      <c r="O13074" t="s">
        <v>122</v>
      </c>
      <c r="P13074" t="s">
        <v>23</v>
      </c>
      <c r="Q13074" t="s">
        <v>24</v>
      </c>
    </row>
    <row r="13075" spans="1:17" x14ac:dyDescent="0.2">
      <c r="A13075" s="2">
        <v>40314</v>
      </c>
      <c r="B13075" t="s">
        <v>133</v>
      </c>
      <c r="C13075" t="s">
        <v>31</v>
      </c>
      <c r="D13075" t="s">
        <v>115</v>
      </c>
      <c r="E13075" t="s">
        <v>19</v>
      </c>
      <c r="F13075">
        <v>47</v>
      </c>
      <c r="G13075">
        <v>36</v>
      </c>
      <c r="H13075">
        <v>0</v>
      </c>
      <c r="I13075">
        <v>0</v>
      </c>
      <c r="J13075">
        <v>2</v>
      </c>
      <c r="K13075">
        <v>0</v>
      </c>
      <c r="L13075" t="s">
        <v>28</v>
      </c>
      <c r="M13075" t="s">
        <v>134</v>
      </c>
      <c r="N13075" t="s">
        <v>133</v>
      </c>
      <c r="O13075" t="s">
        <v>22</v>
      </c>
      <c r="P13075" t="s">
        <v>23</v>
      </c>
      <c r="Q13075" t="s">
        <v>24</v>
      </c>
    </row>
    <row r="13076" spans="1:17" x14ac:dyDescent="0.2">
      <c r="A13076" s="2">
        <v>40314</v>
      </c>
      <c r="B13076" t="s">
        <v>26</v>
      </c>
      <c r="C13076" t="s">
        <v>107</v>
      </c>
      <c r="D13076" t="s">
        <v>27</v>
      </c>
      <c r="E13076" t="s">
        <v>19</v>
      </c>
      <c r="F13076">
        <v>17</v>
      </c>
      <c r="G13076">
        <v>15</v>
      </c>
      <c r="H13076">
        <v>0</v>
      </c>
      <c r="I13076">
        <v>0</v>
      </c>
      <c r="J13076">
        <v>1</v>
      </c>
      <c r="K13076">
        <v>0</v>
      </c>
      <c r="L13076" t="s">
        <v>28</v>
      </c>
      <c r="M13076" t="s">
        <v>219</v>
      </c>
      <c r="N13076" t="s">
        <v>26</v>
      </c>
      <c r="O13076" t="s">
        <v>22</v>
      </c>
      <c r="P13076" t="s">
        <v>23</v>
      </c>
      <c r="Q13076" t="s">
        <v>24</v>
      </c>
    </row>
    <row r="13077" spans="1:17" x14ac:dyDescent="0.2">
      <c r="A13077" s="2">
        <v>40314</v>
      </c>
      <c r="B13077" t="s">
        <v>149</v>
      </c>
      <c r="C13077" t="s">
        <v>114</v>
      </c>
      <c r="D13077" t="s">
        <v>36</v>
      </c>
      <c r="E13077" t="s">
        <v>115</v>
      </c>
      <c r="F13077">
        <v>90</v>
      </c>
      <c r="G13077">
        <v>105</v>
      </c>
      <c r="H13077">
        <v>0</v>
      </c>
      <c r="I13077">
        <v>0</v>
      </c>
      <c r="J13077">
        <v>4</v>
      </c>
      <c r="K13077">
        <v>0</v>
      </c>
      <c r="L13077" t="s">
        <v>28</v>
      </c>
      <c r="M13077" t="s">
        <v>1412</v>
      </c>
      <c r="N13077" t="s">
        <v>149</v>
      </c>
      <c r="O13077" t="s">
        <v>22</v>
      </c>
      <c r="P13077" t="s">
        <v>23</v>
      </c>
      <c r="Q13077" t="s">
        <v>24</v>
      </c>
    </row>
    <row r="13078" spans="1:17" x14ac:dyDescent="0.2">
      <c r="A13078" s="2">
        <v>40316</v>
      </c>
      <c r="B13078" t="s">
        <v>389</v>
      </c>
      <c r="C13078" t="s">
        <v>239</v>
      </c>
      <c r="D13078" t="s">
        <v>115</v>
      </c>
      <c r="E13078" t="s">
        <v>115</v>
      </c>
      <c r="F13078">
        <v>109</v>
      </c>
      <c r="G13078">
        <v>97</v>
      </c>
      <c r="H13078">
        <v>0</v>
      </c>
      <c r="I13078">
        <v>0</v>
      </c>
      <c r="J13078">
        <v>0</v>
      </c>
      <c r="K13078">
        <v>1</v>
      </c>
      <c r="L13078" t="s">
        <v>28</v>
      </c>
      <c r="M13078" t="s">
        <v>720</v>
      </c>
      <c r="N13078" t="s">
        <v>389</v>
      </c>
      <c r="O13078" t="s">
        <v>22</v>
      </c>
      <c r="P13078" t="s">
        <v>23</v>
      </c>
      <c r="Q13078" t="s">
        <v>41</v>
      </c>
    </row>
    <row r="13079" spans="1:17" x14ac:dyDescent="0.2">
      <c r="A13079" s="2">
        <v>40317</v>
      </c>
      <c r="B13079" t="s">
        <v>69</v>
      </c>
      <c r="C13079" t="s">
        <v>274</v>
      </c>
      <c r="D13079" t="s">
        <v>50</v>
      </c>
      <c r="E13079" t="s">
        <v>50</v>
      </c>
      <c r="F13079">
        <v>64</v>
      </c>
      <c r="G13079">
        <v>9</v>
      </c>
      <c r="H13079">
        <v>0</v>
      </c>
      <c r="I13079">
        <v>0</v>
      </c>
      <c r="J13079">
        <v>0</v>
      </c>
      <c r="K13079">
        <v>1</v>
      </c>
      <c r="L13079" t="s">
        <v>28</v>
      </c>
      <c r="M13079" t="s">
        <v>367</v>
      </c>
      <c r="N13079" t="s">
        <v>69</v>
      </c>
      <c r="O13079" t="s">
        <v>22</v>
      </c>
      <c r="P13079" t="s">
        <v>23</v>
      </c>
      <c r="Q13079" t="s">
        <v>41</v>
      </c>
    </row>
    <row r="13080" spans="1:17" x14ac:dyDescent="0.2">
      <c r="A13080" s="2">
        <v>40317</v>
      </c>
      <c r="B13080" t="s">
        <v>147</v>
      </c>
      <c r="C13080" t="s">
        <v>87</v>
      </c>
      <c r="D13080" t="s">
        <v>50</v>
      </c>
      <c r="E13080" t="s">
        <v>50</v>
      </c>
      <c r="F13080">
        <v>62</v>
      </c>
      <c r="G13080">
        <v>39</v>
      </c>
      <c r="H13080">
        <v>0</v>
      </c>
      <c r="I13080">
        <v>0</v>
      </c>
      <c r="J13080">
        <v>2</v>
      </c>
      <c r="K13080">
        <v>1</v>
      </c>
      <c r="L13080" t="s">
        <v>28</v>
      </c>
      <c r="M13080" t="s">
        <v>148</v>
      </c>
      <c r="N13080" t="s">
        <v>147</v>
      </c>
      <c r="O13080" t="s">
        <v>22</v>
      </c>
      <c r="P13080" t="s">
        <v>23</v>
      </c>
      <c r="Q13080" t="s">
        <v>24</v>
      </c>
    </row>
    <row r="13081" spans="1:17" x14ac:dyDescent="0.2">
      <c r="A13081" s="2">
        <v>40317</v>
      </c>
      <c r="B13081" t="s">
        <v>141</v>
      </c>
      <c r="C13081" t="s">
        <v>365</v>
      </c>
      <c r="D13081" t="s">
        <v>36</v>
      </c>
      <c r="E13081" t="s">
        <v>36</v>
      </c>
      <c r="F13081">
        <v>41</v>
      </c>
      <c r="G13081">
        <v>73</v>
      </c>
      <c r="H13081">
        <v>0</v>
      </c>
      <c r="I13081">
        <v>0</v>
      </c>
      <c r="J13081">
        <v>3</v>
      </c>
      <c r="K13081">
        <v>0</v>
      </c>
      <c r="L13081" t="s">
        <v>28</v>
      </c>
      <c r="M13081" t="s">
        <v>1413</v>
      </c>
      <c r="N13081" t="s">
        <v>67</v>
      </c>
      <c r="O13081" t="s">
        <v>122</v>
      </c>
      <c r="P13081" t="s">
        <v>23</v>
      </c>
      <c r="Q13081" t="s">
        <v>24</v>
      </c>
    </row>
    <row r="13082" spans="1:17" x14ac:dyDescent="0.2">
      <c r="A13082" s="2">
        <v>40318</v>
      </c>
      <c r="B13082" t="s">
        <v>586</v>
      </c>
      <c r="C13082" t="s">
        <v>32</v>
      </c>
      <c r="D13082" t="s">
        <v>27</v>
      </c>
      <c r="E13082" t="s">
        <v>19</v>
      </c>
      <c r="F13082">
        <v>197</v>
      </c>
      <c r="G13082">
        <v>49</v>
      </c>
      <c r="H13082">
        <v>0</v>
      </c>
      <c r="I13082">
        <v>0</v>
      </c>
      <c r="J13082">
        <v>0</v>
      </c>
      <c r="K13082">
        <v>3</v>
      </c>
      <c r="L13082" t="s">
        <v>28</v>
      </c>
      <c r="M13082" t="s">
        <v>594</v>
      </c>
      <c r="N13082" t="s">
        <v>586</v>
      </c>
      <c r="O13082" t="s">
        <v>22</v>
      </c>
      <c r="P13082" t="s">
        <v>23</v>
      </c>
      <c r="Q13082" t="s">
        <v>41</v>
      </c>
    </row>
    <row r="13083" spans="1:17" x14ac:dyDescent="0.2">
      <c r="A13083" s="2">
        <v>40319</v>
      </c>
      <c r="B13083" t="s">
        <v>890</v>
      </c>
      <c r="C13083" t="s">
        <v>113</v>
      </c>
      <c r="D13083" t="s">
        <v>36</v>
      </c>
      <c r="E13083" t="s">
        <v>115</v>
      </c>
      <c r="F13083">
        <v>111</v>
      </c>
      <c r="G13083">
        <v>66</v>
      </c>
      <c r="H13083">
        <v>0</v>
      </c>
      <c r="I13083">
        <v>0</v>
      </c>
      <c r="J13083">
        <v>0</v>
      </c>
      <c r="K13083">
        <v>2</v>
      </c>
      <c r="L13083" t="s">
        <v>28</v>
      </c>
      <c r="M13083" t="s">
        <v>1414</v>
      </c>
      <c r="N13083" t="s">
        <v>69</v>
      </c>
      <c r="O13083" t="s">
        <v>122</v>
      </c>
      <c r="P13083" t="s">
        <v>23</v>
      </c>
      <c r="Q13083" t="s">
        <v>41</v>
      </c>
    </row>
    <row r="13084" spans="1:17" x14ac:dyDescent="0.2">
      <c r="A13084" s="2">
        <v>40319</v>
      </c>
      <c r="B13084" t="s">
        <v>81</v>
      </c>
      <c r="C13084" t="s">
        <v>70</v>
      </c>
      <c r="D13084" t="s">
        <v>50</v>
      </c>
      <c r="E13084" t="s">
        <v>50</v>
      </c>
      <c r="F13084">
        <v>104</v>
      </c>
      <c r="G13084">
        <v>49</v>
      </c>
      <c r="H13084">
        <v>0</v>
      </c>
      <c r="I13084">
        <v>0</v>
      </c>
      <c r="J13084">
        <v>2</v>
      </c>
      <c r="K13084">
        <v>0</v>
      </c>
      <c r="L13084" t="s">
        <v>28</v>
      </c>
      <c r="M13084" t="s">
        <v>83</v>
      </c>
      <c r="N13084" t="s">
        <v>81</v>
      </c>
      <c r="O13084" t="s">
        <v>22</v>
      </c>
      <c r="P13084" t="s">
        <v>23</v>
      </c>
      <c r="Q13084" t="s">
        <v>24</v>
      </c>
    </row>
    <row r="13085" spans="1:17" x14ac:dyDescent="0.2">
      <c r="A13085" s="2">
        <v>40320</v>
      </c>
      <c r="B13085" t="s">
        <v>180</v>
      </c>
      <c r="C13085" t="s">
        <v>293</v>
      </c>
      <c r="D13085" t="s">
        <v>50</v>
      </c>
      <c r="E13085" t="s">
        <v>50</v>
      </c>
      <c r="F13085">
        <v>33</v>
      </c>
      <c r="G13085">
        <v>29</v>
      </c>
      <c r="H13085">
        <v>0</v>
      </c>
      <c r="I13085">
        <v>0</v>
      </c>
      <c r="J13085">
        <v>2</v>
      </c>
      <c r="K13085">
        <v>1</v>
      </c>
      <c r="L13085" t="s">
        <v>28</v>
      </c>
      <c r="M13085" t="s">
        <v>1415</v>
      </c>
      <c r="N13085" t="s">
        <v>77</v>
      </c>
      <c r="O13085" t="s">
        <v>122</v>
      </c>
      <c r="P13085" t="s">
        <v>23</v>
      </c>
      <c r="Q13085" t="s">
        <v>24</v>
      </c>
    </row>
    <row r="13086" spans="1:17" x14ac:dyDescent="0.2">
      <c r="A13086" s="2">
        <v>40321</v>
      </c>
      <c r="B13086" t="s">
        <v>274</v>
      </c>
      <c r="C13086" t="s">
        <v>161</v>
      </c>
      <c r="D13086" t="s">
        <v>50</v>
      </c>
      <c r="E13086" t="s">
        <v>50</v>
      </c>
      <c r="F13086">
        <v>9</v>
      </c>
      <c r="G13086">
        <v>75</v>
      </c>
      <c r="H13086">
        <v>0</v>
      </c>
      <c r="I13086">
        <v>0</v>
      </c>
      <c r="J13086">
        <v>2</v>
      </c>
      <c r="K13086">
        <v>0</v>
      </c>
      <c r="L13086" t="s">
        <v>28</v>
      </c>
      <c r="M13086" t="s">
        <v>596</v>
      </c>
      <c r="N13086" t="s">
        <v>274</v>
      </c>
      <c r="O13086" t="s">
        <v>22</v>
      </c>
      <c r="P13086" t="s">
        <v>23</v>
      </c>
      <c r="Q13086" t="s">
        <v>24</v>
      </c>
    </row>
    <row r="13087" spans="1:17" x14ac:dyDescent="0.2">
      <c r="A13087" s="2">
        <v>40322</v>
      </c>
      <c r="B13087" t="s">
        <v>39</v>
      </c>
      <c r="C13087" t="s">
        <v>56</v>
      </c>
      <c r="D13087" t="s">
        <v>19</v>
      </c>
      <c r="E13087" t="s">
        <v>27</v>
      </c>
      <c r="F13087">
        <v>7</v>
      </c>
      <c r="G13087">
        <v>63</v>
      </c>
      <c r="H13087">
        <v>0</v>
      </c>
      <c r="I13087">
        <v>0</v>
      </c>
      <c r="J13087">
        <v>5</v>
      </c>
      <c r="K13087">
        <v>0</v>
      </c>
      <c r="L13087" t="s">
        <v>28</v>
      </c>
      <c r="M13087" t="s">
        <v>65</v>
      </c>
      <c r="N13087" t="s">
        <v>39</v>
      </c>
      <c r="O13087" t="s">
        <v>22</v>
      </c>
      <c r="P13087" t="s">
        <v>23</v>
      </c>
      <c r="Q13087" t="s">
        <v>24</v>
      </c>
    </row>
    <row r="13088" spans="1:17" x14ac:dyDescent="0.2">
      <c r="A13088" s="2">
        <v>40322</v>
      </c>
      <c r="B13088" t="s">
        <v>55</v>
      </c>
      <c r="C13088" t="s">
        <v>442</v>
      </c>
      <c r="D13088" t="s">
        <v>57</v>
      </c>
      <c r="E13088" t="s">
        <v>57</v>
      </c>
      <c r="F13088">
        <v>20</v>
      </c>
      <c r="G13088">
        <v>78</v>
      </c>
      <c r="H13088">
        <v>0</v>
      </c>
      <c r="I13088">
        <v>0</v>
      </c>
      <c r="J13088">
        <v>2</v>
      </c>
      <c r="K13088">
        <v>1</v>
      </c>
      <c r="L13088" t="s">
        <v>28</v>
      </c>
      <c r="M13088" t="s">
        <v>578</v>
      </c>
      <c r="N13088" t="s">
        <v>55</v>
      </c>
      <c r="O13088" t="s">
        <v>22</v>
      </c>
      <c r="P13088" t="s">
        <v>23</v>
      </c>
      <c r="Q13088" t="s">
        <v>24</v>
      </c>
    </row>
    <row r="13089" spans="1:17" x14ac:dyDescent="0.2">
      <c r="A13089" s="2">
        <v>40322</v>
      </c>
      <c r="B13089" t="s">
        <v>89</v>
      </c>
      <c r="C13089" t="s">
        <v>26</v>
      </c>
      <c r="D13089" t="s">
        <v>50</v>
      </c>
      <c r="E13089" t="s">
        <v>27</v>
      </c>
      <c r="F13089">
        <v>8</v>
      </c>
      <c r="G13089">
        <v>17</v>
      </c>
      <c r="H13089">
        <v>0</v>
      </c>
      <c r="I13089">
        <v>0</v>
      </c>
      <c r="J13089">
        <v>3</v>
      </c>
      <c r="K13089">
        <v>1</v>
      </c>
      <c r="L13089" t="s">
        <v>28</v>
      </c>
      <c r="M13089" t="s">
        <v>91</v>
      </c>
      <c r="N13089" t="s">
        <v>89</v>
      </c>
      <c r="O13089" t="s">
        <v>22</v>
      </c>
      <c r="P13089" t="s">
        <v>23</v>
      </c>
      <c r="Q13089" t="s">
        <v>24</v>
      </c>
    </row>
    <row r="13090" spans="1:17" x14ac:dyDescent="0.2">
      <c r="A13090" s="2">
        <v>40322</v>
      </c>
      <c r="B13090" t="s">
        <v>143</v>
      </c>
      <c r="C13090" t="s">
        <v>133</v>
      </c>
      <c r="D13090" t="s">
        <v>115</v>
      </c>
      <c r="E13090" t="s">
        <v>115</v>
      </c>
      <c r="F13090">
        <v>45</v>
      </c>
      <c r="G13090">
        <v>47</v>
      </c>
      <c r="H13090">
        <v>0</v>
      </c>
      <c r="I13090">
        <v>0</v>
      </c>
      <c r="J13090">
        <v>0</v>
      </c>
      <c r="K13090">
        <v>2</v>
      </c>
      <c r="L13090" t="s">
        <v>28</v>
      </c>
      <c r="M13090" t="s">
        <v>1014</v>
      </c>
      <c r="N13090" t="s">
        <v>143</v>
      </c>
      <c r="O13090" t="s">
        <v>22</v>
      </c>
      <c r="P13090" t="s">
        <v>23</v>
      </c>
      <c r="Q13090" t="s">
        <v>41</v>
      </c>
    </row>
    <row r="13091" spans="1:17" x14ac:dyDescent="0.2">
      <c r="A13091" s="2">
        <v>40322</v>
      </c>
      <c r="B13091" t="s">
        <v>82</v>
      </c>
      <c r="C13091" t="s">
        <v>548</v>
      </c>
      <c r="D13091" t="s">
        <v>50</v>
      </c>
      <c r="E13091" t="s">
        <v>36</v>
      </c>
      <c r="F13091">
        <v>3</v>
      </c>
      <c r="G13091">
        <v>117</v>
      </c>
      <c r="H13091">
        <v>0</v>
      </c>
      <c r="I13091">
        <v>0</v>
      </c>
      <c r="J13091">
        <v>0</v>
      </c>
      <c r="K13091">
        <v>0</v>
      </c>
      <c r="L13091" t="s">
        <v>28</v>
      </c>
      <c r="M13091" t="s">
        <v>1416</v>
      </c>
      <c r="N13091" t="s">
        <v>82</v>
      </c>
      <c r="O13091" t="s">
        <v>22</v>
      </c>
      <c r="P13091" t="s">
        <v>23</v>
      </c>
      <c r="Q13091" t="s">
        <v>30</v>
      </c>
    </row>
    <row r="13092" spans="1:17" x14ac:dyDescent="0.2">
      <c r="A13092" s="2">
        <v>40322</v>
      </c>
      <c r="B13092" t="s">
        <v>149</v>
      </c>
      <c r="C13092" t="s">
        <v>87</v>
      </c>
      <c r="D13092" t="s">
        <v>36</v>
      </c>
      <c r="E13092" t="s">
        <v>50</v>
      </c>
      <c r="F13092">
        <v>90</v>
      </c>
      <c r="G13092">
        <v>39</v>
      </c>
      <c r="H13092">
        <v>0</v>
      </c>
      <c r="I13092">
        <v>0</v>
      </c>
      <c r="J13092">
        <v>1</v>
      </c>
      <c r="K13092">
        <v>1</v>
      </c>
      <c r="L13092" t="s">
        <v>28</v>
      </c>
      <c r="M13092" t="s">
        <v>420</v>
      </c>
      <c r="N13092" t="s">
        <v>149</v>
      </c>
      <c r="O13092" t="s">
        <v>22</v>
      </c>
      <c r="P13092" t="s">
        <v>23</v>
      </c>
      <c r="Q13092" t="s">
        <v>30</v>
      </c>
    </row>
    <row r="13093" spans="1:17" x14ac:dyDescent="0.2">
      <c r="A13093" s="2">
        <v>40323</v>
      </c>
      <c r="B13093" t="s">
        <v>286</v>
      </c>
      <c r="C13093" t="s">
        <v>449</v>
      </c>
      <c r="D13093" t="s">
        <v>50</v>
      </c>
      <c r="E13093" t="s">
        <v>115</v>
      </c>
      <c r="F13093">
        <v>99</v>
      </c>
      <c r="G13093">
        <v>94</v>
      </c>
      <c r="H13093">
        <v>0</v>
      </c>
      <c r="I13093">
        <v>0</v>
      </c>
      <c r="J13093">
        <v>3</v>
      </c>
      <c r="K13093">
        <v>1</v>
      </c>
      <c r="L13093" t="s">
        <v>28</v>
      </c>
      <c r="M13093" t="s">
        <v>359</v>
      </c>
      <c r="N13093" t="s">
        <v>286</v>
      </c>
      <c r="O13093" t="s">
        <v>22</v>
      </c>
      <c r="P13093" t="s">
        <v>23</v>
      </c>
      <c r="Q13093" t="s">
        <v>24</v>
      </c>
    </row>
    <row r="13094" spans="1:17" x14ac:dyDescent="0.2">
      <c r="A13094" s="2">
        <v>40323</v>
      </c>
      <c r="B13094" t="s">
        <v>345</v>
      </c>
      <c r="C13094" t="s">
        <v>120</v>
      </c>
      <c r="D13094" t="s">
        <v>50</v>
      </c>
      <c r="E13094" t="s">
        <v>36</v>
      </c>
      <c r="F13094">
        <v>119</v>
      </c>
      <c r="G13094">
        <v>19</v>
      </c>
      <c r="H13094">
        <v>0</v>
      </c>
      <c r="I13094">
        <v>0</v>
      </c>
      <c r="J13094">
        <v>0</v>
      </c>
      <c r="K13094">
        <v>0</v>
      </c>
      <c r="L13094" t="s">
        <v>28</v>
      </c>
      <c r="M13094" t="s">
        <v>270</v>
      </c>
      <c r="N13094" t="s">
        <v>69</v>
      </c>
      <c r="O13094" t="s">
        <v>122</v>
      </c>
      <c r="P13094" t="s">
        <v>23</v>
      </c>
      <c r="Q13094" t="s">
        <v>30</v>
      </c>
    </row>
    <row r="13095" spans="1:17" x14ac:dyDescent="0.2">
      <c r="A13095" s="2">
        <v>40323</v>
      </c>
      <c r="B13095" t="s">
        <v>153</v>
      </c>
      <c r="C13095" t="s">
        <v>163</v>
      </c>
      <c r="D13095" t="s">
        <v>50</v>
      </c>
      <c r="E13095" t="s">
        <v>115</v>
      </c>
      <c r="F13095">
        <v>12</v>
      </c>
      <c r="G13095">
        <v>106</v>
      </c>
      <c r="H13095">
        <v>0</v>
      </c>
      <c r="I13095">
        <v>0</v>
      </c>
      <c r="J13095">
        <v>2</v>
      </c>
      <c r="K13095">
        <v>2</v>
      </c>
      <c r="L13095" t="s">
        <v>28</v>
      </c>
      <c r="M13095" t="s">
        <v>1417</v>
      </c>
      <c r="N13095" t="s">
        <v>69</v>
      </c>
      <c r="O13095" t="s">
        <v>122</v>
      </c>
      <c r="P13095" t="s">
        <v>23</v>
      </c>
      <c r="Q13095" t="s">
        <v>30</v>
      </c>
    </row>
    <row r="13096" spans="1:17" x14ac:dyDescent="0.2">
      <c r="A13096" s="2">
        <v>40323</v>
      </c>
      <c r="B13096" t="s">
        <v>98</v>
      </c>
      <c r="C13096" t="s">
        <v>38</v>
      </c>
      <c r="D13096" t="s">
        <v>50</v>
      </c>
      <c r="E13096" t="s">
        <v>19</v>
      </c>
      <c r="F13096">
        <v>43</v>
      </c>
      <c r="G13096">
        <v>30</v>
      </c>
      <c r="H13096">
        <v>0</v>
      </c>
      <c r="I13096">
        <v>0</v>
      </c>
      <c r="J13096">
        <v>2</v>
      </c>
      <c r="K13096">
        <v>1</v>
      </c>
      <c r="L13096" t="s">
        <v>28</v>
      </c>
      <c r="M13096" t="s">
        <v>99</v>
      </c>
      <c r="N13096" t="s">
        <v>98</v>
      </c>
      <c r="O13096" t="s">
        <v>22</v>
      </c>
      <c r="P13096" t="s">
        <v>23</v>
      </c>
      <c r="Q13096" t="s">
        <v>24</v>
      </c>
    </row>
    <row r="13097" spans="1:17" x14ac:dyDescent="0.2">
      <c r="A13097" s="2">
        <v>40323</v>
      </c>
      <c r="B13097" t="s">
        <v>1279</v>
      </c>
      <c r="C13097" t="s">
        <v>85</v>
      </c>
      <c r="D13097" t="s">
        <v>50</v>
      </c>
      <c r="E13097" t="s">
        <v>50</v>
      </c>
      <c r="F13097">
        <v>65</v>
      </c>
      <c r="G13097">
        <v>80</v>
      </c>
      <c r="H13097">
        <v>0</v>
      </c>
      <c r="I13097">
        <v>0</v>
      </c>
      <c r="J13097">
        <v>0</v>
      </c>
      <c r="K13097">
        <v>1</v>
      </c>
      <c r="L13097" t="s">
        <v>28</v>
      </c>
      <c r="M13097" t="s">
        <v>1280</v>
      </c>
      <c r="N13097" t="s">
        <v>1279</v>
      </c>
      <c r="O13097" t="s">
        <v>22</v>
      </c>
      <c r="P13097" t="s">
        <v>23</v>
      </c>
      <c r="Q13097" t="s">
        <v>41</v>
      </c>
    </row>
    <row r="13098" spans="1:17" x14ac:dyDescent="0.2">
      <c r="A13098" s="2">
        <v>40323</v>
      </c>
      <c r="B13098" t="s">
        <v>135</v>
      </c>
      <c r="C13098" t="s">
        <v>113</v>
      </c>
      <c r="D13098" t="s">
        <v>36</v>
      </c>
      <c r="E13098" t="s">
        <v>115</v>
      </c>
      <c r="F13098">
        <v>20</v>
      </c>
      <c r="G13098">
        <v>66</v>
      </c>
      <c r="H13098">
        <v>0</v>
      </c>
      <c r="I13098">
        <v>0</v>
      </c>
      <c r="J13098">
        <v>0</v>
      </c>
      <c r="K13098">
        <v>0</v>
      </c>
      <c r="L13098" t="s">
        <v>28</v>
      </c>
      <c r="M13098" t="s">
        <v>1418</v>
      </c>
      <c r="N13098" t="s">
        <v>69</v>
      </c>
      <c r="O13098" t="s">
        <v>122</v>
      </c>
      <c r="P13098" t="s">
        <v>23</v>
      </c>
      <c r="Q13098" t="s">
        <v>30</v>
      </c>
    </row>
    <row r="13099" spans="1:17" x14ac:dyDescent="0.2">
      <c r="A13099" s="2">
        <v>40323</v>
      </c>
      <c r="B13099" t="s">
        <v>168</v>
      </c>
      <c r="C13099" t="s">
        <v>73</v>
      </c>
      <c r="D13099" t="s">
        <v>50</v>
      </c>
      <c r="E13099" t="s">
        <v>50</v>
      </c>
      <c r="F13099">
        <v>25</v>
      </c>
      <c r="G13099">
        <v>48</v>
      </c>
      <c r="H13099">
        <v>0</v>
      </c>
      <c r="I13099">
        <v>0</v>
      </c>
      <c r="J13099">
        <v>4</v>
      </c>
      <c r="K13099">
        <v>0</v>
      </c>
      <c r="L13099" t="s">
        <v>28</v>
      </c>
      <c r="M13099" t="s">
        <v>1344</v>
      </c>
      <c r="N13099" t="s">
        <v>168</v>
      </c>
      <c r="O13099" t="s">
        <v>22</v>
      </c>
      <c r="P13099" t="s">
        <v>23</v>
      </c>
      <c r="Q13099" t="s">
        <v>24</v>
      </c>
    </row>
    <row r="13100" spans="1:17" x14ac:dyDescent="0.2">
      <c r="A13100" s="2">
        <v>40323</v>
      </c>
      <c r="B13100" t="s">
        <v>77</v>
      </c>
      <c r="C13100" t="s">
        <v>293</v>
      </c>
      <c r="D13100" t="s">
        <v>27</v>
      </c>
      <c r="E13100" t="s">
        <v>50</v>
      </c>
      <c r="F13100">
        <v>14</v>
      </c>
      <c r="G13100">
        <v>29</v>
      </c>
      <c r="H13100">
        <v>0</v>
      </c>
      <c r="I13100">
        <v>0</v>
      </c>
      <c r="J13100">
        <v>2</v>
      </c>
      <c r="K13100">
        <v>4</v>
      </c>
      <c r="L13100" t="s">
        <v>28</v>
      </c>
      <c r="M13100" t="s">
        <v>1221</v>
      </c>
      <c r="N13100" t="s">
        <v>77</v>
      </c>
      <c r="O13100" t="s">
        <v>22</v>
      </c>
      <c r="P13100" t="s">
        <v>23</v>
      </c>
      <c r="Q13100" t="s">
        <v>41</v>
      </c>
    </row>
    <row r="13101" spans="1:17" x14ac:dyDescent="0.2">
      <c r="A13101" s="2">
        <v>40324</v>
      </c>
      <c r="B13101" t="s">
        <v>386</v>
      </c>
      <c r="C13101" t="s">
        <v>384</v>
      </c>
      <c r="D13101" t="s">
        <v>50</v>
      </c>
      <c r="E13101" t="s">
        <v>50</v>
      </c>
      <c r="F13101">
        <v>109</v>
      </c>
      <c r="G13101">
        <v>89</v>
      </c>
      <c r="H13101">
        <v>0</v>
      </c>
      <c r="I13101">
        <v>0</v>
      </c>
      <c r="J13101">
        <v>1</v>
      </c>
      <c r="K13101">
        <v>1</v>
      </c>
      <c r="L13101" t="s">
        <v>28</v>
      </c>
      <c r="M13101" t="s">
        <v>1419</v>
      </c>
      <c r="N13101" t="s">
        <v>69</v>
      </c>
      <c r="O13101" t="s">
        <v>122</v>
      </c>
      <c r="P13101" t="s">
        <v>23</v>
      </c>
      <c r="Q13101" t="s">
        <v>30</v>
      </c>
    </row>
    <row r="13102" spans="1:17" x14ac:dyDescent="0.2">
      <c r="A13102" s="2">
        <v>40324</v>
      </c>
      <c r="B13102" t="s">
        <v>107</v>
      </c>
      <c r="C13102" t="s">
        <v>138</v>
      </c>
      <c r="D13102" t="s">
        <v>19</v>
      </c>
      <c r="E13102" t="s">
        <v>36</v>
      </c>
      <c r="F13102">
        <v>18</v>
      </c>
      <c r="G13102">
        <v>71</v>
      </c>
      <c r="H13102">
        <v>0</v>
      </c>
      <c r="I13102">
        <v>0</v>
      </c>
      <c r="J13102">
        <v>3</v>
      </c>
      <c r="K13102">
        <v>0</v>
      </c>
      <c r="L13102" t="s">
        <v>28</v>
      </c>
      <c r="M13102" t="s">
        <v>1420</v>
      </c>
      <c r="N13102" t="s">
        <v>107</v>
      </c>
      <c r="O13102" t="s">
        <v>22</v>
      </c>
      <c r="P13102" t="s">
        <v>23</v>
      </c>
      <c r="Q13102" t="s">
        <v>24</v>
      </c>
    </row>
    <row r="13103" spans="1:17" x14ac:dyDescent="0.2">
      <c r="A13103" s="2">
        <v>40324</v>
      </c>
      <c r="B13103" t="s">
        <v>81</v>
      </c>
      <c r="C13103" t="s">
        <v>274</v>
      </c>
      <c r="D13103" t="s">
        <v>50</v>
      </c>
      <c r="E13103" t="s">
        <v>50</v>
      </c>
      <c r="F13103">
        <v>99</v>
      </c>
      <c r="G13103">
        <v>10</v>
      </c>
      <c r="H13103">
        <v>0</v>
      </c>
      <c r="I13103">
        <v>0</v>
      </c>
      <c r="J13103">
        <v>0</v>
      </c>
      <c r="K13103">
        <v>0</v>
      </c>
      <c r="L13103" t="s">
        <v>28</v>
      </c>
      <c r="M13103" t="s">
        <v>83</v>
      </c>
      <c r="N13103" t="s">
        <v>81</v>
      </c>
      <c r="O13103" t="s">
        <v>22</v>
      </c>
      <c r="P13103" t="s">
        <v>23</v>
      </c>
      <c r="Q13103" t="s">
        <v>30</v>
      </c>
    </row>
    <row r="13104" spans="1:17" x14ac:dyDescent="0.2">
      <c r="A13104" s="2">
        <v>40324</v>
      </c>
      <c r="B13104" t="s">
        <v>67</v>
      </c>
      <c r="C13104" t="s">
        <v>131</v>
      </c>
      <c r="D13104" t="s">
        <v>50</v>
      </c>
      <c r="E13104" t="s">
        <v>27</v>
      </c>
      <c r="F13104">
        <v>9</v>
      </c>
      <c r="G13104">
        <v>40</v>
      </c>
      <c r="H13104">
        <v>0</v>
      </c>
      <c r="I13104">
        <v>0</v>
      </c>
      <c r="J13104">
        <v>2</v>
      </c>
      <c r="K13104">
        <v>1</v>
      </c>
      <c r="L13104" t="s">
        <v>28</v>
      </c>
      <c r="M13104" t="s">
        <v>759</v>
      </c>
      <c r="N13104" t="s">
        <v>67</v>
      </c>
      <c r="O13104" t="s">
        <v>22</v>
      </c>
      <c r="P13104" t="s">
        <v>23</v>
      </c>
      <c r="Q13104" t="s">
        <v>24</v>
      </c>
    </row>
    <row r="13105" spans="1:17" x14ac:dyDescent="0.2">
      <c r="A13105" s="2">
        <v>40324</v>
      </c>
      <c r="B13105" t="s">
        <v>126</v>
      </c>
      <c r="C13105" t="s">
        <v>26</v>
      </c>
      <c r="D13105" t="s">
        <v>50</v>
      </c>
      <c r="E13105" t="s">
        <v>27</v>
      </c>
      <c r="F13105">
        <v>4</v>
      </c>
      <c r="G13105">
        <v>17</v>
      </c>
      <c r="H13105">
        <v>0</v>
      </c>
      <c r="I13105">
        <v>0</v>
      </c>
      <c r="J13105">
        <v>2</v>
      </c>
      <c r="K13105">
        <v>1</v>
      </c>
      <c r="L13105" t="s">
        <v>28</v>
      </c>
      <c r="M13105" t="s">
        <v>931</v>
      </c>
      <c r="N13105" t="s">
        <v>129</v>
      </c>
      <c r="O13105" t="s">
        <v>122</v>
      </c>
      <c r="P13105" t="s">
        <v>23</v>
      </c>
      <c r="Q13105" t="s">
        <v>24</v>
      </c>
    </row>
    <row r="13106" spans="1:17" x14ac:dyDescent="0.2">
      <c r="A13106" s="2">
        <v>40324</v>
      </c>
      <c r="B13106" t="s">
        <v>100</v>
      </c>
      <c r="C13106" t="s">
        <v>180</v>
      </c>
      <c r="D13106" t="s">
        <v>50</v>
      </c>
      <c r="E13106" t="s">
        <v>50</v>
      </c>
      <c r="F13106">
        <v>56</v>
      </c>
      <c r="G13106">
        <v>29</v>
      </c>
      <c r="H13106">
        <v>0</v>
      </c>
      <c r="I13106">
        <v>0</v>
      </c>
      <c r="J13106">
        <v>0</v>
      </c>
      <c r="K13106">
        <v>2</v>
      </c>
      <c r="L13106" t="s">
        <v>28</v>
      </c>
      <c r="M13106" t="s">
        <v>608</v>
      </c>
      <c r="N13106" t="s">
        <v>77</v>
      </c>
      <c r="O13106" t="s">
        <v>122</v>
      </c>
      <c r="P13106" t="s">
        <v>23</v>
      </c>
      <c r="Q13106" t="s">
        <v>41</v>
      </c>
    </row>
    <row r="13107" spans="1:17" x14ac:dyDescent="0.2">
      <c r="A13107" s="2">
        <v>40324</v>
      </c>
      <c r="B13107" t="s">
        <v>18</v>
      </c>
      <c r="C13107" t="s">
        <v>123</v>
      </c>
      <c r="D13107" t="s">
        <v>19</v>
      </c>
      <c r="E13107" t="s">
        <v>50</v>
      </c>
      <c r="F13107">
        <v>16</v>
      </c>
      <c r="G13107">
        <v>26</v>
      </c>
      <c r="H13107">
        <v>0</v>
      </c>
      <c r="I13107">
        <v>0</v>
      </c>
      <c r="J13107">
        <v>4</v>
      </c>
      <c r="K13107">
        <v>1</v>
      </c>
      <c r="L13107" t="s">
        <v>28</v>
      </c>
      <c r="M13107" t="s">
        <v>64</v>
      </c>
      <c r="N13107" t="s">
        <v>18</v>
      </c>
      <c r="O13107" t="s">
        <v>22</v>
      </c>
      <c r="P13107" t="s">
        <v>23</v>
      </c>
      <c r="Q13107" t="s">
        <v>24</v>
      </c>
    </row>
    <row r="13108" spans="1:17" x14ac:dyDescent="0.2">
      <c r="A13108" s="2">
        <v>40325</v>
      </c>
      <c r="B13108" t="s">
        <v>317</v>
      </c>
      <c r="C13108" t="s">
        <v>304</v>
      </c>
      <c r="D13108" t="s">
        <v>50</v>
      </c>
      <c r="E13108" t="s">
        <v>27</v>
      </c>
      <c r="F13108">
        <v>82</v>
      </c>
      <c r="G13108">
        <v>38</v>
      </c>
      <c r="H13108">
        <v>0</v>
      </c>
      <c r="I13108">
        <v>0</v>
      </c>
      <c r="J13108">
        <v>2</v>
      </c>
      <c r="K13108">
        <v>2</v>
      </c>
      <c r="L13108" t="s">
        <v>28</v>
      </c>
      <c r="M13108" t="s">
        <v>1421</v>
      </c>
      <c r="N13108" t="s">
        <v>69</v>
      </c>
      <c r="O13108" t="s">
        <v>122</v>
      </c>
      <c r="P13108" t="s">
        <v>23</v>
      </c>
      <c r="Q13108" t="s">
        <v>30</v>
      </c>
    </row>
    <row r="13109" spans="1:17" x14ac:dyDescent="0.2">
      <c r="A13109" s="2">
        <v>40325</v>
      </c>
      <c r="B13109" t="s">
        <v>72</v>
      </c>
      <c r="C13109" t="s">
        <v>118</v>
      </c>
      <c r="D13109" t="s">
        <v>50</v>
      </c>
      <c r="E13109" t="s">
        <v>36</v>
      </c>
      <c r="F13109">
        <v>36</v>
      </c>
      <c r="G13109">
        <v>75</v>
      </c>
      <c r="H13109">
        <v>0</v>
      </c>
      <c r="I13109">
        <v>0</v>
      </c>
      <c r="J13109">
        <v>2</v>
      </c>
      <c r="K13109">
        <v>0</v>
      </c>
      <c r="L13109" t="s">
        <v>28</v>
      </c>
      <c r="M13109" t="s">
        <v>1422</v>
      </c>
      <c r="N13109" t="s">
        <v>72</v>
      </c>
      <c r="O13109" t="s">
        <v>22</v>
      </c>
      <c r="P13109" t="s">
        <v>23</v>
      </c>
      <c r="Q13109" t="s">
        <v>24</v>
      </c>
    </row>
    <row r="13110" spans="1:17" x14ac:dyDescent="0.2">
      <c r="A13110" s="2">
        <v>40325</v>
      </c>
      <c r="B13110" t="s">
        <v>149</v>
      </c>
      <c r="C13110" t="s">
        <v>43</v>
      </c>
      <c r="D13110" t="s">
        <v>36</v>
      </c>
      <c r="E13110" t="s">
        <v>19</v>
      </c>
      <c r="F13110">
        <v>83</v>
      </c>
      <c r="G13110">
        <v>35</v>
      </c>
      <c r="H13110">
        <v>0</v>
      </c>
      <c r="I13110">
        <v>0</v>
      </c>
      <c r="J13110">
        <v>2</v>
      </c>
      <c r="K13110">
        <v>1</v>
      </c>
      <c r="L13110" t="s">
        <v>28</v>
      </c>
      <c r="M13110" t="s">
        <v>420</v>
      </c>
      <c r="N13110" t="s">
        <v>149</v>
      </c>
      <c r="O13110" t="s">
        <v>22</v>
      </c>
      <c r="P13110" t="s">
        <v>23</v>
      </c>
      <c r="Q13110" t="s">
        <v>24</v>
      </c>
    </row>
    <row r="13111" spans="1:17" x14ac:dyDescent="0.2">
      <c r="A13111" s="2">
        <v>40326</v>
      </c>
      <c r="B13111" t="s">
        <v>98</v>
      </c>
      <c r="C13111" t="s">
        <v>150</v>
      </c>
      <c r="D13111" t="s">
        <v>50</v>
      </c>
      <c r="E13111" t="s">
        <v>36</v>
      </c>
      <c r="F13111">
        <v>41</v>
      </c>
      <c r="G13111">
        <v>30</v>
      </c>
      <c r="H13111">
        <v>0</v>
      </c>
      <c r="I13111">
        <v>0</v>
      </c>
      <c r="J13111">
        <v>3</v>
      </c>
      <c r="K13111">
        <v>0</v>
      </c>
      <c r="L13111" t="s">
        <v>28</v>
      </c>
      <c r="M13111" t="s">
        <v>99</v>
      </c>
      <c r="N13111" t="s">
        <v>98</v>
      </c>
      <c r="O13111" t="s">
        <v>22</v>
      </c>
      <c r="P13111" t="s">
        <v>23</v>
      </c>
      <c r="Q13111" t="s">
        <v>24</v>
      </c>
    </row>
    <row r="13112" spans="1:17" x14ac:dyDescent="0.2">
      <c r="A13112" s="2">
        <v>40327</v>
      </c>
      <c r="B13112" t="s">
        <v>386</v>
      </c>
      <c r="C13112" t="s">
        <v>328</v>
      </c>
      <c r="D13112" t="s">
        <v>50</v>
      </c>
      <c r="E13112" t="s">
        <v>50</v>
      </c>
      <c r="F13112">
        <v>109</v>
      </c>
      <c r="G13112">
        <v>61</v>
      </c>
      <c r="H13112">
        <v>0</v>
      </c>
      <c r="I13112">
        <v>0</v>
      </c>
      <c r="J13112">
        <v>1</v>
      </c>
      <c r="K13112">
        <v>3</v>
      </c>
      <c r="L13112" t="s">
        <v>28</v>
      </c>
      <c r="M13112" t="s">
        <v>1423</v>
      </c>
      <c r="N13112" t="s">
        <v>69</v>
      </c>
      <c r="O13112" t="s">
        <v>122</v>
      </c>
      <c r="P13112" t="s">
        <v>23</v>
      </c>
      <c r="Q13112" t="s">
        <v>41</v>
      </c>
    </row>
    <row r="13113" spans="1:17" x14ac:dyDescent="0.2">
      <c r="A13113" s="2">
        <v>40327</v>
      </c>
      <c r="B13113" t="s">
        <v>94</v>
      </c>
      <c r="C13113" t="s">
        <v>129</v>
      </c>
      <c r="D13113" t="s">
        <v>50</v>
      </c>
      <c r="E13113" t="s">
        <v>50</v>
      </c>
      <c r="F13113">
        <v>57</v>
      </c>
      <c r="G13113">
        <v>6</v>
      </c>
      <c r="H13113">
        <v>0</v>
      </c>
      <c r="I13113">
        <v>0</v>
      </c>
      <c r="J13113">
        <v>0</v>
      </c>
      <c r="K13113">
        <v>3</v>
      </c>
      <c r="L13113" t="s">
        <v>28</v>
      </c>
      <c r="M13113" t="s">
        <v>96</v>
      </c>
      <c r="N13113" t="s">
        <v>94</v>
      </c>
      <c r="O13113" t="s">
        <v>22</v>
      </c>
      <c r="P13113" t="s">
        <v>23</v>
      </c>
      <c r="Q13113" t="s">
        <v>41</v>
      </c>
    </row>
    <row r="13114" spans="1:17" x14ac:dyDescent="0.2">
      <c r="A13114" s="2">
        <v>40327</v>
      </c>
      <c r="B13114" t="s">
        <v>76</v>
      </c>
      <c r="C13114" t="s">
        <v>737</v>
      </c>
      <c r="D13114" t="s">
        <v>50</v>
      </c>
      <c r="E13114" t="s">
        <v>50</v>
      </c>
      <c r="F13114">
        <v>90</v>
      </c>
      <c r="G13114">
        <v>201</v>
      </c>
      <c r="H13114">
        <v>0</v>
      </c>
      <c r="I13114">
        <v>0</v>
      </c>
      <c r="J13114">
        <v>4</v>
      </c>
      <c r="K13114">
        <v>0</v>
      </c>
      <c r="L13114" t="s">
        <v>28</v>
      </c>
      <c r="M13114" t="s">
        <v>78</v>
      </c>
      <c r="N13114" t="s">
        <v>76</v>
      </c>
      <c r="O13114" t="s">
        <v>22</v>
      </c>
      <c r="P13114" t="s">
        <v>23</v>
      </c>
      <c r="Q13114" t="s">
        <v>24</v>
      </c>
    </row>
    <row r="13115" spans="1:17" x14ac:dyDescent="0.2">
      <c r="A13115" s="2">
        <v>40327</v>
      </c>
      <c r="B13115" t="s">
        <v>384</v>
      </c>
      <c r="C13115" t="s">
        <v>176</v>
      </c>
      <c r="D13115" t="s">
        <v>50</v>
      </c>
      <c r="E13115" t="s">
        <v>115</v>
      </c>
      <c r="F13115">
        <v>89</v>
      </c>
      <c r="G13115">
        <v>101</v>
      </c>
      <c r="H13115">
        <v>0</v>
      </c>
      <c r="I13115">
        <v>0</v>
      </c>
      <c r="J13115">
        <v>2</v>
      </c>
      <c r="K13115">
        <v>3</v>
      </c>
      <c r="L13115" t="s">
        <v>28</v>
      </c>
      <c r="M13115" t="s">
        <v>1424</v>
      </c>
      <c r="N13115" t="s">
        <v>69</v>
      </c>
      <c r="O13115" t="s">
        <v>122</v>
      </c>
      <c r="P13115" t="s">
        <v>23</v>
      </c>
      <c r="Q13115" t="s">
        <v>41</v>
      </c>
    </row>
    <row r="13116" spans="1:17" x14ac:dyDescent="0.2">
      <c r="A13116" s="2">
        <v>40327</v>
      </c>
      <c r="B13116" t="s">
        <v>442</v>
      </c>
      <c r="C13116" t="s">
        <v>1204</v>
      </c>
      <c r="D13116" t="s">
        <v>57</v>
      </c>
      <c r="E13116" t="s">
        <v>50</v>
      </c>
      <c r="F13116">
        <v>78</v>
      </c>
      <c r="G13116">
        <v>15</v>
      </c>
      <c r="H13116">
        <v>0</v>
      </c>
      <c r="I13116">
        <v>0</v>
      </c>
      <c r="J13116">
        <v>1</v>
      </c>
      <c r="K13116">
        <v>0</v>
      </c>
      <c r="L13116" t="s">
        <v>28</v>
      </c>
      <c r="M13116" t="s">
        <v>367</v>
      </c>
      <c r="N13116" t="s">
        <v>69</v>
      </c>
      <c r="O13116" t="s">
        <v>122</v>
      </c>
      <c r="P13116" t="s">
        <v>23</v>
      </c>
      <c r="Q13116" t="s">
        <v>24</v>
      </c>
    </row>
    <row r="13117" spans="1:17" x14ac:dyDescent="0.2">
      <c r="A13117" s="2">
        <v>40327</v>
      </c>
      <c r="B13117" t="s">
        <v>49</v>
      </c>
      <c r="C13117" t="s">
        <v>1279</v>
      </c>
      <c r="D13117" t="s">
        <v>50</v>
      </c>
      <c r="E13117" t="s">
        <v>50</v>
      </c>
      <c r="F13117">
        <v>22</v>
      </c>
      <c r="G13117">
        <v>64</v>
      </c>
      <c r="H13117">
        <v>0</v>
      </c>
      <c r="I13117">
        <v>0</v>
      </c>
      <c r="J13117">
        <v>2</v>
      </c>
      <c r="K13117">
        <v>1</v>
      </c>
      <c r="L13117" t="s">
        <v>28</v>
      </c>
      <c r="M13117" t="s">
        <v>103</v>
      </c>
      <c r="N13117" t="s">
        <v>49</v>
      </c>
      <c r="O13117" t="s">
        <v>22</v>
      </c>
      <c r="P13117" t="s">
        <v>23</v>
      </c>
      <c r="Q13117" t="s">
        <v>24</v>
      </c>
    </row>
    <row r="13118" spans="1:17" x14ac:dyDescent="0.2">
      <c r="A13118" s="2">
        <v>40327</v>
      </c>
      <c r="B13118" t="s">
        <v>90</v>
      </c>
      <c r="C13118" t="s">
        <v>70</v>
      </c>
      <c r="D13118" t="s">
        <v>50</v>
      </c>
      <c r="E13118" t="s">
        <v>50</v>
      </c>
      <c r="F13118">
        <v>58</v>
      </c>
      <c r="G13118">
        <v>52</v>
      </c>
      <c r="H13118">
        <v>0</v>
      </c>
      <c r="I13118">
        <v>0</v>
      </c>
      <c r="J13118">
        <v>0</v>
      </c>
      <c r="K13118">
        <v>0</v>
      </c>
      <c r="L13118" t="s">
        <v>28</v>
      </c>
      <c r="M13118" t="s">
        <v>1263</v>
      </c>
      <c r="N13118" t="s">
        <v>90</v>
      </c>
      <c r="O13118" t="s">
        <v>22</v>
      </c>
      <c r="P13118" t="s">
        <v>23</v>
      </c>
      <c r="Q13118" t="s">
        <v>30</v>
      </c>
    </row>
    <row r="13119" spans="1:17" x14ac:dyDescent="0.2">
      <c r="A13119" s="2">
        <v>40327</v>
      </c>
      <c r="B13119" t="s">
        <v>244</v>
      </c>
      <c r="C13119" t="s">
        <v>120</v>
      </c>
      <c r="D13119" t="s">
        <v>50</v>
      </c>
      <c r="E13119" t="s">
        <v>36</v>
      </c>
      <c r="F13119">
        <v>34</v>
      </c>
      <c r="G13119">
        <v>19</v>
      </c>
      <c r="H13119">
        <v>0</v>
      </c>
      <c r="I13119">
        <v>0</v>
      </c>
      <c r="J13119">
        <v>1</v>
      </c>
      <c r="K13119">
        <v>1</v>
      </c>
      <c r="L13119" t="s">
        <v>28</v>
      </c>
      <c r="M13119" t="s">
        <v>367</v>
      </c>
      <c r="N13119" t="s">
        <v>69</v>
      </c>
      <c r="O13119" t="s">
        <v>122</v>
      </c>
      <c r="P13119" t="s">
        <v>23</v>
      </c>
      <c r="Q13119" t="s">
        <v>30</v>
      </c>
    </row>
    <row r="13120" spans="1:17" x14ac:dyDescent="0.2">
      <c r="A13120" s="2">
        <v>40327</v>
      </c>
      <c r="B13120" t="s">
        <v>106</v>
      </c>
      <c r="C13120" t="s">
        <v>113</v>
      </c>
      <c r="D13120" t="s">
        <v>50</v>
      </c>
      <c r="E13120" t="s">
        <v>115</v>
      </c>
      <c r="F13120">
        <v>2</v>
      </c>
      <c r="G13120">
        <v>66</v>
      </c>
      <c r="H13120">
        <v>0</v>
      </c>
      <c r="I13120">
        <v>0</v>
      </c>
      <c r="J13120">
        <v>3</v>
      </c>
      <c r="K13120">
        <v>2</v>
      </c>
      <c r="L13120" t="s">
        <v>28</v>
      </c>
      <c r="M13120" t="s">
        <v>974</v>
      </c>
      <c r="N13120" t="s">
        <v>69</v>
      </c>
      <c r="O13120" t="s">
        <v>122</v>
      </c>
      <c r="P13120" t="s">
        <v>23</v>
      </c>
      <c r="Q13120" t="s">
        <v>24</v>
      </c>
    </row>
    <row r="13121" spans="1:17" x14ac:dyDescent="0.2">
      <c r="A13121" s="2">
        <v>40327</v>
      </c>
      <c r="B13121" t="s">
        <v>52</v>
      </c>
      <c r="C13121" t="s">
        <v>646</v>
      </c>
      <c r="D13121" t="s">
        <v>50</v>
      </c>
      <c r="E13121" t="s">
        <v>50</v>
      </c>
      <c r="F13121">
        <v>37</v>
      </c>
      <c r="G13121">
        <v>51</v>
      </c>
      <c r="H13121">
        <v>0</v>
      </c>
      <c r="I13121">
        <v>0</v>
      </c>
      <c r="J13121">
        <v>4</v>
      </c>
      <c r="K13121">
        <v>2</v>
      </c>
      <c r="L13121" t="s">
        <v>28</v>
      </c>
      <c r="M13121" t="s">
        <v>68</v>
      </c>
      <c r="N13121" t="s">
        <v>52</v>
      </c>
      <c r="O13121" t="s">
        <v>22</v>
      </c>
      <c r="P13121" t="s">
        <v>23</v>
      </c>
      <c r="Q13121" t="s">
        <v>24</v>
      </c>
    </row>
    <row r="13122" spans="1:17" x14ac:dyDescent="0.2">
      <c r="A13122" s="2">
        <v>40327</v>
      </c>
      <c r="B13122" t="s">
        <v>168</v>
      </c>
      <c r="C13122" t="s">
        <v>92</v>
      </c>
      <c r="D13122" t="s">
        <v>50</v>
      </c>
      <c r="E13122" t="s">
        <v>50</v>
      </c>
      <c r="F13122">
        <v>23</v>
      </c>
      <c r="G13122">
        <v>28</v>
      </c>
      <c r="H13122">
        <v>0</v>
      </c>
      <c r="I13122">
        <v>0</v>
      </c>
      <c r="J13122">
        <v>3</v>
      </c>
      <c r="K13122">
        <v>2</v>
      </c>
      <c r="L13122" t="s">
        <v>28</v>
      </c>
      <c r="M13122" t="s">
        <v>1008</v>
      </c>
      <c r="N13122" t="s">
        <v>168</v>
      </c>
      <c r="O13122" t="s">
        <v>22</v>
      </c>
      <c r="P13122" t="s">
        <v>23</v>
      </c>
      <c r="Q13122" t="s">
        <v>24</v>
      </c>
    </row>
    <row r="13123" spans="1:17" x14ac:dyDescent="0.2">
      <c r="A13123" s="2">
        <v>40327</v>
      </c>
      <c r="B13123" t="s">
        <v>77</v>
      </c>
      <c r="C13123" t="s">
        <v>180</v>
      </c>
      <c r="D13123" t="s">
        <v>27</v>
      </c>
      <c r="E13123" t="s">
        <v>50</v>
      </c>
      <c r="F13123">
        <v>14</v>
      </c>
      <c r="G13123">
        <v>29</v>
      </c>
      <c r="H13123">
        <v>0</v>
      </c>
      <c r="I13123">
        <v>0</v>
      </c>
      <c r="J13123">
        <v>2</v>
      </c>
      <c r="K13123">
        <v>1</v>
      </c>
      <c r="L13123" t="s">
        <v>28</v>
      </c>
      <c r="M13123" t="s">
        <v>1373</v>
      </c>
      <c r="N13123" t="s">
        <v>77</v>
      </c>
      <c r="O13123" t="s">
        <v>22</v>
      </c>
      <c r="P13123" t="s">
        <v>23</v>
      </c>
      <c r="Q13123" t="s">
        <v>24</v>
      </c>
    </row>
    <row r="13124" spans="1:17" x14ac:dyDescent="0.2">
      <c r="A13124" s="2">
        <v>40327</v>
      </c>
      <c r="B13124" t="s">
        <v>32</v>
      </c>
      <c r="C13124" t="s">
        <v>56</v>
      </c>
      <c r="D13124" t="s">
        <v>19</v>
      </c>
      <c r="E13124" t="s">
        <v>27</v>
      </c>
      <c r="F13124">
        <v>49</v>
      </c>
      <c r="G13124">
        <v>63</v>
      </c>
      <c r="H13124">
        <v>0</v>
      </c>
      <c r="I13124">
        <v>0</v>
      </c>
      <c r="J13124">
        <v>1</v>
      </c>
      <c r="K13124">
        <v>1</v>
      </c>
      <c r="L13124" t="s">
        <v>28</v>
      </c>
      <c r="M13124" t="s">
        <v>683</v>
      </c>
      <c r="N13124" t="s">
        <v>32</v>
      </c>
      <c r="O13124" t="s">
        <v>22</v>
      </c>
      <c r="P13124" t="s">
        <v>23</v>
      </c>
      <c r="Q13124" t="s">
        <v>30</v>
      </c>
    </row>
    <row r="13125" spans="1:17" x14ac:dyDescent="0.2">
      <c r="A13125" s="2">
        <v>40328</v>
      </c>
      <c r="B13125" t="s">
        <v>317</v>
      </c>
      <c r="C13125" t="s">
        <v>133</v>
      </c>
      <c r="D13125" t="s">
        <v>50</v>
      </c>
      <c r="E13125" t="s">
        <v>115</v>
      </c>
      <c r="F13125">
        <v>82</v>
      </c>
      <c r="G13125">
        <v>47</v>
      </c>
      <c r="H13125">
        <v>0</v>
      </c>
      <c r="I13125">
        <v>0</v>
      </c>
      <c r="J13125">
        <v>1</v>
      </c>
      <c r="K13125">
        <v>0</v>
      </c>
      <c r="L13125" t="s">
        <v>28</v>
      </c>
      <c r="M13125" t="s">
        <v>1425</v>
      </c>
      <c r="N13125" t="s">
        <v>69</v>
      </c>
      <c r="O13125" t="s">
        <v>122</v>
      </c>
      <c r="P13125" t="s">
        <v>23</v>
      </c>
      <c r="Q13125" t="s">
        <v>24</v>
      </c>
    </row>
    <row r="13126" spans="1:17" x14ac:dyDescent="0.2">
      <c r="A13126" s="2">
        <v>40328</v>
      </c>
      <c r="B13126" t="s">
        <v>107</v>
      </c>
      <c r="C13126" t="s">
        <v>100</v>
      </c>
      <c r="D13126" t="s">
        <v>19</v>
      </c>
      <c r="E13126" t="s">
        <v>50</v>
      </c>
      <c r="F13126">
        <v>18</v>
      </c>
      <c r="G13126">
        <v>56</v>
      </c>
      <c r="H13126">
        <v>0</v>
      </c>
      <c r="I13126">
        <v>0</v>
      </c>
      <c r="J13126">
        <v>1</v>
      </c>
      <c r="K13126">
        <v>0</v>
      </c>
      <c r="L13126" t="s">
        <v>28</v>
      </c>
      <c r="M13126" t="s">
        <v>1426</v>
      </c>
      <c r="N13126" t="s">
        <v>107</v>
      </c>
      <c r="O13126" t="s">
        <v>22</v>
      </c>
      <c r="P13126" t="s">
        <v>23</v>
      </c>
      <c r="Q13126" t="s">
        <v>24</v>
      </c>
    </row>
    <row r="13127" spans="1:17" x14ac:dyDescent="0.2">
      <c r="A13127" s="2">
        <v>40328</v>
      </c>
      <c r="B13127" t="s">
        <v>107</v>
      </c>
      <c r="C13127" t="s">
        <v>123</v>
      </c>
      <c r="D13127" t="s">
        <v>19</v>
      </c>
      <c r="E13127" t="s">
        <v>50</v>
      </c>
      <c r="F13127">
        <v>18</v>
      </c>
      <c r="G13127">
        <v>26</v>
      </c>
      <c r="H13127">
        <v>0</v>
      </c>
      <c r="I13127">
        <v>0</v>
      </c>
      <c r="J13127">
        <v>3</v>
      </c>
      <c r="K13127">
        <v>0</v>
      </c>
      <c r="L13127" t="s">
        <v>28</v>
      </c>
      <c r="M13127" t="s">
        <v>527</v>
      </c>
      <c r="N13127" t="s">
        <v>107</v>
      </c>
      <c r="O13127" t="s">
        <v>22</v>
      </c>
      <c r="P13127" t="s">
        <v>23</v>
      </c>
      <c r="Q13127" t="s">
        <v>24</v>
      </c>
    </row>
    <row r="13128" spans="1:17" x14ac:dyDescent="0.2">
      <c r="A13128" s="2">
        <v>40328</v>
      </c>
      <c r="B13128" t="s">
        <v>143</v>
      </c>
      <c r="C13128" t="s">
        <v>89</v>
      </c>
      <c r="D13128" t="s">
        <v>115</v>
      </c>
      <c r="E13128" t="s">
        <v>50</v>
      </c>
      <c r="F13128">
        <v>45</v>
      </c>
      <c r="G13128">
        <v>8</v>
      </c>
      <c r="H13128">
        <v>0</v>
      </c>
      <c r="I13128">
        <v>0</v>
      </c>
      <c r="J13128">
        <v>1</v>
      </c>
      <c r="K13128">
        <v>2</v>
      </c>
      <c r="L13128" t="s">
        <v>28</v>
      </c>
      <c r="M13128" t="s">
        <v>846</v>
      </c>
      <c r="N13128" t="s">
        <v>69</v>
      </c>
      <c r="O13128" t="s">
        <v>122</v>
      </c>
      <c r="P13128" t="s">
        <v>23</v>
      </c>
      <c r="Q13128" t="s">
        <v>41</v>
      </c>
    </row>
    <row r="13129" spans="1:17" x14ac:dyDescent="0.2">
      <c r="A13129" s="2">
        <v>40328</v>
      </c>
      <c r="B13129" t="s">
        <v>26</v>
      </c>
      <c r="C13129" t="s">
        <v>196</v>
      </c>
      <c r="D13129" t="s">
        <v>27</v>
      </c>
      <c r="E13129" t="s">
        <v>36</v>
      </c>
      <c r="F13129">
        <v>17</v>
      </c>
      <c r="G13129">
        <v>93</v>
      </c>
      <c r="H13129">
        <v>0</v>
      </c>
      <c r="I13129">
        <v>0</v>
      </c>
      <c r="J13129">
        <v>5</v>
      </c>
      <c r="K13129">
        <v>1</v>
      </c>
      <c r="L13129" t="s">
        <v>28</v>
      </c>
      <c r="M13129" t="s">
        <v>1427</v>
      </c>
      <c r="N13129" t="s">
        <v>129</v>
      </c>
      <c r="O13129" t="s">
        <v>122</v>
      </c>
      <c r="P13129" t="s">
        <v>23</v>
      </c>
      <c r="Q13129" t="s">
        <v>24</v>
      </c>
    </row>
    <row r="13130" spans="1:17" x14ac:dyDescent="0.2">
      <c r="A13130" s="2">
        <v>40328</v>
      </c>
      <c r="B13130" t="s">
        <v>135</v>
      </c>
      <c r="C13130" t="s">
        <v>43</v>
      </c>
      <c r="D13130" t="s">
        <v>36</v>
      </c>
      <c r="E13130" t="s">
        <v>19</v>
      </c>
      <c r="F13130">
        <v>21</v>
      </c>
      <c r="G13130">
        <v>35</v>
      </c>
      <c r="H13130">
        <v>0</v>
      </c>
      <c r="I13130">
        <v>0</v>
      </c>
      <c r="J13130">
        <v>1</v>
      </c>
      <c r="K13130">
        <v>1</v>
      </c>
      <c r="L13130" t="s">
        <v>28</v>
      </c>
      <c r="M13130" t="s">
        <v>1428</v>
      </c>
      <c r="N13130" t="s">
        <v>89</v>
      </c>
      <c r="O13130" t="s">
        <v>122</v>
      </c>
      <c r="P13130" t="s">
        <v>23</v>
      </c>
      <c r="Q13130" t="s">
        <v>30</v>
      </c>
    </row>
    <row r="13131" spans="1:17" x14ac:dyDescent="0.2">
      <c r="A13131" s="2">
        <v>40328</v>
      </c>
      <c r="B13131" t="s">
        <v>38</v>
      </c>
      <c r="C13131" t="s">
        <v>136</v>
      </c>
      <c r="D13131" t="s">
        <v>19</v>
      </c>
      <c r="E13131" t="s">
        <v>36</v>
      </c>
      <c r="F13131">
        <v>31</v>
      </c>
      <c r="G13131">
        <v>27</v>
      </c>
      <c r="H13131">
        <v>0</v>
      </c>
      <c r="I13131">
        <v>0</v>
      </c>
      <c r="J13131">
        <v>2</v>
      </c>
      <c r="K13131">
        <v>2</v>
      </c>
      <c r="L13131" t="s">
        <v>28</v>
      </c>
      <c r="M13131" t="s">
        <v>1429</v>
      </c>
      <c r="N13131" t="s">
        <v>67</v>
      </c>
      <c r="O13131" t="s">
        <v>122</v>
      </c>
      <c r="P13131" t="s">
        <v>23</v>
      </c>
      <c r="Q13131" t="s">
        <v>30</v>
      </c>
    </row>
    <row r="13132" spans="1:17" x14ac:dyDescent="0.2">
      <c r="A13132" s="2">
        <v>40328</v>
      </c>
      <c r="B13132" t="s">
        <v>128</v>
      </c>
      <c r="C13132" t="s">
        <v>67</v>
      </c>
      <c r="D13132" t="s">
        <v>36</v>
      </c>
      <c r="E13132" t="s">
        <v>50</v>
      </c>
      <c r="F13132">
        <v>55</v>
      </c>
      <c r="G13132">
        <v>9</v>
      </c>
      <c r="H13132">
        <v>0</v>
      </c>
      <c r="I13132">
        <v>0</v>
      </c>
      <c r="J13132">
        <v>1</v>
      </c>
      <c r="K13132">
        <v>1</v>
      </c>
      <c r="L13132" t="s">
        <v>28</v>
      </c>
      <c r="M13132" t="s">
        <v>1054</v>
      </c>
      <c r="N13132" t="s">
        <v>128</v>
      </c>
      <c r="O13132" t="s">
        <v>22</v>
      </c>
      <c r="P13132" t="s">
        <v>23</v>
      </c>
      <c r="Q13132" t="s">
        <v>30</v>
      </c>
    </row>
    <row r="13133" spans="1:17" x14ac:dyDescent="0.2">
      <c r="A13133" s="2">
        <v>40329</v>
      </c>
      <c r="B13133" t="s">
        <v>149</v>
      </c>
      <c r="C13133" t="s">
        <v>555</v>
      </c>
      <c r="D13133" t="s">
        <v>36</v>
      </c>
      <c r="E13133" t="s">
        <v>27</v>
      </c>
      <c r="F13133">
        <v>83</v>
      </c>
      <c r="G13133">
        <v>114</v>
      </c>
      <c r="H13133">
        <v>0</v>
      </c>
      <c r="I13133">
        <v>0</v>
      </c>
      <c r="J13133">
        <v>5</v>
      </c>
      <c r="K13133">
        <v>0</v>
      </c>
      <c r="L13133" t="s">
        <v>28</v>
      </c>
      <c r="M13133" t="s">
        <v>1055</v>
      </c>
      <c r="N13133" t="s">
        <v>149</v>
      </c>
      <c r="O13133" t="s">
        <v>22</v>
      </c>
      <c r="P13133" t="s">
        <v>23</v>
      </c>
      <c r="Q13133" t="s">
        <v>24</v>
      </c>
    </row>
    <row r="13134" spans="1:17" x14ac:dyDescent="0.2">
      <c r="A13134" s="2">
        <v>40330</v>
      </c>
      <c r="B13134" t="s">
        <v>55</v>
      </c>
      <c r="C13134" t="s">
        <v>72</v>
      </c>
      <c r="D13134" t="s">
        <v>57</v>
      </c>
      <c r="E13134" t="s">
        <v>50</v>
      </c>
      <c r="F13134">
        <v>20</v>
      </c>
      <c r="G13134">
        <v>36</v>
      </c>
      <c r="H13134">
        <v>0</v>
      </c>
      <c r="I13134">
        <v>0</v>
      </c>
      <c r="J13134">
        <v>1</v>
      </c>
      <c r="K13134">
        <v>0</v>
      </c>
      <c r="L13134" t="s">
        <v>28</v>
      </c>
      <c r="M13134" t="s">
        <v>1430</v>
      </c>
      <c r="N13134" t="s">
        <v>149</v>
      </c>
      <c r="O13134" t="s">
        <v>122</v>
      </c>
      <c r="P13134" t="s">
        <v>23</v>
      </c>
      <c r="Q13134" t="s">
        <v>24</v>
      </c>
    </row>
    <row r="13135" spans="1:17" x14ac:dyDescent="0.2">
      <c r="A13135" s="2">
        <v>40330</v>
      </c>
      <c r="B13135" t="s">
        <v>126</v>
      </c>
      <c r="C13135" t="s">
        <v>199</v>
      </c>
      <c r="D13135" t="s">
        <v>50</v>
      </c>
      <c r="E13135" t="s">
        <v>36</v>
      </c>
      <c r="F13135">
        <v>4</v>
      </c>
      <c r="G13135">
        <v>32</v>
      </c>
      <c r="H13135">
        <v>0</v>
      </c>
      <c r="I13135">
        <v>0</v>
      </c>
      <c r="J13135">
        <v>4</v>
      </c>
      <c r="K13135">
        <v>1</v>
      </c>
      <c r="L13135" t="s">
        <v>28</v>
      </c>
      <c r="M13135" t="s">
        <v>157</v>
      </c>
      <c r="N13135" t="s">
        <v>126</v>
      </c>
      <c r="O13135" t="s">
        <v>22</v>
      </c>
      <c r="P13135" t="s">
        <v>23</v>
      </c>
      <c r="Q13135" t="s">
        <v>24</v>
      </c>
    </row>
    <row r="13136" spans="1:17" x14ac:dyDescent="0.2">
      <c r="A13136" s="2">
        <v>40330</v>
      </c>
      <c r="B13136" t="s">
        <v>82</v>
      </c>
      <c r="C13136" t="s">
        <v>120</v>
      </c>
      <c r="D13136" t="s">
        <v>50</v>
      </c>
      <c r="E13136" t="s">
        <v>36</v>
      </c>
      <c r="F13136">
        <v>3</v>
      </c>
      <c r="G13136">
        <v>19</v>
      </c>
      <c r="H13136">
        <v>0</v>
      </c>
      <c r="I13136">
        <v>0</v>
      </c>
      <c r="J13136">
        <v>3</v>
      </c>
      <c r="K13136">
        <v>1</v>
      </c>
      <c r="L13136" t="s">
        <v>28</v>
      </c>
      <c r="M13136" t="s">
        <v>1416</v>
      </c>
      <c r="N13136" t="s">
        <v>82</v>
      </c>
      <c r="O13136" t="s">
        <v>22</v>
      </c>
      <c r="P13136" t="s">
        <v>23</v>
      </c>
      <c r="Q13136" t="s">
        <v>24</v>
      </c>
    </row>
    <row r="13137" spans="1:17" x14ac:dyDescent="0.2">
      <c r="A13137" s="2">
        <v>40330</v>
      </c>
      <c r="B13137" t="s">
        <v>53</v>
      </c>
      <c r="C13137" t="s">
        <v>131</v>
      </c>
      <c r="D13137" t="s">
        <v>50</v>
      </c>
      <c r="E13137" t="s">
        <v>27</v>
      </c>
      <c r="F13137">
        <v>24</v>
      </c>
      <c r="G13137">
        <v>40</v>
      </c>
      <c r="H13137">
        <v>0</v>
      </c>
      <c r="I13137">
        <v>0</v>
      </c>
      <c r="J13137">
        <v>0</v>
      </c>
      <c r="K13137">
        <v>1</v>
      </c>
      <c r="L13137" t="s">
        <v>28</v>
      </c>
      <c r="M13137" t="s">
        <v>382</v>
      </c>
      <c r="N13137" t="s">
        <v>53</v>
      </c>
      <c r="O13137" t="s">
        <v>22</v>
      </c>
      <c r="P13137" t="s">
        <v>23</v>
      </c>
      <c r="Q13137" t="s">
        <v>41</v>
      </c>
    </row>
    <row r="13138" spans="1:17" x14ac:dyDescent="0.2">
      <c r="A13138" s="2">
        <v>40331</v>
      </c>
      <c r="B13138" t="s">
        <v>85</v>
      </c>
      <c r="C13138" t="s">
        <v>737</v>
      </c>
      <c r="D13138" t="s">
        <v>50</v>
      </c>
      <c r="E13138" t="s">
        <v>50</v>
      </c>
      <c r="F13138">
        <v>79</v>
      </c>
      <c r="G13138">
        <v>201</v>
      </c>
      <c r="H13138">
        <v>0</v>
      </c>
      <c r="I13138">
        <v>0</v>
      </c>
      <c r="J13138">
        <v>1</v>
      </c>
      <c r="K13138">
        <v>0</v>
      </c>
      <c r="L13138" t="s">
        <v>28</v>
      </c>
      <c r="M13138" t="s">
        <v>86</v>
      </c>
      <c r="N13138" t="s">
        <v>85</v>
      </c>
      <c r="O13138" t="s">
        <v>22</v>
      </c>
      <c r="P13138" t="s">
        <v>23</v>
      </c>
      <c r="Q13138" t="s">
        <v>24</v>
      </c>
    </row>
    <row r="13139" spans="1:17" x14ac:dyDescent="0.2">
      <c r="A13139" s="2">
        <v>40331</v>
      </c>
      <c r="B13139" t="s">
        <v>386</v>
      </c>
      <c r="C13139" t="s">
        <v>304</v>
      </c>
      <c r="D13139" t="s">
        <v>50</v>
      </c>
      <c r="E13139" t="s">
        <v>27</v>
      </c>
      <c r="F13139">
        <v>109</v>
      </c>
      <c r="G13139">
        <v>38</v>
      </c>
      <c r="H13139">
        <v>0</v>
      </c>
      <c r="I13139">
        <v>0</v>
      </c>
      <c r="J13139">
        <v>0</v>
      </c>
      <c r="K13139">
        <v>0</v>
      </c>
      <c r="L13139" t="s">
        <v>28</v>
      </c>
      <c r="M13139" t="s">
        <v>1431</v>
      </c>
      <c r="N13139" t="s">
        <v>69</v>
      </c>
      <c r="O13139" t="s">
        <v>122</v>
      </c>
      <c r="P13139" t="s">
        <v>23</v>
      </c>
      <c r="Q13139" t="s">
        <v>30</v>
      </c>
    </row>
    <row r="13140" spans="1:17" x14ac:dyDescent="0.2">
      <c r="A13140" s="2">
        <v>40331</v>
      </c>
      <c r="B13140" t="s">
        <v>317</v>
      </c>
      <c r="C13140" t="s">
        <v>52</v>
      </c>
      <c r="D13140" t="s">
        <v>50</v>
      </c>
      <c r="E13140" t="s">
        <v>50</v>
      </c>
      <c r="F13140">
        <v>82</v>
      </c>
      <c r="G13140">
        <v>37</v>
      </c>
      <c r="H13140">
        <v>0</v>
      </c>
      <c r="I13140">
        <v>0</v>
      </c>
      <c r="J13140">
        <v>0</v>
      </c>
      <c r="K13140">
        <v>1</v>
      </c>
      <c r="L13140" t="s">
        <v>28</v>
      </c>
      <c r="M13140" t="s">
        <v>394</v>
      </c>
      <c r="N13140" t="s">
        <v>317</v>
      </c>
      <c r="O13140" t="s">
        <v>22</v>
      </c>
      <c r="P13140" t="s">
        <v>23</v>
      </c>
      <c r="Q13140" t="s">
        <v>41</v>
      </c>
    </row>
    <row r="13141" spans="1:17" x14ac:dyDescent="0.2">
      <c r="A13141" s="2">
        <v>40331</v>
      </c>
      <c r="B13141" t="s">
        <v>153</v>
      </c>
      <c r="C13141" t="s">
        <v>38</v>
      </c>
      <c r="D13141" t="s">
        <v>50</v>
      </c>
      <c r="E13141" t="s">
        <v>19</v>
      </c>
      <c r="F13141">
        <v>13</v>
      </c>
      <c r="G13141">
        <v>31</v>
      </c>
      <c r="H13141">
        <v>0</v>
      </c>
      <c r="I13141">
        <v>0</v>
      </c>
      <c r="J13141">
        <v>0</v>
      </c>
      <c r="K13141">
        <v>2</v>
      </c>
      <c r="L13141" t="s">
        <v>28</v>
      </c>
      <c r="M13141" t="s">
        <v>1432</v>
      </c>
      <c r="N13141" t="s">
        <v>53</v>
      </c>
      <c r="O13141" t="s">
        <v>122</v>
      </c>
      <c r="P13141" t="s">
        <v>23</v>
      </c>
      <c r="Q13141" t="s">
        <v>41</v>
      </c>
    </row>
    <row r="13142" spans="1:17" x14ac:dyDescent="0.2">
      <c r="A13142" s="2">
        <v>40331</v>
      </c>
      <c r="B13142" t="s">
        <v>49</v>
      </c>
      <c r="C13142" t="s">
        <v>168</v>
      </c>
      <c r="D13142" t="s">
        <v>50</v>
      </c>
      <c r="E13142" t="s">
        <v>50</v>
      </c>
      <c r="F13142">
        <v>22</v>
      </c>
      <c r="G13142">
        <v>23</v>
      </c>
      <c r="H13142">
        <v>0</v>
      </c>
      <c r="I13142">
        <v>0</v>
      </c>
      <c r="J13142">
        <v>0</v>
      </c>
      <c r="K13142">
        <v>1</v>
      </c>
      <c r="L13142" t="s">
        <v>28</v>
      </c>
      <c r="M13142" t="s">
        <v>103</v>
      </c>
      <c r="N13142" t="s">
        <v>49</v>
      </c>
      <c r="O13142" t="s">
        <v>22</v>
      </c>
      <c r="P13142" t="s">
        <v>23</v>
      </c>
      <c r="Q13142" t="s">
        <v>41</v>
      </c>
    </row>
    <row r="13143" spans="1:17" x14ac:dyDescent="0.2">
      <c r="A13143" s="2">
        <v>40331</v>
      </c>
      <c r="B13143" t="s">
        <v>92</v>
      </c>
      <c r="C13143" t="s">
        <v>328</v>
      </c>
      <c r="D13143" t="s">
        <v>50</v>
      </c>
      <c r="E13143" t="s">
        <v>50</v>
      </c>
      <c r="F13143">
        <v>28</v>
      </c>
      <c r="G13143">
        <v>61</v>
      </c>
      <c r="H13143">
        <v>0</v>
      </c>
      <c r="I13143">
        <v>0</v>
      </c>
      <c r="J13143">
        <v>0</v>
      </c>
      <c r="K13143">
        <v>1</v>
      </c>
      <c r="L13143" t="s">
        <v>28</v>
      </c>
      <c r="M13143" t="s">
        <v>1421</v>
      </c>
      <c r="N13143" t="s">
        <v>69</v>
      </c>
      <c r="O13143" t="s">
        <v>122</v>
      </c>
      <c r="P13143" t="s">
        <v>23</v>
      </c>
      <c r="Q13143" t="s">
        <v>41</v>
      </c>
    </row>
    <row r="13144" spans="1:17" x14ac:dyDescent="0.2">
      <c r="A13144" s="2">
        <v>40331</v>
      </c>
      <c r="B13144" t="s">
        <v>1204</v>
      </c>
      <c r="C13144" t="s">
        <v>90</v>
      </c>
      <c r="D13144" t="s">
        <v>50</v>
      </c>
      <c r="E13144" t="s">
        <v>50</v>
      </c>
      <c r="F13144">
        <v>15</v>
      </c>
      <c r="G13144">
        <v>58</v>
      </c>
      <c r="H13144">
        <v>0</v>
      </c>
      <c r="I13144">
        <v>0</v>
      </c>
      <c r="J13144">
        <v>0</v>
      </c>
      <c r="K13144">
        <v>0</v>
      </c>
      <c r="L13144" t="s">
        <v>28</v>
      </c>
      <c r="M13144" t="s">
        <v>1425</v>
      </c>
      <c r="N13144" t="s">
        <v>69</v>
      </c>
      <c r="O13144" t="s">
        <v>122</v>
      </c>
      <c r="P13144" t="s">
        <v>23</v>
      </c>
      <c r="Q13144" t="s">
        <v>30</v>
      </c>
    </row>
    <row r="13145" spans="1:17" x14ac:dyDescent="0.2">
      <c r="A13145" s="2">
        <v>40331</v>
      </c>
      <c r="B13145" t="s">
        <v>45</v>
      </c>
      <c r="C13145" t="s">
        <v>25</v>
      </c>
      <c r="D13145" t="s">
        <v>36</v>
      </c>
      <c r="E13145" t="s">
        <v>19</v>
      </c>
      <c r="F13145">
        <v>110</v>
      </c>
      <c r="G13145">
        <v>1</v>
      </c>
      <c r="H13145">
        <v>0</v>
      </c>
      <c r="I13145">
        <v>0</v>
      </c>
      <c r="J13145">
        <v>0</v>
      </c>
      <c r="K13145">
        <v>3</v>
      </c>
      <c r="L13145" t="s">
        <v>28</v>
      </c>
      <c r="M13145" t="s">
        <v>47</v>
      </c>
      <c r="N13145" t="s">
        <v>45</v>
      </c>
      <c r="O13145" t="s">
        <v>22</v>
      </c>
      <c r="P13145" t="s">
        <v>23</v>
      </c>
      <c r="Q13145" t="s">
        <v>41</v>
      </c>
    </row>
    <row r="13146" spans="1:17" x14ac:dyDescent="0.2">
      <c r="A13146" s="2">
        <v>40332</v>
      </c>
      <c r="B13146" t="s">
        <v>129</v>
      </c>
      <c r="C13146" t="s">
        <v>646</v>
      </c>
      <c r="D13146" t="s">
        <v>50</v>
      </c>
      <c r="E13146" t="s">
        <v>50</v>
      </c>
      <c r="F13146">
        <v>6</v>
      </c>
      <c r="G13146">
        <v>51</v>
      </c>
      <c r="H13146">
        <v>0</v>
      </c>
      <c r="I13146">
        <v>0</v>
      </c>
      <c r="J13146">
        <v>3</v>
      </c>
      <c r="K13146">
        <v>1</v>
      </c>
      <c r="L13146" t="s">
        <v>28</v>
      </c>
      <c r="M13146" t="s">
        <v>787</v>
      </c>
      <c r="N13146" t="s">
        <v>129</v>
      </c>
      <c r="O13146" t="s">
        <v>22</v>
      </c>
      <c r="P13146" t="s">
        <v>23</v>
      </c>
      <c r="Q13146" t="s">
        <v>24</v>
      </c>
    </row>
    <row r="13147" spans="1:17" x14ac:dyDescent="0.2">
      <c r="A13147" s="2">
        <v>40332</v>
      </c>
      <c r="B13147" t="s">
        <v>119</v>
      </c>
      <c r="C13147" t="s">
        <v>26</v>
      </c>
      <c r="D13147" t="s">
        <v>50</v>
      </c>
      <c r="E13147" t="s">
        <v>27</v>
      </c>
      <c r="F13147">
        <v>5</v>
      </c>
      <c r="G13147">
        <v>17</v>
      </c>
      <c r="H13147">
        <v>0</v>
      </c>
      <c r="I13147">
        <v>0</v>
      </c>
      <c r="J13147">
        <v>1</v>
      </c>
      <c r="K13147">
        <v>2</v>
      </c>
      <c r="L13147" t="s">
        <v>28</v>
      </c>
      <c r="M13147" t="s">
        <v>148</v>
      </c>
      <c r="N13147" t="s">
        <v>147</v>
      </c>
      <c r="O13147" t="s">
        <v>122</v>
      </c>
      <c r="P13147" t="s">
        <v>23</v>
      </c>
      <c r="Q13147" t="s">
        <v>41</v>
      </c>
    </row>
    <row r="13148" spans="1:17" x14ac:dyDescent="0.2">
      <c r="A13148" s="2">
        <v>40332</v>
      </c>
      <c r="B13148" t="s">
        <v>106</v>
      </c>
      <c r="C13148" t="s">
        <v>133</v>
      </c>
      <c r="D13148" t="s">
        <v>50</v>
      </c>
      <c r="E13148" t="s">
        <v>115</v>
      </c>
      <c r="F13148">
        <v>2</v>
      </c>
      <c r="G13148">
        <v>47</v>
      </c>
      <c r="H13148">
        <v>0</v>
      </c>
      <c r="I13148">
        <v>0</v>
      </c>
      <c r="J13148">
        <v>1</v>
      </c>
      <c r="K13148">
        <v>0</v>
      </c>
      <c r="L13148" t="s">
        <v>28</v>
      </c>
      <c r="M13148" t="s">
        <v>974</v>
      </c>
      <c r="N13148" t="s">
        <v>69</v>
      </c>
      <c r="O13148" t="s">
        <v>122</v>
      </c>
      <c r="P13148" t="s">
        <v>23</v>
      </c>
      <c r="Q13148" t="s">
        <v>24</v>
      </c>
    </row>
    <row r="13149" spans="1:17" x14ac:dyDescent="0.2">
      <c r="A13149" s="2">
        <v>40333</v>
      </c>
      <c r="B13149" t="s">
        <v>67</v>
      </c>
      <c r="C13149" t="s">
        <v>182</v>
      </c>
      <c r="D13149" t="s">
        <v>50</v>
      </c>
      <c r="E13149" t="s">
        <v>115</v>
      </c>
      <c r="F13149">
        <v>9</v>
      </c>
      <c r="G13149">
        <v>84</v>
      </c>
      <c r="H13149">
        <v>0</v>
      </c>
      <c r="I13149">
        <v>0</v>
      </c>
      <c r="J13149">
        <v>0</v>
      </c>
      <c r="K13149">
        <v>1</v>
      </c>
      <c r="L13149" t="s">
        <v>28</v>
      </c>
      <c r="M13149" t="s">
        <v>1433</v>
      </c>
      <c r="N13149" t="s">
        <v>860</v>
      </c>
      <c r="O13149" t="s">
        <v>122</v>
      </c>
      <c r="P13149" t="s">
        <v>23</v>
      </c>
      <c r="Q13149" t="s">
        <v>41</v>
      </c>
    </row>
    <row r="13150" spans="1:17" x14ac:dyDescent="0.2">
      <c r="A13150" s="2">
        <v>40333</v>
      </c>
      <c r="B13150" t="s">
        <v>143</v>
      </c>
      <c r="C13150" t="s">
        <v>136</v>
      </c>
      <c r="D13150" t="s">
        <v>115</v>
      </c>
      <c r="E13150" t="s">
        <v>36</v>
      </c>
      <c r="F13150">
        <v>45</v>
      </c>
      <c r="G13150">
        <v>27</v>
      </c>
      <c r="H13150">
        <v>0</v>
      </c>
      <c r="I13150">
        <v>0</v>
      </c>
      <c r="J13150">
        <v>0</v>
      </c>
      <c r="K13150">
        <v>2</v>
      </c>
      <c r="L13150" t="s">
        <v>28</v>
      </c>
      <c r="M13150" t="s">
        <v>382</v>
      </c>
      <c r="N13150" t="s">
        <v>53</v>
      </c>
      <c r="O13150" t="s">
        <v>122</v>
      </c>
      <c r="P13150" t="s">
        <v>23</v>
      </c>
      <c r="Q13150" t="s">
        <v>41</v>
      </c>
    </row>
    <row r="13151" spans="1:17" x14ac:dyDescent="0.2">
      <c r="A13151" s="2">
        <v>40333</v>
      </c>
      <c r="B13151" t="s">
        <v>97</v>
      </c>
      <c r="C13151" t="s">
        <v>48</v>
      </c>
      <c r="D13151" t="s">
        <v>50</v>
      </c>
      <c r="E13151" t="s">
        <v>50</v>
      </c>
      <c r="F13151">
        <v>127</v>
      </c>
      <c r="G13151">
        <v>125</v>
      </c>
      <c r="H13151">
        <v>0</v>
      </c>
      <c r="I13151">
        <v>0</v>
      </c>
      <c r="J13151">
        <v>0</v>
      </c>
      <c r="K13151">
        <v>0</v>
      </c>
      <c r="L13151" t="s">
        <v>28</v>
      </c>
      <c r="M13151" t="s">
        <v>1026</v>
      </c>
      <c r="N13151" t="s">
        <v>97</v>
      </c>
      <c r="O13151" t="s">
        <v>22</v>
      </c>
      <c r="P13151" t="s">
        <v>23</v>
      </c>
      <c r="Q13151" t="s">
        <v>30</v>
      </c>
    </row>
    <row r="13152" spans="1:17" x14ac:dyDescent="0.2">
      <c r="A13152" s="2">
        <v>40333</v>
      </c>
      <c r="B13152" t="s">
        <v>249</v>
      </c>
      <c r="C13152" t="s">
        <v>442</v>
      </c>
      <c r="D13152" t="s">
        <v>50</v>
      </c>
      <c r="E13152" t="s">
        <v>57</v>
      </c>
      <c r="F13152">
        <v>25</v>
      </c>
      <c r="G13152">
        <v>78</v>
      </c>
      <c r="H13152">
        <v>0</v>
      </c>
      <c r="I13152">
        <v>0</v>
      </c>
      <c r="J13152">
        <v>3</v>
      </c>
      <c r="K13152">
        <v>1</v>
      </c>
      <c r="L13152" t="s">
        <v>28</v>
      </c>
      <c r="M13152" t="s">
        <v>299</v>
      </c>
      <c r="N13152" t="s">
        <v>249</v>
      </c>
      <c r="O13152" t="s">
        <v>22</v>
      </c>
      <c r="P13152" t="s">
        <v>23</v>
      </c>
      <c r="Q13152" t="s">
        <v>24</v>
      </c>
    </row>
    <row r="13153" spans="1:17" x14ac:dyDescent="0.2">
      <c r="A13153" s="2">
        <v>40333</v>
      </c>
      <c r="B13153" t="s">
        <v>380</v>
      </c>
      <c r="C13153" t="s">
        <v>913</v>
      </c>
      <c r="D13153" t="s">
        <v>36</v>
      </c>
      <c r="E13153" t="s">
        <v>115</v>
      </c>
      <c r="F13153">
        <v>118</v>
      </c>
      <c r="G13153">
        <v>173</v>
      </c>
      <c r="H13153">
        <v>0</v>
      </c>
      <c r="I13153">
        <v>0</v>
      </c>
      <c r="J13153">
        <v>1</v>
      </c>
      <c r="K13153">
        <v>1</v>
      </c>
      <c r="L13153" t="s">
        <v>28</v>
      </c>
      <c r="M13153" t="s">
        <v>918</v>
      </c>
      <c r="N13153" t="s">
        <v>380</v>
      </c>
      <c r="O13153" t="s">
        <v>22</v>
      </c>
      <c r="P13153" t="s">
        <v>23</v>
      </c>
      <c r="Q13153" t="s">
        <v>30</v>
      </c>
    </row>
    <row r="13154" spans="1:17" x14ac:dyDescent="0.2">
      <c r="A13154" s="2">
        <v>40334</v>
      </c>
      <c r="B13154" t="s">
        <v>150</v>
      </c>
      <c r="C13154" t="s">
        <v>176</v>
      </c>
      <c r="D13154" t="s">
        <v>36</v>
      </c>
      <c r="E13154" t="s">
        <v>115</v>
      </c>
      <c r="F13154">
        <v>30</v>
      </c>
      <c r="G13154">
        <v>101</v>
      </c>
      <c r="H13154">
        <v>0</v>
      </c>
      <c r="I13154">
        <v>0</v>
      </c>
      <c r="J13154">
        <v>1</v>
      </c>
      <c r="K13154">
        <v>0</v>
      </c>
      <c r="L13154" t="s">
        <v>28</v>
      </c>
      <c r="M13154" t="s">
        <v>643</v>
      </c>
      <c r="N13154" t="s">
        <v>129</v>
      </c>
      <c r="O13154" t="s">
        <v>122</v>
      </c>
      <c r="P13154" t="s">
        <v>23</v>
      </c>
      <c r="Q13154" t="s">
        <v>24</v>
      </c>
    </row>
    <row r="13155" spans="1:17" x14ac:dyDescent="0.2">
      <c r="A13155" s="2">
        <v>40334</v>
      </c>
      <c r="B13155" t="s">
        <v>55</v>
      </c>
      <c r="C13155" t="s">
        <v>77</v>
      </c>
      <c r="D13155" t="s">
        <v>57</v>
      </c>
      <c r="E13155" t="s">
        <v>27</v>
      </c>
      <c r="F13155">
        <v>20</v>
      </c>
      <c r="G13155">
        <v>14</v>
      </c>
      <c r="H13155">
        <v>0</v>
      </c>
      <c r="I13155">
        <v>0</v>
      </c>
      <c r="J13155">
        <v>1</v>
      </c>
      <c r="K13155">
        <v>3</v>
      </c>
      <c r="L13155" t="s">
        <v>28</v>
      </c>
      <c r="M13155" t="s">
        <v>1430</v>
      </c>
      <c r="N13155" t="s">
        <v>149</v>
      </c>
      <c r="O13155" t="s">
        <v>122</v>
      </c>
      <c r="P13155" t="s">
        <v>23</v>
      </c>
      <c r="Q13155" t="s">
        <v>41</v>
      </c>
    </row>
    <row r="13156" spans="1:17" x14ac:dyDescent="0.2">
      <c r="A13156" s="2">
        <v>40334</v>
      </c>
      <c r="B13156" t="s">
        <v>199</v>
      </c>
      <c r="C13156" t="s">
        <v>101</v>
      </c>
      <c r="D13156" t="s">
        <v>36</v>
      </c>
      <c r="E13156" t="s">
        <v>50</v>
      </c>
      <c r="F13156">
        <v>32</v>
      </c>
      <c r="G13156">
        <v>46</v>
      </c>
      <c r="H13156">
        <v>0</v>
      </c>
      <c r="I13156">
        <v>0</v>
      </c>
      <c r="J13156">
        <v>1</v>
      </c>
      <c r="K13156">
        <v>0</v>
      </c>
      <c r="L13156" t="s">
        <v>28</v>
      </c>
      <c r="M13156" t="s">
        <v>1428</v>
      </c>
      <c r="N13156" t="s">
        <v>89</v>
      </c>
      <c r="O13156" t="s">
        <v>122</v>
      </c>
      <c r="P13156" t="s">
        <v>23</v>
      </c>
      <c r="Q13156" t="s">
        <v>24</v>
      </c>
    </row>
    <row r="13157" spans="1:17" x14ac:dyDescent="0.2">
      <c r="A13157" s="2">
        <v>40334</v>
      </c>
      <c r="B13157" t="s">
        <v>126</v>
      </c>
      <c r="C13157" t="s">
        <v>94</v>
      </c>
      <c r="D13157" t="s">
        <v>50</v>
      </c>
      <c r="E13157" t="s">
        <v>50</v>
      </c>
      <c r="F13157">
        <v>4</v>
      </c>
      <c r="G13157">
        <v>57</v>
      </c>
      <c r="H13157">
        <v>0</v>
      </c>
      <c r="I13157">
        <v>0</v>
      </c>
      <c r="J13157">
        <v>6</v>
      </c>
      <c r="K13157">
        <v>1</v>
      </c>
      <c r="L13157" t="s">
        <v>28</v>
      </c>
      <c r="M13157" t="s">
        <v>308</v>
      </c>
      <c r="N13157" t="s">
        <v>126</v>
      </c>
      <c r="O13157" t="s">
        <v>22</v>
      </c>
      <c r="P13157" t="s">
        <v>23</v>
      </c>
      <c r="Q13157" t="s">
        <v>24</v>
      </c>
    </row>
    <row r="13158" spans="1:17" x14ac:dyDescent="0.2">
      <c r="A13158" s="2">
        <v>40334</v>
      </c>
      <c r="B13158" t="s">
        <v>92</v>
      </c>
      <c r="C13158" t="s">
        <v>304</v>
      </c>
      <c r="D13158" t="s">
        <v>50</v>
      </c>
      <c r="E13158" t="s">
        <v>27</v>
      </c>
      <c r="F13158">
        <v>28</v>
      </c>
      <c r="G13158">
        <v>38</v>
      </c>
      <c r="H13158">
        <v>0</v>
      </c>
      <c r="I13158">
        <v>0</v>
      </c>
      <c r="J13158">
        <v>3</v>
      </c>
      <c r="K13158">
        <v>0</v>
      </c>
      <c r="L13158" t="s">
        <v>28</v>
      </c>
      <c r="M13158" t="s">
        <v>1434</v>
      </c>
      <c r="N13158" t="s">
        <v>69</v>
      </c>
      <c r="O13158" t="s">
        <v>122</v>
      </c>
      <c r="P13158" t="s">
        <v>23</v>
      </c>
      <c r="Q13158" t="s">
        <v>24</v>
      </c>
    </row>
    <row r="13159" spans="1:17" x14ac:dyDescent="0.2">
      <c r="A13159" s="2">
        <v>40334</v>
      </c>
      <c r="B13159" t="s">
        <v>1204</v>
      </c>
      <c r="C13159" t="s">
        <v>120</v>
      </c>
      <c r="D13159" t="s">
        <v>50</v>
      </c>
      <c r="E13159" t="s">
        <v>36</v>
      </c>
      <c r="F13159">
        <v>15</v>
      </c>
      <c r="G13159">
        <v>19</v>
      </c>
      <c r="H13159">
        <v>0</v>
      </c>
      <c r="I13159">
        <v>0</v>
      </c>
      <c r="J13159">
        <v>4</v>
      </c>
      <c r="K13159">
        <v>3</v>
      </c>
      <c r="L13159" t="s">
        <v>28</v>
      </c>
      <c r="M13159" t="s">
        <v>1219</v>
      </c>
      <c r="N13159" t="s">
        <v>1204</v>
      </c>
      <c r="O13159" t="s">
        <v>22</v>
      </c>
      <c r="P13159" t="s">
        <v>23</v>
      </c>
      <c r="Q13159" t="s">
        <v>24</v>
      </c>
    </row>
    <row r="13160" spans="1:17" x14ac:dyDescent="0.2">
      <c r="A13160" s="2">
        <v>40334</v>
      </c>
      <c r="B13160" t="s">
        <v>244</v>
      </c>
      <c r="C13160" t="s">
        <v>131</v>
      </c>
      <c r="D13160" t="s">
        <v>50</v>
      </c>
      <c r="E13160" t="s">
        <v>27</v>
      </c>
      <c r="F13160">
        <v>34</v>
      </c>
      <c r="G13160">
        <v>40</v>
      </c>
      <c r="H13160">
        <v>0</v>
      </c>
      <c r="I13160">
        <v>0</v>
      </c>
      <c r="J13160">
        <v>3</v>
      </c>
      <c r="K13160">
        <v>0</v>
      </c>
      <c r="L13160" t="s">
        <v>28</v>
      </c>
      <c r="M13160" t="s">
        <v>292</v>
      </c>
      <c r="N13160" t="s">
        <v>244</v>
      </c>
      <c r="O13160" t="s">
        <v>22</v>
      </c>
      <c r="P13160" t="s">
        <v>23</v>
      </c>
      <c r="Q13160" t="s">
        <v>24</v>
      </c>
    </row>
    <row r="13161" spans="1:17" x14ac:dyDescent="0.2">
      <c r="A13161" s="2">
        <v>40334</v>
      </c>
      <c r="B13161" t="s">
        <v>149</v>
      </c>
      <c r="C13161" t="s">
        <v>72</v>
      </c>
      <c r="D13161" t="s">
        <v>36</v>
      </c>
      <c r="E13161" t="s">
        <v>50</v>
      </c>
      <c r="F13161">
        <v>83</v>
      </c>
      <c r="G13161">
        <v>36</v>
      </c>
      <c r="H13161">
        <v>0</v>
      </c>
      <c r="I13161">
        <v>0</v>
      </c>
      <c r="J13161">
        <v>1</v>
      </c>
      <c r="K13161">
        <v>0</v>
      </c>
      <c r="L13161" t="s">
        <v>28</v>
      </c>
      <c r="M13161" t="s">
        <v>1282</v>
      </c>
      <c r="N13161" t="s">
        <v>149</v>
      </c>
      <c r="O13161" t="s">
        <v>22</v>
      </c>
      <c r="P13161" t="s">
        <v>23</v>
      </c>
      <c r="Q13161" t="s">
        <v>24</v>
      </c>
    </row>
    <row r="13162" spans="1:17" x14ac:dyDescent="0.2">
      <c r="A13162" s="2">
        <v>40334</v>
      </c>
      <c r="B13162" t="s">
        <v>53</v>
      </c>
      <c r="C13162" t="s">
        <v>119</v>
      </c>
      <c r="D13162" t="s">
        <v>50</v>
      </c>
      <c r="E13162" t="s">
        <v>50</v>
      </c>
      <c r="F13162">
        <v>24</v>
      </c>
      <c r="G13162">
        <v>5</v>
      </c>
      <c r="H13162">
        <v>0</v>
      </c>
      <c r="I13162">
        <v>0</v>
      </c>
      <c r="J13162">
        <v>1</v>
      </c>
      <c r="K13162">
        <v>1</v>
      </c>
      <c r="L13162" t="s">
        <v>28</v>
      </c>
      <c r="M13162" t="s">
        <v>976</v>
      </c>
      <c r="N13162" t="s">
        <v>53</v>
      </c>
      <c r="O13162" t="s">
        <v>22</v>
      </c>
      <c r="P13162" t="s">
        <v>23</v>
      </c>
      <c r="Q13162" t="s">
        <v>30</v>
      </c>
    </row>
    <row r="13163" spans="1:17" x14ac:dyDescent="0.2">
      <c r="A13163" s="2">
        <v>40335</v>
      </c>
      <c r="B13163" t="s">
        <v>135</v>
      </c>
      <c r="C13163" t="s">
        <v>163</v>
      </c>
      <c r="D13163" t="s">
        <v>36</v>
      </c>
      <c r="E13163" t="s">
        <v>115</v>
      </c>
      <c r="F13163">
        <v>21</v>
      </c>
      <c r="G13163">
        <v>105</v>
      </c>
      <c r="H13163">
        <v>0</v>
      </c>
      <c r="I13163">
        <v>0</v>
      </c>
      <c r="J13163">
        <v>3</v>
      </c>
      <c r="K13163">
        <v>1</v>
      </c>
      <c r="L13163" t="s">
        <v>28</v>
      </c>
      <c r="M13163" t="s">
        <v>420</v>
      </c>
      <c r="N13163" t="s">
        <v>149</v>
      </c>
      <c r="O13163" t="s">
        <v>122</v>
      </c>
      <c r="P13163" t="s">
        <v>23</v>
      </c>
      <c r="Q13163" t="s">
        <v>24</v>
      </c>
    </row>
    <row r="13164" spans="1:17" x14ac:dyDescent="0.2">
      <c r="A13164" s="2">
        <v>40336</v>
      </c>
      <c r="B13164" t="s">
        <v>211</v>
      </c>
      <c r="C13164" t="s">
        <v>25</v>
      </c>
      <c r="D13164" t="s">
        <v>36</v>
      </c>
      <c r="E13164" t="s">
        <v>19</v>
      </c>
      <c r="F13164">
        <v>108</v>
      </c>
      <c r="G13164">
        <v>1</v>
      </c>
      <c r="H13164">
        <v>0</v>
      </c>
      <c r="I13164">
        <v>0</v>
      </c>
      <c r="J13164">
        <v>1</v>
      </c>
      <c r="K13164">
        <v>5</v>
      </c>
      <c r="L13164" t="s">
        <v>28</v>
      </c>
      <c r="M13164" t="s">
        <v>373</v>
      </c>
      <c r="N13164" t="s">
        <v>211</v>
      </c>
      <c r="O13164" t="s">
        <v>22</v>
      </c>
      <c r="P13164" t="s">
        <v>23</v>
      </c>
      <c r="Q13164" t="s">
        <v>41</v>
      </c>
    </row>
    <row r="13165" spans="1:17" x14ac:dyDescent="0.2">
      <c r="A13165" s="2">
        <v>40337</v>
      </c>
      <c r="B13165" t="s">
        <v>296</v>
      </c>
      <c r="C13165" t="s">
        <v>82</v>
      </c>
      <c r="D13165" t="s">
        <v>36</v>
      </c>
      <c r="E13165" t="s">
        <v>50</v>
      </c>
      <c r="F13165">
        <v>85</v>
      </c>
      <c r="G13165">
        <v>3</v>
      </c>
      <c r="H13165">
        <v>0</v>
      </c>
      <c r="I13165">
        <v>0</v>
      </c>
      <c r="J13165">
        <v>0</v>
      </c>
      <c r="K13165">
        <v>3</v>
      </c>
      <c r="L13165" t="s">
        <v>28</v>
      </c>
      <c r="M13165" t="s">
        <v>420</v>
      </c>
      <c r="N13165" t="s">
        <v>149</v>
      </c>
      <c r="O13165" t="s">
        <v>122</v>
      </c>
      <c r="P13165" t="s">
        <v>23</v>
      </c>
      <c r="Q13165" t="s">
        <v>41</v>
      </c>
    </row>
    <row r="13166" spans="1:17" x14ac:dyDescent="0.2">
      <c r="A13166" s="2">
        <v>40337</v>
      </c>
      <c r="B13166" t="s">
        <v>106</v>
      </c>
      <c r="C13166" t="s">
        <v>90</v>
      </c>
      <c r="D13166" t="s">
        <v>50</v>
      </c>
      <c r="E13166" t="s">
        <v>50</v>
      </c>
      <c r="F13166">
        <v>2</v>
      </c>
      <c r="G13166">
        <v>58</v>
      </c>
      <c r="H13166">
        <v>0</v>
      </c>
      <c r="I13166">
        <v>0</v>
      </c>
      <c r="J13166">
        <v>6</v>
      </c>
      <c r="K13166">
        <v>0</v>
      </c>
      <c r="L13166" t="s">
        <v>28</v>
      </c>
      <c r="M13166" t="s">
        <v>1037</v>
      </c>
      <c r="N13166" t="s">
        <v>106</v>
      </c>
      <c r="O13166" t="s">
        <v>22</v>
      </c>
      <c r="P13166" t="s">
        <v>23</v>
      </c>
      <c r="Q13166" t="s">
        <v>24</v>
      </c>
    </row>
    <row r="13167" spans="1:17" x14ac:dyDescent="0.2">
      <c r="A13167" s="2">
        <v>40340</v>
      </c>
      <c r="B13167" t="s">
        <v>149</v>
      </c>
      <c r="C13167" t="s">
        <v>26</v>
      </c>
      <c r="D13167" t="s">
        <v>36</v>
      </c>
      <c r="E13167" t="s">
        <v>27</v>
      </c>
      <c r="F13167">
        <v>83</v>
      </c>
      <c r="G13167">
        <v>17</v>
      </c>
      <c r="H13167">
        <v>0</v>
      </c>
      <c r="I13167">
        <v>0</v>
      </c>
      <c r="J13167">
        <v>1</v>
      </c>
      <c r="K13167">
        <v>1</v>
      </c>
      <c r="L13167" t="s">
        <v>347</v>
      </c>
      <c r="M13167" t="s">
        <v>420</v>
      </c>
      <c r="N13167" t="s">
        <v>149</v>
      </c>
      <c r="O13167" t="s">
        <v>22</v>
      </c>
      <c r="P13167" t="s">
        <v>23</v>
      </c>
      <c r="Q13167" t="s">
        <v>30</v>
      </c>
    </row>
    <row r="13168" spans="1:17" x14ac:dyDescent="0.2">
      <c r="A13168" s="2">
        <v>40340</v>
      </c>
      <c r="B13168" t="s">
        <v>18</v>
      </c>
      <c r="C13168" t="s">
        <v>67</v>
      </c>
      <c r="D13168" t="s">
        <v>19</v>
      </c>
      <c r="E13168" t="s">
        <v>50</v>
      </c>
      <c r="F13168">
        <v>16</v>
      </c>
      <c r="G13168">
        <v>9</v>
      </c>
      <c r="H13168">
        <v>0</v>
      </c>
      <c r="I13168">
        <v>0</v>
      </c>
      <c r="J13168">
        <v>0</v>
      </c>
      <c r="K13168">
        <v>0</v>
      </c>
      <c r="L13168" t="s">
        <v>347</v>
      </c>
      <c r="M13168" t="s">
        <v>871</v>
      </c>
      <c r="N13168" t="s">
        <v>149</v>
      </c>
      <c r="O13168" t="s">
        <v>122</v>
      </c>
      <c r="P13168" t="s">
        <v>23</v>
      </c>
      <c r="Q13168" t="s">
        <v>30</v>
      </c>
    </row>
    <row r="13169" spans="1:17" x14ac:dyDescent="0.2">
      <c r="A13169" s="2">
        <v>40341</v>
      </c>
      <c r="B13169" t="s">
        <v>39</v>
      </c>
      <c r="C13169" t="s">
        <v>135</v>
      </c>
      <c r="D13169" t="s">
        <v>19</v>
      </c>
      <c r="E13169" t="s">
        <v>36</v>
      </c>
      <c r="F13169">
        <v>7</v>
      </c>
      <c r="G13169">
        <v>21</v>
      </c>
      <c r="H13169">
        <v>0</v>
      </c>
      <c r="I13169">
        <v>0</v>
      </c>
      <c r="J13169">
        <v>1</v>
      </c>
      <c r="K13169">
        <v>0</v>
      </c>
      <c r="L13169" t="s">
        <v>347</v>
      </c>
      <c r="M13169" t="s">
        <v>420</v>
      </c>
      <c r="N13169" t="s">
        <v>149</v>
      </c>
      <c r="O13169" t="s">
        <v>122</v>
      </c>
      <c r="P13169" t="s">
        <v>23</v>
      </c>
      <c r="Q13169" t="s">
        <v>24</v>
      </c>
    </row>
    <row r="13170" spans="1:17" x14ac:dyDescent="0.2">
      <c r="A13170" s="2">
        <v>40341</v>
      </c>
      <c r="B13170" t="s">
        <v>89</v>
      </c>
      <c r="C13170" t="s">
        <v>77</v>
      </c>
      <c r="D13170" t="s">
        <v>50</v>
      </c>
      <c r="E13170" t="s">
        <v>27</v>
      </c>
      <c r="F13170">
        <v>8</v>
      </c>
      <c r="G13170">
        <v>14</v>
      </c>
      <c r="H13170">
        <v>0</v>
      </c>
      <c r="I13170">
        <v>0</v>
      </c>
      <c r="J13170">
        <v>1</v>
      </c>
      <c r="K13170">
        <v>1</v>
      </c>
      <c r="L13170" t="s">
        <v>347</v>
      </c>
      <c r="M13170" t="s">
        <v>924</v>
      </c>
      <c r="N13170" t="s">
        <v>149</v>
      </c>
      <c r="O13170" t="s">
        <v>122</v>
      </c>
      <c r="P13170" t="s">
        <v>23</v>
      </c>
      <c r="Q13170" t="s">
        <v>30</v>
      </c>
    </row>
    <row r="13171" spans="1:17" x14ac:dyDescent="0.2">
      <c r="A13171" s="2">
        <v>40341</v>
      </c>
      <c r="B13171" t="s">
        <v>133</v>
      </c>
      <c r="C13171" t="s">
        <v>153</v>
      </c>
      <c r="D13171" t="s">
        <v>115</v>
      </c>
      <c r="E13171" t="s">
        <v>50</v>
      </c>
      <c r="F13171">
        <v>47</v>
      </c>
      <c r="G13171">
        <v>13</v>
      </c>
      <c r="H13171">
        <v>0</v>
      </c>
      <c r="I13171">
        <v>0</v>
      </c>
      <c r="J13171">
        <v>2</v>
      </c>
      <c r="K13171">
        <v>0</v>
      </c>
      <c r="L13171" t="s">
        <v>347</v>
      </c>
      <c r="M13171" t="s">
        <v>416</v>
      </c>
      <c r="N13171" t="s">
        <v>149</v>
      </c>
      <c r="O13171" t="s">
        <v>122</v>
      </c>
      <c r="P13171" t="s">
        <v>23</v>
      </c>
      <c r="Q13171" t="s">
        <v>24</v>
      </c>
    </row>
    <row r="13172" spans="1:17" x14ac:dyDescent="0.2">
      <c r="A13172" s="2">
        <v>40342</v>
      </c>
      <c r="B13172" t="s">
        <v>150</v>
      </c>
      <c r="C13172" t="s">
        <v>249</v>
      </c>
      <c r="D13172" t="s">
        <v>36</v>
      </c>
      <c r="E13172" t="s">
        <v>50</v>
      </c>
      <c r="F13172">
        <v>30</v>
      </c>
      <c r="G13172">
        <v>25</v>
      </c>
      <c r="H13172">
        <v>0</v>
      </c>
      <c r="I13172">
        <v>0</v>
      </c>
      <c r="J13172">
        <v>0</v>
      </c>
      <c r="K13172">
        <v>1</v>
      </c>
      <c r="L13172" t="s">
        <v>347</v>
      </c>
      <c r="M13172" t="s">
        <v>1055</v>
      </c>
      <c r="N13172" t="s">
        <v>149</v>
      </c>
      <c r="O13172" t="s">
        <v>122</v>
      </c>
      <c r="P13172" t="s">
        <v>23</v>
      </c>
      <c r="Q13172" t="s">
        <v>41</v>
      </c>
    </row>
    <row r="13173" spans="1:17" x14ac:dyDescent="0.2">
      <c r="A13173" s="2">
        <v>40342</v>
      </c>
      <c r="B13173" t="s">
        <v>129</v>
      </c>
      <c r="C13173" t="s">
        <v>55</v>
      </c>
      <c r="D13173" t="s">
        <v>50</v>
      </c>
      <c r="E13173" t="s">
        <v>57</v>
      </c>
      <c r="F13173">
        <v>6</v>
      </c>
      <c r="G13173">
        <v>20</v>
      </c>
      <c r="H13173">
        <v>0</v>
      </c>
      <c r="I13173">
        <v>0</v>
      </c>
      <c r="J13173">
        <v>4</v>
      </c>
      <c r="K13173">
        <v>0</v>
      </c>
      <c r="L13173" t="s">
        <v>347</v>
      </c>
      <c r="M13173" t="s">
        <v>566</v>
      </c>
      <c r="N13173" t="s">
        <v>149</v>
      </c>
      <c r="O13173" t="s">
        <v>122</v>
      </c>
      <c r="P13173" t="s">
        <v>23</v>
      </c>
      <c r="Q13173" t="s">
        <v>24</v>
      </c>
    </row>
    <row r="13174" spans="1:17" x14ac:dyDescent="0.2">
      <c r="A13174" s="2">
        <v>40342</v>
      </c>
      <c r="B13174" t="s">
        <v>1204</v>
      </c>
      <c r="C13174" t="s">
        <v>199</v>
      </c>
      <c r="D13174" t="s">
        <v>50</v>
      </c>
      <c r="E13174" t="s">
        <v>36</v>
      </c>
      <c r="F13174">
        <v>15</v>
      </c>
      <c r="G13174">
        <v>32</v>
      </c>
      <c r="H13174">
        <v>0</v>
      </c>
      <c r="I13174">
        <v>0</v>
      </c>
      <c r="J13174">
        <v>0</v>
      </c>
      <c r="K13174">
        <v>1</v>
      </c>
      <c r="L13174" t="s">
        <v>347</v>
      </c>
      <c r="M13174" t="s">
        <v>414</v>
      </c>
      <c r="N13174" t="s">
        <v>149</v>
      </c>
      <c r="O13174" t="s">
        <v>122</v>
      </c>
      <c r="P13174" t="s">
        <v>23</v>
      </c>
      <c r="Q13174" t="s">
        <v>41</v>
      </c>
    </row>
    <row r="13175" spans="1:17" x14ac:dyDescent="0.2">
      <c r="A13175" s="2">
        <v>40343</v>
      </c>
      <c r="B13175" t="s">
        <v>119</v>
      </c>
      <c r="C13175" t="s">
        <v>38</v>
      </c>
      <c r="D13175" t="s">
        <v>50</v>
      </c>
      <c r="E13175" t="s">
        <v>19</v>
      </c>
      <c r="F13175">
        <v>5</v>
      </c>
      <c r="G13175">
        <v>31</v>
      </c>
      <c r="H13175">
        <v>0</v>
      </c>
      <c r="I13175">
        <v>0</v>
      </c>
      <c r="J13175">
        <v>1</v>
      </c>
      <c r="K13175">
        <v>1</v>
      </c>
      <c r="L13175" t="s">
        <v>347</v>
      </c>
      <c r="M13175" t="s">
        <v>871</v>
      </c>
      <c r="N13175" t="s">
        <v>149</v>
      </c>
      <c r="O13175" t="s">
        <v>122</v>
      </c>
      <c r="P13175" t="s">
        <v>23</v>
      </c>
      <c r="Q13175" t="s">
        <v>30</v>
      </c>
    </row>
    <row r="13176" spans="1:17" x14ac:dyDescent="0.2">
      <c r="A13176" s="2">
        <v>40343</v>
      </c>
      <c r="B13176" t="s">
        <v>143</v>
      </c>
      <c r="C13176" t="s">
        <v>120</v>
      </c>
      <c r="D13176" t="s">
        <v>115</v>
      </c>
      <c r="E13176" t="s">
        <v>36</v>
      </c>
      <c r="F13176">
        <v>45</v>
      </c>
      <c r="G13176">
        <v>19</v>
      </c>
      <c r="H13176">
        <v>0</v>
      </c>
      <c r="I13176">
        <v>0</v>
      </c>
      <c r="J13176">
        <v>1</v>
      </c>
      <c r="K13176">
        <v>0</v>
      </c>
      <c r="L13176" t="s">
        <v>347</v>
      </c>
      <c r="M13176" t="s">
        <v>565</v>
      </c>
      <c r="N13176" t="s">
        <v>149</v>
      </c>
      <c r="O13176" t="s">
        <v>122</v>
      </c>
      <c r="P13176" t="s">
        <v>23</v>
      </c>
      <c r="Q13176" t="s">
        <v>24</v>
      </c>
    </row>
    <row r="13177" spans="1:17" x14ac:dyDescent="0.2">
      <c r="A13177" s="2">
        <v>40343</v>
      </c>
      <c r="B13177" t="s">
        <v>126</v>
      </c>
      <c r="C13177" t="s">
        <v>72</v>
      </c>
      <c r="D13177" t="s">
        <v>50</v>
      </c>
      <c r="E13177" t="s">
        <v>50</v>
      </c>
      <c r="F13177">
        <v>4</v>
      </c>
      <c r="G13177">
        <v>36</v>
      </c>
      <c r="H13177">
        <v>0</v>
      </c>
      <c r="I13177">
        <v>0</v>
      </c>
      <c r="J13177">
        <v>2</v>
      </c>
      <c r="K13177">
        <v>0</v>
      </c>
      <c r="L13177" t="s">
        <v>347</v>
      </c>
      <c r="M13177" t="s">
        <v>420</v>
      </c>
      <c r="N13177" t="s">
        <v>149</v>
      </c>
      <c r="O13177" t="s">
        <v>122</v>
      </c>
      <c r="P13177" t="s">
        <v>23</v>
      </c>
      <c r="Q13177" t="s">
        <v>24</v>
      </c>
    </row>
    <row r="13178" spans="1:17" x14ac:dyDescent="0.2">
      <c r="A13178" s="2">
        <v>40344</v>
      </c>
      <c r="B13178" t="s">
        <v>25</v>
      </c>
      <c r="C13178" t="s">
        <v>163</v>
      </c>
      <c r="D13178" t="s">
        <v>19</v>
      </c>
      <c r="E13178" t="s">
        <v>115</v>
      </c>
      <c r="F13178">
        <v>1</v>
      </c>
      <c r="G13178">
        <v>105</v>
      </c>
      <c r="H13178">
        <v>0</v>
      </c>
      <c r="I13178">
        <v>0</v>
      </c>
      <c r="J13178">
        <v>2</v>
      </c>
      <c r="K13178">
        <v>1</v>
      </c>
      <c r="L13178" t="s">
        <v>347</v>
      </c>
      <c r="M13178" t="s">
        <v>420</v>
      </c>
      <c r="N13178" t="s">
        <v>149</v>
      </c>
      <c r="O13178" t="s">
        <v>122</v>
      </c>
      <c r="P13178" t="s">
        <v>23</v>
      </c>
      <c r="Q13178" t="s">
        <v>24</v>
      </c>
    </row>
    <row r="13179" spans="1:17" x14ac:dyDescent="0.2">
      <c r="A13179" s="2">
        <v>40344</v>
      </c>
      <c r="B13179" t="s">
        <v>136</v>
      </c>
      <c r="C13179" t="s">
        <v>82</v>
      </c>
      <c r="D13179" t="s">
        <v>36</v>
      </c>
      <c r="E13179" t="s">
        <v>50</v>
      </c>
      <c r="F13179">
        <v>27</v>
      </c>
      <c r="G13179">
        <v>3</v>
      </c>
      <c r="H13179">
        <v>0</v>
      </c>
      <c r="I13179">
        <v>0</v>
      </c>
      <c r="J13179">
        <v>0</v>
      </c>
      <c r="K13179">
        <v>0</v>
      </c>
      <c r="L13179" t="s">
        <v>347</v>
      </c>
      <c r="M13179" t="s">
        <v>416</v>
      </c>
      <c r="N13179" t="s">
        <v>149</v>
      </c>
      <c r="O13179" t="s">
        <v>122</v>
      </c>
      <c r="P13179" t="s">
        <v>23</v>
      </c>
      <c r="Q13179" t="s">
        <v>30</v>
      </c>
    </row>
    <row r="13180" spans="1:17" x14ac:dyDescent="0.2">
      <c r="A13180" s="2">
        <v>40344</v>
      </c>
      <c r="B13180" t="s">
        <v>442</v>
      </c>
      <c r="C13180" t="s">
        <v>244</v>
      </c>
      <c r="D13180" t="s">
        <v>57</v>
      </c>
      <c r="E13180" t="s">
        <v>50</v>
      </c>
      <c r="F13180">
        <v>78</v>
      </c>
      <c r="G13180">
        <v>34</v>
      </c>
      <c r="H13180">
        <v>0</v>
      </c>
      <c r="I13180">
        <v>0</v>
      </c>
      <c r="J13180">
        <v>1</v>
      </c>
      <c r="K13180">
        <v>1</v>
      </c>
      <c r="L13180" t="s">
        <v>347</v>
      </c>
      <c r="M13180" t="s">
        <v>924</v>
      </c>
      <c r="N13180" t="s">
        <v>149</v>
      </c>
      <c r="O13180" t="s">
        <v>122</v>
      </c>
      <c r="P13180" t="s">
        <v>23</v>
      </c>
      <c r="Q13180" t="s">
        <v>30</v>
      </c>
    </row>
    <row r="13181" spans="1:17" x14ac:dyDescent="0.2">
      <c r="A13181" s="2">
        <v>40345</v>
      </c>
      <c r="B13181" t="s">
        <v>304</v>
      </c>
      <c r="C13181" t="s">
        <v>107</v>
      </c>
      <c r="D13181" t="s">
        <v>27</v>
      </c>
      <c r="E13181" t="s">
        <v>19</v>
      </c>
      <c r="F13181">
        <v>38</v>
      </c>
      <c r="G13181">
        <v>18</v>
      </c>
      <c r="H13181">
        <v>0</v>
      </c>
      <c r="I13181">
        <v>0</v>
      </c>
      <c r="J13181">
        <v>0</v>
      </c>
      <c r="K13181">
        <v>1</v>
      </c>
      <c r="L13181" t="s">
        <v>347</v>
      </c>
      <c r="M13181" t="s">
        <v>1412</v>
      </c>
      <c r="N13181" t="s">
        <v>149</v>
      </c>
      <c r="O13181" t="s">
        <v>122</v>
      </c>
      <c r="P13181" t="s">
        <v>23</v>
      </c>
      <c r="Q13181" t="s">
        <v>41</v>
      </c>
    </row>
    <row r="13182" spans="1:17" x14ac:dyDescent="0.2">
      <c r="A13182" s="2">
        <v>40345</v>
      </c>
      <c r="B13182" t="s">
        <v>149</v>
      </c>
      <c r="C13182" t="s">
        <v>18</v>
      </c>
      <c r="D13182" t="s">
        <v>36</v>
      </c>
      <c r="E13182" t="s">
        <v>19</v>
      </c>
      <c r="F13182">
        <v>83</v>
      </c>
      <c r="G13182">
        <v>16</v>
      </c>
      <c r="H13182">
        <v>0</v>
      </c>
      <c r="I13182">
        <v>0</v>
      </c>
      <c r="J13182">
        <v>0</v>
      </c>
      <c r="K13182">
        <v>3</v>
      </c>
      <c r="L13182" t="s">
        <v>347</v>
      </c>
      <c r="M13182" t="s">
        <v>414</v>
      </c>
      <c r="N13182" t="s">
        <v>149</v>
      </c>
      <c r="O13182" t="s">
        <v>22</v>
      </c>
      <c r="P13182" t="s">
        <v>23</v>
      </c>
      <c r="Q13182" t="s">
        <v>41</v>
      </c>
    </row>
    <row r="13183" spans="1:17" x14ac:dyDescent="0.2">
      <c r="A13183" s="2">
        <v>40345</v>
      </c>
      <c r="B13183" t="s">
        <v>106</v>
      </c>
      <c r="C13183" t="s">
        <v>53</v>
      </c>
      <c r="D13183" t="s">
        <v>50</v>
      </c>
      <c r="E13183" t="s">
        <v>50</v>
      </c>
      <c r="F13183">
        <v>2</v>
      </c>
      <c r="G13183">
        <v>24</v>
      </c>
      <c r="H13183">
        <v>0</v>
      </c>
      <c r="I13183">
        <v>0</v>
      </c>
      <c r="J13183">
        <v>0</v>
      </c>
      <c r="K13183">
        <v>1</v>
      </c>
      <c r="L13183" t="s">
        <v>347</v>
      </c>
      <c r="M13183" t="s">
        <v>566</v>
      </c>
      <c r="N13183" t="s">
        <v>149</v>
      </c>
      <c r="O13183" t="s">
        <v>122</v>
      </c>
      <c r="P13183" t="s">
        <v>23</v>
      </c>
      <c r="Q13183" t="s">
        <v>41</v>
      </c>
    </row>
    <row r="13184" spans="1:17" x14ac:dyDescent="0.2">
      <c r="A13184" s="2">
        <v>40346</v>
      </c>
      <c r="B13184" t="s">
        <v>39</v>
      </c>
      <c r="C13184" t="s">
        <v>133</v>
      </c>
      <c r="D13184" t="s">
        <v>19</v>
      </c>
      <c r="E13184" t="s">
        <v>115</v>
      </c>
      <c r="F13184">
        <v>7</v>
      </c>
      <c r="G13184">
        <v>47</v>
      </c>
      <c r="H13184">
        <v>0</v>
      </c>
      <c r="I13184">
        <v>0</v>
      </c>
      <c r="J13184">
        <v>4</v>
      </c>
      <c r="K13184">
        <v>1</v>
      </c>
      <c r="L13184" t="s">
        <v>347</v>
      </c>
      <c r="M13184" t="s">
        <v>420</v>
      </c>
      <c r="N13184" t="s">
        <v>149</v>
      </c>
      <c r="O13184" t="s">
        <v>122</v>
      </c>
      <c r="P13184" t="s">
        <v>23</v>
      </c>
      <c r="Q13184" t="s">
        <v>24</v>
      </c>
    </row>
    <row r="13185" spans="1:17" x14ac:dyDescent="0.2">
      <c r="A13185" s="2">
        <v>40346</v>
      </c>
      <c r="B13185" t="s">
        <v>67</v>
      </c>
      <c r="C13185" t="s">
        <v>26</v>
      </c>
      <c r="D13185" t="s">
        <v>50</v>
      </c>
      <c r="E13185" t="s">
        <v>27</v>
      </c>
      <c r="F13185">
        <v>9</v>
      </c>
      <c r="G13185">
        <v>17</v>
      </c>
      <c r="H13185">
        <v>0</v>
      </c>
      <c r="I13185">
        <v>0</v>
      </c>
      <c r="J13185">
        <v>0</v>
      </c>
      <c r="K13185">
        <v>2</v>
      </c>
      <c r="L13185" t="s">
        <v>347</v>
      </c>
      <c r="M13185" t="s">
        <v>1055</v>
      </c>
      <c r="N13185" t="s">
        <v>149</v>
      </c>
      <c r="O13185" t="s">
        <v>122</v>
      </c>
      <c r="P13185" t="s">
        <v>23</v>
      </c>
      <c r="Q13185" t="s">
        <v>41</v>
      </c>
    </row>
    <row r="13186" spans="1:17" x14ac:dyDescent="0.2">
      <c r="A13186" s="2">
        <v>40346</v>
      </c>
      <c r="B13186" t="s">
        <v>153</v>
      </c>
      <c r="C13186" t="s">
        <v>135</v>
      </c>
      <c r="D13186" t="s">
        <v>50</v>
      </c>
      <c r="E13186" t="s">
        <v>36</v>
      </c>
      <c r="F13186">
        <v>13</v>
      </c>
      <c r="G13186">
        <v>21</v>
      </c>
      <c r="H13186">
        <v>0</v>
      </c>
      <c r="I13186">
        <v>0</v>
      </c>
      <c r="J13186">
        <v>2</v>
      </c>
      <c r="K13186">
        <v>1</v>
      </c>
      <c r="L13186" t="s">
        <v>347</v>
      </c>
      <c r="M13186" t="s">
        <v>565</v>
      </c>
      <c r="N13186" t="s">
        <v>149</v>
      </c>
      <c r="O13186" t="s">
        <v>122</v>
      </c>
      <c r="P13186" t="s">
        <v>23</v>
      </c>
      <c r="Q13186" t="s">
        <v>24</v>
      </c>
    </row>
    <row r="13187" spans="1:17" x14ac:dyDescent="0.2">
      <c r="A13187" s="2">
        <v>40347</v>
      </c>
      <c r="B13187" t="s">
        <v>89</v>
      </c>
      <c r="C13187" t="s">
        <v>150</v>
      </c>
      <c r="D13187" t="s">
        <v>50</v>
      </c>
      <c r="E13187" t="s">
        <v>36</v>
      </c>
      <c r="F13187">
        <v>8</v>
      </c>
      <c r="G13187">
        <v>30</v>
      </c>
      <c r="H13187">
        <v>0</v>
      </c>
      <c r="I13187">
        <v>0</v>
      </c>
      <c r="J13187">
        <v>0</v>
      </c>
      <c r="K13187">
        <v>0</v>
      </c>
      <c r="L13187" t="s">
        <v>347</v>
      </c>
      <c r="M13187" t="s">
        <v>871</v>
      </c>
      <c r="N13187" t="s">
        <v>149</v>
      </c>
      <c r="O13187" t="s">
        <v>122</v>
      </c>
      <c r="P13187" t="s">
        <v>23</v>
      </c>
      <c r="Q13187" t="s">
        <v>30</v>
      </c>
    </row>
    <row r="13188" spans="1:17" x14ac:dyDescent="0.2">
      <c r="A13188" s="2">
        <v>40347</v>
      </c>
      <c r="B13188" t="s">
        <v>129</v>
      </c>
      <c r="C13188" t="s">
        <v>1204</v>
      </c>
      <c r="D13188" t="s">
        <v>50</v>
      </c>
      <c r="E13188" t="s">
        <v>50</v>
      </c>
      <c r="F13188">
        <v>6</v>
      </c>
      <c r="G13188">
        <v>15</v>
      </c>
      <c r="H13188">
        <v>0</v>
      </c>
      <c r="I13188">
        <v>0</v>
      </c>
      <c r="J13188">
        <v>0</v>
      </c>
      <c r="K13188">
        <v>1</v>
      </c>
      <c r="L13188" t="s">
        <v>347</v>
      </c>
      <c r="M13188" t="s">
        <v>416</v>
      </c>
      <c r="N13188" t="s">
        <v>149</v>
      </c>
      <c r="O13188" t="s">
        <v>122</v>
      </c>
      <c r="P13188" t="s">
        <v>23</v>
      </c>
      <c r="Q13188" t="s">
        <v>41</v>
      </c>
    </row>
    <row r="13189" spans="1:17" x14ac:dyDescent="0.2">
      <c r="A13189" s="2">
        <v>40347</v>
      </c>
      <c r="B13189" t="s">
        <v>73</v>
      </c>
      <c r="C13189" t="s">
        <v>101</v>
      </c>
      <c r="D13189" t="s">
        <v>50</v>
      </c>
      <c r="E13189" t="s">
        <v>50</v>
      </c>
      <c r="F13189">
        <v>49</v>
      </c>
      <c r="G13189">
        <v>46</v>
      </c>
      <c r="H13189">
        <v>0</v>
      </c>
      <c r="I13189">
        <v>0</v>
      </c>
      <c r="J13189">
        <v>0</v>
      </c>
      <c r="K13189">
        <v>0</v>
      </c>
      <c r="L13189" t="s">
        <v>361</v>
      </c>
      <c r="M13189" t="s">
        <v>806</v>
      </c>
      <c r="N13189" t="s">
        <v>73</v>
      </c>
      <c r="O13189" t="s">
        <v>22</v>
      </c>
      <c r="P13189" t="s">
        <v>23</v>
      </c>
      <c r="Q13189" t="s">
        <v>30</v>
      </c>
    </row>
    <row r="13190" spans="1:17" x14ac:dyDescent="0.2">
      <c r="A13190" s="2">
        <v>40347</v>
      </c>
      <c r="B13190" t="s">
        <v>249</v>
      </c>
      <c r="C13190" t="s">
        <v>77</v>
      </c>
      <c r="D13190" t="s">
        <v>50</v>
      </c>
      <c r="E13190" t="s">
        <v>27</v>
      </c>
      <c r="F13190">
        <v>25</v>
      </c>
      <c r="G13190">
        <v>14</v>
      </c>
      <c r="H13190">
        <v>0</v>
      </c>
      <c r="I13190">
        <v>0</v>
      </c>
      <c r="J13190">
        <v>2</v>
      </c>
      <c r="K13190">
        <v>2</v>
      </c>
      <c r="L13190" t="s">
        <v>347</v>
      </c>
      <c r="M13190" t="s">
        <v>420</v>
      </c>
      <c r="N13190" t="s">
        <v>149</v>
      </c>
      <c r="O13190" t="s">
        <v>122</v>
      </c>
      <c r="P13190" t="s">
        <v>23</v>
      </c>
      <c r="Q13190" t="s">
        <v>30</v>
      </c>
    </row>
    <row r="13191" spans="1:17" x14ac:dyDescent="0.2">
      <c r="A13191" s="2">
        <v>40348</v>
      </c>
      <c r="B13191" t="s">
        <v>120</v>
      </c>
      <c r="C13191" t="s">
        <v>72</v>
      </c>
      <c r="D13191" t="s">
        <v>36</v>
      </c>
      <c r="E13191" t="s">
        <v>50</v>
      </c>
      <c r="F13191">
        <v>19</v>
      </c>
      <c r="G13191">
        <v>36</v>
      </c>
      <c r="H13191">
        <v>0</v>
      </c>
      <c r="I13191">
        <v>0</v>
      </c>
      <c r="J13191">
        <v>1</v>
      </c>
      <c r="K13191">
        <v>2</v>
      </c>
      <c r="L13191" t="s">
        <v>347</v>
      </c>
      <c r="M13191" t="s">
        <v>414</v>
      </c>
      <c r="N13191" t="s">
        <v>149</v>
      </c>
      <c r="O13191" t="s">
        <v>122</v>
      </c>
      <c r="P13191" t="s">
        <v>23</v>
      </c>
      <c r="Q13191" t="s">
        <v>41</v>
      </c>
    </row>
    <row r="13192" spans="1:17" x14ac:dyDescent="0.2">
      <c r="A13192" s="2">
        <v>40348</v>
      </c>
      <c r="B13192" t="s">
        <v>81</v>
      </c>
      <c r="C13192" t="s">
        <v>101</v>
      </c>
      <c r="D13192" t="s">
        <v>50</v>
      </c>
      <c r="E13192" t="s">
        <v>50</v>
      </c>
      <c r="F13192">
        <v>99</v>
      </c>
      <c r="G13192">
        <v>46</v>
      </c>
      <c r="H13192">
        <v>0</v>
      </c>
      <c r="I13192">
        <v>0</v>
      </c>
      <c r="J13192">
        <v>0</v>
      </c>
      <c r="K13192">
        <v>0</v>
      </c>
      <c r="L13192" t="s">
        <v>361</v>
      </c>
      <c r="M13192" t="s">
        <v>806</v>
      </c>
      <c r="N13192" t="s">
        <v>73</v>
      </c>
      <c r="O13192" t="s">
        <v>122</v>
      </c>
      <c r="P13192" t="s">
        <v>23</v>
      </c>
      <c r="Q13192" t="s">
        <v>30</v>
      </c>
    </row>
    <row r="13193" spans="1:17" x14ac:dyDescent="0.2">
      <c r="A13193" s="2">
        <v>40348</v>
      </c>
      <c r="B13193" t="s">
        <v>199</v>
      </c>
      <c r="C13193" t="s">
        <v>55</v>
      </c>
      <c r="D13193" t="s">
        <v>36</v>
      </c>
      <c r="E13193" t="s">
        <v>57</v>
      </c>
      <c r="F13193">
        <v>32</v>
      </c>
      <c r="G13193">
        <v>20</v>
      </c>
      <c r="H13193">
        <v>0</v>
      </c>
      <c r="I13193">
        <v>0</v>
      </c>
      <c r="J13193">
        <v>1</v>
      </c>
      <c r="K13193">
        <v>1</v>
      </c>
      <c r="L13193" t="s">
        <v>347</v>
      </c>
      <c r="M13193" t="s">
        <v>924</v>
      </c>
      <c r="N13193" t="s">
        <v>149</v>
      </c>
      <c r="O13193" t="s">
        <v>122</v>
      </c>
      <c r="P13193" t="s">
        <v>23</v>
      </c>
      <c r="Q13193" t="s">
        <v>30</v>
      </c>
    </row>
    <row r="13194" spans="1:17" x14ac:dyDescent="0.2">
      <c r="A13194" s="2">
        <v>40348</v>
      </c>
      <c r="B13194" t="s">
        <v>126</v>
      </c>
      <c r="C13194" t="s">
        <v>143</v>
      </c>
      <c r="D13194" t="s">
        <v>50</v>
      </c>
      <c r="E13194" t="s">
        <v>115</v>
      </c>
      <c r="F13194">
        <v>4</v>
      </c>
      <c r="G13194">
        <v>45</v>
      </c>
      <c r="H13194">
        <v>0</v>
      </c>
      <c r="I13194">
        <v>0</v>
      </c>
      <c r="J13194">
        <v>1</v>
      </c>
      <c r="K13194">
        <v>0</v>
      </c>
      <c r="L13194" t="s">
        <v>347</v>
      </c>
      <c r="M13194" t="s">
        <v>566</v>
      </c>
      <c r="N13194" t="s">
        <v>149</v>
      </c>
      <c r="O13194" t="s">
        <v>122</v>
      </c>
      <c r="P13194" t="s">
        <v>23</v>
      </c>
      <c r="Q13194" t="s">
        <v>24</v>
      </c>
    </row>
    <row r="13195" spans="1:17" x14ac:dyDescent="0.2">
      <c r="A13195" s="2">
        <v>40348</v>
      </c>
      <c r="B13195" t="s">
        <v>237</v>
      </c>
      <c r="C13195" t="s">
        <v>756</v>
      </c>
      <c r="D13195" t="s">
        <v>36</v>
      </c>
      <c r="E13195" t="s">
        <v>36</v>
      </c>
      <c r="F13195">
        <v>162</v>
      </c>
      <c r="G13195">
        <v>143</v>
      </c>
      <c r="H13195">
        <v>0</v>
      </c>
      <c r="I13195">
        <v>0</v>
      </c>
      <c r="J13195">
        <v>1</v>
      </c>
      <c r="K13195">
        <v>1</v>
      </c>
      <c r="L13195" t="s">
        <v>28</v>
      </c>
      <c r="M13195" t="s">
        <v>366</v>
      </c>
      <c r="N13195" t="s">
        <v>237</v>
      </c>
      <c r="O13195" t="s">
        <v>22</v>
      </c>
      <c r="P13195" t="s">
        <v>23</v>
      </c>
      <c r="Q13195" t="s">
        <v>30</v>
      </c>
    </row>
    <row r="13196" spans="1:17" x14ac:dyDescent="0.2">
      <c r="A13196" s="2">
        <v>40349</v>
      </c>
      <c r="B13196" t="s">
        <v>25</v>
      </c>
      <c r="C13196" t="s">
        <v>136</v>
      </c>
      <c r="D13196" t="s">
        <v>19</v>
      </c>
      <c r="E13196" t="s">
        <v>36</v>
      </c>
      <c r="F13196">
        <v>1</v>
      </c>
      <c r="G13196">
        <v>27</v>
      </c>
      <c r="H13196">
        <v>0</v>
      </c>
      <c r="I13196">
        <v>0</v>
      </c>
      <c r="J13196">
        <v>3</v>
      </c>
      <c r="K13196">
        <v>1</v>
      </c>
      <c r="L13196" t="s">
        <v>347</v>
      </c>
      <c r="M13196" t="s">
        <v>420</v>
      </c>
      <c r="N13196" t="s">
        <v>149</v>
      </c>
      <c r="O13196" t="s">
        <v>122</v>
      </c>
      <c r="P13196" t="s">
        <v>23</v>
      </c>
      <c r="Q13196" t="s">
        <v>24</v>
      </c>
    </row>
    <row r="13197" spans="1:17" x14ac:dyDescent="0.2">
      <c r="A13197" s="2">
        <v>40349</v>
      </c>
      <c r="B13197" t="s">
        <v>119</v>
      </c>
      <c r="C13197" t="s">
        <v>442</v>
      </c>
      <c r="D13197" t="s">
        <v>50</v>
      </c>
      <c r="E13197" t="s">
        <v>57</v>
      </c>
      <c r="F13197">
        <v>5</v>
      </c>
      <c r="G13197">
        <v>78</v>
      </c>
      <c r="H13197">
        <v>0</v>
      </c>
      <c r="I13197">
        <v>0</v>
      </c>
      <c r="J13197">
        <v>1</v>
      </c>
      <c r="K13197">
        <v>1</v>
      </c>
      <c r="L13197" t="s">
        <v>347</v>
      </c>
      <c r="M13197" t="s">
        <v>1412</v>
      </c>
      <c r="N13197" t="s">
        <v>149</v>
      </c>
      <c r="O13197" t="s">
        <v>122</v>
      </c>
      <c r="P13197" t="s">
        <v>23</v>
      </c>
      <c r="Q13197" t="s">
        <v>30</v>
      </c>
    </row>
    <row r="13198" spans="1:17" x14ac:dyDescent="0.2">
      <c r="A13198" s="2">
        <v>40349</v>
      </c>
      <c r="B13198" t="s">
        <v>73</v>
      </c>
      <c r="C13198" t="s">
        <v>81</v>
      </c>
      <c r="D13198" t="s">
        <v>50</v>
      </c>
      <c r="E13198" t="s">
        <v>50</v>
      </c>
      <c r="F13198">
        <v>49</v>
      </c>
      <c r="G13198">
        <v>99</v>
      </c>
      <c r="H13198">
        <v>0</v>
      </c>
      <c r="I13198">
        <v>0</v>
      </c>
      <c r="J13198">
        <v>2</v>
      </c>
      <c r="K13198">
        <v>0</v>
      </c>
      <c r="L13198" t="s">
        <v>361</v>
      </c>
      <c r="M13198" t="s">
        <v>806</v>
      </c>
      <c r="N13198" t="s">
        <v>73</v>
      </c>
      <c r="O13198" t="s">
        <v>22</v>
      </c>
      <c r="P13198" t="s">
        <v>23</v>
      </c>
      <c r="Q13198" t="s">
        <v>24</v>
      </c>
    </row>
    <row r="13199" spans="1:17" x14ac:dyDescent="0.2">
      <c r="A13199" s="2">
        <v>40349</v>
      </c>
      <c r="B13199" t="s">
        <v>244</v>
      </c>
      <c r="C13199" t="s">
        <v>38</v>
      </c>
      <c r="D13199" t="s">
        <v>50</v>
      </c>
      <c r="E13199" t="s">
        <v>19</v>
      </c>
      <c r="F13199">
        <v>34</v>
      </c>
      <c r="G13199">
        <v>31</v>
      </c>
      <c r="H13199">
        <v>0</v>
      </c>
      <c r="I13199">
        <v>0</v>
      </c>
      <c r="J13199">
        <v>0</v>
      </c>
      <c r="K13199">
        <v>2</v>
      </c>
      <c r="L13199" t="s">
        <v>347</v>
      </c>
      <c r="M13199" t="s">
        <v>565</v>
      </c>
      <c r="N13199" t="s">
        <v>149</v>
      </c>
      <c r="O13199" t="s">
        <v>122</v>
      </c>
      <c r="P13199" t="s">
        <v>23</v>
      </c>
      <c r="Q13199" t="s">
        <v>41</v>
      </c>
    </row>
    <row r="13200" spans="1:17" x14ac:dyDescent="0.2">
      <c r="A13200" s="2">
        <v>40349</v>
      </c>
      <c r="B13200" t="s">
        <v>380</v>
      </c>
      <c r="C13200" t="s">
        <v>128</v>
      </c>
      <c r="D13200" t="s">
        <v>36</v>
      </c>
      <c r="E13200" t="s">
        <v>36</v>
      </c>
      <c r="F13200">
        <v>118</v>
      </c>
      <c r="G13200">
        <v>55</v>
      </c>
      <c r="H13200">
        <v>0</v>
      </c>
      <c r="I13200">
        <v>0</v>
      </c>
      <c r="J13200">
        <v>2</v>
      </c>
      <c r="K13200">
        <v>6</v>
      </c>
      <c r="L13200" t="s">
        <v>28</v>
      </c>
      <c r="M13200" t="s">
        <v>918</v>
      </c>
      <c r="N13200" t="s">
        <v>380</v>
      </c>
      <c r="O13200" t="s">
        <v>22</v>
      </c>
      <c r="P13200" t="s">
        <v>23</v>
      </c>
      <c r="Q13200" t="s">
        <v>41</v>
      </c>
    </row>
    <row r="13201" spans="1:17" x14ac:dyDescent="0.2">
      <c r="A13201" s="2">
        <v>40350</v>
      </c>
      <c r="B13201" t="s">
        <v>107</v>
      </c>
      <c r="C13201" t="s">
        <v>53</v>
      </c>
      <c r="D13201" t="s">
        <v>19</v>
      </c>
      <c r="E13201" t="s">
        <v>50</v>
      </c>
      <c r="F13201">
        <v>18</v>
      </c>
      <c r="G13201">
        <v>24</v>
      </c>
      <c r="H13201">
        <v>0</v>
      </c>
      <c r="I13201">
        <v>0</v>
      </c>
      <c r="J13201">
        <v>1</v>
      </c>
      <c r="K13201">
        <v>0</v>
      </c>
      <c r="L13201" t="s">
        <v>347</v>
      </c>
      <c r="M13201" t="s">
        <v>416</v>
      </c>
      <c r="N13201" t="s">
        <v>149</v>
      </c>
      <c r="O13201" t="s">
        <v>122</v>
      </c>
      <c r="P13201" t="s">
        <v>23</v>
      </c>
      <c r="Q13201" t="s">
        <v>24</v>
      </c>
    </row>
    <row r="13202" spans="1:17" x14ac:dyDescent="0.2">
      <c r="A13202" s="2">
        <v>40350</v>
      </c>
      <c r="B13202" t="s">
        <v>82</v>
      </c>
      <c r="C13202" t="s">
        <v>163</v>
      </c>
      <c r="D13202" t="s">
        <v>50</v>
      </c>
      <c r="E13202" t="s">
        <v>115</v>
      </c>
      <c r="F13202">
        <v>3</v>
      </c>
      <c r="G13202">
        <v>105</v>
      </c>
      <c r="H13202">
        <v>0</v>
      </c>
      <c r="I13202">
        <v>0</v>
      </c>
      <c r="J13202">
        <v>7</v>
      </c>
      <c r="K13202">
        <v>0</v>
      </c>
      <c r="L13202" t="s">
        <v>347</v>
      </c>
      <c r="M13202" t="s">
        <v>871</v>
      </c>
      <c r="N13202" t="s">
        <v>149</v>
      </c>
      <c r="O13202" t="s">
        <v>122</v>
      </c>
      <c r="P13202" t="s">
        <v>23</v>
      </c>
      <c r="Q13202" t="s">
        <v>24</v>
      </c>
    </row>
    <row r="13203" spans="1:17" x14ac:dyDescent="0.2">
      <c r="A13203" s="2">
        <v>40350</v>
      </c>
      <c r="B13203" t="s">
        <v>106</v>
      </c>
      <c r="C13203" t="s">
        <v>304</v>
      </c>
      <c r="D13203" t="s">
        <v>50</v>
      </c>
      <c r="E13203" t="s">
        <v>27</v>
      </c>
      <c r="F13203">
        <v>2</v>
      </c>
      <c r="G13203">
        <v>38</v>
      </c>
      <c r="H13203">
        <v>0</v>
      </c>
      <c r="I13203">
        <v>0</v>
      </c>
      <c r="J13203">
        <v>2</v>
      </c>
      <c r="K13203">
        <v>0</v>
      </c>
      <c r="L13203" t="s">
        <v>347</v>
      </c>
      <c r="M13203" t="s">
        <v>420</v>
      </c>
      <c r="N13203" t="s">
        <v>149</v>
      </c>
      <c r="O13203" t="s">
        <v>122</v>
      </c>
      <c r="P13203" t="s">
        <v>23</v>
      </c>
      <c r="Q13203" t="s">
        <v>24</v>
      </c>
    </row>
    <row r="13204" spans="1:17" x14ac:dyDescent="0.2">
      <c r="A13204" s="2">
        <v>40351</v>
      </c>
      <c r="B13204" t="s">
        <v>153</v>
      </c>
      <c r="C13204" t="s">
        <v>39</v>
      </c>
      <c r="D13204" t="s">
        <v>50</v>
      </c>
      <c r="E13204" t="s">
        <v>19</v>
      </c>
      <c r="F13204">
        <v>13</v>
      </c>
      <c r="G13204">
        <v>7</v>
      </c>
      <c r="H13204">
        <v>0</v>
      </c>
      <c r="I13204">
        <v>0</v>
      </c>
      <c r="J13204">
        <v>0</v>
      </c>
      <c r="K13204">
        <v>2</v>
      </c>
      <c r="L13204" t="s">
        <v>347</v>
      </c>
      <c r="M13204" t="s">
        <v>1055</v>
      </c>
      <c r="N13204" t="s">
        <v>149</v>
      </c>
      <c r="O13204" t="s">
        <v>122</v>
      </c>
      <c r="P13204" t="s">
        <v>23</v>
      </c>
      <c r="Q13204" t="s">
        <v>41</v>
      </c>
    </row>
    <row r="13205" spans="1:17" x14ac:dyDescent="0.2">
      <c r="A13205" s="2">
        <v>40351</v>
      </c>
      <c r="B13205" t="s">
        <v>26</v>
      </c>
      <c r="C13205" t="s">
        <v>18</v>
      </c>
      <c r="D13205" t="s">
        <v>27</v>
      </c>
      <c r="E13205" t="s">
        <v>19</v>
      </c>
      <c r="F13205">
        <v>17</v>
      </c>
      <c r="G13205">
        <v>16</v>
      </c>
      <c r="H13205">
        <v>0</v>
      </c>
      <c r="I13205">
        <v>0</v>
      </c>
      <c r="J13205">
        <v>0</v>
      </c>
      <c r="K13205">
        <v>1</v>
      </c>
      <c r="L13205" t="s">
        <v>347</v>
      </c>
      <c r="M13205" t="s">
        <v>924</v>
      </c>
      <c r="N13205" t="s">
        <v>149</v>
      </c>
      <c r="O13205" t="s">
        <v>122</v>
      </c>
      <c r="P13205" t="s">
        <v>23</v>
      </c>
      <c r="Q13205" t="s">
        <v>41</v>
      </c>
    </row>
    <row r="13206" spans="1:17" x14ac:dyDescent="0.2">
      <c r="A13206" s="2">
        <v>40351</v>
      </c>
      <c r="B13206" t="s">
        <v>135</v>
      </c>
      <c r="C13206" t="s">
        <v>133</v>
      </c>
      <c r="D13206" t="s">
        <v>36</v>
      </c>
      <c r="E13206" t="s">
        <v>115</v>
      </c>
      <c r="F13206">
        <v>21</v>
      </c>
      <c r="G13206">
        <v>47</v>
      </c>
      <c r="H13206">
        <v>0</v>
      </c>
      <c r="I13206">
        <v>0</v>
      </c>
      <c r="J13206">
        <v>2</v>
      </c>
      <c r="K13206">
        <v>2</v>
      </c>
      <c r="L13206" t="s">
        <v>347</v>
      </c>
      <c r="M13206" t="s">
        <v>566</v>
      </c>
      <c r="N13206" t="s">
        <v>149</v>
      </c>
      <c r="O13206" t="s">
        <v>122</v>
      </c>
      <c r="P13206" t="s">
        <v>23</v>
      </c>
      <c r="Q13206" t="s">
        <v>30</v>
      </c>
    </row>
    <row r="13207" spans="1:17" x14ac:dyDescent="0.2">
      <c r="A13207" s="2">
        <v>40351</v>
      </c>
      <c r="B13207" t="s">
        <v>149</v>
      </c>
      <c r="C13207" t="s">
        <v>67</v>
      </c>
      <c r="D13207" t="s">
        <v>36</v>
      </c>
      <c r="E13207" t="s">
        <v>50</v>
      </c>
      <c r="F13207">
        <v>83</v>
      </c>
      <c r="G13207">
        <v>9</v>
      </c>
      <c r="H13207">
        <v>0</v>
      </c>
      <c r="I13207">
        <v>0</v>
      </c>
      <c r="J13207">
        <v>2</v>
      </c>
      <c r="K13207">
        <v>1</v>
      </c>
      <c r="L13207" t="s">
        <v>347</v>
      </c>
      <c r="M13207" t="s">
        <v>565</v>
      </c>
      <c r="N13207" t="s">
        <v>149</v>
      </c>
      <c r="O13207" t="s">
        <v>22</v>
      </c>
      <c r="P13207" t="s">
        <v>23</v>
      </c>
      <c r="Q13207" t="s">
        <v>24</v>
      </c>
    </row>
    <row r="13208" spans="1:17" x14ac:dyDescent="0.2">
      <c r="A13208" s="2">
        <v>40352</v>
      </c>
      <c r="B13208" t="s">
        <v>55</v>
      </c>
      <c r="C13208" t="s">
        <v>1204</v>
      </c>
      <c r="D13208" t="s">
        <v>57</v>
      </c>
      <c r="E13208" t="s">
        <v>50</v>
      </c>
      <c r="F13208">
        <v>20</v>
      </c>
      <c r="G13208">
        <v>15</v>
      </c>
      <c r="H13208">
        <v>0</v>
      </c>
      <c r="I13208">
        <v>0</v>
      </c>
      <c r="J13208">
        <v>2</v>
      </c>
      <c r="K13208">
        <v>1</v>
      </c>
      <c r="L13208" t="s">
        <v>347</v>
      </c>
      <c r="M13208" t="s">
        <v>1412</v>
      </c>
      <c r="N13208" t="s">
        <v>149</v>
      </c>
      <c r="O13208" t="s">
        <v>122</v>
      </c>
      <c r="P13208" t="s">
        <v>23</v>
      </c>
      <c r="Q13208" t="s">
        <v>24</v>
      </c>
    </row>
    <row r="13209" spans="1:17" x14ac:dyDescent="0.2">
      <c r="A13209" s="2">
        <v>40352</v>
      </c>
      <c r="B13209" t="s">
        <v>199</v>
      </c>
      <c r="C13209" t="s">
        <v>129</v>
      </c>
      <c r="D13209" t="s">
        <v>36</v>
      </c>
      <c r="E13209" t="s">
        <v>50</v>
      </c>
      <c r="F13209">
        <v>32</v>
      </c>
      <c r="G13209">
        <v>6</v>
      </c>
      <c r="H13209">
        <v>0</v>
      </c>
      <c r="I13209">
        <v>0</v>
      </c>
      <c r="J13209">
        <v>0</v>
      </c>
      <c r="K13209">
        <v>1</v>
      </c>
      <c r="L13209" t="s">
        <v>347</v>
      </c>
      <c r="M13209" t="s">
        <v>420</v>
      </c>
      <c r="N13209" t="s">
        <v>149</v>
      </c>
      <c r="O13209" t="s">
        <v>122</v>
      </c>
      <c r="P13209" t="s">
        <v>23</v>
      </c>
      <c r="Q13209" t="s">
        <v>41</v>
      </c>
    </row>
    <row r="13210" spans="1:17" x14ac:dyDescent="0.2">
      <c r="A13210" s="2">
        <v>40352</v>
      </c>
      <c r="B13210" t="s">
        <v>249</v>
      </c>
      <c r="C13210" t="s">
        <v>89</v>
      </c>
      <c r="D13210" t="s">
        <v>50</v>
      </c>
      <c r="E13210" t="s">
        <v>50</v>
      </c>
      <c r="F13210">
        <v>25</v>
      </c>
      <c r="G13210">
        <v>8</v>
      </c>
      <c r="H13210">
        <v>0</v>
      </c>
      <c r="I13210">
        <v>0</v>
      </c>
      <c r="J13210">
        <v>0</v>
      </c>
      <c r="K13210">
        <v>1</v>
      </c>
      <c r="L13210" t="s">
        <v>347</v>
      </c>
      <c r="M13210" t="s">
        <v>416</v>
      </c>
      <c r="N13210" t="s">
        <v>149</v>
      </c>
      <c r="O13210" t="s">
        <v>122</v>
      </c>
      <c r="P13210" t="s">
        <v>23</v>
      </c>
      <c r="Q13210" t="s">
        <v>41</v>
      </c>
    </row>
    <row r="13211" spans="1:17" x14ac:dyDescent="0.2">
      <c r="A13211" s="2">
        <v>40352</v>
      </c>
      <c r="B13211" t="s">
        <v>77</v>
      </c>
      <c r="C13211" t="s">
        <v>150</v>
      </c>
      <c r="D13211" t="s">
        <v>27</v>
      </c>
      <c r="E13211" t="s">
        <v>36</v>
      </c>
      <c r="F13211">
        <v>14</v>
      </c>
      <c r="G13211">
        <v>30</v>
      </c>
      <c r="H13211">
        <v>0</v>
      </c>
      <c r="I13211">
        <v>0</v>
      </c>
      <c r="J13211">
        <v>1</v>
      </c>
      <c r="K13211">
        <v>0</v>
      </c>
      <c r="L13211" t="s">
        <v>347</v>
      </c>
      <c r="M13211" t="s">
        <v>414</v>
      </c>
      <c r="N13211" t="s">
        <v>149</v>
      </c>
      <c r="O13211" t="s">
        <v>122</v>
      </c>
      <c r="P13211" t="s">
        <v>23</v>
      </c>
      <c r="Q13211" t="s">
        <v>24</v>
      </c>
    </row>
    <row r="13212" spans="1:17" x14ac:dyDescent="0.2">
      <c r="A13212" s="2">
        <v>40353</v>
      </c>
      <c r="B13212" t="s">
        <v>120</v>
      </c>
      <c r="C13212" t="s">
        <v>126</v>
      </c>
      <c r="D13212" t="s">
        <v>36</v>
      </c>
      <c r="E13212" t="s">
        <v>50</v>
      </c>
      <c r="F13212">
        <v>19</v>
      </c>
      <c r="G13212">
        <v>4</v>
      </c>
      <c r="H13212">
        <v>0</v>
      </c>
      <c r="I13212">
        <v>0</v>
      </c>
      <c r="J13212">
        <v>1</v>
      </c>
      <c r="K13212">
        <v>2</v>
      </c>
      <c r="L13212" t="s">
        <v>347</v>
      </c>
      <c r="M13212" t="s">
        <v>871</v>
      </c>
      <c r="N13212" t="s">
        <v>149</v>
      </c>
      <c r="O13212" t="s">
        <v>122</v>
      </c>
      <c r="P13212" t="s">
        <v>23</v>
      </c>
      <c r="Q13212" t="s">
        <v>41</v>
      </c>
    </row>
    <row r="13213" spans="1:17" x14ac:dyDescent="0.2">
      <c r="A13213" s="2">
        <v>40353</v>
      </c>
      <c r="B13213" t="s">
        <v>72</v>
      </c>
      <c r="C13213" t="s">
        <v>143</v>
      </c>
      <c r="D13213" t="s">
        <v>50</v>
      </c>
      <c r="E13213" t="s">
        <v>115</v>
      </c>
      <c r="F13213">
        <v>36</v>
      </c>
      <c r="G13213">
        <v>45</v>
      </c>
      <c r="H13213">
        <v>0</v>
      </c>
      <c r="I13213">
        <v>0</v>
      </c>
      <c r="J13213">
        <v>1</v>
      </c>
      <c r="K13213">
        <v>3</v>
      </c>
      <c r="L13213" t="s">
        <v>347</v>
      </c>
      <c r="M13213" t="s">
        <v>924</v>
      </c>
      <c r="N13213" t="s">
        <v>149</v>
      </c>
      <c r="O13213" t="s">
        <v>122</v>
      </c>
      <c r="P13213" t="s">
        <v>23</v>
      </c>
      <c r="Q13213" t="s">
        <v>41</v>
      </c>
    </row>
    <row r="13214" spans="1:17" x14ac:dyDescent="0.2">
      <c r="A13214" s="2">
        <v>40353</v>
      </c>
      <c r="B13214" t="s">
        <v>38</v>
      </c>
      <c r="C13214" t="s">
        <v>442</v>
      </c>
      <c r="D13214" t="s">
        <v>19</v>
      </c>
      <c r="E13214" t="s">
        <v>57</v>
      </c>
      <c r="F13214">
        <v>31</v>
      </c>
      <c r="G13214">
        <v>78</v>
      </c>
      <c r="H13214">
        <v>0</v>
      </c>
      <c r="I13214">
        <v>0</v>
      </c>
      <c r="J13214">
        <v>0</v>
      </c>
      <c r="K13214">
        <v>0</v>
      </c>
      <c r="L13214" t="s">
        <v>347</v>
      </c>
      <c r="M13214" t="s">
        <v>1055</v>
      </c>
      <c r="N13214" t="s">
        <v>149</v>
      </c>
      <c r="O13214" t="s">
        <v>122</v>
      </c>
      <c r="P13214" t="s">
        <v>23</v>
      </c>
      <c r="Q13214" t="s">
        <v>30</v>
      </c>
    </row>
    <row r="13215" spans="1:17" x14ac:dyDescent="0.2">
      <c r="A13215" s="2">
        <v>40353</v>
      </c>
      <c r="B13215" t="s">
        <v>244</v>
      </c>
      <c r="C13215" t="s">
        <v>119</v>
      </c>
      <c r="D13215" t="s">
        <v>50</v>
      </c>
      <c r="E13215" t="s">
        <v>50</v>
      </c>
      <c r="F13215">
        <v>34</v>
      </c>
      <c r="G13215">
        <v>5</v>
      </c>
      <c r="H13215">
        <v>0</v>
      </c>
      <c r="I13215">
        <v>0</v>
      </c>
      <c r="J13215">
        <v>3</v>
      </c>
      <c r="K13215">
        <v>2</v>
      </c>
      <c r="L13215" t="s">
        <v>347</v>
      </c>
      <c r="M13215" t="s">
        <v>420</v>
      </c>
      <c r="N13215" t="s">
        <v>149</v>
      </c>
      <c r="O13215" t="s">
        <v>122</v>
      </c>
      <c r="P13215" t="s">
        <v>23</v>
      </c>
      <c r="Q13215" t="s">
        <v>24</v>
      </c>
    </row>
    <row r="13216" spans="1:17" x14ac:dyDescent="0.2">
      <c r="A13216" s="2">
        <v>40354</v>
      </c>
      <c r="B13216" t="s">
        <v>107</v>
      </c>
      <c r="C13216" t="s">
        <v>106</v>
      </c>
      <c r="D13216" t="s">
        <v>19</v>
      </c>
      <c r="E13216" t="s">
        <v>50</v>
      </c>
      <c r="F13216">
        <v>18</v>
      </c>
      <c r="G13216">
        <v>2</v>
      </c>
      <c r="H13216">
        <v>0</v>
      </c>
      <c r="I13216">
        <v>0</v>
      </c>
      <c r="J13216">
        <v>1</v>
      </c>
      <c r="K13216">
        <v>2</v>
      </c>
      <c r="L13216" t="s">
        <v>347</v>
      </c>
      <c r="M13216" t="s">
        <v>414</v>
      </c>
      <c r="N13216" t="s">
        <v>149</v>
      </c>
      <c r="O13216" t="s">
        <v>122</v>
      </c>
      <c r="P13216" t="s">
        <v>23</v>
      </c>
      <c r="Q13216" t="s">
        <v>41</v>
      </c>
    </row>
    <row r="13217" spans="1:17" x14ac:dyDescent="0.2">
      <c r="A13217" s="2">
        <v>40354</v>
      </c>
      <c r="B13217" t="s">
        <v>163</v>
      </c>
      <c r="C13217" t="s">
        <v>136</v>
      </c>
      <c r="D13217" t="s">
        <v>115</v>
      </c>
      <c r="E13217" t="s">
        <v>36</v>
      </c>
      <c r="F13217">
        <v>105</v>
      </c>
      <c r="G13217">
        <v>27</v>
      </c>
      <c r="H13217">
        <v>0</v>
      </c>
      <c r="I13217">
        <v>0</v>
      </c>
      <c r="J13217">
        <v>0</v>
      </c>
      <c r="K13217">
        <v>3</v>
      </c>
      <c r="L13217" t="s">
        <v>347</v>
      </c>
      <c r="M13217" t="s">
        <v>1412</v>
      </c>
      <c r="N13217" t="s">
        <v>149</v>
      </c>
      <c r="O13217" t="s">
        <v>122</v>
      </c>
      <c r="P13217" t="s">
        <v>23</v>
      </c>
      <c r="Q13217" t="s">
        <v>41</v>
      </c>
    </row>
    <row r="13218" spans="1:17" x14ac:dyDescent="0.2">
      <c r="A13218" s="2">
        <v>40354</v>
      </c>
      <c r="B13218" t="s">
        <v>82</v>
      </c>
      <c r="C13218" t="s">
        <v>25</v>
      </c>
      <c r="D13218" t="s">
        <v>50</v>
      </c>
      <c r="E13218" t="s">
        <v>19</v>
      </c>
      <c r="F13218">
        <v>3</v>
      </c>
      <c r="G13218">
        <v>1</v>
      </c>
      <c r="H13218">
        <v>0</v>
      </c>
      <c r="I13218">
        <v>0</v>
      </c>
      <c r="J13218">
        <v>0</v>
      </c>
      <c r="K13218">
        <v>0</v>
      </c>
      <c r="L13218" t="s">
        <v>347</v>
      </c>
      <c r="M13218" t="s">
        <v>566</v>
      </c>
      <c r="N13218" t="s">
        <v>149</v>
      </c>
      <c r="O13218" t="s">
        <v>122</v>
      </c>
      <c r="P13218" t="s">
        <v>23</v>
      </c>
      <c r="Q13218" t="s">
        <v>30</v>
      </c>
    </row>
    <row r="13219" spans="1:17" x14ac:dyDescent="0.2">
      <c r="A13219" s="2">
        <v>40354</v>
      </c>
      <c r="B13219" t="s">
        <v>53</v>
      </c>
      <c r="C13219" t="s">
        <v>304</v>
      </c>
      <c r="D13219" t="s">
        <v>50</v>
      </c>
      <c r="E13219" t="s">
        <v>27</v>
      </c>
      <c r="F13219">
        <v>24</v>
      </c>
      <c r="G13219">
        <v>38</v>
      </c>
      <c r="H13219">
        <v>0</v>
      </c>
      <c r="I13219">
        <v>0</v>
      </c>
      <c r="J13219">
        <v>0</v>
      </c>
      <c r="K13219">
        <v>0</v>
      </c>
      <c r="L13219" t="s">
        <v>347</v>
      </c>
      <c r="M13219" t="s">
        <v>565</v>
      </c>
      <c r="N13219" t="s">
        <v>149</v>
      </c>
      <c r="O13219" t="s">
        <v>122</v>
      </c>
      <c r="P13219" t="s">
        <v>23</v>
      </c>
      <c r="Q13219" t="s">
        <v>30</v>
      </c>
    </row>
    <row r="13220" spans="1:17" x14ac:dyDescent="0.2">
      <c r="A13220" s="2">
        <v>40355</v>
      </c>
      <c r="B13220" t="s">
        <v>182</v>
      </c>
      <c r="C13220" t="s">
        <v>602</v>
      </c>
      <c r="D13220" t="s">
        <v>115</v>
      </c>
      <c r="E13220" t="s">
        <v>115</v>
      </c>
      <c r="F13220">
        <v>84</v>
      </c>
      <c r="G13220">
        <v>135</v>
      </c>
      <c r="H13220">
        <v>0</v>
      </c>
      <c r="I13220">
        <v>0</v>
      </c>
      <c r="J13220">
        <v>4</v>
      </c>
      <c r="K13220">
        <v>0</v>
      </c>
      <c r="L13220" t="s">
        <v>28</v>
      </c>
      <c r="M13220" t="s">
        <v>686</v>
      </c>
      <c r="N13220" t="s">
        <v>182</v>
      </c>
      <c r="O13220" t="s">
        <v>22</v>
      </c>
      <c r="P13220" t="s">
        <v>23</v>
      </c>
      <c r="Q13220" t="s">
        <v>24</v>
      </c>
    </row>
    <row r="13221" spans="1:17" x14ac:dyDescent="0.2">
      <c r="A13221" s="2">
        <v>40355</v>
      </c>
      <c r="B13221" t="s">
        <v>18</v>
      </c>
      <c r="C13221" t="s">
        <v>133</v>
      </c>
      <c r="D13221" t="s">
        <v>19</v>
      </c>
      <c r="E13221" t="s">
        <v>115</v>
      </c>
      <c r="F13221">
        <v>16</v>
      </c>
      <c r="G13221">
        <v>47</v>
      </c>
      <c r="H13221">
        <v>0</v>
      </c>
      <c r="I13221">
        <v>0</v>
      </c>
      <c r="J13221">
        <v>2</v>
      </c>
      <c r="K13221">
        <v>1</v>
      </c>
      <c r="L13221" t="s">
        <v>347</v>
      </c>
      <c r="M13221" t="s">
        <v>416</v>
      </c>
      <c r="N13221" t="s">
        <v>149</v>
      </c>
      <c r="O13221" t="s">
        <v>122</v>
      </c>
      <c r="P13221" t="s">
        <v>23</v>
      </c>
      <c r="Q13221" t="s">
        <v>24</v>
      </c>
    </row>
    <row r="13222" spans="1:17" x14ac:dyDescent="0.2">
      <c r="A13222" s="2">
        <v>40355</v>
      </c>
      <c r="B13222" t="s">
        <v>77</v>
      </c>
      <c r="C13222" t="s">
        <v>199</v>
      </c>
      <c r="D13222" t="s">
        <v>27</v>
      </c>
      <c r="E13222" t="s">
        <v>36</v>
      </c>
      <c r="F13222">
        <v>14</v>
      </c>
      <c r="G13222">
        <v>32</v>
      </c>
      <c r="H13222">
        <v>0</v>
      </c>
      <c r="I13222">
        <v>0</v>
      </c>
      <c r="J13222">
        <v>1</v>
      </c>
      <c r="K13222">
        <v>2</v>
      </c>
      <c r="L13222" t="s">
        <v>347</v>
      </c>
      <c r="M13222" t="s">
        <v>924</v>
      </c>
      <c r="N13222" t="s">
        <v>149</v>
      </c>
      <c r="O13222" t="s">
        <v>122</v>
      </c>
      <c r="P13222" t="s">
        <v>23</v>
      </c>
      <c r="Q13222" t="s">
        <v>41</v>
      </c>
    </row>
    <row r="13223" spans="1:17" x14ac:dyDescent="0.2">
      <c r="A13223" s="2">
        <v>40356</v>
      </c>
      <c r="B13223" t="s">
        <v>39</v>
      </c>
      <c r="C13223" t="s">
        <v>26</v>
      </c>
      <c r="D13223" t="s">
        <v>19</v>
      </c>
      <c r="E13223" t="s">
        <v>27</v>
      </c>
      <c r="F13223">
        <v>7</v>
      </c>
      <c r="G13223">
        <v>17</v>
      </c>
      <c r="H13223">
        <v>0</v>
      </c>
      <c r="I13223">
        <v>0</v>
      </c>
      <c r="J13223">
        <v>3</v>
      </c>
      <c r="K13223">
        <v>1</v>
      </c>
      <c r="L13223" t="s">
        <v>347</v>
      </c>
      <c r="M13223" t="s">
        <v>420</v>
      </c>
      <c r="N13223" t="s">
        <v>149</v>
      </c>
      <c r="O13223" t="s">
        <v>122</v>
      </c>
      <c r="P13223" t="s">
        <v>23</v>
      </c>
      <c r="Q13223" t="s">
        <v>24</v>
      </c>
    </row>
    <row r="13224" spans="1:17" x14ac:dyDescent="0.2">
      <c r="A13224" s="2">
        <v>40356</v>
      </c>
      <c r="B13224" t="s">
        <v>129</v>
      </c>
      <c r="C13224" t="s">
        <v>89</v>
      </c>
      <c r="D13224" t="s">
        <v>50</v>
      </c>
      <c r="E13224" t="s">
        <v>50</v>
      </c>
      <c r="F13224">
        <v>6</v>
      </c>
      <c r="G13224">
        <v>8</v>
      </c>
      <c r="H13224">
        <v>0</v>
      </c>
      <c r="I13224">
        <v>0</v>
      </c>
      <c r="J13224">
        <v>4</v>
      </c>
      <c r="K13224">
        <v>1</v>
      </c>
      <c r="L13224" t="s">
        <v>347</v>
      </c>
      <c r="M13224" t="s">
        <v>565</v>
      </c>
      <c r="N13224" t="s">
        <v>149</v>
      </c>
      <c r="O13224" t="s">
        <v>122</v>
      </c>
      <c r="P13224" t="s">
        <v>23</v>
      </c>
      <c r="Q13224" t="s">
        <v>24</v>
      </c>
    </row>
    <row r="13225" spans="1:17" x14ac:dyDescent="0.2">
      <c r="A13225" s="2">
        <v>40357</v>
      </c>
      <c r="B13225" t="s">
        <v>25</v>
      </c>
      <c r="C13225" t="s">
        <v>107</v>
      </c>
      <c r="D13225" t="s">
        <v>19</v>
      </c>
      <c r="E13225" t="s">
        <v>19</v>
      </c>
      <c r="F13225">
        <v>1</v>
      </c>
      <c r="G13225">
        <v>18</v>
      </c>
      <c r="H13225">
        <v>0</v>
      </c>
      <c r="I13225">
        <v>0</v>
      </c>
      <c r="J13225">
        <v>3</v>
      </c>
      <c r="K13225">
        <v>0</v>
      </c>
      <c r="L13225" t="s">
        <v>347</v>
      </c>
      <c r="M13225" t="s">
        <v>420</v>
      </c>
      <c r="N13225" t="s">
        <v>149</v>
      </c>
      <c r="O13225" t="s">
        <v>122</v>
      </c>
      <c r="P13225" t="s">
        <v>23</v>
      </c>
      <c r="Q13225" t="s">
        <v>24</v>
      </c>
    </row>
    <row r="13226" spans="1:17" x14ac:dyDescent="0.2">
      <c r="A13226" s="2">
        <v>40357</v>
      </c>
      <c r="B13226" t="s">
        <v>126</v>
      </c>
      <c r="C13226" t="s">
        <v>244</v>
      </c>
      <c r="D13226" t="s">
        <v>50</v>
      </c>
      <c r="E13226" t="s">
        <v>50</v>
      </c>
      <c r="F13226">
        <v>4</v>
      </c>
      <c r="G13226">
        <v>34</v>
      </c>
      <c r="H13226">
        <v>0</v>
      </c>
      <c r="I13226">
        <v>0</v>
      </c>
      <c r="J13226">
        <v>2</v>
      </c>
      <c r="K13226">
        <v>1</v>
      </c>
      <c r="L13226" t="s">
        <v>347</v>
      </c>
      <c r="M13226" t="s">
        <v>566</v>
      </c>
      <c r="N13226" t="s">
        <v>149</v>
      </c>
      <c r="O13226" t="s">
        <v>122</v>
      </c>
      <c r="P13226" t="s">
        <v>23</v>
      </c>
      <c r="Q13226" t="s">
        <v>24</v>
      </c>
    </row>
    <row r="13227" spans="1:17" x14ac:dyDescent="0.2">
      <c r="A13227" s="2">
        <v>40358</v>
      </c>
      <c r="B13227" t="s">
        <v>38</v>
      </c>
      <c r="C13227" t="s">
        <v>143</v>
      </c>
      <c r="D13227" t="s">
        <v>19</v>
      </c>
      <c r="E13227" t="s">
        <v>115</v>
      </c>
      <c r="F13227">
        <v>31</v>
      </c>
      <c r="G13227">
        <v>45</v>
      </c>
      <c r="H13227">
        <v>0</v>
      </c>
      <c r="I13227">
        <v>0</v>
      </c>
      <c r="J13227">
        <v>0</v>
      </c>
      <c r="K13227">
        <v>0</v>
      </c>
      <c r="L13227" t="s">
        <v>347</v>
      </c>
      <c r="M13227" t="s">
        <v>414</v>
      </c>
      <c r="N13227" t="s">
        <v>149</v>
      </c>
      <c r="O13227" t="s">
        <v>122</v>
      </c>
      <c r="P13227" t="s">
        <v>59</v>
      </c>
      <c r="Q13227" t="s">
        <v>24</v>
      </c>
    </row>
    <row r="13228" spans="1:17" x14ac:dyDescent="0.2">
      <c r="A13228" s="2">
        <v>40358</v>
      </c>
      <c r="B13228" t="s">
        <v>106</v>
      </c>
      <c r="C13228" t="s">
        <v>82</v>
      </c>
      <c r="D13228" t="s">
        <v>50</v>
      </c>
      <c r="E13228" t="s">
        <v>50</v>
      </c>
      <c r="F13228">
        <v>2</v>
      </c>
      <c r="G13228">
        <v>3</v>
      </c>
      <c r="H13228">
        <v>0</v>
      </c>
      <c r="I13228">
        <v>0</v>
      </c>
      <c r="J13228">
        <v>1</v>
      </c>
      <c r="K13228">
        <v>0</v>
      </c>
      <c r="L13228" t="s">
        <v>347</v>
      </c>
      <c r="M13228" t="s">
        <v>871</v>
      </c>
      <c r="N13228" t="s">
        <v>149</v>
      </c>
      <c r="O13228" t="s">
        <v>122</v>
      </c>
      <c r="P13228" t="s">
        <v>23</v>
      </c>
      <c r="Q13228" t="s">
        <v>24</v>
      </c>
    </row>
    <row r="13229" spans="1:17" x14ac:dyDescent="0.2">
      <c r="A13229" s="2">
        <v>40360</v>
      </c>
      <c r="B13229" t="s">
        <v>756</v>
      </c>
      <c r="C13229" t="s">
        <v>365</v>
      </c>
      <c r="D13229" t="s">
        <v>36</v>
      </c>
      <c r="E13229" t="s">
        <v>36</v>
      </c>
      <c r="F13229">
        <v>143</v>
      </c>
      <c r="G13229">
        <v>76</v>
      </c>
      <c r="H13229">
        <v>0</v>
      </c>
      <c r="I13229">
        <v>0</v>
      </c>
      <c r="J13229">
        <v>2</v>
      </c>
      <c r="K13229">
        <v>2</v>
      </c>
      <c r="L13229" t="s">
        <v>62</v>
      </c>
      <c r="M13229" t="s">
        <v>801</v>
      </c>
      <c r="N13229" t="s">
        <v>756</v>
      </c>
      <c r="O13229" t="s">
        <v>22</v>
      </c>
      <c r="P13229" t="s">
        <v>23</v>
      </c>
      <c r="Q13229" t="s">
        <v>30</v>
      </c>
    </row>
    <row r="13230" spans="1:17" x14ac:dyDescent="0.2">
      <c r="A13230" s="2">
        <v>40360</v>
      </c>
      <c r="B13230" t="s">
        <v>128</v>
      </c>
      <c r="C13230" t="s">
        <v>351</v>
      </c>
      <c r="D13230" t="s">
        <v>36</v>
      </c>
      <c r="E13230" t="s">
        <v>36</v>
      </c>
      <c r="F13230">
        <v>55</v>
      </c>
      <c r="G13230">
        <v>116</v>
      </c>
      <c r="H13230">
        <v>0</v>
      </c>
      <c r="I13230">
        <v>0</v>
      </c>
      <c r="J13230">
        <v>0</v>
      </c>
      <c r="K13230">
        <v>1</v>
      </c>
      <c r="L13230" t="s">
        <v>62</v>
      </c>
      <c r="M13230" t="s">
        <v>130</v>
      </c>
      <c r="N13230" t="s">
        <v>128</v>
      </c>
      <c r="O13230" t="s">
        <v>22</v>
      </c>
      <c r="P13230" t="s">
        <v>23</v>
      </c>
      <c r="Q13230" t="s">
        <v>41</v>
      </c>
    </row>
    <row r="13231" spans="1:17" x14ac:dyDescent="0.2">
      <c r="A13231" s="2">
        <v>40361</v>
      </c>
      <c r="B13231" t="s">
        <v>126</v>
      </c>
      <c r="C13231" t="s">
        <v>25</v>
      </c>
      <c r="D13231" t="s">
        <v>50</v>
      </c>
      <c r="E13231" t="s">
        <v>19</v>
      </c>
      <c r="F13231">
        <v>4</v>
      </c>
      <c r="G13231">
        <v>1</v>
      </c>
      <c r="H13231">
        <v>0</v>
      </c>
      <c r="I13231">
        <v>0</v>
      </c>
      <c r="J13231">
        <v>2</v>
      </c>
      <c r="K13231">
        <v>1</v>
      </c>
      <c r="L13231" t="s">
        <v>347</v>
      </c>
      <c r="M13231" t="s">
        <v>416</v>
      </c>
      <c r="N13231" t="s">
        <v>149</v>
      </c>
      <c r="O13231" t="s">
        <v>122</v>
      </c>
      <c r="P13231" t="s">
        <v>23</v>
      </c>
      <c r="Q13231" t="s">
        <v>24</v>
      </c>
    </row>
    <row r="13232" spans="1:17" x14ac:dyDescent="0.2">
      <c r="A13232" s="2">
        <v>40361</v>
      </c>
      <c r="B13232" t="s">
        <v>18</v>
      </c>
      <c r="C13232" t="s">
        <v>199</v>
      </c>
      <c r="D13232" t="s">
        <v>19</v>
      </c>
      <c r="E13232" t="s">
        <v>36</v>
      </c>
      <c r="F13232">
        <v>16</v>
      </c>
      <c r="G13232">
        <v>32</v>
      </c>
      <c r="H13232">
        <v>0</v>
      </c>
      <c r="I13232">
        <v>0</v>
      </c>
      <c r="J13232">
        <v>1</v>
      </c>
      <c r="K13232">
        <v>1</v>
      </c>
      <c r="L13232" t="s">
        <v>347</v>
      </c>
      <c r="M13232" t="s">
        <v>420</v>
      </c>
      <c r="N13232" t="s">
        <v>149</v>
      </c>
      <c r="O13232" t="s">
        <v>122</v>
      </c>
      <c r="P13232" t="s">
        <v>59</v>
      </c>
      <c r="Q13232" t="s">
        <v>24</v>
      </c>
    </row>
    <row r="13233" spans="1:17" x14ac:dyDescent="0.2">
      <c r="A13233" s="2">
        <v>40362</v>
      </c>
      <c r="B13233" t="s">
        <v>39</v>
      </c>
      <c r="C13233" t="s">
        <v>129</v>
      </c>
      <c r="D13233" t="s">
        <v>19</v>
      </c>
      <c r="E13233" t="s">
        <v>50</v>
      </c>
      <c r="F13233">
        <v>7</v>
      </c>
      <c r="G13233">
        <v>6</v>
      </c>
      <c r="H13233">
        <v>0</v>
      </c>
      <c r="I13233">
        <v>0</v>
      </c>
      <c r="J13233">
        <v>0</v>
      </c>
      <c r="K13233">
        <v>4</v>
      </c>
      <c r="L13233" t="s">
        <v>347</v>
      </c>
      <c r="M13233" t="s">
        <v>871</v>
      </c>
      <c r="N13233" t="s">
        <v>149</v>
      </c>
      <c r="O13233" t="s">
        <v>122</v>
      </c>
      <c r="P13233" t="s">
        <v>23</v>
      </c>
      <c r="Q13233" t="s">
        <v>41</v>
      </c>
    </row>
    <row r="13234" spans="1:17" x14ac:dyDescent="0.2">
      <c r="A13234" s="2">
        <v>40362</v>
      </c>
      <c r="B13234" t="s">
        <v>38</v>
      </c>
      <c r="C13234" t="s">
        <v>106</v>
      </c>
      <c r="D13234" t="s">
        <v>19</v>
      </c>
      <c r="E13234" t="s">
        <v>50</v>
      </c>
      <c r="F13234">
        <v>31</v>
      </c>
      <c r="G13234">
        <v>2</v>
      </c>
      <c r="H13234">
        <v>0</v>
      </c>
      <c r="I13234">
        <v>0</v>
      </c>
      <c r="J13234">
        <v>0</v>
      </c>
      <c r="K13234">
        <v>1</v>
      </c>
      <c r="L13234" t="s">
        <v>347</v>
      </c>
      <c r="M13234" t="s">
        <v>420</v>
      </c>
      <c r="N13234" t="s">
        <v>149</v>
      </c>
      <c r="O13234" t="s">
        <v>122</v>
      </c>
      <c r="P13234" t="s">
        <v>23</v>
      </c>
      <c r="Q13234" t="s">
        <v>41</v>
      </c>
    </row>
    <row r="13235" spans="1:17" x14ac:dyDescent="0.2">
      <c r="A13235" s="2">
        <v>40365</v>
      </c>
      <c r="B13235" t="s">
        <v>18</v>
      </c>
      <c r="C13235" t="s">
        <v>126</v>
      </c>
      <c r="D13235" t="s">
        <v>19</v>
      </c>
      <c r="E13235" t="s">
        <v>50</v>
      </c>
      <c r="F13235">
        <v>16</v>
      </c>
      <c r="G13235">
        <v>4</v>
      </c>
      <c r="H13235">
        <v>0</v>
      </c>
      <c r="I13235">
        <v>0</v>
      </c>
      <c r="J13235">
        <v>2</v>
      </c>
      <c r="K13235">
        <v>3</v>
      </c>
      <c r="L13235" t="s">
        <v>347</v>
      </c>
      <c r="M13235" t="s">
        <v>871</v>
      </c>
      <c r="N13235" t="s">
        <v>149</v>
      </c>
      <c r="O13235" t="s">
        <v>122</v>
      </c>
      <c r="P13235" t="s">
        <v>23</v>
      </c>
      <c r="Q13235" t="s">
        <v>41</v>
      </c>
    </row>
    <row r="13236" spans="1:17" x14ac:dyDescent="0.2">
      <c r="A13236" s="2">
        <v>40366</v>
      </c>
      <c r="B13236" t="s">
        <v>129</v>
      </c>
      <c r="C13236" t="s">
        <v>106</v>
      </c>
      <c r="D13236" t="s">
        <v>50</v>
      </c>
      <c r="E13236" t="s">
        <v>50</v>
      </c>
      <c r="F13236">
        <v>6</v>
      </c>
      <c r="G13236">
        <v>2</v>
      </c>
      <c r="H13236">
        <v>0</v>
      </c>
      <c r="I13236">
        <v>0</v>
      </c>
      <c r="J13236">
        <v>0</v>
      </c>
      <c r="K13236">
        <v>1</v>
      </c>
      <c r="L13236" t="s">
        <v>347</v>
      </c>
      <c r="M13236" t="s">
        <v>566</v>
      </c>
      <c r="N13236" t="s">
        <v>149</v>
      </c>
      <c r="O13236" t="s">
        <v>122</v>
      </c>
      <c r="P13236" t="s">
        <v>23</v>
      </c>
      <c r="Q13236" t="s">
        <v>41</v>
      </c>
    </row>
    <row r="13237" spans="1:17" x14ac:dyDescent="0.2">
      <c r="A13237" s="2">
        <v>40368</v>
      </c>
      <c r="B13237" t="s">
        <v>351</v>
      </c>
      <c r="C13237" t="s">
        <v>756</v>
      </c>
      <c r="D13237" t="s">
        <v>36</v>
      </c>
      <c r="E13237" t="s">
        <v>36</v>
      </c>
      <c r="F13237">
        <v>116</v>
      </c>
      <c r="G13237">
        <v>143</v>
      </c>
      <c r="H13237">
        <v>0</v>
      </c>
      <c r="I13237">
        <v>0</v>
      </c>
      <c r="J13237">
        <v>1</v>
      </c>
      <c r="K13237">
        <v>0</v>
      </c>
      <c r="L13237" t="s">
        <v>62</v>
      </c>
      <c r="M13237" t="s">
        <v>353</v>
      </c>
      <c r="N13237" t="s">
        <v>351</v>
      </c>
      <c r="O13237" t="s">
        <v>22</v>
      </c>
      <c r="P13237" t="s">
        <v>23</v>
      </c>
      <c r="Q13237" t="s">
        <v>24</v>
      </c>
    </row>
    <row r="13238" spans="1:17" x14ac:dyDescent="0.2">
      <c r="A13238" s="2">
        <v>40368</v>
      </c>
      <c r="B13238" t="s">
        <v>365</v>
      </c>
      <c r="C13238" t="s">
        <v>250</v>
      </c>
      <c r="D13238" t="s">
        <v>36</v>
      </c>
      <c r="E13238" t="s">
        <v>36</v>
      </c>
      <c r="F13238">
        <v>76</v>
      </c>
      <c r="G13238">
        <v>86</v>
      </c>
      <c r="H13238">
        <v>0</v>
      </c>
      <c r="I13238">
        <v>0</v>
      </c>
      <c r="J13238">
        <v>1</v>
      </c>
      <c r="K13238">
        <v>1</v>
      </c>
      <c r="L13238" t="s">
        <v>62</v>
      </c>
      <c r="M13238" t="s">
        <v>400</v>
      </c>
      <c r="N13238" t="s">
        <v>365</v>
      </c>
      <c r="O13238" t="s">
        <v>22</v>
      </c>
      <c r="P13238" t="s">
        <v>23</v>
      </c>
      <c r="Q13238" t="s">
        <v>30</v>
      </c>
    </row>
    <row r="13239" spans="1:17" x14ac:dyDescent="0.2">
      <c r="A13239" s="2">
        <v>40369</v>
      </c>
      <c r="B13239" t="s">
        <v>18</v>
      </c>
      <c r="C13239" t="s">
        <v>129</v>
      </c>
      <c r="D13239" t="s">
        <v>19</v>
      </c>
      <c r="E13239" t="s">
        <v>50</v>
      </c>
      <c r="F13239">
        <v>16</v>
      </c>
      <c r="G13239">
        <v>6</v>
      </c>
      <c r="H13239">
        <v>0</v>
      </c>
      <c r="I13239">
        <v>0</v>
      </c>
      <c r="J13239">
        <v>2</v>
      </c>
      <c r="K13239">
        <v>3</v>
      </c>
      <c r="L13239" t="s">
        <v>347</v>
      </c>
      <c r="M13239" t="s">
        <v>416</v>
      </c>
      <c r="N13239" t="s">
        <v>149</v>
      </c>
      <c r="O13239" t="s">
        <v>122</v>
      </c>
      <c r="P13239" t="s">
        <v>23</v>
      </c>
      <c r="Q13239" t="s">
        <v>41</v>
      </c>
    </row>
    <row r="13240" spans="1:17" x14ac:dyDescent="0.2">
      <c r="A13240" s="2">
        <v>40370</v>
      </c>
      <c r="B13240" t="s">
        <v>126</v>
      </c>
      <c r="C13240" t="s">
        <v>106</v>
      </c>
      <c r="D13240" t="s">
        <v>50</v>
      </c>
      <c r="E13240" t="s">
        <v>50</v>
      </c>
      <c r="F13240">
        <v>4</v>
      </c>
      <c r="G13240">
        <v>2</v>
      </c>
      <c r="H13240">
        <v>0</v>
      </c>
      <c r="I13240">
        <v>0</v>
      </c>
      <c r="J13240">
        <v>0</v>
      </c>
      <c r="K13240">
        <v>1</v>
      </c>
      <c r="L13240" t="s">
        <v>347</v>
      </c>
      <c r="M13240" t="s">
        <v>420</v>
      </c>
      <c r="N13240" t="s">
        <v>149</v>
      </c>
      <c r="O13240" t="s">
        <v>122</v>
      </c>
      <c r="P13240" t="s">
        <v>23</v>
      </c>
      <c r="Q13240" t="s">
        <v>41</v>
      </c>
    </row>
    <row r="13241" spans="1:17" x14ac:dyDescent="0.2">
      <c r="A13241" s="2">
        <v>40394</v>
      </c>
      <c r="B13241" t="s">
        <v>351</v>
      </c>
      <c r="C13241" t="s">
        <v>45</v>
      </c>
      <c r="D13241" t="s">
        <v>36</v>
      </c>
      <c r="E13241" t="s">
        <v>36</v>
      </c>
      <c r="F13241">
        <v>93</v>
      </c>
      <c r="G13241">
        <v>110</v>
      </c>
      <c r="H13241">
        <v>0</v>
      </c>
      <c r="I13241">
        <v>0</v>
      </c>
      <c r="J13241">
        <v>2</v>
      </c>
      <c r="K13241">
        <v>0</v>
      </c>
      <c r="L13241" t="s">
        <v>28</v>
      </c>
      <c r="M13241" t="s">
        <v>1110</v>
      </c>
      <c r="N13241" t="s">
        <v>351</v>
      </c>
      <c r="O13241" t="s">
        <v>22</v>
      </c>
      <c r="P13241" t="s">
        <v>23</v>
      </c>
      <c r="Q13241" t="s">
        <v>24</v>
      </c>
    </row>
    <row r="13242" spans="1:17" x14ac:dyDescent="0.2">
      <c r="A13242" s="2">
        <v>40400</v>
      </c>
      <c r="B13242" t="s">
        <v>646</v>
      </c>
      <c r="C13242" t="s">
        <v>166</v>
      </c>
      <c r="D13242" t="s">
        <v>50</v>
      </c>
      <c r="E13242" t="s">
        <v>115</v>
      </c>
      <c r="F13242">
        <v>57</v>
      </c>
      <c r="G13242">
        <v>98</v>
      </c>
      <c r="H13242">
        <v>0</v>
      </c>
      <c r="I13242">
        <v>0</v>
      </c>
      <c r="J13242">
        <v>1</v>
      </c>
      <c r="K13242">
        <v>1</v>
      </c>
      <c r="L13242" t="s">
        <v>28</v>
      </c>
      <c r="M13242" t="s">
        <v>671</v>
      </c>
      <c r="N13242" t="s">
        <v>646</v>
      </c>
      <c r="O13242" t="s">
        <v>22</v>
      </c>
      <c r="P13242" t="s">
        <v>23</v>
      </c>
      <c r="Q13242" t="s">
        <v>30</v>
      </c>
    </row>
    <row r="13243" spans="1:17" x14ac:dyDescent="0.2">
      <c r="A13243" s="2">
        <v>40400</v>
      </c>
      <c r="B13243" t="s">
        <v>119</v>
      </c>
      <c r="C13243" t="s">
        <v>136</v>
      </c>
      <c r="D13243" t="s">
        <v>50</v>
      </c>
      <c r="E13243" t="s">
        <v>36</v>
      </c>
      <c r="F13243">
        <v>11</v>
      </c>
      <c r="G13243">
        <v>26</v>
      </c>
      <c r="H13243">
        <v>0</v>
      </c>
      <c r="I13243">
        <v>0</v>
      </c>
      <c r="J13243">
        <v>0</v>
      </c>
      <c r="K13243">
        <v>1</v>
      </c>
      <c r="L13243" t="s">
        <v>28</v>
      </c>
      <c r="M13243" t="s">
        <v>91</v>
      </c>
      <c r="N13243" t="s">
        <v>89</v>
      </c>
      <c r="O13243" t="s">
        <v>122</v>
      </c>
      <c r="P13243" t="s">
        <v>23</v>
      </c>
      <c r="Q13243" t="s">
        <v>41</v>
      </c>
    </row>
    <row r="13244" spans="1:17" x14ac:dyDescent="0.2">
      <c r="A13244" s="2">
        <v>40400</v>
      </c>
      <c r="B13244" t="s">
        <v>77</v>
      </c>
      <c r="C13244" t="s">
        <v>25</v>
      </c>
      <c r="D13244" t="s">
        <v>27</v>
      </c>
      <c r="E13244" t="s">
        <v>19</v>
      </c>
      <c r="F13244">
        <v>13</v>
      </c>
      <c r="G13244">
        <v>3</v>
      </c>
      <c r="H13244">
        <v>0</v>
      </c>
      <c r="I13244">
        <v>0</v>
      </c>
      <c r="J13244">
        <v>0</v>
      </c>
      <c r="K13244">
        <v>2</v>
      </c>
      <c r="L13244" t="s">
        <v>28</v>
      </c>
      <c r="M13244" t="s">
        <v>337</v>
      </c>
      <c r="N13244" t="s">
        <v>77</v>
      </c>
      <c r="O13244" t="s">
        <v>22</v>
      </c>
      <c r="P13244" t="s">
        <v>23</v>
      </c>
      <c r="Q13244" t="s">
        <v>41</v>
      </c>
    </row>
    <row r="13245" spans="1:17" x14ac:dyDescent="0.2">
      <c r="A13245" s="2">
        <v>40401</v>
      </c>
      <c r="B13245" t="s">
        <v>85</v>
      </c>
      <c r="C13245" t="s">
        <v>449</v>
      </c>
      <c r="D13245" t="s">
        <v>50</v>
      </c>
      <c r="E13245" t="s">
        <v>115</v>
      </c>
      <c r="F13245">
        <v>70</v>
      </c>
      <c r="G13245">
        <v>88</v>
      </c>
      <c r="H13245">
        <v>0</v>
      </c>
      <c r="I13245">
        <v>0</v>
      </c>
      <c r="J13245">
        <v>1</v>
      </c>
      <c r="K13245">
        <v>0</v>
      </c>
      <c r="L13245" t="s">
        <v>28</v>
      </c>
      <c r="M13245" t="s">
        <v>1435</v>
      </c>
      <c r="N13245" t="s">
        <v>85</v>
      </c>
      <c r="O13245" t="s">
        <v>22</v>
      </c>
      <c r="P13245" t="s">
        <v>23</v>
      </c>
      <c r="Q13245" t="s">
        <v>24</v>
      </c>
    </row>
    <row r="13246" spans="1:17" x14ac:dyDescent="0.2">
      <c r="A13246" s="2">
        <v>40401</v>
      </c>
      <c r="B13246" t="s">
        <v>150</v>
      </c>
      <c r="C13246" t="s">
        <v>141</v>
      </c>
      <c r="D13246" t="s">
        <v>36</v>
      </c>
      <c r="E13246" t="s">
        <v>36</v>
      </c>
      <c r="F13246">
        <v>33</v>
      </c>
      <c r="G13246">
        <v>34</v>
      </c>
      <c r="H13246">
        <v>0</v>
      </c>
      <c r="I13246">
        <v>0</v>
      </c>
      <c r="J13246">
        <v>1</v>
      </c>
      <c r="K13246">
        <v>2</v>
      </c>
      <c r="L13246" t="s">
        <v>28</v>
      </c>
      <c r="M13246" t="s">
        <v>151</v>
      </c>
      <c r="N13246" t="s">
        <v>150</v>
      </c>
      <c r="O13246" t="s">
        <v>22</v>
      </c>
      <c r="P13246" t="s">
        <v>23</v>
      </c>
      <c r="Q13246" t="s">
        <v>41</v>
      </c>
    </row>
    <row r="13247" spans="1:17" x14ac:dyDescent="0.2">
      <c r="A13247" s="2">
        <v>40401</v>
      </c>
      <c r="B13247" t="s">
        <v>267</v>
      </c>
      <c r="C13247" t="s">
        <v>18</v>
      </c>
      <c r="D13247" t="s">
        <v>36</v>
      </c>
      <c r="E13247" t="s">
        <v>19</v>
      </c>
      <c r="F13247">
        <v>87</v>
      </c>
      <c r="G13247">
        <v>6</v>
      </c>
      <c r="H13247">
        <v>0</v>
      </c>
      <c r="I13247">
        <v>0</v>
      </c>
      <c r="J13247">
        <v>0</v>
      </c>
      <c r="K13247">
        <v>2</v>
      </c>
      <c r="L13247" t="s">
        <v>28</v>
      </c>
      <c r="M13247" t="s">
        <v>187</v>
      </c>
      <c r="N13247" t="s">
        <v>82</v>
      </c>
      <c r="O13247" t="s">
        <v>122</v>
      </c>
      <c r="P13247" t="s">
        <v>23</v>
      </c>
      <c r="Q13247" t="s">
        <v>41</v>
      </c>
    </row>
    <row r="13248" spans="1:17" x14ac:dyDescent="0.2">
      <c r="A13248" s="2">
        <v>40401</v>
      </c>
      <c r="B13248" t="s">
        <v>286</v>
      </c>
      <c r="C13248" t="s">
        <v>167</v>
      </c>
      <c r="D13248" t="s">
        <v>50</v>
      </c>
      <c r="E13248" t="s">
        <v>115</v>
      </c>
      <c r="F13248">
        <v>96</v>
      </c>
      <c r="G13248">
        <v>65</v>
      </c>
      <c r="H13248">
        <v>0</v>
      </c>
      <c r="I13248">
        <v>0</v>
      </c>
      <c r="J13248">
        <v>1</v>
      </c>
      <c r="K13248">
        <v>3</v>
      </c>
      <c r="L13248" t="s">
        <v>28</v>
      </c>
      <c r="M13248" t="s">
        <v>359</v>
      </c>
      <c r="N13248" t="s">
        <v>286</v>
      </c>
      <c r="O13248" t="s">
        <v>22</v>
      </c>
      <c r="P13248" t="s">
        <v>23</v>
      </c>
      <c r="Q13248" t="s">
        <v>41</v>
      </c>
    </row>
    <row r="13249" spans="1:17" x14ac:dyDescent="0.2">
      <c r="A13249" s="2">
        <v>40401</v>
      </c>
      <c r="B13249" t="s">
        <v>69</v>
      </c>
      <c r="C13249" t="s">
        <v>53</v>
      </c>
      <c r="D13249" t="s">
        <v>50</v>
      </c>
      <c r="E13249" t="s">
        <v>50</v>
      </c>
      <c r="F13249">
        <v>60</v>
      </c>
      <c r="G13249">
        <v>17</v>
      </c>
      <c r="H13249">
        <v>0</v>
      </c>
      <c r="I13249">
        <v>0</v>
      </c>
      <c r="J13249">
        <v>0</v>
      </c>
      <c r="K13249">
        <v>1</v>
      </c>
      <c r="L13249" t="s">
        <v>28</v>
      </c>
      <c r="M13249" t="s">
        <v>367</v>
      </c>
      <c r="N13249" t="s">
        <v>69</v>
      </c>
      <c r="O13249" t="s">
        <v>22</v>
      </c>
      <c r="P13249" t="s">
        <v>23</v>
      </c>
      <c r="Q13249" t="s">
        <v>41</v>
      </c>
    </row>
    <row r="13250" spans="1:17" x14ac:dyDescent="0.2">
      <c r="A13250" s="2">
        <v>40401</v>
      </c>
      <c r="B13250" t="s">
        <v>386</v>
      </c>
      <c r="C13250" t="s">
        <v>301</v>
      </c>
      <c r="D13250" t="s">
        <v>50</v>
      </c>
      <c r="E13250" t="s">
        <v>115</v>
      </c>
      <c r="F13250">
        <v>105</v>
      </c>
      <c r="G13250">
        <v>85</v>
      </c>
      <c r="H13250">
        <v>0</v>
      </c>
      <c r="I13250">
        <v>0</v>
      </c>
      <c r="J13250">
        <v>1</v>
      </c>
      <c r="K13250">
        <v>1</v>
      </c>
      <c r="L13250" t="s">
        <v>28</v>
      </c>
      <c r="M13250" t="s">
        <v>595</v>
      </c>
      <c r="N13250" t="s">
        <v>386</v>
      </c>
      <c r="O13250" t="s">
        <v>22</v>
      </c>
      <c r="P13250" t="s">
        <v>23</v>
      </c>
      <c r="Q13250" t="s">
        <v>30</v>
      </c>
    </row>
    <row r="13251" spans="1:17" x14ac:dyDescent="0.2">
      <c r="A13251" s="2">
        <v>40401</v>
      </c>
      <c r="B13251" t="s">
        <v>471</v>
      </c>
      <c r="C13251" t="s">
        <v>237</v>
      </c>
      <c r="D13251" t="s">
        <v>36</v>
      </c>
      <c r="E13251" t="s">
        <v>36</v>
      </c>
      <c r="F13251">
        <v>61</v>
      </c>
      <c r="G13251">
        <v>145</v>
      </c>
      <c r="H13251">
        <v>0</v>
      </c>
      <c r="I13251">
        <v>0</v>
      </c>
      <c r="J13251">
        <v>0</v>
      </c>
      <c r="K13251">
        <v>0</v>
      </c>
      <c r="L13251" t="s">
        <v>28</v>
      </c>
      <c r="M13251" t="s">
        <v>1436</v>
      </c>
      <c r="N13251" t="s">
        <v>471</v>
      </c>
      <c r="O13251" t="s">
        <v>22</v>
      </c>
      <c r="P13251" t="s">
        <v>23</v>
      </c>
      <c r="Q13251" t="s">
        <v>30</v>
      </c>
    </row>
    <row r="13252" spans="1:17" x14ac:dyDescent="0.2">
      <c r="A13252" s="2">
        <v>40401</v>
      </c>
      <c r="B13252" t="s">
        <v>17</v>
      </c>
      <c r="C13252" t="s">
        <v>43</v>
      </c>
      <c r="D13252" t="s">
        <v>19</v>
      </c>
      <c r="E13252" t="s">
        <v>19</v>
      </c>
      <c r="F13252">
        <v>50</v>
      </c>
      <c r="G13252">
        <v>36</v>
      </c>
      <c r="H13252">
        <v>0</v>
      </c>
      <c r="I13252">
        <v>0</v>
      </c>
      <c r="J13252">
        <v>1</v>
      </c>
      <c r="K13252">
        <v>1</v>
      </c>
      <c r="L13252" t="s">
        <v>28</v>
      </c>
      <c r="M13252" t="s">
        <v>21</v>
      </c>
      <c r="N13252" t="s">
        <v>17</v>
      </c>
      <c r="O13252" t="s">
        <v>22</v>
      </c>
      <c r="P13252" t="s">
        <v>23</v>
      </c>
      <c r="Q13252" t="s">
        <v>30</v>
      </c>
    </row>
    <row r="13253" spans="1:17" x14ac:dyDescent="0.2">
      <c r="A13253" s="2">
        <v>40401</v>
      </c>
      <c r="B13253" t="s">
        <v>224</v>
      </c>
      <c r="C13253" t="s">
        <v>61</v>
      </c>
      <c r="D13253" t="s">
        <v>36</v>
      </c>
      <c r="E13253" t="s">
        <v>36</v>
      </c>
      <c r="F13253">
        <v>45</v>
      </c>
      <c r="G13253">
        <v>106</v>
      </c>
      <c r="H13253">
        <v>0</v>
      </c>
      <c r="I13253">
        <v>0</v>
      </c>
      <c r="J13253">
        <v>3</v>
      </c>
      <c r="K13253">
        <v>0</v>
      </c>
      <c r="L13253" t="s">
        <v>28</v>
      </c>
      <c r="M13253" t="s">
        <v>1437</v>
      </c>
      <c r="N13253" t="s">
        <v>67</v>
      </c>
      <c r="O13253" t="s">
        <v>122</v>
      </c>
      <c r="P13253" t="s">
        <v>23</v>
      </c>
      <c r="Q13253" t="s">
        <v>24</v>
      </c>
    </row>
    <row r="13254" spans="1:17" x14ac:dyDescent="0.2">
      <c r="A13254" s="2">
        <v>40401</v>
      </c>
      <c r="B13254" t="s">
        <v>756</v>
      </c>
      <c r="C13254" t="s">
        <v>128</v>
      </c>
      <c r="D13254" t="s">
        <v>36</v>
      </c>
      <c r="E13254" t="s">
        <v>36</v>
      </c>
      <c r="F13254">
        <v>124</v>
      </c>
      <c r="G13254">
        <v>64</v>
      </c>
      <c r="H13254">
        <v>0</v>
      </c>
      <c r="I13254">
        <v>0</v>
      </c>
      <c r="J13254">
        <v>1</v>
      </c>
      <c r="K13254">
        <v>3</v>
      </c>
      <c r="L13254" t="s">
        <v>62</v>
      </c>
      <c r="M13254" t="s">
        <v>801</v>
      </c>
      <c r="N13254" t="s">
        <v>756</v>
      </c>
      <c r="O13254" t="s">
        <v>22</v>
      </c>
      <c r="P13254" t="s">
        <v>23</v>
      </c>
      <c r="Q13254" t="s">
        <v>41</v>
      </c>
    </row>
    <row r="13255" spans="1:17" x14ac:dyDescent="0.2">
      <c r="A13255" s="2">
        <v>40401</v>
      </c>
      <c r="B13255" t="s">
        <v>182</v>
      </c>
      <c r="C13255" t="s">
        <v>402</v>
      </c>
      <c r="D13255" t="s">
        <v>115</v>
      </c>
      <c r="E13255" t="s">
        <v>115</v>
      </c>
      <c r="F13255">
        <v>77</v>
      </c>
      <c r="G13255">
        <v>68</v>
      </c>
      <c r="H13255">
        <v>0</v>
      </c>
      <c r="I13255">
        <v>0</v>
      </c>
      <c r="J13255">
        <v>1</v>
      </c>
      <c r="K13255">
        <v>1</v>
      </c>
      <c r="L13255" t="s">
        <v>28</v>
      </c>
      <c r="M13255" t="s">
        <v>1438</v>
      </c>
      <c r="N13255" t="s">
        <v>182</v>
      </c>
      <c r="O13255" t="s">
        <v>22</v>
      </c>
      <c r="P13255" t="s">
        <v>23</v>
      </c>
      <c r="Q13255" t="s">
        <v>30</v>
      </c>
    </row>
    <row r="13256" spans="1:17" x14ac:dyDescent="0.2">
      <c r="A13256" s="2">
        <v>40401</v>
      </c>
      <c r="B13256" t="s">
        <v>145</v>
      </c>
      <c r="C13256" t="s">
        <v>737</v>
      </c>
      <c r="D13256" t="s">
        <v>50</v>
      </c>
      <c r="E13256" t="s">
        <v>50</v>
      </c>
      <c r="F13256">
        <v>63</v>
      </c>
      <c r="G13256">
        <v>201</v>
      </c>
      <c r="H13256">
        <v>0</v>
      </c>
      <c r="I13256">
        <v>0</v>
      </c>
      <c r="J13256">
        <v>1</v>
      </c>
      <c r="K13256">
        <v>0</v>
      </c>
      <c r="L13256" t="s">
        <v>28</v>
      </c>
      <c r="M13256" t="s">
        <v>433</v>
      </c>
      <c r="N13256" t="s">
        <v>145</v>
      </c>
      <c r="O13256" t="s">
        <v>22</v>
      </c>
      <c r="P13256" t="s">
        <v>23</v>
      </c>
      <c r="Q13256" t="s">
        <v>24</v>
      </c>
    </row>
    <row r="13257" spans="1:17" x14ac:dyDescent="0.2">
      <c r="A13257" s="2">
        <v>40401</v>
      </c>
      <c r="B13257" t="s">
        <v>293</v>
      </c>
      <c r="C13257" t="s">
        <v>101</v>
      </c>
      <c r="D13257" t="s">
        <v>50</v>
      </c>
      <c r="E13257" t="s">
        <v>50</v>
      </c>
      <c r="F13257">
        <v>31</v>
      </c>
      <c r="G13257">
        <v>49</v>
      </c>
      <c r="H13257">
        <v>0</v>
      </c>
      <c r="I13257">
        <v>0</v>
      </c>
      <c r="J13257">
        <v>4</v>
      </c>
      <c r="K13257">
        <v>1</v>
      </c>
      <c r="L13257" t="s">
        <v>28</v>
      </c>
      <c r="M13257" t="s">
        <v>1178</v>
      </c>
      <c r="N13257" t="s">
        <v>293</v>
      </c>
      <c r="O13257" t="s">
        <v>22</v>
      </c>
      <c r="P13257" t="s">
        <v>23</v>
      </c>
      <c r="Q13257" t="s">
        <v>24</v>
      </c>
    </row>
    <row r="13258" spans="1:17" x14ac:dyDescent="0.2">
      <c r="A13258" s="2">
        <v>40401</v>
      </c>
      <c r="B13258" t="s">
        <v>72</v>
      </c>
      <c r="C13258" t="s">
        <v>129</v>
      </c>
      <c r="D13258" t="s">
        <v>50</v>
      </c>
      <c r="E13258" t="s">
        <v>50</v>
      </c>
      <c r="F13258">
        <v>29</v>
      </c>
      <c r="G13258">
        <v>4</v>
      </c>
      <c r="H13258">
        <v>0</v>
      </c>
      <c r="I13258">
        <v>0</v>
      </c>
      <c r="J13258">
        <v>2</v>
      </c>
      <c r="K13258">
        <v>2</v>
      </c>
      <c r="L13258" t="s">
        <v>28</v>
      </c>
      <c r="M13258" t="s">
        <v>74</v>
      </c>
      <c r="N13258" t="s">
        <v>72</v>
      </c>
      <c r="O13258" t="s">
        <v>22</v>
      </c>
      <c r="P13258" t="s">
        <v>23</v>
      </c>
      <c r="Q13258" t="s">
        <v>30</v>
      </c>
    </row>
    <row r="13259" spans="1:17" x14ac:dyDescent="0.2">
      <c r="A13259" s="2">
        <v>40401</v>
      </c>
      <c r="B13259" t="s">
        <v>183</v>
      </c>
      <c r="C13259" t="s">
        <v>890</v>
      </c>
      <c r="D13259" t="s">
        <v>36</v>
      </c>
      <c r="E13259" t="s">
        <v>36</v>
      </c>
      <c r="F13259">
        <v>9</v>
      </c>
      <c r="G13259">
        <v>123</v>
      </c>
      <c r="H13259">
        <v>0</v>
      </c>
      <c r="I13259">
        <v>0</v>
      </c>
      <c r="J13259">
        <v>6</v>
      </c>
      <c r="K13259">
        <v>3</v>
      </c>
      <c r="L13259" t="s">
        <v>28</v>
      </c>
      <c r="M13259" t="s">
        <v>266</v>
      </c>
      <c r="N13259" t="s">
        <v>183</v>
      </c>
      <c r="O13259" t="s">
        <v>22</v>
      </c>
      <c r="P13259" t="s">
        <v>23</v>
      </c>
      <c r="Q13259" t="s">
        <v>24</v>
      </c>
    </row>
    <row r="13260" spans="1:17" x14ac:dyDescent="0.2">
      <c r="A13260" s="2">
        <v>40401</v>
      </c>
      <c r="B13260" t="s">
        <v>89</v>
      </c>
      <c r="C13260" t="s">
        <v>94</v>
      </c>
      <c r="D13260" t="s">
        <v>50</v>
      </c>
      <c r="E13260" t="s">
        <v>50</v>
      </c>
      <c r="F13260">
        <v>7</v>
      </c>
      <c r="G13260">
        <v>62</v>
      </c>
      <c r="H13260">
        <v>0</v>
      </c>
      <c r="I13260">
        <v>0</v>
      </c>
      <c r="J13260">
        <v>2</v>
      </c>
      <c r="K13260">
        <v>1</v>
      </c>
      <c r="L13260" t="s">
        <v>28</v>
      </c>
      <c r="M13260" t="s">
        <v>91</v>
      </c>
      <c r="N13260" t="s">
        <v>89</v>
      </c>
      <c r="O13260" t="s">
        <v>22</v>
      </c>
      <c r="P13260" t="s">
        <v>23</v>
      </c>
      <c r="Q13260" t="s">
        <v>24</v>
      </c>
    </row>
    <row r="13261" spans="1:17" x14ac:dyDescent="0.2">
      <c r="A13261" s="2">
        <v>40401</v>
      </c>
      <c r="B13261" t="s">
        <v>81</v>
      </c>
      <c r="C13261" t="s">
        <v>48</v>
      </c>
      <c r="D13261" t="s">
        <v>50</v>
      </c>
      <c r="E13261" t="s">
        <v>50</v>
      </c>
      <c r="F13261">
        <v>94</v>
      </c>
      <c r="G13261">
        <v>118</v>
      </c>
      <c r="H13261">
        <v>0</v>
      </c>
      <c r="I13261">
        <v>0</v>
      </c>
      <c r="J13261">
        <v>2</v>
      </c>
      <c r="K13261">
        <v>1</v>
      </c>
      <c r="L13261" t="s">
        <v>291</v>
      </c>
      <c r="M13261" t="s">
        <v>83</v>
      </c>
      <c r="N13261" t="s">
        <v>81</v>
      </c>
      <c r="O13261" t="s">
        <v>22</v>
      </c>
      <c r="P13261" t="s">
        <v>23</v>
      </c>
      <c r="Q13261" t="s">
        <v>24</v>
      </c>
    </row>
    <row r="13262" spans="1:17" x14ac:dyDescent="0.2">
      <c r="A13262" s="2">
        <v>40401</v>
      </c>
      <c r="B13262" t="s">
        <v>70</v>
      </c>
      <c r="C13262" t="s">
        <v>147</v>
      </c>
      <c r="D13262" t="s">
        <v>50</v>
      </c>
      <c r="E13262" t="s">
        <v>50</v>
      </c>
      <c r="F13262">
        <v>51</v>
      </c>
      <c r="G13262">
        <v>48</v>
      </c>
      <c r="H13262">
        <v>0</v>
      </c>
      <c r="I13262">
        <v>0</v>
      </c>
      <c r="J13262">
        <v>1</v>
      </c>
      <c r="K13262">
        <v>0</v>
      </c>
      <c r="L13262" t="s">
        <v>28</v>
      </c>
      <c r="M13262" t="s">
        <v>1326</v>
      </c>
      <c r="N13262" t="s">
        <v>70</v>
      </c>
      <c r="O13262" t="s">
        <v>22</v>
      </c>
      <c r="P13262" t="s">
        <v>23</v>
      </c>
      <c r="Q13262" t="s">
        <v>24</v>
      </c>
    </row>
    <row r="13263" spans="1:17" x14ac:dyDescent="0.2">
      <c r="A13263" s="2">
        <v>40401</v>
      </c>
      <c r="B13263" t="s">
        <v>76</v>
      </c>
      <c r="C13263" t="s">
        <v>174</v>
      </c>
      <c r="D13263" t="s">
        <v>50</v>
      </c>
      <c r="E13263" t="s">
        <v>50</v>
      </c>
      <c r="F13263">
        <v>79</v>
      </c>
      <c r="G13263">
        <v>141</v>
      </c>
      <c r="H13263">
        <v>0</v>
      </c>
      <c r="I13263">
        <v>0</v>
      </c>
      <c r="J13263">
        <v>1</v>
      </c>
      <c r="K13263">
        <v>1</v>
      </c>
      <c r="L13263" t="s">
        <v>28</v>
      </c>
      <c r="M13263" t="s">
        <v>78</v>
      </c>
      <c r="N13263" t="s">
        <v>76</v>
      </c>
      <c r="O13263" t="s">
        <v>22</v>
      </c>
      <c r="P13263" t="s">
        <v>23</v>
      </c>
      <c r="Q13263" t="s">
        <v>30</v>
      </c>
    </row>
    <row r="13264" spans="1:17" x14ac:dyDescent="0.2">
      <c r="A13264" s="2">
        <v>40401</v>
      </c>
      <c r="B13264" t="s">
        <v>98</v>
      </c>
      <c r="C13264" t="s">
        <v>39</v>
      </c>
      <c r="D13264" t="s">
        <v>50</v>
      </c>
      <c r="E13264" t="s">
        <v>19</v>
      </c>
      <c r="F13264">
        <v>36</v>
      </c>
      <c r="G13264">
        <v>5</v>
      </c>
      <c r="H13264">
        <v>0</v>
      </c>
      <c r="I13264">
        <v>0</v>
      </c>
      <c r="J13264">
        <v>0</v>
      </c>
      <c r="K13264">
        <v>1</v>
      </c>
      <c r="L13264" t="s">
        <v>28</v>
      </c>
      <c r="M13264" t="s">
        <v>99</v>
      </c>
      <c r="N13264" t="s">
        <v>98</v>
      </c>
      <c r="O13264" t="s">
        <v>22</v>
      </c>
      <c r="P13264" t="s">
        <v>23</v>
      </c>
      <c r="Q13264" t="s">
        <v>41</v>
      </c>
    </row>
    <row r="13265" spans="1:17" x14ac:dyDescent="0.2">
      <c r="A13265" s="2">
        <v>40401</v>
      </c>
      <c r="B13265" t="s">
        <v>560</v>
      </c>
      <c r="C13265" t="s">
        <v>239</v>
      </c>
      <c r="D13265" t="s">
        <v>50</v>
      </c>
      <c r="E13265" t="s">
        <v>115</v>
      </c>
      <c r="F13265">
        <v>125</v>
      </c>
      <c r="G13265">
        <v>81</v>
      </c>
      <c r="H13265">
        <v>0</v>
      </c>
      <c r="I13265">
        <v>0</v>
      </c>
      <c r="J13265">
        <v>3</v>
      </c>
      <c r="K13265">
        <v>1</v>
      </c>
      <c r="L13265" t="s">
        <v>28</v>
      </c>
      <c r="M13265" t="s">
        <v>1389</v>
      </c>
      <c r="N13265" t="s">
        <v>560</v>
      </c>
      <c r="O13265" t="s">
        <v>22</v>
      </c>
      <c r="P13265" t="s">
        <v>23</v>
      </c>
      <c r="Q13265" t="s">
        <v>24</v>
      </c>
    </row>
    <row r="13266" spans="1:17" x14ac:dyDescent="0.2">
      <c r="A13266" s="2">
        <v>40401</v>
      </c>
      <c r="B13266" t="s">
        <v>133</v>
      </c>
      <c r="C13266" t="s">
        <v>135</v>
      </c>
      <c r="D13266" t="s">
        <v>115</v>
      </c>
      <c r="E13266" t="s">
        <v>36</v>
      </c>
      <c r="F13266">
        <v>44</v>
      </c>
      <c r="G13266">
        <v>30</v>
      </c>
      <c r="H13266">
        <v>0</v>
      </c>
      <c r="I13266">
        <v>0</v>
      </c>
      <c r="J13266">
        <v>2</v>
      </c>
      <c r="K13266">
        <v>1</v>
      </c>
      <c r="L13266" t="s">
        <v>28</v>
      </c>
      <c r="M13266" t="s">
        <v>492</v>
      </c>
      <c r="N13266" t="s">
        <v>133</v>
      </c>
      <c r="O13266" t="s">
        <v>22</v>
      </c>
      <c r="P13266" t="s">
        <v>23</v>
      </c>
      <c r="Q13266" t="s">
        <v>24</v>
      </c>
    </row>
    <row r="13267" spans="1:17" x14ac:dyDescent="0.2">
      <c r="A13267" s="2">
        <v>40401</v>
      </c>
      <c r="B13267" t="s">
        <v>73</v>
      </c>
      <c r="C13267" t="s">
        <v>317</v>
      </c>
      <c r="D13267" t="s">
        <v>50</v>
      </c>
      <c r="E13267" t="s">
        <v>50</v>
      </c>
      <c r="F13267">
        <v>52</v>
      </c>
      <c r="G13267">
        <v>78</v>
      </c>
      <c r="H13267">
        <v>0</v>
      </c>
      <c r="I13267">
        <v>0</v>
      </c>
      <c r="J13267">
        <v>0</v>
      </c>
      <c r="K13267">
        <v>2</v>
      </c>
      <c r="L13267" t="s">
        <v>28</v>
      </c>
      <c r="M13267" t="s">
        <v>806</v>
      </c>
      <c r="N13267" t="s">
        <v>73</v>
      </c>
      <c r="O13267" t="s">
        <v>22</v>
      </c>
      <c r="P13267" t="s">
        <v>23</v>
      </c>
      <c r="Q13267" t="s">
        <v>41</v>
      </c>
    </row>
    <row r="13268" spans="1:17" x14ac:dyDescent="0.2">
      <c r="A13268" s="2">
        <v>40401</v>
      </c>
      <c r="B13268" t="s">
        <v>250</v>
      </c>
      <c r="C13268" t="s">
        <v>351</v>
      </c>
      <c r="D13268" t="s">
        <v>36</v>
      </c>
      <c r="E13268" t="s">
        <v>36</v>
      </c>
      <c r="F13268">
        <v>74</v>
      </c>
      <c r="G13268">
        <v>93</v>
      </c>
      <c r="H13268">
        <v>0</v>
      </c>
      <c r="I13268">
        <v>0</v>
      </c>
      <c r="J13268">
        <v>1</v>
      </c>
      <c r="K13268">
        <v>1</v>
      </c>
      <c r="L13268" t="s">
        <v>62</v>
      </c>
      <c r="M13268" t="s">
        <v>251</v>
      </c>
      <c r="N13268" t="s">
        <v>250</v>
      </c>
      <c r="O13268" t="s">
        <v>22</v>
      </c>
      <c r="P13268" t="s">
        <v>23</v>
      </c>
      <c r="Q13268" t="s">
        <v>30</v>
      </c>
    </row>
    <row r="13269" spans="1:17" x14ac:dyDescent="0.2">
      <c r="A13269" s="2">
        <v>40401</v>
      </c>
      <c r="B13269" t="s">
        <v>111</v>
      </c>
      <c r="C13269" t="s">
        <v>34</v>
      </c>
      <c r="D13269" t="s">
        <v>36</v>
      </c>
      <c r="E13269" t="s">
        <v>36</v>
      </c>
      <c r="F13269">
        <v>55</v>
      </c>
      <c r="G13269">
        <v>102</v>
      </c>
      <c r="H13269">
        <v>0</v>
      </c>
      <c r="I13269">
        <v>0</v>
      </c>
      <c r="J13269">
        <v>0</v>
      </c>
      <c r="K13269">
        <v>2</v>
      </c>
      <c r="L13269" t="s">
        <v>28</v>
      </c>
      <c r="M13269" t="s">
        <v>1439</v>
      </c>
      <c r="N13269" t="s">
        <v>67</v>
      </c>
      <c r="O13269" t="s">
        <v>122</v>
      </c>
      <c r="P13269" t="s">
        <v>23</v>
      </c>
      <c r="Q13269" t="s">
        <v>41</v>
      </c>
    </row>
    <row r="13270" spans="1:17" x14ac:dyDescent="0.2">
      <c r="A13270" s="2">
        <v>40401</v>
      </c>
      <c r="B13270" t="s">
        <v>184</v>
      </c>
      <c r="C13270" t="s">
        <v>328</v>
      </c>
      <c r="D13270" t="s">
        <v>50</v>
      </c>
      <c r="E13270" t="s">
        <v>50</v>
      </c>
      <c r="F13270">
        <v>151</v>
      </c>
      <c r="G13270">
        <v>66</v>
      </c>
      <c r="H13270">
        <v>0</v>
      </c>
      <c r="I13270">
        <v>0</v>
      </c>
      <c r="J13270">
        <v>1</v>
      </c>
      <c r="K13270">
        <v>1</v>
      </c>
      <c r="L13270" t="s">
        <v>28</v>
      </c>
      <c r="M13270" t="s">
        <v>193</v>
      </c>
      <c r="N13270" t="s">
        <v>184</v>
      </c>
      <c r="O13270" t="s">
        <v>22</v>
      </c>
      <c r="P13270" t="s">
        <v>23</v>
      </c>
      <c r="Q13270" t="s">
        <v>30</v>
      </c>
    </row>
    <row r="13271" spans="1:17" x14ac:dyDescent="0.2">
      <c r="A13271" s="2">
        <v>40401</v>
      </c>
      <c r="B13271" t="s">
        <v>197</v>
      </c>
      <c r="C13271" t="s">
        <v>913</v>
      </c>
      <c r="D13271" t="s">
        <v>36</v>
      </c>
      <c r="E13271" t="s">
        <v>115</v>
      </c>
      <c r="F13271">
        <v>168</v>
      </c>
      <c r="G13271">
        <v>171</v>
      </c>
      <c r="H13271">
        <v>0</v>
      </c>
      <c r="I13271">
        <v>0</v>
      </c>
      <c r="J13271">
        <v>0</v>
      </c>
      <c r="K13271">
        <v>0</v>
      </c>
      <c r="L13271" t="s">
        <v>28</v>
      </c>
      <c r="M13271" t="s">
        <v>225</v>
      </c>
      <c r="N13271" t="s">
        <v>197</v>
      </c>
      <c r="O13271" t="s">
        <v>22</v>
      </c>
      <c r="P13271" t="s">
        <v>23</v>
      </c>
      <c r="Q13271" t="s">
        <v>30</v>
      </c>
    </row>
    <row r="13272" spans="1:17" x14ac:dyDescent="0.2">
      <c r="A13272" s="2">
        <v>40401</v>
      </c>
      <c r="B13272" t="s">
        <v>26</v>
      </c>
      <c r="C13272" t="s">
        <v>106</v>
      </c>
      <c r="D13272" t="s">
        <v>27</v>
      </c>
      <c r="E13272" t="s">
        <v>50</v>
      </c>
      <c r="F13272">
        <v>25</v>
      </c>
      <c r="G13272">
        <v>1</v>
      </c>
      <c r="H13272">
        <v>0</v>
      </c>
      <c r="I13272">
        <v>0</v>
      </c>
      <c r="J13272">
        <v>1</v>
      </c>
      <c r="K13272">
        <v>1</v>
      </c>
      <c r="L13272" t="s">
        <v>28</v>
      </c>
      <c r="M13272" t="s">
        <v>219</v>
      </c>
      <c r="N13272" t="s">
        <v>26</v>
      </c>
      <c r="O13272" t="s">
        <v>22</v>
      </c>
      <c r="P13272" t="s">
        <v>23</v>
      </c>
      <c r="Q13272" t="s">
        <v>30</v>
      </c>
    </row>
    <row r="13273" spans="1:17" x14ac:dyDescent="0.2">
      <c r="A13273" s="2">
        <v>40401</v>
      </c>
      <c r="B13273" t="s">
        <v>384</v>
      </c>
      <c r="C13273" t="s">
        <v>345</v>
      </c>
      <c r="D13273" t="s">
        <v>50</v>
      </c>
      <c r="E13273" t="s">
        <v>50</v>
      </c>
      <c r="F13273">
        <v>89</v>
      </c>
      <c r="G13273">
        <v>110</v>
      </c>
      <c r="H13273">
        <v>0</v>
      </c>
      <c r="I13273">
        <v>0</v>
      </c>
      <c r="J13273">
        <v>0</v>
      </c>
      <c r="K13273">
        <v>0</v>
      </c>
      <c r="L13273" t="s">
        <v>28</v>
      </c>
      <c r="M13273" t="s">
        <v>395</v>
      </c>
      <c r="N13273" t="s">
        <v>384</v>
      </c>
      <c r="O13273" t="s">
        <v>22</v>
      </c>
      <c r="P13273" t="s">
        <v>23</v>
      </c>
      <c r="Q13273" t="s">
        <v>30</v>
      </c>
    </row>
    <row r="13274" spans="1:17" x14ac:dyDescent="0.2">
      <c r="A13274" s="2">
        <v>40401</v>
      </c>
      <c r="B13274" t="s">
        <v>1279</v>
      </c>
      <c r="C13274" t="s">
        <v>100</v>
      </c>
      <c r="D13274" t="s">
        <v>50</v>
      </c>
      <c r="E13274" t="s">
        <v>50</v>
      </c>
      <c r="F13274">
        <v>73</v>
      </c>
      <c r="G13274">
        <v>59</v>
      </c>
      <c r="H13274">
        <v>0</v>
      </c>
      <c r="I13274">
        <v>0</v>
      </c>
      <c r="J13274">
        <v>2</v>
      </c>
      <c r="K13274">
        <v>0</v>
      </c>
      <c r="L13274" t="s">
        <v>28</v>
      </c>
      <c r="M13274" t="s">
        <v>1280</v>
      </c>
      <c r="N13274" t="s">
        <v>1279</v>
      </c>
      <c r="O13274" t="s">
        <v>22</v>
      </c>
      <c r="P13274" t="s">
        <v>23</v>
      </c>
      <c r="Q13274" t="s">
        <v>24</v>
      </c>
    </row>
    <row r="13275" spans="1:17" x14ac:dyDescent="0.2">
      <c r="A13275" s="2">
        <v>40401</v>
      </c>
      <c r="B13275" t="s">
        <v>110</v>
      </c>
      <c r="C13275" t="s">
        <v>802</v>
      </c>
      <c r="D13275" t="s">
        <v>36</v>
      </c>
      <c r="E13275" t="s">
        <v>36</v>
      </c>
      <c r="F13275">
        <v>83</v>
      </c>
      <c r="G13275">
        <v>145</v>
      </c>
      <c r="H13275">
        <v>0</v>
      </c>
      <c r="I13275">
        <v>0</v>
      </c>
      <c r="J13275">
        <v>2</v>
      </c>
      <c r="K13275">
        <v>1</v>
      </c>
      <c r="L13275" t="s">
        <v>28</v>
      </c>
      <c r="M13275" t="s">
        <v>142</v>
      </c>
      <c r="N13275" t="s">
        <v>110</v>
      </c>
      <c r="O13275" t="s">
        <v>22</v>
      </c>
      <c r="P13275" t="s">
        <v>23</v>
      </c>
      <c r="Q13275" t="s">
        <v>24</v>
      </c>
    </row>
    <row r="13276" spans="1:17" x14ac:dyDescent="0.2">
      <c r="A13276" s="2">
        <v>40401</v>
      </c>
      <c r="B13276" t="s">
        <v>296</v>
      </c>
      <c r="C13276" t="s">
        <v>46</v>
      </c>
      <c r="D13276" t="s">
        <v>36</v>
      </c>
      <c r="E13276" t="s">
        <v>36</v>
      </c>
      <c r="F13276">
        <v>80</v>
      </c>
      <c r="G13276">
        <v>136</v>
      </c>
      <c r="H13276">
        <v>0</v>
      </c>
      <c r="I13276">
        <v>0</v>
      </c>
      <c r="J13276">
        <v>2</v>
      </c>
      <c r="K13276">
        <v>1</v>
      </c>
      <c r="L13276" t="s">
        <v>28</v>
      </c>
      <c r="M13276" t="s">
        <v>399</v>
      </c>
      <c r="N13276" t="s">
        <v>296</v>
      </c>
      <c r="O13276" t="s">
        <v>22</v>
      </c>
      <c r="P13276" t="s">
        <v>23</v>
      </c>
      <c r="Q13276" t="s">
        <v>24</v>
      </c>
    </row>
    <row r="13277" spans="1:17" x14ac:dyDescent="0.2">
      <c r="A13277" s="2">
        <v>40401</v>
      </c>
      <c r="B13277" t="s">
        <v>49</v>
      </c>
      <c r="C13277" t="s">
        <v>67</v>
      </c>
      <c r="D13277" t="s">
        <v>50</v>
      </c>
      <c r="E13277" t="s">
        <v>50</v>
      </c>
      <c r="F13277">
        <v>22</v>
      </c>
      <c r="G13277">
        <v>21</v>
      </c>
      <c r="H13277">
        <v>0</v>
      </c>
      <c r="I13277">
        <v>0</v>
      </c>
      <c r="J13277">
        <v>2</v>
      </c>
      <c r="K13277">
        <v>1</v>
      </c>
      <c r="L13277" t="s">
        <v>28</v>
      </c>
      <c r="M13277" t="s">
        <v>103</v>
      </c>
      <c r="N13277" t="s">
        <v>49</v>
      </c>
      <c r="O13277" t="s">
        <v>22</v>
      </c>
      <c r="P13277" t="s">
        <v>23</v>
      </c>
      <c r="Q13277" t="s">
        <v>24</v>
      </c>
    </row>
    <row r="13278" spans="1:17" x14ac:dyDescent="0.2">
      <c r="A13278" s="2">
        <v>40401</v>
      </c>
      <c r="B13278" t="s">
        <v>531</v>
      </c>
      <c r="C13278" t="s">
        <v>32</v>
      </c>
      <c r="D13278" t="s">
        <v>27</v>
      </c>
      <c r="E13278" t="s">
        <v>19</v>
      </c>
      <c r="F13278">
        <v>97</v>
      </c>
      <c r="G13278">
        <v>47</v>
      </c>
      <c r="H13278">
        <v>0</v>
      </c>
      <c r="I13278">
        <v>0</v>
      </c>
      <c r="J13278">
        <v>3</v>
      </c>
      <c r="K13278">
        <v>1</v>
      </c>
      <c r="L13278" t="s">
        <v>28</v>
      </c>
      <c r="M13278" t="s">
        <v>534</v>
      </c>
      <c r="N13278" t="s">
        <v>531</v>
      </c>
      <c r="O13278" t="s">
        <v>22</v>
      </c>
      <c r="P13278" t="s">
        <v>23</v>
      </c>
      <c r="Q13278" t="s">
        <v>24</v>
      </c>
    </row>
    <row r="13279" spans="1:17" x14ac:dyDescent="0.2">
      <c r="A13279" s="2">
        <v>40401</v>
      </c>
      <c r="B13279" t="s">
        <v>38</v>
      </c>
      <c r="C13279" t="s">
        <v>131</v>
      </c>
      <c r="D13279" t="s">
        <v>19</v>
      </c>
      <c r="E13279" t="s">
        <v>27</v>
      </c>
      <c r="F13279">
        <v>15</v>
      </c>
      <c r="G13279">
        <v>53</v>
      </c>
      <c r="H13279">
        <v>0</v>
      </c>
      <c r="I13279">
        <v>0</v>
      </c>
      <c r="J13279">
        <v>2</v>
      </c>
      <c r="K13279">
        <v>0</v>
      </c>
      <c r="L13279" t="s">
        <v>28</v>
      </c>
      <c r="M13279" t="s">
        <v>40</v>
      </c>
      <c r="N13279" t="s">
        <v>38</v>
      </c>
      <c r="O13279" t="s">
        <v>22</v>
      </c>
      <c r="P13279" t="s">
        <v>23</v>
      </c>
      <c r="Q13279" t="s">
        <v>24</v>
      </c>
    </row>
    <row r="13280" spans="1:17" x14ac:dyDescent="0.2">
      <c r="A13280" s="2">
        <v>40401</v>
      </c>
      <c r="B13280" t="s">
        <v>90</v>
      </c>
      <c r="C13280" t="s">
        <v>120</v>
      </c>
      <c r="D13280" t="s">
        <v>50</v>
      </c>
      <c r="E13280" t="s">
        <v>36</v>
      </c>
      <c r="F13280">
        <v>56</v>
      </c>
      <c r="G13280">
        <v>40</v>
      </c>
      <c r="H13280">
        <v>0</v>
      </c>
      <c r="I13280">
        <v>0</v>
      </c>
      <c r="J13280">
        <v>0</v>
      </c>
      <c r="K13280">
        <v>3</v>
      </c>
      <c r="L13280" t="s">
        <v>28</v>
      </c>
      <c r="M13280" t="s">
        <v>1053</v>
      </c>
      <c r="N13280" t="s">
        <v>90</v>
      </c>
      <c r="O13280" t="s">
        <v>22</v>
      </c>
      <c r="P13280" t="s">
        <v>23</v>
      </c>
      <c r="Q13280" t="s">
        <v>41</v>
      </c>
    </row>
    <row r="13281" spans="1:17" x14ac:dyDescent="0.2">
      <c r="A13281" s="2">
        <v>40401</v>
      </c>
      <c r="B13281" t="s">
        <v>95</v>
      </c>
      <c r="C13281" t="s">
        <v>87</v>
      </c>
      <c r="D13281" t="s">
        <v>50</v>
      </c>
      <c r="E13281" t="s">
        <v>50</v>
      </c>
      <c r="F13281">
        <v>16</v>
      </c>
      <c r="G13281">
        <v>43</v>
      </c>
      <c r="H13281">
        <v>0</v>
      </c>
      <c r="I13281">
        <v>0</v>
      </c>
      <c r="J13281">
        <v>1</v>
      </c>
      <c r="K13281">
        <v>0</v>
      </c>
      <c r="L13281" t="s">
        <v>28</v>
      </c>
      <c r="M13281" t="s">
        <v>1179</v>
      </c>
      <c r="N13281" t="s">
        <v>95</v>
      </c>
      <c r="O13281" t="s">
        <v>22</v>
      </c>
      <c r="P13281" t="s">
        <v>23</v>
      </c>
      <c r="Q13281" t="s">
        <v>24</v>
      </c>
    </row>
    <row r="13282" spans="1:17" x14ac:dyDescent="0.2">
      <c r="A13282" s="2">
        <v>40401</v>
      </c>
      <c r="B13282" t="s">
        <v>113</v>
      </c>
      <c r="C13282" t="s">
        <v>365</v>
      </c>
      <c r="D13282" t="s">
        <v>115</v>
      </c>
      <c r="E13282" t="s">
        <v>36</v>
      </c>
      <c r="F13282">
        <v>70</v>
      </c>
      <c r="G13282">
        <v>75</v>
      </c>
      <c r="H13282">
        <v>0</v>
      </c>
      <c r="I13282">
        <v>0</v>
      </c>
      <c r="J13282">
        <v>1</v>
      </c>
      <c r="K13282">
        <v>0</v>
      </c>
      <c r="L13282" t="s">
        <v>28</v>
      </c>
      <c r="M13282" t="s">
        <v>231</v>
      </c>
      <c r="N13282" t="s">
        <v>113</v>
      </c>
      <c r="O13282" t="s">
        <v>22</v>
      </c>
      <c r="P13282" t="s">
        <v>23</v>
      </c>
      <c r="Q13282" t="s">
        <v>24</v>
      </c>
    </row>
    <row r="13283" spans="1:17" x14ac:dyDescent="0.2">
      <c r="A13283" s="2">
        <v>40401</v>
      </c>
      <c r="B13283" t="s">
        <v>118</v>
      </c>
      <c r="C13283" t="s">
        <v>548</v>
      </c>
      <c r="D13283" t="s">
        <v>36</v>
      </c>
      <c r="E13283" t="s">
        <v>36</v>
      </c>
      <c r="F13283">
        <v>91</v>
      </c>
      <c r="G13283">
        <v>108</v>
      </c>
      <c r="H13283">
        <v>0</v>
      </c>
      <c r="I13283">
        <v>0</v>
      </c>
      <c r="J13283">
        <v>1</v>
      </c>
      <c r="K13283">
        <v>0</v>
      </c>
      <c r="L13283" t="s">
        <v>28</v>
      </c>
      <c r="M13283" t="s">
        <v>241</v>
      </c>
      <c r="N13283" t="s">
        <v>118</v>
      </c>
      <c r="O13283" t="s">
        <v>22</v>
      </c>
      <c r="P13283" t="s">
        <v>23</v>
      </c>
      <c r="Q13283" t="s">
        <v>24</v>
      </c>
    </row>
    <row r="13284" spans="1:17" x14ac:dyDescent="0.2">
      <c r="A13284" s="2">
        <v>40401</v>
      </c>
      <c r="B13284" t="s">
        <v>1204</v>
      </c>
      <c r="C13284" t="s">
        <v>153</v>
      </c>
      <c r="D13284" t="s">
        <v>50</v>
      </c>
      <c r="E13284" t="s">
        <v>50</v>
      </c>
      <c r="F13284">
        <v>13</v>
      </c>
      <c r="G13284">
        <v>12</v>
      </c>
      <c r="H13284">
        <v>0</v>
      </c>
      <c r="I13284">
        <v>0</v>
      </c>
      <c r="J13284">
        <v>0</v>
      </c>
      <c r="K13284">
        <v>1</v>
      </c>
      <c r="L13284" t="s">
        <v>28</v>
      </c>
      <c r="M13284" t="s">
        <v>1219</v>
      </c>
      <c r="N13284" t="s">
        <v>1204</v>
      </c>
      <c r="O13284" t="s">
        <v>22</v>
      </c>
      <c r="P13284" t="s">
        <v>23</v>
      </c>
      <c r="Q13284" t="s">
        <v>41</v>
      </c>
    </row>
    <row r="13285" spans="1:17" x14ac:dyDescent="0.2">
      <c r="A13285" s="2">
        <v>40401</v>
      </c>
      <c r="B13285" t="s">
        <v>244</v>
      </c>
      <c r="C13285" t="s">
        <v>274</v>
      </c>
      <c r="D13285" t="s">
        <v>50</v>
      </c>
      <c r="E13285" t="s">
        <v>50</v>
      </c>
      <c r="F13285">
        <v>27</v>
      </c>
      <c r="G13285">
        <v>14</v>
      </c>
      <c r="H13285">
        <v>0</v>
      </c>
      <c r="I13285">
        <v>0</v>
      </c>
      <c r="J13285">
        <v>1</v>
      </c>
      <c r="K13285">
        <v>1</v>
      </c>
      <c r="L13285" t="s">
        <v>28</v>
      </c>
      <c r="M13285" t="s">
        <v>292</v>
      </c>
      <c r="N13285" t="s">
        <v>244</v>
      </c>
      <c r="O13285" t="s">
        <v>22</v>
      </c>
      <c r="P13285" t="s">
        <v>23</v>
      </c>
      <c r="Q13285" t="s">
        <v>30</v>
      </c>
    </row>
    <row r="13286" spans="1:17" x14ac:dyDescent="0.2">
      <c r="A13286" s="2">
        <v>40401</v>
      </c>
      <c r="B13286" t="s">
        <v>249</v>
      </c>
      <c r="C13286" t="s">
        <v>55</v>
      </c>
      <c r="D13286" t="s">
        <v>50</v>
      </c>
      <c r="E13286" t="s">
        <v>57</v>
      </c>
      <c r="F13286">
        <v>19</v>
      </c>
      <c r="G13286">
        <v>20</v>
      </c>
      <c r="H13286">
        <v>0</v>
      </c>
      <c r="I13286">
        <v>0</v>
      </c>
      <c r="J13286">
        <v>2</v>
      </c>
      <c r="K13286">
        <v>0</v>
      </c>
      <c r="L13286" t="s">
        <v>28</v>
      </c>
      <c r="M13286" t="s">
        <v>529</v>
      </c>
      <c r="N13286" t="s">
        <v>249</v>
      </c>
      <c r="O13286" t="s">
        <v>22</v>
      </c>
      <c r="P13286" t="s">
        <v>23</v>
      </c>
      <c r="Q13286" t="s">
        <v>24</v>
      </c>
    </row>
    <row r="13287" spans="1:17" x14ac:dyDescent="0.2">
      <c r="A13287" s="2">
        <v>40401</v>
      </c>
      <c r="B13287" t="s">
        <v>149</v>
      </c>
      <c r="C13287" t="s">
        <v>199</v>
      </c>
      <c r="D13287" t="s">
        <v>36</v>
      </c>
      <c r="E13287" t="s">
        <v>36</v>
      </c>
      <c r="F13287">
        <v>66</v>
      </c>
      <c r="G13287">
        <v>23</v>
      </c>
      <c r="H13287">
        <v>0</v>
      </c>
      <c r="I13287">
        <v>0</v>
      </c>
      <c r="J13287">
        <v>1</v>
      </c>
      <c r="K13287">
        <v>0</v>
      </c>
      <c r="L13287" t="s">
        <v>28</v>
      </c>
      <c r="M13287" t="s">
        <v>420</v>
      </c>
      <c r="N13287" t="s">
        <v>149</v>
      </c>
      <c r="O13287" t="s">
        <v>22</v>
      </c>
      <c r="P13287" t="s">
        <v>23</v>
      </c>
      <c r="Q13287" t="s">
        <v>24</v>
      </c>
    </row>
    <row r="13288" spans="1:17" x14ac:dyDescent="0.2">
      <c r="A13288" s="2">
        <v>40401</v>
      </c>
      <c r="B13288" t="s">
        <v>52</v>
      </c>
      <c r="C13288" t="s">
        <v>104</v>
      </c>
      <c r="D13288" t="s">
        <v>50</v>
      </c>
      <c r="E13288" t="s">
        <v>50</v>
      </c>
      <c r="F13288">
        <v>35</v>
      </c>
      <c r="G13288">
        <v>41</v>
      </c>
      <c r="H13288">
        <v>0</v>
      </c>
      <c r="I13288">
        <v>0</v>
      </c>
      <c r="J13288">
        <v>3</v>
      </c>
      <c r="K13288">
        <v>0</v>
      </c>
      <c r="L13288" t="s">
        <v>28</v>
      </c>
      <c r="M13288" t="s">
        <v>68</v>
      </c>
      <c r="N13288" t="s">
        <v>52</v>
      </c>
      <c r="O13288" t="s">
        <v>22</v>
      </c>
      <c r="P13288" t="s">
        <v>23</v>
      </c>
      <c r="Q13288" t="s">
        <v>24</v>
      </c>
    </row>
    <row r="13289" spans="1:17" x14ac:dyDescent="0.2">
      <c r="A13289" s="2">
        <v>40401</v>
      </c>
      <c r="B13289" t="s">
        <v>211</v>
      </c>
      <c r="C13289" t="s">
        <v>207</v>
      </c>
      <c r="D13289" t="s">
        <v>36</v>
      </c>
      <c r="E13289" t="s">
        <v>36</v>
      </c>
      <c r="F13289">
        <v>111</v>
      </c>
      <c r="G13289">
        <v>116</v>
      </c>
      <c r="H13289">
        <v>0</v>
      </c>
      <c r="I13289">
        <v>0</v>
      </c>
      <c r="J13289">
        <v>1</v>
      </c>
      <c r="K13289">
        <v>1</v>
      </c>
      <c r="L13289" t="s">
        <v>28</v>
      </c>
      <c r="M13289" t="s">
        <v>373</v>
      </c>
      <c r="N13289" t="s">
        <v>211</v>
      </c>
      <c r="O13289" t="s">
        <v>22</v>
      </c>
      <c r="P13289" t="s">
        <v>23</v>
      </c>
      <c r="Q13289" t="s">
        <v>30</v>
      </c>
    </row>
    <row r="13290" spans="1:17" x14ac:dyDescent="0.2">
      <c r="A13290" s="2">
        <v>40401</v>
      </c>
      <c r="B13290" t="s">
        <v>114</v>
      </c>
      <c r="C13290" t="s">
        <v>443</v>
      </c>
      <c r="D13290" t="s">
        <v>115</v>
      </c>
      <c r="E13290" t="s">
        <v>115</v>
      </c>
      <c r="F13290">
        <v>104</v>
      </c>
      <c r="G13290">
        <v>120</v>
      </c>
      <c r="H13290">
        <v>0</v>
      </c>
      <c r="I13290">
        <v>0</v>
      </c>
      <c r="J13290">
        <v>1</v>
      </c>
      <c r="K13290">
        <v>0</v>
      </c>
      <c r="L13290" t="s">
        <v>28</v>
      </c>
      <c r="M13290" t="s">
        <v>226</v>
      </c>
      <c r="N13290" t="s">
        <v>114</v>
      </c>
      <c r="O13290" t="s">
        <v>22</v>
      </c>
      <c r="P13290" t="s">
        <v>23</v>
      </c>
      <c r="Q13290" t="s">
        <v>24</v>
      </c>
    </row>
    <row r="13291" spans="1:17" x14ac:dyDescent="0.2">
      <c r="A13291" s="2">
        <v>40401</v>
      </c>
      <c r="B13291" t="s">
        <v>282</v>
      </c>
      <c r="C13291" t="s">
        <v>185</v>
      </c>
      <c r="D13291" t="s">
        <v>19</v>
      </c>
      <c r="E13291" t="s">
        <v>27</v>
      </c>
      <c r="F13291">
        <v>76</v>
      </c>
      <c r="G13291">
        <v>82</v>
      </c>
      <c r="H13291">
        <v>0</v>
      </c>
      <c r="I13291">
        <v>0</v>
      </c>
      <c r="J13291">
        <v>1</v>
      </c>
      <c r="K13291">
        <v>3</v>
      </c>
      <c r="L13291" t="s">
        <v>28</v>
      </c>
      <c r="M13291" t="s">
        <v>853</v>
      </c>
      <c r="N13291" t="s">
        <v>282</v>
      </c>
      <c r="O13291" t="s">
        <v>22</v>
      </c>
      <c r="P13291" t="s">
        <v>23</v>
      </c>
      <c r="Q13291" t="s">
        <v>41</v>
      </c>
    </row>
    <row r="13292" spans="1:17" x14ac:dyDescent="0.2">
      <c r="A13292" s="2">
        <v>40401</v>
      </c>
      <c r="B13292" t="s">
        <v>180</v>
      </c>
      <c r="C13292" t="s">
        <v>92</v>
      </c>
      <c r="D13292" t="s">
        <v>50</v>
      </c>
      <c r="E13292" t="s">
        <v>50</v>
      </c>
      <c r="F13292">
        <v>28</v>
      </c>
      <c r="G13292">
        <v>42</v>
      </c>
      <c r="H13292">
        <v>0</v>
      </c>
      <c r="I13292">
        <v>0</v>
      </c>
      <c r="J13292">
        <v>2</v>
      </c>
      <c r="K13292">
        <v>0</v>
      </c>
      <c r="L13292" t="s">
        <v>28</v>
      </c>
      <c r="M13292" t="s">
        <v>181</v>
      </c>
      <c r="N13292" t="s">
        <v>180</v>
      </c>
      <c r="O13292" t="s">
        <v>22</v>
      </c>
      <c r="P13292" t="s">
        <v>23</v>
      </c>
      <c r="Q13292" t="s">
        <v>24</v>
      </c>
    </row>
    <row r="13293" spans="1:17" x14ac:dyDescent="0.2">
      <c r="A13293" s="2">
        <v>40401</v>
      </c>
      <c r="B13293" t="s">
        <v>208</v>
      </c>
      <c r="C13293" t="s">
        <v>138</v>
      </c>
      <c r="D13293" t="s">
        <v>36</v>
      </c>
      <c r="E13293" t="s">
        <v>36</v>
      </c>
      <c r="F13293">
        <v>69</v>
      </c>
      <c r="G13293">
        <v>72</v>
      </c>
      <c r="H13293">
        <v>0</v>
      </c>
      <c r="I13293">
        <v>0</v>
      </c>
      <c r="J13293">
        <v>1</v>
      </c>
      <c r="K13293">
        <v>1</v>
      </c>
      <c r="L13293" t="s">
        <v>28</v>
      </c>
      <c r="M13293" t="s">
        <v>398</v>
      </c>
      <c r="N13293" t="s">
        <v>208</v>
      </c>
      <c r="O13293" t="s">
        <v>22</v>
      </c>
      <c r="P13293" t="s">
        <v>23</v>
      </c>
      <c r="Q13293" t="s">
        <v>30</v>
      </c>
    </row>
    <row r="13294" spans="1:17" x14ac:dyDescent="0.2">
      <c r="A13294" s="2">
        <v>40401</v>
      </c>
      <c r="B13294" t="s">
        <v>168</v>
      </c>
      <c r="C13294" t="s">
        <v>126</v>
      </c>
      <c r="D13294" t="s">
        <v>50</v>
      </c>
      <c r="E13294" t="s">
        <v>50</v>
      </c>
      <c r="F13294">
        <v>24</v>
      </c>
      <c r="G13294">
        <v>2</v>
      </c>
      <c r="H13294">
        <v>0</v>
      </c>
      <c r="I13294">
        <v>0</v>
      </c>
      <c r="J13294">
        <v>1</v>
      </c>
      <c r="K13294">
        <v>1</v>
      </c>
      <c r="L13294" t="s">
        <v>28</v>
      </c>
      <c r="M13294" t="s">
        <v>1097</v>
      </c>
      <c r="N13294" t="s">
        <v>168</v>
      </c>
      <c r="O13294" t="s">
        <v>22</v>
      </c>
      <c r="P13294" t="s">
        <v>23</v>
      </c>
      <c r="Q13294" t="s">
        <v>30</v>
      </c>
    </row>
    <row r="13295" spans="1:17" x14ac:dyDescent="0.2">
      <c r="A13295" s="2">
        <v>40401</v>
      </c>
      <c r="B13295" t="s">
        <v>161</v>
      </c>
      <c r="C13295" t="s">
        <v>97</v>
      </c>
      <c r="D13295" t="s">
        <v>50</v>
      </c>
      <c r="E13295" t="s">
        <v>50</v>
      </c>
      <c r="F13295">
        <v>84</v>
      </c>
      <c r="G13295">
        <v>117</v>
      </c>
      <c r="H13295">
        <v>0</v>
      </c>
      <c r="I13295">
        <v>0</v>
      </c>
      <c r="J13295">
        <v>5</v>
      </c>
      <c r="K13295">
        <v>1</v>
      </c>
      <c r="L13295" t="s">
        <v>28</v>
      </c>
      <c r="M13295" t="s">
        <v>1365</v>
      </c>
      <c r="N13295" t="s">
        <v>161</v>
      </c>
      <c r="O13295" t="s">
        <v>22</v>
      </c>
      <c r="P13295" t="s">
        <v>23</v>
      </c>
      <c r="Q13295" t="s">
        <v>24</v>
      </c>
    </row>
    <row r="13296" spans="1:17" x14ac:dyDescent="0.2">
      <c r="A13296" s="2">
        <v>40408</v>
      </c>
      <c r="B13296" t="s">
        <v>374</v>
      </c>
      <c r="C13296" t="s">
        <v>207</v>
      </c>
      <c r="D13296" t="s">
        <v>36</v>
      </c>
      <c r="E13296" t="s">
        <v>36</v>
      </c>
      <c r="F13296">
        <v>144</v>
      </c>
      <c r="G13296">
        <v>116</v>
      </c>
      <c r="H13296">
        <v>0</v>
      </c>
      <c r="I13296">
        <v>0</v>
      </c>
      <c r="J13296">
        <v>0</v>
      </c>
      <c r="K13296">
        <v>3</v>
      </c>
      <c r="L13296" t="s">
        <v>28</v>
      </c>
      <c r="M13296" t="s">
        <v>375</v>
      </c>
      <c r="N13296" t="s">
        <v>374</v>
      </c>
      <c r="O13296" t="s">
        <v>22</v>
      </c>
      <c r="P13296" t="s">
        <v>23</v>
      </c>
      <c r="Q13296" t="s">
        <v>41</v>
      </c>
    </row>
    <row r="13297" spans="1:17" x14ac:dyDescent="0.2">
      <c r="A13297" s="2">
        <v>40418</v>
      </c>
      <c r="B13297" t="s">
        <v>453</v>
      </c>
      <c r="C13297" t="s">
        <v>481</v>
      </c>
      <c r="D13297" t="s">
        <v>27</v>
      </c>
      <c r="E13297" t="s">
        <v>27</v>
      </c>
      <c r="F13297">
        <v>145</v>
      </c>
      <c r="G13297">
        <v>129</v>
      </c>
      <c r="H13297">
        <v>0</v>
      </c>
      <c r="I13297">
        <v>0</v>
      </c>
      <c r="J13297">
        <v>1</v>
      </c>
      <c r="K13297">
        <v>1</v>
      </c>
      <c r="L13297" t="s">
        <v>28</v>
      </c>
      <c r="M13297" t="s">
        <v>482</v>
      </c>
      <c r="N13297" t="s">
        <v>453</v>
      </c>
      <c r="O13297" t="s">
        <v>22</v>
      </c>
      <c r="P13297" t="s">
        <v>23</v>
      </c>
      <c r="Q13297" t="s">
        <v>30</v>
      </c>
    </row>
    <row r="13298" spans="1:17" x14ac:dyDescent="0.2">
      <c r="A13298" s="2">
        <v>40419</v>
      </c>
      <c r="B13298" t="s">
        <v>374</v>
      </c>
      <c r="C13298" t="s">
        <v>756</v>
      </c>
      <c r="D13298" t="s">
        <v>36</v>
      </c>
      <c r="E13298" t="s">
        <v>36</v>
      </c>
      <c r="F13298">
        <v>144</v>
      </c>
      <c r="G13298">
        <v>124</v>
      </c>
      <c r="H13298">
        <v>0</v>
      </c>
      <c r="I13298">
        <v>0</v>
      </c>
      <c r="J13298">
        <v>1</v>
      </c>
      <c r="K13298">
        <v>0</v>
      </c>
      <c r="L13298" t="s">
        <v>28</v>
      </c>
      <c r="M13298" t="s">
        <v>375</v>
      </c>
      <c r="N13298" t="s">
        <v>374</v>
      </c>
      <c r="O13298" t="s">
        <v>22</v>
      </c>
      <c r="P13298" t="s">
        <v>23</v>
      </c>
      <c r="Q13298" t="s">
        <v>24</v>
      </c>
    </row>
    <row r="13299" spans="1:17" x14ac:dyDescent="0.2">
      <c r="A13299" s="2">
        <v>40419</v>
      </c>
      <c r="B13299" t="s">
        <v>378</v>
      </c>
      <c r="C13299" t="s">
        <v>1284</v>
      </c>
      <c r="D13299" t="s">
        <v>36</v>
      </c>
      <c r="E13299" t="s">
        <v>36</v>
      </c>
      <c r="F13299">
        <v>148</v>
      </c>
      <c r="G13299">
        <v>172</v>
      </c>
      <c r="H13299">
        <v>0</v>
      </c>
      <c r="I13299">
        <v>0</v>
      </c>
      <c r="J13299">
        <v>1</v>
      </c>
      <c r="K13299">
        <v>0</v>
      </c>
      <c r="L13299" t="s">
        <v>28</v>
      </c>
      <c r="M13299" t="s">
        <v>1440</v>
      </c>
      <c r="N13299" t="s">
        <v>378</v>
      </c>
      <c r="O13299" t="s">
        <v>22</v>
      </c>
      <c r="P13299" t="s">
        <v>23</v>
      </c>
      <c r="Q13299" t="s">
        <v>24</v>
      </c>
    </row>
    <row r="13300" spans="1:17" x14ac:dyDescent="0.2">
      <c r="A13300" s="2">
        <v>40423</v>
      </c>
      <c r="B13300" t="s">
        <v>123</v>
      </c>
      <c r="C13300" t="s">
        <v>184</v>
      </c>
      <c r="D13300" t="s">
        <v>50</v>
      </c>
      <c r="E13300" t="s">
        <v>50</v>
      </c>
      <c r="F13300">
        <v>38</v>
      </c>
      <c r="G13300">
        <v>151</v>
      </c>
      <c r="H13300">
        <v>0</v>
      </c>
      <c r="I13300">
        <v>0</v>
      </c>
      <c r="J13300">
        <v>3</v>
      </c>
      <c r="K13300">
        <v>1</v>
      </c>
      <c r="L13300" t="s">
        <v>291</v>
      </c>
      <c r="M13300" t="s">
        <v>179</v>
      </c>
      <c r="N13300" t="s">
        <v>123</v>
      </c>
      <c r="O13300" t="s">
        <v>22</v>
      </c>
      <c r="P13300" t="s">
        <v>23</v>
      </c>
      <c r="Q13300" t="s">
        <v>24</v>
      </c>
    </row>
    <row r="13301" spans="1:17" x14ac:dyDescent="0.2">
      <c r="A13301" s="2">
        <v>40424</v>
      </c>
      <c r="B13301" t="s">
        <v>150</v>
      </c>
      <c r="C13301" t="s">
        <v>211</v>
      </c>
      <c r="D13301" t="s">
        <v>36</v>
      </c>
      <c r="E13301" t="s">
        <v>36</v>
      </c>
      <c r="F13301">
        <v>33</v>
      </c>
      <c r="G13301">
        <v>111</v>
      </c>
      <c r="H13301">
        <v>0</v>
      </c>
      <c r="I13301">
        <v>0</v>
      </c>
      <c r="J13301">
        <v>1</v>
      </c>
      <c r="K13301">
        <v>1</v>
      </c>
      <c r="L13301" t="s">
        <v>62</v>
      </c>
      <c r="M13301" t="s">
        <v>1052</v>
      </c>
      <c r="N13301" t="s">
        <v>150</v>
      </c>
      <c r="O13301" t="s">
        <v>22</v>
      </c>
      <c r="P13301" t="s">
        <v>23</v>
      </c>
      <c r="Q13301" t="s">
        <v>30</v>
      </c>
    </row>
    <row r="13302" spans="1:17" x14ac:dyDescent="0.2">
      <c r="A13302" s="2">
        <v>40424</v>
      </c>
      <c r="B13302" t="s">
        <v>737</v>
      </c>
      <c r="C13302" t="s">
        <v>95</v>
      </c>
      <c r="D13302" t="s">
        <v>50</v>
      </c>
      <c r="E13302" t="s">
        <v>50</v>
      </c>
      <c r="F13302">
        <v>201</v>
      </c>
      <c r="G13302">
        <v>16</v>
      </c>
      <c r="H13302">
        <v>0</v>
      </c>
      <c r="I13302">
        <v>0</v>
      </c>
      <c r="J13302">
        <v>0</v>
      </c>
      <c r="K13302">
        <v>2</v>
      </c>
      <c r="L13302" t="s">
        <v>291</v>
      </c>
      <c r="M13302" t="s">
        <v>819</v>
      </c>
      <c r="N13302" t="s">
        <v>737</v>
      </c>
      <c r="O13302" t="s">
        <v>22</v>
      </c>
      <c r="P13302" t="s">
        <v>23</v>
      </c>
      <c r="Q13302" t="s">
        <v>41</v>
      </c>
    </row>
    <row r="13303" spans="1:17" x14ac:dyDescent="0.2">
      <c r="A13303" s="2">
        <v>40424</v>
      </c>
      <c r="B13303" t="s">
        <v>286</v>
      </c>
      <c r="C13303" t="s">
        <v>98</v>
      </c>
      <c r="D13303" t="s">
        <v>50</v>
      </c>
      <c r="E13303" t="s">
        <v>50</v>
      </c>
      <c r="F13303">
        <v>96</v>
      </c>
      <c r="G13303">
        <v>36</v>
      </c>
      <c r="H13303">
        <v>0</v>
      </c>
      <c r="I13303">
        <v>0</v>
      </c>
      <c r="J13303">
        <v>0</v>
      </c>
      <c r="K13303">
        <v>1</v>
      </c>
      <c r="L13303" t="s">
        <v>291</v>
      </c>
      <c r="M13303" t="s">
        <v>359</v>
      </c>
      <c r="N13303" t="s">
        <v>286</v>
      </c>
      <c r="O13303" t="s">
        <v>22</v>
      </c>
      <c r="P13303" t="s">
        <v>23</v>
      </c>
      <c r="Q13303" t="s">
        <v>41</v>
      </c>
    </row>
    <row r="13304" spans="1:17" x14ac:dyDescent="0.2">
      <c r="A13304" s="2">
        <v>40424</v>
      </c>
      <c r="B13304" t="s">
        <v>147</v>
      </c>
      <c r="C13304" t="s">
        <v>129</v>
      </c>
      <c r="D13304" t="s">
        <v>50</v>
      </c>
      <c r="E13304" t="s">
        <v>50</v>
      </c>
      <c r="F13304">
        <v>48</v>
      </c>
      <c r="G13304">
        <v>4</v>
      </c>
      <c r="H13304">
        <v>0</v>
      </c>
      <c r="I13304">
        <v>0</v>
      </c>
      <c r="J13304">
        <v>0</v>
      </c>
      <c r="K13304">
        <v>1</v>
      </c>
      <c r="L13304" t="s">
        <v>291</v>
      </c>
      <c r="M13304" t="s">
        <v>148</v>
      </c>
      <c r="N13304" t="s">
        <v>147</v>
      </c>
      <c r="O13304" t="s">
        <v>22</v>
      </c>
      <c r="P13304" t="s">
        <v>23</v>
      </c>
      <c r="Q13304" t="s">
        <v>41</v>
      </c>
    </row>
    <row r="13305" spans="1:17" x14ac:dyDescent="0.2">
      <c r="A13305" s="2">
        <v>40424</v>
      </c>
      <c r="B13305" t="s">
        <v>182</v>
      </c>
      <c r="C13305" t="s">
        <v>167</v>
      </c>
      <c r="D13305" t="s">
        <v>115</v>
      </c>
      <c r="E13305" t="s">
        <v>115</v>
      </c>
      <c r="F13305">
        <v>77</v>
      </c>
      <c r="G13305">
        <v>65</v>
      </c>
      <c r="H13305">
        <v>0</v>
      </c>
      <c r="I13305">
        <v>0</v>
      </c>
      <c r="J13305">
        <v>0</v>
      </c>
      <c r="K13305">
        <v>2</v>
      </c>
      <c r="L13305" t="s">
        <v>28</v>
      </c>
      <c r="M13305" t="s">
        <v>1441</v>
      </c>
      <c r="N13305" t="s">
        <v>182</v>
      </c>
      <c r="O13305" t="s">
        <v>22</v>
      </c>
      <c r="P13305" t="s">
        <v>23</v>
      </c>
      <c r="Q13305" t="s">
        <v>41</v>
      </c>
    </row>
    <row r="13306" spans="1:17" x14ac:dyDescent="0.2">
      <c r="A13306" s="2">
        <v>40424</v>
      </c>
      <c r="B13306" t="s">
        <v>89</v>
      </c>
      <c r="C13306" t="s">
        <v>87</v>
      </c>
      <c r="D13306" t="s">
        <v>50</v>
      </c>
      <c r="E13306" t="s">
        <v>50</v>
      </c>
      <c r="F13306">
        <v>7</v>
      </c>
      <c r="G13306">
        <v>43</v>
      </c>
      <c r="H13306">
        <v>0</v>
      </c>
      <c r="I13306">
        <v>0</v>
      </c>
      <c r="J13306">
        <v>4</v>
      </c>
      <c r="K13306">
        <v>0</v>
      </c>
      <c r="L13306" t="s">
        <v>291</v>
      </c>
      <c r="M13306" t="s">
        <v>91</v>
      </c>
      <c r="N13306" t="s">
        <v>89</v>
      </c>
      <c r="O13306" t="s">
        <v>22</v>
      </c>
      <c r="P13306" t="s">
        <v>23</v>
      </c>
      <c r="Q13306" t="s">
        <v>24</v>
      </c>
    </row>
    <row r="13307" spans="1:17" x14ac:dyDescent="0.2">
      <c r="A13307" s="2">
        <v>40424</v>
      </c>
      <c r="B13307" t="s">
        <v>81</v>
      </c>
      <c r="C13307" t="s">
        <v>119</v>
      </c>
      <c r="D13307" t="s">
        <v>50</v>
      </c>
      <c r="E13307" t="s">
        <v>50</v>
      </c>
      <c r="F13307">
        <v>94</v>
      </c>
      <c r="G13307">
        <v>11</v>
      </c>
      <c r="H13307">
        <v>0</v>
      </c>
      <c r="I13307">
        <v>0</v>
      </c>
      <c r="J13307">
        <v>1</v>
      </c>
      <c r="K13307">
        <v>2</v>
      </c>
      <c r="L13307" t="s">
        <v>291</v>
      </c>
      <c r="M13307" t="s">
        <v>83</v>
      </c>
      <c r="N13307" t="s">
        <v>81</v>
      </c>
      <c r="O13307" t="s">
        <v>22</v>
      </c>
      <c r="P13307" t="s">
        <v>23</v>
      </c>
      <c r="Q13307" t="s">
        <v>41</v>
      </c>
    </row>
    <row r="13308" spans="1:17" x14ac:dyDescent="0.2">
      <c r="A13308" s="2">
        <v>40424</v>
      </c>
      <c r="B13308" t="s">
        <v>48</v>
      </c>
      <c r="C13308" t="s">
        <v>1204</v>
      </c>
      <c r="D13308" t="s">
        <v>50</v>
      </c>
      <c r="E13308" t="s">
        <v>50</v>
      </c>
      <c r="F13308">
        <v>118</v>
      </c>
      <c r="G13308">
        <v>13</v>
      </c>
      <c r="H13308">
        <v>0</v>
      </c>
      <c r="I13308">
        <v>0</v>
      </c>
      <c r="J13308">
        <v>0</v>
      </c>
      <c r="K13308">
        <v>3</v>
      </c>
      <c r="L13308" t="s">
        <v>291</v>
      </c>
      <c r="M13308" t="s">
        <v>866</v>
      </c>
      <c r="N13308" t="s">
        <v>48</v>
      </c>
      <c r="O13308" t="s">
        <v>22</v>
      </c>
      <c r="P13308" t="s">
        <v>23</v>
      </c>
      <c r="Q13308" t="s">
        <v>41</v>
      </c>
    </row>
    <row r="13309" spans="1:17" x14ac:dyDescent="0.2">
      <c r="A13309" s="2">
        <v>40424</v>
      </c>
      <c r="B13309" t="s">
        <v>67</v>
      </c>
      <c r="C13309" t="s">
        <v>317</v>
      </c>
      <c r="D13309" t="s">
        <v>50</v>
      </c>
      <c r="E13309" t="s">
        <v>50</v>
      </c>
      <c r="F13309">
        <v>21</v>
      </c>
      <c r="G13309">
        <v>78</v>
      </c>
      <c r="H13309">
        <v>0</v>
      </c>
      <c r="I13309">
        <v>0</v>
      </c>
      <c r="J13309">
        <v>0</v>
      </c>
      <c r="K13309">
        <v>1</v>
      </c>
      <c r="L13309" t="s">
        <v>291</v>
      </c>
      <c r="M13309" t="s">
        <v>769</v>
      </c>
      <c r="N13309" t="s">
        <v>67</v>
      </c>
      <c r="O13309" t="s">
        <v>22</v>
      </c>
      <c r="P13309" t="s">
        <v>23</v>
      </c>
      <c r="Q13309" t="s">
        <v>41</v>
      </c>
    </row>
    <row r="13310" spans="1:17" x14ac:dyDescent="0.2">
      <c r="A13310" s="2">
        <v>40424</v>
      </c>
      <c r="B13310" t="s">
        <v>153</v>
      </c>
      <c r="C13310" t="s">
        <v>345</v>
      </c>
      <c r="D13310" t="s">
        <v>50</v>
      </c>
      <c r="E13310" t="s">
        <v>50</v>
      </c>
      <c r="F13310">
        <v>12</v>
      </c>
      <c r="G13310">
        <v>110</v>
      </c>
      <c r="H13310">
        <v>0</v>
      </c>
      <c r="I13310">
        <v>0</v>
      </c>
      <c r="J13310">
        <v>1</v>
      </c>
      <c r="K13310">
        <v>1</v>
      </c>
      <c r="L13310" t="s">
        <v>291</v>
      </c>
      <c r="M13310" t="s">
        <v>307</v>
      </c>
      <c r="N13310" t="s">
        <v>153</v>
      </c>
      <c r="O13310" t="s">
        <v>22</v>
      </c>
      <c r="P13310" t="s">
        <v>23</v>
      </c>
      <c r="Q13310" t="s">
        <v>30</v>
      </c>
    </row>
    <row r="13311" spans="1:17" x14ac:dyDescent="0.2">
      <c r="A13311" s="2">
        <v>40424</v>
      </c>
      <c r="B13311" t="s">
        <v>76</v>
      </c>
      <c r="C13311" t="s">
        <v>49</v>
      </c>
      <c r="D13311" t="s">
        <v>50</v>
      </c>
      <c r="E13311" t="s">
        <v>50</v>
      </c>
      <c r="F13311">
        <v>79</v>
      </c>
      <c r="G13311">
        <v>22</v>
      </c>
      <c r="H13311">
        <v>0</v>
      </c>
      <c r="I13311">
        <v>0</v>
      </c>
      <c r="J13311">
        <v>1</v>
      </c>
      <c r="K13311">
        <v>2</v>
      </c>
      <c r="L13311" t="s">
        <v>291</v>
      </c>
      <c r="M13311" t="s">
        <v>78</v>
      </c>
      <c r="N13311" t="s">
        <v>76</v>
      </c>
      <c r="O13311" t="s">
        <v>22</v>
      </c>
      <c r="P13311" t="s">
        <v>23</v>
      </c>
      <c r="Q13311" t="s">
        <v>41</v>
      </c>
    </row>
    <row r="13312" spans="1:17" x14ac:dyDescent="0.2">
      <c r="A13312" s="2">
        <v>40424</v>
      </c>
      <c r="B13312" t="s">
        <v>560</v>
      </c>
      <c r="C13312" t="s">
        <v>180</v>
      </c>
      <c r="D13312" t="s">
        <v>50</v>
      </c>
      <c r="E13312" t="s">
        <v>50</v>
      </c>
      <c r="F13312">
        <v>125</v>
      </c>
      <c r="G13312">
        <v>28</v>
      </c>
      <c r="H13312">
        <v>0</v>
      </c>
      <c r="I13312">
        <v>0</v>
      </c>
      <c r="J13312">
        <v>0</v>
      </c>
      <c r="K13312">
        <v>3</v>
      </c>
      <c r="L13312" t="s">
        <v>291</v>
      </c>
      <c r="M13312" t="s">
        <v>1389</v>
      </c>
      <c r="N13312" t="s">
        <v>560</v>
      </c>
      <c r="O13312" t="s">
        <v>22</v>
      </c>
      <c r="P13312" t="s">
        <v>23</v>
      </c>
      <c r="Q13312" t="s">
        <v>41</v>
      </c>
    </row>
    <row r="13313" spans="1:17" x14ac:dyDescent="0.2">
      <c r="A13313" s="2">
        <v>40424</v>
      </c>
      <c r="B13313" t="s">
        <v>301</v>
      </c>
      <c r="C13313" t="s">
        <v>469</v>
      </c>
      <c r="D13313" t="s">
        <v>115</v>
      </c>
      <c r="E13313" t="s">
        <v>115</v>
      </c>
      <c r="F13313">
        <v>85</v>
      </c>
      <c r="G13313">
        <v>92</v>
      </c>
      <c r="H13313">
        <v>0</v>
      </c>
      <c r="I13313">
        <v>0</v>
      </c>
      <c r="J13313">
        <v>3</v>
      </c>
      <c r="K13313">
        <v>0</v>
      </c>
      <c r="L13313" t="s">
        <v>28</v>
      </c>
      <c r="M13313" t="s">
        <v>302</v>
      </c>
      <c r="N13313" t="s">
        <v>301</v>
      </c>
      <c r="O13313" t="s">
        <v>22</v>
      </c>
      <c r="P13313" t="s">
        <v>23</v>
      </c>
      <c r="Q13313" t="s">
        <v>24</v>
      </c>
    </row>
    <row r="13314" spans="1:17" x14ac:dyDescent="0.2">
      <c r="A13314" s="2">
        <v>40424</v>
      </c>
      <c r="B13314" t="s">
        <v>101</v>
      </c>
      <c r="C13314" t="s">
        <v>274</v>
      </c>
      <c r="D13314" t="s">
        <v>50</v>
      </c>
      <c r="E13314" t="s">
        <v>50</v>
      </c>
      <c r="F13314">
        <v>49</v>
      </c>
      <c r="G13314">
        <v>14</v>
      </c>
      <c r="H13314">
        <v>0</v>
      </c>
      <c r="I13314">
        <v>0</v>
      </c>
      <c r="J13314">
        <v>0</v>
      </c>
      <c r="K13314">
        <v>3</v>
      </c>
      <c r="L13314" t="s">
        <v>291</v>
      </c>
      <c r="M13314" t="s">
        <v>331</v>
      </c>
      <c r="N13314" t="s">
        <v>101</v>
      </c>
      <c r="O13314" t="s">
        <v>22</v>
      </c>
      <c r="P13314" t="s">
        <v>23</v>
      </c>
      <c r="Q13314" t="s">
        <v>41</v>
      </c>
    </row>
    <row r="13315" spans="1:17" x14ac:dyDescent="0.2">
      <c r="A13315" s="2">
        <v>40424</v>
      </c>
      <c r="B13315" t="s">
        <v>174</v>
      </c>
      <c r="C13315" t="s">
        <v>106</v>
      </c>
      <c r="D13315" t="s">
        <v>50</v>
      </c>
      <c r="E13315" t="s">
        <v>50</v>
      </c>
      <c r="F13315">
        <v>141</v>
      </c>
      <c r="G13315">
        <v>1</v>
      </c>
      <c r="H13315">
        <v>0</v>
      </c>
      <c r="I13315">
        <v>0</v>
      </c>
      <c r="J13315">
        <v>0</v>
      </c>
      <c r="K13315">
        <v>4</v>
      </c>
      <c r="L13315" t="s">
        <v>291</v>
      </c>
      <c r="M13315" t="s">
        <v>820</v>
      </c>
      <c r="N13315" t="s">
        <v>174</v>
      </c>
      <c r="O13315" t="s">
        <v>22</v>
      </c>
      <c r="P13315" t="s">
        <v>23</v>
      </c>
      <c r="Q13315" t="s">
        <v>41</v>
      </c>
    </row>
    <row r="13316" spans="1:17" x14ac:dyDescent="0.2">
      <c r="A13316" s="2">
        <v>40424</v>
      </c>
      <c r="B13316" t="s">
        <v>73</v>
      </c>
      <c r="C13316" t="s">
        <v>104</v>
      </c>
      <c r="D13316" t="s">
        <v>50</v>
      </c>
      <c r="E13316" t="s">
        <v>50</v>
      </c>
      <c r="F13316">
        <v>52</v>
      </c>
      <c r="G13316">
        <v>41</v>
      </c>
      <c r="H13316">
        <v>0</v>
      </c>
      <c r="I13316">
        <v>0</v>
      </c>
      <c r="J13316">
        <v>0</v>
      </c>
      <c r="K13316">
        <v>0</v>
      </c>
      <c r="L13316" t="s">
        <v>291</v>
      </c>
      <c r="M13316" t="s">
        <v>806</v>
      </c>
      <c r="N13316" t="s">
        <v>73</v>
      </c>
      <c r="O13316" t="s">
        <v>22</v>
      </c>
      <c r="P13316" t="s">
        <v>23</v>
      </c>
      <c r="Q13316" t="s">
        <v>30</v>
      </c>
    </row>
    <row r="13317" spans="1:17" x14ac:dyDescent="0.2">
      <c r="A13317" s="2">
        <v>40424</v>
      </c>
      <c r="B13317" t="s">
        <v>97</v>
      </c>
      <c r="C13317" t="s">
        <v>646</v>
      </c>
      <c r="D13317" t="s">
        <v>50</v>
      </c>
      <c r="E13317" t="s">
        <v>50</v>
      </c>
      <c r="F13317">
        <v>117</v>
      </c>
      <c r="G13317">
        <v>57</v>
      </c>
      <c r="H13317">
        <v>0</v>
      </c>
      <c r="I13317">
        <v>0</v>
      </c>
      <c r="J13317">
        <v>0</v>
      </c>
      <c r="K13317">
        <v>3</v>
      </c>
      <c r="L13317" t="s">
        <v>291</v>
      </c>
      <c r="M13317" t="s">
        <v>97</v>
      </c>
      <c r="N13317" t="s">
        <v>97</v>
      </c>
      <c r="O13317" t="s">
        <v>22</v>
      </c>
      <c r="P13317" t="s">
        <v>23</v>
      </c>
      <c r="Q13317" t="s">
        <v>41</v>
      </c>
    </row>
    <row r="13318" spans="1:17" x14ac:dyDescent="0.2">
      <c r="A13318" s="2">
        <v>40424</v>
      </c>
      <c r="B13318" t="s">
        <v>384</v>
      </c>
      <c r="C13318" t="s">
        <v>70</v>
      </c>
      <c r="D13318" t="s">
        <v>50</v>
      </c>
      <c r="E13318" t="s">
        <v>50</v>
      </c>
      <c r="F13318">
        <v>89</v>
      </c>
      <c r="G13318">
        <v>51</v>
      </c>
      <c r="H13318">
        <v>0</v>
      </c>
      <c r="I13318">
        <v>0</v>
      </c>
      <c r="J13318">
        <v>2</v>
      </c>
      <c r="K13318">
        <v>0</v>
      </c>
      <c r="L13318" t="s">
        <v>291</v>
      </c>
      <c r="M13318" t="s">
        <v>395</v>
      </c>
      <c r="N13318" t="s">
        <v>384</v>
      </c>
      <c r="O13318" t="s">
        <v>22</v>
      </c>
      <c r="P13318" t="s">
        <v>23</v>
      </c>
      <c r="Q13318" t="s">
        <v>24</v>
      </c>
    </row>
    <row r="13319" spans="1:17" x14ac:dyDescent="0.2">
      <c r="A13319" s="2">
        <v>40424</v>
      </c>
      <c r="B13319" t="s">
        <v>1279</v>
      </c>
      <c r="C13319" t="s">
        <v>161</v>
      </c>
      <c r="D13319" t="s">
        <v>50</v>
      </c>
      <c r="E13319" t="s">
        <v>50</v>
      </c>
      <c r="F13319">
        <v>73</v>
      </c>
      <c r="G13319">
        <v>84</v>
      </c>
      <c r="H13319">
        <v>0</v>
      </c>
      <c r="I13319">
        <v>0</v>
      </c>
      <c r="J13319">
        <v>1</v>
      </c>
      <c r="K13319">
        <v>0</v>
      </c>
      <c r="L13319" t="s">
        <v>291</v>
      </c>
      <c r="M13319" t="s">
        <v>1280</v>
      </c>
      <c r="N13319" t="s">
        <v>1279</v>
      </c>
      <c r="O13319" t="s">
        <v>22</v>
      </c>
      <c r="P13319" t="s">
        <v>23</v>
      </c>
      <c r="Q13319" t="s">
        <v>24</v>
      </c>
    </row>
    <row r="13320" spans="1:17" x14ac:dyDescent="0.2">
      <c r="A13320" s="2">
        <v>40424</v>
      </c>
      <c r="B13320" t="s">
        <v>239</v>
      </c>
      <c r="C13320" t="s">
        <v>391</v>
      </c>
      <c r="D13320" t="s">
        <v>115</v>
      </c>
      <c r="E13320" t="s">
        <v>115</v>
      </c>
      <c r="F13320">
        <v>81</v>
      </c>
      <c r="G13320">
        <v>139</v>
      </c>
      <c r="H13320">
        <v>0</v>
      </c>
      <c r="I13320">
        <v>0</v>
      </c>
      <c r="J13320">
        <v>3</v>
      </c>
      <c r="K13320">
        <v>0</v>
      </c>
      <c r="L13320" t="s">
        <v>28</v>
      </c>
      <c r="M13320" t="s">
        <v>165</v>
      </c>
      <c r="N13320" t="s">
        <v>166</v>
      </c>
      <c r="O13320" t="s">
        <v>122</v>
      </c>
      <c r="P13320" t="s">
        <v>23</v>
      </c>
      <c r="Q13320" t="s">
        <v>24</v>
      </c>
    </row>
    <row r="13321" spans="1:17" x14ac:dyDescent="0.2">
      <c r="A13321" s="2">
        <v>40424</v>
      </c>
      <c r="B13321" t="s">
        <v>531</v>
      </c>
      <c r="C13321" t="s">
        <v>131</v>
      </c>
      <c r="D13321" t="s">
        <v>27</v>
      </c>
      <c r="E13321" t="s">
        <v>27</v>
      </c>
      <c r="F13321">
        <v>97</v>
      </c>
      <c r="G13321">
        <v>53</v>
      </c>
      <c r="H13321">
        <v>0</v>
      </c>
      <c r="I13321">
        <v>0</v>
      </c>
      <c r="J13321">
        <v>2</v>
      </c>
      <c r="K13321">
        <v>2</v>
      </c>
      <c r="L13321" t="s">
        <v>28</v>
      </c>
      <c r="M13321" t="s">
        <v>534</v>
      </c>
      <c r="N13321" t="s">
        <v>531</v>
      </c>
      <c r="O13321" t="s">
        <v>22</v>
      </c>
      <c r="P13321" t="s">
        <v>23</v>
      </c>
      <c r="Q13321" t="s">
        <v>30</v>
      </c>
    </row>
    <row r="13322" spans="1:17" x14ac:dyDescent="0.2">
      <c r="A13322" s="2">
        <v>40424</v>
      </c>
      <c r="B13322" t="s">
        <v>82</v>
      </c>
      <c r="C13322" t="s">
        <v>145</v>
      </c>
      <c r="D13322" t="s">
        <v>50</v>
      </c>
      <c r="E13322" t="s">
        <v>50</v>
      </c>
      <c r="F13322">
        <v>8</v>
      </c>
      <c r="G13322">
        <v>63</v>
      </c>
      <c r="H13322">
        <v>0</v>
      </c>
      <c r="I13322">
        <v>0</v>
      </c>
      <c r="J13322">
        <v>4</v>
      </c>
      <c r="K13322">
        <v>4</v>
      </c>
      <c r="L13322" t="s">
        <v>291</v>
      </c>
      <c r="M13322" t="s">
        <v>839</v>
      </c>
      <c r="N13322" t="s">
        <v>82</v>
      </c>
      <c r="O13322" t="s">
        <v>22</v>
      </c>
      <c r="P13322" t="s">
        <v>23</v>
      </c>
      <c r="Q13322" t="s">
        <v>30</v>
      </c>
    </row>
    <row r="13323" spans="1:17" x14ac:dyDescent="0.2">
      <c r="A13323" s="2">
        <v>40424</v>
      </c>
      <c r="B13323" t="s">
        <v>166</v>
      </c>
      <c r="C13323" t="s">
        <v>402</v>
      </c>
      <c r="D13323" t="s">
        <v>115</v>
      </c>
      <c r="E13323" t="s">
        <v>115</v>
      </c>
      <c r="F13323">
        <v>98</v>
      </c>
      <c r="G13323">
        <v>68</v>
      </c>
      <c r="H13323">
        <v>0</v>
      </c>
      <c r="I13323">
        <v>0</v>
      </c>
      <c r="J13323">
        <v>1</v>
      </c>
      <c r="K13323">
        <v>1</v>
      </c>
      <c r="L13323" t="s">
        <v>28</v>
      </c>
      <c r="M13323" t="s">
        <v>165</v>
      </c>
      <c r="N13323" t="s">
        <v>166</v>
      </c>
      <c r="O13323" t="s">
        <v>22</v>
      </c>
      <c r="P13323" t="s">
        <v>23</v>
      </c>
      <c r="Q13323" t="s">
        <v>30</v>
      </c>
    </row>
    <row r="13324" spans="1:17" x14ac:dyDescent="0.2">
      <c r="A13324" s="2">
        <v>40424</v>
      </c>
      <c r="B13324" t="s">
        <v>92</v>
      </c>
      <c r="C13324" t="s">
        <v>85</v>
      </c>
      <c r="D13324" t="s">
        <v>50</v>
      </c>
      <c r="E13324" t="s">
        <v>50</v>
      </c>
      <c r="F13324">
        <v>42</v>
      </c>
      <c r="G13324">
        <v>70</v>
      </c>
      <c r="H13324">
        <v>0</v>
      </c>
      <c r="I13324">
        <v>0</v>
      </c>
      <c r="J13324">
        <v>1</v>
      </c>
      <c r="K13324">
        <v>1</v>
      </c>
      <c r="L13324" t="s">
        <v>291</v>
      </c>
      <c r="M13324" t="s">
        <v>1264</v>
      </c>
      <c r="N13324" t="s">
        <v>92</v>
      </c>
      <c r="O13324" t="s">
        <v>22</v>
      </c>
      <c r="P13324" t="s">
        <v>23</v>
      </c>
      <c r="Q13324" t="s">
        <v>30</v>
      </c>
    </row>
    <row r="13325" spans="1:17" x14ac:dyDescent="0.2">
      <c r="A13325" s="2">
        <v>40424</v>
      </c>
      <c r="B13325" t="s">
        <v>125</v>
      </c>
      <c r="C13325" t="s">
        <v>126</v>
      </c>
      <c r="D13325" t="s">
        <v>50</v>
      </c>
      <c r="E13325" t="s">
        <v>50</v>
      </c>
      <c r="F13325">
        <v>202</v>
      </c>
      <c r="G13325">
        <v>2</v>
      </c>
      <c r="H13325">
        <v>0</v>
      </c>
      <c r="I13325">
        <v>0</v>
      </c>
      <c r="J13325">
        <v>0</v>
      </c>
      <c r="K13325">
        <v>5</v>
      </c>
      <c r="L13325" t="s">
        <v>291</v>
      </c>
      <c r="M13325" t="s">
        <v>468</v>
      </c>
      <c r="N13325" t="s">
        <v>125</v>
      </c>
      <c r="O13325" t="s">
        <v>22</v>
      </c>
      <c r="P13325" t="s">
        <v>23</v>
      </c>
      <c r="Q13325" t="s">
        <v>41</v>
      </c>
    </row>
    <row r="13326" spans="1:17" x14ac:dyDescent="0.2">
      <c r="A13326" s="2">
        <v>40424</v>
      </c>
      <c r="B13326" t="s">
        <v>244</v>
      </c>
      <c r="C13326" t="s">
        <v>328</v>
      </c>
      <c r="D13326" t="s">
        <v>50</v>
      </c>
      <c r="E13326" t="s">
        <v>50</v>
      </c>
      <c r="F13326">
        <v>27</v>
      </c>
      <c r="G13326">
        <v>66</v>
      </c>
      <c r="H13326">
        <v>0</v>
      </c>
      <c r="I13326">
        <v>0</v>
      </c>
      <c r="J13326">
        <v>1</v>
      </c>
      <c r="K13326">
        <v>0</v>
      </c>
      <c r="L13326" t="s">
        <v>291</v>
      </c>
      <c r="M13326" t="s">
        <v>292</v>
      </c>
      <c r="N13326" t="s">
        <v>244</v>
      </c>
      <c r="O13326" t="s">
        <v>22</v>
      </c>
      <c r="P13326" t="s">
        <v>23</v>
      </c>
      <c r="Q13326" t="s">
        <v>24</v>
      </c>
    </row>
    <row r="13327" spans="1:17" x14ac:dyDescent="0.2">
      <c r="A13327" s="2">
        <v>40424</v>
      </c>
      <c r="B13327" t="s">
        <v>249</v>
      </c>
      <c r="C13327" t="s">
        <v>100</v>
      </c>
      <c r="D13327" t="s">
        <v>50</v>
      </c>
      <c r="E13327" t="s">
        <v>50</v>
      </c>
      <c r="F13327">
        <v>19</v>
      </c>
      <c r="G13327">
        <v>59</v>
      </c>
      <c r="H13327">
        <v>0</v>
      </c>
      <c r="I13327">
        <v>0</v>
      </c>
      <c r="J13327">
        <v>0</v>
      </c>
      <c r="K13327">
        <v>1</v>
      </c>
      <c r="L13327" t="s">
        <v>291</v>
      </c>
      <c r="M13327" t="s">
        <v>299</v>
      </c>
      <c r="N13327" t="s">
        <v>249</v>
      </c>
      <c r="O13327" t="s">
        <v>22</v>
      </c>
      <c r="P13327" t="s">
        <v>23</v>
      </c>
      <c r="Q13327" t="s">
        <v>41</v>
      </c>
    </row>
    <row r="13328" spans="1:17" x14ac:dyDescent="0.2">
      <c r="A13328" s="2">
        <v>40424</v>
      </c>
      <c r="B13328" t="s">
        <v>52</v>
      </c>
      <c r="C13328" t="s">
        <v>94</v>
      </c>
      <c r="D13328" t="s">
        <v>50</v>
      </c>
      <c r="E13328" t="s">
        <v>50</v>
      </c>
      <c r="F13328">
        <v>35</v>
      </c>
      <c r="G13328">
        <v>62</v>
      </c>
      <c r="H13328">
        <v>0</v>
      </c>
      <c r="I13328">
        <v>0</v>
      </c>
      <c r="J13328">
        <v>2</v>
      </c>
      <c r="K13328">
        <v>0</v>
      </c>
      <c r="L13328" t="s">
        <v>291</v>
      </c>
      <c r="M13328" t="s">
        <v>68</v>
      </c>
      <c r="N13328" t="s">
        <v>52</v>
      </c>
      <c r="O13328" t="s">
        <v>22</v>
      </c>
      <c r="P13328" t="s">
        <v>23</v>
      </c>
      <c r="Q13328" t="s">
        <v>24</v>
      </c>
    </row>
    <row r="13329" spans="1:17" x14ac:dyDescent="0.2">
      <c r="A13329" s="2">
        <v>40424</v>
      </c>
      <c r="B13329" t="s">
        <v>53</v>
      </c>
      <c r="C13329" t="s">
        <v>55</v>
      </c>
      <c r="D13329" t="s">
        <v>50</v>
      </c>
      <c r="E13329" t="s">
        <v>57</v>
      </c>
      <c r="F13329">
        <v>17</v>
      </c>
      <c r="G13329">
        <v>20</v>
      </c>
      <c r="H13329">
        <v>0</v>
      </c>
      <c r="I13329">
        <v>0</v>
      </c>
      <c r="J13329">
        <v>0</v>
      </c>
      <c r="K13329">
        <v>0</v>
      </c>
      <c r="L13329" t="s">
        <v>28</v>
      </c>
      <c r="M13329" t="s">
        <v>838</v>
      </c>
      <c r="N13329" t="s">
        <v>53</v>
      </c>
      <c r="O13329" t="s">
        <v>22</v>
      </c>
      <c r="P13329" t="s">
        <v>23</v>
      </c>
      <c r="Q13329" t="s">
        <v>30</v>
      </c>
    </row>
    <row r="13330" spans="1:17" x14ac:dyDescent="0.2">
      <c r="A13330" s="2">
        <v>40424</v>
      </c>
      <c r="B13330" t="s">
        <v>32</v>
      </c>
      <c r="C13330" t="s">
        <v>43</v>
      </c>
      <c r="D13330" t="s">
        <v>19</v>
      </c>
      <c r="E13330" t="s">
        <v>19</v>
      </c>
      <c r="F13330">
        <v>47</v>
      </c>
      <c r="G13330">
        <v>36</v>
      </c>
      <c r="H13330">
        <v>0</v>
      </c>
      <c r="I13330">
        <v>0</v>
      </c>
      <c r="J13330">
        <v>0</v>
      </c>
      <c r="K13330">
        <v>2</v>
      </c>
      <c r="L13330" t="s">
        <v>28</v>
      </c>
      <c r="M13330" t="s">
        <v>1271</v>
      </c>
      <c r="N13330" t="s">
        <v>32</v>
      </c>
      <c r="O13330" t="s">
        <v>22</v>
      </c>
      <c r="P13330" t="s">
        <v>23</v>
      </c>
      <c r="Q13330" t="s">
        <v>41</v>
      </c>
    </row>
    <row r="13331" spans="1:17" x14ac:dyDescent="0.2">
      <c r="A13331" s="2">
        <v>40425</v>
      </c>
      <c r="B13331" t="s">
        <v>351</v>
      </c>
      <c r="C13331" t="s">
        <v>365</v>
      </c>
      <c r="D13331" t="s">
        <v>36</v>
      </c>
      <c r="E13331" t="s">
        <v>36</v>
      </c>
      <c r="F13331">
        <v>93</v>
      </c>
      <c r="G13331">
        <v>75</v>
      </c>
      <c r="H13331">
        <v>0</v>
      </c>
      <c r="I13331">
        <v>0</v>
      </c>
      <c r="J13331">
        <v>2</v>
      </c>
      <c r="K13331">
        <v>1</v>
      </c>
      <c r="L13331" t="s">
        <v>62</v>
      </c>
      <c r="M13331" t="s">
        <v>353</v>
      </c>
      <c r="N13331" t="s">
        <v>351</v>
      </c>
      <c r="O13331" t="s">
        <v>22</v>
      </c>
      <c r="P13331" t="s">
        <v>23</v>
      </c>
      <c r="Q13331" t="s">
        <v>24</v>
      </c>
    </row>
    <row r="13332" spans="1:17" x14ac:dyDescent="0.2">
      <c r="A13332" s="2">
        <v>40425</v>
      </c>
      <c r="B13332" t="s">
        <v>56</v>
      </c>
      <c r="C13332" t="s">
        <v>42</v>
      </c>
      <c r="D13332" t="s">
        <v>27</v>
      </c>
      <c r="E13332" t="s">
        <v>19</v>
      </c>
      <c r="F13332">
        <v>101</v>
      </c>
      <c r="G13332">
        <v>39</v>
      </c>
      <c r="H13332">
        <v>0</v>
      </c>
      <c r="I13332">
        <v>0</v>
      </c>
      <c r="J13332">
        <v>0</v>
      </c>
      <c r="K13332">
        <v>2</v>
      </c>
      <c r="L13332" t="s">
        <v>28</v>
      </c>
      <c r="M13332" t="s">
        <v>343</v>
      </c>
      <c r="N13332" t="s">
        <v>56</v>
      </c>
      <c r="O13332" t="s">
        <v>22</v>
      </c>
      <c r="P13332" t="s">
        <v>23</v>
      </c>
      <c r="Q13332" t="s">
        <v>41</v>
      </c>
    </row>
    <row r="13333" spans="1:17" x14ac:dyDescent="0.2">
      <c r="A13333" s="2">
        <v>40425</v>
      </c>
      <c r="B13333" t="s">
        <v>548</v>
      </c>
      <c r="C13333" t="s">
        <v>111</v>
      </c>
      <c r="D13333" t="s">
        <v>36</v>
      </c>
      <c r="E13333" t="s">
        <v>36</v>
      </c>
      <c r="F13333">
        <v>108</v>
      </c>
      <c r="G13333">
        <v>55</v>
      </c>
      <c r="H13333">
        <v>0</v>
      </c>
      <c r="I13333">
        <v>0</v>
      </c>
      <c r="J13333">
        <v>1</v>
      </c>
      <c r="K13333">
        <v>0</v>
      </c>
      <c r="L13333" t="s">
        <v>62</v>
      </c>
      <c r="M13333" t="s">
        <v>805</v>
      </c>
      <c r="N13333" t="s">
        <v>548</v>
      </c>
      <c r="O13333" t="s">
        <v>22</v>
      </c>
      <c r="P13333" t="s">
        <v>23</v>
      </c>
      <c r="Q13333" t="s">
        <v>24</v>
      </c>
    </row>
    <row r="13334" spans="1:17" x14ac:dyDescent="0.2">
      <c r="A13334" s="2">
        <v>40425</v>
      </c>
      <c r="B13334" t="s">
        <v>210</v>
      </c>
      <c r="C13334" t="s">
        <v>304</v>
      </c>
      <c r="D13334" t="s">
        <v>27</v>
      </c>
      <c r="E13334" t="s">
        <v>27</v>
      </c>
      <c r="F13334">
        <v>86</v>
      </c>
      <c r="G13334">
        <v>46</v>
      </c>
      <c r="H13334">
        <v>0</v>
      </c>
      <c r="I13334">
        <v>0</v>
      </c>
      <c r="J13334">
        <v>2</v>
      </c>
      <c r="K13334">
        <v>2</v>
      </c>
      <c r="L13334" t="s">
        <v>28</v>
      </c>
      <c r="M13334" t="s">
        <v>121</v>
      </c>
      <c r="N13334" t="s">
        <v>77</v>
      </c>
      <c r="O13334" t="s">
        <v>122</v>
      </c>
      <c r="P13334" t="s">
        <v>23</v>
      </c>
      <c r="Q13334" t="s">
        <v>30</v>
      </c>
    </row>
    <row r="13335" spans="1:17" x14ac:dyDescent="0.2">
      <c r="A13335" s="2">
        <v>40425</v>
      </c>
      <c r="B13335" t="s">
        <v>555</v>
      </c>
      <c r="C13335" t="s">
        <v>532</v>
      </c>
      <c r="D13335" t="s">
        <v>27</v>
      </c>
      <c r="E13335" t="s">
        <v>27</v>
      </c>
      <c r="F13335">
        <v>119</v>
      </c>
      <c r="G13335">
        <v>161</v>
      </c>
      <c r="H13335">
        <v>0</v>
      </c>
      <c r="I13335">
        <v>0</v>
      </c>
      <c r="J13335">
        <v>5</v>
      </c>
      <c r="K13335">
        <v>0</v>
      </c>
      <c r="L13335" t="s">
        <v>28</v>
      </c>
      <c r="M13335" t="s">
        <v>833</v>
      </c>
      <c r="N13335" t="s">
        <v>77</v>
      </c>
      <c r="O13335" t="s">
        <v>122</v>
      </c>
      <c r="P13335" t="s">
        <v>23</v>
      </c>
      <c r="Q13335" t="s">
        <v>24</v>
      </c>
    </row>
    <row r="13336" spans="1:17" x14ac:dyDescent="0.2">
      <c r="A13336" s="2">
        <v>40425</v>
      </c>
      <c r="B13336" t="s">
        <v>202</v>
      </c>
      <c r="C13336" t="s">
        <v>207</v>
      </c>
      <c r="D13336" t="s">
        <v>36</v>
      </c>
      <c r="E13336" t="s">
        <v>36</v>
      </c>
      <c r="F13336">
        <v>188</v>
      </c>
      <c r="G13336">
        <v>116</v>
      </c>
      <c r="H13336">
        <v>0</v>
      </c>
      <c r="I13336">
        <v>0</v>
      </c>
      <c r="J13336">
        <v>1</v>
      </c>
      <c r="K13336">
        <v>0</v>
      </c>
      <c r="L13336" t="s">
        <v>62</v>
      </c>
      <c r="M13336" t="s">
        <v>376</v>
      </c>
      <c r="N13336" t="s">
        <v>202</v>
      </c>
      <c r="O13336" t="s">
        <v>22</v>
      </c>
      <c r="P13336" t="s">
        <v>23</v>
      </c>
      <c r="Q13336" t="s">
        <v>24</v>
      </c>
    </row>
    <row r="13337" spans="1:17" x14ac:dyDescent="0.2">
      <c r="A13337" s="2">
        <v>40425</v>
      </c>
      <c r="B13337" t="s">
        <v>136</v>
      </c>
      <c r="C13337" t="s">
        <v>617</v>
      </c>
      <c r="D13337" t="s">
        <v>36</v>
      </c>
      <c r="E13337" t="s">
        <v>36</v>
      </c>
      <c r="F13337">
        <v>26</v>
      </c>
      <c r="G13337">
        <v>111</v>
      </c>
      <c r="H13337">
        <v>0</v>
      </c>
      <c r="I13337">
        <v>0</v>
      </c>
      <c r="J13337">
        <v>3</v>
      </c>
      <c r="K13337">
        <v>0</v>
      </c>
      <c r="L13337" t="s">
        <v>62</v>
      </c>
      <c r="M13337" t="s">
        <v>340</v>
      </c>
      <c r="N13337" t="s">
        <v>136</v>
      </c>
      <c r="O13337" t="s">
        <v>22</v>
      </c>
      <c r="P13337" t="s">
        <v>23</v>
      </c>
      <c r="Q13337" t="s">
        <v>24</v>
      </c>
    </row>
    <row r="13338" spans="1:17" x14ac:dyDescent="0.2">
      <c r="A13338" s="2">
        <v>40425</v>
      </c>
      <c r="B13338" t="s">
        <v>143</v>
      </c>
      <c r="C13338" t="s">
        <v>38</v>
      </c>
      <c r="D13338" t="s">
        <v>115</v>
      </c>
      <c r="E13338" t="s">
        <v>19</v>
      </c>
      <c r="F13338">
        <v>32</v>
      </c>
      <c r="G13338">
        <v>15</v>
      </c>
      <c r="H13338">
        <v>0</v>
      </c>
      <c r="I13338">
        <v>0</v>
      </c>
      <c r="J13338">
        <v>1</v>
      </c>
      <c r="K13338">
        <v>0</v>
      </c>
      <c r="L13338" t="s">
        <v>28</v>
      </c>
      <c r="M13338" t="s">
        <v>773</v>
      </c>
      <c r="N13338" t="s">
        <v>143</v>
      </c>
      <c r="O13338" t="s">
        <v>22</v>
      </c>
      <c r="P13338" t="s">
        <v>23</v>
      </c>
      <c r="Q13338" t="s">
        <v>24</v>
      </c>
    </row>
    <row r="13339" spans="1:17" x14ac:dyDescent="0.2">
      <c r="A13339" s="2">
        <v>40425</v>
      </c>
      <c r="B13339" t="s">
        <v>404</v>
      </c>
      <c r="C13339" t="s">
        <v>120</v>
      </c>
      <c r="D13339" t="s">
        <v>36</v>
      </c>
      <c r="E13339" t="s">
        <v>36</v>
      </c>
      <c r="F13339">
        <v>183</v>
      </c>
      <c r="G13339">
        <v>40</v>
      </c>
      <c r="H13339">
        <v>0</v>
      </c>
      <c r="I13339">
        <v>0</v>
      </c>
      <c r="J13339">
        <v>1</v>
      </c>
      <c r="K13339">
        <v>3</v>
      </c>
      <c r="L13339" t="s">
        <v>62</v>
      </c>
      <c r="M13339" t="s">
        <v>972</v>
      </c>
      <c r="N13339" t="s">
        <v>404</v>
      </c>
      <c r="O13339" t="s">
        <v>22</v>
      </c>
      <c r="P13339" t="s">
        <v>23</v>
      </c>
      <c r="Q13339" t="s">
        <v>41</v>
      </c>
    </row>
    <row r="13340" spans="1:17" x14ac:dyDescent="0.2">
      <c r="A13340" s="2">
        <v>40425</v>
      </c>
      <c r="B13340" t="s">
        <v>26</v>
      </c>
      <c r="C13340" t="s">
        <v>31</v>
      </c>
      <c r="D13340" t="s">
        <v>27</v>
      </c>
      <c r="E13340" t="s">
        <v>19</v>
      </c>
      <c r="F13340">
        <v>25</v>
      </c>
      <c r="G13340">
        <v>58</v>
      </c>
      <c r="H13340">
        <v>0</v>
      </c>
      <c r="I13340">
        <v>0</v>
      </c>
      <c r="J13340">
        <v>1</v>
      </c>
      <c r="K13340">
        <v>2</v>
      </c>
      <c r="L13340" t="s">
        <v>28</v>
      </c>
      <c r="M13340" t="s">
        <v>1442</v>
      </c>
      <c r="N13340" t="s">
        <v>26</v>
      </c>
      <c r="O13340" t="s">
        <v>22</v>
      </c>
      <c r="P13340" t="s">
        <v>23</v>
      </c>
      <c r="Q13340" t="s">
        <v>41</v>
      </c>
    </row>
    <row r="13341" spans="1:17" x14ac:dyDescent="0.2">
      <c r="A13341" s="2">
        <v>40425</v>
      </c>
      <c r="B13341" t="s">
        <v>110</v>
      </c>
      <c r="C13341" t="s">
        <v>660</v>
      </c>
      <c r="D13341" t="s">
        <v>36</v>
      </c>
      <c r="E13341" t="s">
        <v>36</v>
      </c>
      <c r="F13341">
        <v>83</v>
      </c>
      <c r="G13341">
        <v>202</v>
      </c>
      <c r="H13341">
        <v>0</v>
      </c>
      <c r="I13341">
        <v>0</v>
      </c>
      <c r="J13341">
        <v>0</v>
      </c>
      <c r="K13341">
        <v>0</v>
      </c>
      <c r="L13341" t="s">
        <v>62</v>
      </c>
      <c r="M13341" t="s">
        <v>142</v>
      </c>
      <c r="N13341" t="s">
        <v>110</v>
      </c>
      <c r="O13341" t="s">
        <v>22</v>
      </c>
      <c r="P13341" t="s">
        <v>23</v>
      </c>
      <c r="Q13341" t="s">
        <v>30</v>
      </c>
    </row>
    <row r="13342" spans="1:17" x14ac:dyDescent="0.2">
      <c r="A13342" s="2">
        <v>40425</v>
      </c>
      <c r="B13342" t="s">
        <v>90</v>
      </c>
      <c r="C13342" t="s">
        <v>168</v>
      </c>
      <c r="D13342" t="s">
        <v>50</v>
      </c>
      <c r="E13342" t="s">
        <v>50</v>
      </c>
      <c r="F13342">
        <v>56</v>
      </c>
      <c r="G13342">
        <v>24</v>
      </c>
      <c r="H13342">
        <v>0</v>
      </c>
      <c r="I13342">
        <v>0</v>
      </c>
      <c r="J13342">
        <v>1</v>
      </c>
      <c r="K13342">
        <v>1</v>
      </c>
      <c r="L13342" t="s">
        <v>28</v>
      </c>
      <c r="M13342" t="s">
        <v>592</v>
      </c>
      <c r="N13342" t="s">
        <v>90</v>
      </c>
      <c r="O13342" t="s">
        <v>22</v>
      </c>
      <c r="P13342" t="s">
        <v>23</v>
      </c>
      <c r="Q13342" t="s">
        <v>30</v>
      </c>
    </row>
    <row r="13343" spans="1:17" x14ac:dyDescent="0.2">
      <c r="A13343" s="2">
        <v>40425</v>
      </c>
      <c r="B13343" t="s">
        <v>149</v>
      </c>
      <c r="C13343" t="s">
        <v>237</v>
      </c>
      <c r="D13343" t="s">
        <v>36</v>
      </c>
      <c r="E13343" t="s">
        <v>36</v>
      </c>
      <c r="F13343">
        <v>66</v>
      </c>
      <c r="G13343">
        <v>145</v>
      </c>
      <c r="H13343">
        <v>0</v>
      </c>
      <c r="I13343">
        <v>0</v>
      </c>
      <c r="J13343">
        <v>2</v>
      </c>
      <c r="K13343">
        <v>0</v>
      </c>
      <c r="L13343" t="s">
        <v>62</v>
      </c>
      <c r="M13343" t="s">
        <v>1412</v>
      </c>
      <c r="N13343" t="s">
        <v>149</v>
      </c>
      <c r="O13343" t="s">
        <v>22</v>
      </c>
      <c r="P13343" t="s">
        <v>23</v>
      </c>
      <c r="Q13343" t="s">
        <v>24</v>
      </c>
    </row>
    <row r="13344" spans="1:17" x14ac:dyDescent="0.2">
      <c r="A13344" s="2">
        <v>40425</v>
      </c>
      <c r="B13344" t="s">
        <v>380</v>
      </c>
      <c r="C13344" t="s">
        <v>61</v>
      </c>
      <c r="D13344" t="s">
        <v>36</v>
      </c>
      <c r="E13344" t="s">
        <v>36</v>
      </c>
      <c r="F13344">
        <v>120</v>
      </c>
      <c r="G13344">
        <v>106</v>
      </c>
      <c r="H13344">
        <v>0</v>
      </c>
      <c r="I13344">
        <v>0</v>
      </c>
      <c r="J13344">
        <v>2</v>
      </c>
      <c r="K13344">
        <v>0</v>
      </c>
      <c r="L13344" t="s">
        <v>62</v>
      </c>
      <c r="M13344" t="s">
        <v>381</v>
      </c>
      <c r="N13344" t="s">
        <v>380</v>
      </c>
      <c r="O13344" t="s">
        <v>22</v>
      </c>
      <c r="P13344" t="s">
        <v>23</v>
      </c>
      <c r="Q13344" t="s">
        <v>24</v>
      </c>
    </row>
    <row r="13345" spans="1:17" x14ac:dyDescent="0.2">
      <c r="A13345" s="2">
        <v>40425</v>
      </c>
      <c r="B13345" t="s">
        <v>114</v>
      </c>
      <c r="C13345" t="s">
        <v>388</v>
      </c>
      <c r="D13345" t="s">
        <v>115</v>
      </c>
      <c r="E13345" t="s">
        <v>115</v>
      </c>
      <c r="F13345">
        <v>104</v>
      </c>
      <c r="G13345">
        <v>138</v>
      </c>
      <c r="H13345">
        <v>0</v>
      </c>
      <c r="I13345">
        <v>0</v>
      </c>
      <c r="J13345">
        <v>1</v>
      </c>
      <c r="K13345">
        <v>0</v>
      </c>
      <c r="L13345" t="s">
        <v>28</v>
      </c>
      <c r="M13345" t="s">
        <v>226</v>
      </c>
      <c r="N13345" t="s">
        <v>114</v>
      </c>
      <c r="O13345" t="s">
        <v>22</v>
      </c>
      <c r="P13345" t="s">
        <v>23</v>
      </c>
      <c r="Q13345" t="s">
        <v>24</v>
      </c>
    </row>
    <row r="13346" spans="1:17" x14ac:dyDescent="0.2">
      <c r="A13346" s="2">
        <v>40425</v>
      </c>
      <c r="B13346" t="s">
        <v>128</v>
      </c>
      <c r="C13346" t="s">
        <v>250</v>
      </c>
      <c r="D13346" t="s">
        <v>36</v>
      </c>
      <c r="E13346" t="s">
        <v>36</v>
      </c>
      <c r="F13346">
        <v>64</v>
      </c>
      <c r="G13346">
        <v>74</v>
      </c>
      <c r="H13346">
        <v>0</v>
      </c>
      <c r="I13346">
        <v>0</v>
      </c>
      <c r="J13346">
        <v>2</v>
      </c>
      <c r="K13346">
        <v>2</v>
      </c>
      <c r="L13346" t="s">
        <v>62</v>
      </c>
      <c r="M13346" t="s">
        <v>1054</v>
      </c>
      <c r="N13346" t="s">
        <v>128</v>
      </c>
      <c r="O13346" t="s">
        <v>22</v>
      </c>
      <c r="P13346" t="s">
        <v>23</v>
      </c>
      <c r="Q13346" t="s">
        <v>30</v>
      </c>
    </row>
    <row r="13347" spans="1:17" x14ac:dyDescent="0.2">
      <c r="A13347" s="2">
        <v>40425</v>
      </c>
      <c r="B13347" t="s">
        <v>208</v>
      </c>
      <c r="C13347" t="s">
        <v>267</v>
      </c>
      <c r="D13347" t="s">
        <v>36</v>
      </c>
      <c r="E13347" t="s">
        <v>36</v>
      </c>
      <c r="F13347">
        <v>69</v>
      </c>
      <c r="G13347">
        <v>87</v>
      </c>
      <c r="H13347">
        <v>0</v>
      </c>
      <c r="I13347">
        <v>0</v>
      </c>
      <c r="J13347">
        <v>3</v>
      </c>
      <c r="K13347">
        <v>0</v>
      </c>
      <c r="L13347" t="s">
        <v>62</v>
      </c>
      <c r="M13347" t="s">
        <v>398</v>
      </c>
      <c r="N13347" t="s">
        <v>208</v>
      </c>
      <c r="O13347" t="s">
        <v>22</v>
      </c>
      <c r="P13347" t="s">
        <v>23</v>
      </c>
      <c r="Q13347" t="s">
        <v>24</v>
      </c>
    </row>
    <row r="13348" spans="1:17" x14ac:dyDescent="0.2">
      <c r="A13348" s="2">
        <v>40426</v>
      </c>
      <c r="B13348" t="s">
        <v>471</v>
      </c>
      <c r="C13348" t="s">
        <v>172</v>
      </c>
      <c r="D13348" t="s">
        <v>36</v>
      </c>
      <c r="E13348" t="s">
        <v>36</v>
      </c>
      <c r="F13348">
        <v>61</v>
      </c>
      <c r="G13348">
        <v>142</v>
      </c>
      <c r="H13348">
        <v>0</v>
      </c>
      <c r="I13348">
        <v>0</v>
      </c>
      <c r="J13348">
        <v>1</v>
      </c>
      <c r="K13348">
        <v>1</v>
      </c>
      <c r="L13348" t="s">
        <v>62</v>
      </c>
      <c r="M13348" t="s">
        <v>639</v>
      </c>
      <c r="N13348" t="s">
        <v>471</v>
      </c>
      <c r="O13348" t="s">
        <v>22</v>
      </c>
      <c r="P13348" t="s">
        <v>23</v>
      </c>
      <c r="Q13348" t="s">
        <v>30</v>
      </c>
    </row>
    <row r="13349" spans="1:17" x14ac:dyDescent="0.2">
      <c r="A13349" s="2">
        <v>40426</v>
      </c>
      <c r="B13349" t="s">
        <v>890</v>
      </c>
      <c r="C13349" t="s">
        <v>118</v>
      </c>
      <c r="D13349" t="s">
        <v>36</v>
      </c>
      <c r="E13349" t="s">
        <v>36</v>
      </c>
      <c r="F13349">
        <v>123</v>
      </c>
      <c r="G13349">
        <v>91</v>
      </c>
      <c r="H13349">
        <v>0</v>
      </c>
      <c r="I13349">
        <v>0</v>
      </c>
      <c r="J13349">
        <v>2</v>
      </c>
      <c r="K13349">
        <v>4</v>
      </c>
      <c r="L13349" t="s">
        <v>62</v>
      </c>
      <c r="M13349" t="s">
        <v>1191</v>
      </c>
      <c r="N13349" t="s">
        <v>890</v>
      </c>
      <c r="O13349" t="s">
        <v>22</v>
      </c>
      <c r="P13349" t="s">
        <v>23</v>
      </c>
      <c r="Q13349" t="s">
        <v>41</v>
      </c>
    </row>
    <row r="13350" spans="1:17" x14ac:dyDescent="0.2">
      <c r="A13350" s="2">
        <v>40426</v>
      </c>
      <c r="B13350" t="s">
        <v>183</v>
      </c>
      <c r="C13350" t="s">
        <v>35</v>
      </c>
      <c r="D13350" t="s">
        <v>36</v>
      </c>
      <c r="E13350" t="s">
        <v>36</v>
      </c>
      <c r="F13350">
        <v>9</v>
      </c>
      <c r="G13350">
        <v>137</v>
      </c>
      <c r="H13350">
        <v>0</v>
      </c>
      <c r="I13350">
        <v>0</v>
      </c>
      <c r="J13350">
        <v>1</v>
      </c>
      <c r="K13350">
        <v>1</v>
      </c>
      <c r="L13350" t="s">
        <v>62</v>
      </c>
      <c r="M13350" t="s">
        <v>266</v>
      </c>
      <c r="N13350" t="s">
        <v>183</v>
      </c>
      <c r="O13350" t="s">
        <v>22</v>
      </c>
      <c r="P13350" t="s">
        <v>23</v>
      </c>
      <c r="Q13350" t="s">
        <v>30</v>
      </c>
    </row>
    <row r="13351" spans="1:17" x14ac:dyDescent="0.2">
      <c r="A13351" s="2">
        <v>40426</v>
      </c>
      <c r="B13351" t="s">
        <v>374</v>
      </c>
      <c r="C13351" t="s">
        <v>34</v>
      </c>
      <c r="D13351" t="s">
        <v>36</v>
      </c>
      <c r="E13351" t="s">
        <v>36</v>
      </c>
      <c r="F13351">
        <v>144</v>
      </c>
      <c r="G13351">
        <v>102</v>
      </c>
      <c r="H13351">
        <v>0</v>
      </c>
      <c r="I13351">
        <v>0</v>
      </c>
      <c r="J13351">
        <v>1</v>
      </c>
      <c r="K13351">
        <v>4</v>
      </c>
      <c r="L13351" t="s">
        <v>62</v>
      </c>
      <c r="M13351" t="s">
        <v>375</v>
      </c>
      <c r="N13351" t="s">
        <v>374</v>
      </c>
      <c r="O13351" t="s">
        <v>22</v>
      </c>
      <c r="P13351" t="s">
        <v>23</v>
      </c>
      <c r="Q13351" t="s">
        <v>41</v>
      </c>
    </row>
    <row r="13352" spans="1:17" x14ac:dyDescent="0.2">
      <c r="A13352" s="2">
        <v>40426</v>
      </c>
      <c r="B13352" t="s">
        <v>185</v>
      </c>
      <c r="C13352" t="s">
        <v>131</v>
      </c>
      <c r="D13352" t="s">
        <v>27</v>
      </c>
      <c r="E13352" t="s">
        <v>27</v>
      </c>
      <c r="F13352">
        <v>82</v>
      </c>
      <c r="G13352">
        <v>53</v>
      </c>
      <c r="H13352">
        <v>0</v>
      </c>
      <c r="I13352">
        <v>0</v>
      </c>
      <c r="J13352">
        <v>1</v>
      </c>
      <c r="K13352">
        <v>0</v>
      </c>
      <c r="L13352" t="s">
        <v>28</v>
      </c>
      <c r="M13352" t="s">
        <v>412</v>
      </c>
      <c r="N13352" t="s">
        <v>185</v>
      </c>
      <c r="O13352" t="s">
        <v>22</v>
      </c>
      <c r="P13352" t="s">
        <v>23</v>
      </c>
      <c r="Q13352" t="s">
        <v>24</v>
      </c>
    </row>
    <row r="13353" spans="1:17" x14ac:dyDescent="0.2">
      <c r="A13353" s="2">
        <v>40426</v>
      </c>
      <c r="B13353" t="s">
        <v>339</v>
      </c>
      <c r="C13353" t="s">
        <v>45</v>
      </c>
      <c r="D13353" t="s">
        <v>36</v>
      </c>
      <c r="E13353" t="s">
        <v>36</v>
      </c>
      <c r="F13353">
        <v>156</v>
      </c>
      <c r="G13353">
        <v>113</v>
      </c>
      <c r="H13353">
        <v>0</v>
      </c>
      <c r="I13353">
        <v>0</v>
      </c>
      <c r="J13353">
        <v>1</v>
      </c>
      <c r="K13353">
        <v>1</v>
      </c>
      <c r="L13353" t="s">
        <v>62</v>
      </c>
      <c r="M13353" t="s">
        <v>921</v>
      </c>
      <c r="N13353" t="s">
        <v>339</v>
      </c>
      <c r="O13353" t="s">
        <v>22</v>
      </c>
      <c r="P13353" t="s">
        <v>23</v>
      </c>
      <c r="Q13353" t="s">
        <v>30</v>
      </c>
    </row>
    <row r="13354" spans="1:17" x14ac:dyDescent="0.2">
      <c r="A13354" s="2">
        <v>40426</v>
      </c>
      <c r="B13354" t="s">
        <v>296</v>
      </c>
      <c r="C13354" t="s">
        <v>718</v>
      </c>
      <c r="D13354" t="s">
        <v>36</v>
      </c>
      <c r="E13354" t="s">
        <v>36</v>
      </c>
      <c r="F13354">
        <v>80</v>
      </c>
      <c r="G13354">
        <v>94</v>
      </c>
      <c r="H13354">
        <v>0</v>
      </c>
      <c r="I13354">
        <v>0</v>
      </c>
      <c r="J13354">
        <v>0</v>
      </c>
      <c r="K13354">
        <v>0</v>
      </c>
      <c r="L13354" t="s">
        <v>62</v>
      </c>
      <c r="M13354" t="s">
        <v>399</v>
      </c>
      <c r="N13354" t="s">
        <v>296</v>
      </c>
      <c r="O13354" t="s">
        <v>22</v>
      </c>
      <c r="P13354" t="s">
        <v>23</v>
      </c>
      <c r="Q13354" t="s">
        <v>30</v>
      </c>
    </row>
    <row r="13355" spans="1:17" x14ac:dyDescent="0.2">
      <c r="A13355" s="2">
        <v>40426</v>
      </c>
      <c r="B13355" t="s">
        <v>135</v>
      </c>
      <c r="C13355" t="s">
        <v>378</v>
      </c>
      <c r="D13355" t="s">
        <v>36</v>
      </c>
      <c r="E13355" t="s">
        <v>36</v>
      </c>
      <c r="F13355">
        <v>30</v>
      </c>
      <c r="G13355">
        <v>148</v>
      </c>
      <c r="H13355">
        <v>0</v>
      </c>
      <c r="I13355">
        <v>0</v>
      </c>
      <c r="J13355">
        <v>2</v>
      </c>
      <c r="K13355">
        <v>0</v>
      </c>
      <c r="L13355" t="s">
        <v>62</v>
      </c>
      <c r="M13355" t="s">
        <v>1443</v>
      </c>
      <c r="N13355" t="s">
        <v>135</v>
      </c>
      <c r="O13355" t="s">
        <v>22</v>
      </c>
      <c r="P13355" t="s">
        <v>23</v>
      </c>
      <c r="Q13355" t="s">
        <v>24</v>
      </c>
    </row>
    <row r="13356" spans="1:17" x14ac:dyDescent="0.2">
      <c r="A13356" s="2">
        <v>40426</v>
      </c>
      <c r="B13356" t="s">
        <v>46</v>
      </c>
      <c r="C13356" t="s">
        <v>199</v>
      </c>
      <c r="D13356" t="s">
        <v>36</v>
      </c>
      <c r="E13356" t="s">
        <v>36</v>
      </c>
      <c r="F13356">
        <v>136</v>
      </c>
      <c r="G13356">
        <v>23</v>
      </c>
      <c r="H13356">
        <v>0</v>
      </c>
      <c r="I13356">
        <v>0</v>
      </c>
      <c r="J13356">
        <v>0</v>
      </c>
      <c r="K13356">
        <v>3</v>
      </c>
      <c r="L13356" t="s">
        <v>62</v>
      </c>
      <c r="M13356" t="s">
        <v>685</v>
      </c>
      <c r="N13356" t="s">
        <v>46</v>
      </c>
      <c r="O13356" t="s">
        <v>22</v>
      </c>
      <c r="P13356" t="s">
        <v>23</v>
      </c>
      <c r="Q13356" t="s">
        <v>41</v>
      </c>
    </row>
    <row r="13357" spans="1:17" x14ac:dyDescent="0.2">
      <c r="A13357" s="2">
        <v>40427</v>
      </c>
      <c r="B13357" t="s">
        <v>224</v>
      </c>
      <c r="C13357" t="s">
        <v>141</v>
      </c>
      <c r="D13357" t="s">
        <v>36</v>
      </c>
      <c r="E13357" t="s">
        <v>36</v>
      </c>
      <c r="F13357">
        <v>45</v>
      </c>
      <c r="G13357">
        <v>34</v>
      </c>
      <c r="H13357">
        <v>0</v>
      </c>
      <c r="I13357">
        <v>0</v>
      </c>
      <c r="J13357">
        <v>1</v>
      </c>
      <c r="K13357">
        <v>1</v>
      </c>
      <c r="L13357" t="s">
        <v>28</v>
      </c>
      <c r="M13357" t="s">
        <v>284</v>
      </c>
      <c r="N13357" t="s">
        <v>67</v>
      </c>
      <c r="O13357" t="s">
        <v>122</v>
      </c>
      <c r="P13357" t="s">
        <v>23</v>
      </c>
      <c r="Q13357" t="s">
        <v>30</v>
      </c>
    </row>
    <row r="13358" spans="1:17" x14ac:dyDescent="0.2">
      <c r="A13358" s="2">
        <v>40428</v>
      </c>
      <c r="B13358" t="s">
        <v>85</v>
      </c>
      <c r="C13358" t="s">
        <v>97</v>
      </c>
      <c r="D13358" t="s">
        <v>50</v>
      </c>
      <c r="E13358" t="s">
        <v>50</v>
      </c>
      <c r="F13358">
        <v>70</v>
      </c>
      <c r="G13358">
        <v>117</v>
      </c>
      <c r="H13358">
        <v>0</v>
      </c>
      <c r="I13358">
        <v>0</v>
      </c>
      <c r="J13358">
        <v>1</v>
      </c>
      <c r="K13358">
        <v>0</v>
      </c>
      <c r="L13358" t="s">
        <v>291</v>
      </c>
      <c r="M13358" t="s">
        <v>86</v>
      </c>
      <c r="N13358" t="s">
        <v>85</v>
      </c>
      <c r="O13358" t="s">
        <v>22</v>
      </c>
      <c r="P13358" t="s">
        <v>23</v>
      </c>
      <c r="Q13358" t="s">
        <v>24</v>
      </c>
    </row>
    <row r="13359" spans="1:17" x14ac:dyDescent="0.2">
      <c r="A13359" s="2">
        <v>40428</v>
      </c>
      <c r="B13359" t="s">
        <v>39</v>
      </c>
      <c r="C13359" t="s">
        <v>106</v>
      </c>
      <c r="D13359" t="s">
        <v>19</v>
      </c>
      <c r="E13359" t="s">
        <v>50</v>
      </c>
      <c r="F13359">
        <v>5</v>
      </c>
      <c r="G13359">
        <v>1</v>
      </c>
      <c r="H13359">
        <v>0</v>
      </c>
      <c r="I13359">
        <v>0</v>
      </c>
      <c r="J13359">
        <v>4</v>
      </c>
      <c r="K13359">
        <v>1</v>
      </c>
      <c r="L13359" t="s">
        <v>28</v>
      </c>
      <c r="M13359" t="s">
        <v>65</v>
      </c>
      <c r="N13359" t="s">
        <v>39</v>
      </c>
      <c r="O13359" t="s">
        <v>22</v>
      </c>
      <c r="P13359" t="s">
        <v>23</v>
      </c>
      <c r="Q13359" t="s">
        <v>24</v>
      </c>
    </row>
    <row r="13360" spans="1:17" x14ac:dyDescent="0.2">
      <c r="A13360" s="2">
        <v>40428</v>
      </c>
      <c r="B13360" t="s">
        <v>69</v>
      </c>
      <c r="C13360" t="s">
        <v>560</v>
      </c>
      <c r="D13360" t="s">
        <v>50</v>
      </c>
      <c r="E13360" t="s">
        <v>50</v>
      </c>
      <c r="F13360">
        <v>60</v>
      </c>
      <c r="G13360">
        <v>125</v>
      </c>
      <c r="H13360">
        <v>0</v>
      </c>
      <c r="I13360">
        <v>0</v>
      </c>
      <c r="J13360">
        <v>2</v>
      </c>
      <c r="K13360">
        <v>0</v>
      </c>
      <c r="L13360" t="s">
        <v>291</v>
      </c>
      <c r="M13360" t="s">
        <v>466</v>
      </c>
      <c r="N13360" t="s">
        <v>69</v>
      </c>
      <c r="O13360" t="s">
        <v>22</v>
      </c>
      <c r="P13360" t="s">
        <v>23</v>
      </c>
      <c r="Q13360" t="s">
        <v>24</v>
      </c>
    </row>
    <row r="13361" spans="1:17" x14ac:dyDescent="0.2">
      <c r="A13361" s="2">
        <v>40428</v>
      </c>
      <c r="B13361" t="s">
        <v>402</v>
      </c>
      <c r="C13361" t="s">
        <v>365</v>
      </c>
      <c r="D13361" t="s">
        <v>115</v>
      </c>
      <c r="E13361" t="s">
        <v>36</v>
      </c>
      <c r="F13361">
        <v>68</v>
      </c>
      <c r="G13361">
        <v>75</v>
      </c>
      <c r="H13361">
        <v>0</v>
      </c>
      <c r="I13361">
        <v>0</v>
      </c>
      <c r="J13361">
        <v>3</v>
      </c>
      <c r="K13361">
        <v>0</v>
      </c>
      <c r="L13361" t="s">
        <v>28</v>
      </c>
      <c r="M13361" t="s">
        <v>1002</v>
      </c>
      <c r="N13361" t="s">
        <v>402</v>
      </c>
      <c r="O13361" t="s">
        <v>22</v>
      </c>
      <c r="P13361" t="s">
        <v>23</v>
      </c>
      <c r="Q13361" t="s">
        <v>24</v>
      </c>
    </row>
    <row r="13362" spans="1:17" x14ac:dyDescent="0.2">
      <c r="A13362" s="2">
        <v>40428</v>
      </c>
      <c r="B13362" t="s">
        <v>317</v>
      </c>
      <c r="C13362" t="s">
        <v>92</v>
      </c>
      <c r="D13362" t="s">
        <v>50</v>
      </c>
      <c r="E13362" t="s">
        <v>50</v>
      </c>
      <c r="F13362">
        <v>78</v>
      </c>
      <c r="G13362">
        <v>42</v>
      </c>
      <c r="H13362">
        <v>0</v>
      </c>
      <c r="I13362">
        <v>0</v>
      </c>
      <c r="J13362">
        <v>0</v>
      </c>
      <c r="K13362">
        <v>0</v>
      </c>
      <c r="L13362" t="s">
        <v>291</v>
      </c>
      <c r="M13362" t="s">
        <v>394</v>
      </c>
      <c r="N13362" t="s">
        <v>317</v>
      </c>
      <c r="O13362" t="s">
        <v>22</v>
      </c>
      <c r="P13362" t="s">
        <v>23</v>
      </c>
      <c r="Q13362" t="s">
        <v>30</v>
      </c>
    </row>
    <row r="13363" spans="1:17" x14ac:dyDescent="0.2">
      <c r="A13363" s="2">
        <v>40428</v>
      </c>
      <c r="B13363" t="s">
        <v>646</v>
      </c>
      <c r="C13363" t="s">
        <v>67</v>
      </c>
      <c r="D13363" t="s">
        <v>50</v>
      </c>
      <c r="E13363" t="s">
        <v>50</v>
      </c>
      <c r="F13363">
        <v>57</v>
      </c>
      <c r="G13363">
        <v>21</v>
      </c>
      <c r="H13363">
        <v>0</v>
      </c>
      <c r="I13363">
        <v>0</v>
      </c>
      <c r="J13363">
        <v>0</v>
      </c>
      <c r="K13363">
        <v>2</v>
      </c>
      <c r="L13363" t="s">
        <v>291</v>
      </c>
      <c r="M13363" t="s">
        <v>671</v>
      </c>
      <c r="N13363" t="s">
        <v>646</v>
      </c>
      <c r="O13363" t="s">
        <v>22</v>
      </c>
      <c r="P13363" t="s">
        <v>23</v>
      </c>
      <c r="Q13363" t="s">
        <v>41</v>
      </c>
    </row>
    <row r="13364" spans="1:17" x14ac:dyDescent="0.2">
      <c r="A13364" s="2">
        <v>40428</v>
      </c>
      <c r="B13364" t="s">
        <v>87</v>
      </c>
      <c r="C13364" t="s">
        <v>1279</v>
      </c>
      <c r="D13364" t="s">
        <v>50</v>
      </c>
      <c r="E13364" t="s">
        <v>50</v>
      </c>
      <c r="F13364">
        <v>43</v>
      </c>
      <c r="G13364">
        <v>73</v>
      </c>
      <c r="H13364">
        <v>0</v>
      </c>
      <c r="I13364">
        <v>0</v>
      </c>
      <c r="J13364">
        <v>0</v>
      </c>
      <c r="K13364">
        <v>1</v>
      </c>
      <c r="L13364" t="s">
        <v>291</v>
      </c>
      <c r="M13364" t="s">
        <v>88</v>
      </c>
      <c r="N13364" t="s">
        <v>87</v>
      </c>
      <c r="O13364" t="s">
        <v>22</v>
      </c>
      <c r="P13364" t="s">
        <v>23</v>
      </c>
      <c r="Q13364" t="s">
        <v>41</v>
      </c>
    </row>
    <row r="13365" spans="1:17" x14ac:dyDescent="0.2">
      <c r="A13365" s="2">
        <v>40428</v>
      </c>
      <c r="B13365" t="s">
        <v>56</v>
      </c>
      <c r="C13365" t="s">
        <v>304</v>
      </c>
      <c r="D13365" t="s">
        <v>27</v>
      </c>
      <c r="E13365" t="s">
        <v>27</v>
      </c>
      <c r="F13365">
        <v>101</v>
      </c>
      <c r="G13365">
        <v>46</v>
      </c>
      <c r="H13365">
        <v>0</v>
      </c>
      <c r="I13365">
        <v>0</v>
      </c>
      <c r="J13365">
        <v>2</v>
      </c>
      <c r="K13365">
        <v>1</v>
      </c>
      <c r="L13365" t="s">
        <v>28</v>
      </c>
      <c r="M13365" t="s">
        <v>327</v>
      </c>
      <c r="N13365" t="s">
        <v>56</v>
      </c>
      <c r="O13365" t="s">
        <v>22</v>
      </c>
      <c r="P13365" t="s">
        <v>23</v>
      </c>
      <c r="Q13365" t="s">
        <v>24</v>
      </c>
    </row>
    <row r="13366" spans="1:17" x14ac:dyDescent="0.2">
      <c r="A13366" s="2">
        <v>40428</v>
      </c>
      <c r="B13366" t="s">
        <v>182</v>
      </c>
      <c r="C13366" t="s">
        <v>38</v>
      </c>
      <c r="D13366" t="s">
        <v>115</v>
      </c>
      <c r="E13366" t="s">
        <v>19</v>
      </c>
      <c r="F13366">
        <v>77</v>
      </c>
      <c r="G13366">
        <v>15</v>
      </c>
      <c r="H13366">
        <v>0</v>
      </c>
      <c r="I13366">
        <v>0</v>
      </c>
      <c r="J13366">
        <v>1</v>
      </c>
      <c r="K13366">
        <v>1</v>
      </c>
      <c r="L13366" t="s">
        <v>28</v>
      </c>
      <c r="M13366" t="s">
        <v>1444</v>
      </c>
      <c r="N13366" t="s">
        <v>182</v>
      </c>
      <c r="O13366" t="s">
        <v>22</v>
      </c>
      <c r="P13366" t="s">
        <v>23</v>
      </c>
      <c r="Q13366" t="s">
        <v>30</v>
      </c>
    </row>
    <row r="13367" spans="1:17" x14ac:dyDescent="0.2">
      <c r="A13367" s="2">
        <v>40428</v>
      </c>
      <c r="B13367" t="s">
        <v>274</v>
      </c>
      <c r="C13367" t="s">
        <v>153</v>
      </c>
      <c r="D13367" t="s">
        <v>50</v>
      </c>
      <c r="E13367" t="s">
        <v>50</v>
      </c>
      <c r="F13367">
        <v>14</v>
      </c>
      <c r="G13367">
        <v>12</v>
      </c>
      <c r="H13367">
        <v>0</v>
      </c>
      <c r="I13367">
        <v>0</v>
      </c>
      <c r="J13367">
        <v>0</v>
      </c>
      <c r="K13367">
        <v>0</v>
      </c>
      <c r="L13367" t="s">
        <v>291</v>
      </c>
      <c r="M13367" t="s">
        <v>333</v>
      </c>
      <c r="N13367" t="s">
        <v>274</v>
      </c>
      <c r="O13367" t="s">
        <v>22</v>
      </c>
      <c r="P13367" t="s">
        <v>23</v>
      </c>
      <c r="Q13367" t="s">
        <v>30</v>
      </c>
    </row>
    <row r="13368" spans="1:17" x14ac:dyDescent="0.2">
      <c r="A13368" s="2">
        <v>40428</v>
      </c>
      <c r="B13368" t="s">
        <v>293</v>
      </c>
      <c r="C13368" t="s">
        <v>73</v>
      </c>
      <c r="D13368" t="s">
        <v>50</v>
      </c>
      <c r="E13368" t="s">
        <v>50</v>
      </c>
      <c r="F13368">
        <v>31</v>
      </c>
      <c r="G13368">
        <v>52</v>
      </c>
      <c r="H13368">
        <v>0</v>
      </c>
      <c r="I13368">
        <v>0</v>
      </c>
      <c r="J13368">
        <v>0</v>
      </c>
      <c r="K13368">
        <v>1</v>
      </c>
      <c r="L13368" t="s">
        <v>291</v>
      </c>
      <c r="M13368" t="s">
        <v>774</v>
      </c>
      <c r="N13368" t="s">
        <v>293</v>
      </c>
      <c r="O13368" t="s">
        <v>22</v>
      </c>
      <c r="P13368" t="s">
        <v>23</v>
      </c>
      <c r="Q13368" t="s">
        <v>41</v>
      </c>
    </row>
    <row r="13369" spans="1:17" x14ac:dyDescent="0.2">
      <c r="A13369" s="2">
        <v>40428</v>
      </c>
      <c r="B13369" t="s">
        <v>72</v>
      </c>
      <c r="C13369" t="s">
        <v>76</v>
      </c>
      <c r="D13369" t="s">
        <v>50</v>
      </c>
      <c r="E13369" t="s">
        <v>50</v>
      </c>
      <c r="F13369">
        <v>29</v>
      </c>
      <c r="G13369">
        <v>79</v>
      </c>
      <c r="H13369">
        <v>0</v>
      </c>
      <c r="I13369">
        <v>0</v>
      </c>
      <c r="J13369">
        <v>1</v>
      </c>
      <c r="K13369">
        <v>0</v>
      </c>
      <c r="L13369" t="s">
        <v>291</v>
      </c>
      <c r="M13369" t="s">
        <v>74</v>
      </c>
      <c r="N13369" t="s">
        <v>72</v>
      </c>
      <c r="O13369" t="s">
        <v>22</v>
      </c>
      <c r="P13369" t="s">
        <v>23</v>
      </c>
      <c r="Q13369" t="s">
        <v>24</v>
      </c>
    </row>
    <row r="13370" spans="1:17" x14ac:dyDescent="0.2">
      <c r="A13370" s="2">
        <v>40428</v>
      </c>
      <c r="B13370" t="s">
        <v>210</v>
      </c>
      <c r="C13370" t="s">
        <v>555</v>
      </c>
      <c r="D13370" t="s">
        <v>27</v>
      </c>
      <c r="E13370" t="s">
        <v>27</v>
      </c>
      <c r="F13370">
        <v>86</v>
      </c>
      <c r="G13370">
        <v>119</v>
      </c>
      <c r="H13370">
        <v>0</v>
      </c>
      <c r="I13370">
        <v>0</v>
      </c>
      <c r="J13370">
        <v>0</v>
      </c>
      <c r="K13370">
        <v>2</v>
      </c>
      <c r="L13370" t="s">
        <v>28</v>
      </c>
      <c r="M13370" t="s">
        <v>160</v>
      </c>
      <c r="N13370" t="s">
        <v>77</v>
      </c>
      <c r="O13370" t="s">
        <v>122</v>
      </c>
      <c r="P13370" t="s">
        <v>23</v>
      </c>
      <c r="Q13370" t="s">
        <v>41</v>
      </c>
    </row>
    <row r="13371" spans="1:17" x14ac:dyDescent="0.2">
      <c r="A13371" s="2">
        <v>40428</v>
      </c>
      <c r="B13371" t="s">
        <v>81</v>
      </c>
      <c r="C13371" t="s">
        <v>449</v>
      </c>
      <c r="D13371" t="s">
        <v>50</v>
      </c>
      <c r="E13371" t="s">
        <v>115</v>
      </c>
      <c r="F13371">
        <v>94</v>
      </c>
      <c r="G13371">
        <v>88</v>
      </c>
      <c r="H13371">
        <v>0</v>
      </c>
      <c r="I13371">
        <v>0</v>
      </c>
      <c r="J13371">
        <v>3</v>
      </c>
      <c r="K13371">
        <v>3</v>
      </c>
      <c r="L13371" t="s">
        <v>28</v>
      </c>
      <c r="M13371" t="s">
        <v>83</v>
      </c>
      <c r="N13371" t="s">
        <v>81</v>
      </c>
      <c r="O13371" t="s">
        <v>22</v>
      </c>
      <c r="P13371" t="s">
        <v>23</v>
      </c>
      <c r="Q13371" t="s">
        <v>30</v>
      </c>
    </row>
    <row r="13372" spans="1:17" x14ac:dyDescent="0.2">
      <c r="A13372" s="2">
        <v>40428</v>
      </c>
      <c r="B13372" t="s">
        <v>345</v>
      </c>
      <c r="C13372" t="s">
        <v>123</v>
      </c>
      <c r="D13372" t="s">
        <v>50</v>
      </c>
      <c r="E13372" t="s">
        <v>50</v>
      </c>
      <c r="F13372">
        <v>110</v>
      </c>
      <c r="G13372">
        <v>38</v>
      </c>
      <c r="H13372">
        <v>0</v>
      </c>
      <c r="I13372">
        <v>0</v>
      </c>
      <c r="J13372">
        <v>0</v>
      </c>
      <c r="K13372">
        <v>0</v>
      </c>
      <c r="L13372" t="s">
        <v>291</v>
      </c>
      <c r="M13372" t="s">
        <v>360</v>
      </c>
      <c r="N13372" t="s">
        <v>345</v>
      </c>
      <c r="O13372" t="s">
        <v>22</v>
      </c>
      <c r="P13372" t="s">
        <v>23</v>
      </c>
      <c r="Q13372" t="s">
        <v>30</v>
      </c>
    </row>
    <row r="13373" spans="1:17" x14ac:dyDescent="0.2">
      <c r="A13373" s="2">
        <v>40428</v>
      </c>
      <c r="B13373" t="s">
        <v>129</v>
      </c>
      <c r="C13373" t="s">
        <v>386</v>
      </c>
      <c r="D13373" t="s">
        <v>50</v>
      </c>
      <c r="E13373" t="s">
        <v>50</v>
      </c>
      <c r="F13373">
        <v>4</v>
      </c>
      <c r="G13373">
        <v>105</v>
      </c>
      <c r="H13373">
        <v>0</v>
      </c>
      <c r="I13373">
        <v>0</v>
      </c>
      <c r="J13373">
        <v>6</v>
      </c>
      <c r="K13373">
        <v>1</v>
      </c>
      <c r="L13373" t="s">
        <v>291</v>
      </c>
      <c r="M13373" t="s">
        <v>190</v>
      </c>
      <c r="N13373" t="s">
        <v>129</v>
      </c>
      <c r="O13373" t="s">
        <v>22</v>
      </c>
      <c r="P13373" t="s">
        <v>23</v>
      </c>
      <c r="Q13373" t="s">
        <v>24</v>
      </c>
    </row>
    <row r="13374" spans="1:17" x14ac:dyDescent="0.2">
      <c r="A13374" s="2">
        <v>40428</v>
      </c>
      <c r="B13374" t="s">
        <v>94</v>
      </c>
      <c r="C13374" t="s">
        <v>384</v>
      </c>
      <c r="D13374" t="s">
        <v>50</v>
      </c>
      <c r="E13374" t="s">
        <v>50</v>
      </c>
      <c r="F13374">
        <v>62</v>
      </c>
      <c r="G13374">
        <v>89</v>
      </c>
      <c r="H13374">
        <v>0</v>
      </c>
      <c r="I13374">
        <v>0</v>
      </c>
      <c r="J13374">
        <v>2</v>
      </c>
      <c r="K13374">
        <v>1</v>
      </c>
      <c r="L13374" t="s">
        <v>291</v>
      </c>
      <c r="M13374" t="s">
        <v>96</v>
      </c>
      <c r="N13374" t="s">
        <v>94</v>
      </c>
      <c r="O13374" t="s">
        <v>22</v>
      </c>
      <c r="P13374" t="s">
        <v>23</v>
      </c>
      <c r="Q13374" t="s">
        <v>24</v>
      </c>
    </row>
    <row r="13375" spans="1:17" x14ac:dyDescent="0.2">
      <c r="A13375" s="2">
        <v>40428</v>
      </c>
      <c r="B13375" t="s">
        <v>98</v>
      </c>
      <c r="C13375" t="s">
        <v>737</v>
      </c>
      <c r="D13375" t="s">
        <v>50</v>
      </c>
      <c r="E13375" t="s">
        <v>50</v>
      </c>
      <c r="F13375">
        <v>36</v>
      </c>
      <c r="G13375">
        <v>201</v>
      </c>
      <c r="H13375">
        <v>0</v>
      </c>
      <c r="I13375">
        <v>0</v>
      </c>
      <c r="J13375">
        <v>3</v>
      </c>
      <c r="K13375">
        <v>1</v>
      </c>
      <c r="L13375" t="s">
        <v>291</v>
      </c>
      <c r="M13375" t="s">
        <v>99</v>
      </c>
      <c r="N13375" t="s">
        <v>98</v>
      </c>
      <c r="O13375" t="s">
        <v>22</v>
      </c>
      <c r="P13375" t="s">
        <v>23</v>
      </c>
      <c r="Q13375" t="s">
        <v>24</v>
      </c>
    </row>
    <row r="13376" spans="1:17" x14ac:dyDescent="0.2">
      <c r="A13376" s="2">
        <v>40428</v>
      </c>
      <c r="B13376" t="s">
        <v>119</v>
      </c>
      <c r="C13376" t="s">
        <v>48</v>
      </c>
      <c r="D13376" t="s">
        <v>50</v>
      </c>
      <c r="E13376" t="s">
        <v>50</v>
      </c>
      <c r="F13376">
        <v>11</v>
      </c>
      <c r="G13376">
        <v>118</v>
      </c>
      <c r="H13376">
        <v>0</v>
      </c>
      <c r="I13376">
        <v>0</v>
      </c>
      <c r="J13376">
        <v>5</v>
      </c>
      <c r="K13376">
        <v>0</v>
      </c>
      <c r="L13376" t="s">
        <v>291</v>
      </c>
      <c r="M13376" t="s">
        <v>1093</v>
      </c>
      <c r="N13376" t="s">
        <v>119</v>
      </c>
      <c r="O13376" t="s">
        <v>22</v>
      </c>
      <c r="P13376" t="s">
        <v>23</v>
      </c>
      <c r="Q13376" t="s">
        <v>24</v>
      </c>
    </row>
    <row r="13377" spans="1:17" x14ac:dyDescent="0.2">
      <c r="A13377" s="2">
        <v>40428</v>
      </c>
      <c r="B13377" t="s">
        <v>185</v>
      </c>
      <c r="C13377" t="s">
        <v>42</v>
      </c>
      <c r="D13377" t="s">
        <v>27</v>
      </c>
      <c r="E13377" t="s">
        <v>19</v>
      </c>
      <c r="F13377">
        <v>82</v>
      </c>
      <c r="G13377">
        <v>39</v>
      </c>
      <c r="H13377">
        <v>0</v>
      </c>
      <c r="I13377">
        <v>0</v>
      </c>
      <c r="J13377">
        <v>1</v>
      </c>
      <c r="K13377">
        <v>2</v>
      </c>
      <c r="L13377" t="s">
        <v>28</v>
      </c>
      <c r="M13377" t="s">
        <v>833</v>
      </c>
      <c r="N13377" t="s">
        <v>77</v>
      </c>
      <c r="O13377" t="s">
        <v>122</v>
      </c>
      <c r="P13377" t="s">
        <v>23</v>
      </c>
      <c r="Q13377" t="s">
        <v>41</v>
      </c>
    </row>
    <row r="13378" spans="1:17" x14ac:dyDescent="0.2">
      <c r="A13378" s="2">
        <v>40428</v>
      </c>
      <c r="B13378" t="s">
        <v>143</v>
      </c>
      <c r="C13378" t="s">
        <v>555</v>
      </c>
      <c r="D13378" t="s">
        <v>115</v>
      </c>
      <c r="E13378" t="s">
        <v>27</v>
      </c>
      <c r="F13378">
        <v>32</v>
      </c>
      <c r="G13378">
        <v>119</v>
      </c>
      <c r="H13378">
        <v>0</v>
      </c>
      <c r="I13378">
        <v>0</v>
      </c>
      <c r="J13378">
        <v>2</v>
      </c>
      <c r="K13378">
        <v>1</v>
      </c>
      <c r="L13378" t="s">
        <v>28</v>
      </c>
      <c r="M13378" t="s">
        <v>644</v>
      </c>
      <c r="N13378" t="s">
        <v>143</v>
      </c>
      <c r="O13378" t="s">
        <v>22</v>
      </c>
      <c r="P13378" t="s">
        <v>23</v>
      </c>
      <c r="Q13378" t="s">
        <v>24</v>
      </c>
    </row>
    <row r="13379" spans="1:17" x14ac:dyDescent="0.2">
      <c r="A13379" s="2">
        <v>40428</v>
      </c>
      <c r="B13379" t="s">
        <v>133</v>
      </c>
      <c r="C13379" t="s">
        <v>167</v>
      </c>
      <c r="D13379" t="s">
        <v>115</v>
      </c>
      <c r="E13379" t="s">
        <v>115</v>
      </c>
      <c r="F13379">
        <v>44</v>
      </c>
      <c r="G13379">
        <v>65</v>
      </c>
      <c r="H13379">
        <v>0</v>
      </c>
      <c r="I13379">
        <v>0</v>
      </c>
      <c r="J13379">
        <v>0</v>
      </c>
      <c r="K13379">
        <v>1</v>
      </c>
      <c r="L13379" t="s">
        <v>28</v>
      </c>
      <c r="M13379" t="s">
        <v>134</v>
      </c>
      <c r="N13379" t="s">
        <v>133</v>
      </c>
      <c r="O13379" t="s">
        <v>22</v>
      </c>
      <c r="P13379" t="s">
        <v>23</v>
      </c>
      <c r="Q13379" t="s">
        <v>41</v>
      </c>
    </row>
    <row r="13380" spans="1:17" x14ac:dyDescent="0.2">
      <c r="A13380" s="2">
        <v>40428</v>
      </c>
      <c r="B13380" t="s">
        <v>328</v>
      </c>
      <c r="C13380" t="s">
        <v>286</v>
      </c>
      <c r="D13380" t="s">
        <v>50</v>
      </c>
      <c r="E13380" t="s">
        <v>50</v>
      </c>
      <c r="F13380">
        <v>66</v>
      </c>
      <c r="G13380">
        <v>96</v>
      </c>
      <c r="H13380">
        <v>0</v>
      </c>
      <c r="I13380">
        <v>0</v>
      </c>
      <c r="J13380">
        <v>2</v>
      </c>
      <c r="K13380">
        <v>2</v>
      </c>
      <c r="L13380" t="s">
        <v>291</v>
      </c>
      <c r="M13380" t="s">
        <v>329</v>
      </c>
      <c r="N13380" t="s">
        <v>328</v>
      </c>
      <c r="O13380" t="s">
        <v>22</v>
      </c>
      <c r="P13380" t="s">
        <v>23</v>
      </c>
      <c r="Q13380" t="s">
        <v>30</v>
      </c>
    </row>
    <row r="13381" spans="1:17" x14ac:dyDescent="0.2">
      <c r="A13381" s="2">
        <v>40428</v>
      </c>
      <c r="B13381" t="s">
        <v>184</v>
      </c>
      <c r="C13381" t="s">
        <v>101</v>
      </c>
      <c r="D13381" t="s">
        <v>50</v>
      </c>
      <c r="E13381" t="s">
        <v>50</v>
      </c>
      <c r="F13381">
        <v>151</v>
      </c>
      <c r="G13381">
        <v>49</v>
      </c>
      <c r="H13381">
        <v>0</v>
      </c>
      <c r="I13381">
        <v>0</v>
      </c>
      <c r="J13381">
        <v>0</v>
      </c>
      <c r="K13381">
        <v>2</v>
      </c>
      <c r="L13381" t="s">
        <v>291</v>
      </c>
      <c r="M13381" t="s">
        <v>193</v>
      </c>
      <c r="N13381" t="s">
        <v>184</v>
      </c>
      <c r="O13381" t="s">
        <v>22</v>
      </c>
      <c r="P13381" t="s">
        <v>23</v>
      </c>
      <c r="Q13381" t="s">
        <v>41</v>
      </c>
    </row>
    <row r="13382" spans="1:17" x14ac:dyDescent="0.2">
      <c r="A13382" s="2">
        <v>40428</v>
      </c>
      <c r="B13382" t="s">
        <v>26</v>
      </c>
      <c r="C13382" t="s">
        <v>43</v>
      </c>
      <c r="D13382" t="s">
        <v>27</v>
      </c>
      <c r="E13382" t="s">
        <v>19</v>
      </c>
      <c r="F13382">
        <v>25</v>
      </c>
      <c r="G13382">
        <v>36</v>
      </c>
      <c r="H13382">
        <v>0</v>
      </c>
      <c r="I13382">
        <v>0</v>
      </c>
      <c r="J13382">
        <v>1</v>
      </c>
      <c r="K13382">
        <v>0</v>
      </c>
      <c r="L13382" t="s">
        <v>28</v>
      </c>
      <c r="M13382" t="s">
        <v>843</v>
      </c>
      <c r="N13382" t="s">
        <v>26</v>
      </c>
      <c r="O13382" t="s">
        <v>22</v>
      </c>
      <c r="P13382" t="s">
        <v>23</v>
      </c>
      <c r="Q13382" t="s">
        <v>24</v>
      </c>
    </row>
    <row r="13383" spans="1:17" x14ac:dyDescent="0.2">
      <c r="A13383" s="2">
        <v>40428</v>
      </c>
      <c r="B13383" t="s">
        <v>126</v>
      </c>
      <c r="C13383" t="s">
        <v>70</v>
      </c>
      <c r="D13383" t="s">
        <v>50</v>
      </c>
      <c r="E13383" t="s">
        <v>50</v>
      </c>
      <c r="F13383">
        <v>2</v>
      </c>
      <c r="G13383">
        <v>51</v>
      </c>
      <c r="H13383">
        <v>0</v>
      </c>
      <c r="I13383">
        <v>0</v>
      </c>
      <c r="J13383">
        <v>2</v>
      </c>
      <c r="K13383">
        <v>1</v>
      </c>
      <c r="L13383" t="s">
        <v>291</v>
      </c>
      <c r="M13383" t="s">
        <v>157</v>
      </c>
      <c r="N13383" t="s">
        <v>126</v>
      </c>
      <c r="O13383" t="s">
        <v>22</v>
      </c>
      <c r="P13383" t="s">
        <v>23</v>
      </c>
      <c r="Q13383" t="s">
        <v>24</v>
      </c>
    </row>
    <row r="13384" spans="1:17" x14ac:dyDescent="0.2">
      <c r="A13384" s="2">
        <v>40428</v>
      </c>
      <c r="B13384" t="s">
        <v>49</v>
      </c>
      <c r="C13384" t="s">
        <v>82</v>
      </c>
      <c r="D13384" t="s">
        <v>50</v>
      </c>
      <c r="E13384" t="s">
        <v>50</v>
      </c>
      <c r="F13384">
        <v>22</v>
      </c>
      <c r="G13384">
        <v>8</v>
      </c>
      <c r="H13384">
        <v>0</v>
      </c>
      <c r="I13384">
        <v>0</v>
      </c>
      <c r="J13384">
        <v>1</v>
      </c>
      <c r="K13384">
        <v>0</v>
      </c>
      <c r="L13384" t="s">
        <v>291</v>
      </c>
      <c r="M13384" t="s">
        <v>103</v>
      </c>
      <c r="N13384" t="s">
        <v>49</v>
      </c>
      <c r="O13384" t="s">
        <v>22</v>
      </c>
      <c r="P13384" t="s">
        <v>23</v>
      </c>
      <c r="Q13384" t="s">
        <v>24</v>
      </c>
    </row>
    <row r="13385" spans="1:17" x14ac:dyDescent="0.2">
      <c r="A13385" s="2">
        <v>40428</v>
      </c>
      <c r="B13385" t="s">
        <v>531</v>
      </c>
      <c r="C13385" t="s">
        <v>282</v>
      </c>
      <c r="D13385" t="s">
        <v>27</v>
      </c>
      <c r="E13385" t="s">
        <v>19</v>
      </c>
      <c r="F13385">
        <v>97</v>
      </c>
      <c r="G13385">
        <v>76</v>
      </c>
      <c r="H13385">
        <v>0</v>
      </c>
      <c r="I13385">
        <v>0</v>
      </c>
      <c r="J13385">
        <v>3</v>
      </c>
      <c r="K13385">
        <v>0</v>
      </c>
      <c r="L13385" t="s">
        <v>28</v>
      </c>
      <c r="M13385" t="s">
        <v>534</v>
      </c>
      <c r="N13385" t="s">
        <v>531</v>
      </c>
      <c r="O13385" t="s">
        <v>22</v>
      </c>
      <c r="P13385" t="s">
        <v>23</v>
      </c>
      <c r="Q13385" t="s">
        <v>24</v>
      </c>
    </row>
    <row r="13386" spans="1:17" x14ac:dyDescent="0.2">
      <c r="A13386" s="2">
        <v>40428</v>
      </c>
      <c r="B13386" t="s">
        <v>90</v>
      </c>
      <c r="C13386" t="s">
        <v>55</v>
      </c>
      <c r="D13386" t="s">
        <v>50</v>
      </c>
      <c r="E13386" t="s">
        <v>57</v>
      </c>
      <c r="F13386">
        <v>56</v>
      </c>
      <c r="G13386">
        <v>20</v>
      </c>
      <c r="H13386">
        <v>0</v>
      </c>
      <c r="I13386">
        <v>0</v>
      </c>
      <c r="J13386">
        <v>1</v>
      </c>
      <c r="K13386">
        <v>2</v>
      </c>
      <c r="L13386" t="s">
        <v>28</v>
      </c>
      <c r="M13386" t="s">
        <v>306</v>
      </c>
      <c r="N13386" t="s">
        <v>90</v>
      </c>
      <c r="O13386" t="s">
        <v>22</v>
      </c>
      <c r="P13386" t="s">
        <v>23</v>
      </c>
      <c r="Q13386" t="s">
        <v>41</v>
      </c>
    </row>
    <row r="13387" spans="1:17" x14ac:dyDescent="0.2">
      <c r="A13387" s="2">
        <v>40428</v>
      </c>
      <c r="B13387" t="s">
        <v>166</v>
      </c>
      <c r="C13387" t="s">
        <v>239</v>
      </c>
      <c r="D13387" t="s">
        <v>115</v>
      </c>
      <c r="E13387" t="s">
        <v>115</v>
      </c>
      <c r="F13387">
        <v>98</v>
      </c>
      <c r="G13387">
        <v>81</v>
      </c>
      <c r="H13387">
        <v>0</v>
      </c>
      <c r="I13387">
        <v>0</v>
      </c>
      <c r="J13387">
        <v>1</v>
      </c>
      <c r="K13387">
        <v>1</v>
      </c>
      <c r="L13387" t="s">
        <v>28</v>
      </c>
      <c r="M13387" t="s">
        <v>165</v>
      </c>
      <c r="N13387" t="s">
        <v>166</v>
      </c>
      <c r="O13387" t="s">
        <v>22</v>
      </c>
      <c r="P13387" t="s">
        <v>23</v>
      </c>
      <c r="Q13387" t="s">
        <v>30</v>
      </c>
    </row>
    <row r="13388" spans="1:17" x14ac:dyDescent="0.2">
      <c r="A13388" s="2">
        <v>40428</v>
      </c>
      <c r="B13388" t="s">
        <v>95</v>
      </c>
      <c r="C13388" t="s">
        <v>244</v>
      </c>
      <c r="D13388" t="s">
        <v>50</v>
      </c>
      <c r="E13388" t="s">
        <v>50</v>
      </c>
      <c r="F13388">
        <v>16</v>
      </c>
      <c r="G13388">
        <v>27</v>
      </c>
      <c r="H13388">
        <v>0</v>
      </c>
      <c r="I13388">
        <v>0</v>
      </c>
      <c r="J13388">
        <v>0</v>
      </c>
      <c r="K13388">
        <v>1</v>
      </c>
      <c r="L13388" t="s">
        <v>291</v>
      </c>
      <c r="M13388" t="s">
        <v>326</v>
      </c>
      <c r="N13388" t="s">
        <v>95</v>
      </c>
      <c r="O13388" t="s">
        <v>22</v>
      </c>
      <c r="P13388" t="s">
        <v>23</v>
      </c>
      <c r="Q13388" t="s">
        <v>41</v>
      </c>
    </row>
    <row r="13389" spans="1:17" x14ac:dyDescent="0.2">
      <c r="A13389" s="2">
        <v>40428</v>
      </c>
      <c r="B13389" t="s">
        <v>104</v>
      </c>
      <c r="C13389" t="s">
        <v>174</v>
      </c>
      <c r="D13389" t="s">
        <v>50</v>
      </c>
      <c r="E13389" t="s">
        <v>50</v>
      </c>
      <c r="F13389">
        <v>41</v>
      </c>
      <c r="G13389">
        <v>141</v>
      </c>
      <c r="H13389">
        <v>0</v>
      </c>
      <c r="I13389">
        <v>0</v>
      </c>
      <c r="J13389">
        <v>2</v>
      </c>
      <c r="K13389">
        <v>1</v>
      </c>
      <c r="L13389" t="s">
        <v>291</v>
      </c>
      <c r="M13389" t="s">
        <v>273</v>
      </c>
      <c r="N13389" t="s">
        <v>104</v>
      </c>
      <c r="O13389" t="s">
        <v>22</v>
      </c>
      <c r="P13389" t="s">
        <v>23</v>
      </c>
      <c r="Q13389" t="s">
        <v>24</v>
      </c>
    </row>
    <row r="13390" spans="1:17" x14ac:dyDescent="0.2">
      <c r="A13390" s="2">
        <v>40428</v>
      </c>
      <c r="B13390" t="s">
        <v>1204</v>
      </c>
      <c r="C13390" t="s">
        <v>249</v>
      </c>
      <c r="D13390" t="s">
        <v>50</v>
      </c>
      <c r="E13390" t="s">
        <v>50</v>
      </c>
      <c r="F13390">
        <v>13</v>
      </c>
      <c r="G13390">
        <v>19</v>
      </c>
      <c r="H13390">
        <v>0</v>
      </c>
      <c r="I13390">
        <v>0</v>
      </c>
      <c r="J13390">
        <v>1</v>
      </c>
      <c r="K13390">
        <v>1</v>
      </c>
      <c r="L13390" t="s">
        <v>291</v>
      </c>
      <c r="M13390" t="s">
        <v>1219</v>
      </c>
      <c r="N13390" t="s">
        <v>1204</v>
      </c>
      <c r="O13390" t="s">
        <v>22</v>
      </c>
      <c r="P13390" t="s">
        <v>23</v>
      </c>
      <c r="Q13390" t="s">
        <v>30</v>
      </c>
    </row>
    <row r="13391" spans="1:17" x14ac:dyDescent="0.2">
      <c r="A13391" s="2">
        <v>40428</v>
      </c>
      <c r="B13391" t="s">
        <v>52</v>
      </c>
      <c r="C13391" t="s">
        <v>125</v>
      </c>
      <c r="D13391" t="s">
        <v>50</v>
      </c>
      <c r="E13391" t="s">
        <v>50</v>
      </c>
      <c r="F13391">
        <v>35</v>
      </c>
      <c r="G13391">
        <v>202</v>
      </c>
      <c r="H13391">
        <v>0</v>
      </c>
      <c r="I13391">
        <v>0</v>
      </c>
      <c r="J13391">
        <v>6</v>
      </c>
      <c r="K13391">
        <v>0</v>
      </c>
      <c r="L13391" t="s">
        <v>291</v>
      </c>
      <c r="M13391" t="s">
        <v>743</v>
      </c>
      <c r="N13391" t="s">
        <v>52</v>
      </c>
      <c r="O13391" t="s">
        <v>22</v>
      </c>
      <c r="P13391" t="s">
        <v>23</v>
      </c>
      <c r="Q13391" t="s">
        <v>24</v>
      </c>
    </row>
    <row r="13392" spans="1:17" x14ac:dyDescent="0.2">
      <c r="A13392" s="2">
        <v>40428</v>
      </c>
      <c r="B13392" t="s">
        <v>53</v>
      </c>
      <c r="C13392" t="s">
        <v>89</v>
      </c>
      <c r="D13392" t="s">
        <v>50</v>
      </c>
      <c r="E13392" t="s">
        <v>50</v>
      </c>
      <c r="F13392">
        <v>17</v>
      </c>
      <c r="G13392">
        <v>7</v>
      </c>
      <c r="H13392">
        <v>0</v>
      </c>
      <c r="I13392">
        <v>0</v>
      </c>
      <c r="J13392">
        <v>1</v>
      </c>
      <c r="K13392">
        <v>3</v>
      </c>
      <c r="L13392" t="s">
        <v>291</v>
      </c>
      <c r="M13392" t="s">
        <v>323</v>
      </c>
      <c r="N13392" t="s">
        <v>53</v>
      </c>
      <c r="O13392" t="s">
        <v>22</v>
      </c>
      <c r="P13392" t="s">
        <v>23</v>
      </c>
      <c r="Q13392" t="s">
        <v>41</v>
      </c>
    </row>
    <row r="13393" spans="1:17" x14ac:dyDescent="0.2">
      <c r="A13393" s="2">
        <v>40428</v>
      </c>
      <c r="B13393" t="s">
        <v>180</v>
      </c>
      <c r="C13393" t="s">
        <v>147</v>
      </c>
      <c r="D13393" t="s">
        <v>50</v>
      </c>
      <c r="E13393" t="s">
        <v>50</v>
      </c>
      <c r="F13393">
        <v>28</v>
      </c>
      <c r="G13393">
        <v>48</v>
      </c>
      <c r="H13393">
        <v>0</v>
      </c>
      <c r="I13393">
        <v>0</v>
      </c>
      <c r="J13393">
        <v>3</v>
      </c>
      <c r="K13393">
        <v>2</v>
      </c>
      <c r="L13393" t="s">
        <v>291</v>
      </c>
      <c r="M13393" t="s">
        <v>181</v>
      </c>
      <c r="N13393" t="s">
        <v>180</v>
      </c>
      <c r="O13393" t="s">
        <v>22</v>
      </c>
      <c r="P13393" t="s">
        <v>23</v>
      </c>
      <c r="Q13393" t="s">
        <v>24</v>
      </c>
    </row>
    <row r="13394" spans="1:17" x14ac:dyDescent="0.2">
      <c r="A13394" s="2">
        <v>40428</v>
      </c>
      <c r="B13394" t="s">
        <v>168</v>
      </c>
      <c r="C13394" t="s">
        <v>107</v>
      </c>
      <c r="D13394" t="s">
        <v>50</v>
      </c>
      <c r="E13394" t="s">
        <v>19</v>
      </c>
      <c r="F13394">
        <v>24</v>
      </c>
      <c r="G13394">
        <v>10</v>
      </c>
      <c r="H13394">
        <v>0</v>
      </c>
      <c r="I13394">
        <v>0</v>
      </c>
      <c r="J13394">
        <v>2</v>
      </c>
      <c r="K13394">
        <v>1</v>
      </c>
      <c r="L13394" t="s">
        <v>28</v>
      </c>
      <c r="M13394" t="s">
        <v>318</v>
      </c>
      <c r="N13394" t="s">
        <v>168</v>
      </c>
      <c r="O13394" t="s">
        <v>22</v>
      </c>
      <c r="P13394" t="s">
        <v>23</v>
      </c>
      <c r="Q13394" t="s">
        <v>24</v>
      </c>
    </row>
    <row r="13395" spans="1:17" x14ac:dyDescent="0.2">
      <c r="A13395" s="2">
        <v>40428</v>
      </c>
      <c r="B13395" t="s">
        <v>176</v>
      </c>
      <c r="C13395" t="s">
        <v>301</v>
      </c>
      <c r="D13395" t="s">
        <v>115</v>
      </c>
      <c r="E13395" t="s">
        <v>115</v>
      </c>
      <c r="F13395">
        <v>90</v>
      </c>
      <c r="G13395">
        <v>85</v>
      </c>
      <c r="H13395">
        <v>0</v>
      </c>
      <c r="I13395">
        <v>0</v>
      </c>
      <c r="J13395">
        <v>3</v>
      </c>
      <c r="K13395">
        <v>0</v>
      </c>
      <c r="L13395" t="s">
        <v>28</v>
      </c>
      <c r="M13395" t="s">
        <v>300</v>
      </c>
      <c r="N13395" t="s">
        <v>176</v>
      </c>
      <c r="O13395" t="s">
        <v>22</v>
      </c>
      <c r="P13395" t="s">
        <v>23</v>
      </c>
      <c r="Q13395" t="s">
        <v>24</v>
      </c>
    </row>
    <row r="13396" spans="1:17" x14ac:dyDescent="0.2">
      <c r="A13396" s="2">
        <v>40428</v>
      </c>
      <c r="B13396" t="s">
        <v>32</v>
      </c>
      <c r="C13396" t="s">
        <v>31</v>
      </c>
      <c r="D13396" t="s">
        <v>19</v>
      </c>
      <c r="E13396" t="s">
        <v>19</v>
      </c>
      <c r="F13396">
        <v>47</v>
      </c>
      <c r="G13396">
        <v>58</v>
      </c>
      <c r="H13396">
        <v>0</v>
      </c>
      <c r="I13396">
        <v>0</v>
      </c>
      <c r="J13396">
        <v>1</v>
      </c>
      <c r="K13396">
        <v>0</v>
      </c>
      <c r="L13396" t="s">
        <v>28</v>
      </c>
      <c r="M13396" t="s">
        <v>1272</v>
      </c>
      <c r="N13396" t="s">
        <v>32</v>
      </c>
      <c r="O13396" t="s">
        <v>22</v>
      </c>
      <c r="P13396" t="s">
        <v>23</v>
      </c>
      <c r="Q13396" t="s">
        <v>24</v>
      </c>
    </row>
    <row r="13397" spans="1:17" x14ac:dyDescent="0.2">
      <c r="A13397" s="2">
        <v>40428</v>
      </c>
      <c r="B13397" t="s">
        <v>389</v>
      </c>
      <c r="C13397" t="s">
        <v>469</v>
      </c>
      <c r="D13397" t="s">
        <v>115</v>
      </c>
      <c r="E13397" t="s">
        <v>115</v>
      </c>
      <c r="F13397">
        <v>109</v>
      </c>
      <c r="G13397">
        <v>92</v>
      </c>
      <c r="H13397">
        <v>0</v>
      </c>
      <c r="I13397">
        <v>0</v>
      </c>
      <c r="J13397">
        <v>2</v>
      </c>
      <c r="K13397">
        <v>1</v>
      </c>
      <c r="L13397" t="s">
        <v>28</v>
      </c>
      <c r="M13397" t="s">
        <v>720</v>
      </c>
      <c r="N13397" t="s">
        <v>389</v>
      </c>
      <c r="O13397" t="s">
        <v>22</v>
      </c>
      <c r="P13397" t="s">
        <v>23</v>
      </c>
      <c r="Q13397" t="s">
        <v>24</v>
      </c>
    </row>
    <row r="13398" spans="1:17" x14ac:dyDescent="0.2">
      <c r="A13398" s="2">
        <v>40429</v>
      </c>
      <c r="B13398" t="s">
        <v>388</v>
      </c>
      <c r="C13398" t="s">
        <v>114</v>
      </c>
      <c r="D13398" t="s">
        <v>115</v>
      </c>
      <c r="E13398" t="s">
        <v>115</v>
      </c>
      <c r="F13398">
        <v>138</v>
      </c>
      <c r="G13398">
        <v>104</v>
      </c>
      <c r="H13398">
        <v>0</v>
      </c>
      <c r="I13398">
        <v>0</v>
      </c>
      <c r="J13398">
        <v>1</v>
      </c>
      <c r="K13398">
        <v>2</v>
      </c>
      <c r="L13398" t="s">
        <v>28</v>
      </c>
      <c r="M13398" t="s">
        <v>821</v>
      </c>
      <c r="N13398" t="s">
        <v>388</v>
      </c>
      <c r="O13398" t="s">
        <v>22</v>
      </c>
      <c r="P13398" t="s">
        <v>23</v>
      </c>
      <c r="Q13398" t="s">
        <v>41</v>
      </c>
    </row>
    <row r="13399" spans="1:17" x14ac:dyDescent="0.2">
      <c r="A13399" s="2">
        <v>40431</v>
      </c>
      <c r="B13399" t="s">
        <v>614</v>
      </c>
      <c r="C13399" t="s">
        <v>282</v>
      </c>
      <c r="D13399" t="s">
        <v>27</v>
      </c>
      <c r="E13399" t="s">
        <v>19</v>
      </c>
      <c r="F13399">
        <v>180</v>
      </c>
      <c r="G13399">
        <v>76</v>
      </c>
      <c r="H13399">
        <v>0</v>
      </c>
      <c r="I13399">
        <v>0</v>
      </c>
      <c r="J13399">
        <v>0</v>
      </c>
      <c r="K13399">
        <v>0</v>
      </c>
      <c r="L13399" t="s">
        <v>28</v>
      </c>
      <c r="M13399" t="s">
        <v>1445</v>
      </c>
      <c r="N13399" t="s">
        <v>614</v>
      </c>
      <c r="O13399" t="s">
        <v>22</v>
      </c>
      <c r="P13399" t="s">
        <v>23</v>
      </c>
      <c r="Q13399" t="s">
        <v>30</v>
      </c>
    </row>
    <row r="13400" spans="1:17" x14ac:dyDescent="0.2">
      <c r="A13400" s="2">
        <v>40431</v>
      </c>
      <c r="B13400" t="s">
        <v>456</v>
      </c>
      <c r="C13400" t="s">
        <v>512</v>
      </c>
      <c r="D13400" t="s">
        <v>27</v>
      </c>
      <c r="E13400" t="s">
        <v>27</v>
      </c>
      <c r="F13400">
        <v>188</v>
      </c>
      <c r="G13400">
        <v>160</v>
      </c>
      <c r="H13400">
        <v>0</v>
      </c>
      <c r="I13400">
        <v>0</v>
      </c>
      <c r="J13400">
        <v>1</v>
      </c>
      <c r="K13400">
        <v>5</v>
      </c>
      <c r="L13400" t="s">
        <v>28</v>
      </c>
      <c r="M13400" t="s">
        <v>881</v>
      </c>
      <c r="N13400" t="s">
        <v>456</v>
      </c>
      <c r="O13400" t="s">
        <v>22</v>
      </c>
      <c r="P13400" t="s">
        <v>23</v>
      </c>
      <c r="Q13400" t="s">
        <v>41</v>
      </c>
    </row>
    <row r="13401" spans="1:17" x14ac:dyDescent="0.2">
      <c r="A13401" s="2">
        <v>40436</v>
      </c>
      <c r="B13401" t="s">
        <v>388</v>
      </c>
      <c r="C13401" t="s">
        <v>352</v>
      </c>
      <c r="D13401" t="s">
        <v>115</v>
      </c>
      <c r="E13401" t="s">
        <v>36</v>
      </c>
      <c r="F13401">
        <v>160</v>
      </c>
      <c r="G13401">
        <v>116</v>
      </c>
      <c r="H13401">
        <v>0</v>
      </c>
      <c r="I13401">
        <v>0</v>
      </c>
      <c r="J13401">
        <v>2</v>
      </c>
      <c r="K13401">
        <v>0</v>
      </c>
      <c r="L13401" t="s">
        <v>28</v>
      </c>
      <c r="M13401" t="s">
        <v>821</v>
      </c>
      <c r="N13401" t="s">
        <v>388</v>
      </c>
      <c r="O13401" t="s">
        <v>22</v>
      </c>
      <c r="P13401" t="s">
        <v>23</v>
      </c>
      <c r="Q13401" t="s">
        <v>24</v>
      </c>
    </row>
    <row r="13402" spans="1:17" x14ac:dyDescent="0.2">
      <c r="A13402" s="2">
        <v>40437</v>
      </c>
      <c r="B13402" t="s">
        <v>177</v>
      </c>
      <c r="C13402" t="s">
        <v>164</v>
      </c>
      <c r="D13402" t="s">
        <v>115</v>
      </c>
      <c r="E13402" t="s">
        <v>115</v>
      </c>
      <c r="F13402">
        <v>99</v>
      </c>
      <c r="G13402">
        <v>107</v>
      </c>
      <c r="H13402">
        <v>0</v>
      </c>
      <c r="I13402">
        <v>0</v>
      </c>
      <c r="J13402">
        <v>4</v>
      </c>
      <c r="K13402">
        <v>1</v>
      </c>
      <c r="L13402" t="s">
        <v>28</v>
      </c>
      <c r="M13402" t="s">
        <v>640</v>
      </c>
      <c r="N13402" t="s">
        <v>177</v>
      </c>
      <c r="O13402" t="s">
        <v>22</v>
      </c>
      <c r="P13402" t="s">
        <v>23</v>
      </c>
      <c r="Q13402" t="s">
        <v>24</v>
      </c>
    </row>
    <row r="13403" spans="1:17" x14ac:dyDescent="0.2">
      <c r="A13403" s="2">
        <v>40439</v>
      </c>
      <c r="B13403" t="s">
        <v>776</v>
      </c>
      <c r="C13403" t="s">
        <v>775</v>
      </c>
      <c r="D13403" t="s">
        <v>27</v>
      </c>
      <c r="E13403" t="s">
        <v>27</v>
      </c>
      <c r="F13403">
        <v>203</v>
      </c>
      <c r="G13403">
        <v>188</v>
      </c>
      <c r="H13403">
        <v>0</v>
      </c>
      <c r="I13403">
        <v>0</v>
      </c>
      <c r="J13403">
        <v>1</v>
      </c>
      <c r="K13403">
        <v>2</v>
      </c>
      <c r="L13403" t="s">
        <v>28</v>
      </c>
      <c r="M13403" t="s">
        <v>1446</v>
      </c>
      <c r="N13403" t="s">
        <v>961</v>
      </c>
      <c r="O13403" t="s">
        <v>122</v>
      </c>
      <c r="P13403" t="s">
        <v>23</v>
      </c>
      <c r="Q13403" t="s">
        <v>41</v>
      </c>
    </row>
    <row r="13404" spans="1:17" x14ac:dyDescent="0.2">
      <c r="A13404" s="2">
        <v>40439</v>
      </c>
      <c r="B13404" t="s">
        <v>389</v>
      </c>
      <c r="C13404" t="s">
        <v>138</v>
      </c>
      <c r="D13404" t="s">
        <v>115</v>
      </c>
      <c r="E13404" t="s">
        <v>36</v>
      </c>
      <c r="F13404">
        <v>107</v>
      </c>
      <c r="G13404">
        <v>74</v>
      </c>
      <c r="H13404">
        <v>0</v>
      </c>
      <c r="I13404">
        <v>0</v>
      </c>
      <c r="J13404">
        <v>0</v>
      </c>
      <c r="K13404">
        <v>1</v>
      </c>
      <c r="L13404" t="s">
        <v>28</v>
      </c>
      <c r="M13404" t="s">
        <v>720</v>
      </c>
      <c r="N13404" t="s">
        <v>389</v>
      </c>
      <c r="O13404" t="s">
        <v>22</v>
      </c>
      <c r="P13404" t="s">
        <v>23</v>
      </c>
      <c r="Q13404" t="s">
        <v>41</v>
      </c>
    </row>
    <row r="13405" spans="1:17" x14ac:dyDescent="0.2">
      <c r="A13405" s="2">
        <v>40440</v>
      </c>
      <c r="B13405" t="s">
        <v>481</v>
      </c>
      <c r="C13405" t="s">
        <v>282</v>
      </c>
      <c r="D13405" t="s">
        <v>27</v>
      </c>
      <c r="E13405" t="s">
        <v>19</v>
      </c>
      <c r="F13405">
        <v>123</v>
      </c>
      <c r="G13405">
        <v>97</v>
      </c>
      <c r="H13405">
        <v>0</v>
      </c>
      <c r="I13405">
        <v>0</v>
      </c>
      <c r="J13405">
        <v>0</v>
      </c>
      <c r="K13405">
        <v>1</v>
      </c>
      <c r="L13405" t="s">
        <v>28</v>
      </c>
      <c r="M13405" t="s">
        <v>486</v>
      </c>
      <c r="N13405" t="s">
        <v>481</v>
      </c>
      <c r="O13405" t="s">
        <v>22</v>
      </c>
      <c r="P13405" t="s">
        <v>23</v>
      </c>
      <c r="Q13405" t="s">
        <v>41</v>
      </c>
    </row>
    <row r="13406" spans="1:17" x14ac:dyDescent="0.2">
      <c r="A13406" s="2">
        <v>40440</v>
      </c>
      <c r="B13406" t="s">
        <v>177</v>
      </c>
      <c r="C13406" t="s">
        <v>402</v>
      </c>
      <c r="D13406" t="s">
        <v>115</v>
      </c>
      <c r="E13406" t="s">
        <v>115</v>
      </c>
      <c r="F13406">
        <v>99</v>
      </c>
      <c r="G13406">
        <v>77</v>
      </c>
      <c r="H13406">
        <v>0</v>
      </c>
      <c r="I13406">
        <v>0</v>
      </c>
      <c r="J13406">
        <v>2</v>
      </c>
      <c r="K13406">
        <v>0</v>
      </c>
      <c r="L13406" t="s">
        <v>28</v>
      </c>
      <c r="M13406" t="s">
        <v>902</v>
      </c>
      <c r="N13406" t="s">
        <v>177</v>
      </c>
      <c r="O13406" t="s">
        <v>22</v>
      </c>
      <c r="P13406" t="s">
        <v>23</v>
      </c>
      <c r="Q13406" t="s">
        <v>24</v>
      </c>
    </row>
    <row r="13407" spans="1:17" x14ac:dyDescent="0.2">
      <c r="A13407" s="2">
        <v>40442</v>
      </c>
      <c r="B13407" t="s">
        <v>164</v>
      </c>
      <c r="C13407" t="s">
        <v>239</v>
      </c>
      <c r="D13407" t="s">
        <v>115</v>
      </c>
      <c r="E13407" t="s">
        <v>115</v>
      </c>
      <c r="F13407">
        <v>107</v>
      </c>
      <c r="G13407">
        <v>91</v>
      </c>
      <c r="H13407">
        <v>0</v>
      </c>
      <c r="I13407">
        <v>0</v>
      </c>
      <c r="J13407">
        <v>3</v>
      </c>
      <c r="K13407">
        <v>2</v>
      </c>
      <c r="L13407" t="s">
        <v>28</v>
      </c>
      <c r="M13407" t="s">
        <v>640</v>
      </c>
      <c r="N13407" t="s">
        <v>177</v>
      </c>
      <c r="O13407" t="s">
        <v>122</v>
      </c>
      <c r="P13407" t="s">
        <v>23</v>
      </c>
      <c r="Q13407" t="s">
        <v>24</v>
      </c>
    </row>
    <row r="13408" spans="1:17" x14ac:dyDescent="0.2">
      <c r="A13408" s="2">
        <v>40442</v>
      </c>
      <c r="B13408" t="s">
        <v>456</v>
      </c>
      <c r="C13408" t="s">
        <v>282</v>
      </c>
      <c r="D13408" t="s">
        <v>27</v>
      </c>
      <c r="E13408" t="s">
        <v>19</v>
      </c>
      <c r="F13408">
        <v>186</v>
      </c>
      <c r="G13408">
        <v>97</v>
      </c>
      <c r="H13408">
        <v>0</v>
      </c>
      <c r="I13408">
        <v>0</v>
      </c>
      <c r="J13408">
        <v>0</v>
      </c>
      <c r="K13408">
        <v>3</v>
      </c>
      <c r="L13408" t="s">
        <v>28</v>
      </c>
      <c r="M13408" t="s">
        <v>486</v>
      </c>
      <c r="N13408" t="s">
        <v>481</v>
      </c>
      <c r="O13408" t="s">
        <v>122</v>
      </c>
      <c r="P13408" t="s">
        <v>23</v>
      </c>
      <c r="Q13408" t="s">
        <v>41</v>
      </c>
    </row>
    <row r="13409" spans="1:17" x14ac:dyDescent="0.2">
      <c r="A13409" s="2">
        <v>40444</v>
      </c>
      <c r="B13409" t="s">
        <v>481</v>
      </c>
      <c r="C13409" t="s">
        <v>456</v>
      </c>
      <c r="D13409" t="s">
        <v>27</v>
      </c>
      <c r="E13409" t="s">
        <v>27</v>
      </c>
      <c r="F13409">
        <v>123</v>
      </c>
      <c r="G13409">
        <v>186</v>
      </c>
      <c r="H13409">
        <v>0</v>
      </c>
      <c r="I13409">
        <v>0</v>
      </c>
      <c r="J13409">
        <v>5</v>
      </c>
      <c r="K13409">
        <v>0</v>
      </c>
      <c r="L13409" t="s">
        <v>28</v>
      </c>
      <c r="M13409" t="s">
        <v>486</v>
      </c>
      <c r="N13409" t="s">
        <v>481</v>
      </c>
      <c r="O13409" t="s">
        <v>22</v>
      </c>
      <c r="P13409" t="s">
        <v>23</v>
      </c>
      <c r="Q13409" t="s">
        <v>24</v>
      </c>
    </row>
    <row r="13410" spans="1:17" x14ac:dyDescent="0.2">
      <c r="A13410" s="2">
        <v>40445</v>
      </c>
      <c r="B13410" t="s">
        <v>167</v>
      </c>
      <c r="C13410" t="s">
        <v>402</v>
      </c>
      <c r="D13410" t="s">
        <v>115</v>
      </c>
      <c r="E13410" t="s">
        <v>115</v>
      </c>
      <c r="F13410">
        <v>57</v>
      </c>
      <c r="G13410">
        <v>77</v>
      </c>
      <c r="H13410">
        <v>0</v>
      </c>
      <c r="I13410">
        <v>0</v>
      </c>
      <c r="J13410">
        <v>3</v>
      </c>
      <c r="K13410">
        <v>0</v>
      </c>
      <c r="L13410" t="s">
        <v>927</v>
      </c>
      <c r="M13410" t="s">
        <v>640</v>
      </c>
      <c r="N13410" t="s">
        <v>177</v>
      </c>
      <c r="O13410" t="s">
        <v>122</v>
      </c>
      <c r="P13410" t="s">
        <v>23</v>
      </c>
      <c r="Q13410" t="s">
        <v>24</v>
      </c>
    </row>
    <row r="13411" spans="1:17" x14ac:dyDescent="0.2">
      <c r="A13411" s="2">
        <v>40445</v>
      </c>
      <c r="B13411" t="s">
        <v>177</v>
      </c>
      <c r="C13411" t="s">
        <v>469</v>
      </c>
      <c r="D13411" t="s">
        <v>115</v>
      </c>
      <c r="E13411" t="s">
        <v>115</v>
      </c>
      <c r="F13411">
        <v>99</v>
      </c>
      <c r="G13411">
        <v>94</v>
      </c>
      <c r="H13411">
        <v>0</v>
      </c>
      <c r="I13411">
        <v>0</v>
      </c>
      <c r="J13411">
        <v>1</v>
      </c>
      <c r="K13411">
        <v>1</v>
      </c>
      <c r="L13411" t="s">
        <v>927</v>
      </c>
      <c r="M13411" t="s">
        <v>640</v>
      </c>
      <c r="N13411" t="s">
        <v>177</v>
      </c>
      <c r="O13411" t="s">
        <v>22</v>
      </c>
      <c r="P13411" t="s">
        <v>23</v>
      </c>
      <c r="Q13411" t="s">
        <v>30</v>
      </c>
    </row>
    <row r="13412" spans="1:17" x14ac:dyDescent="0.2">
      <c r="A13412" s="2">
        <v>40445</v>
      </c>
      <c r="B13412" t="s">
        <v>425</v>
      </c>
      <c r="C13412" t="s">
        <v>163</v>
      </c>
      <c r="D13412" t="s">
        <v>115</v>
      </c>
      <c r="E13412" t="s">
        <v>115</v>
      </c>
      <c r="F13412">
        <v>125</v>
      </c>
      <c r="G13412">
        <v>106</v>
      </c>
      <c r="H13412">
        <v>0</v>
      </c>
      <c r="I13412">
        <v>0</v>
      </c>
      <c r="J13412">
        <v>0</v>
      </c>
      <c r="K13412">
        <v>0</v>
      </c>
      <c r="L13412" t="s">
        <v>28</v>
      </c>
      <c r="M13412" t="s">
        <v>811</v>
      </c>
      <c r="N13412" t="s">
        <v>425</v>
      </c>
      <c r="O13412" t="s">
        <v>22</v>
      </c>
      <c r="P13412" t="s">
        <v>23</v>
      </c>
      <c r="Q13412" t="s">
        <v>30</v>
      </c>
    </row>
    <row r="13413" spans="1:17" x14ac:dyDescent="0.2">
      <c r="A13413" s="2">
        <v>40446</v>
      </c>
      <c r="B13413" t="s">
        <v>164</v>
      </c>
      <c r="C13413" t="s">
        <v>389</v>
      </c>
      <c r="D13413" t="s">
        <v>115</v>
      </c>
      <c r="E13413" t="s">
        <v>115</v>
      </c>
      <c r="F13413">
        <v>107</v>
      </c>
      <c r="G13413">
        <v>107</v>
      </c>
      <c r="H13413">
        <v>0</v>
      </c>
      <c r="I13413">
        <v>0</v>
      </c>
      <c r="J13413">
        <v>2</v>
      </c>
      <c r="K13413">
        <v>1</v>
      </c>
      <c r="L13413" t="s">
        <v>927</v>
      </c>
      <c r="M13413" t="s">
        <v>640</v>
      </c>
      <c r="N13413" t="s">
        <v>177</v>
      </c>
      <c r="O13413" t="s">
        <v>122</v>
      </c>
      <c r="P13413" t="s">
        <v>23</v>
      </c>
      <c r="Q13413" t="s">
        <v>24</v>
      </c>
    </row>
    <row r="13414" spans="1:17" x14ac:dyDescent="0.2">
      <c r="A13414" s="2">
        <v>40447</v>
      </c>
      <c r="B13414" t="s">
        <v>402</v>
      </c>
      <c r="C13414" t="s">
        <v>239</v>
      </c>
      <c r="D13414" t="s">
        <v>115</v>
      </c>
      <c r="E13414" t="s">
        <v>115</v>
      </c>
      <c r="F13414">
        <v>77</v>
      </c>
      <c r="G13414">
        <v>91</v>
      </c>
      <c r="H13414">
        <v>0</v>
      </c>
      <c r="I13414">
        <v>0</v>
      </c>
      <c r="J13414">
        <v>2</v>
      </c>
      <c r="K13414">
        <v>0</v>
      </c>
      <c r="L13414" t="s">
        <v>927</v>
      </c>
      <c r="M13414" t="s">
        <v>640</v>
      </c>
      <c r="N13414" t="s">
        <v>177</v>
      </c>
      <c r="O13414" t="s">
        <v>122</v>
      </c>
      <c r="P13414" t="s">
        <v>23</v>
      </c>
      <c r="Q13414" t="s">
        <v>24</v>
      </c>
    </row>
    <row r="13415" spans="1:17" x14ac:dyDescent="0.2">
      <c r="A13415" s="2">
        <v>40447</v>
      </c>
      <c r="B13415" t="s">
        <v>221</v>
      </c>
      <c r="C13415" t="s">
        <v>549</v>
      </c>
      <c r="D13415" t="s">
        <v>27</v>
      </c>
      <c r="E13415" t="s">
        <v>27</v>
      </c>
      <c r="F13415">
        <v>121</v>
      </c>
      <c r="G13415">
        <v>178</v>
      </c>
      <c r="H13415">
        <v>0</v>
      </c>
      <c r="I13415">
        <v>0</v>
      </c>
      <c r="J13415">
        <v>1</v>
      </c>
      <c r="K13415">
        <v>3</v>
      </c>
      <c r="L13415" t="s">
        <v>28</v>
      </c>
      <c r="M13415" t="s">
        <v>223</v>
      </c>
      <c r="N13415" t="s">
        <v>221</v>
      </c>
      <c r="O13415" t="s">
        <v>22</v>
      </c>
      <c r="P13415" t="s">
        <v>23</v>
      </c>
      <c r="Q13415" t="s">
        <v>41</v>
      </c>
    </row>
    <row r="13416" spans="1:17" x14ac:dyDescent="0.2">
      <c r="A13416" s="2">
        <v>40447</v>
      </c>
      <c r="B13416" t="s">
        <v>233</v>
      </c>
      <c r="C13416" t="s">
        <v>282</v>
      </c>
      <c r="D13416" t="s">
        <v>19</v>
      </c>
      <c r="E13416" t="s">
        <v>19</v>
      </c>
      <c r="F13416">
        <v>120</v>
      </c>
      <c r="G13416">
        <v>97</v>
      </c>
      <c r="H13416">
        <v>0</v>
      </c>
      <c r="I13416">
        <v>0</v>
      </c>
      <c r="J13416">
        <v>1</v>
      </c>
      <c r="K13416">
        <v>1</v>
      </c>
      <c r="L13416" t="s">
        <v>28</v>
      </c>
      <c r="M13416" t="s">
        <v>1328</v>
      </c>
      <c r="N13416" t="s">
        <v>233</v>
      </c>
      <c r="O13416" t="s">
        <v>22</v>
      </c>
      <c r="P13416" t="s">
        <v>23</v>
      </c>
      <c r="Q13416" t="s">
        <v>30</v>
      </c>
    </row>
    <row r="13417" spans="1:17" x14ac:dyDescent="0.2">
      <c r="A13417" s="2">
        <v>40447</v>
      </c>
      <c r="B13417" t="s">
        <v>469</v>
      </c>
      <c r="C13417" t="s">
        <v>301</v>
      </c>
      <c r="D13417" t="s">
        <v>115</v>
      </c>
      <c r="E13417" t="s">
        <v>115</v>
      </c>
      <c r="F13417">
        <v>94</v>
      </c>
      <c r="G13417">
        <v>96</v>
      </c>
      <c r="H13417">
        <v>0</v>
      </c>
      <c r="I13417">
        <v>0</v>
      </c>
      <c r="J13417">
        <v>1</v>
      </c>
      <c r="K13417">
        <v>2</v>
      </c>
      <c r="L13417" t="s">
        <v>927</v>
      </c>
      <c r="M13417" t="s">
        <v>640</v>
      </c>
      <c r="N13417" t="s">
        <v>177</v>
      </c>
      <c r="O13417" t="s">
        <v>122</v>
      </c>
      <c r="P13417" t="s">
        <v>23</v>
      </c>
      <c r="Q13417" t="s">
        <v>41</v>
      </c>
    </row>
    <row r="13418" spans="1:17" x14ac:dyDescent="0.2">
      <c r="A13418" s="2">
        <v>40448</v>
      </c>
      <c r="B13418" t="s">
        <v>389</v>
      </c>
      <c r="C13418" t="s">
        <v>913</v>
      </c>
      <c r="D13418" t="s">
        <v>115</v>
      </c>
      <c r="E13418" t="s">
        <v>115</v>
      </c>
      <c r="F13418">
        <v>107</v>
      </c>
      <c r="G13418">
        <v>173</v>
      </c>
      <c r="H13418">
        <v>0</v>
      </c>
      <c r="I13418">
        <v>0</v>
      </c>
      <c r="J13418">
        <v>3</v>
      </c>
      <c r="K13418">
        <v>1</v>
      </c>
      <c r="L13418" t="s">
        <v>927</v>
      </c>
      <c r="M13418" t="s">
        <v>640</v>
      </c>
      <c r="N13418" t="s">
        <v>177</v>
      </c>
      <c r="O13418" t="s">
        <v>122</v>
      </c>
      <c r="P13418" t="s">
        <v>23</v>
      </c>
      <c r="Q13418" t="s">
        <v>24</v>
      </c>
    </row>
    <row r="13419" spans="1:17" x14ac:dyDescent="0.2">
      <c r="A13419" s="2">
        <v>40449</v>
      </c>
      <c r="B13419" t="s">
        <v>177</v>
      </c>
      <c r="C13419" t="s">
        <v>301</v>
      </c>
      <c r="D13419" t="s">
        <v>115</v>
      </c>
      <c r="E13419" t="s">
        <v>115</v>
      </c>
      <c r="F13419">
        <v>99</v>
      </c>
      <c r="G13419">
        <v>96</v>
      </c>
      <c r="H13419">
        <v>0</v>
      </c>
      <c r="I13419">
        <v>0</v>
      </c>
      <c r="J13419">
        <v>2</v>
      </c>
      <c r="K13419">
        <v>2</v>
      </c>
      <c r="L13419" t="s">
        <v>927</v>
      </c>
      <c r="M13419" t="s">
        <v>640</v>
      </c>
      <c r="N13419" t="s">
        <v>177</v>
      </c>
      <c r="O13419" t="s">
        <v>22</v>
      </c>
      <c r="P13419" t="s">
        <v>23</v>
      </c>
      <c r="Q13419" t="s">
        <v>30</v>
      </c>
    </row>
    <row r="13420" spans="1:17" x14ac:dyDescent="0.2">
      <c r="A13420" s="2">
        <v>40449</v>
      </c>
      <c r="B13420" t="s">
        <v>239</v>
      </c>
      <c r="C13420" t="s">
        <v>167</v>
      </c>
      <c r="D13420" t="s">
        <v>115</v>
      </c>
      <c r="E13420" t="s">
        <v>115</v>
      </c>
      <c r="F13420">
        <v>91</v>
      </c>
      <c r="G13420">
        <v>57</v>
      </c>
      <c r="H13420">
        <v>0</v>
      </c>
      <c r="I13420">
        <v>0</v>
      </c>
      <c r="J13420">
        <v>2</v>
      </c>
      <c r="K13420">
        <v>2</v>
      </c>
      <c r="L13420" t="s">
        <v>927</v>
      </c>
      <c r="M13420" t="s">
        <v>640</v>
      </c>
      <c r="N13420" t="s">
        <v>177</v>
      </c>
      <c r="O13420" t="s">
        <v>122</v>
      </c>
      <c r="P13420" t="s">
        <v>23</v>
      </c>
      <c r="Q13420" t="s">
        <v>30</v>
      </c>
    </row>
    <row r="13421" spans="1:17" x14ac:dyDescent="0.2">
      <c r="A13421" s="2">
        <v>40450</v>
      </c>
      <c r="B13421" t="s">
        <v>1273</v>
      </c>
      <c r="C13421" t="s">
        <v>203</v>
      </c>
      <c r="D13421" t="s">
        <v>57</v>
      </c>
      <c r="E13421" t="s">
        <v>57</v>
      </c>
      <c r="F13421">
        <v>145</v>
      </c>
      <c r="G13421">
        <v>194</v>
      </c>
      <c r="H13421">
        <v>0</v>
      </c>
      <c r="I13421">
        <v>0</v>
      </c>
      <c r="J13421">
        <v>1</v>
      </c>
      <c r="K13421">
        <v>1</v>
      </c>
      <c r="L13421" t="s">
        <v>1343</v>
      </c>
      <c r="M13421" t="s">
        <v>1447</v>
      </c>
      <c r="N13421" t="s">
        <v>67</v>
      </c>
      <c r="O13421" t="s">
        <v>122</v>
      </c>
      <c r="P13421" t="s">
        <v>23</v>
      </c>
      <c r="Q13421" t="s">
        <v>30</v>
      </c>
    </row>
    <row r="13422" spans="1:17" x14ac:dyDescent="0.2">
      <c r="A13422" s="2">
        <v>40450</v>
      </c>
      <c r="B13422" t="s">
        <v>913</v>
      </c>
      <c r="C13422" t="s">
        <v>164</v>
      </c>
      <c r="D13422" t="s">
        <v>115</v>
      </c>
      <c r="E13422" t="s">
        <v>115</v>
      </c>
      <c r="F13422">
        <v>173</v>
      </c>
      <c r="G13422">
        <v>107</v>
      </c>
      <c r="H13422">
        <v>0</v>
      </c>
      <c r="I13422">
        <v>0</v>
      </c>
      <c r="J13422">
        <v>0</v>
      </c>
      <c r="K13422">
        <v>3</v>
      </c>
      <c r="L13422" t="s">
        <v>927</v>
      </c>
      <c r="M13422" t="s">
        <v>640</v>
      </c>
      <c r="N13422" t="s">
        <v>177</v>
      </c>
      <c r="O13422" t="s">
        <v>122</v>
      </c>
      <c r="P13422" t="s">
        <v>23</v>
      </c>
      <c r="Q13422" t="s">
        <v>41</v>
      </c>
    </row>
    <row r="13423" spans="1:17" x14ac:dyDescent="0.2">
      <c r="A13423" s="2">
        <v>40452</v>
      </c>
      <c r="B13423" t="s">
        <v>167</v>
      </c>
      <c r="C13423" t="s">
        <v>164</v>
      </c>
      <c r="D13423" t="s">
        <v>115</v>
      </c>
      <c r="E13423" t="s">
        <v>115</v>
      </c>
      <c r="F13423">
        <v>57</v>
      </c>
      <c r="G13423">
        <v>107</v>
      </c>
      <c r="H13423">
        <v>0</v>
      </c>
      <c r="I13423">
        <v>0</v>
      </c>
      <c r="J13423">
        <v>2</v>
      </c>
      <c r="K13423">
        <v>1</v>
      </c>
      <c r="L13423" t="s">
        <v>927</v>
      </c>
      <c r="M13423" t="s">
        <v>640</v>
      </c>
      <c r="N13423" t="s">
        <v>177</v>
      </c>
      <c r="O13423" t="s">
        <v>122</v>
      </c>
      <c r="P13423" t="s">
        <v>23</v>
      </c>
      <c r="Q13423" t="s">
        <v>24</v>
      </c>
    </row>
    <row r="13424" spans="1:17" x14ac:dyDescent="0.2">
      <c r="A13424" s="2">
        <v>40452</v>
      </c>
      <c r="B13424" t="s">
        <v>301</v>
      </c>
      <c r="C13424" t="s">
        <v>389</v>
      </c>
      <c r="D13424" t="s">
        <v>115</v>
      </c>
      <c r="E13424" t="s">
        <v>115</v>
      </c>
      <c r="F13424">
        <v>96</v>
      </c>
      <c r="G13424">
        <v>107</v>
      </c>
      <c r="H13424">
        <v>0</v>
      </c>
      <c r="I13424">
        <v>0</v>
      </c>
      <c r="J13424">
        <v>1</v>
      </c>
      <c r="K13424">
        <v>1</v>
      </c>
      <c r="L13424" t="s">
        <v>927</v>
      </c>
      <c r="M13424" t="s">
        <v>640</v>
      </c>
      <c r="N13424" t="s">
        <v>177</v>
      </c>
      <c r="O13424" t="s">
        <v>122</v>
      </c>
      <c r="P13424" t="s">
        <v>23</v>
      </c>
      <c r="Q13424" t="s">
        <v>30</v>
      </c>
    </row>
    <row r="13425" spans="1:17" x14ac:dyDescent="0.2">
      <c r="A13425" s="2">
        <v>40453</v>
      </c>
      <c r="B13425" t="s">
        <v>229</v>
      </c>
      <c r="C13425" t="s">
        <v>776</v>
      </c>
      <c r="D13425" t="s">
        <v>27</v>
      </c>
      <c r="E13425" t="s">
        <v>27</v>
      </c>
      <c r="F13425">
        <v>170</v>
      </c>
      <c r="G13425">
        <v>203</v>
      </c>
      <c r="H13425">
        <v>0</v>
      </c>
      <c r="I13425">
        <v>0</v>
      </c>
      <c r="J13425">
        <v>3</v>
      </c>
      <c r="K13425">
        <v>1</v>
      </c>
      <c r="L13425" t="s">
        <v>230</v>
      </c>
      <c r="M13425" t="s">
        <v>1300</v>
      </c>
      <c r="N13425" t="s">
        <v>229</v>
      </c>
      <c r="O13425" t="s">
        <v>22</v>
      </c>
      <c r="P13425" t="s">
        <v>23</v>
      </c>
      <c r="Q13425" t="s">
        <v>24</v>
      </c>
    </row>
    <row r="13426" spans="1:17" x14ac:dyDescent="0.2">
      <c r="A13426" s="2">
        <v>40454</v>
      </c>
      <c r="B13426" t="s">
        <v>167</v>
      </c>
      <c r="C13426" t="s">
        <v>301</v>
      </c>
      <c r="D13426" t="s">
        <v>115</v>
      </c>
      <c r="E13426" t="s">
        <v>115</v>
      </c>
      <c r="F13426">
        <v>57</v>
      </c>
      <c r="G13426">
        <v>96</v>
      </c>
      <c r="H13426">
        <v>0</v>
      </c>
      <c r="I13426">
        <v>0</v>
      </c>
      <c r="J13426">
        <v>1</v>
      </c>
      <c r="K13426">
        <v>2</v>
      </c>
      <c r="L13426" t="s">
        <v>927</v>
      </c>
      <c r="M13426" t="s">
        <v>640</v>
      </c>
      <c r="N13426" t="s">
        <v>177</v>
      </c>
      <c r="O13426" t="s">
        <v>122</v>
      </c>
      <c r="P13426" t="s">
        <v>23</v>
      </c>
      <c r="Q13426" t="s">
        <v>41</v>
      </c>
    </row>
    <row r="13427" spans="1:17" x14ac:dyDescent="0.2">
      <c r="A13427" s="2">
        <v>40455</v>
      </c>
      <c r="B13427" t="s">
        <v>188</v>
      </c>
      <c r="C13427" t="s">
        <v>776</v>
      </c>
      <c r="D13427" t="s">
        <v>27</v>
      </c>
      <c r="E13427" t="s">
        <v>27</v>
      </c>
      <c r="F13427">
        <v>181</v>
      </c>
      <c r="G13427">
        <v>203</v>
      </c>
      <c r="H13427">
        <v>0</v>
      </c>
      <c r="I13427">
        <v>0</v>
      </c>
      <c r="J13427">
        <v>4</v>
      </c>
      <c r="K13427">
        <v>1</v>
      </c>
      <c r="L13427" t="s">
        <v>230</v>
      </c>
      <c r="M13427" t="s">
        <v>1300</v>
      </c>
      <c r="N13427" t="s">
        <v>229</v>
      </c>
      <c r="O13427" t="s">
        <v>122</v>
      </c>
      <c r="P13427" t="s">
        <v>23</v>
      </c>
      <c r="Q13427" t="s">
        <v>24</v>
      </c>
    </row>
    <row r="13428" spans="1:17" x14ac:dyDescent="0.2">
      <c r="A13428" s="2">
        <v>40455</v>
      </c>
      <c r="B13428" t="s">
        <v>388</v>
      </c>
      <c r="C13428" t="s">
        <v>254</v>
      </c>
      <c r="D13428" t="s">
        <v>115</v>
      </c>
      <c r="E13428" t="s">
        <v>115</v>
      </c>
      <c r="F13428">
        <v>160</v>
      </c>
      <c r="G13428">
        <v>136</v>
      </c>
      <c r="H13428">
        <v>0</v>
      </c>
      <c r="I13428">
        <v>0</v>
      </c>
      <c r="J13428">
        <v>0</v>
      </c>
      <c r="K13428">
        <v>1</v>
      </c>
      <c r="L13428" t="s">
        <v>28</v>
      </c>
      <c r="M13428" t="s">
        <v>1448</v>
      </c>
      <c r="N13428" t="s">
        <v>388</v>
      </c>
      <c r="O13428" t="s">
        <v>22</v>
      </c>
      <c r="P13428" t="s">
        <v>23</v>
      </c>
      <c r="Q13428" t="s">
        <v>41</v>
      </c>
    </row>
    <row r="13429" spans="1:17" x14ac:dyDescent="0.2">
      <c r="A13429" s="2">
        <v>40457</v>
      </c>
      <c r="B13429" t="s">
        <v>221</v>
      </c>
      <c r="C13429" t="s">
        <v>453</v>
      </c>
      <c r="D13429" t="s">
        <v>27</v>
      </c>
      <c r="E13429" t="s">
        <v>27</v>
      </c>
      <c r="F13429">
        <v>121</v>
      </c>
      <c r="G13429">
        <v>151</v>
      </c>
      <c r="H13429">
        <v>0</v>
      </c>
      <c r="I13429">
        <v>0</v>
      </c>
      <c r="J13429">
        <v>1</v>
      </c>
      <c r="K13429">
        <v>1</v>
      </c>
      <c r="L13429" t="s">
        <v>230</v>
      </c>
      <c r="M13429" t="s">
        <v>632</v>
      </c>
      <c r="N13429" t="s">
        <v>512</v>
      </c>
      <c r="O13429" t="s">
        <v>122</v>
      </c>
      <c r="P13429" t="s">
        <v>23</v>
      </c>
      <c r="Q13429" t="s">
        <v>30</v>
      </c>
    </row>
    <row r="13430" spans="1:17" x14ac:dyDescent="0.2">
      <c r="A13430" s="2">
        <v>40457</v>
      </c>
      <c r="B13430" t="s">
        <v>229</v>
      </c>
      <c r="C13430" t="s">
        <v>188</v>
      </c>
      <c r="D13430" t="s">
        <v>27</v>
      </c>
      <c r="E13430" t="s">
        <v>27</v>
      </c>
      <c r="F13430">
        <v>170</v>
      </c>
      <c r="G13430">
        <v>181</v>
      </c>
      <c r="H13430">
        <v>0</v>
      </c>
      <c r="I13430">
        <v>0</v>
      </c>
      <c r="J13430">
        <v>2</v>
      </c>
      <c r="K13430">
        <v>0</v>
      </c>
      <c r="L13430" t="s">
        <v>230</v>
      </c>
      <c r="M13430" t="s">
        <v>1300</v>
      </c>
      <c r="N13430" t="s">
        <v>229</v>
      </c>
      <c r="O13430" t="s">
        <v>22</v>
      </c>
      <c r="P13430" t="s">
        <v>23</v>
      </c>
      <c r="Q13430" t="s">
        <v>24</v>
      </c>
    </row>
    <row r="13431" spans="1:17" x14ac:dyDescent="0.2">
      <c r="A13431" s="2">
        <v>40458</v>
      </c>
      <c r="B13431" t="s">
        <v>167</v>
      </c>
      <c r="C13431" t="s">
        <v>25</v>
      </c>
      <c r="D13431" t="s">
        <v>115</v>
      </c>
      <c r="E13431" t="s">
        <v>19</v>
      </c>
      <c r="F13431">
        <v>57</v>
      </c>
      <c r="G13431">
        <v>4</v>
      </c>
      <c r="H13431">
        <v>0</v>
      </c>
      <c r="I13431">
        <v>0</v>
      </c>
      <c r="J13431">
        <v>0</v>
      </c>
      <c r="K13431">
        <v>3</v>
      </c>
      <c r="L13431" t="s">
        <v>28</v>
      </c>
      <c r="M13431" t="s">
        <v>300</v>
      </c>
      <c r="N13431" t="s">
        <v>176</v>
      </c>
      <c r="O13431" t="s">
        <v>122</v>
      </c>
      <c r="P13431" t="s">
        <v>23</v>
      </c>
      <c r="Q13431" t="s">
        <v>41</v>
      </c>
    </row>
    <row r="13432" spans="1:17" x14ac:dyDescent="0.2">
      <c r="A13432" s="2">
        <v>40459</v>
      </c>
      <c r="B13432" t="s">
        <v>85</v>
      </c>
      <c r="C13432" t="s">
        <v>646</v>
      </c>
      <c r="D13432" t="s">
        <v>50</v>
      </c>
      <c r="E13432" t="s">
        <v>50</v>
      </c>
      <c r="F13432">
        <v>67</v>
      </c>
      <c r="G13432">
        <v>59</v>
      </c>
      <c r="H13432">
        <v>0</v>
      </c>
      <c r="I13432">
        <v>0</v>
      </c>
      <c r="J13432">
        <v>1</v>
      </c>
      <c r="K13432">
        <v>1</v>
      </c>
      <c r="L13432" t="s">
        <v>291</v>
      </c>
      <c r="M13432" t="s">
        <v>86</v>
      </c>
      <c r="N13432" t="s">
        <v>85</v>
      </c>
      <c r="O13432" t="s">
        <v>22</v>
      </c>
      <c r="P13432" t="s">
        <v>23</v>
      </c>
      <c r="Q13432" t="s">
        <v>30</v>
      </c>
    </row>
    <row r="13433" spans="1:17" x14ac:dyDescent="0.2">
      <c r="A13433" s="2">
        <v>40459</v>
      </c>
      <c r="B13433" t="s">
        <v>737</v>
      </c>
      <c r="C13433" t="s">
        <v>328</v>
      </c>
      <c r="D13433" t="s">
        <v>50</v>
      </c>
      <c r="E13433" t="s">
        <v>50</v>
      </c>
      <c r="F13433">
        <v>202</v>
      </c>
      <c r="G13433">
        <v>71</v>
      </c>
      <c r="H13433">
        <v>0</v>
      </c>
      <c r="I13433">
        <v>0</v>
      </c>
      <c r="J13433">
        <v>0</v>
      </c>
      <c r="K13433">
        <v>2</v>
      </c>
      <c r="L13433" t="s">
        <v>291</v>
      </c>
      <c r="M13433" t="s">
        <v>819</v>
      </c>
      <c r="N13433" t="s">
        <v>737</v>
      </c>
      <c r="O13433" t="s">
        <v>22</v>
      </c>
      <c r="P13433" t="s">
        <v>23</v>
      </c>
      <c r="Q13433" t="s">
        <v>41</v>
      </c>
    </row>
    <row r="13434" spans="1:17" x14ac:dyDescent="0.2">
      <c r="A13434" s="2">
        <v>40459</v>
      </c>
      <c r="B13434" t="s">
        <v>286</v>
      </c>
      <c r="C13434" t="s">
        <v>244</v>
      </c>
      <c r="D13434" t="s">
        <v>50</v>
      </c>
      <c r="E13434" t="s">
        <v>50</v>
      </c>
      <c r="F13434">
        <v>105</v>
      </c>
      <c r="G13434">
        <v>16</v>
      </c>
      <c r="H13434">
        <v>0</v>
      </c>
      <c r="I13434">
        <v>0</v>
      </c>
      <c r="J13434">
        <v>3</v>
      </c>
      <c r="K13434">
        <v>1</v>
      </c>
      <c r="L13434" t="s">
        <v>291</v>
      </c>
      <c r="M13434" t="s">
        <v>359</v>
      </c>
      <c r="N13434" t="s">
        <v>286</v>
      </c>
      <c r="O13434" t="s">
        <v>22</v>
      </c>
      <c r="P13434" t="s">
        <v>23</v>
      </c>
      <c r="Q13434" t="s">
        <v>24</v>
      </c>
    </row>
    <row r="13435" spans="1:17" x14ac:dyDescent="0.2">
      <c r="A13435" s="2">
        <v>40459</v>
      </c>
      <c r="B13435" t="s">
        <v>69</v>
      </c>
      <c r="C13435" t="s">
        <v>386</v>
      </c>
      <c r="D13435" t="s">
        <v>50</v>
      </c>
      <c r="E13435" t="s">
        <v>50</v>
      </c>
      <c r="F13435">
        <v>61</v>
      </c>
      <c r="G13435">
        <v>102</v>
      </c>
      <c r="H13435">
        <v>0</v>
      </c>
      <c r="I13435">
        <v>0</v>
      </c>
      <c r="J13435">
        <v>3</v>
      </c>
      <c r="K13435">
        <v>0</v>
      </c>
      <c r="L13435" t="s">
        <v>291</v>
      </c>
      <c r="M13435" t="s">
        <v>71</v>
      </c>
      <c r="N13435" t="s">
        <v>69</v>
      </c>
      <c r="O13435" t="s">
        <v>22</v>
      </c>
      <c r="P13435" t="s">
        <v>23</v>
      </c>
      <c r="Q13435" t="s">
        <v>24</v>
      </c>
    </row>
    <row r="13436" spans="1:17" x14ac:dyDescent="0.2">
      <c r="A13436" s="2">
        <v>40459</v>
      </c>
      <c r="B13436" t="s">
        <v>182</v>
      </c>
      <c r="C13436" t="s">
        <v>469</v>
      </c>
      <c r="D13436" t="s">
        <v>115</v>
      </c>
      <c r="E13436" t="s">
        <v>115</v>
      </c>
      <c r="F13436">
        <v>82</v>
      </c>
      <c r="G13436">
        <v>94</v>
      </c>
      <c r="H13436">
        <v>0</v>
      </c>
      <c r="I13436">
        <v>0</v>
      </c>
      <c r="J13436">
        <v>2</v>
      </c>
      <c r="K13436">
        <v>1</v>
      </c>
      <c r="L13436" t="s">
        <v>28</v>
      </c>
      <c r="M13436" t="s">
        <v>686</v>
      </c>
      <c r="N13436" t="s">
        <v>182</v>
      </c>
      <c r="O13436" t="s">
        <v>22</v>
      </c>
      <c r="P13436" t="s">
        <v>23</v>
      </c>
      <c r="Q13436" t="s">
        <v>24</v>
      </c>
    </row>
    <row r="13437" spans="1:17" x14ac:dyDescent="0.2">
      <c r="A13437" s="2">
        <v>40459</v>
      </c>
      <c r="B13437" t="s">
        <v>43</v>
      </c>
      <c r="C13437" t="s">
        <v>31</v>
      </c>
      <c r="D13437" t="s">
        <v>19</v>
      </c>
      <c r="E13437" t="s">
        <v>19</v>
      </c>
      <c r="F13437">
        <v>40</v>
      </c>
      <c r="G13437">
        <v>72</v>
      </c>
      <c r="H13437">
        <v>0</v>
      </c>
      <c r="I13437">
        <v>0</v>
      </c>
      <c r="J13437">
        <v>1</v>
      </c>
      <c r="K13437">
        <v>0</v>
      </c>
      <c r="L13437" t="s">
        <v>28</v>
      </c>
      <c r="M13437" t="s">
        <v>1415</v>
      </c>
      <c r="N13437" t="s">
        <v>77</v>
      </c>
      <c r="O13437" t="s">
        <v>122</v>
      </c>
      <c r="P13437" t="s">
        <v>23</v>
      </c>
      <c r="Q13437" t="s">
        <v>24</v>
      </c>
    </row>
    <row r="13438" spans="1:17" x14ac:dyDescent="0.2">
      <c r="A13438" s="2">
        <v>40459</v>
      </c>
      <c r="B13438" t="s">
        <v>145</v>
      </c>
      <c r="C13438" t="s">
        <v>49</v>
      </c>
      <c r="D13438" t="s">
        <v>50</v>
      </c>
      <c r="E13438" t="s">
        <v>50</v>
      </c>
      <c r="F13438">
        <v>43</v>
      </c>
      <c r="G13438">
        <v>14</v>
      </c>
      <c r="H13438">
        <v>0</v>
      </c>
      <c r="I13438">
        <v>0</v>
      </c>
      <c r="J13438">
        <v>1</v>
      </c>
      <c r="K13438">
        <v>2</v>
      </c>
      <c r="L13438" t="s">
        <v>291</v>
      </c>
      <c r="M13438" t="s">
        <v>433</v>
      </c>
      <c r="N13438" t="s">
        <v>145</v>
      </c>
      <c r="O13438" t="s">
        <v>22</v>
      </c>
      <c r="P13438" t="s">
        <v>23</v>
      </c>
      <c r="Q13438" t="s">
        <v>41</v>
      </c>
    </row>
    <row r="13439" spans="1:17" x14ac:dyDescent="0.2">
      <c r="A13439" s="2">
        <v>40459</v>
      </c>
      <c r="B13439" t="s">
        <v>293</v>
      </c>
      <c r="C13439" t="s">
        <v>104</v>
      </c>
      <c r="D13439" t="s">
        <v>50</v>
      </c>
      <c r="E13439" t="s">
        <v>50</v>
      </c>
      <c r="F13439">
        <v>37</v>
      </c>
      <c r="G13439">
        <v>47</v>
      </c>
      <c r="H13439">
        <v>0</v>
      </c>
      <c r="I13439">
        <v>0</v>
      </c>
      <c r="J13439">
        <v>1</v>
      </c>
      <c r="K13439">
        <v>0</v>
      </c>
      <c r="L13439" t="s">
        <v>291</v>
      </c>
      <c r="M13439" t="s">
        <v>478</v>
      </c>
      <c r="N13439" t="s">
        <v>293</v>
      </c>
      <c r="O13439" t="s">
        <v>22</v>
      </c>
      <c r="P13439" t="s">
        <v>23</v>
      </c>
      <c r="Q13439" t="s">
        <v>24</v>
      </c>
    </row>
    <row r="13440" spans="1:17" x14ac:dyDescent="0.2">
      <c r="A13440" s="2">
        <v>40459</v>
      </c>
      <c r="B13440" t="s">
        <v>345</v>
      </c>
      <c r="C13440" t="s">
        <v>184</v>
      </c>
      <c r="D13440" t="s">
        <v>50</v>
      </c>
      <c r="E13440" t="s">
        <v>50</v>
      </c>
      <c r="F13440">
        <v>89</v>
      </c>
      <c r="G13440">
        <v>150</v>
      </c>
      <c r="H13440">
        <v>0</v>
      </c>
      <c r="I13440">
        <v>0</v>
      </c>
      <c r="J13440">
        <v>1</v>
      </c>
      <c r="K13440">
        <v>0</v>
      </c>
      <c r="L13440" t="s">
        <v>291</v>
      </c>
      <c r="M13440" t="s">
        <v>360</v>
      </c>
      <c r="N13440" t="s">
        <v>345</v>
      </c>
      <c r="O13440" t="s">
        <v>22</v>
      </c>
      <c r="P13440" t="s">
        <v>23</v>
      </c>
      <c r="Q13440" t="s">
        <v>24</v>
      </c>
    </row>
    <row r="13441" spans="1:17" x14ac:dyDescent="0.2">
      <c r="A13441" s="2">
        <v>40459</v>
      </c>
      <c r="B13441" t="s">
        <v>129</v>
      </c>
      <c r="C13441" t="s">
        <v>180</v>
      </c>
      <c r="D13441" t="s">
        <v>50</v>
      </c>
      <c r="E13441" t="s">
        <v>50</v>
      </c>
      <c r="F13441">
        <v>3</v>
      </c>
      <c r="G13441">
        <v>21</v>
      </c>
      <c r="H13441">
        <v>0</v>
      </c>
      <c r="I13441">
        <v>0</v>
      </c>
      <c r="J13441">
        <v>3</v>
      </c>
      <c r="K13441">
        <v>0</v>
      </c>
      <c r="L13441" t="s">
        <v>291</v>
      </c>
      <c r="M13441" t="s">
        <v>544</v>
      </c>
      <c r="N13441" t="s">
        <v>129</v>
      </c>
      <c r="O13441" t="s">
        <v>22</v>
      </c>
      <c r="P13441" t="s">
        <v>23</v>
      </c>
      <c r="Q13441" t="s">
        <v>24</v>
      </c>
    </row>
    <row r="13442" spans="1:17" x14ac:dyDescent="0.2">
      <c r="A13442" s="2">
        <v>40459</v>
      </c>
      <c r="B13442" t="s">
        <v>153</v>
      </c>
      <c r="C13442" t="s">
        <v>101</v>
      </c>
      <c r="D13442" t="s">
        <v>50</v>
      </c>
      <c r="E13442" t="s">
        <v>50</v>
      </c>
      <c r="F13442">
        <v>12</v>
      </c>
      <c r="G13442">
        <v>68</v>
      </c>
      <c r="H13442">
        <v>0</v>
      </c>
      <c r="I13442">
        <v>0</v>
      </c>
      <c r="J13442">
        <v>1</v>
      </c>
      <c r="K13442">
        <v>0</v>
      </c>
      <c r="L13442" t="s">
        <v>291</v>
      </c>
      <c r="M13442" t="s">
        <v>307</v>
      </c>
      <c r="N13442" t="s">
        <v>153</v>
      </c>
      <c r="O13442" t="s">
        <v>22</v>
      </c>
      <c r="P13442" t="s">
        <v>23</v>
      </c>
      <c r="Q13442" t="s">
        <v>24</v>
      </c>
    </row>
    <row r="13443" spans="1:17" x14ac:dyDescent="0.2">
      <c r="A13443" s="2">
        <v>40459</v>
      </c>
      <c r="B13443" t="s">
        <v>94</v>
      </c>
      <c r="C13443" t="s">
        <v>125</v>
      </c>
      <c r="D13443" t="s">
        <v>50</v>
      </c>
      <c r="E13443" t="s">
        <v>50</v>
      </c>
      <c r="F13443">
        <v>51</v>
      </c>
      <c r="G13443">
        <v>203</v>
      </c>
      <c r="H13443">
        <v>0</v>
      </c>
      <c r="I13443">
        <v>0</v>
      </c>
      <c r="J13443">
        <v>8</v>
      </c>
      <c r="K13443">
        <v>0</v>
      </c>
      <c r="L13443" t="s">
        <v>291</v>
      </c>
      <c r="M13443" t="s">
        <v>96</v>
      </c>
      <c r="N13443" t="s">
        <v>94</v>
      </c>
      <c r="O13443" t="s">
        <v>22</v>
      </c>
      <c r="P13443" t="s">
        <v>23</v>
      </c>
      <c r="Q13443" t="s">
        <v>24</v>
      </c>
    </row>
    <row r="13444" spans="1:17" x14ac:dyDescent="0.2">
      <c r="A13444" s="2">
        <v>40459</v>
      </c>
      <c r="B13444" t="s">
        <v>388</v>
      </c>
      <c r="C13444" t="s">
        <v>425</v>
      </c>
      <c r="D13444" t="s">
        <v>115</v>
      </c>
      <c r="E13444" t="s">
        <v>115</v>
      </c>
      <c r="F13444">
        <v>160</v>
      </c>
      <c r="G13444">
        <v>125</v>
      </c>
      <c r="H13444">
        <v>0</v>
      </c>
      <c r="I13444">
        <v>0</v>
      </c>
      <c r="J13444">
        <v>3</v>
      </c>
      <c r="K13444">
        <v>1</v>
      </c>
      <c r="L13444" t="s">
        <v>28</v>
      </c>
      <c r="M13444" t="s">
        <v>1448</v>
      </c>
      <c r="N13444" t="s">
        <v>388</v>
      </c>
      <c r="O13444" t="s">
        <v>22</v>
      </c>
      <c r="P13444" t="s">
        <v>23</v>
      </c>
      <c r="Q13444" t="s">
        <v>24</v>
      </c>
    </row>
    <row r="13445" spans="1:17" x14ac:dyDescent="0.2">
      <c r="A13445" s="2">
        <v>40459</v>
      </c>
      <c r="B13445" t="s">
        <v>363</v>
      </c>
      <c r="C13445" t="s">
        <v>18</v>
      </c>
      <c r="D13445" t="s">
        <v>115</v>
      </c>
      <c r="E13445" t="s">
        <v>19</v>
      </c>
      <c r="F13445">
        <v>131</v>
      </c>
      <c r="G13445">
        <v>7</v>
      </c>
      <c r="H13445">
        <v>0</v>
      </c>
      <c r="I13445">
        <v>0</v>
      </c>
      <c r="J13445">
        <v>1</v>
      </c>
      <c r="K13445">
        <v>7</v>
      </c>
      <c r="L13445" t="s">
        <v>28</v>
      </c>
      <c r="M13445" t="s">
        <v>513</v>
      </c>
      <c r="N13445" t="s">
        <v>363</v>
      </c>
      <c r="O13445" t="s">
        <v>22</v>
      </c>
      <c r="P13445" t="s">
        <v>23</v>
      </c>
      <c r="Q13445" t="s">
        <v>41</v>
      </c>
    </row>
    <row r="13446" spans="1:17" x14ac:dyDescent="0.2">
      <c r="A13446" s="2">
        <v>40459</v>
      </c>
      <c r="B13446" t="s">
        <v>98</v>
      </c>
      <c r="C13446" t="s">
        <v>95</v>
      </c>
      <c r="D13446" t="s">
        <v>50</v>
      </c>
      <c r="E13446" t="s">
        <v>50</v>
      </c>
      <c r="F13446">
        <v>33</v>
      </c>
      <c r="G13446">
        <v>25</v>
      </c>
      <c r="H13446">
        <v>0</v>
      </c>
      <c r="I13446">
        <v>0</v>
      </c>
      <c r="J13446">
        <v>2</v>
      </c>
      <c r="K13446">
        <v>3</v>
      </c>
      <c r="L13446" t="s">
        <v>291</v>
      </c>
      <c r="M13446" t="s">
        <v>99</v>
      </c>
      <c r="N13446" t="s">
        <v>98</v>
      </c>
      <c r="O13446" t="s">
        <v>22</v>
      </c>
      <c r="P13446" t="s">
        <v>23</v>
      </c>
      <c r="Q13446" t="s">
        <v>41</v>
      </c>
    </row>
    <row r="13447" spans="1:17" x14ac:dyDescent="0.2">
      <c r="A13447" s="2">
        <v>40459</v>
      </c>
      <c r="B13447" t="s">
        <v>143</v>
      </c>
      <c r="C13447" t="s">
        <v>39</v>
      </c>
      <c r="D13447" t="s">
        <v>115</v>
      </c>
      <c r="E13447" t="s">
        <v>19</v>
      </c>
      <c r="F13447">
        <v>30</v>
      </c>
      <c r="G13447">
        <v>5</v>
      </c>
      <c r="H13447">
        <v>0</v>
      </c>
      <c r="I13447">
        <v>0</v>
      </c>
      <c r="J13447">
        <v>1</v>
      </c>
      <c r="K13447">
        <v>0</v>
      </c>
      <c r="L13447" t="s">
        <v>28</v>
      </c>
      <c r="M13447" t="s">
        <v>1014</v>
      </c>
      <c r="N13447" t="s">
        <v>143</v>
      </c>
      <c r="O13447" t="s">
        <v>22</v>
      </c>
      <c r="P13447" t="s">
        <v>23</v>
      </c>
      <c r="Q13447" t="s">
        <v>24</v>
      </c>
    </row>
    <row r="13448" spans="1:17" x14ac:dyDescent="0.2">
      <c r="A13448" s="2">
        <v>40459</v>
      </c>
      <c r="B13448" t="s">
        <v>560</v>
      </c>
      <c r="C13448" t="s">
        <v>147</v>
      </c>
      <c r="D13448" t="s">
        <v>50</v>
      </c>
      <c r="E13448" t="s">
        <v>50</v>
      </c>
      <c r="F13448">
        <v>126</v>
      </c>
      <c r="G13448">
        <v>62</v>
      </c>
      <c r="H13448">
        <v>0</v>
      </c>
      <c r="I13448">
        <v>0</v>
      </c>
      <c r="J13448">
        <v>0</v>
      </c>
      <c r="K13448">
        <v>2</v>
      </c>
      <c r="L13448" t="s">
        <v>291</v>
      </c>
      <c r="M13448" t="s">
        <v>1389</v>
      </c>
      <c r="N13448" t="s">
        <v>560</v>
      </c>
      <c r="O13448" t="s">
        <v>22</v>
      </c>
      <c r="P13448" t="s">
        <v>23</v>
      </c>
      <c r="Q13448" t="s">
        <v>41</v>
      </c>
    </row>
    <row r="13449" spans="1:17" x14ac:dyDescent="0.2">
      <c r="A13449" s="2">
        <v>40459</v>
      </c>
      <c r="B13449" t="s">
        <v>301</v>
      </c>
      <c r="C13449" t="s">
        <v>402</v>
      </c>
      <c r="D13449" t="s">
        <v>115</v>
      </c>
      <c r="E13449" t="s">
        <v>115</v>
      </c>
      <c r="F13449">
        <v>96</v>
      </c>
      <c r="G13449">
        <v>77</v>
      </c>
      <c r="H13449">
        <v>0</v>
      </c>
      <c r="I13449">
        <v>0</v>
      </c>
      <c r="J13449">
        <v>1</v>
      </c>
      <c r="K13449">
        <v>3</v>
      </c>
      <c r="L13449" t="s">
        <v>28</v>
      </c>
      <c r="M13449" t="s">
        <v>302</v>
      </c>
      <c r="N13449" t="s">
        <v>301</v>
      </c>
      <c r="O13449" t="s">
        <v>22</v>
      </c>
      <c r="P13449" t="s">
        <v>23</v>
      </c>
      <c r="Q13449" t="s">
        <v>41</v>
      </c>
    </row>
    <row r="13450" spans="1:17" x14ac:dyDescent="0.2">
      <c r="A13450" s="2">
        <v>40459</v>
      </c>
      <c r="B13450" t="s">
        <v>97</v>
      </c>
      <c r="C13450" t="s">
        <v>317</v>
      </c>
      <c r="D13450" t="s">
        <v>50</v>
      </c>
      <c r="E13450" t="s">
        <v>50</v>
      </c>
      <c r="F13450">
        <v>130</v>
      </c>
      <c r="G13450">
        <v>55</v>
      </c>
      <c r="H13450">
        <v>0</v>
      </c>
      <c r="I13450">
        <v>0</v>
      </c>
      <c r="J13450">
        <v>0</v>
      </c>
      <c r="K13450">
        <v>0</v>
      </c>
      <c r="L13450" t="s">
        <v>291</v>
      </c>
      <c r="M13450" t="s">
        <v>97</v>
      </c>
      <c r="N13450" t="s">
        <v>97</v>
      </c>
      <c r="O13450" t="s">
        <v>22</v>
      </c>
      <c r="P13450" t="s">
        <v>23</v>
      </c>
      <c r="Q13450" t="s">
        <v>30</v>
      </c>
    </row>
    <row r="13451" spans="1:17" x14ac:dyDescent="0.2">
      <c r="A13451" s="2">
        <v>40459</v>
      </c>
      <c r="B13451" t="s">
        <v>384</v>
      </c>
      <c r="C13451" t="s">
        <v>126</v>
      </c>
      <c r="D13451" t="s">
        <v>50</v>
      </c>
      <c r="E13451" t="s">
        <v>50</v>
      </c>
      <c r="F13451">
        <v>80</v>
      </c>
      <c r="G13451">
        <v>2</v>
      </c>
      <c r="H13451">
        <v>0</v>
      </c>
      <c r="I13451">
        <v>0</v>
      </c>
      <c r="J13451">
        <v>0</v>
      </c>
      <c r="K13451">
        <v>1</v>
      </c>
      <c r="L13451" t="s">
        <v>291</v>
      </c>
      <c r="M13451" t="s">
        <v>395</v>
      </c>
      <c r="N13451" t="s">
        <v>384</v>
      </c>
      <c r="O13451" t="s">
        <v>22</v>
      </c>
      <c r="P13451" t="s">
        <v>23</v>
      </c>
      <c r="Q13451" t="s">
        <v>41</v>
      </c>
    </row>
    <row r="13452" spans="1:17" x14ac:dyDescent="0.2">
      <c r="A13452" s="2">
        <v>40459</v>
      </c>
      <c r="B13452" t="s">
        <v>1279</v>
      </c>
      <c r="C13452" t="s">
        <v>53</v>
      </c>
      <c r="D13452" t="s">
        <v>50</v>
      </c>
      <c r="E13452" t="s">
        <v>50</v>
      </c>
      <c r="F13452">
        <v>40</v>
      </c>
      <c r="G13452">
        <v>21</v>
      </c>
      <c r="H13452">
        <v>0</v>
      </c>
      <c r="I13452">
        <v>0</v>
      </c>
      <c r="J13452">
        <v>1</v>
      </c>
      <c r="K13452">
        <v>0</v>
      </c>
      <c r="L13452" t="s">
        <v>291</v>
      </c>
      <c r="M13452" t="s">
        <v>1280</v>
      </c>
      <c r="N13452" t="s">
        <v>1279</v>
      </c>
      <c r="O13452" t="s">
        <v>22</v>
      </c>
      <c r="P13452" t="s">
        <v>23</v>
      </c>
      <c r="Q13452" t="s">
        <v>24</v>
      </c>
    </row>
    <row r="13453" spans="1:17" x14ac:dyDescent="0.2">
      <c r="A13453" s="2">
        <v>40459</v>
      </c>
      <c r="B13453" t="s">
        <v>901</v>
      </c>
      <c r="C13453" t="s">
        <v>221</v>
      </c>
      <c r="D13453" t="s">
        <v>27</v>
      </c>
      <c r="E13453" t="s">
        <v>27</v>
      </c>
      <c r="F13453">
        <v>203</v>
      </c>
      <c r="G13453">
        <v>121</v>
      </c>
      <c r="H13453">
        <v>0</v>
      </c>
      <c r="I13453">
        <v>0</v>
      </c>
      <c r="J13453">
        <v>0</v>
      </c>
      <c r="K13453">
        <v>5</v>
      </c>
      <c r="L13453" t="s">
        <v>230</v>
      </c>
      <c r="M13453" t="s">
        <v>632</v>
      </c>
      <c r="N13453" t="s">
        <v>512</v>
      </c>
      <c r="O13453" t="s">
        <v>122</v>
      </c>
      <c r="P13453" t="s">
        <v>23</v>
      </c>
      <c r="Q13453" t="s">
        <v>41</v>
      </c>
    </row>
    <row r="13454" spans="1:17" x14ac:dyDescent="0.2">
      <c r="A13454" s="2">
        <v>40459</v>
      </c>
      <c r="B13454" t="s">
        <v>100</v>
      </c>
      <c r="C13454" t="s">
        <v>119</v>
      </c>
      <c r="D13454" t="s">
        <v>50</v>
      </c>
      <c r="E13454" t="s">
        <v>50</v>
      </c>
      <c r="F13454">
        <v>45</v>
      </c>
      <c r="G13454">
        <v>13</v>
      </c>
      <c r="H13454">
        <v>0</v>
      </c>
      <c r="I13454">
        <v>0</v>
      </c>
      <c r="J13454">
        <v>0</v>
      </c>
      <c r="K13454">
        <v>0</v>
      </c>
      <c r="L13454" t="s">
        <v>291</v>
      </c>
      <c r="M13454" t="s">
        <v>102</v>
      </c>
      <c r="N13454" t="s">
        <v>100</v>
      </c>
      <c r="O13454" t="s">
        <v>22</v>
      </c>
      <c r="P13454" t="s">
        <v>23</v>
      </c>
      <c r="Q13454" t="s">
        <v>30</v>
      </c>
    </row>
    <row r="13455" spans="1:17" x14ac:dyDescent="0.2">
      <c r="A13455" s="2">
        <v>40459</v>
      </c>
      <c r="B13455" t="s">
        <v>239</v>
      </c>
      <c r="C13455" t="s">
        <v>141</v>
      </c>
      <c r="D13455" t="s">
        <v>115</v>
      </c>
      <c r="E13455" t="s">
        <v>36</v>
      </c>
      <c r="F13455">
        <v>91</v>
      </c>
      <c r="G13455">
        <v>31</v>
      </c>
      <c r="H13455">
        <v>0</v>
      </c>
      <c r="I13455">
        <v>0</v>
      </c>
      <c r="J13455">
        <v>1</v>
      </c>
      <c r="K13455">
        <v>0</v>
      </c>
      <c r="L13455" t="s">
        <v>28</v>
      </c>
      <c r="M13455" t="s">
        <v>240</v>
      </c>
      <c r="N13455" t="s">
        <v>239</v>
      </c>
      <c r="O13455" t="s">
        <v>22</v>
      </c>
      <c r="P13455" t="s">
        <v>23</v>
      </c>
      <c r="Q13455" t="s">
        <v>24</v>
      </c>
    </row>
    <row r="13456" spans="1:17" x14ac:dyDescent="0.2">
      <c r="A13456" s="2">
        <v>40459</v>
      </c>
      <c r="B13456" t="s">
        <v>531</v>
      </c>
      <c r="C13456" t="s">
        <v>210</v>
      </c>
      <c r="D13456" t="s">
        <v>27</v>
      </c>
      <c r="E13456" t="s">
        <v>27</v>
      </c>
      <c r="F13456">
        <v>70</v>
      </c>
      <c r="G13456">
        <v>110</v>
      </c>
      <c r="H13456">
        <v>0</v>
      </c>
      <c r="I13456">
        <v>0</v>
      </c>
      <c r="J13456">
        <v>1</v>
      </c>
      <c r="K13456">
        <v>0</v>
      </c>
      <c r="L13456" t="s">
        <v>28</v>
      </c>
      <c r="M13456" t="s">
        <v>534</v>
      </c>
      <c r="N13456" t="s">
        <v>531</v>
      </c>
      <c r="O13456" t="s">
        <v>22</v>
      </c>
      <c r="P13456" t="s">
        <v>23</v>
      </c>
      <c r="Q13456" t="s">
        <v>24</v>
      </c>
    </row>
    <row r="13457" spans="1:17" x14ac:dyDescent="0.2">
      <c r="A13457" s="2">
        <v>40459</v>
      </c>
      <c r="B13457" t="s">
        <v>42</v>
      </c>
      <c r="C13457" t="s">
        <v>131</v>
      </c>
      <c r="D13457" t="s">
        <v>19</v>
      </c>
      <c r="E13457" t="s">
        <v>27</v>
      </c>
      <c r="F13457">
        <v>48</v>
      </c>
      <c r="G13457">
        <v>53</v>
      </c>
      <c r="H13457">
        <v>0</v>
      </c>
      <c r="I13457">
        <v>0</v>
      </c>
      <c r="J13457">
        <v>2</v>
      </c>
      <c r="K13457">
        <v>0</v>
      </c>
      <c r="L13457" t="s">
        <v>28</v>
      </c>
      <c r="M13457" t="s">
        <v>44</v>
      </c>
      <c r="N13457" t="s">
        <v>42</v>
      </c>
      <c r="O13457" t="s">
        <v>22</v>
      </c>
      <c r="P13457" t="s">
        <v>23</v>
      </c>
      <c r="Q13457" t="s">
        <v>24</v>
      </c>
    </row>
    <row r="13458" spans="1:17" x14ac:dyDescent="0.2">
      <c r="A13458" s="2">
        <v>40459</v>
      </c>
      <c r="B13458" t="s">
        <v>82</v>
      </c>
      <c r="C13458" t="s">
        <v>72</v>
      </c>
      <c r="D13458" t="s">
        <v>50</v>
      </c>
      <c r="E13458" t="s">
        <v>50</v>
      </c>
      <c r="F13458">
        <v>8</v>
      </c>
      <c r="G13458">
        <v>29</v>
      </c>
      <c r="H13458">
        <v>0</v>
      </c>
      <c r="I13458">
        <v>0</v>
      </c>
      <c r="J13458">
        <v>3</v>
      </c>
      <c r="K13458">
        <v>1</v>
      </c>
      <c r="L13458" t="s">
        <v>291</v>
      </c>
      <c r="M13458" t="s">
        <v>159</v>
      </c>
      <c r="N13458" t="s">
        <v>82</v>
      </c>
      <c r="O13458" t="s">
        <v>22</v>
      </c>
      <c r="P13458" t="s">
        <v>23</v>
      </c>
      <c r="Q13458" t="s">
        <v>24</v>
      </c>
    </row>
    <row r="13459" spans="1:17" x14ac:dyDescent="0.2">
      <c r="A13459" s="2">
        <v>40459</v>
      </c>
      <c r="B13459" t="s">
        <v>1204</v>
      </c>
      <c r="C13459" t="s">
        <v>81</v>
      </c>
      <c r="D13459" t="s">
        <v>50</v>
      </c>
      <c r="E13459" t="s">
        <v>50</v>
      </c>
      <c r="F13459">
        <v>15</v>
      </c>
      <c r="G13459">
        <v>86</v>
      </c>
      <c r="H13459">
        <v>0</v>
      </c>
      <c r="I13459">
        <v>0</v>
      </c>
      <c r="J13459">
        <v>1</v>
      </c>
      <c r="K13459">
        <v>3</v>
      </c>
      <c r="L13459" t="s">
        <v>291</v>
      </c>
      <c r="M13459" t="s">
        <v>1219</v>
      </c>
      <c r="N13459" t="s">
        <v>1204</v>
      </c>
      <c r="O13459" t="s">
        <v>22</v>
      </c>
      <c r="P13459" t="s">
        <v>23</v>
      </c>
      <c r="Q13459" t="s">
        <v>41</v>
      </c>
    </row>
    <row r="13460" spans="1:17" x14ac:dyDescent="0.2">
      <c r="A13460" s="2">
        <v>40459</v>
      </c>
      <c r="B13460" t="s">
        <v>249</v>
      </c>
      <c r="C13460" t="s">
        <v>48</v>
      </c>
      <c r="D13460" t="s">
        <v>50</v>
      </c>
      <c r="E13460" t="s">
        <v>50</v>
      </c>
      <c r="F13460">
        <v>19</v>
      </c>
      <c r="G13460">
        <v>138</v>
      </c>
      <c r="H13460">
        <v>0</v>
      </c>
      <c r="I13460">
        <v>0</v>
      </c>
      <c r="J13460">
        <v>5</v>
      </c>
      <c r="K13460">
        <v>1</v>
      </c>
      <c r="L13460" t="s">
        <v>291</v>
      </c>
      <c r="M13460" t="s">
        <v>529</v>
      </c>
      <c r="N13460" t="s">
        <v>249</v>
      </c>
      <c r="O13460" t="s">
        <v>22</v>
      </c>
      <c r="P13460" t="s">
        <v>23</v>
      </c>
      <c r="Q13460" t="s">
        <v>24</v>
      </c>
    </row>
    <row r="13461" spans="1:17" x14ac:dyDescent="0.2">
      <c r="A13461" s="2">
        <v>40459</v>
      </c>
      <c r="B13461" t="s">
        <v>106</v>
      </c>
      <c r="C13461" t="s">
        <v>73</v>
      </c>
      <c r="D13461" t="s">
        <v>50</v>
      </c>
      <c r="E13461" t="s">
        <v>50</v>
      </c>
      <c r="F13461">
        <v>1</v>
      </c>
      <c r="G13461">
        <v>42</v>
      </c>
      <c r="H13461">
        <v>0</v>
      </c>
      <c r="I13461">
        <v>0</v>
      </c>
      <c r="J13461">
        <v>3</v>
      </c>
      <c r="K13461">
        <v>1</v>
      </c>
      <c r="L13461" t="s">
        <v>291</v>
      </c>
      <c r="M13461" t="s">
        <v>1172</v>
      </c>
      <c r="N13461" t="s">
        <v>106</v>
      </c>
      <c r="O13461" t="s">
        <v>22</v>
      </c>
      <c r="P13461" t="s">
        <v>23</v>
      </c>
      <c r="Q13461" t="s">
        <v>24</v>
      </c>
    </row>
    <row r="13462" spans="1:17" x14ac:dyDescent="0.2">
      <c r="A13462" s="2">
        <v>40459</v>
      </c>
      <c r="B13462" t="s">
        <v>512</v>
      </c>
      <c r="C13462" t="s">
        <v>453</v>
      </c>
      <c r="D13462" t="s">
        <v>27</v>
      </c>
      <c r="E13462" t="s">
        <v>27</v>
      </c>
      <c r="F13462">
        <v>153</v>
      </c>
      <c r="G13462">
        <v>151</v>
      </c>
      <c r="H13462">
        <v>0</v>
      </c>
      <c r="I13462">
        <v>0</v>
      </c>
      <c r="J13462">
        <v>1</v>
      </c>
      <c r="K13462">
        <v>1</v>
      </c>
      <c r="L13462" t="s">
        <v>230</v>
      </c>
      <c r="M13462" t="s">
        <v>632</v>
      </c>
      <c r="N13462" t="s">
        <v>512</v>
      </c>
      <c r="O13462" t="s">
        <v>22</v>
      </c>
      <c r="P13462" t="s">
        <v>23</v>
      </c>
      <c r="Q13462" t="s">
        <v>30</v>
      </c>
    </row>
    <row r="13463" spans="1:17" x14ac:dyDescent="0.2">
      <c r="A13463" s="2">
        <v>40459</v>
      </c>
      <c r="B13463" t="s">
        <v>168</v>
      </c>
      <c r="C13463" t="s">
        <v>56</v>
      </c>
      <c r="D13463" t="s">
        <v>50</v>
      </c>
      <c r="E13463" t="s">
        <v>27</v>
      </c>
      <c r="F13463">
        <v>26</v>
      </c>
      <c r="G13463">
        <v>88</v>
      </c>
      <c r="H13463">
        <v>0</v>
      </c>
      <c r="I13463">
        <v>0</v>
      </c>
      <c r="J13463">
        <v>2</v>
      </c>
      <c r="K13463">
        <v>2</v>
      </c>
      <c r="L13463" t="s">
        <v>28</v>
      </c>
      <c r="M13463" t="s">
        <v>318</v>
      </c>
      <c r="N13463" t="s">
        <v>168</v>
      </c>
      <c r="O13463" t="s">
        <v>22</v>
      </c>
      <c r="P13463" t="s">
        <v>23</v>
      </c>
      <c r="Q13463" t="s">
        <v>30</v>
      </c>
    </row>
    <row r="13464" spans="1:17" x14ac:dyDescent="0.2">
      <c r="A13464" s="2">
        <v>40459</v>
      </c>
      <c r="B13464" t="s">
        <v>161</v>
      </c>
      <c r="C13464" t="s">
        <v>87</v>
      </c>
      <c r="D13464" t="s">
        <v>50</v>
      </c>
      <c r="E13464" t="s">
        <v>50</v>
      </c>
      <c r="F13464">
        <v>85</v>
      </c>
      <c r="G13464">
        <v>54</v>
      </c>
      <c r="H13464">
        <v>0</v>
      </c>
      <c r="I13464">
        <v>0</v>
      </c>
      <c r="J13464">
        <v>0</v>
      </c>
      <c r="K13464">
        <v>1</v>
      </c>
      <c r="L13464" t="s">
        <v>291</v>
      </c>
      <c r="M13464" t="s">
        <v>162</v>
      </c>
      <c r="N13464" t="s">
        <v>161</v>
      </c>
      <c r="O13464" t="s">
        <v>22</v>
      </c>
      <c r="P13464" t="s">
        <v>23</v>
      </c>
      <c r="Q13464" t="s">
        <v>41</v>
      </c>
    </row>
    <row r="13465" spans="1:17" x14ac:dyDescent="0.2">
      <c r="A13465" s="2">
        <v>40460</v>
      </c>
      <c r="B13465" t="s">
        <v>267</v>
      </c>
      <c r="C13465" t="s">
        <v>202</v>
      </c>
      <c r="D13465" t="s">
        <v>36</v>
      </c>
      <c r="E13465" t="s">
        <v>36</v>
      </c>
      <c r="F13465">
        <v>93</v>
      </c>
      <c r="G13465">
        <v>140</v>
      </c>
      <c r="H13465">
        <v>0</v>
      </c>
      <c r="I13465">
        <v>0</v>
      </c>
      <c r="J13465">
        <v>1</v>
      </c>
      <c r="K13465">
        <v>0</v>
      </c>
      <c r="L13465" t="s">
        <v>62</v>
      </c>
      <c r="M13465" t="s">
        <v>268</v>
      </c>
      <c r="N13465" t="s">
        <v>267</v>
      </c>
      <c r="O13465" t="s">
        <v>22</v>
      </c>
      <c r="P13465" t="s">
        <v>23</v>
      </c>
      <c r="Q13465" t="s">
        <v>24</v>
      </c>
    </row>
    <row r="13466" spans="1:17" x14ac:dyDescent="0.2">
      <c r="A13466" s="2">
        <v>40460</v>
      </c>
      <c r="B13466" t="s">
        <v>55</v>
      </c>
      <c r="C13466" t="s">
        <v>38</v>
      </c>
      <c r="D13466" t="s">
        <v>57</v>
      </c>
      <c r="E13466" t="s">
        <v>19</v>
      </c>
      <c r="F13466">
        <v>24</v>
      </c>
      <c r="G13466">
        <v>17</v>
      </c>
      <c r="H13466">
        <v>0</v>
      </c>
      <c r="I13466">
        <v>0</v>
      </c>
      <c r="J13466">
        <v>1</v>
      </c>
      <c r="K13466">
        <v>0</v>
      </c>
      <c r="L13466" t="s">
        <v>28</v>
      </c>
      <c r="M13466" t="s">
        <v>58</v>
      </c>
      <c r="N13466" t="s">
        <v>55</v>
      </c>
      <c r="O13466" t="s">
        <v>22</v>
      </c>
      <c r="P13466" t="s">
        <v>23</v>
      </c>
      <c r="Q13466" t="s">
        <v>24</v>
      </c>
    </row>
    <row r="13467" spans="1:17" x14ac:dyDescent="0.2">
      <c r="A13467" s="2">
        <v>40460</v>
      </c>
      <c r="B13467" t="s">
        <v>224</v>
      </c>
      <c r="C13467" t="s">
        <v>196</v>
      </c>
      <c r="D13467" t="s">
        <v>36</v>
      </c>
      <c r="E13467" t="s">
        <v>36</v>
      </c>
      <c r="F13467">
        <v>39</v>
      </c>
      <c r="G13467">
        <v>91</v>
      </c>
      <c r="H13467">
        <v>0</v>
      </c>
      <c r="I13467">
        <v>0</v>
      </c>
      <c r="J13467">
        <v>3</v>
      </c>
      <c r="K13467">
        <v>1</v>
      </c>
      <c r="L13467" t="s">
        <v>62</v>
      </c>
      <c r="M13467" t="s">
        <v>236</v>
      </c>
      <c r="N13467" t="s">
        <v>224</v>
      </c>
      <c r="O13467" t="s">
        <v>22</v>
      </c>
      <c r="P13467" t="s">
        <v>23</v>
      </c>
      <c r="Q13467" t="s">
        <v>24</v>
      </c>
    </row>
    <row r="13468" spans="1:17" x14ac:dyDescent="0.2">
      <c r="A13468" s="2">
        <v>40460</v>
      </c>
      <c r="B13468" t="s">
        <v>172</v>
      </c>
      <c r="C13468" t="s">
        <v>136</v>
      </c>
      <c r="D13468" t="s">
        <v>36</v>
      </c>
      <c r="E13468" t="s">
        <v>36</v>
      </c>
      <c r="F13468">
        <v>122</v>
      </c>
      <c r="G13468">
        <v>23</v>
      </c>
      <c r="H13468">
        <v>0</v>
      </c>
      <c r="I13468">
        <v>0</v>
      </c>
      <c r="J13468">
        <v>0</v>
      </c>
      <c r="K13468">
        <v>1</v>
      </c>
      <c r="L13468" t="s">
        <v>62</v>
      </c>
      <c r="M13468" t="s">
        <v>616</v>
      </c>
      <c r="N13468" t="s">
        <v>172</v>
      </c>
      <c r="O13468" t="s">
        <v>22</v>
      </c>
      <c r="P13468" t="s">
        <v>23</v>
      </c>
      <c r="Q13468" t="s">
        <v>41</v>
      </c>
    </row>
    <row r="13469" spans="1:17" x14ac:dyDescent="0.2">
      <c r="A13469" s="2">
        <v>40460</v>
      </c>
      <c r="B13469" t="s">
        <v>120</v>
      </c>
      <c r="C13469" t="s">
        <v>890</v>
      </c>
      <c r="D13469" t="s">
        <v>36</v>
      </c>
      <c r="E13469" t="s">
        <v>36</v>
      </c>
      <c r="F13469">
        <v>37</v>
      </c>
      <c r="G13469">
        <v>132</v>
      </c>
      <c r="H13469">
        <v>0</v>
      </c>
      <c r="I13469">
        <v>0</v>
      </c>
      <c r="J13469">
        <v>1</v>
      </c>
      <c r="K13469">
        <v>1</v>
      </c>
      <c r="L13469" t="s">
        <v>62</v>
      </c>
      <c r="M13469" t="s">
        <v>768</v>
      </c>
      <c r="N13469" t="s">
        <v>120</v>
      </c>
      <c r="O13469" t="s">
        <v>22</v>
      </c>
      <c r="P13469" t="s">
        <v>23</v>
      </c>
      <c r="Q13469" t="s">
        <v>30</v>
      </c>
    </row>
    <row r="13470" spans="1:17" x14ac:dyDescent="0.2">
      <c r="A13470" s="2">
        <v>40460</v>
      </c>
      <c r="B13470" t="s">
        <v>1284</v>
      </c>
      <c r="C13470" t="s">
        <v>296</v>
      </c>
      <c r="D13470" t="s">
        <v>36</v>
      </c>
      <c r="E13470" t="s">
        <v>36</v>
      </c>
      <c r="F13470">
        <v>174</v>
      </c>
      <c r="G13470">
        <v>87</v>
      </c>
      <c r="H13470">
        <v>0</v>
      </c>
      <c r="I13470">
        <v>0</v>
      </c>
      <c r="J13470">
        <v>0</v>
      </c>
      <c r="K13470">
        <v>1</v>
      </c>
      <c r="L13470" t="s">
        <v>62</v>
      </c>
      <c r="M13470" t="s">
        <v>1449</v>
      </c>
      <c r="N13470" t="s">
        <v>1284</v>
      </c>
      <c r="O13470" t="s">
        <v>22</v>
      </c>
      <c r="P13470" t="s">
        <v>23</v>
      </c>
      <c r="Q13470" t="s">
        <v>41</v>
      </c>
    </row>
    <row r="13471" spans="1:17" x14ac:dyDescent="0.2">
      <c r="A13471" s="2">
        <v>40460</v>
      </c>
      <c r="B13471" t="s">
        <v>67</v>
      </c>
      <c r="C13471" t="s">
        <v>92</v>
      </c>
      <c r="D13471" t="s">
        <v>50</v>
      </c>
      <c r="E13471" t="s">
        <v>50</v>
      </c>
      <c r="F13471">
        <v>27</v>
      </c>
      <c r="G13471">
        <v>46</v>
      </c>
      <c r="H13471">
        <v>0</v>
      </c>
      <c r="I13471">
        <v>0</v>
      </c>
      <c r="J13471">
        <v>2</v>
      </c>
      <c r="K13471">
        <v>0</v>
      </c>
      <c r="L13471" t="s">
        <v>291</v>
      </c>
      <c r="M13471" t="s">
        <v>769</v>
      </c>
      <c r="N13471" t="s">
        <v>67</v>
      </c>
      <c r="O13471" t="s">
        <v>22</v>
      </c>
      <c r="P13471" t="s">
        <v>23</v>
      </c>
      <c r="Q13471" t="s">
        <v>24</v>
      </c>
    </row>
    <row r="13472" spans="1:17" x14ac:dyDescent="0.2">
      <c r="A13472" s="2">
        <v>40460</v>
      </c>
      <c r="B13472" t="s">
        <v>555</v>
      </c>
      <c r="C13472" t="s">
        <v>614</v>
      </c>
      <c r="D13472" t="s">
        <v>27</v>
      </c>
      <c r="E13472" t="s">
        <v>27</v>
      </c>
      <c r="F13472">
        <v>115</v>
      </c>
      <c r="G13472">
        <v>168</v>
      </c>
      <c r="H13472">
        <v>0</v>
      </c>
      <c r="I13472">
        <v>0</v>
      </c>
      <c r="J13472">
        <v>4</v>
      </c>
      <c r="K13472">
        <v>2</v>
      </c>
      <c r="L13472" t="s">
        <v>28</v>
      </c>
      <c r="M13472" t="s">
        <v>637</v>
      </c>
      <c r="N13472" t="s">
        <v>555</v>
      </c>
      <c r="O13472" t="s">
        <v>22</v>
      </c>
      <c r="P13472" t="s">
        <v>23</v>
      </c>
      <c r="Q13472" t="s">
        <v>24</v>
      </c>
    </row>
    <row r="13473" spans="1:17" x14ac:dyDescent="0.2">
      <c r="A13473" s="2">
        <v>40460</v>
      </c>
      <c r="B13473" t="s">
        <v>123</v>
      </c>
      <c r="C13473" t="s">
        <v>274</v>
      </c>
      <c r="D13473" t="s">
        <v>50</v>
      </c>
      <c r="E13473" t="s">
        <v>50</v>
      </c>
      <c r="F13473">
        <v>36</v>
      </c>
      <c r="G13473">
        <v>11</v>
      </c>
      <c r="H13473">
        <v>0</v>
      </c>
      <c r="I13473">
        <v>0</v>
      </c>
      <c r="J13473">
        <v>1</v>
      </c>
      <c r="K13473">
        <v>2</v>
      </c>
      <c r="L13473" t="s">
        <v>291</v>
      </c>
      <c r="M13473" t="s">
        <v>179</v>
      </c>
      <c r="N13473" t="s">
        <v>123</v>
      </c>
      <c r="O13473" t="s">
        <v>22</v>
      </c>
      <c r="P13473" t="s">
        <v>23</v>
      </c>
      <c r="Q13473" t="s">
        <v>41</v>
      </c>
    </row>
    <row r="13474" spans="1:17" x14ac:dyDescent="0.2">
      <c r="A13474" s="2">
        <v>40460</v>
      </c>
      <c r="B13474" t="s">
        <v>207</v>
      </c>
      <c r="C13474" t="s">
        <v>208</v>
      </c>
      <c r="D13474" t="s">
        <v>36</v>
      </c>
      <c r="E13474" t="s">
        <v>36</v>
      </c>
      <c r="F13474">
        <v>114</v>
      </c>
      <c r="G13474">
        <v>63</v>
      </c>
      <c r="H13474">
        <v>0</v>
      </c>
      <c r="I13474">
        <v>0</v>
      </c>
      <c r="J13474">
        <v>0</v>
      </c>
      <c r="K13474">
        <v>0</v>
      </c>
      <c r="L13474" t="s">
        <v>62</v>
      </c>
      <c r="M13474" t="s">
        <v>209</v>
      </c>
      <c r="N13474" t="s">
        <v>207</v>
      </c>
      <c r="O13474" t="s">
        <v>22</v>
      </c>
      <c r="P13474" t="s">
        <v>23</v>
      </c>
      <c r="Q13474" t="s">
        <v>30</v>
      </c>
    </row>
    <row r="13475" spans="1:17" x14ac:dyDescent="0.2">
      <c r="A13475" s="2">
        <v>40460</v>
      </c>
      <c r="B13475" t="s">
        <v>250</v>
      </c>
      <c r="C13475" t="s">
        <v>756</v>
      </c>
      <c r="D13475" t="s">
        <v>36</v>
      </c>
      <c r="E13475" t="s">
        <v>36</v>
      </c>
      <c r="F13475">
        <v>77</v>
      </c>
      <c r="G13475">
        <v>134</v>
      </c>
      <c r="H13475">
        <v>0</v>
      </c>
      <c r="I13475">
        <v>0</v>
      </c>
      <c r="J13475">
        <v>6</v>
      </c>
      <c r="K13475">
        <v>2</v>
      </c>
      <c r="L13475" t="s">
        <v>62</v>
      </c>
      <c r="M13475" t="s">
        <v>251</v>
      </c>
      <c r="N13475" t="s">
        <v>250</v>
      </c>
      <c r="O13475" t="s">
        <v>22</v>
      </c>
      <c r="P13475" t="s">
        <v>23</v>
      </c>
      <c r="Q13475" t="s">
        <v>24</v>
      </c>
    </row>
    <row r="13476" spans="1:17" x14ac:dyDescent="0.2">
      <c r="A13476" s="2">
        <v>40460</v>
      </c>
      <c r="B13476" t="s">
        <v>111</v>
      </c>
      <c r="C13476" t="s">
        <v>339</v>
      </c>
      <c r="D13476" t="s">
        <v>36</v>
      </c>
      <c r="E13476" t="s">
        <v>36</v>
      </c>
      <c r="F13476">
        <v>65</v>
      </c>
      <c r="G13476">
        <v>139</v>
      </c>
      <c r="H13476">
        <v>0</v>
      </c>
      <c r="I13476">
        <v>0</v>
      </c>
      <c r="J13476">
        <v>2</v>
      </c>
      <c r="K13476">
        <v>1</v>
      </c>
      <c r="L13476" t="s">
        <v>62</v>
      </c>
      <c r="M13476" t="s">
        <v>218</v>
      </c>
      <c r="N13476" t="s">
        <v>111</v>
      </c>
      <c r="O13476" t="s">
        <v>22</v>
      </c>
      <c r="P13476" t="s">
        <v>23</v>
      </c>
      <c r="Q13476" t="s">
        <v>24</v>
      </c>
    </row>
    <row r="13477" spans="1:17" x14ac:dyDescent="0.2">
      <c r="A13477" s="2">
        <v>40460</v>
      </c>
      <c r="B13477" t="s">
        <v>442</v>
      </c>
      <c r="C13477" t="s">
        <v>304</v>
      </c>
      <c r="D13477" t="s">
        <v>57</v>
      </c>
      <c r="E13477" t="s">
        <v>27</v>
      </c>
      <c r="F13477">
        <v>49</v>
      </c>
      <c r="G13477">
        <v>52</v>
      </c>
      <c r="H13477">
        <v>0</v>
      </c>
      <c r="I13477">
        <v>0</v>
      </c>
      <c r="J13477">
        <v>1</v>
      </c>
      <c r="K13477">
        <v>1</v>
      </c>
      <c r="L13477" t="s">
        <v>28</v>
      </c>
      <c r="M13477" t="s">
        <v>991</v>
      </c>
      <c r="N13477" t="s">
        <v>442</v>
      </c>
      <c r="O13477" t="s">
        <v>22</v>
      </c>
      <c r="P13477" t="s">
        <v>23</v>
      </c>
      <c r="Q13477" t="s">
        <v>30</v>
      </c>
    </row>
    <row r="13478" spans="1:17" x14ac:dyDescent="0.2">
      <c r="A13478" s="2">
        <v>40460</v>
      </c>
      <c r="B13478" t="s">
        <v>617</v>
      </c>
      <c r="C13478" t="s">
        <v>471</v>
      </c>
      <c r="D13478" t="s">
        <v>36</v>
      </c>
      <c r="E13478" t="s">
        <v>36</v>
      </c>
      <c r="F13478">
        <v>112</v>
      </c>
      <c r="G13478">
        <v>69</v>
      </c>
      <c r="H13478">
        <v>0</v>
      </c>
      <c r="I13478">
        <v>0</v>
      </c>
      <c r="J13478">
        <v>0</v>
      </c>
      <c r="K13478">
        <v>3</v>
      </c>
      <c r="L13478" t="s">
        <v>62</v>
      </c>
      <c r="M13478" t="s">
        <v>618</v>
      </c>
      <c r="N13478" t="s">
        <v>617</v>
      </c>
      <c r="O13478" t="s">
        <v>22</v>
      </c>
      <c r="P13478" t="s">
        <v>23</v>
      </c>
      <c r="Q13478" t="s">
        <v>41</v>
      </c>
    </row>
    <row r="13479" spans="1:17" x14ac:dyDescent="0.2">
      <c r="A13479" s="2">
        <v>40460</v>
      </c>
      <c r="B13479" t="s">
        <v>113</v>
      </c>
      <c r="C13479" t="s">
        <v>449</v>
      </c>
      <c r="D13479" t="s">
        <v>115</v>
      </c>
      <c r="E13479" t="s">
        <v>115</v>
      </c>
      <c r="F13479">
        <v>73</v>
      </c>
      <c r="G13479">
        <v>97</v>
      </c>
      <c r="H13479">
        <v>0</v>
      </c>
      <c r="I13479">
        <v>0</v>
      </c>
      <c r="J13479">
        <v>4</v>
      </c>
      <c r="K13479">
        <v>0</v>
      </c>
      <c r="L13479" t="s">
        <v>28</v>
      </c>
      <c r="M13479" t="s">
        <v>245</v>
      </c>
      <c r="N13479" t="s">
        <v>113</v>
      </c>
      <c r="O13479" t="s">
        <v>22</v>
      </c>
      <c r="P13479" t="s">
        <v>23</v>
      </c>
      <c r="Q13479" t="s">
        <v>24</v>
      </c>
    </row>
    <row r="13480" spans="1:17" x14ac:dyDescent="0.2">
      <c r="A13480" s="2">
        <v>40460</v>
      </c>
      <c r="B13480" t="s">
        <v>118</v>
      </c>
      <c r="C13480" t="s">
        <v>404</v>
      </c>
      <c r="D13480" t="s">
        <v>36</v>
      </c>
      <c r="E13480" t="s">
        <v>36</v>
      </c>
      <c r="F13480">
        <v>79</v>
      </c>
      <c r="G13480">
        <v>193</v>
      </c>
      <c r="H13480">
        <v>0</v>
      </c>
      <c r="I13480">
        <v>0</v>
      </c>
      <c r="J13480">
        <v>7</v>
      </c>
      <c r="K13480">
        <v>0</v>
      </c>
      <c r="L13480" t="s">
        <v>62</v>
      </c>
      <c r="M13480" t="s">
        <v>241</v>
      </c>
      <c r="N13480" t="s">
        <v>118</v>
      </c>
      <c r="O13480" t="s">
        <v>22</v>
      </c>
      <c r="P13480" t="s">
        <v>23</v>
      </c>
      <c r="Q13480" t="s">
        <v>24</v>
      </c>
    </row>
    <row r="13481" spans="1:17" x14ac:dyDescent="0.2">
      <c r="A13481" s="2">
        <v>40460</v>
      </c>
      <c r="B13481" t="s">
        <v>211</v>
      </c>
      <c r="C13481" t="s">
        <v>110</v>
      </c>
      <c r="D13481" t="s">
        <v>36</v>
      </c>
      <c r="E13481" t="s">
        <v>36</v>
      </c>
      <c r="F13481">
        <v>111</v>
      </c>
      <c r="G13481">
        <v>95</v>
      </c>
      <c r="H13481">
        <v>0</v>
      </c>
      <c r="I13481">
        <v>0</v>
      </c>
      <c r="J13481">
        <v>0</v>
      </c>
      <c r="K13481">
        <v>1</v>
      </c>
      <c r="L13481" t="s">
        <v>62</v>
      </c>
      <c r="M13481" t="s">
        <v>373</v>
      </c>
      <c r="N13481" t="s">
        <v>211</v>
      </c>
      <c r="O13481" t="s">
        <v>22</v>
      </c>
      <c r="P13481" t="s">
        <v>23</v>
      </c>
      <c r="Q13481" t="s">
        <v>41</v>
      </c>
    </row>
    <row r="13482" spans="1:17" x14ac:dyDescent="0.2">
      <c r="A13482" s="2">
        <v>40460</v>
      </c>
      <c r="B13482" t="s">
        <v>176</v>
      </c>
      <c r="C13482" t="s">
        <v>107</v>
      </c>
      <c r="D13482" t="s">
        <v>115</v>
      </c>
      <c r="E13482" t="s">
        <v>19</v>
      </c>
      <c r="F13482">
        <v>90</v>
      </c>
      <c r="G13482">
        <v>10</v>
      </c>
      <c r="H13482">
        <v>0</v>
      </c>
      <c r="I13482">
        <v>0</v>
      </c>
      <c r="J13482">
        <v>0</v>
      </c>
      <c r="K13482">
        <v>2</v>
      </c>
      <c r="L13482" t="s">
        <v>28</v>
      </c>
      <c r="M13482" t="s">
        <v>300</v>
      </c>
      <c r="N13482" t="s">
        <v>176</v>
      </c>
      <c r="O13482" t="s">
        <v>22</v>
      </c>
      <c r="P13482" t="s">
        <v>23</v>
      </c>
      <c r="Q13482" t="s">
        <v>41</v>
      </c>
    </row>
    <row r="13483" spans="1:17" x14ac:dyDescent="0.2">
      <c r="A13483" s="2">
        <v>40460</v>
      </c>
      <c r="B13483" t="s">
        <v>77</v>
      </c>
      <c r="C13483" t="s">
        <v>90</v>
      </c>
      <c r="D13483" t="s">
        <v>27</v>
      </c>
      <c r="E13483" t="s">
        <v>50</v>
      </c>
      <c r="F13483">
        <v>18</v>
      </c>
      <c r="G13483">
        <v>66</v>
      </c>
      <c r="H13483">
        <v>0</v>
      </c>
      <c r="I13483">
        <v>0</v>
      </c>
      <c r="J13483">
        <v>2</v>
      </c>
      <c r="K13483">
        <v>2</v>
      </c>
      <c r="L13483" t="s">
        <v>28</v>
      </c>
      <c r="M13483" t="s">
        <v>348</v>
      </c>
      <c r="N13483" t="s">
        <v>77</v>
      </c>
      <c r="O13483" t="s">
        <v>22</v>
      </c>
      <c r="P13483" t="s">
        <v>23</v>
      </c>
      <c r="Q13483" t="s">
        <v>30</v>
      </c>
    </row>
    <row r="13484" spans="1:17" x14ac:dyDescent="0.2">
      <c r="A13484" s="2">
        <v>40461</v>
      </c>
      <c r="B13484" t="s">
        <v>660</v>
      </c>
      <c r="C13484" t="s">
        <v>150</v>
      </c>
      <c r="D13484" t="s">
        <v>36</v>
      </c>
      <c r="E13484" t="s">
        <v>36</v>
      </c>
      <c r="F13484">
        <v>172</v>
      </c>
      <c r="G13484">
        <v>35</v>
      </c>
      <c r="H13484">
        <v>0</v>
      </c>
      <c r="I13484">
        <v>0</v>
      </c>
      <c r="J13484">
        <v>2</v>
      </c>
      <c r="K13484">
        <v>0</v>
      </c>
      <c r="L13484" t="s">
        <v>62</v>
      </c>
      <c r="M13484" t="s">
        <v>661</v>
      </c>
      <c r="N13484" t="s">
        <v>660</v>
      </c>
      <c r="O13484" t="s">
        <v>22</v>
      </c>
      <c r="P13484" t="s">
        <v>23</v>
      </c>
      <c r="Q13484" t="s">
        <v>24</v>
      </c>
    </row>
    <row r="13485" spans="1:17" x14ac:dyDescent="0.2">
      <c r="A13485" s="2">
        <v>40461</v>
      </c>
      <c r="B13485" t="s">
        <v>61</v>
      </c>
      <c r="C13485" t="s">
        <v>46</v>
      </c>
      <c r="D13485" t="s">
        <v>36</v>
      </c>
      <c r="E13485" t="s">
        <v>36</v>
      </c>
      <c r="F13485">
        <v>117</v>
      </c>
      <c r="G13485">
        <v>142</v>
      </c>
      <c r="H13485">
        <v>0</v>
      </c>
      <c r="I13485">
        <v>0</v>
      </c>
      <c r="J13485">
        <v>3</v>
      </c>
      <c r="K13485">
        <v>1</v>
      </c>
      <c r="L13485" t="s">
        <v>62</v>
      </c>
      <c r="M13485" t="s">
        <v>429</v>
      </c>
      <c r="N13485" t="s">
        <v>61</v>
      </c>
      <c r="O13485" t="s">
        <v>22</v>
      </c>
      <c r="P13485" t="s">
        <v>23</v>
      </c>
      <c r="Q13485" t="s">
        <v>24</v>
      </c>
    </row>
    <row r="13486" spans="1:17" x14ac:dyDescent="0.2">
      <c r="A13486" s="2">
        <v>40461</v>
      </c>
      <c r="B13486" t="s">
        <v>199</v>
      </c>
      <c r="C13486" t="s">
        <v>380</v>
      </c>
      <c r="D13486" t="s">
        <v>36</v>
      </c>
      <c r="E13486" t="s">
        <v>36</v>
      </c>
      <c r="F13486">
        <v>20</v>
      </c>
      <c r="G13486">
        <v>101</v>
      </c>
      <c r="H13486">
        <v>0</v>
      </c>
      <c r="I13486">
        <v>0</v>
      </c>
      <c r="J13486">
        <v>0</v>
      </c>
      <c r="K13486">
        <v>0</v>
      </c>
      <c r="L13486" t="s">
        <v>62</v>
      </c>
      <c r="M13486" t="s">
        <v>627</v>
      </c>
      <c r="N13486" t="s">
        <v>199</v>
      </c>
      <c r="O13486" t="s">
        <v>22</v>
      </c>
      <c r="P13486" t="s">
        <v>23</v>
      </c>
      <c r="Q13486" t="s">
        <v>30</v>
      </c>
    </row>
    <row r="13487" spans="1:17" x14ac:dyDescent="0.2">
      <c r="A13487" s="2">
        <v>40461</v>
      </c>
      <c r="B13487" t="s">
        <v>34</v>
      </c>
      <c r="C13487" t="s">
        <v>135</v>
      </c>
      <c r="D13487" t="s">
        <v>36</v>
      </c>
      <c r="E13487" t="s">
        <v>36</v>
      </c>
      <c r="F13487">
        <v>81</v>
      </c>
      <c r="G13487">
        <v>34</v>
      </c>
      <c r="H13487">
        <v>0</v>
      </c>
      <c r="I13487">
        <v>0</v>
      </c>
      <c r="J13487">
        <v>1</v>
      </c>
      <c r="K13487">
        <v>0</v>
      </c>
      <c r="L13487" t="s">
        <v>62</v>
      </c>
      <c r="M13487" t="s">
        <v>37</v>
      </c>
      <c r="N13487" t="s">
        <v>34</v>
      </c>
      <c r="O13487" t="s">
        <v>22</v>
      </c>
      <c r="P13487" t="s">
        <v>23</v>
      </c>
      <c r="Q13487" t="s">
        <v>24</v>
      </c>
    </row>
    <row r="13488" spans="1:17" x14ac:dyDescent="0.2">
      <c r="A13488" s="2">
        <v>40461</v>
      </c>
      <c r="B13488" t="s">
        <v>185</v>
      </c>
      <c r="C13488" t="s">
        <v>282</v>
      </c>
      <c r="D13488" t="s">
        <v>27</v>
      </c>
      <c r="E13488" t="s">
        <v>19</v>
      </c>
      <c r="F13488">
        <v>75</v>
      </c>
      <c r="G13488">
        <v>97</v>
      </c>
      <c r="H13488">
        <v>0</v>
      </c>
      <c r="I13488">
        <v>0</v>
      </c>
      <c r="J13488">
        <v>1</v>
      </c>
      <c r="K13488">
        <v>0</v>
      </c>
      <c r="L13488" t="s">
        <v>28</v>
      </c>
      <c r="M13488" t="s">
        <v>412</v>
      </c>
      <c r="N13488" t="s">
        <v>185</v>
      </c>
      <c r="O13488" t="s">
        <v>22</v>
      </c>
      <c r="P13488" t="s">
        <v>23</v>
      </c>
      <c r="Q13488" t="s">
        <v>24</v>
      </c>
    </row>
    <row r="13489" spans="1:17" x14ac:dyDescent="0.2">
      <c r="A13489" s="2">
        <v>40461</v>
      </c>
      <c r="B13489" t="s">
        <v>718</v>
      </c>
      <c r="C13489" t="s">
        <v>138</v>
      </c>
      <c r="D13489" t="s">
        <v>36</v>
      </c>
      <c r="E13489" t="s">
        <v>36</v>
      </c>
      <c r="F13489">
        <v>107</v>
      </c>
      <c r="G13489">
        <v>74</v>
      </c>
      <c r="H13489">
        <v>0</v>
      </c>
      <c r="I13489">
        <v>0</v>
      </c>
      <c r="J13489">
        <v>1</v>
      </c>
      <c r="K13489">
        <v>0</v>
      </c>
      <c r="L13489" t="s">
        <v>62</v>
      </c>
      <c r="M13489" t="s">
        <v>657</v>
      </c>
      <c r="N13489" t="s">
        <v>718</v>
      </c>
      <c r="O13489" t="s">
        <v>22</v>
      </c>
      <c r="P13489" t="s">
        <v>23</v>
      </c>
      <c r="Q13489" t="s">
        <v>24</v>
      </c>
    </row>
    <row r="13490" spans="1:17" x14ac:dyDescent="0.2">
      <c r="A13490" s="2">
        <v>40461</v>
      </c>
      <c r="B13490" t="s">
        <v>378</v>
      </c>
      <c r="C13490" t="s">
        <v>374</v>
      </c>
      <c r="D13490" t="s">
        <v>36</v>
      </c>
      <c r="E13490" t="s">
        <v>36</v>
      </c>
      <c r="F13490">
        <v>154</v>
      </c>
      <c r="G13490">
        <v>135</v>
      </c>
      <c r="H13490">
        <v>0</v>
      </c>
      <c r="I13490">
        <v>0</v>
      </c>
      <c r="J13490">
        <v>0</v>
      </c>
      <c r="K13490">
        <v>1</v>
      </c>
      <c r="L13490" t="s">
        <v>62</v>
      </c>
      <c r="M13490" t="s">
        <v>379</v>
      </c>
      <c r="N13490" t="s">
        <v>378</v>
      </c>
      <c r="O13490" t="s">
        <v>22</v>
      </c>
      <c r="P13490" t="s">
        <v>23</v>
      </c>
      <c r="Q13490" t="s">
        <v>41</v>
      </c>
    </row>
    <row r="13491" spans="1:17" x14ac:dyDescent="0.2">
      <c r="A13491" s="2">
        <v>40461</v>
      </c>
      <c r="B13491" t="s">
        <v>237</v>
      </c>
      <c r="C13491" t="s">
        <v>183</v>
      </c>
      <c r="D13491" t="s">
        <v>36</v>
      </c>
      <c r="E13491" t="s">
        <v>36</v>
      </c>
      <c r="F13491">
        <v>154</v>
      </c>
      <c r="G13491">
        <v>9</v>
      </c>
      <c r="H13491">
        <v>0</v>
      </c>
      <c r="I13491">
        <v>0</v>
      </c>
      <c r="J13491">
        <v>1</v>
      </c>
      <c r="K13491">
        <v>0</v>
      </c>
      <c r="L13491" t="s">
        <v>62</v>
      </c>
      <c r="M13491" t="s">
        <v>366</v>
      </c>
      <c r="N13491" t="s">
        <v>237</v>
      </c>
      <c r="O13491" t="s">
        <v>22</v>
      </c>
      <c r="P13491" t="s">
        <v>23</v>
      </c>
      <c r="Q13491" t="s">
        <v>24</v>
      </c>
    </row>
    <row r="13492" spans="1:17" x14ac:dyDescent="0.2">
      <c r="A13492" s="2">
        <v>40461</v>
      </c>
      <c r="B13492" t="s">
        <v>35</v>
      </c>
      <c r="C13492" t="s">
        <v>149</v>
      </c>
      <c r="D13492" t="s">
        <v>36</v>
      </c>
      <c r="E13492" t="s">
        <v>36</v>
      </c>
      <c r="F13492">
        <v>132</v>
      </c>
      <c r="G13492">
        <v>58</v>
      </c>
      <c r="H13492">
        <v>0</v>
      </c>
      <c r="I13492">
        <v>0</v>
      </c>
      <c r="J13492">
        <v>0</v>
      </c>
      <c r="K13492">
        <v>0</v>
      </c>
      <c r="L13492" t="s">
        <v>62</v>
      </c>
      <c r="M13492" t="s">
        <v>200</v>
      </c>
      <c r="N13492" t="s">
        <v>35</v>
      </c>
      <c r="O13492" t="s">
        <v>22</v>
      </c>
      <c r="P13492" t="s">
        <v>23</v>
      </c>
      <c r="Q13492" t="s">
        <v>30</v>
      </c>
    </row>
    <row r="13493" spans="1:17" x14ac:dyDescent="0.2">
      <c r="A13493" s="2">
        <v>40461</v>
      </c>
      <c r="B13493" t="s">
        <v>453</v>
      </c>
      <c r="C13493" t="s">
        <v>901</v>
      </c>
      <c r="D13493" t="s">
        <v>27</v>
      </c>
      <c r="E13493" t="s">
        <v>27</v>
      </c>
      <c r="F13493">
        <v>151</v>
      </c>
      <c r="G13493">
        <v>203</v>
      </c>
      <c r="H13493">
        <v>0</v>
      </c>
      <c r="I13493">
        <v>0</v>
      </c>
      <c r="J13493">
        <v>4</v>
      </c>
      <c r="K13493">
        <v>0</v>
      </c>
      <c r="L13493" t="s">
        <v>230</v>
      </c>
      <c r="M13493" t="s">
        <v>632</v>
      </c>
      <c r="N13493" t="s">
        <v>512</v>
      </c>
      <c r="O13493" t="s">
        <v>122</v>
      </c>
      <c r="P13493" t="s">
        <v>23</v>
      </c>
      <c r="Q13493" t="s">
        <v>24</v>
      </c>
    </row>
    <row r="13494" spans="1:17" x14ac:dyDescent="0.2">
      <c r="A13494" s="2">
        <v>40461</v>
      </c>
      <c r="B13494" t="s">
        <v>365</v>
      </c>
      <c r="C13494" t="s">
        <v>128</v>
      </c>
      <c r="D13494" t="s">
        <v>36</v>
      </c>
      <c r="E13494" t="s">
        <v>36</v>
      </c>
      <c r="F13494">
        <v>84</v>
      </c>
      <c r="G13494">
        <v>56</v>
      </c>
      <c r="H13494">
        <v>0</v>
      </c>
      <c r="I13494">
        <v>0</v>
      </c>
      <c r="J13494">
        <v>1</v>
      </c>
      <c r="K13494">
        <v>2</v>
      </c>
      <c r="L13494" t="s">
        <v>62</v>
      </c>
      <c r="M13494" t="s">
        <v>400</v>
      </c>
      <c r="N13494" t="s">
        <v>365</v>
      </c>
      <c r="O13494" t="s">
        <v>22</v>
      </c>
      <c r="P13494" t="s">
        <v>23</v>
      </c>
      <c r="Q13494" t="s">
        <v>41</v>
      </c>
    </row>
    <row r="13495" spans="1:17" x14ac:dyDescent="0.2">
      <c r="A13495" s="2">
        <v>40461</v>
      </c>
      <c r="B13495" t="s">
        <v>45</v>
      </c>
      <c r="C13495" t="s">
        <v>548</v>
      </c>
      <c r="D13495" t="s">
        <v>36</v>
      </c>
      <c r="E13495" t="s">
        <v>36</v>
      </c>
      <c r="F13495">
        <v>118</v>
      </c>
      <c r="G13495">
        <v>76</v>
      </c>
      <c r="H13495">
        <v>0</v>
      </c>
      <c r="I13495">
        <v>0</v>
      </c>
      <c r="J13495">
        <v>0</v>
      </c>
      <c r="K13495">
        <v>0</v>
      </c>
      <c r="L13495" t="s">
        <v>62</v>
      </c>
      <c r="M13495" t="s">
        <v>47</v>
      </c>
      <c r="N13495" t="s">
        <v>45</v>
      </c>
      <c r="O13495" t="s">
        <v>22</v>
      </c>
      <c r="P13495" t="s">
        <v>23</v>
      </c>
      <c r="Q13495" t="s">
        <v>30</v>
      </c>
    </row>
    <row r="13496" spans="1:17" x14ac:dyDescent="0.2">
      <c r="A13496" s="2">
        <v>40462</v>
      </c>
      <c r="B13496" t="s">
        <v>25</v>
      </c>
      <c r="C13496" t="s">
        <v>168</v>
      </c>
      <c r="D13496" t="s">
        <v>19</v>
      </c>
      <c r="E13496" t="s">
        <v>50</v>
      </c>
      <c r="F13496">
        <v>4</v>
      </c>
      <c r="G13496">
        <v>26</v>
      </c>
      <c r="H13496">
        <v>0</v>
      </c>
      <c r="I13496">
        <v>0</v>
      </c>
      <c r="J13496">
        <v>2</v>
      </c>
      <c r="K13496">
        <v>0</v>
      </c>
      <c r="L13496" t="s">
        <v>28</v>
      </c>
      <c r="M13496" t="s">
        <v>984</v>
      </c>
      <c r="N13496" t="s">
        <v>89</v>
      </c>
      <c r="O13496" t="s">
        <v>122</v>
      </c>
      <c r="P13496" t="s">
        <v>23</v>
      </c>
      <c r="Q13496" t="s">
        <v>24</v>
      </c>
    </row>
    <row r="13497" spans="1:17" x14ac:dyDescent="0.2">
      <c r="A13497" s="2">
        <v>40463</v>
      </c>
      <c r="B13497" t="s">
        <v>286</v>
      </c>
      <c r="C13497" t="s">
        <v>737</v>
      </c>
      <c r="D13497" t="s">
        <v>50</v>
      </c>
      <c r="E13497" t="s">
        <v>50</v>
      </c>
      <c r="F13497">
        <v>105</v>
      </c>
      <c r="G13497">
        <v>202</v>
      </c>
      <c r="H13497">
        <v>0</v>
      </c>
      <c r="I13497">
        <v>0</v>
      </c>
      <c r="J13497">
        <v>4</v>
      </c>
      <c r="K13497">
        <v>0</v>
      </c>
      <c r="L13497" t="s">
        <v>291</v>
      </c>
      <c r="M13497" t="s">
        <v>359</v>
      </c>
      <c r="N13497" t="s">
        <v>286</v>
      </c>
      <c r="O13497" t="s">
        <v>22</v>
      </c>
      <c r="P13497" t="s">
        <v>23</v>
      </c>
      <c r="Q13497" t="s">
        <v>24</v>
      </c>
    </row>
    <row r="13498" spans="1:17" x14ac:dyDescent="0.2">
      <c r="A13498" s="2">
        <v>40463</v>
      </c>
      <c r="B13498" t="s">
        <v>386</v>
      </c>
      <c r="C13498" t="s">
        <v>180</v>
      </c>
      <c r="D13498" t="s">
        <v>50</v>
      </c>
      <c r="E13498" t="s">
        <v>50</v>
      </c>
      <c r="F13498">
        <v>102</v>
      </c>
      <c r="G13498">
        <v>21</v>
      </c>
      <c r="H13498">
        <v>0</v>
      </c>
      <c r="I13498">
        <v>0</v>
      </c>
      <c r="J13498">
        <v>1</v>
      </c>
      <c r="K13498">
        <v>0</v>
      </c>
      <c r="L13498" t="s">
        <v>291</v>
      </c>
      <c r="M13498" t="s">
        <v>595</v>
      </c>
      <c r="N13498" t="s">
        <v>386</v>
      </c>
      <c r="O13498" t="s">
        <v>22</v>
      </c>
      <c r="P13498" t="s">
        <v>23</v>
      </c>
      <c r="Q13498" t="s">
        <v>24</v>
      </c>
    </row>
    <row r="13499" spans="1:17" x14ac:dyDescent="0.2">
      <c r="A13499" s="2">
        <v>40463</v>
      </c>
      <c r="B13499" t="s">
        <v>402</v>
      </c>
      <c r="C13499" t="s">
        <v>449</v>
      </c>
      <c r="D13499" t="s">
        <v>115</v>
      </c>
      <c r="E13499" t="s">
        <v>115</v>
      </c>
      <c r="F13499">
        <v>77</v>
      </c>
      <c r="G13499">
        <v>97</v>
      </c>
      <c r="H13499">
        <v>0</v>
      </c>
      <c r="I13499">
        <v>0</v>
      </c>
      <c r="J13499">
        <v>2</v>
      </c>
      <c r="K13499">
        <v>4</v>
      </c>
      <c r="L13499" t="s">
        <v>28</v>
      </c>
      <c r="M13499" t="s">
        <v>1002</v>
      </c>
      <c r="N13499" t="s">
        <v>402</v>
      </c>
      <c r="O13499" t="s">
        <v>22</v>
      </c>
      <c r="P13499" t="s">
        <v>23</v>
      </c>
      <c r="Q13499" t="s">
        <v>41</v>
      </c>
    </row>
    <row r="13500" spans="1:17" x14ac:dyDescent="0.2">
      <c r="A13500" s="2">
        <v>40463</v>
      </c>
      <c r="B13500" t="s">
        <v>317</v>
      </c>
      <c r="C13500" t="s">
        <v>85</v>
      </c>
      <c r="D13500" t="s">
        <v>50</v>
      </c>
      <c r="E13500" t="s">
        <v>50</v>
      </c>
      <c r="F13500">
        <v>55</v>
      </c>
      <c r="G13500">
        <v>67</v>
      </c>
      <c r="H13500">
        <v>0</v>
      </c>
      <c r="I13500">
        <v>0</v>
      </c>
      <c r="J13500">
        <v>2</v>
      </c>
      <c r="K13500">
        <v>0</v>
      </c>
      <c r="L13500" t="s">
        <v>291</v>
      </c>
      <c r="M13500" t="s">
        <v>394</v>
      </c>
      <c r="N13500" t="s">
        <v>317</v>
      </c>
      <c r="O13500" t="s">
        <v>22</v>
      </c>
      <c r="P13500" t="s">
        <v>23</v>
      </c>
      <c r="Q13500" t="s">
        <v>24</v>
      </c>
    </row>
    <row r="13501" spans="1:17" x14ac:dyDescent="0.2">
      <c r="A13501" s="2">
        <v>40463</v>
      </c>
      <c r="B13501" t="s">
        <v>147</v>
      </c>
      <c r="C13501" t="s">
        <v>69</v>
      </c>
      <c r="D13501" t="s">
        <v>50</v>
      </c>
      <c r="E13501" t="s">
        <v>50</v>
      </c>
      <c r="F13501">
        <v>62</v>
      </c>
      <c r="G13501">
        <v>61</v>
      </c>
      <c r="H13501">
        <v>0</v>
      </c>
      <c r="I13501">
        <v>0</v>
      </c>
      <c r="J13501">
        <v>4</v>
      </c>
      <c r="K13501">
        <v>4</v>
      </c>
      <c r="L13501" t="s">
        <v>291</v>
      </c>
      <c r="M13501" t="s">
        <v>148</v>
      </c>
      <c r="N13501" t="s">
        <v>147</v>
      </c>
      <c r="O13501" t="s">
        <v>22</v>
      </c>
      <c r="P13501" t="s">
        <v>23</v>
      </c>
      <c r="Q13501" t="s">
        <v>30</v>
      </c>
    </row>
    <row r="13502" spans="1:17" x14ac:dyDescent="0.2">
      <c r="A13502" s="2">
        <v>40463</v>
      </c>
      <c r="B13502" t="s">
        <v>87</v>
      </c>
      <c r="C13502" t="s">
        <v>113</v>
      </c>
      <c r="D13502" t="s">
        <v>50</v>
      </c>
      <c r="E13502" t="s">
        <v>115</v>
      </c>
      <c r="F13502">
        <v>54</v>
      </c>
      <c r="G13502">
        <v>73</v>
      </c>
      <c r="H13502">
        <v>0</v>
      </c>
      <c r="I13502">
        <v>0</v>
      </c>
      <c r="J13502">
        <v>2</v>
      </c>
      <c r="K13502">
        <v>0</v>
      </c>
      <c r="L13502" t="s">
        <v>28</v>
      </c>
      <c r="M13502" t="s">
        <v>181</v>
      </c>
      <c r="N13502" t="s">
        <v>180</v>
      </c>
      <c r="O13502" t="s">
        <v>122</v>
      </c>
      <c r="P13502" t="s">
        <v>23</v>
      </c>
      <c r="Q13502" t="s">
        <v>24</v>
      </c>
    </row>
    <row r="13503" spans="1:17" x14ac:dyDescent="0.2">
      <c r="A13503" s="2">
        <v>40463</v>
      </c>
      <c r="B13503" t="s">
        <v>182</v>
      </c>
      <c r="C13503" t="s">
        <v>18</v>
      </c>
      <c r="D13503" t="s">
        <v>115</v>
      </c>
      <c r="E13503" t="s">
        <v>19</v>
      </c>
      <c r="F13503">
        <v>82</v>
      </c>
      <c r="G13503">
        <v>7</v>
      </c>
      <c r="H13503">
        <v>0</v>
      </c>
      <c r="I13503">
        <v>0</v>
      </c>
      <c r="J13503">
        <v>0</v>
      </c>
      <c r="K13503">
        <v>4</v>
      </c>
      <c r="L13503" t="s">
        <v>28</v>
      </c>
      <c r="M13503" t="s">
        <v>1070</v>
      </c>
      <c r="N13503" t="s">
        <v>182</v>
      </c>
      <c r="O13503" t="s">
        <v>22</v>
      </c>
      <c r="P13503" t="s">
        <v>23</v>
      </c>
      <c r="Q13503" t="s">
        <v>41</v>
      </c>
    </row>
    <row r="13504" spans="1:17" x14ac:dyDescent="0.2">
      <c r="A13504" s="2">
        <v>40463</v>
      </c>
      <c r="B13504" t="s">
        <v>131</v>
      </c>
      <c r="C13504" t="s">
        <v>210</v>
      </c>
      <c r="D13504" t="s">
        <v>27</v>
      </c>
      <c r="E13504" t="s">
        <v>27</v>
      </c>
      <c r="F13504">
        <v>53</v>
      </c>
      <c r="G13504">
        <v>110</v>
      </c>
      <c r="H13504">
        <v>0</v>
      </c>
      <c r="I13504">
        <v>0</v>
      </c>
      <c r="J13504">
        <v>2</v>
      </c>
      <c r="K13504">
        <v>1</v>
      </c>
      <c r="L13504" t="s">
        <v>28</v>
      </c>
      <c r="M13504" t="s">
        <v>1450</v>
      </c>
      <c r="N13504" t="s">
        <v>131</v>
      </c>
      <c r="O13504" t="s">
        <v>22</v>
      </c>
      <c r="P13504" t="s">
        <v>23</v>
      </c>
      <c r="Q13504" t="s">
        <v>24</v>
      </c>
    </row>
    <row r="13505" spans="1:17" x14ac:dyDescent="0.2">
      <c r="A13505" s="2">
        <v>40463</v>
      </c>
      <c r="B13505" t="s">
        <v>274</v>
      </c>
      <c r="C13505" t="s">
        <v>49</v>
      </c>
      <c r="D13505" t="s">
        <v>50</v>
      </c>
      <c r="E13505" t="s">
        <v>50</v>
      </c>
      <c r="F13505">
        <v>11</v>
      </c>
      <c r="G13505">
        <v>14</v>
      </c>
      <c r="H13505">
        <v>0</v>
      </c>
      <c r="I13505">
        <v>0</v>
      </c>
      <c r="J13505">
        <v>2</v>
      </c>
      <c r="K13505">
        <v>1</v>
      </c>
      <c r="L13505" t="s">
        <v>28</v>
      </c>
      <c r="M13505" t="s">
        <v>333</v>
      </c>
      <c r="N13505" t="s">
        <v>274</v>
      </c>
      <c r="O13505" t="s">
        <v>22</v>
      </c>
      <c r="P13505" t="s">
        <v>23</v>
      </c>
      <c r="Q13505" t="s">
        <v>24</v>
      </c>
    </row>
    <row r="13506" spans="1:17" x14ac:dyDescent="0.2">
      <c r="A13506" s="2">
        <v>40463</v>
      </c>
      <c r="B13506" t="s">
        <v>72</v>
      </c>
      <c r="C13506" t="s">
        <v>145</v>
      </c>
      <c r="D13506" t="s">
        <v>50</v>
      </c>
      <c r="E13506" t="s">
        <v>50</v>
      </c>
      <c r="F13506">
        <v>29</v>
      </c>
      <c r="G13506">
        <v>43</v>
      </c>
      <c r="H13506">
        <v>0</v>
      </c>
      <c r="I13506">
        <v>0</v>
      </c>
      <c r="J13506">
        <v>2</v>
      </c>
      <c r="K13506">
        <v>0</v>
      </c>
      <c r="L13506" t="s">
        <v>291</v>
      </c>
      <c r="M13506" t="s">
        <v>74</v>
      </c>
      <c r="N13506" t="s">
        <v>72</v>
      </c>
      <c r="O13506" t="s">
        <v>22</v>
      </c>
      <c r="P13506" t="s">
        <v>23</v>
      </c>
      <c r="Q13506" t="s">
        <v>24</v>
      </c>
    </row>
    <row r="13507" spans="1:17" x14ac:dyDescent="0.2">
      <c r="A13507" s="2">
        <v>40463</v>
      </c>
      <c r="B13507" t="s">
        <v>31</v>
      </c>
      <c r="C13507" t="s">
        <v>90</v>
      </c>
      <c r="D13507" t="s">
        <v>19</v>
      </c>
      <c r="E13507" t="s">
        <v>50</v>
      </c>
      <c r="F13507">
        <v>72</v>
      </c>
      <c r="G13507">
        <v>66</v>
      </c>
      <c r="H13507">
        <v>0</v>
      </c>
      <c r="I13507">
        <v>0</v>
      </c>
      <c r="J13507">
        <v>2</v>
      </c>
      <c r="K13507">
        <v>2</v>
      </c>
      <c r="L13507" t="s">
        <v>28</v>
      </c>
      <c r="M13507" t="s">
        <v>327</v>
      </c>
      <c r="N13507" t="s">
        <v>56</v>
      </c>
      <c r="O13507" t="s">
        <v>122</v>
      </c>
      <c r="P13507" t="s">
        <v>23</v>
      </c>
      <c r="Q13507" t="s">
        <v>30</v>
      </c>
    </row>
    <row r="13508" spans="1:17" x14ac:dyDescent="0.2">
      <c r="A13508" s="2">
        <v>40463</v>
      </c>
      <c r="B13508" t="s">
        <v>89</v>
      </c>
      <c r="C13508" t="s">
        <v>1279</v>
      </c>
      <c r="D13508" t="s">
        <v>50</v>
      </c>
      <c r="E13508" t="s">
        <v>50</v>
      </c>
      <c r="F13508">
        <v>6</v>
      </c>
      <c r="G13508">
        <v>40</v>
      </c>
      <c r="H13508">
        <v>0</v>
      </c>
      <c r="I13508">
        <v>0</v>
      </c>
      <c r="J13508">
        <v>0</v>
      </c>
      <c r="K13508">
        <v>0</v>
      </c>
      <c r="L13508" t="s">
        <v>291</v>
      </c>
      <c r="M13508" t="s">
        <v>91</v>
      </c>
      <c r="N13508" t="s">
        <v>89</v>
      </c>
      <c r="O13508" t="s">
        <v>22</v>
      </c>
      <c r="P13508" t="s">
        <v>23</v>
      </c>
      <c r="Q13508" t="s">
        <v>30</v>
      </c>
    </row>
    <row r="13509" spans="1:17" x14ac:dyDescent="0.2">
      <c r="A13509" s="2">
        <v>40463</v>
      </c>
      <c r="B13509" t="s">
        <v>802</v>
      </c>
      <c r="C13509" t="s">
        <v>351</v>
      </c>
      <c r="D13509" t="s">
        <v>36</v>
      </c>
      <c r="E13509" t="s">
        <v>36</v>
      </c>
      <c r="F13509">
        <v>164</v>
      </c>
      <c r="G13509">
        <v>82</v>
      </c>
      <c r="H13509">
        <v>0</v>
      </c>
      <c r="I13509">
        <v>0</v>
      </c>
      <c r="J13509">
        <v>2</v>
      </c>
      <c r="K13509">
        <v>1</v>
      </c>
      <c r="L13509" t="s">
        <v>28</v>
      </c>
      <c r="M13509" t="s">
        <v>916</v>
      </c>
      <c r="N13509" t="s">
        <v>802</v>
      </c>
      <c r="O13509" t="s">
        <v>22</v>
      </c>
      <c r="P13509" t="s">
        <v>23</v>
      </c>
      <c r="Q13509" t="s">
        <v>24</v>
      </c>
    </row>
    <row r="13510" spans="1:17" x14ac:dyDescent="0.2">
      <c r="A13510" s="2">
        <v>40463</v>
      </c>
      <c r="B13510" t="s">
        <v>81</v>
      </c>
      <c r="C13510" t="s">
        <v>249</v>
      </c>
      <c r="D13510" t="s">
        <v>50</v>
      </c>
      <c r="E13510" t="s">
        <v>50</v>
      </c>
      <c r="F13510">
        <v>86</v>
      </c>
      <c r="G13510">
        <v>19</v>
      </c>
      <c r="H13510">
        <v>0</v>
      </c>
      <c r="I13510">
        <v>0</v>
      </c>
      <c r="J13510">
        <v>0</v>
      </c>
      <c r="K13510">
        <v>1</v>
      </c>
      <c r="L13510" t="s">
        <v>291</v>
      </c>
      <c r="M13510" t="s">
        <v>83</v>
      </c>
      <c r="N13510" t="s">
        <v>81</v>
      </c>
      <c r="O13510" t="s">
        <v>22</v>
      </c>
      <c r="P13510" t="s">
        <v>23</v>
      </c>
      <c r="Q13510" t="s">
        <v>41</v>
      </c>
    </row>
    <row r="13511" spans="1:17" x14ac:dyDescent="0.2">
      <c r="A13511" s="2">
        <v>40463</v>
      </c>
      <c r="B13511" t="s">
        <v>48</v>
      </c>
      <c r="C13511" t="s">
        <v>100</v>
      </c>
      <c r="D13511" t="s">
        <v>50</v>
      </c>
      <c r="E13511" t="s">
        <v>50</v>
      </c>
      <c r="F13511">
        <v>138</v>
      </c>
      <c r="G13511">
        <v>45</v>
      </c>
      <c r="H13511">
        <v>0</v>
      </c>
      <c r="I13511">
        <v>0</v>
      </c>
      <c r="J13511">
        <v>1</v>
      </c>
      <c r="K13511">
        <v>1</v>
      </c>
      <c r="L13511" t="s">
        <v>291</v>
      </c>
      <c r="M13511" t="s">
        <v>51</v>
      </c>
      <c r="N13511" t="s">
        <v>48</v>
      </c>
      <c r="O13511" t="s">
        <v>22</v>
      </c>
      <c r="P13511" t="s">
        <v>23</v>
      </c>
      <c r="Q13511" t="s">
        <v>30</v>
      </c>
    </row>
    <row r="13512" spans="1:17" x14ac:dyDescent="0.2">
      <c r="A13512" s="2">
        <v>40463</v>
      </c>
      <c r="B13512" t="s">
        <v>70</v>
      </c>
      <c r="C13512" t="s">
        <v>94</v>
      </c>
      <c r="D13512" t="s">
        <v>50</v>
      </c>
      <c r="E13512" t="s">
        <v>50</v>
      </c>
      <c r="F13512">
        <v>64</v>
      </c>
      <c r="G13512">
        <v>51</v>
      </c>
      <c r="H13512">
        <v>0</v>
      </c>
      <c r="I13512">
        <v>0</v>
      </c>
      <c r="J13512">
        <v>1</v>
      </c>
      <c r="K13512">
        <v>2</v>
      </c>
      <c r="L13512" t="s">
        <v>291</v>
      </c>
      <c r="M13512" t="s">
        <v>383</v>
      </c>
      <c r="N13512" t="s">
        <v>70</v>
      </c>
      <c r="O13512" t="s">
        <v>22</v>
      </c>
      <c r="P13512" t="s">
        <v>23</v>
      </c>
      <c r="Q13512" t="s">
        <v>41</v>
      </c>
    </row>
    <row r="13513" spans="1:17" x14ac:dyDescent="0.2">
      <c r="A13513" s="2">
        <v>40463</v>
      </c>
      <c r="B13513" t="s">
        <v>67</v>
      </c>
      <c r="C13513" t="s">
        <v>97</v>
      </c>
      <c r="D13513" t="s">
        <v>50</v>
      </c>
      <c r="E13513" t="s">
        <v>50</v>
      </c>
      <c r="F13513">
        <v>27</v>
      </c>
      <c r="G13513">
        <v>130</v>
      </c>
      <c r="H13513">
        <v>0</v>
      </c>
      <c r="I13513">
        <v>0</v>
      </c>
      <c r="J13513">
        <v>2</v>
      </c>
      <c r="K13513">
        <v>0</v>
      </c>
      <c r="L13513" t="s">
        <v>291</v>
      </c>
      <c r="M13513" t="s">
        <v>1177</v>
      </c>
      <c r="N13513" t="s">
        <v>67</v>
      </c>
      <c r="O13513" t="s">
        <v>22</v>
      </c>
      <c r="P13513" t="s">
        <v>23</v>
      </c>
      <c r="Q13513" t="s">
        <v>24</v>
      </c>
    </row>
    <row r="13514" spans="1:17" x14ac:dyDescent="0.2">
      <c r="A13514" s="2">
        <v>40463</v>
      </c>
      <c r="B13514" t="s">
        <v>153</v>
      </c>
      <c r="C13514" t="s">
        <v>123</v>
      </c>
      <c r="D13514" t="s">
        <v>50</v>
      </c>
      <c r="E13514" t="s">
        <v>50</v>
      </c>
      <c r="F13514">
        <v>12</v>
      </c>
      <c r="G13514">
        <v>36</v>
      </c>
      <c r="H13514">
        <v>0</v>
      </c>
      <c r="I13514">
        <v>0</v>
      </c>
      <c r="J13514">
        <v>2</v>
      </c>
      <c r="K13514">
        <v>1</v>
      </c>
      <c r="L13514" t="s">
        <v>291</v>
      </c>
      <c r="M13514" t="s">
        <v>307</v>
      </c>
      <c r="N13514" t="s">
        <v>153</v>
      </c>
      <c r="O13514" t="s">
        <v>22</v>
      </c>
      <c r="P13514" t="s">
        <v>23</v>
      </c>
      <c r="Q13514" t="s">
        <v>24</v>
      </c>
    </row>
    <row r="13515" spans="1:17" x14ac:dyDescent="0.2">
      <c r="A13515" s="2">
        <v>40463</v>
      </c>
      <c r="B13515" t="s">
        <v>555</v>
      </c>
      <c r="C13515" t="s">
        <v>304</v>
      </c>
      <c r="D13515" t="s">
        <v>27</v>
      </c>
      <c r="E13515" t="s">
        <v>27</v>
      </c>
      <c r="F13515">
        <v>115</v>
      </c>
      <c r="G13515">
        <v>52</v>
      </c>
      <c r="H13515">
        <v>0</v>
      </c>
      <c r="I13515">
        <v>0</v>
      </c>
      <c r="J13515">
        <v>0</v>
      </c>
      <c r="K13515">
        <v>2</v>
      </c>
      <c r="L13515" t="s">
        <v>28</v>
      </c>
      <c r="M13515" t="s">
        <v>121</v>
      </c>
      <c r="N13515" t="s">
        <v>77</v>
      </c>
      <c r="O13515" t="s">
        <v>122</v>
      </c>
      <c r="P13515" t="s">
        <v>23</v>
      </c>
      <c r="Q13515" t="s">
        <v>41</v>
      </c>
    </row>
    <row r="13516" spans="1:17" x14ac:dyDescent="0.2">
      <c r="A13516" s="2">
        <v>40463</v>
      </c>
      <c r="B13516" t="s">
        <v>76</v>
      </c>
      <c r="C13516" t="s">
        <v>82</v>
      </c>
      <c r="D13516" t="s">
        <v>50</v>
      </c>
      <c r="E13516" t="s">
        <v>50</v>
      </c>
      <c r="F13516">
        <v>100</v>
      </c>
      <c r="G13516">
        <v>8</v>
      </c>
      <c r="H13516">
        <v>0</v>
      </c>
      <c r="I13516">
        <v>0</v>
      </c>
      <c r="J13516">
        <v>1</v>
      </c>
      <c r="K13516">
        <v>3</v>
      </c>
      <c r="L13516" t="s">
        <v>291</v>
      </c>
      <c r="M13516" t="s">
        <v>78</v>
      </c>
      <c r="N13516" t="s">
        <v>76</v>
      </c>
      <c r="O13516" t="s">
        <v>22</v>
      </c>
      <c r="P13516" t="s">
        <v>23</v>
      </c>
      <c r="Q13516" t="s">
        <v>41</v>
      </c>
    </row>
    <row r="13517" spans="1:17" x14ac:dyDescent="0.2">
      <c r="A13517" s="2">
        <v>40463</v>
      </c>
      <c r="B13517" t="s">
        <v>363</v>
      </c>
      <c r="C13517" t="s">
        <v>629</v>
      </c>
      <c r="D13517" t="s">
        <v>115</v>
      </c>
      <c r="E13517" t="s">
        <v>36</v>
      </c>
      <c r="F13517">
        <v>131</v>
      </c>
      <c r="G13517">
        <v>143</v>
      </c>
      <c r="H13517">
        <v>0</v>
      </c>
      <c r="I13517">
        <v>0</v>
      </c>
      <c r="J13517">
        <v>3</v>
      </c>
      <c r="K13517">
        <v>0</v>
      </c>
      <c r="L13517" t="s">
        <v>28</v>
      </c>
      <c r="M13517" t="s">
        <v>513</v>
      </c>
      <c r="N13517" t="s">
        <v>363</v>
      </c>
      <c r="O13517" t="s">
        <v>22</v>
      </c>
      <c r="P13517" t="s">
        <v>23</v>
      </c>
      <c r="Q13517" t="s">
        <v>24</v>
      </c>
    </row>
    <row r="13518" spans="1:17" x14ac:dyDescent="0.2">
      <c r="A13518" s="2">
        <v>40463</v>
      </c>
      <c r="B13518" t="s">
        <v>119</v>
      </c>
      <c r="C13518" t="s">
        <v>1204</v>
      </c>
      <c r="D13518" t="s">
        <v>50</v>
      </c>
      <c r="E13518" t="s">
        <v>50</v>
      </c>
      <c r="F13518">
        <v>13</v>
      </c>
      <c r="G13518">
        <v>15</v>
      </c>
      <c r="H13518">
        <v>0</v>
      </c>
      <c r="I13518">
        <v>0</v>
      </c>
      <c r="J13518">
        <v>3</v>
      </c>
      <c r="K13518">
        <v>0</v>
      </c>
      <c r="L13518" t="s">
        <v>291</v>
      </c>
      <c r="M13518" t="s">
        <v>667</v>
      </c>
      <c r="N13518" t="s">
        <v>119</v>
      </c>
      <c r="O13518" t="s">
        <v>22</v>
      </c>
      <c r="P13518" t="s">
        <v>23</v>
      </c>
      <c r="Q13518" t="s">
        <v>24</v>
      </c>
    </row>
    <row r="13519" spans="1:17" x14ac:dyDescent="0.2">
      <c r="A13519" s="2">
        <v>40463</v>
      </c>
      <c r="B13519" t="s">
        <v>560</v>
      </c>
      <c r="C13519" t="s">
        <v>129</v>
      </c>
      <c r="D13519" t="s">
        <v>50</v>
      </c>
      <c r="E13519" t="s">
        <v>50</v>
      </c>
      <c r="F13519">
        <v>126</v>
      </c>
      <c r="G13519">
        <v>3</v>
      </c>
      <c r="H13519">
        <v>0</v>
      </c>
      <c r="I13519">
        <v>0</v>
      </c>
      <c r="J13519">
        <v>0</v>
      </c>
      <c r="K13519">
        <v>3</v>
      </c>
      <c r="L13519" t="s">
        <v>291</v>
      </c>
      <c r="M13519" t="s">
        <v>1389</v>
      </c>
      <c r="N13519" t="s">
        <v>560</v>
      </c>
      <c r="O13519" t="s">
        <v>22</v>
      </c>
      <c r="P13519" t="s">
        <v>23</v>
      </c>
      <c r="Q13519" t="s">
        <v>41</v>
      </c>
    </row>
    <row r="13520" spans="1:17" x14ac:dyDescent="0.2">
      <c r="A13520" s="2">
        <v>40463</v>
      </c>
      <c r="B13520" t="s">
        <v>133</v>
      </c>
      <c r="C13520" t="s">
        <v>143</v>
      </c>
      <c r="D13520" t="s">
        <v>115</v>
      </c>
      <c r="E13520" t="s">
        <v>115</v>
      </c>
      <c r="F13520">
        <v>44</v>
      </c>
      <c r="G13520">
        <v>30</v>
      </c>
      <c r="H13520">
        <v>0</v>
      </c>
      <c r="I13520">
        <v>0</v>
      </c>
      <c r="J13520">
        <v>0</v>
      </c>
      <c r="K13520">
        <v>0</v>
      </c>
      <c r="L13520" t="s">
        <v>28</v>
      </c>
      <c r="M13520" t="s">
        <v>134</v>
      </c>
      <c r="N13520" t="s">
        <v>133</v>
      </c>
      <c r="O13520" t="s">
        <v>22</v>
      </c>
      <c r="P13520" t="s">
        <v>23</v>
      </c>
      <c r="Q13520" t="s">
        <v>30</v>
      </c>
    </row>
    <row r="13521" spans="1:17" x14ac:dyDescent="0.2">
      <c r="A13521" s="2">
        <v>40463</v>
      </c>
      <c r="B13521" t="s">
        <v>301</v>
      </c>
      <c r="C13521" t="s">
        <v>425</v>
      </c>
      <c r="D13521" t="s">
        <v>115</v>
      </c>
      <c r="E13521" t="s">
        <v>115</v>
      </c>
      <c r="F13521">
        <v>96</v>
      </c>
      <c r="G13521">
        <v>125</v>
      </c>
      <c r="H13521">
        <v>0</v>
      </c>
      <c r="I13521">
        <v>0</v>
      </c>
      <c r="J13521">
        <v>3</v>
      </c>
      <c r="K13521">
        <v>1</v>
      </c>
      <c r="L13521" t="s">
        <v>28</v>
      </c>
      <c r="M13521" t="s">
        <v>302</v>
      </c>
      <c r="N13521" t="s">
        <v>301</v>
      </c>
      <c r="O13521" t="s">
        <v>22</v>
      </c>
      <c r="P13521" t="s">
        <v>23</v>
      </c>
      <c r="Q13521" t="s">
        <v>24</v>
      </c>
    </row>
    <row r="13522" spans="1:17" x14ac:dyDescent="0.2">
      <c r="A13522" s="2">
        <v>40463</v>
      </c>
      <c r="B13522" t="s">
        <v>101</v>
      </c>
      <c r="C13522" t="s">
        <v>345</v>
      </c>
      <c r="D13522" t="s">
        <v>50</v>
      </c>
      <c r="E13522" t="s">
        <v>50</v>
      </c>
      <c r="F13522">
        <v>68</v>
      </c>
      <c r="G13522">
        <v>89</v>
      </c>
      <c r="H13522">
        <v>0</v>
      </c>
      <c r="I13522">
        <v>0</v>
      </c>
      <c r="J13522">
        <v>1</v>
      </c>
      <c r="K13522">
        <v>1</v>
      </c>
      <c r="L13522" t="s">
        <v>291</v>
      </c>
      <c r="M13522" t="s">
        <v>331</v>
      </c>
      <c r="N13522" t="s">
        <v>101</v>
      </c>
      <c r="O13522" t="s">
        <v>22</v>
      </c>
      <c r="P13522" t="s">
        <v>23</v>
      </c>
      <c r="Q13522" t="s">
        <v>30</v>
      </c>
    </row>
    <row r="13523" spans="1:17" x14ac:dyDescent="0.2">
      <c r="A13523" s="2">
        <v>40463</v>
      </c>
      <c r="B13523" t="s">
        <v>174</v>
      </c>
      <c r="C13523" t="s">
        <v>293</v>
      </c>
      <c r="D13523" t="s">
        <v>50</v>
      </c>
      <c r="E13523" t="s">
        <v>50</v>
      </c>
      <c r="F13523">
        <v>149</v>
      </c>
      <c r="G13523">
        <v>37</v>
      </c>
      <c r="H13523">
        <v>0</v>
      </c>
      <c r="I13523">
        <v>0</v>
      </c>
      <c r="J13523">
        <v>0</v>
      </c>
      <c r="K13523">
        <v>2</v>
      </c>
      <c r="L13523" t="s">
        <v>291</v>
      </c>
      <c r="M13523" t="s">
        <v>820</v>
      </c>
      <c r="N13523" t="s">
        <v>174</v>
      </c>
      <c r="O13523" t="s">
        <v>22</v>
      </c>
      <c r="P13523" t="s">
        <v>23</v>
      </c>
      <c r="Q13523" t="s">
        <v>41</v>
      </c>
    </row>
    <row r="13524" spans="1:17" x14ac:dyDescent="0.2">
      <c r="A13524" s="2">
        <v>40463</v>
      </c>
      <c r="B13524" t="s">
        <v>328</v>
      </c>
      <c r="C13524" t="s">
        <v>95</v>
      </c>
      <c r="D13524" t="s">
        <v>50</v>
      </c>
      <c r="E13524" t="s">
        <v>50</v>
      </c>
      <c r="F13524">
        <v>71</v>
      </c>
      <c r="G13524">
        <v>25</v>
      </c>
      <c r="H13524">
        <v>0</v>
      </c>
      <c r="I13524">
        <v>0</v>
      </c>
      <c r="J13524">
        <v>0</v>
      </c>
      <c r="K13524">
        <v>1</v>
      </c>
      <c r="L13524" t="s">
        <v>291</v>
      </c>
      <c r="M13524" t="s">
        <v>329</v>
      </c>
      <c r="N13524" t="s">
        <v>328</v>
      </c>
      <c r="O13524" t="s">
        <v>22</v>
      </c>
      <c r="P13524" t="s">
        <v>23</v>
      </c>
      <c r="Q13524" t="s">
        <v>41</v>
      </c>
    </row>
    <row r="13525" spans="1:17" x14ac:dyDescent="0.2">
      <c r="A13525" s="2">
        <v>40463</v>
      </c>
      <c r="B13525" t="s">
        <v>26</v>
      </c>
      <c r="C13525" t="s">
        <v>32</v>
      </c>
      <c r="D13525" t="s">
        <v>27</v>
      </c>
      <c r="E13525" t="s">
        <v>19</v>
      </c>
      <c r="F13525">
        <v>28</v>
      </c>
      <c r="G13525">
        <v>60</v>
      </c>
      <c r="H13525">
        <v>0</v>
      </c>
      <c r="I13525">
        <v>0</v>
      </c>
      <c r="J13525">
        <v>2</v>
      </c>
      <c r="K13525">
        <v>2</v>
      </c>
      <c r="L13525" t="s">
        <v>28</v>
      </c>
      <c r="M13525" t="s">
        <v>1285</v>
      </c>
      <c r="N13525" t="s">
        <v>26</v>
      </c>
      <c r="O13525" t="s">
        <v>22</v>
      </c>
      <c r="P13525" t="s">
        <v>23</v>
      </c>
      <c r="Q13525" t="s">
        <v>30</v>
      </c>
    </row>
    <row r="13526" spans="1:17" x14ac:dyDescent="0.2">
      <c r="A13526" s="2">
        <v>40463</v>
      </c>
      <c r="B13526" t="s">
        <v>126</v>
      </c>
      <c r="C13526" t="s">
        <v>52</v>
      </c>
      <c r="D13526" t="s">
        <v>50</v>
      </c>
      <c r="E13526" t="s">
        <v>50</v>
      </c>
      <c r="F13526">
        <v>2</v>
      </c>
      <c r="G13526">
        <v>32</v>
      </c>
      <c r="H13526">
        <v>0</v>
      </c>
      <c r="I13526">
        <v>0</v>
      </c>
      <c r="J13526">
        <v>4</v>
      </c>
      <c r="K13526">
        <v>1</v>
      </c>
      <c r="L13526" t="s">
        <v>291</v>
      </c>
      <c r="M13526" t="s">
        <v>308</v>
      </c>
      <c r="N13526" t="s">
        <v>126</v>
      </c>
      <c r="O13526" t="s">
        <v>22</v>
      </c>
      <c r="P13526" t="s">
        <v>23</v>
      </c>
      <c r="Q13526" t="s">
        <v>24</v>
      </c>
    </row>
    <row r="13527" spans="1:17" x14ac:dyDescent="0.2">
      <c r="A13527" s="2">
        <v>40463</v>
      </c>
      <c r="B13527" t="s">
        <v>442</v>
      </c>
      <c r="C13527" t="s">
        <v>38</v>
      </c>
      <c r="D13527" t="s">
        <v>57</v>
      </c>
      <c r="E13527" t="s">
        <v>19</v>
      </c>
      <c r="F13527">
        <v>49</v>
      </c>
      <c r="G13527">
        <v>17</v>
      </c>
      <c r="H13527">
        <v>0</v>
      </c>
      <c r="I13527">
        <v>0</v>
      </c>
      <c r="J13527">
        <v>0</v>
      </c>
      <c r="K13527">
        <v>2</v>
      </c>
      <c r="L13527" t="s">
        <v>28</v>
      </c>
      <c r="M13527" t="s">
        <v>994</v>
      </c>
      <c r="N13527" t="s">
        <v>442</v>
      </c>
      <c r="O13527" t="s">
        <v>22</v>
      </c>
      <c r="P13527" t="s">
        <v>23</v>
      </c>
      <c r="Q13527" t="s">
        <v>41</v>
      </c>
    </row>
    <row r="13528" spans="1:17" x14ac:dyDescent="0.2">
      <c r="A13528" s="2">
        <v>40463</v>
      </c>
      <c r="B13528" t="s">
        <v>239</v>
      </c>
      <c r="C13528" t="s">
        <v>107</v>
      </c>
      <c r="D13528" t="s">
        <v>115</v>
      </c>
      <c r="E13528" t="s">
        <v>19</v>
      </c>
      <c r="F13528">
        <v>91</v>
      </c>
      <c r="G13528">
        <v>10</v>
      </c>
      <c r="H13528">
        <v>0</v>
      </c>
      <c r="I13528">
        <v>0</v>
      </c>
      <c r="J13528">
        <v>0</v>
      </c>
      <c r="K13528">
        <v>1</v>
      </c>
      <c r="L13528" t="s">
        <v>28</v>
      </c>
      <c r="M13528" t="s">
        <v>240</v>
      </c>
      <c r="N13528" t="s">
        <v>239</v>
      </c>
      <c r="O13528" t="s">
        <v>22</v>
      </c>
      <c r="P13528" t="s">
        <v>23</v>
      </c>
      <c r="Q13528" t="s">
        <v>41</v>
      </c>
    </row>
    <row r="13529" spans="1:17" x14ac:dyDescent="0.2">
      <c r="A13529" s="2">
        <v>40463</v>
      </c>
      <c r="B13529" t="s">
        <v>531</v>
      </c>
      <c r="C13529" t="s">
        <v>42</v>
      </c>
      <c r="D13529" t="s">
        <v>27</v>
      </c>
      <c r="E13529" t="s">
        <v>19</v>
      </c>
      <c r="F13529">
        <v>70</v>
      </c>
      <c r="G13529">
        <v>48</v>
      </c>
      <c r="H13529">
        <v>0</v>
      </c>
      <c r="I13529">
        <v>0</v>
      </c>
      <c r="J13529">
        <v>1</v>
      </c>
      <c r="K13529">
        <v>0</v>
      </c>
      <c r="L13529" t="s">
        <v>28</v>
      </c>
      <c r="M13529" t="s">
        <v>534</v>
      </c>
      <c r="N13529" t="s">
        <v>531</v>
      </c>
      <c r="O13529" t="s">
        <v>22</v>
      </c>
      <c r="P13529" t="s">
        <v>23</v>
      </c>
      <c r="Q13529" t="s">
        <v>24</v>
      </c>
    </row>
    <row r="13530" spans="1:17" x14ac:dyDescent="0.2">
      <c r="A13530" s="2">
        <v>40463</v>
      </c>
      <c r="B13530" t="s">
        <v>572</v>
      </c>
      <c r="C13530" t="s">
        <v>571</v>
      </c>
      <c r="D13530" t="s">
        <v>115</v>
      </c>
      <c r="E13530" t="s">
        <v>115</v>
      </c>
      <c r="F13530">
        <v>165</v>
      </c>
      <c r="G13530">
        <v>197</v>
      </c>
      <c r="H13530">
        <v>0</v>
      </c>
      <c r="I13530">
        <v>0</v>
      </c>
      <c r="J13530">
        <v>5</v>
      </c>
      <c r="K13530">
        <v>0</v>
      </c>
      <c r="L13530" t="s">
        <v>1451</v>
      </c>
      <c r="M13530" t="s">
        <v>1379</v>
      </c>
      <c r="N13530" t="s">
        <v>638</v>
      </c>
      <c r="O13530" t="s">
        <v>122</v>
      </c>
      <c r="P13530" t="s">
        <v>23</v>
      </c>
      <c r="Q13530" t="s">
        <v>24</v>
      </c>
    </row>
    <row r="13531" spans="1:17" x14ac:dyDescent="0.2">
      <c r="A13531" s="2">
        <v>40463</v>
      </c>
      <c r="B13531" t="s">
        <v>166</v>
      </c>
      <c r="C13531" t="s">
        <v>164</v>
      </c>
      <c r="D13531" t="s">
        <v>115</v>
      </c>
      <c r="E13531" t="s">
        <v>115</v>
      </c>
      <c r="F13531">
        <v>104</v>
      </c>
      <c r="G13531">
        <v>107</v>
      </c>
      <c r="H13531">
        <v>0</v>
      </c>
      <c r="I13531">
        <v>0</v>
      </c>
      <c r="J13531">
        <v>1</v>
      </c>
      <c r="K13531">
        <v>2</v>
      </c>
      <c r="L13531" t="s">
        <v>28</v>
      </c>
      <c r="M13531" t="s">
        <v>165</v>
      </c>
      <c r="N13531" t="s">
        <v>166</v>
      </c>
      <c r="O13531" t="s">
        <v>22</v>
      </c>
      <c r="P13531" t="s">
        <v>23</v>
      </c>
      <c r="Q13531" t="s">
        <v>41</v>
      </c>
    </row>
    <row r="13532" spans="1:17" x14ac:dyDescent="0.2">
      <c r="A13532" s="2">
        <v>40463</v>
      </c>
      <c r="B13532" t="s">
        <v>125</v>
      </c>
      <c r="C13532" t="s">
        <v>384</v>
      </c>
      <c r="D13532" t="s">
        <v>50</v>
      </c>
      <c r="E13532" t="s">
        <v>50</v>
      </c>
      <c r="F13532">
        <v>203</v>
      </c>
      <c r="G13532">
        <v>80</v>
      </c>
      <c r="H13532">
        <v>0</v>
      </c>
      <c r="I13532">
        <v>0</v>
      </c>
      <c r="J13532">
        <v>0</v>
      </c>
      <c r="K13532">
        <v>2</v>
      </c>
      <c r="L13532" t="s">
        <v>291</v>
      </c>
      <c r="M13532" t="s">
        <v>468</v>
      </c>
      <c r="N13532" t="s">
        <v>125</v>
      </c>
      <c r="O13532" t="s">
        <v>22</v>
      </c>
      <c r="P13532" t="s">
        <v>23</v>
      </c>
      <c r="Q13532" t="s">
        <v>41</v>
      </c>
    </row>
    <row r="13533" spans="1:17" x14ac:dyDescent="0.2">
      <c r="A13533" s="2">
        <v>40463</v>
      </c>
      <c r="B13533" t="s">
        <v>113</v>
      </c>
      <c r="C13533" t="s">
        <v>141</v>
      </c>
      <c r="D13533" t="s">
        <v>115</v>
      </c>
      <c r="E13533" t="s">
        <v>36</v>
      </c>
      <c r="F13533">
        <v>73</v>
      </c>
      <c r="G13533">
        <v>31</v>
      </c>
      <c r="H13533">
        <v>0</v>
      </c>
      <c r="I13533">
        <v>0</v>
      </c>
      <c r="J13533">
        <v>1</v>
      </c>
      <c r="K13533">
        <v>0</v>
      </c>
      <c r="L13533" t="s">
        <v>28</v>
      </c>
      <c r="M13533" t="s">
        <v>181</v>
      </c>
      <c r="N13533" t="s">
        <v>180</v>
      </c>
      <c r="O13533" t="s">
        <v>122</v>
      </c>
      <c r="P13533" t="s">
        <v>23</v>
      </c>
      <c r="Q13533" t="s">
        <v>24</v>
      </c>
    </row>
    <row r="13534" spans="1:17" x14ac:dyDescent="0.2">
      <c r="A13534" s="2">
        <v>40463</v>
      </c>
      <c r="B13534" t="s">
        <v>104</v>
      </c>
      <c r="C13534" t="s">
        <v>106</v>
      </c>
      <c r="D13534" t="s">
        <v>50</v>
      </c>
      <c r="E13534" t="s">
        <v>50</v>
      </c>
      <c r="F13534">
        <v>47</v>
      </c>
      <c r="G13534">
        <v>1</v>
      </c>
      <c r="H13534">
        <v>0</v>
      </c>
      <c r="I13534">
        <v>0</v>
      </c>
      <c r="J13534">
        <v>2</v>
      </c>
      <c r="K13534">
        <v>3</v>
      </c>
      <c r="L13534" t="s">
        <v>291</v>
      </c>
      <c r="M13534" t="s">
        <v>273</v>
      </c>
      <c r="N13534" t="s">
        <v>104</v>
      </c>
      <c r="O13534" t="s">
        <v>22</v>
      </c>
      <c r="P13534" t="s">
        <v>23</v>
      </c>
      <c r="Q13534" t="s">
        <v>41</v>
      </c>
    </row>
    <row r="13535" spans="1:17" x14ac:dyDescent="0.2">
      <c r="A13535" s="2">
        <v>40463</v>
      </c>
      <c r="B13535" t="s">
        <v>244</v>
      </c>
      <c r="C13535" t="s">
        <v>98</v>
      </c>
      <c r="D13535" t="s">
        <v>50</v>
      </c>
      <c r="E13535" t="s">
        <v>50</v>
      </c>
      <c r="F13535">
        <v>16</v>
      </c>
      <c r="G13535">
        <v>33</v>
      </c>
      <c r="H13535">
        <v>0</v>
      </c>
      <c r="I13535">
        <v>0</v>
      </c>
      <c r="J13535">
        <v>1</v>
      </c>
      <c r="K13535">
        <v>1</v>
      </c>
      <c r="L13535" t="s">
        <v>291</v>
      </c>
      <c r="M13535" t="s">
        <v>1081</v>
      </c>
      <c r="N13535" t="s">
        <v>244</v>
      </c>
      <c r="O13535" t="s">
        <v>22</v>
      </c>
      <c r="P13535" t="s">
        <v>23</v>
      </c>
      <c r="Q13535" t="s">
        <v>30</v>
      </c>
    </row>
    <row r="13536" spans="1:17" x14ac:dyDescent="0.2">
      <c r="A13536" s="2">
        <v>40463</v>
      </c>
      <c r="B13536" t="s">
        <v>53</v>
      </c>
      <c r="C13536" t="s">
        <v>161</v>
      </c>
      <c r="D13536" t="s">
        <v>50</v>
      </c>
      <c r="E13536" t="s">
        <v>50</v>
      </c>
      <c r="F13536">
        <v>21</v>
      </c>
      <c r="G13536">
        <v>85</v>
      </c>
      <c r="H13536">
        <v>0</v>
      </c>
      <c r="I13536">
        <v>0</v>
      </c>
      <c r="J13536">
        <v>4</v>
      </c>
      <c r="K13536">
        <v>1</v>
      </c>
      <c r="L13536" t="s">
        <v>291</v>
      </c>
      <c r="M13536" t="s">
        <v>323</v>
      </c>
      <c r="N13536" t="s">
        <v>53</v>
      </c>
      <c r="O13536" t="s">
        <v>22</v>
      </c>
      <c r="P13536" t="s">
        <v>23</v>
      </c>
      <c r="Q13536" t="s">
        <v>24</v>
      </c>
    </row>
    <row r="13537" spans="1:17" x14ac:dyDescent="0.2">
      <c r="A13537" s="2">
        <v>40463</v>
      </c>
      <c r="B13537" t="s">
        <v>176</v>
      </c>
      <c r="C13537" t="s">
        <v>267</v>
      </c>
      <c r="D13537" t="s">
        <v>115</v>
      </c>
      <c r="E13537" t="s">
        <v>36</v>
      </c>
      <c r="F13537">
        <v>90</v>
      </c>
      <c r="G13537">
        <v>93</v>
      </c>
      <c r="H13537">
        <v>0</v>
      </c>
      <c r="I13537">
        <v>0</v>
      </c>
      <c r="J13537">
        <v>0</v>
      </c>
      <c r="K13537">
        <v>2</v>
      </c>
      <c r="L13537" t="s">
        <v>28</v>
      </c>
      <c r="M13537" t="s">
        <v>300</v>
      </c>
      <c r="N13537" t="s">
        <v>176</v>
      </c>
      <c r="O13537" t="s">
        <v>22</v>
      </c>
      <c r="P13537" t="s">
        <v>23</v>
      </c>
      <c r="Q13537" t="s">
        <v>41</v>
      </c>
    </row>
    <row r="13538" spans="1:17" x14ac:dyDescent="0.2">
      <c r="A13538" s="2">
        <v>40463</v>
      </c>
      <c r="B13538" t="s">
        <v>77</v>
      </c>
      <c r="C13538" t="s">
        <v>43</v>
      </c>
      <c r="D13538" t="s">
        <v>27</v>
      </c>
      <c r="E13538" t="s">
        <v>19</v>
      </c>
      <c r="F13538">
        <v>18</v>
      </c>
      <c r="G13538">
        <v>40</v>
      </c>
      <c r="H13538">
        <v>0</v>
      </c>
      <c r="I13538">
        <v>0</v>
      </c>
      <c r="J13538">
        <v>0</v>
      </c>
      <c r="K13538">
        <v>0</v>
      </c>
      <c r="L13538" t="s">
        <v>28</v>
      </c>
      <c r="M13538" t="s">
        <v>1452</v>
      </c>
      <c r="N13538" t="s">
        <v>77</v>
      </c>
      <c r="O13538" t="s">
        <v>22</v>
      </c>
      <c r="P13538" t="s">
        <v>23</v>
      </c>
      <c r="Q13538" t="s">
        <v>30</v>
      </c>
    </row>
    <row r="13539" spans="1:17" x14ac:dyDescent="0.2">
      <c r="A13539" s="2">
        <v>40464</v>
      </c>
      <c r="B13539" t="s">
        <v>233</v>
      </c>
      <c r="C13539" t="s">
        <v>456</v>
      </c>
      <c r="D13539" t="s">
        <v>19</v>
      </c>
      <c r="E13539" t="s">
        <v>27</v>
      </c>
      <c r="F13539">
        <v>120</v>
      </c>
      <c r="G13539">
        <v>186</v>
      </c>
      <c r="H13539">
        <v>0</v>
      </c>
      <c r="I13539">
        <v>0</v>
      </c>
      <c r="J13539">
        <v>1</v>
      </c>
      <c r="K13539">
        <v>0</v>
      </c>
      <c r="L13539" t="s">
        <v>230</v>
      </c>
      <c r="M13539" t="s">
        <v>234</v>
      </c>
      <c r="N13539" t="s">
        <v>232</v>
      </c>
      <c r="O13539" t="s">
        <v>122</v>
      </c>
      <c r="P13539" t="s">
        <v>23</v>
      </c>
      <c r="Q13539" t="s">
        <v>24</v>
      </c>
    </row>
    <row r="13540" spans="1:17" x14ac:dyDescent="0.2">
      <c r="A13540" s="2">
        <v>40464</v>
      </c>
      <c r="B13540" t="s">
        <v>388</v>
      </c>
      <c r="C13540" t="s">
        <v>389</v>
      </c>
      <c r="D13540" t="s">
        <v>115</v>
      </c>
      <c r="E13540" t="s">
        <v>115</v>
      </c>
      <c r="F13540">
        <v>160</v>
      </c>
      <c r="G13540">
        <v>107</v>
      </c>
      <c r="H13540">
        <v>0</v>
      </c>
      <c r="I13540">
        <v>0</v>
      </c>
      <c r="J13540">
        <v>3</v>
      </c>
      <c r="K13540">
        <v>6</v>
      </c>
      <c r="L13540" t="s">
        <v>28</v>
      </c>
      <c r="M13540" t="s">
        <v>1448</v>
      </c>
      <c r="N13540" t="s">
        <v>388</v>
      </c>
      <c r="O13540" t="s">
        <v>22</v>
      </c>
      <c r="P13540" t="s">
        <v>23</v>
      </c>
      <c r="Q13540" t="s">
        <v>41</v>
      </c>
    </row>
    <row r="13541" spans="1:17" x14ac:dyDescent="0.2">
      <c r="A13541" s="2">
        <v>40465</v>
      </c>
      <c r="B13541" t="s">
        <v>262</v>
      </c>
      <c r="C13541" t="s">
        <v>775</v>
      </c>
      <c r="D13541" t="s">
        <v>27</v>
      </c>
      <c r="E13541" t="s">
        <v>27</v>
      </c>
      <c r="F13541">
        <v>181</v>
      </c>
      <c r="G13541">
        <v>188</v>
      </c>
      <c r="H13541">
        <v>0</v>
      </c>
      <c r="I13541">
        <v>0</v>
      </c>
      <c r="J13541">
        <v>17</v>
      </c>
      <c r="K13541">
        <v>0</v>
      </c>
      <c r="L13541" t="s">
        <v>230</v>
      </c>
      <c r="M13541" t="s">
        <v>664</v>
      </c>
      <c r="N13541" t="s">
        <v>262</v>
      </c>
      <c r="O13541" t="s">
        <v>22</v>
      </c>
      <c r="P13541" t="s">
        <v>23</v>
      </c>
      <c r="Q13541" t="s">
        <v>24</v>
      </c>
    </row>
    <row r="13542" spans="1:17" x14ac:dyDescent="0.2">
      <c r="A13542" s="2">
        <v>40466</v>
      </c>
      <c r="B13542" t="s">
        <v>775</v>
      </c>
      <c r="C13542" t="s">
        <v>549</v>
      </c>
      <c r="D13542" t="s">
        <v>27</v>
      </c>
      <c r="E13542" t="s">
        <v>27</v>
      </c>
      <c r="F13542">
        <v>188</v>
      </c>
      <c r="G13542">
        <v>178</v>
      </c>
      <c r="H13542">
        <v>0</v>
      </c>
      <c r="I13542">
        <v>0</v>
      </c>
      <c r="J13542">
        <v>0</v>
      </c>
      <c r="K13542">
        <v>10</v>
      </c>
      <c r="L13542" t="s">
        <v>230</v>
      </c>
      <c r="M13542" t="s">
        <v>664</v>
      </c>
      <c r="N13542" t="s">
        <v>262</v>
      </c>
      <c r="O13542" t="s">
        <v>122</v>
      </c>
      <c r="P13542" t="s">
        <v>23</v>
      </c>
      <c r="Q13542" t="s">
        <v>41</v>
      </c>
    </row>
    <row r="13543" spans="1:17" x14ac:dyDescent="0.2">
      <c r="A13543" s="2">
        <v>40466</v>
      </c>
      <c r="B13543" t="s">
        <v>232</v>
      </c>
      <c r="C13543" t="s">
        <v>456</v>
      </c>
      <c r="D13543" t="s">
        <v>19</v>
      </c>
      <c r="E13543" t="s">
        <v>27</v>
      </c>
      <c r="F13543">
        <v>137</v>
      </c>
      <c r="G13543">
        <v>186</v>
      </c>
      <c r="H13543">
        <v>0</v>
      </c>
      <c r="I13543">
        <v>0</v>
      </c>
      <c r="J13543">
        <v>2</v>
      </c>
      <c r="K13543">
        <v>1</v>
      </c>
      <c r="L13543" t="s">
        <v>230</v>
      </c>
      <c r="M13543" t="s">
        <v>234</v>
      </c>
      <c r="N13543" t="s">
        <v>232</v>
      </c>
      <c r="O13543" t="s">
        <v>22</v>
      </c>
      <c r="P13543" t="s">
        <v>23</v>
      </c>
      <c r="Q13543" t="s">
        <v>24</v>
      </c>
    </row>
    <row r="13544" spans="1:17" x14ac:dyDescent="0.2">
      <c r="A13544" s="2">
        <v>40468</v>
      </c>
      <c r="B13544" t="s">
        <v>262</v>
      </c>
      <c r="C13544" t="s">
        <v>549</v>
      </c>
      <c r="D13544" t="s">
        <v>27</v>
      </c>
      <c r="E13544" t="s">
        <v>27</v>
      </c>
      <c r="F13544">
        <v>181</v>
      </c>
      <c r="G13544">
        <v>178</v>
      </c>
      <c r="H13544">
        <v>0</v>
      </c>
      <c r="I13544">
        <v>0</v>
      </c>
      <c r="J13544">
        <v>0</v>
      </c>
      <c r="K13544">
        <v>1</v>
      </c>
      <c r="L13544" t="s">
        <v>230</v>
      </c>
      <c r="M13544" t="s">
        <v>664</v>
      </c>
      <c r="N13544" t="s">
        <v>262</v>
      </c>
      <c r="O13544" t="s">
        <v>22</v>
      </c>
      <c r="P13544" t="s">
        <v>23</v>
      </c>
      <c r="Q13544" t="s">
        <v>41</v>
      </c>
    </row>
    <row r="13545" spans="1:17" x14ac:dyDescent="0.2">
      <c r="A13545" s="2">
        <v>40468</v>
      </c>
      <c r="B13545" t="s">
        <v>232</v>
      </c>
      <c r="C13545" t="s">
        <v>233</v>
      </c>
      <c r="D13545" t="s">
        <v>19</v>
      </c>
      <c r="E13545" t="s">
        <v>19</v>
      </c>
      <c r="F13545">
        <v>137</v>
      </c>
      <c r="G13545">
        <v>120</v>
      </c>
      <c r="H13545">
        <v>0</v>
      </c>
      <c r="I13545">
        <v>0</v>
      </c>
      <c r="J13545">
        <v>0</v>
      </c>
      <c r="K13545">
        <v>2</v>
      </c>
      <c r="L13545" t="s">
        <v>230</v>
      </c>
      <c r="M13545" t="s">
        <v>234</v>
      </c>
      <c r="N13545" t="s">
        <v>232</v>
      </c>
      <c r="O13545" t="s">
        <v>22</v>
      </c>
      <c r="P13545" t="s">
        <v>23</v>
      </c>
      <c r="Q13545" t="s">
        <v>41</v>
      </c>
    </row>
    <row r="13546" spans="1:17" x14ac:dyDescent="0.2">
      <c r="A13546" s="2">
        <v>40473</v>
      </c>
      <c r="B13546" t="s">
        <v>1288</v>
      </c>
      <c r="C13546" t="s">
        <v>572</v>
      </c>
      <c r="D13546" t="s">
        <v>115</v>
      </c>
      <c r="E13546" t="s">
        <v>115</v>
      </c>
      <c r="F13546">
        <v>201</v>
      </c>
      <c r="G13546">
        <v>152</v>
      </c>
      <c r="H13546">
        <v>0</v>
      </c>
      <c r="I13546">
        <v>0</v>
      </c>
      <c r="J13546">
        <v>0</v>
      </c>
      <c r="K13546">
        <v>5</v>
      </c>
      <c r="L13546" t="s">
        <v>647</v>
      </c>
      <c r="M13546" t="s">
        <v>982</v>
      </c>
      <c r="N13546" t="s">
        <v>649</v>
      </c>
      <c r="O13546" t="s">
        <v>122</v>
      </c>
      <c r="P13546" t="s">
        <v>23</v>
      </c>
      <c r="Q13546" t="s">
        <v>41</v>
      </c>
    </row>
    <row r="13547" spans="1:17" x14ac:dyDescent="0.2">
      <c r="A13547" s="2">
        <v>40473</v>
      </c>
      <c r="B13547" t="s">
        <v>222</v>
      </c>
      <c r="C13547" t="s">
        <v>229</v>
      </c>
      <c r="D13547" t="s">
        <v>27</v>
      </c>
      <c r="E13547" t="s">
        <v>27</v>
      </c>
      <c r="F13547">
        <v>125</v>
      </c>
      <c r="G13547">
        <v>129</v>
      </c>
      <c r="H13547">
        <v>0</v>
      </c>
      <c r="I13547">
        <v>0</v>
      </c>
      <c r="J13547">
        <v>3</v>
      </c>
      <c r="K13547">
        <v>1</v>
      </c>
      <c r="L13547" t="s">
        <v>230</v>
      </c>
      <c r="M13547" t="s">
        <v>407</v>
      </c>
      <c r="N13547" t="s">
        <v>222</v>
      </c>
      <c r="O13547" t="s">
        <v>22</v>
      </c>
      <c r="P13547" t="s">
        <v>23</v>
      </c>
      <c r="Q13547" t="s">
        <v>24</v>
      </c>
    </row>
    <row r="13548" spans="1:17" x14ac:dyDescent="0.2">
      <c r="A13548" s="2">
        <v>40473</v>
      </c>
      <c r="B13548" t="s">
        <v>649</v>
      </c>
      <c r="C13548" t="s">
        <v>648</v>
      </c>
      <c r="D13548" t="s">
        <v>115</v>
      </c>
      <c r="E13548" t="s">
        <v>115</v>
      </c>
      <c r="F13548">
        <v>175</v>
      </c>
      <c r="G13548">
        <v>182</v>
      </c>
      <c r="H13548">
        <v>0</v>
      </c>
      <c r="I13548">
        <v>0</v>
      </c>
      <c r="J13548">
        <v>0</v>
      </c>
      <c r="K13548">
        <v>0</v>
      </c>
      <c r="L13548" t="s">
        <v>647</v>
      </c>
      <c r="M13548" t="s">
        <v>982</v>
      </c>
      <c r="N13548" t="s">
        <v>649</v>
      </c>
      <c r="O13548" t="s">
        <v>22</v>
      </c>
      <c r="P13548" t="s">
        <v>23</v>
      </c>
      <c r="Q13548" t="s">
        <v>30</v>
      </c>
    </row>
    <row r="13549" spans="1:17" x14ac:dyDescent="0.2">
      <c r="A13549" s="2">
        <v>40475</v>
      </c>
      <c r="B13549" t="s">
        <v>648</v>
      </c>
      <c r="C13549" t="s">
        <v>1288</v>
      </c>
      <c r="D13549" t="s">
        <v>115</v>
      </c>
      <c r="E13549" t="s">
        <v>115</v>
      </c>
      <c r="F13549">
        <v>182</v>
      </c>
      <c r="G13549">
        <v>201</v>
      </c>
      <c r="H13549">
        <v>0</v>
      </c>
      <c r="I13549">
        <v>0</v>
      </c>
      <c r="J13549">
        <v>4</v>
      </c>
      <c r="K13549">
        <v>2</v>
      </c>
      <c r="L13549" t="s">
        <v>647</v>
      </c>
      <c r="M13549" t="s">
        <v>982</v>
      </c>
      <c r="N13549" t="s">
        <v>649</v>
      </c>
      <c r="O13549" t="s">
        <v>122</v>
      </c>
      <c r="P13549" t="s">
        <v>23</v>
      </c>
      <c r="Q13549" t="s">
        <v>24</v>
      </c>
    </row>
    <row r="13550" spans="1:17" x14ac:dyDescent="0.2">
      <c r="A13550" s="2">
        <v>40475</v>
      </c>
      <c r="B13550" t="s">
        <v>222</v>
      </c>
      <c r="C13550" t="s">
        <v>453</v>
      </c>
      <c r="D13550" t="s">
        <v>27</v>
      </c>
      <c r="E13550" t="s">
        <v>27</v>
      </c>
      <c r="F13550">
        <v>125</v>
      </c>
      <c r="G13550">
        <v>129</v>
      </c>
      <c r="H13550">
        <v>0</v>
      </c>
      <c r="I13550">
        <v>0</v>
      </c>
      <c r="J13550">
        <v>2</v>
      </c>
      <c r="K13550">
        <v>0</v>
      </c>
      <c r="L13550" t="s">
        <v>230</v>
      </c>
      <c r="M13550" t="s">
        <v>407</v>
      </c>
      <c r="N13550" t="s">
        <v>222</v>
      </c>
      <c r="O13550" t="s">
        <v>22</v>
      </c>
      <c r="P13550" t="s">
        <v>23</v>
      </c>
      <c r="Q13550" t="s">
        <v>24</v>
      </c>
    </row>
    <row r="13551" spans="1:17" x14ac:dyDescent="0.2">
      <c r="A13551" s="2">
        <v>40475</v>
      </c>
      <c r="B13551" t="s">
        <v>649</v>
      </c>
      <c r="C13551" t="s">
        <v>572</v>
      </c>
      <c r="D13551" t="s">
        <v>115</v>
      </c>
      <c r="E13551" t="s">
        <v>115</v>
      </c>
      <c r="F13551">
        <v>175</v>
      </c>
      <c r="G13551">
        <v>152</v>
      </c>
      <c r="H13551">
        <v>0</v>
      </c>
      <c r="I13551">
        <v>0</v>
      </c>
      <c r="J13551">
        <v>2</v>
      </c>
      <c r="K13551">
        <v>2</v>
      </c>
      <c r="L13551" t="s">
        <v>647</v>
      </c>
      <c r="M13551" t="s">
        <v>982</v>
      </c>
      <c r="N13551" t="s">
        <v>649</v>
      </c>
      <c r="O13551" t="s">
        <v>22</v>
      </c>
      <c r="P13551" t="s">
        <v>23</v>
      </c>
      <c r="Q13551" t="s">
        <v>30</v>
      </c>
    </row>
    <row r="13552" spans="1:17" x14ac:dyDescent="0.2">
      <c r="A13552" s="2">
        <v>40477</v>
      </c>
      <c r="B13552" t="s">
        <v>649</v>
      </c>
      <c r="C13552" t="s">
        <v>1288</v>
      </c>
      <c r="D13552" t="s">
        <v>115</v>
      </c>
      <c r="E13552" t="s">
        <v>115</v>
      </c>
      <c r="F13552">
        <v>175</v>
      </c>
      <c r="G13552">
        <v>201</v>
      </c>
      <c r="H13552">
        <v>0</v>
      </c>
      <c r="I13552">
        <v>0</v>
      </c>
      <c r="J13552">
        <v>6</v>
      </c>
      <c r="K13552">
        <v>1</v>
      </c>
      <c r="L13552" t="s">
        <v>647</v>
      </c>
      <c r="M13552" t="s">
        <v>982</v>
      </c>
      <c r="N13552" t="s">
        <v>649</v>
      </c>
      <c r="O13552" t="s">
        <v>22</v>
      </c>
      <c r="P13552" t="s">
        <v>23</v>
      </c>
      <c r="Q13552" t="s">
        <v>24</v>
      </c>
    </row>
    <row r="13553" spans="1:17" x14ac:dyDescent="0.2">
      <c r="A13553" s="2">
        <v>40477</v>
      </c>
      <c r="B13553" t="s">
        <v>531</v>
      </c>
      <c r="C13553" t="s">
        <v>454</v>
      </c>
      <c r="D13553" t="s">
        <v>27</v>
      </c>
      <c r="E13553" t="s">
        <v>27</v>
      </c>
      <c r="F13553">
        <v>59</v>
      </c>
      <c r="G13553">
        <v>121</v>
      </c>
      <c r="H13553">
        <v>0</v>
      </c>
      <c r="I13553">
        <v>0</v>
      </c>
      <c r="J13553">
        <v>0</v>
      </c>
      <c r="K13553">
        <v>3</v>
      </c>
      <c r="L13553" t="s">
        <v>28</v>
      </c>
      <c r="M13553" t="s">
        <v>534</v>
      </c>
      <c r="N13553" t="s">
        <v>531</v>
      </c>
      <c r="O13553" t="s">
        <v>22</v>
      </c>
      <c r="P13553" t="s">
        <v>23</v>
      </c>
      <c r="Q13553" t="s">
        <v>41</v>
      </c>
    </row>
    <row r="13554" spans="1:17" x14ac:dyDescent="0.2">
      <c r="A13554" s="2">
        <v>40477</v>
      </c>
      <c r="B13554" t="s">
        <v>572</v>
      </c>
      <c r="C13554" t="s">
        <v>648</v>
      </c>
      <c r="D13554" t="s">
        <v>115</v>
      </c>
      <c r="E13554" t="s">
        <v>115</v>
      </c>
      <c r="F13554">
        <v>152</v>
      </c>
      <c r="G13554">
        <v>182</v>
      </c>
      <c r="H13554">
        <v>0</v>
      </c>
      <c r="I13554">
        <v>0</v>
      </c>
      <c r="J13554">
        <v>0</v>
      </c>
      <c r="K13554">
        <v>0</v>
      </c>
      <c r="L13554" t="s">
        <v>647</v>
      </c>
      <c r="M13554" t="s">
        <v>982</v>
      </c>
      <c r="N13554" t="s">
        <v>649</v>
      </c>
      <c r="O13554" t="s">
        <v>122</v>
      </c>
      <c r="P13554" t="s">
        <v>23</v>
      </c>
      <c r="Q13554" t="s">
        <v>30</v>
      </c>
    </row>
    <row r="13555" spans="1:17" x14ac:dyDescent="0.2">
      <c r="A13555" s="2">
        <v>40477</v>
      </c>
      <c r="B13555" t="s">
        <v>229</v>
      </c>
      <c r="C13555" t="s">
        <v>453</v>
      </c>
      <c r="D13555" t="s">
        <v>27</v>
      </c>
      <c r="E13555" t="s">
        <v>27</v>
      </c>
      <c r="F13555">
        <v>129</v>
      </c>
      <c r="G13555">
        <v>129</v>
      </c>
      <c r="H13555">
        <v>0</v>
      </c>
      <c r="I13555">
        <v>0</v>
      </c>
      <c r="J13555">
        <v>0</v>
      </c>
      <c r="K13555">
        <v>1</v>
      </c>
      <c r="L13555" t="s">
        <v>230</v>
      </c>
      <c r="M13555" t="s">
        <v>407</v>
      </c>
      <c r="N13555" t="s">
        <v>222</v>
      </c>
      <c r="O13555" t="s">
        <v>122</v>
      </c>
      <c r="P13555" t="s">
        <v>23</v>
      </c>
      <c r="Q13555" t="s">
        <v>41</v>
      </c>
    </row>
    <row r="13556" spans="1:17" x14ac:dyDescent="0.2">
      <c r="A13556" s="2">
        <v>40478</v>
      </c>
      <c r="B13556" t="s">
        <v>351</v>
      </c>
      <c r="C13556" t="s">
        <v>46</v>
      </c>
      <c r="D13556" t="s">
        <v>36</v>
      </c>
      <c r="E13556" t="s">
        <v>36</v>
      </c>
      <c r="F13556">
        <v>79</v>
      </c>
      <c r="G13556">
        <v>154</v>
      </c>
      <c r="H13556">
        <v>0</v>
      </c>
      <c r="I13556">
        <v>0</v>
      </c>
      <c r="J13556">
        <v>2</v>
      </c>
      <c r="K13556">
        <v>0</v>
      </c>
      <c r="L13556" t="s">
        <v>28</v>
      </c>
      <c r="M13556" t="s">
        <v>1453</v>
      </c>
      <c r="N13556" t="s">
        <v>351</v>
      </c>
      <c r="O13556" t="s">
        <v>22</v>
      </c>
      <c r="P13556" t="s">
        <v>23</v>
      </c>
      <c r="Q13556" t="s">
        <v>24</v>
      </c>
    </row>
    <row r="13557" spans="1:17" x14ac:dyDescent="0.2">
      <c r="A13557" s="2">
        <v>40484</v>
      </c>
      <c r="B13557" t="s">
        <v>263</v>
      </c>
      <c r="C13557" t="s">
        <v>233</v>
      </c>
      <c r="D13557" t="s">
        <v>27</v>
      </c>
      <c r="E13557" t="s">
        <v>19</v>
      </c>
      <c r="F13557">
        <v>128</v>
      </c>
      <c r="G13557">
        <v>98</v>
      </c>
      <c r="H13557">
        <v>0</v>
      </c>
      <c r="I13557">
        <v>0</v>
      </c>
      <c r="J13557">
        <v>0</v>
      </c>
      <c r="K13557">
        <v>0</v>
      </c>
      <c r="L13557" t="s">
        <v>230</v>
      </c>
      <c r="M13557" t="s">
        <v>281</v>
      </c>
      <c r="N13557" t="s">
        <v>282</v>
      </c>
      <c r="O13557" t="s">
        <v>122</v>
      </c>
      <c r="P13557" t="s">
        <v>23</v>
      </c>
      <c r="Q13557" t="s">
        <v>30</v>
      </c>
    </row>
    <row r="13558" spans="1:17" x14ac:dyDescent="0.2">
      <c r="A13558" s="2">
        <v>40484</v>
      </c>
      <c r="B13558" t="s">
        <v>443</v>
      </c>
      <c r="C13558" t="s">
        <v>163</v>
      </c>
      <c r="D13558" t="s">
        <v>115</v>
      </c>
      <c r="E13558" t="s">
        <v>115</v>
      </c>
      <c r="F13558">
        <v>127</v>
      </c>
      <c r="G13558">
        <v>111</v>
      </c>
      <c r="H13558">
        <v>0</v>
      </c>
      <c r="I13558">
        <v>0</v>
      </c>
      <c r="J13558">
        <v>1</v>
      </c>
      <c r="K13558">
        <v>2</v>
      </c>
      <c r="L13558" t="s">
        <v>1348</v>
      </c>
      <c r="M13558" t="s">
        <v>811</v>
      </c>
      <c r="N13558" t="s">
        <v>425</v>
      </c>
      <c r="O13558" t="s">
        <v>122</v>
      </c>
      <c r="P13558" t="s">
        <v>23</v>
      </c>
      <c r="Q13558" t="s">
        <v>41</v>
      </c>
    </row>
    <row r="13559" spans="1:17" x14ac:dyDescent="0.2">
      <c r="A13559" s="2">
        <v>40486</v>
      </c>
      <c r="B13559" t="s">
        <v>282</v>
      </c>
      <c r="C13559" t="s">
        <v>233</v>
      </c>
      <c r="D13559" t="s">
        <v>19</v>
      </c>
      <c r="E13559" t="s">
        <v>19</v>
      </c>
      <c r="F13559">
        <v>106</v>
      </c>
      <c r="G13559">
        <v>98</v>
      </c>
      <c r="H13559">
        <v>0</v>
      </c>
      <c r="I13559">
        <v>0</v>
      </c>
      <c r="J13559">
        <v>2</v>
      </c>
      <c r="K13559">
        <v>1</v>
      </c>
      <c r="L13559" t="s">
        <v>230</v>
      </c>
      <c r="M13559" t="s">
        <v>281</v>
      </c>
      <c r="N13559" t="s">
        <v>282</v>
      </c>
      <c r="O13559" t="s">
        <v>22</v>
      </c>
      <c r="P13559" t="s">
        <v>23</v>
      </c>
      <c r="Q13559" t="s">
        <v>24</v>
      </c>
    </row>
    <row r="13560" spans="1:17" x14ac:dyDescent="0.2">
      <c r="A13560" s="2">
        <v>40486</v>
      </c>
      <c r="B13560" t="s">
        <v>425</v>
      </c>
      <c r="C13560" t="s">
        <v>443</v>
      </c>
      <c r="D13560" t="s">
        <v>115</v>
      </c>
      <c r="E13560" t="s">
        <v>115</v>
      </c>
      <c r="F13560">
        <v>139</v>
      </c>
      <c r="G13560">
        <v>127</v>
      </c>
      <c r="H13560">
        <v>0</v>
      </c>
      <c r="I13560">
        <v>0</v>
      </c>
      <c r="J13560">
        <v>1</v>
      </c>
      <c r="K13560">
        <v>1</v>
      </c>
      <c r="L13560" t="s">
        <v>1348</v>
      </c>
      <c r="M13560" t="s">
        <v>811</v>
      </c>
      <c r="N13560" t="s">
        <v>425</v>
      </c>
      <c r="O13560" t="s">
        <v>22</v>
      </c>
      <c r="P13560" t="s">
        <v>23</v>
      </c>
      <c r="Q13560" t="s">
        <v>30</v>
      </c>
    </row>
    <row r="13561" spans="1:17" x14ac:dyDescent="0.2">
      <c r="A13561" s="2">
        <v>40488</v>
      </c>
      <c r="B13561" t="s">
        <v>282</v>
      </c>
      <c r="C13561" t="s">
        <v>263</v>
      </c>
      <c r="D13561" t="s">
        <v>19</v>
      </c>
      <c r="E13561" t="s">
        <v>27</v>
      </c>
      <c r="F13561">
        <v>106</v>
      </c>
      <c r="G13561">
        <v>128</v>
      </c>
      <c r="H13561">
        <v>0</v>
      </c>
      <c r="I13561">
        <v>0</v>
      </c>
      <c r="J13561">
        <v>4</v>
      </c>
      <c r="K13561">
        <v>0</v>
      </c>
      <c r="L13561" t="s">
        <v>230</v>
      </c>
      <c r="M13561" t="s">
        <v>281</v>
      </c>
      <c r="N13561" t="s">
        <v>282</v>
      </c>
      <c r="O13561" t="s">
        <v>22</v>
      </c>
      <c r="P13561" t="s">
        <v>23</v>
      </c>
      <c r="Q13561" t="s">
        <v>24</v>
      </c>
    </row>
    <row r="13562" spans="1:17" x14ac:dyDescent="0.2">
      <c r="A13562" s="2">
        <v>40488</v>
      </c>
      <c r="B13562" t="s">
        <v>425</v>
      </c>
      <c r="C13562" t="s">
        <v>163</v>
      </c>
      <c r="D13562" t="s">
        <v>115</v>
      </c>
      <c r="E13562" t="s">
        <v>115</v>
      </c>
      <c r="F13562">
        <v>139</v>
      </c>
      <c r="G13562">
        <v>111</v>
      </c>
      <c r="H13562">
        <v>0</v>
      </c>
      <c r="I13562">
        <v>0</v>
      </c>
      <c r="J13562">
        <v>0</v>
      </c>
      <c r="K13562">
        <v>2</v>
      </c>
      <c r="L13562" t="s">
        <v>1348</v>
      </c>
      <c r="M13562" t="s">
        <v>811</v>
      </c>
      <c r="N13562" t="s">
        <v>425</v>
      </c>
      <c r="O13562" t="s">
        <v>22</v>
      </c>
      <c r="P13562" t="s">
        <v>23</v>
      </c>
      <c r="Q13562" t="s">
        <v>41</v>
      </c>
    </row>
    <row r="13563" spans="1:17" x14ac:dyDescent="0.2">
      <c r="A13563" s="2">
        <v>40489</v>
      </c>
      <c r="B13563" t="s">
        <v>389</v>
      </c>
      <c r="C13563" t="s">
        <v>208</v>
      </c>
      <c r="D13563" t="s">
        <v>115</v>
      </c>
      <c r="E13563" t="s">
        <v>36</v>
      </c>
      <c r="F13563">
        <v>117</v>
      </c>
      <c r="G13563">
        <v>63</v>
      </c>
      <c r="H13563">
        <v>0</v>
      </c>
      <c r="I13563">
        <v>0</v>
      </c>
      <c r="J13563">
        <v>2</v>
      </c>
      <c r="K13563">
        <v>2</v>
      </c>
      <c r="L13563" t="s">
        <v>28</v>
      </c>
      <c r="M13563" t="s">
        <v>720</v>
      </c>
      <c r="N13563" t="s">
        <v>389</v>
      </c>
      <c r="O13563" t="s">
        <v>22</v>
      </c>
      <c r="P13563" t="s">
        <v>23</v>
      </c>
      <c r="Q13563" t="s">
        <v>30</v>
      </c>
    </row>
    <row r="13564" spans="1:17" x14ac:dyDescent="0.2">
      <c r="A13564" s="2">
        <v>40492</v>
      </c>
      <c r="B13564" t="s">
        <v>481</v>
      </c>
      <c r="C13564" t="s">
        <v>232</v>
      </c>
      <c r="D13564" t="s">
        <v>27</v>
      </c>
      <c r="E13564" t="s">
        <v>19</v>
      </c>
      <c r="F13564">
        <v>131</v>
      </c>
      <c r="G13564">
        <v>113</v>
      </c>
      <c r="H13564">
        <v>0</v>
      </c>
      <c r="I13564">
        <v>0</v>
      </c>
      <c r="J13564">
        <v>2</v>
      </c>
      <c r="K13564">
        <v>1</v>
      </c>
      <c r="L13564" t="s">
        <v>230</v>
      </c>
      <c r="M13564" t="s">
        <v>486</v>
      </c>
      <c r="N13564" t="s">
        <v>481</v>
      </c>
      <c r="O13564" t="s">
        <v>22</v>
      </c>
      <c r="P13564" t="s">
        <v>23</v>
      </c>
      <c r="Q13564" t="s">
        <v>24</v>
      </c>
    </row>
    <row r="13565" spans="1:17" x14ac:dyDescent="0.2">
      <c r="A13565" s="2">
        <v>40492</v>
      </c>
      <c r="B13565" t="s">
        <v>402</v>
      </c>
      <c r="C13565" t="s">
        <v>208</v>
      </c>
      <c r="D13565" t="s">
        <v>115</v>
      </c>
      <c r="E13565" t="s">
        <v>36</v>
      </c>
      <c r="F13565">
        <v>84</v>
      </c>
      <c r="G13565">
        <v>63</v>
      </c>
      <c r="H13565">
        <v>0</v>
      </c>
      <c r="I13565">
        <v>0</v>
      </c>
      <c r="J13565">
        <v>0</v>
      </c>
      <c r="K13565">
        <v>0</v>
      </c>
      <c r="L13565" t="s">
        <v>28</v>
      </c>
      <c r="M13565" t="s">
        <v>1002</v>
      </c>
      <c r="N13565" t="s">
        <v>402</v>
      </c>
      <c r="O13565" t="s">
        <v>22</v>
      </c>
      <c r="P13565" t="s">
        <v>23</v>
      </c>
      <c r="Q13565" t="s">
        <v>30</v>
      </c>
    </row>
    <row r="13566" spans="1:17" x14ac:dyDescent="0.2">
      <c r="A13566" s="2">
        <v>40492</v>
      </c>
      <c r="B13566" t="s">
        <v>454</v>
      </c>
      <c r="C13566" t="s">
        <v>549</v>
      </c>
      <c r="D13566" t="s">
        <v>27</v>
      </c>
      <c r="E13566" t="s">
        <v>27</v>
      </c>
      <c r="F13566">
        <v>121</v>
      </c>
      <c r="G13566">
        <v>132</v>
      </c>
      <c r="H13566">
        <v>0</v>
      </c>
      <c r="I13566">
        <v>0</v>
      </c>
      <c r="J13566">
        <v>4</v>
      </c>
      <c r="K13566">
        <v>2</v>
      </c>
      <c r="L13566" t="s">
        <v>230</v>
      </c>
      <c r="M13566" t="s">
        <v>486</v>
      </c>
      <c r="N13566" t="s">
        <v>481</v>
      </c>
      <c r="O13566" t="s">
        <v>122</v>
      </c>
      <c r="P13566" t="s">
        <v>23</v>
      </c>
      <c r="Q13566" t="s">
        <v>24</v>
      </c>
    </row>
    <row r="13567" spans="1:17" x14ac:dyDescent="0.2">
      <c r="A13567" s="2">
        <v>40492</v>
      </c>
      <c r="B13567" t="s">
        <v>389</v>
      </c>
      <c r="C13567" t="s">
        <v>163</v>
      </c>
      <c r="D13567" t="s">
        <v>115</v>
      </c>
      <c r="E13567" t="s">
        <v>115</v>
      </c>
      <c r="F13567">
        <v>117</v>
      </c>
      <c r="G13567">
        <v>111</v>
      </c>
      <c r="H13567">
        <v>0</v>
      </c>
      <c r="I13567">
        <v>0</v>
      </c>
      <c r="J13567">
        <v>1</v>
      </c>
      <c r="K13567">
        <v>1</v>
      </c>
      <c r="L13567" t="s">
        <v>28</v>
      </c>
      <c r="M13567" t="s">
        <v>720</v>
      </c>
      <c r="N13567" t="s">
        <v>389</v>
      </c>
      <c r="O13567" t="s">
        <v>22</v>
      </c>
      <c r="P13567" t="s">
        <v>23</v>
      </c>
      <c r="Q13567" t="s">
        <v>30</v>
      </c>
    </row>
    <row r="13568" spans="1:17" x14ac:dyDescent="0.2">
      <c r="A13568" s="2">
        <v>40493</v>
      </c>
      <c r="B13568" t="s">
        <v>164</v>
      </c>
      <c r="C13568" t="s">
        <v>388</v>
      </c>
      <c r="D13568" t="s">
        <v>115</v>
      </c>
      <c r="E13568" t="s">
        <v>115</v>
      </c>
      <c r="F13568">
        <v>94</v>
      </c>
      <c r="G13568">
        <v>144</v>
      </c>
      <c r="H13568">
        <v>0</v>
      </c>
      <c r="I13568">
        <v>0</v>
      </c>
      <c r="J13568">
        <v>2</v>
      </c>
      <c r="K13568">
        <v>0</v>
      </c>
      <c r="L13568" t="s">
        <v>28</v>
      </c>
      <c r="M13568" t="s">
        <v>243</v>
      </c>
      <c r="N13568" t="s">
        <v>176</v>
      </c>
      <c r="O13568" t="s">
        <v>122</v>
      </c>
      <c r="P13568" t="s">
        <v>23</v>
      </c>
      <c r="Q13568" t="s">
        <v>24</v>
      </c>
    </row>
    <row r="13569" spans="1:17" x14ac:dyDescent="0.2">
      <c r="A13569" s="2">
        <v>40494</v>
      </c>
      <c r="B13569" t="s">
        <v>481</v>
      </c>
      <c r="C13569" t="s">
        <v>549</v>
      </c>
      <c r="D13569" t="s">
        <v>27</v>
      </c>
      <c r="E13569" t="s">
        <v>27</v>
      </c>
      <c r="F13569">
        <v>131</v>
      </c>
      <c r="G13569">
        <v>132</v>
      </c>
      <c r="H13569">
        <v>0</v>
      </c>
      <c r="I13569">
        <v>0</v>
      </c>
      <c r="J13569">
        <v>0</v>
      </c>
      <c r="K13569">
        <v>0</v>
      </c>
      <c r="L13569" t="s">
        <v>230</v>
      </c>
      <c r="M13569" t="s">
        <v>486</v>
      </c>
      <c r="N13569" t="s">
        <v>481</v>
      </c>
      <c r="O13569" t="s">
        <v>22</v>
      </c>
      <c r="P13569" t="s">
        <v>23</v>
      </c>
      <c r="Q13569" t="s">
        <v>30</v>
      </c>
    </row>
    <row r="13570" spans="1:17" x14ac:dyDescent="0.2">
      <c r="A13570" s="2">
        <v>40494</v>
      </c>
      <c r="B13570" t="s">
        <v>232</v>
      </c>
      <c r="C13570" t="s">
        <v>454</v>
      </c>
      <c r="D13570" t="s">
        <v>19</v>
      </c>
      <c r="E13570" t="s">
        <v>27</v>
      </c>
      <c r="F13570">
        <v>113</v>
      </c>
      <c r="G13570">
        <v>121</v>
      </c>
      <c r="H13570">
        <v>0</v>
      </c>
      <c r="I13570">
        <v>0</v>
      </c>
      <c r="J13570">
        <v>3</v>
      </c>
      <c r="K13570">
        <v>3</v>
      </c>
      <c r="L13570" t="s">
        <v>230</v>
      </c>
      <c r="M13570" t="s">
        <v>486</v>
      </c>
      <c r="N13570" t="s">
        <v>481</v>
      </c>
      <c r="O13570" t="s">
        <v>122</v>
      </c>
      <c r="P13570" t="s">
        <v>23</v>
      </c>
      <c r="Q13570" t="s">
        <v>30</v>
      </c>
    </row>
    <row r="13571" spans="1:17" x14ac:dyDescent="0.2">
      <c r="A13571" s="2">
        <v>40496</v>
      </c>
      <c r="B13571" t="s">
        <v>481</v>
      </c>
      <c r="C13571" t="s">
        <v>454</v>
      </c>
      <c r="D13571" t="s">
        <v>27</v>
      </c>
      <c r="E13571" t="s">
        <v>27</v>
      </c>
      <c r="F13571">
        <v>131</v>
      </c>
      <c r="G13571">
        <v>121</v>
      </c>
      <c r="H13571">
        <v>0</v>
      </c>
      <c r="I13571">
        <v>0</v>
      </c>
      <c r="J13571">
        <v>0</v>
      </c>
      <c r="K13571">
        <v>0</v>
      </c>
      <c r="L13571" t="s">
        <v>230</v>
      </c>
      <c r="M13571" t="s">
        <v>486</v>
      </c>
      <c r="N13571" t="s">
        <v>481</v>
      </c>
      <c r="O13571" t="s">
        <v>22</v>
      </c>
      <c r="P13571" t="s">
        <v>23</v>
      </c>
      <c r="Q13571" t="s">
        <v>30</v>
      </c>
    </row>
    <row r="13572" spans="1:17" x14ac:dyDescent="0.2">
      <c r="A13572" s="2">
        <v>40496</v>
      </c>
      <c r="B13572" t="s">
        <v>402</v>
      </c>
      <c r="C13572" t="s">
        <v>469</v>
      </c>
      <c r="D13572" t="s">
        <v>115</v>
      </c>
      <c r="E13572" t="s">
        <v>115</v>
      </c>
      <c r="F13572">
        <v>84</v>
      </c>
      <c r="G13572">
        <v>105</v>
      </c>
      <c r="H13572">
        <v>0</v>
      </c>
      <c r="I13572">
        <v>0</v>
      </c>
      <c r="J13572">
        <v>0</v>
      </c>
      <c r="K13572">
        <v>2</v>
      </c>
      <c r="L13572" t="s">
        <v>28</v>
      </c>
      <c r="M13572" t="s">
        <v>1002</v>
      </c>
      <c r="N13572" t="s">
        <v>402</v>
      </c>
      <c r="O13572" t="s">
        <v>22</v>
      </c>
      <c r="P13572" t="s">
        <v>23</v>
      </c>
      <c r="Q13572" t="s">
        <v>41</v>
      </c>
    </row>
    <row r="13573" spans="1:17" x14ac:dyDescent="0.2">
      <c r="A13573" s="2">
        <v>40496</v>
      </c>
      <c r="B13573" t="s">
        <v>549</v>
      </c>
      <c r="C13573" t="s">
        <v>232</v>
      </c>
      <c r="D13573" t="s">
        <v>27</v>
      </c>
      <c r="E13573" t="s">
        <v>19</v>
      </c>
      <c r="F13573">
        <v>132</v>
      </c>
      <c r="G13573">
        <v>113</v>
      </c>
      <c r="H13573">
        <v>0</v>
      </c>
      <c r="I13573">
        <v>0</v>
      </c>
      <c r="J13573">
        <v>0</v>
      </c>
      <c r="K13573">
        <v>5</v>
      </c>
      <c r="L13573" t="s">
        <v>230</v>
      </c>
      <c r="M13573" t="s">
        <v>486</v>
      </c>
      <c r="N13573" t="s">
        <v>481</v>
      </c>
      <c r="O13573" t="s">
        <v>122</v>
      </c>
      <c r="P13573" t="s">
        <v>23</v>
      </c>
      <c r="Q13573" t="s">
        <v>41</v>
      </c>
    </row>
    <row r="13574" spans="1:17" x14ac:dyDescent="0.2">
      <c r="A13574" s="2">
        <v>40496</v>
      </c>
      <c r="B13574" t="s">
        <v>388</v>
      </c>
      <c r="C13574" t="s">
        <v>301</v>
      </c>
      <c r="D13574" t="s">
        <v>115</v>
      </c>
      <c r="E13574" t="s">
        <v>115</v>
      </c>
      <c r="F13574">
        <v>144</v>
      </c>
      <c r="G13574">
        <v>103</v>
      </c>
      <c r="H13574">
        <v>0</v>
      </c>
      <c r="I13574">
        <v>0</v>
      </c>
      <c r="J13574">
        <v>1</v>
      </c>
      <c r="K13574">
        <v>9</v>
      </c>
      <c r="L13574" t="s">
        <v>28</v>
      </c>
      <c r="M13574" t="s">
        <v>300</v>
      </c>
      <c r="N13574" t="s">
        <v>176</v>
      </c>
      <c r="O13574" t="s">
        <v>122</v>
      </c>
      <c r="P13574" t="s">
        <v>23</v>
      </c>
      <c r="Q13574" t="s">
        <v>41</v>
      </c>
    </row>
    <row r="13575" spans="1:17" x14ac:dyDescent="0.2">
      <c r="A13575" s="2">
        <v>40498</v>
      </c>
      <c r="B13575" t="s">
        <v>548</v>
      </c>
      <c r="C13575" t="s">
        <v>202</v>
      </c>
      <c r="D13575" t="s">
        <v>36</v>
      </c>
      <c r="E13575" t="s">
        <v>36</v>
      </c>
      <c r="F13575">
        <v>82</v>
      </c>
      <c r="G13575">
        <v>146</v>
      </c>
      <c r="H13575">
        <v>0</v>
      </c>
      <c r="I13575">
        <v>0</v>
      </c>
      <c r="J13575">
        <v>2</v>
      </c>
      <c r="K13575">
        <v>1</v>
      </c>
      <c r="L13575" t="s">
        <v>28</v>
      </c>
      <c r="M13575" t="s">
        <v>187</v>
      </c>
      <c r="N13575" t="s">
        <v>82</v>
      </c>
      <c r="O13575" t="s">
        <v>122</v>
      </c>
      <c r="P13575" t="s">
        <v>23</v>
      </c>
      <c r="Q13575" t="s">
        <v>24</v>
      </c>
    </row>
    <row r="13576" spans="1:17" x14ac:dyDescent="0.2">
      <c r="A13576" s="2">
        <v>40498</v>
      </c>
      <c r="B13576" t="s">
        <v>177</v>
      </c>
      <c r="C13576" t="s">
        <v>145</v>
      </c>
      <c r="D13576" t="s">
        <v>115</v>
      </c>
      <c r="E13576" t="s">
        <v>50</v>
      </c>
      <c r="F13576">
        <v>95</v>
      </c>
      <c r="G13576">
        <v>88</v>
      </c>
      <c r="H13576">
        <v>0</v>
      </c>
      <c r="I13576">
        <v>0</v>
      </c>
      <c r="J13576">
        <v>0</v>
      </c>
      <c r="K13576">
        <v>0</v>
      </c>
      <c r="L13576" t="s">
        <v>28</v>
      </c>
      <c r="M13576" t="s">
        <v>640</v>
      </c>
      <c r="N13576" t="s">
        <v>177</v>
      </c>
      <c r="O13576" t="s">
        <v>22</v>
      </c>
      <c r="P13576" t="s">
        <v>23</v>
      </c>
      <c r="Q13576" t="s">
        <v>30</v>
      </c>
    </row>
    <row r="13577" spans="1:17" x14ac:dyDescent="0.2">
      <c r="A13577" s="2">
        <v>40498</v>
      </c>
      <c r="B13577" t="s">
        <v>113</v>
      </c>
      <c r="C13577" t="s">
        <v>208</v>
      </c>
      <c r="D13577" t="s">
        <v>115</v>
      </c>
      <c r="E13577" t="s">
        <v>36</v>
      </c>
      <c r="F13577">
        <v>71</v>
      </c>
      <c r="G13577">
        <v>63</v>
      </c>
      <c r="H13577">
        <v>0</v>
      </c>
      <c r="I13577">
        <v>0</v>
      </c>
      <c r="J13577">
        <v>0</v>
      </c>
      <c r="K13577">
        <v>0</v>
      </c>
      <c r="L13577" t="s">
        <v>28</v>
      </c>
      <c r="M13577" t="s">
        <v>246</v>
      </c>
      <c r="N13577" t="s">
        <v>176</v>
      </c>
      <c r="O13577" t="s">
        <v>122</v>
      </c>
      <c r="P13577" t="s">
        <v>23</v>
      </c>
      <c r="Q13577" t="s">
        <v>30</v>
      </c>
    </row>
    <row r="13578" spans="1:17" x14ac:dyDescent="0.2">
      <c r="A13578" s="2">
        <v>40498</v>
      </c>
      <c r="B13578" t="s">
        <v>104</v>
      </c>
      <c r="C13578" t="s">
        <v>48</v>
      </c>
      <c r="D13578" t="s">
        <v>50</v>
      </c>
      <c r="E13578" t="s">
        <v>50</v>
      </c>
      <c r="F13578">
        <v>57</v>
      </c>
      <c r="G13578">
        <v>133</v>
      </c>
      <c r="H13578">
        <v>0</v>
      </c>
      <c r="I13578">
        <v>0</v>
      </c>
      <c r="J13578">
        <v>3</v>
      </c>
      <c r="K13578">
        <v>0</v>
      </c>
      <c r="L13578" t="s">
        <v>28</v>
      </c>
      <c r="M13578" t="s">
        <v>105</v>
      </c>
      <c r="N13578" t="s">
        <v>104</v>
      </c>
      <c r="O13578" t="s">
        <v>22</v>
      </c>
      <c r="P13578" t="s">
        <v>23</v>
      </c>
      <c r="Q13578" t="s">
        <v>24</v>
      </c>
    </row>
    <row r="13579" spans="1:17" x14ac:dyDescent="0.2">
      <c r="A13579" s="2">
        <v>40499</v>
      </c>
      <c r="B13579" t="s">
        <v>85</v>
      </c>
      <c r="C13579" t="s">
        <v>328</v>
      </c>
      <c r="D13579" t="s">
        <v>50</v>
      </c>
      <c r="E13579" t="s">
        <v>50</v>
      </c>
      <c r="F13579">
        <v>58</v>
      </c>
      <c r="G13579">
        <v>76</v>
      </c>
      <c r="H13579">
        <v>0</v>
      </c>
      <c r="I13579">
        <v>0</v>
      </c>
      <c r="J13579">
        <v>0</v>
      </c>
      <c r="K13579">
        <v>0</v>
      </c>
      <c r="L13579" t="s">
        <v>28</v>
      </c>
      <c r="M13579" t="s">
        <v>1454</v>
      </c>
      <c r="N13579" t="s">
        <v>85</v>
      </c>
      <c r="O13579" t="s">
        <v>22</v>
      </c>
      <c r="P13579" t="s">
        <v>23</v>
      </c>
      <c r="Q13579" t="s">
        <v>30</v>
      </c>
    </row>
    <row r="13580" spans="1:17" x14ac:dyDescent="0.2">
      <c r="A13580" s="2">
        <v>40499</v>
      </c>
      <c r="B13580" t="s">
        <v>39</v>
      </c>
      <c r="C13580" t="s">
        <v>25</v>
      </c>
      <c r="D13580" t="s">
        <v>19</v>
      </c>
      <c r="E13580" t="s">
        <v>19</v>
      </c>
      <c r="F13580">
        <v>5</v>
      </c>
      <c r="G13580">
        <v>3</v>
      </c>
      <c r="H13580">
        <v>0</v>
      </c>
      <c r="I13580">
        <v>0</v>
      </c>
      <c r="J13580">
        <v>1</v>
      </c>
      <c r="K13580">
        <v>0</v>
      </c>
      <c r="L13580" t="s">
        <v>28</v>
      </c>
      <c r="M13580" t="s">
        <v>165</v>
      </c>
      <c r="N13580" t="s">
        <v>166</v>
      </c>
      <c r="O13580" t="s">
        <v>122</v>
      </c>
      <c r="P13580" t="s">
        <v>23</v>
      </c>
      <c r="Q13580" t="s">
        <v>24</v>
      </c>
    </row>
    <row r="13581" spans="1:17" x14ac:dyDescent="0.2">
      <c r="A13581" s="2">
        <v>40499</v>
      </c>
      <c r="B13581" t="s">
        <v>69</v>
      </c>
      <c r="C13581" t="s">
        <v>153</v>
      </c>
      <c r="D13581" t="s">
        <v>50</v>
      </c>
      <c r="E13581" t="s">
        <v>50</v>
      </c>
      <c r="F13581">
        <v>49</v>
      </c>
      <c r="G13581">
        <v>11</v>
      </c>
      <c r="H13581">
        <v>0</v>
      </c>
      <c r="I13581">
        <v>0</v>
      </c>
      <c r="J13581">
        <v>1</v>
      </c>
      <c r="K13581">
        <v>2</v>
      </c>
      <c r="L13581" t="s">
        <v>28</v>
      </c>
      <c r="M13581" t="s">
        <v>71</v>
      </c>
      <c r="N13581" t="s">
        <v>69</v>
      </c>
      <c r="O13581" t="s">
        <v>22</v>
      </c>
      <c r="P13581" t="s">
        <v>23</v>
      </c>
      <c r="Q13581" t="s">
        <v>41</v>
      </c>
    </row>
    <row r="13582" spans="1:17" x14ac:dyDescent="0.2">
      <c r="A13582" s="2">
        <v>40499</v>
      </c>
      <c r="B13582" t="s">
        <v>351</v>
      </c>
      <c r="C13582" t="s">
        <v>128</v>
      </c>
      <c r="D13582" t="s">
        <v>36</v>
      </c>
      <c r="E13582" t="s">
        <v>36</v>
      </c>
      <c r="F13582">
        <v>67</v>
      </c>
      <c r="G13582">
        <v>44</v>
      </c>
      <c r="H13582">
        <v>0</v>
      </c>
      <c r="I13582">
        <v>0</v>
      </c>
      <c r="J13582">
        <v>1</v>
      </c>
      <c r="K13582">
        <v>0</v>
      </c>
      <c r="L13582" t="s">
        <v>62</v>
      </c>
      <c r="M13582" t="s">
        <v>353</v>
      </c>
      <c r="N13582" t="s">
        <v>351</v>
      </c>
      <c r="O13582" t="s">
        <v>22</v>
      </c>
      <c r="P13582" t="s">
        <v>23</v>
      </c>
      <c r="Q13582" t="s">
        <v>24</v>
      </c>
    </row>
    <row r="13583" spans="1:17" x14ac:dyDescent="0.2">
      <c r="A13583" s="2">
        <v>40499</v>
      </c>
      <c r="B13583" t="s">
        <v>87</v>
      </c>
      <c r="C13583" t="s">
        <v>1204</v>
      </c>
      <c r="D13583" t="s">
        <v>50</v>
      </c>
      <c r="E13583" t="s">
        <v>50</v>
      </c>
      <c r="F13583">
        <v>45</v>
      </c>
      <c r="G13583">
        <v>25</v>
      </c>
      <c r="H13583">
        <v>0</v>
      </c>
      <c r="I13583">
        <v>0</v>
      </c>
      <c r="J13583">
        <v>0</v>
      </c>
      <c r="K13583">
        <v>1</v>
      </c>
      <c r="L13583" t="s">
        <v>28</v>
      </c>
      <c r="M13583" t="s">
        <v>88</v>
      </c>
      <c r="N13583" t="s">
        <v>87</v>
      </c>
      <c r="O13583" t="s">
        <v>22</v>
      </c>
      <c r="P13583" t="s">
        <v>23</v>
      </c>
      <c r="Q13583" t="s">
        <v>41</v>
      </c>
    </row>
    <row r="13584" spans="1:17" x14ac:dyDescent="0.2">
      <c r="A13584" s="2">
        <v>40499</v>
      </c>
      <c r="B13584" t="s">
        <v>224</v>
      </c>
      <c r="C13584" t="s">
        <v>34</v>
      </c>
      <c r="D13584" t="s">
        <v>36</v>
      </c>
      <c r="E13584" t="s">
        <v>36</v>
      </c>
      <c r="F13584">
        <v>41</v>
      </c>
      <c r="G13584">
        <v>47</v>
      </c>
      <c r="H13584">
        <v>0</v>
      </c>
      <c r="I13584">
        <v>0</v>
      </c>
      <c r="J13584">
        <v>2</v>
      </c>
      <c r="K13584">
        <v>1</v>
      </c>
      <c r="L13584" t="s">
        <v>28</v>
      </c>
      <c r="M13584" t="s">
        <v>1331</v>
      </c>
      <c r="N13584" t="s">
        <v>67</v>
      </c>
      <c r="O13584" t="s">
        <v>122</v>
      </c>
      <c r="P13584" t="s">
        <v>23</v>
      </c>
      <c r="Q13584" t="s">
        <v>24</v>
      </c>
    </row>
    <row r="13585" spans="1:17" x14ac:dyDescent="0.2">
      <c r="A13585" s="2">
        <v>40499</v>
      </c>
      <c r="B13585" t="s">
        <v>107</v>
      </c>
      <c r="C13585" t="s">
        <v>18</v>
      </c>
      <c r="D13585" t="s">
        <v>19</v>
      </c>
      <c r="E13585" t="s">
        <v>19</v>
      </c>
      <c r="F13585">
        <v>16</v>
      </c>
      <c r="G13585">
        <v>7</v>
      </c>
      <c r="H13585">
        <v>0</v>
      </c>
      <c r="I13585">
        <v>0</v>
      </c>
      <c r="J13585">
        <v>2</v>
      </c>
      <c r="K13585">
        <v>0</v>
      </c>
      <c r="L13585" t="s">
        <v>28</v>
      </c>
      <c r="M13585" t="s">
        <v>310</v>
      </c>
      <c r="N13585" t="s">
        <v>107</v>
      </c>
      <c r="O13585" t="s">
        <v>22</v>
      </c>
      <c r="P13585" t="s">
        <v>23</v>
      </c>
      <c r="Q13585" t="s">
        <v>24</v>
      </c>
    </row>
    <row r="13586" spans="1:17" x14ac:dyDescent="0.2">
      <c r="A13586" s="2">
        <v>40499</v>
      </c>
      <c r="B13586" t="s">
        <v>182</v>
      </c>
      <c r="C13586" t="s">
        <v>101</v>
      </c>
      <c r="D13586" t="s">
        <v>115</v>
      </c>
      <c r="E13586" t="s">
        <v>50</v>
      </c>
      <c r="F13586">
        <v>89</v>
      </c>
      <c r="G13586">
        <v>73</v>
      </c>
      <c r="H13586">
        <v>0</v>
      </c>
      <c r="I13586">
        <v>0</v>
      </c>
      <c r="J13586">
        <v>1</v>
      </c>
      <c r="K13586">
        <v>0</v>
      </c>
      <c r="L13586" t="s">
        <v>28</v>
      </c>
      <c r="M13586" t="s">
        <v>686</v>
      </c>
      <c r="N13586" t="s">
        <v>182</v>
      </c>
      <c r="O13586" t="s">
        <v>22</v>
      </c>
      <c r="P13586" t="s">
        <v>23</v>
      </c>
      <c r="Q13586" t="s">
        <v>24</v>
      </c>
    </row>
    <row r="13587" spans="1:17" x14ac:dyDescent="0.2">
      <c r="A13587" s="2">
        <v>40499</v>
      </c>
      <c r="B13587" t="s">
        <v>43</v>
      </c>
      <c r="C13587" t="s">
        <v>42</v>
      </c>
      <c r="D13587" t="s">
        <v>19</v>
      </c>
      <c r="E13587" t="s">
        <v>19</v>
      </c>
      <c r="F13587">
        <v>47</v>
      </c>
      <c r="G13587">
        <v>52</v>
      </c>
      <c r="H13587">
        <v>0</v>
      </c>
      <c r="I13587">
        <v>0</v>
      </c>
      <c r="J13587">
        <v>1</v>
      </c>
      <c r="K13587">
        <v>1</v>
      </c>
      <c r="L13587" t="s">
        <v>28</v>
      </c>
      <c r="M13587" t="s">
        <v>908</v>
      </c>
      <c r="N13587" t="s">
        <v>43</v>
      </c>
      <c r="O13587" t="s">
        <v>22</v>
      </c>
      <c r="P13587" t="s">
        <v>23</v>
      </c>
      <c r="Q13587" t="s">
        <v>30</v>
      </c>
    </row>
    <row r="13588" spans="1:17" x14ac:dyDescent="0.2">
      <c r="A13588" s="2">
        <v>40499</v>
      </c>
      <c r="B13588" t="s">
        <v>274</v>
      </c>
      <c r="C13588" t="s">
        <v>184</v>
      </c>
      <c r="D13588" t="s">
        <v>50</v>
      </c>
      <c r="E13588" t="s">
        <v>50</v>
      </c>
      <c r="F13588">
        <v>9</v>
      </c>
      <c r="G13588">
        <v>169</v>
      </c>
      <c r="H13588">
        <v>0</v>
      </c>
      <c r="I13588">
        <v>0</v>
      </c>
      <c r="J13588">
        <v>3</v>
      </c>
      <c r="K13588">
        <v>0</v>
      </c>
      <c r="L13588" t="s">
        <v>291</v>
      </c>
      <c r="M13588" t="s">
        <v>333</v>
      </c>
      <c r="N13588" t="s">
        <v>274</v>
      </c>
      <c r="O13588" t="s">
        <v>22</v>
      </c>
      <c r="P13588" t="s">
        <v>23</v>
      </c>
      <c r="Q13588" t="s">
        <v>24</v>
      </c>
    </row>
    <row r="13589" spans="1:17" x14ac:dyDescent="0.2">
      <c r="A13589" s="2">
        <v>40499</v>
      </c>
      <c r="B13589" t="s">
        <v>72</v>
      </c>
      <c r="C13589" t="s">
        <v>293</v>
      </c>
      <c r="D13589" t="s">
        <v>50</v>
      </c>
      <c r="E13589" t="s">
        <v>50</v>
      </c>
      <c r="F13589">
        <v>27</v>
      </c>
      <c r="G13589">
        <v>31</v>
      </c>
      <c r="H13589">
        <v>0</v>
      </c>
      <c r="I13589">
        <v>0</v>
      </c>
      <c r="J13589">
        <v>0</v>
      </c>
      <c r="K13589">
        <v>0</v>
      </c>
      <c r="L13589" t="s">
        <v>28</v>
      </c>
      <c r="M13589" t="s">
        <v>1216</v>
      </c>
      <c r="N13589" t="s">
        <v>72</v>
      </c>
      <c r="O13589" t="s">
        <v>22</v>
      </c>
      <c r="P13589" t="s">
        <v>23</v>
      </c>
      <c r="Q13589" t="s">
        <v>30</v>
      </c>
    </row>
    <row r="13590" spans="1:17" x14ac:dyDescent="0.2">
      <c r="A13590" s="2">
        <v>40499</v>
      </c>
      <c r="B13590" t="s">
        <v>31</v>
      </c>
      <c r="C13590" t="s">
        <v>32</v>
      </c>
      <c r="D13590" t="s">
        <v>19</v>
      </c>
      <c r="E13590" t="s">
        <v>19</v>
      </c>
      <c r="F13590">
        <v>61</v>
      </c>
      <c r="G13590">
        <v>56</v>
      </c>
      <c r="H13590">
        <v>0</v>
      </c>
      <c r="I13590">
        <v>0</v>
      </c>
      <c r="J13590">
        <v>4</v>
      </c>
      <c r="K13590">
        <v>1</v>
      </c>
      <c r="L13590" t="s">
        <v>28</v>
      </c>
      <c r="M13590" t="s">
        <v>33</v>
      </c>
      <c r="N13590" t="s">
        <v>31</v>
      </c>
      <c r="O13590" t="s">
        <v>22</v>
      </c>
      <c r="P13590" t="s">
        <v>23</v>
      </c>
      <c r="Q13590" t="s">
        <v>24</v>
      </c>
    </row>
    <row r="13591" spans="1:17" x14ac:dyDescent="0.2">
      <c r="A13591" s="2">
        <v>40499</v>
      </c>
      <c r="B13591" t="s">
        <v>183</v>
      </c>
      <c r="C13591" t="s">
        <v>55</v>
      </c>
      <c r="D13591" t="s">
        <v>36</v>
      </c>
      <c r="E13591" t="s">
        <v>57</v>
      </c>
      <c r="F13591">
        <v>10</v>
      </c>
      <c r="G13591">
        <v>20</v>
      </c>
      <c r="H13591">
        <v>0</v>
      </c>
      <c r="I13591">
        <v>0</v>
      </c>
      <c r="J13591">
        <v>3</v>
      </c>
      <c r="K13591">
        <v>0</v>
      </c>
      <c r="L13591" t="s">
        <v>28</v>
      </c>
      <c r="M13591" t="s">
        <v>266</v>
      </c>
      <c r="N13591" t="s">
        <v>183</v>
      </c>
      <c r="O13591" t="s">
        <v>22</v>
      </c>
      <c r="P13591" t="s">
        <v>23</v>
      </c>
      <c r="Q13591" t="s">
        <v>24</v>
      </c>
    </row>
    <row r="13592" spans="1:17" x14ac:dyDescent="0.2">
      <c r="A13592" s="2">
        <v>40499</v>
      </c>
      <c r="B13592" t="s">
        <v>89</v>
      </c>
      <c r="C13592" t="s">
        <v>67</v>
      </c>
      <c r="D13592" t="s">
        <v>50</v>
      </c>
      <c r="E13592" t="s">
        <v>50</v>
      </c>
      <c r="F13592">
        <v>6</v>
      </c>
      <c r="G13592">
        <v>21</v>
      </c>
      <c r="H13592">
        <v>0</v>
      </c>
      <c r="I13592">
        <v>0</v>
      </c>
      <c r="J13592">
        <v>1</v>
      </c>
      <c r="K13592">
        <v>2</v>
      </c>
      <c r="L13592" t="s">
        <v>28</v>
      </c>
      <c r="M13592" t="s">
        <v>91</v>
      </c>
      <c r="N13592" t="s">
        <v>89</v>
      </c>
      <c r="O13592" t="s">
        <v>22</v>
      </c>
      <c r="P13592" t="s">
        <v>23</v>
      </c>
      <c r="Q13592" t="s">
        <v>41</v>
      </c>
    </row>
    <row r="13593" spans="1:17" x14ac:dyDescent="0.2">
      <c r="A13593" s="2">
        <v>40499</v>
      </c>
      <c r="B13593" t="s">
        <v>81</v>
      </c>
      <c r="C13593" t="s">
        <v>174</v>
      </c>
      <c r="D13593" t="s">
        <v>50</v>
      </c>
      <c r="E13593" t="s">
        <v>50</v>
      </c>
      <c r="F13593">
        <v>74</v>
      </c>
      <c r="G13593">
        <v>158</v>
      </c>
      <c r="H13593">
        <v>0</v>
      </c>
      <c r="I13593">
        <v>0</v>
      </c>
      <c r="J13593">
        <v>1</v>
      </c>
      <c r="K13593">
        <v>1</v>
      </c>
      <c r="L13593" t="s">
        <v>28</v>
      </c>
      <c r="M13593" t="s">
        <v>83</v>
      </c>
      <c r="N13593" t="s">
        <v>81</v>
      </c>
      <c r="O13593" t="s">
        <v>22</v>
      </c>
      <c r="P13593" t="s">
        <v>23</v>
      </c>
      <c r="Q13593" t="s">
        <v>30</v>
      </c>
    </row>
    <row r="13594" spans="1:17" x14ac:dyDescent="0.2">
      <c r="A13594" s="2">
        <v>40499</v>
      </c>
      <c r="B13594" t="s">
        <v>70</v>
      </c>
      <c r="C13594" t="s">
        <v>125</v>
      </c>
      <c r="D13594" t="s">
        <v>50</v>
      </c>
      <c r="E13594" t="s">
        <v>50</v>
      </c>
      <c r="F13594">
        <v>87</v>
      </c>
      <c r="G13594">
        <v>203</v>
      </c>
      <c r="H13594">
        <v>0</v>
      </c>
      <c r="I13594">
        <v>0</v>
      </c>
      <c r="J13594">
        <v>8</v>
      </c>
      <c r="K13594">
        <v>0</v>
      </c>
      <c r="L13594" t="s">
        <v>291</v>
      </c>
      <c r="M13594" t="s">
        <v>383</v>
      </c>
      <c r="N13594" t="s">
        <v>70</v>
      </c>
      <c r="O13594" t="s">
        <v>22</v>
      </c>
      <c r="P13594" t="s">
        <v>23</v>
      </c>
      <c r="Q13594" t="s">
        <v>24</v>
      </c>
    </row>
    <row r="13595" spans="1:17" x14ac:dyDescent="0.2">
      <c r="A13595" s="2">
        <v>40499</v>
      </c>
      <c r="B13595" t="s">
        <v>141</v>
      </c>
      <c r="C13595" t="s">
        <v>118</v>
      </c>
      <c r="D13595" t="s">
        <v>36</v>
      </c>
      <c r="E13595" t="s">
        <v>36</v>
      </c>
      <c r="F13595">
        <v>37</v>
      </c>
      <c r="G13595">
        <v>75</v>
      </c>
      <c r="H13595">
        <v>0</v>
      </c>
      <c r="I13595">
        <v>0</v>
      </c>
      <c r="J13595">
        <v>1</v>
      </c>
      <c r="K13595">
        <v>2</v>
      </c>
      <c r="L13595" t="s">
        <v>28</v>
      </c>
      <c r="M13595" t="s">
        <v>1390</v>
      </c>
      <c r="N13595" t="s">
        <v>67</v>
      </c>
      <c r="O13595" t="s">
        <v>122</v>
      </c>
      <c r="P13595" t="s">
        <v>23</v>
      </c>
      <c r="Q13595" t="s">
        <v>41</v>
      </c>
    </row>
    <row r="13596" spans="1:17" x14ac:dyDescent="0.2">
      <c r="A13596" s="2">
        <v>40499</v>
      </c>
      <c r="B13596" t="s">
        <v>555</v>
      </c>
      <c r="C13596" t="s">
        <v>233</v>
      </c>
      <c r="D13596" t="s">
        <v>27</v>
      </c>
      <c r="E13596" t="s">
        <v>19</v>
      </c>
      <c r="F13596">
        <v>126</v>
      </c>
      <c r="G13596">
        <v>86</v>
      </c>
      <c r="H13596">
        <v>0</v>
      </c>
      <c r="I13596">
        <v>0</v>
      </c>
      <c r="J13596">
        <v>3</v>
      </c>
      <c r="K13596">
        <v>0</v>
      </c>
      <c r="L13596" t="s">
        <v>28</v>
      </c>
      <c r="M13596" t="s">
        <v>1455</v>
      </c>
      <c r="N13596" t="s">
        <v>77</v>
      </c>
      <c r="O13596" t="s">
        <v>122</v>
      </c>
      <c r="P13596" t="s">
        <v>23</v>
      </c>
      <c r="Q13596" t="s">
        <v>24</v>
      </c>
    </row>
    <row r="13597" spans="1:17" x14ac:dyDescent="0.2">
      <c r="A13597" s="2">
        <v>40499</v>
      </c>
      <c r="B13597" t="s">
        <v>254</v>
      </c>
      <c r="C13597" t="s">
        <v>38</v>
      </c>
      <c r="D13597" t="s">
        <v>115</v>
      </c>
      <c r="E13597" t="s">
        <v>19</v>
      </c>
      <c r="F13597">
        <v>145</v>
      </c>
      <c r="G13597">
        <v>23</v>
      </c>
      <c r="H13597">
        <v>0</v>
      </c>
      <c r="I13597">
        <v>0</v>
      </c>
      <c r="J13597">
        <v>0</v>
      </c>
      <c r="K13597">
        <v>7</v>
      </c>
      <c r="L13597" t="s">
        <v>28</v>
      </c>
      <c r="M13597" t="s">
        <v>434</v>
      </c>
      <c r="N13597" t="s">
        <v>254</v>
      </c>
      <c r="O13597" t="s">
        <v>22</v>
      </c>
      <c r="P13597" t="s">
        <v>23</v>
      </c>
      <c r="Q13597" t="s">
        <v>41</v>
      </c>
    </row>
    <row r="13598" spans="1:17" x14ac:dyDescent="0.2">
      <c r="A13598" s="2">
        <v>40499</v>
      </c>
      <c r="B13598" t="s">
        <v>94</v>
      </c>
      <c r="C13598" t="s">
        <v>73</v>
      </c>
      <c r="D13598" t="s">
        <v>50</v>
      </c>
      <c r="E13598" t="s">
        <v>50</v>
      </c>
      <c r="F13598">
        <v>43</v>
      </c>
      <c r="G13598">
        <v>46</v>
      </c>
      <c r="H13598">
        <v>0</v>
      </c>
      <c r="I13598">
        <v>0</v>
      </c>
      <c r="J13598">
        <v>2</v>
      </c>
      <c r="K13598">
        <v>0</v>
      </c>
      <c r="L13598" t="s">
        <v>28</v>
      </c>
      <c r="M13598" t="s">
        <v>1249</v>
      </c>
      <c r="N13598" t="s">
        <v>94</v>
      </c>
      <c r="O13598" t="s">
        <v>22</v>
      </c>
      <c r="P13598" t="s">
        <v>23</v>
      </c>
      <c r="Q13598" t="s">
        <v>24</v>
      </c>
    </row>
    <row r="13599" spans="1:17" x14ac:dyDescent="0.2">
      <c r="A13599" s="2">
        <v>40499</v>
      </c>
      <c r="B13599" t="s">
        <v>164</v>
      </c>
      <c r="C13599" t="s">
        <v>301</v>
      </c>
      <c r="D13599" t="s">
        <v>115</v>
      </c>
      <c r="E13599" t="s">
        <v>115</v>
      </c>
      <c r="F13599">
        <v>98</v>
      </c>
      <c r="G13599">
        <v>105</v>
      </c>
      <c r="H13599">
        <v>0</v>
      </c>
      <c r="I13599">
        <v>0</v>
      </c>
      <c r="J13599">
        <v>1</v>
      </c>
      <c r="K13599">
        <v>1</v>
      </c>
      <c r="L13599" t="s">
        <v>28</v>
      </c>
      <c r="M13599" t="s">
        <v>300</v>
      </c>
      <c r="N13599" t="s">
        <v>176</v>
      </c>
      <c r="O13599" t="s">
        <v>122</v>
      </c>
      <c r="P13599" t="s">
        <v>23</v>
      </c>
      <c r="Q13599" t="s">
        <v>30</v>
      </c>
    </row>
    <row r="13600" spans="1:17" x14ac:dyDescent="0.2">
      <c r="A13600" s="2">
        <v>40499</v>
      </c>
      <c r="B13600" t="s">
        <v>98</v>
      </c>
      <c r="C13600" t="s">
        <v>49</v>
      </c>
      <c r="D13600" t="s">
        <v>50</v>
      </c>
      <c r="E13600" t="s">
        <v>50</v>
      </c>
      <c r="F13600">
        <v>32</v>
      </c>
      <c r="G13600">
        <v>12</v>
      </c>
      <c r="H13600">
        <v>0</v>
      </c>
      <c r="I13600">
        <v>0</v>
      </c>
      <c r="J13600">
        <v>1</v>
      </c>
      <c r="K13600">
        <v>2</v>
      </c>
      <c r="L13600" t="s">
        <v>28</v>
      </c>
      <c r="M13600" t="s">
        <v>99</v>
      </c>
      <c r="N13600" t="s">
        <v>98</v>
      </c>
      <c r="O13600" t="s">
        <v>22</v>
      </c>
      <c r="P13600" t="s">
        <v>23</v>
      </c>
      <c r="Q13600" t="s">
        <v>41</v>
      </c>
    </row>
    <row r="13601" spans="1:17" x14ac:dyDescent="0.2">
      <c r="A13601" s="2">
        <v>40499</v>
      </c>
      <c r="B13601" t="s">
        <v>123</v>
      </c>
      <c r="C13601" t="s">
        <v>76</v>
      </c>
      <c r="D13601" t="s">
        <v>50</v>
      </c>
      <c r="E13601" t="s">
        <v>50</v>
      </c>
      <c r="F13601">
        <v>55</v>
      </c>
      <c r="G13601">
        <v>110</v>
      </c>
      <c r="H13601">
        <v>0</v>
      </c>
      <c r="I13601">
        <v>0</v>
      </c>
      <c r="J13601">
        <v>3</v>
      </c>
      <c r="K13601">
        <v>2</v>
      </c>
      <c r="L13601" t="s">
        <v>28</v>
      </c>
      <c r="M13601" t="s">
        <v>528</v>
      </c>
      <c r="N13601" t="s">
        <v>123</v>
      </c>
      <c r="O13601" t="s">
        <v>22</v>
      </c>
      <c r="P13601" t="s">
        <v>23</v>
      </c>
      <c r="Q13601" t="s">
        <v>24</v>
      </c>
    </row>
    <row r="13602" spans="1:17" x14ac:dyDescent="0.2">
      <c r="A13602" s="2">
        <v>40499</v>
      </c>
      <c r="B13602" t="s">
        <v>119</v>
      </c>
      <c r="C13602" t="s">
        <v>92</v>
      </c>
      <c r="D13602" t="s">
        <v>50</v>
      </c>
      <c r="E13602" t="s">
        <v>50</v>
      </c>
      <c r="F13602">
        <v>14</v>
      </c>
      <c r="G13602">
        <v>52</v>
      </c>
      <c r="H13602">
        <v>0</v>
      </c>
      <c r="I13602">
        <v>0</v>
      </c>
      <c r="J13602">
        <v>1</v>
      </c>
      <c r="K13602">
        <v>1</v>
      </c>
      <c r="L13602" t="s">
        <v>28</v>
      </c>
      <c r="M13602" t="s">
        <v>367</v>
      </c>
      <c r="N13602" t="s">
        <v>69</v>
      </c>
      <c r="O13602" t="s">
        <v>122</v>
      </c>
      <c r="P13602" t="s">
        <v>23</v>
      </c>
      <c r="Q13602" t="s">
        <v>30</v>
      </c>
    </row>
    <row r="13603" spans="1:17" x14ac:dyDescent="0.2">
      <c r="A13603" s="2">
        <v>40499</v>
      </c>
      <c r="B13603" t="s">
        <v>185</v>
      </c>
      <c r="C13603" t="s">
        <v>131</v>
      </c>
      <c r="D13603" t="s">
        <v>27</v>
      </c>
      <c r="E13603" t="s">
        <v>27</v>
      </c>
      <c r="F13603">
        <v>82</v>
      </c>
      <c r="G13603">
        <v>63</v>
      </c>
      <c r="H13603">
        <v>0</v>
      </c>
      <c r="I13603">
        <v>0</v>
      </c>
      <c r="J13603">
        <v>0</v>
      </c>
      <c r="K13603">
        <v>0</v>
      </c>
      <c r="L13603" t="s">
        <v>28</v>
      </c>
      <c r="M13603" t="s">
        <v>833</v>
      </c>
      <c r="N13603" t="s">
        <v>77</v>
      </c>
      <c r="O13603" t="s">
        <v>122</v>
      </c>
      <c r="P13603" t="s">
        <v>23</v>
      </c>
      <c r="Q13603" t="s">
        <v>30</v>
      </c>
    </row>
    <row r="13604" spans="1:17" x14ac:dyDescent="0.2">
      <c r="A13604" s="2">
        <v>40499</v>
      </c>
      <c r="B13604" t="s">
        <v>718</v>
      </c>
      <c r="C13604" t="s">
        <v>237</v>
      </c>
      <c r="D13604" t="s">
        <v>36</v>
      </c>
      <c r="E13604" t="s">
        <v>36</v>
      </c>
      <c r="F13604">
        <v>81</v>
      </c>
      <c r="G13604">
        <v>102</v>
      </c>
      <c r="H13604">
        <v>0</v>
      </c>
      <c r="I13604">
        <v>0</v>
      </c>
      <c r="J13604">
        <v>1</v>
      </c>
      <c r="K13604">
        <v>1</v>
      </c>
      <c r="L13604" t="s">
        <v>28</v>
      </c>
      <c r="M13604" t="s">
        <v>657</v>
      </c>
      <c r="N13604" t="s">
        <v>718</v>
      </c>
      <c r="O13604" t="s">
        <v>22</v>
      </c>
      <c r="P13604" t="s">
        <v>23</v>
      </c>
      <c r="Q13604" t="s">
        <v>30</v>
      </c>
    </row>
    <row r="13605" spans="1:17" x14ac:dyDescent="0.2">
      <c r="A13605" s="2">
        <v>40499</v>
      </c>
      <c r="B13605" t="s">
        <v>97</v>
      </c>
      <c r="C13605" t="s">
        <v>150</v>
      </c>
      <c r="D13605" t="s">
        <v>50</v>
      </c>
      <c r="E13605" t="s">
        <v>36</v>
      </c>
      <c r="F13605">
        <v>133</v>
      </c>
      <c r="G13605">
        <v>34</v>
      </c>
      <c r="H13605">
        <v>0</v>
      </c>
      <c r="I13605">
        <v>0</v>
      </c>
      <c r="J13605">
        <v>0</v>
      </c>
      <c r="K13605">
        <v>0</v>
      </c>
      <c r="L13605" t="s">
        <v>28</v>
      </c>
      <c r="M13605" t="s">
        <v>97</v>
      </c>
      <c r="N13605" t="s">
        <v>97</v>
      </c>
      <c r="O13605" t="s">
        <v>22</v>
      </c>
      <c r="P13605" t="s">
        <v>23</v>
      </c>
      <c r="Q13605" t="s">
        <v>30</v>
      </c>
    </row>
    <row r="13606" spans="1:17" x14ac:dyDescent="0.2">
      <c r="A13606" s="2">
        <v>40499</v>
      </c>
      <c r="B13606" t="s">
        <v>250</v>
      </c>
      <c r="C13606" t="s">
        <v>617</v>
      </c>
      <c r="D13606" t="s">
        <v>36</v>
      </c>
      <c r="E13606" t="s">
        <v>36</v>
      </c>
      <c r="F13606">
        <v>77</v>
      </c>
      <c r="G13606">
        <v>127</v>
      </c>
      <c r="H13606">
        <v>0</v>
      </c>
      <c r="I13606">
        <v>0</v>
      </c>
      <c r="J13606">
        <v>2</v>
      </c>
      <c r="K13606">
        <v>1</v>
      </c>
      <c r="L13606" t="s">
        <v>28</v>
      </c>
      <c r="M13606" t="s">
        <v>251</v>
      </c>
      <c r="N13606" t="s">
        <v>250</v>
      </c>
      <c r="O13606" t="s">
        <v>22</v>
      </c>
      <c r="P13606" t="s">
        <v>23</v>
      </c>
      <c r="Q13606" t="s">
        <v>24</v>
      </c>
    </row>
    <row r="13607" spans="1:17" x14ac:dyDescent="0.2">
      <c r="A13607" s="2">
        <v>40499</v>
      </c>
      <c r="B13607" t="s">
        <v>111</v>
      </c>
      <c r="C13607" t="s">
        <v>890</v>
      </c>
      <c r="D13607" t="s">
        <v>36</v>
      </c>
      <c r="E13607" t="s">
        <v>36</v>
      </c>
      <c r="F13607">
        <v>64</v>
      </c>
      <c r="G13607">
        <v>129</v>
      </c>
      <c r="H13607">
        <v>0</v>
      </c>
      <c r="I13607">
        <v>0</v>
      </c>
      <c r="J13607">
        <v>3</v>
      </c>
      <c r="K13607">
        <v>1</v>
      </c>
      <c r="L13607" t="s">
        <v>28</v>
      </c>
      <c r="M13607" t="s">
        <v>998</v>
      </c>
      <c r="N13607" t="s">
        <v>67</v>
      </c>
      <c r="O13607" t="s">
        <v>122</v>
      </c>
      <c r="P13607" t="s">
        <v>23</v>
      </c>
      <c r="Q13607" t="s">
        <v>24</v>
      </c>
    </row>
    <row r="13608" spans="1:17" x14ac:dyDescent="0.2">
      <c r="A13608" s="2">
        <v>40499</v>
      </c>
      <c r="B13608" t="s">
        <v>1279</v>
      </c>
      <c r="C13608" t="s">
        <v>386</v>
      </c>
      <c r="D13608" t="s">
        <v>50</v>
      </c>
      <c r="E13608" t="s">
        <v>50</v>
      </c>
      <c r="F13608">
        <v>26</v>
      </c>
      <c r="G13608">
        <v>90</v>
      </c>
      <c r="H13608">
        <v>0</v>
      </c>
      <c r="I13608">
        <v>0</v>
      </c>
      <c r="J13608">
        <v>2</v>
      </c>
      <c r="K13608">
        <v>0</v>
      </c>
      <c r="L13608" t="s">
        <v>28</v>
      </c>
      <c r="M13608" t="s">
        <v>1280</v>
      </c>
      <c r="N13608" t="s">
        <v>1279</v>
      </c>
      <c r="O13608" t="s">
        <v>22</v>
      </c>
      <c r="P13608" t="s">
        <v>23</v>
      </c>
      <c r="Q13608" t="s">
        <v>24</v>
      </c>
    </row>
    <row r="13609" spans="1:17" x14ac:dyDescent="0.2">
      <c r="A13609" s="2">
        <v>40499</v>
      </c>
      <c r="B13609" t="s">
        <v>296</v>
      </c>
      <c r="C13609" t="s">
        <v>45</v>
      </c>
      <c r="D13609" t="s">
        <v>36</v>
      </c>
      <c r="E13609" t="s">
        <v>36</v>
      </c>
      <c r="F13609">
        <v>98</v>
      </c>
      <c r="G13609">
        <v>117</v>
      </c>
      <c r="H13609">
        <v>0</v>
      </c>
      <c r="I13609">
        <v>0</v>
      </c>
      <c r="J13609">
        <v>1</v>
      </c>
      <c r="K13609">
        <v>3</v>
      </c>
      <c r="L13609" t="s">
        <v>28</v>
      </c>
      <c r="M13609" t="s">
        <v>399</v>
      </c>
      <c r="N13609" t="s">
        <v>296</v>
      </c>
      <c r="O13609" t="s">
        <v>22</v>
      </c>
      <c r="P13609" t="s">
        <v>23</v>
      </c>
      <c r="Q13609" t="s">
        <v>41</v>
      </c>
    </row>
    <row r="13610" spans="1:17" x14ac:dyDescent="0.2">
      <c r="A13610" s="2">
        <v>40499</v>
      </c>
      <c r="B13610" t="s">
        <v>126</v>
      </c>
      <c r="C13610" t="s">
        <v>180</v>
      </c>
      <c r="D13610" t="s">
        <v>50</v>
      </c>
      <c r="E13610" t="s">
        <v>50</v>
      </c>
      <c r="F13610">
        <v>2</v>
      </c>
      <c r="G13610">
        <v>29</v>
      </c>
      <c r="H13610">
        <v>0</v>
      </c>
      <c r="I13610">
        <v>0</v>
      </c>
      <c r="J13610">
        <v>1</v>
      </c>
      <c r="K13610">
        <v>0</v>
      </c>
      <c r="L13610" t="s">
        <v>28</v>
      </c>
      <c r="M13610" t="s">
        <v>308</v>
      </c>
      <c r="N13610" t="s">
        <v>126</v>
      </c>
      <c r="O13610" t="s">
        <v>22</v>
      </c>
      <c r="P13610" t="s">
        <v>23</v>
      </c>
      <c r="Q13610" t="s">
        <v>24</v>
      </c>
    </row>
    <row r="13611" spans="1:17" x14ac:dyDescent="0.2">
      <c r="A13611" s="2">
        <v>40499</v>
      </c>
      <c r="B13611" t="s">
        <v>100</v>
      </c>
      <c r="C13611" t="s">
        <v>110</v>
      </c>
      <c r="D13611" t="s">
        <v>50</v>
      </c>
      <c r="E13611" t="s">
        <v>36</v>
      </c>
      <c r="F13611">
        <v>42</v>
      </c>
      <c r="G13611">
        <v>80</v>
      </c>
      <c r="H13611">
        <v>0</v>
      </c>
      <c r="I13611">
        <v>0</v>
      </c>
      <c r="J13611">
        <v>1</v>
      </c>
      <c r="K13611">
        <v>1</v>
      </c>
      <c r="L13611" t="s">
        <v>28</v>
      </c>
      <c r="M13611" t="s">
        <v>102</v>
      </c>
      <c r="N13611" t="s">
        <v>100</v>
      </c>
      <c r="O13611" t="s">
        <v>22</v>
      </c>
      <c r="P13611" t="s">
        <v>23</v>
      </c>
      <c r="Q13611" t="s">
        <v>30</v>
      </c>
    </row>
    <row r="13612" spans="1:17" x14ac:dyDescent="0.2">
      <c r="A13612" s="2">
        <v>40499</v>
      </c>
      <c r="B13612" t="s">
        <v>239</v>
      </c>
      <c r="C13612" t="s">
        <v>317</v>
      </c>
      <c r="D13612" t="s">
        <v>115</v>
      </c>
      <c r="E13612" t="s">
        <v>50</v>
      </c>
      <c r="F13612">
        <v>97</v>
      </c>
      <c r="G13612">
        <v>40</v>
      </c>
      <c r="H13612">
        <v>0</v>
      </c>
      <c r="I13612">
        <v>0</v>
      </c>
      <c r="J13612">
        <v>0</v>
      </c>
      <c r="K13612">
        <v>4</v>
      </c>
      <c r="L13612" t="s">
        <v>28</v>
      </c>
      <c r="M13612" t="s">
        <v>240</v>
      </c>
      <c r="N13612" t="s">
        <v>239</v>
      </c>
      <c r="O13612" t="s">
        <v>22</v>
      </c>
      <c r="P13612" t="s">
        <v>23</v>
      </c>
      <c r="Q13612" t="s">
        <v>41</v>
      </c>
    </row>
    <row r="13613" spans="1:17" x14ac:dyDescent="0.2">
      <c r="A13613" s="2">
        <v>40499</v>
      </c>
      <c r="B13613" t="s">
        <v>531</v>
      </c>
      <c r="C13613" t="s">
        <v>304</v>
      </c>
      <c r="D13613" t="s">
        <v>27</v>
      </c>
      <c r="E13613" t="s">
        <v>27</v>
      </c>
      <c r="F13613">
        <v>64</v>
      </c>
      <c r="G13613">
        <v>57</v>
      </c>
      <c r="H13613">
        <v>0</v>
      </c>
      <c r="I13613">
        <v>0</v>
      </c>
      <c r="J13613">
        <v>2</v>
      </c>
      <c r="K13613">
        <v>0</v>
      </c>
      <c r="L13613" t="s">
        <v>28</v>
      </c>
      <c r="M13613" t="s">
        <v>534</v>
      </c>
      <c r="N13613" t="s">
        <v>531</v>
      </c>
      <c r="O13613" t="s">
        <v>22</v>
      </c>
      <c r="P13613" t="s">
        <v>23</v>
      </c>
      <c r="Q13613" t="s">
        <v>24</v>
      </c>
    </row>
    <row r="13614" spans="1:17" x14ac:dyDescent="0.2">
      <c r="A13614" s="2">
        <v>40499</v>
      </c>
      <c r="B13614" t="s">
        <v>90</v>
      </c>
      <c r="C13614" t="s">
        <v>136</v>
      </c>
      <c r="D13614" t="s">
        <v>50</v>
      </c>
      <c r="E13614" t="s">
        <v>36</v>
      </c>
      <c r="F13614">
        <v>71</v>
      </c>
      <c r="G13614">
        <v>19</v>
      </c>
      <c r="H13614">
        <v>0</v>
      </c>
      <c r="I13614">
        <v>0</v>
      </c>
      <c r="J13614">
        <v>3</v>
      </c>
      <c r="K13614">
        <v>1</v>
      </c>
      <c r="L13614" t="s">
        <v>28</v>
      </c>
      <c r="M13614" t="s">
        <v>158</v>
      </c>
      <c r="N13614" t="s">
        <v>90</v>
      </c>
      <c r="O13614" t="s">
        <v>22</v>
      </c>
      <c r="P13614" t="s">
        <v>23</v>
      </c>
      <c r="Q13614" t="s">
        <v>24</v>
      </c>
    </row>
    <row r="13615" spans="1:17" x14ac:dyDescent="0.2">
      <c r="A13615" s="2">
        <v>40499</v>
      </c>
      <c r="B13615" t="s">
        <v>82</v>
      </c>
      <c r="C13615" t="s">
        <v>106</v>
      </c>
      <c r="D13615" t="s">
        <v>50</v>
      </c>
      <c r="E13615" t="s">
        <v>50</v>
      </c>
      <c r="F13615">
        <v>8</v>
      </c>
      <c r="G13615">
        <v>1</v>
      </c>
      <c r="H13615">
        <v>0</v>
      </c>
      <c r="I13615">
        <v>0</v>
      </c>
      <c r="J13615">
        <v>4</v>
      </c>
      <c r="K13615">
        <v>0</v>
      </c>
      <c r="L13615" t="s">
        <v>28</v>
      </c>
      <c r="M13615" t="s">
        <v>187</v>
      </c>
      <c r="N13615" t="s">
        <v>82</v>
      </c>
      <c r="O13615" t="s">
        <v>22</v>
      </c>
      <c r="P13615" t="s">
        <v>23</v>
      </c>
      <c r="Q13615" t="s">
        <v>24</v>
      </c>
    </row>
    <row r="13616" spans="1:17" x14ac:dyDescent="0.2">
      <c r="A13616" s="2">
        <v>40499</v>
      </c>
      <c r="B13616" t="s">
        <v>95</v>
      </c>
      <c r="C13616" t="s">
        <v>147</v>
      </c>
      <c r="D13616" t="s">
        <v>50</v>
      </c>
      <c r="E13616" t="s">
        <v>50</v>
      </c>
      <c r="F13616">
        <v>13</v>
      </c>
      <c r="G13616">
        <v>62</v>
      </c>
      <c r="H13616">
        <v>0</v>
      </c>
      <c r="I13616">
        <v>0</v>
      </c>
      <c r="J13616">
        <v>0</v>
      </c>
      <c r="K13616">
        <v>2</v>
      </c>
      <c r="L13616" t="s">
        <v>28</v>
      </c>
      <c r="M13616" t="s">
        <v>1456</v>
      </c>
      <c r="N13616" t="s">
        <v>95</v>
      </c>
      <c r="O13616" t="s">
        <v>22</v>
      </c>
      <c r="P13616" t="s">
        <v>23</v>
      </c>
      <c r="Q13616" t="s">
        <v>41</v>
      </c>
    </row>
    <row r="13617" spans="1:17" x14ac:dyDescent="0.2">
      <c r="A13617" s="2">
        <v>40499</v>
      </c>
      <c r="B13617" t="s">
        <v>113</v>
      </c>
      <c r="C13617" t="s">
        <v>199</v>
      </c>
      <c r="D13617" t="s">
        <v>115</v>
      </c>
      <c r="E13617" t="s">
        <v>36</v>
      </c>
      <c r="F13617">
        <v>68</v>
      </c>
      <c r="G13617">
        <v>17</v>
      </c>
      <c r="H13617">
        <v>0</v>
      </c>
      <c r="I13617">
        <v>0</v>
      </c>
      <c r="J13617">
        <v>0</v>
      </c>
      <c r="K13617">
        <v>0</v>
      </c>
      <c r="L13617" t="s">
        <v>28</v>
      </c>
      <c r="M13617" t="s">
        <v>246</v>
      </c>
      <c r="N13617" t="s">
        <v>176</v>
      </c>
      <c r="O13617" t="s">
        <v>122</v>
      </c>
      <c r="P13617" t="s">
        <v>23</v>
      </c>
      <c r="Q13617" t="s">
        <v>30</v>
      </c>
    </row>
    <row r="13618" spans="1:17" x14ac:dyDescent="0.2">
      <c r="A13618" s="2">
        <v>40499</v>
      </c>
      <c r="B13618" t="s">
        <v>244</v>
      </c>
      <c r="C13618" t="s">
        <v>646</v>
      </c>
      <c r="D13618" t="s">
        <v>50</v>
      </c>
      <c r="E13618" t="s">
        <v>50</v>
      </c>
      <c r="F13618">
        <v>18</v>
      </c>
      <c r="G13618">
        <v>51</v>
      </c>
      <c r="H13618">
        <v>0</v>
      </c>
      <c r="I13618">
        <v>0</v>
      </c>
      <c r="J13618">
        <v>2</v>
      </c>
      <c r="K13618">
        <v>3</v>
      </c>
      <c r="L13618" t="s">
        <v>28</v>
      </c>
      <c r="M13618" t="s">
        <v>292</v>
      </c>
      <c r="N13618" t="s">
        <v>244</v>
      </c>
      <c r="O13618" t="s">
        <v>22</v>
      </c>
      <c r="P13618" t="s">
        <v>23</v>
      </c>
      <c r="Q13618" t="s">
        <v>41</v>
      </c>
    </row>
    <row r="13619" spans="1:17" x14ac:dyDescent="0.2">
      <c r="A13619" s="2">
        <v>40499</v>
      </c>
      <c r="B13619" t="s">
        <v>249</v>
      </c>
      <c r="C13619" t="s">
        <v>345</v>
      </c>
      <c r="D13619" t="s">
        <v>50</v>
      </c>
      <c r="E13619" t="s">
        <v>50</v>
      </c>
      <c r="F13619">
        <v>15</v>
      </c>
      <c r="G13619">
        <v>78</v>
      </c>
      <c r="H13619">
        <v>0</v>
      </c>
      <c r="I13619">
        <v>0</v>
      </c>
      <c r="J13619">
        <v>1</v>
      </c>
      <c r="K13619">
        <v>2</v>
      </c>
      <c r="L13619" t="s">
        <v>28</v>
      </c>
      <c r="M13619" t="s">
        <v>965</v>
      </c>
      <c r="N13619" t="s">
        <v>249</v>
      </c>
      <c r="O13619" t="s">
        <v>22</v>
      </c>
      <c r="P13619" t="s">
        <v>23</v>
      </c>
      <c r="Q13619" t="s">
        <v>41</v>
      </c>
    </row>
    <row r="13620" spans="1:17" x14ac:dyDescent="0.2">
      <c r="A13620" s="2">
        <v>40499</v>
      </c>
      <c r="B13620" t="s">
        <v>149</v>
      </c>
      <c r="C13620" t="s">
        <v>77</v>
      </c>
      <c r="D13620" t="s">
        <v>36</v>
      </c>
      <c r="E13620" t="s">
        <v>27</v>
      </c>
      <c r="F13620">
        <v>50</v>
      </c>
      <c r="G13620">
        <v>24</v>
      </c>
      <c r="H13620">
        <v>0</v>
      </c>
      <c r="I13620">
        <v>0</v>
      </c>
      <c r="J13620">
        <v>0</v>
      </c>
      <c r="K13620">
        <v>1</v>
      </c>
      <c r="L13620" t="s">
        <v>28</v>
      </c>
      <c r="M13620" t="s">
        <v>871</v>
      </c>
      <c r="N13620" t="s">
        <v>149</v>
      </c>
      <c r="O13620" t="s">
        <v>22</v>
      </c>
      <c r="P13620" t="s">
        <v>23</v>
      </c>
      <c r="Q13620" t="s">
        <v>41</v>
      </c>
    </row>
    <row r="13621" spans="1:17" x14ac:dyDescent="0.2">
      <c r="A13621" s="2">
        <v>40499</v>
      </c>
      <c r="B13621" t="s">
        <v>52</v>
      </c>
      <c r="C13621" t="s">
        <v>129</v>
      </c>
      <c r="D13621" t="s">
        <v>50</v>
      </c>
      <c r="E13621" t="s">
        <v>50</v>
      </c>
      <c r="F13621">
        <v>35</v>
      </c>
      <c r="G13621">
        <v>4</v>
      </c>
      <c r="H13621">
        <v>0</v>
      </c>
      <c r="I13621">
        <v>0</v>
      </c>
      <c r="J13621">
        <v>0</v>
      </c>
      <c r="K13621">
        <v>0</v>
      </c>
      <c r="L13621" t="s">
        <v>28</v>
      </c>
      <c r="M13621" t="s">
        <v>522</v>
      </c>
      <c r="N13621" t="s">
        <v>52</v>
      </c>
      <c r="O13621" t="s">
        <v>22</v>
      </c>
      <c r="P13621" t="s">
        <v>23</v>
      </c>
      <c r="Q13621" t="s">
        <v>30</v>
      </c>
    </row>
    <row r="13622" spans="1:17" x14ac:dyDescent="0.2">
      <c r="A13622" s="2">
        <v>40499</v>
      </c>
      <c r="B13622" t="s">
        <v>53</v>
      </c>
      <c r="C13622" t="s">
        <v>168</v>
      </c>
      <c r="D13622" t="s">
        <v>50</v>
      </c>
      <c r="E13622" t="s">
        <v>50</v>
      </c>
      <c r="F13622">
        <v>21</v>
      </c>
      <c r="G13622">
        <v>36</v>
      </c>
      <c r="H13622">
        <v>0</v>
      </c>
      <c r="I13622">
        <v>0</v>
      </c>
      <c r="J13622">
        <v>2</v>
      </c>
      <c r="K13622">
        <v>2</v>
      </c>
      <c r="L13622" t="s">
        <v>28</v>
      </c>
      <c r="M13622" t="s">
        <v>976</v>
      </c>
      <c r="N13622" t="s">
        <v>53</v>
      </c>
      <c r="O13622" t="s">
        <v>22</v>
      </c>
      <c r="P13622" t="s">
        <v>23</v>
      </c>
      <c r="Q13622" t="s">
        <v>30</v>
      </c>
    </row>
    <row r="13623" spans="1:17" x14ac:dyDescent="0.2">
      <c r="A13623" s="2">
        <v>40499</v>
      </c>
      <c r="B13623" t="s">
        <v>602</v>
      </c>
      <c r="C13623" t="s">
        <v>1073</v>
      </c>
      <c r="D13623" t="s">
        <v>115</v>
      </c>
      <c r="E13623" t="s">
        <v>115</v>
      </c>
      <c r="F13623">
        <v>149</v>
      </c>
      <c r="G13623">
        <v>195</v>
      </c>
      <c r="H13623">
        <v>0</v>
      </c>
      <c r="I13623">
        <v>0</v>
      </c>
      <c r="J13623">
        <v>1</v>
      </c>
      <c r="K13623">
        <v>0</v>
      </c>
      <c r="L13623" t="s">
        <v>28</v>
      </c>
      <c r="M13623" t="s">
        <v>603</v>
      </c>
      <c r="N13623" t="s">
        <v>602</v>
      </c>
      <c r="O13623" t="s">
        <v>22</v>
      </c>
      <c r="P13623" t="s">
        <v>23</v>
      </c>
      <c r="Q13623" t="s">
        <v>24</v>
      </c>
    </row>
    <row r="13624" spans="1:17" x14ac:dyDescent="0.2">
      <c r="A13624" s="2">
        <v>40499</v>
      </c>
      <c r="B13624" t="s">
        <v>365</v>
      </c>
      <c r="C13624" t="s">
        <v>756</v>
      </c>
      <c r="D13624" t="s">
        <v>36</v>
      </c>
      <c r="E13624" t="s">
        <v>36</v>
      </c>
      <c r="F13624">
        <v>107</v>
      </c>
      <c r="G13624">
        <v>147</v>
      </c>
      <c r="H13624">
        <v>0</v>
      </c>
      <c r="I13624">
        <v>0</v>
      </c>
      <c r="J13624">
        <v>0</v>
      </c>
      <c r="K13624">
        <v>0</v>
      </c>
      <c r="L13624" t="s">
        <v>62</v>
      </c>
      <c r="M13624" t="s">
        <v>400</v>
      </c>
      <c r="N13624" t="s">
        <v>365</v>
      </c>
      <c r="O13624" t="s">
        <v>22</v>
      </c>
      <c r="P13624" t="s">
        <v>23</v>
      </c>
      <c r="Q13624" t="s">
        <v>30</v>
      </c>
    </row>
    <row r="13625" spans="1:17" x14ac:dyDescent="0.2">
      <c r="A13625" s="2">
        <v>40500</v>
      </c>
      <c r="B13625" t="s">
        <v>166</v>
      </c>
      <c r="C13625" t="s">
        <v>263</v>
      </c>
      <c r="D13625" t="s">
        <v>115</v>
      </c>
      <c r="E13625" t="s">
        <v>27</v>
      </c>
      <c r="F13625">
        <v>113</v>
      </c>
      <c r="G13625">
        <v>101</v>
      </c>
      <c r="H13625">
        <v>0</v>
      </c>
      <c r="I13625">
        <v>0</v>
      </c>
      <c r="J13625">
        <v>0</v>
      </c>
      <c r="K13625">
        <v>1</v>
      </c>
      <c r="L13625" t="s">
        <v>28</v>
      </c>
      <c r="M13625" t="s">
        <v>165</v>
      </c>
      <c r="N13625" t="s">
        <v>166</v>
      </c>
      <c r="O13625" t="s">
        <v>22</v>
      </c>
      <c r="P13625" t="s">
        <v>23</v>
      </c>
      <c r="Q13625" t="s">
        <v>41</v>
      </c>
    </row>
    <row r="13626" spans="1:17" x14ac:dyDescent="0.2">
      <c r="A13626" s="2">
        <v>40500</v>
      </c>
      <c r="B13626" t="s">
        <v>176</v>
      </c>
      <c r="C13626" t="s">
        <v>388</v>
      </c>
      <c r="D13626" t="s">
        <v>115</v>
      </c>
      <c r="E13626" t="s">
        <v>115</v>
      </c>
      <c r="F13626">
        <v>104</v>
      </c>
      <c r="G13626">
        <v>142</v>
      </c>
      <c r="H13626">
        <v>0</v>
      </c>
      <c r="I13626">
        <v>0</v>
      </c>
      <c r="J13626">
        <v>5</v>
      </c>
      <c r="K13626">
        <v>0</v>
      </c>
      <c r="L13626" t="s">
        <v>28</v>
      </c>
      <c r="M13626" t="s">
        <v>246</v>
      </c>
      <c r="N13626" t="s">
        <v>176</v>
      </c>
      <c r="O13626" t="s">
        <v>22</v>
      </c>
      <c r="P13626" t="s">
        <v>23</v>
      </c>
      <c r="Q13626" t="s">
        <v>24</v>
      </c>
    </row>
    <row r="13627" spans="1:17" x14ac:dyDescent="0.2">
      <c r="A13627" s="2">
        <v>40503</v>
      </c>
      <c r="B13627" t="s">
        <v>363</v>
      </c>
      <c r="C13627" t="s">
        <v>1288</v>
      </c>
      <c r="D13627" t="s">
        <v>115</v>
      </c>
      <c r="E13627" t="s">
        <v>115</v>
      </c>
      <c r="F13627">
        <v>135</v>
      </c>
      <c r="G13627">
        <v>201</v>
      </c>
      <c r="H13627">
        <v>0</v>
      </c>
      <c r="I13627">
        <v>0</v>
      </c>
      <c r="J13627">
        <v>6</v>
      </c>
      <c r="K13627">
        <v>0</v>
      </c>
      <c r="L13627" t="s">
        <v>28</v>
      </c>
      <c r="M13627" t="s">
        <v>1275</v>
      </c>
      <c r="N13627" t="s">
        <v>363</v>
      </c>
      <c r="O13627" t="s">
        <v>22</v>
      </c>
      <c r="P13627" t="s">
        <v>23</v>
      </c>
      <c r="Q13627" t="s">
        <v>24</v>
      </c>
    </row>
    <row r="13628" spans="1:17" x14ac:dyDescent="0.2">
      <c r="A13628" s="2">
        <v>40504</v>
      </c>
      <c r="B13628" t="s">
        <v>301</v>
      </c>
      <c r="C13628" t="s">
        <v>166</v>
      </c>
      <c r="D13628" t="s">
        <v>115</v>
      </c>
      <c r="E13628" t="s">
        <v>115</v>
      </c>
      <c r="F13628">
        <v>105</v>
      </c>
      <c r="G13628">
        <v>113</v>
      </c>
      <c r="H13628">
        <v>0</v>
      </c>
      <c r="I13628">
        <v>0</v>
      </c>
      <c r="J13628">
        <v>1</v>
      </c>
      <c r="K13628">
        <v>0</v>
      </c>
      <c r="L13628" t="s">
        <v>401</v>
      </c>
      <c r="M13628" t="s">
        <v>1457</v>
      </c>
      <c r="N13628" t="s">
        <v>389</v>
      </c>
      <c r="O13628" t="s">
        <v>122</v>
      </c>
      <c r="P13628" t="s">
        <v>23</v>
      </c>
      <c r="Q13628" t="s">
        <v>24</v>
      </c>
    </row>
    <row r="13629" spans="1:17" x14ac:dyDescent="0.2">
      <c r="A13629" s="2">
        <v>40504</v>
      </c>
      <c r="B13629" t="s">
        <v>389</v>
      </c>
      <c r="C13629" t="s">
        <v>113</v>
      </c>
      <c r="D13629" t="s">
        <v>115</v>
      </c>
      <c r="E13629" t="s">
        <v>115</v>
      </c>
      <c r="F13629">
        <v>121</v>
      </c>
      <c r="G13629">
        <v>68</v>
      </c>
      <c r="H13629">
        <v>0</v>
      </c>
      <c r="I13629">
        <v>0</v>
      </c>
      <c r="J13629">
        <v>0</v>
      </c>
      <c r="K13629">
        <v>4</v>
      </c>
      <c r="L13629" t="s">
        <v>401</v>
      </c>
      <c r="M13629" t="s">
        <v>1457</v>
      </c>
      <c r="N13629" t="s">
        <v>389</v>
      </c>
      <c r="O13629" t="s">
        <v>22</v>
      </c>
      <c r="P13629" t="s">
        <v>23</v>
      </c>
      <c r="Q13629" t="s">
        <v>41</v>
      </c>
    </row>
    <row r="13630" spans="1:17" x14ac:dyDescent="0.2">
      <c r="A13630" s="2">
        <v>40505</v>
      </c>
      <c r="B13630" t="s">
        <v>164</v>
      </c>
      <c r="C13630" t="s">
        <v>176</v>
      </c>
      <c r="D13630" t="s">
        <v>115</v>
      </c>
      <c r="E13630" t="s">
        <v>115</v>
      </c>
      <c r="F13630">
        <v>98</v>
      </c>
      <c r="G13630">
        <v>104</v>
      </c>
      <c r="H13630">
        <v>0</v>
      </c>
      <c r="I13630">
        <v>0</v>
      </c>
      <c r="J13630">
        <v>0</v>
      </c>
      <c r="K13630">
        <v>0</v>
      </c>
      <c r="L13630" t="s">
        <v>401</v>
      </c>
      <c r="M13630" t="s">
        <v>1457</v>
      </c>
      <c r="N13630" t="s">
        <v>389</v>
      </c>
      <c r="O13630" t="s">
        <v>122</v>
      </c>
      <c r="P13630" t="s">
        <v>23</v>
      </c>
      <c r="Q13630" t="s">
        <v>30</v>
      </c>
    </row>
    <row r="13631" spans="1:17" x14ac:dyDescent="0.2">
      <c r="A13631" s="2">
        <v>40505</v>
      </c>
      <c r="B13631" t="s">
        <v>239</v>
      </c>
      <c r="C13631" t="s">
        <v>402</v>
      </c>
      <c r="D13631" t="s">
        <v>115</v>
      </c>
      <c r="E13631" t="s">
        <v>115</v>
      </c>
      <c r="F13631">
        <v>97</v>
      </c>
      <c r="G13631">
        <v>87</v>
      </c>
      <c r="H13631">
        <v>0</v>
      </c>
      <c r="I13631">
        <v>0</v>
      </c>
      <c r="J13631">
        <v>1</v>
      </c>
      <c r="K13631">
        <v>1</v>
      </c>
      <c r="L13631" t="s">
        <v>401</v>
      </c>
      <c r="M13631" t="s">
        <v>1457</v>
      </c>
      <c r="N13631" t="s">
        <v>389</v>
      </c>
      <c r="O13631" t="s">
        <v>122</v>
      </c>
      <c r="P13631" t="s">
        <v>23</v>
      </c>
      <c r="Q13631" t="s">
        <v>30</v>
      </c>
    </row>
    <row r="13632" spans="1:17" x14ac:dyDescent="0.2">
      <c r="A13632" s="2">
        <v>40505</v>
      </c>
      <c r="B13632" t="s">
        <v>211</v>
      </c>
      <c r="C13632" t="s">
        <v>207</v>
      </c>
      <c r="D13632" t="s">
        <v>36</v>
      </c>
      <c r="E13632" t="s">
        <v>36</v>
      </c>
      <c r="F13632">
        <v>124</v>
      </c>
      <c r="G13632">
        <v>116</v>
      </c>
      <c r="H13632">
        <v>0</v>
      </c>
      <c r="I13632">
        <v>0</v>
      </c>
      <c r="J13632">
        <v>1</v>
      </c>
      <c r="K13632">
        <v>0</v>
      </c>
      <c r="L13632" t="s">
        <v>28</v>
      </c>
      <c r="M13632" t="s">
        <v>373</v>
      </c>
      <c r="N13632" t="s">
        <v>211</v>
      </c>
      <c r="O13632" t="s">
        <v>22</v>
      </c>
      <c r="P13632" t="s">
        <v>23</v>
      </c>
      <c r="Q13632" t="s">
        <v>24</v>
      </c>
    </row>
    <row r="13633" spans="1:17" x14ac:dyDescent="0.2">
      <c r="A13633" s="2">
        <v>40506</v>
      </c>
      <c r="B13633" t="s">
        <v>363</v>
      </c>
      <c r="C13633" t="s">
        <v>638</v>
      </c>
      <c r="D13633" t="s">
        <v>115</v>
      </c>
      <c r="E13633" t="s">
        <v>115</v>
      </c>
      <c r="F13633">
        <v>135</v>
      </c>
      <c r="G13633">
        <v>155</v>
      </c>
      <c r="H13633">
        <v>0</v>
      </c>
      <c r="I13633">
        <v>0</v>
      </c>
      <c r="J13633">
        <v>2</v>
      </c>
      <c r="K13633">
        <v>0</v>
      </c>
      <c r="L13633" t="s">
        <v>28</v>
      </c>
      <c r="M13633" t="s">
        <v>1275</v>
      </c>
      <c r="N13633" t="s">
        <v>363</v>
      </c>
      <c r="O13633" t="s">
        <v>22</v>
      </c>
      <c r="P13633" t="s">
        <v>23</v>
      </c>
      <c r="Q13633" t="s">
        <v>24</v>
      </c>
    </row>
    <row r="13634" spans="1:17" x14ac:dyDescent="0.2">
      <c r="A13634" s="2">
        <v>40507</v>
      </c>
      <c r="B13634" t="s">
        <v>113</v>
      </c>
      <c r="C13634" t="s">
        <v>301</v>
      </c>
      <c r="D13634" t="s">
        <v>115</v>
      </c>
      <c r="E13634" t="s">
        <v>115</v>
      </c>
      <c r="F13634">
        <v>68</v>
      </c>
      <c r="G13634">
        <v>105</v>
      </c>
      <c r="H13634">
        <v>0</v>
      </c>
      <c r="I13634">
        <v>0</v>
      </c>
      <c r="J13634">
        <v>0</v>
      </c>
      <c r="K13634">
        <v>0</v>
      </c>
      <c r="L13634" t="s">
        <v>401</v>
      </c>
      <c r="M13634" t="s">
        <v>1458</v>
      </c>
      <c r="N13634" t="s">
        <v>389</v>
      </c>
      <c r="O13634" t="s">
        <v>122</v>
      </c>
      <c r="P13634" t="s">
        <v>23</v>
      </c>
      <c r="Q13634" t="s">
        <v>30</v>
      </c>
    </row>
    <row r="13635" spans="1:17" x14ac:dyDescent="0.2">
      <c r="A13635" s="2">
        <v>40507</v>
      </c>
      <c r="B13635" t="s">
        <v>389</v>
      </c>
      <c r="C13635" t="s">
        <v>166</v>
      </c>
      <c r="D13635" t="s">
        <v>115</v>
      </c>
      <c r="E13635" t="s">
        <v>115</v>
      </c>
      <c r="F13635">
        <v>121</v>
      </c>
      <c r="G13635">
        <v>113</v>
      </c>
      <c r="H13635">
        <v>0</v>
      </c>
      <c r="I13635">
        <v>0</v>
      </c>
      <c r="J13635">
        <v>1</v>
      </c>
      <c r="K13635">
        <v>2</v>
      </c>
      <c r="L13635" t="s">
        <v>401</v>
      </c>
      <c r="M13635" t="s">
        <v>1458</v>
      </c>
      <c r="N13635" t="s">
        <v>389</v>
      </c>
      <c r="O13635" t="s">
        <v>22</v>
      </c>
      <c r="P13635" t="s">
        <v>23</v>
      </c>
      <c r="Q13635" t="s">
        <v>41</v>
      </c>
    </row>
    <row r="13636" spans="1:17" x14ac:dyDescent="0.2">
      <c r="A13636" s="2">
        <v>40508</v>
      </c>
      <c r="B13636" t="s">
        <v>402</v>
      </c>
      <c r="C13636" t="s">
        <v>164</v>
      </c>
      <c r="D13636" t="s">
        <v>115</v>
      </c>
      <c r="E13636" t="s">
        <v>115</v>
      </c>
      <c r="F13636">
        <v>87</v>
      </c>
      <c r="G13636">
        <v>98</v>
      </c>
      <c r="H13636">
        <v>0</v>
      </c>
      <c r="I13636">
        <v>0</v>
      </c>
      <c r="J13636">
        <v>2</v>
      </c>
      <c r="K13636">
        <v>3</v>
      </c>
      <c r="L13636" t="s">
        <v>401</v>
      </c>
      <c r="M13636" t="s">
        <v>1457</v>
      </c>
      <c r="N13636" t="s">
        <v>389</v>
      </c>
      <c r="O13636" t="s">
        <v>122</v>
      </c>
      <c r="P13636" t="s">
        <v>23</v>
      </c>
      <c r="Q13636" t="s">
        <v>41</v>
      </c>
    </row>
    <row r="13637" spans="1:17" x14ac:dyDescent="0.2">
      <c r="A13637" s="2">
        <v>40508</v>
      </c>
      <c r="B13637" t="s">
        <v>443</v>
      </c>
      <c r="C13637" t="s">
        <v>649</v>
      </c>
      <c r="D13637" t="s">
        <v>115</v>
      </c>
      <c r="E13637" t="s">
        <v>115</v>
      </c>
      <c r="F13637">
        <v>138</v>
      </c>
      <c r="G13637">
        <v>171</v>
      </c>
      <c r="H13637">
        <v>0</v>
      </c>
      <c r="I13637">
        <v>0</v>
      </c>
      <c r="J13637">
        <v>4</v>
      </c>
      <c r="K13637">
        <v>0</v>
      </c>
      <c r="L13637" t="s">
        <v>28</v>
      </c>
      <c r="M13637" t="s">
        <v>443</v>
      </c>
      <c r="N13637" t="s">
        <v>443</v>
      </c>
      <c r="O13637" t="s">
        <v>22</v>
      </c>
      <c r="P13637" t="s">
        <v>23</v>
      </c>
      <c r="Q13637" t="s">
        <v>24</v>
      </c>
    </row>
    <row r="13638" spans="1:17" x14ac:dyDescent="0.2">
      <c r="A13638" s="2">
        <v>40508</v>
      </c>
      <c r="B13638" t="s">
        <v>282</v>
      </c>
      <c r="C13638" t="s">
        <v>454</v>
      </c>
      <c r="D13638" t="s">
        <v>19</v>
      </c>
      <c r="E13638" t="s">
        <v>27</v>
      </c>
      <c r="F13638">
        <v>78</v>
      </c>
      <c r="G13638">
        <v>94</v>
      </c>
      <c r="H13638">
        <v>0</v>
      </c>
      <c r="I13638">
        <v>0</v>
      </c>
      <c r="J13638">
        <v>0</v>
      </c>
      <c r="K13638">
        <v>2</v>
      </c>
      <c r="L13638" t="s">
        <v>280</v>
      </c>
      <c r="M13638" t="s">
        <v>704</v>
      </c>
      <c r="N13638" t="s">
        <v>705</v>
      </c>
      <c r="O13638" t="s">
        <v>122</v>
      </c>
      <c r="P13638" t="s">
        <v>23</v>
      </c>
      <c r="Q13638" t="s">
        <v>41</v>
      </c>
    </row>
    <row r="13639" spans="1:17" x14ac:dyDescent="0.2">
      <c r="A13639" s="2">
        <v>40508</v>
      </c>
      <c r="B13639" t="s">
        <v>176</v>
      </c>
      <c r="C13639" t="s">
        <v>239</v>
      </c>
      <c r="D13639" t="s">
        <v>115</v>
      </c>
      <c r="E13639" t="s">
        <v>115</v>
      </c>
      <c r="F13639">
        <v>104</v>
      </c>
      <c r="G13639">
        <v>97</v>
      </c>
      <c r="H13639">
        <v>0</v>
      </c>
      <c r="I13639">
        <v>0</v>
      </c>
      <c r="J13639">
        <v>0</v>
      </c>
      <c r="K13639">
        <v>0</v>
      </c>
      <c r="L13639" t="s">
        <v>401</v>
      </c>
      <c r="M13639" t="s">
        <v>1457</v>
      </c>
      <c r="N13639" t="s">
        <v>389</v>
      </c>
      <c r="O13639" t="s">
        <v>122</v>
      </c>
      <c r="P13639" t="s">
        <v>23</v>
      </c>
      <c r="Q13639" t="s">
        <v>30</v>
      </c>
    </row>
    <row r="13640" spans="1:17" x14ac:dyDescent="0.2">
      <c r="A13640" s="2">
        <v>40509</v>
      </c>
      <c r="B13640" t="s">
        <v>185</v>
      </c>
      <c r="C13640" t="s">
        <v>481</v>
      </c>
      <c r="D13640" t="s">
        <v>27</v>
      </c>
      <c r="E13640" t="s">
        <v>27</v>
      </c>
      <c r="F13640">
        <v>82</v>
      </c>
      <c r="G13640">
        <v>115</v>
      </c>
      <c r="H13640">
        <v>0</v>
      </c>
      <c r="I13640">
        <v>0</v>
      </c>
      <c r="J13640">
        <v>3</v>
      </c>
      <c r="K13640">
        <v>1</v>
      </c>
      <c r="L13640" t="s">
        <v>280</v>
      </c>
      <c r="M13640" t="s">
        <v>1079</v>
      </c>
      <c r="N13640" t="s">
        <v>705</v>
      </c>
      <c r="O13640" t="s">
        <v>122</v>
      </c>
      <c r="P13640" t="s">
        <v>23</v>
      </c>
      <c r="Q13640" t="s">
        <v>24</v>
      </c>
    </row>
    <row r="13641" spans="1:17" x14ac:dyDescent="0.2">
      <c r="A13641" s="2">
        <v>40509</v>
      </c>
      <c r="B13641" t="s">
        <v>211</v>
      </c>
      <c r="C13641" t="s">
        <v>138</v>
      </c>
      <c r="D13641" t="s">
        <v>36</v>
      </c>
      <c r="E13641" t="s">
        <v>36</v>
      </c>
      <c r="F13641">
        <v>124</v>
      </c>
      <c r="G13641">
        <v>69</v>
      </c>
      <c r="H13641">
        <v>0</v>
      </c>
      <c r="I13641">
        <v>0</v>
      </c>
      <c r="J13641">
        <v>0</v>
      </c>
      <c r="K13641">
        <v>1</v>
      </c>
      <c r="L13641" t="s">
        <v>418</v>
      </c>
      <c r="M13641" t="s">
        <v>373</v>
      </c>
      <c r="N13641" t="s">
        <v>211</v>
      </c>
      <c r="O13641" t="s">
        <v>22</v>
      </c>
      <c r="P13641" t="s">
        <v>23</v>
      </c>
      <c r="Q13641" t="s">
        <v>41</v>
      </c>
    </row>
    <row r="13642" spans="1:17" x14ac:dyDescent="0.2">
      <c r="A13642" s="2">
        <v>40510</v>
      </c>
      <c r="B13642" t="s">
        <v>172</v>
      </c>
      <c r="C13642" t="s">
        <v>556</v>
      </c>
      <c r="D13642" t="s">
        <v>36</v>
      </c>
      <c r="E13642" t="s">
        <v>36</v>
      </c>
      <c r="F13642">
        <v>136</v>
      </c>
      <c r="G13642">
        <v>180</v>
      </c>
      <c r="H13642">
        <v>0</v>
      </c>
      <c r="I13642">
        <v>0</v>
      </c>
      <c r="J13642">
        <v>2</v>
      </c>
      <c r="K13642">
        <v>0</v>
      </c>
      <c r="L13642" t="s">
        <v>418</v>
      </c>
      <c r="M13642" t="s">
        <v>373</v>
      </c>
      <c r="N13642" t="s">
        <v>211</v>
      </c>
      <c r="O13642" t="s">
        <v>122</v>
      </c>
      <c r="P13642" t="s">
        <v>23</v>
      </c>
      <c r="Q13642" t="s">
        <v>24</v>
      </c>
    </row>
    <row r="13643" spans="1:17" x14ac:dyDescent="0.2">
      <c r="A13643" s="2">
        <v>40510</v>
      </c>
      <c r="B13643" t="s">
        <v>222</v>
      </c>
      <c r="C13643" t="s">
        <v>282</v>
      </c>
      <c r="D13643" t="s">
        <v>27</v>
      </c>
      <c r="E13643" t="s">
        <v>19</v>
      </c>
      <c r="F13643">
        <v>91</v>
      </c>
      <c r="G13643">
        <v>78</v>
      </c>
      <c r="H13643">
        <v>0</v>
      </c>
      <c r="I13643">
        <v>0</v>
      </c>
      <c r="J13643">
        <v>1</v>
      </c>
      <c r="K13643">
        <v>0</v>
      </c>
      <c r="L13643" t="s">
        <v>280</v>
      </c>
      <c r="M13643" t="s">
        <v>704</v>
      </c>
      <c r="N13643" t="s">
        <v>705</v>
      </c>
      <c r="O13643" t="s">
        <v>122</v>
      </c>
      <c r="P13643" t="s">
        <v>23</v>
      </c>
      <c r="Q13643" t="s">
        <v>24</v>
      </c>
    </row>
    <row r="13644" spans="1:17" x14ac:dyDescent="0.2">
      <c r="A13644" s="2">
        <v>40510</v>
      </c>
      <c r="B13644" t="s">
        <v>166</v>
      </c>
      <c r="C13644" t="s">
        <v>113</v>
      </c>
      <c r="D13644" t="s">
        <v>115</v>
      </c>
      <c r="E13644" t="s">
        <v>115</v>
      </c>
      <c r="F13644">
        <v>113</v>
      </c>
      <c r="G13644">
        <v>68</v>
      </c>
      <c r="H13644">
        <v>0</v>
      </c>
      <c r="I13644">
        <v>0</v>
      </c>
      <c r="J13644">
        <v>1</v>
      </c>
      <c r="K13644">
        <v>1</v>
      </c>
      <c r="L13644" t="s">
        <v>401</v>
      </c>
      <c r="M13644" t="s">
        <v>1457</v>
      </c>
      <c r="N13644" t="s">
        <v>389</v>
      </c>
      <c r="O13644" t="s">
        <v>122</v>
      </c>
      <c r="P13644" t="s">
        <v>23</v>
      </c>
      <c r="Q13644" t="s">
        <v>30</v>
      </c>
    </row>
    <row r="13645" spans="1:17" x14ac:dyDescent="0.2">
      <c r="A13645" s="2">
        <v>40510</v>
      </c>
      <c r="B13645" t="s">
        <v>389</v>
      </c>
      <c r="C13645" t="s">
        <v>301</v>
      </c>
      <c r="D13645" t="s">
        <v>115</v>
      </c>
      <c r="E13645" t="s">
        <v>115</v>
      </c>
      <c r="F13645">
        <v>121</v>
      </c>
      <c r="G13645">
        <v>105</v>
      </c>
      <c r="H13645">
        <v>0</v>
      </c>
      <c r="I13645">
        <v>0</v>
      </c>
      <c r="J13645">
        <v>0</v>
      </c>
      <c r="K13645">
        <v>3</v>
      </c>
      <c r="L13645" t="s">
        <v>401</v>
      </c>
      <c r="M13645" t="s">
        <v>1458</v>
      </c>
      <c r="N13645" t="s">
        <v>389</v>
      </c>
      <c r="O13645" t="s">
        <v>22</v>
      </c>
      <c r="P13645" t="s">
        <v>23</v>
      </c>
      <c r="Q13645" t="s">
        <v>41</v>
      </c>
    </row>
    <row r="13646" spans="1:17" x14ac:dyDescent="0.2">
      <c r="A13646" s="2">
        <v>40511</v>
      </c>
      <c r="B13646" t="s">
        <v>481</v>
      </c>
      <c r="C13646" t="s">
        <v>233</v>
      </c>
      <c r="D13646" t="s">
        <v>27</v>
      </c>
      <c r="E13646" t="s">
        <v>19</v>
      </c>
      <c r="F13646">
        <v>115</v>
      </c>
      <c r="G13646">
        <v>86</v>
      </c>
      <c r="H13646">
        <v>0</v>
      </c>
      <c r="I13646">
        <v>0</v>
      </c>
      <c r="J13646">
        <v>1</v>
      </c>
      <c r="K13646">
        <v>0</v>
      </c>
      <c r="L13646" t="s">
        <v>280</v>
      </c>
      <c r="M13646" t="s">
        <v>1079</v>
      </c>
      <c r="N13646" t="s">
        <v>705</v>
      </c>
      <c r="O13646" t="s">
        <v>122</v>
      </c>
      <c r="P13646" t="s">
        <v>23</v>
      </c>
      <c r="Q13646" t="s">
        <v>24</v>
      </c>
    </row>
    <row r="13647" spans="1:17" x14ac:dyDescent="0.2">
      <c r="A13647" s="2">
        <v>40511</v>
      </c>
      <c r="B13647" t="s">
        <v>250</v>
      </c>
      <c r="C13647" t="s">
        <v>207</v>
      </c>
      <c r="D13647" t="s">
        <v>36</v>
      </c>
      <c r="E13647" t="s">
        <v>36</v>
      </c>
      <c r="F13647">
        <v>77</v>
      </c>
      <c r="G13647">
        <v>116</v>
      </c>
      <c r="H13647">
        <v>0</v>
      </c>
      <c r="I13647">
        <v>0</v>
      </c>
      <c r="J13647">
        <v>3</v>
      </c>
      <c r="K13647">
        <v>2</v>
      </c>
      <c r="L13647" t="s">
        <v>418</v>
      </c>
      <c r="M13647" t="s">
        <v>373</v>
      </c>
      <c r="N13647" t="s">
        <v>211</v>
      </c>
      <c r="O13647" t="s">
        <v>122</v>
      </c>
      <c r="P13647" t="s">
        <v>23</v>
      </c>
      <c r="Q13647" t="s">
        <v>24</v>
      </c>
    </row>
    <row r="13648" spans="1:17" x14ac:dyDescent="0.2">
      <c r="A13648" s="2">
        <v>40511</v>
      </c>
      <c r="B13648" t="s">
        <v>239</v>
      </c>
      <c r="C13648" t="s">
        <v>164</v>
      </c>
      <c r="D13648" t="s">
        <v>115</v>
      </c>
      <c r="E13648" t="s">
        <v>115</v>
      </c>
      <c r="F13648">
        <v>97</v>
      </c>
      <c r="G13648">
        <v>98</v>
      </c>
      <c r="H13648">
        <v>0</v>
      </c>
      <c r="I13648">
        <v>0</v>
      </c>
      <c r="J13648">
        <v>0</v>
      </c>
      <c r="K13648">
        <v>0</v>
      </c>
      <c r="L13648" t="s">
        <v>401</v>
      </c>
      <c r="M13648" t="s">
        <v>1458</v>
      </c>
      <c r="N13648" t="s">
        <v>389</v>
      </c>
      <c r="O13648" t="s">
        <v>122</v>
      </c>
      <c r="P13648" t="s">
        <v>23</v>
      </c>
      <c r="Q13648" t="s">
        <v>30</v>
      </c>
    </row>
    <row r="13649" spans="1:17" x14ac:dyDescent="0.2">
      <c r="A13649" s="2">
        <v>40511</v>
      </c>
      <c r="B13649" t="s">
        <v>208</v>
      </c>
      <c r="C13649" t="s">
        <v>374</v>
      </c>
      <c r="D13649" t="s">
        <v>36</v>
      </c>
      <c r="E13649" t="s">
        <v>36</v>
      </c>
      <c r="F13649">
        <v>70</v>
      </c>
      <c r="G13649">
        <v>131</v>
      </c>
      <c r="H13649">
        <v>0</v>
      </c>
      <c r="I13649">
        <v>0</v>
      </c>
      <c r="J13649">
        <v>2</v>
      </c>
      <c r="K13649">
        <v>1</v>
      </c>
      <c r="L13649" t="s">
        <v>418</v>
      </c>
      <c r="M13649" t="s">
        <v>373</v>
      </c>
      <c r="N13649" t="s">
        <v>211</v>
      </c>
      <c r="O13649" t="s">
        <v>122</v>
      </c>
      <c r="P13649" t="s">
        <v>23</v>
      </c>
      <c r="Q13649" t="s">
        <v>24</v>
      </c>
    </row>
    <row r="13650" spans="1:17" x14ac:dyDescent="0.2">
      <c r="A13650" s="2">
        <v>40511</v>
      </c>
      <c r="B13650" t="s">
        <v>176</v>
      </c>
      <c r="C13650" t="s">
        <v>402</v>
      </c>
      <c r="D13650" t="s">
        <v>115</v>
      </c>
      <c r="E13650" t="s">
        <v>115</v>
      </c>
      <c r="F13650">
        <v>104</v>
      </c>
      <c r="G13650">
        <v>87</v>
      </c>
      <c r="H13650">
        <v>0</v>
      </c>
      <c r="I13650">
        <v>0</v>
      </c>
      <c r="J13650">
        <v>3</v>
      </c>
      <c r="K13650">
        <v>1</v>
      </c>
      <c r="L13650" t="s">
        <v>401</v>
      </c>
      <c r="M13650" t="s">
        <v>1458</v>
      </c>
      <c r="N13650" t="s">
        <v>389</v>
      </c>
      <c r="O13650" t="s">
        <v>122</v>
      </c>
      <c r="P13650" t="s">
        <v>23</v>
      </c>
      <c r="Q13650" t="s">
        <v>24</v>
      </c>
    </row>
    <row r="13651" spans="1:17" x14ac:dyDescent="0.2">
      <c r="A13651" s="2">
        <v>40512</v>
      </c>
      <c r="B13651" t="s">
        <v>454</v>
      </c>
      <c r="C13651" t="s">
        <v>222</v>
      </c>
      <c r="D13651" t="s">
        <v>27</v>
      </c>
      <c r="E13651" t="s">
        <v>27</v>
      </c>
      <c r="F13651">
        <v>94</v>
      </c>
      <c r="G13651">
        <v>91</v>
      </c>
      <c r="H13651">
        <v>0</v>
      </c>
      <c r="I13651">
        <v>0</v>
      </c>
      <c r="J13651">
        <v>0</v>
      </c>
      <c r="K13651">
        <v>0</v>
      </c>
      <c r="L13651" t="s">
        <v>280</v>
      </c>
      <c r="M13651" t="s">
        <v>704</v>
      </c>
      <c r="N13651" t="s">
        <v>705</v>
      </c>
      <c r="O13651" t="s">
        <v>122</v>
      </c>
      <c r="P13651" t="s">
        <v>23</v>
      </c>
      <c r="Q13651" t="s">
        <v>30</v>
      </c>
    </row>
    <row r="13652" spans="1:17" x14ac:dyDescent="0.2">
      <c r="A13652" s="2">
        <v>40512</v>
      </c>
      <c r="B13652" t="s">
        <v>211</v>
      </c>
      <c r="C13652" t="s">
        <v>556</v>
      </c>
      <c r="D13652" t="s">
        <v>36</v>
      </c>
      <c r="E13652" t="s">
        <v>36</v>
      </c>
      <c r="F13652">
        <v>124</v>
      </c>
      <c r="G13652">
        <v>180</v>
      </c>
      <c r="H13652">
        <v>0</v>
      </c>
      <c r="I13652">
        <v>0</v>
      </c>
      <c r="J13652">
        <v>3</v>
      </c>
      <c r="K13652">
        <v>0</v>
      </c>
      <c r="L13652" t="s">
        <v>418</v>
      </c>
      <c r="M13652" t="s">
        <v>373</v>
      </c>
      <c r="N13652" t="s">
        <v>211</v>
      </c>
      <c r="O13652" t="s">
        <v>22</v>
      </c>
      <c r="P13652" t="s">
        <v>23</v>
      </c>
      <c r="Q13652" t="s">
        <v>24</v>
      </c>
    </row>
    <row r="13653" spans="1:17" x14ac:dyDescent="0.2">
      <c r="A13653" s="2">
        <v>40512</v>
      </c>
      <c r="B13653" t="s">
        <v>138</v>
      </c>
      <c r="C13653" t="s">
        <v>172</v>
      </c>
      <c r="D13653" t="s">
        <v>36</v>
      </c>
      <c r="E13653" t="s">
        <v>36</v>
      </c>
      <c r="F13653">
        <v>69</v>
      </c>
      <c r="G13653">
        <v>136</v>
      </c>
      <c r="H13653">
        <v>0</v>
      </c>
      <c r="I13653">
        <v>0</v>
      </c>
      <c r="J13653">
        <v>0</v>
      </c>
      <c r="K13653">
        <v>0</v>
      </c>
      <c r="L13653" t="s">
        <v>418</v>
      </c>
      <c r="M13653" t="s">
        <v>373</v>
      </c>
      <c r="N13653" t="s">
        <v>211</v>
      </c>
      <c r="O13653" t="s">
        <v>122</v>
      </c>
      <c r="P13653" t="s">
        <v>23</v>
      </c>
      <c r="Q13653" t="s">
        <v>30</v>
      </c>
    </row>
    <row r="13654" spans="1:17" x14ac:dyDescent="0.2">
      <c r="A13654" s="2">
        <v>40513</v>
      </c>
      <c r="B13654" t="s">
        <v>233</v>
      </c>
      <c r="C13654" t="s">
        <v>185</v>
      </c>
      <c r="D13654" t="s">
        <v>19</v>
      </c>
      <c r="E13654" t="s">
        <v>27</v>
      </c>
      <c r="F13654">
        <v>86</v>
      </c>
      <c r="G13654">
        <v>82</v>
      </c>
      <c r="H13654">
        <v>0</v>
      </c>
      <c r="I13654">
        <v>0</v>
      </c>
      <c r="J13654">
        <v>0</v>
      </c>
      <c r="K13654">
        <v>4</v>
      </c>
      <c r="L13654" t="s">
        <v>280</v>
      </c>
      <c r="M13654" t="s">
        <v>1079</v>
      </c>
      <c r="N13654" t="s">
        <v>705</v>
      </c>
      <c r="O13654" t="s">
        <v>122</v>
      </c>
      <c r="P13654" t="s">
        <v>23</v>
      </c>
      <c r="Q13654" t="s">
        <v>41</v>
      </c>
    </row>
    <row r="13655" spans="1:17" x14ac:dyDescent="0.2">
      <c r="A13655" s="2">
        <v>40513</v>
      </c>
      <c r="B13655" t="s">
        <v>363</v>
      </c>
      <c r="C13655" t="s">
        <v>391</v>
      </c>
      <c r="D13655" t="s">
        <v>115</v>
      </c>
      <c r="E13655" t="s">
        <v>115</v>
      </c>
      <c r="F13655">
        <v>135</v>
      </c>
      <c r="G13655">
        <v>150</v>
      </c>
      <c r="H13655">
        <v>0</v>
      </c>
      <c r="I13655">
        <v>0</v>
      </c>
      <c r="J13655">
        <v>5</v>
      </c>
      <c r="K13655">
        <v>1</v>
      </c>
      <c r="L13655" t="s">
        <v>647</v>
      </c>
      <c r="M13655" t="s">
        <v>513</v>
      </c>
      <c r="N13655" t="s">
        <v>363</v>
      </c>
      <c r="O13655" t="s">
        <v>22</v>
      </c>
      <c r="P13655" t="s">
        <v>23</v>
      </c>
      <c r="Q13655" t="s">
        <v>24</v>
      </c>
    </row>
    <row r="13656" spans="1:17" x14ac:dyDescent="0.2">
      <c r="A13656" s="2">
        <v>40513</v>
      </c>
      <c r="B13656" t="s">
        <v>380</v>
      </c>
      <c r="C13656" t="s">
        <v>617</v>
      </c>
      <c r="D13656" t="s">
        <v>36</v>
      </c>
      <c r="E13656" t="s">
        <v>36</v>
      </c>
      <c r="F13656">
        <v>96</v>
      </c>
      <c r="G13656">
        <v>127</v>
      </c>
      <c r="H13656">
        <v>0</v>
      </c>
      <c r="I13656">
        <v>0</v>
      </c>
      <c r="J13656">
        <v>0</v>
      </c>
      <c r="K13656">
        <v>0</v>
      </c>
      <c r="L13656" t="s">
        <v>418</v>
      </c>
      <c r="M13656" t="s">
        <v>373</v>
      </c>
      <c r="N13656" t="s">
        <v>211</v>
      </c>
      <c r="O13656" t="s">
        <v>122</v>
      </c>
      <c r="P13656" t="s">
        <v>23</v>
      </c>
      <c r="Q13656" t="s">
        <v>30</v>
      </c>
    </row>
    <row r="13657" spans="1:17" x14ac:dyDescent="0.2">
      <c r="A13657" s="2">
        <v>40513</v>
      </c>
      <c r="B13657" t="s">
        <v>114</v>
      </c>
      <c r="C13657" t="s">
        <v>649</v>
      </c>
      <c r="D13657" t="s">
        <v>115</v>
      </c>
      <c r="E13657" t="s">
        <v>115</v>
      </c>
      <c r="F13657">
        <v>114</v>
      </c>
      <c r="G13657">
        <v>171</v>
      </c>
      <c r="H13657">
        <v>0</v>
      </c>
      <c r="I13657">
        <v>0</v>
      </c>
      <c r="J13657">
        <v>2</v>
      </c>
      <c r="K13657">
        <v>2</v>
      </c>
      <c r="L13657" t="s">
        <v>647</v>
      </c>
      <c r="M13657" t="s">
        <v>513</v>
      </c>
      <c r="N13657" t="s">
        <v>363</v>
      </c>
      <c r="O13657" t="s">
        <v>122</v>
      </c>
      <c r="P13657" t="s">
        <v>23</v>
      </c>
      <c r="Q13657" t="s">
        <v>30</v>
      </c>
    </row>
    <row r="13658" spans="1:17" x14ac:dyDescent="0.2">
      <c r="A13658" s="2">
        <v>40514</v>
      </c>
      <c r="B13658" t="s">
        <v>374</v>
      </c>
      <c r="C13658" t="s">
        <v>207</v>
      </c>
      <c r="D13658" t="s">
        <v>36</v>
      </c>
      <c r="E13658" t="s">
        <v>36</v>
      </c>
      <c r="F13658">
        <v>131</v>
      </c>
      <c r="G13658">
        <v>116</v>
      </c>
      <c r="H13658">
        <v>0</v>
      </c>
      <c r="I13658">
        <v>0</v>
      </c>
      <c r="J13658">
        <v>2</v>
      </c>
      <c r="K13658">
        <v>1</v>
      </c>
      <c r="L13658" t="s">
        <v>418</v>
      </c>
      <c r="M13658" t="s">
        <v>373</v>
      </c>
      <c r="N13658" t="s">
        <v>211</v>
      </c>
      <c r="O13658" t="s">
        <v>122</v>
      </c>
      <c r="P13658" t="s">
        <v>23</v>
      </c>
      <c r="Q13658" t="s">
        <v>24</v>
      </c>
    </row>
    <row r="13659" spans="1:17" x14ac:dyDescent="0.2">
      <c r="A13659" s="2">
        <v>40514</v>
      </c>
      <c r="B13659" t="s">
        <v>301</v>
      </c>
      <c r="C13659" t="s">
        <v>164</v>
      </c>
      <c r="D13659" t="s">
        <v>115</v>
      </c>
      <c r="E13659" t="s">
        <v>115</v>
      </c>
      <c r="F13659">
        <v>105</v>
      </c>
      <c r="G13659">
        <v>98</v>
      </c>
      <c r="H13659">
        <v>0</v>
      </c>
      <c r="I13659">
        <v>0</v>
      </c>
      <c r="J13659">
        <v>2</v>
      </c>
      <c r="K13659">
        <v>2</v>
      </c>
      <c r="L13659" t="s">
        <v>401</v>
      </c>
      <c r="M13659" t="s">
        <v>1457</v>
      </c>
      <c r="N13659" t="s">
        <v>389</v>
      </c>
      <c r="O13659" t="s">
        <v>122</v>
      </c>
      <c r="P13659" t="s">
        <v>23</v>
      </c>
      <c r="Q13659" t="s">
        <v>30</v>
      </c>
    </row>
    <row r="13660" spans="1:17" x14ac:dyDescent="0.2">
      <c r="A13660" s="2">
        <v>40514</v>
      </c>
      <c r="B13660" t="s">
        <v>250</v>
      </c>
      <c r="C13660" t="s">
        <v>208</v>
      </c>
      <c r="D13660" t="s">
        <v>36</v>
      </c>
      <c r="E13660" t="s">
        <v>36</v>
      </c>
      <c r="F13660">
        <v>77</v>
      </c>
      <c r="G13660">
        <v>70</v>
      </c>
      <c r="H13660">
        <v>0</v>
      </c>
      <c r="I13660">
        <v>0</v>
      </c>
      <c r="J13660">
        <v>1</v>
      </c>
      <c r="K13660">
        <v>1</v>
      </c>
      <c r="L13660" t="s">
        <v>418</v>
      </c>
      <c r="M13660" t="s">
        <v>373</v>
      </c>
      <c r="N13660" t="s">
        <v>211</v>
      </c>
      <c r="O13660" t="s">
        <v>122</v>
      </c>
      <c r="P13660" t="s">
        <v>23</v>
      </c>
      <c r="Q13660" t="s">
        <v>30</v>
      </c>
    </row>
    <row r="13661" spans="1:17" x14ac:dyDescent="0.2">
      <c r="A13661" s="2">
        <v>40514</v>
      </c>
      <c r="B13661" t="s">
        <v>443</v>
      </c>
      <c r="C13661" t="s">
        <v>572</v>
      </c>
      <c r="D13661" t="s">
        <v>115</v>
      </c>
      <c r="E13661" t="s">
        <v>115</v>
      </c>
      <c r="F13661">
        <v>138</v>
      </c>
      <c r="G13661">
        <v>151</v>
      </c>
      <c r="H13661">
        <v>0</v>
      </c>
      <c r="I13661">
        <v>0</v>
      </c>
      <c r="J13661">
        <v>1</v>
      </c>
      <c r="K13661">
        <v>1</v>
      </c>
      <c r="L13661" t="s">
        <v>647</v>
      </c>
      <c r="M13661" t="s">
        <v>811</v>
      </c>
      <c r="N13661" t="s">
        <v>425</v>
      </c>
      <c r="O13661" t="s">
        <v>122</v>
      </c>
      <c r="P13661" t="s">
        <v>23</v>
      </c>
      <c r="Q13661" t="s">
        <v>30</v>
      </c>
    </row>
    <row r="13662" spans="1:17" x14ac:dyDescent="0.2">
      <c r="A13662" s="2">
        <v>40514</v>
      </c>
      <c r="B13662" t="s">
        <v>176</v>
      </c>
      <c r="C13662" t="s">
        <v>113</v>
      </c>
      <c r="D13662" t="s">
        <v>115</v>
      </c>
      <c r="E13662" t="s">
        <v>115</v>
      </c>
      <c r="F13662">
        <v>104</v>
      </c>
      <c r="G13662">
        <v>68</v>
      </c>
      <c r="H13662">
        <v>0</v>
      </c>
      <c r="I13662">
        <v>0</v>
      </c>
      <c r="J13662">
        <v>0</v>
      </c>
      <c r="K13662">
        <v>1</v>
      </c>
      <c r="L13662" t="s">
        <v>401</v>
      </c>
      <c r="M13662" t="s">
        <v>1457</v>
      </c>
      <c r="N13662" t="s">
        <v>389</v>
      </c>
      <c r="O13662" t="s">
        <v>122</v>
      </c>
      <c r="P13662" t="s">
        <v>23</v>
      </c>
      <c r="Q13662" t="s">
        <v>41</v>
      </c>
    </row>
    <row r="13663" spans="1:17" x14ac:dyDescent="0.2">
      <c r="A13663" s="2">
        <v>40514</v>
      </c>
      <c r="B13663" t="s">
        <v>425</v>
      </c>
      <c r="C13663" t="s">
        <v>213</v>
      </c>
      <c r="D13663" t="s">
        <v>115</v>
      </c>
      <c r="E13663" t="s">
        <v>115</v>
      </c>
      <c r="F13663">
        <v>139</v>
      </c>
      <c r="G13663">
        <v>144</v>
      </c>
      <c r="H13663">
        <v>0</v>
      </c>
      <c r="I13663">
        <v>0</v>
      </c>
      <c r="J13663">
        <v>7</v>
      </c>
      <c r="K13663">
        <v>1</v>
      </c>
      <c r="L13663" t="s">
        <v>647</v>
      </c>
      <c r="M13663" t="s">
        <v>811</v>
      </c>
      <c r="N13663" t="s">
        <v>425</v>
      </c>
      <c r="O13663" t="s">
        <v>22</v>
      </c>
      <c r="P13663" t="s">
        <v>23</v>
      </c>
      <c r="Q13663" t="s">
        <v>24</v>
      </c>
    </row>
    <row r="13664" spans="1:17" x14ac:dyDescent="0.2">
      <c r="A13664" s="2">
        <v>40515</v>
      </c>
      <c r="B13664" t="s">
        <v>185</v>
      </c>
      <c r="C13664" t="s">
        <v>222</v>
      </c>
      <c r="D13664" t="s">
        <v>27</v>
      </c>
      <c r="E13664" t="s">
        <v>27</v>
      </c>
      <c r="F13664">
        <v>82</v>
      </c>
      <c r="G13664">
        <v>91</v>
      </c>
      <c r="H13664">
        <v>0</v>
      </c>
      <c r="I13664">
        <v>0</v>
      </c>
      <c r="J13664">
        <v>2</v>
      </c>
      <c r="K13664">
        <v>1</v>
      </c>
      <c r="L13664" t="s">
        <v>280</v>
      </c>
      <c r="M13664" t="s">
        <v>704</v>
      </c>
      <c r="N13664" t="s">
        <v>705</v>
      </c>
      <c r="O13664" t="s">
        <v>122</v>
      </c>
      <c r="P13664" t="s">
        <v>23</v>
      </c>
      <c r="Q13664" t="s">
        <v>24</v>
      </c>
    </row>
    <row r="13665" spans="1:17" x14ac:dyDescent="0.2">
      <c r="A13665" s="2">
        <v>40515</v>
      </c>
      <c r="B13665" t="s">
        <v>138</v>
      </c>
      <c r="C13665" t="s">
        <v>556</v>
      </c>
      <c r="D13665" t="s">
        <v>36</v>
      </c>
      <c r="E13665" t="s">
        <v>36</v>
      </c>
      <c r="F13665">
        <v>69</v>
      </c>
      <c r="G13665">
        <v>180</v>
      </c>
      <c r="H13665">
        <v>0</v>
      </c>
      <c r="I13665">
        <v>0</v>
      </c>
      <c r="J13665">
        <v>6</v>
      </c>
      <c r="K13665">
        <v>0</v>
      </c>
      <c r="L13665" t="s">
        <v>418</v>
      </c>
      <c r="M13665" t="s">
        <v>373</v>
      </c>
      <c r="N13665" t="s">
        <v>211</v>
      </c>
      <c r="O13665" t="s">
        <v>122</v>
      </c>
      <c r="P13665" t="s">
        <v>23</v>
      </c>
      <c r="Q13665" t="s">
        <v>24</v>
      </c>
    </row>
    <row r="13666" spans="1:17" x14ac:dyDescent="0.2">
      <c r="A13666" s="2">
        <v>40516</v>
      </c>
      <c r="B13666" t="s">
        <v>363</v>
      </c>
      <c r="C13666" t="s">
        <v>649</v>
      </c>
      <c r="D13666" t="s">
        <v>115</v>
      </c>
      <c r="E13666" t="s">
        <v>115</v>
      </c>
      <c r="F13666">
        <v>135</v>
      </c>
      <c r="G13666">
        <v>171</v>
      </c>
      <c r="H13666">
        <v>0</v>
      </c>
      <c r="I13666">
        <v>0</v>
      </c>
      <c r="J13666">
        <v>6</v>
      </c>
      <c r="K13666">
        <v>0</v>
      </c>
      <c r="L13666" t="s">
        <v>647</v>
      </c>
      <c r="M13666" t="s">
        <v>513</v>
      </c>
      <c r="N13666" t="s">
        <v>363</v>
      </c>
      <c r="O13666" t="s">
        <v>22</v>
      </c>
      <c r="P13666" t="s">
        <v>23</v>
      </c>
      <c r="Q13666" t="s">
        <v>24</v>
      </c>
    </row>
    <row r="13667" spans="1:17" x14ac:dyDescent="0.2">
      <c r="A13667" s="2">
        <v>40516</v>
      </c>
      <c r="B13667" t="s">
        <v>114</v>
      </c>
      <c r="C13667" t="s">
        <v>391</v>
      </c>
      <c r="D13667" t="s">
        <v>115</v>
      </c>
      <c r="E13667" t="s">
        <v>115</v>
      </c>
      <c r="F13667">
        <v>114</v>
      </c>
      <c r="G13667">
        <v>150</v>
      </c>
      <c r="H13667">
        <v>0</v>
      </c>
      <c r="I13667">
        <v>0</v>
      </c>
      <c r="J13667">
        <v>0</v>
      </c>
      <c r="K13667">
        <v>0</v>
      </c>
      <c r="L13667" t="s">
        <v>647</v>
      </c>
      <c r="M13667" t="s">
        <v>513</v>
      </c>
      <c r="N13667" t="s">
        <v>363</v>
      </c>
      <c r="O13667" t="s">
        <v>122</v>
      </c>
      <c r="P13667" t="s">
        <v>23</v>
      </c>
      <c r="Q13667" t="s">
        <v>30</v>
      </c>
    </row>
    <row r="13668" spans="1:17" x14ac:dyDescent="0.2">
      <c r="A13668" s="2">
        <v>40517</v>
      </c>
      <c r="B13668" t="s">
        <v>222</v>
      </c>
      <c r="C13668" t="s">
        <v>454</v>
      </c>
      <c r="D13668" t="s">
        <v>27</v>
      </c>
      <c r="E13668" t="s">
        <v>27</v>
      </c>
      <c r="F13668">
        <v>91</v>
      </c>
      <c r="G13668">
        <v>94</v>
      </c>
      <c r="H13668">
        <v>0</v>
      </c>
      <c r="I13668">
        <v>0</v>
      </c>
      <c r="J13668">
        <v>0</v>
      </c>
      <c r="K13668">
        <v>1</v>
      </c>
      <c r="L13668" t="s">
        <v>280</v>
      </c>
      <c r="M13668" t="s">
        <v>704</v>
      </c>
      <c r="N13668" t="s">
        <v>705</v>
      </c>
      <c r="O13668" t="s">
        <v>122</v>
      </c>
      <c r="P13668" t="s">
        <v>23</v>
      </c>
      <c r="Q13668" t="s">
        <v>41</v>
      </c>
    </row>
    <row r="13669" spans="1:17" x14ac:dyDescent="0.2">
      <c r="A13669" s="2">
        <v>40517</v>
      </c>
      <c r="B13669" t="s">
        <v>301</v>
      </c>
      <c r="C13669" t="s">
        <v>113</v>
      </c>
      <c r="D13669" t="s">
        <v>115</v>
      </c>
      <c r="E13669" t="s">
        <v>115</v>
      </c>
      <c r="F13669">
        <v>105</v>
      </c>
      <c r="G13669">
        <v>68</v>
      </c>
      <c r="H13669">
        <v>0</v>
      </c>
      <c r="I13669">
        <v>0</v>
      </c>
      <c r="J13669">
        <v>1</v>
      </c>
      <c r="K13669">
        <v>0</v>
      </c>
      <c r="L13669" t="s">
        <v>401</v>
      </c>
      <c r="M13669" t="s">
        <v>1457</v>
      </c>
      <c r="N13669" t="s">
        <v>389</v>
      </c>
      <c r="O13669" t="s">
        <v>122</v>
      </c>
      <c r="P13669" t="s">
        <v>23</v>
      </c>
      <c r="Q13669" t="s">
        <v>24</v>
      </c>
    </row>
    <row r="13670" spans="1:17" x14ac:dyDescent="0.2">
      <c r="A13670" s="2">
        <v>40517</v>
      </c>
      <c r="B13670" t="s">
        <v>443</v>
      </c>
      <c r="C13670" t="s">
        <v>213</v>
      </c>
      <c r="D13670" t="s">
        <v>115</v>
      </c>
      <c r="E13670" t="s">
        <v>115</v>
      </c>
      <c r="F13670">
        <v>138</v>
      </c>
      <c r="G13670">
        <v>144</v>
      </c>
      <c r="H13670">
        <v>0</v>
      </c>
      <c r="I13670">
        <v>0</v>
      </c>
      <c r="J13670">
        <v>2</v>
      </c>
      <c r="K13670">
        <v>1</v>
      </c>
      <c r="L13670" t="s">
        <v>647</v>
      </c>
      <c r="M13670" t="s">
        <v>811</v>
      </c>
      <c r="N13670" t="s">
        <v>425</v>
      </c>
      <c r="O13670" t="s">
        <v>122</v>
      </c>
      <c r="P13670" t="s">
        <v>23</v>
      </c>
      <c r="Q13670" t="s">
        <v>24</v>
      </c>
    </row>
    <row r="13671" spans="1:17" x14ac:dyDescent="0.2">
      <c r="A13671" s="2">
        <v>40517</v>
      </c>
      <c r="B13671" t="s">
        <v>208</v>
      </c>
      <c r="C13671" t="s">
        <v>207</v>
      </c>
      <c r="D13671" t="s">
        <v>36</v>
      </c>
      <c r="E13671" t="s">
        <v>36</v>
      </c>
      <c r="F13671">
        <v>70</v>
      </c>
      <c r="G13671">
        <v>116</v>
      </c>
      <c r="H13671">
        <v>0</v>
      </c>
      <c r="I13671">
        <v>0</v>
      </c>
      <c r="J13671">
        <v>2</v>
      </c>
      <c r="K13671">
        <v>0</v>
      </c>
      <c r="L13671" t="s">
        <v>418</v>
      </c>
      <c r="M13671" t="s">
        <v>373</v>
      </c>
      <c r="N13671" t="s">
        <v>211</v>
      </c>
      <c r="O13671" t="s">
        <v>122</v>
      </c>
      <c r="P13671" t="s">
        <v>23</v>
      </c>
      <c r="Q13671" t="s">
        <v>24</v>
      </c>
    </row>
    <row r="13672" spans="1:17" x14ac:dyDescent="0.2">
      <c r="A13672" s="2">
        <v>40517</v>
      </c>
      <c r="B13672" t="s">
        <v>425</v>
      </c>
      <c r="C13672" t="s">
        <v>572</v>
      </c>
      <c r="D13672" t="s">
        <v>115</v>
      </c>
      <c r="E13672" t="s">
        <v>115</v>
      </c>
      <c r="F13672">
        <v>139</v>
      </c>
      <c r="G13672">
        <v>151</v>
      </c>
      <c r="H13672">
        <v>0</v>
      </c>
      <c r="I13672">
        <v>0</v>
      </c>
      <c r="J13672">
        <v>0</v>
      </c>
      <c r="K13672">
        <v>2</v>
      </c>
      <c r="L13672" t="s">
        <v>647</v>
      </c>
      <c r="M13672" t="s">
        <v>811</v>
      </c>
      <c r="N13672" t="s">
        <v>425</v>
      </c>
      <c r="O13672" t="s">
        <v>22</v>
      </c>
      <c r="P13672" t="s">
        <v>23</v>
      </c>
      <c r="Q13672" t="s">
        <v>41</v>
      </c>
    </row>
    <row r="13673" spans="1:17" x14ac:dyDescent="0.2">
      <c r="A13673" s="2">
        <v>40519</v>
      </c>
      <c r="B13673" t="s">
        <v>363</v>
      </c>
      <c r="C13673" t="s">
        <v>114</v>
      </c>
      <c r="D13673" t="s">
        <v>115</v>
      </c>
      <c r="E13673" t="s">
        <v>115</v>
      </c>
      <c r="F13673">
        <v>135</v>
      </c>
      <c r="G13673">
        <v>114</v>
      </c>
      <c r="H13673">
        <v>0</v>
      </c>
      <c r="I13673">
        <v>0</v>
      </c>
      <c r="J13673">
        <v>2</v>
      </c>
      <c r="K13673">
        <v>1</v>
      </c>
      <c r="L13673" t="s">
        <v>647</v>
      </c>
      <c r="M13673" t="s">
        <v>513</v>
      </c>
      <c r="N13673" t="s">
        <v>363</v>
      </c>
      <c r="O13673" t="s">
        <v>22</v>
      </c>
      <c r="P13673" t="s">
        <v>23</v>
      </c>
      <c r="Q13673" t="s">
        <v>24</v>
      </c>
    </row>
    <row r="13674" spans="1:17" x14ac:dyDescent="0.2">
      <c r="A13674" s="2">
        <v>40519</v>
      </c>
      <c r="B13674" t="s">
        <v>391</v>
      </c>
      <c r="C13674" t="s">
        <v>649</v>
      </c>
      <c r="D13674" t="s">
        <v>115</v>
      </c>
      <c r="E13674" t="s">
        <v>115</v>
      </c>
      <c r="F13674">
        <v>150</v>
      </c>
      <c r="G13674">
        <v>171</v>
      </c>
      <c r="H13674">
        <v>0</v>
      </c>
      <c r="I13674">
        <v>0</v>
      </c>
      <c r="J13674">
        <v>5</v>
      </c>
      <c r="K13674">
        <v>1</v>
      </c>
      <c r="L13674" t="s">
        <v>647</v>
      </c>
      <c r="M13674" t="s">
        <v>1275</v>
      </c>
      <c r="N13674" t="s">
        <v>363</v>
      </c>
      <c r="O13674" t="s">
        <v>122</v>
      </c>
      <c r="P13674" t="s">
        <v>23</v>
      </c>
      <c r="Q13674" t="s">
        <v>24</v>
      </c>
    </row>
    <row r="13675" spans="1:17" x14ac:dyDescent="0.2">
      <c r="A13675" s="2">
        <v>40519</v>
      </c>
      <c r="B13675" t="s">
        <v>138</v>
      </c>
      <c r="C13675" t="s">
        <v>374</v>
      </c>
      <c r="D13675" t="s">
        <v>36</v>
      </c>
      <c r="E13675" t="s">
        <v>36</v>
      </c>
      <c r="F13675">
        <v>69</v>
      </c>
      <c r="G13675">
        <v>131</v>
      </c>
      <c r="H13675">
        <v>0</v>
      </c>
      <c r="I13675">
        <v>0</v>
      </c>
      <c r="J13675">
        <v>1</v>
      </c>
      <c r="K13675">
        <v>2</v>
      </c>
      <c r="L13675" t="s">
        <v>418</v>
      </c>
      <c r="M13675" t="s">
        <v>373</v>
      </c>
      <c r="N13675" t="s">
        <v>211</v>
      </c>
      <c r="O13675" t="s">
        <v>122</v>
      </c>
      <c r="P13675" t="s">
        <v>23</v>
      </c>
      <c r="Q13675" t="s">
        <v>41</v>
      </c>
    </row>
    <row r="13676" spans="1:17" x14ac:dyDescent="0.2">
      <c r="A13676" s="2">
        <v>40520</v>
      </c>
      <c r="B13676" t="s">
        <v>213</v>
      </c>
      <c r="C13676" t="s">
        <v>572</v>
      </c>
      <c r="D13676" t="s">
        <v>115</v>
      </c>
      <c r="E13676" t="s">
        <v>115</v>
      </c>
      <c r="F13676">
        <v>144</v>
      </c>
      <c r="G13676">
        <v>151</v>
      </c>
      <c r="H13676">
        <v>0</v>
      </c>
      <c r="I13676">
        <v>0</v>
      </c>
      <c r="J13676">
        <v>0</v>
      </c>
      <c r="K13676">
        <v>0</v>
      </c>
      <c r="L13676" t="s">
        <v>647</v>
      </c>
      <c r="M13676" t="s">
        <v>1133</v>
      </c>
      <c r="N13676" t="s">
        <v>425</v>
      </c>
      <c r="O13676" t="s">
        <v>122</v>
      </c>
      <c r="P13676" t="s">
        <v>23</v>
      </c>
      <c r="Q13676" t="s">
        <v>30</v>
      </c>
    </row>
    <row r="13677" spans="1:17" x14ac:dyDescent="0.2">
      <c r="A13677" s="2">
        <v>40520</v>
      </c>
      <c r="B13677" t="s">
        <v>211</v>
      </c>
      <c r="C13677" t="s">
        <v>617</v>
      </c>
      <c r="D13677" t="s">
        <v>36</v>
      </c>
      <c r="E13677" t="s">
        <v>36</v>
      </c>
      <c r="F13677">
        <v>124</v>
      </c>
      <c r="G13677">
        <v>127</v>
      </c>
      <c r="H13677">
        <v>0</v>
      </c>
      <c r="I13677">
        <v>0</v>
      </c>
      <c r="J13677">
        <v>1</v>
      </c>
      <c r="K13677">
        <v>0</v>
      </c>
      <c r="L13677" t="s">
        <v>418</v>
      </c>
      <c r="M13677" t="s">
        <v>373</v>
      </c>
      <c r="N13677" t="s">
        <v>211</v>
      </c>
      <c r="O13677" t="s">
        <v>22</v>
      </c>
      <c r="P13677" t="s">
        <v>23</v>
      </c>
      <c r="Q13677" t="s">
        <v>24</v>
      </c>
    </row>
    <row r="13678" spans="1:17" x14ac:dyDescent="0.2">
      <c r="A13678" s="2">
        <v>40520</v>
      </c>
      <c r="B13678" t="s">
        <v>425</v>
      </c>
      <c r="C13678" t="s">
        <v>443</v>
      </c>
      <c r="D13678" t="s">
        <v>115</v>
      </c>
      <c r="E13678" t="s">
        <v>115</v>
      </c>
      <c r="F13678">
        <v>139</v>
      </c>
      <c r="G13678">
        <v>138</v>
      </c>
      <c r="H13678">
        <v>0</v>
      </c>
      <c r="I13678">
        <v>0</v>
      </c>
      <c r="J13678">
        <v>1</v>
      </c>
      <c r="K13678">
        <v>0</v>
      </c>
      <c r="L13678" t="s">
        <v>647</v>
      </c>
      <c r="M13678" t="s">
        <v>811</v>
      </c>
      <c r="N13678" t="s">
        <v>425</v>
      </c>
      <c r="O13678" t="s">
        <v>22</v>
      </c>
      <c r="P13678" t="s">
        <v>23</v>
      </c>
      <c r="Q13678" t="s">
        <v>24</v>
      </c>
    </row>
    <row r="13679" spans="1:17" x14ac:dyDescent="0.2">
      <c r="A13679" s="2">
        <v>40522</v>
      </c>
      <c r="B13679" t="s">
        <v>646</v>
      </c>
      <c r="C13679" t="s">
        <v>90</v>
      </c>
      <c r="D13679" t="s">
        <v>50</v>
      </c>
      <c r="E13679" t="s">
        <v>50</v>
      </c>
      <c r="F13679">
        <v>51</v>
      </c>
      <c r="G13679">
        <v>71</v>
      </c>
      <c r="H13679">
        <v>0</v>
      </c>
      <c r="I13679">
        <v>0</v>
      </c>
      <c r="J13679">
        <v>2</v>
      </c>
      <c r="K13679">
        <v>2</v>
      </c>
      <c r="L13679" t="s">
        <v>28</v>
      </c>
      <c r="M13679" t="s">
        <v>767</v>
      </c>
      <c r="N13679" t="s">
        <v>180</v>
      </c>
      <c r="O13679" t="s">
        <v>122</v>
      </c>
      <c r="P13679" t="s">
        <v>23</v>
      </c>
      <c r="Q13679" t="s">
        <v>30</v>
      </c>
    </row>
    <row r="13680" spans="1:17" x14ac:dyDescent="0.2">
      <c r="A13680" s="2">
        <v>40522</v>
      </c>
      <c r="B13680" t="s">
        <v>211</v>
      </c>
      <c r="C13680" t="s">
        <v>208</v>
      </c>
      <c r="D13680" t="s">
        <v>36</v>
      </c>
      <c r="E13680" t="s">
        <v>36</v>
      </c>
      <c r="F13680">
        <v>124</v>
      </c>
      <c r="G13680">
        <v>70</v>
      </c>
      <c r="H13680">
        <v>0</v>
      </c>
      <c r="I13680">
        <v>0</v>
      </c>
      <c r="J13680">
        <v>0</v>
      </c>
      <c r="K13680">
        <v>0</v>
      </c>
      <c r="L13680" t="s">
        <v>418</v>
      </c>
      <c r="M13680" t="s">
        <v>373</v>
      </c>
      <c r="N13680" t="s">
        <v>211</v>
      </c>
      <c r="O13680" t="s">
        <v>22</v>
      </c>
      <c r="P13680" t="s">
        <v>23</v>
      </c>
      <c r="Q13680" t="s">
        <v>30</v>
      </c>
    </row>
    <row r="13681" spans="1:17" x14ac:dyDescent="0.2">
      <c r="A13681" s="2">
        <v>40524</v>
      </c>
      <c r="B13681" t="s">
        <v>374</v>
      </c>
      <c r="C13681" t="s">
        <v>208</v>
      </c>
      <c r="D13681" t="s">
        <v>36</v>
      </c>
      <c r="E13681" t="s">
        <v>36</v>
      </c>
      <c r="F13681">
        <v>131</v>
      </c>
      <c r="G13681">
        <v>70</v>
      </c>
      <c r="H13681">
        <v>0</v>
      </c>
      <c r="I13681">
        <v>0</v>
      </c>
      <c r="J13681">
        <v>3</v>
      </c>
      <c r="K13681">
        <v>4</v>
      </c>
      <c r="L13681" t="s">
        <v>418</v>
      </c>
      <c r="M13681" t="s">
        <v>373</v>
      </c>
      <c r="N13681" t="s">
        <v>211</v>
      </c>
      <c r="O13681" t="s">
        <v>122</v>
      </c>
      <c r="P13681" t="s">
        <v>23</v>
      </c>
      <c r="Q13681" t="s">
        <v>41</v>
      </c>
    </row>
    <row r="13682" spans="1:17" x14ac:dyDescent="0.2">
      <c r="A13682" s="2">
        <v>40527</v>
      </c>
      <c r="B13682" t="s">
        <v>391</v>
      </c>
      <c r="C13682" t="s">
        <v>425</v>
      </c>
      <c r="D13682" t="s">
        <v>115</v>
      </c>
      <c r="E13682" t="s">
        <v>115</v>
      </c>
      <c r="F13682">
        <v>144</v>
      </c>
      <c r="G13682">
        <v>137</v>
      </c>
      <c r="H13682">
        <v>0</v>
      </c>
      <c r="I13682">
        <v>0</v>
      </c>
      <c r="J13682">
        <v>2</v>
      </c>
      <c r="K13682">
        <v>0</v>
      </c>
      <c r="L13682" t="s">
        <v>647</v>
      </c>
      <c r="M13682" t="s">
        <v>392</v>
      </c>
      <c r="N13682" t="s">
        <v>391</v>
      </c>
      <c r="O13682" t="s">
        <v>22</v>
      </c>
      <c r="P13682" t="s">
        <v>23</v>
      </c>
      <c r="Q13682" t="s">
        <v>24</v>
      </c>
    </row>
    <row r="13683" spans="1:17" x14ac:dyDescent="0.2">
      <c r="A13683" s="2">
        <v>40528</v>
      </c>
      <c r="B13683" t="s">
        <v>363</v>
      </c>
      <c r="C13683" t="s">
        <v>572</v>
      </c>
      <c r="D13683" t="s">
        <v>115</v>
      </c>
      <c r="E13683" t="s">
        <v>115</v>
      </c>
      <c r="F13683">
        <v>127</v>
      </c>
      <c r="G13683">
        <v>149</v>
      </c>
      <c r="H13683">
        <v>0</v>
      </c>
      <c r="I13683">
        <v>0</v>
      </c>
      <c r="J13683">
        <v>1</v>
      </c>
      <c r="K13683">
        <v>0</v>
      </c>
      <c r="L13683" t="s">
        <v>647</v>
      </c>
      <c r="M13683" t="s">
        <v>513</v>
      </c>
      <c r="N13683" t="s">
        <v>363</v>
      </c>
      <c r="O13683" t="s">
        <v>22</v>
      </c>
      <c r="P13683" t="s">
        <v>23</v>
      </c>
      <c r="Q13683" t="s">
        <v>24</v>
      </c>
    </row>
    <row r="13684" spans="1:17" x14ac:dyDescent="0.2">
      <c r="A13684" s="2">
        <v>40528</v>
      </c>
      <c r="B13684" t="s">
        <v>166</v>
      </c>
      <c r="C13684" t="s">
        <v>183</v>
      </c>
      <c r="D13684" t="s">
        <v>115</v>
      </c>
      <c r="E13684" t="s">
        <v>36</v>
      </c>
      <c r="F13684">
        <v>112</v>
      </c>
      <c r="G13684">
        <v>9</v>
      </c>
      <c r="H13684">
        <v>0</v>
      </c>
      <c r="I13684">
        <v>0</v>
      </c>
      <c r="J13684">
        <v>2</v>
      </c>
      <c r="K13684">
        <v>1</v>
      </c>
      <c r="L13684" t="s">
        <v>28</v>
      </c>
      <c r="M13684" t="s">
        <v>165</v>
      </c>
      <c r="N13684" t="s">
        <v>166</v>
      </c>
      <c r="O13684" t="s">
        <v>22</v>
      </c>
      <c r="P13684" t="s">
        <v>23</v>
      </c>
      <c r="Q13684" t="s">
        <v>24</v>
      </c>
    </row>
    <row r="13685" spans="1:17" x14ac:dyDescent="0.2">
      <c r="A13685" s="2">
        <v>40530</v>
      </c>
      <c r="B13685" t="s">
        <v>182</v>
      </c>
      <c r="C13685" t="s">
        <v>81</v>
      </c>
      <c r="D13685" t="s">
        <v>115</v>
      </c>
      <c r="E13685" t="s">
        <v>50</v>
      </c>
      <c r="F13685">
        <v>87</v>
      </c>
      <c r="G13685">
        <v>82</v>
      </c>
      <c r="H13685">
        <v>0</v>
      </c>
      <c r="I13685">
        <v>0</v>
      </c>
      <c r="J13685">
        <v>3</v>
      </c>
      <c r="K13685">
        <v>0</v>
      </c>
      <c r="L13685" t="s">
        <v>28</v>
      </c>
      <c r="M13685" t="s">
        <v>1459</v>
      </c>
      <c r="N13685" t="s">
        <v>182</v>
      </c>
      <c r="O13685" t="s">
        <v>22</v>
      </c>
      <c r="P13685" t="s">
        <v>23</v>
      </c>
      <c r="Q13685" t="s">
        <v>24</v>
      </c>
    </row>
    <row r="13686" spans="1:17" x14ac:dyDescent="0.2">
      <c r="A13686" s="2">
        <v>40530</v>
      </c>
      <c r="B13686" t="s">
        <v>304</v>
      </c>
      <c r="C13686" t="s">
        <v>531</v>
      </c>
      <c r="D13686" t="s">
        <v>27</v>
      </c>
      <c r="E13686" t="s">
        <v>27</v>
      </c>
      <c r="F13686">
        <v>59</v>
      </c>
      <c r="G13686">
        <v>64</v>
      </c>
      <c r="H13686">
        <v>0</v>
      </c>
      <c r="I13686">
        <v>0</v>
      </c>
      <c r="J13686">
        <v>2</v>
      </c>
      <c r="K13686">
        <v>1</v>
      </c>
      <c r="L13686" t="s">
        <v>28</v>
      </c>
      <c r="M13686" t="s">
        <v>628</v>
      </c>
      <c r="N13686" t="s">
        <v>304</v>
      </c>
      <c r="O13686" t="s">
        <v>22</v>
      </c>
      <c r="P13686" t="s">
        <v>23</v>
      </c>
      <c r="Q13686" t="s">
        <v>24</v>
      </c>
    </row>
    <row r="13687" spans="1:17" x14ac:dyDescent="0.2">
      <c r="A13687" s="2">
        <v>40530</v>
      </c>
      <c r="B13687" t="s">
        <v>164</v>
      </c>
      <c r="C13687" t="s">
        <v>469</v>
      </c>
      <c r="D13687" t="s">
        <v>115</v>
      </c>
      <c r="E13687" t="s">
        <v>115</v>
      </c>
      <c r="F13687">
        <v>100</v>
      </c>
      <c r="G13687">
        <v>107</v>
      </c>
      <c r="H13687">
        <v>0</v>
      </c>
      <c r="I13687">
        <v>0</v>
      </c>
      <c r="J13687">
        <v>0</v>
      </c>
      <c r="K13687">
        <v>1</v>
      </c>
      <c r="L13687" t="s">
        <v>28</v>
      </c>
      <c r="M13687" t="s">
        <v>1460</v>
      </c>
      <c r="N13687" t="s">
        <v>164</v>
      </c>
      <c r="O13687" t="s">
        <v>22</v>
      </c>
      <c r="P13687" t="s">
        <v>23</v>
      </c>
      <c r="Q13687" t="s">
        <v>41</v>
      </c>
    </row>
    <row r="13688" spans="1:17" x14ac:dyDescent="0.2">
      <c r="A13688" s="2">
        <v>40530</v>
      </c>
      <c r="B13688" t="s">
        <v>425</v>
      </c>
      <c r="C13688" t="s">
        <v>391</v>
      </c>
      <c r="D13688" t="s">
        <v>115</v>
      </c>
      <c r="E13688" t="s">
        <v>115</v>
      </c>
      <c r="F13688">
        <v>137</v>
      </c>
      <c r="G13688">
        <v>144</v>
      </c>
      <c r="H13688">
        <v>0</v>
      </c>
      <c r="I13688">
        <v>0</v>
      </c>
      <c r="J13688">
        <v>0</v>
      </c>
      <c r="K13688">
        <v>0</v>
      </c>
      <c r="L13688" t="s">
        <v>647</v>
      </c>
      <c r="M13688" t="s">
        <v>811</v>
      </c>
      <c r="N13688" t="s">
        <v>425</v>
      </c>
      <c r="O13688" t="s">
        <v>22</v>
      </c>
      <c r="P13688" t="s">
        <v>23</v>
      </c>
      <c r="Q13688" t="s">
        <v>30</v>
      </c>
    </row>
    <row r="13689" spans="1:17" x14ac:dyDescent="0.2">
      <c r="A13689" s="2">
        <v>40531</v>
      </c>
      <c r="B13689" t="s">
        <v>363</v>
      </c>
      <c r="C13689" t="s">
        <v>572</v>
      </c>
      <c r="D13689" t="s">
        <v>115</v>
      </c>
      <c r="E13689" t="s">
        <v>115</v>
      </c>
      <c r="F13689">
        <v>127</v>
      </c>
      <c r="G13689">
        <v>149</v>
      </c>
      <c r="H13689">
        <v>0</v>
      </c>
      <c r="I13689">
        <v>0</v>
      </c>
      <c r="J13689">
        <v>1</v>
      </c>
      <c r="K13689">
        <v>0</v>
      </c>
      <c r="L13689" t="s">
        <v>647</v>
      </c>
      <c r="M13689" t="s">
        <v>513</v>
      </c>
      <c r="N13689" t="s">
        <v>363</v>
      </c>
      <c r="O13689" t="s">
        <v>22</v>
      </c>
      <c r="P13689" t="s">
        <v>23</v>
      </c>
      <c r="Q13689" t="s">
        <v>24</v>
      </c>
    </row>
    <row r="13690" spans="1:17" x14ac:dyDescent="0.2">
      <c r="A13690" s="2">
        <v>40534</v>
      </c>
      <c r="B13690" t="s">
        <v>182</v>
      </c>
      <c r="C13690" t="s">
        <v>328</v>
      </c>
      <c r="D13690" t="s">
        <v>115</v>
      </c>
      <c r="E13690" t="s">
        <v>50</v>
      </c>
      <c r="F13690">
        <v>87</v>
      </c>
      <c r="G13690">
        <v>76</v>
      </c>
      <c r="H13690">
        <v>0</v>
      </c>
      <c r="I13690">
        <v>0</v>
      </c>
      <c r="J13690">
        <v>1</v>
      </c>
      <c r="K13690">
        <v>0</v>
      </c>
      <c r="L13690" t="s">
        <v>28</v>
      </c>
      <c r="M13690" t="s">
        <v>677</v>
      </c>
      <c r="N13690" t="s">
        <v>182</v>
      </c>
      <c r="O13690" t="s">
        <v>22</v>
      </c>
      <c r="P13690" t="s">
        <v>23</v>
      </c>
      <c r="Q13690" t="s">
        <v>24</v>
      </c>
    </row>
    <row r="13691" spans="1:17" x14ac:dyDescent="0.2">
      <c r="A13691" s="2">
        <v>40534</v>
      </c>
      <c r="B13691" t="s">
        <v>166</v>
      </c>
      <c r="C13691" t="s">
        <v>81</v>
      </c>
      <c r="D13691" t="s">
        <v>115</v>
      </c>
      <c r="E13691" t="s">
        <v>50</v>
      </c>
      <c r="F13691">
        <v>112</v>
      </c>
      <c r="G13691">
        <v>82</v>
      </c>
      <c r="H13691">
        <v>0</v>
      </c>
      <c r="I13691">
        <v>0</v>
      </c>
      <c r="J13691">
        <v>2</v>
      </c>
      <c r="K13691">
        <v>0</v>
      </c>
      <c r="L13691" t="s">
        <v>28</v>
      </c>
      <c r="M13691" t="s">
        <v>165</v>
      </c>
      <c r="N13691" t="s">
        <v>166</v>
      </c>
      <c r="O13691" t="s">
        <v>22</v>
      </c>
      <c r="P13691" t="s">
        <v>23</v>
      </c>
      <c r="Q13691" t="s">
        <v>24</v>
      </c>
    </row>
    <row r="13692" spans="1:17" x14ac:dyDescent="0.2">
      <c r="A13692" s="2">
        <v>40534</v>
      </c>
      <c r="B13692" t="s">
        <v>469</v>
      </c>
      <c r="C13692" t="s">
        <v>164</v>
      </c>
      <c r="D13692" t="s">
        <v>115</v>
      </c>
      <c r="E13692" t="s">
        <v>115</v>
      </c>
      <c r="F13692">
        <v>107</v>
      </c>
      <c r="G13692">
        <v>100</v>
      </c>
      <c r="H13692">
        <v>0</v>
      </c>
      <c r="I13692">
        <v>0</v>
      </c>
      <c r="J13692">
        <v>0</v>
      </c>
      <c r="K13692">
        <v>1</v>
      </c>
      <c r="L13692" t="s">
        <v>28</v>
      </c>
      <c r="M13692" t="s">
        <v>470</v>
      </c>
      <c r="N13692" t="s">
        <v>469</v>
      </c>
      <c r="O13692" t="s">
        <v>22</v>
      </c>
      <c r="P13692" t="s">
        <v>23</v>
      </c>
      <c r="Q13692" t="s">
        <v>41</v>
      </c>
    </row>
    <row r="13693" spans="1:17" x14ac:dyDescent="0.2">
      <c r="A13693" s="2">
        <v>40536</v>
      </c>
      <c r="B13693" t="s">
        <v>301</v>
      </c>
      <c r="C13693" t="s">
        <v>163</v>
      </c>
      <c r="D13693" t="s">
        <v>115</v>
      </c>
      <c r="E13693" t="s">
        <v>115</v>
      </c>
      <c r="F13693">
        <v>102</v>
      </c>
      <c r="G13693">
        <v>108</v>
      </c>
      <c r="H13693">
        <v>0</v>
      </c>
      <c r="I13693">
        <v>0</v>
      </c>
      <c r="J13693">
        <v>2</v>
      </c>
      <c r="K13693">
        <v>1</v>
      </c>
      <c r="L13693" t="s">
        <v>28</v>
      </c>
      <c r="M13693" t="s">
        <v>1461</v>
      </c>
      <c r="N13693" t="s">
        <v>183</v>
      </c>
      <c r="O13693" t="s">
        <v>122</v>
      </c>
      <c r="P13693" t="s">
        <v>23</v>
      </c>
      <c r="Q13693" t="s">
        <v>24</v>
      </c>
    </row>
    <row r="13694" spans="1:17" x14ac:dyDescent="0.2">
      <c r="A13694" s="2">
        <v>40537</v>
      </c>
      <c r="B13694" t="s">
        <v>402</v>
      </c>
      <c r="C13694" t="s">
        <v>449</v>
      </c>
      <c r="D13694" t="s">
        <v>115</v>
      </c>
      <c r="E13694" t="s">
        <v>115</v>
      </c>
      <c r="F13694">
        <v>93</v>
      </c>
      <c r="G13694">
        <v>109</v>
      </c>
      <c r="H13694">
        <v>0</v>
      </c>
      <c r="I13694">
        <v>0</v>
      </c>
      <c r="J13694">
        <v>1</v>
      </c>
      <c r="K13694">
        <v>1</v>
      </c>
      <c r="L13694" t="s">
        <v>28</v>
      </c>
      <c r="M13694" t="s">
        <v>246</v>
      </c>
      <c r="N13694" t="s">
        <v>176</v>
      </c>
      <c r="O13694" t="s">
        <v>122</v>
      </c>
      <c r="P13694" t="s">
        <v>23</v>
      </c>
      <c r="Q13694" t="s">
        <v>30</v>
      </c>
    </row>
    <row r="13695" spans="1:17" x14ac:dyDescent="0.2">
      <c r="A13695" s="2">
        <v>40538</v>
      </c>
      <c r="B13695" t="s">
        <v>391</v>
      </c>
      <c r="C13695" t="s">
        <v>363</v>
      </c>
      <c r="D13695" t="s">
        <v>115</v>
      </c>
      <c r="E13695" t="s">
        <v>115</v>
      </c>
      <c r="F13695">
        <v>144</v>
      </c>
      <c r="G13695">
        <v>127</v>
      </c>
      <c r="H13695">
        <v>0</v>
      </c>
      <c r="I13695">
        <v>0</v>
      </c>
      <c r="J13695">
        <v>3</v>
      </c>
      <c r="K13695">
        <v>0</v>
      </c>
      <c r="L13695" t="s">
        <v>647</v>
      </c>
      <c r="M13695" t="s">
        <v>392</v>
      </c>
      <c r="N13695" t="s">
        <v>391</v>
      </c>
      <c r="O13695" t="s">
        <v>22</v>
      </c>
      <c r="P13695" t="s">
        <v>23</v>
      </c>
      <c r="Q13695" t="s">
        <v>24</v>
      </c>
    </row>
    <row r="13696" spans="1:17" x14ac:dyDescent="0.2">
      <c r="A13696" s="2">
        <v>40539</v>
      </c>
      <c r="B13696" t="s">
        <v>301</v>
      </c>
      <c r="C13696" t="s">
        <v>163</v>
      </c>
      <c r="D13696" t="s">
        <v>115</v>
      </c>
      <c r="E13696" t="s">
        <v>115</v>
      </c>
      <c r="F13696">
        <v>102</v>
      </c>
      <c r="G13696">
        <v>108</v>
      </c>
      <c r="H13696">
        <v>0</v>
      </c>
      <c r="I13696">
        <v>0</v>
      </c>
      <c r="J13696">
        <v>2</v>
      </c>
      <c r="K13696">
        <v>2</v>
      </c>
      <c r="L13696" t="s">
        <v>28</v>
      </c>
      <c r="M13696" t="s">
        <v>1461</v>
      </c>
      <c r="N13696" t="s">
        <v>183</v>
      </c>
      <c r="O13696" t="s">
        <v>122</v>
      </c>
      <c r="P13696" t="s">
        <v>23</v>
      </c>
      <c r="Q13696" t="s">
        <v>30</v>
      </c>
    </row>
    <row r="13697" spans="1:17" x14ac:dyDescent="0.2">
      <c r="A13697" s="2">
        <v>40540</v>
      </c>
      <c r="B13697" t="s">
        <v>402</v>
      </c>
      <c r="C13697" t="s">
        <v>177</v>
      </c>
      <c r="D13697" t="s">
        <v>115</v>
      </c>
      <c r="E13697" t="s">
        <v>115</v>
      </c>
      <c r="F13697">
        <v>93</v>
      </c>
      <c r="G13697">
        <v>104</v>
      </c>
      <c r="H13697">
        <v>0</v>
      </c>
      <c r="I13697">
        <v>0</v>
      </c>
      <c r="J13697">
        <v>2</v>
      </c>
      <c r="K13697">
        <v>1</v>
      </c>
      <c r="L13697" t="s">
        <v>28</v>
      </c>
      <c r="M13697" t="s">
        <v>246</v>
      </c>
      <c r="N13697" t="s">
        <v>176</v>
      </c>
      <c r="O13697" t="s">
        <v>122</v>
      </c>
      <c r="P13697" t="s">
        <v>23</v>
      </c>
      <c r="Q13697" t="s">
        <v>24</v>
      </c>
    </row>
    <row r="13698" spans="1:17" x14ac:dyDescent="0.2">
      <c r="A13698" s="2">
        <v>40540</v>
      </c>
      <c r="B13698" t="s">
        <v>113</v>
      </c>
      <c r="C13698" t="s">
        <v>164</v>
      </c>
      <c r="D13698" t="s">
        <v>115</v>
      </c>
      <c r="E13698" t="s">
        <v>115</v>
      </c>
      <c r="F13698">
        <v>80</v>
      </c>
      <c r="G13698">
        <v>100</v>
      </c>
      <c r="H13698">
        <v>0</v>
      </c>
      <c r="I13698">
        <v>0</v>
      </c>
      <c r="J13698">
        <v>0</v>
      </c>
      <c r="K13698">
        <v>1</v>
      </c>
      <c r="L13698" t="s">
        <v>28</v>
      </c>
      <c r="M13698" t="s">
        <v>116</v>
      </c>
      <c r="N13698" t="s">
        <v>113</v>
      </c>
      <c r="O13698" t="s">
        <v>22</v>
      </c>
      <c r="P13698" t="s">
        <v>23</v>
      </c>
      <c r="Q13698" t="s">
        <v>41</v>
      </c>
    </row>
    <row r="13699" spans="1:17" x14ac:dyDescent="0.2">
      <c r="A13699" s="2">
        <v>40541</v>
      </c>
      <c r="B13699" t="s">
        <v>363</v>
      </c>
      <c r="C13699" t="s">
        <v>391</v>
      </c>
      <c r="D13699" t="s">
        <v>115</v>
      </c>
      <c r="E13699" t="s">
        <v>115</v>
      </c>
      <c r="F13699">
        <v>127</v>
      </c>
      <c r="G13699">
        <v>144</v>
      </c>
      <c r="H13699">
        <v>0</v>
      </c>
      <c r="I13699">
        <v>0</v>
      </c>
      <c r="J13699">
        <v>2</v>
      </c>
      <c r="K13699">
        <v>1</v>
      </c>
      <c r="L13699" t="s">
        <v>647</v>
      </c>
      <c r="M13699" t="s">
        <v>513</v>
      </c>
      <c r="N13699" t="s">
        <v>363</v>
      </c>
      <c r="O13699" t="s">
        <v>22</v>
      </c>
      <c r="P13699" t="s">
        <v>23</v>
      </c>
      <c r="Q13699" t="s">
        <v>24</v>
      </c>
    </row>
    <row r="13700" spans="1:17" x14ac:dyDescent="0.2">
      <c r="A13700" s="2">
        <v>40542</v>
      </c>
      <c r="B13700" t="s">
        <v>469</v>
      </c>
      <c r="C13700" t="s">
        <v>133</v>
      </c>
      <c r="D13700" t="s">
        <v>115</v>
      </c>
      <c r="E13700" t="s">
        <v>115</v>
      </c>
      <c r="F13700">
        <v>107</v>
      </c>
      <c r="G13700">
        <v>40</v>
      </c>
      <c r="H13700">
        <v>0</v>
      </c>
      <c r="I13700">
        <v>0</v>
      </c>
      <c r="J13700">
        <v>0</v>
      </c>
      <c r="K13700">
        <v>1</v>
      </c>
      <c r="L13700" t="s">
        <v>28</v>
      </c>
      <c r="M13700" t="s">
        <v>300</v>
      </c>
      <c r="N13700" t="s">
        <v>176</v>
      </c>
      <c r="O13700" t="s">
        <v>122</v>
      </c>
      <c r="P13700" t="s">
        <v>23</v>
      </c>
      <c r="Q13700" t="s">
        <v>41</v>
      </c>
    </row>
    <row r="13701" spans="1:17" x14ac:dyDescent="0.2">
      <c r="A13701" s="2">
        <v>40543</v>
      </c>
      <c r="B13701" t="s">
        <v>301</v>
      </c>
      <c r="C13701" t="s">
        <v>138</v>
      </c>
      <c r="D13701" t="s">
        <v>115</v>
      </c>
      <c r="E13701" t="s">
        <v>36</v>
      </c>
      <c r="F13701">
        <v>102</v>
      </c>
      <c r="G13701">
        <v>76</v>
      </c>
      <c r="H13701">
        <v>0</v>
      </c>
      <c r="I13701">
        <v>0</v>
      </c>
      <c r="J13701">
        <v>4</v>
      </c>
      <c r="K13701">
        <v>0</v>
      </c>
      <c r="L13701" t="s">
        <v>28</v>
      </c>
      <c r="M13701" t="s">
        <v>1461</v>
      </c>
      <c r="N13701" t="s">
        <v>183</v>
      </c>
      <c r="O13701" t="s">
        <v>122</v>
      </c>
      <c r="P13701" t="s">
        <v>23</v>
      </c>
      <c r="Q13701" t="s">
        <v>24</v>
      </c>
    </row>
    <row r="13702" spans="1:17" x14ac:dyDescent="0.2">
      <c r="A13702" s="2">
        <v>40543</v>
      </c>
      <c r="B13702" t="s">
        <v>166</v>
      </c>
      <c r="C13702" t="s">
        <v>163</v>
      </c>
      <c r="D13702" t="s">
        <v>115</v>
      </c>
      <c r="E13702" t="s">
        <v>115</v>
      </c>
      <c r="F13702">
        <v>112</v>
      </c>
      <c r="G13702">
        <v>108</v>
      </c>
      <c r="H13702">
        <v>0</v>
      </c>
      <c r="I13702">
        <v>0</v>
      </c>
      <c r="J13702">
        <v>0</v>
      </c>
      <c r="K13702">
        <v>1</v>
      </c>
      <c r="L13702" t="s">
        <v>28</v>
      </c>
      <c r="M13702" t="s">
        <v>165</v>
      </c>
      <c r="N13702" t="s">
        <v>166</v>
      </c>
      <c r="O13702" t="s">
        <v>22</v>
      </c>
      <c r="P13702" t="s">
        <v>23</v>
      </c>
      <c r="Q13702" t="s">
        <v>41</v>
      </c>
    </row>
    <row r="13703" spans="1:17" x14ac:dyDescent="0.2">
      <c r="A13703" s="2">
        <v>40545</v>
      </c>
      <c r="B13703" t="s">
        <v>167</v>
      </c>
      <c r="C13703" t="s">
        <v>267</v>
      </c>
      <c r="D13703" t="s">
        <v>115</v>
      </c>
      <c r="E13703" t="s">
        <v>36</v>
      </c>
      <c r="F13703">
        <v>66</v>
      </c>
      <c r="G13703">
        <v>88</v>
      </c>
      <c r="H13703">
        <v>0</v>
      </c>
      <c r="I13703">
        <v>0</v>
      </c>
      <c r="J13703">
        <v>1</v>
      </c>
      <c r="K13703">
        <v>0</v>
      </c>
      <c r="L13703" t="s">
        <v>28</v>
      </c>
      <c r="M13703" t="s">
        <v>165</v>
      </c>
      <c r="N13703" t="s">
        <v>166</v>
      </c>
      <c r="O13703" t="s">
        <v>122</v>
      </c>
      <c r="P13703" t="s">
        <v>23</v>
      </c>
      <c r="Q13703" t="s">
        <v>24</v>
      </c>
    </row>
    <row r="13704" spans="1:17" x14ac:dyDescent="0.2">
      <c r="A13704" s="2">
        <v>40545</v>
      </c>
      <c r="B13704" t="s">
        <v>164</v>
      </c>
      <c r="C13704" t="s">
        <v>182</v>
      </c>
      <c r="D13704" t="s">
        <v>115</v>
      </c>
      <c r="E13704" t="s">
        <v>115</v>
      </c>
      <c r="F13704">
        <v>100</v>
      </c>
      <c r="G13704">
        <v>87</v>
      </c>
      <c r="H13704">
        <v>0</v>
      </c>
      <c r="I13704">
        <v>0</v>
      </c>
      <c r="J13704">
        <v>2</v>
      </c>
      <c r="K13704">
        <v>3</v>
      </c>
      <c r="L13704" t="s">
        <v>28</v>
      </c>
      <c r="M13704" t="s">
        <v>165</v>
      </c>
      <c r="N13704" t="s">
        <v>166</v>
      </c>
      <c r="O13704" t="s">
        <v>122</v>
      </c>
      <c r="P13704" t="s">
        <v>23</v>
      </c>
      <c r="Q13704" t="s">
        <v>41</v>
      </c>
    </row>
    <row r="13705" spans="1:17" x14ac:dyDescent="0.2">
      <c r="A13705" s="2">
        <v>40545</v>
      </c>
      <c r="B13705" t="s">
        <v>177</v>
      </c>
      <c r="C13705" t="s">
        <v>449</v>
      </c>
      <c r="D13705" t="s">
        <v>115</v>
      </c>
      <c r="E13705" t="s">
        <v>115</v>
      </c>
      <c r="F13705">
        <v>104</v>
      </c>
      <c r="G13705">
        <v>109</v>
      </c>
      <c r="H13705">
        <v>0</v>
      </c>
      <c r="I13705">
        <v>0</v>
      </c>
      <c r="J13705">
        <v>2</v>
      </c>
      <c r="K13705">
        <v>2</v>
      </c>
      <c r="L13705" t="s">
        <v>28</v>
      </c>
      <c r="M13705" t="s">
        <v>246</v>
      </c>
      <c r="N13705" t="s">
        <v>176</v>
      </c>
      <c r="O13705" t="s">
        <v>122</v>
      </c>
      <c r="P13705" t="s">
        <v>23</v>
      </c>
      <c r="Q13705" t="s">
        <v>30</v>
      </c>
    </row>
    <row r="13706" spans="1:17" x14ac:dyDescent="0.2">
      <c r="A13706" s="2">
        <v>40545</v>
      </c>
      <c r="B13706" t="s">
        <v>176</v>
      </c>
      <c r="C13706" t="s">
        <v>469</v>
      </c>
      <c r="D13706" t="s">
        <v>115</v>
      </c>
      <c r="E13706" t="s">
        <v>115</v>
      </c>
      <c r="F13706">
        <v>105</v>
      </c>
      <c r="G13706">
        <v>107</v>
      </c>
      <c r="H13706">
        <v>0</v>
      </c>
      <c r="I13706">
        <v>0</v>
      </c>
      <c r="J13706">
        <v>2</v>
      </c>
      <c r="K13706">
        <v>0</v>
      </c>
      <c r="L13706" t="s">
        <v>28</v>
      </c>
      <c r="M13706" t="s">
        <v>178</v>
      </c>
      <c r="N13706" t="s">
        <v>176</v>
      </c>
      <c r="O13706" t="s">
        <v>22</v>
      </c>
      <c r="P13706" t="s">
        <v>23</v>
      </c>
      <c r="Q13706" t="s">
        <v>24</v>
      </c>
    </row>
    <row r="13707" spans="1:17" x14ac:dyDescent="0.2">
      <c r="A13707" s="2">
        <v>40547</v>
      </c>
      <c r="B13707" t="s">
        <v>402</v>
      </c>
      <c r="C13707" t="s">
        <v>163</v>
      </c>
      <c r="D13707" t="s">
        <v>115</v>
      </c>
      <c r="E13707" t="s">
        <v>115</v>
      </c>
      <c r="F13707">
        <v>93</v>
      </c>
      <c r="G13707">
        <v>108</v>
      </c>
      <c r="H13707">
        <v>0</v>
      </c>
      <c r="I13707">
        <v>0</v>
      </c>
      <c r="J13707">
        <v>0</v>
      </c>
      <c r="K13707">
        <v>1</v>
      </c>
      <c r="L13707" t="s">
        <v>28</v>
      </c>
      <c r="M13707" t="s">
        <v>1002</v>
      </c>
      <c r="N13707" t="s">
        <v>402</v>
      </c>
      <c r="O13707" t="s">
        <v>22</v>
      </c>
      <c r="P13707" t="s">
        <v>23</v>
      </c>
      <c r="Q13707" t="s">
        <v>41</v>
      </c>
    </row>
    <row r="13708" spans="1:17" x14ac:dyDescent="0.2">
      <c r="A13708" s="2">
        <v>40547</v>
      </c>
      <c r="B13708" t="s">
        <v>113</v>
      </c>
      <c r="C13708" t="s">
        <v>267</v>
      </c>
      <c r="D13708" t="s">
        <v>115</v>
      </c>
      <c r="E13708" t="s">
        <v>36</v>
      </c>
      <c r="F13708">
        <v>80</v>
      </c>
      <c r="G13708">
        <v>88</v>
      </c>
      <c r="H13708">
        <v>0</v>
      </c>
      <c r="I13708">
        <v>0</v>
      </c>
      <c r="J13708">
        <v>0</v>
      </c>
      <c r="K13708">
        <v>0</v>
      </c>
      <c r="L13708" t="s">
        <v>28</v>
      </c>
      <c r="M13708" t="s">
        <v>116</v>
      </c>
      <c r="N13708" t="s">
        <v>113</v>
      </c>
      <c r="O13708" t="s">
        <v>22</v>
      </c>
      <c r="P13708" t="s">
        <v>23</v>
      </c>
      <c r="Q13708" t="s">
        <v>30</v>
      </c>
    </row>
    <row r="13709" spans="1:17" x14ac:dyDescent="0.2">
      <c r="A13709" s="2">
        <v>40548</v>
      </c>
      <c r="B13709" t="s">
        <v>183</v>
      </c>
      <c r="C13709" t="s">
        <v>211</v>
      </c>
      <c r="D13709" t="s">
        <v>36</v>
      </c>
      <c r="E13709" t="s">
        <v>36</v>
      </c>
      <c r="F13709">
        <v>9</v>
      </c>
      <c r="G13709">
        <v>116</v>
      </c>
      <c r="H13709">
        <v>0</v>
      </c>
      <c r="I13709">
        <v>0</v>
      </c>
      <c r="J13709">
        <v>5</v>
      </c>
      <c r="K13709">
        <v>1</v>
      </c>
      <c r="L13709" t="s">
        <v>1462</v>
      </c>
      <c r="M13709" t="s">
        <v>266</v>
      </c>
      <c r="N13709" t="s">
        <v>183</v>
      </c>
      <c r="O13709" t="s">
        <v>22</v>
      </c>
      <c r="P13709" t="s">
        <v>23</v>
      </c>
      <c r="Q13709" t="s">
        <v>24</v>
      </c>
    </row>
    <row r="13710" spans="1:17" x14ac:dyDescent="0.2">
      <c r="A13710" s="2">
        <v>40548</v>
      </c>
      <c r="B13710" t="s">
        <v>207</v>
      </c>
      <c r="C13710" t="s">
        <v>380</v>
      </c>
      <c r="D13710" t="s">
        <v>36</v>
      </c>
      <c r="E13710" t="s">
        <v>36</v>
      </c>
      <c r="F13710">
        <v>120</v>
      </c>
      <c r="G13710">
        <v>92</v>
      </c>
      <c r="H13710">
        <v>0</v>
      </c>
      <c r="I13710">
        <v>0</v>
      </c>
      <c r="J13710">
        <v>1</v>
      </c>
      <c r="K13710">
        <v>0</v>
      </c>
      <c r="L13710" t="s">
        <v>1462</v>
      </c>
      <c r="M13710" t="s">
        <v>266</v>
      </c>
      <c r="N13710" t="s">
        <v>183</v>
      </c>
      <c r="O13710" t="s">
        <v>122</v>
      </c>
      <c r="P13710" t="s">
        <v>23</v>
      </c>
      <c r="Q13710" t="s">
        <v>24</v>
      </c>
    </row>
    <row r="13711" spans="1:17" x14ac:dyDescent="0.2">
      <c r="A13711" s="2">
        <v>40548</v>
      </c>
      <c r="B13711" t="s">
        <v>208</v>
      </c>
      <c r="C13711" t="s">
        <v>172</v>
      </c>
      <c r="D13711" t="s">
        <v>36</v>
      </c>
      <c r="E13711" t="s">
        <v>36</v>
      </c>
      <c r="F13711">
        <v>80</v>
      </c>
      <c r="G13711">
        <v>128</v>
      </c>
      <c r="H13711">
        <v>0</v>
      </c>
      <c r="I13711">
        <v>0</v>
      </c>
      <c r="J13711">
        <v>3</v>
      </c>
      <c r="K13711">
        <v>1</v>
      </c>
      <c r="L13711" t="s">
        <v>1462</v>
      </c>
      <c r="M13711" t="s">
        <v>266</v>
      </c>
      <c r="N13711" t="s">
        <v>183</v>
      </c>
      <c r="O13711" t="s">
        <v>122</v>
      </c>
      <c r="P13711" t="s">
        <v>23</v>
      </c>
      <c r="Q13711" t="s">
        <v>24</v>
      </c>
    </row>
    <row r="13712" spans="1:17" x14ac:dyDescent="0.2">
      <c r="A13712" s="2">
        <v>40548</v>
      </c>
      <c r="B13712" t="s">
        <v>176</v>
      </c>
      <c r="C13712" t="s">
        <v>55</v>
      </c>
      <c r="D13712" t="s">
        <v>115</v>
      </c>
      <c r="E13712" t="s">
        <v>57</v>
      </c>
      <c r="F13712">
        <v>105</v>
      </c>
      <c r="G13712">
        <v>26</v>
      </c>
      <c r="H13712">
        <v>0</v>
      </c>
      <c r="I13712">
        <v>0</v>
      </c>
      <c r="J13712">
        <v>0</v>
      </c>
      <c r="K13712">
        <v>0</v>
      </c>
      <c r="L13712" t="s">
        <v>28</v>
      </c>
      <c r="M13712" t="s">
        <v>178</v>
      </c>
      <c r="N13712" t="s">
        <v>176</v>
      </c>
      <c r="O13712" t="s">
        <v>22</v>
      </c>
      <c r="P13712" t="s">
        <v>23</v>
      </c>
      <c r="Q13712" t="s">
        <v>30</v>
      </c>
    </row>
    <row r="13713" spans="1:17" x14ac:dyDescent="0.2">
      <c r="A13713" s="2">
        <v>40550</v>
      </c>
      <c r="B13713" t="s">
        <v>166</v>
      </c>
      <c r="C13713" t="s">
        <v>449</v>
      </c>
      <c r="D13713" t="s">
        <v>115</v>
      </c>
      <c r="E13713" t="s">
        <v>115</v>
      </c>
      <c r="F13713">
        <v>112</v>
      </c>
      <c r="G13713">
        <v>109</v>
      </c>
      <c r="H13713">
        <v>0</v>
      </c>
      <c r="I13713">
        <v>0</v>
      </c>
      <c r="J13713">
        <v>0</v>
      </c>
      <c r="K13713">
        <v>2</v>
      </c>
      <c r="L13713" t="s">
        <v>678</v>
      </c>
      <c r="M13713" t="s">
        <v>165</v>
      </c>
      <c r="N13713" t="s">
        <v>166</v>
      </c>
      <c r="O13713" t="s">
        <v>22</v>
      </c>
      <c r="P13713" t="s">
        <v>23</v>
      </c>
      <c r="Q13713" t="s">
        <v>41</v>
      </c>
    </row>
    <row r="13714" spans="1:17" x14ac:dyDescent="0.2">
      <c r="A13714" s="2">
        <v>40551</v>
      </c>
      <c r="B13714" t="s">
        <v>890</v>
      </c>
      <c r="C13714" t="s">
        <v>207</v>
      </c>
      <c r="D13714" t="s">
        <v>36</v>
      </c>
      <c r="E13714" t="s">
        <v>36</v>
      </c>
      <c r="F13714">
        <v>130</v>
      </c>
      <c r="G13714">
        <v>120</v>
      </c>
      <c r="H13714">
        <v>0</v>
      </c>
      <c r="I13714">
        <v>0</v>
      </c>
      <c r="J13714">
        <v>1</v>
      </c>
      <c r="K13714">
        <v>0</v>
      </c>
      <c r="L13714" t="s">
        <v>1462</v>
      </c>
      <c r="M13714" t="s">
        <v>266</v>
      </c>
      <c r="N13714" t="s">
        <v>183</v>
      </c>
      <c r="O13714" t="s">
        <v>122</v>
      </c>
      <c r="P13714" t="s">
        <v>23</v>
      </c>
      <c r="Q13714" t="s">
        <v>24</v>
      </c>
    </row>
    <row r="13715" spans="1:17" x14ac:dyDescent="0.2">
      <c r="A13715" s="2">
        <v>40551</v>
      </c>
      <c r="B13715" t="s">
        <v>183</v>
      </c>
      <c r="C13715" t="s">
        <v>208</v>
      </c>
      <c r="D13715" t="s">
        <v>36</v>
      </c>
      <c r="E13715" t="s">
        <v>36</v>
      </c>
      <c r="F13715">
        <v>9</v>
      </c>
      <c r="G13715">
        <v>80</v>
      </c>
      <c r="H13715">
        <v>0</v>
      </c>
      <c r="I13715">
        <v>0</v>
      </c>
      <c r="J13715">
        <v>1</v>
      </c>
      <c r="K13715">
        <v>0</v>
      </c>
      <c r="L13715" t="s">
        <v>1462</v>
      </c>
      <c r="M13715" t="s">
        <v>266</v>
      </c>
      <c r="N13715" t="s">
        <v>183</v>
      </c>
      <c r="O13715" t="s">
        <v>22</v>
      </c>
      <c r="P13715" t="s">
        <v>23</v>
      </c>
      <c r="Q13715" t="s">
        <v>24</v>
      </c>
    </row>
    <row r="13716" spans="1:17" x14ac:dyDescent="0.2">
      <c r="A13716" s="2">
        <v>40551</v>
      </c>
      <c r="B13716" t="s">
        <v>301</v>
      </c>
      <c r="C13716" t="s">
        <v>182</v>
      </c>
      <c r="D13716" t="s">
        <v>115</v>
      </c>
      <c r="E13716" t="s">
        <v>115</v>
      </c>
      <c r="F13716">
        <v>102</v>
      </c>
      <c r="G13716">
        <v>87</v>
      </c>
      <c r="H13716">
        <v>0</v>
      </c>
      <c r="I13716">
        <v>0</v>
      </c>
      <c r="J13716">
        <v>0</v>
      </c>
      <c r="K13716">
        <v>2</v>
      </c>
      <c r="L13716" t="s">
        <v>678</v>
      </c>
      <c r="M13716" t="s">
        <v>165</v>
      </c>
      <c r="N13716" t="s">
        <v>166</v>
      </c>
      <c r="O13716" t="s">
        <v>122</v>
      </c>
      <c r="P13716" t="s">
        <v>23</v>
      </c>
      <c r="Q13716" t="s">
        <v>41</v>
      </c>
    </row>
    <row r="13717" spans="1:17" x14ac:dyDescent="0.2">
      <c r="A13717" s="2">
        <v>40551</v>
      </c>
      <c r="B13717" t="s">
        <v>211</v>
      </c>
      <c r="C13717" t="s">
        <v>172</v>
      </c>
      <c r="D13717" t="s">
        <v>36</v>
      </c>
      <c r="E13717" t="s">
        <v>36</v>
      </c>
      <c r="F13717">
        <v>116</v>
      </c>
      <c r="G13717">
        <v>128</v>
      </c>
      <c r="H13717">
        <v>0</v>
      </c>
      <c r="I13717">
        <v>0</v>
      </c>
      <c r="J13717">
        <v>1</v>
      </c>
      <c r="K13717">
        <v>1</v>
      </c>
      <c r="L13717" t="s">
        <v>1462</v>
      </c>
      <c r="M13717" t="s">
        <v>266</v>
      </c>
      <c r="N13717" t="s">
        <v>183</v>
      </c>
      <c r="O13717" t="s">
        <v>122</v>
      </c>
      <c r="P13717" t="s">
        <v>23</v>
      </c>
      <c r="Q13717" t="s">
        <v>30</v>
      </c>
    </row>
    <row r="13718" spans="1:17" x14ac:dyDescent="0.2">
      <c r="A13718" s="2">
        <v>40552</v>
      </c>
      <c r="B13718" t="s">
        <v>143</v>
      </c>
      <c r="C13718" t="s">
        <v>177</v>
      </c>
      <c r="D13718" t="s">
        <v>115</v>
      </c>
      <c r="E13718" t="s">
        <v>115</v>
      </c>
      <c r="F13718">
        <v>29</v>
      </c>
      <c r="G13718">
        <v>104</v>
      </c>
      <c r="H13718">
        <v>0</v>
      </c>
      <c r="I13718">
        <v>0</v>
      </c>
      <c r="J13718">
        <v>1</v>
      </c>
      <c r="K13718">
        <v>1</v>
      </c>
      <c r="L13718" t="s">
        <v>678</v>
      </c>
      <c r="M13718" t="s">
        <v>165</v>
      </c>
      <c r="N13718" t="s">
        <v>166</v>
      </c>
      <c r="O13718" t="s">
        <v>122</v>
      </c>
      <c r="P13718" t="s">
        <v>23</v>
      </c>
      <c r="Q13718" t="s">
        <v>30</v>
      </c>
    </row>
    <row r="13719" spans="1:17" x14ac:dyDescent="0.2">
      <c r="A13719" s="2">
        <v>40552</v>
      </c>
      <c r="B13719" t="s">
        <v>113</v>
      </c>
      <c r="C13719" t="s">
        <v>469</v>
      </c>
      <c r="D13719" t="s">
        <v>115</v>
      </c>
      <c r="E13719" t="s">
        <v>115</v>
      </c>
      <c r="F13719">
        <v>80</v>
      </c>
      <c r="G13719">
        <v>107</v>
      </c>
      <c r="H13719">
        <v>0</v>
      </c>
      <c r="I13719">
        <v>0</v>
      </c>
      <c r="J13719">
        <v>1</v>
      </c>
      <c r="K13719">
        <v>2</v>
      </c>
      <c r="L13719" t="s">
        <v>678</v>
      </c>
      <c r="M13719" t="s">
        <v>1158</v>
      </c>
      <c r="N13719" t="s">
        <v>166</v>
      </c>
      <c r="O13719" t="s">
        <v>122</v>
      </c>
      <c r="P13719" t="s">
        <v>23</v>
      </c>
      <c r="Q13719" t="s">
        <v>41</v>
      </c>
    </row>
    <row r="13720" spans="1:17" x14ac:dyDescent="0.2">
      <c r="A13720" s="2">
        <v>40553</v>
      </c>
      <c r="B13720" t="s">
        <v>388</v>
      </c>
      <c r="C13720" t="s">
        <v>55</v>
      </c>
      <c r="D13720" t="s">
        <v>115</v>
      </c>
      <c r="E13720" t="s">
        <v>57</v>
      </c>
      <c r="F13720">
        <v>142</v>
      </c>
      <c r="G13720">
        <v>26</v>
      </c>
      <c r="H13720">
        <v>0</v>
      </c>
      <c r="I13720">
        <v>0</v>
      </c>
      <c r="J13720">
        <v>0</v>
      </c>
      <c r="K13720">
        <v>4</v>
      </c>
      <c r="L13720" t="s">
        <v>678</v>
      </c>
      <c r="M13720" t="s">
        <v>165</v>
      </c>
      <c r="N13720" t="s">
        <v>166</v>
      </c>
      <c r="O13720" t="s">
        <v>122</v>
      </c>
      <c r="P13720" t="s">
        <v>23</v>
      </c>
      <c r="Q13720" t="s">
        <v>41</v>
      </c>
    </row>
    <row r="13721" spans="1:17" x14ac:dyDescent="0.2">
      <c r="A13721" s="2">
        <v>40553</v>
      </c>
      <c r="B13721" t="s">
        <v>133</v>
      </c>
      <c r="C13721" t="s">
        <v>402</v>
      </c>
      <c r="D13721" t="s">
        <v>115</v>
      </c>
      <c r="E13721" t="s">
        <v>115</v>
      </c>
      <c r="F13721">
        <v>40</v>
      </c>
      <c r="G13721">
        <v>93</v>
      </c>
      <c r="H13721">
        <v>0</v>
      </c>
      <c r="I13721">
        <v>0</v>
      </c>
      <c r="J13721">
        <v>2</v>
      </c>
      <c r="K13721">
        <v>1</v>
      </c>
      <c r="L13721" t="s">
        <v>678</v>
      </c>
      <c r="M13721" t="s">
        <v>165</v>
      </c>
      <c r="N13721" t="s">
        <v>166</v>
      </c>
      <c r="O13721" t="s">
        <v>122</v>
      </c>
      <c r="P13721" t="s">
        <v>23</v>
      </c>
      <c r="Q13721" t="s">
        <v>24</v>
      </c>
    </row>
    <row r="13722" spans="1:17" x14ac:dyDescent="0.2">
      <c r="A13722" s="2">
        <v>40554</v>
      </c>
      <c r="B13722" t="s">
        <v>890</v>
      </c>
      <c r="C13722" t="s">
        <v>380</v>
      </c>
      <c r="D13722" t="s">
        <v>36</v>
      </c>
      <c r="E13722" t="s">
        <v>36</v>
      </c>
      <c r="F13722">
        <v>130</v>
      </c>
      <c r="G13722">
        <v>92</v>
      </c>
      <c r="H13722">
        <v>0</v>
      </c>
      <c r="I13722">
        <v>0</v>
      </c>
      <c r="J13722">
        <v>2</v>
      </c>
      <c r="K13722">
        <v>1</v>
      </c>
      <c r="L13722" t="s">
        <v>1462</v>
      </c>
      <c r="M13722" t="s">
        <v>266</v>
      </c>
      <c r="N13722" t="s">
        <v>183</v>
      </c>
      <c r="O13722" t="s">
        <v>122</v>
      </c>
      <c r="P13722" t="s">
        <v>23</v>
      </c>
      <c r="Q13722" t="s">
        <v>24</v>
      </c>
    </row>
    <row r="13723" spans="1:17" x14ac:dyDescent="0.2">
      <c r="A13723" s="2">
        <v>40554</v>
      </c>
      <c r="B13723" t="s">
        <v>183</v>
      </c>
      <c r="C13723" t="s">
        <v>172</v>
      </c>
      <c r="D13723" t="s">
        <v>36</v>
      </c>
      <c r="E13723" t="s">
        <v>36</v>
      </c>
      <c r="F13723">
        <v>9</v>
      </c>
      <c r="G13723">
        <v>128</v>
      </c>
      <c r="H13723">
        <v>0</v>
      </c>
      <c r="I13723">
        <v>0</v>
      </c>
      <c r="J13723">
        <v>3</v>
      </c>
      <c r="K13723">
        <v>0</v>
      </c>
      <c r="L13723" t="s">
        <v>1462</v>
      </c>
      <c r="M13723" t="s">
        <v>562</v>
      </c>
      <c r="N13723" t="s">
        <v>183</v>
      </c>
      <c r="O13723" t="s">
        <v>22</v>
      </c>
      <c r="P13723" t="s">
        <v>23</v>
      </c>
      <c r="Q13723" t="s">
        <v>24</v>
      </c>
    </row>
    <row r="13724" spans="1:17" x14ac:dyDescent="0.2">
      <c r="A13724" s="2">
        <v>40554</v>
      </c>
      <c r="B13724" t="s">
        <v>164</v>
      </c>
      <c r="C13724" t="s">
        <v>167</v>
      </c>
      <c r="D13724" t="s">
        <v>115</v>
      </c>
      <c r="E13724" t="s">
        <v>115</v>
      </c>
      <c r="F13724">
        <v>100</v>
      </c>
      <c r="G13724">
        <v>66</v>
      </c>
      <c r="H13724">
        <v>0</v>
      </c>
      <c r="I13724">
        <v>0</v>
      </c>
      <c r="J13724">
        <v>1</v>
      </c>
      <c r="K13724">
        <v>2</v>
      </c>
      <c r="L13724" t="s">
        <v>678</v>
      </c>
      <c r="M13724" t="s">
        <v>1158</v>
      </c>
      <c r="N13724" t="s">
        <v>166</v>
      </c>
      <c r="O13724" t="s">
        <v>122</v>
      </c>
      <c r="P13724" t="s">
        <v>23</v>
      </c>
      <c r="Q13724" t="s">
        <v>41</v>
      </c>
    </row>
    <row r="13725" spans="1:17" x14ac:dyDescent="0.2">
      <c r="A13725" s="2">
        <v>40554</v>
      </c>
      <c r="B13725" t="s">
        <v>163</v>
      </c>
      <c r="C13725" t="s">
        <v>176</v>
      </c>
      <c r="D13725" t="s">
        <v>115</v>
      </c>
      <c r="E13725" t="s">
        <v>115</v>
      </c>
      <c r="F13725">
        <v>108</v>
      </c>
      <c r="G13725">
        <v>105</v>
      </c>
      <c r="H13725">
        <v>0</v>
      </c>
      <c r="I13725">
        <v>0</v>
      </c>
      <c r="J13725">
        <v>0</v>
      </c>
      <c r="K13725">
        <v>0</v>
      </c>
      <c r="L13725" t="s">
        <v>678</v>
      </c>
      <c r="M13725" t="s">
        <v>165</v>
      </c>
      <c r="N13725" t="s">
        <v>166</v>
      </c>
      <c r="O13725" t="s">
        <v>122</v>
      </c>
      <c r="P13725" t="s">
        <v>23</v>
      </c>
      <c r="Q13725" t="s">
        <v>30</v>
      </c>
    </row>
    <row r="13726" spans="1:17" x14ac:dyDescent="0.2">
      <c r="A13726" s="2">
        <v>40554</v>
      </c>
      <c r="B13726" t="s">
        <v>208</v>
      </c>
      <c r="C13726" t="s">
        <v>211</v>
      </c>
      <c r="D13726" t="s">
        <v>36</v>
      </c>
      <c r="E13726" t="s">
        <v>36</v>
      </c>
      <c r="F13726">
        <v>80</v>
      </c>
      <c r="G13726">
        <v>116</v>
      </c>
      <c r="H13726">
        <v>0</v>
      </c>
      <c r="I13726">
        <v>0</v>
      </c>
      <c r="J13726">
        <v>1</v>
      </c>
      <c r="K13726">
        <v>1</v>
      </c>
      <c r="L13726" t="s">
        <v>1462</v>
      </c>
      <c r="M13726" t="s">
        <v>266</v>
      </c>
      <c r="N13726" t="s">
        <v>183</v>
      </c>
      <c r="O13726" t="s">
        <v>122</v>
      </c>
      <c r="P13726" t="s">
        <v>23</v>
      </c>
      <c r="Q13726" t="s">
        <v>30</v>
      </c>
    </row>
    <row r="13727" spans="1:17" x14ac:dyDescent="0.2">
      <c r="A13727" s="2">
        <v>40555</v>
      </c>
      <c r="B13727" t="s">
        <v>166</v>
      </c>
      <c r="C13727" t="s">
        <v>182</v>
      </c>
      <c r="D13727" t="s">
        <v>115</v>
      </c>
      <c r="E13727" t="s">
        <v>115</v>
      </c>
      <c r="F13727">
        <v>105</v>
      </c>
      <c r="G13727">
        <v>79</v>
      </c>
      <c r="H13727">
        <v>0</v>
      </c>
      <c r="I13727">
        <v>0</v>
      </c>
      <c r="J13727">
        <v>2</v>
      </c>
      <c r="K13727">
        <v>0</v>
      </c>
      <c r="L13727" t="s">
        <v>678</v>
      </c>
      <c r="M13727" t="s">
        <v>165</v>
      </c>
      <c r="N13727" t="s">
        <v>166</v>
      </c>
      <c r="O13727" t="s">
        <v>22</v>
      </c>
      <c r="P13727" t="s">
        <v>23</v>
      </c>
      <c r="Q13727" t="s">
        <v>24</v>
      </c>
    </row>
    <row r="13728" spans="1:17" x14ac:dyDescent="0.2">
      <c r="A13728" s="2">
        <v>40555</v>
      </c>
      <c r="B13728" t="s">
        <v>449</v>
      </c>
      <c r="C13728" t="s">
        <v>301</v>
      </c>
      <c r="D13728" t="s">
        <v>115</v>
      </c>
      <c r="E13728" t="s">
        <v>115</v>
      </c>
      <c r="F13728">
        <v>108</v>
      </c>
      <c r="G13728">
        <v>99</v>
      </c>
      <c r="H13728">
        <v>0</v>
      </c>
      <c r="I13728">
        <v>0</v>
      </c>
      <c r="J13728">
        <v>2</v>
      </c>
      <c r="K13728">
        <v>1</v>
      </c>
      <c r="L13728" t="s">
        <v>678</v>
      </c>
      <c r="M13728" t="s">
        <v>165</v>
      </c>
      <c r="N13728" t="s">
        <v>166</v>
      </c>
      <c r="O13728" t="s">
        <v>122</v>
      </c>
      <c r="P13728" t="s">
        <v>23</v>
      </c>
      <c r="Q13728" t="s">
        <v>24</v>
      </c>
    </row>
    <row r="13729" spans="1:17" x14ac:dyDescent="0.2">
      <c r="A13729" s="2">
        <v>40556</v>
      </c>
      <c r="B13729" t="s">
        <v>177</v>
      </c>
      <c r="C13729" t="s">
        <v>113</v>
      </c>
      <c r="D13729" t="s">
        <v>115</v>
      </c>
      <c r="E13729" t="s">
        <v>115</v>
      </c>
      <c r="F13729">
        <v>107</v>
      </c>
      <c r="G13729">
        <v>78</v>
      </c>
      <c r="H13729">
        <v>0</v>
      </c>
      <c r="I13729">
        <v>0</v>
      </c>
      <c r="J13729">
        <v>1</v>
      </c>
      <c r="K13729">
        <v>0</v>
      </c>
      <c r="L13729" t="s">
        <v>678</v>
      </c>
      <c r="M13729" t="s">
        <v>1158</v>
      </c>
      <c r="N13729" t="s">
        <v>166</v>
      </c>
      <c r="O13729" t="s">
        <v>122</v>
      </c>
      <c r="P13729" t="s">
        <v>23</v>
      </c>
      <c r="Q13729" t="s">
        <v>24</v>
      </c>
    </row>
    <row r="13730" spans="1:17" x14ac:dyDescent="0.2">
      <c r="A13730" s="2">
        <v>40556</v>
      </c>
      <c r="B13730" t="s">
        <v>469</v>
      </c>
      <c r="C13730" t="s">
        <v>143</v>
      </c>
      <c r="D13730" t="s">
        <v>115</v>
      </c>
      <c r="E13730" t="s">
        <v>115</v>
      </c>
      <c r="F13730">
        <v>110</v>
      </c>
      <c r="G13730">
        <v>29</v>
      </c>
      <c r="H13730">
        <v>0</v>
      </c>
      <c r="I13730">
        <v>0</v>
      </c>
      <c r="J13730">
        <v>1</v>
      </c>
      <c r="K13730">
        <v>2</v>
      </c>
      <c r="L13730" t="s">
        <v>678</v>
      </c>
      <c r="M13730" t="s">
        <v>165</v>
      </c>
      <c r="N13730" t="s">
        <v>166</v>
      </c>
      <c r="O13730" t="s">
        <v>122</v>
      </c>
      <c r="P13730" t="s">
        <v>23</v>
      </c>
      <c r="Q13730" t="s">
        <v>41</v>
      </c>
    </row>
    <row r="13731" spans="1:17" x14ac:dyDescent="0.2">
      <c r="A13731" s="2">
        <v>40557</v>
      </c>
      <c r="B13731" t="s">
        <v>55</v>
      </c>
      <c r="C13731" t="s">
        <v>133</v>
      </c>
      <c r="D13731" t="s">
        <v>57</v>
      </c>
      <c r="E13731" t="s">
        <v>115</v>
      </c>
      <c r="F13731">
        <v>26</v>
      </c>
      <c r="G13731">
        <v>38</v>
      </c>
      <c r="H13731">
        <v>0</v>
      </c>
      <c r="I13731">
        <v>0</v>
      </c>
      <c r="J13731">
        <v>1</v>
      </c>
      <c r="K13731">
        <v>1</v>
      </c>
      <c r="L13731" t="s">
        <v>678</v>
      </c>
      <c r="M13731" t="s">
        <v>165</v>
      </c>
      <c r="N13731" t="s">
        <v>166</v>
      </c>
      <c r="O13731" t="s">
        <v>122</v>
      </c>
      <c r="P13731" t="s">
        <v>23</v>
      </c>
      <c r="Q13731" t="s">
        <v>30</v>
      </c>
    </row>
    <row r="13732" spans="1:17" x14ac:dyDescent="0.2">
      <c r="A13732" s="2">
        <v>40557</v>
      </c>
      <c r="B13732" t="s">
        <v>402</v>
      </c>
      <c r="C13732" t="s">
        <v>388</v>
      </c>
      <c r="D13732" t="s">
        <v>115</v>
      </c>
      <c r="E13732" t="s">
        <v>115</v>
      </c>
      <c r="F13732">
        <v>93</v>
      </c>
      <c r="G13732">
        <v>144</v>
      </c>
      <c r="H13732">
        <v>0</v>
      </c>
      <c r="I13732">
        <v>0</v>
      </c>
      <c r="J13732">
        <v>5</v>
      </c>
      <c r="K13732">
        <v>2</v>
      </c>
      <c r="L13732" t="s">
        <v>678</v>
      </c>
      <c r="M13732" t="s">
        <v>165</v>
      </c>
      <c r="N13732" t="s">
        <v>166</v>
      </c>
      <c r="O13732" t="s">
        <v>122</v>
      </c>
      <c r="P13732" t="s">
        <v>23</v>
      </c>
      <c r="Q13732" t="s">
        <v>24</v>
      </c>
    </row>
    <row r="13733" spans="1:17" x14ac:dyDescent="0.2">
      <c r="A13733" s="2">
        <v>40557</v>
      </c>
      <c r="B13733" t="s">
        <v>890</v>
      </c>
      <c r="C13733" t="s">
        <v>208</v>
      </c>
      <c r="D13733" t="s">
        <v>36</v>
      </c>
      <c r="E13733" t="s">
        <v>36</v>
      </c>
      <c r="F13733">
        <v>128</v>
      </c>
      <c r="G13733">
        <v>83</v>
      </c>
      <c r="H13733">
        <v>0</v>
      </c>
      <c r="I13733">
        <v>0</v>
      </c>
      <c r="J13733">
        <v>0</v>
      </c>
      <c r="K13733">
        <v>1</v>
      </c>
      <c r="L13733" t="s">
        <v>1462</v>
      </c>
      <c r="M13733" t="s">
        <v>266</v>
      </c>
      <c r="N13733" t="s">
        <v>183</v>
      </c>
      <c r="O13733" t="s">
        <v>122</v>
      </c>
      <c r="P13733" t="s">
        <v>23</v>
      </c>
      <c r="Q13733" t="s">
        <v>41</v>
      </c>
    </row>
    <row r="13734" spans="1:17" x14ac:dyDescent="0.2">
      <c r="A13734" s="2">
        <v>40557</v>
      </c>
      <c r="B13734" t="s">
        <v>131</v>
      </c>
      <c r="C13734" t="s">
        <v>304</v>
      </c>
      <c r="D13734" t="s">
        <v>27</v>
      </c>
      <c r="E13734" t="s">
        <v>27</v>
      </c>
      <c r="F13734">
        <v>69</v>
      </c>
      <c r="G13734">
        <v>56</v>
      </c>
      <c r="H13734">
        <v>0</v>
      </c>
      <c r="I13734">
        <v>0</v>
      </c>
      <c r="J13734">
        <v>1</v>
      </c>
      <c r="K13734">
        <v>1</v>
      </c>
      <c r="L13734" t="s">
        <v>533</v>
      </c>
      <c r="M13734" t="s">
        <v>534</v>
      </c>
      <c r="N13734" t="s">
        <v>531</v>
      </c>
      <c r="O13734" t="s">
        <v>122</v>
      </c>
      <c r="P13734" t="s">
        <v>23</v>
      </c>
      <c r="Q13734" t="s">
        <v>30</v>
      </c>
    </row>
    <row r="13735" spans="1:17" x14ac:dyDescent="0.2">
      <c r="A13735" s="2">
        <v>40557</v>
      </c>
      <c r="B13735" t="s">
        <v>183</v>
      </c>
      <c r="C13735" t="s">
        <v>207</v>
      </c>
      <c r="D13735" t="s">
        <v>36</v>
      </c>
      <c r="E13735" t="s">
        <v>36</v>
      </c>
      <c r="F13735">
        <v>10</v>
      </c>
      <c r="G13735">
        <v>126</v>
      </c>
      <c r="H13735">
        <v>0</v>
      </c>
      <c r="I13735">
        <v>0</v>
      </c>
      <c r="J13735">
        <v>5</v>
      </c>
      <c r="K13735">
        <v>1</v>
      </c>
      <c r="L13735" t="s">
        <v>1462</v>
      </c>
      <c r="M13735" t="s">
        <v>266</v>
      </c>
      <c r="N13735" t="s">
        <v>183</v>
      </c>
      <c r="O13735" t="s">
        <v>22</v>
      </c>
      <c r="P13735" t="s">
        <v>23</v>
      </c>
      <c r="Q13735" t="s">
        <v>24</v>
      </c>
    </row>
    <row r="13736" spans="1:17" x14ac:dyDescent="0.2">
      <c r="A13736" s="2">
        <v>40557</v>
      </c>
      <c r="B13736" t="s">
        <v>210</v>
      </c>
      <c r="C13736" t="s">
        <v>532</v>
      </c>
      <c r="D13736" t="s">
        <v>27</v>
      </c>
      <c r="E13736" t="s">
        <v>27</v>
      </c>
      <c r="F13736">
        <v>116</v>
      </c>
      <c r="G13736">
        <v>157</v>
      </c>
      <c r="H13736">
        <v>0</v>
      </c>
      <c r="I13736">
        <v>0</v>
      </c>
      <c r="J13736">
        <v>2</v>
      </c>
      <c r="K13736">
        <v>0</v>
      </c>
      <c r="L13736" t="s">
        <v>533</v>
      </c>
      <c r="M13736" t="s">
        <v>534</v>
      </c>
      <c r="N13736" t="s">
        <v>531</v>
      </c>
      <c r="O13736" t="s">
        <v>122</v>
      </c>
      <c r="P13736" t="s">
        <v>23</v>
      </c>
      <c r="Q13736" t="s">
        <v>24</v>
      </c>
    </row>
    <row r="13737" spans="1:17" x14ac:dyDescent="0.2">
      <c r="A13737" s="2">
        <v>40557</v>
      </c>
      <c r="B13737" t="s">
        <v>531</v>
      </c>
      <c r="C13737" t="s">
        <v>614</v>
      </c>
      <c r="D13737" t="s">
        <v>27</v>
      </c>
      <c r="E13737" t="s">
        <v>27</v>
      </c>
      <c r="F13737">
        <v>67</v>
      </c>
      <c r="G13737">
        <v>173</v>
      </c>
      <c r="H13737">
        <v>0</v>
      </c>
      <c r="I13737">
        <v>0</v>
      </c>
      <c r="J13737">
        <v>2</v>
      </c>
      <c r="K13737">
        <v>0</v>
      </c>
      <c r="L13737" t="s">
        <v>533</v>
      </c>
      <c r="M13737" t="s">
        <v>534</v>
      </c>
      <c r="N13737" t="s">
        <v>531</v>
      </c>
      <c r="O13737" t="s">
        <v>22</v>
      </c>
      <c r="P13737" t="s">
        <v>23</v>
      </c>
      <c r="Q13737" t="s">
        <v>24</v>
      </c>
    </row>
    <row r="13738" spans="1:17" x14ac:dyDescent="0.2">
      <c r="A13738" s="2">
        <v>40558</v>
      </c>
      <c r="B13738" t="s">
        <v>167</v>
      </c>
      <c r="C13738" t="s">
        <v>163</v>
      </c>
      <c r="D13738" t="s">
        <v>115</v>
      </c>
      <c r="E13738" t="s">
        <v>115</v>
      </c>
      <c r="F13738">
        <v>65</v>
      </c>
      <c r="G13738">
        <v>109</v>
      </c>
      <c r="H13738">
        <v>0</v>
      </c>
      <c r="I13738">
        <v>0</v>
      </c>
      <c r="J13738">
        <v>1</v>
      </c>
      <c r="K13738">
        <v>0</v>
      </c>
      <c r="L13738" t="s">
        <v>678</v>
      </c>
      <c r="M13738" t="s">
        <v>165</v>
      </c>
      <c r="N13738" t="s">
        <v>166</v>
      </c>
      <c r="O13738" t="s">
        <v>122</v>
      </c>
      <c r="P13738" t="s">
        <v>23</v>
      </c>
      <c r="Q13738" t="s">
        <v>24</v>
      </c>
    </row>
    <row r="13739" spans="1:17" x14ac:dyDescent="0.2">
      <c r="A13739" s="2">
        <v>40558</v>
      </c>
      <c r="B13739" t="s">
        <v>176</v>
      </c>
      <c r="C13739" t="s">
        <v>164</v>
      </c>
      <c r="D13739" t="s">
        <v>115</v>
      </c>
      <c r="E13739" t="s">
        <v>115</v>
      </c>
      <c r="F13739">
        <v>102</v>
      </c>
      <c r="G13739">
        <v>98</v>
      </c>
      <c r="H13739">
        <v>0</v>
      </c>
      <c r="I13739">
        <v>0</v>
      </c>
      <c r="J13739">
        <v>0</v>
      </c>
      <c r="K13739">
        <v>1</v>
      </c>
      <c r="L13739" t="s">
        <v>678</v>
      </c>
      <c r="M13739" t="s">
        <v>1158</v>
      </c>
      <c r="N13739" t="s">
        <v>166</v>
      </c>
      <c r="O13739" t="s">
        <v>122</v>
      </c>
      <c r="P13739" t="s">
        <v>23</v>
      </c>
      <c r="Q13739" t="s">
        <v>41</v>
      </c>
    </row>
    <row r="13740" spans="1:17" x14ac:dyDescent="0.2">
      <c r="A13740" s="2">
        <v>40559</v>
      </c>
      <c r="B13740" t="s">
        <v>614</v>
      </c>
      <c r="C13740" t="s">
        <v>210</v>
      </c>
      <c r="D13740" t="s">
        <v>27</v>
      </c>
      <c r="E13740" t="s">
        <v>27</v>
      </c>
      <c r="F13740">
        <v>173</v>
      </c>
      <c r="G13740">
        <v>116</v>
      </c>
      <c r="H13740">
        <v>0</v>
      </c>
      <c r="I13740">
        <v>0</v>
      </c>
      <c r="J13740">
        <v>2</v>
      </c>
      <c r="K13740">
        <v>5</v>
      </c>
      <c r="L13740" t="s">
        <v>533</v>
      </c>
      <c r="M13740" t="s">
        <v>534</v>
      </c>
      <c r="N13740" t="s">
        <v>531</v>
      </c>
      <c r="O13740" t="s">
        <v>122</v>
      </c>
      <c r="P13740" t="s">
        <v>23</v>
      </c>
      <c r="Q13740" t="s">
        <v>41</v>
      </c>
    </row>
    <row r="13741" spans="1:17" x14ac:dyDescent="0.2">
      <c r="A13741" s="2">
        <v>40559</v>
      </c>
      <c r="B13741" t="s">
        <v>182</v>
      </c>
      <c r="C13741" t="s">
        <v>449</v>
      </c>
      <c r="D13741" t="s">
        <v>115</v>
      </c>
      <c r="E13741" t="s">
        <v>115</v>
      </c>
      <c r="F13741">
        <v>79</v>
      </c>
      <c r="G13741">
        <v>108</v>
      </c>
      <c r="H13741">
        <v>0</v>
      </c>
      <c r="I13741">
        <v>0</v>
      </c>
      <c r="J13741">
        <v>2</v>
      </c>
      <c r="K13741">
        <v>2</v>
      </c>
      <c r="L13741" t="s">
        <v>678</v>
      </c>
      <c r="M13741" t="s">
        <v>165</v>
      </c>
      <c r="N13741" t="s">
        <v>166</v>
      </c>
      <c r="O13741" t="s">
        <v>122</v>
      </c>
      <c r="P13741" t="s">
        <v>23</v>
      </c>
      <c r="Q13741" t="s">
        <v>30</v>
      </c>
    </row>
    <row r="13742" spans="1:17" x14ac:dyDescent="0.2">
      <c r="A13742" s="2">
        <v>40559</v>
      </c>
      <c r="B13742" t="s">
        <v>555</v>
      </c>
      <c r="C13742" t="s">
        <v>131</v>
      </c>
      <c r="D13742" t="s">
        <v>27</v>
      </c>
      <c r="E13742" t="s">
        <v>27</v>
      </c>
      <c r="F13742">
        <v>117</v>
      </c>
      <c r="G13742">
        <v>69</v>
      </c>
      <c r="H13742">
        <v>0</v>
      </c>
      <c r="I13742">
        <v>0</v>
      </c>
      <c r="J13742">
        <v>0</v>
      </c>
      <c r="K13742">
        <v>2</v>
      </c>
      <c r="L13742" t="s">
        <v>533</v>
      </c>
      <c r="M13742" t="s">
        <v>534</v>
      </c>
      <c r="N13742" t="s">
        <v>531</v>
      </c>
      <c r="O13742" t="s">
        <v>122</v>
      </c>
      <c r="P13742" t="s">
        <v>23</v>
      </c>
      <c r="Q13742" t="s">
        <v>41</v>
      </c>
    </row>
    <row r="13743" spans="1:17" x14ac:dyDescent="0.2">
      <c r="A13743" s="2">
        <v>40559</v>
      </c>
      <c r="B13743" t="s">
        <v>531</v>
      </c>
      <c r="C13743" t="s">
        <v>532</v>
      </c>
      <c r="D13743" t="s">
        <v>27</v>
      </c>
      <c r="E13743" t="s">
        <v>27</v>
      </c>
      <c r="F13743">
        <v>67</v>
      </c>
      <c r="G13743">
        <v>157</v>
      </c>
      <c r="H13743">
        <v>0</v>
      </c>
      <c r="I13743">
        <v>0</v>
      </c>
      <c r="J13743">
        <v>2</v>
      </c>
      <c r="K13743">
        <v>0</v>
      </c>
      <c r="L13743" t="s">
        <v>533</v>
      </c>
      <c r="M13743" t="s">
        <v>534</v>
      </c>
      <c r="N13743" t="s">
        <v>531</v>
      </c>
      <c r="O13743" t="s">
        <v>22</v>
      </c>
      <c r="P13743" t="s">
        <v>23</v>
      </c>
      <c r="Q13743" t="s">
        <v>24</v>
      </c>
    </row>
    <row r="13744" spans="1:17" x14ac:dyDescent="0.2">
      <c r="A13744" s="2">
        <v>40559</v>
      </c>
      <c r="B13744" t="s">
        <v>166</v>
      </c>
      <c r="C13744" t="s">
        <v>301</v>
      </c>
      <c r="D13744" t="s">
        <v>115</v>
      </c>
      <c r="E13744" t="s">
        <v>115</v>
      </c>
      <c r="F13744">
        <v>105</v>
      </c>
      <c r="G13744">
        <v>99</v>
      </c>
      <c r="H13744">
        <v>0</v>
      </c>
      <c r="I13744">
        <v>0</v>
      </c>
      <c r="J13744">
        <v>3</v>
      </c>
      <c r="K13744">
        <v>0</v>
      </c>
      <c r="L13744" t="s">
        <v>678</v>
      </c>
      <c r="M13744" t="s">
        <v>165</v>
      </c>
      <c r="N13744" t="s">
        <v>166</v>
      </c>
      <c r="O13744" t="s">
        <v>22</v>
      </c>
      <c r="P13744" t="s">
        <v>23</v>
      </c>
      <c r="Q13744" t="s">
        <v>24</v>
      </c>
    </row>
    <row r="13745" spans="1:17" x14ac:dyDescent="0.2">
      <c r="A13745" s="2">
        <v>40559</v>
      </c>
      <c r="B13745" t="s">
        <v>211</v>
      </c>
      <c r="C13745" t="s">
        <v>380</v>
      </c>
      <c r="D13745" t="s">
        <v>36</v>
      </c>
      <c r="E13745" t="s">
        <v>36</v>
      </c>
      <c r="F13745">
        <v>120</v>
      </c>
      <c r="G13745">
        <v>100</v>
      </c>
      <c r="H13745">
        <v>0</v>
      </c>
      <c r="I13745">
        <v>0</v>
      </c>
      <c r="J13745">
        <v>0</v>
      </c>
      <c r="K13745">
        <v>2</v>
      </c>
      <c r="L13745" t="s">
        <v>1462</v>
      </c>
      <c r="M13745" t="s">
        <v>266</v>
      </c>
      <c r="N13745" t="s">
        <v>183</v>
      </c>
      <c r="O13745" t="s">
        <v>122</v>
      </c>
      <c r="P13745" t="s">
        <v>23</v>
      </c>
      <c r="Q13745" t="s">
        <v>41</v>
      </c>
    </row>
    <row r="13746" spans="1:17" x14ac:dyDescent="0.2">
      <c r="A13746" s="2">
        <v>40560</v>
      </c>
      <c r="B13746" t="s">
        <v>890</v>
      </c>
      <c r="C13746" t="s">
        <v>207</v>
      </c>
      <c r="D13746" t="s">
        <v>36</v>
      </c>
      <c r="E13746" t="s">
        <v>36</v>
      </c>
      <c r="F13746">
        <v>128</v>
      </c>
      <c r="G13746">
        <v>126</v>
      </c>
      <c r="H13746">
        <v>0</v>
      </c>
      <c r="I13746">
        <v>0</v>
      </c>
      <c r="J13746">
        <v>1</v>
      </c>
      <c r="K13746">
        <v>0</v>
      </c>
      <c r="L13746" t="s">
        <v>1462</v>
      </c>
      <c r="M13746" t="s">
        <v>562</v>
      </c>
      <c r="N13746" t="s">
        <v>183</v>
      </c>
      <c r="O13746" t="s">
        <v>122</v>
      </c>
      <c r="P13746" t="s">
        <v>23</v>
      </c>
      <c r="Q13746" t="s">
        <v>24</v>
      </c>
    </row>
    <row r="13747" spans="1:17" x14ac:dyDescent="0.2">
      <c r="A13747" s="2">
        <v>40560</v>
      </c>
      <c r="B13747" t="s">
        <v>183</v>
      </c>
      <c r="C13747" t="s">
        <v>208</v>
      </c>
      <c r="D13747" t="s">
        <v>36</v>
      </c>
      <c r="E13747" t="s">
        <v>36</v>
      </c>
      <c r="F13747">
        <v>10</v>
      </c>
      <c r="G13747">
        <v>83</v>
      </c>
      <c r="H13747">
        <v>0</v>
      </c>
      <c r="I13747">
        <v>0</v>
      </c>
      <c r="J13747">
        <v>3</v>
      </c>
      <c r="K13747">
        <v>1</v>
      </c>
      <c r="L13747" t="s">
        <v>1462</v>
      </c>
      <c r="M13747" t="s">
        <v>562</v>
      </c>
      <c r="N13747" t="s">
        <v>183</v>
      </c>
      <c r="O13747" t="s">
        <v>22</v>
      </c>
      <c r="P13747" t="s">
        <v>23</v>
      </c>
      <c r="Q13747" t="s">
        <v>24</v>
      </c>
    </row>
    <row r="13748" spans="1:17" x14ac:dyDescent="0.2">
      <c r="A13748" s="2">
        <v>40560</v>
      </c>
      <c r="B13748" t="s">
        <v>177</v>
      </c>
      <c r="C13748" t="s">
        <v>469</v>
      </c>
      <c r="D13748" t="s">
        <v>115</v>
      </c>
      <c r="E13748" t="s">
        <v>115</v>
      </c>
      <c r="F13748">
        <v>107</v>
      </c>
      <c r="G13748">
        <v>110</v>
      </c>
      <c r="H13748">
        <v>0</v>
      </c>
      <c r="I13748">
        <v>0</v>
      </c>
      <c r="J13748">
        <v>2</v>
      </c>
      <c r="K13748">
        <v>1</v>
      </c>
      <c r="L13748" t="s">
        <v>678</v>
      </c>
      <c r="M13748" t="s">
        <v>165</v>
      </c>
      <c r="N13748" t="s">
        <v>166</v>
      </c>
      <c r="O13748" t="s">
        <v>122</v>
      </c>
      <c r="P13748" t="s">
        <v>23</v>
      </c>
      <c r="Q13748" t="s">
        <v>24</v>
      </c>
    </row>
    <row r="13749" spans="1:17" x14ac:dyDescent="0.2">
      <c r="A13749" s="2">
        <v>40560</v>
      </c>
      <c r="B13749" t="s">
        <v>113</v>
      </c>
      <c r="C13749" t="s">
        <v>143</v>
      </c>
      <c r="D13749" t="s">
        <v>115</v>
      </c>
      <c r="E13749" t="s">
        <v>115</v>
      </c>
      <c r="F13749">
        <v>78</v>
      </c>
      <c r="G13749">
        <v>29</v>
      </c>
      <c r="H13749">
        <v>0</v>
      </c>
      <c r="I13749">
        <v>0</v>
      </c>
      <c r="J13749">
        <v>0</v>
      </c>
      <c r="K13749">
        <v>5</v>
      </c>
      <c r="L13749" t="s">
        <v>678</v>
      </c>
      <c r="M13749" t="s">
        <v>1158</v>
      </c>
      <c r="N13749" t="s">
        <v>166</v>
      </c>
      <c r="O13749" t="s">
        <v>122</v>
      </c>
      <c r="P13749" t="s">
        <v>23</v>
      </c>
      <c r="Q13749" t="s">
        <v>41</v>
      </c>
    </row>
    <row r="13750" spans="1:17" x14ac:dyDescent="0.2">
      <c r="A13750" s="2">
        <v>40561</v>
      </c>
      <c r="B13750" t="s">
        <v>55</v>
      </c>
      <c r="C13750" t="s">
        <v>402</v>
      </c>
      <c r="D13750" t="s">
        <v>57</v>
      </c>
      <c r="E13750" t="s">
        <v>115</v>
      </c>
      <c r="F13750">
        <v>26</v>
      </c>
      <c r="G13750">
        <v>93</v>
      </c>
      <c r="H13750">
        <v>0</v>
      </c>
      <c r="I13750">
        <v>0</v>
      </c>
      <c r="J13750">
        <v>1</v>
      </c>
      <c r="K13750">
        <v>0</v>
      </c>
      <c r="L13750" t="s">
        <v>678</v>
      </c>
      <c r="M13750" t="s">
        <v>165</v>
      </c>
      <c r="N13750" t="s">
        <v>166</v>
      </c>
      <c r="O13750" t="s">
        <v>122</v>
      </c>
      <c r="P13750" t="s">
        <v>23</v>
      </c>
      <c r="Q13750" t="s">
        <v>24</v>
      </c>
    </row>
    <row r="13751" spans="1:17" x14ac:dyDescent="0.2">
      <c r="A13751" s="2">
        <v>40561</v>
      </c>
      <c r="B13751" t="s">
        <v>304</v>
      </c>
      <c r="C13751" t="s">
        <v>555</v>
      </c>
      <c r="D13751" t="s">
        <v>27</v>
      </c>
      <c r="E13751" t="s">
        <v>27</v>
      </c>
      <c r="F13751">
        <v>56</v>
      </c>
      <c r="G13751">
        <v>117</v>
      </c>
      <c r="H13751">
        <v>0</v>
      </c>
      <c r="I13751">
        <v>0</v>
      </c>
      <c r="J13751">
        <v>3</v>
      </c>
      <c r="K13751">
        <v>1</v>
      </c>
      <c r="L13751" t="s">
        <v>533</v>
      </c>
      <c r="M13751" t="s">
        <v>534</v>
      </c>
      <c r="N13751" t="s">
        <v>531</v>
      </c>
      <c r="O13751" t="s">
        <v>122</v>
      </c>
      <c r="P13751" t="s">
        <v>23</v>
      </c>
      <c r="Q13751" t="s">
        <v>24</v>
      </c>
    </row>
    <row r="13752" spans="1:17" x14ac:dyDescent="0.2">
      <c r="A13752" s="2">
        <v>40561</v>
      </c>
      <c r="B13752" t="s">
        <v>133</v>
      </c>
      <c r="C13752" t="s">
        <v>388</v>
      </c>
      <c r="D13752" t="s">
        <v>115</v>
      </c>
      <c r="E13752" t="s">
        <v>115</v>
      </c>
      <c r="F13752">
        <v>38</v>
      </c>
      <c r="G13752">
        <v>144</v>
      </c>
      <c r="H13752">
        <v>0</v>
      </c>
      <c r="I13752">
        <v>0</v>
      </c>
      <c r="J13752">
        <v>4</v>
      </c>
      <c r="K13752">
        <v>1</v>
      </c>
      <c r="L13752" t="s">
        <v>678</v>
      </c>
      <c r="M13752" t="s">
        <v>165</v>
      </c>
      <c r="N13752" t="s">
        <v>166</v>
      </c>
      <c r="O13752" t="s">
        <v>122</v>
      </c>
      <c r="P13752" t="s">
        <v>23</v>
      </c>
      <c r="Q13752" t="s">
        <v>24</v>
      </c>
    </row>
    <row r="13753" spans="1:17" x14ac:dyDescent="0.2">
      <c r="A13753" s="2">
        <v>40561</v>
      </c>
      <c r="B13753" t="s">
        <v>532</v>
      </c>
      <c r="C13753" t="s">
        <v>614</v>
      </c>
      <c r="D13753" t="s">
        <v>27</v>
      </c>
      <c r="E13753" t="s">
        <v>27</v>
      </c>
      <c r="F13753">
        <v>157</v>
      </c>
      <c r="G13753">
        <v>173</v>
      </c>
      <c r="H13753">
        <v>0</v>
      </c>
      <c r="I13753">
        <v>0</v>
      </c>
      <c r="J13753">
        <v>1</v>
      </c>
      <c r="K13753">
        <v>1</v>
      </c>
      <c r="L13753" t="s">
        <v>533</v>
      </c>
      <c r="M13753" t="s">
        <v>534</v>
      </c>
      <c r="N13753" t="s">
        <v>531</v>
      </c>
      <c r="O13753" t="s">
        <v>122</v>
      </c>
      <c r="P13753" t="s">
        <v>23</v>
      </c>
      <c r="Q13753" t="s">
        <v>30</v>
      </c>
    </row>
    <row r="13754" spans="1:17" x14ac:dyDescent="0.2">
      <c r="A13754" s="2">
        <v>40561</v>
      </c>
      <c r="B13754" t="s">
        <v>531</v>
      </c>
      <c r="C13754" t="s">
        <v>210</v>
      </c>
      <c r="D13754" t="s">
        <v>27</v>
      </c>
      <c r="E13754" t="s">
        <v>27</v>
      </c>
      <c r="F13754">
        <v>67</v>
      </c>
      <c r="G13754">
        <v>116</v>
      </c>
      <c r="H13754">
        <v>0</v>
      </c>
      <c r="I13754">
        <v>0</v>
      </c>
      <c r="J13754">
        <v>2</v>
      </c>
      <c r="K13754">
        <v>0</v>
      </c>
      <c r="L13754" t="s">
        <v>533</v>
      </c>
      <c r="M13754" t="s">
        <v>534</v>
      </c>
      <c r="N13754" t="s">
        <v>531</v>
      </c>
      <c r="O13754" t="s">
        <v>22</v>
      </c>
      <c r="P13754" t="s">
        <v>23</v>
      </c>
      <c r="Q13754" t="s">
        <v>24</v>
      </c>
    </row>
    <row r="13755" spans="1:17" x14ac:dyDescent="0.2">
      <c r="A13755" s="2">
        <v>40562</v>
      </c>
      <c r="B13755" t="s">
        <v>351</v>
      </c>
      <c r="C13755" t="s">
        <v>52</v>
      </c>
      <c r="D13755" t="s">
        <v>36</v>
      </c>
      <c r="E13755" t="s">
        <v>50</v>
      </c>
      <c r="F13755">
        <v>54</v>
      </c>
      <c r="G13755">
        <v>33</v>
      </c>
      <c r="H13755">
        <v>0</v>
      </c>
      <c r="I13755">
        <v>0</v>
      </c>
      <c r="J13755">
        <v>1</v>
      </c>
      <c r="K13755">
        <v>2</v>
      </c>
      <c r="L13755" t="s">
        <v>28</v>
      </c>
      <c r="M13755" t="s">
        <v>871</v>
      </c>
      <c r="N13755" t="s">
        <v>149</v>
      </c>
      <c r="O13755" t="s">
        <v>122</v>
      </c>
      <c r="P13755" t="s">
        <v>23</v>
      </c>
      <c r="Q13755" t="s">
        <v>41</v>
      </c>
    </row>
    <row r="13756" spans="1:17" x14ac:dyDescent="0.2">
      <c r="A13756" s="2">
        <v>40562</v>
      </c>
      <c r="B13756" t="s">
        <v>164</v>
      </c>
      <c r="C13756" t="s">
        <v>163</v>
      </c>
      <c r="D13756" t="s">
        <v>115</v>
      </c>
      <c r="E13756" t="s">
        <v>115</v>
      </c>
      <c r="F13756">
        <v>98</v>
      </c>
      <c r="G13756">
        <v>109</v>
      </c>
      <c r="H13756">
        <v>0</v>
      </c>
      <c r="I13756">
        <v>0</v>
      </c>
      <c r="J13756">
        <v>1</v>
      </c>
      <c r="K13756">
        <v>0</v>
      </c>
      <c r="L13756" t="s">
        <v>678</v>
      </c>
      <c r="M13756" t="s">
        <v>1158</v>
      </c>
      <c r="N13756" t="s">
        <v>166</v>
      </c>
      <c r="O13756" t="s">
        <v>122</v>
      </c>
      <c r="P13756" t="s">
        <v>23</v>
      </c>
      <c r="Q13756" t="s">
        <v>24</v>
      </c>
    </row>
    <row r="13757" spans="1:17" x14ac:dyDescent="0.2">
      <c r="A13757" s="2">
        <v>40562</v>
      </c>
      <c r="B13757" t="s">
        <v>176</v>
      </c>
      <c r="C13757" t="s">
        <v>167</v>
      </c>
      <c r="D13757" t="s">
        <v>115</v>
      </c>
      <c r="E13757" t="s">
        <v>115</v>
      </c>
      <c r="F13757">
        <v>102</v>
      </c>
      <c r="G13757">
        <v>65</v>
      </c>
      <c r="H13757">
        <v>0</v>
      </c>
      <c r="I13757">
        <v>0</v>
      </c>
      <c r="J13757">
        <v>0</v>
      </c>
      <c r="K13757">
        <v>3</v>
      </c>
      <c r="L13757" t="s">
        <v>678</v>
      </c>
      <c r="M13757" t="s">
        <v>165</v>
      </c>
      <c r="N13757" t="s">
        <v>166</v>
      </c>
      <c r="O13757" t="s">
        <v>122</v>
      </c>
      <c r="P13757" t="s">
        <v>23</v>
      </c>
      <c r="Q13757" t="s">
        <v>41</v>
      </c>
    </row>
    <row r="13758" spans="1:17" x14ac:dyDescent="0.2">
      <c r="A13758" s="2">
        <v>40564</v>
      </c>
      <c r="B13758" t="s">
        <v>304</v>
      </c>
      <c r="C13758" t="s">
        <v>210</v>
      </c>
      <c r="D13758" t="s">
        <v>27</v>
      </c>
      <c r="E13758" t="s">
        <v>27</v>
      </c>
      <c r="F13758">
        <v>56</v>
      </c>
      <c r="G13758">
        <v>116</v>
      </c>
      <c r="H13758">
        <v>0</v>
      </c>
      <c r="I13758">
        <v>0</v>
      </c>
      <c r="J13758">
        <v>2</v>
      </c>
      <c r="K13758">
        <v>0</v>
      </c>
      <c r="L13758" t="s">
        <v>533</v>
      </c>
      <c r="M13758" t="s">
        <v>534</v>
      </c>
      <c r="N13758" t="s">
        <v>531</v>
      </c>
      <c r="O13758" t="s">
        <v>122</v>
      </c>
      <c r="P13758" t="s">
        <v>23</v>
      </c>
      <c r="Q13758" t="s">
        <v>24</v>
      </c>
    </row>
    <row r="13759" spans="1:17" x14ac:dyDescent="0.2">
      <c r="A13759" s="2">
        <v>40564</v>
      </c>
      <c r="B13759" t="s">
        <v>532</v>
      </c>
      <c r="C13759" t="s">
        <v>555</v>
      </c>
      <c r="D13759" t="s">
        <v>27</v>
      </c>
      <c r="E13759" t="s">
        <v>27</v>
      </c>
      <c r="F13759">
        <v>157</v>
      </c>
      <c r="G13759">
        <v>117</v>
      </c>
      <c r="H13759">
        <v>0</v>
      </c>
      <c r="I13759">
        <v>0</v>
      </c>
      <c r="J13759">
        <v>1</v>
      </c>
      <c r="K13759">
        <v>2</v>
      </c>
      <c r="L13759" t="s">
        <v>533</v>
      </c>
      <c r="M13759" t="s">
        <v>534</v>
      </c>
      <c r="N13759" t="s">
        <v>531</v>
      </c>
      <c r="O13759" t="s">
        <v>122</v>
      </c>
      <c r="P13759" t="s">
        <v>23</v>
      </c>
      <c r="Q13759" t="s">
        <v>41</v>
      </c>
    </row>
    <row r="13760" spans="1:17" x14ac:dyDescent="0.2">
      <c r="A13760" s="2">
        <v>40564</v>
      </c>
      <c r="B13760" t="s">
        <v>531</v>
      </c>
      <c r="C13760" t="s">
        <v>131</v>
      </c>
      <c r="D13760" t="s">
        <v>27</v>
      </c>
      <c r="E13760" t="s">
        <v>27</v>
      </c>
      <c r="F13760">
        <v>67</v>
      </c>
      <c r="G13760">
        <v>69</v>
      </c>
      <c r="H13760">
        <v>0</v>
      </c>
      <c r="I13760">
        <v>0</v>
      </c>
      <c r="J13760">
        <v>1</v>
      </c>
      <c r="K13760">
        <v>1</v>
      </c>
      <c r="L13760" t="s">
        <v>533</v>
      </c>
      <c r="M13760" t="s">
        <v>534</v>
      </c>
      <c r="N13760" t="s">
        <v>531</v>
      </c>
      <c r="O13760" t="s">
        <v>22</v>
      </c>
      <c r="P13760" t="s">
        <v>23</v>
      </c>
      <c r="Q13760" t="s">
        <v>30</v>
      </c>
    </row>
    <row r="13761" spans="1:17" x14ac:dyDescent="0.2">
      <c r="A13761" s="2">
        <v>40564</v>
      </c>
      <c r="B13761" t="s">
        <v>166</v>
      </c>
      <c r="C13761" t="s">
        <v>143</v>
      </c>
      <c r="D13761" t="s">
        <v>115</v>
      </c>
      <c r="E13761" t="s">
        <v>115</v>
      </c>
      <c r="F13761">
        <v>105</v>
      </c>
      <c r="G13761">
        <v>29</v>
      </c>
      <c r="H13761">
        <v>0</v>
      </c>
      <c r="I13761">
        <v>0</v>
      </c>
      <c r="J13761">
        <v>2</v>
      </c>
      <c r="K13761">
        <v>3</v>
      </c>
      <c r="L13761" t="s">
        <v>678</v>
      </c>
      <c r="M13761" t="s">
        <v>165</v>
      </c>
      <c r="N13761" t="s">
        <v>166</v>
      </c>
      <c r="O13761" t="s">
        <v>22</v>
      </c>
      <c r="P13761" t="s">
        <v>23</v>
      </c>
      <c r="Q13761" t="s">
        <v>41</v>
      </c>
    </row>
    <row r="13762" spans="1:17" x14ac:dyDescent="0.2">
      <c r="A13762" s="2">
        <v>40564</v>
      </c>
      <c r="B13762" t="s">
        <v>449</v>
      </c>
      <c r="C13762" t="s">
        <v>177</v>
      </c>
      <c r="D13762" t="s">
        <v>115</v>
      </c>
      <c r="E13762" t="s">
        <v>115</v>
      </c>
      <c r="F13762">
        <v>108</v>
      </c>
      <c r="G13762">
        <v>107</v>
      </c>
      <c r="H13762">
        <v>0</v>
      </c>
      <c r="I13762">
        <v>0</v>
      </c>
      <c r="J13762">
        <v>2</v>
      </c>
      <c r="K13762">
        <v>1</v>
      </c>
      <c r="L13762" t="s">
        <v>678</v>
      </c>
      <c r="M13762" t="s">
        <v>165</v>
      </c>
      <c r="N13762" t="s">
        <v>166</v>
      </c>
      <c r="O13762" t="s">
        <v>122</v>
      </c>
      <c r="P13762" t="s">
        <v>23</v>
      </c>
      <c r="Q13762" t="s">
        <v>24</v>
      </c>
    </row>
    <row r="13763" spans="1:17" x14ac:dyDescent="0.2">
      <c r="A13763" s="2">
        <v>40565</v>
      </c>
      <c r="B13763" t="s">
        <v>55</v>
      </c>
      <c r="C13763" t="s">
        <v>164</v>
      </c>
      <c r="D13763" t="s">
        <v>57</v>
      </c>
      <c r="E13763" t="s">
        <v>115</v>
      </c>
      <c r="F13763">
        <v>26</v>
      </c>
      <c r="G13763">
        <v>98</v>
      </c>
      <c r="H13763">
        <v>0</v>
      </c>
      <c r="I13763">
        <v>0</v>
      </c>
      <c r="J13763">
        <v>1</v>
      </c>
      <c r="K13763">
        <v>0</v>
      </c>
      <c r="L13763" t="s">
        <v>678</v>
      </c>
      <c r="M13763" t="s">
        <v>165</v>
      </c>
      <c r="N13763" t="s">
        <v>166</v>
      </c>
      <c r="O13763" t="s">
        <v>122</v>
      </c>
      <c r="P13763" t="s">
        <v>23</v>
      </c>
      <c r="Q13763" t="s">
        <v>24</v>
      </c>
    </row>
    <row r="13764" spans="1:17" x14ac:dyDescent="0.2">
      <c r="A13764" s="2">
        <v>40565</v>
      </c>
      <c r="B13764" t="s">
        <v>167</v>
      </c>
      <c r="C13764" t="s">
        <v>133</v>
      </c>
      <c r="D13764" t="s">
        <v>115</v>
      </c>
      <c r="E13764" t="s">
        <v>115</v>
      </c>
      <c r="F13764">
        <v>65</v>
      </c>
      <c r="G13764">
        <v>38</v>
      </c>
      <c r="H13764">
        <v>0</v>
      </c>
      <c r="I13764">
        <v>0</v>
      </c>
      <c r="J13764">
        <v>0</v>
      </c>
      <c r="K13764">
        <v>1</v>
      </c>
      <c r="L13764" t="s">
        <v>678</v>
      </c>
      <c r="M13764" t="s">
        <v>165</v>
      </c>
      <c r="N13764" t="s">
        <v>166</v>
      </c>
      <c r="O13764" t="s">
        <v>122</v>
      </c>
      <c r="P13764" t="s">
        <v>23</v>
      </c>
      <c r="Q13764" t="s">
        <v>41</v>
      </c>
    </row>
    <row r="13765" spans="1:17" x14ac:dyDescent="0.2">
      <c r="A13765" s="2">
        <v>40565</v>
      </c>
      <c r="B13765" t="s">
        <v>77</v>
      </c>
      <c r="C13765" t="s">
        <v>107</v>
      </c>
      <c r="D13765" t="s">
        <v>27</v>
      </c>
      <c r="E13765" t="s">
        <v>19</v>
      </c>
      <c r="F13765">
        <v>18</v>
      </c>
      <c r="G13765">
        <v>15</v>
      </c>
      <c r="H13765">
        <v>0</v>
      </c>
      <c r="I13765">
        <v>0</v>
      </c>
      <c r="J13765">
        <v>1</v>
      </c>
      <c r="K13765">
        <v>1</v>
      </c>
      <c r="L13765" t="s">
        <v>28</v>
      </c>
      <c r="M13765" t="s">
        <v>1089</v>
      </c>
      <c r="N13765" t="s">
        <v>77</v>
      </c>
      <c r="O13765" t="s">
        <v>22</v>
      </c>
      <c r="P13765" t="s">
        <v>23</v>
      </c>
      <c r="Q13765" t="s">
        <v>30</v>
      </c>
    </row>
    <row r="13766" spans="1:17" x14ac:dyDescent="0.2">
      <c r="A13766" s="2">
        <v>40566</v>
      </c>
      <c r="B13766" t="s">
        <v>304</v>
      </c>
      <c r="C13766" t="s">
        <v>131</v>
      </c>
      <c r="D13766" t="s">
        <v>27</v>
      </c>
      <c r="E13766" t="s">
        <v>27</v>
      </c>
      <c r="F13766">
        <v>56</v>
      </c>
      <c r="G13766">
        <v>69</v>
      </c>
      <c r="H13766">
        <v>0</v>
      </c>
      <c r="I13766">
        <v>0</v>
      </c>
      <c r="J13766">
        <v>2</v>
      </c>
      <c r="K13766">
        <v>1</v>
      </c>
      <c r="L13766" t="s">
        <v>533</v>
      </c>
      <c r="M13766" t="s">
        <v>534</v>
      </c>
      <c r="N13766" t="s">
        <v>531</v>
      </c>
      <c r="O13766" t="s">
        <v>122</v>
      </c>
      <c r="P13766" t="s">
        <v>23</v>
      </c>
      <c r="Q13766" t="s">
        <v>24</v>
      </c>
    </row>
    <row r="13767" spans="1:17" x14ac:dyDescent="0.2">
      <c r="A13767" s="2">
        <v>40566</v>
      </c>
      <c r="B13767" t="s">
        <v>531</v>
      </c>
      <c r="C13767" t="s">
        <v>210</v>
      </c>
      <c r="D13767" t="s">
        <v>27</v>
      </c>
      <c r="E13767" t="s">
        <v>27</v>
      </c>
      <c r="F13767">
        <v>67</v>
      </c>
      <c r="G13767">
        <v>116</v>
      </c>
      <c r="H13767">
        <v>0</v>
      </c>
      <c r="I13767">
        <v>0</v>
      </c>
      <c r="J13767">
        <v>0</v>
      </c>
      <c r="K13767">
        <v>0</v>
      </c>
      <c r="L13767" t="s">
        <v>533</v>
      </c>
      <c r="M13767" t="s">
        <v>534</v>
      </c>
      <c r="N13767" t="s">
        <v>531</v>
      </c>
      <c r="O13767" t="s">
        <v>22</v>
      </c>
      <c r="P13767" t="s">
        <v>23</v>
      </c>
      <c r="Q13767" t="s">
        <v>30</v>
      </c>
    </row>
    <row r="13768" spans="1:17" x14ac:dyDescent="0.2">
      <c r="A13768" s="2">
        <v>40567</v>
      </c>
      <c r="B13768" t="s">
        <v>355</v>
      </c>
      <c r="C13768" t="s">
        <v>1273</v>
      </c>
      <c r="D13768" t="s">
        <v>57</v>
      </c>
      <c r="E13768" t="s">
        <v>57</v>
      </c>
      <c r="F13768">
        <v>166</v>
      </c>
      <c r="G13768">
        <v>155</v>
      </c>
      <c r="H13768">
        <v>0</v>
      </c>
      <c r="I13768">
        <v>0</v>
      </c>
      <c r="J13768">
        <v>0</v>
      </c>
      <c r="K13768">
        <v>0</v>
      </c>
      <c r="L13768" t="s">
        <v>28</v>
      </c>
      <c r="M13768" t="s">
        <v>1134</v>
      </c>
      <c r="N13768" t="s">
        <v>355</v>
      </c>
      <c r="O13768" t="s">
        <v>22</v>
      </c>
      <c r="P13768" t="s">
        <v>23</v>
      </c>
      <c r="Q13768" t="s">
        <v>30</v>
      </c>
    </row>
    <row r="13769" spans="1:17" x14ac:dyDescent="0.2">
      <c r="A13769" s="2">
        <v>40568</v>
      </c>
      <c r="B13769" t="s">
        <v>143</v>
      </c>
      <c r="C13769" t="s">
        <v>133</v>
      </c>
      <c r="D13769" t="s">
        <v>115</v>
      </c>
      <c r="E13769" t="s">
        <v>115</v>
      </c>
      <c r="F13769">
        <v>29</v>
      </c>
      <c r="G13769">
        <v>38</v>
      </c>
      <c r="H13769">
        <v>0</v>
      </c>
      <c r="I13769">
        <v>0</v>
      </c>
      <c r="J13769">
        <v>2</v>
      </c>
      <c r="K13769">
        <v>2</v>
      </c>
      <c r="L13769" t="s">
        <v>678</v>
      </c>
      <c r="M13769" t="s">
        <v>165</v>
      </c>
      <c r="N13769" t="s">
        <v>166</v>
      </c>
      <c r="O13769" t="s">
        <v>122</v>
      </c>
      <c r="P13769" t="s">
        <v>59</v>
      </c>
      <c r="Q13769" t="s">
        <v>24</v>
      </c>
    </row>
    <row r="13770" spans="1:17" x14ac:dyDescent="0.2">
      <c r="A13770" s="2">
        <v>40568</v>
      </c>
      <c r="B13770" t="s">
        <v>449</v>
      </c>
      <c r="C13770" t="s">
        <v>55</v>
      </c>
      <c r="D13770" t="s">
        <v>115</v>
      </c>
      <c r="E13770" t="s">
        <v>57</v>
      </c>
      <c r="F13770">
        <v>108</v>
      </c>
      <c r="G13770">
        <v>26</v>
      </c>
      <c r="H13770">
        <v>0</v>
      </c>
      <c r="I13770">
        <v>0</v>
      </c>
      <c r="J13770">
        <v>0</v>
      </c>
      <c r="K13770">
        <v>6</v>
      </c>
      <c r="L13770" t="s">
        <v>678</v>
      </c>
      <c r="M13770" t="s">
        <v>165</v>
      </c>
      <c r="N13770" t="s">
        <v>166</v>
      </c>
      <c r="O13770" t="s">
        <v>122</v>
      </c>
      <c r="P13770" t="s">
        <v>23</v>
      </c>
      <c r="Q13770" t="s">
        <v>41</v>
      </c>
    </row>
    <row r="13771" spans="1:17" x14ac:dyDescent="0.2">
      <c r="A13771" s="2">
        <v>40571</v>
      </c>
      <c r="B13771" t="s">
        <v>449</v>
      </c>
      <c r="C13771" t="s">
        <v>133</v>
      </c>
      <c r="D13771" t="s">
        <v>115</v>
      </c>
      <c r="E13771" t="s">
        <v>115</v>
      </c>
      <c r="F13771">
        <v>108</v>
      </c>
      <c r="G13771">
        <v>38</v>
      </c>
      <c r="H13771">
        <v>0</v>
      </c>
      <c r="I13771">
        <v>0</v>
      </c>
      <c r="J13771">
        <v>2</v>
      </c>
      <c r="K13771">
        <v>3</v>
      </c>
      <c r="L13771" t="s">
        <v>678</v>
      </c>
      <c r="M13771" t="s">
        <v>165</v>
      </c>
      <c r="N13771" t="s">
        <v>166</v>
      </c>
      <c r="O13771" t="s">
        <v>122</v>
      </c>
      <c r="P13771" t="s">
        <v>23</v>
      </c>
      <c r="Q13771" t="s">
        <v>41</v>
      </c>
    </row>
    <row r="13772" spans="1:17" x14ac:dyDescent="0.2">
      <c r="A13772" s="2">
        <v>40572</v>
      </c>
      <c r="B13772" t="s">
        <v>55</v>
      </c>
      <c r="C13772" t="s">
        <v>143</v>
      </c>
      <c r="D13772" t="s">
        <v>57</v>
      </c>
      <c r="E13772" t="s">
        <v>115</v>
      </c>
      <c r="F13772">
        <v>26</v>
      </c>
      <c r="G13772">
        <v>29</v>
      </c>
      <c r="H13772">
        <v>0</v>
      </c>
      <c r="I13772">
        <v>0</v>
      </c>
      <c r="J13772">
        <v>0</v>
      </c>
      <c r="K13772">
        <v>1</v>
      </c>
      <c r="L13772" t="s">
        <v>678</v>
      </c>
      <c r="M13772" t="s">
        <v>165</v>
      </c>
      <c r="N13772" t="s">
        <v>166</v>
      </c>
      <c r="O13772" t="s">
        <v>122</v>
      </c>
      <c r="P13772" t="s">
        <v>23</v>
      </c>
      <c r="Q13772" t="s">
        <v>41</v>
      </c>
    </row>
    <row r="13773" spans="1:17" x14ac:dyDescent="0.2">
      <c r="A13773" s="2">
        <v>40580</v>
      </c>
      <c r="B13773" t="s">
        <v>384</v>
      </c>
      <c r="C13773" t="s">
        <v>90</v>
      </c>
      <c r="D13773" t="s">
        <v>50</v>
      </c>
      <c r="E13773" t="s">
        <v>50</v>
      </c>
      <c r="F13773">
        <v>81</v>
      </c>
      <c r="G13773">
        <v>71</v>
      </c>
      <c r="H13773">
        <v>0</v>
      </c>
      <c r="I13773">
        <v>0</v>
      </c>
      <c r="J13773">
        <v>0</v>
      </c>
      <c r="K13773">
        <v>1</v>
      </c>
      <c r="L13773" t="s">
        <v>28</v>
      </c>
      <c r="M13773" t="s">
        <v>1357</v>
      </c>
      <c r="N13773" t="s">
        <v>82</v>
      </c>
      <c r="O13773" t="s">
        <v>122</v>
      </c>
      <c r="P13773" t="s">
        <v>23</v>
      </c>
      <c r="Q13773" t="s">
        <v>41</v>
      </c>
    </row>
    <row r="13774" spans="1:17" x14ac:dyDescent="0.2">
      <c r="A13774" s="2">
        <v>40582</v>
      </c>
      <c r="B13774" t="s">
        <v>145</v>
      </c>
      <c r="C13774" t="s">
        <v>52</v>
      </c>
      <c r="D13774" t="s">
        <v>50</v>
      </c>
      <c r="E13774" t="s">
        <v>50</v>
      </c>
      <c r="F13774">
        <v>91</v>
      </c>
      <c r="G13774">
        <v>29</v>
      </c>
      <c r="H13774">
        <v>0</v>
      </c>
      <c r="I13774">
        <v>0</v>
      </c>
      <c r="J13774">
        <v>0</v>
      </c>
      <c r="K13774">
        <v>2</v>
      </c>
      <c r="L13774" t="s">
        <v>691</v>
      </c>
      <c r="M13774" t="s">
        <v>435</v>
      </c>
      <c r="N13774" t="s">
        <v>145</v>
      </c>
      <c r="O13774" t="s">
        <v>22</v>
      </c>
      <c r="P13774" t="s">
        <v>23</v>
      </c>
      <c r="Q13774" t="s">
        <v>41</v>
      </c>
    </row>
    <row r="13775" spans="1:17" x14ac:dyDescent="0.2">
      <c r="A13775" s="2">
        <v>40582</v>
      </c>
      <c r="B13775" t="s">
        <v>199</v>
      </c>
      <c r="C13775" t="s">
        <v>365</v>
      </c>
      <c r="D13775" t="s">
        <v>36</v>
      </c>
      <c r="E13775" t="s">
        <v>36</v>
      </c>
      <c r="F13775">
        <v>15</v>
      </c>
      <c r="G13775">
        <v>103</v>
      </c>
      <c r="H13775">
        <v>0</v>
      </c>
      <c r="I13775">
        <v>0</v>
      </c>
      <c r="J13775">
        <v>4</v>
      </c>
      <c r="K13775">
        <v>1</v>
      </c>
      <c r="L13775" t="s">
        <v>28</v>
      </c>
      <c r="M13775" t="s">
        <v>1190</v>
      </c>
      <c r="N13775" t="s">
        <v>147</v>
      </c>
      <c r="O13775" t="s">
        <v>122</v>
      </c>
      <c r="P13775" t="s">
        <v>23</v>
      </c>
      <c r="Q13775" t="s">
        <v>24</v>
      </c>
    </row>
    <row r="13776" spans="1:17" x14ac:dyDescent="0.2">
      <c r="A13776" s="2">
        <v>40582</v>
      </c>
      <c r="B13776" t="s">
        <v>98</v>
      </c>
      <c r="C13776" t="s">
        <v>161</v>
      </c>
      <c r="D13776" t="s">
        <v>50</v>
      </c>
      <c r="E13776" t="s">
        <v>50</v>
      </c>
      <c r="F13776">
        <v>35</v>
      </c>
      <c r="G13776">
        <v>116</v>
      </c>
      <c r="H13776">
        <v>0</v>
      </c>
      <c r="I13776">
        <v>0</v>
      </c>
      <c r="J13776">
        <v>3</v>
      </c>
      <c r="K13776">
        <v>0</v>
      </c>
      <c r="L13776" t="s">
        <v>1463</v>
      </c>
      <c r="M13776" t="s">
        <v>99</v>
      </c>
      <c r="N13776" t="s">
        <v>98</v>
      </c>
      <c r="O13776" t="s">
        <v>22</v>
      </c>
      <c r="P13776" t="s">
        <v>23</v>
      </c>
      <c r="Q13776" t="s">
        <v>24</v>
      </c>
    </row>
    <row r="13777" spans="1:17" x14ac:dyDescent="0.2">
      <c r="A13777" s="2">
        <v>40582</v>
      </c>
      <c r="B13777" t="s">
        <v>111</v>
      </c>
      <c r="C13777" t="s">
        <v>136</v>
      </c>
      <c r="D13777" t="s">
        <v>36</v>
      </c>
      <c r="E13777" t="s">
        <v>36</v>
      </c>
      <c r="F13777">
        <v>85</v>
      </c>
      <c r="G13777">
        <v>26</v>
      </c>
      <c r="H13777">
        <v>0</v>
      </c>
      <c r="I13777">
        <v>0</v>
      </c>
      <c r="J13777">
        <v>0</v>
      </c>
      <c r="K13777">
        <v>1</v>
      </c>
      <c r="L13777" t="s">
        <v>28</v>
      </c>
      <c r="M13777" t="s">
        <v>1464</v>
      </c>
      <c r="N13777" t="s">
        <v>67</v>
      </c>
      <c r="O13777" t="s">
        <v>122</v>
      </c>
      <c r="P13777" t="s">
        <v>23</v>
      </c>
      <c r="Q13777" t="s">
        <v>41</v>
      </c>
    </row>
    <row r="13778" spans="1:17" x14ac:dyDescent="0.2">
      <c r="A13778" s="2">
        <v>40582</v>
      </c>
      <c r="B13778" t="s">
        <v>42</v>
      </c>
      <c r="C13778" t="s">
        <v>531</v>
      </c>
      <c r="D13778" t="s">
        <v>19</v>
      </c>
      <c r="E13778" t="s">
        <v>27</v>
      </c>
      <c r="F13778">
        <v>68</v>
      </c>
      <c r="G13778">
        <v>60</v>
      </c>
      <c r="H13778">
        <v>0</v>
      </c>
      <c r="I13778">
        <v>0</v>
      </c>
      <c r="J13778">
        <v>1</v>
      </c>
      <c r="K13778">
        <v>0</v>
      </c>
      <c r="L13778" t="s">
        <v>28</v>
      </c>
      <c r="M13778" t="s">
        <v>1465</v>
      </c>
      <c r="N13778" t="s">
        <v>42</v>
      </c>
      <c r="O13778" t="s">
        <v>22</v>
      </c>
      <c r="P13778" t="s">
        <v>23</v>
      </c>
      <c r="Q13778" t="s">
        <v>24</v>
      </c>
    </row>
    <row r="13779" spans="1:17" x14ac:dyDescent="0.2">
      <c r="A13779" s="2">
        <v>40582</v>
      </c>
      <c r="B13779" t="s">
        <v>92</v>
      </c>
      <c r="C13779" t="s">
        <v>168</v>
      </c>
      <c r="D13779" t="s">
        <v>50</v>
      </c>
      <c r="E13779" t="s">
        <v>50</v>
      </c>
      <c r="F13779">
        <v>57</v>
      </c>
      <c r="G13779">
        <v>34</v>
      </c>
      <c r="H13779">
        <v>0</v>
      </c>
      <c r="I13779">
        <v>0</v>
      </c>
      <c r="J13779">
        <v>2</v>
      </c>
      <c r="K13779">
        <v>2</v>
      </c>
      <c r="L13779" t="s">
        <v>691</v>
      </c>
      <c r="M13779" t="s">
        <v>261</v>
      </c>
      <c r="N13779" t="s">
        <v>145</v>
      </c>
      <c r="O13779" t="s">
        <v>122</v>
      </c>
      <c r="P13779" t="s">
        <v>59</v>
      </c>
      <c r="Q13779" t="s">
        <v>41</v>
      </c>
    </row>
    <row r="13780" spans="1:17" x14ac:dyDescent="0.2">
      <c r="A13780" s="2">
        <v>40583</v>
      </c>
      <c r="B13780" t="s">
        <v>85</v>
      </c>
      <c r="C13780" t="s">
        <v>249</v>
      </c>
      <c r="D13780" t="s">
        <v>50</v>
      </c>
      <c r="E13780" t="s">
        <v>50</v>
      </c>
      <c r="F13780">
        <v>66</v>
      </c>
      <c r="G13780">
        <v>16</v>
      </c>
      <c r="H13780">
        <v>0</v>
      </c>
      <c r="I13780">
        <v>0</v>
      </c>
      <c r="J13780">
        <v>1</v>
      </c>
      <c r="K13780">
        <v>2</v>
      </c>
      <c r="L13780" t="s">
        <v>28</v>
      </c>
      <c r="M13780" t="s">
        <v>86</v>
      </c>
      <c r="N13780" t="s">
        <v>85</v>
      </c>
      <c r="O13780" t="s">
        <v>22</v>
      </c>
      <c r="P13780" t="s">
        <v>23</v>
      </c>
      <c r="Q13780" t="s">
        <v>41</v>
      </c>
    </row>
    <row r="13781" spans="1:17" x14ac:dyDescent="0.2">
      <c r="A13781" s="2">
        <v>40583</v>
      </c>
      <c r="B13781" t="s">
        <v>737</v>
      </c>
      <c r="C13781" t="s">
        <v>384</v>
      </c>
      <c r="D13781" t="s">
        <v>50</v>
      </c>
      <c r="E13781" t="s">
        <v>50</v>
      </c>
      <c r="F13781">
        <v>202</v>
      </c>
      <c r="G13781">
        <v>81</v>
      </c>
      <c r="H13781">
        <v>0</v>
      </c>
      <c r="I13781">
        <v>0</v>
      </c>
      <c r="J13781">
        <v>1</v>
      </c>
      <c r="K13781">
        <v>2</v>
      </c>
      <c r="L13781" t="s">
        <v>28</v>
      </c>
      <c r="M13781" t="s">
        <v>137</v>
      </c>
      <c r="N13781" t="s">
        <v>82</v>
      </c>
      <c r="O13781" t="s">
        <v>122</v>
      </c>
      <c r="P13781" t="s">
        <v>23</v>
      </c>
      <c r="Q13781" t="s">
        <v>41</v>
      </c>
    </row>
    <row r="13782" spans="1:17" x14ac:dyDescent="0.2">
      <c r="A13782" s="2">
        <v>40583</v>
      </c>
      <c r="B13782" t="s">
        <v>39</v>
      </c>
      <c r="C13782" t="s">
        <v>82</v>
      </c>
      <c r="D13782" t="s">
        <v>19</v>
      </c>
      <c r="E13782" t="s">
        <v>50</v>
      </c>
      <c r="F13782">
        <v>5</v>
      </c>
      <c r="G13782">
        <v>8</v>
      </c>
      <c r="H13782">
        <v>0</v>
      </c>
      <c r="I13782">
        <v>0</v>
      </c>
      <c r="J13782">
        <v>2</v>
      </c>
      <c r="K13782">
        <v>1</v>
      </c>
      <c r="L13782" t="s">
        <v>28</v>
      </c>
      <c r="M13782" t="s">
        <v>976</v>
      </c>
      <c r="N13782" t="s">
        <v>53</v>
      </c>
      <c r="O13782" t="s">
        <v>122</v>
      </c>
      <c r="P13782" t="s">
        <v>23</v>
      </c>
      <c r="Q13782" t="s">
        <v>24</v>
      </c>
    </row>
    <row r="13783" spans="1:17" x14ac:dyDescent="0.2">
      <c r="A13783" s="2">
        <v>40583</v>
      </c>
      <c r="B13783" t="s">
        <v>286</v>
      </c>
      <c r="C13783" t="s">
        <v>345</v>
      </c>
      <c r="D13783" t="s">
        <v>50</v>
      </c>
      <c r="E13783" t="s">
        <v>50</v>
      </c>
      <c r="F13783">
        <v>62</v>
      </c>
      <c r="G13783">
        <v>71</v>
      </c>
      <c r="H13783">
        <v>0</v>
      </c>
      <c r="I13783">
        <v>0</v>
      </c>
      <c r="J13783">
        <v>1</v>
      </c>
      <c r="K13783">
        <v>2</v>
      </c>
      <c r="L13783" t="s">
        <v>28</v>
      </c>
      <c r="M13783" t="s">
        <v>146</v>
      </c>
      <c r="N13783" t="s">
        <v>145</v>
      </c>
      <c r="O13783" t="s">
        <v>122</v>
      </c>
      <c r="P13783" t="s">
        <v>23</v>
      </c>
      <c r="Q13783" t="s">
        <v>41</v>
      </c>
    </row>
    <row r="13784" spans="1:17" x14ac:dyDescent="0.2">
      <c r="A13784" s="2">
        <v>40583</v>
      </c>
      <c r="B13784" t="s">
        <v>386</v>
      </c>
      <c r="C13784" t="s">
        <v>94</v>
      </c>
      <c r="D13784" t="s">
        <v>50</v>
      </c>
      <c r="E13784" t="s">
        <v>50</v>
      </c>
      <c r="F13784">
        <v>99</v>
      </c>
      <c r="G13784">
        <v>37</v>
      </c>
      <c r="H13784">
        <v>0</v>
      </c>
      <c r="I13784">
        <v>0</v>
      </c>
      <c r="J13784">
        <v>0</v>
      </c>
      <c r="K13784">
        <v>2</v>
      </c>
      <c r="L13784" t="s">
        <v>28</v>
      </c>
      <c r="M13784" t="s">
        <v>246</v>
      </c>
      <c r="N13784" t="s">
        <v>176</v>
      </c>
      <c r="O13784" t="s">
        <v>122</v>
      </c>
      <c r="P13784" t="s">
        <v>23</v>
      </c>
      <c r="Q13784" t="s">
        <v>41</v>
      </c>
    </row>
    <row r="13785" spans="1:17" x14ac:dyDescent="0.2">
      <c r="A13785" s="2">
        <v>40583</v>
      </c>
      <c r="B13785" t="s">
        <v>317</v>
      </c>
      <c r="C13785" t="s">
        <v>560</v>
      </c>
      <c r="D13785" t="s">
        <v>50</v>
      </c>
      <c r="E13785" t="s">
        <v>50</v>
      </c>
      <c r="F13785">
        <v>36</v>
      </c>
      <c r="G13785">
        <v>137</v>
      </c>
      <c r="H13785">
        <v>0</v>
      </c>
      <c r="I13785">
        <v>0</v>
      </c>
      <c r="J13785">
        <v>1</v>
      </c>
      <c r="K13785">
        <v>1</v>
      </c>
      <c r="L13785" t="s">
        <v>28</v>
      </c>
      <c r="M13785" t="s">
        <v>767</v>
      </c>
      <c r="N13785" t="s">
        <v>180</v>
      </c>
      <c r="O13785" t="s">
        <v>122</v>
      </c>
      <c r="P13785" t="s">
        <v>23</v>
      </c>
      <c r="Q13785" t="s">
        <v>30</v>
      </c>
    </row>
    <row r="13786" spans="1:17" x14ac:dyDescent="0.2">
      <c r="A13786" s="2">
        <v>40583</v>
      </c>
      <c r="B13786" t="s">
        <v>147</v>
      </c>
      <c r="C13786" t="s">
        <v>70</v>
      </c>
      <c r="D13786" t="s">
        <v>50</v>
      </c>
      <c r="E13786" t="s">
        <v>50</v>
      </c>
      <c r="F13786">
        <v>58</v>
      </c>
      <c r="G13786">
        <v>78</v>
      </c>
      <c r="H13786">
        <v>0</v>
      </c>
      <c r="I13786">
        <v>0</v>
      </c>
      <c r="J13786">
        <v>1</v>
      </c>
      <c r="K13786">
        <v>1</v>
      </c>
      <c r="L13786" t="s">
        <v>28</v>
      </c>
      <c r="M13786" t="s">
        <v>1087</v>
      </c>
      <c r="N13786" t="s">
        <v>147</v>
      </c>
      <c r="O13786" t="s">
        <v>22</v>
      </c>
      <c r="P13786" t="s">
        <v>23</v>
      </c>
      <c r="Q13786" t="s">
        <v>30</v>
      </c>
    </row>
    <row r="13787" spans="1:17" x14ac:dyDescent="0.2">
      <c r="A13787" s="2">
        <v>40583</v>
      </c>
      <c r="B13787" t="s">
        <v>648</v>
      </c>
      <c r="C13787" t="s">
        <v>571</v>
      </c>
      <c r="D13787" t="s">
        <v>115</v>
      </c>
      <c r="E13787" t="s">
        <v>115</v>
      </c>
      <c r="F13787">
        <v>166</v>
      </c>
      <c r="G13787">
        <v>193</v>
      </c>
      <c r="H13787">
        <v>0</v>
      </c>
      <c r="I13787">
        <v>0</v>
      </c>
      <c r="J13787">
        <v>3</v>
      </c>
      <c r="K13787">
        <v>1</v>
      </c>
      <c r="L13787" t="s">
        <v>1312</v>
      </c>
      <c r="M13787" t="s">
        <v>717</v>
      </c>
      <c r="N13787" t="s">
        <v>648</v>
      </c>
      <c r="O13787" t="s">
        <v>22</v>
      </c>
      <c r="P13787" t="s">
        <v>23</v>
      </c>
      <c r="Q13787" t="s">
        <v>24</v>
      </c>
    </row>
    <row r="13788" spans="1:17" x14ac:dyDescent="0.2">
      <c r="A13788" s="2">
        <v>40583</v>
      </c>
      <c r="B13788" t="s">
        <v>548</v>
      </c>
      <c r="C13788" t="s">
        <v>224</v>
      </c>
      <c r="D13788" t="s">
        <v>36</v>
      </c>
      <c r="E13788" t="s">
        <v>36</v>
      </c>
      <c r="F13788">
        <v>73</v>
      </c>
      <c r="G13788">
        <v>41</v>
      </c>
      <c r="H13788">
        <v>0</v>
      </c>
      <c r="I13788">
        <v>0</v>
      </c>
      <c r="J13788">
        <v>1</v>
      </c>
      <c r="K13788">
        <v>0</v>
      </c>
      <c r="L13788" t="s">
        <v>28</v>
      </c>
      <c r="M13788" t="s">
        <v>1466</v>
      </c>
      <c r="N13788" t="s">
        <v>82</v>
      </c>
      <c r="O13788" t="s">
        <v>122</v>
      </c>
      <c r="P13788" t="s">
        <v>23</v>
      </c>
      <c r="Q13788" t="s">
        <v>24</v>
      </c>
    </row>
    <row r="13789" spans="1:17" x14ac:dyDescent="0.2">
      <c r="A13789" s="2">
        <v>40583</v>
      </c>
      <c r="B13789" t="s">
        <v>890</v>
      </c>
      <c r="C13789" t="s">
        <v>141</v>
      </c>
      <c r="D13789" t="s">
        <v>36</v>
      </c>
      <c r="E13789" t="s">
        <v>36</v>
      </c>
      <c r="F13789">
        <v>122</v>
      </c>
      <c r="G13789">
        <v>61</v>
      </c>
      <c r="H13789">
        <v>0</v>
      </c>
      <c r="I13789">
        <v>0</v>
      </c>
      <c r="J13789">
        <v>0</v>
      </c>
      <c r="K13789">
        <v>2</v>
      </c>
      <c r="L13789" t="s">
        <v>28</v>
      </c>
      <c r="M13789" t="s">
        <v>1165</v>
      </c>
      <c r="N13789" t="s">
        <v>67</v>
      </c>
      <c r="O13789" t="s">
        <v>122</v>
      </c>
      <c r="P13789" t="s">
        <v>23</v>
      </c>
      <c r="Q13789" t="s">
        <v>41</v>
      </c>
    </row>
    <row r="13790" spans="1:17" x14ac:dyDescent="0.2">
      <c r="A13790" s="2">
        <v>40583</v>
      </c>
      <c r="B13790" t="s">
        <v>274</v>
      </c>
      <c r="C13790" t="s">
        <v>293</v>
      </c>
      <c r="D13790" t="s">
        <v>50</v>
      </c>
      <c r="E13790" t="s">
        <v>50</v>
      </c>
      <c r="F13790">
        <v>9</v>
      </c>
      <c r="G13790">
        <v>30</v>
      </c>
      <c r="H13790">
        <v>0</v>
      </c>
      <c r="I13790">
        <v>0</v>
      </c>
      <c r="J13790">
        <v>4</v>
      </c>
      <c r="K13790">
        <v>2</v>
      </c>
      <c r="L13790" t="s">
        <v>28</v>
      </c>
      <c r="M13790" t="s">
        <v>1467</v>
      </c>
      <c r="N13790" t="s">
        <v>274</v>
      </c>
      <c r="O13790" t="s">
        <v>22</v>
      </c>
      <c r="P13790" t="s">
        <v>23</v>
      </c>
      <c r="Q13790" t="s">
        <v>24</v>
      </c>
    </row>
    <row r="13791" spans="1:17" x14ac:dyDescent="0.2">
      <c r="A13791" s="2">
        <v>40583</v>
      </c>
      <c r="B13791" t="s">
        <v>145</v>
      </c>
      <c r="C13791" t="s">
        <v>92</v>
      </c>
      <c r="D13791" t="s">
        <v>50</v>
      </c>
      <c r="E13791" t="s">
        <v>50</v>
      </c>
      <c r="F13791">
        <v>91</v>
      </c>
      <c r="G13791">
        <v>57</v>
      </c>
      <c r="H13791">
        <v>0</v>
      </c>
      <c r="I13791">
        <v>0</v>
      </c>
      <c r="J13791">
        <v>1</v>
      </c>
      <c r="K13791">
        <v>1</v>
      </c>
      <c r="L13791" t="s">
        <v>691</v>
      </c>
      <c r="M13791" t="s">
        <v>261</v>
      </c>
      <c r="N13791" t="s">
        <v>145</v>
      </c>
      <c r="O13791" t="s">
        <v>22</v>
      </c>
      <c r="P13791" t="s">
        <v>23</v>
      </c>
      <c r="Q13791" t="s">
        <v>30</v>
      </c>
    </row>
    <row r="13792" spans="1:17" x14ac:dyDescent="0.2">
      <c r="A13792" s="2">
        <v>40583</v>
      </c>
      <c r="B13792" t="s">
        <v>72</v>
      </c>
      <c r="C13792" t="s">
        <v>89</v>
      </c>
      <c r="D13792" t="s">
        <v>50</v>
      </c>
      <c r="E13792" t="s">
        <v>50</v>
      </c>
      <c r="F13792">
        <v>28</v>
      </c>
      <c r="G13792">
        <v>6</v>
      </c>
      <c r="H13792">
        <v>0</v>
      </c>
      <c r="I13792">
        <v>0</v>
      </c>
      <c r="J13792">
        <v>1</v>
      </c>
      <c r="K13792">
        <v>2</v>
      </c>
      <c r="L13792" t="s">
        <v>28</v>
      </c>
      <c r="M13792" t="s">
        <v>74</v>
      </c>
      <c r="N13792" t="s">
        <v>72</v>
      </c>
      <c r="O13792" t="s">
        <v>22</v>
      </c>
      <c r="P13792" t="s">
        <v>23</v>
      </c>
      <c r="Q13792" t="s">
        <v>41</v>
      </c>
    </row>
    <row r="13793" spans="1:17" x14ac:dyDescent="0.2">
      <c r="A13793" s="2">
        <v>40583</v>
      </c>
      <c r="B13793" t="s">
        <v>210</v>
      </c>
      <c r="C13793" t="s">
        <v>263</v>
      </c>
      <c r="D13793" t="s">
        <v>27</v>
      </c>
      <c r="E13793" t="s">
        <v>27</v>
      </c>
      <c r="F13793">
        <v>98</v>
      </c>
      <c r="G13793">
        <v>96</v>
      </c>
      <c r="H13793">
        <v>0</v>
      </c>
      <c r="I13793">
        <v>0</v>
      </c>
      <c r="J13793">
        <v>1</v>
      </c>
      <c r="K13793">
        <v>0</v>
      </c>
      <c r="L13793" t="s">
        <v>28</v>
      </c>
      <c r="M13793" t="s">
        <v>557</v>
      </c>
      <c r="N13793" t="s">
        <v>210</v>
      </c>
      <c r="O13793" t="s">
        <v>22</v>
      </c>
      <c r="P13793" t="s">
        <v>23</v>
      </c>
      <c r="Q13793" t="s">
        <v>24</v>
      </c>
    </row>
    <row r="13794" spans="1:17" x14ac:dyDescent="0.2">
      <c r="A13794" s="2">
        <v>40583</v>
      </c>
      <c r="B13794" t="s">
        <v>67</v>
      </c>
      <c r="C13794" t="s">
        <v>25</v>
      </c>
      <c r="D13794" t="s">
        <v>50</v>
      </c>
      <c r="E13794" t="s">
        <v>19</v>
      </c>
      <c r="F13794">
        <v>19</v>
      </c>
      <c r="G13794">
        <v>4</v>
      </c>
      <c r="H13794">
        <v>0</v>
      </c>
      <c r="I13794">
        <v>0</v>
      </c>
      <c r="J13794">
        <v>1</v>
      </c>
      <c r="K13794">
        <v>0</v>
      </c>
      <c r="L13794" t="s">
        <v>28</v>
      </c>
      <c r="M13794" t="s">
        <v>769</v>
      </c>
      <c r="N13794" t="s">
        <v>67</v>
      </c>
      <c r="O13794" t="s">
        <v>22</v>
      </c>
      <c r="P13794" t="s">
        <v>23</v>
      </c>
      <c r="Q13794" t="s">
        <v>24</v>
      </c>
    </row>
    <row r="13795" spans="1:17" x14ac:dyDescent="0.2">
      <c r="A13795" s="2">
        <v>40583</v>
      </c>
      <c r="B13795" t="s">
        <v>129</v>
      </c>
      <c r="C13795" t="s">
        <v>119</v>
      </c>
      <c r="D13795" t="s">
        <v>50</v>
      </c>
      <c r="E13795" t="s">
        <v>50</v>
      </c>
      <c r="F13795">
        <v>3</v>
      </c>
      <c r="G13795">
        <v>13</v>
      </c>
      <c r="H13795">
        <v>0</v>
      </c>
      <c r="I13795">
        <v>0</v>
      </c>
      <c r="J13795">
        <v>1</v>
      </c>
      <c r="K13795">
        <v>1</v>
      </c>
      <c r="L13795" t="s">
        <v>28</v>
      </c>
      <c r="M13795" t="s">
        <v>752</v>
      </c>
      <c r="N13795" t="s">
        <v>129</v>
      </c>
      <c r="O13795" t="s">
        <v>22</v>
      </c>
      <c r="P13795" t="s">
        <v>23</v>
      </c>
      <c r="Q13795" t="s">
        <v>30</v>
      </c>
    </row>
    <row r="13796" spans="1:17" x14ac:dyDescent="0.2">
      <c r="A13796" s="2">
        <v>40583</v>
      </c>
      <c r="B13796" t="s">
        <v>153</v>
      </c>
      <c r="C13796" t="s">
        <v>56</v>
      </c>
      <c r="D13796" t="s">
        <v>50</v>
      </c>
      <c r="E13796" t="s">
        <v>27</v>
      </c>
      <c r="F13796">
        <v>10</v>
      </c>
      <c r="G13796">
        <v>80</v>
      </c>
      <c r="H13796">
        <v>0</v>
      </c>
      <c r="I13796">
        <v>0</v>
      </c>
      <c r="J13796">
        <v>1</v>
      </c>
      <c r="K13796">
        <v>0</v>
      </c>
      <c r="L13796" t="s">
        <v>28</v>
      </c>
      <c r="M13796" t="s">
        <v>882</v>
      </c>
      <c r="N13796" t="s">
        <v>153</v>
      </c>
      <c r="O13796" t="s">
        <v>22</v>
      </c>
      <c r="P13796" t="s">
        <v>23</v>
      </c>
      <c r="Q13796" t="s">
        <v>24</v>
      </c>
    </row>
    <row r="13797" spans="1:17" x14ac:dyDescent="0.2">
      <c r="A13797" s="2">
        <v>40583</v>
      </c>
      <c r="B13797" t="s">
        <v>202</v>
      </c>
      <c r="C13797" t="s">
        <v>196</v>
      </c>
      <c r="D13797" t="s">
        <v>36</v>
      </c>
      <c r="E13797" t="s">
        <v>36</v>
      </c>
      <c r="F13797">
        <v>146</v>
      </c>
      <c r="G13797">
        <v>108</v>
      </c>
      <c r="H13797">
        <v>0</v>
      </c>
      <c r="I13797">
        <v>0</v>
      </c>
      <c r="J13797">
        <v>3</v>
      </c>
      <c r="K13797">
        <v>1</v>
      </c>
      <c r="L13797" t="s">
        <v>28</v>
      </c>
      <c r="M13797" t="s">
        <v>1468</v>
      </c>
      <c r="N13797" t="s">
        <v>82</v>
      </c>
      <c r="O13797" t="s">
        <v>122</v>
      </c>
      <c r="P13797" t="s">
        <v>23</v>
      </c>
      <c r="Q13797" t="s">
        <v>24</v>
      </c>
    </row>
    <row r="13798" spans="1:17" x14ac:dyDescent="0.2">
      <c r="A13798" s="2">
        <v>40583</v>
      </c>
      <c r="B13798" t="s">
        <v>304</v>
      </c>
      <c r="C13798" t="s">
        <v>31</v>
      </c>
      <c r="D13798" t="s">
        <v>27</v>
      </c>
      <c r="E13798" t="s">
        <v>19</v>
      </c>
      <c r="F13798">
        <v>39</v>
      </c>
      <c r="G13798">
        <v>54</v>
      </c>
      <c r="H13798">
        <v>0</v>
      </c>
      <c r="I13798">
        <v>0</v>
      </c>
      <c r="J13798">
        <v>1</v>
      </c>
      <c r="K13798">
        <v>1</v>
      </c>
      <c r="L13798" t="s">
        <v>28</v>
      </c>
      <c r="M13798" t="s">
        <v>1135</v>
      </c>
      <c r="N13798" t="s">
        <v>304</v>
      </c>
      <c r="O13798" t="s">
        <v>22</v>
      </c>
      <c r="P13798" t="s">
        <v>23</v>
      </c>
      <c r="Q13798" t="s">
        <v>30</v>
      </c>
    </row>
    <row r="13799" spans="1:17" x14ac:dyDescent="0.2">
      <c r="A13799" s="2">
        <v>40583</v>
      </c>
      <c r="B13799" t="s">
        <v>167</v>
      </c>
      <c r="C13799" t="s">
        <v>95</v>
      </c>
      <c r="D13799" t="s">
        <v>115</v>
      </c>
      <c r="E13799" t="s">
        <v>50</v>
      </c>
      <c r="F13799">
        <v>44</v>
      </c>
      <c r="G13799">
        <v>12</v>
      </c>
      <c r="H13799">
        <v>0</v>
      </c>
      <c r="I13799">
        <v>0</v>
      </c>
      <c r="J13799">
        <v>1</v>
      </c>
      <c r="K13799">
        <v>0</v>
      </c>
      <c r="L13799" t="s">
        <v>28</v>
      </c>
      <c r="M13799" t="s">
        <v>300</v>
      </c>
      <c r="N13799" t="s">
        <v>176</v>
      </c>
      <c r="O13799" t="s">
        <v>122</v>
      </c>
      <c r="P13799" t="s">
        <v>23</v>
      </c>
      <c r="Q13799" t="s">
        <v>24</v>
      </c>
    </row>
    <row r="13800" spans="1:17" x14ac:dyDescent="0.2">
      <c r="A13800" s="2">
        <v>40583</v>
      </c>
      <c r="B13800" t="s">
        <v>123</v>
      </c>
      <c r="C13800" t="s">
        <v>1204</v>
      </c>
      <c r="D13800" t="s">
        <v>50</v>
      </c>
      <c r="E13800" t="s">
        <v>50</v>
      </c>
      <c r="F13800">
        <v>52</v>
      </c>
      <c r="G13800">
        <v>23</v>
      </c>
      <c r="H13800">
        <v>0</v>
      </c>
      <c r="I13800">
        <v>0</v>
      </c>
      <c r="J13800">
        <v>0</v>
      </c>
      <c r="K13800">
        <v>2</v>
      </c>
      <c r="L13800" t="s">
        <v>28</v>
      </c>
      <c r="M13800" t="s">
        <v>528</v>
      </c>
      <c r="N13800" t="s">
        <v>123</v>
      </c>
      <c r="O13800" t="s">
        <v>22</v>
      </c>
      <c r="P13800" t="s">
        <v>23</v>
      </c>
      <c r="Q13800" t="s">
        <v>41</v>
      </c>
    </row>
    <row r="13801" spans="1:17" x14ac:dyDescent="0.2">
      <c r="A13801" s="2">
        <v>40583</v>
      </c>
      <c r="B13801" t="s">
        <v>101</v>
      </c>
      <c r="C13801" t="s">
        <v>17</v>
      </c>
      <c r="D13801" t="s">
        <v>50</v>
      </c>
      <c r="E13801" t="s">
        <v>19</v>
      </c>
      <c r="F13801">
        <v>76</v>
      </c>
      <c r="G13801">
        <v>99</v>
      </c>
      <c r="H13801">
        <v>0</v>
      </c>
      <c r="I13801">
        <v>0</v>
      </c>
      <c r="J13801">
        <v>2</v>
      </c>
      <c r="K13801">
        <v>1</v>
      </c>
      <c r="L13801" t="s">
        <v>28</v>
      </c>
      <c r="M13801" t="s">
        <v>767</v>
      </c>
      <c r="N13801" t="s">
        <v>180</v>
      </c>
      <c r="O13801" t="s">
        <v>122</v>
      </c>
      <c r="P13801" t="s">
        <v>23</v>
      </c>
      <c r="Q13801" t="s">
        <v>24</v>
      </c>
    </row>
    <row r="13802" spans="1:17" x14ac:dyDescent="0.2">
      <c r="A13802" s="2">
        <v>40583</v>
      </c>
      <c r="B13802" t="s">
        <v>718</v>
      </c>
      <c r="C13802" t="s">
        <v>471</v>
      </c>
      <c r="D13802" t="s">
        <v>36</v>
      </c>
      <c r="E13802" t="s">
        <v>36</v>
      </c>
      <c r="F13802">
        <v>70</v>
      </c>
      <c r="G13802">
        <v>83</v>
      </c>
      <c r="H13802">
        <v>0</v>
      </c>
      <c r="I13802">
        <v>0</v>
      </c>
      <c r="J13802">
        <v>3</v>
      </c>
      <c r="K13802">
        <v>2</v>
      </c>
      <c r="L13802" t="s">
        <v>28</v>
      </c>
      <c r="M13802" t="s">
        <v>657</v>
      </c>
      <c r="N13802" t="s">
        <v>718</v>
      </c>
      <c r="O13802" t="s">
        <v>22</v>
      </c>
      <c r="P13802" t="s">
        <v>23</v>
      </c>
      <c r="Q13802" t="s">
        <v>24</v>
      </c>
    </row>
    <row r="13803" spans="1:17" x14ac:dyDescent="0.2">
      <c r="A13803" s="2">
        <v>40583</v>
      </c>
      <c r="B13803" t="s">
        <v>97</v>
      </c>
      <c r="C13803" t="s">
        <v>244</v>
      </c>
      <c r="D13803" t="s">
        <v>50</v>
      </c>
      <c r="E13803" t="s">
        <v>50</v>
      </c>
      <c r="F13803">
        <v>131</v>
      </c>
      <c r="G13803">
        <v>20</v>
      </c>
      <c r="H13803">
        <v>0</v>
      </c>
      <c r="I13803">
        <v>0</v>
      </c>
      <c r="J13803">
        <v>2</v>
      </c>
      <c r="K13803">
        <v>1</v>
      </c>
      <c r="L13803" t="s">
        <v>28</v>
      </c>
      <c r="M13803" t="s">
        <v>97</v>
      </c>
      <c r="N13803" t="s">
        <v>97</v>
      </c>
      <c r="O13803" t="s">
        <v>22</v>
      </c>
      <c r="P13803" t="s">
        <v>23</v>
      </c>
      <c r="Q13803" t="s">
        <v>24</v>
      </c>
    </row>
    <row r="13804" spans="1:17" x14ac:dyDescent="0.2">
      <c r="A13804" s="2">
        <v>40583</v>
      </c>
      <c r="B13804" t="s">
        <v>328</v>
      </c>
      <c r="C13804" t="s">
        <v>120</v>
      </c>
      <c r="D13804" t="s">
        <v>50</v>
      </c>
      <c r="E13804" t="s">
        <v>36</v>
      </c>
      <c r="F13804">
        <v>79</v>
      </c>
      <c r="G13804">
        <v>43</v>
      </c>
      <c r="H13804">
        <v>0</v>
      </c>
      <c r="I13804">
        <v>0</v>
      </c>
      <c r="J13804">
        <v>0</v>
      </c>
      <c r="K13804">
        <v>1</v>
      </c>
      <c r="L13804" t="s">
        <v>28</v>
      </c>
      <c r="M13804" t="s">
        <v>329</v>
      </c>
      <c r="N13804" t="s">
        <v>328</v>
      </c>
      <c r="O13804" t="s">
        <v>22</v>
      </c>
      <c r="P13804" t="s">
        <v>23</v>
      </c>
      <c r="Q13804" t="s">
        <v>41</v>
      </c>
    </row>
    <row r="13805" spans="1:17" x14ac:dyDescent="0.2">
      <c r="A13805" s="2">
        <v>40583</v>
      </c>
      <c r="B13805" t="s">
        <v>391</v>
      </c>
      <c r="C13805" t="s">
        <v>254</v>
      </c>
      <c r="D13805" t="s">
        <v>115</v>
      </c>
      <c r="E13805" t="s">
        <v>115</v>
      </c>
      <c r="F13805">
        <v>140</v>
      </c>
      <c r="G13805">
        <v>143</v>
      </c>
      <c r="H13805">
        <v>0</v>
      </c>
      <c r="I13805">
        <v>0</v>
      </c>
      <c r="J13805">
        <v>2</v>
      </c>
      <c r="K13805">
        <v>0</v>
      </c>
      <c r="L13805" t="s">
        <v>28</v>
      </c>
      <c r="M13805" t="s">
        <v>392</v>
      </c>
      <c r="N13805" t="s">
        <v>391</v>
      </c>
      <c r="O13805" t="s">
        <v>22</v>
      </c>
      <c r="P13805" t="s">
        <v>23</v>
      </c>
      <c r="Q13805" t="s">
        <v>24</v>
      </c>
    </row>
    <row r="13806" spans="1:17" x14ac:dyDescent="0.2">
      <c r="A13806" s="2">
        <v>40583</v>
      </c>
      <c r="B13806" t="s">
        <v>184</v>
      </c>
      <c r="C13806" t="s">
        <v>53</v>
      </c>
      <c r="D13806" t="s">
        <v>50</v>
      </c>
      <c r="E13806" t="s">
        <v>50</v>
      </c>
      <c r="F13806">
        <v>163</v>
      </c>
      <c r="G13806">
        <v>22</v>
      </c>
      <c r="H13806">
        <v>0</v>
      </c>
      <c r="I13806">
        <v>0</v>
      </c>
      <c r="J13806">
        <v>0</v>
      </c>
      <c r="K13806">
        <v>0</v>
      </c>
      <c r="L13806" t="s">
        <v>28</v>
      </c>
      <c r="M13806" t="s">
        <v>193</v>
      </c>
      <c r="N13806" t="s">
        <v>184</v>
      </c>
      <c r="O13806" t="s">
        <v>22</v>
      </c>
      <c r="P13806" t="s">
        <v>23</v>
      </c>
      <c r="Q13806" t="s">
        <v>30</v>
      </c>
    </row>
    <row r="13807" spans="1:17" x14ac:dyDescent="0.2">
      <c r="A13807" s="2">
        <v>40583</v>
      </c>
      <c r="B13807" t="s">
        <v>26</v>
      </c>
      <c r="C13807" t="s">
        <v>646</v>
      </c>
      <c r="D13807" t="s">
        <v>27</v>
      </c>
      <c r="E13807" t="s">
        <v>50</v>
      </c>
      <c r="F13807">
        <v>27</v>
      </c>
      <c r="G13807">
        <v>42</v>
      </c>
      <c r="H13807">
        <v>0</v>
      </c>
      <c r="I13807">
        <v>0</v>
      </c>
      <c r="J13807">
        <v>2</v>
      </c>
      <c r="K13807">
        <v>0</v>
      </c>
      <c r="L13807" t="s">
        <v>28</v>
      </c>
      <c r="M13807" t="s">
        <v>1175</v>
      </c>
      <c r="N13807" t="s">
        <v>77</v>
      </c>
      <c r="O13807" t="s">
        <v>122</v>
      </c>
      <c r="P13807" t="s">
        <v>23</v>
      </c>
      <c r="Q13807" t="s">
        <v>24</v>
      </c>
    </row>
    <row r="13808" spans="1:17" x14ac:dyDescent="0.2">
      <c r="A13808" s="2">
        <v>40583</v>
      </c>
      <c r="B13808" t="s">
        <v>110</v>
      </c>
      <c r="C13808" t="s">
        <v>237</v>
      </c>
      <c r="D13808" t="s">
        <v>36</v>
      </c>
      <c r="E13808" t="s">
        <v>36</v>
      </c>
      <c r="F13808">
        <v>74</v>
      </c>
      <c r="G13808">
        <v>96</v>
      </c>
      <c r="H13808">
        <v>0</v>
      </c>
      <c r="I13808">
        <v>0</v>
      </c>
      <c r="J13808">
        <v>3</v>
      </c>
      <c r="K13808">
        <v>0</v>
      </c>
      <c r="L13808" t="s">
        <v>28</v>
      </c>
      <c r="M13808" t="s">
        <v>485</v>
      </c>
      <c r="N13808" t="s">
        <v>110</v>
      </c>
      <c r="O13808" t="s">
        <v>22</v>
      </c>
      <c r="P13808" t="s">
        <v>23</v>
      </c>
      <c r="Q13808" t="s">
        <v>24</v>
      </c>
    </row>
    <row r="13809" spans="1:17" x14ac:dyDescent="0.2">
      <c r="A13809" s="2">
        <v>40583</v>
      </c>
      <c r="B13809" t="s">
        <v>296</v>
      </c>
      <c r="C13809" t="s">
        <v>351</v>
      </c>
      <c r="D13809" t="s">
        <v>36</v>
      </c>
      <c r="E13809" t="s">
        <v>36</v>
      </c>
      <c r="F13809">
        <v>94</v>
      </c>
      <c r="G13809">
        <v>67</v>
      </c>
      <c r="H13809">
        <v>0</v>
      </c>
      <c r="I13809">
        <v>0</v>
      </c>
      <c r="J13809">
        <v>1</v>
      </c>
      <c r="K13809">
        <v>1</v>
      </c>
      <c r="L13809" t="s">
        <v>28</v>
      </c>
      <c r="M13809" t="s">
        <v>399</v>
      </c>
      <c r="N13809" t="s">
        <v>296</v>
      </c>
      <c r="O13809" t="s">
        <v>22</v>
      </c>
      <c r="P13809" t="s">
        <v>23</v>
      </c>
      <c r="Q13809" t="s">
        <v>30</v>
      </c>
    </row>
    <row r="13810" spans="1:17" x14ac:dyDescent="0.2">
      <c r="A13810" s="2">
        <v>40583</v>
      </c>
      <c r="B13810" t="s">
        <v>352</v>
      </c>
      <c r="C13810" t="s">
        <v>250</v>
      </c>
      <c r="D13810" t="s">
        <v>36</v>
      </c>
      <c r="E13810" t="s">
        <v>36</v>
      </c>
      <c r="F13810">
        <v>138</v>
      </c>
      <c r="G13810">
        <v>89</v>
      </c>
      <c r="H13810">
        <v>0</v>
      </c>
      <c r="I13810">
        <v>0</v>
      </c>
      <c r="J13810">
        <v>1</v>
      </c>
      <c r="K13810">
        <v>2</v>
      </c>
      <c r="L13810" t="s">
        <v>28</v>
      </c>
      <c r="M13810" t="s">
        <v>371</v>
      </c>
      <c r="N13810" t="s">
        <v>352</v>
      </c>
      <c r="O13810" t="s">
        <v>22</v>
      </c>
      <c r="P13810" t="s">
        <v>23</v>
      </c>
      <c r="Q13810" t="s">
        <v>41</v>
      </c>
    </row>
    <row r="13811" spans="1:17" x14ac:dyDescent="0.2">
      <c r="A13811" s="2">
        <v>40583</v>
      </c>
      <c r="B13811" t="s">
        <v>126</v>
      </c>
      <c r="C13811" t="s">
        <v>69</v>
      </c>
      <c r="D13811" t="s">
        <v>50</v>
      </c>
      <c r="E13811" t="s">
        <v>50</v>
      </c>
      <c r="F13811">
        <v>2</v>
      </c>
      <c r="G13811">
        <v>45</v>
      </c>
      <c r="H13811">
        <v>0</v>
      </c>
      <c r="I13811">
        <v>0</v>
      </c>
      <c r="J13811">
        <v>3</v>
      </c>
      <c r="K13811">
        <v>1</v>
      </c>
      <c r="L13811" t="s">
        <v>28</v>
      </c>
      <c r="M13811" t="s">
        <v>330</v>
      </c>
      <c r="N13811" t="s">
        <v>126</v>
      </c>
      <c r="O13811" t="s">
        <v>22</v>
      </c>
      <c r="P13811" t="s">
        <v>23</v>
      </c>
      <c r="Q13811" t="s">
        <v>24</v>
      </c>
    </row>
    <row r="13812" spans="1:17" x14ac:dyDescent="0.2">
      <c r="A13812" s="2">
        <v>40583</v>
      </c>
      <c r="B13812" t="s">
        <v>135</v>
      </c>
      <c r="C13812" t="s">
        <v>35</v>
      </c>
      <c r="D13812" t="s">
        <v>36</v>
      </c>
      <c r="E13812" t="s">
        <v>36</v>
      </c>
      <c r="F13812">
        <v>40</v>
      </c>
      <c r="G13812">
        <v>121</v>
      </c>
      <c r="H13812">
        <v>0</v>
      </c>
      <c r="I13812">
        <v>0</v>
      </c>
      <c r="J13812">
        <v>2</v>
      </c>
      <c r="K13812">
        <v>1</v>
      </c>
      <c r="L13812" t="s">
        <v>28</v>
      </c>
      <c r="M13812" t="s">
        <v>137</v>
      </c>
      <c r="N13812" t="s">
        <v>135</v>
      </c>
      <c r="O13812" t="s">
        <v>22</v>
      </c>
      <c r="P13812" t="s">
        <v>23</v>
      </c>
      <c r="Q13812" t="s">
        <v>24</v>
      </c>
    </row>
    <row r="13813" spans="1:17" x14ac:dyDescent="0.2">
      <c r="A13813" s="2">
        <v>40583</v>
      </c>
      <c r="B13813" t="s">
        <v>49</v>
      </c>
      <c r="C13813" t="s">
        <v>90</v>
      </c>
      <c r="D13813" t="s">
        <v>50</v>
      </c>
      <c r="E13813" t="s">
        <v>50</v>
      </c>
      <c r="F13813">
        <v>11</v>
      </c>
      <c r="G13813">
        <v>71</v>
      </c>
      <c r="H13813">
        <v>0</v>
      </c>
      <c r="I13813">
        <v>0</v>
      </c>
      <c r="J13813">
        <v>0</v>
      </c>
      <c r="K13813">
        <v>1</v>
      </c>
      <c r="L13813" t="s">
        <v>28</v>
      </c>
      <c r="M13813" t="s">
        <v>1001</v>
      </c>
      <c r="N13813" t="s">
        <v>82</v>
      </c>
      <c r="O13813" t="s">
        <v>122</v>
      </c>
      <c r="P13813" t="s">
        <v>23</v>
      </c>
      <c r="Q13813" t="s">
        <v>41</v>
      </c>
    </row>
    <row r="13814" spans="1:17" x14ac:dyDescent="0.2">
      <c r="A13814" s="2">
        <v>40583</v>
      </c>
      <c r="B13814" t="s">
        <v>572</v>
      </c>
      <c r="C13814" t="s">
        <v>898</v>
      </c>
      <c r="D13814" t="s">
        <v>115</v>
      </c>
      <c r="E13814" t="s">
        <v>115</v>
      </c>
      <c r="F13814">
        <v>152</v>
      </c>
      <c r="G13814">
        <v>182</v>
      </c>
      <c r="H13814">
        <v>0</v>
      </c>
      <c r="I13814">
        <v>0</v>
      </c>
      <c r="J13814">
        <v>2</v>
      </c>
      <c r="K13814">
        <v>0</v>
      </c>
      <c r="L13814" t="s">
        <v>1312</v>
      </c>
      <c r="M13814" t="s">
        <v>1247</v>
      </c>
      <c r="N13814" t="s">
        <v>572</v>
      </c>
      <c r="O13814" t="s">
        <v>22</v>
      </c>
      <c r="P13814" t="s">
        <v>23</v>
      </c>
      <c r="Q13814" t="s">
        <v>24</v>
      </c>
    </row>
    <row r="13815" spans="1:17" x14ac:dyDescent="0.2">
      <c r="A13815" s="2">
        <v>40583</v>
      </c>
      <c r="B13815" t="s">
        <v>125</v>
      </c>
      <c r="C13815" t="s">
        <v>174</v>
      </c>
      <c r="D13815" t="s">
        <v>50</v>
      </c>
      <c r="E13815" t="s">
        <v>50</v>
      </c>
      <c r="F13815">
        <v>203</v>
      </c>
      <c r="G13815">
        <v>147</v>
      </c>
      <c r="H13815">
        <v>0</v>
      </c>
      <c r="I13815">
        <v>0</v>
      </c>
      <c r="J13815">
        <v>0</v>
      </c>
      <c r="K13815">
        <v>1</v>
      </c>
      <c r="L13815" t="s">
        <v>28</v>
      </c>
      <c r="M13815" t="s">
        <v>468</v>
      </c>
      <c r="N13815" t="s">
        <v>125</v>
      </c>
      <c r="O13815" t="s">
        <v>22</v>
      </c>
      <c r="P13815" t="s">
        <v>23</v>
      </c>
      <c r="Q13815" t="s">
        <v>41</v>
      </c>
    </row>
    <row r="13816" spans="1:17" x14ac:dyDescent="0.2">
      <c r="A13816" s="2">
        <v>40583</v>
      </c>
      <c r="B13816" t="s">
        <v>104</v>
      </c>
      <c r="C13816" t="s">
        <v>100</v>
      </c>
      <c r="D13816" t="s">
        <v>50</v>
      </c>
      <c r="E13816" t="s">
        <v>50</v>
      </c>
      <c r="F13816">
        <v>53</v>
      </c>
      <c r="G13816">
        <v>38</v>
      </c>
      <c r="H13816">
        <v>0</v>
      </c>
      <c r="I13816">
        <v>0</v>
      </c>
      <c r="J13816">
        <v>3</v>
      </c>
      <c r="K13816">
        <v>0</v>
      </c>
      <c r="L13816" t="s">
        <v>1463</v>
      </c>
      <c r="M13816" t="s">
        <v>99</v>
      </c>
      <c r="N13816" t="s">
        <v>98</v>
      </c>
      <c r="O13816" t="s">
        <v>122</v>
      </c>
      <c r="P13816" t="s">
        <v>23</v>
      </c>
      <c r="Q13816" t="s">
        <v>24</v>
      </c>
    </row>
    <row r="13817" spans="1:17" x14ac:dyDescent="0.2">
      <c r="A13817" s="2">
        <v>40583</v>
      </c>
      <c r="B13817" t="s">
        <v>118</v>
      </c>
      <c r="C13817" t="s">
        <v>34</v>
      </c>
      <c r="D13817" t="s">
        <v>36</v>
      </c>
      <c r="E13817" t="s">
        <v>36</v>
      </c>
      <c r="F13817">
        <v>69</v>
      </c>
      <c r="G13817">
        <v>46</v>
      </c>
      <c r="H13817">
        <v>0</v>
      </c>
      <c r="I13817">
        <v>0</v>
      </c>
      <c r="J13817">
        <v>4</v>
      </c>
      <c r="K13817">
        <v>0</v>
      </c>
      <c r="L13817" t="s">
        <v>28</v>
      </c>
      <c r="M13817" t="s">
        <v>241</v>
      </c>
      <c r="N13817" t="s">
        <v>118</v>
      </c>
      <c r="O13817" t="s">
        <v>22</v>
      </c>
      <c r="P13817" t="s">
        <v>23</v>
      </c>
      <c r="Q13817" t="s">
        <v>24</v>
      </c>
    </row>
    <row r="13818" spans="1:17" x14ac:dyDescent="0.2">
      <c r="A13818" s="2">
        <v>40583</v>
      </c>
      <c r="B13818" t="s">
        <v>149</v>
      </c>
      <c r="C13818" t="s">
        <v>207</v>
      </c>
      <c r="D13818" t="s">
        <v>36</v>
      </c>
      <c r="E13818" t="s">
        <v>36</v>
      </c>
      <c r="F13818">
        <v>47</v>
      </c>
      <c r="G13818">
        <v>127</v>
      </c>
      <c r="H13818">
        <v>0</v>
      </c>
      <c r="I13818">
        <v>0</v>
      </c>
      <c r="J13818">
        <v>2</v>
      </c>
      <c r="K13818">
        <v>0</v>
      </c>
      <c r="L13818" t="s">
        <v>28</v>
      </c>
      <c r="M13818" t="s">
        <v>924</v>
      </c>
      <c r="N13818" t="s">
        <v>149</v>
      </c>
      <c r="O13818" t="s">
        <v>22</v>
      </c>
      <c r="P13818" t="s">
        <v>23</v>
      </c>
      <c r="Q13818" t="s">
        <v>24</v>
      </c>
    </row>
    <row r="13819" spans="1:17" x14ac:dyDescent="0.2">
      <c r="A13819" s="2">
        <v>40583</v>
      </c>
      <c r="B13819" t="s">
        <v>106</v>
      </c>
      <c r="C13819" t="s">
        <v>43</v>
      </c>
      <c r="D13819" t="s">
        <v>50</v>
      </c>
      <c r="E13819" t="s">
        <v>19</v>
      </c>
      <c r="F13819">
        <v>1</v>
      </c>
      <c r="G13819">
        <v>50</v>
      </c>
      <c r="H13819">
        <v>0</v>
      </c>
      <c r="I13819">
        <v>0</v>
      </c>
      <c r="J13819">
        <v>1</v>
      </c>
      <c r="K13819">
        <v>0</v>
      </c>
      <c r="L13819" t="s">
        <v>28</v>
      </c>
      <c r="M13819" t="s">
        <v>523</v>
      </c>
      <c r="N13819" t="s">
        <v>106</v>
      </c>
      <c r="O13819" t="s">
        <v>22</v>
      </c>
      <c r="P13819" t="s">
        <v>23</v>
      </c>
      <c r="Q13819" t="s">
        <v>24</v>
      </c>
    </row>
    <row r="13820" spans="1:17" x14ac:dyDescent="0.2">
      <c r="A13820" s="2">
        <v>40583</v>
      </c>
      <c r="B13820" t="s">
        <v>46</v>
      </c>
      <c r="C13820" t="s">
        <v>138</v>
      </c>
      <c r="D13820" t="s">
        <v>36</v>
      </c>
      <c r="E13820" t="s">
        <v>36</v>
      </c>
      <c r="F13820">
        <v>158</v>
      </c>
      <c r="G13820">
        <v>102</v>
      </c>
      <c r="H13820">
        <v>0</v>
      </c>
      <c r="I13820">
        <v>0</v>
      </c>
      <c r="J13820">
        <v>0</v>
      </c>
      <c r="K13820">
        <v>4</v>
      </c>
      <c r="L13820" t="s">
        <v>28</v>
      </c>
      <c r="M13820" t="s">
        <v>953</v>
      </c>
      <c r="N13820" t="s">
        <v>46</v>
      </c>
      <c r="O13820" t="s">
        <v>22</v>
      </c>
      <c r="P13820" t="s">
        <v>23</v>
      </c>
      <c r="Q13820" t="s">
        <v>41</v>
      </c>
    </row>
    <row r="13821" spans="1:17" x14ac:dyDescent="0.2">
      <c r="A13821" s="2">
        <v>40583</v>
      </c>
      <c r="B13821" t="s">
        <v>52</v>
      </c>
      <c r="C13821" t="s">
        <v>168</v>
      </c>
      <c r="D13821" t="s">
        <v>50</v>
      </c>
      <c r="E13821" t="s">
        <v>50</v>
      </c>
      <c r="F13821">
        <v>29</v>
      </c>
      <c r="G13821">
        <v>34</v>
      </c>
      <c r="H13821">
        <v>0</v>
      </c>
      <c r="I13821">
        <v>0</v>
      </c>
      <c r="J13821">
        <v>1</v>
      </c>
      <c r="K13821">
        <v>1</v>
      </c>
      <c r="L13821" t="s">
        <v>691</v>
      </c>
      <c r="M13821" t="s">
        <v>435</v>
      </c>
      <c r="N13821" t="s">
        <v>145</v>
      </c>
      <c r="O13821" t="s">
        <v>122</v>
      </c>
      <c r="P13821" t="s">
        <v>59</v>
      </c>
      <c r="Q13821" t="s">
        <v>41</v>
      </c>
    </row>
    <row r="13822" spans="1:17" x14ac:dyDescent="0.2">
      <c r="A13822" s="2">
        <v>40583</v>
      </c>
      <c r="B13822" t="s">
        <v>211</v>
      </c>
      <c r="C13822" t="s">
        <v>913</v>
      </c>
      <c r="D13822" t="s">
        <v>36</v>
      </c>
      <c r="E13822" t="s">
        <v>115</v>
      </c>
      <c r="F13822">
        <v>123</v>
      </c>
      <c r="G13822">
        <v>178</v>
      </c>
      <c r="H13822">
        <v>0</v>
      </c>
      <c r="I13822">
        <v>0</v>
      </c>
      <c r="J13822">
        <v>1</v>
      </c>
      <c r="K13822">
        <v>0</v>
      </c>
      <c r="L13822" t="s">
        <v>28</v>
      </c>
      <c r="M13822" t="s">
        <v>373</v>
      </c>
      <c r="N13822" t="s">
        <v>211</v>
      </c>
      <c r="O13822" t="s">
        <v>22</v>
      </c>
      <c r="P13822" t="s">
        <v>23</v>
      </c>
      <c r="Q13822" t="s">
        <v>24</v>
      </c>
    </row>
    <row r="13823" spans="1:17" x14ac:dyDescent="0.2">
      <c r="A13823" s="2">
        <v>40583</v>
      </c>
      <c r="B13823" t="s">
        <v>180</v>
      </c>
      <c r="C13823" t="s">
        <v>133</v>
      </c>
      <c r="D13823" t="s">
        <v>50</v>
      </c>
      <c r="E13823" t="s">
        <v>115</v>
      </c>
      <c r="F13823">
        <v>31</v>
      </c>
      <c r="G13823">
        <v>32</v>
      </c>
      <c r="H13823">
        <v>0</v>
      </c>
      <c r="I13823">
        <v>0</v>
      </c>
      <c r="J13823">
        <v>0</v>
      </c>
      <c r="K13823">
        <v>0</v>
      </c>
      <c r="L13823" t="s">
        <v>28</v>
      </c>
      <c r="M13823" t="s">
        <v>408</v>
      </c>
      <c r="N13823" t="s">
        <v>180</v>
      </c>
      <c r="O13823" t="s">
        <v>22</v>
      </c>
      <c r="P13823" t="s">
        <v>23</v>
      </c>
      <c r="Q13823" t="s">
        <v>30</v>
      </c>
    </row>
    <row r="13824" spans="1:17" x14ac:dyDescent="0.2">
      <c r="A13824" s="2">
        <v>40583</v>
      </c>
      <c r="B13824" t="s">
        <v>32</v>
      </c>
      <c r="C13824" t="s">
        <v>131</v>
      </c>
      <c r="D13824" t="s">
        <v>19</v>
      </c>
      <c r="E13824" t="s">
        <v>27</v>
      </c>
      <c r="F13824">
        <v>63</v>
      </c>
      <c r="G13824">
        <v>49</v>
      </c>
      <c r="H13824">
        <v>0</v>
      </c>
      <c r="I13824">
        <v>0</v>
      </c>
      <c r="J13824">
        <v>2</v>
      </c>
      <c r="K13824">
        <v>2</v>
      </c>
      <c r="L13824" t="s">
        <v>28</v>
      </c>
      <c r="M13824" t="s">
        <v>1271</v>
      </c>
      <c r="N13824" t="s">
        <v>32</v>
      </c>
      <c r="O13824" t="s">
        <v>22</v>
      </c>
      <c r="P13824" t="s">
        <v>23</v>
      </c>
      <c r="Q13824" t="s">
        <v>30</v>
      </c>
    </row>
    <row r="13825" spans="1:17" x14ac:dyDescent="0.2">
      <c r="A13825" s="2">
        <v>40588</v>
      </c>
      <c r="B13825" t="s">
        <v>402</v>
      </c>
      <c r="C13825" t="s">
        <v>301</v>
      </c>
      <c r="D13825" t="s">
        <v>115</v>
      </c>
      <c r="E13825" t="s">
        <v>115</v>
      </c>
      <c r="F13825">
        <v>93</v>
      </c>
      <c r="G13825">
        <v>101</v>
      </c>
      <c r="H13825">
        <v>0</v>
      </c>
      <c r="I13825">
        <v>0</v>
      </c>
      <c r="J13825">
        <v>0</v>
      </c>
      <c r="K13825">
        <v>0</v>
      </c>
      <c r="L13825" t="s">
        <v>28</v>
      </c>
      <c r="M13825" t="s">
        <v>1002</v>
      </c>
      <c r="N13825" t="s">
        <v>402</v>
      </c>
      <c r="O13825" t="s">
        <v>22</v>
      </c>
      <c r="P13825" t="s">
        <v>23</v>
      </c>
      <c r="Q13825" t="s">
        <v>30</v>
      </c>
    </row>
    <row r="13826" spans="1:17" x14ac:dyDescent="0.2">
      <c r="A13826" s="2">
        <v>40590</v>
      </c>
      <c r="B13826" t="s">
        <v>649</v>
      </c>
      <c r="C13826" t="s">
        <v>638</v>
      </c>
      <c r="D13826" t="s">
        <v>115</v>
      </c>
      <c r="E13826" t="s">
        <v>115</v>
      </c>
      <c r="F13826">
        <v>169</v>
      </c>
      <c r="G13826">
        <v>154</v>
      </c>
      <c r="H13826">
        <v>0</v>
      </c>
      <c r="I13826">
        <v>0</v>
      </c>
      <c r="J13826">
        <v>1</v>
      </c>
      <c r="K13826">
        <v>1</v>
      </c>
      <c r="L13826" t="s">
        <v>1312</v>
      </c>
      <c r="M13826" t="s">
        <v>982</v>
      </c>
      <c r="N13826" t="s">
        <v>649</v>
      </c>
      <c r="O13826" t="s">
        <v>22</v>
      </c>
      <c r="P13826" t="s">
        <v>23</v>
      </c>
      <c r="Q13826" t="s">
        <v>30</v>
      </c>
    </row>
    <row r="13827" spans="1:17" x14ac:dyDescent="0.2">
      <c r="A13827" s="2">
        <v>40590</v>
      </c>
      <c r="B13827" t="s">
        <v>571</v>
      </c>
      <c r="C13827" t="s">
        <v>648</v>
      </c>
      <c r="D13827" t="s">
        <v>115</v>
      </c>
      <c r="E13827" t="s">
        <v>115</v>
      </c>
      <c r="F13827">
        <v>193</v>
      </c>
      <c r="G13827">
        <v>166</v>
      </c>
      <c r="H13827">
        <v>0</v>
      </c>
      <c r="I13827">
        <v>0</v>
      </c>
      <c r="J13827">
        <v>3</v>
      </c>
      <c r="K13827">
        <v>2</v>
      </c>
      <c r="L13827" t="s">
        <v>1312</v>
      </c>
      <c r="M13827" t="s">
        <v>571</v>
      </c>
      <c r="N13827" t="s">
        <v>571</v>
      </c>
      <c r="O13827" t="s">
        <v>22</v>
      </c>
      <c r="P13827" t="s">
        <v>23</v>
      </c>
      <c r="Q13827" t="s">
        <v>24</v>
      </c>
    </row>
    <row r="13828" spans="1:17" x14ac:dyDescent="0.2">
      <c r="A13828" s="2">
        <v>40617</v>
      </c>
      <c r="B13828" t="s">
        <v>898</v>
      </c>
      <c r="C13828" t="s">
        <v>572</v>
      </c>
      <c r="D13828" t="s">
        <v>115</v>
      </c>
      <c r="E13828" t="s">
        <v>115</v>
      </c>
      <c r="F13828">
        <v>183</v>
      </c>
      <c r="G13828">
        <v>151</v>
      </c>
      <c r="H13828">
        <v>0</v>
      </c>
      <c r="I13828">
        <v>0</v>
      </c>
      <c r="J13828">
        <v>2</v>
      </c>
      <c r="K13828">
        <v>1</v>
      </c>
      <c r="L13828" t="s">
        <v>1312</v>
      </c>
      <c r="M13828" t="s">
        <v>1107</v>
      </c>
      <c r="N13828" t="s">
        <v>898</v>
      </c>
      <c r="O13828" t="s">
        <v>22</v>
      </c>
      <c r="P13828" t="s">
        <v>23</v>
      </c>
      <c r="Q13828" t="s">
        <v>24</v>
      </c>
    </row>
    <row r="13829" spans="1:17" x14ac:dyDescent="0.2">
      <c r="A13829" s="2">
        <v>40618</v>
      </c>
      <c r="B13829" t="s">
        <v>39</v>
      </c>
      <c r="C13829" t="s">
        <v>32</v>
      </c>
      <c r="D13829" t="s">
        <v>19</v>
      </c>
      <c r="E13829" t="s">
        <v>19</v>
      </c>
      <c r="F13829">
        <v>4</v>
      </c>
      <c r="G13829">
        <v>63</v>
      </c>
      <c r="H13829">
        <v>0</v>
      </c>
      <c r="I13829">
        <v>0</v>
      </c>
      <c r="J13829">
        <v>4</v>
      </c>
      <c r="K13829">
        <v>1</v>
      </c>
      <c r="L13829" t="s">
        <v>28</v>
      </c>
      <c r="M13829" t="s">
        <v>903</v>
      </c>
      <c r="N13829" t="s">
        <v>39</v>
      </c>
      <c r="O13829" t="s">
        <v>22</v>
      </c>
      <c r="P13829" t="s">
        <v>23</v>
      </c>
      <c r="Q13829" t="s">
        <v>24</v>
      </c>
    </row>
    <row r="13830" spans="1:17" x14ac:dyDescent="0.2">
      <c r="A13830" s="2">
        <v>40618</v>
      </c>
      <c r="B13830" t="s">
        <v>351</v>
      </c>
      <c r="C13830" t="s">
        <v>352</v>
      </c>
      <c r="D13830" t="s">
        <v>36</v>
      </c>
      <c r="E13830" t="s">
        <v>36</v>
      </c>
      <c r="F13830">
        <v>67</v>
      </c>
      <c r="G13830">
        <v>140</v>
      </c>
      <c r="H13830">
        <v>0</v>
      </c>
      <c r="I13830">
        <v>0</v>
      </c>
      <c r="J13830">
        <v>1</v>
      </c>
      <c r="K13830">
        <v>1</v>
      </c>
      <c r="L13830" t="s">
        <v>28</v>
      </c>
      <c r="M13830" t="s">
        <v>1469</v>
      </c>
      <c r="N13830" t="s">
        <v>351</v>
      </c>
      <c r="O13830" t="s">
        <v>22</v>
      </c>
      <c r="P13830" t="s">
        <v>23</v>
      </c>
      <c r="Q13830" t="s">
        <v>30</v>
      </c>
    </row>
    <row r="13831" spans="1:17" x14ac:dyDescent="0.2">
      <c r="A13831" s="2">
        <v>40619</v>
      </c>
      <c r="B13831" t="s">
        <v>459</v>
      </c>
      <c r="C13831" t="s">
        <v>979</v>
      </c>
      <c r="D13831" t="s">
        <v>115</v>
      </c>
      <c r="E13831" t="s">
        <v>115</v>
      </c>
      <c r="F13831">
        <v>172</v>
      </c>
      <c r="G13831">
        <v>197</v>
      </c>
      <c r="H13831">
        <v>0</v>
      </c>
      <c r="I13831">
        <v>0</v>
      </c>
      <c r="J13831">
        <v>1</v>
      </c>
      <c r="K13831">
        <v>0</v>
      </c>
      <c r="L13831" t="s">
        <v>28</v>
      </c>
      <c r="M13831" t="s">
        <v>1305</v>
      </c>
      <c r="N13831" t="s">
        <v>459</v>
      </c>
      <c r="O13831" t="s">
        <v>22</v>
      </c>
      <c r="P13831" t="s">
        <v>23</v>
      </c>
      <c r="Q13831" t="s">
        <v>24</v>
      </c>
    </row>
    <row r="13832" spans="1:17" x14ac:dyDescent="0.2">
      <c r="A13832" s="2">
        <v>40621</v>
      </c>
      <c r="B13832" t="s">
        <v>459</v>
      </c>
      <c r="C13832" t="s">
        <v>979</v>
      </c>
      <c r="D13832" t="s">
        <v>115</v>
      </c>
      <c r="E13832" t="s">
        <v>115</v>
      </c>
      <c r="F13832">
        <v>172</v>
      </c>
      <c r="G13832">
        <v>197</v>
      </c>
      <c r="H13832">
        <v>0</v>
      </c>
      <c r="I13832">
        <v>0</v>
      </c>
      <c r="J13832">
        <v>2</v>
      </c>
      <c r="K13832">
        <v>1</v>
      </c>
      <c r="L13832" t="s">
        <v>28</v>
      </c>
      <c r="M13832" t="s">
        <v>1305</v>
      </c>
      <c r="N13832" t="s">
        <v>459</v>
      </c>
      <c r="O13832" t="s">
        <v>22</v>
      </c>
      <c r="P13832" t="s">
        <v>23</v>
      </c>
      <c r="Q13832" t="s">
        <v>24</v>
      </c>
    </row>
    <row r="13833" spans="1:17" x14ac:dyDescent="0.2">
      <c r="A13833" s="2">
        <v>40623</v>
      </c>
      <c r="B13833" t="s">
        <v>213</v>
      </c>
      <c r="C13833" t="s">
        <v>572</v>
      </c>
      <c r="D13833" t="s">
        <v>115</v>
      </c>
      <c r="E13833" t="s">
        <v>115</v>
      </c>
      <c r="F13833">
        <v>161</v>
      </c>
      <c r="G13833">
        <v>151</v>
      </c>
      <c r="H13833">
        <v>0</v>
      </c>
      <c r="I13833">
        <v>0</v>
      </c>
      <c r="J13833">
        <v>1</v>
      </c>
      <c r="K13833">
        <v>1</v>
      </c>
      <c r="L13833" t="s">
        <v>1312</v>
      </c>
      <c r="M13833" t="s">
        <v>535</v>
      </c>
      <c r="N13833" t="s">
        <v>213</v>
      </c>
      <c r="O13833" t="s">
        <v>22</v>
      </c>
      <c r="P13833" t="s">
        <v>23</v>
      </c>
      <c r="Q13833" t="s">
        <v>30</v>
      </c>
    </row>
    <row r="13834" spans="1:17" x14ac:dyDescent="0.2">
      <c r="A13834" s="2">
        <v>40623</v>
      </c>
      <c r="B13834" t="s">
        <v>388</v>
      </c>
      <c r="C13834" t="s">
        <v>638</v>
      </c>
      <c r="D13834" t="s">
        <v>115</v>
      </c>
      <c r="E13834" t="s">
        <v>115</v>
      </c>
      <c r="F13834">
        <v>145</v>
      </c>
      <c r="G13834">
        <v>147</v>
      </c>
      <c r="H13834">
        <v>0</v>
      </c>
      <c r="I13834">
        <v>0</v>
      </c>
      <c r="J13834">
        <v>3</v>
      </c>
      <c r="K13834">
        <v>0</v>
      </c>
      <c r="L13834" t="s">
        <v>1312</v>
      </c>
      <c r="M13834" t="s">
        <v>1064</v>
      </c>
      <c r="N13834" t="s">
        <v>391</v>
      </c>
      <c r="O13834" t="s">
        <v>122</v>
      </c>
      <c r="P13834" t="s">
        <v>23</v>
      </c>
      <c r="Q13834" t="s">
        <v>24</v>
      </c>
    </row>
    <row r="13835" spans="1:17" x14ac:dyDescent="0.2">
      <c r="A13835" s="2">
        <v>40623</v>
      </c>
      <c r="B13835" t="s">
        <v>629</v>
      </c>
      <c r="C13835" t="s">
        <v>648</v>
      </c>
      <c r="D13835" t="s">
        <v>36</v>
      </c>
      <c r="E13835" t="s">
        <v>115</v>
      </c>
      <c r="F13835">
        <v>161</v>
      </c>
      <c r="G13835">
        <v>154</v>
      </c>
      <c r="H13835">
        <v>0</v>
      </c>
      <c r="I13835">
        <v>0</v>
      </c>
      <c r="J13835">
        <v>4</v>
      </c>
      <c r="K13835">
        <v>0</v>
      </c>
      <c r="L13835" t="s">
        <v>1312</v>
      </c>
      <c r="M13835" t="s">
        <v>925</v>
      </c>
      <c r="N13835" t="s">
        <v>629</v>
      </c>
      <c r="O13835" t="s">
        <v>22</v>
      </c>
      <c r="P13835" t="s">
        <v>23</v>
      </c>
      <c r="Q13835" t="s">
        <v>24</v>
      </c>
    </row>
    <row r="13836" spans="1:17" x14ac:dyDescent="0.2">
      <c r="A13836" s="2">
        <v>40623</v>
      </c>
      <c r="B13836" t="s">
        <v>913</v>
      </c>
      <c r="C13836" t="s">
        <v>212</v>
      </c>
      <c r="D13836" t="s">
        <v>115</v>
      </c>
      <c r="E13836" t="s">
        <v>115</v>
      </c>
      <c r="F13836">
        <v>178</v>
      </c>
      <c r="G13836">
        <v>174</v>
      </c>
      <c r="H13836">
        <v>0</v>
      </c>
      <c r="I13836">
        <v>0</v>
      </c>
      <c r="J13836">
        <v>2</v>
      </c>
      <c r="K13836">
        <v>0</v>
      </c>
      <c r="L13836" t="s">
        <v>1312</v>
      </c>
      <c r="M13836" t="s">
        <v>535</v>
      </c>
      <c r="N13836" t="s">
        <v>213</v>
      </c>
      <c r="O13836" t="s">
        <v>122</v>
      </c>
      <c r="P13836" t="s">
        <v>23</v>
      </c>
      <c r="Q13836" t="s">
        <v>24</v>
      </c>
    </row>
    <row r="13837" spans="1:17" x14ac:dyDescent="0.2">
      <c r="A13837" s="2">
        <v>40623</v>
      </c>
      <c r="B13837" t="s">
        <v>602</v>
      </c>
      <c r="C13837" t="s">
        <v>569</v>
      </c>
      <c r="D13837" t="s">
        <v>115</v>
      </c>
      <c r="E13837" t="s">
        <v>115</v>
      </c>
      <c r="F13837">
        <v>148</v>
      </c>
      <c r="G13837">
        <v>174</v>
      </c>
      <c r="H13837">
        <v>0</v>
      </c>
      <c r="I13837">
        <v>0</v>
      </c>
      <c r="J13837">
        <v>1</v>
      </c>
      <c r="K13837">
        <v>0</v>
      </c>
      <c r="L13837" t="s">
        <v>1312</v>
      </c>
      <c r="M13837" t="s">
        <v>925</v>
      </c>
      <c r="N13837" t="s">
        <v>629</v>
      </c>
      <c r="O13837" t="s">
        <v>122</v>
      </c>
      <c r="P13837" t="s">
        <v>23</v>
      </c>
      <c r="Q13837" t="s">
        <v>24</v>
      </c>
    </row>
    <row r="13838" spans="1:17" x14ac:dyDescent="0.2">
      <c r="A13838" s="2">
        <v>40623</v>
      </c>
      <c r="B13838" t="s">
        <v>583</v>
      </c>
      <c r="C13838" t="s">
        <v>463</v>
      </c>
      <c r="D13838" t="s">
        <v>115</v>
      </c>
      <c r="E13838" t="s">
        <v>115</v>
      </c>
      <c r="F13838">
        <v>154</v>
      </c>
      <c r="G13838">
        <v>171</v>
      </c>
      <c r="H13838">
        <v>0</v>
      </c>
      <c r="I13838">
        <v>0</v>
      </c>
      <c r="J13838">
        <v>3</v>
      </c>
      <c r="K13838">
        <v>0</v>
      </c>
      <c r="L13838" t="s">
        <v>1312</v>
      </c>
      <c r="M13838" t="s">
        <v>1064</v>
      </c>
      <c r="N13838" t="s">
        <v>391</v>
      </c>
      <c r="O13838" t="s">
        <v>122</v>
      </c>
      <c r="P13838" t="s">
        <v>23</v>
      </c>
      <c r="Q13838" t="s">
        <v>24</v>
      </c>
    </row>
    <row r="13839" spans="1:17" x14ac:dyDescent="0.2">
      <c r="A13839" s="2">
        <v>40625</v>
      </c>
      <c r="B13839" t="s">
        <v>979</v>
      </c>
      <c r="C13839" t="s">
        <v>1073</v>
      </c>
      <c r="D13839" t="s">
        <v>115</v>
      </c>
      <c r="E13839" t="s">
        <v>115</v>
      </c>
      <c r="F13839">
        <v>197</v>
      </c>
      <c r="G13839">
        <v>195</v>
      </c>
      <c r="H13839">
        <v>0</v>
      </c>
      <c r="I13839">
        <v>0</v>
      </c>
      <c r="J13839">
        <v>0</v>
      </c>
      <c r="K13839">
        <v>3</v>
      </c>
      <c r="L13839" t="s">
        <v>1312</v>
      </c>
      <c r="M13839" t="s">
        <v>1470</v>
      </c>
      <c r="N13839" t="s">
        <v>388</v>
      </c>
      <c r="O13839" t="s">
        <v>122</v>
      </c>
      <c r="P13839" t="s">
        <v>23</v>
      </c>
      <c r="Q13839" t="s">
        <v>41</v>
      </c>
    </row>
    <row r="13840" spans="1:17" x14ac:dyDescent="0.2">
      <c r="A13840" s="2">
        <v>40625</v>
      </c>
      <c r="B13840" t="s">
        <v>213</v>
      </c>
      <c r="C13840" t="s">
        <v>212</v>
      </c>
      <c r="D13840" t="s">
        <v>115</v>
      </c>
      <c r="E13840" t="s">
        <v>115</v>
      </c>
      <c r="F13840">
        <v>161</v>
      </c>
      <c r="G13840">
        <v>174</v>
      </c>
      <c r="H13840">
        <v>0</v>
      </c>
      <c r="I13840">
        <v>0</v>
      </c>
      <c r="J13840">
        <v>0</v>
      </c>
      <c r="K13840">
        <v>2</v>
      </c>
      <c r="L13840" t="s">
        <v>1312</v>
      </c>
      <c r="M13840" t="s">
        <v>535</v>
      </c>
      <c r="N13840" t="s">
        <v>213</v>
      </c>
      <c r="O13840" t="s">
        <v>22</v>
      </c>
      <c r="P13840" t="s">
        <v>23</v>
      </c>
      <c r="Q13840" t="s">
        <v>41</v>
      </c>
    </row>
    <row r="13841" spans="1:17" x14ac:dyDescent="0.2">
      <c r="A13841" s="2">
        <v>40625</v>
      </c>
      <c r="B13841" t="s">
        <v>648</v>
      </c>
      <c r="C13841" t="s">
        <v>602</v>
      </c>
      <c r="D13841" t="s">
        <v>115</v>
      </c>
      <c r="E13841" t="s">
        <v>115</v>
      </c>
      <c r="F13841">
        <v>154</v>
      </c>
      <c r="G13841">
        <v>148</v>
      </c>
      <c r="H13841">
        <v>0</v>
      </c>
      <c r="I13841">
        <v>0</v>
      </c>
      <c r="J13841">
        <v>0</v>
      </c>
      <c r="K13841">
        <v>3</v>
      </c>
      <c r="L13841" t="s">
        <v>1312</v>
      </c>
      <c r="M13841" t="s">
        <v>925</v>
      </c>
      <c r="N13841" t="s">
        <v>629</v>
      </c>
      <c r="O13841" t="s">
        <v>122</v>
      </c>
      <c r="P13841" t="s">
        <v>23</v>
      </c>
      <c r="Q13841" t="s">
        <v>41</v>
      </c>
    </row>
    <row r="13842" spans="1:17" x14ac:dyDescent="0.2">
      <c r="A13842" s="2">
        <v>40625</v>
      </c>
      <c r="B13842" t="s">
        <v>629</v>
      </c>
      <c r="C13842" t="s">
        <v>569</v>
      </c>
      <c r="D13842" t="s">
        <v>36</v>
      </c>
      <c r="E13842" t="s">
        <v>115</v>
      </c>
      <c r="F13842">
        <v>161</v>
      </c>
      <c r="G13842">
        <v>174</v>
      </c>
      <c r="H13842">
        <v>0</v>
      </c>
      <c r="I13842">
        <v>0</v>
      </c>
      <c r="J13842">
        <v>2</v>
      </c>
      <c r="K13842">
        <v>1</v>
      </c>
      <c r="L13842" t="s">
        <v>1312</v>
      </c>
      <c r="M13842" t="s">
        <v>925</v>
      </c>
      <c r="N13842" t="s">
        <v>629</v>
      </c>
      <c r="O13842" t="s">
        <v>22</v>
      </c>
      <c r="P13842" t="s">
        <v>23</v>
      </c>
      <c r="Q13842" t="s">
        <v>24</v>
      </c>
    </row>
    <row r="13843" spans="1:17" x14ac:dyDescent="0.2">
      <c r="A13843" s="2">
        <v>40625</v>
      </c>
      <c r="B13843" t="s">
        <v>463</v>
      </c>
      <c r="C13843" t="s">
        <v>388</v>
      </c>
      <c r="D13843" t="s">
        <v>115</v>
      </c>
      <c r="E13843" t="s">
        <v>115</v>
      </c>
      <c r="F13843">
        <v>171</v>
      </c>
      <c r="G13843">
        <v>145</v>
      </c>
      <c r="H13843">
        <v>0</v>
      </c>
      <c r="I13843">
        <v>0</v>
      </c>
      <c r="J13843">
        <v>1</v>
      </c>
      <c r="K13843">
        <v>3</v>
      </c>
      <c r="L13843" t="s">
        <v>1312</v>
      </c>
      <c r="M13843" t="s">
        <v>1064</v>
      </c>
      <c r="N13843" t="s">
        <v>391</v>
      </c>
      <c r="O13843" t="s">
        <v>122</v>
      </c>
      <c r="P13843" t="s">
        <v>23</v>
      </c>
      <c r="Q13843" t="s">
        <v>41</v>
      </c>
    </row>
    <row r="13844" spans="1:17" x14ac:dyDescent="0.2">
      <c r="A13844" s="2">
        <v>40625</v>
      </c>
      <c r="B13844" t="s">
        <v>572</v>
      </c>
      <c r="C13844" t="s">
        <v>913</v>
      </c>
      <c r="D13844" t="s">
        <v>115</v>
      </c>
      <c r="E13844" t="s">
        <v>115</v>
      </c>
      <c r="F13844">
        <v>151</v>
      </c>
      <c r="G13844">
        <v>178</v>
      </c>
      <c r="H13844">
        <v>0</v>
      </c>
      <c r="I13844">
        <v>0</v>
      </c>
      <c r="J13844">
        <v>0</v>
      </c>
      <c r="K13844">
        <v>0</v>
      </c>
      <c r="L13844" t="s">
        <v>1312</v>
      </c>
      <c r="M13844" t="s">
        <v>535</v>
      </c>
      <c r="N13844" t="s">
        <v>213</v>
      </c>
      <c r="O13844" t="s">
        <v>122</v>
      </c>
      <c r="P13844" t="s">
        <v>23</v>
      </c>
      <c r="Q13844" t="s">
        <v>30</v>
      </c>
    </row>
    <row r="13845" spans="1:17" x14ac:dyDescent="0.2">
      <c r="A13845" s="2">
        <v>40626</v>
      </c>
      <c r="B13845" t="s">
        <v>454</v>
      </c>
      <c r="C13845" t="s">
        <v>210</v>
      </c>
      <c r="D13845" t="s">
        <v>27</v>
      </c>
      <c r="E13845" t="s">
        <v>27</v>
      </c>
      <c r="F13845">
        <v>64</v>
      </c>
      <c r="G13845">
        <v>92</v>
      </c>
      <c r="H13845">
        <v>0</v>
      </c>
      <c r="I13845">
        <v>0</v>
      </c>
      <c r="J13845">
        <v>0</v>
      </c>
      <c r="K13845">
        <v>1</v>
      </c>
      <c r="L13845" t="s">
        <v>28</v>
      </c>
      <c r="M13845" t="s">
        <v>900</v>
      </c>
      <c r="N13845" t="s">
        <v>454</v>
      </c>
      <c r="O13845" t="s">
        <v>22</v>
      </c>
      <c r="P13845" t="s">
        <v>23</v>
      </c>
      <c r="Q13845" t="s">
        <v>41</v>
      </c>
    </row>
    <row r="13846" spans="1:17" x14ac:dyDescent="0.2">
      <c r="A13846" s="2">
        <v>40627</v>
      </c>
      <c r="B13846" t="s">
        <v>1073</v>
      </c>
      <c r="C13846" t="s">
        <v>979</v>
      </c>
      <c r="D13846" t="s">
        <v>115</v>
      </c>
      <c r="E13846" t="s">
        <v>115</v>
      </c>
      <c r="F13846">
        <v>195</v>
      </c>
      <c r="G13846">
        <v>197</v>
      </c>
      <c r="H13846">
        <v>0</v>
      </c>
      <c r="I13846">
        <v>0</v>
      </c>
      <c r="J13846">
        <v>2</v>
      </c>
      <c r="K13846">
        <v>0</v>
      </c>
      <c r="L13846" t="s">
        <v>1312</v>
      </c>
      <c r="M13846" t="s">
        <v>1470</v>
      </c>
      <c r="N13846" t="s">
        <v>388</v>
      </c>
      <c r="O13846" t="s">
        <v>122</v>
      </c>
      <c r="P13846" t="s">
        <v>23</v>
      </c>
      <c r="Q13846" t="s">
        <v>24</v>
      </c>
    </row>
    <row r="13847" spans="1:17" x14ac:dyDescent="0.2">
      <c r="A13847" s="2">
        <v>40627</v>
      </c>
      <c r="B13847" t="s">
        <v>69</v>
      </c>
      <c r="C13847" t="s">
        <v>147</v>
      </c>
      <c r="D13847" t="s">
        <v>50</v>
      </c>
      <c r="E13847" t="s">
        <v>50</v>
      </c>
      <c r="F13847">
        <v>61</v>
      </c>
      <c r="G13847">
        <v>62</v>
      </c>
      <c r="H13847">
        <v>0</v>
      </c>
      <c r="I13847">
        <v>0</v>
      </c>
      <c r="J13847">
        <v>0</v>
      </c>
      <c r="K13847">
        <v>2</v>
      </c>
      <c r="L13847" t="s">
        <v>291</v>
      </c>
      <c r="M13847" t="s">
        <v>71</v>
      </c>
      <c r="N13847" t="s">
        <v>69</v>
      </c>
      <c r="O13847" t="s">
        <v>22</v>
      </c>
      <c r="P13847" t="s">
        <v>23</v>
      </c>
      <c r="Q13847" t="s">
        <v>41</v>
      </c>
    </row>
    <row r="13848" spans="1:17" x14ac:dyDescent="0.2">
      <c r="A13848" s="2">
        <v>40627</v>
      </c>
      <c r="B13848" t="s">
        <v>212</v>
      </c>
      <c r="C13848" t="s">
        <v>572</v>
      </c>
      <c r="D13848" t="s">
        <v>115</v>
      </c>
      <c r="E13848" t="s">
        <v>115</v>
      </c>
      <c r="F13848">
        <v>174</v>
      </c>
      <c r="G13848">
        <v>151</v>
      </c>
      <c r="H13848">
        <v>0</v>
      </c>
      <c r="I13848">
        <v>0</v>
      </c>
      <c r="J13848">
        <v>0</v>
      </c>
      <c r="K13848">
        <v>3</v>
      </c>
      <c r="L13848" t="s">
        <v>1312</v>
      </c>
      <c r="M13848" t="s">
        <v>535</v>
      </c>
      <c r="N13848" t="s">
        <v>213</v>
      </c>
      <c r="O13848" t="s">
        <v>122</v>
      </c>
      <c r="P13848" t="s">
        <v>23</v>
      </c>
      <c r="Q13848" t="s">
        <v>41</v>
      </c>
    </row>
    <row r="13849" spans="1:17" x14ac:dyDescent="0.2">
      <c r="A13849" s="2">
        <v>40627</v>
      </c>
      <c r="B13849" t="s">
        <v>213</v>
      </c>
      <c r="C13849" t="s">
        <v>913</v>
      </c>
      <c r="D13849" t="s">
        <v>115</v>
      </c>
      <c r="E13849" t="s">
        <v>115</v>
      </c>
      <c r="F13849">
        <v>161</v>
      </c>
      <c r="G13849">
        <v>178</v>
      </c>
      <c r="H13849">
        <v>0</v>
      </c>
      <c r="I13849">
        <v>0</v>
      </c>
      <c r="J13849">
        <v>1</v>
      </c>
      <c r="K13849">
        <v>3</v>
      </c>
      <c r="L13849" t="s">
        <v>1312</v>
      </c>
      <c r="M13849" t="s">
        <v>535</v>
      </c>
      <c r="N13849" t="s">
        <v>213</v>
      </c>
      <c r="O13849" t="s">
        <v>22</v>
      </c>
      <c r="P13849" t="s">
        <v>23</v>
      </c>
      <c r="Q13849" t="s">
        <v>41</v>
      </c>
    </row>
    <row r="13850" spans="1:17" x14ac:dyDescent="0.2">
      <c r="A13850" s="2">
        <v>40627</v>
      </c>
      <c r="B13850" t="s">
        <v>648</v>
      </c>
      <c r="C13850" t="s">
        <v>569</v>
      </c>
      <c r="D13850" t="s">
        <v>115</v>
      </c>
      <c r="E13850" t="s">
        <v>115</v>
      </c>
      <c r="F13850">
        <v>154</v>
      </c>
      <c r="G13850">
        <v>174</v>
      </c>
      <c r="H13850">
        <v>0</v>
      </c>
      <c r="I13850">
        <v>0</v>
      </c>
      <c r="J13850">
        <v>3</v>
      </c>
      <c r="K13850">
        <v>4</v>
      </c>
      <c r="L13850" t="s">
        <v>1312</v>
      </c>
      <c r="M13850" t="s">
        <v>925</v>
      </c>
      <c r="N13850" t="s">
        <v>629</v>
      </c>
      <c r="O13850" t="s">
        <v>122</v>
      </c>
      <c r="P13850" t="s">
        <v>23</v>
      </c>
      <c r="Q13850" t="s">
        <v>41</v>
      </c>
    </row>
    <row r="13851" spans="1:17" x14ac:dyDescent="0.2">
      <c r="A13851" s="2">
        <v>40627</v>
      </c>
      <c r="B13851" t="s">
        <v>182</v>
      </c>
      <c r="C13851" t="s">
        <v>442</v>
      </c>
      <c r="D13851" t="s">
        <v>115</v>
      </c>
      <c r="E13851" t="s">
        <v>57</v>
      </c>
      <c r="F13851">
        <v>76</v>
      </c>
      <c r="G13851">
        <v>56</v>
      </c>
      <c r="H13851">
        <v>0</v>
      </c>
      <c r="I13851">
        <v>0</v>
      </c>
      <c r="J13851">
        <v>1</v>
      </c>
      <c r="K13851">
        <v>1</v>
      </c>
      <c r="L13851" t="s">
        <v>28</v>
      </c>
      <c r="M13851" t="s">
        <v>1070</v>
      </c>
      <c r="N13851" t="s">
        <v>182</v>
      </c>
      <c r="O13851" t="s">
        <v>22</v>
      </c>
      <c r="P13851" t="s">
        <v>23</v>
      </c>
      <c r="Q13851" t="s">
        <v>30</v>
      </c>
    </row>
    <row r="13852" spans="1:17" x14ac:dyDescent="0.2">
      <c r="A13852" s="2">
        <v>40627</v>
      </c>
      <c r="B13852" t="s">
        <v>81</v>
      </c>
      <c r="C13852" t="s">
        <v>18</v>
      </c>
      <c r="D13852" t="s">
        <v>50</v>
      </c>
      <c r="E13852" t="s">
        <v>19</v>
      </c>
      <c r="F13852">
        <v>82</v>
      </c>
      <c r="G13852">
        <v>7</v>
      </c>
      <c r="H13852">
        <v>0</v>
      </c>
      <c r="I13852">
        <v>0</v>
      </c>
      <c r="J13852">
        <v>2</v>
      </c>
      <c r="K13852">
        <v>0</v>
      </c>
      <c r="L13852" t="s">
        <v>28</v>
      </c>
      <c r="M13852" t="s">
        <v>83</v>
      </c>
      <c r="N13852" t="s">
        <v>81</v>
      </c>
      <c r="O13852" t="s">
        <v>22</v>
      </c>
      <c r="P13852" t="s">
        <v>23</v>
      </c>
      <c r="Q13852" t="s">
        <v>24</v>
      </c>
    </row>
    <row r="13853" spans="1:17" x14ac:dyDescent="0.2">
      <c r="A13853" s="2">
        <v>40627</v>
      </c>
      <c r="B13853" t="s">
        <v>94</v>
      </c>
      <c r="C13853" t="s">
        <v>126</v>
      </c>
      <c r="D13853" t="s">
        <v>50</v>
      </c>
      <c r="E13853" t="s">
        <v>50</v>
      </c>
      <c r="F13853">
        <v>36</v>
      </c>
      <c r="G13853">
        <v>2</v>
      </c>
      <c r="H13853">
        <v>0</v>
      </c>
      <c r="I13853">
        <v>0</v>
      </c>
      <c r="J13853">
        <v>0</v>
      </c>
      <c r="K13853">
        <v>4</v>
      </c>
      <c r="L13853" t="s">
        <v>291</v>
      </c>
      <c r="M13853" t="s">
        <v>96</v>
      </c>
      <c r="N13853" t="s">
        <v>94</v>
      </c>
      <c r="O13853" t="s">
        <v>22</v>
      </c>
      <c r="P13853" t="s">
        <v>23</v>
      </c>
      <c r="Q13853" t="s">
        <v>41</v>
      </c>
    </row>
    <row r="13854" spans="1:17" x14ac:dyDescent="0.2">
      <c r="A13854" s="2">
        <v>40627</v>
      </c>
      <c r="B13854" t="s">
        <v>185</v>
      </c>
      <c r="C13854" t="s">
        <v>32</v>
      </c>
      <c r="D13854" t="s">
        <v>27</v>
      </c>
      <c r="E13854" t="s">
        <v>19</v>
      </c>
      <c r="F13854">
        <v>48</v>
      </c>
      <c r="G13854">
        <v>63</v>
      </c>
      <c r="H13854">
        <v>0</v>
      </c>
      <c r="I13854">
        <v>0</v>
      </c>
      <c r="J13854">
        <v>0</v>
      </c>
      <c r="K13854">
        <v>2</v>
      </c>
      <c r="L13854" t="s">
        <v>28</v>
      </c>
      <c r="M13854" t="s">
        <v>510</v>
      </c>
      <c r="N13854" t="s">
        <v>185</v>
      </c>
      <c r="O13854" t="s">
        <v>22</v>
      </c>
      <c r="P13854" t="s">
        <v>23</v>
      </c>
      <c r="Q13854" t="s">
        <v>41</v>
      </c>
    </row>
    <row r="13855" spans="1:17" x14ac:dyDescent="0.2">
      <c r="A13855" s="2">
        <v>40627</v>
      </c>
      <c r="B13855" t="s">
        <v>133</v>
      </c>
      <c r="C13855" t="s">
        <v>304</v>
      </c>
      <c r="D13855" t="s">
        <v>115</v>
      </c>
      <c r="E13855" t="s">
        <v>27</v>
      </c>
      <c r="F13855">
        <v>29</v>
      </c>
      <c r="G13855">
        <v>38</v>
      </c>
      <c r="H13855">
        <v>0</v>
      </c>
      <c r="I13855">
        <v>0</v>
      </c>
      <c r="J13855">
        <v>4</v>
      </c>
      <c r="K13855">
        <v>0</v>
      </c>
      <c r="L13855" t="s">
        <v>28</v>
      </c>
      <c r="M13855" t="s">
        <v>134</v>
      </c>
      <c r="N13855" t="s">
        <v>133</v>
      </c>
      <c r="O13855" t="s">
        <v>22</v>
      </c>
      <c r="P13855" t="s">
        <v>23</v>
      </c>
      <c r="Q13855" t="s">
        <v>24</v>
      </c>
    </row>
    <row r="13856" spans="1:17" x14ac:dyDescent="0.2">
      <c r="A13856" s="2">
        <v>40627</v>
      </c>
      <c r="B13856" t="s">
        <v>73</v>
      </c>
      <c r="C13856" t="s">
        <v>90</v>
      </c>
      <c r="D13856" t="s">
        <v>50</v>
      </c>
      <c r="E13856" t="s">
        <v>50</v>
      </c>
      <c r="F13856">
        <v>54</v>
      </c>
      <c r="G13856">
        <v>70</v>
      </c>
      <c r="H13856">
        <v>0</v>
      </c>
      <c r="I13856">
        <v>0</v>
      </c>
      <c r="J13856">
        <v>2</v>
      </c>
      <c r="K13856">
        <v>0</v>
      </c>
      <c r="L13856" t="s">
        <v>28</v>
      </c>
      <c r="M13856" t="s">
        <v>806</v>
      </c>
      <c r="N13856" t="s">
        <v>73</v>
      </c>
      <c r="O13856" t="s">
        <v>22</v>
      </c>
      <c r="P13856" t="s">
        <v>23</v>
      </c>
      <c r="Q13856" t="s">
        <v>24</v>
      </c>
    </row>
    <row r="13857" spans="1:17" x14ac:dyDescent="0.2">
      <c r="A13857" s="2">
        <v>40627</v>
      </c>
      <c r="B13857" t="s">
        <v>97</v>
      </c>
      <c r="C13857" t="s">
        <v>67</v>
      </c>
      <c r="D13857" t="s">
        <v>50</v>
      </c>
      <c r="E13857" t="s">
        <v>50</v>
      </c>
      <c r="F13857">
        <v>117</v>
      </c>
      <c r="G13857">
        <v>18</v>
      </c>
      <c r="H13857">
        <v>0</v>
      </c>
      <c r="I13857">
        <v>0</v>
      </c>
      <c r="J13857">
        <v>0</v>
      </c>
      <c r="K13857">
        <v>2</v>
      </c>
      <c r="L13857" t="s">
        <v>291</v>
      </c>
      <c r="M13857" t="s">
        <v>97</v>
      </c>
      <c r="N13857" t="s">
        <v>97</v>
      </c>
      <c r="O13857" t="s">
        <v>22</v>
      </c>
      <c r="P13857" t="s">
        <v>23</v>
      </c>
      <c r="Q13857" t="s">
        <v>41</v>
      </c>
    </row>
    <row r="13858" spans="1:17" x14ac:dyDescent="0.2">
      <c r="A13858" s="2">
        <v>40627</v>
      </c>
      <c r="B13858" t="s">
        <v>629</v>
      </c>
      <c r="C13858" t="s">
        <v>602</v>
      </c>
      <c r="D13858" t="s">
        <v>36</v>
      </c>
      <c r="E13858" t="s">
        <v>115</v>
      </c>
      <c r="F13858">
        <v>161</v>
      </c>
      <c r="G13858">
        <v>148</v>
      </c>
      <c r="H13858">
        <v>0</v>
      </c>
      <c r="I13858">
        <v>0</v>
      </c>
      <c r="J13858">
        <v>0</v>
      </c>
      <c r="K13858">
        <v>0</v>
      </c>
      <c r="L13858" t="s">
        <v>1312</v>
      </c>
      <c r="M13858" t="s">
        <v>925</v>
      </c>
      <c r="N13858" t="s">
        <v>629</v>
      </c>
      <c r="O13858" t="s">
        <v>22</v>
      </c>
      <c r="P13858" t="s">
        <v>23</v>
      </c>
      <c r="Q13858" t="s">
        <v>30</v>
      </c>
    </row>
    <row r="13859" spans="1:17" x14ac:dyDescent="0.2">
      <c r="A13859" s="2">
        <v>40627</v>
      </c>
      <c r="B13859" t="s">
        <v>1279</v>
      </c>
      <c r="C13859" t="s">
        <v>449</v>
      </c>
      <c r="D13859" t="s">
        <v>50</v>
      </c>
      <c r="E13859" t="s">
        <v>115</v>
      </c>
      <c r="F13859">
        <v>25</v>
      </c>
      <c r="G13859">
        <v>76</v>
      </c>
      <c r="H13859">
        <v>0</v>
      </c>
      <c r="I13859">
        <v>0</v>
      </c>
      <c r="J13859">
        <v>1</v>
      </c>
      <c r="K13859">
        <v>0</v>
      </c>
      <c r="L13859" t="s">
        <v>28</v>
      </c>
      <c r="M13859" t="s">
        <v>1280</v>
      </c>
      <c r="N13859" t="s">
        <v>1279</v>
      </c>
      <c r="O13859" t="s">
        <v>22</v>
      </c>
      <c r="P13859" t="s">
        <v>23</v>
      </c>
      <c r="Q13859" t="s">
        <v>24</v>
      </c>
    </row>
    <row r="13860" spans="1:17" x14ac:dyDescent="0.2">
      <c r="A13860" s="2">
        <v>40627</v>
      </c>
      <c r="B13860" t="s">
        <v>531</v>
      </c>
      <c r="C13860" t="s">
        <v>17</v>
      </c>
      <c r="D13860" t="s">
        <v>27</v>
      </c>
      <c r="E13860" t="s">
        <v>19</v>
      </c>
      <c r="F13860">
        <v>68</v>
      </c>
      <c r="G13860">
        <v>98</v>
      </c>
      <c r="H13860">
        <v>0</v>
      </c>
      <c r="I13860">
        <v>0</v>
      </c>
      <c r="J13860">
        <v>2</v>
      </c>
      <c r="K13860">
        <v>0</v>
      </c>
      <c r="L13860" t="s">
        <v>28</v>
      </c>
      <c r="M13860" t="s">
        <v>534</v>
      </c>
      <c r="N13860" t="s">
        <v>531</v>
      </c>
      <c r="O13860" t="s">
        <v>22</v>
      </c>
      <c r="P13860" t="s">
        <v>23</v>
      </c>
      <c r="Q13860" t="s">
        <v>24</v>
      </c>
    </row>
    <row r="13861" spans="1:17" x14ac:dyDescent="0.2">
      <c r="A13861" s="2">
        <v>40627</v>
      </c>
      <c r="B13861" t="s">
        <v>1204</v>
      </c>
      <c r="C13861" t="s">
        <v>100</v>
      </c>
      <c r="D13861" t="s">
        <v>50</v>
      </c>
      <c r="E13861" t="s">
        <v>50</v>
      </c>
      <c r="F13861">
        <v>21</v>
      </c>
      <c r="G13861">
        <v>40</v>
      </c>
      <c r="H13861">
        <v>0</v>
      </c>
      <c r="I13861">
        <v>0</v>
      </c>
      <c r="J13861">
        <v>2</v>
      </c>
      <c r="K13861">
        <v>1</v>
      </c>
      <c r="L13861" t="s">
        <v>291</v>
      </c>
      <c r="M13861" t="s">
        <v>1219</v>
      </c>
      <c r="N13861" t="s">
        <v>1204</v>
      </c>
      <c r="O13861" t="s">
        <v>22</v>
      </c>
      <c r="P13861" t="s">
        <v>23</v>
      </c>
      <c r="Q13861" t="s">
        <v>24</v>
      </c>
    </row>
    <row r="13862" spans="1:17" x14ac:dyDescent="0.2">
      <c r="A13862" s="2">
        <v>40627</v>
      </c>
      <c r="B13862" t="s">
        <v>249</v>
      </c>
      <c r="C13862" t="s">
        <v>119</v>
      </c>
      <c r="D13862" t="s">
        <v>50</v>
      </c>
      <c r="E13862" t="s">
        <v>50</v>
      </c>
      <c r="F13862">
        <v>17</v>
      </c>
      <c r="G13862">
        <v>11</v>
      </c>
      <c r="H13862">
        <v>0</v>
      </c>
      <c r="I13862">
        <v>0</v>
      </c>
      <c r="J13862">
        <v>0</v>
      </c>
      <c r="K13862">
        <v>1</v>
      </c>
      <c r="L13862" t="s">
        <v>291</v>
      </c>
      <c r="M13862" t="s">
        <v>529</v>
      </c>
      <c r="N13862" t="s">
        <v>249</v>
      </c>
      <c r="O13862" t="s">
        <v>22</v>
      </c>
      <c r="P13862" t="s">
        <v>23</v>
      </c>
      <c r="Q13862" t="s">
        <v>41</v>
      </c>
    </row>
    <row r="13863" spans="1:17" x14ac:dyDescent="0.2">
      <c r="A13863" s="2">
        <v>40627</v>
      </c>
      <c r="B13863" t="s">
        <v>106</v>
      </c>
      <c r="C13863" t="s">
        <v>293</v>
      </c>
      <c r="D13863" t="s">
        <v>50</v>
      </c>
      <c r="E13863" t="s">
        <v>50</v>
      </c>
      <c r="F13863">
        <v>1</v>
      </c>
      <c r="G13863">
        <v>31</v>
      </c>
      <c r="H13863">
        <v>0</v>
      </c>
      <c r="I13863">
        <v>0</v>
      </c>
      <c r="J13863">
        <v>2</v>
      </c>
      <c r="K13863">
        <v>1</v>
      </c>
      <c r="L13863" t="s">
        <v>291</v>
      </c>
      <c r="M13863" t="s">
        <v>521</v>
      </c>
      <c r="N13863" t="s">
        <v>106</v>
      </c>
      <c r="O13863" t="s">
        <v>22</v>
      </c>
      <c r="P13863" t="s">
        <v>23</v>
      </c>
      <c r="Q13863" t="s">
        <v>24</v>
      </c>
    </row>
    <row r="13864" spans="1:17" x14ac:dyDescent="0.2">
      <c r="A13864" s="2">
        <v>40627</v>
      </c>
      <c r="B13864" t="s">
        <v>583</v>
      </c>
      <c r="C13864" t="s">
        <v>388</v>
      </c>
      <c r="D13864" t="s">
        <v>115</v>
      </c>
      <c r="E13864" t="s">
        <v>115</v>
      </c>
      <c r="F13864">
        <v>154</v>
      </c>
      <c r="G13864">
        <v>145</v>
      </c>
      <c r="H13864">
        <v>0</v>
      </c>
      <c r="I13864">
        <v>0</v>
      </c>
      <c r="J13864">
        <v>1</v>
      </c>
      <c r="K13864">
        <v>1</v>
      </c>
      <c r="L13864" t="s">
        <v>1312</v>
      </c>
      <c r="M13864" t="s">
        <v>1064</v>
      </c>
      <c r="N13864" t="s">
        <v>391</v>
      </c>
      <c r="O13864" t="s">
        <v>122</v>
      </c>
      <c r="P13864" t="s">
        <v>23</v>
      </c>
      <c r="Q13864" t="s">
        <v>30</v>
      </c>
    </row>
    <row r="13865" spans="1:17" x14ac:dyDescent="0.2">
      <c r="A13865" s="2">
        <v>40628</v>
      </c>
      <c r="B13865" t="s">
        <v>85</v>
      </c>
      <c r="C13865" t="s">
        <v>317</v>
      </c>
      <c r="D13865" t="s">
        <v>50</v>
      </c>
      <c r="E13865" t="s">
        <v>50</v>
      </c>
      <c r="F13865">
        <v>73</v>
      </c>
      <c r="G13865">
        <v>37</v>
      </c>
      <c r="H13865">
        <v>0</v>
      </c>
      <c r="I13865">
        <v>0</v>
      </c>
      <c r="J13865">
        <v>1</v>
      </c>
      <c r="K13865">
        <v>0</v>
      </c>
      <c r="L13865" t="s">
        <v>291</v>
      </c>
      <c r="M13865" t="s">
        <v>86</v>
      </c>
      <c r="N13865" t="s">
        <v>85</v>
      </c>
      <c r="O13865" t="s">
        <v>22</v>
      </c>
      <c r="P13865" t="s">
        <v>23</v>
      </c>
      <c r="Q13865" t="s">
        <v>24</v>
      </c>
    </row>
    <row r="13866" spans="1:17" x14ac:dyDescent="0.2">
      <c r="A13866" s="2">
        <v>40628</v>
      </c>
      <c r="B13866" t="s">
        <v>737</v>
      </c>
      <c r="C13866" t="s">
        <v>244</v>
      </c>
      <c r="D13866" t="s">
        <v>50</v>
      </c>
      <c r="E13866" t="s">
        <v>50</v>
      </c>
      <c r="F13866">
        <v>202</v>
      </c>
      <c r="G13866">
        <v>22</v>
      </c>
      <c r="H13866">
        <v>0</v>
      </c>
      <c r="I13866">
        <v>0</v>
      </c>
      <c r="J13866">
        <v>0</v>
      </c>
      <c r="K13866">
        <v>1</v>
      </c>
      <c r="L13866" t="s">
        <v>291</v>
      </c>
      <c r="M13866" t="s">
        <v>819</v>
      </c>
      <c r="N13866" t="s">
        <v>737</v>
      </c>
      <c r="O13866" t="s">
        <v>22</v>
      </c>
      <c r="P13866" t="s">
        <v>23</v>
      </c>
      <c r="Q13866" t="s">
        <v>41</v>
      </c>
    </row>
    <row r="13867" spans="1:17" x14ac:dyDescent="0.2">
      <c r="A13867" s="2">
        <v>40628</v>
      </c>
      <c r="B13867" t="s">
        <v>286</v>
      </c>
      <c r="C13867" t="s">
        <v>95</v>
      </c>
      <c r="D13867" t="s">
        <v>50</v>
      </c>
      <c r="E13867" t="s">
        <v>50</v>
      </c>
      <c r="F13867">
        <v>65</v>
      </c>
      <c r="G13867">
        <v>13</v>
      </c>
      <c r="H13867">
        <v>0</v>
      </c>
      <c r="I13867">
        <v>0</v>
      </c>
      <c r="J13867">
        <v>0</v>
      </c>
      <c r="K13867">
        <v>0</v>
      </c>
      <c r="L13867" t="s">
        <v>291</v>
      </c>
      <c r="M13867" t="s">
        <v>359</v>
      </c>
      <c r="N13867" t="s">
        <v>286</v>
      </c>
      <c r="O13867" t="s">
        <v>22</v>
      </c>
      <c r="P13867" t="s">
        <v>23</v>
      </c>
      <c r="Q13867" t="s">
        <v>30</v>
      </c>
    </row>
    <row r="13868" spans="1:17" x14ac:dyDescent="0.2">
      <c r="A13868" s="2">
        <v>40628</v>
      </c>
      <c r="B13868" t="s">
        <v>646</v>
      </c>
      <c r="C13868" t="s">
        <v>92</v>
      </c>
      <c r="D13868" t="s">
        <v>50</v>
      </c>
      <c r="E13868" t="s">
        <v>50</v>
      </c>
      <c r="F13868">
        <v>56</v>
      </c>
      <c r="G13868">
        <v>52</v>
      </c>
      <c r="H13868">
        <v>0</v>
      </c>
      <c r="I13868">
        <v>0</v>
      </c>
      <c r="J13868">
        <v>2</v>
      </c>
      <c r="K13868">
        <v>1</v>
      </c>
      <c r="L13868" t="s">
        <v>291</v>
      </c>
      <c r="M13868" t="s">
        <v>909</v>
      </c>
      <c r="N13868" t="s">
        <v>646</v>
      </c>
      <c r="O13868" t="s">
        <v>22</v>
      </c>
      <c r="P13868" t="s">
        <v>23</v>
      </c>
      <c r="Q13868" t="s">
        <v>24</v>
      </c>
    </row>
    <row r="13869" spans="1:17" x14ac:dyDescent="0.2">
      <c r="A13869" s="2">
        <v>40628</v>
      </c>
      <c r="B13869" t="s">
        <v>87</v>
      </c>
      <c r="C13869" t="s">
        <v>53</v>
      </c>
      <c r="D13869" t="s">
        <v>50</v>
      </c>
      <c r="E13869" t="s">
        <v>50</v>
      </c>
      <c r="F13869">
        <v>47</v>
      </c>
      <c r="G13869">
        <v>23</v>
      </c>
      <c r="H13869">
        <v>0</v>
      </c>
      <c r="I13869">
        <v>0</v>
      </c>
      <c r="J13869">
        <v>0</v>
      </c>
      <c r="K13869">
        <v>0</v>
      </c>
      <c r="L13869" t="s">
        <v>291</v>
      </c>
      <c r="M13869" t="s">
        <v>88</v>
      </c>
      <c r="N13869" t="s">
        <v>87</v>
      </c>
      <c r="O13869" t="s">
        <v>22</v>
      </c>
      <c r="P13869" t="s">
        <v>23</v>
      </c>
      <c r="Q13869" t="s">
        <v>30</v>
      </c>
    </row>
    <row r="13870" spans="1:17" x14ac:dyDescent="0.2">
      <c r="A13870" s="2">
        <v>40628</v>
      </c>
      <c r="B13870" t="s">
        <v>224</v>
      </c>
      <c r="C13870" t="s">
        <v>352</v>
      </c>
      <c r="D13870" t="s">
        <v>36</v>
      </c>
      <c r="E13870" t="s">
        <v>36</v>
      </c>
      <c r="F13870">
        <v>40</v>
      </c>
      <c r="G13870">
        <v>140</v>
      </c>
      <c r="H13870">
        <v>0</v>
      </c>
      <c r="I13870">
        <v>0</v>
      </c>
      <c r="J13870">
        <v>4</v>
      </c>
      <c r="K13870">
        <v>0</v>
      </c>
      <c r="L13870" t="s">
        <v>62</v>
      </c>
      <c r="M13870" t="s">
        <v>236</v>
      </c>
      <c r="N13870" t="s">
        <v>224</v>
      </c>
      <c r="O13870" t="s">
        <v>22</v>
      </c>
      <c r="P13870" t="s">
        <v>23</v>
      </c>
      <c r="Q13870" t="s">
        <v>24</v>
      </c>
    </row>
    <row r="13871" spans="1:17" x14ac:dyDescent="0.2">
      <c r="A13871" s="2">
        <v>40628</v>
      </c>
      <c r="B13871" t="s">
        <v>756</v>
      </c>
      <c r="C13871" t="s">
        <v>351</v>
      </c>
      <c r="D13871" t="s">
        <v>36</v>
      </c>
      <c r="E13871" t="s">
        <v>36</v>
      </c>
      <c r="F13871">
        <v>142</v>
      </c>
      <c r="G13871">
        <v>67</v>
      </c>
      <c r="H13871">
        <v>0</v>
      </c>
      <c r="I13871">
        <v>0</v>
      </c>
      <c r="J13871">
        <v>0</v>
      </c>
      <c r="K13871">
        <v>1</v>
      </c>
      <c r="L13871" t="s">
        <v>62</v>
      </c>
      <c r="M13871" t="s">
        <v>801</v>
      </c>
      <c r="N13871" t="s">
        <v>756</v>
      </c>
      <c r="O13871" t="s">
        <v>22</v>
      </c>
      <c r="P13871" t="s">
        <v>23</v>
      </c>
      <c r="Q13871" t="s">
        <v>41</v>
      </c>
    </row>
    <row r="13872" spans="1:17" x14ac:dyDescent="0.2">
      <c r="A13872" s="2">
        <v>40628</v>
      </c>
      <c r="B13872" t="s">
        <v>43</v>
      </c>
      <c r="C13872" t="s">
        <v>31</v>
      </c>
      <c r="D13872" t="s">
        <v>19</v>
      </c>
      <c r="E13872" t="s">
        <v>19</v>
      </c>
      <c r="F13872">
        <v>50</v>
      </c>
      <c r="G13872">
        <v>49</v>
      </c>
      <c r="H13872">
        <v>0</v>
      </c>
      <c r="I13872">
        <v>0</v>
      </c>
      <c r="J13872">
        <v>2</v>
      </c>
      <c r="K13872">
        <v>0</v>
      </c>
      <c r="L13872" t="s">
        <v>28</v>
      </c>
      <c r="M13872" t="s">
        <v>523</v>
      </c>
      <c r="N13872" t="s">
        <v>106</v>
      </c>
      <c r="O13872" t="s">
        <v>122</v>
      </c>
      <c r="P13872" t="s">
        <v>23</v>
      </c>
      <c r="Q13872" t="s">
        <v>24</v>
      </c>
    </row>
    <row r="13873" spans="1:17" x14ac:dyDescent="0.2">
      <c r="A13873" s="2">
        <v>40628</v>
      </c>
      <c r="B13873" t="s">
        <v>131</v>
      </c>
      <c r="C13873" t="s">
        <v>182</v>
      </c>
      <c r="D13873" t="s">
        <v>27</v>
      </c>
      <c r="E13873" t="s">
        <v>115</v>
      </c>
      <c r="F13873">
        <v>53</v>
      </c>
      <c r="G13873">
        <v>76</v>
      </c>
      <c r="H13873">
        <v>0</v>
      </c>
      <c r="I13873">
        <v>0</v>
      </c>
      <c r="J13873">
        <v>2</v>
      </c>
      <c r="K13873">
        <v>2</v>
      </c>
      <c r="L13873" t="s">
        <v>28</v>
      </c>
      <c r="M13873" t="s">
        <v>637</v>
      </c>
      <c r="N13873" t="s">
        <v>131</v>
      </c>
      <c r="O13873" t="s">
        <v>22</v>
      </c>
      <c r="P13873" t="s">
        <v>23</v>
      </c>
      <c r="Q13873" t="s">
        <v>30</v>
      </c>
    </row>
    <row r="13874" spans="1:17" x14ac:dyDescent="0.2">
      <c r="A13874" s="2">
        <v>40628</v>
      </c>
      <c r="B13874" t="s">
        <v>145</v>
      </c>
      <c r="C13874" t="s">
        <v>76</v>
      </c>
      <c r="D13874" t="s">
        <v>50</v>
      </c>
      <c r="E13874" t="s">
        <v>50</v>
      </c>
      <c r="F13874">
        <v>91</v>
      </c>
      <c r="G13874">
        <v>115</v>
      </c>
      <c r="H13874">
        <v>0</v>
      </c>
      <c r="I13874">
        <v>0</v>
      </c>
      <c r="J13874">
        <v>0</v>
      </c>
      <c r="K13874">
        <v>0</v>
      </c>
      <c r="L13874" t="s">
        <v>291</v>
      </c>
      <c r="M13874" t="s">
        <v>435</v>
      </c>
      <c r="N13874" t="s">
        <v>145</v>
      </c>
      <c r="O13874" t="s">
        <v>22</v>
      </c>
      <c r="P13874" t="s">
        <v>23</v>
      </c>
      <c r="Q13874" t="s">
        <v>30</v>
      </c>
    </row>
    <row r="13875" spans="1:17" x14ac:dyDescent="0.2">
      <c r="A13875" s="2">
        <v>40628</v>
      </c>
      <c r="B13875" t="s">
        <v>345</v>
      </c>
      <c r="C13875" t="s">
        <v>274</v>
      </c>
      <c r="D13875" t="s">
        <v>50</v>
      </c>
      <c r="E13875" t="s">
        <v>50</v>
      </c>
      <c r="F13875">
        <v>72</v>
      </c>
      <c r="G13875">
        <v>8</v>
      </c>
      <c r="H13875">
        <v>0</v>
      </c>
      <c r="I13875">
        <v>0</v>
      </c>
      <c r="J13875">
        <v>1</v>
      </c>
      <c r="K13875">
        <v>0</v>
      </c>
      <c r="L13875" t="s">
        <v>291</v>
      </c>
      <c r="M13875" t="s">
        <v>360</v>
      </c>
      <c r="N13875" t="s">
        <v>345</v>
      </c>
      <c r="O13875" t="s">
        <v>22</v>
      </c>
      <c r="P13875" t="s">
        <v>23</v>
      </c>
      <c r="Q13875" t="s">
        <v>24</v>
      </c>
    </row>
    <row r="13876" spans="1:17" x14ac:dyDescent="0.2">
      <c r="A13876" s="2">
        <v>40628</v>
      </c>
      <c r="B13876" t="s">
        <v>129</v>
      </c>
      <c r="C13876" t="s">
        <v>560</v>
      </c>
      <c r="D13876" t="s">
        <v>50</v>
      </c>
      <c r="E13876" t="s">
        <v>50</v>
      </c>
      <c r="F13876">
        <v>3</v>
      </c>
      <c r="G13876">
        <v>132</v>
      </c>
      <c r="H13876">
        <v>0</v>
      </c>
      <c r="I13876">
        <v>0</v>
      </c>
      <c r="J13876">
        <v>4</v>
      </c>
      <c r="K13876">
        <v>0</v>
      </c>
      <c r="L13876" t="s">
        <v>291</v>
      </c>
      <c r="M13876" t="s">
        <v>423</v>
      </c>
      <c r="N13876" t="s">
        <v>129</v>
      </c>
      <c r="O13876" t="s">
        <v>22</v>
      </c>
      <c r="P13876" t="s">
        <v>23</v>
      </c>
      <c r="Q13876" t="s">
        <v>24</v>
      </c>
    </row>
    <row r="13877" spans="1:17" x14ac:dyDescent="0.2">
      <c r="A13877" s="2">
        <v>40628</v>
      </c>
      <c r="B13877" t="s">
        <v>202</v>
      </c>
      <c r="C13877" t="s">
        <v>208</v>
      </c>
      <c r="D13877" t="s">
        <v>36</v>
      </c>
      <c r="E13877" t="s">
        <v>36</v>
      </c>
      <c r="F13877">
        <v>136</v>
      </c>
      <c r="G13877">
        <v>86</v>
      </c>
      <c r="H13877">
        <v>0</v>
      </c>
      <c r="I13877">
        <v>0</v>
      </c>
      <c r="J13877">
        <v>0</v>
      </c>
      <c r="K13877">
        <v>1</v>
      </c>
      <c r="L13877" t="s">
        <v>62</v>
      </c>
      <c r="M13877" t="s">
        <v>376</v>
      </c>
      <c r="N13877" t="s">
        <v>202</v>
      </c>
      <c r="O13877" t="s">
        <v>22</v>
      </c>
      <c r="P13877" t="s">
        <v>23</v>
      </c>
      <c r="Q13877" t="s">
        <v>41</v>
      </c>
    </row>
    <row r="13878" spans="1:17" x14ac:dyDescent="0.2">
      <c r="A13878" s="2">
        <v>40628</v>
      </c>
      <c r="B13878" t="s">
        <v>98</v>
      </c>
      <c r="C13878" t="s">
        <v>328</v>
      </c>
      <c r="D13878" t="s">
        <v>50</v>
      </c>
      <c r="E13878" t="s">
        <v>50</v>
      </c>
      <c r="F13878">
        <v>34</v>
      </c>
      <c r="G13878">
        <v>83</v>
      </c>
      <c r="H13878">
        <v>0</v>
      </c>
      <c r="I13878">
        <v>0</v>
      </c>
      <c r="J13878">
        <v>2</v>
      </c>
      <c r="K13878">
        <v>1</v>
      </c>
      <c r="L13878" t="s">
        <v>291</v>
      </c>
      <c r="M13878" t="s">
        <v>99</v>
      </c>
      <c r="N13878" t="s">
        <v>98</v>
      </c>
      <c r="O13878" t="s">
        <v>22</v>
      </c>
      <c r="P13878" t="s">
        <v>23</v>
      </c>
      <c r="Q13878" t="s">
        <v>24</v>
      </c>
    </row>
    <row r="13879" spans="1:17" x14ac:dyDescent="0.2">
      <c r="A13879" s="2">
        <v>40628</v>
      </c>
      <c r="B13879" t="s">
        <v>123</v>
      </c>
      <c r="C13879" t="s">
        <v>101</v>
      </c>
      <c r="D13879" t="s">
        <v>50</v>
      </c>
      <c r="E13879" t="s">
        <v>50</v>
      </c>
      <c r="F13879">
        <v>58</v>
      </c>
      <c r="G13879">
        <v>75</v>
      </c>
      <c r="H13879">
        <v>0</v>
      </c>
      <c r="I13879">
        <v>0</v>
      </c>
      <c r="J13879">
        <v>2</v>
      </c>
      <c r="K13879">
        <v>1</v>
      </c>
      <c r="L13879" t="s">
        <v>291</v>
      </c>
      <c r="M13879" t="s">
        <v>528</v>
      </c>
      <c r="N13879" t="s">
        <v>123</v>
      </c>
      <c r="O13879" t="s">
        <v>22</v>
      </c>
      <c r="P13879" t="s">
        <v>23</v>
      </c>
      <c r="Q13879" t="s">
        <v>24</v>
      </c>
    </row>
    <row r="13880" spans="1:17" x14ac:dyDescent="0.2">
      <c r="A13880" s="2">
        <v>40628</v>
      </c>
      <c r="B13880" t="s">
        <v>177</v>
      </c>
      <c r="C13880" t="s">
        <v>301</v>
      </c>
      <c r="D13880" t="s">
        <v>115</v>
      </c>
      <c r="E13880" t="s">
        <v>115</v>
      </c>
      <c r="F13880">
        <v>80</v>
      </c>
      <c r="G13880">
        <v>103</v>
      </c>
      <c r="H13880">
        <v>0</v>
      </c>
      <c r="I13880">
        <v>0</v>
      </c>
      <c r="J13880">
        <v>1</v>
      </c>
      <c r="K13880">
        <v>1</v>
      </c>
      <c r="L13880" t="s">
        <v>28</v>
      </c>
      <c r="M13880" t="s">
        <v>243</v>
      </c>
      <c r="N13880" t="s">
        <v>176</v>
      </c>
      <c r="O13880" t="s">
        <v>122</v>
      </c>
      <c r="P13880" t="s">
        <v>23</v>
      </c>
      <c r="Q13880" t="s">
        <v>30</v>
      </c>
    </row>
    <row r="13881" spans="1:17" x14ac:dyDescent="0.2">
      <c r="A13881" s="2">
        <v>40628</v>
      </c>
      <c r="B13881" t="s">
        <v>207</v>
      </c>
      <c r="C13881" t="s">
        <v>267</v>
      </c>
      <c r="D13881" t="s">
        <v>36</v>
      </c>
      <c r="E13881" t="s">
        <v>36</v>
      </c>
      <c r="F13881">
        <v>129</v>
      </c>
      <c r="G13881">
        <v>104</v>
      </c>
      <c r="H13881">
        <v>0</v>
      </c>
      <c r="I13881">
        <v>0</v>
      </c>
      <c r="J13881">
        <v>2</v>
      </c>
      <c r="K13881">
        <v>1</v>
      </c>
      <c r="L13881" t="s">
        <v>62</v>
      </c>
      <c r="M13881" t="s">
        <v>209</v>
      </c>
      <c r="N13881" t="s">
        <v>207</v>
      </c>
      <c r="O13881" t="s">
        <v>22</v>
      </c>
      <c r="P13881" t="s">
        <v>23</v>
      </c>
      <c r="Q13881" t="s">
        <v>24</v>
      </c>
    </row>
    <row r="13882" spans="1:17" x14ac:dyDescent="0.2">
      <c r="A13882" s="2">
        <v>40628</v>
      </c>
      <c r="B13882" t="s">
        <v>163</v>
      </c>
      <c r="C13882" t="s">
        <v>164</v>
      </c>
      <c r="D13882" t="s">
        <v>115</v>
      </c>
      <c r="E13882" t="s">
        <v>115</v>
      </c>
      <c r="F13882">
        <v>113</v>
      </c>
      <c r="G13882">
        <v>88</v>
      </c>
      <c r="H13882">
        <v>0</v>
      </c>
      <c r="I13882">
        <v>0</v>
      </c>
      <c r="J13882">
        <v>2</v>
      </c>
      <c r="K13882">
        <v>0</v>
      </c>
      <c r="L13882" t="s">
        <v>28</v>
      </c>
      <c r="M13882" t="s">
        <v>243</v>
      </c>
      <c r="N13882" t="s">
        <v>176</v>
      </c>
      <c r="O13882" t="s">
        <v>122</v>
      </c>
      <c r="P13882" t="s">
        <v>23</v>
      </c>
      <c r="Q13882" t="s">
        <v>24</v>
      </c>
    </row>
    <row r="13883" spans="1:17" x14ac:dyDescent="0.2">
      <c r="A13883" s="2">
        <v>40628</v>
      </c>
      <c r="B13883" t="s">
        <v>250</v>
      </c>
      <c r="C13883" t="s">
        <v>365</v>
      </c>
      <c r="D13883" t="s">
        <v>36</v>
      </c>
      <c r="E13883" t="s">
        <v>36</v>
      </c>
      <c r="F13883">
        <v>89</v>
      </c>
      <c r="G13883">
        <v>102</v>
      </c>
      <c r="H13883">
        <v>0</v>
      </c>
      <c r="I13883">
        <v>0</v>
      </c>
      <c r="J13883">
        <v>1</v>
      </c>
      <c r="K13883">
        <v>0</v>
      </c>
      <c r="L13883" t="s">
        <v>62</v>
      </c>
      <c r="M13883" t="s">
        <v>251</v>
      </c>
      <c r="N13883" t="s">
        <v>250</v>
      </c>
      <c r="O13883" t="s">
        <v>22</v>
      </c>
      <c r="P13883" t="s">
        <v>23</v>
      </c>
      <c r="Q13883" t="s">
        <v>24</v>
      </c>
    </row>
    <row r="13884" spans="1:17" x14ac:dyDescent="0.2">
      <c r="A13884" s="2">
        <v>40628</v>
      </c>
      <c r="B13884" t="s">
        <v>111</v>
      </c>
      <c r="C13884" t="s">
        <v>45</v>
      </c>
      <c r="D13884" t="s">
        <v>36</v>
      </c>
      <c r="E13884" t="s">
        <v>36</v>
      </c>
      <c r="F13884">
        <v>85</v>
      </c>
      <c r="G13884">
        <v>127</v>
      </c>
      <c r="H13884">
        <v>0</v>
      </c>
      <c r="I13884">
        <v>0</v>
      </c>
      <c r="J13884">
        <v>1</v>
      </c>
      <c r="K13884">
        <v>0</v>
      </c>
      <c r="L13884" t="s">
        <v>62</v>
      </c>
      <c r="M13884" t="s">
        <v>218</v>
      </c>
      <c r="N13884" t="s">
        <v>111</v>
      </c>
      <c r="O13884" t="s">
        <v>22</v>
      </c>
      <c r="P13884" t="s">
        <v>23</v>
      </c>
      <c r="Q13884" t="s">
        <v>24</v>
      </c>
    </row>
    <row r="13885" spans="1:17" x14ac:dyDescent="0.2">
      <c r="A13885" s="2">
        <v>40628</v>
      </c>
      <c r="B13885" t="s">
        <v>184</v>
      </c>
      <c r="C13885" t="s">
        <v>153</v>
      </c>
      <c r="D13885" t="s">
        <v>50</v>
      </c>
      <c r="E13885" t="s">
        <v>50</v>
      </c>
      <c r="F13885">
        <v>156</v>
      </c>
      <c r="G13885">
        <v>10</v>
      </c>
      <c r="H13885">
        <v>0</v>
      </c>
      <c r="I13885">
        <v>0</v>
      </c>
      <c r="J13885">
        <v>0</v>
      </c>
      <c r="K13885">
        <v>1</v>
      </c>
      <c r="L13885" t="s">
        <v>291</v>
      </c>
      <c r="M13885" t="s">
        <v>193</v>
      </c>
      <c r="N13885" t="s">
        <v>184</v>
      </c>
      <c r="O13885" t="s">
        <v>22</v>
      </c>
      <c r="P13885" t="s">
        <v>23</v>
      </c>
      <c r="Q13885" t="s">
        <v>41</v>
      </c>
    </row>
    <row r="13886" spans="1:17" x14ac:dyDescent="0.2">
      <c r="A13886" s="2">
        <v>40628</v>
      </c>
      <c r="B13886" t="s">
        <v>26</v>
      </c>
      <c r="C13886" t="s">
        <v>38</v>
      </c>
      <c r="D13886" t="s">
        <v>27</v>
      </c>
      <c r="E13886" t="s">
        <v>19</v>
      </c>
      <c r="F13886">
        <v>27</v>
      </c>
      <c r="G13886">
        <v>24</v>
      </c>
      <c r="H13886">
        <v>0</v>
      </c>
      <c r="I13886">
        <v>0</v>
      </c>
      <c r="J13886">
        <v>3</v>
      </c>
      <c r="K13886">
        <v>1</v>
      </c>
      <c r="L13886" t="s">
        <v>28</v>
      </c>
      <c r="M13886" t="s">
        <v>140</v>
      </c>
      <c r="N13886" t="s">
        <v>77</v>
      </c>
      <c r="O13886" t="s">
        <v>122</v>
      </c>
      <c r="P13886" t="s">
        <v>23</v>
      </c>
      <c r="Q13886" t="s">
        <v>24</v>
      </c>
    </row>
    <row r="13887" spans="1:17" x14ac:dyDescent="0.2">
      <c r="A13887" s="2">
        <v>40628</v>
      </c>
      <c r="B13887" t="s">
        <v>49</v>
      </c>
      <c r="C13887" t="s">
        <v>72</v>
      </c>
      <c r="D13887" t="s">
        <v>50</v>
      </c>
      <c r="E13887" t="s">
        <v>50</v>
      </c>
      <c r="F13887">
        <v>11</v>
      </c>
      <c r="G13887">
        <v>28</v>
      </c>
      <c r="H13887">
        <v>0</v>
      </c>
      <c r="I13887">
        <v>0</v>
      </c>
      <c r="J13887">
        <v>1</v>
      </c>
      <c r="K13887">
        <v>1</v>
      </c>
      <c r="L13887" t="s">
        <v>291</v>
      </c>
      <c r="M13887" t="s">
        <v>103</v>
      </c>
      <c r="N13887" t="s">
        <v>49</v>
      </c>
      <c r="O13887" t="s">
        <v>22</v>
      </c>
      <c r="P13887" t="s">
        <v>23</v>
      </c>
      <c r="Q13887" t="s">
        <v>30</v>
      </c>
    </row>
    <row r="13888" spans="1:17" x14ac:dyDescent="0.2">
      <c r="A13888" s="2">
        <v>40628</v>
      </c>
      <c r="B13888" t="s">
        <v>82</v>
      </c>
      <c r="C13888" t="s">
        <v>107</v>
      </c>
      <c r="D13888" t="s">
        <v>50</v>
      </c>
      <c r="E13888" t="s">
        <v>19</v>
      </c>
      <c r="F13888">
        <v>9</v>
      </c>
      <c r="G13888">
        <v>14</v>
      </c>
      <c r="H13888">
        <v>0</v>
      </c>
      <c r="I13888">
        <v>0</v>
      </c>
      <c r="J13888">
        <v>1</v>
      </c>
      <c r="K13888">
        <v>1</v>
      </c>
      <c r="L13888" t="s">
        <v>28</v>
      </c>
      <c r="M13888" t="s">
        <v>912</v>
      </c>
      <c r="N13888" t="s">
        <v>82</v>
      </c>
      <c r="O13888" t="s">
        <v>22</v>
      </c>
      <c r="P13888" t="s">
        <v>23</v>
      </c>
      <c r="Q13888" t="s">
        <v>30</v>
      </c>
    </row>
    <row r="13889" spans="1:17" x14ac:dyDescent="0.2">
      <c r="A13889" s="2">
        <v>40628</v>
      </c>
      <c r="B13889" t="s">
        <v>617</v>
      </c>
      <c r="C13889" t="s">
        <v>172</v>
      </c>
      <c r="D13889" t="s">
        <v>36</v>
      </c>
      <c r="E13889" t="s">
        <v>36</v>
      </c>
      <c r="F13889">
        <v>133</v>
      </c>
      <c r="G13889">
        <v>144</v>
      </c>
      <c r="H13889">
        <v>0</v>
      </c>
      <c r="I13889">
        <v>0</v>
      </c>
      <c r="J13889">
        <v>3</v>
      </c>
      <c r="K13889">
        <v>1</v>
      </c>
      <c r="L13889" t="s">
        <v>62</v>
      </c>
      <c r="M13889" t="s">
        <v>618</v>
      </c>
      <c r="N13889" t="s">
        <v>617</v>
      </c>
      <c r="O13889" t="s">
        <v>22</v>
      </c>
      <c r="P13889" t="s">
        <v>23</v>
      </c>
      <c r="Q13889" t="s">
        <v>24</v>
      </c>
    </row>
    <row r="13890" spans="1:17" x14ac:dyDescent="0.2">
      <c r="A13890" s="2">
        <v>40628</v>
      </c>
      <c r="B13890" t="s">
        <v>118</v>
      </c>
      <c r="C13890" t="s">
        <v>120</v>
      </c>
      <c r="D13890" t="s">
        <v>36</v>
      </c>
      <c r="E13890" t="s">
        <v>36</v>
      </c>
      <c r="F13890">
        <v>69</v>
      </c>
      <c r="G13890">
        <v>42</v>
      </c>
      <c r="H13890">
        <v>0</v>
      </c>
      <c r="I13890">
        <v>0</v>
      </c>
      <c r="J13890">
        <v>1</v>
      </c>
      <c r="K13890">
        <v>0</v>
      </c>
      <c r="L13890" t="s">
        <v>62</v>
      </c>
      <c r="M13890" t="s">
        <v>241</v>
      </c>
      <c r="N13890" t="s">
        <v>118</v>
      </c>
      <c r="O13890" t="s">
        <v>22</v>
      </c>
      <c r="P13890" t="s">
        <v>23</v>
      </c>
      <c r="Q13890" t="s">
        <v>24</v>
      </c>
    </row>
    <row r="13891" spans="1:17" x14ac:dyDescent="0.2">
      <c r="A13891" s="2">
        <v>40628</v>
      </c>
      <c r="B13891" t="s">
        <v>149</v>
      </c>
      <c r="C13891" t="s">
        <v>183</v>
      </c>
      <c r="D13891" t="s">
        <v>36</v>
      </c>
      <c r="E13891" t="s">
        <v>36</v>
      </c>
      <c r="F13891">
        <v>46</v>
      </c>
      <c r="G13891">
        <v>35</v>
      </c>
      <c r="H13891">
        <v>0</v>
      </c>
      <c r="I13891">
        <v>0</v>
      </c>
      <c r="J13891">
        <v>1</v>
      </c>
      <c r="K13891">
        <v>0</v>
      </c>
      <c r="L13891" t="s">
        <v>62</v>
      </c>
      <c r="M13891" t="s">
        <v>420</v>
      </c>
      <c r="N13891" t="s">
        <v>149</v>
      </c>
      <c r="O13891" t="s">
        <v>22</v>
      </c>
      <c r="P13891" t="s">
        <v>23</v>
      </c>
      <c r="Q13891" t="s">
        <v>24</v>
      </c>
    </row>
    <row r="13892" spans="1:17" x14ac:dyDescent="0.2">
      <c r="A13892" s="2">
        <v>40628</v>
      </c>
      <c r="B13892" t="s">
        <v>77</v>
      </c>
      <c r="C13892" t="s">
        <v>39</v>
      </c>
      <c r="D13892" t="s">
        <v>27</v>
      </c>
      <c r="E13892" t="s">
        <v>19</v>
      </c>
      <c r="F13892">
        <v>19</v>
      </c>
      <c r="G13892">
        <v>4</v>
      </c>
      <c r="H13892">
        <v>0</v>
      </c>
      <c r="I13892">
        <v>0</v>
      </c>
      <c r="J13892">
        <v>1</v>
      </c>
      <c r="K13892">
        <v>1</v>
      </c>
      <c r="L13892" t="s">
        <v>28</v>
      </c>
      <c r="M13892" t="s">
        <v>337</v>
      </c>
      <c r="N13892" t="s">
        <v>77</v>
      </c>
      <c r="O13892" t="s">
        <v>22</v>
      </c>
      <c r="P13892" t="s">
        <v>23</v>
      </c>
      <c r="Q13892" t="s">
        <v>30</v>
      </c>
    </row>
    <row r="13893" spans="1:17" x14ac:dyDescent="0.2">
      <c r="A13893" s="2">
        <v>40628</v>
      </c>
      <c r="B13893" t="s">
        <v>161</v>
      </c>
      <c r="C13893" t="s">
        <v>89</v>
      </c>
      <c r="D13893" t="s">
        <v>50</v>
      </c>
      <c r="E13893" t="s">
        <v>50</v>
      </c>
      <c r="F13893">
        <v>116</v>
      </c>
      <c r="G13893">
        <v>6</v>
      </c>
      <c r="H13893">
        <v>0</v>
      </c>
      <c r="I13893">
        <v>0</v>
      </c>
      <c r="J13893">
        <v>0</v>
      </c>
      <c r="K13893">
        <v>2</v>
      </c>
      <c r="L13893" t="s">
        <v>291</v>
      </c>
      <c r="M13893" t="s">
        <v>162</v>
      </c>
      <c r="N13893" t="s">
        <v>161</v>
      </c>
      <c r="O13893" t="s">
        <v>22</v>
      </c>
      <c r="P13893" t="s">
        <v>23</v>
      </c>
      <c r="Q13893" t="s">
        <v>41</v>
      </c>
    </row>
    <row r="13894" spans="1:17" x14ac:dyDescent="0.2">
      <c r="A13894" s="2">
        <v>40629</v>
      </c>
      <c r="B13894" t="s">
        <v>150</v>
      </c>
      <c r="C13894" t="s">
        <v>110</v>
      </c>
      <c r="D13894" t="s">
        <v>36</v>
      </c>
      <c r="E13894" t="s">
        <v>36</v>
      </c>
      <c r="F13894">
        <v>55</v>
      </c>
      <c r="G13894">
        <v>66</v>
      </c>
      <c r="H13894">
        <v>0</v>
      </c>
      <c r="I13894">
        <v>0</v>
      </c>
      <c r="J13894">
        <v>1</v>
      </c>
      <c r="K13894">
        <v>0</v>
      </c>
      <c r="L13894" t="s">
        <v>62</v>
      </c>
      <c r="M13894" t="s">
        <v>842</v>
      </c>
      <c r="N13894" t="s">
        <v>150</v>
      </c>
      <c r="O13894" t="s">
        <v>22</v>
      </c>
      <c r="P13894" t="s">
        <v>23</v>
      </c>
      <c r="Q13894" t="s">
        <v>24</v>
      </c>
    </row>
    <row r="13895" spans="1:17" x14ac:dyDescent="0.2">
      <c r="A13895" s="2">
        <v>40629</v>
      </c>
      <c r="B13895" t="s">
        <v>25</v>
      </c>
      <c r="C13895" t="s">
        <v>104</v>
      </c>
      <c r="D13895" t="s">
        <v>19</v>
      </c>
      <c r="E13895" t="s">
        <v>50</v>
      </c>
      <c r="F13895">
        <v>4</v>
      </c>
      <c r="G13895">
        <v>50</v>
      </c>
      <c r="H13895">
        <v>0</v>
      </c>
      <c r="I13895">
        <v>0</v>
      </c>
      <c r="J13895">
        <v>2</v>
      </c>
      <c r="K13895">
        <v>0</v>
      </c>
      <c r="L13895" t="s">
        <v>28</v>
      </c>
      <c r="M13895" t="s">
        <v>91</v>
      </c>
      <c r="N13895" t="s">
        <v>89</v>
      </c>
      <c r="O13895" t="s">
        <v>122</v>
      </c>
      <c r="P13895" t="s">
        <v>23</v>
      </c>
      <c r="Q13895" t="s">
        <v>24</v>
      </c>
    </row>
    <row r="13896" spans="1:17" x14ac:dyDescent="0.2">
      <c r="A13896" s="2">
        <v>40629</v>
      </c>
      <c r="B13896" t="s">
        <v>61</v>
      </c>
      <c r="C13896" t="s">
        <v>199</v>
      </c>
      <c r="D13896" t="s">
        <v>36</v>
      </c>
      <c r="E13896" t="s">
        <v>36</v>
      </c>
      <c r="F13896">
        <v>120</v>
      </c>
      <c r="G13896">
        <v>16</v>
      </c>
      <c r="H13896">
        <v>0</v>
      </c>
      <c r="I13896">
        <v>0</v>
      </c>
      <c r="J13896">
        <v>0</v>
      </c>
      <c r="K13896">
        <v>3</v>
      </c>
      <c r="L13896" t="s">
        <v>62</v>
      </c>
      <c r="M13896" t="s">
        <v>429</v>
      </c>
      <c r="N13896" t="s">
        <v>61</v>
      </c>
      <c r="O13896" t="s">
        <v>22</v>
      </c>
      <c r="P13896" t="s">
        <v>23</v>
      </c>
      <c r="Q13896" t="s">
        <v>41</v>
      </c>
    </row>
    <row r="13897" spans="1:17" x14ac:dyDescent="0.2">
      <c r="A13897" s="2">
        <v>40629</v>
      </c>
      <c r="B13897" t="s">
        <v>890</v>
      </c>
      <c r="C13897" t="s">
        <v>404</v>
      </c>
      <c r="D13897" t="s">
        <v>36</v>
      </c>
      <c r="E13897" t="s">
        <v>36</v>
      </c>
      <c r="F13897">
        <v>123</v>
      </c>
      <c r="G13897">
        <v>191</v>
      </c>
      <c r="H13897">
        <v>0</v>
      </c>
      <c r="I13897">
        <v>0</v>
      </c>
      <c r="J13897">
        <v>3</v>
      </c>
      <c r="K13897">
        <v>0</v>
      </c>
      <c r="L13897" t="s">
        <v>62</v>
      </c>
      <c r="M13897" t="s">
        <v>920</v>
      </c>
      <c r="N13897" t="s">
        <v>890</v>
      </c>
      <c r="O13897" t="s">
        <v>22</v>
      </c>
      <c r="P13897" t="s">
        <v>23</v>
      </c>
      <c r="Q13897" t="s">
        <v>24</v>
      </c>
    </row>
    <row r="13898" spans="1:17" x14ac:dyDescent="0.2">
      <c r="A13898" s="2">
        <v>40629</v>
      </c>
      <c r="B13898" t="s">
        <v>136</v>
      </c>
      <c r="C13898" t="s">
        <v>471</v>
      </c>
      <c r="D13898" t="s">
        <v>36</v>
      </c>
      <c r="E13898" t="s">
        <v>36</v>
      </c>
      <c r="F13898">
        <v>25</v>
      </c>
      <c r="G13898">
        <v>80</v>
      </c>
      <c r="H13898">
        <v>0</v>
      </c>
      <c r="I13898">
        <v>0</v>
      </c>
      <c r="J13898">
        <v>2</v>
      </c>
      <c r="K13898">
        <v>1</v>
      </c>
      <c r="L13898" t="s">
        <v>62</v>
      </c>
      <c r="M13898" t="s">
        <v>220</v>
      </c>
      <c r="N13898" t="s">
        <v>199</v>
      </c>
      <c r="O13898" t="s">
        <v>122</v>
      </c>
      <c r="P13898" t="s">
        <v>23</v>
      </c>
      <c r="Q13898" t="s">
        <v>24</v>
      </c>
    </row>
    <row r="13899" spans="1:17" x14ac:dyDescent="0.2">
      <c r="A13899" s="2">
        <v>40629</v>
      </c>
      <c r="B13899" t="s">
        <v>378</v>
      </c>
      <c r="C13899" t="s">
        <v>34</v>
      </c>
      <c r="D13899" t="s">
        <v>36</v>
      </c>
      <c r="E13899" t="s">
        <v>36</v>
      </c>
      <c r="F13899">
        <v>156</v>
      </c>
      <c r="G13899">
        <v>45</v>
      </c>
      <c r="H13899">
        <v>0</v>
      </c>
      <c r="I13899">
        <v>0</v>
      </c>
      <c r="J13899">
        <v>1</v>
      </c>
      <c r="K13899">
        <v>1</v>
      </c>
      <c r="L13899" t="s">
        <v>62</v>
      </c>
      <c r="M13899" t="s">
        <v>379</v>
      </c>
      <c r="N13899" t="s">
        <v>378</v>
      </c>
      <c r="O13899" t="s">
        <v>22</v>
      </c>
      <c r="P13899" t="s">
        <v>23</v>
      </c>
      <c r="Q13899" t="s">
        <v>30</v>
      </c>
    </row>
    <row r="13900" spans="1:17" x14ac:dyDescent="0.2">
      <c r="A13900" s="2">
        <v>40629</v>
      </c>
      <c r="B13900" t="s">
        <v>296</v>
      </c>
      <c r="C13900" t="s">
        <v>138</v>
      </c>
      <c r="D13900" t="s">
        <v>36</v>
      </c>
      <c r="E13900" t="s">
        <v>36</v>
      </c>
      <c r="F13900">
        <v>93</v>
      </c>
      <c r="G13900">
        <v>97</v>
      </c>
      <c r="H13900">
        <v>0</v>
      </c>
      <c r="I13900">
        <v>0</v>
      </c>
      <c r="J13900">
        <v>0</v>
      </c>
      <c r="K13900">
        <v>2</v>
      </c>
      <c r="L13900" t="s">
        <v>62</v>
      </c>
      <c r="M13900" t="s">
        <v>399</v>
      </c>
      <c r="N13900" t="s">
        <v>296</v>
      </c>
      <c r="O13900" t="s">
        <v>22</v>
      </c>
      <c r="P13900" t="s">
        <v>23</v>
      </c>
      <c r="Q13900" t="s">
        <v>41</v>
      </c>
    </row>
    <row r="13901" spans="1:17" x14ac:dyDescent="0.2">
      <c r="A13901" s="2">
        <v>40629</v>
      </c>
      <c r="B13901" t="s">
        <v>237</v>
      </c>
      <c r="C13901" t="s">
        <v>35</v>
      </c>
      <c r="D13901" t="s">
        <v>36</v>
      </c>
      <c r="E13901" t="s">
        <v>36</v>
      </c>
      <c r="F13901">
        <v>104</v>
      </c>
      <c r="G13901">
        <v>122</v>
      </c>
      <c r="H13901">
        <v>0</v>
      </c>
      <c r="I13901">
        <v>0</v>
      </c>
      <c r="J13901">
        <v>3</v>
      </c>
      <c r="K13901">
        <v>1</v>
      </c>
      <c r="L13901" t="s">
        <v>62</v>
      </c>
      <c r="M13901" t="s">
        <v>366</v>
      </c>
      <c r="N13901" t="s">
        <v>237</v>
      </c>
      <c r="O13901" t="s">
        <v>22</v>
      </c>
      <c r="P13901" t="s">
        <v>23</v>
      </c>
      <c r="Q13901" t="s">
        <v>24</v>
      </c>
    </row>
    <row r="13902" spans="1:17" x14ac:dyDescent="0.2">
      <c r="A13902" s="2">
        <v>40629</v>
      </c>
      <c r="B13902" t="s">
        <v>135</v>
      </c>
      <c r="C13902" t="s">
        <v>374</v>
      </c>
      <c r="D13902" t="s">
        <v>36</v>
      </c>
      <c r="E13902" t="s">
        <v>36</v>
      </c>
      <c r="F13902">
        <v>39</v>
      </c>
      <c r="G13902">
        <v>124</v>
      </c>
      <c r="H13902">
        <v>0</v>
      </c>
      <c r="I13902">
        <v>0</v>
      </c>
      <c r="J13902">
        <v>4</v>
      </c>
      <c r="K13902">
        <v>0</v>
      </c>
      <c r="L13902" t="s">
        <v>62</v>
      </c>
      <c r="M13902" t="s">
        <v>1082</v>
      </c>
      <c r="N13902" t="s">
        <v>135</v>
      </c>
      <c r="O13902" t="s">
        <v>22</v>
      </c>
      <c r="P13902" t="s">
        <v>23</v>
      </c>
      <c r="Q13902" t="s">
        <v>24</v>
      </c>
    </row>
    <row r="13903" spans="1:17" x14ac:dyDescent="0.2">
      <c r="A13903" s="2">
        <v>40629</v>
      </c>
      <c r="B13903" t="s">
        <v>462</v>
      </c>
      <c r="C13903" t="s">
        <v>602</v>
      </c>
      <c r="D13903" t="s">
        <v>115</v>
      </c>
      <c r="E13903" t="s">
        <v>115</v>
      </c>
      <c r="F13903">
        <v>173</v>
      </c>
      <c r="G13903">
        <v>148</v>
      </c>
      <c r="H13903">
        <v>0</v>
      </c>
      <c r="I13903">
        <v>0</v>
      </c>
      <c r="J13903">
        <v>2</v>
      </c>
      <c r="K13903">
        <v>2</v>
      </c>
      <c r="L13903" t="s">
        <v>28</v>
      </c>
      <c r="M13903" t="s">
        <v>461</v>
      </c>
      <c r="N13903" t="s">
        <v>462</v>
      </c>
      <c r="O13903" t="s">
        <v>22</v>
      </c>
      <c r="P13903" t="s">
        <v>23</v>
      </c>
      <c r="Q13903" t="s">
        <v>30</v>
      </c>
    </row>
    <row r="13904" spans="1:17" x14ac:dyDescent="0.2">
      <c r="A13904" s="2">
        <v>40629</v>
      </c>
      <c r="B13904" t="s">
        <v>453</v>
      </c>
      <c r="C13904" t="s">
        <v>222</v>
      </c>
      <c r="D13904" t="s">
        <v>27</v>
      </c>
      <c r="E13904" t="s">
        <v>27</v>
      </c>
      <c r="F13904">
        <v>119</v>
      </c>
      <c r="G13904">
        <v>94</v>
      </c>
      <c r="H13904">
        <v>0</v>
      </c>
      <c r="I13904">
        <v>0</v>
      </c>
      <c r="J13904">
        <v>0</v>
      </c>
      <c r="K13904">
        <v>0</v>
      </c>
      <c r="L13904" t="s">
        <v>28</v>
      </c>
      <c r="M13904" t="s">
        <v>482</v>
      </c>
      <c r="N13904" t="s">
        <v>453</v>
      </c>
      <c r="O13904" t="s">
        <v>22</v>
      </c>
      <c r="P13904" t="s">
        <v>23</v>
      </c>
      <c r="Q13904" t="s">
        <v>30</v>
      </c>
    </row>
    <row r="13905" spans="1:17" x14ac:dyDescent="0.2">
      <c r="A13905" s="2">
        <v>40629</v>
      </c>
      <c r="B13905" t="s">
        <v>380</v>
      </c>
      <c r="C13905" t="s">
        <v>46</v>
      </c>
      <c r="D13905" t="s">
        <v>36</v>
      </c>
      <c r="E13905" t="s">
        <v>36</v>
      </c>
      <c r="F13905">
        <v>106</v>
      </c>
      <c r="G13905">
        <v>159</v>
      </c>
      <c r="H13905">
        <v>0</v>
      </c>
      <c r="I13905">
        <v>0</v>
      </c>
      <c r="J13905">
        <v>3</v>
      </c>
      <c r="K13905">
        <v>0</v>
      </c>
      <c r="L13905" t="s">
        <v>62</v>
      </c>
      <c r="M13905" t="s">
        <v>918</v>
      </c>
      <c r="N13905" t="s">
        <v>380</v>
      </c>
      <c r="O13905" t="s">
        <v>22</v>
      </c>
      <c r="P13905" t="s">
        <v>23</v>
      </c>
      <c r="Q13905" t="s">
        <v>24</v>
      </c>
    </row>
    <row r="13906" spans="1:17" x14ac:dyDescent="0.2">
      <c r="A13906" s="2">
        <v>40630</v>
      </c>
      <c r="B13906" t="s">
        <v>555</v>
      </c>
      <c r="C13906" t="s">
        <v>17</v>
      </c>
      <c r="D13906" t="s">
        <v>27</v>
      </c>
      <c r="E13906" t="s">
        <v>19</v>
      </c>
      <c r="F13906">
        <v>125</v>
      </c>
      <c r="G13906">
        <v>98</v>
      </c>
      <c r="H13906">
        <v>0</v>
      </c>
      <c r="I13906">
        <v>0</v>
      </c>
      <c r="J13906">
        <v>1</v>
      </c>
      <c r="K13906">
        <v>1</v>
      </c>
      <c r="L13906" t="s">
        <v>28</v>
      </c>
      <c r="M13906" t="s">
        <v>938</v>
      </c>
      <c r="N13906" t="s">
        <v>555</v>
      </c>
      <c r="O13906" t="s">
        <v>22</v>
      </c>
      <c r="P13906" t="s">
        <v>23</v>
      </c>
      <c r="Q13906" t="s">
        <v>30</v>
      </c>
    </row>
    <row r="13907" spans="1:17" x14ac:dyDescent="0.2">
      <c r="A13907" s="2">
        <v>40631</v>
      </c>
      <c r="B13907" t="s">
        <v>317</v>
      </c>
      <c r="C13907" t="s">
        <v>56</v>
      </c>
      <c r="D13907" t="s">
        <v>50</v>
      </c>
      <c r="E13907" t="s">
        <v>27</v>
      </c>
      <c r="F13907">
        <v>37</v>
      </c>
      <c r="G13907">
        <v>84</v>
      </c>
      <c r="H13907">
        <v>0</v>
      </c>
      <c r="I13907">
        <v>0</v>
      </c>
      <c r="J13907">
        <v>0</v>
      </c>
      <c r="K13907">
        <v>1</v>
      </c>
      <c r="L13907" t="s">
        <v>28</v>
      </c>
      <c r="M13907" t="s">
        <v>767</v>
      </c>
      <c r="N13907" t="s">
        <v>180</v>
      </c>
      <c r="O13907" t="s">
        <v>122</v>
      </c>
      <c r="P13907" t="s">
        <v>23</v>
      </c>
      <c r="Q13907" t="s">
        <v>41</v>
      </c>
    </row>
    <row r="13908" spans="1:17" x14ac:dyDescent="0.2">
      <c r="A13908" s="2">
        <v>40631</v>
      </c>
      <c r="B13908" t="s">
        <v>147</v>
      </c>
      <c r="C13908" t="s">
        <v>386</v>
      </c>
      <c r="D13908" t="s">
        <v>50</v>
      </c>
      <c r="E13908" t="s">
        <v>50</v>
      </c>
      <c r="F13908">
        <v>62</v>
      </c>
      <c r="G13908">
        <v>100</v>
      </c>
      <c r="H13908">
        <v>0</v>
      </c>
      <c r="I13908">
        <v>0</v>
      </c>
      <c r="J13908">
        <v>4</v>
      </c>
      <c r="K13908">
        <v>1</v>
      </c>
      <c r="L13908" t="s">
        <v>291</v>
      </c>
      <c r="M13908" t="s">
        <v>148</v>
      </c>
      <c r="N13908" t="s">
        <v>147</v>
      </c>
      <c r="O13908" t="s">
        <v>22</v>
      </c>
      <c r="P13908" t="s">
        <v>23</v>
      </c>
      <c r="Q13908" t="s">
        <v>24</v>
      </c>
    </row>
    <row r="13909" spans="1:17" x14ac:dyDescent="0.2">
      <c r="A13909" s="2">
        <v>40631</v>
      </c>
      <c r="B13909" t="s">
        <v>182</v>
      </c>
      <c r="C13909" t="s">
        <v>304</v>
      </c>
      <c r="D13909" t="s">
        <v>115</v>
      </c>
      <c r="E13909" t="s">
        <v>27</v>
      </c>
      <c r="F13909">
        <v>76</v>
      </c>
      <c r="G13909">
        <v>38</v>
      </c>
      <c r="H13909">
        <v>0</v>
      </c>
      <c r="I13909">
        <v>0</v>
      </c>
      <c r="J13909">
        <v>3</v>
      </c>
      <c r="K13909">
        <v>0</v>
      </c>
      <c r="L13909" t="s">
        <v>28</v>
      </c>
      <c r="M13909" t="s">
        <v>1070</v>
      </c>
      <c r="N13909" t="s">
        <v>182</v>
      </c>
      <c r="O13909" t="s">
        <v>22</v>
      </c>
      <c r="P13909" t="s">
        <v>23</v>
      </c>
      <c r="Q13909" t="s">
        <v>24</v>
      </c>
    </row>
    <row r="13910" spans="1:17" x14ac:dyDescent="0.2">
      <c r="A13910" s="2">
        <v>40631</v>
      </c>
      <c r="B13910" t="s">
        <v>43</v>
      </c>
      <c r="C13910" t="s">
        <v>107</v>
      </c>
      <c r="D13910" t="s">
        <v>19</v>
      </c>
      <c r="E13910" t="s">
        <v>19</v>
      </c>
      <c r="F13910">
        <v>50</v>
      </c>
      <c r="G13910">
        <v>14</v>
      </c>
      <c r="H13910">
        <v>0</v>
      </c>
      <c r="I13910">
        <v>0</v>
      </c>
      <c r="J13910">
        <v>0</v>
      </c>
      <c r="K13910">
        <v>2</v>
      </c>
      <c r="L13910" t="s">
        <v>28</v>
      </c>
      <c r="M13910" t="s">
        <v>1471</v>
      </c>
      <c r="N13910" t="s">
        <v>126</v>
      </c>
      <c r="O13910" t="s">
        <v>122</v>
      </c>
      <c r="P13910" t="s">
        <v>23</v>
      </c>
      <c r="Q13910" t="s">
        <v>41</v>
      </c>
    </row>
    <row r="13911" spans="1:17" x14ac:dyDescent="0.2">
      <c r="A13911" s="2">
        <v>40631</v>
      </c>
      <c r="B13911" t="s">
        <v>131</v>
      </c>
      <c r="C13911" t="s">
        <v>39</v>
      </c>
      <c r="D13911" t="s">
        <v>27</v>
      </c>
      <c r="E13911" t="s">
        <v>19</v>
      </c>
      <c r="F13911">
        <v>53</v>
      </c>
      <c r="G13911">
        <v>4</v>
      </c>
      <c r="H13911">
        <v>0</v>
      </c>
      <c r="I13911">
        <v>0</v>
      </c>
      <c r="J13911">
        <v>0</v>
      </c>
      <c r="K13911">
        <v>0</v>
      </c>
      <c r="L13911" t="s">
        <v>28</v>
      </c>
      <c r="M13911" t="s">
        <v>637</v>
      </c>
      <c r="N13911" t="s">
        <v>131</v>
      </c>
      <c r="O13911" t="s">
        <v>22</v>
      </c>
      <c r="P13911" t="s">
        <v>23</v>
      </c>
      <c r="Q13911" t="s">
        <v>30</v>
      </c>
    </row>
    <row r="13912" spans="1:17" x14ac:dyDescent="0.2">
      <c r="A13912" s="2">
        <v>40631</v>
      </c>
      <c r="B13912" t="s">
        <v>454</v>
      </c>
      <c r="C13912" t="s">
        <v>531</v>
      </c>
      <c r="D13912" t="s">
        <v>27</v>
      </c>
      <c r="E13912" t="s">
        <v>27</v>
      </c>
      <c r="F13912">
        <v>64</v>
      </c>
      <c r="G13912">
        <v>68</v>
      </c>
      <c r="H13912">
        <v>0</v>
      </c>
      <c r="I13912">
        <v>0</v>
      </c>
      <c r="J13912">
        <v>0</v>
      </c>
      <c r="K13912">
        <v>2</v>
      </c>
      <c r="L13912" t="s">
        <v>28</v>
      </c>
      <c r="M13912" t="s">
        <v>900</v>
      </c>
      <c r="N13912" t="s">
        <v>454</v>
      </c>
      <c r="O13912" t="s">
        <v>22</v>
      </c>
      <c r="P13912" t="s">
        <v>23</v>
      </c>
      <c r="Q13912" t="s">
        <v>41</v>
      </c>
    </row>
    <row r="13913" spans="1:17" x14ac:dyDescent="0.2">
      <c r="A13913" s="2">
        <v>40631</v>
      </c>
      <c r="B13913" t="s">
        <v>145</v>
      </c>
      <c r="C13913" t="s">
        <v>87</v>
      </c>
      <c r="D13913" t="s">
        <v>50</v>
      </c>
      <c r="E13913" t="s">
        <v>50</v>
      </c>
      <c r="F13913">
        <v>91</v>
      </c>
      <c r="G13913">
        <v>47</v>
      </c>
      <c r="H13913">
        <v>0</v>
      </c>
      <c r="I13913">
        <v>0</v>
      </c>
      <c r="J13913">
        <v>0</v>
      </c>
      <c r="K13913">
        <v>1</v>
      </c>
      <c r="L13913" t="s">
        <v>28</v>
      </c>
      <c r="M13913" t="s">
        <v>433</v>
      </c>
      <c r="N13913" t="s">
        <v>145</v>
      </c>
      <c r="O13913" t="s">
        <v>22</v>
      </c>
      <c r="P13913" t="s">
        <v>23</v>
      </c>
      <c r="Q13913" t="s">
        <v>41</v>
      </c>
    </row>
    <row r="13914" spans="1:17" x14ac:dyDescent="0.2">
      <c r="A13914" s="2">
        <v>40631</v>
      </c>
      <c r="B13914" t="s">
        <v>293</v>
      </c>
      <c r="C13914" t="s">
        <v>174</v>
      </c>
      <c r="D13914" t="s">
        <v>50</v>
      </c>
      <c r="E13914" t="s">
        <v>50</v>
      </c>
      <c r="F13914">
        <v>31</v>
      </c>
      <c r="G13914">
        <v>143</v>
      </c>
      <c r="H13914">
        <v>0</v>
      </c>
      <c r="I13914">
        <v>0</v>
      </c>
      <c r="J13914">
        <v>2</v>
      </c>
      <c r="K13914">
        <v>0</v>
      </c>
      <c r="L13914" t="s">
        <v>291</v>
      </c>
      <c r="M13914" t="s">
        <v>1472</v>
      </c>
      <c r="N13914" t="s">
        <v>293</v>
      </c>
      <c r="O13914" t="s">
        <v>22</v>
      </c>
      <c r="P13914" t="s">
        <v>23</v>
      </c>
      <c r="Q13914" t="s">
        <v>24</v>
      </c>
    </row>
    <row r="13915" spans="1:17" x14ac:dyDescent="0.2">
      <c r="A13915" s="2">
        <v>40631</v>
      </c>
      <c r="B13915" t="s">
        <v>31</v>
      </c>
      <c r="C13915" t="s">
        <v>42</v>
      </c>
      <c r="D13915" t="s">
        <v>19</v>
      </c>
      <c r="E13915" t="s">
        <v>19</v>
      </c>
      <c r="F13915">
        <v>49</v>
      </c>
      <c r="G13915">
        <v>59</v>
      </c>
      <c r="H13915">
        <v>0</v>
      </c>
      <c r="I13915">
        <v>0</v>
      </c>
      <c r="J13915">
        <v>0</v>
      </c>
      <c r="K13915">
        <v>0</v>
      </c>
      <c r="L13915" t="s">
        <v>28</v>
      </c>
      <c r="M13915" t="s">
        <v>1471</v>
      </c>
      <c r="N13915" t="s">
        <v>126</v>
      </c>
      <c r="O13915" t="s">
        <v>122</v>
      </c>
      <c r="P13915" t="s">
        <v>23</v>
      </c>
      <c r="Q13915" t="s">
        <v>30</v>
      </c>
    </row>
    <row r="13916" spans="1:17" x14ac:dyDescent="0.2">
      <c r="A13916" s="2">
        <v>40631</v>
      </c>
      <c r="B13916" t="s">
        <v>210</v>
      </c>
      <c r="C13916" t="s">
        <v>185</v>
      </c>
      <c r="D13916" t="s">
        <v>27</v>
      </c>
      <c r="E13916" t="s">
        <v>27</v>
      </c>
      <c r="F13916">
        <v>92</v>
      </c>
      <c r="G13916">
        <v>48</v>
      </c>
      <c r="H13916">
        <v>0</v>
      </c>
      <c r="I13916">
        <v>0</v>
      </c>
      <c r="J13916">
        <v>2</v>
      </c>
      <c r="K13916">
        <v>3</v>
      </c>
      <c r="L13916" t="s">
        <v>28</v>
      </c>
      <c r="M13916" t="s">
        <v>557</v>
      </c>
      <c r="N13916" t="s">
        <v>210</v>
      </c>
      <c r="O13916" t="s">
        <v>22</v>
      </c>
      <c r="P13916" t="s">
        <v>23</v>
      </c>
      <c r="Q13916" t="s">
        <v>41</v>
      </c>
    </row>
    <row r="13917" spans="1:17" x14ac:dyDescent="0.2">
      <c r="A13917" s="2">
        <v>40631</v>
      </c>
      <c r="B13917" t="s">
        <v>89</v>
      </c>
      <c r="C13917" t="s">
        <v>199</v>
      </c>
      <c r="D13917" t="s">
        <v>50</v>
      </c>
      <c r="E13917" t="s">
        <v>36</v>
      </c>
      <c r="F13917">
        <v>6</v>
      </c>
      <c r="G13917">
        <v>16</v>
      </c>
      <c r="H13917">
        <v>0</v>
      </c>
      <c r="I13917">
        <v>0</v>
      </c>
      <c r="J13917">
        <v>1</v>
      </c>
      <c r="K13917">
        <v>1</v>
      </c>
      <c r="L13917" t="s">
        <v>28</v>
      </c>
      <c r="M13917" t="s">
        <v>91</v>
      </c>
      <c r="N13917" t="s">
        <v>89</v>
      </c>
      <c r="O13917" t="s">
        <v>22</v>
      </c>
      <c r="P13917" t="s">
        <v>23</v>
      </c>
      <c r="Q13917" t="s">
        <v>30</v>
      </c>
    </row>
    <row r="13918" spans="1:17" x14ac:dyDescent="0.2">
      <c r="A13918" s="2">
        <v>40631</v>
      </c>
      <c r="B13918" t="s">
        <v>802</v>
      </c>
      <c r="C13918" t="s">
        <v>196</v>
      </c>
      <c r="D13918" t="s">
        <v>36</v>
      </c>
      <c r="E13918" t="s">
        <v>36</v>
      </c>
      <c r="F13918">
        <v>148</v>
      </c>
      <c r="G13918">
        <v>107</v>
      </c>
      <c r="H13918">
        <v>0</v>
      </c>
      <c r="I13918">
        <v>0</v>
      </c>
      <c r="J13918">
        <v>1</v>
      </c>
      <c r="K13918">
        <v>0</v>
      </c>
      <c r="L13918" t="s">
        <v>28</v>
      </c>
      <c r="M13918" t="s">
        <v>916</v>
      </c>
      <c r="N13918" t="s">
        <v>802</v>
      </c>
      <c r="O13918" t="s">
        <v>22</v>
      </c>
      <c r="P13918" t="s">
        <v>23</v>
      </c>
      <c r="Q13918" t="s">
        <v>24</v>
      </c>
    </row>
    <row r="13919" spans="1:17" x14ac:dyDescent="0.2">
      <c r="A13919" s="2">
        <v>40631</v>
      </c>
      <c r="B13919" t="s">
        <v>81</v>
      </c>
      <c r="C13919" t="s">
        <v>1204</v>
      </c>
      <c r="D13919" t="s">
        <v>50</v>
      </c>
      <c r="E13919" t="s">
        <v>50</v>
      </c>
      <c r="F13919">
        <v>82</v>
      </c>
      <c r="G13919">
        <v>21</v>
      </c>
      <c r="H13919">
        <v>0</v>
      </c>
      <c r="I13919">
        <v>0</v>
      </c>
      <c r="J13919">
        <v>1</v>
      </c>
      <c r="K13919">
        <v>1</v>
      </c>
      <c r="L13919" t="s">
        <v>291</v>
      </c>
      <c r="M13919" t="s">
        <v>83</v>
      </c>
      <c r="N13919" t="s">
        <v>81</v>
      </c>
      <c r="O13919" t="s">
        <v>22</v>
      </c>
      <c r="P13919" t="s">
        <v>23</v>
      </c>
      <c r="Q13919" t="s">
        <v>30</v>
      </c>
    </row>
    <row r="13920" spans="1:17" x14ac:dyDescent="0.2">
      <c r="A13920" s="2">
        <v>40631</v>
      </c>
      <c r="B13920" t="s">
        <v>67</v>
      </c>
      <c r="C13920" t="s">
        <v>274</v>
      </c>
      <c r="D13920" t="s">
        <v>50</v>
      </c>
      <c r="E13920" t="s">
        <v>50</v>
      </c>
      <c r="F13920">
        <v>18</v>
      </c>
      <c r="G13920">
        <v>8</v>
      </c>
      <c r="H13920">
        <v>0</v>
      </c>
      <c r="I13920">
        <v>0</v>
      </c>
      <c r="J13920">
        <v>0</v>
      </c>
      <c r="K13920">
        <v>0</v>
      </c>
      <c r="L13920" t="s">
        <v>28</v>
      </c>
      <c r="M13920" t="s">
        <v>769</v>
      </c>
      <c r="N13920" t="s">
        <v>67</v>
      </c>
      <c r="O13920" t="s">
        <v>22</v>
      </c>
      <c r="P13920" t="s">
        <v>23</v>
      </c>
      <c r="Q13920" t="s">
        <v>30</v>
      </c>
    </row>
    <row r="13921" spans="1:17" x14ac:dyDescent="0.2">
      <c r="A13921" s="2">
        <v>40631</v>
      </c>
      <c r="B13921" t="s">
        <v>129</v>
      </c>
      <c r="C13921" t="s">
        <v>55</v>
      </c>
      <c r="D13921" t="s">
        <v>50</v>
      </c>
      <c r="E13921" t="s">
        <v>57</v>
      </c>
      <c r="F13921">
        <v>3</v>
      </c>
      <c r="G13921">
        <v>20</v>
      </c>
      <c r="H13921">
        <v>0</v>
      </c>
      <c r="I13921">
        <v>0</v>
      </c>
      <c r="J13921">
        <v>1</v>
      </c>
      <c r="K13921">
        <v>2</v>
      </c>
      <c r="L13921" t="s">
        <v>28</v>
      </c>
      <c r="M13921" t="s">
        <v>1181</v>
      </c>
      <c r="N13921" t="s">
        <v>129</v>
      </c>
      <c r="O13921" t="s">
        <v>22</v>
      </c>
      <c r="P13921" t="s">
        <v>23</v>
      </c>
      <c r="Q13921" t="s">
        <v>41</v>
      </c>
    </row>
    <row r="13922" spans="1:17" x14ac:dyDescent="0.2">
      <c r="A13922" s="2">
        <v>40631</v>
      </c>
      <c r="B13922" t="s">
        <v>153</v>
      </c>
      <c r="C13922" t="s">
        <v>90</v>
      </c>
      <c r="D13922" t="s">
        <v>50</v>
      </c>
      <c r="E13922" t="s">
        <v>50</v>
      </c>
      <c r="F13922">
        <v>10</v>
      </c>
      <c r="G13922">
        <v>70</v>
      </c>
      <c r="H13922">
        <v>0</v>
      </c>
      <c r="I13922">
        <v>0</v>
      </c>
      <c r="J13922">
        <v>0</v>
      </c>
      <c r="K13922">
        <v>0</v>
      </c>
      <c r="L13922" t="s">
        <v>28</v>
      </c>
      <c r="M13922" t="s">
        <v>307</v>
      </c>
      <c r="N13922" t="s">
        <v>153</v>
      </c>
      <c r="O13922" t="s">
        <v>22</v>
      </c>
      <c r="P13922" t="s">
        <v>23</v>
      </c>
      <c r="Q13922" t="s">
        <v>30</v>
      </c>
    </row>
    <row r="13923" spans="1:17" x14ac:dyDescent="0.2">
      <c r="A13923" s="2">
        <v>40631</v>
      </c>
      <c r="B13923" t="s">
        <v>98</v>
      </c>
      <c r="C13923" t="s">
        <v>18</v>
      </c>
      <c r="D13923" t="s">
        <v>50</v>
      </c>
      <c r="E13923" t="s">
        <v>19</v>
      </c>
      <c r="F13923">
        <v>34</v>
      </c>
      <c r="G13923">
        <v>7</v>
      </c>
      <c r="H13923">
        <v>0</v>
      </c>
      <c r="I13923">
        <v>0</v>
      </c>
      <c r="J13923">
        <v>2</v>
      </c>
      <c r="K13923">
        <v>3</v>
      </c>
      <c r="L13923" t="s">
        <v>28</v>
      </c>
      <c r="M13923" t="s">
        <v>99</v>
      </c>
      <c r="N13923" t="s">
        <v>98</v>
      </c>
      <c r="O13923" t="s">
        <v>22</v>
      </c>
      <c r="P13923" t="s">
        <v>23</v>
      </c>
      <c r="Q13923" t="s">
        <v>41</v>
      </c>
    </row>
    <row r="13924" spans="1:17" x14ac:dyDescent="0.2">
      <c r="A13924" s="2">
        <v>40631</v>
      </c>
      <c r="B13924" t="s">
        <v>123</v>
      </c>
      <c r="C13924" t="s">
        <v>345</v>
      </c>
      <c r="D13924" t="s">
        <v>50</v>
      </c>
      <c r="E13924" t="s">
        <v>50</v>
      </c>
      <c r="F13924">
        <v>58</v>
      </c>
      <c r="G13924">
        <v>72</v>
      </c>
      <c r="H13924">
        <v>0</v>
      </c>
      <c r="I13924">
        <v>0</v>
      </c>
      <c r="J13924">
        <v>1</v>
      </c>
      <c r="K13924">
        <v>0</v>
      </c>
      <c r="L13924" t="s">
        <v>291</v>
      </c>
      <c r="M13924" t="s">
        <v>528</v>
      </c>
      <c r="N13924" t="s">
        <v>123</v>
      </c>
      <c r="O13924" t="s">
        <v>22</v>
      </c>
      <c r="P13924" t="s">
        <v>23</v>
      </c>
      <c r="Q13924" t="s">
        <v>24</v>
      </c>
    </row>
    <row r="13925" spans="1:17" x14ac:dyDescent="0.2">
      <c r="A13925" s="2">
        <v>40631</v>
      </c>
      <c r="B13925" t="s">
        <v>177</v>
      </c>
      <c r="C13925" t="s">
        <v>163</v>
      </c>
      <c r="D13925" t="s">
        <v>115</v>
      </c>
      <c r="E13925" t="s">
        <v>115</v>
      </c>
      <c r="F13925">
        <v>80</v>
      </c>
      <c r="G13925">
        <v>113</v>
      </c>
      <c r="H13925">
        <v>0</v>
      </c>
      <c r="I13925">
        <v>0</v>
      </c>
      <c r="J13925">
        <v>1</v>
      </c>
      <c r="K13925">
        <v>1</v>
      </c>
      <c r="L13925" t="s">
        <v>28</v>
      </c>
      <c r="M13925" t="s">
        <v>243</v>
      </c>
      <c r="N13925" t="s">
        <v>176</v>
      </c>
      <c r="O13925" t="s">
        <v>122</v>
      </c>
      <c r="P13925" t="s">
        <v>23</v>
      </c>
      <c r="Q13925" t="s">
        <v>30</v>
      </c>
    </row>
    <row r="13926" spans="1:17" x14ac:dyDescent="0.2">
      <c r="A13926" s="2">
        <v>40631</v>
      </c>
      <c r="B13926" t="s">
        <v>301</v>
      </c>
      <c r="C13926" t="s">
        <v>164</v>
      </c>
      <c r="D13926" t="s">
        <v>115</v>
      </c>
      <c r="E13926" t="s">
        <v>115</v>
      </c>
      <c r="F13926">
        <v>103</v>
      </c>
      <c r="G13926">
        <v>88</v>
      </c>
      <c r="H13926">
        <v>0</v>
      </c>
      <c r="I13926">
        <v>0</v>
      </c>
      <c r="J13926">
        <v>1</v>
      </c>
      <c r="K13926">
        <v>0</v>
      </c>
      <c r="L13926" t="s">
        <v>28</v>
      </c>
      <c r="M13926" t="s">
        <v>243</v>
      </c>
      <c r="N13926" t="s">
        <v>176</v>
      </c>
      <c r="O13926" t="s">
        <v>122</v>
      </c>
      <c r="P13926" t="s">
        <v>23</v>
      </c>
      <c r="Q13926" t="s">
        <v>24</v>
      </c>
    </row>
    <row r="13927" spans="1:17" x14ac:dyDescent="0.2">
      <c r="A13927" s="2">
        <v>40631</v>
      </c>
      <c r="B13927" t="s">
        <v>73</v>
      </c>
      <c r="C13927" t="s">
        <v>106</v>
      </c>
      <c r="D13927" t="s">
        <v>50</v>
      </c>
      <c r="E13927" t="s">
        <v>50</v>
      </c>
      <c r="F13927">
        <v>54</v>
      </c>
      <c r="G13927">
        <v>1</v>
      </c>
      <c r="H13927">
        <v>0</v>
      </c>
      <c r="I13927">
        <v>0</v>
      </c>
      <c r="J13927">
        <v>1</v>
      </c>
      <c r="K13927">
        <v>3</v>
      </c>
      <c r="L13927" t="s">
        <v>291</v>
      </c>
      <c r="M13927" t="s">
        <v>806</v>
      </c>
      <c r="N13927" t="s">
        <v>73</v>
      </c>
      <c r="O13927" t="s">
        <v>22</v>
      </c>
      <c r="P13927" t="s">
        <v>23</v>
      </c>
      <c r="Q13927" t="s">
        <v>41</v>
      </c>
    </row>
    <row r="13928" spans="1:17" x14ac:dyDescent="0.2">
      <c r="A13928" s="2">
        <v>40631</v>
      </c>
      <c r="B13928" t="s">
        <v>26</v>
      </c>
      <c r="C13928" t="s">
        <v>32</v>
      </c>
      <c r="D13928" t="s">
        <v>27</v>
      </c>
      <c r="E13928" t="s">
        <v>19</v>
      </c>
      <c r="F13928">
        <v>27</v>
      </c>
      <c r="G13928">
        <v>63</v>
      </c>
      <c r="H13928">
        <v>0</v>
      </c>
      <c r="I13928">
        <v>0</v>
      </c>
      <c r="J13928">
        <v>1</v>
      </c>
      <c r="K13928">
        <v>1</v>
      </c>
      <c r="L13928" t="s">
        <v>28</v>
      </c>
      <c r="M13928" t="s">
        <v>170</v>
      </c>
      <c r="N13928" t="s">
        <v>77</v>
      </c>
      <c r="O13928" t="s">
        <v>122</v>
      </c>
      <c r="P13928" t="s">
        <v>23</v>
      </c>
      <c r="Q13928" t="s">
        <v>30</v>
      </c>
    </row>
    <row r="13929" spans="1:17" x14ac:dyDescent="0.2">
      <c r="A13929" s="2">
        <v>40631</v>
      </c>
      <c r="B13929" t="s">
        <v>126</v>
      </c>
      <c r="C13929" t="s">
        <v>94</v>
      </c>
      <c r="D13929" t="s">
        <v>50</v>
      </c>
      <c r="E13929" t="s">
        <v>50</v>
      </c>
      <c r="F13929">
        <v>2</v>
      </c>
      <c r="G13929">
        <v>36</v>
      </c>
      <c r="H13929">
        <v>0</v>
      </c>
      <c r="I13929">
        <v>0</v>
      </c>
      <c r="J13929">
        <v>5</v>
      </c>
      <c r="K13929">
        <v>3</v>
      </c>
      <c r="L13929" t="s">
        <v>291</v>
      </c>
      <c r="M13929" t="s">
        <v>308</v>
      </c>
      <c r="N13929" t="s">
        <v>126</v>
      </c>
      <c r="O13929" t="s">
        <v>22</v>
      </c>
      <c r="P13929" t="s">
        <v>23</v>
      </c>
      <c r="Q13929" t="s">
        <v>24</v>
      </c>
    </row>
    <row r="13930" spans="1:17" x14ac:dyDescent="0.2">
      <c r="A13930" s="2">
        <v>40631</v>
      </c>
      <c r="B13930" t="s">
        <v>135</v>
      </c>
      <c r="C13930" t="s">
        <v>207</v>
      </c>
      <c r="D13930" t="s">
        <v>36</v>
      </c>
      <c r="E13930" t="s">
        <v>36</v>
      </c>
      <c r="F13930">
        <v>39</v>
      </c>
      <c r="G13930">
        <v>129</v>
      </c>
      <c r="H13930">
        <v>0</v>
      </c>
      <c r="I13930">
        <v>0</v>
      </c>
      <c r="J13930">
        <v>3</v>
      </c>
      <c r="K13930">
        <v>0</v>
      </c>
      <c r="L13930" t="s">
        <v>28</v>
      </c>
      <c r="M13930" t="s">
        <v>1082</v>
      </c>
      <c r="N13930" t="s">
        <v>135</v>
      </c>
      <c r="O13930" t="s">
        <v>22</v>
      </c>
      <c r="P13930" t="s">
        <v>23</v>
      </c>
      <c r="Q13930" t="s">
        <v>24</v>
      </c>
    </row>
    <row r="13931" spans="1:17" x14ac:dyDescent="0.2">
      <c r="A13931" s="2">
        <v>40631</v>
      </c>
      <c r="B13931" t="s">
        <v>100</v>
      </c>
      <c r="C13931" t="s">
        <v>249</v>
      </c>
      <c r="D13931" t="s">
        <v>50</v>
      </c>
      <c r="E13931" t="s">
        <v>50</v>
      </c>
      <c r="F13931">
        <v>40</v>
      </c>
      <c r="G13931">
        <v>17</v>
      </c>
      <c r="H13931">
        <v>0</v>
      </c>
      <c r="I13931">
        <v>0</v>
      </c>
      <c r="J13931">
        <v>0</v>
      </c>
      <c r="K13931">
        <v>0</v>
      </c>
      <c r="L13931" t="s">
        <v>291</v>
      </c>
      <c r="M13931" t="s">
        <v>102</v>
      </c>
      <c r="N13931" t="s">
        <v>100</v>
      </c>
      <c r="O13931" t="s">
        <v>22</v>
      </c>
      <c r="P13931" t="s">
        <v>23</v>
      </c>
      <c r="Q13931" t="s">
        <v>30</v>
      </c>
    </row>
    <row r="13932" spans="1:17" x14ac:dyDescent="0.2">
      <c r="A13932" s="2">
        <v>40631</v>
      </c>
      <c r="B13932" t="s">
        <v>239</v>
      </c>
      <c r="C13932" t="s">
        <v>128</v>
      </c>
      <c r="D13932" t="s">
        <v>115</v>
      </c>
      <c r="E13932" t="s">
        <v>36</v>
      </c>
      <c r="F13932">
        <v>110</v>
      </c>
      <c r="G13932">
        <v>44</v>
      </c>
      <c r="H13932">
        <v>0</v>
      </c>
      <c r="I13932">
        <v>0</v>
      </c>
      <c r="J13932">
        <v>2</v>
      </c>
      <c r="K13932">
        <v>1</v>
      </c>
      <c r="L13932" t="s">
        <v>28</v>
      </c>
      <c r="M13932" t="s">
        <v>240</v>
      </c>
      <c r="N13932" t="s">
        <v>239</v>
      </c>
      <c r="O13932" t="s">
        <v>22</v>
      </c>
      <c r="P13932" t="s">
        <v>23</v>
      </c>
      <c r="Q13932" t="s">
        <v>24</v>
      </c>
    </row>
    <row r="13933" spans="1:17" x14ac:dyDescent="0.2">
      <c r="A13933" s="2">
        <v>40631</v>
      </c>
      <c r="B13933" t="s">
        <v>82</v>
      </c>
      <c r="C13933" t="s">
        <v>70</v>
      </c>
      <c r="D13933" t="s">
        <v>50</v>
      </c>
      <c r="E13933" t="s">
        <v>50</v>
      </c>
      <c r="F13933">
        <v>9</v>
      </c>
      <c r="G13933">
        <v>78</v>
      </c>
      <c r="H13933">
        <v>0</v>
      </c>
      <c r="I13933">
        <v>0</v>
      </c>
      <c r="J13933">
        <v>2</v>
      </c>
      <c r="K13933">
        <v>0</v>
      </c>
      <c r="L13933" t="s">
        <v>28</v>
      </c>
      <c r="M13933" t="s">
        <v>1105</v>
      </c>
      <c r="N13933" t="s">
        <v>82</v>
      </c>
      <c r="O13933" t="s">
        <v>22</v>
      </c>
      <c r="P13933" t="s">
        <v>23</v>
      </c>
      <c r="Q13933" t="s">
        <v>24</v>
      </c>
    </row>
    <row r="13934" spans="1:17" x14ac:dyDescent="0.2">
      <c r="A13934" s="2">
        <v>40631</v>
      </c>
      <c r="B13934" t="s">
        <v>166</v>
      </c>
      <c r="C13934" t="s">
        <v>95</v>
      </c>
      <c r="D13934" t="s">
        <v>115</v>
      </c>
      <c r="E13934" t="s">
        <v>50</v>
      </c>
      <c r="F13934">
        <v>90</v>
      </c>
      <c r="G13934">
        <v>13</v>
      </c>
      <c r="H13934">
        <v>0</v>
      </c>
      <c r="I13934">
        <v>0</v>
      </c>
      <c r="J13934">
        <v>1</v>
      </c>
      <c r="K13934">
        <v>1</v>
      </c>
      <c r="L13934" t="s">
        <v>28</v>
      </c>
      <c r="M13934" t="s">
        <v>165</v>
      </c>
      <c r="N13934" t="s">
        <v>166</v>
      </c>
      <c r="O13934" t="s">
        <v>22</v>
      </c>
      <c r="P13934" t="s">
        <v>23</v>
      </c>
      <c r="Q13934" t="s">
        <v>30</v>
      </c>
    </row>
    <row r="13935" spans="1:17" x14ac:dyDescent="0.2">
      <c r="A13935" s="2">
        <v>40631</v>
      </c>
      <c r="B13935" t="s">
        <v>92</v>
      </c>
      <c r="C13935" t="s">
        <v>97</v>
      </c>
      <c r="D13935" t="s">
        <v>50</v>
      </c>
      <c r="E13935" t="s">
        <v>50</v>
      </c>
      <c r="F13935">
        <v>52</v>
      </c>
      <c r="G13935">
        <v>117</v>
      </c>
      <c r="H13935">
        <v>0</v>
      </c>
      <c r="I13935">
        <v>0</v>
      </c>
      <c r="J13935">
        <v>3</v>
      </c>
      <c r="K13935">
        <v>1</v>
      </c>
      <c r="L13935" t="s">
        <v>291</v>
      </c>
      <c r="M13935" t="s">
        <v>1264</v>
      </c>
      <c r="N13935" t="s">
        <v>92</v>
      </c>
      <c r="O13935" t="s">
        <v>22</v>
      </c>
      <c r="P13935" t="s">
        <v>23</v>
      </c>
      <c r="Q13935" t="s">
        <v>24</v>
      </c>
    </row>
    <row r="13936" spans="1:17" x14ac:dyDescent="0.2">
      <c r="A13936" s="2">
        <v>40631</v>
      </c>
      <c r="B13936" t="s">
        <v>244</v>
      </c>
      <c r="C13936" t="s">
        <v>72</v>
      </c>
      <c r="D13936" t="s">
        <v>50</v>
      </c>
      <c r="E13936" t="s">
        <v>50</v>
      </c>
      <c r="F13936">
        <v>22</v>
      </c>
      <c r="G13936">
        <v>28</v>
      </c>
      <c r="H13936">
        <v>0</v>
      </c>
      <c r="I13936">
        <v>0</v>
      </c>
      <c r="J13936">
        <v>1</v>
      </c>
      <c r="K13936">
        <v>2</v>
      </c>
      <c r="L13936" t="s">
        <v>28</v>
      </c>
      <c r="M13936" t="s">
        <v>597</v>
      </c>
      <c r="N13936" t="s">
        <v>244</v>
      </c>
      <c r="O13936" t="s">
        <v>22</v>
      </c>
      <c r="P13936" t="s">
        <v>23</v>
      </c>
      <c r="Q13936" t="s">
        <v>41</v>
      </c>
    </row>
    <row r="13937" spans="1:17" x14ac:dyDescent="0.2">
      <c r="A13937" s="2">
        <v>40631</v>
      </c>
      <c r="B13937" t="s">
        <v>462</v>
      </c>
      <c r="C13937" t="s">
        <v>602</v>
      </c>
      <c r="D13937" t="s">
        <v>115</v>
      </c>
      <c r="E13937" t="s">
        <v>115</v>
      </c>
      <c r="F13937">
        <v>173</v>
      </c>
      <c r="G13937">
        <v>148</v>
      </c>
      <c r="H13937">
        <v>0</v>
      </c>
      <c r="I13937">
        <v>0</v>
      </c>
      <c r="J13937">
        <v>0</v>
      </c>
      <c r="K13937">
        <v>2</v>
      </c>
      <c r="L13937" t="s">
        <v>28</v>
      </c>
      <c r="M13937" t="s">
        <v>461</v>
      </c>
      <c r="N13937" t="s">
        <v>462</v>
      </c>
      <c r="O13937" t="s">
        <v>22</v>
      </c>
      <c r="P13937" t="s">
        <v>23</v>
      </c>
      <c r="Q13937" t="s">
        <v>41</v>
      </c>
    </row>
    <row r="13938" spans="1:17" x14ac:dyDescent="0.2">
      <c r="A13938" s="2">
        <v>40631</v>
      </c>
      <c r="B13938" t="s">
        <v>52</v>
      </c>
      <c r="C13938" t="s">
        <v>384</v>
      </c>
      <c r="D13938" t="s">
        <v>50</v>
      </c>
      <c r="E13938" t="s">
        <v>50</v>
      </c>
      <c r="F13938">
        <v>30</v>
      </c>
      <c r="G13938">
        <v>87</v>
      </c>
      <c r="H13938">
        <v>0</v>
      </c>
      <c r="I13938">
        <v>0</v>
      </c>
      <c r="J13938">
        <v>2</v>
      </c>
      <c r="K13938">
        <v>1</v>
      </c>
      <c r="L13938" t="s">
        <v>291</v>
      </c>
      <c r="M13938" t="s">
        <v>68</v>
      </c>
      <c r="N13938" t="s">
        <v>52</v>
      </c>
      <c r="O13938" t="s">
        <v>22</v>
      </c>
      <c r="P13938" t="s">
        <v>23</v>
      </c>
      <c r="Q13938" t="s">
        <v>24</v>
      </c>
    </row>
    <row r="13939" spans="1:17" x14ac:dyDescent="0.2">
      <c r="A13939" s="2">
        <v>40631</v>
      </c>
      <c r="B13939" t="s">
        <v>180</v>
      </c>
      <c r="C13939" t="s">
        <v>69</v>
      </c>
      <c r="D13939" t="s">
        <v>50</v>
      </c>
      <c r="E13939" t="s">
        <v>50</v>
      </c>
      <c r="F13939">
        <v>32</v>
      </c>
      <c r="G13939">
        <v>61</v>
      </c>
      <c r="H13939">
        <v>0</v>
      </c>
      <c r="I13939">
        <v>0</v>
      </c>
      <c r="J13939">
        <v>2</v>
      </c>
      <c r="K13939">
        <v>0</v>
      </c>
      <c r="L13939" t="s">
        <v>291</v>
      </c>
      <c r="M13939" t="s">
        <v>181</v>
      </c>
      <c r="N13939" t="s">
        <v>180</v>
      </c>
      <c r="O13939" t="s">
        <v>22</v>
      </c>
      <c r="P13939" t="s">
        <v>23</v>
      </c>
      <c r="Q13939" t="s">
        <v>24</v>
      </c>
    </row>
    <row r="13940" spans="1:17" x14ac:dyDescent="0.2">
      <c r="A13940" s="2">
        <v>40631</v>
      </c>
      <c r="B13940" t="s">
        <v>168</v>
      </c>
      <c r="C13940" t="s">
        <v>119</v>
      </c>
      <c r="D13940" t="s">
        <v>50</v>
      </c>
      <c r="E13940" t="s">
        <v>50</v>
      </c>
      <c r="F13940">
        <v>33</v>
      </c>
      <c r="G13940">
        <v>11</v>
      </c>
      <c r="H13940">
        <v>0</v>
      </c>
      <c r="I13940">
        <v>0</v>
      </c>
      <c r="J13940">
        <v>0</v>
      </c>
      <c r="K13940">
        <v>2</v>
      </c>
      <c r="L13940" t="s">
        <v>28</v>
      </c>
      <c r="M13940" t="s">
        <v>318</v>
      </c>
      <c r="N13940" t="s">
        <v>168</v>
      </c>
      <c r="O13940" t="s">
        <v>22</v>
      </c>
      <c r="P13940" t="s">
        <v>23</v>
      </c>
      <c r="Q13940" t="s">
        <v>41</v>
      </c>
    </row>
    <row r="13941" spans="1:17" x14ac:dyDescent="0.2">
      <c r="A13941" s="2">
        <v>40631</v>
      </c>
      <c r="B13941" t="s">
        <v>77</v>
      </c>
      <c r="C13941" t="s">
        <v>38</v>
      </c>
      <c r="D13941" t="s">
        <v>27</v>
      </c>
      <c r="E13941" t="s">
        <v>19</v>
      </c>
      <c r="F13941">
        <v>19</v>
      </c>
      <c r="G13941">
        <v>24</v>
      </c>
      <c r="H13941">
        <v>0</v>
      </c>
      <c r="I13941">
        <v>0</v>
      </c>
      <c r="J13941">
        <v>0</v>
      </c>
      <c r="K13941">
        <v>1</v>
      </c>
      <c r="L13941" t="s">
        <v>28</v>
      </c>
      <c r="M13941" t="s">
        <v>1213</v>
      </c>
      <c r="N13941" t="s">
        <v>77</v>
      </c>
      <c r="O13941" t="s">
        <v>22</v>
      </c>
      <c r="P13941" t="s">
        <v>23</v>
      </c>
      <c r="Q13941" t="s">
        <v>41</v>
      </c>
    </row>
    <row r="13942" spans="1:17" x14ac:dyDescent="0.2">
      <c r="A13942" s="2">
        <v>40635</v>
      </c>
      <c r="B13942" t="s">
        <v>222</v>
      </c>
      <c r="C13942" t="s">
        <v>453</v>
      </c>
      <c r="D13942" t="s">
        <v>27</v>
      </c>
      <c r="E13942" t="s">
        <v>27</v>
      </c>
      <c r="F13942">
        <v>94</v>
      </c>
      <c r="G13942">
        <v>119</v>
      </c>
      <c r="H13942">
        <v>0</v>
      </c>
      <c r="I13942">
        <v>0</v>
      </c>
      <c r="J13942">
        <v>0</v>
      </c>
      <c r="K13942">
        <v>1</v>
      </c>
      <c r="L13942" t="s">
        <v>28</v>
      </c>
      <c r="M13942" t="s">
        <v>407</v>
      </c>
      <c r="N13942" t="s">
        <v>222</v>
      </c>
      <c r="O13942" t="s">
        <v>22</v>
      </c>
      <c r="P13942" t="s">
        <v>23</v>
      </c>
      <c r="Q13942" t="s">
        <v>41</v>
      </c>
    </row>
    <row r="13943" spans="1:17" x14ac:dyDescent="0.2">
      <c r="A13943" s="2">
        <v>40636</v>
      </c>
      <c r="B13943" t="s">
        <v>203</v>
      </c>
      <c r="C13943" t="s">
        <v>1273</v>
      </c>
      <c r="D13943" t="s">
        <v>57</v>
      </c>
      <c r="E13943" t="s">
        <v>57</v>
      </c>
      <c r="F13943">
        <v>184</v>
      </c>
      <c r="G13943">
        <v>153</v>
      </c>
      <c r="H13943">
        <v>0</v>
      </c>
      <c r="I13943">
        <v>0</v>
      </c>
      <c r="J13943">
        <v>1</v>
      </c>
      <c r="K13943">
        <v>3</v>
      </c>
      <c r="L13943" t="s">
        <v>28</v>
      </c>
      <c r="M13943" t="s">
        <v>205</v>
      </c>
      <c r="N13943" t="s">
        <v>206</v>
      </c>
      <c r="O13943" t="s">
        <v>22</v>
      </c>
      <c r="P13943" t="s">
        <v>23</v>
      </c>
      <c r="Q13943" t="s">
        <v>41</v>
      </c>
    </row>
    <row r="13944" spans="1:17" x14ac:dyDescent="0.2">
      <c r="A13944" s="2">
        <v>40640</v>
      </c>
      <c r="B13944" t="s">
        <v>163</v>
      </c>
      <c r="C13944" t="s">
        <v>462</v>
      </c>
      <c r="D13944" t="s">
        <v>115</v>
      </c>
      <c r="E13944" t="s">
        <v>115</v>
      </c>
      <c r="F13944">
        <v>113</v>
      </c>
      <c r="G13944">
        <v>173</v>
      </c>
      <c r="H13944">
        <v>0</v>
      </c>
      <c r="I13944">
        <v>0</v>
      </c>
      <c r="J13944">
        <v>4</v>
      </c>
      <c r="K13944">
        <v>0</v>
      </c>
      <c r="L13944" t="s">
        <v>1312</v>
      </c>
      <c r="M13944" t="s">
        <v>749</v>
      </c>
      <c r="N13944" t="s">
        <v>459</v>
      </c>
      <c r="O13944" t="s">
        <v>122</v>
      </c>
      <c r="P13944" t="s">
        <v>23</v>
      </c>
      <c r="Q13944" t="s">
        <v>24</v>
      </c>
    </row>
    <row r="13945" spans="1:17" x14ac:dyDescent="0.2">
      <c r="A13945" s="2">
        <v>40640</v>
      </c>
      <c r="B13945" t="s">
        <v>459</v>
      </c>
      <c r="C13945" t="s">
        <v>1073</v>
      </c>
      <c r="D13945" t="s">
        <v>115</v>
      </c>
      <c r="E13945" t="s">
        <v>115</v>
      </c>
      <c r="F13945">
        <v>172</v>
      </c>
      <c r="G13945">
        <v>195</v>
      </c>
      <c r="H13945">
        <v>0</v>
      </c>
      <c r="I13945">
        <v>0</v>
      </c>
      <c r="J13945">
        <v>1</v>
      </c>
      <c r="K13945">
        <v>0</v>
      </c>
      <c r="L13945" t="s">
        <v>1312</v>
      </c>
      <c r="M13945" t="s">
        <v>749</v>
      </c>
      <c r="N13945" t="s">
        <v>459</v>
      </c>
      <c r="O13945" t="s">
        <v>22</v>
      </c>
      <c r="P13945" t="s">
        <v>23</v>
      </c>
      <c r="Q13945" t="s">
        <v>24</v>
      </c>
    </row>
    <row r="13946" spans="1:17" x14ac:dyDescent="0.2">
      <c r="A13946" s="2">
        <v>40640</v>
      </c>
      <c r="B13946" t="s">
        <v>203</v>
      </c>
      <c r="C13946" t="s">
        <v>1273</v>
      </c>
      <c r="D13946" t="s">
        <v>57</v>
      </c>
      <c r="E13946" t="s">
        <v>57</v>
      </c>
      <c r="F13946">
        <v>184</v>
      </c>
      <c r="G13946">
        <v>153</v>
      </c>
      <c r="H13946">
        <v>0</v>
      </c>
      <c r="I13946">
        <v>0</v>
      </c>
      <c r="J13946">
        <v>1</v>
      </c>
      <c r="K13946">
        <v>0</v>
      </c>
      <c r="L13946" t="s">
        <v>28</v>
      </c>
      <c r="M13946" t="s">
        <v>205</v>
      </c>
      <c r="N13946" t="s">
        <v>206</v>
      </c>
      <c r="O13946" t="s">
        <v>22</v>
      </c>
      <c r="P13946" t="s">
        <v>23</v>
      </c>
      <c r="Q13946" t="s">
        <v>24</v>
      </c>
    </row>
    <row r="13947" spans="1:17" x14ac:dyDescent="0.2">
      <c r="A13947" s="2">
        <v>40642</v>
      </c>
      <c r="B13947" t="s">
        <v>459</v>
      </c>
      <c r="C13947" t="s">
        <v>163</v>
      </c>
      <c r="D13947" t="s">
        <v>115</v>
      </c>
      <c r="E13947" t="s">
        <v>115</v>
      </c>
      <c r="F13947">
        <v>172</v>
      </c>
      <c r="G13947">
        <v>113</v>
      </c>
      <c r="H13947">
        <v>0</v>
      </c>
      <c r="I13947">
        <v>0</v>
      </c>
      <c r="J13947">
        <v>0</v>
      </c>
      <c r="K13947">
        <v>1</v>
      </c>
      <c r="L13947" t="s">
        <v>1312</v>
      </c>
      <c r="M13947" t="s">
        <v>749</v>
      </c>
      <c r="N13947" t="s">
        <v>459</v>
      </c>
      <c r="O13947" t="s">
        <v>22</v>
      </c>
      <c r="P13947" t="s">
        <v>23</v>
      </c>
      <c r="Q13947" t="s">
        <v>41</v>
      </c>
    </row>
    <row r="13948" spans="1:17" x14ac:dyDescent="0.2">
      <c r="A13948" s="2">
        <v>40642</v>
      </c>
      <c r="B13948" t="s">
        <v>462</v>
      </c>
      <c r="C13948" t="s">
        <v>1073</v>
      </c>
      <c r="D13948" t="s">
        <v>115</v>
      </c>
      <c r="E13948" t="s">
        <v>115</v>
      </c>
      <c r="F13948">
        <v>173</v>
      </c>
      <c r="G13948">
        <v>195</v>
      </c>
      <c r="H13948">
        <v>0</v>
      </c>
      <c r="I13948">
        <v>0</v>
      </c>
      <c r="J13948">
        <v>0</v>
      </c>
      <c r="K13948">
        <v>1</v>
      </c>
      <c r="L13948" t="s">
        <v>1312</v>
      </c>
      <c r="M13948" t="s">
        <v>749</v>
      </c>
      <c r="N13948" t="s">
        <v>459</v>
      </c>
      <c r="O13948" t="s">
        <v>122</v>
      </c>
      <c r="P13948" t="s">
        <v>23</v>
      </c>
      <c r="Q13948" t="s">
        <v>41</v>
      </c>
    </row>
    <row r="13949" spans="1:17" x14ac:dyDescent="0.2">
      <c r="A13949" s="2">
        <v>40644</v>
      </c>
      <c r="B13949" t="s">
        <v>163</v>
      </c>
      <c r="C13949" t="s">
        <v>1073</v>
      </c>
      <c r="D13949" t="s">
        <v>115</v>
      </c>
      <c r="E13949" t="s">
        <v>115</v>
      </c>
      <c r="F13949">
        <v>113</v>
      </c>
      <c r="G13949">
        <v>195</v>
      </c>
      <c r="H13949">
        <v>0</v>
      </c>
      <c r="I13949">
        <v>0</v>
      </c>
      <c r="J13949">
        <v>2</v>
      </c>
      <c r="K13949">
        <v>0</v>
      </c>
      <c r="L13949" t="s">
        <v>1312</v>
      </c>
      <c r="M13949" t="s">
        <v>749</v>
      </c>
      <c r="N13949" t="s">
        <v>459</v>
      </c>
      <c r="O13949" t="s">
        <v>122</v>
      </c>
      <c r="P13949" t="s">
        <v>23</v>
      </c>
      <c r="Q13949" t="s">
        <v>24</v>
      </c>
    </row>
    <row r="13950" spans="1:17" x14ac:dyDescent="0.2">
      <c r="A13950" s="2">
        <v>40644</v>
      </c>
      <c r="B13950" t="s">
        <v>459</v>
      </c>
      <c r="C13950" t="s">
        <v>462</v>
      </c>
      <c r="D13950" t="s">
        <v>115</v>
      </c>
      <c r="E13950" t="s">
        <v>115</v>
      </c>
      <c r="F13950">
        <v>172</v>
      </c>
      <c r="G13950">
        <v>173</v>
      </c>
      <c r="H13950">
        <v>0</v>
      </c>
      <c r="I13950">
        <v>0</v>
      </c>
      <c r="J13950">
        <v>0</v>
      </c>
      <c r="K13950">
        <v>0</v>
      </c>
      <c r="L13950" t="s">
        <v>1312</v>
      </c>
      <c r="M13950" t="s">
        <v>749</v>
      </c>
      <c r="N13950" t="s">
        <v>459</v>
      </c>
      <c r="O13950" t="s">
        <v>22</v>
      </c>
      <c r="P13950" t="s">
        <v>23</v>
      </c>
      <c r="Q13950" t="s">
        <v>30</v>
      </c>
    </row>
    <row r="13951" spans="1:17" x14ac:dyDescent="0.2">
      <c r="A13951" s="2">
        <v>40653</v>
      </c>
      <c r="B13951" t="s">
        <v>39</v>
      </c>
      <c r="C13951" t="s">
        <v>31</v>
      </c>
      <c r="D13951" t="s">
        <v>19</v>
      </c>
      <c r="E13951" t="s">
        <v>19</v>
      </c>
      <c r="F13951">
        <v>5</v>
      </c>
      <c r="G13951">
        <v>56</v>
      </c>
      <c r="H13951">
        <v>0</v>
      </c>
      <c r="I13951">
        <v>0</v>
      </c>
      <c r="J13951">
        <v>2</v>
      </c>
      <c r="K13951">
        <v>2</v>
      </c>
      <c r="L13951" t="s">
        <v>28</v>
      </c>
      <c r="M13951" t="s">
        <v>1404</v>
      </c>
      <c r="N13951" t="s">
        <v>39</v>
      </c>
      <c r="O13951" t="s">
        <v>22</v>
      </c>
      <c r="P13951" t="s">
        <v>23</v>
      </c>
      <c r="Q13951" t="s">
        <v>30</v>
      </c>
    </row>
    <row r="13952" spans="1:17" x14ac:dyDescent="0.2">
      <c r="A13952" s="2">
        <v>40656</v>
      </c>
      <c r="B13952" t="s">
        <v>296</v>
      </c>
      <c r="C13952" t="s">
        <v>211</v>
      </c>
      <c r="D13952" t="s">
        <v>36</v>
      </c>
      <c r="E13952" t="s">
        <v>36</v>
      </c>
      <c r="F13952">
        <v>96</v>
      </c>
      <c r="G13952">
        <v>112</v>
      </c>
      <c r="H13952">
        <v>0</v>
      </c>
      <c r="I13952">
        <v>0</v>
      </c>
      <c r="J13952">
        <v>2</v>
      </c>
      <c r="K13952">
        <v>0</v>
      </c>
      <c r="L13952" t="s">
        <v>28</v>
      </c>
      <c r="M13952" t="s">
        <v>399</v>
      </c>
      <c r="N13952" t="s">
        <v>296</v>
      </c>
      <c r="O13952" t="s">
        <v>22</v>
      </c>
      <c r="P13952" t="s">
        <v>23</v>
      </c>
      <c r="Q13952" t="s">
        <v>24</v>
      </c>
    </row>
    <row r="13953" spans="1:17" x14ac:dyDescent="0.2">
      <c r="A13953" s="2">
        <v>40677</v>
      </c>
      <c r="B13953" t="s">
        <v>211</v>
      </c>
      <c r="C13953" t="s">
        <v>149</v>
      </c>
      <c r="D13953" t="s">
        <v>36</v>
      </c>
      <c r="E13953" t="s">
        <v>36</v>
      </c>
      <c r="F13953">
        <v>112</v>
      </c>
      <c r="G13953">
        <v>39</v>
      </c>
      <c r="H13953">
        <v>0</v>
      </c>
      <c r="I13953">
        <v>0</v>
      </c>
      <c r="J13953">
        <v>0</v>
      </c>
      <c r="K13953">
        <v>1</v>
      </c>
      <c r="L13953" t="s">
        <v>28</v>
      </c>
      <c r="M13953" t="s">
        <v>373</v>
      </c>
      <c r="N13953" t="s">
        <v>211</v>
      </c>
      <c r="O13953" t="s">
        <v>22</v>
      </c>
      <c r="P13953" t="s">
        <v>23</v>
      </c>
      <c r="Q13953" t="s">
        <v>41</v>
      </c>
    </row>
    <row r="13954" spans="1:17" x14ac:dyDescent="0.2">
      <c r="A13954" s="2">
        <v>40683</v>
      </c>
      <c r="B13954" t="s">
        <v>233</v>
      </c>
      <c r="C13954" t="s">
        <v>221</v>
      </c>
      <c r="D13954" t="s">
        <v>19</v>
      </c>
      <c r="E13954" t="s">
        <v>27</v>
      </c>
      <c r="F13954">
        <v>110</v>
      </c>
      <c r="G13954">
        <v>132</v>
      </c>
      <c r="H13954">
        <v>0</v>
      </c>
      <c r="I13954">
        <v>0</v>
      </c>
      <c r="J13954">
        <v>0</v>
      </c>
      <c r="K13954">
        <v>1</v>
      </c>
      <c r="L13954" t="s">
        <v>28</v>
      </c>
      <c r="M13954" t="s">
        <v>1192</v>
      </c>
      <c r="N13954" t="s">
        <v>233</v>
      </c>
      <c r="O13954" t="s">
        <v>22</v>
      </c>
      <c r="P13954" t="s">
        <v>23</v>
      </c>
      <c r="Q13954" t="s">
        <v>41</v>
      </c>
    </row>
    <row r="13955" spans="1:17" x14ac:dyDescent="0.2">
      <c r="A13955" s="2">
        <v>40685</v>
      </c>
      <c r="B13955" t="s">
        <v>233</v>
      </c>
      <c r="C13955" t="s">
        <v>221</v>
      </c>
      <c r="D13955" t="s">
        <v>19</v>
      </c>
      <c r="E13955" t="s">
        <v>27</v>
      </c>
      <c r="F13955">
        <v>110</v>
      </c>
      <c r="G13955">
        <v>132</v>
      </c>
      <c r="H13955">
        <v>0</v>
      </c>
      <c r="I13955">
        <v>0</v>
      </c>
      <c r="J13955">
        <v>3</v>
      </c>
      <c r="K13955">
        <v>2</v>
      </c>
      <c r="L13955" t="s">
        <v>28</v>
      </c>
      <c r="M13955" t="s">
        <v>1328</v>
      </c>
      <c r="N13955" t="s">
        <v>233</v>
      </c>
      <c r="O13955" t="s">
        <v>22</v>
      </c>
      <c r="P13955" t="s">
        <v>23</v>
      </c>
      <c r="Q13955" t="s">
        <v>24</v>
      </c>
    </row>
    <row r="13956" spans="1:17" x14ac:dyDescent="0.2">
      <c r="A13956" s="2">
        <v>40687</v>
      </c>
      <c r="B13956" t="s">
        <v>98</v>
      </c>
      <c r="C13956" t="s">
        <v>100</v>
      </c>
      <c r="D13956" t="s">
        <v>50</v>
      </c>
      <c r="E13956" t="s">
        <v>50</v>
      </c>
      <c r="F13956">
        <v>34</v>
      </c>
      <c r="G13956">
        <v>65</v>
      </c>
      <c r="H13956">
        <v>0</v>
      </c>
      <c r="I13956">
        <v>0</v>
      </c>
      <c r="J13956">
        <v>5</v>
      </c>
      <c r="K13956">
        <v>0</v>
      </c>
      <c r="L13956" t="s">
        <v>1463</v>
      </c>
      <c r="M13956" t="s">
        <v>99</v>
      </c>
      <c r="N13956" t="s">
        <v>98</v>
      </c>
      <c r="O13956" t="s">
        <v>22</v>
      </c>
      <c r="P13956" t="s">
        <v>23</v>
      </c>
      <c r="Q13956" t="s">
        <v>24</v>
      </c>
    </row>
    <row r="13957" spans="1:17" x14ac:dyDescent="0.2">
      <c r="A13957" s="2">
        <v>40688</v>
      </c>
      <c r="B13957" t="s">
        <v>39</v>
      </c>
      <c r="C13957" t="s">
        <v>38</v>
      </c>
      <c r="D13957" t="s">
        <v>19</v>
      </c>
      <c r="E13957" t="s">
        <v>19</v>
      </c>
      <c r="F13957">
        <v>5</v>
      </c>
      <c r="G13957">
        <v>23</v>
      </c>
      <c r="H13957">
        <v>0</v>
      </c>
      <c r="I13957">
        <v>0</v>
      </c>
      <c r="J13957">
        <v>4</v>
      </c>
      <c r="K13957">
        <v>2</v>
      </c>
      <c r="L13957" t="s">
        <v>28</v>
      </c>
      <c r="M13957" t="s">
        <v>1473</v>
      </c>
      <c r="N13957" t="s">
        <v>39</v>
      </c>
      <c r="O13957" t="s">
        <v>22</v>
      </c>
      <c r="P13957" t="s">
        <v>23</v>
      </c>
      <c r="Q13957" t="s">
        <v>24</v>
      </c>
    </row>
    <row r="13958" spans="1:17" x14ac:dyDescent="0.2">
      <c r="A13958" s="2">
        <v>40688</v>
      </c>
      <c r="B13958" t="s">
        <v>46</v>
      </c>
      <c r="C13958" t="s">
        <v>351</v>
      </c>
      <c r="D13958" t="s">
        <v>36</v>
      </c>
      <c r="E13958" t="s">
        <v>36</v>
      </c>
      <c r="F13958">
        <v>159</v>
      </c>
      <c r="G13958">
        <v>69</v>
      </c>
      <c r="H13958">
        <v>0</v>
      </c>
      <c r="I13958">
        <v>0</v>
      </c>
      <c r="J13958">
        <v>0</v>
      </c>
      <c r="K13958">
        <v>0</v>
      </c>
      <c r="L13958" t="s">
        <v>28</v>
      </c>
      <c r="M13958" t="s">
        <v>953</v>
      </c>
      <c r="N13958" t="s">
        <v>46</v>
      </c>
      <c r="O13958" t="s">
        <v>22</v>
      </c>
      <c r="P13958" t="s">
        <v>23</v>
      </c>
      <c r="Q13958" t="s">
        <v>30</v>
      </c>
    </row>
    <row r="13959" spans="1:17" x14ac:dyDescent="0.2">
      <c r="A13959" s="2">
        <v>40688</v>
      </c>
      <c r="B13959" t="s">
        <v>161</v>
      </c>
      <c r="C13959" t="s">
        <v>104</v>
      </c>
      <c r="D13959" t="s">
        <v>50</v>
      </c>
      <c r="E13959" t="s">
        <v>50</v>
      </c>
      <c r="F13959">
        <v>114</v>
      </c>
      <c r="G13959">
        <v>66</v>
      </c>
      <c r="H13959">
        <v>0</v>
      </c>
      <c r="I13959">
        <v>0</v>
      </c>
      <c r="J13959">
        <v>1</v>
      </c>
      <c r="K13959">
        <v>3</v>
      </c>
      <c r="L13959" t="s">
        <v>1463</v>
      </c>
      <c r="M13959" t="s">
        <v>99</v>
      </c>
      <c r="N13959" t="s">
        <v>98</v>
      </c>
      <c r="O13959" t="s">
        <v>122</v>
      </c>
      <c r="P13959" t="s">
        <v>23</v>
      </c>
      <c r="Q13959" t="s">
        <v>41</v>
      </c>
    </row>
    <row r="13960" spans="1:17" x14ac:dyDescent="0.2">
      <c r="A13960" s="2">
        <v>40689</v>
      </c>
      <c r="B13960" t="s">
        <v>454</v>
      </c>
      <c r="C13960" t="s">
        <v>532</v>
      </c>
      <c r="D13960" t="s">
        <v>27</v>
      </c>
      <c r="E13960" t="s">
        <v>27</v>
      </c>
      <c r="F13960">
        <v>81</v>
      </c>
      <c r="G13960">
        <v>166</v>
      </c>
      <c r="H13960">
        <v>0</v>
      </c>
      <c r="I13960">
        <v>0</v>
      </c>
      <c r="J13960">
        <v>1</v>
      </c>
      <c r="K13960">
        <v>1</v>
      </c>
      <c r="L13960" t="s">
        <v>28</v>
      </c>
      <c r="M13960" t="s">
        <v>900</v>
      </c>
      <c r="N13960" t="s">
        <v>454</v>
      </c>
      <c r="O13960" t="s">
        <v>22</v>
      </c>
      <c r="P13960" t="s">
        <v>23</v>
      </c>
      <c r="Q13960" t="s">
        <v>30</v>
      </c>
    </row>
    <row r="13961" spans="1:17" x14ac:dyDescent="0.2">
      <c r="A13961" s="2">
        <v>40690</v>
      </c>
      <c r="B13961" t="s">
        <v>222</v>
      </c>
      <c r="C13961" t="s">
        <v>481</v>
      </c>
      <c r="D13961" t="s">
        <v>27</v>
      </c>
      <c r="E13961" t="s">
        <v>27</v>
      </c>
      <c r="F13961">
        <v>98</v>
      </c>
      <c r="G13961">
        <v>100</v>
      </c>
      <c r="H13961">
        <v>0</v>
      </c>
      <c r="I13961">
        <v>0</v>
      </c>
      <c r="J13961">
        <v>2</v>
      </c>
      <c r="K13961">
        <v>2</v>
      </c>
      <c r="L13961" t="s">
        <v>28</v>
      </c>
      <c r="M13961" t="s">
        <v>407</v>
      </c>
      <c r="N13961" t="s">
        <v>222</v>
      </c>
      <c r="O13961" t="s">
        <v>22</v>
      </c>
      <c r="P13961" t="s">
        <v>23</v>
      </c>
      <c r="Q13961" t="s">
        <v>30</v>
      </c>
    </row>
    <row r="13962" spans="1:17" x14ac:dyDescent="0.2">
      <c r="A13962" s="2">
        <v>40690</v>
      </c>
      <c r="B13962" t="s">
        <v>161</v>
      </c>
      <c r="C13962" t="s">
        <v>100</v>
      </c>
      <c r="D13962" t="s">
        <v>50</v>
      </c>
      <c r="E13962" t="s">
        <v>50</v>
      </c>
      <c r="F13962">
        <v>114</v>
      </c>
      <c r="G13962">
        <v>65</v>
      </c>
      <c r="H13962">
        <v>0</v>
      </c>
      <c r="I13962">
        <v>0</v>
      </c>
      <c r="J13962">
        <v>2</v>
      </c>
      <c r="K13962">
        <v>0</v>
      </c>
      <c r="L13962" t="s">
        <v>1463</v>
      </c>
      <c r="M13962" t="s">
        <v>99</v>
      </c>
      <c r="N13962" t="s">
        <v>98</v>
      </c>
      <c r="O13962" t="s">
        <v>122</v>
      </c>
      <c r="P13962" t="s">
        <v>23</v>
      </c>
      <c r="Q13962" t="s">
        <v>24</v>
      </c>
    </row>
    <row r="13963" spans="1:17" x14ac:dyDescent="0.2">
      <c r="A13963" s="2">
        <v>40691</v>
      </c>
      <c r="B13963" t="s">
        <v>454</v>
      </c>
      <c r="C13963" t="s">
        <v>532</v>
      </c>
      <c r="D13963" t="s">
        <v>27</v>
      </c>
      <c r="E13963" t="s">
        <v>27</v>
      </c>
      <c r="F13963">
        <v>81</v>
      </c>
      <c r="G13963">
        <v>166</v>
      </c>
      <c r="H13963">
        <v>0</v>
      </c>
      <c r="I13963">
        <v>0</v>
      </c>
      <c r="J13963">
        <v>2</v>
      </c>
      <c r="K13963">
        <v>1</v>
      </c>
      <c r="L13963" t="s">
        <v>28</v>
      </c>
      <c r="M13963" t="s">
        <v>900</v>
      </c>
      <c r="N13963" t="s">
        <v>454</v>
      </c>
      <c r="O13963" t="s">
        <v>22</v>
      </c>
      <c r="P13963" t="s">
        <v>23</v>
      </c>
      <c r="Q13963" t="s">
        <v>24</v>
      </c>
    </row>
    <row r="13964" spans="1:17" x14ac:dyDescent="0.2">
      <c r="A13964" s="2">
        <v>40691</v>
      </c>
      <c r="B13964" t="s">
        <v>26</v>
      </c>
      <c r="C13964" t="s">
        <v>31</v>
      </c>
      <c r="D13964" t="s">
        <v>27</v>
      </c>
      <c r="E13964" t="s">
        <v>19</v>
      </c>
      <c r="F13964">
        <v>28</v>
      </c>
      <c r="G13964">
        <v>64</v>
      </c>
      <c r="H13964">
        <v>0</v>
      </c>
      <c r="I13964">
        <v>0</v>
      </c>
      <c r="J13964">
        <v>1</v>
      </c>
      <c r="K13964">
        <v>1</v>
      </c>
      <c r="L13964" t="s">
        <v>28</v>
      </c>
      <c r="M13964" t="s">
        <v>238</v>
      </c>
      <c r="N13964" t="s">
        <v>77</v>
      </c>
      <c r="O13964" t="s">
        <v>122</v>
      </c>
      <c r="P13964" t="s">
        <v>23</v>
      </c>
      <c r="Q13964" t="s">
        <v>30</v>
      </c>
    </row>
    <row r="13965" spans="1:17" x14ac:dyDescent="0.2">
      <c r="A13965" s="2">
        <v>40692</v>
      </c>
      <c r="B13965" t="s">
        <v>221</v>
      </c>
      <c r="C13965" t="s">
        <v>233</v>
      </c>
      <c r="D13965" t="s">
        <v>27</v>
      </c>
      <c r="E13965" t="s">
        <v>19</v>
      </c>
      <c r="F13965">
        <v>132</v>
      </c>
      <c r="G13965">
        <v>110</v>
      </c>
      <c r="H13965">
        <v>0</v>
      </c>
      <c r="I13965">
        <v>0</v>
      </c>
      <c r="J13965">
        <v>1</v>
      </c>
      <c r="K13965">
        <v>0</v>
      </c>
      <c r="L13965" t="s">
        <v>28</v>
      </c>
      <c r="M13965" t="s">
        <v>223</v>
      </c>
      <c r="N13965" t="s">
        <v>221</v>
      </c>
      <c r="O13965" t="s">
        <v>22</v>
      </c>
      <c r="P13965" t="s">
        <v>23</v>
      </c>
      <c r="Q13965" t="s">
        <v>24</v>
      </c>
    </row>
    <row r="13966" spans="1:17" x14ac:dyDescent="0.2">
      <c r="A13966" s="2">
        <v>40692</v>
      </c>
      <c r="B13966" t="s">
        <v>210</v>
      </c>
      <c r="C13966" t="s">
        <v>304</v>
      </c>
      <c r="D13966" t="s">
        <v>27</v>
      </c>
      <c r="E13966" t="s">
        <v>27</v>
      </c>
      <c r="F13966">
        <v>87</v>
      </c>
      <c r="G13966">
        <v>43</v>
      </c>
      <c r="H13966">
        <v>0</v>
      </c>
      <c r="I13966">
        <v>0</v>
      </c>
      <c r="J13966">
        <v>2</v>
      </c>
      <c r="K13966">
        <v>2</v>
      </c>
      <c r="L13966" t="s">
        <v>28</v>
      </c>
      <c r="M13966" t="s">
        <v>874</v>
      </c>
      <c r="N13966" t="s">
        <v>77</v>
      </c>
      <c r="O13966" t="s">
        <v>122</v>
      </c>
      <c r="P13966" t="s">
        <v>23</v>
      </c>
      <c r="Q13966" t="s">
        <v>30</v>
      </c>
    </row>
    <row r="13967" spans="1:17" x14ac:dyDescent="0.2">
      <c r="A13967" s="2">
        <v>40692</v>
      </c>
      <c r="B13967" t="s">
        <v>374</v>
      </c>
      <c r="C13967" t="s">
        <v>380</v>
      </c>
      <c r="D13967" t="s">
        <v>36</v>
      </c>
      <c r="E13967" t="s">
        <v>36</v>
      </c>
      <c r="F13967">
        <v>128</v>
      </c>
      <c r="G13967">
        <v>106</v>
      </c>
      <c r="H13967">
        <v>0</v>
      </c>
      <c r="I13967">
        <v>0</v>
      </c>
      <c r="J13967">
        <v>1</v>
      </c>
      <c r="K13967">
        <v>2</v>
      </c>
      <c r="L13967" t="s">
        <v>28</v>
      </c>
      <c r="M13967" t="s">
        <v>375</v>
      </c>
      <c r="N13967" t="s">
        <v>374</v>
      </c>
      <c r="O13967" t="s">
        <v>22</v>
      </c>
      <c r="P13967" t="s">
        <v>23</v>
      </c>
      <c r="Q13967" t="s">
        <v>41</v>
      </c>
    </row>
    <row r="13968" spans="1:17" x14ac:dyDescent="0.2">
      <c r="A13968" s="2">
        <v>40692</v>
      </c>
      <c r="B13968" t="s">
        <v>129</v>
      </c>
      <c r="C13968" t="s">
        <v>18</v>
      </c>
      <c r="D13968" t="s">
        <v>50</v>
      </c>
      <c r="E13968" t="s">
        <v>19</v>
      </c>
      <c r="F13968">
        <v>4</v>
      </c>
      <c r="G13968">
        <v>7</v>
      </c>
      <c r="H13968">
        <v>0</v>
      </c>
      <c r="I13968">
        <v>0</v>
      </c>
      <c r="J13968">
        <v>2</v>
      </c>
      <c r="K13968">
        <v>1</v>
      </c>
      <c r="L13968" t="s">
        <v>28</v>
      </c>
      <c r="M13968" t="s">
        <v>1474</v>
      </c>
      <c r="N13968" t="s">
        <v>129</v>
      </c>
      <c r="O13968" t="s">
        <v>22</v>
      </c>
      <c r="P13968" t="s">
        <v>23</v>
      </c>
      <c r="Q13968" t="s">
        <v>24</v>
      </c>
    </row>
    <row r="13969" spans="1:17" x14ac:dyDescent="0.2">
      <c r="A13969" s="2">
        <v>40692</v>
      </c>
      <c r="B13969" t="s">
        <v>98</v>
      </c>
      <c r="C13969" t="s">
        <v>104</v>
      </c>
      <c r="D13969" t="s">
        <v>50</v>
      </c>
      <c r="E13969" t="s">
        <v>50</v>
      </c>
      <c r="F13969">
        <v>34</v>
      </c>
      <c r="G13969">
        <v>66</v>
      </c>
      <c r="H13969">
        <v>0</v>
      </c>
      <c r="I13969">
        <v>0</v>
      </c>
      <c r="J13969">
        <v>1</v>
      </c>
      <c r="K13969">
        <v>0</v>
      </c>
      <c r="L13969" t="s">
        <v>1463</v>
      </c>
      <c r="M13969" t="s">
        <v>99</v>
      </c>
      <c r="N13969" t="s">
        <v>98</v>
      </c>
      <c r="O13969" t="s">
        <v>22</v>
      </c>
      <c r="P13969" t="s">
        <v>23</v>
      </c>
      <c r="Q13969" t="s">
        <v>24</v>
      </c>
    </row>
    <row r="13970" spans="1:17" x14ac:dyDescent="0.2">
      <c r="A13970" s="2">
        <v>40692</v>
      </c>
      <c r="B13970" t="s">
        <v>531</v>
      </c>
      <c r="C13970" t="s">
        <v>222</v>
      </c>
      <c r="D13970" t="s">
        <v>27</v>
      </c>
      <c r="E13970" t="s">
        <v>27</v>
      </c>
      <c r="F13970">
        <v>67</v>
      </c>
      <c r="G13970">
        <v>98</v>
      </c>
      <c r="H13970">
        <v>0</v>
      </c>
      <c r="I13970">
        <v>0</v>
      </c>
      <c r="J13970">
        <v>2</v>
      </c>
      <c r="K13970">
        <v>0</v>
      </c>
      <c r="L13970" t="s">
        <v>28</v>
      </c>
      <c r="M13970" t="s">
        <v>534</v>
      </c>
      <c r="N13970" t="s">
        <v>531</v>
      </c>
      <c r="O13970" t="s">
        <v>22</v>
      </c>
      <c r="P13970" t="s">
        <v>23</v>
      </c>
      <c r="Q13970" t="s">
        <v>24</v>
      </c>
    </row>
    <row r="13971" spans="1:17" x14ac:dyDescent="0.2">
      <c r="A13971" s="2">
        <v>40692</v>
      </c>
      <c r="B13971" t="s">
        <v>46</v>
      </c>
      <c r="C13971" t="s">
        <v>250</v>
      </c>
      <c r="D13971" t="s">
        <v>36</v>
      </c>
      <c r="E13971" t="s">
        <v>36</v>
      </c>
      <c r="F13971">
        <v>159</v>
      </c>
      <c r="G13971">
        <v>72</v>
      </c>
      <c r="H13971">
        <v>0</v>
      </c>
      <c r="I13971">
        <v>0</v>
      </c>
      <c r="J13971">
        <v>1</v>
      </c>
      <c r="K13971">
        <v>1</v>
      </c>
      <c r="L13971" t="s">
        <v>28</v>
      </c>
      <c r="M13971" t="s">
        <v>1034</v>
      </c>
      <c r="N13971" t="s">
        <v>46</v>
      </c>
      <c r="O13971" t="s">
        <v>22</v>
      </c>
      <c r="P13971" t="s">
        <v>23</v>
      </c>
      <c r="Q13971" t="s">
        <v>30</v>
      </c>
    </row>
    <row r="13972" spans="1:17" x14ac:dyDescent="0.2">
      <c r="A13972" s="2">
        <v>40692</v>
      </c>
      <c r="B13972" t="s">
        <v>128</v>
      </c>
      <c r="C13972" t="s">
        <v>660</v>
      </c>
      <c r="D13972" t="s">
        <v>36</v>
      </c>
      <c r="E13972" t="s">
        <v>36</v>
      </c>
      <c r="F13972">
        <v>59</v>
      </c>
      <c r="G13972">
        <v>113</v>
      </c>
      <c r="H13972">
        <v>0</v>
      </c>
      <c r="I13972">
        <v>0</v>
      </c>
      <c r="J13972">
        <v>3</v>
      </c>
      <c r="K13972">
        <v>0</v>
      </c>
      <c r="L13972" t="s">
        <v>28</v>
      </c>
      <c r="M13972" t="s">
        <v>278</v>
      </c>
      <c r="N13972" t="s">
        <v>128</v>
      </c>
      <c r="O13972" t="s">
        <v>22</v>
      </c>
      <c r="P13972" t="s">
        <v>23</v>
      </c>
      <c r="Q13972" t="s">
        <v>24</v>
      </c>
    </row>
    <row r="13973" spans="1:17" x14ac:dyDescent="0.2">
      <c r="A13973" s="2">
        <v>40695</v>
      </c>
      <c r="B13973" t="s">
        <v>56</v>
      </c>
      <c r="C13973" t="s">
        <v>31</v>
      </c>
      <c r="D13973" t="s">
        <v>27</v>
      </c>
      <c r="E13973" t="s">
        <v>19</v>
      </c>
      <c r="F13973">
        <v>77</v>
      </c>
      <c r="G13973">
        <v>64</v>
      </c>
      <c r="H13973">
        <v>0</v>
      </c>
      <c r="I13973">
        <v>0</v>
      </c>
      <c r="J13973">
        <v>2</v>
      </c>
      <c r="K13973">
        <v>2</v>
      </c>
      <c r="L13973" t="s">
        <v>28</v>
      </c>
      <c r="M13973" t="s">
        <v>343</v>
      </c>
      <c r="N13973" t="s">
        <v>56</v>
      </c>
      <c r="O13973" t="s">
        <v>22</v>
      </c>
      <c r="P13973" t="s">
        <v>23</v>
      </c>
      <c r="Q13973" t="s">
        <v>30</v>
      </c>
    </row>
    <row r="13974" spans="1:17" x14ac:dyDescent="0.2">
      <c r="A13974" s="2">
        <v>40695</v>
      </c>
      <c r="B13974" t="s">
        <v>555</v>
      </c>
      <c r="C13974" t="s">
        <v>32</v>
      </c>
      <c r="D13974" t="s">
        <v>27</v>
      </c>
      <c r="E13974" t="s">
        <v>19</v>
      </c>
      <c r="F13974">
        <v>124</v>
      </c>
      <c r="G13974">
        <v>68</v>
      </c>
      <c r="H13974">
        <v>0</v>
      </c>
      <c r="I13974">
        <v>0</v>
      </c>
      <c r="J13974">
        <v>0</v>
      </c>
      <c r="K13974">
        <v>2</v>
      </c>
      <c r="L13974" t="s">
        <v>28</v>
      </c>
      <c r="M13974" t="s">
        <v>555</v>
      </c>
      <c r="N13974" t="s">
        <v>555</v>
      </c>
      <c r="O13974" t="s">
        <v>22</v>
      </c>
      <c r="P13974" t="s">
        <v>23</v>
      </c>
      <c r="Q13974" t="s">
        <v>41</v>
      </c>
    </row>
    <row r="13975" spans="1:17" x14ac:dyDescent="0.2">
      <c r="A13975" s="2">
        <v>40695</v>
      </c>
      <c r="B13975" t="s">
        <v>143</v>
      </c>
      <c r="C13975" t="s">
        <v>42</v>
      </c>
      <c r="D13975" t="s">
        <v>115</v>
      </c>
      <c r="E13975" t="s">
        <v>19</v>
      </c>
      <c r="F13975">
        <v>14</v>
      </c>
      <c r="G13975">
        <v>54</v>
      </c>
      <c r="H13975">
        <v>0</v>
      </c>
      <c r="I13975">
        <v>0</v>
      </c>
      <c r="J13975">
        <v>0</v>
      </c>
      <c r="K13975">
        <v>0</v>
      </c>
      <c r="L13975" t="s">
        <v>312</v>
      </c>
      <c r="M13975" t="s">
        <v>987</v>
      </c>
      <c r="N13975" t="s">
        <v>143</v>
      </c>
      <c r="O13975" t="s">
        <v>22</v>
      </c>
      <c r="P13975" t="s">
        <v>23</v>
      </c>
      <c r="Q13975" t="s">
        <v>30</v>
      </c>
    </row>
    <row r="13976" spans="1:17" x14ac:dyDescent="0.2">
      <c r="A13976" s="2">
        <v>40695</v>
      </c>
      <c r="B13976" t="s">
        <v>26</v>
      </c>
      <c r="C13976" t="s">
        <v>442</v>
      </c>
      <c r="D13976" t="s">
        <v>27</v>
      </c>
      <c r="E13976" t="s">
        <v>57</v>
      </c>
      <c r="F13976">
        <v>28</v>
      </c>
      <c r="G13976">
        <v>61</v>
      </c>
      <c r="H13976">
        <v>0</v>
      </c>
      <c r="I13976">
        <v>0</v>
      </c>
      <c r="J13976">
        <v>3</v>
      </c>
      <c r="K13976">
        <v>0</v>
      </c>
      <c r="L13976" t="s">
        <v>28</v>
      </c>
      <c r="M13976" t="s">
        <v>1475</v>
      </c>
      <c r="N13976" t="s">
        <v>77</v>
      </c>
      <c r="O13976" t="s">
        <v>122</v>
      </c>
      <c r="P13976" t="s">
        <v>23</v>
      </c>
      <c r="Q13976" t="s">
        <v>24</v>
      </c>
    </row>
    <row r="13977" spans="1:17" x14ac:dyDescent="0.2">
      <c r="A13977" s="2">
        <v>40695</v>
      </c>
      <c r="B13977" t="s">
        <v>135</v>
      </c>
      <c r="C13977" t="s">
        <v>39</v>
      </c>
      <c r="D13977" t="s">
        <v>36</v>
      </c>
      <c r="E13977" t="s">
        <v>19</v>
      </c>
      <c r="F13977">
        <v>39</v>
      </c>
      <c r="G13977">
        <v>5</v>
      </c>
      <c r="H13977">
        <v>0</v>
      </c>
      <c r="I13977">
        <v>0</v>
      </c>
      <c r="J13977">
        <v>4</v>
      </c>
      <c r="K13977">
        <v>1</v>
      </c>
      <c r="L13977" t="s">
        <v>28</v>
      </c>
      <c r="M13977" t="s">
        <v>1082</v>
      </c>
      <c r="N13977" t="s">
        <v>135</v>
      </c>
      <c r="O13977" t="s">
        <v>22</v>
      </c>
      <c r="P13977" t="s">
        <v>23</v>
      </c>
      <c r="Q13977" t="s">
        <v>24</v>
      </c>
    </row>
    <row r="13978" spans="1:17" x14ac:dyDescent="0.2">
      <c r="A13978" s="2">
        <v>40695</v>
      </c>
      <c r="B13978" t="s">
        <v>168</v>
      </c>
      <c r="C13978" t="s">
        <v>449</v>
      </c>
      <c r="D13978" t="s">
        <v>50</v>
      </c>
      <c r="E13978" t="s">
        <v>115</v>
      </c>
      <c r="F13978">
        <v>35</v>
      </c>
      <c r="G13978">
        <v>83</v>
      </c>
      <c r="H13978">
        <v>0</v>
      </c>
      <c r="I13978">
        <v>0</v>
      </c>
      <c r="J13978">
        <v>2</v>
      </c>
      <c r="K13978">
        <v>0</v>
      </c>
      <c r="L13978" t="s">
        <v>28</v>
      </c>
      <c r="M13978" t="s">
        <v>318</v>
      </c>
      <c r="N13978" t="s">
        <v>168</v>
      </c>
      <c r="O13978" t="s">
        <v>22</v>
      </c>
      <c r="P13978" t="s">
        <v>23</v>
      </c>
      <c r="Q13978" t="s">
        <v>24</v>
      </c>
    </row>
    <row r="13979" spans="1:17" x14ac:dyDescent="0.2">
      <c r="A13979" s="2">
        <v>40697</v>
      </c>
      <c r="B13979" t="s">
        <v>69</v>
      </c>
      <c r="C13979" t="s">
        <v>129</v>
      </c>
      <c r="D13979" t="s">
        <v>50</v>
      </c>
      <c r="E13979" t="s">
        <v>50</v>
      </c>
      <c r="F13979">
        <v>74</v>
      </c>
      <c r="G13979">
        <v>4</v>
      </c>
      <c r="H13979">
        <v>0</v>
      </c>
      <c r="I13979">
        <v>0</v>
      </c>
      <c r="J13979">
        <v>1</v>
      </c>
      <c r="K13979">
        <v>2</v>
      </c>
      <c r="L13979" t="s">
        <v>291</v>
      </c>
      <c r="M13979" t="s">
        <v>71</v>
      </c>
      <c r="N13979" t="s">
        <v>69</v>
      </c>
      <c r="O13979" t="s">
        <v>22</v>
      </c>
      <c r="P13979" t="s">
        <v>23</v>
      </c>
      <c r="Q13979" t="s">
        <v>41</v>
      </c>
    </row>
    <row r="13980" spans="1:17" x14ac:dyDescent="0.2">
      <c r="A13980" s="2">
        <v>40697</v>
      </c>
      <c r="B13980" t="s">
        <v>317</v>
      </c>
      <c r="C13980" t="s">
        <v>67</v>
      </c>
      <c r="D13980" t="s">
        <v>50</v>
      </c>
      <c r="E13980" t="s">
        <v>50</v>
      </c>
      <c r="F13980">
        <v>53</v>
      </c>
      <c r="G13980">
        <v>19</v>
      </c>
      <c r="H13980">
        <v>0</v>
      </c>
      <c r="I13980">
        <v>0</v>
      </c>
      <c r="J13980">
        <v>1</v>
      </c>
      <c r="K13980">
        <v>1</v>
      </c>
      <c r="L13980" t="s">
        <v>291</v>
      </c>
      <c r="M13980" t="s">
        <v>394</v>
      </c>
      <c r="N13980" t="s">
        <v>317</v>
      </c>
      <c r="O13980" t="s">
        <v>22</v>
      </c>
      <c r="P13980" t="s">
        <v>23</v>
      </c>
      <c r="Q13980" t="s">
        <v>30</v>
      </c>
    </row>
    <row r="13981" spans="1:17" x14ac:dyDescent="0.2">
      <c r="A13981" s="2">
        <v>40697</v>
      </c>
      <c r="B13981" t="s">
        <v>147</v>
      </c>
      <c r="C13981" t="s">
        <v>180</v>
      </c>
      <c r="D13981" t="s">
        <v>50</v>
      </c>
      <c r="E13981" t="s">
        <v>50</v>
      </c>
      <c r="F13981">
        <v>37</v>
      </c>
      <c r="G13981">
        <v>30</v>
      </c>
      <c r="H13981">
        <v>0</v>
      </c>
      <c r="I13981">
        <v>0</v>
      </c>
      <c r="J13981">
        <v>1</v>
      </c>
      <c r="K13981">
        <v>1</v>
      </c>
      <c r="L13981" t="s">
        <v>291</v>
      </c>
      <c r="M13981" t="s">
        <v>148</v>
      </c>
      <c r="N13981" t="s">
        <v>147</v>
      </c>
      <c r="O13981" t="s">
        <v>22</v>
      </c>
      <c r="P13981" t="s">
        <v>23</v>
      </c>
      <c r="Q13981" t="s">
        <v>30</v>
      </c>
    </row>
    <row r="13982" spans="1:17" x14ac:dyDescent="0.2">
      <c r="A13982" s="2">
        <v>40697</v>
      </c>
      <c r="B13982" t="s">
        <v>274</v>
      </c>
      <c r="C13982" t="s">
        <v>345</v>
      </c>
      <c r="D13982" t="s">
        <v>50</v>
      </c>
      <c r="E13982" t="s">
        <v>50</v>
      </c>
      <c r="F13982">
        <v>10</v>
      </c>
      <c r="G13982">
        <v>57</v>
      </c>
      <c r="H13982">
        <v>0</v>
      </c>
      <c r="I13982">
        <v>0</v>
      </c>
      <c r="J13982">
        <v>2</v>
      </c>
      <c r="K13982">
        <v>1</v>
      </c>
      <c r="L13982" t="s">
        <v>291</v>
      </c>
      <c r="M13982" t="s">
        <v>524</v>
      </c>
      <c r="N13982" t="s">
        <v>274</v>
      </c>
      <c r="O13982" t="s">
        <v>22</v>
      </c>
      <c r="P13982" t="s">
        <v>23</v>
      </c>
      <c r="Q13982" t="s">
        <v>24</v>
      </c>
    </row>
    <row r="13983" spans="1:17" x14ac:dyDescent="0.2">
      <c r="A13983" s="2">
        <v>40697</v>
      </c>
      <c r="B13983" t="s">
        <v>48</v>
      </c>
      <c r="C13983" t="s">
        <v>249</v>
      </c>
      <c r="D13983" t="s">
        <v>50</v>
      </c>
      <c r="E13983" t="s">
        <v>50</v>
      </c>
      <c r="F13983">
        <v>136</v>
      </c>
      <c r="G13983">
        <v>17</v>
      </c>
      <c r="H13983">
        <v>0</v>
      </c>
      <c r="I13983">
        <v>0</v>
      </c>
      <c r="J13983">
        <v>0</v>
      </c>
      <c r="K13983">
        <v>2</v>
      </c>
      <c r="L13983" t="s">
        <v>291</v>
      </c>
      <c r="M13983" t="s">
        <v>51</v>
      </c>
      <c r="N13983" t="s">
        <v>48</v>
      </c>
      <c r="O13983" t="s">
        <v>22</v>
      </c>
      <c r="P13983" t="s">
        <v>23</v>
      </c>
      <c r="Q13983" t="s">
        <v>41</v>
      </c>
    </row>
    <row r="13984" spans="1:17" x14ac:dyDescent="0.2">
      <c r="A13984" s="2">
        <v>40697</v>
      </c>
      <c r="B13984" t="s">
        <v>254</v>
      </c>
      <c r="C13984" t="s">
        <v>391</v>
      </c>
      <c r="D13984" t="s">
        <v>115</v>
      </c>
      <c r="E13984" t="s">
        <v>115</v>
      </c>
      <c r="F13984">
        <v>146</v>
      </c>
      <c r="G13984">
        <v>143</v>
      </c>
      <c r="H13984">
        <v>0</v>
      </c>
      <c r="I13984">
        <v>0</v>
      </c>
      <c r="J13984">
        <v>1</v>
      </c>
      <c r="K13984">
        <v>1</v>
      </c>
      <c r="L13984" t="s">
        <v>28</v>
      </c>
      <c r="M13984" t="s">
        <v>1130</v>
      </c>
      <c r="N13984" t="s">
        <v>254</v>
      </c>
      <c r="O13984" t="s">
        <v>22</v>
      </c>
      <c r="P13984" t="s">
        <v>23</v>
      </c>
      <c r="Q13984" t="s">
        <v>30</v>
      </c>
    </row>
    <row r="13985" spans="1:17" x14ac:dyDescent="0.2">
      <c r="A13985" s="2">
        <v>40697</v>
      </c>
      <c r="B13985" t="s">
        <v>119</v>
      </c>
      <c r="C13985" t="s">
        <v>81</v>
      </c>
      <c r="D13985" t="s">
        <v>50</v>
      </c>
      <c r="E13985" t="s">
        <v>50</v>
      </c>
      <c r="F13985">
        <v>9</v>
      </c>
      <c r="G13985">
        <v>75</v>
      </c>
      <c r="H13985">
        <v>0</v>
      </c>
      <c r="I13985">
        <v>0</v>
      </c>
      <c r="J13985">
        <v>3</v>
      </c>
      <c r="K13985">
        <v>0</v>
      </c>
      <c r="L13985" t="s">
        <v>291</v>
      </c>
      <c r="M13985" t="s">
        <v>1293</v>
      </c>
      <c r="N13985" t="s">
        <v>119</v>
      </c>
      <c r="O13985" t="s">
        <v>22</v>
      </c>
      <c r="P13985" t="s">
        <v>23</v>
      </c>
      <c r="Q13985" t="s">
        <v>24</v>
      </c>
    </row>
    <row r="13986" spans="1:17" x14ac:dyDescent="0.2">
      <c r="A13986" s="2">
        <v>40697</v>
      </c>
      <c r="B13986" t="s">
        <v>560</v>
      </c>
      <c r="C13986" t="s">
        <v>386</v>
      </c>
      <c r="D13986" t="s">
        <v>50</v>
      </c>
      <c r="E13986" t="s">
        <v>50</v>
      </c>
      <c r="F13986">
        <v>139</v>
      </c>
      <c r="G13986">
        <v>108</v>
      </c>
      <c r="H13986">
        <v>0</v>
      </c>
      <c r="I13986">
        <v>0</v>
      </c>
      <c r="J13986">
        <v>2</v>
      </c>
      <c r="K13986">
        <v>1</v>
      </c>
      <c r="L13986" t="s">
        <v>291</v>
      </c>
      <c r="M13986" t="s">
        <v>1389</v>
      </c>
      <c r="N13986" t="s">
        <v>560</v>
      </c>
      <c r="O13986" t="s">
        <v>22</v>
      </c>
      <c r="P13986" t="s">
        <v>23</v>
      </c>
      <c r="Q13986" t="s">
        <v>24</v>
      </c>
    </row>
    <row r="13987" spans="1:17" x14ac:dyDescent="0.2">
      <c r="A13987" s="2">
        <v>40697</v>
      </c>
      <c r="B13987" t="s">
        <v>133</v>
      </c>
      <c r="C13987" t="s">
        <v>1204</v>
      </c>
      <c r="D13987" t="s">
        <v>115</v>
      </c>
      <c r="E13987" t="s">
        <v>50</v>
      </c>
      <c r="F13987">
        <v>31</v>
      </c>
      <c r="G13987">
        <v>16</v>
      </c>
      <c r="H13987">
        <v>0</v>
      </c>
      <c r="I13987">
        <v>0</v>
      </c>
      <c r="J13987">
        <v>2</v>
      </c>
      <c r="K13987">
        <v>1</v>
      </c>
      <c r="L13987" t="s">
        <v>28</v>
      </c>
      <c r="M13987" t="s">
        <v>134</v>
      </c>
      <c r="N13987" t="s">
        <v>133</v>
      </c>
      <c r="O13987" t="s">
        <v>22</v>
      </c>
      <c r="P13987" t="s">
        <v>23</v>
      </c>
      <c r="Q13987" t="s">
        <v>24</v>
      </c>
    </row>
    <row r="13988" spans="1:17" x14ac:dyDescent="0.2">
      <c r="A13988" s="2">
        <v>40697</v>
      </c>
      <c r="B13988" t="s">
        <v>174</v>
      </c>
      <c r="C13988" t="s">
        <v>73</v>
      </c>
      <c r="D13988" t="s">
        <v>50</v>
      </c>
      <c r="E13988" t="s">
        <v>50</v>
      </c>
      <c r="F13988">
        <v>153</v>
      </c>
      <c r="G13988">
        <v>48</v>
      </c>
      <c r="H13988">
        <v>0</v>
      </c>
      <c r="I13988">
        <v>0</v>
      </c>
      <c r="J13988">
        <v>2</v>
      </c>
      <c r="K13988">
        <v>0</v>
      </c>
      <c r="L13988" t="s">
        <v>291</v>
      </c>
      <c r="M13988" t="s">
        <v>820</v>
      </c>
      <c r="N13988" t="s">
        <v>174</v>
      </c>
      <c r="O13988" t="s">
        <v>22</v>
      </c>
      <c r="P13988" t="s">
        <v>23</v>
      </c>
      <c r="Q13988" t="s">
        <v>24</v>
      </c>
    </row>
    <row r="13989" spans="1:17" x14ac:dyDescent="0.2">
      <c r="A13989" s="2">
        <v>40697</v>
      </c>
      <c r="B13989" t="s">
        <v>97</v>
      </c>
      <c r="C13989" t="s">
        <v>94</v>
      </c>
      <c r="D13989" t="s">
        <v>50</v>
      </c>
      <c r="E13989" t="s">
        <v>50</v>
      </c>
      <c r="F13989">
        <v>125</v>
      </c>
      <c r="G13989">
        <v>52</v>
      </c>
      <c r="H13989">
        <v>0</v>
      </c>
      <c r="I13989">
        <v>0</v>
      </c>
      <c r="J13989">
        <v>0</v>
      </c>
      <c r="K13989">
        <v>1</v>
      </c>
      <c r="L13989" t="s">
        <v>28</v>
      </c>
      <c r="M13989" t="s">
        <v>97</v>
      </c>
      <c r="N13989" t="s">
        <v>97</v>
      </c>
      <c r="O13989" t="s">
        <v>22</v>
      </c>
      <c r="P13989" t="s">
        <v>23</v>
      </c>
      <c r="Q13989" t="s">
        <v>41</v>
      </c>
    </row>
    <row r="13990" spans="1:17" x14ac:dyDescent="0.2">
      <c r="A13990" s="2">
        <v>40697</v>
      </c>
      <c r="B13990" t="s">
        <v>384</v>
      </c>
      <c r="C13990" t="s">
        <v>52</v>
      </c>
      <c r="D13990" t="s">
        <v>50</v>
      </c>
      <c r="E13990" t="s">
        <v>50</v>
      </c>
      <c r="F13990">
        <v>86</v>
      </c>
      <c r="G13990">
        <v>28</v>
      </c>
      <c r="H13990">
        <v>0</v>
      </c>
      <c r="I13990">
        <v>0</v>
      </c>
      <c r="J13990">
        <v>1</v>
      </c>
      <c r="K13990">
        <v>4</v>
      </c>
      <c r="L13990" t="s">
        <v>291</v>
      </c>
      <c r="M13990" t="s">
        <v>395</v>
      </c>
      <c r="N13990" t="s">
        <v>384</v>
      </c>
      <c r="O13990" t="s">
        <v>22</v>
      </c>
      <c r="P13990" t="s">
        <v>23</v>
      </c>
      <c r="Q13990" t="s">
        <v>41</v>
      </c>
    </row>
    <row r="13991" spans="1:17" x14ac:dyDescent="0.2">
      <c r="A13991" s="2">
        <v>40697</v>
      </c>
      <c r="B13991" t="s">
        <v>92</v>
      </c>
      <c r="C13991" t="s">
        <v>646</v>
      </c>
      <c r="D13991" t="s">
        <v>50</v>
      </c>
      <c r="E13991" t="s">
        <v>50</v>
      </c>
      <c r="F13991">
        <v>42</v>
      </c>
      <c r="G13991">
        <v>45</v>
      </c>
      <c r="H13991">
        <v>0</v>
      </c>
      <c r="I13991">
        <v>0</v>
      </c>
      <c r="J13991">
        <v>3</v>
      </c>
      <c r="K13991">
        <v>0</v>
      </c>
      <c r="L13991" t="s">
        <v>291</v>
      </c>
      <c r="M13991" t="s">
        <v>124</v>
      </c>
      <c r="N13991" t="s">
        <v>92</v>
      </c>
      <c r="O13991" t="s">
        <v>22</v>
      </c>
      <c r="P13991" t="s">
        <v>23</v>
      </c>
      <c r="Q13991" t="s">
        <v>24</v>
      </c>
    </row>
    <row r="13992" spans="1:17" x14ac:dyDescent="0.2">
      <c r="A13992" s="2">
        <v>40697</v>
      </c>
      <c r="B13992" t="s">
        <v>125</v>
      </c>
      <c r="C13992" t="s">
        <v>70</v>
      </c>
      <c r="D13992" t="s">
        <v>50</v>
      </c>
      <c r="E13992" t="s">
        <v>50</v>
      </c>
      <c r="F13992">
        <v>202</v>
      </c>
      <c r="G13992">
        <v>81</v>
      </c>
      <c r="H13992">
        <v>0</v>
      </c>
      <c r="I13992">
        <v>0</v>
      </c>
      <c r="J13992">
        <v>0</v>
      </c>
      <c r="K13992">
        <v>1</v>
      </c>
      <c r="L13992" t="s">
        <v>291</v>
      </c>
      <c r="M13992" t="s">
        <v>468</v>
      </c>
      <c r="N13992" t="s">
        <v>125</v>
      </c>
      <c r="O13992" t="s">
        <v>22</v>
      </c>
      <c r="P13992" t="s">
        <v>23</v>
      </c>
      <c r="Q13992" t="s">
        <v>41</v>
      </c>
    </row>
    <row r="13993" spans="1:17" x14ac:dyDescent="0.2">
      <c r="A13993" s="2">
        <v>40698</v>
      </c>
      <c r="B13993" t="s">
        <v>17</v>
      </c>
      <c r="C13993" t="s">
        <v>38</v>
      </c>
      <c r="D13993" t="s">
        <v>19</v>
      </c>
      <c r="E13993" t="s">
        <v>19</v>
      </c>
      <c r="F13993">
        <v>102</v>
      </c>
      <c r="G13993">
        <v>23</v>
      </c>
      <c r="H13993">
        <v>0</v>
      </c>
      <c r="I13993">
        <v>0</v>
      </c>
      <c r="J13993">
        <v>0</v>
      </c>
      <c r="K13993">
        <v>2</v>
      </c>
      <c r="L13993" t="s">
        <v>483</v>
      </c>
      <c r="M13993" t="s">
        <v>342</v>
      </c>
      <c r="N13993" t="s">
        <v>17</v>
      </c>
      <c r="O13993" t="s">
        <v>22</v>
      </c>
      <c r="P13993" t="s">
        <v>23</v>
      </c>
      <c r="Q13993" t="s">
        <v>41</v>
      </c>
    </row>
    <row r="13994" spans="1:17" x14ac:dyDescent="0.2">
      <c r="A13994" s="2">
        <v>40698</v>
      </c>
      <c r="B13994" t="s">
        <v>25</v>
      </c>
      <c r="C13994" t="s">
        <v>126</v>
      </c>
      <c r="D13994" t="s">
        <v>19</v>
      </c>
      <c r="E13994" t="s">
        <v>50</v>
      </c>
      <c r="F13994">
        <v>3</v>
      </c>
      <c r="G13994">
        <v>2</v>
      </c>
      <c r="H13994">
        <v>0</v>
      </c>
      <c r="I13994">
        <v>0</v>
      </c>
      <c r="J13994">
        <v>0</v>
      </c>
      <c r="K13994">
        <v>0</v>
      </c>
      <c r="L13994" t="s">
        <v>28</v>
      </c>
      <c r="M13994" t="s">
        <v>467</v>
      </c>
      <c r="N13994" t="s">
        <v>25</v>
      </c>
      <c r="O13994" t="s">
        <v>22</v>
      </c>
      <c r="P13994" t="s">
        <v>23</v>
      </c>
      <c r="Q13994" t="s">
        <v>30</v>
      </c>
    </row>
    <row r="13995" spans="1:17" x14ac:dyDescent="0.2">
      <c r="A13995" s="2">
        <v>40698</v>
      </c>
      <c r="B13995" t="s">
        <v>120</v>
      </c>
      <c r="C13995" t="s">
        <v>118</v>
      </c>
      <c r="D13995" t="s">
        <v>36</v>
      </c>
      <c r="E13995" t="s">
        <v>36</v>
      </c>
      <c r="F13995">
        <v>49</v>
      </c>
      <c r="G13995">
        <v>40</v>
      </c>
      <c r="H13995">
        <v>0</v>
      </c>
      <c r="I13995">
        <v>0</v>
      </c>
      <c r="J13995">
        <v>0</v>
      </c>
      <c r="K13995">
        <v>0</v>
      </c>
      <c r="L13995" t="s">
        <v>62</v>
      </c>
      <c r="M13995" t="s">
        <v>152</v>
      </c>
      <c r="N13995" t="s">
        <v>120</v>
      </c>
      <c r="O13995" t="s">
        <v>22</v>
      </c>
      <c r="P13995" t="s">
        <v>23</v>
      </c>
      <c r="Q13995" t="s">
        <v>30</v>
      </c>
    </row>
    <row r="13996" spans="1:17" x14ac:dyDescent="0.2">
      <c r="A13996" s="2">
        <v>40698</v>
      </c>
      <c r="B13996" t="s">
        <v>660</v>
      </c>
      <c r="C13996" t="s">
        <v>211</v>
      </c>
      <c r="D13996" t="s">
        <v>36</v>
      </c>
      <c r="E13996" t="s">
        <v>36</v>
      </c>
      <c r="F13996">
        <v>113</v>
      </c>
      <c r="G13996">
        <v>117</v>
      </c>
      <c r="H13996">
        <v>0</v>
      </c>
      <c r="I13996">
        <v>0</v>
      </c>
      <c r="J13996">
        <v>2</v>
      </c>
      <c r="K13996">
        <v>1</v>
      </c>
      <c r="L13996" t="s">
        <v>62</v>
      </c>
      <c r="M13996" t="s">
        <v>661</v>
      </c>
      <c r="N13996" t="s">
        <v>660</v>
      </c>
      <c r="O13996" t="s">
        <v>22</v>
      </c>
      <c r="P13996" t="s">
        <v>23</v>
      </c>
      <c r="Q13996" t="s">
        <v>24</v>
      </c>
    </row>
    <row r="13997" spans="1:17" x14ac:dyDescent="0.2">
      <c r="A13997" s="2">
        <v>40698</v>
      </c>
      <c r="B13997" t="s">
        <v>89</v>
      </c>
      <c r="C13997" t="s">
        <v>53</v>
      </c>
      <c r="D13997" t="s">
        <v>50</v>
      </c>
      <c r="E13997" t="s">
        <v>50</v>
      </c>
      <c r="F13997">
        <v>6</v>
      </c>
      <c r="G13997">
        <v>25</v>
      </c>
      <c r="H13997">
        <v>0</v>
      </c>
      <c r="I13997">
        <v>0</v>
      </c>
      <c r="J13997">
        <v>2</v>
      </c>
      <c r="K13997">
        <v>2</v>
      </c>
      <c r="L13997" t="s">
        <v>291</v>
      </c>
      <c r="M13997" t="s">
        <v>91</v>
      </c>
      <c r="N13997" t="s">
        <v>89</v>
      </c>
      <c r="O13997" t="s">
        <v>22</v>
      </c>
      <c r="P13997" t="s">
        <v>23</v>
      </c>
      <c r="Q13997" t="s">
        <v>30</v>
      </c>
    </row>
    <row r="13998" spans="1:17" x14ac:dyDescent="0.2">
      <c r="A13998" s="2">
        <v>40698</v>
      </c>
      <c r="B13998" t="s">
        <v>153</v>
      </c>
      <c r="C13998" t="s">
        <v>184</v>
      </c>
      <c r="D13998" t="s">
        <v>50</v>
      </c>
      <c r="E13998" t="s">
        <v>50</v>
      </c>
      <c r="F13998">
        <v>12</v>
      </c>
      <c r="G13998">
        <v>161</v>
      </c>
      <c r="H13998">
        <v>0</v>
      </c>
      <c r="I13998">
        <v>0</v>
      </c>
      <c r="J13998">
        <v>3</v>
      </c>
      <c r="K13998">
        <v>1</v>
      </c>
      <c r="L13998" t="s">
        <v>291</v>
      </c>
      <c r="M13998" t="s">
        <v>307</v>
      </c>
      <c r="N13998" t="s">
        <v>153</v>
      </c>
      <c r="O13998" t="s">
        <v>22</v>
      </c>
      <c r="P13998" t="s">
        <v>23</v>
      </c>
      <c r="Q13998" t="s">
        <v>24</v>
      </c>
    </row>
    <row r="13999" spans="1:17" x14ac:dyDescent="0.2">
      <c r="A13999" s="2">
        <v>40698</v>
      </c>
      <c r="B13999" t="s">
        <v>76</v>
      </c>
      <c r="C13999" t="s">
        <v>72</v>
      </c>
      <c r="D13999" t="s">
        <v>50</v>
      </c>
      <c r="E13999" t="s">
        <v>50</v>
      </c>
      <c r="F13999">
        <v>116</v>
      </c>
      <c r="G13999">
        <v>27</v>
      </c>
      <c r="H13999">
        <v>0</v>
      </c>
      <c r="I13999">
        <v>0</v>
      </c>
      <c r="J13999">
        <v>0</v>
      </c>
      <c r="K13999">
        <v>2</v>
      </c>
      <c r="L13999" t="s">
        <v>291</v>
      </c>
      <c r="M13999" t="s">
        <v>78</v>
      </c>
      <c r="N13999" t="s">
        <v>76</v>
      </c>
      <c r="O13999" t="s">
        <v>22</v>
      </c>
      <c r="P13999" t="s">
        <v>23</v>
      </c>
      <c r="Q13999" t="s">
        <v>41</v>
      </c>
    </row>
    <row r="14000" spans="1:17" x14ac:dyDescent="0.2">
      <c r="A14000" s="2">
        <v>40698</v>
      </c>
      <c r="B14000" t="s">
        <v>101</v>
      </c>
      <c r="C14000" t="s">
        <v>123</v>
      </c>
      <c r="D14000" t="s">
        <v>50</v>
      </c>
      <c r="E14000" t="s">
        <v>50</v>
      </c>
      <c r="F14000">
        <v>78</v>
      </c>
      <c r="G14000">
        <v>33</v>
      </c>
      <c r="H14000">
        <v>0</v>
      </c>
      <c r="I14000">
        <v>0</v>
      </c>
      <c r="J14000">
        <v>1</v>
      </c>
      <c r="K14000">
        <v>2</v>
      </c>
      <c r="L14000" t="s">
        <v>291</v>
      </c>
      <c r="M14000" t="s">
        <v>331</v>
      </c>
      <c r="N14000" t="s">
        <v>101</v>
      </c>
      <c r="O14000" t="s">
        <v>22</v>
      </c>
      <c r="P14000" t="s">
        <v>23</v>
      </c>
      <c r="Q14000" t="s">
        <v>41</v>
      </c>
    </row>
    <row r="14001" spans="1:17" x14ac:dyDescent="0.2">
      <c r="A14001" s="2">
        <v>40698</v>
      </c>
      <c r="B14001" t="s">
        <v>328</v>
      </c>
      <c r="C14001" t="s">
        <v>98</v>
      </c>
      <c r="D14001" t="s">
        <v>50</v>
      </c>
      <c r="E14001" t="s">
        <v>50</v>
      </c>
      <c r="F14001">
        <v>85</v>
      </c>
      <c r="G14001">
        <v>34</v>
      </c>
      <c r="H14001">
        <v>0</v>
      </c>
      <c r="I14001">
        <v>0</v>
      </c>
      <c r="J14001">
        <v>0</v>
      </c>
      <c r="K14001">
        <v>2</v>
      </c>
      <c r="L14001" t="s">
        <v>291</v>
      </c>
      <c r="M14001" t="s">
        <v>329</v>
      </c>
      <c r="N14001" t="s">
        <v>328</v>
      </c>
      <c r="O14001" t="s">
        <v>22</v>
      </c>
      <c r="P14001" t="s">
        <v>23</v>
      </c>
      <c r="Q14001" t="s">
        <v>41</v>
      </c>
    </row>
    <row r="14002" spans="1:17" x14ac:dyDescent="0.2">
      <c r="A14002" s="2">
        <v>40698</v>
      </c>
      <c r="B14002" t="s">
        <v>1279</v>
      </c>
      <c r="C14002" t="s">
        <v>87</v>
      </c>
      <c r="D14002" t="s">
        <v>50</v>
      </c>
      <c r="E14002" t="s">
        <v>50</v>
      </c>
      <c r="F14002">
        <v>24</v>
      </c>
      <c r="G14002">
        <v>46</v>
      </c>
      <c r="H14002">
        <v>0</v>
      </c>
      <c r="I14002">
        <v>0</v>
      </c>
      <c r="J14002">
        <v>1</v>
      </c>
      <c r="K14002">
        <v>1</v>
      </c>
      <c r="L14002" t="s">
        <v>291</v>
      </c>
      <c r="M14002" t="s">
        <v>1280</v>
      </c>
      <c r="N14002" t="s">
        <v>1279</v>
      </c>
      <c r="O14002" t="s">
        <v>22</v>
      </c>
      <c r="P14002" t="s">
        <v>23</v>
      </c>
      <c r="Q14002" t="s">
        <v>30</v>
      </c>
    </row>
    <row r="14003" spans="1:17" x14ac:dyDescent="0.2">
      <c r="A14003" s="2">
        <v>40698</v>
      </c>
      <c r="B14003" t="s">
        <v>110</v>
      </c>
      <c r="C14003" t="s">
        <v>150</v>
      </c>
      <c r="D14003" t="s">
        <v>36</v>
      </c>
      <c r="E14003" t="s">
        <v>36</v>
      </c>
      <c r="F14003">
        <v>73</v>
      </c>
      <c r="G14003">
        <v>41</v>
      </c>
      <c r="H14003">
        <v>0</v>
      </c>
      <c r="I14003">
        <v>0</v>
      </c>
      <c r="J14003">
        <v>4</v>
      </c>
      <c r="K14003">
        <v>0</v>
      </c>
      <c r="L14003" t="s">
        <v>62</v>
      </c>
      <c r="M14003" t="s">
        <v>485</v>
      </c>
      <c r="N14003" t="s">
        <v>110</v>
      </c>
      <c r="O14003" t="s">
        <v>22</v>
      </c>
      <c r="P14003" t="s">
        <v>23</v>
      </c>
      <c r="Q14003" t="s">
        <v>24</v>
      </c>
    </row>
    <row r="14004" spans="1:17" x14ac:dyDescent="0.2">
      <c r="A14004" s="2">
        <v>40698</v>
      </c>
      <c r="B14004" t="s">
        <v>42</v>
      </c>
      <c r="C14004" t="s">
        <v>293</v>
      </c>
      <c r="D14004" t="s">
        <v>19</v>
      </c>
      <c r="E14004" t="s">
        <v>50</v>
      </c>
      <c r="F14004">
        <v>54</v>
      </c>
      <c r="G14004">
        <v>32</v>
      </c>
      <c r="H14004">
        <v>0</v>
      </c>
      <c r="I14004">
        <v>0</v>
      </c>
      <c r="J14004">
        <v>0</v>
      </c>
      <c r="K14004">
        <v>0</v>
      </c>
      <c r="L14004" t="s">
        <v>312</v>
      </c>
      <c r="M14004" t="s">
        <v>1476</v>
      </c>
      <c r="N14004" t="s">
        <v>143</v>
      </c>
      <c r="O14004" t="s">
        <v>122</v>
      </c>
      <c r="P14004" t="s">
        <v>23</v>
      </c>
      <c r="Q14004" t="s">
        <v>30</v>
      </c>
    </row>
    <row r="14005" spans="1:17" x14ac:dyDescent="0.2">
      <c r="A14005" s="2">
        <v>40698</v>
      </c>
      <c r="B14005" t="s">
        <v>82</v>
      </c>
      <c r="C14005" t="s">
        <v>49</v>
      </c>
      <c r="D14005" t="s">
        <v>50</v>
      </c>
      <c r="E14005" t="s">
        <v>50</v>
      </c>
      <c r="F14005">
        <v>8</v>
      </c>
      <c r="G14005">
        <v>11</v>
      </c>
      <c r="H14005">
        <v>0</v>
      </c>
      <c r="I14005">
        <v>0</v>
      </c>
      <c r="J14005">
        <v>1</v>
      </c>
      <c r="K14005">
        <v>0</v>
      </c>
      <c r="L14005" t="s">
        <v>291</v>
      </c>
      <c r="M14005" t="s">
        <v>187</v>
      </c>
      <c r="N14005" t="s">
        <v>82</v>
      </c>
      <c r="O14005" t="s">
        <v>22</v>
      </c>
      <c r="P14005" t="s">
        <v>23</v>
      </c>
      <c r="Q14005" t="s">
        <v>24</v>
      </c>
    </row>
    <row r="14006" spans="1:17" x14ac:dyDescent="0.2">
      <c r="A14006" s="2">
        <v>40698</v>
      </c>
      <c r="B14006" t="s">
        <v>95</v>
      </c>
      <c r="C14006" t="s">
        <v>286</v>
      </c>
      <c r="D14006" t="s">
        <v>50</v>
      </c>
      <c r="E14006" t="s">
        <v>50</v>
      </c>
      <c r="F14006">
        <v>18</v>
      </c>
      <c r="G14006">
        <v>62</v>
      </c>
      <c r="H14006">
        <v>0</v>
      </c>
      <c r="I14006">
        <v>0</v>
      </c>
      <c r="J14006">
        <v>3</v>
      </c>
      <c r="K14006">
        <v>1</v>
      </c>
      <c r="L14006" t="s">
        <v>291</v>
      </c>
      <c r="M14006" t="s">
        <v>1179</v>
      </c>
      <c r="N14006" t="s">
        <v>95</v>
      </c>
      <c r="O14006" t="s">
        <v>22</v>
      </c>
      <c r="P14006" t="s">
        <v>23</v>
      </c>
      <c r="Q14006" t="s">
        <v>24</v>
      </c>
    </row>
    <row r="14007" spans="1:17" x14ac:dyDescent="0.2">
      <c r="A14007" s="2">
        <v>40698</v>
      </c>
      <c r="B14007" t="s">
        <v>35</v>
      </c>
      <c r="C14007" t="s">
        <v>237</v>
      </c>
      <c r="D14007" t="s">
        <v>36</v>
      </c>
      <c r="E14007" t="s">
        <v>36</v>
      </c>
      <c r="F14007">
        <v>118</v>
      </c>
      <c r="G14007">
        <v>99</v>
      </c>
      <c r="H14007">
        <v>0</v>
      </c>
      <c r="I14007">
        <v>0</v>
      </c>
      <c r="J14007">
        <v>1</v>
      </c>
      <c r="K14007">
        <v>0</v>
      </c>
      <c r="L14007" t="s">
        <v>62</v>
      </c>
      <c r="M14007" t="s">
        <v>200</v>
      </c>
      <c r="N14007" t="s">
        <v>35</v>
      </c>
      <c r="O14007" t="s">
        <v>22</v>
      </c>
      <c r="P14007" t="s">
        <v>23</v>
      </c>
      <c r="Q14007" t="s">
        <v>24</v>
      </c>
    </row>
    <row r="14008" spans="1:17" x14ac:dyDescent="0.2">
      <c r="A14008" s="2">
        <v>40698</v>
      </c>
      <c r="B14008" t="s">
        <v>244</v>
      </c>
      <c r="C14008" t="s">
        <v>737</v>
      </c>
      <c r="D14008" t="s">
        <v>50</v>
      </c>
      <c r="E14008" t="s">
        <v>50</v>
      </c>
      <c r="F14008">
        <v>26</v>
      </c>
      <c r="G14008">
        <v>202</v>
      </c>
      <c r="H14008">
        <v>0</v>
      </c>
      <c r="I14008">
        <v>0</v>
      </c>
      <c r="J14008">
        <v>1</v>
      </c>
      <c r="K14008">
        <v>0</v>
      </c>
      <c r="L14008" t="s">
        <v>291</v>
      </c>
      <c r="M14008" t="s">
        <v>292</v>
      </c>
      <c r="N14008" t="s">
        <v>244</v>
      </c>
      <c r="O14008" t="s">
        <v>22</v>
      </c>
      <c r="P14008" t="s">
        <v>23</v>
      </c>
      <c r="Q14008" t="s">
        <v>24</v>
      </c>
    </row>
    <row r="14009" spans="1:17" x14ac:dyDescent="0.2">
      <c r="A14009" s="2">
        <v>40698</v>
      </c>
      <c r="B14009" t="s">
        <v>208</v>
      </c>
      <c r="C14009" t="s">
        <v>202</v>
      </c>
      <c r="D14009" t="s">
        <v>36</v>
      </c>
      <c r="E14009" t="s">
        <v>36</v>
      </c>
      <c r="F14009">
        <v>84</v>
      </c>
      <c r="G14009">
        <v>136</v>
      </c>
      <c r="H14009">
        <v>0</v>
      </c>
      <c r="I14009">
        <v>0</v>
      </c>
      <c r="J14009">
        <v>2</v>
      </c>
      <c r="K14009">
        <v>0</v>
      </c>
      <c r="L14009" t="s">
        <v>62</v>
      </c>
      <c r="M14009" t="s">
        <v>398</v>
      </c>
      <c r="N14009" t="s">
        <v>208</v>
      </c>
      <c r="O14009" t="s">
        <v>22</v>
      </c>
      <c r="P14009" t="s">
        <v>23</v>
      </c>
      <c r="Q14009" t="s">
        <v>24</v>
      </c>
    </row>
    <row r="14010" spans="1:17" x14ac:dyDescent="0.2">
      <c r="A14010" s="2">
        <v>40698</v>
      </c>
      <c r="B14010" t="s">
        <v>77</v>
      </c>
      <c r="C14010" t="s">
        <v>106</v>
      </c>
      <c r="D14010" t="s">
        <v>27</v>
      </c>
      <c r="E14010" t="s">
        <v>50</v>
      </c>
      <c r="F14010">
        <v>22</v>
      </c>
      <c r="G14010">
        <v>1</v>
      </c>
      <c r="H14010">
        <v>0</v>
      </c>
      <c r="I14010">
        <v>0</v>
      </c>
      <c r="J14010">
        <v>0</v>
      </c>
      <c r="K14010">
        <v>4</v>
      </c>
      <c r="L14010" t="s">
        <v>28</v>
      </c>
      <c r="M14010" t="s">
        <v>332</v>
      </c>
      <c r="N14010" t="s">
        <v>77</v>
      </c>
      <c r="O14010" t="s">
        <v>22</v>
      </c>
      <c r="P14010" t="s">
        <v>23</v>
      </c>
      <c r="Q14010" t="s">
        <v>41</v>
      </c>
    </row>
    <row r="14011" spans="1:17" x14ac:dyDescent="0.2">
      <c r="A14011" s="2">
        <v>40698</v>
      </c>
      <c r="B14011" t="s">
        <v>138</v>
      </c>
      <c r="C14011" t="s">
        <v>296</v>
      </c>
      <c r="D14011" t="s">
        <v>36</v>
      </c>
      <c r="E14011" t="s">
        <v>36</v>
      </c>
      <c r="F14011">
        <v>90</v>
      </c>
      <c r="G14011">
        <v>94</v>
      </c>
      <c r="H14011">
        <v>0</v>
      </c>
      <c r="I14011">
        <v>0</v>
      </c>
      <c r="J14011">
        <v>3</v>
      </c>
      <c r="K14011">
        <v>0</v>
      </c>
      <c r="L14011" t="s">
        <v>62</v>
      </c>
      <c r="M14011" t="s">
        <v>139</v>
      </c>
      <c r="N14011" t="s">
        <v>138</v>
      </c>
      <c r="O14011" t="s">
        <v>22</v>
      </c>
      <c r="P14011" t="s">
        <v>23</v>
      </c>
      <c r="Q14011" t="s">
        <v>24</v>
      </c>
    </row>
    <row r="14012" spans="1:17" x14ac:dyDescent="0.2">
      <c r="A14012" s="2">
        <v>40699</v>
      </c>
      <c r="B14012" t="s">
        <v>267</v>
      </c>
      <c r="C14012" t="s">
        <v>207</v>
      </c>
      <c r="D14012" t="s">
        <v>36</v>
      </c>
      <c r="E14012" t="s">
        <v>36</v>
      </c>
      <c r="F14012">
        <v>105</v>
      </c>
      <c r="G14012">
        <v>123</v>
      </c>
      <c r="H14012">
        <v>0</v>
      </c>
      <c r="I14012">
        <v>0</v>
      </c>
      <c r="J14012">
        <v>1</v>
      </c>
      <c r="K14012">
        <v>0</v>
      </c>
      <c r="L14012" t="s">
        <v>62</v>
      </c>
      <c r="M14012" t="s">
        <v>268</v>
      </c>
      <c r="N14012" t="s">
        <v>267</v>
      </c>
      <c r="O14012" t="s">
        <v>22</v>
      </c>
      <c r="P14012" t="s">
        <v>23</v>
      </c>
      <c r="Q14012" t="s">
        <v>24</v>
      </c>
    </row>
    <row r="14013" spans="1:17" x14ac:dyDescent="0.2">
      <c r="A14013" s="2">
        <v>40699</v>
      </c>
      <c r="B14013" t="s">
        <v>55</v>
      </c>
      <c r="C14013" t="s">
        <v>442</v>
      </c>
      <c r="D14013" t="s">
        <v>57</v>
      </c>
      <c r="E14013" t="s">
        <v>57</v>
      </c>
      <c r="F14013">
        <v>20</v>
      </c>
      <c r="G14013">
        <v>61</v>
      </c>
      <c r="H14013">
        <v>0</v>
      </c>
      <c r="I14013">
        <v>0</v>
      </c>
      <c r="J14013">
        <v>3</v>
      </c>
      <c r="K14013">
        <v>0</v>
      </c>
      <c r="L14013" t="s">
        <v>28</v>
      </c>
      <c r="M14013" t="s">
        <v>341</v>
      </c>
      <c r="N14013" t="s">
        <v>55</v>
      </c>
      <c r="O14013" t="s">
        <v>22</v>
      </c>
      <c r="P14013" t="s">
        <v>23</v>
      </c>
      <c r="Q14013" t="s">
        <v>24</v>
      </c>
    </row>
    <row r="14014" spans="1:17" x14ac:dyDescent="0.2">
      <c r="A14014" s="2">
        <v>40699</v>
      </c>
      <c r="B14014" t="s">
        <v>471</v>
      </c>
      <c r="C14014" t="s">
        <v>136</v>
      </c>
      <c r="D14014" t="s">
        <v>36</v>
      </c>
      <c r="E14014" t="s">
        <v>36</v>
      </c>
      <c r="F14014">
        <v>80</v>
      </c>
      <c r="G14014">
        <v>21</v>
      </c>
      <c r="H14014">
        <v>0</v>
      </c>
      <c r="I14014">
        <v>0</v>
      </c>
      <c r="J14014">
        <v>2</v>
      </c>
      <c r="K14014">
        <v>6</v>
      </c>
      <c r="L14014" t="s">
        <v>62</v>
      </c>
      <c r="M14014" t="s">
        <v>639</v>
      </c>
      <c r="N14014" t="s">
        <v>471</v>
      </c>
      <c r="O14014" t="s">
        <v>22</v>
      </c>
      <c r="P14014" t="s">
        <v>23</v>
      </c>
      <c r="Q14014" t="s">
        <v>41</v>
      </c>
    </row>
    <row r="14015" spans="1:17" x14ac:dyDescent="0.2">
      <c r="A14015" s="2">
        <v>40699</v>
      </c>
      <c r="B14015" t="s">
        <v>351</v>
      </c>
      <c r="C14015" t="s">
        <v>250</v>
      </c>
      <c r="D14015" t="s">
        <v>36</v>
      </c>
      <c r="E14015" t="s">
        <v>36</v>
      </c>
      <c r="F14015">
        <v>69</v>
      </c>
      <c r="G14015">
        <v>72</v>
      </c>
      <c r="H14015">
        <v>0</v>
      </c>
      <c r="I14015">
        <v>0</v>
      </c>
      <c r="J14015">
        <v>0</v>
      </c>
      <c r="K14015">
        <v>0</v>
      </c>
      <c r="L14015" t="s">
        <v>62</v>
      </c>
      <c r="M14015" t="s">
        <v>353</v>
      </c>
      <c r="N14015" t="s">
        <v>351</v>
      </c>
      <c r="O14015" t="s">
        <v>22</v>
      </c>
      <c r="P14015" t="s">
        <v>23</v>
      </c>
      <c r="Q14015" t="s">
        <v>30</v>
      </c>
    </row>
    <row r="14016" spans="1:17" x14ac:dyDescent="0.2">
      <c r="A14016" s="2">
        <v>40699</v>
      </c>
      <c r="B14016" t="s">
        <v>172</v>
      </c>
      <c r="C14016" t="s">
        <v>617</v>
      </c>
      <c r="D14016" t="s">
        <v>36</v>
      </c>
      <c r="E14016" t="s">
        <v>36</v>
      </c>
      <c r="F14016">
        <v>149</v>
      </c>
      <c r="G14016">
        <v>122</v>
      </c>
      <c r="H14016">
        <v>0</v>
      </c>
      <c r="I14016">
        <v>0</v>
      </c>
      <c r="J14016">
        <v>3</v>
      </c>
      <c r="K14016">
        <v>1</v>
      </c>
      <c r="L14016" t="s">
        <v>62</v>
      </c>
      <c r="M14016" t="s">
        <v>616</v>
      </c>
      <c r="N14016" t="s">
        <v>172</v>
      </c>
      <c r="O14016" t="s">
        <v>22</v>
      </c>
      <c r="P14016" t="s">
        <v>23</v>
      </c>
      <c r="Q14016" t="s">
        <v>24</v>
      </c>
    </row>
    <row r="14017" spans="1:17" x14ac:dyDescent="0.2">
      <c r="A14017" s="2">
        <v>40699</v>
      </c>
      <c r="B14017" t="s">
        <v>182</v>
      </c>
      <c r="C14017" t="s">
        <v>449</v>
      </c>
      <c r="D14017" t="s">
        <v>115</v>
      </c>
      <c r="E14017" t="s">
        <v>115</v>
      </c>
      <c r="F14017">
        <v>75</v>
      </c>
      <c r="G14017">
        <v>83</v>
      </c>
      <c r="H14017">
        <v>0</v>
      </c>
      <c r="I14017">
        <v>0</v>
      </c>
      <c r="J14017">
        <v>1</v>
      </c>
      <c r="K14017">
        <v>0</v>
      </c>
      <c r="L14017" t="s">
        <v>28</v>
      </c>
      <c r="M14017" t="s">
        <v>677</v>
      </c>
      <c r="N14017" t="s">
        <v>182</v>
      </c>
      <c r="O14017" t="s">
        <v>22</v>
      </c>
      <c r="P14017" t="s">
        <v>23</v>
      </c>
      <c r="Q14017" t="s">
        <v>24</v>
      </c>
    </row>
    <row r="14018" spans="1:17" x14ac:dyDescent="0.2">
      <c r="A14018" s="2">
        <v>40699</v>
      </c>
      <c r="B14018" t="s">
        <v>1284</v>
      </c>
      <c r="C14018" t="s">
        <v>718</v>
      </c>
      <c r="D14018" t="s">
        <v>36</v>
      </c>
      <c r="E14018" t="s">
        <v>36</v>
      </c>
      <c r="F14018">
        <v>188</v>
      </c>
      <c r="G14018">
        <v>58</v>
      </c>
      <c r="H14018">
        <v>0</v>
      </c>
      <c r="I14018">
        <v>0</v>
      </c>
      <c r="J14018">
        <v>1</v>
      </c>
      <c r="K14018">
        <v>1</v>
      </c>
      <c r="L14018" t="s">
        <v>62</v>
      </c>
      <c r="M14018" t="s">
        <v>1449</v>
      </c>
      <c r="N14018" t="s">
        <v>1284</v>
      </c>
      <c r="O14018" t="s">
        <v>22</v>
      </c>
      <c r="P14018" t="s">
        <v>23</v>
      </c>
      <c r="Q14018" t="s">
        <v>30</v>
      </c>
    </row>
    <row r="14019" spans="1:17" x14ac:dyDescent="0.2">
      <c r="A14019" s="2">
        <v>40699</v>
      </c>
      <c r="B14019" t="s">
        <v>131</v>
      </c>
      <c r="C14019" t="s">
        <v>454</v>
      </c>
      <c r="D14019" t="s">
        <v>27</v>
      </c>
      <c r="E14019" t="s">
        <v>27</v>
      </c>
      <c r="F14019">
        <v>56</v>
      </c>
      <c r="G14019">
        <v>81</v>
      </c>
      <c r="H14019">
        <v>0</v>
      </c>
      <c r="I14019">
        <v>0</v>
      </c>
      <c r="J14019">
        <v>5</v>
      </c>
      <c r="K14019">
        <v>0</v>
      </c>
      <c r="L14019" t="s">
        <v>563</v>
      </c>
      <c r="M14019" t="s">
        <v>1374</v>
      </c>
      <c r="N14019" t="s">
        <v>77</v>
      </c>
      <c r="O14019" t="s">
        <v>122</v>
      </c>
      <c r="P14019" t="s">
        <v>23</v>
      </c>
      <c r="Q14019" t="s">
        <v>24</v>
      </c>
    </row>
    <row r="14020" spans="1:17" x14ac:dyDescent="0.2">
      <c r="A14020" s="2">
        <v>40699</v>
      </c>
      <c r="B14020" t="s">
        <v>183</v>
      </c>
      <c r="C14020" t="s">
        <v>149</v>
      </c>
      <c r="D14020" t="s">
        <v>36</v>
      </c>
      <c r="E14020" t="s">
        <v>36</v>
      </c>
      <c r="F14020">
        <v>36</v>
      </c>
      <c r="G14020">
        <v>38</v>
      </c>
      <c r="H14020">
        <v>0</v>
      </c>
      <c r="I14020">
        <v>0</v>
      </c>
      <c r="J14020">
        <v>0</v>
      </c>
      <c r="K14020">
        <v>0</v>
      </c>
      <c r="L14020" t="s">
        <v>62</v>
      </c>
      <c r="M14020" t="s">
        <v>266</v>
      </c>
      <c r="N14020" t="s">
        <v>183</v>
      </c>
      <c r="O14020" t="s">
        <v>22</v>
      </c>
      <c r="P14020" t="s">
        <v>23</v>
      </c>
      <c r="Q14020" t="s">
        <v>30</v>
      </c>
    </row>
    <row r="14021" spans="1:17" x14ac:dyDescent="0.2">
      <c r="A14021" s="2">
        <v>40699</v>
      </c>
      <c r="B14021" t="s">
        <v>374</v>
      </c>
      <c r="C14021" t="s">
        <v>135</v>
      </c>
      <c r="D14021" t="s">
        <v>36</v>
      </c>
      <c r="E14021" t="s">
        <v>36</v>
      </c>
      <c r="F14021">
        <v>128</v>
      </c>
      <c r="G14021">
        <v>39</v>
      </c>
      <c r="H14021">
        <v>0</v>
      </c>
      <c r="I14021">
        <v>0</v>
      </c>
      <c r="J14021">
        <v>2</v>
      </c>
      <c r="K14021">
        <v>2</v>
      </c>
      <c r="L14021" t="s">
        <v>62</v>
      </c>
      <c r="M14021" t="s">
        <v>375</v>
      </c>
      <c r="N14021" t="s">
        <v>374</v>
      </c>
      <c r="O14021" t="s">
        <v>22</v>
      </c>
      <c r="P14021" t="s">
        <v>23</v>
      </c>
      <c r="Q14021" t="s">
        <v>30</v>
      </c>
    </row>
    <row r="14022" spans="1:17" x14ac:dyDescent="0.2">
      <c r="A14022" s="2">
        <v>40699</v>
      </c>
      <c r="B14022" t="s">
        <v>34</v>
      </c>
      <c r="C14022" t="s">
        <v>378</v>
      </c>
      <c r="D14022" t="s">
        <v>36</v>
      </c>
      <c r="E14022" t="s">
        <v>36</v>
      </c>
      <c r="F14022">
        <v>62</v>
      </c>
      <c r="G14022">
        <v>138</v>
      </c>
      <c r="H14022">
        <v>0</v>
      </c>
      <c r="I14022">
        <v>0</v>
      </c>
      <c r="J14022">
        <v>4</v>
      </c>
      <c r="K14022">
        <v>1</v>
      </c>
      <c r="L14022" t="s">
        <v>62</v>
      </c>
      <c r="M14022" t="s">
        <v>37</v>
      </c>
      <c r="N14022" t="s">
        <v>34</v>
      </c>
      <c r="O14022" t="s">
        <v>22</v>
      </c>
      <c r="P14022" t="s">
        <v>23</v>
      </c>
      <c r="Q14022" t="s">
        <v>24</v>
      </c>
    </row>
    <row r="14023" spans="1:17" x14ac:dyDescent="0.2">
      <c r="A14023" s="2">
        <v>40699</v>
      </c>
      <c r="B14023" t="s">
        <v>339</v>
      </c>
      <c r="C14023" t="s">
        <v>548</v>
      </c>
      <c r="D14023" t="s">
        <v>36</v>
      </c>
      <c r="E14023" t="s">
        <v>36</v>
      </c>
      <c r="F14023">
        <v>157</v>
      </c>
      <c r="G14023">
        <v>79</v>
      </c>
      <c r="H14023">
        <v>0</v>
      </c>
      <c r="I14023">
        <v>0</v>
      </c>
      <c r="J14023">
        <v>1</v>
      </c>
      <c r="K14023">
        <v>0</v>
      </c>
      <c r="L14023" t="s">
        <v>62</v>
      </c>
      <c r="M14023" t="s">
        <v>921</v>
      </c>
      <c r="N14023" t="s">
        <v>339</v>
      </c>
      <c r="O14023" t="s">
        <v>22</v>
      </c>
      <c r="P14023" t="s">
        <v>23</v>
      </c>
      <c r="Q14023" t="s">
        <v>24</v>
      </c>
    </row>
    <row r="14024" spans="1:17" x14ac:dyDescent="0.2">
      <c r="A14024" s="2">
        <v>40699</v>
      </c>
      <c r="B14024" t="s">
        <v>404</v>
      </c>
      <c r="C14024" t="s">
        <v>890</v>
      </c>
      <c r="D14024" t="s">
        <v>36</v>
      </c>
      <c r="E14024" t="s">
        <v>36</v>
      </c>
      <c r="F14024">
        <v>189</v>
      </c>
      <c r="G14024">
        <v>127</v>
      </c>
      <c r="H14024">
        <v>0</v>
      </c>
      <c r="I14024">
        <v>0</v>
      </c>
      <c r="J14024">
        <v>1</v>
      </c>
      <c r="K14024">
        <v>2</v>
      </c>
      <c r="L14024" t="s">
        <v>62</v>
      </c>
      <c r="M14024" t="s">
        <v>972</v>
      </c>
      <c r="N14024" t="s">
        <v>404</v>
      </c>
      <c r="O14024" t="s">
        <v>22</v>
      </c>
      <c r="P14024" t="s">
        <v>23</v>
      </c>
      <c r="Q14024" t="s">
        <v>41</v>
      </c>
    </row>
    <row r="14025" spans="1:17" x14ac:dyDescent="0.2">
      <c r="A14025" s="2">
        <v>40699</v>
      </c>
      <c r="B14025" t="s">
        <v>26</v>
      </c>
      <c r="C14025" t="s">
        <v>210</v>
      </c>
      <c r="D14025" t="s">
        <v>27</v>
      </c>
      <c r="E14025" t="s">
        <v>27</v>
      </c>
      <c r="F14025">
        <v>28</v>
      </c>
      <c r="G14025">
        <v>87</v>
      </c>
      <c r="H14025">
        <v>0</v>
      </c>
      <c r="I14025">
        <v>0</v>
      </c>
      <c r="J14025">
        <v>5</v>
      </c>
      <c r="K14025">
        <v>0</v>
      </c>
      <c r="L14025" t="s">
        <v>563</v>
      </c>
      <c r="M14025" t="s">
        <v>1374</v>
      </c>
      <c r="N14025" t="s">
        <v>77</v>
      </c>
      <c r="O14025" t="s">
        <v>122</v>
      </c>
      <c r="P14025" t="s">
        <v>23</v>
      </c>
      <c r="Q14025" t="s">
        <v>24</v>
      </c>
    </row>
    <row r="14026" spans="1:17" x14ac:dyDescent="0.2">
      <c r="A14026" s="2">
        <v>40699</v>
      </c>
      <c r="B14026" t="s">
        <v>90</v>
      </c>
      <c r="C14026" t="s">
        <v>39</v>
      </c>
      <c r="D14026" t="s">
        <v>50</v>
      </c>
      <c r="E14026" t="s">
        <v>19</v>
      </c>
      <c r="F14026">
        <v>71</v>
      </c>
      <c r="G14026">
        <v>5</v>
      </c>
      <c r="H14026">
        <v>0</v>
      </c>
      <c r="I14026">
        <v>0</v>
      </c>
      <c r="J14026">
        <v>2</v>
      </c>
      <c r="K14026">
        <v>1</v>
      </c>
      <c r="L14026" t="s">
        <v>28</v>
      </c>
      <c r="M14026" t="s">
        <v>750</v>
      </c>
      <c r="N14026" t="s">
        <v>90</v>
      </c>
      <c r="O14026" t="s">
        <v>22</v>
      </c>
      <c r="P14026" t="s">
        <v>23</v>
      </c>
      <c r="Q14026" t="s">
        <v>24</v>
      </c>
    </row>
    <row r="14027" spans="1:17" x14ac:dyDescent="0.2">
      <c r="A14027" s="2">
        <v>40699</v>
      </c>
      <c r="B14027" t="s">
        <v>46</v>
      </c>
      <c r="C14027" t="s">
        <v>380</v>
      </c>
      <c r="D14027" t="s">
        <v>36</v>
      </c>
      <c r="E14027" t="s">
        <v>36</v>
      </c>
      <c r="F14027">
        <v>159</v>
      </c>
      <c r="G14027">
        <v>106</v>
      </c>
      <c r="H14027">
        <v>0</v>
      </c>
      <c r="I14027">
        <v>0</v>
      </c>
      <c r="J14027">
        <v>1</v>
      </c>
      <c r="K14027">
        <v>2</v>
      </c>
      <c r="L14027" t="s">
        <v>62</v>
      </c>
      <c r="M14027" t="s">
        <v>685</v>
      </c>
      <c r="N14027" t="s">
        <v>46</v>
      </c>
      <c r="O14027" t="s">
        <v>22</v>
      </c>
      <c r="P14027" t="s">
        <v>23</v>
      </c>
      <c r="Q14027" t="s">
        <v>41</v>
      </c>
    </row>
    <row r="14028" spans="1:17" x14ac:dyDescent="0.2">
      <c r="A14028" s="2">
        <v>40699</v>
      </c>
      <c r="B14028" t="s">
        <v>128</v>
      </c>
      <c r="C14028" t="s">
        <v>756</v>
      </c>
      <c r="D14028" t="s">
        <v>36</v>
      </c>
      <c r="E14028" t="s">
        <v>36</v>
      </c>
      <c r="F14028">
        <v>59</v>
      </c>
      <c r="G14028">
        <v>149</v>
      </c>
      <c r="H14028">
        <v>0</v>
      </c>
      <c r="I14028">
        <v>0</v>
      </c>
      <c r="J14028">
        <v>5</v>
      </c>
      <c r="K14028">
        <v>0</v>
      </c>
      <c r="L14028" t="s">
        <v>62</v>
      </c>
      <c r="M14028" t="s">
        <v>278</v>
      </c>
      <c r="N14028" t="s">
        <v>128</v>
      </c>
      <c r="O14028" t="s">
        <v>22</v>
      </c>
      <c r="P14028" t="s">
        <v>23</v>
      </c>
      <c r="Q14028" t="s">
        <v>24</v>
      </c>
    </row>
    <row r="14029" spans="1:17" x14ac:dyDescent="0.2">
      <c r="A14029" s="2">
        <v>40699</v>
      </c>
      <c r="B14029" t="s">
        <v>45</v>
      </c>
      <c r="C14029" t="s">
        <v>111</v>
      </c>
      <c r="D14029" t="s">
        <v>36</v>
      </c>
      <c r="E14029" t="s">
        <v>36</v>
      </c>
      <c r="F14029">
        <v>126</v>
      </c>
      <c r="G14029">
        <v>70</v>
      </c>
      <c r="H14029">
        <v>0</v>
      </c>
      <c r="I14029">
        <v>0</v>
      </c>
      <c r="J14029">
        <v>2</v>
      </c>
      <c r="K14029">
        <v>1</v>
      </c>
      <c r="L14029" t="s">
        <v>62</v>
      </c>
      <c r="M14029" t="s">
        <v>47</v>
      </c>
      <c r="N14029" t="s">
        <v>45</v>
      </c>
      <c r="O14029" t="s">
        <v>22</v>
      </c>
      <c r="P14029" t="s">
        <v>23</v>
      </c>
      <c r="Q14029" t="s">
        <v>24</v>
      </c>
    </row>
    <row r="14030" spans="1:17" x14ac:dyDescent="0.2">
      <c r="A14030" s="2">
        <v>40700</v>
      </c>
      <c r="B14030" t="s">
        <v>304</v>
      </c>
      <c r="C14030" t="s">
        <v>555</v>
      </c>
      <c r="D14030" t="s">
        <v>27</v>
      </c>
      <c r="E14030" t="s">
        <v>27</v>
      </c>
      <c r="F14030">
        <v>43</v>
      </c>
      <c r="G14030">
        <v>124</v>
      </c>
      <c r="H14030">
        <v>0</v>
      </c>
      <c r="I14030">
        <v>0</v>
      </c>
      <c r="J14030">
        <v>0</v>
      </c>
      <c r="K14030">
        <v>0</v>
      </c>
      <c r="L14030" t="s">
        <v>563</v>
      </c>
      <c r="M14030" t="s">
        <v>1089</v>
      </c>
      <c r="N14030" t="s">
        <v>77</v>
      </c>
      <c r="O14030" t="s">
        <v>122</v>
      </c>
      <c r="P14030" t="s">
        <v>23</v>
      </c>
      <c r="Q14030" t="s">
        <v>30</v>
      </c>
    </row>
    <row r="14031" spans="1:17" x14ac:dyDescent="0.2">
      <c r="A14031" s="2">
        <v>40700</v>
      </c>
      <c r="B14031" t="s">
        <v>185</v>
      </c>
      <c r="C14031" t="s">
        <v>222</v>
      </c>
      <c r="D14031" t="s">
        <v>27</v>
      </c>
      <c r="E14031" t="s">
        <v>27</v>
      </c>
      <c r="F14031">
        <v>55</v>
      </c>
      <c r="G14031">
        <v>98</v>
      </c>
      <c r="H14031">
        <v>0</v>
      </c>
      <c r="I14031">
        <v>0</v>
      </c>
      <c r="J14031">
        <v>4</v>
      </c>
      <c r="K14031">
        <v>0</v>
      </c>
      <c r="L14031" t="s">
        <v>563</v>
      </c>
      <c r="M14031" t="s">
        <v>1089</v>
      </c>
      <c r="N14031" t="s">
        <v>77</v>
      </c>
      <c r="O14031" t="s">
        <v>122</v>
      </c>
      <c r="P14031" t="s">
        <v>23</v>
      </c>
      <c r="Q14031" t="s">
        <v>24</v>
      </c>
    </row>
    <row r="14032" spans="1:17" x14ac:dyDescent="0.2">
      <c r="A14032" s="2">
        <v>40700</v>
      </c>
      <c r="B14032" t="s">
        <v>168</v>
      </c>
      <c r="C14032" t="s">
        <v>67</v>
      </c>
      <c r="D14032" t="s">
        <v>50</v>
      </c>
      <c r="E14032" t="s">
        <v>50</v>
      </c>
      <c r="F14032">
        <v>35</v>
      </c>
      <c r="G14032">
        <v>19</v>
      </c>
      <c r="H14032">
        <v>0</v>
      </c>
      <c r="I14032">
        <v>0</v>
      </c>
      <c r="J14032">
        <v>1</v>
      </c>
      <c r="K14032">
        <v>4</v>
      </c>
      <c r="L14032" t="s">
        <v>28</v>
      </c>
      <c r="M14032" t="s">
        <v>1097</v>
      </c>
      <c r="N14032" t="s">
        <v>168</v>
      </c>
      <c r="O14032" t="s">
        <v>22</v>
      </c>
      <c r="P14032" t="s">
        <v>23</v>
      </c>
      <c r="Q14032" t="s">
        <v>41</v>
      </c>
    </row>
    <row r="14033" spans="1:17" x14ac:dyDescent="0.2">
      <c r="A14033" s="2">
        <v>40701</v>
      </c>
      <c r="B14033" t="s">
        <v>55</v>
      </c>
      <c r="C14033" t="s">
        <v>1204</v>
      </c>
      <c r="D14033" t="s">
        <v>57</v>
      </c>
      <c r="E14033" t="s">
        <v>50</v>
      </c>
      <c r="F14033">
        <v>20</v>
      </c>
      <c r="G14033">
        <v>16</v>
      </c>
      <c r="H14033">
        <v>0</v>
      </c>
      <c r="I14033">
        <v>0</v>
      </c>
      <c r="J14033">
        <v>0</v>
      </c>
      <c r="K14033">
        <v>0</v>
      </c>
      <c r="L14033" t="s">
        <v>28</v>
      </c>
      <c r="M14033" t="s">
        <v>578</v>
      </c>
      <c r="N14033" t="s">
        <v>55</v>
      </c>
      <c r="O14033" t="s">
        <v>22</v>
      </c>
      <c r="P14033" t="s">
        <v>23</v>
      </c>
      <c r="Q14033" t="s">
        <v>30</v>
      </c>
    </row>
    <row r="14034" spans="1:17" x14ac:dyDescent="0.2">
      <c r="A14034" s="2">
        <v>40701</v>
      </c>
      <c r="B14034" t="s">
        <v>69</v>
      </c>
      <c r="C14034" t="s">
        <v>101</v>
      </c>
      <c r="D14034" t="s">
        <v>50</v>
      </c>
      <c r="E14034" t="s">
        <v>50</v>
      </c>
      <c r="F14034">
        <v>74</v>
      </c>
      <c r="G14034">
        <v>78</v>
      </c>
      <c r="H14034">
        <v>0</v>
      </c>
      <c r="I14034">
        <v>0</v>
      </c>
      <c r="J14034">
        <v>3</v>
      </c>
      <c r="K14034">
        <v>1</v>
      </c>
      <c r="L14034" t="s">
        <v>28</v>
      </c>
      <c r="M14034" t="s">
        <v>846</v>
      </c>
      <c r="N14034" t="s">
        <v>69</v>
      </c>
      <c r="O14034" t="s">
        <v>22</v>
      </c>
      <c r="P14034" t="s">
        <v>23</v>
      </c>
      <c r="Q14034" t="s">
        <v>24</v>
      </c>
    </row>
    <row r="14035" spans="1:17" x14ac:dyDescent="0.2">
      <c r="A14035" s="2">
        <v>40701</v>
      </c>
      <c r="B14035" t="s">
        <v>386</v>
      </c>
      <c r="C14035" t="s">
        <v>129</v>
      </c>
      <c r="D14035" t="s">
        <v>50</v>
      </c>
      <c r="E14035" t="s">
        <v>50</v>
      </c>
      <c r="F14035">
        <v>108</v>
      </c>
      <c r="G14035">
        <v>4</v>
      </c>
      <c r="H14035">
        <v>0</v>
      </c>
      <c r="I14035">
        <v>0</v>
      </c>
      <c r="J14035">
        <v>1</v>
      </c>
      <c r="K14035">
        <v>3</v>
      </c>
      <c r="L14035" t="s">
        <v>291</v>
      </c>
      <c r="M14035" t="s">
        <v>595</v>
      </c>
      <c r="N14035" t="s">
        <v>386</v>
      </c>
      <c r="O14035" t="s">
        <v>22</v>
      </c>
      <c r="P14035" t="s">
        <v>23</v>
      </c>
      <c r="Q14035" t="s">
        <v>41</v>
      </c>
    </row>
    <row r="14036" spans="1:17" x14ac:dyDescent="0.2">
      <c r="A14036" s="2">
        <v>40701</v>
      </c>
      <c r="B14036" t="s">
        <v>317</v>
      </c>
      <c r="C14036" t="s">
        <v>97</v>
      </c>
      <c r="D14036" t="s">
        <v>50</v>
      </c>
      <c r="E14036" t="s">
        <v>50</v>
      </c>
      <c r="F14036">
        <v>53</v>
      </c>
      <c r="G14036">
        <v>125</v>
      </c>
      <c r="H14036">
        <v>0</v>
      </c>
      <c r="I14036">
        <v>0</v>
      </c>
      <c r="J14036">
        <v>2</v>
      </c>
      <c r="K14036">
        <v>0</v>
      </c>
      <c r="L14036" t="s">
        <v>291</v>
      </c>
      <c r="M14036" t="s">
        <v>394</v>
      </c>
      <c r="N14036" t="s">
        <v>317</v>
      </c>
      <c r="O14036" t="s">
        <v>22</v>
      </c>
      <c r="P14036" t="s">
        <v>23</v>
      </c>
      <c r="Q14036" t="s">
        <v>24</v>
      </c>
    </row>
    <row r="14037" spans="1:17" x14ac:dyDescent="0.2">
      <c r="A14037" s="2">
        <v>40701</v>
      </c>
      <c r="B14037" t="s">
        <v>646</v>
      </c>
      <c r="C14037" t="s">
        <v>85</v>
      </c>
      <c r="D14037" t="s">
        <v>50</v>
      </c>
      <c r="E14037" t="s">
        <v>50</v>
      </c>
      <c r="F14037">
        <v>45</v>
      </c>
      <c r="G14037">
        <v>50</v>
      </c>
      <c r="H14037">
        <v>0</v>
      </c>
      <c r="I14037">
        <v>0</v>
      </c>
      <c r="J14037">
        <v>2</v>
      </c>
      <c r="K14037">
        <v>0</v>
      </c>
      <c r="L14037" t="s">
        <v>291</v>
      </c>
      <c r="M14037" t="s">
        <v>909</v>
      </c>
      <c r="N14037" t="s">
        <v>646</v>
      </c>
      <c r="O14037" t="s">
        <v>22</v>
      </c>
      <c r="P14037" t="s">
        <v>23</v>
      </c>
      <c r="Q14037" t="s">
        <v>24</v>
      </c>
    </row>
    <row r="14038" spans="1:17" x14ac:dyDescent="0.2">
      <c r="A14038" s="2">
        <v>40701</v>
      </c>
      <c r="B14038" t="s">
        <v>25</v>
      </c>
      <c r="C14038" t="s">
        <v>92</v>
      </c>
      <c r="D14038" t="s">
        <v>19</v>
      </c>
      <c r="E14038" t="s">
        <v>50</v>
      </c>
      <c r="F14038">
        <v>3</v>
      </c>
      <c r="G14038">
        <v>42</v>
      </c>
      <c r="H14038">
        <v>0</v>
      </c>
      <c r="I14038">
        <v>0</v>
      </c>
      <c r="J14038">
        <v>1</v>
      </c>
      <c r="K14038">
        <v>0</v>
      </c>
      <c r="L14038" t="s">
        <v>28</v>
      </c>
      <c r="M14038" t="s">
        <v>66</v>
      </c>
      <c r="N14038" t="s">
        <v>25</v>
      </c>
      <c r="O14038" t="s">
        <v>22</v>
      </c>
      <c r="P14038" t="s">
        <v>23</v>
      </c>
      <c r="Q14038" t="s">
        <v>24</v>
      </c>
    </row>
    <row r="14039" spans="1:17" x14ac:dyDescent="0.2">
      <c r="A14039" s="2">
        <v>40701</v>
      </c>
      <c r="B14039" t="s">
        <v>31</v>
      </c>
      <c r="C14039" t="s">
        <v>153</v>
      </c>
      <c r="D14039" t="s">
        <v>19</v>
      </c>
      <c r="E14039" t="s">
        <v>50</v>
      </c>
      <c r="F14039">
        <v>64</v>
      </c>
      <c r="G14039">
        <v>12</v>
      </c>
      <c r="H14039">
        <v>0</v>
      </c>
      <c r="I14039">
        <v>0</v>
      </c>
      <c r="J14039">
        <v>1</v>
      </c>
      <c r="K14039">
        <v>1</v>
      </c>
      <c r="L14039" t="s">
        <v>28</v>
      </c>
      <c r="M14039" t="s">
        <v>669</v>
      </c>
      <c r="N14039" t="s">
        <v>77</v>
      </c>
      <c r="O14039" t="s">
        <v>122</v>
      </c>
      <c r="P14039" t="s">
        <v>23</v>
      </c>
      <c r="Q14039" t="s">
        <v>30</v>
      </c>
    </row>
    <row r="14040" spans="1:17" x14ac:dyDescent="0.2">
      <c r="A14040" s="2">
        <v>40701</v>
      </c>
      <c r="B14040" t="s">
        <v>48</v>
      </c>
      <c r="C14040" t="s">
        <v>81</v>
      </c>
      <c r="D14040" t="s">
        <v>50</v>
      </c>
      <c r="E14040" t="s">
        <v>50</v>
      </c>
      <c r="F14040">
        <v>136</v>
      </c>
      <c r="G14040">
        <v>75</v>
      </c>
      <c r="H14040">
        <v>0</v>
      </c>
      <c r="I14040">
        <v>0</v>
      </c>
      <c r="J14040">
        <v>2</v>
      </c>
      <c r="K14040">
        <v>0</v>
      </c>
      <c r="L14040" t="s">
        <v>291</v>
      </c>
      <c r="M14040" t="s">
        <v>51</v>
      </c>
      <c r="N14040" t="s">
        <v>48</v>
      </c>
      <c r="O14040" t="s">
        <v>22</v>
      </c>
      <c r="P14040" t="s">
        <v>23</v>
      </c>
      <c r="Q14040" t="s">
        <v>24</v>
      </c>
    </row>
    <row r="14041" spans="1:17" x14ac:dyDescent="0.2">
      <c r="A14041" s="2">
        <v>40701</v>
      </c>
      <c r="B14041" t="s">
        <v>141</v>
      </c>
      <c r="C14041" t="s">
        <v>196</v>
      </c>
      <c r="D14041" t="s">
        <v>36</v>
      </c>
      <c r="E14041" t="s">
        <v>36</v>
      </c>
      <c r="F14041">
        <v>59</v>
      </c>
      <c r="G14041">
        <v>103</v>
      </c>
      <c r="H14041">
        <v>0</v>
      </c>
      <c r="I14041">
        <v>0</v>
      </c>
      <c r="J14041">
        <v>0</v>
      </c>
      <c r="K14041">
        <v>1</v>
      </c>
      <c r="L14041" t="s">
        <v>28</v>
      </c>
      <c r="M14041" t="s">
        <v>1477</v>
      </c>
      <c r="N14041" t="s">
        <v>141</v>
      </c>
      <c r="O14041" t="s">
        <v>22</v>
      </c>
      <c r="P14041" t="s">
        <v>23</v>
      </c>
      <c r="Q14041" t="s">
        <v>41</v>
      </c>
    </row>
    <row r="14042" spans="1:17" x14ac:dyDescent="0.2">
      <c r="A14042" s="2">
        <v>40701</v>
      </c>
      <c r="B14042" t="s">
        <v>119</v>
      </c>
      <c r="C14042" t="s">
        <v>98</v>
      </c>
      <c r="D14042" t="s">
        <v>50</v>
      </c>
      <c r="E14042" t="s">
        <v>50</v>
      </c>
      <c r="F14042">
        <v>9</v>
      </c>
      <c r="G14042">
        <v>34</v>
      </c>
      <c r="H14042">
        <v>0</v>
      </c>
      <c r="I14042">
        <v>0</v>
      </c>
      <c r="J14042">
        <v>0</v>
      </c>
      <c r="K14042">
        <v>2</v>
      </c>
      <c r="L14042" t="s">
        <v>28</v>
      </c>
      <c r="M14042" t="s">
        <v>840</v>
      </c>
      <c r="N14042" t="s">
        <v>147</v>
      </c>
      <c r="O14042" t="s">
        <v>122</v>
      </c>
      <c r="P14042" t="s">
        <v>23</v>
      </c>
      <c r="Q14042" t="s">
        <v>41</v>
      </c>
    </row>
    <row r="14043" spans="1:17" x14ac:dyDescent="0.2">
      <c r="A14043" s="2">
        <v>40701</v>
      </c>
      <c r="B14043" t="s">
        <v>143</v>
      </c>
      <c r="C14043" t="s">
        <v>293</v>
      </c>
      <c r="D14043" t="s">
        <v>115</v>
      </c>
      <c r="E14043" t="s">
        <v>50</v>
      </c>
      <c r="F14043">
        <v>14</v>
      </c>
      <c r="G14043">
        <v>32</v>
      </c>
      <c r="H14043">
        <v>0</v>
      </c>
      <c r="I14043">
        <v>0</v>
      </c>
      <c r="J14043">
        <v>0</v>
      </c>
      <c r="K14043">
        <v>0</v>
      </c>
      <c r="L14043" t="s">
        <v>312</v>
      </c>
      <c r="M14043" t="s">
        <v>773</v>
      </c>
      <c r="N14043" t="s">
        <v>143</v>
      </c>
      <c r="O14043" t="s">
        <v>22</v>
      </c>
      <c r="P14043" t="s">
        <v>23</v>
      </c>
      <c r="Q14043" t="s">
        <v>30</v>
      </c>
    </row>
    <row r="14044" spans="1:17" x14ac:dyDescent="0.2">
      <c r="A14044" s="2">
        <v>40701</v>
      </c>
      <c r="B14044" t="s">
        <v>133</v>
      </c>
      <c r="C14044" t="s">
        <v>199</v>
      </c>
      <c r="D14044" t="s">
        <v>115</v>
      </c>
      <c r="E14044" t="s">
        <v>36</v>
      </c>
      <c r="F14044">
        <v>31</v>
      </c>
      <c r="G14044">
        <v>15</v>
      </c>
      <c r="H14044">
        <v>0</v>
      </c>
      <c r="I14044">
        <v>0</v>
      </c>
      <c r="J14044">
        <v>2</v>
      </c>
      <c r="K14044">
        <v>1</v>
      </c>
      <c r="L14044" t="s">
        <v>28</v>
      </c>
      <c r="M14044" t="s">
        <v>1015</v>
      </c>
      <c r="N14044" t="s">
        <v>133</v>
      </c>
      <c r="O14044" t="s">
        <v>22</v>
      </c>
      <c r="P14044" t="s">
        <v>23</v>
      </c>
      <c r="Q14044" t="s">
        <v>24</v>
      </c>
    </row>
    <row r="14045" spans="1:17" x14ac:dyDescent="0.2">
      <c r="A14045" s="2">
        <v>40701</v>
      </c>
      <c r="B14045" t="s">
        <v>49</v>
      </c>
      <c r="C14045" t="s">
        <v>73</v>
      </c>
      <c r="D14045" t="s">
        <v>50</v>
      </c>
      <c r="E14045" t="s">
        <v>50</v>
      </c>
      <c r="F14045">
        <v>11</v>
      </c>
      <c r="G14045">
        <v>48</v>
      </c>
      <c r="H14045">
        <v>0</v>
      </c>
      <c r="I14045">
        <v>0</v>
      </c>
      <c r="J14045">
        <v>1</v>
      </c>
      <c r="K14045">
        <v>0</v>
      </c>
      <c r="L14045" t="s">
        <v>28</v>
      </c>
      <c r="M14045" t="s">
        <v>103</v>
      </c>
      <c r="N14045" t="s">
        <v>49</v>
      </c>
      <c r="O14045" t="s">
        <v>22</v>
      </c>
      <c r="P14045" t="s">
        <v>23</v>
      </c>
      <c r="Q14045" t="s">
        <v>24</v>
      </c>
    </row>
    <row r="14046" spans="1:17" x14ac:dyDescent="0.2">
      <c r="A14046" s="2">
        <v>40701</v>
      </c>
      <c r="B14046" t="s">
        <v>38</v>
      </c>
      <c r="C14046" t="s">
        <v>17</v>
      </c>
      <c r="D14046" t="s">
        <v>19</v>
      </c>
      <c r="E14046" t="s">
        <v>19</v>
      </c>
      <c r="F14046">
        <v>23</v>
      </c>
      <c r="G14046">
        <v>102</v>
      </c>
      <c r="H14046">
        <v>0</v>
      </c>
      <c r="I14046">
        <v>0</v>
      </c>
      <c r="J14046">
        <v>0</v>
      </c>
      <c r="K14046">
        <v>0</v>
      </c>
      <c r="L14046" t="s">
        <v>483</v>
      </c>
      <c r="M14046" t="s">
        <v>845</v>
      </c>
      <c r="N14046" t="s">
        <v>38</v>
      </c>
      <c r="O14046" t="s">
        <v>22</v>
      </c>
      <c r="P14046" t="s">
        <v>23</v>
      </c>
      <c r="Q14046" t="s">
        <v>30</v>
      </c>
    </row>
    <row r="14047" spans="1:17" x14ac:dyDescent="0.2">
      <c r="A14047" s="2">
        <v>40701</v>
      </c>
      <c r="B14047" t="s">
        <v>95</v>
      </c>
      <c r="C14047" t="s">
        <v>120</v>
      </c>
      <c r="D14047" t="s">
        <v>50</v>
      </c>
      <c r="E14047" t="s">
        <v>36</v>
      </c>
      <c r="F14047">
        <v>18</v>
      </c>
      <c r="G14047">
        <v>49</v>
      </c>
      <c r="H14047">
        <v>0</v>
      </c>
      <c r="I14047">
        <v>0</v>
      </c>
      <c r="J14047">
        <v>0</v>
      </c>
      <c r="K14047">
        <v>0</v>
      </c>
      <c r="L14047" t="s">
        <v>28</v>
      </c>
      <c r="M14047" t="s">
        <v>466</v>
      </c>
      <c r="N14047" t="s">
        <v>69</v>
      </c>
      <c r="O14047" t="s">
        <v>122</v>
      </c>
      <c r="P14047" t="s">
        <v>23</v>
      </c>
      <c r="Q14047" t="s">
        <v>30</v>
      </c>
    </row>
    <row r="14048" spans="1:17" x14ac:dyDescent="0.2">
      <c r="A14048" s="2">
        <v>40701</v>
      </c>
      <c r="B14048" t="s">
        <v>125</v>
      </c>
      <c r="C14048" t="s">
        <v>94</v>
      </c>
      <c r="D14048" t="s">
        <v>50</v>
      </c>
      <c r="E14048" t="s">
        <v>50</v>
      </c>
      <c r="F14048">
        <v>202</v>
      </c>
      <c r="G14048">
        <v>52</v>
      </c>
      <c r="H14048">
        <v>0</v>
      </c>
      <c r="I14048">
        <v>0</v>
      </c>
      <c r="J14048">
        <v>0</v>
      </c>
      <c r="K14048">
        <v>3</v>
      </c>
      <c r="L14048" t="s">
        <v>291</v>
      </c>
      <c r="M14048" t="s">
        <v>468</v>
      </c>
      <c r="N14048" t="s">
        <v>125</v>
      </c>
      <c r="O14048" t="s">
        <v>22</v>
      </c>
      <c r="P14048" t="s">
        <v>23</v>
      </c>
      <c r="Q14048" t="s">
        <v>41</v>
      </c>
    </row>
    <row r="14049" spans="1:17" x14ac:dyDescent="0.2">
      <c r="A14049" s="2">
        <v>40701</v>
      </c>
      <c r="B14049" t="s">
        <v>52</v>
      </c>
      <c r="C14049" t="s">
        <v>70</v>
      </c>
      <c r="D14049" t="s">
        <v>50</v>
      </c>
      <c r="E14049" t="s">
        <v>50</v>
      </c>
      <c r="F14049">
        <v>28</v>
      </c>
      <c r="G14049">
        <v>81</v>
      </c>
      <c r="H14049">
        <v>0</v>
      </c>
      <c r="I14049">
        <v>0</v>
      </c>
      <c r="J14049">
        <v>5</v>
      </c>
      <c r="K14049">
        <v>0</v>
      </c>
      <c r="L14049" t="s">
        <v>291</v>
      </c>
      <c r="M14049" t="s">
        <v>68</v>
      </c>
      <c r="N14049" t="s">
        <v>52</v>
      </c>
      <c r="O14049" t="s">
        <v>22</v>
      </c>
      <c r="P14049" t="s">
        <v>23</v>
      </c>
      <c r="Q14049" t="s">
        <v>24</v>
      </c>
    </row>
    <row r="14050" spans="1:17" x14ac:dyDescent="0.2">
      <c r="A14050" s="2">
        <v>40701</v>
      </c>
      <c r="B14050" t="s">
        <v>77</v>
      </c>
      <c r="C14050" t="s">
        <v>56</v>
      </c>
      <c r="D14050" t="s">
        <v>27</v>
      </c>
      <c r="E14050" t="s">
        <v>27</v>
      </c>
      <c r="F14050">
        <v>22</v>
      </c>
      <c r="G14050">
        <v>77</v>
      </c>
      <c r="H14050">
        <v>0</v>
      </c>
      <c r="I14050">
        <v>0</v>
      </c>
      <c r="J14050">
        <v>2</v>
      </c>
      <c r="K14050">
        <v>0</v>
      </c>
      <c r="L14050" t="s">
        <v>563</v>
      </c>
      <c r="M14050" t="s">
        <v>1478</v>
      </c>
      <c r="N14050" t="s">
        <v>77</v>
      </c>
      <c r="O14050" t="s">
        <v>22</v>
      </c>
      <c r="P14050" t="s">
        <v>23</v>
      </c>
      <c r="Q14050" t="s">
        <v>24</v>
      </c>
    </row>
    <row r="14051" spans="1:17" x14ac:dyDescent="0.2">
      <c r="A14051" s="2">
        <v>40701</v>
      </c>
      <c r="B14051" t="s">
        <v>32</v>
      </c>
      <c r="C14051" t="s">
        <v>106</v>
      </c>
      <c r="D14051" t="s">
        <v>19</v>
      </c>
      <c r="E14051" t="s">
        <v>50</v>
      </c>
      <c r="F14051">
        <v>68</v>
      </c>
      <c r="G14051">
        <v>1</v>
      </c>
      <c r="H14051">
        <v>0</v>
      </c>
      <c r="I14051">
        <v>0</v>
      </c>
      <c r="J14051">
        <v>0</v>
      </c>
      <c r="K14051">
        <v>3</v>
      </c>
      <c r="L14051" t="s">
        <v>28</v>
      </c>
      <c r="M14051" t="s">
        <v>1271</v>
      </c>
      <c r="N14051" t="s">
        <v>32</v>
      </c>
      <c r="O14051" t="s">
        <v>22</v>
      </c>
      <c r="P14051" t="s">
        <v>23</v>
      </c>
      <c r="Q14051" t="s">
        <v>41</v>
      </c>
    </row>
    <row r="14052" spans="1:17" x14ac:dyDescent="0.2">
      <c r="A14052" s="2">
        <v>40702</v>
      </c>
      <c r="B14052" t="s">
        <v>182</v>
      </c>
      <c r="C14052" t="s">
        <v>163</v>
      </c>
      <c r="D14052" t="s">
        <v>115</v>
      </c>
      <c r="E14052" t="s">
        <v>115</v>
      </c>
      <c r="F14052">
        <v>75</v>
      </c>
      <c r="G14052">
        <v>115</v>
      </c>
      <c r="H14052">
        <v>0</v>
      </c>
      <c r="I14052">
        <v>0</v>
      </c>
      <c r="J14052">
        <v>2</v>
      </c>
      <c r="K14052">
        <v>0</v>
      </c>
      <c r="L14052" t="s">
        <v>28</v>
      </c>
      <c r="M14052" t="s">
        <v>1479</v>
      </c>
      <c r="N14052" t="s">
        <v>182</v>
      </c>
      <c r="O14052" t="s">
        <v>22</v>
      </c>
      <c r="P14052" t="s">
        <v>23</v>
      </c>
      <c r="Q14052" t="s">
        <v>24</v>
      </c>
    </row>
    <row r="14053" spans="1:17" x14ac:dyDescent="0.2">
      <c r="A14053" s="2">
        <v>40702</v>
      </c>
      <c r="B14053" t="s">
        <v>18</v>
      </c>
      <c r="C14053" t="s">
        <v>126</v>
      </c>
      <c r="D14053" t="s">
        <v>19</v>
      </c>
      <c r="E14053" t="s">
        <v>50</v>
      </c>
      <c r="F14053">
        <v>7</v>
      </c>
      <c r="G14053">
        <v>2</v>
      </c>
      <c r="H14053">
        <v>0</v>
      </c>
      <c r="I14053">
        <v>0</v>
      </c>
      <c r="J14053">
        <v>1</v>
      </c>
      <c r="K14053">
        <v>1</v>
      </c>
      <c r="L14053" t="s">
        <v>1480</v>
      </c>
      <c r="M14053" t="s">
        <v>64</v>
      </c>
      <c r="N14053" t="s">
        <v>18</v>
      </c>
      <c r="O14053" t="s">
        <v>22</v>
      </c>
      <c r="P14053" t="s">
        <v>59</v>
      </c>
      <c r="Q14053" t="s">
        <v>24</v>
      </c>
    </row>
    <row r="14054" spans="1:17" x14ac:dyDescent="0.2">
      <c r="A14054" s="2">
        <v>40703</v>
      </c>
      <c r="B14054" t="s">
        <v>131</v>
      </c>
      <c r="C14054" t="s">
        <v>210</v>
      </c>
      <c r="D14054" t="s">
        <v>27</v>
      </c>
      <c r="E14054" t="s">
        <v>27</v>
      </c>
      <c r="F14054">
        <v>56</v>
      </c>
      <c r="G14054">
        <v>87</v>
      </c>
      <c r="H14054">
        <v>0</v>
      </c>
      <c r="I14054">
        <v>0</v>
      </c>
      <c r="J14054">
        <v>1</v>
      </c>
      <c r="K14054">
        <v>1</v>
      </c>
      <c r="L14054" t="s">
        <v>563</v>
      </c>
      <c r="M14054" t="s">
        <v>1407</v>
      </c>
      <c r="N14054" t="s">
        <v>77</v>
      </c>
      <c r="O14054" t="s">
        <v>122</v>
      </c>
      <c r="P14054" t="s">
        <v>23</v>
      </c>
      <c r="Q14054" t="s">
        <v>30</v>
      </c>
    </row>
    <row r="14055" spans="1:17" x14ac:dyDescent="0.2">
      <c r="A14055" s="2">
        <v>40703</v>
      </c>
      <c r="B14055" t="s">
        <v>454</v>
      </c>
      <c r="C14055" t="s">
        <v>26</v>
      </c>
      <c r="D14055" t="s">
        <v>27</v>
      </c>
      <c r="E14055" t="s">
        <v>27</v>
      </c>
      <c r="F14055">
        <v>81</v>
      </c>
      <c r="G14055">
        <v>28</v>
      </c>
      <c r="H14055">
        <v>0</v>
      </c>
      <c r="I14055">
        <v>0</v>
      </c>
      <c r="J14055">
        <v>0</v>
      </c>
      <c r="K14055">
        <v>5</v>
      </c>
      <c r="L14055" t="s">
        <v>563</v>
      </c>
      <c r="M14055" t="s">
        <v>1407</v>
      </c>
      <c r="N14055" t="s">
        <v>77</v>
      </c>
      <c r="O14055" t="s">
        <v>122</v>
      </c>
      <c r="P14055" t="s">
        <v>23</v>
      </c>
      <c r="Q14055" t="s">
        <v>41</v>
      </c>
    </row>
    <row r="14056" spans="1:17" x14ac:dyDescent="0.2">
      <c r="A14056" s="2">
        <v>40703</v>
      </c>
      <c r="B14056" t="s">
        <v>90</v>
      </c>
      <c r="C14056" t="s">
        <v>67</v>
      </c>
      <c r="D14056" t="s">
        <v>50</v>
      </c>
      <c r="E14056" t="s">
        <v>50</v>
      </c>
      <c r="F14056">
        <v>71</v>
      </c>
      <c r="G14056">
        <v>19</v>
      </c>
      <c r="H14056">
        <v>0</v>
      </c>
      <c r="I14056">
        <v>0</v>
      </c>
      <c r="J14056">
        <v>0</v>
      </c>
      <c r="K14056">
        <v>1</v>
      </c>
      <c r="L14056" t="s">
        <v>28</v>
      </c>
      <c r="M14056" t="s">
        <v>750</v>
      </c>
      <c r="N14056" t="s">
        <v>90</v>
      </c>
      <c r="O14056" t="s">
        <v>22</v>
      </c>
      <c r="P14056" t="s">
        <v>23</v>
      </c>
      <c r="Q14056" t="s">
        <v>41</v>
      </c>
    </row>
    <row r="14057" spans="1:17" x14ac:dyDescent="0.2">
      <c r="A14057" s="2">
        <v>40704</v>
      </c>
      <c r="B14057" t="s">
        <v>222</v>
      </c>
      <c r="C14057" t="s">
        <v>304</v>
      </c>
      <c r="D14057" t="s">
        <v>27</v>
      </c>
      <c r="E14057" t="s">
        <v>27</v>
      </c>
      <c r="F14057">
        <v>98</v>
      </c>
      <c r="G14057">
        <v>43</v>
      </c>
      <c r="H14057">
        <v>0</v>
      </c>
      <c r="I14057">
        <v>0</v>
      </c>
      <c r="J14057">
        <v>1</v>
      </c>
      <c r="K14057">
        <v>7</v>
      </c>
      <c r="L14057" t="s">
        <v>563</v>
      </c>
      <c r="M14057" t="s">
        <v>215</v>
      </c>
      <c r="N14057" t="s">
        <v>77</v>
      </c>
      <c r="O14057" t="s">
        <v>122</v>
      </c>
      <c r="P14057" t="s">
        <v>23</v>
      </c>
      <c r="Q14057" t="s">
        <v>41</v>
      </c>
    </row>
    <row r="14058" spans="1:17" x14ac:dyDescent="0.2">
      <c r="A14058" s="2">
        <v>40704</v>
      </c>
      <c r="B14058" t="s">
        <v>185</v>
      </c>
      <c r="C14058" t="s">
        <v>555</v>
      </c>
      <c r="D14058" t="s">
        <v>27</v>
      </c>
      <c r="E14058" t="s">
        <v>27</v>
      </c>
      <c r="F14058">
        <v>55</v>
      </c>
      <c r="G14058">
        <v>124</v>
      </c>
      <c r="H14058">
        <v>0</v>
      </c>
      <c r="I14058">
        <v>0</v>
      </c>
      <c r="J14058">
        <v>2</v>
      </c>
      <c r="K14058">
        <v>0</v>
      </c>
      <c r="L14058" t="s">
        <v>563</v>
      </c>
      <c r="M14058" t="s">
        <v>215</v>
      </c>
      <c r="N14058" t="s">
        <v>77</v>
      </c>
      <c r="O14058" t="s">
        <v>122</v>
      </c>
      <c r="P14058" t="s">
        <v>23</v>
      </c>
      <c r="Q14058" t="s">
        <v>24</v>
      </c>
    </row>
    <row r="14059" spans="1:17" x14ac:dyDescent="0.2">
      <c r="A14059" s="2">
        <v>40705</v>
      </c>
      <c r="B14059" t="s">
        <v>26</v>
      </c>
      <c r="C14059" t="s">
        <v>32</v>
      </c>
      <c r="D14059" t="s">
        <v>27</v>
      </c>
      <c r="E14059" t="s">
        <v>19</v>
      </c>
      <c r="F14059">
        <v>28</v>
      </c>
      <c r="G14059">
        <v>68</v>
      </c>
      <c r="H14059">
        <v>0</v>
      </c>
      <c r="I14059">
        <v>0</v>
      </c>
      <c r="J14059">
        <v>0</v>
      </c>
      <c r="K14059">
        <v>3</v>
      </c>
      <c r="L14059" t="s">
        <v>28</v>
      </c>
      <c r="M14059" t="s">
        <v>1481</v>
      </c>
      <c r="N14059" t="s">
        <v>77</v>
      </c>
      <c r="O14059" t="s">
        <v>122</v>
      </c>
      <c r="P14059" t="s">
        <v>23</v>
      </c>
      <c r="Q14059" t="s">
        <v>41</v>
      </c>
    </row>
    <row r="14060" spans="1:17" x14ac:dyDescent="0.2">
      <c r="A14060" s="2">
        <v>40705</v>
      </c>
      <c r="B14060" t="s">
        <v>38</v>
      </c>
      <c r="C14060" t="s">
        <v>92</v>
      </c>
      <c r="D14060" t="s">
        <v>19</v>
      </c>
      <c r="E14060" t="s">
        <v>50</v>
      </c>
      <c r="F14060">
        <v>23</v>
      </c>
      <c r="G14060">
        <v>42</v>
      </c>
      <c r="H14060">
        <v>0</v>
      </c>
      <c r="I14060">
        <v>0</v>
      </c>
      <c r="J14060">
        <v>2</v>
      </c>
      <c r="K14060">
        <v>0</v>
      </c>
      <c r="L14060" t="s">
        <v>28</v>
      </c>
      <c r="M14060" t="s">
        <v>40</v>
      </c>
      <c r="N14060" t="s">
        <v>38</v>
      </c>
      <c r="O14060" t="s">
        <v>22</v>
      </c>
      <c r="P14060" t="s">
        <v>23</v>
      </c>
      <c r="Q14060" t="s">
        <v>24</v>
      </c>
    </row>
    <row r="14061" spans="1:17" x14ac:dyDescent="0.2">
      <c r="A14061" s="2">
        <v>40705</v>
      </c>
      <c r="B14061" t="s">
        <v>77</v>
      </c>
      <c r="C14061" t="s">
        <v>531</v>
      </c>
      <c r="D14061" t="s">
        <v>27</v>
      </c>
      <c r="E14061" t="s">
        <v>27</v>
      </c>
      <c r="F14061">
        <v>22</v>
      </c>
      <c r="G14061">
        <v>67</v>
      </c>
      <c r="H14061">
        <v>0</v>
      </c>
      <c r="I14061">
        <v>0</v>
      </c>
      <c r="J14061">
        <v>1</v>
      </c>
      <c r="K14061">
        <v>2</v>
      </c>
      <c r="L14061" t="s">
        <v>563</v>
      </c>
      <c r="M14061" t="s">
        <v>488</v>
      </c>
      <c r="N14061" t="s">
        <v>77</v>
      </c>
      <c r="O14061" t="s">
        <v>22</v>
      </c>
      <c r="P14061" t="s">
        <v>23</v>
      </c>
      <c r="Q14061" t="s">
        <v>41</v>
      </c>
    </row>
    <row r="14062" spans="1:17" x14ac:dyDescent="0.2">
      <c r="A14062" s="2">
        <v>40706</v>
      </c>
      <c r="B14062" t="s">
        <v>210</v>
      </c>
      <c r="C14062" t="s">
        <v>454</v>
      </c>
      <c r="D14062" t="s">
        <v>27</v>
      </c>
      <c r="E14062" t="s">
        <v>27</v>
      </c>
      <c r="F14062">
        <v>87</v>
      </c>
      <c r="G14062">
        <v>81</v>
      </c>
      <c r="H14062">
        <v>0</v>
      </c>
      <c r="I14062">
        <v>0</v>
      </c>
      <c r="J14062">
        <v>6</v>
      </c>
      <c r="K14062">
        <v>1</v>
      </c>
      <c r="L14062" t="s">
        <v>563</v>
      </c>
      <c r="M14062" t="s">
        <v>348</v>
      </c>
      <c r="N14062" t="s">
        <v>77</v>
      </c>
      <c r="O14062" t="s">
        <v>122</v>
      </c>
      <c r="P14062" t="s">
        <v>23</v>
      </c>
      <c r="Q14062" t="s">
        <v>24</v>
      </c>
    </row>
    <row r="14063" spans="1:17" x14ac:dyDescent="0.2">
      <c r="A14063" s="2">
        <v>40706</v>
      </c>
      <c r="B14063" t="s">
        <v>26</v>
      </c>
      <c r="C14063" t="s">
        <v>131</v>
      </c>
      <c r="D14063" t="s">
        <v>27</v>
      </c>
      <c r="E14063" t="s">
        <v>27</v>
      </c>
      <c r="F14063">
        <v>28</v>
      </c>
      <c r="G14063">
        <v>56</v>
      </c>
      <c r="H14063">
        <v>0</v>
      </c>
      <c r="I14063">
        <v>0</v>
      </c>
      <c r="J14063">
        <v>4</v>
      </c>
      <c r="K14063">
        <v>1</v>
      </c>
      <c r="L14063" t="s">
        <v>563</v>
      </c>
      <c r="M14063" t="s">
        <v>348</v>
      </c>
      <c r="N14063" t="s">
        <v>77</v>
      </c>
      <c r="O14063" t="s">
        <v>122</v>
      </c>
      <c r="P14063" t="s">
        <v>23</v>
      </c>
      <c r="Q14063" t="s">
        <v>24</v>
      </c>
    </row>
    <row r="14064" spans="1:17" x14ac:dyDescent="0.2">
      <c r="A14064" s="2">
        <v>40707</v>
      </c>
      <c r="B14064" t="s">
        <v>555</v>
      </c>
      <c r="C14064" t="s">
        <v>222</v>
      </c>
      <c r="D14064" t="s">
        <v>27</v>
      </c>
      <c r="E14064" t="s">
        <v>27</v>
      </c>
      <c r="F14064">
        <v>124</v>
      </c>
      <c r="G14064">
        <v>98</v>
      </c>
      <c r="H14064">
        <v>0</v>
      </c>
      <c r="I14064">
        <v>0</v>
      </c>
      <c r="J14064">
        <v>4</v>
      </c>
      <c r="K14064">
        <v>0</v>
      </c>
      <c r="L14064" t="s">
        <v>563</v>
      </c>
      <c r="M14064" t="s">
        <v>1415</v>
      </c>
      <c r="N14064" t="s">
        <v>77</v>
      </c>
      <c r="O14064" t="s">
        <v>122</v>
      </c>
      <c r="P14064" t="s">
        <v>23</v>
      </c>
      <c r="Q14064" t="s">
        <v>24</v>
      </c>
    </row>
    <row r="14065" spans="1:17" x14ac:dyDescent="0.2">
      <c r="A14065" s="2">
        <v>40707</v>
      </c>
      <c r="B14065" t="s">
        <v>304</v>
      </c>
      <c r="C14065" t="s">
        <v>185</v>
      </c>
      <c r="D14065" t="s">
        <v>27</v>
      </c>
      <c r="E14065" t="s">
        <v>27</v>
      </c>
      <c r="F14065">
        <v>43</v>
      </c>
      <c r="G14065">
        <v>55</v>
      </c>
      <c r="H14065">
        <v>0</v>
      </c>
      <c r="I14065">
        <v>0</v>
      </c>
      <c r="J14065">
        <v>0</v>
      </c>
      <c r="K14065">
        <v>1</v>
      </c>
      <c r="L14065" t="s">
        <v>563</v>
      </c>
      <c r="M14065" t="s">
        <v>1415</v>
      </c>
      <c r="N14065" t="s">
        <v>77</v>
      </c>
      <c r="O14065" t="s">
        <v>122</v>
      </c>
      <c r="P14065" t="s">
        <v>23</v>
      </c>
      <c r="Q14065" t="s">
        <v>41</v>
      </c>
    </row>
    <row r="14066" spans="1:17" x14ac:dyDescent="0.2">
      <c r="A14066" s="2">
        <v>40708</v>
      </c>
      <c r="B14066" t="s">
        <v>56</v>
      </c>
      <c r="C14066" t="s">
        <v>531</v>
      </c>
      <c r="D14066" t="s">
        <v>27</v>
      </c>
      <c r="E14066" t="s">
        <v>27</v>
      </c>
      <c r="F14066">
        <v>77</v>
      </c>
      <c r="G14066">
        <v>67</v>
      </c>
      <c r="H14066">
        <v>0</v>
      </c>
      <c r="I14066">
        <v>0</v>
      </c>
      <c r="J14066">
        <v>1</v>
      </c>
      <c r="K14066">
        <v>1</v>
      </c>
      <c r="L14066" t="s">
        <v>563</v>
      </c>
      <c r="M14066" t="s">
        <v>978</v>
      </c>
      <c r="N14066" t="s">
        <v>77</v>
      </c>
      <c r="O14066" t="s">
        <v>122</v>
      </c>
      <c r="P14066" t="s">
        <v>23</v>
      </c>
      <c r="Q14066" t="s">
        <v>30</v>
      </c>
    </row>
    <row r="14067" spans="1:17" x14ac:dyDescent="0.2">
      <c r="A14067" s="2">
        <v>40709</v>
      </c>
      <c r="B14067" t="s">
        <v>901</v>
      </c>
      <c r="C14067" t="s">
        <v>614</v>
      </c>
      <c r="D14067" t="s">
        <v>27</v>
      </c>
      <c r="E14067" t="s">
        <v>27</v>
      </c>
      <c r="F14067">
        <v>202</v>
      </c>
      <c r="G14067">
        <v>172</v>
      </c>
      <c r="H14067">
        <v>0</v>
      </c>
      <c r="I14067">
        <v>0</v>
      </c>
      <c r="J14067">
        <v>2</v>
      </c>
      <c r="K14067">
        <v>5</v>
      </c>
      <c r="L14067" t="s">
        <v>20</v>
      </c>
      <c r="M14067" t="s">
        <v>1252</v>
      </c>
      <c r="N14067" t="s">
        <v>282</v>
      </c>
      <c r="O14067" t="s">
        <v>122</v>
      </c>
      <c r="P14067" t="s">
        <v>23</v>
      </c>
      <c r="Q14067" t="s">
        <v>41</v>
      </c>
    </row>
    <row r="14068" spans="1:17" x14ac:dyDescent="0.2">
      <c r="A14068" s="2">
        <v>40712</v>
      </c>
      <c r="B14068" t="s">
        <v>131</v>
      </c>
      <c r="C14068" t="s">
        <v>304</v>
      </c>
      <c r="D14068" t="s">
        <v>27</v>
      </c>
      <c r="E14068" t="s">
        <v>27</v>
      </c>
      <c r="F14068">
        <v>56</v>
      </c>
      <c r="G14068">
        <v>43</v>
      </c>
      <c r="H14068">
        <v>0</v>
      </c>
      <c r="I14068">
        <v>0</v>
      </c>
      <c r="J14068">
        <v>1</v>
      </c>
      <c r="K14068">
        <v>1</v>
      </c>
      <c r="L14068" t="s">
        <v>563</v>
      </c>
      <c r="M14068" t="s">
        <v>337</v>
      </c>
      <c r="N14068" t="s">
        <v>77</v>
      </c>
      <c r="O14068" t="s">
        <v>122</v>
      </c>
      <c r="P14068" t="s">
        <v>59</v>
      </c>
      <c r="Q14068" t="s">
        <v>41</v>
      </c>
    </row>
    <row r="14069" spans="1:17" x14ac:dyDescent="0.2">
      <c r="A14069" s="2">
        <v>40712</v>
      </c>
      <c r="B14069" t="s">
        <v>391</v>
      </c>
      <c r="C14069" t="s">
        <v>213</v>
      </c>
      <c r="D14069" t="s">
        <v>115</v>
      </c>
      <c r="E14069" t="s">
        <v>115</v>
      </c>
      <c r="F14069">
        <v>143</v>
      </c>
      <c r="G14069">
        <v>166</v>
      </c>
      <c r="H14069">
        <v>0</v>
      </c>
      <c r="I14069">
        <v>0</v>
      </c>
      <c r="J14069">
        <v>2</v>
      </c>
      <c r="K14069">
        <v>0</v>
      </c>
      <c r="L14069" t="s">
        <v>28</v>
      </c>
      <c r="M14069" t="s">
        <v>1482</v>
      </c>
      <c r="N14069" t="s">
        <v>391</v>
      </c>
      <c r="O14069" t="s">
        <v>22</v>
      </c>
      <c r="P14069" t="s">
        <v>23</v>
      </c>
      <c r="Q14069" t="s">
        <v>24</v>
      </c>
    </row>
    <row r="14070" spans="1:17" x14ac:dyDescent="0.2">
      <c r="A14070" s="2">
        <v>40712</v>
      </c>
      <c r="B14070" t="s">
        <v>26</v>
      </c>
      <c r="C14070" t="s">
        <v>555</v>
      </c>
      <c r="D14070" t="s">
        <v>27</v>
      </c>
      <c r="E14070" t="s">
        <v>27</v>
      </c>
      <c r="F14070">
        <v>28</v>
      </c>
      <c r="G14070">
        <v>124</v>
      </c>
      <c r="H14070">
        <v>0</v>
      </c>
      <c r="I14070">
        <v>0</v>
      </c>
      <c r="J14070">
        <v>2</v>
      </c>
      <c r="K14070">
        <v>1</v>
      </c>
      <c r="L14070" t="s">
        <v>563</v>
      </c>
      <c r="M14070" t="s">
        <v>337</v>
      </c>
      <c r="N14070" t="s">
        <v>77</v>
      </c>
      <c r="O14070" t="s">
        <v>122</v>
      </c>
      <c r="P14070" t="s">
        <v>23</v>
      </c>
      <c r="Q14070" t="s">
        <v>24</v>
      </c>
    </row>
    <row r="14071" spans="1:17" x14ac:dyDescent="0.2">
      <c r="A14071" s="2">
        <v>40713</v>
      </c>
      <c r="B14071" t="s">
        <v>107</v>
      </c>
      <c r="C14071" t="s">
        <v>81</v>
      </c>
      <c r="D14071" t="s">
        <v>19</v>
      </c>
      <c r="E14071" t="s">
        <v>50</v>
      </c>
      <c r="F14071">
        <v>13</v>
      </c>
      <c r="G14071">
        <v>75</v>
      </c>
      <c r="H14071">
        <v>0</v>
      </c>
      <c r="I14071">
        <v>0</v>
      </c>
      <c r="J14071">
        <v>4</v>
      </c>
      <c r="K14071">
        <v>0</v>
      </c>
      <c r="L14071" t="s">
        <v>28</v>
      </c>
      <c r="M14071" t="s">
        <v>310</v>
      </c>
      <c r="N14071" t="s">
        <v>107</v>
      </c>
      <c r="O14071" t="s">
        <v>22</v>
      </c>
      <c r="P14071" t="s">
        <v>23</v>
      </c>
      <c r="Q14071" t="s">
        <v>24</v>
      </c>
    </row>
    <row r="14072" spans="1:17" x14ac:dyDescent="0.2">
      <c r="A14072" s="2">
        <v>40713</v>
      </c>
      <c r="B14072" t="s">
        <v>776</v>
      </c>
      <c r="C14072" t="s">
        <v>892</v>
      </c>
      <c r="D14072" t="s">
        <v>27</v>
      </c>
      <c r="E14072" t="s">
        <v>27</v>
      </c>
      <c r="F14072">
        <v>202</v>
      </c>
      <c r="G14072">
        <v>200</v>
      </c>
      <c r="H14072">
        <v>0</v>
      </c>
      <c r="I14072">
        <v>0</v>
      </c>
      <c r="J14072">
        <v>0</v>
      </c>
      <c r="K14072">
        <v>0</v>
      </c>
      <c r="L14072" t="s">
        <v>28</v>
      </c>
      <c r="M14072" t="s">
        <v>899</v>
      </c>
      <c r="N14072" t="s">
        <v>776</v>
      </c>
      <c r="O14072" t="s">
        <v>22</v>
      </c>
      <c r="P14072" t="s">
        <v>23</v>
      </c>
      <c r="Q14072" t="s">
        <v>30</v>
      </c>
    </row>
    <row r="14073" spans="1:17" x14ac:dyDescent="0.2">
      <c r="A14073" s="2">
        <v>40713</v>
      </c>
      <c r="B14073" t="s">
        <v>531</v>
      </c>
      <c r="C14073" t="s">
        <v>210</v>
      </c>
      <c r="D14073" t="s">
        <v>27</v>
      </c>
      <c r="E14073" t="s">
        <v>27</v>
      </c>
      <c r="F14073">
        <v>67</v>
      </c>
      <c r="G14073">
        <v>87</v>
      </c>
      <c r="H14073">
        <v>0</v>
      </c>
      <c r="I14073">
        <v>0</v>
      </c>
      <c r="J14073">
        <v>1</v>
      </c>
      <c r="K14073">
        <v>1</v>
      </c>
      <c r="L14073" t="s">
        <v>563</v>
      </c>
      <c r="M14073" t="s">
        <v>160</v>
      </c>
      <c r="N14073" t="s">
        <v>77</v>
      </c>
      <c r="O14073" t="s">
        <v>122</v>
      </c>
      <c r="P14073" t="s">
        <v>59</v>
      </c>
      <c r="Q14073" t="s">
        <v>24</v>
      </c>
    </row>
    <row r="14074" spans="1:17" x14ac:dyDescent="0.2">
      <c r="A14074" s="2">
        <v>40713</v>
      </c>
      <c r="B14074" t="s">
        <v>77</v>
      </c>
      <c r="C14074" t="s">
        <v>185</v>
      </c>
      <c r="D14074" t="s">
        <v>27</v>
      </c>
      <c r="E14074" t="s">
        <v>27</v>
      </c>
      <c r="F14074">
        <v>22</v>
      </c>
      <c r="G14074">
        <v>55</v>
      </c>
      <c r="H14074">
        <v>0</v>
      </c>
      <c r="I14074">
        <v>0</v>
      </c>
      <c r="J14074">
        <v>2</v>
      </c>
      <c r="K14074">
        <v>0</v>
      </c>
      <c r="L14074" t="s">
        <v>563</v>
      </c>
      <c r="M14074" t="s">
        <v>160</v>
      </c>
      <c r="N14074" t="s">
        <v>77</v>
      </c>
      <c r="O14074" t="s">
        <v>22</v>
      </c>
      <c r="P14074" t="s">
        <v>23</v>
      </c>
      <c r="Q14074" t="s">
        <v>24</v>
      </c>
    </row>
    <row r="14075" spans="1:17" x14ac:dyDescent="0.2">
      <c r="A14075" s="2">
        <v>40714</v>
      </c>
      <c r="B14075" t="s">
        <v>39</v>
      </c>
      <c r="C14075" t="s">
        <v>85</v>
      </c>
      <c r="D14075" t="s">
        <v>19</v>
      </c>
      <c r="E14075" t="s">
        <v>50</v>
      </c>
      <c r="F14075">
        <v>5</v>
      </c>
      <c r="G14075">
        <v>50</v>
      </c>
      <c r="H14075">
        <v>0</v>
      </c>
      <c r="I14075">
        <v>0</v>
      </c>
      <c r="J14075">
        <v>4</v>
      </c>
      <c r="K14075">
        <v>0</v>
      </c>
      <c r="L14075" t="s">
        <v>28</v>
      </c>
      <c r="M14075" t="s">
        <v>65</v>
      </c>
      <c r="N14075" t="s">
        <v>39</v>
      </c>
      <c r="O14075" t="s">
        <v>22</v>
      </c>
      <c r="P14075" t="s">
        <v>23</v>
      </c>
      <c r="Q14075" t="s">
        <v>24</v>
      </c>
    </row>
    <row r="14076" spans="1:17" x14ac:dyDescent="0.2">
      <c r="A14076" s="2">
        <v>40716</v>
      </c>
      <c r="B14076" t="s">
        <v>304</v>
      </c>
      <c r="C14076" t="s">
        <v>26</v>
      </c>
      <c r="D14076" t="s">
        <v>27</v>
      </c>
      <c r="E14076" t="s">
        <v>27</v>
      </c>
      <c r="F14076">
        <v>43</v>
      </c>
      <c r="G14076">
        <v>28</v>
      </c>
      <c r="H14076">
        <v>0</v>
      </c>
      <c r="I14076">
        <v>0</v>
      </c>
      <c r="J14076">
        <v>0</v>
      </c>
      <c r="K14076">
        <v>2</v>
      </c>
      <c r="L14076" t="s">
        <v>563</v>
      </c>
      <c r="M14076" t="s">
        <v>874</v>
      </c>
      <c r="N14076" t="s">
        <v>77</v>
      </c>
      <c r="O14076" t="s">
        <v>122</v>
      </c>
      <c r="P14076" t="s">
        <v>23</v>
      </c>
      <c r="Q14076" t="s">
        <v>41</v>
      </c>
    </row>
    <row r="14077" spans="1:17" x14ac:dyDescent="0.2">
      <c r="A14077" s="2">
        <v>40716</v>
      </c>
      <c r="B14077" t="s">
        <v>77</v>
      </c>
      <c r="C14077" t="s">
        <v>531</v>
      </c>
      <c r="D14077" t="s">
        <v>27</v>
      </c>
      <c r="E14077" t="s">
        <v>27</v>
      </c>
      <c r="F14077">
        <v>22</v>
      </c>
      <c r="G14077">
        <v>67</v>
      </c>
      <c r="H14077">
        <v>0</v>
      </c>
      <c r="I14077">
        <v>0</v>
      </c>
      <c r="J14077">
        <v>1</v>
      </c>
      <c r="K14077">
        <v>0</v>
      </c>
      <c r="L14077" t="s">
        <v>563</v>
      </c>
      <c r="M14077" t="s">
        <v>874</v>
      </c>
      <c r="N14077" t="s">
        <v>77</v>
      </c>
      <c r="O14077" t="s">
        <v>22</v>
      </c>
      <c r="P14077" t="s">
        <v>23</v>
      </c>
      <c r="Q14077" t="s">
        <v>24</v>
      </c>
    </row>
    <row r="14078" spans="1:17" x14ac:dyDescent="0.2">
      <c r="A14078" s="2">
        <v>40717</v>
      </c>
      <c r="B14078" t="s">
        <v>18</v>
      </c>
      <c r="C14078" t="s">
        <v>81</v>
      </c>
      <c r="D14078" t="s">
        <v>19</v>
      </c>
      <c r="E14078" t="s">
        <v>50</v>
      </c>
      <c r="F14078">
        <v>7</v>
      </c>
      <c r="G14078">
        <v>75</v>
      </c>
      <c r="H14078">
        <v>0</v>
      </c>
      <c r="I14078">
        <v>0</v>
      </c>
      <c r="J14078">
        <v>3</v>
      </c>
      <c r="K14078">
        <v>0</v>
      </c>
      <c r="L14078" t="s">
        <v>28</v>
      </c>
      <c r="M14078" t="s">
        <v>504</v>
      </c>
      <c r="N14078" t="s">
        <v>18</v>
      </c>
      <c r="O14078" t="s">
        <v>22</v>
      </c>
      <c r="P14078" t="s">
        <v>23</v>
      </c>
      <c r="Q14078" t="s">
        <v>24</v>
      </c>
    </row>
    <row r="14079" spans="1:17" x14ac:dyDescent="0.2">
      <c r="A14079" s="2">
        <v>40717</v>
      </c>
      <c r="B14079" t="s">
        <v>38</v>
      </c>
      <c r="C14079" t="s">
        <v>107</v>
      </c>
      <c r="D14079" t="s">
        <v>19</v>
      </c>
      <c r="E14079" t="s">
        <v>19</v>
      </c>
      <c r="F14079">
        <v>23</v>
      </c>
      <c r="G14079">
        <v>13</v>
      </c>
      <c r="H14079">
        <v>0</v>
      </c>
      <c r="I14079">
        <v>0</v>
      </c>
      <c r="J14079">
        <v>0</v>
      </c>
      <c r="K14079">
        <v>0</v>
      </c>
      <c r="L14079" t="s">
        <v>28</v>
      </c>
      <c r="M14079" t="s">
        <v>40</v>
      </c>
      <c r="N14079" t="s">
        <v>38</v>
      </c>
      <c r="O14079" t="s">
        <v>22</v>
      </c>
      <c r="P14079" t="s">
        <v>23</v>
      </c>
      <c r="Q14079" t="s">
        <v>30</v>
      </c>
    </row>
    <row r="14080" spans="1:17" x14ac:dyDescent="0.2">
      <c r="A14080" s="2">
        <v>40719</v>
      </c>
      <c r="B14080" t="s">
        <v>43</v>
      </c>
      <c r="C14080" t="s">
        <v>118</v>
      </c>
      <c r="D14080" t="s">
        <v>19</v>
      </c>
      <c r="E14080" t="s">
        <v>36</v>
      </c>
      <c r="F14080">
        <v>50</v>
      </c>
      <c r="G14080">
        <v>40</v>
      </c>
      <c r="H14080">
        <v>0</v>
      </c>
      <c r="I14080">
        <v>0</v>
      </c>
      <c r="J14080">
        <v>2</v>
      </c>
      <c r="K14080">
        <v>0</v>
      </c>
      <c r="L14080" t="s">
        <v>28</v>
      </c>
      <c r="M14080" t="s">
        <v>457</v>
      </c>
      <c r="N14080" t="s">
        <v>43</v>
      </c>
      <c r="O14080" t="s">
        <v>22</v>
      </c>
      <c r="P14080" t="s">
        <v>23</v>
      </c>
      <c r="Q14080" t="s">
        <v>24</v>
      </c>
    </row>
    <row r="14081" spans="1:17" x14ac:dyDescent="0.2">
      <c r="A14081" s="2">
        <v>40719</v>
      </c>
      <c r="B14081" t="s">
        <v>207</v>
      </c>
      <c r="C14081" t="s">
        <v>380</v>
      </c>
      <c r="D14081" t="s">
        <v>36</v>
      </c>
      <c r="E14081" t="s">
        <v>36</v>
      </c>
      <c r="F14081">
        <v>123</v>
      </c>
      <c r="G14081">
        <v>106</v>
      </c>
      <c r="H14081">
        <v>0</v>
      </c>
      <c r="I14081">
        <v>0</v>
      </c>
      <c r="J14081">
        <v>1</v>
      </c>
      <c r="K14081">
        <v>2</v>
      </c>
      <c r="L14081" t="s">
        <v>28</v>
      </c>
      <c r="M14081" t="s">
        <v>209</v>
      </c>
      <c r="N14081" t="s">
        <v>207</v>
      </c>
      <c r="O14081" t="s">
        <v>22</v>
      </c>
      <c r="P14081" t="s">
        <v>23</v>
      </c>
      <c r="Q14081" t="s">
        <v>41</v>
      </c>
    </row>
    <row r="14082" spans="1:17" x14ac:dyDescent="0.2">
      <c r="A14082" s="2">
        <v>40719</v>
      </c>
      <c r="B14082" t="s">
        <v>77</v>
      </c>
      <c r="C14082" t="s">
        <v>26</v>
      </c>
      <c r="D14082" t="s">
        <v>27</v>
      </c>
      <c r="E14082" t="s">
        <v>27</v>
      </c>
      <c r="F14082">
        <v>22</v>
      </c>
      <c r="G14082">
        <v>28</v>
      </c>
      <c r="H14082">
        <v>0</v>
      </c>
      <c r="I14082">
        <v>0</v>
      </c>
      <c r="J14082">
        <v>2</v>
      </c>
      <c r="K14082">
        <v>4</v>
      </c>
      <c r="L14082" t="s">
        <v>563</v>
      </c>
      <c r="M14082" t="s">
        <v>335</v>
      </c>
      <c r="N14082" t="s">
        <v>77</v>
      </c>
      <c r="O14082" t="s">
        <v>22</v>
      </c>
      <c r="P14082" t="s">
        <v>23</v>
      </c>
      <c r="Q14082" t="s">
        <v>41</v>
      </c>
    </row>
    <row r="14083" spans="1:17" x14ac:dyDescent="0.2">
      <c r="A14083" s="2">
        <v>40721</v>
      </c>
      <c r="B14083" t="s">
        <v>17</v>
      </c>
      <c r="C14083" t="s">
        <v>26</v>
      </c>
      <c r="D14083" t="s">
        <v>19</v>
      </c>
      <c r="E14083" t="s">
        <v>27</v>
      </c>
      <c r="F14083">
        <v>102</v>
      </c>
      <c r="G14083">
        <v>28</v>
      </c>
      <c r="H14083">
        <v>0</v>
      </c>
      <c r="I14083">
        <v>0</v>
      </c>
      <c r="J14083">
        <v>0</v>
      </c>
      <c r="K14083">
        <v>1</v>
      </c>
      <c r="L14083" t="s">
        <v>28</v>
      </c>
      <c r="M14083" t="s">
        <v>65</v>
      </c>
      <c r="N14083" t="s">
        <v>39</v>
      </c>
      <c r="O14083" t="s">
        <v>122</v>
      </c>
      <c r="P14083" t="s">
        <v>23</v>
      </c>
      <c r="Q14083" t="s">
        <v>41</v>
      </c>
    </row>
    <row r="14084" spans="1:17" x14ac:dyDescent="0.2">
      <c r="A14084" s="2">
        <v>40722</v>
      </c>
      <c r="B14084" t="s">
        <v>42</v>
      </c>
      <c r="C14084" t="s">
        <v>118</v>
      </c>
      <c r="D14084" t="s">
        <v>19</v>
      </c>
      <c r="E14084" t="s">
        <v>36</v>
      </c>
      <c r="F14084">
        <v>54</v>
      </c>
      <c r="G14084">
        <v>40</v>
      </c>
      <c r="H14084">
        <v>0</v>
      </c>
      <c r="I14084">
        <v>0</v>
      </c>
      <c r="J14084">
        <v>1</v>
      </c>
      <c r="K14084">
        <v>0</v>
      </c>
      <c r="L14084" t="s">
        <v>28</v>
      </c>
      <c r="M14084" t="s">
        <v>44</v>
      </c>
      <c r="N14084" t="s">
        <v>42</v>
      </c>
      <c r="O14084" t="s">
        <v>22</v>
      </c>
      <c r="P14084" t="s">
        <v>23</v>
      </c>
      <c r="Q14084" t="s">
        <v>24</v>
      </c>
    </row>
    <row r="14085" spans="1:17" x14ac:dyDescent="0.2">
      <c r="A14085" s="2">
        <v>40723</v>
      </c>
      <c r="B14085" t="s">
        <v>1073</v>
      </c>
      <c r="C14085" t="s">
        <v>913</v>
      </c>
      <c r="D14085" t="s">
        <v>115</v>
      </c>
      <c r="E14085" t="s">
        <v>115</v>
      </c>
      <c r="F14085">
        <v>166</v>
      </c>
      <c r="G14085">
        <v>167</v>
      </c>
      <c r="H14085">
        <v>0</v>
      </c>
      <c r="I14085">
        <v>0</v>
      </c>
      <c r="J14085">
        <v>0</v>
      </c>
      <c r="K14085">
        <v>2</v>
      </c>
      <c r="L14085" t="s">
        <v>20</v>
      </c>
      <c r="M14085" t="s">
        <v>1483</v>
      </c>
      <c r="N14085" t="s">
        <v>602</v>
      </c>
      <c r="O14085" t="s">
        <v>122</v>
      </c>
      <c r="P14085" t="s">
        <v>23</v>
      </c>
      <c r="Q14085" t="s">
        <v>41</v>
      </c>
    </row>
    <row r="14086" spans="1:17" x14ac:dyDescent="0.2">
      <c r="A14086" s="2">
        <v>40723</v>
      </c>
      <c r="B14086" t="s">
        <v>212</v>
      </c>
      <c r="C14086" t="s">
        <v>463</v>
      </c>
      <c r="D14086" t="s">
        <v>115</v>
      </c>
      <c r="E14086" t="s">
        <v>115</v>
      </c>
      <c r="F14086">
        <v>163</v>
      </c>
      <c r="G14086">
        <v>169</v>
      </c>
      <c r="H14086">
        <v>0</v>
      </c>
      <c r="I14086">
        <v>0</v>
      </c>
      <c r="J14086">
        <v>3</v>
      </c>
      <c r="K14086">
        <v>0</v>
      </c>
      <c r="L14086" t="s">
        <v>20</v>
      </c>
      <c r="M14086" t="s">
        <v>214</v>
      </c>
      <c r="N14086" t="s">
        <v>212</v>
      </c>
      <c r="O14086" t="s">
        <v>22</v>
      </c>
      <c r="P14086" t="s">
        <v>23</v>
      </c>
      <c r="Q14086" t="s">
        <v>24</v>
      </c>
    </row>
    <row r="14087" spans="1:17" x14ac:dyDescent="0.2">
      <c r="A14087" s="2">
        <v>40723</v>
      </c>
      <c r="B14087" t="s">
        <v>648</v>
      </c>
      <c r="C14087" t="s">
        <v>649</v>
      </c>
      <c r="D14087" t="s">
        <v>115</v>
      </c>
      <c r="E14087" t="s">
        <v>115</v>
      </c>
      <c r="F14087">
        <v>174</v>
      </c>
      <c r="G14087">
        <v>174</v>
      </c>
      <c r="H14087">
        <v>0</v>
      </c>
      <c r="I14087">
        <v>0</v>
      </c>
      <c r="J14087">
        <v>4</v>
      </c>
      <c r="K14087">
        <v>2</v>
      </c>
      <c r="L14087" t="s">
        <v>20</v>
      </c>
      <c r="M14087" t="s">
        <v>717</v>
      </c>
      <c r="N14087" t="s">
        <v>648</v>
      </c>
      <c r="O14087" t="s">
        <v>22</v>
      </c>
      <c r="P14087" t="s">
        <v>23</v>
      </c>
      <c r="Q14087" t="s">
        <v>24</v>
      </c>
    </row>
    <row r="14088" spans="1:17" x14ac:dyDescent="0.2">
      <c r="A14088" s="2">
        <v>40723</v>
      </c>
      <c r="B14088" t="s">
        <v>164</v>
      </c>
      <c r="C14088" t="s">
        <v>469</v>
      </c>
      <c r="D14088" t="s">
        <v>115</v>
      </c>
      <c r="E14088" t="s">
        <v>115</v>
      </c>
      <c r="F14088">
        <v>95</v>
      </c>
      <c r="G14088">
        <v>109</v>
      </c>
      <c r="H14088">
        <v>0</v>
      </c>
      <c r="I14088">
        <v>0</v>
      </c>
      <c r="J14088">
        <v>1</v>
      </c>
      <c r="K14088">
        <v>2</v>
      </c>
      <c r="L14088" t="s">
        <v>28</v>
      </c>
      <c r="M14088" t="s">
        <v>1372</v>
      </c>
      <c r="N14088" t="s">
        <v>164</v>
      </c>
      <c r="O14088" t="s">
        <v>22</v>
      </c>
      <c r="P14088" t="s">
        <v>23</v>
      </c>
      <c r="Q14088" t="s">
        <v>41</v>
      </c>
    </row>
    <row r="14089" spans="1:17" x14ac:dyDescent="0.2">
      <c r="A14089" s="2">
        <v>40723</v>
      </c>
      <c r="B14089" t="s">
        <v>391</v>
      </c>
      <c r="C14089" t="s">
        <v>638</v>
      </c>
      <c r="D14089" t="s">
        <v>115</v>
      </c>
      <c r="E14089" t="s">
        <v>115</v>
      </c>
      <c r="F14089">
        <v>144</v>
      </c>
      <c r="G14089">
        <v>165</v>
      </c>
      <c r="H14089">
        <v>0</v>
      </c>
      <c r="I14089">
        <v>0</v>
      </c>
      <c r="J14089">
        <v>2</v>
      </c>
      <c r="K14089">
        <v>1</v>
      </c>
      <c r="L14089" t="s">
        <v>20</v>
      </c>
      <c r="M14089" t="s">
        <v>392</v>
      </c>
      <c r="N14089" t="s">
        <v>391</v>
      </c>
      <c r="O14089" t="s">
        <v>22</v>
      </c>
      <c r="P14089" t="s">
        <v>23</v>
      </c>
      <c r="Q14089" t="s">
        <v>24</v>
      </c>
    </row>
    <row r="14090" spans="1:17" x14ac:dyDescent="0.2">
      <c r="A14090" s="2">
        <v>40723</v>
      </c>
      <c r="B14090" t="s">
        <v>898</v>
      </c>
      <c r="C14090" t="s">
        <v>213</v>
      </c>
      <c r="D14090" t="s">
        <v>115</v>
      </c>
      <c r="E14090" t="s">
        <v>115</v>
      </c>
      <c r="F14090">
        <v>179</v>
      </c>
      <c r="G14090">
        <v>167</v>
      </c>
      <c r="H14090">
        <v>0</v>
      </c>
      <c r="I14090">
        <v>0</v>
      </c>
      <c r="J14090">
        <v>1</v>
      </c>
      <c r="K14090">
        <v>0</v>
      </c>
      <c r="L14090" t="s">
        <v>20</v>
      </c>
      <c r="M14090" t="s">
        <v>1107</v>
      </c>
      <c r="N14090" t="s">
        <v>898</v>
      </c>
      <c r="O14090" t="s">
        <v>22</v>
      </c>
      <c r="P14090" t="s">
        <v>23</v>
      </c>
      <c r="Q14090" t="s">
        <v>24</v>
      </c>
    </row>
    <row r="14091" spans="1:17" x14ac:dyDescent="0.2">
      <c r="A14091" s="2">
        <v>40723</v>
      </c>
      <c r="B14091" t="s">
        <v>459</v>
      </c>
      <c r="C14091" t="s">
        <v>1288</v>
      </c>
      <c r="D14091" t="s">
        <v>115</v>
      </c>
      <c r="E14091" t="s">
        <v>115</v>
      </c>
      <c r="F14091">
        <v>147</v>
      </c>
      <c r="G14091">
        <v>202</v>
      </c>
      <c r="H14091">
        <v>0</v>
      </c>
      <c r="I14091">
        <v>0</v>
      </c>
      <c r="J14091">
        <v>2</v>
      </c>
      <c r="K14091">
        <v>1</v>
      </c>
      <c r="L14091" t="s">
        <v>20</v>
      </c>
      <c r="M14091" t="s">
        <v>749</v>
      </c>
      <c r="N14091" t="s">
        <v>459</v>
      </c>
      <c r="O14091" t="s">
        <v>22</v>
      </c>
      <c r="P14091" t="s">
        <v>23</v>
      </c>
      <c r="Q14091" t="s">
        <v>24</v>
      </c>
    </row>
    <row r="14092" spans="1:17" x14ac:dyDescent="0.2">
      <c r="A14092" s="2">
        <v>40723</v>
      </c>
      <c r="B14092" t="s">
        <v>462</v>
      </c>
      <c r="C14092" t="s">
        <v>572</v>
      </c>
      <c r="D14092" t="s">
        <v>115</v>
      </c>
      <c r="E14092" t="s">
        <v>115</v>
      </c>
      <c r="F14092">
        <v>171</v>
      </c>
      <c r="G14092">
        <v>159</v>
      </c>
      <c r="H14092">
        <v>0</v>
      </c>
      <c r="I14092">
        <v>0</v>
      </c>
      <c r="J14092">
        <v>1</v>
      </c>
      <c r="K14092">
        <v>1</v>
      </c>
      <c r="L14092" t="s">
        <v>20</v>
      </c>
      <c r="M14092" t="s">
        <v>461</v>
      </c>
      <c r="N14092" t="s">
        <v>462</v>
      </c>
      <c r="O14092" t="s">
        <v>22</v>
      </c>
      <c r="P14092" t="s">
        <v>23</v>
      </c>
      <c r="Q14092" t="s">
        <v>30</v>
      </c>
    </row>
    <row r="14093" spans="1:17" x14ac:dyDescent="0.2">
      <c r="A14093" s="2">
        <v>40723</v>
      </c>
      <c r="B14093" t="s">
        <v>425</v>
      </c>
      <c r="C14093" t="s">
        <v>571</v>
      </c>
      <c r="D14093" t="s">
        <v>115</v>
      </c>
      <c r="E14093" t="s">
        <v>115</v>
      </c>
      <c r="F14093">
        <v>140</v>
      </c>
      <c r="G14093">
        <v>183</v>
      </c>
      <c r="H14093">
        <v>0</v>
      </c>
      <c r="I14093">
        <v>0</v>
      </c>
      <c r="J14093">
        <v>6</v>
      </c>
      <c r="K14093">
        <v>0</v>
      </c>
      <c r="L14093" t="s">
        <v>20</v>
      </c>
      <c r="M14093" t="s">
        <v>426</v>
      </c>
      <c r="N14093" t="s">
        <v>425</v>
      </c>
      <c r="O14093" t="s">
        <v>22</v>
      </c>
      <c r="P14093" t="s">
        <v>23</v>
      </c>
      <c r="Q14093" t="s">
        <v>24</v>
      </c>
    </row>
    <row r="14094" spans="1:17" x14ac:dyDescent="0.2">
      <c r="A14094" s="2">
        <v>40725</v>
      </c>
      <c r="B14094" t="s">
        <v>39</v>
      </c>
      <c r="C14094" t="s">
        <v>17</v>
      </c>
      <c r="D14094" t="s">
        <v>19</v>
      </c>
      <c r="E14094" t="s">
        <v>19</v>
      </c>
      <c r="F14094">
        <v>10</v>
      </c>
      <c r="G14094">
        <v>94</v>
      </c>
      <c r="H14094">
        <v>0</v>
      </c>
      <c r="I14094">
        <v>0</v>
      </c>
      <c r="J14094">
        <v>1</v>
      </c>
      <c r="K14094">
        <v>1</v>
      </c>
      <c r="L14094" t="s">
        <v>507</v>
      </c>
      <c r="M14094" t="s">
        <v>1090</v>
      </c>
      <c r="N14094" t="s">
        <v>39</v>
      </c>
      <c r="O14094" t="s">
        <v>22</v>
      </c>
      <c r="P14094" t="s">
        <v>23</v>
      </c>
      <c r="Q14094" t="s">
        <v>30</v>
      </c>
    </row>
    <row r="14095" spans="1:17" x14ac:dyDescent="0.2">
      <c r="A14095" s="2">
        <v>40726</v>
      </c>
      <c r="B14095" t="s">
        <v>43</v>
      </c>
      <c r="C14095" t="s">
        <v>131</v>
      </c>
      <c r="D14095" t="s">
        <v>19</v>
      </c>
      <c r="E14095" t="s">
        <v>27</v>
      </c>
      <c r="F14095">
        <v>54</v>
      </c>
      <c r="G14095">
        <v>55</v>
      </c>
      <c r="H14095">
        <v>0</v>
      </c>
      <c r="I14095">
        <v>0</v>
      </c>
      <c r="J14095">
        <v>1</v>
      </c>
      <c r="K14095">
        <v>0</v>
      </c>
      <c r="L14095" t="s">
        <v>507</v>
      </c>
      <c r="M14095" t="s">
        <v>1484</v>
      </c>
      <c r="N14095" t="s">
        <v>39</v>
      </c>
      <c r="O14095" t="s">
        <v>122</v>
      </c>
      <c r="P14095" t="s">
        <v>23</v>
      </c>
      <c r="Q14095" t="s">
        <v>24</v>
      </c>
    </row>
    <row r="14096" spans="1:17" x14ac:dyDescent="0.2">
      <c r="A14096" s="2">
        <v>40726</v>
      </c>
      <c r="B14096" t="s">
        <v>464</v>
      </c>
      <c r="C14096" t="s">
        <v>301</v>
      </c>
      <c r="D14096" t="s">
        <v>115</v>
      </c>
      <c r="E14096" t="s">
        <v>115</v>
      </c>
      <c r="F14096">
        <v>177</v>
      </c>
      <c r="G14096">
        <v>100</v>
      </c>
      <c r="H14096">
        <v>0</v>
      </c>
      <c r="I14096">
        <v>0</v>
      </c>
      <c r="J14096">
        <v>0</v>
      </c>
      <c r="K14096">
        <v>6</v>
      </c>
      <c r="L14096" t="s">
        <v>28</v>
      </c>
      <c r="M14096" t="s">
        <v>465</v>
      </c>
      <c r="N14096" t="s">
        <v>464</v>
      </c>
      <c r="O14096" t="s">
        <v>22</v>
      </c>
      <c r="P14096" t="s">
        <v>23</v>
      </c>
      <c r="Q14096" t="s">
        <v>41</v>
      </c>
    </row>
    <row r="14097" spans="1:17" x14ac:dyDescent="0.2">
      <c r="A14097" s="2">
        <v>40726</v>
      </c>
      <c r="B14097" t="s">
        <v>459</v>
      </c>
      <c r="C14097" t="s">
        <v>1288</v>
      </c>
      <c r="D14097" t="s">
        <v>115</v>
      </c>
      <c r="E14097" t="s">
        <v>115</v>
      </c>
      <c r="F14097">
        <v>147</v>
      </c>
      <c r="G14097">
        <v>202</v>
      </c>
      <c r="H14097">
        <v>0</v>
      </c>
      <c r="I14097">
        <v>0</v>
      </c>
      <c r="J14097">
        <v>5</v>
      </c>
      <c r="K14097">
        <v>0</v>
      </c>
      <c r="L14097" t="s">
        <v>20</v>
      </c>
      <c r="M14097" t="s">
        <v>749</v>
      </c>
      <c r="N14097" t="s">
        <v>459</v>
      </c>
      <c r="O14097" t="s">
        <v>22</v>
      </c>
      <c r="P14097" t="s">
        <v>23</v>
      </c>
      <c r="Q14097" t="s">
        <v>24</v>
      </c>
    </row>
    <row r="14098" spans="1:17" x14ac:dyDescent="0.2">
      <c r="A14098" s="2">
        <v>40726</v>
      </c>
      <c r="B14098" t="s">
        <v>904</v>
      </c>
      <c r="C14098" t="s">
        <v>848</v>
      </c>
      <c r="D14098" t="s">
        <v>27</v>
      </c>
      <c r="E14098" t="s">
        <v>27</v>
      </c>
      <c r="F14098">
        <v>192</v>
      </c>
      <c r="G14098">
        <v>197</v>
      </c>
      <c r="H14098">
        <v>0</v>
      </c>
      <c r="I14098">
        <v>0</v>
      </c>
      <c r="J14098">
        <v>0</v>
      </c>
      <c r="K14098">
        <v>4</v>
      </c>
      <c r="L14098" t="s">
        <v>20</v>
      </c>
      <c r="M14098" t="s">
        <v>1301</v>
      </c>
      <c r="N14098" t="s">
        <v>904</v>
      </c>
      <c r="O14098" t="s">
        <v>22</v>
      </c>
      <c r="P14098" t="s">
        <v>23</v>
      </c>
      <c r="Q14098" t="s">
        <v>41</v>
      </c>
    </row>
    <row r="14099" spans="1:17" x14ac:dyDescent="0.2">
      <c r="A14099" s="2">
        <v>40727</v>
      </c>
      <c r="B14099" t="s">
        <v>25</v>
      </c>
      <c r="C14099" t="s">
        <v>32</v>
      </c>
      <c r="D14099" t="s">
        <v>19</v>
      </c>
      <c r="E14099" t="s">
        <v>19</v>
      </c>
      <c r="F14099">
        <v>5</v>
      </c>
      <c r="G14099">
        <v>69</v>
      </c>
      <c r="H14099">
        <v>0</v>
      </c>
      <c r="I14099">
        <v>0</v>
      </c>
      <c r="J14099">
        <v>0</v>
      </c>
      <c r="K14099">
        <v>0</v>
      </c>
      <c r="L14099" t="s">
        <v>507</v>
      </c>
      <c r="M14099" t="s">
        <v>1090</v>
      </c>
      <c r="N14099" t="s">
        <v>39</v>
      </c>
      <c r="O14099" t="s">
        <v>122</v>
      </c>
      <c r="P14099" t="s">
        <v>23</v>
      </c>
      <c r="Q14099" t="s">
        <v>30</v>
      </c>
    </row>
    <row r="14100" spans="1:17" x14ac:dyDescent="0.2">
      <c r="A14100" s="2">
        <v>40727</v>
      </c>
      <c r="B14100" t="s">
        <v>213</v>
      </c>
      <c r="C14100" t="s">
        <v>898</v>
      </c>
      <c r="D14100" t="s">
        <v>115</v>
      </c>
      <c r="E14100" t="s">
        <v>115</v>
      </c>
      <c r="F14100">
        <v>167</v>
      </c>
      <c r="G14100">
        <v>179</v>
      </c>
      <c r="H14100">
        <v>0</v>
      </c>
      <c r="I14100">
        <v>0</v>
      </c>
      <c r="J14100">
        <v>2</v>
      </c>
      <c r="K14100">
        <v>0</v>
      </c>
      <c r="L14100" t="s">
        <v>20</v>
      </c>
      <c r="M14100" t="s">
        <v>535</v>
      </c>
      <c r="N14100" t="s">
        <v>213</v>
      </c>
      <c r="O14100" t="s">
        <v>22</v>
      </c>
      <c r="P14100" t="s">
        <v>23</v>
      </c>
      <c r="Q14100" t="s">
        <v>24</v>
      </c>
    </row>
    <row r="14101" spans="1:17" x14ac:dyDescent="0.2">
      <c r="A14101" s="2">
        <v>40727</v>
      </c>
      <c r="B14101" t="s">
        <v>649</v>
      </c>
      <c r="C14101" t="s">
        <v>648</v>
      </c>
      <c r="D14101" t="s">
        <v>115</v>
      </c>
      <c r="E14101" t="s">
        <v>115</v>
      </c>
      <c r="F14101">
        <v>174</v>
      </c>
      <c r="G14101">
        <v>174</v>
      </c>
      <c r="H14101">
        <v>0</v>
      </c>
      <c r="I14101">
        <v>0</v>
      </c>
      <c r="J14101">
        <v>6</v>
      </c>
      <c r="K14101">
        <v>2</v>
      </c>
      <c r="L14101" t="s">
        <v>20</v>
      </c>
      <c r="M14101" t="s">
        <v>982</v>
      </c>
      <c r="N14101" t="s">
        <v>649</v>
      </c>
      <c r="O14101" t="s">
        <v>22</v>
      </c>
      <c r="P14101" t="s">
        <v>23</v>
      </c>
      <c r="Q14101" t="s">
        <v>24</v>
      </c>
    </row>
    <row r="14102" spans="1:17" x14ac:dyDescent="0.2">
      <c r="A14102" s="2">
        <v>40727</v>
      </c>
      <c r="B14102" t="s">
        <v>571</v>
      </c>
      <c r="C14102" t="s">
        <v>425</v>
      </c>
      <c r="D14102" t="s">
        <v>115</v>
      </c>
      <c r="E14102" t="s">
        <v>115</v>
      </c>
      <c r="F14102">
        <v>183</v>
      </c>
      <c r="G14102">
        <v>140</v>
      </c>
      <c r="H14102">
        <v>0</v>
      </c>
      <c r="I14102">
        <v>0</v>
      </c>
      <c r="J14102">
        <v>1</v>
      </c>
      <c r="K14102">
        <v>7</v>
      </c>
      <c r="L14102" t="s">
        <v>20</v>
      </c>
      <c r="M14102" t="s">
        <v>571</v>
      </c>
      <c r="N14102" t="s">
        <v>571</v>
      </c>
      <c r="O14102" t="s">
        <v>22</v>
      </c>
      <c r="P14102" t="s">
        <v>23</v>
      </c>
      <c r="Q14102" t="s">
        <v>41</v>
      </c>
    </row>
    <row r="14103" spans="1:17" x14ac:dyDescent="0.2">
      <c r="A14103" s="2">
        <v>40727</v>
      </c>
      <c r="B14103" t="s">
        <v>463</v>
      </c>
      <c r="C14103" t="s">
        <v>212</v>
      </c>
      <c r="D14103" t="s">
        <v>115</v>
      </c>
      <c r="E14103" t="s">
        <v>115</v>
      </c>
      <c r="F14103">
        <v>169</v>
      </c>
      <c r="G14103">
        <v>163</v>
      </c>
      <c r="H14103">
        <v>0</v>
      </c>
      <c r="I14103">
        <v>0</v>
      </c>
      <c r="J14103">
        <v>0</v>
      </c>
      <c r="K14103">
        <v>0</v>
      </c>
      <c r="L14103" t="s">
        <v>20</v>
      </c>
      <c r="M14103" t="s">
        <v>721</v>
      </c>
      <c r="N14103" t="s">
        <v>463</v>
      </c>
      <c r="O14103" t="s">
        <v>22</v>
      </c>
      <c r="P14103" t="s">
        <v>23</v>
      </c>
      <c r="Q14103" t="s">
        <v>30</v>
      </c>
    </row>
    <row r="14104" spans="1:17" x14ac:dyDescent="0.2">
      <c r="A14104" s="2">
        <v>40727</v>
      </c>
      <c r="B14104" t="s">
        <v>913</v>
      </c>
      <c r="C14104" t="s">
        <v>1073</v>
      </c>
      <c r="D14104" t="s">
        <v>115</v>
      </c>
      <c r="E14104" t="s">
        <v>115</v>
      </c>
      <c r="F14104">
        <v>167</v>
      </c>
      <c r="G14104">
        <v>166</v>
      </c>
      <c r="H14104">
        <v>0</v>
      </c>
      <c r="I14104">
        <v>0</v>
      </c>
      <c r="J14104">
        <v>1</v>
      </c>
      <c r="K14104">
        <v>1</v>
      </c>
      <c r="L14104" t="s">
        <v>20</v>
      </c>
      <c r="M14104" t="s">
        <v>1347</v>
      </c>
      <c r="N14104" t="s">
        <v>913</v>
      </c>
      <c r="O14104" t="s">
        <v>22</v>
      </c>
      <c r="P14104" t="s">
        <v>23</v>
      </c>
      <c r="Q14104" t="s">
        <v>30</v>
      </c>
    </row>
    <row r="14105" spans="1:17" x14ac:dyDescent="0.2">
      <c r="A14105" s="2">
        <v>40727</v>
      </c>
      <c r="B14105" t="s">
        <v>38</v>
      </c>
      <c r="C14105" t="s">
        <v>31</v>
      </c>
      <c r="D14105" t="s">
        <v>19</v>
      </c>
      <c r="E14105" t="s">
        <v>19</v>
      </c>
      <c r="F14105">
        <v>32</v>
      </c>
      <c r="G14105">
        <v>68</v>
      </c>
      <c r="H14105">
        <v>0</v>
      </c>
      <c r="I14105">
        <v>0</v>
      </c>
      <c r="J14105">
        <v>0</v>
      </c>
      <c r="K14105">
        <v>0</v>
      </c>
      <c r="L14105" t="s">
        <v>507</v>
      </c>
      <c r="M14105" t="s">
        <v>1363</v>
      </c>
      <c r="N14105" t="s">
        <v>39</v>
      </c>
      <c r="O14105" t="s">
        <v>122</v>
      </c>
      <c r="P14105" t="s">
        <v>23</v>
      </c>
      <c r="Q14105" t="s">
        <v>30</v>
      </c>
    </row>
    <row r="14106" spans="1:17" x14ac:dyDescent="0.2">
      <c r="A14106" s="2">
        <v>40727</v>
      </c>
      <c r="B14106" t="s">
        <v>572</v>
      </c>
      <c r="C14106" t="s">
        <v>462</v>
      </c>
      <c r="D14106" t="s">
        <v>115</v>
      </c>
      <c r="E14106" t="s">
        <v>115</v>
      </c>
      <c r="F14106">
        <v>159</v>
      </c>
      <c r="G14106">
        <v>171</v>
      </c>
      <c r="H14106">
        <v>0</v>
      </c>
      <c r="I14106">
        <v>0</v>
      </c>
      <c r="J14106">
        <v>4</v>
      </c>
      <c r="K14106">
        <v>0</v>
      </c>
      <c r="L14106" t="s">
        <v>20</v>
      </c>
      <c r="M14106" t="s">
        <v>764</v>
      </c>
      <c r="N14106" t="s">
        <v>572</v>
      </c>
      <c r="O14106" t="s">
        <v>22</v>
      </c>
      <c r="P14106" t="s">
        <v>23</v>
      </c>
      <c r="Q14106" t="s">
        <v>24</v>
      </c>
    </row>
    <row r="14107" spans="1:17" x14ac:dyDescent="0.2">
      <c r="A14107" s="2">
        <v>40727</v>
      </c>
      <c r="B14107" t="s">
        <v>892</v>
      </c>
      <c r="C14107" t="s">
        <v>775</v>
      </c>
      <c r="D14107" t="s">
        <v>27</v>
      </c>
      <c r="E14107" t="s">
        <v>27</v>
      </c>
      <c r="F14107">
        <v>193</v>
      </c>
      <c r="G14107">
        <v>182</v>
      </c>
      <c r="H14107">
        <v>0</v>
      </c>
      <c r="I14107">
        <v>0</v>
      </c>
      <c r="J14107">
        <v>2</v>
      </c>
      <c r="K14107">
        <v>0</v>
      </c>
      <c r="L14107" t="s">
        <v>20</v>
      </c>
      <c r="M14107" t="s">
        <v>1123</v>
      </c>
      <c r="N14107" t="s">
        <v>892</v>
      </c>
      <c r="O14107" t="s">
        <v>22</v>
      </c>
      <c r="P14107" t="s">
        <v>23</v>
      </c>
      <c r="Q14107" t="s">
        <v>24</v>
      </c>
    </row>
    <row r="14108" spans="1:17" x14ac:dyDescent="0.2">
      <c r="A14108" s="2">
        <v>40728</v>
      </c>
      <c r="B14108" t="s">
        <v>107</v>
      </c>
      <c r="C14108" t="s">
        <v>26</v>
      </c>
      <c r="D14108" t="s">
        <v>19</v>
      </c>
      <c r="E14108" t="s">
        <v>27</v>
      </c>
      <c r="F14108">
        <v>27</v>
      </c>
      <c r="G14108">
        <v>9</v>
      </c>
      <c r="H14108">
        <v>0</v>
      </c>
      <c r="I14108">
        <v>0</v>
      </c>
      <c r="J14108">
        <v>2</v>
      </c>
      <c r="K14108">
        <v>1</v>
      </c>
      <c r="L14108" t="s">
        <v>507</v>
      </c>
      <c r="M14108" t="s">
        <v>903</v>
      </c>
      <c r="N14108" t="s">
        <v>39</v>
      </c>
      <c r="O14108" t="s">
        <v>122</v>
      </c>
      <c r="P14108" t="s">
        <v>23</v>
      </c>
      <c r="Q14108" t="s">
        <v>24</v>
      </c>
    </row>
    <row r="14109" spans="1:17" x14ac:dyDescent="0.2">
      <c r="A14109" s="2">
        <v>40728</v>
      </c>
      <c r="B14109" t="s">
        <v>18</v>
      </c>
      <c r="C14109" t="s">
        <v>42</v>
      </c>
      <c r="D14109" t="s">
        <v>19</v>
      </c>
      <c r="E14109" t="s">
        <v>19</v>
      </c>
      <c r="F14109">
        <v>18</v>
      </c>
      <c r="G14109">
        <v>49</v>
      </c>
      <c r="H14109">
        <v>0</v>
      </c>
      <c r="I14109">
        <v>0</v>
      </c>
      <c r="J14109">
        <v>1</v>
      </c>
      <c r="K14109">
        <v>1</v>
      </c>
      <c r="L14109" t="s">
        <v>507</v>
      </c>
      <c r="M14109" t="s">
        <v>903</v>
      </c>
      <c r="N14109" t="s">
        <v>39</v>
      </c>
      <c r="O14109" t="s">
        <v>122</v>
      </c>
      <c r="P14109" t="s">
        <v>23</v>
      </c>
      <c r="Q14109" t="s">
        <v>30</v>
      </c>
    </row>
    <row r="14110" spans="1:17" x14ac:dyDescent="0.2">
      <c r="A14110" s="2">
        <v>40729</v>
      </c>
      <c r="B14110" t="s">
        <v>177</v>
      </c>
      <c r="C14110" t="s">
        <v>469</v>
      </c>
      <c r="D14110" t="s">
        <v>115</v>
      </c>
      <c r="E14110" t="s">
        <v>115</v>
      </c>
      <c r="F14110">
        <v>83</v>
      </c>
      <c r="G14110">
        <v>109</v>
      </c>
      <c r="H14110">
        <v>0</v>
      </c>
      <c r="I14110">
        <v>0</v>
      </c>
      <c r="J14110">
        <v>1</v>
      </c>
      <c r="K14110">
        <v>3</v>
      </c>
      <c r="L14110" t="s">
        <v>28</v>
      </c>
      <c r="M14110" t="s">
        <v>181</v>
      </c>
      <c r="N14110" t="s">
        <v>180</v>
      </c>
      <c r="O14110" t="s">
        <v>122</v>
      </c>
      <c r="P14110" t="s">
        <v>23</v>
      </c>
      <c r="Q14110" t="s">
        <v>41</v>
      </c>
    </row>
    <row r="14111" spans="1:17" x14ac:dyDescent="0.2">
      <c r="A14111" s="2">
        <v>40730</v>
      </c>
      <c r="B14111" t="s">
        <v>39</v>
      </c>
      <c r="C14111" t="s">
        <v>43</v>
      </c>
      <c r="D14111" t="s">
        <v>19</v>
      </c>
      <c r="E14111" t="s">
        <v>19</v>
      </c>
      <c r="F14111">
        <v>10</v>
      </c>
      <c r="G14111">
        <v>54</v>
      </c>
      <c r="H14111">
        <v>0</v>
      </c>
      <c r="I14111">
        <v>0</v>
      </c>
      <c r="J14111">
        <v>0</v>
      </c>
      <c r="K14111">
        <v>0</v>
      </c>
      <c r="L14111" t="s">
        <v>507</v>
      </c>
      <c r="M14111" t="s">
        <v>1363</v>
      </c>
      <c r="N14111" t="s">
        <v>39</v>
      </c>
      <c r="O14111" t="s">
        <v>22</v>
      </c>
      <c r="P14111" t="s">
        <v>23</v>
      </c>
      <c r="Q14111" t="s">
        <v>30</v>
      </c>
    </row>
    <row r="14112" spans="1:17" x14ac:dyDescent="0.2">
      <c r="A14112" s="2">
        <v>40730</v>
      </c>
      <c r="B14112" t="s">
        <v>301</v>
      </c>
      <c r="C14112" t="s">
        <v>239</v>
      </c>
      <c r="D14112" t="s">
        <v>115</v>
      </c>
      <c r="E14112" t="s">
        <v>115</v>
      </c>
      <c r="F14112">
        <v>100</v>
      </c>
      <c r="G14112">
        <v>107</v>
      </c>
      <c r="H14112">
        <v>0</v>
      </c>
      <c r="I14112">
        <v>0</v>
      </c>
      <c r="J14112">
        <v>1</v>
      </c>
      <c r="K14112">
        <v>1</v>
      </c>
      <c r="L14112" t="s">
        <v>28</v>
      </c>
      <c r="M14112" t="s">
        <v>465</v>
      </c>
      <c r="N14112" t="s">
        <v>464</v>
      </c>
      <c r="O14112" t="s">
        <v>122</v>
      </c>
      <c r="P14112" t="s">
        <v>23</v>
      </c>
      <c r="Q14112" t="s">
        <v>30</v>
      </c>
    </row>
    <row r="14113" spans="1:17" x14ac:dyDescent="0.2">
      <c r="A14113" s="2">
        <v>40730</v>
      </c>
      <c r="B14113" t="s">
        <v>250</v>
      </c>
      <c r="C14113" t="s">
        <v>352</v>
      </c>
      <c r="D14113" t="s">
        <v>36</v>
      </c>
      <c r="E14113" t="s">
        <v>36</v>
      </c>
      <c r="F14113">
        <v>71</v>
      </c>
      <c r="G14113">
        <v>153</v>
      </c>
      <c r="H14113">
        <v>0</v>
      </c>
      <c r="I14113">
        <v>0</v>
      </c>
      <c r="J14113">
        <v>0</v>
      </c>
      <c r="K14113">
        <v>1</v>
      </c>
      <c r="L14113" t="s">
        <v>28</v>
      </c>
      <c r="M14113" t="s">
        <v>635</v>
      </c>
      <c r="N14113" t="s">
        <v>250</v>
      </c>
      <c r="O14113" t="s">
        <v>22</v>
      </c>
      <c r="P14113" t="s">
        <v>23</v>
      </c>
      <c r="Q14113" t="s">
        <v>41</v>
      </c>
    </row>
    <row r="14114" spans="1:17" x14ac:dyDescent="0.2">
      <c r="A14114" s="2">
        <v>40731</v>
      </c>
      <c r="B14114" t="s">
        <v>17</v>
      </c>
      <c r="C14114" t="s">
        <v>131</v>
      </c>
      <c r="D14114" t="s">
        <v>19</v>
      </c>
      <c r="E14114" t="s">
        <v>27</v>
      </c>
      <c r="F14114">
        <v>94</v>
      </c>
      <c r="G14114">
        <v>55</v>
      </c>
      <c r="H14114">
        <v>0</v>
      </c>
      <c r="I14114">
        <v>0</v>
      </c>
      <c r="J14114">
        <v>0</v>
      </c>
      <c r="K14114">
        <v>2</v>
      </c>
      <c r="L14114" t="s">
        <v>507</v>
      </c>
      <c r="M14114" t="s">
        <v>1484</v>
      </c>
      <c r="N14114" t="s">
        <v>39</v>
      </c>
      <c r="O14114" t="s">
        <v>122</v>
      </c>
      <c r="P14114" t="s">
        <v>23</v>
      </c>
      <c r="Q14114" t="s">
        <v>41</v>
      </c>
    </row>
    <row r="14115" spans="1:17" x14ac:dyDescent="0.2">
      <c r="A14115" s="2">
        <v>40731</v>
      </c>
      <c r="B14115" t="s">
        <v>354</v>
      </c>
      <c r="C14115" t="s">
        <v>355</v>
      </c>
      <c r="D14115" t="s">
        <v>57</v>
      </c>
      <c r="E14115" t="s">
        <v>57</v>
      </c>
      <c r="F14115">
        <v>180</v>
      </c>
      <c r="G14115">
        <v>173</v>
      </c>
      <c r="H14115">
        <v>0</v>
      </c>
      <c r="I14115">
        <v>0</v>
      </c>
      <c r="J14115">
        <v>2</v>
      </c>
      <c r="K14115">
        <v>1</v>
      </c>
      <c r="L14115" t="s">
        <v>28</v>
      </c>
      <c r="M14115" t="s">
        <v>357</v>
      </c>
      <c r="N14115" t="s">
        <v>354</v>
      </c>
      <c r="O14115" t="s">
        <v>22</v>
      </c>
      <c r="P14115" t="s">
        <v>23</v>
      </c>
      <c r="Q14115" t="s">
        <v>24</v>
      </c>
    </row>
    <row r="14116" spans="1:17" x14ac:dyDescent="0.2">
      <c r="A14116" s="2">
        <v>40732</v>
      </c>
      <c r="B14116" t="s">
        <v>586</v>
      </c>
      <c r="C14116" t="s">
        <v>456</v>
      </c>
      <c r="D14116" t="s">
        <v>27</v>
      </c>
      <c r="E14116" t="s">
        <v>27</v>
      </c>
      <c r="F14116">
        <v>200</v>
      </c>
      <c r="G14116">
        <v>185</v>
      </c>
      <c r="H14116">
        <v>0</v>
      </c>
      <c r="I14116">
        <v>0</v>
      </c>
      <c r="J14116">
        <v>4</v>
      </c>
      <c r="K14116">
        <v>2</v>
      </c>
      <c r="L14116" t="s">
        <v>20</v>
      </c>
      <c r="M14116" t="s">
        <v>594</v>
      </c>
      <c r="N14116" t="s">
        <v>586</v>
      </c>
      <c r="O14116" t="s">
        <v>22</v>
      </c>
      <c r="P14116" t="s">
        <v>23</v>
      </c>
      <c r="Q14116" t="s">
        <v>24</v>
      </c>
    </row>
    <row r="14117" spans="1:17" x14ac:dyDescent="0.2">
      <c r="A14117" s="2">
        <v>40732</v>
      </c>
      <c r="B14117" t="s">
        <v>262</v>
      </c>
      <c r="C14117" t="s">
        <v>776</v>
      </c>
      <c r="D14117" t="s">
        <v>27</v>
      </c>
      <c r="E14117" t="s">
        <v>27</v>
      </c>
      <c r="F14117">
        <v>172</v>
      </c>
      <c r="G14117">
        <v>197</v>
      </c>
      <c r="H14117">
        <v>0</v>
      </c>
      <c r="I14117">
        <v>0</v>
      </c>
      <c r="J14117">
        <v>2</v>
      </c>
      <c r="K14117">
        <v>0</v>
      </c>
      <c r="L14117" t="s">
        <v>20</v>
      </c>
      <c r="M14117" t="s">
        <v>664</v>
      </c>
      <c r="N14117" t="s">
        <v>262</v>
      </c>
      <c r="O14117" t="s">
        <v>22</v>
      </c>
      <c r="P14117" t="s">
        <v>23</v>
      </c>
      <c r="Q14117" t="s">
        <v>24</v>
      </c>
    </row>
    <row r="14118" spans="1:17" x14ac:dyDescent="0.2">
      <c r="A14118" s="2">
        <v>40732</v>
      </c>
      <c r="B14118" t="s">
        <v>177</v>
      </c>
      <c r="C14118" t="s">
        <v>389</v>
      </c>
      <c r="D14118" t="s">
        <v>115</v>
      </c>
      <c r="E14118" t="s">
        <v>115</v>
      </c>
      <c r="F14118">
        <v>83</v>
      </c>
      <c r="G14118">
        <v>131</v>
      </c>
      <c r="H14118">
        <v>0</v>
      </c>
      <c r="I14118">
        <v>0</v>
      </c>
      <c r="J14118">
        <v>4</v>
      </c>
      <c r="K14118">
        <v>0</v>
      </c>
      <c r="L14118" t="s">
        <v>28</v>
      </c>
      <c r="M14118" t="s">
        <v>181</v>
      </c>
      <c r="N14118" t="s">
        <v>180</v>
      </c>
      <c r="O14118" t="s">
        <v>122</v>
      </c>
      <c r="P14118" t="s">
        <v>23</v>
      </c>
      <c r="Q14118" t="s">
        <v>24</v>
      </c>
    </row>
    <row r="14119" spans="1:17" x14ac:dyDescent="0.2">
      <c r="A14119" s="2">
        <v>40732</v>
      </c>
      <c r="B14119" t="s">
        <v>42</v>
      </c>
      <c r="C14119" t="s">
        <v>26</v>
      </c>
      <c r="D14119" t="s">
        <v>19</v>
      </c>
      <c r="E14119" t="s">
        <v>27</v>
      </c>
      <c r="F14119">
        <v>49</v>
      </c>
      <c r="G14119">
        <v>9</v>
      </c>
      <c r="H14119">
        <v>0</v>
      </c>
      <c r="I14119">
        <v>0</v>
      </c>
      <c r="J14119">
        <v>1</v>
      </c>
      <c r="K14119">
        <v>0</v>
      </c>
      <c r="L14119" t="s">
        <v>507</v>
      </c>
      <c r="M14119" t="s">
        <v>437</v>
      </c>
      <c r="N14119" t="s">
        <v>39</v>
      </c>
      <c r="O14119" t="s">
        <v>122</v>
      </c>
      <c r="P14119" t="s">
        <v>23</v>
      </c>
      <c r="Q14119" t="s">
        <v>24</v>
      </c>
    </row>
    <row r="14120" spans="1:17" x14ac:dyDescent="0.2">
      <c r="A14120" s="2">
        <v>40732</v>
      </c>
      <c r="B14120" t="s">
        <v>18</v>
      </c>
      <c r="C14120" t="s">
        <v>107</v>
      </c>
      <c r="D14120" t="s">
        <v>19</v>
      </c>
      <c r="E14120" t="s">
        <v>19</v>
      </c>
      <c r="F14120">
        <v>18</v>
      </c>
      <c r="G14120">
        <v>27</v>
      </c>
      <c r="H14120">
        <v>0</v>
      </c>
      <c r="I14120">
        <v>0</v>
      </c>
      <c r="J14120">
        <v>1</v>
      </c>
      <c r="K14120">
        <v>1</v>
      </c>
      <c r="L14120" t="s">
        <v>507</v>
      </c>
      <c r="M14120" t="s">
        <v>437</v>
      </c>
      <c r="N14120" t="s">
        <v>39</v>
      </c>
      <c r="O14120" t="s">
        <v>122</v>
      </c>
      <c r="P14120" t="s">
        <v>23</v>
      </c>
      <c r="Q14120" t="s">
        <v>30</v>
      </c>
    </row>
    <row r="14121" spans="1:17" x14ac:dyDescent="0.2">
      <c r="A14121" s="2">
        <v>40733</v>
      </c>
      <c r="B14121" t="s">
        <v>848</v>
      </c>
      <c r="C14121" t="s">
        <v>904</v>
      </c>
      <c r="D14121" t="s">
        <v>27</v>
      </c>
      <c r="E14121" t="s">
        <v>27</v>
      </c>
      <c r="F14121">
        <v>197</v>
      </c>
      <c r="G14121">
        <v>192</v>
      </c>
      <c r="H14121">
        <v>0</v>
      </c>
      <c r="I14121">
        <v>0</v>
      </c>
      <c r="J14121">
        <v>6</v>
      </c>
      <c r="K14121">
        <v>0</v>
      </c>
      <c r="L14121" t="s">
        <v>20</v>
      </c>
      <c r="M14121" t="s">
        <v>905</v>
      </c>
      <c r="N14121" t="s">
        <v>848</v>
      </c>
      <c r="O14121" t="s">
        <v>22</v>
      </c>
      <c r="P14121" t="s">
        <v>23</v>
      </c>
      <c r="Q14121" t="s">
        <v>24</v>
      </c>
    </row>
    <row r="14122" spans="1:17" x14ac:dyDescent="0.2">
      <c r="A14122" s="2">
        <v>40733</v>
      </c>
      <c r="B14122" t="s">
        <v>25</v>
      </c>
      <c r="C14122" t="s">
        <v>38</v>
      </c>
      <c r="D14122" t="s">
        <v>19</v>
      </c>
      <c r="E14122" t="s">
        <v>19</v>
      </c>
      <c r="F14122">
        <v>5</v>
      </c>
      <c r="G14122">
        <v>32</v>
      </c>
      <c r="H14122">
        <v>0</v>
      </c>
      <c r="I14122">
        <v>0</v>
      </c>
      <c r="J14122">
        <v>2</v>
      </c>
      <c r="K14122">
        <v>2</v>
      </c>
      <c r="L14122" t="s">
        <v>507</v>
      </c>
      <c r="M14122" t="s">
        <v>489</v>
      </c>
      <c r="N14122" t="s">
        <v>39</v>
      </c>
      <c r="O14122" t="s">
        <v>122</v>
      </c>
      <c r="P14122" t="s">
        <v>23</v>
      </c>
      <c r="Q14122" t="s">
        <v>30</v>
      </c>
    </row>
    <row r="14123" spans="1:17" x14ac:dyDescent="0.2">
      <c r="A14123" s="2">
        <v>40733</v>
      </c>
      <c r="B14123" t="s">
        <v>464</v>
      </c>
      <c r="C14123" t="s">
        <v>239</v>
      </c>
      <c r="D14123" t="s">
        <v>115</v>
      </c>
      <c r="E14123" t="s">
        <v>115</v>
      </c>
      <c r="F14123">
        <v>177</v>
      </c>
      <c r="G14123">
        <v>107</v>
      </c>
      <c r="H14123">
        <v>0</v>
      </c>
      <c r="I14123">
        <v>0</v>
      </c>
      <c r="J14123">
        <v>0</v>
      </c>
      <c r="K14123">
        <v>1</v>
      </c>
      <c r="L14123" t="s">
        <v>28</v>
      </c>
      <c r="M14123" t="s">
        <v>465</v>
      </c>
      <c r="N14123" t="s">
        <v>464</v>
      </c>
      <c r="O14123" t="s">
        <v>22</v>
      </c>
      <c r="P14123" t="s">
        <v>23</v>
      </c>
      <c r="Q14123" t="s">
        <v>41</v>
      </c>
    </row>
    <row r="14124" spans="1:17" x14ac:dyDescent="0.2">
      <c r="A14124" s="2">
        <v>40733</v>
      </c>
      <c r="B14124" t="s">
        <v>354</v>
      </c>
      <c r="C14124" t="s">
        <v>355</v>
      </c>
      <c r="D14124" t="s">
        <v>57</v>
      </c>
      <c r="E14124" t="s">
        <v>57</v>
      </c>
      <c r="F14124">
        <v>180</v>
      </c>
      <c r="G14124">
        <v>173</v>
      </c>
      <c r="H14124">
        <v>0</v>
      </c>
      <c r="I14124">
        <v>0</v>
      </c>
      <c r="J14124">
        <v>0</v>
      </c>
      <c r="K14124">
        <v>0</v>
      </c>
      <c r="L14124" t="s">
        <v>28</v>
      </c>
      <c r="M14124" t="s">
        <v>357</v>
      </c>
      <c r="N14124" t="s">
        <v>354</v>
      </c>
      <c r="O14124" t="s">
        <v>22</v>
      </c>
      <c r="P14124" t="s">
        <v>23</v>
      </c>
      <c r="Q14124" t="s">
        <v>30</v>
      </c>
    </row>
    <row r="14125" spans="1:17" x14ac:dyDescent="0.2">
      <c r="A14125" s="2">
        <v>40733</v>
      </c>
      <c r="B14125" t="s">
        <v>32</v>
      </c>
      <c r="C14125" t="s">
        <v>31</v>
      </c>
      <c r="D14125" t="s">
        <v>19</v>
      </c>
      <c r="E14125" t="s">
        <v>19</v>
      </c>
      <c r="F14125">
        <v>69</v>
      </c>
      <c r="G14125">
        <v>68</v>
      </c>
      <c r="H14125">
        <v>0</v>
      </c>
      <c r="I14125">
        <v>0</v>
      </c>
      <c r="J14125">
        <v>1</v>
      </c>
      <c r="K14125">
        <v>0</v>
      </c>
      <c r="L14125" t="s">
        <v>507</v>
      </c>
      <c r="M14125" t="s">
        <v>287</v>
      </c>
      <c r="N14125" t="s">
        <v>39</v>
      </c>
      <c r="O14125" t="s">
        <v>122</v>
      </c>
      <c r="P14125" t="s">
        <v>23</v>
      </c>
      <c r="Q14125" t="s">
        <v>24</v>
      </c>
    </row>
    <row r="14126" spans="1:17" x14ac:dyDescent="0.2">
      <c r="A14126" s="2">
        <v>40734</v>
      </c>
      <c r="B14126" t="s">
        <v>775</v>
      </c>
      <c r="C14126" t="s">
        <v>892</v>
      </c>
      <c r="D14126" t="s">
        <v>27</v>
      </c>
      <c r="E14126" t="s">
        <v>27</v>
      </c>
      <c r="F14126">
        <v>182</v>
      </c>
      <c r="G14126">
        <v>193</v>
      </c>
      <c r="H14126">
        <v>0</v>
      </c>
      <c r="I14126">
        <v>0</v>
      </c>
      <c r="J14126">
        <v>1</v>
      </c>
      <c r="K14126">
        <v>2</v>
      </c>
      <c r="L14126" t="s">
        <v>20</v>
      </c>
      <c r="M14126" t="s">
        <v>825</v>
      </c>
      <c r="N14126" t="s">
        <v>775</v>
      </c>
      <c r="O14126" t="s">
        <v>22</v>
      </c>
      <c r="P14126" t="s">
        <v>23</v>
      </c>
      <c r="Q14126" t="s">
        <v>41</v>
      </c>
    </row>
    <row r="14127" spans="1:17" x14ac:dyDescent="0.2">
      <c r="A14127" s="2">
        <v>40734</v>
      </c>
      <c r="B14127" t="s">
        <v>43</v>
      </c>
      <c r="C14127" t="s">
        <v>17</v>
      </c>
      <c r="D14127" t="s">
        <v>19</v>
      </c>
      <c r="E14127" t="s">
        <v>19</v>
      </c>
      <c r="F14127">
        <v>54</v>
      </c>
      <c r="G14127">
        <v>94</v>
      </c>
      <c r="H14127">
        <v>0</v>
      </c>
      <c r="I14127">
        <v>0</v>
      </c>
      <c r="J14127">
        <v>2</v>
      </c>
      <c r="K14127">
        <v>0</v>
      </c>
      <c r="L14127" t="s">
        <v>507</v>
      </c>
      <c r="M14127" t="s">
        <v>1363</v>
      </c>
      <c r="N14127" t="s">
        <v>39</v>
      </c>
      <c r="O14127" t="s">
        <v>122</v>
      </c>
      <c r="P14127" t="s">
        <v>23</v>
      </c>
      <c r="Q14127" t="s">
        <v>24</v>
      </c>
    </row>
    <row r="14128" spans="1:17" x14ac:dyDescent="0.2">
      <c r="A14128" s="2">
        <v>40734</v>
      </c>
      <c r="B14128" t="s">
        <v>262</v>
      </c>
      <c r="C14128" t="s">
        <v>776</v>
      </c>
      <c r="D14128" t="s">
        <v>27</v>
      </c>
      <c r="E14128" t="s">
        <v>27</v>
      </c>
      <c r="F14128">
        <v>172</v>
      </c>
      <c r="G14128">
        <v>197</v>
      </c>
      <c r="H14128">
        <v>0</v>
      </c>
      <c r="I14128">
        <v>0</v>
      </c>
      <c r="J14128">
        <v>4</v>
      </c>
      <c r="K14128">
        <v>0</v>
      </c>
      <c r="L14128" t="s">
        <v>20</v>
      </c>
      <c r="M14128" t="s">
        <v>664</v>
      </c>
      <c r="N14128" t="s">
        <v>262</v>
      </c>
      <c r="O14128" t="s">
        <v>22</v>
      </c>
      <c r="P14128" t="s">
        <v>23</v>
      </c>
      <c r="Q14128" t="s">
        <v>24</v>
      </c>
    </row>
    <row r="14129" spans="1:17" x14ac:dyDescent="0.2">
      <c r="A14129" s="2">
        <v>40734</v>
      </c>
      <c r="B14129" t="s">
        <v>629</v>
      </c>
      <c r="C14129" t="s">
        <v>388</v>
      </c>
      <c r="D14129" t="s">
        <v>36</v>
      </c>
      <c r="E14129" t="s">
        <v>115</v>
      </c>
      <c r="F14129">
        <v>151</v>
      </c>
      <c r="G14129">
        <v>147</v>
      </c>
      <c r="H14129">
        <v>0</v>
      </c>
      <c r="I14129">
        <v>0</v>
      </c>
      <c r="J14129">
        <v>1</v>
      </c>
      <c r="K14129">
        <v>1</v>
      </c>
      <c r="L14129" t="s">
        <v>28</v>
      </c>
      <c r="M14129" t="s">
        <v>925</v>
      </c>
      <c r="N14129" t="s">
        <v>629</v>
      </c>
      <c r="O14129" t="s">
        <v>22</v>
      </c>
      <c r="P14129" t="s">
        <v>23</v>
      </c>
      <c r="Q14129" t="s">
        <v>30</v>
      </c>
    </row>
    <row r="14130" spans="1:17" x14ac:dyDescent="0.2">
      <c r="A14130" s="2">
        <v>40735</v>
      </c>
      <c r="B14130" t="s">
        <v>39</v>
      </c>
      <c r="C14130" t="s">
        <v>131</v>
      </c>
      <c r="D14130" t="s">
        <v>19</v>
      </c>
      <c r="E14130" t="s">
        <v>27</v>
      </c>
      <c r="F14130">
        <v>10</v>
      </c>
      <c r="G14130">
        <v>55</v>
      </c>
      <c r="H14130">
        <v>0</v>
      </c>
      <c r="I14130">
        <v>0</v>
      </c>
      <c r="J14130">
        <v>3</v>
      </c>
      <c r="K14130">
        <v>0</v>
      </c>
      <c r="L14130" t="s">
        <v>507</v>
      </c>
      <c r="M14130" t="s">
        <v>489</v>
      </c>
      <c r="N14130" t="s">
        <v>39</v>
      </c>
      <c r="O14130" t="s">
        <v>22</v>
      </c>
      <c r="P14130" t="s">
        <v>23</v>
      </c>
      <c r="Q14130" t="s">
        <v>24</v>
      </c>
    </row>
    <row r="14131" spans="1:17" x14ac:dyDescent="0.2">
      <c r="A14131" s="2">
        <v>40736</v>
      </c>
      <c r="B14131" t="s">
        <v>107</v>
      </c>
      <c r="C14131" t="s">
        <v>42</v>
      </c>
      <c r="D14131" t="s">
        <v>19</v>
      </c>
      <c r="E14131" t="s">
        <v>19</v>
      </c>
      <c r="F14131">
        <v>27</v>
      </c>
      <c r="G14131">
        <v>49</v>
      </c>
      <c r="H14131">
        <v>0</v>
      </c>
      <c r="I14131">
        <v>0</v>
      </c>
      <c r="J14131">
        <v>1</v>
      </c>
      <c r="K14131">
        <v>0</v>
      </c>
      <c r="L14131" t="s">
        <v>507</v>
      </c>
      <c r="M14131" t="s">
        <v>437</v>
      </c>
      <c r="N14131" t="s">
        <v>39</v>
      </c>
      <c r="O14131" t="s">
        <v>122</v>
      </c>
      <c r="P14131" t="s">
        <v>23</v>
      </c>
      <c r="Q14131" t="s">
        <v>24</v>
      </c>
    </row>
    <row r="14132" spans="1:17" x14ac:dyDescent="0.2">
      <c r="A14132" s="2">
        <v>40736</v>
      </c>
      <c r="B14132" t="s">
        <v>456</v>
      </c>
      <c r="C14132" t="s">
        <v>586</v>
      </c>
      <c r="D14132" t="s">
        <v>27</v>
      </c>
      <c r="E14132" t="s">
        <v>27</v>
      </c>
      <c r="F14132">
        <v>185</v>
      </c>
      <c r="G14132">
        <v>200</v>
      </c>
      <c r="H14132">
        <v>0</v>
      </c>
      <c r="I14132">
        <v>0</v>
      </c>
      <c r="J14132">
        <v>4</v>
      </c>
      <c r="K14132">
        <v>2</v>
      </c>
      <c r="L14132" t="s">
        <v>20</v>
      </c>
      <c r="M14132" t="s">
        <v>474</v>
      </c>
      <c r="N14132" t="s">
        <v>456</v>
      </c>
      <c r="O14132" t="s">
        <v>22</v>
      </c>
      <c r="P14132" t="s">
        <v>23</v>
      </c>
      <c r="Q14132" t="s">
        <v>24</v>
      </c>
    </row>
    <row r="14133" spans="1:17" x14ac:dyDescent="0.2">
      <c r="A14133" s="2">
        <v>40736</v>
      </c>
      <c r="B14133" t="s">
        <v>18</v>
      </c>
      <c r="C14133" t="s">
        <v>26</v>
      </c>
      <c r="D14133" t="s">
        <v>19</v>
      </c>
      <c r="E14133" t="s">
        <v>27</v>
      </c>
      <c r="F14133">
        <v>18</v>
      </c>
      <c r="G14133">
        <v>9</v>
      </c>
      <c r="H14133">
        <v>0</v>
      </c>
      <c r="I14133">
        <v>0</v>
      </c>
      <c r="J14133">
        <v>1</v>
      </c>
      <c r="K14133">
        <v>0</v>
      </c>
      <c r="L14133" t="s">
        <v>507</v>
      </c>
      <c r="M14133" t="s">
        <v>1090</v>
      </c>
      <c r="N14133" t="s">
        <v>39</v>
      </c>
      <c r="O14133" t="s">
        <v>122</v>
      </c>
      <c r="P14133" t="s">
        <v>23</v>
      </c>
      <c r="Q14133" t="s">
        <v>24</v>
      </c>
    </row>
    <row r="14134" spans="1:17" x14ac:dyDescent="0.2">
      <c r="A14134" s="2">
        <v>40737</v>
      </c>
      <c r="B14134" t="s">
        <v>25</v>
      </c>
      <c r="C14134" t="s">
        <v>31</v>
      </c>
      <c r="D14134" t="s">
        <v>19</v>
      </c>
      <c r="E14134" t="s">
        <v>19</v>
      </c>
      <c r="F14134">
        <v>5</v>
      </c>
      <c r="G14134">
        <v>68</v>
      </c>
      <c r="H14134">
        <v>0</v>
      </c>
      <c r="I14134">
        <v>0</v>
      </c>
      <c r="J14134">
        <v>4</v>
      </c>
      <c r="K14134">
        <v>2</v>
      </c>
      <c r="L14134" t="s">
        <v>507</v>
      </c>
      <c r="M14134" t="s">
        <v>489</v>
      </c>
      <c r="N14134" t="s">
        <v>39</v>
      </c>
      <c r="O14134" t="s">
        <v>122</v>
      </c>
      <c r="P14134" t="s">
        <v>23</v>
      </c>
      <c r="Q14134" t="s">
        <v>24</v>
      </c>
    </row>
    <row r="14135" spans="1:17" x14ac:dyDescent="0.2">
      <c r="A14135" s="2">
        <v>40737</v>
      </c>
      <c r="B14135" t="s">
        <v>164</v>
      </c>
      <c r="C14135" t="s">
        <v>301</v>
      </c>
      <c r="D14135" t="s">
        <v>115</v>
      </c>
      <c r="E14135" t="s">
        <v>115</v>
      </c>
      <c r="F14135">
        <v>95</v>
      </c>
      <c r="G14135">
        <v>100</v>
      </c>
      <c r="H14135">
        <v>0</v>
      </c>
      <c r="I14135">
        <v>0</v>
      </c>
      <c r="J14135">
        <v>0</v>
      </c>
      <c r="K14135">
        <v>2</v>
      </c>
      <c r="L14135" t="s">
        <v>28</v>
      </c>
      <c r="M14135" t="s">
        <v>640</v>
      </c>
      <c r="N14135" t="s">
        <v>177</v>
      </c>
      <c r="O14135" t="s">
        <v>122</v>
      </c>
      <c r="P14135" t="s">
        <v>23</v>
      </c>
      <c r="Q14135" t="s">
        <v>41</v>
      </c>
    </row>
    <row r="14136" spans="1:17" x14ac:dyDescent="0.2">
      <c r="A14136" s="2">
        <v>40737</v>
      </c>
      <c r="B14136" t="s">
        <v>177</v>
      </c>
      <c r="C14136" t="s">
        <v>113</v>
      </c>
      <c r="D14136" t="s">
        <v>115</v>
      </c>
      <c r="E14136" t="s">
        <v>115</v>
      </c>
      <c r="F14136">
        <v>83</v>
      </c>
      <c r="G14136">
        <v>92</v>
      </c>
      <c r="H14136">
        <v>0</v>
      </c>
      <c r="I14136">
        <v>0</v>
      </c>
      <c r="J14136">
        <v>1</v>
      </c>
      <c r="K14136">
        <v>1</v>
      </c>
      <c r="L14136" t="s">
        <v>28</v>
      </c>
      <c r="M14136" t="s">
        <v>640</v>
      </c>
      <c r="N14136" t="s">
        <v>177</v>
      </c>
      <c r="O14136" t="s">
        <v>22</v>
      </c>
      <c r="P14136" t="s">
        <v>23</v>
      </c>
      <c r="Q14136" t="s">
        <v>30</v>
      </c>
    </row>
    <row r="14137" spans="1:17" x14ac:dyDescent="0.2">
      <c r="A14137" s="2">
        <v>40737</v>
      </c>
      <c r="B14137" t="s">
        <v>38</v>
      </c>
      <c r="C14137" t="s">
        <v>32</v>
      </c>
      <c r="D14137" t="s">
        <v>19</v>
      </c>
      <c r="E14137" t="s">
        <v>19</v>
      </c>
      <c r="F14137">
        <v>32</v>
      </c>
      <c r="G14137">
        <v>69</v>
      </c>
      <c r="H14137">
        <v>0</v>
      </c>
      <c r="I14137">
        <v>0</v>
      </c>
      <c r="J14137">
        <v>3</v>
      </c>
      <c r="K14137">
        <v>3</v>
      </c>
      <c r="L14137" t="s">
        <v>507</v>
      </c>
      <c r="M14137" t="s">
        <v>287</v>
      </c>
      <c r="N14137" t="s">
        <v>39</v>
      </c>
      <c r="O14137" t="s">
        <v>122</v>
      </c>
      <c r="P14137" t="s">
        <v>23</v>
      </c>
      <c r="Q14137" t="s">
        <v>30</v>
      </c>
    </row>
    <row r="14138" spans="1:17" x14ac:dyDescent="0.2">
      <c r="A14138" s="2">
        <v>40738</v>
      </c>
      <c r="B14138" t="s">
        <v>114</v>
      </c>
      <c r="C14138" t="s">
        <v>213</v>
      </c>
      <c r="D14138" t="s">
        <v>115</v>
      </c>
      <c r="E14138" t="s">
        <v>115</v>
      </c>
      <c r="F14138">
        <v>123</v>
      </c>
      <c r="G14138">
        <v>167</v>
      </c>
      <c r="H14138">
        <v>0</v>
      </c>
      <c r="I14138">
        <v>0</v>
      </c>
      <c r="J14138">
        <v>1</v>
      </c>
      <c r="K14138">
        <v>0</v>
      </c>
      <c r="L14138" t="s">
        <v>28</v>
      </c>
      <c r="M14138" t="s">
        <v>1485</v>
      </c>
      <c r="N14138" t="s">
        <v>114</v>
      </c>
      <c r="O14138" t="s">
        <v>22</v>
      </c>
      <c r="P14138" t="s">
        <v>23</v>
      </c>
      <c r="Q14138" t="s">
        <v>24</v>
      </c>
    </row>
    <row r="14139" spans="1:17" x14ac:dyDescent="0.2">
      <c r="A14139" s="2">
        <v>40739</v>
      </c>
      <c r="B14139" t="s">
        <v>204</v>
      </c>
      <c r="C14139" t="s">
        <v>355</v>
      </c>
      <c r="D14139" t="s">
        <v>57</v>
      </c>
      <c r="E14139" t="s">
        <v>57</v>
      </c>
      <c r="F14139">
        <v>156</v>
      </c>
      <c r="G14139">
        <v>173</v>
      </c>
      <c r="H14139">
        <v>0</v>
      </c>
      <c r="I14139">
        <v>0</v>
      </c>
      <c r="J14139">
        <v>1</v>
      </c>
      <c r="K14139">
        <v>2</v>
      </c>
      <c r="L14139" t="s">
        <v>28</v>
      </c>
      <c r="M14139" t="s">
        <v>316</v>
      </c>
      <c r="N14139" t="s">
        <v>204</v>
      </c>
      <c r="O14139" t="s">
        <v>22</v>
      </c>
      <c r="P14139" t="s">
        <v>23</v>
      </c>
      <c r="Q14139" t="s">
        <v>41</v>
      </c>
    </row>
    <row r="14140" spans="1:17" x14ac:dyDescent="0.2">
      <c r="A14140" s="2">
        <v>40739</v>
      </c>
      <c r="B14140" t="s">
        <v>239</v>
      </c>
      <c r="C14140" t="s">
        <v>469</v>
      </c>
      <c r="D14140" t="s">
        <v>115</v>
      </c>
      <c r="E14140" t="s">
        <v>115</v>
      </c>
      <c r="F14140">
        <v>107</v>
      </c>
      <c r="G14140">
        <v>109</v>
      </c>
      <c r="H14140">
        <v>0</v>
      </c>
      <c r="I14140">
        <v>0</v>
      </c>
      <c r="J14140">
        <v>1</v>
      </c>
      <c r="K14140">
        <v>1</v>
      </c>
      <c r="L14140" t="s">
        <v>28</v>
      </c>
      <c r="M14140" t="s">
        <v>240</v>
      </c>
      <c r="N14140" t="s">
        <v>239</v>
      </c>
      <c r="O14140" t="s">
        <v>22</v>
      </c>
      <c r="P14140" t="s">
        <v>23</v>
      </c>
      <c r="Q14140" t="s">
        <v>30</v>
      </c>
    </row>
    <row r="14141" spans="1:17" x14ac:dyDescent="0.2">
      <c r="A14141" s="2">
        <v>40739</v>
      </c>
      <c r="B14141" t="s">
        <v>114</v>
      </c>
      <c r="C14141" t="s">
        <v>213</v>
      </c>
      <c r="D14141" t="s">
        <v>115</v>
      </c>
      <c r="E14141" t="s">
        <v>115</v>
      </c>
      <c r="F14141">
        <v>123</v>
      </c>
      <c r="G14141">
        <v>167</v>
      </c>
      <c r="H14141">
        <v>0</v>
      </c>
      <c r="I14141">
        <v>0</v>
      </c>
      <c r="J14141">
        <v>1</v>
      </c>
      <c r="K14141">
        <v>1</v>
      </c>
      <c r="L14141" t="s">
        <v>28</v>
      </c>
      <c r="M14141" t="s">
        <v>1485</v>
      </c>
      <c r="N14141" t="s">
        <v>114</v>
      </c>
      <c r="O14141" t="s">
        <v>22</v>
      </c>
      <c r="P14141" t="s">
        <v>23</v>
      </c>
      <c r="Q14141" t="s">
        <v>30</v>
      </c>
    </row>
    <row r="14142" spans="1:17" x14ac:dyDescent="0.2">
      <c r="A14142" s="2">
        <v>40740</v>
      </c>
      <c r="B14142" t="s">
        <v>39</v>
      </c>
      <c r="C14142" t="s">
        <v>18</v>
      </c>
      <c r="D14142" t="s">
        <v>19</v>
      </c>
      <c r="E14142" t="s">
        <v>19</v>
      </c>
      <c r="F14142">
        <v>10</v>
      </c>
      <c r="G14142">
        <v>18</v>
      </c>
      <c r="H14142">
        <v>0</v>
      </c>
      <c r="I14142">
        <v>0</v>
      </c>
      <c r="J14142">
        <v>1</v>
      </c>
      <c r="K14142">
        <v>1</v>
      </c>
      <c r="L14142" t="s">
        <v>507</v>
      </c>
      <c r="M14142" t="s">
        <v>1363</v>
      </c>
      <c r="N14142" t="s">
        <v>39</v>
      </c>
      <c r="O14142" t="s">
        <v>22</v>
      </c>
      <c r="P14142" t="s">
        <v>59</v>
      </c>
      <c r="Q14142" t="s">
        <v>41</v>
      </c>
    </row>
    <row r="14143" spans="1:17" x14ac:dyDescent="0.2">
      <c r="A14143" s="2">
        <v>40740</v>
      </c>
      <c r="B14143" t="s">
        <v>43</v>
      </c>
      <c r="C14143" t="s">
        <v>42</v>
      </c>
      <c r="D14143" t="s">
        <v>19</v>
      </c>
      <c r="E14143" t="s">
        <v>19</v>
      </c>
      <c r="F14143">
        <v>54</v>
      </c>
      <c r="G14143">
        <v>49</v>
      </c>
      <c r="H14143">
        <v>0</v>
      </c>
      <c r="I14143">
        <v>0</v>
      </c>
      <c r="J14143">
        <v>0</v>
      </c>
      <c r="K14143">
        <v>2</v>
      </c>
      <c r="L14143" t="s">
        <v>507</v>
      </c>
      <c r="M14143" t="s">
        <v>489</v>
      </c>
      <c r="N14143" t="s">
        <v>39</v>
      </c>
      <c r="O14143" t="s">
        <v>122</v>
      </c>
      <c r="P14143" t="s">
        <v>23</v>
      </c>
      <c r="Q14143" t="s">
        <v>41</v>
      </c>
    </row>
    <row r="14144" spans="1:17" x14ac:dyDescent="0.2">
      <c r="A14144" s="2">
        <v>40740</v>
      </c>
      <c r="B14144" t="s">
        <v>177</v>
      </c>
      <c r="C14144" t="s">
        <v>164</v>
      </c>
      <c r="D14144" t="s">
        <v>115</v>
      </c>
      <c r="E14144" t="s">
        <v>115</v>
      </c>
      <c r="F14144">
        <v>83</v>
      </c>
      <c r="G14144">
        <v>95</v>
      </c>
      <c r="H14144">
        <v>0</v>
      </c>
      <c r="I14144">
        <v>0</v>
      </c>
      <c r="J14144">
        <v>1</v>
      </c>
      <c r="K14144">
        <v>1</v>
      </c>
      <c r="L14144" t="s">
        <v>28</v>
      </c>
      <c r="M14144" t="s">
        <v>640</v>
      </c>
      <c r="N14144" t="s">
        <v>177</v>
      </c>
      <c r="O14144" t="s">
        <v>22</v>
      </c>
      <c r="P14144" t="s">
        <v>23</v>
      </c>
      <c r="Q14144" t="s">
        <v>30</v>
      </c>
    </row>
    <row r="14145" spans="1:17" x14ac:dyDescent="0.2">
      <c r="A14145" s="2">
        <v>40740</v>
      </c>
      <c r="B14145" t="s">
        <v>301</v>
      </c>
      <c r="C14145" t="s">
        <v>113</v>
      </c>
      <c r="D14145" t="s">
        <v>115</v>
      </c>
      <c r="E14145" t="s">
        <v>115</v>
      </c>
      <c r="F14145">
        <v>100</v>
      </c>
      <c r="G14145">
        <v>92</v>
      </c>
      <c r="H14145">
        <v>0</v>
      </c>
      <c r="I14145">
        <v>0</v>
      </c>
      <c r="J14145">
        <v>1</v>
      </c>
      <c r="K14145">
        <v>0</v>
      </c>
      <c r="L14145" t="s">
        <v>28</v>
      </c>
      <c r="M14145" t="s">
        <v>640</v>
      </c>
      <c r="N14145" t="s">
        <v>177</v>
      </c>
      <c r="O14145" t="s">
        <v>122</v>
      </c>
      <c r="P14145" t="s">
        <v>23</v>
      </c>
      <c r="Q14145" t="s">
        <v>24</v>
      </c>
    </row>
    <row r="14146" spans="1:17" x14ac:dyDescent="0.2">
      <c r="A14146" s="2">
        <v>40741</v>
      </c>
      <c r="B14146" t="s">
        <v>614</v>
      </c>
      <c r="C14146" t="s">
        <v>901</v>
      </c>
      <c r="D14146" t="s">
        <v>27</v>
      </c>
      <c r="E14146" t="s">
        <v>27</v>
      </c>
      <c r="F14146">
        <v>154</v>
      </c>
      <c r="G14146">
        <v>203</v>
      </c>
      <c r="H14146">
        <v>0</v>
      </c>
      <c r="I14146">
        <v>0</v>
      </c>
      <c r="J14146">
        <v>3</v>
      </c>
      <c r="K14146">
        <v>1</v>
      </c>
      <c r="L14146" t="s">
        <v>20</v>
      </c>
      <c r="M14146" t="s">
        <v>628</v>
      </c>
      <c r="N14146" t="s">
        <v>304</v>
      </c>
      <c r="O14146" t="s">
        <v>122</v>
      </c>
      <c r="P14146" t="s">
        <v>23</v>
      </c>
      <c r="Q14146" t="s">
        <v>24</v>
      </c>
    </row>
    <row r="14147" spans="1:17" x14ac:dyDescent="0.2">
      <c r="A14147" s="2">
        <v>40741</v>
      </c>
      <c r="B14147" t="s">
        <v>25</v>
      </c>
      <c r="C14147" t="s">
        <v>38</v>
      </c>
      <c r="D14147" t="s">
        <v>19</v>
      </c>
      <c r="E14147" t="s">
        <v>19</v>
      </c>
      <c r="F14147">
        <v>5</v>
      </c>
      <c r="G14147">
        <v>32</v>
      </c>
      <c r="H14147">
        <v>0</v>
      </c>
      <c r="I14147">
        <v>0</v>
      </c>
      <c r="J14147">
        <v>0</v>
      </c>
      <c r="K14147">
        <v>0</v>
      </c>
      <c r="L14147" t="s">
        <v>507</v>
      </c>
      <c r="M14147" t="s">
        <v>1090</v>
      </c>
      <c r="N14147" t="s">
        <v>39</v>
      </c>
      <c r="O14147" t="s">
        <v>122</v>
      </c>
      <c r="P14147" t="s">
        <v>59</v>
      </c>
      <c r="Q14147" t="s">
        <v>41</v>
      </c>
    </row>
    <row r="14148" spans="1:17" x14ac:dyDescent="0.2">
      <c r="A14148" s="2">
        <v>40741</v>
      </c>
      <c r="B14148" t="s">
        <v>107</v>
      </c>
      <c r="C14148" t="s">
        <v>32</v>
      </c>
      <c r="D14148" t="s">
        <v>19</v>
      </c>
      <c r="E14148" t="s">
        <v>19</v>
      </c>
      <c r="F14148">
        <v>27</v>
      </c>
      <c r="G14148">
        <v>69</v>
      </c>
      <c r="H14148">
        <v>0</v>
      </c>
      <c r="I14148">
        <v>0</v>
      </c>
      <c r="J14148">
        <v>1</v>
      </c>
      <c r="K14148">
        <v>2</v>
      </c>
      <c r="L14148" t="s">
        <v>507</v>
      </c>
      <c r="M14148" t="s">
        <v>903</v>
      </c>
      <c r="N14148" t="s">
        <v>39</v>
      </c>
      <c r="O14148" t="s">
        <v>122</v>
      </c>
      <c r="P14148" t="s">
        <v>23</v>
      </c>
      <c r="Q14148" t="s">
        <v>41</v>
      </c>
    </row>
    <row r="14149" spans="1:17" x14ac:dyDescent="0.2">
      <c r="A14149" s="2">
        <v>40741</v>
      </c>
      <c r="B14149" t="s">
        <v>167</v>
      </c>
      <c r="C14149" t="s">
        <v>378</v>
      </c>
      <c r="D14149" t="s">
        <v>115</v>
      </c>
      <c r="E14149" t="s">
        <v>36</v>
      </c>
      <c r="F14149">
        <v>50</v>
      </c>
      <c r="G14149">
        <v>138</v>
      </c>
      <c r="H14149">
        <v>0</v>
      </c>
      <c r="I14149">
        <v>0</v>
      </c>
      <c r="J14149">
        <v>1</v>
      </c>
      <c r="K14149">
        <v>0</v>
      </c>
      <c r="L14149" t="s">
        <v>28</v>
      </c>
      <c r="M14149" t="s">
        <v>625</v>
      </c>
      <c r="N14149" t="s">
        <v>167</v>
      </c>
      <c r="O14149" t="s">
        <v>22</v>
      </c>
      <c r="P14149" t="s">
        <v>23</v>
      </c>
      <c r="Q14149" t="s">
        <v>24</v>
      </c>
    </row>
    <row r="14150" spans="1:17" x14ac:dyDescent="0.2">
      <c r="A14150" s="2">
        <v>40741</v>
      </c>
      <c r="B14150" t="s">
        <v>166</v>
      </c>
      <c r="C14150" t="s">
        <v>388</v>
      </c>
      <c r="D14150" t="s">
        <v>115</v>
      </c>
      <c r="E14150" t="s">
        <v>115</v>
      </c>
      <c r="F14150">
        <v>93</v>
      </c>
      <c r="G14150">
        <v>147</v>
      </c>
      <c r="H14150">
        <v>0</v>
      </c>
      <c r="I14150">
        <v>0</v>
      </c>
      <c r="J14150">
        <v>1</v>
      </c>
      <c r="K14150">
        <v>2</v>
      </c>
      <c r="L14150" t="s">
        <v>28</v>
      </c>
      <c r="M14150" t="s">
        <v>165</v>
      </c>
      <c r="N14150" t="s">
        <v>166</v>
      </c>
      <c r="O14150" t="s">
        <v>22</v>
      </c>
      <c r="P14150" t="s">
        <v>23</v>
      </c>
      <c r="Q14150" t="s">
        <v>41</v>
      </c>
    </row>
    <row r="14151" spans="1:17" x14ac:dyDescent="0.2">
      <c r="A14151" s="2">
        <v>40741</v>
      </c>
      <c r="B14151" t="s">
        <v>176</v>
      </c>
      <c r="C14151" t="s">
        <v>464</v>
      </c>
      <c r="D14151" t="s">
        <v>115</v>
      </c>
      <c r="E14151" t="s">
        <v>115</v>
      </c>
      <c r="F14151">
        <v>110</v>
      </c>
      <c r="G14151">
        <v>177</v>
      </c>
      <c r="H14151">
        <v>0</v>
      </c>
      <c r="I14151">
        <v>0</v>
      </c>
      <c r="J14151">
        <v>6</v>
      </c>
      <c r="K14151">
        <v>2</v>
      </c>
      <c r="L14151" t="s">
        <v>28</v>
      </c>
      <c r="M14151" t="s">
        <v>178</v>
      </c>
      <c r="N14151" t="s">
        <v>176</v>
      </c>
      <c r="O14151" t="s">
        <v>22</v>
      </c>
      <c r="P14151" t="s">
        <v>23</v>
      </c>
      <c r="Q14151" t="s">
        <v>24</v>
      </c>
    </row>
    <row r="14152" spans="1:17" x14ac:dyDescent="0.2">
      <c r="A14152" s="2">
        <v>40742</v>
      </c>
      <c r="B14152" t="s">
        <v>443</v>
      </c>
      <c r="C14152" t="s">
        <v>638</v>
      </c>
      <c r="D14152" t="s">
        <v>115</v>
      </c>
      <c r="E14152" t="s">
        <v>115</v>
      </c>
      <c r="F14152">
        <v>141</v>
      </c>
      <c r="G14152">
        <v>165</v>
      </c>
      <c r="H14152">
        <v>0</v>
      </c>
      <c r="I14152">
        <v>0</v>
      </c>
      <c r="J14152">
        <v>3</v>
      </c>
      <c r="K14152">
        <v>2</v>
      </c>
      <c r="L14152" t="s">
        <v>28</v>
      </c>
      <c r="M14152" t="s">
        <v>443</v>
      </c>
      <c r="N14152" t="s">
        <v>443</v>
      </c>
      <c r="O14152" t="s">
        <v>22</v>
      </c>
      <c r="P14152" t="s">
        <v>23</v>
      </c>
      <c r="Q14152" t="s">
        <v>24</v>
      </c>
    </row>
    <row r="14153" spans="1:17" x14ac:dyDescent="0.2">
      <c r="A14153" s="2">
        <v>40743</v>
      </c>
      <c r="B14153" t="s">
        <v>42</v>
      </c>
      <c r="C14153" t="s">
        <v>18</v>
      </c>
      <c r="D14153" t="s">
        <v>19</v>
      </c>
      <c r="E14153" t="s">
        <v>19</v>
      </c>
      <c r="F14153">
        <v>49</v>
      </c>
      <c r="G14153">
        <v>18</v>
      </c>
      <c r="H14153">
        <v>0</v>
      </c>
      <c r="I14153">
        <v>0</v>
      </c>
      <c r="J14153">
        <v>0</v>
      </c>
      <c r="K14153">
        <v>2</v>
      </c>
      <c r="L14153" t="s">
        <v>507</v>
      </c>
      <c r="M14153" t="s">
        <v>1090</v>
      </c>
      <c r="N14153" t="s">
        <v>39</v>
      </c>
      <c r="O14153" t="s">
        <v>122</v>
      </c>
      <c r="P14153" t="s">
        <v>23</v>
      </c>
      <c r="Q14153" t="s">
        <v>41</v>
      </c>
    </row>
    <row r="14154" spans="1:17" x14ac:dyDescent="0.2">
      <c r="A14154" s="2">
        <v>40744</v>
      </c>
      <c r="B14154" t="s">
        <v>38</v>
      </c>
      <c r="C14154" t="s">
        <v>32</v>
      </c>
      <c r="D14154" t="s">
        <v>19</v>
      </c>
      <c r="E14154" t="s">
        <v>19</v>
      </c>
      <c r="F14154">
        <v>32</v>
      </c>
      <c r="G14154">
        <v>69</v>
      </c>
      <c r="H14154">
        <v>0</v>
      </c>
      <c r="I14154">
        <v>0</v>
      </c>
      <c r="J14154">
        <v>0</v>
      </c>
      <c r="K14154">
        <v>0</v>
      </c>
      <c r="L14154" t="s">
        <v>507</v>
      </c>
      <c r="M14154" t="s">
        <v>437</v>
      </c>
      <c r="N14154" t="s">
        <v>39</v>
      </c>
      <c r="O14154" t="s">
        <v>122</v>
      </c>
      <c r="P14154" t="s">
        <v>59</v>
      </c>
      <c r="Q14154" t="s">
        <v>24</v>
      </c>
    </row>
    <row r="14155" spans="1:17" x14ac:dyDescent="0.2">
      <c r="A14155" s="2">
        <v>40747</v>
      </c>
      <c r="B14155" t="s">
        <v>182</v>
      </c>
      <c r="C14155" t="s">
        <v>649</v>
      </c>
      <c r="D14155" t="s">
        <v>115</v>
      </c>
      <c r="E14155" t="s">
        <v>115</v>
      </c>
      <c r="F14155">
        <v>75</v>
      </c>
      <c r="G14155">
        <v>174</v>
      </c>
      <c r="H14155">
        <v>0</v>
      </c>
      <c r="I14155">
        <v>0</v>
      </c>
      <c r="J14155">
        <v>7</v>
      </c>
      <c r="K14155">
        <v>2</v>
      </c>
      <c r="L14155" t="s">
        <v>20</v>
      </c>
      <c r="M14155" t="s">
        <v>686</v>
      </c>
      <c r="N14155" t="s">
        <v>182</v>
      </c>
      <c r="O14155" t="s">
        <v>22</v>
      </c>
      <c r="P14155" t="s">
        <v>23</v>
      </c>
      <c r="Q14155" t="s">
        <v>24</v>
      </c>
    </row>
    <row r="14156" spans="1:17" x14ac:dyDescent="0.2">
      <c r="A14156" s="2">
        <v>40747</v>
      </c>
      <c r="B14156" t="s">
        <v>167</v>
      </c>
      <c r="C14156" t="s">
        <v>629</v>
      </c>
      <c r="D14156" t="s">
        <v>115</v>
      </c>
      <c r="E14156" t="s">
        <v>36</v>
      </c>
      <c r="F14156">
        <v>50</v>
      </c>
      <c r="G14156">
        <v>151</v>
      </c>
      <c r="H14156">
        <v>0</v>
      </c>
      <c r="I14156">
        <v>0</v>
      </c>
      <c r="J14156">
        <v>4</v>
      </c>
      <c r="K14156">
        <v>0</v>
      </c>
      <c r="L14156" t="s">
        <v>20</v>
      </c>
      <c r="M14156" t="s">
        <v>625</v>
      </c>
      <c r="N14156" t="s">
        <v>167</v>
      </c>
      <c r="O14156" t="s">
        <v>22</v>
      </c>
      <c r="P14156" t="s">
        <v>23</v>
      </c>
      <c r="Q14156" t="s">
        <v>24</v>
      </c>
    </row>
    <row r="14157" spans="1:17" x14ac:dyDescent="0.2">
      <c r="A14157" s="2">
        <v>40747</v>
      </c>
      <c r="B14157" t="s">
        <v>164</v>
      </c>
      <c r="C14157" t="s">
        <v>389</v>
      </c>
      <c r="D14157" t="s">
        <v>115</v>
      </c>
      <c r="E14157" t="s">
        <v>115</v>
      </c>
      <c r="F14157">
        <v>95</v>
      </c>
      <c r="G14157">
        <v>131</v>
      </c>
      <c r="H14157">
        <v>0</v>
      </c>
      <c r="I14157">
        <v>0</v>
      </c>
      <c r="J14157">
        <v>2</v>
      </c>
      <c r="K14157">
        <v>0</v>
      </c>
      <c r="L14157" t="s">
        <v>20</v>
      </c>
      <c r="M14157" t="s">
        <v>1372</v>
      </c>
      <c r="N14157" t="s">
        <v>164</v>
      </c>
      <c r="O14157" t="s">
        <v>22</v>
      </c>
      <c r="P14157" t="s">
        <v>23</v>
      </c>
      <c r="Q14157" t="s">
        <v>24</v>
      </c>
    </row>
    <row r="14158" spans="1:17" x14ac:dyDescent="0.2">
      <c r="A14158" s="2">
        <v>40747</v>
      </c>
      <c r="B14158" t="s">
        <v>177</v>
      </c>
      <c r="C14158" t="s">
        <v>459</v>
      </c>
      <c r="D14158" t="s">
        <v>115</v>
      </c>
      <c r="E14158" t="s">
        <v>115</v>
      </c>
      <c r="F14158">
        <v>83</v>
      </c>
      <c r="G14158">
        <v>147</v>
      </c>
      <c r="H14158">
        <v>0</v>
      </c>
      <c r="I14158">
        <v>0</v>
      </c>
      <c r="J14158">
        <v>9</v>
      </c>
      <c r="K14158">
        <v>0</v>
      </c>
      <c r="L14158" t="s">
        <v>20</v>
      </c>
      <c r="M14158" t="s">
        <v>640</v>
      </c>
      <c r="N14158" t="s">
        <v>177</v>
      </c>
      <c r="O14158" t="s">
        <v>22</v>
      </c>
      <c r="P14158" t="s">
        <v>23</v>
      </c>
      <c r="Q14158" t="s">
        <v>24</v>
      </c>
    </row>
    <row r="14159" spans="1:17" x14ac:dyDescent="0.2">
      <c r="A14159" s="2">
        <v>40747</v>
      </c>
      <c r="B14159" t="s">
        <v>301</v>
      </c>
      <c r="C14159" t="s">
        <v>572</v>
      </c>
      <c r="D14159" t="s">
        <v>115</v>
      </c>
      <c r="E14159" t="s">
        <v>115</v>
      </c>
      <c r="F14159">
        <v>100</v>
      </c>
      <c r="G14159">
        <v>159</v>
      </c>
      <c r="H14159">
        <v>0</v>
      </c>
      <c r="I14159">
        <v>0</v>
      </c>
      <c r="J14159">
        <v>3</v>
      </c>
      <c r="K14159">
        <v>0</v>
      </c>
      <c r="L14159" t="s">
        <v>20</v>
      </c>
      <c r="M14159" t="s">
        <v>1486</v>
      </c>
      <c r="N14159" t="s">
        <v>301</v>
      </c>
      <c r="O14159" t="s">
        <v>22</v>
      </c>
      <c r="P14159" t="s">
        <v>23</v>
      </c>
      <c r="Q14159" t="s">
        <v>24</v>
      </c>
    </row>
    <row r="14160" spans="1:17" x14ac:dyDescent="0.2">
      <c r="A14160" s="2">
        <v>40747</v>
      </c>
      <c r="B14160" t="s">
        <v>464</v>
      </c>
      <c r="C14160" t="s">
        <v>212</v>
      </c>
      <c r="D14160" t="s">
        <v>115</v>
      </c>
      <c r="E14160" t="s">
        <v>115</v>
      </c>
      <c r="F14160">
        <v>177</v>
      </c>
      <c r="G14160">
        <v>163</v>
      </c>
      <c r="H14160">
        <v>0</v>
      </c>
      <c r="I14160">
        <v>0</v>
      </c>
      <c r="J14160">
        <v>4</v>
      </c>
      <c r="K14160">
        <v>0</v>
      </c>
      <c r="L14160" t="s">
        <v>20</v>
      </c>
      <c r="M14160" t="s">
        <v>465</v>
      </c>
      <c r="N14160" t="s">
        <v>464</v>
      </c>
      <c r="O14160" t="s">
        <v>22</v>
      </c>
      <c r="P14160" t="s">
        <v>23</v>
      </c>
      <c r="Q14160" t="s">
        <v>24</v>
      </c>
    </row>
    <row r="14161" spans="1:17" x14ac:dyDescent="0.2">
      <c r="A14161" s="2">
        <v>40747</v>
      </c>
      <c r="B14161" t="s">
        <v>239</v>
      </c>
      <c r="C14161" t="s">
        <v>213</v>
      </c>
      <c r="D14161" t="s">
        <v>115</v>
      </c>
      <c r="E14161" t="s">
        <v>115</v>
      </c>
      <c r="F14161">
        <v>107</v>
      </c>
      <c r="G14161">
        <v>167</v>
      </c>
      <c r="H14161">
        <v>0</v>
      </c>
      <c r="I14161">
        <v>0</v>
      </c>
      <c r="J14161">
        <v>2</v>
      </c>
      <c r="K14161">
        <v>0</v>
      </c>
      <c r="L14161" t="s">
        <v>20</v>
      </c>
      <c r="M14161" t="s">
        <v>240</v>
      </c>
      <c r="N14161" t="s">
        <v>239</v>
      </c>
      <c r="O14161" t="s">
        <v>22</v>
      </c>
      <c r="P14161" t="s">
        <v>23</v>
      </c>
      <c r="Q14161" t="s">
        <v>24</v>
      </c>
    </row>
    <row r="14162" spans="1:17" x14ac:dyDescent="0.2">
      <c r="A14162" s="2">
        <v>40747</v>
      </c>
      <c r="B14162" t="s">
        <v>42</v>
      </c>
      <c r="C14162" t="s">
        <v>32</v>
      </c>
      <c r="D14162" t="s">
        <v>19</v>
      </c>
      <c r="E14162" t="s">
        <v>19</v>
      </c>
      <c r="F14162">
        <v>49</v>
      </c>
      <c r="G14162">
        <v>69</v>
      </c>
      <c r="H14162">
        <v>0</v>
      </c>
      <c r="I14162">
        <v>0</v>
      </c>
      <c r="J14162">
        <v>4</v>
      </c>
      <c r="K14162">
        <v>1</v>
      </c>
      <c r="L14162" t="s">
        <v>507</v>
      </c>
      <c r="M14162" t="s">
        <v>1090</v>
      </c>
      <c r="N14162" t="s">
        <v>39</v>
      </c>
      <c r="O14162" t="s">
        <v>122</v>
      </c>
      <c r="P14162" t="s">
        <v>23</v>
      </c>
      <c r="Q14162" t="s">
        <v>24</v>
      </c>
    </row>
    <row r="14163" spans="1:17" x14ac:dyDescent="0.2">
      <c r="A14163" s="2">
        <v>40747</v>
      </c>
      <c r="B14163" t="s">
        <v>166</v>
      </c>
      <c r="C14163" t="s">
        <v>425</v>
      </c>
      <c r="D14163" t="s">
        <v>115</v>
      </c>
      <c r="E14163" t="s">
        <v>115</v>
      </c>
      <c r="F14163">
        <v>93</v>
      </c>
      <c r="G14163">
        <v>140</v>
      </c>
      <c r="H14163">
        <v>0</v>
      </c>
      <c r="I14163">
        <v>0</v>
      </c>
      <c r="J14163">
        <v>3</v>
      </c>
      <c r="K14163">
        <v>0</v>
      </c>
      <c r="L14163" t="s">
        <v>20</v>
      </c>
      <c r="M14163" t="s">
        <v>165</v>
      </c>
      <c r="N14163" t="s">
        <v>166</v>
      </c>
      <c r="O14163" t="s">
        <v>22</v>
      </c>
      <c r="P14163" t="s">
        <v>23</v>
      </c>
      <c r="Q14163" t="s">
        <v>24</v>
      </c>
    </row>
    <row r="14164" spans="1:17" x14ac:dyDescent="0.2">
      <c r="A14164" s="2">
        <v>40747</v>
      </c>
      <c r="B14164" t="s">
        <v>113</v>
      </c>
      <c r="C14164" t="s">
        <v>254</v>
      </c>
      <c r="D14164" t="s">
        <v>115</v>
      </c>
      <c r="E14164" t="s">
        <v>115</v>
      </c>
      <c r="F14164">
        <v>92</v>
      </c>
      <c r="G14164">
        <v>145</v>
      </c>
      <c r="H14164">
        <v>0</v>
      </c>
      <c r="I14164">
        <v>0</v>
      </c>
      <c r="J14164">
        <v>3</v>
      </c>
      <c r="K14164">
        <v>0</v>
      </c>
      <c r="L14164" t="s">
        <v>20</v>
      </c>
      <c r="M14164" t="s">
        <v>116</v>
      </c>
      <c r="N14164" t="s">
        <v>113</v>
      </c>
      <c r="O14164" t="s">
        <v>22</v>
      </c>
      <c r="P14164" t="s">
        <v>23</v>
      </c>
      <c r="Q14164" t="s">
        <v>24</v>
      </c>
    </row>
    <row r="14165" spans="1:17" x14ac:dyDescent="0.2">
      <c r="A14165" s="2">
        <v>40747</v>
      </c>
      <c r="B14165" t="s">
        <v>443</v>
      </c>
      <c r="C14165" t="s">
        <v>391</v>
      </c>
      <c r="D14165" t="s">
        <v>115</v>
      </c>
      <c r="E14165" t="s">
        <v>115</v>
      </c>
      <c r="F14165">
        <v>141</v>
      </c>
      <c r="G14165">
        <v>144</v>
      </c>
      <c r="H14165">
        <v>0</v>
      </c>
      <c r="I14165">
        <v>0</v>
      </c>
      <c r="J14165">
        <v>5</v>
      </c>
      <c r="K14165">
        <v>3</v>
      </c>
      <c r="L14165" t="s">
        <v>20</v>
      </c>
      <c r="M14165" t="s">
        <v>443</v>
      </c>
      <c r="N14165" t="s">
        <v>443</v>
      </c>
      <c r="O14165" t="s">
        <v>22</v>
      </c>
      <c r="P14165" t="s">
        <v>23</v>
      </c>
      <c r="Q14165" t="s">
        <v>24</v>
      </c>
    </row>
    <row r="14166" spans="1:17" x14ac:dyDescent="0.2">
      <c r="A14166" s="2">
        <v>40747</v>
      </c>
      <c r="B14166" t="s">
        <v>469</v>
      </c>
      <c r="C14166" t="s">
        <v>602</v>
      </c>
      <c r="D14166" t="s">
        <v>115</v>
      </c>
      <c r="E14166" t="s">
        <v>115</v>
      </c>
      <c r="F14166">
        <v>109</v>
      </c>
      <c r="G14166">
        <v>135</v>
      </c>
      <c r="H14166">
        <v>0</v>
      </c>
      <c r="I14166">
        <v>0</v>
      </c>
      <c r="J14166">
        <v>0</v>
      </c>
      <c r="K14166">
        <v>3</v>
      </c>
      <c r="L14166" t="s">
        <v>20</v>
      </c>
      <c r="M14166" t="s">
        <v>640</v>
      </c>
      <c r="N14166" t="s">
        <v>177</v>
      </c>
      <c r="O14166" t="s">
        <v>122</v>
      </c>
      <c r="P14166" t="s">
        <v>23</v>
      </c>
      <c r="Q14166" t="s">
        <v>41</v>
      </c>
    </row>
    <row r="14167" spans="1:17" x14ac:dyDescent="0.2">
      <c r="A14167" s="2">
        <v>40747</v>
      </c>
      <c r="B14167" t="s">
        <v>114</v>
      </c>
      <c r="C14167" t="s">
        <v>913</v>
      </c>
      <c r="D14167" t="s">
        <v>115</v>
      </c>
      <c r="E14167" t="s">
        <v>115</v>
      </c>
      <c r="F14167">
        <v>123</v>
      </c>
      <c r="G14167">
        <v>167</v>
      </c>
      <c r="H14167">
        <v>0</v>
      </c>
      <c r="I14167">
        <v>0</v>
      </c>
      <c r="J14167">
        <v>1</v>
      </c>
      <c r="K14167">
        <v>0</v>
      </c>
      <c r="L14167" t="s">
        <v>20</v>
      </c>
      <c r="M14167" t="s">
        <v>1485</v>
      </c>
      <c r="N14167" t="s">
        <v>114</v>
      </c>
      <c r="O14167" t="s">
        <v>22</v>
      </c>
      <c r="P14167" t="s">
        <v>23</v>
      </c>
      <c r="Q14167" t="s">
        <v>24</v>
      </c>
    </row>
    <row r="14168" spans="1:17" x14ac:dyDescent="0.2">
      <c r="A14168" s="2">
        <v>40747</v>
      </c>
      <c r="B14168" t="s">
        <v>583</v>
      </c>
      <c r="C14168" t="s">
        <v>363</v>
      </c>
      <c r="D14168" t="s">
        <v>115</v>
      </c>
      <c r="E14168" t="s">
        <v>115</v>
      </c>
      <c r="F14168">
        <v>143</v>
      </c>
      <c r="G14168">
        <v>132</v>
      </c>
      <c r="H14168">
        <v>0</v>
      </c>
      <c r="I14168">
        <v>0</v>
      </c>
      <c r="J14168">
        <v>1</v>
      </c>
      <c r="K14168">
        <v>1</v>
      </c>
      <c r="L14168" t="s">
        <v>20</v>
      </c>
      <c r="M14168" t="s">
        <v>584</v>
      </c>
      <c r="N14168" t="s">
        <v>583</v>
      </c>
      <c r="O14168" t="s">
        <v>22</v>
      </c>
      <c r="P14168" t="s">
        <v>23</v>
      </c>
      <c r="Q14168" t="s">
        <v>30</v>
      </c>
    </row>
    <row r="14169" spans="1:17" x14ac:dyDescent="0.2">
      <c r="A14169" s="2">
        <v>40747</v>
      </c>
      <c r="B14169" t="s">
        <v>176</v>
      </c>
      <c r="C14169" t="s">
        <v>388</v>
      </c>
      <c r="D14169" t="s">
        <v>115</v>
      </c>
      <c r="E14169" t="s">
        <v>115</v>
      </c>
      <c r="F14169">
        <v>110</v>
      </c>
      <c r="G14169">
        <v>147</v>
      </c>
      <c r="H14169">
        <v>0</v>
      </c>
      <c r="I14169">
        <v>0</v>
      </c>
      <c r="J14169">
        <v>3</v>
      </c>
      <c r="K14169">
        <v>0</v>
      </c>
      <c r="L14169" t="s">
        <v>20</v>
      </c>
      <c r="M14169" t="s">
        <v>178</v>
      </c>
      <c r="N14169" t="s">
        <v>176</v>
      </c>
      <c r="O14169" t="s">
        <v>22</v>
      </c>
      <c r="P14169" t="s">
        <v>23</v>
      </c>
      <c r="Q14169" t="s">
        <v>24</v>
      </c>
    </row>
    <row r="14170" spans="1:17" x14ac:dyDescent="0.2">
      <c r="A14170" s="2">
        <v>40747</v>
      </c>
      <c r="B14170" t="s">
        <v>449</v>
      </c>
      <c r="C14170" t="s">
        <v>569</v>
      </c>
      <c r="D14170" t="s">
        <v>115</v>
      </c>
      <c r="E14170" t="s">
        <v>115</v>
      </c>
      <c r="F14170">
        <v>85</v>
      </c>
      <c r="G14170">
        <v>169</v>
      </c>
      <c r="H14170">
        <v>0</v>
      </c>
      <c r="I14170">
        <v>0</v>
      </c>
      <c r="J14170">
        <v>4</v>
      </c>
      <c r="K14170">
        <v>0</v>
      </c>
      <c r="L14170" t="s">
        <v>20</v>
      </c>
      <c r="M14170" t="s">
        <v>530</v>
      </c>
      <c r="N14170" t="s">
        <v>449</v>
      </c>
      <c r="O14170" t="s">
        <v>22</v>
      </c>
      <c r="P14170" t="s">
        <v>23</v>
      </c>
      <c r="Q14170" t="s">
        <v>24</v>
      </c>
    </row>
    <row r="14171" spans="1:17" x14ac:dyDescent="0.2">
      <c r="A14171" s="2">
        <v>40748</v>
      </c>
      <c r="B14171" t="s">
        <v>339</v>
      </c>
      <c r="C14171" t="s">
        <v>196</v>
      </c>
      <c r="D14171" t="s">
        <v>36</v>
      </c>
      <c r="E14171" t="s">
        <v>36</v>
      </c>
      <c r="F14171">
        <v>125</v>
      </c>
      <c r="G14171">
        <v>105</v>
      </c>
      <c r="H14171">
        <v>0</v>
      </c>
      <c r="I14171">
        <v>0</v>
      </c>
      <c r="J14171">
        <v>3</v>
      </c>
      <c r="K14171">
        <v>2</v>
      </c>
      <c r="L14171" t="s">
        <v>28</v>
      </c>
      <c r="M14171" t="s">
        <v>921</v>
      </c>
      <c r="N14171" t="s">
        <v>339</v>
      </c>
      <c r="O14171" t="s">
        <v>22</v>
      </c>
      <c r="P14171" t="s">
        <v>23</v>
      </c>
      <c r="Q14171" t="s">
        <v>24</v>
      </c>
    </row>
    <row r="14172" spans="1:17" x14ac:dyDescent="0.2">
      <c r="A14172" s="2">
        <v>40748</v>
      </c>
      <c r="B14172" t="s">
        <v>18</v>
      </c>
      <c r="C14172" t="s">
        <v>38</v>
      </c>
      <c r="D14172" t="s">
        <v>19</v>
      </c>
      <c r="E14172" t="s">
        <v>19</v>
      </c>
      <c r="F14172">
        <v>18</v>
      </c>
      <c r="G14172">
        <v>32</v>
      </c>
      <c r="H14172">
        <v>0</v>
      </c>
      <c r="I14172">
        <v>0</v>
      </c>
      <c r="J14172">
        <v>3</v>
      </c>
      <c r="K14172">
        <v>0</v>
      </c>
      <c r="L14172" t="s">
        <v>507</v>
      </c>
      <c r="M14172" t="s">
        <v>65</v>
      </c>
      <c r="N14172" t="s">
        <v>39</v>
      </c>
      <c r="O14172" t="s">
        <v>122</v>
      </c>
      <c r="P14172" t="s">
        <v>23</v>
      </c>
      <c r="Q14172" t="s">
        <v>24</v>
      </c>
    </row>
    <row r="14173" spans="1:17" x14ac:dyDescent="0.2">
      <c r="A14173" s="2">
        <v>40751</v>
      </c>
      <c r="B14173" t="s">
        <v>355</v>
      </c>
      <c r="C14173" t="s">
        <v>354</v>
      </c>
      <c r="D14173" t="s">
        <v>57</v>
      </c>
      <c r="E14173" t="s">
        <v>57</v>
      </c>
      <c r="F14173">
        <v>169</v>
      </c>
      <c r="G14173">
        <v>181</v>
      </c>
      <c r="H14173">
        <v>0</v>
      </c>
      <c r="I14173">
        <v>0</v>
      </c>
      <c r="J14173">
        <v>0</v>
      </c>
      <c r="K14173">
        <v>0</v>
      </c>
      <c r="L14173" t="s">
        <v>28</v>
      </c>
      <c r="M14173" t="s">
        <v>1134</v>
      </c>
      <c r="N14173" t="s">
        <v>355</v>
      </c>
      <c r="O14173" t="s">
        <v>22</v>
      </c>
      <c r="P14173" t="s">
        <v>23</v>
      </c>
      <c r="Q14173" t="s">
        <v>30</v>
      </c>
    </row>
    <row r="14174" spans="1:17" x14ac:dyDescent="0.2">
      <c r="A14174" s="2">
        <v>40752</v>
      </c>
      <c r="B14174" t="s">
        <v>212</v>
      </c>
      <c r="C14174" t="s">
        <v>464</v>
      </c>
      <c r="D14174" t="s">
        <v>115</v>
      </c>
      <c r="E14174" t="s">
        <v>115</v>
      </c>
      <c r="F14174">
        <v>147</v>
      </c>
      <c r="G14174">
        <v>159</v>
      </c>
      <c r="H14174">
        <v>0</v>
      </c>
      <c r="I14174">
        <v>0</v>
      </c>
      <c r="J14174">
        <v>2</v>
      </c>
      <c r="K14174">
        <v>0</v>
      </c>
      <c r="L14174" t="s">
        <v>20</v>
      </c>
      <c r="M14174" t="s">
        <v>214</v>
      </c>
      <c r="N14174" t="s">
        <v>212</v>
      </c>
      <c r="O14174" t="s">
        <v>22</v>
      </c>
      <c r="P14174" t="s">
        <v>23</v>
      </c>
      <c r="Q14174" t="s">
        <v>24</v>
      </c>
    </row>
    <row r="14175" spans="1:17" x14ac:dyDescent="0.2">
      <c r="A14175" s="2">
        <v>40752</v>
      </c>
      <c r="B14175" t="s">
        <v>213</v>
      </c>
      <c r="C14175" t="s">
        <v>239</v>
      </c>
      <c r="D14175" t="s">
        <v>115</v>
      </c>
      <c r="E14175" t="s">
        <v>115</v>
      </c>
      <c r="F14175">
        <v>165</v>
      </c>
      <c r="G14175">
        <v>106</v>
      </c>
      <c r="H14175">
        <v>0</v>
      </c>
      <c r="I14175">
        <v>0</v>
      </c>
      <c r="J14175">
        <v>0</v>
      </c>
      <c r="K14175">
        <v>2</v>
      </c>
      <c r="L14175" t="s">
        <v>20</v>
      </c>
      <c r="M14175" t="s">
        <v>535</v>
      </c>
      <c r="N14175" t="s">
        <v>213</v>
      </c>
      <c r="O14175" t="s">
        <v>22</v>
      </c>
      <c r="P14175" t="s">
        <v>23</v>
      </c>
      <c r="Q14175" t="s">
        <v>41</v>
      </c>
    </row>
    <row r="14176" spans="1:17" x14ac:dyDescent="0.2">
      <c r="A14176" s="2">
        <v>40752</v>
      </c>
      <c r="B14176" t="s">
        <v>254</v>
      </c>
      <c r="C14176" t="s">
        <v>113</v>
      </c>
      <c r="D14176" t="s">
        <v>115</v>
      </c>
      <c r="E14176" t="s">
        <v>115</v>
      </c>
      <c r="F14176">
        <v>154</v>
      </c>
      <c r="G14176">
        <v>92</v>
      </c>
      <c r="H14176">
        <v>0</v>
      </c>
      <c r="I14176">
        <v>0</v>
      </c>
      <c r="J14176">
        <v>0</v>
      </c>
      <c r="K14176">
        <v>5</v>
      </c>
      <c r="L14176" t="s">
        <v>20</v>
      </c>
      <c r="M14176" t="s">
        <v>1130</v>
      </c>
      <c r="N14176" t="s">
        <v>254</v>
      </c>
      <c r="O14176" t="s">
        <v>22</v>
      </c>
      <c r="P14176" t="s">
        <v>23</v>
      </c>
      <c r="Q14176" t="s">
        <v>41</v>
      </c>
    </row>
    <row r="14177" spans="1:17" x14ac:dyDescent="0.2">
      <c r="A14177" s="2">
        <v>40752</v>
      </c>
      <c r="B14177" t="s">
        <v>388</v>
      </c>
      <c r="C14177" t="s">
        <v>176</v>
      </c>
      <c r="D14177" t="s">
        <v>115</v>
      </c>
      <c r="E14177" t="s">
        <v>115</v>
      </c>
      <c r="F14177">
        <v>153</v>
      </c>
      <c r="G14177">
        <v>109</v>
      </c>
      <c r="H14177">
        <v>0</v>
      </c>
      <c r="I14177">
        <v>0</v>
      </c>
      <c r="J14177">
        <v>2</v>
      </c>
      <c r="K14177">
        <v>2</v>
      </c>
      <c r="L14177" t="s">
        <v>20</v>
      </c>
      <c r="M14177" t="s">
        <v>821</v>
      </c>
      <c r="N14177" t="s">
        <v>388</v>
      </c>
      <c r="O14177" t="s">
        <v>22</v>
      </c>
      <c r="P14177" t="s">
        <v>23</v>
      </c>
      <c r="Q14177" t="s">
        <v>30</v>
      </c>
    </row>
    <row r="14178" spans="1:17" x14ac:dyDescent="0.2">
      <c r="A14178" s="2">
        <v>40752</v>
      </c>
      <c r="B14178" t="s">
        <v>363</v>
      </c>
      <c r="C14178" t="s">
        <v>583</v>
      </c>
      <c r="D14178" t="s">
        <v>115</v>
      </c>
      <c r="E14178" t="s">
        <v>115</v>
      </c>
      <c r="F14178">
        <v>137</v>
      </c>
      <c r="G14178">
        <v>138</v>
      </c>
      <c r="H14178">
        <v>0</v>
      </c>
      <c r="I14178">
        <v>0</v>
      </c>
      <c r="J14178">
        <v>4</v>
      </c>
      <c r="K14178">
        <v>3</v>
      </c>
      <c r="L14178" t="s">
        <v>20</v>
      </c>
      <c r="M14178" t="s">
        <v>513</v>
      </c>
      <c r="N14178" t="s">
        <v>363</v>
      </c>
      <c r="O14178" t="s">
        <v>22</v>
      </c>
      <c r="P14178" t="s">
        <v>23</v>
      </c>
      <c r="Q14178" t="s">
        <v>24</v>
      </c>
    </row>
    <row r="14179" spans="1:17" x14ac:dyDescent="0.2">
      <c r="A14179" s="2">
        <v>40752</v>
      </c>
      <c r="B14179" t="s">
        <v>569</v>
      </c>
      <c r="C14179" t="s">
        <v>449</v>
      </c>
      <c r="D14179" t="s">
        <v>115</v>
      </c>
      <c r="E14179" t="s">
        <v>115</v>
      </c>
      <c r="F14179">
        <v>180</v>
      </c>
      <c r="G14179">
        <v>83</v>
      </c>
      <c r="H14179">
        <v>0</v>
      </c>
      <c r="I14179">
        <v>0</v>
      </c>
      <c r="J14179">
        <v>0</v>
      </c>
      <c r="K14179">
        <v>3</v>
      </c>
      <c r="L14179" t="s">
        <v>20</v>
      </c>
      <c r="M14179" t="s">
        <v>1109</v>
      </c>
      <c r="N14179" t="s">
        <v>569</v>
      </c>
      <c r="O14179" t="s">
        <v>22</v>
      </c>
      <c r="P14179" t="s">
        <v>23</v>
      </c>
      <c r="Q14179" t="s">
        <v>41</v>
      </c>
    </row>
    <row r="14180" spans="1:17" x14ac:dyDescent="0.2">
      <c r="A14180" s="2">
        <v>40752</v>
      </c>
      <c r="B14180" t="s">
        <v>649</v>
      </c>
      <c r="C14180" t="s">
        <v>182</v>
      </c>
      <c r="D14180" t="s">
        <v>115</v>
      </c>
      <c r="E14180" t="s">
        <v>115</v>
      </c>
      <c r="F14180">
        <v>177</v>
      </c>
      <c r="G14180">
        <v>73</v>
      </c>
      <c r="H14180">
        <v>0</v>
      </c>
      <c r="I14180">
        <v>0</v>
      </c>
      <c r="J14180">
        <v>1</v>
      </c>
      <c r="K14180">
        <v>6</v>
      </c>
      <c r="L14180" t="s">
        <v>20</v>
      </c>
      <c r="M14180" t="s">
        <v>982</v>
      </c>
      <c r="N14180" t="s">
        <v>649</v>
      </c>
      <c r="O14180" t="s">
        <v>22</v>
      </c>
      <c r="P14180" t="s">
        <v>23</v>
      </c>
      <c r="Q14180" t="s">
        <v>41</v>
      </c>
    </row>
    <row r="14181" spans="1:17" x14ac:dyDescent="0.2">
      <c r="A14181" s="2">
        <v>40752</v>
      </c>
      <c r="B14181" t="s">
        <v>391</v>
      </c>
      <c r="C14181" t="s">
        <v>443</v>
      </c>
      <c r="D14181" t="s">
        <v>115</v>
      </c>
      <c r="E14181" t="s">
        <v>115</v>
      </c>
      <c r="F14181">
        <v>145</v>
      </c>
      <c r="G14181">
        <v>131</v>
      </c>
      <c r="H14181">
        <v>0</v>
      </c>
      <c r="I14181">
        <v>0</v>
      </c>
      <c r="J14181">
        <v>1</v>
      </c>
      <c r="K14181">
        <v>1</v>
      </c>
      <c r="L14181" t="s">
        <v>20</v>
      </c>
      <c r="M14181" t="s">
        <v>392</v>
      </c>
      <c r="N14181" t="s">
        <v>391</v>
      </c>
      <c r="O14181" t="s">
        <v>22</v>
      </c>
      <c r="P14181" t="s">
        <v>23</v>
      </c>
      <c r="Q14181" t="s">
        <v>30</v>
      </c>
    </row>
    <row r="14182" spans="1:17" x14ac:dyDescent="0.2">
      <c r="A14182" s="2">
        <v>40752</v>
      </c>
      <c r="B14182" t="s">
        <v>629</v>
      </c>
      <c r="C14182" t="s">
        <v>167</v>
      </c>
      <c r="D14182" t="s">
        <v>36</v>
      </c>
      <c r="E14182" t="s">
        <v>115</v>
      </c>
      <c r="F14182">
        <v>160</v>
      </c>
      <c r="G14182">
        <v>54</v>
      </c>
      <c r="H14182">
        <v>0</v>
      </c>
      <c r="I14182">
        <v>0</v>
      </c>
      <c r="J14182">
        <v>0</v>
      </c>
      <c r="K14182">
        <v>1</v>
      </c>
      <c r="L14182" t="s">
        <v>20</v>
      </c>
      <c r="M14182" t="s">
        <v>925</v>
      </c>
      <c r="N14182" t="s">
        <v>629</v>
      </c>
      <c r="O14182" t="s">
        <v>22</v>
      </c>
      <c r="P14182" t="s">
        <v>23</v>
      </c>
      <c r="Q14182" t="s">
        <v>41</v>
      </c>
    </row>
    <row r="14183" spans="1:17" x14ac:dyDescent="0.2">
      <c r="A14183" s="2">
        <v>40752</v>
      </c>
      <c r="B14183" t="s">
        <v>459</v>
      </c>
      <c r="C14183" t="s">
        <v>177</v>
      </c>
      <c r="D14183" t="s">
        <v>115</v>
      </c>
      <c r="E14183" t="s">
        <v>115</v>
      </c>
      <c r="F14183">
        <v>136</v>
      </c>
      <c r="G14183">
        <v>91</v>
      </c>
      <c r="H14183">
        <v>0</v>
      </c>
      <c r="I14183">
        <v>0</v>
      </c>
      <c r="J14183">
        <v>1</v>
      </c>
      <c r="K14183">
        <v>1</v>
      </c>
      <c r="L14183" t="s">
        <v>20</v>
      </c>
      <c r="M14183" t="s">
        <v>749</v>
      </c>
      <c r="N14183" t="s">
        <v>459</v>
      </c>
      <c r="O14183" t="s">
        <v>22</v>
      </c>
      <c r="P14183" t="s">
        <v>23</v>
      </c>
      <c r="Q14183" t="s">
        <v>30</v>
      </c>
    </row>
    <row r="14184" spans="1:17" x14ac:dyDescent="0.2">
      <c r="A14184" s="2">
        <v>40752</v>
      </c>
      <c r="B14184" t="s">
        <v>913</v>
      </c>
      <c r="C14184" t="s">
        <v>114</v>
      </c>
      <c r="D14184" t="s">
        <v>115</v>
      </c>
      <c r="E14184" t="s">
        <v>115</v>
      </c>
      <c r="F14184">
        <v>166</v>
      </c>
      <c r="G14184">
        <v>118</v>
      </c>
      <c r="H14184">
        <v>0</v>
      </c>
      <c r="I14184">
        <v>0</v>
      </c>
      <c r="J14184">
        <v>2</v>
      </c>
      <c r="K14184">
        <v>2</v>
      </c>
      <c r="L14184" t="s">
        <v>20</v>
      </c>
      <c r="M14184" t="s">
        <v>1347</v>
      </c>
      <c r="N14184" t="s">
        <v>913</v>
      </c>
      <c r="O14184" t="s">
        <v>22</v>
      </c>
      <c r="P14184" t="s">
        <v>23</v>
      </c>
      <c r="Q14184" t="s">
        <v>30</v>
      </c>
    </row>
    <row r="14185" spans="1:17" x14ac:dyDescent="0.2">
      <c r="A14185" s="2">
        <v>40752</v>
      </c>
      <c r="B14185" t="s">
        <v>572</v>
      </c>
      <c r="C14185" t="s">
        <v>301</v>
      </c>
      <c r="D14185" t="s">
        <v>115</v>
      </c>
      <c r="E14185" t="s">
        <v>115</v>
      </c>
      <c r="F14185">
        <v>162</v>
      </c>
      <c r="G14185">
        <v>95</v>
      </c>
      <c r="H14185">
        <v>0</v>
      </c>
      <c r="I14185">
        <v>0</v>
      </c>
      <c r="J14185">
        <v>1</v>
      </c>
      <c r="K14185">
        <v>2</v>
      </c>
      <c r="L14185" t="s">
        <v>20</v>
      </c>
      <c r="M14185" t="s">
        <v>764</v>
      </c>
      <c r="N14185" t="s">
        <v>572</v>
      </c>
      <c r="O14185" t="s">
        <v>22</v>
      </c>
      <c r="P14185" t="s">
        <v>23</v>
      </c>
      <c r="Q14185" t="s">
        <v>41</v>
      </c>
    </row>
    <row r="14186" spans="1:17" x14ac:dyDescent="0.2">
      <c r="A14186" s="2">
        <v>40752</v>
      </c>
      <c r="B14186" t="s">
        <v>602</v>
      </c>
      <c r="C14186" t="s">
        <v>469</v>
      </c>
      <c r="D14186" t="s">
        <v>115</v>
      </c>
      <c r="E14186" t="s">
        <v>115</v>
      </c>
      <c r="F14186">
        <v>141</v>
      </c>
      <c r="G14186">
        <v>104</v>
      </c>
      <c r="H14186">
        <v>0</v>
      </c>
      <c r="I14186">
        <v>0</v>
      </c>
      <c r="J14186">
        <v>3</v>
      </c>
      <c r="K14186">
        <v>0</v>
      </c>
      <c r="L14186" t="s">
        <v>20</v>
      </c>
      <c r="M14186" t="s">
        <v>1483</v>
      </c>
      <c r="N14186" t="s">
        <v>602</v>
      </c>
      <c r="O14186" t="s">
        <v>22</v>
      </c>
      <c r="P14186" t="s">
        <v>23</v>
      </c>
      <c r="Q14186" t="s">
        <v>24</v>
      </c>
    </row>
    <row r="14187" spans="1:17" x14ac:dyDescent="0.2">
      <c r="A14187" s="2">
        <v>40752</v>
      </c>
      <c r="B14187" t="s">
        <v>425</v>
      </c>
      <c r="C14187" t="s">
        <v>166</v>
      </c>
      <c r="D14187" t="s">
        <v>115</v>
      </c>
      <c r="E14187" t="s">
        <v>115</v>
      </c>
      <c r="F14187">
        <v>143</v>
      </c>
      <c r="G14187">
        <v>89</v>
      </c>
      <c r="H14187">
        <v>0</v>
      </c>
      <c r="I14187">
        <v>0</v>
      </c>
      <c r="J14187">
        <v>2</v>
      </c>
      <c r="K14187">
        <v>1</v>
      </c>
      <c r="L14187" t="s">
        <v>20</v>
      </c>
      <c r="M14187" t="s">
        <v>811</v>
      </c>
      <c r="N14187" t="s">
        <v>425</v>
      </c>
      <c r="O14187" t="s">
        <v>22</v>
      </c>
      <c r="P14187" t="s">
        <v>23</v>
      </c>
      <c r="Q14187" t="s">
        <v>24</v>
      </c>
    </row>
    <row r="14188" spans="1:17" x14ac:dyDescent="0.2">
      <c r="A14188" s="2">
        <v>40752</v>
      </c>
      <c r="B14188" t="s">
        <v>389</v>
      </c>
      <c r="C14188" t="s">
        <v>164</v>
      </c>
      <c r="D14188" t="s">
        <v>115</v>
      </c>
      <c r="E14188" t="s">
        <v>115</v>
      </c>
      <c r="F14188">
        <v>135</v>
      </c>
      <c r="G14188">
        <v>108</v>
      </c>
      <c r="H14188">
        <v>0</v>
      </c>
      <c r="I14188">
        <v>0</v>
      </c>
      <c r="J14188">
        <v>0</v>
      </c>
      <c r="K14188">
        <v>0</v>
      </c>
      <c r="L14188" t="s">
        <v>20</v>
      </c>
      <c r="M14188" t="s">
        <v>178</v>
      </c>
      <c r="N14188" t="s">
        <v>176</v>
      </c>
      <c r="O14188" t="s">
        <v>122</v>
      </c>
      <c r="P14188" t="s">
        <v>23</v>
      </c>
      <c r="Q14188" t="s">
        <v>30</v>
      </c>
    </row>
    <row r="14189" spans="1:17" x14ac:dyDescent="0.2">
      <c r="A14189" s="2">
        <v>40754</v>
      </c>
      <c r="B14189" t="s">
        <v>355</v>
      </c>
      <c r="C14189" t="s">
        <v>354</v>
      </c>
      <c r="D14189" t="s">
        <v>57</v>
      </c>
      <c r="E14189" t="s">
        <v>57</v>
      </c>
      <c r="F14189">
        <v>169</v>
      </c>
      <c r="G14189">
        <v>181</v>
      </c>
      <c r="H14189">
        <v>0</v>
      </c>
      <c r="I14189">
        <v>0</v>
      </c>
      <c r="J14189">
        <v>2</v>
      </c>
      <c r="K14189">
        <v>0</v>
      </c>
      <c r="L14189" t="s">
        <v>28</v>
      </c>
      <c r="M14189" t="s">
        <v>1134</v>
      </c>
      <c r="N14189" t="s">
        <v>355</v>
      </c>
      <c r="O14189" t="s">
        <v>22</v>
      </c>
      <c r="P14189" t="s">
        <v>23</v>
      </c>
      <c r="Q14189" t="s">
        <v>24</v>
      </c>
    </row>
    <row r="14190" spans="1:17" x14ac:dyDescent="0.2">
      <c r="A14190" s="2">
        <v>40755</v>
      </c>
      <c r="B14190" t="s">
        <v>46</v>
      </c>
      <c r="C14190" t="s">
        <v>351</v>
      </c>
      <c r="D14190" t="s">
        <v>36</v>
      </c>
      <c r="E14190" t="s">
        <v>36</v>
      </c>
      <c r="F14190">
        <v>169</v>
      </c>
      <c r="G14190">
        <v>71</v>
      </c>
      <c r="H14190">
        <v>0</v>
      </c>
      <c r="I14190">
        <v>0</v>
      </c>
      <c r="J14190">
        <v>0</v>
      </c>
      <c r="K14190">
        <v>2</v>
      </c>
      <c r="L14190" t="s">
        <v>28</v>
      </c>
      <c r="M14190" t="s">
        <v>414</v>
      </c>
      <c r="N14190" t="s">
        <v>149</v>
      </c>
      <c r="O14190" t="s">
        <v>122</v>
      </c>
      <c r="P14190" t="s">
        <v>23</v>
      </c>
      <c r="Q14190" t="s">
        <v>41</v>
      </c>
    </row>
    <row r="14191" spans="1:17" x14ac:dyDescent="0.2">
      <c r="A14191" s="2">
        <v>40762</v>
      </c>
      <c r="B14191" t="s">
        <v>210</v>
      </c>
      <c r="C14191" t="s">
        <v>32</v>
      </c>
      <c r="D14191" t="s">
        <v>27</v>
      </c>
      <c r="E14191" t="s">
        <v>19</v>
      </c>
      <c r="F14191">
        <v>78</v>
      </c>
      <c r="G14191">
        <v>40</v>
      </c>
      <c r="H14191">
        <v>0</v>
      </c>
      <c r="I14191">
        <v>0</v>
      </c>
      <c r="J14191">
        <v>2</v>
      </c>
      <c r="K14191">
        <v>1</v>
      </c>
      <c r="L14191" t="s">
        <v>28</v>
      </c>
      <c r="M14191" t="s">
        <v>160</v>
      </c>
      <c r="N14191" t="s">
        <v>77</v>
      </c>
      <c r="O14191" t="s">
        <v>122</v>
      </c>
      <c r="P14191" t="s">
        <v>23</v>
      </c>
      <c r="Q14191" t="s">
        <v>24</v>
      </c>
    </row>
    <row r="14192" spans="1:17" x14ac:dyDescent="0.2">
      <c r="A14192" s="2">
        <v>40765</v>
      </c>
      <c r="B14192" t="s">
        <v>85</v>
      </c>
      <c r="C14192" t="s">
        <v>1279</v>
      </c>
      <c r="D14192" t="s">
        <v>50</v>
      </c>
      <c r="E14192" t="s">
        <v>50</v>
      </c>
      <c r="F14192">
        <v>59</v>
      </c>
      <c r="G14192">
        <v>17</v>
      </c>
      <c r="H14192">
        <v>0</v>
      </c>
      <c r="I14192">
        <v>0</v>
      </c>
      <c r="J14192">
        <v>3</v>
      </c>
      <c r="K14192">
        <v>2</v>
      </c>
      <c r="L14192" t="s">
        <v>28</v>
      </c>
      <c r="M14192" t="s">
        <v>1075</v>
      </c>
      <c r="N14192" t="s">
        <v>85</v>
      </c>
      <c r="O14192" t="s">
        <v>22</v>
      </c>
      <c r="P14192" t="s">
        <v>23</v>
      </c>
      <c r="Q14192" t="s">
        <v>24</v>
      </c>
    </row>
    <row r="14193" spans="1:17" x14ac:dyDescent="0.2">
      <c r="A14193" s="2">
        <v>40765</v>
      </c>
      <c r="B14193" t="s">
        <v>69</v>
      </c>
      <c r="C14193" t="s">
        <v>244</v>
      </c>
      <c r="D14193" t="s">
        <v>50</v>
      </c>
      <c r="E14193" t="s">
        <v>50</v>
      </c>
      <c r="F14193">
        <v>66</v>
      </c>
      <c r="G14193">
        <v>29</v>
      </c>
      <c r="H14193">
        <v>0</v>
      </c>
      <c r="I14193">
        <v>0</v>
      </c>
      <c r="J14193">
        <v>1</v>
      </c>
      <c r="K14193">
        <v>2</v>
      </c>
      <c r="L14193" t="s">
        <v>28</v>
      </c>
      <c r="M14193" t="s">
        <v>367</v>
      </c>
      <c r="N14193" t="s">
        <v>69</v>
      </c>
      <c r="O14193" t="s">
        <v>22</v>
      </c>
      <c r="P14193" t="s">
        <v>23</v>
      </c>
      <c r="Q14193" t="s">
        <v>41</v>
      </c>
    </row>
    <row r="14194" spans="1:17" x14ac:dyDescent="0.2">
      <c r="A14194" s="2">
        <v>40765</v>
      </c>
      <c r="B14194" t="s">
        <v>386</v>
      </c>
      <c r="C14194" t="s">
        <v>328</v>
      </c>
      <c r="D14194" t="s">
        <v>50</v>
      </c>
      <c r="E14194" t="s">
        <v>50</v>
      </c>
      <c r="F14194">
        <v>111</v>
      </c>
      <c r="G14194">
        <v>96</v>
      </c>
      <c r="H14194">
        <v>0</v>
      </c>
      <c r="I14194">
        <v>0</v>
      </c>
      <c r="J14194">
        <v>0</v>
      </c>
      <c r="K14194">
        <v>1</v>
      </c>
      <c r="L14194" t="s">
        <v>28</v>
      </c>
      <c r="M14194" t="s">
        <v>595</v>
      </c>
      <c r="N14194" t="s">
        <v>386</v>
      </c>
      <c r="O14194" t="s">
        <v>22</v>
      </c>
      <c r="P14194" t="s">
        <v>23</v>
      </c>
      <c r="Q14194" t="s">
        <v>41</v>
      </c>
    </row>
    <row r="14195" spans="1:17" x14ac:dyDescent="0.2">
      <c r="A14195" s="2">
        <v>40765</v>
      </c>
      <c r="B14195" t="s">
        <v>317</v>
      </c>
      <c r="C14195" t="s">
        <v>87</v>
      </c>
      <c r="D14195" t="s">
        <v>50</v>
      </c>
      <c r="E14195" t="s">
        <v>50</v>
      </c>
      <c r="F14195">
        <v>42</v>
      </c>
      <c r="G14195">
        <v>48</v>
      </c>
      <c r="H14195">
        <v>0</v>
      </c>
      <c r="I14195">
        <v>0</v>
      </c>
      <c r="J14195">
        <v>1</v>
      </c>
      <c r="K14195">
        <v>0</v>
      </c>
      <c r="L14195" t="s">
        <v>28</v>
      </c>
      <c r="M14195" t="s">
        <v>394</v>
      </c>
      <c r="N14195" t="s">
        <v>317</v>
      </c>
      <c r="O14195" t="s">
        <v>22</v>
      </c>
      <c r="P14195" t="s">
        <v>23</v>
      </c>
      <c r="Q14195" t="s">
        <v>24</v>
      </c>
    </row>
    <row r="14196" spans="1:17" x14ac:dyDescent="0.2">
      <c r="A14196" s="2">
        <v>40765</v>
      </c>
      <c r="B14196" t="s">
        <v>17</v>
      </c>
      <c r="C14196" t="s">
        <v>531</v>
      </c>
      <c r="D14196" t="s">
        <v>19</v>
      </c>
      <c r="E14196" t="s">
        <v>27</v>
      </c>
      <c r="F14196">
        <v>80</v>
      </c>
      <c r="G14196">
        <v>65</v>
      </c>
      <c r="H14196">
        <v>0</v>
      </c>
      <c r="I14196">
        <v>0</v>
      </c>
      <c r="J14196">
        <v>1</v>
      </c>
      <c r="K14196">
        <v>3</v>
      </c>
      <c r="L14196" t="s">
        <v>28</v>
      </c>
      <c r="M14196" t="s">
        <v>342</v>
      </c>
      <c r="N14196" t="s">
        <v>17</v>
      </c>
      <c r="O14196" t="s">
        <v>22</v>
      </c>
      <c r="P14196" t="s">
        <v>23</v>
      </c>
      <c r="Q14196" t="s">
        <v>41</v>
      </c>
    </row>
    <row r="14197" spans="1:17" x14ac:dyDescent="0.2">
      <c r="A14197" s="2">
        <v>40765</v>
      </c>
      <c r="B14197" t="s">
        <v>646</v>
      </c>
      <c r="C14197" t="s">
        <v>153</v>
      </c>
      <c r="D14197" t="s">
        <v>50</v>
      </c>
      <c r="E14197" t="s">
        <v>50</v>
      </c>
      <c r="F14197">
        <v>41</v>
      </c>
      <c r="G14197">
        <v>13</v>
      </c>
      <c r="H14197">
        <v>0</v>
      </c>
      <c r="I14197">
        <v>0</v>
      </c>
      <c r="J14197">
        <v>0</v>
      </c>
      <c r="K14197">
        <v>0</v>
      </c>
      <c r="L14197" t="s">
        <v>28</v>
      </c>
      <c r="M14197" t="s">
        <v>671</v>
      </c>
      <c r="N14197" t="s">
        <v>646</v>
      </c>
      <c r="O14197" t="s">
        <v>22</v>
      </c>
      <c r="P14197" t="s">
        <v>23</v>
      </c>
      <c r="Q14197" t="s">
        <v>30</v>
      </c>
    </row>
    <row r="14198" spans="1:17" x14ac:dyDescent="0.2">
      <c r="A14198" s="2">
        <v>40765</v>
      </c>
      <c r="B14198" t="s">
        <v>351</v>
      </c>
      <c r="C14198" t="s">
        <v>207</v>
      </c>
      <c r="D14198" t="s">
        <v>36</v>
      </c>
      <c r="E14198" t="s">
        <v>36</v>
      </c>
      <c r="F14198">
        <v>71</v>
      </c>
      <c r="G14198">
        <v>130</v>
      </c>
      <c r="H14198">
        <v>0</v>
      </c>
      <c r="I14198">
        <v>0</v>
      </c>
      <c r="J14198">
        <v>1</v>
      </c>
      <c r="K14198">
        <v>0</v>
      </c>
      <c r="L14198" t="s">
        <v>28</v>
      </c>
      <c r="M14198" t="s">
        <v>353</v>
      </c>
      <c r="N14198" t="s">
        <v>351</v>
      </c>
      <c r="O14198" t="s">
        <v>22</v>
      </c>
      <c r="P14198" t="s">
        <v>23</v>
      </c>
      <c r="Q14198" t="s">
        <v>24</v>
      </c>
    </row>
    <row r="14199" spans="1:17" x14ac:dyDescent="0.2">
      <c r="A14199" s="2">
        <v>40765</v>
      </c>
      <c r="B14199" t="s">
        <v>182</v>
      </c>
      <c r="C14199" t="s">
        <v>185</v>
      </c>
      <c r="D14199" t="s">
        <v>115</v>
      </c>
      <c r="E14199" t="s">
        <v>27</v>
      </c>
      <c r="F14199">
        <v>73</v>
      </c>
      <c r="G14199">
        <v>44</v>
      </c>
      <c r="H14199">
        <v>0</v>
      </c>
      <c r="I14199">
        <v>0</v>
      </c>
      <c r="J14199">
        <v>1</v>
      </c>
      <c r="K14199">
        <v>0</v>
      </c>
      <c r="L14199" t="s">
        <v>28</v>
      </c>
      <c r="M14199" t="s">
        <v>1487</v>
      </c>
      <c r="N14199" t="s">
        <v>182</v>
      </c>
      <c r="O14199" t="s">
        <v>22</v>
      </c>
      <c r="P14199" t="s">
        <v>23</v>
      </c>
      <c r="Q14199" t="s">
        <v>24</v>
      </c>
    </row>
    <row r="14200" spans="1:17" x14ac:dyDescent="0.2">
      <c r="A14200" s="2">
        <v>40765</v>
      </c>
      <c r="B14200" t="s">
        <v>131</v>
      </c>
      <c r="C14200" t="s">
        <v>31</v>
      </c>
      <c r="D14200" t="s">
        <v>27</v>
      </c>
      <c r="E14200" t="s">
        <v>19</v>
      </c>
      <c r="F14200">
        <v>56</v>
      </c>
      <c r="G14200">
        <v>67</v>
      </c>
      <c r="H14200">
        <v>0</v>
      </c>
      <c r="I14200">
        <v>0</v>
      </c>
      <c r="J14200">
        <v>0</v>
      </c>
      <c r="K14200">
        <v>2</v>
      </c>
      <c r="L14200" t="s">
        <v>28</v>
      </c>
      <c r="M14200" t="s">
        <v>637</v>
      </c>
      <c r="N14200" t="s">
        <v>131</v>
      </c>
      <c r="O14200" t="s">
        <v>22</v>
      </c>
      <c r="P14200" t="s">
        <v>23</v>
      </c>
      <c r="Q14200" t="s">
        <v>41</v>
      </c>
    </row>
    <row r="14201" spans="1:17" x14ac:dyDescent="0.2">
      <c r="A14201" s="2">
        <v>40765</v>
      </c>
      <c r="B14201" t="s">
        <v>145</v>
      </c>
      <c r="C14201" t="s">
        <v>384</v>
      </c>
      <c r="D14201" t="s">
        <v>50</v>
      </c>
      <c r="E14201" t="s">
        <v>50</v>
      </c>
      <c r="F14201">
        <v>80</v>
      </c>
      <c r="G14201">
        <v>85</v>
      </c>
      <c r="H14201">
        <v>0</v>
      </c>
      <c r="I14201">
        <v>0</v>
      </c>
      <c r="J14201">
        <v>3</v>
      </c>
      <c r="K14201">
        <v>2</v>
      </c>
      <c r="L14201" t="s">
        <v>28</v>
      </c>
      <c r="M14201" t="s">
        <v>435</v>
      </c>
      <c r="N14201" t="s">
        <v>145</v>
      </c>
      <c r="O14201" t="s">
        <v>22</v>
      </c>
      <c r="P14201" t="s">
        <v>23</v>
      </c>
      <c r="Q14201" t="s">
        <v>24</v>
      </c>
    </row>
    <row r="14202" spans="1:17" x14ac:dyDescent="0.2">
      <c r="A14202" s="2">
        <v>40765</v>
      </c>
      <c r="B14202" t="s">
        <v>802</v>
      </c>
      <c r="C14202" t="s">
        <v>202</v>
      </c>
      <c r="D14202" t="s">
        <v>36</v>
      </c>
      <c r="E14202" t="s">
        <v>36</v>
      </c>
      <c r="F14202">
        <v>155</v>
      </c>
      <c r="G14202">
        <v>151</v>
      </c>
      <c r="H14202">
        <v>0</v>
      </c>
      <c r="I14202">
        <v>0</v>
      </c>
      <c r="J14202">
        <v>1</v>
      </c>
      <c r="K14202">
        <v>4</v>
      </c>
      <c r="L14202" t="s">
        <v>28</v>
      </c>
      <c r="M14202" t="s">
        <v>187</v>
      </c>
      <c r="N14202" t="s">
        <v>82</v>
      </c>
      <c r="O14202" t="s">
        <v>122</v>
      </c>
      <c r="P14202" t="s">
        <v>23</v>
      </c>
      <c r="Q14202" t="s">
        <v>41</v>
      </c>
    </row>
    <row r="14203" spans="1:17" x14ac:dyDescent="0.2">
      <c r="A14203" s="2">
        <v>40765</v>
      </c>
      <c r="B14203" t="s">
        <v>67</v>
      </c>
      <c r="C14203" t="s">
        <v>107</v>
      </c>
      <c r="D14203" t="s">
        <v>50</v>
      </c>
      <c r="E14203" t="s">
        <v>19</v>
      </c>
      <c r="F14203">
        <v>16</v>
      </c>
      <c r="G14203">
        <v>11</v>
      </c>
      <c r="H14203">
        <v>0</v>
      </c>
      <c r="I14203">
        <v>0</v>
      </c>
      <c r="J14203">
        <v>1</v>
      </c>
      <c r="K14203">
        <v>1</v>
      </c>
      <c r="L14203" t="s">
        <v>28</v>
      </c>
      <c r="M14203" t="s">
        <v>730</v>
      </c>
      <c r="N14203" t="s">
        <v>67</v>
      </c>
      <c r="O14203" t="s">
        <v>22</v>
      </c>
      <c r="P14203" t="s">
        <v>23</v>
      </c>
      <c r="Q14203" t="s">
        <v>30</v>
      </c>
    </row>
    <row r="14204" spans="1:17" x14ac:dyDescent="0.2">
      <c r="A14204" s="2">
        <v>40765</v>
      </c>
      <c r="B14204" t="s">
        <v>141</v>
      </c>
      <c r="C14204" t="s">
        <v>34</v>
      </c>
      <c r="D14204" t="s">
        <v>36</v>
      </c>
      <c r="E14204" t="s">
        <v>36</v>
      </c>
      <c r="F14204">
        <v>60</v>
      </c>
      <c r="G14204">
        <v>68</v>
      </c>
      <c r="H14204">
        <v>0</v>
      </c>
      <c r="I14204">
        <v>0</v>
      </c>
      <c r="J14204">
        <v>1</v>
      </c>
      <c r="K14204">
        <v>1</v>
      </c>
      <c r="L14204" t="s">
        <v>28</v>
      </c>
      <c r="M14204" t="s">
        <v>1488</v>
      </c>
      <c r="N14204" t="s">
        <v>67</v>
      </c>
      <c r="O14204" t="s">
        <v>122</v>
      </c>
      <c r="P14204" t="s">
        <v>23</v>
      </c>
      <c r="Q14204" t="s">
        <v>30</v>
      </c>
    </row>
    <row r="14205" spans="1:17" x14ac:dyDescent="0.2">
      <c r="A14205" s="2">
        <v>40765</v>
      </c>
      <c r="B14205" t="s">
        <v>196</v>
      </c>
      <c r="C14205" t="s">
        <v>890</v>
      </c>
      <c r="D14205" t="s">
        <v>36</v>
      </c>
      <c r="E14205" t="s">
        <v>36</v>
      </c>
      <c r="F14205">
        <v>102</v>
      </c>
      <c r="G14205">
        <v>123</v>
      </c>
      <c r="H14205">
        <v>0</v>
      </c>
      <c r="I14205">
        <v>0</v>
      </c>
      <c r="J14205">
        <v>3</v>
      </c>
      <c r="K14205">
        <v>0</v>
      </c>
      <c r="L14205" t="s">
        <v>28</v>
      </c>
      <c r="M14205" t="s">
        <v>198</v>
      </c>
      <c r="N14205" t="s">
        <v>196</v>
      </c>
      <c r="O14205" t="s">
        <v>22</v>
      </c>
      <c r="P14205" t="s">
        <v>23</v>
      </c>
      <c r="Q14205" t="s">
        <v>24</v>
      </c>
    </row>
    <row r="14206" spans="1:17" x14ac:dyDescent="0.2">
      <c r="A14206" s="2">
        <v>40765</v>
      </c>
      <c r="B14206" t="s">
        <v>129</v>
      </c>
      <c r="C14206" t="s">
        <v>25</v>
      </c>
      <c r="D14206" t="s">
        <v>50</v>
      </c>
      <c r="E14206" t="s">
        <v>19</v>
      </c>
      <c r="F14206">
        <v>3</v>
      </c>
      <c r="G14206">
        <v>4</v>
      </c>
      <c r="H14206">
        <v>0</v>
      </c>
      <c r="I14206">
        <v>0</v>
      </c>
      <c r="J14206">
        <v>3</v>
      </c>
      <c r="K14206">
        <v>2</v>
      </c>
      <c r="L14206" t="s">
        <v>28</v>
      </c>
      <c r="M14206" t="s">
        <v>271</v>
      </c>
      <c r="N14206" t="s">
        <v>129</v>
      </c>
      <c r="O14206" t="s">
        <v>22</v>
      </c>
      <c r="P14206" t="s">
        <v>23</v>
      </c>
      <c r="Q14206" t="s">
        <v>24</v>
      </c>
    </row>
    <row r="14207" spans="1:17" x14ac:dyDescent="0.2">
      <c r="A14207" s="2">
        <v>40765</v>
      </c>
      <c r="B14207" t="s">
        <v>304</v>
      </c>
      <c r="C14207" t="s">
        <v>32</v>
      </c>
      <c r="D14207" t="s">
        <v>27</v>
      </c>
      <c r="E14207" t="s">
        <v>19</v>
      </c>
      <c r="F14207">
        <v>51</v>
      </c>
      <c r="G14207">
        <v>40</v>
      </c>
      <c r="H14207">
        <v>0</v>
      </c>
      <c r="I14207">
        <v>0</v>
      </c>
      <c r="J14207">
        <v>2</v>
      </c>
      <c r="K14207">
        <v>0</v>
      </c>
      <c r="L14207" t="s">
        <v>28</v>
      </c>
      <c r="M14207" t="s">
        <v>833</v>
      </c>
      <c r="N14207" t="s">
        <v>77</v>
      </c>
      <c r="O14207" t="s">
        <v>122</v>
      </c>
      <c r="P14207" t="s">
        <v>23</v>
      </c>
      <c r="Q14207" t="s">
        <v>24</v>
      </c>
    </row>
    <row r="14208" spans="1:17" x14ac:dyDescent="0.2">
      <c r="A14208" s="2">
        <v>40765</v>
      </c>
      <c r="B14208" t="s">
        <v>94</v>
      </c>
      <c r="C14208" t="s">
        <v>76</v>
      </c>
      <c r="D14208" t="s">
        <v>50</v>
      </c>
      <c r="E14208" t="s">
        <v>50</v>
      </c>
      <c r="F14208">
        <v>47</v>
      </c>
      <c r="G14208">
        <v>121</v>
      </c>
      <c r="H14208">
        <v>0</v>
      </c>
      <c r="I14208">
        <v>0</v>
      </c>
      <c r="J14208">
        <v>4</v>
      </c>
      <c r="K14208">
        <v>0</v>
      </c>
      <c r="L14208" t="s">
        <v>28</v>
      </c>
      <c r="M14208" t="s">
        <v>96</v>
      </c>
      <c r="N14208" t="s">
        <v>94</v>
      </c>
      <c r="O14208" t="s">
        <v>22</v>
      </c>
      <c r="P14208" t="s">
        <v>23</v>
      </c>
      <c r="Q14208" t="s">
        <v>24</v>
      </c>
    </row>
    <row r="14209" spans="1:17" x14ac:dyDescent="0.2">
      <c r="A14209" s="2">
        <v>40765</v>
      </c>
      <c r="B14209" t="s">
        <v>98</v>
      </c>
      <c r="C14209" t="s">
        <v>274</v>
      </c>
      <c r="D14209" t="s">
        <v>50</v>
      </c>
      <c r="E14209" t="s">
        <v>50</v>
      </c>
      <c r="F14209">
        <v>33</v>
      </c>
      <c r="G14209">
        <v>9</v>
      </c>
      <c r="H14209">
        <v>0</v>
      </c>
      <c r="I14209">
        <v>0</v>
      </c>
      <c r="J14209">
        <v>0</v>
      </c>
      <c r="K14209">
        <v>0</v>
      </c>
      <c r="L14209" t="s">
        <v>28</v>
      </c>
      <c r="M14209" t="s">
        <v>99</v>
      </c>
      <c r="N14209" t="s">
        <v>98</v>
      </c>
      <c r="O14209" t="s">
        <v>22</v>
      </c>
      <c r="P14209" t="s">
        <v>23</v>
      </c>
      <c r="Q14209" t="s">
        <v>30</v>
      </c>
    </row>
    <row r="14210" spans="1:17" x14ac:dyDescent="0.2">
      <c r="A14210" s="2">
        <v>40765</v>
      </c>
      <c r="B14210" t="s">
        <v>123</v>
      </c>
      <c r="C14210" t="s">
        <v>136</v>
      </c>
      <c r="D14210" t="s">
        <v>50</v>
      </c>
      <c r="E14210" t="s">
        <v>36</v>
      </c>
      <c r="F14210">
        <v>32</v>
      </c>
      <c r="G14210">
        <v>15</v>
      </c>
      <c r="H14210">
        <v>0</v>
      </c>
      <c r="I14210">
        <v>0</v>
      </c>
      <c r="J14210">
        <v>3</v>
      </c>
      <c r="K14210">
        <v>4</v>
      </c>
      <c r="L14210" t="s">
        <v>28</v>
      </c>
      <c r="M14210" t="s">
        <v>976</v>
      </c>
      <c r="N14210" t="s">
        <v>53</v>
      </c>
      <c r="O14210" t="s">
        <v>122</v>
      </c>
      <c r="P14210" t="s">
        <v>23</v>
      </c>
      <c r="Q14210" t="s">
        <v>41</v>
      </c>
    </row>
    <row r="14211" spans="1:17" x14ac:dyDescent="0.2">
      <c r="A14211" s="2">
        <v>40765</v>
      </c>
      <c r="B14211" t="s">
        <v>119</v>
      </c>
      <c r="C14211" t="s">
        <v>106</v>
      </c>
      <c r="D14211" t="s">
        <v>50</v>
      </c>
      <c r="E14211" t="s">
        <v>50</v>
      </c>
      <c r="F14211">
        <v>8</v>
      </c>
      <c r="G14211">
        <v>1</v>
      </c>
      <c r="H14211">
        <v>0</v>
      </c>
      <c r="I14211">
        <v>0</v>
      </c>
      <c r="J14211">
        <v>2</v>
      </c>
      <c r="K14211">
        <v>1</v>
      </c>
      <c r="L14211" t="s">
        <v>28</v>
      </c>
      <c r="M14211" t="s">
        <v>541</v>
      </c>
      <c r="N14211" t="s">
        <v>119</v>
      </c>
      <c r="O14211" t="s">
        <v>22</v>
      </c>
      <c r="P14211" t="s">
        <v>23</v>
      </c>
      <c r="Q14211" t="s">
        <v>24</v>
      </c>
    </row>
    <row r="14212" spans="1:17" x14ac:dyDescent="0.2">
      <c r="A14212" s="2">
        <v>40765</v>
      </c>
      <c r="B14212" t="s">
        <v>143</v>
      </c>
      <c r="C14212" t="s">
        <v>133</v>
      </c>
      <c r="D14212" t="s">
        <v>115</v>
      </c>
      <c r="E14212" t="s">
        <v>115</v>
      </c>
      <c r="F14212">
        <v>14</v>
      </c>
      <c r="G14212">
        <v>28</v>
      </c>
      <c r="H14212">
        <v>0</v>
      </c>
      <c r="I14212">
        <v>0</v>
      </c>
      <c r="J14212">
        <v>3</v>
      </c>
      <c r="K14212">
        <v>0</v>
      </c>
      <c r="L14212" t="s">
        <v>28</v>
      </c>
      <c r="M14212" t="s">
        <v>995</v>
      </c>
      <c r="N14212" t="s">
        <v>143</v>
      </c>
      <c r="O14212" t="s">
        <v>22</v>
      </c>
      <c r="P14212" t="s">
        <v>23</v>
      </c>
      <c r="Q14212" t="s">
        <v>24</v>
      </c>
    </row>
    <row r="14213" spans="1:17" x14ac:dyDescent="0.2">
      <c r="A14213" s="2">
        <v>40765</v>
      </c>
      <c r="B14213" t="s">
        <v>560</v>
      </c>
      <c r="C14213" t="s">
        <v>469</v>
      </c>
      <c r="D14213" t="s">
        <v>50</v>
      </c>
      <c r="E14213" t="s">
        <v>115</v>
      </c>
      <c r="F14213">
        <v>126</v>
      </c>
      <c r="G14213">
        <v>104</v>
      </c>
      <c r="H14213">
        <v>0</v>
      </c>
      <c r="I14213">
        <v>0</v>
      </c>
      <c r="J14213">
        <v>1</v>
      </c>
      <c r="K14213">
        <v>1</v>
      </c>
      <c r="L14213" t="s">
        <v>28</v>
      </c>
      <c r="M14213" t="s">
        <v>1389</v>
      </c>
      <c r="N14213" t="s">
        <v>560</v>
      </c>
      <c r="O14213" t="s">
        <v>22</v>
      </c>
      <c r="P14213" t="s">
        <v>23</v>
      </c>
      <c r="Q14213" t="s">
        <v>30</v>
      </c>
    </row>
    <row r="14214" spans="1:17" x14ac:dyDescent="0.2">
      <c r="A14214" s="2">
        <v>40765</v>
      </c>
      <c r="B14214" t="s">
        <v>301</v>
      </c>
      <c r="C14214" t="s">
        <v>163</v>
      </c>
      <c r="D14214" t="s">
        <v>115</v>
      </c>
      <c r="E14214" t="s">
        <v>115</v>
      </c>
      <c r="F14214">
        <v>95</v>
      </c>
      <c r="G14214">
        <v>115</v>
      </c>
      <c r="H14214">
        <v>0</v>
      </c>
      <c r="I14214">
        <v>0</v>
      </c>
      <c r="J14214">
        <v>0</v>
      </c>
      <c r="K14214">
        <v>0</v>
      </c>
      <c r="L14214" t="s">
        <v>28</v>
      </c>
      <c r="M14214" t="s">
        <v>302</v>
      </c>
      <c r="N14214" t="s">
        <v>301</v>
      </c>
      <c r="O14214" t="s">
        <v>22</v>
      </c>
      <c r="P14214" t="s">
        <v>23</v>
      </c>
      <c r="Q14214" t="s">
        <v>30</v>
      </c>
    </row>
    <row r="14215" spans="1:17" x14ac:dyDescent="0.2">
      <c r="A14215" s="2">
        <v>40765</v>
      </c>
      <c r="B14215" t="s">
        <v>101</v>
      </c>
      <c r="C14215" t="s">
        <v>70</v>
      </c>
      <c r="D14215" t="s">
        <v>50</v>
      </c>
      <c r="E14215" t="s">
        <v>50</v>
      </c>
      <c r="F14215">
        <v>84</v>
      </c>
      <c r="G14215">
        <v>75</v>
      </c>
      <c r="H14215">
        <v>0</v>
      </c>
      <c r="I14215">
        <v>0</v>
      </c>
      <c r="J14215">
        <v>0</v>
      </c>
      <c r="K14215">
        <v>2</v>
      </c>
      <c r="L14215" t="s">
        <v>28</v>
      </c>
      <c r="M14215" t="s">
        <v>331</v>
      </c>
      <c r="N14215" t="s">
        <v>101</v>
      </c>
      <c r="O14215" t="s">
        <v>22</v>
      </c>
      <c r="P14215" t="s">
        <v>23</v>
      </c>
      <c r="Q14215" t="s">
        <v>41</v>
      </c>
    </row>
    <row r="14216" spans="1:17" x14ac:dyDescent="0.2">
      <c r="A14216" s="2">
        <v>40765</v>
      </c>
      <c r="B14216" t="s">
        <v>339</v>
      </c>
      <c r="C14216" t="s">
        <v>267</v>
      </c>
      <c r="D14216" t="s">
        <v>36</v>
      </c>
      <c r="E14216" t="s">
        <v>36</v>
      </c>
      <c r="F14216">
        <v>125</v>
      </c>
      <c r="G14216">
        <v>100</v>
      </c>
      <c r="H14216">
        <v>0</v>
      </c>
      <c r="I14216">
        <v>0</v>
      </c>
      <c r="J14216">
        <v>0</v>
      </c>
      <c r="K14216">
        <v>0</v>
      </c>
      <c r="L14216" t="s">
        <v>28</v>
      </c>
      <c r="M14216" t="s">
        <v>921</v>
      </c>
      <c r="N14216" t="s">
        <v>339</v>
      </c>
      <c r="O14216" t="s">
        <v>22</v>
      </c>
      <c r="P14216" t="s">
        <v>23</v>
      </c>
      <c r="Q14216" t="s">
        <v>30</v>
      </c>
    </row>
    <row r="14217" spans="1:17" x14ac:dyDescent="0.2">
      <c r="A14217" s="2">
        <v>40765</v>
      </c>
      <c r="B14217" t="s">
        <v>174</v>
      </c>
      <c r="C14217" t="s">
        <v>53</v>
      </c>
      <c r="D14217" t="s">
        <v>50</v>
      </c>
      <c r="E14217" t="s">
        <v>50</v>
      </c>
      <c r="F14217">
        <v>118</v>
      </c>
      <c r="G14217">
        <v>30</v>
      </c>
      <c r="H14217">
        <v>0</v>
      </c>
      <c r="I14217">
        <v>0</v>
      </c>
      <c r="J14217">
        <v>1</v>
      </c>
      <c r="K14217">
        <v>2</v>
      </c>
      <c r="L14217" t="s">
        <v>28</v>
      </c>
      <c r="M14217" t="s">
        <v>820</v>
      </c>
      <c r="N14217" t="s">
        <v>174</v>
      </c>
      <c r="O14217" t="s">
        <v>22</v>
      </c>
      <c r="P14217" t="s">
        <v>23</v>
      </c>
      <c r="Q14217" t="s">
        <v>41</v>
      </c>
    </row>
    <row r="14218" spans="1:17" x14ac:dyDescent="0.2">
      <c r="A14218" s="2">
        <v>40765</v>
      </c>
      <c r="B14218" t="s">
        <v>73</v>
      </c>
      <c r="C14218" t="s">
        <v>286</v>
      </c>
      <c r="D14218" t="s">
        <v>50</v>
      </c>
      <c r="E14218" t="s">
        <v>50</v>
      </c>
      <c r="F14218">
        <v>58</v>
      </c>
      <c r="G14218">
        <v>70</v>
      </c>
      <c r="H14218">
        <v>0</v>
      </c>
      <c r="I14218">
        <v>0</v>
      </c>
      <c r="J14218">
        <v>3</v>
      </c>
      <c r="K14218">
        <v>0</v>
      </c>
      <c r="L14218" t="s">
        <v>28</v>
      </c>
      <c r="M14218" t="s">
        <v>806</v>
      </c>
      <c r="N14218" t="s">
        <v>73</v>
      </c>
      <c r="O14218" t="s">
        <v>22</v>
      </c>
      <c r="P14218" t="s">
        <v>23</v>
      </c>
      <c r="Q14218" t="s">
        <v>24</v>
      </c>
    </row>
    <row r="14219" spans="1:17" x14ac:dyDescent="0.2">
      <c r="A14219" s="2">
        <v>40765</v>
      </c>
      <c r="B14219" t="s">
        <v>184</v>
      </c>
      <c r="C14219" t="s">
        <v>660</v>
      </c>
      <c r="D14219" t="s">
        <v>50</v>
      </c>
      <c r="E14219" t="s">
        <v>36</v>
      </c>
      <c r="F14219">
        <v>173</v>
      </c>
      <c r="G14219">
        <v>90</v>
      </c>
      <c r="H14219">
        <v>0</v>
      </c>
      <c r="I14219">
        <v>0</v>
      </c>
      <c r="J14219">
        <v>2</v>
      </c>
      <c r="K14219">
        <v>1</v>
      </c>
      <c r="L14219" t="s">
        <v>28</v>
      </c>
      <c r="M14219" t="s">
        <v>193</v>
      </c>
      <c r="N14219" t="s">
        <v>184</v>
      </c>
      <c r="O14219" t="s">
        <v>22</v>
      </c>
      <c r="P14219" t="s">
        <v>23</v>
      </c>
      <c r="Q14219" t="s">
        <v>24</v>
      </c>
    </row>
    <row r="14220" spans="1:17" x14ac:dyDescent="0.2">
      <c r="A14220" s="2">
        <v>40765</v>
      </c>
      <c r="B14220" t="s">
        <v>237</v>
      </c>
      <c r="C14220" t="s">
        <v>365</v>
      </c>
      <c r="D14220" t="s">
        <v>36</v>
      </c>
      <c r="E14220" t="s">
        <v>36</v>
      </c>
      <c r="F14220">
        <v>98</v>
      </c>
      <c r="G14220">
        <v>123</v>
      </c>
      <c r="H14220">
        <v>0</v>
      </c>
      <c r="I14220">
        <v>0</v>
      </c>
      <c r="J14220">
        <v>3</v>
      </c>
      <c r="K14220">
        <v>3</v>
      </c>
      <c r="L14220" t="s">
        <v>28</v>
      </c>
      <c r="M14220" t="s">
        <v>366</v>
      </c>
      <c r="N14220" t="s">
        <v>237</v>
      </c>
      <c r="O14220" t="s">
        <v>22</v>
      </c>
      <c r="P14220" t="s">
        <v>23</v>
      </c>
      <c r="Q14220" t="s">
        <v>30</v>
      </c>
    </row>
    <row r="14221" spans="1:17" x14ac:dyDescent="0.2">
      <c r="A14221" s="2">
        <v>40765</v>
      </c>
      <c r="B14221" t="s">
        <v>100</v>
      </c>
      <c r="C14221" t="s">
        <v>48</v>
      </c>
      <c r="D14221" t="s">
        <v>50</v>
      </c>
      <c r="E14221" t="s">
        <v>50</v>
      </c>
      <c r="F14221">
        <v>62</v>
      </c>
      <c r="G14221">
        <v>112</v>
      </c>
      <c r="H14221">
        <v>0</v>
      </c>
      <c r="I14221">
        <v>0</v>
      </c>
      <c r="J14221">
        <v>4</v>
      </c>
      <c r="K14221">
        <v>0</v>
      </c>
      <c r="L14221" t="s">
        <v>291</v>
      </c>
      <c r="M14221" t="s">
        <v>102</v>
      </c>
      <c r="N14221" t="s">
        <v>100</v>
      </c>
      <c r="O14221" t="s">
        <v>22</v>
      </c>
      <c r="P14221" t="s">
        <v>23</v>
      </c>
      <c r="Q14221" t="s">
        <v>24</v>
      </c>
    </row>
    <row r="14222" spans="1:17" x14ac:dyDescent="0.2">
      <c r="A14222" s="2">
        <v>40765</v>
      </c>
      <c r="B14222" t="s">
        <v>49</v>
      </c>
      <c r="C14222" t="s">
        <v>293</v>
      </c>
      <c r="D14222" t="s">
        <v>50</v>
      </c>
      <c r="E14222" t="s">
        <v>50</v>
      </c>
      <c r="F14222">
        <v>12</v>
      </c>
      <c r="G14222">
        <v>38</v>
      </c>
      <c r="H14222">
        <v>0</v>
      </c>
      <c r="I14222">
        <v>0</v>
      </c>
      <c r="J14222">
        <v>3</v>
      </c>
      <c r="K14222">
        <v>0</v>
      </c>
      <c r="L14222" t="s">
        <v>28</v>
      </c>
      <c r="M14222" t="s">
        <v>103</v>
      </c>
      <c r="N14222" t="s">
        <v>49</v>
      </c>
      <c r="O14222" t="s">
        <v>22</v>
      </c>
      <c r="P14222" t="s">
        <v>23</v>
      </c>
      <c r="Q14222" t="s">
        <v>24</v>
      </c>
    </row>
    <row r="14223" spans="1:17" x14ac:dyDescent="0.2">
      <c r="A14223" s="2">
        <v>40765</v>
      </c>
      <c r="B14223" t="s">
        <v>239</v>
      </c>
      <c r="C14223" t="s">
        <v>402</v>
      </c>
      <c r="D14223" t="s">
        <v>115</v>
      </c>
      <c r="E14223" t="s">
        <v>115</v>
      </c>
      <c r="F14223">
        <v>106</v>
      </c>
      <c r="G14223">
        <v>98</v>
      </c>
      <c r="H14223">
        <v>0</v>
      </c>
      <c r="I14223">
        <v>0</v>
      </c>
      <c r="J14223">
        <v>1</v>
      </c>
      <c r="K14223">
        <v>1</v>
      </c>
      <c r="L14223" t="s">
        <v>28</v>
      </c>
      <c r="M14223" t="s">
        <v>246</v>
      </c>
      <c r="N14223" t="s">
        <v>176</v>
      </c>
      <c r="O14223" t="s">
        <v>122</v>
      </c>
      <c r="P14223" t="s">
        <v>23</v>
      </c>
      <c r="Q14223" t="s">
        <v>30</v>
      </c>
    </row>
    <row r="14224" spans="1:17" x14ac:dyDescent="0.2">
      <c r="A14224" s="2">
        <v>40765</v>
      </c>
      <c r="B14224" t="s">
        <v>90</v>
      </c>
      <c r="C14224" t="s">
        <v>345</v>
      </c>
      <c r="D14224" t="s">
        <v>50</v>
      </c>
      <c r="E14224" t="s">
        <v>50</v>
      </c>
      <c r="F14224">
        <v>69</v>
      </c>
      <c r="G14224">
        <v>57</v>
      </c>
      <c r="H14224">
        <v>0</v>
      </c>
      <c r="I14224">
        <v>0</v>
      </c>
      <c r="J14224">
        <v>1</v>
      </c>
      <c r="K14224">
        <v>0</v>
      </c>
      <c r="L14224" t="s">
        <v>28</v>
      </c>
      <c r="M14224" t="s">
        <v>1489</v>
      </c>
      <c r="N14224" t="s">
        <v>90</v>
      </c>
      <c r="O14224" t="s">
        <v>22</v>
      </c>
      <c r="P14224" t="s">
        <v>23</v>
      </c>
      <c r="Q14224" t="s">
        <v>24</v>
      </c>
    </row>
    <row r="14225" spans="1:17" x14ac:dyDescent="0.2">
      <c r="A14225" s="2">
        <v>40765</v>
      </c>
      <c r="B14225" t="s">
        <v>82</v>
      </c>
      <c r="C14225" t="s">
        <v>97</v>
      </c>
      <c r="D14225" t="s">
        <v>50</v>
      </c>
      <c r="E14225" t="s">
        <v>50</v>
      </c>
      <c r="F14225">
        <v>7</v>
      </c>
      <c r="G14225">
        <v>128</v>
      </c>
      <c r="H14225">
        <v>0</v>
      </c>
      <c r="I14225">
        <v>0</v>
      </c>
      <c r="J14225">
        <v>5</v>
      </c>
      <c r="K14225">
        <v>0</v>
      </c>
      <c r="L14225" t="s">
        <v>28</v>
      </c>
      <c r="M14225" t="s">
        <v>1001</v>
      </c>
      <c r="N14225" t="s">
        <v>82</v>
      </c>
      <c r="O14225" t="s">
        <v>22</v>
      </c>
      <c r="P14225" t="s">
        <v>23</v>
      </c>
      <c r="Q14225" t="s">
        <v>24</v>
      </c>
    </row>
    <row r="14226" spans="1:17" x14ac:dyDescent="0.2">
      <c r="A14226" s="2">
        <v>40765</v>
      </c>
      <c r="B14226" t="s">
        <v>95</v>
      </c>
      <c r="C14226" t="s">
        <v>1204</v>
      </c>
      <c r="D14226" t="s">
        <v>50</v>
      </c>
      <c r="E14226" t="s">
        <v>50</v>
      </c>
      <c r="F14226">
        <v>17</v>
      </c>
      <c r="G14226">
        <v>27</v>
      </c>
      <c r="H14226">
        <v>0</v>
      </c>
      <c r="I14226">
        <v>0</v>
      </c>
      <c r="J14226">
        <v>1</v>
      </c>
      <c r="K14226">
        <v>0</v>
      </c>
      <c r="L14226" t="s">
        <v>28</v>
      </c>
      <c r="M14226" t="s">
        <v>326</v>
      </c>
      <c r="N14226" t="s">
        <v>95</v>
      </c>
      <c r="O14226" t="s">
        <v>22</v>
      </c>
      <c r="P14226" t="s">
        <v>23</v>
      </c>
      <c r="Q14226" t="s">
        <v>24</v>
      </c>
    </row>
    <row r="14227" spans="1:17" x14ac:dyDescent="0.2">
      <c r="A14227" s="2">
        <v>40765</v>
      </c>
      <c r="B14227" t="s">
        <v>125</v>
      </c>
      <c r="C14227" t="s">
        <v>92</v>
      </c>
      <c r="D14227" t="s">
        <v>50</v>
      </c>
      <c r="E14227" t="s">
        <v>50</v>
      </c>
      <c r="F14227">
        <v>203</v>
      </c>
      <c r="G14227">
        <v>53</v>
      </c>
      <c r="H14227">
        <v>0</v>
      </c>
      <c r="I14227">
        <v>0</v>
      </c>
      <c r="J14227">
        <v>0</v>
      </c>
      <c r="K14227">
        <v>1</v>
      </c>
      <c r="L14227" t="s">
        <v>28</v>
      </c>
      <c r="M14227" t="s">
        <v>468</v>
      </c>
      <c r="N14227" t="s">
        <v>125</v>
      </c>
      <c r="O14227" t="s">
        <v>22</v>
      </c>
      <c r="P14227" t="s">
        <v>23</v>
      </c>
      <c r="Q14227" t="s">
        <v>41</v>
      </c>
    </row>
    <row r="14228" spans="1:17" x14ac:dyDescent="0.2">
      <c r="A14228" s="2">
        <v>40765</v>
      </c>
      <c r="B14228" t="s">
        <v>104</v>
      </c>
      <c r="C14228" t="s">
        <v>72</v>
      </c>
      <c r="D14228" t="s">
        <v>50</v>
      </c>
      <c r="E14228" t="s">
        <v>50</v>
      </c>
      <c r="F14228">
        <v>61</v>
      </c>
      <c r="G14228">
        <v>21</v>
      </c>
      <c r="H14228">
        <v>0</v>
      </c>
      <c r="I14228">
        <v>0</v>
      </c>
      <c r="J14228">
        <v>2</v>
      </c>
      <c r="K14228">
        <v>1</v>
      </c>
      <c r="L14228" t="s">
        <v>28</v>
      </c>
      <c r="M14228" t="s">
        <v>273</v>
      </c>
      <c r="N14228" t="s">
        <v>104</v>
      </c>
      <c r="O14228" t="s">
        <v>22</v>
      </c>
      <c r="P14228" t="s">
        <v>23</v>
      </c>
      <c r="Q14228" t="s">
        <v>24</v>
      </c>
    </row>
    <row r="14229" spans="1:17" x14ac:dyDescent="0.2">
      <c r="A14229" s="2">
        <v>40765</v>
      </c>
      <c r="B14229" t="s">
        <v>118</v>
      </c>
      <c r="C14229" t="s">
        <v>110</v>
      </c>
      <c r="D14229" t="s">
        <v>36</v>
      </c>
      <c r="E14229" t="s">
        <v>36</v>
      </c>
      <c r="F14229">
        <v>46</v>
      </c>
      <c r="G14229">
        <v>63</v>
      </c>
      <c r="H14229">
        <v>0</v>
      </c>
      <c r="I14229">
        <v>0</v>
      </c>
      <c r="J14229">
        <v>0</v>
      </c>
      <c r="K14229">
        <v>2</v>
      </c>
      <c r="L14229" t="s">
        <v>28</v>
      </c>
      <c r="M14229" t="s">
        <v>241</v>
      </c>
      <c r="N14229" t="s">
        <v>118</v>
      </c>
      <c r="O14229" t="s">
        <v>22</v>
      </c>
      <c r="P14229" t="s">
        <v>23</v>
      </c>
      <c r="Q14229" t="s">
        <v>41</v>
      </c>
    </row>
    <row r="14230" spans="1:17" x14ac:dyDescent="0.2">
      <c r="A14230" s="2">
        <v>40765</v>
      </c>
      <c r="B14230" t="s">
        <v>249</v>
      </c>
      <c r="C14230" t="s">
        <v>147</v>
      </c>
      <c r="D14230" t="s">
        <v>50</v>
      </c>
      <c r="E14230" t="s">
        <v>50</v>
      </c>
      <c r="F14230">
        <v>23</v>
      </c>
      <c r="G14230">
        <v>37</v>
      </c>
      <c r="H14230">
        <v>0</v>
      </c>
      <c r="I14230">
        <v>0</v>
      </c>
      <c r="J14230">
        <v>0</v>
      </c>
      <c r="K14230">
        <v>0</v>
      </c>
      <c r="L14230" t="s">
        <v>28</v>
      </c>
      <c r="M14230" t="s">
        <v>529</v>
      </c>
      <c r="N14230" t="s">
        <v>249</v>
      </c>
      <c r="O14230" t="s">
        <v>22</v>
      </c>
      <c r="P14230" t="s">
        <v>23</v>
      </c>
      <c r="Q14230" t="s">
        <v>30</v>
      </c>
    </row>
    <row r="14231" spans="1:17" x14ac:dyDescent="0.2">
      <c r="A14231" s="2">
        <v>40765</v>
      </c>
      <c r="B14231" t="s">
        <v>149</v>
      </c>
      <c r="C14231" t="s">
        <v>224</v>
      </c>
      <c r="D14231" t="s">
        <v>36</v>
      </c>
      <c r="E14231" t="s">
        <v>36</v>
      </c>
      <c r="F14231">
        <v>49</v>
      </c>
      <c r="G14231">
        <v>39</v>
      </c>
      <c r="H14231">
        <v>0</v>
      </c>
      <c r="I14231">
        <v>0</v>
      </c>
      <c r="J14231">
        <v>3</v>
      </c>
      <c r="K14231">
        <v>0</v>
      </c>
      <c r="L14231" t="s">
        <v>28</v>
      </c>
      <c r="M14231" t="s">
        <v>420</v>
      </c>
      <c r="N14231" t="s">
        <v>149</v>
      </c>
      <c r="O14231" t="s">
        <v>22</v>
      </c>
      <c r="P14231" t="s">
        <v>23</v>
      </c>
      <c r="Q14231" t="s">
        <v>24</v>
      </c>
    </row>
    <row r="14232" spans="1:17" x14ac:dyDescent="0.2">
      <c r="A14232" s="2">
        <v>40765</v>
      </c>
      <c r="B14232" t="s">
        <v>128</v>
      </c>
      <c r="C14232" t="s">
        <v>111</v>
      </c>
      <c r="D14232" t="s">
        <v>36</v>
      </c>
      <c r="E14232" t="s">
        <v>36</v>
      </c>
      <c r="F14232">
        <v>55</v>
      </c>
      <c r="G14232">
        <v>77</v>
      </c>
      <c r="H14232">
        <v>0</v>
      </c>
      <c r="I14232">
        <v>0</v>
      </c>
      <c r="J14232">
        <v>4</v>
      </c>
      <c r="K14232">
        <v>2</v>
      </c>
      <c r="L14232" t="s">
        <v>28</v>
      </c>
      <c r="M14232" t="s">
        <v>1115</v>
      </c>
      <c r="N14232" t="s">
        <v>128</v>
      </c>
      <c r="O14232" t="s">
        <v>22</v>
      </c>
      <c r="P14232" t="s">
        <v>23</v>
      </c>
      <c r="Q14232" t="s">
        <v>24</v>
      </c>
    </row>
    <row r="14233" spans="1:17" x14ac:dyDescent="0.2">
      <c r="A14233" s="2">
        <v>40765</v>
      </c>
      <c r="B14233" t="s">
        <v>180</v>
      </c>
      <c r="C14233" t="s">
        <v>81</v>
      </c>
      <c r="D14233" t="s">
        <v>50</v>
      </c>
      <c r="E14233" t="s">
        <v>50</v>
      </c>
      <c r="F14233">
        <v>24</v>
      </c>
      <c r="G14233">
        <v>79</v>
      </c>
      <c r="H14233">
        <v>0</v>
      </c>
      <c r="I14233">
        <v>0</v>
      </c>
      <c r="J14233">
        <v>3</v>
      </c>
      <c r="K14233">
        <v>0</v>
      </c>
      <c r="L14233" t="s">
        <v>28</v>
      </c>
      <c r="M14233" t="s">
        <v>181</v>
      </c>
      <c r="N14233" t="s">
        <v>180</v>
      </c>
      <c r="O14233" t="s">
        <v>22</v>
      </c>
      <c r="P14233" t="s">
        <v>23</v>
      </c>
      <c r="Q14233" t="s">
        <v>24</v>
      </c>
    </row>
    <row r="14234" spans="1:17" x14ac:dyDescent="0.2">
      <c r="A14234" s="2">
        <v>40765</v>
      </c>
      <c r="B14234" t="s">
        <v>168</v>
      </c>
      <c r="C14234" t="s">
        <v>52</v>
      </c>
      <c r="D14234" t="s">
        <v>50</v>
      </c>
      <c r="E14234" t="s">
        <v>50</v>
      </c>
      <c r="F14234">
        <v>45</v>
      </c>
      <c r="G14234">
        <v>19</v>
      </c>
      <c r="H14234">
        <v>0</v>
      </c>
      <c r="I14234">
        <v>0</v>
      </c>
      <c r="J14234">
        <v>0</v>
      </c>
      <c r="K14234">
        <v>1</v>
      </c>
      <c r="L14234" t="s">
        <v>28</v>
      </c>
      <c r="M14234" t="s">
        <v>1344</v>
      </c>
      <c r="N14234" t="s">
        <v>168</v>
      </c>
      <c r="O14234" t="s">
        <v>22</v>
      </c>
      <c r="P14234" t="s">
        <v>23</v>
      </c>
      <c r="Q14234" t="s">
        <v>41</v>
      </c>
    </row>
    <row r="14235" spans="1:17" x14ac:dyDescent="0.2">
      <c r="A14235" s="2">
        <v>40765</v>
      </c>
      <c r="B14235" t="s">
        <v>77</v>
      </c>
      <c r="C14235" t="s">
        <v>26</v>
      </c>
      <c r="D14235" t="s">
        <v>27</v>
      </c>
      <c r="E14235" t="s">
        <v>27</v>
      </c>
      <c r="F14235">
        <v>30</v>
      </c>
      <c r="G14235">
        <v>20</v>
      </c>
      <c r="H14235">
        <v>0</v>
      </c>
      <c r="I14235">
        <v>0</v>
      </c>
      <c r="J14235">
        <v>1</v>
      </c>
      <c r="K14235">
        <v>1</v>
      </c>
      <c r="L14235" t="s">
        <v>28</v>
      </c>
      <c r="M14235" t="s">
        <v>1373</v>
      </c>
      <c r="N14235" t="s">
        <v>77</v>
      </c>
      <c r="O14235" t="s">
        <v>22</v>
      </c>
      <c r="P14235" t="s">
        <v>23</v>
      </c>
      <c r="Q14235" t="s">
        <v>30</v>
      </c>
    </row>
    <row r="14236" spans="1:17" x14ac:dyDescent="0.2">
      <c r="A14236" s="2">
        <v>40765</v>
      </c>
      <c r="B14236" t="s">
        <v>161</v>
      </c>
      <c r="C14236" t="s">
        <v>55</v>
      </c>
      <c r="D14236" t="s">
        <v>50</v>
      </c>
      <c r="E14236" t="s">
        <v>57</v>
      </c>
      <c r="F14236">
        <v>112</v>
      </c>
      <c r="G14236">
        <v>22</v>
      </c>
      <c r="H14236">
        <v>0</v>
      </c>
      <c r="I14236">
        <v>0</v>
      </c>
      <c r="J14236">
        <v>1</v>
      </c>
      <c r="K14236">
        <v>2</v>
      </c>
      <c r="L14236" t="s">
        <v>28</v>
      </c>
      <c r="M14236" t="s">
        <v>162</v>
      </c>
      <c r="N14236" t="s">
        <v>161</v>
      </c>
      <c r="O14236" t="s">
        <v>22</v>
      </c>
      <c r="P14236" t="s">
        <v>23</v>
      </c>
      <c r="Q14236" t="s">
        <v>41</v>
      </c>
    </row>
    <row r="14237" spans="1:17" x14ac:dyDescent="0.2">
      <c r="A14237" s="2">
        <v>40765</v>
      </c>
      <c r="B14237" t="s">
        <v>45</v>
      </c>
      <c r="C14237" t="s">
        <v>138</v>
      </c>
      <c r="D14237" t="s">
        <v>36</v>
      </c>
      <c r="E14237" t="s">
        <v>36</v>
      </c>
      <c r="F14237">
        <v>86</v>
      </c>
      <c r="G14237">
        <v>74</v>
      </c>
      <c r="H14237">
        <v>0</v>
      </c>
      <c r="I14237">
        <v>0</v>
      </c>
      <c r="J14237">
        <v>2</v>
      </c>
      <c r="K14237">
        <v>0</v>
      </c>
      <c r="L14237" t="s">
        <v>28</v>
      </c>
      <c r="M14237" t="s">
        <v>47</v>
      </c>
      <c r="N14237" t="s">
        <v>45</v>
      </c>
      <c r="O14237" t="s">
        <v>22</v>
      </c>
      <c r="P14237" t="s">
        <v>23</v>
      </c>
      <c r="Q14237" t="s">
        <v>24</v>
      </c>
    </row>
    <row r="14238" spans="1:17" x14ac:dyDescent="0.2">
      <c r="A14238" s="2">
        <v>40769</v>
      </c>
      <c r="B14238" t="s">
        <v>339</v>
      </c>
      <c r="C14238" t="s">
        <v>237</v>
      </c>
      <c r="D14238" t="s">
        <v>36</v>
      </c>
      <c r="E14238" t="s">
        <v>36</v>
      </c>
      <c r="F14238">
        <v>125</v>
      </c>
      <c r="G14238">
        <v>98</v>
      </c>
      <c r="H14238">
        <v>0</v>
      </c>
      <c r="I14238">
        <v>0</v>
      </c>
      <c r="J14238">
        <v>0</v>
      </c>
      <c r="K14238">
        <v>0</v>
      </c>
      <c r="L14238" t="s">
        <v>28</v>
      </c>
      <c r="M14238" t="s">
        <v>921</v>
      </c>
      <c r="N14238" t="s">
        <v>339</v>
      </c>
      <c r="O14238" t="s">
        <v>22</v>
      </c>
      <c r="P14238" t="s">
        <v>23</v>
      </c>
      <c r="Q14238" t="s">
        <v>30</v>
      </c>
    </row>
    <row r="14239" spans="1:17" x14ac:dyDescent="0.2">
      <c r="A14239" s="2">
        <v>40772</v>
      </c>
      <c r="B14239" t="s">
        <v>204</v>
      </c>
      <c r="C14239" t="s">
        <v>813</v>
      </c>
      <c r="D14239" t="s">
        <v>57</v>
      </c>
      <c r="E14239" t="s">
        <v>57</v>
      </c>
      <c r="F14239">
        <v>156</v>
      </c>
      <c r="G14239">
        <v>189</v>
      </c>
      <c r="H14239">
        <v>0</v>
      </c>
      <c r="I14239">
        <v>0</v>
      </c>
      <c r="J14239">
        <v>3</v>
      </c>
      <c r="K14239">
        <v>0</v>
      </c>
      <c r="L14239" t="s">
        <v>28</v>
      </c>
      <c r="M14239" t="s">
        <v>1490</v>
      </c>
      <c r="N14239" t="s">
        <v>204</v>
      </c>
      <c r="O14239" t="s">
        <v>22</v>
      </c>
      <c r="P14239" t="s">
        <v>23</v>
      </c>
      <c r="Q14239" t="s">
        <v>24</v>
      </c>
    </row>
    <row r="14240" spans="1:17" x14ac:dyDescent="0.2">
      <c r="A14240" s="2">
        <v>40772</v>
      </c>
      <c r="B14240" t="s">
        <v>464</v>
      </c>
      <c r="C14240" t="s">
        <v>469</v>
      </c>
      <c r="D14240" t="s">
        <v>115</v>
      </c>
      <c r="E14240" t="s">
        <v>115</v>
      </c>
      <c r="F14240">
        <v>159</v>
      </c>
      <c r="G14240">
        <v>104</v>
      </c>
      <c r="H14240">
        <v>0</v>
      </c>
      <c r="I14240">
        <v>0</v>
      </c>
      <c r="J14240">
        <v>2</v>
      </c>
      <c r="K14240">
        <v>3</v>
      </c>
      <c r="L14240" t="s">
        <v>28</v>
      </c>
      <c r="M14240" t="s">
        <v>948</v>
      </c>
      <c r="N14240" t="s">
        <v>464</v>
      </c>
      <c r="O14240" t="s">
        <v>22</v>
      </c>
      <c r="P14240" t="s">
        <v>23</v>
      </c>
      <c r="Q14240" t="s">
        <v>41</v>
      </c>
    </row>
    <row r="14241" spans="1:17" x14ac:dyDescent="0.2">
      <c r="A14241" s="2">
        <v>40773</v>
      </c>
      <c r="B14241" t="s">
        <v>204</v>
      </c>
      <c r="C14241" t="s">
        <v>813</v>
      </c>
      <c r="D14241" t="s">
        <v>57</v>
      </c>
      <c r="E14241" t="s">
        <v>57</v>
      </c>
      <c r="F14241">
        <v>156</v>
      </c>
      <c r="G14241">
        <v>189</v>
      </c>
      <c r="H14241">
        <v>0</v>
      </c>
      <c r="I14241">
        <v>0</v>
      </c>
      <c r="J14241">
        <v>5</v>
      </c>
      <c r="K14241">
        <v>1</v>
      </c>
      <c r="L14241" t="s">
        <v>28</v>
      </c>
      <c r="M14241" t="s">
        <v>314</v>
      </c>
      <c r="N14241" t="s">
        <v>204</v>
      </c>
      <c r="O14241" t="s">
        <v>22</v>
      </c>
      <c r="P14241" t="s">
        <v>23</v>
      </c>
      <c r="Q14241" t="s">
        <v>24</v>
      </c>
    </row>
    <row r="14242" spans="1:17" x14ac:dyDescent="0.2">
      <c r="A14242" s="2">
        <v>40774</v>
      </c>
      <c r="B14242" t="s">
        <v>828</v>
      </c>
      <c r="C14242" t="s">
        <v>380</v>
      </c>
      <c r="D14242" t="s">
        <v>36</v>
      </c>
      <c r="E14242" t="s">
        <v>36</v>
      </c>
      <c r="F14242">
        <v>188</v>
      </c>
      <c r="G14242">
        <v>97</v>
      </c>
      <c r="H14242">
        <v>0</v>
      </c>
      <c r="I14242">
        <v>0</v>
      </c>
      <c r="J14242">
        <v>0</v>
      </c>
      <c r="K14242">
        <v>3</v>
      </c>
      <c r="L14242" t="s">
        <v>28</v>
      </c>
      <c r="M14242" t="s">
        <v>829</v>
      </c>
      <c r="N14242" t="s">
        <v>828</v>
      </c>
      <c r="O14242" t="s">
        <v>22</v>
      </c>
      <c r="P14242" t="s">
        <v>23</v>
      </c>
      <c r="Q14242" t="s">
        <v>41</v>
      </c>
    </row>
    <row r="14243" spans="1:17" x14ac:dyDescent="0.2">
      <c r="A14243" s="2">
        <v>40774</v>
      </c>
      <c r="B14243" t="s">
        <v>166</v>
      </c>
      <c r="C14243" t="s">
        <v>164</v>
      </c>
      <c r="D14243" t="s">
        <v>115</v>
      </c>
      <c r="E14243" t="s">
        <v>115</v>
      </c>
      <c r="F14243">
        <v>89</v>
      </c>
      <c r="G14243">
        <v>108</v>
      </c>
      <c r="H14243">
        <v>0</v>
      </c>
      <c r="I14243">
        <v>0</v>
      </c>
      <c r="J14243">
        <v>0</v>
      </c>
      <c r="K14243">
        <v>1</v>
      </c>
      <c r="L14243" t="s">
        <v>28</v>
      </c>
      <c r="M14243" t="s">
        <v>165</v>
      </c>
      <c r="N14243" t="s">
        <v>166</v>
      </c>
      <c r="O14243" t="s">
        <v>22</v>
      </c>
      <c r="P14243" t="s">
        <v>23</v>
      </c>
      <c r="Q14243" t="s">
        <v>41</v>
      </c>
    </row>
    <row r="14244" spans="1:17" x14ac:dyDescent="0.2">
      <c r="A14244" s="2">
        <v>40775</v>
      </c>
      <c r="B14244" t="s">
        <v>262</v>
      </c>
      <c r="C14244" t="s">
        <v>1491</v>
      </c>
      <c r="D14244" t="s">
        <v>27</v>
      </c>
      <c r="E14244" t="s">
        <v>27</v>
      </c>
      <c r="F14244">
        <v>132</v>
      </c>
      <c r="G14244">
        <v>157</v>
      </c>
      <c r="H14244">
        <v>0</v>
      </c>
      <c r="I14244">
        <v>0</v>
      </c>
      <c r="J14244">
        <v>1</v>
      </c>
      <c r="K14244">
        <v>0</v>
      </c>
      <c r="L14244" t="s">
        <v>28</v>
      </c>
      <c r="M14244" t="s">
        <v>664</v>
      </c>
      <c r="N14244" t="s">
        <v>262</v>
      </c>
      <c r="O14244" t="s">
        <v>22</v>
      </c>
      <c r="P14244" t="s">
        <v>23</v>
      </c>
      <c r="Q14244" t="s">
        <v>24</v>
      </c>
    </row>
    <row r="14245" spans="1:17" x14ac:dyDescent="0.2">
      <c r="A14245" s="2">
        <v>40775</v>
      </c>
      <c r="B14245" t="s">
        <v>405</v>
      </c>
      <c r="C14245" t="s">
        <v>46</v>
      </c>
      <c r="D14245" t="s">
        <v>36</v>
      </c>
      <c r="E14245" t="s">
        <v>36</v>
      </c>
      <c r="F14245">
        <v>184</v>
      </c>
      <c r="G14245">
        <v>169</v>
      </c>
      <c r="H14245">
        <v>0</v>
      </c>
      <c r="I14245">
        <v>0</v>
      </c>
      <c r="J14245">
        <v>0</v>
      </c>
      <c r="K14245">
        <v>0</v>
      </c>
      <c r="L14245" t="s">
        <v>28</v>
      </c>
      <c r="M14245" t="s">
        <v>406</v>
      </c>
      <c r="N14245" t="s">
        <v>405</v>
      </c>
      <c r="O14245" t="s">
        <v>22</v>
      </c>
      <c r="P14245" t="s">
        <v>23</v>
      </c>
      <c r="Q14245" t="s">
        <v>30</v>
      </c>
    </row>
    <row r="14246" spans="1:17" x14ac:dyDescent="0.2">
      <c r="A14246" s="2">
        <v>40776</v>
      </c>
      <c r="B14246" t="s">
        <v>221</v>
      </c>
      <c r="C14246" t="s">
        <v>456</v>
      </c>
      <c r="D14246" t="s">
        <v>27</v>
      </c>
      <c r="E14246" t="s">
        <v>27</v>
      </c>
      <c r="F14246">
        <v>145</v>
      </c>
      <c r="G14246">
        <v>183</v>
      </c>
      <c r="H14246">
        <v>0</v>
      </c>
      <c r="I14246">
        <v>0</v>
      </c>
      <c r="J14246">
        <v>4</v>
      </c>
      <c r="K14246">
        <v>0</v>
      </c>
      <c r="L14246" t="s">
        <v>28</v>
      </c>
      <c r="M14246" t="s">
        <v>223</v>
      </c>
      <c r="N14246" t="s">
        <v>221</v>
      </c>
      <c r="O14246" t="s">
        <v>22</v>
      </c>
      <c r="P14246" t="s">
        <v>23</v>
      </c>
      <c r="Q14246" t="s">
        <v>24</v>
      </c>
    </row>
    <row r="14247" spans="1:17" x14ac:dyDescent="0.2">
      <c r="A14247" s="2">
        <v>40776</v>
      </c>
      <c r="B14247" t="s">
        <v>262</v>
      </c>
      <c r="C14247" t="s">
        <v>1491</v>
      </c>
      <c r="D14247" t="s">
        <v>27</v>
      </c>
      <c r="E14247" t="s">
        <v>27</v>
      </c>
      <c r="F14247">
        <v>132</v>
      </c>
      <c r="G14247">
        <v>157</v>
      </c>
      <c r="H14247">
        <v>0</v>
      </c>
      <c r="I14247">
        <v>0</v>
      </c>
      <c r="J14247">
        <v>1</v>
      </c>
      <c r="K14247">
        <v>0</v>
      </c>
      <c r="L14247" t="s">
        <v>28</v>
      </c>
      <c r="M14247" t="s">
        <v>664</v>
      </c>
      <c r="N14247" t="s">
        <v>262</v>
      </c>
      <c r="O14247" t="s">
        <v>22</v>
      </c>
      <c r="P14247" t="s">
        <v>23</v>
      </c>
      <c r="Q14247" t="s">
        <v>24</v>
      </c>
    </row>
    <row r="14248" spans="1:17" x14ac:dyDescent="0.2">
      <c r="A14248" s="2">
        <v>40776</v>
      </c>
      <c r="B14248" t="s">
        <v>282</v>
      </c>
      <c r="C14248" t="s">
        <v>388</v>
      </c>
      <c r="D14248" t="s">
        <v>19</v>
      </c>
      <c r="E14248" t="s">
        <v>115</v>
      </c>
      <c r="F14248">
        <v>88</v>
      </c>
      <c r="G14248">
        <v>153</v>
      </c>
      <c r="H14248">
        <v>0</v>
      </c>
      <c r="I14248">
        <v>0</v>
      </c>
      <c r="J14248">
        <v>3</v>
      </c>
      <c r="K14248">
        <v>0</v>
      </c>
      <c r="L14248" t="s">
        <v>28</v>
      </c>
      <c r="M14248" t="s">
        <v>285</v>
      </c>
      <c r="N14248" t="s">
        <v>282</v>
      </c>
      <c r="O14248" t="s">
        <v>22</v>
      </c>
      <c r="P14248" t="s">
        <v>23</v>
      </c>
      <c r="Q14248" t="s">
        <v>24</v>
      </c>
    </row>
    <row r="14249" spans="1:17" x14ac:dyDescent="0.2">
      <c r="A14249" s="2">
        <v>40777</v>
      </c>
      <c r="B14249" t="s">
        <v>363</v>
      </c>
      <c r="C14249" t="s">
        <v>913</v>
      </c>
      <c r="D14249" t="s">
        <v>115</v>
      </c>
      <c r="E14249" t="s">
        <v>115</v>
      </c>
      <c r="F14249">
        <v>137</v>
      </c>
      <c r="G14249">
        <v>166</v>
      </c>
      <c r="H14249">
        <v>0</v>
      </c>
      <c r="I14249">
        <v>0</v>
      </c>
      <c r="J14249">
        <v>4</v>
      </c>
      <c r="K14249">
        <v>1</v>
      </c>
      <c r="L14249" t="s">
        <v>28</v>
      </c>
      <c r="M14249" t="s">
        <v>1492</v>
      </c>
      <c r="N14249" t="s">
        <v>363</v>
      </c>
      <c r="O14249" t="s">
        <v>22</v>
      </c>
      <c r="P14249" t="s">
        <v>23</v>
      </c>
      <c r="Q14249" t="s">
        <v>24</v>
      </c>
    </row>
    <row r="14250" spans="1:17" x14ac:dyDescent="0.2">
      <c r="A14250" s="2">
        <v>40777</v>
      </c>
      <c r="B14250" t="s">
        <v>177</v>
      </c>
      <c r="C14250" t="s">
        <v>128</v>
      </c>
      <c r="D14250" t="s">
        <v>115</v>
      </c>
      <c r="E14250" t="s">
        <v>36</v>
      </c>
      <c r="F14250">
        <v>91</v>
      </c>
      <c r="G14250">
        <v>55</v>
      </c>
      <c r="H14250">
        <v>0</v>
      </c>
      <c r="I14250">
        <v>0</v>
      </c>
      <c r="J14250">
        <v>3</v>
      </c>
      <c r="K14250">
        <v>3</v>
      </c>
      <c r="L14250" t="s">
        <v>28</v>
      </c>
      <c r="M14250" t="s">
        <v>640</v>
      </c>
      <c r="N14250" t="s">
        <v>177</v>
      </c>
      <c r="O14250" t="s">
        <v>22</v>
      </c>
      <c r="P14250" t="s">
        <v>23</v>
      </c>
      <c r="Q14250" t="s">
        <v>30</v>
      </c>
    </row>
    <row r="14251" spans="1:17" x14ac:dyDescent="0.2">
      <c r="A14251" s="2">
        <v>40777</v>
      </c>
      <c r="B14251" t="s">
        <v>405</v>
      </c>
      <c r="C14251" t="s">
        <v>46</v>
      </c>
      <c r="D14251" t="s">
        <v>36</v>
      </c>
      <c r="E14251" t="s">
        <v>36</v>
      </c>
      <c r="F14251">
        <v>184</v>
      </c>
      <c r="G14251">
        <v>169</v>
      </c>
      <c r="H14251">
        <v>0</v>
      </c>
      <c r="I14251">
        <v>0</v>
      </c>
      <c r="J14251">
        <v>0</v>
      </c>
      <c r="K14251">
        <v>1</v>
      </c>
      <c r="L14251" t="s">
        <v>28</v>
      </c>
      <c r="M14251" t="s">
        <v>406</v>
      </c>
      <c r="N14251" t="s">
        <v>405</v>
      </c>
      <c r="O14251" t="s">
        <v>22</v>
      </c>
      <c r="P14251" t="s">
        <v>23</v>
      </c>
      <c r="Q14251" t="s">
        <v>41</v>
      </c>
    </row>
    <row r="14252" spans="1:17" x14ac:dyDescent="0.2">
      <c r="A14252" s="2">
        <v>40779</v>
      </c>
      <c r="B14252" t="s">
        <v>233</v>
      </c>
      <c r="C14252" t="s">
        <v>388</v>
      </c>
      <c r="D14252" t="s">
        <v>19</v>
      </c>
      <c r="E14252" t="s">
        <v>115</v>
      </c>
      <c r="F14252">
        <v>114</v>
      </c>
      <c r="G14252">
        <v>158</v>
      </c>
      <c r="H14252">
        <v>260</v>
      </c>
      <c r="I14252">
        <v>112</v>
      </c>
      <c r="J14252">
        <v>2</v>
      </c>
      <c r="K14252">
        <v>1</v>
      </c>
      <c r="L14252" t="s">
        <v>28</v>
      </c>
      <c r="M14252" t="s">
        <v>1328</v>
      </c>
      <c r="N14252" t="s">
        <v>233</v>
      </c>
      <c r="O14252" t="s">
        <v>22</v>
      </c>
      <c r="P14252" t="s">
        <v>23</v>
      </c>
      <c r="Q14252" t="s">
        <v>24</v>
      </c>
    </row>
    <row r="14253" spans="1:17" x14ac:dyDescent="0.2">
      <c r="A14253" s="2">
        <v>40779</v>
      </c>
      <c r="B14253" t="s">
        <v>114</v>
      </c>
      <c r="C14253" t="s">
        <v>443</v>
      </c>
      <c r="D14253" t="s">
        <v>115</v>
      </c>
      <c r="E14253" t="s">
        <v>115</v>
      </c>
      <c r="F14253">
        <v>120</v>
      </c>
      <c r="G14253">
        <v>129</v>
      </c>
      <c r="H14253">
        <v>245</v>
      </c>
      <c r="I14253">
        <v>208</v>
      </c>
      <c r="J14253">
        <v>0</v>
      </c>
      <c r="K14253">
        <v>0</v>
      </c>
      <c r="L14253" t="s">
        <v>28</v>
      </c>
      <c r="M14253" t="s">
        <v>226</v>
      </c>
      <c r="N14253" t="s">
        <v>114</v>
      </c>
      <c r="O14253" t="s">
        <v>22</v>
      </c>
      <c r="P14253" t="s">
        <v>23</v>
      </c>
      <c r="Q14253" t="s">
        <v>30</v>
      </c>
    </row>
    <row r="14254" spans="1:17" x14ac:dyDescent="0.2">
      <c r="A14254" s="2">
        <v>40780</v>
      </c>
      <c r="B14254" t="s">
        <v>176</v>
      </c>
      <c r="C14254" t="s">
        <v>166</v>
      </c>
      <c r="D14254" t="s">
        <v>115</v>
      </c>
      <c r="E14254" t="s">
        <v>115</v>
      </c>
      <c r="F14254">
        <v>108</v>
      </c>
      <c r="G14254">
        <v>88</v>
      </c>
      <c r="H14254">
        <v>298</v>
      </c>
      <c r="I14254">
        <v>364</v>
      </c>
      <c r="J14254">
        <v>3</v>
      </c>
      <c r="K14254">
        <v>1</v>
      </c>
      <c r="L14254" t="s">
        <v>28</v>
      </c>
      <c r="M14254" t="s">
        <v>178</v>
      </c>
      <c r="N14254" t="s">
        <v>176</v>
      </c>
      <c r="O14254" t="s">
        <v>22</v>
      </c>
      <c r="P14254" t="s">
        <v>23</v>
      </c>
      <c r="Q14254" t="s">
        <v>24</v>
      </c>
    </row>
    <row r="14255" spans="1:17" x14ac:dyDescent="0.2">
      <c r="A14255" s="2">
        <v>40781</v>
      </c>
      <c r="B14255" t="s">
        <v>402</v>
      </c>
      <c r="C14255" t="s">
        <v>380</v>
      </c>
      <c r="D14255" t="s">
        <v>115</v>
      </c>
      <c r="E14255" t="s">
        <v>36</v>
      </c>
      <c r="F14255">
        <v>101</v>
      </c>
      <c r="G14255">
        <v>98</v>
      </c>
      <c r="H14255">
        <v>325</v>
      </c>
      <c r="I14255">
        <v>328</v>
      </c>
      <c r="J14255">
        <v>1</v>
      </c>
      <c r="K14255">
        <v>0</v>
      </c>
      <c r="L14255" t="s">
        <v>28</v>
      </c>
      <c r="M14255" t="s">
        <v>1002</v>
      </c>
      <c r="N14255" t="s">
        <v>402</v>
      </c>
      <c r="O14255" t="s">
        <v>22</v>
      </c>
      <c r="P14255" t="s">
        <v>23</v>
      </c>
      <c r="Q14255" t="s">
        <v>24</v>
      </c>
    </row>
    <row r="14256" spans="1:17" x14ac:dyDescent="0.2">
      <c r="A14256" s="2">
        <v>40782</v>
      </c>
      <c r="B14256" t="s">
        <v>267</v>
      </c>
      <c r="C14256" t="s">
        <v>890</v>
      </c>
      <c r="D14256" t="s">
        <v>36</v>
      </c>
      <c r="E14256" t="s">
        <v>36</v>
      </c>
      <c r="F14256">
        <v>96</v>
      </c>
      <c r="G14256">
        <v>127</v>
      </c>
      <c r="H14256">
        <v>338</v>
      </c>
      <c r="I14256">
        <v>221</v>
      </c>
      <c r="J14256">
        <v>1</v>
      </c>
      <c r="K14256">
        <v>2</v>
      </c>
      <c r="L14256" t="s">
        <v>28</v>
      </c>
      <c r="M14256" t="s">
        <v>1362</v>
      </c>
      <c r="N14256" t="s">
        <v>267</v>
      </c>
      <c r="O14256" t="s">
        <v>22</v>
      </c>
      <c r="P14256" t="s">
        <v>23</v>
      </c>
      <c r="Q14256" t="s">
        <v>41</v>
      </c>
    </row>
    <row r="14257" spans="1:17" x14ac:dyDescent="0.2">
      <c r="A14257" s="2">
        <v>40782</v>
      </c>
      <c r="B14257" t="s">
        <v>204</v>
      </c>
      <c r="C14257" t="s">
        <v>203</v>
      </c>
      <c r="D14257" t="s">
        <v>57</v>
      </c>
      <c r="E14257" t="s">
        <v>57</v>
      </c>
      <c r="F14257">
        <v>141</v>
      </c>
      <c r="G14257">
        <v>183</v>
      </c>
      <c r="H14257">
        <v>179</v>
      </c>
      <c r="I14257">
        <v>56</v>
      </c>
      <c r="J14257">
        <v>3</v>
      </c>
      <c r="K14257">
        <v>0</v>
      </c>
      <c r="L14257" t="s">
        <v>1493</v>
      </c>
      <c r="M14257" t="s">
        <v>1494</v>
      </c>
      <c r="N14257" t="s">
        <v>1273</v>
      </c>
      <c r="O14257" t="s">
        <v>122</v>
      </c>
      <c r="P14257" t="s">
        <v>23</v>
      </c>
      <c r="Q14257" t="s">
        <v>24</v>
      </c>
    </row>
    <row r="14258" spans="1:17" x14ac:dyDescent="0.2">
      <c r="A14258" s="2">
        <v>40782</v>
      </c>
      <c r="B14258" t="s">
        <v>177</v>
      </c>
      <c r="C14258" t="s">
        <v>363</v>
      </c>
      <c r="D14258" t="s">
        <v>115</v>
      </c>
      <c r="E14258" t="s">
        <v>115</v>
      </c>
      <c r="F14258">
        <v>92</v>
      </c>
      <c r="G14258">
        <v>131</v>
      </c>
      <c r="H14258">
        <v>348</v>
      </c>
      <c r="I14258">
        <v>207</v>
      </c>
      <c r="J14258">
        <v>1</v>
      </c>
      <c r="K14258">
        <v>0</v>
      </c>
      <c r="L14258" t="s">
        <v>28</v>
      </c>
      <c r="M14258" t="s">
        <v>640</v>
      </c>
      <c r="N14258" t="s">
        <v>177</v>
      </c>
      <c r="O14258" t="s">
        <v>22</v>
      </c>
      <c r="P14258" t="s">
        <v>23</v>
      </c>
      <c r="Q14258" t="s">
        <v>24</v>
      </c>
    </row>
    <row r="14259" spans="1:17" x14ac:dyDescent="0.2">
      <c r="A14259" s="2">
        <v>40782</v>
      </c>
      <c r="B14259" t="s">
        <v>1273</v>
      </c>
      <c r="C14259" t="s">
        <v>355</v>
      </c>
      <c r="D14259" t="s">
        <v>57</v>
      </c>
      <c r="E14259" t="s">
        <v>57</v>
      </c>
      <c r="F14259">
        <v>165</v>
      </c>
      <c r="G14259">
        <v>162</v>
      </c>
      <c r="H14259">
        <v>104</v>
      </c>
      <c r="I14259">
        <v>104</v>
      </c>
      <c r="J14259">
        <v>5</v>
      </c>
      <c r="K14259">
        <v>0</v>
      </c>
      <c r="L14259" t="s">
        <v>1493</v>
      </c>
      <c r="M14259" t="s">
        <v>1274</v>
      </c>
      <c r="N14259" t="s">
        <v>1273</v>
      </c>
      <c r="O14259" t="s">
        <v>22</v>
      </c>
      <c r="P14259" t="s">
        <v>23</v>
      </c>
      <c r="Q14259" t="s">
        <v>24</v>
      </c>
    </row>
    <row r="14260" spans="1:17" x14ac:dyDescent="0.2">
      <c r="A14260" s="2">
        <v>40782</v>
      </c>
      <c r="B14260" t="s">
        <v>239</v>
      </c>
      <c r="C14260" t="s">
        <v>301</v>
      </c>
      <c r="D14260" t="s">
        <v>115</v>
      </c>
      <c r="E14260" t="s">
        <v>115</v>
      </c>
      <c r="F14260">
        <v>103</v>
      </c>
      <c r="G14260">
        <v>95</v>
      </c>
      <c r="H14260">
        <v>311</v>
      </c>
      <c r="I14260">
        <v>340</v>
      </c>
      <c r="J14260">
        <v>1</v>
      </c>
      <c r="K14260">
        <v>0</v>
      </c>
      <c r="L14260" t="s">
        <v>28</v>
      </c>
      <c r="M14260" t="s">
        <v>240</v>
      </c>
      <c r="N14260" t="s">
        <v>239</v>
      </c>
      <c r="O14260" t="s">
        <v>22</v>
      </c>
      <c r="P14260" t="s">
        <v>23</v>
      </c>
      <c r="Q14260" t="s">
        <v>24</v>
      </c>
    </row>
    <row r="14261" spans="1:17" x14ac:dyDescent="0.2">
      <c r="A14261" s="2">
        <v>40782</v>
      </c>
      <c r="B14261" t="s">
        <v>655</v>
      </c>
      <c r="C14261" t="s">
        <v>812</v>
      </c>
      <c r="D14261" t="s">
        <v>57</v>
      </c>
      <c r="E14261" t="s">
        <v>57</v>
      </c>
      <c r="F14261">
        <v>203</v>
      </c>
      <c r="G14261">
        <v>197</v>
      </c>
      <c r="H14261">
        <v>0</v>
      </c>
      <c r="I14261">
        <v>10</v>
      </c>
      <c r="J14261">
        <v>4</v>
      </c>
      <c r="K14261">
        <v>0</v>
      </c>
      <c r="L14261" t="s">
        <v>1493</v>
      </c>
      <c r="M14261" t="s">
        <v>1494</v>
      </c>
      <c r="N14261" t="s">
        <v>1273</v>
      </c>
      <c r="O14261" t="s">
        <v>122</v>
      </c>
      <c r="P14261" t="s">
        <v>23</v>
      </c>
      <c r="Q14261" t="s">
        <v>24</v>
      </c>
    </row>
    <row r="14262" spans="1:17" x14ac:dyDescent="0.2">
      <c r="A14262" s="2">
        <v>40782</v>
      </c>
      <c r="B14262" t="s">
        <v>354</v>
      </c>
      <c r="C14262" t="s">
        <v>889</v>
      </c>
      <c r="D14262" t="s">
        <v>57</v>
      </c>
      <c r="E14262" t="s">
        <v>115</v>
      </c>
      <c r="F14262">
        <v>177</v>
      </c>
      <c r="G14262">
        <v>197</v>
      </c>
      <c r="H14262">
        <v>78</v>
      </c>
      <c r="I14262">
        <v>10</v>
      </c>
      <c r="J14262">
        <v>7</v>
      </c>
      <c r="K14262">
        <v>0</v>
      </c>
      <c r="L14262" t="s">
        <v>1493</v>
      </c>
      <c r="M14262" t="s">
        <v>1274</v>
      </c>
      <c r="N14262" t="s">
        <v>1273</v>
      </c>
      <c r="O14262" t="s">
        <v>122</v>
      </c>
      <c r="P14262" t="s">
        <v>23</v>
      </c>
      <c r="Q14262" t="s">
        <v>24</v>
      </c>
    </row>
    <row r="14263" spans="1:17" x14ac:dyDescent="0.2">
      <c r="A14263" s="2">
        <v>40783</v>
      </c>
      <c r="B14263" t="s">
        <v>481</v>
      </c>
      <c r="C14263" t="s">
        <v>512</v>
      </c>
      <c r="D14263" t="s">
        <v>27</v>
      </c>
      <c r="E14263" t="s">
        <v>27</v>
      </c>
      <c r="F14263">
        <v>106</v>
      </c>
      <c r="G14263">
        <v>158</v>
      </c>
      <c r="H14263">
        <v>307</v>
      </c>
      <c r="I14263">
        <v>111</v>
      </c>
      <c r="J14263">
        <v>2</v>
      </c>
      <c r="K14263">
        <v>2</v>
      </c>
      <c r="L14263" t="s">
        <v>28</v>
      </c>
      <c r="M14263" t="s">
        <v>1495</v>
      </c>
      <c r="N14263" t="s">
        <v>481</v>
      </c>
      <c r="O14263" t="s">
        <v>22</v>
      </c>
      <c r="P14263" t="s">
        <v>23</v>
      </c>
      <c r="Q14263" t="s">
        <v>30</v>
      </c>
    </row>
    <row r="14264" spans="1:17" x14ac:dyDescent="0.2">
      <c r="A14264" s="2">
        <v>40785</v>
      </c>
      <c r="B14264" t="s">
        <v>933</v>
      </c>
      <c r="C14264" t="s">
        <v>354</v>
      </c>
      <c r="D14264" t="s">
        <v>57</v>
      </c>
      <c r="E14264" t="s">
        <v>57</v>
      </c>
      <c r="F14264">
        <v>203</v>
      </c>
      <c r="G14264">
        <v>177</v>
      </c>
      <c r="H14264">
        <v>0</v>
      </c>
      <c r="I14264">
        <v>78</v>
      </c>
      <c r="J14264">
        <v>0</v>
      </c>
      <c r="K14264">
        <v>4</v>
      </c>
      <c r="L14264" t="s">
        <v>1493</v>
      </c>
      <c r="M14264" t="s">
        <v>1274</v>
      </c>
      <c r="N14264" t="s">
        <v>1273</v>
      </c>
      <c r="O14264" t="s">
        <v>122</v>
      </c>
      <c r="P14264" t="s">
        <v>23</v>
      </c>
      <c r="Q14264" t="s">
        <v>41</v>
      </c>
    </row>
    <row r="14265" spans="1:17" x14ac:dyDescent="0.2">
      <c r="A14265" s="2">
        <v>40785</v>
      </c>
      <c r="B14265" t="s">
        <v>1273</v>
      </c>
      <c r="C14265" t="s">
        <v>889</v>
      </c>
      <c r="D14265" t="s">
        <v>57</v>
      </c>
      <c r="E14265" t="s">
        <v>115</v>
      </c>
      <c r="F14265">
        <v>165</v>
      </c>
      <c r="G14265">
        <v>197</v>
      </c>
      <c r="H14265">
        <v>104</v>
      </c>
      <c r="I14265">
        <v>10</v>
      </c>
      <c r="J14265">
        <v>9</v>
      </c>
      <c r="K14265">
        <v>0</v>
      </c>
      <c r="L14265" t="s">
        <v>1493</v>
      </c>
      <c r="M14265" t="s">
        <v>1274</v>
      </c>
      <c r="N14265" t="s">
        <v>1273</v>
      </c>
      <c r="O14265" t="s">
        <v>22</v>
      </c>
      <c r="P14265" t="s">
        <v>23</v>
      </c>
      <c r="Q14265" t="s">
        <v>24</v>
      </c>
    </row>
    <row r="14266" spans="1:17" x14ac:dyDescent="0.2">
      <c r="A14266" s="2">
        <v>40785</v>
      </c>
      <c r="B14266" t="s">
        <v>203</v>
      </c>
      <c r="C14266" t="s">
        <v>812</v>
      </c>
      <c r="D14266" t="s">
        <v>57</v>
      </c>
      <c r="E14266" t="s">
        <v>57</v>
      </c>
      <c r="F14266">
        <v>183</v>
      </c>
      <c r="G14266">
        <v>197</v>
      </c>
      <c r="H14266">
        <v>56</v>
      </c>
      <c r="I14266">
        <v>10</v>
      </c>
      <c r="J14266">
        <v>7</v>
      </c>
      <c r="K14266">
        <v>0</v>
      </c>
      <c r="L14266" t="s">
        <v>1493</v>
      </c>
      <c r="M14266" t="s">
        <v>1494</v>
      </c>
      <c r="N14266" t="s">
        <v>1273</v>
      </c>
      <c r="O14266" t="s">
        <v>122</v>
      </c>
      <c r="P14266" t="s">
        <v>23</v>
      </c>
      <c r="Q14266" t="s">
        <v>24</v>
      </c>
    </row>
    <row r="14267" spans="1:17" x14ac:dyDescent="0.2">
      <c r="A14267" s="2">
        <v>40787</v>
      </c>
      <c r="B14267" t="s">
        <v>933</v>
      </c>
      <c r="C14267" t="s">
        <v>889</v>
      </c>
      <c r="D14267" t="s">
        <v>57</v>
      </c>
      <c r="E14267" t="s">
        <v>115</v>
      </c>
      <c r="F14267">
        <v>203</v>
      </c>
      <c r="G14267">
        <v>197</v>
      </c>
      <c r="H14267">
        <v>0</v>
      </c>
      <c r="I14267">
        <v>10</v>
      </c>
      <c r="J14267">
        <v>0</v>
      </c>
      <c r="K14267">
        <v>2</v>
      </c>
      <c r="L14267" t="s">
        <v>1493</v>
      </c>
      <c r="M14267" t="s">
        <v>1274</v>
      </c>
      <c r="N14267" t="s">
        <v>1273</v>
      </c>
      <c r="O14267" t="s">
        <v>122</v>
      </c>
      <c r="P14267" t="s">
        <v>23</v>
      </c>
      <c r="Q14267" t="s">
        <v>41</v>
      </c>
    </row>
    <row r="14268" spans="1:17" x14ac:dyDescent="0.2">
      <c r="A14268" s="2">
        <v>40787</v>
      </c>
      <c r="B14268" t="s">
        <v>203</v>
      </c>
      <c r="C14268" t="s">
        <v>655</v>
      </c>
      <c r="D14268" t="s">
        <v>57</v>
      </c>
      <c r="E14268" t="s">
        <v>57</v>
      </c>
      <c r="F14268">
        <v>183</v>
      </c>
      <c r="G14268">
        <v>203</v>
      </c>
      <c r="H14268">
        <v>56</v>
      </c>
      <c r="I14268">
        <v>0</v>
      </c>
      <c r="J14268">
        <v>1</v>
      </c>
      <c r="K14268">
        <v>1</v>
      </c>
      <c r="L14268" t="s">
        <v>1493</v>
      </c>
      <c r="M14268" t="s">
        <v>1494</v>
      </c>
      <c r="N14268" t="s">
        <v>1273</v>
      </c>
      <c r="O14268" t="s">
        <v>122</v>
      </c>
      <c r="P14268" t="s">
        <v>23</v>
      </c>
      <c r="Q14268" t="s">
        <v>30</v>
      </c>
    </row>
    <row r="14269" spans="1:17" x14ac:dyDescent="0.2">
      <c r="A14269" s="2">
        <v>40787</v>
      </c>
      <c r="B14269" t="s">
        <v>355</v>
      </c>
      <c r="C14269" t="s">
        <v>354</v>
      </c>
      <c r="D14269" t="s">
        <v>57</v>
      </c>
      <c r="E14269" t="s">
        <v>57</v>
      </c>
      <c r="F14269">
        <v>162</v>
      </c>
      <c r="G14269">
        <v>177</v>
      </c>
      <c r="H14269">
        <v>104</v>
      </c>
      <c r="I14269">
        <v>78</v>
      </c>
      <c r="J14269">
        <v>1</v>
      </c>
      <c r="K14269">
        <v>0</v>
      </c>
      <c r="L14269" t="s">
        <v>1493</v>
      </c>
      <c r="M14269" t="s">
        <v>1274</v>
      </c>
      <c r="N14269" t="s">
        <v>1273</v>
      </c>
      <c r="O14269" t="s">
        <v>122</v>
      </c>
      <c r="P14269" t="s">
        <v>23</v>
      </c>
      <c r="Q14269" t="s">
        <v>24</v>
      </c>
    </row>
    <row r="14270" spans="1:17" x14ac:dyDescent="0.2">
      <c r="A14270" s="2">
        <v>40788</v>
      </c>
      <c r="B14270" t="s">
        <v>85</v>
      </c>
      <c r="C14270" t="s">
        <v>67</v>
      </c>
      <c r="D14270" t="s">
        <v>50</v>
      </c>
      <c r="E14270" t="s">
        <v>50</v>
      </c>
      <c r="F14270">
        <v>57</v>
      </c>
      <c r="G14270">
        <v>15</v>
      </c>
      <c r="H14270">
        <v>546</v>
      </c>
      <c r="I14270">
        <v>918</v>
      </c>
      <c r="J14270">
        <v>1</v>
      </c>
      <c r="K14270">
        <v>2</v>
      </c>
      <c r="L14270" t="s">
        <v>291</v>
      </c>
      <c r="M14270" t="s">
        <v>86</v>
      </c>
      <c r="N14270" t="s">
        <v>85</v>
      </c>
      <c r="O14270" t="s">
        <v>22</v>
      </c>
      <c r="P14270" t="s">
        <v>23</v>
      </c>
      <c r="Q14270" t="s">
        <v>41</v>
      </c>
    </row>
    <row r="14271" spans="1:17" x14ac:dyDescent="0.2">
      <c r="A14271" s="2">
        <v>40788</v>
      </c>
      <c r="B14271" t="s">
        <v>737</v>
      </c>
      <c r="C14271" t="s">
        <v>286</v>
      </c>
      <c r="D14271" t="s">
        <v>50</v>
      </c>
      <c r="E14271" t="s">
        <v>50</v>
      </c>
      <c r="F14271">
        <v>203</v>
      </c>
      <c r="G14271">
        <v>71</v>
      </c>
      <c r="H14271">
        <v>0</v>
      </c>
      <c r="I14271">
        <v>455</v>
      </c>
      <c r="J14271">
        <v>0</v>
      </c>
      <c r="K14271">
        <v>3</v>
      </c>
      <c r="L14271" t="s">
        <v>291</v>
      </c>
      <c r="M14271" t="s">
        <v>819</v>
      </c>
      <c r="N14271" t="s">
        <v>737</v>
      </c>
      <c r="O14271" t="s">
        <v>22</v>
      </c>
      <c r="P14271" t="s">
        <v>23</v>
      </c>
      <c r="Q14271" t="s">
        <v>41</v>
      </c>
    </row>
    <row r="14272" spans="1:17" x14ac:dyDescent="0.2">
      <c r="A14272" s="2">
        <v>40788</v>
      </c>
      <c r="B14272" t="s">
        <v>481</v>
      </c>
      <c r="C14272" t="s">
        <v>1491</v>
      </c>
      <c r="D14272" t="s">
        <v>27</v>
      </c>
      <c r="E14272" t="s">
        <v>27</v>
      </c>
      <c r="F14272">
        <v>106</v>
      </c>
      <c r="G14272">
        <v>166</v>
      </c>
      <c r="H14272">
        <v>307</v>
      </c>
      <c r="I14272">
        <v>103</v>
      </c>
      <c r="J14272">
        <v>5</v>
      </c>
      <c r="K14272">
        <v>2</v>
      </c>
      <c r="L14272" t="s">
        <v>20</v>
      </c>
      <c r="M14272" t="s">
        <v>486</v>
      </c>
      <c r="N14272" t="s">
        <v>481</v>
      </c>
      <c r="O14272" t="s">
        <v>22</v>
      </c>
      <c r="P14272" t="s">
        <v>23</v>
      </c>
      <c r="Q14272" t="s">
        <v>24</v>
      </c>
    </row>
    <row r="14273" spans="1:17" x14ac:dyDescent="0.2">
      <c r="A14273" s="2">
        <v>40788</v>
      </c>
      <c r="B14273" t="s">
        <v>39</v>
      </c>
      <c r="C14273" t="s">
        <v>32</v>
      </c>
      <c r="D14273" t="s">
        <v>19</v>
      </c>
      <c r="E14273" t="s">
        <v>19</v>
      </c>
      <c r="F14273">
        <v>9</v>
      </c>
      <c r="G14273">
        <v>44</v>
      </c>
      <c r="H14273">
        <v>1016</v>
      </c>
      <c r="I14273">
        <v>615</v>
      </c>
      <c r="J14273">
        <v>1</v>
      </c>
      <c r="K14273">
        <v>0</v>
      </c>
      <c r="L14273" t="s">
        <v>28</v>
      </c>
      <c r="M14273" t="s">
        <v>451</v>
      </c>
      <c r="N14273" t="s">
        <v>388</v>
      </c>
      <c r="O14273" t="s">
        <v>122</v>
      </c>
      <c r="P14273" t="s">
        <v>23</v>
      </c>
      <c r="Q14273" t="s">
        <v>24</v>
      </c>
    </row>
    <row r="14274" spans="1:17" x14ac:dyDescent="0.2">
      <c r="A14274" s="2">
        <v>40788</v>
      </c>
      <c r="B14274" t="s">
        <v>55</v>
      </c>
      <c r="C14274" t="s">
        <v>114</v>
      </c>
      <c r="D14274" t="s">
        <v>57</v>
      </c>
      <c r="E14274" t="s">
        <v>115</v>
      </c>
      <c r="F14274">
        <v>22</v>
      </c>
      <c r="G14274">
        <v>120</v>
      </c>
      <c r="H14274">
        <v>837</v>
      </c>
      <c r="I14274">
        <v>245</v>
      </c>
      <c r="J14274">
        <v>2</v>
      </c>
      <c r="K14274">
        <v>1</v>
      </c>
      <c r="L14274" t="s">
        <v>20</v>
      </c>
      <c r="M14274" t="s">
        <v>581</v>
      </c>
      <c r="N14274" t="s">
        <v>55</v>
      </c>
      <c r="O14274" t="s">
        <v>22</v>
      </c>
      <c r="P14274" t="s">
        <v>23</v>
      </c>
      <c r="Q14274" t="s">
        <v>24</v>
      </c>
    </row>
    <row r="14275" spans="1:17" x14ac:dyDescent="0.2">
      <c r="A14275" s="2">
        <v>40788</v>
      </c>
      <c r="B14275" t="s">
        <v>386</v>
      </c>
      <c r="C14275" t="s">
        <v>147</v>
      </c>
      <c r="D14275" t="s">
        <v>50</v>
      </c>
      <c r="E14275" t="s">
        <v>50</v>
      </c>
      <c r="F14275">
        <v>112</v>
      </c>
      <c r="G14275">
        <v>37</v>
      </c>
      <c r="H14275">
        <v>271</v>
      </c>
      <c r="I14275">
        <v>674</v>
      </c>
      <c r="J14275">
        <v>1</v>
      </c>
      <c r="K14275">
        <v>1</v>
      </c>
      <c r="L14275" t="s">
        <v>291</v>
      </c>
      <c r="M14275" t="s">
        <v>595</v>
      </c>
      <c r="N14275" t="s">
        <v>386</v>
      </c>
      <c r="O14275" t="s">
        <v>22</v>
      </c>
      <c r="P14275" t="s">
        <v>23</v>
      </c>
      <c r="Q14275" t="s">
        <v>30</v>
      </c>
    </row>
    <row r="14276" spans="1:17" x14ac:dyDescent="0.2">
      <c r="A14276" s="2">
        <v>40788</v>
      </c>
      <c r="B14276" t="s">
        <v>402</v>
      </c>
      <c r="C14276" t="s">
        <v>166</v>
      </c>
      <c r="D14276" t="s">
        <v>115</v>
      </c>
      <c r="E14276" t="s">
        <v>115</v>
      </c>
      <c r="F14276">
        <v>101</v>
      </c>
      <c r="G14276">
        <v>88</v>
      </c>
      <c r="H14276">
        <v>325</v>
      </c>
      <c r="I14276">
        <v>364</v>
      </c>
      <c r="J14276">
        <v>0</v>
      </c>
      <c r="K14276">
        <v>0</v>
      </c>
      <c r="L14276" t="s">
        <v>20</v>
      </c>
      <c r="M14276" t="s">
        <v>1002</v>
      </c>
      <c r="N14276" t="s">
        <v>402</v>
      </c>
      <c r="O14276" t="s">
        <v>22</v>
      </c>
      <c r="P14276" t="s">
        <v>23</v>
      </c>
      <c r="Q14276" t="s">
        <v>30</v>
      </c>
    </row>
    <row r="14277" spans="1:17" x14ac:dyDescent="0.2">
      <c r="A14277" s="2">
        <v>40788</v>
      </c>
      <c r="B14277" t="s">
        <v>317</v>
      </c>
      <c r="C14277" t="s">
        <v>646</v>
      </c>
      <c r="D14277" t="s">
        <v>50</v>
      </c>
      <c r="E14277" t="s">
        <v>50</v>
      </c>
      <c r="F14277">
        <v>41</v>
      </c>
      <c r="G14277">
        <v>39</v>
      </c>
      <c r="H14277">
        <v>645</v>
      </c>
      <c r="I14277">
        <v>655</v>
      </c>
      <c r="J14277">
        <v>0</v>
      </c>
      <c r="K14277">
        <v>2</v>
      </c>
      <c r="L14277" t="s">
        <v>291</v>
      </c>
      <c r="M14277" t="s">
        <v>394</v>
      </c>
      <c r="N14277" t="s">
        <v>317</v>
      </c>
      <c r="O14277" t="s">
        <v>22</v>
      </c>
      <c r="P14277" t="s">
        <v>23</v>
      </c>
      <c r="Q14277" t="s">
        <v>41</v>
      </c>
    </row>
    <row r="14278" spans="1:17" x14ac:dyDescent="0.2">
      <c r="A14278" s="2">
        <v>40788</v>
      </c>
      <c r="B14278" t="s">
        <v>87</v>
      </c>
      <c r="C14278" t="s">
        <v>89</v>
      </c>
      <c r="D14278" t="s">
        <v>50</v>
      </c>
      <c r="E14278" t="s">
        <v>50</v>
      </c>
      <c r="F14278">
        <v>51</v>
      </c>
      <c r="G14278">
        <v>4</v>
      </c>
      <c r="H14278">
        <v>585</v>
      </c>
      <c r="I14278">
        <v>1176</v>
      </c>
      <c r="J14278">
        <v>0</v>
      </c>
      <c r="K14278">
        <v>3</v>
      </c>
      <c r="L14278" t="s">
        <v>291</v>
      </c>
      <c r="M14278" t="s">
        <v>88</v>
      </c>
      <c r="N14278" t="s">
        <v>87</v>
      </c>
      <c r="O14278" t="s">
        <v>22</v>
      </c>
      <c r="P14278" t="s">
        <v>23</v>
      </c>
      <c r="Q14278" t="s">
        <v>41</v>
      </c>
    </row>
    <row r="14279" spans="1:17" x14ac:dyDescent="0.2">
      <c r="A14279" s="2">
        <v>40788</v>
      </c>
      <c r="B14279" t="s">
        <v>56</v>
      </c>
      <c r="C14279" t="s">
        <v>456</v>
      </c>
      <c r="D14279" t="s">
        <v>27</v>
      </c>
      <c r="E14279" t="s">
        <v>27</v>
      </c>
      <c r="F14279">
        <v>102</v>
      </c>
      <c r="G14279">
        <v>184</v>
      </c>
      <c r="H14279">
        <v>319</v>
      </c>
      <c r="I14279">
        <v>54</v>
      </c>
      <c r="J14279">
        <v>4</v>
      </c>
      <c r="K14279">
        <v>1</v>
      </c>
      <c r="L14279" t="s">
        <v>20</v>
      </c>
      <c r="M14279" t="s">
        <v>343</v>
      </c>
      <c r="N14279" t="s">
        <v>56</v>
      </c>
      <c r="O14279" t="s">
        <v>22</v>
      </c>
      <c r="P14279" t="s">
        <v>23</v>
      </c>
      <c r="Q14279" t="s">
        <v>24</v>
      </c>
    </row>
    <row r="14280" spans="1:17" x14ac:dyDescent="0.2">
      <c r="A14280" s="2">
        <v>40788</v>
      </c>
      <c r="B14280" t="s">
        <v>182</v>
      </c>
      <c r="C14280" t="s">
        <v>443</v>
      </c>
      <c r="D14280" t="s">
        <v>115</v>
      </c>
      <c r="E14280" t="s">
        <v>115</v>
      </c>
      <c r="F14280">
        <v>69</v>
      </c>
      <c r="G14280">
        <v>129</v>
      </c>
      <c r="H14280">
        <v>463</v>
      </c>
      <c r="I14280">
        <v>208</v>
      </c>
      <c r="J14280">
        <v>2</v>
      </c>
      <c r="K14280">
        <v>1</v>
      </c>
      <c r="L14280" t="s">
        <v>20</v>
      </c>
      <c r="M14280" t="s">
        <v>686</v>
      </c>
      <c r="N14280" t="s">
        <v>182</v>
      </c>
      <c r="O14280" t="s">
        <v>22</v>
      </c>
      <c r="P14280" t="s">
        <v>23</v>
      </c>
      <c r="Q14280" t="s">
        <v>24</v>
      </c>
    </row>
    <row r="14281" spans="1:17" x14ac:dyDescent="0.2">
      <c r="A14281" s="2">
        <v>40788</v>
      </c>
      <c r="B14281" t="s">
        <v>145</v>
      </c>
      <c r="C14281" t="s">
        <v>82</v>
      </c>
      <c r="D14281" t="s">
        <v>50</v>
      </c>
      <c r="E14281" t="s">
        <v>50</v>
      </c>
      <c r="F14281">
        <v>76</v>
      </c>
      <c r="G14281">
        <v>8</v>
      </c>
      <c r="H14281">
        <v>426</v>
      </c>
      <c r="I14281">
        <v>1059</v>
      </c>
      <c r="J14281">
        <v>0</v>
      </c>
      <c r="K14281">
        <v>4</v>
      </c>
      <c r="L14281" t="s">
        <v>291</v>
      </c>
      <c r="M14281" t="s">
        <v>435</v>
      </c>
      <c r="N14281" t="s">
        <v>145</v>
      </c>
      <c r="O14281" t="s">
        <v>22</v>
      </c>
      <c r="P14281" t="s">
        <v>23</v>
      </c>
      <c r="Q14281" t="s">
        <v>41</v>
      </c>
    </row>
    <row r="14282" spans="1:17" x14ac:dyDescent="0.2">
      <c r="A14282" s="2">
        <v>40788</v>
      </c>
      <c r="B14282" t="s">
        <v>549</v>
      </c>
      <c r="C14282" t="s">
        <v>532</v>
      </c>
      <c r="D14282" t="s">
        <v>27</v>
      </c>
      <c r="E14282" t="s">
        <v>27</v>
      </c>
      <c r="F14282">
        <v>136</v>
      </c>
      <c r="G14282">
        <v>179</v>
      </c>
      <c r="H14282">
        <v>193</v>
      </c>
      <c r="I14282">
        <v>74</v>
      </c>
      <c r="J14282">
        <v>0</v>
      </c>
      <c r="K14282">
        <v>2</v>
      </c>
      <c r="L14282" t="s">
        <v>20</v>
      </c>
      <c r="M14282" t="s">
        <v>551</v>
      </c>
      <c r="N14282" t="s">
        <v>549</v>
      </c>
      <c r="O14282" t="s">
        <v>22</v>
      </c>
      <c r="P14282" t="s">
        <v>23</v>
      </c>
      <c r="Q14282" t="s">
        <v>41</v>
      </c>
    </row>
    <row r="14283" spans="1:17" x14ac:dyDescent="0.2">
      <c r="A14283" s="2">
        <v>40788</v>
      </c>
      <c r="B14283" t="s">
        <v>31</v>
      </c>
      <c r="C14283" t="s">
        <v>185</v>
      </c>
      <c r="D14283" t="s">
        <v>19</v>
      </c>
      <c r="E14283" t="s">
        <v>27</v>
      </c>
      <c r="F14283">
        <v>66</v>
      </c>
      <c r="G14283">
        <v>43</v>
      </c>
      <c r="H14283">
        <v>491</v>
      </c>
      <c r="I14283">
        <v>622</v>
      </c>
      <c r="J14283">
        <v>5</v>
      </c>
      <c r="K14283">
        <v>2</v>
      </c>
      <c r="L14283" t="s">
        <v>28</v>
      </c>
      <c r="M14283" t="s">
        <v>33</v>
      </c>
      <c r="N14283" t="s">
        <v>31</v>
      </c>
      <c r="O14283" t="s">
        <v>22</v>
      </c>
      <c r="P14283" t="s">
        <v>23</v>
      </c>
      <c r="Q14283" t="s">
        <v>24</v>
      </c>
    </row>
    <row r="14284" spans="1:17" x14ac:dyDescent="0.2">
      <c r="A14284" s="2">
        <v>40788</v>
      </c>
      <c r="B14284" t="s">
        <v>210</v>
      </c>
      <c r="C14284" t="s">
        <v>262</v>
      </c>
      <c r="D14284" t="s">
        <v>27</v>
      </c>
      <c r="E14284" t="s">
        <v>27</v>
      </c>
      <c r="F14284">
        <v>75</v>
      </c>
      <c r="G14284">
        <v>133</v>
      </c>
      <c r="H14284">
        <v>430</v>
      </c>
      <c r="I14284">
        <v>198</v>
      </c>
      <c r="J14284">
        <v>3</v>
      </c>
      <c r="K14284">
        <v>2</v>
      </c>
      <c r="L14284" t="s">
        <v>20</v>
      </c>
      <c r="M14284" t="s">
        <v>557</v>
      </c>
      <c r="N14284" t="s">
        <v>210</v>
      </c>
      <c r="O14284" t="s">
        <v>22</v>
      </c>
      <c r="P14284" t="s">
        <v>23</v>
      </c>
      <c r="Q14284" t="s">
        <v>24</v>
      </c>
    </row>
    <row r="14285" spans="1:17" x14ac:dyDescent="0.2">
      <c r="A14285" s="2">
        <v>40788</v>
      </c>
      <c r="B14285" t="s">
        <v>48</v>
      </c>
      <c r="C14285" t="s">
        <v>119</v>
      </c>
      <c r="D14285" t="s">
        <v>50</v>
      </c>
      <c r="E14285" t="s">
        <v>50</v>
      </c>
      <c r="F14285">
        <v>111</v>
      </c>
      <c r="G14285">
        <v>7</v>
      </c>
      <c r="H14285">
        <v>273</v>
      </c>
      <c r="I14285">
        <v>1109</v>
      </c>
      <c r="J14285">
        <v>0</v>
      </c>
      <c r="K14285">
        <v>1</v>
      </c>
      <c r="L14285" t="s">
        <v>291</v>
      </c>
      <c r="M14285" t="s">
        <v>866</v>
      </c>
      <c r="N14285" t="s">
        <v>48</v>
      </c>
      <c r="O14285" t="s">
        <v>22</v>
      </c>
      <c r="P14285" t="s">
        <v>23</v>
      </c>
      <c r="Q14285" t="s">
        <v>41</v>
      </c>
    </row>
    <row r="14286" spans="1:17" x14ac:dyDescent="0.2">
      <c r="A14286" s="2">
        <v>40788</v>
      </c>
      <c r="B14286" t="s">
        <v>70</v>
      </c>
      <c r="C14286" t="s">
        <v>384</v>
      </c>
      <c r="D14286" t="s">
        <v>50</v>
      </c>
      <c r="E14286" t="s">
        <v>50</v>
      </c>
      <c r="F14286">
        <v>79</v>
      </c>
      <c r="G14286">
        <v>88</v>
      </c>
      <c r="H14286">
        <v>415</v>
      </c>
      <c r="I14286">
        <v>364</v>
      </c>
      <c r="J14286">
        <v>4</v>
      </c>
      <c r="K14286">
        <v>1</v>
      </c>
      <c r="L14286" t="s">
        <v>291</v>
      </c>
      <c r="M14286" t="s">
        <v>383</v>
      </c>
      <c r="N14286" t="s">
        <v>70</v>
      </c>
      <c r="O14286" t="s">
        <v>22</v>
      </c>
      <c r="P14286" t="s">
        <v>23</v>
      </c>
      <c r="Q14286" t="s">
        <v>24</v>
      </c>
    </row>
    <row r="14287" spans="1:17" x14ac:dyDescent="0.2">
      <c r="A14287" s="2">
        <v>40788</v>
      </c>
      <c r="B14287" t="s">
        <v>345</v>
      </c>
      <c r="C14287" t="s">
        <v>101</v>
      </c>
      <c r="D14287" t="s">
        <v>50</v>
      </c>
      <c r="E14287" t="s">
        <v>50</v>
      </c>
      <c r="F14287">
        <v>63</v>
      </c>
      <c r="G14287">
        <v>84</v>
      </c>
      <c r="H14287">
        <v>521</v>
      </c>
      <c r="I14287">
        <v>387</v>
      </c>
      <c r="J14287">
        <v>0</v>
      </c>
      <c r="K14287">
        <v>1</v>
      </c>
      <c r="L14287" t="s">
        <v>291</v>
      </c>
      <c r="M14287" t="s">
        <v>360</v>
      </c>
      <c r="N14287" t="s">
        <v>345</v>
      </c>
      <c r="O14287" t="s">
        <v>22</v>
      </c>
      <c r="P14287" t="s">
        <v>23</v>
      </c>
      <c r="Q14287" t="s">
        <v>41</v>
      </c>
    </row>
    <row r="14288" spans="1:17" x14ac:dyDescent="0.2">
      <c r="A14288" s="2">
        <v>40788</v>
      </c>
      <c r="B14288" t="s">
        <v>129</v>
      </c>
      <c r="C14288" t="s">
        <v>69</v>
      </c>
      <c r="D14288" t="s">
        <v>50</v>
      </c>
      <c r="E14288" t="s">
        <v>50</v>
      </c>
      <c r="F14288">
        <v>3</v>
      </c>
      <c r="G14288">
        <v>68</v>
      </c>
      <c r="H14288">
        <v>1329</v>
      </c>
      <c r="I14288">
        <v>472</v>
      </c>
      <c r="J14288">
        <v>6</v>
      </c>
      <c r="K14288">
        <v>2</v>
      </c>
      <c r="L14288" t="s">
        <v>291</v>
      </c>
      <c r="M14288" t="s">
        <v>822</v>
      </c>
      <c r="N14288" t="s">
        <v>129</v>
      </c>
      <c r="O14288" t="s">
        <v>22</v>
      </c>
      <c r="P14288" t="s">
        <v>23</v>
      </c>
      <c r="Q14288" t="s">
        <v>24</v>
      </c>
    </row>
    <row r="14289" spans="1:17" x14ac:dyDescent="0.2">
      <c r="A14289" s="2">
        <v>40788</v>
      </c>
      <c r="B14289" t="s">
        <v>199</v>
      </c>
      <c r="C14289" t="s">
        <v>46</v>
      </c>
      <c r="D14289" t="s">
        <v>36</v>
      </c>
      <c r="E14289" t="s">
        <v>36</v>
      </c>
      <c r="F14289">
        <v>36</v>
      </c>
      <c r="G14289">
        <v>172</v>
      </c>
      <c r="H14289">
        <v>725</v>
      </c>
      <c r="I14289">
        <v>90</v>
      </c>
      <c r="J14289">
        <v>2</v>
      </c>
      <c r="K14289">
        <v>0</v>
      </c>
      <c r="L14289" t="s">
        <v>62</v>
      </c>
      <c r="M14289" t="s">
        <v>220</v>
      </c>
      <c r="N14289" t="s">
        <v>199</v>
      </c>
      <c r="O14289" t="s">
        <v>22</v>
      </c>
      <c r="P14289" t="s">
        <v>23</v>
      </c>
      <c r="Q14289" t="s">
        <v>24</v>
      </c>
    </row>
    <row r="14290" spans="1:17" x14ac:dyDescent="0.2">
      <c r="A14290" s="2">
        <v>40788</v>
      </c>
      <c r="B14290" t="s">
        <v>222</v>
      </c>
      <c r="C14290" t="s">
        <v>614</v>
      </c>
      <c r="D14290" t="s">
        <v>27</v>
      </c>
      <c r="E14290" t="s">
        <v>27</v>
      </c>
      <c r="F14290">
        <v>118</v>
      </c>
      <c r="G14290">
        <v>148</v>
      </c>
      <c r="H14290">
        <v>249</v>
      </c>
      <c r="I14290">
        <v>146</v>
      </c>
      <c r="J14290">
        <v>0</v>
      </c>
      <c r="K14290">
        <v>3</v>
      </c>
      <c r="L14290" t="s">
        <v>20</v>
      </c>
      <c r="M14290" t="s">
        <v>407</v>
      </c>
      <c r="N14290" t="s">
        <v>222</v>
      </c>
      <c r="O14290" t="s">
        <v>22</v>
      </c>
      <c r="P14290" t="s">
        <v>23</v>
      </c>
      <c r="Q14290" t="s">
        <v>41</v>
      </c>
    </row>
    <row r="14291" spans="1:17" x14ac:dyDescent="0.2">
      <c r="A14291" s="2">
        <v>40788</v>
      </c>
      <c r="B14291" t="s">
        <v>233</v>
      </c>
      <c r="C14291" t="s">
        <v>221</v>
      </c>
      <c r="D14291" t="s">
        <v>19</v>
      </c>
      <c r="E14291" t="s">
        <v>27</v>
      </c>
      <c r="F14291">
        <v>114</v>
      </c>
      <c r="G14291">
        <v>147</v>
      </c>
      <c r="H14291">
        <v>260</v>
      </c>
      <c r="I14291">
        <v>155</v>
      </c>
      <c r="J14291">
        <v>2</v>
      </c>
      <c r="K14291">
        <v>0</v>
      </c>
      <c r="L14291" t="s">
        <v>20</v>
      </c>
      <c r="M14291" t="s">
        <v>1328</v>
      </c>
      <c r="N14291" t="s">
        <v>233</v>
      </c>
      <c r="O14291" t="s">
        <v>22</v>
      </c>
      <c r="P14291" t="s">
        <v>23</v>
      </c>
      <c r="Q14291" t="s">
        <v>24</v>
      </c>
    </row>
    <row r="14292" spans="1:17" x14ac:dyDescent="0.2">
      <c r="A14292" s="2">
        <v>40788</v>
      </c>
      <c r="B14292" t="s">
        <v>263</v>
      </c>
      <c r="C14292" t="s">
        <v>892</v>
      </c>
      <c r="D14292" t="s">
        <v>27</v>
      </c>
      <c r="E14292" t="s">
        <v>27</v>
      </c>
      <c r="F14292">
        <v>116</v>
      </c>
      <c r="G14292">
        <v>149</v>
      </c>
      <c r="H14292">
        <v>259</v>
      </c>
      <c r="I14292">
        <v>144</v>
      </c>
      <c r="J14292">
        <v>6</v>
      </c>
      <c r="K14292">
        <v>0</v>
      </c>
      <c r="L14292" t="s">
        <v>20</v>
      </c>
      <c r="M14292" t="s">
        <v>599</v>
      </c>
      <c r="N14292" t="s">
        <v>263</v>
      </c>
      <c r="O14292" t="s">
        <v>22</v>
      </c>
      <c r="P14292" t="s">
        <v>23</v>
      </c>
      <c r="Q14292" t="s">
        <v>24</v>
      </c>
    </row>
    <row r="14293" spans="1:17" x14ac:dyDescent="0.2">
      <c r="A14293" s="2">
        <v>40788</v>
      </c>
      <c r="B14293" t="s">
        <v>94</v>
      </c>
      <c r="C14293" t="s">
        <v>52</v>
      </c>
      <c r="D14293" t="s">
        <v>50</v>
      </c>
      <c r="E14293" t="s">
        <v>50</v>
      </c>
      <c r="F14293">
        <v>45</v>
      </c>
      <c r="G14293">
        <v>18</v>
      </c>
      <c r="H14293">
        <v>612</v>
      </c>
      <c r="I14293">
        <v>888</v>
      </c>
      <c r="J14293">
        <v>2</v>
      </c>
      <c r="K14293">
        <v>1</v>
      </c>
      <c r="L14293" t="s">
        <v>291</v>
      </c>
      <c r="M14293" t="s">
        <v>96</v>
      </c>
      <c r="N14293" t="s">
        <v>94</v>
      </c>
      <c r="O14293" t="s">
        <v>22</v>
      </c>
      <c r="P14293" t="s">
        <v>23</v>
      </c>
      <c r="Q14293" t="s">
        <v>24</v>
      </c>
    </row>
    <row r="14294" spans="1:17" x14ac:dyDescent="0.2">
      <c r="A14294" s="2">
        <v>40788</v>
      </c>
      <c r="B14294" t="s">
        <v>167</v>
      </c>
      <c r="C14294" t="s">
        <v>363</v>
      </c>
      <c r="D14294" t="s">
        <v>115</v>
      </c>
      <c r="E14294" t="s">
        <v>115</v>
      </c>
      <c r="F14294">
        <v>53</v>
      </c>
      <c r="G14294">
        <v>131</v>
      </c>
      <c r="H14294">
        <v>558</v>
      </c>
      <c r="I14294">
        <v>207</v>
      </c>
      <c r="J14294">
        <v>3</v>
      </c>
      <c r="K14294">
        <v>0</v>
      </c>
      <c r="L14294" t="s">
        <v>20</v>
      </c>
      <c r="M14294" t="s">
        <v>625</v>
      </c>
      <c r="N14294" t="s">
        <v>167</v>
      </c>
      <c r="O14294" t="s">
        <v>22</v>
      </c>
      <c r="P14294" t="s">
        <v>23</v>
      </c>
      <c r="Q14294" t="s">
        <v>24</v>
      </c>
    </row>
    <row r="14295" spans="1:17" x14ac:dyDescent="0.2">
      <c r="A14295" s="2">
        <v>40788</v>
      </c>
      <c r="B14295" t="s">
        <v>164</v>
      </c>
      <c r="C14295" t="s">
        <v>177</v>
      </c>
      <c r="D14295" t="s">
        <v>115</v>
      </c>
      <c r="E14295" t="s">
        <v>115</v>
      </c>
      <c r="F14295">
        <v>109</v>
      </c>
      <c r="G14295">
        <v>92</v>
      </c>
      <c r="H14295">
        <v>292</v>
      </c>
      <c r="I14295">
        <v>348</v>
      </c>
      <c r="J14295">
        <v>0</v>
      </c>
      <c r="K14295">
        <v>2</v>
      </c>
      <c r="L14295" t="s">
        <v>20</v>
      </c>
      <c r="M14295" t="s">
        <v>1372</v>
      </c>
      <c r="N14295" t="s">
        <v>164</v>
      </c>
      <c r="O14295" t="s">
        <v>22</v>
      </c>
      <c r="P14295" t="s">
        <v>23</v>
      </c>
      <c r="Q14295" t="s">
        <v>41</v>
      </c>
    </row>
    <row r="14296" spans="1:17" x14ac:dyDescent="0.2">
      <c r="A14296" s="2">
        <v>40788</v>
      </c>
      <c r="B14296" t="s">
        <v>98</v>
      </c>
      <c r="C14296" t="s">
        <v>244</v>
      </c>
      <c r="D14296" t="s">
        <v>50</v>
      </c>
      <c r="E14296" t="s">
        <v>50</v>
      </c>
      <c r="F14296">
        <v>31</v>
      </c>
      <c r="G14296">
        <v>26</v>
      </c>
      <c r="H14296">
        <v>753</v>
      </c>
      <c r="I14296">
        <v>806</v>
      </c>
      <c r="J14296">
        <v>0</v>
      </c>
      <c r="K14296">
        <v>0</v>
      </c>
      <c r="L14296" t="s">
        <v>291</v>
      </c>
      <c r="M14296" t="s">
        <v>99</v>
      </c>
      <c r="N14296" t="s">
        <v>98</v>
      </c>
      <c r="O14296" t="s">
        <v>22</v>
      </c>
      <c r="P14296" t="s">
        <v>23</v>
      </c>
      <c r="Q14296" t="s">
        <v>30</v>
      </c>
    </row>
    <row r="14297" spans="1:17" x14ac:dyDescent="0.2">
      <c r="A14297" s="2">
        <v>40788</v>
      </c>
      <c r="B14297" t="s">
        <v>123</v>
      </c>
      <c r="C14297" t="s">
        <v>153</v>
      </c>
      <c r="D14297" t="s">
        <v>50</v>
      </c>
      <c r="E14297" t="s">
        <v>50</v>
      </c>
      <c r="F14297">
        <v>32</v>
      </c>
      <c r="G14297">
        <v>14</v>
      </c>
      <c r="H14297">
        <v>746</v>
      </c>
      <c r="I14297">
        <v>936</v>
      </c>
      <c r="J14297">
        <v>0</v>
      </c>
      <c r="K14297">
        <v>1</v>
      </c>
      <c r="L14297" t="s">
        <v>291</v>
      </c>
      <c r="M14297" t="s">
        <v>528</v>
      </c>
      <c r="N14297" t="s">
        <v>123</v>
      </c>
      <c r="O14297" t="s">
        <v>22</v>
      </c>
      <c r="P14297" t="s">
        <v>23</v>
      </c>
      <c r="Q14297" t="s">
        <v>41</v>
      </c>
    </row>
    <row r="14298" spans="1:17" x14ac:dyDescent="0.2">
      <c r="A14298" s="2">
        <v>40788</v>
      </c>
      <c r="B14298" t="s">
        <v>143</v>
      </c>
      <c r="C14298" t="s">
        <v>163</v>
      </c>
      <c r="D14298" t="s">
        <v>115</v>
      </c>
      <c r="E14298" t="s">
        <v>115</v>
      </c>
      <c r="F14298">
        <v>15</v>
      </c>
      <c r="G14298">
        <v>114</v>
      </c>
      <c r="H14298">
        <v>918</v>
      </c>
      <c r="I14298">
        <v>260</v>
      </c>
      <c r="J14298">
        <v>1</v>
      </c>
      <c r="K14298">
        <v>0</v>
      </c>
      <c r="L14298" t="s">
        <v>20</v>
      </c>
      <c r="M14298" t="s">
        <v>1014</v>
      </c>
      <c r="N14298" t="s">
        <v>143</v>
      </c>
      <c r="O14298" t="s">
        <v>22</v>
      </c>
      <c r="P14298" t="s">
        <v>23</v>
      </c>
      <c r="Q14298" t="s">
        <v>24</v>
      </c>
    </row>
    <row r="14299" spans="1:17" x14ac:dyDescent="0.2">
      <c r="A14299" s="2">
        <v>40788</v>
      </c>
      <c r="B14299" t="s">
        <v>133</v>
      </c>
      <c r="C14299" t="s">
        <v>464</v>
      </c>
      <c r="D14299" t="s">
        <v>115</v>
      </c>
      <c r="E14299" t="s">
        <v>115</v>
      </c>
      <c r="F14299">
        <v>33</v>
      </c>
      <c r="G14299">
        <v>160</v>
      </c>
      <c r="H14299">
        <v>744</v>
      </c>
      <c r="I14299">
        <v>105</v>
      </c>
      <c r="J14299">
        <v>6</v>
      </c>
      <c r="K14299">
        <v>0</v>
      </c>
      <c r="L14299" t="s">
        <v>20</v>
      </c>
      <c r="M14299" t="s">
        <v>1496</v>
      </c>
      <c r="N14299" t="s">
        <v>133</v>
      </c>
      <c r="O14299" t="s">
        <v>22</v>
      </c>
      <c r="P14299" t="s">
        <v>23</v>
      </c>
      <c r="Q14299" t="s">
        <v>24</v>
      </c>
    </row>
    <row r="14300" spans="1:17" x14ac:dyDescent="0.2">
      <c r="A14300" s="2">
        <v>40788</v>
      </c>
      <c r="B14300" t="s">
        <v>73</v>
      </c>
      <c r="C14300" t="s">
        <v>174</v>
      </c>
      <c r="D14300" t="s">
        <v>50</v>
      </c>
      <c r="E14300" t="s">
        <v>50</v>
      </c>
      <c r="F14300">
        <v>56</v>
      </c>
      <c r="G14300">
        <v>119</v>
      </c>
      <c r="H14300">
        <v>552</v>
      </c>
      <c r="I14300">
        <v>246</v>
      </c>
      <c r="J14300">
        <v>0</v>
      </c>
      <c r="K14300">
        <v>0</v>
      </c>
      <c r="L14300" t="s">
        <v>291</v>
      </c>
      <c r="M14300" t="s">
        <v>806</v>
      </c>
      <c r="N14300" t="s">
        <v>73</v>
      </c>
      <c r="O14300" t="s">
        <v>22</v>
      </c>
      <c r="P14300" t="s">
        <v>23</v>
      </c>
      <c r="Q14300" t="s">
        <v>30</v>
      </c>
    </row>
    <row r="14301" spans="1:17" x14ac:dyDescent="0.2">
      <c r="A14301" s="2">
        <v>40788</v>
      </c>
      <c r="B14301" t="s">
        <v>97</v>
      </c>
      <c r="C14301" t="s">
        <v>92</v>
      </c>
      <c r="D14301" t="s">
        <v>50</v>
      </c>
      <c r="E14301" t="s">
        <v>50</v>
      </c>
      <c r="F14301">
        <v>128</v>
      </c>
      <c r="G14301">
        <v>54</v>
      </c>
      <c r="H14301">
        <v>211</v>
      </c>
      <c r="I14301">
        <v>557</v>
      </c>
      <c r="J14301">
        <v>0</v>
      </c>
      <c r="K14301">
        <v>2</v>
      </c>
      <c r="L14301" t="s">
        <v>291</v>
      </c>
      <c r="M14301" t="s">
        <v>97</v>
      </c>
      <c r="N14301" t="s">
        <v>97</v>
      </c>
      <c r="O14301" t="s">
        <v>22</v>
      </c>
      <c r="P14301" t="s">
        <v>23</v>
      </c>
      <c r="Q14301" t="s">
        <v>41</v>
      </c>
    </row>
    <row r="14302" spans="1:17" x14ac:dyDescent="0.2">
      <c r="A14302" s="2">
        <v>40788</v>
      </c>
      <c r="B14302" t="s">
        <v>184</v>
      </c>
      <c r="C14302" t="s">
        <v>274</v>
      </c>
      <c r="D14302" t="s">
        <v>50</v>
      </c>
      <c r="E14302" t="s">
        <v>50</v>
      </c>
      <c r="F14302">
        <v>167</v>
      </c>
      <c r="G14302">
        <v>10</v>
      </c>
      <c r="H14302">
        <v>102</v>
      </c>
      <c r="I14302">
        <v>1008</v>
      </c>
      <c r="J14302">
        <v>1</v>
      </c>
      <c r="K14302">
        <v>3</v>
      </c>
      <c r="L14302" t="s">
        <v>291</v>
      </c>
      <c r="M14302" t="s">
        <v>193</v>
      </c>
      <c r="N14302" t="s">
        <v>184</v>
      </c>
      <c r="O14302" t="s">
        <v>22</v>
      </c>
      <c r="P14302" t="s">
        <v>23</v>
      </c>
      <c r="Q14302" t="s">
        <v>41</v>
      </c>
    </row>
    <row r="14303" spans="1:17" x14ac:dyDescent="0.2">
      <c r="A14303" s="2">
        <v>40788</v>
      </c>
      <c r="B14303" t="s">
        <v>126</v>
      </c>
      <c r="C14303" t="s">
        <v>125</v>
      </c>
      <c r="D14303" t="s">
        <v>50</v>
      </c>
      <c r="E14303" t="s">
        <v>50</v>
      </c>
      <c r="F14303">
        <v>1</v>
      </c>
      <c r="G14303">
        <v>203</v>
      </c>
      <c r="H14303">
        <v>1596</v>
      </c>
      <c r="I14303">
        <v>0</v>
      </c>
      <c r="J14303">
        <v>11</v>
      </c>
      <c r="K14303">
        <v>0</v>
      </c>
      <c r="L14303" t="s">
        <v>291</v>
      </c>
      <c r="M14303" t="s">
        <v>330</v>
      </c>
      <c r="N14303" t="s">
        <v>126</v>
      </c>
      <c r="O14303" t="s">
        <v>22</v>
      </c>
      <c r="P14303" t="s">
        <v>23</v>
      </c>
      <c r="Q14303" t="s">
        <v>24</v>
      </c>
    </row>
    <row r="14304" spans="1:17" x14ac:dyDescent="0.2">
      <c r="A14304" s="2">
        <v>40788</v>
      </c>
      <c r="B14304" t="s">
        <v>100</v>
      </c>
      <c r="C14304" t="s">
        <v>1204</v>
      </c>
      <c r="D14304" t="s">
        <v>50</v>
      </c>
      <c r="E14304" t="s">
        <v>50</v>
      </c>
      <c r="F14304">
        <v>59</v>
      </c>
      <c r="G14304">
        <v>29</v>
      </c>
      <c r="H14304">
        <v>544</v>
      </c>
      <c r="I14304">
        <v>784</v>
      </c>
      <c r="J14304">
        <v>0</v>
      </c>
      <c r="K14304">
        <v>1</v>
      </c>
      <c r="L14304" t="s">
        <v>291</v>
      </c>
      <c r="M14304" t="s">
        <v>102</v>
      </c>
      <c r="N14304" t="s">
        <v>100</v>
      </c>
      <c r="O14304" t="s">
        <v>22</v>
      </c>
      <c r="P14304" t="s">
        <v>23</v>
      </c>
      <c r="Q14304" t="s">
        <v>41</v>
      </c>
    </row>
    <row r="14305" spans="1:17" x14ac:dyDescent="0.2">
      <c r="A14305" s="2">
        <v>40788</v>
      </c>
      <c r="B14305" t="s">
        <v>49</v>
      </c>
      <c r="C14305" t="s">
        <v>76</v>
      </c>
      <c r="D14305" t="s">
        <v>50</v>
      </c>
      <c r="E14305" t="s">
        <v>50</v>
      </c>
      <c r="F14305">
        <v>12</v>
      </c>
      <c r="G14305">
        <v>124</v>
      </c>
      <c r="H14305">
        <v>942</v>
      </c>
      <c r="I14305">
        <v>232</v>
      </c>
      <c r="J14305">
        <v>1</v>
      </c>
      <c r="K14305">
        <v>0</v>
      </c>
      <c r="L14305" t="s">
        <v>291</v>
      </c>
      <c r="M14305" t="s">
        <v>103</v>
      </c>
      <c r="N14305" t="s">
        <v>49</v>
      </c>
      <c r="O14305" t="s">
        <v>22</v>
      </c>
      <c r="P14305" t="s">
        <v>23</v>
      </c>
      <c r="Q14305" t="s">
        <v>24</v>
      </c>
    </row>
    <row r="14306" spans="1:17" x14ac:dyDescent="0.2">
      <c r="A14306" s="2">
        <v>40788</v>
      </c>
      <c r="B14306" t="s">
        <v>239</v>
      </c>
      <c r="C14306" t="s">
        <v>113</v>
      </c>
      <c r="D14306" t="s">
        <v>115</v>
      </c>
      <c r="E14306" t="s">
        <v>115</v>
      </c>
      <c r="F14306">
        <v>103</v>
      </c>
      <c r="G14306">
        <v>87</v>
      </c>
      <c r="H14306">
        <v>311</v>
      </c>
      <c r="I14306">
        <v>372</v>
      </c>
      <c r="J14306">
        <v>0</v>
      </c>
      <c r="K14306">
        <v>0</v>
      </c>
      <c r="L14306" t="s">
        <v>20</v>
      </c>
      <c r="M14306" t="s">
        <v>240</v>
      </c>
      <c r="N14306" t="s">
        <v>239</v>
      </c>
      <c r="O14306" t="s">
        <v>22</v>
      </c>
      <c r="P14306" t="s">
        <v>23</v>
      </c>
      <c r="Q14306" t="s">
        <v>30</v>
      </c>
    </row>
    <row r="14307" spans="1:17" x14ac:dyDescent="0.2">
      <c r="A14307" s="2">
        <v>40788</v>
      </c>
      <c r="B14307" t="s">
        <v>531</v>
      </c>
      <c r="C14307" t="s">
        <v>38</v>
      </c>
      <c r="D14307" t="s">
        <v>27</v>
      </c>
      <c r="E14307" t="s">
        <v>19</v>
      </c>
      <c r="F14307">
        <v>62</v>
      </c>
      <c r="G14307">
        <v>25</v>
      </c>
      <c r="H14307">
        <v>524</v>
      </c>
      <c r="I14307">
        <v>807</v>
      </c>
      <c r="J14307">
        <v>0</v>
      </c>
      <c r="K14307">
        <v>2</v>
      </c>
      <c r="L14307" t="s">
        <v>28</v>
      </c>
      <c r="M14307" t="s">
        <v>531</v>
      </c>
      <c r="N14307" t="s">
        <v>531</v>
      </c>
      <c r="O14307" t="s">
        <v>22</v>
      </c>
      <c r="P14307" t="s">
        <v>23</v>
      </c>
      <c r="Q14307" t="s">
        <v>41</v>
      </c>
    </row>
    <row r="14308" spans="1:17" x14ac:dyDescent="0.2">
      <c r="A14308" s="2">
        <v>40788</v>
      </c>
      <c r="B14308" t="s">
        <v>42</v>
      </c>
      <c r="C14308" t="s">
        <v>17</v>
      </c>
      <c r="D14308" t="s">
        <v>19</v>
      </c>
      <c r="E14308" t="s">
        <v>19</v>
      </c>
      <c r="F14308">
        <v>26</v>
      </c>
      <c r="G14308">
        <v>85</v>
      </c>
      <c r="H14308">
        <v>805</v>
      </c>
      <c r="I14308">
        <v>379</v>
      </c>
      <c r="J14308">
        <v>2</v>
      </c>
      <c r="K14308">
        <v>2</v>
      </c>
      <c r="L14308" t="s">
        <v>28</v>
      </c>
      <c r="M14308" t="s">
        <v>44</v>
      </c>
      <c r="N14308" t="s">
        <v>42</v>
      </c>
      <c r="O14308" t="s">
        <v>22</v>
      </c>
      <c r="P14308" t="s">
        <v>23</v>
      </c>
      <c r="Q14308" t="s">
        <v>30</v>
      </c>
    </row>
    <row r="14309" spans="1:17" x14ac:dyDescent="0.2">
      <c r="A14309" s="2">
        <v>40788</v>
      </c>
      <c r="B14309" t="s">
        <v>90</v>
      </c>
      <c r="C14309" t="s">
        <v>26</v>
      </c>
      <c r="D14309" t="s">
        <v>50</v>
      </c>
      <c r="E14309" t="s">
        <v>27</v>
      </c>
      <c r="F14309">
        <v>65</v>
      </c>
      <c r="G14309">
        <v>20</v>
      </c>
      <c r="H14309">
        <v>498</v>
      </c>
      <c r="I14309">
        <v>863</v>
      </c>
      <c r="J14309">
        <v>1</v>
      </c>
      <c r="K14309">
        <v>1</v>
      </c>
      <c r="L14309" t="s">
        <v>28</v>
      </c>
      <c r="M14309" t="s">
        <v>750</v>
      </c>
      <c r="N14309" t="s">
        <v>90</v>
      </c>
      <c r="O14309" t="s">
        <v>22</v>
      </c>
      <c r="P14309" t="s">
        <v>23</v>
      </c>
      <c r="Q14309" t="s">
        <v>30</v>
      </c>
    </row>
    <row r="14310" spans="1:17" x14ac:dyDescent="0.2">
      <c r="A14310" s="2">
        <v>40788</v>
      </c>
      <c r="B14310" t="s">
        <v>95</v>
      </c>
      <c r="C14310" t="s">
        <v>328</v>
      </c>
      <c r="D14310" t="s">
        <v>50</v>
      </c>
      <c r="E14310" t="s">
        <v>50</v>
      </c>
      <c r="F14310">
        <v>13</v>
      </c>
      <c r="G14310">
        <v>90</v>
      </c>
      <c r="H14310">
        <v>940</v>
      </c>
      <c r="I14310">
        <v>358</v>
      </c>
      <c r="J14310">
        <v>1</v>
      </c>
      <c r="K14310">
        <v>0</v>
      </c>
      <c r="L14310" t="s">
        <v>291</v>
      </c>
      <c r="M14310" t="s">
        <v>326</v>
      </c>
      <c r="N14310" t="s">
        <v>95</v>
      </c>
      <c r="O14310" t="s">
        <v>22</v>
      </c>
      <c r="P14310" t="s">
        <v>23</v>
      </c>
      <c r="Q14310" t="s">
        <v>24</v>
      </c>
    </row>
    <row r="14311" spans="1:17" x14ac:dyDescent="0.2">
      <c r="A14311" s="2">
        <v>40788</v>
      </c>
      <c r="B14311" t="s">
        <v>249</v>
      </c>
      <c r="C14311" t="s">
        <v>81</v>
      </c>
      <c r="D14311" t="s">
        <v>50</v>
      </c>
      <c r="E14311" t="s">
        <v>50</v>
      </c>
      <c r="F14311">
        <v>23</v>
      </c>
      <c r="G14311">
        <v>86</v>
      </c>
      <c r="H14311">
        <v>815</v>
      </c>
      <c r="I14311">
        <v>374</v>
      </c>
      <c r="J14311">
        <v>1</v>
      </c>
      <c r="K14311">
        <v>2</v>
      </c>
      <c r="L14311" t="s">
        <v>291</v>
      </c>
      <c r="M14311" t="s">
        <v>529</v>
      </c>
      <c r="N14311" t="s">
        <v>249</v>
      </c>
      <c r="O14311" t="s">
        <v>22</v>
      </c>
      <c r="P14311" t="s">
        <v>23</v>
      </c>
      <c r="Q14311" t="s">
        <v>41</v>
      </c>
    </row>
    <row r="14312" spans="1:17" x14ac:dyDescent="0.2">
      <c r="A14312" s="2">
        <v>40788</v>
      </c>
      <c r="B14312" t="s">
        <v>106</v>
      </c>
      <c r="C14312" t="s">
        <v>107</v>
      </c>
      <c r="D14312" t="s">
        <v>50</v>
      </c>
      <c r="E14312" t="s">
        <v>19</v>
      </c>
      <c r="F14312">
        <v>2</v>
      </c>
      <c r="G14312">
        <v>11</v>
      </c>
      <c r="H14312">
        <v>1563</v>
      </c>
      <c r="I14312">
        <v>959</v>
      </c>
      <c r="J14312">
        <v>3</v>
      </c>
      <c r="K14312">
        <v>2</v>
      </c>
      <c r="L14312" t="s">
        <v>28</v>
      </c>
      <c r="M14312" t="s">
        <v>838</v>
      </c>
      <c r="N14312" t="s">
        <v>53</v>
      </c>
      <c r="O14312" t="s">
        <v>122</v>
      </c>
      <c r="P14312" t="s">
        <v>23</v>
      </c>
      <c r="Q14312" t="s">
        <v>24</v>
      </c>
    </row>
    <row r="14313" spans="1:17" x14ac:dyDescent="0.2">
      <c r="A14313" s="2">
        <v>40788</v>
      </c>
      <c r="B14313" t="s">
        <v>453</v>
      </c>
      <c r="C14313" t="s">
        <v>229</v>
      </c>
      <c r="D14313" t="s">
        <v>27</v>
      </c>
      <c r="E14313" t="s">
        <v>27</v>
      </c>
      <c r="F14313">
        <v>122</v>
      </c>
      <c r="G14313">
        <v>144</v>
      </c>
      <c r="H14313">
        <v>239</v>
      </c>
      <c r="I14313">
        <v>166</v>
      </c>
      <c r="J14313">
        <v>0</v>
      </c>
      <c r="K14313">
        <v>0</v>
      </c>
      <c r="L14313" t="s">
        <v>20</v>
      </c>
      <c r="M14313" t="s">
        <v>482</v>
      </c>
      <c r="N14313" t="s">
        <v>453</v>
      </c>
      <c r="O14313" t="s">
        <v>22</v>
      </c>
      <c r="P14313" t="s">
        <v>23</v>
      </c>
      <c r="Q14313" t="s">
        <v>30</v>
      </c>
    </row>
    <row r="14314" spans="1:17" x14ac:dyDescent="0.2">
      <c r="A14314" s="2">
        <v>40788</v>
      </c>
      <c r="B14314" t="s">
        <v>232</v>
      </c>
      <c r="C14314" t="s">
        <v>188</v>
      </c>
      <c r="D14314" t="s">
        <v>19</v>
      </c>
      <c r="E14314" t="s">
        <v>27</v>
      </c>
      <c r="F14314">
        <v>110</v>
      </c>
      <c r="G14314">
        <v>172</v>
      </c>
      <c r="H14314">
        <v>284</v>
      </c>
      <c r="I14314">
        <v>90</v>
      </c>
      <c r="J14314">
        <v>1</v>
      </c>
      <c r="K14314">
        <v>0</v>
      </c>
      <c r="L14314" t="s">
        <v>20</v>
      </c>
      <c r="M14314" t="s">
        <v>234</v>
      </c>
      <c r="N14314" t="s">
        <v>232</v>
      </c>
      <c r="O14314" t="s">
        <v>22</v>
      </c>
      <c r="P14314" t="s">
        <v>23</v>
      </c>
      <c r="Q14314" t="s">
        <v>24</v>
      </c>
    </row>
    <row r="14315" spans="1:17" x14ac:dyDescent="0.2">
      <c r="A14315" s="2">
        <v>40788</v>
      </c>
      <c r="B14315" t="s">
        <v>602</v>
      </c>
      <c r="C14315" t="s">
        <v>449</v>
      </c>
      <c r="D14315" t="s">
        <v>115</v>
      </c>
      <c r="E14315" t="s">
        <v>115</v>
      </c>
      <c r="F14315">
        <v>153</v>
      </c>
      <c r="G14315">
        <v>82</v>
      </c>
      <c r="H14315">
        <v>132</v>
      </c>
      <c r="I14315">
        <v>401</v>
      </c>
      <c r="J14315">
        <v>0</v>
      </c>
      <c r="K14315">
        <v>1</v>
      </c>
      <c r="L14315" t="s">
        <v>20</v>
      </c>
      <c r="M14315" t="s">
        <v>1483</v>
      </c>
      <c r="N14315" t="s">
        <v>602</v>
      </c>
      <c r="O14315" t="s">
        <v>22</v>
      </c>
      <c r="P14315" t="s">
        <v>23</v>
      </c>
      <c r="Q14315" t="s">
        <v>41</v>
      </c>
    </row>
    <row r="14316" spans="1:17" x14ac:dyDescent="0.2">
      <c r="A14316" s="2">
        <v>40788</v>
      </c>
      <c r="B14316" t="s">
        <v>282</v>
      </c>
      <c r="C14316" t="s">
        <v>700</v>
      </c>
      <c r="D14316" t="s">
        <v>19</v>
      </c>
      <c r="E14316" t="s">
        <v>27</v>
      </c>
      <c r="F14316">
        <v>91</v>
      </c>
      <c r="G14316">
        <v>185</v>
      </c>
      <c r="H14316">
        <v>354</v>
      </c>
      <c r="I14316">
        <v>39</v>
      </c>
      <c r="J14316">
        <v>1</v>
      </c>
      <c r="K14316">
        <v>0</v>
      </c>
      <c r="L14316" t="s">
        <v>20</v>
      </c>
      <c r="M14316" t="s">
        <v>285</v>
      </c>
      <c r="N14316" t="s">
        <v>282</v>
      </c>
      <c r="O14316" t="s">
        <v>22</v>
      </c>
      <c r="P14316" t="s">
        <v>23</v>
      </c>
      <c r="Q14316" t="s">
        <v>24</v>
      </c>
    </row>
    <row r="14317" spans="1:17" x14ac:dyDescent="0.2">
      <c r="A14317" s="2">
        <v>40788</v>
      </c>
      <c r="B14317" t="s">
        <v>180</v>
      </c>
      <c r="C14317" t="s">
        <v>560</v>
      </c>
      <c r="D14317" t="s">
        <v>50</v>
      </c>
      <c r="E14317" t="s">
        <v>50</v>
      </c>
      <c r="F14317">
        <v>24</v>
      </c>
      <c r="G14317">
        <v>126</v>
      </c>
      <c r="H14317">
        <v>811</v>
      </c>
      <c r="I14317">
        <v>227</v>
      </c>
      <c r="J14317">
        <v>2</v>
      </c>
      <c r="K14317">
        <v>1</v>
      </c>
      <c r="L14317" t="s">
        <v>291</v>
      </c>
      <c r="M14317" t="s">
        <v>181</v>
      </c>
      <c r="N14317" t="s">
        <v>180</v>
      </c>
      <c r="O14317" t="s">
        <v>22</v>
      </c>
      <c r="P14317" t="s">
        <v>23</v>
      </c>
      <c r="Q14317" t="s">
        <v>24</v>
      </c>
    </row>
    <row r="14318" spans="1:17" x14ac:dyDescent="0.2">
      <c r="A14318" s="2">
        <v>40788</v>
      </c>
      <c r="B14318" t="s">
        <v>168</v>
      </c>
      <c r="C14318" t="s">
        <v>18</v>
      </c>
      <c r="D14318" t="s">
        <v>50</v>
      </c>
      <c r="E14318" t="s">
        <v>19</v>
      </c>
      <c r="F14318">
        <v>48</v>
      </c>
      <c r="G14318">
        <v>5</v>
      </c>
      <c r="H14318">
        <v>598</v>
      </c>
      <c r="I14318">
        <v>1174</v>
      </c>
      <c r="J14318">
        <v>2</v>
      </c>
      <c r="K14318">
        <v>3</v>
      </c>
      <c r="L14318" t="s">
        <v>28</v>
      </c>
      <c r="M14318" t="s">
        <v>1344</v>
      </c>
      <c r="N14318" t="s">
        <v>168</v>
      </c>
      <c r="O14318" t="s">
        <v>22</v>
      </c>
      <c r="P14318" t="s">
        <v>23</v>
      </c>
      <c r="Q14318" t="s">
        <v>41</v>
      </c>
    </row>
    <row r="14319" spans="1:17" x14ac:dyDescent="0.2">
      <c r="A14319" s="2">
        <v>40788</v>
      </c>
      <c r="B14319" t="s">
        <v>176</v>
      </c>
      <c r="C14319" t="s">
        <v>301</v>
      </c>
      <c r="D14319" t="s">
        <v>115</v>
      </c>
      <c r="E14319" t="s">
        <v>115</v>
      </c>
      <c r="F14319">
        <v>108</v>
      </c>
      <c r="G14319">
        <v>95</v>
      </c>
      <c r="H14319">
        <v>298</v>
      </c>
      <c r="I14319">
        <v>340</v>
      </c>
      <c r="J14319">
        <v>2</v>
      </c>
      <c r="K14319">
        <v>3</v>
      </c>
      <c r="L14319" t="s">
        <v>20</v>
      </c>
      <c r="M14319" t="s">
        <v>178</v>
      </c>
      <c r="N14319" t="s">
        <v>176</v>
      </c>
      <c r="O14319" t="s">
        <v>22</v>
      </c>
      <c r="P14319" t="s">
        <v>23</v>
      </c>
      <c r="Q14319" t="s">
        <v>41</v>
      </c>
    </row>
    <row r="14320" spans="1:17" x14ac:dyDescent="0.2">
      <c r="A14320" s="2">
        <v>40788</v>
      </c>
      <c r="B14320" t="s">
        <v>77</v>
      </c>
      <c r="C14320" t="s">
        <v>131</v>
      </c>
      <c r="D14320" t="s">
        <v>27</v>
      </c>
      <c r="E14320" t="s">
        <v>27</v>
      </c>
      <c r="F14320">
        <v>28</v>
      </c>
      <c r="G14320">
        <v>60</v>
      </c>
      <c r="H14320">
        <v>791</v>
      </c>
      <c r="I14320">
        <v>530</v>
      </c>
      <c r="J14320">
        <v>0</v>
      </c>
      <c r="K14320">
        <v>1</v>
      </c>
      <c r="L14320" t="s">
        <v>28</v>
      </c>
      <c r="M14320" t="s">
        <v>1089</v>
      </c>
      <c r="N14320" t="s">
        <v>77</v>
      </c>
      <c r="O14320" t="s">
        <v>22</v>
      </c>
      <c r="P14320" t="s">
        <v>23</v>
      </c>
      <c r="Q14320" t="s">
        <v>41</v>
      </c>
    </row>
    <row r="14321" spans="1:17" x14ac:dyDescent="0.2">
      <c r="A14321" s="2">
        <v>40788</v>
      </c>
      <c r="B14321" t="s">
        <v>161</v>
      </c>
      <c r="C14321" t="s">
        <v>1279</v>
      </c>
      <c r="D14321" t="s">
        <v>50</v>
      </c>
      <c r="E14321" t="s">
        <v>50</v>
      </c>
      <c r="F14321">
        <v>117</v>
      </c>
      <c r="G14321">
        <v>19</v>
      </c>
      <c r="H14321">
        <v>250</v>
      </c>
      <c r="I14321">
        <v>874</v>
      </c>
      <c r="J14321">
        <v>2</v>
      </c>
      <c r="K14321">
        <v>1</v>
      </c>
      <c r="L14321" t="s">
        <v>291</v>
      </c>
      <c r="M14321" t="s">
        <v>162</v>
      </c>
      <c r="N14321" t="s">
        <v>161</v>
      </c>
      <c r="O14321" t="s">
        <v>22</v>
      </c>
      <c r="P14321" t="s">
        <v>23</v>
      </c>
      <c r="Q14321" t="s">
        <v>24</v>
      </c>
    </row>
    <row r="14322" spans="1:17" x14ac:dyDescent="0.2">
      <c r="A14322" s="2">
        <v>40789</v>
      </c>
      <c r="B14322" t="s">
        <v>224</v>
      </c>
      <c r="C14322" t="s">
        <v>802</v>
      </c>
      <c r="D14322" t="s">
        <v>36</v>
      </c>
      <c r="E14322" t="s">
        <v>36</v>
      </c>
      <c r="F14322">
        <v>40</v>
      </c>
      <c r="G14322">
        <v>154</v>
      </c>
      <c r="H14322">
        <v>646</v>
      </c>
      <c r="I14322">
        <v>130</v>
      </c>
      <c r="J14322">
        <v>1</v>
      </c>
      <c r="K14322">
        <v>0</v>
      </c>
      <c r="L14322" t="s">
        <v>28</v>
      </c>
      <c r="M14322" t="s">
        <v>723</v>
      </c>
      <c r="N14322" t="s">
        <v>224</v>
      </c>
      <c r="O14322" t="s">
        <v>22</v>
      </c>
      <c r="P14322" t="s">
        <v>23</v>
      </c>
      <c r="Q14322" t="s">
        <v>24</v>
      </c>
    </row>
    <row r="14323" spans="1:17" x14ac:dyDescent="0.2">
      <c r="A14323" s="2">
        <v>40789</v>
      </c>
      <c r="B14323" t="s">
        <v>120</v>
      </c>
      <c r="C14323" t="s">
        <v>404</v>
      </c>
      <c r="D14323" t="s">
        <v>36</v>
      </c>
      <c r="E14323" t="s">
        <v>36</v>
      </c>
      <c r="F14323">
        <v>52</v>
      </c>
      <c r="G14323">
        <v>188</v>
      </c>
      <c r="H14323">
        <v>581</v>
      </c>
      <c r="I14323">
        <v>35</v>
      </c>
      <c r="J14323">
        <v>6</v>
      </c>
      <c r="K14323">
        <v>0</v>
      </c>
      <c r="L14323" t="s">
        <v>62</v>
      </c>
      <c r="M14323" t="s">
        <v>152</v>
      </c>
      <c r="N14323" t="s">
        <v>120</v>
      </c>
      <c r="O14323" t="s">
        <v>22</v>
      </c>
      <c r="P14323" t="s">
        <v>23</v>
      </c>
      <c r="Q14323" t="s">
        <v>24</v>
      </c>
    </row>
    <row r="14324" spans="1:17" x14ac:dyDescent="0.2">
      <c r="A14324" s="2">
        <v>40789</v>
      </c>
      <c r="B14324" t="s">
        <v>812</v>
      </c>
      <c r="C14324" t="s">
        <v>204</v>
      </c>
      <c r="D14324" t="s">
        <v>57</v>
      </c>
      <c r="E14324" t="s">
        <v>57</v>
      </c>
      <c r="F14324">
        <v>197</v>
      </c>
      <c r="G14324">
        <v>141</v>
      </c>
      <c r="H14324">
        <v>10</v>
      </c>
      <c r="I14324">
        <v>179</v>
      </c>
      <c r="J14324">
        <v>1</v>
      </c>
      <c r="K14324">
        <v>4</v>
      </c>
      <c r="L14324" t="s">
        <v>1493</v>
      </c>
      <c r="M14324" t="s">
        <v>1494</v>
      </c>
      <c r="N14324" t="s">
        <v>1273</v>
      </c>
      <c r="O14324" t="s">
        <v>122</v>
      </c>
      <c r="P14324" t="s">
        <v>23</v>
      </c>
      <c r="Q14324" t="s">
        <v>41</v>
      </c>
    </row>
    <row r="14325" spans="1:17" x14ac:dyDescent="0.2">
      <c r="A14325" s="2">
        <v>40789</v>
      </c>
      <c r="B14325" t="s">
        <v>889</v>
      </c>
      <c r="C14325" t="s">
        <v>355</v>
      </c>
      <c r="D14325" t="s">
        <v>115</v>
      </c>
      <c r="E14325" t="s">
        <v>57</v>
      </c>
      <c r="F14325">
        <v>197</v>
      </c>
      <c r="G14325">
        <v>162</v>
      </c>
      <c r="H14325">
        <v>10</v>
      </c>
      <c r="I14325">
        <v>104</v>
      </c>
      <c r="J14325">
        <v>1</v>
      </c>
      <c r="K14325">
        <v>4</v>
      </c>
      <c r="L14325" t="s">
        <v>1493</v>
      </c>
      <c r="M14325" t="s">
        <v>1274</v>
      </c>
      <c r="N14325" t="s">
        <v>1273</v>
      </c>
      <c r="O14325" t="s">
        <v>122</v>
      </c>
      <c r="P14325" t="s">
        <v>23</v>
      </c>
      <c r="Q14325" t="s">
        <v>41</v>
      </c>
    </row>
    <row r="14326" spans="1:17" x14ac:dyDescent="0.2">
      <c r="A14326" s="2">
        <v>40789</v>
      </c>
      <c r="B14326" t="s">
        <v>304</v>
      </c>
      <c r="C14326" t="s">
        <v>43</v>
      </c>
      <c r="D14326" t="s">
        <v>27</v>
      </c>
      <c r="E14326" t="s">
        <v>19</v>
      </c>
      <c r="F14326">
        <v>50</v>
      </c>
      <c r="G14326">
        <v>35</v>
      </c>
      <c r="H14326">
        <v>589</v>
      </c>
      <c r="I14326">
        <v>729</v>
      </c>
      <c r="J14326">
        <v>0</v>
      </c>
      <c r="K14326">
        <v>2</v>
      </c>
      <c r="L14326" t="s">
        <v>28</v>
      </c>
      <c r="M14326" t="s">
        <v>1415</v>
      </c>
      <c r="N14326" t="s">
        <v>77</v>
      </c>
      <c r="O14326" t="s">
        <v>122</v>
      </c>
      <c r="P14326" t="s">
        <v>23</v>
      </c>
      <c r="Q14326" t="s">
        <v>41</v>
      </c>
    </row>
    <row r="14327" spans="1:17" x14ac:dyDescent="0.2">
      <c r="A14327" s="2">
        <v>40789</v>
      </c>
      <c r="B14327" t="s">
        <v>207</v>
      </c>
      <c r="C14327" t="s">
        <v>202</v>
      </c>
      <c r="D14327" t="s">
        <v>36</v>
      </c>
      <c r="E14327" t="s">
        <v>36</v>
      </c>
      <c r="F14327">
        <v>133</v>
      </c>
      <c r="G14327">
        <v>150</v>
      </c>
      <c r="H14327">
        <v>198</v>
      </c>
      <c r="I14327">
        <v>142</v>
      </c>
      <c r="J14327">
        <v>2</v>
      </c>
      <c r="K14327">
        <v>1</v>
      </c>
      <c r="L14327" t="s">
        <v>62</v>
      </c>
      <c r="M14327" t="s">
        <v>209</v>
      </c>
      <c r="N14327" t="s">
        <v>207</v>
      </c>
      <c r="O14327" t="s">
        <v>22</v>
      </c>
      <c r="P14327" t="s">
        <v>23</v>
      </c>
      <c r="Q14327" t="s">
        <v>24</v>
      </c>
    </row>
    <row r="14328" spans="1:17" x14ac:dyDescent="0.2">
      <c r="A14328" s="2">
        <v>40789</v>
      </c>
      <c r="B14328" t="s">
        <v>250</v>
      </c>
      <c r="C14328" t="s">
        <v>128</v>
      </c>
      <c r="D14328" t="s">
        <v>36</v>
      </c>
      <c r="E14328" t="s">
        <v>36</v>
      </c>
      <c r="F14328">
        <v>73</v>
      </c>
      <c r="G14328">
        <v>57</v>
      </c>
      <c r="H14328">
        <v>436</v>
      </c>
      <c r="I14328">
        <v>545</v>
      </c>
      <c r="J14328">
        <v>0</v>
      </c>
      <c r="K14328">
        <v>0</v>
      </c>
      <c r="L14328" t="s">
        <v>62</v>
      </c>
      <c r="M14328" t="s">
        <v>251</v>
      </c>
      <c r="N14328" t="s">
        <v>250</v>
      </c>
      <c r="O14328" t="s">
        <v>22</v>
      </c>
      <c r="P14328" t="s">
        <v>23</v>
      </c>
      <c r="Q14328" t="s">
        <v>30</v>
      </c>
    </row>
    <row r="14329" spans="1:17" x14ac:dyDescent="0.2">
      <c r="A14329" s="2">
        <v>40789</v>
      </c>
      <c r="B14329" t="s">
        <v>352</v>
      </c>
      <c r="C14329" t="s">
        <v>196</v>
      </c>
      <c r="D14329" t="s">
        <v>36</v>
      </c>
      <c r="E14329" t="s">
        <v>36</v>
      </c>
      <c r="F14329">
        <v>143</v>
      </c>
      <c r="G14329">
        <v>107</v>
      </c>
      <c r="H14329">
        <v>168</v>
      </c>
      <c r="I14329">
        <v>305</v>
      </c>
      <c r="J14329">
        <v>1</v>
      </c>
      <c r="K14329">
        <v>0</v>
      </c>
      <c r="L14329" t="s">
        <v>62</v>
      </c>
      <c r="M14329" t="s">
        <v>371</v>
      </c>
      <c r="N14329" t="s">
        <v>352</v>
      </c>
      <c r="O14329" t="s">
        <v>22</v>
      </c>
      <c r="P14329" t="s">
        <v>23</v>
      </c>
      <c r="Q14329" t="s">
        <v>24</v>
      </c>
    </row>
    <row r="14330" spans="1:17" x14ac:dyDescent="0.2">
      <c r="A14330" s="2">
        <v>40789</v>
      </c>
      <c r="B14330" t="s">
        <v>1273</v>
      </c>
      <c r="C14330" t="s">
        <v>933</v>
      </c>
      <c r="D14330" t="s">
        <v>57</v>
      </c>
      <c r="E14330" t="s">
        <v>57</v>
      </c>
      <c r="F14330">
        <v>165</v>
      </c>
      <c r="G14330">
        <v>203</v>
      </c>
      <c r="H14330">
        <v>104</v>
      </c>
      <c r="I14330">
        <v>0</v>
      </c>
      <c r="J14330">
        <v>8</v>
      </c>
      <c r="K14330">
        <v>0</v>
      </c>
      <c r="L14330" t="s">
        <v>1493</v>
      </c>
      <c r="M14330" t="s">
        <v>1274</v>
      </c>
      <c r="N14330" t="s">
        <v>1273</v>
      </c>
      <c r="O14330" t="s">
        <v>22</v>
      </c>
      <c r="P14330" t="s">
        <v>23</v>
      </c>
      <c r="Q14330" t="s">
        <v>24</v>
      </c>
    </row>
    <row r="14331" spans="1:17" x14ac:dyDescent="0.2">
      <c r="A14331" s="2">
        <v>40789</v>
      </c>
      <c r="B14331" t="s">
        <v>617</v>
      </c>
      <c r="C14331" t="s">
        <v>136</v>
      </c>
      <c r="D14331" t="s">
        <v>36</v>
      </c>
      <c r="E14331" t="s">
        <v>36</v>
      </c>
      <c r="F14331">
        <v>138</v>
      </c>
      <c r="G14331">
        <v>15</v>
      </c>
      <c r="H14331">
        <v>191</v>
      </c>
      <c r="I14331">
        <v>918</v>
      </c>
      <c r="J14331">
        <v>0</v>
      </c>
      <c r="K14331">
        <v>5</v>
      </c>
      <c r="L14331" t="s">
        <v>62</v>
      </c>
      <c r="M14331" t="s">
        <v>618</v>
      </c>
      <c r="N14331" t="s">
        <v>617</v>
      </c>
      <c r="O14331" t="s">
        <v>22</v>
      </c>
      <c r="P14331" t="s">
        <v>23</v>
      </c>
      <c r="Q14331" t="s">
        <v>41</v>
      </c>
    </row>
    <row r="14332" spans="1:17" x14ac:dyDescent="0.2">
      <c r="A14332" s="2">
        <v>40789</v>
      </c>
      <c r="B14332" t="s">
        <v>104</v>
      </c>
      <c r="C14332" t="s">
        <v>293</v>
      </c>
      <c r="D14332" t="s">
        <v>50</v>
      </c>
      <c r="E14332" t="s">
        <v>50</v>
      </c>
      <c r="F14332">
        <v>55</v>
      </c>
      <c r="G14332">
        <v>42</v>
      </c>
      <c r="H14332">
        <v>553</v>
      </c>
      <c r="I14332">
        <v>635</v>
      </c>
      <c r="J14332">
        <v>2</v>
      </c>
      <c r="K14332">
        <v>2</v>
      </c>
      <c r="L14332" t="s">
        <v>291</v>
      </c>
      <c r="M14332" t="s">
        <v>273</v>
      </c>
      <c r="N14332" t="s">
        <v>104</v>
      </c>
      <c r="O14332" t="s">
        <v>22</v>
      </c>
      <c r="P14332" t="s">
        <v>23</v>
      </c>
      <c r="Q14332" t="s">
        <v>30</v>
      </c>
    </row>
    <row r="14333" spans="1:17" x14ac:dyDescent="0.2">
      <c r="A14333" s="2">
        <v>40789</v>
      </c>
      <c r="B14333" t="s">
        <v>118</v>
      </c>
      <c r="C14333" t="s">
        <v>890</v>
      </c>
      <c r="D14333" t="s">
        <v>36</v>
      </c>
      <c r="E14333" t="s">
        <v>36</v>
      </c>
      <c r="F14333">
        <v>49</v>
      </c>
      <c r="G14333">
        <v>127</v>
      </c>
      <c r="H14333">
        <v>590</v>
      </c>
      <c r="I14333">
        <v>221</v>
      </c>
      <c r="J14333">
        <v>2</v>
      </c>
      <c r="K14333">
        <v>0</v>
      </c>
      <c r="L14333" t="s">
        <v>62</v>
      </c>
      <c r="M14333" t="s">
        <v>241</v>
      </c>
      <c r="N14333" t="s">
        <v>118</v>
      </c>
      <c r="O14333" t="s">
        <v>22</v>
      </c>
      <c r="P14333" t="s">
        <v>23</v>
      </c>
      <c r="Q14333" t="s">
        <v>24</v>
      </c>
    </row>
    <row r="14334" spans="1:17" x14ac:dyDescent="0.2">
      <c r="A14334" s="2">
        <v>40789</v>
      </c>
      <c r="B14334" t="s">
        <v>35</v>
      </c>
      <c r="C14334" t="s">
        <v>183</v>
      </c>
      <c r="D14334" t="s">
        <v>36</v>
      </c>
      <c r="E14334" t="s">
        <v>36</v>
      </c>
      <c r="F14334">
        <v>92</v>
      </c>
      <c r="G14334">
        <v>34</v>
      </c>
      <c r="H14334">
        <v>347</v>
      </c>
      <c r="I14334">
        <v>738</v>
      </c>
      <c r="J14334">
        <v>2</v>
      </c>
      <c r="K14334">
        <v>1</v>
      </c>
      <c r="L14334" t="s">
        <v>62</v>
      </c>
      <c r="M14334" t="s">
        <v>200</v>
      </c>
      <c r="N14334" t="s">
        <v>35</v>
      </c>
      <c r="O14334" t="s">
        <v>22</v>
      </c>
      <c r="P14334" t="s">
        <v>23</v>
      </c>
      <c r="Q14334" t="s">
        <v>24</v>
      </c>
    </row>
    <row r="14335" spans="1:17" x14ac:dyDescent="0.2">
      <c r="A14335" s="2">
        <v>40789</v>
      </c>
      <c r="B14335" t="s">
        <v>211</v>
      </c>
      <c r="C14335" t="s">
        <v>150</v>
      </c>
      <c r="D14335" t="s">
        <v>36</v>
      </c>
      <c r="E14335" t="s">
        <v>36</v>
      </c>
      <c r="F14335">
        <v>125</v>
      </c>
      <c r="G14335">
        <v>46</v>
      </c>
      <c r="H14335">
        <v>228</v>
      </c>
      <c r="I14335">
        <v>612</v>
      </c>
      <c r="J14335">
        <v>1</v>
      </c>
      <c r="K14335">
        <v>1</v>
      </c>
      <c r="L14335" t="s">
        <v>62</v>
      </c>
      <c r="M14335" t="s">
        <v>373</v>
      </c>
      <c r="N14335" t="s">
        <v>211</v>
      </c>
      <c r="O14335" t="s">
        <v>22</v>
      </c>
      <c r="P14335" t="s">
        <v>23</v>
      </c>
      <c r="Q14335" t="s">
        <v>30</v>
      </c>
    </row>
    <row r="14336" spans="1:17" x14ac:dyDescent="0.2">
      <c r="A14336" s="2">
        <v>40790</v>
      </c>
      <c r="B14336" t="s">
        <v>267</v>
      </c>
      <c r="C14336" t="s">
        <v>208</v>
      </c>
      <c r="D14336" t="s">
        <v>36</v>
      </c>
      <c r="E14336" t="s">
        <v>36</v>
      </c>
      <c r="F14336">
        <v>96</v>
      </c>
      <c r="G14336">
        <v>80</v>
      </c>
      <c r="H14336">
        <v>338</v>
      </c>
      <c r="I14336">
        <v>411</v>
      </c>
      <c r="J14336">
        <v>2</v>
      </c>
      <c r="K14336">
        <v>0</v>
      </c>
      <c r="L14336" t="s">
        <v>62</v>
      </c>
      <c r="M14336" t="s">
        <v>268</v>
      </c>
      <c r="N14336" t="s">
        <v>267</v>
      </c>
      <c r="O14336" t="s">
        <v>22</v>
      </c>
      <c r="P14336" t="s">
        <v>23</v>
      </c>
      <c r="Q14336" t="s">
        <v>24</v>
      </c>
    </row>
    <row r="14337" spans="1:17" x14ac:dyDescent="0.2">
      <c r="A14337" s="2">
        <v>40790</v>
      </c>
      <c r="B14337" t="s">
        <v>172</v>
      </c>
      <c r="C14337" t="s">
        <v>471</v>
      </c>
      <c r="D14337" t="s">
        <v>36</v>
      </c>
      <c r="E14337" t="s">
        <v>36</v>
      </c>
      <c r="F14337">
        <v>145</v>
      </c>
      <c r="G14337">
        <v>83</v>
      </c>
      <c r="H14337">
        <v>163</v>
      </c>
      <c r="I14337">
        <v>393</v>
      </c>
      <c r="J14337">
        <v>1</v>
      </c>
      <c r="K14337">
        <v>1</v>
      </c>
      <c r="L14337" t="s">
        <v>62</v>
      </c>
      <c r="M14337" t="s">
        <v>616</v>
      </c>
      <c r="N14337" t="s">
        <v>172</v>
      </c>
      <c r="O14337" t="s">
        <v>22</v>
      </c>
      <c r="P14337" t="s">
        <v>23</v>
      </c>
      <c r="Q14337" t="s">
        <v>30</v>
      </c>
    </row>
    <row r="14338" spans="1:17" x14ac:dyDescent="0.2">
      <c r="A14338" s="2">
        <v>40790</v>
      </c>
      <c r="B14338" t="s">
        <v>660</v>
      </c>
      <c r="C14338" t="s">
        <v>110</v>
      </c>
      <c r="D14338" t="s">
        <v>36</v>
      </c>
      <c r="E14338" t="s">
        <v>36</v>
      </c>
      <c r="F14338">
        <v>104</v>
      </c>
      <c r="G14338">
        <v>61</v>
      </c>
      <c r="H14338">
        <v>308</v>
      </c>
      <c r="I14338">
        <v>528</v>
      </c>
      <c r="J14338">
        <v>0</v>
      </c>
      <c r="K14338">
        <v>0</v>
      </c>
      <c r="L14338" t="s">
        <v>62</v>
      </c>
      <c r="M14338" t="s">
        <v>661</v>
      </c>
      <c r="N14338" t="s">
        <v>660</v>
      </c>
      <c r="O14338" t="s">
        <v>22</v>
      </c>
      <c r="P14338" t="s">
        <v>23</v>
      </c>
      <c r="Q14338" t="s">
        <v>30</v>
      </c>
    </row>
    <row r="14339" spans="1:17" x14ac:dyDescent="0.2">
      <c r="A14339" s="2">
        <v>40790</v>
      </c>
      <c r="B14339" t="s">
        <v>1284</v>
      </c>
      <c r="C14339" t="s">
        <v>138</v>
      </c>
      <c r="D14339" t="s">
        <v>36</v>
      </c>
      <c r="E14339" t="s">
        <v>36</v>
      </c>
      <c r="F14339">
        <v>182</v>
      </c>
      <c r="G14339">
        <v>76</v>
      </c>
      <c r="H14339">
        <v>68</v>
      </c>
      <c r="I14339">
        <v>426</v>
      </c>
      <c r="J14339">
        <v>1</v>
      </c>
      <c r="K14339">
        <v>2</v>
      </c>
      <c r="L14339" t="s">
        <v>62</v>
      </c>
      <c r="M14339" t="s">
        <v>1449</v>
      </c>
      <c r="N14339" t="s">
        <v>1284</v>
      </c>
      <c r="O14339" t="s">
        <v>22</v>
      </c>
      <c r="P14339" t="s">
        <v>23</v>
      </c>
      <c r="Q14339" t="s">
        <v>41</v>
      </c>
    </row>
    <row r="14340" spans="1:17" x14ac:dyDescent="0.2">
      <c r="A14340" s="2">
        <v>40790</v>
      </c>
      <c r="B14340" t="s">
        <v>61</v>
      </c>
      <c r="C14340" t="s">
        <v>380</v>
      </c>
      <c r="D14340" t="s">
        <v>36</v>
      </c>
      <c r="E14340" t="s">
        <v>36</v>
      </c>
      <c r="F14340">
        <v>132</v>
      </c>
      <c r="G14340">
        <v>98</v>
      </c>
      <c r="H14340">
        <v>201</v>
      </c>
      <c r="I14340">
        <v>328</v>
      </c>
      <c r="J14340">
        <v>0</v>
      </c>
      <c r="K14340">
        <v>1</v>
      </c>
      <c r="L14340" t="s">
        <v>62</v>
      </c>
      <c r="M14340" t="s">
        <v>429</v>
      </c>
      <c r="N14340" t="s">
        <v>61</v>
      </c>
      <c r="O14340" t="s">
        <v>22</v>
      </c>
      <c r="P14340" t="s">
        <v>23</v>
      </c>
      <c r="Q14340" t="s">
        <v>41</v>
      </c>
    </row>
    <row r="14341" spans="1:17" x14ac:dyDescent="0.2">
      <c r="A14341" s="2">
        <v>40790</v>
      </c>
      <c r="B14341" t="s">
        <v>34</v>
      </c>
      <c r="C14341" t="s">
        <v>374</v>
      </c>
      <c r="D14341" t="s">
        <v>36</v>
      </c>
      <c r="E14341" t="s">
        <v>36</v>
      </c>
      <c r="F14341">
        <v>69</v>
      </c>
      <c r="G14341">
        <v>140</v>
      </c>
      <c r="H14341">
        <v>463</v>
      </c>
      <c r="I14341">
        <v>181</v>
      </c>
      <c r="J14341">
        <v>1</v>
      </c>
      <c r="K14341">
        <v>0</v>
      </c>
      <c r="L14341" t="s">
        <v>62</v>
      </c>
      <c r="M14341" t="s">
        <v>37</v>
      </c>
      <c r="N14341" t="s">
        <v>34</v>
      </c>
      <c r="O14341" t="s">
        <v>22</v>
      </c>
      <c r="P14341" t="s">
        <v>23</v>
      </c>
      <c r="Q14341" t="s">
        <v>24</v>
      </c>
    </row>
    <row r="14342" spans="1:17" x14ac:dyDescent="0.2">
      <c r="A14342" s="2">
        <v>40790</v>
      </c>
      <c r="B14342" t="s">
        <v>378</v>
      </c>
      <c r="C14342" t="s">
        <v>135</v>
      </c>
      <c r="D14342" t="s">
        <v>36</v>
      </c>
      <c r="E14342" t="s">
        <v>36</v>
      </c>
      <c r="F14342">
        <v>152</v>
      </c>
      <c r="G14342">
        <v>38</v>
      </c>
      <c r="H14342">
        <v>139</v>
      </c>
      <c r="I14342">
        <v>659</v>
      </c>
      <c r="J14342">
        <v>0</v>
      </c>
      <c r="K14342">
        <v>2</v>
      </c>
      <c r="L14342" t="s">
        <v>62</v>
      </c>
      <c r="M14342" t="s">
        <v>379</v>
      </c>
      <c r="N14342" t="s">
        <v>378</v>
      </c>
      <c r="O14342" t="s">
        <v>22</v>
      </c>
      <c r="P14342" t="s">
        <v>23</v>
      </c>
      <c r="Q14342" t="s">
        <v>41</v>
      </c>
    </row>
    <row r="14343" spans="1:17" x14ac:dyDescent="0.2">
      <c r="A14343" s="2">
        <v>40790</v>
      </c>
      <c r="B14343" t="s">
        <v>26</v>
      </c>
      <c r="C14343" t="s">
        <v>107</v>
      </c>
      <c r="D14343" t="s">
        <v>27</v>
      </c>
      <c r="E14343" t="s">
        <v>19</v>
      </c>
      <c r="F14343">
        <v>20</v>
      </c>
      <c r="G14343">
        <v>11</v>
      </c>
      <c r="H14343">
        <v>863</v>
      </c>
      <c r="I14343">
        <v>959</v>
      </c>
      <c r="J14343">
        <v>1</v>
      </c>
      <c r="K14343">
        <v>0</v>
      </c>
      <c r="L14343" t="s">
        <v>28</v>
      </c>
      <c r="M14343" t="s">
        <v>855</v>
      </c>
      <c r="N14343" t="s">
        <v>106</v>
      </c>
      <c r="O14343" t="s">
        <v>122</v>
      </c>
      <c r="P14343" t="s">
        <v>23</v>
      </c>
      <c r="Q14343" t="s">
        <v>24</v>
      </c>
    </row>
    <row r="14344" spans="1:17" x14ac:dyDescent="0.2">
      <c r="A14344" s="2">
        <v>40790</v>
      </c>
      <c r="B14344" t="s">
        <v>237</v>
      </c>
      <c r="C14344" t="s">
        <v>149</v>
      </c>
      <c r="D14344" t="s">
        <v>36</v>
      </c>
      <c r="E14344" t="s">
        <v>36</v>
      </c>
      <c r="F14344">
        <v>104</v>
      </c>
      <c r="G14344">
        <v>47</v>
      </c>
      <c r="H14344">
        <v>309</v>
      </c>
      <c r="I14344">
        <v>601</v>
      </c>
      <c r="J14344">
        <v>2</v>
      </c>
      <c r="K14344">
        <v>1</v>
      </c>
      <c r="L14344" t="s">
        <v>62</v>
      </c>
      <c r="M14344" t="s">
        <v>366</v>
      </c>
      <c r="N14344" t="s">
        <v>237</v>
      </c>
      <c r="O14344" t="s">
        <v>22</v>
      </c>
      <c r="P14344" t="s">
        <v>23</v>
      </c>
      <c r="Q14344" t="s">
        <v>24</v>
      </c>
    </row>
    <row r="14345" spans="1:17" x14ac:dyDescent="0.2">
      <c r="A14345" s="2">
        <v>40790</v>
      </c>
      <c r="B14345" t="s">
        <v>365</v>
      </c>
      <c r="C14345" t="s">
        <v>351</v>
      </c>
      <c r="D14345" t="s">
        <v>36</v>
      </c>
      <c r="E14345" t="s">
        <v>36</v>
      </c>
      <c r="F14345">
        <v>121</v>
      </c>
      <c r="G14345">
        <v>78</v>
      </c>
      <c r="H14345">
        <v>242</v>
      </c>
      <c r="I14345">
        <v>423</v>
      </c>
      <c r="J14345">
        <v>1</v>
      </c>
      <c r="K14345">
        <v>0</v>
      </c>
      <c r="L14345" t="s">
        <v>62</v>
      </c>
      <c r="M14345" t="s">
        <v>400</v>
      </c>
      <c r="N14345" t="s">
        <v>365</v>
      </c>
      <c r="O14345" t="s">
        <v>22</v>
      </c>
      <c r="P14345" t="s">
        <v>23</v>
      </c>
      <c r="Q14345" t="s">
        <v>24</v>
      </c>
    </row>
    <row r="14346" spans="1:17" x14ac:dyDescent="0.2">
      <c r="A14346" s="2">
        <v>40790</v>
      </c>
      <c r="B14346" t="s">
        <v>45</v>
      </c>
      <c r="C14346" t="s">
        <v>339</v>
      </c>
      <c r="D14346" t="s">
        <v>36</v>
      </c>
      <c r="E14346" t="s">
        <v>36</v>
      </c>
      <c r="F14346">
        <v>74</v>
      </c>
      <c r="G14346">
        <v>123</v>
      </c>
      <c r="H14346">
        <v>433</v>
      </c>
      <c r="I14346">
        <v>237</v>
      </c>
      <c r="J14346">
        <v>3</v>
      </c>
      <c r="K14346">
        <v>0</v>
      </c>
      <c r="L14346" t="s">
        <v>62</v>
      </c>
      <c r="M14346" t="s">
        <v>47</v>
      </c>
      <c r="N14346" t="s">
        <v>45</v>
      </c>
      <c r="O14346" t="s">
        <v>22</v>
      </c>
      <c r="P14346" t="s">
        <v>23</v>
      </c>
      <c r="Q14346" t="s">
        <v>24</v>
      </c>
    </row>
    <row r="14347" spans="1:17" x14ac:dyDescent="0.2">
      <c r="A14347" s="2">
        <v>40791</v>
      </c>
      <c r="B14347" t="s">
        <v>933</v>
      </c>
      <c r="C14347" t="s">
        <v>355</v>
      </c>
      <c r="D14347" t="s">
        <v>57</v>
      </c>
      <c r="E14347" t="s">
        <v>57</v>
      </c>
      <c r="F14347">
        <v>203</v>
      </c>
      <c r="G14347">
        <v>162</v>
      </c>
      <c r="H14347">
        <v>0</v>
      </c>
      <c r="I14347">
        <v>104</v>
      </c>
      <c r="J14347">
        <v>0</v>
      </c>
      <c r="K14347">
        <v>8</v>
      </c>
      <c r="L14347" t="s">
        <v>1493</v>
      </c>
      <c r="M14347" t="s">
        <v>1274</v>
      </c>
      <c r="N14347" t="s">
        <v>1273</v>
      </c>
      <c r="O14347" t="s">
        <v>122</v>
      </c>
      <c r="P14347" t="s">
        <v>23</v>
      </c>
      <c r="Q14347" t="s">
        <v>41</v>
      </c>
    </row>
    <row r="14348" spans="1:17" x14ac:dyDescent="0.2">
      <c r="A14348" s="2">
        <v>40791</v>
      </c>
      <c r="B14348" t="s">
        <v>17</v>
      </c>
      <c r="C14348" t="s">
        <v>42</v>
      </c>
      <c r="D14348" t="s">
        <v>19</v>
      </c>
      <c r="E14348" t="s">
        <v>19</v>
      </c>
      <c r="F14348">
        <v>85</v>
      </c>
      <c r="G14348">
        <v>26</v>
      </c>
      <c r="H14348">
        <v>379</v>
      </c>
      <c r="I14348">
        <v>805</v>
      </c>
      <c r="J14348">
        <v>0</v>
      </c>
      <c r="K14348">
        <v>0</v>
      </c>
      <c r="L14348" t="s">
        <v>28</v>
      </c>
      <c r="M14348" t="s">
        <v>21</v>
      </c>
      <c r="N14348" t="s">
        <v>17</v>
      </c>
      <c r="O14348" t="s">
        <v>22</v>
      </c>
      <c r="P14348" t="s">
        <v>23</v>
      </c>
      <c r="Q14348" t="s">
        <v>30</v>
      </c>
    </row>
    <row r="14349" spans="1:17" x14ac:dyDescent="0.2">
      <c r="A14349" s="2">
        <v>40791</v>
      </c>
      <c r="B14349" t="s">
        <v>25</v>
      </c>
      <c r="C14349" t="s">
        <v>199</v>
      </c>
      <c r="D14349" t="s">
        <v>19</v>
      </c>
      <c r="E14349" t="s">
        <v>36</v>
      </c>
      <c r="F14349">
        <v>6</v>
      </c>
      <c r="G14349">
        <v>36</v>
      </c>
      <c r="H14349">
        <v>1156</v>
      </c>
      <c r="I14349">
        <v>725</v>
      </c>
      <c r="J14349">
        <v>1</v>
      </c>
      <c r="K14349">
        <v>0</v>
      </c>
      <c r="L14349" t="s">
        <v>28</v>
      </c>
      <c r="M14349" t="s">
        <v>91</v>
      </c>
      <c r="N14349" t="s">
        <v>89</v>
      </c>
      <c r="O14349" t="s">
        <v>122</v>
      </c>
      <c r="P14349" t="s">
        <v>23</v>
      </c>
      <c r="Q14349" t="s">
        <v>24</v>
      </c>
    </row>
    <row r="14350" spans="1:17" x14ac:dyDescent="0.2">
      <c r="A14350" s="2">
        <v>40791</v>
      </c>
      <c r="B14350" t="s">
        <v>1273</v>
      </c>
      <c r="C14350" t="s">
        <v>354</v>
      </c>
      <c r="D14350" t="s">
        <v>57</v>
      </c>
      <c r="E14350" t="s">
        <v>57</v>
      </c>
      <c r="F14350">
        <v>165</v>
      </c>
      <c r="G14350">
        <v>177</v>
      </c>
      <c r="H14350">
        <v>104</v>
      </c>
      <c r="I14350">
        <v>78</v>
      </c>
      <c r="J14350">
        <v>1</v>
      </c>
      <c r="K14350">
        <v>2</v>
      </c>
      <c r="L14350" t="s">
        <v>1493</v>
      </c>
      <c r="M14350" t="s">
        <v>1274</v>
      </c>
      <c r="N14350" t="s">
        <v>1273</v>
      </c>
      <c r="O14350" t="s">
        <v>22</v>
      </c>
      <c r="P14350" t="s">
        <v>23</v>
      </c>
      <c r="Q14350" t="s">
        <v>41</v>
      </c>
    </row>
    <row r="14351" spans="1:17" x14ac:dyDescent="0.2">
      <c r="A14351" s="2">
        <v>40791</v>
      </c>
      <c r="B14351" t="s">
        <v>655</v>
      </c>
      <c r="C14351" t="s">
        <v>204</v>
      </c>
      <c r="D14351" t="s">
        <v>57</v>
      </c>
      <c r="E14351" t="s">
        <v>57</v>
      </c>
      <c r="F14351">
        <v>203</v>
      </c>
      <c r="G14351">
        <v>141</v>
      </c>
      <c r="H14351">
        <v>0</v>
      </c>
      <c r="I14351">
        <v>179</v>
      </c>
      <c r="J14351">
        <v>0</v>
      </c>
      <c r="K14351">
        <v>2</v>
      </c>
      <c r="L14351" t="s">
        <v>1493</v>
      </c>
      <c r="M14351" t="s">
        <v>1494</v>
      </c>
      <c r="N14351" t="s">
        <v>1273</v>
      </c>
      <c r="O14351" t="s">
        <v>122</v>
      </c>
      <c r="P14351" t="s">
        <v>23</v>
      </c>
      <c r="Q14351" t="s">
        <v>41</v>
      </c>
    </row>
    <row r="14352" spans="1:17" x14ac:dyDescent="0.2">
      <c r="A14352" s="2">
        <v>40792</v>
      </c>
      <c r="B14352" t="s">
        <v>39</v>
      </c>
      <c r="C14352" t="s">
        <v>135</v>
      </c>
      <c r="D14352" t="s">
        <v>19</v>
      </c>
      <c r="E14352" t="s">
        <v>36</v>
      </c>
      <c r="F14352">
        <v>9</v>
      </c>
      <c r="G14352">
        <v>38</v>
      </c>
      <c r="H14352">
        <v>1016</v>
      </c>
      <c r="I14352">
        <v>659</v>
      </c>
      <c r="J14352">
        <v>3</v>
      </c>
      <c r="K14352">
        <v>1</v>
      </c>
      <c r="L14352" t="s">
        <v>28</v>
      </c>
      <c r="M14352" t="s">
        <v>214</v>
      </c>
      <c r="N14352" t="s">
        <v>212</v>
      </c>
      <c r="O14352" t="s">
        <v>122</v>
      </c>
      <c r="P14352" t="s">
        <v>23</v>
      </c>
      <c r="Q14352" t="s">
        <v>24</v>
      </c>
    </row>
    <row r="14353" spans="1:17" x14ac:dyDescent="0.2">
      <c r="A14353" s="2">
        <v>40792</v>
      </c>
      <c r="B14353" t="s">
        <v>69</v>
      </c>
      <c r="C14353" t="s">
        <v>180</v>
      </c>
      <c r="D14353" t="s">
        <v>50</v>
      </c>
      <c r="E14353" t="s">
        <v>50</v>
      </c>
      <c r="F14353">
        <v>68</v>
      </c>
      <c r="G14353">
        <v>24</v>
      </c>
      <c r="H14353">
        <v>472</v>
      </c>
      <c r="I14353">
        <v>811</v>
      </c>
      <c r="J14353">
        <v>0</v>
      </c>
      <c r="K14353">
        <v>0</v>
      </c>
      <c r="L14353" t="s">
        <v>291</v>
      </c>
      <c r="M14353" t="s">
        <v>71</v>
      </c>
      <c r="N14353" t="s">
        <v>69</v>
      </c>
      <c r="O14353" t="s">
        <v>22</v>
      </c>
      <c r="P14353" t="s">
        <v>23</v>
      </c>
      <c r="Q14353" t="s">
        <v>30</v>
      </c>
    </row>
    <row r="14354" spans="1:17" x14ac:dyDescent="0.2">
      <c r="A14354" s="2">
        <v>40792</v>
      </c>
      <c r="B14354" t="s">
        <v>386</v>
      </c>
      <c r="C14354" t="s">
        <v>560</v>
      </c>
      <c r="D14354" t="s">
        <v>50</v>
      </c>
      <c r="E14354" t="s">
        <v>50</v>
      </c>
      <c r="F14354">
        <v>112</v>
      </c>
      <c r="G14354">
        <v>126</v>
      </c>
      <c r="H14354">
        <v>271</v>
      </c>
      <c r="I14354">
        <v>227</v>
      </c>
      <c r="J14354">
        <v>3</v>
      </c>
      <c r="K14354">
        <v>2</v>
      </c>
      <c r="L14354" t="s">
        <v>291</v>
      </c>
      <c r="M14354" t="s">
        <v>595</v>
      </c>
      <c r="N14354" t="s">
        <v>386</v>
      </c>
      <c r="O14354" t="s">
        <v>22</v>
      </c>
      <c r="P14354" t="s">
        <v>23</v>
      </c>
      <c r="Q14354" t="s">
        <v>24</v>
      </c>
    </row>
    <row r="14355" spans="1:17" x14ac:dyDescent="0.2">
      <c r="A14355" s="2">
        <v>40792</v>
      </c>
      <c r="B14355" t="s">
        <v>221</v>
      </c>
      <c r="C14355" t="s">
        <v>282</v>
      </c>
      <c r="D14355" t="s">
        <v>27</v>
      </c>
      <c r="E14355" t="s">
        <v>19</v>
      </c>
      <c r="F14355">
        <v>147</v>
      </c>
      <c r="G14355">
        <v>91</v>
      </c>
      <c r="H14355">
        <v>155</v>
      </c>
      <c r="I14355">
        <v>354</v>
      </c>
      <c r="J14355">
        <v>0</v>
      </c>
      <c r="K14355">
        <v>2</v>
      </c>
      <c r="L14355" t="s">
        <v>20</v>
      </c>
      <c r="M14355" t="s">
        <v>223</v>
      </c>
      <c r="N14355" t="s">
        <v>221</v>
      </c>
      <c r="O14355" t="s">
        <v>22</v>
      </c>
      <c r="P14355" t="s">
        <v>23</v>
      </c>
      <c r="Q14355" t="s">
        <v>41</v>
      </c>
    </row>
    <row r="14356" spans="1:17" x14ac:dyDescent="0.2">
      <c r="A14356" s="2">
        <v>40792</v>
      </c>
      <c r="B14356" t="s">
        <v>147</v>
      </c>
      <c r="C14356" t="s">
        <v>77</v>
      </c>
      <c r="D14356" t="s">
        <v>50</v>
      </c>
      <c r="E14356" t="s">
        <v>27</v>
      </c>
      <c r="F14356">
        <v>37</v>
      </c>
      <c r="G14356">
        <v>28</v>
      </c>
      <c r="H14356">
        <v>674</v>
      </c>
      <c r="I14356">
        <v>791</v>
      </c>
      <c r="J14356">
        <v>1</v>
      </c>
      <c r="K14356">
        <v>0</v>
      </c>
      <c r="L14356" t="s">
        <v>28</v>
      </c>
      <c r="M14356" t="s">
        <v>148</v>
      </c>
      <c r="N14356" t="s">
        <v>147</v>
      </c>
      <c r="O14356" t="s">
        <v>22</v>
      </c>
      <c r="P14356" t="s">
        <v>23</v>
      </c>
      <c r="Q14356" t="s">
        <v>24</v>
      </c>
    </row>
    <row r="14357" spans="1:17" x14ac:dyDescent="0.2">
      <c r="A14357" s="2">
        <v>40792</v>
      </c>
      <c r="B14357" t="s">
        <v>614</v>
      </c>
      <c r="C14357" t="s">
        <v>555</v>
      </c>
      <c r="D14357" t="s">
        <v>27</v>
      </c>
      <c r="E14357" t="s">
        <v>27</v>
      </c>
      <c r="F14357">
        <v>148</v>
      </c>
      <c r="G14357">
        <v>113</v>
      </c>
      <c r="H14357">
        <v>146</v>
      </c>
      <c r="I14357">
        <v>261</v>
      </c>
      <c r="J14357">
        <v>1</v>
      </c>
      <c r="K14357">
        <v>2</v>
      </c>
      <c r="L14357" t="s">
        <v>20</v>
      </c>
      <c r="M14357" t="s">
        <v>1445</v>
      </c>
      <c r="N14357" t="s">
        <v>614</v>
      </c>
      <c r="O14357" t="s">
        <v>22</v>
      </c>
      <c r="P14357" t="s">
        <v>23</v>
      </c>
      <c r="Q14357" t="s">
        <v>41</v>
      </c>
    </row>
    <row r="14358" spans="1:17" x14ac:dyDescent="0.2">
      <c r="A14358" s="2">
        <v>40792</v>
      </c>
      <c r="B14358" t="s">
        <v>646</v>
      </c>
      <c r="C14358" t="s">
        <v>317</v>
      </c>
      <c r="D14358" t="s">
        <v>50</v>
      </c>
      <c r="E14358" t="s">
        <v>50</v>
      </c>
      <c r="F14358">
        <v>39</v>
      </c>
      <c r="G14358">
        <v>41</v>
      </c>
      <c r="H14358">
        <v>655</v>
      </c>
      <c r="I14358">
        <v>645</v>
      </c>
      <c r="J14358">
        <v>1</v>
      </c>
      <c r="K14358">
        <v>0</v>
      </c>
      <c r="L14358" t="s">
        <v>291</v>
      </c>
      <c r="M14358" t="s">
        <v>909</v>
      </c>
      <c r="N14358" t="s">
        <v>646</v>
      </c>
      <c r="O14358" t="s">
        <v>22</v>
      </c>
      <c r="P14358" t="s">
        <v>23</v>
      </c>
      <c r="Q14358" t="s">
        <v>24</v>
      </c>
    </row>
    <row r="14359" spans="1:17" x14ac:dyDescent="0.2">
      <c r="A14359" s="2">
        <v>40792</v>
      </c>
      <c r="B14359" t="s">
        <v>188</v>
      </c>
      <c r="C14359" t="s">
        <v>210</v>
      </c>
      <c r="D14359" t="s">
        <v>27</v>
      </c>
      <c r="E14359" t="s">
        <v>27</v>
      </c>
      <c r="F14359">
        <v>172</v>
      </c>
      <c r="G14359">
        <v>75</v>
      </c>
      <c r="H14359">
        <v>90</v>
      </c>
      <c r="I14359">
        <v>430</v>
      </c>
      <c r="J14359">
        <v>1</v>
      </c>
      <c r="K14359">
        <v>4</v>
      </c>
      <c r="L14359" t="s">
        <v>20</v>
      </c>
      <c r="M14359" t="s">
        <v>509</v>
      </c>
      <c r="N14359" t="s">
        <v>188</v>
      </c>
      <c r="O14359" t="s">
        <v>22</v>
      </c>
      <c r="P14359" t="s">
        <v>23</v>
      </c>
      <c r="Q14359" t="s">
        <v>41</v>
      </c>
    </row>
    <row r="14360" spans="1:17" x14ac:dyDescent="0.2">
      <c r="A14360" s="2">
        <v>40792</v>
      </c>
      <c r="B14360" t="s">
        <v>274</v>
      </c>
      <c r="C14360" t="s">
        <v>123</v>
      </c>
      <c r="D14360" t="s">
        <v>50</v>
      </c>
      <c r="E14360" t="s">
        <v>50</v>
      </c>
      <c r="F14360">
        <v>10</v>
      </c>
      <c r="G14360">
        <v>32</v>
      </c>
      <c r="H14360">
        <v>1008</v>
      </c>
      <c r="I14360">
        <v>746</v>
      </c>
      <c r="J14360">
        <v>3</v>
      </c>
      <c r="K14360">
        <v>1</v>
      </c>
      <c r="L14360" t="s">
        <v>291</v>
      </c>
      <c r="M14360" t="s">
        <v>333</v>
      </c>
      <c r="N14360" t="s">
        <v>274</v>
      </c>
      <c r="O14360" t="s">
        <v>22</v>
      </c>
      <c r="P14360" t="s">
        <v>23</v>
      </c>
      <c r="Q14360" t="s">
        <v>24</v>
      </c>
    </row>
    <row r="14361" spans="1:17" x14ac:dyDescent="0.2">
      <c r="A14361" s="2">
        <v>40792</v>
      </c>
      <c r="B14361" t="s">
        <v>1491</v>
      </c>
      <c r="C14361" t="s">
        <v>263</v>
      </c>
      <c r="D14361" t="s">
        <v>27</v>
      </c>
      <c r="E14361" t="s">
        <v>27</v>
      </c>
      <c r="F14361">
        <v>166</v>
      </c>
      <c r="G14361">
        <v>116</v>
      </c>
      <c r="H14361">
        <v>103</v>
      </c>
      <c r="I14361">
        <v>259</v>
      </c>
      <c r="J14361">
        <v>2</v>
      </c>
      <c r="K14361">
        <v>4</v>
      </c>
      <c r="L14361" t="s">
        <v>20</v>
      </c>
      <c r="M14361" t="s">
        <v>849</v>
      </c>
      <c r="N14361" t="s">
        <v>1491</v>
      </c>
      <c r="O14361" t="s">
        <v>22</v>
      </c>
      <c r="P14361" t="s">
        <v>23</v>
      </c>
      <c r="Q14361" t="s">
        <v>41</v>
      </c>
    </row>
    <row r="14362" spans="1:17" x14ac:dyDescent="0.2">
      <c r="A14362" s="2">
        <v>40792</v>
      </c>
      <c r="B14362" t="s">
        <v>293</v>
      </c>
      <c r="C14362" t="s">
        <v>168</v>
      </c>
      <c r="D14362" t="s">
        <v>50</v>
      </c>
      <c r="E14362" t="s">
        <v>50</v>
      </c>
      <c r="F14362">
        <v>42</v>
      </c>
      <c r="G14362">
        <v>48</v>
      </c>
      <c r="H14362">
        <v>635</v>
      </c>
      <c r="I14362">
        <v>598</v>
      </c>
      <c r="J14362">
        <v>4</v>
      </c>
      <c r="K14362">
        <v>0</v>
      </c>
      <c r="L14362" t="s">
        <v>28</v>
      </c>
      <c r="M14362" t="s">
        <v>478</v>
      </c>
      <c r="N14362" t="s">
        <v>293</v>
      </c>
      <c r="O14362" t="s">
        <v>22</v>
      </c>
      <c r="P14362" t="s">
        <v>23</v>
      </c>
      <c r="Q14362" t="s">
        <v>24</v>
      </c>
    </row>
    <row r="14363" spans="1:17" x14ac:dyDescent="0.2">
      <c r="A14363" s="2">
        <v>40792</v>
      </c>
      <c r="B14363" t="s">
        <v>72</v>
      </c>
      <c r="C14363" t="s">
        <v>49</v>
      </c>
      <c r="D14363" t="s">
        <v>50</v>
      </c>
      <c r="E14363" t="s">
        <v>50</v>
      </c>
      <c r="F14363">
        <v>21</v>
      </c>
      <c r="G14363">
        <v>12</v>
      </c>
      <c r="H14363">
        <v>841</v>
      </c>
      <c r="I14363">
        <v>942</v>
      </c>
      <c r="J14363">
        <v>2</v>
      </c>
      <c r="K14363">
        <v>0</v>
      </c>
      <c r="L14363" t="s">
        <v>291</v>
      </c>
      <c r="M14363" t="s">
        <v>74</v>
      </c>
      <c r="N14363" t="s">
        <v>72</v>
      </c>
      <c r="O14363" t="s">
        <v>22</v>
      </c>
      <c r="P14363" t="s">
        <v>23</v>
      </c>
      <c r="Q14363" t="s">
        <v>24</v>
      </c>
    </row>
    <row r="14364" spans="1:17" x14ac:dyDescent="0.2">
      <c r="A14364" s="2">
        <v>40792</v>
      </c>
      <c r="B14364" t="s">
        <v>262</v>
      </c>
      <c r="C14364" t="s">
        <v>232</v>
      </c>
      <c r="D14364" t="s">
        <v>27</v>
      </c>
      <c r="E14364" t="s">
        <v>19</v>
      </c>
      <c r="F14364">
        <v>133</v>
      </c>
      <c r="G14364">
        <v>110</v>
      </c>
      <c r="H14364">
        <v>198</v>
      </c>
      <c r="I14364">
        <v>284</v>
      </c>
      <c r="J14364">
        <v>1</v>
      </c>
      <c r="K14364">
        <v>1</v>
      </c>
      <c r="L14364" t="s">
        <v>20</v>
      </c>
      <c r="M14364" t="s">
        <v>664</v>
      </c>
      <c r="N14364" t="s">
        <v>262</v>
      </c>
      <c r="O14364" t="s">
        <v>22</v>
      </c>
      <c r="P14364" t="s">
        <v>23</v>
      </c>
      <c r="Q14364" t="s">
        <v>30</v>
      </c>
    </row>
    <row r="14365" spans="1:17" x14ac:dyDescent="0.2">
      <c r="A14365" s="2">
        <v>40792</v>
      </c>
      <c r="B14365" t="s">
        <v>31</v>
      </c>
      <c r="C14365" t="s">
        <v>131</v>
      </c>
      <c r="D14365" t="s">
        <v>19</v>
      </c>
      <c r="E14365" t="s">
        <v>27</v>
      </c>
      <c r="F14365">
        <v>66</v>
      </c>
      <c r="G14365">
        <v>60</v>
      </c>
      <c r="H14365">
        <v>491</v>
      </c>
      <c r="I14365">
        <v>530</v>
      </c>
      <c r="J14365">
        <v>4</v>
      </c>
      <c r="K14365">
        <v>0</v>
      </c>
      <c r="L14365" t="s">
        <v>28</v>
      </c>
      <c r="M14365" t="s">
        <v>33</v>
      </c>
      <c r="N14365" t="s">
        <v>31</v>
      </c>
      <c r="O14365" t="s">
        <v>22</v>
      </c>
      <c r="P14365" t="s">
        <v>23</v>
      </c>
      <c r="Q14365" t="s">
        <v>24</v>
      </c>
    </row>
    <row r="14366" spans="1:17" x14ac:dyDescent="0.2">
      <c r="A14366" s="2">
        <v>40792</v>
      </c>
      <c r="B14366" t="s">
        <v>89</v>
      </c>
      <c r="C14366" t="s">
        <v>161</v>
      </c>
      <c r="D14366" t="s">
        <v>50</v>
      </c>
      <c r="E14366" t="s">
        <v>50</v>
      </c>
      <c r="F14366">
        <v>4</v>
      </c>
      <c r="G14366">
        <v>117</v>
      </c>
      <c r="H14366">
        <v>1176</v>
      </c>
      <c r="I14366">
        <v>250</v>
      </c>
      <c r="J14366">
        <v>1</v>
      </c>
      <c r="K14366">
        <v>0</v>
      </c>
      <c r="L14366" t="s">
        <v>291</v>
      </c>
      <c r="M14366" t="s">
        <v>91</v>
      </c>
      <c r="N14366" t="s">
        <v>89</v>
      </c>
      <c r="O14366" t="s">
        <v>22</v>
      </c>
      <c r="P14366" t="s">
        <v>23</v>
      </c>
      <c r="Q14366" t="s">
        <v>24</v>
      </c>
    </row>
    <row r="14367" spans="1:17" x14ac:dyDescent="0.2">
      <c r="A14367" s="2">
        <v>40792</v>
      </c>
      <c r="B14367" t="s">
        <v>81</v>
      </c>
      <c r="C14367" t="s">
        <v>100</v>
      </c>
      <c r="D14367" t="s">
        <v>50</v>
      </c>
      <c r="E14367" t="s">
        <v>50</v>
      </c>
      <c r="F14367">
        <v>86</v>
      </c>
      <c r="G14367">
        <v>59</v>
      </c>
      <c r="H14367">
        <v>374</v>
      </c>
      <c r="I14367">
        <v>544</v>
      </c>
      <c r="J14367">
        <v>4</v>
      </c>
      <c r="K14367">
        <v>1</v>
      </c>
      <c r="L14367" t="s">
        <v>291</v>
      </c>
      <c r="M14367" t="s">
        <v>83</v>
      </c>
      <c r="N14367" t="s">
        <v>81</v>
      </c>
      <c r="O14367" t="s">
        <v>22</v>
      </c>
      <c r="P14367" t="s">
        <v>23</v>
      </c>
      <c r="Q14367" t="s">
        <v>24</v>
      </c>
    </row>
    <row r="14368" spans="1:17" x14ac:dyDescent="0.2">
      <c r="A14368" s="2">
        <v>40792</v>
      </c>
      <c r="B14368" t="s">
        <v>70</v>
      </c>
      <c r="C14368" t="s">
        <v>126</v>
      </c>
      <c r="D14368" t="s">
        <v>50</v>
      </c>
      <c r="E14368" t="s">
        <v>50</v>
      </c>
      <c r="F14368">
        <v>79</v>
      </c>
      <c r="G14368">
        <v>1</v>
      </c>
      <c r="H14368">
        <v>415</v>
      </c>
      <c r="I14368">
        <v>1596</v>
      </c>
      <c r="J14368">
        <v>0</v>
      </c>
      <c r="K14368">
        <v>2</v>
      </c>
      <c r="L14368" t="s">
        <v>291</v>
      </c>
      <c r="M14368" t="s">
        <v>383</v>
      </c>
      <c r="N14368" t="s">
        <v>70</v>
      </c>
      <c r="O14368" t="s">
        <v>22</v>
      </c>
      <c r="P14368" t="s">
        <v>23</v>
      </c>
      <c r="Q14368" t="s">
        <v>41</v>
      </c>
    </row>
    <row r="14369" spans="1:17" x14ac:dyDescent="0.2">
      <c r="A14369" s="2">
        <v>40792</v>
      </c>
      <c r="B14369" t="s">
        <v>141</v>
      </c>
      <c r="C14369" t="s">
        <v>237</v>
      </c>
      <c r="D14369" t="s">
        <v>36</v>
      </c>
      <c r="E14369" t="s">
        <v>36</v>
      </c>
      <c r="F14369">
        <v>67</v>
      </c>
      <c r="G14369">
        <v>104</v>
      </c>
      <c r="H14369">
        <v>481</v>
      </c>
      <c r="I14369">
        <v>309</v>
      </c>
      <c r="J14369">
        <v>1</v>
      </c>
      <c r="K14369">
        <v>0</v>
      </c>
      <c r="L14369" t="s">
        <v>28</v>
      </c>
      <c r="M14369" t="s">
        <v>780</v>
      </c>
      <c r="N14369" t="s">
        <v>67</v>
      </c>
      <c r="O14369" t="s">
        <v>122</v>
      </c>
      <c r="P14369" t="s">
        <v>23</v>
      </c>
      <c r="Q14369" t="s">
        <v>24</v>
      </c>
    </row>
    <row r="14370" spans="1:17" x14ac:dyDescent="0.2">
      <c r="A14370" s="2">
        <v>40792</v>
      </c>
      <c r="B14370" t="s">
        <v>233</v>
      </c>
      <c r="C14370" t="s">
        <v>700</v>
      </c>
      <c r="D14370" t="s">
        <v>19</v>
      </c>
      <c r="E14370" t="s">
        <v>27</v>
      </c>
      <c r="F14370">
        <v>114</v>
      </c>
      <c r="G14370">
        <v>185</v>
      </c>
      <c r="H14370">
        <v>260</v>
      </c>
      <c r="I14370">
        <v>39</v>
      </c>
      <c r="J14370">
        <v>2</v>
      </c>
      <c r="K14370">
        <v>1</v>
      </c>
      <c r="L14370" t="s">
        <v>20</v>
      </c>
      <c r="M14370" t="s">
        <v>472</v>
      </c>
      <c r="N14370" t="s">
        <v>233</v>
      </c>
      <c r="O14370" t="s">
        <v>22</v>
      </c>
      <c r="P14370" t="s">
        <v>23</v>
      </c>
      <c r="Q14370" t="s">
        <v>24</v>
      </c>
    </row>
    <row r="14371" spans="1:17" x14ac:dyDescent="0.2">
      <c r="A14371" s="2">
        <v>40792</v>
      </c>
      <c r="B14371" t="s">
        <v>304</v>
      </c>
      <c r="C14371" t="s">
        <v>38</v>
      </c>
      <c r="D14371" t="s">
        <v>27</v>
      </c>
      <c r="E14371" t="s">
        <v>19</v>
      </c>
      <c r="F14371">
        <v>50</v>
      </c>
      <c r="G14371">
        <v>25</v>
      </c>
      <c r="H14371">
        <v>589</v>
      </c>
      <c r="I14371">
        <v>807</v>
      </c>
      <c r="J14371">
        <v>0</v>
      </c>
      <c r="K14371">
        <v>3</v>
      </c>
      <c r="L14371" t="s">
        <v>28</v>
      </c>
      <c r="M14371" t="s">
        <v>628</v>
      </c>
      <c r="N14371" t="s">
        <v>304</v>
      </c>
      <c r="O14371" t="s">
        <v>22</v>
      </c>
      <c r="P14371" t="s">
        <v>23</v>
      </c>
      <c r="Q14371" t="s">
        <v>41</v>
      </c>
    </row>
    <row r="14372" spans="1:17" x14ac:dyDescent="0.2">
      <c r="A14372" s="2">
        <v>40792</v>
      </c>
      <c r="B14372" t="s">
        <v>76</v>
      </c>
      <c r="C14372" t="s">
        <v>145</v>
      </c>
      <c r="D14372" t="s">
        <v>50</v>
      </c>
      <c r="E14372" t="s">
        <v>50</v>
      </c>
      <c r="F14372">
        <v>124</v>
      </c>
      <c r="G14372">
        <v>76</v>
      </c>
      <c r="H14372">
        <v>232</v>
      </c>
      <c r="I14372">
        <v>426</v>
      </c>
      <c r="J14372">
        <v>1</v>
      </c>
      <c r="K14372">
        <v>0</v>
      </c>
      <c r="L14372" t="s">
        <v>291</v>
      </c>
      <c r="M14372" t="s">
        <v>78</v>
      </c>
      <c r="N14372" t="s">
        <v>76</v>
      </c>
      <c r="O14372" t="s">
        <v>22</v>
      </c>
      <c r="P14372" t="s">
        <v>23</v>
      </c>
      <c r="Q14372" t="s">
        <v>24</v>
      </c>
    </row>
    <row r="14373" spans="1:17" x14ac:dyDescent="0.2">
      <c r="A14373" s="2">
        <v>40792</v>
      </c>
      <c r="B14373" t="s">
        <v>363</v>
      </c>
      <c r="C14373" t="s">
        <v>402</v>
      </c>
      <c r="D14373" t="s">
        <v>115</v>
      </c>
      <c r="E14373" t="s">
        <v>115</v>
      </c>
      <c r="F14373">
        <v>131</v>
      </c>
      <c r="G14373">
        <v>101</v>
      </c>
      <c r="H14373">
        <v>207</v>
      </c>
      <c r="I14373">
        <v>325</v>
      </c>
      <c r="J14373">
        <v>0</v>
      </c>
      <c r="K14373">
        <v>2</v>
      </c>
      <c r="L14373" t="s">
        <v>20</v>
      </c>
      <c r="M14373" t="s">
        <v>513</v>
      </c>
      <c r="N14373" t="s">
        <v>363</v>
      </c>
      <c r="O14373" t="s">
        <v>22</v>
      </c>
      <c r="P14373" t="s">
        <v>23</v>
      </c>
      <c r="Q14373" t="s">
        <v>41</v>
      </c>
    </row>
    <row r="14374" spans="1:17" x14ac:dyDescent="0.2">
      <c r="A14374" s="2">
        <v>40792</v>
      </c>
      <c r="B14374" t="s">
        <v>119</v>
      </c>
      <c r="C14374" t="s">
        <v>249</v>
      </c>
      <c r="D14374" t="s">
        <v>50</v>
      </c>
      <c r="E14374" t="s">
        <v>50</v>
      </c>
      <c r="F14374">
        <v>7</v>
      </c>
      <c r="G14374">
        <v>23</v>
      </c>
      <c r="H14374">
        <v>1109</v>
      </c>
      <c r="I14374">
        <v>815</v>
      </c>
      <c r="J14374">
        <v>1</v>
      </c>
      <c r="K14374">
        <v>0</v>
      </c>
      <c r="L14374" t="s">
        <v>291</v>
      </c>
      <c r="M14374" t="s">
        <v>1093</v>
      </c>
      <c r="N14374" t="s">
        <v>119</v>
      </c>
      <c r="O14374" t="s">
        <v>22</v>
      </c>
      <c r="P14374" t="s">
        <v>23</v>
      </c>
      <c r="Q14374" t="s">
        <v>24</v>
      </c>
    </row>
    <row r="14375" spans="1:17" x14ac:dyDescent="0.2">
      <c r="A14375" s="2">
        <v>40792</v>
      </c>
      <c r="B14375" t="s">
        <v>185</v>
      </c>
      <c r="C14375" t="s">
        <v>43</v>
      </c>
      <c r="D14375" t="s">
        <v>27</v>
      </c>
      <c r="E14375" t="s">
        <v>19</v>
      </c>
      <c r="F14375">
        <v>43</v>
      </c>
      <c r="G14375">
        <v>35</v>
      </c>
      <c r="H14375">
        <v>622</v>
      </c>
      <c r="I14375">
        <v>729</v>
      </c>
      <c r="J14375">
        <v>0</v>
      </c>
      <c r="K14375">
        <v>2</v>
      </c>
      <c r="L14375" t="s">
        <v>28</v>
      </c>
      <c r="M14375" t="s">
        <v>833</v>
      </c>
      <c r="N14375" t="s">
        <v>77</v>
      </c>
      <c r="O14375" t="s">
        <v>122</v>
      </c>
      <c r="P14375" t="s">
        <v>23</v>
      </c>
      <c r="Q14375" t="s">
        <v>41</v>
      </c>
    </row>
    <row r="14376" spans="1:17" x14ac:dyDescent="0.2">
      <c r="A14376" s="2">
        <v>40792</v>
      </c>
      <c r="B14376" t="s">
        <v>177</v>
      </c>
      <c r="C14376" t="s">
        <v>182</v>
      </c>
      <c r="D14376" t="s">
        <v>115</v>
      </c>
      <c r="E14376" t="s">
        <v>115</v>
      </c>
      <c r="F14376">
        <v>92</v>
      </c>
      <c r="G14376">
        <v>69</v>
      </c>
      <c r="H14376">
        <v>348</v>
      </c>
      <c r="I14376">
        <v>463</v>
      </c>
      <c r="J14376">
        <v>2</v>
      </c>
      <c r="K14376">
        <v>1</v>
      </c>
      <c r="L14376" t="s">
        <v>20</v>
      </c>
      <c r="M14376" t="s">
        <v>640</v>
      </c>
      <c r="N14376" t="s">
        <v>177</v>
      </c>
      <c r="O14376" t="s">
        <v>22</v>
      </c>
      <c r="P14376" t="s">
        <v>23</v>
      </c>
      <c r="Q14376" t="s">
        <v>24</v>
      </c>
    </row>
    <row r="14377" spans="1:17" x14ac:dyDescent="0.2">
      <c r="A14377" s="2">
        <v>40792</v>
      </c>
      <c r="B14377" t="s">
        <v>163</v>
      </c>
      <c r="C14377" t="s">
        <v>602</v>
      </c>
      <c r="D14377" t="s">
        <v>115</v>
      </c>
      <c r="E14377" t="s">
        <v>115</v>
      </c>
      <c r="F14377">
        <v>114</v>
      </c>
      <c r="G14377">
        <v>153</v>
      </c>
      <c r="H14377">
        <v>260</v>
      </c>
      <c r="I14377">
        <v>132</v>
      </c>
      <c r="J14377">
        <v>1</v>
      </c>
      <c r="K14377">
        <v>0</v>
      </c>
      <c r="L14377" t="s">
        <v>20</v>
      </c>
      <c r="M14377" t="s">
        <v>1074</v>
      </c>
      <c r="N14377" t="s">
        <v>163</v>
      </c>
      <c r="O14377" t="s">
        <v>22</v>
      </c>
      <c r="P14377" t="s">
        <v>23</v>
      </c>
      <c r="Q14377" t="s">
        <v>24</v>
      </c>
    </row>
    <row r="14378" spans="1:17" x14ac:dyDescent="0.2">
      <c r="A14378" s="2">
        <v>40792</v>
      </c>
      <c r="B14378" t="s">
        <v>301</v>
      </c>
      <c r="C14378" t="s">
        <v>133</v>
      </c>
      <c r="D14378" t="s">
        <v>115</v>
      </c>
      <c r="E14378" t="s">
        <v>115</v>
      </c>
      <c r="F14378">
        <v>95</v>
      </c>
      <c r="G14378">
        <v>33</v>
      </c>
      <c r="H14378">
        <v>340</v>
      </c>
      <c r="I14378">
        <v>744</v>
      </c>
      <c r="J14378">
        <v>1</v>
      </c>
      <c r="K14378">
        <v>1</v>
      </c>
      <c r="L14378" t="s">
        <v>20</v>
      </c>
      <c r="M14378" t="s">
        <v>302</v>
      </c>
      <c r="N14378" t="s">
        <v>301</v>
      </c>
      <c r="O14378" t="s">
        <v>22</v>
      </c>
      <c r="P14378" t="s">
        <v>23</v>
      </c>
      <c r="Q14378" t="s">
        <v>30</v>
      </c>
    </row>
    <row r="14379" spans="1:17" x14ac:dyDescent="0.2">
      <c r="A14379" s="2">
        <v>40792</v>
      </c>
      <c r="B14379" t="s">
        <v>101</v>
      </c>
      <c r="C14379" t="s">
        <v>153</v>
      </c>
      <c r="D14379" t="s">
        <v>50</v>
      </c>
      <c r="E14379" t="s">
        <v>50</v>
      </c>
      <c r="F14379">
        <v>84</v>
      </c>
      <c r="G14379">
        <v>14</v>
      </c>
      <c r="H14379">
        <v>387</v>
      </c>
      <c r="I14379">
        <v>936</v>
      </c>
      <c r="J14379">
        <v>1</v>
      </c>
      <c r="K14379">
        <v>1</v>
      </c>
      <c r="L14379" t="s">
        <v>291</v>
      </c>
      <c r="M14379" t="s">
        <v>331</v>
      </c>
      <c r="N14379" t="s">
        <v>101</v>
      </c>
      <c r="O14379" t="s">
        <v>22</v>
      </c>
      <c r="P14379" t="s">
        <v>23</v>
      </c>
      <c r="Q14379" t="s">
        <v>30</v>
      </c>
    </row>
    <row r="14380" spans="1:17" x14ac:dyDescent="0.2">
      <c r="A14380" s="2">
        <v>40792</v>
      </c>
      <c r="B14380" t="s">
        <v>464</v>
      </c>
      <c r="C14380" t="s">
        <v>176</v>
      </c>
      <c r="D14380" t="s">
        <v>115</v>
      </c>
      <c r="E14380" t="s">
        <v>115</v>
      </c>
      <c r="F14380">
        <v>160</v>
      </c>
      <c r="G14380">
        <v>108</v>
      </c>
      <c r="H14380">
        <v>105</v>
      </c>
      <c r="I14380">
        <v>298</v>
      </c>
      <c r="J14380">
        <v>3</v>
      </c>
      <c r="K14380">
        <v>1</v>
      </c>
      <c r="L14380" t="s">
        <v>20</v>
      </c>
      <c r="M14380" t="s">
        <v>465</v>
      </c>
      <c r="N14380" t="s">
        <v>464</v>
      </c>
      <c r="O14380" t="s">
        <v>22</v>
      </c>
      <c r="P14380" t="s">
        <v>23</v>
      </c>
      <c r="Q14380" t="s">
        <v>24</v>
      </c>
    </row>
    <row r="14381" spans="1:17" x14ac:dyDescent="0.2">
      <c r="A14381" s="2">
        <v>40792</v>
      </c>
      <c r="B14381" t="s">
        <v>97</v>
      </c>
      <c r="C14381" t="s">
        <v>85</v>
      </c>
      <c r="D14381" t="s">
        <v>50</v>
      </c>
      <c r="E14381" t="s">
        <v>50</v>
      </c>
      <c r="F14381">
        <v>128</v>
      </c>
      <c r="G14381">
        <v>57</v>
      </c>
      <c r="H14381">
        <v>211</v>
      </c>
      <c r="I14381">
        <v>546</v>
      </c>
      <c r="J14381">
        <v>2</v>
      </c>
      <c r="K14381">
        <v>1</v>
      </c>
      <c r="L14381" t="s">
        <v>291</v>
      </c>
      <c r="M14381" t="s">
        <v>97</v>
      </c>
      <c r="N14381" t="s">
        <v>97</v>
      </c>
      <c r="O14381" t="s">
        <v>22</v>
      </c>
      <c r="P14381" t="s">
        <v>23</v>
      </c>
      <c r="Q14381" t="s">
        <v>24</v>
      </c>
    </row>
    <row r="14382" spans="1:17" x14ac:dyDescent="0.2">
      <c r="A14382" s="2">
        <v>40792</v>
      </c>
      <c r="B14382" t="s">
        <v>328</v>
      </c>
      <c r="C14382" t="s">
        <v>737</v>
      </c>
      <c r="D14382" t="s">
        <v>50</v>
      </c>
      <c r="E14382" t="s">
        <v>50</v>
      </c>
      <c r="F14382">
        <v>90</v>
      </c>
      <c r="G14382">
        <v>203</v>
      </c>
      <c r="H14382">
        <v>358</v>
      </c>
      <c r="I14382">
        <v>0</v>
      </c>
      <c r="J14382">
        <v>1</v>
      </c>
      <c r="K14382">
        <v>0</v>
      </c>
      <c r="L14382" t="s">
        <v>291</v>
      </c>
      <c r="M14382" t="s">
        <v>329</v>
      </c>
      <c r="N14382" t="s">
        <v>328</v>
      </c>
      <c r="O14382" t="s">
        <v>22</v>
      </c>
      <c r="P14382" t="s">
        <v>23</v>
      </c>
      <c r="Q14382" t="s">
        <v>24</v>
      </c>
    </row>
    <row r="14383" spans="1:17" x14ac:dyDescent="0.2">
      <c r="A14383" s="2">
        <v>40792</v>
      </c>
      <c r="B14383" t="s">
        <v>184</v>
      </c>
      <c r="C14383" t="s">
        <v>345</v>
      </c>
      <c r="D14383" t="s">
        <v>50</v>
      </c>
      <c r="E14383" t="s">
        <v>50</v>
      </c>
      <c r="F14383">
        <v>167</v>
      </c>
      <c r="G14383">
        <v>63</v>
      </c>
      <c r="H14383">
        <v>102</v>
      </c>
      <c r="I14383">
        <v>521</v>
      </c>
      <c r="J14383">
        <v>1</v>
      </c>
      <c r="K14383">
        <v>1</v>
      </c>
      <c r="L14383" t="s">
        <v>291</v>
      </c>
      <c r="M14383" t="s">
        <v>193</v>
      </c>
      <c r="N14383" t="s">
        <v>184</v>
      </c>
      <c r="O14383" t="s">
        <v>22</v>
      </c>
      <c r="P14383" t="s">
        <v>23</v>
      </c>
      <c r="Q14383" t="s">
        <v>30</v>
      </c>
    </row>
    <row r="14384" spans="1:17" x14ac:dyDescent="0.2">
      <c r="A14384" s="2">
        <v>40792</v>
      </c>
      <c r="B14384" t="s">
        <v>384</v>
      </c>
      <c r="C14384" t="s">
        <v>94</v>
      </c>
      <c r="D14384" t="s">
        <v>50</v>
      </c>
      <c r="E14384" t="s">
        <v>50</v>
      </c>
      <c r="F14384">
        <v>88</v>
      </c>
      <c r="G14384">
        <v>45</v>
      </c>
      <c r="H14384">
        <v>364</v>
      </c>
      <c r="I14384">
        <v>612</v>
      </c>
      <c r="J14384">
        <v>0</v>
      </c>
      <c r="K14384">
        <v>2</v>
      </c>
      <c r="L14384" t="s">
        <v>291</v>
      </c>
      <c r="M14384" t="s">
        <v>395</v>
      </c>
      <c r="N14384" t="s">
        <v>384</v>
      </c>
      <c r="O14384" t="s">
        <v>22</v>
      </c>
      <c r="P14384" t="s">
        <v>23</v>
      </c>
      <c r="Q14384" t="s">
        <v>41</v>
      </c>
    </row>
    <row r="14385" spans="1:17" x14ac:dyDescent="0.2">
      <c r="A14385" s="2">
        <v>40792</v>
      </c>
      <c r="B14385" t="s">
        <v>532</v>
      </c>
      <c r="C14385" t="s">
        <v>531</v>
      </c>
      <c r="D14385" t="s">
        <v>27</v>
      </c>
      <c r="E14385" t="s">
        <v>27</v>
      </c>
      <c r="F14385">
        <v>179</v>
      </c>
      <c r="G14385">
        <v>62</v>
      </c>
      <c r="H14385">
        <v>74</v>
      </c>
      <c r="I14385">
        <v>524</v>
      </c>
      <c r="J14385">
        <v>1</v>
      </c>
      <c r="K14385">
        <v>2</v>
      </c>
      <c r="L14385" t="s">
        <v>20</v>
      </c>
      <c r="M14385" t="s">
        <v>1497</v>
      </c>
      <c r="N14385" t="s">
        <v>532</v>
      </c>
      <c r="O14385" t="s">
        <v>22</v>
      </c>
      <c r="P14385" t="s">
        <v>23</v>
      </c>
      <c r="Q14385" t="s">
        <v>41</v>
      </c>
    </row>
    <row r="14386" spans="1:17" x14ac:dyDescent="0.2">
      <c r="A14386" s="2">
        <v>40792</v>
      </c>
      <c r="B14386" t="s">
        <v>90</v>
      </c>
      <c r="C14386" t="s">
        <v>129</v>
      </c>
      <c r="D14386" t="s">
        <v>50</v>
      </c>
      <c r="E14386" t="s">
        <v>50</v>
      </c>
      <c r="F14386">
        <v>65</v>
      </c>
      <c r="G14386">
        <v>3</v>
      </c>
      <c r="H14386">
        <v>498</v>
      </c>
      <c r="I14386">
        <v>1329</v>
      </c>
      <c r="J14386">
        <v>2</v>
      </c>
      <c r="K14386">
        <v>2</v>
      </c>
      <c r="L14386" t="s">
        <v>28</v>
      </c>
      <c r="M14386" t="s">
        <v>1498</v>
      </c>
      <c r="N14386" t="s">
        <v>90</v>
      </c>
      <c r="O14386" t="s">
        <v>22</v>
      </c>
      <c r="P14386" t="s">
        <v>23</v>
      </c>
      <c r="Q14386" t="s">
        <v>30</v>
      </c>
    </row>
    <row r="14387" spans="1:17" x14ac:dyDescent="0.2">
      <c r="A14387" s="2">
        <v>40792</v>
      </c>
      <c r="B14387" t="s">
        <v>229</v>
      </c>
      <c r="C14387" t="s">
        <v>56</v>
      </c>
      <c r="D14387" t="s">
        <v>27</v>
      </c>
      <c r="E14387" t="s">
        <v>27</v>
      </c>
      <c r="F14387">
        <v>144</v>
      </c>
      <c r="G14387">
        <v>102</v>
      </c>
      <c r="H14387">
        <v>166</v>
      </c>
      <c r="I14387">
        <v>319</v>
      </c>
      <c r="J14387">
        <v>0</v>
      </c>
      <c r="K14387">
        <v>3</v>
      </c>
      <c r="L14387" t="s">
        <v>20</v>
      </c>
      <c r="M14387" t="s">
        <v>1300</v>
      </c>
      <c r="N14387" t="s">
        <v>229</v>
      </c>
      <c r="O14387" t="s">
        <v>22</v>
      </c>
      <c r="P14387" t="s">
        <v>23</v>
      </c>
      <c r="Q14387" t="s">
        <v>41</v>
      </c>
    </row>
    <row r="14388" spans="1:17" x14ac:dyDescent="0.2">
      <c r="A14388" s="2">
        <v>40792</v>
      </c>
      <c r="B14388" t="s">
        <v>166</v>
      </c>
      <c r="C14388" t="s">
        <v>167</v>
      </c>
      <c r="D14388" t="s">
        <v>115</v>
      </c>
      <c r="E14388" t="s">
        <v>115</v>
      </c>
      <c r="F14388">
        <v>88</v>
      </c>
      <c r="G14388">
        <v>53</v>
      </c>
      <c r="H14388">
        <v>364</v>
      </c>
      <c r="I14388">
        <v>558</v>
      </c>
      <c r="J14388">
        <v>1</v>
      </c>
      <c r="K14388">
        <v>1</v>
      </c>
      <c r="L14388" t="s">
        <v>20</v>
      </c>
      <c r="M14388" t="s">
        <v>165</v>
      </c>
      <c r="N14388" t="s">
        <v>166</v>
      </c>
      <c r="O14388" t="s">
        <v>22</v>
      </c>
      <c r="P14388" t="s">
        <v>23</v>
      </c>
      <c r="Q14388" t="s">
        <v>30</v>
      </c>
    </row>
    <row r="14389" spans="1:17" x14ac:dyDescent="0.2">
      <c r="A14389" s="2">
        <v>40792</v>
      </c>
      <c r="B14389" t="s">
        <v>92</v>
      </c>
      <c r="C14389" t="s">
        <v>67</v>
      </c>
      <c r="D14389" t="s">
        <v>50</v>
      </c>
      <c r="E14389" t="s">
        <v>50</v>
      </c>
      <c r="F14389">
        <v>54</v>
      </c>
      <c r="G14389">
        <v>15</v>
      </c>
      <c r="H14389">
        <v>557</v>
      </c>
      <c r="I14389">
        <v>918</v>
      </c>
      <c r="J14389">
        <v>0</v>
      </c>
      <c r="K14389">
        <v>0</v>
      </c>
      <c r="L14389" t="s">
        <v>291</v>
      </c>
      <c r="M14389" t="s">
        <v>124</v>
      </c>
      <c r="N14389" t="s">
        <v>92</v>
      </c>
      <c r="O14389" t="s">
        <v>22</v>
      </c>
      <c r="P14389" t="s">
        <v>23</v>
      </c>
      <c r="Q14389" t="s">
        <v>30</v>
      </c>
    </row>
    <row r="14390" spans="1:17" x14ac:dyDescent="0.2">
      <c r="A14390" s="2">
        <v>40792</v>
      </c>
      <c r="B14390" t="s">
        <v>95</v>
      </c>
      <c r="C14390" t="s">
        <v>98</v>
      </c>
      <c r="D14390" t="s">
        <v>50</v>
      </c>
      <c r="E14390" t="s">
        <v>50</v>
      </c>
      <c r="F14390">
        <v>13</v>
      </c>
      <c r="G14390">
        <v>31</v>
      </c>
      <c r="H14390">
        <v>940</v>
      </c>
      <c r="I14390">
        <v>753</v>
      </c>
      <c r="J14390">
        <v>0</v>
      </c>
      <c r="K14390">
        <v>0</v>
      </c>
      <c r="L14390" t="s">
        <v>291</v>
      </c>
      <c r="M14390" t="s">
        <v>326</v>
      </c>
      <c r="N14390" t="s">
        <v>95</v>
      </c>
      <c r="O14390" t="s">
        <v>22</v>
      </c>
      <c r="P14390" t="s">
        <v>23</v>
      </c>
      <c r="Q14390" t="s">
        <v>30</v>
      </c>
    </row>
    <row r="14391" spans="1:17" x14ac:dyDescent="0.2">
      <c r="A14391" s="2">
        <v>40792</v>
      </c>
      <c r="B14391" t="s">
        <v>125</v>
      </c>
      <c r="C14391" t="s">
        <v>52</v>
      </c>
      <c r="D14391" t="s">
        <v>50</v>
      </c>
      <c r="E14391" t="s">
        <v>50</v>
      </c>
      <c r="F14391">
        <v>203</v>
      </c>
      <c r="G14391">
        <v>18</v>
      </c>
      <c r="H14391">
        <v>0</v>
      </c>
      <c r="I14391">
        <v>888</v>
      </c>
      <c r="J14391">
        <v>0</v>
      </c>
      <c r="K14391">
        <v>5</v>
      </c>
      <c r="L14391" t="s">
        <v>291</v>
      </c>
      <c r="M14391" t="s">
        <v>468</v>
      </c>
      <c r="N14391" t="s">
        <v>125</v>
      </c>
      <c r="O14391" t="s">
        <v>22</v>
      </c>
      <c r="P14391" t="s">
        <v>23</v>
      </c>
      <c r="Q14391" t="s">
        <v>41</v>
      </c>
    </row>
    <row r="14392" spans="1:17" x14ac:dyDescent="0.2">
      <c r="A14392" s="2">
        <v>40792</v>
      </c>
      <c r="B14392" t="s">
        <v>113</v>
      </c>
      <c r="C14392" t="s">
        <v>55</v>
      </c>
      <c r="D14392" t="s">
        <v>115</v>
      </c>
      <c r="E14392" t="s">
        <v>57</v>
      </c>
      <c r="F14392">
        <v>87</v>
      </c>
      <c r="G14392">
        <v>22</v>
      </c>
      <c r="H14392">
        <v>372</v>
      </c>
      <c r="I14392">
        <v>837</v>
      </c>
      <c r="J14392">
        <v>1</v>
      </c>
      <c r="K14392">
        <v>3</v>
      </c>
      <c r="L14392" t="s">
        <v>20</v>
      </c>
      <c r="M14392" t="s">
        <v>231</v>
      </c>
      <c r="N14392" t="s">
        <v>113</v>
      </c>
      <c r="O14392" t="s">
        <v>22</v>
      </c>
      <c r="P14392" t="s">
        <v>23</v>
      </c>
      <c r="Q14392" t="s">
        <v>41</v>
      </c>
    </row>
    <row r="14393" spans="1:17" x14ac:dyDescent="0.2">
      <c r="A14393" s="2">
        <v>40792</v>
      </c>
      <c r="B14393" t="s">
        <v>104</v>
      </c>
      <c r="C14393" t="s">
        <v>73</v>
      </c>
      <c r="D14393" t="s">
        <v>50</v>
      </c>
      <c r="E14393" t="s">
        <v>50</v>
      </c>
      <c r="F14393">
        <v>55</v>
      </c>
      <c r="G14393">
        <v>56</v>
      </c>
      <c r="H14393">
        <v>553</v>
      </c>
      <c r="I14393">
        <v>552</v>
      </c>
      <c r="J14393">
        <v>1</v>
      </c>
      <c r="K14393">
        <v>0</v>
      </c>
      <c r="L14393" t="s">
        <v>291</v>
      </c>
      <c r="M14393" t="s">
        <v>273</v>
      </c>
      <c r="N14393" t="s">
        <v>104</v>
      </c>
      <c r="O14393" t="s">
        <v>22</v>
      </c>
      <c r="P14393" t="s">
        <v>23</v>
      </c>
      <c r="Q14393" t="s">
        <v>24</v>
      </c>
    </row>
    <row r="14394" spans="1:17" x14ac:dyDescent="0.2">
      <c r="A14394" s="2">
        <v>40792</v>
      </c>
      <c r="B14394" t="s">
        <v>1204</v>
      </c>
      <c r="C14394" t="s">
        <v>48</v>
      </c>
      <c r="D14394" t="s">
        <v>50</v>
      </c>
      <c r="E14394" t="s">
        <v>50</v>
      </c>
      <c r="F14394">
        <v>29</v>
      </c>
      <c r="G14394">
        <v>111</v>
      </c>
      <c r="H14394">
        <v>784</v>
      </c>
      <c r="I14394">
        <v>273</v>
      </c>
      <c r="J14394">
        <v>3</v>
      </c>
      <c r="K14394">
        <v>1</v>
      </c>
      <c r="L14394" t="s">
        <v>291</v>
      </c>
      <c r="M14394" t="s">
        <v>1219</v>
      </c>
      <c r="N14394" t="s">
        <v>1204</v>
      </c>
      <c r="O14394" t="s">
        <v>22</v>
      </c>
      <c r="P14394" t="s">
        <v>23</v>
      </c>
      <c r="Q14394" t="s">
        <v>24</v>
      </c>
    </row>
    <row r="14395" spans="1:17" x14ac:dyDescent="0.2">
      <c r="A14395" s="2">
        <v>40792</v>
      </c>
      <c r="B14395" t="s">
        <v>443</v>
      </c>
      <c r="C14395" t="s">
        <v>164</v>
      </c>
      <c r="D14395" t="s">
        <v>115</v>
      </c>
      <c r="E14395" t="s">
        <v>115</v>
      </c>
      <c r="F14395">
        <v>129</v>
      </c>
      <c r="G14395">
        <v>109</v>
      </c>
      <c r="H14395">
        <v>208</v>
      </c>
      <c r="I14395">
        <v>292</v>
      </c>
      <c r="J14395">
        <v>0</v>
      </c>
      <c r="K14395">
        <v>2</v>
      </c>
      <c r="L14395" t="s">
        <v>20</v>
      </c>
      <c r="M14395" t="s">
        <v>443</v>
      </c>
      <c r="N14395" t="s">
        <v>443</v>
      </c>
      <c r="O14395" t="s">
        <v>22</v>
      </c>
      <c r="P14395" t="s">
        <v>23</v>
      </c>
      <c r="Q14395" t="s">
        <v>41</v>
      </c>
    </row>
    <row r="14396" spans="1:17" x14ac:dyDescent="0.2">
      <c r="A14396" s="2">
        <v>40792</v>
      </c>
      <c r="B14396" t="s">
        <v>244</v>
      </c>
      <c r="C14396" t="s">
        <v>286</v>
      </c>
      <c r="D14396" t="s">
        <v>50</v>
      </c>
      <c r="E14396" t="s">
        <v>50</v>
      </c>
      <c r="F14396">
        <v>26</v>
      </c>
      <c r="G14396">
        <v>71</v>
      </c>
      <c r="H14396">
        <v>806</v>
      </c>
      <c r="I14396">
        <v>455</v>
      </c>
      <c r="J14396">
        <v>0</v>
      </c>
      <c r="K14396">
        <v>4</v>
      </c>
      <c r="L14396" t="s">
        <v>291</v>
      </c>
      <c r="M14396" t="s">
        <v>1081</v>
      </c>
      <c r="N14396" t="s">
        <v>244</v>
      </c>
      <c r="O14396" t="s">
        <v>22</v>
      </c>
      <c r="P14396" t="s">
        <v>23</v>
      </c>
      <c r="Q14396" t="s">
        <v>41</v>
      </c>
    </row>
    <row r="14397" spans="1:17" x14ac:dyDescent="0.2">
      <c r="A14397" s="2">
        <v>40792</v>
      </c>
      <c r="B14397" t="s">
        <v>106</v>
      </c>
      <c r="C14397" t="s">
        <v>174</v>
      </c>
      <c r="D14397" t="s">
        <v>50</v>
      </c>
      <c r="E14397" t="s">
        <v>50</v>
      </c>
      <c r="F14397">
        <v>2</v>
      </c>
      <c r="G14397">
        <v>119</v>
      </c>
      <c r="H14397">
        <v>1563</v>
      </c>
      <c r="I14397">
        <v>246</v>
      </c>
      <c r="J14397">
        <v>6</v>
      </c>
      <c r="K14397">
        <v>0</v>
      </c>
      <c r="L14397" t="s">
        <v>291</v>
      </c>
      <c r="M14397" t="s">
        <v>1061</v>
      </c>
      <c r="N14397" t="s">
        <v>106</v>
      </c>
      <c r="O14397" t="s">
        <v>22</v>
      </c>
      <c r="P14397" t="s">
        <v>23</v>
      </c>
      <c r="Q14397" t="s">
        <v>24</v>
      </c>
    </row>
    <row r="14398" spans="1:17" x14ac:dyDescent="0.2">
      <c r="A14398" s="2">
        <v>40792</v>
      </c>
      <c r="B14398" t="s">
        <v>456</v>
      </c>
      <c r="C14398" t="s">
        <v>453</v>
      </c>
      <c r="D14398" t="s">
        <v>27</v>
      </c>
      <c r="E14398" t="s">
        <v>27</v>
      </c>
      <c r="F14398">
        <v>184</v>
      </c>
      <c r="G14398">
        <v>122</v>
      </c>
      <c r="H14398">
        <v>54</v>
      </c>
      <c r="I14398">
        <v>239</v>
      </c>
      <c r="J14398">
        <v>2</v>
      </c>
      <c r="K14398">
        <v>4</v>
      </c>
      <c r="L14398" t="s">
        <v>20</v>
      </c>
      <c r="M14398" t="s">
        <v>1499</v>
      </c>
      <c r="N14398" t="s">
        <v>456</v>
      </c>
      <c r="O14398" t="s">
        <v>22</v>
      </c>
      <c r="P14398" t="s">
        <v>23</v>
      </c>
      <c r="Q14398" t="s">
        <v>41</v>
      </c>
    </row>
    <row r="14399" spans="1:17" x14ac:dyDescent="0.2">
      <c r="A14399" s="2">
        <v>40792</v>
      </c>
      <c r="B14399" t="s">
        <v>53</v>
      </c>
      <c r="C14399" t="s">
        <v>87</v>
      </c>
      <c r="D14399" t="s">
        <v>50</v>
      </c>
      <c r="E14399" t="s">
        <v>50</v>
      </c>
      <c r="F14399">
        <v>30</v>
      </c>
      <c r="G14399">
        <v>51</v>
      </c>
      <c r="H14399">
        <v>757</v>
      </c>
      <c r="I14399">
        <v>585</v>
      </c>
      <c r="J14399">
        <v>3</v>
      </c>
      <c r="K14399">
        <v>1</v>
      </c>
      <c r="L14399" t="s">
        <v>291</v>
      </c>
      <c r="M14399" t="s">
        <v>323</v>
      </c>
      <c r="N14399" t="s">
        <v>53</v>
      </c>
      <c r="O14399" t="s">
        <v>22</v>
      </c>
      <c r="P14399" t="s">
        <v>23</v>
      </c>
      <c r="Q14399" t="s">
        <v>24</v>
      </c>
    </row>
    <row r="14400" spans="1:17" x14ac:dyDescent="0.2">
      <c r="A14400" s="2">
        <v>40792</v>
      </c>
      <c r="B14400" t="s">
        <v>114</v>
      </c>
      <c r="C14400" t="s">
        <v>239</v>
      </c>
      <c r="D14400" t="s">
        <v>115</v>
      </c>
      <c r="E14400" t="s">
        <v>115</v>
      </c>
      <c r="F14400">
        <v>120</v>
      </c>
      <c r="G14400">
        <v>103</v>
      </c>
      <c r="H14400">
        <v>245</v>
      </c>
      <c r="I14400">
        <v>311</v>
      </c>
      <c r="J14400">
        <v>3</v>
      </c>
      <c r="K14400">
        <v>0</v>
      </c>
      <c r="L14400" t="s">
        <v>20</v>
      </c>
      <c r="M14400" t="s">
        <v>226</v>
      </c>
      <c r="N14400" t="s">
        <v>114</v>
      </c>
      <c r="O14400" t="s">
        <v>22</v>
      </c>
      <c r="P14400" t="s">
        <v>23</v>
      </c>
      <c r="Q14400" t="s">
        <v>24</v>
      </c>
    </row>
    <row r="14401" spans="1:17" x14ac:dyDescent="0.2">
      <c r="A14401" s="2">
        <v>40792</v>
      </c>
      <c r="B14401" t="s">
        <v>449</v>
      </c>
      <c r="C14401" t="s">
        <v>143</v>
      </c>
      <c r="D14401" t="s">
        <v>115</v>
      </c>
      <c r="E14401" t="s">
        <v>115</v>
      </c>
      <c r="F14401">
        <v>82</v>
      </c>
      <c r="G14401">
        <v>15</v>
      </c>
      <c r="H14401">
        <v>401</v>
      </c>
      <c r="I14401">
        <v>918</v>
      </c>
      <c r="J14401">
        <v>1</v>
      </c>
      <c r="K14401">
        <v>1</v>
      </c>
      <c r="L14401" t="s">
        <v>20</v>
      </c>
      <c r="M14401" t="s">
        <v>530</v>
      </c>
      <c r="N14401" t="s">
        <v>449</v>
      </c>
      <c r="O14401" t="s">
        <v>22</v>
      </c>
      <c r="P14401" t="s">
        <v>23</v>
      </c>
      <c r="Q14401" t="s">
        <v>30</v>
      </c>
    </row>
    <row r="14402" spans="1:17" x14ac:dyDescent="0.2">
      <c r="A14402" s="2">
        <v>40792</v>
      </c>
      <c r="B14402" t="s">
        <v>32</v>
      </c>
      <c r="C14402" t="s">
        <v>34</v>
      </c>
      <c r="D14402" t="s">
        <v>19</v>
      </c>
      <c r="E14402" t="s">
        <v>36</v>
      </c>
      <c r="F14402">
        <v>44</v>
      </c>
      <c r="G14402">
        <v>69</v>
      </c>
      <c r="H14402">
        <v>615</v>
      </c>
      <c r="I14402">
        <v>463</v>
      </c>
      <c r="J14402">
        <v>2</v>
      </c>
      <c r="K14402">
        <v>1</v>
      </c>
      <c r="L14402" t="s">
        <v>28</v>
      </c>
      <c r="M14402" t="s">
        <v>573</v>
      </c>
      <c r="N14402" t="s">
        <v>32</v>
      </c>
      <c r="O14402" t="s">
        <v>22</v>
      </c>
      <c r="P14402" t="s">
        <v>23</v>
      </c>
      <c r="Q14402" t="s">
        <v>24</v>
      </c>
    </row>
    <row r="14403" spans="1:17" x14ac:dyDescent="0.2">
      <c r="A14403" s="2">
        <v>40792</v>
      </c>
      <c r="B14403" t="s">
        <v>892</v>
      </c>
      <c r="C14403" t="s">
        <v>481</v>
      </c>
      <c r="D14403" t="s">
        <v>27</v>
      </c>
      <c r="E14403" t="s">
        <v>27</v>
      </c>
      <c r="F14403">
        <v>149</v>
      </c>
      <c r="G14403">
        <v>106</v>
      </c>
      <c r="H14403">
        <v>144</v>
      </c>
      <c r="I14403">
        <v>307</v>
      </c>
      <c r="J14403">
        <v>1</v>
      </c>
      <c r="K14403">
        <v>8</v>
      </c>
      <c r="L14403" t="s">
        <v>20</v>
      </c>
      <c r="M14403" t="s">
        <v>906</v>
      </c>
      <c r="N14403" t="s">
        <v>892</v>
      </c>
      <c r="O14403" t="s">
        <v>22</v>
      </c>
      <c r="P14403" t="s">
        <v>23</v>
      </c>
      <c r="Q14403" t="s">
        <v>41</v>
      </c>
    </row>
    <row r="14404" spans="1:17" x14ac:dyDescent="0.2">
      <c r="A14404" s="2">
        <v>40793</v>
      </c>
      <c r="B14404" t="s">
        <v>802</v>
      </c>
      <c r="C14404" t="s">
        <v>660</v>
      </c>
      <c r="D14404" t="s">
        <v>36</v>
      </c>
      <c r="E14404" t="s">
        <v>36</v>
      </c>
      <c r="F14404">
        <v>154</v>
      </c>
      <c r="G14404">
        <v>104</v>
      </c>
      <c r="H14404">
        <v>130</v>
      </c>
      <c r="I14404">
        <v>308</v>
      </c>
      <c r="J14404">
        <v>3</v>
      </c>
      <c r="K14404">
        <v>0</v>
      </c>
      <c r="L14404" t="s">
        <v>28</v>
      </c>
      <c r="M14404" t="s">
        <v>916</v>
      </c>
      <c r="N14404" t="s">
        <v>802</v>
      </c>
      <c r="O14404" t="s">
        <v>22</v>
      </c>
      <c r="P14404" t="s">
        <v>23</v>
      </c>
      <c r="Q14404" t="s">
        <v>24</v>
      </c>
    </row>
    <row r="14405" spans="1:17" x14ac:dyDescent="0.2">
      <c r="A14405" s="2">
        <v>40793</v>
      </c>
      <c r="B14405" t="s">
        <v>1273</v>
      </c>
      <c r="C14405" t="s">
        <v>203</v>
      </c>
      <c r="D14405" t="s">
        <v>57</v>
      </c>
      <c r="E14405" t="s">
        <v>57</v>
      </c>
      <c r="F14405">
        <v>165</v>
      </c>
      <c r="G14405">
        <v>183</v>
      </c>
      <c r="H14405">
        <v>104</v>
      </c>
      <c r="I14405">
        <v>56</v>
      </c>
      <c r="J14405">
        <v>3</v>
      </c>
      <c r="K14405">
        <v>1</v>
      </c>
      <c r="L14405" t="s">
        <v>1493</v>
      </c>
      <c r="M14405" t="s">
        <v>1500</v>
      </c>
      <c r="N14405" t="s">
        <v>1273</v>
      </c>
      <c r="O14405" t="s">
        <v>22</v>
      </c>
      <c r="P14405" t="s">
        <v>23</v>
      </c>
      <c r="Q14405" t="s">
        <v>24</v>
      </c>
    </row>
    <row r="14406" spans="1:17" x14ac:dyDescent="0.2">
      <c r="A14406" s="2">
        <v>40793</v>
      </c>
      <c r="B14406" t="s">
        <v>354</v>
      </c>
      <c r="C14406" t="s">
        <v>204</v>
      </c>
      <c r="D14406" t="s">
        <v>57</v>
      </c>
      <c r="E14406" t="s">
        <v>57</v>
      </c>
      <c r="F14406">
        <v>177</v>
      </c>
      <c r="G14406">
        <v>141</v>
      </c>
      <c r="H14406">
        <v>78</v>
      </c>
      <c r="I14406">
        <v>179</v>
      </c>
      <c r="J14406">
        <v>2</v>
      </c>
      <c r="K14406">
        <v>1</v>
      </c>
      <c r="L14406" t="s">
        <v>1493</v>
      </c>
      <c r="M14406" t="s">
        <v>1501</v>
      </c>
      <c r="N14406" t="s">
        <v>1273</v>
      </c>
      <c r="O14406" t="s">
        <v>122</v>
      </c>
      <c r="P14406" t="s">
        <v>23</v>
      </c>
      <c r="Q14406" t="s">
        <v>24</v>
      </c>
    </row>
    <row r="14407" spans="1:17" x14ac:dyDescent="0.2">
      <c r="A14407" s="2">
        <v>40795</v>
      </c>
      <c r="B14407" t="s">
        <v>1273</v>
      </c>
      <c r="C14407" t="s">
        <v>354</v>
      </c>
      <c r="D14407" t="s">
        <v>57</v>
      </c>
      <c r="E14407" t="s">
        <v>57</v>
      </c>
      <c r="F14407">
        <v>165</v>
      </c>
      <c r="G14407">
        <v>177</v>
      </c>
      <c r="H14407">
        <v>104</v>
      </c>
      <c r="I14407">
        <v>78</v>
      </c>
      <c r="J14407">
        <v>2</v>
      </c>
      <c r="K14407">
        <v>0</v>
      </c>
      <c r="L14407" t="s">
        <v>1493</v>
      </c>
      <c r="M14407" t="s">
        <v>1274</v>
      </c>
      <c r="N14407" t="s">
        <v>1273</v>
      </c>
      <c r="O14407" t="s">
        <v>22</v>
      </c>
      <c r="P14407" t="s">
        <v>23</v>
      </c>
      <c r="Q14407" t="s">
        <v>24</v>
      </c>
    </row>
    <row r="14408" spans="1:17" x14ac:dyDescent="0.2">
      <c r="A14408" s="2">
        <v>40795</v>
      </c>
      <c r="B14408" t="s">
        <v>203</v>
      </c>
      <c r="C14408" t="s">
        <v>204</v>
      </c>
      <c r="D14408" t="s">
        <v>57</v>
      </c>
      <c r="E14408" t="s">
        <v>57</v>
      </c>
      <c r="F14408">
        <v>183</v>
      </c>
      <c r="G14408">
        <v>141</v>
      </c>
      <c r="H14408">
        <v>56</v>
      </c>
      <c r="I14408">
        <v>179</v>
      </c>
      <c r="J14408">
        <v>2</v>
      </c>
      <c r="K14408">
        <v>1</v>
      </c>
      <c r="L14408" t="s">
        <v>1493</v>
      </c>
      <c r="M14408" t="s">
        <v>1494</v>
      </c>
      <c r="N14408" t="s">
        <v>1273</v>
      </c>
      <c r="O14408" t="s">
        <v>122</v>
      </c>
      <c r="P14408" t="s">
        <v>23</v>
      </c>
      <c r="Q14408" t="s">
        <v>24</v>
      </c>
    </row>
    <row r="14409" spans="1:17" x14ac:dyDescent="0.2">
      <c r="A14409" s="2">
        <v>40797</v>
      </c>
      <c r="B14409" t="s">
        <v>512</v>
      </c>
      <c r="C14409" t="s">
        <v>549</v>
      </c>
      <c r="D14409" t="s">
        <v>27</v>
      </c>
      <c r="E14409" t="s">
        <v>27</v>
      </c>
      <c r="F14409">
        <v>158</v>
      </c>
      <c r="G14409">
        <v>136</v>
      </c>
      <c r="H14409">
        <v>111</v>
      </c>
      <c r="I14409">
        <v>193</v>
      </c>
      <c r="J14409">
        <v>1</v>
      </c>
      <c r="K14409">
        <v>0</v>
      </c>
      <c r="L14409" t="s">
        <v>28</v>
      </c>
      <c r="M14409" t="s">
        <v>632</v>
      </c>
      <c r="N14409" t="s">
        <v>512</v>
      </c>
      <c r="O14409" t="s">
        <v>22</v>
      </c>
      <c r="P14409" t="s">
        <v>23</v>
      </c>
      <c r="Q14409" t="s">
        <v>24</v>
      </c>
    </row>
    <row r="14410" spans="1:17" x14ac:dyDescent="0.2">
      <c r="A14410" s="2">
        <v>40800</v>
      </c>
      <c r="B14410" t="s">
        <v>39</v>
      </c>
      <c r="C14410" t="s">
        <v>25</v>
      </c>
      <c r="D14410" t="s">
        <v>19</v>
      </c>
      <c r="E14410" t="s">
        <v>19</v>
      </c>
      <c r="F14410">
        <v>9</v>
      </c>
      <c r="G14410">
        <v>6</v>
      </c>
      <c r="H14410">
        <v>1016</v>
      </c>
      <c r="I14410">
        <v>1156</v>
      </c>
      <c r="J14410">
        <v>0</v>
      </c>
      <c r="K14410">
        <v>0</v>
      </c>
      <c r="L14410" t="s">
        <v>1502</v>
      </c>
      <c r="M14410" t="s">
        <v>489</v>
      </c>
      <c r="N14410" t="s">
        <v>39</v>
      </c>
      <c r="O14410" t="s">
        <v>22</v>
      </c>
      <c r="P14410" t="s">
        <v>23</v>
      </c>
      <c r="Q14410" t="s">
        <v>30</v>
      </c>
    </row>
    <row r="14411" spans="1:17" x14ac:dyDescent="0.2">
      <c r="A14411" s="2">
        <v>40809</v>
      </c>
      <c r="B14411" t="s">
        <v>232</v>
      </c>
      <c r="C14411" t="s">
        <v>1491</v>
      </c>
      <c r="D14411" t="s">
        <v>19</v>
      </c>
      <c r="E14411" t="s">
        <v>27</v>
      </c>
      <c r="F14411">
        <v>113</v>
      </c>
      <c r="G14411">
        <v>178</v>
      </c>
      <c r="H14411">
        <v>286</v>
      </c>
      <c r="I14411">
        <v>75</v>
      </c>
      <c r="J14411">
        <v>2</v>
      </c>
      <c r="K14411">
        <v>0</v>
      </c>
      <c r="L14411" t="s">
        <v>28</v>
      </c>
      <c r="M14411" t="s">
        <v>234</v>
      </c>
      <c r="N14411" t="s">
        <v>232</v>
      </c>
      <c r="O14411" t="s">
        <v>22</v>
      </c>
      <c r="P14411" t="s">
        <v>23</v>
      </c>
      <c r="Q14411" t="s">
        <v>24</v>
      </c>
    </row>
    <row r="14412" spans="1:17" x14ac:dyDescent="0.2">
      <c r="A14412" s="2">
        <v>40811</v>
      </c>
      <c r="B14412" t="s">
        <v>232</v>
      </c>
      <c r="C14412" t="s">
        <v>1491</v>
      </c>
      <c r="D14412" t="s">
        <v>19</v>
      </c>
      <c r="E14412" t="s">
        <v>27</v>
      </c>
      <c r="F14412">
        <v>113</v>
      </c>
      <c r="G14412">
        <v>178</v>
      </c>
      <c r="H14412">
        <v>286</v>
      </c>
      <c r="I14412">
        <v>75</v>
      </c>
      <c r="J14412">
        <v>2</v>
      </c>
      <c r="K14412">
        <v>2</v>
      </c>
      <c r="L14412" t="s">
        <v>28</v>
      </c>
      <c r="M14412" t="s">
        <v>234</v>
      </c>
      <c r="N14412" t="s">
        <v>232</v>
      </c>
      <c r="O14412" t="s">
        <v>22</v>
      </c>
      <c r="P14412" t="s">
        <v>23</v>
      </c>
      <c r="Q14412" t="s">
        <v>30</v>
      </c>
    </row>
    <row r="14413" spans="1:17" x14ac:dyDescent="0.2">
      <c r="A14413" s="2">
        <v>40814</v>
      </c>
      <c r="B14413" t="s">
        <v>25</v>
      </c>
      <c r="C14413" t="s">
        <v>39</v>
      </c>
      <c r="D14413" t="s">
        <v>19</v>
      </c>
      <c r="E14413" t="s">
        <v>19</v>
      </c>
      <c r="F14413">
        <v>7</v>
      </c>
      <c r="G14413">
        <v>10</v>
      </c>
      <c r="H14413">
        <v>1131</v>
      </c>
      <c r="I14413">
        <v>1024</v>
      </c>
      <c r="J14413">
        <v>2</v>
      </c>
      <c r="K14413">
        <v>0</v>
      </c>
      <c r="L14413" t="s">
        <v>1502</v>
      </c>
      <c r="M14413" t="s">
        <v>758</v>
      </c>
      <c r="N14413" t="s">
        <v>25</v>
      </c>
      <c r="O14413" t="s">
        <v>22</v>
      </c>
      <c r="P14413" t="s">
        <v>23</v>
      </c>
      <c r="Q14413" t="s">
        <v>24</v>
      </c>
    </row>
    <row r="14414" spans="1:17" x14ac:dyDescent="0.2">
      <c r="A14414" s="2">
        <v>40816</v>
      </c>
      <c r="B14414" t="s">
        <v>254</v>
      </c>
      <c r="C14414" t="s">
        <v>572</v>
      </c>
      <c r="D14414" t="s">
        <v>115</v>
      </c>
      <c r="E14414" t="s">
        <v>115</v>
      </c>
      <c r="F14414">
        <v>156</v>
      </c>
      <c r="G14414">
        <v>166</v>
      </c>
      <c r="H14414">
        <v>123</v>
      </c>
      <c r="I14414">
        <v>105</v>
      </c>
      <c r="J14414">
        <v>3</v>
      </c>
      <c r="K14414">
        <v>3</v>
      </c>
      <c r="L14414" t="s">
        <v>1451</v>
      </c>
      <c r="M14414" t="s">
        <v>1379</v>
      </c>
      <c r="N14414" t="s">
        <v>638</v>
      </c>
      <c r="O14414" t="s">
        <v>122</v>
      </c>
      <c r="P14414" t="s">
        <v>23</v>
      </c>
      <c r="Q14414" t="s">
        <v>30</v>
      </c>
    </row>
    <row r="14415" spans="1:17" x14ac:dyDescent="0.2">
      <c r="A14415" s="2">
        <v>40817</v>
      </c>
      <c r="B14415" t="s">
        <v>374</v>
      </c>
      <c r="C14415" t="s">
        <v>380</v>
      </c>
      <c r="D14415" t="s">
        <v>36</v>
      </c>
      <c r="E14415" t="s">
        <v>36</v>
      </c>
      <c r="F14415">
        <v>133</v>
      </c>
      <c r="G14415">
        <v>103</v>
      </c>
      <c r="H14415">
        <v>195</v>
      </c>
      <c r="I14415">
        <v>332</v>
      </c>
      <c r="J14415">
        <v>1</v>
      </c>
      <c r="K14415">
        <v>2</v>
      </c>
      <c r="L14415" t="s">
        <v>28</v>
      </c>
      <c r="M14415" t="s">
        <v>375</v>
      </c>
      <c r="N14415" t="s">
        <v>374</v>
      </c>
      <c r="O14415" t="s">
        <v>22</v>
      </c>
      <c r="P14415" t="s">
        <v>23</v>
      </c>
      <c r="Q14415" t="s">
        <v>41</v>
      </c>
    </row>
    <row r="14416" spans="1:17" x14ac:dyDescent="0.2">
      <c r="A14416" s="2">
        <v>40818</v>
      </c>
      <c r="B14416" t="s">
        <v>254</v>
      </c>
      <c r="C14416" t="s">
        <v>571</v>
      </c>
      <c r="D14416" t="s">
        <v>115</v>
      </c>
      <c r="E14416" t="s">
        <v>115</v>
      </c>
      <c r="F14416">
        <v>156</v>
      </c>
      <c r="G14416">
        <v>191</v>
      </c>
      <c r="H14416">
        <v>123</v>
      </c>
      <c r="I14416">
        <v>24</v>
      </c>
      <c r="J14416">
        <v>5</v>
      </c>
      <c r="K14416">
        <v>1</v>
      </c>
      <c r="L14416" t="s">
        <v>1451</v>
      </c>
      <c r="M14416" t="s">
        <v>1379</v>
      </c>
      <c r="N14416" t="s">
        <v>638</v>
      </c>
      <c r="O14416" t="s">
        <v>122</v>
      </c>
      <c r="P14416" t="s">
        <v>23</v>
      </c>
      <c r="Q14416" t="s">
        <v>24</v>
      </c>
    </row>
    <row r="14417" spans="1:17" x14ac:dyDescent="0.2">
      <c r="A14417" s="2">
        <v>40820</v>
      </c>
      <c r="B14417" t="s">
        <v>374</v>
      </c>
      <c r="C14417" t="s">
        <v>250</v>
      </c>
      <c r="D14417" t="s">
        <v>36</v>
      </c>
      <c r="E14417" t="s">
        <v>36</v>
      </c>
      <c r="F14417">
        <v>133</v>
      </c>
      <c r="G14417">
        <v>78</v>
      </c>
      <c r="H14417">
        <v>195</v>
      </c>
      <c r="I14417">
        <v>439</v>
      </c>
      <c r="J14417">
        <v>0</v>
      </c>
      <c r="K14417">
        <v>0</v>
      </c>
      <c r="L14417" t="s">
        <v>28</v>
      </c>
      <c r="M14417" t="s">
        <v>375</v>
      </c>
      <c r="N14417" t="s">
        <v>374</v>
      </c>
      <c r="O14417" t="s">
        <v>22</v>
      </c>
      <c r="P14417" t="s">
        <v>23</v>
      </c>
      <c r="Q14417" t="s">
        <v>30</v>
      </c>
    </row>
    <row r="14418" spans="1:17" x14ac:dyDescent="0.2">
      <c r="A14418" s="2">
        <v>40820</v>
      </c>
      <c r="B14418" t="s">
        <v>572</v>
      </c>
      <c r="C14418" t="s">
        <v>571</v>
      </c>
      <c r="D14418" t="s">
        <v>115</v>
      </c>
      <c r="E14418" t="s">
        <v>115</v>
      </c>
      <c r="F14418">
        <v>166</v>
      </c>
      <c r="G14418">
        <v>191</v>
      </c>
      <c r="H14418">
        <v>105</v>
      </c>
      <c r="I14418">
        <v>24</v>
      </c>
      <c r="J14418">
        <v>2</v>
      </c>
      <c r="K14418">
        <v>0</v>
      </c>
      <c r="L14418" t="s">
        <v>1451</v>
      </c>
      <c r="M14418" t="s">
        <v>1379</v>
      </c>
      <c r="N14418" t="s">
        <v>638</v>
      </c>
      <c r="O14418" t="s">
        <v>122</v>
      </c>
      <c r="P14418" t="s">
        <v>23</v>
      </c>
      <c r="Q14418" t="s">
        <v>24</v>
      </c>
    </row>
    <row r="14419" spans="1:17" x14ac:dyDescent="0.2">
      <c r="A14419" s="2">
        <v>40821</v>
      </c>
      <c r="B14419" t="s">
        <v>167</v>
      </c>
      <c r="C14419" t="s">
        <v>913</v>
      </c>
      <c r="D14419" t="s">
        <v>115</v>
      </c>
      <c r="E14419" t="s">
        <v>115</v>
      </c>
      <c r="F14419">
        <v>50</v>
      </c>
      <c r="G14419">
        <v>162</v>
      </c>
      <c r="H14419">
        <v>576</v>
      </c>
      <c r="I14419">
        <v>108</v>
      </c>
      <c r="J14419">
        <v>7</v>
      </c>
      <c r="K14419">
        <v>0</v>
      </c>
      <c r="L14419" t="s">
        <v>28</v>
      </c>
      <c r="M14419" t="s">
        <v>625</v>
      </c>
      <c r="N14419" t="s">
        <v>167</v>
      </c>
      <c r="O14419" t="s">
        <v>22</v>
      </c>
      <c r="P14419" t="s">
        <v>23</v>
      </c>
      <c r="Q14419" t="s">
        <v>24</v>
      </c>
    </row>
    <row r="14420" spans="1:17" x14ac:dyDescent="0.2">
      <c r="A14420" s="2">
        <v>40822</v>
      </c>
      <c r="B14420" t="s">
        <v>182</v>
      </c>
      <c r="C14420" t="s">
        <v>176</v>
      </c>
      <c r="D14420" t="s">
        <v>115</v>
      </c>
      <c r="E14420" t="s">
        <v>115</v>
      </c>
      <c r="F14420">
        <v>73</v>
      </c>
      <c r="G14420">
        <v>112</v>
      </c>
      <c r="H14420">
        <v>468</v>
      </c>
      <c r="I14420">
        <v>287</v>
      </c>
      <c r="J14420">
        <v>2</v>
      </c>
      <c r="K14420">
        <v>1</v>
      </c>
      <c r="L14420" t="s">
        <v>28</v>
      </c>
      <c r="M14420" t="s">
        <v>1119</v>
      </c>
      <c r="N14420" t="s">
        <v>182</v>
      </c>
      <c r="O14420" t="s">
        <v>22</v>
      </c>
      <c r="P14420" t="s">
        <v>23</v>
      </c>
      <c r="Q14420" t="s">
        <v>24</v>
      </c>
    </row>
    <row r="14421" spans="1:17" x14ac:dyDescent="0.2">
      <c r="A14421" s="2">
        <v>40822</v>
      </c>
      <c r="B14421" t="s">
        <v>114</v>
      </c>
      <c r="C14421" t="s">
        <v>177</v>
      </c>
      <c r="D14421" t="s">
        <v>115</v>
      </c>
      <c r="E14421" t="s">
        <v>115</v>
      </c>
      <c r="F14421">
        <v>117</v>
      </c>
      <c r="G14421">
        <v>85</v>
      </c>
      <c r="H14421">
        <v>274</v>
      </c>
      <c r="I14421">
        <v>406</v>
      </c>
      <c r="J14421">
        <v>0</v>
      </c>
      <c r="K14421">
        <v>0</v>
      </c>
      <c r="L14421" t="s">
        <v>28</v>
      </c>
      <c r="M14421" t="s">
        <v>226</v>
      </c>
      <c r="N14421" t="s">
        <v>114</v>
      </c>
      <c r="O14421" t="s">
        <v>22</v>
      </c>
      <c r="P14421" t="s">
        <v>23</v>
      </c>
      <c r="Q14421" t="s">
        <v>30</v>
      </c>
    </row>
    <row r="14422" spans="1:17" x14ac:dyDescent="0.2">
      <c r="A14422" s="2">
        <v>40823</v>
      </c>
      <c r="B14422" t="s">
        <v>737</v>
      </c>
      <c r="C14422" t="s">
        <v>98</v>
      </c>
      <c r="D14422" t="s">
        <v>50</v>
      </c>
      <c r="E14422" t="s">
        <v>50</v>
      </c>
      <c r="F14422">
        <v>203</v>
      </c>
      <c r="G14422">
        <v>29</v>
      </c>
      <c r="H14422">
        <v>0</v>
      </c>
      <c r="I14422">
        <v>749</v>
      </c>
      <c r="J14422">
        <v>0</v>
      </c>
      <c r="K14422">
        <v>2</v>
      </c>
      <c r="L14422" t="s">
        <v>291</v>
      </c>
      <c r="M14422" t="s">
        <v>819</v>
      </c>
      <c r="N14422" t="s">
        <v>737</v>
      </c>
      <c r="O14422" t="s">
        <v>22</v>
      </c>
      <c r="P14422" t="s">
        <v>23</v>
      </c>
      <c r="Q14422" t="s">
        <v>41</v>
      </c>
    </row>
    <row r="14423" spans="1:17" x14ac:dyDescent="0.2">
      <c r="A14423" s="2">
        <v>40823</v>
      </c>
      <c r="B14423" t="s">
        <v>39</v>
      </c>
      <c r="C14423" t="s">
        <v>107</v>
      </c>
      <c r="D14423" t="s">
        <v>19</v>
      </c>
      <c r="E14423" t="s">
        <v>19</v>
      </c>
      <c r="F14423">
        <v>10</v>
      </c>
      <c r="G14423">
        <v>14</v>
      </c>
      <c r="H14423">
        <v>1024</v>
      </c>
      <c r="I14423">
        <v>932</v>
      </c>
      <c r="J14423">
        <v>4</v>
      </c>
      <c r="K14423">
        <v>1</v>
      </c>
      <c r="L14423" t="s">
        <v>20</v>
      </c>
      <c r="M14423" t="s">
        <v>65</v>
      </c>
      <c r="N14423" t="s">
        <v>39</v>
      </c>
      <c r="O14423" t="s">
        <v>22</v>
      </c>
      <c r="P14423" t="s">
        <v>23</v>
      </c>
      <c r="Q14423" t="s">
        <v>24</v>
      </c>
    </row>
    <row r="14424" spans="1:17" x14ac:dyDescent="0.2">
      <c r="A14424" s="2">
        <v>40823</v>
      </c>
      <c r="B14424" t="s">
        <v>286</v>
      </c>
      <c r="C14424" t="s">
        <v>328</v>
      </c>
      <c r="D14424" t="s">
        <v>50</v>
      </c>
      <c r="E14424" t="s">
        <v>50</v>
      </c>
      <c r="F14424">
        <v>44</v>
      </c>
      <c r="G14424">
        <v>94</v>
      </c>
      <c r="H14424">
        <v>609</v>
      </c>
      <c r="I14424">
        <v>366</v>
      </c>
      <c r="J14424">
        <v>4</v>
      </c>
      <c r="K14424">
        <v>1</v>
      </c>
      <c r="L14424" t="s">
        <v>291</v>
      </c>
      <c r="M14424" t="s">
        <v>359</v>
      </c>
      <c r="N14424" t="s">
        <v>286</v>
      </c>
      <c r="O14424" t="s">
        <v>22</v>
      </c>
      <c r="P14424" t="s">
        <v>23</v>
      </c>
      <c r="Q14424" t="s">
        <v>24</v>
      </c>
    </row>
    <row r="14425" spans="1:17" x14ac:dyDescent="0.2">
      <c r="A14425" s="2">
        <v>40823</v>
      </c>
      <c r="B14425" t="s">
        <v>55</v>
      </c>
      <c r="C14425" t="s">
        <v>391</v>
      </c>
      <c r="D14425" t="s">
        <v>57</v>
      </c>
      <c r="E14425" t="s">
        <v>115</v>
      </c>
      <c r="F14425">
        <v>19</v>
      </c>
      <c r="G14425">
        <v>147</v>
      </c>
      <c r="H14425">
        <v>881</v>
      </c>
      <c r="I14425">
        <v>158</v>
      </c>
      <c r="J14425">
        <v>5</v>
      </c>
      <c r="K14425">
        <v>0</v>
      </c>
      <c r="L14425" t="s">
        <v>28</v>
      </c>
      <c r="M14425" t="s">
        <v>668</v>
      </c>
      <c r="N14425" t="s">
        <v>55</v>
      </c>
      <c r="O14425" t="s">
        <v>22</v>
      </c>
      <c r="P14425" t="s">
        <v>23</v>
      </c>
      <c r="Q14425" t="s">
        <v>24</v>
      </c>
    </row>
    <row r="14426" spans="1:17" x14ac:dyDescent="0.2">
      <c r="A14426" s="2">
        <v>40823</v>
      </c>
      <c r="B14426" t="s">
        <v>386</v>
      </c>
      <c r="C14426" t="s">
        <v>69</v>
      </c>
      <c r="D14426" t="s">
        <v>50</v>
      </c>
      <c r="E14426" t="s">
        <v>50</v>
      </c>
      <c r="F14426">
        <v>97</v>
      </c>
      <c r="G14426">
        <v>77</v>
      </c>
      <c r="H14426">
        <v>358</v>
      </c>
      <c r="I14426">
        <v>441</v>
      </c>
      <c r="J14426">
        <v>1</v>
      </c>
      <c r="K14426">
        <v>4</v>
      </c>
      <c r="L14426" t="s">
        <v>291</v>
      </c>
      <c r="M14426" t="s">
        <v>595</v>
      </c>
      <c r="N14426" t="s">
        <v>386</v>
      </c>
      <c r="O14426" t="s">
        <v>22</v>
      </c>
      <c r="P14426" t="s">
        <v>23</v>
      </c>
      <c r="Q14426" t="s">
        <v>41</v>
      </c>
    </row>
    <row r="14427" spans="1:17" x14ac:dyDescent="0.2">
      <c r="A14427" s="2">
        <v>40823</v>
      </c>
      <c r="B14427" t="s">
        <v>221</v>
      </c>
      <c r="C14427" t="s">
        <v>233</v>
      </c>
      <c r="D14427" t="s">
        <v>27</v>
      </c>
      <c r="E14427" t="s">
        <v>19</v>
      </c>
      <c r="F14427">
        <v>150</v>
      </c>
      <c r="G14427">
        <v>116</v>
      </c>
      <c r="H14427">
        <v>147</v>
      </c>
      <c r="I14427">
        <v>277</v>
      </c>
      <c r="J14427">
        <v>0</v>
      </c>
      <c r="K14427">
        <v>2</v>
      </c>
      <c r="L14427" t="s">
        <v>20</v>
      </c>
      <c r="M14427" t="s">
        <v>223</v>
      </c>
      <c r="N14427" t="s">
        <v>221</v>
      </c>
      <c r="O14427" t="s">
        <v>22</v>
      </c>
      <c r="P14427" t="s">
        <v>23</v>
      </c>
      <c r="Q14427" t="s">
        <v>41</v>
      </c>
    </row>
    <row r="14428" spans="1:17" x14ac:dyDescent="0.2">
      <c r="A14428" s="2">
        <v>40823</v>
      </c>
      <c r="B14428" t="s">
        <v>147</v>
      </c>
      <c r="C14428" t="s">
        <v>560</v>
      </c>
      <c r="D14428" t="s">
        <v>50</v>
      </c>
      <c r="E14428" t="s">
        <v>50</v>
      </c>
      <c r="F14428">
        <v>34</v>
      </c>
      <c r="G14428">
        <v>132</v>
      </c>
      <c r="H14428">
        <v>729</v>
      </c>
      <c r="I14428">
        <v>198</v>
      </c>
      <c r="J14428">
        <v>4</v>
      </c>
      <c r="K14428">
        <v>1</v>
      </c>
      <c r="L14428" t="s">
        <v>291</v>
      </c>
      <c r="M14428" t="s">
        <v>148</v>
      </c>
      <c r="N14428" t="s">
        <v>147</v>
      </c>
      <c r="O14428" t="s">
        <v>22</v>
      </c>
      <c r="P14428" t="s">
        <v>23</v>
      </c>
      <c r="Q14428" t="s">
        <v>24</v>
      </c>
    </row>
    <row r="14429" spans="1:17" x14ac:dyDescent="0.2">
      <c r="A14429" s="2">
        <v>40823</v>
      </c>
      <c r="B14429" t="s">
        <v>614</v>
      </c>
      <c r="C14429" t="s">
        <v>222</v>
      </c>
      <c r="D14429" t="s">
        <v>27</v>
      </c>
      <c r="E14429" t="s">
        <v>27</v>
      </c>
      <c r="F14429">
        <v>134</v>
      </c>
      <c r="G14429">
        <v>120</v>
      </c>
      <c r="H14429">
        <v>195</v>
      </c>
      <c r="I14429">
        <v>265</v>
      </c>
      <c r="J14429">
        <v>1</v>
      </c>
      <c r="K14429">
        <v>4</v>
      </c>
      <c r="L14429" t="s">
        <v>20</v>
      </c>
      <c r="M14429" t="s">
        <v>1445</v>
      </c>
      <c r="N14429" t="s">
        <v>614</v>
      </c>
      <c r="O14429" t="s">
        <v>22</v>
      </c>
      <c r="P14429" t="s">
        <v>23</v>
      </c>
      <c r="Q14429" t="s">
        <v>41</v>
      </c>
    </row>
    <row r="14430" spans="1:17" x14ac:dyDescent="0.2">
      <c r="A14430" s="2">
        <v>40823</v>
      </c>
      <c r="B14430" t="s">
        <v>700</v>
      </c>
      <c r="C14430" t="s">
        <v>282</v>
      </c>
      <c r="D14430" t="s">
        <v>27</v>
      </c>
      <c r="E14430" t="s">
        <v>19</v>
      </c>
      <c r="F14430">
        <v>189</v>
      </c>
      <c r="G14430">
        <v>80</v>
      </c>
      <c r="H14430">
        <v>29</v>
      </c>
      <c r="I14430">
        <v>413</v>
      </c>
      <c r="J14430">
        <v>2</v>
      </c>
      <c r="K14430">
        <v>1</v>
      </c>
      <c r="L14430" t="s">
        <v>20</v>
      </c>
      <c r="M14430" t="s">
        <v>826</v>
      </c>
      <c r="N14430" t="s">
        <v>700</v>
      </c>
      <c r="O14430" t="s">
        <v>22</v>
      </c>
      <c r="P14430" t="s">
        <v>23</v>
      </c>
      <c r="Q14430" t="s">
        <v>24</v>
      </c>
    </row>
    <row r="14431" spans="1:17" x14ac:dyDescent="0.2">
      <c r="A14431" s="2">
        <v>40823</v>
      </c>
      <c r="B14431" t="s">
        <v>646</v>
      </c>
      <c r="C14431" t="s">
        <v>97</v>
      </c>
      <c r="D14431" t="s">
        <v>50</v>
      </c>
      <c r="E14431" t="s">
        <v>50</v>
      </c>
      <c r="F14431">
        <v>22</v>
      </c>
      <c r="G14431">
        <v>114</v>
      </c>
      <c r="H14431">
        <v>839</v>
      </c>
      <c r="I14431">
        <v>283</v>
      </c>
      <c r="J14431">
        <v>5</v>
      </c>
      <c r="K14431">
        <v>0</v>
      </c>
      <c r="L14431" t="s">
        <v>291</v>
      </c>
      <c r="M14431" t="s">
        <v>909</v>
      </c>
      <c r="N14431" t="s">
        <v>646</v>
      </c>
      <c r="O14431" t="s">
        <v>22</v>
      </c>
      <c r="P14431" t="s">
        <v>23</v>
      </c>
      <c r="Q14431" t="s">
        <v>24</v>
      </c>
    </row>
    <row r="14432" spans="1:17" x14ac:dyDescent="0.2">
      <c r="A14432" s="2">
        <v>40823</v>
      </c>
      <c r="B14432" t="s">
        <v>188</v>
      </c>
      <c r="C14432" t="s">
        <v>232</v>
      </c>
      <c r="D14432" t="s">
        <v>27</v>
      </c>
      <c r="E14432" t="s">
        <v>19</v>
      </c>
      <c r="F14432">
        <v>174</v>
      </c>
      <c r="G14432">
        <v>113</v>
      </c>
      <c r="H14432">
        <v>83</v>
      </c>
      <c r="I14432">
        <v>286</v>
      </c>
      <c r="J14432">
        <v>0</v>
      </c>
      <c r="K14432">
        <v>1</v>
      </c>
      <c r="L14432" t="s">
        <v>20</v>
      </c>
      <c r="M14432" t="s">
        <v>509</v>
      </c>
      <c r="N14432" t="s">
        <v>188</v>
      </c>
      <c r="O14432" t="s">
        <v>22</v>
      </c>
      <c r="P14432" t="s">
        <v>23</v>
      </c>
      <c r="Q14432" t="s">
        <v>41</v>
      </c>
    </row>
    <row r="14433" spans="1:17" x14ac:dyDescent="0.2">
      <c r="A14433" s="2">
        <v>40823</v>
      </c>
      <c r="B14433" t="s">
        <v>890</v>
      </c>
      <c r="C14433" t="s">
        <v>120</v>
      </c>
      <c r="D14433" t="s">
        <v>36</v>
      </c>
      <c r="E14433" t="s">
        <v>36</v>
      </c>
      <c r="F14433">
        <v>129</v>
      </c>
      <c r="G14433">
        <v>48</v>
      </c>
      <c r="H14433">
        <v>225</v>
      </c>
      <c r="I14433">
        <v>595</v>
      </c>
      <c r="J14433">
        <v>2</v>
      </c>
      <c r="K14433">
        <v>3</v>
      </c>
      <c r="L14433" t="s">
        <v>62</v>
      </c>
      <c r="M14433" t="s">
        <v>920</v>
      </c>
      <c r="N14433" t="s">
        <v>890</v>
      </c>
      <c r="O14433" t="s">
        <v>22</v>
      </c>
      <c r="P14433" t="s">
        <v>23</v>
      </c>
      <c r="Q14433" t="s">
        <v>41</v>
      </c>
    </row>
    <row r="14434" spans="1:17" x14ac:dyDescent="0.2">
      <c r="A14434" s="2">
        <v>40823</v>
      </c>
      <c r="B14434" t="s">
        <v>131</v>
      </c>
      <c r="C14434" t="s">
        <v>25</v>
      </c>
      <c r="D14434" t="s">
        <v>27</v>
      </c>
      <c r="E14434" t="s">
        <v>19</v>
      </c>
      <c r="F14434">
        <v>57</v>
      </c>
      <c r="G14434">
        <v>7</v>
      </c>
      <c r="H14434">
        <v>549</v>
      </c>
      <c r="I14434">
        <v>1131</v>
      </c>
      <c r="J14434">
        <v>0</v>
      </c>
      <c r="K14434">
        <v>1</v>
      </c>
      <c r="L14434" t="s">
        <v>28</v>
      </c>
      <c r="M14434" t="s">
        <v>637</v>
      </c>
      <c r="N14434" t="s">
        <v>131</v>
      </c>
      <c r="O14434" t="s">
        <v>22</v>
      </c>
      <c r="P14434" t="s">
        <v>23</v>
      </c>
      <c r="Q14434" t="s">
        <v>41</v>
      </c>
    </row>
    <row r="14435" spans="1:17" x14ac:dyDescent="0.2">
      <c r="A14435" s="2">
        <v>40823</v>
      </c>
      <c r="B14435" t="s">
        <v>1491</v>
      </c>
      <c r="C14435" t="s">
        <v>481</v>
      </c>
      <c r="D14435" t="s">
        <v>27</v>
      </c>
      <c r="E14435" t="s">
        <v>27</v>
      </c>
      <c r="F14435">
        <v>178</v>
      </c>
      <c r="G14435">
        <v>101</v>
      </c>
      <c r="H14435">
        <v>75</v>
      </c>
      <c r="I14435">
        <v>344</v>
      </c>
      <c r="J14435">
        <v>0</v>
      </c>
      <c r="K14435">
        <v>1</v>
      </c>
      <c r="L14435" t="s">
        <v>20</v>
      </c>
      <c r="M14435" t="s">
        <v>849</v>
      </c>
      <c r="N14435" t="s">
        <v>1491</v>
      </c>
      <c r="O14435" t="s">
        <v>22</v>
      </c>
      <c r="P14435" t="s">
        <v>23</v>
      </c>
      <c r="Q14435" t="s">
        <v>41</v>
      </c>
    </row>
    <row r="14436" spans="1:17" x14ac:dyDescent="0.2">
      <c r="A14436" s="2">
        <v>40823</v>
      </c>
      <c r="B14436" t="s">
        <v>145</v>
      </c>
      <c r="C14436" t="s">
        <v>72</v>
      </c>
      <c r="D14436" t="s">
        <v>50</v>
      </c>
      <c r="E14436" t="s">
        <v>50</v>
      </c>
      <c r="F14436">
        <v>86</v>
      </c>
      <c r="G14436">
        <v>17</v>
      </c>
      <c r="H14436">
        <v>398</v>
      </c>
      <c r="I14436">
        <v>893</v>
      </c>
      <c r="J14436">
        <v>1</v>
      </c>
      <c r="K14436">
        <v>4</v>
      </c>
      <c r="L14436" t="s">
        <v>291</v>
      </c>
      <c r="M14436" t="s">
        <v>435</v>
      </c>
      <c r="N14436" t="s">
        <v>145</v>
      </c>
      <c r="O14436" t="s">
        <v>22</v>
      </c>
      <c r="P14436" t="s">
        <v>23</v>
      </c>
      <c r="Q14436" t="s">
        <v>41</v>
      </c>
    </row>
    <row r="14437" spans="1:17" x14ac:dyDescent="0.2">
      <c r="A14437" s="2">
        <v>40823</v>
      </c>
      <c r="B14437" t="s">
        <v>293</v>
      </c>
      <c r="C14437" t="s">
        <v>106</v>
      </c>
      <c r="D14437" t="s">
        <v>50</v>
      </c>
      <c r="E14437" t="s">
        <v>50</v>
      </c>
      <c r="F14437">
        <v>40</v>
      </c>
      <c r="G14437">
        <v>1</v>
      </c>
      <c r="H14437">
        <v>655</v>
      </c>
      <c r="I14437">
        <v>1605</v>
      </c>
      <c r="J14437">
        <v>0</v>
      </c>
      <c r="K14437">
        <v>2</v>
      </c>
      <c r="L14437" t="s">
        <v>291</v>
      </c>
      <c r="M14437" t="s">
        <v>478</v>
      </c>
      <c r="N14437" t="s">
        <v>293</v>
      </c>
      <c r="O14437" t="s">
        <v>22</v>
      </c>
      <c r="P14437" t="s">
        <v>23</v>
      </c>
      <c r="Q14437" t="s">
        <v>41</v>
      </c>
    </row>
    <row r="14438" spans="1:17" x14ac:dyDescent="0.2">
      <c r="A14438" s="2">
        <v>40823</v>
      </c>
      <c r="B14438" t="s">
        <v>549</v>
      </c>
      <c r="C14438" t="s">
        <v>531</v>
      </c>
      <c r="D14438" t="s">
        <v>27</v>
      </c>
      <c r="E14438" t="s">
        <v>27</v>
      </c>
      <c r="F14438">
        <v>149</v>
      </c>
      <c r="G14438">
        <v>53</v>
      </c>
      <c r="H14438">
        <v>154</v>
      </c>
      <c r="I14438">
        <v>564</v>
      </c>
      <c r="J14438">
        <v>0</v>
      </c>
      <c r="K14438">
        <v>5</v>
      </c>
      <c r="L14438" t="s">
        <v>20</v>
      </c>
      <c r="M14438" t="s">
        <v>551</v>
      </c>
      <c r="N14438" t="s">
        <v>549</v>
      </c>
      <c r="O14438" t="s">
        <v>22</v>
      </c>
      <c r="P14438" t="s">
        <v>23</v>
      </c>
      <c r="Q14438" t="s">
        <v>41</v>
      </c>
    </row>
    <row r="14439" spans="1:17" x14ac:dyDescent="0.2">
      <c r="A14439" s="2">
        <v>40823</v>
      </c>
      <c r="B14439" t="s">
        <v>262</v>
      </c>
      <c r="C14439" t="s">
        <v>210</v>
      </c>
      <c r="D14439" t="s">
        <v>27</v>
      </c>
      <c r="E14439" t="s">
        <v>27</v>
      </c>
      <c r="F14439">
        <v>139</v>
      </c>
      <c r="G14439">
        <v>88</v>
      </c>
      <c r="H14439">
        <v>181</v>
      </c>
      <c r="I14439">
        <v>389</v>
      </c>
      <c r="J14439">
        <v>1</v>
      </c>
      <c r="K14439">
        <v>2</v>
      </c>
      <c r="L14439" t="s">
        <v>20</v>
      </c>
      <c r="M14439" t="s">
        <v>664</v>
      </c>
      <c r="N14439" t="s">
        <v>262</v>
      </c>
      <c r="O14439" t="s">
        <v>22</v>
      </c>
      <c r="P14439" t="s">
        <v>23</v>
      </c>
      <c r="Q14439" t="s">
        <v>41</v>
      </c>
    </row>
    <row r="14440" spans="1:17" x14ac:dyDescent="0.2">
      <c r="A14440" s="2">
        <v>40823</v>
      </c>
      <c r="B14440" t="s">
        <v>31</v>
      </c>
      <c r="C14440" t="s">
        <v>32</v>
      </c>
      <c r="D14440" t="s">
        <v>19</v>
      </c>
      <c r="E14440" t="s">
        <v>19</v>
      </c>
      <c r="F14440">
        <v>69</v>
      </c>
      <c r="G14440">
        <v>47</v>
      </c>
      <c r="H14440">
        <v>481</v>
      </c>
      <c r="I14440">
        <v>597</v>
      </c>
      <c r="J14440">
        <v>2</v>
      </c>
      <c r="K14440">
        <v>0</v>
      </c>
      <c r="L14440" t="s">
        <v>20</v>
      </c>
      <c r="M14440" t="s">
        <v>33</v>
      </c>
      <c r="N14440" t="s">
        <v>31</v>
      </c>
      <c r="O14440" t="s">
        <v>22</v>
      </c>
      <c r="P14440" t="s">
        <v>23</v>
      </c>
      <c r="Q14440" t="s">
        <v>24</v>
      </c>
    </row>
    <row r="14441" spans="1:17" x14ac:dyDescent="0.2">
      <c r="A14441" s="2">
        <v>40823</v>
      </c>
      <c r="B14441" t="s">
        <v>70</v>
      </c>
      <c r="C14441" t="s">
        <v>52</v>
      </c>
      <c r="D14441" t="s">
        <v>50</v>
      </c>
      <c r="E14441" t="s">
        <v>50</v>
      </c>
      <c r="F14441">
        <v>72</v>
      </c>
      <c r="G14441">
        <v>25</v>
      </c>
      <c r="H14441">
        <v>471</v>
      </c>
      <c r="I14441">
        <v>792</v>
      </c>
      <c r="J14441">
        <v>1</v>
      </c>
      <c r="K14441">
        <v>2</v>
      </c>
      <c r="L14441" t="s">
        <v>291</v>
      </c>
      <c r="M14441" t="s">
        <v>383</v>
      </c>
      <c r="N14441" t="s">
        <v>70</v>
      </c>
      <c r="O14441" t="s">
        <v>22</v>
      </c>
      <c r="P14441" t="s">
        <v>23</v>
      </c>
      <c r="Q14441" t="s">
        <v>41</v>
      </c>
    </row>
    <row r="14442" spans="1:17" x14ac:dyDescent="0.2">
      <c r="A14442" s="2">
        <v>40823</v>
      </c>
      <c r="B14442" t="s">
        <v>67</v>
      </c>
      <c r="C14442" t="s">
        <v>85</v>
      </c>
      <c r="D14442" t="s">
        <v>50</v>
      </c>
      <c r="E14442" t="s">
        <v>50</v>
      </c>
      <c r="F14442">
        <v>12</v>
      </c>
      <c r="G14442">
        <v>71</v>
      </c>
      <c r="H14442">
        <v>955</v>
      </c>
      <c r="I14442">
        <v>473</v>
      </c>
      <c r="J14442">
        <v>3</v>
      </c>
      <c r="K14442">
        <v>0</v>
      </c>
      <c r="L14442" t="s">
        <v>291</v>
      </c>
      <c r="M14442" t="s">
        <v>769</v>
      </c>
      <c r="N14442" t="s">
        <v>67</v>
      </c>
      <c r="O14442" t="s">
        <v>22</v>
      </c>
      <c r="P14442" t="s">
        <v>23</v>
      </c>
      <c r="Q14442" t="s">
        <v>24</v>
      </c>
    </row>
    <row r="14443" spans="1:17" x14ac:dyDescent="0.2">
      <c r="A14443" s="2">
        <v>40823</v>
      </c>
      <c r="B14443" t="s">
        <v>141</v>
      </c>
      <c r="C14443" t="s">
        <v>802</v>
      </c>
      <c r="D14443" t="s">
        <v>36</v>
      </c>
      <c r="E14443" t="s">
        <v>36</v>
      </c>
      <c r="F14443">
        <v>67</v>
      </c>
      <c r="G14443">
        <v>152</v>
      </c>
      <c r="H14443">
        <v>488</v>
      </c>
      <c r="I14443">
        <v>141</v>
      </c>
      <c r="J14443">
        <v>2</v>
      </c>
      <c r="K14443">
        <v>0</v>
      </c>
      <c r="L14443" t="s">
        <v>28</v>
      </c>
      <c r="M14443" t="s">
        <v>780</v>
      </c>
      <c r="N14443" t="s">
        <v>67</v>
      </c>
      <c r="O14443" t="s">
        <v>122</v>
      </c>
      <c r="P14443" t="s">
        <v>23</v>
      </c>
      <c r="Q14443" t="s">
        <v>24</v>
      </c>
    </row>
    <row r="14444" spans="1:17" x14ac:dyDescent="0.2">
      <c r="A14444" s="2">
        <v>40823</v>
      </c>
      <c r="B14444" t="s">
        <v>153</v>
      </c>
      <c r="C14444" t="s">
        <v>274</v>
      </c>
      <c r="D14444" t="s">
        <v>50</v>
      </c>
      <c r="E14444" t="s">
        <v>50</v>
      </c>
      <c r="F14444">
        <v>11</v>
      </c>
      <c r="G14444">
        <v>9</v>
      </c>
      <c r="H14444">
        <v>1000</v>
      </c>
      <c r="I14444">
        <v>1057</v>
      </c>
      <c r="J14444">
        <v>2</v>
      </c>
      <c r="K14444">
        <v>0</v>
      </c>
      <c r="L14444" t="s">
        <v>291</v>
      </c>
      <c r="M14444" t="s">
        <v>307</v>
      </c>
      <c r="N14444" t="s">
        <v>153</v>
      </c>
      <c r="O14444" t="s">
        <v>22</v>
      </c>
      <c r="P14444" t="s">
        <v>23</v>
      </c>
      <c r="Q14444" t="s">
        <v>24</v>
      </c>
    </row>
    <row r="14445" spans="1:17" x14ac:dyDescent="0.2">
      <c r="A14445" s="2">
        <v>40823</v>
      </c>
      <c r="B14445" t="s">
        <v>363</v>
      </c>
      <c r="C14445" t="s">
        <v>113</v>
      </c>
      <c r="D14445" t="s">
        <v>115</v>
      </c>
      <c r="E14445" t="s">
        <v>115</v>
      </c>
      <c r="F14445">
        <v>139</v>
      </c>
      <c r="G14445">
        <v>97</v>
      </c>
      <c r="H14445">
        <v>182</v>
      </c>
      <c r="I14445">
        <v>359</v>
      </c>
      <c r="J14445">
        <v>0</v>
      </c>
      <c r="K14445">
        <v>0</v>
      </c>
      <c r="L14445" t="s">
        <v>28</v>
      </c>
      <c r="M14445" t="s">
        <v>392</v>
      </c>
      <c r="N14445" t="s">
        <v>391</v>
      </c>
      <c r="O14445" t="s">
        <v>122</v>
      </c>
      <c r="P14445" t="s">
        <v>23</v>
      </c>
      <c r="Q14445" t="s">
        <v>30</v>
      </c>
    </row>
    <row r="14446" spans="1:17" x14ac:dyDescent="0.2">
      <c r="A14446" s="2">
        <v>40823</v>
      </c>
      <c r="B14446" t="s">
        <v>143</v>
      </c>
      <c r="C14446" t="s">
        <v>425</v>
      </c>
      <c r="D14446" t="s">
        <v>115</v>
      </c>
      <c r="E14446" t="s">
        <v>115</v>
      </c>
      <c r="F14446">
        <v>15</v>
      </c>
      <c r="G14446">
        <v>130</v>
      </c>
      <c r="H14446">
        <v>924</v>
      </c>
      <c r="I14446">
        <v>208</v>
      </c>
      <c r="J14446">
        <v>1</v>
      </c>
      <c r="K14446">
        <v>0</v>
      </c>
      <c r="L14446" t="s">
        <v>28</v>
      </c>
      <c r="M14446" t="s">
        <v>320</v>
      </c>
      <c r="N14446" t="s">
        <v>143</v>
      </c>
      <c r="O14446" t="s">
        <v>22</v>
      </c>
      <c r="P14446" t="s">
        <v>23</v>
      </c>
      <c r="Q14446" t="s">
        <v>24</v>
      </c>
    </row>
    <row r="14447" spans="1:17" x14ac:dyDescent="0.2">
      <c r="A14447" s="2">
        <v>40823</v>
      </c>
      <c r="B14447" t="s">
        <v>133</v>
      </c>
      <c r="C14447" t="s">
        <v>90</v>
      </c>
      <c r="D14447" t="s">
        <v>115</v>
      </c>
      <c r="E14447" t="s">
        <v>50</v>
      </c>
      <c r="F14447">
        <v>29</v>
      </c>
      <c r="G14447">
        <v>65</v>
      </c>
      <c r="H14447">
        <v>749</v>
      </c>
      <c r="I14447">
        <v>495</v>
      </c>
      <c r="J14447">
        <v>2</v>
      </c>
      <c r="K14447">
        <v>2</v>
      </c>
      <c r="L14447" t="s">
        <v>28</v>
      </c>
      <c r="M14447" t="s">
        <v>134</v>
      </c>
      <c r="N14447" t="s">
        <v>133</v>
      </c>
      <c r="O14447" t="s">
        <v>22</v>
      </c>
      <c r="P14447" t="s">
        <v>23</v>
      </c>
      <c r="Q14447" t="s">
        <v>30</v>
      </c>
    </row>
    <row r="14448" spans="1:17" x14ac:dyDescent="0.2">
      <c r="A14448" s="2">
        <v>40823</v>
      </c>
      <c r="B14448" t="s">
        <v>101</v>
      </c>
      <c r="C14448" t="s">
        <v>184</v>
      </c>
      <c r="D14448" t="s">
        <v>50</v>
      </c>
      <c r="E14448" t="s">
        <v>50</v>
      </c>
      <c r="F14448">
        <v>74</v>
      </c>
      <c r="G14448">
        <v>154</v>
      </c>
      <c r="H14448">
        <v>459</v>
      </c>
      <c r="I14448">
        <v>137</v>
      </c>
      <c r="J14448">
        <v>2</v>
      </c>
      <c r="K14448">
        <v>0</v>
      </c>
      <c r="L14448" t="s">
        <v>291</v>
      </c>
      <c r="M14448" t="s">
        <v>331</v>
      </c>
      <c r="N14448" t="s">
        <v>101</v>
      </c>
      <c r="O14448" t="s">
        <v>22</v>
      </c>
      <c r="P14448" t="s">
        <v>23</v>
      </c>
      <c r="Q14448" t="s">
        <v>24</v>
      </c>
    </row>
    <row r="14449" spans="1:17" x14ac:dyDescent="0.2">
      <c r="A14449" s="2">
        <v>40823</v>
      </c>
      <c r="B14449" t="s">
        <v>1279</v>
      </c>
      <c r="C14449" t="s">
        <v>89</v>
      </c>
      <c r="D14449" t="s">
        <v>50</v>
      </c>
      <c r="E14449" t="s">
        <v>50</v>
      </c>
      <c r="F14449">
        <v>26</v>
      </c>
      <c r="G14449">
        <v>8</v>
      </c>
      <c r="H14449">
        <v>777</v>
      </c>
      <c r="I14449">
        <v>1089</v>
      </c>
      <c r="J14449">
        <v>2</v>
      </c>
      <c r="K14449">
        <v>2</v>
      </c>
      <c r="L14449" t="s">
        <v>291</v>
      </c>
      <c r="M14449" t="s">
        <v>1280</v>
      </c>
      <c r="N14449" t="s">
        <v>1279</v>
      </c>
      <c r="O14449" t="s">
        <v>22</v>
      </c>
      <c r="P14449" t="s">
        <v>23</v>
      </c>
      <c r="Q14449" t="s">
        <v>30</v>
      </c>
    </row>
    <row r="14450" spans="1:17" x14ac:dyDescent="0.2">
      <c r="A14450" s="2">
        <v>40823</v>
      </c>
      <c r="B14450" t="s">
        <v>126</v>
      </c>
      <c r="C14450" t="s">
        <v>384</v>
      </c>
      <c r="D14450" t="s">
        <v>50</v>
      </c>
      <c r="E14450" t="s">
        <v>50</v>
      </c>
      <c r="F14450">
        <v>2</v>
      </c>
      <c r="G14450">
        <v>122</v>
      </c>
      <c r="H14450">
        <v>1570</v>
      </c>
      <c r="I14450">
        <v>255</v>
      </c>
      <c r="J14450">
        <v>1</v>
      </c>
      <c r="K14450">
        <v>0</v>
      </c>
      <c r="L14450" t="s">
        <v>291</v>
      </c>
      <c r="M14450" t="s">
        <v>157</v>
      </c>
      <c r="N14450" t="s">
        <v>126</v>
      </c>
      <c r="O14450" t="s">
        <v>22</v>
      </c>
      <c r="P14450" t="s">
        <v>23</v>
      </c>
      <c r="Q14450" t="s">
        <v>24</v>
      </c>
    </row>
    <row r="14451" spans="1:17" x14ac:dyDescent="0.2">
      <c r="A14451" s="2">
        <v>40823</v>
      </c>
      <c r="B14451" t="s">
        <v>100</v>
      </c>
      <c r="C14451" t="s">
        <v>81</v>
      </c>
      <c r="D14451" t="s">
        <v>50</v>
      </c>
      <c r="E14451" t="s">
        <v>50</v>
      </c>
      <c r="F14451">
        <v>70</v>
      </c>
      <c r="G14451">
        <v>58</v>
      </c>
      <c r="H14451">
        <v>477</v>
      </c>
      <c r="I14451">
        <v>536</v>
      </c>
      <c r="J14451">
        <v>1</v>
      </c>
      <c r="K14451">
        <v>2</v>
      </c>
      <c r="L14451" t="s">
        <v>291</v>
      </c>
      <c r="M14451" t="s">
        <v>102</v>
      </c>
      <c r="N14451" t="s">
        <v>100</v>
      </c>
      <c r="O14451" t="s">
        <v>22</v>
      </c>
      <c r="P14451" t="s">
        <v>23</v>
      </c>
      <c r="Q14451" t="s">
        <v>41</v>
      </c>
    </row>
    <row r="14452" spans="1:17" x14ac:dyDescent="0.2">
      <c r="A14452" s="2">
        <v>40823</v>
      </c>
      <c r="B14452" t="s">
        <v>42</v>
      </c>
      <c r="C14452" t="s">
        <v>38</v>
      </c>
      <c r="D14452" t="s">
        <v>19</v>
      </c>
      <c r="E14452" t="s">
        <v>19</v>
      </c>
      <c r="F14452">
        <v>35</v>
      </c>
      <c r="G14452">
        <v>24</v>
      </c>
      <c r="H14452">
        <v>723</v>
      </c>
      <c r="I14452">
        <v>824</v>
      </c>
      <c r="J14452">
        <v>2</v>
      </c>
      <c r="K14452">
        <v>0</v>
      </c>
      <c r="L14452" t="s">
        <v>20</v>
      </c>
      <c r="M14452" t="s">
        <v>44</v>
      </c>
      <c r="N14452" t="s">
        <v>42</v>
      </c>
      <c r="O14452" t="s">
        <v>22</v>
      </c>
      <c r="P14452" t="s">
        <v>23</v>
      </c>
      <c r="Q14452" t="s">
        <v>24</v>
      </c>
    </row>
    <row r="14453" spans="1:17" x14ac:dyDescent="0.2">
      <c r="A14453" s="2">
        <v>40823</v>
      </c>
      <c r="B14453" t="s">
        <v>82</v>
      </c>
      <c r="C14453" t="s">
        <v>76</v>
      </c>
      <c r="D14453" t="s">
        <v>50</v>
      </c>
      <c r="E14453" t="s">
        <v>50</v>
      </c>
      <c r="F14453">
        <v>5</v>
      </c>
      <c r="G14453">
        <v>106</v>
      </c>
      <c r="H14453">
        <v>1158</v>
      </c>
      <c r="I14453">
        <v>315</v>
      </c>
      <c r="J14453">
        <v>5</v>
      </c>
      <c r="K14453">
        <v>3</v>
      </c>
      <c r="L14453" t="s">
        <v>291</v>
      </c>
      <c r="M14453" t="s">
        <v>159</v>
      </c>
      <c r="N14453" t="s">
        <v>82</v>
      </c>
      <c r="O14453" t="s">
        <v>22</v>
      </c>
      <c r="P14453" t="s">
        <v>23</v>
      </c>
      <c r="Q14453" t="s">
        <v>24</v>
      </c>
    </row>
    <row r="14454" spans="1:17" x14ac:dyDescent="0.2">
      <c r="A14454" s="2">
        <v>40823</v>
      </c>
      <c r="B14454" t="s">
        <v>229</v>
      </c>
      <c r="C14454" t="s">
        <v>453</v>
      </c>
      <c r="D14454" t="s">
        <v>27</v>
      </c>
      <c r="E14454" t="s">
        <v>27</v>
      </c>
      <c r="F14454">
        <v>145</v>
      </c>
      <c r="G14454">
        <v>123</v>
      </c>
      <c r="H14454">
        <v>173</v>
      </c>
      <c r="I14454">
        <v>251</v>
      </c>
      <c r="J14454">
        <v>1</v>
      </c>
      <c r="K14454">
        <v>1</v>
      </c>
      <c r="L14454" t="s">
        <v>20</v>
      </c>
      <c r="M14454" t="s">
        <v>1300</v>
      </c>
      <c r="N14454" t="s">
        <v>229</v>
      </c>
      <c r="O14454" t="s">
        <v>22</v>
      </c>
      <c r="P14454" t="s">
        <v>23</v>
      </c>
      <c r="Q14454" t="s">
        <v>30</v>
      </c>
    </row>
    <row r="14455" spans="1:17" x14ac:dyDescent="0.2">
      <c r="A14455" s="2">
        <v>40823</v>
      </c>
      <c r="B14455" t="s">
        <v>92</v>
      </c>
      <c r="C14455" t="s">
        <v>317</v>
      </c>
      <c r="D14455" t="s">
        <v>50</v>
      </c>
      <c r="E14455" t="s">
        <v>50</v>
      </c>
      <c r="F14455">
        <v>49</v>
      </c>
      <c r="G14455">
        <v>56</v>
      </c>
      <c r="H14455">
        <v>584</v>
      </c>
      <c r="I14455">
        <v>554</v>
      </c>
      <c r="J14455">
        <v>2</v>
      </c>
      <c r="K14455">
        <v>2</v>
      </c>
      <c r="L14455" t="s">
        <v>291</v>
      </c>
      <c r="M14455" t="s">
        <v>124</v>
      </c>
      <c r="N14455" t="s">
        <v>92</v>
      </c>
      <c r="O14455" t="s">
        <v>22</v>
      </c>
      <c r="P14455" t="s">
        <v>23</v>
      </c>
      <c r="Q14455" t="s">
        <v>30</v>
      </c>
    </row>
    <row r="14456" spans="1:17" x14ac:dyDescent="0.2">
      <c r="A14456" s="2">
        <v>40823</v>
      </c>
      <c r="B14456" t="s">
        <v>1204</v>
      </c>
      <c r="C14456" t="s">
        <v>119</v>
      </c>
      <c r="D14456" t="s">
        <v>50</v>
      </c>
      <c r="E14456" t="s">
        <v>50</v>
      </c>
      <c r="F14456">
        <v>21</v>
      </c>
      <c r="G14456">
        <v>6</v>
      </c>
      <c r="H14456">
        <v>855</v>
      </c>
      <c r="I14456">
        <v>1142</v>
      </c>
      <c r="J14456">
        <v>1</v>
      </c>
      <c r="K14456">
        <v>1</v>
      </c>
      <c r="L14456" t="s">
        <v>291</v>
      </c>
      <c r="M14456" t="s">
        <v>1219</v>
      </c>
      <c r="N14456" t="s">
        <v>1204</v>
      </c>
      <c r="O14456" t="s">
        <v>22</v>
      </c>
      <c r="P14456" t="s">
        <v>23</v>
      </c>
      <c r="Q14456" t="s">
        <v>30</v>
      </c>
    </row>
    <row r="14457" spans="1:17" x14ac:dyDescent="0.2">
      <c r="A14457" s="2">
        <v>40823</v>
      </c>
      <c r="B14457" t="s">
        <v>443</v>
      </c>
      <c r="C14457" t="s">
        <v>572</v>
      </c>
      <c r="D14457" t="s">
        <v>115</v>
      </c>
      <c r="E14457" t="s">
        <v>115</v>
      </c>
      <c r="F14457">
        <v>136</v>
      </c>
      <c r="G14457">
        <v>166</v>
      </c>
      <c r="H14457">
        <v>187</v>
      </c>
      <c r="I14457">
        <v>105</v>
      </c>
      <c r="J14457">
        <v>2</v>
      </c>
      <c r="K14457">
        <v>0</v>
      </c>
      <c r="L14457" t="s">
        <v>28</v>
      </c>
      <c r="M14457" t="s">
        <v>443</v>
      </c>
      <c r="N14457" t="s">
        <v>443</v>
      </c>
      <c r="O14457" t="s">
        <v>22</v>
      </c>
      <c r="P14457" t="s">
        <v>23</v>
      </c>
      <c r="Q14457" t="s">
        <v>24</v>
      </c>
    </row>
    <row r="14458" spans="1:17" x14ac:dyDescent="0.2">
      <c r="A14458" s="2">
        <v>40823</v>
      </c>
      <c r="B14458" t="s">
        <v>244</v>
      </c>
      <c r="C14458" t="s">
        <v>95</v>
      </c>
      <c r="D14458" t="s">
        <v>50</v>
      </c>
      <c r="E14458" t="s">
        <v>50</v>
      </c>
      <c r="F14458">
        <v>39</v>
      </c>
      <c r="G14458">
        <v>13</v>
      </c>
      <c r="H14458">
        <v>661</v>
      </c>
      <c r="I14458">
        <v>954</v>
      </c>
      <c r="J14458">
        <v>0</v>
      </c>
      <c r="K14458">
        <v>1</v>
      </c>
      <c r="L14458" t="s">
        <v>291</v>
      </c>
      <c r="M14458" t="s">
        <v>1081</v>
      </c>
      <c r="N14458" t="s">
        <v>244</v>
      </c>
      <c r="O14458" t="s">
        <v>22</v>
      </c>
      <c r="P14458" t="s">
        <v>23</v>
      </c>
      <c r="Q14458" t="s">
        <v>41</v>
      </c>
    </row>
    <row r="14459" spans="1:17" x14ac:dyDescent="0.2">
      <c r="A14459" s="2">
        <v>40823</v>
      </c>
      <c r="B14459" t="s">
        <v>456</v>
      </c>
      <c r="C14459" t="s">
        <v>56</v>
      </c>
      <c r="D14459" t="s">
        <v>27</v>
      </c>
      <c r="E14459" t="s">
        <v>27</v>
      </c>
      <c r="F14459">
        <v>185</v>
      </c>
      <c r="G14459">
        <v>87</v>
      </c>
      <c r="H14459">
        <v>45</v>
      </c>
      <c r="I14459">
        <v>394</v>
      </c>
      <c r="J14459">
        <v>0</v>
      </c>
      <c r="K14459">
        <v>7</v>
      </c>
      <c r="L14459" t="s">
        <v>20</v>
      </c>
      <c r="M14459" t="s">
        <v>1499</v>
      </c>
      <c r="N14459" t="s">
        <v>456</v>
      </c>
      <c r="O14459" t="s">
        <v>22</v>
      </c>
      <c r="P14459" t="s">
        <v>23</v>
      </c>
      <c r="Q14459" t="s">
        <v>41</v>
      </c>
    </row>
    <row r="14460" spans="1:17" x14ac:dyDescent="0.2">
      <c r="A14460" s="2">
        <v>40823</v>
      </c>
      <c r="B14460" t="s">
        <v>180</v>
      </c>
      <c r="C14460" t="s">
        <v>129</v>
      </c>
      <c r="D14460" t="s">
        <v>50</v>
      </c>
      <c r="E14460" t="s">
        <v>50</v>
      </c>
      <c r="F14460">
        <v>27</v>
      </c>
      <c r="G14460">
        <v>3</v>
      </c>
      <c r="H14460">
        <v>753</v>
      </c>
      <c r="I14460">
        <v>1289</v>
      </c>
      <c r="J14460">
        <v>1</v>
      </c>
      <c r="K14460">
        <v>3</v>
      </c>
      <c r="L14460" t="s">
        <v>291</v>
      </c>
      <c r="M14460" t="s">
        <v>181</v>
      </c>
      <c r="N14460" t="s">
        <v>180</v>
      </c>
      <c r="O14460" t="s">
        <v>22</v>
      </c>
      <c r="P14460" t="s">
        <v>23</v>
      </c>
      <c r="Q14460" t="s">
        <v>41</v>
      </c>
    </row>
    <row r="14461" spans="1:17" x14ac:dyDescent="0.2">
      <c r="A14461" s="2">
        <v>40823</v>
      </c>
      <c r="B14461" t="s">
        <v>168</v>
      </c>
      <c r="C14461" t="s">
        <v>87</v>
      </c>
      <c r="D14461" t="s">
        <v>50</v>
      </c>
      <c r="E14461" t="s">
        <v>50</v>
      </c>
      <c r="F14461">
        <v>60</v>
      </c>
      <c r="G14461">
        <v>55</v>
      </c>
      <c r="H14461">
        <v>531</v>
      </c>
      <c r="I14461">
        <v>558</v>
      </c>
      <c r="J14461">
        <v>3</v>
      </c>
      <c r="K14461">
        <v>0</v>
      </c>
      <c r="L14461" t="s">
        <v>28</v>
      </c>
      <c r="M14461" t="s">
        <v>318</v>
      </c>
      <c r="N14461" t="s">
        <v>168</v>
      </c>
      <c r="O14461" t="s">
        <v>22</v>
      </c>
      <c r="P14461" t="s">
        <v>23</v>
      </c>
      <c r="Q14461" t="s">
        <v>24</v>
      </c>
    </row>
    <row r="14462" spans="1:17" x14ac:dyDescent="0.2">
      <c r="A14462" s="2">
        <v>40823</v>
      </c>
      <c r="B14462" t="s">
        <v>18</v>
      </c>
      <c r="C14462" t="s">
        <v>17</v>
      </c>
      <c r="D14462" t="s">
        <v>19</v>
      </c>
      <c r="E14462" t="s">
        <v>19</v>
      </c>
      <c r="F14462">
        <v>4</v>
      </c>
      <c r="G14462">
        <v>81</v>
      </c>
      <c r="H14462">
        <v>1184</v>
      </c>
      <c r="I14462">
        <v>411</v>
      </c>
      <c r="J14462">
        <v>4</v>
      </c>
      <c r="K14462">
        <v>2</v>
      </c>
      <c r="L14462" t="s">
        <v>20</v>
      </c>
      <c r="M14462" t="s">
        <v>64</v>
      </c>
      <c r="N14462" t="s">
        <v>18</v>
      </c>
      <c r="O14462" t="s">
        <v>22</v>
      </c>
      <c r="P14462" t="s">
        <v>23</v>
      </c>
      <c r="Q14462" t="s">
        <v>24</v>
      </c>
    </row>
    <row r="14463" spans="1:17" x14ac:dyDescent="0.2">
      <c r="A14463" s="2">
        <v>40823</v>
      </c>
      <c r="B14463" t="s">
        <v>892</v>
      </c>
      <c r="C14463" t="s">
        <v>263</v>
      </c>
      <c r="D14463" t="s">
        <v>27</v>
      </c>
      <c r="E14463" t="s">
        <v>27</v>
      </c>
      <c r="F14463">
        <v>151</v>
      </c>
      <c r="G14463">
        <v>108</v>
      </c>
      <c r="H14463">
        <v>144</v>
      </c>
      <c r="I14463">
        <v>305</v>
      </c>
      <c r="J14463">
        <v>0</v>
      </c>
      <c r="K14463">
        <v>7</v>
      </c>
      <c r="L14463" t="s">
        <v>20</v>
      </c>
      <c r="M14463" t="s">
        <v>906</v>
      </c>
      <c r="N14463" t="s">
        <v>892</v>
      </c>
      <c r="O14463" t="s">
        <v>22</v>
      </c>
      <c r="P14463" t="s">
        <v>23</v>
      </c>
      <c r="Q14463" t="s">
        <v>41</v>
      </c>
    </row>
    <row r="14464" spans="1:17" x14ac:dyDescent="0.2">
      <c r="A14464" s="2">
        <v>40823</v>
      </c>
      <c r="B14464" t="s">
        <v>161</v>
      </c>
      <c r="C14464" t="s">
        <v>53</v>
      </c>
      <c r="D14464" t="s">
        <v>50</v>
      </c>
      <c r="E14464" t="s">
        <v>50</v>
      </c>
      <c r="F14464">
        <v>90</v>
      </c>
      <c r="G14464">
        <v>18</v>
      </c>
      <c r="H14464">
        <v>374</v>
      </c>
      <c r="I14464">
        <v>886</v>
      </c>
      <c r="J14464">
        <v>2</v>
      </c>
      <c r="K14464">
        <v>0</v>
      </c>
      <c r="L14464" t="s">
        <v>291</v>
      </c>
      <c r="M14464" t="s">
        <v>1188</v>
      </c>
      <c r="N14464" t="s">
        <v>161</v>
      </c>
      <c r="O14464" t="s">
        <v>22</v>
      </c>
      <c r="P14464" t="s">
        <v>23</v>
      </c>
      <c r="Q14464" t="s">
        <v>24</v>
      </c>
    </row>
    <row r="14465" spans="1:17" x14ac:dyDescent="0.2">
      <c r="A14465" s="2">
        <v>40824</v>
      </c>
      <c r="B14465" t="s">
        <v>548</v>
      </c>
      <c r="C14465" t="s">
        <v>45</v>
      </c>
      <c r="D14465" t="s">
        <v>36</v>
      </c>
      <c r="E14465" t="s">
        <v>36</v>
      </c>
      <c r="F14465">
        <v>91</v>
      </c>
      <c r="G14465">
        <v>66</v>
      </c>
      <c r="H14465">
        <v>371</v>
      </c>
      <c r="I14465">
        <v>489</v>
      </c>
      <c r="J14465">
        <v>2</v>
      </c>
      <c r="K14465">
        <v>1</v>
      </c>
      <c r="L14465" t="s">
        <v>62</v>
      </c>
      <c r="M14465" t="s">
        <v>805</v>
      </c>
      <c r="N14465" t="s">
        <v>548</v>
      </c>
      <c r="O14465" t="s">
        <v>22</v>
      </c>
      <c r="P14465" t="s">
        <v>23</v>
      </c>
      <c r="Q14465" t="s">
        <v>24</v>
      </c>
    </row>
    <row r="14466" spans="1:17" x14ac:dyDescent="0.2">
      <c r="A14466" s="2">
        <v>40824</v>
      </c>
      <c r="B14466" t="s">
        <v>756</v>
      </c>
      <c r="C14466" t="s">
        <v>250</v>
      </c>
      <c r="D14466" t="s">
        <v>36</v>
      </c>
      <c r="E14466" t="s">
        <v>36</v>
      </c>
      <c r="F14466">
        <v>161</v>
      </c>
      <c r="G14466">
        <v>78</v>
      </c>
      <c r="H14466">
        <v>109</v>
      </c>
      <c r="I14466">
        <v>439</v>
      </c>
      <c r="J14466">
        <v>2</v>
      </c>
      <c r="K14466">
        <v>2</v>
      </c>
      <c r="L14466" t="s">
        <v>62</v>
      </c>
      <c r="M14466" t="s">
        <v>801</v>
      </c>
      <c r="N14466" t="s">
        <v>756</v>
      </c>
      <c r="O14466" t="s">
        <v>22</v>
      </c>
      <c r="P14466" t="s">
        <v>23</v>
      </c>
      <c r="Q14466" t="s">
        <v>30</v>
      </c>
    </row>
    <row r="14467" spans="1:17" x14ac:dyDescent="0.2">
      <c r="A14467" s="2">
        <v>40824</v>
      </c>
      <c r="B14467" t="s">
        <v>183</v>
      </c>
      <c r="C14467" t="s">
        <v>237</v>
      </c>
      <c r="D14467" t="s">
        <v>36</v>
      </c>
      <c r="E14467" t="s">
        <v>36</v>
      </c>
      <c r="F14467">
        <v>36</v>
      </c>
      <c r="G14467">
        <v>93</v>
      </c>
      <c r="H14467">
        <v>713</v>
      </c>
      <c r="I14467">
        <v>368</v>
      </c>
      <c r="J14467">
        <v>3</v>
      </c>
      <c r="K14467">
        <v>0</v>
      </c>
      <c r="L14467" t="s">
        <v>62</v>
      </c>
      <c r="M14467" t="s">
        <v>266</v>
      </c>
      <c r="N14467" t="s">
        <v>183</v>
      </c>
      <c r="O14467" t="s">
        <v>22</v>
      </c>
      <c r="P14467" t="s">
        <v>23</v>
      </c>
      <c r="Q14467" t="s">
        <v>24</v>
      </c>
    </row>
    <row r="14468" spans="1:17" x14ac:dyDescent="0.2">
      <c r="A14468" s="2">
        <v>40824</v>
      </c>
      <c r="B14468" t="s">
        <v>374</v>
      </c>
      <c r="C14468" t="s">
        <v>378</v>
      </c>
      <c r="D14468" t="s">
        <v>36</v>
      </c>
      <c r="E14468" t="s">
        <v>36</v>
      </c>
      <c r="F14468">
        <v>133</v>
      </c>
      <c r="G14468">
        <v>158</v>
      </c>
      <c r="H14468">
        <v>195</v>
      </c>
      <c r="I14468">
        <v>115</v>
      </c>
      <c r="J14468">
        <v>4</v>
      </c>
      <c r="K14468">
        <v>2</v>
      </c>
      <c r="L14468" t="s">
        <v>62</v>
      </c>
      <c r="M14468" t="s">
        <v>375</v>
      </c>
      <c r="N14468" t="s">
        <v>374</v>
      </c>
      <c r="O14468" t="s">
        <v>22</v>
      </c>
      <c r="P14468" t="s">
        <v>23</v>
      </c>
      <c r="Q14468" t="s">
        <v>24</v>
      </c>
    </row>
    <row r="14469" spans="1:17" x14ac:dyDescent="0.2">
      <c r="A14469" s="2">
        <v>40824</v>
      </c>
      <c r="B14469" t="s">
        <v>196</v>
      </c>
      <c r="C14469" t="s">
        <v>224</v>
      </c>
      <c r="D14469" t="s">
        <v>36</v>
      </c>
      <c r="E14469" t="s">
        <v>36</v>
      </c>
      <c r="F14469">
        <v>125</v>
      </c>
      <c r="G14469">
        <v>41</v>
      </c>
      <c r="H14469">
        <v>247</v>
      </c>
      <c r="I14469">
        <v>651</v>
      </c>
      <c r="J14469">
        <v>1</v>
      </c>
      <c r="K14469">
        <v>1</v>
      </c>
      <c r="L14469" t="s">
        <v>62</v>
      </c>
      <c r="M14469" t="s">
        <v>917</v>
      </c>
      <c r="N14469" t="s">
        <v>196</v>
      </c>
      <c r="O14469" t="s">
        <v>22</v>
      </c>
      <c r="P14469" t="s">
        <v>23</v>
      </c>
      <c r="Q14469" t="s">
        <v>30</v>
      </c>
    </row>
    <row r="14470" spans="1:17" x14ac:dyDescent="0.2">
      <c r="A14470" s="2">
        <v>40824</v>
      </c>
      <c r="B14470" t="s">
        <v>202</v>
      </c>
      <c r="C14470" t="s">
        <v>267</v>
      </c>
      <c r="D14470" t="s">
        <v>36</v>
      </c>
      <c r="E14470" t="s">
        <v>36</v>
      </c>
      <c r="F14470">
        <v>163</v>
      </c>
      <c r="G14470">
        <v>84</v>
      </c>
      <c r="H14470">
        <v>106</v>
      </c>
      <c r="I14470">
        <v>407</v>
      </c>
      <c r="J14470">
        <v>0</v>
      </c>
      <c r="K14470">
        <v>2</v>
      </c>
      <c r="L14470" t="s">
        <v>62</v>
      </c>
      <c r="M14470" t="s">
        <v>376</v>
      </c>
      <c r="N14470" t="s">
        <v>202</v>
      </c>
      <c r="O14470" t="s">
        <v>22</v>
      </c>
      <c r="P14470" t="s">
        <v>23</v>
      </c>
      <c r="Q14470" t="s">
        <v>41</v>
      </c>
    </row>
    <row r="14471" spans="1:17" x14ac:dyDescent="0.2">
      <c r="A14471" s="2">
        <v>40824</v>
      </c>
      <c r="B14471" t="s">
        <v>339</v>
      </c>
      <c r="C14471" t="s">
        <v>111</v>
      </c>
      <c r="D14471" t="s">
        <v>36</v>
      </c>
      <c r="E14471" t="s">
        <v>36</v>
      </c>
      <c r="F14471">
        <v>128</v>
      </c>
      <c r="G14471">
        <v>62</v>
      </c>
      <c r="H14471">
        <v>229</v>
      </c>
      <c r="I14471">
        <v>518</v>
      </c>
      <c r="J14471">
        <v>1</v>
      </c>
      <c r="K14471">
        <v>2</v>
      </c>
      <c r="L14471" t="s">
        <v>62</v>
      </c>
      <c r="M14471" t="s">
        <v>921</v>
      </c>
      <c r="N14471" t="s">
        <v>339</v>
      </c>
      <c r="O14471" t="s">
        <v>22</v>
      </c>
      <c r="P14471" t="s">
        <v>23</v>
      </c>
      <c r="Q14471" t="s">
        <v>41</v>
      </c>
    </row>
    <row r="14472" spans="1:17" x14ac:dyDescent="0.2">
      <c r="A14472" s="2">
        <v>40824</v>
      </c>
      <c r="B14472" t="s">
        <v>174</v>
      </c>
      <c r="C14472" t="s">
        <v>104</v>
      </c>
      <c r="D14472" t="s">
        <v>50</v>
      </c>
      <c r="E14472" t="s">
        <v>50</v>
      </c>
      <c r="F14472">
        <v>118</v>
      </c>
      <c r="G14472">
        <v>52</v>
      </c>
      <c r="H14472">
        <v>270</v>
      </c>
      <c r="I14472">
        <v>572</v>
      </c>
      <c r="J14472">
        <v>0</v>
      </c>
      <c r="K14472">
        <v>1</v>
      </c>
      <c r="L14472" t="s">
        <v>291</v>
      </c>
      <c r="M14472" t="s">
        <v>820</v>
      </c>
      <c r="N14472" t="s">
        <v>174</v>
      </c>
      <c r="O14472" t="s">
        <v>22</v>
      </c>
      <c r="P14472" t="s">
        <v>23</v>
      </c>
      <c r="Q14472" t="s">
        <v>41</v>
      </c>
    </row>
    <row r="14473" spans="1:17" x14ac:dyDescent="0.2">
      <c r="A14473" s="2">
        <v>40824</v>
      </c>
      <c r="B14473" t="s">
        <v>296</v>
      </c>
      <c r="C14473" t="s">
        <v>1284</v>
      </c>
      <c r="D14473" t="s">
        <v>36</v>
      </c>
      <c r="E14473" t="s">
        <v>36</v>
      </c>
      <c r="F14473">
        <v>115</v>
      </c>
      <c r="G14473">
        <v>178</v>
      </c>
      <c r="H14473">
        <v>279</v>
      </c>
      <c r="I14473">
        <v>75</v>
      </c>
      <c r="J14473">
        <v>3</v>
      </c>
      <c r="K14473">
        <v>0</v>
      </c>
      <c r="L14473" t="s">
        <v>62</v>
      </c>
      <c r="M14473" t="s">
        <v>399</v>
      </c>
      <c r="N14473" t="s">
        <v>296</v>
      </c>
      <c r="O14473" t="s">
        <v>22</v>
      </c>
      <c r="P14473" t="s">
        <v>23</v>
      </c>
      <c r="Q14473" t="s">
        <v>24</v>
      </c>
    </row>
    <row r="14474" spans="1:17" x14ac:dyDescent="0.2">
      <c r="A14474" s="2">
        <v>40824</v>
      </c>
      <c r="B14474" t="s">
        <v>135</v>
      </c>
      <c r="C14474" t="s">
        <v>34</v>
      </c>
      <c r="D14474" t="s">
        <v>36</v>
      </c>
      <c r="E14474" t="s">
        <v>36</v>
      </c>
      <c r="F14474">
        <v>43</v>
      </c>
      <c r="G14474">
        <v>76</v>
      </c>
      <c r="H14474">
        <v>613</v>
      </c>
      <c r="I14474">
        <v>447</v>
      </c>
      <c r="J14474">
        <v>2</v>
      </c>
      <c r="K14474">
        <v>2</v>
      </c>
      <c r="L14474" t="s">
        <v>62</v>
      </c>
      <c r="M14474" t="s">
        <v>1082</v>
      </c>
      <c r="N14474" t="s">
        <v>135</v>
      </c>
      <c r="O14474" t="s">
        <v>22</v>
      </c>
      <c r="P14474" t="s">
        <v>23</v>
      </c>
      <c r="Q14474" t="s">
        <v>30</v>
      </c>
    </row>
    <row r="14475" spans="1:17" x14ac:dyDescent="0.2">
      <c r="A14475" s="2">
        <v>40824</v>
      </c>
      <c r="B14475" t="s">
        <v>149</v>
      </c>
      <c r="C14475" t="s">
        <v>35</v>
      </c>
      <c r="D14475" t="s">
        <v>36</v>
      </c>
      <c r="E14475" t="s">
        <v>36</v>
      </c>
      <c r="F14475">
        <v>51</v>
      </c>
      <c r="G14475">
        <v>68</v>
      </c>
      <c r="H14475">
        <v>574</v>
      </c>
      <c r="I14475">
        <v>487</v>
      </c>
      <c r="J14475">
        <v>0</v>
      </c>
      <c r="K14475">
        <v>0</v>
      </c>
      <c r="L14475" t="s">
        <v>62</v>
      </c>
      <c r="M14475" t="s">
        <v>1412</v>
      </c>
      <c r="N14475" t="s">
        <v>149</v>
      </c>
      <c r="O14475" t="s">
        <v>22</v>
      </c>
      <c r="P14475" t="s">
        <v>23</v>
      </c>
      <c r="Q14475" t="s">
        <v>30</v>
      </c>
    </row>
    <row r="14476" spans="1:17" x14ac:dyDescent="0.2">
      <c r="A14476" s="2">
        <v>40824</v>
      </c>
      <c r="B14476" t="s">
        <v>380</v>
      </c>
      <c r="C14476" t="s">
        <v>199</v>
      </c>
      <c r="D14476" t="s">
        <v>36</v>
      </c>
      <c r="E14476" t="s">
        <v>36</v>
      </c>
      <c r="F14476">
        <v>103</v>
      </c>
      <c r="G14476">
        <v>37</v>
      </c>
      <c r="H14476">
        <v>332</v>
      </c>
      <c r="I14476">
        <v>700</v>
      </c>
      <c r="J14476">
        <v>0</v>
      </c>
      <c r="K14476">
        <v>2</v>
      </c>
      <c r="L14476" t="s">
        <v>62</v>
      </c>
      <c r="M14476" t="s">
        <v>381</v>
      </c>
      <c r="N14476" t="s">
        <v>380</v>
      </c>
      <c r="O14476" t="s">
        <v>22</v>
      </c>
      <c r="P14476" t="s">
        <v>23</v>
      </c>
      <c r="Q14476" t="s">
        <v>41</v>
      </c>
    </row>
    <row r="14477" spans="1:17" x14ac:dyDescent="0.2">
      <c r="A14477" s="2">
        <v>40824</v>
      </c>
      <c r="B14477" t="s">
        <v>46</v>
      </c>
      <c r="C14477" t="s">
        <v>61</v>
      </c>
      <c r="D14477" t="s">
        <v>36</v>
      </c>
      <c r="E14477" t="s">
        <v>36</v>
      </c>
      <c r="F14477">
        <v>169</v>
      </c>
      <c r="G14477">
        <v>144</v>
      </c>
      <c r="H14477">
        <v>95</v>
      </c>
      <c r="I14477">
        <v>176</v>
      </c>
      <c r="J14477">
        <v>0</v>
      </c>
      <c r="K14477">
        <v>1</v>
      </c>
      <c r="L14477" t="s">
        <v>62</v>
      </c>
      <c r="M14477" t="s">
        <v>685</v>
      </c>
      <c r="N14477" t="s">
        <v>46</v>
      </c>
      <c r="O14477" t="s">
        <v>22</v>
      </c>
      <c r="P14477" t="s">
        <v>23</v>
      </c>
      <c r="Q14477" t="s">
        <v>41</v>
      </c>
    </row>
    <row r="14478" spans="1:17" x14ac:dyDescent="0.2">
      <c r="A14478" s="2">
        <v>40824</v>
      </c>
      <c r="B14478" t="s">
        <v>128</v>
      </c>
      <c r="C14478" t="s">
        <v>365</v>
      </c>
      <c r="D14478" t="s">
        <v>36</v>
      </c>
      <c r="E14478" t="s">
        <v>36</v>
      </c>
      <c r="F14478">
        <v>61</v>
      </c>
      <c r="G14478">
        <v>95</v>
      </c>
      <c r="H14478">
        <v>526</v>
      </c>
      <c r="I14478">
        <v>363</v>
      </c>
      <c r="J14478">
        <v>2</v>
      </c>
      <c r="K14478">
        <v>0</v>
      </c>
      <c r="L14478" t="s">
        <v>62</v>
      </c>
      <c r="M14478" t="s">
        <v>1054</v>
      </c>
      <c r="N14478" t="s">
        <v>128</v>
      </c>
      <c r="O14478" t="s">
        <v>22</v>
      </c>
      <c r="P14478" t="s">
        <v>23</v>
      </c>
      <c r="Q14478" t="s">
        <v>24</v>
      </c>
    </row>
    <row r="14479" spans="1:17" x14ac:dyDescent="0.2">
      <c r="A14479" s="2">
        <v>40824</v>
      </c>
      <c r="B14479" t="s">
        <v>208</v>
      </c>
      <c r="C14479" t="s">
        <v>207</v>
      </c>
      <c r="D14479" t="s">
        <v>36</v>
      </c>
      <c r="E14479" t="s">
        <v>36</v>
      </c>
      <c r="F14479">
        <v>82</v>
      </c>
      <c r="G14479">
        <v>131</v>
      </c>
      <c r="H14479">
        <v>411</v>
      </c>
      <c r="I14479">
        <v>200</v>
      </c>
      <c r="J14479">
        <v>0</v>
      </c>
      <c r="K14479">
        <v>0</v>
      </c>
      <c r="L14479" t="s">
        <v>62</v>
      </c>
      <c r="M14479" t="s">
        <v>398</v>
      </c>
      <c r="N14479" t="s">
        <v>208</v>
      </c>
      <c r="O14479" t="s">
        <v>22</v>
      </c>
      <c r="P14479" t="s">
        <v>23</v>
      </c>
      <c r="Q14479" t="s">
        <v>30</v>
      </c>
    </row>
    <row r="14480" spans="1:17" x14ac:dyDescent="0.2">
      <c r="A14480" s="2">
        <v>40824</v>
      </c>
      <c r="B14480" t="s">
        <v>77</v>
      </c>
      <c r="C14480" t="s">
        <v>304</v>
      </c>
      <c r="D14480" t="s">
        <v>27</v>
      </c>
      <c r="E14480" t="s">
        <v>27</v>
      </c>
      <c r="F14480">
        <v>31</v>
      </c>
      <c r="G14480">
        <v>53</v>
      </c>
      <c r="H14480">
        <v>741</v>
      </c>
      <c r="I14480">
        <v>564</v>
      </c>
      <c r="J14480">
        <v>1</v>
      </c>
      <c r="K14480">
        <v>0</v>
      </c>
      <c r="L14480" t="s">
        <v>28</v>
      </c>
      <c r="M14480" t="s">
        <v>771</v>
      </c>
      <c r="N14480" t="s">
        <v>77</v>
      </c>
      <c r="O14480" t="s">
        <v>22</v>
      </c>
      <c r="P14480" t="s">
        <v>23</v>
      </c>
      <c r="Q14480" t="s">
        <v>24</v>
      </c>
    </row>
    <row r="14481" spans="1:17" x14ac:dyDescent="0.2">
      <c r="A14481" s="2">
        <v>40824</v>
      </c>
      <c r="B14481" t="s">
        <v>138</v>
      </c>
      <c r="C14481" t="s">
        <v>718</v>
      </c>
      <c r="D14481" t="s">
        <v>36</v>
      </c>
      <c r="E14481" t="s">
        <v>36</v>
      </c>
      <c r="F14481">
        <v>83</v>
      </c>
      <c r="G14481">
        <v>62</v>
      </c>
      <c r="H14481">
        <v>409</v>
      </c>
      <c r="I14481">
        <v>518</v>
      </c>
      <c r="J14481">
        <v>0</v>
      </c>
      <c r="K14481">
        <v>0</v>
      </c>
      <c r="L14481" t="s">
        <v>62</v>
      </c>
      <c r="M14481" t="s">
        <v>967</v>
      </c>
      <c r="N14481" t="s">
        <v>138</v>
      </c>
      <c r="O14481" t="s">
        <v>22</v>
      </c>
      <c r="P14481" t="s">
        <v>23</v>
      </c>
      <c r="Q14481" t="s">
        <v>30</v>
      </c>
    </row>
    <row r="14482" spans="1:17" x14ac:dyDescent="0.2">
      <c r="A14482" s="2">
        <v>40825</v>
      </c>
      <c r="B14482" t="s">
        <v>150</v>
      </c>
      <c r="C14482" t="s">
        <v>660</v>
      </c>
      <c r="D14482" t="s">
        <v>36</v>
      </c>
      <c r="E14482" t="s">
        <v>36</v>
      </c>
      <c r="F14482">
        <v>46</v>
      </c>
      <c r="G14482">
        <v>111</v>
      </c>
      <c r="H14482">
        <v>604</v>
      </c>
      <c r="I14482">
        <v>296</v>
      </c>
      <c r="J14482">
        <v>2</v>
      </c>
      <c r="K14482">
        <v>0</v>
      </c>
      <c r="L14482" t="s">
        <v>62</v>
      </c>
      <c r="M14482" t="s">
        <v>151</v>
      </c>
      <c r="N14482" t="s">
        <v>150</v>
      </c>
      <c r="O14482" t="s">
        <v>22</v>
      </c>
      <c r="P14482" t="s">
        <v>23</v>
      </c>
      <c r="Q14482" t="s">
        <v>24</v>
      </c>
    </row>
    <row r="14483" spans="1:17" x14ac:dyDescent="0.2">
      <c r="A14483" s="2">
        <v>40825</v>
      </c>
      <c r="B14483" t="s">
        <v>471</v>
      </c>
      <c r="C14483" t="s">
        <v>617</v>
      </c>
      <c r="D14483" t="s">
        <v>36</v>
      </c>
      <c r="E14483" t="s">
        <v>36</v>
      </c>
      <c r="F14483">
        <v>92</v>
      </c>
      <c r="G14483">
        <v>143</v>
      </c>
      <c r="H14483">
        <v>369</v>
      </c>
      <c r="I14483">
        <v>178</v>
      </c>
      <c r="J14483">
        <v>0</v>
      </c>
      <c r="K14483">
        <v>1</v>
      </c>
      <c r="L14483" t="s">
        <v>62</v>
      </c>
      <c r="M14483" t="s">
        <v>639</v>
      </c>
      <c r="N14483" t="s">
        <v>471</v>
      </c>
      <c r="O14483" t="s">
        <v>22</v>
      </c>
      <c r="P14483" t="s">
        <v>23</v>
      </c>
      <c r="Q14483" t="s">
        <v>41</v>
      </c>
    </row>
    <row r="14484" spans="1:17" x14ac:dyDescent="0.2">
      <c r="A14484" s="2">
        <v>40825</v>
      </c>
      <c r="B14484" t="s">
        <v>136</v>
      </c>
      <c r="C14484" t="s">
        <v>172</v>
      </c>
      <c r="D14484" t="s">
        <v>36</v>
      </c>
      <c r="E14484" t="s">
        <v>36</v>
      </c>
      <c r="F14484">
        <v>16</v>
      </c>
      <c r="G14484">
        <v>141</v>
      </c>
      <c r="H14484">
        <v>909</v>
      </c>
      <c r="I14484">
        <v>179</v>
      </c>
      <c r="J14484">
        <v>2</v>
      </c>
      <c r="K14484">
        <v>1</v>
      </c>
      <c r="L14484" t="s">
        <v>62</v>
      </c>
      <c r="M14484" t="s">
        <v>340</v>
      </c>
      <c r="N14484" t="s">
        <v>136</v>
      </c>
      <c r="O14484" t="s">
        <v>22</v>
      </c>
      <c r="P14484" t="s">
        <v>23</v>
      </c>
      <c r="Q14484" t="s">
        <v>24</v>
      </c>
    </row>
    <row r="14485" spans="1:17" x14ac:dyDescent="0.2">
      <c r="A14485" s="2">
        <v>40825</v>
      </c>
      <c r="B14485" t="s">
        <v>404</v>
      </c>
      <c r="C14485" t="s">
        <v>118</v>
      </c>
      <c r="D14485" t="s">
        <v>36</v>
      </c>
      <c r="E14485" t="s">
        <v>36</v>
      </c>
      <c r="F14485">
        <v>188</v>
      </c>
      <c r="G14485">
        <v>42</v>
      </c>
      <c r="H14485">
        <v>32</v>
      </c>
      <c r="I14485">
        <v>614</v>
      </c>
      <c r="J14485">
        <v>0</v>
      </c>
      <c r="K14485">
        <v>2</v>
      </c>
      <c r="L14485" t="s">
        <v>62</v>
      </c>
      <c r="M14485" t="s">
        <v>972</v>
      </c>
      <c r="N14485" t="s">
        <v>404</v>
      </c>
      <c r="O14485" t="s">
        <v>22</v>
      </c>
      <c r="P14485" t="s">
        <v>23</v>
      </c>
      <c r="Q14485" t="s">
        <v>41</v>
      </c>
    </row>
    <row r="14486" spans="1:17" x14ac:dyDescent="0.2">
      <c r="A14486" s="2">
        <v>40825</v>
      </c>
      <c r="B14486" t="s">
        <v>110</v>
      </c>
      <c r="C14486" t="s">
        <v>211</v>
      </c>
      <c r="D14486" t="s">
        <v>36</v>
      </c>
      <c r="E14486" t="s">
        <v>36</v>
      </c>
      <c r="F14486">
        <v>59</v>
      </c>
      <c r="G14486">
        <v>127</v>
      </c>
      <c r="H14486">
        <v>533</v>
      </c>
      <c r="I14486">
        <v>239</v>
      </c>
      <c r="J14486">
        <v>3</v>
      </c>
      <c r="K14486">
        <v>1</v>
      </c>
      <c r="L14486" t="s">
        <v>62</v>
      </c>
      <c r="M14486" t="s">
        <v>485</v>
      </c>
      <c r="N14486" t="s">
        <v>110</v>
      </c>
      <c r="O14486" t="s">
        <v>22</v>
      </c>
      <c r="P14486" t="s">
        <v>23</v>
      </c>
      <c r="Q14486" t="s">
        <v>24</v>
      </c>
    </row>
    <row r="14487" spans="1:17" x14ac:dyDescent="0.2">
      <c r="A14487" s="2">
        <v>40827</v>
      </c>
      <c r="B14487" t="s">
        <v>85</v>
      </c>
      <c r="C14487" t="s">
        <v>92</v>
      </c>
      <c r="D14487" t="s">
        <v>50</v>
      </c>
      <c r="E14487" t="s">
        <v>50</v>
      </c>
      <c r="F14487">
        <v>71</v>
      </c>
      <c r="G14487">
        <v>49</v>
      </c>
      <c r="H14487">
        <v>473</v>
      </c>
      <c r="I14487">
        <v>584</v>
      </c>
      <c r="J14487">
        <v>1</v>
      </c>
      <c r="K14487">
        <v>1</v>
      </c>
      <c r="L14487" t="s">
        <v>291</v>
      </c>
      <c r="M14487" t="s">
        <v>86</v>
      </c>
      <c r="N14487" t="s">
        <v>85</v>
      </c>
      <c r="O14487" t="s">
        <v>22</v>
      </c>
      <c r="P14487" t="s">
        <v>23</v>
      </c>
      <c r="Q14487" t="s">
        <v>30</v>
      </c>
    </row>
    <row r="14488" spans="1:17" x14ac:dyDescent="0.2">
      <c r="A14488" s="2">
        <v>40827</v>
      </c>
      <c r="B14488" t="s">
        <v>481</v>
      </c>
      <c r="C14488" t="s">
        <v>892</v>
      </c>
      <c r="D14488" t="s">
        <v>27</v>
      </c>
      <c r="E14488" t="s">
        <v>27</v>
      </c>
      <c r="F14488">
        <v>101</v>
      </c>
      <c r="G14488">
        <v>151</v>
      </c>
      <c r="H14488">
        <v>344</v>
      </c>
      <c r="I14488">
        <v>144</v>
      </c>
      <c r="J14488">
        <v>10</v>
      </c>
      <c r="K14488">
        <v>0</v>
      </c>
      <c r="L14488" t="s">
        <v>20</v>
      </c>
      <c r="M14488" t="s">
        <v>486</v>
      </c>
      <c r="N14488" t="s">
        <v>481</v>
      </c>
      <c r="O14488" t="s">
        <v>22</v>
      </c>
      <c r="P14488" t="s">
        <v>23</v>
      </c>
      <c r="Q14488" t="s">
        <v>24</v>
      </c>
    </row>
    <row r="14489" spans="1:17" x14ac:dyDescent="0.2">
      <c r="A14489" s="2">
        <v>40827</v>
      </c>
      <c r="B14489" t="s">
        <v>55</v>
      </c>
      <c r="C14489" t="s">
        <v>239</v>
      </c>
      <c r="D14489" t="s">
        <v>57</v>
      </c>
      <c r="E14489" t="s">
        <v>115</v>
      </c>
      <c r="F14489">
        <v>19</v>
      </c>
      <c r="G14489">
        <v>105</v>
      </c>
      <c r="H14489">
        <v>881</v>
      </c>
      <c r="I14489">
        <v>318</v>
      </c>
      <c r="J14489">
        <v>3</v>
      </c>
      <c r="K14489">
        <v>0</v>
      </c>
      <c r="L14489" t="s">
        <v>20</v>
      </c>
      <c r="M14489" t="s">
        <v>58</v>
      </c>
      <c r="N14489" t="s">
        <v>55</v>
      </c>
      <c r="O14489" t="s">
        <v>22</v>
      </c>
      <c r="P14489" t="s">
        <v>23</v>
      </c>
      <c r="Q14489" t="s">
        <v>24</v>
      </c>
    </row>
    <row r="14490" spans="1:17" x14ac:dyDescent="0.2">
      <c r="A14490" s="2">
        <v>40827</v>
      </c>
      <c r="B14490" t="s">
        <v>317</v>
      </c>
      <c r="C14490" t="s">
        <v>90</v>
      </c>
      <c r="D14490" t="s">
        <v>50</v>
      </c>
      <c r="E14490" t="s">
        <v>50</v>
      </c>
      <c r="F14490">
        <v>56</v>
      </c>
      <c r="G14490">
        <v>65</v>
      </c>
      <c r="H14490">
        <v>554</v>
      </c>
      <c r="I14490">
        <v>495</v>
      </c>
      <c r="J14490">
        <v>0</v>
      </c>
      <c r="K14490">
        <v>2</v>
      </c>
      <c r="L14490" t="s">
        <v>28</v>
      </c>
      <c r="M14490" t="s">
        <v>1503</v>
      </c>
      <c r="N14490" t="s">
        <v>129</v>
      </c>
      <c r="O14490" t="s">
        <v>122</v>
      </c>
      <c r="P14490" t="s">
        <v>23</v>
      </c>
      <c r="Q14490" t="s">
        <v>41</v>
      </c>
    </row>
    <row r="14491" spans="1:17" x14ac:dyDescent="0.2">
      <c r="A14491" s="2">
        <v>40827</v>
      </c>
      <c r="B14491" t="s">
        <v>700</v>
      </c>
      <c r="C14491" t="s">
        <v>233</v>
      </c>
      <c r="D14491" t="s">
        <v>27</v>
      </c>
      <c r="E14491" t="s">
        <v>19</v>
      </c>
      <c r="F14491">
        <v>189</v>
      </c>
      <c r="G14491">
        <v>116</v>
      </c>
      <c r="H14491">
        <v>29</v>
      </c>
      <c r="I14491">
        <v>277</v>
      </c>
      <c r="J14491">
        <v>1</v>
      </c>
      <c r="K14491">
        <v>1</v>
      </c>
      <c r="L14491" t="s">
        <v>20</v>
      </c>
      <c r="M14491" t="s">
        <v>826</v>
      </c>
      <c r="N14491" t="s">
        <v>700</v>
      </c>
      <c r="O14491" t="s">
        <v>22</v>
      </c>
      <c r="P14491" t="s">
        <v>23</v>
      </c>
      <c r="Q14491" t="s">
        <v>30</v>
      </c>
    </row>
    <row r="14492" spans="1:17" x14ac:dyDescent="0.2">
      <c r="A14492" s="2">
        <v>40827</v>
      </c>
      <c r="B14492" t="s">
        <v>17</v>
      </c>
      <c r="C14492" t="s">
        <v>43</v>
      </c>
      <c r="D14492" t="s">
        <v>19</v>
      </c>
      <c r="E14492" t="s">
        <v>19</v>
      </c>
      <c r="F14492">
        <v>81</v>
      </c>
      <c r="G14492">
        <v>32</v>
      </c>
      <c r="H14492">
        <v>411</v>
      </c>
      <c r="I14492">
        <v>737</v>
      </c>
      <c r="J14492">
        <v>1</v>
      </c>
      <c r="K14492">
        <v>2</v>
      </c>
      <c r="L14492" t="s">
        <v>20</v>
      </c>
      <c r="M14492" t="s">
        <v>21</v>
      </c>
      <c r="N14492" t="s">
        <v>17</v>
      </c>
      <c r="O14492" t="s">
        <v>22</v>
      </c>
      <c r="P14492" t="s">
        <v>23</v>
      </c>
      <c r="Q14492" t="s">
        <v>41</v>
      </c>
    </row>
    <row r="14493" spans="1:17" x14ac:dyDescent="0.2">
      <c r="A14493" s="2">
        <v>40827</v>
      </c>
      <c r="B14493" t="s">
        <v>87</v>
      </c>
      <c r="C14493" t="s">
        <v>161</v>
      </c>
      <c r="D14493" t="s">
        <v>50</v>
      </c>
      <c r="E14493" t="s">
        <v>50</v>
      </c>
      <c r="F14493">
        <v>55</v>
      </c>
      <c r="G14493">
        <v>90</v>
      </c>
      <c r="H14493">
        <v>558</v>
      </c>
      <c r="I14493">
        <v>374</v>
      </c>
      <c r="J14493">
        <v>0</v>
      </c>
      <c r="K14493">
        <v>1</v>
      </c>
      <c r="L14493" t="s">
        <v>291</v>
      </c>
      <c r="M14493" t="s">
        <v>88</v>
      </c>
      <c r="N14493" t="s">
        <v>87</v>
      </c>
      <c r="O14493" t="s">
        <v>22</v>
      </c>
      <c r="P14493" t="s">
        <v>23</v>
      </c>
      <c r="Q14493" t="s">
        <v>41</v>
      </c>
    </row>
    <row r="14494" spans="1:17" x14ac:dyDescent="0.2">
      <c r="A14494" s="2">
        <v>40827</v>
      </c>
      <c r="B14494" t="s">
        <v>56</v>
      </c>
      <c r="C14494" t="s">
        <v>229</v>
      </c>
      <c r="D14494" t="s">
        <v>27</v>
      </c>
      <c r="E14494" t="s">
        <v>27</v>
      </c>
      <c r="F14494">
        <v>87</v>
      </c>
      <c r="G14494">
        <v>145</v>
      </c>
      <c r="H14494">
        <v>394</v>
      </c>
      <c r="I14494">
        <v>173</v>
      </c>
      <c r="J14494">
        <v>0</v>
      </c>
      <c r="K14494">
        <v>0</v>
      </c>
      <c r="L14494" t="s">
        <v>20</v>
      </c>
      <c r="M14494" t="s">
        <v>343</v>
      </c>
      <c r="N14494" t="s">
        <v>56</v>
      </c>
      <c r="O14494" t="s">
        <v>22</v>
      </c>
      <c r="P14494" t="s">
        <v>23</v>
      </c>
      <c r="Q14494" t="s">
        <v>30</v>
      </c>
    </row>
    <row r="14495" spans="1:17" x14ac:dyDescent="0.2">
      <c r="A14495" s="2">
        <v>40827</v>
      </c>
      <c r="B14495" t="s">
        <v>107</v>
      </c>
      <c r="C14495" t="s">
        <v>42</v>
      </c>
      <c r="D14495" t="s">
        <v>19</v>
      </c>
      <c r="E14495" t="s">
        <v>19</v>
      </c>
      <c r="F14495">
        <v>14</v>
      </c>
      <c r="G14495">
        <v>35</v>
      </c>
      <c r="H14495">
        <v>932</v>
      </c>
      <c r="I14495">
        <v>723</v>
      </c>
      <c r="J14495">
        <v>4</v>
      </c>
      <c r="K14495">
        <v>2</v>
      </c>
      <c r="L14495" t="s">
        <v>20</v>
      </c>
      <c r="M14495" t="s">
        <v>310</v>
      </c>
      <c r="N14495" t="s">
        <v>107</v>
      </c>
      <c r="O14495" t="s">
        <v>22</v>
      </c>
      <c r="P14495" t="s">
        <v>23</v>
      </c>
      <c r="Q14495" t="s">
        <v>24</v>
      </c>
    </row>
    <row r="14496" spans="1:17" x14ac:dyDescent="0.2">
      <c r="A14496" s="2">
        <v>40827</v>
      </c>
      <c r="B14496" t="s">
        <v>182</v>
      </c>
      <c r="C14496" t="s">
        <v>164</v>
      </c>
      <c r="D14496" t="s">
        <v>115</v>
      </c>
      <c r="E14496" t="s">
        <v>115</v>
      </c>
      <c r="F14496">
        <v>73</v>
      </c>
      <c r="G14496">
        <v>107</v>
      </c>
      <c r="H14496">
        <v>468</v>
      </c>
      <c r="I14496">
        <v>306</v>
      </c>
      <c r="J14496">
        <v>0</v>
      </c>
      <c r="K14496">
        <v>1</v>
      </c>
      <c r="L14496" t="s">
        <v>20</v>
      </c>
      <c r="M14496" t="s">
        <v>1119</v>
      </c>
      <c r="N14496" t="s">
        <v>182</v>
      </c>
      <c r="O14496" t="s">
        <v>22</v>
      </c>
      <c r="P14496" t="s">
        <v>23</v>
      </c>
      <c r="Q14496" t="s">
        <v>41</v>
      </c>
    </row>
    <row r="14497" spans="1:17" x14ac:dyDescent="0.2">
      <c r="A14497" s="2">
        <v>40827</v>
      </c>
      <c r="B14497" t="s">
        <v>274</v>
      </c>
      <c r="C14497" t="s">
        <v>101</v>
      </c>
      <c r="D14497" t="s">
        <v>50</v>
      </c>
      <c r="E14497" t="s">
        <v>50</v>
      </c>
      <c r="F14497">
        <v>9</v>
      </c>
      <c r="G14497">
        <v>74</v>
      </c>
      <c r="H14497">
        <v>1057</v>
      </c>
      <c r="I14497">
        <v>459</v>
      </c>
      <c r="J14497">
        <v>2</v>
      </c>
      <c r="K14497">
        <v>0</v>
      </c>
      <c r="L14497" t="s">
        <v>291</v>
      </c>
      <c r="M14497" t="s">
        <v>582</v>
      </c>
      <c r="N14497" t="s">
        <v>274</v>
      </c>
      <c r="O14497" t="s">
        <v>22</v>
      </c>
      <c r="P14497" t="s">
        <v>23</v>
      </c>
      <c r="Q14497" t="s">
        <v>24</v>
      </c>
    </row>
    <row r="14498" spans="1:17" x14ac:dyDescent="0.2">
      <c r="A14498" s="2">
        <v>40827</v>
      </c>
      <c r="B14498" t="s">
        <v>72</v>
      </c>
      <c r="C14498" t="s">
        <v>82</v>
      </c>
      <c r="D14498" t="s">
        <v>50</v>
      </c>
      <c r="E14498" t="s">
        <v>50</v>
      </c>
      <c r="F14498">
        <v>17</v>
      </c>
      <c r="G14498">
        <v>5</v>
      </c>
      <c r="H14498">
        <v>893</v>
      </c>
      <c r="I14498">
        <v>1158</v>
      </c>
      <c r="J14498">
        <v>2</v>
      </c>
      <c r="K14498">
        <v>1</v>
      </c>
      <c r="L14498" t="s">
        <v>291</v>
      </c>
      <c r="M14498" t="s">
        <v>74</v>
      </c>
      <c r="N14498" t="s">
        <v>72</v>
      </c>
      <c r="O14498" t="s">
        <v>22</v>
      </c>
      <c r="P14498" t="s">
        <v>23</v>
      </c>
      <c r="Q14498" t="s">
        <v>24</v>
      </c>
    </row>
    <row r="14499" spans="1:17" x14ac:dyDescent="0.2">
      <c r="A14499" s="2">
        <v>40827</v>
      </c>
      <c r="B14499" t="s">
        <v>210</v>
      </c>
      <c r="C14499" t="s">
        <v>188</v>
      </c>
      <c r="D14499" t="s">
        <v>27</v>
      </c>
      <c r="E14499" t="s">
        <v>27</v>
      </c>
      <c r="F14499">
        <v>88</v>
      </c>
      <c r="G14499">
        <v>174</v>
      </c>
      <c r="H14499">
        <v>389</v>
      </c>
      <c r="I14499">
        <v>83</v>
      </c>
      <c r="J14499">
        <v>4</v>
      </c>
      <c r="K14499">
        <v>0</v>
      </c>
      <c r="L14499" t="s">
        <v>20</v>
      </c>
      <c r="M14499" t="s">
        <v>557</v>
      </c>
      <c r="N14499" t="s">
        <v>210</v>
      </c>
      <c r="O14499" t="s">
        <v>22</v>
      </c>
      <c r="P14499" t="s">
        <v>23</v>
      </c>
      <c r="Q14499" t="s">
        <v>24</v>
      </c>
    </row>
    <row r="14500" spans="1:17" x14ac:dyDescent="0.2">
      <c r="A14500" s="2">
        <v>40827</v>
      </c>
      <c r="B14500" t="s">
        <v>802</v>
      </c>
      <c r="C14500" t="s">
        <v>120</v>
      </c>
      <c r="D14500" t="s">
        <v>36</v>
      </c>
      <c r="E14500" t="s">
        <v>36</v>
      </c>
      <c r="F14500">
        <v>152</v>
      </c>
      <c r="G14500">
        <v>48</v>
      </c>
      <c r="H14500">
        <v>141</v>
      </c>
      <c r="I14500">
        <v>595</v>
      </c>
      <c r="J14500">
        <v>1</v>
      </c>
      <c r="K14500">
        <v>1</v>
      </c>
      <c r="L14500" t="s">
        <v>28</v>
      </c>
      <c r="M14500" t="s">
        <v>916</v>
      </c>
      <c r="N14500" t="s">
        <v>802</v>
      </c>
      <c r="O14500" t="s">
        <v>22</v>
      </c>
      <c r="P14500" t="s">
        <v>23</v>
      </c>
      <c r="Q14500" t="s">
        <v>30</v>
      </c>
    </row>
    <row r="14501" spans="1:17" x14ac:dyDescent="0.2">
      <c r="A14501" s="2">
        <v>40827</v>
      </c>
      <c r="B14501" t="s">
        <v>81</v>
      </c>
      <c r="C14501" t="s">
        <v>168</v>
      </c>
      <c r="D14501" t="s">
        <v>50</v>
      </c>
      <c r="E14501" t="s">
        <v>50</v>
      </c>
      <c r="F14501">
        <v>58</v>
      </c>
      <c r="G14501">
        <v>60</v>
      </c>
      <c r="H14501">
        <v>536</v>
      </c>
      <c r="I14501">
        <v>531</v>
      </c>
      <c r="J14501">
        <v>0</v>
      </c>
      <c r="K14501">
        <v>2</v>
      </c>
      <c r="L14501" t="s">
        <v>28</v>
      </c>
      <c r="M14501" t="s">
        <v>83</v>
      </c>
      <c r="N14501" t="s">
        <v>81</v>
      </c>
      <c r="O14501" t="s">
        <v>22</v>
      </c>
      <c r="P14501" t="s">
        <v>23</v>
      </c>
      <c r="Q14501" t="s">
        <v>41</v>
      </c>
    </row>
    <row r="14502" spans="1:17" x14ac:dyDescent="0.2">
      <c r="A14502" s="2">
        <v>40827</v>
      </c>
      <c r="B14502" t="s">
        <v>67</v>
      </c>
      <c r="C14502" t="s">
        <v>646</v>
      </c>
      <c r="D14502" t="s">
        <v>50</v>
      </c>
      <c r="E14502" t="s">
        <v>50</v>
      </c>
      <c r="F14502">
        <v>12</v>
      </c>
      <c r="G14502">
        <v>22</v>
      </c>
      <c r="H14502">
        <v>955</v>
      </c>
      <c r="I14502">
        <v>839</v>
      </c>
      <c r="J14502">
        <v>1</v>
      </c>
      <c r="K14502">
        <v>1</v>
      </c>
      <c r="L14502" t="s">
        <v>291</v>
      </c>
      <c r="M14502" t="s">
        <v>769</v>
      </c>
      <c r="N14502" t="s">
        <v>67</v>
      </c>
      <c r="O14502" t="s">
        <v>22</v>
      </c>
      <c r="P14502" t="s">
        <v>23</v>
      </c>
      <c r="Q14502" t="s">
        <v>30</v>
      </c>
    </row>
    <row r="14503" spans="1:17" x14ac:dyDescent="0.2">
      <c r="A14503" s="2">
        <v>40827</v>
      </c>
      <c r="B14503" t="s">
        <v>345</v>
      </c>
      <c r="C14503" t="s">
        <v>153</v>
      </c>
      <c r="D14503" t="s">
        <v>50</v>
      </c>
      <c r="E14503" t="s">
        <v>50</v>
      </c>
      <c r="F14503">
        <v>64</v>
      </c>
      <c r="G14503">
        <v>11</v>
      </c>
      <c r="H14503">
        <v>498</v>
      </c>
      <c r="I14503">
        <v>1000</v>
      </c>
      <c r="J14503">
        <v>1</v>
      </c>
      <c r="K14503">
        <v>2</v>
      </c>
      <c r="L14503" t="s">
        <v>291</v>
      </c>
      <c r="M14503" t="s">
        <v>360</v>
      </c>
      <c r="N14503" t="s">
        <v>345</v>
      </c>
      <c r="O14503" t="s">
        <v>22</v>
      </c>
      <c r="P14503" t="s">
        <v>23</v>
      </c>
      <c r="Q14503" t="s">
        <v>41</v>
      </c>
    </row>
    <row r="14504" spans="1:17" x14ac:dyDescent="0.2">
      <c r="A14504" s="2">
        <v>40827</v>
      </c>
      <c r="B14504" t="s">
        <v>129</v>
      </c>
      <c r="C14504" t="s">
        <v>147</v>
      </c>
      <c r="D14504" t="s">
        <v>50</v>
      </c>
      <c r="E14504" t="s">
        <v>50</v>
      </c>
      <c r="F14504">
        <v>3</v>
      </c>
      <c r="G14504">
        <v>34</v>
      </c>
      <c r="H14504">
        <v>1289</v>
      </c>
      <c r="I14504">
        <v>729</v>
      </c>
      <c r="J14504">
        <v>3</v>
      </c>
      <c r="K14504">
        <v>1</v>
      </c>
      <c r="L14504" t="s">
        <v>291</v>
      </c>
      <c r="M14504" t="s">
        <v>480</v>
      </c>
      <c r="N14504" t="s">
        <v>129</v>
      </c>
      <c r="O14504" t="s">
        <v>22</v>
      </c>
      <c r="P14504" t="s">
        <v>23</v>
      </c>
      <c r="Q14504" t="s">
        <v>24</v>
      </c>
    </row>
    <row r="14505" spans="1:17" x14ac:dyDescent="0.2">
      <c r="A14505" s="2">
        <v>40827</v>
      </c>
      <c r="B14505" t="s">
        <v>199</v>
      </c>
      <c r="C14505" t="s">
        <v>135</v>
      </c>
      <c r="D14505" t="s">
        <v>36</v>
      </c>
      <c r="E14505" t="s">
        <v>36</v>
      </c>
      <c r="F14505">
        <v>37</v>
      </c>
      <c r="G14505">
        <v>43</v>
      </c>
      <c r="H14505">
        <v>700</v>
      </c>
      <c r="I14505">
        <v>613</v>
      </c>
      <c r="J14505">
        <v>0</v>
      </c>
      <c r="K14505">
        <v>0</v>
      </c>
      <c r="L14505" t="s">
        <v>28</v>
      </c>
      <c r="M14505" t="s">
        <v>1056</v>
      </c>
      <c r="N14505" t="s">
        <v>89</v>
      </c>
      <c r="O14505" t="s">
        <v>122</v>
      </c>
      <c r="P14505" t="s">
        <v>23</v>
      </c>
      <c r="Q14505" t="s">
        <v>30</v>
      </c>
    </row>
    <row r="14506" spans="1:17" x14ac:dyDescent="0.2">
      <c r="A14506" s="2">
        <v>40827</v>
      </c>
      <c r="B14506" t="s">
        <v>555</v>
      </c>
      <c r="C14506" t="s">
        <v>614</v>
      </c>
      <c r="D14506" t="s">
        <v>27</v>
      </c>
      <c r="E14506" t="s">
        <v>27</v>
      </c>
      <c r="F14506">
        <v>109</v>
      </c>
      <c r="G14506">
        <v>134</v>
      </c>
      <c r="H14506">
        <v>301</v>
      </c>
      <c r="I14506">
        <v>195</v>
      </c>
      <c r="J14506">
        <v>3</v>
      </c>
      <c r="K14506">
        <v>1</v>
      </c>
      <c r="L14506" t="s">
        <v>20</v>
      </c>
      <c r="M14506" t="s">
        <v>555</v>
      </c>
      <c r="N14506" t="s">
        <v>555</v>
      </c>
      <c r="O14506" t="s">
        <v>22</v>
      </c>
      <c r="P14506" t="s">
        <v>23</v>
      </c>
      <c r="Q14506" t="s">
        <v>24</v>
      </c>
    </row>
    <row r="14507" spans="1:17" x14ac:dyDescent="0.2">
      <c r="A14507" s="2">
        <v>40827</v>
      </c>
      <c r="B14507" t="s">
        <v>263</v>
      </c>
      <c r="C14507" t="s">
        <v>1491</v>
      </c>
      <c r="D14507" t="s">
        <v>27</v>
      </c>
      <c r="E14507" t="s">
        <v>27</v>
      </c>
      <c r="F14507">
        <v>108</v>
      </c>
      <c r="G14507">
        <v>178</v>
      </c>
      <c r="H14507">
        <v>305</v>
      </c>
      <c r="I14507">
        <v>75</v>
      </c>
      <c r="J14507">
        <v>2</v>
      </c>
      <c r="K14507">
        <v>2</v>
      </c>
      <c r="L14507" t="s">
        <v>20</v>
      </c>
      <c r="M14507" t="s">
        <v>599</v>
      </c>
      <c r="N14507" t="s">
        <v>263</v>
      </c>
      <c r="O14507" t="s">
        <v>22</v>
      </c>
      <c r="P14507" t="s">
        <v>23</v>
      </c>
      <c r="Q14507" t="s">
        <v>30</v>
      </c>
    </row>
    <row r="14508" spans="1:17" x14ac:dyDescent="0.2">
      <c r="A14508" s="2">
        <v>40827</v>
      </c>
      <c r="B14508" t="s">
        <v>304</v>
      </c>
      <c r="C14508" t="s">
        <v>185</v>
      </c>
      <c r="D14508" t="s">
        <v>27</v>
      </c>
      <c r="E14508" t="s">
        <v>27</v>
      </c>
      <c r="F14508">
        <v>53</v>
      </c>
      <c r="G14508">
        <v>45</v>
      </c>
      <c r="H14508">
        <v>564</v>
      </c>
      <c r="I14508">
        <v>606</v>
      </c>
      <c r="J14508">
        <v>2</v>
      </c>
      <c r="K14508">
        <v>1</v>
      </c>
      <c r="L14508" t="s">
        <v>28</v>
      </c>
      <c r="M14508" t="s">
        <v>1135</v>
      </c>
      <c r="N14508" t="s">
        <v>304</v>
      </c>
      <c r="O14508" t="s">
        <v>22</v>
      </c>
      <c r="P14508" t="s">
        <v>23</v>
      </c>
      <c r="Q14508" t="s">
        <v>24</v>
      </c>
    </row>
    <row r="14509" spans="1:17" x14ac:dyDescent="0.2">
      <c r="A14509" s="2">
        <v>40827</v>
      </c>
      <c r="B14509" t="s">
        <v>94</v>
      </c>
      <c r="C14509" t="s">
        <v>70</v>
      </c>
      <c r="D14509" t="s">
        <v>50</v>
      </c>
      <c r="E14509" t="s">
        <v>50</v>
      </c>
      <c r="F14509">
        <v>27</v>
      </c>
      <c r="G14509">
        <v>72</v>
      </c>
      <c r="H14509">
        <v>753</v>
      </c>
      <c r="I14509">
        <v>471</v>
      </c>
      <c r="J14509">
        <v>0</v>
      </c>
      <c r="K14509">
        <v>0</v>
      </c>
      <c r="L14509" t="s">
        <v>291</v>
      </c>
      <c r="M14509" t="s">
        <v>96</v>
      </c>
      <c r="N14509" t="s">
        <v>94</v>
      </c>
      <c r="O14509" t="s">
        <v>22</v>
      </c>
      <c r="P14509" t="s">
        <v>23</v>
      </c>
      <c r="Q14509" t="s">
        <v>30</v>
      </c>
    </row>
    <row r="14510" spans="1:17" x14ac:dyDescent="0.2">
      <c r="A14510" s="2">
        <v>40827</v>
      </c>
      <c r="B14510" t="s">
        <v>363</v>
      </c>
      <c r="C14510" t="s">
        <v>166</v>
      </c>
      <c r="D14510" t="s">
        <v>115</v>
      </c>
      <c r="E14510" t="s">
        <v>115</v>
      </c>
      <c r="F14510">
        <v>139</v>
      </c>
      <c r="G14510">
        <v>100</v>
      </c>
      <c r="H14510">
        <v>182</v>
      </c>
      <c r="I14510">
        <v>349</v>
      </c>
      <c r="J14510">
        <v>2</v>
      </c>
      <c r="K14510">
        <v>3</v>
      </c>
      <c r="L14510" t="s">
        <v>20</v>
      </c>
      <c r="M14510" t="s">
        <v>513</v>
      </c>
      <c r="N14510" t="s">
        <v>363</v>
      </c>
      <c r="O14510" t="s">
        <v>22</v>
      </c>
      <c r="P14510" t="s">
        <v>23</v>
      </c>
      <c r="Q14510" t="s">
        <v>41</v>
      </c>
    </row>
    <row r="14511" spans="1:17" x14ac:dyDescent="0.2">
      <c r="A14511" s="2">
        <v>40827</v>
      </c>
      <c r="B14511" t="s">
        <v>167</v>
      </c>
      <c r="C14511" t="s">
        <v>402</v>
      </c>
      <c r="D14511" t="s">
        <v>115</v>
      </c>
      <c r="E14511" t="s">
        <v>115</v>
      </c>
      <c r="F14511">
        <v>50</v>
      </c>
      <c r="G14511">
        <v>102</v>
      </c>
      <c r="H14511">
        <v>576</v>
      </c>
      <c r="I14511">
        <v>334</v>
      </c>
      <c r="J14511">
        <v>6</v>
      </c>
      <c r="K14511">
        <v>0</v>
      </c>
      <c r="L14511" t="s">
        <v>20</v>
      </c>
      <c r="M14511" t="s">
        <v>625</v>
      </c>
      <c r="N14511" t="s">
        <v>167</v>
      </c>
      <c r="O14511" t="s">
        <v>22</v>
      </c>
      <c r="P14511" t="s">
        <v>23</v>
      </c>
      <c r="Q14511" t="s">
        <v>24</v>
      </c>
    </row>
    <row r="14512" spans="1:17" x14ac:dyDescent="0.2">
      <c r="A14512" s="2">
        <v>40827</v>
      </c>
      <c r="B14512" t="s">
        <v>98</v>
      </c>
      <c r="C14512" t="s">
        <v>286</v>
      </c>
      <c r="D14512" t="s">
        <v>50</v>
      </c>
      <c r="E14512" t="s">
        <v>50</v>
      </c>
      <c r="F14512">
        <v>29</v>
      </c>
      <c r="G14512">
        <v>44</v>
      </c>
      <c r="H14512">
        <v>749</v>
      </c>
      <c r="I14512">
        <v>609</v>
      </c>
      <c r="J14512">
        <v>2</v>
      </c>
      <c r="K14512">
        <v>1</v>
      </c>
      <c r="L14512" t="s">
        <v>291</v>
      </c>
      <c r="M14512" t="s">
        <v>99</v>
      </c>
      <c r="N14512" t="s">
        <v>98</v>
      </c>
      <c r="O14512" t="s">
        <v>22</v>
      </c>
      <c r="P14512" t="s">
        <v>23</v>
      </c>
      <c r="Q14512" t="s">
        <v>24</v>
      </c>
    </row>
    <row r="14513" spans="1:17" x14ac:dyDescent="0.2">
      <c r="A14513" s="2">
        <v>40827</v>
      </c>
      <c r="B14513" t="s">
        <v>119</v>
      </c>
      <c r="C14513" t="s">
        <v>100</v>
      </c>
      <c r="D14513" t="s">
        <v>50</v>
      </c>
      <c r="E14513" t="s">
        <v>50</v>
      </c>
      <c r="F14513">
        <v>6</v>
      </c>
      <c r="G14513">
        <v>70</v>
      </c>
      <c r="H14513">
        <v>1142</v>
      </c>
      <c r="I14513">
        <v>477</v>
      </c>
      <c r="J14513">
        <v>3</v>
      </c>
      <c r="K14513">
        <v>0</v>
      </c>
      <c r="L14513" t="s">
        <v>291</v>
      </c>
      <c r="M14513" t="s">
        <v>424</v>
      </c>
      <c r="N14513" t="s">
        <v>119</v>
      </c>
      <c r="O14513" t="s">
        <v>22</v>
      </c>
      <c r="P14513" t="s">
        <v>23</v>
      </c>
      <c r="Q14513" t="s">
        <v>24</v>
      </c>
    </row>
    <row r="14514" spans="1:17" x14ac:dyDescent="0.2">
      <c r="A14514" s="2">
        <v>40827</v>
      </c>
      <c r="B14514" t="s">
        <v>143</v>
      </c>
      <c r="C14514" t="s">
        <v>602</v>
      </c>
      <c r="D14514" t="s">
        <v>115</v>
      </c>
      <c r="E14514" t="s">
        <v>115</v>
      </c>
      <c r="F14514">
        <v>15</v>
      </c>
      <c r="G14514">
        <v>124</v>
      </c>
      <c r="H14514">
        <v>924</v>
      </c>
      <c r="I14514">
        <v>250</v>
      </c>
      <c r="J14514">
        <v>8</v>
      </c>
      <c r="K14514">
        <v>0</v>
      </c>
      <c r="L14514" t="s">
        <v>20</v>
      </c>
      <c r="M14514" t="s">
        <v>644</v>
      </c>
      <c r="N14514" t="s">
        <v>143</v>
      </c>
      <c r="O14514" t="s">
        <v>22</v>
      </c>
      <c r="P14514" t="s">
        <v>23</v>
      </c>
      <c r="Q14514" t="s">
        <v>24</v>
      </c>
    </row>
    <row r="14515" spans="1:17" x14ac:dyDescent="0.2">
      <c r="A14515" s="2">
        <v>40827</v>
      </c>
      <c r="B14515" t="s">
        <v>560</v>
      </c>
      <c r="C14515" t="s">
        <v>69</v>
      </c>
      <c r="D14515" t="s">
        <v>50</v>
      </c>
      <c r="E14515" t="s">
        <v>50</v>
      </c>
      <c r="F14515">
        <v>132</v>
      </c>
      <c r="G14515">
        <v>77</v>
      </c>
      <c r="H14515">
        <v>198</v>
      </c>
      <c r="I14515">
        <v>441</v>
      </c>
      <c r="J14515">
        <v>0</v>
      </c>
      <c r="K14515">
        <v>0</v>
      </c>
      <c r="L14515" t="s">
        <v>291</v>
      </c>
      <c r="M14515" t="s">
        <v>1389</v>
      </c>
      <c r="N14515" t="s">
        <v>560</v>
      </c>
      <c r="O14515" t="s">
        <v>22</v>
      </c>
      <c r="P14515" t="s">
        <v>23</v>
      </c>
      <c r="Q14515" t="s">
        <v>30</v>
      </c>
    </row>
    <row r="14516" spans="1:17" x14ac:dyDescent="0.2">
      <c r="A14516" s="2">
        <v>40827</v>
      </c>
      <c r="B14516" t="s">
        <v>163</v>
      </c>
      <c r="C14516" t="s">
        <v>449</v>
      </c>
      <c r="D14516" t="s">
        <v>115</v>
      </c>
      <c r="E14516" t="s">
        <v>115</v>
      </c>
      <c r="F14516">
        <v>121</v>
      </c>
      <c r="G14516">
        <v>79</v>
      </c>
      <c r="H14516">
        <v>257</v>
      </c>
      <c r="I14516">
        <v>421</v>
      </c>
      <c r="J14516">
        <v>0</v>
      </c>
      <c r="K14516">
        <v>1</v>
      </c>
      <c r="L14516" t="s">
        <v>20</v>
      </c>
      <c r="M14516" t="s">
        <v>1074</v>
      </c>
      <c r="N14516" t="s">
        <v>163</v>
      </c>
      <c r="O14516" t="s">
        <v>22</v>
      </c>
      <c r="P14516" t="s">
        <v>23</v>
      </c>
      <c r="Q14516" t="s">
        <v>41</v>
      </c>
    </row>
    <row r="14517" spans="1:17" x14ac:dyDescent="0.2">
      <c r="A14517" s="2">
        <v>40827</v>
      </c>
      <c r="B14517" t="s">
        <v>133</v>
      </c>
      <c r="C14517" t="s">
        <v>176</v>
      </c>
      <c r="D14517" t="s">
        <v>115</v>
      </c>
      <c r="E14517" t="s">
        <v>115</v>
      </c>
      <c r="F14517">
        <v>29</v>
      </c>
      <c r="G14517">
        <v>112</v>
      </c>
      <c r="H14517">
        <v>749</v>
      </c>
      <c r="I14517">
        <v>287</v>
      </c>
      <c r="J14517">
        <v>2</v>
      </c>
      <c r="K14517">
        <v>1</v>
      </c>
      <c r="L14517" t="s">
        <v>20</v>
      </c>
      <c r="M14517" t="s">
        <v>492</v>
      </c>
      <c r="N14517" t="s">
        <v>133</v>
      </c>
      <c r="O14517" t="s">
        <v>22</v>
      </c>
      <c r="P14517" t="s">
        <v>23</v>
      </c>
      <c r="Q14517" t="s">
        <v>24</v>
      </c>
    </row>
    <row r="14518" spans="1:17" x14ac:dyDescent="0.2">
      <c r="A14518" s="2">
        <v>40827</v>
      </c>
      <c r="B14518" t="s">
        <v>464</v>
      </c>
      <c r="C14518" t="s">
        <v>301</v>
      </c>
      <c r="D14518" t="s">
        <v>115</v>
      </c>
      <c r="E14518" t="s">
        <v>115</v>
      </c>
      <c r="F14518">
        <v>146</v>
      </c>
      <c r="G14518">
        <v>99</v>
      </c>
      <c r="H14518">
        <v>163</v>
      </c>
      <c r="I14518">
        <v>352</v>
      </c>
      <c r="J14518">
        <v>2</v>
      </c>
      <c r="K14518">
        <v>2</v>
      </c>
      <c r="L14518" t="s">
        <v>20</v>
      </c>
      <c r="M14518" t="s">
        <v>465</v>
      </c>
      <c r="N14518" t="s">
        <v>464</v>
      </c>
      <c r="O14518" t="s">
        <v>22</v>
      </c>
      <c r="P14518" t="s">
        <v>23</v>
      </c>
      <c r="Q14518" t="s">
        <v>30</v>
      </c>
    </row>
    <row r="14519" spans="1:17" x14ac:dyDescent="0.2">
      <c r="A14519" s="2">
        <v>40827</v>
      </c>
      <c r="B14519" t="s">
        <v>73</v>
      </c>
      <c r="C14519" t="s">
        <v>293</v>
      </c>
      <c r="D14519" t="s">
        <v>50</v>
      </c>
      <c r="E14519" t="s">
        <v>50</v>
      </c>
      <c r="F14519">
        <v>75</v>
      </c>
      <c r="G14519">
        <v>40</v>
      </c>
      <c r="H14519">
        <v>458</v>
      </c>
      <c r="I14519">
        <v>655</v>
      </c>
      <c r="J14519">
        <v>1</v>
      </c>
      <c r="K14519">
        <v>4</v>
      </c>
      <c r="L14519" t="s">
        <v>291</v>
      </c>
      <c r="M14519" t="s">
        <v>806</v>
      </c>
      <c r="N14519" t="s">
        <v>73</v>
      </c>
      <c r="O14519" t="s">
        <v>22</v>
      </c>
      <c r="P14519" t="s">
        <v>23</v>
      </c>
      <c r="Q14519" t="s">
        <v>41</v>
      </c>
    </row>
    <row r="14520" spans="1:17" x14ac:dyDescent="0.2">
      <c r="A14520" s="2">
        <v>40827</v>
      </c>
      <c r="B14520" t="s">
        <v>328</v>
      </c>
      <c r="C14520" t="s">
        <v>244</v>
      </c>
      <c r="D14520" t="s">
        <v>50</v>
      </c>
      <c r="E14520" t="s">
        <v>50</v>
      </c>
      <c r="F14520">
        <v>94</v>
      </c>
      <c r="G14520">
        <v>39</v>
      </c>
      <c r="H14520">
        <v>366</v>
      </c>
      <c r="I14520">
        <v>661</v>
      </c>
      <c r="J14520">
        <v>1</v>
      </c>
      <c r="K14520">
        <v>1</v>
      </c>
      <c r="L14520" t="s">
        <v>291</v>
      </c>
      <c r="M14520" t="s">
        <v>329</v>
      </c>
      <c r="N14520" t="s">
        <v>328</v>
      </c>
      <c r="O14520" t="s">
        <v>22</v>
      </c>
      <c r="P14520" t="s">
        <v>23</v>
      </c>
      <c r="Q14520" t="s">
        <v>30</v>
      </c>
    </row>
    <row r="14521" spans="1:17" x14ac:dyDescent="0.2">
      <c r="A14521" s="2">
        <v>40827</v>
      </c>
      <c r="B14521" t="s">
        <v>184</v>
      </c>
      <c r="C14521" t="s">
        <v>123</v>
      </c>
      <c r="D14521" t="s">
        <v>50</v>
      </c>
      <c r="E14521" t="s">
        <v>50</v>
      </c>
      <c r="F14521">
        <v>154</v>
      </c>
      <c r="G14521">
        <v>38</v>
      </c>
      <c r="H14521">
        <v>137</v>
      </c>
      <c r="I14521">
        <v>677</v>
      </c>
      <c r="J14521">
        <v>0</v>
      </c>
      <c r="K14521">
        <v>2</v>
      </c>
      <c r="L14521" t="s">
        <v>291</v>
      </c>
      <c r="M14521" t="s">
        <v>193</v>
      </c>
      <c r="N14521" t="s">
        <v>184</v>
      </c>
      <c r="O14521" t="s">
        <v>22</v>
      </c>
      <c r="P14521" t="s">
        <v>23</v>
      </c>
      <c r="Q14521" t="s">
        <v>41</v>
      </c>
    </row>
    <row r="14522" spans="1:17" x14ac:dyDescent="0.2">
      <c r="A14522" s="2">
        <v>40827</v>
      </c>
      <c r="B14522" t="s">
        <v>26</v>
      </c>
      <c r="C14522" t="s">
        <v>25</v>
      </c>
      <c r="D14522" t="s">
        <v>27</v>
      </c>
      <c r="E14522" t="s">
        <v>19</v>
      </c>
      <c r="F14522">
        <v>20</v>
      </c>
      <c r="G14522">
        <v>7</v>
      </c>
      <c r="H14522">
        <v>866</v>
      </c>
      <c r="I14522">
        <v>1131</v>
      </c>
      <c r="J14522">
        <v>1</v>
      </c>
      <c r="K14522">
        <v>2</v>
      </c>
      <c r="L14522" t="s">
        <v>28</v>
      </c>
      <c r="M14522" t="s">
        <v>1406</v>
      </c>
      <c r="N14522" t="s">
        <v>26</v>
      </c>
      <c r="O14522" t="s">
        <v>22</v>
      </c>
      <c r="P14522" t="s">
        <v>23</v>
      </c>
      <c r="Q14522" t="s">
        <v>41</v>
      </c>
    </row>
    <row r="14523" spans="1:17" x14ac:dyDescent="0.2">
      <c r="A14523" s="2">
        <v>40827</v>
      </c>
      <c r="B14523" t="s">
        <v>384</v>
      </c>
      <c r="C14523" t="s">
        <v>125</v>
      </c>
      <c r="D14523" t="s">
        <v>50</v>
      </c>
      <c r="E14523" t="s">
        <v>50</v>
      </c>
      <c r="F14523">
        <v>122</v>
      </c>
      <c r="G14523">
        <v>203</v>
      </c>
      <c r="H14523">
        <v>255</v>
      </c>
      <c r="I14523">
        <v>0</v>
      </c>
      <c r="J14523">
        <v>4</v>
      </c>
      <c r="K14523">
        <v>0</v>
      </c>
      <c r="L14523" t="s">
        <v>291</v>
      </c>
      <c r="M14523" t="s">
        <v>395</v>
      </c>
      <c r="N14523" t="s">
        <v>384</v>
      </c>
      <c r="O14523" t="s">
        <v>22</v>
      </c>
      <c r="P14523" t="s">
        <v>23</v>
      </c>
      <c r="Q14523" t="s">
        <v>24</v>
      </c>
    </row>
    <row r="14524" spans="1:17" x14ac:dyDescent="0.2">
      <c r="A14524" s="2">
        <v>40827</v>
      </c>
      <c r="B14524" t="s">
        <v>49</v>
      </c>
      <c r="C14524" t="s">
        <v>145</v>
      </c>
      <c r="D14524" t="s">
        <v>50</v>
      </c>
      <c r="E14524" t="s">
        <v>50</v>
      </c>
      <c r="F14524">
        <v>23</v>
      </c>
      <c r="G14524">
        <v>86</v>
      </c>
      <c r="H14524">
        <v>834</v>
      </c>
      <c r="I14524">
        <v>398</v>
      </c>
      <c r="J14524">
        <v>3</v>
      </c>
      <c r="K14524">
        <v>1</v>
      </c>
      <c r="L14524" t="s">
        <v>291</v>
      </c>
      <c r="M14524" t="s">
        <v>103</v>
      </c>
      <c r="N14524" t="s">
        <v>49</v>
      </c>
      <c r="O14524" t="s">
        <v>22</v>
      </c>
      <c r="P14524" t="s">
        <v>23</v>
      </c>
      <c r="Q14524" t="s">
        <v>24</v>
      </c>
    </row>
    <row r="14525" spans="1:17" x14ac:dyDescent="0.2">
      <c r="A14525" s="2">
        <v>40827</v>
      </c>
      <c r="B14525" t="s">
        <v>531</v>
      </c>
      <c r="C14525" t="s">
        <v>532</v>
      </c>
      <c r="D14525" t="s">
        <v>27</v>
      </c>
      <c r="E14525" t="s">
        <v>27</v>
      </c>
      <c r="F14525">
        <v>53</v>
      </c>
      <c r="G14525">
        <v>156</v>
      </c>
      <c r="H14525">
        <v>564</v>
      </c>
      <c r="I14525">
        <v>123</v>
      </c>
      <c r="J14525">
        <v>5</v>
      </c>
      <c r="K14525">
        <v>1</v>
      </c>
      <c r="L14525" t="s">
        <v>20</v>
      </c>
      <c r="M14525" t="s">
        <v>534</v>
      </c>
      <c r="N14525" t="s">
        <v>531</v>
      </c>
      <c r="O14525" t="s">
        <v>22</v>
      </c>
      <c r="P14525" t="s">
        <v>23</v>
      </c>
      <c r="Q14525" t="s">
        <v>24</v>
      </c>
    </row>
    <row r="14526" spans="1:17" x14ac:dyDescent="0.2">
      <c r="A14526" s="2">
        <v>40827</v>
      </c>
      <c r="B14526" t="s">
        <v>38</v>
      </c>
      <c r="C14526" t="s">
        <v>18</v>
      </c>
      <c r="D14526" t="s">
        <v>19</v>
      </c>
      <c r="E14526" t="s">
        <v>19</v>
      </c>
      <c r="F14526">
        <v>24</v>
      </c>
      <c r="G14526">
        <v>4</v>
      </c>
      <c r="H14526">
        <v>824</v>
      </c>
      <c r="I14526">
        <v>1184</v>
      </c>
      <c r="J14526">
        <v>1</v>
      </c>
      <c r="K14526">
        <v>1</v>
      </c>
      <c r="L14526" t="s">
        <v>20</v>
      </c>
      <c r="M14526" t="s">
        <v>40</v>
      </c>
      <c r="N14526" t="s">
        <v>38</v>
      </c>
      <c r="O14526" t="s">
        <v>22</v>
      </c>
      <c r="P14526" t="s">
        <v>23</v>
      </c>
      <c r="Q14526" t="s">
        <v>30</v>
      </c>
    </row>
    <row r="14527" spans="1:17" x14ac:dyDescent="0.2">
      <c r="A14527" s="2">
        <v>40827</v>
      </c>
      <c r="B14527" t="s">
        <v>572</v>
      </c>
      <c r="C14527" t="s">
        <v>459</v>
      </c>
      <c r="D14527" t="s">
        <v>115</v>
      </c>
      <c r="E14527" t="s">
        <v>115</v>
      </c>
      <c r="F14527">
        <v>166</v>
      </c>
      <c r="G14527">
        <v>135</v>
      </c>
      <c r="H14527">
        <v>105</v>
      </c>
      <c r="I14527">
        <v>193</v>
      </c>
      <c r="J14527">
        <v>4</v>
      </c>
      <c r="K14527">
        <v>0</v>
      </c>
      <c r="L14527" t="s">
        <v>28</v>
      </c>
      <c r="M14527" t="s">
        <v>764</v>
      </c>
      <c r="N14527" t="s">
        <v>572</v>
      </c>
      <c r="O14527" t="s">
        <v>22</v>
      </c>
      <c r="P14527" t="s">
        <v>23</v>
      </c>
      <c r="Q14527" t="s">
        <v>24</v>
      </c>
    </row>
    <row r="14528" spans="1:17" x14ac:dyDescent="0.2">
      <c r="A14528" s="2">
        <v>40827</v>
      </c>
      <c r="B14528" t="s">
        <v>95</v>
      </c>
      <c r="C14528" t="s">
        <v>737</v>
      </c>
      <c r="D14528" t="s">
        <v>50</v>
      </c>
      <c r="E14528" t="s">
        <v>50</v>
      </c>
      <c r="F14528">
        <v>13</v>
      </c>
      <c r="G14528">
        <v>203</v>
      </c>
      <c r="H14528">
        <v>954</v>
      </c>
      <c r="I14528">
        <v>0</v>
      </c>
      <c r="J14528">
        <v>6</v>
      </c>
      <c r="K14528">
        <v>0</v>
      </c>
      <c r="L14528" t="s">
        <v>291</v>
      </c>
      <c r="M14528" t="s">
        <v>326</v>
      </c>
      <c r="N14528" t="s">
        <v>95</v>
      </c>
      <c r="O14528" t="s">
        <v>22</v>
      </c>
      <c r="P14528" t="s">
        <v>23</v>
      </c>
      <c r="Q14528" t="s">
        <v>24</v>
      </c>
    </row>
    <row r="14529" spans="1:17" x14ac:dyDescent="0.2">
      <c r="A14529" s="2">
        <v>40827</v>
      </c>
      <c r="B14529" t="s">
        <v>443</v>
      </c>
      <c r="C14529" t="s">
        <v>177</v>
      </c>
      <c r="D14529" t="s">
        <v>115</v>
      </c>
      <c r="E14529" t="s">
        <v>115</v>
      </c>
      <c r="F14529">
        <v>136</v>
      </c>
      <c r="G14529">
        <v>85</v>
      </c>
      <c r="H14529">
        <v>187</v>
      </c>
      <c r="I14529">
        <v>406</v>
      </c>
      <c r="J14529">
        <v>0</v>
      </c>
      <c r="K14529">
        <v>3</v>
      </c>
      <c r="L14529" t="s">
        <v>20</v>
      </c>
      <c r="M14529" t="s">
        <v>443</v>
      </c>
      <c r="N14529" t="s">
        <v>443</v>
      </c>
      <c r="O14529" t="s">
        <v>22</v>
      </c>
      <c r="P14529" t="s">
        <v>23</v>
      </c>
      <c r="Q14529" t="s">
        <v>41</v>
      </c>
    </row>
    <row r="14530" spans="1:17" x14ac:dyDescent="0.2">
      <c r="A14530" s="2">
        <v>40827</v>
      </c>
      <c r="B14530" t="s">
        <v>249</v>
      </c>
      <c r="C14530" t="s">
        <v>1204</v>
      </c>
      <c r="D14530" t="s">
        <v>50</v>
      </c>
      <c r="E14530" t="s">
        <v>50</v>
      </c>
      <c r="F14530">
        <v>33</v>
      </c>
      <c r="G14530">
        <v>21</v>
      </c>
      <c r="H14530">
        <v>732</v>
      </c>
      <c r="I14530">
        <v>855</v>
      </c>
      <c r="J14530">
        <v>1</v>
      </c>
      <c r="K14530">
        <v>0</v>
      </c>
      <c r="L14530" t="s">
        <v>291</v>
      </c>
      <c r="M14530" t="s">
        <v>299</v>
      </c>
      <c r="N14530" t="s">
        <v>249</v>
      </c>
      <c r="O14530" t="s">
        <v>22</v>
      </c>
      <c r="P14530" t="s">
        <v>23</v>
      </c>
      <c r="Q14530" t="s">
        <v>24</v>
      </c>
    </row>
    <row r="14531" spans="1:17" x14ac:dyDescent="0.2">
      <c r="A14531" s="2">
        <v>40827</v>
      </c>
      <c r="B14531" t="s">
        <v>106</v>
      </c>
      <c r="C14531" t="s">
        <v>104</v>
      </c>
      <c r="D14531" t="s">
        <v>50</v>
      </c>
      <c r="E14531" t="s">
        <v>50</v>
      </c>
      <c r="F14531">
        <v>1</v>
      </c>
      <c r="G14531">
        <v>52</v>
      </c>
      <c r="H14531">
        <v>1605</v>
      </c>
      <c r="I14531">
        <v>572</v>
      </c>
      <c r="J14531">
        <v>3</v>
      </c>
      <c r="K14531">
        <v>1</v>
      </c>
      <c r="L14531" t="s">
        <v>291</v>
      </c>
      <c r="M14531" t="s">
        <v>108</v>
      </c>
      <c r="N14531" t="s">
        <v>106</v>
      </c>
      <c r="O14531" t="s">
        <v>22</v>
      </c>
      <c r="P14531" t="s">
        <v>23</v>
      </c>
      <c r="Q14531" t="s">
        <v>24</v>
      </c>
    </row>
    <row r="14532" spans="1:17" x14ac:dyDescent="0.2">
      <c r="A14532" s="2">
        <v>40827</v>
      </c>
      <c r="B14532" t="s">
        <v>453</v>
      </c>
      <c r="C14532" t="s">
        <v>456</v>
      </c>
      <c r="D14532" t="s">
        <v>27</v>
      </c>
      <c r="E14532" t="s">
        <v>27</v>
      </c>
      <c r="F14532">
        <v>123</v>
      </c>
      <c r="G14532">
        <v>185</v>
      </c>
      <c r="H14532">
        <v>251</v>
      </c>
      <c r="I14532">
        <v>45</v>
      </c>
      <c r="J14532">
        <v>1</v>
      </c>
      <c r="K14532">
        <v>1</v>
      </c>
      <c r="L14532" t="s">
        <v>20</v>
      </c>
      <c r="M14532" t="s">
        <v>482</v>
      </c>
      <c r="N14532" t="s">
        <v>453</v>
      </c>
      <c r="O14532" t="s">
        <v>22</v>
      </c>
      <c r="P14532" t="s">
        <v>23</v>
      </c>
      <c r="Q14532" t="s">
        <v>30</v>
      </c>
    </row>
    <row r="14533" spans="1:17" x14ac:dyDescent="0.2">
      <c r="A14533" s="2">
        <v>40827</v>
      </c>
      <c r="B14533" t="s">
        <v>232</v>
      </c>
      <c r="C14533" t="s">
        <v>262</v>
      </c>
      <c r="D14533" t="s">
        <v>19</v>
      </c>
      <c r="E14533" t="s">
        <v>27</v>
      </c>
      <c r="F14533">
        <v>113</v>
      </c>
      <c r="G14533">
        <v>139</v>
      </c>
      <c r="H14533">
        <v>286</v>
      </c>
      <c r="I14533">
        <v>181</v>
      </c>
      <c r="J14533">
        <v>1</v>
      </c>
      <c r="K14533">
        <v>3</v>
      </c>
      <c r="L14533" t="s">
        <v>20</v>
      </c>
      <c r="M14533" t="s">
        <v>234</v>
      </c>
      <c r="N14533" t="s">
        <v>232</v>
      </c>
      <c r="O14533" t="s">
        <v>22</v>
      </c>
      <c r="P14533" t="s">
        <v>23</v>
      </c>
      <c r="Q14533" t="s">
        <v>41</v>
      </c>
    </row>
    <row r="14534" spans="1:17" x14ac:dyDescent="0.2">
      <c r="A14534" s="2">
        <v>40827</v>
      </c>
      <c r="B14534" t="s">
        <v>52</v>
      </c>
      <c r="C14534" t="s">
        <v>126</v>
      </c>
      <c r="D14534" t="s">
        <v>50</v>
      </c>
      <c r="E14534" t="s">
        <v>50</v>
      </c>
      <c r="F14534">
        <v>25</v>
      </c>
      <c r="G14534">
        <v>2</v>
      </c>
      <c r="H14534">
        <v>792</v>
      </c>
      <c r="I14534">
        <v>1570</v>
      </c>
      <c r="J14534">
        <v>3</v>
      </c>
      <c r="K14534">
        <v>2</v>
      </c>
      <c r="L14534" t="s">
        <v>291</v>
      </c>
      <c r="M14534" t="s">
        <v>68</v>
      </c>
      <c r="N14534" t="s">
        <v>52</v>
      </c>
      <c r="O14534" t="s">
        <v>22</v>
      </c>
      <c r="P14534" t="s">
        <v>23</v>
      </c>
      <c r="Q14534" t="s">
        <v>24</v>
      </c>
    </row>
    <row r="14535" spans="1:17" x14ac:dyDescent="0.2">
      <c r="A14535" s="2">
        <v>40827</v>
      </c>
      <c r="B14535" t="s">
        <v>53</v>
      </c>
      <c r="C14535" t="s">
        <v>1279</v>
      </c>
      <c r="D14535" t="s">
        <v>50</v>
      </c>
      <c r="E14535" t="s">
        <v>50</v>
      </c>
      <c r="F14535">
        <v>18</v>
      </c>
      <c r="G14535">
        <v>26</v>
      </c>
      <c r="H14535">
        <v>886</v>
      </c>
      <c r="I14535">
        <v>777</v>
      </c>
      <c r="J14535">
        <v>2</v>
      </c>
      <c r="K14535">
        <v>0</v>
      </c>
      <c r="L14535" t="s">
        <v>291</v>
      </c>
      <c r="M14535" t="s">
        <v>323</v>
      </c>
      <c r="N14535" t="s">
        <v>53</v>
      </c>
      <c r="O14535" t="s">
        <v>22</v>
      </c>
      <c r="P14535" t="s">
        <v>23</v>
      </c>
      <c r="Q14535" t="s">
        <v>24</v>
      </c>
    </row>
    <row r="14536" spans="1:17" x14ac:dyDescent="0.2">
      <c r="A14536" s="2">
        <v>40827</v>
      </c>
      <c r="B14536" t="s">
        <v>114</v>
      </c>
      <c r="C14536" t="s">
        <v>113</v>
      </c>
      <c r="D14536" t="s">
        <v>115</v>
      </c>
      <c r="E14536" t="s">
        <v>115</v>
      </c>
      <c r="F14536">
        <v>117</v>
      </c>
      <c r="G14536">
        <v>97</v>
      </c>
      <c r="H14536">
        <v>274</v>
      </c>
      <c r="I14536">
        <v>359</v>
      </c>
      <c r="J14536">
        <v>0</v>
      </c>
      <c r="K14536">
        <v>0</v>
      </c>
      <c r="L14536" t="s">
        <v>20</v>
      </c>
      <c r="M14536" t="s">
        <v>226</v>
      </c>
      <c r="N14536" t="s">
        <v>114</v>
      </c>
      <c r="O14536" t="s">
        <v>22</v>
      </c>
      <c r="P14536" t="s">
        <v>23</v>
      </c>
      <c r="Q14536" t="s">
        <v>30</v>
      </c>
    </row>
    <row r="14537" spans="1:17" x14ac:dyDescent="0.2">
      <c r="A14537" s="2">
        <v>40827</v>
      </c>
      <c r="B14537" t="s">
        <v>282</v>
      </c>
      <c r="C14537" t="s">
        <v>221</v>
      </c>
      <c r="D14537" t="s">
        <v>19</v>
      </c>
      <c r="E14537" t="s">
        <v>27</v>
      </c>
      <c r="F14537">
        <v>80</v>
      </c>
      <c r="G14537">
        <v>150</v>
      </c>
      <c r="H14537">
        <v>413</v>
      </c>
      <c r="I14537">
        <v>147</v>
      </c>
      <c r="J14537">
        <v>4</v>
      </c>
      <c r="K14537">
        <v>0</v>
      </c>
      <c r="L14537" t="s">
        <v>20</v>
      </c>
      <c r="M14537" t="s">
        <v>285</v>
      </c>
      <c r="N14537" t="s">
        <v>282</v>
      </c>
      <c r="O14537" t="s">
        <v>22</v>
      </c>
      <c r="P14537" t="s">
        <v>23</v>
      </c>
      <c r="Q14537" t="s">
        <v>24</v>
      </c>
    </row>
    <row r="14538" spans="1:17" x14ac:dyDescent="0.2">
      <c r="A14538" s="2">
        <v>40827</v>
      </c>
      <c r="B14538" t="s">
        <v>180</v>
      </c>
      <c r="C14538" t="s">
        <v>386</v>
      </c>
      <c r="D14538" t="s">
        <v>50</v>
      </c>
      <c r="E14538" t="s">
        <v>50</v>
      </c>
      <c r="F14538">
        <v>27</v>
      </c>
      <c r="G14538">
        <v>97</v>
      </c>
      <c r="H14538">
        <v>753</v>
      </c>
      <c r="I14538">
        <v>358</v>
      </c>
      <c r="J14538">
        <v>1</v>
      </c>
      <c r="K14538">
        <v>0</v>
      </c>
      <c r="L14538" t="s">
        <v>291</v>
      </c>
      <c r="M14538" t="s">
        <v>181</v>
      </c>
      <c r="N14538" t="s">
        <v>180</v>
      </c>
      <c r="O14538" t="s">
        <v>22</v>
      </c>
      <c r="P14538" t="s">
        <v>23</v>
      </c>
      <c r="Q14538" t="s">
        <v>24</v>
      </c>
    </row>
    <row r="14539" spans="1:17" x14ac:dyDescent="0.2">
      <c r="A14539" s="2">
        <v>40827</v>
      </c>
      <c r="B14539" t="s">
        <v>77</v>
      </c>
      <c r="C14539" t="s">
        <v>31</v>
      </c>
      <c r="D14539" t="s">
        <v>27</v>
      </c>
      <c r="E14539" t="s">
        <v>19</v>
      </c>
      <c r="F14539">
        <v>31</v>
      </c>
      <c r="G14539">
        <v>69</v>
      </c>
      <c r="H14539">
        <v>741</v>
      </c>
      <c r="I14539">
        <v>481</v>
      </c>
      <c r="J14539">
        <v>0</v>
      </c>
      <c r="K14539">
        <v>1</v>
      </c>
      <c r="L14539" t="s">
        <v>28</v>
      </c>
      <c r="M14539" t="s">
        <v>1415</v>
      </c>
      <c r="N14539" t="s">
        <v>77</v>
      </c>
      <c r="O14539" t="s">
        <v>22</v>
      </c>
      <c r="P14539" t="s">
        <v>23</v>
      </c>
      <c r="Q14539" t="s">
        <v>41</v>
      </c>
    </row>
    <row r="14540" spans="1:17" x14ac:dyDescent="0.2">
      <c r="A14540" s="2">
        <v>40827</v>
      </c>
      <c r="B14540" t="s">
        <v>32</v>
      </c>
      <c r="C14540" t="s">
        <v>39</v>
      </c>
      <c r="D14540" t="s">
        <v>19</v>
      </c>
      <c r="E14540" t="s">
        <v>19</v>
      </c>
      <c r="F14540">
        <v>47</v>
      </c>
      <c r="G14540">
        <v>10</v>
      </c>
      <c r="H14540">
        <v>597</v>
      </c>
      <c r="I14540">
        <v>1024</v>
      </c>
      <c r="J14540">
        <v>1</v>
      </c>
      <c r="K14540">
        <v>0</v>
      </c>
      <c r="L14540" t="s">
        <v>20</v>
      </c>
      <c r="M14540" t="s">
        <v>1271</v>
      </c>
      <c r="N14540" t="s">
        <v>32</v>
      </c>
      <c r="O14540" t="s">
        <v>22</v>
      </c>
      <c r="P14540" t="s">
        <v>23</v>
      </c>
      <c r="Q14540" t="s">
        <v>24</v>
      </c>
    </row>
    <row r="14541" spans="1:17" x14ac:dyDescent="0.2">
      <c r="A14541" s="2">
        <v>40847</v>
      </c>
      <c r="B14541" t="s">
        <v>352</v>
      </c>
      <c r="C14541" t="s">
        <v>405</v>
      </c>
      <c r="D14541" t="s">
        <v>36</v>
      </c>
      <c r="E14541" t="s">
        <v>36</v>
      </c>
      <c r="F14541">
        <v>127</v>
      </c>
      <c r="G14541">
        <v>162</v>
      </c>
      <c r="H14541">
        <v>248</v>
      </c>
      <c r="I14541">
        <v>114</v>
      </c>
      <c r="J14541">
        <v>0</v>
      </c>
      <c r="K14541">
        <v>0</v>
      </c>
      <c r="L14541" t="s">
        <v>28</v>
      </c>
      <c r="M14541" t="s">
        <v>371</v>
      </c>
      <c r="N14541" t="s">
        <v>352</v>
      </c>
      <c r="O14541" t="s">
        <v>22</v>
      </c>
      <c r="P14541" t="s">
        <v>23</v>
      </c>
      <c r="Q14541" t="s">
        <v>30</v>
      </c>
    </row>
    <row r="14542" spans="1:17" x14ac:dyDescent="0.2">
      <c r="A14542" s="2">
        <v>40851</v>
      </c>
      <c r="B14542" t="s">
        <v>301</v>
      </c>
      <c r="C14542" t="s">
        <v>402</v>
      </c>
      <c r="D14542" t="s">
        <v>115</v>
      </c>
      <c r="E14542" t="s">
        <v>115</v>
      </c>
      <c r="F14542">
        <v>96</v>
      </c>
      <c r="G14542">
        <v>101</v>
      </c>
      <c r="H14542">
        <v>350</v>
      </c>
      <c r="I14542">
        <v>324</v>
      </c>
      <c r="J14542">
        <v>0</v>
      </c>
      <c r="K14542">
        <v>1</v>
      </c>
      <c r="L14542" t="s">
        <v>28</v>
      </c>
      <c r="M14542" t="s">
        <v>302</v>
      </c>
      <c r="N14542" t="s">
        <v>301</v>
      </c>
      <c r="O14542" t="s">
        <v>22</v>
      </c>
      <c r="P14542" t="s">
        <v>23</v>
      </c>
      <c r="Q14542" t="s">
        <v>41</v>
      </c>
    </row>
    <row r="14543" spans="1:17" x14ac:dyDescent="0.2">
      <c r="A14543" s="2">
        <v>40851</v>
      </c>
      <c r="B14543" t="s">
        <v>166</v>
      </c>
      <c r="C14543" t="s">
        <v>239</v>
      </c>
      <c r="D14543" t="s">
        <v>115</v>
      </c>
      <c r="E14543" t="s">
        <v>115</v>
      </c>
      <c r="F14543">
        <v>92</v>
      </c>
      <c r="G14543">
        <v>103</v>
      </c>
      <c r="H14543">
        <v>371</v>
      </c>
      <c r="I14543">
        <v>316</v>
      </c>
      <c r="J14543">
        <v>0</v>
      </c>
      <c r="K14543">
        <v>0</v>
      </c>
      <c r="L14543" t="s">
        <v>28</v>
      </c>
      <c r="M14543" t="s">
        <v>165</v>
      </c>
      <c r="N14543" t="s">
        <v>166</v>
      </c>
      <c r="O14543" t="s">
        <v>22</v>
      </c>
      <c r="P14543" t="s">
        <v>23</v>
      </c>
      <c r="Q14543" t="s">
        <v>30</v>
      </c>
    </row>
    <row r="14544" spans="1:17" x14ac:dyDescent="0.2">
      <c r="A14544" s="2">
        <v>40853</v>
      </c>
      <c r="B14544" t="s">
        <v>164</v>
      </c>
      <c r="C14544" t="s">
        <v>464</v>
      </c>
      <c r="D14544" t="s">
        <v>115</v>
      </c>
      <c r="E14544" t="s">
        <v>115</v>
      </c>
      <c r="F14544">
        <v>91</v>
      </c>
      <c r="G14544">
        <v>146</v>
      </c>
      <c r="H14544">
        <v>378</v>
      </c>
      <c r="I14544">
        <v>170</v>
      </c>
      <c r="J14544">
        <v>1</v>
      </c>
      <c r="K14544">
        <v>0</v>
      </c>
      <c r="L14544" t="s">
        <v>28</v>
      </c>
      <c r="M14544" t="s">
        <v>165</v>
      </c>
      <c r="N14544" t="s">
        <v>166</v>
      </c>
      <c r="O14544" t="s">
        <v>122</v>
      </c>
      <c r="P14544" t="s">
        <v>23</v>
      </c>
      <c r="Q14544" t="s">
        <v>24</v>
      </c>
    </row>
    <row r="14545" spans="1:17" x14ac:dyDescent="0.2">
      <c r="A14545" s="2">
        <v>40853</v>
      </c>
      <c r="B14545" t="s">
        <v>405</v>
      </c>
      <c r="C14545" t="s">
        <v>890</v>
      </c>
      <c r="D14545" t="s">
        <v>36</v>
      </c>
      <c r="E14545" t="s">
        <v>36</v>
      </c>
      <c r="F14545">
        <v>162</v>
      </c>
      <c r="G14545">
        <v>133</v>
      </c>
      <c r="H14545">
        <v>114</v>
      </c>
      <c r="I14545">
        <v>222</v>
      </c>
      <c r="J14545">
        <v>0</v>
      </c>
      <c r="K14545">
        <v>3</v>
      </c>
      <c r="L14545" t="s">
        <v>28</v>
      </c>
      <c r="M14545" t="s">
        <v>414</v>
      </c>
      <c r="N14545" t="s">
        <v>149</v>
      </c>
      <c r="O14545" t="s">
        <v>122</v>
      </c>
      <c r="P14545" t="s">
        <v>23</v>
      </c>
      <c r="Q14545" t="s">
        <v>41</v>
      </c>
    </row>
    <row r="14546" spans="1:17" x14ac:dyDescent="0.2">
      <c r="A14546" s="2">
        <v>40857</v>
      </c>
      <c r="B14546" t="s">
        <v>141</v>
      </c>
      <c r="C14546" t="s">
        <v>25</v>
      </c>
      <c r="D14546" t="s">
        <v>36</v>
      </c>
      <c r="E14546" t="s">
        <v>19</v>
      </c>
      <c r="F14546">
        <v>68</v>
      </c>
      <c r="G14546">
        <v>5</v>
      </c>
      <c r="H14546">
        <v>473</v>
      </c>
      <c r="I14546">
        <v>1144</v>
      </c>
      <c r="J14546">
        <v>0</v>
      </c>
      <c r="K14546">
        <v>2</v>
      </c>
      <c r="L14546" t="s">
        <v>28</v>
      </c>
      <c r="M14546" t="s">
        <v>173</v>
      </c>
      <c r="N14546" t="s">
        <v>141</v>
      </c>
      <c r="O14546" t="s">
        <v>22</v>
      </c>
      <c r="P14546" t="s">
        <v>23</v>
      </c>
      <c r="Q14546" t="s">
        <v>41</v>
      </c>
    </row>
    <row r="14547" spans="1:17" x14ac:dyDescent="0.2">
      <c r="A14547" s="2">
        <v>40858</v>
      </c>
      <c r="B14547" t="s">
        <v>85</v>
      </c>
      <c r="C14547" t="s">
        <v>386</v>
      </c>
      <c r="D14547" t="s">
        <v>50</v>
      </c>
      <c r="E14547" t="s">
        <v>50</v>
      </c>
      <c r="F14547">
        <v>71</v>
      </c>
      <c r="G14547">
        <v>117</v>
      </c>
      <c r="H14547">
        <v>461</v>
      </c>
      <c r="I14547">
        <v>264</v>
      </c>
      <c r="J14547">
        <v>0</v>
      </c>
      <c r="K14547">
        <v>1</v>
      </c>
      <c r="L14547" t="s">
        <v>28</v>
      </c>
      <c r="M14547" t="s">
        <v>86</v>
      </c>
      <c r="N14547" t="s">
        <v>85</v>
      </c>
      <c r="O14547" t="s">
        <v>22</v>
      </c>
      <c r="P14547" t="s">
        <v>23</v>
      </c>
      <c r="Q14547" t="s">
        <v>41</v>
      </c>
    </row>
    <row r="14548" spans="1:17" x14ac:dyDescent="0.2">
      <c r="A14548" s="2">
        <v>40858</v>
      </c>
      <c r="B14548" t="s">
        <v>481</v>
      </c>
      <c r="C14548" t="s">
        <v>263</v>
      </c>
      <c r="D14548" t="s">
        <v>27</v>
      </c>
      <c r="E14548" t="s">
        <v>27</v>
      </c>
      <c r="F14548">
        <v>90</v>
      </c>
      <c r="G14548">
        <v>107</v>
      </c>
      <c r="H14548">
        <v>381</v>
      </c>
      <c r="I14548">
        <v>307</v>
      </c>
      <c r="J14548">
        <v>1</v>
      </c>
      <c r="K14548">
        <v>0</v>
      </c>
      <c r="L14548" t="s">
        <v>20</v>
      </c>
      <c r="M14548" t="s">
        <v>486</v>
      </c>
      <c r="N14548" t="s">
        <v>481</v>
      </c>
      <c r="O14548" t="s">
        <v>22</v>
      </c>
      <c r="P14548" t="s">
        <v>23</v>
      </c>
      <c r="Q14548" t="s">
        <v>24</v>
      </c>
    </row>
    <row r="14549" spans="1:17" x14ac:dyDescent="0.2">
      <c r="A14549" s="2">
        <v>40858</v>
      </c>
      <c r="B14549" t="s">
        <v>39</v>
      </c>
      <c r="C14549" t="s">
        <v>17</v>
      </c>
      <c r="D14549" t="s">
        <v>19</v>
      </c>
      <c r="E14549" t="s">
        <v>19</v>
      </c>
      <c r="F14549">
        <v>10</v>
      </c>
      <c r="G14549">
        <v>115</v>
      </c>
      <c r="H14549">
        <v>1030</v>
      </c>
      <c r="I14549">
        <v>272</v>
      </c>
      <c r="J14549">
        <v>1</v>
      </c>
      <c r="K14549">
        <v>1</v>
      </c>
      <c r="L14549" t="s">
        <v>20</v>
      </c>
      <c r="M14549" t="s">
        <v>65</v>
      </c>
      <c r="N14549" t="s">
        <v>39</v>
      </c>
      <c r="O14549" t="s">
        <v>22</v>
      </c>
      <c r="P14549" t="s">
        <v>23</v>
      </c>
      <c r="Q14549" t="s">
        <v>30</v>
      </c>
    </row>
    <row r="14550" spans="1:17" x14ac:dyDescent="0.2">
      <c r="A14550" s="2">
        <v>40858</v>
      </c>
      <c r="B14550" t="s">
        <v>402</v>
      </c>
      <c r="C14550" t="s">
        <v>167</v>
      </c>
      <c r="D14550" t="s">
        <v>115</v>
      </c>
      <c r="E14550" t="s">
        <v>115</v>
      </c>
      <c r="F14550">
        <v>101</v>
      </c>
      <c r="G14550">
        <v>42</v>
      </c>
      <c r="H14550">
        <v>324</v>
      </c>
      <c r="I14550">
        <v>625</v>
      </c>
      <c r="J14550">
        <v>1</v>
      </c>
      <c r="K14550">
        <v>1</v>
      </c>
      <c r="L14550" t="s">
        <v>20</v>
      </c>
      <c r="M14550" t="s">
        <v>1002</v>
      </c>
      <c r="N14550" t="s">
        <v>402</v>
      </c>
      <c r="O14550" t="s">
        <v>22</v>
      </c>
      <c r="P14550" t="s">
        <v>23</v>
      </c>
      <c r="Q14550" t="s">
        <v>30</v>
      </c>
    </row>
    <row r="14551" spans="1:17" x14ac:dyDescent="0.2">
      <c r="A14551" s="2">
        <v>40858</v>
      </c>
      <c r="B14551" t="s">
        <v>147</v>
      </c>
      <c r="C14551" t="s">
        <v>92</v>
      </c>
      <c r="D14551" t="s">
        <v>50</v>
      </c>
      <c r="E14551" t="s">
        <v>50</v>
      </c>
      <c r="F14551">
        <v>37</v>
      </c>
      <c r="G14551">
        <v>55</v>
      </c>
      <c r="H14551">
        <v>669</v>
      </c>
      <c r="I14551">
        <v>574</v>
      </c>
      <c r="J14551">
        <v>2</v>
      </c>
      <c r="K14551">
        <v>1</v>
      </c>
      <c r="L14551" t="s">
        <v>28</v>
      </c>
      <c r="M14551" t="s">
        <v>840</v>
      </c>
      <c r="N14551" t="s">
        <v>147</v>
      </c>
      <c r="O14551" t="s">
        <v>22</v>
      </c>
      <c r="P14551" t="s">
        <v>23</v>
      </c>
      <c r="Q14551" t="s">
        <v>24</v>
      </c>
    </row>
    <row r="14552" spans="1:17" x14ac:dyDescent="0.2">
      <c r="A14552" s="2">
        <v>40858</v>
      </c>
      <c r="B14552" t="s">
        <v>700</v>
      </c>
      <c r="C14552" t="s">
        <v>221</v>
      </c>
      <c r="D14552" t="s">
        <v>27</v>
      </c>
      <c r="E14552" t="s">
        <v>27</v>
      </c>
      <c r="F14552">
        <v>132</v>
      </c>
      <c r="G14552">
        <v>148</v>
      </c>
      <c r="H14552">
        <v>225</v>
      </c>
      <c r="I14552">
        <v>163</v>
      </c>
      <c r="J14552">
        <v>2</v>
      </c>
      <c r="K14552">
        <v>1</v>
      </c>
      <c r="L14552" t="s">
        <v>20</v>
      </c>
      <c r="M14552" t="s">
        <v>826</v>
      </c>
      <c r="N14552" t="s">
        <v>700</v>
      </c>
      <c r="O14552" t="s">
        <v>22</v>
      </c>
      <c r="P14552" t="s">
        <v>23</v>
      </c>
      <c r="Q14552" t="s">
        <v>24</v>
      </c>
    </row>
    <row r="14553" spans="1:17" x14ac:dyDescent="0.2">
      <c r="A14553" s="2">
        <v>40858</v>
      </c>
      <c r="B14553" t="s">
        <v>646</v>
      </c>
      <c r="C14553" t="s">
        <v>82</v>
      </c>
      <c r="D14553" t="s">
        <v>50</v>
      </c>
      <c r="E14553" t="s">
        <v>50</v>
      </c>
      <c r="F14553">
        <v>21</v>
      </c>
      <c r="G14553">
        <v>8</v>
      </c>
      <c r="H14553">
        <v>863</v>
      </c>
      <c r="I14553">
        <v>1043</v>
      </c>
      <c r="J14553">
        <v>0</v>
      </c>
      <c r="K14553">
        <v>0</v>
      </c>
      <c r="L14553" t="s">
        <v>291</v>
      </c>
      <c r="M14553" t="s">
        <v>909</v>
      </c>
      <c r="N14553" t="s">
        <v>646</v>
      </c>
      <c r="O14553" t="s">
        <v>22</v>
      </c>
      <c r="P14553" t="s">
        <v>23</v>
      </c>
      <c r="Q14553" t="s">
        <v>30</v>
      </c>
    </row>
    <row r="14554" spans="1:17" x14ac:dyDescent="0.2">
      <c r="A14554" s="2">
        <v>40858</v>
      </c>
      <c r="B14554" t="s">
        <v>224</v>
      </c>
      <c r="C14554" t="s">
        <v>111</v>
      </c>
      <c r="D14554" t="s">
        <v>36</v>
      </c>
      <c r="E14554" t="s">
        <v>36</v>
      </c>
      <c r="F14554">
        <v>54</v>
      </c>
      <c r="G14554">
        <v>68</v>
      </c>
      <c r="H14554">
        <v>578</v>
      </c>
      <c r="I14554">
        <v>472</v>
      </c>
      <c r="J14554">
        <v>1</v>
      </c>
      <c r="K14554">
        <v>1</v>
      </c>
      <c r="L14554" t="s">
        <v>28</v>
      </c>
      <c r="M14554" t="s">
        <v>1488</v>
      </c>
      <c r="N14554" t="s">
        <v>67</v>
      </c>
      <c r="O14554" t="s">
        <v>122</v>
      </c>
      <c r="P14554" t="s">
        <v>23</v>
      </c>
      <c r="Q14554" t="s">
        <v>30</v>
      </c>
    </row>
    <row r="14555" spans="1:17" x14ac:dyDescent="0.2">
      <c r="A14555" s="2">
        <v>40858</v>
      </c>
      <c r="B14555" t="s">
        <v>120</v>
      </c>
      <c r="C14555" t="s">
        <v>380</v>
      </c>
      <c r="D14555" t="s">
        <v>36</v>
      </c>
      <c r="E14555" t="s">
        <v>36</v>
      </c>
      <c r="F14555">
        <v>47</v>
      </c>
      <c r="G14555">
        <v>102</v>
      </c>
      <c r="H14555">
        <v>599</v>
      </c>
      <c r="I14555">
        <v>321</v>
      </c>
      <c r="J14555">
        <v>3</v>
      </c>
      <c r="K14555">
        <v>1</v>
      </c>
      <c r="L14555" t="s">
        <v>28</v>
      </c>
      <c r="M14555" t="s">
        <v>485</v>
      </c>
      <c r="N14555" t="s">
        <v>110</v>
      </c>
      <c r="O14555" t="s">
        <v>122</v>
      </c>
      <c r="P14555" t="s">
        <v>23</v>
      </c>
      <c r="Q14555" t="s">
        <v>24</v>
      </c>
    </row>
    <row r="14556" spans="1:17" x14ac:dyDescent="0.2">
      <c r="A14556" s="2">
        <v>40858</v>
      </c>
      <c r="B14556" t="s">
        <v>756</v>
      </c>
      <c r="C14556" t="s">
        <v>211</v>
      </c>
      <c r="D14556" t="s">
        <v>36</v>
      </c>
      <c r="E14556" t="s">
        <v>36</v>
      </c>
      <c r="F14556">
        <v>152</v>
      </c>
      <c r="G14556">
        <v>131</v>
      </c>
      <c r="H14556">
        <v>151</v>
      </c>
      <c r="I14556">
        <v>231</v>
      </c>
      <c r="J14556">
        <v>1</v>
      </c>
      <c r="K14556">
        <v>2</v>
      </c>
      <c r="L14556" t="s">
        <v>20</v>
      </c>
      <c r="M14556" t="s">
        <v>801</v>
      </c>
      <c r="N14556" t="s">
        <v>756</v>
      </c>
      <c r="O14556" t="s">
        <v>22</v>
      </c>
      <c r="P14556" t="s">
        <v>23</v>
      </c>
      <c r="Q14556" t="s">
        <v>41</v>
      </c>
    </row>
    <row r="14557" spans="1:17" x14ac:dyDescent="0.2">
      <c r="A14557" s="2">
        <v>40858</v>
      </c>
      <c r="B14557" t="s">
        <v>43</v>
      </c>
      <c r="C14557" t="s">
        <v>32</v>
      </c>
      <c r="D14557" t="s">
        <v>19</v>
      </c>
      <c r="E14557" t="s">
        <v>19</v>
      </c>
      <c r="F14557">
        <v>31</v>
      </c>
      <c r="G14557">
        <v>40</v>
      </c>
      <c r="H14557">
        <v>757</v>
      </c>
      <c r="I14557">
        <v>632</v>
      </c>
      <c r="J14557">
        <v>1</v>
      </c>
      <c r="K14557">
        <v>1</v>
      </c>
      <c r="L14557" t="s">
        <v>20</v>
      </c>
      <c r="M14557" t="s">
        <v>60</v>
      </c>
      <c r="N14557" t="s">
        <v>43</v>
      </c>
      <c r="O14557" t="s">
        <v>22</v>
      </c>
      <c r="P14557" t="s">
        <v>23</v>
      </c>
      <c r="Q14557" t="s">
        <v>30</v>
      </c>
    </row>
    <row r="14558" spans="1:17" x14ac:dyDescent="0.2">
      <c r="A14558" s="2">
        <v>40858</v>
      </c>
      <c r="B14558" t="s">
        <v>1284</v>
      </c>
      <c r="C14558" t="s">
        <v>296</v>
      </c>
      <c r="D14558" t="s">
        <v>36</v>
      </c>
      <c r="E14558" t="s">
        <v>36</v>
      </c>
      <c r="F14558">
        <v>183</v>
      </c>
      <c r="G14558">
        <v>110</v>
      </c>
      <c r="H14558">
        <v>72</v>
      </c>
      <c r="I14558">
        <v>280</v>
      </c>
      <c r="J14558">
        <v>0</v>
      </c>
      <c r="K14558">
        <v>1</v>
      </c>
      <c r="L14558" t="s">
        <v>20</v>
      </c>
      <c r="M14558" t="s">
        <v>1449</v>
      </c>
      <c r="N14558" t="s">
        <v>1284</v>
      </c>
      <c r="O14558" t="s">
        <v>22</v>
      </c>
      <c r="P14558" t="s">
        <v>23</v>
      </c>
      <c r="Q14558" t="s">
        <v>41</v>
      </c>
    </row>
    <row r="14559" spans="1:17" x14ac:dyDescent="0.2">
      <c r="A14559" s="2">
        <v>40858</v>
      </c>
      <c r="B14559" t="s">
        <v>145</v>
      </c>
      <c r="C14559" t="s">
        <v>104</v>
      </c>
      <c r="D14559" t="s">
        <v>50</v>
      </c>
      <c r="E14559" t="s">
        <v>50</v>
      </c>
      <c r="F14559">
        <v>120</v>
      </c>
      <c r="G14559">
        <v>51</v>
      </c>
      <c r="H14559">
        <v>258</v>
      </c>
      <c r="I14559">
        <v>581</v>
      </c>
      <c r="J14559">
        <v>1</v>
      </c>
      <c r="K14559">
        <v>2</v>
      </c>
      <c r="L14559" t="s">
        <v>28</v>
      </c>
      <c r="M14559" t="s">
        <v>433</v>
      </c>
      <c r="N14559" t="s">
        <v>145</v>
      </c>
      <c r="O14559" t="s">
        <v>22</v>
      </c>
      <c r="P14559" t="s">
        <v>23</v>
      </c>
      <c r="Q14559" t="s">
        <v>41</v>
      </c>
    </row>
    <row r="14560" spans="1:17" x14ac:dyDescent="0.2">
      <c r="A14560" s="2">
        <v>40858</v>
      </c>
      <c r="B14560" t="s">
        <v>293</v>
      </c>
      <c r="C14560" t="s">
        <v>1279</v>
      </c>
      <c r="D14560" t="s">
        <v>50</v>
      </c>
      <c r="E14560" t="s">
        <v>50</v>
      </c>
      <c r="F14560">
        <v>47</v>
      </c>
      <c r="G14560">
        <v>39</v>
      </c>
      <c r="H14560">
        <v>599</v>
      </c>
      <c r="I14560">
        <v>654</v>
      </c>
      <c r="J14560">
        <v>2</v>
      </c>
      <c r="K14560">
        <v>0</v>
      </c>
      <c r="L14560" t="s">
        <v>291</v>
      </c>
      <c r="M14560" t="s">
        <v>478</v>
      </c>
      <c r="N14560" t="s">
        <v>293</v>
      </c>
      <c r="O14560" t="s">
        <v>22</v>
      </c>
      <c r="P14560" t="s">
        <v>23</v>
      </c>
      <c r="Q14560" t="s">
        <v>24</v>
      </c>
    </row>
    <row r="14561" spans="1:17" x14ac:dyDescent="0.2">
      <c r="A14561" s="2">
        <v>40858</v>
      </c>
      <c r="B14561" t="s">
        <v>72</v>
      </c>
      <c r="C14561" t="s">
        <v>52</v>
      </c>
      <c r="D14561" t="s">
        <v>50</v>
      </c>
      <c r="E14561" t="s">
        <v>50</v>
      </c>
      <c r="F14561">
        <v>10</v>
      </c>
      <c r="G14561">
        <v>14</v>
      </c>
      <c r="H14561">
        <v>1030</v>
      </c>
      <c r="I14561">
        <v>955</v>
      </c>
      <c r="J14561">
        <v>2</v>
      </c>
      <c r="K14561">
        <v>0</v>
      </c>
      <c r="L14561" t="s">
        <v>28</v>
      </c>
      <c r="M14561" t="s">
        <v>74</v>
      </c>
      <c r="N14561" t="s">
        <v>72</v>
      </c>
      <c r="O14561" t="s">
        <v>22</v>
      </c>
      <c r="P14561" t="s">
        <v>23</v>
      </c>
      <c r="Q14561" t="s">
        <v>24</v>
      </c>
    </row>
    <row r="14562" spans="1:17" x14ac:dyDescent="0.2">
      <c r="A14562" s="2">
        <v>40858</v>
      </c>
      <c r="B14562" t="s">
        <v>800</v>
      </c>
      <c r="C14562" t="s">
        <v>352</v>
      </c>
      <c r="D14562" t="s">
        <v>36</v>
      </c>
      <c r="E14562" t="s">
        <v>36</v>
      </c>
      <c r="F14562">
        <v>195</v>
      </c>
      <c r="G14562">
        <v>127</v>
      </c>
      <c r="H14562">
        <v>11</v>
      </c>
      <c r="I14562">
        <v>248</v>
      </c>
      <c r="J14562">
        <v>0</v>
      </c>
      <c r="K14562">
        <v>4</v>
      </c>
      <c r="L14562" t="s">
        <v>20</v>
      </c>
      <c r="M14562" t="s">
        <v>800</v>
      </c>
      <c r="N14562" t="s">
        <v>800</v>
      </c>
      <c r="O14562" t="s">
        <v>22</v>
      </c>
      <c r="P14562" t="s">
        <v>23</v>
      </c>
      <c r="Q14562" t="s">
        <v>41</v>
      </c>
    </row>
    <row r="14563" spans="1:17" x14ac:dyDescent="0.2">
      <c r="A14563" s="2">
        <v>40858</v>
      </c>
      <c r="B14563" t="s">
        <v>262</v>
      </c>
      <c r="C14563" t="s">
        <v>188</v>
      </c>
      <c r="D14563" t="s">
        <v>27</v>
      </c>
      <c r="E14563" t="s">
        <v>27</v>
      </c>
      <c r="F14563">
        <v>128</v>
      </c>
      <c r="G14563">
        <v>185</v>
      </c>
      <c r="H14563">
        <v>245</v>
      </c>
      <c r="I14563">
        <v>50</v>
      </c>
      <c r="J14563">
        <v>4</v>
      </c>
      <c r="K14563">
        <v>0</v>
      </c>
      <c r="L14563" t="s">
        <v>20</v>
      </c>
      <c r="M14563" t="s">
        <v>664</v>
      </c>
      <c r="N14563" t="s">
        <v>262</v>
      </c>
      <c r="O14563" t="s">
        <v>22</v>
      </c>
      <c r="P14563" t="s">
        <v>23</v>
      </c>
      <c r="Q14563" t="s">
        <v>24</v>
      </c>
    </row>
    <row r="14564" spans="1:17" x14ac:dyDescent="0.2">
      <c r="A14564" s="2">
        <v>40858</v>
      </c>
      <c r="B14564" t="s">
        <v>802</v>
      </c>
      <c r="C14564" t="s">
        <v>378</v>
      </c>
      <c r="D14564" t="s">
        <v>36</v>
      </c>
      <c r="E14564" t="s">
        <v>36</v>
      </c>
      <c r="F14564">
        <v>155</v>
      </c>
      <c r="G14564">
        <v>165</v>
      </c>
      <c r="H14564">
        <v>139</v>
      </c>
      <c r="I14564">
        <v>110</v>
      </c>
      <c r="J14564">
        <v>2</v>
      </c>
      <c r="K14564">
        <v>0</v>
      </c>
      <c r="L14564" t="s">
        <v>20</v>
      </c>
      <c r="M14564" t="s">
        <v>916</v>
      </c>
      <c r="N14564" t="s">
        <v>802</v>
      </c>
      <c r="O14564" t="s">
        <v>22</v>
      </c>
      <c r="P14564" t="s">
        <v>23</v>
      </c>
      <c r="Q14564" t="s">
        <v>24</v>
      </c>
    </row>
    <row r="14565" spans="1:17" x14ac:dyDescent="0.2">
      <c r="A14565" s="2">
        <v>40858</v>
      </c>
      <c r="B14565" t="s">
        <v>828</v>
      </c>
      <c r="C14565" t="s">
        <v>617</v>
      </c>
      <c r="D14565" t="s">
        <v>36</v>
      </c>
      <c r="E14565" t="s">
        <v>36</v>
      </c>
      <c r="F14565">
        <v>190</v>
      </c>
      <c r="G14565">
        <v>112</v>
      </c>
      <c r="H14565">
        <v>27</v>
      </c>
      <c r="I14565">
        <v>276</v>
      </c>
      <c r="J14565">
        <v>1</v>
      </c>
      <c r="K14565">
        <v>1</v>
      </c>
      <c r="L14565" t="s">
        <v>20</v>
      </c>
      <c r="M14565" t="s">
        <v>829</v>
      </c>
      <c r="N14565" t="s">
        <v>828</v>
      </c>
      <c r="O14565" t="s">
        <v>22</v>
      </c>
      <c r="P14565" t="s">
        <v>23</v>
      </c>
      <c r="Q14565" t="s">
        <v>30</v>
      </c>
    </row>
    <row r="14566" spans="1:17" x14ac:dyDescent="0.2">
      <c r="A14566" s="2">
        <v>40858</v>
      </c>
      <c r="B14566" t="s">
        <v>81</v>
      </c>
      <c r="C14566" t="s">
        <v>98</v>
      </c>
      <c r="D14566" t="s">
        <v>50</v>
      </c>
      <c r="E14566" t="s">
        <v>50</v>
      </c>
      <c r="F14566">
        <v>59</v>
      </c>
      <c r="G14566">
        <v>25</v>
      </c>
      <c r="H14566">
        <v>541</v>
      </c>
      <c r="I14566">
        <v>812</v>
      </c>
      <c r="J14566">
        <v>0</v>
      </c>
      <c r="K14566">
        <v>4</v>
      </c>
      <c r="L14566" t="s">
        <v>291</v>
      </c>
      <c r="M14566" t="s">
        <v>83</v>
      </c>
      <c r="N14566" t="s">
        <v>81</v>
      </c>
      <c r="O14566" t="s">
        <v>22</v>
      </c>
      <c r="P14566" t="s">
        <v>23</v>
      </c>
      <c r="Q14566" t="s">
        <v>41</v>
      </c>
    </row>
    <row r="14567" spans="1:17" x14ac:dyDescent="0.2">
      <c r="A14567" s="2">
        <v>40858</v>
      </c>
      <c r="B14567" t="s">
        <v>67</v>
      </c>
      <c r="C14567" t="s">
        <v>77</v>
      </c>
      <c r="D14567" t="s">
        <v>50</v>
      </c>
      <c r="E14567" t="s">
        <v>27</v>
      </c>
      <c r="F14567">
        <v>15</v>
      </c>
      <c r="G14567">
        <v>34</v>
      </c>
      <c r="H14567">
        <v>952</v>
      </c>
      <c r="I14567">
        <v>719</v>
      </c>
      <c r="J14567">
        <v>1</v>
      </c>
      <c r="K14567">
        <v>0</v>
      </c>
      <c r="L14567" t="s">
        <v>28</v>
      </c>
      <c r="M14567" t="s">
        <v>769</v>
      </c>
      <c r="N14567" t="s">
        <v>67</v>
      </c>
      <c r="O14567" t="s">
        <v>22</v>
      </c>
      <c r="P14567" t="s">
        <v>23</v>
      </c>
      <c r="Q14567" t="s">
        <v>24</v>
      </c>
    </row>
    <row r="14568" spans="1:17" x14ac:dyDescent="0.2">
      <c r="A14568" s="2">
        <v>40858</v>
      </c>
      <c r="B14568" t="s">
        <v>345</v>
      </c>
      <c r="C14568" t="s">
        <v>384</v>
      </c>
      <c r="D14568" t="s">
        <v>50</v>
      </c>
      <c r="E14568" t="s">
        <v>50</v>
      </c>
      <c r="F14568">
        <v>67</v>
      </c>
      <c r="G14568">
        <v>123</v>
      </c>
      <c r="H14568">
        <v>474</v>
      </c>
      <c r="I14568">
        <v>255</v>
      </c>
      <c r="J14568">
        <v>2</v>
      </c>
      <c r="K14568">
        <v>0</v>
      </c>
      <c r="L14568" t="s">
        <v>28</v>
      </c>
      <c r="M14568" t="s">
        <v>360</v>
      </c>
      <c r="N14568" t="s">
        <v>345</v>
      </c>
      <c r="O14568" t="s">
        <v>22</v>
      </c>
      <c r="P14568" t="s">
        <v>23</v>
      </c>
      <c r="Q14568" t="s">
        <v>24</v>
      </c>
    </row>
    <row r="14569" spans="1:17" x14ac:dyDescent="0.2">
      <c r="A14569" s="2">
        <v>40858</v>
      </c>
      <c r="B14569" t="s">
        <v>153</v>
      </c>
      <c r="C14569" t="s">
        <v>95</v>
      </c>
      <c r="D14569" t="s">
        <v>50</v>
      </c>
      <c r="E14569" t="s">
        <v>50</v>
      </c>
      <c r="F14569">
        <v>8</v>
      </c>
      <c r="G14569">
        <v>13</v>
      </c>
      <c r="H14569">
        <v>1043</v>
      </c>
      <c r="I14569">
        <v>975</v>
      </c>
      <c r="J14569">
        <v>1</v>
      </c>
      <c r="K14569">
        <v>1</v>
      </c>
      <c r="L14569" t="s">
        <v>28</v>
      </c>
      <c r="M14569" t="s">
        <v>307</v>
      </c>
      <c r="N14569" t="s">
        <v>153</v>
      </c>
      <c r="O14569" t="s">
        <v>22</v>
      </c>
      <c r="P14569" t="s">
        <v>23</v>
      </c>
      <c r="Q14569" t="s">
        <v>30</v>
      </c>
    </row>
    <row r="14570" spans="1:17" x14ac:dyDescent="0.2">
      <c r="A14570" s="2">
        <v>40858</v>
      </c>
      <c r="B14570" t="s">
        <v>555</v>
      </c>
      <c r="C14570" t="s">
        <v>222</v>
      </c>
      <c r="D14570" t="s">
        <v>27</v>
      </c>
      <c r="E14570" t="s">
        <v>27</v>
      </c>
      <c r="F14570">
        <v>99</v>
      </c>
      <c r="G14570">
        <v>116</v>
      </c>
      <c r="H14570">
        <v>340</v>
      </c>
      <c r="I14570">
        <v>270</v>
      </c>
      <c r="J14570">
        <v>3</v>
      </c>
      <c r="K14570">
        <v>0</v>
      </c>
      <c r="L14570" t="s">
        <v>20</v>
      </c>
      <c r="M14570" t="s">
        <v>555</v>
      </c>
      <c r="N14570" t="s">
        <v>555</v>
      </c>
      <c r="O14570" t="s">
        <v>22</v>
      </c>
      <c r="P14570" t="s">
        <v>23</v>
      </c>
      <c r="Q14570" t="s">
        <v>24</v>
      </c>
    </row>
    <row r="14571" spans="1:17" x14ac:dyDescent="0.2">
      <c r="A14571" s="2">
        <v>40858</v>
      </c>
      <c r="B14571" t="s">
        <v>202</v>
      </c>
      <c r="C14571" t="s">
        <v>365</v>
      </c>
      <c r="D14571" t="s">
        <v>36</v>
      </c>
      <c r="E14571" t="s">
        <v>36</v>
      </c>
      <c r="F14571">
        <v>167</v>
      </c>
      <c r="G14571">
        <v>94</v>
      </c>
      <c r="H14571">
        <v>106</v>
      </c>
      <c r="I14571">
        <v>359</v>
      </c>
      <c r="J14571">
        <v>1</v>
      </c>
      <c r="K14571">
        <v>1</v>
      </c>
      <c r="L14571" t="s">
        <v>20</v>
      </c>
      <c r="M14571" t="s">
        <v>376</v>
      </c>
      <c r="N14571" t="s">
        <v>202</v>
      </c>
      <c r="O14571" t="s">
        <v>22</v>
      </c>
      <c r="P14571" t="s">
        <v>23</v>
      </c>
      <c r="Q14571" t="s">
        <v>30</v>
      </c>
    </row>
    <row r="14572" spans="1:17" x14ac:dyDescent="0.2">
      <c r="A14572" s="2">
        <v>40858</v>
      </c>
      <c r="B14572" t="s">
        <v>233</v>
      </c>
      <c r="C14572" t="s">
        <v>282</v>
      </c>
      <c r="D14572" t="s">
        <v>19</v>
      </c>
      <c r="E14572" t="s">
        <v>19</v>
      </c>
      <c r="F14572">
        <v>97</v>
      </c>
      <c r="G14572">
        <v>79</v>
      </c>
      <c r="H14572">
        <v>346</v>
      </c>
      <c r="I14572">
        <v>432</v>
      </c>
      <c r="J14572">
        <v>2</v>
      </c>
      <c r="K14572">
        <v>1</v>
      </c>
      <c r="L14572" t="s">
        <v>20</v>
      </c>
      <c r="M14572" t="s">
        <v>1328</v>
      </c>
      <c r="N14572" t="s">
        <v>233</v>
      </c>
      <c r="O14572" t="s">
        <v>22</v>
      </c>
      <c r="P14572" t="s">
        <v>23</v>
      </c>
      <c r="Q14572" t="s">
        <v>24</v>
      </c>
    </row>
    <row r="14573" spans="1:17" x14ac:dyDescent="0.2">
      <c r="A14573" s="2">
        <v>40858</v>
      </c>
      <c r="B14573" t="s">
        <v>94</v>
      </c>
      <c r="C14573" t="s">
        <v>174</v>
      </c>
      <c r="D14573" t="s">
        <v>50</v>
      </c>
      <c r="E14573" t="s">
        <v>50</v>
      </c>
      <c r="F14573">
        <v>36</v>
      </c>
      <c r="G14573">
        <v>126</v>
      </c>
      <c r="H14573">
        <v>700</v>
      </c>
      <c r="I14573">
        <v>248</v>
      </c>
      <c r="J14573">
        <v>5</v>
      </c>
      <c r="K14573">
        <v>0</v>
      </c>
      <c r="L14573" t="s">
        <v>28</v>
      </c>
      <c r="M14573" t="s">
        <v>96</v>
      </c>
      <c r="N14573" t="s">
        <v>94</v>
      </c>
      <c r="O14573" t="s">
        <v>22</v>
      </c>
      <c r="P14573" t="s">
        <v>23</v>
      </c>
      <c r="Q14573" t="s">
        <v>24</v>
      </c>
    </row>
    <row r="14574" spans="1:17" x14ac:dyDescent="0.2">
      <c r="A14574" s="2">
        <v>40858</v>
      </c>
      <c r="B14574" t="s">
        <v>164</v>
      </c>
      <c r="C14574" t="s">
        <v>182</v>
      </c>
      <c r="D14574" t="s">
        <v>115</v>
      </c>
      <c r="E14574" t="s">
        <v>115</v>
      </c>
      <c r="F14574">
        <v>91</v>
      </c>
      <c r="G14574">
        <v>70</v>
      </c>
      <c r="H14574">
        <v>378</v>
      </c>
      <c r="I14574">
        <v>463</v>
      </c>
      <c r="J14574">
        <v>1</v>
      </c>
      <c r="K14574">
        <v>0</v>
      </c>
      <c r="L14574" t="s">
        <v>20</v>
      </c>
      <c r="M14574" t="s">
        <v>165</v>
      </c>
      <c r="N14574" t="s">
        <v>166</v>
      </c>
      <c r="O14574" t="s">
        <v>122</v>
      </c>
      <c r="P14574" t="s">
        <v>23</v>
      </c>
      <c r="Q14574" t="s">
        <v>24</v>
      </c>
    </row>
    <row r="14575" spans="1:17" x14ac:dyDescent="0.2">
      <c r="A14575" s="2">
        <v>40858</v>
      </c>
      <c r="B14575" t="s">
        <v>177</v>
      </c>
      <c r="C14575" t="s">
        <v>443</v>
      </c>
      <c r="D14575" t="s">
        <v>115</v>
      </c>
      <c r="E14575" t="s">
        <v>115</v>
      </c>
      <c r="F14575">
        <v>81</v>
      </c>
      <c r="G14575">
        <v>139</v>
      </c>
      <c r="H14575">
        <v>428</v>
      </c>
      <c r="I14575">
        <v>184</v>
      </c>
      <c r="J14575">
        <v>2</v>
      </c>
      <c r="K14575">
        <v>0</v>
      </c>
      <c r="L14575" t="s">
        <v>20</v>
      </c>
      <c r="M14575" t="s">
        <v>640</v>
      </c>
      <c r="N14575" t="s">
        <v>177</v>
      </c>
      <c r="O14575" t="s">
        <v>22</v>
      </c>
      <c r="P14575" t="s">
        <v>23</v>
      </c>
      <c r="Q14575" t="s">
        <v>24</v>
      </c>
    </row>
    <row r="14576" spans="1:17" x14ac:dyDescent="0.2">
      <c r="A14576" s="2">
        <v>40858</v>
      </c>
      <c r="B14576" t="s">
        <v>301</v>
      </c>
      <c r="C14576" t="s">
        <v>464</v>
      </c>
      <c r="D14576" t="s">
        <v>115</v>
      </c>
      <c r="E14576" t="s">
        <v>115</v>
      </c>
      <c r="F14576">
        <v>96</v>
      </c>
      <c r="G14576">
        <v>146</v>
      </c>
      <c r="H14576">
        <v>350</v>
      </c>
      <c r="I14576">
        <v>170</v>
      </c>
      <c r="J14576">
        <v>0</v>
      </c>
      <c r="K14576">
        <v>1</v>
      </c>
      <c r="L14576" t="s">
        <v>20</v>
      </c>
      <c r="M14576" t="s">
        <v>302</v>
      </c>
      <c r="N14576" t="s">
        <v>301</v>
      </c>
      <c r="O14576" t="s">
        <v>22</v>
      </c>
      <c r="P14576" t="s">
        <v>23</v>
      </c>
      <c r="Q14576" t="s">
        <v>41</v>
      </c>
    </row>
    <row r="14577" spans="1:17" x14ac:dyDescent="0.2">
      <c r="A14577" s="2">
        <v>40858</v>
      </c>
      <c r="B14577" t="s">
        <v>405</v>
      </c>
      <c r="C14577" t="s">
        <v>172</v>
      </c>
      <c r="D14577" t="s">
        <v>36</v>
      </c>
      <c r="E14577" t="s">
        <v>36</v>
      </c>
      <c r="F14577">
        <v>162</v>
      </c>
      <c r="G14577">
        <v>141</v>
      </c>
      <c r="H14577">
        <v>114</v>
      </c>
      <c r="I14577">
        <v>182</v>
      </c>
      <c r="J14577">
        <v>1</v>
      </c>
      <c r="K14577">
        <v>0</v>
      </c>
      <c r="L14577" t="s">
        <v>20</v>
      </c>
      <c r="M14577" t="s">
        <v>406</v>
      </c>
      <c r="N14577" t="s">
        <v>405</v>
      </c>
      <c r="O14577" t="s">
        <v>22</v>
      </c>
      <c r="P14577" t="s">
        <v>23</v>
      </c>
      <c r="Q14577" t="s">
        <v>24</v>
      </c>
    </row>
    <row r="14578" spans="1:17" x14ac:dyDescent="0.2">
      <c r="A14578" s="2">
        <v>40858</v>
      </c>
      <c r="B14578" t="s">
        <v>26</v>
      </c>
      <c r="C14578" t="s">
        <v>1204</v>
      </c>
      <c r="D14578" t="s">
        <v>27</v>
      </c>
      <c r="E14578" t="s">
        <v>50</v>
      </c>
      <c r="F14578">
        <v>22</v>
      </c>
      <c r="G14578">
        <v>23</v>
      </c>
      <c r="H14578">
        <v>859</v>
      </c>
      <c r="I14578">
        <v>854</v>
      </c>
      <c r="J14578">
        <v>2</v>
      </c>
      <c r="K14578">
        <v>0</v>
      </c>
      <c r="L14578" t="s">
        <v>28</v>
      </c>
      <c r="M14578" t="s">
        <v>1504</v>
      </c>
      <c r="N14578" t="s">
        <v>26</v>
      </c>
      <c r="O14578" t="s">
        <v>22</v>
      </c>
      <c r="P14578" t="s">
        <v>23</v>
      </c>
      <c r="Q14578" t="s">
        <v>24</v>
      </c>
    </row>
    <row r="14579" spans="1:17" x14ac:dyDescent="0.2">
      <c r="A14579" s="2">
        <v>40858</v>
      </c>
      <c r="B14579" t="s">
        <v>110</v>
      </c>
      <c r="C14579" t="s">
        <v>208</v>
      </c>
      <c r="D14579" t="s">
        <v>36</v>
      </c>
      <c r="E14579" t="s">
        <v>36</v>
      </c>
      <c r="F14579">
        <v>56</v>
      </c>
      <c r="G14579">
        <v>88</v>
      </c>
      <c r="H14579">
        <v>566</v>
      </c>
      <c r="I14579">
        <v>393</v>
      </c>
      <c r="J14579">
        <v>0</v>
      </c>
      <c r="K14579">
        <v>1</v>
      </c>
      <c r="L14579" t="s">
        <v>28</v>
      </c>
      <c r="M14579" t="s">
        <v>485</v>
      </c>
      <c r="N14579" t="s">
        <v>110</v>
      </c>
      <c r="O14579" t="s">
        <v>22</v>
      </c>
      <c r="P14579" t="s">
        <v>23</v>
      </c>
      <c r="Q14579" t="s">
        <v>41</v>
      </c>
    </row>
    <row r="14580" spans="1:17" x14ac:dyDescent="0.2">
      <c r="A14580" s="2">
        <v>40858</v>
      </c>
      <c r="B14580" t="s">
        <v>126</v>
      </c>
      <c r="C14580" t="s">
        <v>53</v>
      </c>
      <c r="D14580" t="s">
        <v>50</v>
      </c>
      <c r="E14580" t="s">
        <v>50</v>
      </c>
      <c r="F14580">
        <v>2</v>
      </c>
      <c r="G14580">
        <v>18</v>
      </c>
      <c r="H14580">
        <v>1425</v>
      </c>
      <c r="I14580">
        <v>920</v>
      </c>
      <c r="J14580">
        <v>0</v>
      </c>
      <c r="K14580">
        <v>0</v>
      </c>
      <c r="L14580" t="s">
        <v>28</v>
      </c>
      <c r="M14580" t="s">
        <v>308</v>
      </c>
      <c r="N14580" t="s">
        <v>126</v>
      </c>
      <c r="O14580" t="s">
        <v>22</v>
      </c>
      <c r="P14580" t="s">
        <v>23</v>
      </c>
      <c r="Q14580" t="s">
        <v>30</v>
      </c>
    </row>
    <row r="14581" spans="1:17" x14ac:dyDescent="0.2">
      <c r="A14581" s="2">
        <v>40858</v>
      </c>
      <c r="B14581" t="s">
        <v>532</v>
      </c>
      <c r="C14581" t="s">
        <v>549</v>
      </c>
      <c r="D14581" t="s">
        <v>27</v>
      </c>
      <c r="E14581" t="s">
        <v>27</v>
      </c>
      <c r="F14581">
        <v>160</v>
      </c>
      <c r="G14581">
        <v>152</v>
      </c>
      <c r="H14581">
        <v>114</v>
      </c>
      <c r="I14581">
        <v>150</v>
      </c>
      <c r="J14581">
        <v>1</v>
      </c>
      <c r="K14581">
        <v>0</v>
      </c>
      <c r="L14581" t="s">
        <v>20</v>
      </c>
      <c r="M14581" t="s">
        <v>1497</v>
      </c>
      <c r="N14581" t="s">
        <v>532</v>
      </c>
      <c r="O14581" t="s">
        <v>22</v>
      </c>
      <c r="P14581" t="s">
        <v>23</v>
      </c>
      <c r="Q14581" t="s">
        <v>24</v>
      </c>
    </row>
    <row r="14582" spans="1:17" x14ac:dyDescent="0.2">
      <c r="A14582" s="2">
        <v>40858</v>
      </c>
      <c r="B14582" t="s">
        <v>239</v>
      </c>
      <c r="C14582" t="s">
        <v>55</v>
      </c>
      <c r="D14582" t="s">
        <v>115</v>
      </c>
      <c r="E14582" t="s">
        <v>57</v>
      </c>
      <c r="F14582">
        <v>103</v>
      </c>
      <c r="G14582">
        <v>20</v>
      </c>
      <c r="H14582">
        <v>316</v>
      </c>
      <c r="I14582">
        <v>867</v>
      </c>
      <c r="J14582">
        <v>1</v>
      </c>
      <c r="K14582">
        <v>0</v>
      </c>
      <c r="L14582" t="s">
        <v>20</v>
      </c>
      <c r="M14582" t="s">
        <v>240</v>
      </c>
      <c r="N14582" t="s">
        <v>239</v>
      </c>
      <c r="O14582" t="s">
        <v>22</v>
      </c>
      <c r="P14582" t="s">
        <v>23</v>
      </c>
      <c r="Q14582" t="s">
        <v>24</v>
      </c>
    </row>
    <row r="14583" spans="1:17" x14ac:dyDescent="0.2">
      <c r="A14583" s="2">
        <v>40858</v>
      </c>
      <c r="B14583" t="s">
        <v>531</v>
      </c>
      <c r="C14583" t="s">
        <v>131</v>
      </c>
      <c r="D14583" t="s">
        <v>27</v>
      </c>
      <c r="E14583" t="s">
        <v>27</v>
      </c>
      <c r="F14583">
        <v>53</v>
      </c>
      <c r="G14583">
        <v>62</v>
      </c>
      <c r="H14583">
        <v>578</v>
      </c>
      <c r="I14583">
        <v>522</v>
      </c>
      <c r="J14583">
        <v>2</v>
      </c>
      <c r="K14583">
        <v>0</v>
      </c>
      <c r="L14583" t="s">
        <v>28</v>
      </c>
      <c r="M14583" t="s">
        <v>534</v>
      </c>
      <c r="N14583" t="s">
        <v>531</v>
      </c>
      <c r="O14583" t="s">
        <v>22</v>
      </c>
      <c r="P14583" t="s">
        <v>23</v>
      </c>
      <c r="Q14583" t="s">
        <v>24</v>
      </c>
    </row>
    <row r="14584" spans="1:17" x14ac:dyDescent="0.2">
      <c r="A14584" s="2">
        <v>40858</v>
      </c>
      <c r="B14584" t="s">
        <v>38</v>
      </c>
      <c r="C14584" t="s">
        <v>31</v>
      </c>
      <c r="D14584" t="s">
        <v>19</v>
      </c>
      <c r="E14584" t="s">
        <v>19</v>
      </c>
      <c r="F14584">
        <v>28</v>
      </c>
      <c r="G14584">
        <v>52</v>
      </c>
      <c r="H14584">
        <v>785</v>
      </c>
      <c r="I14584">
        <v>579</v>
      </c>
      <c r="J14584">
        <v>2</v>
      </c>
      <c r="K14584">
        <v>1</v>
      </c>
      <c r="L14584" t="s">
        <v>20</v>
      </c>
      <c r="M14584" t="s">
        <v>40</v>
      </c>
      <c r="N14584" t="s">
        <v>38</v>
      </c>
      <c r="O14584" t="s">
        <v>22</v>
      </c>
      <c r="P14584" t="s">
        <v>23</v>
      </c>
      <c r="Q14584" t="s">
        <v>24</v>
      </c>
    </row>
    <row r="14585" spans="1:17" x14ac:dyDescent="0.2">
      <c r="A14585" s="2">
        <v>40858</v>
      </c>
      <c r="B14585" t="s">
        <v>90</v>
      </c>
      <c r="C14585" t="s">
        <v>119</v>
      </c>
      <c r="D14585" t="s">
        <v>50</v>
      </c>
      <c r="E14585" t="s">
        <v>50</v>
      </c>
      <c r="F14585">
        <v>64</v>
      </c>
      <c r="G14585">
        <v>6</v>
      </c>
      <c r="H14585">
        <v>516</v>
      </c>
      <c r="I14585">
        <v>1135</v>
      </c>
      <c r="J14585">
        <v>0</v>
      </c>
      <c r="K14585">
        <v>2</v>
      </c>
      <c r="L14585" t="s">
        <v>28</v>
      </c>
      <c r="M14585" t="s">
        <v>1340</v>
      </c>
      <c r="N14585" t="s">
        <v>90</v>
      </c>
      <c r="O14585" t="s">
        <v>22</v>
      </c>
      <c r="P14585" t="s">
        <v>23</v>
      </c>
      <c r="Q14585" t="s">
        <v>41</v>
      </c>
    </row>
    <row r="14586" spans="1:17" x14ac:dyDescent="0.2">
      <c r="A14586" s="2">
        <v>40858</v>
      </c>
      <c r="B14586" t="s">
        <v>229</v>
      </c>
      <c r="C14586" t="s">
        <v>456</v>
      </c>
      <c r="D14586" t="s">
        <v>27</v>
      </c>
      <c r="E14586" t="s">
        <v>27</v>
      </c>
      <c r="F14586">
        <v>137</v>
      </c>
      <c r="G14586">
        <v>179</v>
      </c>
      <c r="H14586">
        <v>198</v>
      </c>
      <c r="I14586">
        <v>77</v>
      </c>
      <c r="J14586">
        <v>4</v>
      </c>
      <c r="K14586">
        <v>0</v>
      </c>
      <c r="L14586" t="s">
        <v>20</v>
      </c>
      <c r="M14586" t="s">
        <v>1300</v>
      </c>
      <c r="N14586" t="s">
        <v>229</v>
      </c>
      <c r="O14586" t="s">
        <v>22</v>
      </c>
      <c r="P14586" t="s">
        <v>23</v>
      </c>
      <c r="Q14586" t="s">
        <v>24</v>
      </c>
    </row>
    <row r="14587" spans="1:17" x14ac:dyDescent="0.2">
      <c r="A14587" s="2">
        <v>40858</v>
      </c>
      <c r="B14587" t="s">
        <v>166</v>
      </c>
      <c r="C14587" t="s">
        <v>363</v>
      </c>
      <c r="D14587" t="s">
        <v>115</v>
      </c>
      <c r="E14587" t="s">
        <v>115</v>
      </c>
      <c r="F14587">
        <v>92</v>
      </c>
      <c r="G14587">
        <v>140</v>
      </c>
      <c r="H14587">
        <v>371</v>
      </c>
      <c r="I14587">
        <v>183</v>
      </c>
      <c r="J14587">
        <v>4</v>
      </c>
      <c r="K14587">
        <v>0</v>
      </c>
      <c r="L14587" t="s">
        <v>20</v>
      </c>
      <c r="M14587" t="s">
        <v>165</v>
      </c>
      <c r="N14587" t="s">
        <v>166</v>
      </c>
      <c r="O14587" t="s">
        <v>22</v>
      </c>
      <c r="P14587" t="s">
        <v>23</v>
      </c>
      <c r="Q14587" t="s">
        <v>24</v>
      </c>
    </row>
    <row r="14588" spans="1:17" x14ac:dyDescent="0.2">
      <c r="A14588" s="2">
        <v>40858</v>
      </c>
      <c r="B14588" t="s">
        <v>876</v>
      </c>
      <c r="C14588" t="s">
        <v>61</v>
      </c>
      <c r="D14588" t="s">
        <v>36</v>
      </c>
      <c r="E14588" t="s">
        <v>36</v>
      </c>
      <c r="F14588">
        <v>200</v>
      </c>
      <c r="G14588">
        <v>138</v>
      </c>
      <c r="H14588">
        <v>0</v>
      </c>
      <c r="I14588">
        <v>187</v>
      </c>
      <c r="J14588">
        <v>0</v>
      </c>
      <c r="K14588">
        <v>5</v>
      </c>
      <c r="L14588" t="s">
        <v>20</v>
      </c>
      <c r="M14588" t="s">
        <v>914</v>
      </c>
      <c r="N14588" t="s">
        <v>876</v>
      </c>
      <c r="O14588" t="s">
        <v>22</v>
      </c>
      <c r="P14588" t="s">
        <v>23</v>
      </c>
      <c r="Q14588" t="s">
        <v>41</v>
      </c>
    </row>
    <row r="14589" spans="1:17" x14ac:dyDescent="0.2">
      <c r="A14589" s="2">
        <v>40858</v>
      </c>
      <c r="B14589" t="s">
        <v>113</v>
      </c>
      <c r="C14589" t="s">
        <v>114</v>
      </c>
      <c r="D14589" t="s">
        <v>115</v>
      </c>
      <c r="E14589" t="s">
        <v>115</v>
      </c>
      <c r="F14589">
        <v>98</v>
      </c>
      <c r="G14589">
        <v>114</v>
      </c>
      <c r="H14589">
        <v>340</v>
      </c>
      <c r="I14589">
        <v>274</v>
      </c>
      <c r="J14589">
        <v>3</v>
      </c>
      <c r="K14589">
        <v>0</v>
      </c>
      <c r="L14589" t="s">
        <v>20</v>
      </c>
      <c r="M14589" t="s">
        <v>231</v>
      </c>
      <c r="N14589" t="s">
        <v>113</v>
      </c>
      <c r="O14589" t="s">
        <v>22</v>
      </c>
      <c r="P14589" t="s">
        <v>23</v>
      </c>
      <c r="Q14589" t="s">
        <v>24</v>
      </c>
    </row>
    <row r="14590" spans="1:17" x14ac:dyDescent="0.2">
      <c r="A14590" s="2">
        <v>40858</v>
      </c>
      <c r="B14590" t="s">
        <v>419</v>
      </c>
      <c r="C14590" t="s">
        <v>207</v>
      </c>
      <c r="D14590" t="s">
        <v>36</v>
      </c>
      <c r="E14590" t="s">
        <v>36</v>
      </c>
      <c r="F14590">
        <v>178</v>
      </c>
      <c r="G14590">
        <v>136</v>
      </c>
      <c r="H14590">
        <v>81</v>
      </c>
      <c r="I14590">
        <v>205</v>
      </c>
      <c r="J14590">
        <v>0</v>
      </c>
      <c r="K14590">
        <v>3</v>
      </c>
      <c r="L14590" t="s">
        <v>20</v>
      </c>
      <c r="M14590" t="s">
        <v>441</v>
      </c>
      <c r="N14590" t="s">
        <v>419</v>
      </c>
      <c r="O14590" t="s">
        <v>22</v>
      </c>
      <c r="P14590" t="s">
        <v>23</v>
      </c>
      <c r="Q14590" t="s">
        <v>41</v>
      </c>
    </row>
    <row r="14591" spans="1:17" x14ac:dyDescent="0.2">
      <c r="A14591" s="2">
        <v>40858</v>
      </c>
      <c r="B14591" t="s">
        <v>453</v>
      </c>
      <c r="C14591" t="s">
        <v>56</v>
      </c>
      <c r="D14591" t="s">
        <v>27</v>
      </c>
      <c r="E14591" t="s">
        <v>27</v>
      </c>
      <c r="F14591">
        <v>109</v>
      </c>
      <c r="G14591">
        <v>83</v>
      </c>
      <c r="H14591">
        <v>288</v>
      </c>
      <c r="I14591">
        <v>424</v>
      </c>
      <c r="J14591">
        <v>0</v>
      </c>
      <c r="K14591">
        <v>0</v>
      </c>
      <c r="L14591" t="s">
        <v>20</v>
      </c>
      <c r="M14591" t="s">
        <v>482</v>
      </c>
      <c r="N14591" t="s">
        <v>453</v>
      </c>
      <c r="O14591" t="s">
        <v>22</v>
      </c>
      <c r="P14591" t="s">
        <v>23</v>
      </c>
      <c r="Q14591" t="s">
        <v>30</v>
      </c>
    </row>
    <row r="14592" spans="1:17" x14ac:dyDescent="0.2">
      <c r="A14592" s="2">
        <v>40858</v>
      </c>
      <c r="B14592" t="s">
        <v>232</v>
      </c>
      <c r="C14592" t="s">
        <v>210</v>
      </c>
      <c r="D14592" t="s">
        <v>19</v>
      </c>
      <c r="E14592" t="s">
        <v>27</v>
      </c>
      <c r="F14592">
        <v>104</v>
      </c>
      <c r="G14592">
        <v>82</v>
      </c>
      <c r="H14592">
        <v>312</v>
      </c>
      <c r="I14592">
        <v>425</v>
      </c>
      <c r="J14592">
        <v>1</v>
      </c>
      <c r="K14592">
        <v>3</v>
      </c>
      <c r="L14592" t="s">
        <v>20</v>
      </c>
      <c r="M14592" t="s">
        <v>234</v>
      </c>
      <c r="N14592" t="s">
        <v>232</v>
      </c>
      <c r="O14592" t="s">
        <v>22</v>
      </c>
      <c r="P14592" t="s">
        <v>23</v>
      </c>
      <c r="Q14592" t="s">
        <v>41</v>
      </c>
    </row>
    <row r="14593" spans="1:17" x14ac:dyDescent="0.2">
      <c r="A14593" s="2">
        <v>40858</v>
      </c>
      <c r="B14593" t="s">
        <v>46</v>
      </c>
      <c r="C14593" t="s">
        <v>890</v>
      </c>
      <c r="D14593" t="s">
        <v>36</v>
      </c>
      <c r="E14593" t="s">
        <v>36</v>
      </c>
      <c r="F14593">
        <v>175</v>
      </c>
      <c r="G14593">
        <v>133</v>
      </c>
      <c r="H14593">
        <v>87</v>
      </c>
      <c r="I14593">
        <v>222</v>
      </c>
      <c r="J14593">
        <v>1</v>
      </c>
      <c r="K14593">
        <v>3</v>
      </c>
      <c r="L14593" t="s">
        <v>20</v>
      </c>
      <c r="M14593" t="s">
        <v>685</v>
      </c>
      <c r="N14593" t="s">
        <v>46</v>
      </c>
      <c r="O14593" t="s">
        <v>22</v>
      </c>
      <c r="P14593" t="s">
        <v>23</v>
      </c>
      <c r="Q14593" t="s">
        <v>41</v>
      </c>
    </row>
    <row r="14594" spans="1:17" x14ac:dyDescent="0.2">
      <c r="A14594" s="2">
        <v>40858</v>
      </c>
      <c r="B14594" t="s">
        <v>602</v>
      </c>
      <c r="C14594" t="s">
        <v>143</v>
      </c>
      <c r="D14594" t="s">
        <v>115</v>
      </c>
      <c r="E14594" t="s">
        <v>115</v>
      </c>
      <c r="F14594">
        <v>130</v>
      </c>
      <c r="G14594">
        <v>17</v>
      </c>
      <c r="H14594">
        <v>232</v>
      </c>
      <c r="I14594">
        <v>924</v>
      </c>
      <c r="J14594">
        <v>0</v>
      </c>
      <c r="K14594">
        <v>4</v>
      </c>
      <c r="L14594" t="s">
        <v>20</v>
      </c>
      <c r="M14594" t="s">
        <v>603</v>
      </c>
      <c r="N14594" t="s">
        <v>602</v>
      </c>
      <c r="O14594" t="s">
        <v>22</v>
      </c>
      <c r="P14594" t="s">
        <v>23</v>
      </c>
      <c r="Q14594" t="s">
        <v>41</v>
      </c>
    </row>
    <row r="14595" spans="1:17" x14ac:dyDescent="0.2">
      <c r="A14595" s="2">
        <v>40858</v>
      </c>
      <c r="B14595" t="s">
        <v>180</v>
      </c>
      <c r="C14595" t="s">
        <v>274</v>
      </c>
      <c r="D14595" t="s">
        <v>50</v>
      </c>
      <c r="E14595" t="s">
        <v>50</v>
      </c>
      <c r="F14595">
        <v>26</v>
      </c>
      <c r="G14595">
        <v>12</v>
      </c>
      <c r="H14595">
        <v>803</v>
      </c>
      <c r="I14595">
        <v>1014</v>
      </c>
      <c r="J14595">
        <v>0</v>
      </c>
      <c r="K14595">
        <v>3</v>
      </c>
      <c r="L14595" t="s">
        <v>291</v>
      </c>
      <c r="M14595" t="s">
        <v>181</v>
      </c>
      <c r="N14595" t="s">
        <v>180</v>
      </c>
      <c r="O14595" t="s">
        <v>22</v>
      </c>
      <c r="P14595" t="s">
        <v>23</v>
      </c>
      <c r="Q14595" t="s">
        <v>41</v>
      </c>
    </row>
    <row r="14596" spans="1:17" x14ac:dyDescent="0.2">
      <c r="A14596" s="2">
        <v>40858</v>
      </c>
      <c r="B14596" t="s">
        <v>168</v>
      </c>
      <c r="C14596" t="s">
        <v>129</v>
      </c>
      <c r="D14596" t="s">
        <v>50</v>
      </c>
      <c r="E14596" t="s">
        <v>50</v>
      </c>
      <c r="F14596">
        <v>58</v>
      </c>
      <c r="G14596">
        <v>3</v>
      </c>
      <c r="H14596">
        <v>550</v>
      </c>
      <c r="I14596">
        <v>1352</v>
      </c>
      <c r="J14596">
        <v>3</v>
      </c>
      <c r="K14596">
        <v>3</v>
      </c>
      <c r="L14596" t="s">
        <v>28</v>
      </c>
      <c r="M14596" t="s">
        <v>318</v>
      </c>
      <c r="N14596" t="s">
        <v>168</v>
      </c>
      <c r="O14596" t="s">
        <v>22</v>
      </c>
      <c r="P14596" t="s">
        <v>23</v>
      </c>
      <c r="Q14596" t="s">
        <v>30</v>
      </c>
    </row>
    <row r="14597" spans="1:17" x14ac:dyDescent="0.2">
      <c r="A14597" s="2">
        <v>40858</v>
      </c>
      <c r="B14597" t="s">
        <v>176</v>
      </c>
      <c r="C14597" t="s">
        <v>133</v>
      </c>
      <c r="D14597" t="s">
        <v>115</v>
      </c>
      <c r="E14597" t="s">
        <v>115</v>
      </c>
      <c r="F14597">
        <v>113</v>
      </c>
      <c r="G14597">
        <v>29</v>
      </c>
      <c r="H14597">
        <v>276</v>
      </c>
      <c r="I14597">
        <v>774</v>
      </c>
      <c r="J14597">
        <v>0</v>
      </c>
      <c r="K14597">
        <v>2</v>
      </c>
      <c r="L14597" t="s">
        <v>20</v>
      </c>
      <c r="M14597" t="s">
        <v>246</v>
      </c>
      <c r="N14597" t="s">
        <v>176</v>
      </c>
      <c r="O14597" t="s">
        <v>22</v>
      </c>
      <c r="P14597" t="s">
        <v>23</v>
      </c>
      <c r="Q14597" t="s">
        <v>41</v>
      </c>
    </row>
    <row r="14598" spans="1:17" x14ac:dyDescent="0.2">
      <c r="A14598" s="2">
        <v>40858</v>
      </c>
      <c r="B14598" t="s">
        <v>18</v>
      </c>
      <c r="C14598" t="s">
        <v>107</v>
      </c>
      <c r="D14598" t="s">
        <v>19</v>
      </c>
      <c r="E14598" t="s">
        <v>19</v>
      </c>
      <c r="F14598">
        <v>4</v>
      </c>
      <c r="G14598">
        <v>16</v>
      </c>
      <c r="H14598">
        <v>1229</v>
      </c>
      <c r="I14598">
        <v>941</v>
      </c>
      <c r="J14598">
        <v>4</v>
      </c>
      <c r="K14598">
        <v>0</v>
      </c>
      <c r="L14598" t="s">
        <v>20</v>
      </c>
      <c r="M14598" t="s">
        <v>64</v>
      </c>
      <c r="N14598" t="s">
        <v>18</v>
      </c>
      <c r="O14598" t="s">
        <v>22</v>
      </c>
      <c r="P14598" t="s">
        <v>23</v>
      </c>
      <c r="Q14598" t="s">
        <v>24</v>
      </c>
    </row>
    <row r="14599" spans="1:17" x14ac:dyDescent="0.2">
      <c r="A14599" s="2">
        <v>40858</v>
      </c>
      <c r="B14599" t="s">
        <v>449</v>
      </c>
      <c r="C14599" t="s">
        <v>163</v>
      </c>
      <c r="D14599" t="s">
        <v>115</v>
      </c>
      <c r="E14599" t="s">
        <v>115</v>
      </c>
      <c r="F14599">
        <v>73</v>
      </c>
      <c r="G14599">
        <v>124</v>
      </c>
      <c r="H14599">
        <v>451</v>
      </c>
      <c r="I14599">
        <v>254</v>
      </c>
      <c r="J14599">
        <v>1</v>
      </c>
      <c r="K14599">
        <v>0</v>
      </c>
      <c r="L14599" t="s">
        <v>20</v>
      </c>
      <c r="M14599" t="s">
        <v>530</v>
      </c>
      <c r="N14599" t="s">
        <v>449</v>
      </c>
      <c r="O14599" t="s">
        <v>22</v>
      </c>
      <c r="P14599" t="s">
        <v>23</v>
      </c>
      <c r="Q14599" t="s">
        <v>24</v>
      </c>
    </row>
    <row r="14600" spans="1:17" x14ac:dyDescent="0.2">
      <c r="A14600" s="2">
        <v>40858</v>
      </c>
      <c r="B14600" t="s">
        <v>892</v>
      </c>
      <c r="C14600" t="s">
        <v>1491</v>
      </c>
      <c r="D14600" t="s">
        <v>27</v>
      </c>
      <c r="E14600" t="s">
        <v>27</v>
      </c>
      <c r="F14600">
        <v>169</v>
      </c>
      <c r="G14600">
        <v>171</v>
      </c>
      <c r="H14600">
        <v>103</v>
      </c>
      <c r="I14600">
        <v>99</v>
      </c>
      <c r="J14600">
        <v>0</v>
      </c>
      <c r="K14600">
        <v>3</v>
      </c>
      <c r="L14600" t="s">
        <v>20</v>
      </c>
      <c r="M14600" t="s">
        <v>906</v>
      </c>
      <c r="N14600" t="s">
        <v>892</v>
      </c>
      <c r="O14600" t="s">
        <v>22</v>
      </c>
      <c r="P14600" t="s">
        <v>23</v>
      </c>
      <c r="Q14600" t="s">
        <v>41</v>
      </c>
    </row>
    <row r="14601" spans="1:17" x14ac:dyDescent="0.2">
      <c r="A14601" s="2">
        <v>40859</v>
      </c>
      <c r="B14601" t="s">
        <v>150</v>
      </c>
      <c r="C14601" t="s">
        <v>128</v>
      </c>
      <c r="D14601" t="s">
        <v>36</v>
      </c>
      <c r="E14601" t="s">
        <v>36</v>
      </c>
      <c r="F14601">
        <v>35</v>
      </c>
      <c r="G14601">
        <v>60</v>
      </c>
      <c r="H14601">
        <v>713</v>
      </c>
      <c r="I14601">
        <v>540</v>
      </c>
      <c r="J14601">
        <v>1</v>
      </c>
      <c r="K14601">
        <v>0</v>
      </c>
      <c r="L14601" t="s">
        <v>28</v>
      </c>
      <c r="M14601" t="s">
        <v>151</v>
      </c>
      <c r="N14601" t="s">
        <v>150</v>
      </c>
      <c r="O14601" t="s">
        <v>22</v>
      </c>
      <c r="P14601" t="s">
        <v>23</v>
      </c>
      <c r="Q14601" t="s">
        <v>24</v>
      </c>
    </row>
    <row r="14602" spans="1:17" x14ac:dyDescent="0.2">
      <c r="A14602" s="2">
        <v>40859</v>
      </c>
      <c r="B14602" t="s">
        <v>89</v>
      </c>
      <c r="C14602" t="s">
        <v>106</v>
      </c>
      <c r="D14602" t="s">
        <v>50</v>
      </c>
      <c r="E14602" t="s">
        <v>50</v>
      </c>
      <c r="F14602">
        <v>7</v>
      </c>
      <c r="G14602">
        <v>1</v>
      </c>
      <c r="H14602">
        <v>1100</v>
      </c>
      <c r="I14602">
        <v>1624</v>
      </c>
      <c r="J14602">
        <v>1</v>
      </c>
      <c r="K14602">
        <v>0</v>
      </c>
      <c r="L14602" t="s">
        <v>28</v>
      </c>
      <c r="M14602" t="s">
        <v>91</v>
      </c>
      <c r="N14602" t="s">
        <v>89</v>
      </c>
      <c r="O14602" t="s">
        <v>22</v>
      </c>
      <c r="P14602" t="s">
        <v>23</v>
      </c>
      <c r="Q14602" t="s">
        <v>24</v>
      </c>
    </row>
    <row r="14603" spans="1:17" x14ac:dyDescent="0.2">
      <c r="A14603" s="2">
        <v>40859</v>
      </c>
      <c r="B14603" t="s">
        <v>135</v>
      </c>
      <c r="C14603" t="s">
        <v>351</v>
      </c>
      <c r="D14603" t="s">
        <v>36</v>
      </c>
      <c r="E14603" t="s">
        <v>36</v>
      </c>
      <c r="F14603">
        <v>44</v>
      </c>
      <c r="G14603">
        <v>89</v>
      </c>
      <c r="H14603">
        <v>624</v>
      </c>
      <c r="I14603">
        <v>385</v>
      </c>
      <c r="J14603">
        <v>0</v>
      </c>
      <c r="K14603">
        <v>0</v>
      </c>
      <c r="L14603" t="s">
        <v>28</v>
      </c>
      <c r="M14603" t="s">
        <v>1082</v>
      </c>
      <c r="N14603" t="s">
        <v>135</v>
      </c>
      <c r="O14603" t="s">
        <v>22</v>
      </c>
      <c r="P14603" t="s">
        <v>23</v>
      </c>
      <c r="Q14603" t="s">
        <v>30</v>
      </c>
    </row>
    <row r="14604" spans="1:17" x14ac:dyDescent="0.2">
      <c r="A14604" s="2">
        <v>40859</v>
      </c>
      <c r="B14604" t="s">
        <v>556</v>
      </c>
      <c r="C14604" t="s">
        <v>374</v>
      </c>
      <c r="D14604" t="s">
        <v>36</v>
      </c>
      <c r="E14604" t="s">
        <v>36</v>
      </c>
      <c r="F14604">
        <v>192</v>
      </c>
      <c r="G14604">
        <v>135</v>
      </c>
      <c r="H14604">
        <v>23</v>
      </c>
      <c r="I14604">
        <v>212</v>
      </c>
      <c r="J14604">
        <v>0</v>
      </c>
      <c r="K14604">
        <v>0</v>
      </c>
      <c r="L14604" t="s">
        <v>20</v>
      </c>
      <c r="M14604" t="s">
        <v>800</v>
      </c>
      <c r="N14604" t="s">
        <v>800</v>
      </c>
      <c r="O14604" t="s">
        <v>122</v>
      </c>
      <c r="P14604" t="s">
        <v>23</v>
      </c>
      <c r="Q14604" t="s">
        <v>30</v>
      </c>
    </row>
    <row r="14605" spans="1:17" x14ac:dyDescent="0.2">
      <c r="A14605" s="2">
        <v>40859</v>
      </c>
      <c r="B14605" t="s">
        <v>149</v>
      </c>
      <c r="C14605" t="s">
        <v>136</v>
      </c>
      <c r="D14605" t="s">
        <v>36</v>
      </c>
      <c r="E14605" t="s">
        <v>36</v>
      </c>
      <c r="F14605">
        <v>49</v>
      </c>
      <c r="G14605">
        <v>19</v>
      </c>
      <c r="H14605">
        <v>595</v>
      </c>
      <c r="I14605">
        <v>898</v>
      </c>
      <c r="J14605">
        <v>1</v>
      </c>
      <c r="K14605">
        <v>1</v>
      </c>
      <c r="L14605" t="s">
        <v>28</v>
      </c>
      <c r="M14605" t="s">
        <v>416</v>
      </c>
      <c r="N14605" t="s">
        <v>149</v>
      </c>
      <c r="O14605" t="s">
        <v>22</v>
      </c>
      <c r="P14605" t="s">
        <v>23</v>
      </c>
      <c r="Q14605" t="s">
        <v>30</v>
      </c>
    </row>
    <row r="14606" spans="1:17" x14ac:dyDescent="0.2">
      <c r="A14606" s="2">
        <v>40859</v>
      </c>
      <c r="B14606" t="s">
        <v>161</v>
      </c>
      <c r="C14606" t="s">
        <v>49</v>
      </c>
      <c r="D14606" t="s">
        <v>50</v>
      </c>
      <c r="E14606" t="s">
        <v>50</v>
      </c>
      <c r="F14606">
        <v>45</v>
      </c>
      <c r="G14606">
        <v>24</v>
      </c>
      <c r="H14606">
        <v>618</v>
      </c>
      <c r="I14606">
        <v>838</v>
      </c>
      <c r="J14606">
        <v>4</v>
      </c>
      <c r="K14606">
        <v>1</v>
      </c>
      <c r="L14606" t="s">
        <v>28</v>
      </c>
      <c r="M14606" t="s">
        <v>162</v>
      </c>
      <c r="N14606" t="s">
        <v>161</v>
      </c>
      <c r="O14606" t="s">
        <v>22</v>
      </c>
      <c r="P14606" t="s">
        <v>23</v>
      </c>
      <c r="Q14606" t="s">
        <v>24</v>
      </c>
    </row>
    <row r="14607" spans="1:17" x14ac:dyDescent="0.2">
      <c r="A14607" s="2">
        <v>40860</v>
      </c>
      <c r="B14607" t="s">
        <v>388</v>
      </c>
      <c r="C14607" t="s">
        <v>391</v>
      </c>
      <c r="D14607" t="s">
        <v>115</v>
      </c>
      <c r="E14607" t="s">
        <v>115</v>
      </c>
      <c r="F14607">
        <v>160</v>
      </c>
      <c r="G14607">
        <v>151</v>
      </c>
      <c r="H14607">
        <v>115</v>
      </c>
      <c r="I14607">
        <v>155</v>
      </c>
      <c r="J14607">
        <v>1</v>
      </c>
      <c r="K14607">
        <v>1</v>
      </c>
      <c r="L14607" t="s">
        <v>28</v>
      </c>
      <c r="M14607" t="s">
        <v>1505</v>
      </c>
      <c r="N14607" t="s">
        <v>388</v>
      </c>
      <c r="O14607" t="s">
        <v>22</v>
      </c>
      <c r="P14607" t="s">
        <v>23</v>
      </c>
      <c r="Q14607" t="s">
        <v>30</v>
      </c>
    </row>
    <row r="14608" spans="1:17" x14ac:dyDescent="0.2">
      <c r="A14608" s="2">
        <v>40860</v>
      </c>
      <c r="B14608" t="s">
        <v>110</v>
      </c>
      <c r="C14608" t="s">
        <v>120</v>
      </c>
      <c r="D14608" t="s">
        <v>36</v>
      </c>
      <c r="E14608" t="s">
        <v>36</v>
      </c>
      <c r="F14608">
        <v>56</v>
      </c>
      <c r="G14608">
        <v>47</v>
      </c>
      <c r="H14608">
        <v>566</v>
      </c>
      <c r="I14608">
        <v>599</v>
      </c>
      <c r="J14608">
        <v>1</v>
      </c>
      <c r="K14608">
        <v>1</v>
      </c>
      <c r="L14608" t="s">
        <v>28</v>
      </c>
      <c r="M14608" t="s">
        <v>485</v>
      </c>
      <c r="N14608" t="s">
        <v>110</v>
      </c>
      <c r="O14608" t="s">
        <v>22</v>
      </c>
      <c r="P14608" t="s">
        <v>23</v>
      </c>
      <c r="Q14608" t="s">
        <v>30</v>
      </c>
    </row>
    <row r="14609" spans="1:17" x14ac:dyDescent="0.2">
      <c r="A14609" s="2">
        <v>40860</v>
      </c>
      <c r="B14609" t="s">
        <v>380</v>
      </c>
      <c r="C14609" t="s">
        <v>208</v>
      </c>
      <c r="D14609" t="s">
        <v>36</v>
      </c>
      <c r="E14609" t="s">
        <v>36</v>
      </c>
      <c r="F14609">
        <v>102</v>
      </c>
      <c r="G14609">
        <v>88</v>
      </c>
      <c r="H14609">
        <v>321</v>
      </c>
      <c r="I14609">
        <v>393</v>
      </c>
      <c r="J14609">
        <v>0</v>
      </c>
      <c r="K14609">
        <v>0</v>
      </c>
      <c r="L14609" t="s">
        <v>28</v>
      </c>
      <c r="M14609" t="s">
        <v>485</v>
      </c>
      <c r="N14609" t="s">
        <v>110</v>
      </c>
      <c r="O14609" t="s">
        <v>122</v>
      </c>
      <c r="P14609" t="s">
        <v>23</v>
      </c>
      <c r="Q14609" t="s">
        <v>30</v>
      </c>
    </row>
    <row r="14610" spans="1:17" x14ac:dyDescent="0.2">
      <c r="A14610" s="2">
        <v>40861</v>
      </c>
      <c r="B14610" t="s">
        <v>700</v>
      </c>
      <c r="C14610" t="s">
        <v>221</v>
      </c>
      <c r="D14610" t="s">
        <v>27</v>
      </c>
      <c r="E14610" t="s">
        <v>27</v>
      </c>
      <c r="F14610">
        <v>132</v>
      </c>
      <c r="G14610">
        <v>148</v>
      </c>
      <c r="H14610">
        <v>225</v>
      </c>
      <c r="I14610">
        <v>163</v>
      </c>
      <c r="J14610">
        <v>2</v>
      </c>
      <c r="K14610">
        <v>1</v>
      </c>
      <c r="L14610" t="s">
        <v>20</v>
      </c>
      <c r="M14610" t="s">
        <v>826</v>
      </c>
      <c r="N14610" t="s">
        <v>700</v>
      </c>
      <c r="O14610" t="s">
        <v>22</v>
      </c>
      <c r="P14610" t="s">
        <v>23</v>
      </c>
      <c r="Q14610" t="s">
        <v>24</v>
      </c>
    </row>
    <row r="14611" spans="1:17" x14ac:dyDescent="0.2">
      <c r="A14611" s="2">
        <v>40861</v>
      </c>
      <c r="B14611" t="s">
        <v>25</v>
      </c>
      <c r="C14611" t="s">
        <v>183</v>
      </c>
      <c r="D14611" t="s">
        <v>19</v>
      </c>
      <c r="E14611" t="s">
        <v>36</v>
      </c>
      <c r="F14611">
        <v>5</v>
      </c>
      <c r="G14611">
        <v>29</v>
      </c>
      <c r="H14611">
        <v>1144</v>
      </c>
      <c r="I14611">
        <v>775</v>
      </c>
      <c r="J14611">
        <v>2</v>
      </c>
      <c r="K14611">
        <v>0</v>
      </c>
      <c r="L14611" t="s">
        <v>28</v>
      </c>
      <c r="M14611" t="s">
        <v>1158</v>
      </c>
      <c r="N14611" t="s">
        <v>166</v>
      </c>
      <c r="O14611" t="s">
        <v>122</v>
      </c>
      <c r="P14611" t="s">
        <v>23</v>
      </c>
      <c r="Q14611" t="s">
        <v>24</v>
      </c>
    </row>
    <row r="14612" spans="1:17" x14ac:dyDescent="0.2">
      <c r="A14612" s="2">
        <v>40861</v>
      </c>
      <c r="B14612" t="s">
        <v>188</v>
      </c>
      <c r="C14612" t="s">
        <v>262</v>
      </c>
      <c r="D14612" t="s">
        <v>27</v>
      </c>
      <c r="E14612" t="s">
        <v>27</v>
      </c>
      <c r="F14612">
        <v>185</v>
      </c>
      <c r="G14612">
        <v>128</v>
      </c>
      <c r="H14612">
        <v>50</v>
      </c>
      <c r="I14612">
        <v>245</v>
      </c>
      <c r="J14612">
        <v>1</v>
      </c>
      <c r="K14612">
        <v>1</v>
      </c>
      <c r="L14612" t="s">
        <v>20</v>
      </c>
      <c r="M14612" t="s">
        <v>509</v>
      </c>
      <c r="N14612" t="s">
        <v>188</v>
      </c>
      <c r="O14612" t="s">
        <v>22</v>
      </c>
      <c r="P14612" t="s">
        <v>23</v>
      </c>
      <c r="Q14612" t="s">
        <v>30</v>
      </c>
    </row>
    <row r="14613" spans="1:17" x14ac:dyDescent="0.2">
      <c r="A14613" s="2">
        <v>40861</v>
      </c>
      <c r="B14613" t="s">
        <v>304</v>
      </c>
      <c r="C14613" t="s">
        <v>1204</v>
      </c>
      <c r="D14613" t="s">
        <v>27</v>
      </c>
      <c r="E14613" t="s">
        <v>50</v>
      </c>
      <c r="F14613">
        <v>57</v>
      </c>
      <c r="G14613">
        <v>23</v>
      </c>
      <c r="H14613">
        <v>555</v>
      </c>
      <c r="I14613">
        <v>854</v>
      </c>
      <c r="J14613">
        <v>2</v>
      </c>
      <c r="K14613">
        <v>0</v>
      </c>
      <c r="L14613" t="s">
        <v>28</v>
      </c>
      <c r="M14613" t="s">
        <v>628</v>
      </c>
      <c r="N14613" t="s">
        <v>304</v>
      </c>
      <c r="O14613" t="s">
        <v>22</v>
      </c>
      <c r="P14613" t="s">
        <v>23</v>
      </c>
      <c r="Q14613" t="s">
        <v>24</v>
      </c>
    </row>
    <row r="14614" spans="1:17" x14ac:dyDescent="0.2">
      <c r="A14614" s="2">
        <v>40861</v>
      </c>
      <c r="B14614" t="s">
        <v>229</v>
      </c>
      <c r="C14614" t="s">
        <v>456</v>
      </c>
      <c r="D14614" t="s">
        <v>27</v>
      </c>
      <c r="E14614" t="s">
        <v>27</v>
      </c>
      <c r="F14614">
        <v>137</v>
      </c>
      <c r="G14614">
        <v>179</v>
      </c>
      <c r="H14614">
        <v>198</v>
      </c>
      <c r="I14614">
        <v>77</v>
      </c>
      <c r="J14614">
        <v>3</v>
      </c>
      <c r="K14614">
        <v>0</v>
      </c>
      <c r="L14614" t="s">
        <v>20</v>
      </c>
      <c r="M14614" t="s">
        <v>1506</v>
      </c>
      <c r="N14614" t="s">
        <v>229</v>
      </c>
      <c r="O14614" t="s">
        <v>22</v>
      </c>
      <c r="P14614" t="s">
        <v>23</v>
      </c>
      <c r="Q14614" t="s">
        <v>24</v>
      </c>
    </row>
    <row r="14615" spans="1:17" x14ac:dyDescent="0.2">
      <c r="A14615" s="2">
        <v>40862</v>
      </c>
      <c r="B14615" t="s">
        <v>317</v>
      </c>
      <c r="C14615" t="s">
        <v>718</v>
      </c>
      <c r="D14615" t="s">
        <v>50</v>
      </c>
      <c r="E14615" t="s">
        <v>36</v>
      </c>
      <c r="F14615">
        <v>61</v>
      </c>
      <c r="G14615">
        <v>65</v>
      </c>
      <c r="H14615">
        <v>528</v>
      </c>
      <c r="I14615">
        <v>503</v>
      </c>
      <c r="J14615">
        <v>1</v>
      </c>
      <c r="K14615">
        <v>1</v>
      </c>
      <c r="L14615" t="s">
        <v>28</v>
      </c>
      <c r="M14615" t="s">
        <v>246</v>
      </c>
      <c r="N14615" t="s">
        <v>176</v>
      </c>
      <c r="O14615" t="s">
        <v>122</v>
      </c>
      <c r="P14615" t="s">
        <v>23</v>
      </c>
      <c r="Q14615" t="s">
        <v>30</v>
      </c>
    </row>
    <row r="14616" spans="1:17" x14ac:dyDescent="0.2">
      <c r="A14616" s="2">
        <v>40862</v>
      </c>
      <c r="B14616" t="s">
        <v>172</v>
      </c>
      <c r="C14616" t="s">
        <v>405</v>
      </c>
      <c r="D14616" t="s">
        <v>36</v>
      </c>
      <c r="E14616" t="s">
        <v>36</v>
      </c>
      <c r="F14616">
        <v>141</v>
      </c>
      <c r="G14616">
        <v>162</v>
      </c>
      <c r="H14616">
        <v>182</v>
      </c>
      <c r="I14616">
        <v>114</v>
      </c>
      <c r="J14616">
        <v>2</v>
      </c>
      <c r="K14616">
        <v>2</v>
      </c>
      <c r="L14616" t="s">
        <v>20</v>
      </c>
      <c r="M14616" t="s">
        <v>616</v>
      </c>
      <c r="N14616" t="s">
        <v>172</v>
      </c>
      <c r="O14616" t="s">
        <v>22</v>
      </c>
      <c r="P14616" t="s">
        <v>23</v>
      </c>
      <c r="Q14616" t="s">
        <v>30</v>
      </c>
    </row>
    <row r="14617" spans="1:17" x14ac:dyDescent="0.2">
      <c r="A14617" s="2">
        <v>40862</v>
      </c>
      <c r="B14617" t="s">
        <v>56</v>
      </c>
      <c r="C14617" t="s">
        <v>453</v>
      </c>
      <c r="D14617" t="s">
        <v>27</v>
      </c>
      <c r="E14617" t="s">
        <v>27</v>
      </c>
      <c r="F14617">
        <v>83</v>
      </c>
      <c r="G14617">
        <v>109</v>
      </c>
      <c r="H14617">
        <v>424</v>
      </c>
      <c r="I14617">
        <v>288</v>
      </c>
      <c r="J14617">
        <v>4</v>
      </c>
      <c r="K14617">
        <v>0</v>
      </c>
      <c r="L14617" t="s">
        <v>20</v>
      </c>
      <c r="M14617" t="s">
        <v>343</v>
      </c>
      <c r="N14617" t="s">
        <v>56</v>
      </c>
      <c r="O14617" t="s">
        <v>22</v>
      </c>
      <c r="P14617" t="s">
        <v>23</v>
      </c>
      <c r="Q14617" t="s">
        <v>24</v>
      </c>
    </row>
    <row r="14618" spans="1:17" x14ac:dyDescent="0.2">
      <c r="A14618" s="2">
        <v>40862</v>
      </c>
      <c r="B14618" t="s">
        <v>107</v>
      </c>
      <c r="C14618" t="s">
        <v>38</v>
      </c>
      <c r="D14618" t="s">
        <v>19</v>
      </c>
      <c r="E14618" t="s">
        <v>19</v>
      </c>
      <c r="F14618">
        <v>16</v>
      </c>
      <c r="G14618">
        <v>28</v>
      </c>
      <c r="H14618">
        <v>941</v>
      </c>
      <c r="I14618">
        <v>785</v>
      </c>
      <c r="J14618">
        <v>2</v>
      </c>
      <c r="K14618">
        <v>0</v>
      </c>
      <c r="L14618" t="s">
        <v>20</v>
      </c>
      <c r="M14618" t="s">
        <v>310</v>
      </c>
      <c r="N14618" t="s">
        <v>107</v>
      </c>
      <c r="O14618" t="s">
        <v>22</v>
      </c>
      <c r="P14618" t="s">
        <v>23</v>
      </c>
      <c r="Q14618" t="s">
        <v>24</v>
      </c>
    </row>
    <row r="14619" spans="1:17" x14ac:dyDescent="0.2">
      <c r="A14619" s="2">
        <v>40862</v>
      </c>
      <c r="B14619" t="s">
        <v>43</v>
      </c>
      <c r="C14619" t="s">
        <v>39</v>
      </c>
      <c r="D14619" t="s">
        <v>19</v>
      </c>
      <c r="E14619" t="s">
        <v>19</v>
      </c>
      <c r="F14619">
        <v>31</v>
      </c>
      <c r="G14619">
        <v>10</v>
      </c>
      <c r="H14619">
        <v>757</v>
      </c>
      <c r="I14619">
        <v>1030</v>
      </c>
      <c r="J14619">
        <v>1</v>
      </c>
      <c r="K14619">
        <v>2</v>
      </c>
      <c r="L14619" t="s">
        <v>20</v>
      </c>
      <c r="M14619" t="s">
        <v>60</v>
      </c>
      <c r="N14619" t="s">
        <v>43</v>
      </c>
      <c r="O14619" t="s">
        <v>22</v>
      </c>
      <c r="P14619" t="s">
        <v>23</v>
      </c>
      <c r="Q14619" t="s">
        <v>41</v>
      </c>
    </row>
    <row r="14620" spans="1:17" x14ac:dyDescent="0.2">
      <c r="A14620" s="2">
        <v>40862</v>
      </c>
      <c r="B14620" t="s">
        <v>61</v>
      </c>
      <c r="C14620" t="s">
        <v>876</v>
      </c>
      <c r="D14620" t="s">
        <v>36</v>
      </c>
      <c r="E14620" t="s">
        <v>36</v>
      </c>
      <c r="F14620">
        <v>138</v>
      </c>
      <c r="G14620">
        <v>200</v>
      </c>
      <c r="H14620">
        <v>187</v>
      </c>
      <c r="I14620">
        <v>0</v>
      </c>
      <c r="J14620">
        <v>1</v>
      </c>
      <c r="K14620">
        <v>1</v>
      </c>
      <c r="L14620" t="s">
        <v>20</v>
      </c>
      <c r="M14620" t="s">
        <v>63</v>
      </c>
      <c r="N14620" t="s">
        <v>61</v>
      </c>
      <c r="O14620" t="s">
        <v>22</v>
      </c>
      <c r="P14620" t="s">
        <v>23</v>
      </c>
      <c r="Q14620" t="s">
        <v>30</v>
      </c>
    </row>
    <row r="14621" spans="1:17" x14ac:dyDescent="0.2">
      <c r="A14621" s="2">
        <v>40862</v>
      </c>
      <c r="B14621" t="s">
        <v>890</v>
      </c>
      <c r="C14621" t="s">
        <v>46</v>
      </c>
      <c r="D14621" t="s">
        <v>36</v>
      </c>
      <c r="E14621" t="s">
        <v>36</v>
      </c>
      <c r="F14621">
        <v>133</v>
      </c>
      <c r="G14621">
        <v>175</v>
      </c>
      <c r="H14621">
        <v>222</v>
      </c>
      <c r="I14621">
        <v>87</v>
      </c>
      <c r="J14621">
        <v>5</v>
      </c>
      <c r="K14621">
        <v>1</v>
      </c>
      <c r="L14621" t="s">
        <v>20</v>
      </c>
      <c r="M14621" t="s">
        <v>920</v>
      </c>
      <c r="N14621" t="s">
        <v>890</v>
      </c>
      <c r="O14621" t="s">
        <v>22</v>
      </c>
      <c r="P14621" t="s">
        <v>23</v>
      </c>
      <c r="Q14621" t="s">
        <v>24</v>
      </c>
    </row>
    <row r="14622" spans="1:17" x14ac:dyDescent="0.2">
      <c r="A14622" s="2">
        <v>40862</v>
      </c>
      <c r="B14622" t="s">
        <v>131</v>
      </c>
      <c r="C14622" t="s">
        <v>106</v>
      </c>
      <c r="D14622" t="s">
        <v>27</v>
      </c>
      <c r="E14622" t="s">
        <v>50</v>
      </c>
      <c r="F14622">
        <v>62</v>
      </c>
      <c r="G14622">
        <v>1</v>
      </c>
      <c r="H14622">
        <v>522</v>
      </c>
      <c r="I14622">
        <v>1624</v>
      </c>
      <c r="J14622">
        <v>2</v>
      </c>
      <c r="K14622">
        <v>2</v>
      </c>
      <c r="L14622" t="s">
        <v>28</v>
      </c>
      <c r="M14622" t="s">
        <v>637</v>
      </c>
      <c r="N14622" t="s">
        <v>131</v>
      </c>
      <c r="O14622" t="s">
        <v>22</v>
      </c>
      <c r="P14622" t="s">
        <v>23</v>
      </c>
      <c r="Q14622" t="s">
        <v>30</v>
      </c>
    </row>
    <row r="14623" spans="1:17" x14ac:dyDescent="0.2">
      <c r="A14623" s="2">
        <v>40862</v>
      </c>
      <c r="B14623" t="s">
        <v>274</v>
      </c>
      <c r="C14623" t="s">
        <v>180</v>
      </c>
      <c r="D14623" t="s">
        <v>50</v>
      </c>
      <c r="E14623" t="s">
        <v>50</v>
      </c>
      <c r="F14623">
        <v>12</v>
      </c>
      <c r="G14623">
        <v>26</v>
      </c>
      <c r="H14623">
        <v>1014</v>
      </c>
      <c r="I14623">
        <v>803</v>
      </c>
      <c r="J14623">
        <v>0</v>
      </c>
      <c r="K14623">
        <v>0</v>
      </c>
      <c r="L14623" t="s">
        <v>291</v>
      </c>
      <c r="M14623" t="s">
        <v>333</v>
      </c>
      <c r="N14623" t="s">
        <v>274</v>
      </c>
      <c r="O14623" t="s">
        <v>22</v>
      </c>
      <c r="P14623" t="s">
        <v>23</v>
      </c>
      <c r="Q14623" t="s">
        <v>30</v>
      </c>
    </row>
    <row r="14624" spans="1:17" x14ac:dyDescent="0.2">
      <c r="A14624" s="2">
        <v>40862</v>
      </c>
      <c r="B14624" t="s">
        <v>1491</v>
      </c>
      <c r="C14624" t="s">
        <v>892</v>
      </c>
      <c r="D14624" t="s">
        <v>27</v>
      </c>
      <c r="E14624" t="s">
        <v>27</v>
      </c>
      <c r="F14624">
        <v>171</v>
      </c>
      <c r="G14624">
        <v>169</v>
      </c>
      <c r="H14624">
        <v>99</v>
      </c>
      <c r="I14624">
        <v>103</v>
      </c>
      <c r="J14624">
        <v>6</v>
      </c>
      <c r="K14624">
        <v>1</v>
      </c>
      <c r="L14624" t="s">
        <v>20</v>
      </c>
      <c r="M14624" t="s">
        <v>849</v>
      </c>
      <c r="N14624" t="s">
        <v>1491</v>
      </c>
      <c r="O14624" t="s">
        <v>22</v>
      </c>
      <c r="P14624" t="s">
        <v>23</v>
      </c>
      <c r="Q14624" t="s">
        <v>24</v>
      </c>
    </row>
    <row r="14625" spans="1:17" x14ac:dyDescent="0.2">
      <c r="A14625" s="2">
        <v>40862</v>
      </c>
      <c r="B14625" t="s">
        <v>72</v>
      </c>
      <c r="C14625" t="s">
        <v>70</v>
      </c>
      <c r="D14625" t="s">
        <v>50</v>
      </c>
      <c r="E14625" t="s">
        <v>50</v>
      </c>
      <c r="F14625">
        <v>10</v>
      </c>
      <c r="G14625">
        <v>78</v>
      </c>
      <c r="H14625">
        <v>1030</v>
      </c>
      <c r="I14625">
        <v>438</v>
      </c>
      <c r="J14625">
        <v>2</v>
      </c>
      <c r="K14625">
        <v>1</v>
      </c>
      <c r="L14625" t="s">
        <v>28</v>
      </c>
      <c r="M14625" t="s">
        <v>1395</v>
      </c>
      <c r="N14625" t="s">
        <v>72</v>
      </c>
      <c r="O14625" t="s">
        <v>22</v>
      </c>
      <c r="P14625" t="s">
        <v>23</v>
      </c>
      <c r="Q14625" t="s">
        <v>24</v>
      </c>
    </row>
    <row r="14626" spans="1:17" x14ac:dyDescent="0.2">
      <c r="A14626" s="2">
        <v>40862</v>
      </c>
      <c r="B14626" t="s">
        <v>31</v>
      </c>
      <c r="C14626" t="s">
        <v>42</v>
      </c>
      <c r="D14626" t="s">
        <v>19</v>
      </c>
      <c r="E14626" t="s">
        <v>19</v>
      </c>
      <c r="F14626">
        <v>52</v>
      </c>
      <c r="G14626">
        <v>32</v>
      </c>
      <c r="H14626">
        <v>579</v>
      </c>
      <c r="I14626">
        <v>746</v>
      </c>
      <c r="J14626">
        <v>2</v>
      </c>
      <c r="K14626">
        <v>0</v>
      </c>
      <c r="L14626" t="s">
        <v>20</v>
      </c>
      <c r="M14626" t="s">
        <v>33</v>
      </c>
      <c r="N14626" t="s">
        <v>31</v>
      </c>
      <c r="O14626" t="s">
        <v>22</v>
      </c>
      <c r="P14626" t="s">
        <v>23</v>
      </c>
      <c r="Q14626" t="s">
        <v>24</v>
      </c>
    </row>
    <row r="14627" spans="1:17" x14ac:dyDescent="0.2">
      <c r="A14627" s="2">
        <v>40862</v>
      </c>
      <c r="B14627" t="s">
        <v>210</v>
      </c>
      <c r="C14627" t="s">
        <v>232</v>
      </c>
      <c r="D14627" t="s">
        <v>27</v>
      </c>
      <c r="E14627" t="s">
        <v>19</v>
      </c>
      <c r="F14627">
        <v>82</v>
      </c>
      <c r="G14627">
        <v>104</v>
      </c>
      <c r="H14627">
        <v>425</v>
      </c>
      <c r="I14627">
        <v>312</v>
      </c>
      <c r="J14627">
        <v>4</v>
      </c>
      <c r="K14627">
        <v>0</v>
      </c>
      <c r="L14627" t="s">
        <v>20</v>
      </c>
      <c r="M14627" t="s">
        <v>557</v>
      </c>
      <c r="N14627" t="s">
        <v>210</v>
      </c>
      <c r="O14627" t="s">
        <v>22</v>
      </c>
      <c r="P14627" t="s">
        <v>23</v>
      </c>
      <c r="Q14627" t="s">
        <v>24</v>
      </c>
    </row>
    <row r="14628" spans="1:17" x14ac:dyDescent="0.2">
      <c r="A14628" s="2">
        <v>40862</v>
      </c>
      <c r="B14628" t="s">
        <v>89</v>
      </c>
      <c r="C14628" t="s">
        <v>52</v>
      </c>
      <c r="D14628" t="s">
        <v>50</v>
      </c>
      <c r="E14628" t="s">
        <v>50</v>
      </c>
      <c r="F14628">
        <v>7</v>
      </c>
      <c r="G14628">
        <v>14</v>
      </c>
      <c r="H14628">
        <v>1100</v>
      </c>
      <c r="I14628">
        <v>955</v>
      </c>
      <c r="J14628">
        <v>1</v>
      </c>
      <c r="K14628">
        <v>0</v>
      </c>
      <c r="L14628" t="s">
        <v>28</v>
      </c>
      <c r="M14628" t="s">
        <v>91</v>
      </c>
      <c r="N14628" t="s">
        <v>89</v>
      </c>
      <c r="O14628" t="s">
        <v>22</v>
      </c>
      <c r="P14628" t="s">
        <v>23</v>
      </c>
      <c r="Q14628" t="s">
        <v>24</v>
      </c>
    </row>
    <row r="14629" spans="1:17" x14ac:dyDescent="0.2">
      <c r="A14629" s="2">
        <v>40862</v>
      </c>
      <c r="B14629" t="s">
        <v>67</v>
      </c>
      <c r="C14629" t="s">
        <v>147</v>
      </c>
      <c r="D14629" t="s">
        <v>50</v>
      </c>
      <c r="E14629" t="s">
        <v>50</v>
      </c>
      <c r="F14629">
        <v>15</v>
      </c>
      <c r="G14629">
        <v>37</v>
      </c>
      <c r="H14629">
        <v>952</v>
      </c>
      <c r="I14629">
        <v>669</v>
      </c>
      <c r="J14629">
        <v>0</v>
      </c>
      <c r="K14629">
        <v>0</v>
      </c>
      <c r="L14629" t="s">
        <v>28</v>
      </c>
      <c r="M14629" t="s">
        <v>769</v>
      </c>
      <c r="N14629" t="s">
        <v>67</v>
      </c>
      <c r="O14629" t="s">
        <v>22</v>
      </c>
      <c r="P14629" t="s">
        <v>23</v>
      </c>
      <c r="Q14629" t="s">
        <v>30</v>
      </c>
    </row>
    <row r="14630" spans="1:17" x14ac:dyDescent="0.2">
      <c r="A14630" s="2">
        <v>40862</v>
      </c>
      <c r="B14630" t="s">
        <v>129</v>
      </c>
      <c r="C14630" t="s">
        <v>126</v>
      </c>
      <c r="D14630" t="s">
        <v>50</v>
      </c>
      <c r="E14630" t="s">
        <v>50</v>
      </c>
      <c r="F14630">
        <v>3</v>
      </c>
      <c r="G14630">
        <v>2</v>
      </c>
      <c r="H14630">
        <v>1352</v>
      </c>
      <c r="I14630">
        <v>1425</v>
      </c>
      <c r="J14630">
        <v>3</v>
      </c>
      <c r="K14630">
        <v>0</v>
      </c>
      <c r="L14630" t="s">
        <v>28</v>
      </c>
      <c r="M14630" t="s">
        <v>945</v>
      </c>
      <c r="N14630" t="s">
        <v>129</v>
      </c>
      <c r="O14630" t="s">
        <v>22</v>
      </c>
      <c r="P14630" t="s">
        <v>23</v>
      </c>
      <c r="Q14630" t="s">
        <v>24</v>
      </c>
    </row>
    <row r="14631" spans="1:17" x14ac:dyDescent="0.2">
      <c r="A14631" s="2">
        <v>40862</v>
      </c>
      <c r="B14631" t="s">
        <v>199</v>
      </c>
      <c r="C14631" t="s">
        <v>141</v>
      </c>
      <c r="D14631" t="s">
        <v>36</v>
      </c>
      <c r="E14631" t="s">
        <v>36</v>
      </c>
      <c r="F14631">
        <v>33</v>
      </c>
      <c r="G14631">
        <v>68</v>
      </c>
      <c r="H14631">
        <v>733</v>
      </c>
      <c r="I14631">
        <v>473</v>
      </c>
      <c r="J14631">
        <v>2</v>
      </c>
      <c r="K14631">
        <v>1</v>
      </c>
      <c r="L14631" t="s">
        <v>28</v>
      </c>
      <c r="M14631" t="s">
        <v>1488</v>
      </c>
      <c r="N14631" t="s">
        <v>67</v>
      </c>
      <c r="O14631" t="s">
        <v>122</v>
      </c>
      <c r="P14631" t="s">
        <v>23</v>
      </c>
      <c r="Q14631" t="s">
        <v>24</v>
      </c>
    </row>
    <row r="14632" spans="1:17" x14ac:dyDescent="0.2">
      <c r="A14632" s="2">
        <v>40862</v>
      </c>
      <c r="B14632" t="s">
        <v>153</v>
      </c>
      <c r="C14632" t="s">
        <v>92</v>
      </c>
      <c r="D14632" t="s">
        <v>50</v>
      </c>
      <c r="E14632" t="s">
        <v>50</v>
      </c>
      <c r="F14632">
        <v>8</v>
      </c>
      <c r="G14632">
        <v>55</v>
      </c>
      <c r="H14632">
        <v>1043</v>
      </c>
      <c r="I14632">
        <v>574</v>
      </c>
      <c r="J14632">
        <v>1</v>
      </c>
      <c r="K14632">
        <v>3</v>
      </c>
      <c r="L14632" t="s">
        <v>28</v>
      </c>
      <c r="M14632" t="s">
        <v>1417</v>
      </c>
      <c r="N14632" t="s">
        <v>69</v>
      </c>
      <c r="O14632" t="s">
        <v>122</v>
      </c>
      <c r="P14632" t="s">
        <v>23</v>
      </c>
      <c r="Q14632" t="s">
        <v>41</v>
      </c>
    </row>
    <row r="14633" spans="1:17" x14ac:dyDescent="0.2">
      <c r="A14633" s="2">
        <v>40862</v>
      </c>
      <c r="B14633" t="s">
        <v>222</v>
      </c>
      <c r="C14633" t="s">
        <v>555</v>
      </c>
      <c r="D14633" t="s">
        <v>27</v>
      </c>
      <c r="E14633" t="s">
        <v>27</v>
      </c>
      <c r="F14633">
        <v>116</v>
      </c>
      <c r="G14633">
        <v>99</v>
      </c>
      <c r="H14633">
        <v>270</v>
      </c>
      <c r="I14633">
        <v>340</v>
      </c>
      <c r="J14633">
        <v>1</v>
      </c>
      <c r="K14633">
        <v>4</v>
      </c>
      <c r="L14633" t="s">
        <v>20</v>
      </c>
      <c r="M14633" t="s">
        <v>407</v>
      </c>
      <c r="N14633" t="s">
        <v>222</v>
      </c>
      <c r="O14633" t="s">
        <v>22</v>
      </c>
      <c r="P14633" t="s">
        <v>23</v>
      </c>
      <c r="Q14633" t="s">
        <v>41</v>
      </c>
    </row>
    <row r="14634" spans="1:17" x14ac:dyDescent="0.2">
      <c r="A14634" s="2">
        <v>40862</v>
      </c>
      <c r="B14634" t="s">
        <v>34</v>
      </c>
      <c r="C14634" t="s">
        <v>224</v>
      </c>
      <c r="D14634" t="s">
        <v>36</v>
      </c>
      <c r="E14634" t="s">
        <v>36</v>
      </c>
      <c r="F14634">
        <v>75</v>
      </c>
      <c r="G14634">
        <v>54</v>
      </c>
      <c r="H14634">
        <v>447</v>
      </c>
      <c r="I14634">
        <v>578</v>
      </c>
      <c r="J14634">
        <v>1</v>
      </c>
      <c r="K14634">
        <v>1</v>
      </c>
      <c r="L14634" t="s">
        <v>28</v>
      </c>
      <c r="M14634" t="s">
        <v>1201</v>
      </c>
      <c r="N14634" t="s">
        <v>67</v>
      </c>
      <c r="O14634" t="s">
        <v>122</v>
      </c>
      <c r="P14634" t="s">
        <v>23</v>
      </c>
      <c r="Q14634" t="s">
        <v>30</v>
      </c>
    </row>
    <row r="14635" spans="1:17" x14ac:dyDescent="0.2">
      <c r="A14635" s="2">
        <v>40862</v>
      </c>
      <c r="B14635" t="s">
        <v>263</v>
      </c>
      <c r="C14635" t="s">
        <v>481</v>
      </c>
      <c r="D14635" t="s">
        <v>27</v>
      </c>
      <c r="E14635" t="s">
        <v>27</v>
      </c>
      <c r="F14635">
        <v>107</v>
      </c>
      <c r="G14635">
        <v>90</v>
      </c>
      <c r="H14635">
        <v>307</v>
      </c>
      <c r="I14635">
        <v>381</v>
      </c>
      <c r="J14635">
        <v>2</v>
      </c>
      <c r="K14635">
        <v>1</v>
      </c>
      <c r="L14635" t="s">
        <v>20</v>
      </c>
      <c r="M14635" t="s">
        <v>599</v>
      </c>
      <c r="N14635" t="s">
        <v>263</v>
      </c>
      <c r="O14635" t="s">
        <v>22</v>
      </c>
      <c r="P14635" t="s">
        <v>23</v>
      </c>
      <c r="Q14635" t="s">
        <v>24</v>
      </c>
    </row>
    <row r="14636" spans="1:17" x14ac:dyDescent="0.2">
      <c r="A14636" s="2">
        <v>40862</v>
      </c>
      <c r="B14636" t="s">
        <v>363</v>
      </c>
      <c r="C14636" t="s">
        <v>167</v>
      </c>
      <c r="D14636" t="s">
        <v>115</v>
      </c>
      <c r="E14636" t="s">
        <v>115</v>
      </c>
      <c r="F14636">
        <v>140</v>
      </c>
      <c r="G14636">
        <v>42</v>
      </c>
      <c r="H14636">
        <v>183</v>
      </c>
      <c r="I14636">
        <v>625</v>
      </c>
      <c r="J14636">
        <v>1</v>
      </c>
      <c r="K14636">
        <v>4</v>
      </c>
      <c r="L14636" t="s">
        <v>20</v>
      </c>
      <c r="M14636" t="s">
        <v>513</v>
      </c>
      <c r="N14636" t="s">
        <v>363</v>
      </c>
      <c r="O14636" t="s">
        <v>22</v>
      </c>
      <c r="P14636" t="s">
        <v>23</v>
      </c>
      <c r="Q14636" t="s">
        <v>41</v>
      </c>
    </row>
    <row r="14637" spans="1:17" x14ac:dyDescent="0.2">
      <c r="A14637" s="2">
        <v>40862</v>
      </c>
      <c r="B14637" t="s">
        <v>98</v>
      </c>
      <c r="C14637" t="s">
        <v>81</v>
      </c>
      <c r="D14637" t="s">
        <v>50</v>
      </c>
      <c r="E14637" t="s">
        <v>50</v>
      </c>
      <c r="F14637">
        <v>25</v>
      </c>
      <c r="G14637">
        <v>59</v>
      </c>
      <c r="H14637">
        <v>812</v>
      </c>
      <c r="I14637">
        <v>541</v>
      </c>
      <c r="J14637">
        <v>1</v>
      </c>
      <c r="K14637">
        <v>1</v>
      </c>
      <c r="L14637" t="s">
        <v>291</v>
      </c>
      <c r="M14637" t="s">
        <v>99</v>
      </c>
      <c r="N14637" t="s">
        <v>98</v>
      </c>
      <c r="O14637" t="s">
        <v>22</v>
      </c>
      <c r="P14637" t="s">
        <v>23</v>
      </c>
      <c r="Q14637" t="s">
        <v>30</v>
      </c>
    </row>
    <row r="14638" spans="1:17" x14ac:dyDescent="0.2">
      <c r="A14638" s="2">
        <v>40862</v>
      </c>
      <c r="B14638" t="s">
        <v>119</v>
      </c>
      <c r="C14638" t="s">
        <v>18</v>
      </c>
      <c r="D14638" t="s">
        <v>50</v>
      </c>
      <c r="E14638" t="s">
        <v>19</v>
      </c>
      <c r="F14638">
        <v>6</v>
      </c>
      <c r="G14638">
        <v>4</v>
      </c>
      <c r="H14638">
        <v>1135</v>
      </c>
      <c r="I14638">
        <v>1229</v>
      </c>
      <c r="J14638">
        <v>0</v>
      </c>
      <c r="K14638">
        <v>1</v>
      </c>
      <c r="L14638" t="s">
        <v>28</v>
      </c>
      <c r="M14638" t="s">
        <v>156</v>
      </c>
      <c r="N14638" t="s">
        <v>119</v>
      </c>
      <c r="O14638" t="s">
        <v>22</v>
      </c>
      <c r="P14638" t="s">
        <v>23</v>
      </c>
      <c r="Q14638" t="s">
        <v>41</v>
      </c>
    </row>
    <row r="14639" spans="1:17" x14ac:dyDescent="0.2">
      <c r="A14639" s="2">
        <v>40862</v>
      </c>
      <c r="B14639" t="s">
        <v>177</v>
      </c>
      <c r="C14639" t="s">
        <v>164</v>
      </c>
      <c r="D14639" t="s">
        <v>115</v>
      </c>
      <c r="E14639" t="s">
        <v>115</v>
      </c>
      <c r="F14639">
        <v>81</v>
      </c>
      <c r="G14639">
        <v>91</v>
      </c>
      <c r="H14639">
        <v>428</v>
      </c>
      <c r="I14639">
        <v>378</v>
      </c>
      <c r="J14639">
        <v>1</v>
      </c>
      <c r="K14639">
        <v>3</v>
      </c>
      <c r="L14639" t="s">
        <v>20</v>
      </c>
      <c r="M14639" t="s">
        <v>640</v>
      </c>
      <c r="N14639" t="s">
        <v>177</v>
      </c>
      <c r="O14639" t="s">
        <v>22</v>
      </c>
      <c r="P14639" t="s">
        <v>23</v>
      </c>
      <c r="Q14639" t="s">
        <v>41</v>
      </c>
    </row>
    <row r="14640" spans="1:17" x14ac:dyDescent="0.2">
      <c r="A14640" s="2">
        <v>40862</v>
      </c>
      <c r="B14640" t="s">
        <v>207</v>
      </c>
      <c r="C14640" t="s">
        <v>419</v>
      </c>
      <c r="D14640" t="s">
        <v>36</v>
      </c>
      <c r="E14640" t="s">
        <v>36</v>
      </c>
      <c r="F14640">
        <v>136</v>
      </c>
      <c r="G14640">
        <v>178</v>
      </c>
      <c r="H14640">
        <v>205</v>
      </c>
      <c r="I14640">
        <v>81</v>
      </c>
      <c r="J14640">
        <v>4</v>
      </c>
      <c r="K14640">
        <v>0</v>
      </c>
      <c r="L14640" t="s">
        <v>20</v>
      </c>
      <c r="M14640" t="s">
        <v>209</v>
      </c>
      <c r="N14640" t="s">
        <v>207</v>
      </c>
      <c r="O14640" t="s">
        <v>22</v>
      </c>
      <c r="P14640" t="s">
        <v>23</v>
      </c>
      <c r="Q14640" t="s">
        <v>24</v>
      </c>
    </row>
    <row r="14641" spans="1:17" x14ac:dyDescent="0.2">
      <c r="A14641" s="2">
        <v>40862</v>
      </c>
      <c r="B14641" t="s">
        <v>163</v>
      </c>
      <c r="C14641" t="s">
        <v>143</v>
      </c>
      <c r="D14641" t="s">
        <v>115</v>
      </c>
      <c r="E14641" t="s">
        <v>115</v>
      </c>
      <c r="F14641">
        <v>124</v>
      </c>
      <c r="G14641">
        <v>17</v>
      </c>
      <c r="H14641">
        <v>254</v>
      </c>
      <c r="I14641">
        <v>924</v>
      </c>
      <c r="J14641">
        <v>1</v>
      </c>
      <c r="K14641">
        <v>0</v>
      </c>
      <c r="L14641" t="s">
        <v>20</v>
      </c>
      <c r="M14641" t="s">
        <v>1074</v>
      </c>
      <c r="N14641" t="s">
        <v>163</v>
      </c>
      <c r="O14641" t="s">
        <v>22</v>
      </c>
      <c r="P14641" t="s">
        <v>23</v>
      </c>
      <c r="Q14641" t="s">
        <v>24</v>
      </c>
    </row>
    <row r="14642" spans="1:17" x14ac:dyDescent="0.2">
      <c r="A14642" s="2">
        <v>40862</v>
      </c>
      <c r="B14642" t="s">
        <v>301</v>
      </c>
      <c r="C14642" t="s">
        <v>176</v>
      </c>
      <c r="D14642" t="s">
        <v>115</v>
      </c>
      <c r="E14642" t="s">
        <v>115</v>
      </c>
      <c r="F14642">
        <v>96</v>
      </c>
      <c r="G14642">
        <v>113</v>
      </c>
      <c r="H14642">
        <v>350</v>
      </c>
      <c r="I14642">
        <v>276</v>
      </c>
      <c r="J14642">
        <v>2</v>
      </c>
      <c r="K14642">
        <v>1</v>
      </c>
      <c r="L14642" t="s">
        <v>20</v>
      </c>
      <c r="M14642" t="s">
        <v>302</v>
      </c>
      <c r="N14642" t="s">
        <v>301</v>
      </c>
      <c r="O14642" t="s">
        <v>22</v>
      </c>
      <c r="P14642" t="s">
        <v>23</v>
      </c>
      <c r="Q14642" t="s">
        <v>24</v>
      </c>
    </row>
    <row r="14643" spans="1:17" x14ac:dyDescent="0.2">
      <c r="A14643" s="2">
        <v>40862</v>
      </c>
      <c r="B14643" t="s">
        <v>464</v>
      </c>
      <c r="C14643" t="s">
        <v>133</v>
      </c>
      <c r="D14643" t="s">
        <v>115</v>
      </c>
      <c r="E14643" t="s">
        <v>115</v>
      </c>
      <c r="F14643">
        <v>146</v>
      </c>
      <c r="G14643">
        <v>29</v>
      </c>
      <c r="H14643">
        <v>170</v>
      </c>
      <c r="I14643">
        <v>774</v>
      </c>
      <c r="J14643">
        <v>2</v>
      </c>
      <c r="K14643">
        <v>1</v>
      </c>
      <c r="L14643" t="s">
        <v>20</v>
      </c>
      <c r="M14643" t="s">
        <v>465</v>
      </c>
      <c r="N14643" t="s">
        <v>464</v>
      </c>
      <c r="O14643" t="s">
        <v>22</v>
      </c>
      <c r="P14643" t="s">
        <v>23</v>
      </c>
      <c r="Q14643" t="s">
        <v>24</v>
      </c>
    </row>
    <row r="14644" spans="1:17" x14ac:dyDescent="0.2">
      <c r="A14644" s="2">
        <v>40862</v>
      </c>
      <c r="B14644" t="s">
        <v>97</v>
      </c>
      <c r="C14644" t="s">
        <v>53</v>
      </c>
      <c r="D14644" t="s">
        <v>50</v>
      </c>
      <c r="E14644" t="s">
        <v>50</v>
      </c>
      <c r="F14644">
        <v>118</v>
      </c>
      <c r="G14644">
        <v>18</v>
      </c>
      <c r="H14644">
        <v>262</v>
      </c>
      <c r="I14644">
        <v>920</v>
      </c>
      <c r="J14644">
        <v>0</v>
      </c>
      <c r="K14644">
        <v>1</v>
      </c>
      <c r="L14644" t="s">
        <v>28</v>
      </c>
      <c r="M14644" t="s">
        <v>97</v>
      </c>
      <c r="N14644" t="s">
        <v>97</v>
      </c>
      <c r="O14644" t="s">
        <v>22</v>
      </c>
      <c r="P14644" t="s">
        <v>23</v>
      </c>
      <c r="Q14644" t="s">
        <v>41</v>
      </c>
    </row>
    <row r="14645" spans="1:17" x14ac:dyDescent="0.2">
      <c r="A14645" s="2">
        <v>40862</v>
      </c>
      <c r="B14645" t="s">
        <v>328</v>
      </c>
      <c r="C14645" t="s">
        <v>85</v>
      </c>
      <c r="D14645" t="s">
        <v>50</v>
      </c>
      <c r="E14645" t="s">
        <v>50</v>
      </c>
      <c r="F14645">
        <v>93</v>
      </c>
      <c r="G14645">
        <v>71</v>
      </c>
      <c r="H14645">
        <v>360</v>
      </c>
      <c r="I14645">
        <v>461</v>
      </c>
      <c r="J14645">
        <v>0</v>
      </c>
      <c r="K14645">
        <v>0</v>
      </c>
      <c r="L14645" t="s">
        <v>28</v>
      </c>
      <c r="M14645" t="s">
        <v>591</v>
      </c>
      <c r="N14645" t="s">
        <v>328</v>
      </c>
      <c r="O14645" t="s">
        <v>22</v>
      </c>
      <c r="P14645" t="s">
        <v>23</v>
      </c>
      <c r="Q14645" t="s">
        <v>30</v>
      </c>
    </row>
    <row r="14646" spans="1:17" x14ac:dyDescent="0.2">
      <c r="A14646" s="2">
        <v>40862</v>
      </c>
      <c r="B14646" t="s">
        <v>378</v>
      </c>
      <c r="C14646" t="s">
        <v>802</v>
      </c>
      <c r="D14646" t="s">
        <v>36</v>
      </c>
      <c r="E14646" t="s">
        <v>36</v>
      </c>
      <c r="F14646">
        <v>165</v>
      </c>
      <c r="G14646">
        <v>155</v>
      </c>
      <c r="H14646">
        <v>110</v>
      </c>
      <c r="I14646">
        <v>139</v>
      </c>
      <c r="J14646">
        <v>2</v>
      </c>
      <c r="K14646">
        <v>1</v>
      </c>
      <c r="L14646" t="s">
        <v>20</v>
      </c>
      <c r="M14646" t="s">
        <v>379</v>
      </c>
      <c r="N14646" t="s">
        <v>378</v>
      </c>
      <c r="O14646" t="s">
        <v>22</v>
      </c>
      <c r="P14646" t="s">
        <v>23</v>
      </c>
      <c r="Q14646" t="s">
        <v>24</v>
      </c>
    </row>
    <row r="14647" spans="1:17" x14ac:dyDescent="0.2">
      <c r="A14647" s="2">
        <v>40862</v>
      </c>
      <c r="B14647" t="s">
        <v>1279</v>
      </c>
      <c r="C14647" t="s">
        <v>293</v>
      </c>
      <c r="D14647" t="s">
        <v>50</v>
      </c>
      <c r="E14647" t="s">
        <v>50</v>
      </c>
      <c r="F14647">
        <v>39</v>
      </c>
      <c r="G14647">
        <v>47</v>
      </c>
      <c r="H14647">
        <v>654</v>
      </c>
      <c r="I14647">
        <v>599</v>
      </c>
      <c r="J14647">
        <v>0</v>
      </c>
      <c r="K14647">
        <v>1</v>
      </c>
      <c r="L14647" t="s">
        <v>291</v>
      </c>
      <c r="M14647" t="s">
        <v>1280</v>
      </c>
      <c r="N14647" t="s">
        <v>1279</v>
      </c>
      <c r="O14647" t="s">
        <v>22</v>
      </c>
      <c r="P14647" t="s">
        <v>23</v>
      </c>
      <c r="Q14647" t="s">
        <v>41</v>
      </c>
    </row>
    <row r="14648" spans="1:17" x14ac:dyDescent="0.2">
      <c r="A14648" s="2">
        <v>40862</v>
      </c>
      <c r="B14648" t="s">
        <v>296</v>
      </c>
      <c r="C14648" t="s">
        <v>1284</v>
      </c>
      <c r="D14648" t="s">
        <v>36</v>
      </c>
      <c r="E14648" t="s">
        <v>36</v>
      </c>
      <c r="F14648">
        <v>110</v>
      </c>
      <c r="G14648">
        <v>183</v>
      </c>
      <c r="H14648">
        <v>280</v>
      </c>
      <c r="I14648">
        <v>72</v>
      </c>
      <c r="J14648">
        <v>4</v>
      </c>
      <c r="K14648">
        <v>1</v>
      </c>
      <c r="L14648" t="s">
        <v>20</v>
      </c>
      <c r="M14648" t="s">
        <v>399</v>
      </c>
      <c r="N14648" t="s">
        <v>296</v>
      </c>
      <c r="O14648" t="s">
        <v>22</v>
      </c>
      <c r="P14648" t="s">
        <v>23</v>
      </c>
      <c r="Q14648" t="s">
        <v>24</v>
      </c>
    </row>
    <row r="14649" spans="1:17" x14ac:dyDescent="0.2">
      <c r="A14649" s="2">
        <v>40862</v>
      </c>
      <c r="B14649" t="s">
        <v>352</v>
      </c>
      <c r="C14649" t="s">
        <v>800</v>
      </c>
      <c r="D14649" t="s">
        <v>36</v>
      </c>
      <c r="E14649" t="s">
        <v>36</v>
      </c>
      <c r="F14649">
        <v>127</v>
      </c>
      <c r="G14649">
        <v>195</v>
      </c>
      <c r="H14649">
        <v>248</v>
      </c>
      <c r="I14649">
        <v>11</v>
      </c>
      <c r="J14649">
        <v>4</v>
      </c>
      <c r="K14649">
        <v>0</v>
      </c>
      <c r="L14649" t="s">
        <v>20</v>
      </c>
      <c r="M14649" t="s">
        <v>371</v>
      </c>
      <c r="N14649" t="s">
        <v>352</v>
      </c>
      <c r="O14649" t="s">
        <v>22</v>
      </c>
      <c r="P14649" t="s">
        <v>23</v>
      </c>
      <c r="Q14649" t="s">
        <v>24</v>
      </c>
    </row>
    <row r="14650" spans="1:17" x14ac:dyDescent="0.2">
      <c r="A14650" s="2">
        <v>40862</v>
      </c>
      <c r="B14650" t="s">
        <v>237</v>
      </c>
      <c r="C14650" t="s">
        <v>351</v>
      </c>
      <c r="D14650" t="s">
        <v>36</v>
      </c>
      <c r="E14650" t="s">
        <v>36</v>
      </c>
      <c r="F14650">
        <v>95</v>
      </c>
      <c r="G14650">
        <v>89</v>
      </c>
      <c r="H14650">
        <v>351</v>
      </c>
      <c r="I14650">
        <v>385</v>
      </c>
      <c r="J14650">
        <v>1</v>
      </c>
      <c r="K14650">
        <v>1</v>
      </c>
      <c r="L14650" t="s">
        <v>28</v>
      </c>
      <c r="M14650" t="s">
        <v>366</v>
      </c>
      <c r="N14650" t="s">
        <v>237</v>
      </c>
      <c r="O14650" t="s">
        <v>22</v>
      </c>
      <c r="P14650" t="s">
        <v>23</v>
      </c>
      <c r="Q14650" t="s">
        <v>30</v>
      </c>
    </row>
    <row r="14651" spans="1:17" x14ac:dyDescent="0.2">
      <c r="A14651" s="2">
        <v>40862</v>
      </c>
      <c r="B14651" t="s">
        <v>135</v>
      </c>
      <c r="C14651" t="s">
        <v>138</v>
      </c>
      <c r="D14651" t="s">
        <v>36</v>
      </c>
      <c r="E14651" t="s">
        <v>36</v>
      </c>
      <c r="F14651">
        <v>44</v>
      </c>
      <c r="G14651">
        <v>80</v>
      </c>
      <c r="H14651">
        <v>624</v>
      </c>
      <c r="I14651">
        <v>432</v>
      </c>
      <c r="J14651">
        <v>2</v>
      </c>
      <c r="K14651">
        <v>0</v>
      </c>
      <c r="L14651" t="s">
        <v>28</v>
      </c>
      <c r="M14651" t="s">
        <v>1507</v>
      </c>
      <c r="N14651" t="s">
        <v>135</v>
      </c>
      <c r="O14651" t="s">
        <v>22</v>
      </c>
      <c r="P14651" t="s">
        <v>23</v>
      </c>
      <c r="Q14651" t="s">
        <v>24</v>
      </c>
    </row>
    <row r="14652" spans="1:17" x14ac:dyDescent="0.2">
      <c r="A14652" s="2">
        <v>40862</v>
      </c>
      <c r="B14652" t="s">
        <v>531</v>
      </c>
      <c r="C14652" t="s">
        <v>549</v>
      </c>
      <c r="D14652" t="s">
        <v>27</v>
      </c>
      <c r="E14652" t="s">
        <v>27</v>
      </c>
      <c r="F14652">
        <v>53</v>
      </c>
      <c r="G14652">
        <v>152</v>
      </c>
      <c r="H14652">
        <v>578</v>
      </c>
      <c r="I14652">
        <v>150</v>
      </c>
      <c r="J14652">
        <v>3</v>
      </c>
      <c r="K14652">
        <v>0</v>
      </c>
      <c r="L14652" t="s">
        <v>20</v>
      </c>
      <c r="M14652" t="s">
        <v>534</v>
      </c>
      <c r="N14652" t="s">
        <v>531</v>
      </c>
      <c r="O14652" t="s">
        <v>22</v>
      </c>
      <c r="P14652" t="s">
        <v>23</v>
      </c>
      <c r="Q14652" t="s">
        <v>24</v>
      </c>
    </row>
    <row r="14653" spans="1:17" x14ac:dyDescent="0.2">
      <c r="A14653" s="2">
        <v>40862</v>
      </c>
      <c r="B14653" t="s">
        <v>90</v>
      </c>
      <c r="C14653" t="s">
        <v>94</v>
      </c>
      <c r="D14653" t="s">
        <v>50</v>
      </c>
      <c r="E14653" t="s">
        <v>50</v>
      </c>
      <c r="F14653">
        <v>64</v>
      </c>
      <c r="G14653">
        <v>36</v>
      </c>
      <c r="H14653">
        <v>516</v>
      </c>
      <c r="I14653">
        <v>700</v>
      </c>
      <c r="J14653">
        <v>2</v>
      </c>
      <c r="K14653">
        <v>1</v>
      </c>
      <c r="L14653" t="s">
        <v>28</v>
      </c>
      <c r="M14653" t="s">
        <v>158</v>
      </c>
      <c r="N14653" t="s">
        <v>90</v>
      </c>
      <c r="O14653" t="s">
        <v>22</v>
      </c>
      <c r="P14653" t="s">
        <v>23</v>
      </c>
      <c r="Q14653" t="s">
        <v>24</v>
      </c>
    </row>
    <row r="14654" spans="1:17" x14ac:dyDescent="0.2">
      <c r="A14654" s="2">
        <v>40862</v>
      </c>
      <c r="B14654" t="s">
        <v>82</v>
      </c>
      <c r="C14654" t="s">
        <v>646</v>
      </c>
      <c r="D14654" t="s">
        <v>50</v>
      </c>
      <c r="E14654" t="s">
        <v>50</v>
      </c>
      <c r="F14654">
        <v>8</v>
      </c>
      <c r="G14654">
        <v>21</v>
      </c>
      <c r="H14654">
        <v>1043</v>
      </c>
      <c r="I14654">
        <v>863</v>
      </c>
      <c r="J14654">
        <v>6</v>
      </c>
      <c r="K14654">
        <v>2</v>
      </c>
      <c r="L14654" t="s">
        <v>291</v>
      </c>
      <c r="M14654" t="s">
        <v>187</v>
      </c>
      <c r="N14654" t="s">
        <v>82</v>
      </c>
      <c r="O14654" t="s">
        <v>22</v>
      </c>
      <c r="P14654" t="s">
        <v>23</v>
      </c>
      <c r="Q14654" t="s">
        <v>24</v>
      </c>
    </row>
    <row r="14655" spans="1:17" x14ac:dyDescent="0.2">
      <c r="A14655" s="2">
        <v>40862</v>
      </c>
      <c r="B14655" t="s">
        <v>166</v>
      </c>
      <c r="C14655" t="s">
        <v>402</v>
      </c>
      <c r="D14655" t="s">
        <v>115</v>
      </c>
      <c r="E14655" t="s">
        <v>115</v>
      </c>
      <c r="F14655">
        <v>92</v>
      </c>
      <c r="G14655">
        <v>101</v>
      </c>
      <c r="H14655">
        <v>371</v>
      </c>
      <c r="I14655">
        <v>324</v>
      </c>
      <c r="J14655">
        <v>0</v>
      </c>
      <c r="K14655">
        <v>0</v>
      </c>
      <c r="L14655" t="s">
        <v>20</v>
      </c>
      <c r="M14655" t="s">
        <v>165</v>
      </c>
      <c r="N14655" t="s">
        <v>166</v>
      </c>
      <c r="O14655" t="s">
        <v>22</v>
      </c>
      <c r="P14655" t="s">
        <v>23</v>
      </c>
      <c r="Q14655" t="s">
        <v>30</v>
      </c>
    </row>
    <row r="14656" spans="1:17" x14ac:dyDescent="0.2">
      <c r="A14656" s="2">
        <v>40862</v>
      </c>
      <c r="B14656" t="s">
        <v>617</v>
      </c>
      <c r="C14656" t="s">
        <v>828</v>
      </c>
      <c r="D14656" t="s">
        <v>36</v>
      </c>
      <c r="E14656" t="s">
        <v>36</v>
      </c>
      <c r="F14656">
        <v>112</v>
      </c>
      <c r="G14656">
        <v>190</v>
      </c>
      <c r="H14656">
        <v>276</v>
      </c>
      <c r="I14656">
        <v>27</v>
      </c>
      <c r="J14656">
        <v>3</v>
      </c>
      <c r="K14656">
        <v>1</v>
      </c>
      <c r="L14656" t="s">
        <v>20</v>
      </c>
      <c r="M14656" t="s">
        <v>618</v>
      </c>
      <c r="N14656" t="s">
        <v>617</v>
      </c>
      <c r="O14656" t="s">
        <v>22</v>
      </c>
      <c r="P14656" t="s">
        <v>23</v>
      </c>
      <c r="Q14656" t="s">
        <v>24</v>
      </c>
    </row>
    <row r="14657" spans="1:17" x14ac:dyDescent="0.2">
      <c r="A14657" s="2">
        <v>40862</v>
      </c>
      <c r="B14657" t="s">
        <v>113</v>
      </c>
      <c r="C14657" t="s">
        <v>239</v>
      </c>
      <c r="D14657" t="s">
        <v>115</v>
      </c>
      <c r="E14657" t="s">
        <v>115</v>
      </c>
      <c r="F14657">
        <v>98</v>
      </c>
      <c r="G14657">
        <v>103</v>
      </c>
      <c r="H14657">
        <v>340</v>
      </c>
      <c r="I14657">
        <v>316</v>
      </c>
      <c r="J14657">
        <v>0</v>
      </c>
      <c r="K14657">
        <v>0</v>
      </c>
      <c r="L14657" t="s">
        <v>20</v>
      </c>
      <c r="M14657" t="s">
        <v>231</v>
      </c>
      <c r="N14657" t="s">
        <v>113</v>
      </c>
      <c r="O14657" t="s">
        <v>22</v>
      </c>
      <c r="P14657" t="s">
        <v>23</v>
      </c>
      <c r="Q14657" t="s">
        <v>30</v>
      </c>
    </row>
    <row r="14658" spans="1:17" x14ac:dyDescent="0.2">
      <c r="A14658" s="2">
        <v>40862</v>
      </c>
      <c r="B14658" t="s">
        <v>443</v>
      </c>
      <c r="C14658" t="s">
        <v>182</v>
      </c>
      <c r="D14658" t="s">
        <v>115</v>
      </c>
      <c r="E14658" t="s">
        <v>115</v>
      </c>
      <c r="F14658">
        <v>139</v>
      </c>
      <c r="G14658">
        <v>70</v>
      </c>
      <c r="H14658">
        <v>184</v>
      </c>
      <c r="I14658">
        <v>463</v>
      </c>
      <c r="J14658">
        <v>0</v>
      </c>
      <c r="K14658">
        <v>4</v>
      </c>
      <c r="L14658" t="s">
        <v>20</v>
      </c>
      <c r="M14658" t="s">
        <v>443</v>
      </c>
      <c r="N14658" t="s">
        <v>443</v>
      </c>
      <c r="O14658" t="s">
        <v>22</v>
      </c>
      <c r="P14658" t="s">
        <v>23</v>
      </c>
      <c r="Q14658" t="s">
        <v>41</v>
      </c>
    </row>
    <row r="14659" spans="1:17" x14ac:dyDescent="0.2">
      <c r="A14659" s="2">
        <v>40862</v>
      </c>
      <c r="B14659" t="s">
        <v>249</v>
      </c>
      <c r="C14659" t="s">
        <v>77</v>
      </c>
      <c r="D14659" t="s">
        <v>50</v>
      </c>
      <c r="E14659" t="s">
        <v>27</v>
      </c>
      <c r="F14659">
        <v>27</v>
      </c>
      <c r="G14659">
        <v>34</v>
      </c>
      <c r="H14659">
        <v>787</v>
      </c>
      <c r="I14659">
        <v>719</v>
      </c>
      <c r="J14659">
        <v>2</v>
      </c>
      <c r="K14659">
        <v>3</v>
      </c>
      <c r="L14659" t="s">
        <v>28</v>
      </c>
      <c r="M14659" t="s">
        <v>529</v>
      </c>
      <c r="N14659" t="s">
        <v>249</v>
      </c>
      <c r="O14659" t="s">
        <v>22</v>
      </c>
      <c r="P14659" t="s">
        <v>23</v>
      </c>
      <c r="Q14659" t="s">
        <v>41</v>
      </c>
    </row>
    <row r="14660" spans="1:17" x14ac:dyDescent="0.2">
      <c r="A14660" s="2">
        <v>40862</v>
      </c>
      <c r="B14660" t="s">
        <v>211</v>
      </c>
      <c r="C14660" t="s">
        <v>756</v>
      </c>
      <c r="D14660" t="s">
        <v>36</v>
      </c>
      <c r="E14660" t="s">
        <v>36</v>
      </c>
      <c r="F14660">
        <v>131</v>
      </c>
      <c r="G14660">
        <v>152</v>
      </c>
      <c r="H14660">
        <v>231</v>
      </c>
      <c r="I14660">
        <v>151</v>
      </c>
      <c r="J14660">
        <v>0</v>
      </c>
      <c r="K14660">
        <v>1</v>
      </c>
      <c r="L14660" t="s">
        <v>20</v>
      </c>
      <c r="M14660" t="s">
        <v>373</v>
      </c>
      <c r="N14660" t="s">
        <v>211</v>
      </c>
      <c r="O14660" t="s">
        <v>22</v>
      </c>
      <c r="P14660" t="s">
        <v>23</v>
      </c>
      <c r="Q14660" t="s">
        <v>41</v>
      </c>
    </row>
    <row r="14661" spans="1:17" x14ac:dyDescent="0.2">
      <c r="A14661" s="2">
        <v>40862</v>
      </c>
      <c r="B14661" t="s">
        <v>114</v>
      </c>
      <c r="C14661" t="s">
        <v>55</v>
      </c>
      <c r="D14661" t="s">
        <v>115</v>
      </c>
      <c r="E14661" t="s">
        <v>57</v>
      </c>
      <c r="F14661">
        <v>114</v>
      </c>
      <c r="G14661">
        <v>20</v>
      </c>
      <c r="H14661">
        <v>274</v>
      </c>
      <c r="I14661">
        <v>867</v>
      </c>
      <c r="J14661">
        <v>0</v>
      </c>
      <c r="K14661">
        <v>1</v>
      </c>
      <c r="L14661" t="s">
        <v>20</v>
      </c>
      <c r="M14661" t="s">
        <v>226</v>
      </c>
      <c r="N14661" t="s">
        <v>114</v>
      </c>
      <c r="O14661" t="s">
        <v>22</v>
      </c>
      <c r="P14661" t="s">
        <v>23</v>
      </c>
      <c r="Q14661" t="s">
        <v>41</v>
      </c>
    </row>
    <row r="14662" spans="1:17" x14ac:dyDescent="0.2">
      <c r="A14662" s="2">
        <v>40862</v>
      </c>
      <c r="B14662" t="s">
        <v>365</v>
      </c>
      <c r="C14662" t="s">
        <v>202</v>
      </c>
      <c r="D14662" t="s">
        <v>36</v>
      </c>
      <c r="E14662" t="s">
        <v>36</v>
      </c>
      <c r="F14662">
        <v>94</v>
      </c>
      <c r="G14662">
        <v>167</v>
      </c>
      <c r="H14662">
        <v>359</v>
      </c>
      <c r="I14662">
        <v>106</v>
      </c>
      <c r="J14662">
        <v>1</v>
      </c>
      <c r="K14662">
        <v>0</v>
      </c>
      <c r="L14662" t="s">
        <v>20</v>
      </c>
      <c r="M14662" t="s">
        <v>400</v>
      </c>
      <c r="N14662" t="s">
        <v>365</v>
      </c>
      <c r="O14662" t="s">
        <v>22</v>
      </c>
      <c r="P14662" t="s">
        <v>23</v>
      </c>
      <c r="Q14662" t="s">
        <v>24</v>
      </c>
    </row>
    <row r="14663" spans="1:17" x14ac:dyDescent="0.2">
      <c r="A14663" s="2">
        <v>40862</v>
      </c>
      <c r="B14663" t="s">
        <v>282</v>
      </c>
      <c r="C14663" t="s">
        <v>233</v>
      </c>
      <c r="D14663" t="s">
        <v>19</v>
      </c>
      <c r="E14663" t="s">
        <v>19</v>
      </c>
      <c r="F14663">
        <v>79</v>
      </c>
      <c r="G14663">
        <v>97</v>
      </c>
      <c r="H14663">
        <v>432</v>
      </c>
      <c r="I14663">
        <v>346</v>
      </c>
      <c r="J14663">
        <v>2</v>
      </c>
      <c r="K14663">
        <v>0</v>
      </c>
      <c r="L14663" t="s">
        <v>20</v>
      </c>
      <c r="M14663" t="s">
        <v>285</v>
      </c>
      <c r="N14663" t="s">
        <v>282</v>
      </c>
      <c r="O14663" t="s">
        <v>22</v>
      </c>
      <c r="P14663" t="s">
        <v>23</v>
      </c>
      <c r="Q14663" t="s">
        <v>24</v>
      </c>
    </row>
    <row r="14664" spans="1:17" x14ac:dyDescent="0.2">
      <c r="A14664" s="2">
        <v>40862</v>
      </c>
      <c r="B14664" t="s">
        <v>168</v>
      </c>
      <c r="C14664" t="s">
        <v>69</v>
      </c>
      <c r="D14664" t="s">
        <v>50</v>
      </c>
      <c r="E14664" t="s">
        <v>50</v>
      </c>
      <c r="F14664">
        <v>58</v>
      </c>
      <c r="G14664">
        <v>72</v>
      </c>
      <c r="H14664">
        <v>550</v>
      </c>
      <c r="I14664">
        <v>457</v>
      </c>
      <c r="J14664">
        <v>2</v>
      </c>
      <c r="K14664">
        <v>1</v>
      </c>
      <c r="L14664" t="s">
        <v>28</v>
      </c>
      <c r="M14664" t="s">
        <v>1008</v>
      </c>
      <c r="N14664" t="s">
        <v>168</v>
      </c>
      <c r="O14664" t="s">
        <v>22</v>
      </c>
      <c r="P14664" t="s">
        <v>23</v>
      </c>
      <c r="Q14664" t="s">
        <v>24</v>
      </c>
    </row>
    <row r="14665" spans="1:17" x14ac:dyDescent="0.2">
      <c r="A14665" s="2">
        <v>40862</v>
      </c>
      <c r="B14665" t="s">
        <v>449</v>
      </c>
      <c r="C14665" t="s">
        <v>602</v>
      </c>
      <c r="D14665" t="s">
        <v>115</v>
      </c>
      <c r="E14665" t="s">
        <v>115</v>
      </c>
      <c r="F14665">
        <v>73</v>
      </c>
      <c r="G14665">
        <v>130</v>
      </c>
      <c r="H14665">
        <v>451</v>
      </c>
      <c r="I14665">
        <v>232</v>
      </c>
      <c r="J14665">
        <v>3</v>
      </c>
      <c r="K14665">
        <v>0</v>
      </c>
      <c r="L14665" t="s">
        <v>20</v>
      </c>
      <c r="M14665" t="s">
        <v>530</v>
      </c>
      <c r="N14665" t="s">
        <v>449</v>
      </c>
      <c r="O14665" t="s">
        <v>22</v>
      </c>
      <c r="P14665" t="s">
        <v>23</v>
      </c>
      <c r="Q14665" t="s">
        <v>24</v>
      </c>
    </row>
    <row r="14666" spans="1:17" x14ac:dyDescent="0.2">
      <c r="A14666" s="2">
        <v>40862</v>
      </c>
      <c r="B14666" t="s">
        <v>32</v>
      </c>
      <c r="C14666" t="s">
        <v>17</v>
      </c>
      <c r="D14666" t="s">
        <v>19</v>
      </c>
      <c r="E14666" t="s">
        <v>19</v>
      </c>
      <c r="F14666">
        <v>40</v>
      </c>
      <c r="G14666">
        <v>115</v>
      </c>
      <c r="H14666">
        <v>632</v>
      </c>
      <c r="I14666">
        <v>272</v>
      </c>
      <c r="J14666">
        <v>1</v>
      </c>
      <c r="K14666">
        <v>0</v>
      </c>
      <c r="L14666" t="s">
        <v>20</v>
      </c>
      <c r="M14666" t="s">
        <v>664</v>
      </c>
      <c r="N14666" t="s">
        <v>32</v>
      </c>
      <c r="O14666" t="s">
        <v>22</v>
      </c>
      <c r="P14666" t="s">
        <v>23</v>
      </c>
      <c r="Q14666" t="s">
        <v>24</v>
      </c>
    </row>
    <row r="14667" spans="1:17" x14ac:dyDescent="0.2">
      <c r="A14667" s="2">
        <v>40862</v>
      </c>
      <c r="B14667" t="s">
        <v>45</v>
      </c>
      <c r="C14667" t="s">
        <v>149</v>
      </c>
      <c r="D14667" t="s">
        <v>36</v>
      </c>
      <c r="E14667" t="s">
        <v>36</v>
      </c>
      <c r="F14667">
        <v>74</v>
      </c>
      <c r="G14667">
        <v>49</v>
      </c>
      <c r="H14667">
        <v>448</v>
      </c>
      <c r="I14667">
        <v>595</v>
      </c>
      <c r="J14667">
        <v>2</v>
      </c>
      <c r="K14667">
        <v>1</v>
      </c>
      <c r="L14667" t="s">
        <v>28</v>
      </c>
      <c r="M14667" t="s">
        <v>47</v>
      </c>
      <c r="N14667" t="s">
        <v>45</v>
      </c>
      <c r="O14667" t="s">
        <v>22</v>
      </c>
      <c r="P14667" t="s">
        <v>23</v>
      </c>
      <c r="Q14667" t="s">
        <v>24</v>
      </c>
    </row>
    <row r="14668" spans="1:17" x14ac:dyDescent="0.2">
      <c r="A14668" s="2">
        <v>40863</v>
      </c>
      <c r="B14668" t="s">
        <v>374</v>
      </c>
      <c r="C14668" t="s">
        <v>556</v>
      </c>
      <c r="D14668" t="s">
        <v>36</v>
      </c>
      <c r="E14668" t="s">
        <v>36</v>
      </c>
      <c r="F14668">
        <v>135</v>
      </c>
      <c r="G14668">
        <v>192</v>
      </c>
      <c r="H14668">
        <v>212</v>
      </c>
      <c r="I14668">
        <v>23</v>
      </c>
      <c r="J14668">
        <v>5</v>
      </c>
      <c r="K14668">
        <v>0</v>
      </c>
      <c r="L14668" t="s">
        <v>20</v>
      </c>
      <c r="M14668" t="s">
        <v>375</v>
      </c>
      <c r="N14668" t="s">
        <v>374</v>
      </c>
      <c r="O14668" t="s">
        <v>22</v>
      </c>
      <c r="P14668" t="s">
        <v>23</v>
      </c>
      <c r="Q14668" t="s">
        <v>24</v>
      </c>
    </row>
    <row r="14669" spans="1:17" x14ac:dyDescent="0.2">
      <c r="A14669" s="2">
        <v>40863</v>
      </c>
      <c r="B14669" t="s">
        <v>388</v>
      </c>
      <c r="C14669" t="s">
        <v>391</v>
      </c>
      <c r="D14669" t="s">
        <v>115</v>
      </c>
      <c r="E14669" t="s">
        <v>115</v>
      </c>
      <c r="F14669">
        <v>160</v>
      </c>
      <c r="G14669">
        <v>151</v>
      </c>
      <c r="H14669">
        <v>115</v>
      </c>
      <c r="I14669">
        <v>155</v>
      </c>
      <c r="J14669">
        <v>3</v>
      </c>
      <c r="K14669">
        <v>2</v>
      </c>
      <c r="L14669" t="s">
        <v>28</v>
      </c>
      <c r="M14669" t="s">
        <v>451</v>
      </c>
      <c r="N14669" t="s">
        <v>388</v>
      </c>
      <c r="O14669" t="s">
        <v>22</v>
      </c>
      <c r="P14669" t="s">
        <v>23</v>
      </c>
      <c r="Q14669" t="s">
        <v>24</v>
      </c>
    </row>
    <row r="14670" spans="1:17" x14ac:dyDescent="0.2">
      <c r="A14670" s="2">
        <v>40869</v>
      </c>
      <c r="B14670" t="s">
        <v>933</v>
      </c>
      <c r="C14670" t="s">
        <v>694</v>
      </c>
      <c r="D14670" t="s">
        <v>57</v>
      </c>
      <c r="E14670" t="s">
        <v>36</v>
      </c>
      <c r="F14670">
        <v>203</v>
      </c>
      <c r="G14670">
        <v>201</v>
      </c>
      <c r="H14670">
        <v>0</v>
      </c>
      <c r="I14670">
        <v>2</v>
      </c>
      <c r="J14670">
        <v>2</v>
      </c>
      <c r="K14670">
        <v>1</v>
      </c>
      <c r="L14670" t="s">
        <v>356</v>
      </c>
      <c r="M14670" t="s">
        <v>1028</v>
      </c>
      <c r="N14670" t="s">
        <v>813</v>
      </c>
      <c r="O14670" t="s">
        <v>122</v>
      </c>
      <c r="P14670" t="s">
        <v>23</v>
      </c>
      <c r="Q14670" t="s">
        <v>24</v>
      </c>
    </row>
    <row r="14671" spans="1:17" x14ac:dyDescent="0.2">
      <c r="A14671" s="2">
        <v>40869</v>
      </c>
      <c r="B14671" t="s">
        <v>629</v>
      </c>
      <c r="C14671" t="s">
        <v>419</v>
      </c>
      <c r="D14671" t="s">
        <v>36</v>
      </c>
      <c r="E14671" t="s">
        <v>36</v>
      </c>
      <c r="F14671">
        <v>162</v>
      </c>
      <c r="G14671">
        <v>178</v>
      </c>
      <c r="H14671">
        <v>113</v>
      </c>
      <c r="I14671">
        <v>81</v>
      </c>
      <c r="J14671">
        <v>3</v>
      </c>
      <c r="K14671">
        <v>0</v>
      </c>
      <c r="L14671" t="s">
        <v>28</v>
      </c>
      <c r="M14671" t="s">
        <v>925</v>
      </c>
      <c r="N14671" t="s">
        <v>629</v>
      </c>
      <c r="O14671" t="s">
        <v>22</v>
      </c>
      <c r="P14671" t="s">
        <v>23</v>
      </c>
      <c r="Q14671" t="s">
        <v>24</v>
      </c>
    </row>
    <row r="14672" spans="1:17" x14ac:dyDescent="0.2">
      <c r="A14672" s="2">
        <v>40869</v>
      </c>
      <c r="B14672" t="s">
        <v>813</v>
      </c>
      <c r="C14672" t="s">
        <v>812</v>
      </c>
      <c r="D14672" t="s">
        <v>57</v>
      </c>
      <c r="E14672" t="s">
        <v>57</v>
      </c>
      <c r="F14672">
        <v>203</v>
      </c>
      <c r="G14672">
        <v>196</v>
      </c>
      <c r="H14672">
        <v>0</v>
      </c>
      <c r="I14672">
        <v>10</v>
      </c>
      <c r="J14672">
        <v>3</v>
      </c>
      <c r="K14672">
        <v>2</v>
      </c>
      <c r="L14672" t="s">
        <v>356</v>
      </c>
      <c r="M14672" t="s">
        <v>1028</v>
      </c>
      <c r="N14672" t="s">
        <v>813</v>
      </c>
      <c r="O14672" t="s">
        <v>22</v>
      </c>
      <c r="P14672" t="s">
        <v>23</v>
      </c>
      <c r="Q14672" t="s">
        <v>24</v>
      </c>
    </row>
    <row r="14673" spans="1:17" x14ac:dyDescent="0.2">
      <c r="A14673" s="2">
        <v>40871</v>
      </c>
      <c r="B14673" t="s">
        <v>933</v>
      </c>
      <c r="C14673" t="s">
        <v>812</v>
      </c>
      <c r="D14673" t="s">
        <v>57</v>
      </c>
      <c r="E14673" t="s">
        <v>57</v>
      </c>
      <c r="F14673">
        <v>204</v>
      </c>
      <c r="G14673">
        <v>196</v>
      </c>
      <c r="H14673">
        <v>0</v>
      </c>
      <c r="I14673">
        <v>10</v>
      </c>
      <c r="J14673">
        <v>1</v>
      </c>
      <c r="K14673">
        <v>1</v>
      </c>
      <c r="L14673" t="s">
        <v>356</v>
      </c>
      <c r="M14673" t="s">
        <v>1028</v>
      </c>
      <c r="N14673" t="s">
        <v>813</v>
      </c>
      <c r="O14673" t="s">
        <v>122</v>
      </c>
      <c r="P14673" t="s">
        <v>23</v>
      </c>
      <c r="Q14673" t="s">
        <v>30</v>
      </c>
    </row>
    <row r="14674" spans="1:17" x14ac:dyDescent="0.2">
      <c r="A14674" s="2">
        <v>40871</v>
      </c>
      <c r="B14674" t="s">
        <v>629</v>
      </c>
      <c r="C14674" t="s">
        <v>419</v>
      </c>
      <c r="D14674" t="s">
        <v>36</v>
      </c>
      <c r="E14674" t="s">
        <v>36</v>
      </c>
      <c r="F14674">
        <v>166</v>
      </c>
      <c r="G14674">
        <v>183</v>
      </c>
      <c r="H14674">
        <v>105</v>
      </c>
      <c r="I14674">
        <v>68</v>
      </c>
      <c r="J14674">
        <v>2</v>
      </c>
      <c r="K14674">
        <v>1</v>
      </c>
      <c r="L14674" t="s">
        <v>28</v>
      </c>
      <c r="M14674" t="s">
        <v>925</v>
      </c>
      <c r="N14674" t="s">
        <v>629</v>
      </c>
      <c r="O14674" t="s">
        <v>22</v>
      </c>
      <c r="P14674" t="s">
        <v>23</v>
      </c>
      <c r="Q14674" t="s">
        <v>24</v>
      </c>
    </row>
    <row r="14675" spans="1:17" x14ac:dyDescent="0.2">
      <c r="A14675" s="2">
        <v>40871</v>
      </c>
      <c r="B14675" t="s">
        <v>813</v>
      </c>
      <c r="C14675" t="s">
        <v>694</v>
      </c>
      <c r="D14675" t="s">
        <v>57</v>
      </c>
      <c r="E14675" t="s">
        <v>36</v>
      </c>
      <c r="F14675">
        <v>204</v>
      </c>
      <c r="G14675">
        <v>202</v>
      </c>
      <c r="H14675">
        <v>0</v>
      </c>
      <c r="I14675">
        <v>2</v>
      </c>
      <c r="J14675">
        <v>1</v>
      </c>
      <c r="K14675">
        <v>1</v>
      </c>
      <c r="L14675" t="s">
        <v>356</v>
      </c>
      <c r="M14675" t="s">
        <v>1028</v>
      </c>
      <c r="N14675" t="s">
        <v>813</v>
      </c>
      <c r="O14675" t="s">
        <v>22</v>
      </c>
      <c r="P14675" t="s">
        <v>23</v>
      </c>
      <c r="Q14675" t="s">
        <v>30</v>
      </c>
    </row>
    <row r="14676" spans="1:17" x14ac:dyDescent="0.2">
      <c r="A14676" s="2">
        <v>40872</v>
      </c>
      <c r="B14676" t="s">
        <v>172</v>
      </c>
      <c r="C14676" t="s">
        <v>556</v>
      </c>
      <c r="D14676" t="s">
        <v>36</v>
      </c>
      <c r="E14676" t="s">
        <v>36</v>
      </c>
      <c r="F14676">
        <v>145</v>
      </c>
      <c r="G14676">
        <v>187</v>
      </c>
      <c r="H14676">
        <v>173</v>
      </c>
      <c r="I14676">
        <v>51</v>
      </c>
      <c r="J14676">
        <v>4</v>
      </c>
      <c r="K14676">
        <v>1</v>
      </c>
      <c r="L14676" t="s">
        <v>418</v>
      </c>
      <c r="M14676" t="s">
        <v>373</v>
      </c>
      <c r="N14676" t="s">
        <v>211</v>
      </c>
      <c r="O14676" t="s">
        <v>122</v>
      </c>
      <c r="P14676" t="s">
        <v>23</v>
      </c>
      <c r="Q14676" t="s">
        <v>24</v>
      </c>
    </row>
    <row r="14677" spans="1:17" x14ac:dyDescent="0.2">
      <c r="A14677" s="2">
        <v>40873</v>
      </c>
      <c r="B14677" t="s">
        <v>813</v>
      </c>
      <c r="C14677" t="s">
        <v>933</v>
      </c>
      <c r="D14677" t="s">
        <v>57</v>
      </c>
      <c r="E14677" t="s">
        <v>57</v>
      </c>
      <c r="F14677">
        <v>204</v>
      </c>
      <c r="G14677">
        <v>204</v>
      </c>
      <c r="H14677">
        <v>0</v>
      </c>
      <c r="I14677">
        <v>0</v>
      </c>
      <c r="J14677">
        <v>1</v>
      </c>
      <c r="K14677">
        <v>0</v>
      </c>
      <c r="L14677" t="s">
        <v>356</v>
      </c>
      <c r="M14677" t="s">
        <v>1028</v>
      </c>
      <c r="N14677" t="s">
        <v>813</v>
      </c>
      <c r="O14677" t="s">
        <v>22</v>
      </c>
      <c r="P14677" t="s">
        <v>23</v>
      </c>
      <c r="Q14677" t="s">
        <v>24</v>
      </c>
    </row>
    <row r="14678" spans="1:17" x14ac:dyDescent="0.2">
      <c r="A14678" s="2">
        <v>40873</v>
      </c>
      <c r="B14678" t="s">
        <v>211</v>
      </c>
      <c r="C14678" t="s">
        <v>617</v>
      </c>
      <c r="D14678" t="s">
        <v>36</v>
      </c>
      <c r="E14678" t="s">
        <v>36</v>
      </c>
      <c r="F14678">
        <v>136</v>
      </c>
      <c r="G14678">
        <v>114</v>
      </c>
      <c r="H14678">
        <v>228</v>
      </c>
      <c r="I14678">
        <v>297</v>
      </c>
      <c r="J14678">
        <v>0</v>
      </c>
      <c r="K14678">
        <v>1</v>
      </c>
      <c r="L14678" t="s">
        <v>418</v>
      </c>
      <c r="M14678" t="s">
        <v>373</v>
      </c>
      <c r="N14678" t="s">
        <v>211</v>
      </c>
      <c r="O14678" t="s">
        <v>22</v>
      </c>
      <c r="P14678" t="s">
        <v>23</v>
      </c>
      <c r="Q14678" t="s">
        <v>41</v>
      </c>
    </row>
    <row r="14679" spans="1:17" x14ac:dyDescent="0.2">
      <c r="A14679" s="2">
        <v>40873</v>
      </c>
      <c r="B14679" t="s">
        <v>694</v>
      </c>
      <c r="C14679" t="s">
        <v>812</v>
      </c>
      <c r="D14679" t="s">
        <v>36</v>
      </c>
      <c r="E14679" t="s">
        <v>57</v>
      </c>
      <c r="F14679">
        <v>202</v>
      </c>
      <c r="G14679">
        <v>196</v>
      </c>
      <c r="H14679">
        <v>2</v>
      </c>
      <c r="I14679">
        <v>10</v>
      </c>
      <c r="J14679">
        <v>2</v>
      </c>
      <c r="K14679">
        <v>1</v>
      </c>
      <c r="L14679" t="s">
        <v>356</v>
      </c>
      <c r="M14679" t="s">
        <v>1028</v>
      </c>
      <c r="N14679" t="s">
        <v>813</v>
      </c>
      <c r="O14679" t="s">
        <v>122</v>
      </c>
      <c r="P14679" t="s">
        <v>23</v>
      </c>
      <c r="Q14679" t="s">
        <v>24</v>
      </c>
    </row>
    <row r="14680" spans="1:17" x14ac:dyDescent="0.2">
      <c r="A14680" s="2">
        <v>40874</v>
      </c>
      <c r="B14680" t="s">
        <v>45</v>
      </c>
      <c r="C14680" t="s">
        <v>800</v>
      </c>
      <c r="D14680" t="s">
        <v>36</v>
      </c>
      <c r="E14680" t="s">
        <v>36</v>
      </c>
      <c r="F14680">
        <v>70</v>
      </c>
      <c r="G14680">
        <v>200</v>
      </c>
      <c r="H14680">
        <v>461</v>
      </c>
      <c r="I14680">
        <v>5</v>
      </c>
      <c r="J14680">
        <v>2</v>
      </c>
      <c r="K14680">
        <v>0</v>
      </c>
      <c r="L14680" t="s">
        <v>418</v>
      </c>
      <c r="M14680" t="s">
        <v>373</v>
      </c>
      <c r="N14680" t="s">
        <v>211</v>
      </c>
      <c r="O14680" t="s">
        <v>122</v>
      </c>
      <c r="P14680" t="s">
        <v>23</v>
      </c>
      <c r="Q14680" t="s">
        <v>24</v>
      </c>
    </row>
    <row r="14681" spans="1:17" x14ac:dyDescent="0.2">
      <c r="A14681" s="2">
        <v>40875</v>
      </c>
      <c r="B14681" t="s">
        <v>207</v>
      </c>
      <c r="C14681" t="s">
        <v>250</v>
      </c>
      <c r="D14681" t="s">
        <v>36</v>
      </c>
      <c r="E14681" t="s">
        <v>36</v>
      </c>
      <c r="F14681">
        <v>133</v>
      </c>
      <c r="G14681">
        <v>87</v>
      </c>
      <c r="H14681">
        <v>239</v>
      </c>
      <c r="I14681">
        <v>406</v>
      </c>
      <c r="J14681">
        <v>0</v>
      </c>
      <c r="K14681">
        <v>2</v>
      </c>
      <c r="L14681" t="s">
        <v>418</v>
      </c>
      <c r="M14681" t="s">
        <v>373</v>
      </c>
      <c r="N14681" t="s">
        <v>211</v>
      </c>
      <c r="O14681" t="s">
        <v>122</v>
      </c>
      <c r="P14681" t="s">
        <v>23</v>
      </c>
      <c r="Q14681" t="s">
        <v>41</v>
      </c>
    </row>
    <row r="14682" spans="1:17" x14ac:dyDescent="0.2">
      <c r="A14682" s="2">
        <v>40875</v>
      </c>
      <c r="B14682" t="s">
        <v>556</v>
      </c>
      <c r="C14682" t="s">
        <v>208</v>
      </c>
      <c r="D14682" t="s">
        <v>36</v>
      </c>
      <c r="E14682" t="s">
        <v>36</v>
      </c>
      <c r="F14682">
        <v>187</v>
      </c>
      <c r="G14682">
        <v>91</v>
      </c>
      <c r="H14682">
        <v>51</v>
      </c>
      <c r="I14682">
        <v>393</v>
      </c>
      <c r="J14682">
        <v>0</v>
      </c>
      <c r="K14682">
        <v>4</v>
      </c>
      <c r="L14682" t="s">
        <v>418</v>
      </c>
      <c r="M14682" t="s">
        <v>1508</v>
      </c>
      <c r="N14682" t="s">
        <v>211</v>
      </c>
      <c r="O14682" t="s">
        <v>122</v>
      </c>
      <c r="P14682" t="s">
        <v>23</v>
      </c>
      <c r="Q14682" t="s">
        <v>41</v>
      </c>
    </row>
    <row r="14683" spans="1:17" x14ac:dyDescent="0.2">
      <c r="A14683" s="2">
        <v>40875</v>
      </c>
      <c r="B14683" t="s">
        <v>380</v>
      </c>
      <c r="C14683" t="s">
        <v>374</v>
      </c>
      <c r="D14683" t="s">
        <v>36</v>
      </c>
      <c r="E14683" t="s">
        <v>36</v>
      </c>
      <c r="F14683">
        <v>112</v>
      </c>
      <c r="G14683">
        <v>137</v>
      </c>
      <c r="H14683">
        <v>304</v>
      </c>
      <c r="I14683">
        <v>225</v>
      </c>
      <c r="J14683">
        <v>1</v>
      </c>
      <c r="K14683">
        <v>1</v>
      </c>
      <c r="L14683" t="s">
        <v>418</v>
      </c>
      <c r="M14683" t="s">
        <v>373</v>
      </c>
      <c r="N14683" t="s">
        <v>211</v>
      </c>
      <c r="O14683" t="s">
        <v>122</v>
      </c>
      <c r="P14683" t="s">
        <v>23</v>
      </c>
      <c r="Q14683" t="s">
        <v>30</v>
      </c>
    </row>
    <row r="14684" spans="1:17" x14ac:dyDescent="0.2">
      <c r="A14684" s="2">
        <v>40876</v>
      </c>
      <c r="B14684" t="s">
        <v>388</v>
      </c>
      <c r="C14684" t="s">
        <v>138</v>
      </c>
      <c r="D14684" t="s">
        <v>115</v>
      </c>
      <c r="E14684" t="s">
        <v>36</v>
      </c>
      <c r="F14684">
        <v>162</v>
      </c>
      <c r="G14684">
        <v>79</v>
      </c>
      <c r="H14684">
        <v>119</v>
      </c>
      <c r="I14684">
        <v>435</v>
      </c>
      <c r="J14684">
        <v>0</v>
      </c>
      <c r="K14684">
        <v>5</v>
      </c>
      <c r="L14684" t="s">
        <v>28</v>
      </c>
      <c r="M14684" t="s">
        <v>844</v>
      </c>
      <c r="N14684" t="s">
        <v>388</v>
      </c>
      <c r="O14684" t="s">
        <v>22</v>
      </c>
      <c r="P14684" t="s">
        <v>23</v>
      </c>
      <c r="Q14684" t="s">
        <v>41</v>
      </c>
    </row>
    <row r="14685" spans="1:17" x14ac:dyDescent="0.2">
      <c r="A14685" s="2">
        <v>40876</v>
      </c>
      <c r="B14685" t="s">
        <v>617</v>
      </c>
      <c r="C14685" t="s">
        <v>45</v>
      </c>
      <c r="D14685" t="s">
        <v>36</v>
      </c>
      <c r="E14685" t="s">
        <v>36</v>
      </c>
      <c r="F14685">
        <v>114</v>
      </c>
      <c r="G14685">
        <v>70</v>
      </c>
      <c r="H14685">
        <v>297</v>
      </c>
      <c r="I14685">
        <v>461</v>
      </c>
      <c r="J14685">
        <v>2</v>
      </c>
      <c r="K14685">
        <v>0</v>
      </c>
      <c r="L14685" t="s">
        <v>418</v>
      </c>
      <c r="M14685" t="s">
        <v>373</v>
      </c>
      <c r="N14685" t="s">
        <v>211</v>
      </c>
      <c r="O14685" t="s">
        <v>122</v>
      </c>
      <c r="P14685" t="s">
        <v>23</v>
      </c>
      <c r="Q14685" t="s">
        <v>24</v>
      </c>
    </row>
    <row r="14686" spans="1:17" x14ac:dyDescent="0.2">
      <c r="A14686" s="2">
        <v>40876</v>
      </c>
      <c r="B14686" t="s">
        <v>211</v>
      </c>
      <c r="C14686" t="s">
        <v>800</v>
      </c>
      <c r="D14686" t="s">
        <v>36</v>
      </c>
      <c r="E14686" t="s">
        <v>36</v>
      </c>
      <c r="F14686">
        <v>136</v>
      </c>
      <c r="G14686">
        <v>200</v>
      </c>
      <c r="H14686">
        <v>228</v>
      </c>
      <c r="I14686">
        <v>5</v>
      </c>
      <c r="J14686">
        <v>3</v>
      </c>
      <c r="K14686">
        <v>0</v>
      </c>
      <c r="L14686" t="s">
        <v>418</v>
      </c>
      <c r="M14686" t="s">
        <v>373</v>
      </c>
      <c r="N14686" t="s">
        <v>211</v>
      </c>
      <c r="O14686" t="s">
        <v>22</v>
      </c>
      <c r="P14686" t="s">
        <v>23</v>
      </c>
      <c r="Q14686" t="s">
        <v>24</v>
      </c>
    </row>
    <row r="14687" spans="1:17" x14ac:dyDescent="0.2">
      <c r="A14687" s="2">
        <v>40877</v>
      </c>
      <c r="B14687" t="s">
        <v>374</v>
      </c>
      <c r="C14687" t="s">
        <v>207</v>
      </c>
      <c r="D14687" t="s">
        <v>36</v>
      </c>
      <c r="E14687" t="s">
        <v>36</v>
      </c>
      <c r="F14687">
        <v>137</v>
      </c>
      <c r="G14687">
        <v>133</v>
      </c>
      <c r="H14687">
        <v>225</v>
      </c>
      <c r="I14687">
        <v>239</v>
      </c>
      <c r="J14687">
        <v>0</v>
      </c>
      <c r="K14687">
        <v>2</v>
      </c>
      <c r="L14687" t="s">
        <v>418</v>
      </c>
      <c r="M14687" t="s">
        <v>373</v>
      </c>
      <c r="N14687" t="s">
        <v>211</v>
      </c>
      <c r="O14687" t="s">
        <v>122</v>
      </c>
      <c r="P14687" t="s">
        <v>23</v>
      </c>
      <c r="Q14687" t="s">
        <v>41</v>
      </c>
    </row>
    <row r="14688" spans="1:17" x14ac:dyDescent="0.2">
      <c r="A14688" s="2">
        <v>40877</v>
      </c>
      <c r="B14688" t="s">
        <v>250</v>
      </c>
      <c r="C14688" t="s">
        <v>380</v>
      </c>
      <c r="D14688" t="s">
        <v>36</v>
      </c>
      <c r="E14688" t="s">
        <v>36</v>
      </c>
      <c r="F14688">
        <v>87</v>
      </c>
      <c r="G14688">
        <v>112</v>
      </c>
      <c r="H14688">
        <v>406</v>
      </c>
      <c r="I14688">
        <v>304</v>
      </c>
      <c r="J14688">
        <v>0</v>
      </c>
      <c r="K14688">
        <v>0</v>
      </c>
      <c r="L14688" t="s">
        <v>418</v>
      </c>
      <c r="M14688" t="s">
        <v>373</v>
      </c>
      <c r="N14688" t="s">
        <v>211</v>
      </c>
      <c r="O14688" t="s">
        <v>122</v>
      </c>
      <c r="P14688" t="s">
        <v>23</v>
      </c>
      <c r="Q14688" t="s">
        <v>30</v>
      </c>
    </row>
    <row r="14689" spans="1:17" x14ac:dyDescent="0.2">
      <c r="A14689" s="2">
        <v>40878</v>
      </c>
      <c r="B14689" t="s">
        <v>172</v>
      </c>
      <c r="C14689" t="s">
        <v>208</v>
      </c>
      <c r="D14689" t="s">
        <v>36</v>
      </c>
      <c r="E14689" t="s">
        <v>36</v>
      </c>
      <c r="F14689">
        <v>145</v>
      </c>
      <c r="G14689">
        <v>91</v>
      </c>
      <c r="H14689">
        <v>173</v>
      </c>
      <c r="I14689">
        <v>393</v>
      </c>
      <c r="J14689">
        <v>1</v>
      </c>
      <c r="K14689">
        <v>0</v>
      </c>
      <c r="L14689" t="s">
        <v>418</v>
      </c>
      <c r="M14689" t="s">
        <v>373</v>
      </c>
      <c r="N14689" t="s">
        <v>211</v>
      </c>
      <c r="O14689" t="s">
        <v>122</v>
      </c>
      <c r="P14689" t="s">
        <v>23</v>
      </c>
      <c r="Q14689" t="s">
        <v>24</v>
      </c>
    </row>
    <row r="14690" spans="1:17" x14ac:dyDescent="0.2">
      <c r="A14690" s="2">
        <v>40879</v>
      </c>
      <c r="B14690" t="s">
        <v>212</v>
      </c>
      <c r="C14690" t="s">
        <v>463</v>
      </c>
      <c r="D14690" t="s">
        <v>115</v>
      </c>
      <c r="E14690" t="s">
        <v>115</v>
      </c>
      <c r="F14690">
        <v>142</v>
      </c>
      <c r="G14690">
        <v>174</v>
      </c>
      <c r="H14690">
        <v>181</v>
      </c>
      <c r="I14690">
        <v>87</v>
      </c>
      <c r="J14690">
        <v>0</v>
      </c>
      <c r="K14690">
        <v>0</v>
      </c>
      <c r="L14690" t="s">
        <v>460</v>
      </c>
      <c r="M14690" t="s">
        <v>821</v>
      </c>
      <c r="N14690" t="s">
        <v>388</v>
      </c>
      <c r="O14690" t="s">
        <v>122</v>
      </c>
      <c r="P14690" t="s">
        <v>23</v>
      </c>
      <c r="Q14690" t="s">
        <v>30</v>
      </c>
    </row>
    <row r="14691" spans="1:17" x14ac:dyDescent="0.2">
      <c r="A14691" s="2">
        <v>40879</v>
      </c>
      <c r="B14691" t="s">
        <v>374</v>
      </c>
      <c r="C14691" t="s">
        <v>250</v>
      </c>
      <c r="D14691" t="s">
        <v>36</v>
      </c>
      <c r="E14691" t="s">
        <v>36</v>
      </c>
      <c r="F14691">
        <v>137</v>
      </c>
      <c r="G14691">
        <v>87</v>
      </c>
      <c r="H14691">
        <v>225</v>
      </c>
      <c r="I14691">
        <v>406</v>
      </c>
      <c r="J14691">
        <v>1</v>
      </c>
      <c r="K14691">
        <v>1</v>
      </c>
      <c r="L14691" t="s">
        <v>418</v>
      </c>
      <c r="M14691" t="s">
        <v>373</v>
      </c>
      <c r="N14691" t="s">
        <v>211</v>
      </c>
      <c r="O14691" t="s">
        <v>122</v>
      </c>
      <c r="P14691" t="s">
        <v>23</v>
      </c>
      <c r="Q14691" t="s">
        <v>30</v>
      </c>
    </row>
    <row r="14692" spans="1:17" x14ac:dyDescent="0.2">
      <c r="A14692" s="2">
        <v>40879</v>
      </c>
      <c r="B14692" t="s">
        <v>629</v>
      </c>
      <c r="C14692" t="s">
        <v>459</v>
      </c>
      <c r="D14692" t="s">
        <v>36</v>
      </c>
      <c r="E14692" t="s">
        <v>115</v>
      </c>
      <c r="F14692">
        <v>166</v>
      </c>
      <c r="G14692">
        <v>143</v>
      </c>
      <c r="H14692">
        <v>105</v>
      </c>
      <c r="I14692">
        <v>176</v>
      </c>
      <c r="J14692">
        <v>1</v>
      </c>
      <c r="K14692">
        <v>1</v>
      </c>
      <c r="L14692" t="s">
        <v>460</v>
      </c>
      <c r="M14692" t="s">
        <v>821</v>
      </c>
      <c r="N14692" t="s">
        <v>388</v>
      </c>
      <c r="O14692" t="s">
        <v>122</v>
      </c>
      <c r="P14692" t="s">
        <v>23</v>
      </c>
      <c r="Q14692" t="s">
        <v>30</v>
      </c>
    </row>
    <row r="14693" spans="1:17" x14ac:dyDescent="0.2">
      <c r="A14693" s="2">
        <v>40879</v>
      </c>
      <c r="B14693" t="s">
        <v>617</v>
      </c>
      <c r="C14693" t="s">
        <v>800</v>
      </c>
      <c r="D14693" t="s">
        <v>36</v>
      </c>
      <c r="E14693" t="s">
        <v>36</v>
      </c>
      <c r="F14693">
        <v>114</v>
      </c>
      <c r="G14693">
        <v>200</v>
      </c>
      <c r="H14693">
        <v>297</v>
      </c>
      <c r="I14693">
        <v>5</v>
      </c>
      <c r="J14693">
        <v>5</v>
      </c>
      <c r="K14693">
        <v>2</v>
      </c>
      <c r="L14693" t="s">
        <v>418</v>
      </c>
      <c r="M14693" t="s">
        <v>373</v>
      </c>
      <c r="N14693" t="s">
        <v>211</v>
      </c>
      <c r="O14693" t="s">
        <v>122</v>
      </c>
      <c r="P14693" t="s">
        <v>23</v>
      </c>
      <c r="Q14693" t="s">
        <v>24</v>
      </c>
    </row>
    <row r="14694" spans="1:17" x14ac:dyDescent="0.2">
      <c r="A14694" s="2">
        <v>40879</v>
      </c>
      <c r="B14694" t="s">
        <v>232</v>
      </c>
      <c r="C14694" t="s">
        <v>586</v>
      </c>
      <c r="D14694" t="s">
        <v>19</v>
      </c>
      <c r="E14694" t="s">
        <v>27</v>
      </c>
      <c r="F14694">
        <v>122</v>
      </c>
      <c r="G14694">
        <v>172</v>
      </c>
      <c r="H14694">
        <v>260</v>
      </c>
      <c r="I14694">
        <v>92</v>
      </c>
      <c r="J14694">
        <v>0</v>
      </c>
      <c r="K14694">
        <v>0</v>
      </c>
      <c r="L14694" t="s">
        <v>1509</v>
      </c>
      <c r="M14694" t="s">
        <v>234</v>
      </c>
      <c r="N14694" t="s">
        <v>232</v>
      </c>
      <c r="O14694" t="s">
        <v>22</v>
      </c>
      <c r="P14694" t="s">
        <v>23</v>
      </c>
      <c r="Q14694" t="s">
        <v>30</v>
      </c>
    </row>
    <row r="14695" spans="1:17" x14ac:dyDescent="0.2">
      <c r="A14695" s="2">
        <v>40880</v>
      </c>
      <c r="B14695" t="s">
        <v>388</v>
      </c>
      <c r="C14695" t="s">
        <v>1073</v>
      </c>
      <c r="D14695" t="s">
        <v>115</v>
      </c>
      <c r="E14695" t="s">
        <v>115</v>
      </c>
      <c r="F14695">
        <v>162</v>
      </c>
      <c r="G14695">
        <v>178</v>
      </c>
      <c r="H14695">
        <v>119</v>
      </c>
      <c r="I14695">
        <v>77</v>
      </c>
      <c r="J14695">
        <v>1</v>
      </c>
      <c r="K14695">
        <v>1</v>
      </c>
      <c r="L14695" t="s">
        <v>460</v>
      </c>
      <c r="M14695" t="s">
        <v>821</v>
      </c>
      <c r="N14695" t="s">
        <v>388</v>
      </c>
      <c r="O14695" t="s">
        <v>22</v>
      </c>
      <c r="P14695" t="s">
        <v>23</v>
      </c>
      <c r="Q14695" t="s">
        <v>30</v>
      </c>
    </row>
    <row r="14696" spans="1:17" x14ac:dyDescent="0.2">
      <c r="A14696" s="2">
        <v>40880</v>
      </c>
      <c r="B14696" t="s">
        <v>207</v>
      </c>
      <c r="C14696" t="s">
        <v>380</v>
      </c>
      <c r="D14696" t="s">
        <v>36</v>
      </c>
      <c r="E14696" t="s">
        <v>36</v>
      </c>
      <c r="F14696">
        <v>133</v>
      </c>
      <c r="G14696">
        <v>112</v>
      </c>
      <c r="H14696">
        <v>239</v>
      </c>
      <c r="I14696">
        <v>304</v>
      </c>
      <c r="J14696">
        <v>0</v>
      </c>
      <c r="K14696">
        <v>1</v>
      </c>
      <c r="L14696" t="s">
        <v>418</v>
      </c>
      <c r="M14696" t="s">
        <v>373</v>
      </c>
      <c r="N14696" t="s">
        <v>211</v>
      </c>
      <c r="O14696" t="s">
        <v>122</v>
      </c>
      <c r="P14696" t="s">
        <v>23</v>
      </c>
      <c r="Q14696" t="s">
        <v>41</v>
      </c>
    </row>
    <row r="14697" spans="1:17" x14ac:dyDescent="0.2">
      <c r="A14697" s="2">
        <v>40880</v>
      </c>
      <c r="B14697" t="s">
        <v>462</v>
      </c>
      <c r="C14697" t="s">
        <v>979</v>
      </c>
      <c r="D14697" t="s">
        <v>115</v>
      </c>
      <c r="E14697" t="s">
        <v>115</v>
      </c>
      <c r="F14697">
        <v>176</v>
      </c>
      <c r="G14697">
        <v>198</v>
      </c>
      <c r="H14697">
        <v>85</v>
      </c>
      <c r="I14697">
        <v>6</v>
      </c>
      <c r="J14697">
        <v>3</v>
      </c>
      <c r="K14697">
        <v>0</v>
      </c>
      <c r="L14697" t="s">
        <v>460</v>
      </c>
      <c r="M14697" t="s">
        <v>821</v>
      </c>
      <c r="N14697" t="s">
        <v>388</v>
      </c>
      <c r="O14697" t="s">
        <v>122</v>
      </c>
      <c r="P14697" t="s">
        <v>23</v>
      </c>
      <c r="Q14697" t="s">
        <v>24</v>
      </c>
    </row>
    <row r="14698" spans="1:17" x14ac:dyDescent="0.2">
      <c r="A14698" s="2">
        <v>40880</v>
      </c>
      <c r="B14698" t="s">
        <v>211</v>
      </c>
      <c r="C14698" t="s">
        <v>45</v>
      </c>
      <c r="D14698" t="s">
        <v>36</v>
      </c>
      <c r="E14698" t="s">
        <v>36</v>
      </c>
      <c r="F14698">
        <v>136</v>
      </c>
      <c r="G14698">
        <v>70</v>
      </c>
      <c r="H14698">
        <v>228</v>
      </c>
      <c r="I14698">
        <v>461</v>
      </c>
      <c r="J14698">
        <v>1</v>
      </c>
      <c r="K14698">
        <v>2</v>
      </c>
      <c r="L14698" t="s">
        <v>418</v>
      </c>
      <c r="M14698" t="s">
        <v>373</v>
      </c>
      <c r="N14698" t="s">
        <v>211</v>
      </c>
      <c r="O14698" t="s">
        <v>22</v>
      </c>
      <c r="P14698" t="s">
        <v>23</v>
      </c>
      <c r="Q14698" t="s">
        <v>41</v>
      </c>
    </row>
    <row r="14699" spans="1:17" x14ac:dyDescent="0.2">
      <c r="A14699" s="2">
        <v>40881</v>
      </c>
      <c r="B14699" t="s">
        <v>212</v>
      </c>
      <c r="C14699" t="s">
        <v>459</v>
      </c>
      <c r="D14699" t="s">
        <v>115</v>
      </c>
      <c r="E14699" t="s">
        <v>115</v>
      </c>
      <c r="F14699">
        <v>142</v>
      </c>
      <c r="G14699">
        <v>143</v>
      </c>
      <c r="H14699">
        <v>181</v>
      </c>
      <c r="I14699">
        <v>176</v>
      </c>
      <c r="J14699">
        <v>0</v>
      </c>
      <c r="K14699">
        <v>1</v>
      </c>
      <c r="L14699" t="s">
        <v>460</v>
      </c>
      <c r="M14699" t="s">
        <v>821</v>
      </c>
      <c r="N14699" t="s">
        <v>388</v>
      </c>
      <c r="O14699" t="s">
        <v>122</v>
      </c>
      <c r="P14699" t="s">
        <v>23</v>
      </c>
      <c r="Q14699" t="s">
        <v>41</v>
      </c>
    </row>
    <row r="14700" spans="1:17" x14ac:dyDescent="0.2">
      <c r="A14700" s="2">
        <v>40881</v>
      </c>
      <c r="B14700" t="s">
        <v>629</v>
      </c>
      <c r="C14700" t="s">
        <v>463</v>
      </c>
      <c r="D14700" t="s">
        <v>36</v>
      </c>
      <c r="E14700" t="s">
        <v>115</v>
      </c>
      <c r="F14700">
        <v>166</v>
      </c>
      <c r="G14700">
        <v>174</v>
      </c>
      <c r="H14700">
        <v>105</v>
      </c>
      <c r="I14700">
        <v>87</v>
      </c>
      <c r="J14700">
        <v>0</v>
      </c>
      <c r="K14700">
        <v>0</v>
      </c>
      <c r="L14700" t="s">
        <v>460</v>
      </c>
      <c r="M14700" t="s">
        <v>821</v>
      </c>
      <c r="N14700" t="s">
        <v>388</v>
      </c>
      <c r="O14700" t="s">
        <v>122</v>
      </c>
      <c r="P14700" t="s">
        <v>23</v>
      </c>
      <c r="Q14700" t="s">
        <v>30</v>
      </c>
    </row>
    <row r="14701" spans="1:17" x14ac:dyDescent="0.2">
      <c r="A14701" s="2">
        <v>40881</v>
      </c>
      <c r="B14701" t="s">
        <v>232</v>
      </c>
      <c r="C14701" t="s">
        <v>1491</v>
      </c>
      <c r="D14701" t="s">
        <v>19</v>
      </c>
      <c r="E14701" t="s">
        <v>27</v>
      </c>
      <c r="F14701">
        <v>122</v>
      </c>
      <c r="G14701">
        <v>149</v>
      </c>
      <c r="H14701">
        <v>260</v>
      </c>
      <c r="I14701">
        <v>154</v>
      </c>
      <c r="J14701">
        <v>2</v>
      </c>
      <c r="K14701">
        <v>0</v>
      </c>
      <c r="L14701" t="s">
        <v>1509</v>
      </c>
      <c r="M14701" t="s">
        <v>234</v>
      </c>
      <c r="N14701" t="s">
        <v>232</v>
      </c>
      <c r="O14701" t="s">
        <v>22</v>
      </c>
      <c r="P14701" t="s">
        <v>23</v>
      </c>
      <c r="Q14701" t="s">
        <v>24</v>
      </c>
    </row>
    <row r="14702" spans="1:17" x14ac:dyDescent="0.2">
      <c r="A14702" s="2">
        <v>40882</v>
      </c>
      <c r="B14702" t="s">
        <v>172</v>
      </c>
      <c r="C14702" t="s">
        <v>380</v>
      </c>
      <c r="D14702" t="s">
        <v>36</v>
      </c>
      <c r="E14702" t="s">
        <v>36</v>
      </c>
      <c r="F14702">
        <v>145</v>
      </c>
      <c r="G14702">
        <v>112</v>
      </c>
      <c r="H14702">
        <v>173</v>
      </c>
      <c r="I14702">
        <v>304</v>
      </c>
      <c r="J14702">
        <v>0</v>
      </c>
      <c r="K14702">
        <v>2</v>
      </c>
      <c r="L14702" t="s">
        <v>418</v>
      </c>
      <c r="M14702" t="s">
        <v>373</v>
      </c>
      <c r="N14702" t="s">
        <v>211</v>
      </c>
      <c r="O14702" t="s">
        <v>122</v>
      </c>
      <c r="P14702" t="s">
        <v>23</v>
      </c>
      <c r="Q14702" t="s">
        <v>41</v>
      </c>
    </row>
    <row r="14703" spans="1:17" x14ac:dyDescent="0.2">
      <c r="A14703" s="2">
        <v>40882</v>
      </c>
      <c r="B14703" t="s">
        <v>388</v>
      </c>
      <c r="C14703" t="s">
        <v>979</v>
      </c>
      <c r="D14703" t="s">
        <v>115</v>
      </c>
      <c r="E14703" t="s">
        <v>115</v>
      </c>
      <c r="F14703">
        <v>162</v>
      </c>
      <c r="G14703">
        <v>198</v>
      </c>
      <c r="H14703">
        <v>119</v>
      </c>
      <c r="I14703">
        <v>6</v>
      </c>
      <c r="J14703">
        <v>5</v>
      </c>
      <c r="K14703">
        <v>0</v>
      </c>
      <c r="L14703" t="s">
        <v>460</v>
      </c>
      <c r="M14703" t="s">
        <v>821</v>
      </c>
      <c r="N14703" t="s">
        <v>388</v>
      </c>
      <c r="O14703" t="s">
        <v>22</v>
      </c>
      <c r="P14703" t="s">
        <v>23</v>
      </c>
      <c r="Q14703" t="s">
        <v>24</v>
      </c>
    </row>
    <row r="14704" spans="1:17" x14ac:dyDescent="0.2">
      <c r="A14704" s="2">
        <v>40882</v>
      </c>
      <c r="B14704" t="s">
        <v>462</v>
      </c>
      <c r="C14704" t="s">
        <v>1073</v>
      </c>
      <c r="D14704" t="s">
        <v>115</v>
      </c>
      <c r="E14704" t="s">
        <v>115</v>
      </c>
      <c r="F14704">
        <v>176</v>
      </c>
      <c r="G14704">
        <v>178</v>
      </c>
      <c r="H14704">
        <v>85</v>
      </c>
      <c r="I14704">
        <v>77</v>
      </c>
      <c r="J14704">
        <v>1</v>
      </c>
      <c r="K14704">
        <v>3</v>
      </c>
      <c r="L14704" t="s">
        <v>460</v>
      </c>
      <c r="M14704" t="s">
        <v>821</v>
      </c>
      <c r="N14704" t="s">
        <v>388</v>
      </c>
      <c r="O14704" t="s">
        <v>122</v>
      </c>
      <c r="P14704" t="s">
        <v>23</v>
      </c>
      <c r="Q14704" t="s">
        <v>41</v>
      </c>
    </row>
    <row r="14705" spans="1:17" x14ac:dyDescent="0.2">
      <c r="A14705" s="2">
        <v>40883</v>
      </c>
      <c r="B14705" t="s">
        <v>402</v>
      </c>
      <c r="C14705" t="s">
        <v>913</v>
      </c>
      <c r="D14705" t="s">
        <v>115</v>
      </c>
      <c r="E14705" t="s">
        <v>115</v>
      </c>
      <c r="F14705">
        <v>102</v>
      </c>
      <c r="G14705">
        <v>164</v>
      </c>
      <c r="H14705">
        <v>339</v>
      </c>
      <c r="I14705">
        <v>112</v>
      </c>
      <c r="J14705">
        <v>0</v>
      </c>
      <c r="K14705">
        <v>1</v>
      </c>
      <c r="L14705" t="s">
        <v>28</v>
      </c>
      <c r="M14705" t="s">
        <v>1345</v>
      </c>
      <c r="N14705" t="s">
        <v>402</v>
      </c>
      <c r="O14705" t="s">
        <v>22</v>
      </c>
      <c r="P14705" t="s">
        <v>23</v>
      </c>
      <c r="Q14705" t="s">
        <v>41</v>
      </c>
    </row>
    <row r="14706" spans="1:17" x14ac:dyDescent="0.2">
      <c r="A14706" s="2">
        <v>40883</v>
      </c>
      <c r="B14706" t="s">
        <v>629</v>
      </c>
      <c r="C14706" t="s">
        <v>212</v>
      </c>
      <c r="D14706" t="s">
        <v>36</v>
      </c>
      <c r="E14706" t="s">
        <v>115</v>
      </c>
      <c r="F14706">
        <v>166</v>
      </c>
      <c r="G14706">
        <v>142</v>
      </c>
      <c r="H14706">
        <v>105</v>
      </c>
      <c r="I14706">
        <v>181</v>
      </c>
      <c r="J14706">
        <v>3</v>
      </c>
      <c r="K14706">
        <v>1</v>
      </c>
      <c r="L14706" t="s">
        <v>460</v>
      </c>
      <c r="M14706" t="s">
        <v>821</v>
      </c>
      <c r="N14706" t="s">
        <v>388</v>
      </c>
      <c r="O14706" t="s">
        <v>122</v>
      </c>
      <c r="P14706" t="s">
        <v>23</v>
      </c>
      <c r="Q14706" t="s">
        <v>24</v>
      </c>
    </row>
    <row r="14707" spans="1:17" x14ac:dyDescent="0.2">
      <c r="A14707" s="2">
        <v>40883</v>
      </c>
      <c r="B14707" t="s">
        <v>463</v>
      </c>
      <c r="C14707" t="s">
        <v>459</v>
      </c>
      <c r="D14707" t="s">
        <v>115</v>
      </c>
      <c r="E14707" t="s">
        <v>115</v>
      </c>
      <c r="F14707">
        <v>174</v>
      </c>
      <c r="G14707">
        <v>143</v>
      </c>
      <c r="H14707">
        <v>87</v>
      </c>
      <c r="I14707">
        <v>176</v>
      </c>
      <c r="J14707">
        <v>1</v>
      </c>
      <c r="K14707">
        <v>1</v>
      </c>
      <c r="L14707" t="s">
        <v>460</v>
      </c>
      <c r="M14707" t="s">
        <v>821</v>
      </c>
      <c r="N14707" t="s">
        <v>388</v>
      </c>
      <c r="O14707" t="s">
        <v>122</v>
      </c>
      <c r="P14707" t="s">
        <v>23</v>
      </c>
      <c r="Q14707" t="s">
        <v>30</v>
      </c>
    </row>
    <row r="14708" spans="1:17" x14ac:dyDescent="0.2">
      <c r="A14708" s="2">
        <v>40883</v>
      </c>
      <c r="B14708" t="s">
        <v>211</v>
      </c>
      <c r="C14708" t="s">
        <v>250</v>
      </c>
      <c r="D14708" t="s">
        <v>36</v>
      </c>
      <c r="E14708" t="s">
        <v>36</v>
      </c>
      <c r="F14708">
        <v>136</v>
      </c>
      <c r="G14708">
        <v>87</v>
      </c>
      <c r="H14708">
        <v>228</v>
      </c>
      <c r="I14708">
        <v>406</v>
      </c>
      <c r="J14708">
        <v>1</v>
      </c>
      <c r="K14708">
        <v>0</v>
      </c>
      <c r="L14708" t="s">
        <v>418</v>
      </c>
      <c r="M14708" t="s">
        <v>373</v>
      </c>
      <c r="N14708" t="s">
        <v>211</v>
      </c>
      <c r="O14708" t="s">
        <v>22</v>
      </c>
      <c r="P14708" t="s">
        <v>23</v>
      </c>
      <c r="Q14708" t="s">
        <v>24</v>
      </c>
    </row>
    <row r="14709" spans="1:17" x14ac:dyDescent="0.2">
      <c r="A14709" s="2">
        <v>40883</v>
      </c>
      <c r="B14709" t="s">
        <v>208</v>
      </c>
      <c r="C14709" t="s">
        <v>45</v>
      </c>
      <c r="D14709" t="s">
        <v>36</v>
      </c>
      <c r="E14709" t="s">
        <v>36</v>
      </c>
      <c r="F14709">
        <v>91</v>
      </c>
      <c r="G14709">
        <v>70</v>
      </c>
      <c r="H14709">
        <v>393</v>
      </c>
      <c r="I14709">
        <v>461</v>
      </c>
      <c r="J14709">
        <v>1</v>
      </c>
      <c r="K14709">
        <v>0</v>
      </c>
      <c r="L14709" t="s">
        <v>418</v>
      </c>
      <c r="M14709" t="s">
        <v>373</v>
      </c>
      <c r="N14709" t="s">
        <v>211</v>
      </c>
      <c r="O14709" t="s">
        <v>122</v>
      </c>
      <c r="P14709" t="s">
        <v>23</v>
      </c>
      <c r="Q14709" t="s">
        <v>24</v>
      </c>
    </row>
    <row r="14710" spans="1:17" x14ac:dyDescent="0.2">
      <c r="A14710" s="2">
        <v>40884</v>
      </c>
      <c r="B14710" t="s">
        <v>979</v>
      </c>
      <c r="C14710" t="s">
        <v>1073</v>
      </c>
      <c r="D14710" t="s">
        <v>115</v>
      </c>
      <c r="E14710" t="s">
        <v>115</v>
      </c>
      <c r="F14710">
        <v>198</v>
      </c>
      <c r="G14710">
        <v>178</v>
      </c>
      <c r="H14710">
        <v>6</v>
      </c>
      <c r="I14710">
        <v>77</v>
      </c>
      <c r="J14710">
        <v>1</v>
      </c>
      <c r="K14710">
        <v>8</v>
      </c>
      <c r="L14710" t="s">
        <v>460</v>
      </c>
      <c r="M14710" t="s">
        <v>821</v>
      </c>
      <c r="N14710" t="s">
        <v>388</v>
      </c>
      <c r="O14710" t="s">
        <v>122</v>
      </c>
      <c r="P14710" t="s">
        <v>23</v>
      </c>
      <c r="Q14710" t="s">
        <v>41</v>
      </c>
    </row>
    <row r="14711" spans="1:17" x14ac:dyDescent="0.2">
      <c r="A14711" s="2">
        <v>40884</v>
      </c>
      <c r="B14711" t="s">
        <v>388</v>
      </c>
      <c r="C14711" t="s">
        <v>462</v>
      </c>
      <c r="D14711" t="s">
        <v>115</v>
      </c>
      <c r="E14711" t="s">
        <v>115</v>
      </c>
      <c r="F14711">
        <v>162</v>
      </c>
      <c r="G14711">
        <v>176</v>
      </c>
      <c r="H14711">
        <v>119</v>
      </c>
      <c r="I14711">
        <v>85</v>
      </c>
      <c r="J14711">
        <v>3</v>
      </c>
      <c r="K14711">
        <v>0</v>
      </c>
      <c r="L14711" t="s">
        <v>460</v>
      </c>
      <c r="M14711" t="s">
        <v>821</v>
      </c>
      <c r="N14711" t="s">
        <v>388</v>
      </c>
      <c r="O14711" t="s">
        <v>22</v>
      </c>
      <c r="P14711" t="s">
        <v>23</v>
      </c>
      <c r="Q14711" t="s">
        <v>24</v>
      </c>
    </row>
    <row r="14712" spans="1:17" x14ac:dyDescent="0.2">
      <c r="A14712" s="2">
        <v>40885</v>
      </c>
      <c r="B14712" t="s">
        <v>380</v>
      </c>
      <c r="C14712" t="s">
        <v>617</v>
      </c>
      <c r="D14712" t="s">
        <v>36</v>
      </c>
      <c r="E14712" t="s">
        <v>36</v>
      </c>
      <c r="F14712">
        <v>112</v>
      </c>
      <c r="G14712">
        <v>114</v>
      </c>
      <c r="H14712">
        <v>304</v>
      </c>
      <c r="I14712">
        <v>297</v>
      </c>
      <c r="J14712">
        <v>1</v>
      </c>
      <c r="K14712">
        <v>2</v>
      </c>
      <c r="L14712" t="s">
        <v>418</v>
      </c>
      <c r="M14712" t="s">
        <v>373</v>
      </c>
      <c r="N14712" t="s">
        <v>211</v>
      </c>
      <c r="O14712" t="s">
        <v>122</v>
      </c>
      <c r="P14712" t="s">
        <v>23</v>
      </c>
      <c r="Q14712" t="s">
        <v>41</v>
      </c>
    </row>
    <row r="14713" spans="1:17" x14ac:dyDescent="0.2">
      <c r="A14713" s="2">
        <v>40885</v>
      </c>
      <c r="B14713" t="s">
        <v>211</v>
      </c>
      <c r="C14713" t="s">
        <v>208</v>
      </c>
      <c r="D14713" t="s">
        <v>36</v>
      </c>
      <c r="E14713" t="s">
        <v>36</v>
      </c>
      <c r="F14713">
        <v>136</v>
      </c>
      <c r="G14713">
        <v>91</v>
      </c>
      <c r="H14713">
        <v>228</v>
      </c>
      <c r="I14713">
        <v>393</v>
      </c>
      <c r="J14713">
        <v>1</v>
      </c>
      <c r="K14713">
        <v>3</v>
      </c>
      <c r="L14713" t="s">
        <v>418</v>
      </c>
      <c r="M14713" t="s">
        <v>373</v>
      </c>
      <c r="N14713" t="s">
        <v>211</v>
      </c>
      <c r="O14713" t="s">
        <v>22</v>
      </c>
      <c r="P14713" t="s">
        <v>23</v>
      </c>
      <c r="Q14713" t="s">
        <v>41</v>
      </c>
    </row>
    <row r="14714" spans="1:17" x14ac:dyDescent="0.2">
      <c r="A14714" s="2">
        <v>40886</v>
      </c>
      <c r="B14714" t="s">
        <v>1073</v>
      </c>
      <c r="C14714" t="s">
        <v>459</v>
      </c>
      <c r="D14714" t="s">
        <v>115</v>
      </c>
      <c r="E14714" t="s">
        <v>115</v>
      </c>
      <c r="F14714">
        <v>178</v>
      </c>
      <c r="G14714">
        <v>143</v>
      </c>
      <c r="H14714">
        <v>77</v>
      </c>
      <c r="I14714">
        <v>176</v>
      </c>
      <c r="J14714">
        <v>1</v>
      </c>
      <c r="K14714">
        <v>0</v>
      </c>
      <c r="L14714" t="s">
        <v>460</v>
      </c>
      <c r="M14714" t="s">
        <v>821</v>
      </c>
      <c r="N14714" t="s">
        <v>388</v>
      </c>
      <c r="O14714" t="s">
        <v>122</v>
      </c>
      <c r="P14714" t="s">
        <v>23</v>
      </c>
      <c r="Q14714" t="s">
        <v>24</v>
      </c>
    </row>
    <row r="14715" spans="1:17" x14ac:dyDescent="0.2">
      <c r="A14715" s="2">
        <v>40886</v>
      </c>
      <c r="B14715" t="s">
        <v>388</v>
      </c>
      <c r="C14715" t="s">
        <v>629</v>
      </c>
      <c r="D14715" t="s">
        <v>115</v>
      </c>
      <c r="E14715" t="s">
        <v>36</v>
      </c>
      <c r="F14715">
        <v>162</v>
      </c>
      <c r="G14715">
        <v>166</v>
      </c>
      <c r="H14715">
        <v>119</v>
      </c>
      <c r="I14715">
        <v>105</v>
      </c>
      <c r="J14715">
        <v>3</v>
      </c>
      <c r="K14715">
        <v>1</v>
      </c>
      <c r="L14715" t="s">
        <v>460</v>
      </c>
      <c r="M14715" t="s">
        <v>821</v>
      </c>
      <c r="N14715" t="s">
        <v>388</v>
      </c>
      <c r="O14715" t="s">
        <v>22</v>
      </c>
      <c r="P14715" t="s">
        <v>23</v>
      </c>
      <c r="Q14715" t="s">
        <v>24</v>
      </c>
    </row>
    <row r="14716" spans="1:17" x14ac:dyDescent="0.2">
      <c r="A14716" s="2">
        <v>40887</v>
      </c>
      <c r="B14716" t="s">
        <v>617</v>
      </c>
      <c r="C14716" t="s">
        <v>208</v>
      </c>
      <c r="D14716" t="s">
        <v>36</v>
      </c>
      <c r="E14716" t="s">
        <v>36</v>
      </c>
      <c r="F14716">
        <v>114</v>
      </c>
      <c r="G14716">
        <v>91</v>
      </c>
      <c r="H14716">
        <v>297</v>
      </c>
      <c r="I14716">
        <v>393</v>
      </c>
      <c r="J14716">
        <v>2</v>
      </c>
      <c r="K14716">
        <v>2</v>
      </c>
      <c r="L14716" t="s">
        <v>418</v>
      </c>
      <c r="M14716" t="s">
        <v>373</v>
      </c>
      <c r="N14716" t="s">
        <v>211</v>
      </c>
      <c r="O14716" t="s">
        <v>122</v>
      </c>
      <c r="P14716" t="s">
        <v>23</v>
      </c>
      <c r="Q14716" t="s">
        <v>30</v>
      </c>
    </row>
    <row r="14717" spans="1:17" x14ac:dyDescent="0.2">
      <c r="A14717" s="2">
        <v>40887</v>
      </c>
      <c r="B14717" t="s">
        <v>211</v>
      </c>
      <c r="C14717" t="s">
        <v>380</v>
      </c>
      <c r="D14717" t="s">
        <v>36</v>
      </c>
      <c r="E14717" t="s">
        <v>36</v>
      </c>
      <c r="F14717">
        <v>136</v>
      </c>
      <c r="G14717">
        <v>112</v>
      </c>
      <c r="H14717">
        <v>228</v>
      </c>
      <c r="I14717">
        <v>304</v>
      </c>
      <c r="J14717">
        <v>0</v>
      </c>
      <c r="K14717">
        <v>1</v>
      </c>
      <c r="L14717" t="s">
        <v>418</v>
      </c>
      <c r="M14717" t="s">
        <v>373</v>
      </c>
      <c r="N14717" t="s">
        <v>211</v>
      </c>
      <c r="O14717" t="s">
        <v>22</v>
      </c>
      <c r="P14717" t="s">
        <v>23</v>
      </c>
      <c r="Q14717" t="s">
        <v>41</v>
      </c>
    </row>
    <row r="14718" spans="1:17" x14ac:dyDescent="0.2">
      <c r="A14718" s="2">
        <v>40888</v>
      </c>
      <c r="B14718" t="s">
        <v>454</v>
      </c>
      <c r="C14718" t="s">
        <v>131</v>
      </c>
      <c r="D14718" t="s">
        <v>27</v>
      </c>
      <c r="E14718" t="s">
        <v>27</v>
      </c>
      <c r="F14718">
        <v>92</v>
      </c>
      <c r="G14718">
        <v>64</v>
      </c>
      <c r="H14718">
        <v>389</v>
      </c>
      <c r="I14718">
        <v>502</v>
      </c>
      <c r="J14718">
        <v>1</v>
      </c>
      <c r="K14718">
        <v>1</v>
      </c>
      <c r="L14718" t="s">
        <v>28</v>
      </c>
      <c r="M14718" t="s">
        <v>900</v>
      </c>
      <c r="N14718" t="s">
        <v>454</v>
      </c>
      <c r="O14718" t="s">
        <v>22</v>
      </c>
      <c r="P14718" t="s">
        <v>23</v>
      </c>
      <c r="Q14718" t="s">
        <v>30</v>
      </c>
    </row>
    <row r="14719" spans="1:17" x14ac:dyDescent="0.2">
      <c r="A14719" s="2">
        <v>40888</v>
      </c>
      <c r="B14719" t="s">
        <v>388</v>
      </c>
      <c r="C14719" t="s">
        <v>1073</v>
      </c>
      <c r="D14719" t="s">
        <v>115</v>
      </c>
      <c r="E14719" t="s">
        <v>115</v>
      </c>
      <c r="F14719">
        <v>162</v>
      </c>
      <c r="G14719">
        <v>178</v>
      </c>
      <c r="H14719">
        <v>119</v>
      </c>
      <c r="I14719">
        <v>77</v>
      </c>
      <c r="J14719">
        <v>4</v>
      </c>
      <c r="K14719">
        <v>0</v>
      </c>
      <c r="L14719" t="s">
        <v>460</v>
      </c>
      <c r="M14719" t="s">
        <v>821</v>
      </c>
      <c r="N14719" t="s">
        <v>388</v>
      </c>
      <c r="O14719" t="s">
        <v>22</v>
      </c>
      <c r="P14719" t="s">
        <v>23</v>
      </c>
      <c r="Q14719" t="s">
        <v>24</v>
      </c>
    </row>
    <row r="14720" spans="1:17" x14ac:dyDescent="0.2">
      <c r="A14720" s="2">
        <v>40891</v>
      </c>
      <c r="B14720" t="s">
        <v>267</v>
      </c>
      <c r="C14720" t="s">
        <v>120</v>
      </c>
      <c r="D14720" t="s">
        <v>36</v>
      </c>
      <c r="E14720" t="s">
        <v>36</v>
      </c>
      <c r="F14720">
        <v>84</v>
      </c>
      <c r="G14720">
        <v>48</v>
      </c>
      <c r="H14720">
        <v>411</v>
      </c>
      <c r="I14720">
        <v>602</v>
      </c>
      <c r="J14720">
        <v>1</v>
      </c>
      <c r="K14720">
        <v>1</v>
      </c>
      <c r="L14720" t="s">
        <v>28</v>
      </c>
      <c r="M14720" t="s">
        <v>993</v>
      </c>
      <c r="N14720" t="s">
        <v>267</v>
      </c>
      <c r="O14720" t="s">
        <v>22</v>
      </c>
      <c r="P14720" t="s">
        <v>23</v>
      </c>
      <c r="Q14720" t="s">
        <v>30</v>
      </c>
    </row>
    <row r="14721" spans="1:17" x14ac:dyDescent="0.2">
      <c r="A14721" s="2">
        <v>40895</v>
      </c>
      <c r="B14721" t="s">
        <v>267</v>
      </c>
      <c r="C14721" t="s">
        <v>138</v>
      </c>
      <c r="D14721" t="s">
        <v>36</v>
      </c>
      <c r="E14721" t="s">
        <v>36</v>
      </c>
      <c r="F14721">
        <v>84</v>
      </c>
      <c r="G14721">
        <v>79</v>
      </c>
      <c r="H14721">
        <v>411</v>
      </c>
      <c r="I14721">
        <v>435</v>
      </c>
      <c r="J14721">
        <v>1</v>
      </c>
      <c r="K14721">
        <v>0</v>
      </c>
      <c r="L14721" t="s">
        <v>28</v>
      </c>
      <c r="M14721" t="s">
        <v>1362</v>
      </c>
      <c r="N14721" t="s">
        <v>267</v>
      </c>
      <c r="O14721" t="s">
        <v>22</v>
      </c>
      <c r="P14721" t="s">
        <v>23</v>
      </c>
      <c r="Q14721" t="s">
        <v>24</v>
      </c>
    </row>
    <row r="14722" spans="1:17" x14ac:dyDescent="0.2">
      <c r="A14722" s="2">
        <v>40898</v>
      </c>
      <c r="B14722" t="s">
        <v>107</v>
      </c>
      <c r="C14722" t="s">
        <v>38</v>
      </c>
      <c r="D14722" t="s">
        <v>19</v>
      </c>
      <c r="E14722" t="s">
        <v>19</v>
      </c>
      <c r="F14722">
        <v>13</v>
      </c>
      <c r="G14722">
        <v>24</v>
      </c>
      <c r="H14722">
        <v>970</v>
      </c>
      <c r="I14722">
        <v>794</v>
      </c>
      <c r="J14722">
        <v>3</v>
      </c>
      <c r="K14722">
        <v>2</v>
      </c>
      <c r="L14722" t="s">
        <v>28</v>
      </c>
      <c r="M14722" t="s">
        <v>499</v>
      </c>
      <c r="N14722" t="s">
        <v>107</v>
      </c>
      <c r="O14722" t="s">
        <v>22</v>
      </c>
      <c r="P14722" t="s">
        <v>23</v>
      </c>
      <c r="Q14722" t="s">
        <v>24</v>
      </c>
    </row>
    <row r="14723" spans="1:17" x14ac:dyDescent="0.2">
      <c r="A14723" s="2">
        <v>40899</v>
      </c>
      <c r="B14723" t="s">
        <v>267</v>
      </c>
      <c r="C14723" t="s">
        <v>352</v>
      </c>
      <c r="D14723" t="s">
        <v>36</v>
      </c>
      <c r="E14723" t="s">
        <v>36</v>
      </c>
      <c r="F14723">
        <v>83</v>
      </c>
      <c r="G14723">
        <v>121</v>
      </c>
      <c r="H14723">
        <v>411</v>
      </c>
      <c r="I14723">
        <v>264</v>
      </c>
      <c r="J14723">
        <v>0</v>
      </c>
      <c r="K14723">
        <v>0</v>
      </c>
      <c r="L14723" t="s">
        <v>28</v>
      </c>
      <c r="M14723" t="s">
        <v>1402</v>
      </c>
      <c r="N14723" t="s">
        <v>267</v>
      </c>
      <c r="O14723" t="s">
        <v>22</v>
      </c>
      <c r="P14723" t="s">
        <v>23</v>
      </c>
      <c r="Q14723" t="s">
        <v>30</v>
      </c>
    </row>
    <row r="14724" spans="1:17" x14ac:dyDescent="0.2">
      <c r="A14724" s="2">
        <v>40899</v>
      </c>
      <c r="B14724" t="s">
        <v>32</v>
      </c>
      <c r="C14724" t="s">
        <v>131</v>
      </c>
      <c r="D14724" t="s">
        <v>19</v>
      </c>
      <c r="E14724" t="s">
        <v>27</v>
      </c>
      <c r="F14724">
        <v>39</v>
      </c>
      <c r="G14724">
        <v>65</v>
      </c>
      <c r="H14724">
        <v>661</v>
      </c>
      <c r="I14724">
        <v>495</v>
      </c>
      <c r="J14724">
        <v>0</v>
      </c>
      <c r="K14724">
        <v>2</v>
      </c>
      <c r="L14724" t="s">
        <v>28</v>
      </c>
      <c r="M14724" t="s">
        <v>1272</v>
      </c>
      <c r="N14724" t="s">
        <v>32</v>
      </c>
      <c r="O14724" t="s">
        <v>22</v>
      </c>
      <c r="P14724" t="s">
        <v>23</v>
      </c>
      <c r="Q14724" t="s">
        <v>41</v>
      </c>
    </row>
    <row r="14725" spans="1:17" x14ac:dyDescent="0.2">
      <c r="A14725" s="2">
        <v>40914</v>
      </c>
      <c r="B14725" t="s">
        <v>802</v>
      </c>
      <c r="C14725" t="s">
        <v>149</v>
      </c>
      <c r="D14725" t="s">
        <v>36</v>
      </c>
      <c r="E14725" t="s">
        <v>36</v>
      </c>
      <c r="F14725">
        <v>150</v>
      </c>
      <c r="G14725">
        <v>52</v>
      </c>
      <c r="H14725">
        <v>147</v>
      </c>
      <c r="I14725">
        <v>577</v>
      </c>
      <c r="J14725">
        <v>0</v>
      </c>
      <c r="K14725">
        <v>0</v>
      </c>
      <c r="L14725" t="s">
        <v>28</v>
      </c>
      <c r="M14725" t="s">
        <v>803</v>
      </c>
      <c r="N14725" t="s">
        <v>802</v>
      </c>
      <c r="O14725" t="s">
        <v>22</v>
      </c>
      <c r="P14725" t="s">
        <v>23</v>
      </c>
      <c r="Q14725" t="s">
        <v>30</v>
      </c>
    </row>
    <row r="14726" spans="1:17" x14ac:dyDescent="0.2">
      <c r="A14726" s="2">
        <v>40915</v>
      </c>
      <c r="B14726" t="s">
        <v>351</v>
      </c>
      <c r="C14726" t="s">
        <v>45</v>
      </c>
      <c r="D14726" t="s">
        <v>36</v>
      </c>
      <c r="E14726" t="s">
        <v>36</v>
      </c>
      <c r="F14726">
        <v>95</v>
      </c>
      <c r="G14726">
        <v>98</v>
      </c>
      <c r="H14726">
        <v>371</v>
      </c>
      <c r="I14726">
        <v>354</v>
      </c>
      <c r="J14726">
        <v>0</v>
      </c>
      <c r="K14726">
        <v>0</v>
      </c>
      <c r="L14726" t="s">
        <v>28</v>
      </c>
      <c r="M14726" t="s">
        <v>353</v>
      </c>
      <c r="N14726" t="s">
        <v>351</v>
      </c>
      <c r="O14726" t="s">
        <v>22</v>
      </c>
      <c r="P14726" t="s">
        <v>23</v>
      </c>
      <c r="Q14726" t="s">
        <v>30</v>
      </c>
    </row>
    <row r="14727" spans="1:17" x14ac:dyDescent="0.2">
      <c r="A14727" s="2">
        <v>40917</v>
      </c>
      <c r="B14727" t="s">
        <v>141</v>
      </c>
      <c r="C14727" t="s">
        <v>224</v>
      </c>
      <c r="D14727" t="s">
        <v>36</v>
      </c>
      <c r="E14727" t="s">
        <v>36</v>
      </c>
      <c r="F14727">
        <v>77</v>
      </c>
      <c r="G14727">
        <v>62</v>
      </c>
      <c r="H14727">
        <v>445</v>
      </c>
      <c r="I14727">
        <v>517</v>
      </c>
      <c r="J14727">
        <v>0</v>
      </c>
      <c r="K14727">
        <v>0</v>
      </c>
      <c r="L14727" t="s">
        <v>28</v>
      </c>
      <c r="M14727" t="s">
        <v>1510</v>
      </c>
      <c r="N14727" t="s">
        <v>141</v>
      </c>
      <c r="O14727" t="s">
        <v>22</v>
      </c>
      <c r="P14727" t="s">
        <v>23</v>
      </c>
      <c r="Q14727" t="s">
        <v>30</v>
      </c>
    </row>
    <row r="14728" spans="1:17" x14ac:dyDescent="0.2">
      <c r="A14728" s="2">
        <v>40917</v>
      </c>
      <c r="B14728" t="s">
        <v>128</v>
      </c>
      <c r="C14728" t="s">
        <v>380</v>
      </c>
      <c r="D14728" t="s">
        <v>36</v>
      </c>
      <c r="E14728" t="s">
        <v>36</v>
      </c>
      <c r="F14728">
        <v>59</v>
      </c>
      <c r="G14728">
        <v>113</v>
      </c>
      <c r="H14728">
        <v>537</v>
      </c>
      <c r="I14728">
        <v>297</v>
      </c>
      <c r="J14728">
        <v>3</v>
      </c>
      <c r="K14728">
        <v>0</v>
      </c>
      <c r="L14728" t="s">
        <v>28</v>
      </c>
      <c r="M14728" t="s">
        <v>243</v>
      </c>
      <c r="N14728" t="s">
        <v>176</v>
      </c>
      <c r="O14728" t="s">
        <v>122</v>
      </c>
      <c r="P14728" t="s">
        <v>23</v>
      </c>
      <c r="Q14728" t="s">
        <v>24</v>
      </c>
    </row>
    <row r="14729" spans="1:17" x14ac:dyDescent="0.2">
      <c r="A14729" s="2">
        <v>40919</v>
      </c>
      <c r="B14729" t="s">
        <v>135</v>
      </c>
      <c r="C14729" t="s">
        <v>267</v>
      </c>
      <c r="D14729" t="s">
        <v>36</v>
      </c>
      <c r="E14729" t="s">
        <v>36</v>
      </c>
      <c r="F14729">
        <v>43</v>
      </c>
      <c r="G14729">
        <v>83</v>
      </c>
      <c r="H14729">
        <v>627</v>
      </c>
      <c r="I14729">
        <v>411</v>
      </c>
      <c r="J14729">
        <v>0</v>
      </c>
      <c r="K14729">
        <v>0</v>
      </c>
      <c r="L14729" t="s">
        <v>28</v>
      </c>
      <c r="M14729" t="s">
        <v>1082</v>
      </c>
      <c r="N14729" t="s">
        <v>135</v>
      </c>
      <c r="O14729" t="s">
        <v>22</v>
      </c>
      <c r="P14729" t="s">
        <v>23</v>
      </c>
      <c r="Q14729" t="s">
        <v>30</v>
      </c>
    </row>
    <row r="14730" spans="1:17" x14ac:dyDescent="0.2">
      <c r="A14730" s="2">
        <v>40920</v>
      </c>
      <c r="B14730" t="s">
        <v>118</v>
      </c>
      <c r="C14730" t="s">
        <v>380</v>
      </c>
      <c r="D14730" t="s">
        <v>36</v>
      </c>
      <c r="E14730" t="s">
        <v>36</v>
      </c>
      <c r="F14730">
        <v>44</v>
      </c>
      <c r="G14730">
        <v>113</v>
      </c>
      <c r="H14730">
        <v>624</v>
      </c>
      <c r="I14730">
        <v>297</v>
      </c>
      <c r="J14730">
        <v>1</v>
      </c>
      <c r="K14730">
        <v>0</v>
      </c>
      <c r="L14730" t="s">
        <v>28</v>
      </c>
      <c r="M14730" t="s">
        <v>241</v>
      </c>
      <c r="N14730" t="s">
        <v>118</v>
      </c>
      <c r="O14730" t="s">
        <v>22</v>
      </c>
      <c r="P14730" t="s">
        <v>23</v>
      </c>
      <c r="Q14730" t="s">
        <v>24</v>
      </c>
    </row>
    <row r="14731" spans="1:17" x14ac:dyDescent="0.2">
      <c r="A14731" s="2">
        <v>40921</v>
      </c>
      <c r="B14731" t="s">
        <v>128</v>
      </c>
      <c r="C14731" t="s">
        <v>136</v>
      </c>
      <c r="D14731" t="s">
        <v>36</v>
      </c>
      <c r="E14731" t="s">
        <v>36</v>
      </c>
      <c r="F14731">
        <v>59</v>
      </c>
      <c r="G14731">
        <v>16</v>
      </c>
      <c r="H14731">
        <v>537</v>
      </c>
      <c r="I14731">
        <v>911</v>
      </c>
      <c r="J14731">
        <v>0</v>
      </c>
      <c r="K14731">
        <v>2</v>
      </c>
      <c r="L14731" t="s">
        <v>28</v>
      </c>
      <c r="M14731" t="s">
        <v>300</v>
      </c>
      <c r="N14731" t="s">
        <v>176</v>
      </c>
      <c r="O14731" t="s">
        <v>122</v>
      </c>
      <c r="P14731" t="s">
        <v>23</v>
      </c>
      <c r="Q14731" t="s">
        <v>41</v>
      </c>
    </row>
    <row r="14732" spans="1:17" x14ac:dyDescent="0.2">
      <c r="A14732" s="2">
        <v>40922</v>
      </c>
      <c r="B14732" t="s">
        <v>267</v>
      </c>
      <c r="C14732" t="s">
        <v>35</v>
      </c>
      <c r="D14732" t="s">
        <v>36</v>
      </c>
      <c r="E14732" t="s">
        <v>36</v>
      </c>
      <c r="F14732">
        <v>83</v>
      </c>
      <c r="G14732">
        <v>60</v>
      </c>
      <c r="H14732">
        <v>411</v>
      </c>
      <c r="I14732">
        <v>526</v>
      </c>
      <c r="J14732">
        <v>3</v>
      </c>
      <c r="K14732">
        <v>1</v>
      </c>
      <c r="L14732" t="s">
        <v>28</v>
      </c>
      <c r="M14732" t="s">
        <v>993</v>
      </c>
      <c r="N14732" t="s">
        <v>267</v>
      </c>
      <c r="O14732" t="s">
        <v>22</v>
      </c>
      <c r="P14732" t="s">
        <v>23</v>
      </c>
      <c r="Q14732" t="s">
        <v>24</v>
      </c>
    </row>
    <row r="14733" spans="1:17" x14ac:dyDescent="0.2">
      <c r="A14733" s="2">
        <v>40922</v>
      </c>
      <c r="B14733" t="s">
        <v>138</v>
      </c>
      <c r="C14733" t="s">
        <v>352</v>
      </c>
      <c r="D14733" t="s">
        <v>36</v>
      </c>
      <c r="E14733" t="s">
        <v>36</v>
      </c>
      <c r="F14733">
        <v>79</v>
      </c>
      <c r="G14733">
        <v>121</v>
      </c>
      <c r="H14733">
        <v>439</v>
      </c>
      <c r="I14733">
        <v>264</v>
      </c>
      <c r="J14733">
        <v>0</v>
      </c>
      <c r="K14733">
        <v>0</v>
      </c>
      <c r="L14733" t="s">
        <v>28</v>
      </c>
      <c r="M14733" t="s">
        <v>420</v>
      </c>
      <c r="N14733" t="s">
        <v>149</v>
      </c>
      <c r="O14733" t="s">
        <v>122</v>
      </c>
      <c r="P14733" t="s">
        <v>23</v>
      </c>
      <c r="Q14733" t="s">
        <v>30</v>
      </c>
    </row>
    <row r="14734" spans="1:17" x14ac:dyDescent="0.2">
      <c r="A14734" s="2">
        <v>40923</v>
      </c>
      <c r="B14734" t="s">
        <v>239</v>
      </c>
      <c r="C14734" t="s">
        <v>890</v>
      </c>
      <c r="D14734" t="s">
        <v>115</v>
      </c>
      <c r="E14734" t="s">
        <v>36</v>
      </c>
      <c r="F14734">
        <v>85</v>
      </c>
      <c r="G14734">
        <v>125</v>
      </c>
      <c r="H14734">
        <v>408</v>
      </c>
      <c r="I14734">
        <v>253</v>
      </c>
      <c r="J14734">
        <v>2</v>
      </c>
      <c r="K14734">
        <v>2</v>
      </c>
      <c r="L14734" t="s">
        <v>28</v>
      </c>
      <c r="M14734" t="s">
        <v>240</v>
      </c>
      <c r="N14734" t="s">
        <v>239</v>
      </c>
      <c r="O14734" t="s">
        <v>22</v>
      </c>
      <c r="P14734" t="s">
        <v>23</v>
      </c>
      <c r="Q14734" t="s">
        <v>30</v>
      </c>
    </row>
    <row r="14735" spans="1:17" x14ac:dyDescent="0.2">
      <c r="A14735" s="2">
        <v>40923</v>
      </c>
      <c r="B14735" t="s">
        <v>876</v>
      </c>
      <c r="C14735" t="s">
        <v>405</v>
      </c>
      <c r="D14735" t="s">
        <v>36</v>
      </c>
      <c r="E14735" t="s">
        <v>36</v>
      </c>
      <c r="F14735">
        <v>196</v>
      </c>
      <c r="G14735">
        <v>147</v>
      </c>
      <c r="H14735">
        <v>26</v>
      </c>
      <c r="I14735">
        <v>160</v>
      </c>
      <c r="J14735">
        <v>1</v>
      </c>
      <c r="K14735">
        <v>0</v>
      </c>
      <c r="L14735" t="s">
        <v>62</v>
      </c>
      <c r="M14735" t="s">
        <v>914</v>
      </c>
      <c r="N14735" t="s">
        <v>876</v>
      </c>
      <c r="O14735" t="s">
        <v>22</v>
      </c>
      <c r="P14735" t="s">
        <v>23</v>
      </c>
      <c r="Q14735" t="s">
        <v>24</v>
      </c>
    </row>
    <row r="14736" spans="1:17" x14ac:dyDescent="0.2">
      <c r="A14736" s="2">
        <v>40924</v>
      </c>
      <c r="B14736" t="s">
        <v>141</v>
      </c>
      <c r="C14736" t="s">
        <v>380</v>
      </c>
      <c r="D14736" t="s">
        <v>36</v>
      </c>
      <c r="E14736" t="s">
        <v>36</v>
      </c>
      <c r="F14736">
        <v>77</v>
      </c>
      <c r="G14736">
        <v>113</v>
      </c>
      <c r="H14736">
        <v>445</v>
      </c>
      <c r="I14736">
        <v>297</v>
      </c>
      <c r="J14736">
        <v>0</v>
      </c>
      <c r="K14736">
        <v>0</v>
      </c>
      <c r="L14736" t="s">
        <v>28</v>
      </c>
      <c r="M14736" t="s">
        <v>1477</v>
      </c>
      <c r="N14736" t="s">
        <v>141</v>
      </c>
      <c r="O14736" t="s">
        <v>22</v>
      </c>
      <c r="P14736" t="s">
        <v>23</v>
      </c>
      <c r="Q14736" t="s">
        <v>30</v>
      </c>
    </row>
    <row r="14737" spans="1:17" x14ac:dyDescent="0.2">
      <c r="A14737" s="2">
        <v>40924</v>
      </c>
      <c r="B14737" t="s">
        <v>136</v>
      </c>
      <c r="C14737" t="s">
        <v>718</v>
      </c>
      <c r="D14737" t="s">
        <v>36</v>
      </c>
      <c r="E14737" t="s">
        <v>36</v>
      </c>
      <c r="F14737">
        <v>16</v>
      </c>
      <c r="G14737">
        <v>63</v>
      </c>
      <c r="H14737">
        <v>911</v>
      </c>
      <c r="I14737">
        <v>514</v>
      </c>
      <c r="J14737">
        <v>1</v>
      </c>
      <c r="K14737">
        <v>0</v>
      </c>
      <c r="L14737" t="s">
        <v>28</v>
      </c>
      <c r="M14737" t="s">
        <v>300</v>
      </c>
      <c r="N14737" t="s">
        <v>176</v>
      </c>
      <c r="O14737" t="s">
        <v>122</v>
      </c>
      <c r="P14737" t="s">
        <v>23</v>
      </c>
      <c r="Q14737" t="s">
        <v>24</v>
      </c>
    </row>
    <row r="14738" spans="1:17" x14ac:dyDescent="0.2">
      <c r="A14738" s="2">
        <v>40925</v>
      </c>
      <c r="B14738" t="s">
        <v>301</v>
      </c>
      <c r="C14738" t="s">
        <v>449</v>
      </c>
      <c r="D14738" t="s">
        <v>115</v>
      </c>
      <c r="E14738" t="s">
        <v>115</v>
      </c>
      <c r="F14738">
        <v>99</v>
      </c>
      <c r="G14738">
        <v>75</v>
      </c>
      <c r="H14738">
        <v>351</v>
      </c>
      <c r="I14738">
        <v>449</v>
      </c>
      <c r="J14738">
        <v>1</v>
      </c>
      <c r="K14738">
        <v>0</v>
      </c>
      <c r="L14738" t="s">
        <v>28</v>
      </c>
      <c r="M14738" t="s">
        <v>302</v>
      </c>
      <c r="N14738" t="s">
        <v>301</v>
      </c>
      <c r="O14738" t="s">
        <v>22</v>
      </c>
      <c r="P14738" t="s">
        <v>23</v>
      </c>
      <c r="Q14738" t="s">
        <v>24</v>
      </c>
    </row>
    <row r="14739" spans="1:17" x14ac:dyDescent="0.2">
      <c r="A14739" s="2">
        <v>40926</v>
      </c>
      <c r="B14739" t="s">
        <v>402</v>
      </c>
      <c r="C14739" t="s">
        <v>52</v>
      </c>
      <c r="D14739" t="s">
        <v>115</v>
      </c>
      <c r="E14739" t="s">
        <v>50</v>
      </c>
      <c r="F14739">
        <v>95</v>
      </c>
      <c r="G14739">
        <v>17</v>
      </c>
      <c r="H14739">
        <v>372</v>
      </c>
      <c r="I14739">
        <v>890</v>
      </c>
      <c r="J14739">
        <v>0</v>
      </c>
      <c r="K14739">
        <v>2</v>
      </c>
      <c r="L14739" t="s">
        <v>28</v>
      </c>
      <c r="M14739" t="s">
        <v>165</v>
      </c>
      <c r="N14739" t="s">
        <v>166</v>
      </c>
      <c r="O14739" t="s">
        <v>122</v>
      </c>
      <c r="P14739" t="s">
        <v>23</v>
      </c>
      <c r="Q14739" t="s">
        <v>41</v>
      </c>
    </row>
    <row r="14740" spans="1:17" x14ac:dyDescent="0.2">
      <c r="A14740" s="2">
        <v>40926</v>
      </c>
      <c r="B14740" t="s">
        <v>114</v>
      </c>
      <c r="C14740" t="s">
        <v>49</v>
      </c>
      <c r="D14740" t="s">
        <v>115</v>
      </c>
      <c r="E14740" t="s">
        <v>50</v>
      </c>
      <c r="F14740">
        <v>124</v>
      </c>
      <c r="G14740">
        <v>24</v>
      </c>
      <c r="H14740">
        <v>256</v>
      </c>
      <c r="I14740">
        <v>788</v>
      </c>
      <c r="J14740">
        <v>0</v>
      </c>
      <c r="K14740">
        <v>1</v>
      </c>
      <c r="L14740" t="s">
        <v>447</v>
      </c>
      <c r="M14740" t="s">
        <v>226</v>
      </c>
      <c r="N14740" t="s">
        <v>114</v>
      </c>
      <c r="O14740" t="s">
        <v>22</v>
      </c>
      <c r="P14740" t="s">
        <v>23</v>
      </c>
      <c r="Q14740" t="s">
        <v>41</v>
      </c>
    </row>
    <row r="14741" spans="1:17" x14ac:dyDescent="0.2">
      <c r="A14741" s="2">
        <v>40929</v>
      </c>
      <c r="B14741" t="s">
        <v>802</v>
      </c>
      <c r="C14741" t="s">
        <v>718</v>
      </c>
      <c r="D14741" t="s">
        <v>36</v>
      </c>
      <c r="E14741" t="s">
        <v>36</v>
      </c>
      <c r="F14741">
        <v>151</v>
      </c>
      <c r="G14741">
        <v>63</v>
      </c>
      <c r="H14741">
        <v>146</v>
      </c>
      <c r="I14741">
        <v>514</v>
      </c>
      <c r="J14741">
        <v>1</v>
      </c>
      <c r="K14741">
        <v>0</v>
      </c>
      <c r="L14741" t="s">
        <v>276</v>
      </c>
      <c r="M14741" t="s">
        <v>803</v>
      </c>
      <c r="N14741" t="s">
        <v>802</v>
      </c>
      <c r="O14741" t="s">
        <v>22</v>
      </c>
      <c r="P14741" t="s">
        <v>23</v>
      </c>
      <c r="Q14741" t="s">
        <v>24</v>
      </c>
    </row>
    <row r="14742" spans="1:17" x14ac:dyDescent="0.2">
      <c r="A14742" s="2">
        <v>40929</v>
      </c>
      <c r="B14742" t="s">
        <v>118</v>
      </c>
      <c r="C14742" t="s">
        <v>138</v>
      </c>
      <c r="D14742" t="s">
        <v>36</v>
      </c>
      <c r="E14742" t="s">
        <v>36</v>
      </c>
      <c r="F14742">
        <v>43</v>
      </c>
      <c r="G14742">
        <v>71</v>
      </c>
      <c r="H14742">
        <v>625</v>
      </c>
      <c r="I14742">
        <v>458</v>
      </c>
      <c r="J14742">
        <v>1</v>
      </c>
      <c r="K14742">
        <v>2</v>
      </c>
      <c r="L14742" t="s">
        <v>276</v>
      </c>
      <c r="M14742" t="s">
        <v>803</v>
      </c>
      <c r="N14742" t="s">
        <v>802</v>
      </c>
      <c r="O14742" t="s">
        <v>122</v>
      </c>
      <c r="P14742" t="s">
        <v>23</v>
      </c>
      <c r="Q14742" t="s">
        <v>41</v>
      </c>
    </row>
    <row r="14743" spans="1:17" x14ac:dyDescent="0.2">
      <c r="A14743" s="2">
        <v>40929</v>
      </c>
      <c r="B14743" t="s">
        <v>77</v>
      </c>
      <c r="C14743" t="s">
        <v>32</v>
      </c>
      <c r="D14743" t="s">
        <v>27</v>
      </c>
      <c r="E14743" t="s">
        <v>19</v>
      </c>
      <c r="F14743">
        <v>33</v>
      </c>
      <c r="G14743">
        <v>41</v>
      </c>
      <c r="H14743">
        <v>720</v>
      </c>
      <c r="I14743">
        <v>641</v>
      </c>
      <c r="J14743">
        <v>1</v>
      </c>
      <c r="K14743">
        <v>0</v>
      </c>
      <c r="L14743" t="s">
        <v>28</v>
      </c>
      <c r="M14743" t="s">
        <v>1256</v>
      </c>
      <c r="N14743" t="s">
        <v>77</v>
      </c>
      <c r="O14743" t="s">
        <v>22</v>
      </c>
      <c r="P14743" t="s">
        <v>23</v>
      </c>
      <c r="Q14743" t="s">
        <v>24</v>
      </c>
    </row>
    <row r="14744" spans="1:17" x14ac:dyDescent="0.2">
      <c r="A14744" s="2">
        <v>40930</v>
      </c>
      <c r="B14744" t="s">
        <v>224</v>
      </c>
      <c r="C14744" t="s">
        <v>267</v>
      </c>
      <c r="D14744" t="s">
        <v>36</v>
      </c>
      <c r="E14744" t="s">
        <v>36</v>
      </c>
      <c r="F14744">
        <v>66</v>
      </c>
      <c r="G14744">
        <v>85</v>
      </c>
      <c r="H14744">
        <v>499</v>
      </c>
      <c r="I14744">
        <v>404</v>
      </c>
      <c r="J14744">
        <v>1</v>
      </c>
      <c r="K14744">
        <v>2</v>
      </c>
      <c r="L14744" t="s">
        <v>276</v>
      </c>
      <c r="M14744" t="s">
        <v>916</v>
      </c>
      <c r="N14744" t="s">
        <v>802</v>
      </c>
      <c r="O14744" t="s">
        <v>122</v>
      </c>
      <c r="P14744" t="s">
        <v>23</v>
      </c>
      <c r="Q14744" t="s">
        <v>41</v>
      </c>
    </row>
    <row r="14745" spans="1:17" x14ac:dyDescent="0.2">
      <c r="A14745" s="2">
        <v>40930</v>
      </c>
      <c r="B14745" t="s">
        <v>136</v>
      </c>
      <c r="C14745" t="s">
        <v>380</v>
      </c>
      <c r="D14745" t="s">
        <v>36</v>
      </c>
      <c r="E14745" t="s">
        <v>36</v>
      </c>
      <c r="F14745">
        <v>18</v>
      </c>
      <c r="G14745">
        <v>120</v>
      </c>
      <c r="H14745">
        <v>888</v>
      </c>
      <c r="I14745">
        <v>264</v>
      </c>
      <c r="J14745">
        <v>1</v>
      </c>
      <c r="K14745">
        <v>0</v>
      </c>
      <c r="L14745" t="s">
        <v>276</v>
      </c>
      <c r="M14745" t="s">
        <v>916</v>
      </c>
      <c r="N14745" t="s">
        <v>802</v>
      </c>
      <c r="O14745" t="s">
        <v>122</v>
      </c>
      <c r="P14745" t="s">
        <v>23</v>
      </c>
      <c r="Q14745" t="s">
        <v>24</v>
      </c>
    </row>
    <row r="14746" spans="1:17" x14ac:dyDescent="0.2">
      <c r="A14746" s="2">
        <v>40930</v>
      </c>
      <c r="B14746" t="s">
        <v>464</v>
      </c>
      <c r="C14746" t="s">
        <v>164</v>
      </c>
      <c r="D14746" t="s">
        <v>115</v>
      </c>
      <c r="E14746" t="s">
        <v>115</v>
      </c>
      <c r="F14746">
        <v>112</v>
      </c>
      <c r="G14746">
        <v>73</v>
      </c>
      <c r="H14746">
        <v>293</v>
      </c>
      <c r="I14746">
        <v>456</v>
      </c>
      <c r="J14746">
        <v>1</v>
      </c>
      <c r="K14746">
        <v>0</v>
      </c>
      <c r="L14746" t="s">
        <v>28</v>
      </c>
      <c r="M14746" t="s">
        <v>465</v>
      </c>
      <c r="N14746" t="s">
        <v>464</v>
      </c>
      <c r="O14746" t="s">
        <v>22</v>
      </c>
      <c r="P14746" t="s">
        <v>23</v>
      </c>
      <c r="Q14746" t="s">
        <v>24</v>
      </c>
    </row>
    <row r="14747" spans="1:17" x14ac:dyDescent="0.2">
      <c r="A14747" s="2">
        <v>40930</v>
      </c>
      <c r="B14747" t="s">
        <v>405</v>
      </c>
      <c r="C14747" t="s">
        <v>876</v>
      </c>
      <c r="D14747" t="s">
        <v>36</v>
      </c>
      <c r="E14747" t="s">
        <v>36</v>
      </c>
      <c r="F14747">
        <v>153</v>
      </c>
      <c r="G14747">
        <v>196</v>
      </c>
      <c r="H14747">
        <v>143</v>
      </c>
      <c r="I14747">
        <v>26</v>
      </c>
      <c r="J14747">
        <v>0</v>
      </c>
      <c r="K14747">
        <v>0</v>
      </c>
      <c r="L14747" t="s">
        <v>62</v>
      </c>
      <c r="M14747" t="s">
        <v>406</v>
      </c>
      <c r="N14747" t="s">
        <v>405</v>
      </c>
      <c r="O14747" t="s">
        <v>22</v>
      </c>
      <c r="P14747" t="s">
        <v>23</v>
      </c>
      <c r="Q14747" t="s">
        <v>30</v>
      </c>
    </row>
    <row r="14748" spans="1:17" x14ac:dyDescent="0.2">
      <c r="A14748" s="2">
        <v>40930</v>
      </c>
      <c r="B14748" t="s">
        <v>282</v>
      </c>
      <c r="C14748" t="s">
        <v>70</v>
      </c>
      <c r="D14748" t="s">
        <v>19</v>
      </c>
      <c r="E14748" t="s">
        <v>50</v>
      </c>
      <c r="F14748">
        <v>78</v>
      </c>
      <c r="G14748">
        <v>85</v>
      </c>
      <c r="H14748">
        <v>447</v>
      </c>
      <c r="I14748">
        <v>405</v>
      </c>
      <c r="J14748">
        <v>2</v>
      </c>
      <c r="K14748">
        <v>3</v>
      </c>
      <c r="L14748" t="s">
        <v>28</v>
      </c>
      <c r="M14748" t="s">
        <v>285</v>
      </c>
      <c r="N14748" t="s">
        <v>282</v>
      </c>
      <c r="O14748" t="s">
        <v>22</v>
      </c>
      <c r="P14748" t="s">
        <v>23</v>
      </c>
      <c r="Q14748" t="s">
        <v>41</v>
      </c>
    </row>
    <row r="14749" spans="1:17" x14ac:dyDescent="0.2">
      <c r="A14749" s="2">
        <v>40931</v>
      </c>
      <c r="B14749" t="s">
        <v>141</v>
      </c>
      <c r="C14749" t="s">
        <v>237</v>
      </c>
      <c r="D14749" t="s">
        <v>36</v>
      </c>
      <c r="E14749" t="s">
        <v>36</v>
      </c>
      <c r="F14749">
        <v>91</v>
      </c>
      <c r="G14749">
        <v>98</v>
      </c>
      <c r="H14749">
        <v>386</v>
      </c>
      <c r="I14749">
        <v>361</v>
      </c>
      <c r="J14749">
        <v>2</v>
      </c>
      <c r="K14749">
        <v>0</v>
      </c>
      <c r="L14749" t="s">
        <v>276</v>
      </c>
      <c r="M14749" t="s">
        <v>173</v>
      </c>
      <c r="N14749" t="s">
        <v>141</v>
      </c>
      <c r="O14749" t="s">
        <v>22</v>
      </c>
      <c r="P14749" t="s">
        <v>23</v>
      </c>
      <c r="Q14749" t="s">
        <v>24</v>
      </c>
    </row>
    <row r="14750" spans="1:17" x14ac:dyDescent="0.2">
      <c r="A14750" s="2">
        <v>40931</v>
      </c>
      <c r="B14750" t="s">
        <v>110</v>
      </c>
      <c r="C14750" t="s">
        <v>128</v>
      </c>
      <c r="D14750" t="s">
        <v>36</v>
      </c>
      <c r="E14750" t="s">
        <v>36</v>
      </c>
      <c r="F14750">
        <v>61</v>
      </c>
      <c r="G14750">
        <v>59</v>
      </c>
      <c r="H14750">
        <v>523</v>
      </c>
      <c r="I14750">
        <v>541</v>
      </c>
      <c r="J14750">
        <v>1</v>
      </c>
      <c r="K14750">
        <v>2</v>
      </c>
      <c r="L14750" t="s">
        <v>276</v>
      </c>
      <c r="M14750" t="s">
        <v>173</v>
      </c>
      <c r="N14750" t="s">
        <v>141</v>
      </c>
      <c r="O14750" t="s">
        <v>122</v>
      </c>
      <c r="P14750" t="s">
        <v>23</v>
      </c>
      <c r="Q14750" t="s">
        <v>41</v>
      </c>
    </row>
    <row r="14751" spans="1:17" x14ac:dyDescent="0.2">
      <c r="A14751" s="2">
        <v>40932</v>
      </c>
      <c r="B14751" t="s">
        <v>199</v>
      </c>
      <c r="C14751" t="s">
        <v>351</v>
      </c>
      <c r="D14751" t="s">
        <v>36</v>
      </c>
      <c r="E14751" t="s">
        <v>36</v>
      </c>
      <c r="F14751">
        <v>26</v>
      </c>
      <c r="G14751">
        <v>94</v>
      </c>
      <c r="H14751">
        <v>778</v>
      </c>
      <c r="I14751">
        <v>373</v>
      </c>
      <c r="J14751">
        <v>1</v>
      </c>
      <c r="K14751">
        <v>0</v>
      </c>
      <c r="L14751" t="s">
        <v>276</v>
      </c>
      <c r="M14751" t="s">
        <v>1477</v>
      </c>
      <c r="N14751" t="s">
        <v>141</v>
      </c>
      <c r="O14751" t="s">
        <v>122</v>
      </c>
      <c r="P14751" t="s">
        <v>23</v>
      </c>
      <c r="Q14751" t="s">
        <v>24</v>
      </c>
    </row>
    <row r="14752" spans="1:17" x14ac:dyDescent="0.2">
      <c r="A14752" s="2">
        <v>40932</v>
      </c>
      <c r="B14752" t="s">
        <v>111</v>
      </c>
      <c r="C14752" t="s">
        <v>34</v>
      </c>
      <c r="D14752" t="s">
        <v>36</v>
      </c>
      <c r="E14752" t="s">
        <v>36</v>
      </c>
      <c r="F14752">
        <v>69</v>
      </c>
      <c r="G14752">
        <v>79</v>
      </c>
      <c r="H14752">
        <v>476</v>
      </c>
      <c r="I14752">
        <v>436</v>
      </c>
      <c r="J14752">
        <v>1</v>
      </c>
      <c r="K14752">
        <v>0</v>
      </c>
      <c r="L14752" t="s">
        <v>276</v>
      </c>
      <c r="M14752" t="s">
        <v>1477</v>
      </c>
      <c r="N14752" t="s">
        <v>141</v>
      </c>
      <c r="O14752" t="s">
        <v>122</v>
      </c>
      <c r="P14752" t="s">
        <v>23</v>
      </c>
      <c r="Q14752" t="s">
        <v>24</v>
      </c>
    </row>
    <row r="14753" spans="1:17" x14ac:dyDescent="0.2">
      <c r="A14753" s="2">
        <v>40933</v>
      </c>
      <c r="B14753" t="s">
        <v>802</v>
      </c>
      <c r="C14753" t="s">
        <v>118</v>
      </c>
      <c r="D14753" t="s">
        <v>36</v>
      </c>
      <c r="E14753" t="s">
        <v>36</v>
      </c>
      <c r="F14753">
        <v>151</v>
      </c>
      <c r="G14753">
        <v>43</v>
      </c>
      <c r="H14753">
        <v>146</v>
      </c>
      <c r="I14753">
        <v>625</v>
      </c>
      <c r="J14753">
        <v>2</v>
      </c>
      <c r="K14753">
        <v>1</v>
      </c>
      <c r="L14753" t="s">
        <v>276</v>
      </c>
      <c r="M14753" t="s">
        <v>803</v>
      </c>
      <c r="N14753" t="s">
        <v>802</v>
      </c>
      <c r="O14753" t="s">
        <v>22</v>
      </c>
      <c r="P14753" t="s">
        <v>23</v>
      </c>
      <c r="Q14753" t="s">
        <v>24</v>
      </c>
    </row>
    <row r="14754" spans="1:17" x14ac:dyDescent="0.2">
      <c r="A14754" s="2">
        <v>40933</v>
      </c>
      <c r="B14754" t="s">
        <v>718</v>
      </c>
      <c r="C14754" t="s">
        <v>138</v>
      </c>
      <c r="D14754" t="s">
        <v>36</v>
      </c>
      <c r="E14754" t="s">
        <v>36</v>
      </c>
      <c r="F14754">
        <v>63</v>
      </c>
      <c r="G14754">
        <v>71</v>
      </c>
      <c r="H14754">
        <v>514</v>
      </c>
      <c r="I14754">
        <v>458</v>
      </c>
      <c r="J14754">
        <v>2</v>
      </c>
      <c r="K14754">
        <v>2</v>
      </c>
      <c r="L14754" t="s">
        <v>276</v>
      </c>
      <c r="M14754" t="s">
        <v>803</v>
      </c>
      <c r="N14754" t="s">
        <v>802</v>
      </c>
      <c r="O14754" t="s">
        <v>122</v>
      </c>
      <c r="P14754" t="s">
        <v>23</v>
      </c>
      <c r="Q14754" t="s">
        <v>30</v>
      </c>
    </row>
    <row r="14755" spans="1:17" x14ac:dyDescent="0.2">
      <c r="A14755" s="2">
        <v>40933</v>
      </c>
      <c r="B14755" t="s">
        <v>26</v>
      </c>
      <c r="C14755" t="s">
        <v>32</v>
      </c>
      <c r="D14755" t="s">
        <v>27</v>
      </c>
      <c r="E14755" t="s">
        <v>19</v>
      </c>
      <c r="F14755">
        <v>21</v>
      </c>
      <c r="G14755">
        <v>41</v>
      </c>
      <c r="H14755">
        <v>866</v>
      </c>
      <c r="I14755">
        <v>641</v>
      </c>
      <c r="J14755">
        <v>3</v>
      </c>
      <c r="K14755">
        <v>1</v>
      </c>
      <c r="L14755" t="s">
        <v>28</v>
      </c>
      <c r="M14755" t="s">
        <v>874</v>
      </c>
      <c r="N14755" t="s">
        <v>77</v>
      </c>
      <c r="O14755" t="s">
        <v>122</v>
      </c>
      <c r="P14755" t="s">
        <v>23</v>
      </c>
      <c r="Q14755" t="s">
        <v>24</v>
      </c>
    </row>
    <row r="14756" spans="1:17" x14ac:dyDescent="0.2">
      <c r="A14756" s="2">
        <v>40933</v>
      </c>
      <c r="B14756" t="s">
        <v>531</v>
      </c>
      <c r="C14756" t="s">
        <v>77</v>
      </c>
      <c r="D14756" t="s">
        <v>27</v>
      </c>
      <c r="E14756" t="s">
        <v>27</v>
      </c>
      <c r="F14756">
        <v>47</v>
      </c>
      <c r="G14756">
        <v>33</v>
      </c>
      <c r="H14756">
        <v>600</v>
      </c>
      <c r="I14756">
        <v>720</v>
      </c>
      <c r="J14756">
        <v>0</v>
      </c>
      <c r="K14756">
        <v>1</v>
      </c>
      <c r="L14756" t="s">
        <v>28</v>
      </c>
      <c r="M14756" t="s">
        <v>534</v>
      </c>
      <c r="N14756" t="s">
        <v>531</v>
      </c>
      <c r="O14756" t="s">
        <v>22</v>
      </c>
      <c r="P14756" t="s">
        <v>23</v>
      </c>
      <c r="Q14756" t="s">
        <v>41</v>
      </c>
    </row>
    <row r="14757" spans="1:17" x14ac:dyDescent="0.2">
      <c r="A14757" s="2">
        <v>40934</v>
      </c>
      <c r="B14757" t="s">
        <v>136</v>
      </c>
      <c r="C14757" t="s">
        <v>224</v>
      </c>
      <c r="D14757" t="s">
        <v>36</v>
      </c>
      <c r="E14757" t="s">
        <v>36</v>
      </c>
      <c r="F14757">
        <v>18</v>
      </c>
      <c r="G14757">
        <v>66</v>
      </c>
      <c r="H14757">
        <v>888</v>
      </c>
      <c r="I14757">
        <v>499</v>
      </c>
      <c r="J14757">
        <v>2</v>
      </c>
      <c r="K14757">
        <v>0</v>
      </c>
      <c r="L14757" t="s">
        <v>276</v>
      </c>
      <c r="M14757" t="s">
        <v>916</v>
      </c>
      <c r="N14757" t="s">
        <v>802</v>
      </c>
      <c r="O14757" t="s">
        <v>122</v>
      </c>
      <c r="P14757" t="s">
        <v>23</v>
      </c>
      <c r="Q14757" t="s">
        <v>24</v>
      </c>
    </row>
    <row r="14758" spans="1:17" x14ac:dyDescent="0.2">
      <c r="A14758" s="2">
        <v>40934</v>
      </c>
      <c r="B14758" t="s">
        <v>380</v>
      </c>
      <c r="C14758" t="s">
        <v>267</v>
      </c>
      <c r="D14758" t="s">
        <v>36</v>
      </c>
      <c r="E14758" t="s">
        <v>36</v>
      </c>
      <c r="F14758">
        <v>120</v>
      </c>
      <c r="G14758">
        <v>85</v>
      </c>
      <c r="H14758">
        <v>264</v>
      </c>
      <c r="I14758">
        <v>404</v>
      </c>
      <c r="J14758">
        <v>2</v>
      </c>
      <c r="K14758">
        <v>2</v>
      </c>
      <c r="L14758" t="s">
        <v>276</v>
      </c>
      <c r="M14758" t="s">
        <v>916</v>
      </c>
      <c r="N14758" t="s">
        <v>802</v>
      </c>
      <c r="O14758" t="s">
        <v>122</v>
      </c>
      <c r="P14758" t="s">
        <v>23</v>
      </c>
      <c r="Q14758" t="s">
        <v>30</v>
      </c>
    </row>
    <row r="14759" spans="1:17" x14ac:dyDescent="0.2">
      <c r="A14759" s="2">
        <v>40935</v>
      </c>
      <c r="B14759" t="s">
        <v>141</v>
      </c>
      <c r="C14759" t="s">
        <v>110</v>
      </c>
      <c r="D14759" t="s">
        <v>36</v>
      </c>
      <c r="E14759" t="s">
        <v>36</v>
      </c>
      <c r="F14759">
        <v>91</v>
      </c>
      <c r="G14759">
        <v>61</v>
      </c>
      <c r="H14759">
        <v>386</v>
      </c>
      <c r="I14759">
        <v>523</v>
      </c>
      <c r="J14759">
        <v>3</v>
      </c>
      <c r="K14759">
        <v>2</v>
      </c>
      <c r="L14759" t="s">
        <v>276</v>
      </c>
      <c r="M14759" t="s">
        <v>173</v>
      </c>
      <c r="N14759" t="s">
        <v>141</v>
      </c>
      <c r="O14759" t="s">
        <v>22</v>
      </c>
      <c r="P14759" t="s">
        <v>23</v>
      </c>
      <c r="Q14759" t="s">
        <v>24</v>
      </c>
    </row>
    <row r="14760" spans="1:17" x14ac:dyDescent="0.2">
      <c r="A14760" s="2">
        <v>40935</v>
      </c>
      <c r="B14760" t="s">
        <v>237</v>
      </c>
      <c r="C14760" t="s">
        <v>128</v>
      </c>
      <c r="D14760" t="s">
        <v>36</v>
      </c>
      <c r="E14760" t="s">
        <v>36</v>
      </c>
      <c r="F14760">
        <v>98</v>
      </c>
      <c r="G14760">
        <v>59</v>
      </c>
      <c r="H14760">
        <v>361</v>
      </c>
      <c r="I14760">
        <v>541</v>
      </c>
      <c r="J14760">
        <v>1</v>
      </c>
      <c r="K14760">
        <v>2</v>
      </c>
      <c r="L14760" t="s">
        <v>276</v>
      </c>
      <c r="M14760" t="s">
        <v>173</v>
      </c>
      <c r="N14760" t="s">
        <v>141</v>
      </c>
      <c r="O14760" t="s">
        <v>122</v>
      </c>
      <c r="P14760" t="s">
        <v>23</v>
      </c>
      <c r="Q14760" t="s">
        <v>41</v>
      </c>
    </row>
    <row r="14761" spans="1:17" x14ac:dyDescent="0.2">
      <c r="A14761" s="2">
        <v>40935</v>
      </c>
      <c r="B14761" t="s">
        <v>92</v>
      </c>
      <c r="C14761" t="s">
        <v>583</v>
      </c>
      <c r="D14761" t="s">
        <v>50</v>
      </c>
      <c r="E14761" t="s">
        <v>115</v>
      </c>
      <c r="F14761">
        <v>55</v>
      </c>
      <c r="G14761">
        <v>146</v>
      </c>
      <c r="H14761">
        <v>562</v>
      </c>
      <c r="I14761">
        <v>163</v>
      </c>
      <c r="J14761">
        <v>4</v>
      </c>
      <c r="K14761">
        <v>0</v>
      </c>
      <c r="L14761" t="s">
        <v>28</v>
      </c>
      <c r="M14761" t="s">
        <v>1511</v>
      </c>
      <c r="N14761" t="s">
        <v>180</v>
      </c>
      <c r="O14761" t="s">
        <v>122</v>
      </c>
      <c r="P14761" t="s">
        <v>23</v>
      </c>
      <c r="Q14761" t="s">
        <v>24</v>
      </c>
    </row>
    <row r="14762" spans="1:17" x14ac:dyDescent="0.2">
      <c r="A14762" s="2">
        <v>40936</v>
      </c>
      <c r="B14762" t="s">
        <v>351</v>
      </c>
      <c r="C14762" t="s">
        <v>34</v>
      </c>
      <c r="D14762" t="s">
        <v>36</v>
      </c>
      <c r="E14762" t="s">
        <v>36</v>
      </c>
      <c r="F14762">
        <v>94</v>
      </c>
      <c r="G14762">
        <v>79</v>
      </c>
      <c r="H14762">
        <v>373</v>
      </c>
      <c r="I14762">
        <v>436</v>
      </c>
      <c r="J14762">
        <v>1</v>
      </c>
      <c r="K14762">
        <v>6</v>
      </c>
      <c r="L14762" t="s">
        <v>276</v>
      </c>
      <c r="M14762" t="s">
        <v>1477</v>
      </c>
      <c r="N14762" t="s">
        <v>141</v>
      </c>
      <c r="O14762" t="s">
        <v>122</v>
      </c>
      <c r="P14762" t="s">
        <v>23</v>
      </c>
      <c r="Q14762" t="s">
        <v>41</v>
      </c>
    </row>
    <row r="14763" spans="1:17" x14ac:dyDescent="0.2">
      <c r="A14763" s="2">
        <v>40936</v>
      </c>
      <c r="B14763" t="s">
        <v>199</v>
      </c>
      <c r="C14763" t="s">
        <v>111</v>
      </c>
      <c r="D14763" t="s">
        <v>36</v>
      </c>
      <c r="E14763" t="s">
        <v>36</v>
      </c>
      <c r="F14763">
        <v>26</v>
      </c>
      <c r="G14763">
        <v>69</v>
      </c>
      <c r="H14763">
        <v>778</v>
      </c>
      <c r="I14763">
        <v>476</v>
      </c>
      <c r="J14763">
        <v>2</v>
      </c>
      <c r="K14763">
        <v>0</v>
      </c>
      <c r="L14763" t="s">
        <v>276</v>
      </c>
      <c r="M14763" t="s">
        <v>1477</v>
      </c>
      <c r="N14763" t="s">
        <v>141</v>
      </c>
      <c r="O14763" t="s">
        <v>122</v>
      </c>
      <c r="P14763" t="s">
        <v>23</v>
      </c>
      <c r="Q14763" t="s">
        <v>24</v>
      </c>
    </row>
    <row r="14764" spans="1:17" x14ac:dyDescent="0.2">
      <c r="A14764" s="2">
        <v>40937</v>
      </c>
      <c r="B14764" t="s">
        <v>802</v>
      </c>
      <c r="C14764" t="s">
        <v>138</v>
      </c>
      <c r="D14764" t="s">
        <v>36</v>
      </c>
      <c r="E14764" t="s">
        <v>36</v>
      </c>
      <c r="F14764">
        <v>151</v>
      </c>
      <c r="G14764">
        <v>71</v>
      </c>
      <c r="H14764">
        <v>146</v>
      </c>
      <c r="I14764">
        <v>458</v>
      </c>
      <c r="J14764">
        <v>0</v>
      </c>
      <c r="K14764">
        <v>1</v>
      </c>
      <c r="L14764" t="s">
        <v>276</v>
      </c>
      <c r="M14764" t="s">
        <v>916</v>
      </c>
      <c r="N14764" t="s">
        <v>802</v>
      </c>
      <c r="O14764" t="s">
        <v>22</v>
      </c>
      <c r="P14764" t="s">
        <v>23</v>
      </c>
      <c r="Q14764" t="s">
        <v>41</v>
      </c>
    </row>
    <row r="14765" spans="1:17" x14ac:dyDescent="0.2">
      <c r="A14765" s="2">
        <v>40937</v>
      </c>
      <c r="B14765" t="s">
        <v>718</v>
      </c>
      <c r="C14765" t="s">
        <v>118</v>
      </c>
      <c r="D14765" t="s">
        <v>36</v>
      </c>
      <c r="E14765" t="s">
        <v>36</v>
      </c>
      <c r="F14765">
        <v>63</v>
      </c>
      <c r="G14765">
        <v>43</v>
      </c>
      <c r="H14765">
        <v>514</v>
      </c>
      <c r="I14765">
        <v>625</v>
      </c>
      <c r="J14765">
        <v>2</v>
      </c>
      <c r="K14765">
        <v>1</v>
      </c>
      <c r="L14765" t="s">
        <v>276</v>
      </c>
      <c r="M14765" t="s">
        <v>803</v>
      </c>
      <c r="N14765" t="s">
        <v>802</v>
      </c>
      <c r="O14765" t="s">
        <v>122</v>
      </c>
      <c r="P14765" t="s">
        <v>23</v>
      </c>
      <c r="Q14765" t="s">
        <v>24</v>
      </c>
    </row>
    <row r="14766" spans="1:17" x14ac:dyDescent="0.2">
      <c r="A14766" s="2">
        <v>40937</v>
      </c>
      <c r="B14766" t="s">
        <v>176</v>
      </c>
      <c r="C14766" t="s">
        <v>449</v>
      </c>
      <c r="D14766" t="s">
        <v>115</v>
      </c>
      <c r="E14766" t="s">
        <v>115</v>
      </c>
      <c r="F14766">
        <v>138</v>
      </c>
      <c r="G14766">
        <v>67</v>
      </c>
      <c r="H14766">
        <v>222</v>
      </c>
      <c r="I14766">
        <v>494</v>
      </c>
      <c r="J14766">
        <v>1</v>
      </c>
      <c r="K14766">
        <v>0</v>
      </c>
      <c r="L14766" t="s">
        <v>28</v>
      </c>
      <c r="M14766" t="s">
        <v>246</v>
      </c>
      <c r="N14766" t="s">
        <v>176</v>
      </c>
      <c r="O14766" t="s">
        <v>22</v>
      </c>
      <c r="P14766" t="s">
        <v>23</v>
      </c>
      <c r="Q14766" t="s">
        <v>24</v>
      </c>
    </row>
    <row r="14767" spans="1:17" x14ac:dyDescent="0.2">
      <c r="A14767" s="2">
        <v>40938</v>
      </c>
      <c r="B14767" t="s">
        <v>136</v>
      </c>
      <c r="C14767" t="s">
        <v>267</v>
      </c>
      <c r="D14767" t="s">
        <v>36</v>
      </c>
      <c r="E14767" t="s">
        <v>36</v>
      </c>
      <c r="F14767">
        <v>18</v>
      </c>
      <c r="G14767">
        <v>85</v>
      </c>
      <c r="H14767">
        <v>888</v>
      </c>
      <c r="I14767">
        <v>404</v>
      </c>
      <c r="J14767">
        <v>2</v>
      </c>
      <c r="K14767">
        <v>0</v>
      </c>
      <c r="L14767" t="s">
        <v>276</v>
      </c>
      <c r="M14767" t="s">
        <v>916</v>
      </c>
      <c r="N14767" t="s">
        <v>802</v>
      </c>
      <c r="O14767" t="s">
        <v>122</v>
      </c>
      <c r="P14767" t="s">
        <v>23</v>
      </c>
      <c r="Q14767" t="s">
        <v>24</v>
      </c>
    </row>
    <row r="14768" spans="1:17" x14ac:dyDescent="0.2">
      <c r="A14768" s="2">
        <v>40938</v>
      </c>
      <c r="B14768" t="s">
        <v>380</v>
      </c>
      <c r="C14768" t="s">
        <v>224</v>
      </c>
      <c r="D14768" t="s">
        <v>36</v>
      </c>
      <c r="E14768" t="s">
        <v>36</v>
      </c>
      <c r="F14768">
        <v>120</v>
      </c>
      <c r="G14768">
        <v>66</v>
      </c>
      <c r="H14768">
        <v>264</v>
      </c>
      <c r="I14768">
        <v>499</v>
      </c>
      <c r="J14768">
        <v>2</v>
      </c>
      <c r="K14768">
        <v>1</v>
      </c>
      <c r="L14768" t="s">
        <v>276</v>
      </c>
      <c r="M14768" t="s">
        <v>803</v>
      </c>
      <c r="N14768" t="s">
        <v>802</v>
      </c>
      <c r="O14768" t="s">
        <v>122</v>
      </c>
      <c r="P14768" t="s">
        <v>23</v>
      </c>
      <c r="Q14768" t="s">
        <v>24</v>
      </c>
    </row>
    <row r="14769" spans="1:17" x14ac:dyDescent="0.2">
      <c r="A14769" s="2">
        <v>40939</v>
      </c>
      <c r="B14769" t="s">
        <v>141</v>
      </c>
      <c r="C14769" t="s">
        <v>128</v>
      </c>
      <c r="D14769" t="s">
        <v>36</v>
      </c>
      <c r="E14769" t="s">
        <v>36</v>
      </c>
      <c r="F14769">
        <v>91</v>
      </c>
      <c r="G14769">
        <v>59</v>
      </c>
      <c r="H14769">
        <v>386</v>
      </c>
      <c r="I14769">
        <v>541</v>
      </c>
      <c r="J14769">
        <v>1</v>
      </c>
      <c r="K14769">
        <v>0</v>
      </c>
      <c r="L14769" t="s">
        <v>276</v>
      </c>
      <c r="M14769" t="s">
        <v>1477</v>
      </c>
      <c r="N14769" t="s">
        <v>141</v>
      </c>
      <c r="O14769" t="s">
        <v>22</v>
      </c>
      <c r="P14769" t="s">
        <v>23</v>
      </c>
      <c r="Q14769" t="s">
        <v>24</v>
      </c>
    </row>
    <row r="14770" spans="1:17" x14ac:dyDescent="0.2">
      <c r="A14770" s="2">
        <v>40939</v>
      </c>
      <c r="B14770" t="s">
        <v>237</v>
      </c>
      <c r="C14770" t="s">
        <v>110</v>
      </c>
      <c r="D14770" t="s">
        <v>36</v>
      </c>
      <c r="E14770" t="s">
        <v>36</v>
      </c>
      <c r="F14770">
        <v>98</v>
      </c>
      <c r="G14770">
        <v>61</v>
      </c>
      <c r="H14770">
        <v>361</v>
      </c>
      <c r="I14770">
        <v>523</v>
      </c>
      <c r="J14770">
        <v>0</v>
      </c>
      <c r="K14770">
        <v>1</v>
      </c>
      <c r="L14770" t="s">
        <v>276</v>
      </c>
      <c r="M14770" t="s">
        <v>173</v>
      </c>
      <c r="N14770" t="s">
        <v>141</v>
      </c>
      <c r="O14770" t="s">
        <v>122</v>
      </c>
      <c r="P14770" t="s">
        <v>23</v>
      </c>
      <c r="Q14770" t="s">
        <v>41</v>
      </c>
    </row>
    <row r="14771" spans="1:17" x14ac:dyDescent="0.2">
      <c r="A14771" s="2">
        <v>40940</v>
      </c>
      <c r="B14771" t="s">
        <v>351</v>
      </c>
      <c r="C14771" t="s">
        <v>111</v>
      </c>
      <c r="D14771" t="s">
        <v>36</v>
      </c>
      <c r="E14771" t="s">
        <v>36</v>
      </c>
      <c r="F14771">
        <v>94</v>
      </c>
      <c r="G14771">
        <v>69</v>
      </c>
      <c r="H14771">
        <v>373</v>
      </c>
      <c r="I14771">
        <v>476</v>
      </c>
      <c r="J14771">
        <v>1</v>
      </c>
      <c r="K14771">
        <v>2</v>
      </c>
      <c r="L14771" t="s">
        <v>276</v>
      </c>
      <c r="M14771" t="s">
        <v>173</v>
      </c>
      <c r="N14771" t="s">
        <v>141</v>
      </c>
      <c r="O14771" t="s">
        <v>122</v>
      </c>
      <c r="P14771" t="s">
        <v>23</v>
      </c>
      <c r="Q14771" t="s">
        <v>41</v>
      </c>
    </row>
    <row r="14772" spans="1:17" x14ac:dyDescent="0.2">
      <c r="A14772" s="2">
        <v>40940</v>
      </c>
      <c r="B14772" t="s">
        <v>199</v>
      </c>
      <c r="C14772" t="s">
        <v>34</v>
      </c>
      <c r="D14772" t="s">
        <v>36</v>
      </c>
      <c r="E14772" t="s">
        <v>36</v>
      </c>
      <c r="F14772">
        <v>26</v>
      </c>
      <c r="G14772">
        <v>79</v>
      </c>
      <c r="H14772">
        <v>778</v>
      </c>
      <c r="I14772">
        <v>436</v>
      </c>
      <c r="J14772">
        <v>1</v>
      </c>
      <c r="K14772">
        <v>1</v>
      </c>
      <c r="L14772" t="s">
        <v>276</v>
      </c>
      <c r="M14772" t="s">
        <v>1477</v>
      </c>
      <c r="N14772" t="s">
        <v>141</v>
      </c>
      <c r="O14772" t="s">
        <v>122</v>
      </c>
      <c r="P14772" t="s">
        <v>23</v>
      </c>
      <c r="Q14772" t="s">
        <v>30</v>
      </c>
    </row>
    <row r="14773" spans="1:17" x14ac:dyDescent="0.2">
      <c r="A14773" s="2">
        <v>40943</v>
      </c>
      <c r="B14773" t="s">
        <v>802</v>
      </c>
      <c r="C14773" t="s">
        <v>136</v>
      </c>
      <c r="D14773" t="s">
        <v>36</v>
      </c>
      <c r="E14773" t="s">
        <v>36</v>
      </c>
      <c r="F14773">
        <v>151</v>
      </c>
      <c r="G14773">
        <v>18</v>
      </c>
      <c r="H14773">
        <v>146</v>
      </c>
      <c r="I14773">
        <v>888</v>
      </c>
      <c r="J14773">
        <v>0</v>
      </c>
      <c r="K14773">
        <v>3</v>
      </c>
      <c r="L14773" t="s">
        <v>276</v>
      </c>
      <c r="M14773" t="s">
        <v>916</v>
      </c>
      <c r="N14773" t="s">
        <v>802</v>
      </c>
      <c r="O14773" t="s">
        <v>22</v>
      </c>
      <c r="P14773" t="s">
        <v>23</v>
      </c>
      <c r="Q14773" t="s">
        <v>41</v>
      </c>
    </row>
    <row r="14774" spans="1:17" x14ac:dyDescent="0.2">
      <c r="A14774" s="2">
        <v>40943</v>
      </c>
      <c r="B14774" t="s">
        <v>138</v>
      </c>
      <c r="C14774" t="s">
        <v>380</v>
      </c>
      <c r="D14774" t="s">
        <v>36</v>
      </c>
      <c r="E14774" t="s">
        <v>36</v>
      </c>
      <c r="F14774">
        <v>71</v>
      </c>
      <c r="G14774">
        <v>120</v>
      </c>
      <c r="H14774">
        <v>458</v>
      </c>
      <c r="I14774">
        <v>264</v>
      </c>
      <c r="J14774">
        <v>3</v>
      </c>
      <c r="K14774">
        <v>0</v>
      </c>
      <c r="L14774" t="s">
        <v>276</v>
      </c>
      <c r="M14774" t="s">
        <v>803</v>
      </c>
      <c r="N14774" t="s">
        <v>802</v>
      </c>
      <c r="O14774" t="s">
        <v>122</v>
      </c>
      <c r="P14774" t="s">
        <v>23</v>
      </c>
      <c r="Q14774" t="s">
        <v>24</v>
      </c>
    </row>
    <row r="14775" spans="1:17" x14ac:dyDescent="0.2">
      <c r="A14775" s="2">
        <v>40944</v>
      </c>
      <c r="B14775" t="s">
        <v>141</v>
      </c>
      <c r="C14775" t="s">
        <v>111</v>
      </c>
      <c r="D14775" t="s">
        <v>36</v>
      </c>
      <c r="E14775" t="s">
        <v>36</v>
      </c>
      <c r="F14775">
        <v>91</v>
      </c>
      <c r="G14775">
        <v>69</v>
      </c>
      <c r="H14775">
        <v>386</v>
      </c>
      <c r="I14775">
        <v>476</v>
      </c>
      <c r="J14775">
        <v>1</v>
      </c>
      <c r="K14775">
        <v>1</v>
      </c>
      <c r="L14775" t="s">
        <v>276</v>
      </c>
      <c r="M14775" t="s">
        <v>173</v>
      </c>
      <c r="N14775" t="s">
        <v>141</v>
      </c>
      <c r="O14775" t="s">
        <v>22</v>
      </c>
      <c r="P14775" t="s">
        <v>59</v>
      </c>
      <c r="Q14775" t="s">
        <v>41</v>
      </c>
    </row>
    <row r="14776" spans="1:17" x14ac:dyDescent="0.2">
      <c r="A14776" s="2">
        <v>40944</v>
      </c>
      <c r="B14776" t="s">
        <v>199</v>
      </c>
      <c r="C14776" t="s">
        <v>128</v>
      </c>
      <c r="D14776" t="s">
        <v>36</v>
      </c>
      <c r="E14776" t="s">
        <v>36</v>
      </c>
      <c r="F14776">
        <v>26</v>
      </c>
      <c r="G14776">
        <v>59</v>
      </c>
      <c r="H14776">
        <v>778</v>
      </c>
      <c r="I14776">
        <v>541</v>
      </c>
      <c r="J14776">
        <v>2</v>
      </c>
      <c r="K14776">
        <v>1</v>
      </c>
      <c r="L14776" t="s">
        <v>276</v>
      </c>
      <c r="M14776" t="s">
        <v>1477</v>
      </c>
      <c r="N14776" t="s">
        <v>141</v>
      </c>
      <c r="O14776" t="s">
        <v>122</v>
      </c>
      <c r="P14776" t="s">
        <v>23</v>
      </c>
      <c r="Q14776" t="s">
        <v>24</v>
      </c>
    </row>
    <row r="14777" spans="1:17" x14ac:dyDescent="0.2">
      <c r="A14777" s="2">
        <v>40947</v>
      </c>
      <c r="B14777" t="s">
        <v>111</v>
      </c>
      <c r="C14777" t="s">
        <v>136</v>
      </c>
      <c r="D14777" t="s">
        <v>36</v>
      </c>
      <c r="E14777" t="s">
        <v>36</v>
      </c>
      <c r="F14777">
        <v>69</v>
      </c>
      <c r="G14777">
        <v>18</v>
      </c>
      <c r="H14777">
        <v>476</v>
      </c>
      <c r="I14777">
        <v>888</v>
      </c>
      <c r="J14777">
        <v>0</v>
      </c>
      <c r="K14777">
        <v>1</v>
      </c>
      <c r="L14777" t="s">
        <v>276</v>
      </c>
      <c r="M14777" t="s">
        <v>173</v>
      </c>
      <c r="N14777" t="s">
        <v>141</v>
      </c>
      <c r="O14777" t="s">
        <v>122</v>
      </c>
      <c r="P14777" t="s">
        <v>23</v>
      </c>
      <c r="Q14777" t="s">
        <v>41</v>
      </c>
    </row>
    <row r="14778" spans="1:17" x14ac:dyDescent="0.2">
      <c r="A14778" s="2">
        <v>40947</v>
      </c>
      <c r="B14778" t="s">
        <v>138</v>
      </c>
      <c r="C14778" t="s">
        <v>199</v>
      </c>
      <c r="D14778" t="s">
        <v>36</v>
      </c>
      <c r="E14778" t="s">
        <v>36</v>
      </c>
      <c r="F14778">
        <v>71</v>
      </c>
      <c r="G14778">
        <v>26</v>
      </c>
      <c r="H14778">
        <v>458</v>
      </c>
      <c r="I14778">
        <v>778</v>
      </c>
      <c r="J14778">
        <v>1</v>
      </c>
      <c r="K14778">
        <v>0</v>
      </c>
      <c r="L14778" t="s">
        <v>276</v>
      </c>
      <c r="M14778" t="s">
        <v>803</v>
      </c>
      <c r="N14778" t="s">
        <v>802</v>
      </c>
      <c r="O14778" t="s">
        <v>122</v>
      </c>
      <c r="P14778" t="s">
        <v>23</v>
      </c>
      <c r="Q14778" t="s">
        <v>24</v>
      </c>
    </row>
    <row r="14779" spans="1:17" x14ac:dyDescent="0.2">
      <c r="A14779" s="2">
        <v>40950</v>
      </c>
      <c r="B14779" t="s">
        <v>199</v>
      </c>
      <c r="C14779" t="s">
        <v>111</v>
      </c>
      <c r="D14779" t="s">
        <v>36</v>
      </c>
      <c r="E14779" t="s">
        <v>36</v>
      </c>
      <c r="F14779">
        <v>26</v>
      </c>
      <c r="G14779">
        <v>69</v>
      </c>
      <c r="H14779">
        <v>778</v>
      </c>
      <c r="I14779">
        <v>476</v>
      </c>
      <c r="J14779">
        <v>0</v>
      </c>
      <c r="K14779">
        <v>2</v>
      </c>
      <c r="L14779" t="s">
        <v>276</v>
      </c>
      <c r="M14779" t="s">
        <v>916</v>
      </c>
      <c r="N14779" t="s">
        <v>802</v>
      </c>
      <c r="O14779" t="s">
        <v>122</v>
      </c>
      <c r="P14779" t="s">
        <v>23</v>
      </c>
      <c r="Q14779" t="s">
        <v>41</v>
      </c>
    </row>
    <row r="14780" spans="1:17" x14ac:dyDescent="0.2">
      <c r="A14780" s="2">
        <v>40951</v>
      </c>
      <c r="B14780" t="s">
        <v>138</v>
      </c>
      <c r="C14780" t="s">
        <v>136</v>
      </c>
      <c r="D14780" t="s">
        <v>36</v>
      </c>
      <c r="E14780" t="s">
        <v>36</v>
      </c>
      <c r="F14780">
        <v>71</v>
      </c>
      <c r="G14780">
        <v>18</v>
      </c>
      <c r="H14780">
        <v>458</v>
      </c>
      <c r="I14780">
        <v>888</v>
      </c>
      <c r="J14780">
        <v>0</v>
      </c>
      <c r="K14780">
        <v>0</v>
      </c>
      <c r="L14780" t="s">
        <v>276</v>
      </c>
      <c r="M14780" t="s">
        <v>173</v>
      </c>
      <c r="N14780" t="s">
        <v>141</v>
      </c>
      <c r="O14780" t="s">
        <v>122</v>
      </c>
      <c r="P14780" t="s">
        <v>59</v>
      </c>
      <c r="Q14780" t="s">
        <v>24</v>
      </c>
    </row>
    <row r="14781" spans="1:17" x14ac:dyDescent="0.2">
      <c r="A14781" s="2">
        <v>40954</v>
      </c>
      <c r="B14781" t="s">
        <v>339</v>
      </c>
      <c r="C14781" t="s">
        <v>135</v>
      </c>
      <c r="D14781" t="s">
        <v>36</v>
      </c>
      <c r="E14781" t="s">
        <v>36</v>
      </c>
      <c r="F14781">
        <v>125</v>
      </c>
      <c r="G14781">
        <v>56</v>
      </c>
      <c r="H14781">
        <v>258</v>
      </c>
      <c r="I14781">
        <v>573</v>
      </c>
      <c r="J14781">
        <v>0</v>
      </c>
      <c r="K14781">
        <v>2</v>
      </c>
      <c r="L14781" t="s">
        <v>28</v>
      </c>
      <c r="M14781" t="s">
        <v>377</v>
      </c>
      <c r="N14781" t="s">
        <v>339</v>
      </c>
      <c r="O14781" t="s">
        <v>22</v>
      </c>
      <c r="P14781" t="s">
        <v>23</v>
      </c>
      <c r="Q14781" t="s">
        <v>41</v>
      </c>
    </row>
    <row r="14782" spans="1:17" x14ac:dyDescent="0.2">
      <c r="A14782" s="2">
        <v>40954</v>
      </c>
      <c r="B14782" t="s">
        <v>38</v>
      </c>
      <c r="C14782" t="s">
        <v>107</v>
      </c>
      <c r="D14782" t="s">
        <v>19</v>
      </c>
      <c r="E14782" t="s">
        <v>19</v>
      </c>
      <c r="F14782">
        <v>27</v>
      </c>
      <c r="G14782">
        <v>12</v>
      </c>
      <c r="H14782">
        <v>781</v>
      </c>
      <c r="I14782">
        <v>996</v>
      </c>
      <c r="J14782">
        <v>2</v>
      </c>
      <c r="K14782">
        <v>0</v>
      </c>
      <c r="L14782" t="s">
        <v>28</v>
      </c>
      <c r="M14782" t="s">
        <v>845</v>
      </c>
      <c r="N14782" t="s">
        <v>38</v>
      </c>
      <c r="O14782" t="s">
        <v>22</v>
      </c>
      <c r="P14782" t="s">
        <v>23</v>
      </c>
      <c r="Q14782" t="s">
        <v>24</v>
      </c>
    </row>
    <row r="14783" spans="1:17" x14ac:dyDescent="0.2">
      <c r="A14783" s="2">
        <v>40956</v>
      </c>
      <c r="B14783" t="s">
        <v>163</v>
      </c>
      <c r="C14783" t="s">
        <v>301</v>
      </c>
      <c r="D14783" t="s">
        <v>115</v>
      </c>
      <c r="E14783" t="s">
        <v>115</v>
      </c>
      <c r="F14783">
        <v>106</v>
      </c>
      <c r="G14783">
        <v>91</v>
      </c>
      <c r="H14783">
        <v>313</v>
      </c>
      <c r="I14783">
        <v>399</v>
      </c>
      <c r="J14783">
        <v>1</v>
      </c>
      <c r="K14783">
        <v>1</v>
      </c>
      <c r="L14783" t="s">
        <v>28</v>
      </c>
      <c r="M14783" t="s">
        <v>1185</v>
      </c>
      <c r="N14783" t="s">
        <v>182</v>
      </c>
      <c r="O14783" t="s">
        <v>122</v>
      </c>
      <c r="P14783" t="s">
        <v>23</v>
      </c>
      <c r="Q14783" t="s">
        <v>30</v>
      </c>
    </row>
    <row r="14784" spans="1:17" x14ac:dyDescent="0.2">
      <c r="A14784" s="2">
        <v>40961</v>
      </c>
      <c r="B14784" t="s">
        <v>182</v>
      </c>
      <c r="C14784" t="s">
        <v>301</v>
      </c>
      <c r="D14784" t="s">
        <v>115</v>
      </c>
      <c r="E14784" t="s">
        <v>115</v>
      </c>
      <c r="F14784">
        <v>76</v>
      </c>
      <c r="G14784">
        <v>91</v>
      </c>
      <c r="H14784">
        <v>456</v>
      </c>
      <c r="I14784">
        <v>399</v>
      </c>
      <c r="J14784">
        <v>2</v>
      </c>
      <c r="K14784">
        <v>0</v>
      </c>
      <c r="L14784" t="s">
        <v>28</v>
      </c>
      <c r="M14784" t="s">
        <v>1185</v>
      </c>
      <c r="N14784" t="s">
        <v>182</v>
      </c>
      <c r="O14784" t="s">
        <v>22</v>
      </c>
      <c r="P14784" t="s">
        <v>23</v>
      </c>
      <c r="Q14784" t="s">
        <v>24</v>
      </c>
    </row>
    <row r="14785" spans="1:17" x14ac:dyDescent="0.2">
      <c r="A14785" s="2">
        <v>40961</v>
      </c>
      <c r="B14785" t="s">
        <v>222</v>
      </c>
      <c r="C14785" t="s">
        <v>233</v>
      </c>
      <c r="D14785" t="s">
        <v>27</v>
      </c>
      <c r="E14785" t="s">
        <v>19</v>
      </c>
      <c r="F14785">
        <v>133</v>
      </c>
      <c r="G14785">
        <v>92</v>
      </c>
      <c r="H14785">
        <v>240</v>
      </c>
      <c r="I14785">
        <v>387</v>
      </c>
      <c r="J14785">
        <v>1</v>
      </c>
      <c r="K14785">
        <v>2</v>
      </c>
      <c r="L14785" t="s">
        <v>28</v>
      </c>
      <c r="M14785" t="s">
        <v>407</v>
      </c>
      <c r="N14785" t="s">
        <v>222</v>
      </c>
      <c r="O14785" t="s">
        <v>22</v>
      </c>
      <c r="P14785" t="s">
        <v>23</v>
      </c>
      <c r="Q14785" t="s">
        <v>41</v>
      </c>
    </row>
    <row r="14786" spans="1:17" x14ac:dyDescent="0.2">
      <c r="A14786" s="2">
        <v>40961</v>
      </c>
      <c r="B14786" t="s">
        <v>185</v>
      </c>
      <c r="C14786" t="s">
        <v>454</v>
      </c>
      <c r="D14786" t="s">
        <v>27</v>
      </c>
      <c r="E14786" t="s">
        <v>27</v>
      </c>
      <c r="F14786">
        <v>50</v>
      </c>
      <c r="G14786">
        <v>116</v>
      </c>
      <c r="H14786">
        <v>589</v>
      </c>
      <c r="I14786">
        <v>290</v>
      </c>
      <c r="J14786">
        <v>1</v>
      </c>
      <c r="K14786">
        <v>0</v>
      </c>
      <c r="L14786" t="s">
        <v>28</v>
      </c>
      <c r="M14786" t="s">
        <v>412</v>
      </c>
      <c r="N14786" t="s">
        <v>185</v>
      </c>
      <c r="O14786" t="s">
        <v>22</v>
      </c>
      <c r="P14786" t="s">
        <v>23</v>
      </c>
      <c r="Q14786" t="s">
        <v>24</v>
      </c>
    </row>
    <row r="14787" spans="1:17" x14ac:dyDescent="0.2">
      <c r="A14787" s="2">
        <v>40961</v>
      </c>
      <c r="B14787" t="s">
        <v>38</v>
      </c>
      <c r="C14787" t="s">
        <v>555</v>
      </c>
      <c r="D14787" t="s">
        <v>19</v>
      </c>
      <c r="E14787" t="s">
        <v>27</v>
      </c>
      <c r="F14787">
        <v>27</v>
      </c>
      <c r="G14787">
        <v>84</v>
      </c>
      <c r="H14787">
        <v>781</v>
      </c>
      <c r="I14787">
        <v>421</v>
      </c>
      <c r="J14787">
        <v>2</v>
      </c>
      <c r="K14787">
        <v>1</v>
      </c>
      <c r="L14787" t="s">
        <v>28</v>
      </c>
      <c r="M14787" t="s">
        <v>845</v>
      </c>
      <c r="N14787" t="s">
        <v>38</v>
      </c>
      <c r="O14787" t="s">
        <v>22</v>
      </c>
      <c r="P14787" t="s">
        <v>23</v>
      </c>
      <c r="Q14787" t="s">
        <v>24</v>
      </c>
    </row>
    <row r="14788" spans="1:17" x14ac:dyDescent="0.2">
      <c r="A14788" s="2">
        <v>40962</v>
      </c>
      <c r="B14788" t="s">
        <v>167</v>
      </c>
      <c r="C14788" t="s">
        <v>177</v>
      </c>
      <c r="D14788" t="s">
        <v>115</v>
      </c>
      <c r="E14788" t="s">
        <v>115</v>
      </c>
      <c r="F14788">
        <v>47</v>
      </c>
      <c r="G14788">
        <v>82</v>
      </c>
      <c r="H14788">
        <v>605</v>
      </c>
      <c r="I14788">
        <v>431</v>
      </c>
      <c r="J14788">
        <v>2</v>
      </c>
      <c r="K14788">
        <v>2</v>
      </c>
      <c r="L14788" t="s">
        <v>28</v>
      </c>
      <c r="M14788" t="s">
        <v>246</v>
      </c>
      <c r="N14788" t="s">
        <v>176</v>
      </c>
      <c r="O14788" t="s">
        <v>122</v>
      </c>
      <c r="P14788" t="s">
        <v>23</v>
      </c>
      <c r="Q14788" t="s">
        <v>30</v>
      </c>
    </row>
    <row r="14789" spans="1:17" x14ac:dyDescent="0.2">
      <c r="A14789" s="2">
        <v>40962</v>
      </c>
      <c r="B14789" t="s">
        <v>239</v>
      </c>
      <c r="C14789" t="s">
        <v>388</v>
      </c>
      <c r="D14789" t="s">
        <v>115</v>
      </c>
      <c r="E14789" t="s">
        <v>115</v>
      </c>
      <c r="F14789">
        <v>95</v>
      </c>
      <c r="G14789">
        <v>154</v>
      </c>
      <c r="H14789">
        <v>376</v>
      </c>
      <c r="I14789">
        <v>141</v>
      </c>
      <c r="J14789">
        <v>5</v>
      </c>
      <c r="K14789">
        <v>1</v>
      </c>
      <c r="L14789" t="s">
        <v>28</v>
      </c>
      <c r="M14789" t="s">
        <v>1512</v>
      </c>
      <c r="N14789" t="s">
        <v>239</v>
      </c>
      <c r="O14789" t="s">
        <v>22</v>
      </c>
      <c r="P14789" t="s">
        <v>23</v>
      </c>
      <c r="Q14789" t="s">
        <v>24</v>
      </c>
    </row>
    <row r="14790" spans="1:17" x14ac:dyDescent="0.2">
      <c r="A14790" s="2">
        <v>40962</v>
      </c>
      <c r="B14790" t="s">
        <v>211</v>
      </c>
      <c r="C14790" t="s">
        <v>890</v>
      </c>
      <c r="D14790" t="s">
        <v>36</v>
      </c>
      <c r="E14790" t="s">
        <v>36</v>
      </c>
      <c r="F14790">
        <v>139</v>
      </c>
      <c r="G14790">
        <v>119</v>
      </c>
      <c r="H14790">
        <v>224</v>
      </c>
      <c r="I14790">
        <v>279</v>
      </c>
      <c r="J14790">
        <v>0</v>
      </c>
      <c r="K14790">
        <v>0</v>
      </c>
      <c r="L14790" t="s">
        <v>28</v>
      </c>
      <c r="M14790" t="s">
        <v>373</v>
      </c>
      <c r="N14790" t="s">
        <v>211</v>
      </c>
      <c r="O14790" t="s">
        <v>22</v>
      </c>
      <c r="P14790" t="s">
        <v>23</v>
      </c>
      <c r="Q14790" t="s">
        <v>30</v>
      </c>
    </row>
    <row r="14791" spans="1:17" x14ac:dyDescent="0.2">
      <c r="A14791" s="2">
        <v>40963</v>
      </c>
      <c r="B14791" t="s">
        <v>185</v>
      </c>
      <c r="C14791" t="s">
        <v>454</v>
      </c>
      <c r="D14791" t="s">
        <v>27</v>
      </c>
      <c r="E14791" t="s">
        <v>27</v>
      </c>
      <c r="F14791">
        <v>50</v>
      </c>
      <c r="G14791">
        <v>116</v>
      </c>
      <c r="H14791">
        <v>589</v>
      </c>
      <c r="I14791">
        <v>290</v>
      </c>
      <c r="J14791">
        <v>3</v>
      </c>
      <c r="K14791">
        <v>0</v>
      </c>
      <c r="L14791" t="s">
        <v>28</v>
      </c>
      <c r="M14791" t="s">
        <v>510</v>
      </c>
      <c r="N14791" t="s">
        <v>185</v>
      </c>
      <c r="O14791" t="s">
        <v>22</v>
      </c>
      <c r="P14791" t="s">
        <v>23</v>
      </c>
      <c r="Q14791" t="s">
        <v>24</v>
      </c>
    </row>
    <row r="14792" spans="1:17" x14ac:dyDescent="0.2">
      <c r="A14792" s="2">
        <v>40963</v>
      </c>
      <c r="B14792" t="s">
        <v>143</v>
      </c>
      <c r="C14792" t="s">
        <v>76</v>
      </c>
      <c r="D14792" t="s">
        <v>115</v>
      </c>
      <c r="E14792" t="s">
        <v>50</v>
      </c>
      <c r="F14792">
        <v>30</v>
      </c>
      <c r="G14792">
        <v>103</v>
      </c>
      <c r="H14792">
        <v>761</v>
      </c>
      <c r="I14792">
        <v>329</v>
      </c>
      <c r="J14792">
        <v>3</v>
      </c>
      <c r="K14792">
        <v>1</v>
      </c>
      <c r="L14792" t="s">
        <v>28</v>
      </c>
      <c r="M14792" t="s">
        <v>644</v>
      </c>
      <c r="N14792" t="s">
        <v>143</v>
      </c>
      <c r="O14792" t="s">
        <v>22</v>
      </c>
      <c r="P14792" t="s">
        <v>23</v>
      </c>
      <c r="Q14792" t="s">
        <v>24</v>
      </c>
    </row>
    <row r="14793" spans="1:17" x14ac:dyDescent="0.2">
      <c r="A14793" s="2">
        <v>40963</v>
      </c>
      <c r="B14793" t="s">
        <v>532</v>
      </c>
      <c r="C14793" t="s">
        <v>229</v>
      </c>
      <c r="D14793" t="s">
        <v>27</v>
      </c>
      <c r="E14793" t="s">
        <v>27</v>
      </c>
      <c r="F14793">
        <v>144</v>
      </c>
      <c r="G14793">
        <v>113</v>
      </c>
      <c r="H14793">
        <v>188</v>
      </c>
      <c r="I14793">
        <v>300</v>
      </c>
      <c r="J14793">
        <v>1</v>
      </c>
      <c r="K14793">
        <v>0</v>
      </c>
      <c r="L14793" t="s">
        <v>28</v>
      </c>
      <c r="M14793" t="s">
        <v>1497</v>
      </c>
      <c r="N14793" t="s">
        <v>532</v>
      </c>
      <c r="O14793" t="s">
        <v>22</v>
      </c>
      <c r="P14793" t="s">
        <v>23</v>
      </c>
      <c r="Q14793" t="s">
        <v>24</v>
      </c>
    </row>
    <row r="14794" spans="1:17" x14ac:dyDescent="0.2">
      <c r="A14794" s="2">
        <v>40963</v>
      </c>
      <c r="B14794" t="s">
        <v>443</v>
      </c>
      <c r="C14794" t="s">
        <v>386</v>
      </c>
      <c r="D14794" t="s">
        <v>115</v>
      </c>
      <c r="E14794" t="s">
        <v>50</v>
      </c>
      <c r="F14794">
        <v>148</v>
      </c>
      <c r="G14794">
        <v>109</v>
      </c>
      <c r="H14794">
        <v>154</v>
      </c>
      <c r="I14794">
        <v>306</v>
      </c>
      <c r="J14794">
        <v>2</v>
      </c>
      <c r="K14794">
        <v>2</v>
      </c>
      <c r="L14794" t="s">
        <v>28</v>
      </c>
      <c r="M14794" t="s">
        <v>246</v>
      </c>
      <c r="N14794" t="s">
        <v>176</v>
      </c>
      <c r="O14794" t="s">
        <v>122</v>
      </c>
      <c r="P14794" t="s">
        <v>23</v>
      </c>
      <c r="Q14794" t="s">
        <v>30</v>
      </c>
    </row>
    <row r="14795" spans="1:17" x14ac:dyDescent="0.2">
      <c r="A14795" s="2">
        <v>40963</v>
      </c>
      <c r="B14795" t="s">
        <v>114</v>
      </c>
      <c r="C14795" t="s">
        <v>629</v>
      </c>
      <c r="D14795" t="s">
        <v>115</v>
      </c>
      <c r="E14795" t="s">
        <v>36</v>
      </c>
      <c r="F14795">
        <v>130</v>
      </c>
      <c r="G14795">
        <v>175</v>
      </c>
      <c r="H14795">
        <v>244</v>
      </c>
      <c r="I14795">
        <v>98</v>
      </c>
      <c r="J14795">
        <v>3</v>
      </c>
      <c r="K14795">
        <v>0</v>
      </c>
      <c r="L14795" t="s">
        <v>28</v>
      </c>
      <c r="M14795" t="s">
        <v>949</v>
      </c>
      <c r="N14795" t="s">
        <v>114</v>
      </c>
      <c r="O14795" t="s">
        <v>22</v>
      </c>
      <c r="P14795" t="s">
        <v>23</v>
      </c>
      <c r="Q14795" t="s">
        <v>24</v>
      </c>
    </row>
    <row r="14796" spans="1:17" x14ac:dyDescent="0.2">
      <c r="A14796" s="2">
        <v>40963</v>
      </c>
      <c r="B14796" t="s">
        <v>176</v>
      </c>
      <c r="C14796" t="s">
        <v>913</v>
      </c>
      <c r="D14796" t="s">
        <v>115</v>
      </c>
      <c r="E14796" t="s">
        <v>115</v>
      </c>
      <c r="F14796">
        <v>132</v>
      </c>
      <c r="G14796">
        <v>162</v>
      </c>
      <c r="H14796">
        <v>242</v>
      </c>
      <c r="I14796">
        <v>128</v>
      </c>
      <c r="J14796">
        <v>3</v>
      </c>
      <c r="K14796">
        <v>0</v>
      </c>
      <c r="L14796" t="s">
        <v>28</v>
      </c>
      <c r="M14796" t="s">
        <v>300</v>
      </c>
      <c r="N14796" t="s">
        <v>176</v>
      </c>
      <c r="O14796" t="s">
        <v>22</v>
      </c>
      <c r="P14796" t="s">
        <v>23</v>
      </c>
      <c r="Q14796" t="s">
        <v>24</v>
      </c>
    </row>
    <row r="14797" spans="1:17" x14ac:dyDescent="0.2">
      <c r="A14797" s="2">
        <v>40964</v>
      </c>
      <c r="B14797" t="s">
        <v>133</v>
      </c>
      <c r="C14797" t="s">
        <v>449</v>
      </c>
      <c r="D14797" t="s">
        <v>115</v>
      </c>
      <c r="E14797" t="s">
        <v>115</v>
      </c>
      <c r="F14797">
        <v>34</v>
      </c>
      <c r="G14797">
        <v>77</v>
      </c>
      <c r="H14797">
        <v>713</v>
      </c>
      <c r="I14797">
        <v>455</v>
      </c>
      <c r="J14797">
        <v>4</v>
      </c>
      <c r="K14797">
        <v>2</v>
      </c>
      <c r="L14797" t="s">
        <v>28</v>
      </c>
      <c r="M14797" t="s">
        <v>1015</v>
      </c>
      <c r="N14797" t="s">
        <v>133</v>
      </c>
      <c r="O14797" t="s">
        <v>22</v>
      </c>
      <c r="P14797" t="s">
        <v>23</v>
      </c>
      <c r="Q14797" t="s">
        <v>24</v>
      </c>
    </row>
    <row r="14798" spans="1:17" x14ac:dyDescent="0.2">
      <c r="A14798" s="2">
        <v>40965</v>
      </c>
      <c r="B14798" t="s">
        <v>532</v>
      </c>
      <c r="C14798" t="s">
        <v>229</v>
      </c>
      <c r="D14798" t="s">
        <v>27</v>
      </c>
      <c r="E14798" t="s">
        <v>27</v>
      </c>
      <c r="F14798">
        <v>144</v>
      </c>
      <c r="G14798">
        <v>113</v>
      </c>
      <c r="H14798">
        <v>188</v>
      </c>
      <c r="I14798">
        <v>300</v>
      </c>
      <c r="J14798">
        <v>4</v>
      </c>
      <c r="K14798">
        <v>1</v>
      </c>
      <c r="L14798" t="s">
        <v>28</v>
      </c>
      <c r="M14798" t="s">
        <v>1497</v>
      </c>
      <c r="N14798" t="s">
        <v>532</v>
      </c>
      <c r="O14798" t="s">
        <v>22</v>
      </c>
      <c r="P14798" t="s">
        <v>23</v>
      </c>
      <c r="Q14798" t="s">
        <v>24</v>
      </c>
    </row>
    <row r="14799" spans="1:17" x14ac:dyDescent="0.2">
      <c r="A14799" s="2">
        <v>40966</v>
      </c>
      <c r="B14799" t="s">
        <v>183</v>
      </c>
      <c r="C14799" t="s">
        <v>207</v>
      </c>
      <c r="D14799" t="s">
        <v>36</v>
      </c>
      <c r="E14799" t="s">
        <v>36</v>
      </c>
      <c r="F14799">
        <v>61</v>
      </c>
      <c r="G14799">
        <v>123</v>
      </c>
      <c r="H14799">
        <v>544</v>
      </c>
      <c r="I14799">
        <v>267</v>
      </c>
      <c r="J14799">
        <v>5</v>
      </c>
      <c r="K14799">
        <v>0</v>
      </c>
      <c r="L14799" t="s">
        <v>28</v>
      </c>
      <c r="M14799" t="s">
        <v>165</v>
      </c>
      <c r="N14799" t="s">
        <v>166</v>
      </c>
      <c r="O14799" t="s">
        <v>122</v>
      </c>
      <c r="P14799" t="s">
        <v>23</v>
      </c>
      <c r="Q14799" t="s">
        <v>24</v>
      </c>
    </row>
    <row r="14800" spans="1:17" x14ac:dyDescent="0.2">
      <c r="A14800" s="2">
        <v>40966</v>
      </c>
      <c r="B14800" t="s">
        <v>388</v>
      </c>
      <c r="C14800" t="s">
        <v>386</v>
      </c>
      <c r="D14800" t="s">
        <v>115</v>
      </c>
      <c r="E14800" t="s">
        <v>50</v>
      </c>
      <c r="F14800">
        <v>154</v>
      </c>
      <c r="G14800">
        <v>109</v>
      </c>
      <c r="H14800">
        <v>141</v>
      </c>
      <c r="I14800">
        <v>306</v>
      </c>
      <c r="J14800">
        <v>0</v>
      </c>
      <c r="K14800">
        <v>3</v>
      </c>
      <c r="L14800" t="s">
        <v>28</v>
      </c>
      <c r="M14800" t="s">
        <v>246</v>
      </c>
      <c r="N14800" t="s">
        <v>176</v>
      </c>
      <c r="O14800" t="s">
        <v>122</v>
      </c>
      <c r="P14800" t="s">
        <v>23</v>
      </c>
      <c r="Q14800" t="s">
        <v>41</v>
      </c>
    </row>
    <row r="14801" spans="1:17" x14ac:dyDescent="0.2">
      <c r="A14801" s="2">
        <v>40967</v>
      </c>
      <c r="B14801" t="s">
        <v>286</v>
      </c>
      <c r="C14801" t="s">
        <v>1204</v>
      </c>
      <c r="D14801" t="s">
        <v>50</v>
      </c>
      <c r="E14801" t="s">
        <v>50</v>
      </c>
      <c r="F14801">
        <v>41</v>
      </c>
      <c r="G14801">
        <v>25</v>
      </c>
      <c r="H14801">
        <v>639</v>
      </c>
      <c r="I14801">
        <v>791</v>
      </c>
      <c r="J14801">
        <v>0</v>
      </c>
      <c r="K14801">
        <v>2</v>
      </c>
      <c r="L14801" t="s">
        <v>28</v>
      </c>
      <c r="M14801" t="s">
        <v>146</v>
      </c>
      <c r="N14801" t="s">
        <v>145</v>
      </c>
      <c r="O14801" t="s">
        <v>122</v>
      </c>
      <c r="P14801" t="s">
        <v>23</v>
      </c>
      <c r="Q14801" t="s">
        <v>41</v>
      </c>
    </row>
    <row r="14802" spans="1:17" x14ac:dyDescent="0.2">
      <c r="A14802" s="2">
        <v>40967</v>
      </c>
      <c r="B14802" t="s">
        <v>646</v>
      </c>
      <c r="C14802" t="s">
        <v>25</v>
      </c>
      <c r="D14802" t="s">
        <v>50</v>
      </c>
      <c r="E14802" t="s">
        <v>19</v>
      </c>
      <c r="F14802">
        <v>19</v>
      </c>
      <c r="G14802">
        <v>7</v>
      </c>
      <c r="H14802">
        <v>920</v>
      </c>
      <c r="I14802">
        <v>1152</v>
      </c>
      <c r="J14802">
        <v>1</v>
      </c>
      <c r="K14802">
        <v>2</v>
      </c>
      <c r="L14802" t="s">
        <v>28</v>
      </c>
      <c r="M14802" t="s">
        <v>838</v>
      </c>
      <c r="N14802" t="s">
        <v>53</v>
      </c>
      <c r="O14802" t="s">
        <v>122</v>
      </c>
      <c r="P14802" t="s">
        <v>23</v>
      </c>
      <c r="Q14802" t="s">
        <v>41</v>
      </c>
    </row>
    <row r="14803" spans="1:17" x14ac:dyDescent="0.2">
      <c r="A14803" s="2">
        <v>40968</v>
      </c>
      <c r="B14803" t="s">
        <v>481</v>
      </c>
      <c r="C14803" t="s">
        <v>282</v>
      </c>
      <c r="D14803" t="s">
        <v>27</v>
      </c>
      <c r="E14803" t="s">
        <v>19</v>
      </c>
      <c r="F14803">
        <v>90</v>
      </c>
      <c r="G14803">
        <v>85</v>
      </c>
      <c r="H14803">
        <v>404</v>
      </c>
      <c r="I14803">
        <v>415</v>
      </c>
      <c r="J14803">
        <v>0</v>
      </c>
      <c r="K14803">
        <v>4</v>
      </c>
      <c r="L14803" t="s">
        <v>28</v>
      </c>
      <c r="M14803" t="s">
        <v>486</v>
      </c>
      <c r="N14803" t="s">
        <v>481</v>
      </c>
      <c r="O14803" t="s">
        <v>22</v>
      </c>
      <c r="P14803" t="s">
        <v>23</v>
      </c>
      <c r="Q14803" t="s">
        <v>41</v>
      </c>
    </row>
    <row r="14804" spans="1:17" x14ac:dyDescent="0.2">
      <c r="A14804" s="2">
        <v>40968</v>
      </c>
      <c r="B14804" t="s">
        <v>286</v>
      </c>
      <c r="C14804" t="s">
        <v>56</v>
      </c>
      <c r="D14804" t="s">
        <v>50</v>
      </c>
      <c r="E14804" t="s">
        <v>27</v>
      </c>
      <c r="F14804">
        <v>41</v>
      </c>
      <c r="G14804">
        <v>71</v>
      </c>
      <c r="H14804">
        <v>639</v>
      </c>
      <c r="I14804">
        <v>469</v>
      </c>
      <c r="J14804">
        <v>3</v>
      </c>
      <c r="K14804">
        <v>1</v>
      </c>
      <c r="L14804" t="s">
        <v>28</v>
      </c>
      <c r="M14804" t="s">
        <v>146</v>
      </c>
      <c r="N14804" t="s">
        <v>145</v>
      </c>
      <c r="O14804" t="s">
        <v>122</v>
      </c>
      <c r="P14804" t="s">
        <v>23</v>
      </c>
      <c r="Q14804" t="s">
        <v>24</v>
      </c>
    </row>
    <row r="14805" spans="1:17" x14ac:dyDescent="0.2">
      <c r="A14805" s="2">
        <v>40968</v>
      </c>
      <c r="B14805" t="s">
        <v>55</v>
      </c>
      <c r="C14805" t="s">
        <v>113</v>
      </c>
      <c r="D14805" t="s">
        <v>57</v>
      </c>
      <c r="E14805" t="s">
        <v>115</v>
      </c>
      <c r="F14805">
        <v>22</v>
      </c>
      <c r="G14805">
        <v>89</v>
      </c>
      <c r="H14805">
        <v>832</v>
      </c>
      <c r="I14805">
        <v>406</v>
      </c>
      <c r="J14805">
        <v>4</v>
      </c>
      <c r="K14805">
        <v>2</v>
      </c>
      <c r="L14805" t="s">
        <v>20</v>
      </c>
      <c r="M14805" t="s">
        <v>578</v>
      </c>
      <c r="N14805" t="s">
        <v>55</v>
      </c>
      <c r="O14805" t="s">
        <v>22</v>
      </c>
      <c r="P14805" t="s">
        <v>23</v>
      </c>
      <c r="Q14805" t="s">
        <v>24</v>
      </c>
    </row>
    <row r="14806" spans="1:17" x14ac:dyDescent="0.2">
      <c r="A14806" s="2">
        <v>40968</v>
      </c>
      <c r="B14806" t="s">
        <v>69</v>
      </c>
      <c r="C14806" t="s">
        <v>70</v>
      </c>
      <c r="D14806" t="s">
        <v>50</v>
      </c>
      <c r="E14806" t="s">
        <v>50</v>
      </c>
      <c r="F14806">
        <v>71</v>
      </c>
      <c r="G14806">
        <v>79</v>
      </c>
      <c r="H14806">
        <v>468</v>
      </c>
      <c r="I14806">
        <v>439</v>
      </c>
      <c r="J14806">
        <v>3</v>
      </c>
      <c r="K14806">
        <v>1</v>
      </c>
      <c r="L14806" t="s">
        <v>28</v>
      </c>
      <c r="M14806" t="s">
        <v>367</v>
      </c>
      <c r="N14806" t="s">
        <v>69</v>
      </c>
      <c r="O14806" t="s">
        <v>22</v>
      </c>
      <c r="P14806" t="s">
        <v>23</v>
      </c>
      <c r="Q14806" t="s">
        <v>24</v>
      </c>
    </row>
    <row r="14807" spans="1:17" x14ac:dyDescent="0.2">
      <c r="A14807" s="2">
        <v>40968</v>
      </c>
      <c r="B14807" t="s">
        <v>402</v>
      </c>
      <c r="C14807" t="s">
        <v>363</v>
      </c>
      <c r="D14807" t="s">
        <v>115</v>
      </c>
      <c r="E14807" t="s">
        <v>115</v>
      </c>
      <c r="F14807">
        <v>97</v>
      </c>
      <c r="G14807">
        <v>146</v>
      </c>
      <c r="H14807">
        <v>365</v>
      </c>
      <c r="I14807">
        <v>161</v>
      </c>
      <c r="J14807">
        <v>10</v>
      </c>
      <c r="K14807">
        <v>0</v>
      </c>
      <c r="L14807" t="s">
        <v>20</v>
      </c>
      <c r="M14807" t="s">
        <v>1002</v>
      </c>
      <c r="N14807" t="s">
        <v>402</v>
      </c>
      <c r="O14807" t="s">
        <v>22</v>
      </c>
      <c r="P14807" t="s">
        <v>23</v>
      </c>
      <c r="Q14807" t="s">
        <v>24</v>
      </c>
    </row>
    <row r="14808" spans="1:17" x14ac:dyDescent="0.2">
      <c r="A14808" s="2">
        <v>40968</v>
      </c>
      <c r="B14808" t="s">
        <v>17</v>
      </c>
      <c r="C14808" t="s">
        <v>454</v>
      </c>
      <c r="D14808" t="s">
        <v>19</v>
      </c>
      <c r="E14808" t="s">
        <v>27</v>
      </c>
      <c r="F14808">
        <v>107</v>
      </c>
      <c r="G14808">
        <v>116</v>
      </c>
      <c r="H14808">
        <v>308</v>
      </c>
      <c r="I14808">
        <v>290</v>
      </c>
      <c r="J14808">
        <v>1</v>
      </c>
      <c r="K14808">
        <v>0</v>
      </c>
      <c r="L14808" t="s">
        <v>28</v>
      </c>
      <c r="M14808" t="s">
        <v>484</v>
      </c>
      <c r="N14808" t="s">
        <v>17</v>
      </c>
      <c r="O14808" t="s">
        <v>22</v>
      </c>
      <c r="P14808" t="s">
        <v>23</v>
      </c>
      <c r="Q14808" t="s">
        <v>24</v>
      </c>
    </row>
    <row r="14809" spans="1:17" x14ac:dyDescent="0.2">
      <c r="A14809" s="2">
        <v>40968</v>
      </c>
      <c r="B14809" t="s">
        <v>172</v>
      </c>
      <c r="C14809" t="s">
        <v>45</v>
      </c>
      <c r="D14809" t="s">
        <v>36</v>
      </c>
      <c r="E14809" t="s">
        <v>36</v>
      </c>
      <c r="F14809">
        <v>143</v>
      </c>
      <c r="G14809">
        <v>99</v>
      </c>
      <c r="H14809">
        <v>198</v>
      </c>
      <c r="I14809">
        <v>347</v>
      </c>
      <c r="J14809">
        <v>2</v>
      </c>
      <c r="K14809">
        <v>1</v>
      </c>
      <c r="L14809" t="s">
        <v>62</v>
      </c>
      <c r="M14809" t="s">
        <v>616</v>
      </c>
      <c r="N14809" t="s">
        <v>172</v>
      </c>
      <c r="O14809" t="s">
        <v>22</v>
      </c>
      <c r="P14809" t="s">
        <v>23</v>
      </c>
      <c r="Q14809" t="s">
        <v>24</v>
      </c>
    </row>
    <row r="14810" spans="1:17" x14ac:dyDescent="0.2">
      <c r="A14810" s="2">
        <v>40968</v>
      </c>
      <c r="B14810" t="s">
        <v>756</v>
      </c>
      <c r="C14810" t="s">
        <v>250</v>
      </c>
      <c r="D14810" t="s">
        <v>36</v>
      </c>
      <c r="E14810" t="s">
        <v>36</v>
      </c>
      <c r="F14810">
        <v>141</v>
      </c>
      <c r="G14810">
        <v>98</v>
      </c>
      <c r="H14810">
        <v>206</v>
      </c>
      <c r="I14810">
        <v>362</v>
      </c>
      <c r="J14810">
        <v>3</v>
      </c>
      <c r="K14810">
        <v>2</v>
      </c>
      <c r="L14810" t="s">
        <v>62</v>
      </c>
      <c r="M14810" t="s">
        <v>801</v>
      </c>
      <c r="N14810" t="s">
        <v>756</v>
      </c>
      <c r="O14810" t="s">
        <v>22</v>
      </c>
      <c r="P14810" t="s">
        <v>23</v>
      </c>
      <c r="Q14810" t="s">
        <v>24</v>
      </c>
    </row>
    <row r="14811" spans="1:17" x14ac:dyDescent="0.2">
      <c r="A14811" s="2">
        <v>40968</v>
      </c>
      <c r="B14811" t="s">
        <v>107</v>
      </c>
      <c r="C14811" t="s">
        <v>199</v>
      </c>
      <c r="D14811" t="s">
        <v>19</v>
      </c>
      <c r="E14811" t="s">
        <v>36</v>
      </c>
      <c r="F14811">
        <v>12</v>
      </c>
      <c r="G14811">
        <v>23</v>
      </c>
      <c r="H14811">
        <v>996</v>
      </c>
      <c r="I14811">
        <v>819</v>
      </c>
      <c r="J14811">
        <v>1</v>
      </c>
      <c r="K14811">
        <v>1</v>
      </c>
      <c r="L14811" t="s">
        <v>28</v>
      </c>
      <c r="M14811" t="s">
        <v>1452</v>
      </c>
      <c r="N14811" t="s">
        <v>77</v>
      </c>
      <c r="O14811" t="s">
        <v>122</v>
      </c>
      <c r="P14811" t="s">
        <v>23</v>
      </c>
      <c r="Q14811" t="s">
        <v>30</v>
      </c>
    </row>
    <row r="14812" spans="1:17" x14ac:dyDescent="0.2">
      <c r="A14812" s="2">
        <v>40968</v>
      </c>
      <c r="B14812" t="s">
        <v>182</v>
      </c>
      <c r="C14812" t="s">
        <v>177</v>
      </c>
      <c r="D14812" t="s">
        <v>115</v>
      </c>
      <c r="E14812" t="s">
        <v>115</v>
      </c>
      <c r="F14812">
        <v>76</v>
      </c>
      <c r="G14812">
        <v>82</v>
      </c>
      <c r="H14812">
        <v>456</v>
      </c>
      <c r="I14812">
        <v>431</v>
      </c>
      <c r="J14812">
        <v>3</v>
      </c>
      <c r="K14812">
        <v>1</v>
      </c>
      <c r="L14812" t="s">
        <v>20</v>
      </c>
      <c r="M14812" t="s">
        <v>677</v>
      </c>
      <c r="N14812" t="s">
        <v>182</v>
      </c>
      <c r="O14812" t="s">
        <v>22</v>
      </c>
      <c r="P14812" t="s">
        <v>23</v>
      </c>
      <c r="Q14812" t="s">
        <v>24</v>
      </c>
    </row>
    <row r="14813" spans="1:17" x14ac:dyDescent="0.2">
      <c r="A14813" s="2">
        <v>40968</v>
      </c>
      <c r="B14813" t="s">
        <v>61</v>
      </c>
      <c r="C14813" t="s">
        <v>208</v>
      </c>
      <c r="D14813" t="s">
        <v>36</v>
      </c>
      <c r="E14813" t="s">
        <v>36</v>
      </c>
      <c r="F14813">
        <v>130</v>
      </c>
      <c r="G14813">
        <v>87</v>
      </c>
      <c r="H14813">
        <v>244</v>
      </c>
      <c r="I14813">
        <v>410</v>
      </c>
      <c r="J14813">
        <v>3</v>
      </c>
      <c r="K14813">
        <v>1</v>
      </c>
      <c r="L14813" t="s">
        <v>62</v>
      </c>
      <c r="M14813" t="s">
        <v>429</v>
      </c>
      <c r="N14813" t="s">
        <v>61</v>
      </c>
      <c r="O14813" t="s">
        <v>22</v>
      </c>
      <c r="P14813" t="s">
        <v>23</v>
      </c>
      <c r="Q14813" t="s">
        <v>24</v>
      </c>
    </row>
    <row r="14814" spans="1:17" x14ac:dyDescent="0.2">
      <c r="A14814" s="2">
        <v>40968</v>
      </c>
      <c r="B14814" t="s">
        <v>274</v>
      </c>
      <c r="C14814" t="s">
        <v>52</v>
      </c>
      <c r="D14814" t="s">
        <v>50</v>
      </c>
      <c r="E14814" t="s">
        <v>50</v>
      </c>
      <c r="F14814">
        <v>9</v>
      </c>
      <c r="G14814">
        <v>18</v>
      </c>
      <c r="H14814">
        <v>1101</v>
      </c>
      <c r="I14814">
        <v>924</v>
      </c>
      <c r="J14814">
        <v>1</v>
      </c>
      <c r="K14814">
        <v>3</v>
      </c>
      <c r="L14814" t="s">
        <v>28</v>
      </c>
      <c r="M14814" t="s">
        <v>333</v>
      </c>
      <c r="N14814" t="s">
        <v>274</v>
      </c>
      <c r="O14814" t="s">
        <v>22</v>
      </c>
      <c r="P14814" t="s">
        <v>23</v>
      </c>
      <c r="Q14814" t="s">
        <v>41</v>
      </c>
    </row>
    <row r="14815" spans="1:17" x14ac:dyDescent="0.2">
      <c r="A14815" s="2">
        <v>40968</v>
      </c>
      <c r="B14815" t="s">
        <v>145</v>
      </c>
      <c r="C14815" t="s">
        <v>1204</v>
      </c>
      <c r="D14815" t="s">
        <v>50</v>
      </c>
      <c r="E14815" t="s">
        <v>50</v>
      </c>
      <c r="F14815">
        <v>127</v>
      </c>
      <c r="G14815">
        <v>25</v>
      </c>
      <c r="H14815">
        <v>252</v>
      </c>
      <c r="I14815">
        <v>791</v>
      </c>
      <c r="J14815">
        <v>0</v>
      </c>
      <c r="K14815">
        <v>0</v>
      </c>
      <c r="L14815" t="s">
        <v>28</v>
      </c>
      <c r="M14815" t="s">
        <v>433</v>
      </c>
      <c r="N14815" t="s">
        <v>145</v>
      </c>
      <c r="O14815" t="s">
        <v>22</v>
      </c>
      <c r="P14815" t="s">
        <v>23</v>
      </c>
      <c r="Q14815" t="s">
        <v>30</v>
      </c>
    </row>
    <row r="14816" spans="1:17" x14ac:dyDescent="0.2">
      <c r="A14816" s="2">
        <v>40968</v>
      </c>
      <c r="B14816" t="s">
        <v>72</v>
      </c>
      <c r="C14816" t="s">
        <v>95</v>
      </c>
      <c r="D14816" t="s">
        <v>50</v>
      </c>
      <c r="E14816" t="s">
        <v>50</v>
      </c>
      <c r="F14816">
        <v>10</v>
      </c>
      <c r="G14816">
        <v>13</v>
      </c>
      <c r="H14816">
        <v>1089</v>
      </c>
      <c r="I14816">
        <v>988</v>
      </c>
      <c r="J14816">
        <v>0</v>
      </c>
      <c r="K14816">
        <v>2</v>
      </c>
      <c r="L14816" t="s">
        <v>28</v>
      </c>
      <c r="M14816" t="s">
        <v>74</v>
      </c>
      <c r="N14816" t="s">
        <v>72</v>
      </c>
      <c r="O14816" t="s">
        <v>22</v>
      </c>
      <c r="P14816" t="s">
        <v>23</v>
      </c>
      <c r="Q14816" t="s">
        <v>41</v>
      </c>
    </row>
    <row r="14817" spans="1:17" x14ac:dyDescent="0.2">
      <c r="A14817" s="2">
        <v>40968</v>
      </c>
      <c r="B14817" t="s">
        <v>31</v>
      </c>
      <c r="C14817" t="s">
        <v>304</v>
      </c>
      <c r="D14817" t="s">
        <v>19</v>
      </c>
      <c r="E14817" t="s">
        <v>27</v>
      </c>
      <c r="F14817">
        <v>40</v>
      </c>
      <c r="G14817">
        <v>59</v>
      </c>
      <c r="H14817">
        <v>644</v>
      </c>
      <c r="I14817">
        <v>549</v>
      </c>
      <c r="J14817">
        <v>2</v>
      </c>
      <c r="K14817">
        <v>0</v>
      </c>
      <c r="L14817" t="s">
        <v>28</v>
      </c>
      <c r="M14817" t="s">
        <v>80</v>
      </c>
      <c r="N14817" t="s">
        <v>31</v>
      </c>
      <c r="O14817" t="s">
        <v>22</v>
      </c>
      <c r="P14817" t="s">
        <v>23</v>
      </c>
      <c r="Q14817" t="s">
        <v>24</v>
      </c>
    </row>
    <row r="14818" spans="1:17" x14ac:dyDescent="0.2">
      <c r="A14818" s="2">
        <v>40968</v>
      </c>
      <c r="B14818" t="s">
        <v>183</v>
      </c>
      <c r="C14818" t="s">
        <v>237</v>
      </c>
      <c r="D14818" t="s">
        <v>36</v>
      </c>
      <c r="E14818" t="s">
        <v>36</v>
      </c>
      <c r="F14818">
        <v>61</v>
      </c>
      <c r="G14818">
        <v>111</v>
      </c>
      <c r="H14818">
        <v>544</v>
      </c>
      <c r="I14818">
        <v>301</v>
      </c>
      <c r="J14818">
        <v>1</v>
      </c>
      <c r="K14818">
        <v>0</v>
      </c>
      <c r="L14818" t="s">
        <v>28</v>
      </c>
      <c r="M14818" t="s">
        <v>165</v>
      </c>
      <c r="N14818" t="s">
        <v>166</v>
      </c>
      <c r="O14818" t="s">
        <v>122</v>
      </c>
      <c r="P14818" t="s">
        <v>23</v>
      </c>
      <c r="Q14818" t="s">
        <v>24</v>
      </c>
    </row>
    <row r="14819" spans="1:17" x14ac:dyDescent="0.2">
      <c r="A14819" s="2">
        <v>40968</v>
      </c>
      <c r="B14819" t="s">
        <v>210</v>
      </c>
      <c r="C14819" t="s">
        <v>81</v>
      </c>
      <c r="D14819" t="s">
        <v>27</v>
      </c>
      <c r="E14819" t="s">
        <v>50</v>
      </c>
      <c r="F14819">
        <v>54</v>
      </c>
      <c r="G14819">
        <v>54</v>
      </c>
      <c r="H14819">
        <v>576</v>
      </c>
      <c r="I14819">
        <v>575</v>
      </c>
      <c r="J14819">
        <v>0</v>
      </c>
      <c r="K14819">
        <v>2</v>
      </c>
      <c r="L14819" t="s">
        <v>28</v>
      </c>
      <c r="M14819" t="s">
        <v>121</v>
      </c>
      <c r="N14819" t="s">
        <v>77</v>
      </c>
      <c r="O14819" t="s">
        <v>122</v>
      </c>
      <c r="P14819" t="s">
        <v>23</v>
      </c>
      <c r="Q14819" t="s">
        <v>41</v>
      </c>
    </row>
    <row r="14820" spans="1:17" x14ac:dyDescent="0.2">
      <c r="A14820" s="2">
        <v>40968</v>
      </c>
      <c r="B14820" t="s">
        <v>89</v>
      </c>
      <c r="C14820" t="s">
        <v>126</v>
      </c>
      <c r="D14820" t="s">
        <v>50</v>
      </c>
      <c r="E14820" t="s">
        <v>50</v>
      </c>
      <c r="F14820">
        <v>5</v>
      </c>
      <c r="G14820">
        <v>3</v>
      </c>
      <c r="H14820">
        <v>1179</v>
      </c>
      <c r="I14820">
        <v>1359</v>
      </c>
      <c r="J14820">
        <v>2</v>
      </c>
      <c r="K14820">
        <v>3</v>
      </c>
      <c r="L14820" t="s">
        <v>28</v>
      </c>
      <c r="M14820" t="s">
        <v>91</v>
      </c>
      <c r="N14820" t="s">
        <v>89</v>
      </c>
      <c r="O14820" t="s">
        <v>22</v>
      </c>
      <c r="P14820" t="s">
        <v>23</v>
      </c>
      <c r="Q14820" t="s">
        <v>41</v>
      </c>
    </row>
    <row r="14821" spans="1:17" x14ac:dyDescent="0.2">
      <c r="A14821" s="2">
        <v>40968</v>
      </c>
      <c r="B14821" t="s">
        <v>374</v>
      </c>
      <c r="C14821" t="s">
        <v>471</v>
      </c>
      <c r="D14821" t="s">
        <v>36</v>
      </c>
      <c r="E14821" t="s">
        <v>36</v>
      </c>
      <c r="F14821">
        <v>137</v>
      </c>
      <c r="G14821">
        <v>136</v>
      </c>
      <c r="H14821">
        <v>230</v>
      </c>
      <c r="I14821">
        <v>237</v>
      </c>
      <c r="J14821">
        <v>0</v>
      </c>
      <c r="K14821">
        <v>0</v>
      </c>
      <c r="L14821" t="s">
        <v>62</v>
      </c>
      <c r="M14821" t="s">
        <v>375</v>
      </c>
      <c r="N14821" t="s">
        <v>374</v>
      </c>
      <c r="O14821" t="s">
        <v>22</v>
      </c>
      <c r="P14821" t="s">
        <v>23</v>
      </c>
      <c r="Q14821" t="s">
        <v>30</v>
      </c>
    </row>
    <row r="14822" spans="1:17" x14ac:dyDescent="0.2">
      <c r="A14822" s="2">
        <v>40968</v>
      </c>
      <c r="B14822" t="s">
        <v>196</v>
      </c>
      <c r="C14822" t="s">
        <v>150</v>
      </c>
      <c r="D14822" t="s">
        <v>36</v>
      </c>
      <c r="E14822" t="s">
        <v>36</v>
      </c>
      <c r="F14822">
        <v>115</v>
      </c>
      <c r="G14822">
        <v>36</v>
      </c>
      <c r="H14822">
        <v>292</v>
      </c>
      <c r="I14822">
        <v>683</v>
      </c>
      <c r="J14822">
        <v>1</v>
      </c>
      <c r="K14822">
        <v>2</v>
      </c>
      <c r="L14822" t="s">
        <v>62</v>
      </c>
      <c r="M14822" t="s">
        <v>917</v>
      </c>
      <c r="N14822" t="s">
        <v>196</v>
      </c>
      <c r="O14822" t="s">
        <v>22</v>
      </c>
      <c r="P14822" t="s">
        <v>23</v>
      </c>
      <c r="Q14822" t="s">
        <v>41</v>
      </c>
    </row>
    <row r="14823" spans="1:17" x14ac:dyDescent="0.2">
      <c r="A14823" s="2">
        <v>40968</v>
      </c>
      <c r="B14823" t="s">
        <v>345</v>
      </c>
      <c r="C14823" t="s">
        <v>85</v>
      </c>
      <c r="D14823" t="s">
        <v>50</v>
      </c>
      <c r="E14823" t="s">
        <v>50</v>
      </c>
      <c r="F14823">
        <v>81</v>
      </c>
      <c r="G14823">
        <v>78</v>
      </c>
      <c r="H14823">
        <v>435</v>
      </c>
      <c r="I14823">
        <v>451</v>
      </c>
      <c r="J14823">
        <v>2</v>
      </c>
      <c r="K14823">
        <v>1</v>
      </c>
      <c r="L14823" t="s">
        <v>28</v>
      </c>
      <c r="M14823" t="s">
        <v>360</v>
      </c>
      <c r="N14823" t="s">
        <v>345</v>
      </c>
      <c r="O14823" t="s">
        <v>22</v>
      </c>
      <c r="P14823" t="s">
        <v>23</v>
      </c>
      <c r="Q14823" t="s">
        <v>24</v>
      </c>
    </row>
    <row r="14824" spans="1:17" x14ac:dyDescent="0.2">
      <c r="A14824" s="2">
        <v>40968</v>
      </c>
      <c r="B14824" t="s">
        <v>129</v>
      </c>
      <c r="C14824" t="s">
        <v>67</v>
      </c>
      <c r="D14824" t="s">
        <v>50</v>
      </c>
      <c r="E14824" t="s">
        <v>50</v>
      </c>
      <c r="F14824">
        <v>2</v>
      </c>
      <c r="G14824">
        <v>17</v>
      </c>
      <c r="H14824">
        <v>1369</v>
      </c>
      <c r="I14824">
        <v>930</v>
      </c>
      <c r="J14824">
        <v>1</v>
      </c>
      <c r="K14824">
        <v>2</v>
      </c>
      <c r="L14824" t="s">
        <v>28</v>
      </c>
      <c r="M14824" t="s">
        <v>719</v>
      </c>
      <c r="N14824" t="s">
        <v>129</v>
      </c>
      <c r="O14824" t="s">
        <v>22</v>
      </c>
      <c r="P14824" t="s">
        <v>23</v>
      </c>
      <c r="Q14824" t="s">
        <v>41</v>
      </c>
    </row>
    <row r="14825" spans="1:17" x14ac:dyDescent="0.2">
      <c r="A14825" s="2">
        <v>40968</v>
      </c>
      <c r="B14825" t="s">
        <v>153</v>
      </c>
      <c r="C14825" t="s">
        <v>147</v>
      </c>
      <c r="D14825" t="s">
        <v>50</v>
      </c>
      <c r="E14825" t="s">
        <v>50</v>
      </c>
      <c r="F14825">
        <v>14</v>
      </c>
      <c r="G14825">
        <v>39</v>
      </c>
      <c r="H14825">
        <v>978</v>
      </c>
      <c r="I14825">
        <v>663</v>
      </c>
      <c r="J14825">
        <v>1</v>
      </c>
      <c r="K14825">
        <v>1</v>
      </c>
      <c r="L14825" t="s">
        <v>28</v>
      </c>
      <c r="M14825" t="s">
        <v>545</v>
      </c>
      <c r="N14825" t="s">
        <v>153</v>
      </c>
      <c r="O14825" t="s">
        <v>22</v>
      </c>
      <c r="P14825" t="s">
        <v>23</v>
      </c>
      <c r="Q14825" t="s">
        <v>30</v>
      </c>
    </row>
    <row r="14826" spans="1:17" x14ac:dyDescent="0.2">
      <c r="A14826" s="2">
        <v>40968</v>
      </c>
      <c r="B14826" t="s">
        <v>202</v>
      </c>
      <c r="C14826" t="s">
        <v>120</v>
      </c>
      <c r="D14826" t="s">
        <v>36</v>
      </c>
      <c r="E14826" t="s">
        <v>36</v>
      </c>
      <c r="F14826">
        <v>166</v>
      </c>
      <c r="G14826">
        <v>66</v>
      </c>
      <c r="H14826">
        <v>115</v>
      </c>
      <c r="I14826">
        <v>502</v>
      </c>
      <c r="J14826">
        <v>0</v>
      </c>
      <c r="K14826">
        <v>1</v>
      </c>
      <c r="L14826" t="s">
        <v>62</v>
      </c>
      <c r="M14826" t="s">
        <v>376</v>
      </c>
      <c r="N14826" t="s">
        <v>202</v>
      </c>
      <c r="O14826" t="s">
        <v>22</v>
      </c>
      <c r="P14826" t="s">
        <v>23</v>
      </c>
      <c r="Q14826" t="s">
        <v>41</v>
      </c>
    </row>
    <row r="14827" spans="1:17" x14ac:dyDescent="0.2">
      <c r="A14827" s="2">
        <v>40968</v>
      </c>
      <c r="B14827" t="s">
        <v>233</v>
      </c>
      <c r="C14827" t="s">
        <v>555</v>
      </c>
      <c r="D14827" t="s">
        <v>19</v>
      </c>
      <c r="E14827" t="s">
        <v>27</v>
      </c>
      <c r="F14827">
        <v>92</v>
      </c>
      <c r="G14827">
        <v>84</v>
      </c>
      <c r="H14827">
        <v>387</v>
      </c>
      <c r="I14827">
        <v>421</v>
      </c>
      <c r="J14827">
        <v>0</v>
      </c>
      <c r="K14827">
        <v>2</v>
      </c>
      <c r="L14827" t="s">
        <v>28</v>
      </c>
      <c r="M14827" t="s">
        <v>1328</v>
      </c>
      <c r="N14827" t="s">
        <v>233</v>
      </c>
      <c r="O14827" t="s">
        <v>22</v>
      </c>
      <c r="P14827" t="s">
        <v>23</v>
      </c>
      <c r="Q14827" t="s">
        <v>41</v>
      </c>
    </row>
    <row r="14828" spans="1:17" x14ac:dyDescent="0.2">
      <c r="A14828" s="2">
        <v>40968</v>
      </c>
      <c r="B14828" t="s">
        <v>254</v>
      </c>
      <c r="C14828" t="s">
        <v>638</v>
      </c>
      <c r="D14828" t="s">
        <v>115</v>
      </c>
      <c r="E14828" t="s">
        <v>115</v>
      </c>
      <c r="F14828">
        <v>163</v>
      </c>
      <c r="G14828">
        <v>166</v>
      </c>
      <c r="H14828">
        <v>125</v>
      </c>
      <c r="I14828">
        <v>116</v>
      </c>
      <c r="J14828">
        <v>5</v>
      </c>
      <c r="K14828">
        <v>1</v>
      </c>
      <c r="L14828" t="s">
        <v>28</v>
      </c>
      <c r="M14828" t="s">
        <v>253</v>
      </c>
      <c r="N14828" t="s">
        <v>254</v>
      </c>
      <c r="O14828" t="s">
        <v>22</v>
      </c>
      <c r="P14828" t="s">
        <v>23</v>
      </c>
      <c r="Q14828" t="s">
        <v>24</v>
      </c>
    </row>
    <row r="14829" spans="1:17" x14ac:dyDescent="0.2">
      <c r="A14829" s="2">
        <v>40968</v>
      </c>
      <c r="B14829" t="s">
        <v>94</v>
      </c>
      <c r="C14829" t="s">
        <v>87</v>
      </c>
      <c r="D14829" t="s">
        <v>50</v>
      </c>
      <c r="E14829" t="s">
        <v>50</v>
      </c>
      <c r="F14829">
        <v>37</v>
      </c>
      <c r="G14829">
        <v>88</v>
      </c>
      <c r="H14829">
        <v>677</v>
      </c>
      <c r="I14829">
        <v>407</v>
      </c>
      <c r="J14829">
        <v>1</v>
      </c>
      <c r="K14829">
        <v>1</v>
      </c>
      <c r="L14829" t="s">
        <v>28</v>
      </c>
      <c r="M14829" t="s">
        <v>311</v>
      </c>
      <c r="N14829" t="s">
        <v>94</v>
      </c>
      <c r="O14829" t="s">
        <v>22</v>
      </c>
      <c r="P14829" t="s">
        <v>23</v>
      </c>
      <c r="Q14829" t="s">
        <v>30</v>
      </c>
    </row>
    <row r="14830" spans="1:17" x14ac:dyDescent="0.2">
      <c r="A14830" s="2">
        <v>40968</v>
      </c>
      <c r="B14830" t="s">
        <v>167</v>
      </c>
      <c r="C14830" t="s">
        <v>166</v>
      </c>
      <c r="D14830" t="s">
        <v>115</v>
      </c>
      <c r="E14830" t="s">
        <v>115</v>
      </c>
      <c r="F14830">
        <v>47</v>
      </c>
      <c r="G14830">
        <v>96</v>
      </c>
      <c r="H14830">
        <v>605</v>
      </c>
      <c r="I14830">
        <v>372</v>
      </c>
      <c r="J14830">
        <v>2</v>
      </c>
      <c r="K14830">
        <v>2</v>
      </c>
      <c r="L14830" t="s">
        <v>20</v>
      </c>
      <c r="M14830" t="s">
        <v>625</v>
      </c>
      <c r="N14830" t="s">
        <v>167</v>
      </c>
      <c r="O14830" t="s">
        <v>22</v>
      </c>
      <c r="P14830" t="s">
        <v>23</v>
      </c>
      <c r="Q14830" t="s">
        <v>30</v>
      </c>
    </row>
    <row r="14831" spans="1:17" x14ac:dyDescent="0.2">
      <c r="A14831" s="2">
        <v>40968</v>
      </c>
      <c r="B14831" t="s">
        <v>164</v>
      </c>
      <c r="C14831" t="s">
        <v>443</v>
      </c>
      <c r="D14831" t="s">
        <v>115</v>
      </c>
      <c r="E14831" t="s">
        <v>115</v>
      </c>
      <c r="F14831">
        <v>79</v>
      </c>
      <c r="G14831">
        <v>148</v>
      </c>
      <c r="H14831">
        <v>438</v>
      </c>
      <c r="I14831">
        <v>154</v>
      </c>
      <c r="J14831">
        <v>7</v>
      </c>
      <c r="K14831">
        <v>1</v>
      </c>
      <c r="L14831" t="s">
        <v>20</v>
      </c>
      <c r="M14831" t="s">
        <v>165</v>
      </c>
      <c r="N14831" t="s">
        <v>166</v>
      </c>
      <c r="O14831" t="s">
        <v>122</v>
      </c>
      <c r="P14831" t="s">
        <v>23</v>
      </c>
      <c r="Q14831" t="s">
        <v>24</v>
      </c>
    </row>
    <row r="14832" spans="1:17" x14ac:dyDescent="0.2">
      <c r="A14832" s="2">
        <v>40968</v>
      </c>
      <c r="B14832" t="s">
        <v>98</v>
      </c>
      <c r="C14832" t="s">
        <v>293</v>
      </c>
      <c r="D14832" t="s">
        <v>50</v>
      </c>
      <c r="E14832" t="s">
        <v>50</v>
      </c>
      <c r="F14832">
        <v>20</v>
      </c>
      <c r="G14832">
        <v>29</v>
      </c>
      <c r="H14832">
        <v>892</v>
      </c>
      <c r="I14832">
        <v>775</v>
      </c>
      <c r="J14832">
        <v>1</v>
      </c>
      <c r="K14832">
        <v>1</v>
      </c>
      <c r="L14832" t="s">
        <v>28</v>
      </c>
      <c r="M14832" t="s">
        <v>99</v>
      </c>
      <c r="N14832" t="s">
        <v>98</v>
      </c>
      <c r="O14832" t="s">
        <v>22</v>
      </c>
      <c r="P14832" t="s">
        <v>23</v>
      </c>
      <c r="Q14832" t="s">
        <v>30</v>
      </c>
    </row>
    <row r="14833" spans="1:17" x14ac:dyDescent="0.2">
      <c r="A14833" s="2">
        <v>40968</v>
      </c>
      <c r="B14833" t="s">
        <v>123</v>
      </c>
      <c r="C14833" t="s">
        <v>168</v>
      </c>
      <c r="D14833" t="s">
        <v>50</v>
      </c>
      <c r="E14833" t="s">
        <v>50</v>
      </c>
      <c r="F14833">
        <v>35</v>
      </c>
      <c r="G14833">
        <v>59</v>
      </c>
      <c r="H14833">
        <v>708</v>
      </c>
      <c r="I14833">
        <v>549</v>
      </c>
      <c r="J14833">
        <v>2</v>
      </c>
      <c r="K14833">
        <v>3</v>
      </c>
      <c r="L14833" t="s">
        <v>28</v>
      </c>
      <c r="M14833" t="s">
        <v>1513</v>
      </c>
      <c r="N14833" t="s">
        <v>123</v>
      </c>
      <c r="O14833" t="s">
        <v>22</v>
      </c>
      <c r="P14833" t="s">
        <v>23</v>
      </c>
      <c r="Q14833" t="s">
        <v>41</v>
      </c>
    </row>
    <row r="14834" spans="1:17" x14ac:dyDescent="0.2">
      <c r="A14834" s="2">
        <v>40968</v>
      </c>
      <c r="B14834" t="s">
        <v>119</v>
      </c>
      <c r="C14834" t="s">
        <v>77</v>
      </c>
      <c r="D14834" t="s">
        <v>50</v>
      </c>
      <c r="E14834" t="s">
        <v>27</v>
      </c>
      <c r="F14834">
        <v>8</v>
      </c>
      <c r="G14834">
        <v>31</v>
      </c>
      <c r="H14834">
        <v>1115</v>
      </c>
      <c r="I14834">
        <v>750</v>
      </c>
      <c r="J14834">
        <v>0</v>
      </c>
      <c r="K14834">
        <v>1</v>
      </c>
      <c r="L14834" t="s">
        <v>28</v>
      </c>
      <c r="M14834" t="s">
        <v>667</v>
      </c>
      <c r="N14834" t="s">
        <v>119</v>
      </c>
      <c r="O14834" t="s">
        <v>22</v>
      </c>
      <c r="P14834" t="s">
        <v>23</v>
      </c>
      <c r="Q14834" t="s">
        <v>41</v>
      </c>
    </row>
    <row r="14835" spans="1:17" x14ac:dyDescent="0.2">
      <c r="A14835" s="2">
        <v>40968</v>
      </c>
      <c r="B14835" t="s">
        <v>136</v>
      </c>
      <c r="C14835" t="s">
        <v>34</v>
      </c>
      <c r="D14835" t="s">
        <v>36</v>
      </c>
      <c r="E14835" t="s">
        <v>36</v>
      </c>
      <c r="F14835">
        <v>15</v>
      </c>
      <c r="G14835">
        <v>65</v>
      </c>
      <c r="H14835">
        <v>966</v>
      </c>
      <c r="I14835">
        <v>516</v>
      </c>
      <c r="J14835">
        <v>0</v>
      </c>
      <c r="K14835">
        <v>0</v>
      </c>
      <c r="L14835" t="s">
        <v>28</v>
      </c>
      <c r="M14835" t="s">
        <v>340</v>
      </c>
      <c r="N14835" t="s">
        <v>136</v>
      </c>
      <c r="O14835" t="s">
        <v>22</v>
      </c>
      <c r="P14835" t="s">
        <v>23</v>
      </c>
      <c r="Q14835" t="s">
        <v>30</v>
      </c>
    </row>
    <row r="14836" spans="1:17" x14ac:dyDescent="0.2">
      <c r="A14836" s="2">
        <v>40968</v>
      </c>
      <c r="B14836" t="s">
        <v>143</v>
      </c>
      <c r="C14836" t="s">
        <v>449</v>
      </c>
      <c r="D14836" t="s">
        <v>115</v>
      </c>
      <c r="E14836" t="s">
        <v>115</v>
      </c>
      <c r="F14836">
        <v>30</v>
      </c>
      <c r="G14836">
        <v>77</v>
      </c>
      <c r="H14836">
        <v>761</v>
      </c>
      <c r="I14836">
        <v>455</v>
      </c>
      <c r="J14836">
        <v>0</v>
      </c>
      <c r="K14836">
        <v>1</v>
      </c>
      <c r="L14836" t="s">
        <v>20</v>
      </c>
      <c r="M14836" t="s">
        <v>1176</v>
      </c>
      <c r="N14836" t="s">
        <v>143</v>
      </c>
      <c r="O14836" t="s">
        <v>22</v>
      </c>
      <c r="P14836" t="s">
        <v>23</v>
      </c>
      <c r="Q14836" t="s">
        <v>41</v>
      </c>
    </row>
    <row r="14837" spans="1:17" x14ac:dyDescent="0.2">
      <c r="A14837" s="2">
        <v>40968</v>
      </c>
      <c r="B14837" t="s">
        <v>207</v>
      </c>
      <c r="C14837" t="s">
        <v>365</v>
      </c>
      <c r="D14837" t="s">
        <v>36</v>
      </c>
      <c r="E14837" t="s">
        <v>36</v>
      </c>
      <c r="F14837">
        <v>123</v>
      </c>
      <c r="G14837">
        <v>94</v>
      </c>
      <c r="H14837">
        <v>267</v>
      </c>
      <c r="I14837">
        <v>380</v>
      </c>
      <c r="J14837">
        <v>2</v>
      </c>
      <c r="K14837">
        <v>1</v>
      </c>
      <c r="L14837" t="s">
        <v>62</v>
      </c>
      <c r="M14837" t="s">
        <v>209</v>
      </c>
      <c r="N14837" t="s">
        <v>207</v>
      </c>
      <c r="O14837" t="s">
        <v>22</v>
      </c>
      <c r="P14837" t="s">
        <v>23</v>
      </c>
      <c r="Q14837" t="s">
        <v>24</v>
      </c>
    </row>
    <row r="14838" spans="1:17" x14ac:dyDescent="0.2">
      <c r="A14838" s="2">
        <v>40968</v>
      </c>
      <c r="B14838" t="s">
        <v>133</v>
      </c>
      <c r="C14838" t="s">
        <v>301</v>
      </c>
      <c r="D14838" t="s">
        <v>115</v>
      </c>
      <c r="E14838" t="s">
        <v>115</v>
      </c>
      <c r="F14838">
        <v>34</v>
      </c>
      <c r="G14838">
        <v>91</v>
      </c>
      <c r="H14838">
        <v>713</v>
      </c>
      <c r="I14838">
        <v>399</v>
      </c>
      <c r="J14838">
        <v>2</v>
      </c>
      <c r="K14838">
        <v>0</v>
      </c>
      <c r="L14838" t="s">
        <v>20</v>
      </c>
      <c r="M14838" t="s">
        <v>134</v>
      </c>
      <c r="N14838" t="s">
        <v>133</v>
      </c>
      <c r="O14838" t="s">
        <v>22</v>
      </c>
      <c r="P14838" t="s">
        <v>23</v>
      </c>
      <c r="Q14838" t="s">
        <v>24</v>
      </c>
    </row>
    <row r="14839" spans="1:17" x14ac:dyDescent="0.2">
      <c r="A14839" s="2">
        <v>40968</v>
      </c>
      <c r="B14839" t="s">
        <v>101</v>
      </c>
      <c r="C14839" t="s">
        <v>560</v>
      </c>
      <c r="D14839" t="s">
        <v>50</v>
      </c>
      <c r="E14839" t="s">
        <v>50</v>
      </c>
      <c r="F14839">
        <v>74</v>
      </c>
      <c r="G14839">
        <v>138</v>
      </c>
      <c r="H14839">
        <v>462</v>
      </c>
      <c r="I14839">
        <v>224</v>
      </c>
      <c r="J14839">
        <v>0</v>
      </c>
      <c r="K14839">
        <v>0</v>
      </c>
      <c r="L14839" t="s">
        <v>28</v>
      </c>
      <c r="M14839" t="s">
        <v>767</v>
      </c>
      <c r="N14839" t="s">
        <v>180</v>
      </c>
      <c r="O14839" t="s">
        <v>122</v>
      </c>
      <c r="P14839" t="s">
        <v>23</v>
      </c>
      <c r="Q14839" t="s">
        <v>30</v>
      </c>
    </row>
    <row r="14840" spans="1:17" x14ac:dyDescent="0.2">
      <c r="A14840" s="2">
        <v>40968</v>
      </c>
      <c r="B14840" t="s">
        <v>339</v>
      </c>
      <c r="C14840" t="s">
        <v>352</v>
      </c>
      <c r="D14840" t="s">
        <v>36</v>
      </c>
      <c r="E14840" t="s">
        <v>36</v>
      </c>
      <c r="F14840">
        <v>125</v>
      </c>
      <c r="G14840">
        <v>120</v>
      </c>
      <c r="H14840">
        <v>258</v>
      </c>
      <c r="I14840">
        <v>271</v>
      </c>
      <c r="J14840">
        <v>1</v>
      </c>
      <c r="K14840">
        <v>0</v>
      </c>
      <c r="L14840" t="s">
        <v>62</v>
      </c>
      <c r="M14840" t="s">
        <v>377</v>
      </c>
      <c r="N14840" t="s">
        <v>339</v>
      </c>
      <c r="O14840" t="s">
        <v>22</v>
      </c>
      <c r="P14840" t="s">
        <v>23</v>
      </c>
      <c r="Q14840" t="s">
        <v>24</v>
      </c>
    </row>
    <row r="14841" spans="1:17" x14ac:dyDescent="0.2">
      <c r="A14841" s="2">
        <v>40968</v>
      </c>
      <c r="B14841" t="s">
        <v>97</v>
      </c>
      <c r="C14841" t="s">
        <v>328</v>
      </c>
      <c r="D14841" t="s">
        <v>50</v>
      </c>
      <c r="E14841" t="s">
        <v>50</v>
      </c>
      <c r="F14841">
        <v>133</v>
      </c>
      <c r="G14841">
        <v>101</v>
      </c>
      <c r="H14841">
        <v>240</v>
      </c>
      <c r="I14841">
        <v>344</v>
      </c>
      <c r="J14841">
        <v>2</v>
      </c>
      <c r="K14841">
        <v>1</v>
      </c>
      <c r="L14841" t="s">
        <v>28</v>
      </c>
      <c r="M14841" t="s">
        <v>97</v>
      </c>
      <c r="N14841" t="s">
        <v>97</v>
      </c>
      <c r="O14841" t="s">
        <v>22</v>
      </c>
      <c r="P14841" t="s">
        <v>23</v>
      </c>
      <c r="Q14841" t="s">
        <v>24</v>
      </c>
    </row>
    <row r="14842" spans="1:17" x14ac:dyDescent="0.2">
      <c r="A14842" s="2">
        <v>40968</v>
      </c>
      <c r="B14842" t="s">
        <v>378</v>
      </c>
      <c r="C14842" t="s">
        <v>548</v>
      </c>
      <c r="D14842" t="s">
        <v>36</v>
      </c>
      <c r="E14842" t="s">
        <v>36</v>
      </c>
      <c r="F14842">
        <v>158</v>
      </c>
      <c r="G14842">
        <v>69</v>
      </c>
      <c r="H14842">
        <v>134</v>
      </c>
      <c r="I14842">
        <v>477</v>
      </c>
      <c r="J14842">
        <v>0</v>
      </c>
      <c r="K14842">
        <v>4</v>
      </c>
      <c r="L14842" t="s">
        <v>62</v>
      </c>
      <c r="M14842" t="s">
        <v>379</v>
      </c>
      <c r="N14842" t="s">
        <v>378</v>
      </c>
      <c r="O14842" t="s">
        <v>22</v>
      </c>
      <c r="P14842" t="s">
        <v>23</v>
      </c>
      <c r="Q14842" t="s">
        <v>41</v>
      </c>
    </row>
    <row r="14843" spans="1:17" x14ac:dyDescent="0.2">
      <c r="A14843" s="2">
        <v>40968</v>
      </c>
      <c r="B14843" t="s">
        <v>184</v>
      </c>
      <c r="C14843" t="s">
        <v>174</v>
      </c>
      <c r="D14843" t="s">
        <v>50</v>
      </c>
      <c r="E14843" t="s">
        <v>50</v>
      </c>
      <c r="F14843">
        <v>159</v>
      </c>
      <c r="G14843">
        <v>124</v>
      </c>
      <c r="H14843">
        <v>133</v>
      </c>
      <c r="I14843">
        <v>262</v>
      </c>
      <c r="J14843">
        <v>2</v>
      </c>
      <c r="K14843">
        <v>1</v>
      </c>
      <c r="L14843" t="s">
        <v>28</v>
      </c>
      <c r="M14843" t="s">
        <v>193</v>
      </c>
      <c r="N14843" t="s">
        <v>184</v>
      </c>
      <c r="O14843" t="s">
        <v>22</v>
      </c>
      <c r="P14843" t="s">
        <v>23</v>
      </c>
      <c r="Q14843" t="s">
        <v>24</v>
      </c>
    </row>
    <row r="14844" spans="1:17" x14ac:dyDescent="0.2">
      <c r="A14844" s="2">
        <v>40968</v>
      </c>
      <c r="B14844" t="s">
        <v>26</v>
      </c>
      <c r="C14844" t="s">
        <v>43</v>
      </c>
      <c r="D14844" t="s">
        <v>27</v>
      </c>
      <c r="E14844" t="s">
        <v>19</v>
      </c>
      <c r="F14844">
        <v>21</v>
      </c>
      <c r="G14844">
        <v>32</v>
      </c>
      <c r="H14844">
        <v>881</v>
      </c>
      <c r="I14844">
        <v>746</v>
      </c>
      <c r="J14844">
        <v>0</v>
      </c>
      <c r="K14844">
        <v>2</v>
      </c>
      <c r="L14844" t="s">
        <v>28</v>
      </c>
      <c r="M14844" t="s">
        <v>771</v>
      </c>
      <c r="N14844" t="s">
        <v>77</v>
      </c>
      <c r="O14844" t="s">
        <v>122</v>
      </c>
      <c r="P14844" t="s">
        <v>23</v>
      </c>
      <c r="Q14844" t="s">
        <v>41</v>
      </c>
    </row>
    <row r="14845" spans="1:17" x14ac:dyDescent="0.2">
      <c r="A14845" s="2">
        <v>40968</v>
      </c>
      <c r="B14845" t="s">
        <v>384</v>
      </c>
      <c r="C14845" t="s">
        <v>317</v>
      </c>
      <c r="D14845" t="s">
        <v>50</v>
      </c>
      <c r="E14845" t="s">
        <v>50</v>
      </c>
      <c r="F14845">
        <v>142</v>
      </c>
      <c r="G14845">
        <v>67</v>
      </c>
      <c r="H14845">
        <v>205</v>
      </c>
      <c r="I14845">
        <v>493</v>
      </c>
      <c r="J14845">
        <v>0</v>
      </c>
      <c r="K14845">
        <v>0</v>
      </c>
      <c r="L14845" t="s">
        <v>28</v>
      </c>
      <c r="M14845" t="s">
        <v>767</v>
      </c>
      <c r="N14845" t="s">
        <v>180</v>
      </c>
      <c r="O14845" t="s">
        <v>122</v>
      </c>
      <c r="P14845" t="s">
        <v>23</v>
      </c>
      <c r="Q14845" t="s">
        <v>30</v>
      </c>
    </row>
    <row r="14846" spans="1:17" x14ac:dyDescent="0.2">
      <c r="A14846" s="2">
        <v>40968</v>
      </c>
      <c r="B14846" t="s">
        <v>1279</v>
      </c>
      <c r="C14846" t="s">
        <v>76</v>
      </c>
      <c r="D14846" t="s">
        <v>50</v>
      </c>
      <c r="E14846" t="s">
        <v>50</v>
      </c>
      <c r="F14846">
        <v>51</v>
      </c>
      <c r="G14846">
        <v>103</v>
      </c>
      <c r="H14846">
        <v>585</v>
      </c>
      <c r="I14846">
        <v>329</v>
      </c>
      <c r="J14846">
        <v>2</v>
      </c>
      <c r="K14846">
        <v>1</v>
      </c>
      <c r="L14846" t="s">
        <v>28</v>
      </c>
      <c r="M14846" t="s">
        <v>1280</v>
      </c>
      <c r="N14846" t="s">
        <v>1279</v>
      </c>
      <c r="O14846" t="s">
        <v>22</v>
      </c>
      <c r="P14846" t="s">
        <v>23</v>
      </c>
      <c r="Q14846" t="s">
        <v>24</v>
      </c>
    </row>
    <row r="14847" spans="1:17" x14ac:dyDescent="0.2">
      <c r="A14847" s="2">
        <v>40968</v>
      </c>
      <c r="B14847" t="s">
        <v>110</v>
      </c>
      <c r="C14847" t="s">
        <v>224</v>
      </c>
      <c r="D14847" t="s">
        <v>36</v>
      </c>
      <c r="E14847" t="s">
        <v>36</v>
      </c>
      <c r="F14847">
        <v>62</v>
      </c>
      <c r="G14847">
        <v>75</v>
      </c>
      <c r="H14847">
        <v>543</v>
      </c>
      <c r="I14847">
        <v>461</v>
      </c>
      <c r="J14847">
        <v>2</v>
      </c>
      <c r="K14847">
        <v>0</v>
      </c>
      <c r="L14847" t="s">
        <v>28</v>
      </c>
      <c r="M14847" t="s">
        <v>485</v>
      </c>
      <c r="N14847" t="s">
        <v>110</v>
      </c>
      <c r="O14847" t="s">
        <v>22</v>
      </c>
      <c r="P14847" t="s">
        <v>23</v>
      </c>
      <c r="Q14847" t="s">
        <v>24</v>
      </c>
    </row>
    <row r="14848" spans="1:17" x14ac:dyDescent="0.2">
      <c r="A14848" s="2">
        <v>40968</v>
      </c>
      <c r="B14848" t="s">
        <v>442</v>
      </c>
      <c r="C14848" t="s">
        <v>185</v>
      </c>
      <c r="D14848" t="s">
        <v>57</v>
      </c>
      <c r="E14848" t="s">
        <v>27</v>
      </c>
      <c r="F14848">
        <v>120</v>
      </c>
      <c r="G14848">
        <v>50</v>
      </c>
      <c r="H14848">
        <v>271</v>
      </c>
      <c r="I14848">
        <v>589</v>
      </c>
      <c r="J14848">
        <v>2</v>
      </c>
      <c r="K14848">
        <v>3</v>
      </c>
      <c r="L14848" t="s">
        <v>28</v>
      </c>
      <c r="M14848" t="s">
        <v>734</v>
      </c>
      <c r="N14848" t="s">
        <v>442</v>
      </c>
      <c r="O14848" t="s">
        <v>22</v>
      </c>
      <c r="P14848" t="s">
        <v>23</v>
      </c>
      <c r="Q14848" t="s">
        <v>41</v>
      </c>
    </row>
    <row r="14849" spans="1:17" x14ac:dyDescent="0.2">
      <c r="A14849" s="2">
        <v>40968</v>
      </c>
      <c r="B14849" t="s">
        <v>100</v>
      </c>
      <c r="C14849" t="s">
        <v>49</v>
      </c>
      <c r="D14849" t="s">
        <v>50</v>
      </c>
      <c r="E14849" t="s">
        <v>50</v>
      </c>
      <c r="F14849">
        <v>86</v>
      </c>
      <c r="G14849">
        <v>24</v>
      </c>
      <c r="H14849">
        <v>411</v>
      </c>
      <c r="I14849">
        <v>792</v>
      </c>
      <c r="J14849">
        <v>0</v>
      </c>
      <c r="K14849">
        <v>3</v>
      </c>
      <c r="L14849" t="s">
        <v>28</v>
      </c>
      <c r="M14849" t="s">
        <v>102</v>
      </c>
      <c r="N14849" t="s">
        <v>100</v>
      </c>
      <c r="O14849" t="s">
        <v>22</v>
      </c>
      <c r="P14849" t="s">
        <v>23</v>
      </c>
      <c r="Q14849" t="s">
        <v>41</v>
      </c>
    </row>
    <row r="14850" spans="1:17" x14ac:dyDescent="0.2">
      <c r="A14850" s="2">
        <v>40968</v>
      </c>
      <c r="B14850" t="s">
        <v>239</v>
      </c>
      <c r="C14850" t="s">
        <v>114</v>
      </c>
      <c r="D14850" t="s">
        <v>115</v>
      </c>
      <c r="E14850" t="s">
        <v>115</v>
      </c>
      <c r="F14850">
        <v>95</v>
      </c>
      <c r="G14850">
        <v>130</v>
      </c>
      <c r="H14850">
        <v>376</v>
      </c>
      <c r="I14850">
        <v>244</v>
      </c>
      <c r="J14850">
        <v>2</v>
      </c>
      <c r="K14850">
        <v>0</v>
      </c>
      <c r="L14850" t="s">
        <v>20</v>
      </c>
      <c r="M14850" t="s">
        <v>240</v>
      </c>
      <c r="N14850" t="s">
        <v>239</v>
      </c>
      <c r="O14850" t="s">
        <v>22</v>
      </c>
      <c r="P14850" t="s">
        <v>23</v>
      </c>
      <c r="Q14850" t="s">
        <v>24</v>
      </c>
    </row>
    <row r="14851" spans="1:17" x14ac:dyDescent="0.2">
      <c r="A14851" s="2">
        <v>40968</v>
      </c>
      <c r="B14851" t="s">
        <v>913</v>
      </c>
      <c r="C14851" t="s">
        <v>386</v>
      </c>
      <c r="D14851" t="s">
        <v>115</v>
      </c>
      <c r="E14851" t="s">
        <v>50</v>
      </c>
      <c r="F14851">
        <v>162</v>
      </c>
      <c r="G14851">
        <v>109</v>
      </c>
      <c r="H14851">
        <v>128</v>
      </c>
      <c r="I14851">
        <v>306</v>
      </c>
      <c r="J14851">
        <v>2</v>
      </c>
      <c r="K14851">
        <v>0</v>
      </c>
      <c r="L14851" t="s">
        <v>28</v>
      </c>
      <c r="M14851" t="s">
        <v>246</v>
      </c>
      <c r="N14851" t="s">
        <v>176</v>
      </c>
      <c r="O14851" t="s">
        <v>122</v>
      </c>
      <c r="P14851" t="s">
        <v>23</v>
      </c>
      <c r="Q14851" t="s">
        <v>24</v>
      </c>
    </row>
    <row r="14852" spans="1:17" x14ac:dyDescent="0.2">
      <c r="A14852" s="2">
        <v>40968</v>
      </c>
      <c r="B14852" t="s">
        <v>38</v>
      </c>
      <c r="C14852" t="s">
        <v>531</v>
      </c>
      <c r="D14852" t="s">
        <v>19</v>
      </c>
      <c r="E14852" t="s">
        <v>27</v>
      </c>
      <c r="F14852">
        <v>27</v>
      </c>
      <c r="G14852">
        <v>49</v>
      </c>
      <c r="H14852">
        <v>781</v>
      </c>
      <c r="I14852">
        <v>594</v>
      </c>
      <c r="J14852">
        <v>1</v>
      </c>
      <c r="K14852">
        <v>0</v>
      </c>
      <c r="L14852" t="s">
        <v>28</v>
      </c>
      <c r="M14852" t="s">
        <v>40</v>
      </c>
      <c r="N14852" t="s">
        <v>38</v>
      </c>
      <c r="O14852" t="s">
        <v>22</v>
      </c>
      <c r="P14852" t="s">
        <v>23</v>
      </c>
      <c r="Q14852" t="s">
        <v>24</v>
      </c>
    </row>
    <row r="14853" spans="1:17" x14ac:dyDescent="0.2">
      <c r="A14853" s="2">
        <v>40968</v>
      </c>
      <c r="B14853" t="s">
        <v>572</v>
      </c>
      <c r="C14853" t="s">
        <v>391</v>
      </c>
      <c r="D14853" t="s">
        <v>115</v>
      </c>
      <c r="E14853" t="s">
        <v>115</v>
      </c>
      <c r="F14853">
        <v>156</v>
      </c>
      <c r="G14853">
        <v>150</v>
      </c>
      <c r="H14853">
        <v>138</v>
      </c>
      <c r="I14853">
        <v>152</v>
      </c>
      <c r="J14853">
        <v>1</v>
      </c>
      <c r="K14853">
        <v>1</v>
      </c>
      <c r="L14853" t="s">
        <v>28</v>
      </c>
      <c r="M14853" t="s">
        <v>764</v>
      </c>
      <c r="N14853" t="s">
        <v>572</v>
      </c>
      <c r="O14853" t="s">
        <v>22</v>
      </c>
      <c r="P14853" t="s">
        <v>23</v>
      </c>
      <c r="Q14853" t="s">
        <v>30</v>
      </c>
    </row>
    <row r="14854" spans="1:17" x14ac:dyDescent="0.2">
      <c r="A14854" s="2">
        <v>40968</v>
      </c>
      <c r="B14854" t="s">
        <v>90</v>
      </c>
      <c r="C14854" t="s">
        <v>82</v>
      </c>
      <c r="D14854" t="s">
        <v>50</v>
      </c>
      <c r="E14854" t="s">
        <v>50</v>
      </c>
      <c r="F14854">
        <v>70</v>
      </c>
      <c r="G14854">
        <v>6</v>
      </c>
      <c r="H14854">
        <v>469</v>
      </c>
      <c r="I14854">
        <v>1155</v>
      </c>
      <c r="J14854">
        <v>0</v>
      </c>
      <c r="K14854">
        <v>0</v>
      </c>
      <c r="L14854" t="s">
        <v>28</v>
      </c>
      <c r="M14854" t="s">
        <v>750</v>
      </c>
      <c r="N14854" t="s">
        <v>90</v>
      </c>
      <c r="O14854" t="s">
        <v>22</v>
      </c>
      <c r="P14854" t="s">
        <v>23</v>
      </c>
      <c r="Q14854" t="s">
        <v>30</v>
      </c>
    </row>
    <row r="14855" spans="1:17" x14ac:dyDescent="0.2">
      <c r="A14855" s="2">
        <v>40968</v>
      </c>
      <c r="B14855" t="s">
        <v>92</v>
      </c>
      <c r="C14855" t="s">
        <v>18</v>
      </c>
      <c r="D14855" t="s">
        <v>50</v>
      </c>
      <c r="E14855" t="s">
        <v>19</v>
      </c>
      <c r="F14855">
        <v>52</v>
      </c>
      <c r="G14855">
        <v>4</v>
      </c>
      <c r="H14855">
        <v>583</v>
      </c>
      <c r="I14855">
        <v>1317</v>
      </c>
      <c r="J14855">
        <v>1</v>
      </c>
      <c r="K14855">
        <v>1</v>
      </c>
      <c r="L14855" t="s">
        <v>28</v>
      </c>
      <c r="M14855" t="s">
        <v>124</v>
      </c>
      <c r="N14855" t="s">
        <v>92</v>
      </c>
      <c r="O14855" t="s">
        <v>22</v>
      </c>
      <c r="P14855" t="s">
        <v>23</v>
      </c>
      <c r="Q14855" t="s">
        <v>30</v>
      </c>
    </row>
    <row r="14856" spans="1:17" x14ac:dyDescent="0.2">
      <c r="A14856" s="2">
        <v>40968</v>
      </c>
      <c r="B14856" t="s">
        <v>617</v>
      </c>
      <c r="C14856" t="s">
        <v>135</v>
      </c>
      <c r="D14856" t="s">
        <v>36</v>
      </c>
      <c r="E14856" t="s">
        <v>36</v>
      </c>
      <c r="F14856">
        <v>108</v>
      </c>
      <c r="G14856">
        <v>56</v>
      </c>
      <c r="H14856">
        <v>308</v>
      </c>
      <c r="I14856">
        <v>573</v>
      </c>
      <c r="J14856">
        <v>0</v>
      </c>
      <c r="K14856">
        <v>0</v>
      </c>
      <c r="L14856" t="s">
        <v>62</v>
      </c>
      <c r="M14856" t="s">
        <v>618</v>
      </c>
      <c r="N14856" t="s">
        <v>617</v>
      </c>
      <c r="O14856" t="s">
        <v>22</v>
      </c>
      <c r="P14856" t="s">
        <v>23</v>
      </c>
      <c r="Q14856" t="s">
        <v>30</v>
      </c>
    </row>
    <row r="14857" spans="1:17" x14ac:dyDescent="0.2">
      <c r="A14857" s="2">
        <v>40968</v>
      </c>
      <c r="B14857" t="s">
        <v>876</v>
      </c>
      <c r="C14857" t="s">
        <v>35</v>
      </c>
      <c r="D14857" t="s">
        <v>36</v>
      </c>
      <c r="E14857" t="s">
        <v>36</v>
      </c>
      <c r="F14857">
        <v>168</v>
      </c>
      <c r="G14857">
        <v>64</v>
      </c>
      <c r="H14857">
        <v>112</v>
      </c>
      <c r="I14857">
        <v>532</v>
      </c>
      <c r="J14857">
        <v>2</v>
      </c>
      <c r="K14857">
        <v>1</v>
      </c>
      <c r="L14857" t="s">
        <v>62</v>
      </c>
      <c r="M14857" t="s">
        <v>914</v>
      </c>
      <c r="N14857" t="s">
        <v>876</v>
      </c>
      <c r="O14857" t="s">
        <v>22</v>
      </c>
      <c r="P14857" t="s">
        <v>23</v>
      </c>
      <c r="Q14857" t="s">
        <v>24</v>
      </c>
    </row>
    <row r="14858" spans="1:17" x14ac:dyDescent="0.2">
      <c r="A14858" s="2">
        <v>40968</v>
      </c>
      <c r="B14858" t="s">
        <v>419</v>
      </c>
      <c r="C14858" t="s">
        <v>890</v>
      </c>
      <c r="D14858" t="s">
        <v>36</v>
      </c>
      <c r="E14858" t="s">
        <v>36</v>
      </c>
      <c r="F14858">
        <v>189</v>
      </c>
      <c r="G14858">
        <v>119</v>
      </c>
      <c r="H14858">
        <v>52</v>
      </c>
      <c r="I14858">
        <v>279</v>
      </c>
      <c r="J14858">
        <v>0</v>
      </c>
      <c r="K14858">
        <v>4</v>
      </c>
      <c r="L14858" t="s">
        <v>62</v>
      </c>
      <c r="M14858" t="s">
        <v>441</v>
      </c>
      <c r="N14858" t="s">
        <v>419</v>
      </c>
      <c r="O14858" t="s">
        <v>22</v>
      </c>
      <c r="P14858" t="s">
        <v>23</v>
      </c>
      <c r="Q14858" t="s">
        <v>41</v>
      </c>
    </row>
    <row r="14859" spans="1:17" x14ac:dyDescent="0.2">
      <c r="A14859" s="2">
        <v>40968</v>
      </c>
      <c r="B14859" t="s">
        <v>249</v>
      </c>
      <c r="C14859" t="s">
        <v>104</v>
      </c>
      <c r="D14859" t="s">
        <v>50</v>
      </c>
      <c r="E14859" t="s">
        <v>50</v>
      </c>
      <c r="F14859">
        <v>27</v>
      </c>
      <c r="G14859">
        <v>48</v>
      </c>
      <c r="H14859">
        <v>780</v>
      </c>
      <c r="I14859">
        <v>602</v>
      </c>
      <c r="J14859">
        <v>1</v>
      </c>
      <c r="K14859">
        <v>1</v>
      </c>
      <c r="L14859" t="s">
        <v>28</v>
      </c>
      <c r="M14859" t="s">
        <v>965</v>
      </c>
      <c r="N14859" t="s">
        <v>249</v>
      </c>
      <c r="O14859" t="s">
        <v>22</v>
      </c>
      <c r="P14859" t="s">
        <v>23</v>
      </c>
      <c r="Q14859" t="s">
        <v>30</v>
      </c>
    </row>
    <row r="14860" spans="1:17" x14ac:dyDescent="0.2">
      <c r="A14860" s="2">
        <v>40968</v>
      </c>
      <c r="B14860" t="s">
        <v>149</v>
      </c>
      <c r="C14860" t="s">
        <v>118</v>
      </c>
      <c r="D14860" t="s">
        <v>36</v>
      </c>
      <c r="E14860" t="s">
        <v>36</v>
      </c>
      <c r="F14860">
        <v>58</v>
      </c>
      <c r="G14860">
        <v>68</v>
      </c>
      <c r="H14860">
        <v>558</v>
      </c>
      <c r="I14860">
        <v>489</v>
      </c>
      <c r="J14860">
        <v>0</v>
      </c>
      <c r="K14860">
        <v>0</v>
      </c>
      <c r="L14860" t="s">
        <v>28</v>
      </c>
      <c r="M14860" t="s">
        <v>566</v>
      </c>
      <c r="N14860" t="s">
        <v>149</v>
      </c>
      <c r="O14860" t="s">
        <v>22</v>
      </c>
      <c r="P14860" t="s">
        <v>23</v>
      </c>
      <c r="Q14860" t="s">
        <v>30</v>
      </c>
    </row>
    <row r="14861" spans="1:17" x14ac:dyDescent="0.2">
      <c r="A14861" s="2">
        <v>40968</v>
      </c>
      <c r="B14861" t="s">
        <v>106</v>
      </c>
      <c r="C14861" t="s">
        <v>32</v>
      </c>
      <c r="D14861" t="s">
        <v>50</v>
      </c>
      <c r="E14861" t="s">
        <v>19</v>
      </c>
      <c r="F14861">
        <v>1</v>
      </c>
      <c r="G14861">
        <v>46</v>
      </c>
      <c r="H14861">
        <v>1566</v>
      </c>
      <c r="I14861">
        <v>615</v>
      </c>
      <c r="J14861">
        <v>5</v>
      </c>
      <c r="K14861">
        <v>0</v>
      </c>
      <c r="L14861" t="s">
        <v>28</v>
      </c>
      <c r="M14861" t="s">
        <v>417</v>
      </c>
      <c r="N14861" t="s">
        <v>106</v>
      </c>
      <c r="O14861" t="s">
        <v>22</v>
      </c>
      <c r="P14861" t="s">
        <v>23</v>
      </c>
      <c r="Q14861" t="s">
        <v>24</v>
      </c>
    </row>
    <row r="14862" spans="1:17" x14ac:dyDescent="0.2">
      <c r="A14862" s="2">
        <v>40968</v>
      </c>
      <c r="B14862" t="s">
        <v>53</v>
      </c>
      <c r="C14862" t="s">
        <v>39</v>
      </c>
      <c r="D14862" t="s">
        <v>50</v>
      </c>
      <c r="E14862" t="s">
        <v>19</v>
      </c>
      <c r="F14862">
        <v>16</v>
      </c>
      <c r="G14862">
        <v>11</v>
      </c>
      <c r="H14862">
        <v>950</v>
      </c>
      <c r="I14862">
        <v>1080</v>
      </c>
      <c r="J14862">
        <v>1</v>
      </c>
      <c r="K14862">
        <v>3</v>
      </c>
      <c r="L14862" t="s">
        <v>28</v>
      </c>
      <c r="M14862" t="s">
        <v>397</v>
      </c>
      <c r="N14862" t="s">
        <v>53</v>
      </c>
      <c r="O14862" t="s">
        <v>22</v>
      </c>
      <c r="P14862" t="s">
        <v>23</v>
      </c>
      <c r="Q14862" t="s">
        <v>41</v>
      </c>
    </row>
    <row r="14863" spans="1:17" x14ac:dyDescent="0.2">
      <c r="A14863" s="2">
        <v>40968</v>
      </c>
      <c r="B14863" t="s">
        <v>602</v>
      </c>
      <c r="C14863" t="s">
        <v>163</v>
      </c>
      <c r="D14863" t="s">
        <v>115</v>
      </c>
      <c r="E14863" t="s">
        <v>115</v>
      </c>
      <c r="F14863">
        <v>140</v>
      </c>
      <c r="G14863">
        <v>106</v>
      </c>
      <c r="H14863">
        <v>218</v>
      </c>
      <c r="I14863">
        <v>313</v>
      </c>
      <c r="J14863">
        <v>1</v>
      </c>
      <c r="K14863">
        <v>1</v>
      </c>
      <c r="L14863" t="s">
        <v>20</v>
      </c>
      <c r="M14863" t="s">
        <v>1514</v>
      </c>
      <c r="N14863" t="s">
        <v>602</v>
      </c>
      <c r="O14863" t="s">
        <v>22</v>
      </c>
      <c r="P14863" t="s">
        <v>23</v>
      </c>
      <c r="Q14863" t="s">
        <v>30</v>
      </c>
    </row>
    <row r="14864" spans="1:17" x14ac:dyDescent="0.2">
      <c r="A14864" s="2">
        <v>40968</v>
      </c>
      <c r="B14864" t="s">
        <v>211</v>
      </c>
      <c r="C14864" t="s">
        <v>296</v>
      </c>
      <c r="D14864" t="s">
        <v>36</v>
      </c>
      <c r="E14864" t="s">
        <v>36</v>
      </c>
      <c r="F14864">
        <v>139</v>
      </c>
      <c r="G14864">
        <v>102</v>
      </c>
      <c r="H14864">
        <v>224</v>
      </c>
      <c r="I14864">
        <v>331</v>
      </c>
      <c r="J14864">
        <v>1</v>
      </c>
      <c r="K14864">
        <v>1</v>
      </c>
      <c r="L14864" t="s">
        <v>62</v>
      </c>
      <c r="M14864" t="s">
        <v>373</v>
      </c>
      <c r="N14864" t="s">
        <v>211</v>
      </c>
      <c r="O14864" t="s">
        <v>22</v>
      </c>
      <c r="P14864" t="s">
        <v>23</v>
      </c>
      <c r="Q14864" t="s">
        <v>30</v>
      </c>
    </row>
    <row r="14865" spans="1:17" x14ac:dyDescent="0.2">
      <c r="A14865" s="2">
        <v>40968</v>
      </c>
      <c r="B14865" t="s">
        <v>128</v>
      </c>
      <c r="C14865" t="s">
        <v>42</v>
      </c>
      <c r="D14865" t="s">
        <v>36</v>
      </c>
      <c r="E14865" t="s">
        <v>19</v>
      </c>
      <c r="F14865">
        <v>56</v>
      </c>
      <c r="G14865">
        <v>33</v>
      </c>
      <c r="H14865">
        <v>573</v>
      </c>
      <c r="I14865">
        <v>742</v>
      </c>
      <c r="J14865">
        <v>1</v>
      </c>
      <c r="K14865">
        <v>1</v>
      </c>
      <c r="L14865" t="s">
        <v>28</v>
      </c>
      <c r="M14865" t="s">
        <v>130</v>
      </c>
      <c r="N14865" t="s">
        <v>128</v>
      </c>
      <c r="O14865" t="s">
        <v>22</v>
      </c>
      <c r="P14865" t="s">
        <v>23</v>
      </c>
      <c r="Q14865" t="s">
        <v>30</v>
      </c>
    </row>
    <row r="14866" spans="1:17" x14ac:dyDescent="0.2">
      <c r="A14866" s="2">
        <v>40968</v>
      </c>
      <c r="B14866" t="s">
        <v>180</v>
      </c>
      <c r="C14866" t="s">
        <v>244</v>
      </c>
      <c r="D14866" t="s">
        <v>50</v>
      </c>
      <c r="E14866" t="s">
        <v>50</v>
      </c>
      <c r="F14866">
        <v>25</v>
      </c>
      <c r="G14866">
        <v>38</v>
      </c>
      <c r="H14866">
        <v>790</v>
      </c>
      <c r="I14866">
        <v>674</v>
      </c>
      <c r="J14866">
        <v>1</v>
      </c>
      <c r="K14866">
        <v>2</v>
      </c>
      <c r="L14866" t="s">
        <v>28</v>
      </c>
      <c r="M14866" t="s">
        <v>294</v>
      </c>
      <c r="N14866" t="s">
        <v>180</v>
      </c>
      <c r="O14866" t="s">
        <v>22</v>
      </c>
      <c r="P14866" t="s">
        <v>23</v>
      </c>
      <c r="Q14866" t="s">
        <v>41</v>
      </c>
    </row>
    <row r="14867" spans="1:17" x14ac:dyDescent="0.2">
      <c r="A14867" s="2">
        <v>40968</v>
      </c>
      <c r="B14867" t="s">
        <v>176</v>
      </c>
      <c r="C14867" t="s">
        <v>464</v>
      </c>
      <c r="D14867" t="s">
        <v>115</v>
      </c>
      <c r="E14867" t="s">
        <v>115</v>
      </c>
      <c r="F14867">
        <v>132</v>
      </c>
      <c r="G14867">
        <v>114</v>
      </c>
      <c r="H14867">
        <v>242</v>
      </c>
      <c r="I14867">
        <v>298</v>
      </c>
      <c r="J14867">
        <v>4</v>
      </c>
      <c r="K14867">
        <v>2</v>
      </c>
      <c r="L14867" t="s">
        <v>20</v>
      </c>
      <c r="M14867" t="s">
        <v>300</v>
      </c>
      <c r="N14867" t="s">
        <v>176</v>
      </c>
      <c r="O14867" t="s">
        <v>22</v>
      </c>
      <c r="P14867" t="s">
        <v>23</v>
      </c>
      <c r="Q14867" t="s">
        <v>24</v>
      </c>
    </row>
    <row r="14868" spans="1:17" x14ac:dyDescent="0.2">
      <c r="A14868" s="2">
        <v>40968</v>
      </c>
      <c r="B14868" t="s">
        <v>161</v>
      </c>
      <c r="C14868" t="s">
        <v>131</v>
      </c>
      <c r="D14868" t="s">
        <v>50</v>
      </c>
      <c r="E14868" t="s">
        <v>27</v>
      </c>
      <c r="F14868">
        <v>42</v>
      </c>
      <c r="G14868">
        <v>63</v>
      </c>
      <c r="H14868">
        <v>635</v>
      </c>
      <c r="I14868">
        <v>538</v>
      </c>
      <c r="J14868">
        <v>0</v>
      </c>
      <c r="K14868">
        <v>1</v>
      </c>
      <c r="L14868" t="s">
        <v>28</v>
      </c>
      <c r="M14868" t="s">
        <v>162</v>
      </c>
      <c r="N14868" t="s">
        <v>161</v>
      </c>
      <c r="O14868" t="s">
        <v>22</v>
      </c>
      <c r="P14868" t="s">
        <v>23</v>
      </c>
      <c r="Q14868" t="s">
        <v>41</v>
      </c>
    </row>
    <row r="14869" spans="1:17" x14ac:dyDescent="0.2">
      <c r="A14869" s="2">
        <v>40970</v>
      </c>
      <c r="B14869" t="s">
        <v>183</v>
      </c>
      <c r="C14869" t="s">
        <v>890</v>
      </c>
      <c r="D14869" t="s">
        <v>36</v>
      </c>
      <c r="E14869" t="s">
        <v>36</v>
      </c>
      <c r="F14869">
        <v>61</v>
      </c>
      <c r="G14869">
        <v>119</v>
      </c>
      <c r="H14869">
        <v>544</v>
      </c>
      <c r="I14869">
        <v>279</v>
      </c>
      <c r="J14869">
        <v>0</v>
      </c>
      <c r="K14869">
        <v>0</v>
      </c>
      <c r="L14869" t="s">
        <v>28</v>
      </c>
      <c r="M14869" t="s">
        <v>165</v>
      </c>
      <c r="N14869" t="s">
        <v>166</v>
      </c>
      <c r="O14869" t="s">
        <v>122</v>
      </c>
      <c r="P14869" t="s">
        <v>23</v>
      </c>
      <c r="Q14869" t="s">
        <v>30</v>
      </c>
    </row>
    <row r="14870" spans="1:17" x14ac:dyDescent="0.2">
      <c r="A14870" s="2">
        <v>40971</v>
      </c>
      <c r="B14870" t="s">
        <v>453</v>
      </c>
      <c r="C14870" t="s">
        <v>481</v>
      </c>
      <c r="D14870" t="s">
        <v>27</v>
      </c>
      <c r="E14870" t="s">
        <v>27</v>
      </c>
      <c r="F14870">
        <v>117</v>
      </c>
      <c r="G14870">
        <v>90</v>
      </c>
      <c r="H14870">
        <v>287</v>
      </c>
      <c r="I14870">
        <v>404</v>
      </c>
      <c r="J14870">
        <v>1</v>
      </c>
      <c r="K14870">
        <v>0</v>
      </c>
      <c r="L14870" t="s">
        <v>28</v>
      </c>
      <c r="M14870" t="s">
        <v>482</v>
      </c>
      <c r="N14870" t="s">
        <v>453</v>
      </c>
      <c r="O14870" t="s">
        <v>22</v>
      </c>
      <c r="P14870" t="s">
        <v>23</v>
      </c>
      <c r="Q14870" t="s">
        <v>24</v>
      </c>
    </row>
    <row r="14871" spans="1:17" x14ac:dyDescent="0.2">
      <c r="A14871" s="2">
        <v>40976</v>
      </c>
      <c r="B14871" t="s">
        <v>459</v>
      </c>
      <c r="C14871" t="s">
        <v>913</v>
      </c>
      <c r="D14871" t="s">
        <v>115</v>
      </c>
      <c r="E14871" t="s">
        <v>115</v>
      </c>
      <c r="F14871">
        <v>153</v>
      </c>
      <c r="G14871">
        <v>160</v>
      </c>
      <c r="H14871">
        <v>143</v>
      </c>
      <c r="I14871">
        <v>131</v>
      </c>
      <c r="J14871">
        <v>0</v>
      </c>
      <c r="K14871">
        <v>2</v>
      </c>
      <c r="L14871" t="s">
        <v>1206</v>
      </c>
      <c r="M14871" t="s">
        <v>749</v>
      </c>
      <c r="N14871" t="s">
        <v>459</v>
      </c>
      <c r="O14871" t="s">
        <v>22</v>
      </c>
      <c r="P14871" t="s">
        <v>23</v>
      </c>
      <c r="Q14871" t="s">
        <v>41</v>
      </c>
    </row>
    <row r="14872" spans="1:17" x14ac:dyDescent="0.2">
      <c r="A14872" s="2">
        <v>40976</v>
      </c>
      <c r="B14872" t="s">
        <v>583</v>
      </c>
      <c r="C14872" t="s">
        <v>629</v>
      </c>
      <c r="D14872" t="s">
        <v>115</v>
      </c>
      <c r="E14872" t="s">
        <v>36</v>
      </c>
      <c r="F14872">
        <v>166</v>
      </c>
      <c r="G14872">
        <v>174</v>
      </c>
      <c r="H14872">
        <v>113</v>
      </c>
      <c r="I14872">
        <v>95</v>
      </c>
      <c r="J14872">
        <v>3</v>
      </c>
      <c r="K14872">
        <v>1</v>
      </c>
      <c r="L14872" t="s">
        <v>1206</v>
      </c>
      <c r="M14872" t="s">
        <v>749</v>
      </c>
      <c r="N14872" t="s">
        <v>459</v>
      </c>
      <c r="O14872" t="s">
        <v>122</v>
      </c>
      <c r="P14872" t="s">
        <v>23</v>
      </c>
      <c r="Q14872" t="s">
        <v>24</v>
      </c>
    </row>
    <row r="14873" spans="1:17" x14ac:dyDescent="0.2">
      <c r="A14873" s="2">
        <v>40977</v>
      </c>
      <c r="B14873" t="s">
        <v>388</v>
      </c>
      <c r="C14873" t="s">
        <v>602</v>
      </c>
      <c r="D14873" t="s">
        <v>115</v>
      </c>
      <c r="E14873" t="s">
        <v>115</v>
      </c>
      <c r="F14873">
        <v>158</v>
      </c>
      <c r="G14873">
        <v>145</v>
      </c>
      <c r="H14873">
        <v>132</v>
      </c>
      <c r="I14873">
        <v>210</v>
      </c>
      <c r="J14873">
        <v>0</v>
      </c>
      <c r="K14873">
        <v>2</v>
      </c>
      <c r="L14873" t="s">
        <v>1206</v>
      </c>
      <c r="M14873" t="s">
        <v>749</v>
      </c>
      <c r="N14873" t="s">
        <v>459</v>
      </c>
      <c r="O14873" t="s">
        <v>122</v>
      </c>
      <c r="P14873" t="s">
        <v>23</v>
      </c>
      <c r="Q14873" t="s">
        <v>41</v>
      </c>
    </row>
    <row r="14874" spans="1:17" x14ac:dyDescent="0.2">
      <c r="A14874" s="2">
        <v>40977</v>
      </c>
      <c r="B14874" t="s">
        <v>163</v>
      </c>
      <c r="C14874" t="s">
        <v>572</v>
      </c>
      <c r="D14874" t="s">
        <v>115</v>
      </c>
      <c r="E14874" t="s">
        <v>115</v>
      </c>
      <c r="F14874">
        <v>111</v>
      </c>
      <c r="G14874">
        <v>156</v>
      </c>
      <c r="H14874">
        <v>298</v>
      </c>
      <c r="I14874">
        <v>135</v>
      </c>
      <c r="J14874">
        <v>2</v>
      </c>
      <c r="K14874">
        <v>0</v>
      </c>
      <c r="L14874" t="s">
        <v>1206</v>
      </c>
      <c r="M14874" t="s">
        <v>749</v>
      </c>
      <c r="N14874" t="s">
        <v>459</v>
      </c>
      <c r="O14874" t="s">
        <v>122</v>
      </c>
      <c r="P14874" t="s">
        <v>23</v>
      </c>
      <c r="Q14874" t="s">
        <v>24</v>
      </c>
    </row>
    <row r="14875" spans="1:17" x14ac:dyDescent="0.2">
      <c r="A14875" s="2">
        <v>40978</v>
      </c>
      <c r="B14875" t="s">
        <v>459</v>
      </c>
      <c r="C14875" t="s">
        <v>629</v>
      </c>
      <c r="D14875" t="s">
        <v>115</v>
      </c>
      <c r="E14875" t="s">
        <v>36</v>
      </c>
      <c r="F14875">
        <v>153</v>
      </c>
      <c r="G14875">
        <v>174</v>
      </c>
      <c r="H14875">
        <v>143</v>
      </c>
      <c r="I14875">
        <v>95</v>
      </c>
      <c r="J14875">
        <v>0</v>
      </c>
      <c r="K14875">
        <v>1</v>
      </c>
      <c r="L14875" t="s">
        <v>1206</v>
      </c>
      <c r="M14875" t="s">
        <v>749</v>
      </c>
      <c r="N14875" t="s">
        <v>459</v>
      </c>
      <c r="O14875" t="s">
        <v>22</v>
      </c>
      <c r="P14875" t="s">
        <v>23</v>
      </c>
      <c r="Q14875" t="s">
        <v>41</v>
      </c>
    </row>
    <row r="14876" spans="1:17" x14ac:dyDescent="0.2">
      <c r="A14876" s="2">
        <v>40978</v>
      </c>
      <c r="B14876" t="s">
        <v>913</v>
      </c>
      <c r="C14876" t="s">
        <v>583</v>
      </c>
      <c r="D14876" t="s">
        <v>115</v>
      </c>
      <c r="E14876" t="s">
        <v>115</v>
      </c>
      <c r="F14876">
        <v>160</v>
      </c>
      <c r="G14876">
        <v>166</v>
      </c>
      <c r="H14876">
        <v>131</v>
      </c>
      <c r="I14876">
        <v>113</v>
      </c>
      <c r="J14876">
        <v>0</v>
      </c>
      <c r="K14876">
        <v>0</v>
      </c>
      <c r="L14876" t="s">
        <v>1206</v>
      </c>
      <c r="M14876" t="s">
        <v>749</v>
      </c>
      <c r="N14876" t="s">
        <v>459</v>
      </c>
      <c r="O14876" t="s">
        <v>122</v>
      </c>
      <c r="P14876" t="s">
        <v>23</v>
      </c>
      <c r="Q14876" t="s">
        <v>30</v>
      </c>
    </row>
    <row r="14877" spans="1:17" x14ac:dyDescent="0.2">
      <c r="A14877" s="2">
        <v>40979</v>
      </c>
      <c r="B14877" t="s">
        <v>572</v>
      </c>
      <c r="C14877" t="s">
        <v>388</v>
      </c>
      <c r="D14877" t="s">
        <v>115</v>
      </c>
      <c r="E14877" t="s">
        <v>115</v>
      </c>
      <c r="F14877">
        <v>156</v>
      </c>
      <c r="G14877">
        <v>158</v>
      </c>
      <c r="H14877">
        <v>135</v>
      </c>
      <c r="I14877">
        <v>132</v>
      </c>
      <c r="J14877">
        <v>2</v>
      </c>
      <c r="K14877">
        <v>0</v>
      </c>
      <c r="L14877" t="s">
        <v>1206</v>
      </c>
      <c r="M14877" t="s">
        <v>749</v>
      </c>
      <c r="N14877" t="s">
        <v>459</v>
      </c>
      <c r="O14877" t="s">
        <v>122</v>
      </c>
      <c r="P14877" t="s">
        <v>23</v>
      </c>
      <c r="Q14877" t="s">
        <v>24</v>
      </c>
    </row>
    <row r="14878" spans="1:17" x14ac:dyDescent="0.2">
      <c r="A14878" s="2">
        <v>40979</v>
      </c>
      <c r="B14878" t="s">
        <v>602</v>
      </c>
      <c r="C14878" t="s">
        <v>163</v>
      </c>
      <c r="D14878" t="s">
        <v>115</v>
      </c>
      <c r="E14878" t="s">
        <v>115</v>
      </c>
      <c r="F14878">
        <v>145</v>
      </c>
      <c r="G14878">
        <v>111</v>
      </c>
      <c r="H14878">
        <v>210</v>
      </c>
      <c r="I14878">
        <v>298</v>
      </c>
      <c r="J14878">
        <v>0</v>
      </c>
      <c r="K14878">
        <v>2</v>
      </c>
      <c r="L14878" t="s">
        <v>1206</v>
      </c>
      <c r="M14878" t="s">
        <v>749</v>
      </c>
      <c r="N14878" t="s">
        <v>459</v>
      </c>
      <c r="O14878" t="s">
        <v>122</v>
      </c>
      <c r="P14878" t="s">
        <v>23</v>
      </c>
      <c r="Q14878" t="s">
        <v>41</v>
      </c>
    </row>
    <row r="14879" spans="1:17" x14ac:dyDescent="0.2">
      <c r="A14879" s="2">
        <v>40980</v>
      </c>
      <c r="B14879" t="s">
        <v>629</v>
      </c>
      <c r="C14879" t="s">
        <v>913</v>
      </c>
      <c r="D14879" t="s">
        <v>36</v>
      </c>
      <c r="E14879" t="s">
        <v>115</v>
      </c>
      <c r="F14879">
        <v>174</v>
      </c>
      <c r="G14879">
        <v>160</v>
      </c>
      <c r="H14879">
        <v>95</v>
      </c>
      <c r="I14879">
        <v>131</v>
      </c>
      <c r="J14879">
        <v>0</v>
      </c>
      <c r="K14879">
        <v>2</v>
      </c>
      <c r="L14879" t="s">
        <v>1206</v>
      </c>
      <c r="M14879" t="s">
        <v>749</v>
      </c>
      <c r="N14879" t="s">
        <v>459</v>
      </c>
      <c r="O14879" t="s">
        <v>122</v>
      </c>
      <c r="P14879" t="s">
        <v>23</v>
      </c>
      <c r="Q14879" t="s">
        <v>41</v>
      </c>
    </row>
    <row r="14880" spans="1:17" x14ac:dyDescent="0.2">
      <c r="A14880" s="2">
        <v>40980</v>
      </c>
      <c r="B14880" t="s">
        <v>459</v>
      </c>
      <c r="C14880" t="s">
        <v>583</v>
      </c>
      <c r="D14880" t="s">
        <v>115</v>
      </c>
      <c r="E14880" t="s">
        <v>115</v>
      </c>
      <c r="F14880">
        <v>153</v>
      </c>
      <c r="G14880">
        <v>166</v>
      </c>
      <c r="H14880">
        <v>143</v>
      </c>
      <c r="I14880">
        <v>113</v>
      </c>
      <c r="J14880">
        <v>0</v>
      </c>
      <c r="K14880">
        <v>3</v>
      </c>
      <c r="L14880" t="s">
        <v>1206</v>
      </c>
      <c r="M14880" t="s">
        <v>749</v>
      </c>
      <c r="N14880" t="s">
        <v>459</v>
      </c>
      <c r="O14880" t="s">
        <v>22</v>
      </c>
      <c r="P14880" t="s">
        <v>23</v>
      </c>
      <c r="Q14880" t="s">
        <v>41</v>
      </c>
    </row>
    <row r="14881" spans="1:17" x14ac:dyDescent="0.2">
      <c r="A14881" s="2">
        <v>40981</v>
      </c>
      <c r="B14881" t="s">
        <v>163</v>
      </c>
      <c r="C14881" t="s">
        <v>388</v>
      </c>
      <c r="D14881" t="s">
        <v>115</v>
      </c>
      <c r="E14881" t="s">
        <v>115</v>
      </c>
      <c r="F14881">
        <v>111</v>
      </c>
      <c r="G14881">
        <v>158</v>
      </c>
      <c r="H14881">
        <v>298</v>
      </c>
      <c r="I14881">
        <v>132</v>
      </c>
      <c r="J14881">
        <v>4</v>
      </c>
      <c r="K14881">
        <v>0</v>
      </c>
      <c r="L14881" t="s">
        <v>1206</v>
      </c>
      <c r="M14881" t="s">
        <v>749</v>
      </c>
      <c r="N14881" t="s">
        <v>459</v>
      </c>
      <c r="O14881" t="s">
        <v>122</v>
      </c>
      <c r="P14881" t="s">
        <v>23</v>
      </c>
      <c r="Q14881" t="s">
        <v>24</v>
      </c>
    </row>
    <row r="14882" spans="1:17" x14ac:dyDescent="0.2">
      <c r="A14882" s="2">
        <v>40981</v>
      </c>
      <c r="B14882" t="s">
        <v>602</v>
      </c>
      <c r="C14882" t="s">
        <v>572</v>
      </c>
      <c r="D14882" t="s">
        <v>115</v>
      </c>
      <c r="E14882" t="s">
        <v>115</v>
      </c>
      <c r="F14882">
        <v>145</v>
      </c>
      <c r="G14882">
        <v>156</v>
      </c>
      <c r="H14882">
        <v>210</v>
      </c>
      <c r="I14882">
        <v>135</v>
      </c>
      <c r="J14882">
        <v>1</v>
      </c>
      <c r="K14882">
        <v>2</v>
      </c>
      <c r="L14882" t="s">
        <v>1206</v>
      </c>
      <c r="M14882" t="s">
        <v>749</v>
      </c>
      <c r="N14882" t="s">
        <v>459</v>
      </c>
      <c r="O14882" t="s">
        <v>122</v>
      </c>
      <c r="P14882" t="s">
        <v>23</v>
      </c>
      <c r="Q14882" t="s">
        <v>41</v>
      </c>
    </row>
    <row r="14883" spans="1:17" x14ac:dyDescent="0.2">
      <c r="A14883" s="2">
        <v>40984</v>
      </c>
      <c r="B14883" t="s">
        <v>163</v>
      </c>
      <c r="C14883" t="s">
        <v>913</v>
      </c>
      <c r="D14883" t="s">
        <v>115</v>
      </c>
      <c r="E14883" t="s">
        <v>115</v>
      </c>
      <c r="F14883">
        <v>111</v>
      </c>
      <c r="G14883">
        <v>160</v>
      </c>
      <c r="H14883">
        <v>298</v>
      </c>
      <c r="I14883">
        <v>131</v>
      </c>
      <c r="J14883">
        <v>2</v>
      </c>
      <c r="K14883">
        <v>0</v>
      </c>
      <c r="L14883" t="s">
        <v>1206</v>
      </c>
      <c r="M14883" t="s">
        <v>749</v>
      </c>
      <c r="N14883" t="s">
        <v>459</v>
      </c>
      <c r="O14883" t="s">
        <v>122</v>
      </c>
      <c r="P14883" t="s">
        <v>23</v>
      </c>
      <c r="Q14883" t="s">
        <v>24</v>
      </c>
    </row>
    <row r="14884" spans="1:17" x14ac:dyDescent="0.2">
      <c r="A14884" s="2">
        <v>40984</v>
      </c>
      <c r="B14884" t="s">
        <v>583</v>
      </c>
      <c r="C14884" t="s">
        <v>572</v>
      </c>
      <c r="D14884" t="s">
        <v>115</v>
      </c>
      <c r="E14884" t="s">
        <v>115</v>
      </c>
      <c r="F14884">
        <v>166</v>
      </c>
      <c r="G14884">
        <v>156</v>
      </c>
      <c r="H14884">
        <v>113</v>
      </c>
      <c r="I14884">
        <v>135</v>
      </c>
      <c r="J14884">
        <v>2</v>
      </c>
      <c r="K14884">
        <v>1</v>
      </c>
      <c r="L14884" t="s">
        <v>1206</v>
      </c>
      <c r="M14884" t="s">
        <v>749</v>
      </c>
      <c r="N14884" t="s">
        <v>459</v>
      </c>
      <c r="O14884" t="s">
        <v>122</v>
      </c>
      <c r="P14884" t="s">
        <v>23</v>
      </c>
      <c r="Q14884" t="s">
        <v>24</v>
      </c>
    </row>
    <row r="14885" spans="1:17" x14ac:dyDescent="0.2">
      <c r="A14885" s="2">
        <v>40987</v>
      </c>
      <c r="B14885" t="s">
        <v>572</v>
      </c>
      <c r="C14885" t="s">
        <v>913</v>
      </c>
      <c r="D14885" t="s">
        <v>115</v>
      </c>
      <c r="E14885" t="s">
        <v>115</v>
      </c>
      <c r="F14885">
        <v>156</v>
      </c>
      <c r="G14885">
        <v>160</v>
      </c>
      <c r="H14885">
        <v>135</v>
      </c>
      <c r="I14885">
        <v>131</v>
      </c>
      <c r="J14885">
        <v>4</v>
      </c>
      <c r="K14885">
        <v>3</v>
      </c>
      <c r="L14885" t="s">
        <v>1206</v>
      </c>
      <c r="M14885" t="s">
        <v>749</v>
      </c>
      <c r="N14885" t="s">
        <v>459</v>
      </c>
      <c r="O14885" t="s">
        <v>122</v>
      </c>
      <c r="P14885" t="s">
        <v>23</v>
      </c>
      <c r="Q14885" t="s">
        <v>24</v>
      </c>
    </row>
    <row r="14886" spans="1:17" x14ac:dyDescent="0.2">
      <c r="A14886" s="2">
        <v>40987</v>
      </c>
      <c r="B14886" t="s">
        <v>583</v>
      </c>
      <c r="C14886" t="s">
        <v>163</v>
      </c>
      <c r="D14886" t="s">
        <v>115</v>
      </c>
      <c r="E14886" t="s">
        <v>115</v>
      </c>
      <c r="F14886">
        <v>166</v>
      </c>
      <c r="G14886">
        <v>111</v>
      </c>
      <c r="H14886">
        <v>113</v>
      </c>
      <c r="I14886">
        <v>298</v>
      </c>
      <c r="J14886">
        <v>1</v>
      </c>
      <c r="K14886">
        <v>2</v>
      </c>
      <c r="L14886" t="s">
        <v>1206</v>
      </c>
      <c r="M14886" t="s">
        <v>749</v>
      </c>
      <c r="N14886" t="s">
        <v>459</v>
      </c>
      <c r="O14886" t="s">
        <v>122</v>
      </c>
      <c r="P14886" t="s">
        <v>23</v>
      </c>
      <c r="Q14886" t="s">
        <v>41</v>
      </c>
    </row>
    <row r="14887" spans="1:17" x14ac:dyDescent="0.2">
      <c r="A14887" s="2">
        <v>40989</v>
      </c>
      <c r="B14887" t="s">
        <v>107</v>
      </c>
      <c r="C14887" t="s">
        <v>42</v>
      </c>
      <c r="D14887" t="s">
        <v>19</v>
      </c>
      <c r="E14887" t="s">
        <v>19</v>
      </c>
      <c r="F14887">
        <v>14</v>
      </c>
      <c r="G14887">
        <v>34</v>
      </c>
      <c r="H14887">
        <v>950</v>
      </c>
      <c r="I14887">
        <v>719</v>
      </c>
      <c r="J14887">
        <v>3</v>
      </c>
      <c r="K14887">
        <v>1</v>
      </c>
      <c r="L14887" t="s">
        <v>1244</v>
      </c>
      <c r="M14887" t="s">
        <v>1515</v>
      </c>
      <c r="N14887" t="s">
        <v>107</v>
      </c>
      <c r="O14887" t="s">
        <v>22</v>
      </c>
      <c r="P14887" t="s">
        <v>23</v>
      </c>
      <c r="Q14887" t="s">
        <v>24</v>
      </c>
    </row>
    <row r="14888" spans="1:17" x14ac:dyDescent="0.2">
      <c r="A14888" s="2">
        <v>40989</v>
      </c>
      <c r="B14888" t="s">
        <v>185</v>
      </c>
      <c r="C14888" t="s">
        <v>131</v>
      </c>
      <c r="D14888" t="s">
        <v>27</v>
      </c>
      <c r="E14888" t="s">
        <v>27</v>
      </c>
      <c r="F14888">
        <v>54</v>
      </c>
      <c r="G14888">
        <v>59</v>
      </c>
      <c r="H14888">
        <v>571</v>
      </c>
      <c r="I14888">
        <v>550</v>
      </c>
      <c r="J14888">
        <v>0</v>
      </c>
      <c r="K14888">
        <v>0</v>
      </c>
      <c r="L14888" t="s">
        <v>28</v>
      </c>
      <c r="M14888" t="s">
        <v>412</v>
      </c>
      <c r="N14888" t="s">
        <v>185</v>
      </c>
      <c r="O14888" t="s">
        <v>22</v>
      </c>
      <c r="P14888" t="s">
        <v>23</v>
      </c>
      <c r="Q14888" t="s">
        <v>30</v>
      </c>
    </row>
    <row r="14889" spans="1:17" x14ac:dyDescent="0.2">
      <c r="A14889" s="2">
        <v>40997</v>
      </c>
      <c r="B14889" t="s">
        <v>183</v>
      </c>
      <c r="C14889" t="s">
        <v>208</v>
      </c>
      <c r="D14889" t="s">
        <v>36</v>
      </c>
      <c r="E14889" t="s">
        <v>36</v>
      </c>
      <c r="F14889">
        <v>64</v>
      </c>
      <c r="G14889">
        <v>88</v>
      </c>
      <c r="H14889">
        <v>529</v>
      </c>
      <c r="I14889">
        <v>388</v>
      </c>
      <c r="J14889">
        <v>2</v>
      </c>
      <c r="K14889">
        <v>1</v>
      </c>
      <c r="L14889" t="s">
        <v>28</v>
      </c>
      <c r="M14889" t="s">
        <v>918</v>
      </c>
      <c r="N14889" t="s">
        <v>380</v>
      </c>
      <c r="O14889" t="s">
        <v>122</v>
      </c>
      <c r="P14889" t="s">
        <v>23</v>
      </c>
      <c r="Q14889" t="s">
        <v>24</v>
      </c>
    </row>
    <row r="14890" spans="1:17" x14ac:dyDescent="0.2">
      <c r="A14890" s="2">
        <v>40999</v>
      </c>
      <c r="B14890" t="s">
        <v>183</v>
      </c>
      <c r="C14890" t="s">
        <v>756</v>
      </c>
      <c r="D14890" t="s">
        <v>36</v>
      </c>
      <c r="E14890" t="s">
        <v>36</v>
      </c>
      <c r="F14890">
        <v>64</v>
      </c>
      <c r="G14890">
        <v>112</v>
      </c>
      <c r="H14890">
        <v>529</v>
      </c>
      <c r="I14890">
        <v>292</v>
      </c>
      <c r="J14890">
        <v>4</v>
      </c>
      <c r="K14890">
        <v>0</v>
      </c>
      <c r="L14890" t="s">
        <v>28</v>
      </c>
      <c r="M14890" t="s">
        <v>918</v>
      </c>
      <c r="N14890" t="s">
        <v>380</v>
      </c>
      <c r="O14890" t="s">
        <v>122</v>
      </c>
      <c r="P14890" t="s">
        <v>23</v>
      </c>
      <c r="Q14890" t="s">
        <v>24</v>
      </c>
    </row>
    <row r="14891" spans="1:17" x14ac:dyDescent="0.2">
      <c r="A14891" s="2">
        <v>41010</v>
      </c>
      <c r="B14891" t="s">
        <v>131</v>
      </c>
      <c r="C14891" t="s">
        <v>304</v>
      </c>
      <c r="D14891" t="s">
        <v>27</v>
      </c>
      <c r="E14891" t="s">
        <v>27</v>
      </c>
      <c r="F14891">
        <v>59</v>
      </c>
      <c r="G14891">
        <v>61</v>
      </c>
      <c r="H14891">
        <v>556</v>
      </c>
      <c r="I14891">
        <v>550</v>
      </c>
      <c r="J14891">
        <v>1</v>
      </c>
      <c r="K14891">
        <v>1</v>
      </c>
      <c r="L14891" t="s">
        <v>28</v>
      </c>
      <c r="M14891" t="s">
        <v>637</v>
      </c>
      <c r="N14891" t="s">
        <v>131</v>
      </c>
      <c r="O14891" t="s">
        <v>22</v>
      </c>
      <c r="P14891" t="s">
        <v>23</v>
      </c>
      <c r="Q14891" t="s">
        <v>30</v>
      </c>
    </row>
    <row r="14892" spans="1:17" x14ac:dyDescent="0.2">
      <c r="A14892" s="2">
        <v>41010</v>
      </c>
      <c r="B14892" t="s">
        <v>42</v>
      </c>
      <c r="C14892" t="s">
        <v>107</v>
      </c>
      <c r="D14892" t="s">
        <v>19</v>
      </c>
      <c r="E14892" t="s">
        <v>19</v>
      </c>
      <c r="F14892">
        <v>34</v>
      </c>
      <c r="G14892">
        <v>13</v>
      </c>
      <c r="H14892">
        <v>718</v>
      </c>
      <c r="I14892">
        <v>967</v>
      </c>
      <c r="J14892">
        <v>0</v>
      </c>
      <c r="K14892">
        <v>3</v>
      </c>
      <c r="L14892" t="s">
        <v>1244</v>
      </c>
      <c r="M14892" t="s">
        <v>1152</v>
      </c>
      <c r="N14892" t="s">
        <v>42</v>
      </c>
      <c r="O14892" t="s">
        <v>22</v>
      </c>
      <c r="P14892" t="s">
        <v>23</v>
      </c>
      <c r="Q14892" t="s">
        <v>41</v>
      </c>
    </row>
    <row r="14893" spans="1:17" x14ac:dyDescent="0.2">
      <c r="A14893" s="2">
        <v>41011</v>
      </c>
      <c r="B14893" t="s">
        <v>183</v>
      </c>
      <c r="C14893" t="s">
        <v>135</v>
      </c>
      <c r="D14893" t="s">
        <v>36</v>
      </c>
      <c r="E14893" t="s">
        <v>36</v>
      </c>
      <c r="F14893">
        <v>55</v>
      </c>
      <c r="G14893">
        <v>60</v>
      </c>
      <c r="H14893">
        <v>565</v>
      </c>
      <c r="I14893">
        <v>554</v>
      </c>
      <c r="J14893">
        <v>3</v>
      </c>
      <c r="K14893">
        <v>2</v>
      </c>
      <c r="L14893" t="s">
        <v>28</v>
      </c>
      <c r="M14893" t="s">
        <v>246</v>
      </c>
      <c r="N14893" t="s">
        <v>176</v>
      </c>
      <c r="O14893" t="s">
        <v>122</v>
      </c>
      <c r="P14893" t="s">
        <v>23</v>
      </c>
      <c r="Q14893" t="s">
        <v>24</v>
      </c>
    </row>
    <row r="14894" spans="1:17" x14ac:dyDescent="0.2">
      <c r="A14894" s="2">
        <v>41014</v>
      </c>
      <c r="B14894" t="s">
        <v>183</v>
      </c>
      <c r="C14894" t="s">
        <v>197</v>
      </c>
      <c r="D14894" t="s">
        <v>36</v>
      </c>
      <c r="E14894" t="s">
        <v>36</v>
      </c>
      <c r="F14894">
        <v>55</v>
      </c>
      <c r="G14894">
        <v>202</v>
      </c>
      <c r="H14894">
        <v>565</v>
      </c>
      <c r="I14894">
        <v>4</v>
      </c>
      <c r="J14894">
        <v>3</v>
      </c>
      <c r="K14894">
        <v>0</v>
      </c>
      <c r="L14894" t="s">
        <v>28</v>
      </c>
      <c r="M14894" t="s">
        <v>246</v>
      </c>
      <c r="N14894" t="s">
        <v>176</v>
      </c>
      <c r="O14894" t="s">
        <v>122</v>
      </c>
      <c r="P14894" t="s">
        <v>23</v>
      </c>
      <c r="Q14894" t="s">
        <v>24</v>
      </c>
    </row>
    <row r="14895" spans="1:17" x14ac:dyDescent="0.2">
      <c r="A14895" s="2">
        <v>41016</v>
      </c>
      <c r="B14895" t="s">
        <v>183</v>
      </c>
      <c r="C14895" t="s">
        <v>164</v>
      </c>
      <c r="D14895" t="s">
        <v>36</v>
      </c>
      <c r="E14895" t="s">
        <v>115</v>
      </c>
      <c r="F14895">
        <v>55</v>
      </c>
      <c r="G14895">
        <v>70</v>
      </c>
      <c r="H14895">
        <v>565</v>
      </c>
      <c r="I14895">
        <v>488</v>
      </c>
      <c r="J14895">
        <v>0</v>
      </c>
      <c r="K14895">
        <v>0</v>
      </c>
      <c r="L14895" t="s">
        <v>28</v>
      </c>
      <c r="M14895" t="s">
        <v>246</v>
      </c>
      <c r="N14895" t="s">
        <v>176</v>
      </c>
      <c r="O14895" t="s">
        <v>122</v>
      </c>
      <c r="P14895" t="s">
        <v>23</v>
      </c>
      <c r="Q14895" t="s">
        <v>30</v>
      </c>
    </row>
    <row r="14896" spans="1:17" x14ac:dyDescent="0.2">
      <c r="A14896" s="2">
        <v>41017</v>
      </c>
      <c r="B14896" t="s">
        <v>167</v>
      </c>
      <c r="C14896" t="s">
        <v>197</v>
      </c>
      <c r="D14896" t="s">
        <v>115</v>
      </c>
      <c r="E14896" t="s">
        <v>36</v>
      </c>
      <c r="F14896">
        <v>51</v>
      </c>
      <c r="G14896">
        <v>202</v>
      </c>
      <c r="H14896">
        <v>578</v>
      </c>
      <c r="I14896">
        <v>4</v>
      </c>
      <c r="J14896">
        <v>2</v>
      </c>
      <c r="K14896">
        <v>0</v>
      </c>
      <c r="L14896" t="s">
        <v>28</v>
      </c>
      <c r="M14896" t="s">
        <v>625</v>
      </c>
      <c r="N14896" t="s">
        <v>167</v>
      </c>
      <c r="O14896" t="s">
        <v>22</v>
      </c>
      <c r="P14896" t="s">
        <v>23</v>
      </c>
      <c r="Q14896" t="s">
        <v>24</v>
      </c>
    </row>
    <row r="14897" spans="1:17" x14ac:dyDescent="0.2">
      <c r="A14897" s="2">
        <v>41024</v>
      </c>
      <c r="B14897" t="s">
        <v>555</v>
      </c>
      <c r="C14897" t="s">
        <v>38</v>
      </c>
      <c r="D14897" t="s">
        <v>27</v>
      </c>
      <c r="E14897" t="s">
        <v>19</v>
      </c>
      <c r="F14897">
        <v>82</v>
      </c>
      <c r="G14897">
        <v>25</v>
      </c>
      <c r="H14897">
        <v>419</v>
      </c>
      <c r="I14897">
        <v>803</v>
      </c>
      <c r="J14897">
        <v>0</v>
      </c>
      <c r="K14897">
        <v>1</v>
      </c>
      <c r="L14897" t="s">
        <v>28</v>
      </c>
      <c r="M14897" t="s">
        <v>555</v>
      </c>
      <c r="N14897" t="s">
        <v>555</v>
      </c>
      <c r="O14897" t="s">
        <v>22</v>
      </c>
      <c r="P14897" t="s">
        <v>23</v>
      </c>
      <c r="Q14897" t="s">
        <v>41</v>
      </c>
    </row>
    <row r="14898" spans="1:17" x14ac:dyDescent="0.2">
      <c r="A14898" s="2">
        <v>41027</v>
      </c>
      <c r="B14898" t="s">
        <v>391</v>
      </c>
      <c r="C14898" t="s">
        <v>462</v>
      </c>
      <c r="D14898" t="s">
        <v>115</v>
      </c>
      <c r="E14898" t="s">
        <v>115</v>
      </c>
      <c r="F14898">
        <v>156</v>
      </c>
      <c r="G14898">
        <v>181</v>
      </c>
      <c r="H14898">
        <v>148</v>
      </c>
      <c r="I14898">
        <v>81</v>
      </c>
      <c r="J14898">
        <v>6</v>
      </c>
      <c r="K14898">
        <v>0</v>
      </c>
      <c r="L14898" t="s">
        <v>28</v>
      </c>
      <c r="M14898" t="s">
        <v>392</v>
      </c>
      <c r="N14898" t="s">
        <v>391</v>
      </c>
      <c r="O14898" t="s">
        <v>22</v>
      </c>
      <c r="P14898" t="s">
        <v>23</v>
      </c>
      <c r="Q14898" t="s">
        <v>24</v>
      </c>
    </row>
    <row r="14899" spans="1:17" x14ac:dyDescent="0.2">
      <c r="A14899" s="2">
        <v>41031</v>
      </c>
      <c r="B14899" t="s">
        <v>167</v>
      </c>
      <c r="C14899" t="s">
        <v>296</v>
      </c>
      <c r="D14899" t="s">
        <v>115</v>
      </c>
      <c r="E14899" t="s">
        <v>36</v>
      </c>
      <c r="F14899">
        <v>51</v>
      </c>
      <c r="G14899">
        <v>106</v>
      </c>
      <c r="H14899">
        <v>578</v>
      </c>
      <c r="I14899">
        <v>322</v>
      </c>
      <c r="J14899">
        <v>3</v>
      </c>
      <c r="K14899">
        <v>0</v>
      </c>
      <c r="L14899" t="s">
        <v>28</v>
      </c>
      <c r="M14899" t="s">
        <v>1516</v>
      </c>
      <c r="N14899" t="s">
        <v>167</v>
      </c>
      <c r="O14899" t="s">
        <v>22</v>
      </c>
      <c r="P14899" t="s">
        <v>23</v>
      </c>
      <c r="Q14899" t="s">
        <v>24</v>
      </c>
    </row>
    <row r="14900" spans="1:17" x14ac:dyDescent="0.2">
      <c r="A14900" s="2">
        <v>41040</v>
      </c>
      <c r="B14900" t="s">
        <v>464</v>
      </c>
      <c r="C14900" t="s">
        <v>183</v>
      </c>
      <c r="D14900" t="s">
        <v>115</v>
      </c>
      <c r="E14900" t="s">
        <v>36</v>
      </c>
      <c r="F14900">
        <v>129</v>
      </c>
      <c r="G14900">
        <v>57</v>
      </c>
      <c r="H14900">
        <v>260</v>
      </c>
      <c r="I14900">
        <v>559</v>
      </c>
      <c r="J14900">
        <v>1</v>
      </c>
      <c r="K14900">
        <v>4</v>
      </c>
      <c r="L14900" t="s">
        <v>28</v>
      </c>
      <c r="M14900" t="s">
        <v>657</v>
      </c>
      <c r="N14900" t="s">
        <v>464</v>
      </c>
      <c r="O14900" t="s">
        <v>22</v>
      </c>
      <c r="P14900" t="s">
        <v>23</v>
      </c>
      <c r="Q14900" t="s">
        <v>41</v>
      </c>
    </row>
    <row r="14901" spans="1:17" x14ac:dyDescent="0.2">
      <c r="A14901" s="2">
        <v>41045</v>
      </c>
      <c r="B14901" t="s">
        <v>267</v>
      </c>
      <c r="C14901" t="s">
        <v>138</v>
      </c>
      <c r="D14901" t="s">
        <v>36</v>
      </c>
      <c r="E14901" t="s">
        <v>36</v>
      </c>
      <c r="F14901">
        <v>78</v>
      </c>
      <c r="G14901">
        <v>40</v>
      </c>
      <c r="H14901">
        <v>439</v>
      </c>
      <c r="I14901">
        <v>639</v>
      </c>
      <c r="J14901">
        <v>0</v>
      </c>
      <c r="K14901">
        <v>0</v>
      </c>
      <c r="L14901" t="s">
        <v>28</v>
      </c>
      <c r="M14901" t="s">
        <v>268</v>
      </c>
      <c r="N14901" t="s">
        <v>267</v>
      </c>
      <c r="O14901" t="s">
        <v>22</v>
      </c>
      <c r="P14901" t="s">
        <v>23</v>
      </c>
      <c r="Q14901" t="s">
        <v>30</v>
      </c>
    </row>
    <row r="14902" spans="1:17" x14ac:dyDescent="0.2">
      <c r="A14902" s="2">
        <v>41047</v>
      </c>
      <c r="B14902" t="s">
        <v>185</v>
      </c>
      <c r="C14902" t="s">
        <v>233</v>
      </c>
      <c r="D14902" t="s">
        <v>27</v>
      </c>
      <c r="E14902" t="s">
        <v>19</v>
      </c>
      <c r="F14902">
        <v>51</v>
      </c>
      <c r="G14902">
        <v>99</v>
      </c>
      <c r="H14902">
        <v>576</v>
      </c>
      <c r="I14902">
        <v>341</v>
      </c>
      <c r="J14902">
        <v>1</v>
      </c>
      <c r="K14902">
        <v>0</v>
      </c>
      <c r="L14902" t="s">
        <v>28</v>
      </c>
      <c r="M14902" t="s">
        <v>510</v>
      </c>
      <c r="N14902" t="s">
        <v>185</v>
      </c>
      <c r="O14902" t="s">
        <v>22</v>
      </c>
      <c r="P14902" t="s">
        <v>23</v>
      </c>
      <c r="Q14902" t="s">
        <v>24</v>
      </c>
    </row>
    <row r="14903" spans="1:17" x14ac:dyDescent="0.2">
      <c r="A14903" s="2">
        <v>41047</v>
      </c>
      <c r="B14903" t="s">
        <v>464</v>
      </c>
      <c r="C14903" t="s">
        <v>177</v>
      </c>
      <c r="D14903" t="s">
        <v>115</v>
      </c>
      <c r="E14903" t="s">
        <v>115</v>
      </c>
      <c r="F14903">
        <v>129</v>
      </c>
      <c r="G14903">
        <v>81</v>
      </c>
      <c r="H14903">
        <v>260</v>
      </c>
      <c r="I14903">
        <v>420</v>
      </c>
      <c r="J14903">
        <v>1</v>
      </c>
      <c r="K14903">
        <v>2</v>
      </c>
      <c r="L14903" t="s">
        <v>28</v>
      </c>
      <c r="M14903" t="s">
        <v>948</v>
      </c>
      <c r="N14903" t="s">
        <v>464</v>
      </c>
      <c r="O14903" t="s">
        <v>22</v>
      </c>
      <c r="P14903" t="s">
        <v>23</v>
      </c>
      <c r="Q14903" t="s">
        <v>41</v>
      </c>
    </row>
    <row r="14904" spans="1:17" x14ac:dyDescent="0.2">
      <c r="A14904" s="2">
        <v>41049</v>
      </c>
      <c r="B14904" t="s">
        <v>183</v>
      </c>
      <c r="C14904" t="s">
        <v>120</v>
      </c>
      <c r="D14904" t="s">
        <v>36</v>
      </c>
      <c r="E14904" t="s">
        <v>36</v>
      </c>
      <c r="F14904">
        <v>57</v>
      </c>
      <c r="G14904">
        <v>64</v>
      </c>
      <c r="H14904">
        <v>559</v>
      </c>
      <c r="I14904">
        <v>526</v>
      </c>
      <c r="J14904">
        <v>2</v>
      </c>
      <c r="K14904">
        <v>1</v>
      </c>
      <c r="L14904" t="s">
        <v>28</v>
      </c>
      <c r="M14904" t="s">
        <v>918</v>
      </c>
      <c r="N14904" t="s">
        <v>380</v>
      </c>
      <c r="O14904" t="s">
        <v>122</v>
      </c>
      <c r="P14904" t="s">
        <v>23</v>
      </c>
      <c r="Q14904" t="s">
        <v>24</v>
      </c>
    </row>
    <row r="14905" spans="1:17" x14ac:dyDescent="0.2">
      <c r="A14905" s="2">
        <v>41049</v>
      </c>
      <c r="B14905" t="s">
        <v>531</v>
      </c>
      <c r="C14905" t="s">
        <v>233</v>
      </c>
      <c r="D14905" t="s">
        <v>27</v>
      </c>
      <c r="E14905" t="s">
        <v>19</v>
      </c>
      <c r="F14905">
        <v>52</v>
      </c>
      <c r="G14905">
        <v>99</v>
      </c>
      <c r="H14905">
        <v>575</v>
      </c>
      <c r="I14905">
        <v>341</v>
      </c>
      <c r="J14905">
        <v>2</v>
      </c>
      <c r="K14905">
        <v>0</v>
      </c>
      <c r="L14905" t="s">
        <v>28</v>
      </c>
      <c r="M14905" t="s">
        <v>534</v>
      </c>
      <c r="N14905" t="s">
        <v>531</v>
      </c>
      <c r="O14905" t="s">
        <v>22</v>
      </c>
      <c r="P14905" t="s">
        <v>23</v>
      </c>
      <c r="Q14905" t="s">
        <v>24</v>
      </c>
    </row>
    <row r="14906" spans="1:17" x14ac:dyDescent="0.2">
      <c r="A14906" s="2">
        <v>41051</v>
      </c>
      <c r="B14906" t="s">
        <v>85</v>
      </c>
      <c r="C14906" t="s">
        <v>166</v>
      </c>
      <c r="D14906" t="s">
        <v>50</v>
      </c>
      <c r="E14906" t="s">
        <v>115</v>
      </c>
      <c r="F14906">
        <v>84</v>
      </c>
      <c r="G14906">
        <v>84</v>
      </c>
      <c r="H14906">
        <v>383</v>
      </c>
      <c r="I14906">
        <v>383</v>
      </c>
      <c r="J14906">
        <v>2</v>
      </c>
      <c r="K14906">
        <v>1</v>
      </c>
      <c r="L14906" t="s">
        <v>28</v>
      </c>
      <c r="M14906" t="s">
        <v>523</v>
      </c>
      <c r="N14906" t="s">
        <v>106</v>
      </c>
      <c r="O14906" t="s">
        <v>122</v>
      </c>
      <c r="P14906" t="s">
        <v>23</v>
      </c>
      <c r="Q14906" t="s">
        <v>24</v>
      </c>
    </row>
    <row r="14907" spans="1:17" x14ac:dyDescent="0.2">
      <c r="A14907" s="2">
        <v>41051</v>
      </c>
      <c r="B14907" t="s">
        <v>183</v>
      </c>
      <c r="C14907" t="s">
        <v>365</v>
      </c>
      <c r="D14907" t="s">
        <v>36</v>
      </c>
      <c r="E14907" t="s">
        <v>36</v>
      </c>
      <c r="F14907">
        <v>57</v>
      </c>
      <c r="G14907">
        <v>88</v>
      </c>
      <c r="H14907">
        <v>559</v>
      </c>
      <c r="I14907">
        <v>374</v>
      </c>
      <c r="J14907">
        <v>3</v>
      </c>
      <c r="K14907">
        <v>0</v>
      </c>
      <c r="L14907" t="s">
        <v>28</v>
      </c>
      <c r="M14907" t="s">
        <v>918</v>
      </c>
      <c r="N14907" t="s">
        <v>380</v>
      </c>
      <c r="O14907" t="s">
        <v>122</v>
      </c>
      <c r="P14907" t="s">
        <v>23</v>
      </c>
      <c r="Q14907" t="s">
        <v>24</v>
      </c>
    </row>
    <row r="14908" spans="1:17" x14ac:dyDescent="0.2">
      <c r="A14908" s="2">
        <v>41051</v>
      </c>
      <c r="B14908" t="s">
        <v>101</v>
      </c>
      <c r="C14908" t="s">
        <v>90</v>
      </c>
      <c r="D14908" t="s">
        <v>50</v>
      </c>
      <c r="E14908" t="s">
        <v>50</v>
      </c>
      <c r="F14908">
        <v>74</v>
      </c>
      <c r="G14908">
        <v>65</v>
      </c>
      <c r="H14908">
        <v>465</v>
      </c>
      <c r="I14908">
        <v>513</v>
      </c>
      <c r="J14908">
        <v>0</v>
      </c>
      <c r="K14908">
        <v>1</v>
      </c>
      <c r="L14908" t="s">
        <v>28</v>
      </c>
      <c r="M14908" t="s">
        <v>367</v>
      </c>
      <c r="N14908" t="s">
        <v>69</v>
      </c>
      <c r="O14908" t="s">
        <v>122</v>
      </c>
      <c r="P14908" t="s">
        <v>23</v>
      </c>
      <c r="Q14908" t="s">
        <v>41</v>
      </c>
    </row>
    <row r="14909" spans="1:17" x14ac:dyDescent="0.2">
      <c r="A14909" s="2">
        <v>41052</v>
      </c>
      <c r="B14909" t="s">
        <v>351</v>
      </c>
      <c r="C14909" t="s">
        <v>405</v>
      </c>
      <c r="D14909" t="s">
        <v>36</v>
      </c>
      <c r="E14909" t="s">
        <v>36</v>
      </c>
      <c r="F14909">
        <v>106</v>
      </c>
      <c r="G14909">
        <v>163</v>
      </c>
      <c r="H14909">
        <v>321</v>
      </c>
      <c r="I14909">
        <v>130</v>
      </c>
      <c r="J14909">
        <v>3</v>
      </c>
      <c r="K14909">
        <v>0</v>
      </c>
      <c r="L14909" t="s">
        <v>28</v>
      </c>
      <c r="M14909" t="s">
        <v>353</v>
      </c>
      <c r="N14909" t="s">
        <v>351</v>
      </c>
      <c r="O14909" t="s">
        <v>22</v>
      </c>
      <c r="P14909" t="s">
        <v>23</v>
      </c>
      <c r="Q14909" t="s">
        <v>24</v>
      </c>
    </row>
    <row r="14910" spans="1:17" x14ac:dyDescent="0.2">
      <c r="A14910" s="2">
        <v>41052</v>
      </c>
      <c r="B14910" t="s">
        <v>210</v>
      </c>
      <c r="C14910" t="s">
        <v>442</v>
      </c>
      <c r="D14910" t="s">
        <v>27</v>
      </c>
      <c r="E14910" t="s">
        <v>57</v>
      </c>
      <c r="F14910">
        <v>49</v>
      </c>
      <c r="G14910">
        <v>130</v>
      </c>
      <c r="H14910">
        <v>590</v>
      </c>
      <c r="I14910">
        <v>255</v>
      </c>
      <c r="J14910">
        <v>2</v>
      </c>
      <c r="K14910">
        <v>2</v>
      </c>
      <c r="L14910" t="s">
        <v>28</v>
      </c>
      <c r="M14910" t="s">
        <v>874</v>
      </c>
      <c r="N14910" t="s">
        <v>77</v>
      </c>
      <c r="O14910" t="s">
        <v>122</v>
      </c>
      <c r="P14910" t="s">
        <v>23</v>
      </c>
      <c r="Q14910" t="s">
        <v>30</v>
      </c>
    </row>
    <row r="14911" spans="1:17" x14ac:dyDescent="0.2">
      <c r="A14911" s="2">
        <v>41052</v>
      </c>
      <c r="B14911" t="s">
        <v>164</v>
      </c>
      <c r="C14911" t="s">
        <v>35</v>
      </c>
      <c r="D14911" t="s">
        <v>115</v>
      </c>
      <c r="E14911" t="s">
        <v>36</v>
      </c>
      <c r="F14911">
        <v>72</v>
      </c>
      <c r="G14911">
        <v>61</v>
      </c>
      <c r="H14911">
        <v>476</v>
      </c>
      <c r="I14911">
        <v>541</v>
      </c>
      <c r="J14911">
        <v>1</v>
      </c>
      <c r="K14911">
        <v>0</v>
      </c>
      <c r="L14911" t="s">
        <v>28</v>
      </c>
      <c r="M14911" t="s">
        <v>181</v>
      </c>
      <c r="N14911" t="s">
        <v>180</v>
      </c>
      <c r="O14911" t="s">
        <v>122</v>
      </c>
      <c r="P14911" t="s">
        <v>23</v>
      </c>
      <c r="Q14911" t="s">
        <v>24</v>
      </c>
    </row>
    <row r="14912" spans="1:17" x14ac:dyDescent="0.2">
      <c r="A14912" s="2">
        <v>41052</v>
      </c>
      <c r="B14912" t="s">
        <v>143</v>
      </c>
      <c r="C14912" t="s">
        <v>386</v>
      </c>
      <c r="D14912" t="s">
        <v>115</v>
      </c>
      <c r="E14912" t="s">
        <v>50</v>
      </c>
      <c r="F14912">
        <v>30</v>
      </c>
      <c r="G14912">
        <v>109</v>
      </c>
      <c r="H14912">
        <v>753</v>
      </c>
      <c r="I14912">
        <v>304</v>
      </c>
      <c r="J14912">
        <v>2</v>
      </c>
      <c r="K14912">
        <v>0</v>
      </c>
      <c r="L14912" t="s">
        <v>28</v>
      </c>
      <c r="M14912" t="s">
        <v>1384</v>
      </c>
      <c r="N14912" t="s">
        <v>143</v>
      </c>
      <c r="O14912" t="s">
        <v>22</v>
      </c>
      <c r="P14912" t="s">
        <v>23</v>
      </c>
      <c r="Q14912" t="s">
        <v>24</v>
      </c>
    </row>
    <row r="14913" spans="1:17" x14ac:dyDescent="0.2">
      <c r="A14913" s="2">
        <v>41052</v>
      </c>
      <c r="B14913" t="s">
        <v>718</v>
      </c>
      <c r="C14913" t="s">
        <v>617</v>
      </c>
      <c r="D14913" t="s">
        <v>36</v>
      </c>
      <c r="E14913" t="s">
        <v>36</v>
      </c>
      <c r="F14913">
        <v>46</v>
      </c>
      <c r="G14913">
        <v>105</v>
      </c>
      <c r="H14913">
        <v>602</v>
      </c>
      <c r="I14913">
        <v>327</v>
      </c>
      <c r="J14913">
        <v>2</v>
      </c>
      <c r="K14913">
        <v>0</v>
      </c>
      <c r="L14913" t="s">
        <v>28</v>
      </c>
      <c r="M14913" t="s">
        <v>130</v>
      </c>
      <c r="N14913" t="s">
        <v>128</v>
      </c>
      <c r="O14913" t="s">
        <v>122</v>
      </c>
      <c r="P14913" t="s">
        <v>23</v>
      </c>
      <c r="Q14913" t="s">
        <v>24</v>
      </c>
    </row>
    <row r="14914" spans="1:17" x14ac:dyDescent="0.2">
      <c r="A14914" s="2">
        <v>41052</v>
      </c>
      <c r="B14914" t="s">
        <v>42</v>
      </c>
      <c r="C14914" t="s">
        <v>135</v>
      </c>
      <c r="D14914" t="s">
        <v>19</v>
      </c>
      <c r="E14914" t="s">
        <v>36</v>
      </c>
      <c r="F14914">
        <v>36</v>
      </c>
      <c r="G14914">
        <v>63</v>
      </c>
      <c r="H14914">
        <v>691</v>
      </c>
      <c r="I14914">
        <v>536</v>
      </c>
      <c r="J14914">
        <v>1</v>
      </c>
      <c r="K14914">
        <v>0</v>
      </c>
      <c r="L14914" t="s">
        <v>28</v>
      </c>
      <c r="M14914" t="s">
        <v>44</v>
      </c>
      <c r="N14914" t="s">
        <v>42</v>
      </c>
      <c r="O14914" t="s">
        <v>22</v>
      </c>
      <c r="P14914" t="s">
        <v>23</v>
      </c>
      <c r="Q14914" t="s">
        <v>24</v>
      </c>
    </row>
    <row r="14915" spans="1:17" x14ac:dyDescent="0.2">
      <c r="A14915" s="2">
        <v>41052</v>
      </c>
      <c r="B14915" t="s">
        <v>32</v>
      </c>
      <c r="C14915" t="s">
        <v>384</v>
      </c>
      <c r="D14915" t="s">
        <v>19</v>
      </c>
      <c r="E14915" t="s">
        <v>50</v>
      </c>
      <c r="F14915">
        <v>43</v>
      </c>
      <c r="G14915">
        <v>142</v>
      </c>
      <c r="H14915">
        <v>612</v>
      </c>
      <c r="I14915">
        <v>222</v>
      </c>
      <c r="J14915">
        <v>4</v>
      </c>
      <c r="K14915">
        <v>0</v>
      </c>
      <c r="L14915" t="s">
        <v>28</v>
      </c>
      <c r="M14915" t="s">
        <v>109</v>
      </c>
      <c r="N14915" t="s">
        <v>32</v>
      </c>
      <c r="O14915" t="s">
        <v>22</v>
      </c>
      <c r="P14915" t="s">
        <v>23</v>
      </c>
      <c r="Q14915" t="s">
        <v>24</v>
      </c>
    </row>
    <row r="14916" spans="1:17" x14ac:dyDescent="0.2">
      <c r="A14916" s="2">
        <v>41053</v>
      </c>
      <c r="B14916" t="s">
        <v>345</v>
      </c>
      <c r="C14916" t="s">
        <v>180</v>
      </c>
      <c r="D14916" t="s">
        <v>50</v>
      </c>
      <c r="E14916" t="s">
        <v>50</v>
      </c>
      <c r="F14916">
        <v>95</v>
      </c>
      <c r="G14916">
        <v>33</v>
      </c>
      <c r="H14916">
        <v>359</v>
      </c>
      <c r="I14916">
        <v>720</v>
      </c>
      <c r="J14916">
        <v>1</v>
      </c>
      <c r="K14916">
        <v>3</v>
      </c>
      <c r="L14916" t="s">
        <v>28</v>
      </c>
      <c r="M14916" t="s">
        <v>466</v>
      </c>
      <c r="N14916" t="s">
        <v>69</v>
      </c>
      <c r="O14916" t="s">
        <v>122</v>
      </c>
      <c r="P14916" t="s">
        <v>23</v>
      </c>
      <c r="Q14916" t="s">
        <v>41</v>
      </c>
    </row>
    <row r="14917" spans="1:17" x14ac:dyDescent="0.2">
      <c r="A14917" s="2">
        <v>41054</v>
      </c>
      <c r="B14917" t="s">
        <v>147</v>
      </c>
      <c r="C14917" t="s">
        <v>1279</v>
      </c>
      <c r="D14917" t="s">
        <v>50</v>
      </c>
      <c r="E14917" t="s">
        <v>50</v>
      </c>
      <c r="F14917">
        <v>44</v>
      </c>
      <c r="G14917">
        <v>55</v>
      </c>
      <c r="H14917">
        <v>603</v>
      </c>
      <c r="I14917">
        <v>568</v>
      </c>
      <c r="J14917">
        <v>2</v>
      </c>
      <c r="K14917">
        <v>2</v>
      </c>
      <c r="L14917" t="s">
        <v>28</v>
      </c>
      <c r="M14917" t="s">
        <v>148</v>
      </c>
      <c r="N14917" t="s">
        <v>147</v>
      </c>
      <c r="O14917" t="s">
        <v>22</v>
      </c>
      <c r="P14917" t="s">
        <v>23</v>
      </c>
      <c r="Q14917" t="s">
        <v>30</v>
      </c>
    </row>
    <row r="14918" spans="1:17" x14ac:dyDescent="0.2">
      <c r="A14918" s="2">
        <v>41054</v>
      </c>
      <c r="B14918" t="s">
        <v>131</v>
      </c>
      <c r="C14918" t="s">
        <v>555</v>
      </c>
      <c r="D14918" t="s">
        <v>27</v>
      </c>
      <c r="E14918" t="s">
        <v>27</v>
      </c>
      <c r="F14918">
        <v>59</v>
      </c>
      <c r="G14918">
        <v>83</v>
      </c>
      <c r="H14918">
        <v>549</v>
      </c>
      <c r="I14918">
        <v>396</v>
      </c>
      <c r="J14918">
        <v>3</v>
      </c>
      <c r="K14918">
        <v>2</v>
      </c>
      <c r="L14918" t="s">
        <v>28</v>
      </c>
      <c r="M14918" t="s">
        <v>637</v>
      </c>
      <c r="N14918" t="s">
        <v>131</v>
      </c>
      <c r="O14918" t="s">
        <v>22</v>
      </c>
      <c r="P14918" t="s">
        <v>23</v>
      </c>
      <c r="Q14918" t="s">
        <v>24</v>
      </c>
    </row>
    <row r="14919" spans="1:17" x14ac:dyDescent="0.2">
      <c r="A14919" s="2">
        <v>41054</v>
      </c>
      <c r="B14919" t="s">
        <v>274</v>
      </c>
      <c r="C14919" t="s">
        <v>81</v>
      </c>
      <c r="D14919" t="s">
        <v>50</v>
      </c>
      <c r="E14919" t="s">
        <v>50</v>
      </c>
      <c r="F14919">
        <v>8</v>
      </c>
      <c r="G14919">
        <v>54</v>
      </c>
      <c r="H14919">
        <v>1114</v>
      </c>
      <c r="I14919">
        <v>573</v>
      </c>
      <c r="J14919">
        <v>3</v>
      </c>
      <c r="K14919">
        <v>1</v>
      </c>
      <c r="L14919" t="s">
        <v>28</v>
      </c>
      <c r="M14919" t="s">
        <v>582</v>
      </c>
      <c r="N14919" t="s">
        <v>274</v>
      </c>
      <c r="O14919" t="s">
        <v>22</v>
      </c>
      <c r="P14919" t="s">
        <v>23</v>
      </c>
      <c r="Q14919" t="s">
        <v>24</v>
      </c>
    </row>
    <row r="14920" spans="1:17" x14ac:dyDescent="0.2">
      <c r="A14920" s="2">
        <v>41054</v>
      </c>
      <c r="B14920" t="s">
        <v>110</v>
      </c>
      <c r="C14920" t="s">
        <v>118</v>
      </c>
      <c r="D14920" t="s">
        <v>36</v>
      </c>
      <c r="E14920" t="s">
        <v>36</v>
      </c>
      <c r="F14920">
        <v>60</v>
      </c>
      <c r="G14920">
        <v>77</v>
      </c>
      <c r="H14920">
        <v>547</v>
      </c>
      <c r="I14920">
        <v>448</v>
      </c>
      <c r="J14920">
        <v>0</v>
      </c>
      <c r="K14920">
        <v>1</v>
      </c>
      <c r="L14920" t="s">
        <v>28</v>
      </c>
      <c r="M14920" t="s">
        <v>485</v>
      </c>
      <c r="N14920" t="s">
        <v>110</v>
      </c>
      <c r="O14920" t="s">
        <v>22</v>
      </c>
      <c r="P14920" t="s">
        <v>23</v>
      </c>
      <c r="Q14920" t="s">
        <v>41</v>
      </c>
    </row>
    <row r="14921" spans="1:17" x14ac:dyDescent="0.2">
      <c r="A14921" s="2">
        <v>41054</v>
      </c>
      <c r="B14921" t="s">
        <v>95</v>
      </c>
      <c r="C14921" t="s">
        <v>18</v>
      </c>
      <c r="D14921" t="s">
        <v>50</v>
      </c>
      <c r="E14921" t="s">
        <v>19</v>
      </c>
      <c r="F14921">
        <v>11</v>
      </c>
      <c r="G14921">
        <v>3</v>
      </c>
      <c r="H14921">
        <v>1048</v>
      </c>
      <c r="I14921">
        <v>1308</v>
      </c>
      <c r="J14921">
        <v>1</v>
      </c>
      <c r="K14921">
        <v>1</v>
      </c>
      <c r="L14921" t="s">
        <v>28</v>
      </c>
      <c r="M14921" t="s">
        <v>326</v>
      </c>
      <c r="N14921" t="s">
        <v>95</v>
      </c>
      <c r="O14921" t="s">
        <v>22</v>
      </c>
      <c r="P14921" t="s">
        <v>23</v>
      </c>
      <c r="Q14921" t="s">
        <v>30</v>
      </c>
    </row>
    <row r="14922" spans="1:17" x14ac:dyDescent="0.2">
      <c r="A14922" s="2">
        <v>41055</v>
      </c>
      <c r="B14922" t="s">
        <v>150</v>
      </c>
      <c r="C14922" t="s">
        <v>237</v>
      </c>
      <c r="D14922" t="s">
        <v>36</v>
      </c>
      <c r="E14922" t="s">
        <v>36</v>
      </c>
      <c r="F14922">
        <v>38</v>
      </c>
      <c r="G14922">
        <v>122</v>
      </c>
      <c r="H14922">
        <v>666</v>
      </c>
      <c r="I14922">
        <v>274</v>
      </c>
      <c r="J14922">
        <v>3</v>
      </c>
      <c r="K14922">
        <v>0</v>
      </c>
      <c r="L14922" t="s">
        <v>28</v>
      </c>
      <c r="M14922" t="s">
        <v>1052</v>
      </c>
      <c r="N14922" t="s">
        <v>150</v>
      </c>
      <c r="O14922" t="s">
        <v>22</v>
      </c>
      <c r="P14922" t="s">
        <v>23</v>
      </c>
      <c r="Q14922" t="s">
        <v>24</v>
      </c>
    </row>
    <row r="14923" spans="1:17" x14ac:dyDescent="0.2">
      <c r="A14923" s="2">
        <v>41055</v>
      </c>
      <c r="B14923" t="s">
        <v>224</v>
      </c>
      <c r="C14923" t="s">
        <v>471</v>
      </c>
      <c r="D14923" t="s">
        <v>36</v>
      </c>
      <c r="E14923" t="s">
        <v>36</v>
      </c>
      <c r="F14923">
        <v>80</v>
      </c>
      <c r="G14923">
        <v>124</v>
      </c>
      <c r="H14923">
        <v>425</v>
      </c>
      <c r="I14923">
        <v>268</v>
      </c>
      <c r="J14923">
        <v>2</v>
      </c>
      <c r="K14923">
        <v>2</v>
      </c>
      <c r="L14923" t="s">
        <v>28</v>
      </c>
      <c r="M14923" t="s">
        <v>236</v>
      </c>
      <c r="N14923" t="s">
        <v>224</v>
      </c>
      <c r="O14923" t="s">
        <v>22</v>
      </c>
      <c r="P14923" t="s">
        <v>23</v>
      </c>
      <c r="Q14923" t="s">
        <v>30</v>
      </c>
    </row>
    <row r="14924" spans="1:17" x14ac:dyDescent="0.2">
      <c r="A14924" s="2">
        <v>41055</v>
      </c>
      <c r="B14924" t="s">
        <v>293</v>
      </c>
      <c r="C14924" t="s">
        <v>123</v>
      </c>
      <c r="D14924" t="s">
        <v>50</v>
      </c>
      <c r="E14924" t="s">
        <v>50</v>
      </c>
      <c r="F14924">
        <v>26</v>
      </c>
      <c r="G14924">
        <v>58</v>
      </c>
      <c r="H14924">
        <v>798</v>
      </c>
      <c r="I14924">
        <v>557</v>
      </c>
      <c r="J14924">
        <v>2</v>
      </c>
      <c r="K14924">
        <v>1</v>
      </c>
      <c r="L14924" t="s">
        <v>28</v>
      </c>
      <c r="M14924" t="s">
        <v>846</v>
      </c>
      <c r="N14924" t="s">
        <v>69</v>
      </c>
      <c r="O14924" t="s">
        <v>122</v>
      </c>
      <c r="P14924" t="s">
        <v>23</v>
      </c>
      <c r="Q14924" t="s">
        <v>24</v>
      </c>
    </row>
    <row r="14925" spans="1:17" x14ac:dyDescent="0.2">
      <c r="A14925" s="2">
        <v>41055</v>
      </c>
      <c r="B14925" t="s">
        <v>72</v>
      </c>
      <c r="C14925" t="s">
        <v>25</v>
      </c>
      <c r="D14925" t="s">
        <v>50</v>
      </c>
      <c r="E14925" t="s">
        <v>19</v>
      </c>
      <c r="F14925">
        <v>10</v>
      </c>
      <c r="G14925">
        <v>6</v>
      </c>
      <c r="H14925">
        <v>1068</v>
      </c>
      <c r="I14925">
        <v>1165</v>
      </c>
      <c r="J14925">
        <v>1</v>
      </c>
      <c r="K14925">
        <v>3</v>
      </c>
      <c r="L14925" t="s">
        <v>28</v>
      </c>
      <c r="M14925" t="s">
        <v>945</v>
      </c>
      <c r="N14925" t="s">
        <v>129</v>
      </c>
      <c r="O14925" t="s">
        <v>122</v>
      </c>
      <c r="P14925" t="s">
        <v>23</v>
      </c>
      <c r="Q14925" t="s">
        <v>41</v>
      </c>
    </row>
    <row r="14926" spans="1:17" x14ac:dyDescent="0.2">
      <c r="A14926" s="2">
        <v>41055</v>
      </c>
      <c r="B14926" t="s">
        <v>210</v>
      </c>
      <c r="C14926" t="s">
        <v>384</v>
      </c>
      <c r="D14926" t="s">
        <v>27</v>
      </c>
      <c r="E14926" t="s">
        <v>50</v>
      </c>
      <c r="F14926">
        <v>49</v>
      </c>
      <c r="G14926">
        <v>142</v>
      </c>
      <c r="H14926">
        <v>590</v>
      </c>
      <c r="I14926">
        <v>222</v>
      </c>
      <c r="J14926">
        <v>2</v>
      </c>
      <c r="K14926">
        <v>0</v>
      </c>
      <c r="L14926" t="s">
        <v>28</v>
      </c>
      <c r="M14926" t="s">
        <v>277</v>
      </c>
      <c r="N14926" t="s">
        <v>77</v>
      </c>
      <c r="O14926" t="s">
        <v>122</v>
      </c>
      <c r="P14926" t="s">
        <v>23</v>
      </c>
      <c r="Q14926" t="s">
        <v>24</v>
      </c>
    </row>
    <row r="14927" spans="1:17" x14ac:dyDescent="0.2">
      <c r="A14927" s="2">
        <v>41055</v>
      </c>
      <c r="B14927" t="s">
        <v>70</v>
      </c>
      <c r="C14927" t="s">
        <v>180</v>
      </c>
      <c r="D14927" t="s">
        <v>50</v>
      </c>
      <c r="E14927" t="s">
        <v>50</v>
      </c>
      <c r="F14927">
        <v>79</v>
      </c>
      <c r="G14927">
        <v>33</v>
      </c>
      <c r="H14927">
        <v>429</v>
      </c>
      <c r="I14927">
        <v>720</v>
      </c>
      <c r="J14927">
        <v>3</v>
      </c>
      <c r="K14927">
        <v>2</v>
      </c>
      <c r="L14927" t="s">
        <v>28</v>
      </c>
      <c r="M14927" t="s">
        <v>466</v>
      </c>
      <c r="N14927" t="s">
        <v>69</v>
      </c>
      <c r="O14927" t="s">
        <v>122</v>
      </c>
      <c r="P14927" t="s">
        <v>23</v>
      </c>
      <c r="Q14927" t="s">
        <v>24</v>
      </c>
    </row>
    <row r="14928" spans="1:17" x14ac:dyDescent="0.2">
      <c r="A14928" s="2">
        <v>41055</v>
      </c>
      <c r="B14928" t="s">
        <v>153</v>
      </c>
      <c r="C14928" t="s">
        <v>249</v>
      </c>
      <c r="D14928" t="s">
        <v>50</v>
      </c>
      <c r="E14928" t="s">
        <v>50</v>
      </c>
      <c r="F14928">
        <v>14</v>
      </c>
      <c r="G14928">
        <v>28</v>
      </c>
      <c r="H14928">
        <v>961</v>
      </c>
      <c r="I14928">
        <v>780</v>
      </c>
      <c r="J14928">
        <v>1</v>
      </c>
      <c r="K14928">
        <v>1</v>
      </c>
      <c r="L14928" t="s">
        <v>28</v>
      </c>
      <c r="M14928" t="s">
        <v>1425</v>
      </c>
      <c r="N14928" t="s">
        <v>69</v>
      </c>
      <c r="O14928" t="s">
        <v>122</v>
      </c>
      <c r="P14928" t="s">
        <v>23</v>
      </c>
      <c r="Q14928" t="s">
        <v>30</v>
      </c>
    </row>
    <row r="14929" spans="1:17" x14ac:dyDescent="0.2">
      <c r="A14929" s="2">
        <v>41055</v>
      </c>
      <c r="B14929" t="s">
        <v>34</v>
      </c>
      <c r="C14929" t="s">
        <v>120</v>
      </c>
      <c r="D14929" t="s">
        <v>36</v>
      </c>
      <c r="E14929" t="s">
        <v>36</v>
      </c>
      <c r="F14929">
        <v>68</v>
      </c>
      <c r="G14929">
        <v>64</v>
      </c>
      <c r="H14929">
        <v>498</v>
      </c>
      <c r="I14929">
        <v>526</v>
      </c>
      <c r="J14929">
        <v>1</v>
      </c>
      <c r="K14929">
        <v>2</v>
      </c>
      <c r="L14929" t="s">
        <v>28</v>
      </c>
      <c r="M14929" t="s">
        <v>1517</v>
      </c>
      <c r="N14929" t="s">
        <v>67</v>
      </c>
      <c r="O14929" t="s">
        <v>122</v>
      </c>
      <c r="P14929" t="s">
        <v>23</v>
      </c>
      <c r="Q14929" t="s">
        <v>41</v>
      </c>
    </row>
    <row r="14930" spans="1:17" x14ac:dyDescent="0.2">
      <c r="A14930" s="2">
        <v>41055</v>
      </c>
      <c r="B14930" t="s">
        <v>304</v>
      </c>
      <c r="C14930" t="s">
        <v>442</v>
      </c>
      <c r="D14930" t="s">
        <v>27</v>
      </c>
      <c r="E14930" t="s">
        <v>57</v>
      </c>
      <c r="F14930">
        <v>62</v>
      </c>
      <c r="G14930">
        <v>130</v>
      </c>
      <c r="H14930">
        <v>540</v>
      </c>
      <c r="I14930">
        <v>255</v>
      </c>
      <c r="J14930">
        <v>0</v>
      </c>
      <c r="K14930">
        <v>1</v>
      </c>
      <c r="L14930" t="s">
        <v>28</v>
      </c>
      <c r="M14930" t="s">
        <v>277</v>
      </c>
      <c r="N14930" t="s">
        <v>77</v>
      </c>
      <c r="O14930" t="s">
        <v>122</v>
      </c>
      <c r="P14930" t="s">
        <v>23</v>
      </c>
      <c r="Q14930" t="s">
        <v>41</v>
      </c>
    </row>
    <row r="14931" spans="1:17" x14ac:dyDescent="0.2">
      <c r="A14931" s="2">
        <v>41055</v>
      </c>
      <c r="B14931" t="s">
        <v>98</v>
      </c>
      <c r="C14931" t="s">
        <v>646</v>
      </c>
      <c r="D14931" t="s">
        <v>50</v>
      </c>
      <c r="E14931" t="s">
        <v>50</v>
      </c>
      <c r="F14931">
        <v>18</v>
      </c>
      <c r="G14931">
        <v>27</v>
      </c>
      <c r="H14931">
        <v>890</v>
      </c>
      <c r="I14931">
        <v>792</v>
      </c>
      <c r="J14931">
        <v>1</v>
      </c>
      <c r="K14931">
        <v>0</v>
      </c>
      <c r="L14931" t="s">
        <v>28</v>
      </c>
      <c r="M14931" t="s">
        <v>99</v>
      </c>
      <c r="N14931" t="s">
        <v>98</v>
      </c>
      <c r="O14931" t="s">
        <v>22</v>
      </c>
      <c r="P14931" t="s">
        <v>23</v>
      </c>
      <c r="Q14931" t="s">
        <v>24</v>
      </c>
    </row>
    <row r="14932" spans="1:17" x14ac:dyDescent="0.2">
      <c r="A14932" s="2">
        <v>41055</v>
      </c>
      <c r="B14932" t="s">
        <v>177</v>
      </c>
      <c r="C14932" t="s">
        <v>35</v>
      </c>
      <c r="D14932" t="s">
        <v>115</v>
      </c>
      <c r="E14932" t="s">
        <v>36</v>
      </c>
      <c r="F14932">
        <v>81</v>
      </c>
      <c r="G14932">
        <v>61</v>
      </c>
      <c r="H14932">
        <v>420</v>
      </c>
      <c r="I14932">
        <v>541</v>
      </c>
      <c r="J14932">
        <v>4</v>
      </c>
      <c r="K14932">
        <v>0</v>
      </c>
      <c r="L14932" t="s">
        <v>28</v>
      </c>
      <c r="M14932" t="s">
        <v>640</v>
      </c>
      <c r="N14932" t="s">
        <v>177</v>
      </c>
      <c r="O14932" t="s">
        <v>22</v>
      </c>
      <c r="P14932" t="s">
        <v>23</v>
      </c>
      <c r="Q14932" t="s">
        <v>24</v>
      </c>
    </row>
    <row r="14933" spans="1:17" x14ac:dyDescent="0.2">
      <c r="A14933" s="2">
        <v>41055</v>
      </c>
      <c r="B14933" t="s">
        <v>296</v>
      </c>
      <c r="C14933" t="s">
        <v>352</v>
      </c>
      <c r="D14933" t="s">
        <v>36</v>
      </c>
      <c r="E14933" t="s">
        <v>36</v>
      </c>
      <c r="F14933">
        <v>110</v>
      </c>
      <c r="G14933">
        <v>120</v>
      </c>
      <c r="H14933">
        <v>300</v>
      </c>
      <c r="I14933">
        <v>280</v>
      </c>
      <c r="J14933">
        <v>0</v>
      </c>
      <c r="K14933">
        <v>0</v>
      </c>
      <c r="L14933" t="s">
        <v>28</v>
      </c>
      <c r="M14933" t="s">
        <v>1518</v>
      </c>
      <c r="N14933" t="s">
        <v>129</v>
      </c>
      <c r="O14933" t="s">
        <v>122</v>
      </c>
      <c r="P14933" t="s">
        <v>23</v>
      </c>
      <c r="Q14933" t="s">
        <v>30</v>
      </c>
    </row>
    <row r="14934" spans="1:17" x14ac:dyDescent="0.2">
      <c r="A14934" s="2">
        <v>41055</v>
      </c>
      <c r="B14934" t="s">
        <v>126</v>
      </c>
      <c r="C14934" t="s">
        <v>87</v>
      </c>
      <c r="D14934" t="s">
        <v>50</v>
      </c>
      <c r="E14934" t="s">
        <v>50</v>
      </c>
      <c r="F14934">
        <v>4</v>
      </c>
      <c r="G14934">
        <v>96</v>
      </c>
      <c r="H14934">
        <v>1206</v>
      </c>
      <c r="I14934">
        <v>354</v>
      </c>
      <c r="J14934">
        <v>1</v>
      </c>
      <c r="K14934">
        <v>2</v>
      </c>
      <c r="L14934" t="s">
        <v>28</v>
      </c>
      <c r="M14934" t="s">
        <v>308</v>
      </c>
      <c r="N14934" t="s">
        <v>126</v>
      </c>
      <c r="O14934" t="s">
        <v>22</v>
      </c>
      <c r="P14934" t="s">
        <v>23</v>
      </c>
      <c r="Q14934" t="s">
        <v>41</v>
      </c>
    </row>
    <row r="14935" spans="1:17" x14ac:dyDescent="0.2">
      <c r="A14935" s="2">
        <v>41055</v>
      </c>
      <c r="B14935" t="s">
        <v>49</v>
      </c>
      <c r="C14935" t="s">
        <v>89</v>
      </c>
      <c r="D14935" t="s">
        <v>50</v>
      </c>
      <c r="E14935" t="s">
        <v>50</v>
      </c>
      <c r="F14935">
        <v>24</v>
      </c>
      <c r="G14935">
        <v>7</v>
      </c>
      <c r="H14935">
        <v>805</v>
      </c>
      <c r="I14935">
        <v>1131</v>
      </c>
      <c r="J14935">
        <v>0</v>
      </c>
      <c r="K14935">
        <v>1</v>
      </c>
      <c r="L14935" t="s">
        <v>28</v>
      </c>
      <c r="M14935" t="s">
        <v>103</v>
      </c>
      <c r="N14935" t="s">
        <v>49</v>
      </c>
      <c r="O14935" t="s">
        <v>22</v>
      </c>
      <c r="P14935" t="s">
        <v>23</v>
      </c>
      <c r="Q14935" t="s">
        <v>41</v>
      </c>
    </row>
    <row r="14936" spans="1:17" x14ac:dyDescent="0.2">
      <c r="A14936" s="2">
        <v>41055</v>
      </c>
      <c r="B14936" t="s">
        <v>90</v>
      </c>
      <c r="C14936" t="s">
        <v>244</v>
      </c>
      <c r="D14936" t="s">
        <v>50</v>
      </c>
      <c r="E14936" t="s">
        <v>50</v>
      </c>
      <c r="F14936">
        <v>65</v>
      </c>
      <c r="G14936">
        <v>34</v>
      </c>
      <c r="H14936">
        <v>513</v>
      </c>
      <c r="I14936">
        <v>716</v>
      </c>
      <c r="J14936">
        <v>1</v>
      </c>
      <c r="K14936">
        <v>0</v>
      </c>
      <c r="L14936" t="s">
        <v>28</v>
      </c>
      <c r="M14936" t="s">
        <v>367</v>
      </c>
      <c r="N14936" t="s">
        <v>69</v>
      </c>
      <c r="O14936" t="s">
        <v>122</v>
      </c>
      <c r="P14936" t="s">
        <v>23</v>
      </c>
      <c r="Q14936" t="s">
        <v>24</v>
      </c>
    </row>
    <row r="14937" spans="1:17" x14ac:dyDescent="0.2">
      <c r="A14937" s="2">
        <v>41055</v>
      </c>
      <c r="B14937" t="s">
        <v>82</v>
      </c>
      <c r="C14937" t="s">
        <v>328</v>
      </c>
      <c r="D14937" t="s">
        <v>50</v>
      </c>
      <c r="E14937" t="s">
        <v>50</v>
      </c>
      <c r="F14937">
        <v>5</v>
      </c>
      <c r="G14937">
        <v>98</v>
      </c>
      <c r="H14937">
        <v>1189</v>
      </c>
      <c r="I14937">
        <v>342</v>
      </c>
      <c r="J14937">
        <v>0</v>
      </c>
      <c r="K14937">
        <v>0</v>
      </c>
      <c r="L14937" t="s">
        <v>28</v>
      </c>
      <c r="M14937" t="s">
        <v>912</v>
      </c>
      <c r="N14937" t="s">
        <v>82</v>
      </c>
      <c r="O14937" t="s">
        <v>22</v>
      </c>
      <c r="P14937" t="s">
        <v>23</v>
      </c>
      <c r="Q14937" t="s">
        <v>30</v>
      </c>
    </row>
    <row r="14938" spans="1:17" x14ac:dyDescent="0.2">
      <c r="A14938" s="2">
        <v>41055</v>
      </c>
      <c r="B14938" t="s">
        <v>106</v>
      </c>
      <c r="C14938" t="s">
        <v>1204</v>
      </c>
      <c r="D14938" t="s">
        <v>50</v>
      </c>
      <c r="E14938" t="s">
        <v>50</v>
      </c>
      <c r="F14938">
        <v>1</v>
      </c>
      <c r="G14938">
        <v>32</v>
      </c>
      <c r="H14938">
        <v>1442</v>
      </c>
      <c r="I14938">
        <v>725</v>
      </c>
      <c r="J14938">
        <v>2</v>
      </c>
      <c r="K14938">
        <v>0</v>
      </c>
      <c r="L14938" t="s">
        <v>28</v>
      </c>
      <c r="M14938" t="s">
        <v>838</v>
      </c>
      <c r="N14938" t="s">
        <v>53</v>
      </c>
      <c r="O14938" t="s">
        <v>122</v>
      </c>
      <c r="P14938" t="s">
        <v>23</v>
      </c>
      <c r="Q14938" t="s">
        <v>24</v>
      </c>
    </row>
    <row r="14939" spans="1:17" x14ac:dyDescent="0.2">
      <c r="A14939" s="2">
        <v>41055</v>
      </c>
      <c r="B14939" t="s">
        <v>53</v>
      </c>
      <c r="C14939" t="s">
        <v>129</v>
      </c>
      <c r="D14939" t="s">
        <v>50</v>
      </c>
      <c r="E14939" t="s">
        <v>50</v>
      </c>
      <c r="F14939">
        <v>18</v>
      </c>
      <c r="G14939">
        <v>2</v>
      </c>
      <c r="H14939">
        <v>890</v>
      </c>
      <c r="I14939">
        <v>1344</v>
      </c>
      <c r="J14939">
        <v>5</v>
      </c>
      <c r="K14939">
        <v>3</v>
      </c>
      <c r="L14939" t="s">
        <v>28</v>
      </c>
      <c r="M14939" t="s">
        <v>323</v>
      </c>
      <c r="N14939" t="s">
        <v>53</v>
      </c>
      <c r="O14939" t="s">
        <v>22</v>
      </c>
      <c r="P14939" t="s">
        <v>23</v>
      </c>
      <c r="Q14939" t="s">
        <v>24</v>
      </c>
    </row>
    <row r="14940" spans="1:17" x14ac:dyDescent="0.2">
      <c r="A14940" s="2">
        <v>41055</v>
      </c>
      <c r="B14940" t="s">
        <v>211</v>
      </c>
      <c r="C14940" t="s">
        <v>250</v>
      </c>
      <c r="D14940" t="s">
        <v>36</v>
      </c>
      <c r="E14940" t="s">
        <v>36</v>
      </c>
      <c r="F14940">
        <v>145</v>
      </c>
      <c r="G14940">
        <v>102</v>
      </c>
      <c r="H14940">
        <v>217</v>
      </c>
      <c r="I14940">
        <v>331</v>
      </c>
      <c r="J14940">
        <v>0</v>
      </c>
      <c r="K14940">
        <v>0</v>
      </c>
      <c r="L14940" t="s">
        <v>28</v>
      </c>
      <c r="M14940" t="s">
        <v>373</v>
      </c>
      <c r="N14940" t="s">
        <v>211</v>
      </c>
      <c r="O14940" t="s">
        <v>22</v>
      </c>
      <c r="P14940" t="s">
        <v>23</v>
      </c>
      <c r="Q14940" t="s">
        <v>30</v>
      </c>
    </row>
    <row r="14941" spans="1:17" x14ac:dyDescent="0.2">
      <c r="A14941" s="2">
        <v>41055</v>
      </c>
      <c r="B14941" t="s">
        <v>77</v>
      </c>
      <c r="C14941" t="s">
        <v>104</v>
      </c>
      <c r="D14941" t="s">
        <v>27</v>
      </c>
      <c r="E14941" t="s">
        <v>50</v>
      </c>
      <c r="F14941">
        <v>29</v>
      </c>
      <c r="G14941">
        <v>48</v>
      </c>
      <c r="H14941">
        <v>778</v>
      </c>
      <c r="I14941">
        <v>595</v>
      </c>
      <c r="J14941">
        <v>5</v>
      </c>
      <c r="K14941">
        <v>1</v>
      </c>
      <c r="L14941" t="s">
        <v>28</v>
      </c>
      <c r="M14941" t="s">
        <v>736</v>
      </c>
      <c r="N14941" t="s">
        <v>77</v>
      </c>
      <c r="O14941" t="s">
        <v>22</v>
      </c>
      <c r="P14941" t="s">
        <v>23</v>
      </c>
      <c r="Q14941" t="s">
        <v>24</v>
      </c>
    </row>
    <row r="14942" spans="1:17" x14ac:dyDescent="0.2">
      <c r="A14942" s="2">
        <v>41056</v>
      </c>
      <c r="B14942" t="s">
        <v>85</v>
      </c>
      <c r="C14942" t="s">
        <v>167</v>
      </c>
      <c r="D14942" t="s">
        <v>50</v>
      </c>
      <c r="E14942" t="s">
        <v>115</v>
      </c>
      <c r="F14942">
        <v>84</v>
      </c>
      <c r="G14942">
        <v>52</v>
      </c>
      <c r="H14942">
        <v>383</v>
      </c>
      <c r="I14942">
        <v>574</v>
      </c>
      <c r="J14942">
        <v>1</v>
      </c>
      <c r="K14942">
        <v>0</v>
      </c>
      <c r="L14942" t="s">
        <v>28</v>
      </c>
      <c r="M14942" t="s">
        <v>181</v>
      </c>
      <c r="N14942" t="s">
        <v>180</v>
      </c>
      <c r="O14942" t="s">
        <v>122</v>
      </c>
      <c r="P14942" t="s">
        <v>23</v>
      </c>
      <c r="Q14942" t="s">
        <v>24</v>
      </c>
    </row>
    <row r="14943" spans="1:17" x14ac:dyDescent="0.2">
      <c r="A14943" s="2">
        <v>41056</v>
      </c>
      <c r="B14943" t="s">
        <v>756</v>
      </c>
      <c r="C14943" t="s">
        <v>718</v>
      </c>
      <c r="D14943" t="s">
        <v>36</v>
      </c>
      <c r="E14943" t="s">
        <v>36</v>
      </c>
      <c r="F14943">
        <v>115</v>
      </c>
      <c r="G14943">
        <v>46</v>
      </c>
      <c r="H14943">
        <v>289</v>
      </c>
      <c r="I14943">
        <v>602</v>
      </c>
      <c r="J14943">
        <v>0</v>
      </c>
      <c r="K14943">
        <v>1</v>
      </c>
      <c r="L14943" t="s">
        <v>28</v>
      </c>
      <c r="M14943" t="s">
        <v>130</v>
      </c>
      <c r="N14943" t="s">
        <v>128</v>
      </c>
      <c r="O14943" t="s">
        <v>122</v>
      </c>
      <c r="P14943" t="s">
        <v>23</v>
      </c>
      <c r="Q14943" t="s">
        <v>41</v>
      </c>
    </row>
    <row r="14944" spans="1:17" x14ac:dyDescent="0.2">
      <c r="A14944" s="2">
        <v>41056</v>
      </c>
      <c r="B14944" t="s">
        <v>67</v>
      </c>
      <c r="C14944" t="s">
        <v>76</v>
      </c>
      <c r="D14944" t="s">
        <v>50</v>
      </c>
      <c r="E14944" t="s">
        <v>50</v>
      </c>
      <c r="F14944">
        <v>16</v>
      </c>
      <c r="G14944">
        <v>131</v>
      </c>
      <c r="H14944">
        <v>938</v>
      </c>
      <c r="I14944">
        <v>254</v>
      </c>
      <c r="J14944">
        <v>3</v>
      </c>
      <c r="K14944">
        <v>2</v>
      </c>
      <c r="L14944" t="s">
        <v>28</v>
      </c>
      <c r="M14944" t="s">
        <v>1519</v>
      </c>
      <c r="N14944" t="s">
        <v>67</v>
      </c>
      <c r="O14944" t="s">
        <v>22</v>
      </c>
      <c r="P14944" t="s">
        <v>23</v>
      </c>
      <c r="Q14944" t="s">
        <v>24</v>
      </c>
    </row>
    <row r="14945" spans="1:17" x14ac:dyDescent="0.2">
      <c r="A14945" s="2">
        <v>41056</v>
      </c>
      <c r="B14945" t="s">
        <v>185</v>
      </c>
      <c r="C14945" t="s">
        <v>531</v>
      </c>
      <c r="D14945" t="s">
        <v>27</v>
      </c>
      <c r="E14945" t="s">
        <v>27</v>
      </c>
      <c r="F14945">
        <v>51</v>
      </c>
      <c r="G14945">
        <v>52</v>
      </c>
      <c r="H14945">
        <v>576</v>
      </c>
      <c r="I14945">
        <v>575</v>
      </c>
      <c r="J14945">
        <v>0</v>
      </c>
      <c r="K14945">
        <v>1</v>
      </c>
      <c r="L14945" t="s">
        <v>28</v>
      </c>
      <c r="M14945" t="s">
        <v>412</v>
      </c>
      <c r="N14945" t="s">
        <v>185</v>
      </c>
      <c r="O14945" t="s">
        <v>22</v>
      </c>
      <c r="P14945" t="s">
        <v>23</v>
      </c>
      <c r="Q14945" t="s">
        <v>41</v>
      </c>
    </row>
    <row r="14946" spans="1:17" x14ac:dyDescent="0.2">
      <c r="A14946" s="2">
        <v>41056</v>
      </c>
      <c r="B14946" t="s">
        <v>26</v>
      </c>
      <c r="C14946" t="s">
        <v>161</v>
      </c>
      <c r="D14946" t="s">
        <v>27</v>
      </c>
      <c r="E14946" t="s">
        <v>50</v>
      </c>
      <c r="F14946">
        <v>20</v>
      </c>
      <c r="G14946">
        <v>41</v>
      </c>
      <c r="H14946">
        <v>867</v>
      </c>
      <c r="I14946">
        <v>635</v>
      </c>
      <c r="J14946">
        <v>2</v>
      </c>
      <c r="K14946">
        <v>0</v>
      </c>
      <c r="L14946" t="s">
        <v>28</v>
      </c>
      <c r="M14946" t="s">
        <v>337</v>
      </c>
      <c r="N14946" t="s">
        <v>77</v>
      </c>
      <c r="O14946" t="s">
        <v>122</v>
      </c>
      <c r="P14946" t="s">
        <v>23</v>
      </c>
      <c r="Q14946" t="s">
        <v>24</v>
      </c>
    </row>
    <row r="14947" spans="1:17" x14ac:dyDescent="0.2">
      <c r="A14947" s="2">
        <v>41056</v>
      </c>
      <c r="B14947" t="s">
        <v>239</v>
      </c>
      <c r="C14947" t="s">
        <v>464</v>
      </c>
      <c r="D14947" t="s">
        <v>115</v>
      </c>
      <c r="E14947" t="s">
        <v>115</v>
      </c>
      <c r="F14947">
        <v>92</v>
      </c>
      <c r="G14947">
        <v>129</v>
      </c>
      <c r="H14947">
        <v>363</v>
      </c>
      <c r="I14947">
        <v>260</v>
      </c>
      <c r="J14947">
        <v>1</v>
      </c>
      <c r="K14947">
        <v>1</v>
      </c>
      <c r="L14947" t="s">
        <v>28</v>
      </c>
      <c r="M14947" t="s">
        <v>240</v>
      </c>
      <c r="N14947" t="s">
        <v>239</v>
      </c>
      <c r="O14947" t="s">
        <v>22</v>
      </c>
      <c r="P14947" t="s">
        <v>23</v>
      </c>
      <c r="Q14947" t="s">
        <v>30</v>
      </c>
    </row>
    <row r="14948" spans="1:17" x14ac:dyDescent="0.2">
      <c r="A14948" s="2">
        <v>41056</v>
      </c>
      <c r="B14948" t="s">
        <v>128</v>
      </c>
      <c r="C14948" t="s">
        <v>617</v>
      </c>
      <c r="D14948" t="s">
        <v>36</v>
      </c>
      <c r="E14948" t="s">
        <v>36</v>
      </c>
      <c r="F14948">
        <v>56</v>
      </c>
      <c r="G14948">
        <v>105</v>
      </c>
      <c r="H14948">
        <v>562</v>
      </c>
      <c r="I14948">
        <v>327</v>
      </c>
      <c r="J14948">
        <v>5</v>
      </c>
      <c r="K14948">
        <v>1</v>
      </c>
      <c r="L14948" t="s">
        <v>28</v>
      </c>
      <c r="M14948" t="s">
        <v>1115</v>
      </c>
      <c r="N14948" t="s">
        <v>128</v>
      </c>
      <c r="O14948" t="s">
        <v>22</v>
      </c>
      <c r="P14948" t="s">
        <v>23</v>
      </c>
      <c r="Q14948" t="s">
        <v>24</v>
      </c>
    </row>
    <row r="14949" spans="1:17" x14ac:dyDescent="0.2">
      <c r="A14949" s="2">
        <v>41057</v>
      </c>
      <c r="B14949" t="s">
        <v>164</v>
      </c>
      <c r="C14949" t="s">
        <v>351</v>
      </c>
      <c r="D14949" t="s">
        <v>115</v>
      </c>
      <c r="E14949" t="s">
        <v>36</v>
      </c>
      <c r="F14949">
        <v>72</v>
      </c>
      <c r="G14949">
        <v>106</v>
      </c>
      <c r="H14949">
        <v>476</v>
      </c>
      <c r="I14949">
        <v>321</v>
      </c>
      <c r="J14949">
        <v>1</v>
      </c>
      <c r="K14949">
        <v>1</v>
      </c>
      <c r="L14949" t="s">
        <v>28</v>
      </c>
      <c r="M14949" t="s">
        <v>181</v>
      </c>
      <c r="N14949" t="s">
        <v>180</v>
      </c>
      <c r="O14949" t="s">
        <v>122</v>
      </c>
      <c r="P14949" t="s">
        <v>23</v>
      </c>
      <c r="Q14949" t="s">
        <v>30</v>
      </c>
    </row>
    <row r="14950" spans="1:17" x14ac:dyDescent="0.2">
      <c r="A14950" s="2">
        <v>41057</v>
      </c>
      <c r="B14950" t="s">
        <v>166</v>
      </c>
      <c r="C14950" t="s">
        <v>913</v>
      </c>
      <c r="D14950" t="s">
        <v>115</v>
      </c>
      <c r="E14950" t="s">
        <v>115</v>
      </c>
      <c r="F14950">
        <v>84</v>
      </c>
      <c r="G14950">
        <v>154</v>
      </c>
      <c r="H14950">
        <v>383</v>
      </c>
      <c r="I14950">
        <v>151</v>
      </c>
      <c r="J14950">
        <v>0</v>
      </c>
      <c r="K14950">
        <v>0</v>
      </c>
      <c r="L14950" t="s">
        <v>28</v>
      </c>
      <c r="M14950" t="s">
        <v>165</v>
      </c>
      <c r="N14950" t="s">
        <v>166</v>
      </c>
      <c r="O14950" t="s">
        <v>22</v>
      </c>
      <c r="P14950" t="s">
        <v>23</v>
      </c>
      <c r="Q14950" t="s">
        <v>30</v>
      </c>
    </row>
    <row r="14951" spans="1:17" x14ac:dyDescent="0.2">
      <c r="A14951" s="2">
        <v>41057</v>
      </c>
      <c r="B14951" t="s">
        <v>168</v>
      </c>
      <c r="C14951" t="s">
        <v>81</v>
      </c>
      <c r="D14951" t="s">
        <v>50</v>
      </c>
      <c r="E14951" t="s">
        <v>50</v>
      </c>
      <c r="F14951">
        <v>50</v>
      </c>
      <c r="G14951">
        <v>54</v>
      </c>
      <c r="H14951">
        <v>589</v>
      </c>
      <c r="I14951">
        <v>573</v>
      </c>
      <c r="J14951">
        <v>4</v>
      </c>
      <c r="K14951">
        <v>0</v>
      </c>
      <c r="L14951" t="s">
        <v>28</v>
      </c>
      <c r="M14951" t="s">
        <v>1425</v>
      </c>
      <c r="N14951" t="s">
        <v>69</v>
      </c>
      <c r="O14951" t="s">
        <v>122</v>
      </c>
      <c r="P14951" t="s">
        <v>23</v>
      </c>
      <c r="Q14951" t="s">
        <v>24</v>
      </c>
    </row>
    <row r="14952" spans="1:17" x14ac:dyDescent="0.2">
      <c r="A14952" s="2">
        <v>41058</v>
      </c>
      <c r="B14952" t="s">
        <v>267</v>
      </c>
      <c r="C14952" t="s">
        <v>328</v>
      </c>
      <c r="D14952" t="s">
        <v>36</v>
      </c>
      <c r="E14952" t="s">
        <v>50</v>
      </c>
      <c r="F14952">
        <v>78</v>
      </c>
      <c r="G14952">
        <v>98</v>
      </c>
      <c r="H14952">
        <v>439</v>
      </c>
      <c r="I14952">
        <v>342</v>
      </c>
      <c r="J14952">
        <v>0</v>
      </c>
      <c r="K14952">
        <v>0</v>
      </c>
      <c r="L14952" t="s">
        <v>28</v>
      </c>
      <c r="M14952" t="s">
        <v>1520</v>
      </c>
      <c r="N14952" t="s">
        <v>82</v>
      </c>
      <c r="O14952" t="s">
        <v>122</v>
      </c>
      <c r="P14952" t="s">
        <v>23</v>
      </c>
      <c r="Q14952" t="s">
        <v>30</v>
      </c>
    </row>
    <row r="14953" spans="1:17" x14ac:dyDescent="0.2">
      <c r="A14953" s="2">
        <v>41058</v>
      </c>
      <c r="B14953" t="s">
        <v>87</v>
      </c>
      <c r="C14953" t="s">
        <v>180</v>
      </c>
      <c r="D14953" t="s">
        <v>50</v>
      </c>
      <c r="E14953" t="s">
        <v>50</v>
      </c>
      <c r="F14953">
        <v>96</v>
      </c>
      <c r="G14953">
        <v>33</v>
      </c>
      <c r="H14953">
        <v>354</v>
      </c>
      <c r="I14953">
        <v>720</v>
      </c>
      <c r="J14953">
        <v>0</v>
      </c>
      <c r="K14953">
        <v>2</v>
      </c>
      <c r="L14953" t="s">
        <v>28</v>
      </c>
      <c r="M14953" t="s">
        <v>466</v>
      </c>
      <c r="N14953" t="s">
        <v>69</v>
      </c>
      <c r="O14953" t="s">
        <v>122</v>
      </c>
      <c r="P14953" t="s">
        <v>23</v>
      </c>
      <c r="Q14953" t="s">
        <v>41</v>
      </c>
    </row>
    <row r="14954" spans="1:17" x14ac:dyDescent="0.2">
      <c r="A14954" s="2">
        <v>41058</v>
      </c>
      <c r="B14954" t="s">
        <v>73</v>
      </c>
      <c r="C14954" t="s">
        <v>95</v>
      </c>
      <c r="D14954" t="s">
        <v>50</v>
      </c>
      <c r="E14954" t="s">
        <v>50</v>
      </c>
      <c r="F14954">
        <v>89</v>
      </c>
      <c r="G14954">
        <v>11</v>
      </c>
      <c r="H14954">
        <v>372</v>
      </c>
      <c r="I14954">
        <v>1048</v>
      </c>
      <c r="J14954">
        <v>0</v>
      </c>
      <c r="K14954">
        <v>0</v>
      </c>
      <c r="L14954" t="s">
        <v>28</v>
      </c>
      <c r="M14954" t="s">
        <v>1337</v>
      </c>
      <c r="N14954" t="s">
        <v>53</v>
      </c>
      <c r="O14954" t="s">
        <v>122</v>
      </c>
      <c r="P14954" t="s">
        <v>23</v>
      </c>
      <c r="Q14954" t="s">
        <v>30</v>
      </c>
    </row>
    <row r="14955" spans="1:17" x14ac:dyDescent="0.2">
      <c r="A14955" s="2">
        <v>41059</v>
      </c>
      <c r="B14955" t="s">
        <v>386</v>
      </c>
      <c r="C14955" t="s">
        <v>737</v>
      </c>
      <c r="D14955" t="s">
        <v>50</v>
      </c>
      <c r="E14955" t="s">
        <v>50</v>
      </c>
      <c r="F14955">
        <v>109</v>
      </c>
      <c r="G14955">
        <v>205</v>
      </c>
      <c r="H14955">
        <v>304</v>
      </c>
      <c r="I14955">
        <v>0</v>
      </c>
      <c r="J14955">
        <v>0</v>
      </c>
      <c r="K14955">
        <v>0</v>
      </c>
      <c r="L14955" t="s">
        <v>28</v>
      </c>
      <c r="M14955" t="s">
        <v>1521</v>
      </c>
      <c r="N14955" t="s">
        <v>129</v>
      </c>
      <c r="O14955" t="s">
        <v>122</v>
      </c>
      <c r="P14955" t="s">
        <v>23</v>
      </c>
      <c r="Q14955" t="s">
        <v>30</v>
      </c>
    </row>
    <row r="14956" spans="1:17" x14ac:dyDescent="0.2">
      <c r="A14956" s="2">
        <v>41059</v>
      </c>
      <c r="B14956" t="s">
        <v>756</v>
      </c>
      <c r="C14956" t="s">
        <v>617</v>
      </c>
      <c r="D14956" t="s">
        <v>36</v>
      </c>
      <c r="E14956" t="s">
        <v>36</v>
      </c>
      <c r="F14956">
        <v>115</v>
      </c>
      <c r="G14956">
        <v>105</v>
      </c>
      <c r="H14956">
        <v>289</v>
      </c>
      <c r="I14956">
        <v>327</v>
      </c>
      <c r="J14956">
        <v>1</v>
      </c>
      <c r="K14956">
        <v>1</v>
      </c>
      <c r="L14956" t="s">
        <v>28</v>
      </c>
      <c r="M14956" t="s">
        <v>1522</v>
      </c>
      <c r="N14956" t="s">
        <v>128</v>
      </c>
      <c r="O14956" t="s">
        <v>122</v>
      </c>
      <c r="P14956" t="s">
        <v>23</v>
      </c>
      <c r="Q14956" t="s">
        <v>30</v>
      </c>
    </row>
    <row r="14957" spans="1:17" x14ac:dyDescent="0.2">
      <c r="A14957" s="2">
        <v>41059</v>
      </c>
      <c r="B14957" t="s">
        <v>126</v>
      </c>
      <c r="C14957" t="s">
        <v>244</v>
      </c>
      <c r="D14957" t="s">
        <v>50</v>
      </c>
      <c r="E14957" t="s">
        <v>50</v>
      </c>
      <c r="F14957">
        <v>4</v>
      </c>
      <c r="G14957">
        <v>34</v>
      </c>
      <c r="H14957">
        <v>1206</v>
      </c>
      <c r="I14957">
        <v>716</v>
      </c>
      <c r="J14957">
        <v>2</v>
      </c>
      <c r="K14957">
        <v>0</v>
      </c>
      <c r="L14957" t="s">
        <v>28</v>
      </c>
      <c r="M14957" t="s">
        <v>157</v>
      </c>
      <c r="N14957" t="s">
        <v>126</v>
      </c>
      <c r="O14957" t="s">
        <v>22</v>
      </c>
      <c r="P14957" t="s">
        <v>23</v>
      </c>
      <c r="Q14957" t="s">
        <v>24</v>
      </c>
    </row>
    <row r="14958" spans="1:17" x14ac:dyDescent="0.2">
      <c r="A14958" s="2">
        <v>41059</v>
      </c>
      <c r="B14958" t="s">
        <v>106</v>
      </c>
      <c r="C14958" t="s">
        <v>133</v>
      </c>
      <c r="D14958" t="s">
        <v>50</v>
      </c>
      <c r="E14958" t="s">
        <v>115</v>
      </c>
      <c r="F14958">
        <v>1</v>
      </c>
      <c r="G14958">
        <v>31</v>
      </c>
      <c r="H14958">
        <v>1442</v>
      </c>
      <c r="I14958">
        <v>745</v>
      </c>
      <c r="J14958">
        <v>4</v>
      </c>
      <c r="K14958">
        <v>1</v>
      </c>
      <c r="L14958" t="s">
        <v>28</v>
      </c>
      <c r="M14958" t="s">
        <v>397</v>
      </c>
      <c r="N14958" t="s">
        <v>53</v>
      </c>
      <c r="O14958" t="s">
        <v>122</v>
      </c>
      <c r="P14958" t="s">
        <v>23</v>
      </c>
      <c r="Q14958" t="s">
        <v>24</v>
      </c>
    </row>
    <row r="14959" spans="1:17" x14ac:dyDescent="0.2">
      <c r="A14959" s="2">
        <v>41059</v>
      </c>
      <c r="B14959" t="s">
        <v>52</v>
      </c>
      <c r="C14959" t="s">
        <v>76</v>
      </c>
      <c r="D14959" t="s">
        <v>50</v>
      </c>
      <c r="E14959" t="s">
        <v>50</v>
      </c>
      <c r="F14959">
        <v>17</v>
      </c>
      <c r="G14959">
        <v>131</v>
      </c>
      <c r="H14959">
        <v>931</v>
      </c>
      <c r="I14959">
        <v>254</v>
      </c>
      <c r="J14959">
        <v>3</v>
      </c>
      <c r="K14959">
        <v>2</v>
      </c>
      <c r="L14959" t="s">
        <v>28</v>
      </c>
      <c r="M14959" t="s">
        <v>522</v>
      </c>
      <c r="N14959" t="s">
        <v>52</v>
      </c>
      <c r="O14959" t="s">
        <v>22</v>
      </c>
      <c r="P14959" t="s">
        <v>23</v>
      </c>
      <c r="Q14959" t="s">
        <v>24</v>
      </c>
    </row>
    <row r="14960" spans="1:17" x14ac:dyDescent="0.2">
      <c r="A14960" s="2">
        <v>41059</v>
      </c>
      <c r="B14960" t="s">
        <v>53</v>
      </c>
      <c r="C14960" t="s">
        <v>92</v>
      </c>
      <c r="D14960" t="s">
        <v>50</v>
      </c>
      <c r="E14960" t="s">
        <v>50</v>
      </c>
      <c r="F14960">
        <v>18</v>
      </c>
      <c r="G14960">
        <v>45</v>
      </c>
      <c r="H14960">
        <v>890</v>
      </c>
      <c r="I14960">
        <v>603</v>
      </c>
      <c r="J14960">
        <v>0</v>
      </c>
      <c r="K14960">
        <v>1</v>
      </c>
      <c r="L14960" t="s">
        <v>28</v>
      </c>
      <c r="M14960" t="s">
        <v>714</v>
      </c>
      <c r="N14960" t="s">
        <v>53</v>
      </c>
      <c r="O14960" t="s">
        <v>22</v>
      </c>
      <c r="P14960" t="s">
        <v>23</v>
      </c>
      <c r="Q14960" t="s">
        <v>41</v>
      </c>
    </row>
    <row r="14961" spans="1:17" x14ac:dyDescent="0.2">
      <c r="A14961" s="2">
        <v>41059</v>
      </c>
      <c r="B14961" t="s">
        <v>77</v>
      </c>
      <c r="C14961" t="s">
        <v>25</v>
      </c>
      <c r="D14961" t="s">
        <v>27</v>
      </c>
      <c r="E14961" t="s">
        <v>19</v>
      </c>
      <c r="F14961">
        <v>29</v>
      </c>
      <c r="G14961">
        <v>6</v>
      </c>
      <c r="H14961">
        <v>778</v>
      </c>
      <c r="I14961">
        <v>1165</v>
      </c>
      <c r="J14961">
        <v>1</v>
      </c>
      <c r="K14961">
        <v>4</v>
      </c>
      <c r="L14961" t="s">
        <v>28</v>
      </c>
      <c r="M14961" t="s">
        <v>160</v>
      </c>
      <c r="N14961" t="s">
        <v>77</v>
      </c>
      <c r="O14961" t="s">
        <v>22</v>
      </c>
      <c r="P14961" t="s">
        <v>23</v>
      </c>
      <c r="Q14961" t="s">
        <v>41</v>
      </c>
    </row>
    <row r="14962" spans="1:17" x14ac:dyDescent="0.2">
      <c r="A14962" s="2">
        <v>41060</v>
      </c>
      <c r="B14962" t="s">
        <v>286</v>
      </c>
      <c r="C14962" t="s">
        <v>153</v>
      </c>
      <c r="D14962" t="s">
        <v>50</v>
      </c>
      <c r="E14962" t="s">
        <v>50</v>
      </c>
      <c r="F14962">
        <v>47</v>
      </c>
      <c r="G14962">
        <v>14</v>
      </c>
      <c r="H14962">
        <v>597</v>
      </c>
      <c r="I14962">
        <v>961</v>
      </c>
      <c r="J14962">
        <v>0</v>
      </c>
      <c r="K14962">
        <v>1</v>
      </c>
      <c r="L14962" t="s">
        <v>28</v>
      </c>
      <c r="M14962" t="s">
        <v>1425</v>
      </c>
      <c r="N14962" t="s">
        <v>69</v>
      </c>
      <c r="O14962" t="s">
        <v>122</v>
      </c>
      <c r="P14962" t="s">
        <v>23</v>
      </c>
      <c r="Q14962" t="s">
        <v>41</v>
      </c>
    </row>
    <row r="14963" spans="1:17" x14ac:dyDescent="0.2">
      <c r="A14963" s="2">
        <v>41060</v>
      </c>
      <c r="B14963" t="s">
        <v>67</v>
      </c>
      <c r="C14963" t="s">
        <v>1204</v>
      </c>
      <c r="D14963" t="s">
        <v>50</v>
      </c>
      <c r="E14963" t="s">
        <v>50</v>
      </c>
      <c r="F14963">
        <v>16</v>
      </c>
      <c r="G14963">
        <v>32</v>
      </c>
      <c r="H14963">
        <v>938</v>
      </c>
      <c r="I14963">
        <v>725</v>
      </c>
      <c r="J14963">
        <v>2</v>
      </c>
      <c r="K14963">
        <v>0</v>
      </c>
      <c r="L14963" t="s">
        <v>28</v>
      </c>
      <c r="M14963" t="s">
        <v>1523</v>
      </c>
      <c r="N14963" t="s">
        <v>67</v>
      </c>
      <c r="O14963" t="s">
        <v>22</v>
      </c>
      <c r="P14963" t="s">
        <v>23</v>
      </c>
      <c r="Q14963" t="s">
        <v>24</v>
      </c>
    </row>
    <row r="14964" spans="1:17" x14ac:dyDescent="0.2">
      <c r="A14964" s="2">
        <v>41060</v>
      </c>
      <c r="B14964" t="s">
        <v>129</v>
      </c>
      <c r="C14964" t="s">
        <v>123</v>
      </c>
      <c r="D14964" t="s">
        <v>50</v>
      </c>
      <c r="E14964" t="s">
        <v>50</v>
      </c>
      <c r="F14964">
        <v>2</v>
      </c>
      <c r="G14964">
        <v>58</v>
      </c>
      <c r="H14964">
        <v>1344</v>
      </c>
      <c r="I14964">
        <v>557</v>
      </c>
      <c r="J14964">
        <v>2</v>
      </c>
      <c r="K14964">
        <v>0</v>
      </c>
      <c r="L14964" t="s">
        <v>28</v>
      </c>
      <c r="M14964" t="s">
        <v>1159</v>
      </c>
      <c r="N14964" t="s">
        <v>129</v>
      </c>
      <c r="O14964" t="s">
        <v>22</v>
      </c>
      <c r="P14964" t="s">
        <v>23</v>
      </c>
      <c r="Q14964" t="s">
        <v>24</v>
      </c>
    </row>
    <row r="14965" spans="1:17" x14ac:dyDescent="0.2">
      <c r="A14965" s="2">
        <v>41060</v>
      </c>
      <c r="B14965" t="s">
        <v>26</v>
      </c>
      <c r="C14965" t="s">
        <v>646</v>
      </c>
      <c r="D14965" t="s">
        <v>27</v>
      </c>
      <c r="E14965" t="s">
        <v>50</v>
      </c>
      <c r="F14965">
        <v>20</v>
      </c>
      <c r="G14965">
        <v>27</v>
      </c>
      <c r="H14965">
        <v>867</v>
      </c>
      <c r="I14965">
        <v>792</v>
      </c>
      <c r="J14965">
        <v>2</v>
      </c>
      <c r="K14965">
        <v>1</v>
      </c>
      <c r="L14965" t="s">
        <v>28</v>
      </c>
      <c r="M14965" t="s">
        <v>348</v>
      </c>
      <c r="N14965" t="s">
        <v>77</v>
      </c>
      <c r="O14965" t="s">
        <v>122</v>
      </c>
      <c r="P14965" t="s">
        <v>23</v>
      </c>
      <c r="Q14965" t="s">
        <v>24</v>
      </c>
    </row>
    <row r="14966" spans="1:17" x14ac:dyDescent="0.2">
      <c r="A14966" s="2">
        <v>41061</v>
      </c>
      <c r="B14966" t="s">
        <v>69</v>
      </c>
      <c r="C14966" t="s">
        <v>168</v>
      </c>
      <c r="D14966" t="s">
        <v>50</v>
      </c>
      <c r="E14966" t="s">
        <v>50</v>
      </c>
      <c r="F14966">
        <v>73</v>
      </c>
      <c r="G14966">
        <v>50</v>
      </c>
      <c r="H14966">
        <v>474</v>
      </c>
      <c r="I14966">
        <v>589</v>
      </c>
      <c r="J14966">
        <v>3</v>
      </c>
      <c r="K14966">
        <v>2</v>
      </c>
      <c r="L14966" t="s">
        <v>28</v>
      </c>
      <c r="M14966" t="s">
        <v>974</v>
      </c>
      <c r="N14966" t="s">
        <v>69</v>
      </c>
      <c r="O14966" t="s">
        <v>22</v>
      </c>
      <c r="P14966" t="s">
        <v>23</v>
      </c>
      <c r="Q14966" t="s">
        <v>24</v>
      </c>
    </row>
    <row r="14967" spans="1:17" x14ac:dyDescent="0.2">
      <c r="A14967" s="2">
        <v>41061</v>
      </c>
      <c r="B14967" t="s">
        <v>293</v>
      </c>
      <c r="C14967" t="s">
        <v>94</v>
      </c>
      <c r="D14967" t="s">
        <v>50</v>
      </c>
      <c r="E14967" t="s">
        <v>50</v>
      </c>
      <c r="F14967">
        <v>26</v>
      </c>
      <c r="G14967">
        <v>35</v>
      </c>
      <c r="H14967">
        <v>798</v>
      </c>
      <c r="I14967">
        <v>691</v>
      </c>
      <c r="J14967">
        <v>1</v>
      </c>
      <c r="K14967">
        <v>2</v>
      </c>
      <c r="L14967" t="s">
        <v>28</v>
      </c>
      <c r="M14967" t="s">
        <v>478</v>
      </c>
      <c r="N14967" t="s">
        <v>293</v>
      </c>
      <c r="O14967" t="s">
        <v>22</v>
      </c>
      <c r="P14967" t="s">
        <v>23</v>
      </c>
      <c r="Q14967" t="s">
        <v>41</v>
      </c>
    </row>
    <row r="14968" spans="1:17" x14ac:dyDescent="0.2">
      <c r="A14968" s="2">
        <v>41061</v>
      </c>
      <c r="B14968" t="s">
        <v>183</v>
      </c>
      <c r="C14968" t="s">
        <v>296</v>
      </c>
      <c r="D14968" t="s">
        <v>36</v>
      </c>
      <c r="E14968" t="s">
        <v>36</v>
      </c>
      <c r="F14968">
        <v>57</v>
      </c>
      <c r="G14968">
        <v>110</v>
      </c>
      <c r="H14968">
        <v>559</v>
      </c>
      <c r="I14968">
        <v>300</v>
      </c>
      <c r="J14968">
        <v>2</v>
      </c>
      <c r="K14968">
        <v>0</v>
      </c>
      <c r="L14968" t="s">
        <v>20</v>
      </c>
      <c r="M14968" t="s">
        <v>682</v>
      </c>
      <c r="N14968" t="s">
        <v>183</v>
      </c>
      <c r="O14968" t="s">
        <v>22</v>
      </c>
      <c r="P14968" t="s">
        <v>23</v>
      </c>
      <c r="Q14968" t="s">
        <v>24</v>
      </c>
    </row>
    <row r="14969" spans="1:17" x14ac:dyDescent="0.2">
      <c r="A14969" s="2">
        <v>41061</v>
      </c>
      <c r="B14969" t="s">
        <v>81</v>
      </c>
      <c r="C14969" t="s">
        <v>70</v>
      </c>
      <c r="D14969" t="s">
        <v>50</v>
      </c>
      <c r="E14969" t="s">
        <v>50</v>
      </c>
      <c r="F14969">
        <v>54</v>
      </c>
      <c r="G14969">
        <v>79</v>
      </c>
      <c r="H14969">
        <v>573</v>
      </c>
      <c r="I14969">
        <v>429</v>
      </c>
      <c r="J14969">
        <v>1</v>
      </c>
      <c r="K14969">
        <v>2</v>
      </c>
      <c r="L14969" t="s">
        <v>361</v>
      </c>
      <c r="M14969" t="s">
        <v>742</v>
      </c>
      <c r="N14969" t="s">
        <v>81</v>
      </c>
      <c r="O14969" t="s">
        <v>22</v>
      </c>
      <c r="P14969" t="s">
        <v>23</v>
      </c>
      <c r="Q14969" t="s">
        <v>41</v>
      </c>
    </row>
    <row r="14970" spans="1:17" x14ac:dyDescent="0.2">
      <c r="A14970" s="2">
        <v>41061</v>
      </c>
      <c r="B14970" t="s">
        <v>199</v>
      </c>
      <c r="C14970" t="s">
        <v>405</v>
      </c>
      <c r="D14970" t="s">
        <v>36</v>
      </c>
      <c r="E14970" t="s">
        <v>36</v>
      </c>
      <c r="F14970">
        <v>22</v>
      </c>
      <c r="G14970">
        <v>163</v>
      </c>
      <c r="H14970">
        <v>815</v>
      </c>
      <c r="I14970">
        <v>130</v>
      </c>
      <c r="J14970">
        <v>7</v>
      </c>
      <c r="K14970">
        <v>0</v>
      </c>
      <c r="L14970" t="s">
        <v>20</v>
      </c>
      <c r="M14970" t="s">
        <v>627</v>
      </c>
      <c r="N14970" t="s">
        <v>199</v>
      </c>
      <c r="O14970" t="s">
        <v>22</v>
      </c>
      <c r="P14970" t="s">
        <v>23</v>
      </c>
      <c r="Q14970" t="s">
        <v>24</v>
      </c>
    </row>
    <row r="14971" spans="1:17" x14ac:dyDescent="0.2">
      <c r="A14971" s="2">
        <v>41061</v>
      </c>
      <c r="B14971" t="s">
        <v>555</v>
      </c>
      <c r="C14971" t="s">
        <v>131</v>
      </c>
      <c r="D14971" t="s">
        <v>27</v>
      </c>
      <c r="E14971" t="s">
        <v>27</v>
      </c>
      <c r="F14971">
        <v>83</v>
      </c>
      <c r="G14971">
        <v>59</v>
      </c>
      <c r="H14971">
        <v>396</v>
      </c>
      <c r="I14971">
        <v>549</v>
      </c>
      <c r="J14971">
        <v>1</v>
      </c>
      <c r="K14971">
        <v>0</v>
      </c>
      <c r="L14971" t="s">
        <v>28</v>
      </c>
      <c r="M14971" t="s">
        <v>555</v>
      </c>
      <c r="N14971" t="s">
        <v>555</v>
      </c>
      <c r="O14971" t="s">
        <v>22</v>
      </c>
      <c r="P14971" t="s">
        <v>23</v>
      </c>
      <c r="Q14971" t="s">
        <v>24</v>
      </c>
    </row>
    <row r="14972" spans="1:17" x14ac:dyDescent="0.2">
      <c r="A14972" s="2">
        <v>41061</v>
      </c>
      <c r="B14972" t="s">
        <v>254</v>
      </c>
      <c r="C14972" t="s">
        <v>443</v>
      </c>
      <c r="D14972" t="s">
        <v>115</v>
      </c>
      <c r="E14972" t="s">
        <v>115</v>
      </c>
      <c r="F14972">
        <v>161</v>
      </c>
      <c r="G14972">
        <v>158</v>
      </c>
      <c r="H14972">
        <v>131</v>
      </c>
      <c r="I14972">
        <v>144</v>
      </c>
      <c r="J14972">
        <v>1</v>
      </c>
      <c r="K14972">
        <v>0</v>
      </c>
      <c r="L14972" t="s">
        <v>28</v>
      </c>
      <c r="M14972" t="s">
        <v>434</v>
      </c>
      <c r="N14972" t="s">
        <v>254</v>
      </c>
      <c r="O14972" t="s">
        <v>22</v>
      </c>
      <c r="P14972" t="s">
        <v>23</v>
      </c>
      <c r="Q14972" t="s">
        <v>24</v>
      </c>
    </row>
    <row r="14973" spans="1:17" x14ac:dyDescent="0.2">
      <c r="A14973" s="2">
        <v>41061</v>
      </c>
      <c r="B14973" t="s">
        <v>119</v>
      </c>
      <c r="C14973" t="s">
        <v>95</v>
      </c>
      <c r="D14973" t="s">
        <v>50</v>
      </c>
      <c r="E14973" t="s">
        <v>50</v>
      </c>
      <c r="F14973">
        <v>12</v>
      </c>
      <c r="G14973">
        <v>11</v>
      </c>
      <c r="H14973">
        <v>1040</v>
      </c>
      <c r="I14973">
        <v>1048</v>
      </c>
      <c r="J14973">
        <v>0</v>
      </c>
      <c r="K14973">
        <v>3</v>
      </c>
      <c r="L14973" t="s">
        <v>28</v>
      </c>
      <c r="M14973" t="s">
        <v>195</v>
      </c>
      <c r="N14973" t="s">
        <v>53</v>
      </c>
      <c r="O14973" t="s">
        <v>122</v>
      </c>
      <c r="P14973" t="s">
        <v>23</v>
      </c>
      <c r="Q14973" t="s">
        <v>41</v>
      </c>
    </row>
    <row r="14974" spans="1:17" x14ac:dyDescent="0.2">
      <c r="A14974" s="2">
        <v>41061</v>
      </c>
      <c r="B14974" t="s">
        <v>560</v>
      </c>
      <c r="C14974" t="s">
        <v>569</v>
      </c>
      <c r="D14974" t="s">
        <v>50</v>
      </c>
      <c r="E14974" t="s">
        <v>115</v>
      </c>
      <c r="F14974">
        <v>137</v>
      </c>
      <c r="G14974">
        <v>195</v>
      </c>
      <c r="H14974">
        <v>242</v>
      </c>
      <c r="I14974">
        <v>28</v>
      </c>
      <c r="J14974">
        <v>5</v>
      </c>
      <c r="K14974">
        <v>2</v>
      </c>
      <c r="L14974" t="s">
        <v>28</v>
      </c>
      <c r="M14974" t="s">
        <v>626</v>
      </c>
      <c r="N14974" t="s">
        <v>560</v>
      </c>
      <c r="O14974" t="s">
        <v>22</v>
      </c>
      <c r="P14974" t="s">
        <v>23</v>
      </c>
      <c r="Q14974" t="s">
        <v>24</v>
      </c>
    </row>
    <row r="14975" spans="1:17" x14ac:dyDescent="0.2">
      <c r="A14975" s="2">
        <v>41061</v>
      </c>
      <c r="B14975" t="s">
        <v>101</v>
      </c>
      <c r="C14975" t="s">
        <v>73</v>
      </c>
      <c r="D14975" t="s">
        <v>50</v>
      </c>
      <c r="E14975" t="s">
        <v>50</v>
      </c>
      <c r="F14975">
        <v>74</v>
      </c>
      <c r="G14975">
        <v>89</v>
      </c>
      <c r="H14975">
        <v>465</v>
      </c>
      <c r="I14975">
        <v>372</v>
      </c>
      <c r="J14975">
        <v>5</v>
      </c>
      <c r="K14975">
        <v>0</v>
      </c>
      <c r="L14975" t="s">
        <v>361</v>
      </c>
      <c r="M14975" t="s">
        <v>1524</v>
      </c>
      <c r="N14975" t="s">
        <v>81</v>
      </c>
      <c r="O14975" t="s">
        <v>122</v>
      </c>
      <c r="P14975" t="s">
        <v>23</v>
      </c>
      <c r="Q14975" t="s">
        <v>24</v>
      </c>
    </row>
    <row r="14976" spans="1:17" x14ac:dyDescent="0.2">
      <c r="A14976" s="2">
        <v>41061</v>
      </c>
      <c r="B14976" t="s">
        <v>391</v>
      </c>
      <c r="C14976" t="s">
        <v>572</v>
      </c>
      <c r="D14976" t="s">
        <v>115</v>
      </c>
      <c r="E14976" t="s">
        <v>115</v>
      </c>
      <c r="F14976">
        <v>153</v>
      </c>
      <c r="G14976">
        <v>148</v>
      </c>
      <c r="H14976">
        <v>153</v>
      </c>
      <c r="I14976">
        <v>171</v>
      </c>
      <c r="J14976">
        <v>0</v>
      </c>
      <c r="K14976">
        <v>0</v>
      </c>
      <c r="L14976" t="s">
        <v>28</v>
      </c>
      <c r="M14976" t="s">
        <v>861</v>
      </c>
      <c r="N14976" t="s">
        <v>391</v>
      </c>
      <c r="O14976" t="s">
        <v>22</v>
      </c>
      <c r="P14976" t="s">
        <v>23</v>
      </c>
      <c r="Q14976" t="s">
        <v>30</v>
      </c>
    </row>
    <row r="14977" spans="1:17" x14ac:dyDescent="0.2">
      <c r="A14977" s="2">
        <v>41061</v>
      </c>
      <c r="B14977" t="s">
        <v>531</v>
      </c>
      <c r="C14977" t="s">
        <v>185</v>
      </c>
      <c r="D14977" t="s">
        <v>27</v>
      </c>
      <c r="E14977" t="s">
        <v>27</v>
      </c>
      <c r="F14977">
        <v>52</v>
      </c>
      <c r="G14977">
        <v>51</v>
      </c>
      <c r="H14977">
        <v>575</v>
      </c>
      <c r="I14977">
        <v>576</v>
      </c>
      <c r="J14977">
        <v>2</v>
      </c>
      <c r="K14977">
        <v>1</v>
      </c>
      <c r="L14977" t="s">
        <v>28</v>
      </c>
      <c r="M14977" t="s">
        <v>534</v>
      </c>
      <c r="N14977" t="s">
        <v>531</v>
      </c>
      <c r="O14977" t="s">
        <v>22</v>
      </c>
      <c r="P14977" t="s">
        <v>23</v>
      </c>
      <c r="Q14977" t="s">
        <v>24</v>
      </c>
    </row>
    <row r="14978" spans="1:17" x14ac:dyDescent="0.2">
      <c r="A14978" s="2">
        <v>41061</v>
      </c>
      <c r="B14978" t="s">
        <v>229</v>
      </c>
      <c r="C14978" t="s">
        <v>532</v>
      </c>
      <c r="D14978" t="s">
        <v>27</v>
      </c>
      <c r="E14978" t="s">
        <v>27</v>
      </c>
      <c r="F14978">
        <v>138</v>
      </c>
      <c r="G14978">
        <v>146</v>
      </c>
      <c r="H14978">
        <v>236</v>
      </c>
      <c r="I14978">
        <v>210</v>
      </c>
      <c r="J14978">
        <v>3</v>
      </c>
      <c r="K14978">
        <v>1</v>
      </c>
      <c r="L14978" t="s">
        <v>28</v>
      </c>
      <c r="M14978" t="s">
        <v>1300</v>
      </c>
      <c r="N14978" t="s">
        <v>229</v>
      </c>
      <c r="O14978" t="s">
        <v>22</v>
      </c>
      <c r="P14978" t="s">
        <v>23</v>
      </c>
      <c r="Q14978" t="s">
        <v>24</v>
      </c>
    </row>
    <row r="14979" spans="1:17" x14ac:dyDescent="0.2">
      <c r="A14979" s="2">
        <v>41061</v>
      </c>
      <c r="B14979" t="s">
        <v>813</v>
      </c>
      <c r="C14979" t="s">
        <v>203</v>
      </c>
      <c r="D14979" t="s">
        <v>57</v>
      </c>
      <c r="E14979" t="s">
        <v>57</v>
      </c>
      <c r="F14979">
        <v>156</v>
      </c>
      <c r="G14979">
        <v>179</v>
      </c>
      <c r="H14979">
        <v>148</v>
      </c>
      <c r="I14979">
        <v>86</v>
      </c>
      <c r="J14979">
        <v>1</v>
      </c>
      <c r="K14979">
        <v>10</v>
      </c>
      <c r="L14979" t="s">
        <v>539</v>
      </c>
      <c r="M14979" t="s">
        <v>357</v>
      </c>
      <c r="N14979" t="s">
        <v>354</v>
      </c>
      <c r="O14979" t="s">
        <v>122</v>
      </c>
      <c r="P14979" t="s">
        <v>23</v>
      </c>
      <c r="Q14979" t="s">
        <v>41</v>
      </c>
    </row>
    <row r="14980" spans="1:17" x14ac:dyDescent="0.2">
      <c r="A14980" s="2">
        <v>41061</v>
      </c>
      <c r="B14980" t="s">
        <v>355</v>
      </c>
      <c r="C14980" t="s">
        <v>1273</v>
      </c>
      <c r="D14980" t="s">
        <v>57</v>
      </c>
      <c r="E14980" t="s">
        <v>57</v>
      </c>
      <c r="F14980">
        <v>172</v>
      </c>
      <c r="G14980">
        <v>155</v>
      </c>
      <c r="H14980">
        <v>102</v>
      </c>
      <c r="I14980">
        <v>149</v>
      </c>
      <c r="J14980">
        <v>2</v>
      </c>
      <c r="K14980">
        <v>5</v>
      </c>
      <c r="L14980" t="s">
        <v>539</v>
      </c>
      <c r="M14980" t="s">
        <v>357</v>
      </c>
      <c r="N14980" t="s">
        <v>354</v>
      </c>
      <c r="O14980" t="s">
        <v>122</v>
      </c>
      <c r="P14980" t="s">
        <v>23</v>
      </c>
      <c r="Q14980" t="s">
        <v>41</v>
      </c>
    </row>
    <row r="14981" spans="1:17" x14ac:dyDescent="0.2">
      <c r="A14981" s="2">
        <v>41062</v>
      </c>
      <c r="B14981" t="s">
        <v>150</v>
      </c>
      <c r="C14981" t="s">
        <v>617</v>
      </c>
      <c r="D14981" t="s">
        <v>36</v>
      </c>
      <c r="E14981" t="s">
        <v>36</v>
      </c>
      <c r="F14981">
        <v>38</v>
      </c>
      <c r="G14981">
        <v>105</v>
      </c>
      <c r="H14981">
        <v>666</v>
      </c>
      <c r="I14981">
        <v>327</v>
      </c>
      <c r="J14981">
        <v>4</v>
      </c>
      <c r="K14981">
        <v>0</v>
      </c>
      <c r="L14981" t="s">
        <v>20</v>
      </c>
      <c r="M14981" t="s">
        <v>1052</v>
      </c>
      <c r="N14981" t="s">
        <v>150</v>
      </c>
      <c r="O14981" t="s">
        <v>22</v>
      </c>
      <c r="P14981" t="s">
        <v>23</v>
      </c>
      <c r="Q14981" t="s">
        <v>24</v>
      </c>
    </row>
    <row r="14982" spans="1:17" x14ac:dyDescent="0.2">
      <c r="A14982" s="2">
        <v>41062</v>
      </c>
      <c r="B14982" t="s">
        <v>39</v>
      </c>
      <c r="C14982" t="s">
        <v>31</v>
      </c>
      <c r="D14982" t="s">
        <v>19</v>
      </c>
      <c r="E14982" t="s">
        <v>19</v>
      </c>
      <c r="F14982">
        <v>9</v>
      </c>
      <c r="G14982">
        <v>37</v>
      </c>
      <c r="H14982">
        <v>1075</v>
      </c>
      <c r="I14982">
        <v>679</v>
      </c>
      <c r="J14982">
        <v>4</v>
      </c>
      <c r="K14982">
        <v>0</v>
      </c>
      <c r="L14982" t="s">
        <v>20</v>
      </c>
      <c r="M14982" t="s">
        <v>65</v>
      </c>
      <c r="N14982" t="s">
        <v>39</v>
      </c>
      <c r="O14982" t="s">
        <v>22</v>
      </c>
      <c r="P14982" t="s">
        <v>23</v>
      </c>
      <c r="Q14982" t="s">
        <v>24</v>
      </c>
    </row>
    <row r="14983" spans="1:17" x14ac:dyDescent="0.2">
      <c r="A14983" s="2">
        <v>41062</v>
      </c>
      <c r="B14983" t="s">
        <v>17</v>
      </c>
      <c r="C14983" t="s">
        <v>107</v>
      </c>
      <c r="D14983" t="s">
        <v>19</v>
      </c>
      <c r="E14983" t="s">
        <v>19</v>
      </c>
      <c r="F14983">
        <v>108</v>
      </c>
      <c r="G14983">
        <v>13</v>
      </c>
      <c r="H14983">
        <v>307</v>
      </c>
      <c r="I14983">
        <v>968</v>
      </c>
      <c r="J14983">
        <v>0</v>
      </c>
      <c r="K14983">
        <v>2</v>
      </c>
      <c r="L14983" t="s">
        <v>20</v>
      </c>
      <c r="M14983" t="s">
        <v>21</v>
      </c>
      <c r="N14983" t="s">
        <v>17</v>
      </c>
      <c r="O14983" t="s">
        <v>22</v>
      </c>
      <c r="P14983" t="s">
        <v>23</v>
      </c>
      <c r="Q14983" t="s">
        <v>41</v>
      </c>
    </row>
    <row r="14984" spans="1:17" x14ac:dyDescent="0.2">
      <c r="A14984" s="2">
        <v>41062</v>
      </c>
      <c r="B14984" t="s">
        <v>224</v>
      </c>
      <c r="C14984" t="s">
        <v>61</v>
      </c>
      <c r="D14984" t="s">
        <v>36</v>
      </c>
      <c r="E14984" t="s">
        <v>36</v>
      </c>
      <c r="F14984">
        <v>80</v>
      </c>
      <c r="G14984">
        <v>91</v>
      </c>
      <c r="H14984">
        <v>425</v>
      </c>
      <c r="I14984">
        <v>366</v>
      </c>
      <c r="J14984">
        <v>0</v>
      </c>
      <c r="K14984">
        <v>3</v>
      </c>
      <c r="L14984" t="s">
        <v>20</v>
      </c>
      <c r="M14984" t="s">
        <v>236</v>
      </c>
      <c r="N14984" t="s">
        <v>224</v>
      </c>
      <c r="O14984" t="s">
        <v>22</v>
      </c>
      <c r="P14984" t="s">
        <v>23</v>
      </c>
      <c r="Q14984" t="s">
        <v>41</v>
      </c>
    </row>
    <row r="14985" spans="1:17" x14ac:dyDescent="0.2">
      <c r="A14985" s="2">
        <v>41062</v>
      </c>
      <c r="B14985" t="s">
        <v>120</v>
      </c>
      <c r="C14985" t="s">
        <v>890</v>
      </c>
      <c r="D14985" t="s">
        <v>36</v>
      </c>
      <c r="E14985" t="s">
        <v>36</v>
      </c>
      <c r="F14985">
        <v>64</v>
      </c>
      <c r="G14985">
        <v>124</v>
      </c>
      <c r="H14985">
        <v>526</v>
      </c>
      <c r="I14985">
        <v>269</v>
      </c>
      <c r="J14985">
        <v>1</v>
      </c>
      <c r="K14985">
        <v>0</v>
      </c>
      <c r="L14985" t="s">
        <v>20</v>
      </c>
      <c r="M14985" t="s">
        <v>152</v>
      </c>
      <c r="N14985" t="s">
        <v>120</v>
      </c>
      <c r="O14985" t="s">
        <v>22</v>
      </c>
      <c r="P14985" t="s">
        <v>23</v>
      </c>
      <c r="Q14985" t="s">
        <v>24</v>
      </c>
    </row>
    <row r="14986" spans="1:17" x14ac:dyDescent="0.2">
      <c r="A14986" s="2">
        <v>41062</v>
      </c>
      <c r="B14986" t="s">
        <v>660</v>
      </c>
      <c r="C14986" t="s">
        <v>351</v>
      </c>
      <c r="D14986" t="s">
        <v>36</v>
      </c>
      <c r="E14986" t="s">
        <v>36</v>
      </c>
      <c r="F14986">
        <v>123</v>
      </c>
      <c r="G14986">
        <v>106</v>
      </c>
      <c r="H14986">
        <v>270</v>
      </c>
      <c r="I14986">
        <v>321</v>
      </c>
      <c r="J14986">
        <v>2</v>
      </c>
      <c r="K14986">
        <v>0</v>
      </c>
      <c r="L14986" t="s">
        <v>20</v>
      </c>
      <c r="M14986" t="s">
        <v>661</v>
      </c>
      <c r="N14986" t="s">
        <v>660</v>
      </c>
      <c r="O14986" t="s">
        <v>22</v>
      </c>
      <c r="P14986" t="s">
        <v>23</v>
      </c>
      <c r="Q14986" t="s">
        <v>24</v>
      </c>
    </row>
    <row r="14987" spans="1:17" x14ac:dyDescent="0.2">
      <c r="A14987" s="2">
        <v>41062</v>
      </c>
      <c r="B14987" t="s">
        <v>72</v>
      </c>
      <c r="C14987" t="s">
        <v>55</v>
      </c>
      <c r="D14987" t="s">
        <v>50</v>
      </c>
      <c r="E14987" t="s">
        <v>57</v>
      </c>
      <c r="F14987">
        <v>10</v>
      </c>
      <c r="G14987">
        <v>21</v>
      </c>
      <c r="H14987">
        <v>1068</v>
      </c>
      <c r="I14987">
        <v>862</v>
      </c>
      <c r="J14987">
        <v>2</v>
      </c>
      <c r="K14987">
        <v>0</v>
      </c>
      <c r="L14987" t="s">
        <v>28</v>
      </c>
      <c r="M14987" t="s">
        <v>74</v>
      </c>
      <c r="N14987" t="s">
        <v>72</v>
      </c>
      <c r="O14987" t="s">
        <v>22</v>
      </c>
      <c r="P14987" t="s">
        <v>23</v>
      </c>
      <c r="Q14987" t="s">
        <v>24</v>
      </c>
    </row>
    <row r="14988" spans="1:17" x14ac:dyDescent="0.2">
      <c r="A14988" s="2">
        <v>41062</v>
      </c>
      <c r="B14988" t="s">
        <v>210</v>
      </c>
      <c r="C14988" t="s">
        <v>304</v>
      </c>
      <c r="D14988" t="s">
        <v>27</v>
      </c>
      <c r="E14988" t="s">
        <v>27</v>
      </c>
      <c r="F14988">
        <v>49</v>
      </c>
      <c r="G14988">
        <v>62</v>
      </c>
      <c r="H14988">
        <v>590</v>
      </c>
      <c r="I14988">
        <v>540</v>
      </c>
      <c r="J14988">
        <v>0</v>
      </c>
      <c r="K14988">
        <v>3</v>
      </c>
      <c r="L14988" t="s">
        <v>28</v>
      </c>
      <c r="M14988" t="s">
        <v>160</v>
      </c>
      <c r="N14988" t="s">
        <v>77</v>
      </c>
      <c r="O14988" t="s">
        <v>122</v>
      </c>
      <c r="P14988" t="s">
        <v>23</v>
      </c>
      <c r="Q14988" t="s">
        <v>41</v>
      </c>
    </row>
    <row r="14989" spans="1:17" x14ac:dyDescent="0.2">
      <c r="A14989" s="2">
        <v>41062</v>
      </c>
      <c r="B14989" t="s">
        <v>89</v>
      </c>
      <c r="C14989" t="s">
        <v>147</v>
      </c>
      <c r="D14989" t="s">
        <v>50</v>
      </c>
      <c r="E14989" t="s">
        <v>50</v>
      </c>
      <c r="F14989">
        <v>7</v>
      </c>
      <c r="G14989">
        <v>44</v>
      </c>
      <c r="H14989">
        <v>1131</v>
      </c>
      <c r="I14989">
        <v>603</v>
      </c>
      <c r="J14989">
        <v>1</v>
      </c>
      <c r="K14989">
        <v>0</v>
      </c>
      <c r="L14989" t="s">
        <v>28</v>
      </c>
      <c r="M14989" t="s">
        <v>91</v>
      </c>
      <c r="N14989" t="s">
        <v>89</v>
      </c>
      <c r="O14989" t="s">
        <v>22</v>
      </c>
      <c r="P14989" t="s">
        <v>23</v>
      </c>
      <c r="Q14989" t="s">
        <v>24</v>
      </c>
    </row>
    <row r="14990" spans="1:17" x14ac:dyDescent="0.2">
      <c r="A14990" s="2">
        <v>41062</v>
      </c>
      <c r="B14990" t="s">
        <v>204</v>
      </c>
      <c r="C14990" t="s">
        <v>442</v>
      </c>
      <c r="D14990" t="s">
        <v>57</v>
      </c>
      <c r="E14990" t="s">
        <v>57</v>
      </c>
      <c r="F14990">
        <v>160</v>
      </c>
      <c r="G14990">
        <v>130</v>
      </c>
      <c r="H14990">
        <v>133</v>
      </c>
      <c r="I14990">
        <v>255</v>
      </c>
      <c r="J14990">
        <v>0</v>
      </c>
      <c r="K14990">
        <v>1</v>
      </c>
      <c r="L14990" t="s">
        <v>539</v>
      </c>
      <c r="M14990" t="s">
        <v>357</v>
      </c>
      <c r="N14990" t="s">
        <v>354</v>
      </c>
      <c r="O14990" t="s">
        <v>122</v>
      </c>
      <c r="P14990" t="s">
        <v>23</v>
      </c>
      <c r="Q14990" t="s">
        <v>41</v>
      </c>
    </row>
    <row r="14991" spans="1:17" x14ac:dyDescent="0.2">
      <c r="A14991" s="2">
        <v>41062</v>
      </c>
      <c r="B14991" t="s">
        <v>196</v>
      </c>
      <c r="C14991" t="s">
        <v>110</v>
      </c>
      <c r="D14991" t="s">
        <v>36</v>
      </c>
      <c r="E14991" t="s">
        <v>36</v>
      </c>
      <c r="F14991">
        <v>113</v>
      </c>
      <c r="G14991">
        <v>60</v>
      </c>
      <c r="H14991">
        <v>292</v>
      </c>
      <c r="I14991">
        <v>547</v>
      </c>
      <c r="J14991">
        <v>1</v>
      </c>
      <c r="K14991">
        <v>1</v>
      </c>
      <c r="L14991" t="s">
        <v>20</v>
      </c>
      <c r="M14991" t="s">
        <v>917</v>
      </c>
      <c r="N14991" t="s">
        <v>196</v>
      </c>
      <c r="O14991" t="s">
        <v>22</v>
      </c>
      <c r="P14991" t="s">
        <v>23</v>
      </c>
      <c r="Q14991" t="s">
        <v>30</v>
      </c>
    </row>
    <row r="14992" spans="1:17" x14ac:dyDescent="0.2">
      <c r="A14992" s="2">
        <v>41062</v>
      </c>
      <c r="B14992" t="s">
        <v>136</v>
      </c>
      <c r="C14992" t="s">
        <v>211</v>
      </c>
      <c r="D14992" t="s">
        <v>36</v>
      </c>
      <c r="E14992" t="s">
        <v>36</v>
      </c>
      <c r="F14992">
        <v>15</v>
      </c>
      <c r="G14992">
        <v>145</v>
      </c>
      <c r="H14992">
        <v>950</v>
      </c>
      <c r="I14992">
        <v>217</v>
      </c>
      <c r="J14992">
        <v>2</v>
      </c>
      <c r="K14992">
        <v>0</v>
      </c>
      <c r="L14992" t="s">
        <v>20</v>
      </c>
      <c r="M14992" t="s">
        <v>340</v>
      </c>
      <c r="N14992" t="s">
        <v>136</v>
      </c>
      <c r="O14992" t="s">
        <v>22</v>
      </c>
      <c r="P14992" t="s">
        <v>23</v>
      </c>
      <c r="Q14992" t="s">
        <v>24</v>
      </c>
    </row>
    <row r="14993" spans="1:17" x14ac:dyDescent="0.2">
      <c r="A14993" s="2">
        <v>41062</v>
      </c>
      <c r="B14993" t="s">
        <v>207</v>
      </c>
      <c r="C14993" t="s">
        <v>250</v>
      </c>
      <c r="D14993" t="s">
        <v>36</v>
      </c>
      <c r="E14993" t="s">
        <v>36</v>
      </c>
      <c r="F14993">
        <v>117</v>
      </c>
      <c r="G14993">
        <v>102</v>
      </c>
      <c r="H14993">
        <v>285</v>
      </c>
      <c r="I14993">
        <v>331</v>
      </c>
      <c r="J14993">
        <v>0</v>
      </c>
      <c r="K14993">
        <v>0</v>
      </c>
      <c r="L14993" t="s">
        <v>20</v>
      </c>
      <c r="M14993" t="s">
        <v>209</v>
      </c>
      <c r="N14993" t="s">
        <v>207</v>
      </c>
      <c r="O14993" t="s">
        <v>22</v>
      </c>
      <c r="P14993" t="s">
        <v>23</v>
      </c>
      <c r="Q14993" t="s">
        <v>30</v>
      </c>
    </row>
    <row r="14994" spans="1:17" x14ac:dyDescent="0.2">
      <c r="A14994" s="2">
        <v>41062</v>
      </c>
      <c r="B14994" t="s">
        <v>97</v>
      </c>
      <c r="C14994" t="s">
        <v>184</v>
      </c>
      <c r="D14994" t="s">
        <v>50</v>
      </c>
      <c r="E14994" t="s">
        <v>50</v>
      </c>
      <c r="F14994">
        <v>119</v>
      </c>
      <c r="G14994">
        <v>150</v>
      </c>
      <c r="H14994">
        <v>283</v>
      </c>
      <c r="I14994">
        <v>160</v>
      </c>
      <c r="J14994">
        <v>0</v>
      </c>
      <c r="K14994">
        <v>2</v>
      </c>
      <c r="L14994" t="s">
        <v>28</v>
      </c>
      <c r="M14994" t="s">
        <v>97</v>
      </c>
      <c r="N14994" t="s">
        <v>97</v>
      </c>
      <c r="O14994" t="s">
        <v>22</v>
      </c>
      <c r="P14994" t="s">
        <v>23</v>
      </c>
      <c r="Q14994" t="s">
        <v>41</v>
      </c>
    </row>
    <row r="14995" spans="1:17" x14ac:dyDescent="0.2">
      <c r="A14995" s="2">
        <v>41062</v>
      </c>
      <c r="B14995" t="s">
        <v>126</v>
      </c>
      <c r="C14995" t="s">
        <v>100</v>
      </c>
      <c r="D14995" t="s">
        <v>50</v>
      </c>
      <c r="E14995" t="s">
        <v>50</v>
      </c>
      <c r="F14995">
        <v>4</v>
      </c>
      <c r="G14995">
        <v>100</v>
      </c>
      <c r="H14995">
        <v>1206</v>
      </c>
      <c r="I14995">
        <v>337</v>
      </c>
      <c r="J14995">
        <v>6</v>
      </c>
      <c r="K14995">
        <v>0</v>
      </c>
      <c r="L14995" t="s">
        <v>28</v>
      </c>
      <c r="M14995" t="s">
        <v>308</v>
      </c>
      <c r="N14995" t="s">
        <v>126</v>
      </c>
      <c r="O14995" t="s">
        <v>22</v>
      </c>
      <c r="P14995" t="s">
        <v>23</v>
      </c>
      <c r="Q14995" t="s">
        <v>24</v>
      </c>
    </row>
    <row r="14996" spans="1:17" x14ac:dyDescent="0.2">
      <c r="A14996" s="2">
        <v>41062</v>
      </c>
      <c r="B14996" t="s">
        <v>49</v>
      </c>
      <c r="C14996" t="s">
        <v>274</v>
      </c>
      <c r="D14996" t="s">
        <v>50</v>
      </c>
      <c r="E14996" t="s">
        <v>50</v>
      </c>
      <c r="F14996">
        <v>24</v>
      </c>
      <c r="G14996">
        <v>8</v>
      </c>
      <c r="H14996">
        <v>805</v>
      </c>
      <c r="I14996">
        <v>1114</v>
      </c>
      <c r="J14996">
        <v>1</v>
      </c>
      <c r="K14996">
        <v>1</v>
      </c>
      <c r="L14996" t="s">
        <v>28</v>
      </c>
      <c r="M14996" t="s">
        <v>103</v>
      </c>
      <c r="N14996" t="s">
        <v>49</v>
      </c>
      <c r="O14996" t="s">
        <v>22</v>
      </c>
      <c r="P14996" t="s">
        <v>23</v>
      </c>
      <c r="Q14996" t="s">
        <v>30</v>
      </c>
    </row>
    <row r="14997" spans="1:17" x14ac:dyDescent="0.2">
      <c r="A14997" s="2">
        <v>41062</v>
      </c>
      <c r="B14997" t="s">
        <v>90</v>
      </c>
      <c r="C14997" t="s">
        <v>737</v>
      </c>
      <c r="D14997" t="s">
        <v>50</v>
      </c>
      <c r="E14997" t="s">
        <v>50</v>
      </c>
      <c r="F14997">
        <v>65</v>
      </c>
      <c r="G14997">
        <v>205</v>
      </c>
      <c r="H14997">
        <v>513</v>
      </c>
      <c r="I14997">
        <v>0</v>
      </c>
      <c r="J14997">
        <v>4</v>
      </c>
      <c r="K14997">
        <v>0</v>
      </c>
      <c r="L14997" t="s">
        <v>28</v>
      </c>
      <c r="M14997" t="s">
        <v>750</v>
      </c>
      <c r="N14997" t="s">
        <v>90</v>
      </c>
      <c r="O14997" t="s">
        <v>22</v>
      </c>
      <c r="P14997" t="s">
        <v>23</v>
      </c>
      <c r="Q14997" t="s">
        <v>24</v>
      </c>
    </row>
    <row r="14998" spans="1:17" x14ac:dyDescent="0.2">
      <c r="A14998" s="2">
        <v>41062</v>
      </c>
      <c r="B14998" t="s">
        <v>82</v>
      </c>
      <c r="C14998" t="s">
        <v>180</v>
      </c>
      <c r="D14998" t="s">
        <v>50</v>
      </c>
      <c r="E14998" t="s">
        <v>50</v>
      </c>
      <c r="F14998">
        <v>5</v>
      </c>
      <c r="G14998">
        <v>33</v>
      </c>
      <c r="H14998">
        <v>1189</v>
      </c>
      <c r="I14998">
        <v>720</v>
      </c>
      <c r="J14998">
        <v>1</v>
      </c>
      <c r="K14998">
        <v>3</v>
      </c>
      <c r="L14998" t="s">
        <v>28</v>
      </c>
      <c r="M14998" t="s">
        <v>187</v>
      </c>
      <c r="N14998" t="s">
        <v>82</v>
      </c>
      <c r="O14998" t="s">
        <v>22</v>
      </c>
      <c r="P14998" t="s">
        <v>23</v>
      </c>
      <c r="Q14998" t="s">
        <v>41</v>
      </c>
    </row>
    <row r="14999" spans="1:17" x14ac:dyDescent="0.2">
      <c r="A14999" s="2">
        <v>41062</v>
      </c>
      <c r="B14999" t="s">
        <v>118</v>
      </c>
      <c r="C14999" t="s">
        <v>339</v>
      </c>
      <c r="D14999" t="s">
        <v>36</v>
      </c>
      <c r="E14999" t="s">
        <v>36</v>
      </c>
      <c r="F14999">
        <v>77</v>
      </c>
      <c r="G14999">
        <v>112</v>
      </c>
      <c r="H14999">
        <v>448</v>
      </c>
      <c r="I14999">
        <v>295</v>
      </c>
      <c r="J14999">
        <v>3</v>
      </c>
      <c r="K14999">
        <v>1</v>
      </c>
      <c r="L14999" t="s">
        <v>20</v>
      </c>
      <c r="M14999" t="s">
        <v>241</v>
      </c>
      <c r="N14999" t="s">
        <v>118</v>
      </c>
      <c r="O14999" t="s">
        <v>22</v>
      </c>
      <c r="P14999" t="s">
        <v>23</v>
      </c>
      <c r="Q14999" t="s">
        <v>24</v>
      </c>
    </row>
    <row r="15000" spans="1:17" x14ac:dyDescent="0.2">
      <c r="A15000" s="2">
        <v>41062</v>
      </c>
      <c r="B15000" t="s">
        <v>35</v>
      </c>
      <c r="C15000" t="s">
        <v>548</v>
      </c>
      <c r="D15000" t="s">
        <v>36</v>
      </c>
      <c r="E15000" t="s">
        <v>36</v>
      </c>
      <c r="F15000">
        <v>61</v>
      </c>
      <c r="G15000">
        <v>76</v>
      </c>
      <c r="H15000">
        <v>541</v>
      </c>
      <c r="I15000">
        <v>449</v>
      </c>
      <c r="J15000">
        <v>2</v>
      </c>
      <c r="K15000">
        <v>1</v>
      </c>
      <c r="L15000" t="s">
        <v>20</v>
      </c>
      <c r="M15000" t="s">
        <v>200</v>
      </c>
      <c r="N15000" t="s">
        <v>35</v>
      </c>
      <c r="O15000" t="s">
        <v>22</v>
      </c>
      <c r="P15000" t="s">
        <v>23</v>
      </c>
      <c r="Q15000" t="s">
        <v>24</v>
      </c>
    </row>
    <row r="15001" spans="1:17" x14ac:dyDescent="0.2">
      <c r="A15001" s="2">
        <v>41062</v>
      </c>
      <c r="B15001" t="s">
        <v>354</v>
      </c>
      <c r="C15001" t="s">
        <v>655</v>
      </c>
      <c r="D15001" t="s">
        <v>57</v>
      </c>
      <c r="E15001" t="s">
        <v>57</v>
      </c>
      <c r="F15001">
        <v>183</v>
      </c>
      <c r="G15001">
        <v>193</v>
      </c>
      <c r="H15001">
        <v>74</v>
      </c>
      <c r="I15001">
        <v>34</v>
      </c>
      <c r="J15001">
        <v>1</v>
      </c>
      <c r="K15001">
        <v>0</v>
      </c>
      <c r="L15001" t="s">
        <v>539</v>
      </c>
      <c r="M15001" t="s">
        <v>357</v>
      </c>
      <c r="N15001" t="s">
        <v>354</v>
      </c>
      <c r="O15001" t="s">
        <v>22</v>
      </c>
      <c r="P15001" t="s">
        <v>23</v>
      </c>
      <c r="Q15001" t="s">
        <v>24</v>
      </c>
    </row>
    <row r="15002" spans="1:17" x14ac:dyDescent="0.2">
      <c r="A15002" s="2">
        <v>41062</v>
      </c>
      <c r="B15002" t="s">
        <v>380</v>
      </c>
      <c r="C15002" t="s">
        <v>138</v>
      </c>
      <c r="D15002" t="s">
        <v>36</v>
      </c>
      <c r="E15002" t="s">
        <v>36</v>
      </c>
      <c r="F15002">
        <v>113</v>
      </c>
      <c r="G15002">
        <v>40</v>
      </c>
      <c r="H15002">
        <v>292</v>
      </c>
      <c r="I15002">
        <v>639</v>
      </c>
      <c r="J15002">
        <v>0</v>
      </c>
      <c r="K15002">
        <v>3</v>
      </c>
      <c r="L15002" t="s">
        <v>20</v>
      </c>
      <c r="M15002" t="s">
        <v>381</v>
      </c>
      <c r="N15002" t="s">
        <v>380</v>
      </c>
      <c r="O15002" t="s">
        <v>22</v>
      </c>
      <c r="P15002" t="s">
        <v>23</v>
      </c>
      <c r="Q15002" t="s">
        <v>41</v>
      </c>
    </row>
    <row r="15003" spans="1:17" x14ac:dyDescent="0.2">
      <c r="A15003" s="2">
        <v>41062</v>
      </c>
      <c r="B15003" t="s">
        <v>128</v>
      </c>
      <c r="C15003" t="s">
        <v>802</v>
      </c>
      <c r="D15003" t="s">
        <v>36</v>
      </c>
      <c r="E15003" t="s">
        <v>36</v>
      </c>
      <c r="F15003">
        <v>56</v>
      </c>
      <c r="G15003">
        <v>103</v>
      </c>
      <c r="H15003">
        <v>562</v>
      </c>
      <c r="I15003">
        <v>329</v>
      </c>
      <c r="J15003">
        <v>3</v>
      </c>
      <c r="K15003">
        <v>1</v>
      </c>
      <c r="L15003" t="s">
        <v>20</v>
      </c>
      <c r="M15003" t="s">
        <v>1115</v>
      </c>
      <c r="N15003" t="s">
        <v>128</v>
      </c>
      <c r="O15003" t="s">
        <v>22</v>
      </c>
      <c r="P15003" t="s">
        <v>23</v>
      </c>
      <c r="Q15003" t="s">
        <v>24</v>
      </c>
    </row>
    <row r="15004" spans="1:17" x14ac:dyDescent="0.2">
      <c r="A15004" s="2">
        <v>41062</v>
      </c>
      <c r="B15004" t="s">
        <v>18</v>
      </c>
      <c r="C15004" t="s">
        <v>32</v>
      </c>
      <c r="D15004" t="s">
        <v>19</v>
      </c>
      <c r="E15004" t="s">
        <v>19</v>
      </c>
      <c r="F15004">
        <v>3</v>
      </c>
      <c r="G15004">
        <v>43</v>
      </c>
      <c r="H15004">
        <v>1308</v>
      </c>
      <c r="I15004">
        <v>612</v>
      </c>
      <c r="J15004">
        <v>1</v>
      </c>
      <c r="K15004">
        <v>1</v>
      </c>
      <c r="L15004" t="s">
        <v>20</v>
      </c>
      <c r="M15004" t="s">
        <v>64</v>
      </c>
      <c r="N15004" t="s">
        <v>18</v>
      </c>
      <c r="O15004" t="s">
        <v>22</v>
      </c>
      <c r="P15004" t="s">
        <v>23</v>
      </c>
      <c r="Q15004" t="s">
        <v>30</v>
      </c>
    </row>
    <row r="15005" spans="1:17" x14ac:dyDescent="0.2">
      <c r="A15005" s="2">
        <v>41063</v>
      </c>
      <c r="B15005" t="s">
        <v>267</v>
      </c>
      <c r="C15005" t="s">
        <v>208</v>
      </c>
      <c r="D15005" t="s">
        <v>36</v>
      </c>
      <c r="E15005" t="s">
        <v>36</v>
      </c>
      <c r="F15005">
        <v>78</v>
      </c>
      <c r="G15005">
        <v>93</v>
      </c>
      <c r="H15005">
        <v>439</v>
      </c>
      <c r="I15005">
        <v>361</v>
      </c>
      <c r="J15005">
        <v>1</v>
      </c>
      <c r="K15005">
        <v>1</v>
      </c>
      <c r="L15005" t="s">
        <v>20</v>
      </c>
      <c r="M15005" t="s">
        <v>268</v>
      </c>
      <c r="N15005" t="s">
        <v>267</v>
      </c>
      <c r="O15005" t="s">
        <v>22</v>
      </c>
      <c r="P15005" t="s">
        <v>23</v>
      </c>
      <c r="Q15005" t="s">
        <v>30</v>
      </c>
    </row>
    <row r="15006" spans="1:17" x14ac:dyDescent="0.2">
      <c r="A15006" s="2">
        <v>41063</v>
      </c>
      <c r="B15006" t="s">
        <v>471</v>
      </c>
      <c r="C15006" t="s">
        <v>111</v>
      </c>
      <c r="D15006" t="s">
        <v>36</v>
      </c>
      <c r="E15006" t="s">
        <v>36</v>
      </c>
      <c r="F15006">
        <v>124</v>
      </c>
      <c r="G15006">
        <v>39</v>
      </c>
      <c r="H15006">
        <v>268</v>
      </c>
      <c r="I15006">
        <v>656</v>
      </c>
      <c r="J15006">
        <v>1</v>
      </c>
      <c r="K15006">
        <v>0</v>
      </c>
      <c r="L15006" t="s">
        <v>20</v>
      </c>
      <c r="M15006" t="s">
        <v>639</v>
      </c>
      <c r="N15006" t="s">
        <v>471</v>
      </c>
      <c r="O15006" t="s">
        <v>22</v>
      </c>
      <c r="P15006" t="s">
        <v>23</v>
      </c>
      <c r="Q15006" t="s">
        <v>24</v>
      </c>
    </row>
    <row r="15007" spans="1:17" x14ac:dyDescent="0.2">
      <c r="A15007" s="2">
        <v>41063</v>
      </c>
      <c r="B15007" t="s">
        <v>56</v>
      </c>
      <c r="C15007" t="s">
        <v>77</v>
      </c>
      <c r="D15007" t="s">
        <v>27</v>
      </c>
      <c r="E15007" t="s">
        <v>27</v>
      </c>
      <c r="F15007">
        <v>75</v>
      </c>
      <c r="G15007">
        <v>29</v>
      </c>
      <c r="H15007">
        <v>449</v>
      </c>
      <c r="I15007">
        <v>778</v>
      </c>
      <c r="J15007">
        <v>0</v>
      </c>
      <c r="K15007">
        <v>0</v>
      </c>
      <c r="L15007" t="s">
        <v>28</v>
      </c>
      <c r="M15007" t="s">
        <v>343</v>
      </c>
      <c r="N15007" t="s">
        <v>56</v>
      </c>
      <c r="O15007" t="s">
        <v>22</v>
      </c>
      <c r="P15007" t="s">
        <v>23</v>
      </c>
      <c r="Q15007" t="s">
        <v>30</v>
      </c>
    </row>
    <row r="15008" spans="1:17" x14ac:dyDescent="0.2">
      <c r="A15008" s="2">
        <v>41063</v>
      </c>
      <c r="B15008" t="s">
        <v>81</v>
      </c>
      <c r="C15008" t="s">
        <v>73</v>
      </c>
      <c r="D15008" t="s">
        <v>50</v>
      </c>
      <c r="E15008" t="s">
        <v>50</v>
      </c>
      <c r="F15008">
        <v>54</v>
      </c>
      <c r="G15008">
        <v>89</v>
      </c>
      <c r="H15008">
        <v>573</v>
      </c>
      <c r="I15008">
        <v>372</v>
      </c>
      <c r="J15008">
        <v>1</v>
      </c>
      <c r="K15008">
        <v>0</v>
      </c>
      <c r="L15008" t="s">
        <v>361</v>
      </c>
      <c r="M15008" t="s">
        <v>742</v>
      </c>
      <c r="N15008" t="s">
        <v>81</v>
      </c>
      <c r="O15008" t="s">
        <v>22</v>
      </c>
      <c r="P15008" t="s">
        <v>23</v>
      </c>
      <c r="Q15008" t="s">
        <v>24</v>
      </c>
    </row>
    <row r="15009" spans="1:17" x14ac:dyDescent="0.2">
      <c r="A15009" s="2">
        <v>41063</v>
      </c>
      <c r="B15009" t="s">
        <v>70</v>
      </c>
      <c r="C15009" t="s">
        <v>101</v>
      </c>
      <c r="D15009" t="s">
        <v>50</v>
      </c>
      <c r="E15009" t="s">
        <v>50</v>
      </c>
      <c r="F15009">
        <v>79</v>
      </c>
      <c r="G15009">
        <v>74</v>
      </c>
      <c r="H15009">
        <v>429</v>
      </c>
      <c r="I15009">
        <v>465</v>
      </c>
      <c r="J15009">
        <v>1</v>
      </c>
      <c r="K15009">
        <v>1</v>
      </c>
      <c r="L15009" t="s">
        <v>361</v>
      </c>
      <c r="M15009" t="s">
        <v>1524</v>
      </c>
      <c r="N15009" t="s">
        <v>81</v>
      </c>
      <c r="O15009" t="s">
        <v>122</v>
      </c>
      <c r="P15009" t="s">
        <v>59</v>
      </c>
      <c r="Q15009" t="s">
        <v>41</v>
      </c>
    </row>
    <row r="15010" spans="1:17" x14ac:dyDescent="0.2">
      <c r="A15010" s="2">
        <v>41063</v>
      </c>
      <c r="B15010" t="s">
        <v>143</v>
      </c>
      <c r="C15010" t="s">
        <v>239</v>
      </c>
      <c r="D15010" t="s">
        <v>115</v>
      </c>
      <c r="E15010" t="s">
        <v>115</v>
      </c>
      <c r="F15010">
        <v>30</v>
      </c>
      <c r="G15010">
        <v>92</v>
      </c>
      <c r="H15010">
        <v>753</v>
      </c>
      <c r="I15010">
        <v>363</v>
      </c>
      <c r="J15010">
        <v>3</v>
      </c>
      <c r="K15010">
        <v>0</v>
      </c>
      <c r="L15010" t="s">
        <v>20</v>
      </c>
      <c r="M15010" t="s">
        <v>1014</v>
      </c>
      <c r="N15010" t="s">
        <v>143</v>
      </c>
      <c r="O15010" t="s">
        <v>22</v>
      </c>
      <c r="P15010" t="s">
        <v>23</v>
      </c>
      <c r="Q15010" t="s">
        <v>24</v>
      </c>
    </row>
    <row r="15011" spans="1:17" x14ac:dyDescent="0.2">
      <c r="A15011" s="2">
        <v>41063</v>
      </c>
      <c r="B15011" t="s">
        <v>177</v>
      </c>
      <c r="C15011" t="s">
        <v>164</v>
      </c>
      <c r="D15011" t="s">
        <v>115</v>
      </c>
      <c r="E15011" t="s">
        <v>115</v>
      </c>
      <c r="F15011">
        <v>81</v>
      </c>
      <c r="G15011">
        <v>72</v>
      </c>
      <c r="H15011">
        <v>420</v>
      </c>
      <c r="I15011">
        <v>476</v>
      </c>
      <c r="J15011">
        <v>1</v>
      </c>
      <c r="K15011">
        <v>1</v>
      </c>
      <c r="L15011" t="s">
        <v>20</v>
      </c>
      <c r="M15011" t="s">
        <v>640</v>
      </c>
      <c r="N15011" t="s">
        <v>177</v>
      </c>
      <c r="O15011" t="s">
        <v>22</v>
      </c>
      <c r="P15011" t="s">
        <v>23</v>
      </c>
      <c r="Q15011" t="s">
        <v>30</v>
      </c>
    </row>
    <row r="15012" spans="1:17" x14ac:dyDescent="0.2">
      <c r="A15012" s="2">
        <v>41063</v>
      </c>
      <c r="B15012" t="s">
        <v>464</v>
      </c>
      <c r="C15012" t="s">
        <v>166</v>
      </c>
      <c r="D15012" t="s">
        <v>115</v>
      </c>
      <c r="E15012" t="s">
        <v>115</v>
      </c>
      <c r="F15012">
        <v>129</v>
      </c>
      <c r="G15012">
        <v>84</v>
      </c>
      <c r="H15012">
        <v>260</v>
      </c>
      <c r="I15012">
        <v>383</v>
      </c>
      <c r="J15012">
        <v>0</v>
      </c>
      <c r="K15012">
        <v>1</v>
      </c>
      <c r="L15012" t="s">
        <v>20</v>
      </c>
      <c r="M15012" t="s">
        <v>465</v>
      </c>
      <c r="N15012" t="s">
        <v>464</v>
      </c>
      <c r="O15012" t="s">
        <v>22</v>
      </c>
      <c r="P15012" t="s">
        <v>23</v>
      </c>
      <c r="Q15012" t="s">
        <v>41</v>
      </c>
    </row>
    <row r="15013" spans="1:17" x14ac:dyDescent="0.2">
      <c r="A15013" s="2">
        <v>41063</v>
      </c>
      <c r="B15013" t="s">
        <v>26</v>
      </c>
      <c r="C15013" t="s">
        <v>25</v>
      </c>
      <c r="D15013" t="s">
        <v>27</v>
      </c>
      <c r="E15013" t="s">
        <v>19</v>
      </c>
      <c r="F15013">
        <v>20</v>
      </c>
      <c r="G15013">
        <v>6</v>
      </c>
      <c r="H15013">
        <v>867</v>
      </c>
      <c r="I15013">
        <v>1165</v>
      </c>
      <c r="J15013">
        <v>2</v>
      </c>
      <c r="K15013">
        <v>0</v>
      </c>
      <c r="L15013" t="s">
        <v>28</v>
      </c>
      <c r="M15013" t="s">
        <v>1374</v>
      </c>
      <c r="N15013" t="s">
        <v>77</v>
      </c>
      <c r="O15013" t="s">
        <v>122</v>
      </c>
      <c r="P15013" t="s">
        <v>23</v>
      </c>
      <c r="Q15013" t="s">
        <v>24</v>
      </c>
    </row>
    <row r="15014" spans="1:17" x14ac:dyDescent="0.2">
      <c r="A15014" s="2">
        <v>41063</v>
      </c>
      <c r="B15014" t="s">
        <v>237</v>
      </c>
      <c r="C15014" t="s">
        <v>141</v>
      </c>
      <c r="D15014" t="s">
        <v>36</v>
      </c>
      <c r="E15014" t="s">
        <v>36</v>
      </c>
      <c r="F15014">
        <v>122</v>
      </c>
      <c r="G15014">
        <v>42</v>
      </c>
      <c r="H15014">
        <v>274</v>
      </c>
      <c r="I15014">
        <v>620</v>
      </c>
      <c r="J15014">
        <v>3</v>
      </c>
      <c r="K15014">
        <v>0</v>
      </c>
      <c r="L15014" t="s">
        <v>20</v>
      </c>
      <c r="M15014" t="s">
        <v>366</v>
      </c>
      <c r="N15014" t="s">
        <v>237</v>
      </c>
      <c r="O15014" t="s">
        <v>22</v>
      </c>
      <c r="P15014" t="s">
        <v>23</v>
      </c>
      <c r="Q15014" t="s">
        <v>24</v>
      </c>
    </row>
    <row r="15015" spans="1:17" x14ac:dyDescent="0.2">
      <c r="A15015" s="2">
        <v>41063</v>
      </c>
      <c r="B15015" t="s">
        <v>135</v>
      </c>
      <c r="C15015" t="s">
        <v>352</v>
      </c>
      <c r="D15015" t="s">
        <v>36</v>
      </c>
      <c r="E15015" t="s">
        <v>36</v>
      </c>
      <c r="F15015">
        <v>63</v>
      </c>
      <c r="G15015">
        <v>120</v>
      </c>
      <c r="H15015">
        <v>536</v>
      </c>
      <c r="I15015">
        <v>280</v>
      </c>
      <c r="J15015">
        <v>1</v>
      </c>
      <c r="K15015">
        <v>0</v>
      </c>
      <c r="L15015" t="s">
        <v>20</v>
      </c>
      <c r="M15015" t="s">
        <v>1443</v>
      </c>
      <c r="N15015" t="s">
        <v>135</v>
      </c>
      <c r="O15015" t="s">
        <v>22</v>
      </c>
      <c r="P15015" t="s">
        <v>23</v>
      </c>
      <c r="Q15015" t="s">
        <v>24</v>
      </c>
    </row>
    <row r="15016" spans="1:17" x14ac:dyDescent="0.2">
      <c r="A15016" s="2">
        <v>41063</v>
      </c>
      <c r="B15016" t="s">
        <v>42</v>
      </c>
      <c r="C15016" t="s">
        <v>43</v>
      </c>
      <c r="D15016" t="s">
        <v>19</v>
      </c>
      <c r="E15016" t="s">
        <v>19</v>
      </c>
      <c r="F15016">
        <v>36</v>
      </c>
      <c r="G15016">
        <v>23</v>
      </c>
      <c r="H15016">
        <v>691</v>
      </c>
      <c r="I15016">
        <v>812</v>
      </c>
      <c r="J15016">
        <v>0</v>
      </c>
      <c r="K15016">
        <v>1</v>
      </c>
      <c r="L15016" t="s">
        <v>20</v>
      </c>
      <c r="M15016" t="s">
        <v>44</v>
      </c>
      <c r="N15016" t="s">
        <v>42</v>
      </c>
      <c r="O15016" t="s">
        <v>22</v>
      </c>
      <c r="P15016" t="s">
        <v>23</v>
      </c>
      <c r="Q15016" t="s">
        <v>41</v>
      </c>
    </row>
    <row r="15017" spans="1:17" x14ac:dyDescent="0.2">
      <c r="A15017" s="2">
        <v>41063</v>
      </c>
      <c r="B15017" t="s">
        <v>229</v>
      </c>
      <c r="C15017" t="s">
        <v>532</v>
      </c>
      <c r="D15017" t="s">
        <v>27</v>
      </c>
      <c r="E15017" t="s">
        <v>27</v>
      </c>
      <c r="F15017">
        <v>138</v>
      </c>
      <c r="G15017">
        <v>146</v>
      </c>
      <c r="H15017">
        <v>236</v>
      </c>
      <c r="I15017">
        <v>210</v>
      </c>
      <c r="J15017">
        <v>1</v>
      </c>
      <c r="K15017">
        <v>1</v>
      </c>
      <c r="L15017" t="s">
        <v>28</v>
      </c>
      <c r="M15017" t="s">
        <v>1300</v>
      </c>
      <c r="N15017" t="s">
        <v>229</v>
      </c>
      <c r="O15017" t="s">
        <v>22</v>
      </c>
      <c r="P15017" t="s">
        <v>23</v>
      </c>
      <c r="Q15017" t="s">
        <v>30</v>
      </c>
    </row>
    <row r="15018" spans="1:17" x14ac:dyDescent="0.2">
      <c r="A15018" s="2">
        <v>41063</v>
      </c>
      <c r="B15018" t="s">
        <v>149</v>
      </c>
      <c r="C15018" t="s">
        <v>374</v>
      </c>
      <c r="D15018" t="s">
        <v>36</v>
      </c>
      <c r="E15018" t="s">
        <v>36</v>
      </c>
      <c r="F15018">
        <v>67</v>
      </c>
      <c r="G15018">
        <v>138</v>
      </c>
      <c r="H15018">
        <v>500</v>
      </c>
      <c r="I15018">
        <v>236</v>
      </c>
      <c r="J15018">
        <v>1</v>
      </c>
      <c r="K15018">
        <v>1</v>
      </c>
      <c r="L15018" t="s">
        <v>20</v>
      </c>
      <c r="M15018" t="s">
        <v>924</v>
      </c>
      <c r="N15018" t="s">
        <v>149</v>
      </c>
      <c r="O15018" t="s">
        <v>22</v>
      </c>
      <c r="P15018" t="s">
        <v>23</v>
      </c>
      <c r="Q15018" t="s">
        <v>30</v>
      </c>
    </row>
    <row r="15019" spans="1:17" x14ac:dyDescent="0.2">
      <c r="A15019" s="2">
        <v>41063</v>
      </c>
      <c r="B15019" t="s">
        <v>106</v>
      </c>
      <c r="C15019" t="s">
        <v>182</v>
      </c>
      <c r="D15019" t="s">
        <v>50</v>
      </c>
      <c r="E15019" t="s">
        <v>115</v>
      </c>
      <c r="F15019">
        <v>1</v>
      </c>
      <c r="G15019">
        <v>66</v>
      </c>
      <c r="H15019">
        <v>1442</v>
      </c>
      <c r="I15019">
        <v>507</v>
      </c>
      <c r="J15019">
        <v>1</v>
      </c>
      <c r="K15019">
        <v>0</v>
      </c>
      <c r="L15019" t="s">
        <v>28</v>
      </c>
      <c r="M15019" t="s">
        <v>194</v>
      </c>
      <c r="N15019" t="s">
        <v>106</v>
      </c>
      <c r="O15019" t="s">
        <v>22</v>
      </c>
      <c r="P15019" t="s">
        <v>23</v>
      </c>
      <c r="Q15019" t="s">
        <v>24</v>
      </c>
    </row>
    <row r="15020" spans="1:17" x14ac:dyDescent="0.2">
      <c r="A15020" s="2">
        <v>41063</v>
      </c>
      <c r="B15020" t="s">
        <v>203</v>
      </c>
      <c r="C15020" t="s">
        <v>1273</v>
      </c>
      <c r="D15020" t="s">
        <v>57</v>
      </c>
      <c r="E15020" t="s">
        <v>57</v>
      </c>
      <c r="F15020">
        <v>179</v>
      </c>
      <c r="G15020">
        <v>155</v>
      </c>
      <c r="H15020">
        <v>86</v>
      </c>
      <c r="I15020">
        <v>149</v>
      </c>
      <c r="J15020">
        <v>4</v>
      </c>
      <c r="K15020">
        <v>3</v>
      </c>
      <c r="L15020" t="s">
        <v>539</v>
      </c>
      <c r="M15020" t="s">
        <v>357</v>
      </c>
      <c r="N15020" t="s">
        <v>354</v>
      </c>
      <c r="O15020" t="s">
        <v>122</v>
      </c>
      <c r="P15020" t="s">
        <v>23</v>
      </c>
      <c r="Q15020" t="s">
        <v>24</v>
      </c>
    </row>
    <row r="15021" spans="1:17" x14ac:dyDescent="0.2">
      <c r="A15021" s="2">
        <v>41063</v>
      </c>
      <c r="B15021" t="s">
        <v>365</v>
      </c>
      <c r="C15021" t="s">
        <v>718</v>
      </c>
      <c r="D15021" t="s">
        <v>36</v>
      </c>
      <c r="E15021" t="s">
        <v>36</v>
      </c>
      <c r="F15021">
        <v>88</v>
      </c>
      <c r="G15021">
        <v>46</v>
      </c>
      <c r="H15021">
        <v>374</v>
      </c>
      <c r="I15021">
        <v>602</v>
      </c>
      <c r="J15021">
        <v>1</v>
      </c>
      <c r="K15021">
        <v>1</v>
      </c>
      <c r="L15021" t="s">
        <v>20</v>
      </c>
      <c r="M15021" t="s">
        <v>400</v>
      </c>
      <c r="N15021" t="s">
        <v>365</v>
      </c>
      <c r="O15021" t="s">
        <v>22</v>
      </c>
      <c r="P15021" t="s">
        <v>23</v>
      </c>
      <c r="Q15021" t="s">
        <v>30</v>
      </c>
    </row>
    <row r="15022" spans="1:17" x14ac:dyDescent="0.2">
      <c r="A15022" s="2">
        <v>41063</v>
      </c>
      <c r="B15022" t="s">
        <v>449</v>
      </c>
      <c r="C15022" t="s">
        <v>167</v>
      </c>
      <c r="D15022" t="s">
        <v>115</v>
      </c>
      <c r="E15022" t="s">
        <v>115</v>
      </c>
      <c r="F15022">
        <v>70</v>
      </c>
      <c r="G15022">
        <v>52</v>
      </c>
      <c r="H15022">
        <v>493</v>
      </c>
      <c r="I15022">
        <v>574</v>
      </c>
      <c r="J15022">
        <v>0</v>
      </c>
      <c r="K15022">
        <v>1</v>
      </c>
      <c r="L15022" t="s">
        <v>20</v>
      </c>
      <c r="M15022" t="s">
        <v>530</v>
      </c>
      <c r="N15022" t="s">
        <v>449</v>
      </c>
      <c r="O15022" t="s">
        <v>22</v>
      </c>
      <c r="P15022" t="s">
        <v>23</v>
      </c>
      <c r="Q15022" t="s">
        <v>41</v>
      </c>
    </row>
    <row r="15023" spans="1:17" x14ac:dyDescent="0.2">
      <c r="A15023" s="2">
        <v>41063</v>
      </c>
      <c r="B15023" t="s">
        <v>355</v>
      </c>
      <c r="C15023" t="s">
        <v>813</v>
      </c>
      <c r="D15023" t="s">
        <v>57</v>
      </c>
      <c r="E15023" t="s">
        <v>57</v>
      </c>
      <c r="F15023">
        <v>172</v>
      </c>
      <c r="G15023">
        <v>156</v>
      </c>
      <c r="H15023">
        <v>102</v>
      </c>
      <c r="I15023">
        <v>148</v>
      </c>
      <c r="J15023">
        <v>5</v>
      </c>
      <c r="K15023">
        <v>0</v>
      </c>
      <c r="L15023" t="s">
        <v>539</v>
      </c>
      <c r="M15023" t="s">
        <v>357</v>
      </c>
      <c r="N15023" t="s">
        <v>354</v>
      </c>
      <c r="O15023" t="s">
        <v>122</v>
      </c>
      <c r="P15023" t="s">
        <v>23</v>
      </c>
      <c r="Q15023" t="s">
        <v>24</v>
      </c>
    </row>
    <row r="15024" spans="1:17" x14ac:dyDescent="0.2">
      <c r="A15024" s="2">
        <v>41063</v>
      </c>
      <c r="B15024" t="s">
        <v>45</v>
      </c>
      <c r="C15024" t="s">
        <v>34</v>
      </c>
      <c r="D15024" t="s">
        <v>36</v>
      </c>
      <c r="E15024" t="s">
        <v>36</v>
      </c>
      <c r="F15024">
        <v>104</v>
      </c>
      <c r="G15024">
        <v>68</v>
      </c>
      <c r="H15024">
        <v>327</v>
      </c>
      <c r="I15024">
        <v>498</v>
      </c>
      <c r="J15024">
        <v>0</v>
      </c>
      <c r="K15024">
        <v>1</v>
      </c>
      <c r="L15024" t="s">
        <v>20</v>
      </c>
      <c r="M15024" t="s">
        <v>47</v>
      </c>
      <c r="N15024" t="s">
        <v>45</v>
      </c>
      <c r="O15024" t="s">
        <v>22</v>
      </c>
      <c r="P15024" t="s">
        <v>23</v>
      </c>
      <c r="Q15024" t="s">
        <v>41</v>
      </c>
    </row>
    <row r="15025" spans="1:17" x14ac:dyDescent="0.2">
      <c r="A15025" s="2">
        <v>41064</v>
      </c>
      <c r="B15025" t="s">
        <v>94</v>
      </c>
      <c r="C15025" t="s">
        <v>98</v>
      </c>
      <c r="D15025" t="s">
        <v>50</v>
      </c>
      <c r="E15025" t="s">
        <v>50</v>
      </c>
      <c r="F15025">
        <v>35</v>
      </c>
      <c r="G15025">
        <v>18</v>
      </c>
      <c r="H15025">
        <v>691</v>
      </c>
      <c r="I15025">
        <v>890</v>
      </c>
      <c r="J15025">
        <v>0</v>
      </c>
      <c r="K15025">
        <v>0</v>
      </c>
      <c r="L15025" t="s">
        <v>28</v>
      </c>
      <c r="M15025" t="s">
        <v>96</v>
      </c>
      <c r="N15025" t="s">
        <v>94</v>
      </c>
      <c r="O15025" t="s">
        <v>22</v>
      </c>
      <c r="P15025" t="s">
        <v>23</v>
      </c>
      <c r="Q15025" t="s">
        <v>30</v>
      </c>
    </row>
    <row r="15026" spans="1:17" x14ac:dyDescent="0.2">
      <c r="A15026" s="2">
        <v>41064</v>
      </c>
      <c r="B15026" t="s">
        <v>655</v>
      </c>
      <c r="C15026" t="s">
        <v>442</v>
      </c>
      <c r="D15026" t="s">
        <v>57</v>
      </c>
      <c r="E15026" t="s">
        <v>57</v>
      </c>
      <c r="F15026">
        <v>193</v>
      </c>
      <c r="G15026">
        <v>130</v>
      </c>
      <c r="H15026">
        <v>34</v>
      </c>
      <c r="I15026">
        <v>255</v>
      </c>
      <c r="J15026">
        <v>1</v>
      </c>
      <c r="K15026">
        <v>2</v>
      </c>
      <c r="L15026" t="s">
        <v>539</v>
      </c>
      <c r="M15026" t="s">
        <v>357</v>
      </c>
      <c r="N15026" t="s">
        <v>354</v>
      </c>
      <c r="O15026" t="s">
        <v>122</v>
      </c>
      <c r="P15026" t="s">
        <v>23</v>
      </c>
      <c r="Q15026" t="s">
        <v>41</v>
      </c>
    </row>
    <row r="15027" spans="1:17" x14ac:dyDescent="0.2">
      <c r="A15027" s="2">
        <v>41064</v>
      </c>
      <c r="B15027" t="s">
        <v>354</v>
      </c>
      <c r="C15027" t="s">
        <v>204</v>
      </c>
      <c r="D15027" t="s">
        <v>57</v>
      </c>
      <c r="E15027" t="s">
        <v>57</v>
      </c>
      <c r="F15027">
        <v>183</v>
      </c>
      <c r="G15027">
        <v>160</v>
      </c>
      <c r="H15027">
        <v>74</v>
      </c>
      <c r="I15027">
        <v>133</v>
      </c>
      <c r="J15027">
        <v>0</v>
      </c>
      <c r="K15027">
        <v>0</v>
      </c>
      <c r="L15027" t="s">
        <v>539</v>
      </c>
      <c r="M15027" t="s">
        <v>357</v>
      </c>
      <c r="N15027" t="s">
        <v>354</v>
      </c>
      <c r="O15027" t="s">
        <v>22</v>
      </c>
      <c r="P15027" t="s">
        <v>23</v>
      </c>
      <c r="Q15027" t="s">
        <v>30</v>
      </c>
    </row>
    <row r="15028" spans="1:17" x14ac:dyDescent="0.2">
      <c r="A15028" s="2">
        <v>41065</v>
      </c>
      <c r="B15028" t="s">
        <v>286</v>
      </c>
      <c r="C15028" t="s">
        <v>560</v>
      </c>
      <c r="D15028" t="s">
        <v>50</v>
      </c>
      <c r="E15028" t="s">
        <v>50</v>
      </c>
      <c r="F15028">
        <v>47</v>
      </c>
      <c r="G15028">
        <v>137</v>
      </c>
      <c r="H15028">
        <v>597</v>
      </c>
      <c r="I15028">
        <v>242</v>
      </c>
      <c r="J15028">
        <v>3</v>
      </c>
      <c r="K15028">
        <v>0</v>
      </c>
      <c r="L15028" t="s">
        <v>28</v>
      </c>
      <c r="M15028" t="s">
        <v>359</v>
      </c>
      <c r="N15028" t="s">
        <v>286</v>
      </c>
      <c r="O15028" t="s">
        <v>22</v>
      </c>
      <c r="P15028" t="s">
        <v>23</v>
      </c>
      <c r="Q15028" t="s">
        <v>24</v>
      </c>
    </row>
    <row r="15029" spans="1:17" x14ac:dyDescent="0.2">
      <c r="A15029" s="2">
        <v>41065</v>
      </c>
      <c r="B15029" t="s">
        <v>69</v>
      </c>
      <c r="C15029" t="s">
        <v>92</v>
      </c>
      <c r="D15029" t="s">
        <v>50</v>
      </c>
      <c r="E15029" t="s">
        <v>50</v>
      </c>
      <c r="F15029">
        <v>73</v>
      </c>
      <c r="G15029">
        <v>45</v>
      </c>
      <c r="H15029">
        <v>474</v>
      </c>
      <c r="I15029">
        <v>603</v>
      </c>
      <c r="J15029">
        <v>0</v>
      </c>
      <c r="K15029">
        <v>0</v>
      </c>
      <c r="L15029" t="s">
        <v>28</v>
      </c>
      <c r="M15029" t="s">
        <v>974</v>
      </c>
      <c r="N15029" t="s">
        <v>69</v>
      </c>
      <c r="O15029" t="s">
        <v>22</v>
      </c>
      <c r="P15029" t="s">
        <v>23</v>
      </c>
      <c r="Q15029" t="s">
        <v>30</v>
      </c>
    </row>
    <row r="15030" spans="1:17" x14ac:dyDescent="0.2">
      <c r="A15030" s="2">
        <v>41065</v>
      </c>
      <c r="B15030" t="s">
        <v>67</v>
      </c>
      <c r="C15030" t="s">
        <v>81</v>
      </c>
      <c r="D15030" t="s">
        <v>50</v>
      </c>
      <c r="E15030" t="s">
        <v>50</v>
      </c>
      <c r="F15030">
        <v>16</v>
      </c>
      <c r="G15030">
        <v>54</v>
      </c>
      <c r="H15030">
        <v>938</v>
      </c>
      <c r="I15030">
        <v>573</v>
      </c>
      <c r="J15030">
        <v>4</v>
      </c>
      <c r="K15030">
        <v>0</v>
      </c>
      <c r="L15030" t="s">
        <v>28</v>
      </c>
      <c r="M15030" t="s">
        <v>1197</v>
      </c>
      <c r="N15030" t="s">
        <v>67</v>
      </c>
      <c r="O15030" t="s">
        <v>22</v>
      </c>
      <c r="P15030" t="s">
        <v>23</v>
      </c>
      <c r="Q15030" t="s">
        <v>24</v>
      </c>
    </row>
    <row r="15031" spans="1:17" x14ac:dyDescent="0.2">
      <c r="A15031" s="2">
        <v>41065</v>
      </c>
      <c r="B15031" t="s">
        <v>1273</v>
      </c>
      <c r="C15031" t="s">
        <v>813</v>
      </c>
      <c r="D15031" t="s">
        <v>57</v>
      </c>
      <c r="E15031" t="s">
        <v>57</v>
      </c>
      <c r="F15031">
        <v>155</v>
      </c>
      <c r="G15031">
        <v>156</v>
      </c>
      <c r="H15031">
        <v>149</v>
      </c>
      <c r="I15031">
        <v>148</v>
      </c>
      <c r="J15031">
        <v>9</v>
      </c>
      <c r="K15031">
        <v>0</v>
      </c>
      <c r="L15031" t="s">
        <v>539</v>
      </c>
      <c r="M15031" t="s">
        <v>357</v>
      </c>
      <c r="N15031" t="s">
        <v>354</v>
      </c>
      <c r="O15031" t="s">
        <v>122</v>
      </c>
      <c r="P15031" t="s">
        <v>23</v>
      </c>
      <c r="Q15031" t="s">
        <v>24</v>
      </c>
    </row>
    <row r="15032" spans="1:17" x14ac:dyDescent="0.2">
      <c r="A15032" s="2">
        <v>41065</v>
      </c>
      <c r="B15032" t="s">
        <v>572</v>
      </c>
      <c r="C15032" t="s">
        <v>363</v>
      </c>
      <c r="D15032" t="s">
        <v>115</v>
      </c>
      <c r="E15032" t="s">
        <v>115</v>
      </c>
      <c r="F15032">
        <v>148</v>
      </c>
      <c r="G15032">
        <v>151</v>
      </c>
      <c r="H15032">
        <v>171</v>
      </c>
      <c r="I15032">
        <v>158</v>
      </c>
      <c r="J15032">
        <v>2</v>
      </c>
      <c r="K15032">
        <v>2</v>
      </c>
      <c r="L15032" t="s">
        <v>28</v>
      </c>
      <c r="M15032" t="s">
        <v>764</v>
      </c>
      <c r="N15032" t="s">
        <v>572</v>
      </c>
      <c r="O15032" t="s">
        <v>22</v>
      </c>
      <c r="P15032" t="s">
        <v>23</v>
      </c>
      <c r="Q15032" t="s">
        <v>30</v>
      </c>
    </row>
    <row r="15033" spans="1:17" x14ac:dyDescent="0.2">
      <c r="A15033" s="2">
        <v>41065</v>
      </c>
      <c r="B15033" t="s">
        <v>52</v>
      </c>
      <c r="C15033" t="s">
        <v>1204</v>
      </c>
      <c r="D15033" t="s">
        <v>50</v>
      </c>
      <c r="E15033" t="s">
        <v>50</v>
      </c>
      <c r="F15033">
        <v>17</v>
      </c>
      <c r="G15033">
        <v>32</v>
      </c>
      <c r="H15033">
        <v>931</v>
      </c>
      <c r="I15033">
        <v>725</v>
      </c>
      <c r="J15033">
        <v>2</v>
      </c>
      <c r="K15033">
        <v>1</v>
      </c>
      <c r="L15033" t="s">
        <v>28</v>
      </c>
      <c r="M15033" t="s">
        <v>68</v>
      </c>
      <c r="N15033" t="s">
        <v>52</v>
      </c>
      <c r="O15033" t="s">
        <v>22</v>
      </c>
      <c r="P15033" t="s">
        <v>23</v>
      </c>
      <c r="Q15033" t="s">
        <v>24</v>
      </c>
    </row>
    <row r="15034" spans="1:17" x14ac:dyDescent="0.2">
      <c r="A15034" s="2">
        <v>41065</v>
      </c>
      <c r="B15034" t="s">
        <v>203</v>
      </c>
      <c r="C15034" t="s">
        <v>355</v>
      </c>
      <c r="D15034" t="s">
        <v>57</v>
      </c>
      <c r="E15034" t="s">
        <v>57</v>
      </c>
      <c r="F15034">
        <v>179</v>
      </c>
      <c r="G15034">
        <v>172</v>
      </c>
      <c r="H15034">
        <v>86</v>
      </c>
      <c r="I15034">
        <v>102</v>
      </c>
      <c r="J15034">
        <v>4</v>
      </c>
      <c r="K15034">
        <v>1</v>
      </c>
      <c r="L15034" t="s">
        <v>539</v>
      </c>
      <c r="M15034" t="s">
        <v>357</v>
      </c>
      <c r="N15034" t="s">
        <v>354</v>
      </c>
      <c r="O15034" t="s">
        <v>122</v>
      </c>
      <c r="P15034" t="s">
        <v>23</v>
      </c>
      <c r="Q15034" t="s">
        <v>24</v>
      </c>
    </row>
    <row r="15035" spans="1:17" x14ac:dyDescent="0.2">
      <c r="A15035" s="2">
        <v>41065</v>
      </c>
      <c r="B15035" t="s">
        <v>180</v>
      </c>
      <c r="C15035" t="s">
        <v>168</v>
      </c>
      <c r="D15035" t="s">
        <v>50</v>
      </c>
      <c r="E15035" t="s">
        <v>50</v>
      </c>
      <c r="F15035">
        <v>33</v>
      </c>
      <c r="G15035">
        <v>50</v>
      </c>
      <c r="H15035">
        <v>720</v>
      </c>
      <c r="I15035">
        <v>589</v>
      </c>
      <c r="J15035">
        <v>2</v>
      </c>
      <c r="K15035">
        <v>0</v>
      </c>
      <c r="L15035" t="s">
        <v>28</v>
      </c>
      <c r="M15035" t="s">
        <v>1525</v>
      </c>
      <c r="N15035" t="s">
        <v>129</v>
      </c>
      <c r="O15035" t="s">
        <v>122</v>
      </c>
      <c r="P15035" t="s">
        <v>23</v>
      </c>
      <c r="Q15035" t="s">
        <v>24</v>
      </c>
    </row>
    <row r="15036" spans="1:17" x14ac:dyDescent="0.2">
      <c r="A15036" s="2">
        <v>41066</v>
      </c>
      <c r="B15036" t="s">
        <v>655</v>
      </c>
      <c r="C15036" t="s">
        <v>204</v>
      </c>
      <c r="D15036" t="s">
        <v>57</v>
      </c>
      <c r="E15036" t="s">
        <v>57</v>
      </c>
      <c r="F15036">
        <v>193</v>
      </c>
      <c r="G15036">
        <v>161</v>
      </c>
      <c r="H15036">
        <v>34</v>
      </c>
      <c r="I15036">
        <v>133</v>
      </c>
      <c r="J15036">
        <v>1</v>
      </c>
      <c r="K15036">
        <v>1</v>
      </c>
      <c r="L15036" t="s">
        <v>539</v>
      </c>
      <c r="M15036" t="s">
        <v>357</v>
      </c>
      <c r="N15036" t="s">
        <v>354</v>
      </c>
      <c r="O15036" t="s">
        <v>122</v>
      </c>
      <c r="P15036" t="s">
        <v>23</v>
      </c>
      <c r="Q15036" t="s">
        <v>30</v>
      </c>
    </row>
    <row r="15037" spans="1:17" x14ac:dyDescent="0.2">
      <c r="A15037" s="2">
        <v>41066</v>
      </c>
      <c r="B15037" t="s">
        <v>354</v>
      </c>
      <c r="C15037" t="s">
        <v>442</v>
      </c>
      <c r="D15037" t="s">
        <v>57</v>
      </c>
      <c r="E15037" t="s">
        <v>57</v>
      </c>
      <c r="F15037">
        <v>183</v>
      </c>
      <c r="G15037">
        <v>100</v>
      </c>
      <c r="H15037">
        <v>74</v>
      </c>
      <c r="I15037">
        <v>341</v>
      </c>
      <c r="J15037">
        <v>1</v>
      </c>
      <c r="K15037">
        <v>1</v>
      </c>
      <c r="L15037" t="s">
        <v>539</v>
      </c>
      <c r="M15037" t="s">
        <v>357</v>
      </c>
      <c r="N15037" t="s">
        <v>354</v>
      </c>
      <c r="O15037" t="s">
        <v>22</v>
      </c>
      <c r="P15037" t="s">
        <v>23</v>
      </c>
      <c r="Q15037" t="s">
        <v>30</v>
      </c>
    </row>
    <row r="15038" spans="1:17" x14ac:dyDescent="0.2">
      <c r="A15038" s="2">
        <v>41067</v>
      </c>
      <c r="B15038" t="s">
        <v>317</v>
      </c>
      <c r="C15038" t="s">
        <v>73</v>
      </c>
      <c r="D15038" t="s">
        <v>50</v>
      </c>
      <c r="E15038" t="s">
        <v>50</v>
      </c>
      <c r="F15038">
        <v>69</v>
      </c>
      <c r="G15038">
        <v>88</v>
      </c>
      <c r="H15038">
        <v>497</v>
      </c>
      <c r="I15038">
        <v>380</v>
      </c>
      <c r="J15038">
        <v>1</v>
      </c>
      <c r="K15038">
        <v>1</v>
      </c>
      <c r="L15038" t="s">
        <v>28</v>
      </c>
      <c r="M15038" t="s">
        <v>394</v>
      </c>
      <c r="N15038" t="s">
        <v>317</v>
      </c>
      <c r="O15038" t="s">
        <v>22</v>
      </c>
      <c r="P15038" t="s">
        <v>23</v>
      </c>
      <c r="Q15038" t="s">
        <v>30</v>
      </c>
    </row>
    <row r="15039" spans="1:17" x14ac:dyDescent="0.2">
      <c r="A15039" s="2">
        <v>41068</v>
      </c>
      <c r="B15039" t="s">
        <v>402</v>
      </c>
      <c r="C15039" t="s">
        <v>301</v>
      </c>
      <c r="D15039" t="s">
        <v>115</v>
      </c>
      <c r="E15039" t="s">
        <v>115</v>
      </c>
      <c r="F15039">
        <v>95</v>
      </c>
      <c r="G15039">
        <v>87</v>
      </c>
      <c r="H15039">
        <v>358</v>
      </c>
      <c r="I15039">
        <v>383</v>
      </c>
      <c r="J15039">
        <v>1</v>
      </c>
      <c r="K15039">
        <v>1</v>
      </c>
      <c r="L15039" t="s">
        <v>28</v>
      </c>
      <c r="M15039" t="s">
        <v>1461</v>
      </c>
      <c r="N15039" t="s">
        <v>183</v>
      </c>
      <c r="O15039" t="s">
        <v>122</v>
      </c>
      <c r="P15039" t="s">
        <v>23</v>
      </c>
      <c r="Q15039" t="s">
        <v>30</v>
      </c>
    </row>
    <row r="15040" spans="1:17" x14ac:dyDescent="0.2">
      <c r="A15040" s="2">
        <v>41068</v>
      </c>
      <c r="B15040" t="s">
        <v>182</v>
      </c>
      <c r="C15040" t="s">
        <v>425</v>
      </c>
      <c r="D15040" t="s">
        <v>115</v>
      </c>
      <c r="E15040" t="s">
        <v>115</v>
      </c>
      <c r="F15040">
        <v>73</v>
      </c>
      <c r="G15040">
        <v>98</v>
      </c>
      <c r="H15040">
        <v>480</v>
      </c>
      <c r="I15040">
        <v>343</v>
      </c>
      <c r="J15040">
        <v>3</v>
      </c>
      <c r="K15040">
        <v>0</v>
      </c>
      <c r="L15040" t="s">
        <v>28</v>
      </c>
      <c r="M15040" t="s">
        <v>1070</v>
      </c>
      <c r="N15040" t="s">
        <v>182</v>
      </c>
      <c r="O15040" t="s">
        <v>22</v>
      </c>
      <c r="P15040" t="s">
        <v>23</v>
      </c>
      <c r="Q15040" t="s">
        <v>24</v>
      </c>
    </row>
    <row r="15041" spans="1:17" x14ac:dyDescent="0.2">
      <c r="A15041" s="2">
        <v>41068</v>
      </c>
      <c r="B15041" t="s">
        <v>131</v>
      </c>
      <c r="C15041" t="s">
        <v>210</v>
      </c>
      <c r="D15041" t="s">
        <v>27</v>
      </c>
      <c r="E15041" t="s">
        <v>27</v>
      </c>
      <c r="F15041">
        <v>65</v>
      </c>
      <c r="G15041">
        <v>55</v>
      </c>
      <c r="H15041">
        <v>507</v>
      </c>
      <c r="I15041">
        <v>550</v>
      </c>
      <c r="J15041">
        <v>2</v>
      </c>
      <c r="K15041">
        <v>2</v>
      </c>
      <c r="L15041" t="s">
        <v>20</v>
      </c>
      <c r="M15041" t="s">
        <v>637</v>
      </c>
      <c r="N15041" t="s">
        <v>131</v>
      </c>
      <c r="O15041" t="s">
        <v>22</v>
      </c>
      <c r="P15041" t="s">
        <v>23</v>
      </c>
      <c r="Q15041" t="s">
        <v>30</v>
      </c>
    </row>
    <row r="15042" spans="1:17" x14ac:dyDescent="0.2">
      <c r="A15042" s="2">
        <v>41068</v>
      </c>
      <c r="B15042" t="s">
        <v>454</v>
      </c>
      <c r="C15042" t="s">
        <v>56</v>
      </c>
      <c r="D15042" t="s">
        <v>27</v>
      </c>
      <c r="E15042" t="s">
        <v>27</v>
      </c>
      <c r="F15042">
        <v>145</v>
      </c>
      <c r="G15042">
        <v>77</v>
      </c>
      <c r="H15042">
        <v>196</v>
      </c>
      <c r="I15042">
        <v>457</v>
      </c>
      <c r="J15042">
        <v>0</v>
      </c>
      <c r="K15042">
        <v>1</v>
      </c>
      <c r="L15042" t="s">
        <v>20</v>
      </c>
      <c r="M15042" t="s">
        <v>900</v>
      </c>
      <c r="N15042" t="s">
        <v>454</v>
      </c>
      <c r="O15042" t="s">
        <v>22</v>
      </c>
      <c r="P15042" t="s">
        <v>23</v>
      </c>
      <c r="Q15042" t="s">
        <v>41</v>
      </c>
    </row>
    <row r="15043" spans="1:17" x14ac:dyDescent="0.2">
      <c r="A15043" s="2">
        <v>41068</v>
      </c>
      <c r="B15043" t="s">
        <v>304</v>
      </c>
      <c r="C15043" t="s">
        <v>531</v>
      </c>
      <c r="D15043" t="s">
        <v>27</v>
      </c>
      <c r="E15043" t="s">
        <v>27</v>
      </c>
      <c r="F15043">
        <v>55</v>
      </c>
      <c r="G15043">
        <v>46</v>
      </c>
      <c r="H15043">
        <v>549</v>
      </c>
      <c r="I15043">
        <v>591</v>
      </c>
      <c r="J15043">
        <v>0</v>
      </c>
      <c r="K15043">
        <v>2</v>
      </c>
      <c r="L15043" t="s">
        <v>20</v>
      </c>
      <c r="M15043" t="s">
        <v>628</v>
      </c>
      <c r="N15043" t="s">
        <v>304</v>
      </c>
      <c r="O15043" t="s">
        <v>22</v>
      </c>
      <c r="P15043" t="s">
        <v>23</v>
      </c>
      <c r="Q15043" t="s">
        <v>41</v>
      </c>
    </row>
    <row r="15044" spans="1:17" x14ac:dyDescent="0.2">
      <c r="A15044" s="2">
        <v>41068</v>
      </c>
      <c r="B15044" t="s">
        <v>185</v>
      </c>
      <c r="C15044" t="s">
        <v>555</v>
      </c>
      <c r="D15044" t="s">
        <v>27</v>
      </c>
      <c r="E15044" t="s">
        <v>27</v>
      </c>
      <c r="F15044">
        <v>60</v>
      </c>
      <c r="G15044">
        <v>85</v>
      </c>
      <c r="H15044">
        <v>519</v>
      </c>
      <c r="I15044">
        <v>412</v>
      </c>
      <c r="J15044">
        <v>2</v>
      </c>
      <c r="K15044">
        <v>1</v>
      </c>
      <c r="L15044" t="s">
        <v>20</v>
      </c>
      <c r="M15044" t="s">
        <v>412</v>
      </c>
      <c r="N15044" t="s">
        <v>185</v>
      </c>
      <c r="O15044" t="s">
        <v>22</v>
      </c>
      <c r="P15044" t="s">
        <v>23</v>
      </c>
      <c r="Q15044" t="s">
        <v>24</v>
      </c>
    </row>
    <row r="15045" spans="1:17" x14ac:dyDescent="0.2">
      <c r="A15045" s="2">
        <v>41068</v>
      </c>
      <c r="B15045" t="s">
        <v>143</v>
      </c>
      <c r="C15045" t="s">
        <v>177</v>
      </c>
      <c r="D15045" t="s">
        <v>115</v>
      </c>
      <c r="E15045" t="s">
        <v>115</v>
      </c>
      <c r="F15045">
        <v>23</v>
      </c>
      <c r="G15045">
        <v>80</v>
      </c>
      <c r="H15045">
        <v>821</v>
      </c>
      <c r="I15045">
        <v>428</v>
      </c>
      <c r="J15045">
        <v>6</v>
      </c>
      <c r="K15045">
        <v>0</v>
      </c>
      <c r="L15045" t="s">
        <v>20</v>
      </c>
      <c r="M15045" t="s">
        <v>1014</v>
      </c>
      <c r="N15045" t="s">
        <v>143</v>
      </c>
      <c r="O15045" t="s">
        <v>22</v>
      </c>
      <c r="P15045" t="s">
        <v>23</v>
      </c>
      <c r="Q15045" t="s">
        <v>24</v>
      </c>
    </row>
    <row r="15046" spans="1:17" x14ac:dyDescent="0.2">
      <c r="A15046" s="2">
        <v>41068</v>
      </c>
      <c r="B15046" t="s">
        <v>464</v>
      </c>
      <c r="C15046" t="s">
        <v>449</v>
      </c>
      <c r="D15046" t="s">
        <v>115</v>
      </c>
      <c r="E15046" t="s">
        <v>115</v>
      </c>
      <c r="F15046">
        <v>143</v>
      </c>
      <c r="G15046">
        <v>66</v>
      </c>
      <c r="H15046">
        <v>207</v>
      </c>
      <c r="I15046">
        <v>503</v>
      </c>
      <c r="J15046">
        <v>1</v>
      </c>
      <c r="K15046">
        <v>1</v>
      </c>
      <c r="L15046" t="s">
        <v>20</v>
      </c>
      <c r="M15046" t="s">
        <v>465</v>
      </c>
      <c r="N15046" t="s">
        <v>464</v>
      </c>
      <c r="O15046" t="s">
        <v>22</v>
      </c>
      <c r="P15046" t="s">
        <v>23</v>
      </c>
      <c r="Q15046" t="s">
        <v>30</v>
      </c>
    </row>
    <row r="15047" spans="1:17" x14ac:dyDescent="0.2">
      <c r="A15047" s="2">
        <v>41068</v>
      </c>
      <c r="B15047" t="s">
        <v>26</v>
      </c>
      <c r="C15047" t="s">
        <v>233</v>
      </c>
      <c r="D15047" t="s">
        <v>27</v>
      </c>
      <c r="E15047" t="s">
        <v>19</v>
      </c>
      <c r="F15047">
        <v>19</v>
      </c>
      <c r="G15047">
        <v>104</v>
      </c>
      <c r="H15047">
        <v>889</v>
      </c>
      <c r="I15047">
        <v>331</v>
      </c>
      <c r="J15047">
        <v>3</v>
      </c>
      <c r="K15047">
        <v>1</v>
      </c>
      <c r="L15047" t="s">
        <v>20</v>
      </c>
      <c r="M15047" t="s">
        <v>219</v>
      </c>
      <c r="N15047" t="s">
        <v>26</v>
      </c>
      <c r="O15047" t="s">
        <v>22</v>
      </c>
      <c r="P15047" t="s">
        <v>23</v>
      </c>
      <c r="Q15047" t="s">
        <v>24</v>
      </c>
    </row>
    <row r="15048" spans="1:17" x14ac:dyDescent="0.2">
      <c r="A15048" s="2">
        <v>41068</v>
      </c>
      <c r="B15048" t="s">
        <v>442</v>
      </c>
      <c r="C15048" t="s">
        <v>1273</v>
      </c>
      <c r="D15048" t="s">
        <v>57</v>
      </c>
      <c r="E15048" t="s">
        <v>57</v>
      </c>
      <c r="F15048">
        <v>100</v>
      </c>
      <c r="G15048">
        <v>155</v>
      </c>
      <c r="H15048">
        <v>341</v>
      </c>
      <c r="I15048">
        <v>149</v>
      </c>
      <c r="J15048">
        <v>0</v>
      </c>
      <c r="K15048">
        <v>2</v>
      </c>
      <c r="L15048" t="s">
        <v>539</v>
      </c>
      <c r="M15048" t="s">
        <v>357</v>
      </c>
      <c r="N15048" t="s">
        <v>354</v>
      </c>
      <c r="O15048" t="s">
        <v>122</v>
      </c>
      <c r="P15048" t="s">
        <v>23</v>
      </c>
      <c r="Q15048" t="s">
        <v>41</v>
      </c>
    </row>
    <row r="15049" spans="1:17" x14ac:dyDescent="0.2">
      <c r="A15049" s="2">
        <v>41068</v>
      </c>
      <c r="B15049" t="s">
        <v>239</v>
      </c>
      <c r="C15049" t="s">
        <v>55</v>
      </c>
      <c r="D15049" t="s">
        <v>115</v>
      </c>
      <c r="E15049" t="s">
        <v>57</v>
      </c>
      <c r="F15049">
        <v>97</v>
      </c>
      <c r="G15049">
        <v>24</v>
      </c>
      <c r="H15049">
        <v>349</v>
      </c>
      <c r="I15049">
        <v>819</v>
      </c>
      <c r="J15049">
        <v>0</v>
      </c>
      <c r="K15049">
        <v>0</v>
      </c>
      <c r="L15049" t="s">
        <v>20</v>
      </c>
      <c r="M15049" t="s">
        <v>240</v>
      </c>
      <c r="N15049" t="s">
        <v>239</v>
      </c>
      <c r="O15049" t="s">
        <v>22</v>
      </c>
      <c r="P15049" t="s">
        <v>23</v>
      </c>
      <c r="Q15049" t="s">
        <v>30</v>
      </c>
    </row>
    <row r="15050" spans="1:17" x14ac:dyDescent="0.2">
      <c r="A15050" s="2">
        <v>41068</v>
      </c>
      <c r="B15050" t="s">
        <v>90</v>
      </c>
      <c r="C15050" t="s">
        <v>153</v>
      </c>
      <c r="D15050" t="s">
        <v>50</v>
      </c>
      <c r="E15050" t="s">
        <v>50</v>
      </c>
      <c r="F15050">
        <v>62</v>
      </c>
      <c r="G15050">
        <v>15</v>
      </c>
      <c r="H15050">
        <v>518</v>
      </c>
      <c r="I15050">
        <v>952</v>
      </c>
      <c r="J15050">
        <v>1</v>
      </c>
      <c r="K15050">
        <v>1</v>
      </c>
      <c r="L15050" t="s">
        <v>622</v>
      </c>
      <c r="M15050" t="s">
        <v>750</v>
      </c>
      <c r="N15050" t="s">
        <v>90</v>
      </c>
      <c r="O15050" t="s">
        <v>22</v>
      </c>
      <c r="P15050" t="s">
        <v>23</v>
      </c>
      <c r="Q15050" t="s">
        <v>30</v>
      </c>
    </row>
    <row r="15051" spans="1:17" x14ac:dyDescent="0.2">
      <c r="A15051" s="2">
        <v>41068</v>
      </c>
      <c r="B15051" t="s">
        <v>166</v>
      </c>
      <c r="C15051" t="s">
        <v>133</v>
      </c>
      <c r="D15051" t="s">
        <v>115</v>
      </c>
      <c r="E15051" t="s">
        <v>115</v>
      </c>
      <c r="F15051">
        <v>91</v>
      </c>
      <c r="G15051">
        <v>35</v>
      </c>
      <c r="H15051">
        <v>371</v>
      </c>
      <c r="I15051">
        <v>718</v>
      </c>
      <c r="J15051">
        <v>1</v>
      </c>
      <c r="K15051">
        <v>4</v>
      </c>
      <c r="L15051" t="s">
        <v>20</v>
      </c>
      <c r="M15051" t="s">
        <v>165</v>
      </c>
      <c r="N15051" t="s">
        <v>166</v>
      </c>
      <c r="O15051" t="s">
        <v>22</v>
      </c>
      <c r="P15051" t="s">
        <v>23</v>
      </c>
      <c r="Q15051" t="s">
        <v>41</v>
      </c>
    </row>
    <row r="15052" spans="1:17" x14ac:dyDescent="0.2">
      <c r="A15052" s="2">
        <v>41068</v>
      </c>
      <c r="B15052" t="s">
        <v>95</v>
      </c>
      <c r="C15052" t="s">
        <v>293</v>
      </c>
      <c r="D15052" t="s">
        <v>50</v>
      </c>
      <c r="E15052" t="s">
        <v>50</v>
      </c>
      <c r="F15052">
        <v>13</v>
      </c>
      <c r="G15052">
        <v>27</v>
      </c>
      <c r="H15052">
        <v>975</v>
      </c>
      <c r="I15052">
        <v>770</v>
      </c>
      <c r="J15052">
        <v>4</v>
      </c>
      <c r="K15052">
        <v>1</v>
      </c>
      <c r="L15052" t="s">
        <v>622</v>
      </c>
      <c r="M15052" t="s">
        <v>1340</v>
      </c>
      <c r="N15052" t="s">
        <v>90</v>
      </c>
      <c r="O15052" t="s">
        <v>122</v>
      </c>
      <c r="P15052" t="s">
        <v>23</v>
      </c>
      <c r="Q15052" t="s">
        <v>24</v>
      </c>
    </row>
    <row r="15053" spans="1:17" x14ac:dyDescent="0.2">
      <c r="A15053" s="2">
        <v>41068</v>
      </c>
      <c r="B15053" t="s">
        <v>443</v>
      </c>
      <c r="C15053" t="s">
        <v>391</v>
      </c>
      <c r="D15053" t="s">
        <v>115</v>
      </c>
      <c r="E15053" t="s">
        <v>115</v>
      </c>
      <c r="F15053">
        <v>157</v>
      </c>
      <c r="G15053">
        <v>154</v>
      </c>
      <c r="H15053">
        <v>142</v>
      </c>
      <c r="I15053">
        <v>151</v>
      </c>
      <c r="J15053">
        <v>2</v>
      </c>
      <c r="K15053">
        <v>2</v>
      </c>
      <c r="L15053" t="s">
        <v>28</v>
      </c>
      <c r="M15053" t="s">
        <v>443</v>
      </c>
      <c r="N15053" t="s">
        <v>443</v>
      </c>
      <c r="O15053" t="s">
        <v>22</v>
      </c>
      <c r="P15053" t="s">
        <v>23</v>
      </c>
      <c r="Q15053" t="s">
        <v>30</v>
      </c>
    </row>
    <row r="15054" spans="1:17" x14ac:dyDescent="0.2">
      <c r="A15054" s="2">
        <v>41068</v>
      </c>
      <c r="B15054" t="s">
        <v>354</v>
      </c>
      <c r="C15054" t="s">
        <v>203</v>
      </c>
      <c r="D15054" t="s">
        <v>57</v>
      </c>
      <c r="E15054" t="s">
        <v>57</v>
      </c>
      <c r="F15054">
        <v>183</v>
      </c>
      <c r="G15054">
        <v>179</v>
      </c>
      <c r="H15054">
        <v>74</v>
      </c>
      <c r="I15054">
        <v>86</v>
      </c>
      <c r="J15054">
        <v>0</v>
      </c>
      <c r="K15054">
        <v>1</v>
      </c>
      <c r="L15054" t="s">
        <v>539</v>
      </c>
      <c r="M15054" t="s">
        <v>357</v>
      </c>
      <c r="N15054" t="s">
        <v>354</v>
      </c>
      <c r="O15054" t="s">
        <v>22</v>
      </c>
      <c r="P15054" t="s">
        <v>23</v>
      </c>
      <c r="Q15054" t="s">
        <v>41</v>
      </c>
    </row>
    <row r="15055" spans="1:17" x14ac:dyDescent="0.2">
      <c r="A15055" s="2">
        <v>41068</v>
      </c>
      <c r="B15055" t="s">
        <v>77</v>
      </c>
      <c r="C15055" t="s">
        <v>481</v>
      </c>
      <c r="D15055" t="s">
        <v>27</v>
      </c>
      <c r="E15055" t="s">
        <v>27</v>
      </c>
      <c r="F15055">
        <v>28</v>
      </c>
      <c r="G15055">
        <v>105</v>
      </c>
      <c r="H15055">
        <v>767</v>
      </c>
      <c r="I15055">
        <v>329</v>
      </c>
      <c r="J15055">
        <v>3</v>
      </c>
      <c r="K15055">
        <v>1</v>
      </c>
      <c r="L15055" t="s">
        <v>20</v>
      </c>
      <c r="M15055" t="s">
        <v>488</v>
      </c>
      <c r="N15055" t="s">
        <v>77</v>
      </c>
      <c r="O15055" t="s">
        <v>22</v>
      </c>
      <c r="P15055" t="s">
        <v>23</v>
      </c>
      <c r="Q15055" t="s">
        <v>24</v>
      </c>
    </row>
    <row r="15056" spans="1:17" x14ac:dyDescent="0.2">
      <c r="A15056" s="2">
        <v>41069</v>
      </c>
      <c r="B15056" t="s">
        <v>17</v>
      </c>
      <c r="C15056" t="s">
        <v>38</v>
      </c>
      <c r="D15056" t="s">
        <v>19</v>
      </c>
      <c r="E15056" t="s">
        <v>19</v>
      </c>
      <c r="F15056">
        <v>110</v>
      </c>
      <c r="G15056">
        <v>22</v>
      </c>
      <c r="H15056">
        <v>312</v>
      </c>
      <c r="I15056">
        <v>833</v>
      </c>
      <c r="J15056">
        <v>3</v>
      </c>
      <c r="K15056">
        <v>1</v>
      </c>
      <c r="L15056" t="s">
        <v>20</v>
      </c>
      <c r="M15056" t="s">
        <v>21</v>
      </c>
      <c r="N15056" t="s">
        <v>17</v>
      </c>
      <c r="O15056" t="s">
        <v>22</v>
      </c>
      <c r="P15056" t="s">
        <v>23</v>
      </c>
      <c r="Q15056" t="s">
        <v>24</v>
      </c>
    </row>
    <row r="15057" spans="1:17" x14ac:dyDescent="0.2">
      <c r="A15057" s="2">
        <v>41069</v>
      </c>
      <c r="B15057" t="s">
        <v>351</v>
      </c>
      <c r="C15057" t="s">
        <v>149</v>
      </c>
      <c r="D15057" t="s">
        <v>36</v>
      </c>
      <c r="E15057" t="s">
        <v>36</v>
      </c>
      <c r="F15057">
        <v>116</v>
      </c>
      <c r="G15057">
        <v>68</v>
      </c>
      <c r="H15057">
        <v>294</v>
      </c>
      <c r="I15057">
        <v>498</v>
      </c>
      <c r="J15057">
        <v>1</v>
      </c>
      <c r="K15057">
        <v>1</v>
      </c>
      <c r="L15057" t="s">
        <v>20</v>
      </c>
      <c r="M15057" t="s">
        <v>353</v>
      </c>
      <c r="N15057" t="s">
        <v>351</v>
      </c>
      <c r="O15057" t="s">
        <v>22</v>
      </c>
      <c r="P15057" t="s">
        <v>23</v>
      </c>
      <c r="Q15057" t="s">
        <v>30</v>
      </c>
    </row>
    <row r="15058" spans="1:17" x14ac:dyDescent="0.2">
      <c r="A15058" s="2">
        <v>41069</v>
      </c>
      <c r="B15058" t="s">
        <v>25</v>
      </c>
      <c r="C15058" t="s">
        <v>39</v>
      </c>
      <c r="D15058" t="s">
        <v>19</v>
      </c>
      <c r="E15058" t="s">
        <v>19</v>
      </c>
      <c r="F15058">
        <v>5</v>
      </c>
      <c r="G15058">
        <v>7</v>
      </c>
      <c r="H15058">
        <v>1154</v>
      </c>
      <c r="I15058">
        <v>1137</v>
      </c>
      <c r="J15058">
        <v>3</v>
      </c>
      <c r="K15058">
        <v>4</v>
      </c>
      <c r="L15058" t="s">
        <v>28</v>
      </c>
      <c r="M15058" t="s">
        <v>337</v>
      </c>
      <c r="N15058" t="s">
        <v>77</v>
      </c>
      <c r="O15058" t="s">
        <v>122</v>
      </c>
      <c r="P15058" t="s">
        <v>23</v>
      </c>
      <c r="Q15058" t="s">
        <v>41</v>
      </c>
    </row>
    <row r="15059" spans="1:17" x14ac:dyDescent="0.2">
      <c r="A15059" s="2">
        <v>41069</v>
      </c>
      <c r="B15059" t="s">
        <v>548</v>
      </c>
      <c r="C15059" t="s">
        <v>128</v>
      </c>
      <c r="D15059" t="s">
        <v>36</v>
      </c>
      <c r="E15059" t="s">
        <v>36</v>
      </c>
      <c r="F15059">
        <v>77</v>
      </c>
      <c r="G15059">
        <v>46</v>
      </c>
      <c r="H15059">
        <v>456</v>
      </c>
      <c r="I15059">
        <v>591</v>
      </c>
      <c r="J15059">
        <v>1</v>
      </c>
      <c r="K15059">
        <v>2</v>
      </c>
      <c r="L15059" t="s">
        <v>20</v>
      </c>
      <c r="M15059" t="s">
        <v>805</v>
      </c>
      <c r="N15059" t="s">
        <v>548</v>
      </c>
      <c r="O15059" t="s">
        <v>22</v>
      </c>
      <c r="P15059" t="s">
        <v>23</v>
      </c>
      <c r="Q15059" t="s">
        <v>41</v>
      </c>
    </row>
    <row r="15060" spans="1:17" x14ac:dyDescent="0.2">
      <c r="A15060" s="2">
        <v>41069</v>
      </c>
      <c r="B15060" t="s">
        <v>61</v>
      </c>
      <c r="C15060" t="s">
        <v>237</v>
      </c>
      <c r="D15060" t="s">
        <v>36</v>
      </c>
      <c r="E15060" t="s">
        <v>36</v>
      </c>
      <c r="F15060">
        <v>83</v>
      </c>
      <c r="G15060">
        <v>122</v>
      </c>
      <c r="H15060">
        <v>422</v>
      </c>
      <c r="I15060">
        <v>278</v>
      </c>
      <c r="J15060">
        <v>1</v>
      </c>
      <c r="K15060">
        <v>0</v>
      </c>
      <c r="L15060" t="s">
        <v>20</v>
      </c>
      <c r="M15060" t="s">
        <v>63</v>
      </c>
      <c r="N15060" t="s">
        <v>61</v>
      </c>
      <c r="O15060" t="s">
        <v>22</v>
      </c>
      <c r="P15060" t="s">
        <v>23</v>
      </c>
      <c r="Q15060" t="s">
        <v>24</v>
      </c>
    </row>
    <row r="15061" spans="1:17" x14ac:dyDescent="0.2">
      <c r="A15061" s="2">
        <v>41069</v>
      </c>
      <c r="B15061" t="s">
        <v>802</v>
      </c>
      <c r="C15061" t="s">
        <v>35</v>
      </c>
      <c r="D15061" t="s">
        <v>36</v>
      </c>
      <c r="E15061" t="s">
        <v>36</v>
      </c>
      <c r="F15061">
        <v>114</v>
      </c>
      <c r="G15061">
        <v>59</v>
      </c>
      <c r="H15061">
        <v>298</v>
      </c>
      <c r="I15061">
        <v>523</v>
      </c>
      <c r="J15061">
        <v>2</v>
      </c>
      <c r="K15061">
        <v>2</v>
      </c>
      <c r="L15061" t="s">
        <v>20</v>
      </c>
      <c r="M15061" t="s">
        <v>916</v>
      </c>
      <c r="N15061" t="s">
        <v>802</v>
      </c>
      <c r="O15061" t="s">
        <v>22</v>
      </c>
      <c r="P15061" t="s">
        <v>23</v>
      </c>
      <c r="Q15061" t="s">
        <v>30</v>
      </c>
    </row>
    <row r="15062" spans="1:17" x14ac:dyDescent="0.2">
      <c r="A15062" s="2">
        <v>41069</v>
      </c>
      <c r="B15062" t="s">
        <v>141</v>
      </c>
      <c r="C15062" t="s">
        <v>224</v>
      </c>
      <c r="D15062" t="s">
        <v>36</v>
      </c>
      <c r="E15062" t="s">
        <v>36</v>
      </c>
      <c r="F15062">
        <v>49</v>
      </c>
      <c r="G15062">
        <v>86</v>
      </c>
      <c r="H15062">
        <v>586</v>
      </c>
      <c r="I15062">
        <v>406</v>
      </c>
      <c r="J15062">
        <v>1</v>
      </c>
      <c r="K15062">
        <v>0</v>
      </c>
      <c r="L15062" t="s">
        <v>20</v>
      </c>
      <c r="M15062" t="s">
        <v>173</v>
      </c>
      <c r="N15062" t="s">
        <v>141</v>
      </c>
      <c r="O15062" t="s">
        <v>22</v>
      </c>
      <c r="P15062" t="s">
        <v>23</v>
      </c>
      <c r="Q15062" t="s">
        <v>24</v>
      </c>
    </row>
    <row r="15063" spans="1:17" x14ac:dyDescent="0.2">
      <c r="A15063" s="2">
        <v>41069</v>
      </c>
      <c r="B15063" t="s">
        <v>129</v>
      </c>
      <c r="C15063" t="s">
        <v>82</v>
      </c>
      <c r="D15063" t="s">
        <v>50</v>
      </c>
      <c r="E15063" t="s">
        <v>50</v>
      </c>
      <c r="F15063">
        <v>3</v>
      </c>
      <c r="G15063">
        <v>10</v>
      </c>
      <c r="H15063">
        <v>1288</v>
      </c>
      <c r="I15063">
        <v>995</v>
      </c>
      <c r="J15063">
        <v>1</v>
      </c>
      <c r="K15063">
        <v>0</v>
      </c>
      <c r="L15063" t="s">
        <v>622</v>
      </c>
      <c r="M15063" t="s">
        <v>1008</v>
      </c>
      <c r="N15063" t="s">
        <v>168</v>
      </c>
      <c r="O15063" t="s">
        <v>122</v>
      </c>
      <c r="P15063" t="s">
        <v>23</v>
      </c>
      <c r="Q15063" t="s">
        <v>24</v>
      </c>
    </row>
    <row r="15064" spans="1:17" x14ac:dyDescent="0.2">
      <c r="A15064" s="2">
        <v>41069</v>
      </c>
      <c r="B15064" t="s">
        <v>250</v>
      </c>
      <c r="C15064" t="s">
        <v>135</v>
      </c>
      <c r="D15064" t="s">
        <v>36</v>
      </c>
      <c r="E15064" t="s">
        <v>36</v>
      </c>
      <c r="F15064">
        <v>107</v>
      </c>
      <c r="G15064">
        <v>60</v>
      </c>
      <c r="H15064">
        <v>323</v>
      </c>
      <c r="I15064">
        <v>519</v>
      </c>
      <c r="J15064">
        <v>1</v>
      </c>
      <c r="K15064">
        <v>1</v>
      </c>
      <c r="L15064" t="s">
        <v>20</v>
      </c>
      <c r="M15064" t="s">
        <v>251</v>
      </c>
      <c r="N15064" t="s">
        <v>250</v>
      </c>
      <c r="O15064" t="s">
        <v>22</v>
      </c>
      <c r="P15064" t="s">
        <v>23</v>
      </c>
      <c r="Q15064" t="s">
        <v>30</v>
      </c>
    </row>
    <row r="15065" spans="1:17" x14ac:dyDescent="0.2">
      <c r="A15065" s="2">
        <v>41069</v>
      </c>
      <c r="B15065" t="s">
        <v>110</v>
      </c>
      <c r="C15065" t="s">
        <v>136</v>
      </c>
      <c r="D15065" t="s">
        <v>36</v>
      </c>
      <c r="E15065" t="s">
        <v>36</v>
      </c>
      <c r="F15065">
        <v>70</v>
      </c>
      <c r="G15065">
        <v>16</v>
      </c>
      <c r="H15065">
        <v>491</v>
      </c>
      <c r="I15065">
        <v>942</v>
      </c>
      <c r="J15065">
        <v>2</v>
      </c>
      <c r="K15065">
        <v>2</v>
      </c>
      <c r="L15065" t="s">
        <v>20</v>
      </c>
      <c r="M15065" t="s">
        <v>485</v>
      </c>
      <c r="N15065" t="s">
        <v>110</v>
      </c>
      <c r="O15065" t="s">
        <v>22</v>
      </c>
      <c r="P15065" t="s">
        <v>23</v>
      </c>
      <c r="Q15065" t="s">
        <v>30</v>
      </c>
    </row>
    <row r="15066" spans="1:17" x14ac:dyDescent="0.2">
      <c r="A15066" s="2">
        <v>41069</v>
      </c>
      <c r="B15066" t="s">
        <v>352</v>
      </c>
      <c r="C15066" t="s">
        <v>207</v>
      </c>
      <c r="D15066" t="s">
        <v>36</v>
      </c>
      <c r="E15066" t="s">
        <v>36</v>
      </c>
      <c r="F15066">
        <v>134</v>
      </c>
      <c r="G15066">
        <v>111</v>
      </c>
      <c r="H15066">
        <v>245</v>
      </c>
      <c r="I15066">
        <v>303</v>
      </c>
      <c r="J15066">
        <v>1</v>
      </c>
      <c r="K15066">
        <v>0</v>
      </c>
      <c r="L15066" t="s">
        <v>20</v>
      </c>
      <c r="M15066" t="s">
        <v>371</v>
      </c>
      <c r="N15066" t="s">
        <v>352</v>
      </c>
      <c r="O15066" t="s">
        <v>22</v>
      </c>
      <c r="P15066" t="s">
        <v>23</v>
      </c>
      <c r="Q15066" t="s">
        <v>24</v>
      </c>
    </row>
    <row r="15067" spans="1:17" x14ac:dyDescent="0.2">
      <c r="A15067" s="2">
        <v>41069</v>
      </c>
      <c r="B15067" t="s">
        <v>126</v>
      </c>
      <c r="C15067" t="s">
        <v>72</v>
      </c>
      <c r="D15067" t="s">
        <v>50</v>
      </c>
      <c r="E15067" t="s">
        <v>50</v>
      </c>
      <c r="F15067">
        <v>4</v>
      </c>
      <c r="G15067">
        <v>9</v>
      </c>
      <c r="H15067">
        <v>1234</v>
      </c>
      <c r="I15067">
        <v>1019</v>
      </c>
      <c r="J15067">
        <v>0</v>
      </c>
      <c r="K15067">
        <v>1</v>
      </c>
      <c r="L15067" t="s">
        <v>622</v>
      </c>
      <c r="M15067" t="s">
        <v>1344</v>
      </c>
      <c r="N15067" t="s">
        <v>168</v>
      </c>
      <c r="O15067" t="s">
        <v>122</v>
      </c>
      <c r="P15067" t="s">
        <v>23</v>
      </c>
      <c r="Q15067" t="s">
        <v>41</v>
      </c>
    </row>
    <row r="15068" spans="1:17" x14ac:dyDescent="0.2">
      <c r="A15068" s="2">
        <v>41069</v>
      </c>
      <c r="B15068" t="s">
        <v>208</v>
      </c>
      <c r="C15068" t="s">
        <v>118</v>
      </c>
      <c r="D15068" t="s">
        <v>36</v>
      </c>
      <c r="E15068" t="s">
        <v>36</v>
      </c>
      <c r="F15068">
        <v>94</v>
      </c>
      <c r="G15068">
        <v>63</v>
      </c>
      <c r="H15068">
        <v>362</v>
      </c>
      <c r="I15068">
        <v>517</v>
      </c>
      <c r="J15068">
        <v>1</v>
      </c>
      <c r="K15068">
        <v>1</v>
      </c>
      <c r="L15068" t="s">
        <v>20</v>
      </c>
      <c r="M15068" t="s">
        <v>398</v>
      </c>
      <c r="N15068" t="s">
        <v>208</v>
      </c>
      <c r="O15068" t="s">
        <v>22</v>
      </c>
      <c r="P15068" t="s">
        <v>23</v>
      </c>
      <c r="Q15068" t="s">
        <v>30</v>
      </c>
    </row>
    <row r="15069" spans="1:17" x14ac:dyDescent="0.2">
      <c r="A15069" s="2">
        <v>41069</v>
      </c>
      <c r="B15069" t="s">
        <v>32</v>
      </c>
      <c r="C15069" t="s">
        <v>107</v>
      </c>
      <c r="D15069" t="s">
        <v>19</v>
      </c>
      <c r="E15069" t="s">
        <v>19</v>
      </c>
      <c r="F15069">
        <v>40</v>
      </c>
      <c r="G15069">
        <v>11</v>
      </c>
      <c r="H15069">
        <v>613</v>
      </c>
      <c r="I15069">
        <v>994</v>
      </c>
      <c r="J15069">
        <v>0</v>
      </c>
      <c r="K15069">
        <v>2</v>
      </c>
      <c r="L15069" t="s">
        <v>20</v>
      </c>
      <c r="M15069" t="s">
        <v>1271</v>
      </c>
      <c r="N15069" t="s">
        <v>32</v>
      </c>
      <c r="O15069" t="s">
        <v>22</v>
      </c>
      <c r="P15069" t="s">
        <v>23</v>
      </c>
      <c r="Q15069" t="s">
        <v>41</v>
      </c>
    </row>
    <row r="15070" spans="1:17" x14ac:dyDescent="0.2">
      <c r="A15070" s="2">
        <v>41069</v>
      </c>
      <c r="B15070" t="s">
        <v>138</v>
      </c>
      <c r="C15070" t="s">
        <v>199</v>
      </c>
      <c r="D15070" t="s">
        <v>36</v>
      </c>
      <c r="E15070" t="s">
        <v>36</v>
      </c>
      <c r="F15070">
        <v>43</v>
      </c>
      <c r="G15070">
        <v>25</v>
      </c>
      <c r="H15070">
        <v>601</v>
      </c>
      <c r="I15070">
        <v>818</v>
      </c>
      <c r="J15070">
        <v>1</v>
      </c>
      <c r="K15070">
        <v>0</v>
      </c>
      <c r="L15070" t="s">
        <v>20</v>
      </c>
      <c r="M15070" t="s">
        <v>1526</v>
      </c>
      <c r="N15070" t="s">
        <v>138</v>
      </c>
      <c r="O15070" t="s">
        <v>22</v>
      </c>
      <c r="P15070" t="s">
        <v>23</v>
      </c>
      <c r="Q15070" t="s">
        <v>24</v>
      </c>
    </row>
    <row r="15071" spans="1:17" x14ac:dyDescent="0.2">
      <c r="A15071" s="2">
        <v>41070</v>
      </c>
      <c r="B15071" t="s">
        <v>890</v>
      </c>
      <c r="C15071" t="s">
        <v>365</v>
      </c>
      <c r="D15071" t="s">
        <v>36</v>
      </c>
      <c r="E15071" t="s">
        <v>36</v>
      </c>
      <c r="F15071">
        <v>127</v>
      </c>
      <c r="G15071">
        <v>98</v>
      </c>
      <c r="H15071">
        <v>257</v>
      </c>
      <c r="I15071">
        <v>343</v>
      </c>
      <c r="J15071">
        <v>2</v>
      </c>
      <c r="K15071">
        <v>0</v>
      </c>
      <c r="L15071" t="s">
        <v>20</v>
      </c>
      <c r="M15071" t="s">
        <v>920</v>
      </c>
      <c r="N15071" t="s">
        <v>890</v>
      </c>
      <c r="O15071" t="s">
        <v>22</v>
      </c>
      <c r="P15071" t="s">
        <v>23</v>
      </c>
      <c r="Q15071" t="s">
        <v>24</v>
      </c>
    </row>
    <row r="15072" spans="1:17" x14ac:dyDescent="0.2">
      <c r="A15072" s="2">
        <v>41070</v>
      </c>
      <c r="B15072" t="s">
        <v>31</v>
      </c>
      <c r="C15072" t="s">
        <v>43</v>
      </c>
      <c r="D15072" t="s">
        <v>19</v>
      </c>
      <c r="E15072" t="s">
        <v>19</v>
      </c>
      <c r="F15072">
        <v>36</v>
      </c>
      <c r="G15072">
        <v>20</v>
      </c>
      <c r="H15072">
        <v>692</v>
      </c>
      <c r="I15072">
        <v>880</v>
      </c>
      <c r="J15072">
        <v>1</v>
      </c>
      <c r="K15072">
        <v>0</v>
      </c>
      <c r="L15072" t="s">
        <v>20</v>
      </c>
      <c r="M15072" t="s">
        <v>33</v>
      </c>
      <c r="N15072" t="s">
        <v>31</v>
      </c>
      <c r="O15072" t="s">
        <v>22</v>
      </c>
      <c r="P15072" t="s">
        <v>23</v>
      </c>
      <c r="Q15072" t="s">
        <v>24</v>
      </c>
    </row>
    <row r="15073" spans="1:17" x14ac:dyDescent="0.2">
      <c r="A15073" s="2">
        <v>41070</v>
      </c>
      <c r="B15073" t="s">
        <v>374</v>
      </c>
      <c r="C15073" t="s">
        <v>660</v>
      </c>
      <c r="D15073" t="s">
        <v>36</v>
      </c>
      <c r="E15073" t="s">
        <v>36</v>
      </c>
      <c r="F15073">
        <v>130</v>
      </c>
      <c r="G15073">
        <v>93</v>
      </c>
      <c r="H15073">
        <v>248</v>
      </c>
      <c r="I15073">
        <v>366</v>
      </c>
      <c r="J15073">
        <v>2</v>
      </c>
      <c r="K15073">
        <v>0</v>
      </c>
      <c r="L15073" t="s">
        <v>20</v>
      </c>
      <c r="M15073" t="s">
        <v>375</v>
      </c>
      <c r="N15073" t="s">
        <v>374</v>
      </c>
      <c r="O15073" t="s">
        <v>22</v>
      </c>
      <c r="P15073" t="s">
        <v>23</v>
      </c>
      <c r="Q15073" t="s">
        <v>24</v>
      </c>
    </row>
    <row r="15074" spans="1:17" x14ac:dyDescent="0.2">
      <c r="A15074" s="2">
        <v>41070</v>
      </c>
      <c r="B15074" t="s">
        <v>34</v>
      </c>
      <c r="C15074" t="s">
        <v>183</v>
      </c>
      <c r="D15074" t="s">
        <v>36</v>
      </c>
      <c r="E15074" t="s">
        <v>36</v>
      </c>
      <c r="F15074">
        <v>67</v>
      </c>
      <c r="G15074">
        <v>48</v>
      </c>
      <c r="H15074">
        <v>501</v>
      </c>
      <c r="I15074">
        <v>587</v>
      </c>
      <c r="J15074">
        <v>2</v>
      </c>
      <c r="K15074">
        <v>3</v>
      </c>
      <c r="L15074" t="s">
        <v>20</v>
      </c>
      <c r="M15074" t="s">
        <v>37</v>
      </c>
      <c r="N15074" t="s">
        <v>34</v>
      </c>
      <c r="O15074" t="s">
        <v>22</v>
      </c>
      <c r="P15074" t="s">
        <v>23</v>
      </c>
      <c r="Q15074" t="s">
        <v>41</v>
      </c>
    </row>
    <row r="15075" spans="1:17" x14ac:dyDescent="0.2">
      <c r="A15075" s="2">
        <v>41070</v>
      </c>
      <c r="B15075" t="s">
        <v>254</v>
      </c>
      <c r="C15075" t="s">
        <v>425</v>
      </c>
      <c r="D15075" t="s">
        <v>115</v>
      </c>
      <c r="E15075" t="s">
        <v>115</v>
      </c>
      <c r="F15075">
        <v>158</v>
      </c>
      <c r="G15075">
        <v>98</v>
      </c>
      <c r="H15075">
        <v>141</v>
      </c>
      <c r="I15075">
        <v>343</v>
      </c>
      <c r="J15075">
        <v>1</v>
      </c>
      <c r="K15075">
        <v>2</v>
      </c>
      <c r="L15075" t="s">
        <v>28</v>
      </c>
      <c r="M15075" t="s">
        <v>253</v>
      </c>
      <c r="N15075" t="s">
        <v>254</v>
      </c>
      <c r="O15075" t="s">
        <v>22</v>
      </c>
      <c r="P15075" t="s">
        <v>23</v>
      </c>
      <c r="Q15075" t="s">
        <v>41</v>
      </c>
    </row>
    <row r="15076" spans="1:17" x14ac:dyDescent="0.2">
      <c r="A15076" s="2">
        <v>41070</v>
      </c>
      <c r="B15076" t="s">
        <v>98</v>
      </c>
      <c r="C15076" t="s">
        <v>274</v>
      </c>
      <c r="D15076" t="s">
        <v>50</v>
      </c>
      <c r="E15076" t="s">
        <v>50</v>
      </c>
      <c r="F15076">
        <v>18</v>
      </c>
      <c r="G15076">
        <v>8</v>
      </c>
      <c r="H15076">
        <v>907</v>
      </c>
      <c r="I15076">
        <v>1052</v>
      </c>
      <c r="J15076">
        <v>1</v>
      </c>
      <c r="K15076">
        <v>3</v>
      </c>
      <c r="L15076" t="s">
        <v>622</v>
      </c>
      <c r="M15076" t="s">
        <v>158</v>
      </c>
      <c r="N15076" t="s">
        <v>90</v>
      </c>
      <c r="O15076" t="s">
        <v>122</v>
      </c>
      <c r="P15076" t="s">
        <v>23</v>
      </c>
      <c r="Q15076" t="s">
        <v>41</v>
      </c>
    </row>
    <row r="15077" spans="1:17" x14ac:dyDescent="0.2">
      <c r="A15077" s="2">
        <v>41070</v>
      </c>
      <c r="B15077" t="s">
        <v>405</v>
      </c>
      <c r="C15077" t="s">
        <v>380</v>
      </c>
      <c r="D15077" t="s">
        <v>36</v>
      </c>
      <c r="E15077" t="s">
        <v>36</v>
      </c>
      <c r="F15077">
        <v>170</v>
      </c>
      <c r="G15077">
        <v>101</v>
      </c>
      <c r="H15077">
        <v>108</v>
      </c>
      <c r="I15077">
        <v>338</v>
      </c>
      <c r="J15077">
        <v>0</v>
      </c>
      <c r="K15077">
        <v>0</v>
      </c>
      <c r="L15077" t="s">
        <v>20</v>
      </c>
      <c r="M15077" t="s">
        <v>406</v>
      </c>
      <c r="N15077" t="s">
        <v>405</v>
      </c>
      <c r="O15077" t="s">
        <v>22</v>
      </c>
      <c r="P15077" t="s">
        <v>23</v>
      </c>
      <c r="Q15077" t="s">
        <v>30</v>
      </c>
    </row>
    <row r="15078" spans="1:17" x14ac:dyDescent="0.2">
      <c r="A15078" s="2">
        <v>41070</v>
      </c>
      <c r="B15078" t="s">
        <v>339</v>
      </c>
      <c r="C15078" t="s">
        <v>267</v>
      </c>
      <c r="D15078" t="s">
        <v>36</v>
      </c>
      <c r="E15078" t="s">
        <v>36</v>
      </c>
      <c r="F15078">
        <v>124</v>
      </c>
      <c r="G15078">
        <v>84</v>
      </c>
      <c r="H15078">
        <v>277</v>
      </c>
      <c r="I15078">
        <v>415</v>
      </c>
      <c r="J15078">
        <v>0</v>
      </c>
      <c r="K15078">
        <v>0</v>
      </c>
      <c r="L15078" t="s">
        <v>20</v>
      </c>
      <c r="M15078" t="s">
        <v>377</v>
      </c>
      <c r="N15078" t="s">
        <v>339</v>
      </c>
      <c r="O15078" t="s">
        <v>22</v>
      </c>
      <c r="P15078" t="s">
        <v>23</v>
      </c>
      <c r="Q15078" t="s">
        <v>30</v>
      </c>
    </row>
    <row r="15079" spans="1:17" x14ac:dyDescent="0.2">
      <c r="A15079" s="2">
        <v>41070</v>
      </c>
      <c r="B15079" t="s">
        <v>718</v>
      </c>
      <c r="C15079" t="s">
        <v>120</v>
      </c>
      <c r="D15079" t="s">
        <v>36</v>
      </c>
      <c r="E15079" t="s">
        <v>36</v>
      </c>
      <c r="F15079">
        <v>42</v>
      </c>
      <c r="G15079">
        <v>64</v>
      </c>
      <c r="H15079">
        <v>608</v>
      </c>
      <c r="I15079">
        <v>515</v>
      </c>
      <c r="J15079">
        <v>2</v>
      </c>
      <c r="K15079">
        <v>1</v>
      </c>
      <c r="L15079" t="s">
        <v>20</v>
      </c>
      <c r="M15079" t="s">
        <v>421</v>
      </c>
      <c r="N15079" t="s">
        <v>128</v>
      </c>
      <c r="O15079" t="s">
        <v>122</v>
      </c>
      <c r="P15079" t="s">
        <v>23</v>
      </c>
      <c r="Q15079" t="s">
        <v>24</v>
      </c>
    </row>
    <row r="15080" spans="1:17" x14ac:dyDescent="0.2">
      <c r="A15080" s="2">
        <v>41070</v>
      </c>
      <c r="B15080" t="s">
        <v>111</v>
      </c>
      <c r="C15080" t="s">
        <v>150</v>
      </c>
      <c r="D15080" t="s">
        <v>36</v>
      </c>
      <c r="E15080" t="s">
        <v>36</v>
      </c>
      <c r="F15080">
        <v>43</v>
      </c>
      <c r="G15080">
        <v>32</v>
      </c>
      <c r="H15080">
        <v>601</v>
      </c>
      <c r="I15080">
        <v>734</v>
      </c>
      <c r="J15080">
        <v>2</v>
      </c>
      <c r="K15080">
        <v>1</v>
      </c>
      <c r="L15080" t="s">
        <v>20</v>
      </c>
      <c r="M15080" t="s">
        <v>236</v>
      </c>
      <c r="N15080" t="s">
        <v>224</v>
      </c>
      <c r="O15080" t="s">
        <v>122</v>
      </c>
      <c r="P15080" t="s">
        <v>23</v>
      </c>
      <c r="Q15080" t="s">
        <v>24</v>
      </c>
    </row>
    <row r="15081" spans="1:17" x14ac:dyDescent="0.2">
      <c r="A15081" s="2">
        <v>41070</v>
      </c>
      <c r="B15081" t="s">
        <v>296</v>
      </c>
      <c r="C15081" t="s">
        <v>45</v>
      </c>
      <c r="D15081" t="s">
        <v>36</v>
      </c>
      <c r="E15081" t="s">
        <v>36</v>
      </c>
      <c r="F15081">
        <v>117</v>
      </c>
      <c r="G15081">
        <v>106</v>
      </c>
      <c r="H15081">
        <v>289</v>
      </c>
      <c r="I15081">
        <v>329</v>
      </c>
      <c r="J15081">
        <v>0</v>
      </c>
      <c r="K15081">
        <v>0</v>
      </c>
      <c r="L15081" t="s">
        <v>20</v>
      </c>
      <c r="M15081" t="s">
        <v>399</v>
      </c>
      <c r="N15081" t="s">
        <v>296</v>
      </c>
      <c r="O15081" t="s">
        <v>22</v>
      </c>
      <c r="P15081" t="s">
        <v>23</v>
      </c>
      <c r="Q15081" t="s">
        <v>30</v>
      </c>
    </row>
    <row r="15082" spans="1:17" x14ac:dyDescent="0.2">
      <c r="A15082" s="2">
        <v>41070</v>
      </c>
      <c r="B15082" t="s">
        <v>617</v>
      </c>
      <c r="C15082" t="s">
        <v>471</v>
      </c>
      <c r="D15082" t="s">
        <v>36</v>
      </c>
      <c r="E15082" t="s">
        <v>36</v>
      </c>
      <c r="F15082">
        <v>119</v>
      </c>
      <c r="G15082">
        <v>72</v>
      </c>
      <c r="H15082">
        <v>283</v>
      </c>
      <c r="I15082">
        <v>489</v>
      </c>
      <c r="J15082">
        <v>1</v>
      </c>
      <c r="K15082">
        <v>1</v>
      </c>
      <c r="L15082" t="s">
        <v>20</v>
      </c>
      <c r="M15082" t="s">
        <v>618</v>
      </c>
      <c r="N15082" t="s">
        <v>617</v>
      </c>
      <c r="O15082" t="s">
        <v>22</v>
      </c>
      <c r="P15082" t="s">
        <v>23</v>
      </c>
      <c r="Q15082" t="s">
        <v>30</v>
      </c>
    </row>
    <row r="15083" spans="1:17" x14ac:dyDescent="0.2">
      <c r="A15083" s="2">
        <v>41070</v>
      </c>
      <c r="B15083" t="s">
        <v>354</v>
      </c>
      <c r="C15083" t="s">
        <v>442</v>
      </c>
      <c r="D15083" t="s">
        <v>57</v>
      </c>
      <c r="E15083" t="s">
        <v>57</v>
      </c>
      <c r="F15083">
        <v>183</v>
      </c>
      <c r="G15083">
        <v>100</v>
      </c>
      <c r="H15083">
        <v>74</v>
      </c>
      <c r="I15083">
        <v>341</v>
      </c>
      <c r="J15083">
        <v>3</v>
      </c>
      <c r="K15083">
        <v>4</v>
      </c>
      <c r="L15083" t="s">
        <v>539</v>
      </c>
      <c r="M15083" t="s">
        <v>357</v>
      </c>
      <c r="N15083" t="s">
        <v>354</v>
      </c>
      <c r="O15083" t="s">
        <v>22</v>
      </c>
      <c r="P15083" t="s">
        <v>23</v>
      </c>
      <c r="Q15083" t="s">
        <v>41</v>
      </c>
    </row>
    <row r="15084" spans="1:17" x14ac:dyDescent="0.2">
      <c r="A15084" s="2">
        <v>41070</v>
      </c>
      <c r="B15084" t="s">
        <v>106</v>
      </c>
      <c r="C15084" t="s">
        <v>119</v>
      </c>
      <c r="D15084" t="s">
        <v>50</v>
      </c>
      <c r="E15084" t="s">
        <v>50</v>
      </c>
      <c r="F15084">
        <v>1</v>
      </c>
      <c r="G15084">
        <v>12</v>
      </c>
      <c r="H15084">
        <v>1456</v>
      </c>
      <c r="I15084">
        <v>976</v>
      </c>
      <c r="J15084">
        <v>1</v>
      </c>
      <c r="K15084">
        <v>1</v>
      </c>
      <c r="L15084" t="s">
        <v>622</v>
      </c>
      <c r="M15084" t="s">
        <v>1498</v>
      </c>
      <c r="N15084" t="s">
        <v>90</v>
      </c>
      <c r="O15084" t="s">
        <v>122</v>
      </c>
      <c r="P15084" t="s">
        <v>23</v>
      </c>
      <c r="Q15084" t="s">
        <v>30</v>
      </c>
    </row>
    <row r="15085" spans="1:17" x14ac:dyDescent="0.2">
      <c r="A15085" s="2">
        <v>41070</v>
      </c>
      <c r="B15085" t="s">
        <v>203</v>
      </c>
      <c r="C15085" t="s">
        <v>1273</v>
      </c>
      <c r="D15085" t="s">
        <v>57</v>
      </c>
      <c r="E15085" t="s">
        <v>57</v>
      </c>
      <c r="F15085">
        <v>179</v>
      </c>
      <c r="G15085">
        <v>155</v>
      </c>
      <c r="H15085">
        <v>86</v>
      </c>
      <c r="I15085">
        <v>149</v>
      </c>
      <c r="J15085">
        <v>1</v>
      </c>
      <c r="K15085">
        <v>0</v>
      </c>
      <c r="L15085" t="s">
        <v>539</v>
      </c>
      <c r="M15085" t="s">
        <v>357</v>
      </c>
      <c r="N15085" t="s">
        <v>354</v>
      </c>
      <c r="O15085" t="s">
        <v>122</v>
      </c>
      <c r="P15085" t="s">
        <v>23</v>
      </c>
      <c r="Q15085" t="s">
        <v>24</v>
      </c>
    </row>
    <row r="15086" spans="1:17" x14ac:dyDescent="0.2">
      <c r="A15086" s="2">
        <v>41070</v>
      </c>
      <c r="B15086" t="s">
        <v>211</v>
      </c>
      <c r="C15086" t="s">
        <v>196</v>
      </c>
      <c r="D15086" t="s">
        <v>36</v>
      </c>
      <c r="E15086" t="s">
        <v>36</v>
      </c>
      <c r="F15086">
        <v>139</v>
      </c>
      <c r="G15086">
        <v>108</v>
      </c>
      <c r="H15086">
        <v>213</v>
      </c>
      <c r="I15086">
        <v>320</v>
      </c>
      <c r="J15086">
        <v>2</v>
      </c>
      <c r="K15086">
        <v>1</v>
      </c>
      <c r="L15086" t="s">
        <v>20</v>
      </c>
      <c r="M15086" t="s">
        <v>373</v>
      </c>
      <c r="N15086" t="s">
        <v>211</v>
      </c>
      <c r="O15086" t="s">
        <v>22</v>
      </c>
      <c r="P15086" t="s">
        <v>23</v>
      </c>
      <c r="Q15086" t="s">
        <v>24</v>
      </c>
    </row>
    <row r="15087" spans="1:17" x14ac:dyDescent="0.2">
      <c r="A15087" s="2">
        <v>41070</v>
      </c>
      <c r="B15087" t="s">
        <v>18</v>
      </c>
      <c r="C15087" t="s">
        <v>42</v>
      </c>
      <c r="D15087" t="s">
        <v>19</v>
      </c>
      <c r="E15087" t="s">
        <v>19</v>
      </c>
      <c r="F15087">
        <v>2</v>
      </c>
      <c r="G15087">
        <v>37</v>
      </c>
      <c r="H15087">
        <v>1292</v>
      </c>
      <c r="I15087">
        <v>688</v>
      </c>
      <c r="J15087">
        <v>4</v>
      </c>
      <c r="K15087">
        <v>2</v>
      </c>
      <c r="L15087" t="s">
        <v>20</v>
      </c>
      <c r="M15087" t="s">
        <v>64</v>
      </c>
      <c r="N15087" t="s">
        <v>18</v>
      </c>
      <c r="O15087" t="s">
        <v>22</v>
      </c>
      <c r="P15087" t="s">
        <v>23</v>
      </c>
      <c r="Q15087" t="s">
        <v>24</v>
      </c>
    </row>
    <row r="15088" spans="1:17" x14ac:dyDescent="0.2">
      <c r="A15088" s="2">
        <v>41071</v>
      </c>
      <c r="B15088" t="s">
        <v>67</v>
      </c>
      <c r="C15088" t="s">
        <v>89</v>
      </c>
      <c r="D15088" t="s">
        <v>50</v>
      </c>
      <c r="E15088" t="s">
        <v>50</v>
      </c>
      <c r="F15088">
        <v>14</v>
      </c>
      <c r="G15088">
        <v>6</v>
      </c>
      <c r="H15088">
        <v>963</v>
      </c>
      <c r="I15088">
        <v>1144</v>
      </c>
      <c r="J15088">
        <v>1</v>
      </c>
      <c r="K15088">
        <v>1</v>
      </c>
      <c r="L15088" t="s">
        <v>622</v>
      </c>
      <c r="M15088" t="s">
        <v>1097</v>
      </c>
      <c r="N15088" t="s">
        <v>168</v>
      </c>
      <c r="O15088" t="s">
        <v>122</v>
      </c>
      <c r="P15088" t="s">
        <v>23</v>
      </c>
      <c r="Q15088" t="s">
        <v>30</v>
      </c>
    </row>
    <row r="15089" spans="1:17" x14ac:dyDescent="0.2">
      <c r="A15089" s="2">
        <v>41071</v>
      </c>
      <c r="B15089" t="s">
        <v>168</v>
      </c>
      <c r="C15089" t="s">
        <v>52</v>
      </c>
      <c r="D15089" t="s">
        <v>50</v>
      </c>
      <c r="E15089" t="s">
        <v>50</v>
      </c>
      <c r="F15089">
        <v>52</v>
      </c>
      <c r="G15089">
        <v>17</v>
      </c>
      <c r="H15089">
        <v>572</v>
      </c>
      <c r="I15089">
        <v>909</v>
      </c>
      <c r="J15089">
        <v>2</v>
      </c>
      <c r="K15089">
        <v>1</v>
      </c>
      <c r="L15089" t="s">
        <v>622</v>
      </c>
      <c r="M15089" t="s">
        <v>318</v>
      </c>
      <c r="N15089" t="s">
        <v>168</v>
      </c>
      <c r="O15089" t="s">
        <v>22</v>
      </c>
      <c r="P15089" t="s">
        <v>23</v>
      </c>
      <c r="Q15089" t="s">
        <v>24</v>
      </c>
    </row>
    <row r="15090" spans="1:17" x14ac:dyDescent="0.2">
      <c r="A15090" s="2">
        <v>41072</v>
      </c>
      <c r="B15090" t="s">
        <v>481</v>
      </c>
      <c r="C15090" t="s">
        <v>185</v>
      </c>
      <c r="D15090" t="s">
        <v>27</v>
      </c>
      <c r="E15090" t="s">
        <v>27</v>
      </c>
      <c r="F15090">
        <v>105</v>
      </c>
      <c r="G15090">
        <v>60</v>
      </c>
      <c r="H15090">
        <v>329</v>
      </c>
      <c r="I15090">
        <v>519</v>
      </c>
      <c r="J15090">
        <v>0</v>
      </c>
      <c r="K15090">
        <v>0</v>
      </c>
      <c r="L15090" t="s">
        <v>20</v>
      </c>
      <c r="M15090" t="s">
        <v>486</v>
      </c>
      <c r="N15090" t="s">
        <v>481</v>
      </c>
      <c r="O15090" t="s">
        <v>22</v>
      </c>
      <c r="P15090" t="s">
        <v>23</v>
      </c>
      <c r="Q15090" t="s">
        <v>30</v>
      </c>
    </row>
    <row r="15091" spans="1:17" x14ac:dyDescent="0.2">
      <c r="A15091" s="2">
        <v>41072</v>
      </c>
      <c r="B15091" t="s">
        <v>55</v>
      </c>
      <c r="C15091" t="s">
        <v>143</v>
      </c>
      <c r="D15091" t="s">
        <v>57</v>
      </c>
      <c r="E15091" t="s">
        <v>115</v>
      </c>
      <c r="F15091">
        <v>24</v>
      </c>
      <c r="G15091">
        <v>23</v>
      </c>
      <c r="H15091">
        <v>819</v>
      </c>
      <c r="I15091">
        <v>821</v>
      </c>
      <c r="J15091">
        <v>1</v>
      </c>
      <c r="K15091">
        <v>1</v>
      </c>
      <c r="L15091" t="s">
        <v>20</v>
      </c>
      <c r="M15091" t="s">
        <v>581</v>
      </c>
      <c r="N15091" t="s">
        <v>55</v>
      </c>
      <c r="O15091" t="s">
        <v>22</v>
      </c>
      <c r="P15091" t="s">
        <v>23</v>
      </c>
      <c r="Q15091" t="s">
        <v>30</v>
      </c>
    </row>
    <row r="15092" spans="1:17" x14ac:dyDescent="0.2">
      <c r="A15092" s="2">
        <v>41072</v>
      </c>
      <c r="B15092" t="s">
        <v>402</v>
      </c>
      <c r="C15092" t="s">
        <v>301</v>
      </c>
      <c r="D15092" t="s">
        <v>115</v>
      </c>
      <c r="E15092" t="s">
        <v>115</v>
      </c>
      <c r="F15092">
        <v>95</v>
      </c>
      <c r="G15092">
        <v>87</v>
      </c>
      <c r="H15092">
        <v>358</v>
      </c>
      <c r="I15092">
        <v>383</v>
      </c>
      <c r="J15092">
        <v>0</v>
      </c>
      <c r="K15092">
        <v>1</v>
      </c>
      <c r="L15092" t="s">
        <v>28</v>
      </c>
      <c r="M15092" t="s">
        <v>1461</v>
      </c>
      <c r="N15092" t="s">
        <v>183</v>
      </c>
      <c r="O15092" t="s">
        <v>122</v>
      </c>
      <c r="P15092" t="s">
        <v>23</v>
      </c>
      <c r="Q15092" t="s">
        <v>41</v>
      </c>
    </row>
    <row r="15093" spans="1:17" x14ac:dyDescent="0.2">
      <c r="A15093" s="2">
        <v>41072</v>
      </c>
      <c r="B15093" t="s">
        <v>56</v>
      </c>
      <c r="C15093" t="s">
        <v>304</v>
      </c>
      <c r="D15093" t="s">
        <v>27</v>
      </c>
      <c r="E15093" t="s">
        <v>27</v>
      </c>
      <c r="F15093">
        <v>77</v>
      </c>
      <c r="G15093">
        <v>55</v>
      </c>
      <c r="H15093">
        <v>457</v>
      </c>
      <c r="I15093">
        <v>549</v>
      </c>
      <c r="J15093">
        <v>0</v>
      </c>
      <c r="K15093">
        <v>0</v>
      </c>
      <c r="L15093" t="s">
        <v>20</v>
      </c>
      <c r="M15093" t="s">
        <v>343</v>
      </c>
      <c r="N15093" t="s">
        <v>56</v>
      </c>
      <c r="O15093" t="s">
        <v>22</v>
      </c>
      <c r="P15093" t="s">
        <v>23</v>
      </c>
      <c r="Q15093" t="s">
        <v>30</v>
      </c>
    </row>
    <row r="15094" spans="1:17" x14ac:dyDescent="0.2">
      <c r="A15094" s="2">
        <v>41072</v>
      </c>
      <c r="B15094" t="s">
        <v>210</v>
      </c>
      <c r="C15094" t="s">
        <v>26</v>
      </c>
      <c r="D15094" t="s">
        <v>27</v>
      </c>
      <c r="E15094" t="s">
        <v>27</v>
      </c>
      <c r="F15094">
        <v>55</v>
      </c>
      <c r="G15094">
        <v>19</v>
      </c>
      <c r="H15094">
        <v>550</v>
      </c>
      <c r="I15094">
        <v>889</v>
      </c>
      <c r="J15094">
        <v>1</v>
      </c>
      <c r="K15094">
        <v>2</v>
      </c>
      <c r="L15094" t="s">
        <v>20</v>
      </c>
      <c r="M15094" t="s">
        <v>557</v>
      </c>
      <c r="N15094" t="s">
        <v>210</v>
      </c>
      <c r="O15094" t="s">
        <v>22</v>
      </c>
      <c r="P15094" t="s">
        <v>23</v>
      </c>
      <c r="Q15094" t="s">
        <v>41</v>
      </c>
    </row>
    <row r="15095" spans="1:17" x14ac:dyDescent="0.2">
      <c r="A15095" s="2">
        <v>41072</v>
      </c>
      <c r="B15095" t="s">
        <v>153</v>
      </c>
      <c r="C15095" t="s">
        <v>293</v>
      </c>
      <c r="D15095" t="s">
        <v>50</v>
      </c>
      <c r="E15095" t="s">
        <v>50</v>
      </c>
      <c r="F15095">
        <v>15</v>
      </c>
      <c r="G15095">
        <v>27</v>
      </c>
      <c r="H15095">
        <v>952</v>
      </c>
      <c r="I15095">
        <v>770</v>
      </c>
      <c r="J15095">
        <v>1</v>
      </c>
      <c r="K15095">
        <v>2</v>
      </c>
      <c r="L15095" t="s">
        <v>622</v>
      </c>
      <c r="M15095" t="s">
        <v>1340</v>
      </c>
      <c r="N15095" t="s">
        <v>90</v>
      </c>
      <c r="O15095" t="s">
        <v>122</v>
      </c>
      <c r="P15095" t="s">
        <v>23</v>
      </c>
      <c r="Q15095" t="s">
        <v>41</v>
      </c>
    </row>
    <row r="15096" spans="1:17" x14ac:dyDescent="0.2">
      <c r="A15096" s="2">
        <v>41072</v>
      </c>
      <c r="B15096" t="s">
        <v>555</v>
      </c>
      <c r="C15096" t="s">
        <v>77</v>
      </c>
      <c r="D15096" t="s">
        <v>27</v>
      </c>
      <c r="E15096" t="s">
        <v>27</v>
      </c>
      <c r="F15096">
        <v>85</v>
      </c>
      <c r="G15096">
        <v>28</v>
      </c>
      <c r="H15096">
        <v>412</v>
      </c>
      <c r="I15096">
        <v>767</v>
      </c>
      <c r="J15096">
        <v>1</v>
      </c>
      <c r="K15096">
        <v>1</v>
      </c>
      <c r="L15096" t="s">
        <v>20</v>
      </c>
      <c r="M15096" t="s">
        <v>555</v>
      </c>
      <c r="N15096" t="s">
        <v>555</v>
      </c>
      <c r="O15096" t="s">
        <v>22</v>
      </c>
      <c r="P15096" t="s">
        <v>23</v>
      </c>
      <c r="Q15096" t="s">
        <v>30</v>
      </c>
    </row>
    <row r="15097" spans="1:17" x14ac:dyDescent="0.2">
      <c r="A15097" s="2">
        <v>41072</v>
      </c>
      <c r="B15097" t="s">
        <v>233</v>
      </c>
      <c r="C15097" t="s">
        <v>131</v>
      </c>
      <c r="D15097" t="s">
        <v>19</v>
      </c>
      <c r="E15097" t="s">
        <v>27</v>
      </c>
      <c r="F15097">
        <v>104</v>
      </c>
      <c r="G15097">
        <v>65</v>
      </c>
      <c r="H15097">
        <v>331</v>
      </c>
      <c r="I15097">
        <v>507</v>
      </c>
      <c r="J15097">
        <v>0</v>
      </c>
      <c r="K15097">
        <v>4</v>
      </c>
      <c r="L15097" t="s">
        <v>20</v>
      </c>
      <c r="M15097" t="s">
        <v>1328</v>
      </c>
      <c r="N15097" t="s">
        <v>233</v>
      </c>
      <c r="O15097" t="s">
        <v>22</v>
      </c>
      <c r="P15097" t="s">
        <v>23</v>
      </c>
      <c r="Q15097" t="s">
        <v>41</v>
      </c>
    </row>
    <row r="15098" spans="1:17" x14ac:dyDescent="0.2">
      <c r="A15098" s="2">
        <v>41072</v>
      </c>
      <c r="B15098" t="s">
        <v>167</v>
      </c>
      <c r="C15098" t="s">
        <v>166</v>
      </c>
      <c r="D15098" t="s">
        <v>115</v>
      </c>
      <c r="E15098" t="s">
        <v>115</v>
      </c>
      <c r="F15098">
        <v>45</v>
      </c>
      <c r="G15098">
        <v>91</v>
      </c>
      <c r="H15098">
        <v>596</v>
      </c>
      <c r="I15098">
        <v>371</v>
      </c>
      <c r="J15098">
        <v>0</v>
      </c>
      <c r="K15098">
        <v>0</v>
      </c>
      <c r="L15098" t="s">
        <v>20</v>
      </c>
      <c r="M15098" t="s">
        <v>625</v>
      </c>
      <c r="N15098" t="s">
        <v>167</v>
      </c>
      <c r="O15098" t="s">
        <v>22</v>
      </c>
      <c r="P15098" t="s">
        <v>23</v>
      </c>
      <c r="Q15098" t="s">
        <v>30</v>
      </c>
    </row>
    <row r="15099" spans="1:17" x14ac:dyDescent="0.2">
      <c r="A15099" s="2">
        <v>41072</v>
      </c>
      <c r="B15099" t="s">
        <v>164</v>
      </c>
      <c r="C15099" t="s">
        <v>239</v>
      </c>
      <c r="D15099" t="s">
        <v>115</v>
      </c>
      <c r="E15099" t="s">
        <v>115</v>
      </c>
      <c r="F15099">
        <v>74</v>
      </c>
      <c r="G15099">
        <v>97</v>
      </c>
      <c r="H15099">
        <v>477</v>
      </c>
      <c r="I15099">
        <v>349</v>
      </c>
      <c r="J15099">
        <v>1</v>
      </c>
      <c r="K15099">
        <v>1</v>
      </c>
      <c r="L15099" t="s">
        <v>20</v>
      </c>
      <c r="M15099" t="s">
        <v>165</v>
      </c>
      <c r="N15099" t="s">
        <v>166</v>
      </c>
      <c r="O15099" t="s">
        <v>122</v>
      </c>
      <c r="P15099" t="s">
        <v>23</v>
      </c>
      <c r="Q15099" t="s">
        <v>30</v>
      </c>
    </row>
    <row r="15100" spans="1:17" x14ac:dyDescent="0.2">
      <c r="A15100" s="2">
        <v>41072</v>
      </c>
      <c r="B15100" t="s">
        <v>133</v>
      </c>
      <c r="C15100" t="s">
        <v>464</v>
      </c>
      <c r="D15100" t="s">
        <v>115</v>
      </c>
      <c r="E15100" t="s">
        <v>115</v>
      </c>
      <c r="F15100">
        <v>35</v>
      </c>
      <c r="G15100">
        <v>143</v>
      </c>
      <c r="H15100">
        <v>718</v>
      </c>
      <c r="I15100">
        <v>207</v>
      </c>
      <c r="J15100">
        <v>3</v>
      </c>
      <c r="K15100">
        <v>0</v>
      </c>
      <c r="L15100" t="s">
        <v>20</v>
      </c>
      <c r="M15100" t="s">
        <v>1496</v>
      </c>
      <c r="N15100" t="s">
        <v>133</v>
      </c>
      <c r="O15100" t="s">
        <v>22</v>
      </c>
      <c r="P15100" t="s">
        <v>23</v>
      </c>
      <c r="Q15100" t="s">
        <v>24</v>
      </c>
    </row>
    <row r="15101" spans="1:17" x14ac:dyDescent="0.2">
      <c r="A15101" s="2">
        <v>41072</v>
      </c>
      <c r="B15101" t="s">
        <v>391</v>
      </c>
      <c r="C15101" t="s">
        <v>443</v>
      </c>
      <c r="D15101" t="s">
        <v>115</v>
      </c>
      <c r="E15101" t="s">
        <v>115</v>
      </c>
      <c r="F15101">
        <v>154</v>
      </c>
      <c r="G15101">
        <v>157</v>
      </c>
      <c r="H15101">
        <v>151</v>
      </c>
      <c r="I15101">
        <v>142</v>
      </c>
      <c r="J15101">
        <v>2</v>
      </c>
      <c r="K15101">
        <v>0</v>
      </c>
      <c r="L15101" t="s">
        <v>28</v>
      </c>
      <c r="M15101" t="s">
        <v>861</v>
      </c>
      <c r="N15101" t="s">
        <v>391</v>
      </c>
      <c r="O15101" t="s">
        <v>22</v>
      </c>
      <c r="P15101" t="s">
        <v>23</v>
      </c>
      <c r="Q15101" t="s">
        <v>24</v>
      </c>
    </row>
    <row r="15102" spans="1:17" x14ac:dyDescent="0.2">
      <c r="A15102" s="2">
        <v>41072</v>
      </c>
      <c r="B15102" t="s">
        <v>531</v>
      </c>
      <c r="C15102" t="s">
        <v>454</v>
      </c>
      <c r="D15102" t="s">
        <v>27</v>
      </c>
      <c r="E15102" t="s">
        <v>27</v>
      </c>
      <c r="F15102">
        <v>46</v>
      </c>
      <c r="G15102">
        <v>145</v>
      </c>
      <c r="H15102">
        <v>591</v>
      </c>
      <c r="I15102">
        <v>196</v>
      </c>
      <c r="J15102">
        <v>1</v>
      </c>
      <c r="K15102">
        <v>0</v>
      </c>
      <c r="L15102" t="s">
        <v>20</v>
      </c>
      <c r="M15102" t="s">
        <v>534</v>
      </c>
      <c r="N15102" t="s">
        <v>531</v>
      </c>
      <c r="O15102" t="s">
        <v>22</v>
      </c>
      <c r="P15102" t="s">
        <v>23</v>
      </c>
      <c r="Q15102" t="s">
        <v>24</v>
      </c>
    </row>
    <row r="15103" spans="1:17" x14ac:dyDescent="0.2">
      <c r="A15103" s="2">
        <v>41072</v>
      </c>
      <c r="B15103" t="s">
        <v>572</v>
      </c>
      <c r="C15103" t="s">
        <v>889</v>
      </c>
      <c r="D15103" t="s">
        <v>115</v>
      </c>
      <c r="E15103" t="s">
        <v>115</v>
      </c>
      <c r="F15103">
        <v>149</v>
      </c>
      <c r="G15103">
        <v>194</v>
      </c>
      <c r="H15103">
        <v>164</v>
      </c>
      <c r="I15103">
        <v>32</v>
      </c>
      <c r="J15103">
        <v>3</v>
      </c>
      <c r="K15103">
        <v>0</v>
      </c>
      <c r="L15103" t="s">
        <v>28</v>
      </c>
      <c r="M15103" t="s">
        <v>1247</v>
      </c>
      <c r="N15103" t="s">
        <v>572</v>
      </c>
      <c r="O15103" t="s">
        <v>22</v>
      </c>
      <c r="P15103" t="s">
        <v>23</v>
      </c>
      <c r="Q15103" t="s">
        <v>24</v>
      </c>
    </row>
    <row r="15104" spans="1:17" x14ac:dyDescent="0.2">
      <c r="A15104" s="2">
        <v>41072</v>
      </c>
      <c r="B15104" t="s">
        <v>90</v>
      </c>
      <c r="C15104" t="s">
        <v>95</v>
      </c>
      <c r="D15104" t="s">
        <v>50</v>
      </c>
      <c r="E15104" t="s">
        <v>50</v>
      </c>
      <c r="F15104">
        <v>62</v>
      </c>
      <c r="G15104">
        <v>13</v>
      </c>
      <c r="H15104">
        <v>518</v>
      </c>
      <c r="I15104">
        <v>975</v>
      </c>
      <c r="J15104">
        <v>1</v>
      </c>
      <c r="K15104">
        <v>1</v>
      </c>
      <c r="L15104" t="s">
        <v>622</v>
      </c>
      <c r="M15104" t="s">
        <v>750</v>
      </c>
      <c r="N15104" t="s">
        <v>90</v>
      </c>
      <c r="O15104" t="s">
        <v>22</v>
      </c>
      <c r="P15104" t="s">
        <v>23</v>
      </c>
      <c r="Q15104" t="s">
        <v>30</v>
      </c>
    </row>
    <row r="15105" spans="1:17" x14ac:dyDescent="0.2">
      <c r="A15105" s="2">
        <v>41073</v>
      </c>
      <c r="B15105" t="s">
        <v>72</v>
      </c>
      <c r="C15105" t="s">
        <v>82</v>
      </c>
      <c r="D15105" t="s">
        <v>50</v>
      </c>
      <c r="E15105" t="s">
        <v>50</v>
      </c>
      <c r="F15105">
        <v>9</v>
      </c>
      <c r="G15105">
        <v>10</v>
      </c>
      <c r="H15105">
        <v>1019</v>
      </c>
      <c r="I15105">
        <v>995</v>
      </c>
      <c r="J15105">
        <v>2</v>
      </c>
      <c r="K15105">
        <v>3</v>
      </c>
      <c r="L15105" t="s">
        <v>622</v>
      </c>
      <c r="M15105" t="s">
        <v>1008</v>
      </c>
      <c r="N15105" t="s">
        <v>168</v>
      </c>
      <c r="O15105" t="s">
        <v>122</v>
      </c>
      <c r="P15105" t="s">
        <v>23</v>
      </c>
      <c r="Q15105" t="s">
        <v>41</v>
      </c>
    </row>
    <row r="15106" spans="1:17" x14ac:dyDescent="0.2">
      <c r="A15106" s="2">
        <v>41073</v>
      </c>
      <c r="B15106" t="s">
        <v>126</v>
      </c>
      <c r="C15106" t="s">
        <v>129</v>
      </c>
      <c r="D15106" t="s">
        <v>50</v>
      </c>
      <c r="E15106" t="s">
        <v>50</v>
      </c>
      <c r="F15106">
        <v>4</v>
      </c>
      <c r="G15106">
        <v>3</v>
      </c>
      <c r="H15106">
        <v>1234</v>
      </c>
      <c r="I15106">
        <v>1288</v>
      </c>
      <c r="J15106">
        <v>1</v>
      </c>
      <c r="K15106">
        <v>2</v>
      </c>
      <c r="L15106" t="s">
        <v>622</v>
      </c>
      <c r="M15106" t="s">
        <v>1344</v>
      </c>
      <c r="N15106" t="s">
        <v>168</v>
      </c>
      <c r="O15106" t="s">
        <v>122</v>
      </c>
      <c r="P15106" t="s">
        <v>23</v>
      </c>
      <c r="Q15106" t="s">
        <v>41</v>
      </c>
    </row>
    <row r="15107" spans="1:17" x14ac:dyDescent="0.2">
      <c r="A15107" s="2">
        <v>41074</v>
      </c>
      <c r="B15107" t="s">
        <v>119</v>
      </c>
      <c r="C15107" t="s">
        <v>274</v>
      </c>
      <c r="D15107" t="s">
        <v>50</v>
      </c>
      <c r="E15107" t="s">
        <v>50</v>
      </c>
      <c r="F15107">
        <v>12</v>
      </c>
      <c r="G15107">
        <v>8</v>
      </c>
      <c r="H15107">
        <v>976</v>
      </c>
      <c r="I15107">
        <v>1052</v>
      </c>
      <c r="J15107">
        <v>1</v>
      </c>
      <c r="K15107">
        <v>1</v>
      </c>
      <c r="L15107" t="s">
        <v>622</v>
      </c>
      <c r="M15107" t="s">
        <v>158</v>
      </c>
      <c r="N15107" t="s">
        <v>90</v>
      </c>
      <c r="O15107" t="s">
        <v>122</v>
      </c>
      <c r="P15107" t="s">
        <v>23</v>
      </c>
      <c r="Q15107" t="s">
        <v>30</v>
      </c>
    </row>
    <row r="15108" spans="1:17" x14ac:dyDescent="0.2">
      <c r="A15108" s="2">
        <v>41074</v>
      </c>
      <c r="B15108" t="s">
        <v>106</v>
      </c>
      <c r="C15108" t="s">
        <v>98</v>
      </c>
      <c r="D15108" t="s">
        <v>50</v>
      </c>
      <c r="E15108" t="s">
        <v>50</v>
      </c>
      <c r="F15108">
        <v>1</v>
      </c>
      <c r="G15108">
        <v>18</v>
      </c>
      <c r="H15108">
        <v>1456</v>
      </c>
      <c r="I15108">
        <v>907</v>
      </c>
      <c r="J15108">
        <v>4</v>
      </c>
      <c r="K15108">
        <v>0</v>
      </c>
      <c r="L15108" t="s">
        <v>622</v>
      </c>
      <c r="M15108" t="s">
        <v>1498</v>
      </c>
      <c r="N15108" t="s">
        <v>90</v>
      </c>
      <c r="O15108" t="s">
        <v>122</v>
      </c>
      <c r="P15108" t="s">
        <v>23</v>
      </c>
      <c r="Q15108" t="s">
        <v>24</v>
      </c>
    </row>
    <row r="15109" spans="1:17" x14ac:dyDescent="0.2">
      <c r="A15109" s="2">
        <v>41075</v>
      </c>
      <c r="B15109" t="s">
        <v>150</v>
      </c>
      <c r="C15109" t="s">
        <v>196</v>
      </c>
      <c r="D15109" t="s">
        <v>36</v>
      </c>
      <c r="E15109" t="s">
        <v>36</v>
      </c>
      <c r="F15109">
        <v>32</v>
      </c>
      <c r="G15109">
        <v>108</v>
      </c>
      <c r="H15109">
        <v>734</v>
      </c>
      <c r="I15109">
        <v>320</v>
      </c>
      <c r="J15109">
        <v>4</v>
      </c>
      <c r="K15109">
        <v>1</v>
      </c>
      <c r="L15109" t="s">
        <v>62</v>
      </c>
      <c r="M15109" t="s">
        <v>1052</v>
      </c>
      <c r="N15109" t="s">
        <v>150</v>
      </c>
      <c r="O15109" t="s">
        <v>22</v>
      </c>
      <c r="P15109" t="s">
        <v>23</v>
      </c>
      <c r="Q15109" t="s">
        <v>24</v>
      </c>
    </row>
    <row r="15110" spans="1:17" x14ac:dyDescent="0.2">
      <c r="A15110" s="2">
        <v>41075</v>
      </c>
      <c r="B15110" t="s">
        <v>183</v>
      </c>
      <c r="C15110" t="s">
        <v>660</v>
      </c>
      <c r="D15110" t="s">
        <v>36</v>
      </c>
      <c r="E15110" t="s">
        <v>36</v>
      </c>
      <c r="F15110">
        <v>48</v>
      </c>
      <c r="G15110">
        <v>93</v>
      </c>
      <c r="H15110">
        <v>587</v>
      </c>
      <c r="I15110">
        <v>366</v>
      </c>
      <c r="J15110">
        <v>2</v>
      </c>
      <c r="K15110">
        <v>3</v>
      </c>
      <c r="L15110" t="s">
        <v>62</v>
      </c>
      <c r="M15110" t="s">
        <v>682</v>
      </c>
      <c r="N15110" t="s">
        <v>183</v>
      </c>
      <c r="O15110" t="s">
        <v>22</v>
      </c>
      <c r="P15110" t="s">
        <v>23</v>
      </c>
      <c r="Q15110" t="s">
        <v>41</v>
      </c>
    </row>
    <row r="15111" spans="1:17" x14ac:dyDescent="0.2">
      <c r="A15111" s="2">
        <v>41075</v>
      </c>
      <c r="B15111" t="s">
        <v>149</v>
      </c>
      <c r="C15111" t="s">
        <v>141</v>
      </c>
      <c r="D15111" t="s">
        <v>36</v>
      </c>
      <c r="E15111" t="s">
        <v>36</v>
      </c>
      <c r="F15111">
        <v>68</v>
      </c>
      <c r="G15111">
        <v>49</v>
      </c>
      <c r="H15111">
        <v>498</v>
      </c>
      <c r="I15111">
        <v>586</v>
      </c>
      <c r="J15111">
        <v>3</v>
      </c>
      <c r="K15111">
        <v>0</v>
      </c>
      <c r="L15111" t="s">
        <v>28</v>
      </c>
      <c r="M15111" t="s">
        <v>1412</v>
      </c>
      <c r="N15111" t="s">
        <v>149</v>
      </c>
      <c r="O15111" t="s">
        <v>22</v>
      </c>
      <c r="P15111" t="s">
        <v>23</v>
      </c>
      <c r="Q15111" t="s">
        <v>24</v>
      </c>
    </row>
    <row r="15112" spans="1:17" x14ac:dyDescent="0.2">
      <c r="A15112" s="2">
        <v>41075</v>
      </c>
      <c r="B15112" t="s">
        <v>52</v>
      </c>
      <c r="C15112" t="s">
        <v>89</v>
      </c>
      <c r="D15112" t="s">
        <v>50</v>
      </c>
      <c r="E15112" t="s">
        <v>50</v>
      </c>
      <c r="F15112">
        <v>17</v>
      </c>
      <c r="G15112">
        <v>6</v>
      </c>
      <c r="H15112">
        <v>909</v>
      </c>
      <c r="I15112">
        <v>1144</v>
      </c>
      <c r="J15112">
        <v>2</v>
      </c>
      <c r="K15112">
        <v>3</v>
      </c>
      <c r="L15112" t="s">
        <v>622</v>
      </c>
      <c r="M15112" t="s">
        <v>318</v>
      </c>
      <c r="N15112" t="s">
        <v>168</v>
      </c>
      <c r="O15112" t="s">
        <v>122</v>
      </c>
      <c r="P15112" t="s">
        <v>23</v>
      </c>
      <c r="Q15112" t="s">
        <v>41</v>
      </c>
    </row>
    <row r="15113" spans="1:17" x14ac:dyDescent="0.2">
      <c r="A15113" s="2">
        <v>41075</v>
      </c>
      <c r="B15113" t="s">
        <v>168</v>
      </c>
      <c r="C15113" t="s">
        <v>67</v>
      </c>
      <c r="D15113" t="s">
        <v>50</v>
      </c>
      <c r="E15113" t="s">
        <v>50</v>
      </c>
      <c r="F15113">
        <v>52</v>
      </c>
      <c r="G15113">
        <v>14</v>
      </c>
      <c r="H15113">
        <v>572</v>
      </c>
      <c r="I15113">
        <v>963</v>
      </c>
      <c r="J15113">
        <v>0</v>
      </c>
      <c r="K15113">
        <v>2</v>
      </c>
      <c r="L15113" t="s">
        <v>622</v>
      </c>
      <c r="M15113" t="s">
        <v>1097</v>
      </c>
      <c r="N15113" t="s">
        <v>168</v>
      </c>
      <c r="O15113" t="s">
        <v>22</v>
      </c>
      <c r="P15113" t="s">
        <v>23</v>
      </c>
      <c r="Q15113" t="s">
        <v>41</v>
      </c>
    </row>
    <row r="15114" spans="1:17" x14ac:dyDescent="0.2">
      <c r="A15114" s="2">
        <v>41076</v>
      </c>
      <c r="B15114" t="s">
        <v>120</v>
      </c>
      <c r="C15114" t="s">
        <v>202</v>
      </c>
      <c r="D15114" t="s">
        <v>36</v>
      </c>
      <c r="E15114" t="s">
        <v>36</v>
      </c>
      <c r="F15114">
        <v>64</v>
      </c>
      <c r="G15114">
        <v>169</v>
      </c>
      <c r="H15114">
        <v>515</v>
      </c>
      <c r="I15114">
        <v>110</v>
      </c>
      <c r="J15114">
        <v>1</v>
      </c>
      <c r="K15114">
        <v>0</v>
      </c>
      <c r="L15114" t="s">
        <v>62</v>
      </c>
      <c r="M15114" t="s">
        <v>152</v>
      </c>
      <c r="N15114" t="s">
        <v>120</v>
      </c>
      <c r="O15114" t="s">
        <v>22</v>
      </c>
      <c r="P15114" t="s">
        <v>23</v>
      </c>
      <c r="Q15114" t="s">
        <v>24</v>
      </c>
    </row>
    <row r="15115" spans="1:17" x14ac:dyDescent="0.2">
      <c r="A15115" s="2">
        <v>41076</v>
      </c>
      <c r="B15115" t="s">
        <v>548</v>
      </c>
      <c r="C15115" t="s">
        <v>378</v>
      </c>
      <c r="D15115" t="s">
        <v>36</v>
      </c>
      <c r="E15115" t="s">
        <v>36</v>
      </c>
      <c r="F15115">
        <v>77</v>
      </c>
      <c r="G15115">
        <v>163</v>
      </c>
      <c r="H15115">
        <v>456</v>
      </c>
      <c r="I15115">
        <v>127</v>
      </c>
      <c r="J15115">
        <v>3</v>
      </c>
      <c r="K15115">
        <v>1</v>
      </c>
      <c r="L15115" t="s">
        <v>62</v>
      </c>
      <c r="M15115" t="s">
        <v>805</v>
      </c>
      <c r="N15115" t="s">
        <v>548</v>
      </c>
      <c r="O15115" t="s">
        <v>22</v>
      </c>
      <c r="P15115" t="s">
        <v>23</v>
      </c>
      <c r="Q15115" t="s">
        <v>24</v>
      </c>
    </row>
    <row r="15116" spans="1:17" x14ac:dyDescent="0.2">
      <c r="A15116" s="2">
        <v>41076</v>
      </c>
      <c r="B15116" t="s">
        <v>153</v>
      </c>
      <c r="C15116" t="s">
        <v>95</v>
      </c>
      <c r="D15116" t="s">
        <v>50</v>
      </c>
      <c r="E15116" t="s">
        <v>50</v>
      </c>
      <c r="F15116">
        <v>15</v>
      </c>
      <c r="G15116">
        <v>13</v>
      </c>
      <c r="H15116">
        <v>952</v>
      </c>
      <c r="I15116">
        <v>975</v>
      </c>
      <c r="J15116">
        <v>1</v>
      </c>
      <c r="K15116">
        <v>0</v>
      </c>
      <c r="L15116" t="s">
        <v>622</v>
      </c>
      <c r="M15116" t="s">
        <v>750</v>
      </c>
      <c r="N15116" t="s">
        <v>90</v>
      </c>
      <c r="O15116" t="s">
        <v>122</v>
      </c>
      <c r="P15116" t="s">
        <v>23</v>
      </c>
      <c r="Q15116" t="s">
        <v>24</v>
      </c>
    </row>
    <row r="15117" spans="1:17" x14ac:dyDescent="0.2">
      <c r="A15117" s="2">
        <v>41076</v>
      </c>
      <c r="B15117" t="s">
        <v>250</v>
      </c>
      <c r="C15117" t="s">
        <v>756</v>
      </c>
      <c r="D15117" t="s">
        <v>36</v>
      </c>
      <c r="E15117" t="s">
        <v>36</v>
      </c>
      <c r="F15117">
        <v>107</v>
      </c>
      <c r="G15117">
        <v>112</v>
      </c>
      <c r="H15117">
        <v>323</v>
      </c>
      <c r="I15117">
        <v>299</v>
      </c>
      <c r="J15117">
        <v>2</v>
      </c>
      <c r="K15117">
        <v>0</v>
      </c>
      <c r="L15117" t="s">
        <v>62</v>
      </c>
      <c r="M15117" t="s">
        <v>251</v>
      </c>
      <c r="N15117" t="s">
        <v>250</v>
      </c>
      <c r="O15117" t="s">
        <v>22</v>
      </c>
      <c r="P15117" t="s">
        <v>23</v>
      </c>
      <c r="Q15117" t="s">
        <v>24</v>
      </c>
    </row>
    <row r="15118" spans="1:17" x14ac:dyDescent="0.2">
      <c r="A15118" s="2">
        <v>41076</v>
      </c>
      <c r="B15118" t="s">
        <v>352</v>
      </c>
      <c r="C15118" t="s">
        <v>339</v>
      </c>
      <c r="D15118" t="s">
        <v>36</v>
      </c>
      <c r="E15118" t="s">
        <v>36</v>
      </c>
      <c r="F15118">
        <v>134</v>
      </c>
      <c r="G15118">
        <v>124</v>
      </c>
      <c r="H15118">
        <v>245</v>
      </c>
      <c r="I15118">
        <v>277</v>
      </c>
      <c r="J15118">
        <v>0</v>
      </c>
      <c r="K15118">
        <v>0</v>
      </c>
      <c r="L15118" t="s">
        <v>62</v>
      </c>
      <c r="M15118" t="s">
        <v>371</v>
      </c>
      <c r="N15118" t="s">
        <v>352</v>
      </c>
      <c r="O15118" t="s">
        <v>22</v>
      </c>
      <c r="P15118" t="s">
        <v>23</v>
      </c>
      <c r="Q15118" t="s">
        <v>30</v>
      </c>
    </row>
    <row r="15119" spans="1:17" x14ac:dyDescent="0.2">
      <c r="A15119" s="2">
        <v>41076</v>
      </c>
      <c r="B15119" t="s">
        <v>135</v>
      </c>
      <c r="C15119" t="s">
        <v>617</v>
      </c>
      <c r="D15119" t="s">
        <v>36</v>
      </c>
      <c r="E15119" t="s">
        <v>36</v>
      </c>
      <c r="F15119">
        <v>60</v>
      </c>
      <c r="G15119">
        <v>119</v>
      </c>
      <c r="H15119">
        <v>519</v>
      </c>
      <c r="I15119">
        <v>283</v>
      </c>
      <c r="J15119">
        <v>2</v>
      </c>
      <c r="K15119">
        <v>0</v>
      </c>
      <c r="L15119" t="s">
        <v>62</v>
      </c>
      <c r="M15119" t="s">
        <v>1443</v>
      </c>
      <c r="N15119" t="s">
        <v>135</v>
      </c>
      <c r="O15119" t="s">
        <v>22</v>
      </c>
      <c r="P15119" t="s">
        <v>23</v>
      </c>
      <c r="Q15119" t="s">
        <v>24</v>
      </c>
    </row>
    <row r="15120" spans="1:17" x14ac:dyDescent="0.2">
      <c r="A15120" s="2">
        <v>41076</v>
      </c>
      <c r="B15120" t="s">
        <v>90</v>
      </c>
      <c r="C15120" t="s">
        <v>293</v>
      </c>
      <c r="D15120" t="s">
        <v>50</v>
      </c>
      <c r="E15120" t="s">
        <v>50</v>
      </c>
      <c r="F15120">
        <v>62</v>
      </c>
      <c r="G15120">
        <v>27</v>
      </c>
      <c r="H15120">
        <v>518</v>
      </c>
      <c r="I15120">
        <v>770</v>
      </c>
      <c r="J15120">
        <v>0</v>
      </c>
      <c r="K15120">
        <v>1</v>
      </c>
      <c r="L15120" t="s">
        <v>622</v>
      </c>
      <c r="M15120" t="s">
        <v>1340</v>
      </c>
      <c r="N15120" t="s">
        <v>90</v>
      </c>
      <c r="O15120" t="s">
        <v>22</v>
      </c>
      <c r="P15120" t="s">
        <v>23</v>
      </c>
      <c r="Q15120" t="s">
        <v>41</v>
      </c>
    </row>
    <row r="15121" spans="1:17" x14ac:dyDescent="0.2">
      <c r="A15121" s="2">
        <v>41076</v>
      </c>
      <c r="B15121" t="s">
        <v>35</v>
      </c>
      <c r="C15121" t="s">
        <v>876</v>
      </c>
      <c r="D15121" t="s">
        <v>36</v>
      </c>
      <c r="E15121" t="s">
        <v>36</v>
      </c>
      <c r="F15121">
        <v>59</v>
      </c>
      <c r="G15121">
        <v>118</v>
      </c>
      <c r="H15121">
        <v>523</v>
      </c>
      <c r="I15121">
        <v>288</v>
      </c>
      <c r="J15121">
        <v>4</v>
      </c>
      <c r="K15121">
        <v>2</v>
      </c>
      <c r="L15121" t="s">
        <v>62</v>
      </c>
      <c r="M15121" t="s">
        <v>200</v>
      </c>
      <c r="N15121" t="s">
        <v>35</v>
      </c>
      <c r="O15121" t="s">
        <v>22</v>
      </c>
      <c r="P15121" t="s">
        <v>23</v>
      </c>
      <c r="Q15121" t="s">
        <v>24</v>
      </c>
    </row>
    <row r="15122" spans="1:17" x14ac:dyDescent="0.2">
      <c r="A15122" s="2">
        <v>41076</v>
      </c>
      <c r="B15122" t="s">
        <v>208</v>
      </c>
      <c r="C15122" t="s">
        <v>61</v>
      </c>
      <c r="D15122" t="s">
        <v>36</v>
      </c>
      <c r="E15122" t="s">
        <v>36</v>
      </c>
      <c r="F15122">
        <v>94</v>
      </c>
      <c r="G15122">
        <v>83</v>
      </c>
      <c r="H15122">
        <v>362</v>
      </c>
      <c r="I15122">
        <v>422</v>
      </c>
      <c r="J15122">
        <v>4</v>
      </c>
      <c r="K15122">
        <v>0</v>
      </c>
      <c r="L15122" t="s">
        <v>62</v>
      </c>
      <c r="M15122" t="s">
        <v>398</v>
      </c>
      <c r="N15122" t="s">
        <v>208</v>
      </c>
      <c r="O15122" t="s">
        <v>22</v>
      </c>
      <c r="P15122" t="s">
        <v>23</v>
      </c>
      <c r="Q15122" t="s">
        <v>24</v>
      </c>
    </row>
    <row r="15123" spans="1:17" x14ac:dyDescent="0.2">
      <c r="A15123" s="2">
        <v>41077</v>
      </c>
      <c r="B15123" t="s">
        <v>471</v>
      </c>
      <c r="C15123" t="s">
        <v>374</v>
      </c>
      <c r="D15123" t="s">
        <v>36</v>
      </c>
      <c r="E15123" t="s">
        <v>36</v>
      </c>
      <c r="F15123">
        <v>72</v>
      </c>
      <c r="G15123">
        <v>130</v>
      </c>
      <c r="H15123">
        <v>489</v>
      </c>
      <c r="I15123">
        <v>248</v>
      </c>
      <c r="J15123">
        <v>1</v>
      </c>
      <c r="K15123">
        <v>1</v>
      </c>
      <c r="L15123" t="s">
        <v>62</v>
      </c>
      <c r="M15123" t="s">
        <v>639</v>
      </c>
      <c r="N15123" t="s">
        <v>471</v>
      </c>
      <c r="O15123" t="s">
        <v>22</v>
      </c>
      <c r="P15123" t="s">
        <v>23</v>
      </c>
      <c r="Q15123" t="s">
        <v>30</v>
      </c>
    </row>
    <row r="15124" spans="1:17" x14ac:dyDescent="0.2">
      <c r="A15124" s="2">
        <v>41077</v>
      </c>
      <c r="B15124" t="s">
        <v>890</v>
      </c>
      <c r="C15124" t="s">
        <v>419</v>
      </c>
      <c r="D15124" t="s">
        <v>36</v>
      </c>
      <c r="E15124" t="s">
        <v>36</v>
      </c>
      <c r="F15124">
        <v>127</v>
      </c>
      <c r="G15124">
        <v>189</v>
      </c>
      <c r="H15124">
        <v>257</v>
      </c>
      <c r="I15124">
        <v>47</v>
      </c>
      <c r="J15124">
        <v>3</v>
      </c>
      <c r="K15124">
        <v>0</v>
      </c>
      <c r="L15124" t="s">
        <v>62</v>
      </c>
      <c r="M15124" t="s">
        <v>920</v>
      </c>
      <c r="N15124" t="s">
        <v>890</v>
      </c>
      <c r="O15124" t="s">
        <v>22</v>
      </c>
      <c r="P15124" t="s">
        <v>23</v>
      </c>
      <c r="Q15124" t="s">
        <v>24</v>
      </c>
    </row>
    <row r="15125" spans="1:17" x14ac:dyDescent="0.2">
      <c r="A15125" s="2">
        <v>41077</v>
      </c>
      <c r="B15125" t="s">
        <v>72</v>
      </c>
      <c r="C15125" t="s">
        <v>129</v>
      </c>
      <c r="D15125" t="s">
        <v>50</v>
      </c>
      <c r="E15125" t="s">
        <v>50</v>
      </c>
      <c r="F15125">
        <v>9</v>
      </c>
      <c r="G15125">
        <v>3</v>
      </c>
      <c r="H15125">
        <v>1019</v>
      </c>
      <c r="I15125">
        <v>1288</v>
      </c>
      <c r="J15125">
        <v>1</v>
      </c>
      <c r="K15125">
        <v>2</v>
      </c>
      <c r="L15125" t="s">
        <v>622</v>
      </c>
      <c r="M15125" t="s">
        <v>1008</v>
      </c>
      <c r="N15125" t="s">
        <v>168</v>
      </c>
      <c r="O15125" t="s">
        <v>122</v>
      </c>
      <c r="P15125" t="s">
        <v>23</v>
      </c>
      <c r="Q15125" t="s">
        <v>41</v>
      </c>
    </row>
    <row r="15126" spans="1:17" x14ac:dyDescent="0.2">
      <c r="A15126" s="2">
        <v>41077</v>
      </c>
      <c r="B15126" t="s">
        <v>82</v>
      </c>
      <c r="C15126" t="s">
        <v>126</v>
      </c>
      <c r="D15126" t="s">
        <v>50</v>
      </c>
      <c r="E15126" t="s">
        <v>50</v>
      </c>
      <c r="F15126">
        <v>10</v>
      </c>
      <c r="G15126">
        <v>4</v>
      </c>
      <c r="H15126">
        <v>995</v>
      </c>
      <c r="I15126">
        <v>1234</v>
      </c>
      <c r="J15126">
        <v>2</v>
      </c>
      <c r="K15126">
        <v>1</v>
      </c>
      <c r="L15126" t="s">
        <v>622</v>
      </c>
      <c r="M15126" t="s">
        <v>1344</v>
      </c>
      <c r="N15126" t="s">
        <v>168</v>
      </c>
      <c r="O15126" t="s">
        <v>122</v>
      </c>
      <c r="P15126" t="s">
        <v>23</v>
      </c>
      <c r="Q15126" t="s">
        <v>24</v>
      </c>
    </row>
    <row r="15127" spans="1:17" x14ac:dyDescent="0.2">
      <c r="A15127" s="2">
        <v>41077</v>
      </c>
      <c r="B15127" t="s">
        <v>365</v>
      </c>
      <c r="C15127" t="s">
        <v>207</v>
      </c>
      <c r="D15127" t="s">
        <v>36</v>
      </c>
      <c r="E15127" t="s">
        <v>36</v>
      </c>
      <c r="F15127">
        <v>98</v>
      </c>
      <c r="G15127">
        <v>111</v>
      </c>
      <c r="H15127">
        <v>343</v>
      </c>
      <c r="I15127">
        <v>303</v>
      </c>
      <c r="J15127">
        <v>1</v>
      </c>
      <c r="K15127">
        <v>0</v>
      </c>
      <c r="L15127" t="s">
        <v>62</v>
      </c>
      <c r="M15127" t="s">
        <v>400</v>
      </c>
      <c r="N15127" t="s">
        <v>365</v>
      </c>
      <c r="O15127" t="s">
        <v>22</v>
      </c>
      <c r="P15127" t="s">
        <v>23</v>
      </c>
      <c r="Q15127" t="s">
        <v>24</v>
      </c>
    </row>
    <row r="15128" spans="1:17" x14ac:dyDescent="0.2">
      <c r="A15128" s="2">
        <v>41077</v>
      </c>
      <c r="B15128" t="s">
        <v>45</v>
      </c>
      <c r="C15128" t="s">
        <v>172</v>
      </c>
      <c r="D15128" t="s">
        <v>36</v>
      </c>
      <c r="E15128" t="s">
        <v>36</v>
      </c>
      <c r="F15128">
        <v>106</v>
      </c>
      <c r="G15128">
        <v>131</v>
      </c>
      <c r="H15128">
        <v>329</v>
      </c>
      <c r="I15128">
        <v>248</v>
      </c>
      <c r="J15128">
        <v>1</v>
      </c>
      <c r="K15128">
        <v>0</v>
      </c>
      <c r="L15128" t="s">
        <v>62</v>
      </c>
      <c r="M15128" t="s">
        <v>47</v>
      </c>
      <c r="N15128" t="s">
        <v>45</v>
      </c>
      <c r="O15128" t="s">
        <v>22</v>
      </c>
      <c r="P15128" t="s">
        <v>23</v>
      </c>
      <c r="Q15128" t="s">
        <v>24</v>
      </c>
    </row>
    <row r="15129" spans="1:17" x14ac:dyDescent="0.2">
      <c r="A15129" s="2">
        <v>41078</v>
      </c>
      <c r="B15129" t="s">
        <v>274</v>
      </c>
      <c r="C15129" t="s">
        <v>106</v>
      </c>
      <c r="D15129" t="s">
        <v>50</v>
      </c>
      <c r="E15129" t="s">
        <v>50</v>
      </c>
      <c r="F15129">
        <v>8</v>
      </c>
      <c r="G15129">
        <v>1</v>
      </c>
      <c r="H15129">
        <v>1052</v>
      </c>
      <c r="I15129">
        <v>1456</v>
      </c>
      <c r="J15129">
        <v>0</v>
      </c>
      <c r="K15129">
        <v>1</v>
      </c>
      <c r="L15129" t="s">
        <v>622</v>
      </c>
      <c r="M15129" t="s">
        <v>1498</v>
      </c>
      <c r="N15129" t="s">
        <v>90</v>
      </c>
      <c r="O15129" t="s">
        <v>122</v>
      </c>
      <c r="P15129" t="s">
        <v>23</v>
      </c>
      <c r="Q15129" t="s">
        <v>41</v>
      </c>
    </row>
    <row r="15130" spans="1:17" x14ac:dyDescent="0.2">
      <c r="A15130" s="2">
        <v>41078</v>
      </c>
      <c r="B15130" t="s">
        <v>119</v>
      </c>
      <c r="C15130" t="s">
        <v>98</v>
      </c>
      <c r="D15130" t="s">
        <v>50</v>
      </c>
      <c r="E15130" t="s">
        <v>50</v>
      </c>
      <c r="F15130">
        <v>12</v>
      </c>
      <c r="G15130">
        <v>18</v>
      </c>
      <c r="H15130">
        <v>976</v>
      </c>
      <c r="I15130">
        <v>907</v>
      </c>
      <c r="J15130">
        <v>2</v>
      </c>
      <c r="K15130">
        <v>0</v>
      </c>
      <c r="L15130" t="s">
        <v>622</v>
      </c>
      <c r="M15130" t="s">
        <v>158</v>
      </c>
      <c r="N15130" t="s">
        <v>90</v>
      </c>
      <c r="O15130" t="s">
        <v>122</v>
      </c>
      <c r="P15130" t="s">
        <v>23</v>
      </c>
      <c r="Q15130" t="s">
        <v>24</v>
      </c>
    </row>
    <row r="15131" spans="1:17" x14ac:dyDescent="0.2">
      <c r="A15131" s="2">
        <v>41078</v>
      </c>
      <c r="B15131" t="s">
        <v>113</v>
      </c>
      <c r="C15131" t="s">
        <v>110</v>
      </c>
      <c r="D15131" t="s">
        <v>115</v>
      </c>
      <c r="E15131" t="s">
        <v>36</v>
      </c>
      <c r="F15131">
        <v>92</v>
      </c>
      <c r="G15131">
        <v>70</v>
      </c>
      <c r="H15131">
        <v>368</v>
      </c>
      <c r="I15131">
        <v>491</v>
      </c>
      <c r="J15131">
        <v>4</v>
      </c>
      <c r="K15131">
        <v>0</v>
      </c>
      <c r="L15131" t="s">
        <v>28</v>
      </c>
      <c r="M15131" t="s">
        <v>754</v>
      </c>
      <c r="N15131" t="s">
        <v>113</v>
      </c>
      <c r="O15131" t="s">
        <v>22</v>
      </c>
      <c r="P15131" t="s">
        <v>23</v>
      </c>
      <c r="Q15131" t="s">
        <v>24</v>
      </c>
    </row>
    <row r="15132" spans="1:17" x14ac:dyDescent="0.2">
      <c r="A15132" s="2">
        <v>41078</v>
      </c>
      <c r="B15132" t="s">
        <v>389</v>
      </c>
      <c r="C15132" t="s">
        <v>913</v>
      </c>
      <c r="D15132" t="s">
        <v>115</v>
      </c>
      <c r="E15132" t="s">
        <v>115</v>
      </c>
      <c r="F15132">
        <v>159</v>
      </c>
      <c r="G15132">
        <v>153</v>
      </c>
      <c r="H15132">
        <v>140</v>
      </c>
      <c r="I15132">
        <v>153</v>
      </c>
      <c r="J15132">
        <v>1</v>
      </c>
      <c r="K15132">
        <v>2</v>
      </c>
      <c r="L15132" t="s">
        <v>28</v>
      </c>
      <c r="M15132" t="s">
        <v>720</v>
      </c>
      <c r="N15132" t="s">
        <v>389</v>
      </c>
      <c r="O15132" t="s">
        <v>22</v>
      </c>
      <c r="P15132" t="s">
        <v>23</v>
      </c>
      <c r="Q15132" t="s">
        <v>41</v>
      </c>
    </row>
    <row r="15133" spans="1:17" x14ac:dyDescent="0.2">
      <c r="A15133" s="2">
        <v>41079</v>
      </c>
      <c r="B15133" t="s">
        <v>52</v>
      </c>
      <c r="C15133" t="s">
        <v>67</v>
      </c>
      <c r="D15133" t="s">
        <v>50</v>
      </c>
      <c r="E15133" t="s">
        <v>50</v>
      </c>
      <c r="F15133">
        <v>17</v>
      </c>
      <c r="G15133">
        <v>14</v>
      </c>
      <c r="H15133">
        <v>909</v>
      </c>
      <c r="I15133">
        <v>963</v>
      </c>
      <c r="J15133">
        <v>2</v>
      </c>
      <c r="K15133">
        <v>0</v>
      </c>
      <c r="L15133" t="s">
        <v>622</v>
      </c>
      <c r="M15133" t="s">
        <v>318</v>
      </c>
      <c r="N15133" t="s">
        <v>168</v>
      </c>
      <c r="O15133" t="s">
        <v>122</v>
      </c>
      <c r="P15133" t="s">
        <v>23</v>
      </c>
      <c r="Q15133" t="s">
        <v>24</v>
      </c>
    </row>
    <row r="15134" spans="1:17" x14ac:dyDescent="0.2">
      <c r="A15134" s="2">
        <v>41079</v>
      </c>
      <c r="B15134" t="s">
        <v>168</v>
      </c>
      <c r="C15134" t="s">
        <v>89</v>
      </c>
      <c r="D15134" t="s">
        <v>50</v>
      </c>
      <c r="E15134" t="s">
        <v>50</v>
      </c>
      <c r="F15134">
        <v>52</v>
      </c>
      <c r="G15134">
        <v>6</v>
      </c>
      <c r="H15134">
        <v>572</v>
      </c>
      <c r="I15134">
        <v>1144</v>
      </c>
      <c r="J15134">
        <v>0</v>
      </c>
      <c r="K15134">
        <v>1</v>
      </c>
      <c r="L15134" t="s">
        <v>622</v>
      </c>
      <c r="M15134" t="s">
        <v>1097</v>
      </c>
      <c r="N15134" t="s">
        <v>168</v>
      </c>
      <c r="O15134" t="s">
        <v>22</v>
      </c>
      <c r="P15134" t="s">
        <v>23</v>
      </c>
      <c r="Q15134" t="s">
        <v>41</v>
      </c>
    </row>
    <row r="15135" spans="1:17" x14ac:dyDescent="0.2">
      <c r="A15135" s="2">
        <v>41081</v>
      </c>
      <c r="B15135" t="s">
        <v>293</v>
      </c>
      <c r="C15135" t="s">
        <v>82</v>
      </c>
      <c r="D15135" t="s">
        <v>50</v>
      </c>
      <c r="E15135" t="s">
        <v>50</v>
      </c>
      <c r="F15135">
        <v>27</v>
      </c>
      <c r="G15135">
        <v>10</v>
      </c>
      <c r="H15135">
        <v>770</v>
      </c>
      <c r="I15135">
        <v>995</v>
      </c>
      <c r="J15135">
        <v>0</v>
      </c>
      <c r="K15135">
        <v>1</v>
      </c>
      <c r="L15135" t="s">
        <v>622</v>
      </c>
      <c r="M15135" t="s">
        <v>750</v>
      </c>
      <c r="N15135" t="s">
        <v>90</v>
      </c>
      <c r="O15135" t="s">
        <v>122</v>
      </c>
      <c r="P15135" t="s">
        <v>23</v>
      </c>
      <c r="Q15135" t="s">
        <v>41</v>
      </c>
    </row>
    <row r="15136" spans="1:17" x14ac:dyDescent="0.2">
      <c r="A15136" s="2">
        <v>41082</v>
      </c>
      <c r="B15136" t="s">
        <v>129</v>
      </c>
      <c r="C15136" t="s">
        <v>153</v>
      </c>
      <c r="D15136" t="s">
        <v>50</v>
      </c>
      <c r="E15136" t="s">
        <v>50</v>
      </c>
      <c r="F15136">
        <v>3</v>
      </c>
      <c r="G15136">
        <v>15</v>
      </c>
      <c r="H15136">
        <v>1288</v>
      </c>
      <c r="I15136">
        <v>952</v>
      </c>
      <c r="J15136">
        <v>4</v>
      </c>
      <c r="K15136">
        <v>2</v>
      </c>
      <c r="L15136" t="s">
        <v>622</v>
      </c>
      <c r="M15136" t="s">
        <v>1498</v>
      </c>
      <c r="N15136" t="s">
        <v>90</v>
      </c>
      <c r="O15136" t="s">
        <v>122</v>
      </c>
      <c r="P15136" t="s">
        <v>23</v>
      </c>
      <c r="Q15136" t="s">
        <v>24</v>
      </c>
    </row>
    <row r="15137" spans="1:17" x14ac:dyDescent="0.2">
      <c r="A15137" s="2">
        <v>41082</v>
      </c>
      <c r="B15137" t="s">
        <v>113</v>
      </c>
      <c r="C15137" t="s">
        <v>301</v>
      </c>
      <c r="D15137" t="s">
        <v>115</v>
      </c>
      <c r="E15137" t="s">
        <v>115</v>
      </c>
      <c r="F15137">
        <v>92</v>
      </c>
      <c r="G15137">
        <v>87</v>
      </c>
      <c r="H15137">
        <v>368</v>
      </c>
      <c r="I15137">
        <v>383</v>
      </c>
      <c r="J15137">
        <v>4</v>
      </c>
      <c r="K15137">
        <v>0</v>
      </c>
      <c r="L15137" t="s">
        <v>817</v>
      </c>
      <c r="M15137" t="s">
        <v>754</v>
      </c>
      <c r="N15137" t="s">
        <v>113</v>
      </c>
      <c r="O15137" t="s">
        <v>22</v>
      </c>
      <c r="P15137" t="s">
        <v>23</v>
      </c>
      <c r="Q15137" t="s">
        <v>24</v>
      </c>
    </row>
    <row r="15138" spans="1:17" x14ac:dyDescent="0.2">
      <c r="A15138" s="2">
        <v>41083</v>
      </c>
      <c r="B15138" t="s">
        <v>718</v>
      </c>
      <c r="C15138" t="s">
        <v>389</v>
      </c>
      <c r="D15138" t="s">
        <v>36</v>
      </c>
      <c r="E15138" t="s">
        <v>115</v>
      </c>
      <c r="F15138">
        <v>42</v>
      </c>
      <c r="G15138">
        <v>159</v>
      </c>
      <c r="H15138">
        <v>608</v>
      </c>
      <c r="I15138">
        <v>140</v>
      </c>
      <c r="J15138">
        <v>3</v>
      </c>
      <c r="K15138">
        <v>1</v>
      </c>
      <c r="L15138" t="s">
        <v>817</v>
      </c>
      <c r="M15138" t="s">
        <v>245</v>
      </c>
      <c r="N15138" t="s">
        <v>113</v>
      </c>
      <c r="O15138" t="s">
        <v>122</v>
      </c>
      <c r="P15138" t="s">
        <v>23</v>
      </c>
      <c r="Q15138" t="s">
        <v>24</v>
      </c>
    </row>
    <row r="15139" spans="1:17" x14ac:dyDescent="0.2">
      <c r="A15139" s="2">
        <v>41083</v>
      </c>
      <c r="B15139" t="s">
        <v>106</v>
      </c>
      <c r="C15139" t="s">
        <v>67</v>
      </c>
      <c r="D15139" t="s">
        <v>50</v>
      </c>
      <c r="E15139" t="s">
        <v>50</v>
      </c>
      <c r="F15139">
        <v>1</v>
      </c>
      <c r="G15139">
        <v>14</v>
      </c>
      <c r="H15139">
        <v>1456</v>
      </c>
      <c r="I15139">
        <v>963</v>
      </c>
      <c r="J15139">
        <v>2</v>
      </c>
      <c r="K15139">
        <v>0</v>
      </c>
      <c r="L15139" t="s">
        <v>622</v>
      </c>
      <c r="M15139" t="s">
        <v>1097</v>
      </c>
      <c r="N15139" t="s">
        <v>168</v>
      </c>
      <c r="O15139" t="s">
        <v>122</v>
      </c>
      <c r="P15139" t="s">
        <v>23</v>
      </c>
      <c r="Q15139" t="s">
        <v>24</v>
      </c>
    </row>
    <row r="15140" spans="1:17" x14ac:dyDescent="0.2">
      <c r="A15140" s="2">
        <v>41084</v>
      </c>
      <c r="B15140" t="s">
        <v>89</v>
      </c>
      <c r="C15140" t="s">
        <v>119</v>
      </c>
      <c r="D15140" t="s">
        <v>50</v>
      </c>
      <c r="E15140" t="s">
        <v>50</v>
      </c>
      <c r="F15140">
        <v>6</v>
      </c>
      <c r="G15140">
        <v>12</v>
      </c>
      <c r="H15140">
        <v>1144</v>
      </c>
      <c r="I15140">
        <v>976</v>
      </c>
      <c r="J15140">
        <v>0</v>
      </c>
      <c r="K15140">
        <v>0</v>
      </c>
      <c r="L15140" t="s">
        <v>622</v>
      </c>
      <c r="M15140" t="s">
        <v>318</v>
      </c>
      <c r="N15140" t="s">
        <v>168</v>
      </c>
      <c r="O15140" t="s">
        <v>122</v>
      </c>
      <c r="P15140" t="s">
        <v>59</v>
      </c>
      <c r="Q15140" t="s">
        <v>41</v>
      </c>
    </row>
    <row r="15141" spans="1:17" x14ac:dyDescent="0.2">
      <c r="A15141" s="2">
        <v>41084</v>
      </c>
      <c r="B15141" t="s">
        <v>164</v>
      </c>
      <c r="C15141" t="s">
        <v>464</v>
      </c>
      <c r="D15141" t="s">
        <v>115</v>
      </c>
      <c r="E15141" t="s">
        <v>115</v>
      </c>
      <c r="F15141">
        <v>74</v>
      </c>
      <c r="G15141">
        <v>143</v>
      </c>
      <c r="H15141">
        <v>477</v>
      </c>
      <c r="I15141">
        <v>207</v>
      </c>
      <c r="J15141">
        <v>1</v>
      </c>
      <c r="K15141">
        <v>0</v>
      </c>
      <c r="L15141" t="s">
        <v>817</v>
      </c>
      <c r="M15141" t="s">
        <v>245</v>
      </c>
      <c r="N15141" t="s">
        <v>113</v>
      </c>
      <c r="O15141" t="s">
        <v>122</v>
      </c>
      <c r="P15141" t="s">
        <v>23</v>
      </c>
      <c r="Q15141" t="s">
        <v>24</v>
      </c>
    </row>
    <row r="15142" spans="1:17" x14ac:dyDescent="0.2">
      <c r="A15142" s="2">
        <v>41085</v>
      </c>
      <c r="B15142" t="s">
        <v>301</v>
      </c>
      <c r="C15142" t="s">
        <v>913</v>
      </c>
      <c r="D15142" t="s">
        <v>115</v>
      </c>
      <c r="E15142" t="s">
        <v>115</v>
      </c>
      <c r="F15142">
        <v>87</v>
      </c>
      <c r="G15142">
        <v>153</v>
      </c>
      <c r="H15142">
        <v>383</v>
      </c>
      <c r="I15142">
        <v>153</v>
      </c>
      <c r="J15142">
        <v>2</v>
      </c>
      <c r="K15142">
        <v>0</v>
      </c>
      <c r="L15142" t="s">
        <v>817</v>
      </c>
      <c r="M15142" t="s">
        <v>754</v>
      </c>
      <c r="N15142" t="s">
        <v>113</v>
      </c>
      <c r="O15142" t="s">
        <v>122</v>
      </c>
      <c r="P15142" t="s">
        <v>23</v>
      </c>
      <c r="Q15142" t="s">
        <v>24</v>
      </c>
    </row>
    <row r="15143" spans="1:17" x14ac:dyDescent="0.2">
      <c r="A15143" s="2">
        <v>41086</v>
      </c>
      <c r="B15143" t="s">
        <v>402</v>
      </c>
      <c r="C15143" t="s">
        <v>389</v>
      </c>
      <c r="D15143" t="s">
        <v>115</v>
      </c>
      <c r="E15143" t="s">
        <v>115</v>
      </c>
      <c r="F15143">
        <v>95</v>
      </c>
      <c r="G15143">
        <v>159</v>
      </c>
      <c r="H15143">
        <v>358</v>
      </c>
      <c r="I15143">
        <v>140</v>
      </c>
      <c r="J15143">
        <v>0</v>
      </c>
      <c r="K15143">
        <v>2</v>
      </c>
      <c r="L15143" t="s">
        <v>817</v>
      </c>
      <c r="M15143" t="s">
        <v>245</v>
      </c>
      <c r="N15143" t="s">
        <v>113</v>
      </c>
      <c r="O15143" t="s">
        <v>122</v>
      </c>
      <c r="P15143" t="s">
        <v>23</v>
      </c>
      <c r="Q15143" t="s">
        <v>41</v>
      </c>
    </row>
    <row r="15144" spans="1:17" x14ac:dyDescent="0.2">
      <c r="A15144" s="2">
        <v>41087</v>
      </c>
      <c r="B15144" t="s">
        <v>464</v>
      </c>
      <c r="C15144" t="s">
        <v>380</v>
      </c>
      <c r="D15144" t="s">
        <v>115</v>
      </c>
      <c r="E15144" t="s">
        <v>36</v>
      </c>
      <c r="F15144">
        <v>143</v>
      </c>
      <c r="G15144">
        <v>101</v>
      </c>
      <c r="H15144">
        <v>207</v>
      </c>
      <c r="I15144">
        <v>338</v>
      </c>
      <c r="J15144">
        <v>0</v>
      </c>
      <c r="K15144">
        <v>2</v>
      </c>
      <c r="L15144" t="s">
        <v>817</v>
      </c>
      <c r="M15144" t="s">
        <v>245</v>
      </c>
      <c r="N15144" t="s">
        <v>113</v>
      </c>
      <c r="O15144" t="s">
        <v>122</v>
      </c>
      <c r="P15144" t="s">
        <v>23</v>
      </c>
      <c r="Q15144" t="s">
        <v>41</v>
      </c>
    </row>
    <row r="15145" spans="1:17" x14ac:dyDescent="0.2">
      <c r="A15145" s="2">
        <v>41087</v>
      </c>
      <c r="B15145" t="s">
        <v>82</v>
      </c>
      <c r="C15145" t="s">
        <v>106</v>
      </c>
      <c r="D15145" t="s">
        <v>50</v>
      </c>
      <c r="E15145" t="s">
        <v>50</v>
      </c>
      <c r="F15145">
        <v>10</v>
      </c>
      <c r="G15145">
        <v>1</v>
      </c>
      <c r="H15145">
        <v>995</v>
      </c>
      <c r="I15145">
        <v>1456</v>
      </c>
      <c r="J15145">
        <v>0</v>
      </c>
      <c r="K15145">
        <v>0</v>
      </c>
      <c r="L15145" t="s">
        <v>622</v>
      </c>
      <c r="M15145" t="s">
        <v>1097</v>
      </c>
      <c r="N15145" t="s">
        <v>168</v>
      </c>
      <c r="O15145" t="s">
        <v>122</v>
      </c>
      <c r="P15145" t="s">
        <v>59</v>
      </c>
      <c r="Q15145" t="s">
        <v>41</v>
      </c>
    </row>
    <row r="15146" spans="1:17" x14ac:dyDescent="0.2">
      <c r="A15146" s="2">
        <v>41088</v>
      </c>
      <c r="B15146" t="s">
        <v>129</v>
      </c>
      <c r="C15146" t="s">
        <v>119</v>
      </c>
      <c r="D15146" t="s">
        <v>50</v>
      </c>
      <c r="E15146" t="s">
        <v>50</v>
      </c>
      <c r="F15146">
        <v>3</v>
      </c>
      <c r="G15146">
        <v>12</v>
      </c>
      <c r="H15146">
        <v>1288</v>
      </c>
      <c r="I15146">
        <v>976</v>
      </c>
      <c r="J15146">
        <v>1</v>
      </c>
      <c r="K15146">
        <v>2</v>
      </c>
      <c r="L15146" t="s">
        <v>622</v>
      </c>
      <c r="M15146" t="s">
        <v>750</v>
      </c>
      <c r="N15146" t="s">
        <v>90</v>
      </c>
      <c r="O15146" t="s">
        <v>122</v>
      </c>
      <c r="P15146" t="s">
        <v>23</v>
      </c>
      <c r="Q15146" t="s">
        <v>41</v>
      </c>
    </row>
    <row r="15147" spans="1:17" x14ac:dyDescent="0.2">
      <c r="A15147" s="2">
        <v>41088</v>
      </c>
      <c r="B15147" t="s">
        <v>113</v>
      </c>
      <c r="C15147" t="s">
        <v>913</v>
      </c>
      <c r="D15147" t="s">
        <v>115</v>
      </c>
      <c r="E15147" t="s">
        <v>115</v>
      </c>
      <c r="F15147">
        <v>92</v>
      </c>
      <c r="G15147">
        <v>153</v>
      </c>
      <c r="H15147">
        <v>368</v>
      </c>
      <c r="I15147">
        <v>153</v>
      </c>
      <c r="J15147">
        <v>2</v>
      </c>
      <c r="K15147">
        <v>2</v>
      </c>
      <c r="L15147" t="s">
        <v>817</v>
      </c>
      <c r="M15147" t="s">
        <v>754</v>
      </c>
      <c r="N15147" t="s">
        <v>113</v>
      </c>
      <c r="O15147" t="s">
        <v>22</v>
      </c>
      <c r="P15147" t="s">
        <v>23</v>
      </c>
      <c r="Q15147" t="s">
        <v>30</v>
      </c>
    </row>
    <row r="15148" spans="1:17" x14ac:dyDescent="0.2">
      <c r="A15148" s="2">
        <v>41089</v>
      </c>
      <c r="B15148" t="s">
        <v>718</v>
      </c>
      <c r="C15148" t="s">
        <v>402</v>
      </c>
      <c r="D15148" t="s">
        <v>36</v>
      </c>
      <c r="E15148" t="s">
        <v>115</v>
      </c>
      <c r="F15148">
        <v>42</v>
      </c>
      <c r="G15148">
        <v>95</v>
      </c>
      <c r="H15148">
        <v>608</v>
      </c>
      <c r="I15148">
        <v>358</v>
      </c>
      <c r="J15148">
        <v>2</v>
      </c>
      <c r="K15148">
        <v>1</v>
      </c>
      <c r="L15148" t="s">
        <v>817</v>
      </c>
      <c r="M15148" t="s">
        <v>754</v>
      </c>
      <c r="N15148" t="s">
        <v>113</v>
      </c>
      <c r="O15148" t="s">
        <v>122</v>
      </c>
      <c r="P15148" t="s">
        <v>23</v>
      </c>
      <c r="Q15148" t="s">
        <v>24</v>
      </c>
    </row>
    <row r="15149" spans="1:17" x14ac:dyDescent="0.2">
      <c r="A15149" s="2">
        <v>41090</v>
      </c>
      <c r="B15149" t="s">
        <v>660</v>
      </c>
      <c r="C15149" t="s">
        <v>183</v>
      </c>
      <c r="D15149" t="s">
        <v>36</v>
      </c>
      <c r="E15149" t="s">
        <v>36</v>
      </c>
      <c r="F15149">
        <v>93</v>
      </c>
      <c r="G15149">
        <v>48</v>
      </c>
      <c r="H15149">
        <v>366</v>
      </c>
      <c r="I15149">
        <v>587</v>
      </c>
      <c r="J15149">
        <v>1</v>
      </c>
      <c r="K15149">
        <v>1</v>
      </c>
      <c r="L15149" t="s">
        <v>62</v>
      </c>
      <c r="M15149" t="s">
        <v>661</v>
      </c>
      <c r="N15149" t="s">
        <v>660</v>
      </c>
      <c r="O15149" t="s">
        <v>22</v>
      </c>
      <c r="P15149" t="s">
        <v>23</v>
      </c>
      <c r="Q15149" t="s">
        <v>30</v>
      </c>
    </row>
    <row r="15150" spans="1:17" x14ac:dyDescent="0.2">
      <c r="A15150" s="2">
        <v>41090</v>
      </c>
      <c r="B15150" t="s">
        <v>380</v>
      </c>
      <c r="C15150" t="s">
        <v>164</v>
      </c>
      <c r="D15150" t="s">
        <v>36</v>
      </c>
      <c r="E15150" t="s">
        <v>115</v>
      </c>
      <c r="F15150">
        <v>101</v>
      </c>
      <c r="G15150">
        <v>74</v>
      </c>
      <c r="H15150">
        <v>338</v>
      </c>
      <c r="I15150">
        <v>477</v>
      </c>
      <c r="J15150">
        <v>1</v>
      </c>
      <c r="K15150">
        <v>1</v>
      </c>
      <c r="L15150" t="s">
        <v>817</v>
      </c>
      <c r="M15150" t="s">
        <v>245</v>
      </c>
      <c r="N15150" t="s">
        <v>113</v>
      </c>
      <c r="O15150" t="s">
        <v>122</v>
      </c>
      <c r="P15150" t="s">
        <v>23</v>
      </c>
      <c r="Q15150" t="s">
        <v>30</v>
      </c>
    </row>
    <row r="15151" spans="1:17" x14ac:dyDescent="0.2">
      <c r="A15151" s="2">
        <v>41091</v>
      </c>
      <c r="B15151" t="s">
        <v>106</v>
      </c>
      <c r="C15151" t="s">
        <v>119</v>
      </c>
      <c r="D15151" t="s">
        <v>50</v>
      </c>
      <c r="E15151" t="s">
        <v>50</v>
      </c>
      <c r="F15151">
        <v>1</v>
      </c>
      <c r="G15151">
        <v>12</v>
      </c>
      <c r="H15151">
        <v>1456</v>
      </c>
      <c r="I15151">
        <v>976</v>
      </c>
      <c r="J15151">
        <v>4</v>
      </c>
      <c r="K15151">
        <v>0</v>
      </c>
      <c r="L15151" t="s">
        <v>622</v>
      </c>
      <c r="M15151" t="s">
        <v>318</v>
      </c>
      <c r="N15151" t="s">
        <v>168</v>
      </c>
      <c r="O15151" t="s">
        <v>122</v>
      </c>
      <c r="P15151" t="s">
        <v>23</v>
      </c>
      <c r="Q15151" t="s">
        <v>24</v>
      </c>
    </row>
    <row r="15152" spans="1:17" x14ac:dyDescent="0.2">
      <c r="A15152" s="2">
        <v>41093</v>
      </c>
      <c r="B15152" t="s">
        <v>113</v>
      </c>
      <c r="C15152" t="s">
        <v>718</v>
      </c>
      <c r="D15152" t="s">
        <v>115</v>
      </c>
      <c r="E15152" t="s">
        <v>36</v>
      </c>
      <c r="F15152">
        <v>92</v>
      </c>
      <c r="G15152">
        <v>42</v>
      </c>
      <c r="H15152">
        <v>368</v>
      </c>
      <c r="I15152">
        <v>608</v>
      </c>
      <c r="J15152">
        <v>0</v>
      </c>
      <c r="K15152">
        <v>2</v>
      </c>
      <c r="L15152" t="s">
        <v>817</v>
      </c>
      <c r="M15152" t="s">
        <v>245</v>
      </c>
      <c r="N15152" t="s">
        <v>113</v>
      </c>
      <c r="O15152" t="s">
        <v>22</v>
      </c>
      <c r="P15152" t="s">
        <v>23</v>
      </c>
      <c r="Q15152" t="s">
        <v>41</v>
      </c>
    </row>
    <row r="15153" spans="1:17" x14ac:dyDescent="0.2">
      <c r="A15153" s="2">
        <v>41095</v>
      </c>
      <c r="B15153" t="s">
        <v>113</v>
      </c>
      <c r="C15153" t="s">
        <v>164</v>
      </c>
      <c r="D15153" t="s">
        <v>115</v>
      </c>
      <c r="E15153" t="s">
        <v>115</v>
      </c>
      <c r="F15153">
        <v>101</v>
      </c>
      <c r="G15153">
        <v>81</v>
      </c>
      <c r="H15153">
        <v>339</v>
      </c>
      <c r="I15153">
        <v>428</v>
      </c>
      <c r="J15153">
        <v>0</v>
      </c>
      <c r="K15153">
        <v>1</v>
      </c>
      <c r="L15153" t="s">
        <v>817</v>
      </c>
      <c r="M15153" t="s">
        <v>245</v>
      </c>
      <c r="N15153" t="s">
        <v>113</v>
      </c>
      <c r="O15153" t="s">
        <v>22</v>
      </c>
      <c r="P15153" t="s">
        <v>23</v>
      </c>
      <c r="Q15153" t="s">
        <v>41</v>
      </c>
    </row>
    <row r="15154" spans="1:17" x14ac:dyDescent="0.2">
      <c r="A15154" s="2">
        <v>41096</v>
      </c>
      <c r="B15154" t="s">
        <v>250</v>
      </c>
      <c r="C15154" t="s">
        <v>138</v>
      </c>
      <c r="D15154" t="s">
        <v>36</v>
      </c>
      <c r="E15154" t="s">
        <v>36</v>
      </c>
      <c r="F15154">
        <v>93</v>
      </c>
      <c r="G15154">
        <v>41</v>
      </c>
      <c r="H15154">
        <v>370</v>
      </c>
      <c r="I15154">
        <v>648</v>
      </c>
      <c r="J15154">
        <v>1</v>
      </c>
      <c r="K15154">
        <v>0</v>
      </c>
      <c r="L15154" t="s">
        <v>28</v>
      </c>
      <c r="M15154" t="s">
        <v>251</v>
      </c>
      <c r="N15154" t="s">
        <v>250</v>
      </c>
      <c r="O15154" t="s">
        <v>22</v>
      </c>
      <c r="P15154" t="s">
        <v>23</v>
      </c>
      <c r="Q15154" t="s">
        <v>24</v>
      </c>
    </row>
    <row r="15155" spans="1:17" x14ac:dyDescent="0.2">
      <c r="A15155" s="2">
        <v>41097</v>
      </c>
      <c r="B15155" t="s">
        <v>775</v>
      </c>
      <c r="C15155" t="s">
        <v>776</v>
      </c>
      <c r="D15155" t="s">
        <v>27</v>
      </c>
      <c r="E15155" t="s">
        <v>27</v>
      </c>
      <c r="F15155">
        <v>199</v>
      </c>
      <c r="G15155">
        <v>202</v>
      </c>
      <c r="H15155">
        <v>13</v>
      </c>
      <c r="I15155">
        <v>4</v>
      </c>
      <c r="J15155">
        <v>1</v>
      </c>
      <c r="K15155">
        <v>0</v>
      </c>
      <c r="L15155" t="s">
        <v>28</v>
      </c>
      <c r="M15155" t="s">
        <v>825</v>
      </c>
      <c r="N15155" t="s">
        <v>775</v>
      </c>
      <c r="O15155" t="s">
        <v>22</v>
      </c>
      <c r="P15155" t="s">
        <v>23</v>
      </c>
      <c r="Q15155" t="s">
        <v>24</v>
      </c>
    </row>
    <row r="15156" spans="1:17" x14ac:dyDescent="0.2">
      <c r="A15156" s="2">
        <v>41102</v>
      </c>
      <c r="B15156" t="s">
        <v>207</v>
      </c>
      <c r="C15156" t="s">
        <v>351</v>
      </c>
      <c r="D15156" t="s">
        <v>36</v>
      </c>
      <c r="E15156" t="s">
        <v>36</v>
      </c>
      <c r="F15156">
        <v>125</v>
      </c>
      <c r="G15156">
        <v>113</v>
      </c>
      <c r="H15156">
        <v>255</v>
      </c>
      <c r="I15156">
        <v>296</v>
      </c>
      <c r="J15156">
        <v>3</v>
      </c>
      <c r="K15156">
        <v>1</v>
      </c>
      <c r="L15156" t="s">
        <v>28</v>
      </c>
      <c r="M15156" t="s">
        <v>209</v>
      </c>
      <c r="N15156" t="s">
        <v>207</v>
      </c>
      <c r="O15156" t="s">
        <v>22</v>
      </c>
      <c r="P15156" t="s">
        <v>23</v>
      </c>
      <c r="Q15156" t="s">
        <v>24</v>
      </c>
    </row>
    <row r="15157" spans="1:17" x14ac:dyDescent="0.2">
      <c r="A15157" s="2">
        <v>41103</v>
      </c>
      <c r="B15157" t="s">
        <v>586</v>
      </c>
      <c r="C15157" t="s">
        <v>1491</v>
      </c>
      <c r="D15157" t="s">
        <v>27</v>
      </c>
      <c r="E15157" t="s">
        <v>27</v>
      </c>
      <c r="F15157">
        <v>164</v>
      </c>
      <c r="G15157">
        <v>158</v>
      </c>
      <c r="H15157">
        <v>119</v>
      </c>
      <c r="I15157">
        <v>138</v>
      </c>
      <c r="J15157">
        <v>3</v>
      </c>
      <c r="K15157">
        <v>2</v>
      </c>
      <c r="L15157" t="s">
        <v>1509</v>
      </c>
      <c r="M15157" t="s">
        <v>594</v>
      </c>
      <c r="N15157" t="s">
        <v>586</v>
      </c>
      <c r="O15157" t="s">
        <v>22</v>
      </c>
      <c r="P15157" t="s">
        <v>23</v>
      </c>
      <c r="Q15157" t="s">
        <v>24</v>
      </c>
    </row>
    <row r="15158" spans="1:17" x14ac:dyDescent="0.2">
      <c r="A15158" s="2">
        <v>41105</v>
      </c>
      <c r="B15158" t="s">
        <v>586</v>
      </c>
      <c r="C15158" t="s">
        <v>232</v>
      </c>
      <c r="D15158" t="s">
        <v>27</v>
      </c>
      <c r="E15158" t="s">
        <v>19</v>
      </c>
      <c r="F15158">
        <v>164</v>
      </c>
      <c r="G15158">
        <v>132</v>
      </c>
      <c r="H15158">
        <v>119</v>
      </c>
      <c r="I15158">
        <v>239</v>
      </c>
      <c r="J15158">
        <v>1</v>
      </c>
      <c r="K15158">
        <v>0</v>
      </c>
      <c r="L15158" t="s">
        <v>1509</v>
      </c>
      <c r="M15158" t="s">
        <v>594</v>
      </c>
      <c r="N15158" t="s">
        <v>586</v>
      </c>
      <c r="O15158" t="s">
        <v>22</v>
      </c>
      <c r="P15158" t="s">
        <v>23</v>
      </c>
      <c r="Q15158" t="s">
        <v>24</v>
      </c>
    </row>
    <row r="15159" spans="1:17" x14ac:dyDescent="0.2">
      <c r="A15159" s="2">
        <v>41106</v>
      </c>
      <c r="B15159" t="s">
        <v>351</v>
      </c>
      <c r="C15159" t="s">
        <v>45</v>
      </c>
      <c r="D15159" t="s">
        <v>36</v>
      </c>
      <c r="E15159" t="s">
        <v>36</v>
      </c>
      <c r="F15159">
        <v>113</v>
      </c>
      <c r="G15159">
        <v>100</v>
      </c>
      <c r="H15159">
        <v>296</v>
      </c>
      <c r="I15159">
        <v>347</v>
      </c>
      <c r="J15159">
        <v>1</v>
      </c>
      <c r="K15159">
        <v>0</v>
      </c>
      <c r="L15159" t="s">
        <v>28</v>
      </c>
      <c r="M15159" t="s">
        <v>1527</v>
      </c>
      <c r="N15159" t="s">
        <v>351</v>
      </c>
      <c r="O15159" t="s">
        <v>22</v>
      </c>
      <c r="P15159" t="s">
        <v>23</v>
      </c>
      <c r="Q15159" t="s">
        <v>24</v>
      </c>
    </row>
    <row r="15160" spans="1:17" x14ac:dyDescent="0.2">
      <c r="A15160" s="2">
        <v>41107</v>
      </c>
      <c r="B15160" t="s">
        <v>45</v>
      </c>
      <c r="C15160" t="s">
        <v>405</v>
      </c>
      <c r="D15160" t="s">
        <v>36</v>
      </c>
      <c r="E15160" t="s">
        <v>36</v>
      </c>
      <c r="F15160">
        <v>100</v>
      </c>
      <c r="G15160">
        <v>166</v>
      </c>
      <c r="H15160">
        <v>347</v>
      </c>
      <c r="I15160">
        <v>119</v>
      </c>
      <c r="J15160">
        <v>5</v>
      </c>
      <c r="K15160">
        <v>3</v>
      </c>
      <c r="L15160" t="s">
        <v>28</v>
      </c>
      <c r="M15160" t="s">
        <v>1527</v>
      </c>
      <c r="N15160" t="s">
        <v>351</v>
      </c>
      <c r="O15160" t="s">
        <v>122</v>
      </c>
      <c r="P15160" t="s">
        <v>23</v>
      </c>
      <c r="Q15160" t="s">
        <v>24</v>
      </c>
    </row>
    <row r="15161" spans="1:17" x14ac:dyDescent="0.2">
      <c r="A15161" s="2">
        <v>41108</v>
      </c>
      <c r="B15161" t="s">
        <v>351</v>
      </c>
      <c r="C15161" t="s">
        <v>405</v>
      </c>
      <c r="D15161" t="s">
        <v>36</v>
      </c>
      <c r="E15161" t="s">
        <v>36</v>
      </c>
      <c r="F15161">
        <v>113</v>
      </c>
      <c r="G15161">
        <v>166</v>
      </c>
      <c r="H15161">
        <v>296</v>
      </c>
      <c r="I15161">
        <v>119</v>
      </c>
      <c r="J15161">
        <v>0</v>
      </c>
      <c r="K15161">
        <v>0</v>
      </c>
      <c r="L15161" t="s">
        <v>28</v>
      </c>
      <c r="M15161" t="s">
        <v>1527</v>
      </c>
      <c r="N15161" t="s">
        <v>351</v>
      </c>
      <c r="O15161" t="s">
        <v>22</v>
      </c>
      <c r="P15161" t="s">
        <v>23</v>
      </c>
      <c r="Q15161" t="s">
        <v>30</v>
      </c>
    </row>
    <row r="15162" spans="1:17" x14ac:dyDescent="0.2">
      <c r="A15162" s="2">
        <v>41112</v>
      </c>
      <c r="B15162" t="s">
        <v>889</v>
      </c>
      <c r="C15162" t="s">
        <v>571</v>
      </c>
      <c r="D15162" t="s">
        <v>115</v>
      </c>
      <c r="E15162" t="s">
        <v>115</v>
      </c>
      <c r="F15162">
        <v>194</v>
      </c>
      <c r="G15162">
        <v>199</v>
      </c>
      <c r="H15162">
        <v>32</v>
      </c>
      <c r="I15162">
        <v>13</v>
      </c>
      <c r="J15162">
        <v>3</v>
      </c>
      <c r="K15162">
        <v>0</v>
      </c>
      <c r="L15162" t="s">
        <v>1071</v>
      </c>
      <c r="M15162" t="s">
        <v>1358</v>
      </c>
      <c r="N15162" t="s">
        <v>889</v>
      </c>
      <c r="O15162" t="s">
        <v>22</v>
      </c>
      <c r="P15162" t="s">
        <v>23</v>
      </c>
      <c r="Q15162" t="s">
        <v>24</v>
      </c>
    </row>
    <row r="15163" spans="1:17" x14ac:dyDescent="0.2">
      <c r="A15163" s="2">
        <v>41129</v>
      </c>
      <c r="B15163" t="s">
        <v>138</v>
      </c>
      <c r="C15163" t="s">
        <v>45</v>
      </c>
      <c r="D15163" t="s">
        <v>36</v>
      </c>
      <c r="E15163" t="s">
        <v>36</v>
      </c>
      <c r="F15163">
        <v>44</v>
      </c>
      <c r="G15163">
        <v>106</v>
      </c>
      <c r="H15163">
        <v>623</v>
      </c>
      <c r="I15163">
        <v>328</v>
      </c>
      <c r="J15163">
        <v>2</v>
      </c>
      <c r="K15163">
        <v>1</v>
      </c>
      <c r="L15163" t="s">
        <v>28</v>
      </c>
      <c r="M15163" t="s">
        <v>1526</v>
      </c>
      <c r="N15163" t="s">
        <v>138</v>
      </c>
      <c r="O15163" t="s">
        <v>22</v>
      </c>
      <c r="P15163" t="s">
        <v>23</v>
      </c>
      <c r="Q15163" t="s">
        <v>24</v>
      </c>
    </row>
    <row r="15164" spans="1:17" x14ac:dyDescent="0.2">
      <c r="A15164" s="2">
        <v>41132</v>
      </c>
      <c r="B15164" t="s">
        <v>210</v>
      </c>
      <c r="C15164" t="s">
        <v>555</v>
      </c>
      <c r="D15164" t="s">
        <v>27</v>
      </c>
      <c r="E15164" t="s">
        <v>27</v>
      </c>
      <c r="F15164">
        <v>64</v>
      </c>
      <c r="G15164">
        <v>88</v>
      </c>
      <c r="H15164">
        <v>489</v>
      </c>
      <c r="I15164">
        <v>398</v>
      </c>
      <c r="J15164">
        <v>1</v>
      </c>
      <c r="K15164">
        <v>0</v>
      </c>
      <c r="L15164" t="s">
        <v>28</v>
      </c>
      <c r="M15164" t="s">
        <v>1089</v>
      </c>
      <c r="N15164" t="s">
        <v>77</v>
      </c>
      <c r="O15164" t="s">
        <v>122</v>
      </c>
      <c r="P15164" t="s">
        <v>23</v>
      </c>
      <c r="Q15164" t="s">
        <v>24</v>
      </c>
    </row>
    <row r="15165" spans="1:17" x14ac:dyDescent="0.2">
      <c r="A15165" s="2">
        <v>41134</v>
      </c>
      <c r="B15165" t="s">
        <v>177</v>
      </c>
      <c r="C15165" t="s">
        <v>449</v>
      </c>
      <c r="D15165" t="s">
        <v>115</v>
      </c>
      <c r="E15165" t="s">
        <v>115</v>
      </c>
      <c r="F15165">
        <v>83</v>
      </c>
      <c r="G15165">
        <v>63</v>
      </c>
      <c r="H15165">
        <v>424</v>
      </c>
      <c r="I15165">
        <v>492</v>
      </c>
      <c r="J15165">
        <v>0</v>
      </c>
      <c r="K15165">
        <v>1</v>
      </c>
      <c r="L15165" t="s">
        <v>28</v>
      </c>
      <c r="M15165" t="s">
        <v>640</v>
      </c>
      <c r="N15165" t="s">
        <v>177</v>
      </c>
      <c r="O15165" t="s">
        <v>22</v>
      </c>
      <c r="P15165" t="s">
        <v>23</v>
      </c>
      <c r="Q15165" t="s">
        <v>41</v>
      </c>
    </row>
    <row r="15166" spans="1:17" x14ac:dyDescent="0.2">
      <c r="A15166" s="2">
        <v>41135</v>
      </c>
      <c r="B15166" t="s">
        <v>224</v>
      </c>
      <c r="C15166" t="s">
        <v>365</v>
      </c>
      <c r="D15166" t="s">
        <v>36</v>
      </c>
      <c r="E15166" t="s">
        <v>36</v>
      </c>
      <c r="F15166">
        <v>87</v>
      </c>
      <c r="G15166">
        <v>99</v>
      </c>
      <c r="H15166">
        <v>405</v>
      </c>
      <c r="I15166">
        <v>342</v>
      </c>
      <c r="J15166">
        <v>3</v>
      </c>
      <c r="K15166">
        <v>0</v>
      </c>
      <c r="L15166" t="s">
        <v>28</v>
      </c>
      <c r="M15166" t="s">
        <v>1488</v>
      </c>
      <c r="N15166" t="s">
        <v>67</v>
      </c>
      <c r="O15166" t="s">
        <v>122</v>
      </c>
      <c r="P15166" t="s">
        <v>23</v>
      </c>
      <c r="Q15166" t="s">
        <v>24</v>
      </c>
    </row>
    <row r="15167" spans="1:17" x14ac:dyDescent="0.2">
      <c r="A15167" s="2">
        <v>41135</v>
      </c>
      <c r="B15167" t="s">
        <v>174</v>
      </c>
      <c r="C15167" t="s">
        <v>737</v>
      </c>
      <c r="D15167" t="s">
        <v>50</v>
      </c>
      <c r="E15167" t="s">
        <v>50</v>
      </c>
      <c r="F15167">
        <v>148</v>
      </c>
      <c r="G15167">
        <v>200</v>
      </c>
      <c r="H15167">
        <v>176</v>
      </c>
      <c r="I15167">
        <v>15</v>
      </c>
      <c r="J15167">
        <v>1</v>
      </c>
      <c r="K15167">
        <v>0</v>
      </c>
      <c r="L15167" t="s">
        <v>28</v>
      </c>
      <c r="M15167" t="s">
        <v>820</v>
      </c>
      <c r="N15167" t="s">
        <v>174</v>
      </c>
      <c r="O15167" t="s">
        <v>22</v>
      </c>
      <c r="P15167" t="s">
        <v>23</v>
      </c>
      <c r="Q15167" t="s">
        <v>24</v>
      </c>
    </row>
    <row r="15168" spans="1:17" x14ac:dyDescent="0.2">
      <c r="A15168" s="2">
        <v>41135</v>
      </c>
      <c r="B15168" t="s">
        <v>125</v>
      </c>
      <c r="C15168" t="s">
        <v>184</v>
      </c>
      <c r="D15168" t="s">
        <v>50</v>
      </c>
      <c r="E15168" t="s">
        <v>50</v>
      </c>
      <c r="F15168">
        <v>206</v>
      </c>
      <c r="G15168">
        <v>143</v>
      </c>
      <c r="H15168">
        <v>0</v>
      </c>
      <c r="I15168">
        <v>195</v>
      </c>
      <c r="J15168">
        <v>2</v>
      </c>
      <c r="K15168">
        <v>3</v>
      </c>
      <c r="L15168" t="s">
        <v>28</v>
      </c>
      <c r="M15168" t="s">
        <v>468</v>
      </c>
      <c r="N15168" t="s">
        <v>125</v>
      </c>
      <c r="O15168" t="s">
        <v>22</v>
      </c>
      <c r="P15168" t="s">
        <v>23</v>
      </c>
      <c r="Q15168" t="s">
        <v>41</v>
      </c>
    </row>
    <row r="15169" spans="1:17" x14ac:dyDescent="0.2">
      <c r="A15169" s="2">
        <v>41136</v>
      </c>
      <c r="B15169" t="s">
        <v>85</v>
      </c>
      <c r="C15169" t="s">
        <v>384</v>
      </c>
      <c r="D15169" t="s">
        <v>50</v>
      </c>
      <c r="E15169" t="s">
        <v>50</v>
      </c>
      <c r="F15169">
        <v>74</v>
      </c>
      <c r="G15169">
        <v>137</v>
      </c>
      <c r="H15169">
        <v>447</v>
      </c>
      <c r="I15169">
        <v>213</v>
      </c>
      <c r="J15169">
        <v>0</v>
      </c>
      <c r="K15169">
        <v>0</v>
      </c>
      <c r="L15169" t="s">
        <v>28</v>
      </c>
      <c r="M15169" t="s">
        <v>86</v>
      </c>
      <c r="N15169" t="s">
        <v>85</v>
      </c>
      <c r="O15169" t="s">
        <v>22</v>
      </c>
      <c r="P15169" t="s">
        <v>23</v>
      </c>
      <c r="Q15169" t="s">
        <v>30</v>
      </c>
    </row>
    <row r="15170" spans="1:17" x14ac:dyDescent="0.2">
      <c r="A15170" s="2">
        <v>41136</v>
      </c>
      <c r="B15170" t="s">
        <v>267</v>
      </c>
      <c r="C15170" t="s">
        <v>296</v>
      </c>
      <c r="D15170" t="s">
        <v>36</v>
      </c>
      <c r="E15170" t="s">
        <v>36</v>
      </c>
      <c r="F15170">
        <v>85</v>
      </c>
      <c r="G15170">
        <v>107</v>
      </c>
      <c r="H15170">
        <v>406</v>
      </c>
      <c r="I15170">
        <v>316</v>
      </c>
      <c r="J15170">
        <v>2</v>
      </c>
      <c r="K15170">
        <v>0</v>
      </c>
      <c r="L15170" t="s">
        <v>28</v>
      </c>
      <c r="M15170" t="s">
        <v>1401</v>
      </c>
      <c r="N15170" t="s">
        <v>267</v>
      </c>
      <c r="O15170" t="s">
        <v>22</v>
      </c>
      <c r="P15170" t="s">
        <v>23</v>
      </c>
      <c r="Q15170" t="s">
        <v>24</v>
      </c>
    </row>
    <row r="15171" spans="1:17" x14ac:dyDescent="0.2">
      <c r="A15171" s="2">
        <v>41136</v>
      </c>
      <c r="B15171" t="s">
        <v>286</v>
      </c>
      <c r="C15171" t="s">
        <v>317</v>
      </c>
      <c r="D15171" t="s">
        <v>50</v>
      </c>
      <c r="E15171" t="s">
        <v>50</v>
      </c>
      <c r="F15171">
        <v>56</v>
      </c>
      <c r="G15171">
        <v>76</v>
      </c>
      <c r="H15171">
        <v>559</v>
      </c>
      <c r="I15171">
        <v>446</v>
      </c>
      <c r="J15171">
        <v>1</v>
      </c>
      <c r="K15171">
        <v>2</v>
      </c>
      <c r="L15171" t="s">
        <v>28</v>
      </c>
      <c r="M15171" t="s">
        <v>359</v>
      </c>
      <c r="N15171" t="s">
        <v>286</v>
      </c>
      <c r="O15171" t="s">
        <v>22</v>
      </c>
      <c r="P15171" t="s">
        <v>23</v>
      </c>
      <c r="Q15171" t="s">
        <v>41</v>
      </c>
    </row>
    <row r="15172" spans="1:17" x14ac:dyDescent="0.2">
      <c r="A15172" s="2">
        <v>41136</v>
      </c>
      <c r="B15172" t="s">
        <v>69</v>
      </c>
      <c r="C15172" t="s">
        <v>180</v>
      </c>
      <c r="D15172" t="s">
        <v>50</v>
      </c>
      <c r="E15172" t="s">
        <v>50</v>
      </c>
      <c r="F15172">
        <v>60</v>
      </c>
      <c r="G15172">
        <v>30</v>
      </c>
      <c r="H15172">
        <v>517</v>
      </c>
      <c r="I15172">
        <v>734</v>
      </c>
      <c r="J15172">
        <v>2</v>
      </c>
      <c r="K15172">
        <v>0</v>
      </c>
      <c r="L15172" t="s">
        <v>28</v>
      </c>
      <c r="M15172" t="s">
        <v>71</v>
      </c>
      <c r="N15172" t="s">
        <v>69</v>
      </c>
      <c r="O15172" t="s">
        <v>22</v>
      </c>
      <c r="P15172" t="s">
        <v>23</v>
      </c>
      <c r="Q15172" t="s">
        <v>24</v>
      </c>
    </row>
    <row r="15173" spans="1:17" x14ac:dyDescent="0.2">
      <c r="A15173" s="2">
        <v>41136</v>
      </c>
      <c r="B15173" t="s">
        <v>386</v>
      </c>
      <c r="C15173" t="s">
        <v>402</v>
      </c>
      <c r="D15173" t="s">
        <v>50</v>
      </c>
      <c r="E15173" t="s">
        <v>115</v>
      </c>
      <c r="F15173">
        <v>108</v>
      </c>
      <c r="G15173">
        <v>102</v>
      </c>
      <c r="H15173">
        <v>307</v>
      </c>
      <c r="I15173">
        <v>331</v>
      </c>
      <c r="J15173">
        <v>3</v>
      </c>
      <c r="K15173">
        <v>0</v>
      </c>
      <c r="L15173" t="s">
        <v>28</v>
      </c>
      <c r="M15173" t="s">
        <v>1528</v>
      </c>
      <c r="N15173" t="s">
        <v>386</v>
      </c>
      <c r="O15173" t="s">
        <v>22</v>
      </c>
      <c r="P15173" t="s">
        <v>23</v>
      </c>
      <c r="Q15173" t="s">
        <v>24</v>
      </c>
    </row>
    <row r="15174" spans="1:17" x14ac:dyDescent="0.2">
      <c r="A15174" s="2">
        <v>41136</v>
      </c>
      <c r="B15174" t="s">
        <v>147</v>
      </c>
      <c r="C15174" t="s">
        <v>126</v>
      </c>
      <c r="D15174" t="s">
        <v>50</v>
      </c>
      <c r="E15174" t="s">
        <v>50</v>
      </c>
      <c r="F15174">
        <v>53</v>
      </c>
      <c r="G15174">
        <v>8</v>
      </c>
      <c r="H15174">
        <v>563</v>
      </c>
      <c r="I15174">
        <v>1053</v>
      </c>
      <c r="J15174">
        <v>4</v>
      </c>
      <c r="K15174">
        <v>2</v>
      </c>
      <c r="L15174" t="s">
        <v>28</v>
      </c>
      <c r="M15174" t="s">
        <v>148</v>
      </c>
      <c r="N15174" t="s">
        <v>147</v>
      </c>
      <c r="O15174" t="s">
        <v>22</v>
      </c>
      <c r="P15174" t="s">
        <v>23</v>
      </c>
      <c r="Q15174" t="s">
        <v>24</v>
      </c>
    </row>
    <row r="15175" spans="1:17" x14ac:dyDescent="0.2">
      <c r="A15175" s="2">
        <v>41136</v>
      </c>
      <c r="B15175" t="s">
        <v>17</v>
      </c>
      <c r="C15175" t="s">
        <v>233</v>
      </c>
      <c r="D15175" t="s">
        <v>19</v>
      </c>
      <c r="E15175" t="s">
        <v>19</v>
      </c>
      <c r="F15175">
        <v>73</v>
      </c>
      <c r="G15175">
        <v>109</v>
      </c>
      <c r="H15175">
        <v>449</v>
      </c>
      <c r="I15175">
        <v>307</v>
      </c>
      <c r="J15175">
        <v>2</v>
      </c>
      <c r="K15175">
        <v>0</v>
      </c>
      <c r="L15175" t="s">
        <v>28</v>
      </c>
      <c r="M15175" t="s">
        <v>342</v>
      </c>
      <c r="N15175" t="s">
        <v>17</v>
      </c>
      <c r="O15175" t="s">
        <v>22</v>
      </c>
      <c r="P15175" t="s">
        <v>23</v>
      </c>
      <c r="Q15175" t="s">
        <v>24</v>
      </c>
    </row>
    <row r="15176" spans="1:17" x14ac:dyDescent="0.2">
      <c r="A15176" s="2">
        <v>41136</v>
      </c>
      <c r="B15176" t="s">
        <v>351</v>
      </c>
      <c r="C15176" t="s">
        <v>211</v>
      </c>
      <c r="D15176" t="s">
        <v>36</v>
      </c>
      <c r="E15176" t="s">
        <v>36</v>
      </c>
      <c r="F15176">
        <v>112</v>
      </c>
      <c r="G15176">
        <v>128</v>
      </c>
      <c r="H15176">
        <v>300</v>
      </c>
      <c r="I15176">
        <v>252</v>
      </c>
      <c r="J15176">
        <v>3</v>
      </c>
      <c r="K15176">
        <v>3</v>
      </c>
      <c r="L15176" t="s">
        <v>28</v>
      </c>
      <c r="M15176" t="s">
        <v>1527</v>
      </c>
      <c r="N15176" t="s">
        <v>351</v>
      </c>
      <c r="O15176" t="s">
        <v>22</v>
      </c>
      <c r="P15176" t="s">
        <v>23</v>
      </c>
      <c r="Q15176" t="s">
        <v>30</v>
      </c>
    </row>
    <row r="15177" spans="1:17" x14ac:dyDescent="0.2">
      <c r="A15177" s="2">
        <v>41136</v>
      </c>
      <c r="B15177" t="s">
        <v>87</v>
      </c>
      <c r="C15177" t="s">
        <v>145</v>
      </c>
      <c r="D15177" t="s">
        <v>50</v>
      </c>
      <c r="E15177" t="s">
        <v>50</v>
      </c>
      <c r="F15177">
        <v>94</v>
      </c>
      <c r="G15177">
        <v>123</v>
      </c>
      <c r="H15177">
        <v>372</v>
      </c>
      <c r="I15177">
        <v>266</v>
      </c>
      <c r="J15177">
        <v>1</v>
      </c>
      <c r="K15177">
        <v>0</v>
      </c>
      <c r="L15177" t="s">
        <v>28</v>
      </c>
      <c r="M15177" t="s">
        <v>88</v>
      </c>
      <c r="N15177" t="s">
        <v>87</v>
      </c>
      <c r="O15177" t="s">
        <v>22</v>
      </c>
      <c r="P15177" t="s">
        <v>23</v>
      </c>
      <c r="Q15177" t="s">
        <v>24</v>
      </c>
    </row>
    <row r="15178" spans="1:17" x14ac:dyDescent="0.2">
      <c r="A15178" s="2">
        <v>41136</v>
      </c>
      <c r="B15178" t="s">
        <v>56</v>
      </c>
      <c r="C15178" t="s">
        <v>282</v>
      </c>
      <c r="D15178" t="s">
        <v>27</v>
      </c>
      <c r="E15178" t="s">
        <v>19</v>
      </c>
      <c r="F15178">
        <v>79</v>
      </c>
      <c r="G15178">
        <v>80</v>
      </c>
      <c r="H15178">
        <v>438</v>
      </c>
      <c r="I15178">
        <v>435</v>
      </c>
      <c r="J15178">
        <v>2</v>
      </c>
      <c r="K15178">
        <v>0</v>
      </c>
      <c r="L15178" t="s">
        <v>28</v>
      </c>
      <c r="M15178" t="s">
        <v>1529</v>
      </c>
      <c r="N15178" t="s">
        <v>77</v>
      </c>
      <c r="O15178" t="s">
        <v>122</v>
      </c>
      <c r="P15178" t="s">
        <v>23</v>
      </c>
      <c r="Q15178" t="s">
        <v>24</v>
      </c>
    </row>
    <row r="15179" spans="1:17" x14ac:dyDescent="0.2">
      <c r="A15179" s="2">
        <v>41136</v>
      </c>
      <c r="B15179" t="s">
        <v>182</v>
      </c>
      <c r="C15179" t="s">
        <v>199</v>
      </c>
      <c r="D15179" t="s">
        <v>115</v>
      </c>
      <c r="E15179" t="s">
        <v>36</v>
      </c>
      <c r="F15179">
        <v>69</v>
      </c>
      <c r="G15179">
        <v>32</v>
      </c>
      <c r="H15179">
        <v>470</v>
      </c>
      <c r="I15179">
        <v>707</v>
      </c>
      <c r="J15179">
        <v>1</v>
      </c>
      <c r="K15179">
        <v>1</v>
      </c>
      <c r="L15179" t="s">
        <v>28</v>
      </c>
      <c r="M15179" t="s">
        <v>973</v>
      </c>
      <c r="N15179" t="s">
        <v>182</v>
      </c>
      <c r="O15179" t="s">
        <v>22</v>
      </c>
      <c r="P15179" t="s">
        <v>23</v>
      </c>
      <c r="Q15179" t="s">
        <v>30</v>
      </c>
    </row>
    <row r="15180" spans="1:17" x14ac:dyDescent="0.2">
      <c r="A15180" s="2">
        <v>41136</v>
      </c>
      <c r="B15180" t="s">
        <v>131</v>
      </c>
      <c r="C15180" t="s">
        <v>42</v>
      </c>
      <c r="D15180" t="s">
        <v>27</v>
      </c>
      <c r="E15180" t="s">
        <v>19</v>
      </c>
      <c r="F15180">
        <v>62</v>
      </c>
      <c r="G15180">
        <v>47</v>
      </c>
      <c r="H15180">
        <v>500</v>
      </c>
      <c r="I15180">
        <v>606</v>
      </c>
      <c r="J15180">
        <v>0</v>
      </c>
      <c r="K15180">
        <v>1</v>
      </c>
      <c r="L15180" t="s">
        <v>28</v>
      </c>
      <c r="M15180" t="s">
        <v>637</v>
      </c>
      <c r="N15180" t="s">
        <v>131</v>
      </c>
      <c r="O15180" t="s">
        <v>22</v>
      </c>
      <c r="P15180" t="s">
        <v>23</v>
      </c>
      <c r="Q15180" t="s">
        <v>41</v>
      </c>
    </row>
    <row r="15181" spans="1:17" x14ac:dyDescent="0.2">
      <c r="A15181" s="2">
        <v>41136</v>
      </c>
      <c r="B15181" t="s">
        <v>274</v>
      </c>
      <c r="C15181" t="s">
        <v>53</v>
      </c>
      <c r="D15181" t="s">
        <v>50</v>
      </c>
      <c r="E15181" t="s">
        <v>50</v>
      </c>
      <c r="F15181">
        <v>9</v>
      </c>
      <c r="G15181">
        <v>23</v>
      </c>
      <c r="H15181">
        <v>1050</v>
      </c>
      <c r="I15181">
        <v>828</v>
      </c>
      <c r="J15181">
        <v>2</v>
      </c>
      <c r="K15181">
        <v>4</v>
      </c>
      <c r="L15181" t="s">
        <v>28</v>
      </c>
      <c r="M15181" t="s">
        <v>524</v>
      </c>
      <c r="N15181" t="s">
        <v>274</v>
      </c>
      <c r="O15181" t="s">
        <v>22</v>
      </c>
      <c r="P15181" t="s">
        <v>23</v>
      </c>
      <c r="Q15181" t="s">
        <v>41</v>
      </c>
    </row>
    <row r="15182" spans="1:17" x14ac:dyDescent="0.2">
      <c r="A15182" s="2">
        <v>41136</v>
      </c>
      <c r="B15182" t="s">
        <v>72</v>
      </c>
      <c r="C15182" t="s">
        <v>244</v>
      </c>
      <c r="D15182" t="s">
        <v>50</v>
      </c>
      <c r="E15182" t="s">
        <v>50</v>
      </c>
      <c r="F15182">
        <v>10</v>
      </c>
      <c r="G15182">
        <v>42</v>
      </c>
      <c r="H15182">
        <v>1017</v>
      </c>
      <c r="I15182">
        <v>626</v>
      </c>
      <c r="J15182">
        <v>1</v>
      </c>
      <c r="K15182">
        <v>3</v>
      </c>
      <c r="L15182" t="s">
        <v>28</v>
      </c>
      <c r="M15182" t="s">
        <v>1234</v>
      </c>
      <c r="N15182" t="s">
        <v>72</v>
      </c>
      <c r="O15182" t="s">
        <v>22</v>
      </c>
      <c r="P15182" t="s">
        <v>23</v>
      </c>
      <c r="Q15182" t="s">
        <v>41</v>
      </c>
    </row>
    <row r="15183" spans="1:17" x14ac:dyDescent="0.2">
      <c r="A15183" s="2">
        <v>41136</v>
      </c>
      <c r="B15183" t="s">
        <v>31</v>
      </c>
      <c r="C15183" t="s">
        <v>107</v>
      </c>
      <c r="D15183" t="s">
        <v>19</v>
      </c>
      <c r="E15183" t="s">
        <v>19</v>
      </c>
      <c r="F15183">
        <v>20</v>
      </c>
      <c r="G15183">
        <v>15</v>
      </c>
      <c r="H15183">
        <v>836</v>
      </c>
      <c r="I15183">
        <v>953</v>
      </c>
      <c r="J15183">
        <v>3</v>
      </c>
      <c r="K15183">
        <v>0</v>
      </c>
      <c r="L15183" t="s">
        <v>28</v>
      </c>
      <c r="M15183" t="s">
        <v>669</v>
      </c>
      <c r="N15183" t="s">
        <v>77</v>
      </c>
      <c r="O15183" t="s">
        <v>122</v>
      </c>
      <c r="P15183" t="s">
        <v>23</v>
      </c>
      <c r="Q15183" t="s">
        <v>24</v>
      </c>
    </row>
    <row r="15184" spans="1:17" x14ac:dyDescent="0.2">
      <c r="A15184" s="2">
        <v>41136</v>
      </c>
      <c r="B15184" t="s">
        <v>210</v>
      </c>
      <c r="C15184" t="s">
        <v>185</v>
      </c>
      <c r="D15184" t="s">
        <v>27</v>
      </c>
      <c r="E15184" t="s">
        <v>27</v>
      </c>
      <c r="F15184">
        <v>64</v>
      </c>
      <c r="G15184">
        <v>66</v>
      </c>
      <c r="H15184">
        <v>489</v>
      </c>
      <c r="I15184">
        <v>478</v>
      </c>
      <c r="J15184">
        <v>0</v>
      </c>
      <c r="K15184">
        <v>2</v>
      </c>
      <c r="L15184" t="s">
        <v>28</v>
      </c>
      <c r="M15184" t="s">
        <v>160</v>
      </c>
      <c r="N15184" t="s">
        <v>77</v>
      </c>
      <c r="O15184" t="s">
        <v>122</v>
      </c>
      <c r="P15184" t="s">
        <v>23</v>
      </c>
      <c r="Q15184" t="s">
        <v>41</v>
      </c>
    </row>
    <row r="15185" spans="1:17" x14ac:dyDescent="0.2">
      <c r="A15185" s="2">
        <v>41136</v>
      </c>
      <c r="B15185" t="s">
        <v>89</v>
      </c>
      <c r="C15185" t="s">
        <v>119</v>
      </c>
      <c r="D15185" t="s">
        <v>50</v>
      </c>
      <c r="E15185" t="s">
        <v>50</v>
      </c>
      <c r="F15185">
        <v>3</v>
      </c>
      <c r="G15185">
        <v>6</v>
      </c>
      <c r="H15185">
        <v>1293</v>
      </c>
      <c r="I15185">
        <v>1192</v>
      </c>
      <c r="J15185">
        <v>2</v>
      </c>
      <c r="K15185">
        <v>1</v>
      </c>
      <c r="L15185" t="s">
        <v>28</v>
      </c>
      <c r="M15185" t="s">
        <v>397</v>
      </c>
      <c r="N15185" t="s">
        <v>53</v>
      </c>
      <c r="O15185" t="s">
        <v>122</v>
      </c>
      <c r="P15185" t="s">
        <v>23</v>
      </c>
      <c r="Q15185" t="s">
        <v>24</v>
      </c>
    </row>
    <row r="15186" spans="1:17" x14ac:dyDescent="0.2">
      <c r="A15186" s="2">
        <v>41136</v>
      </c>
      <c r="B15186" t="s">
        <v>802</v>
      </c>
      <c r="C15186" t="s">
        <v>339</v>
      </c>
      <c r="D15186" t="s">
        <v>36</v>
      </c>
      <c r="E15186" t="s">
        <v>36</v>
      </c>
      <c r="F15186">
        <v>111</v>
      </c>
      <c r="G15186">
        <v>117</v>
      </c>
      <c r="H15186">
        <v>301</v>
      </c>
      <c r="I15186">
        <v>287</v>
      </c>
      <c r="J15186">
        <v>1</v>
      </c>
      <c r="K15186">
        <v>0</v>
      </c>
      <c r="L15186" t="s">
        <v>28</v>
      </c>
      <c r="M15186" t="s">
        <v>916</v>
      </c>
      <c r="N15186" t="s">
        <v>802</v>
      </c>
      <c r="O15186" t="s">
        <v>22</v>
      </c>
      <c r="P15186" t="s">
        <v>23</v>
      </c>
      <c r="Q15186" t="s">
        <v>24</v>
      </c>
    </row>
    <row r="15187" spans="1:17" x14ac:dyDescent="0.2">
      <c r="A15187" s="2">
        <v>41136</v>
      </c>
      <c r="B15187" t="s">
        <v>81</v>
      </c>
      <c r="C15187" t="s">
        <v>90</v>
      </c>
      <c r="D15187" t="s">
        <v>50</v>
      </c>
      <c r="E15187" t="s">
        <v>50</v>
      </c>
      <c r="F15187">
        <v>49</v>
      </c>
      <c r="G15187">
        <v>54</v>
      </c>
      <c r="H15187">
        <v>587</v>
      </c>
      <c r="I15187">
        <v>559</v>
      </c>
      <c r="J15187">
        <v>1</v>
      </c>
      <c r="K15187">
        <v>0</v>
      </c>
      <c r="L15187" t="s">
        <v>28</v>
      </c>
      <c r="M15187" t="s">
        <v>83</v>
      </c>
      <c r="N15187" t="s">
        <v>81</v>
      </c>
      <c r="O15187" t="s">
        <v>22</v>
      </c>
      <c r="P15187" t="s">
        <v>23</v>
      </c>
      <c r="Q15187" t="s">
        <v>24</v>
      </c>
    </row>
    <row r="15188" spans="1:17" x14ac:dyDescent="0.2">
      <c r="A15188" s="2">
        <v>41136</v>
      </c>
      <c r="B15188" t="s">
        <v>67</v>
      </c>
      <c r="C15188" t="s">
        <v>18</v>
      </c>
      <c r="D15188" t="s">
        <v>50</v>
      </c>
      <c r="E15188" t="s">
        <v>19</v>
      </c>
      <c r="F15188">
        <v>14</v>
      </c>
      <c r="G15188">
        <v>4</v>
      </c>
      <c r="H15188">
        <v>979</v>
      </c>
      <c r="I15188">
        <v>1236</v>
      </c>
      <c r="J15188">
        <v>0</v>
      </c>
      <c r="K15188">
        <v>0</v>
      </c>
      <c r="L15188" t="s">
        <v>28</v>
      </c>
      <c r="M15188" t="s">
        <v>1253</v>
      </c>
      <c r="N15188" t="s">
        <v>67</v>
      </c>
      <c r="O15188" t="s">
        <v>22</v>
      </c>
      <c r="P15188" t="s">
        <v>23</v>
      </c>
      <c r="Q15188" t="s">
        <v>30</v>
      </c>
    </row>
    <row r="15189" spans="1:17" x14ac:dyDescent="0.2">
      <c r="A15189" s="2">
        <v>41136</v>
      </c>
      <c r="B15189" t="s">
        <v>129</v>
      </c>
      <c r="C15189" t="s">
        <v>39</v>
      </c>
      <c r="D15189" t="s">
        <v>50</v>
      </c>
      <c r="E15189" t="s">
        <v>19</v>
      </c>
      <c r="F15189">
        <v>2</v>
      </c>
      <c r="G15189">
        <v>7</v>
      </c>
      <c r="H15189">
        <v>1473</v>
      </c>
      <c r="I15189">
        <v>1098</v>
      </c>
      <c r="J15189">
        <v>1</v>
      </c>
      <c r="K15189">
        <v>3</v>
      </c>
      <c r="L15189" t="s">
        <v>28</v>
      </c>
      <c r="M15189" t="s">
        <v>787</v>
      </c>
      <c r="N15189" t="s">
        <v>129</v>
      </c>
      <c r="O15189" t="s">
        <v>22</v>
      </c>
      <c r="P15189" t="s">
        <v>23</v>
      </c>
      <c r="Q15189" t="s">
        <v>41</v>
      </c>
    </row>
    <row r="15190" spans="1:17" x14ac:dyDescent="0.2">
      <c r="A15190" s="2">
        <v>41136</v>
      </c>
      <c r="B15190" t="s">
        <v>555</v>
      </c>
      <c r="C15190" t="s">
        <v>38</v>
      </c>
      <c r="D15190" t="s">
        <v>27</v>
      </c>
      <c r="E15190" t="s">
        <v>19</v>
      </c>
      <c r="F15190">
        <v>88</v>
      </c>
      <c r="G15190">
        <v>27</v>
      </c>
      <c r="H15190">
        <v>398</v>
      </c>
      <c r="I15190">
        <v>747</v>
      </c>
      <c r="J15190">
        <v>3</v>
      </c>
      <c r="K15190">
        <v>3</v>
      </c>
      <c r="L15190" t="s">
        <v>28</v>
      </c>
      <c r="M15190" t="s">
        <v>160</v>
      </c>
      <c r="N15190" t="s">
        <v>77</v>
      </c>
      <c r="O15190" t="s">
        <v>122</v>
      </c>
      <c r="P15190" t="s">
        <v>23</v>
      </c>
      <c r="Q15190" t="s">
        <v>30</v>
      </c>
    </row>
    <row r="15191" spans="1:17" x14ac:dyDescent="0.2">
      <c r="A15191" s="2">
        <v>41136</v>
      </c>
      <c r="B15191" t="s">
        <v>94</v>
      </c>
      <c r="C15191" t="s">
        <v>123</v>
      </c>
      <c r="D15191" t="s">
        <v>50</v>
      </c>
      <c r="E15191" t="s">
        <v>50</v>
      </c>
      <c r="F15191">
        <v>28</v>
      </c>
      <c r="G15191">
        <v>82</v>
      </c>
      <c r="H15191">
        <v>746</v>
      </c>
      <c r="I15191">
        <v>426</v>
      </c>
      <c r="J15191">
        <v>1</v>
      </c>
      <c r="K15191">
        <v>1</v>
      </c>
      <c r="L15191" t="s">
        <v>28</v>
      </c>
      <c r="M15191" t="s">
        <v>96</v>
      </c>
      <c r="N15191" t="s">
        <v>94</v>
      </c>
      <c r="O15191" t="s">
        <v>22</v>
      </c>
      <c r="P15191" t="s">
        <v>23</v>
      </c>
      <c r="Q15191" t="s">
        <v>30</v>
      </c>
    </row>
    <row r="15192" spans="1:17" x14ac:dyDescent="0.2">
      <c r="A15192" s="2">
        <v>41136</v>
      </c>
      <c r="B15192" t="s">
        <v>76</v>
      </c>
      <c r="C15192" t="s">
        <v>48</v>
      </c>
      <c r="D15192" t="s">
        <v>50</v>
      </c>
      <c r="E15192" t="s">
        <v>50</v>
      </c>
      <c r="F15192">
        <v>130</v>
      </c>
      <c r="G15192">
        <v>153</v>
      </c>
      <c r="H15192">
        <v>249</v>
      </c>
      <c r="I15192">
        <v>149</v>
      </c>
      <c r="J15192">
        <v>2</v>
      </c>
      <c r="K15192">
        <v>0</v>
      </c>
      <c r="L15192" t="s">
        <v>28</v>
      </c>
      <c r="M15192" t="s">
        <v>78</v>
      </c>
      <c r="N15192" t="s">
        <v>76</v>
      </c>
      <c r="O15192" t="s">
        <v>22</v>
      </c>
      <c r="P15192" t="s">
        <v>23</v>
      </c>
      <c r="Q15192" t="s">
        <v>24</v>
      </c>
    </row>
    <row r="15193" spans="1:17" x14ac:dyDescent="0.2">
      <c r="A15193" s="2">
        <v>41136</v>
      </c>
      <c r="B15193" t="s">
        <v>167</v>
      </c>
      <c r="C15193" t="s">
        <v>128</v>
      </c>
      <c r="D15193" t="s">
        <v>115</v>
      </c>
      <c r="E15193" t="s">
        <v>36</v>
      </c>
      <c r="F15193">
        <v>48</v>
      </c>
      <c r="G15193">
        <v>41</v>
      </c>
      <c r="H15193">
        <v>590</v>
      </c>
      <c r="I15193">
        <v>627</v>
      </c>
      <c r="J15193">
        <v>2</v>
      </c>
      <c r="K15193">
        <v>2</v>
      </c>
      <c r="L15193" t="s">
        <v>28</v>
      </c>
      <c r="M15193" t="s">
        <v>1530</v>
      </c>
      <c r="N15193" t="s">
        <v>94</v>
      </c>
      <c r="O15193" t="s">
        <v>122</v>
      </c>
      <c r="P15193" t="s">
        <v>23</v>
      </c>
      <c r="Q15193" t="s">
        <v>30</v>
      </c>
    </row>
    <row r="15194" spans="1:17" x14ac:dyDescent="0.2">
      <c r="A15194" s="2">
        <v>41136</v>
      </c>
      <c r="B15194" t="s">
        <v>143</v>
      </c>
      <c r="C15194" t="s">
        <v>32</v>
      </c>
      <c r="D15194" t="s">
        <v>115</v>
      </c>
      <c r="E15194" t="s">
        <v>19</v>
      </c>
      <c r="F15194">
        <v>22</v>
      </c>
      <c r="G15194">
        <v>52</v>
      </c>
      <c r="H15194">
        <v>829</v>
      </c>
      <c r="I15194">
        <v>570</v>
      </c>
      <c r="J15194">
        <v>1</v>
      </c>
      <c r="K15194">
        <v>1</v>
      </c>
      <c r="L15194" t="s">
        <v>28</v>
      </c>
      <c r="M15194" t="s">
        <v>995</v>
      </c>
      <c r="N15194" t="s">
        <v>143</v>
      </c>
      <c r="O15194" t="s">
        <v>22</v>
      </c>
      <c r="P15194" t="s">
        <v>23</v>
      </c>
      <c r="Q15194" t="s">
        <v>30</v>
      </c>
    </row>
    <row r="15195" spans="1:17" x14ac:dyDescent="0.2">
      <c r="A15195" s="2">
        <v>41136</v>
      </c>
      <c r="B15195" t="s">
        <v>177</v>
      </c>
      <c r="C15195" t="s">
        <v>449</v>
      </c>
      <c r="D15195" t="s">
        <v>115</v>
      </c>
      <c r="E15195" t="s">
        <v>115</v>
      </c>
      <c r="F15195">
        <v>83</v>
      </c>
      <c r="G15195">
        <v>63</v>
      </c>
      <c r="H15195">
        <v>424</v>
      </c>
      <c r="I15195">
        <v>492</v>
      </c>
      <c r="J15195">
        <v>2</v>
      </c>
      <c r="K15195">
        <v>0</v>
      </c>
      <c r="L15195" t="s">
        <v>28</v>
      </c>
      <c r="M15195" t="s">
        <v>640</v>
      </c>
      <c r="N15195" t="s">
        <v>177</v>
      </c>
      <c r="O15195" t="s">
        <v>22</v>
      </c>
      <c r="P15195" t="s">
        <v>23</v>
      </c>
      <c r="Q15195" t="s">
        <v>24</v>
      </c>
    </row>
    <row r="15196" spans="1:17" x14ac:dyDescent="0.2">
      <c r="A15196" s="2">
        <v>41136</v>
      </c>
      <c r="B15196" t="s">
        <v>133</v>
      </c>
      <c r="C15196" t="s">
        <v>138</v>
      </c>
      <c r="D15196" t="s">
        <v>115</v>
      </c>
      <c r="E15196" t="s">
        <v>36</v>
      </c>
      <c r="F15196">
        <v>29</v>
      </c>
      <c r="G15196">
        <v>44</v>
      </c>
      <c r="H15196">
        <v>739</v>
      </c>
      <c r="I15196">
        <v>623</v>
      </c>
      <c r="J15196">
        <v>2</v>
      </c>
      <c r="K15196">
        <v>1</v>
      </c>
      <c r="L15196" t="s">
        <v>28</v>
      </c>
      <c r="M15196" t="s">
        <v>1531</v>
      </c>
      <c r="N15196" t="s">
        <v>133</v>
      </c>
      <c r="O15196" t="s">
        <v>22</v>
      </c>
      <c r="P15196" t="s">
        <v>23</v>
      </c>
      <c r="Q15196" t="s">
        <v>24</v>
      </c>
    </row>
    <row r="15197" spans="1:17" x14ac:dyDescent="0.2">
      <c r="A15197" s="2">
        <v>41136</v>
      </c>
      <c r="B15197" t="s">
        <v>97</v>
      </c>
      <c r="C15197" t="s">
        <v>345</v>
      </c>
      <c r="D15197" t="s">
        <v>50</v>
      </c>
      <c r="E15197" t="s">
        <v>50</v>
      </c>
      <c r="F15197">
        <v>110</v>
      </c>
      <c r="G15197">
        <v>97</v>
      </c>
      <c r="H15197">
        <v>302</v>
      </c>
      <c r="I15197">
        <v>356</v>
      </c>
      <c r="J15197">
        <v>1</v>
      </c>
      <c r="K15197">
        <v>2</v>
      </c>
      <c r="L15197" t="s">
        <v>28</v>
      </c>
      <c r="M15197" t="s">
        <v>1532</v>
      </c>
      <c r="N15197" t="s">
        <v>97</v>
      </c>
      <c r="O15197" t="s">
        <v>22</v>
      </c>
      <c r="P15197" t="s">
        <v>23</v>
      </c>
      <c r="Q15197" t="s">
        <v>41</v>
      </c>
    </row>
    <row r="15198" spans="1:17" x14ac:dyDescent="0.2">
      <c r="A15198" s="2">
        <v>41136</v>
      </c>
      <c r="B15198" t="s">
        <v>328</v>
      </c>
      <c r="C15198" t="s">
        <v>73</v>
      </c>
      <c r="D15198" t="s">
        <v>50</v>
      </c>
      <c r="E15198" t="s">
        <v>50</v>
      </c>
      <c r="F15198">
        <v>102</v>
      </c>
      <c r="G15198">
        <v>85</v>
      </c>
      <c r="H15198">
        <v>330</v>
      </c>
      <c r="I15198">
        <v>407</v>
      </c>
      <c r="J15198">
        <v>1</v>
      </c>
      <c r="K15198">
        <v>0</v>
      </c>
      <c r="L15198" t="s">
        <v>28</v>
      </c>
      <c r="M15198" t="s">
        <v>329</v>
      </c>
      <c r="N15198" t="s">
        <v>328</v>
      </c>
      <c r="O15198" t="s">
        <v>22</v>
      </c>
      <c r="P15198" t="s">
        <v>23</v>
      </c>
      <c r="Q15198" t="s">
        <v>24</v>
      </c>
    </row>
    <row r="15199" spans="1:17" x14ac:dyDescent="0.2">
      <c r="A15199" s="2">
        <v>41136</v>
      </c>
      <c r="B15199" t="s">
        <v>26</v>
      </c>
      <c r="C15199" t="s">
        <v>77</v>
      </c>
      <c r="D15199" t="s">
        <v>27</v>
      </c>
      <c r="E15199" t="s">
        <v>27</v>
      </c>
      <c r="F15199">
        <v>18</v>
      </c>
      <c r="G15199">
        <v>36</v>
      </c>
      <c r="H15199">
        <v>861</v>
      </c>
      <c r="I15199">
        <v>672</v>
      </c>
      <c r="J15199">
        <v>0</v>
      </c>
      <c r="K15199">
        <v>1</v>
      </c>
      <c r="L15199" t="s">
        <v>28</v>
      </c>
      <c r="M15199" t="s">
        <v>219</v>
      </c>
      <c r="N15199" t="s">
        <v>26</v>
      </c>
      <c r="O15199" t="s">
        <v>22</v>
      </c>
      <c r="P15199" t="s">
        <v>23</v>
      </c>
      <c r="Q15199" t="s">
        <v>41</v>
      </c>
    </row>
    <row r="15200" spans="1:17" x14ac:dyDescent="0.2">
      <c r="A15200" s="2">
        <v>41136</v>
      </c>
      <c r="B15200" t="s">
        <v>1279</v>
      </c>
      <c r="C15200" t="s">
        <v>101</v>
      </c>
      <c r="D15200" t="s">
        <v>50</v>
      </c>
      <c r="E15200" t="s">
        <v>50</v>
      </c>
      <c r="F15200">
        <v>50</v>
      </c>
      <c r="G15200">
        <v>70</v>
      </c>
      <c r="H15200">
        <v>581</v>
      </c>
      <c r="I15200">
        <v>463</v>
      </c>
      <c r="J15200">
        <v>2</v>
      </c>
      <c r="K15200">
        <v>0</v>
      </c>
      <c r="L15200" t="s">
        <v>28</v>
      </c>
      <c r="M15200" t="s">
        <v>1280</v>
      </c>
      <c r="N15200" t="s">
        <v>1279</v>
      </c>
      <c r="O15200" t="s">
        <v>22</v>
      </c>
      <c r="P15200" t="s">
        <v>23</v>
      </c>
      <c r="Q15200" t="s">
        <v>24</v>
      </c>
    </row>
    <row r="15201" spans="1:17" x14ac:dyDescent="0.2">
      <c r="A15201" s="2">
        <v>41136</v>
      </c>
      <c r="B15201" t="s">
        <v>110</v>
      </c>
      <c r="C15201" t="s">
        <v>34</v>
      </c>
      <c r="D15201" t="s">
        <v>36</v>
      </c>
      <c r="E15201" t="s">
        <v>36</v>
      </c>
      <c r="F15201">
        <v>68</v>
      </c>
      <c r="G15201">
        <v>74</v>
      </c>
      <c r="H15201">
        <v>472</v>
      </c>
      <c r="I15201">
        <v>448</v>
      </c>
      <c r="J15201">
        <v>1</v>
      </c>
      <c r="K15201">
        <v>2</v>
      </c>
      <c r="L15201" t="s">
        <v>28</v>
      </c>
      <c r="M15201" t="s">
        <v>142</v>
      </c>
      <c r="N15201" t="s">
        <v>110</v>
      </c>
      <c r="O15201" t="s">
        <v>22</v>
      </c>
      <c r="P15201" t="s">
        <v>23</v>
      </c>
      <c r="Q15201" t="s">
        <v>41</v>
      </c>
    </row>
    <row r="15202" spans="1:17" x14ac:dyDescent="0.2">
      <c r="A15202" s="2">
        <v>41136</v>
      </c>
      <c r="B15202" t="s">
        <v>237</v>
      </c>
      <c r="C15202" t="s">
        <v>135</v>
      </c>
      <c r="D15202" t="s">
        <v>36</v>
      </c>
      <c r="E15202" t="s">
        <v>36</v>
      </c>
      <c r="F15202">
        <v>115</v>
      </c>
      <c r="G15202">
        <v>58</v>
      </c>
      <c r="H15202">
        <v>290</v>
      </c>
      <c r="I15202">
        <v>525</v>
      </c>
      <c r="J15202">
        <v>0</v>
      </c>
      <c r="K15202">
        <v>0</v>
      </c>
      <c r="L15202" t="s">
        <v>28</v>
      </c>
      <c r="M15202" t="s">
        <v>366</v>
      </c>
      <c r="N15202" t="s">
        <v>237</v>
      </c>
      <c r="O15202" t="s">
        <v>22</v>
      </c>
      <c r="P15202" t="s">
        <v>23</v>
      </c>
      <c r="Q15202" t="s">
        <v>30</v>
      </c>
    </row>
    <row r="15203" spans="1:17" x14ac:dyDescent="0.2">
      <c r="A15203" s="2">
        <v>41136</v>
      </c>
      <c r="B15203" t="s">
        <v>100</v>
      </c>
      <c r="C15203" t="s">
        <v>70</v>
      </c>
      <c r="D15203" t="s">
        <v>50</v>
      </c>
      <c r="E15203" t="s">
        <v>50</v>
      </c>
      <c r="F15203">
        <v>101</v>
      </c>
      <c r="G15203">
        <v>72</v>
      </c>
      <c r="H15203">
        <v>335</v>
      </c>
      <c r="I15203">
        <v>450</v>
      </c>
      <c r="J15203">
        <v>3</v>
      </c>
      <c r="K15203">
        <v>3</v>
      </c>
      <c r="L15203" t="s">
        <v>28</v>
      </c>
      <c r="M15203" t="s">
        <v>102</v>
      </c>
      <c r="N15203" t="s">
        <v>100</v>
      </c>
      <c r="O15203" t="s">
        <v>22</v>
      </c>
      <c r="P15203" t="s">
        <v>23</v>
      </c>
      <c r="Q15203" t="s">
        <v>30</v>
      </c>
    </row>
    <row r="15204" spans="1:17" x14ac:dyDescent="0.2">
      <c r="A15204" s="2">
        <v>41136</v>
      </c>
      <c r="B15204" t="s">
        <v>49</v>
      </c>
      <c r="C15204" t="s">
        <v>153</v>
      </c>
      <c r="D15204" t="s">
        <v>50</v>
      </c>
      <c r="E15204" t="s">
        <v>50</v>
      </c>
      <c r="F15204">
        <v>25</v>
      </c>
      <c r="G15204">
        <v>12</v>
      </c>
      <c r="H15204">
        <v>779</v>
      </c>
      <c r="I15204">
        <v>1002</v>
      </c>
      <c r="J15204">
        <v>2</v>
      </c>
      <c r="K15204">
        <v>3</v>
      </c>
      <c r="L15204" t="s">
        <v>28</v>
      </c>
      <c r="M15204" t="s">
        <v>103</v>
      </c>
      <c r="N15204" t="s">
        <v>49</v>
      </c>
      <c r="O15204" t="s">
        <v>22</v>
      </c>
      <c r="P15204" t="s">
        <v>23</v>
      </c>
      <c r="Q15204" t="s">
        <v>41</v>
      </c>
    </row>
    <row r="15205" spans="1:17" x14ac:dyDescent="0.2">
      <c r="A15205" s="2">
        <v>41136</v>
      </c>
      <c r="B15205" t="s">
        <v>239</v>
      </c>
      <c r="C15205" t="s">
        <v>183</v>
      </c>
      <c r="D15205" t="s">
        <v>115</v>
      </c>
      <c r="E15205" t="s">
        <v>36</v>
      </c>
      <c r="F15205">
        <v>92</v>
      </c>
      <c r="G15205">
        <v>40</v>
      </c>
      <c r="H15205">
        <v>374</v>
      </c>
      <c r="I15205">
        <v>636</v>
      </c>
      <c r="J15205">
        <v>1</v>
      </c>
      <c r="K15205">
        <v>1</v>
      </c>
      <c r="L15205" t="s">
        <v>28</v>
      </c>
      <c r="M15205" t="s">
        <v>1378</v>
      </c>
      <c r="N15205" t="s">
        <v>239</v>
      </c>
      <c r="O15205" t="s">
        <v>22</v>
      </c>
      <c r="P15205" t="s">
        <v>23</v>
      </c>
      <c r="Q15205" t="s">
        <v>30</v>
      </c>
    </row>
    <row r="15206" spans="1:17" x14ac:dyDescent="0.2">
      <c r="A15206" s="2">
        <v>41136</v>
      </c>
      <c r="B15206" t="s">
        <v>82</v>
      </c>
      <c r="C15206" t="s">
        <v>531</v>
      </c>
      <c r="D15206" t="s">
        <v>50</v>
      </c>
      <c r="E15206" t="s">
        <v>27</v>
      </c>
      <c r="F15206">
        <v>5</v>
      </c>
      <c r="G15206">
        <v>54</v>
      </c>
      <c r="H15206">
        <v>1212</v>
      </c>
      <c r="I15206">
        <v>560</v>
      </c>
      <c r="J15206">
        <v>2</v>
      </c>
      <c r="K15206">
        <v>0</v>
      </c>
      <c r="L15206" t="s">
        <v>28</v>
      </c>
      <c r="M15206" t="s">
        <v>1001</v>
      </c>
      <c r="N15206" t="s">
        <v>82</v>
      </c>
      <c r="O15206" t="s">
        <v>22</v>
      </c>
      <c r="P15206" t="s">
        <v>23</v>
      </c>
      <c r="Q15206" t="s">
        <v>24</v>
      </c>
    </row>
    <row r="15207" spans="1:17" x14ac:dyDescent="0.2">
      <c r="A15207" s="2">
        <v>41136</v>
      </c>
      <c r="B15207" t="s">
        <v>229</v>
      </c>
      <c r="C15207" t="s">
        <v>106</v>
      </c>
      <c r="D15207" t="s">
        <v>27</v>
      </c>
      <c r="E15207" t="s">
        <v>50</v>
      </c>
      <c r="F15207">
        <v>138</v>
      </c>
      <c r="G15207">
        <v>1</v>
      </c>
      <c r="H15207">
        <v>209</v>
      </c>
      <c r="I15207">
        <v>1604</v>
      </c>
      <c r="J15207">
        <v>1</v>
      </c>
      <c r="K15207">
        <v>2</v>
      </c>
      <c r="L15207" t="s">
        <v>28</v>
      </c>
      <c r="M15207" t="s">
        <v>1300</v>
      </c>
      <c r="N15207" t="s">
        <v>229</v>
      </c>
      <c r="O15207" t="s">
        <v>22</v>
      </c>
      <c r="P15207" t="s">
        <v>23</v>
      </c>
      <c r="Q15207" t="s">
        <v>41</v>
      </c>
    </row>
    <row r="15208" spans="1:17" x14ac:dyDescent="0.2">
      <c r="A15208" s="2">
        <v>41136</v>
      </c>
      <c r="B15208" t="s">
        <v>95</v>
      </c>
      <c r="C15208" t="s">
        <v>136</v>
      </c>
      <c r="D15208" t="s">
        <v>50</v>
      </c>
      <c r="E15208" t="s">
        <v>36</v>
      </c>
      <c r="F15208">
        <v>11</v>
      </c>
      <c r="G15208">
        <v>16</v>
      </c>
      <c r="H15208">
        <v>1016</v>
      </c>
      <c r="I15208">
        <v>939</v>
      </c>
      <c r="J15208">
        <v>1</v>
      </c>
      <c r="K15208">
        <v>1</v>
      </c>
      <c r="L15208" t="s">
        <v>28</v>
      </c>
      <c r="M15208" t="s">
        <v>326</v>
      </c>
      <c r="N15208" t="s">
        <v>95</v>
      </c>
      <c r="O15208" t="s">
        <v>22</v>
      </c>
      <c r="P15208" t="s">
        <v>23</v>
      </c>
      <c r="Q15208" t="s">
        <v>30</v>
      </c>
    </row>
    <row r="15209" spans="1:17" x14ac:dyDescent="0.2">
      <c r="A15209" s="2">
        <v>41136</v>
      </c>
      <c r="B15209" t="s">
        <v>104</v>
      </c>
      <c r="C15209" t="s">
        <v>55</v>
      </c>
      <c r="D15209" t="s">
        <v>50</v>
      </c>
      <c r="E15209" t="s">
        <v>57</v>
      </c>
      <c r="F15209">
        <v>46</v>
      </c>
      <c r="G15209">
        <v>24</v>
      </c>
      <c r="H15209">
        <v>611</v>
      </c>
      <c r="I15209">
        <v>806</v>
      </c>
      <c r="J15209">
        <v>3</v>
      </c>
      <c r="K15209">
        <v>1</v>
      </c>
      <c r="L15209" t="s">
        <v>28</v>
      </c>
      <c r="M15209" t="s">
        <v>778</v>
      </c>
      <c r="N15209" t="s">
        <v>104</v>
      </c>
      <c r="O15209" t="s">
        <v>22</v>
      </c>
      <c r="P15209" t="s">
        <v>23</v>
      </c>
      <c r="Q15209" t="s">
        <v>24</v>
      </c>
    </row>
    <row r="15210" spans="1:17" x14ac:dyDescent="0.2">
      <c r="A15210" s="2">
        <v>41136</v>
      </c>
      <c r="B15210" t="s">
        <v>1204</v>
      </c>
      <c r="C15210" t="s">
        <v>98</v>
      </c>
      <c r="D15210" t="s">
        <v>50</v>
      </c>
      <c r="E15210" t="s">
        <v>50</v>
      </c>
      <c r="F15210">
        <v>35</v>
      </c>
      <c r="G15210">
        <v>26</v>
      </c>
      <c r="H15210">
        <v>675</v>
      </c>
      <c r="I15210">
        <v>779</v>
      </c>
      <c r="J15210">
        <v>0</v>
      </c>
      <c r="K15210">
        <v>0</v>
      </c>
      <c r="L15210" t="s">
        <v>28</v>
      </c>
      <c r="M15210" t="s">
        <v>1219</v>
      </c>
      <c r="N15210" t="s">
        <v>1204</v>
      </c>
      <c r="O15210" t="s">
        <v>22</v>
      </c>
      <c r="P15210" t="s">
        <v>23</v>
      </c>
      <c r="Q15210" t="s">
        <v>30</v>
      </c>
    </row>
    <row r="15211" spans="1:17" x14ac:dyDescent="0.2">
      <c r="A15211" s="2">
        <v>41136</v>
      </c>
      <c r="B15211" t="s">
        <v>443</v>
      </c>
      <c r="C15211" t="s">
        <v>254</v>
      </c>
      <c r="D15211" t="s">
        <v>115</v>
      </c>
      <c r="E15211" t="s">
        <v>115</v>
      </c>
      <c r="F15211">
        <v>162</v>
      </c>
      <c r="G15211">
        <v>154</v>
      </c>
      <c r="H15211">
        <v>125</v>
      </c>
      <c r="I15211">
        <v>147</v>
      </c>
      <c r="J15211">
        <v>2</v>
      </c>
      <c r="K15211">
        <v>0</v>
      </c>
      <c r="L15211" t="s">
        <v>28</v>
      </c>
      <c r="M15211" t="s">
        <v>1533</v>
      </c>
      <c r="N15211" t="s">
        <v>443</v>
      </c>
      <c r="O15211" t="s">
        <v>22</v>
      </c>
      <c r="P15211" t="s">
        <v>23</v>
      </c>
      <c r="Q15211" t="s">
        <v>24</v>
      </c>
    </row>
    <row r="15212" spans="1:17" x14ac:dyDescent="0.2">
      <c r="A15212" s="2">
        <v>41136</v>
      </c>
      <c r="B15212" t="s">
        <v>249</v>
      </c>
      <c r="C15212" t="s">
        <v>92</v>
      </c>
      <c r="D15212" t="s">
        <v>50</v>
      </c>
      <c r="E15212" t="s">
        <v>50</v>
      </c>
      <c r="F15212">
        <v>33</v>
      </c>
      <c r="G15212">
        <v>51</v>
      </c>
      <c r="H15212">
        <v>705</v>
      </c>
      <c r="I15212">
        <v>579</v>
      </c>
      <c r="J15212">
        <v>4</v>
      </c>
      <c r="K15212">
        <v>3</v>
      </c>
      <c r="L15212" t="s">
        <v>28</v>
      </c>
      <c r="M15212" t="s">
        <v>1132</v>
      </c>
      <c r="N15212" t="s">
        <v>249</v>
      </c>
      <c r="O15212" t="s">
        <v>22</v>
      </c>
      <c r="P15212" t="s">
        <v>23</v>
      </c>
      <c r="Q15212" t="s">
        <v>24</v>
      </c>
    </row>
    <row r="15213" spans="1:17" x14ac:dyDescent="0.2">
      <c r="A15213" s="2">
        <v>41136</v>
      </c>
      <c r="B15213" t="s">
        <v>52</v>
      </c>
      <c r="C15213" t="s">
        <v>25</v>
      </c>
      <c r="D15213" t="s">
        <v>50</v>
      </c>
      <c r="E15213" t="s">
        <v>19</v>
      </c>
      <c r="F15213">
        <v>17</v>
      </c>
      <c r="G15213">
        <v>13</v>
      </c>
      <c r="H15213">
        <v>909</v>
      </c>
      <c r="I15213">
        <v>991</v>
      </c>
      <c r="J15213">
        <v>0</v>
      </c>
      <c r="K15213">
        <v>3</v>
      </c>
      <c r="L15213" t="s">
        <v>28</v>
      </c>
      <c r="M15213" t="s">
        <v>68</v>
      </c>
      <c r="N15213" t="s">
        <v>52</v>
      </c>
      <c r="O15213" t="s">
        <v>22</v>
      </c>
      <c r="P15213" t="s">
        <v>23</v>
      </c>
      <c r="Q15213" t="s">
        <v>41</v>
      </c>
    </row>
    <row r="15214" spans="1:17" x14ac:dyDescent="0.2">
      <c r="A15214" s="2">
        <v>41136</v>
      </c>
      <c r="B15214" t="s">
        <v>168</v>
      </c>
      <c r="C15214" t="s">
        <v>293</v>
      </c>
      <c r="D15214" t="s">
        <v>50</v>
      </c>
      <c r="E15214" t="s">
        <v>50</v>
      </c>
      <c r="F15214">
        <v>45</v>
      </c>
      <c r="G15214">
        <v>19</v>
      </c>
      <c r="H15214">
        <v>620</v>
      </c>
      <c r="I15214">
        <v>854</v>
      </c>
      <c r="J15214">
        <v>0</v>
      </c>
      <c r="K15214">
        <v>0</v>
      </c>
      <c r="L15214" t="s">
        <v>28</v>
      </c>
      <c r="M15214" t="s">
        <v>1008</v>
      </c>
      <c r="N15214" t="s">
        <v>168</v>
      </c>
      <c r="O15214" t="s">
        <v>22</v>
      </c>
      <c r="P15214" t="s">
        <v>23</v>
      </c>
      <c r="Q15214" t="s">
        <v>30</v>
      </c>
    </row>
    <row r="15215" spans="1:17" x14ac:dyDescent="0.2">
      <c r="A15215" s="2">
        <v>41136</v>
      </c>
      <c r="B15215" t="s">
        <v>161</v>
      </c>
      <c r="C15215" t="s">
        <v>646</v>
      </c>
      <c r="D15215" t="s">
        <v>50</v>
      </c>
      <c r="E15215" t="s">
        <v>50</v>
      </c>
      <c r="F15215">
        <v>37</v>
      </c>
      <c r="G15215">
        <v>31</v>
      </c>
      <c r="H15215">
        <v>658</v>
      </c>
      <c r="I15215">
        <v>728</v>
      </c>
      <c r="J15215">
        <v>0</v>
      </c>
      <c r="K15215">
        <v>2</v>
      </c>
      <c r="L15215" t="s">
        <v>28</v>
      </c>
      <c r="M15215" t="s">
        <v>1365</v>
      </c>
      <c r="N15215" t="s">
        <v>161</v>
      </c>
      <c r="O15215" t="s">
        <v>22</v>
      </c>
      <c r="P15215" t="s">
        <v>23</v>
      </c>
      <c r="Q15215" t="s">
        <v>41</v>
      </c>
    </row>
    <row r="15216" spans="1:17" x14ac:dyDescent="0.2">
      <c r="A15216" s="2">
        <v>41143</v>
      </c>
      <c r="B15216" t="s">
        <v>388</v>
      </c>
      <c r="C15216" t="s">
        <v>469</v>
      </c>
      <c r="D15216" t="s">
        <v>115</v>
      </c>
      <c r="E15216" t="s">
        <v>115</v>
      </c>
      <c r="F15216">
        <v>168</v>
      </c>
      <c r="G15216">
        <v>147</v>
      </c>
      <c r="H15216">
        <v>106</v>
      </c>
      <c r="I15216">
        <v>180</v>
      </c>
      <c r="J15216">
        <v>2</v>
      </c>
      <c r="K15216">
        <v>1</v>
      </c>
      <c r="L15216" t="s">
        <v>450</v>
      </c>
      <c r="M15216" t="s">
        <v>821</v>
      </c>
      <c r="N15216" t="s">
        <v>388</v>
      </c>
      <c r="O15216" t="s">
        <v>22</v>
      </c>
      <c r="P15216" t="s">
        <v>23</v>
      </c>
      <c r="Q15216" t="s">
        <v>24</v>
      </c>
    </row>
    <row r="15217" spans="1:17" x14ac:dyDescent="0.2">
      <c r="A15217" s="2">
        <v>41144</v>
      </c>
      <c r="B15217" t="s">
        <v>629</v>
      </c>
      <c r="C15217" t="s">
        <v>459</v>
      </c>
      <c r="D15217" t="s">
        <v>36</v>
      </c>
      <c r="E15217" t="s">
        <v>115</v>
      </c>
      <c r="F15217">
        <v>161</v>
      </c>
      <c r="G15217">
        <v>162</v>
      </c>
      <c r="H15217">
        <v>126</v>
      </c>
      <c r="I15217">
        <v>125</v>
      </c>
      <c r="J15217">
        <v>2</v>
      </c>
      <c r="K15217">
        <v>1</v>
      </c>
      <c r="L15217" t="s">
        <v>450</v>
      </c>
      <c r="M15217" t="s">
        <v>821</v>
      </c>
      <c r="N15217" t="s">
        <v>388</v>
      </c>
      <c r="O15217" t="s">
        <v>122</v>
      </c>
      <c r="P15217" t="s">
        <v>23</v>
      </c>
      <c r="Q15217" t="s">
        <v>24</v>
      </c>
    </row>
    <row r="15218" spans="1:17" x14ac:dyDescent="0.2">
      <c r="A15218" s="2">
        <v>41145</v>
      </c>
      <c r="B15218" t="s">
        <v>469</v>
      </c>
      <c r="C15218" t="s">
        <v>120</v>
      </c>
      <c r="D15218" t="s">
        <v>115</v>
      </c>
      <c r="E15218" t="s">
        <v>36</v>
      </c>
      <c r="F15218">
        <v>147</v>
      </c>
      <c r="G15218">
        <v>59</v>
      </c>
      <c r="H15218">
        <v>180</v>
      </c>
      <c r="I15218">
        <v>519</v>
      </c>
      <c r="J15218">
        <v>2</v>
      </c>
      <c r="K15218">
        <v>2</v>
      </c>
      <c r="L15218" t="s">
        <v>450</v>
      </c>
      <c r="M15218" t="s">
        <v>821</v>
      </c>
      <c r="N15218" t="s">
        <v>388</v>
      </c>
      <c r="O15218" t="s">
        <v>122</v>
      </c>
      <c r="P15218" t="s">
        <v>23</v>
      </c>
      <c r="Q15218" t="s">
        <v>30</v>
      </c>
    </row>
    <row r="15219" spans="1:17" x14ac:dyDescent="0.2">
      <c r="A15219" s="2">
        <v>41146</v>
      </c>
      <c r="B15219" t="s">
        <v>388</v>
      </c>
      <c r="C15219" t="s">
        <v>629</v>
      </c>
      <c r="D15219" t="s">
        <v>115</v>
      </c>
      <c r="E15219" t="s">
        <v>36</v>
      </c>
      <c r="F15219">
        <v>168</v>
      </c>
      <c r="G15219">
        <v>161</v>
      </c>
      <c r="H15219">
        <v>106</v>
      </c>
      <c r="I15219">
        <v>126</v>
      </c>
      <c r="J15219">
        <v>3</v>
      </c>
      <c r="K15219">
        <v>0</v>
      </c>
      <c r="L15219" t="s">
        <v>450</v>
      </c>
      <c r="M15219" t="s">
        <v>821</v>
      </c>
      <c r="N15219" t="s">
        <v>388</v>
      </c>
      <c r="O15219" t="s">
        <v>22</v>
      </c>
      <c r="P15219" t="s">
        <v>23</v>
      </c>
      <c r="Q15219" t="s">
        <v>24</v>
      </c>
    </row>
    <row r="15220" spans="1:17" x14ac:dyDescent="0.2">
      <c r="A15220" s="2">
        <v>41147</v>
      </c>
      <c r="B15220" t="s">
        <v>351</v>
      </c>
      <c r="C15220" t="s">
        <v>208</v>
      </c>
      <c r="D15220" t="s">
        <v>36</v>
      </c>
      <c r="E15220" t="s">
        <v>36</v>
      </c>
      <c r="F15220">
        <v>112</v>
      </c>
      <c r="G15220">
        <v>88</v>
      </c>
      <c r="H15220">
        <v>300</v>
      </c>
      <c r="I15220">
        <v>399</v>
      </c>
      <c r="J15220">
        <v>0</v>
      </c>
      <c r="K15220">
        <v>0</v>
      </c>
      <c r="L15220" t="s">
        <v>28</v>
      </c>
      <c r="M15220" t="s">
        <v>353</v>
      </c>
      <c r="N15220" t="s">
        <v>351</v>
      </c>
      <c r="O15220" t="s">
        <v>22</v>
      </c>
      <c r="P15220" t="s">
        <v>23</v>
      </c>
      <c r="Q15220" t="s">
        <v>30</v>
      </c>
    </row>
    <row r="15221" spans="1:17" x14ac:dyDescent="0.2">
      <c r="A15221" s="2">
        <v>41147</v>
      </c>
      <c r="B15221" t="s">
        <v>718</v>
      </c>
      <c r="C15221" t="s">
        <v>380</v>
      </c>
      <c r="D15221" t="s">
        <v>36</v>
      </c>
      <c r="E15221" t="s">
        <v>36</v>
      </c>
      <c r="F15221">
        <v>38</v>
      </c>
      <c r="G15221">
        <v>104</v>
      </c>
      <c r="H15221">
        <v>655</v>
      </c>
      <c r="I15221">
        <v>329</v>
      </c>
      <c r="J15221">
        <v>3</v>
      </c>
      <c r="K15221">
        <v>0</v>
      </c>
      <c r="L15221" t="s">
        <v>28</v>
      </c>
      <c r="M15221" t="s">
        <v>130</v>
      </c>
      <c r="N15221" t="s">
        <v>128</v>
      </c>
      <c r="O15221" t="s">
        <v>122</v>
      </c>
      <c r="P15221" t="s">
        <v>23</v>
      </c>
      <c r="Q15221" t="s">
        <v>24</v>
      </c>
    </row>
    <row r="15222" spans="1:17" x14ac:dyDescent="0.2">
      <c r="A15222" s="2">
        <v>41147</v>
      </c>
      <c r="B15222" t="s">
        <v>459</v>
      </c>
      <c r="C15222" t="s">
        <v>120</v>
      </c>
      <c r="D15222" t="s">
        <v>115</v>
      </c>
      <c r="E15222" t="s">
        <v>36</v>
      </c>
      <c r="F15222">
        <v>162</v>
      </c>
      <c r="G15222">
        <v>59</v>
      </c>
      <c r="H15222">
        <v>125</v>
      </c>
      <c r="I15222">
        <v>519</v>
      </c>
      <c r="J15222">
        <v>0</v>
      </c>
      <c r="K15222">
        <v>5</v>
      </c>
      <c r="L15222" t="s">
        <v>450</v>
      </c>
      <c r="M15222" t="s">
        <v>821</v>
      </c>
      <c r="N15222" t="s">
        <v>388</v>
      </c>
      <c r="O15222" t="s">
        <v>122</v>
      </c>
      <c r="P15222" t="s">
        <v>23</v>
      </c>
      <c r="Q15222" t="s">
        <v>41</v>
      </c>
    </row>
    <row r="15223" spans="1:17" x14ac:dyDescent="0.2">
      <c r="A15223" s="2">
        <v>41148</v>
      </c>
      <c r="B15223" t="s">
        <v>629</v>
      </c>
      <c r="C15223" t="s">
        <v>469</v>
      </c>
      <c r="D15223" t="s">
        <v>36</v>
      </c>
      <c r="E15223" t="s">
        <v>115</v>
      </c>
      <c r="F15223">
        <v>161</v>
      </c>
      <c r="G15223">
        <v>147</v>
      </c>
      <c r="H15223">
        <v>126</v>
      </c>
      <c r="I15223">
        <v>180</v>
      </c>
      <c r="J15223">
        <v>2</v>
      </c>
      <c r="K15223">
        <v>1</v>
      </c>
      <c r="L15223" t="s">
        <v>450</v>
      </c>
      <c r="M15223" t="s">
        <v>821</v>
      </c>
      <c r="N15223" t="s">
        <v>388</v>
      </c>
      <c r="O15223" t="s">
        <v>122</v>
      </c>
      <c r="P15223" t="s">
        <v>23</v>
      </c>
      <c r="Q15223" t="s">
        <v>24</v>
      </c>
    </row>
    <row r="15224" spans="1:17" x14ac:dyDescent="0.2">
      <c r="A15224" s="2">
        <v>41149</v>
      </c>
      <c r="B15224" t="s">
        <v>388</v>
      </c>
      <c r="C15224" t="s">
        <v>459</v>
      </c>
      <c r="D15224" t="s">
        <v>115</v>
      </c>
      <c r="E15224" t="s">
        <v>115</v>
      </c>
      <c r="F15224">
        <v>168</v>
      </c>
      <c r="G15224">
        <v>162</v>
      </c>
      <c r="H15224">
        <v>106</v>
      </c>
      <c r="I15224">
        <v>125</v>
      </c>
      <c r="J15224">
        <v>0</v>
      </c>
      <c r="K15224">
        <v>0</v>
      </c>
      <c r="L15224" t="s">
        <v>450</v>
      </c>
      <c r="M15224" t="s">
        <v>821</v>
      </c>
      <c r="N15224" t="s">
        <v>388</v>
      </c>
      <c r="O15224" t="s">
        <v>22</v>
      </c>
      <c r="P15224" t="s">
        <v>23</v>
      </c>
      <c r="Q15224" t="s">
        <v>30</v>
      </c>
    </row>
    <row r="15225" spans="1:17" x14ac:dyDescent="0.2">
      <c r="A15225" s="2">
        <v>41150</v>
      </c>
      <c r="B15225" t="s">
        <v>120</v>
      </c>
      <c r="C15225" t="s">
        <v>629</v>
      </c>
      <c r="D15225" t="s">
        <v>36</v>
      </c>
      <c r="E15225" t="s">
        <v>36</v>
      </c>
      <c r="F15225">
        <v>59</v>
      </c>
      <c r="G15225">
        <v>161</v>
      </c>
      <c r="H15225">
        <v>519</v>
      </c>
      <c r="I15225">
        <v>126</v>
      </c>
      <c r="J15225">
        <v>3</v>
      </c>
      <c r="K15225">
        <v>1</v>
      </c>
      <c r="L15225" t="s">
        <v>450</v>
      </c>
      <c r="M15225" t="s">
        <v>821</v>
      </c>
      <c r="N15225" t="s">
        <v>388</v>
      </c>
      <c r="O15225" t="s">
        <v>122</v>
      </c>
      <c r="P15225" t="s">
        <v>23</v>
      </c>
      <c r="Q15225" t="s">
        <v>24</v>
      </c>
    </row>
    <row r="15226" spans="1:17" x14ac:dyDescent="0.2">
      <c r="A15226" s="2">
        <v>41151</v>
      </c>
      <c r="B15226" t="s">
        <v>469</v>
      </c>
      <c r="C15226" t="s">
        <v>459</v>
      </c>
      <c r="D15226" t="s">
        <v>115</v>
      </c>
      <c r="E15226" t="s">
        <v>115</v>
      </c>
      <c r="F15226">
        <v>147</v>
      </c>
      <c r="G15226">
        <v>162</v>
      </c>
      <c r="H15226">
        <v>180</v>
      </c>
      <c r="I15226">
        <v>125</v>
      </c>
      <c r="J15226">
        <v>2</v>
      </c>
      <c r="K15226">
        <v>0</v>
      </c>
      <c r="L15226" t="s">
        <v>450</v>
      </c>
      <c r="M15226" t="s">
        <v>821</v>
      </c>
      <c r="N15226" t="s">
        <v>388</v>
      </c>
      <c r="O15226" t="s">
        <v>122</v>
      </c>
      <c r="P15226" t="s">
        <v>23</v>
      </c>
      <c r="Q15226" t="s">
        <v>24</v>
      </c>
    </row>
    <row r="15227" spans="1:17" x14ac:dyDescent="0.2">
      <c r="A15227" s="2">
        <v>41152</v>
      </c>
      <c r="B15227" t="s">
        <v>388</v>
      </c>
      <c r="C15227" t="s">
        <v>120</v>
      </c>
      <c r="D15227" t="s">
        <v>115</v>
      </c>
      <c r="E15227" t="s">
        <v>36</v>
      </c>
      <c r="F15227">
        <v>168</v>
      </c>
      <c r="G15227">
        <v>59</v>
      </c>
      <c r="H15227">
        <v>106</v>
      </c>
      <c r="I15227">
        <v>519</v>
      </c>
      <c r="J15227">
        <v>0</v>
      </c>
      <c r="K15227">
        <v>1</v>
      </c>
      <c r="L15227" t="s">
        <v>450</v>
      </c>
      <c r="M15227" t="s">
        <v>821</v>
      </c>
      <c r="N15227" t="s">
        <v>388</v>
      </c>
      <c r="O15227" t="s">
        <v>22</v>
      </c>
      <c r="P15227" t="s">
        <v>23</v>
      </c>
      <c r="Q15227" t="s">
        <v>41</v>
      </c>
    </row>
    <row r="15228" spans="1:17" x14ac:dyDescent="0.2">
      <c r="A15228" s="2">
        <v>41154</v>
      </c>
      <c r="B15228" t="s">
        <v>388</v>
      </c>
      <c r="C15228" t="s">
        <v>120</v>
      </c>
      <c r="D15228" t="s">
        <v>115</v>
      </c>
      <c r="E15228" t="s">
        <v>36</v>
      </c>
      <c r="F15228">
        <v>168</v>
      </c>
      <c r="G15228">
        <v>59</v>
      </c>
      <c r="H15228">
        <v>106</v>
      </c>
      <c r="I15228">
        <v>519</v>
      </c>
      <c r="J15228">
        <v>2</v>
      </c>
      <c r="K15228">
        <v>2</v>
      </c>
      <c r="L15228" t="s">
        <v>450</v>
      </c>
      <c r="M15228" t="s">
        <v>821</v>
      </c>
      <c r="N15228" t="s">
        <v>388</v>
      </c>
      <c r="O15228" t="s">
        <v>22</v>
      </c>
      <c r="P15228" t="s">
        <v>23</v>
      </c>
      <c r="Q15228" t="s">
        <v>30</v>
      </c>
    </row>
    <row r="15229" spans="1:17" x14ac:dyDescent="0.2">
      <c r="A15229" s="2">
        <v>41156</v>
      </c>
      <c r="B15229" t="s">
        <v>339</v>
      </c>
      <c r="C15229" t="s">
        <v>250</v>
      </c>
      <c r="D15229" t="s">
        <v>36</v>
      </c>
      <c r="E15229" t="s">
        <v>36</v>
      </c>
      <c r="F15229">
        <v>117</v>
      </c>
      <c r="G15229">
        <v>90</v>
      </c>
      <c r="H15229">
        <v>287</v>
      </c>
      <c r="I15229">
        <v>396</v>
      </c>
      <c r="J15229">
        <v>1</v>
      </c>
      <c r="K15229">
        <v>0</v>
      </c>
      <c r="L15229" t="s">
        <v>28</v>
      </c>
      <c r="M15229" t="s">
        <v>921</v>
      </c>
      <c r="N15229" t="s">
        <v>339</v>
      </c>
      <c r="O15229" t="s">
        <v>22</v>
      </c>
      <c r="P15229" t="s">
        <v>23</v>
      </c>
      <c r="Q15229" t="s">
        <v>24</v>
      </c>
    </row>
    <row r="15230" spans="1:17" x14ac:dyDescent="0.2">
      <c r="A15230" s="2">
        <v>41157</v>
      </c>
      <c r="B15230" t="s">
        <v>648</v>
      </c>
      <c r="C15230" t="s">
        <v>572</v>
      </c>
      <c r="D15230" t="s">
        <v>115</v>
      </c>
      <c r="E15230" t="s">
        <v>115</v>
      </c>
      <c r="F15230">
        <v>188</v>
      </c>
      <c r="G15230">
        <v>150</v>
      </c>
      <c r="H15230">
        <v>41</v>
      </c>
      <c r="I15230">
        <v>167</v>
      </c>
      <c r="J15230">
        <v>0</v>
      </c>
      <c r="K15230">
        <v>0</v>
      </c>
      <c r="L15230" t="s">
        <v>28</v>
      </c>
      <c r="M15230" t="s">
        <v>717</v>
      </c>
      <c r="N15230" t="s">
        <v>648</v>
      </c>
      <c r="O15230" t="s">
        <v>22</v>
      </c>
      <c r="P15230" t="s">
        <v>23</v>
      </c>
      <c r="Q15230" t="s">
        <v>30</v>
      </c>
    </row>
    <row r="15231" spans="1:17" x14ac:dyDescent="0.2">
      <c r="A15231" s="2">
        <v>41157</v>
      </c>
      <c r="B15231" t="s">
        <v>177</v>
      </c>
      <c r="C15231" t="s">
        <v>167</v>
      </c>
      <c r="D15231" t="s">
        <v>115</v>
      </c>
      <c r="E15231" t="s">
        <v>115</v>
      </c>
      <c r="F15231">
        <v>87</v>
      </c>
      <c r="G15231">
        <v>54</v>
      </c>
      <c r="H15231">
        <v>401</v>
      </c>
      <c r="I15231">
        <v>573</v>
      </c>
      <c r="J15231">
        <v>0</v>
      </c>
      <c r="K15231">
        <v>0</v>
      </c>
      <c r="L15231" t="s">
        <v>28</v>
      </c>
      <c r="M15231" t="s">
        <v>640</v>
      </c>
      <c r="N15231" t="s">
        <v>177</v>
      </c>
      <c r="O15231" t="s">
        <v>22</v>
      </c>
      <c r="P15231" t="s">
        <v>23</v>
      </c>
      <c r="Q15231" t="s">
        <v>30</v>
      </c>
    </row>
    <row r="15232" spans="1:17" x14ac:dyDescent="0.2">
      <c r="A15232" s="2">
        <v>41157</v>
      </c>
      <c r="B15232" t="s">
        <v>901</v>
      </c>
      <c r="C15232" t="s">
        <v>232</v>
      </c>
      <c r="D15232" t="s">
        <v>27</v>
      </c>
      <c r="E15232" t="s">
        <v>19</v>
      </c>
      <c r="F15232">
        <v>206</v>
      </c>
      <c r="G15232">
        <v>138</v>
      </c>
      <c r="H15232">
        <v>0</v>
      </c>
      <c r="I15232">
        <v>206</v>
      </c>
      <c r="J15232">
        <v>1</v>
      </c>
      <c r="K15232">
        <v>7</v>
      </c>
      <c r="L15232" t="s">
        <v>230</v>
      </c>
      <c r="M15232" t="s">
        <v>1534</v>
      </c>
      <c r="N15232" t="s">
        <v>705</v>
      </c>
      <c r="O15232" t="s">
        <v>122</v>
      </c>
      <c r="P15232" t="s">
        <v>23</v>
      </c>
      <c r="Q15232" t="s">
        <v>41</v>
      </c>
    </row>
    <row r="15233" spans="1:17" x14ac:dyDescent="0.2">
      <c r="A15233" s="2">
        <v>41158</v>
      </c>
      <c r="B15233" t="s">
        <v>143</v>
      </c>
      <c r="C15233" t="s">
        <v>176</v>
      </c>
      <c r="D15233" t="s">
        <v>115</v>
      </c>
      <c r="E15233" t="s">
        <v>115</v>
      </c>
      <c r="F15233">
        <v>23</v>
      </c>
      <c r="G15233">
        <v>120</v>
      </c>
      <c r="H15233">
        <v>792</v>
      </c>
      <c r="I15233">
        <v>278</v>
      </c>
      <c r="J15233">
        <v>1</v>
      </c>
      <c r="K15233">
        <v>0</v>
      </c>
      <c r="L15233" t="s">
        <v>28</v>
      </c>
      <c r="M15233" t="s">
        <v>987</v>
      </c>
      <c r="N15233" t="s">
        <v>143</v>
      </c>
      <c r="O15233" t="s">
        <v>22</v>
      </c>
      <c r="P15233" t="s">
        <v>23</v>
      </c>
      <c r="Q15233" t="s">
        <v>24</v>
      </c>
    </row>
    <row r="15234" spans="1:17" x14ac:dyDescent="0.2">
      <c r="A15234" s="2">
        <v>41158</v>
      </c>
      <c r="B15234" t="s">
        <v>464</v>
      </c>
      <c r="C15234" t="s">
        <v>55</v>
      </c>
      <c r="D15234" t="s">
        <v>115</v>
      </c>
      <c r="E15234" t="s">
        <v>57</v>
      </c>
      <c r="F15234">
        <v>124</v>
      </c>
      <c r="G15234">
        <v>25</v>
      </c>
      <c r="H15234">
        <v>271</v>
      </c>
      <c r="I15234">
        <v>778</v>
      </c>
      <c r="J15234">
        <v>0</v>
      </c>
      <c r="K15234">
        <v>3</v>
      </c>
      <c r="L15234" t="s">
        <v>28</v>
      </c>
      <c r="M15234" t="s">
        <v>657</v>
      </c>
      <c r="N15234" t="s">
        <v>464</v>
      </c>
      <c r="O15234" t="s">
        <v>22</v>
      </c>
      <c r="P15234" t="s">
        <v>23</v>
      </c>
      <c r="Q15234" t="s">
        <v>41</v>
      </c>
    </row>
    <row r="15235" spans="1:17" x14ac:dyDescent="0.2">
      <c r="A15235" s="2">
        <v>41158</v>
      </c>
      <c r="B15235" t="s">
        <v>166</v>
      </c>
      <c r="C15235" t="s">
        <v>602</v>
      </c>
      <c r="D15235" t="s">
        <v>115</v>
      </c>
      <c r="E15235" t="s">
        <v>115</v>
      </c>
      <c r="F15235">
        <v>92</v>
      </c>
      <c r="G15235">
        <v>142</v>
      </c>
      <c r="H15235">
        <v>379</v>
      </c>
      <c r="I15235">
        <v>195</v>
      </c>
      <c r="J15235">
        <v>1</v>
      </c>
      <c r="K15235">
        <v>2</v>
      </c>
      <c r="L15235" t="s">
        <v>28</v>
      </c>
      <c r="M15235" t="s">
        <v>1525</v>
      </c>
      <c r="N15235" t="s">
        <v>129</v>
      </c>
      <c r="O15235" t="s">
        <v>122</v>
      </c>
      <c r="P15235" t="s">
        <v>23</v>
      </c>
      <c r="Q15235" t="s">
        <v>41</v>
      </c>
    </row>
    <row r="15236" spans="1:17" x14ac:dyDescent="0.2">
      <c r="A15236" s="2">
        <v>41158</v>
      </c>
      <c r="B15236" t="s">
        <v>52</v>
      </c>
      <c r="C15236" t="s">
        <v>182</v>
      </c>
      <c r="D15236" t="s">
        <v>50</v>
      </c>
      <c r="E15236" t="s">
        <v>115</v>
      </c>
      <c r="F15236">
        <v>18</v>
      </c>
      <c r="G15236">
        <v>78</v>
      </c>
      <c r="H15236">
        <v>874</v>
      </c>
      <c r="I15236">
        <v>436</v>
      </c>
      <c r="J15236">
        <v>1</v>
      </c>
      <c r="K15236">
        <v>0</v>
      </c>
      <c r="L15236" t="s">
        <v>28</v>
      </c>
      <c r="M15236" t="s">
        <v>604</v>
      </c>
      <c r="N15236" t="s">
        <v>52</v>
      </c>
      <c r="O15236" t="s">
        <v>22</v>
      </c>
      <c r="P15236" t="s">
        <v>23</v>
      </c>
      <c r="Q15236" t="s">
        <v>24</v>
      </c>
    </row>
    <row r="15237" spans="1:17" x14ac:dyDescent="0.2">
      <c r="A15237" s="2">
        <v>41159</v>
      </c>
      <c r="B15237" t="s">
        <v>85</v>
      </c>
      <c r="C15237" t="s">
        <v>145</v>
      </c>
      <c r="D15237" t="s">
        <v>50</v>
      </c>
      <c r="E15237" t="s">
        <v>50</v>
      </c>
      <c r="F15237">
        <v>84</v>
      </c>
      <c r="G15237">
        <v>135</v>
      </c>
      <c r="H15237">
        <v>410</v>
      </c>
      <c r="I15237">
        <v>231</v>
      </c>
      <c r="J15237">
        <v>3</v>
      </c>
      <c r="K15237">
        <v>1</v>
      </c>
      <c r="L15237" t="s">
        <v>20</v>
      </c>
      <c r="M15237" t="s">
        <v>86</v>
      </c>
      <c r="N15237" t="s">
        <v>85</v>
      </c>
      <c r="O15237" t="s">
        <v>22</v>
      </c>
      <c r="P15237" t="s">
        <v>23</v>
      </c>
      <c r="Q15237" t="s">
        <v>24</v>
      </c>
    </row>
    <row r="15238" spans="1:17" x14ac:dyDescent="0.2">
      <c r="A15238" s="2">
        <v>41159</v>
      </c>
      <c r="B15238" t="s">
        <v>737</v>
      </c>
      <c r="C15238" t="s">
        <v>94</v>
      </c>
      <c r="D15238" t="s">
        <v>50</v>
      </c>
      <c r="E15238" t="s">
        <v>50</v>
      </c>
      <c r="F15238">
        <v>199</v>
      </c>
      <c r="G15238">
        <v>37</v>
      </c>
      <c r="H15238">
        <v>15</v>
      </c>
      <c r="I15238">
        <v>662</v>
      </c>
      <c r="J15238">
        <v>0</v>
      </c>
      <c r="K15238">
        <v>5</v>
      </c>
      <c r="L15238" t="s">
        <v>20</v>
      </c>
      <c r="M15238" t="s">
        <v>819</v>
      </c>
      <c r="N15238" t="s">
        <v>737</v>
      </c>
      <c r="O15238" t="s">
        <v>22</v>
      </c>
      <c r="P15238" t="s">
        <v>23</v>
      </c>
      <c r="Q15238" t="s">
        <v>41</v>
      </c>
    </row>
    <row r="15239" spans="1:17" x14ac:dyDescent="0.2">
      <c r="A15239" s="2">
        <v>41159</v>
      </c>
      <c r="B15239" t="s">
        <v>39</v>
      </c>
      <c r="C15239" t="s">
        <v>38</v>
      </c>
      <c r="D15239" t="s">
        <v>19</v>
      </c>
      <c r="E15239" t="s">
        <v>19</v>
      </c>
      <c r="F15239">
        <v>7</v>
      </c>
      <c r="G15239">
        <v>29</v>
      </c>
      <c r="H15239">
        <v>1120</v>
      </c>
      <c r="I15239">
        <v>728</v>
      </c>
      <c r="J15239">
        <v>3</v>
      </c>
      <c r="K15239">
        <v>1</v>
      </c>
      <c r="L15239" t="s">
        <v>20</v>
      </c>
      <c r="M15239" t="s">
        <v>489</v>
      </c>
      <c r="N15239" t="s">
        <v>39</v>
      </c>
      <c r="O15239" t="s">
        <v>22</v>
      </c>
      <c r="P15239" t="s">
        <v>23</v>
      </c>
      <c r="Q15239" t="s">
        <v>24</v>
      </c>
    </row>
    <row r="15240" spans="1:17" x14ac:dyDescent="0.2">
      <c r="A15240" s="2">
        <v>41159</v>
      </c>
      <c r="B15240" t="s">
        <v>386</v>
      </c>
      <c r="C15240" t="s">
        <v>123</v>
      </c>
      <c r="D15240" t="s">
        <v>50</v>
      </c>
      <c r="E15240" t="s">
        <v>50</v>
      </c>
      <c r="F15240">
        <v>107</v>
      </c>
      <c r="G15240">
        <v>75</v>
      </c>
      <c r="H15240">
        <v>323</v>
      </c>
      <c r="I15240">
        <v>445</v>
      </c>
      <c r="J15240">
        <v>1</v>
      </c>
      <c r="K15240">
        <v>1</v>
      </c>
      <c r="L15240" t="s">
        <v>20</v>
      </c>
      <c r="M15240" t="s">
        <v>595</v>
      </c>
      <c r="N15240" t="s">
        <v>386</v>
      </c>
      <c r="O15240" t="s">
        <v>22</v>
      </c>
      <c r="P15240" t="s">
        <v>23</v>
      </c>
      <c r="Q15240" t="s">
        <v>30</v>
      </c>
    </row>
    <row r="15241" spans="1:17" x14ac:dyDescent="0.2">
      <c r="A15241" s="2">
        <v>41159</v>
      </c>
      <c r="B15241" t="s">
        <v>700</v>
      </c>
      <c r="C15241" t="s">
        <v>229</v>
      </c>
      <c r="D15241" t="s">
        <v>27</v>
      </c>
      <c r="E15241" t="s">
        <v>27</v>
      </c>
      <c r="F15241">
        <v>102</v>
      </c>
      <c r="G15241">
        <v>137</v>
      </c>
      <c r="H15241">
        <v>332</v>
      </c>
      <c r="I15241">
        <v>209</v>
      </c>
      <c r="J15241">
        <v>1</v>
      </c>
      <c r="K15241">
        <v>2</v>
      </c>
      <c r="L15241" t="s">
        <v>230</v>
      </c>
      <c r="M15241" t="s">
        <v>599</v>
      </c>
      <c r="N15241" t="s">
        <v>263</v>
      </c>
      <c r="O15241" t="s">
        <v>122</v>
      </c>
      <c r="P15241" t="s">
        <v>23</v>
      </c>
      <c r="Q15241" t="s">
        <v>41</v>
      </c>
    </row>
    <row r="15242" spans="1:17" x14ac:dyDescent="0.2">
      <c r="A15242" s="2">
        <v>41159</v>
      </c>
      <c r="B15242" t="s">
        <v>25</v>
      </c>
      <c r="C15242" t="s">
        <v>149</v>
      </c>
      <c r="D15242" t="s">
        <v>19</v>
      </c>
      <c r="E15242" t="s">
        <v>36</v>
      </c>
      <c r="F15242">
        <v>12</v>
      </c>
      <c r="G15242">
        <v>74</v>
      </c>
      <c r="H15242">
        <v>996</v>
      </c>
      <c r="I15242">
        <v>447</v>
      </c>
      <c r="J15242">
        <v>1</v>
      </c>
      <c r="K15242">
        <v>0</v>
      </c>
      <c r="L15242" t="s">
        <v>28</v>
      </c>
      <c r="M15242" t="s">
        <v>66</v>
      </c>
      <c r="N15242" t="s">
        <v>25</v>
      </c>
      <c r="O15242" t="s">
        <v>22</v>
      </c>
      <c r="P15242" t="s">
        <v>23</v>
      </c>
      <c r="Q15242" t="s">
        <v>24</v>
      </c>
    </row>
    <row r="15243" spans="1:17" x14ac:dyDescent="0.2">
      <c r="A15243" s="2">
        <v>41159</v>
      </c>
      <c r="B15243" t="s">
        <v>775</v>
      </c>
      <c r="C15243" t="s">
        <v>232</v>
      </c>
      <c r="D15243" t="s">
        <v>27</v>
      </c>
      <c r="E15243" t="s">
        <v>19</v>
      </c>
      <c r="F15243">
        <v>189</v>
      </c>
      <c r="G15243">
        <v>138</v>
      </c>
      <c r="H15243">
        <v>39</v>
      </c>
      <c r="I15243">
        <v>206</v>
      </c>
      <c r="J15243">
        <v>0</v>
      </c>
      <c r="K15243">
        <v>4</v>
      </c>
      <c r="L15243" t="s">
        <v>230</v>
      </c>
      <c r="M15243" t="s">
        <v>1079</v>
      </c>
      <c r="N15243" t="s">
        <v>705</v>
      </c>
      <c r="O15243" t="s">
        <v>122</v>
      </c>
      <c r="P15243" t="s">
        <v>23</v>
      </c>
      <c r="Q15243" t="s">
        <v>41</v>
      </c>
    </row>
    <row r="15244" spans="1:17" x14ac:dyDescent="0.2">
      <c r="A15244" s="2">
        <v>41159</v>
      </c>
      <c r="B15244" t="s">
        <v>87</v>
      </c>
      <c r="C15244" t="s">
        <v>119</v>
      </c>
      <c r="D15244" t="s">
        <v>50</v>
      </c>
      <c r="E15244" t="s">
        <v>50</v>
      </c>
      <c r="F15244">
        <v>89</v>
      </c>
      <c r="G15244">
        <v>6</v>
      </c>
      <c r="H15244">
        <v>387</v>
      </c>
      <c r="I15244">
        <v>1174</v>
      </c>
      <c r="J15244">
        <v>2</v>
      </c>
      <c r="K15244">
        <v>2</v>
      </c>
      <c r="L15244" t="s">
        <v>20</v>
      </c>
      <c r="M15244" t="s">
        <v>88</v>
      </c>
      <c r="N15244" t="s">
        <v>87</v>
      </c>
      <c r="O15244" t="s">
        <v>22</v>
      </c>
      <c r="P15244" t="s">
        <v>23</v>
      </c>
      <c r="Q15244" t="s">
        <v>30</v>
      </c>
    </row>
    <row r="15245" spans="1:17" x14ac:dyDescent="0.2">
      <c r="A15245" s="2">
        <v>41159</v>
      </c>
      <c r="B15245" t="s">
        <v>56</v>
      </c>
      <c r="C15245" t="s">
        <v>531</v>
      </c>
      <c r="D15245" t="s">
        <v>27</v>
      </c>
      <c r="E15245" t="s">
        <v>27</v>
      </c>
      <c r="F15245">
        <v>73</v>
      </c>
      <c r="G15245">
        <v>50</v>
      </c>
      <c r="H15245">
        <v>453</v>
      </c>
      <c r="I15245">
        <v>590</v>
      </c>
      <c r="J15245">
        <v>1</v>
      </c>
      <c r="K15245">
        <v>0</v>
      </c>
      <c r="L15245" t="s">
        <v>20</v>
      </c>
      <c r="M15245" t="s">
        <v>343</v>
      </c>
      <c r="N15245" t="s">
        <v>56</v>
      </c>
      <c r="O15245" t="s">
        <v>22</v>
      </c>
      <c r="P15245" t="s">
        <v>23</v>
      </c>
      <c r="Q15245" t="s">
        <v>24</v>
      </c>
    </row>
    <row r="15246" spans="1:17" x14ac:dyDescent="0.2">
      <c r="A15246" s="2">
        <v>41159</v>
      </c>
      <c r="B15246" t="s">
        <v>43</v>
      </c>
      <c r="C15246" t="s">
        <v>18</v>
      </c>
      <c r="D15246" t="s">
        <v>19</v>
      </c>
      <c r="E15246" t="s">
        <v>19</v>
      </c>
      <c r="F15246">
        <v>22</v>
      </c>
      <c r="G15246">
        <v>5</v>
      </c>
      <c r="H15246">
        <v>843</v>
      </c>
      <c r="I15246">
        <v>1216</v>
      </c>
      <c r="J15246">
        <v>4</v>
      </c>
      <c r="K15246">
        <v>0</v>
      </c>
      <c r="L15246" t="s">
        <v>20</v>
      </c>
      <c r="M15246" t="s">
        <v>60</v>
      </c>
      <c r="N15246" t="s">
        <v>43</v>
      </c>
      <c r="O15246" t="s">
        <v>22</v>
      </c>
      <c r="P15246" t="s">
        <v>23</v>
      </c>
      <c r="Q15246" t="s">
        <v>24</v>
      </c>
    </row>
    <row r="15247" spans="1:17" x14ac:dyDescent="0.2">
      <c r="A15247" s="2">
        <v>41159</v>
      </c>
      <c r="B15247" t="s">
        <v>131</v>
      </c>
      <c r="C15247" t="s">
        <v>26</v>
      </c>
      <c r="D15247" t="s">
        <v>27</v>
      </c>
      <c r="E15247" t="s">
        <v>27</v>
      </c>
      <c r="F15247">
        <v>66</v>
      </c>
      <c r="G15247">
        <v>21</v>
      </c>
      <c r="H15247">
        <v>486</v>
      </c>
      <c r="I15247">
        <v>845</v>
      </c>
      <c r="J15247">
        <v>0</v>
      </c>
      <c r="K15247">
        <v>2</v>
      </c>
      <c r="L15247" t="s">
        <v>20</v>
      </c>
      <c r="M15247" t="s">
        <v>637</v>
      </c>
      <c r="N15247" t="s">
        <v>131</v>
      </c>
      <c r="O15247" t="s">
        <v>22</v>
      </c>
      <c r="P15247" t="s">
        <v>23</v>
      </c>
      <c r="Q15247" t="s">
        <v>41</v>
      </c>
    </row>
    <row r="15248" spans="1:17" x14ac:dyDescent="0.2">
      <c r="A15248" s="2">
        <v>41159</v>
      </c>
      <c r="B15248" t="s">
        <v>274</v>
      </c>
      <c r="C15248" t="s">
        <v>328</v>
      </c>
      <c r="D15248" t="s">
        <v>50</v>
      </c>
      <c r="E15248" t="s">
        <v>50</v>
      </c>
      <c r="F15248">
        <v>9</v>
      </c>
      <c r="G15248">
        <v>97</v>
      </c>
      <c r="H15248">
        <v>1019</v>
      </c>
      <c r="I15248">
        <v>364</v>
      </c>
      <c r="J15248">
        <v>1</v>
      </c>
      <c r="K15248">
        <v>0</v>
      </c>
      <c r="L15248" t="s">
        <v>20</v>
      </c>
      <c r="M15248" t="s">
        <v>333</v>
      </c>
      <c r="N15248" t="s">
        <v>274</v>
      </c>
      <c r="O15248" t="s">
        <v>22</v>
      </c>
      <c r="P15248" t="s">
        <v>23</v>
      </c>
      <c r="Q15248" t="s">
        <v>24</v>
      </c>
    </row>
    <row r="15249" spans="1:17" x14ac:dyDescent="0.2">
      <c r="A15249" s="2">
        <v>41159</v>
      </c>
      <c r="B15249" t="s">
        <v>454</v>
      </c>
      <c r="C15249" t="s">
        <v>304</v>
      </c>
      <c r="D15249" t="s">
        <v>27</v>
      </c>
      <c r="E15249" t="s">
        <v>27</v>
      </c>
      <c r="F15249">
        <v>147</v>
      </c>
      <c r="G15249">
        <v>72</v>
      </c>
      <c r="H15249">
        <v>174</v>
      </c>
      <c r="I15249">
        <v>459</v>
      </c>
      <c r="J15249">
        <v>0</v>
      </c>
      <c r="K15249">
        <v>3</v>
      </c>
      <c r="L15249" t="s">
        <v>20</v>
      </c>
      <c r="M15249" t="s">
        <v>900</v>
      </c>
      <c r="N15249" t="s">
        <v>454</v>
      </c>
      <c r="O15249" t="s">
        <v>22</v>
      </c>
      <c r="P15249" t="s">
        <v>23</v>
      </c>
      <c r="Q15249" t="s">
        <v>41</v>
      </c>
    </row>
    <row r="15250" spans="1:17" x14ac:dyDescent="0.2">
      <c r="A15250" s="2">
        <v>41159</v>
      </c>
      <c r="B15250" t="s">
        <v>31</v>
      </c>
      <c r="C15250" t="s">
        <v>17</v>
      </c>
      <c r="D15250" t="s">
        <v>19</v>
      </c>
      <c r="E15250" t="s">
        <v>19</v>
      </c>
      <c r="F15250">
        <v>17</v>
      </c>
      <c r="G15250">
        <v>63</v>
      </c>
      <c r="H15250">
        <v>889</v>
      </c>
      <c r="I15250">
        <v>500</v>
      </c>
      <c r="J15250">
        <v>1</v>
      </c>
      <c r="K15250">
        <v>0</v>
      </c>
      <c r="L15250" t="s">
        <v>20</v>
      </c>
      <c r="M15250" t="s">
        <v>33</v>
      </c>
      <c r="N15250" t="s">
        <v>31</v>
      </c>
      <c r="O15250" t="s">
        <v>22</v>
      </c>
      <c r="P15250" t="s">
        <v>23</v>
      </c>
      <c r="Q15250" t="s">
        <v>24</v>
      </c>
    </row>
    <row r="15251" spans="1:17" x14ac:dyDescent="0.2">
      <c r="A15251" s="2">
        <v>41159</v>
      </c>
      <c r="B15251" t="s">
        <v>210</v>
      </c>
      <c r="C15251" t="s">
        <v>233</v>
      </c>
      <c r="D15251" t="s">
        <v>27</v>
      </c>
      <c r="E15251" t="s">
        <v>19</v>
      </c>
      <c r="F15251">
        <v>67</v>
      </c>
      <c r="G15251">
        <v>122</v>
      </c>
      <c r="H15251">
        <v>480</v>
      </c>
      <c r="I15251">
        <v>276</v>
      </c>
      <c r="J15251">
        <v>2</v>
      </c>
      <c r="K15251">
        <v>2</v>
      </c>
      <c r="L15251" t="s">
        <v>20</v>
      </c>
      <c r="M15251" t="s">
        <v>557</v>
      </c>
      <c r="N15251" t="s">
        <v>210</v>
      </c>
      <c r="O15251" t="s">
        <v>22</v>
      </c>
      <c r="P15251" t="s">
        <v>23</v>
      </c>
      <c r="Q15251" t="s">
        <v>30</v>
      </c>
    </row>
    <row r="15252" spans="1:17" x14ac:dyDescent="0.2">
      <c r="A15252" s="2">
        <v>41159</v>
      </c>
      <c r="B15252" t="s">
        <v>81</v>
      </c>
      <c r="C15252" t="s">
        <v>92</v>
      </c>
      <c r="D15252" t="s">
        <v>50</v>
      </c>
      <c r="E15252" t="s">
        <v>50</v>
      </c>
      <c r="F15252">
        <v>55</v>
      </c>
      <c r="G15252">
        <v>57</v>
      </c>
      <c r="H15252">
        <v>572</v>
      </c>
      <c r="I15252">
        <v>541</v>
      </c>
      <c r="J15252">
        <v>0</v>
      </c>
      <c r="K15252">
        <v>2</v>
      </c>
      <c r="L15252" t="s">
        <v>20</v>
      </c>
      <c r="M15252" t="s">
        <v>83</v>
      </c>
      <c r="N15252" t="s">
        <v>81</v>
      </c>
      <c r="O15252" t="s">
        <v>22</v>
      </c>
      <c r="P15252" t="s">
        <v>23</v>
      </c>
      <c r="Q15252" t="s">
        <v>41</v>
      </c>
    </row>
    <row r="15253" spans="1:17" x14ac:dyDescent="0.2">
      <c r="A15253" s="2">
        <v>41159</v>
      </c>
      <c r="B15253" t="s">
        <v>70</v>
      </c>
      <c r="C15253" t="s">
        <v>67</v>
      </c>
      <c r="D15253" t="s">
        <v>50</v>
      </c>
      <c r="E15253" t="s">
        <v>50</v>
      </c>
      <c r="F15253">
        <v>96</v>
      </c>
      <c r="G15253">
        <v>15</v>
      </c>
      <c r="H15253">
        <v>365</v>
      </c>
      <c r="I15253">
        <v>964</v>
      </c>
      <c r="J15253">
        <v>0</v>
      </c>
      <c r="K15253">
        <v>1</v>
      </c>
      <c r="L15253" t="s">
        <v>20</v>
      </c>
      <c r="M15253" t="s">
        <v>383</v>
      </c>
      <c r="N15253" t="s">
        <v>70</v>
      </c>
      <c r="O15253" t="s">
        <v>22</v>
      </c>
      <c r="P15253" t="s">
        <v>23</v>
      </c>
      <c r="Q15253" t="s">
        <v>41</v>
      </c>
    </row>
    <row r="15254" spans="1:17" x14ac:dyDescent="0.2">
      <c r="A15254" s="2">
        <v>41159</v>
      </c>
      <c r="B15254" t="s">
        <v>345</v>
      </c>
      <c r="C15254" t="s">
        <v>317</v>
      </c>
      <c r="D15254" t="s">
        <v>50</v>
      </c>
      <c r="E15254" t="s">
        <v>50</v>
      </c>
      <c r="F15254">
        <v>86</v>
      </c>
      <c r="G15254">
        <v>76</v>
      </c>
      <c r="H15254">
        <v>404</v>
      </c>
      <c r="I15254">
        <v>443</v>
      </c>
      <c r="J15254">
        <v>1</v>
      </c>
      <c r="K15254">
        <v>0</v>
      </c>
      <c r="L15254" t="s">
        <v>20</v>
      </c>
      <c r="M15254" t="s">
        <v>360</v>
      </c>
      <c r="N15254" t="s">
        <v>345</v>
      </c>
      <c r="O15254" t="s">
        <v>22</v>
      </c>
      <c r="P15254" t="s">
        <v>23</v>
      </c>
      <c r="Q15254" t="s">
        <v>24</v>
      </c>
    </row>
    <row r="15255" spans="1:17" x14ac:dyDescent="0.2">
      <c r="A15255" s="2">
        <v>41159</v>
      </c>
      <c r="B15255" t="s">
        <v>129</v>
      </c>
      <c r="C15255" t="s">
        <v>48</v>
      </c>
      <c r="D15255" t="s">
        <v>50</v>
      </c>
      <c r="E15255" t="s">
        <v>50</v>
      </c>
      <c r="F15255">
        <v>2</v>
      </c>
      <c r="G15255">
        <v>154</v>
      </c>
      <c r="H15255">
        <v>1437</v>
      </c>
      <c r="I15255">
        <v>147</v>
      </c>
      <c r="J15255">
        <v>3</v>
      </c>
      <c r="K15255">
        <v>0</v>
      </c>
      <c r="L15255" t="s">
        <v>20</v>
      </c>
      <c r="M15255" t="s">
        <v>325</v>
      </c>
      <c r="N15255" t="s">
        <v>129</v>
      </c>
      <c r="O15255" t="s">
        <v>22</v>
      </c>
      <c r="P15255" t="s">
        <v>23</v>
      </c>
      <c r="Q15255" t="s">
        <v>24</v>
      </c>
    </row>
    <row r="15256" spans="1:17" x14ac:dyDescent="0.2">
      <c r="A15256" s="2">
        <v>41159</v>
      </c>
      <c r="B15256" t="s">
        <v>555</v>
      </c>
      <c r="C15256" t="s">
        <v>481</v>
      </c>
      <c r="D15256" t="s">
        <v>27</v>
      </c>
      <c r="E15256" t="s">
        <v>27</v>
      </c>
      <c r="F15256">
        <v>91</v>
      </c>
      <c r="G15256">
        <v>101</v>
      </c>
      <c r="H15256">
        <v>384</v>
      </c>
      <c r="I15256">
        <v>339</v>
      </c>
      <c r="J15256">
        <v>3</v>
      </c>
      <c r="K15256">
        <v>1</v>
      </c>
      <c r="L15256" t="s">
        <v>20</v>
      </c>
      <c r="M15256" t="s">
        <v>555</v>
      </c>
      <c r="N15256" t="s">
        <v>555</v>
      </c>
      <c r="O15256" t="s">
        <v>22</v>
      </c>
      <c r="P15256" t="s">
        <v>23</v>
      </c>
      <c r="Q15256" t="s">
        <v>24</v>
      </c>
    </row>
    <row r="15257" spans="1:17" x14ac:dyDescent="0.2">
      <c r="A15257" s="2">
        <v>41159</v>
      </c>
      <c r="B15257" t="s">
        <v>76</v>
      </c>
      <c r="C15257" t="s">
        <v>49</v>
      </c>
      <c r="D15257" t="s">
        <v>50</v>
      </c>
      <c r="E15257" t="s">
        <v>50</v>
      </c>
      <c r="F15257">
        <v>118</v>
      </c>
      <c r="G15257">
        <v>34</v>
      </c>
      <c r="H15257">
        <v>283</v>
      </c>
      <c r="I15257">
        <v>682</v>
      </c>
      <c r="J15257">
        <v>2</v>
      </c>
      <c r="K15257">
        <v>0</v>
      </c>
      <c r="L15257" t="s">
        <v>20</v>
      </c>
      <c r="M15257" t="s">
        <v>78</v>
      </c>
      <c r="N15257" t="s">
        <v>76</v>
      </c>
      <c r="O15257" t="s">
        <v>22</v>
      </c>
      <c r="P15257" t="s">
        <v>23</v>
      </c>
      <c r="Q15257" t="s">
        <v>24</v>
      </c>
    </row>
    <row r="15258" spans="1:17" x14ac:dyDescent="0.2">
      <c r="A15258" s="2">
        <v>41159</v>
      </c>
      <c r="B15258" t="s">
        <v>185</v>
      </c>
      <c r="C15258" t="s">
        <v>77</v>
      </c>
      <c r="D15258" t="s">
        <v>27</v>
      </c>
      <c r="E15258" t="s">
        <v>27</v>
      </c>
      <c r="F15258">
        <v>60</v>
      </c>
      <c r="G15258">
        <v>33</v>
      </c>
      <c r="H15258">
        <v>514</v>
      </c>
      <c r="I15258">
        <v>697</v>
      </c>
      <c r="J15258">
        <v>2</v>
      </c>
      <c r="K15258">
        <v>1</v>
      </c>
      <c r="L15258" t="s">
        <v>20</v>
      </c>
      <c r="M15258" t="s">
        <v>412</v>
      </c>
      <c r="N15258" t="s">
        <v>185</v>
      </c>
      <c r="O15258" t="s">
        <v>22</v>
      </c>
      <c r="P15258" t="s">
        <v>23</v>
      </c>
      <c r="Q15258" t="s">
        <v>24</v>
      </c>
    </row>
    <row r="15259" spans="1:17" x14ac:dyDescent="0.2">
      <c r="A15259" s="2">
        <v>41159</v>
      </c>
      <c r="B15259" t="s">
        <v>560</v>
      </c>
      <c r="C15259" t="s">
        <v>98</v>
      </c>
      <c r="D15259" t="s">
        <v>50</v>
      </c>
      <c r="E15259" t="s">
        <v>50</v>
      </c>
      <c r="F15259">
        <v>142</v>
      </c>
      <c r="G15259">
        <v>26</v>
      </c>
      <c r="H15259">
        <v>196</v>
      </c>
      <c r="I15259">
        <v>768</v>
      </c>
      <c r="J15259">
        <v>1</v>
      </c>
      <c r="K15259">
        <v>2</v>
      </c>
      <c r="L15259" t="s">
        <v>20</v>
      </c>
      <c r="M15259" t="s">
        <v>1389</v>
      </c>
      <c r="N15259" t="s">
        <v>560</v>
      </c>
      <c r="O15259" t="s">
        <v>22</v>
      </c>
      <c r="P15259" t="s">
        <v>23</v>
      </c>
      <c r="Q15259" t="s">
        <v>41</v>
      </c>
    </row>
    <row r="15260" spans="1:17" x14ac:dyDescent="0.2">
      <c r="A15260" s="2">
        <v>41159</v>
      </c>
      <c r="B15260" t="s">
        <v>101</v>
      </c>
      <c r="C15260" t="s">
        <v>153</v>
      </c>
      <c r="D15260" t="s">
        <v>50</v>
      </c>
      <c r="E15260" t="s">
        <v>50</v>
      </c>
      <c r="F15260">
        <v>94</v>
      </c>
      <c r="G15260">
        <v>11</v>
      </c>
      <c r="H15260">
        <v>375</v>
      </c>
      <c r="I15260">
        <v>1001</v>
      </c>
      <c r="J15260">
        <v>1</v>
      </c>
      <c r="K15260">
        <v>2</v>
      </c>
      <c r="L15260" t="s">
        <v>20</v>
      </c>
      <c r="M15260" t="s">
        <v>331</v>
      </c>
      <c r="N15260" t="s">
        <v>101</v>
      </c>
      <c r="O15260" t="s">
        <v>22</v>
      </c>
      <c r="P15260" t="s">
        <v>23</v>
      </c>
      <c r="Q15260" t="s">
        <v>41</v>
      </c>
    </row>
    <row r="15261" spans="1:17" x14ac:dyDescent="0.2">
      <c r="A15261" s="2">
        <v>41159</v>
      </c>
      <c r="B15261" t="s">
        <v>174</v>
      </c>
      <c r="C15261" t="s">
        <v>646</v>
      </c>
      <c r="D15261" t="s">
        <v>50</v>
      </c>
      <c r="E15261" t="s">
        <v>50</v>
      </c>
      <c r="F15261">
        <v>149</v>
      </c>
      <c r="G15261">
        <v>30</v>
      </c>
      <c r="H15261">
        <v>167</v>
      </c>
      <c r="I15261">
        <v>717</v>
      </c>
      <c r="J15261">
        <v>1</v>
      </c>
      <c r="K15261">
        <v>8</v>
      </c>
      <c r="L15261" t="s">
        <v>20</v>
      </c>
      <c r="M15261" t="s">
        <v>820</v>
      </c>
      <c r="N15261" t="s">
        <v>174</v>
      </c>
      <c r="O15261" t="s">
        <v>22</v>
      </c>
      <c r="P15261" t="s">
        <v>23</v>
      </c>
      <c r="Q15261" t="s">
        <v>41</v>
      </c>
    </row>
    <row r="15262" spans="1:17" x14ac:dyDescent="0.2">
      <c r="A15262" s="2">
        <v>41159</v>
      </c>
      <c r="B15262" t="s">
        <v>73</v>
      </c>
      <c r="C15262" t="s">
        <v>244</v>
      </c>
      <c r="D15262" t="s">
        <v>50</v>
      </c>
      <c r="E15262" t="s">
        <v>50</v>
      </c>
      <c r="F15262">
        <v>116</v>
      </c>
      <c r="G15262">
        <v>45</v>
      </c>
      <c r="H15262">
        <v>290</v>
      </c>
      <c r="I15262">
        <v>616</v>
      </c>
      <c r="J15262">
        <v>1</v>
      </c>
      <c r="K15262">
        <v>1</v>
      </c>
      <c r="L15262" t="s">
        <v>20</v>
      </c>
      <c r="M15262" t="s">
        <v>289</v>
      </c>
      <c r="N15262" t="s">
        <v>73</v>
      </c>
      <c r="O15262" t="s">
        <v>22</v>
      </c>
      <c r="P15262" t="s">
        <v>23</v>
      </c>
      <c r="Q15262" t="s">
        <v>30</v>
      </c>
    </row>
    <row r="15263" spans="1:17" x14ac:dyDescent="0.2">
      <c r="A15263" s="2">
        <v>41159</v>
      </c>
      <c r="B15263" t="s">
        <v>97</v>
      </c>
      <c r="C15263" t="s">
        <v>82</v>
      </c>
      <c r="D15263" t="s">
        <v>50</v>
      </c>
      <c r="E15263" t="s">
        <v>50</v>
      </c>
      <c r="F15263">
        <v>106</v>
      </c>
      <c r="G15263">
        <v>4</v>
      </c>
      <c r="H15263">
        <v>326</v>
      </c>
      <c r="I15263">
        <v>1232</v>
      </c>
      <c r="J15263">
        <v>1</v>
      </c>
      <c r="K15263">
        <v>2</v>
      </c>
      <c r="L15263" t="s">
        <v>20</v>
      </c>
      <c r="M15263" t="s">
        <v>97</v>
      </c>
      <c r="N15263" t="s">
        <v>97</v>
      </c>
      <c r="O15263" t="s">
        <v>22</v>
      </c>
      <c r="P15263" t="s">
        <v>23</v>
      </c>
      <c r="Q15263" t="s">
        <v>41</v>
      </c>
    </row>
    <row r="15264" spans="1:17" x14ac:dyDescent="0.2">
      <c r="A15264" s="2">
        <v>41159</v>
      </c>
      <c r="B15264" t="s">
        <v>184</v>
      </c>
      <c r="C15264" t="s">
        <v>286</v>
      </c>
      <c r="D15264" t="s">
        <v>50</v>
      </c>
      <c r="E15264" t="s">
        <v>50</v>
      </c>
      <c r="F15264">
        <v>139</v>
      </c>
      <c r="G15264">
        <v>53</v>
      </c>
      <c r="H15264">
        <v>205</v>
      </c>
      <c r="I15264">
        <v>575</v>
      </c>
      <c r="J15264">
        <v>0</v>
      </c>
      <c r="K15264">
        <v>1</v>
      </c>
      <c r="L15264" t="s">
        <v>20</v>
      </c>
      <c r="M15264" t="s">
        <v>193</v>
      </c>
      <c r="N15264" t="s">
        <v>184</v>
      </c>
      <c r="O15264" t="s">
        <v>22</v>
      </c>
      <c r="P15264" t="s">
        <v>23</v>
      </c>
      <c r="Q15264" t="s">
        <v>41</v>
      </c>
    </row>
    <row r="15265" spans="1:17" x14ac:dyDescent="0.2">
      <c r="A15265" s="2">
        <v>41159</v>
      </c>
      <c r="B15265" t="s">
        <v>384</v>
      </c>
      <c r="C15265" t="s">
        <v>89</v>
      </c>
      <c r="D15265" t="s">
        <v>50</v>
      </c>
      <c r="E15265" t="s">
        <v>50</v>
      </c>
      <c r="F15265">
        <v>141</v>
      </c>
      <c r="G15265">
        <v>3</v>
      </c>
      <c r="H15265">
        <v>203</v>
      </c>
      <c r="I15265">
        <v>1274</v>
      </c>
      <c r="J15265">
        <v>0</v>
      </c>
      <c r="K15265">
        <v>5</v>
      </c>
      <c r="L15265" t="s">
        <v>20</v>
      </c>
      <c r="M15265" t="s">
        <v>395</v>
      </c>
      <c r="N15265" t="s">
        <v>384</v>
      </c>
      <c r="O15265" t="s">
        <v>22</v>
      </c>
      <c r="P15265" t="s">
        <v>23</v>
      </c>
      <c r="Q15265" t="s">
        <v>41</v>
      </c>
    </row>
    <row r="15266" spans="1:17" x14ac:dyDescent="0.2">
      <c r="A15266" s="2">
        <v>41159</v>
      </c>
      <c r="B15266" t="s">
        <v>1279</v>
      </c>
      <c r="C15266" t="s">
        <v>90</v>
      </c>
      <c r="D15266" t="s">
        <v>50</v>
      </c>
      <c r="E15266" t="s">
        <v>50</v>
      </c>
      <c r="F15266">
        <v>48</v>
      </c>
      <c r="G15266">
        <v>56</v>
      </c>
      <c r="H15266">
        <v>606</v>
      </c>
      <c r="I15266">
        <v>547</v>
      </c>
      <c r="J15266">
        <v>2</v>
      </c>
      <c r="K15266">
        <v>2</v>
      </c>
      <c r="L15266" t="s">
        <v>20</v>
      </c>
      <c r="M15266" t="s">
        <v>1280</v>
      </c>
      <c r="N15266" t="s">
        <v>1279</v>
      </c>
      <c r="O15266" t="s">
        <v>22</v>
      </c>
      <c r="P15266" t="s">
        <v>23</v>
      </c>
      <c r="Q15266" t="s">
        <v>30</v>
      </c>
    </row>
    <row r="15267" spans="1:17" x14ac:dyDescent="0.2">
      <c r="A15267" s="2">
        <v>41159</v>
      </c>
      <c r="B15267" t="s">
        <v>126</v>
      </c>
      <c r="C15267" t="s">
        <v>180</v>
      </c>
      <c r="D15267" t="s">
        <v>50</v>
      </c>
      <c r="E15267" t="s">
        <v>50</v>
      </c>
      <c r="F15267">
        <v>8</v>
      </c>
      <c r="G15267">
        <v>35</v>
      </c>
      <c r="H15267">
        <v>1044</v>
      </c>
      <c r="I15267">
        <v>677</v>
      </c>
      <c r="J15267">
        <v>2</v>
      </c>
      <c r="K15267">
        <v>0</v>
      </c>
      <c r="L15267" t="s">
        <v>20</v>
      </c>
      <c r="M15267" t="s">
        <v>308</v>
      </c>
      <c r="N15267" t="s">
        <v>126</v>
      </c>
      <c r="O15267" t="s">
        <v>22</v>
      </c>
      <c r="P15267" t="s">
        <v>23</v>
      </c>
      <c r="Q15267" t="s">
        <v>24</v>
      </c>
    </row>
    <row r="15268" spans="1:17" x14ac:dyDescent="0.2">
      <c r="A15268" s="2">
        <v>41159</v>
      </c>
      <c r="B15268" t="s">
        <v>1273</v>
      </c>
      <c r="C15268" t="s">
        <v>442</v>
      </c>
      <c r="D15268" t="s">
        <v>57</v>
      </c>
      <c r="E15268" t="s">
        <v>57</v>
      </c>
      <c r="F15268">
        <v>128</v>
      </c>
      <c r="G15268">
        <v>95</v>
      </c>
      <c r="H15268">
        <v>260</v>
      </c>
      <c r="I15268">
        <v>366</v>
      </c>
      <c r="J15268">
        <v>0</v>
      </c>
      <c r="K15268">
        <v>2</v>
      </c>
      <c r="L15268" t="s">
        <v>20</v>
      </c>
      <c r="M15268" t="s">
        <v>1274</v>
      </c>
      <c r="N15268" t="s">
        <v>1273</v>
      </c>
      <c r="O15268" t="s">
        <v>22</v>
      </c>
      <c r="P15268" t="s">
        <v>23</v>
      </c>
      <c r="Q15268" t="s">
        <v>41</v>
      </c>
    </row>
    <row r="15269" spans="1:17" x14ac:dyDescent="0.2">
      <c r="A15269" s="2">
        <v>41159</v>
      </c>
      <c r="B15269" t="s">
        <v>42</v>
      </c>
      <c r="C15269" t="s">
        <v>32</v>
      </c>
      <c r="D15269" t="s">
        <v>19</v>
      </c>
      <c r="E15269" t="s">
        <v>19</v>
      </c>
      <c r="F15269">
        <v>51</v>
      </c>
      <c r="G15269">
        <v>52</v>
      </c>
      <c r="H15269">
        <v>587</v>
      </c>
      <c r="I15269">
        <v>583</v>
      </c>
      <c r="J15269">
        <v>2</v>
      </c>
      <c r="K15269">
        <v>1</v>
      </c>
      <c r="L15269" t="s">
        <v>20</v>
      </c>
      <c r="M15269" t="s">
        <v>44</v>
      </c>
      <c r="N15269" t="s">
        <v>42</v>
      </c>
      <c r="O15269" t="s">
        <v>22</v>
      </c>
      <c r="P15269" t="s">
        <v>23</v>
      </c>
      <c r="Q15269" t="s">
        <v>24</v>
      </c>
    </row>
    <row r="15270" spans="1:17" x14ac:dyDescent="0.2">
      <c r="A15270" s="2">
        <v>41159</v>
      </c>
      <c r="B15270" t="s">
        <v>95</v>
      </c>
      <c r="C15270" t="s">
        <v>100</v>
      </c>
      <c r="D15270" t="s">
        <v>50</v>
      </c>
      <c r="E15270" t="s">
        <v>50</v>
      </c>
      <c r="F15270">
        <v>13</v>
      </c>
      <c r="G15270">
        <v>129</v>
      </c>
      <c r="H15270">
        <v>990</v>
      </c>
      <c r="I15270">
        <v>257</v>
      </c>
      <c r="J15270">
        <v>2</v>
      </c>
      <c r="K15270">
        <v>0</v>
      </c>
      <c r="L15270" t="s">
        <v>20</v>
      </c>
      <c r="M15270" t="s">
        <v>326</v>
      </c>
      <c r="N15270" t="s">
        <v>95</v>
      </c>
      <c r="O15270" t="s">
        <v>22</v>
      </c>
      <c r="P15270" t="s">
        <v>23</v>
      </c>
      <c r="Q15270" t="s">
        <v>24</v>
      </c>
    </row>
    <row r="15271" spans="1:17" x14ac:dyDescent="0.2">
      <c r="A15271" s="2">
        <v>41159</v>
      </c>
      <c r="B15271" t="s">
        <v>443</v>
      </c>
      <c r="C15271" t="s">
        <v>572</v>
      </c>
      <c r="D15271" t="s">
        <v>115</v>
      </c>
      <c r="E15271" t="s">
        <v>115</v>
      </c>
      <c r="F15271">
        <v>161</v>
      </c>
      <c r="G15271">
        <v>150</v>
      </c>
      <c r="H15271">
        <v>128</v>
      </c>
      <c r="I15271">
        <v>167</v>
      </c>
      <c r="J15271">
        <v>0</v>
      </c>
      <c r="K15271">
        <v>2</v>
      </c>
      <c r="L15271" t="s">
        <v>28</v>
      </c>
      <c r="M15271" t="s">
        <v>1533</v>
      </c>
      <c r="N15271" t="s">
        <v>443</v>
      </c>
      <c r="O15271" t="s">
        <v>22</v>
      </c>
      <c r="P15271" t="s">
        <v>23</v>
      </c>
      <c r="Q15271" t="s">
        <v>41</v>
      </c>
    </row>
    <row r="15272" spans="1:17" x14ac:dyDescent="0.2">
      <c r="A15272" s="2">
        <v>41159</v>
      </c>
      <c r="B15272" t="s">
        <v>249</v>
      </c>
      <c r="C15272" t="s">
        <v>53</v>
      </c>
      <c r="D15272" t="s">
        <v>50</v>
      </c>
      <c r="E15272" t="s">
        <v>50</v>
      </c>
      <c r="F15272">
        <v>24</v>
      </c>
      <c r="G15272">
        <v>20</v>
      </c>
      <c r="H15272">
        <v>783</v>
      </c>
      <c r="I15272">
        <v>846</v>
      </c>
      <c r="J15272">
        <v>0</v>
      </c>
      <c r="K15272">
        <v>2</v>
      </c>
      <c r="L15272" t="s">
        <v>20</v>
      </c>
      <c r="M15272" t="s">
        <v>529</v>
      </c>
      <c r="N15272" t="s">
        <v>249</v>
      </c>
      <c r="O15272" t="s">
        <v>22</v>
      </c>
      <c r="P15272" t="s">
        <v>23</v>
      </c>
      <c r="Q15272" t="s">
        <v>41</v>
      </c>
    </row>
    <row r="15273" spans="1:17" x14ac:dyDescent="0.2">
      <c r="A15273" s="2">
        <v>41159</v>
      </c>
      <c r="B15273" t="s">
        <v>354</v>
      </c>
      <c r="C15273" t="s">
        <v>203</v>
      </c>
      <c r="D15273" t="s">
        <v>57</v>
      </c>
      <c r="E15273" t="s">
        <v>57</v>
      </c>
      <c r="F15273">
        <v>153</v>
      </c>
      <c r="G15273">
        <v>119</v>
      </c>
      <c r="H15273">
        <v>149</v>
      </c>
      <c r="I15273">
        <v>281</v>
      </c>
      <c r="J15273">
        <v>2</v>
      </c>
      <c r="K15273">
        <v>0</v>
      </c>
      <c r="L15273" t="s">
        <v>20</v>
      </c>
      <c r="M15273" t="s">
        <v>357</v>
      </c>
      <c r="N15273" t="s">
        <v>354</v>
      </c>
      <c r="O15273" t="s">
        <v>22</v>
      </c>
      <c r="P15273" t="s">
        <v>23</v>
      </c>
      <c r="Q15273" t="s">
        <v>24</v>
      </c>
    </row>
    <row r="15274" spans="1:17" x14ac:dyDescent="0.2">
      <c r="A15274" s="2">
        <v>41159</v>
      </c>
      <c r="B15274" t="s">
        <v>106</v>
      </c>
      <c r="C15274" t="s">
        <v>113</v>
      </c>
      <c r="D15274" t="s">
        <v>50</v>
      </c>
      <c r="E15274" t="s">
        <v>115</v>
      </c>
      <c r="F15274">
        <v>1</v>
      </c>
      <c r="G15274">
        <v>105</v>
      </c>
      <c r="H15274">
        <v>1617</v>
      </c>
      <c r="I15274">
        <v>328</v>
      </c>
      <c r="J15274">
        <v>5</v>
      </c>
      <c r="K15274">
        <v>0</v>
      </c>
      <c r="L15274" t="s">
        <v>28</v>
      </c>
      <c r="M15274" t="s">
        <v>1535</v>
      </c>
      <c r="N15274" t="s">
        <v>106</v>
      </c>
      <c r="O15274" t="s">
        <v>22</v>
      </c>
      <c r="P15274" t="s">
        <v>23</v>
      </c>
      <c r="Q15274" t="s">
        <v>24</v>
      </c>
    </row>
    <row r="15275" spans="1:17" x14ac:dyDescent="0.2">
      <c r="A15275" s="2">
        <v>41159</v>
      </c>
      <c r="B15275" t="s">
        <v>449</v>
      </c>
      <c r="C15275" t="s">
        <v>301</v>
      </c>
      <c r="D15275" t="s">
        <v>115</v>
      </c>
      <c r="E15275" t="s">
        <v>115</v>
      </c>
      <c r="F15275">
        <v>70</v>
      </c>
      <c r="G15275">
        <v>100</v>
      </c>
      <c r="H15275">
        <v>470</v>
      </c>
      <c r="I15275">
        <v>348</v>
      </c>
      <c r="J15275">
        <v>3</v>
      </c>
      <c r="K15275">
        <v>0</v>
      </c>
      <c r="L15275" t="s">
        <v>28</v>
      </c>
      <c r="M15275" t="s">
        <v>530</v>
      </c>
      <c r="N15275" t="s">
        <v>449</v>
      </c>
      <c r="O15275" t="s">
        <v>22</v>
      </c>
      <c r="P15275" t="s">
        <v>23</v>
      </c>
      <c r="Q15275" t="s">
        <v>24</v>
      </c>
    </row>
    <row r="15276" spans="1:17" x14ac:dyDescent="0.2">
      <c r="A15276" s="2">
        <v>41159</v>
      </c>
      <c r="B15276" t="s">
        <v>161</v>
      </c>
      <c r="C15276" t="s">
        <v>147</v>
      </c>
      <c r="D15276" t="s">
        <v>50</v>
      </c>
      <c r="E15276" t="s">
        <v>50</v>
      </c>
      <c r="F15276">
        <v>45</v>
      </c>
      <c r="G15276">
        <v>40</v>
      </c>
      <c r="H15276">
        <v>615</v>
      </c>
      <c r="I15276">
        <v>625</v>
      </c>
      <c r="J15276">
        <v>0</v>
      </c>
      <c r="K15276">
        <v>2</v>
      </c>
      <c r="L15276" t="s">
        <v>20</v>
      </c>
      <c r="M15276" t="s">
        <v>162</v>
      </c>
      <c r="N15276" t="s">
        <v>161</v>
      </c>
      <c r="O15276" t="s">
        <v>22</v>
      </c>
      <c r="P15276" t="s">
        <v>23</v>
      </c>
      <c r="Q15276" t="s">
        <v>41</v>
      </c>
    </row>
    <row r="15277" spans="1:17" x14ac:dyDescent="0.2">
      <c r="A15277" s="2">
        <v>41160</v>
      </c>
      <c r="B15277" t="s">
        <v>548</v>
      </c>
      <c r="C15277" t="s">
        <v>120</v>
      </c>
      <c r="D15277" t="s">
        <v>36</v>
      </c>
      <c r="E15277" t="s">
        <v>36</v>
      </c>
      <c r="F15277">
        <v>65</v>
      </c>
      <c r="G15277">
        <v>61</v>
      </c>
      <c r="H15277">
        <v>489</v>
      </c>
      <c r="I15277">
        <v>509</v>
      </c>
      <c r="J15277">
        <v>2</v>
      </c>
      <c r="K15277">
        <v>0</v>
      </c>
      <c r="L15277" t="s">
        <v>62</v>
      </c>
      <c r="M15277" t="s">
        <v>805</v>
      </c>
      <c r="N15277" t="s">
        <v>548</v>
      </c>
      <c r="O15277" t="s">
        <v>22</v>
      </c>
      <c r="P15277" t="s">
        <v>23</v>
      </c>
      <c r="Q15277" t="s">
        <v>24</v>
      </c>
    </row>
    <row r="15278" spans="1:17" x14ac:dyDescent="0.2">
      <c r="A15278" s="2">
        <v>41160</v>
      </c>
      <c r="B15278" t="s">
        <v>660</v>
      </c>
      <c r="C15278" t="s">
        <v>224</v>
      </c>
      <c r="D15278" t="s">
        <v>36</v>
      </c>
      <c r="E15278" t="s">
        <v>36</v>
      </c>
      <c r="F15278">
        <v>64</v>
      </c>
      <c r="G15278">
        <v>85</v>
      </c>
      <c r="H15278">
        <v>492</v>
      </c>
      <c r="I15278">
        <v>406</v>
      </c>
      <c r="J15278">
        <v>1</v>
      </c>
      <c r="K15278">
        <v>0</v>
      </c>
      <c r="L15278" t="s">
        <v>62</v>
      </c>
      <c r="M15278" t="s">
        <v>661</v>
      </c>
      <c r="N15278" t="s">
        <v>660</v>
      </c>
      <c r="O15278" t="s">
        <v>22</v>
      </c>
      <c r="P15278" t="s">
        <v>23</v>
      </c>
      <c r="Q15278" t="s">
        <v>24</v>
      </c>
    </row>
    <row r="15279" spans="1:17" x14ac:dyDescent="0.2">
      <c r="A15279" s="2">
        <v>41160</v>
      </c>
      <c r="B15279" t="s">
        <v>890</v>
      </c>
      <c r="C15279" t="s">
        <v>802</v>
      </c>
      <c r="D15279" t="s">
        <v>36</v>
      </c>
      <c r="E15279" t="s">
        <v>36</v>
      </c>
      <c r="F15279">
        <v>110</v>
      </c>
      <c r="G15279">
        <v>107</v>
      </c>
      <c r="H15279">
        <v>310</v>
      </c>
      <c r="I15279">
        <v>323</v>
      </c>
      <c r="J15279">
        <v>4</v>
      </c>
      <c r="K15279">
        <v>0</v>
      </c>
      <c r="L15279" t="s">
        <v>62</v>
      </c>
      <c r="M15279" t="s">
        <v>920</v>
      </c>
      <c r="N15279" t="s">
        <v>890</v>
      </c>
      <c r="O15279" t="s">
        <v>22</v>
      </c>
      <c r="P15279" t="s">
        <v>23</v>
      </c>
      <c r="Q15279" t="s">
        <v>24</v>
      </c>
    </row>
    <row r="15280" spans="1:17" x14ac:dyDescent="0.2">
      <c r="A15280" s="2">
        <v>41160</v>
      </c>
      <c r="B15280" t="s">
        <v>72</v>
      </c>
      <c r="C15280" t="s">
        <v>293</v>
      </c>
      <c r="D15280" t="s">
        <v>50</v>
      </c>
      <c r="E15280" t="s">
        <v>50</v>
      </c>
      <c r="F15280">
        <v>10</v>
      </c>
      <c r="G15280">
        <v>19</v>
      </c>
      <c r="H15280">
        <v>1006</v>
      </c>
      <c r="I15280">
        <v>869</v>
      </c>
      <c r="J15280">
        <v>0</v>
      </c>
      <c r="K15280">
        <v>0</v>
      </c>
      <c r="L15280" t="s">
        <v>20</v>
      </c>
      <c r="M15280" t="s">
        <v>74</v>
      </c>
      <c r="N15280" t="s">
        <v>72</v>
      </c>
      <c r="O15280" t="s">
        <v>22</v>
      </c>
      <c r="P15280" t="s">
        <v>23</v>
      </c>
      <c r="Q15280" t="s">
        <v>30</v>
      </c>
    </row>
    <row r="15281" spans="1:17" x14ac:dyDescent="0.2">
      <c r="A15281" s="2">
        <v>41160</v>
      </c>
      <c r="B15281" t="s">
        <v>141</v>
      </c>
      <c r="C15281" t="s">
        <v>365</v>
      </c>
      <c r="D15281" t="s">
        <v>36</v>
      </c>
      <c r="E15281" t="s">
        <v>36</v>
      </c>
      <c r="F15281">
        <v>44</v>
      </c>
      <c r="G15281">
        <v>99</v>
      </c>
      <c r="H15281">
        <v>616</v>
      </c>
      <c r="I15281">
        <v>355</v>
      </c>
      <c r="J15281">
        <v>1</v>
      </c>
      <c r="K15281">
        <v>1</v>
      </c>
      <c r="L15281" t="s">
        <v>62</v>
      </c>
      <c r="M15281" t="s">
        <v>173</v>
      </c>
      <c r="N15281" t="s">
        <v>141</v>
      </c>
      <c r="O15281" t="s">
        <v>22</v>
      </c>
      <c r="P15281" t="s">
        <v>23</v>
      </c>
      <c r="Q15281" t="s">
        <v>30</v>
      </c>
    </row>
    <row r="15282" spans="1:17" x14ac:dyDescent="0.2">
      <c r="A15282" s="2">
        <v>41160</v>
      </c>
      <c r="B15282" t="s">
        <v>199</v>
      </c>
      <c r="C15282" t="s">
        <v>250</v>
      </c>
      <c r="D15282" t="s">
        <v>36</v>
      </c>
      <c r="E15282" t="s">
        <v>36</v>
      </c>
      <c r="F15282">
        <v>31</v>
      </c>
      <c r="G15282">
        <v>90</v>
      </c>
      <c r="H15282">
        <v>713</v>
      </c>
      <c r="I15282">
        <v>385</v>
      </c>
      <c r="J15282">
        <v>2</v>
      </c>
      <c r="K15282">
        <v>0</v>
      </c>
      <c r="L15282" t="s">
        <v>62</v>
      </c>
      <c r="M15282" t="s">
        <v>220</v>
      </c>
      <c r="N15282" t="s">
        <v>199</v>
      </c>
      <c r="O15282" t="s">
        <v>22</v>
      </c>
      <c r="P15282" t="s">
        <v>23</v>
      </c>
      <c r="Q15282" t="s">
        <v>24</v>
      </c>
    </row>
    <row r="15283" spans="1:17" x14ac:dyDescent="0.2">
      <c r="A15283" s="2">
        <v>41160</v>
      </c>
      <c r="B15283" t="s">
        <v>136</v>
      </c>
      <c r="C15283" t="s">
        <v>118</v>
      </c>
      <c r="D15283" t="s">
        <v>36</v>
      </c>
      <c r="E15283" t="s">
        <v>36</v>
      </c>
      <c r="F15283">
        <v>16</v>
      </c>
      <c r="G15283">
        <v>62</v>
      </c>
      <c r="H15283">
        <v>912</v>
      </c>
      <c r="I15283">
        <v>507</v>
      </c>
      <c r="J15283">
        <v>4</v>
      </c>
      <c r="K15283">
        <v>2</v>
      </c>
      <c r="L15283" t="s">
        <v>62</v>
      </c>
      <c r="M15283" t="s">
        <v>340</v>
      </c>
      <c r="N15283" t="s">
        <v>136</v>
      </c>
      <c r="O15283" t="s">
        <v>22</v>
      </c>
      <c r="P15283" t="s">
        <v>23</v>
      </c>
      <c r="Q15283" t="s">
        <v>24</v>
      </c>
    </row>
    <row r="15284" spans="1:17" x14ac:dyDescent="0.2">
      <c r="A15284" s="2">
        <v>41160</v>
      </c>
      <c r="B15284" t="s">
        <v>339</v>
      </c>
      <c r="C15284" t="s">
        <v>135</v>
      </c>
      <c r="D15284" t="s">
        <v>36</v>
      </c>
      <c r="E15284" t="s">
        <v>36</v>
      </c>
      <c r="F15284">
        <v>111</v>
      </c>
      <c r="G15284">
        <v>58</v>
      </c>
      <c r="H15284">
        <v>310</v>
      </c>
      <c r="I15284">
        <v>523</v>
      </c>
      <c r="J15284">
        <v>2</v>
      </c>
      <c r="K15284">
        <v>2</v>
      </c>
      <c r="L15284" t="s">
        <v>62</v>
      </c>
      <c r="M15284" t="s">
        <v>921</v>
      </c>
      <c r="N15284" t="s">
        <v>339</v>
      </c>
      <c r="O15284" t="s">
        <v>22</v>
      </c>
      <c r="P15284" t="s">
        <v>23</v>
      </c>
      <c r="Q15284" t="s">
        <v>30</v>
      </c>
    </row>
    <row r="15285" spans="1:17" x14ac:dyDescent="0.2">
      <c r="A15285" s="2">
        <v>41160</v>
      </c>
      <c r="B15285" t="s">
        <v>111</v>
      </c>
      <c r="C15285" t="s">
        <v>351</v>
      </c>
      <c r="D15285" t="s">
        <v>36</v>
      </c>
      <c r="E15285" t="s">
        <v>36</v>
      </c>
      <c r="F15285">
        <v>32</v>
      </c>
      <c r="G15285">
        <v>123</v>
      </c>
      <c r="H15285">
        <v>709</v>
      </c>
      <c r="I15285">
        <v>275</v>
      </c>
      <c r="J15285">
        <v>3</v>
      </c>
      <c r="K15285">
        <v>0</v>
      </c>
      <c r="L15285" t="s">
        <v>62</v>
      </c>
      <c r="M15285" t="s">
        <v>218</v>
      </c>
      <c r="N15285" t="s">
        <v>111</v>
      </c>
      <c r="O15285" t="s">
        <v>22</v>
      </c>
      <c r="P15285" t="s">
        <v>23</v>
      </c>
      <c r="Q15285" t="s">
        <v>24</v>
      </c>
    </row>
    <row r="15286" spans="1:17" x14ac:dyDescent="0.2">
      <c r="A15286" s="2">
        <v>41160</v>
      </c>
      <c r="B15286" t="s">
        <v>104</v>
      </c>
      <c r="C15286" t="s">
        <v>1204</v>
      </c>
      <c r="D15286" t="s">
        <v>50</v>
      </c>
      <c r="E15286" t="s">
        <v>50</v>
      </c>
      <c r="F15286">
        <v>47</v>
      </c>
      <c r="G15286">
        <v>42</v>
      </c>
      <c r="H15286">
        <v>610</v>
      </c>
      <c r="I15286">
        <v>623</v>
      </c>
      <c r="J15286">
        <v>0</v>
      </c>
      <c r="K15286">
        <v>0</v>
      </c>
      <c r="L15286" t="s">
        <v>20</v>
      </c>
      <c r="M15286" t="s">
        <v>273</v>
      </c>
      <c r="N15286" t="s">
        <v>104</v>
      </c>
      <c r="O15286" t="s">
        <v>22</v>
      </c>
      <c r="P15286" t="s">
        <v>23</v>
      </c>
      <c r="Q15286" t="s">
        <v>30</v>
      </c>
    </row>
    <row r="15287" spans="1:17" x14ac:dyDescent="0.2">
      <c r="A15287" s="2">
        <v>41160</v>
      </c>
      <c r="B15287" t="s">
        <v>35</v>
      </c>
      <c r="C15287" t="s">
        <v>128</v>
      </c>
      <c r="D15287" t="s">
        <v>36</v>
      </c>
      <c r="E15287" t="s">
        <v>36</v>
      </c>
      <c r="F15287">
        <v>59</v>
      </c>
      <c r="G15287">
        <v>41</v>
      </c>
      <c r="H15287">
        <v>518</v>
      </c>
      <c r="I15287">
        <v>625</v>
      </c>
      <c r="J15287">
        <v>2</v>
      </c>
      <c r="K15287">
        <v>2</v>
      </c>
      <c r="L15287" t="s">
        <v>62</v>
      </c>
      <c r="M15287" t="s">
        <v>200</v>
      </c>
      <c r="N15287" t="s">
        <v>35</v>
      </c>
      <c r="O15287" t="s">
        <v>22</v>
      </c>
      <c r="P15287" t="s">
        <v>23</v>
      </c>
      <c r="Q15287" t="s">
        <v>30</v>
      </c>
    </row>
    <row r="15288" spans="1:17" x14ac:dyDescent="0.2">
      <c r="A15288" s="2">
        <v>41160</v>
      </c>
      <c r="B15288" t="s">
        <v>380</v>
      </c>
      <c r="C15288" t="s">
        <v>374</v>
      </c>
      <c r="D15288" t="s">
        <v>36</v>
      </c>
      <c r="E15288" t="s">
        <v>36</v>
      </c>
      <c r="F15288">
        <v>103</v>
      </c>
      <c r="G15288">
        <v>114</v>
      </c>
      <c r="H15288">
        <v>331</v>
      </c>
      <c r="I15288">
        <v>302</v>
      </c>
      <c r="J15288">
        <v>5</v>
      </c>
      <c r="K15288">
        <v>3</v>
      </c>
      <c r="L15288" t="s">
        <v>62</v>
      </c>
      <c r="M15288" t="s">
        <v>381</v>
      </c>
      <c r="N15288" t="s">
        <v>380</v>
      </c>
      <c r="O15288" t="s">
        <v>22</v>
      </c>
      <c r="P15288" t="s">
        <v>23</v>
      </c>
      <c r="Q15288" t="s">
        <v>24</v>
      </c>
    </row>
    <row r="15289" spans="1:17" x14ac:dyDescent="0.2">
      <c r="A15289" s="2">
        <v>41160</v>
      </c>
      <c r="B15289" t="s">
        <v>138</v>
      </c>
      <c r="C15289" t="s">
        <v>208</v>
      </c>
      <c r="D15289" t="s">
        <v>36</v>
      </c>
      <c r="E15289" t="s">
        <v>36</v>
      </c>
      <c r="F15289">
        <v>42</v>
      </c>
      <c r="G15289">
        <v>88</v>
      </c>
      <c r="H15289">
        <v>623</v>
      </c>
      <c r="I15289">
        <v>400</v>
      </c>
      <c r="J15289">
        <v>1</v>
      </c>
      <c r="K15289">
        <v>0</v>
      </c>
      <c r="L15289" t="s">
        <v>62</v>
      </c>
      <c r="M15289" t="s">
        <v>1526</v>
      </c>
      <c r="N15289" t="s">
        <v>138</v>
      </c>
      <c r="O15289" t="s">
        <v>22</v>
      </c>
      <c r="P15289" t="s">
        <v>23</v>
      </c>
      <c r="Q15289" t="s">
        <v>24</v>
      </c>
    </row>
    <row r="15290" spans="1:17" x14ac:dyDescent="0.2">
      <c r="A15290" s="2">
        <v>41161</v>
      </c>
      <c r="B15290" t="s">
        <v>775</v>
      </c>
      <c r="C15290" t="s">
        <v>901</v>
      </c>
      <c r="D15290" t="s">
        <v>27</v>
      </c>
      <c r="E15290" t="s">
        <v>27</v>
      </c>
      <c r="F15290">
        <v>189</v>
      </c>
      <c r="G15290">
        <v>206</v>
      </c>
      <c r="H15290">
        <v>39</v>
      </c>
      <c r="I15290">
        <v>0</v>
      </c>
      <c r="J15290">
        <v>0</v>
      </c>
      <c r="K15290">
        <v>7</v>
      </c>
      <c r="L15290" t="s">
        <v>230</v>
      </c>
      <c r="M15290" t="s">
        <v>704</v>
      </c>
      <c r="N15290" t="s">
        <v>705</v>
      </c>
      <c r="O15290" t="s">
        <v>122</v>
      </c>
      <c r="P15290" t="s">
        <v>23</v>
      </c>
      <c r="Q15290" t="s">
        <v>41</v>
      </c>
    </row>
    <row r="15291" spans="1:17" x14ac:dyDescent="0.2">
      <c r="A15291" s="2">
        <v>41161</v>
      </c>
      <c r="B15291" t="s">
        <v>34</v>
      </c>
      <c r="C15291" t="s">
        <v>237</v>
      </c>
      <c r="D15291" t="s">
        <v>36</v>
      </c>
      <c r="E15291" t="s">
        <v>36</v>
      </c>
      <c r="F15291">
        <v>69</v>
      </c>
      <c r="G15291">
        <v>126</v>
      </c>
      <c r="H15291">
        <v>471</v>
      </c>
      <c r="I15291">
        <v>267</v>
      </c>
      <c r="J15291">
        <v>1</v>
      </c>
      <c r="K15291">
        <v>0</v>
      </c>
      <c r="L15291" t="s">
        <v>62</v>
      </c>
      <c r="M15291" t="s">
        <v>37</v>
      </c>
      <c r="N15291" t="s">
        <v>34</v>
      </c>
      <c r="O15291" t="s">
        <v>22</v>
      </c>
      <c r="P15291" t="s">
        <v>23</v>
      </c>
      <c r="Q15291" t="s">
        <v>24</v>
      </c>
    </row>
    <row r="15292" spans="1:17" x14ac:dyDescent="0.2">
      <c r="A15292" s="2">
        <v>41161</v>
      </c>
      <c r="B15292" t="s">
        <v>263</v>
      </c>
      <c r="C15292" t="s">
        <v>700</v>
      </c>
      <c r="D15292" t="s">
        <v>27</v>
      </c>
      <c r="E15292" t="s">
        <v>27</v>
      </c>
      <c r="F15292">
        <v>77</v>
      </c>
      <c r="G15292">
        <v>102</v>
      </c>
      <c r="H15292">
        <v>438</v>
      </c>
      <c r="I15292">
        <v>332</v>
      </c>
      <c r="J15292">
        <v>3</v>
      </c>
      <c r="K15292">
        <v>1</v>
      </c>
      <c r="L15292" t="s">
        <v>230</v>
      </c>
      <c r="M15292" t="s">
        <v>599</v>
      </c>
      <c r="N15292" t="s">
        <v>263</v>
      </c>
      <c r="O15292" t="s">
        <v>22</v>
      </c>
      <c r="P15292" t="s">
        <v>23</v>
      </c>
      <c r="Q15292" t="s">
        <v>24</v>
      </c>
    </row>
    <row r="15293" spans="1:17" x14ac:dyDescent="0.2">
      <c r="A15293" s="2">
        <v>41161</v>
      </c>
      <c r="B15293" t="s">
        <v>718</v>
      </c>
      <c r="C15293" t="s">
        <v>150</v>
      </c>
      <c r="D15293" t="s">
        <v>36</v>
      </c>
      <c r="E15293" t="s">
        <v>36</v>
      </c>
      <c r="F15293">
        <v>36</v>
      </c>
      <c r="G15293">
        <v>28</v>
      </c>
      <c r="H15293">
        <v>666</v>
      </c>
      <c r="I15293">
        <v>734</v>
      </c>
      <c r="J15293">
        <v>0</v>
      </c>
      <c r="K15293">
        <v>1</v>
      </c>
      <c r="L15293" t="s">
        <v>62</v>
      </c>
      <c r="M15293" t="s">
        <v>112</v>
      </c>
      <c r="N15293" t="s">
        <v>110</v>
      </c>
      <c r="O15293" t="s">
        <v>122</v>
      </c>
      <c r="P15293" t="s">
        <v>23</v>
      </c>
      <c r="Q15293" t="s">
        <v>41</v>
      </c>
    </row>
    <row r="15294" spans="1:17" x14ac:dyDescent="0.2">
      <c r="A15294" s="2">
        <v>41161</v>
      </c>
      <c r="B15294" t="s">
        <v>296</v>
      </c>
      <c r="C15294" t="s">
        <v>110</v>
      </c>
      <c r="D15294" t="s">
        <v>36</v>
      </c>
      <c r="E15294" t="s">
        <v>36</v>
      </c>
      <c r="F15294">
        <v>109</v>
      </c>
      <c r="G15294">
        <v>68</v>
      </c>
      <c r="H15294">
        <v>311</v>
      </c>
      <c r="I15294">
        <v>477</v>
      </c>
      <c r="J15294">
        <v>2</v>
      </c>
      <c r="K15294">
        <v>0</v>
      </c>
      <c r="L15294" t="s">
        <v>62</v>
      </c>
      <c r="M15294" t="s">
        <v>399</v>
      </c>
      <c r="N15294" t="s">
        <v>296</v>
      </c>
      <c r="O15294" t="s">
        <v>22</v>
      </c>
      <c r="P15294" t="s">
        <v>23</v>
      </c>
      <c r="Q15294" t="s">
        <v>24</v>
      </c>
    </row>
    <row r="15295" spans="1:17" x14ac:dyDescent="0.2">
      <c r="A15295" s="2">
        <v>41161</v>
      </c>
      <c r="B15295" t="s">
        <v>45</v>
      </c>
      <c r="C15295" t="s">
        <v>267</v>
      </c>
      <c r="D15295" t="s">
        <v>36</v>
      </c>
      <c r="E15295" t="s">
        <v>36</v>
      </c>
      <c r="F15295">
        <v>98</v>
      </c>
      <c r="G15295">
        <v>80</v>
      </c>
      <c r="H15295">
        <v>357</v>
      </c>
      <c r="I15295">
        <v>433</v>
      </c>
      <c r="J15295">
        <v>3</v>
      </c>
      <c r="K15295">
        <v>1</v>
      </c>
      <c r="L15295" t="s">
        <v>62</v>
      </c>
      <c r="M15295" t="s">
        <v>47</v>
      </c>
      <c r="N15295" t="s">
        <v>45</v>
      </c>
      <c r="O15295" t="s">
        <v>22</v>
      </c>
      <c r="P15295" t="s">
        <v>23</v>
      </c>
      <c r="Q15295" t="s">
        <v>24</v>
      </c>
    </row>
    <row r="15296" spans="1:17" x14ac:dyDescent="0.2">
      <c r="A15296" s="2">
        <v>41162</v>
      </c>
      <c r="B15296" t="s">
        <v>25</v>
      </c>
      <c r="C15296" t="s">
        <v>182</v>
      </c>
      <c r="D15296" t="s">
        <v>19</v>
      </c>
      <c r="E15296" t="s">
        <v>115</v>
      </c>
      <c r="F15296">
        <v>12</v>
      </c>
      <c r="G15296">
        <v>78</v>
      </c>
      <c r="H15296">
        <v>996</v>
      </c>
      <c r="I15296">
        <v>436</v>
      </c>
      <c r="J15296">
        <v>8</v>
      </c>
      <c r="K15296">
        <v>0</v>
      </c>
      <c r="L15296" t="s">
        <v>28</v>
      </c>
      <c r="M15296" t="s">
        <v>75</v>
      </c>
      <c r="N15296" t="s">
        <v>25</v>
      </c>
      <c r="O15296" t="s">
        <v>22</v>
      </c>
      <c r="P15296" t="s">
        <v>23</v>
      </c>
      <c r="Q15296" t="s">
        <v>24</v>
      </c>
    </row>
    <row r="15297" spans="1:17" x14ac:dyDescent="0.2">
      <c r="A15297" s="2">
        <v>41162</v>
      </c>
      <c r="B15297" t="s">
        <v>363</v>
      </c>
      <c r="C15297" t="s">
        <v>163</v>
      </c>
      <c r="D15297" t="s">
        <v>115</v>
      </c>
      <c r="E15297" t="s">
        <v>115</v>
      </c>
      <c r="F15297">
        <v>168</v>
      </c>
      <c r="G15297">
        <v>81</v>
      </c>
      <c r="H15297">
        <v>110</v>
      </c>
      <c r="I15297">
        <v>429</v>
      </c>
      <c r="J15297">
        <v>0</v>
      </c>
      <c r="K15297">
        <v>2</v>
      </c>
      <c r="L15297" t="s">
        <v>28</v>
      </c>
      <c r="M15297" t="s">
        <v>513</v>
      </c>
      <c r="N15297" t="s">
        <v>363</v>
      </c>
      <c r="O15297" t="s">
        <v>22</v>
      </c>
      <c r="P15297" t="s">
        <v>23</v>
      </c>
      <c r="Q15297" t="s">
        <v>41</v>
      </c>
    </row>
    <row r="15298" spans="1:17" x14ac:dyDescent="0.2">
      <c r="A15298" s="2">
        <v>41162</v>
      </c>
      <c r="B15298" t="s">
        <v>649</v>
      </c>
      <c r="C15298" t="s">
        <v>572</v>
      </c>
      <c r="D15298" t="s">
        <v>115</v>
      </c>
      <c r="E15298" t="s">
        <v>115</v>
      </c>
      <c r="F15298">
        <v>193</v>
      </c>
      <c r="G15298">
        <v>150</v>
      </c>
      <c r="H15298">
        <v>38</v>
      </c>
      <c r="I15298">
        <v>167</v>
      </c>
      <c r="J15298">
        <v>2</v>
      </c>
      <c r="K15298">
        <v>1</v>
      </c>
      <c r="L15298" t="s">
        <v>28</v>
      </c>
      <c r="M15298" t="s">
        <v>982</v>
      </c>
      <c r="N15298" t="s">
        <v>649</v>
      </c>
      <c r="O15298" t="s">
        <v>22</v>
      </c>
      <c r="P15298" t="s">
        <v>23</v>
      </c>
      <c r="Q15298" t="s">
        <v>24</v>
      </c>
    </row>
    <row r="15299" spans="1:17" x14ac:dyDescent="0.2">
      <c r="A15299" s="2">
        <v>41163</v>
      </c>
      <c r="B15299" t="s">
        <v>481</v>
      </c>
      <c r="C15299" t="s">
        <v>555</v>
      </c>
      <c r="D15299" t="s">
        <v>27</v>
      </c>
      <c r="E15299" t="s">
        <v>27</v>
      </c>
      <c r="F15299">
        <v>101</v>
      </c>
      <c r="G15299">
        <v>91</v>
      </c>
      <c r="H15299">
        <v>339</v>
      </c>
      <c r="I15299">
        <v>384</v>
      </c>
      <c r="J15299">
        <v>0</v>
      </c>
      <c r="K15299">
        <v>1</v>
      </c>
      <c r="L15299" t="s">
        <v>20</v>
      </c>
      <c r="M15299" t="s">
        <v>486</v>
      </c>
      <c r="N15299" t="s">
        <v>481</v>
      </c>
      <c r="O15299" t="s">
        <v>22</v>
      </c>
      <c r="P15299" t="s">
        <v>23</v>
      </c>
      <c r="Q15299" t="s">
        <v>41</v>
      </c>
    </row>
    <row r="15300" spans="1:17" x14ac:dyDescent="0.2">
      <c r="A15300" s="2">
        <v>41163</v>
      </c>
      <c r="B15300" t="s">
        <v>69</v>
      </c>
      <c r="C15300" t="s">
        <v>129</v>
      </c>
      <c r="D15300" t="s">
        <v>50</v>
      </c>
      <c r="E15300" t="s">
        <v>50</v>
      </c>
      <c r="F15300">
        <v>49</v>
      </c>
      <c r="G15300">
        <v>2</v>
      </c>
      <c r="H15300">
        <v>597</v>
      </c>
      <c r="I15300">
        <v>1437</v>
      </c>
      <c r="J15300">
        <v>1</v>
      </c>
      <c r="K15300">
        <v>2</v>
      </c>
      <c r="L15300" t="s">
        <v>20</v>
      </c>
      <c r="M15300" t="s">
        <v>71</v>
      </c>
      <c r="N15300" t="s">
        <v>69</v>
      </c>
      <c r="O15300" t="s">
        <v>22</v>
      </c>
      <c r="P15300" t="s">
        <v>23</v>
      </c>
      <c r="Q15300" t="s">
        <v>41</v>
      </c>
    </row>
    <row r="15301" spans="1:17" x14ac:dyDescent="0.2">
      <c r="A15301" s="2">
        <v>41163</v>
      </c>
      <c r="B15301" t="s">
        <v>147</v>
      </c>
      <c r="C15301" t="s">
        <v>274</v>
      </c>
      <c r="D15301" t="s">
        <v>50</v>
      </c>
      <c r="E15301" t="s">
        <v>50</v>
      </c>
      <c r="F15301">
        <v>40</v>
      </c>
      <c r="G15301">
        <v>9</v>
      </c>
      <c r="H15301">
        <v>625</v>
      </c>
      <c r="I15301">
        <v>1019</v>
      </c>
      <c r="J15301">
        <v>1</v>
      </c>
      <c r="K15301">
        <v>1</v>
      </c>
      <c r="L15301" t="s">
        <v>20</v>
      </c>
      <c r="M15301" t="s">
        <v>148</v>
      </c>
      <c r="N15301" t="s">
        <v>147</v>
      </c>
      <c r="O15301" t="s">
        <v>22</v>
      </c>
      <c r="P15301" t="s">
        <v>23</v>
      </c>
      <c r="Q15301" t="s">
        <v>30</v>
      </c>
    </row>
    <row r="15302" spans="1:17" x14ac:dyDescent="0.2">
      <c r="A15302" s="2">
        <v>41163</v>
      </c>
      <c r="B15302" t="s">
        <v>646</v>
      </c>
      <c r="C15302" t="s">
        <v>101</v>
      </c>
      <c r="D15302" t="s">
        <v>50</v>
      </c>
      <c r="E15302" t="s">
        <v>50</v>
      </c>
      <c r="F15302">
        <v>30</v>
      </c>
      <c r="G15302">
        <v>94</v>
      </c>
      <c r="H15302">
        <v>717</v>
      </c>
      <c r="I15302">
        <v>375</v>
      </c>
      <c r="J15302">
        <v>4</v>
      </c>
      <c r="K15302">
        <v>1</v>
      </c>
      <c r="L15302" t="s">
        <v>20</v>
      </c>
      <c r="M15302" t="s">
        <v>909</v>
      </c>
      <c r="N15302" t="s">
        <v>646</v>
      </c>
      <c r="O15302" t="s">
        <v>22</v>
      </c>
      <c r="P15302" t="s">
        <v>23</v>
      </c>
      <c r="Q15302" t="s">
        <v>24</v>
      </c>
    </row>
    <row r="15303" spans="1:17" x14ac:dyDescent="0.2">
      <c r="A15303" s="2">
        <v>41163</v>
      </c>
      <c r="B15303" t="s">
        <v>87</v>
      </c>
      <c r="C15303" t="s">
        <v>286</v>
      </c>
      <c r="D15303" t="s">
        <v>50</v>
      </c>
      <c r="E15303" t="s">
        <v>50</v>
      </c>
      <c r="F15303">
        <v>89</v>
      </c>
      <c r="G15303">
        <v>53</v>
      </c>
      <c r="H15303">
        <v>387</v>
      </c>
      <c r="I15303">
        <v>575</v>
      </c>
      <c r="J15303">
        <v>1</v>
      </c>
      <c r="K15303">
        <v>0</v>
      </c>
      <c r="L15303" t="s">
        <v>20</v>
      </c>
      <c r="M15303" t="s">
        <v>88</v>
      </c>
      <c r="N15303" t="s">
        <v>87</v>
      </c>
      <c r="O15303" t="s">
        <v>22</v>
      </c>
      <c r="P15303" t="s">
        <v>23</v>
      </c>
      <c r="Q15303" t="s">
        <v>24</v>
      </c>
    </row>
    <row r="15304" spans="1:17" x14ac:dyDescent="0.2">
      <c r="A15304" s="2">
        <v>41163</v>
      </c>
      <c r="B15304" t="s">
        <v>213</v>
      </c>
      <c r="C15304" t="s">
        <v>443</v>
      </c>
      <c r="D15304" t="s">
        <v>115</v>
      </c>
      <c r="E15304" t="s">
        <v>115</v>
      </c>
      <c r="F15304">
        <v>183</v>
      </c>
      <c r="G15304">
        <v>161</v>
      </c>
      <c r="H15304">
        <v>51</v>
      </c>
      <c r="I15304">
        <v>128</v>
      </c>
      <c r="J15304">
        <v>1</v>
      </c>
      <c r="K15304">
        <v>1</v>
      </c>
      <c r="L15304" t="s">
        <v>28</v>
      </c>
      <c r="M15304" t="s">
        <v>535</v>
      </c>
      <c r="N15304" t="s">
        <v>213</v>
      </c>
      <c r="O15304" t="s">
        <v>22</v>
      </c>
      <c r="P15304" t="s">
        <v>23</v>
      </c>
      <c r="Q15304" t="s">
        <v>30</v>
      </c>
    </row>
    <row r="15305" spans="1:17" x14ac:dyDescent="0.2">
      <c r="A15305" s="2">
        <v>41163</v>
      </c>
      <c r="B15305" t="s">
        <v>107</v>
      </c>
      <c r="C15305" t="s">
        <v>43</v>
      </c>
      <c r="D15305" t="s">
        <v>19</v>
      </c>
      <c r="E15305" t="s">
        <v>19</v>
      </c>
      <c r="F15305">
        <v>14</v>
      </c>
      <c r="G15305">
        <v>22</v>
      </c>
      <c r="H15305">
        <v>984</v>
      </c>
      <c r="I15305">
        <v>843</v>
      </c>
      <c r="J15305">
        <v>1</v>
      </c>
      <c r="K15305">
        <v>3</v>
      </c>
      <c r="L15305" t="s">
        <v>20</v>
      </c>
      <c r="M15305" t="s">
        <v>310</v>
      </c>
      <c r="N15305" t="s">
        <v>107</v>
      </c>
      <c r="O15305" t="s">
        <v>22</v>
      </c>
      <c r="P15305" t="s">
        <v>23</v>
      </c>
      <c r="Q15305" t="s">
        <v>41</v>
      </c>
    </row>
    <row r="15306" spans="1:17" x14ac:dyDescent="0.2">
      <c r="A15306" s="2">
        <v>41163</v>
      </c>
      <c r="B15306" t="s">
        <v>145</v>
      </c>
      <c r="C15306" t="s">
        <v>76</v>
      </c>
      <c r="D15306" t="s">
        <v>50</v>
      </c>
      <c r="E15306" t="s">
        <v>50</v>
      </c>
      <c r="F15306">
        <v>135</v>
      </c>
      <c r="G15306">
        <v>118</v>
      </c>
      <c r="H15306">
        <v>231</v>
      </c>
      <c r="I15306">
        <v>283</v>
      </c>
      <c r="J15306">
        <v>1</v>
      </c>
      <c r="K15306">
        <v>0</v>
      </c>
      <c r="L15306" t="s">
        <v>20</v>
      </c>
      <c r="M15306" t="s">
        <v>433</v>
      </c>
      <c r="N15306" t="s">
        <v>145</v>
      </c>
      <c r="O15306" t="s">
        <v>22</v>
      </c>
      <c r="P15306" t="s">
        <v>23</v>
      </c>
      <c r="Q15306" t="s">
        <v>24</v>
      </c>
    </row>
    <row r="15307" spans="1:17" x14ac:dyDescent="0.2">
      <c r="A15307" s="2">
        <v>41163</v>
      </c>
      <c r="B15307" t="s">
        <v>293</v>
      </c>
      <c r="C15307" t="s">
        <v>70</v>
      </c>
      <c r="D15307" t="s">
        <v>50</v>
      </c>
      <c r="E15307" t="s">
        <v>50</v>
      </c>
      <c r="F15307">
        <v>19</v>
      </c>
      <c r="G15307">
        <v>96</v>
      </c>
      <c r="H15307">
        <v>869</v>
      </c>
      <c r="I15307">
        <v>365</v>
      </c>
      <c r="J15307">
        <v>0</v>
      </c>
      <c r="K15307">
        <v>1</v>
      </c>
      <c r="L15307" t="s">
        <v>28</v>
      </c>
      <c r="M15307" t="s">
        <v>653</v>
      </c>
      <c r="N15307" t="s">
        <v>293</v>
      </c>
      <c r="O15307" t="s">
        <v>22</v>
      </c>
      <c r="P15307" t="s">
        <v>23</v>
      </c>
      <c r="Q15307" t="s">
        <v>41</v>
      </c>
    </row>
    <row r="15308" spans="1:17" x14ac:dyDescent="0.2">
      <c r="A15308" s="2">
        <v>41163</v>
      </c>
      <c r="B15308" t="s">
        <v>89</v>
      </c>
      <c r="C15308" t="s">
        <v>168</v>
      </c>
      <c r="D15308" t="s">
        <v>50</v>
      </c>
      <c r="E15308" t="s">
        <v>50</v>
      </c>
      <c r="F15308">
        <v>3</v>
      </c>
      <c r="G15308">
        <v>39</v>
      </c>
      <c r="H15308">
        <v>1274</v>
      </c>
      <c r="I15308">
        <v>628</v>
      </c>
      <c r="J15308">
        <v>1</v>
      </c>
      <c r="K15308">
        <v>1</v>
      </c>
      <c r="L15308" t="s">
        <v>20</v>
      </c>
      <c r="M15308" t="s">
        <v>91</v>
      </c>
      <c r="N15308" t="s">
        <v>89</v>
      </c>
      <c r="O15308" t="s">
        <v>22</v>
      </c>
      <c r="P15308" t="s">
        <v>23</v>
      </c>
      <c r="Q15308" t="s">
        <v>30</v>
      </c>
    </row>
    <row r="15309" spans="1:17" x14ac:dyDescent="0.2">
      <c r="A15309" s="2">
        <v>41163</v>
      </c>
      <c r="B15309" t="s">
        <v>67</v>
      </c>
      <c r="C15309" t="s">
        <v>317</v>
      </c>
      <c r="D15309" t="s">
        <v>50</v>
      </c>
      <c r="E15309" t="s">
        <v>50</v>
      </c>
      <c r="F15309">
        <v>15</v>
      </c>
      <c r="G15309">
        <v>76</v>
      </c>
      <c r="H15309">
        <v>964</v>
      </c>
      <c r="I15309">
        <v>443</v>
      </c>
      <c r="J15309">
        <v>3</v>
      </c>
      <c r="K15309">
        <v>1</v>
      </c>
      <c r="L15309" t="s">
        <v>20</v>
      </c>
      <c r="M15309" t="s">
        <v>769</v>
      </c>
      <c r="N15309" t="s">
        <v>67</v>
      </c>
      <c r="O15309" t="s">
        <v>22</v>
      </c>
      <c r="P15309" t="s">
        <v>23</v>
      </c>
      <c r="Q15309" t="s">
        <v>24</v>
      </c>
    </row>
    <row r="15310" spans="1:17" x14ac:dyDescent="0.2">
      <c r="A15310" s="2">
        <v>41163</v>
      </c>
      <c r="B15310" t="s">
        <v>141</v>
      </c>
      <c r="C15310" t="s">
        <v>113</v>
      </c>
      <c r="D15310" t="s">
        <v>36</v>
      </c>
      <c r="E15310" t="s">
        <v>115</v>
      </c>
      <c r="F15310">
        <v>44</v>
      </c>
      <c r="G15310">
        <v>105</v>
      </c>
      <c r="H15310">
        <v>616</v>
      </c>
      <c r="I15310">
        <v>328</v>
      </c>
      <c r="J15310">
        <v>1</v>
      </c>
      <c r="K15310">
        <v>0</v>
      </c>
      <c r="L15310" t="s">
        <v>28</v>
      </c>
      <c r="M15310" t="s">
        <v>1078</v>
      </c>
      <c r="N15310" t="s">
        <v>67</v>
      </c>
      <c r="O15310" t="s">
        <v>122</v>
      </c>
      <c r="P15310" t="s">
        <v>23</v>
      </c>
      <c r="Q15310" t="s">
        <v>24</v>
      </c>
    </row>
    <row r="15311" spans="1:17" x14ac:dyDescent="0.2">
      <c r="A15311" s="2">
        <v>41163</v>
      </c>
      <c r="B15311" t="s">
        <v>345</v>
      </c>
      <c r="C15311" t="s">
        <v>106</v>
      </c>
      <c r="D15311" t="s">
        <v>50</v>
      </c>
      <c r="E15311" t="s">
        <v>50</v>
      </c>
      <c r="F15311">
        <v>86</v>
      </c>
      <c r="G15311">
        <v>1</v>
      </c>
      <c r="H15311">
        <v>404</v>
      </c>
      <c r="I15311">
        <v>1617</v>
      </c>
      <c r="J15311">
        <v>0</v>
      </c>
      <c r="K15311">
        <v>1</v>
      </c>
      <c r="L15311" t="s">
        <v>20</v>
      </c>
      <c r="M15311" t="s">
        <v>360</v>
      </c>
      <c r="N15311" t="s">
        <v>345</v>
      </c>
      <c r="O15311" t="s">
        <v>22</v>
      </c>
      <c r="P15311" t="s">
        <v>23</v>
      </c>
      <c r="Q15311" t="s">
        <v>41</v>
      </c>
    </row>
    <row r="15312" spans="1:17" x14ac:dyDescent="0.2">
      <c r="A15312" s="2">
        <v>41163</v>
      </c>
      <c r="B15312" t="s">
        <v>153</v>
      </c>
      <c r="C15312" t="s">
        <v>73</v>
      </c>
      <c r="D15312" t="s">
        <v>50</v>
      </c>
      <c r="E15312" t="s">
        <v>50</v>
      </c>
      <c r="F15312">
        <v>11</v>
      </c>
      <c r="G15312">
        <v>116</v>
      </c>
      <c r="H15312">
        <v>1001</v>
      </c>
      <c r="I15312">
        <v>290</v>
      </c>
      <c r="J15312">
        <v>2</v>
      </c>
      <c r="K15312">
        <v>0</v>
      </c>
      <c r="L15312" t="s">
        <v>20</v>
      </c>
      <c r="M15312" t="s">
        <v>307</v>
      </c>
      <c r="N15312" t="s">
        <v>153</v>
      </c>
      <c r="O15312" t="s">
        <v>22</v>
      </c>
      <c r="P15312" t="s">
        <v>23</v>
      </c>
      <c r="Q15312" t="s">
        <v>24</v>
      </c>
    </row>
    <row r="15313" spans="1:17" x14ac:dyDescent="0.2">
      <c r="A15313" s="2">
        <v>41163</v>
      </c>
      <c r="B15313" t="s">
        <v>233</v>
      </c>
      <c r="C15313" t="s">
        <v>210</v>
      </c>
      <c r="D15313" t="s">
        <v>19</v>
      </c>
      <c r="E15313" t="s">
        <v>27</v>
      </c>
      <c r="F15313">
        <v>122</v>
      </c>
      <c r="G15313">
        <v>67</v>
      </c>
      <c r="H15313">
        <v>276</v>
      </c>
      <c r="I15313">
        <v>480</v>
      </c>
      <c r="J15313">
        <v>2</v>
      </c>
      <c r="K15313">
        <v>3</v>
      </c>
      <c r="L15313" t="s">
        <v>20</v>
      </c>
      <c r="M15313" t="s">
        <v>1328</v>
      </c>
      <c r="N15313" t="s">
        <v>233</v>
      </c>
      <c r="O15313" t="s">
        <v>22</v>
      </c>
      <c r="P15313" t="s">
        <v>23</v>
      </c>
      <c r="Q15313" t="s">
        <v>41</v>
      </c>
    </row>
    <row r="15314" spans="1:17" x14ac:dyDescent="0.2">
      <c r="A15314" s="2">
        <v>41163</v>
      </c>
      <c r="B15314" t="s">
        <v>263</v>
      </c>
      <c r="C15314" t="s">
        <v>229</v>
      </c>
      <c r="D15314" t="s">
        <v>27</v>
      </c>
      <c r="E15314" t="s">
        <v>27</v>
      </c>
      <c r="F15314">
        <v>77</v>
      </c>
      <c r="G15314">
        <v>137</v>
      </c>
      <c r="H15314">
        <v>438</v>
      </c>
      <c r="I15314">
        <v>209</v>
      </c>
      <c r="J15314">
        <v>2</v>
      </c>
      <c r="K15314">
        <v>1</v>
      </c>
      <c r="L15314" t="s">
        <v>230</v>
      </c>
      <c r="M15314" t="s">
        <v>599</v>
      </c>
      <c r="N15314" t="s">
        <v>263</v>
      </c>
      <c r="O15314" t="s">
        <v>22</v>
      </c>
      <c r="P15314" t="s">
        <v>23</v>
      </c>
      <c r="Q15314" t="s">
        <v>24</v>
      </c>
    </row>
    <row r="15315" spans="1:17" x14ac:dyDescent="0.2">
      <c r="A15315" s="2">
        <v>41163</v>
      </c>
      <c r="B15315" t="s">
        <v>304</v>
      </c>
      <c r="C15315" t="s">
        <v>454</v>
      </c>
      <c r="D15315" t="s">
        <v>27</v>
      </c>
      <c r="E15315" t="s">
        <v>27</v>
      </c>
      <c r="F15315">
        <v>72</v>
      </c>
      <c r="G15315">
        <v>147</v>
      </c>
      <c r="H15315">
        <v>459</v>
      </c>
      <c r="I15315">
        <v>174</v>
      </c>
      <c r="J15315">
        <v>1</v>
      </c>
      <c r="K15315">
        <v>0</v>
      </c>
      <c r="L15315" t="s">
        <v>20</v>
      </c>
      <c r="M15315" t="s">
        <v>628</v>
      </c>
      <c r="N15315" t="s">
        <v>304</v>
      </c>
      <c r="O15315" t="s">
        <v>22</v>
      </c>
      <c r="P15315" t="s">
        <v>23</v>
      </c>
      <c r="Q15315" t="s">
        <v>24</v>
      </c>
    </row>
    <row r="15316" spans="1:17" x14ac:dyDescent="0.2">
      <c r="A15316" s="2">
        <v>41163</v>
      </c>
      <c r="B15316" t="s">
        <v>94</v>
      </c>
      <c r="C15316" t="s">
        <v>126</v>
      </c>
      <c r="D15316" t="s">
        <v>50</v>
      </c>
      <c r="E15316" t="s">
        <v>50</v>
      </c>
      <c r="F15316">
        <v>37</v>
      </c>
      <c r="G15316">
        <v>8</v>
      </c>
      <c r="H15316">
        <v>662</v>
      </c>
      <c r="I15316">
        <v>1044</v>
      </c>
      <c r="J15316">
        <v>1</v>
      </c>
      <c r="K15316">
        <v>4</v>
      </c>
      <c r="L15316" t="s">
        <v>20</v>
      </c>
      <c r="M15316" t="s">
        <v>96</v>
      </c>
      <c r="N15316" t="s">
        <v>94</v>
      </c>
      <c r="O15316" t="s">
        <v>22</v>
      </c>
      <c r="P15316" t="s">
        <v>23</v>
      </c>
      <c r="Q15316" t="s">
        <v>41</v>
      </c>
    </row>
    <row r="15317" spans="1:17" x14ac:dyDescent="0.2">
      <c r="A15317" s="2">
        <v>41163</v>
      </c>
      <c r="B15317" t="s">
        <v>98</v>
      </c>
      <c r="C15317" t="s">
        <v>239</v>
      </c>
      <c r="D15317" t="s">
        <v>50</v>
      </c>
      <c r="E15317" t="s">
        <v>115</v>
      </c>
      <c r="F15317">
        <v>26</v>
      </c>
      <c r="G15317">
        <v>93</v>
      </c>
      <c r="H15317">
        <v>768</v>
      </c>
      <c r="I15317">
        <v>375</v>
      </c>
      <c r="J15317">
        <v>4</v>
      </c>
      <c r="K15317">
        <v>1</v>
      </c>
      <c r="L15317" t="s">
        <v>28</v>
      </c>
      <c r="M15317" t="s">
        <v>91</v>
      </c>
      <c r="N15317" t="s">
        <v>89</v>
      </c>
      <c r="O15317" t="s">
        <v>122</v>
      </c>
      <c r="P15317" t="s">
        <v>23</v>
      </c>
      <c r="Q15317" t="s">
        <v>24</v>
      </c>
    </row>
    <row r="15318" spans="1:17" x14ac:dyDescent="0.2">
      <c r="A15318" s="2">
        <v>41163</v>
      </c>
      <c r="B15318" t="s">
        <v>123</v>
      </c>
      <c r="C15318" t="s">
        <v>95</v>
      </c>
      <c r="D15318" t="s">
        <v>50</v>
      </c>
      <c r="E15318" t="s">
        <v>50</v>
      </c>
      <c r="F15318">
        <v>75</v>
      </c>
      <c r="G15318">
        <v>13</v>
      </c>
      <c r="H15318">
        <v>445</v>
      </c>
      <c r="I15318">
        <v>990</v>
      </c>
      <c r="J15318">
        <v>0</v>
      </c>
      <c r="K15318">
        <v>4</v>
      </c>
      <c r="L15318" t="s">
        <v>20</v>
      </c>
      <c r="M15318" t="s">
        <v>179</v>
      </c>
      <c r="N15318" t="s">
        <v>123</v>
      </c>
      <c r="O15318" t="s">
        <v>22</v>
      </c>
      <c r="P15318" t="s">
        <v>23</v>
      </c>
      <c r="Q15318" t="s">
        <v>41</v>
      </c>
    </row>
    <row r="15319" spans="1:17" x14ac:dyDescent="0.2">
      <c r="A15319" s="2">
        <v>41163</v>
      </c>
      <c r="B15319" t="s">
        <v>119</v>
      </c>
      <c r="C15319" t="s">
        <v>184</v>
      </c>
      <c r="D15319" t="s">
        <v>50</v>
      </c>
      <c r="E15319" t="s">
        <v>50</v>
      </c>
      <c r="F15319">
        <v>6</v>
      </c>
      <c r="G15319">
        <v>139</v>
      </c>
      <c r="H15319">
        <v>1174</v>
      </c>
      <c r="I15319">
        <v>205</v>
      </c>
      <c r="J15319">
        <v>2</v>
      </c>
      <c r="K15319">
        <v>0</v>
      </c>
      <c r="L15319" t="s">
        <v>20</v>
      </c>
      <c r="M15319" t="s">
        <v>1293</v>
      </c>
      <c r="N15319" t="s">
        <v>119</v>
      </c>
      <c r="O15319" t="s">
        <v>22</v>
      </c>
      <c r="P15319" t="s">
        <v>23</v>
      </c>
      <c r="Q15319" t="s">
        <v>24</v>
      </c>
    </row>
    <row r="15320" spans="1:17" x14ac:dyDescent="0.2">
      <c r="A15320" s="2">
        <v>41163</v>
      </c>
      <c r="B15320" t="s">
        <v>143</v>
      </c>
      <c r="C15320" t="s">
        <v>164</v>
      </c>
      <c r="D15320" t="s">
        <v>115</v>
      </c>
      <c r="E15320" t="s">
        <v>115</v>
      </c>
      <c r="F15320">
        <v>23</v>
      </c>
      <c r="G15320">
        <v>78</v>
      </c>
      <c r="H15320">
        <v>792</v>
      </c>
      <c r="I15320">
        <v>436</v>
      </c>
      <c r="J15320">
        <v>1</v>
      </c>
      <c r="K15320">
        <v>0</v>
      </c>
      <c r="L15320" t="s">
        <v>20</v>
      </c>
      <c r="M15320" t="s">
        <v>1014</v>
      </c>
      <c r="N15320" t="s">
        <v>143</v>
      </c>
      <c r="O15320" t="s">
        <v>22</v>
      </c>
      <c r="P15320" t="s">
        <v>23</v>
      </c>
      <c r="Q15320" t="s">
        <v>24</v>
      </c>
    </row>
    <row r="15321" spans="1:17" x14ac:dyDescent="0.2">
      <c r="A15321" s="2">
        <v>41163</v>
      </c>
      <c r="B15321" t="s">
        <v>177</v>
      </c>
      <c r="C15321" t="s">
        <v>55</v>
      </c>
      <c r="D15321" t="s">
        <v>115</v>
      </c>
      <c r="E15321" t="s">
        <v>57</v>
      </c>
      <c r="F15321">
        <v>87</v>
      </c>
      <c r="G15321">
        <v>25</v>
      </c>
      <c r="H15321">
        <v>401</v>
      </c>
      <c r="I15321">
        <v>778</v>
      </c>
      <c r="J15321">
        <v>2</v>
      </c>
      <c r="K15321">
        <v>1</v>
      </c>
      <c r="L15321" t="s">
        <v>20</v>
      </c>
      <c r="M15321" t="s">
        <v>640</v>
      </c>
      <c r="N15321" t="s">
        <v>177</v>
      </c>
      <c r="O15321" t="s">
        <v>22</v>
      </c>
      <c r="P15321" t="s">
        <v>23</v>
      </c>
      <c r="Q15321" t="s">
        <v>24</v>
      </c>
    </row>
    <row r="15322" spans="1:17" x14ac:dyDescent="0.2">
      <c r="A15322" s="2">
        <v>41163</v>
      </c>
      <c r="B15322" t="s">
        <v>464</v>
      </c>
      <c r="C15322" t="s">
        <v>167</v>
      </c>
      <c r="D15322" t="s">
        <v>115</v>
      </c>
      <c r="E15322" t="s">
        <v>115</v>
      </c>
      <c r="F15322">
        <v>124</v>
      </c>
      <c r="G15322">
        <v>54</v>
      </c>
      <c r="H15322">
        <v>271</v>
      </c>
      <c r="I15322">
        <v>573</v>
      </c>
      <c r="J15322">
        <v>1</v>
      </c>
      <c r="K15322">
        <v>0</v>
      </c>
      <c r="L15322" t="s">
        <v>20</v>
      </c>
      <c r="M15322" t="s">
        <v>465</v>
      </c>
      <c r="N15322" t="s">
        <v>464</v>
      </c>
      <c r="O15322" t="s">
        <v>22</v>
      </c>
      <c r="P15322" t="s">
        <v>23</v>
      </c>
      <c r="Q15322" t="s">
        <v>24</v>
      </c>
    </row>
    <row r="15323" spans="1:17" x14ac:dyDescent="0.2">
      <c r="A15323" s="2">
        <v>41163</v>
      </c>
      <c r="B15323" t="s">
        <v>339</v>
      </c>
      <c r="C15323" t="s">
        <v>199</v>
      </c>
      <c r="D15323" t="s">
        <v>36</v>
      </c>
      <c r="E15323" t="s">
        <v>36</v>
      </c>
      <c r="F15323">
        <v>111</v>
      </c>
      <c r="G15323">
        <v>31</v>
      </c>
      <c r="H15323">
        <v>310</v>
      </c>
      <c r="I15323">
        <v>713</v>
      </c>
      <c r="J15323">
        <v>2</v>
      </c>
      <c r="K15323">
        <v>0</v>
      </c>
      <c r="L15323" t="s">
        <v>28</v>
      </c>
      <c r="M15323" t="s">
        <v>921</v>
      </c>
      <c r="N15323" t="s">
        <v>339</v>
      </c>
      <c r="O15323" t="s">
        <v>22</v>
      </c>
      <c r="P15323" t="s">
        <v>23</v>
      </c>
      <c r="Q15323" t="s">
        <v>24</v>
      </c>
    </row>
    <row r="15324" spans="1:17" x14ac:dyDescent="0.2">
      <c r="A15324" s="2">
        <v>41163</v>
      </c>
      <c r="B15324" t="s">
        <v>391</v>
      </c>
      <c r="C15324" t="s">
        <v>425</v>
      </c>
      <c r="D15324" t="s">
        <v>115</v>
      </c>
      <c r="E15324" t="s">
        <v>115</v>
      </c>
      <c r="F15324">
        <v>156</v>
      </c>
      <c r="G15324">
        <v>146</v>
      </c>
      <c r="H15324">
        <v>135</v>
      </c>
      <c r="I15324">
        <v>182</v>
      </c>
      <c r="J15324">
        <v>0</v>
      </c>
      <c r="K15324">
        <v>2</v>
      </c>
      <c r="L15324" t="s">
        <v>28</v>
      </c>
      <c r="M15324" t="s">
        <v>861</v>
      </c>
      <c r="N15324" t="s">
        <v>391</v>
      </c>
      <c r="O15324" t="s">
        <v>22</v>
      </c>
      <c r="P15324" t="s">
        <v>23</v>
      </c>
      <c r="Q15324" t="s">
        <v>41</v>
      </c>
    </row>
    <row r="15325" spans="1:17" x14ac:dyDescent="0.2">
      <c r="A15325" s="2">
        <v>41163</v>
      </c>
      <c r="B15325" t="s">
        <v>26</v>
      </c>
      <c r="C15325" t="s">
        <v>131</v>
      </c>
      <c r="D15325" t="s">
        <v>27</v>
      </c>
      <c r="E15325" t="s">
        <v>27</v>
      </c>
      <c r="F15325">
        <v>21</v>
      </c>
      <c r="G15325">
        <v>66</v>
      </c>
      <c r="H15325">
        <v>845</v>
      </c>
      <c r="I15325">
        <v>486</v>
      </c>
      <c r="J15325">
        <v>1</v>
      </c>
      <c r="K15325">
        <v>0</v>
      </c>
      <c r="L15325" t="s">
        <v>20</v>
      </c>
      <c r="M15325" t="s">
        <v>219</v>
      </c>
      <c r="N15325" t="s">
        <v>26</v>
      </c>
      <c r="O15325" t="s">
        <v>22</v>
      </c>
      <c r="P15325" t="s">
        <v>23</v>
      </c>
      <c r="Q15325" t="s">
        <v>24</v>
      </c>
    </row>
    <row r="15326" spans="1:17" x14ac:dyDescent="0.2">
      <c r="A15326" s="2">
        <v>41163</v>
      </c>
      <c r="B15326" t="s">
        <v>442</v>
      </c>
      <c r="C15326" t="s">
        <v>354</v>
      </c>
      <c r="D15326" t="s">
        <v>57</v>
      </c>
      <c r="E15326" t="s">
        <v>57</v>
      </c>
      <c r="F15326">
        <v>95</v>
      </c>
      <c r="G15326">
        <v>153</v>
      </c>
      <c r="H15326">
        <v>366</v>
      </c>
      <c r="I15326">
        <v>149</v>
      </c>
      <c r="J15326">
        <v>6</v>
      </c>
      <c r="K15326">
        <v>1</v>
      </c>
      <c r="L15326" t="s">
        <v>20</v>
      </c>
      <c r="M15326" t="s">
        <v>734</v>
      </c>
      <c r="N15326" t="s">
        <v>442</v>
      </c>
      <c r="O15326" t="s">
        <v>22</v>
      </c>
      <c r="P15326" t="s">
        <v>23</v>
      </c>
      <c r="Q15326" t="s">
        <v>24</v>
      </c>
    </row>
    <row r="15327" spans="1:17" x14ac:dyDescent="0.2">
      <c r="A15327" s="2">
        <v>41163</v>
      </c>
      <c r="B15327" t="s">
        <v>100</v>
      </c>
      <c r="C15327" t="s">
        <v>97</v>
      </c>
      <c r="D15327" t="s">
        <v>50</v>
      </c>
      <c r="E15327" t="s">
        <v>50</v>
      </c>
      <c r="F15327">
        <v>129</v>
      </c>
      <c r="G15327">
        <v>106</v>
      </c>
      <c r="H15327">
        <v>257</v>
      </c>
      <c r="I15327">
        <v>326</v>
      </c>
      <c r="J15327">
        <v>1</v>
      </c>
      <c r="K15327">
        <v>1</v>
      </c>
      <c r="L15327" t="s">
        <v>20</v>
      </c>
      <c r="M15327" t="s">
        <v>102</v>
      </c>
      <c r="N15327" t="s">
        <v>100</v>
      </c>
      <c r="O15327" t="s">
        <v>22</v>
      </c>
      <c r="P15327" t="s">
        <v>23</v>
      </c>
      <c r="Q15327" t="s">
        <v>30</v>
      </c>
    </row>
    <row r="15328" spans="1:17" x14ac:dyDescent="0.2">
      <c r="A15328" s="2">
        <v>41163</v>
      </c>
      <c r="B15328" t="s">
        <v>49</v>
      </c>
      <c r="C15328" t="s">
        <v>249</v>
      </c>
      <c r="D15328" t="s">
        <v>50</v>
      </c>
      <c r="E15328" t="s">
        <v>50</v>
      </c>
      <c r="F15328">
        <v>34</v>
      </c>
      <c r="G15328">
        <v>24</v>
      </c>
      <c r="H15328">
        <v>682</v>
      </c>
      <c r="I15328">
        <v>783</v>
      </c>
      <c r="J15328">
        <v>2</v>
      </c>
      <c r="K15328">
        <v>1</v>
      </c>
      <c r="L15328" t="s">
        <v>20</v>
      </c>
      <c r="M15328" t="s">
        <v>103</v>
      </c>
      <c r="N15328" t="s">
        <v>49</v>
      </c>
      <c r="O15328" t="s">
        <v>22</v>
      </c>
      <c r="P15328" t="s">
        <v>23</v>
      </c>
      <c r="Q15328" t="s">
        <v>24</v>
      </c>
    </row>
    <row r="15329" spans="1:17" x14ac:dyDescent="0.2">
      <c r="A15329" s="2">
        <v>41163</v>
      </c>
      <c r="B15329" t="s">
        <v>531</v>
      </c>
      <c r="C15329" t="s">
        <v>56</v>
      </c>
      <c r="D15329" t="s">
        <v>27</v>
      </c>
      <c r="E15329" t="s">
        <v>27</v>
      </c>
      <c r="F15329">
        <v>50</v>
      </c>
      <c r="G15329">
        <v>73</v>
      </c>
      <c r="H15329">
        <v>590</v>
      </c>
      <c r="I15329">
        <v>453</v>
      </c>
      <c r="J15329">
        <v>2</v>
      </c>
      <c r="K15329">
        <v>0</v>
      </c>
      <c r="L15329" t="s">
        <v>20</v>
      </c>
      <c r="M15329" t="s">
        <v>534</v>
      </c>
      <c r="N15329" t="s">
        <v>531</v>
      </c>
      <c r="O15329" t="s">
        <v>22</v>
      </c>
      <c r="P15329" t="s">
        <v>23</v>
      </c>
      <c r="Q15329" t="s">
        <v>24</v>
      </c>
    </row>
    <row r="15330" spans="1:17" x14ac:dyDescent="0.2">
      <c r="A15330" s="2">
        <v>41163</v>
      </c>
      <c r="B15330" t="s">
        <v>38</v>
      </c>
      <c r="C15330" t="s">
        <v>32</v>
      </c>
      <c r="D15330" t="s">
        <v>19</v>
      </c>
      <c r="E15330" t="s">
        <v>19</v>
      </c>
      <c r="F15330">
        <v>29</v>
      </c>
      <c r="G15330">
        <v>52</v>
      </c>
      <c r="H15330">
        <v>728</v>
      </c>
      <c r="I15330">
        <v>583</v>
      </c>
      <c r="J15330">
        <v>0</v>
      </c>
      <c r="K15330">
        <v>2</v>
      </c>
      <c r="L15330" t="s">
        <v>20</v>
      </c>
      <c r="M15330" t="s">
        <v>40</v>
      </c>
      <c r="N15330" t="s">
        <v>38</v>
      </c>
      <c r="O15330" t="s">
        <v>22</v>
      </c>
      <c r="P15330" t="s">
        <v>23</v>
      </c>
      <c r="Q15330" t="s">
        <v>41</v>
      </c>
    </row>
    <row r="15331" spans="1:17" x14ac:dyDescent="0.2">
      <c r="A15331" s="2">
        <v>41163</v>
      </c>
      <c r="B15331" t="s">
        <v>42</v>
      </c>
      <c r="C15331" t="s">
        <v>39</v>
      </c>
      <c r="D15331" t="s">
        <v>19</v>
      </c>
      <c r="E15331" t="s">
        <v>19</v>
      </c>
      <c r="F15331">
        <v>51</v>
      </c>
      <c r="G15331">
        <v>7</v>
      </c>
      <c r="H15331">
        <v>587</v>
      </c>
      <c r="I15331">
        <v>1120</v>
      </c>
      <c r="J15331">
        <v>1</v>
      </c>
      <c r="K15331">
        <v>1</v>
      </c>
      <c r="L15331" t="s">
        <v>20</v>
      </c>
      <c r="M15331" t="s">
        <v>44</v>
      </c>
      <c r="N15331" t="s">
        <v>42</v>
      </c>
      <c r="O15331" t="s">
        <v>22</v>
      </c>
      <c r="P15331" t="s">
        <v>23</v>
      </c>
      <c r="Q15331" t="s">
        <v>30</v>
      </c>
    </row>
    <row r="15332" spans="1:17" x14ac:dyDescent="0.2">
      <c r="A15332" s="2">
        <v>41163</v>
      </c>
      <c r="B15332" t="s">
        <v>90</v>
      </c>
      <c r="C15332" t="s">
        <v>384</v>
      </c>
      <c r="D15332" t="s">
        <v>50</v>
      </c>
      <c r="E15332" t="s">
        <v>50</v>
      </c>
      <c r="F15332">
        <v>56</v>
      </c>
      <c r="G15332">
        <v>141</v>
      </c>
      <c r="H15332">
        <v>547</v>
      </c>
      <c r="I15332">
        <v>203</v>
      </c>
      <c r="J15332">
        <v>2</v>
      </c>
      <c r="K15332">
        <v>0</v>
      </c>
      <c r="L15332" t="s">
        <v>20</v>
      </c>
      <c r="M15332" t="s">
        <v>1340</v>
      </c>
      <c r="N15332" t="s">
        <v>90</v>
      </c>
      <c r="O15332" t="s">
        <v>22</v>
      </c>
      <c r="P15332" t="s">
        <v>23</v>
      </c>
      <c r="Q15332" t="s">
        <v>24</v>
      </c>
    </row>
    <row r="15333" spans="1:17" x14ac:dyDescent="0.2">
      <c r="A15333" s="2">
        <v>41163</v>
      </c>
      <c r="B15333" t="s">
        <v>82</v>
      </c>
      <c r="C15333" t="s">
        <v>386</v>
      </c>
      <c r="D15333" t="s">
        <v>50</v>
      </c>
      <c r="E15333" t="s">
        <v>50</v>
      </c>
      <c r="F15333">
        <v>4</v>
      </c>
      <c r="G15333">
        <v>107</v>
      </c>
      <c r="H15333">
        <v>1232</v>
      </c>
      <c r="I15333">
        <v>323</v>
      </c>
      <c r="J15333">
        <v>3</v>
      </c>
      <c r="K15333">
        <v>0</v>
      </c>
      <c r="L15333" t="s">
        <v>20</v>
      </c>
      <c r="M15333" t="s">
        <v>684</v>
      </c>
      <c r="N15333" t="s">
        <v>82</v>
      </c>
      <c r="O15333" t="s">
        <v>22</v>
      </c>
      <c r="P15333" t="s">
        <v>23</v>
      </c>
      <c r="Q15333" t="s">
        <v>24</v>
      </c>
    </row>
    <row r="15334" spans="1:17" x14ac:dyDescent="0.2">
      <c r="A15334" s="2">
        <v>41163</v>
      </c>
      <c r="B15334" t="s">
        <v>92</v>
      </c>
      <c r="C15334" t="s">
        <v>737</v>
      </c>
      <c r="D15334" t="s">
        <v>50</v>
      </c>
      <c r="E15334" t="s">
        <v>50</v>
      </c>
      <c r="F15334">
        <v>57</v>
      </c>
      <c r="G15334">
        <v>199</v>
      </c>
      <c r="H15334">
        <v>541</v>
      </c>
      <c r="I15334">
        <v>15</v>
      </c>
      <c r="J15334">
        <v>4</v>
      </c>
      <c r="K15334">
        <v>0</v>
      </c>
      <c r="L15334" t="s">
        <v>20</v>
      </c>
      <c r="M15334" t="s">
        <v>124</v>
      </c>
      <c r="N15334" t="s">
        <v>92</v>
      </c>
      <c r="O15334" t="s">
        <v>22</v>
      </c>
      <c r="P15334" t="s">
        <v>23</v>
      </c>
      <c r="Q15334" t="s">
        <v>24</v>
      </c>
    </row>
    <row r="15335" spans="1:17" x14ac:dyDescent="0.2">
      <c r="A15335" s="2">
        <v>41163</v>
      </c>
      <c r="B15335" t="s">
        <v>125</v>
      </c>
      <c r="C15335" t="s">
        <v>1279</v>
      </c>
      <c r="D15335" t="s">
        <v>50</v>
      </c>
      <c r="E15335" t="s">
        <v>50</v>
      </c>
      <c r="F15335">
        <v>206</v>
      </c>
      <c r="G15335">
        <v>48</v>
      </c>
      <c r="H15335">
        <v>0</v>
      </c>
      <c r="I15335">
        <v>606</v>
      </c>
      <c r="J15335">
        <v>0</v>
      </c>
      <c r="K15335">
        <v>6</v>
      </c>
      <c r="L15335" t="s">
        <v>20</v>
      </c>
      <c r="M15335" t="s">
        <v>468</v>
      </c>
      <c r="N15335" t="s">
        <v>125</v>
      </c>
      <c r="O15335" t="s">
        <v>22</v>
      </c>
      <c r="P15335" t="s">
        <v>23</v>
      </c>
      <c r="Q15335" t="s">
        <v>41</v>
      </c>
    </row>
    <row r="15336" spans="1:17" x14ac:dyDescent="0.2">
      <c r="A15336" s="2">
        <v>41163</v>
      </c>
      <c r="B15336" t="s">
        <v>104</v>
      </c>
      <c r="C15336" t="s">
        <v>328</v>
      </c>
      <c r="D15336" t="s">
        <v>50</v>
      </c>
      <c r="E15336" t="s">
        <v>50</v>
      </c>
      <c r="F15336">
        <v>47</v>
      </c>
      <c r="G15336">
        <v>97</v>
      </c>
      <c r="H15336">
        <v>610</v>
      </c>
      <c r="I15336">
        <v>364</v>
      </c>
      <c r="J15336">
        <v>1</v>
      </c>
      <c r="K15336">
        <v>1</v>
      </c>
      <c r="L15336" t="s">
        <v>20</v>
      </c>
      <c r="M15336" t="s">
        <v>273</v>
      </c>
      <c r="N15336" t="s">
        <v>104</v>
      </c>
      <c r="O15336" t="s">
        <v>22</v>
      </c>
      <c r="P15336" t="s">
        <v>23</v>
      </c>
      <c r="Q15336" t="s">
        <v>30</v>
      </c>
    </row>
    <row r="15337" spans="1:17" x14ac:dyDescent="0.2">
      <c r="A15337" s="2">
        <v>41163</v>
      </c>
      <c r="B15337" t="s">
        <v>1204</v>
      </c>
      <c r="C15337" t="s">
        <v>161</v>
      </c>
      <c r="D15337" t="s">
        <v>50</v>
      </c>
      <c r="E15337" t="s">
        <v>50</v>
      </c>
      <c r="F15337">
        <v>42</v>
      </c>
      <c r="G15337">
        <v>45</v>
      </c>
      <c r="H15337">
        <v>623</v>
      </c>
      <c r="I15337">
        <v>615</v>
      </c>
      <c r="J15337">
        <v>6</v>
      </c>
      <c r="K15337">
        <v>1</v>
      </c>
      <c r="L15337" t="s">
        <v>20</v>
      </c>
      <c r="M15337" t="s">
        <v>1536</v>
      </c>
      <c r="N15337" t="s">
        <v>1204</v>
      </c>
      <c r="O15337" t="s">
        <v>22</v>
      </c>
      <c r="P15337" t="s">
        <v>23</v>
      </c>
      <c r="Q15337" t="s">
        <v>24</v>
      </c>
    </row>
    <row r="15338" spans="1:17" x14ac:dyDescent="0.2">
      <c r="A15338" s="2">
        <v>41163</v>
      </c>
      <c r="B15338" t="s">
        <v>244</v>
      </c>
      <c r="C15338" t="s">
        <v>174</v>
      </c>
      <c r="D15338" t="s">
        <v>50</v>
      </c>
      <c r="E15338" t="s">
        <v>50</v>
      </c>
      <c r="F15338">
        <v>45</v>
      </c>
      <c r="G15338">
        <v>149</v>
      </c>
      <c r="H15338">
        <v>616</v>
      </c>
      <c r="I15338">
        <v>167</v>
      </c>
      <c r="J15338">
        <v>2</v>
      </c>
      <c r="K15338">
        <v>0</v>
      </c>
      <c r="L15338" t="s">
        <v>20</v>
      </c>
      <c r="M15338" t="s">
        <v>292</v>
      </c>
      <c r="N15338" t="s">
        <v>244</v>
      </c>
      <c r="O15338" t="s">
        <v>22</v>
      </c>
      <c r="P15338" t="s">
        <v>23</v>
      </c>
      <c r="Q15338" t="s">
        <v>24</v>
      </c>
    </row>
    <row r="15339" spans="1:17" x14ac:dyDescent="0.2">
      <c r="A15339" s="2">
        <v>41163</v>
      </c>
      <c r="B15339" t="s">
        <v>149</v>
      </c>
      <c r="C15339" t="s">
        <v>296</v>
      </c>
      <c r="D15339" t="s">
        <v>36</v>
      </c>
      <c r="E15339" t="s">
        <v>36</v>
      </c>
      <c r="F15339">
        <v>74</v>
      </c>
      <c r="G15339">
        <v>109</v>
      </c>
      <c r="H15339">
        <v>447</v>
      </c>
      <c r="I15339">
        <v>311</v>
      </c>
      <c r="J15339">
        <v>2</v>
      </c>
      <c r="K15339">
        <v>0</v>
      </c>
      <c r="L15339" t="s">
        <v>28</v>
      </c>
      <c r="M15339" t="s">
        <v>1412</v>
      </c>
      <c r="N15339" t="s">
        <v>149</v>
      </c>
      <c r="O15339" t="s">
        <v>22</v>
      </c>
      <c r="P15339" t="s">
        <v>23</v>
      </c>
      <c r="Q15339" t="s">
        <v>24</v>
      </c>
    </row>
    <row r="15340" spans="1:17" x14ac:dyDescent="0.2">
      <c r="A15340" s="2">
        <v>41163</v>
      </c>
      <c r="B15340" t="s">
        <v>52</v>
      </c>
      <c r="C15340" t="s">
        <v>560</v>
      </c>
      <c r="D15340" t="s">
        <v>50</v>
      </c>
      <c r="E15340" t="s">
        <v>50</v>
      </c>
      <c r="F15340">
        <v>18</v>
      </c>
      <c r="G15340">
        <v>142</v>
      </c>
      <c r="H15340">
        <v>874</v>
      </c>
      <c r="I15340">
        <v>196</v>
      </c>
      <c r="J15340">
        <v>2</v>
      </c>
      <c r="K15340">
        <v>0</v>
      </c>
      <c r="L15340" t="s">
        <v>20</v>
      </c>
      <c r="M15340" t="s">
        <v>743</v>
      </c>
      <c r="N15340" t="s">
        <v>52</v>
      </c>
      <c r="O15340" t="s">
        <v>22</v>
      </c>
      <c r="P15340" t="s">
        <v>23</v>
      </c>
      <c r="Q15340" t="s">
        <v>24</v>
      </c>
    </row>
    <row r="15341" spans="1:17" x14ac:dyDescent="0.2">
      <c r="A15341" s="2">
        <v>41163</v>
      </c>
      <c r="B15341" t="s">
        <v>53</v>
      </c>
      <c r="C15341" t="s">
        <v>85</v>
      </c>
      <c r="D15341" t="s">
        <v>50</v>
      </c>
      <c r="E15341" t="s">
        <v>50</v>
      </c>
      <c r="F15341">
        <v>20</v>
      </c>
      <c r="G15341">
        <v>84</v>
      </c>
      <c r="H15341">
        <v>846</v>
      </c>
      <c r="I15341">
        <v>410</v>
      </c>
      <c r="J15341">
        <v>2</v>
      </c>
      <c r="K15341">
        <v>0</v>
      </c>
      <c r="L15341" t="s">
        <v>20</v>
      </c>
      <c r="M15341" t="s">
        <v>714</v>
      </c>
      <c r="N15341" t="s">
        <v>53</v>
      </c>
      <c r="O15341" t="s">
        <v>22</v>
      </c>
      <c r="P15341" t="s">
        <v>23</v>
      </c>
      <c r="Q15341" t="s">
        <v>24</v>
      </c>
    </row>
    <row r="15342" spans="1:17" x14ac:dyDescent="0.2">
      <c r="A15342" s="2">
        <v>41163</v>
      </c>
      <c r="B15342" t="s">
        <v>203</v>
      </c>
      <c r="C15342" t="s">
        <v>1273</v>
      </c>
      <c r="D15342" t="s">
        <v>57</v>
      </c>
      <c r="E15342" t="s">
        <v>57</v>
      </c>
      <c r="F15342">
        <v>119</v>
      </c>
      <c r="G15342">
        <v>128</v>
      </c>
      <c r="H15342">
        <v>281</v>
      </c>
      <c r="I15342">
        <v>260</v>
      </c>
      <c r="J15342">
        <v>0</v>
      </c>
      <c r="K15342">
        <v>4</v>
      </c>
      <c r="L15342" t="s">
        <v>20</v>
      </c>
      <c r="M15342" t="s">
        <v>1537</v>
      </c>
      <c r="N15342" t="s">
        <v>206</v>
      </c>
      <c r="O15342" t="s">
        <v>122</v>
      </c>
      <c r="P15342" t="s">
        <v>23</v>
      </c>
      <c r="Q15342" t="s">
        <v>41</v>
      </c>
    </row>
    <row r="15343" spans="1:17" x14ac:dyDescent="0.2">
      <c r="A15343" s="2">
        <v>41163</v>
      </c>
      <c r="B15343" t="s">
        <v>180</v>
      </c>
      <c r="C15343" t="s">
        <v>81</v>
      </c>
      <c r="D15343" t="s">
        <v>50</v>
      </c>
      <c r="E15343" t="s">
        <v>50</v>
      </c>
      <c r="F15343">
        <v>35</v>
      </c>
      <c r="G15343">
        <v>55</v>
      </c>
      <c r="H15343">
        <v>677</v>
      </c>
      <c r="I15343">
        <v>572</v>
      </c>
      <c r="J15343">
        <v>3</v>
      </c>
      <c r="K15343">
        <v>0</v>
      </c>
      <c r="L15343" t="s">
        <v>20</v>
      </c>
      <c r="M15343" t="s">
        <v>181</v>
      </c>
      <c r="N15343" t="s">
        <v>180</v>
      </c>
      <c r="O15343" t="s">
        <v>22</v>
      </c>
      <c r="P15343" t="s">
        <v>23</v>
      </c>
      <c r="Q15343" t="s">
        <v>24</v>
      </c>
    </row>
    <row r="15344" spans="1:17" x14ac:dyDescent="0.2">
      <c r="A15344" s="2">
        <v>41163</v>
      </c>
      <c r="B15344" t="s">
        <v>176</v>
      </c>
      <c r="C15344" t="s">
        <v>301</v>
      </c>
      <c r="D15344" t="s">
        <v>115</v>
      </c>
      <c r="E15344" t="s">
        <v>115</v>
      </c>
      <c r="F15344">
        <v>120</v>
      </c>
      <c r="G15344">
        <v>100</v>
      </c>
      <c r="H15344">
        <v>278</v>
      </c>
      <c r="I15344">
        <v>348</v>
      </c>
      <c r="J15344">
        <v>3</v>
      </c>
      <c r="K15344">
        <v>0</v>
      </c>
      <c r="L15344" t="s">
        <v>28</v>
      </c>
      <c r="M15344" t="s">
        <v>246</v>
      </c>
      <c r="N15344" t="s">
        <v>176</v>
      </c>
      <c r="O15344" t="s">
        <v>22</v>
      </c>
      <c r="P15344" t="s">
        <v>23</v>
      </c>
      <c r="Q15344" t="s">
        <v>24</v>
      </c>
    </row>
    <row r="15345" spans="1:17" x14ac:dyDescent="0.2">
      <c r="A15345" s="2">
        <v>41163</v>
      </c>
      <c r="B15345" t="s">
        <v>18</v>
      </c>
      <c r="C15345" t="s">
        <v>31</v>
      </c>
      <c r="D15345" t="s">
        <v>19</v>
      </c>
      <c r="E15345" t="s">
        <v>19</v>
      </c>
      <c r="F15345">
        <v>5</v>
      </c>
      <c r="G15345">
        <v>17</v>
      </c>
      <c r="H15345">
        <v>1216</v>
      </c>
      <c r="I15345">
        <v>889</v>
      </c>
      <c r="J15345">
        <v>1</v>
      </c>
      <c r="K15345">
        <v>1</v>
      </c>
      <c r="L15345" t="s">
        <v>20</v>
      </c>
      <c r="M15345" t="s">
        <v>64</v>
      </c>
      <c r="N15345" t="s">
        <v>18</v>
      </c>
      <c r="O15345" t="s">
        <v>22</v>
      </c>
      <c r="P15345" t="s">
        <v>23</v>
      </c>
      <c r="Q15345" t="s">
        <v>30</v>
      </c>
    </row>
    <row r="15346" spans="1:17" x14ac:dyDescent="0.2">
      <c r="A15346" s="2">
        <v>41163</v>
      </c>
      <c r="B15346" t="s">
        <v>77</v>
      </c>
      <c r="C15346" t="s">
        <v>185</v>
      </c>
      <c r="D15346" t="s">
        <v>27</v>
      </c>
      <c r="E15346" t="s">
        <v>27</v>
      </c>
      <c r="F15346">
        <v>33</v>
      </c>
      <c r="G15346">
        <v>60</v>
      </c>
      <c r="H15346">
        <v>697</v>
      </c>
      <c r="I15346">
        <v>514</v>
      </c>
      <c r="J15346">
        <v>1</v>
      </c>
      <c r="K15346">
        <v>0</v>
      </c>
      <c r="L15346" t="s">
        <v>20</v>
      </c>
      <c r="M15346" t="s">
        <v>947</v>
      </c>
      <c r="N15346" t="s">
        <v>77</v>
      </c>
      <c r="O15346" t="s">
        <v>22</v>
      </c>
      <c r="P15346" t="s">
        <v>23</v>
      </c>
      <c r="Q15346" t="s">
        <v>24</v>
      </c>
    </row>
    <row r="15347" spans="1:17" x14ac:dyDescent="0.2">
      <c r="A15347" s="2">
        <v>41163</v>
      </c>
      <c r="B15347" t="s">
        <v>449</v>
      </c>
      <c r="C15347" t="s">
        <v>133</v>
      </c>
      <c r="D15347" t="s">
        <v>115</v>
      </c>
      <c r="E15347" t="s">
        <v>115</v>
      </c>
      <c r="F15347">
        <v>70</v>
      </c>
      <c r="G15347">
        <v>27</v>
      </c>
      <c r="H15347">
        <v>470</v>
      </c>
      <c r="I15347">
        <v>763</v>
      </c>
      <c r="J15347">
        <v>2</v>
      </c>
      <c r="K15347">
        <v>2</v>
      </c>
      <c r="L15347" t="s">
        <v>20</v>
      </c>
      <c r="M15347" t="s">
        <v>530</v>
      </c>
      <c r="N15347" t="s">
        <v>449</v>
      </c>
      <c r="O15347" t="s">
        <v>22</v>
      </c>
      <c r="P15347" t="s">
        <v>23</v>
      </c>
      <c r="Q15347" t="s">
        <v>30</v>
      </c>
    </row>
    <row r="15348" spans="1:17" x14ac:dyDescent="0.2">
      <c r="A15348" s="2">
        <v>41164</v>
      </c>
      <c r="B15348" t="s">
        <v>114</v>
      </c>
      <c r="C15348" t="s">
        <v>649</v>
      </c>
      <c r="D15348" t="s">
        <v>115</v>
      </c>
      <c r="E15348" t="s">
        <v>115</v>
      </c>
      <c r="F15348">
        <v>131</v>
      </c>
      <c r="G15348">
        <v>193</v>
      </c>
      <c r="H15348">
        <v>243</v>
      </c>
      <c r="I15348">
        <v>38</v>
      </c>
      <c r="J15348">
        <v>2</v>
      </c>
      <c r="K15348">
        <v>1</v>
      </c>
      <c r="L15348" t="s">
        <v>28</v>
      </c>
      <c r="M15348" t="s">
        <v>226</v>
      </c>
      <c r="N15348" t="s">
        <v>114</v>
      </c>
      <c r="O15348" t="s">
        <v>22</v>
      </c>
      <c r="P15348" t="s">
        <v>23</v>
      </c>
      <c r="Q15348" t="s">
        <v>24</v>
      </c>
    </row>
    <row r="15349" spans="1:17" x14ac:dyDescent="0.2">
      <c r="A15349" s="2">
        <v>41165</v>
      </c>
      <c r="B15349" t="s">
        <v>118</v>
      </c>
      <c r="C15349" t="s">
        <v>136</v>
      </c>
      <c r="D15349" t="s">
        <v>36</v>
      </c>
      <c r="E15349" t="s">
        <v>36</v>
      </c>
      <c r="F15349">
        <v>62</v>
      </c>
      <c r="G15349">
        <v>16</v>
      </c>
      <c r="H15349">
        <v>507</v>
      </c>
      <c r="I15349">
        <v>912</v>
      </c>
      <c r="J15349">
        <v>0</v>
      </c>
      <c r="K15349">
        <v>2</v>
      </c>
      <c r="L15349" t="s">
        <v>62</v>
      </c>
      <c r="M15349" t="s">
        <v>241</v>
      </c>
      <c r="N15349" t="s">
        <v>118</v>
      </c>
      <c r="O15349" t="s">
        <v>22</v>
      </c>
      <c r="P15349" t="s">
        <v>23</v>
      </c>
      <c r="Q15349" t="s">
        <v>41</v>
      </c>
    </row>
    <row r="15350" spans="1:17" x14ac:dyDescent="0.2">
      <c r="A15350" s="2">
        <v>41165</v>
      </c>
      <c r="B15350" t="s">
        <v>208</v>
      </c>
      <c r="C15350" t="s">
        <v>138</v>
      </c>
      <c r="D15350" t="s">
        <v>36</v>
      </c>
      <c r="E15350" t="s">
        <v>36</v>
      </c>
      <c r="F15350">
        <v>88</v>
      </c>
      <c r="G15350">
        <v>42</v>
      </c>
      <c r="H15350">
        <v>400</v>
      </c>
      <c r="I15350">
        <v>623</v>
      </c>
      <c r="J15350">
        <v>1</v>
      </c>
      <c r="K15350">
        <v>0</v>
      </c>
      <c r="L15350" t="s">
        <v>62</v>
      </c>
      <c r="M15350" t="s">
        <v>398</v>
      </c>
      <c r="N15350" t="s">
        <v>208</v>
      </c>
      <c r="O15350" t="s">
        <v>22</v>
      </c>
      <c r="P15350" t="s">
        <v>23</v>
      </c>
      <c r="Q15350" t="s">
        <v>24</v>
      </c>
    </row>
    <row r="15351" spans="1:17" x14ac:dyDescent="0.2">
      <c r="A15351" s="2">
        <v>41166</v>
      </c>
      <c r="B15351" t="s">
        <v>802</v>
      </c>
      <c r="C15351" t="s">
        <v>890</v>
      </c>
      <c r="D15351" t="s">
        <v>36</v>
      </c>
      <c r="E15351" t="s">
        <v>36</v>
      </c>
      <c r="F15351">
        <v>107</v>
      </c>
      <c r="G15351">
        <v>110</v>
      </c>
      <c r="H15351">
        <v>323</v>
      </c>
      <c r="I15351">
        <v>310</v>
      </c>
      <c r="J15351">
        <v>2</v>
      </c>
      <c r="K15351">
        <v>1</v>
      </c>
      <c r="L15351" t="s">
        <v>62</v>
      </c>
      <c r="M15351" t="s">
        <v>916</v>
      </c>
      <c r="N15351" t="s">
        <v>802</v>
      </c>
      <c r="O15351" t="s">
        <v>22</v>
      </c>
      <c r="P15351" t="s">
        <v>23</v>
      </c>
      <c r="Q15351" t="s">
        <v>24</v>
      </c>
    </row>
    <row r="15352" spans="1:17" x14ac:dyDescent="0.2">
      <c r="A15352" s="2">
        <v>41171</v>
      </c>
      <c r="B15352" t="s">
        <v>25</v>
      </c>
      <c r="C15352" t="s">
        <v>39</v>
      </c>
      <c r="D15352" t="s">
        <v>19</v>
      </c>
      <c r="E15352" t="s">
        <v>19</v>
      </c>
      <c r="F15352">
        <v>12</v>
      </c>
      <c r="G15352">
        <v>7</v>
      </c>
      <c r="H15352">
        <v>996</v>
      </c>
      <c r="I15352">
        <v>1120</v>
      </c>
      <c r="J15352">
        <v>2</v>
      </c>
      <c r="K15352">
        <v>1</v>
      </c>
      <c r="L15352" t="s">
        <v>1502</v>
      </c>
      <c r="M15352" t="s">
        <v>467</v>
      </c>
      <c r="N15352" t="s">
        <v>25</v>
      </c>
      <c r="O15352" t="s">
        <v>22</v>
      </c>
      <c r="P15352" t="s">
        <v>23</v>
      </c>
      <c r="Q15352" t="s">
        <v>24</v>
      </c>
    </row>
    <row r="15353" spans="1:17" x14ac:dyDescent="0.2">
      <c r="A15353" s="2">
        <v>41172</v>
      </c>
      <c r="B15353" t="s">
        <v>459</v>
      </c>
      <c r="C15353" t="s">
        <v>212</v>
      </c>
      <c r="D15353" t="s">
        <v>115</v>
      </c>
      <c r="E15353" t="s">
        <v>115</v>
      </c>
      <c r="F15353">
        <v>166</v>
      </c>
      <c r="G15353">
        <v>170</v>
      </c>
      <c r="H15353">
        <v>121</v>
      </c>
      <c r="I15353">
        <v>102</v>
      </c>
      <c r="J15353">
        <v>1</v>
      </c>
      <c r="K15353">
        <v>1</v>
      </c>
      <c r="L15353" t="s">
        <v>28</v>
      </c>
      <c r="M15353" t="s">
        <v>749</v>
      </c>
      <c r="N15353" t="s">
        <v>459</v>
      </c>
      <c r="O15353" t="s">
        <v>22</v>
      </c>
      <c r="P15353" t="s">
        <v>23</v>
      </c>
      <c r="Q15353" t="s">
        <v>30</v>
      </c>
    </row>
    <row r="15354" spans="1:17" x14ac:dyDescent="0.2">
      <c r="A15354" s="2">
        <v>41175</v>
      </c>
      <c r="B15354" t="s">
        <v>586</v>
      </c>
      <c r="C15354" t="s">
        <v>262</v>
      </c>
      <c r="D15354" t="s">
        <v>27</v>
      </c>
      <c r="E15354" t="s">
        <v>27</v>
      </c>
      <c r="F15354">
        <v>158</v>
      </c>
      <c r="G15354">
        <v>103</v>
      </c>
      <c r="H15354">
        <v>133</v>
      </c>
      <c r="I15354">
        <v>332</v>
      </c>
      <c r="J15354">
        <v>2</v>
      </c>
      <c r="K15354">
        <v>2</v>
      </c>
      <c r="L15354" t="s">
        <v>230</v>
      </c>
      <c r="M15354" t="s">
        <v>223</v>
      </c>
      <c r="N15354" t="s">
        <v>221</v>
      </c>
      <c r="O15354" t="s">
        <v>122</v>
      </c>
      <c r="P15354" t="s">
        <v>23</v>
      </c>
      <c r="Q15354" t="s">
        <v>30</v>
      </c>
    </row>
    <row r="15355" spans="1:17" x14ac:dyDescent="0.2">
      <c r="A15355" s="2">
        <v>41175</v>
      </c>
      <c r="B15355" t="s">
        <v>221</v>
      </c>
      <c r="C15355" t="s">
        <v>549</v>
      </c>
      <c r="D15355" t="s">
        <v>27</v>
      </c>
      <c r="E15355" t="s">
        <v>27</v>
      </c>
      <c r="F15355">
        <v>175</v>
      </c>
      <c r="G15355">
        <v>174</v>
      </c>
      <c r="H15355">
        <v>80</v>
      </c>
      <c r="I15355">
        <v>84</v>
      </c>
      <c r="J15355">
        <v>1</v>
      </c>
      <c r="K15355">
        <v>0</v>
      </c>
      <c r="L15355" t="s">
        <v>230</v>
      </c>
      <c r="M15355" t="s">
        <v>223</v>
      </c>
      <c r="N15355" t="s">
        <v>221</v>
      </c>
      <c r="O15355" t="s">
        <v>22</v>
      </c>
      <c r="P15355" t="s">
        <v>23</v>
      </c>
      <c r="Q15355" t="s">
        <v>24</v>
      </c>
    </row>
    <row r="15356" spans="1:17" x14ac:dyDescent="0.2">
      <c r="A15356" s="2">
        <v>41177</v>
      </c>
      <c r="B15356" t="s">
        <v>221</v>
      </c>
      <c r="C15356" t="s">
        <v>262</v>
      </c>
      <c r="D15356" t="s">
        <v>27</v>
      </c>
      <c r="E15356" t="s">
        <v>27</v>
      </c>
      <c r="F15356">
        <v>175</v>
      </c>
      <c r="G15356">
        <v>103</v>
      </c>
      <c r="H15356">
        <v>80</v>
      </c>
      <c r="I15356">
        <v>332</v>
      </c>
      <c r="J15356">
        <v>0</v>
      </c>
      <c r="K15356">
        <v>1</v>
      </c>
      <c r="L15356" t="s">
        <v>230</v>
      </c>
      <c r="M15356" t="s">
        <v>223</v>
      </c>
      <c r="N15356" t="s">
        <v>221</v>
      </c>
      <c r="O15356" t="s">
        <v>22</v>
      </c>
      <c r="P15356" t="s">
        <v>23</v>
      </c>
      <c r="Q15356" t="s">
        <v>41</v>
      </c>
    </row>
    <row r="15357" spans="1:17" x14ac:dyDescent="0.2">
      <c r="A15357" s="2">
        <v>41177</v>
      </c>
      <c r="B15357" t="s">
        <v>549</v>
      </c>
      <c r="C15357" t="s">
        <v>586</v>
      </c>
      <c r="D15357" t="s">
        <v>27</v>
      </c>
      <c r="E15357" t="s">
        <v>27</v>
      </c>
      <c r="F15357">
        <v>174</v>
      </c>
      <c r="G15357">
        <v>158</v>
      </c>
      <c r="H15357">
        <v>84</v>
      </c>
      <c r="I15357">
        <v>133</v>
      </c>
      <c r="J15357">
        <v>3</v>
      </c>
      <c r="K15357">
        <v>2</v>
      </c>
      <c r="L15357" t="s">
        <v>230</v>
      </c>
      <c r="M15357" t="s">
        <v>223</v>
      </c>
      <c r="N15357" t="s">
        <v>221</v>
      </c>
      <c r="O15357" t="s">
        <v>122</v>
      </c>
      <c r="P15357" t="s">
        <v>23</v>
      </c>
      <c r="Q15357" t="s">
        <v>24</v>
      </c>
    </row>
    <row r="15358" spans="1:17" x14ac:dyDescent="0.2">
      <c r="A15358" s="2">
        <v>41177</v>
      </c>
      <c r="B15358" t="s">
        <v>572</v>
      </c>
      <c r="C15358" t="s">
        <v>889</v>
      </c>
      <c r="D15358" t="s">
        <v>115</v>
      </c>
      <c r="E15358" t="s">
        <v>115</v>
      </c>
      <c r="F15358">
        <v>150</v>
      </c>
      <c r="G15358">
        <v>185</v>
      </c>
      <c r="H15358">
        <v>167</v>
      </c>
      <c r="I15358">
        <v>45</v>
      </c>
      <c r="J15358">
        <v>1</v>
      </c>
      <c r="K15358">
        <v>0</v>
      </c>
      <c r="L15358" t="s">
        <v>28</v>
      </c>
      <c r="M15358" t="s">
        <v>764</v>
      </c>
      <c r="N15358" t="s">
        <v>572</v>
      </c>
      <c r="O15358" t="s">
        <v>22</v>
      </c>
      <c r="P15358" t="s">
        <v>23</v>
      </c>
      <c r="Q15358" t="s">
        <v>24</v>
      </c>
    </row>
    <row r="15359" spans="1:17" x14ac:dyDescent="0.2">
      <c r="A15359" s="2">
        <v>41178</v>
      </c>
      <c r="B15359" t="s">
        <v>1273</v>
      </c>
      <c r="C15359" t="s">
        <v>203</v>
      </c>
      <c r="D15359" t="s">
        <v>57</v>
      </c>
      <c r="E15359" t="s">
        <v>57</v>
      </c>
      <c r="F15359">
        <v>128</v>
      </c>
      <c r="G15359">
        <v>119</v>
      </c>
      <c r="H15359">
        <v>260</v>
      </c>
      <c r="I15359">
        <v>281</v>
      </c>
      <c r="J15359">
        <v>0</v>
      </c>
      <c r="K15359">
        <v>1</v>
      </c>
      <c r="L15359" t="s">
        <v>1343</v>
      </c>
      <c r="M15359" t="s">
        <v>1538</v>
      </c>
      <c r="N15359" t="s">
        <v>67</v>
      </c>
      <c r="O15359" t="s">
        <v>122</v>
      </c>
      <c r="P15359" t="s">
        <v>23</v>
      </c>
      <c r="Q15359" t="s">
        <v>41</v>
      </c>
    </row>
    <row r="15360" spans="1:17" x14ac:dyDescent="0.2">
      <c r="A15360" s="2">
        <v>41179</v>
      </c>
      <c r="B15360" t="s">
        <v>221</v>
      </c>
      <c r="C15360" t="s">
        <v>586</v>
      </c>
      <c r="D15360" t="s">
        <v>27</v>
      </c>
      <c r="E15360" t="s">
        <v>27</v>
      </c>
      <c r="F15360">
        <v>175</v>
      </c>
      <c r="G15360">
        <v>158</v>
      </c>
      <c r="H15360">
        <v>80</v>
      </c>
      <c r="I15360">
        <v>133</v>
      </c>
      <c r="J15360">
        <v>2</v>
      </c>
      <c r="K15360">
        <v>1</v>
      </c>
      <c r="L15360" t="s">
        <v>230</v>
      </c>
      <c r="M15360" t="s">
        <v>223</v>
      </c>
      <c r="N15360" t="s">
        <v>221</v>
      </c>
      <c r="O15360" t="s">
        <v>22</v>
      </c>
      <c r="P15360" t="s">
        <v>23</v>
      </c>
      <c r="Q15360" t="s">
        <v>24</v>
      </c>
    </row>
    <row r="15361" spans="1:17" x14ac:dyDescent="0.2">
      <c r="A15361" s="2">
        <v>41179</v>
      </c>
      <c r="B15361" t="s">
        <v>262</v>
      </c>
      <c r="C15361" t="s">
        <v>549</v>
      </c>
      <c r="D15361" t="s">
        <v>27</v>
      </c>
      <c r="E15361" t="s">
        <v>27</v>
      </c>
      <c r="F15361">
        <v>103</v>
      </c>
      <c r="G15361">
        <v>174</v>
      </c>
      <c r="H15361">
        <v>332</v>
      </c>
      <c r="I15361">
        <v>84</v>
      </c>
      <c r="J15361">
        <v>2</v>
      </c>
      <c r="K15361">
        <v>1</v>
      </c>
      <c r="L15361" t="s">
        <v>230</v>
      </c>
      <c r="M15361" t="s">
        <v>223</v>
      </c>
      <c r="N15361" t="s">
        <v>221</v>
      </c>
      <c r="O15361" t="s">
        <v>122</v>
      </c>
      <c r="P15361" t="s">
        <v>23</v>
      </c>
      <c r="Q15361" t="s">
        <v>24</v>
      </c>
    </row>
    <row r="15362" spans="1:17" x14ac:dyDescent="0.2">
      <c r="A15362" s="2">
        <v>41179</v>
      </c>
      <c r="B15362" t="s">
        <v>572</v>
      </c>
      <c r="C15362" t="s">
        <v>571</v>
      </c>
      <c r="D15362" t="s">
        <v>115</v>
      </c>
      <c r="E15362" t="s">
        <v>115</v>
      </c>
      <c r="F15362">
        <v>150</v>
      </c>
      <c r="G15362">
        <v>200</v>
      </c>
      <c r="H15362">
        <v>167</v>
      </c>
      <c r="I15362">
        <v>13</v>
      </c>
      <c r="J15362">
        <v>5</v>
      </c>
      <c r="K15362">
        <v>0</v>
      </c>
      <c r="L15362" t="s">
        <v>28</v>
      </c>
      <c r="M15362" t="s">
        <v>764</v>
      </c>
      <c r="N15362" t="s">
        <v>572</v>
      </c>
      <c r="O15362" t="s">
        <v>22</v>
      </c>
      <c r="P15362" t="s">
        <v>23</v>
      </c>
      <c r="Q15362" t="s">
        <v>24</v>
      </c>
    </row>
    <row r="15363" spans="1:17" x14ac:dyDescent="0.2">
      <c r="A15363" s="2">
        <v>41180</v>
      </c>
      <c r="B15363" t="s">
        <v>239</v>
      </c>
      <c r="C15363" t="s">
        <v>389</v>
      </c>
      <c r="D15363" t="s">
        <v>115</v>
      </c>
      <c r="E15363" t="s">
        <v>115</v>
      </c>
      <c r="F15363">
        <v>93</v>
      </c>
      <c r="G15363">
        <v>152</v>
      </c>
      <c r="H15363">
        <v>375</v>
      </c>
      <c r="I15363">
        <v>154</v>
      </c>
      <c r="J15363">
        <v>2</v>
      </c>
      <c r="K15363">
        <v>1</v>
      </c>
      <c r="L15363" t="s">
        <v>28</v>
      </c>
      <c r="M15363" t="s">
        <v>240</v>
      </c>
      <c r="N15363" t="s">
        <v>239</v>
      </c>
      <c r="O15363" t="s">
        <v>22</v>
      </c>
      <c r="P15363" t="s">
        <v>23</v>
      </c>
      <c r="Q15363" t="s">
        <v>24</v>
      </c>
    </row>
    <row r="15364" spans="1:17" x14ac:dyDescent="0.2">
      <c r="A15364" s="2">
        <v>41181</v>
      </c>
      <c r="B15364" t="s">
        <v>571</v>
      </c>
      <c r="C15364" t="s">
        <v>889</v>
      </c>
      <c r="D15364" t="s">
        <v>115</v>
      </c>
      <c r="E15364" t="s">
        <v>115</v>
      </c>
      <c r="F15364">
        <v>200</v>
      </c>
      <c r="G15364">
        <v>185</v>
      </c>
      <c r="H15364">
        <v>13</v>
      </c>
      <c r="I15364">
        <v>45</v>
      </c>
      <c r="J15364">
        <v>0</v>
      </c>
      <c r="K15364">
        <v>3</v>
      </c>
      <c r="L15364" t="s">
        <v>28</v>
      </c>
      <c r="M15364" t="s">
        <v>764</v>
      </c>
      <c r="N15364" t="s">
        <v>572</v>
      </c>
      <c r="O15364" t="s">
        <v>122</v>
      </c>
      <c r="P15364" t="s">
        <v>23</v>
      </c>
      <c r="Q15364" t="s">
        <v>41</v>
      </c>
    </row>
    <row r="15365" spans="1:17" x14ac:dyDescent="0.2">
      <c r="A15365" s="2">
        <v>41181</v>
      </c>
      <c r="B15365" t="s">
        <v>572</v>
      </c>
      <c r="C15365" t="s">
        <v>638</v>
      </c>
      <c r="D15365" t="s">
        <v>115</v>
      </c>
      <c r="E15365" t="s">
        <v>115</v>
      </c>
      <c r="F15365">
        <v>150</v>
      </c>
      <c r="G15365">
        <v>176</v>
      </c>
      <c r="H15365">
        <v>167</v>
      </c>
      <c r="I15365">
        <v>78</v>
      </c>
      <c r="J15365">
        <v>3</v>
      </c>
      <c r="K15365">
        <v>1</v>
      </c>
      <c r="L15365" t="s">
        <v>28</v>
      </c>
      <c r="M15365" t="s">
        <v>764</v>
      </c>
      <c r="N15365" t="s">
        <v>572</v>
      </c>
      <c r="O15365" t="s">
        <v>22</v>
      </c>
      <c r="P15365" t="s">
        <v>23</v>
      </c>
      <c r="Q15365" t="s">
        <v>24</v>
      </c>
    </row>
    <row r="15366" spans="1:17" x14ac:dyDescent="0.2">
      <c r="A15366" s="2">
        <v>41187</v>
      </c>
      <c r="B15366" t="s">
        <v>213</v>
      </c>
      <c r="C15366" t="s">
        <v>651</v>
      </c>
      <c r="D15366" t="s">
        <v>115</v>
      </c>
      <c r="E15366" t="s">
        <v>115</v>
      </c>
      <c r="F15366">
        <v>184</v>
      </c>
      <c r="G15366">
        <v>203</v>
      </c>
      <c r="H15366">
        <v>59</v>
      </c>
      <c r="I15366">
        <v>4</v>
      </c>
      <c r="J15366">
        <v>1</v>
      </c>
      <c r="K15366">
        <v>0</v>
      </c>
      <c r="L15366" t="s">
        <v>647</v>
      </c>
      <c r="M15366" t="s">
        <v>535</v>
      </c>
      <c r="N15366" t="s">
        <v>213</v>
      </c>
      <c r="O15366" t="s">
        <v>22</v>
      </c>
      <c r="P15366" t="s">
        <v>23</v>
      </c>
      <c r="Q15366" t="s">
        <v>24</v>
      </c>
    </row>
    <row r="15367" spans="1:17" x14ac:dyDescent="0.2">
      <c r="A15367" s="2">
        <v>41187</v>
      </c>
      <c r="B15367" t="s">
        <v>648</v>
      </c>
      <c r="C15367" t="s">
        <v>1288</v>
      </c>
      <c r="D15367" t="s">
        <v>115</v>
      </c>
      <c r="E15367" t="s">
        <v>115</v>
      </c>
      <c r="F15367">
        <v>189</v>
      </c>
      <c r="G15367">
        <v>206</v>
      </c>
      <c r="H15367">
        <v>41</v>
      </c>
      <c r="I15367">
        <v>1</v>
      </c>
      <c r="J15367">
        <v>1</v>
      </c>
      <c r="K15367">
        <v>5</v>
      </c>
      <c r="L15367" t="s">
        <v>647</v>
      </c>
      <c r="M15367" t="s">
        <v>535</v>
      </c>
      <c r="N15367" t="s">
        <v>213</v>
      </c>
      <c r="O15367" t="s">
        <v>122</v>
      </c>
      <c r="P15367" t="s">
        <v>23</v>
      </c>
      <c r="Q15367" t="s">
        <v>41</v>
      </c>
    </row>
    <row r="15368" spans="1:17" x14ac:dyDescent="0.2">
      <c r="A15368" s="2">
        <v>41189</v>
      </c>
      <c r="B15368" t="s">
        <v>213</v>
      </c>
      <c r="C15368" t="s">
        <v>1288</v>
      </c>
      <c r="D15368" t="s">
        <v>115</v>
      </c>
      <c r="E15368" t="s">
        <v>115</v>
      </c>
      <c r="F15368">
        <v>184</v>
      </c>
      <c r="G15368">
        <v>206</v>
      </c>
      <c r="H15368">
        <v>59</v>
      </c>
      <c r="I15368">
        <v>1</v>
      </c>
      <c r="J15368">
        <v>2</v>
      </c>
      <c r="K15368">
        <v>1</v>
      </c>
      <c r="L15368" t="s">
        <v>647</v>
      </c>
      <c r="M15368" t="s">
        <v>535</v>
      </c>
      <c r="N15368" t="s">
        <v>213</v>
      </c>
      <c r="O15368" t="s">
        <v>22</v>
      </c>
      <c r="P15368" t="s">
        <v>23</v>
      </c>
      <c r="Q15368" t="s">
        <v>24</v>
      </c>
    </row>
    <row r="15369" spans="1:17" x14ac:dyDescent="0.2">
      <c r="A15369" s="2">
        <v>41189</v>
      </c>
      <c r="B15369" t="s">
        <v>649</v>
      </c>
      <c r="C15369" t="s">
        <v>648</v>
      </c>
      <c r="D15369" t="s">
        <v>115</v>
      </c>
      <c r="E15369" t="s">
        <v>115</v>
      </c>
      <c r="F15369">
        <v>193</v>
      </c>
      <c r="G15369">
        <v>189</v>
      </c>
      <c r="H15369">
        <v>38</v>
      </c>
      <c r="I15369">
        <v>41</v>
      </c>
      <c r="J15369">
        <v>1</v>
      </c>
      <c r="K15369">
        <v>0</v>
      </c>
      <c r="L15369" t="s">
        <v>647</v>
      </c>
      <c r="M15369" t="s">
        <v>535</v>
      </c>
      <c r="N15369" t="s">
        <v>213</v>
      </c>
      <c r="O15369" t="s">
        <v>122</v>
      </c>
      <c r="P15369" t="s">
        <v>23</v>
      </c>
      <c r="Q15369" t="s">
        <v>24</v>
      </c>
    </row>
    <row r="15370" spans="1:17" x14ac:dyDescent="0.2">
      <c r="A15370" s="2">
        <v>41191</v>
      </c>
      <c r="B15370" t="s">
        <v>648</v>
      </c>
      <c r="C15370" t="s">
        <v>651</v>
      </c>
      <c r="D15370" t="s">
        <v>115</v>
      </c>
      <c r="E15370" t="s">
        <v>115</v>
      </c>
      <c r="F15370">
        <v>189</v>
      </c>
      <c r="G15370">
        <v>203</v>
      </c>
      <c r="H15370">
        <v>41</v>
      </c>
      <c r="I15370">
        <v>4</v>
      </c>
      <c r="J15370">
        <v>2</v>
      </c>
      <c r="K15370">
        <v>3</v>
      </c>
      <c r="L15370" t="s">
        <v>647</v>
      </c>
      <c r="M15370" t="s">
        <v>535</v>
      </c>
      <c r="N15370" t="s">
        <v>213</v>
      </c>
      <c r="O15370" t="s">
        <v>122</v>
      </c>
      <c r="P15370" t="s">
        <v>23</v>
      </c>
      <c r="Q15370" t="s">
        <v>41</v>
      </c>
    </row>
    <row r="15371" spans="1:17" x14ac:dyDescent="0.2">
      <c r="A15371" s="2">
        <v>41191</v>
      </c>
      <c r="B15371" t="s">
        <v>1288</v>
      </c>
      <c r="C15371" t="s">
        <v>649</v>
      </c>
      <c r="D15371" t="s">
        <v>115</v>
      </c>
      <c r="E15371" t="s">
        <v>115</v>
      </c>
      <c r="F15371">
        <v>206</v>
      </c>
      <c r="G15371">
        <v>193</v>
      </c>
      <c r="H15371">
        <v>1</v>
      </c>
      <c r="I15371">
        <v>38</v>
      </c>
      <c r="J15371">
        <v>3</v>
      </c>
      <c r="K15371">
        <v>1</v>
      </c>
      <c r="L15371" t="s">
        <v>647</v>
      </c>
      <c r="M15371" t="s">
        <v>535</v>
      </c>
      <c r="N15371" t="s">
        <v>213</v>
      </c>
      <c r="O15371" t="s">
        <v>122</v>
      </c>
      <c r="P15371" t="s">
        <v>23</v>
      </c>
      <c r="Q15371" t="s">
        <v>24</v>
      </c>
    </row>
    <row r="15372" spans="1:17" x14ac:dyDescent="0.2">
      <c r="A15372" s="2">
        <v>41193</v>
      </c>
      <c r="B15372" t="s">
        <v>25</v>
      </c>
      <c r="C15372" t="s">
        <v>164</v>
      </c>
      <c r="D15372" t="s">
        <v>19</v>
      </c>
      <c r="E15372" t="s">
        <v>115</v>
      </c>
      <c r="F15372">
        <v>14</v>
      </c>
      <c r="G15372">
        <v>80</v>
      </c>
      <c r="H15372">
        <v>1000</v>
      </c>
      <c r="I15372">
        <v>439</v>
      </c>
      <c r="J15372">
        <v>6</v>
      </c>
      <c r="K15372">
        <v>0</v>
      </c>
      <c r="L15372" t="s">
        <v>28</v>
      </c>
      <c r="M15372" t="s">
        <v>743</v>
      </c>
      <c r="N15372" t="s">
        <v>52</v>
      </c>
      <c r="O15372" t="s">
        <v>122</v>
      </c>
      <c r="P15372" t="s">
        <v>23</v>
      </c>
      <c r="Q15372" t="s">
        <v>24</v>
      </c>
    </row>
    <row r="15373" spans="1:17" x14ac:dyDescent="0.2">
      <c r="A15373" s="2">
        <v>41193</v>
      </c>
      <c r="B15373" t="s">
        <v>651</v>
      </c>
      <c r="C15373" t="s">
        <v>649</v>
      </c>
      <c r="D15373" t="s">
        <v>115</v>
      </c>
      <c r="E15373" t="s">
        <v>115</v>
      </c>
      <c r="F15373">
        <v>203</v>
      </c>
      <c r="G15373">
        <v>193</v>
      </c>
      <c r="H15373">
        <v>4</v>
      </c>
      <c r="I15373">
        <v>38</v>
      </c>
      <c r="J15373">
        <v>1</v>
      </c>
      <c r="K15373">
        <v>3</v>
      </c>
      <c r="L15373" t="s">
        <v>647</v>
      </c>
      <c r="M15373" t="s">
        <v>535</v>
      </c>
      <c r="N15373" t="s">
        <v>213</v>
      </c>
      <c r="O15373" t="s">
        <v>122</v>
      </c>
      <c r="P15373" t="s">
        <v>23</v>
      </c>
      <c r="Q15373" t="s">
        <v>41</v>
      </c>
    </row>
    <row r="15374" spans="1:17" x14ac:dyDescent="0.2">
      <c r="A15374" s="2">
        <v>41193</v>
      </c>
      <c r="B15374" t="s">
        <v>213</v>
      </c>
      <c r="C15374" t="s">
        <v>648</v>
      </c>
      <c r="D15374" t="s">
        <v>115</v>
      </c>
      <c r="E15374" t="s">
        <v>115</v>
      </c>
      <c r="F15374">
        <v>184</v>
      </c>
      <c r="G15374">
        <v>189</v>
      </c>
      <c r="H15374">
        <v>59</v>
      </c>
      <c r="I15374">
        <v>41</v>
      </c>
      <c r="J15374">
        <v>3</v>
      </c>
      <c r="K15374">
        <v>0</v>
      </c>
      <c r="L15374" t="s">
        <v>647</v>
      </c>
      <c r="M15374" t="s">
        <v>535</v>
      </c>
      <c r="N15374" t="s">
        <v>213</v>
      </c>
      <c r="O15374" t="s">
        <v>22</v>
      </c>
      <c r="P15374" t="s">
        <v>23</v>
      </c>
      <c r="Q15374" t="s">
        <v>24</v>
      </c>
    </row>
    <row r="15375" spans="1:17" x14ac:dyDescent="0.2">
      <c r="A15375" s="2">
        <v>41193</v>
      </c>
      <c r="B15375" t="s">
        <v>301</v>
      </c>
      <c r="C15375" t="s">
        <v>469</v>
      </c>
      <c r="D15375" t="s">
        <v>115</v>
      </c>
      <c r="E15375" t="s">
        <v>115</v>
      </c>
      <c r="F15375">
        <v>112</v>
      </c>
      <c r="G15375">
        <v>150</v>
      </c>
      <c r="H15375">
        <v>308</v>
      </c>
      <c r="I15375">
        <v>169</v>
      </c>
      <c r="J15375">
        <v>1</v>
      </c>
      <c r="K15375">
        <v>1</v>
      </c>
      <c r="L15375" t="s">
        <v>28</v>
      </c>
      <c r="M15375" t="s">
        <v>240</v>
      </c>
      <c r="N15375" t="s">
        <v>239</v>
      </c>
      <c r="O15375" t="s">
        <v>122</v>
      </c>
      <c r="P15375" t="s">
        <v>23</v>
      </c>
      <c r="Q15375" t="s">
        <v>30</v>
      </c>
    </row>
    <row r="15376" spans="1:17" x14ac:dyDescent="0.2">
      <c r="A15376" s="2">
        <v>41194</v>
      </c>
      <c r="B15376" t="s">
        <v>85</v>
      </c>
      <c r="C15376" t="s">
        <v>76</v>
      </c>
      <c r="D15376" t="s">
        <v>50</v>
      </c>
      <c r="E15376" t="s">
        <v>50</v>
      </c>
      <c r="F15376">
        <v>84</v>
      </c>
      <c r="G15376">
        <v>97</v>
      </c>
      <c r="H15376">
        <v>414</v>
      </c>
      <c r="I15376">
        <v>361</v>
      </c>
      <c r="J15376">
        <v>1</v>
      </c>
      <c r="K15376">
        <v>2</v>
      </c>
      <c r="L15376" t="s">
        <v>20</v>
      </c>
      <c r="M15376" t="s">
        <v>86</v>
      </c>
      <c r="N15376" t="s">
        <v>85</v>
      </c>
      <c r="O15376" t="s">
        <v>22</v>
      </c>
      <c r="P15376" t="s">
        <v>23</v>
      </c>
      <c r="Q15376" t="s">
        <v>41</v>
      </c>
    </row>
    <row r="15377" spans="1:17" x14ac:dyDescent="0.2">
      <c r="A15377" s="2">
        <v>41194</v>
      </c>
      <c r="B15377" t="s">
        <v>481</v>
      </c>
      <c r="C15377" t="s">
        <v>77</v>
      </c>
      <c r="D15377" t="s">
        <v>27</v>
      </c>
      <c r="E15377" t="s">
        <v>27</v>
      </c>
      <c r="F15377">
        <v>106</v>
      </c>
      <c r="G15377">
        <v>32</v>
      </c>
      <c r="H15377">
        <v>324</v>
      </c>
      <c r="I15377">
        <v>719</v>
      </c>
      <c r="J15377">
        <v>1</v>
      </c>
      <c r="K15377">
        <v>2</v>
      </c>
      <c r="L15377" t="s">
        <v>20</v>
      </c>
      <c r="M15377" t="s">
        <v>486</v>
      </c>
      <c r="N15377" t="s">
        <v>481</v>
      </c>
      <c r="O15377" t="s">
        <v>22</v>
      </c>
      <c r="P15377" t="s">
        <v>23</v>
      </c>
      <c r="Q15377" t="s">
        <v>41</v>
      </c>
    </row>
    <row r="15378" spans="1:17" x14ac:dyDescent="0.2">
      <c r="A15378" s="2">
        <v>41194</v>
      </c>
      <c r="B15378" t="s">
        <v>39</v>
      </c>
      <c r="C15378" t="s">
        <v>18</v>
      </c>
      <c r="D15378" t="s">
        <v>19</v>
      </c>
      <c r="E15378" t="s">
        <v>19</v>
      </c>
      <c r="F15378">
        <v>4</v>
      </c>
      <c r="G15378">
        <v>7</v>
      </c>
      <c r="H15378">
        <v>1207</v>
      </c>
      <c r="I15378">
        <v>1139</v>
      </c>
      <c r="J15378">
        <v>3</v>
      </c>
      <c r="K15378">
        <v>0</v>
      </c>
      <c r="L15378" t="s">
        <v>20</v>
      </c>
      <c r="M15378" t="s">
        <v>437</v>
      </c>
      <c r="N15378" t="s">
        <v>39</v>
      </c>
      <c r="O15378" t="s">
        <v>22</v>
      </c>
      <c r="P15378" t="s">
        <v>23</v>
      </c>
      <c r="Q15378" t="s">
        <v>24</v>
      </c>
    </row>
    <row r="15379" spans="1:17" x14ac:dyDescent="0.2">
      <c r="A15379" s="2">
        <v>41194</v>
      </c>
      <c r="B15379" t="s">
        <v>286</v>
      </c>
      <c r="C15379" t="s">
        <v>119</v>
      </c>
      <c r="D15379" t="s">
        <v>50</v>
      </c>
      <c r="E15379" t="s">
        <v>50</v>
      </c>
      <c r="F15379">
        <v>64</v>
      </c>
      <c r="G15379">
        <v>8</v>
      </c>
      <c r="H15379">
        <v>502</v>
      </c>
      <c r="I15379">
        <v>1106</v>
      </c>
      <c r="J15379">
        <v>1</v>
      </c>
      <c r="K15379">
        <v>3</v>
      </c>
      <c r="L15379" t="s">
        <v>20</v>
      </c>
      <c r="M15379" t="s">
        <v>359</v>
      </c>
      <c r="N15379" t="s">
        <v>286</v>
      </c>
      <c r="O15379" t="s">
        <v>22</v>
      </c>
      <c r="P15379" t="s">
        <v>23</v>
      </c>
      <c r="Q15379" t="s">
        <v>41</v>
      </c>
    </row>
    <row r="15380" spans="1:17" x14ac:dyDescent="0.2">
      <c r="A15380" s="2">
        <v>41194</v>
      </c>
      <c r="B15380" t="s">
        <v>402</v>
      </c>
      <c r="C15380" t="s">
        <v>572</v>
      </c>
      <c r="D15380" t="s">
        <v>115</v>
      </c>
      <c r="E15380" t="s">
        <v>115</v>
      </c>
      <c r="F15380">
        <v>115</v>
      </c>
      <c r="G15380">
        <v>147</v>
      </c>
      <c r="H15380">
        <v>290</v>
      </c>
      <c r="I15380">
        <v>178</v>
      </c>
      <c r="J15380">
        <v>0</v>
      </c>
      <c r="K15380">
        <v>0</v>
      </c>
      <c r="L15380" t="s">
        <v>28</v>
      </c>
      <c r="M15380" t="s">
        <v>1345</v>
      </c>
      <c r="N15380" t="s">
        <v>402</v>
      </c>
      <c r="O15380" t="s">
        <v>22</v>
      </c>
      <c r="P15380" t="s">
        <v>23</v>
      </c>
      <c r="Q15380" t="s">
        <v>30</v>
      </c>
    </row>
    <row r="15381" spans="1:17" x14ac:dyDescent="0.2">
      <c r="A15381" s="2">
        <v>41194</v>
      </c>
      <c r="B15381" t="s">
        <v>317</v>
      </c>
      <c r="C15381" t="s">
        <v>106</v>
      </c>
      <c r="D15381" t="s">
        <v>50</v>
      </c>
      <c r="E15381" t="s">
        <v>50</v>
      </c>
      <c r="F15381">
        <v>87</v>
      </c>
      <c r="G15381">
        <v>1</v>
      </c>
      <c r="H15381">
        <v>409</v>
      </c>
      <c r="I15381">
        <v>1611</v>
      </c>
      <c r="J15381">
        <v>0</v>
      </c>
      <c r="K15381">
        <v>4</v>
      </c>
      <c r="L15381" t="s">
        <v>20</v>
      </c>
      <c r="M15381" t="s">
        <v>394</v>
      </c>
      <c r="N15381" t="s">
        <v>317</v>
      </c>
      <c r="O15381" t="s">
        <v>22</v>
      </c>
      <c r="P15381" t="s">
        <v>23</v>
      </c>
      <c r="Q15381" t="s">
        <v>41</v>
      </c>
    </row>
    <row r="15382" spans="1:17" x14ac:dyDescent="0.2">
      <c r="A15382" s="2">
        <v>41194</v>
      </c>
      <c r="B15382" t="s">
        <v>17</v>
      </c>
      <c r="C15382" t="s">
        <v>42</v>
      </c>
      <c r="D15382" t="s">
        <v>19</v>
      </c>
      <c r="E15382" t="s">
        <v>19</v>
      </c>
      <c r="F15382">
        <v>72</v>
      </c>
      <c r="G15382">
        <v>37</v>
      </c>
      <c r="H15382">
        <v>465</v>
      </c>
      <c r="I15382">
        <v>680</v>
      </c>
      <c r="J15382">
        <v>1</v>
      </c>
      <c r="K15382">
        <v>1</v>
      </c>
      <c r="L15382" t="s">
        <v>20</v>
      </c>
      <c r="M15382" t="s">
        <v>21</v>
      </c>
      <c r="N15382" t="s">
        <v>17</v>
      </c>
      <c r="O15382" t="s">
        <v>22</v>
      </c>
      <c r="P15382" t="s">
        <v>23</v>
      </c>
      <c r="Q15382" t="s">
        <v>30</v>
      </c>
    </row>
    <row r="15383" spans="1:17" x14ac:dyDescent="0.2">
      <c r="A15383" s="2">
        <v>41194</v>
      </c>
      <c r="B15383" t="s">
        <v>87</v>
      </c>
      <c r="C15383" t="s">
        <v>72</v>
      </c>
      <c r="D15383" t="s">
        <v>50</v>
      </c>
      <c r="E15383" t="s">
        <v>50</v>
      </c>
      <c r="F15383">
        <v>55</v>
      </c>
      <c r="G15383">
        <v>18</v>
      </c>
      <c r="H15383">
        <v>565</v>
      </c>
      <c r="I15383">
        <v>944</v>
      </c>
      <c r="J15383">
        <v>1</v>
      </c>
      <c r="K15383">
        <v>1</v>
      </c>
      <c r="L15383" t="s">
        <v>20</v>
      </c>
      <c r="M15383" t="s">
        <v>88</v>
      </c>
      <c r="N15383" t="s">
        <v>87</v>
      </c>
      <c r="O15383" t="s">
        <v>22</v>
      </c>
      <c r="P15383" t="s">
        <v>23</v>
      </c>
      <c r="Q15383" t="s">
        <v>30</v>
      </c>
    </row>
    <row r="15384" spans="1:17" x14ac:dyDescent="0.2">
      <c r="A15384" s="2">
        <v>41194</v>
      </c>
      <c r="B15384" t="s">
        <v>56</v>
      </c>
      <c r="C15384" t="s">
        <v>454</v>
      </c>
      <c r="D15384" t="s">
        <v>27</v>
      </c>
      <c r="E15384" t="s">
        <v>27</v>
      </c>
      <c r="F15384">
        <v>61</v>
      </c>
      <c r="G15384">
        <v>146</v>
      </c>
      <c r="H15384">
        <v>515</v>
      </c>
      <c r="I15384">
        <v>179</v>
      </c>
      <c r="J15384">
        <v>3</v>
      </c>
      <c r="K15384">
        <v>0</v>
      </c>
      <c r="L15384" t="s">
        <v>20</v>
      </c>
      <c r="M15384" t="s">
        <v>343</v>
      </c>
      <c r="N15384" t="s">
        <v>56</v>
      </c>
      <c r="O15384" t="s">
        <v>22</v>
      </c>
      <c r="P15384" t="s">
        <v>23</v>
      </c>
      <c r="Q15384" t="s">
        <v>24</v>
      </c>
    </row>
    <row r="15385" spans="1:17" x14ac:dyDescent="0.2">
      <c r="A15385" s="2">
        <v>41194</v>
      </c>
      <c r="B15385" t="s">
        <v>43</v>
      </c>
      <c r="C15385" t="s">
        <v>38</v>
      </c>
      <c r="D15385" t="s">
        <v>19</v>
      </c>
      <c r="E15385" t="s">
        <v>19</v>
      </c>
      <c r="F15385">
        <v>9</v>
      </c>
      <c r="G15385">
        <v>38</v>
      </c>
      <c r="H15385">
        <v>1101</v>
      </c>
      <c r="I15385">
        <v>664</v>
      </c>
      <c r="J15385">
        <v>2</v>
      </c>
      <c r="K15385">
        <v>0</v>
      </c>
      <c r="L15385" t="s">
        <v>20</v>
      </c>
      <c r="M15385" t="s">
        <v>60</v>
      </c>
      <c r="N15385" t="s">
        <v>43</v>
      </c>
      <c r="O15385" t="s">
        <v>22</v>
      </c>
      <c r="P15385" t="s">
        <v>23</v>
      </c>
      <c r="Q15385" t="s">
        <v>24</v>
      </c>
    </row>
    <row r="15386" spans="1:17" x14ac:dyDescent="0.2">
      <c r="A15386" s="2">
        <v>41194</v>
      </c>
      <c r="B15386" t="s">
        <v>293</v>
      </c>
      <c r="C15386" t="s">
        <v>184</v>
      </c>
      <c r="D15386" t="s">
        <v>50</v>
      </c>
      <c r="E15386" t="s">
        <v>50</v>
      </c>
      <c r="F15386">
        <v>22</v>
      </c>
      <c r="G15386">
        <v>153</v>
      </c>
      <c r="H15386">
        <v>837</v>
      </c>
      <c r="I15386">
        <v>156</v>
      </c>
      <c r="J15386">
        <v>3</v>
      </c>
      <c r="K15386">
        <v>1</v>
      </c>
      <c r="L15386" t="s">
        <v>20</v>
      </c>
      <c r="M15386" t="s">
        <v>1539</v>
      </c>
      <c r="N15386" t="s">
        <v>293</v>
      </c>
      <c r="O15386" t="s">
        <v>22</v>
      </c>
      <c r="P15386" t="s">
        <v>23</v>
      </c>
      <c r="Q15386" t="s">
        <v>24</v>
      </c>
    </row>
    <row r="15387" spans="1:17" x14ac:dyDescent="0.2">
      <c r="A15387" s="2">
        <v>41194</v>
      </c>
      <c r="B15387" t="s">
        <v>31</v>
      </c>
      <c r="C15387" t="s">
        <v>107</v>
      </c>
      <c r="D15387" t="s">
        <v>19</v>
      </c>
      <c r="E15387" t="s">
        <v>19</v>
      </c>
      <c r="F15387">
        <v>20</v>
      </c>
      <c r="G15387">
        <v>17</v>
      </c>
      <c r="H15387">
        <v>901</v>
      </c>
      <c r="I15387">
        <v>948</v>
      </c>
      <c r="J15387">
        <v>3</v>
      </c>
      <c r="K15387">
        <v>1</v>
      </c>
      <c r="L15387" t="s">
        <v>20</v>
      </c>
      <c r="M15387" t="s">
        <v>33</v>
      </c>
      <c r="N15387" t="s">
        <v>31</v>
      </c>
      <c r="O15387" t="s">
        <v>22</v>
      </c>
      <c r="P15387" t="s">
        <v>23</v>
      </c>
      <c r="Q15387" t="s">
        <v>24</v>
      </c>
    </row>
    <row r="15388" spans="1:17" x14ac:dyDescent="0.2">
      <c r="A15388" s="2">
        <v>41194</v>
      </c>
      <c r="B15388" t="s">
        <v>183</v>
      </c>
      <c r="C15388" t="s">
        <v>61</v>
      </c>
      <c r="D15388" t="s">
        <v>36</v>
      </c>
      <c r="E15388" t="s">
        <v>36</v>
      </c>
      <c r="F15388">
        <v>40</v>
      </c>
      <c r="G15388">
        <v>94</v>
      </c>
      <c r="H15388">
        <v>634</v>
      </c>
      <c r="I15388">
        <v>373</v>
      </c>
      <c r="J15388">
        <v>3</v>
      </c>
      <c r="K15388">
        <v>0</v>
      </c>
      <c r="L15388" t="s">
        <v>28</v>
      </c>
      <c r="M15388" t="s">
        <v>243</v>
      </c>
      <c r="N15388" t="s">
        <v>176</v>
      </c>
      <c r="O15388" t="s">
        <v>122</v>
      </c>
      <c r="P15388" t="s">
        <v>23</v>
      </c>
      <c r="Q15388" t="s">
        <v>24</v>
      </c>
    </row>
    <row r="15389" spans="1:17" x14ac:dyDescent="0.2">
      <c r="A15389" s="2">
        <v>41194</v>
      </c>
      <c r="B15389" t="s">
        <v>210</v>
      </c>
      <c r="C15389" t="s">
        <v>131</v>
      </c>
      <c r="D15389" t="s">
        <v>27</v>
      </c>
      <c r="E15389" t="s">
        <v>27</v>
      </c>
      <c r="F15389">
        <v>78</v>
      </c>
      <c r="G15389">
        <v>72</v>
      </c>
      <c r="H15389">
        <v>441</v>
      </c>
      <c r="I15389">
        <v>465</v>
      </c>
      <c r="J15389">
        <v>0</v>
      </c>
      <c r="K15389">
        <v>1</v>
      </c>
      <c r="L15389" t="s">
        <v>20</v>
      </c>
      <c r="M15389" t="s">
        <v>557</v>
      </c>
      <c r="N15389" t="s">
        <v>210</v>
      </c>
      <c r="O15389" t="s">
        <v>22</v>
      </c>
      <c r="P15389" t="s">
        <v>23</v>
      </c>
      <c r="Q15389" t="s">
        <v>41</v>
      </c>
    </row>
    <row r="15390" spans="1:17" x14ac:dyDescent="0.2">
      <c r="A15390" s="2">
        <v>41194</v>
      </c>
      <c r="B15390" t="s">
        <v>89</v>
      </c>
      <c r="C15390" t="s">
        <v>125</v>
      </c>
      <c r="D15390" t="s">
        <v>50</v>
      </c>
      <c r="E15390" t="s">
        <v>50</v>
      </c>
      <c r="F15390">
        <v>5</v>
      </c>
      <c r="G15390">
        <v>207</v>
      </c>
      <c r="H15390">
        <v>1196</v>
      </c>
      <c r="I15390">
        <v>0</v>
      </c>
      <c r="J15390">
        <v>5</v>
      </c>
      <c r="K15390">
        <v>0</v>
      </c>
      <c r="L15390" t="s">
        <v>20</v>
      </c>
      <c r="M15390" t="s">
        <v>91</v>
      </c>
      <c r="N15390" t="s">
        <v>89</v>
      </c>
      <c r="O15390" t="s">
        <v>22</v>
      </c>
      <c r="P15390" t="s">
        <v>23</v>
      </c>
      <c r="Q15390" t="s">
        <v>24</v>
      </c>
    </row>
    <row r="15391" spans="1:17" x14ac:dyDescent="0.2">
      <c r="A15391" s="2">
        <v>41194</v>
      </c>
      <c r="B15391" t="s">
        <v>81</v>
      </c>
      <c r="C15391" t="s">
        <v>94</v>
      </c>
      <c r="D15391" t="s">
        <v>50</v>
      </c>
      <c r="E15391" t="s">
        <v>50</v>
      </c>
      <c r="F15391">
        <v>69</v>
      </c>
      <c r="G15391">
        <v>49</v>
      </c>
      <c r="H15391">
        <v>484</v>
      </c>
      <c r="I15391">
        <v>593</v>
      </c>
      <c r="J15391">
        <v>0</v>
      </c>
      <c r="K15391">
        <v>1</v>
      </c>
      <c r="L15391" t="s">
        <v>20</v>
      </c>
      <c r="M15391" t="s">
        <v>83</v>
      </c>
      <c r="N15391" t="s">
        <v>81</v>
      </c>
      <c r="O15391" t="s">
        <v>22</v>
      </c>
      <c r="P15391" t="s">
        <v>23</v>
      </c>
      <c r="Q15391" t="s">
        <v>41</v>
      </c>
    </row>
    <row r="15392" spans="1:17" x14ac:dyDescent="0.2">
      <c r="A15392" s="2">
        <v>41194</v>
      </c>
      <c r="B15392" t="s">
        <v>48</v>
      </c>
      <c r="C15392" t="s">
        <v>52</v>
      </c>
      <c r="D15392" t="s">
        <v>50</v>
      </c>
      <c r="E15392" t="s">
        <v>50</v>
      </c>
      <c r="F15392">
        <v>158</v>
      </c>
      <c r="G15392">
        <v>21</v>
      </c>
      <c r="H15392">
        <v>134</v>
      </c>
      <c r="I15392">
        <v>859</v>
      </c>
      <c r="J15392">
        <v>1</v>
      </c>
      <c r="K15392">
        <v>2</v>
      </c>
      <c r="L15392" t="s">
        <v>20</v>
      </c>
      <c r="M15392" t="s">
        <v>866</v>
      </c>
      <c r="N15392" t="s">
        <v>48</v>
      </c>
      <c r="O15392" t="s">
        <v>22</v>
      </c>
      <c r="P15392" t="s">
        <v>23</v>
      </c>
      <c r="Q15392" t="s">
        <v>41</v>
      </c>
    </row>
    <row r="15393" spans="1:17" x14ac:dyDescent="0.2">
      <c r="A15393" s="2">
        <v>41194</v>
      </c>
      <c r="B15393" t="s">
        <v>70</v>
      </c>
      <c r="C15393" t="s">
        <v>345</v>
      </c>
      <c r="D15393" t="s">
        <v>50</v>
      </c>
      <c r="E15393" t="s">
        <v>50</v>
      </c>
      <c r="F15393">
        <v>88</v>
      </c>
      <c r="G15393">
        <v>65</v>
      </c>
      <c r="H15393">
        <v>406</v>
      </c>
      <c r="I15393">
        <v>501</v>
      </c>
      <c r="J15393">
        <v>1</v>
      </c>
      <c r="K15393">
        <v>1</v>
      </c>
      <c r="L15393" t="s">
        <v>20</v>
      </c>
      <c r="M15393" t="s">
        <v>383</v>
      </c>
      <c r="N15393" t="s">
        <v>70</v>
      </c>
      <c r="O15393" t="s">
        <v>22</v>
      </c>
      <c r="P15393" t="s">
        <v>23</v>
      </c>
      <c r="Q15393" t="s">
        <v>30</v>
      </c>
    </row>
    <row r="15394" spans="1:17" x14ac:dyDescent="0.2">
      <c r="A15394" s="2">
        <v>41194</v>
      </c>
      <c r="B15394" t="s">
        <v>67</v>
      </c>
      <c r="C15394" t="s">
        <v>143</v>
      </c>
      <c r="D15394" t="s">
        <v>50</v>
      </c>
      <c r="E15394" t="s">
        <v>115</v>
      </c>
      <c r="F15394">
        <v>13</v>
      </c>
      <c r="G15394">
        <v>23</v>
      </c>
      <c r="H15394">
        <v>1010</v>
      </c>
      <c r="I15394">
        <v>818</v>
      </c>
      <c r="J15394">
        <v>0</v>
      </c>
      <c r="K15394">
        <v>1</v>
      </c>
      <c r="L15394" t="s">
        <v>28</v>
      </c>
      <c r="M15394" t="s">
        <v>769</v>
      </c>
      <c r="N15394" t="s">
        <v>67</v>
      </c>
      <c r="O15394" t="s">
        <v>22</v>
      </c>
      <c r="P15394" t="s">
        <v>23</v>
      </c>
      <c r="Q15394" t="s">
        <v>41</v>
      </c>
    </row>
    <row r="15395" spans="1:17" x14ac:dyDescent="0.2">
      <c r="A15395" s="2">
        <v>41194</v>
      </c>
      <c r="B15395" t="s">
        <v>153</v>
      </c>
      <c r="C15395" t="s">
        <v>646</v>
      </c>
      <c r="D15395" t="s">
        <v>50</v>
      </c>
      <c r="E15395" t="s">
        <v>50</v>
      </c>
      <c r="F15395">
        <v>10</v>
      </c>
      <c r="G15395">
        <v>29</v>
      </c>
      <c r="H15395">
        <v>1029</v>
      </c>
      <c r="I15395">
        <v>739</v>
      </c>
      <c r="J15395">
        <v>0</v>
      </c>
      <c r="K15395">
        <v>0</v>
      </c>
      <c r="L15395" t="s">
        <v>20</v>
      </c>
      <c r="M15395" t="s">
        <v>307</v>
      </c>
      <c r="N15395" t="s">
        <v>153</v>
      </c>
      <c r="O15395" t="s">
        <v>22</v>
      </c>
      <c r="P15395" t="s">
        <v>23</v>
      </c>
      <c r="Q15395" t="s">
        <v>30</v>
      </c>
    </row>
    <row r="15396" spans="1:17" x14ac:dyDescent="0.2">
      <c r="A15396" s="2">
        <v>41194</v>
      </c>
      <c r="B15396" t="s">
        <v>555</v>
      </c>
      <c r="C15396" t="s">
        <v>185</v>
      </c>
      <c r="D15396" t="s">
        <v>27</v>
      </c>
      <c r="E15396" t="s">
        <v>27</v>
      </c>
      <c r="F15396">
        <v>81</v>
      </c>
      <c r="G15396">
        <v>52</v>
      </c>
      <c r="H15396">
        <v>430</v>
      </c>
      <c r="I15396">
        <v>583</v>
      </c>
      <c r="J15396">
        <v>2</v>
      </c>
      <c r="K15396">
        <v>1</v>
      </c>
      <c r="L15396" t="s">
        <v>20</v>
      </c>
      <c r="M15396" t="s">
        <v>555</v>
      </c>
      <c r="N15396" t="s">
        <v>555</v>
      </c>
      <c r="O15396" t="s">
        <v>22</v>
      </c>
      <c r="P15396" t="s">
        <v>23</v>
      </c>
      <c r="Q15396" t="s">
        <v>24</v>
      </c>
    </row>
    <row r="15397" spans="1:17" x14ac:dyDescent="0.2">
      <c r="A15397" s="2">
        <v>41194</v>
      </c>
      <c r="B15397" t="s">
        <v>233</v>
      </c>
      <c r="C15397" t="s">
        <v>26</v>
      </c>
      <c r="D15397" t="s">
        <v>19</v>
      </c>
      <c r="E15397" t="s">
        <v>27</v>
      </c>
      <c r="F15397">
        <v>122</v>
      </c>
      <c r="G15397">
        <v>19</v>
      </c>
      <c r="H15397">
        <v>275</v>
      </c>
      <c r="I15397">
        <v>924</v>
      </c>
      <c r="J15397">
        <v>0</v>
      </c>
      <c r="K15397">
        <v>5</v>
      </c>
      <c r="L15397" t="s">
        <v>20</v>
      </c>
      <c r="M15397" t="s">
        <v>874</v>
      </c>
      <c r="N15397" t="s">
        <v>77</v>
      </c>
      <c r="O15397" t="s">
        <v>122</v>
      </c>
      <c r="P15397" t="s">
        <v>23</v>
      </c>
      <c r="Q15397" t="s">
        <v>41</v>
      </c>
    </row>
    <row r="15398" spans="1:17" x14ac:dyDescent="0.2">
      <c r="A15398" s="2">
        <v>41194</v>
      </c>
      <c r="B15398" t="s">
        <v>98</v>
      </c>
      <c r="C15398" t="s">
        <v>129</v>
      </c>
      <c r="D15398" t="s">
        <v>50</v>
      </c>
      <c r="E15398" t="s">
        <v>50</v>
      </c>
      <c r="F15398">
        <v>28</v>
      </c>
      <c r="G15398">
        <v>2</v>
      </c>
      <c r="H15398">
        <v>757</v>
      </c>
      <c r="I15398">
        <v>1458</v>
      </c>
      <c r="J15398">
        <v>1</v>
      </c>
      <c r="K15398">
        <v>6</v>
      </c>
      <c r="L15398" t="s">
        <v>20</v>
      </c>
      <c r="M15398" t="s">
        <v>99</v>
      </c>
      <c r="N15398" t="s">
        <v>98</v>
      </c>
      <c r="O15398" t="s">
        <v>22</v>
      </c>
      <c r="P15398" t="s">
        <v>23</v>
      </c>
      <c r="Q15398" t="s">
        <v>41</v>
      </c>
    </row>
    <row r="15399" spans="1:17" x14ac:dyDescent="0.2">
      <c r="A15399" s="2">
        <v>41194</v>
      </c>
      <c r="B15399" t="s">
        <v>560</v>
      </c>
      <c r="C15399" t="s">
        <v>69</v>
      </c>
      <c r="D15399" t="s">
        <v>50</v>
      </c>
      <c r="E15399" t="s">
        <v>50</v>
      </c>
      <c r="F15399">
        <v>147</v>
      </c>
      <c r="G15399">
        <v>59</v>
      </c>
      <c r="H15399">
        <v>177</v>
      </c>
      <c r="I15399">
        <v>528</v>
      </c>
      <c r="J15399">
        <v>0</v>
      </c>
      <c r="K15399">
        <v>0</v>
      </c>
      <c r="L15399" t="s">
        <v>20</v>
      </c>
      <c r="M15399" t="s">
        <v>1389</v>
      </c>
      <c r="N15399" t="s">
        <v>560</v>
      </c>
      <c r="O15399" t="s">
        <v>22</v>
      </c>
      <c r="P15399" t="s">
        <v>23</v>
      </c>
      <c r="Q15399" t="s">
        <v>30</v>
      </c>
    </row>
    <row r="15400" spans="1:17" x14ac:dyDescent="0.2">
      <c r="A15400" s="2">
        <v>41194</v>
      </c>
      <c r="B15400" t="s">
        <v>405</v>
      </c>
      <c r="C15400" t="s">
        <v>46</v>
      </c>
      <c r="D15400" t="s">
        <v>36</v>
      </c>
      <c r="E15400" t="s">
        <v>36</v>
      </c>
      <c r="F15400">
        <v>158</v>
      </c>
      <c r="G15400">
        <v>190</v>
      </c>
      <c r="H15400">
        <v>135</v>
      </c>
      <c r="I15400">
        <v>38</v>
      </c>
      <c r="J15400">
        <v>2</v>
      </c>
      <c r="K15400">
        <v>1</v>
      </c>
      <c r="L15400" t="s">
        <v>28</v>
      </c>
      <c r="M15400" t="s">
        <v>406</v>
      </c>
      <c r="N15400" t="s">
        <v>405</v>
      </c>
      <c r="O15400" t="s">
        <v>22</v>
      </c>
      <c r="P15400" t="s">
        <v>23</v>
      </c>
      <c r="Q15400" t="s">
        <v>24</v>
      </c>
    </row>
    <row r="15401" spans="1:17" x14ac:dyDescent="0.2">
      <c r="A15401" s="2">
        <v>41194</v>
      </c>
      <c r="B15401" t="s">
        <v>174</v>
      </c>
      <c r="C15401" t="s">
        <v>73</v>
      </c>
      <c r="D15401" t="s">
        <v>50</v>
      </c>
      <c r="E15401" t="s">
        <v>50</v>
      </c>
      <c r="F15401">
        <v>155</v>
      </c>
      <c r="G15401">
        <v>110</v>
      </c>
      <c r="H15401">
        <v>149</v>
      </c>
      <c r="I15401">
        <v>311</v>
      </c>
      <c r="J15401">
        <v>0</v>
      </c>
      <c r="K15401">
        <v>2</v>
      </c>
      <c r="L15401" t="s">
        <v>20</v>
      </c>
      <c r="M15401" t="s">
        <v>820</v>
      </c>
      <c r="N15401" t="s">
        <v>174</v>
      </c>
      <c r="O15401" t="s">
        <v>22</v>
      </c>
      <c r="P15401" t="s">
        <v>23</v>
      </c>
      <c r="Q15401" t="s">
        <v>41</v>
      </c>
    </row>
    <row r="15402" spans="1:17" x14ac:dyDescent="0.2">
      <c r="A15402" s="2">
        <v>41194</v>
      </c>
      <c r="B15402" t="s">
        <v>97</v>
      </c>
      <c r="C15402" t="s">
        <v>123</v>
      </c>
      <c r="D15402" t="s">
        <v>50</v>
      </c>
      <c r="E15402" t="s">
        <v>50</v>
      </c>
      <c r="F15402">
        <v>142</v>
      </c>
      <c r="G15402">
        <v>82</v>
      </c>
      <c r="H15402">
        <v>190</v>
      </c>
      <c r="I15402">
        <v>422</v>
      </c>
      <c r="J15402">
        <v>0</v>
      </c>
      <c r="K15402">
        <v>6</v>
      </c>
      <c r="L15402" t="s">
        <v>20</v>
      </c>
      <c r="M15402" t="s">
        <v>97</v>
      </c>
      <c r="N15402" t="s">
        <v>97</v>
      </c>
      <c r="O15402" t="s">
        <v>22</v>
      </c>
      <c r="P15402" t="s">
        <v>23</v>
      </c>
      <c r="Q15402" t="s">
        <v>41</v>
      </c>
    </row>
    <row r="15403" spans="1:17" x14ac:dyDescent="0.2">
      <c r="A15403" s="2">
        <v>41194</v>
      </c>
      <c r="B15403" t="s">
        <v>328</v>
      </c>
      <c r="C15403" t="s">
        <v>274</v>
      </c>
      <c r="D15403" t="s">
        <v>50</v>
      </c>
      <c r="E15403" t="s">
        <v>50</v>
      </c>
      <c r="F15403">
        <v>104</v>
      </c>
      <c r="G15403">
        <v>11</v>
      </c>
      <c r="H15403">
        <v>334</v>
      </c>
      <c r="I15403">
        <v>1022</v>
      </c>
      <c r="J15403">
        <v>1</v>
      </c>
      <c r="K15403">
        <v>2</v>
      </c>
      <c r="L15403" t="s">
        <v>20</v>
      </c>
      <c r="M15403" t="s">
        <v>329</v>
      </c>
      <c r="N15403" t="s">
        <v>328</v>
      </c>
      <c r="O15403" t="s">
        <v>22</v>
      </c>
      <c r="P15403" t="s">
        <v>23</v>
      </c>
      <c r="Q15403" t="s">
        <v>41</v>
      </c>
    </row>
    <row r="15404" spans="1:17" x14ac:dyDescent="0.2">
      <c r="A15404" s="2">
        <v>41194</v>
      </c>
      <c r="B15404" t="s">
        <v>384</v>
      </c>
      <c r="C15404" t="s">
        <v>168</v>
      </c>
      <c r="D15404" t="s">
        <v>50</v>
      </c>
      <c r="E15404" t="s">
        <v>50</v>
      </c>
      <c r="F15404">
        <v>145</v>
      </c>
      <c r="G15404">
        <v>42</v>
      </c>
      <c r="H15404">
        <v>186</v>
      </c>
      <c r="I15404">
        <v>629</v>
      </c>
      <c r="J15404">
        <v>0</v>
      </c>
      <c r="K15404">
        <v>0</v>
      </c>
      <c r="L15404" t="s">
        <v>20</v>
      </c>
      <c r="M15404" t="s">
        <v>395</v>
      </c>
      <c r="N15404" t="s">
        <v>384</v>
      </c>
      <c r="O15404" t="s">
        <v>22</v>
      </c>
      <c r="P15404" t="s">
        <v>23</v>
      </c>
      <c r="Q15404" t="s">
        <v>30</v>
      </c>
    </row>
    <row r="15405" spans="1:17" x14ac:dyDescent="0.2">
      <c r="A15405" s="2">
        <v>41194</v>
      </c>
      <c r="B15405" t="s">
        <v>126</v>
      </c>
      <c r="C15405" t="s">
        <v>737</v>
      </c>
      <c r="D15405" t="s">
        <v>50</v>
      </c>
      <c r="E15405" t="s">
        <v>50</v>
      </c>
      <c r="F15405">
        <v>6</v>
      </c>
      <c r="G15405">
        <v>201</v>
      </c>
      <c r="H15405">
        <v>1141</v>
      </c>
      <c r="I15405">
        <v>13</v>
      </c>
      <c r="J15405">
        <v>3</v>
      </c>
      <c r="K15405">
        <v>0</v>
      </c>
      <c r="L15405" t="s">
        <v>20</v>
      </c>
      <c r="M15405" t="s">
        <v>157</v>
      </c>
      <c r="N15405" t="s">
        <v>126</v>
      </c>
      <c r="O15405" t="s">
        <v>22</v>
      </c>
      <c r="P15405" t="s">
        <v>23</v>
      </c>
      <c r="Q15405" t="s">
        <v>24</v>
      </c>
    </row>
    <row r="15406" spans="1:17" x14ac:dyDescent="0.2">
      <c r="A15406" s="2">
        <v>41194</v>
      </c>
      <c r="B15406" t="s">
        <v>531</v>
      </c>
      <c r="C15406" t="s">
        <v>304</v>
      </c>
      <c r="D15406" t="s">
        <v>27</v>
      </c>
      <c r="E15406" t="s">
        <v>27</v>
      </c>
      <c r="F15406">
        <v>43</v>
      </c>
      <c r="G15406">
        <v>66</v>
      </c>
      <c r="H15406">
        <v>625</v>
      </c>
      <c r="I15406">
        <v>500</v>
      </c>
      <c r="J15406">
        <v>0</v>
      </c>
      <c r="K15406">
        <v>0</v>
      </c>
      <c r="L15406" t="s">
        <v>20</v>
      </c>
      <c r="M15406" t="s">
        <v>534</v>
      </c>
      <c r="N15406" t="s">
        <v>531</v>
      </c>
      <c r="O15406" t="s">
        <v>22</v>
      </c>
      <c r="P15406" t="s">
        <v>23</v>
      </c>
      <c r="Q15406" t="s">
        <v>30</v>
      </c>
    </row>
    <row r="15407" spans="1:17" x14ac:dyDescent="0.2">
      <c r="A15407" s="2">
        <v>41194</v>
      </c>
      <c r="B15407" t="s">
        <v>90</v>
      </c>
      <c r="C15407" t="s">
        <v>149</v>
      </c>
      <c r="D15407" t="s">
        <v>50</v>
      </c>
      <c r="E15407" t="s">
        <v>36</v>
      </c>
      <c r="F15407">
        <v>54</v>
      </c>
      <c r="G15407">
        <v>76</v>
      </c>
      <c r="H15407">
        <v>573</v>
      </c>
      <c r="I15407">
        <v>447</v>
      </c>
      <c r="J15407">
        <v>1</v>
      </c>
      <c r="K15407">
        <v>0</v>
      </c>
      <c r="L15407" t="s">
        <v>28</v>
      </c>
      <c r="M15407" t="s">
        <v>750</v>
      </c>
      <c r="N15407" t="s">
        <v>90</v>
      </c>
      <c r="O15407" t="s">
        <v>22</v>
      </c>
      <c r="P15407" t="s">
        <v>23</v>
      </c>
      <c r="Q15407" t="s">
        <v>24</v>
      </c>
    </row>
    <row r="15408" spans="1:17" x14ac:dyDescent="0.2">
      <c r="A15408" s="2">
        <v>41194</v>
      </c>
      <c r="B15408" t="s">
        <v>95</v>
      </c>
      <c r="C15408" t="s">
        <v>82</v>
      </c>
      <c r="D15408" t="s">
        <v>50</v>
      </c>
      <c r="E15408" t="s">
        <v>50</v>
      </c>
      <c r="F15408">
        <v>12</v>
      </c>
      <c r="G15408">
        <v>3</v>
      </c>
      <c r="H15408">
        <v>1013</v>
      </c>
      <c r="I15408">
        <v>1259</v>
      </c>
      <c r="J15408">
        <v>1</v>
      </c>
      <c r="K15408">
        <v>0</v>
      </c>
      <c r="L15408" t="s">
        <v>20</v>
      </c>
      <c r="M15408" t="s">
        <v>326</v>
      </c>
      <c r="N15408" t="s">
        <v>95</v>
      </c>
      <c r="O15408" t="s">
        <v>22</v>
      </c>
      <c r="P15408" t="s">
        <v>23</v>
      </c>
      <c r="Q15408" t="s">
        <v>24</v>
      </c>
    </row>
    <row r="15409" spans="1:17" x14ac:dyDescent="0.2">
      <c r="A15409" s="2">
        <v>41194</v>
      </c>
      <c r="B15409" t="s">
        <v>1204</v>
      </c>
      <c r="C15409" t="s">
        <v>147</v>
      </c>
      <c r="D15409" t="s">
        <v>50</v>
      </c>
      <c r="E15409" t="s">
        <v>50</v>
      </c>
      <c r="F15409">
        <v>33</v>
      </c>
      <c r="G15409">
        <v>30</v>
      </c>
      <c r="H15409">
        <v>706</v>
      </c>
      <c r="I15409">
        <v>722</v>
      </c>
      <c r="J15409">
        <v>0</v>
      </c>
      <c r="K15409">
        <v>3</v>
      </c>
      <c r="L15409" t="s">
        <v>20</v>
      </c>
      <c r="M15409" t="s">
        <v>1219</v>
      </c>
      <c r="N15409" t="s">
        <v>1204</v>
      </c>
      <c r="O15409" t="s">
        <v>22</v>
      </c>
      <c r="P15409" t="s">
        <v>23</v>
      </c>
      <c r="Q15409" t="s">
        <v>41</v>
      </c>
    </row>
    <row r="15410" spans="1:17" x14ac:dyDescent="0.2">
      <c r="A15410" s="2">
        <v>41194</v>
      </c>
      <c r="B15410" t="s">
        <v>244</v>
      </c>
      <c r="C15410" t="s">
        <v>101</v>
      </c>
      <c r="D15410" t="s">
        <v>50</v>
      </c>
      <c r="E15410" t="s">
        <v>50</v>
      </c>
      <c r="F15410">
        <v>48</v>
      </c>
      <c r="G15410">
        <v>118</v>
      </c>
      <c r="H15410">
        <v>607</v>
      </c>
      <c r="I15410">
        <v>284</v>
      </c>
      <c r="J15410">
        <v>2</v>
      </c>
      <c r="K15410">
        <v>1</v>
      </c>
      <c r="L15410" t="s">
        <v>20</v>
      </c>
      <c r="M15410" t="s">
        <v>292</v>
      </c>
      <c r="N15410" t="s">
        <v>244</v>
      </c>
      <c r="O15410" t="s">
        <v>22</v>
      </c>
      <c r="P15410" t="s">
        <v>23</v>
      </c>
      <c r="Q15410" t="s">
        <v>24</v>
      </c>
    </row>
    <row r="15411" spans="1:17" x14ac:dyDescent="0.2">
      <c r="A15411" s="2">
        <v>41194</v>
      </c>
      <c r="B15411" t="s">
        <v>249</v>
      </c>
      <c r="C15411" t="s">
        <v>145</v>
      </c>
      <c r="D15411" t="s">
        <v>50</v>
      </c>
      <c r="E15411" t="s">
        <v>50</v>
      </c>
      <c r="F15411">
        <v>35</v>
      </c>
      <c r="G15411">
        <v>107</v>
      </c>
      <c r="H15411">
        <v>694</v>
      </c>
      <c r="I15411">
        <v>321</v>
      </c>
      <c r="J15411">
        <v>2</v>
      </c>
      <c r="K15411">
        <v>1</v>
      </c>
      <c r="L15411" t="s">
        <v>20</v>
      </c>
      <c r="M15411" t="s">
        <v>299</v>
      </c>
      <c r="N15411" t="s">
        <v>249</v>
      </c>
      <c r="O15411" t="s">
        <v>22</v>
      </c>
      <c r="P15411" t="s">
        <v>23</v>
      </c>
      <c r="Q15411" t="s">
        <v>24</v>
      </c>
    </row>
    <row r="15412" spans="1:17" x14ac:dyDescent="0.2">
      <c r="A15412" s="2">
        <v>41194</v>
      </c>
      <c r="B15412" t="s">
        <v>354</v>
      </c>
      <c r="C15412" t="s">
        <v>1273</v>
      </c>
      <c r="D15412" t="s">
        <v>57</v>
      </c>
      <c r="E15412" t="s">
        <v>57</v>
      </c>
      <c r="F15412">
        <v>141</v>
      </c>
      <c r="G15412">
        <v>113</v>
      </c>
      <c r="H15412">
        <v>202</v>
      </c>
      <c r="I15412">
        <v>303</v>
      </c>
      <c r="J15412">
        <v>2</v>
      </c>
      <c r="K15412">
        <v>6</v>
      </c>
      <c r="L15412" t="s">
        <v>20</v>
      </c>
      <c r="M15412" t="s">
        <v>357</v>
      </c>
      <c r="N15412" t="s">
        <v>354</v>
      </c>
      <c r="O15412" t="s">
        <v>22</v>
      </c>
      <c r="P15412" t="s">
        <v>23</v>
      </c>
      <c r="Q15412" t="s">
        <v>41</v>
      </c>
    </row>
    <row r="15413" spans="1:17" x14ac:dyDescent="0.2">
      <c r="A15413" s="2">
        <v>41194</v>
      </c>
      <c r="B15413" t="s">
        <v>53</v>
      </c>
      <c r="C15413" t="s">
        <v>49</v>
      </c>
      <c r="D15413" t="s">
        <v>50</v>
      </c>
      <c r="E15413" t="s">
        <v>50</v>
      </c>
      <c r="F15413">
        <v>15</v>
      </c>
      <c r="G15413">
        <v>26</v>
      </c>
      <c r="H15413">
        <v>982</v>
      </c>
      <c r="I15413">
        <v>763</v>
      </c>
      <c r="J15413">
        <v>1</v>
      </c>
      <c r="K15413">
        <v>1</v>
      </c>
      <c r="L15413" t="s">
        <v>20</v>
      </c>
      <c r="M15413" t="s">
        <v>397</v>
      </c>
      <c r="N15413" t="s">
        <v>53</v>
      </c>
      <c r="O15413" t="s">
        <v>22</v>
      </c>
      <c r="P15413" t="s">
        <v>23</v>
      </c>
      <c r="Q15413" t="s">
        <v>30</v>
      </c>
    </row>
    <row r="15414" spans="1:17" x14ac:dyDescent="0.2">
      <c r="A15414" s="2">
        <v>41194</v>
      </c>
      <c r="B15414" t="s">
        <v>203</v>
      </c>
      <c r="C15414" t="s">
        <v>442</v>
      </c>
      <c r="D15414" t="s">
        <v>57</v>
      </c>
      <c r="E15414" t="s">
        <v>57</v>
      </c>
      <c r="F15414">
        <v>127</v>
      </c>
      <c r="G15414">
        <v>92</v>
      </c>
      <c r="H15414">
        <v>265</v>
      </c>
      <c r="I15414">
        <v>390</v>
      </c>
      <c r="J15414">
        <v>0</v>
      </c>
      <c r="K15414">
        <v>2</v>
      </c>
      <c r="L15414" t="s">
        <v>20</v>
      </c>
      <c r="M15414" t="s">
        <v>1537</v>
      </c>
      <c r="N15414" t="s">
        <v>206</v>
      </c>
      <c r="O15414" t="s">
        <v>122</v>
      </c>
      <c r="P15414" t="s">
        <v>23</v>
      </c>
      <c r="Q15414" t="s">
        <v>41</v>
      </c>
    </row>
    <row r="15415" spans="1:17" x14ac:dyDescent="0.2">
      <c r="A15415" s="2">
        <v>41194</v>
      </c>
      <c r="B15415" t="s">
        <v>180</v>
      </c>
      <c r="C15415" t="s">
        <v>92</v>
      </c>
      <c r="D15415" t="s">
        <v>50</v>
      </c>
      <c r="E15415" t="s">
        <v>50</v>
      </c>
      <c r="F15415">
        <v>36</v>
      </c>
      <c r="G15415">
        <v>46</v>
      </c>
      <c r="H15415">
        <v>689</v>
      </c>
      <c r="I15415">
        <v>619</v>
      </c>
      <c r="J15415">
        <v>0</v>
      </c>
      <c r="K15415">
        <v>1</v>
      </c>
      <c r="L15415" t="s">
        <v>20</v>
      </c>
      <c r="M15415" t="s">
        <v>181</v>
      </c>
      <c r="N15415" t="s">
        <v>180</v>
      </c>
      <c r="O15415" t="s">
        <v>22</v>
      </c>
      <c r="P15415" t="s">
        <v>23</v>
      </c>
      <c r="Q15415" t="s">
        <v>41</v>
      </c>
    </row>
    <row r="15416" spans="1:17" x14ac:dyDescent="0.2">
      <c r="A15416" s="2">
        <v>41194</v>
      </c>
      <c r="B15416" t="s">
        <v>176</v>
      </c>
      <c r="C15416" t="s">
        <v>449</v>
      </c>
      <c r="D15416" t="s">
        <v>115</v>
      </c>
      <c r="E15416" t="s">
        <v>115</v>
      </c>
      <c r="F15416">
        <v>116</v>
      </c>
      <c r="G15416">
        <v>70</v>
      </c>
      <c r="H15416">
        <v>288</v>
      </c>
      <c r="I15416">
        <v>479</v>
      </c>
      <c r="J15416">
        <v>2</v>
      </c>
      <c r="K15416">
        <v>2</v>
      </c>
      <c r="L15416" t="s">
        <v>28</v>
      </c>
      <c r="M15416" t="s">
        <v>246</v>
      </c>
      <c r="N15416" t="s">
        <v>176</v>
      </c>
      <c r="O15416" t="s">
        <v>22</v>
      </c>
      <c r="P15416" t="s">
        <v>23</v>
      </c>
      <c r="Q15416" t="s">
        <v>30</v>
      </c>
    </row>
    <row r="15417" spans="1:17" x14ac:dyDescent="0.2">
      <c r="A15417" s="2">
        <v>41194</v>
      </c>
      <c r="B15417" t="s">
        <v>161</v>
      </c>
      <c r="C15417" t="s">
        <v>104</v>
      </c>
      <c r="D15417" t="s">
        <v>50</v>
      </c>
      <c r="E15417" t="s">
        <v>50</v>
      </c>
      <c r="F15417">
        <v>57</v>
      </c>
      <c r="G15417">
        <v>56</v>
      </c>
      <c r="H15417">
        <v>550</v>
      </c>
      <c r="I15417">
        <v>555</v>
      </c>
      <c r="J15417">
        <v>2</v>
      </c>
      <c r="K15417">
        <v>1</v>
      </c>
      <c r="L15417" t="s">
        <v>20</v>
      </c>
      <c r="M15417" t="s">
        <v>162</v>
      </c>
      <c r="N15417" t="s">
        <v>161</v>
      </c>
      <c r="O15417" t="s">
        <v>22</v>
      </c>
      <c r="P15417" t="s">
        <v>23</v>
      </c>
      <c r="Q15417" t="s">
        <v>24</v>
      </c>
    </row>
    <row r="15418" spans="1:17" x14ac:dyDescent="0.2">
      <c r="A15418" s="2">
        <v>41195</v>
      </c>
      <c r="B15418" t="s">
        <v>651</v>
      </c>
      <c r="C15418" t="s">
        <v>1288</v>
      </c>
      <c r="D15418" t="s">
        <v>115</v>
      </c>
      <c r="E15418" t="s">
        <v>115</v>
      </c>
      <c r="F15418">
        <v>203</v>
      </c>
      <c r="G15418">
        <v>206</v>
      </c>
      <c r="H15418">
        <v>4</v>
      </c>
      <c r="I15418">
        <v>1</v>
      </c>
      <c r="J15418">
        <v>2</v>
      </c>
      <c r="K15418">
        <v>1</v>
      </c>
      <c r="L15418" t="s">
        <v>647</v>
      </c>
      <c r="M15418" t="s">
        <v>535</v>
      </c>
      <c r="N15418" t="s">
        <v>213</v>
      </c>
      <c r="O15418" t="s">
        <v>122</v>
      </c>
      <c r="P15418" t="s">
        <v>23</v>
      </c>
      <c r="Q15418" t="s">
        <v>24</v>
      </c>
    </row>
    <row r="15419" spans="1:17" x14ac:dyDescent="0.2">
      <c r="A15419" s="2">
        <v>41195</v>
      </c>
      <c r="B15419" t="s">
        <v>213</v>
      </c>
      <c r="C15419" t="s">
        <v>649</v>
      </c>
      <c r="D15419" t="s">
        <v>115</v>
      </c>
      <c r="E15419" t="s">
        <v>115</v>
      </c>
      <c r="F15419">
        <v>184</v>
      </c>
      <c r="G15419">
        <v>193</v>
      </c>
      <c r="H15419">
        <v>59</v>
      </c>
      <c r="I15419">
        <v>38</v>
      </c>
      <c r="J15419">
        <v>0</v>
      </c>
      <c r="K15419">
        <v>0</v>
      </c>
      <c r="L15419" t="s">
        <v>647</v>
      </c>
      <c r="M15419" t="s">
        <v>535</v>
      </c>
      <c r="N15419" t="s">
        <v>213</v>
      </c>
      <c r="O15419" t="s">
        <v>22</v>
      </c>
      <c r="P15419" t="s">
        <v>23</v>
      </c>
      <c r="Q15419" t="s">
        <v>30</v>
      </c>
    </row>
    <row r="15420" spans="1:17" x14ac:dyDescent="0.2">
      <c r="A15420" s="2">
        <v>41195</v>
      </c>
      <c r="B15420" t="s">
        <v>352</v>
      </c>
      <c r="C15420" t="s">
        <v>617</v>
      </c>
      <c r="D15420" t="s">
        <v>36</v>
      </c>
      <c r="E15420" t="s">
        <v>36</v>
      </c>
      <c r="F15420">
        <v>108</v>
      </c>
      <c r="G15420">
        <v>124</v>
      </c>
      <c r="H15420">
        <v>317</v>
      </c>
      <c r="I15420">
        <v>272</v>
      </c>
      <c r="J15420">
        <v>0</v>
      </c>
      <c r="K15420">
        <v>0</v>
      </c>
      <c r="L15420" t="s">
        <v>28</v>
      </c>
      <c r="M15420" t="s">
        <v>371</v>
      </c>
      <c r="N15420" t="s">
        <v>352</v>
      </c>
      <c r="O15420" t="s">
        <v>22</v>
      </c>
      <c r="P15420" t="s">
        <v>23</v>
      </c>
      <c r="Q15420" t="s">
        <v>30</v>
      </c>
    </row>
    <row r="15421" spans="1:17" x14ac:dyDescent="0.2">
      <c r="A15421" s="2">
        <v>41196</v>
      </c>
      <c r="B15421" t="s">
        <v>405</v>
      </c>
      <c r="C15421" t="s">
        <v>46</v>
      </c>
      <c r="D15421" t="s">
        <v>36</v>
      </c>
      <c r="E15421" t="s">
        <v>36</v>
      </c>
      <c r="F15421">
        <v>158</v>
      </c>
      <c r="G15421">
        <v>190</v>
      </c>
      <c r="H15421">
        <v>135</v>
      </c>
      <c r="I15421">
        <v>38</v>
      </c>
      <c r="J15421">
        <v>0</v>
      </c>
      <c r="K15421">
        <v>1</v>
      </c>
      <c r="L15421" t="s">
        <v>28</v>
      </c>
      <c r="M15421" t="s">
        <v>406</v>
      </c>
      <c r="N15421" t="s">
        <v>405</v>
      </c>
      <c r="O15421" t="s">
        <v>22</v>
      </c>
      <c r="P15421" t="s">
        <v>23</v>
      </c>
      <c r="Q15421" t="s">
        <v>41</v>
      </c>
    </row>
    <row r="15422" spans="1:17" x14ac:dyDescent="0.2">
      <c r="A15422" s="2">
        <v>41196</v>
      </c>
      <c r="B15422" t="s">
        <v>113</v>
      </c>
      <c r="C15422" t="s">
        <v>61</v>
      </c>
      <c r="D15422" t="s">
        <v>115</v>
      </c>
      <c r="E15422" t="s">
        <v>36</v>
      </c>
      <c r="F15422">
        <v>113</v>
      </c>
      <c r="G15422">
        <v>94</v>
      </c>
      <c r="H15422">
        <v>303</v>
      </c>
      <c r="I15422">
        <v>373</v>
      </c>
      <c r="J15422">
        <v>3</v>
      </c>
      <c r="K15422">
        <v>2</v>
      </c>
      <c r="L15422" t="s">
        <v>28</v>
      </c>
      <c r="M15422" t="s">
        <v>1540</v>
      </c>
      <c r="N15422" t="s">
        <v>113</v>
      </c>
      <c r="O15422" t="s">
        <v>22</v>
      </c>
      <c r="P15422" t="s">
        <v>23</v>
      </c>
      <c r="Q15422" t="s">
        <v>24</v>
      </c>
    </row>
    <row r="15423" spans="1:17" x14ac:dyDescent="0.2">
      <c r="A15423" s="2">
        <v>41196</v>
      </c>
      <c r="B15423" t="s">
        <v>282</v>
      </c>
      <c r="C15423" t="s">
        <v>776</v>
      </c>
      <c r="D15423" t="s">
        <v>19</v>
      </c>
      <c r="E15423" t="s">
        <v>27</v>
      </c>
      <c r="F15423">
        <v>77</v>
      </c>
      <c r="G15423">
        <v>204</v>
      </c>
      <c r="H15423">
        <v>442</v>
      </c>
      <c r="I15423">
        <v>4</v>
      </c>
      <c r="J15423">
        <v>10</v>
      </c>
      <c r="K15423">
        <v>0</v>
      </c>
      <c r="L15423" t="s">
        <v>230</v>
      </c>
      <c r="M15423" t="s">
        <v>482</v>
      </c>
      <c r="N15423" t="s">
        <v>453</v>
      </c>
      <c r="O15423" t="s">
        <v>122</v>
      </c>
      <c r="P15423" t="s">
        <v>23</v>
      </c>
      <c r="Q15423" t="s">
        <v>24</v>
      </c>
    </row>
    <row r="15424" spans="1:17" x14ac:dyDescent="0.2">
      <c r="A15424" s="2">
        <v>41198</v>
      </c>
      <c r="B15424" t="s">
        <v>85</v>
      </c>
      <c r="C15424" t="s">
        <v>249</v>
      </c>
      <c r="D15424" t="s">
        <v>50</v>
      </c>
      <c r="E15424" t="s">
        <v>50</v>
      </c>
      <c r="F15424">
        <v>84</v>
      </c>
      <c r="G15424">
        <v>35</v>
      </c>
      <c r="H15424">
        <v>414</v>
      </c>
      <c r="I15424">
        <v>694</v>
      </c>
      <c r="J15424">
        <v>1</v>
      </c>
      <c r="K15424">
        <v>0</v>
      </c>
      <c r="L15424" t="s">
        <v>20</v>
      </c>
      <c r="M15424" t="s">
        <v>86</v>
      </c>
      <c r="N15424" t="s">
        <v>85</v>
      </c>
      <c r="O15424" t="s">
        <v>22</v>
      </c>
      <c r="P15424" t="s">
        <v>23</v>
      </c>
      <c r="Q15424" t="s">
        <v>24</v>
      </c>
    </row>
    <row r="15425" spans="1:17" x14ac:dyDescent="0.2">
      <c r="A15425" s="2">
        <v>41198</v>
      </c>
      <c r="B15425" t="s">
        <v>737</v>
      </c>
      <c r="C15425" t="s">
        <v>81</v>
      </c>
      <c r="D15425" t="s">
        <v>50</v>
      </c>
      <c r="E15425" t="s">
        <v>50</v>
      </c>
      <c r="F15425">
        <v>201</v>
      </c>
      <c r="G15425">
        <v>69</v>
      </c>
      <c r="H15425">
        <v>13</v>
      </c>
      <c r="I15425">
        <v>484</v>
      </c>
      <c r="J15425">
        <v>0</v>
      </c>
      <c r="K15425">
        <v>1</v>
      </c>
      <c r="L15425" t="s">
        <v>20</v>
      </c>
      <c r="M15425" t="s">
        <v>819</v>
      </c>
      <c r="N15425" t="s">
        <v>737</v>
      </c>
      <c r="O15425" t="s">
        <v>22</v>
      </c>
      <c r="P15425" t="s">
        <v>23</v>
      </c>
      <c r="Q15425" t="s">
        <v>41</v>
      </c>
    </row>
    <row r="15426" spans="1:17" x14ac:dyDescent="0.2">
      <c r="A15426" s="2">
        <v>41198</v>
      </c>
      <c r="B15426" t="s">
        <v>69</v>
      </c>
      <c r="C15426" t="s">
        <v>560</v>
      </c>
      <c r="D15426" t="s">
        <v>50</v>
      </c>
      <c r="E15426" t="s">
        <v>50</v>
      </c>
      <c r="F15426">
        <v>59</v>
      </c>
      <c r="G15426">
        <v>147</v>
      </c>
      <c r="H15426">
        <v>528</v>
      </c>
      <c r="I15426">
        <v>177</v>
      </c>
      <c r="J15426">
        <v>4</v>
      </c>
      <c r="K15426">
        <v>0</v>
      </c>
      <c r="L15426" t="s">
        <v>20</v>
      </c>
      <c r="M15426" t="s">
        <v>71</v>
      </c>
      <c r="N15426" t="s">
        <v>69</v>
      </c>
      <c r="O15426" t="s">
        <v>22</v>
      </c>
      <c r="P15426" t="s">
        <v>23</v>
      </c>
      <c r="Q15426" t="s">
        <v>24</v>
      </c>
    </row>
    <row r="15427" spans="1:17" x14ac:dyDescent="0.2">
      <c r="A15427" s="2">
        <v>41198</v>
      </c>
      <c r="B15427" t="s">
        <v>317</v>
      </c>
      <c r="C15427" t="s">
        <v>345</v>
      </c>
      <c r="D15427" t="s">
        <v>50</v>
      </c>
      <c r="E15427" t="s">
        <v>50</v>
      </c>
      <c r="F15427">
        <v>87</v>
      </c>
      <c r="G15427">
        <v>65</v>
      </c>
      <c r="H15427">
        <v>409</v>
      </c>
      <c r="I15427">
        <v>501</v>
      </c>
      <c r="J15427">
        <v>2</v>
      </c>
      <c r="K15427">
        <v>0</v>
      </c>
      <c r="L15427" t="s">
        <v>20</v>
      </c>
      <c r="M15427" t="s">
        <v>394</v>
      </c>
      <c r="N15427" t="s">
        <v>317</v>
      </c>
      <c r="O15427" t="s">
        <v>22</v>
      </c>
      <c r="P15427" t="s">
        <v>23</v>
      </c>
      <c r="Q15427" t="s">
        <v>24</v>
      </c>
    </row>
    <row r="15428" spans="1:17" x14ac:dyDescent="0.2">
      <c r="A15428" s="2">
        <v>41198</v>
      </c>
      <c r="B15428" t="s">
        <v>147</v>
      </c>
      <c r="C15428" t="s">
        <v>104</v>
      </c>
      <c r="D15428" t="s">
        <v>50</v>
      </c>
      <c r="E15428" t="s">
        <v>50</v>
      </c>
      <c r="F15428">
        <v>30</v>
      </c>
      <c r="G15428">
        <v>56</v>
      </c>
      <c r="H15428">
        <v>722</v>
      </c>
      <c r="I15428">
        <v>555</v>
      </c>
      <c r="J15428">
        <v>2</v>
      </c>
      <c r="K15428">
        <v>0</v>
      </c>
      <c r="L15428" t="s">
        <v>20</v>
      </c>
      <c r="M15428" t="s">
        <v>148</v>
      </c>
      <c r="N15428" t="s">
        <v>147</v>
      </c>
      <c r="O15428" t="s">
        <v>22</v>
      </c>
      <c r="P15428" t="s">
        <v>23</v>
      </c>
      <c r="Q15428" t="s">
        <v>24</v>
      </c>
    </row>
    <row r="15429" spans="1:17" x14ac:dyDescent="0.2">
      <c r="A15429" s="2">
        <v>41198</v>
      </c>
      <c r="B15429" t="s">
        <v>17</v>
      </c>
      <c r="C15429" t="s">
        <v>18</v>
      </c>
      <c r="D15429" t="s">
        <v>19</v>
      </c>
      <c r="E15429" t="s">
        <v>19</v>
      </c>
      <c r="F15429">
        <v>72</v>
      </c>
      <c r="G15429">
        <v>7</v>
      </c>
      <c r="H15429">
        <v>465</v>
      </c>
      <c r="I15429">
        <v>1139</v>
      </c>
      <c r="J15429">
        <v>4</v>
      </c>
      <c r="K15429">
        <v>1</v>
      </c>
      <c r="L15429" t="s">
        <v>20</v>
      </c>
      <c r="M15429" t="s">
        <v>21</v>
      </c>
      <c r="N15429" t="s">
        <v>17</v>
      </c>
      <c r="O15429" t="s">
        <v>22</v>
      </c>
      <c r="P15429" t="s">
        <v>23</v>
      </c>
      <c r="Q15429" t="s">
        <v>24</v>
      </c>
    </row>
    <row r="15430" spans="1:17" x14ac:dyDescent="0.2">
      <c r="A15430" s="2">
        <v>41198</v>
      </c>
      <c r="B15430" t="s">
        <v>646</v>
      </c>
      <c r="C15430" t="s">
        <v>73</v>
      </c>
      <c r="D15430" t="s">
        <v>50</v>
      </c>
      <c r="E15430" t="s">
        <v>50</v>
      </c>
      <c r="F15430">
        <v>29</v>
      </c>
      <c r="G15430">
        <v>110</v>
      </c>
      <c r="H15430">
        <v>739</v>
      </c>
      <c r="I15430">
        <v>311</v>
      </c>
      <c r="J15430">
        <v>3</v>
      </c>
      <c r="K15430">
        <v>0</v>
      </c>
      <c r="L15430" t="s">
        <v>20</v>
      </c>
      <c r="M15430" t="s">
        <v>909</v>
      </c>
      <c r="N15430" t="s">
        <v>646</v>
      </c>
      <c r="O15430" t="s">
        <v>22</v>
      </c>
      <c r="P15430" t="s">
        <v>23</v>
      </c>
      <c r="Q15430" t="s">
        <v>24</v>
      </c>
    </row>
    <row r="15431" spans="1:17" x14ac:dyDescent="0.2">
      <c r="A15431" s="2">
        <v>41198</v>
      </c>
      <c r="B15431" t="s">
        <v>107</v>
      </c>
      <c r="C15431" t="s">
        <v>39</v>
      </c>
      <c r="D15431" t="s">
        <v>19</v>
      </c>
      <c r="E15431" t="s">
        <v>19</v>
      </c>
      <c r="F15431">
        <v>17</v>
      </c>
      <c r="G15431">
        <v>4</v>
      </c>
      <c r="H15431">
        <v>948</v>
      </c>
      <c r="I15431">
        <v>1207</v>
      </c>
      <c r="J15431">
        <v>1</v>
      </c>
      <c r="K15431">
        <v>2</v>
      </c>
      <c r="L15431" t="s">
        <v>20</v>
      </c>
      <c r="M15431" t="s">
        <v>310</v>
      </c>
      <c r="N15431" t="s">
        <v>107</v>
      </c>
      <c r="O15431" t="s">
        <v>22</v>
      </c>
      <c r="P15431" t="s">
        <v>23</v>
      </c>
      <c r="Q15431" t="s">
        <v>41</v>
      </c>
    </row>
    <row r="15432" spans="1:17" x14ac:dyDescent="0.2">
      <c r="A15432" s="2">
        <v>41198</v>
      </c>
      <c r="B15432" t="s">
        <v>43</v>
      </c>
      <c r="C15432" t="s">
        <v>120</v>
      </c>
      <c r="D15432" t="s">
        <v>19</v>
      </c>
      <c r="E15432" t="s">
        <v>36</v>
      </c>
      <c r="F15432">
        <v>9</v>
      </c>
      <c r="G15432">
        <v>71</v>
      </c>
      <c r="H15432">
        <v>1101</v>
      </c>
      <c r="I15432">
        <v>474</v>
      </c>
      <c r="J15432">
        <v>3</v>
      </c>
      <c r="K15432">
        <v>0</v>
      </c>
      <c r="L15432" t="s">
        <v>28</v>
      </c>
      <c r="M15432" t="s">
        <v>60</v>
      </c>
      <c r="N15432" t="s">
        <v>43</v>
      </c>
      <c r="O15432" t="s">
        <v>22</v>
      </c>
      <c r="P15432" t="s">
        <v>23</v>
      </c>
      <c r="Q15432" t="s">
        <v>24</v>
      </c>
    </row>
    <row r="15433" spans="1:17" x14ac:dyDescent="0.2">
      <c r="A15433" s="2">
        <v>41198</v>
      </c>
      <c r="B15433" t="s">
        <v>131</v>
      </c>
      <c r="C15433" t="s">
        <v>233</v>
      </c>
      <c r="D15433" t="s">
        <v>27</v>
      </c>
      <c r="E15433" t="s">
        <v>19</v>
      </c>
      <c r="F15433">
        <v>72</v>
      </c>
      <c r="G15433">
        <v>122</v>
      </c>
      <c r="H15433">
        <v>465</v>
      </c>
      <c r="I15433">
        <v>275</v>
      </c>
      <c r="J15433">
        <v>7</v>
      </c>
      <c r="K15433">
        <v>0</v>
      </c>
      <c r="L15433" t="s">
        <v>20</v>
      </c>
      <c r="M15433" t="s">
        <v>637</v>
      </c>
      <c r="N15433" t="s">
        <v>131</v>
      </c>
      <c r="O15433" t="s">
        <v>22</v>
      </c>
      <c r="P15433" t="s">
        <v>23</v>
      </c>
      <c r="Q15433" t="s">
        <v>24</v>
      </c>
    </row>
    <row r="15434" spans="1:17" x14ac:dyDescent="0.2">
      <c r="A15434" s="2">
        <v>41198</v>
      </c>
      <c r="B15434" t="s">
        <v>274</v>
      </c>
      <c r="C15434" t="s">
        <v>161</v>
      </c>
      <c r="D15434" t="s">
        <v>50</v>
      </c>
      <c r="E15434" t="s">
        <v>50</v>
      </c>
      <c r="F15434">
        <v>11</v>
      </c>
      <c r="G15434">
        <v>57</v>
      </c>
      <c r="H15434">
        <v>1022</v>
      </c>
      <c r="I15434">
        <v>550</v>
      </c>
      <c r="J15434">
        <v>2</v>
      </c>
      <c r="K15434">
        <v>0</v>
      </c>
      <c r="L15434" t="s">
        <v>20</v>
      </c>
      <c r="M15434" t="s">
        <v>596</v>
      </c>
      <c r="N15434" t="s">
        <v>274</v>
      </c>
      <c r="O15434" t="s">
        <v>22</v>
      </c>
      <c r="P15434" t="s">
        <v>23</v>
      </c>
      <c r="Q15434" t="s">
        <v>24</v>
      </c>
    </row>
    <row r="15435" spans="1:17" x14ac:dyDescent="0.2">
      <c r="A15435" s="2">
        <v>41198</v>
      </c>
      <c r="B15435" t="s">
        <v>454</v>
      </c>
      <c r="C15435" t="s">
        <v>531</v>
      </c>
      <c r="D15435" t="s">
        <v>27</v>
      </c>
      <c r="E15435" t="s">
        <v>27</v>
      </c>
      <c r="F15435">
        <v>146</v>
      </c>
      <c r="G15435">
        <v>43</v>
      </c>
      <c r="H15435">
        <v>179</v>
      </c>
      <c r="I15435">
        <v>625</v>
      </c>
      <c r="J15435">
        <v>1</v>
      </c>
      <c r="K15435">
        <v>1</v>
      </c>
      <c r="L15435" t="s">
        <v>20</v>
      </c>
      <c r="M15435" t="s">
        <v>900</v>
      </c>
      <c r="N15435" t="s">
        <v>454</v>
      </c>
      <c r="O15435" t="s">
        <v>22</v>
      </c>
      <c r="P15435" t="s">
        <v>23</v>
      </c>
      <c r="Q15435" t="s">
        <v>30</v>
      </c>
    </row>
    <row r="15436" spans="1:17" x14ac:dyDescent="0.2">
      <c r="A15436" s="2">
        <v>41198</v>
      </c>
      <c r="B15436" t="s">
        <v>145</v>
      </c>
      <c r="C15436" t="s">
        <v>49</v>
      </c>
      <c r="D15436" t="s">
        <v>50</v>
      </c>
      <c r="E15436" t="s">
        <v>50</v>
      </c>
      <c r="F15436">
        <v>107</v>
      </c>
      <c r="G15436">
        <v>26</v>
      </c>
      <c r="H15436">
        <v>321</v>
      </c>
      <c r="I15436">
        <v>763</v>
      </c>
      <c r="J15436">
        <v>1</v>
      </c>
      <c r="K15436">
        <v>3</v>
      </c>
      <c r="L15436" t="s">
        <v>20</v>
      </c>
      <c r="M15436" t="s">
        <v>433</v>
      </c>
      <c r="N15436" t="s">
        <v>145</v>
      </c>
      <c r="O15436" t="s">
        <v>22</v>
      </c>
      <c r="P15436" t="s">
        <v>23</v>
      </c>
      <c r="Q15436" t="s">
        <v>41</v>
      </c>
    </row>
    <row r="15437" spans="1:17" x14ac:dyDescent="0.2">
      <c r="A15437" s="2">
        <v>41198</v>
      </c>
      <c r="B15437" t="s">
        <v>293</v>
      </c>
      <c r="C15437" t="s">
        <v>87</v>
      </c>
      <c r="D15437" t="s">
        <v>50</v>
      </c>
      <c r="E15437" t="s">
        <v>50</v>
      </c>
      <c r="F15437">
        <v>22</v>
      </c>
      <c r="G15437">
        <v>55</v>
      </c>
      <c r="H15437">
        <v>837</v>
      </c>
      <c r="I15437">
        <v>565</v>
      </c>
      <c r="J15437">
        <v>0</v>
      </c>
      <c r="K15437">
        <v>0</v>
      </c>
      <c r="L15437" t="s">
        <v>20</v>
      </c>
      <c r="M15437" t="s">
        <v>478</v>
      </c>
      <c r="N15437" t="s">
        <v>293</v>
      </c>
      <c r="O15437" t="s">
        <v>22</v>
      </c>
      <c r="P15437" t="s">
        <v>23</v>
      </c>
      <c r="Q15437" t="s">
        <v>30</v>
      </c>
    </row>
    <row r="15438" spans="1:17" x14ac:dyDescent="0.2">
      <c r="A15438" s="2">
        <v>41198</v>
      </c>
      <c r="B15438" t="s">
        <v>183</v>
      </c>
      <c r="C15438" t="s">
        <v>128</v>
      </c>
      <c r="D15438" t="s">
        <v>36</v>
      </c>
      <c r="E15438" t="s">
        <v>36</v>
      </c>
      <c r="F15438">
        <v>40</v>
      </c>
      <c r="G15438">
        <v>45</v>
      </c>
      <c r="H15438">
        <v>634</v>
      </c>
      <c r="I15438">
        <v>619</v>
      </c>
      <c r="J15438">
        <v>0</v>
      </c>
      <c r="K15438">
        <v>1</v>
      </c>
      <c r="L15438" t="s">
        <v>28</v>
      </c>
      <c r="M15438" t="s">
        <v>300</v>
      </c>
      <c r="N15438" t="s">
        <v>176</v>
      </c>
      <c r="O15438" t="s">
        <v>122</v>
      </c>
      <c r="P15438" t="s">
        <v>23</v>
      </c>
      <c r="Q15438" t="s">
        <v>41</v>
      </c>
    </row>
    <row r="15439" spans="1:17" x14ac:dyDescent="0.2">
      <c r="A15439" s="2">
        <v>41198</v>
      </c>
      <c r="B15439" t="s">
        <v>48</v>
      </c>
      <c r="C15439" t="s">
        <v>98</v>
      </c>
      <c r="D15439" t="s">
        <v>50</v>
      </c>
      <c r="E15439" t="s">
        <v>50</v>
      </c>
      <c r="F15439">
        <v>158</v>
      </c>
      <c r="G15439">
        <v>28</v>
      </c>
      <c r="H15439">
        <v>134</v>
      </c>
      <c r="I15439">
        <v>757</v>
      </c>
      <c r="J15439">
        <v>1</v>
      </c>
      <c r="K15439">
        <v>4</v>
      </c>
      <c r="L15439" t="s">
        <v>20</v>
      </c>
      <c r="M15439" t="s">
        <v>866</v>
      </c>
      <c r="N15439" t="s">
        <v>48</v>
      </c>
      <c r="O15439" t="s">
        <v>22</v>
      </c>
      <c r="P15439" t="s">
        <v>23</v>
      </c>
      <c r="Q15439" t="s">
        <v>41</v>
      </c>
    </row>
    <row r="15440" spans="1:17" x14ac:dyDescent="0.2">
      <c r="A15440" s="2">
        <v>41198</v>
      </c>
      <c r="B15440" t="s">
        <v>129</v>
      </c>
      <c r="C15440" t="s">
        <v>52</v>
      </c>
      <c r="D15440" t="s">
        <v>50</v>
      </c>
      <c r="E15440" t="s">
        <v>50</v>
      </c>
      <c r="F15440">
        <v>2</v>
      </c>
      <c r="G15440">
        <v>21</v>
      </c>
      <c r="H15440">
        <v>1458</v>
      </c>
      <c r="I15440">
        <v>859</v>
      </c>
      <c r="J15440">
        <v>4</v>
      </c>
      <c r="K15440">
        <v>4</v>
      </c>
      <c r="L15440" t="s">
        <v>20</v>
      </c>
      <c r="M15440" t="s">
        <v>544</v>
      </c>
      <c r="N15440" t="s">
        <v>129</v>
      </c>
      <c r="O15440" t="s">
        <v>22</v>
      </c>
      <c r="P15440" t="s">
        <v>23</v>
      </c>
      <c r="Q15440" t="s">
        <v>30</v>
      </c>
    </row>
    <row r="15441" spans="1:17" x14ac:dyDescent="0.2">
      <c r="A15441" s="2">
        <v>41198</v>
      </c>
      <c r="B15441" t="s">
        <v>304</v>
      </c>
      <c r="C15441" t="s">
        <v>56</v>
      </c>
      <c r="D15441" t="s">
        <v>27</v>
      </c>
      <c r="E15441" t="s">
        <v>27</v>
      </c>
      <c r="F15441">
        <v>66</v>
      </c>
      <c r="G15441">
        <v>61</v>
      </c>
      <c r="H15441">
        <v>500</v>
      </c>
      <c r="I15441">
        <v>515</v>
      </c>
      <c r="J15441">
        <v>8</v>
      </c>
      <c r="K15441">
        <v>1</v>
      </c>
      <c r="L15441" t="s">
        <v>20</v>
      </c>
      <c r="M15441" t="s">
        <v>628</v>
      </c>
      <c r="N15441" t="s">
        <v>304</v>
      </c>
      <c r="O15441" t="s">
        <v>22</v>
      </c>
      <c r="P15441" t="s">
        <v>23</v>
      </c>
      <c r="Q15441" t="s">
        <v>24</v>
      </c>
    </row>
    <row r="15442" spans="1:17" x14ac:dyDescent="0.2">
      <c r="A15442" s="2">
        <v>41198</v>
      </c>
      <c r="B15442" t="s">
        <v>254</v>
      </c>
      <c r="C15442" t="s">
        <v>391</v>
      </c>
      <c r="D15442" t="s">
        <v>115</v>
      </c>
      <c r="E15442" t="s">
        <v>115</v>
      </c>
      <c r="F15442">
        <v>160</v>
      </c>
      <c r="G15442">
        <v>162</v>
      </c>
      <c r="H15442">
        <v>133</v>
      </c>
      <c r="I15442">
        <v>126</v>
      </c>
      <c r="J15442">
        <v>0</v>
      </c>
      <c r="K15442">
        <v>3</v>
      </c>
      <c r="L15442" t="s">
        <v>28</v>
      </c>
      <c r="M15442" t="s">
        <v>253</v>
      </c>
      <c r="N15442" t="s">
        <v>254</v>
      </c>
      <c r="O15442" t="s">
        <v>22</v>
      </c>
      <c r="P15442" t="s">
        <v>23</v>
      </c>
      <c r="Q15442" t="s">
        <v>41</v>
      </c>
    </row>
    <row r="15443" spans="1:17" x14ac:dyDescent="0.2">
      <c r="A15443" s="2">
        <v>41198</v>
      </c>
      <c r="B15443" t="s">
        <v>94</v>
      </c>
      <c r="C15443" t="s">
        <v>180</v>
      </c>
      <c r="D15443" t="s">
        <v>50</v>
      </c>
      <c r="E15443" t="s">
        <v>50</v>
      </c>
      <c r="F15443">
        <v>49</v>
      </c>
      <c r="G15443">
        <v>36</v>
      </c>
      <c r="H15443">
        <v>593</v>
      </c>
      <c r="I15443">
        <v>689</v>
      </c>
      <c r="J15443">
        <v>3</v>
      </c>
      <c r="K15443">
        <v>1</v>
      </c>
      <c r="L15443" t="s">
        <v>20</v>
      </c>
      <c r="M15443" t="s">
        <v>96</v>
      </c>
      <c r="N15443" t="s">
        <v>94</v>
      </c>
      <c r="O15443" t="s">
        <v>22</v>
      </c>
      <c r="P15443" t="s">
        <v>23</v>
      </c>
      <c r="Q15443" t="s">
        <v>24</v>
      </c>
    </row>
    <row r="15444" spans="1:17" x14ac:dyDescent="0.2">
      <c r="A15444" s="2">
        <v>41198</v>
      </c>
      <c r="B15444" t="s">
        <v>76</v>
      </c>
      <c r="C15444" t="s">
        <v>53</v>
      </c>
      <c r="D15444" t="s">
        <v>50</v>
      </c>
      <c r="E15444" t="s">
        <v>50</v>
      </c>
      <c r="F15444">
        <v>97</v>
      </c>
      <c r="G15444">
        <v>15</v>
      </c>
      <c r="H15444">
        <v>361</v>
      </c>
      <c r="I15444">
        <v>982</v>
      </c>
      <c r="J15444">
        <v>0</v>
      </c>
      <c r="K15444">
        <v>2</v>
      </c>
      <c r="L15444" t="s">
        <v>20</v>
      </c>
      <c r="M15444" t="s">
        <v>78</v>
      </c>
      <c r="N15444" t="s">
        <v>76</v>
      </c>
      <c r="O15444" t="s">
        <v>22</v>
      </c>
      <c r="P15444" t="s">
        <v>23</v>
      </c>
      <c r="Q15444" t="s">
        <v>41</v>
      </c>
    </row>
    <row r="15445" spans="1:17" x14ac:dyDescent="0.2">
      <c r="A15445" s="2">
        <v>41198</v>
      </c>
      <c r="B15445" t="s">
        <v>167</v>
      </c>
      <c r="C15445" t="s">
        <v>133</v>
      </c>
      <c r="D15445" t="s">
        <v>115</v>
      </c>
      <c r="E15445" t="s">
        <v>115</v>
      </c>
      <c r="F15445">
        <v>58</v>
      </c>
      <c r="G15445">
        <v>25</v>
      </c>
      <c r="H15445">
        <v>548</v>
      </c>
      <c r="I15445">
        <v>776</v>
      </c>
      <c r="J15445">
        <v>1</v>
      </c>
      <c r="K15445">
        <v>0</v>
      </c>
      <c r="L15445" t="s">
        <v>20</v>
      </c>
      <c r="M15445" t="s">
        <v>625</v>
      </c>
      <c r="N15445" t="s">
        <v>167</v>
      </c>
      <c r="O15445" t="s">
        <v>22</v>
      </c>
      <c r="P15445" t="s">
        <v>23</v>
      </c>
      <c r="Q15445" t="s">
        <v>24</v>
      </c>
    </row>
    <row r="15446" spans="1:17" x14ac:dyDescent="0.2">
      <c r="A15446" s="2">
        <v>41198</v>
      </c>
      <c r="B15446" t="s">
        <v>164</v>
      </c>
      <c r="C15446" t="s">
        <v>55</v>
      </c>
      <c r="D15446" t="s">
        <v>115</v>
      </c>
      <c r="E15446" t="s">
        <v>57</v>
      </c>
      <c r="F15446">
        <v>80</v>
      </c>
      <c r="G15446">
        <v>34</v>
      </c>
      <c r="H15446">
        <v>439</v>
      </c>
      <c r="I15446">
        <v>701</v>
      </c>
      <c r="J15446">
        <v>1</v>
      </c>
      <c r="K15446">
        <v>2</v>
      </c>
      <c r="L15446" t="s">
        <v>20</v>
      </c>
      <c r="M15446" t="s">
        <v>165</v>
      </c>
      <c r="N15446" t="s">
        <v>166</v>
      </c>
      <c r="O15446" t="s">
        <v>122</v>
      </c>
      <c r="P15446" t="s">
        <v>23</v>
      </c>
      <c r="Q15446" t="s">
        <v>41</v>
      </c>
    </row>
    <row r="15447" spans="1:17" x14ac:dyDescent="0.2">
      <c r="A15447" s="2">
        <v>41198</v>
      </c>
      <c r="B15447" t="s">
        <v>123</v>
      </c>
      <c r="C15447" t="s">
        <v>97</v>
      </c>
      <c r="D15447" t="s">
        <v>50</v>
      </c>
      <c r="E15447" t="s">
        <v>50</v>
      </c>
      <c r="F15447">
        <v>82</v>
      </c>
      <c r="G15447">
        <v>142</v>
      </c>
      <c r="H15447">
        <v>422</v>
      </c>
      <c r="I15447">
        <v>190</v>
      </c>
      <c r="J15447">
        <v>3</v>
      </c>
      <c r="K15447">
        <v>0</v>
      </c>
      <c r="L15447" t="s">
        <v>20</v>
      </c>
      <c r="M15447" t="s">
        <v>179</v>
      </c>
      <c r="N15447" t="s">
        <v>123</v>
      </c>
      <c r="O15447" t="s">
        <v>22</v>
      </c>
      <c r="P15447" t="s">
        <v>23</v>
      </c>
      <c r="Q15447" t="s">
        <v>24</v>
      </c>
    </row>
    <row r="15448" spans="1:17" x14ac:dyDescent="0.2">
      <c r="A15448" s="2">
        <v>41198</v>
      </c>
      <c r="B15448" t="s">
        <v>119</v>
      </c>
      <c r="C15448" t="s">
        <v>72</v>
      </c>
      <c r="D15448" t="s">
        <v>50</v>
      </c>
      <c r="E15448" t="s">
        <v>50</v>
      </c>
      <c r="F15448">
        <v>8</v>
      </c>
      <c r="G15448">
        <v>18</v>
      </c>
      <c r="H15448">
        <v>1106</v>
      </c>
      <c r="I15448">
        <v>944</v>
      </c>
      <c r="J15448">
        <v>3</v>
      </c>
      <c r="K15448">
        <v>1</v>
      </c>
      <c r="L15448" t="s">
        <v>20</v>
      </c>
      <c r="M15448" t="s">
        <v>192</v>
      </c>
      <c r="N15448" t="s">
        <v>119</v>
      </c>
      <c r="O15448" t="s">
        <v>22</v>
      </c>
      <c r="P15448" t="s">
        <v>23</v>
      </c>
      <c r="Q15448" t="s">
        <v>24</v>
      </c>
    </row>
    <row r="15449" spans="1:17" x14ac:dyDescent="0.2">
      <c r="A15449" s="2">
        <v>41198</v>
      </c>
      <c r="B15449" t="s">
        <v>185</v>
      </c>
      <c r="C15449" t="s">
        <v>481</v>
      </c>
      <c r="D15449" t="s">
        <v>27</v>
      </c>
      <c r="E15449" t="s">
        <v>27</v>
      </c>
      <c r="F15449">
        <v>52</v>
      </c>
      <c r="G15449">
        <v>106</v>
      </c>
      <c r="H15449">
        <v>583</v>
      </c>
      <c r="I15449">
        <v>324</v>
      </c>
      <c r="J15449">
        <v>4</v>
      </c>
      <c r="K15449">
        <v>1</v>
      </c>
      <c r="L15449" t="s">
        <v>20</v>
      </c>
      <c r="M15449" t="s">
        <v>412</v>
      </c>
      <c r="N15449" t="s">
        <v>185</v>
      </c>
      <c r="O15449" t="s">
        <v>22</v>
      </c>
      <c r="P15449" t="s">
        <v>23</v>
      </c>
      <c r="Q15449" t="s">
        <v>24</v>
      </c>
    </row>
    <row r="15450" spans="1:17" x14ac:dyDescent="0.2">
      <c r="A15450" s="2">
        <v>41198</v>
      </c>
      <c r="B15450" t="s">
        <v>143</v>
      </c>
      <c r="C15450" t="s">
        <v>25</v>
      </c>
      <c r="D15450" t="s">
        <v>115</v>
      </c>
      <c r="E15450" t="s">
        <v>19</v>
      </c>
      <c r="F15450">
        <v>23</v>
      </c>
      <c r="G15450">
        <v>14</v>
      </c>
      <c r="H15450">
        <v>818</v>
      </c>
      <c r="I15450">
        <v>1000</v>
      </c>
      <c r="J15450">
        <v>0</v>
      </c>
      <c r="K15450">
        <v>4</v>
      </c>
      <c r="L15450" t="s">
        <v>28</v>
      </c>
      <c r="M15450" t="s">
        <v>1340</v>
      </c>
      <c r="N15450" t="s">
        <v>90</v>
      </c>
      <c r="O15450" t="s">
        <v>122</v>
      </c>
      <c r="P15450" t="s">
        <v>23</v>
      </c>
      <c r="Q15450" t="s">
        <v>41</v>
      </c>
    </row>
    <row r="15451" spans="1:17" x14ac:dyDescent="0.2">
      <c r="A15451" s="2">
        <v>41198</v>
      </c>
      <c r="B15451" t="s">
        <v>207</v>
      </c>
      <c r="C15451" t="s">
        <v>149</v>
      </c>
      <c r="D15451" t="s">
        <v>36</v>
      </c>
      <c r="E15451" t="s">
        <v>36</v>
      </c>
      <c r="F15451">
        <v>128</v>
      </c>
      <c r="G15451">
        <v>76</v>
      </c>
      <c r="H15451">
        <v>262</v>
      </c>
      <c r="I15451">
        <v>447</v>
      </c>
      <c r="J15451">
        <v>1</v>
      </c>
      <c r="K15451">
        <v>2</v>
      </c>
      <c r="L15451" t="s">
        <v>28</v>
      </c>
      <c r="M15451" t="s">
        <v>209</v>
      </c>
      <c r="N15451" t="s">
        <v>207</v>
      </c>
      <c r="O15451" t="s">
        <v>22</v>
      </c>
      <c r="P15451" t="s">
        <v>23</v>
      </c>
      <c r="Q15451" t="s">
        <v>41</v>
      </c>
    </row>
    <row r="15452" spans="1:17" x14ac:dyDescent="0.2">
      <c r="A15452" s="2">
        <v>41198</v>
      </c>
      <c r="B15452" t="s">
        <v>301</v>
      </c>
      <c r="C15452" t="s">
        <v>572</v>
      </c>
      <c r="D15452" t="s">
        <v>115</v>
      </c>
      <c r="E15452" t="s">
        <v>115</v>
      </c>
      <c r="F15452">
        <v>112</v>
      </c>
      <c r="G15452">
        <v>147</v>
      </c>
      <c r="H15452">
        <v>308</v>
      </c>
      <c r="I15452">
        <v>178</v>
      </c>
      <c r="J15452">
        <v>2</v>
      </c>
      <c r="K15452">
        <v>1</v>
      </c>
      <c r="L15452" t="s">
        <v>28</v>
      </c>
      <c r="M15452" t="s">
        <v>1486</v>
      </c>
      <c r="N15452" t="s">
        <v>301</v>
      </c>
      <c r="O15452" t="s">
        <v>22</v>
      </c>
      <c r="P15452" t="s">
        <v>23</v>
      </c>
      <c r="Q15452" t="s">
        <v>24</v>
      </c>
    </row>
    <row r="15453" spans="1:17" x14ac:dyDescent="0.2">
      <c r="A15453" s="2">
        <v>41198</v>
      </c>
      <c r="B15453" t="s">
        <v>101</v>
      </c>
      <c r="C15453" t="s">
        <v>174</v>
      </c>
      <c r="D15453" t="s">
        <v>50</v>
      </c>
      <c r="E15453" t="s">
        <v>50</v>
      </c>
      <c r="F15453">
        <v>118</v>
      </c>
      <c r="G15453">
        <v>155</v>
      </c>
      <c r="H15453">
        <v>284</v>
      </c>
      <c r="I15453">
        <v>149</v>
      </c>
      <c r="J15453">
        <v>2</v>
      </c>
      <c r="K15453">
        <v>0</v>
      </c>
      <c r="L15453" t="s">
        <v>20</v>
      </c>
      <c r="M15453" t="s">
        <v>331</v>
      </c>
      <c r="N15453" t="s">
        <v>101</v>
      </c>
      <c r="O15453" t="s">
        <v>22</v>
      </c>
      <c r="P15453" t="s">
        <v>23</v>
      </c>
      <c r="Q15453" t="s">
        <v>24</v>
      </c>
    </row>
    <row r="15454" spans="1:17" x14ac:dyDescent="0.2">
      <c r="A15454" s="2">
        <v>41198</v>
      </c>
      <c r="B15454" t="s">
        <v>464</v>
      </c>
      <c r="C15454" t="s">
        <v>389</v>
      </c>
      <c r="D15454" t="s">
        <v>115</v>
      </c>
      <c r="E15454" t="s">
        <v>115</v>
      </c>
      <c r="F15454">
        <v>109</v>
      </c>
      <c r="G15454">
        <v>157</v>
      </c>
      <c r="H15454">
        <v>313</v>
      </c>
      <c r="I15454">
        <v>140</v>
      </c>
      <c r="J15454">
        <v>2</v>
      </c>
      <c r="K15454">
        <v>1</v>
      </c>
      <c r="L15454" t="s">
        <v>28</v>
      </c>
      <c r="M15454" t="s">
        <v>465</v>
      </c>
      <c r="N15454" t="s">
        <v>464</v>
      </c>
      <c r="O15454" t="s">
        <v>22</v>
      </c>
      <c r="P15454" t="s">
        <v>23</v>
      </c>
      <c r="Q15454" t="s">
        <v>24</v>
      </c>
    </row>
    <row r="15455" spans="1:17" x14ac:dyDescent="0.2">
      <c r="A15455" s="2">
        <v>41198</v>
      </c>
      <c r="B15455" t="s">
        <v>328</v>
      </c>
      <c r="C15455" t="s">
        <v>1204</v>
      </c>
      <c r="D15455" t="s">
        <v>50</v>
      </c>
      <c r="E15455" t="s">
        <v>50</v>
      </c>
      <c r="F15455">
        <v>104</v>
      </c>
      <c r="G15455">
        <v>33</v>
      </c>
      <c r="H15455">
        <v>334</v>
      </c>
      <c r="I15455">
        <v>706</v>
      </c>
      <c r="J15455">
        <v>1</v>
      </c>
      <c r="K15455">
        <v>0</v>
      </c>
      <c r="L15455" t="s">
        <v>20</v>
      </c>
      <c r="M15455" t="s">
        <v>329</v>
      </c>
      <c r="N15455" t="s">
        <v>328</v>
      </c>
      <c r="O15455" t="s">
        <v>22</v>
      </c>
      <c r="P15455" t="s">
        <v>23</v>
      </c>
      <c r="Q15455" t="s">
        <v>24</v>
      </c>
    </row>
    <row r="15456" spans="1:17" x14ac:dyDescent="0.2">
      <c r="A15456" s="2">
        <v>41198</v>
      </c>
      <c r="B15456" t="s">
        <v>26</v>
      </c>
      <c r="C15456" t="s">
        <v>210</v>
      </c>
      <c r="D15456" t="s">
        <v>27</v>
      </c>
      <c r="E15456" t="s">
        <v>27</v>
      </c>
      <c r="F15456">
        <v>19</v>
      </c>
      <c r="G15456">
        <v>78</v>
      </c>
      <c r="H15456">
        <v>924</v>
      </c>
      <c r="I15456">
        <v>441</v>
      </c>
      <c r="J15456">
        <v>2</v>
      </c>
      <c r="K15456">
        <v>0</v>
      </c>
      <c r="L15456" t="s">
        <v>20</v>
      </c>
      <c r="M15456" t="s">
        <v>1406</v>
      </c>
      <c r="N15456" t="s">
        <v>26</v>
      </c>
      <c r="O15456" t="s">
        <v>22</v>
      </c>
      <c r="P15456" t="s">
        <v>23</v>
      </c>
      <c r="Q15456" t="s">
        <v>24</v>
      </c>
    </row>
    <row r="15457" spans="1:17" x14ac:dyDescent="0.2">
      <c r="A15457" s="2">
        <v>41198</v>
      </c>
      <c r="B15457" t="s">
        <v>1273</v>
      </c>
      <c r="C15457" t="s">
        <v>354</v>
      </c>
      <c r="D15457" t="s">
        <v>57</v>
      </c>
      <c r="E15457" t="s">
        <v>57</v>
      </c>
      <c r="F15457">
        <v>113</v>
      </c>
      <c r="G15457">
        <v>141</v>
      </c>
      <c r="H15457">
        <v>303</v>
      </c>
      <c r="I15457">
        <v>202</v>
      </c>
      <c r="J15457">
        <v>5</v>
      </c>
      <c r="K15457">
        <v>0</v>
      </c>
      <c r="L15457" t="s">
        <v>20</v>
      </c>
      <c r="M15457" t="s">
        <v>1274</v>
      </c>
      <c r="N15457" t="s">
        <v>1273</v>
      </c>
      <c r="O15457" t="s">
        <v>22</v>
      </c>
      <c r="P15457" t="s">
        <v>23</v>
      </c>
      <c r="Q15457" t="s">
        <v>24</v>
      </c>
    </row>
    <row r="15458" spans="1:17" x14ac:dyDescent="0.2">
      <c r="A15458" s="2">
        <v>41198</v>
      </c>
      <c r="B15458" t="s">
        <v>442</v>
      </c>
      <c r="C15458" t="s">
        <v>203</v>
      </c>
      <c r="D15458" t="s">
        <v>57</v>
      </c>
      <c r="E15458" t="s">
        <v>57</v>
      </c>
      <c r="F15458">
        <v>92</v>
      </c>
      <c r="G15458">
        <v>127</v>
      </c>
      <c r="H15458">
        <v>390</v>
      </c>
      <c r="I15458">
        <v>265</v>
      </c>
      <c r="J15458">
        <v>3</v>
      </c>
      <c r="K15458">
        <v>0</v>
      </c>
      <c r="L15458" t="s">
        <v>20</v>
      </c>
      <c r="M15458" t="s">
        <v>540</v>
      </c>
      <c r="N15458" t="s">
        <v>442</v>
      </c>
      <c r="O15458" t="s">
        <v>22</v>
      </c>
      <c r="P15458" t="s">
        <v>23</v>
      </c>
      <c r="Q15458" t="s">
        <v>24</v>
      </c>
    </row>
    <row r="15459" spans="1:17" x14ac:dyDescent="0.2">
      <c r="A15459" s="2">
        <v>41198</v>
      </c>
      <c r="B15459" t="s">
        <v>239</v>
      </c>
      <c r="C15459" t="s">
        <v>177</v>
      </c>
      <c r="D15459" t="s">
        <v>115</v>
      </c>
      <c r="E15459" t="s">
        <v>115</v>
      </c>
      <c r="F15459">
        <v>95</v>
      </c>
      <c r="G15459">
        <v>78</v>
      </c>
      <c r="H15459">
        <v>370</v>
      </c>
      <c r="I15459">
        <v>441</v>
      </c>
      <c r="J15459">
        <v>2</v>
      </c>
      <c r="K15459">
        <v>1</v>
      </c>
      <c r="L15459" t="s">
        <v>20</v>
      </c>
      <c r="M15459" t="s">
        <v>240</v>
      </c>
      <c r="N15459" t="s">
        <v>239</v>
      </c>
      <c r="O15459" t="s">
        <v>22</v>
      </c>
      <c r="P15459" t="s">
        <v>23</v>
      </c>
      <c r="Q15459" t="s">
        <v>24</v>
      </c>
    </row>
    <row r="15460" spans="1:17" x14ac:dyDescent="0.2">
      <c r="A15460" s="2">
        <v>41198</v>
      </c>
      <c r="B15460" t="s">
        <v>38</v>
      </c>
      <c r="C15460" t="s">
        <v>42</v>
      </c>
      <c r="D15460" t="s">
        <v>19</v>
      </c>
      <c r="E15460" t="s">
        <v>19</v>
      </c>
      <c r="F15460">
        <v>38</v>
      </c>
      <c r="G15460">
        <v>37</v>
      </c>
      <c r="H15460">
        <v>664</v>
      </c>
      <c r="I15460">
        <v>680</v>
      </c>
      <c r="J15460">
        <v>1</v>
      </c>
      <c r="K15460">
        <v>0</v>
      </c>
      <c r="L15460" t="s">
        <v>20</v>
      </c>
      <c r="M15460" t="s">
        <v>40</v>
      </c>
      <c r="N15460" t="s">
        <v>38</v>
      </c>
      <c r="O15460" t="s">
        <v>22</v>
      </c>
      <c r="P15460" t="s">
        <v>23</v>
      </c>
      <c r="Q15460" t="s">
        <v>24</v>
      </c>
    </row>
    <row r="15461" spans="1:17" x14ac:dyDescent="0.2">
      <c r="A15461" s="2">
        <v>41198</v>
      </c>
      <c r="B15461" t="s">
        <v>82</v>
      </c>
      <c r="C15461" t="s">
        <v>100</v>
      </c>
      <c r="D15461" t="s">
        <v>50</v>
      </c>
      <c r="E15461" t="s">
        <v>50</v>
      </c>
      <c r="F15461">
        <v>3</v>
      </c>
      <c r="G15461">
        <v>117</v>
      </c>
      <c r="H15461">
        <v>1259</v>
      </c>
      <c r="I15461">
        <v>287</v>
      </c>
      <c r="J15461">
        <v>1</v>
      </c>
      <c r="K15461">
        <v>1</v>
      </c>
      <c r="L15461" t="s">
        <v>20</v>
      </c>
      <c r="M15461" t="s">
        <v>159</v>
      </c>
      <c r="N15461" t="s">
        <v>82</v>
      </c>
      <c r="O15461" t="s">
        <v>22</v>
      </c>
      <c r="P15461" t="s">
        <v>23</v>
      </c>
      <c r="Q15461" t="s">
        <v>30</v>
      </c>
    </row>
    <row r="15462" spans="1:17" x14ac:dyDescent="0.2">
      <c r="A15462" s="2">
        <v>41198</v>
      </c>
      <c r="B15462" t="s">
        <v>166</v>
      </c>
      <c r="C15462" t="s">
        <v>449</v>
      </c>
      <c r="D15462" t="s">
        <v>115</v>
      </c>
      <c r="E15462" t="s">
        <v>115</v>
      </c>
      <c r="F15462">
        <v>101</v>
      </c>
      <c r="G15462">
        <v>70</v>
      </c>
      <c r="H15462">
        <v>349</v>
      </c>
      <c r="I15462">
        <v>479</v>
      </c>
      <c r="J15462">
        <v>0</v>
      </c>
      <c r="K15462">
        <v>1</v>
      </c>
      <c r="L15462" t="s">
        <v>20</v>
      </c>
      <c r="M15462" t="s">
        <v>165</v>
      </c>
      <c r="N15462" t="s">
        <v>166</v>
      </c>
      <c r="O15462" t="s">
        <v>22</v>
      </c>
      <c r="P15462" t="s">
        <v>23</v>
      </c>
      <c r="Q15462" t="s">
        <v>41</v>
      </c>
    </row>
    <row r="15463" spans="1:17" x14ac:dyDescent="0.2">
      <c r="A15463" s="2">
        <v>41198</v>
      </c>
      <c r="B15463" t="s">
        <v>92</v>
      </c>
      <c r="C15463" t="s">
        <v>126</v>
      </c>
      <c r="D15463" t="s">
        <v>50</v>
      </c>
      <c r="E15463" t="s">
        <v>50</v>
      </c>
      <c r="F15463">
        <v>46</v>
      </c>
      <c r="G15463">
        <v>6</v>
      </c>
      <c r="H15463">
        <v>619</v>
      </c>
      <c r="I15463">
        <v>1141</v>
      </c>
      <c r="J15463">
        <v>1</v>
      </c>
      <c r="K15463">
        <v>4</v>
      </c>
      <c r="L15463" t="s">
        <v>20</v>
      </c>
      <c r="M15463" t="s">
        <v>124</v>
      </c>
      <c r="N15463" t="s">
        <v>92</v>
      </c>
      <c r="O15463" t="s">
        <v>22</v>
      </c>
      <c r="P15463" t="s">
        <v>23</v>
      </c>
      <c r="Q15463" t="s">
        <v>41</v>
      </c>
    </row>
    <row r="15464" spans="1:17" x14ac:dyDescent="0.2">
      <c r="A15464" s="2">
        <v>41198</v>
      </c>
      <c r="B15464" t="s">
        <v>95</v>
      </c>
      <c r="C15464" t="s">
        <v>386</v>
      </c>
      <c r="D15464" t="s">
        <v>50</v>
      </c>
      <c r="E15464" t="s">
        <v>50</v>
      </c>
      <c r="F15464">
        <v>12</v>
      </c>
      <c r="G15464">
        <v>111</v>
      </c>
      <c r="H15464">
        <v>1013</v>
      </c>
      <c r="I15464">
        <v>309</v>
      </c>
      <c r="J15464">
        <v>1</v>
      </c>
      <c r="K15464">
        <v>0</v>
      </c>
      <c r="L15464" t="s">
        <v>20</v>
      </c>
      <c r="M15464" t="s">
        <v>326</v>
      </c>
      <c r="N15464" t="s">
        <v>95</v>
      </c>
      <c r="O15464" t="s">
        <v>22</v>
      </c>
      <c r="P15464" t="s">
        <v>23</v>
      </c>
      <c r="Q15464" t="s">
        <v>24</v>
      </c>
    </row>
    <row r="15465" spans="1:17" x14ac:dyDescent="0.2">
      <c r="A15465" s="2">
        <v>41198</v>
      </c>
      <c r="B15465" t="s">
        <v>125</v>
      </c>
      <c r="C15465" t="s">
        <v>384</v>
      </c>
      <c r="D15465" t="s">
        <v>50</v>
      </c>
      <c r="E15465" t="s">
        <v>50</v>
      </c>
      <c r="F15465">
        <v>207</v>
      </c>
      <c r="G15465">
        <v>145</v>
      </c>
      <c r="H15465">
        <v>0</v>
      </c>
      <c r="I15465">
        <v>186</v>
      </c>
      <c r="J15465">
        <v>0</v>
      </c>
      <c r="K15465">
        <v>2</v>
      </c>
      <c r="L15465" t="s">
        <v>20</v>
      </c>
      <c r="M15465" t="s">
        <v>468</v>
      </c>
      <c r="N15465" t="s">
        <v>125</v>
      </c>
      <c r="O15465" t="s">
        <v>22</v>
      </c>
      <c r="P15465" t="s">
        <v>23</v>
      </c>
      <c r="Q15465" t="s">
        <v>41</v>
      </c>
    </row>
    <row r="15466" spans="1:17" x14ac:dyDescent="0.2">
      <c r="A15466" s="2">
        <v>41198</v>
      </c>
      <c r="B15466" t="s">
        <v>443</v>
      </c>
      <c r="C15466" t="s">
        <v>388</v>
      </c>
      <c r="D15466" t="s">
        <v>115</v>
      </c>
      <c r="E15466" t="s">
        <v>115</v>
      </c>
      <c r="F15466">
        <v>162</v>
      </c>
      <c r="G15466">
        <v>168</v>
      </c>
      <c r="H15466">
        <v>125</v>
      </c>
      <c r="I15466">
        <v>114</v>
      </c>
      <c r="J15466">
        <v>2</v>
      </c>
      <c r="K15466">
        <v>0</v>
      </c>
      <c r="L15466" t="s">
        <v>28</v>
      </c>
      <c r="M15466" t="s">
        <v>1541</v>
      </c>
      <c r="N15466" t="s">
        <v>443</v>
      </c>
      <c r="O15466" t="s">
        <v>22</v>
      </c>
      <c r="P15466" t="s">
        <v>23</v>
      </c>
      <c r="Q15466" t="s">
        <v>24</v>
      </c>
    </row>
    <row r="15467" spans="1:17" x14ac:dyDescent="0.2">
      <c r="A15467" s="2">
        <v>41198</v>
      </c>
      <c r="B15467" t="s">
        <v>244</v>
      </c>
      <c r="C15467" t="s">
        <v>153</v>
      </c>
      <c r="D15467" t="s">
        <v>50</v>
      </c>
      <c r="E15467" t="s">
        <v>50</v>
      </c>
      <c r="F15467">
        <v>48</v>
      </c>
      <c r="G15467">
        <v>10</v>
      </c>
      <c r="H15467">
        <v>607</v>
      </c>
      <c r="I15467">
        <v>1029</v>
      </c>
      <c r="J15467">
        <v>0</v>
      </c>
      <c r="K15467">
        <v>1</v>
      </c>
      <c r="L15467" t="s">
        <v>20</v>
      </c>
      <c r="M15467" t="s">
        <v>292</v>
      </c>
      <c r="N15467" t="s">
        <v>244</v>
      </c>
      <c r="O15467" t="s">
        <v>22</v>
      </c>
      <c r="P15467" t="s">
        <v>23</v>
      </c>
      <c r="Q15467" t="s">
        <v>41</v>
      </c>
    </row>
    <row r="15468" spans="1:17" x14ac:dyDescent="0.2">
      <c r="A15468" s="2">
        <v>41198</v>
      </c>
      <c r="B15468" t="s">
        <v>106</v>
      </c>
      <c r="C15468" t="s">
        <v>67</v>
      </c>
      <c r="D15468" t="s">
        <v>50</v>
      </c>
      <c r="E15468" t="s">
        <v>50</v>
      </c>
      <c r="F15468">
        <v>1</v>
      </c>
      <c r="G15468">
        <v>13</v>
      </c>
      <c r="H15468">
        <v>1611</v>
      </c>
      <c r="I15468">
        <v>1010</v>
      </c>
      <c r="J15468">
        <v>1</v>
      </c>
      <c r="K15468">
        <v>1</v>
      </c>
      <c r="L15468" t="s">
        <v>20</v>
      </c>
      <c r="M15468" t="s">
        <v>523</v>
      </c>
      <c r="N15468" t="s">
        <v>106</v>
      </c>
      <c r="O15468" t="s">
        <v>22</v>
      </c>
      <c r="P15468" t="s">
        <v>23</v>
      </c>
      <c r="Q15468" t="s">
        <v>30</v>
      </c>
    </row>
    <row r="15469" spans="1:17" x14ac:dyDescent="0.2">
      <c r="A15469" s="2">
        <v>41198</v>
      </c>
      <c r="B15469" t="s">
        <v>168</v>
      </c>
      <c r="C15469" t="s">
        <v>1279</v>
      </c>
      <c r="D15469" t="s">
        <v>50</v>
      </c>
      <c r="E15469" t="s">
        <v>50</v>
      </c>
      <c r="F15469">
        <v>42</v>
      </c>
      <c r="G15469">
        <v>44</v>
      </c>
      <c r="H15469">
        <v>629</v>
      </c>
      <c r="I15469">
        <v>623</v>
      </c>
      <c r="J15469">
        <v>0</v>
      </c>
      <c r="K15469">
        <v>1</v>
      </c>
      <c r="L15469" t="s">
        <v>20</v>
      </c>
      <c r="M15469" t="s">
        <v>318</v>
      </c>
      <c r="N15469" t="s">
        <v>168</v>
      </c>
      <c r="O15469" t="s">
        <v>22</v>
      </c>
      <c r="P15469" t="s">
        <v>23</v>
      </c>
      <c r="Q15469" t="s">
        <v>41</v>
      </c>
    </row>
    <row r="15470" spans="1:17" x14ac:dyDescent="0.2">
      <c r="A15470" s="2">
        <v>41198</v>
      </c>
      <c r="B15470" t="s">
        <v>176</v>
      </c>
      <c r="C15470" t="s">
        <v>402</v>
      </c>
      <c r="D15470" t="s">
        <v>115</v>
      </c>
      <c r="E15470" t="s">
        <v>115</v>
      </c>
      <c r="F15470">
        <v>116</v>
      </c>
      <c r="G15470">
        <v>115</v>
      </c>
      <c r="H15470">
        <v>288</v>
      </c>
      <c r="I15470">
        <v>290</v>
      </c>
      <c r="J15470">
        <v>6</v>
      </c>
      <c r="K15470">
        <v>2</v>
      </c>
      <c r="L15470" t="s">
        <v>28</v>
      </c>
      <c r="M15470" t="s">
        <v>246</v>
      </c>
      <c r="N15470" t="s">
        <v>176</v>
      </c>
      <c r="O15470" t="s">
        <v>22</v>
      </c>
      <c r="P15470" t="s">
        <v>23</v>
      </c>
      <c r="Q15470" t="s">
        <v>24</v>
      </c>
    </row>
    <row r="15471" spans="1:17" x14ac:dyDescent="0.2">
      <c r="A15471" s="2">
        <v>41198</v>
      </c>
      <c r="B15471" t="s">
        <v>77</v>
      </c>
      <c r="C15471" t="s">
        <v>555</v>
      </c>
      <c r="D15471" t="s">
        <v>27</v>
      </c>
      <c r="E15471" t="s">
        <v>27</v>
      </c>
      <c r="F15471">
        <v>32</v>
      </c>
      <c r="G15471">
        <v>81</v>
      </c>
      <c r="H15471">
        <v>719</v>
      </c>
      <c r="I15471">
        <v>430</v>
      </c>
      <c r="J15471">
        <v>3</v>
      </c>
      <c r="K15471">
        <v>1</v>
      </c>
      <c r="L15471" t="s">
        <v>20</v>
      </c>
      <c r="M15471" t="s">
        <v>978</v>
      </c>
      <c r="N15471" t="s">
        <v>77</v>
      </c>
      <c r="O15471" t="s">
        <v>22</v>
      </c>
      <c r="P15471" t="s">
        <v>23</v>
      </c>
      <c r="Q15471" t="s">
        <v>24</v>
      </c>
    </row>
    <row r="15472" spans="1:17" x14ac:dyDescent="0.2">
      <c r="A15472" s="2">
        <v>41198</v>
      </c>
      <c r="B15472" t="s">
        <v>32</v>
      </c>
      <c r="C15472" t="s">
        <v>31</v>
      </c>
      <c r="D15472" t="s">
        <v>19</v>
      </c>
      <c r="E15472" t="s">
        <v>19</v>
      </c>
      <c r="F15472">
        <v>39</v>
      </c>
      <c r="G15472">
        <v>20</v>
      </c>
      <c r="H15472">
        <v>634</v>
      </c>
      <c r="I15472">
        <v>901</v>
      </c>
      <c r="J15472">
        <v>0</v>
      </c>
      <c r="K15472">
        <v>0</v>
      </c>
      <c r="L15472" t="s">
        <v>20</v>
      </c>
      <c r="M15472" t="s">
        <v>1271</v>
      </c>
      <c r="N15472" t="s">
        <v>32</v>
      </c>
      <c r="O15472" t="s">
        <v>22</v>
      </c>
      <c r="P15472" t="s">
        <v>23</v>
      </c>
      <c r="Q15472" t="s">
        <v>30</v>
      </c>
    </row>
    <row r="15473" spans="1:17" x14ac:dyDescent="0.2">
      <c r="A15473" s="2">
        <v>41198</v>
      </c>
      <c r="B15473" t="s">
        <v>425</v>
      </c>
      <c r="C15473" t="s">
        <v>363</v>
      </c>
      <c r="D15473" t="s">
        <v>115</v>
      </c>
      <c r="E15473" t="s">
        <v>115</v>
      </c>
      <c r="F15473">
        <v>140</v>
      </c>
      <c r="G15473">
        <v>170</v>
      </c>
      <c r="H15473">
        <v>202</v>
      </c>
      <c r="I15473">
        <v>110</v>
      </c>
      <c r="J15473">
        <v>0</v>
      </c>
      <c r="K15473">
        <v>0</v>
      </c>
      <c r="L15473" t="s">
        <v>28</v>
      </c>
      <c r="M15473" t="s">
        <v>811</v>
      </c>
      <c r="N15473" t="s">
        <v>425</v>
      </c>
      <c r="O15473" t="s">
        <v>22</v>
      </c>
      <c r="P15473" t="s">
        <v>23</v>
      </c>
      <c r="Q15473" t="s">
        <v>30</v>
      </c>
    </row>
    <row r="15474" spans="1:17" x14ac:dyDescent="0.2">
      <c r="A15474" s="2">
        <v>41199</v>
      </c>
      <c r="B15474" t="s">
        <v>90</v>
      </c>
      <c r="C15474" t="s">
        <v>89</v>
      </c>
      <c r="D15474" t="s">
        <v>50</v>
      </c>
      <c r="E15474" t="s">
        <v>50</v>
      </c>
      <c r="F15474">
        <v>54</v>
      </c>
      <c r="G15474">
        <v>5</v>
      </c>
      <c r="H15474">
        <v>573</v>
      </c>
      <c r="I15474">
        <v>1196</v>
      </c>
      <c r="J15474">
        <v>1</v>
      </c>
      <c r="K15474">
        <v>1</v>
      </c>
      <c r="L15474" t="s">
        <v>20</v>
      </c>
      <c r="M15474" t="s">
        <v>750</v>
      </c>
      <c r="N15474" t="s">
        <v>90</v>
      </c>
      <c r="O15474" t="s">
        <v>22</v>
      </c>
      <c r="P15474" t="s">
        <v>23</v>
      </c>
      <c r="Q15474" t="s">
        <v>30</v>
      </c>
    </row>
    <row r="15475" spans="1:17" x14ac:dyDescent="0.2">
      <c r="A15475" s="2">
        <v>41203</v>
      </c>
      <c r="B15475" t="s">
        <v>456</v>
      </c>
      <c r="C15475" t="s">
        <v>1491</v>
      </c>
      <c r="D15475" t="s">
        <v>27</v>
      </c>
      <c r="E15475" t="s">
        <v>27</v>
      </c>
      <c r="F15475">
        <v>185</v>
      </c>
      <c r="G15475">
        <v>151</v>
      </c>
      <c r="H15475">
        <v>54</v>
      </c>
      <c r="I15475">
        <v>166</v>
      </c>
      <c r="J15475">
        <v>5</v>
      </c>
      <c r="K15475">
        <v>1</v>
      </c>
      <c r="L15475" t="s">
        <v>230</v>
      </c>
      <c r="M15475" t="s">
        <v>1499</v>
      </c>
      <c r="N15475" t="s">
        <v>456</v>
      </c>
      <c r="O15475" t="s">
        <v>22</v>
      </c>
      <c r="P15475" t="s">
        <v>23</v>
      </c>
      <c r="Q15475" t="s">
        <v>24</v>
      </c>
    </row>
    <row r="15476" spans="1:17" x14ac:dyDescent="0.2">
      <c r="A15476" s="2">
        <v>41205</v>
      </c>
      <c r="B15476" t="s">
        <v>1491</v>
      </c>
      <c r="C15476" t="s">
        <v>233</v>
      </c>
      <c r="D15476" t="s">
        <v>27</v>
      </c>
      <c r="E15476" t="s">
        <v>19</v>
      </c>
      <c r="F15476">
        <v>151</v>
      </c>
      <c r="G15476">
        <v>122</v>
      </c>
      <c r="H15476">
        <v>166</v>
      </c>
      <c r="I15476">
        <v>275</v>
      </c>
      <c r="J15476">
        <v>1</v>
      </c>
      <c r="K15476">
        <v>2</v>
      </c>
      <c r="L15476" t="s">
        <v>230</v>
      </c>
      <c r="M15476" t="s">
        <v>1499</v>
      </c>
      <c r="N15476" t="s">
        <v>456</v>
      </c>
      <c r="O15476" t="s">
        <v>122</v>
      </c>
      <c r="P15476" t="s">
        <v>23</v>
      </c>
      <c r="Q15476" t="s">
        <v>41</v>
      </c>
    </row>
    <row r="15477" spans="1:17" x14ac:dyDescent="0.2">
      <c r="A15477" s="2">
        <v>41206</v>
      </c>
      <c r="B15477" t="s">
        <v>425</v>
      </c>
      <c r="C15477" t="s">
        <v>583</v>
      </c>
      <c r="D15477" t="s">
        <v>115</v>
      </c>
      <c r="E15477" t="s">
        <v>115</v>
      </c>
      <c r="F15477">
        <v>140</v>
      </c>
      <c r="G15477">
        <v>125</v>
      </c>
      <c r="H15477">
        <v>202</v>
      </c>
      <c r="I15477">
        <v>266</v>
      </c>
      <c r="J15477">
        <v>0</v>
      </c>
      <c r="K15477">
        <v>1</v>
      </c>
      <c r="L15477" t="s">
        <v>1348</v>
      </c>
      <c r="M15477" t="s">
        <v>426</v>
      </c>
      <c r="N15477" t="s">
        <v>425</v>
      </c>
      <c r="O15477" t="s">
        <v>22</v>
      </c>
      <c r="P15477" t="s">
        <v>23</v>
      </c>
      <c r="Q15477" t="s">
        <v>41</v>
      </c>
    </row>
    <row r="15478" spans="1:17" x14ac:dyDescent="0.2">
      <c r="A15478" s="2">
        <v>41207</v>
      </c>
      <c r="B15478" t="s">
        <v>512</v>
      </c>
      <c r="C15478" t="s">
        <v>1491</v>
      </c>
      <c r="D15478" t="s">
        <v>27</v>
      </c>
      <c r="E15478" t="s">
        <v>27</v>
      </c>
      <c r="F15478">
        <v>143</v>
      </c>
      <c r="G15478">
        <v>151</v>
      </c>
      <c r="H15478">
        <v>189</v>
      </c>
      <c r="I15478">
        <v>166</v>
      </c>
      <c r="J15478">
        <v>4</v>
      </c>
      <c r="K15478">
        <v>0</v>
      </c>
      <c r="L15478" t="s">
        <v>230</v>
      </c>
      <c r="M15478" t="s">
        <v>1499</v>
      </c>
      <c r="N15478" t="s">
        <v>456</v>
      </c>
      <c r="O15478" t="s">
        <v>122</v>
      </c>
      <c r="P15478" t="s">
        <v>23</v>
      </c>
      <c r="Q15478" t="s">
        <v>24</v>
      </c>
    </row>
    <row r="15479" spans="1:17" x14ac:dyDescent="0.2">
      <c r="A15479" s="2">
        <v>41208</v>
      </c>
      <c r="B15479" t="s">
        <v>425</v>
      </c>
      <c r="C15479" t="s">
        <v>649</v>
      </c>
      <c r="D15479" t="s">
        <v>115</v>
      </c>
      <c r="E15479" t="s">
        <v>115</v>
      </c>
      <c r="F15479">
        <v>140</v>
      </c>
      <c r="G15479">
        <v>193</v>
      </c>
      <c r="H15479">
        <v>202</v>
      </c>
      <c r="I15479">
        <v>38</v>
      </c>
      <c r="J15479">
        <v>4</v>
      </c>
      <c r="K15479">
        <v>0</v>
      </c>
      <c r="L15479" t="s">
        <v>1348</v>
      </c>
      <c r="M15479" t="s">
        <v>426</v>
      </c>
      <c r="N15479" t="s">
        <v>425</v>
      </c>
      <c r="O15479" t="s">
        <v>22</v>
      </c>
      <c r="P15479" t="s">
        <v>23</v>
      </c>
      <c r="Q15479" t="s">
        <v>24</v>
      </c>
    </row>
    <row r="15480" spans="1:17" x14ac:dyDescent="0.2">
      <c r="A15480" s="2">
        <v>41209</v>
      </c>
      <c r="B15480" t="s">
        <v>229</v>
      </c>
      <c r="C15480" t="s">
        <v>262</v>
      </c>
      <c r="D15480" t="s">
        <v>27</v>
      </c>
      <c r="E15480" t="s">
        <v>27</v>
      </c>
      <c r="F15480">
        <v>129</v>
      </c>
      <c r="G15480">
        <v>102</v>
      </c>
      <c r="H15480">
        <v>244</v>
      </c>
      <c r="I15480">
        <v>345</v>
      </c>
      <c r="J15480">
        <v>1</v>
      </c>
      <c r="K15480">
        <v>3</v>
      </c>
      <c r="L15480" t="s">
        <v>230</v>
      </c>
      <c r="M15480" t="s">
        <v>1346</v>
      </c>
      <c r="N15480" t="s">
        <v>837</v>
      </c>
      <c r="O15480" t="s">
        <v>122</v>
      </c>
      <c r="P15480" t="s">
        <v>23</v>
      </c>
      <c r="Q15480" t="s">
        <v>41</v>
      </c>
    </row>
    <row r="15481" spans="1:17" x14ac:dyDescent="0.2">
      <c r="A15481" s="2">
        <v>41210</v>
      </c>
      <c r="B15481" t="s">
        <v>649</v>
      </c>
      <c r="C15481" t="s">
        <v>583</v>
      </c>
      <c r="D15481" t="s">
        <v>115</v>
      </c>
      <c r="E15481" t="s">
        <v>115</v>
      </c>
      <c r="F15481">
        <v>193</v>
      </c>
      <c r="G15481">
        <v>125</v>
      </c>
      <c r="H15481">
        <v>38</v>
      </c>
      <c r="I15481">
        <v>266</v>
      </c>
      <c r="J15481">
        <v>2</v>
      </c>
      <c r="K15481">
        <v>4</v>
      </c>
      <c r="L15481" t="s">
        <v>1348</v>
      </c>
      <c r="M15481" t="s">
        <v>426</v>
      </c>
      <c r="N15481" t="s">
        <v>425</v>
      </c>
      <c r="O15481" t="s">
        <v>122</v>
      </c>
      <c r="P15481" t="s">
        <v>23</v>
      </c>
      <c r="Q15481" t="s">
        <v>41</v>
      </c>
    </row>
    <row r="15482" spans="1:17" x14ac:dyDescent="0.2">
      <c r="A15482" s="2">
        <v>41216</v>
      </c>
      <c r="B15482" t="s">
        <v>425</v>
      </c>
      <c r="C15482" t="s">
        <v>391</v>
      </c>
      <c r="D15482" t="s">
        <v>115</v>
      </c>
      <c r="E15482" t="s">
        <v>115</v>
      </c>
      <c r="F15482">
        <v>140</v>
      </c>
      <c r="G15482">
        <v>162</v>
      </c>
      <c r="H15482">
        <v>202</v>
      </c>
      <c r="I15482">
        <v>126</v>
      </c>
      <c r="J15482">
        <v>1</v>
      </c>
      <c r="K15482">
        <v>0</v>
      </c>
      <c r="L15482" t="s">
        <v>28</v>
      </c>
      <c r="M15482" t="s">
        <v>811</v>
      </c>
      <c r="N15482" t="s">
        <v>425</v>
      </c>
      <c r="O15482" t="s">
        <v>22</v>
      </c>
      <c r="P15482" t="s">
        <v>23</v>
      </c>
      <c r="Q15482" t="s">
        <v>24</v>
      </c>
    </row>
    <row r="15483" spans="1:17" x14ac:dyDescent="0.2">
      <c r="A15483" s="2">
        <v>41219</v>
      </c>
      <c r="B15483" t="s">
        <v>167</v>
      </c>
      <c r="C15483" t="s">
        <v>602</v>
      </c>
      <c r="D15483" t="s">
        <v>115</v>
      </c>
      <c r="E15483" t="s">
        <v>115</v>
      </c>
      <c r="F15483">
        <v>58</v>
      </c>
      <c r="G15483">
        <v>136</v>
      </c>
      <c r="H15483">
        <v>548</v>
      </c>
      <c r="I15483">
        <v>219</v>
      </c>
      <c r="J15483">
        <v>6</v>
      </c>
      <c r="K15483">
        <v>1</v>
      </c>
      <c r="L15483" t="s">
        <v>28</v>
      </c>
      <c r="M15483" t="s">
        <v>625</v>
      </c>
      <c r="N15483" t="s">
        <v>167</v>
      </c>
      <c r="O15483" t="s">
        <v>22</v>
      </c>
      <c r="P15483" t="s">
        <v>23</v>
      </c>
      <c r="Q15483" t="s">
        <v>24</v>
      </c>
    </row>
    <row r="15484" spans="1:17" x14ac:dyDescent="0.2">
      <c r="A15484" s="2">
        <v>41220</v>
      </c>
      <c r="B15484" t="s">
        <v>114</v>
      </c>
      <c r="C15484" t="s">
        <v>391</v>
      </c>
      <c r="D15484" t="s">
        <v>115</v>
      </c>
      <c r="E15484" t="s">
        <v>115</v>
      </c>
      <c r="F15484">
        <v>152</v>
      </c>
      <c r="G15484">
        <v>163</v>
      </c>
      <c r="H15484">
        <v>159</v>
      </c>
      <c r="I15484">
        <v>126</v>
      </c>
      <c r="J15484">
        <v>2</v>
      </c>
      <c r="K15484">
        <v>0</v>
      </c>
      <c r="L15484" t="s">
        <v>28</v>
      </c>
      <c r="M15484" t="s">
        <v>1393</v>
      </c>
      <c r="N15484" t="s">
        <v>114</v>
      </c>
      <c r="O15484" t="s">
        <v>22</v>
      </c>
      <c r="P15484" t="s">
        <v>23</v>
      </c>
      <c r="Q15484" t="s">
        <v>24</v>
      </c>
    </row>
    <row r="15485" spans="1:17" x14ac:dyDescent="0.2">
      <c r="A15485" s="2">
        <v>41221</v>
      </c>
      <c r="B15485" t="s">
        <v>402</v>
      </c>
      <c r="C15485" t="s">
        <v>177</v>
      </c>
      <c r="D15485" t="s">
        <v>115</v>
      </c>
      <c r="E15485" t="s">
        <v>115</v>
      </c>
      <c r="F15485">
        <v>124</v>
      </c>
      <c r="G15485">
        <v>90</v>
      </c>
      <c r="H15485">
        <v>269</v>
      </c>
      <c r="I15485">
        <v>419</v>
      </c>
      <c r="J15485">
        <v>3</v>
      </c>
      <c r="K15485">
        <v>0</v>
      </c>
      <c r="L15485" t="s">
        <v>28</v>
      </c>
      <c r="M15485" t="s">
        <v>1345</v>
      </c>
      <c r="N15485" t="s">
        <v>402</v>
      </c>
      <c r="O15485" t="s">
        <v>22</v>
      </c>
      <c r="P15485" t="s">
        <v>23</v>
      </c>
      <c r="Q15485" t="s">
        <v>24</v>
      </c>
    </row>
    <row r="15486" spans="1:17" x14ac:dyDescent="0.2">
      <c r="A15486" s="2">
        <v>41221</v>
      </c>
      <c r="B15486" t="s">
        <v>239</v>
      </c>
      <c r="C15486" t="s">
        <v>81</v>
      </c>
      <c r="D15486" t="s">
        <v>115</v>
      </c>
      <c r="E15486" t="s">
        <v>50</v>
      </c>
      <c r="F15486">
        <v>86</v>
      </c>
      <c r="G15486">
        <v>84</v>
      </c>
      <c r="H15486">
        <v>427</v>
      </c>
      <c r="I15486">
        <v>430</v>
      </c>
      <c r="J15486">
        <v>1</v>
      </c>
      <c r="K15486">
        <v>2</v>
      </c>
      <c r="L15486" t="s">
        <v>28</v>
      </c>
      <c r="M15486" t="s">
        <v>240</v>
      </c>
      <c r="N15486" t="s">
        <v>239</v>
      </c>
      <c r="O15486" t="s">
        <v>22</v>
      </c>
      <c r="P15486" t="s">
        <v>23</v>
      </c>
      <c r="Q15486" t="s">
        <v>41</v>
      </c>
    </row>
    <row r="15487" spans="1:17" x14ac:dyDescent="0.2">
      <c r="A15487" s="2">
        <v>41224</v>
      </c>
      <c r="B15487" t="s">
        <v>46</v>
      </c>
      <c r="C15487" t="s">
        <v>405</v>
      </c>
      <c r="D15487" t="s">
        <v>36</v>
      </c>
      <c r="E15487" t="s">
        <v>36</v>
      </c>
      <c r="F15487">
        <v>185</v>
      </c>
      <c r="G15487">
        <v>158</v>
      </c>
      <c r="H15487">
        <v>56</v>
      </c>
      <c r="I15487">
        <v>140</v>
      </c>
      <c r="J15487">
        <v>0</v>
      </c>
      <c r="K15487">
        <v>0</v>
      </c>
      <c r="L15487" t="s">
        <v>28</v>
      </c>
      <c r="M15487" t="s">
        <v>685</v>
      </c>
      <c r="N15487" t="s">
        <v>46</v>
      </c>
      <c r="O15487" t="s">
        <v>22</v>
      </c>
      <c r="P15487" t="s">
        <v>23</v>
      </c>
      <c r="Q15487" t="s">
        <v>30</v>
      </c>
    </row>
    <row r="15488" spans="1:17" x14ac:dyDescent="0.2">
      <c r="A15488" s="2">
        <v>41227</v>
      </c>
      <c r="B15488" t="s">
        <v>85</v>
      </c>
      <c r="C15488" t="s">
        <v>120</v>
      </c>
      <c r="D15488" t="s">
        <v>50</v>
      </c>
      <c r="E15488" t="s">
        <v>36</v>
      </c>
      <c r="F15488">
        <v>67</v>
      </c>
      <c r="G15488">
        <v>62</v>
      </c>
      <c r="H15488">
        <v>495</v>
      </c>
      <c r="I15488">
        <v>520</v>
      </c>
      <c r="J15488">
        <v>0</v>
      </c>
      <c r="K15488">
        <v>0</v>
      </c>
      <c r="L15488" t="s">
        <v>28</v>
      </c>
      <c r="M15488" t="s">
        <v>976</v>
      </c>
      <c r="N15488" t="s">
        <v>53</v>
      </c>
      <c r="O15488" t="s">
        <v>122</v>
      </c>
      <c r="P15488" t="s">
        <v>23</v>
      </c>
      <c r="Q15488" t="s">
        <v>30</v>
      </c>
    </row>
    <row r="15489" spans="1:17" x14ac:dyDescent="0.2">
      <c r="A15489" s="2">
        <v>41227</v>
      </c>
      <c r="B15489" t="s">
        <v>150</v>
      </c>
      <c r="C15489" t="s">
        <v>646</v>
      </c>
      <c r="D15489" t="s">
        <v>36</v>
      </c>
      <c r="E15489" t="s">
        <v>50</v>
      </c>
      <c r="F15489">
        <v>19</v>
      </c>
      <c r="G15489">
        <v>31</v>
      </c>
      <c r="H15489">
        <v>906</v>
      </c>
      <c r="I15489">
        <v>745</v>
      </c>
      <c r="J15489">
        <v>0</v>
      </c>
      <c r="K15489">
        <v>1</v>
      </c>
      <c r="L15489" t="s">
        <v>28</v>
      </c>
      <c r="M15489" t="s">
        <v>151</v>
      </c>
      <c r="N15489" t="s">
        <v>150</v>
      </c>
      <c r="O15489" t="s">
        <v>22</v>
      </c>
      <c r="P15489" t="s">
        <v>23</v>
      </c>
      <c r="Q15489" t="s">
        <v>41</v>
      </c>
    </row>
    <row r="15490" spans="1:17" x14ac:dyDescent="0.2">
      <c r="A15490" s="2">
        <v>41227</v>
      </c>
      <c r="B15490" t="s">
        <v>737</v>
      </c>
      <c r="C15490" t="s">
        <v>76</v>
      </c>
      <c r="D15490" t="s">
        <v>50</v>
      </c>
      <c r="E15490" t="s">
        <v>50</v>
      </c>
      <c r="F15490">
        <v>203</v>
      </c>
      <c r="G15490">
        <v>96</v>
      </c>
      <c r="H15490">
        <v>13</v>
      </c>
      <c r="I15490">
        <v>391</v>
      </c>
      <c r="J15490">
        <v>0</v>
      </c>
      <c r="K15490">
        <v>2</v>
      </c>
      <c r="L15490" t="s">
        <v>28</v>
      </c>
      <c r="M15490" t="s">
        <v>819</v>
      </c>
      <c r="N15490" t="s">
        <v>737</v>
      </c>
      <c r="O15490" t="s">
        <v>22</v>
      </c>
      <c r="P15490" t="s">
        <v>23</v>
      </c>
      <c r="Q15490" t="s">
        <v>41</v>
      </c>
    </row>
    <row r="15491" spans="1:17" x14ac:dyDescent="0.2">
      <c r="A15491" s="2">
        <v>41227</v>
      </c>
      <c r="B15491" t="s">
        <v>267</v>
      </c>
      <c r="C15491" t="s">
        <v>61</v>
      </c>
      <c r="D15491" t="s">
        <v>36</v>
      </c>
      <c r="E15491" t="s">
        <v>36</v>
      </c>
      <c r="F15491">
        <v>79</v>
      </c>
      <c r="G15491">
        <v>115</v>
      </c>
      <c r="H15491">
        <v>446</v>
      </c>
      <c r="I15491">
        <v>308</v>
      </c>
      <c r="J15491">
        <v>1</v>
      </c>
      <c r="K15491">
        <v>1</v>
      </c>
      <c r="L15491" t="s">
        <v>28</v>
      </c>
      <c r="M15491" t="s">
        <v>1542</v>
      </c>
      <c r="N15491" t="s">
        <v>82</v>
      </c>
      <c r="O15491" t="s">
        <v>122</v>
      </c>
      <c r="P15491" t="s">
        <v>23</v>
      </c>
      <c r="Q15491" t="s">
        <v>30</v>
      </c>
    </row>
    <row r="15492" spans="1:17" x14ac:dyDescent="0.2">
      <c r="A15492" s="2">
        <v>41227</v>
      </c>
      <c r="B15492" t="s">
        <v>286</v>
      </c>
      <c r="C15492" t="s">
        <v>73</v>
      </c>
      <c r="D15492" t="s">
        <v>50</v>
      </c>
      <c r="E15492" t="s">
        <v>50</v>
      </c>
      <c r="F15492">
        <v>82</v>
      </c>
      <c r="G15492">
        <v>119</v>
      </c>
      <c r="H15492">
        <v>443</v>
      </c>
      <c r="I15492">
        <v>296</v>
      </c>
      <c r="J15492">
        <v>4</v>
      </c>
      <c r="K15492">
        <v>2</v>
      </c>
      <c r="L15492" t="s">
        <v>28</v>
      </c>
      <c r="M15492" t="s">
        <v>359</v>
      </c>
      <c r="N15492" t="s">
        <v>286</v>
      </c>
      <c r="O15492" t="s">
        <v>22</v>
      </c>
      <c r="P15492" t="s">
        <v>23</v>
      </c>
      <c r="Q15492" t="s">
        <v>24</v>
      </c>
    </row>
    <row r="15493" spans="1:17" x14ac:dyDescent="0.2">
      <c r="A15493" s="2">
        <v>41227</v>
      </c>
      <c r="B15493" t="s">
        <v>69</v>
      </c>
      <c r="C15493" t="s">
        <v>136</v>
      </c>
      <c r="D15493" t="s">
        <v>50</v>
      </c>
      <c r="E15493" t="s">
        <v>36</v>
      </c>
      <c r="F15493">
        <v>68</v>
      </c>
      <c r="G15493">
        <v>15</v>
      </c>
      <c r="H15493">
        <v>492</v>
      </c>
      <c r="I15493">
        <v>974</v>
      </c>
      <c r="J15493">
        <v>0</v>
      </c>
      <c r="K15493">
        <v>3</v>
      </c>
      <c r="L15493" t="s">
        <v>28</v>
      </c>
      <c r="M15493" t="s">
        <v>270</v>
      </c>
      <c r="N15493" t="s">
        <v>69</v>
      </c>
      <c r="O15493" t="s">
        <v>22</v>
      </c>
      <c r="P15493" t="s">
        <v>23</v>
      </c>
      <c r="Q15493" t="s">
        <v>41</v>
      </c>
    </row>
    <row r="15494" spans="1:17" x14ac:dyDescent="0.2">
      <c r="A15494" s="2">
        <v>41227</v>
      </c>
      <c r="B15494" t="s">
        <v>17</v>
      </c>
      <c r="C15494" t="s">
        <v>131</v>
      </c>
      <c r="D15494" t="s">
        <v>19</v>
      </c>
      <c r="E15494" t="s">
        <v>27</v>
      </c>
      <c r="F15494">
        <v>51</v>
      </c>
      <c r="G15494">
        <v>64</v>
      </c>
      <c r="H15494">
        <v>584</v>
      </c>
      <c r="I15494">
        <v>509</v>
      </c>
      <c r="J15494">
        <v>1</v>
      </c>
      <c r="K15494">
        <v>1</v>
      </c>
      <c r="L15494" t="s">
        <v>28</v>
      </c>
      <c r="M15494" t="s">
        <v>342</v>
      </c>
      <c r="N15494" t="s">
        <v>17</v>
      </c>
      <c r="O15494" t="s">
        <v>22</v>
      </c>
      <c r="P15494" t="s">
        <v>23</v>
      </c>
      <c r="Q15494" t="s">
        <v>30</v>
      </c>
    </row>
    <row r="15495" spans="1:17" x14ac:dyDescent="0.2">
      <c r="A15495" s="2">
        <v>41227</v>
      </c>
      <c r="B15495" t="s">
        <v>25</v>
      </c>
      <c r="C15495" t="s">
        <v>43</v>
      </c>
      <c r="D15495" t="s">
        <v>19</v>
      </c>
      <c r="E15495" t="s">
        <v>19</v>
      </c>
      <c r="F15495">
        <v>13</v>
      </c>
      <c r="G15495">
        <v>8</v>
      </c>
      <c r="H15495">
        <v>994</v>
      </c>
      <c r="I15495">
        <v>1109</v>
      </c>
      <c r="J15495">
        <v>1</v>
      </c>
      <c r="K15495">
        <v>1</v>
      </c>
      <c r="L15495" t="s">
        <v>28</v>
      </c>
      <c r="M15495" t="s">
        <v>337</v>
      </c>
      <c r="N15495" t="s">
        <v>77</v>
      </c>
      <c r="O15495" t="s">
        <v>122</v>
      </c>
      <c r="P15495" t="s">
        <v>23</v>
      </c>
      <c r="Q15495" t="s">
        <v>30</v>
      </c>
    </row>
    <row r="15496" spans="1:17" x14ac:dyDescent="0.2">
      <c r="A15496" s="2">
        <v>41227</v>
      </c>
      <c r="B15496" t="s">
        <v>87</v>
      </c>
      <c r="C15496" t="s">
        <v>168</v>
      </c>
      <c r="D15496" t="s">
        <v>50</v>
      </c>
      <c r="E15496" t="s">
        <v>50</v>
      </c>
      <c r="F15496">
        <v>40</v>
      </c>
      <c r="G15496">
        <v>55</v>
      </c>
      <c r="H15496">
        <v>626</v>
      </c>
      <c r="I15496">
        <v>574</v>
      </c>
      <c r="J15496">
        <v>0</v>
      </c>
      <c r="K15496">
        <v>1</v>
      </c>
      <c r="L15496" t="s">
        <v>28</v>
      </c>
      <c r="M15496" t="s">
        <v>88</v>
      </c>
      <c r="N15496" t="s">
        <v>87</v>
      </c>
      <c r="O15496" t="s">
        <v>22</v>
      </c>
      <c r="P15496" t="s">
        <v>23</v>
      </c>
      <c r="Q15496" t="s">
        <v>41</v>
      </c>
    </row>
    <row r="15497" spans="1:17" x14ac:dyDescent="0.2">
      <c r="A15497" s="2">
        <v>41227</v>
      </c>
      <c r="B15497" t="s">
        <v>548</v>
      </c>
      <c r="C15497" t="s">
        <v>199</v>
      </c>
      <c r="D15497" t="s">
        <v>36</v>
      </c>
      <c r="E15497" t="s">
        <v>36</v>
      </c>
      <c r="F15497">
        <v>63</v>
      </c>
      <c r="G15497">
        <v>29</v>
      </c>
      <c r="H15497">
        <v>510</v>
      </c>
      <c r="I15497">
        <v>761</v>
      </c>
      <c r="J15497">
        <v>0</v>
      </c>
      <c r="K15497">
        <v>1</v>
      </c>
      <c r="L15497" t="s">
        <v>28</v>
      </c>
      <c r="M15497" t="s">
        <v>187</v>
      </c>
      <c r="N15497" t="s">
        <v>82</v>
      </c>
      <c r="O15497" t="s">
        <v>122</v>
      </c>
      <c r="P15497" t="s">
        <v>23</v>
      </c>
      <c r="Q15497" t="s">
        <v>41</v>
      </c>
    </row>
    <row r="15498" spans="1:17" x14ac:dyDescent="0.2">
      <c r="A15498" s="2">
        <v>41227</v>
      </c>
      <c r="B15498" t="s">
        <v>182</v>
      </c>
      <c r="C15498" t="s">
        <v>442</v>
      </c>
      <c r="D15498" t="s">
        <v>115</v>
      </c>
      <c r="E15498" t="s">
        <v>57</v>
      </c>
      <c r="F15498">
        <v>88</v>
      </c>
      <c r="G15498">
        <v>93</v>
      </c>
      <c r="H15498">
        <v>424</v>
      </c>
      <c r="I15498">
        <v>403</v>
      </c>
      <c r="J15498">
        <v>1</v>
      </c>
      <c r="K15498">
        <v>1</v>
      </c>
      <c r="L15498" t="s">
        <v>28</v>
      </c>
      <c r="M15498" t="s">
        <v>823</v>
      </c>
      <c r="N15498" t="s">
        <v>182</v>
      </c>
      <c r="O15498" t="s">
        <v>22</v>
      </c>
      <c r="P15498" t="s">
        <v>23</v>
      </c>
      <c r="Q15498" t="s">
        <v>30</v>
      </c>
    </row>
    <row r="15499" spans="1:17" x14ac:dyDescent="0.2">
      <c r="A15499" s="2">
        <v>41227</v>
      </c>
      <c r="B15499" t="s">
        <v>890</v>
      </c>
      <c r="C15499" t="s">
        <v>224</v>
      </c>
      <c r="D15499" t="s">
        <v>36</v>
      </c>
      <c r="E15499" t="s">
        <v>36</v>
      </c>
      <c r="F15499">
        <v>99</v>
      </c>
      <c r="G15499">
        <v>89</v>
      </c>
      <c r="H15499">
        <v>360</v>
      </c>
      <c r="I15499">
        <v>423</v>
      </c>
      <c r="J15499">
        <v>0</v>
      </c>
      <c r="K15499">
        <v>1</v>
      </c>
      <c r="L15499" t="s">
        <v>28</v>
      </c>
      <c r="M15499" t="s">
        <v>920</v>
      </c>
      <c r="N15499" t="s">
        <v>890</v>
      </c>
      <c r="O15499" t="s">
        <v>22</v>
      </c>
      <c r="P15499" t="s">
        <v>23</v>
      </c>
      <c r="Q15499" t="s">
        <v>41</v>
      </c>
    </row>
    <row r="15500" spans="1:17" x14ac:dyDescent="0.2">
      <c r="A15500" s="2">
        <v>41227</v>
      </c>
      <c r="B15500" t="s">
        <v>454</v>
      </c>
      <c r="C15500" t="s">
        <v>232</v>
      </c>
      <c r="D15500" t="s">
        <v>27</v>
      </c>
      <c r="E15500" t="s">
        <v>19</v>
      </c>
      <c r="F15500">
        <v>141</v>
      </c>
      <c r="G15500">
        <v>125</v>
      </c>
      <c r="H15500">
        <v>197</v>
      </c>
      <c r="I15500">
        <v>265</v>
      </c>
      <c r="J15500">
        <v>5</v>
      </c>
      <c r="K15500">
        <v>0</v>
      </c>
      <c r="L15500" t="s">
        <v>230</v>
      </c>
      <c r="M15500" t="s">
        <v>1143</v>
      </c>
      <c r="N15500" t="s">
        <v>282</v>
      </c>
      <c r="O15500" t="s">
        <v>122</v>
      </c>
      <c r="P15500" t="s">
        <v>23</v>
      </c>
      <c r="Q15500" t="s">
        <v>24</v>
      </c>
    </row>
    <row r="15501" spans="1:17" x14ac:dyDescent="0.2">
      <c r="A15501" s="2">
        <v>41227</v>
      </c>
      <c r="B15501" t="s">
        <v>145</v>
      </c>
      <c r="C15501" t="s">
        <v>70</v>
      </c>
      <c r="D15501" t="s">
        <v>50</v>
      </c>
      <c r="E15501" t="s">
        <v>50</v>
      </c>
      <c r="F15501">
        <v>127</v>
      </c>
      <c r="G15501">
        <v>91</v>
      </c>
      <c r="H15501">
        <v>258</v>
      </c>
      <c r="I15501">
        <v>410</v>
      </c>
      <c r="J15501">
        <v>0</v>
      </c>
      <c r="K15501">
        <v>3</v>
      </c>
      <c r="L15501" t="s">
        <v>28</v>
      </c>
      <c r="M15501" t="s">
        <v>435</v>
      </c>
      <c r="N15501" t="s">
        <v>145</v>
      </c>
      <c r="O15501" t="s">
        <v>22</v>
      </c>
      <c r="P15501" t="s">
        <v>23</v>
      </c>
      <c r="Q15501" t="s">
        <v>41</v>
      </c>
    </row>
    <row r="15502" spans="1:17" x14ac:dyDescent="0.2">
      <c r="A15502" s="2">
        <v>41227</v>
      </c>
      <c r="B15502" t="s">
        <v>293</v>
      </c>
      <c r="C15502" t="s">
        <v>244</v>
      </c>
      <c r="D15502" t="s">
        <v>50</v>
      </c>
      <c r="E15502" t="s">
        <v>50</v>
      </c>
      <c r="F15502">
        <v>25</v>
      </c>
      <c r="G15502">
        <v>43</v>
      </c>
      <c r="H15502">
        <v>805</v>
      </c>
      <c r="I15502">
        <v>618</v>
      </c>
      <c r="J15502">
        <v>3</v>
      </c>
      <c r="K15502">
        <v>0</v>
      </c>
      <c r="L15502" t="s">
        <v>28</v>
      </c>
      <c r="M15502" t="s">
        <v>774</v>
      </c>
      <c r="N15502" t="s">
        <v>293</v>
      </c>
      <c r="O15502" t="s">
        <v>22</v>
      </c>
      <c r="P15502" t="s">
        <v>23</v>
      </c>
      <c r="Q15502" t="s">
        <v>24</v>
      </c>
    </row>
    <row r="15503" spans="1:17" x14ac:dyDescent="0.2">
      <c r="A15503" s="2">
        <v>41227</v>
      </c>
      <c r="B15503" t="s">
        <v>141</v>
      </c>
      <c r="C15503" t="s">
        <v>82</v>
      </c>
      <c r="D15503" t="s">
        <v>36</v>
      </c>
      <c r="E15503" t="s">
        <v>50</v>
      </c>
      <c r="F15503">
        <v>52</v>
      </c>
      <c r="G15503">
        <v>4</v>
      </c>
      <c r="H15503">
        <v>580</v>
      </c>
      <c r="I15503">
        <v>1178</v>
      </c>
      <c r="J15503">
        <v>2</v>
      </c>
      <c r="K15503">
        <v>2</v>
      </c>
      <c r="L15503" t="s">
        <v>28</v>
      </c>
      <c r="M15503" t="s">
        <v>173</v>
      </c>
      <c r="N15503" t="s">
        <v>141</v>
      </c>
      <c r="O15503" t="s">
        <v>22</v>
      </c>
      <c r="P15503" t="s">
        <v>23</v>
      </c>
      <c r="Q15503" t="s">
        <v>30</v>
      </c>
    </row>
    <row r="15504" spans="1:17" x14ac:dyDescent="0.2">
      <c r="A15504" s="2">
        <v>41227</v>
      </c>
      <c r="B15504" t="s">
        <v>345</v>
      </c>
      <c r="C15504" t="s">
        <v>183</v>
      </c>
      <c r="D15504" t="s">
        <v>50</v>
      </c>
      <c r="E15504" t="s">
        <v>36</v>
      </c>
      <c r="F15504">
        <v>65</v>
      </c>
      <c r="G15504">
        <v>40</v>
      </c>
      <c r="H15504">
        <v>499</v>
      </c>
      <c r="I15504">
        <v>627</v>
      </c>
      <c r="J15504">
        <v>0</v>
      </c>
      <c r="K15504">
        <v>0</v>
      </c>
      <c r="L15504" t="s">
        <v>28</v>
      </c>
      <c r="M15504" t="s">
        <v>360</v>
      </c>
      <c r="N15504" t="s">
        <v>345</v>
      </c>
      <c r="O15504" t="s">
        <v>22</v>
      </c>
      <c r="P15504" t="s">
        <v>23</v>
      </c>
      <c r="Q15504" t="s">
        <v>30</v>
      </c>
    </row>
    <row r="15505" spans="1:17" x14ac:dyDescent="0.2">
      <c r="A15505" s="2">
        <v>41227</v>
      </c>
      <c r="B15505" t="s">
        <v>263</v>
      </c>
      <c r="C15505" t="s">
        <v>233</v>
      </c>
      <c r="D15505" t="s">
        <v>27</v>
      </c>
      <c r="E15505" t="s">
        <v>19</v>
      </c>
      <c r="F15505">
        <v>57</v>
      </c>
      <c r="G15505">
        <v>116</v>
      </c>
      <c r="H15505">
        <v>552</v>
      </c>
      <c r="I15505">
        <v>305</v>
      </c>
      <c r="J15505">
        <v>1</v>
      </c>
      <c r="K15505">
        <v>0</v>
      </c>
      <c r="L15505" t="s">
        <v>230</v>
      </c>
      <c r="M15505" t="s">
        <v>407</v>
      </c>
      <c r="N15505" t="s">
        <v>222</v>
      </c>
      <c r="O15505" t="s">
        <v>122</v>
      </c>
      <c r="P15505" t="s">
        <v>23</v>
      </c>
      <c r="Q15505" t="s">
        <v>24</v>
      </c>
    </row>
    <row r="15506" spans="1:17" x14ac:dyDescent="0.2">
      <c r="A15506" s="2">
        <v>41227</v>
      </c>
      <c r="B15506" t="s">
        <v>304</v>
      </c>
      <c r="C15506" t="s">
        <v>42</v>
      </c>
      <c r="D15506" t="s">
        <v>27</v>
      </c>
      <c r="E15506" t="s">
        <v>19</v>
      </c>
      <c r="F15506">
        <v>56</v>
      </c>
      <c r="G15506">
        <v>44</v>
      </c>
      <c r="H15506">
        <v>571</v>
      </c>
      <c r="I15506">
        <v>611</v>
      </c>
      <c r="J15506">
        <v>0</v>
      </c>
      <c r="K15506">
        <v>0</v>
      </c>
      <c r="L15506" t="s">
        <v>28</v>
      </c>
      <c r="M15506" t="s">
        <v>874</v>
      </c>
      <c r="N15506" t="s">
        <v>77</v>
      </c>
      <c r="O15506" t="s">
        <v>122</v>
      </c>
      <c r="P15506" t="s">
        <v>23</v>
      </c>
      <c r="Q15506" t="s">
        <v>30</v>
      </c>
    </row>
    <row r="15507" spans="1:17" x14ac:dyDescent="0.2">
      <c r="A15507" s="2">
        <v>41227</v>
      </c>
      <c r="B15507" t="s">
        <v>94</v>
      </c>
      <c r="C15507" t="s">
        <v>49</v>
      </c>
      <c r="D15507" t="s">
        <v>50</v>
      </c>
      <c r="E15507" t="s">
        <v>50</v>
      </c>
      <c r="F15507">
        <v>30</v>
      </c>
      <c r="G15507">
        <v>26</v>
      </c>
      <c r="H15507">
        <v>752</v>
      </c>
      <c r="I15507">
        <v>778</v>
      </c>
      <c r="J15507">
        <v>0</v>
      </c>
      <c r="K15507">
        <v>2</v>
      </c>
      <c r="L15507" t="s">
        <v>28</v>
      </c>
      <c r="M15507" t="s">
        <v>96</v>
      </c>
      <c r="N15507" t="s">
        <v>94</v>
      </c>
      <c r="O15507" t="s">
        <v>22</v>
      </c>
      <c r="P15507" t="s">
        <v>23</v>
      </c>
      <c r="Q15507" t="s">
        <v>41</v>
      </c>
    </row>
    <row r="15508" spans="1:17" x14ac:dyDescent="0.2">
      <c r="A15508" s="2">
        <v>41227</v>
      </c>
      <c r="B15508" t="s">
        <v>363</v>
      </c>
      <c r="C15508" t="s">
        <v>1288</v>
      </c>
      <c r="D15508" t="s">
        <v>115</v>
      </c>
      <c r="E15508" t="s">
        <v>115</v>
      </c>
      <c r="F15508">
        <v>165</v>
      </c>
      <c r="G15508">
        <v>187</v>
      </c>
      <c r="H15508">
        <v>124</v>
      </c>
      <c r="I15508">
        <v>51</v>
      </c>
      <c r="J15508">
        <v>1</v>
      </c>
      <c r="K15508">
        <v>0</v>
      </c>
      <c r="L15508" t="s">
        <v>28</v>
      </c>
      <c r="M15508" t="s">
        <v>513</v>
      </c>
      <c r="N15508" t="s">
        <v>363</v>
      </c>
      <c r="O15508" t="s">
        <v>22</v>
      </c>
      <c r="P15508" t="s">
        <v>23</v>
      </c>
      <c r="Q15508" t="s">
        <v>24</v>
      </c>
    </row>
    <row r="15509" spans="1:17" x14ac:dyDescent="0.2">
      <c r="A15509" s="2">
        <v>41227</v>
      </c>
      <c r="B15509" t="s">
        <v>167</v>
      </c>
      <c r="C15509" t="s">
        <v>449</v>
      </c>
      <c r="D15509" t="s">
        <v>115</v>
      </c>
      <c r="E15509" t="s">
        <v>115</v>
      </c>
      <c r="F15509">
        <v>44</v>
      </c>
      <c r="G15509">
        <v>69</v>
      </c>
      <c r="H15509">
        <v>610</v>
      </c>
      <c r="I15509">
        <v>490</v>
      </c>
      <c r="J15509">
        <v>0</v>
      </c>
      <c r="K15509">
        <v>1</v>
      </c>
      <c r="L15509" t="s">
        <v>20</v>
      </c>
      <c r="M15509" t="s">
        <v>625</v>
      </c>
      <c r="N15509" t="s">
        <v>167</v>
      </c>
      <c r="O15509" t="s">
        <v>22</v>
      </c>
      <c r="P15509" t="s">
        <v>23</v>
      </c>
      <c r="Q15509" t="s">
        <v>41</v>
      </c>
    </row>
    <row r="15510" spans="1:17" x14ac:dyDescent="0.2">
      <c r="A15510" s="2">
        <v>41227</v>
      </c>
      <c r="B15510" t="s">
        <v>164</v>
      </c>
      <c r="C15510" t="s">
        <v>177</v>
      </c>
      <c r="D15510" t="s">
        <v>115</v>
      </c>
      <c r="E15510" t="s">
        <v>115</v>
      </c>
      <c r="F15510">
        <v>97</v>
      </c>
      <c r="G15510">
        <v>90</v>
      </c>
      <c r="H15510">
        <v>390</v>
      </c>
      <c r="I15510">
        <v>419</v>
      </c>
      <c r="J15510">
        <v>1</v>
      </c>
      <c r="K15510">
        <v>0</v>
      </c>
      <c r="L15510" t="s">
        <v>20</v>
      </c>
      <c r="M15510" t="s">
        <v>165</v>
      </c>
      <c r="N15510" t="s">
        <v>166</v>
      </c>
      <c r="O15510" t="s">
        <v>122</v>
      </c>
      <c r="P15510" t="s">
        <v>23</v>
      </c>
      <c r="Q15510" t="s">
        <v>24</v>
      </c>
    </row>
    <row r="15511" spans="1:17" x14ac:dyDescent="0.2">
      <c r="A15511" s="2">
        <v>41227</v>
      </c>
      <c r="B15511" t="s">
        <v>98</v>
      </c>
      <c r="C15511" t="s">
        <v>153</v>
      </c>
      <c r="D15511" t="s">
        <v>50</v>
      </c>
      <c r="E15511" t="s">
        <v>50</v>
      </c>
      <c r="F15511">
        <v>36</v>
      </c>
      <c r="G15511">
        <v>12</v>
      </c>
      <c r="H15511">
        <v>681</v>
      </c>
      <c r="I15511">
        <v>1003</v>
      </c>
      <c r="J15511">
        <v>0</v>
      </c>
      <c r="K15511">
        <v>1</v>
      </c>
      <c r="L15511" t="s">
        <v>28</v>
      </c>
      <c r="M15511" t="s">
        <v>99</v>
      </c>
      <c r="N15511" t="s">
        <v>98</v>
      </c>
      <c r="O15511" t="s">
        <v>22</v>
      </c>
      <c r="P15511" t="s">
        <v>23</v>
      </c>
      <c r="Q15511" t="s">
        <v>41</v>
      </c>
    </row>
    <row r="15512" spans="1:17" x14ac:dyDescent="0.2">
      <c r="A15512" s="2">
        <v>41227</v>
      </c>
      <c r="B15512" t="s">
        <v>123</v>
      </c>
      <c r="C15512" t="s">
        <v>317</v>
      </c>
      <c r="D15512" t="s">
        <v>50</v>
      </c>
      <c r="E15512" t="s">
        <v>50</v>
      </c>
      <c r="F15512">
        <v>78</v>
      </c>
      <c r="G15512">
        <v>74</v>
      </c>
      <c r="H15512">
        <v>452</v>
      </c>
      <c r="I15512">
        <v>478</v>
      </c>
      <c r="J15512">
        <v>1</v>
      </c>
      <c r="K15512">
        <v>2</v>
      </c>
      <c r="L15512" t="s">
        <v>28</v>
      </c>
      <c r="M15512" t="s">
        <v>415</v>
      </c>
      <c r="N15512" t="s">
        <v>123</v>
      </c>
      <c r="O15512" t="s">
        <v>22</v>
      </c>
      <c r="P15512" t="s">
        <v>23</v>
      </c>
      <c r="Q15512" t="s">
        <v>41</v>
      </c>
    </row>
    <row r="15513" spans="1:17" x14ac:dyDescent="0.2">
      <c r="A15513" s="2">
        <v>41227</v>
      </c>
      <c r="B15513" t="s">
        <v>119</v>
      </c>
      <c r="C15513" t="s">
        <v>67</v>
      </c>
      <c r="D15513" t="s">
        <v>50</v>
      </c>
      <c r="E15513" t="s">
        <v>50</v>
      </c>
      <c r="F15513">
        <v>5</v>
      </c>
      <c r="G15513">
        <v>18</v>
      </c>
      <c r="H15513">
        <v>1169</v>
      </c>
      <c r="I15513">
        <v>937</v>
      </c>
      <c r="J15513">
        <v>1</v>
      </c>
      <c r="K15513">
        <v>2</v>
      </c>
      <c r="L15513" t="s">
        <v>28</v>
      </c>
      <c r="M15513" t="s">
        <v>321</v>
      </c>
      <c r="N15513" t="s">
        <v>119</v>
      </c>
      <c r="O15513" t="s">
        <v>22</v>
      </c>
      <c r="P15513" t="s">
        <v>23</v>
      </c>
      <c r="Q15513" t="s">
        <v>41</v>
      </c>
    </row>
    <row r="15514" spans="1:17" x14ac:dyDescent="0.2">
      <c r="A15514" s="2">
        <v>41227</v>
      </c>
      <c r="B15514" t="s">
        <v>133</v>
      </c>
      <c r="C15514" t="s">
        <v>55</v>
      </c>
      <c r="D15514" t="s">
        <v>115</v>
      </c>
      <c r="E15514" t="s">
        <v>57</v>
      </c>
      <c r="F15514">
        <v>32</v>
      </c>
      <c r="G15514">
        <v>33</v>
      </c>
      <c r="H15514">
        <v>727</v>
      </c>
      <c r="I15514">
        <v>718</v>
      </c>
      <c r="J15514">
        <v>1</v>
      </c>
      <c r="K15514">
        <v>2</v>
      </c>
      <c r="L15514" t="s">
        <v>28</v>
      </c>
      <c r="M15514" t="s">
        <v>1543</v>
      </c>
      <c r="N15514" t="s">
        <v>133</v>
      </c>
      <c r="O15514" t="s">
        <v>22</v>
      </c>
      <c r="P15514" t="s">
        <v>23</v>
      </c>
      <c r="Q15514" t="s">
        <v>41</v>
      </c>
    </row>
    <row r="15515" spans="1:17" x14ac:dyDescent="0.2">
      <c r="A15515" s="2">
        <v>41227</v>
      </c>
      <c r="B15515" t="s">
        <v>301</v>
      </c>
      <c r="C15515" t="s">
        <v>402</v>
      </c>
      <c r="D15515" t="s">
        <v>115</v>
      </c>
      <c r="E15515" t="s">
        <v>115</v>
      </c>
      <c r="F15515">
        <v>110</v>
      </c>
      <c r="G15515">
        <v>124</v>
      </c>
      <c r="H15515">
        <v>317</v>
      </c>
      <c r="I15515">
        <v>269</v>
      </c>
      <c r="J15515">
        <v>1</v>
      </c>
      <c r="K15515">
        <v>1</v>
      </c>
      <c r="L15515" t="s">
        <v>28</v>
      </c>
      <c r="M15515" t="s">
        <v>302</v>
      </c>
      <c r="N15515" t="s">
        <v>301</v>
      </c>
      <c r="O15515" t="s">
        <v>22</v>
      </c>
      <c r="P15515" t="s">
        <v>23</v>
      </c>
      <c r="Q15515" t="s">
        <v>30</v>
      </c>
    </row>
    <row r="15516" spans="1:17" x14ac:dyDescent="0.2">
      <c r="A15516" s="2">
        <v>41227</v>
      </c>
      <c r="B15516" t="s">
        <v>174</v>
      </c>
      <c r="C15516" t="s">
        <v>184</v>
      </c>
      <c r="D15516" t="s">
        <v>50</v>
      </c>
      <c r="E15516" t="s">
        <v>50</v>
      </c>
      <c r="F15516">
        <v>157</v>
      </c>
      <c r="G15516">
        <v>149</v>
      </c>
      <c r="H15516">
        <v>146</v>
      </c>
      <c r="I15516">
        <v>166</v>
      </c>
      <c r="J15516">
        <v>0</v>
      </c>
      <c r="K15516">
        <v>1</v>
      </c>
      <c r="L15516" t="s">
        <v>28</v>
      </c>
      <c r="M15516" t="s">
        <v>820</v>
      </c>
      <c r="N15516" t="s">
        <v>174</v>
      </c>
      <c r="O15516" t="s">
        <v>22</v>
      </c>
      <c r="P15516" t="s">
        <v>23</v>
      </c>
      <c r="Q15516" t="s">
        <v>41</v>
      </c>
    </row>
    <row r="15517" spans="1:17" x14ac:dyDescent="0.2">
      <c r="A15517" s="2">
        <v>41227</v>
      </c>
      <c r="B15517" t="s">
        <v>97</v>
      </c>
      <c r="C15517" t="s">
        <v>104</v>
      </c>
      <c r="D15517" t="s">
        <v>50</v>
      </c>
      <c r="E15517" t="s">
        <v>50</v>
      </c>
      <c r="F15517">
        <v>144</v>
      </c>
      <c r="G15517">
        <v>70</v>
      </c>
      <c r="H15517">
        <v>178</v>
      </c>
      <c r="I15517">
        <v>488</v>
      </c>
      <c r="J15517">
        <v>1</v>
      </c>
      <c r="K15517">
        <v>2</v>
      </c>
      <c r="L15517" t="s">
        <v>28</v>
      </c>
      <c r="M15517" t="s">
        <v>97</v>
      </c>
      <c r="N15517" t="s">
        <v>97</v>
      </c>
      <c r="O15517" t="s">
        <v>22</v>
      </c>
      <c r="P15517" t="s">
        <v>23</v>
      </c>
      <c r="Q15517" t="s">
        <v>41</v>
      </c>
    </row>
    <row r="15518" spans="1:17" x14ac:dyDescent="0.2">
      <c r="A15518" s="2">
        <v>41227</v>
      </c>
      <c r="B15518" t="s">
        <v>328</v>
      </c>
      <c r="C15518" t="s">
        <v>249</v>
      </c>
      <c r="D15518" t="s">
        <v>50</v>
      </c>
      <c r="E15518" t="s">
        <v>50</v>
      </c>
      <c r="F15518">
        <v>83</v>
      </c>
      <c r="G15518">
        <v>49</v>
      </c>
      <c r="H15518">
        <v>430</v>
      </c>
      <c r="I15518">
        <v>593</v>
      </c>
      <c r="J15518">
        <v>3</v>
      </c>
      <c r="K15518">
        <v>2</v>
      </c>
      <c r="L15518" t="s">
        <v>28</v>
      </c>
      <c r="M15518" t="s">
        <v>329</v>
      </c>
      <c r="N15518" t="s">
        <v>328</v>
      </c>
      <c r="O15518" t="s">
        <v>22</v>
      </c>
      <c r="P15518" t="s">
        <v>23</v>
      </c>
      <c r="Q15518" t="s">
        <v>24</v>
      </c>
    </row>
    <row r="15519" spans="1:17" x14ac:dyDescent="0.2">
      <c r="A15519" s="2">
        <v>41227</v>
      </c>
      <c r="B15519" t="s">
        <v>391</v>
      </c>
      <c r="C15519" t="s">
        <v>254</v>
      </c>
      <c r="D15519" t="s">
        <v>115</v>
      </c>
      <c r="E15519" t="s">
        <v>115</v>
      </c>
      <c r="F15519">
        <v>163</v>
      </c>
      <c r="G15519">
        <v>172</v>
      </c>
      <c r="H15519">
        <v>126</v>
      </c>
      <c r="I15519">
        <v>107</v>
      </c>
      <c r="J15519">
        <v>1</v>
      </c>
      <c r="K15519">
        <v>1</v>
      </c>
      <c r="L15519" t="s">
        <v>28</v>
      </c>
      <c r="M15519" t="s">
        <v>861</v>
      </c>
      <c r="N15519" t="s">
        <v>391</v>
      </c>
      <c r="O15519" t="s">
        <v>22</v>
      </c>
      <c r="P15519" t="s">
        <v>23</v>
      </c>
      <c r="Q15519" t="s">
        <v>30</v>
      </c>
    </row>
    <row r="15520" spans="1:17" x14ac:dyDescent="0.2">
      <c r="A15520" s="2">
        <v>41227</v>
      </c>
      <c r="B15520" t="s">
        <v>1279</v>
      </c>
      <c r="C15520" t="s">
        <v>125</v>
      </c>
      <c r="D15520" t="s">
        <v>50</v>
      </c>
      <c r="E15520" t="s">
        <v>50</v>
      </c>
      <c r="F15520">
        <v>34</v>
      </c>
      <c r="G15520">
        <v>207</v>
      </c>
      <c r="H15520">
        <v>691</v>
      </c>
      <c r="I15520">
        <v>0</v>
      </c>
      <c r="J15520">
        <v>3</v>
      </c>
      <c r="K15520">
        <v>0</v>
      </c>
      <c r="L15520" t="s">
        <v>20</v>
      </c>
      <c r="M15520" t="s">
        <v>1280</v>
      </c>
      <c r="N15520" t="s">
        <v>1279</v>
      </c>
      <c r="O15520" t="s">
        <v>22</v>
      </c>
      <c r="P15520" t="s">
        <v>23</v>
      </c>
      <c r="Q15520" t="s">
        <v>24</v>
      </c>
    </row>
    <row r="15521" spans="1:17" x14ac:dyDescent="0.2">
      <c r="A15521" s="2">
        <v>41227</v>
      </c>
      <c r="B15521" t="s">
        <v>110</v>
      </c>
      <c r="C15521" t="s">
        <v>365</v>
      </c>
      <c r="D15521" t="s">
        <v>36</v>
      </c>
      <c r="E15521" t="s">
        <v>36</v>
      </c>
      <c r="F15521">
        <v>72</v>
      </c>
      <c r="G15521">
        <v>73</v>
      </c>
      <c r="H15521">
        <v>482</v>
      </c>
      <c r="I15521">
        <v>479</v>
      </c>
      <c r="J15521">
        <v>0</v>
      </c>
      <c r="K15521">
        <v>1</v>
      </c>
      <c r="L15521" t="s">
        <v>28</v>
      </c>
      <c r="M15521" t="s">
        <v>112</v>
      </c>
      <c r="N15521" t="s">
        <v>110</v>
      </c>
      <c r="O15521" t="s">
        <v>22</v>
      </c>
      <c r="P15521" t="s">
        <v>23</v>
      </c>
      <c r="Q15521" t="s">
        <v>41</v>
      </c>
    </row>
    <row r="15522" spans="1:17" x14ac:dyDescent="0.2">
      <c r="A15522" s="2">
        <v>41227</v>
      </c>
      <c r="B15522" t="s">
        <v>126</v>
      </c>
      <c r="C15522" t="s">
        <v>129</v>
      </c>
      <c r="D15522" t="s">
        <v>50</v>
      </c>
      <c r="E15522" t="s">
        <v>50</v>
      </c>
      <c r="F15522">
        <v>7</v>
      </c>
      <c r="G15522">
        <v>2</v>
      </c>
      <c r="H15522">
        <v>1128</v>
      </c>
      <c r="I15522">
        <v>1421</v>
      </c>
      <c r="J15522">
        <v>0</v>
      </c>
      <c r="K15522">
        <v>0</v>
      </c>
      <c r="L15522" t="s">
        <v>28</v>
      </c>
      <c r="M15522" t="s">
        <v>308</v>
      </c>
      <c r="N15522" t="s">
        <v>126</v>
      </c>
      <c r="O15522" t="s">
        <v>22</v>
      </c>
      <c r="P15522" t="s">
        <v>23</v>
      </c>
      <c r="Q15522" t="s">
        <v>30</v>
      </c>
    </row>
    <row r="15523" spans="1:17" x14ac:dyDescent="0.2">
      <c r="A15523" s="2">
        <v>41227</v>
      </c>
      <c r="B15523" t="s">
        <v>237</v>
      </c>
      <c r="C15523" t="s">
        <v>118</v>
      </c>
      <c r="D15523" t="s">
        <v>36</v>
      </c>
      <c r="E15523" t="s">
        <v>36</v>
      </c>
      <c r="F15523">
        <v>107</v>
      </c>
      <c r="G15523">
        <v>75</v>
      </c>
      <c r="H15523">
        <v>324</v>
      </c>
      <c r="I15523">
        <v>470</v>
      </c>
      <c r="J15523">
        <v>1</v>
      </c>
      <c r="K15523">
        <v>1</v>
      </c>
      <c r="L15523" t="s">
        <v>28</v>
      </c>
      <c r="M15523" t="s">
        <v>366</v>
      </c>
      <c r="N15523" t="s">
        <v>237</v>
      </c>
      <c r="O15523" t="s">
        <v>22</v>
      </c>
      <c r="P15523" t="s">
        <v>23</v>
      </c>
      <c r="Q15523" t="s">
        <v>30</v>
      </c>
    </row>
    <row r="15524" spans="1:17" x14ac:dyDescent="0.2">
      <c r="A15524" s="2">
        <v>41227</v>
      </c>
      <c r="B15524" t="s">
        <v>100</v>
      </c>
      <c r="C15524" t="s">
        <v>386</v>
      </c>
      <c r="D15524" t="s">
        <v>50</v>
      </c>
      <c r="E15524" t="s">
        <v>50</v>
      </c>
      <c r="F15524">
        <v>100</v>
      </c>
      <c r="G15524">
        <v>123</v>
      </c>
      <c r="H15524">
        <v>356</v>
      </c>
      <c r="I15524">
        <v>277</v>
      </c>
      <c r="J15524">
        <v>1</v>
      </c>
      <c r="K15524">
        <v>1</v>
      </c>
      <c r="L15524" t="s">
        <v>20</v>
      </c>
      <c r="M15524" t="s">
        <v>102</v>
      </c>
      <c r="N15524" t="s">
        <v>100</v>
      </c>
      <c r="O15524" t="s">
        <v>22</v>
      </c>
      <c r="P15524" t="s">
        <v>23</v>
      </c>
      <c r="Q15524" t="s">
        <v>30</v>
      </c>
    </row>
    <row r="15525" spans="1:17" x14ac:dyDescent="0.2">
      <c r="A15525" s="2">
        <v>41227</v>
      </c>
      <c r="B15525" t="s">
        <v>239</v>
      </c>
      <c r="C15525" t="s">
        <v>143</v>
      </c>
      <c r="D15525" t="s">
        <v>115</v>
      </c>
      <c r="E15525" t="s">
        <v>115</v>
      </c>
      <c r="F15525">
        <v>86</v>
      </c>
      <c r="G15525">
        <v>24</v>
      </c>
      <c r="H15525">
        <v>427</v>
      </c>
      <c r="I15525">
        <v>810</v>
      </c>
      <c r="J15525">
        <v>1</v>
      </c>
      <c r="K15525">
        <v>2</v>
      </c>
      <c r="L15525" t="s">
        <v>20</v>
      </c>
      <c r="M15525" t="s">
        <v>240</v>
      </c>
      <c r="N15525" t="s">
        <v>239</v>
      </c>
      <c r="O15525" t="s">
        <v>22</v>
      </c>
      <c r="P15525" t="s">
        <v>23</v>
      </c>
      <c r="Q15525" t="s">
        <v>41</v>
      </c>
    </row>
    <row r="15526" spans="1:17" x14ac:dyDescent="0.2">
      <c r="A15526" s="2">
        <v>41227</v>
      </c>
      <c r="B15526" t="s">
        <v>531</v>
      </c>
      <c r="C15526" t="s">
        <v>106</v>
      </c>
      <c r="D15526" t="s">
        <v>27</v>
      </c>
      <c r="E15526" t="s">
        <v>50</v>
      </c>
      <c r="F15526">
        <v>46</v>
      </c>
      <c r="G15526">
        <v>1</v>
      </c>
      <c r="H15526">
        <v>609</v>
      </c>
      <c r="I15526">
        <v>1563</v>
      </c>
      <c r="J15526">
        <v>1</v>
      </c>
      <c r="K15526">
        <v>5</v>
      </c>
      <c r="L15526" t="s">
        <v>28</v>
      </c>
      <c r="M15526" t="s">
        <v>534</v>
      </c>
      <c r="N15526" t="s">
        <v>531</v>
      </c>
      <c r="O15526" t="s">
        <v>22</v>
      </c>
      <c r="P15526" t="s">
        <v>23</v>
      </c>
      <c r="Q15526" t="s">
        <v>41</v>
      </c>
    </row>
    <row r="15527" spans="1:17" x14ac:dyDescent="0.2">
      <c r="A15527" s="2">
        <v>41227</v>
      </c>
      <c r="B15527" t="s">
        <v>38</v>
      </c>
      <c r="C15527" t="s">
        <v>555</v>
      </c>
      <c r="D15527" t="s">
        <v>19</v>
      </c>
      <c r="E15527" t="s">
        <v>27</v>
      </c>
      <c r="F15527">
        <v>35</v>
      </c>
      <c r="G15527">
        <v>76</v>
      </c>
      <c r="H15527">
        <v>689</v>
      </c>
      <c r="I15527">
        <v>466</v>
      </c>
      <c r="J15527">
        <v>3</v>
      </c>
      <c r="K15527">
        <v>1</v>
      </c>
      <c r="L15527" t="s">
        <v>28</v>
      </c>
      <c r="M15527" t="s">
        <v>845</v>
      </c>
      <c r="N15527" t="s">
        <v>38</v>
      </c>
      <c r="O15527" t="s">
        <v>22</v>
      </c>
      <c r="P15527" t="s">
        <v>23</v>
      </c>
      <c r="Q15527" t="s">
        <v>24</v>
      </c>
    </row>
    <row r="15528" spans="1:17" x14ac:dyDescent="0.2">
      <c r="A15528" s="2">
        <v>41227</v>
      </c>
      <c r="B15528" t="s">
        <v>90</v>
      </c>
      <c r="C15528" t="s">
        <v>18</v>
      </c>
      <c r="D15528" t="s">
        <v>50</v>
      </c>
      <c r="E15528" t="s">
        <v>19</v>
      </c>
      <c r="F15528">
        <v>54</v>
      </c>
      <c r="G15528">
        <v>11</v>
      </c>
      <c r="H15528">
        <v>578</v>
      </c>
      <c r="I15528">
        <v>1047</v>
      </c>
      <c r="J15528">
        <v>1</v>
      </c>
      <c r="K15528">
        <v>3</v>
      </c>
      <c r="L15528" t="s">
        <v>28</v>
      </c>
      <c r="M15528" t="s">
        <v>1498</v>
      </c>
      <c r="N15528" t="s">
        <v>90</v>
      </c>
      <c r="O15528" t="s">
        <v>22</v>
      </c>
      <c r="P15528" t="s">
        <v>23</v>
      </c>
      <c r="Q15528" t="s">
        <v>41</v>
      </c>
    </row>
    <row r="15529" spans="1:17" x14ac:dyDescent="0.2">
      <c r="A15529" s="2">
        <v>41227</v>
      </c>
      <c r="B15529" t="s">
        <v>166</v>
      </c>
      <c r="C15529" t="s">
        <v>464</v>
      </c>
      <c r="D15529" t="s">
        <v>115</v>
      </c>
      <c r="E15529" t="s">
        <v>115</v>
      </c>
      <c r="F15529">
        <v>104</v>
      </c>
      <c r="G15529">
        <v>112</v>
      </c>
      <c r="H15529">
        <v>330</v>
      </c>
      <c r="I15529">
        <v>313</v>
      </c>
      <c r="J15529">
        <v>1</v>
      </c>
      <c r="K15529">
        <v>0</v>
      </c>
      <c r="L15529" t="s">
        <v>20</v>
      </c>
      <c r="M15529" t="s">
        <v>165</v>
      </c>
      <c r="N15529" t="s">
        <v>166</v>
      </c>
      <c r="O15529" t="s">
        <v>22</v>
      </c>
      <c r="P15529" t="s">
        <v>23</v>
      </c>
      <c r="Q15529" t="s">
        <v>24</v>
      </c>
    </row>
    <row r="15530" spans="1:17" x14ac:dyDescent="0.2">
      <c r="A15530" s="2">
        <v>41227</v>
      </c>
      <c r="B15530" t="s">
        <v>92</v>
      </c>
      <c r="C15530" t="s">
        <v>147</v>
      </c>
      <c r="D15530" t="s">
        <v>50</v>
      </c>
      <c r="E15530" t="s">
        <v>50</v>
      </c>
      <c r="F15530">
        <v>37</v>
      </c>
      <c r="G15530">
        <v>20</v>
      </c>
      <c r="H15530">
        <v>669</v>
      </c>
      <c r="I15530">
        <v>880</v>
      </c>
      <c r="J15530">
        <v>2</v>
      </c>
      <c r="K15530">
        <v>1</v>
      </c>
      <c r="L15530" t="s">
        <v>28</v>
      </c>
      <c r="M15530" t="s">
        <v>124</v>
      </c>
      <c r="N15530" t="s">
        <v>92</v>
      </c>
      <c r="O15530" t="s">
        <v>22</v>
      </c>
      <c r="P15530" t="s">
        <v>23</v>
      </c>
      <c r="Q15530" t="s">
        <v>24</v>
      </c>
    </row>
    <row r="15531" spans="1:17" x14ac:dyDescent="0.2">
      <c r="A15531" s="2">
        <v>41227</v>
      </c>
      <c r="B15531" t="s">
        <v>95</v>
      </c>
      <c r="C15531" t="s">
        <v>77</v>
      </c>
      <c r="D15531" t="s">
        <v>50</v>
      </c>
      <c r="E15531" t="s">
        <v>27</v>
      </c>
      <c r="F15531">
        <v>9</v>
      </c>
      <c r="G15531">
        <v>27</v>
      </c>
      <c r="H15531">
        <v>1083</v>
      </c>
      <c r="I15531">
        <v>775</v>
      </c>
      <c r="J15531">
        <v>2</v>
      </c>
      <c r="K15531">
        <v>2</v>
      </c>
      <c r="L15531" t="s">
        <v>28</v>
      </c>
      <c r="M15531" t="s">
        <v>1161</v>
      </c>
      <c r="N15531" t="s">
        <v>95</v>
      </c>
      <c r="O15531" t="s">
        <v>22</v>
      </c>
      <c r="P15531" t="s">
        <v>23</v>
      </c>
      <c r="Q15531" t="s">
        <v>30</v>
      </c>
    </row>
    <row r="15532" spans="1:17" x14ac:dyDescent="0.2">
      <c r="A15532" s="2">
        <v>41227</v>
      </c>
      <c r="B15532" t="s">
        <v>617</v>
      </c>
      <c r="C15532" t="s">
        <v>352</v>
      </c>
      <c r="D15532" t="s">
        <v>36</v>
      </c>
      <c r="E15532" t="s">
        <v>36</v>
      </c>
      <c r="F15532">
        <v>122</v>
      </c>
      <c r="G15532">
        <v>117</v>
      </c>
      <c r="H15532">
        <v>280</v>
      </c>
      <c r="I15532">
        <v>298</v>
      </c>
      <c r="J15532">
        <v>2</v>
      </c>
      <c r="K15532">
        <v>2</v>
      </c>
      <c r="L15532" t="s">
        <v>28</v>
      </c>
      <c r="M15532" t="s">
        <v>618</v>
      </c>
      <c r="N15532" t="s">
        <v>617</v>
      </c>
      <c r="O15532" t="s">
        <v>22</v>
      </c>
      <c r="P15532" t="s">
        <v>23</v>
      </c>
      <c r="Q15532" t="s">
        <v>30</v>
      </c>
    </row>
    <row r="15533" spans="1:17" x14ac:dyDescent="0.2">
      <c r="A15533" s="2">
        <v>41227</v>
      </c>
      <c r="B15533" t="s">
        <v>113</v>
      </c>
      <c r="C15533" t="s">
        <v>39</v>
      </c>
      <c r="D15533" t="s">
        <v>115</v>
      </c>
      <c r="E15533" t="s">
        <v>19</v>
      </c>
      <c r="F15533">
        <v>112</v>
      </c>
      <c r="G15533">
        <v>3</v>
      </c>
      <c r="H15533">
        <v>313</v>
      </c>
      <c r="I15533">
        <v>1349</v>
      </c>
      <c r="J15533">
        <v>0</v>
      </c>
      <c r="K15533">
        <v>0</v>
      </c>
      <c r="L15533" t="s">
        <v>28</v>
      </c>
      <c r="M15533" t="s">
        <v>231</v>
      </c>
      <c r="N15533" t="s">
        <v>113</v>
      </c>
      <c r="O15533" t="s">
        <v>22</v>
      </c>
      <c r="P15533" t="s">
        <v>23</v>
      </c>
      <c r="Q15533" t="s">
        <v>30</v>
      </c>
    </row>
    <row r="15534" spans="1:17" x14ac:dyDescent="0.2">
      <c r="A15534" s="2">
        <v>41227</v>
      </c>
      <c r="B15534" t="s">
        <v>1204</v>
      </c>
      <c r="C15534" t="s">
        <v>107</v>
      </c>
      <c r="D15534" t="s">
        <v>50</v>
      </c>
      <c r="E15534" t="s">
        <v>19</v>
      </c>
      <c r="F15534">
        <v>42</v>
      </c>
      <c r="G15534">
        <v>21</v>
      </c>
      <c r="H15534">
        <v>625</v>
      </c>
      <c r="I15534">
        <v>852</v>
      </c>
      <c r="J15534">
        <v>3</v>
      </c>
      <c r="K15534">
        <v>1</v>
      </c>
      <c r="L15534" t="s">
        <v>28</v>
      </c>
      <c r="M15534" t="s">
        <v>838</v>
      </c>
      <c r="N15534" t="s">
        <v>53</v>
      </c>
      <c r="O15534" t="s">
        <v>122</v>
      </c>
      <c r="P15534" t="s">
        <v>23</v>
      </c>
      <c r="Q15534" t="s">
        <v>24</v>
      </c>
    </row>
    <row r="15535" spans="1:17" x14ac:dyDescent="0.2">
      <c r="A15535" s="2">
        <v>41227</v>
      </c>
      <c r="B15535" t="s">
        <v>149</v>
      </c>
      <c r="C15535" t="s">
        <v>138</v>
      </c>
      <c r="D15535" t="s">
        <v>36</v>
      </c>
      <c r="E15535" t="s">
        <v>36</v>
      </c>
      <c r="F15535">
        <v>84</v>
      </c>
      <c r="G15535">
        <v>39</v>
      </c>
      <c r="H15535">
        <v>430</v>
      </c>
      <c r="I15535">
        <v>632</v>
      </c>
      <c r="J15535">
        <v>0</v>
      </c>
      <c r="K15535">
        <v>1</v>
      </c>
      <c r="L15535" t="s">
        <v>28</v>
      </c>
      <c r="M15535" t="s">
        <v>420</v>
      </c>
      <c r="N15535" t="s">
        <v>149</v>
      </c>
      <c r="O15535" t="s">
        <v>22</v>
      </c>
      <c r="P15535" t="s">
        <v>23</v>
      </c>
      <c r="Q15535" t="s">
        <v>41</v>
      </c>
    </row>
    <row r="15536" spans="1:17" x14ac:dyDescent="0.2">
      <c r="A15536" s="2">
        <v>41227</v>
      </c>
      <c r="B15536" t="s">
        <v>52</v>
      </c>
      <c r="C15536" t="s">
        <v>89</v>
      </c>
      <c r="D15536" t="s">
        <v>50</v>
      </c>
      <c r="E15536" t="s">
        <v>50</v>
      </c>
      <c r="F15536">
        <v>23</v>
      </c>
      <c r="G15536">
        <v>6</v>
      </c>
      <c r="H15536">
        <v>826</v>
      </c>
      <c r="I15536">
        <v>1167</v>
      </c>
      <c r="J15536">
        <v>4</v>
      </c>
      <c r="K15536">
        <v>2</v>
      </c>
      <c r="L15536" t="s">
        <v>28</v>
      </c>
      <c r="M15536" t="s">
        <v>68</v>
      </c>
      <c r="N15536" t="s">
        <v>52</v>
      </c>
      <c r="O15536" t="s">
        <v>22</v>
      </c>
      <c r="P15536" t="s">
        <v>23</v>
      </c>
      <c r="Q15536" t="s">
        <v>24</v>
      </c>
    </row>
    <row r="15537" spans="1:17" x14ac:dyDescent="0.2">
      <c r="A15537" s="2">
        <v>41227</v>
      </c>
      <c r="B15537" t="s">
        <v>211</v>
      </c>
      <c r="C15537" t="s">
        <v>207</v>
      </c>
      <c r="D15537" t="s">
        <v>36</v>
      </c>
      <c r="E15537" t="s">
        <v>36</v>
      </c>
      <c r="F15537">
        <v>134</v>
      </c>
      <c r="G15537">
        <v>130</v>
      </c>
      <c r="H15537">
        <v>237</v>
      </c>
      <c r="I15537">
        <v>247</v>
      </c>
      <c r="J15537">
        <v>1</v>
      </c>
      <c r="K15537">
        <v>0</v>
      </c>
      <c r="L15537" t="s">
        <v>28</v>
      </c>
      <c r="M15537" t="s">
        <v>725</v>
      </c>
      <c r="N15537" t="s">
        <v>211</v>
      </c>
      <c r="O15537" t="s">
        <v>22</v>
      </c>
      <c r="P15537" t="s">
        <v>23</v>
      </c>
      <c r="Q15537" t="s">
        <v>24</v>
      </c>
    </row>
    <row r="15538" spans="1:17" x14ac:dyDescent="0.2">
      <c r="A15538" s="2">
        <v>41227</v>
      </c>
      <c r="B15538" t="s">
        <v>114</v>
      </c>
      <c r="C15538" t="s">
        <v>979</v>
      </c>
      <c r="D15538" t="s">
        <v>115</v>
      </c>
      <c r="E15538" t="s">
        <v>115</v>
      </c>
      <c r="F15538">
        <v>152</v>
      </c>
      <c r="G15538">
        <v>207</v>
      </c>
      <c r="H15538">
        <v>159</v>
      </c>
      <c r="I15538">
        <v>0</v>
      </c>
      <c r="J15538">
        <v>5</v>
      </c>
      <c r="K15538">
        <v>0</v>
      </c>
      <c r="L15538" t="s">
        <v>28</v>
      </c>
      <c r="M15538" t="s">
        <v>226</v>
      </c>
      <c r="N15538" t="s">
        <v>114</v>
      </c>
      <c r="O15538" t="s">
        <v>22</v>
      </c>
      <c r="P15538" t="s">
        <v>23</v>
      </c>
      <c r="Q15538" t="s">
        <v>24</v>
      </c>
    </row>
    <row r="15539" spans="1:17" x14ac:dyDescent="0.2">
      <c r="A15539" s="2">
        <v>41227</v>
      </c>
      <c r="B15539" t="s">
        <v>128</v>
      </c>
      <c r="C15539" t="s">
        <v>53</v>
      </c>
      <c r="D15539" t="s">
        <v>36</v>
      </c>
      <c r="E15539" t="s">
        <v>50</v>
      </c>
      <c r="F15539">
        <v>46</v>
      </c>
      <c r="G15539">
        <v>16</v>
      </c>
      <c r="H15539">
        <v>608</v>
      </c>
      <c r="I15539">
        <v>966</v>
      </c>
      <c r="J15539">
        <v>1</v>
      </c>
      <c r="K15539">
        <v>2</v>
      </c>
      <c r="L15539" t="s">
        <v>28</v>
      </c>
      <c r="M15539" t="s">
        <v>278</v>
      </c>
      <c r="N15539" t="s">
        <v>128</v>
      </c>
      <c r="O15539" t="s">
        <v>22</v>
      </c>
      <c r="P15539" t="s">
        <v>23</v>
      </c>
      <c r="Q15539" t="s">
        <v>41</v>
      </c>
    </row>
    <row r="15540" spans="1:17" x14ac:dyDescent="0.2">
      <c r="A15540" s="2">
        <v>41227</v>
      </c>
      <c r="B15540" t="s">
        <v>180</v>
      </c>
      <c r="C15540" t="s">
        <v>72</v>
      </c>
      <c r="D15540" t="s">
        <v>50</v>
      </c>
      <c r="E15540" t="s">
        <v>50</v>
      </c>
      <c r="F15540">
        <v>38</v>
      </c>
      <c r="G15540">
        <v>22</v>
      </c>
      <c r="H15540">
        <v>639</v>
      </c>
      <c r="I15540">
        <v>851</v>
      </c>
      <c r="J15540">
        <v>1</v>
      </c>
      <c r="K15540">
        <v>1</v>
      </c>
      <c r="L15540" t="s">
        <v>28</v>
      </c>
      <c r="M15540" t="s">
        <v>181</v>
      </c>
      <c r="N15540" t="s">
        <v>180</v>
      </c>
      <c r="O15540" t="s">
        <v>22</v>
      </c>
      <c r="P15540" t="s">
        <v>23</v>
      </c>
      <c r="Q15540" t="s">
        <v>30</v>
      </c>
    </row>
    <row r="15541" spans="1:17" x14ac:dyDescent="0.2">
      <c r="A15541" s="2">
        <v>41227</v>
      </c>
      <c r="B15541" t="s">
        <v>176</v>
      </c>
      <c r="C15541" t="s">
        <v>81</v>
      </c>
      <c r="D15541" t="s">
        <v>115</v>
      </c>
      <c r="E15541" t="s">
        <v>50</v>
      </c>
      <c r="F15541">
        <v>109</v>
      </c>
      <c r="G15541">
        <v>84</v>
      </c>
      <c r="H15541">
        <v>319</v>
      </c>
      <c r="I15541">
        <v>430</v>
      </c>
      <c r="J15541">
        <v>2</v>
      </c>
      <c r="K15541">
        <v>1</v>
      </c>
      <c r="L15541" t="s">
        <v>28</v>
      </c>
      <c r="M15541" t="s">
        <v>300</v>
      </c>
      <c r="N15541" t="s">
        <v>176</v>
      </c>
      <c r="O15541" t="s">
        <v>22</v>
      </c>
      <c r="P15541" t="s">
        <v>23</v>
      </c>
      <c r="Q15541" t="s">
        <v>24</v>
      </c>
    </row>
    <row r="15542" spans="1:17" x14ac:dyDescent="0.2">
      <c r="A15542" s="2">
        <v>41227</v>
      </c>
      <c r="B15542" t="s">
        <v>32</v>
      </c>
      <c r="C15542" t="s">
        <v>135</v>
      </c>
      <c r="D15542" t="s">
        <v>19</v>
      </c>
      <c r="E15542" t="s">
        <v>36</v>
      </c>
      <c r="F15542">
        <v>48</v>
      </c>
      <c r="G15542">
        <v>57</v>
      </c>
      <c r="H15542">
        <v>599</v>
      </c>
      <c r="I15542">
        <v>553</v>
      </c>
      <c r="J15542">
        <v>1</v>
      </c>
      <c r="K15542">
        <v>3</v>
      </c>
      <c r="L15542" t="s">
        <v>28</v>
      </c>
      <c r="M15542" t="s">
        <v>215</v>
      </c>
      <c r="N15542" t="s">
        <v>77</v>
      </c>
      <c r="O15542" t="s">
        <v>122</v>
      </c>
      <c r="P15542" t="s">
        <v>23</v>
      </c>
      <c r="Q15542" t="s">
        <v>41</v>
      </c>
    </row>
    <row r="15543" spans="1:17" x14ac:dyDescent="0.2">
      <c r="A15543" s="2">
        <v>41228</v>
      </c>
      <c r="B15543" t="s">
        <v>572</v>
      </c>
      <c r="C15543" t="s">
        <v>443</v>
      </c>
      <c r="D15543" t="s">
        <v>115</v>
      </c>
      <c r="E15543" t="s">
        <v>115</v>
      </c>
      <c r="F15543">
        <v>143</v>
      </c>
      <c r="G15543">
        <v>163</v>
      </c>
      <c r="H15543">
        <v>183</v>
      </c>
      <c r="I15543">
        <v>127</v>
      </c>
      <c r="J15543">
        <v>1</v>
      </c>
      <c r="K15543">
        <v>0</v>
      </c>
      <c r="L15543" t="s">
        <v>28</v>
      </c>
      <c r="M15543" t="s">
        <v>1544</v>
      </c>
      <c r="N15543" t="s">
        <v>572</v>
      </c>
      <c r="O15543" t="s">
        <v>22</v>
      </c>
      <c r="P15543" t="s">
        <v>23</v>
      </c>
      <c r="Q15543" t="s">
        <v>24</v>
      </c>
    </row>
    <row r="15544" spans="1:17" x14ac:dyDescent="0.2">
      <c r="A15544" s="2">
        <v>41229</v>
      </c>
      <c r="B15544" t="s">
        <v>282</v>
      </c>
      <c r="C15544" t="s">
        <v>232</v>
      </c>
      <c r="D15544" t="s">
        <v>19</v>
      </c>
      <c r="E15544" t="s">
        <v>19</v>
      </c>
      <c r="F15544">
        <v>79</v>
      </c>
      <c r="G15544">
        <v>125</v>
      </c>
      <c r="H15544">
        <v>446</v>
      </c>
      <c r="I15544">
        <v>265</v>
      </c>
      <c r="J15544">
        <v>3</v>
      </c>
      <c r="K15544">
        <v>0</v>
      </c>
      <c r="L15544" t="s">
        <v>230</v>
      </c>
      <c r="M15544" t="s">
        <v>1143</v>
      </c>
      <c r="N15544" t="s">
        <v>282</v>
      </c>
      <c r="O15544" t="s">
        <v>22</v>
      </c>
      <c r="P15544" t="s">
        <v>23</v>
      </c>
      <c r="Q15544" t="s">
        <v>24</v>
      </c>
    </row>
    <row r="15545" spans="1:17" x14ac:dyDescent="0.2">
      <c r="A15545" s="2">
        <v>41230</v>
      </c>
      <c r="B15545" t="s">
        <v>363</v>
      </c>
      <c r="C15545" t="s">
        <v>120</v>
      </c>
      <c r="D15545" t="s">
        <v>115</v>
      </c>
      <c r="E15545" t="s">
        <v>36</v>
      </c>
      <c r="F15545">
        <v>165</v>
      </c>
      <c r="G15545">
        <v>62</v>
      </c>
      <c r="H15545">
        <v>124</v>
      </c>
      <c r="I15545">
        <v>520</v>
      </c>
      <c r="J15545">
        <v>0</v>
      </c>
      <c r="K15545">
        <v>0</v>
      </c>
      <c r="L15545" t="s">
        <v>28</v>
      </c>
      <c r="M15545" t="s">
        <v>513</v>
      </c>
      <c r="N15545" t="s">
        <v>363</v>
      </c>
      <c r="O15545" t="s">
        <v>22</v>
      </c>
      <c r="P15545" t="s">
        <v>23</v>
      </c>
      <c r="Q15545" t="s">
        <v>30</v>
      </c>
    </row>
    <row r="15546" spans="1:17" x14ac:dyDescent="0.2">
      <c r="A15546" s="2">
        <v>41230</v>
      </c>
      <c r="B15546" t="s">
        <v>913</v>
      </c>
      <c r="C15546" t="s">
        <v>469</v>
      </c>
      <c r="D15546" t="s">
        <v>115</v>
      </c>
      <c r="E15546" t="s">
        <v>115</v>
      </c>
      <c r="F15546">
        <v>148</v>
      </c>
      <c r="G15546">
        <v>147</v>
      </c>
      <c r="H15546">
        <v>168</v>
      </c>
      <c r="I15546">
        <v>172</v>
      </c>
      <c r="J15546">
        <v>1</v>
      </c>
      <c r="K15546">
        <v>1</v>
      </c>
      <c r="L15546" t="s">
        <v>28</v>
      </c>
      <c r="M15546" t="s">
        <v>640</v>
      </c>
      <c r="N15546" t="s">
        <v>177</v>
      </c>
      <c r="O15546" t="s">
        <v>122</v>
      </c>
      <c r="P15546" t="s">
        <v>23</v>
      </c>
      <c r="Q15546" t="s">
        <v>30</v>
      </c>
    </row>
    <row r="15547" spans="1:17" x14ac:dyDescent="0.2">
      <c r="A15547" s="2">
        <v>41230</v>
      </c>
      <c r="B15547" t="s">
        <v>114</v>
      </c>
      <c r="C15547" t="s">
        <v>212</v>
      </c>
      <c r="D15547" t="s">
        <v>115</v>
      </c>
      <c r="E15547" t="s">
        <v>115</v>
      </c>
      <c r="F15547">
        <v>152</v>
      </c>
      <c r="G15547">
        <v>171</v>
      </c>
      <c r="H15547">
        <v>159</v>
      </c>
      <c r="I15547">
        <v>113</v>
      </c>
      <c r="J15547">
        <v>5</v>
      </c>
      <c r="K15547">
        <v>0</v>
      </c>
      <c r="L15547" t="s">
        <v>28</v>
      </c>
      <c r="M15547" t="s">
        <v>226</v>
      </c>
      <c r="N15547" t="s">
        <v>114</v>
      </c>
      <c r="O15547" t="s">
        <v>22</v>
      </c>
      <c r="P15547" t="s">
        <v>23</v>
      </c>
      <c r="Q15547" t="s">
        <v>24</v>
      </c>
    </row>
    <row r="15548" spans="1:17" x14ac:dyDescent="0.2">
      <c r="A15548" s="2">
        <v>41232</v>
      </c>
      <c r="B15548" t="s">
        <v>443</v>
      </c>
      <c r="C15548" t="s">
        <v>463</v>
      </c>
      <c r="D15548" t="s">
        <v>115</v>
      </c>
      <c r="E15548" t="s">
        <v>115</v>
      </c>
      <c r="F15548">
        <v>163</v>
      </c>
      <c r="G15548">
        <v>180</v>
      </c>
      <c r="H15548">
        <v>127</v>
      </c>
      <c r="I15548">
        <v>71</v>
      </c>
      <c r="J15548">
        <v>4</v>
      </c>
      <c r="K15548">
        <v>0</v>
      </c>
      <c r="L15548" t="s">
        <v>28</v>
      </c>
      <c r="M15548" t="s">
        <v>1533</v>
      </c>
      <c r="N15548" t="s">
        <v>443</v>
      </c>
      <c r="O15548" t="s">
        <v>22</v>
      </c>
      <c r="P15548" t="s">
        <v>23</v>
      </c>
      <c r="Q15548" t="s">
        <v>24</v>
      </c>
    </row>
    <row r="15549" spans="1:17" x14ac:dyDescent="0.2">
      <c r="A15549" s="2">
        <v>41233</v>
      </c>
      <c r="B15549" t="s">
        <v>391</v>
      </c>
      <c r="C15549" t="s">
        <v>212</v>
      </c>
      <c r="D15549" t="s">
        <v>115</v>
      </c>
      <c r="E15549" t="s">
        <v>115</v>
      </c>
      <c r="F15549">
        <v>163</v>
      </c>
      <c r="G15549">
        <v>171</v>
      </c>
      <c r="H15549">
        <v>126</v>
      </c>
      <c r="I15549">
        <v>113</v>
      </c>
      <c r="J15549">
        <v>1</v>
      </c>
      <c r="K15549">
        <v>1</v>
      </c>
      <c r="L15549" t="s">
        <v>28</v>
      </c>
      <c r="M15549" t="s">
        <v>392</v>
      </c>
      <c r="N15549" t="s">
        <v>391</v>
      </c>
      <c r="O15549" t="s">
        <v>22</v>
      </c>
      <c r="P15549" t="s">
        <v>23</v>
      </c>
      <c r="Q15549" t="s">
        <v>30</v>
      </c>
    </row>
    <row r="15550" spans="1:17" x14ac:dyDescent="0.2">
      <c r="A15550" s="2">
        <v>41233</v>
      </c>
      <c r="B15550" t="s">
        <v>913</v>
      </c>
      <c r="C15550" t="s">
        <v>469</v>
      </c>
      <c r="D15550" t="s">
        <v>115</v>
      </c>
      <c r="E15550" t="s">
        <v>115</v>
      </c>
      <c r="F15550">
        <v>148</v>
      </c>
      <c r="G15550">
        <v>147</v>
      </c>
      <c r="H15550">
        <v>168</v>
      </c>
      <c r="I15550">
        <v>172</v>
      </c>
      <c r="J15550">
        <v>2</v>
      </c>
      <c r="K15550">
        <v>1</v>
      </c>
      <c r="L15550" t="s">
        <v>28</v>
      </c>
      <c r="M15550" t="s">
        <v>902</v>
      </c>
      <c r="N15550" t="s">
        <v>177</v>
      </c>
      <c r="O15550" t="s">
        <v>122</v>
      </c>
      <c r="P15550" t="s">
        <v>23</v>
      </c>
      <c r="Q15550" t="s">
        <v>24</v>
      </c>
    </row>
    <row r="15551" spans="1:17" x14ac:dyDescent="0.2">
      <c r="A15551" s="2">
        <v>41234</v>
      </c>
      <c r="B15551" t="s">
        <v>39</v>
      </c>
      <c r="C15551" t="s">
        <v>25</v>
      </c>
      <c r="D15551" t="s">
        <v>19</v>
      </c>
      <c r="E15551" t="s">
        <v>19</v>
      </c>
      <c r="F15551">
        <v>3</v>
      </c>
      <c r="G15551">
        <v>13</v>
      </c>
      <c r="H15551">
        <v>1349</v>
      </c>
      <c r="I15551">
        <v>994</v>
      </c>
      <c r="J15551">
        <v>2</v>
      </c>
      <c r="K15551">
        <v>1</v>
      </c>
      <c r="L15551" t="s">
        <v>1502</v>
      </c>
      <c r="M15551" t="s">
        <v>65</v>
      </c>
      <c r="N15551" t="s">
        <v>39</v>
      </c>
      <c r="O15551" t="s">
        <v>22</v>
      </c>
      <c r="P15551" t="s">
        <v>59</v>
      </c>
      <c r="Q15551" t="s">
        <v>41</v>
      </c>
    </row>
    <row r="15552" spans="1:17" x14ac:dyDescent="0.2">
      <c r="A15552" s="2">
        <v>41237</v>
      </c>
      <c r="B15552" t="s">
        <v>374</v>
      </c>
      <c r="C15552" t="s">
        <v>1545</v>
      </c>
      <c r="D15552" t="s">
        <v>36</v>
      </c>
      <c r="E15552" t="s">
        <v>36</v>
      </c>
      <c r="F15552">
        <v>102</v>
      </c>
      <c r="G15552">
        <v>200</v>
      </c>
      <c r="H15552">
        <v>332</v>
      </c>
      <c r="I15552">
        <v>19</v>
      </c>
      <c r="J15552">
        <v>1</v>
      </c>
      <c r="K15552">
        <v>0</v>
      </c>
      <c r="L15552" t="s">
        <v>418</v>
      </c>
      <c r="M15552" t="s">
        <v>398</v>
      </c>
      <c r="N15552" t="s">
        <v>208</v>
      </c>
      <c r="O15552" t="s">
        <v>122</v>
      </c>
      <c r="P15552" t="s">
        <v>23</v>
      </c>
      <c r="Q15552" t="s">
        <v>24</v>
      </c>
    </row>
    <row r="15553" spans="1:17" x14ac:dyDescent="0.2">
      <c r="A15553" s="2">
        <v>41237</v>
      </c>
      <c r="B15553" t="s">
        <v>114</v>
      </c>
      <c r="C15553" t="s">
        <v>572</v>
      </c>
      <c r="D15553" t="s">
        <v>115</v>
      </c>
      <c r="E15553" t="s">
        <v>115</v>
      </c>
      <c r="F15553">
        <v>152</v>
      </c>
      <c r="G15553">
        <v>143</v>
      </c>
      <c r="H15553">
        <v>159</v>
      </c>
      <c r="I15553">
        <v>183</v>
      </c>
      <c r="J15553">
        <v>2</v>
      </c>
      <c r="K15553">
        <v>1</v>
      </c>
      <c r="L15553" t="s">
        <v>647</v>
      </c>
      <c r="M15553" t="s">
        <v>226</v>
      </c>
      <c r="N15553" t="s">
        <v>114</v>
      </c>
      <c r="O15553" t="s">
        <v>22</v>
      </c>
      <c r="P15553" t="s">
        <v>23</v>
      </c>
      <c r="Q15553" t="s">
        <v>24</v>
      </c>
    </row>
    <row r="15554" spans="1:17" x14ac:dyDescent="0.2">
      <c r="A15554" s="2">
        <v>41237</v>
      </c>
      <c r="B15554" t="s">
        <v>208</v>
      </c>
      <c r="C15554" t="s">
        <v>207</v>
      </c>
      <c r="D15554" t="s">
        <v>36</v>
      </c>
      <c r="E15554" t="s">
        <v>36</v>
      </c>
      <c r="F15554">
        <v>86</v>
      </c>
      <c r="G15554">
        <v>130</v>
      </c>
      <c r="H15554">
        <v>427</v>
      </c>
      <c r="I15554">
        <v>247</v>
      </c>
      <c r="J15554">
        <v>1</v>
      </c>
      <c r="K15554">
        <v>0</v>
      </c>
      <c r="L15554" t="s">
        <v>418</v>
      </c>
      <c r="M15554" t="s">
        <v>398</v>
      </c>
      <c r="N15554" t="s">
        <v>208</v>
      </c>
      <c r="O15554" t="s">
        <v>22</v>
      </c>
      <c r="P15554" t="s">
        <v>23</v>
      </c>
      <c r="Q15554" t="s">
        <v>24</v>
      </c>
    </row>
    <row r="15555" spans="1:17" x14ac:dyDescent="0.2">
      <c r="A15555" s="2">
        <v>41237</v>
      </c>
      <c r="B15555" t="s">
        <v>425</v>
      </c>
      <c r="C15555" t="s">
        <v>213</v>
      </c>
      <c r="D15555" t="s">
        <v>115</v>
      </c>
      <c r="E15555" t="s">
        <v>115</v>
      </c>
      <c r="F15555">
        <v>138</v>
      </c>
      <c r="G15555">
        <v>156</v>
      </c>
      <c r="H15555">
        <v>216</v>
      </c>
      <c r="I15555">
        <v>148</v>
      </c>
      <c r="J15555">
        <v>1</v>
      </c>
      <c r="K15555">
        <v>1</v>
      </c>
      <c r="L15555" t="s">
        <v>647</v>
      </c>
      <c r="M15555" t="s">
        <v>226</v>
      </c>
      <c r="N15555" t="s">
        <v>114</v>
      </c>
      <c r="O15555" t="s">
        <v>122</v>
      </c>
      <c r="P15555" t="s">
        <v>23</v>
      </c>
      <c r="Q15555" t="s">
        <v>30</v>
      </c>
    </row>
    <row r="15556" spans="1:17" x14ac:dyDescent="0.2">
      <c r="A15556" s="2">
        <v>41238</v>
      </c>
      <c r="B15556" t="s">
        <v>172</v>
      </c>
      <c r="C15556" t="s">
        <v>556</v>
      </c>
      <c r="D15556" t="s">
        <v>36</v>
      </c>
      <c r="E15556" t="s">
        <v>36</v>
      </c>
      <c r="F15556">
        <v>128</v>
      </c>
      <c r="G15556">
        <v>193</v>
      </c>
      <c r="H15556">
        <v>255</v>
      </c>
      <c r="I15556">
        <v>43</v>
      </c>
      <c r="J15556">
        <v>5</v>
      </c>
      <c r="K15556">
        <v>1</v>
      </c>
      <c r="L15556" t="s">
        <v>418</v>
      </c>
      <c r="M15556" t="s">
        <v>398</v>
      </c>
      <c r="N15556" t="s">
        <v>208</v>
      </c>
      <c r="O15556" t="s">
        <v>122</v>
      </c>
      <c r="P15556" t="s">
        <v>23</v>
      </c>
      <c r="Q15556" t="s">
        <v>24</v>
      </c>
    </row>
    <row r="15557" spans="1:17" x14ac:dyDescent="0.2">
      <c r="A15557" s="2">
        <v>41238</v>
      </c>
      <c r="B15557" t="s">
        <v>363</v>
      </c>
      <c r="C15557" t="s">
        <v>649</v>
      </c>
      <c r="D15557" t="s">
        <v>115</v>
      </c>
      <c r="E15557" t="s">
        <v>115</v>
      </c>
      <c r="F15557">
        <v>165</v>
      </c>
      <c r="G15557">
        <v>177</v>
      </c>
      <c r="H15557">
        <v>124</v>
      </c>
      <c r="I15557">
        <v>87</v>
      </c>
      <c r="J15557">
        <v>2</v>
      </c>
      <c r="K15557">
        <v>2</v>
      </c>
      <c r="L15557" t="s">
        <v>647</v>
      </c>
      <c r="M15557" t="s">
        <v>392</v>
      </c>
      <c r="N15557" t="s">
        <v>391</v>
      </c>
      <c r="O15557" t="s">
        <v>122</v>
      </c>
      <c r="P15557" t="s">
        <v>23</v>
      </c>
      <c r="Q15557" t="s">
        <v>30</v>
      </c>
    </row>
    <row r="15558" spans="1:17" x14ac:dyDescent="0.2">
      <c r="A15558" s="2">
        <v>41238</v>
      </c>
      <c r="B15558" t="s">
        <v>391</v>
      </c>
      <c r="C15558" t="s">
        <v>443</v>
      </c>
      <c r="D15558" t="s">
        <v>115</v>
      </c>
      <c r="E15558" t="s">
        <v>115</v>
      </c>
      <c r="F15558">
        <v>163</v>
      </c>
      <c r="G15558">
        <v>163</v>
      </c>
      <c r="H15558">
        <v>126</v>
      </c>
      <c r="I15558">
        <v>127</v>
      </c>
      <c r="J15558">
        <v>0</v>
      </c>
      <c r="K15558">
        <v>3</v>
      </c>
      <c r="L15558" t="s">
        <v>647</v>
      </c>
      <c r="M15558" t="s">
        <v>392</v>
      </c>
      <c r="N15558" t="s">
        <v>391</v>
      </c>
      <c r="O15558" t="s">
        <v>22</v>
      </c>
      <c r="P15558" t="s">
        <v>23</v>
      </c>
      <c r="Q15558" t="s">
        <v>41</v>
      </c>
    </row>
    <row r="15559" spans="1:17" x14ac:dyDescent="0.2">
      <c r="A15559" s="2">
        <v>41238</v>
      </c>
      <c r="B15559" t="s">
        <v>211</v>
      </c>
      <c r="C15559" t="s">
        <v>380</v>
      </c>
      <c r="D15559" t="s">
        <v>36</v>
      </c>
      <c r="E15559" t="s">
        <v>36</v>
      </c>
      <c r="F15559">
        <v>134</v>
      </c>
      <c r="G15559">
        <v>102</v>
      </c>
      <c r="H15559">
        <v>237</v>
      </c>
      <c r="I15559">
        <v>333</v>
      </c>
      <c r="J15559">
        <v>2</v>
      </c>
      <c r="K15559">
        <v>0</v>
      </c>
      <c r="L15559" t="s">
        <v>418</v>
      </c>
      <c r="M15559" t="s">
        <v>398</v>
      </c>
      <c r="N15559" t="s">
        <v>208</v>
      </c>
      <c r="O15559" t="s">
        <v>122</v>
      </c>
      <c r="P15559" t="s">
        <v>23</v>
      </c>
      <c r="Q15559" t="s">
        <v>24</v>
      </c>
    </row>
    <row r="15560" spans="1:17" x14ac:dyDescent="0.2">
      <c r="A15560" s="2">
        <v>41239</v>
      </c>
      <c r="B15560" t="s">
        <v>617</v>
      </c>
      <c r="C15560" t="s">
        <v>250</v>
      </c>
      <c r="D15560" t="s">
        <v>36</v>
      </c>
      <c r="E15560" t="s">
        <v>36</v>
      </c>
      <c r="F15560">
        <v>122</v>
      </c>
      <c r="G15560">
        <v>101</v>
      </c>
      <c r="H15560">
        <v>280</v>
      </c>
      <c r="I15560">
        <v>337</v>
      </c>
      <c r="J15560">
        <v>2</v>
      </c>
      <c r="K15560">
        <v>0</v>
      </c>
      <c r="L15560" t="s">
        <v>418</v>
      </c>
      <c r="M15560" t="s">
        <v>398</v>
      </c>
      <c r="N15560" t="s">
        <v>208</v>
      </c>
      <c r="O15560" t="s">
        <v>122</v>
      </c>
      <c r="P15560" t="s">
        <v>23</v>
      </c>
      <c r="Q15560" t="s">
        <v>24</v>
      </c>
    </row>
    <row r="15561" spans="1:17" x14ac:dyDescent="0.2">
      <c r="A15561" s="2">
        <v>41240</v>
      </c>
      <c r="B15561" t="s">
        <v>1545</v>
      </c>
      <c r="C15561" t="s">
        <v>207</v>
      </c>
      <c r="D15561" t="s">
        <v>36</v>
      </c>
      <c r="E15561" t="s">
        <v>36</v>
      </c>
      <c r="F15561">
        <v>200</v>
      </c>
      <c r="G15561">
        <v>130</v>
      </c>
      <c r="H15561">
        <v>19</v>
      </c>
      <c r="I15561">
        <v>247</v>
      </c>
      <c r="J15561">
        <v>0</v>
      </c>
      <c r="K15561">
        <v>2</v>
      </c>
      <c r="L15561" t="s">
        <v>418</v>
      </c>
      <c r="M15561" t="s">
        <v>398</v>
      </c>
      <c r="N15561" t="s">
        <v>208</v>
      </c>
      <c r="O15561" t="s">
        <v>122</v>
      </c>
      <c r="P15561" t="s">
        <v>23</v>
      </c>
      <c r="Q15561" t="s">
        <v>41</v>
      </c>
    </row>
    <row r="15562" spans="1:17" x14ac:dyDescent="0.2">
      <c r="A15562" s="2">
        <v>41240</v>
      </c>
      <c r="B15562" t="s">
        <v>114</v>
      </c>
      <c r="C15562" t="s">
        <v>213</v>
      </c>
      <c r="D15562" t="s">
        <v>115</v>
      </c>
      <c r="E15562" t="s">
        <v>115</v>
      </c>
      <c r="F15562">
        <v>152</v>
      </c>
      <c r="G15562">
        <v>156</v>
      </c>
      <c r="H15562">
        <v>159</v>
      </c>
      <c r="I15562">
        <v>148</v>
      </c>
      <c r="J15562">
        <v>4</v>
      </c>
      <c r="K15562">
        <v>0</v>
      </c>
      <c r="L15562" t="s">
        <v>647</v>
      </c>
      <c r="M15562" t="s">
        <v>226</v>
      </c>
      <c r="N15562" t="s">
        <v>114</v>
      </c>
      <c r="O15562" t="s">
        <v>22</v>
      </c>
      <c r="P15562" t="s">
        <v>23</v>
      </c>
      <c r="Q15562" t="s">
        <v>24</v>
      </c>
    </row>
    <row r="15563" spans="1:17" x14ac:dyDescent="0.2">
      <c r="A15563" s="2">
        <v>41240</v>
      </c>
      <c r="B15563" t="s">
        <v>208</v>
      </c>
      <c r="C15563" t="s">
        <v>374</v>
      </c>
      <c r="D15563" t="s">
        <v>36</v>
      </c>
      <c r="E15563" t="s">
        <v>36</v>
      </c>
      <c r="F15563">
        <v>86</v>
      </c>
      <c r="G15563">
        <v>102</v>
      </c>
      <c r="H15563">
        <v>427</v>
      </c>
      <c r="I15563">
        <v>332</v>
      </c>
      <c r="J15563">
        <v>1</v>
      </c>
      <c r="K15563">
        <v>0</v>
      </c>
      <c r="L15563" t="s">
        <v>418</v>
      </c>
      <c r="M15563" t="s">
        <v>398</v>
      </c>
      <c r="N15563" t="s">
        <v>208</v>
      </c>
      <c r="O15563" t="s">
        <v>22</v>
      </c>
      <c r="P15563" t="s">
        <v>23</v>
      </c>
      <c r="Q15563" t="s">
        <v>24</v>
      </c>
    </row>
    <row r="15564" spans="1:17" x14ac:dyDescent="0.2">
      <c r="A15564" s="2">
        <v>41240</v>
      </c>
      <c r="B15564" t="s">
        <v>425</v>
      </c>
      <c r="C15564" t="s">
        <v>572</v>
      </c>
      <c r="D15564" t="s">
        <v>115</v>
      </c>
      <c r="E15564" t="s">
        <v>115</v>
      </c>
      <c r="F15564">
        <v>138</v>
      </c>
      <c r="G15564">
        <v>143</v>
      </c>
      <c r="H15564">
        <v>216</v>
      </c>
      <c r="I15564">
        <v>183</v>
      </c>
      <c r="J15564">
        <v>0</v>
      </c>
      <c r="K15564">
        <v>1</v>
      </c>
      <c r="L15564" t="s">
        <v>647</v>
      </c>
      <c r="M15564" t="s">
        <v>226</v>
      </c>
      <c r="N15564" t="s">
        <v>114</v>
      </c>
      <c r="O15564" t="s">
        <v>122</v>
      </c>
      <c r="P15564" t="s">
        <v>23</v>
      </c>
      <c r="Q15564" t="s">
        <v>41</v>
      </c>
    </row>
    <row r="15565" spans="1:17" x14ac:dyDescent="0.2">
      <c r="A15565" s="2">
        <v>41241</v>
      </c>
      <c r="B15565" t="s">
        <v>363</v>
      </c>
      <c r="C15565" t="s">
        <v>443</v>
      </c>
      <c r="D15565" t="s">
        <v>115</v>
      </c>
      <c r="E15565" t="s">
        <v>115</v>
      </c>
      <c r="F15565">
        <v>165</v>
      </c>
      <c r="G15565">
        <v>163</v>
      </c>
      <c r="H15565">
        <v>124</v>
      </c>
      <c r="I15565">
        <v>127</v>
      </c>
      <c r="J15565">
        <v>1</v>
      </c>
      <c r="K15565">
        <v>0</v>
      </c>
      <c r="L15565" t="s">
        <v>647</v>
      </c>
      <c r="M15565" t="s">
        <v>392</v>
      </c>
      <c r="N15565" t="s">
        <v>391</v>
      </c>
      <c r="O15565" t="s">
        <v>122</v>
      </c>
      <c r="P15565" t="s">
        <v>23</v>
      </c>
      <c r="Q15565" t="s">
        <v>24</v>
      </c>
    </row>
    <row r="15566" spans="1:17" x14ac:dyDescent="0.2">
      <c r="A15566" s="2">
        <v>41241</v>
      </c>
      <c r="B15566" t="s">
        <v>391</v>
      </c>
      <c r="C15566" t="s">
        <v>649</v>
      </c>
      <c r="D15566" t="s">
        <v>115</v>
      </c>
      <c r="E15566" t="s">
        <v>115</v>
      </c>
      <c r="F15566">
        <v>163</v>
      </c>
      <c r="G15566">
        <v>177</v>
      </c>
      <c r="H15566">
        <v>126</v>
      </c>
      <c r="I15566">
        <v>87</v>
      </c>
      <c r="J15566">
        <v>4</v>
      </c>
      <c r="K15566">
        <v>1</v>
      </c>
      <c r="L15566" t="s">
        <v>647</v>
      </c>
      <c r="M15566" t="s">
        <v>392</v>
      </c>
      <c r="N15566" t="s">
        <v>391</v>
      </c>
      <c r="O15566" t="s">
        <v>22</v>
      </c>
      <c r="P15566" t="s">
        <v>23</v>
      </c>
      <c r="Q15566" t="s">
        <v>24</v>
      </c>
    </row>
    <row r="15567" spans="1:17" x14ac:dyDescent="0.2">
      <c r="A15567" s="2">
        <v>41241</v>
      </c>
      <c r="B15567" t="s">
        <v>556</v>
      </c>
      <c r="C15567" t="s">
        <v>380</v>
      </c>
      <c r="D15567" t="s">
        <v>36</v>
      </c>
      <c r="E15567" t="s">
        <v>36</v>
      </c>
      <c r="F15567">
        <v>193</v>
      </c>
      <c r="G15567">
        <v>102</v>
      </c>
      <c r="H15567">
        <v>43</v>
      </c>
      <c r="I15567">
        <v>333</v>
      </c>
      <c r="J15567">
        <v>0</v>
      </c>
      <c r="K15567">
        <v>1</v>
      </c>
      <c r="L15567" t="s">
        <v>418</v>
      </c>
      <c r="M15567" t="s">
        <v>398</v>
      </c>
      <c r="N15567" t="s">
        <v>208</v>
      </c>
      <c r="O15567" t="s">
        <v>122</v>
      </c>
      <c r="P15567" t="s">
        <v>23</v>
      </c>
      <c r="Q15567" t="s">
        <v>41</v>
      </c>
    </row>
    <row r="15568" spans="1:17" x14ac:dyDescent="0.2">
      <c r="A15568" s="2">
        <v>41241</v>
      </c>
      <c r="B15568" t="s">
        <v>211</v>
      </c>
      <c r="C15568" t="s">
        <v>172</v>
      </c>
      <c r="D15568" t="s">
        <v>36</v>
      </c>
      <c r="E15568" t="s">
        <v>36</v>
      </c>
      <c r="F15568">
        <v>134</v>
      </c>
      <c r="G15568">
        <v>128</v>
      </c>
      <c r="H15568">
        <v>237</v>
      </c>
      <c r="I15568">
        <v>255</v>
      </c>
      <c r="J15568">
        <v>0</v>
      </c>
      <c r="K15568">
        <v>1</v>
      </c>
      <c r="L15568" t="s">
        <v>418</v>
      </c>
      <c r="M15568" t="s">
        <v>398</v>
      </c>
      <c r="N15568" t="s">
        <v>208</v>
      </c>
      <c r="O15568" t="s">
        <v>122</v>
      </c>
      <c r="P15568" t="s">
        <v>23</v>
      </c>
      <c r="Q15568" t="s">
        <v>41</v>
      </c>
    </row>
    <row r="15569" spans="1:17" x14ac:dyDescent="0.2">
      <c r="A15569" s="2">
        <v>41242</v>
      </c>
      <c r="B15569" t="s">
        <v>250</v>
      </c>
      <c r="C15569" t="s">
        <v>828</v>
      </c>
      <c r="D15569" t="s">
        <v>36</v>
      </c>
      <c r="E15569" t="s">
        <v>36</v>
      </c>
      <c r="F15569">
        <v>101</v>
      </c>
      <c r="G15569">
        <v>192</v>
      </c>
      <c r="H15569">
        <v>337</v>
      </c>
      <c r="I15569">
        <v>45</v>
      </c>
      <c r="J15569">
        <v>3</v>
      </c>
      <c r="K15569">
        <v>2</v>
      </c>
      <c r="L15569" t="s">
        <v>418</v>
      </c>
      <c r="M15569" t="s">
        <v>398</v>
      </c>
      <c r="N15569" t="s">
        <v>208</v>
      </c>
      <c r="O15569" t="s">
        <v>122</v>
      </c>
      <c r="P15569" t="s">
        <v>23</v>
      </c>
      <c r="Q15569" t="s">
        <v>24</v>
      </c>
    </row>
    <row r="15570" spans="1:17" x14ac:dyDescent="0.2">
      <c r="A15570" s="2">
        <v>41242</v>
      </c>
      <c r="B15570" t="s">
        <v>913</v>
      </c>
      <c r="C15570" t="s">
        <v>402</v>
      </c>
      <c r="D15570" t="s">
        <v>115</v>
      </c>
      <c r="E15570" t="s">
        <v>115</v>
      </c>
      <c r="F15570">
        <v>148</v>
      </c>
      <c r="G15570">
        <v>124</v>
      </c>
      <c r="H15570">
        <v>168</v>
      </c>
      <c r="I15570">
        <v>269</v>
      </c>
      <c r="J15570">
        <v>0</v>
      </c>
      <c r="K15570">
        <v>2</v>
      </c>
      <c r="L15570" t="s">
        <v>28</v>
      </c>
      <c r="M15570" t="s">
        <v>1122</v>
      </c>
      <c r="N15570" t="s">
        <v>166</v>
      </c>
      <c r="O15570" t="s">
        <v>122</v>
      </c>
      <c r="P15570" t="s">
        <v>23</v>
      </c>
      <c r="Q15570" t="s">
        <v>41</v>
      </c>
    </row>
    <row r="15571" spans="1:17" x14ac:dyDescent="0.2">
      <c r="A15571" s="2">
        <v>41243</v>
      </c>
      <c r="B15571" t="s">
        <v>207</v>
      </c>
      <c r="C15571" t="s">
        <v>374</v>
      </c>
      <c r="D15571" t="s">
        <v>36</v>
      </c>
      <c r="E15571" t="s">
        <v>36</v>
      </c>
      <c r="F15571">
        <v>130</v>
      </c>
      <c r="G15571">
        <v>102</v>
      </c>
      <c r="H15571">
        <v>247</v>
      </c>
      <c r="I15571">
        <v>332</v>
      </c>
      <c r="J15571">
        <v>3</v>
      </c>
      <c r="K15571">
        <v>1</v>
      </c>
      <c r="L15571" t="s">
        <v>418</v>
      </c>
      <c r="M15571" t="s">
        <v>398</v>
      </c>
      <c r="N15571" t="s">
        <v>208</v>
      </c>
      <c r="O15571" t="s">
        <v>122</v>
      </c>
      <c r="P15571" t="s">
        <v>23</v>
      </c>
      <c r="Q15571" t="s">
        <v>24</v>
      </c>
    </row>
    <row r="15572" spans="1:17" x14ac:dyDescent="0.2">
      <c r="A15572" s="2">
        <v>41243</v>
      </c>
      <c r="B15572" t="s">
        <v>572</v>
      </c>
      <c r="C15572" t="s">
        <v>213</v>
      </c>
      <c r="D15572" t="s">
        <v>115</v>
      </c>
      <c r="E15572" t="s">
        <v>115</v>
      </c>
      <c r="F15572">
        <v>143</v>
      </c>
      <c r="G15572">
        <v>156</v>
      </c>
      <c r="H15572">
        <v>183</v>
      </c>
      <c r="I15572">
        <v>148</v>
      </c>
      <c r="J15572">
        <v>2</v>
      </c>
      <c r="K15572">
        <v>0</v>
      </c>
      <c r="L15572" t="s">
        <v>647</v>
      </c>
      <c r="M15572" t="s">
        <v>226</v>
      </c>
      <c r="N15572" t="s">
        <v>114</v>
      </c>
      <c r="O15572" t="s">
        <v>122</v>
      </c>
      <c r="P15572" t="s">
        <v>23</v>
      </c>
      <c r="Q15572" t="s">
        <v>24</v>
      </c>
    </row>
    <row r="15573" spans="1:17" x14ac:dyDescent="0.2">
      <c r="A15573" s="2">
        <v>41243</v>
      </c>
      <c r="B15573" t="s">
        <v>114</v>
      </c>
      <c r="C15573" t="s">
        <v>425</v>
      </c>
      <c r="D15573" t="s">
        <v>115</v>
      </c>
      <c r="E15573" t="s">
        <v>115</v>
      </c>
      <c r="F15573">
        <v>152</v>
      </c>
      <c r="G15573">
        <v>138</v>
      </c>
      <c r="H15573">
        <v>159</v>
      </c>
      <c r="I15573">
        <v>216</v>
      </c>
      <c r="J15573">
        <v>3</v>
      </c>
      <c r="K15573">
        <v>1</v>
      </c>
      <c r="L15573" t="s">
        <v>647</v>
      </c>
      <c r="M15573" t="s">
        <v>226</v>
      </c>
      <c r="N15573" t="s">
        <v>114</v>
      </c>
      <c r="O15573" t="s">
        <v>22</v>
      </c>
      <c r="P15573" t="s">
        <v>23</v>
      </c>
      <c r="Q15573" t="s">
        <v>24</v>
      </c>
    </row>
    <row r="15574" spans="1:17" x14ac:dyDescent="0.2">
      <c r="A15574" s="2">
        <v>41243</v>
      </c>
      <c r="B15574" t="s">
        <v>208</v>
      </c>
      <c r="C15574" t="s">
        <v>1545</v>
      </c>
      <c r="D15574" t="s">
        <v>36</v>
      </c>
      <c r="E15574" t="s">
        <v>36</v>
      </c>
      <c r="F15574">
        <v>86</v>
      </c>
      <c r="G15574">
        <v>200</v>
      </c>
      <c r="H15574">
        <v>427</v>
      </c>
      <c r="I15574">
        <v>19</v>
      </c>
      <c r="J15574">
        <v>4</v>
      </c>
      <c r="K15574">
        <v>0</v>
      </c>
      <c r="L15574" t="s">
        <v>418</v>
      </c>
      <c r="M15574" t="s">
        <v>398</v>
      </c>
      <c r="N15574" t="s">
        <v>208</v>
      </c>
      <c r="O15574" t="s">
        <v>22</v>
      </c>
      <c r="P15574" t="s">
        <v>23</v>
      </c>
      <c r="Q15574" t="s">
        <v>24</v>
      </c>
    </row>
    <row r="15575" spans="1:17" x14ac:dyDescent="0.2">
      <c r="A15575" s="2">
        <v>41244</v>
      </c>
      <c r="B15575" t="s">
        <v>224</v>
      </c>
      <c r="C15575" t="s">
        <v>365</v>
      </c>
      <c r="D15575" t="s">
        <v>36</v>
      </c>
      <c r="E15575" t="s">
        <v>36</v>
      </c>
      <c r="F15575">
        <v>89</v>
      </c>
      <c r="G15575">
        <v>73</v>
      </c>
      <c r="H15575">
        <v>423</v>
      </c>
      <c r="I15575">
        <v>479</v>
      </c>
      <c r="J15575">
        <v>2</v>
      </c>
      <c r="K15575">
        <v>1</v>
      </c>
      <c r="L15575" t="s">
        <v>1343</v>
      </c>
      <c r="M15575" t="s">
        <v>236</v>
      </c>
      <c r="N15575" t="s">
        <v>224</v>
      </c>
      <c r="O15575" t="s">
        <v>22</v>
      </c>
      <c r="P15575" t="s">
        <v>23</v>
      </c>
      <c r="Q15575" t="s">
        <v>24</v>
      </c>
    </row>
    <row r="15576" spans="1:17" x14ac:dyDescent="0.2">
      <c r="A15576" s="2">
        <v>41244</v>
      </c>
      <c r="B15576" t="s">
        <v>828</v>
      </c>
      <c r="C15576" t="s">
        <v>617</v>
      </c>
      <c r="D15576" t="s">
        <v>36</v>
      </c>
      <c r="E15576" t="s">
        <v>36</v>
      </c>
      <c r="F15576">
        <v>192</v>
      </c>
      <c r="G15576">
        <v>122</v>
      </c>
      <c r="H15576">
        <v>45</v>
      </c>
      <c r="I15576">
        <v>280</v>
      </c>
      <c r="J15576">
        <v>0</v>
      </c>
      <c r="K15576">
        <v>2</v>
      </c>
      <c r="L15576" t="s">
        <v>418</v>
      </c>
      <c r="M15576" t="s">
        <v>398</v>
      </c>
      <c r="N15576" t="s">
        <v>208</v>
      </c>
      <c r="O15576" t="s">
        <v>122</v>
      </c>
      <c r="P15576" t="s">
        <v>23</v>
      </c>
      <c r="Q15576" t="s">
        <v>41</v>
      </c>
    </row>
    <row r="15577" spans="1:17" x14ac:dyDescent="0.2">
      <c r="A15577" s="2">
        <v>41244</v>
      </c>
      <c r="B15577" t="s">
        <v>254</v>
      </c>
      <c r="C15577" t="s">
        <v>889</v>
      </c>
      <c r="D15577" t="s">
        <v>115</v>
      </c>
      <c r="E15577" t="s">
        <v>115</v>
      </c>
      <c r="F15577">
        <v>172</v>
      </c>
      <c r="G15577">
        <v>181</v>
      </c>
      <c r="H15577">
        <v>107</v>
      </c>
      <c r="I15577">
        <v>71</v>
      </c>
      <c r="J15577">
        <v>2</v>
      </c>
      <c r="K15577">
        <v>1</v>
      </c>
      <c r="L15577" t="s">
        <v>1071</v>
      </c>
      <c r="M15577" t="s">
        <v>253</v>
      </c>
      <c r="N15577" t="s">
        <v>254</v>
      </c>
      <c r="O15577" t="s">
        <v>22</v>
      </c>
      <c r="P15577" t="s">
        <v>23</v>
      </c>
      <c r="Q15577" t="s">
        <v>24</v>
      </c>
    </row>
    <row r="15578" spans="1:17" x14ac:dyDescent="0.2">
      <c r="A15578" s="2">
        <v>41244</v>
      </c>
      <c r="B15578" t="s">
        <v>391</v>
      </c>
      <c r="C15578" t="s">
        <v>363</v>
      </c>
      <c r="D15578" t="s">
        <v>115</v>
      </c>
      <c r="E15578" t="s">
        <v>115</v>
      </c>
      <c r="F15578">
        <v>163</v>
      </c>
      <c r="G15578">
        <v>165</v>
      </c>
      <c r="H15578">
        <v>126</v>
      </c>
      <c r="I15578">
        <v>124</v>
      </c>
      <c r="J15578">
        <v>2</v>
      </c>
      <c r="K15578">
        <v>0</v>
      </c>
      <c r="L15578" t="s">
        <v>647</v>
      </c>
      <c r="M15578" t="s">
        <v>392</v>
      </c>
      <c r="N15578" t="s">
        <v>391</v>
      </c>
      <c r="O15578" t="s">
        <v>22</v>
      </c>
      <c r="P15578" t="s">
        <v>23</v>
      </c>
      <c r="Q15578" t="s">
        <v>24</v>
      </c>
    </row>
    <row r="15579" spans="1:17" x14ac:dyDescent="0.2">
      <c r="A15579" s="2">
        <v>41244</v>
      </c>
      <c r="B15579" t="s">
        <v>404</v>
      </c>
      <c r="C15579" t="s">
        <v>1284</v>
      </c>
      <c r="D15579" t="s">
        <v>36</v>
      </c>
      <c r="E15579" t="s">
        <v>36</v>
      </c>
      <c r="F15579">
        <v>203</v>
      </c>
      <c r="G15579">
        <v>196</v>
      </c>
      <c r="H15579">
        <v>13</v>
      </c>
      <c r="I15579">
        <v>35</v>
      </c>
      <c r="J15579">
        <v>2</v>
      </c>
      <c r="K15579">
        <v>0</v>
      </c>
      <c r="L15579" t="s">
        <v>1343</v>
      </c>
      <c r="M15579" t="s">
        <v>662</v>
      </c>
      <c r="N15579" t="s">
        <v>404</v>
      </c>
      <c r="O15579" t="s">
        <v>22</v>
      </c>
      <c r="P15579" t="s">
        <v>23</v>
      </c>
      <c r="Q15579" t="s">
        <v>24</v>
      </c>
    </row>
    <row r="15580" spans="1:17" x14ac:dyDescent="0.2">
      <c r="A15580" s="2">
        <v>41244</v>
      </c>
      <c r="B15580" t="s">
        <v>443</v>
      </c>
      <c r="C15580" t="s">
        <v>649</v>
      </c>
      <c r="D15580" t="s">
        <v>115</v>
      </c>
      <c r="E15580" t="s">
        <v>115</v>
      </c>
      <c r="F15580">
        <v>163</v>
      </c>
      <c r="G15580">
        <v>177</v>
      </c>
      <c r="H15580">
        <v>127</v>
      </c>
      <c r="I15580">
        <v>87</v>
      </c>
      <c r="J15580">
        <v>4</v>
      </c>
      <c r="K15580">
        <v>3</v>
      </c>
      <c r="L15580" t="s">
        <v>647</v>
      </c>
      <c r="M15580" t="s">
        <v>861</v>
      </c>
      <c r="N15580" t="s">
        <v>391</v>
      </c>
      <c r="O15580" t="s">
        <v>122</v>
      </c>
      <c r="P15580" t="s">
        <v>23</v>
      </c>
      <c r="Q15580" t="s">
        <v>24</v>
      </c>
    </row>
    <row r="15581" spans="1:17" x14ac:dyDescent="0.2">
      <c r="A15581" s="2">
        <v>41244</v>
      </c>
      <c r="B15581" t="s">
        <v>556</v>
      </c>
      <c r="C15581" t="s">
        <v>211</v>
      </c>
      <c r="D15581" t="s">
        <v>36</v>
      </c>
      <c r="E15581" t="s">
        <v>36</v>
      </c>
      <c r="F15581">
        <v>193</v>
      </c>
      <c r="G15581">
        <v>134</v>
      </c>
      <c r="H15581">
        <v>43</v>
      </c>
      <c r="I15581">
        <v>237</v>
      </c>
      <c r="J15581">
        <v>0</v>
      </c>
      <c r="K15581">
        <v>7</v>
      </c>
      <c r="L15581" t="s">
        <v>418</v>
      </c>
      <c r="M15581" t="s">
        <v>398</v>
      </c>
      <c r="N15581" t="s">
        <v>208</v>
      </c>
      <c r="O15581" t="s">
        <v>122</v>
      </c>
      <c r="P15581" t="s">
        <v>23</v>
      </c>
      <c r="Q15581" t="s">
        <v>41</v>
      </c>
    </row>
    <row r="15582" spans="1:17" x14ac:dyDescent="0.2">
      <c r="A15582" s="2">
        <v>41244</v>
      </c>
      <c r="B15582" t="s">
        <v>380</v>
      </c>
      <c r="C15582" t="s">
        <v>172</v>
      </c>
      <c r="D15582" t="s">
        <v>36</v>
      </c>
      <c r="E15582" t="s">
        <v>36</v>
      </c>
      <c r="F15582">
        <v>102</v>
      </c>
      <c r="G15582">
        <v>128</v>
      </c>
      <c r="H15582">
        <v>333</v>
      </c>
      <c r="I15582">
        <v>255</v>
      </c>
      <c r="J15582">
        <v>0</v>
      </c>
      <c r="K15582">
        <v>1</v>
      </c>
      <c r="L15582" t="s">
        <v>418</v>
      </c>
      <c r="M15582" t="s">
        <v>398</v>
      </c>
      <c r="N15582" t="s">
        <v>208</v>
      </c>
      <c r="O15582" t="s">
        <v>122</v>
      </c>
      <c r="P15582" t="s">
        <v>23</v>
      </c>
      <c r="Q15582" t="s">
        <v>41</v>
      </c>
    </row>
    <row r="15583" spans="1:17" x14ac:dyDescent="0.2">
      <c r="A15583" s="2">
        <v>41245</v>
      </c>
      <c r="B15583" t="s">
        <v>34</v>
      </c>
      <c r="C15583" t="s">
        <v>35</v>
      </c>
      <c r="D15583" t="s">
        <v>36</v>
      </c>
      <c r="E15583" t="s">
        <v>36</v>
      </c>
      <c r="F15583">
        <v>71</v>
      </c>
      <c r="G15583">
        <v>61</v>
      </c>
      <c r="H15583">
        <v>485</v>
      </c>
      <c r="I15583">
        <v>520</v>
      </c>
      <c r="J15583">
        <v>0</v>
      </c>
      <c r="K15583">
        <v>0</v>
      </c>
      <c r="L15583" t="s">
        <v>1343</v>
      </c>
      <c r="M15583" t="s">
        <v>37</v>
      </c>
      <c r="N15583" t="s">
        <v>34</v>
      </c>
      <c r="O15583" t="s">
        <v>22</v>
      </c>
      <c r="P15583" t="s">
        <v>23</v>
      </c>
      <c r="Q15583" t="s">
        <v>30</v>
      </c>
    </row>
    <row r="15584" spans="1:17" x14ac:dyDescent="0.2">
      <c r="A15584" s="2">
        <v>41245</v>
      </c>
      <c r="B15584" t="s">
        <v>339</v>
      </c>
      <c r="C15584" t="s">
        <v>197</v>
      </c>
      <c r="D15584" t="s">
        <v>36</v>
      </c>
      <c r="E15584" t="s">
        <v>36</v>
      </c>
      <c r="F15584">
        <v>114</v>
      </c>
      <c r="G15584">
        <v>206</v>
      </c>
      <c r="H15584">
        <v>311</v>
      </c>
      <c r="I15584">
        <v>2</v>
      </c>
      <c r="J15584">
        <v>0</v>
      </c>
      <c r="K15584">
        <v>1</v>
      </c>
      <c r="L15584" t="s">
        <v>1343</v>
      </c>
      <c r="M15584" t="s">
        <v>921</v>
      </c>
      <c r="N15584" t="s">
        <v>339</v>
      </c>
      <c r="O15584" t="s">
        <v>22</v>
      </c>
      <c r="P15584" t="s">
        <v>23</v>
      </c>
      <c r="Q15584" t="s">
        <v>41</v>
      </c>
    </row>
    <row r="15585" spans="1:17" x14ac:dyDescent="0.2">
      <c r="A15585" s="2">
        <v>41245</v>
      </c>
      <c r="B15585" t="s">
        <v>296</v>
      </c>
      <c r="C15585" t="s">
        <v>419</v>
      </c>
      <c r="D15585" t="s">
        <v>36</v>
      </c>
      <c r="E15585" t="s">
        <v>36</v>
      </c>
      <c r="F15585">
        <v>110</v>
      </c>
      <c r="G15585">
        <v>194</v>
      </c>
      <c r="H15585">
        <v>318</v>
      </c>
      <c r="I15585">
        <v>38</v>
      </c>
      <c r="J15585">
        <v>4</v>
      </c>
      <c r="K15585">
        <v>0</v>
      </c>
      <c r="L15585" t="s">
        <v>1343</v>
      </c>
      <c r="M15585" t="s">
        <v>399</v>
      </c>
      <c r="N15585" t="s">
        <v>296</v>
      </c>
      <c r="O15585" t="s">
        <v>22</v>
      </c>
      <c r="P15585" t="s">
        <v>23</v>
      </c>
      <c r="Q15585" t="s">
        <v>24</v>
      </c>
    </row>
    <row r="15586" spans="1:17" x14ac:dyDescent="0.2">
      <c r="A15586" s="2">
        <v>41246</v>
      </c>
      <c r="B15586" t="s">
        <v>254</v>
      </c>
      <c r="C15586" t="s">
        <v>55</v>
      </c>
      <c r="D15586" t="s">
        <v>115</v>
      </c>
      <c r="E15586" t="s">
        <v>57</v>
      </c>
      <c r="F15586">
        <v>172</v>
      </c>
      <c r="G15586">
        <v>33</v>
      </c>
      <c r="H15586">
        <v>107</v>
      </c>
      <c r="I15586">
        <v>718</v>
      </c>
      <c r="J15586">
        <v>0</v>
      </c>
      <c r="K15586">
        <v>1</v>
      </c>
      <c r="L15586" t="s">
        <v>1071</v>
      </c>
      <c r="M15586" t="s">
        <v>253</v>
      </c>
      <c r="N15586" t="s">
        <v>254</v>
      </c>
      <c r="O15586" t="s">
        <v>22</v>
      </c>
      <c r="P15586" t="s">
        <v>23</v>
      </c>
      <c r="Q15586" t="s">
        <v>41</v>
      </c>
    </row>
    <row r="15587" spans="1:17" x14ac:dyDescent="0.2">
      <c r="A15587" s="2">
        <v>41246</v>
      </c>
      <c r="B15587" t="s">
        <v>163</v>
      </c>
      <c r="C15587" t="s">
        <v>889</v>
      </c>
      <c r="D15587" t="s">
        <v>115</v>
      </c>
      <c r="E15587" t="s">
        <v>115</v>
      </c>
      <c r="F15587">
        <v>81</v>
      </c>
      <c r="G15587">
        <v>181</v>
      </c>
      <c r="H15587">
        <v>445</v>
      </c>
      <c r="I15587">
        <v>71</v>
      </c>
      <c r="J15587">
        <v>5</v>
      </c>
      <c r="K15587">
        <v>0</v>
      </c>
      <c r="L15587" t="s">
        <v>1071</v>
      </c>
      <c r="M15587" t="s">
        <v>253</v>
      </c>
      <c r="N15587" t="s">
        <v>254</v>
      </c>
      <c r="O15587" t="s">
        <v>122</v>
      </c>
      <c r="P15587" t="s">
        <v>23</v>
      </c>
      <c r="Q15587" t="s">
        <v>24</v>
      </c>
    </row>
    <row r="15588" spans="1:17" x14ac:dyDescent="0.2">
      <c r="A15588" s="2">
        <v>41246</v>
      </c>
      <c r="B15588" t="s">
        <v>617</v>
      </c>
      <c r="C15588" t="s">
        <v>211</v>
      </c>
      <c r="D15588" t="s">
        <v>36</v>
      </c>
      <c r="E15588" t="s">
        <v>36</v>
      </c>
      <c r="F15588">
        <v>122</v>
      </c>
      <c r="G15588">
        <v>134</v>
      </c>
      <c r="H15588">
        <v>280</v>
      </c>
      <c r="I15588">
        <v>237</v>
      </c>
      <c r="J15588">
        <v>0</v>
      </c>
      <c r="K15588">
        <v>2</v>
      </c>
      <c r="L15588" t="s">
        <v>418</v>
      </c>
      <c r="M15588" t="s">
        <v>398</v>
      </c>
      <c r="N15588" t="s">
        <v>208</v>
      </c>
      <c r="O15588" t="s">
        <v>122</v>
      </c>
      <c r="P15588" t="s">
        <v>23</v>
      </c>
      <c r="Q15588" t="s">
        <v>41</v>
      </c>
    </row>
    <row r="15589" spans="1:17" x14ac:dyDescent="0.2">
      <c r="A15589" s="2">
        <v>41247</v>
      </c>
      <c r="B15589" t="s">
        <v>207</v>
      </c>
      <c r="C15589" t="s">
        <v>250</v>
      </c>
      <c r="D15589" t="s">
        <v>36</v>
      </c>
      <c r="E15589" t="s">
        <v>36</v>
      </c>
      <c r="F15589">
        <v>130</v>
      </c>
      <c r="G15589">
        <v>101</v>
      </c>
      <c r="H15589">
        <v>247</v>
      </c>
      <c r="I15589">
        <v>337</v>
      </c>
      <c r="J15589">
        <v>1</v>
      </c>
      <c r="K15589">
        <v>0</v>
      </c>
      <c r="L15589" t="s">
        <v>418</v>
      </c>
      <c r="M15589" t="s">
        <v>398</v>
      </c>
      <c r="N15589" t="s">
        <v>208</v>
      </c>
      <c r="O15589" t="s">
        <v>122</v>
      </c>
      <c r="P15589" t="s">
        <v>23</v>
      </c>
      <c r="Q15589" t="s">
        <v>24</v>
      </c>
    </row>
    <row r="15590" spans="1:17" x14ac:dyDescent="0.2">
      <c r="A15590" s="2">
        <v>41247</v>
      </c>
      <c r="B15590" t="s">
        <v>208</v>
      </c>
      <c r="C15590" t="s">
        <v>374</v>
      </c>
      <c r="D15590" t="s">
        <v>36</v>
      </c>
      <c r="E15590" t="s">
        <v>36</v>
      </c>
      <c r="F15590">
        <v>86</v>
      </c>
      <c r="G15590">
        <v>102</v>
      </c>
      <c r="H15590">
        <v>427</v>
      </c>
      <c r="I15590">
        <v>332</v>
      </c>
      <c r="J15590">
        <v>2</v>
      </c>
      <c r="K15590">
        <v>0</v>
      </c>
      <c r="L15590" t="s">
        <v>418</v>
      </c>
      <c r="M15590" t="s">
        <v>398</v>
      </c>
      <c r="N15590" t="s">
        <v>208</v>
      </c>
      <c r="O15590" t="s">
        <v>22</v>
      </c>
      <c r="P15590" t="s">
        <v>23</v>
      </c>
      <c r="Q15590" t="s">
        <v>24</v>
      </c>
    </row>
    <row r="15591" spans="1:17" x14ac:dyDescent="0.2">
      <c r="A15591" s="2">
        <v>41248</v>
      </c>
      <c r="B15591" t="s">
        <v>163</v>
      </c>
      <c r="C15591" t="s">
        <v>55</v>
      </c>
      <c r="D15591" t="s">
        <v>115</v>
      </c>
      <c r="E15591" t="s">
        <v>57</v>
      </c>
      <c r="F15591">
        <v>81</v>
      </c>
      <c r="G15591">
        <v>33</v>
      </c>
      <c r="H15591">
        <v>445</v>
      </c>
      <c r="I15591">
        <v>718</v>
      </c>
      <c r="J15591">
        <v>1</v>
      </c>
      <c r="K15591">
        <v>1</v>
      </c>
      <c r="L15591" t="s">
        <v>1071</v>
      </c>
      <c r="M15591" t="s">
        <v>434</v>
      </c>
      <c r="N15591" t="s">
        <v>254</v>
      </c>
      <c r="O15591" t="s">
        <v>122</v>
      </c>
      <c r="P15591" t="s">
        <v>23</v>
      </c>
      <c r="Q15591" t="s">
        <v>30</v>
      </c>
    </row>
    <row r="15592" spans="1:17" x14ac:dyDescent="0.2">
      <c r="A15592" s="2">
        <v>41249</v>
      </c>
      <c r="B15592" t="s">
        <v>208</v>
      </c>
      <c r="C15592" t="s">
        <v>211</v>
      </c>
      <c r="D15592" t="s">
        <v>36</v>
      </c>
      <c r="E15592" t="s">
        <v>36</v>
      </c>
      <c r="F15592">
        <v>86</v>
      </c>
      <c r="G15592">
        <v>134</v>
      </c>
      <c r="H15592">
        <v>427</v>
      </c>
      <c r="I15592">
        <v>237</v>
      </c>
      <c r="J15592">
        <v>3</v>
      </c>
      <c r="K15592">
        <v>0</v>
      </c>
      <c r="L15592" t="s">
        <v>418</v>
      </c>
      <c r="M15592" t="s">
        <v>398</v>
      </c>
      <c r="N15592" t="s">
        <v>208</v>
      </c>
      <c r="O15592" t="s">
        <v>22</v>
      </c>
      <c r="P15592" t="s">
        <v>23</v>
      </c>
      <c r="Q15592" t="s">
        <v>24</v>
      </c>
    </row>
    <row r="15593" spans="1:17" x14ac:dyDescent="0.2">
      <c r="A15593" s="2">
        <v>41250</v>
      </c>
      <c r="B15593" t="s">
        <v>481</v>
      </c>
      <c r="C15593" t="s">
        <v>262</v>
      </c>
      <c r="D15593" t="s">
        <v>27</v>
      </c>
      <c r="E15593" t="s">
        <v>27</v>
      </c>
      <c r="F15593">
        <v>121</v>
      </c>
      <c r="G15593">
        <v>92</v>
      </c>
      <c r="H15593">
        <v>281</v>
      </c>
      <c r="I15593">
        <v>405</v>
      </c>
      <c r="J15593">
        <v>1</v>
      </c>
      <c r="K15593">
        <v>2</v>
      </c>
      <c r="L15593" t="s">
        <v>280</v>
      </c>
      <c r="M15593" t="s">
        <v>486</v>
      </c>
      <c r="N15593" t="s">
        <v>481</v>
      </c>
      <c r="O15593" t="s">
        <v>22</v>
      </c>
      <c r="P15593" t="s">
        <v>23</v>
      </c>
      <c r="Q15593" t="s">
        <v>41</v>
      </c>
    </row>
    <row r="15594" spans="1:17" x14ac:dyDescent="0.2">
      <c r="A15594" s="2">
        <v>41250</v>
      </c>
      <c r="B15594" t="s">
        <v>889</v>
      </c>
      <c r="C15594" t="s">
        <v>55</v>
      </c>
      <c r="D15594" t="s">
        <v>115</v>
      </c>
      <c r="E15594" t="s">
        <v>57</v>
      </c>
      <c r="F15594">
        <v>181</v>
      </c>
      <c r="G15594">
        <v>33</v>
      </c>
      <c r="H15594">
        <v>71</v>
      </c>
      <c r="I15594">
        <v>718</v>
      </c>
      <c r="J15594">
        <v>0</v>
      </c>
      <c r="K15594">
        <v>9</v>
      </c>
      <c r="L15594" t="s">
        <v>1071</v>
      </c>
      <c r="M15594" t="s">
        <v>434</v>
      </c>
      <c r="N15594" t="s">
        <v>254</v>
      </c>
      <c r="O15594" t="s">
        <v>122</v>
      </c>
      <c r="P15594" t="s">
        <v>23</v>
      </c>
      <c r="Q15594" t="s">
        <v>41</v>
      </c>
    </row>
    <row r="15595" spans="1:17" x14ac:dyDescent="0.2">
      <c r="A15595" s="2">
        <v>41250</v>
      </c>
      <c r="B15595" t="s">
        <v>263</v>
      </c>
      <c r="C15595" t="s">
        <v>282</v>
      </c>
      <c r="D15595" t="s">
        <v>27</v>
      </c>
      <c r="E15595" t="s">
        <v>19</v>
      </c>
      <c r="F15595">
        <v>57</v>
      </c>
      <c r="G15595">
        <v>79</v>
      </c>
      <c r="H15595">
        <v>552</v>
      </c>
      <c r="I15595">
        <v>446</v>
      </c>
      <c r="J15595">
        <v>0</v>
      </c>
      <c r="K15595">
        <v>0</v>
      </c>
      <c r="L15595" t="s">
        <v>280</v>
      </c>
      <c r="M15595" t="s">
        <v>486</v>
      </c>
      <c r="N15595" t="s">
        <v>481</v>
      </c>
      <c r="O15595" t="s">
        <v>122</v>
      </c>
      <c r="P15595" t="s">
        <v>23</v>
      </c>
      <c r="Q15595" t="s">
        <v>30</v>
      </c>
    </row>
    <row r="15596" spans="1:17" x14ac:dyDescent="0.2">
      <c r="A15596" s="2">
        <v>41250</v>
      </c>
      <c r="B15596" t="s">
        <v>254</v>
      </c>
      <c r="C15596" t="s">
        <v>638</v>
      </c>
      <c r="D15596" t="s">
        <v>115</v>
      </c>
      <c r="E15596" t="s">
        <v>115</v>
      </c>
      <c r="F15596">
        <v>172</v>
      </c>
      <c r="G15596">
        <v>176</v>
      </c>
      <c r="H15596">
        <v>107</v>
      </c>
      <c r="I15596">
        <v>89</v>
      </c>
      <c r="J15596">
        <v>2</v>
      </c>
      <c r="K15596">
        <v>0</v>
      </c>
      <c r="L15596" t="s">
        <v>1071</v>
      </c>
      <c r="M15596" t="s">
        <v>434</v>
      </c>
      <c r="N15596" t="s">
        <v>254</v>
      </c>
      <c r="O15596" t="s">
        <v>22</v>
      </c>
      <c r="P15596" t="s">
        <v>23</v>
      </c>
      <c r="Q15596" t="s">
        <v>24</v>
      </c>
    </row>
    <row r="15597" spans="1:17" x14ac:dyDescent="0.2">
      <c r="A15597" s="2">
        <v>41251</v>
      </c>
      <c r="B15597" t="s">
        <v>301</v>
      </c>
      <c r="C15597" t="s">
        <v>913</v>
      </c>
      <c r="D15597" t="s">
        <v>115</v>
      </c>
      <c r="E15597" t="s">
        <v>115</v>
      </c>
      <c r="F15597">
        <v>110</v>
      </c>
      <c r="G15597">
        <v>148</v>
      </c>
      <c r="H15597">
        <v>317</v>
      </c>
      <c r="I15597">
        <v>168</v>
      </c>
      <c r="J15597">
        <v>2</v>
      </c>
      <c r="K15597">
        <v>1</v>
      </c>
      <c r="L15597" t="s">
        <v>927</v>
      </c>
      <c r="M15597" t="s">
        <v>302</v>
      </c>
      <c r="N15597" t="s">
        <v>301</v>
      </c>
      <c r="O15597" t="s">
        <v>22</v>
      </c>
      <c r="P15597" t="s">
        <v>23</v>
      </c>
      <c r="Q15597" t="s">
        <v>24</v>
      </c>
    </row>
    <row r="15598" spans="1:17" x14ac:dyDescent="0.2">
      <c r="A15598" s="2">
        <v>41251</v>
      </c>
      <c r="B15598" t="s">
        <v>239</v>
      </c>
      <c r="C15598" t="s">
        <v>464</v>
      </c>
      <c r="D15598" t="s">
        <v>115</v>
      </c>
      <c r="E15598" t="s">
        <v>115</v>
      </c>
      <c r="F15598">
        <v>86</v>
      </c>
      <c r="G15598">
        <v>112</v>
      </c>
      <c r="H15598">
        <v>427</v>
      </c>
      <c r="I15598">
        <v>313</v>
      </c>
      <c r="J15598">
        <v>0</v>
      </c>
      <c r="K15598">
        <v>1</v>
      </c>
      <c r="L15598" t="s">
        <v>927</v>
      </c>
      <c r="M15598" t="s">
        <v>1546</v>
      </c>
      <c r="N15598" t="s">
        <v>301</v>
      </c>
      <c r="O15598" t="s">
        <v>122</v>
      </c>
      <c r="P15598" t="s">
        <v>23</v>
      </c>
      <c r="Q15598" t="s">
        <v>41</v>
      </c>
    </row>
    <row r="15599" spans="1:17" x14ac:dyDescent="0.2">
      <c r="A15599" s="2">
        <v>41251</v>
      </c>
      <c r="B15599" t="s">
        <v>572</v>
      </c>
      <c r="C15599" t="s">
        <v>443</v>
      </c>
      <c r="D15599" t="s">
        <v>115</v>
      </c>
      <c r="E15599" t="s">
        <v>115</v>
      </c>
      <c r="F15599">
        <v>143</v>
      </c>
      <c r="G15599">
        <v>163</v>
      </c>
      <c r="H15599">
        <v>183</v>
      </c>
      <c r="I15599">
        <v>127</v>
      </c>
      <c r="J15599">
        <v>0</v>
      </c>
      <c r="K15599">
        <v>0</v>
      </c>
      <c r="L15599" t="s">
        <v>647</v>
      </c>
      <c r="M15599" t="s">
        <v>764</v>
      </c>
      <c r="N15599" t="s">
        <v>572</v>
      </c>
      <c r="O15599" t="s">
        <v>22</v>
      </c>
      <c r="P15599" t="s">
        <v>23</v>
      </c>
      <c r="Q15599" t="s">
        <v>30</v>
      </c>
    </row>
    <row r="15600" spans="1:17" x14ac:dyDescent="0.2">
      <c r="A15600" s="2">
        <v>41251</v>
      </c>
      <c r="B15600" t="s">
        <v>208</v>
      </c>
      <c r="C15600" t="s">
        <v>207</v>
      </c>
      <c r="D15600" t="s">
        <v>36</v>
      </c>
      <c r="E15600" t="s">
        <v>36</v>
      </c>
      <c r="F15600">
        <v>86</v>
      </c>
      <c r="G15600">
        <v>130</v>
      </c>
      <c r="H15600">
        <v>427</v>
      </c>
      <c r="I15600">
        <v>247</v>
      </c>
      <c r="J15600">
        <v>2</v>
      </c>
      <c r="K15600">
        <v>1</v>
      </c>
      <c r="L15600" t="s">
        <v>418</v>
      </c>
      <c r="M15600" t="s">
        <v>398</v>
      </c>
      <c r="N15600" t="s">
        <v>208</v>
      </c>
      <c r="O15600" t="s">
        <v>22</v>
      </c>
      <c r="P15600" t="s">
        <v>23</v>
      </c>
      <c r="Q15600" t="s">
        <v>24</v>
      </c>
    </row>
    <row r="15601" spans="1:17" x14ac:dyDescent="0.2">
      <c r="A15601" s="2">
        <v>41252</v>
      </c>
      <c r="B15601" t="s">
        <v>481</v>
      </c>
      <c r="C15601" t="s">
        <v>282</v>
      </c>
      <c r="D15601" t="s">
        <v>27</v>
      </c>
      <c r="E15601" t="s">
        <v>19</v>
      </c>
      <c r="F15601">
        <v>121</v>
      </c>
      <c r="G15601">
        <v>79</v>
      </c>
      <c r="H15601">
        <v>281</v>
      </c>
      <c r="I15601">
        <v>446</v>
      </c>
      <c r="J15601">
        <v>2</v>
      </c>
      <c r="K15601">
        <v>0</v>
      </c>
      <c r="L15601" t="s">
        <v>280</v>
      </c>
      <c r="M15601" t="s">
        <v>486</v>
      </c>
      <c r="N15601" t="s">
        <v>481</v>
      </c>
      <c r="O15601" t="s">
        <v>22</v>
      </c>
      <c r="P15601" t="s">
        <v>23</v>
      </c>
      <c r="Q15601" t="s">
        <v>24</v>
      </c>
    </row>
    <row r="15602" spans="1:17" x14ac:dyDescent="0.2">
      <c r="A15602" s="2">
        <v>41252</v>
      </c>
      <c r="B15602" t="s">
        <v>55</v>
      </c>
      <c r="C15602" t="s">
        <v>638</v>
      </c>
      <c r="D15602" t="s">
        <v>57</v>
      </c>
      <c r="E15602" t="s">
        <v>115</v>
      </c>
      <c r="F15602">
        <v>33</v>
      </c>
      <c r="G15602">
        <v>176</v>
      </c>
      <c r="H15602">
        <v>718</v>
      </c>
      <c r="I15602">
        <v>89</v>
      </c>
      <c r="J15602">
        <v>8</v>
      </c>
      <c r="K15602">
        <v>0</v>
      </c>
      <c r="L15602" t="s">
        <v>1071</v>
      </c>
      <c r="M15602" t="s">
        <v>434</v>
      </c>
      <c r="N15602" t="s">
        <v>254</v>
      </c>
      <c r="O15602" t="s">
        <v>122</v>
      </c>
      <c r="P15602" t="s">
        <v>23</v>
      </c>
      <c r="Q15602" t="s">
        <v>24</v>
      </c>
    </row>
    <row r="15603" spans="1:17" x14ac:dyDescent="0.2">
      <c r="A15603" s="2">
        <v>41252</v>
      </c>
      <c r="B15603" t="s">
        <v>402</v>
      </c>
      <c r="C15603" t="s">
        <v>389</v>
      </c>
      <c r="D15603" t="s">
        <v>115</v>
      </c>
      <c r="E15603" t="s">
        <v>115</v>
      </c>
      <c r="F15603">
        <v>124</v>
      </c>
      <c r="G15603">
        <v>162</v>
      </c>
      <c r="H15603">
        <v>269</v>
      </c>
      <c r="I15603">
        <v>130</v>
      </c>
      <c r="J15603">
        <v>1</v>
      </c>
      <c r="K15603">
        <v>0</v>
      </c>
      <c r="L15603" t="s">
        <v>927</v>
      </c>
      <c r="M15603" t="s">
        <v>1546</v>
      </c>
      <c r="N15603" t="s">
        <v>301</v>
      </c>
      <c r="O15603" t="s">
        <v>122</v>
      </c>
      <c r="P15603" t="s">
        <v>23</v>
      </c>
      <c r="Q15603" t="s">
        <v>24</v>
      </c>
    </row>
    <row r="15604" spans="1:17" x14ac:dyDescent="0.2">
      <c r="A15604" s="2">
        <v>41252</v>
      </c>
      <c r="B15604" t="s">
        <v>262</v>
      </c>
      <c r="C15604" t="s">
        <v>263</v>
      </c>
      <c r="D15604" t="s">
        <v>27</v>
      </c>
      <c r="E15604" t="s">
        <v>27</v>
      </c>
      <c r="F15604">
        <v>92</v>
      </c>
      <c r="G15604">
        <v>57</v>
      </c>
      <c r="H15604">
        <v>405</v>
      </c>
      <c r="I15604">
        <v>552</v>
      </c>
      <c r="J15604">
        <v>1</v>
      </c>
      <c r="K15604">
        <v>2</v>
      </c>
      <c r="L15604" t="s">
        <v>280</v>
      </c>
      <c r="M15604" t="s">
        <v>486</v>
      </c>
      <c r="N15604" t="s">
        <v>481</v>
      </c>
      <c r="O15604" t="s">
        <v>122</v>
      </c>
      <c r="P15604" t="s">
        <v>23</v>
      </c>
      <c r="Q15604" t="s">
        <v>41</v>
      </c>
    </row>
    <row r="15605" spans="1:17" x14ac:dyDescent="0.2">
      <c r="A15605" s="2">
        <v>41252</v>
      </c>
      <c r="B15605" t="s">
        <v>254</v>
      </c>
      <c r="C15605" t="s">
        <v>163</v>
      </c>
      <c r="D15605" t="s">
        <v>115</v>
      </c>
      <c r="E15605" t="s">
        <v>115</v>
      </c>
      <c r="F15605">
        <v>172</v>
      </c>
      <c r="G15605">
        <v>81</v>
      </c>
      <c r="H15605">
        <v>107</v>
      </c>
      <c r="I15605">
        <v>445</v>
      </c>
      <c r="J15605">
        <v>0</v>
      </c>
      <c r="K15605">
        <v>4</v>
      </c>
      <c r="L15605" t="s">
        <v>1071</v>
      </c>
      <c r="M15605" t="s">
        <v>434</v>
      </c>
      <c r="N15605" t="s">
        <v>254</v>
      </c>
      <c r="O15605" t="s">
        <v>22</v>
      </c>
      <c r="P15605" t="s">
        <v>23</v>
      </c>
      <c r="Q15605" t="s">
        <v>41</v>
      </c>
    </row>
    <row r="15606" spans="1:17" x14ac:dyDescent="0.2">
      <c r="A15606" s="2">
        <v>41252</v>
      </c>
      <c r="B15606" t="s">
        <v>167</v>
      </c>
      <c r="C15606" t="s">
        <v>113</v>
      </c>
      <c r="D15606" t="s">
        <v>115</v>
      </c>
      <c r="E15606" t="s">
        <v>115</v>
      </c>
      <c r="F15606">
        <v>44</v>
      </c>
      <c r="G15606">
        <v>112</v>
      </c>
      <c r="H15606">
        <v>610</v>
      </c>
      <c r="I15606">
        <v>313</v>
      </c>
      <c r="J15606">
        <v>0</v>
      </c>
      <c r="K15606">
        <v>0</v>
      </c>
      <c r="L15606" t="s">
        <v>927</v>
      </c>
      <c r="M15606" t="s">
        <v>302</v>
      </c>
      <c r="N15606" t="s">
        <v>301</v>
      </c>
      <c r="O15606" t="s">
        <v>122</v>
      </c>
      <c r="P15606" t="s">
        <v>23</v>
      </c>
      <c r="Q15606" t="s">
        <v>30</v>
      </c>
    </row>
    <row r="15607" spans="1:17" x14ac:dyDescent="0.2">
      <c r="A15607" s="2">
        <v>41252</v>
      </c>
      <c r="B15607" t="s">
        <v>391</v>
      </c>
      <c r="C15607" t="s">
        <v>114</v>
      </c>
      <c r="D15607" t="s">
        <v>115</v>
      </c>
      <c r="E15607" t="s">
        <v>115</v>
      </c>
      <c r="F15607">
        <v>163</v>
      </c>
      <c r="G15607">
        <v>152</v>
      </c>
      <c r="H15607">
        <v>126</v>
      </c>
      <c r="I15607">
        <v>159</v>
      </c>
      <c r="J15607">
        <v>1</v>
      </c>
      <c r="K15607">
        <v>1</v>
      </c>
      <c r="L15607" t="s">
        <v>647</v>
      </c>
      <c r="M15607" t="s">
        <v>392</v>
      </c>
      <c r="N15607" t="s">
        <v>391</v>
      </c>
      <c r="O15607" t="s">
        <v>22</v>
      </c>
      <c r="P15607" t="s">
        <v>23</v>
      </c>
      <c r="Q15607" t="s">
        <v>30</v>
      </c>
    </row>
    <row r="15608" spans="1:17" x14ac:dyDescent="0.2">
      <c r="A15608" s="2">
        <v>41253</v>
      </c>
      <c r="B15608" t="s">
        <v>164</v>
      </c>
      <c r="C15608" t="s">
        <v>177</v>
      </c>
      <c r="D15608" t="s">
        <v>115</v>
      </c>
      <c r="E15608" t="s">
        <v>115</v>
      </c>
      <c r="F15608">
        <v>97</v>
      </c>
      <c r="G15608">
        <v>90</v>
      </c>
      <c r="H15608">
        <v>390</v>
      </c>
      <c r="I15608">
        <v>419</v>
      </c>
      <c r="J15608">
        <v>1</v>
      </c>
      <c r="K15608">
        <v>0</v>
      </c>
      <c r="L15608" t="s">
        <v>927</v>
      </c>
      <c r="M15608" t="s">
        <v>1546</v>
      </c>
      <c r="N15608" t="s">
        <v>301</v>
      </c>
      <c r="O15608" t="s">
        <v>122</v>
      </c>
      <c r="P15608" t="s">
        <v>23</v>
      </c>
      <c r="Q15608" t="s">
        <v>24</v>
      </c>
    </row>
    <row r="15609" spans="1:17" x14ac:dyDescent="0.2">
      <c r="A15609" s="2">
        <v>41254</v>
      </c>
      <c r="B15609" t="s">
        <v>481</v>
      </c>
      <c r="C15609" t="s">
        <v>263</v>
      </c>
      <c r="D15609" t="s">
        <v>27</v>
      </c>
      <c r="E15609" t="s">
        <v>27</v>
      </c>
      <c r="F15609">
        <v>121</v>
      </c>
      <c r="G15609">
        <v>57</v>
      </c>
      <c r="H15609">
        <v>281</v>
      </c>
      <c r="I15609">
        <v>552</v>
      </c>
      <c r="J15609">
        <v>0</v>
      </c>
      <c r="K15609">
        <v>1</v>
      </c>
      <c r="L15609" t="s">
        <v>280</v>
      </c>
      <c r="M15609" t="s">
        <v>486</v>
      </c>
      <c r="N15609" t="s">
        <v>481</v>
      </c>
      <c r="O15609" t="s">
        <v>22</v>
      </c>
      <c r="P15609" t="s">
        <v>23</v>
      </c>
      <c r="Q15609" t="s">
        <v>41</v>
      </c>
    </row>
    <row r="15610" spans="1:17" x14ac:dyDescent="0.2">
      <c r="A15610" s="2">
        <v>41254</v>
      </c>
      <c r="B15610" t="s">
        <v>301</v>
      </c>
      <c r="C15610" t="s">
        <v>239</v>
      </c>
      <c r="D15610" t="s">
        <v>115</v>
      </c>
      <c r="E15610" t="s">
        <v>115</v>
      </c>
      <c r="F15610">
        <v>110</v>
      </c>
      <c r="G15610">
        <v>86</v>
      </c>
      <c r="H15610">
        <v>317</v>
      </c>
      <c r="I15610">
        <v>427</v>
      </c>
      <c r="J15610">
        <v>0</v>
      </c>
      <c r="K15610">
        <v>2</v>
      </c>
      <c r="L15610" t="s">
        <v>927</v>
      </c>
      <c r="M15610" t="s">
        <v>302</v>
      </c>
      <c r="N15610" t="s">
        <v>301</v>
      </c>
      <c r="O15610" t="s">
        <v>22</v>
      </c>
      <c r="P15610" t="s">
        <v>23</v>
      </c>
      <c r="Q15610" t="s">
        <v>41</v>
      </c>
    </row>
    <row r="15611" spans="1:17" x14ac:dyDescent="0.2">
      <c r="A15611" s="2">
        <v>41254</v>
      </c>
      <c r="B15611" t="s">
        <v>464</v>
      </c>
      <c r="C15611" t="s">
        <v>913</v>
      </c>
      <c r="D15611" t="s">
        <v>115</v>
      </c>
      <c r="E15611" t="s">
        <v>115</v>
      </c>
      <c r="F15611">
        <v>112</v>
      </c>
      <c r="G15611">
        <v>148</v>
      </c>
      <c r="H15611">
        <v>313</v>
      </c>
      <c r="I15611">
        <v>168</v>
      </c>
      <c r="J15611">
        <v>0</v>
      </c>
      <c r="K15611">
        <v>1</v>
      </c>
      <c r="L15611" t="s">
        <v>927</v>
      </c>
      <c r="M15611" t="s">
        <v>1546</v>
      </c>
      <c r="N15611" t="s">
        <v>301</v>
      </c>
      <c r="O15611" t="s">
        <v>122</v>
      </c>
      <c r="P15611" t="s">
        <v>23</v>
      </c>
      <c r="Q15611" t="s">
        <v>41</v>
      </c>
    </row>
    <row r="15612" spans="1:17" x14ac:dyDescent="0.2">
      <c r="A15612" s="2">
        <v>41254</v>
      </c>
      <c r="B15612" t="s">
        <v>282</v>
      </c>
      <c r="C15612" t="s">
        <v>262</v>
      </c>
      <c r="D15612" t="s">
        <v>19</v>
      </c>
      <c r="E15612" t="s">
        <v>27</v>
      </c>
      <c r="F15612">
        <v>79</v>
      </c>
      <c r="G15612">
        <v>92</v>
      </c>
      <c r="H15612">
        <v>446</v>
      </c>
      <c r="I15612">
        <v>405</v>
      </c>
      <c r="J15612">
        <v>2</v>
      </c>
      <c r="K15612">
        <v>1</v>
      </c>
      <c r="L15612" t="s">
        <v>280</v>
      </c>
      <c r="M15612" t="s">
        <v>486</v>
      </c>
      <c r="N15612" t="s">
        <v>481</v>
      </c>
      <c r="O15612" t="s">
        <v>122</v>
      </c>
      <c r="P15612" t="s">
        <v>23</v>
      </c>
      <c r="Q15612" t="s">
        <v>24</v>
      </c>
    </row>
    <row r="15613" spans="1:17" x14ac:dyDescent="0.2">
      <c r="A15613" s="2">
        <v>41255</v>
      </c>
      <c r="B15613" t="s">
        <v>167</v>
      </c>
      <c r="C15613" t="s">
        <v>402</v>
      </c>
      <c r="D15613" t="s">
        <v>115</v>
      </c>
      <c r="E15613" t="s">
        <v>115</v>
      </c>
      <c r="F15613">
        <v>44</v>
      </c>
      <c r="G15613">
        <v>124</v>
      </c>
      <c r="H15613">
        <v>610</v>
      </c>
      <c r="I15613">
        <v>269</v>
      </c>
      <c r="J15613">
        <v>0</v>
      </c>
      <c r="K15613">
        <v>0</v>
      </c>
      <c r="L15613" t="s">
        <v>927</v>
      </c>
      <c r="M15613" t="s">
        <v>302</v>
      </c>
      <c r="N15613" t="s">
        <v>301</v>
      </c>
      <c r="O15613" t="s">
        <v>122</v>
      </c>
      <c r="P15613" t="s">
        <v>23</v>
      </c>
      <c r="Q15613" t="s">
        <v>30</v>
      </c>
    </row>
    <row r="15614" spans="1:17" x14ac:dyDescent="0.2">
      <c r="A15614" s="2">
        <v>41255</v>
      </c>
      <c r="B15614" t="s">
        <v>185</v>
      </c>
      <c r="C15614" t="s">
        <v>454</v>
      </c>
      <c r="D15614" t="s">
        <v>27</v>
      </c>
      <c r="E15614" t="s">
        <v>27</v>
      </c>
      <c r="F15614">
        <v>50</v>
      </c>
      <c r="G15614">
        <v>141</v>
      </c>
      <c r="H15614">
        <v>585</v>
      </c>
      <c r="I15614">
        <v>197</v>
      </c>
      <c r="J15614">
        <v>0</v>
      </c>
      <c r="K15614">
        <v>1</v>
      </c>
      <c r="L15614" t="s">
        <v>280</v>
      </c>
      <c r="M15614" t="s">
        <v>1547</v>
      </c>
      <c r="N15614" t="s">
        <v>481</v>
      </c>
      <c r="O15614" t="s">
        <v>122</v>
      </c>
      <c r="P15614" t="s">
        <v>23</v>
      </c>
      <c r="Q15614" t="s">
        <v>41</v>
      </c>
    </row>
    <row r="15615" spans="1:17" x14ac:dyDescent="0.2">
      <c r="A15615" s="2">
        <v>41255</v>
      </c>
      <c r="B15615" t="s">
        <v>443</v>
      </c>
      <c r="C15615" t="s">
        <v>572</v>
      </c>
      <c r="D15615" t="s">
        <v>115</v>
      </c>
      <c r="E15615" t="s">
        <v>115</v>
      </c>
      <c r="F15615">
        <v>163</v>
      </c>
      <c r="G15615">
        <v>143</v>
      </c>
      <c r="H15615">
        <v>127</v>
      </c>
      <c r="I15615">
        <v>183</v>
      </c>
      <c r="J15615">
        <v>1</v>
      </c>
      <c r="K15615">
        <v>0</v>
      </c>
      <c r="L15615" t="s">
        <v>647</v>
      </c>
      <c r="M15615" t="s">
        <v>443</v>
      </c>
      <c r="N15615" t="s">
        <v>443</v>
      </c>
      <c r="O15615" t="s">
        <v>22</v>
      </c>
      <c r="P15615" t="s">
        <v>23</v>
      </c>
      <c r="Q15615" t="s">
        <v>24</v>
      </c>
    </row>
    <row r="15616" spans="1:17" x14ac:dyDescent="0.2">
      <c r="A15616" s="2">
        <v>41255</v>
      </c>
      <c r="B15616" t="s">
        <v>389</v>
      </c>
      <c r="C15616" t="s">
        <v>113</v>
      </c>
      <c r="D15616" t="s">
        <v>115</v>
      </c>
      <c r="E15616" t="s">
        <v>115</v>
      </c>
      <c r="F15616">
        <v>162</v>
      </c>
      <c r="G15616">
        <v>112</v>
      </c>
      <c r="H15616">
        <v>130</v>
      </c>
      <c r="I15616">
        <v>313</v>
      </c>
      <c r="J15616">
        <v>0</v>
      </c>
      <c r="K15616">
        <v>1</v>
      </c>
      <c r="L15616" t="s">
        <v>927</v>
      </c>
      <c r="M15616" t="s">
        <v>1546</v>
      </c>
      <c r="N15616" t="s">
        <v>301</v>
      </c>
      <c r="O15616" t="s">
        <v>122</v>
      </c>
      <c r="P15616" t="s">
        <v>23</v>
      </c>
      <c r="Q15616" t="s">
        <v>41</v>
      </c>
    </row>
    <row r="15617" spans="1:17" x14ac:dyDescent="0.2">
      <c r="A15617" s="2">
        <v>41256</v>
      </c>
      <c r="B15617" t="s">
        <v>164</v>
      </c>
      <c r="C15617" t="s">
        <v>469</v>
      </c>
      <c r="D15617" t="s">
        <v>115</v>
      </c>
      <c r="E15617" t="s">
        <v>115</v>
      </c>
      <c r="F15617">
        <v>97</v>
      </c>
      <c r="G15617">
        <v>147</v>
      </c>
      <c r="H15617">
        <v>390</v>
      </c>
      <c r="I15617">
        <v>172</v>
      </c>
      <c r="J15617">
        <v>1</v>
      </c>
      <c r="K15617">
        <v>1</v>
      </c>
      <c r="L15617" t="s">
        <v>927</v>
      </c>
      <c r="M15617" t="s">
        <v>302</v>
      </c>
      <c r="N15617" t="s">
        <v>301</v>
      </c>
      <c r="O15617" t="s">
        <v>122</v>
      </c>
      <c r="P15617" t="s">
        <v>23</v>
      </c>
      <c r="Q15617" t="s">
        <v>30</v>
      </c>
    </row>
    <row r="15618" spans="1:17" x14ac:dyDescent="0.2">
      <c r="A15618" s="2">
        <v>41256</v>
      </c>
      <c r="B15618" t="s">
        <v>114</v>
      </c>
      <c r="C15618" t="s">
        <v>391</v>
      </c>
      <c r="D15618" t="s">
        <v>115</v>
      </c>
      <c r="E15618" t="s">
        <v>115</v>
      </c>
      <c r="F15618">
        <v>152</v>
      </c>
      <c r="G15618">
        <v>163</v>
      </c>
      <c r="H15618">
        <v>159</v>
      </c>
      <c r="I15618">
        <v>126</v>
      </c>
      <c r="J15618">
        <v>2</v>
      </c>
      <c r="K15618">
        <v>0</v>
      </c>
      <c r="L15618" t="s">
        <v>647</v>
      </c>
      <c r="M15618" t="s">
        <v>226</v>
      </c>
      <c r="N15618" t="s">
        <v>114</v>
      </c>
      <c r="O15618" t="s">
        <v>22</v>
      </c>
      <c r="P15618" t="s">
        <v>23</v>
      </c>
      <c r="Q15618" t="s">
        <v>24</v>
      </c>
    </row>
    <row r="15619" spans="1:17" x14ac:dyDescent="0.2">
      <c r="A15619" s="2">
        <v>41257</v>
      </c>
      <c r="B15619" t="s">
        <v>263</v>
      </c>
      <c r="C15619" t="s">
        <v>454</v>
      </c>
      <c r="D15619" t="s">
        <v>27</v>
      </c>
      <c r="E15619" t="s">
        <v>27</v>
      </c>
      <c r="F15619">
        <v>57</v>
      </c>
      <c r="G15619">
        <v>141</v>
      </c>
      <c r="H15619">
        <v>552</v>
      </c>
      <c r="I15619">
        <v>197</v>
      </c>
      <c r="J15619">
        <v>0</v>
      </c>
      <c r="K15619">
        <v>1</v>
      </c>
      <c r="L15619" t="s">
        <v>280</v>
      </c>
      <c r="M15619" t="s">
        <v>486</v>
      </c>
      <c r="N15619" t="s">
        <v>481</v>
      </c>
      <c r="O15619" t="s">
        <v>122</v>
      </c>
      <c r="P15619" t="s">
        <v>23</v>
      </c>
      <c r="Q15619" t="s">
        <v>41</v>
      </c>
    </row>
    <row r="15620" spans="1:17" x14ac:dyDescent="0.2">
      <c r="A15620" s="2">
        <v>41257</v>
      </c>
      <c r="B15620" t="s">
        <v>301</v>
      </c>
      <c r="C15620" t="s">
        <v>464</v>
      </c>
      <c r="D15620" t="s">
        <v>115</v>
      </c>
      <c r="E15620" t="s">
        <v>115</v>
      </c>
      <c r="F15620">
        <v>110</v>
      </c>
      <c r="G15620">
        <v>112</v>
      </c>
      <c r="H15620">
        <v>317</v>
      </c>
      <c r="I15620">
        <v>313</v>
      </c>
      <c r="J15620">
        <v>2</v>
      </c>
      <c r="K15620">
        <v>1</v>
      </c>
      <c r="L15620" t="s">
        <v>927</v>
      </c>
      <c r="M15620" t="s">
        <v>302</v>
      </c>
      <c r="N15620" t="s">
        <v>301</v>
      </c>
      <c r="O15620" t="s">
        <v>22</v>
      </c>
      <c r="P15620" t="s">
        <v>23</v>
      </c>
      <c r="Q15620" t="s">
        <v>24</v>
      </c>
    </row>
    <row r="15621" spans="1:17" x14ac:dyDescent="0.2">
      <c r="A15621" s="2">
        <v>41257</v>
      </c>
      <c r="B15621" t="s">
        <v>328</v>
      </c>
      <c r="C15621" t="s">
        <v>90</v>
      </c>
      <c r="D15621" t="s">
        <v>50</v>
      </c>
      <c r="E15621" t="s">
        <v>50</v>
      </c>
      <c r="F15621">
        <v>83</v>
      </c>
      <c r="G15621">
        <v>54</v>
      </c>
      <c r="H15621">
        <v>430</v>
      </c>
      <c r="I15621">
        <v>578</v>
      </c>
      <c r="J15621">
        <v>1</v>
      </c>
      <c r="K15621">
        <v>4</v>
      </c>
      <c r="L15621" t="s">
        <v>28</v>
      </c>
      <c r="M15621" t="s">
        <v>767</v>
      </c>
      <c r="N15621" t="s">
        <v>180</v>
      </c>
      <c r="O15621" t="s">
        <v>122</v>
      </c>
      <c r="P15621" t="s">
        <v>23</v>
      </c>
      <c r="Q15621" t="s">
        <v>41</v>
      </c>
    </row>
    <row r="15622" spans="1:17" x14ac:dyDescent="0.2">
      <c r="A15622" s="2">
        <v>41257</v>
      </c>
      <c r="B15622" t="s">
        <v>239</v>
      </c>
      <c r="C15622" t="s">
        <v>913</v>
      </c>
      <c r="D15622" t="s">
        <v>115</v>
      </c>
      <c r="E15622" t="s">
        <v>115</v>
      </c>
      <c r="F15622">
        <v>86</v>
      </c>
      <c r="G15622">
        <v>148</v>
      </c>
      <c r="H15622">
        <v>427</v>
      </c>
      <c r="I15622">
        <v>168</v>
      </c>
      <c r="J15622">
        <v>2</v>
      </c>
      <c r="K15622">
        <v>1</v>
      </c>
      <c r="L15622" t="s">
        <v>927</v>
      </c>
      <c r="M15622" t="s">
        <v>1546</v>
      </c>
      <c r="N15622" t="s">
        <v>301</v>
      </c>
      <c r="O15622" t="s">
        <v>122</v>
      </c>
      <c r="P15622" t="s">
        <v>23</v>
      </c>
      <c r="Q15622" t="s">
        <v>24</v>
      </c>
    </row>
    <row r="15623" spans="1:17" x14ac:dyDescent="0.2">
      <c r="A15623" s="2">
        <v>41258</v>
      </c>
      <c r="B15623" t="s">
        <v>267</v>
      </c>
      <c r="C15623" t="s">
        <v>196</v>
      </c>
      <c r="D15623" t="s">
        <v>36</v>
      </c>
      <c r="E15623" t="s">
        <v>36</v>
      </c>
      <c r="F15623">
        <v>79</v>
      </c>
      <c r="G15623">
        <v>142</v>
      </c>
      <c r="H15623">
        <v>446</v>
      </c>
      <c r="I15623">
        <v>185</v>
      </c>
      <c r="J15623">
        <v>1</v>
      </c>
      <c r="K15623">
        <v>1</v>
      </c>
      <c r="L15623" t="s">
        <v>28</v>
      </c>
      <c r="M15623" t="s">
        <v>1401</v>
      </c>
      <c r="N15623" t="s">
        <v>267</v>
      </c>
      <c r="O15623" t="s">
        <v>22</v>
      </c>
      <c r="P15623" t="s">
        <v>23</v>
      </c>
      <c r="Q15623" t="s">
        <v>30</v>
      </c>
    </row>
    <row r="15624" spans="1:17" x14ac:dyDescent="0.2">
      <c r="A15624" s="2">
        <v>41258</v>
      </c>
      <c r="B15624" t="s">
        <v>402</v>
      </c>
      <c r="C15624" t="s">
        <v>113</v>
      </c>
      <c r="D15624" t="s">
        <v>115</v>
      </c>
      <c r="E15624" t="s">
        <v>115</v>
      </c>
      <c r="F15624">
        <v>124</v>
      </c>
      <c r="G15624">
        <v>112</v>
      </c>
      <c r="H15624">
        <v>269</v>
      </c>
      <c r="I15624">
        <v>313</v>
      </c>
      <c r="J15624">
        <v>1</v>
      </c>
      <c r="K15624">
        <v>0</v>
      </c>
      <c r="L15624" t="s">
        <v>927</v>
      </c>
      <c r="M15624" t="s">
        <v>1546</v>
      </c>
      <c r="N15624" t="s">
        <v>301</v>
      </c>
      <c r="O15624" t="s">
        <v>122</v>
      </c>
      <c r="P15624" t="s">
        <v>23</v>
      </c>
      <c r="Q15624" t="s">
        <v>24</v>
      </c>
    </row>
    <row r="15625" spans="1:17" x14ac:dyDescent="0.2">
      <c r="A15625" s="2">
        <v>41258</v>
      </c>
      <c r="B15625" t="s">
        <v>1284</v>
      </c>
      <c r="C15625" t="s">
        <v>404</v>
      </c>
      <c r="D15625" t="s">
        <v>36</v>
      </c>
      <c r="E15625" t="s">
        <v>36</v>
      </c>
      <c r="F15625">
        <v>196</v>
      </c>
      <c r="G15625">
        <v>203</v>
      </c>
      <c r="H15625">
        <v>35</v>
      </c>
      <c r="I15625">
        <v>13</v>
      </c>
      <c r="J15625">
        <v>0</v>
      </c>
      <c r="K15625">
        <v>0</v>
      </c>
      <c r="L15625" t="s">
        <v>1343</v>
      </c>
      <c r="M15625" t="s">
        <v>1449</v>
      </c>
      <c r="N15625" t="s">
        <v>1284</v>
      </c>
      <c r="O15625" t="s">
        <v>22</v>
      </c>
      <c r="P15625" t="s">
        <v>23</v>
      </c>
      <c r="Q15625" t="s">
        <v>30</v>
      </c>
    </row>
    <row r="15626" spans="1:17" x14ac:dyDescent="0.2">
      <c r="A15626" s="2">
        <v>41258</v>
      </c>
      <c r="B15626" t="s">
        <v>167</v>
      </c>
      <c r="C15626" t="s">
        <v>389</v>
      </c>
      <c r="D15626" t="s">
        <v>115</v>
      </c>
      <c r="E15626" t="s">
        <v>115</v>
      </c>
      <c r="F15626">
        <v>44</v>
      </c>
      <c r="G15626">
        <v>162</v>
      </c>
      <c r="H15626">
        <v>610</v>
      </c>
      <c r="I15626">
        <v>130</v>
      </c>
      <c r="J15626">
        <v>2</v>
      </c>
      <c r="K15626">
        <v>1</v>
      </c>
      <c r="L15626" t="s">
        <v>927</v>
      </c>
      <c r="M15626" t="s">
        <v>302</v>
      </c>
      <c r="N15626" t="s">
        <v>301</v>
      </c>
      <c r="O15626" t="s">
        <v>122</v>
      </c>
      <c r="P15626" t="s">
        <v>23</v>
      </c>
      <c r="Q15626" t="s">
        <v>24</v>
      </c>
    </row>
    <row r="15627" spans="1:17" x14ac:dyDescent="0.2">
      <c r="A15627" s="2">
        <v>41258</v>
      </c>
      <c r="B15627" t="s">
        <v>197</v>
      </c>
      <c r="C15627" t="s">
        <v>339</v>
      </c>
      <c r="D15627" t="s">
        <v>36</v>
      </c>
      <c r="E15627" t="s">
        <v>36</v>
      </c>
      <c r="F15627">
        <v>206</v>
      </c>
      <c r="G15627">
        <v>114</v>
      </c>
      <c r="H15627">
        <v>2</v>
      </c>
      <c r="I15627">
        <v>311</v>
      </c>
      <c r="J15627">
        <v>2</v>
      </c>
      <c r="K15627">
        <v>1</v>
      </c>
      <c r="L15627" t="s">
        <v>1343</v>
      </c>
      <c r="M15627" t="s">
        <v>225</v>
      </c>
      <c r="N15627" t="s">
        <v>197</v>
      </c>
      <c r="O15627" t="s">
        <v>22</v>
      </c>
      <c r="P15627" t="s">
        <v>23</v>
      </c>
      <c r="Q15627" t="s">
        <v>24</v>
      </c>
    </row>
    <row r="15628" spans="1:17" x14ac:dyDescent="0.2">
      <c r="A15628" s="2">
        <v>41258</v>
      </c>
      <c r="B15628" t="s">
        <v>419</v>
      </c>
      <c r="C15628" t="s">
        <v>296</v>
      </c>
      <c r="D15628" t="s">
        <v>36</v>
      </c>
      <c r="E15628" t="s">
        <v>36</v>
      </c>
      <c r="F15628">
        <v>194</v>
      </c>
      <c r="G15628">
        <v>110</v>
      </c>
      <c r="H15628">
        <v>38</v>
      </c>
      <c r="I15628">
        <v>318</v>
      </c>
      <c r="J15628">
        <v>1</v>
      </c>
      <c r="K15628">
        <v>2</v>
      </c>
      <c r="L15628" t="s">
        <v>1343</v>
      </c>
      <c r="M15628" t="s">
        <v>1548</v>
      </c>
      <c r="N15628" t="s">
        <v>419</v>
      </c>
      <c r="O15628" t="s">
        <v>22</v>
      </c>
      <c r="P15628" t="s">
        <v>23</v>
      </c>
      <c r="Q15628" t="s">
        <v>41</v>
      </c>
    </row>
    <row r="15629" spans="1:17" x14ac:dyDescent="0.2">
      <c r="A15629" s="2">
        <v>41258</v>
      </c>
      <c r="B15629" t="s">
        <v>35</v>
      </c>
      <c r="C15629" t="s">
        <v>34</v>
      </c>
      <c r="D15629" t="s">
        <v>36</v>
      </c>
      <c r="E15629" t="s">
        <v>36</v>
      </c>
      <c r="F15629">
        <v>61</v>
      </c>
      <c r="G15629">
        <v>71</v>
      </c>
      <c r="H15629">
        <v>520</v>
      </c>
      <c r="I15629">
        <v>485</v>
      </c>
      <c r="J15629">
        <v>1</v>
      </c>
      <c r="K15629">
        <v>1</v>
      </c>
      <c r="L15629" t="s">
        <v>1343</v>
      </c>
      <c r="M15629" t="s">
        <v>200</v>
      </c>
      <c r="N15629" t="s">
        <v>35</v>
      </c>
      <c r="O15629" t="s">
        <v>22</v>
      </c>
      <c r="P15629" t="s">
        <v>23</v>
      </c>
      <c r="Q15629" t="s">
        <v>30</v>
      </c>
    </row>
    <row r="15630" spans="1:17" x14ac:dyDescent="0.2">
      <c r="A15630" s="2">
        <v>41259</v>
      </c>
      <c r="B15630" t="s">
        <v>172</v>
      </c>
      <c r="C15630" t="s">
        <v>207</v>
      </c>
      <c r="D15630" t="s">
        <v>36</v>
      </c>
      <c r="E15630" t="s">
        <v>36</v>
      </c>
      <c r="F15630">
        <v>128</v>
      </c>
      <c r="G15630">
        <v>130</v>
      </c>
      <c r="H15630">
        <v>255</v>
      </c>
      <c r="I15630">
        <v>247</v>
      </c>
      <c r="J15630">
        <v>1</v>
      </c>
      <c r="K15630">
        <v>0</v>
      </c>
      <c r="L15630" t="s">
        <v>1343</v>
      </c>
      <c r="M15630" t="s">
        <v>616</v>
      </c>
      <c r="N15630" t="s">
        <v>172</v>
      </c>
      <c r="O15630" t="s">
        <v>22</v>
      </c>
      <c r="P15630" t="s">
        <v>23</v>
      </c>
      <c r="Q15630" t="s">
        <v>24</v>
      </c>
    </row>
    <row r="15631" spans="1:17" x14ac:dyDescent="0.2">
      <c r="A15631" s="2">
        <v>41259</v>
      </c>
      <c r="B15631" t="s">
        <v>454</v>
      </c>
      <c r="C15631" t="s">
        <v>282</v>
      </c>
      <c r="D15631" t="s">
        <v>27</v>
      </c>
      <c r="E15631" t="s">
        <v>19</v>
      </c>
      <c r="F15631">
        <v>141</v>
      </c>
      <c r="G15631">
        <v>79</v>
      </c>
      <c r="H15631">
        <v>197</v>
      </c>
      <c r="I15631">
        <v>446</v>
      </c>
      <c r="J15631">
        <v>1</v>
      </c>
      <c r="K15631">
        <v>0</v>
      </c>
      <c r="L15631" t="s">
        <v>280</v>
      </c>
      <c r="M15631" t="s">
        <v>486</v>
      </c>
      <c r="N15631" t="s">
        <v>481</v>
      </c>
      <c r="O15631" t="s">
        <v>122</v>
      </c>
      <c r="P15631" t="s">
        <v>23</v>
      </c>
      <c r="Q15631" t="s">
        <v>24</v>
      </c>
    </row>
    <row r="15632" spans="1:17" x14ac:dyDescent="0.2">
      <c r="A15632" s="2">
        <v>41259</v>
      </c>
      <c r="B15632" t="s">
        <v>469</v>
      </c>
      <c r="C15632" t="s">
        <v>177</v>
      </c>
      <c r="D15632" t="s">
        <v>115</v>
      </c>
      <c r="E15632" t="s">
        <v>115</v>
      </c>
      <c r="F15632">
        <v>147</v>
      </c>
      <c r="G15632">
        <v>90</v>
      </c>
      <c r="H15632">
        <v>172</v>
      </c>
      <c r="I15632">
        <v>419</v>
      </c>
      <c r="J15632">
        <v>2</v>
      </c>
      <c r="K15632">
        <v>1</v>
      </c>
      <c r="L15632" t="s">
        <v>927</v>
      </c>
      <c r="M15632" t="s">
        <v>302</v>
      </c>
      <c r="N15632" t="s">
        <v>301</v>
      </c>
      <c r="O15632" t="s">
        <v>122</v>
      </c>
      <c r="P15632" t="s">
        <v>23</v>
      </c>
      <c r="Q15632" t="s">
        <v>24</v>
      </c>
    </row>
    <row r="15633" spans="1:17" x14ac:dyDescent="0.2">
      <c r="A15633" s="2">
        <v>41259</v>
      </c>
      <c r="B15633" t="s">
        <v>365</v>
      </c>
      <c r="C15633" t="s">
        <v>224</v>
      </c>
      <c r="D15633" t="s">
        <v>36</v>
      </c>
      <c r="E15633" t="s">
        <v>36</v>
      </c>
      <c r="F15633">
        <v>73</v>
      </c>
      <c r="G15633">
        <v>89</v>
      </c>
      <c r="H15633">
        <v>479</v>
      </c>
      <c r="I15633">
        <v>423</v>
      </c>
      <c r="J15633">
        <v>0</v>
      </c>
      <c r="K15633">
        <v>1</v>
      </c>
      <c r="L15633" t="s">
        <v>1343</v>
      </c>
      <c r="M15633" t="s">
        <v>400</v>
      </c>
      <c r="N15633" t="s">
        <v>365</v>
      </c>
      <c r="O15633" t="s">
        <v>22</v>
      </c>
      <c r="P15633" t="s">
        <v>23</v>
      </c>
      <c r="Q15633" t="s">
        <v>41</v>
      </c>
    </row>
    <row r="15634" spans="1:17" x14ac:dyDescent="0.2">
      <c r="A15634" s="2">
        <v>41261</v>
      </c>
      <c r="B15634" t="s">
        <v>402</v>
      </c>
      <c r="C15634" t="s">
        <v>469</v>
      </c>
      <c r="D15634" t="s">
        <v>115</v>
      </c>
      <c r="E15634" t="s">
        <v>115</v>
      </c>
      <c r="F15634">
        <v>124</v>
      </c>
      <c r="G15634">
        <v>147</v>
      </c>
      <c r="H15634">
        <v>269</v>
      </c>
      <c r="I15634">
        <v>172</v>
      </c>
      <c r="J15634">
        <v>1</v>
      </c>
      <c r="K15634">
        <v>1</v>
      </c>
      <c r="L15634" t="s">
        <v>927</v>
      </c>
      <c r="M15634" t="s">
        <v>302</v>
      </c>
      <c r="N15634" t="s">
        <v>301</v>
      </c>
      <c r="O15634" t="s">
        <v>122</v>
      </c>
      <c r="P15634" t="s">
        <v>23</v>
      </c>
      <c r="Q15634" t="s">
        <v>30</v>
      </c>
    </row>
    <row r="15635" spans="1:17" x14ac:dyDescent="0.2">
      <c r="A15635" s="2">
        <v>41261</v>
      </c>
      <c r="B15635" t="s">
        <v>239</v>
      </c>
      <c r="C15635" t="s">
        <v>164</v>
      </c>
      <c r="D15635" t="s">
        <v>115</v>
      </c>
      <c r="E15635" t="s">
        <v>115</v>
      </c>
      <c r="F15635">
        <v>86</v>
      </c>
      <c r="G15635">
        <v>97</v>
      </c>
      <c r="H15635">
        <v>427</v>
      </c>
      <c r="I15635">
        <v>390</v>
      </c>
      <c r="J15635">
        <v>0</v>
      </c>
      <c r="K15635">
        <v>2</v>
      </c>
      <c r="L15635" t="s">
        <v>927</v>
      </c>
      <c r="M15635" t="s">
        <v>1546</v>
      </c>
      <c r="N15635" t="s">
        <v>301</v>
      </c>
      <c r="O15635" t="s">
        <v>122</v>
      </c>
      <c r="P15635" t="s">
        <v>23</v>
      </c>
      <c r="Q15635" t="s">
        <v>41</v>
      </c>
    </row>
    <row r="15636" spans="1:17" x14ac:dyDescent="0.2">
      <c r="A15636" s="2">
        <v>41262</v>
      </c>
      <c r="B15636" t="s">
        <v>239</v>
      </c>
      <c r="C15636" t="s">
        <v>471</v>
      </c>
      <c r="D15636" t="s">
        <v>115</v>
      </c>
      <c r="E15636" t="s">
        <v>36</v>
      </c>
      <c r="F15636">
        <v>95</v>
      </c>
      <c r="G15636">
        <v>75</v>
      </c>
      <c r="H15636">
        <v>369</v>
      </c>
      <c r="I15636">
        <v>457</v>
      </c>
      <c r="J15636">
        <v>2</v>
      </c>
      <c r="K15636">
        <v>0</v>
      </c>
      <c r="L15636" t="s">
        <v>28</v>
      </c>
      <c r="M15636" t="s">
        <v>1549</v>
      </c>
      <c r="N15636" t="s">
        <v>239</v>
      </c>
      <c r="O15636" t="s">
        <v>22</v>
      </c>
      <c r="P15636" t="s">
        <v>23</v>
      </c>
      <c r="Q15636" t="s">
        <v>24</v>
      </c>
    </row>
    <row r="15637" spans="1:17" x14ac:dyDescent="0.2">
      <c r="A15637" s="2">
        <v>41262</v>
      </c>
      <c r="B15637" t="s">
        <v>443</v>
      </c>
      <c r="C15637" t="s">
        <v>114</v>
      </c>
      <c r="D15637" t="s">
        <v>115</v>
      </c>
      <c r="E15637" t="s">
        <v>115</v>
      </c>
      <c r="F15637">
        <v>154</v>
      </c>
      <c r="G15637">
        <v>136</v>
      </c>
      <c r="H15637">
        <v>145</v>
      </c>
      <c r="I15637">
        <v>232</v>
      </c>
      <c r="J15637">
        <v>3</v>
      </c>
      <c r="K15637">
        <v>1</v>
      </c>
      <c r="L15637" t="s">
        <v>647</v>
      </c>
      <c r="M15637" t="s">
        <v>443</v>
      </c>
      <c r="N15637" t="s">
        <v>443</v>
      </c>
      <c r="O15637" t="s">
        <v>22</v>
      </c>
      <c r="P15637" t="s">
        <v>23</v>
      </c>
      <c r="Q15637" t="s">
        <v>24</v>
      </c>
    </row>
    <row r="15638" spans="1:17" x14ac:dyDescent="0.2">
      <c r="A15638" s="2">
        <v>41263</v>
      </c>
      <c r="B15638" t="s">
        <v>164</v>
      </c>
      <c r="C15638" t="s">
        <v>469</v>
      </c>
      <c r="D15638" t="s">
        <v>115</v>
      </c>
      <c r="E15638" t="s">
        <v>115</v>
      </c>
      <c r="F15638">
        <v>92</v>
      </c>
      <c r="G15638">
        <v>144</v>
      </c>
      <c r="H15638">
        <v>384</v>
      </c>
      <c r="I15638">
        <v>185</v>
      </c>
      <c r="J15638">
        <v>0</v>
      </c>
      <c r="K15638">
        <v>1</v>
      </c>
      <c r="L15638" t="s">
        <v>927</v>
      </c>
      <c r="M15638" t="s">
        <v>302</v>
      </c>
      <c r="N15638" t="s">
        <v>301</v>
      </c>
      <c r="O15638" t="s">
        <v>122</v>
      </c>
      <c r="P15638" t="s">
        <v>23</v>
      </c>
      <c r="Q15638" t="s">
        <v>41</v>
      </c>
    </row>
    <row r="15639" spans="1:17" x14ac:dyDescent="0.2">
      <c r="A15639" s="2">
        <v>41263</v>
      </c>
      <c r="B15639" t="s">
        <v>239</v>
      </c>
      <c r="C15639" t="s">
        <v>402</v>
      </c>
      <c r="D15639" t="s">
        <v>115</v>
      </c>
      <c r="E15639" t="s">
        <v>115</v>
      </c>
      <c r="F15639">
        <v>95</v>
      </c>
      <c r="G15639">
        <v>119</v>
      </c>
      <c r="H15639">
        <v>369</v>
      </c>
      <c r="I15639">
        <v>275</v>
      </c>
      <c r="J15639">
        <v>1</v>
      </c>
      <c r="K15639">
        <v>0</v>
      </c>
      <c r="L15639" t="s">
        <v>927</v>
      </c>
      <c r="M15639" t="s">
        <v>302</v>
      </c>
      <c r="N15639" t="s">
        <v>301</v>
      </c>
      <c r="O15639" t="s">
        <v>122</v>
      </c>
      <c r="P15639" t="s">
        <v>23</v>
      </c>
      <c r="Q15639" t="s">
        <v>24</v>
      </c>
    </row>
    <row r="15640" spans="1:17" x14ac:dyDescent="0.2">
      <c r="A15640" s="2">
        <v>41265</v>
      </c>
      <c r="B15640" t="s">
        <v>267</v>
      </c>
      <c r="C15640" t="s">
        <v>617</v>
      </c>
      <c r="D15640" t="s">
        <v>36</v>
      </c>
      <c r="E15640" t="s">
        <v>36</v>
      </c>
      <c r="F15640">
        <v>84</v>
      </c>
      <c r="G15640">
        <v>134</v>
      </c>
      <c r="H15640">
        <v>428</v>
      </c>
      <c r="I15640">
        <v>246</v>
      </c>
      <c r="J15640">
        <v>1</v>
      </c>
      <c r="K15640">
        <v>0</v>
      </c>
      <c r="L15640" t="s">
        <v>28</v>
      </c>
      <c r="M15640" t="s">
        <v>268</v>
      </c>
      <c r="N15640" t="s">
        <v>267</v>
      </c>
      <c r="O15640" t="s">
        <v>22</v>
      </c>
      <c r="P15640" t="s">
        <v>23</v>
      </c>
      <c r="Q15640" t="s">
        <v>24</v>
      </c>
    </row>
    <row r="15641" spans="1:17" x14ac:dyDescent="0.2">
      <c r="A15641" s="2">
        <v>41265</v>
      </c>
      <c r="B15641" t="s">
        <v>149</v>
      </c>
      <c r="C15641" t="s">
        <v>250</v>
      </c>
      <c r="D15641" t="s">
        <v>36</v>
      </c>
      <c r="E15641" t="s">
        <v>36</v>
      </c>
      <c r="F15641">
        <v>87</v>
      </c>
      <c r="G15641">
        <v>111</v>
      </c>
      <c r="H15641">
        <v>416</v>
      </c>
      <c r="I15641">
        <v>317</v>
      </c>
      <c r="J15641">
        <v>3</v>
      </c>
      <c r="K15641">
        <v>1</v>
      </c>
      <c r="L15641" t="s">
        <v>28</v>
      </c>
      <c r="M15641" t="s">
        <v>566</v>
      </c>
      <c r="N15641" t="s">
        <v>149</v>
      </c>
      <c r="O15641" t="s">
        <v>22</v>
      </c>
      <c r="P15641" t="s">
        <v>23</v>
      </c>
      <c r="Q15641" t="s">
        <v>24</v>
      </c>
    </row>
    <row r="15642" spans="1:17" x14ac:dyDescent="0.2">
      <c r="A15642" s="2">
        <v>41265</v>
      </c>
      <c r="B15642" t="s">
        <v>211</v>
      </c>
      <c r="C15642" t="s">
        <v>138</v>
      </c>
      <c r="D15642" t="s">
        <v>36</v>
      </c>
      <c r="E15642" t="s">
        <v>36</v>
      </c>
      <c r="F15642">
        <v>130</v>
      </c>
      <c r="G15642">
        <v>34</v>
      </c>
      <c r="H15642">
        <v>252</v>
      </c>
      <c r="I15642">
        <v>696</v>
      </c>
      <c r="J15642">
        <v>1</v>
      </c>
      <c r="K15642">
        <v>0</v>
      </c>
      <c r="L15642" t="s">
        <v>28</v>
      </c>
      <c r="M15642" t="s">
        <v>373</v>
      </c>
      <c r="N15642" t="s">
        <v>211</v>
      </c>
      <c r="O15642" t="s">
        <v>22</v>
      </c>
      <c r="P15642" t="s">
        <v>23</v>
      </c>
      <c r="Q15642" t="s">
        <v>24</v>
      </c>
    </row>
    <row r="15643" spans="1:17" x14ac:dyDescent="0.2">
      <c r="A15643" s="2">
        <v>41265</v>
      </c>
      <c r="B15643" t="s">
        <v>114</v>
      </c>
      <c r="C15643" t="s">
        <v>443</v>
      </c>
      <c r="D15643" t="s">
        <v>115</v>
      </c>
      <c r="E15643" t="s">
        <v>115</v>
      </c>
      <c r="F15643">
        <v>136</v>
      </c>
      <c r="G15643">
        <v>154</v>
      </c>
      <c r="H15643">
        <v>232</v>
      </c>
      <c r="I15643">
        <v>145</v>
      </c>
      <c r="J15643">
        <v>1</v>
      </c>
      <c r="K15643">
        <v>0</v>
      </c>
      <c r="L15643" t="s">
        <v>647</v>
      </c>
      <c r="M15643" t="s">
        <v>226</v>
      </c>
      <c r="N15643" t="s">
        <v>114</v>
      </c>
      <c r="O15643" t="s">
        <v>22</v>
      </c>
      <c r="P15643" t="s">
        <v>23</v>
      </c>
      <c r="Q15643" t="s">
        <v>24</v>
      </c>
    </row>
    <row r="15644" spans="1:17" x14ac:dyDescent="0.2">
      <c r="A15644" s="2">
        <v>41268</v>
      </c>
      <c r="B15644" t="s">
        <v>176</v>
      </c>
      <c r="C15644" t="s">
        <v>389</v>
      </c>
      <c r="D15644" t="s">
        <v>115</v>
      </c>
      <c r="E15644" t="s">
        <v>115</v>
      </c>
      <c r="F15644">
        <v>96</v>
      </c>
      <c r="G15644">
        <v>164</v>
      </c>
      <c r="H15644">
        <v>366</v>
      </c>
      <c r="I15644">
        <v>108</v>
      </c>
      <c r="J15644">
        <v>2</v>
      </c>
      <c r="K15644">
        <v>0</v>
      </c>
      <c r="L15644" t="s">
        <v>28</v>
      </c>
      <c r="M15644" t="s">
        <v>165</v>
      </c>
      <c r="N15644" t="s">
        <v>166</v>
      </c>
      <c r="O15644" t="s">
        <v>122</v>
      </c>
      <c r="P15644" t="s">
        <v>23</v>
      </c>
      <c r="Q15644" t="s">
        <v>24</v>
      </c>
    </row>
    <row r="15645" spans="1:17" x14ac:dyDescent="0.2">
      <c r="A15645" s="2">
        <v>41269</v>
      </c>
      <c r="B15645" t="s">
        <v>402</v>
      </c>
      <c r="C15645" t="s">
        <v>224</v>
      </c>
      <c r="D15645" t="s">
        <v>115</v>
      </c>
      <c r="E15645" t="s">
        <v>36</v>
      </c>
      <c r="F15645">
        <v>119</v>
      </c>
      <c r="G15645">
        <v>89</v>
      </c>
      <c r="H15645">
        <v>275</v>
      </c>
      <c r="I15645">
        <v>408</v>
      </c>
      <c r="J15645">
        <v>0</v>
      </c>
      <c r="K15645">
        <v>0</v>
      </c>
      <c r="L15645" t="s">
        <v>28</v>
      </c>
      <c r="M15645" t="s">
        <v>1002</v>
      </c>
      <c r="N15645" t="s">
        <v>402</v>
      </c>
      <c r="O15645" t="s">
        <v>22</v>
      </c>
      <c r="P15645" t="s">
        <v>23</v>
      </c>
      <c r="Q15645" t="s">
        <v>30</v>
      </c>
    </row>
    <row r="15646" spans="1:17" x14ac:dyDescent="0.2">
      <c r="A15646" s="2">
        <v>41271</v>
      </c>
      <c r="B15646" t="s">
        <v>166</v>
      </c>
      <c r="C15646" t="s">
        <v>183</v>
      </c>
      <c r="D15646" t="s">
        <v>115</v>
      </c>
      <c r="E15646" t="s">
        <v>36</v>
      </c>
      <c r="F15646">
        <v>98</v>
      </c>
      <c r="G15646">
        <v>41</v>
      </c>
      <c r="H15646">
        <v>364</v>
      </c>
      <c r="I15646">
        <v>615</v>
      </c>
      <c r="J15646">
        <v>0</v>
      </c>
      <c r="K15646">
        <v>2</v>
      </c>
      <c r="L15646" t="s">
        <v>28</v>
      </c>
      <c r="M15646" t="s">
        <v>165</v>
      </c>
      <c r="N15646" t="s">
        <v>166</v>
      </c>
      <c r="O15646" t="s">
        <v>22</v>
      </c>
      <c r="P15646" t="s">
        <v>23</v>
      </c>
      <c r="Q15646" t="s">
        <v>41</v>
      </c>
    </row>
    <row r="15647" spans="1:17" x14ac:dyDescent="0.2">
      <c r="A15647" s="2">
        <v>41272</v>
      </c>
      <c r="B15647" t="s">
        <v>402</v>
      </c>
      <c r="C15647" t="s">
        <v>34</v>
      </c>
      <c r="D15647" t="s">
        <v>115</v>
      </c>
      <c r="E15647" t="s">
        <v>36</v>
      </c>
      <c r="F15647">
        <v>119</v>
      </c>
      <c r="G15647">
        <v>60</v>
      </c>
      <c r="H15647">
        <v>275</v>
      </c>
      <c r="I15647">
        <v>526</v>
      </c>
      <c r="J15647">
        <v>3</v>
      </c>
      <c r="K15647">
        <v>0</v>
      </c>
      <c r="L15647" t="s">
        <v>28</v>
      </c>
      <c r="M15647" t="s">
        <v>1002</v>
      </c>
      <c r="N15647" t="s">
        <v>402</v>
      </c>
      <c r="O15647" t="s">
        <v>22</v>
      </c>
      <c r="P15647" t="s">
        <v>23</v>
      </c>
      <c r="Q15647" t="s">
        <v>24</v>
      </c>
    </row>
    <row r="15648" spans="1:17" x14ac:dyDescent="0.2">
      <c r="A15648" s="2">
        <v>41272</v>
      </c>
      <c r="B15648" t="s">
        <v>239</v>
      </c>
      <c r="C15648" t="s">
        <v>365</v>
      </c>
      <c r="D15648" t="s">
        <v>115</v>
      </c>
      <c r="E15648" t="s">
        <v>36</v>
      </c>
      <c r="F15648">
        <v>95</v>
      </c>
      <c r="G15648">
        <v>71</v>
      </c>
      <c r="H15648">
        <v>369</v>
      </c>
      <c r="I15648">
        <v>491</v>
      </c>
      <c r="J15648">
        <v>0</v>
      </c>
      <c r="K15648">
        <v>1</v>
      </c>
      <c r="L15648" t="s">
        <v>28</v>
      </c>
      <c r="M15648" t="s">
        <v>1550</v>
      </c>
      <c r="N15648" t="s">
        <v>239</v>
      </c>
      <c r="O15648" t="s">
        <v>22</v>
      </c>
      <c r="P15648" t="s">
        <v>23</v>
      </c>
      <c r="Q15648" t="s">
        <v>41</v>
      </c>
    </row>
    <row r="15649" spans="1:17" x14ac:dyDescent="0.2">
      <c r="A15649" s="2">
        <v>41272</v>
      </c>
      <c r="B15649" t="s">
        <v>176</v>
      </c>
      <c r="C15649" t="s">
        <v>389</v>
      </c>
      <c r="D15649" t="s">
        <v>115</v>
      </c>
      <c r="E15649" t="s">
        <v>115</v>
      </c>
      <c r="F15649">
        <v>96</v>
      </c>
      <c r="G15649">
        <v>164</v>
      </c>
      <c r="H15649">
        <v>366</v>
      </c>
      <c r="I15649">
        <v>108</v>
      </c>
      <c r="J15649">
        <v>3</v>
      </c>
      <c r="K15649">
        <v>1</v>
      </c>
      <c r="L15649" t="s">
        <v>28</v>
      </c>
      <c r="M15649" t="s">
        <v>165</v>
      </c>
      <c r="N15649" t="s">
        <v>166</v>
      </c>
      <c r="O15649" t="s">
        <v>122</v>
      </c>
      <c r="P15649" t="s">
        <v>23</v>
      </c>
      <c r="Q15649" t="s">
        <v>24</v>
      </c>
    </row>
    <row r="15650" spans="1:17" x14ac:dyDescent="0.2">
      <c r="A15650" s="2">
        <v>41273</v>
      </c>
      <c r="B15650" t="s">
        <v>374</v>
      </c>
      <c r="C15650" t="s">
        <v>237</v>
      </c>
      <c r="D15650" t="s">
        <v>36</v>
      </c>
      <c r="E15650" t="s">
        <v>36</v>
      </c>
      <c r="F15650">
        <v>110</v>
      </c>
      <c r="G15650">
        <v>105</v>
      </c>
      <c r="H15650">
        <v>323</v>
      </c>
      <c r="I15650">
        <v>334</v>
      </c>
      <c r="J15650">
        <v>1</v>
      </c>
      <c r="K15650">
        <v>0</v>
      </c>
      <c r="L15650" t="s">
        <v>28</v>
      </c>
      <c r="M15650" t="s">
        <v>375</v>
      </c>
      <c r="N15650" t="s">
        <v>374</v>
      </c>
      <c r="O15650" t="s">
        <v>22</v>
      </c>
      <c r="P15650" t="s">
        <v>23</v>
      </c>
      <c r="Q15650" t="s">
        <v>24</v>
      </c>
    </row>
    <row r="15651" spans="1:17" x14ac:dyDescent="0.2">
      <c r="A15651" s="2">
        <v>41273</v>
      </c>
      <c r="B15651" t="s">
        <v>164</v>
      </c>
      <c r="C15651" t="s">
        <v>128</v>
      </c>
      <c r="D15651" t="s">
        <v>115</v>
      </c>
      <c r="E15651" t="s">
        <v>36</v>
      </c>
      <c r="F15651">
        <v>92</v>
      </c>
      <c r="G15651">
        <v>45</v>
      </c>
      <c r="H15651">
        <v>384</v>
      </c>
      <c r="I15651">
        <v>606</v>
      </c>
      <c r="J15651">
        <v>1</v>
      </c>
      <c r="K15651">
        <v>2</v>
      </c>
      <c r="L15651" t="s">
        <v>28</v>
      </c>
      <c r="M15651" t="s">
        <v>696</v>
      </c>
      <c r="N15651" t="s">
        <v>164</v>
      </c>
      <c r="O15651" t="s">
        <v>22</v>
      </c>
      <c r="P15651" t="s">
        <v>23</v>
      </c>
      <c r="Q15651" t="s">
        <v>41</v>
      </c>
    </row>
    <row r="15652" spans="1:17" x14ac:dyDescent="0.2">
      <c r="A15652" s="2">
        <v>41279</v>
      </c>
      <c r="B15652" t="s">
        <v>402</v>
      </c>
      <c r="C15652" t="s">
        <v>239</v>
      </c>
      <c r="D15652" t="s">
        <v>115</v>
      </c>
      <c r="E15652" t="s">
        <v>115</v>
      </c>
      <c r="F15652">
        <v>119</v>
      </c>
      <c r="G15652">
        <v>95</v>
      </c>
      <c r="H15652">
        <v>275</v>
      </c>
      <c r="I15652">
        <v>369</v>
      </c>
      <c r="J15652">
        <v>0</v>
      </c>
      <c r="K15652">
        <v>0</v>
      </c>
      <c r="L15652" t="s">
        <v>401</v>
      </c>
      <c r="M15652" t="s">
        <v>1002</v>
      </c>
      <c r="N15652" t="s">
        <v>402</v>
      </c>
      <c r="O15652" t="s">
        <v>22</v>
      </c>
      <c r="P15652" t="s">
        <v>23</v>
      </c>
      <c r="Q15652" t="s">
        <v>30</v>
      </c>
    </row>
    <row r="15653" spans="1:17" x14ac:dyDescent="0.2">
      <c r="A15653" s="2">
        <v>41279</v>
      </c>
      <c r="B15653" t="s">
        <v>237</v>
      </c>
      <c r="C15653" t="s">
        <v>365</v>
      </c>
      <c r="D15653" t="s">
        <v>36</v>
      </c>
      <c r="E15653" t="s">
        <v>36</v>
      </c>
      <c r="F15653">
        <v>105</v>
      </c>
      <c r="G15653">
        <v>71</v>
      </c>
      <c r="H15653">
        <v>334</v>
      </c>
      <c r="I15653">
        <v>491</v>
      </c>
      <c r="J15653">
        <v>3</v>
      </c>
      <c r="K15653">
        <v>1</v>
      </c>
      <c r="L15653" t="s">
        <v>28</v>
      </c>
      <c r="M15653" t="s">
        <v>366</v>
      </c>
      <c r="N15653" t="s">
        <v>237</v>
      </c>
      <c r="O15653" t="s">
        <v>22</v>
      </c>
      <c r="P15653" t="s">
        <v>23</v>
      </c>
      <c r="Q15653" t="s">
        <v>24</v>
      </c>
    </row>
    <row r="15654" spans="1:17" x14ac:dyDescent="0.2">
      <c r="A15654" s="2">
        <v>41279</v>
      </c>
      <c r="B15654" t="s">
        <v>166</v>
      </c>
      <c r="C15654" t="s">
        <v>176</v>
      </c>
      <c r="D15654" t="s">
        <v>115</v>
      </c>
      <c r="E15654" t="s">
        <v>115</v>
      </c>
      <c r="F15654">
        <v>98</v>
      </c>
      <c r="G15654">
        <v>96</v>
      </c>
      <c r="H15654">
        <v>364</v>
      </c>
      <c r="I15654">
        <v>366</v>
      </c>
      <c r="J15654">
        <v>1</v>
      </c>
      <c r="K15654">
        <v>3</v>
      </c>
      <c r="L15654" t="s">
        <v>401</v>
      </c>
      <c r="M15654" t="s">
        <v>1002</v>
      </c>
      <c r="N15654" t="s">
        <v>402</v>
      </c>
      <c r="O15654" t="s">
        <v>122</v>
      </c>
      <c r="P15654" t="s">
        <v>23</v>
      </c>
      <c r="Q15654" t="s">
        <v>41</v>
      </c>
    </row>
    <row r="15655" spans="1:17" x14ac:dyDescent="0.2">
      <c r="A15655" s="2">
        <v>41279</v>
      </c>
      <c r="B15655" t="s">
        <v>138</v>
      </c>
      <c r="C15655" t="s">
        <v>267</v>
      </c>
      <c r="D15655" t="s">
        <v>36</v>
      </c>
      <c r="E15655" t="s">
        <v>36</v>
      </c>
      <c r="F15655">
        <v>34</v>
      </c>
      <c r="G15655">
        <v>84</v>
      </c>
      <c r="H15655">
        <v>696</v>
      </c>
      <c r="I15655">
        <v>428</v>
      </c>
      <c r="J15655">
        <v>0</v>
      </c>
      <c r="K15655">
        <v>2</v>
      </c>
      <c r="L15655" t="s">
        <v>28</v>
      </c>
      <c r="M15655" t="s">
        <v>420</v>
      </c>
      <c r="N15655" t="s">
        <v>149</v>
      </c>
      <c r="O15655" t="s">
        <v>122</v>
      </c>
      <c r="P15655" t="s">
        <v>23</v>
      </c>
      <c r="Q15655" t="s">
        <v>41</v>
      </c>
    </row>
    <row r="15656" spans="1:17" x14ac:dyDescent="0.2">
      <c r="A15656" s="2">
        <v>41280</v>
      </c>
      <c r="B15656" t="s">
        <v>207</v>
      </c>
      <c r="C15656" t="s">
        <v>172</v>
      </c>
      <c r="D15656" t="s">
        <v>36</v>
      </c>
      <c r="E15656" t="s">
        <v>36</v>
      </c>
      <c r="F15656">
        <v>134</v>
      </c>
      <c r="G15656">
        <v>104</v>
      </c>
      <c r="H15656">
        <v>246</v>
      </c>
      <c r="I15656">
        <v>341</v>
      </c>
      <c r="J15656">
        <v>0</v>
      </c>
      <c r="K15656">
        <v>0</v>
      </c>
      <c r="L15656" t="s">
        <v>1343</v>
      </c>
      <c r="M15656" t="s">
        <v>209</v>
      </c>
      <c r="N15656" t="s">
        <v>207</v>
      </c>
      <c r="O15656" t="s">
        <v>22</v>
      </c>
      <c r="P15656" t="s">
        <v>23</v>
      </c>
      <c r="Q15656" t="s">
        <v>30</v>
      </c>
    </row>
    <row r="15657" spans="1:17" x14ac:dyDescent="0.2">
      <c r="A15657" s="2">
        <v>41280</v>
      </c>
      <c r="B15657" t="s">
        <v>301</v>
      </c>
      <c r="C15657" t="s">
        <v>389</v>
      </c>
      <c r="D15657" t="s">
        <v>115</v>
      </c>
      <c r="E15657" t="s">
        <v>115</v>
      </c>
      <c r="F15657">
        <v>117</v>
      </c>
      <c r="G15657">
        <v>164</v>
      </c>
      <c r="H15657">
        <v>280</v>
      </c>
      <c r="I15657">
        <v>108</v>
      </c>
      <c r="J15657">
        <v>2</v>
      </c>
      <c r="K15657">
        <v>0</v>
      </c>
      <c r="L15657" t="s">
        <v>401</v>
      </c>
      <c r="M15657" t="s">
        <v>1551</v>
      </c>
      <c r="N15657" t="s">
        <v>402</v>
      </c>
      <c r="O15657" t="s">
        <v>122</v>
      </c>
      <c r="P15657" t="s">
        <v>23</v>
      </c>
      <c r="Q15657" t="s">
        <v>24</v>
      </c>
    </row>
    <row r="15658" spans="1:17" x14ac:dyDescent="0.2">
      <c r="A15658" s="2">
        <v>41280</v>
      </c>
      <c r="B15658" t="s">
        <v>113</v>
      </c>
      <c r="C15658" t="s">
        <v>164</v>
      </c>
      <c r="D15658" t="s">
        <v>115</v>
      </c>
      <c r="E15658" t="s">
        <v>115</v>
      </c>
      <c r="F15658">
        <v>126</v>
      </c>
      <c r="G15658">
        <v>92</v>
      </c>
      <c r="H15658">
        <v>263</v>
      </c>
      <c r="I15658">
        <v>384</v>
      </c>
      <c r="J15658">
        <v>0</v>
      </c>
      <c r="K15658">
        <v>2</v>
      </c>
      <c r="L15658" t="s">
        <v>401</v>
      </c>
      <c r="M15658" t="s">
        <v>1551</v>
      </c>
      <c r="N15658" t="s">
        <v>402</v>
      </c>
      <c r="O15658" t="s">
        <v>122</v>
      </c>
      <c r="P15658" t="s">
        <v>23</v>
      </c>
      <c r="Q15658" t="s">
        <v>41</v>
      </c>
    </row>
    <row r="15659" spans="1:17" x14ac:dyDescent="0.2">
      <c r="A15659" s="2">
        <v>41281</v>
      </c>
      <c r="B15659" t="s">
        <v>128</v>
      </c>
      <c r="C15659" t="s">
        <v>374</v>
      </c>
      <c r="D15659" t="s">
        <v>36</v>
      </c>
      <c r="E15659" t="s">
        <v>36</v>
      </c>
      <c r="F15659">
        <v>45</v>
      </c>
      <c r="G15659">
        <v>110</v>
      </c>
      <c r="H15659">
        <v>606</v>
      </c>
      <c r="I15659">
        <v>323</v>
      </c>
      <c r="J15659">
        <v>1</v>
      </c>
      <c r="K15659">
        <v>1</v>
      </c>
      <c r="L15659" t="s">
        <v>28</v>
      </c>
      <c r="M15659" t="s">
        <v>1122</v>
      </c>
      <c r="N15659" t="s">
        <v>166</v>
      </c>
      <c r="O15659" t="s">
        <v>122</v>
      </c>
      <c r="P15659" t="s">
        <v>23</v>
      </c>
      <c r="Q15659" t="s">
        <v>30</v>
      </c>
    </row>
    <row r="15660" spans="1:17" x14ac:dyDescent="0.2">
      <c r="A15660" s="2">
        <v>41282</v>
      </c>
      <c r="B15660" t="s">
        <v>402</v>
      </c>
      <c r="C15660" t="s">
        <v>176</v>
      </c>
      <c r="D15660" t="s">
        <v>115</v>
      </c>
      <c r="E15660" t="s">
        <v>115</v>
      </c>
      <c r="F15660">
        <v>119</v>
      </c>
      <c r="G15660">
        <v>96</v>
      </c>
      <c r="H15660">
        <v>275</v>
      </c>
      <c r="I15660">
        <v>366</v>
      </c>
      <c r="J15660">
        <v>1</v>
      </c>
      <c r="K15660">
        <v>2</v>
      </c>
      <c r="L15660" t="s">
        <v>401</v>
      </c>
      <c r="M15660" t="s">
        <v>1002</v>
      </c>
      <c r="N15660" t="s">
        <v>402</v>
      </c>
      <c r="O15660" t="s">
        <v>22</v>
      </c>
      <c r="P15660" t="s">
        <v>23</v>
      </c>
      <c r="Q15660" t="s">
        <v>41</v>
      </c>
    </row>
    <row r="15661" spans="1:17" x14ac:dyDescent="0.2">
      <c r="A15661" s="2">
        <v>41282</v>
      </c>
      <c r="B15661" t="s">
        <v>166</v>
      </c>
      <c r="C15661" t="s">
        <v>239</v>
      </c>
      <c r="D15661" t="s">
        <v>115</v>
      </c>
      <c r="E15661" t="s">
        <v>115</v>
      </c>
      <c r="F15661">
        <v>98</v>
      </c>
      <c r="G15661">
        <v>95</v>
      </c>
      <c r="H15661">
        <v>364</v>
      </c>
      <c r="I15661">
        <v>369</v>
      </c>
      <c r="J15661">
        <v>2</v>
      </c>
      <c r="K15661">
        <v>1</v>
      </c>
      <c r="L15661" t="s">
        <v>401</v>
      </c>
      <c r="M15661" t="s">
        <v>1002</v>
      </c>
      <c r="N15661" t="s">
        <v>402</v>
      </c>
      <c r="O15661" t="s">
        <v>122</v>
      </c>
      <c r="P15661" t="s">
        <v>23</v>
      </c>
      <c r="Q15661" t="s">
        <v>24</v>
      </c>
    </row>
    <row r="15662" spans="1:17" x14ac:dyDescent="0.2">
      <c r="A15662" s="2">
        <v>41282</v>
      </c>
      <c r="B15662" t="s">
        <v>149</v>
      </c>
      <c r="C15662" t="s">
        <v>49</v>
      </c>
      <c r="D15662" t="s">
        <v>36</v>
      </c>
      <c r="E15662" t="s">
        <v>50</v>
      </c>
      <c r="F15662">
        <v>87</v>
      </c>
      <c r="G15662">
        <v>24</v>
      </c>
      <c r="H15662">
        <v>416</v>
      </c>
      <c r="I15662">
        <v>810</v>
      </c>
      <c r="J15662">
        <v>0</v>
      </c>
      <c r="K15662">
        <v>1</v>
      </c>
      <c r="L15662" t="s">
        <v>28</v>
      </c>
      <c r="M15662" t="s">
        <v>871</v>
      </c>
      <c r="N15662" t="s">
        <v>149</v>
      </c>
      <c r="O15662" t="s">
        <v>22</v>
      </c>
      <c r="P15662" t="s">
        <v>23</v>
      </c>
      <c r="Q15662" t="s">
        <v>41</v>
      </c>
    </row>
    <row r="15663" spans="1:17" x14ac:dyDescent="0.2">
      <c r="A15663" s="2">
        <v>41282</v>
      </c>
      <c r="B15663" t="s">
        <v>138</v>
      </c>
      <c r="C15663" t="s">
        <v>110</v>
      </c>
      <c r="D15663" t="s">
        <v>36</v>
      </c>
      <c r="E15663" t="s">
        <v>36</v>
      </c>
      <c r="F15663">
        <v>34</v>
      </c>
      <c r="G15663">
        <v>74</v>
      </c>
      <c r="H15663">
        <v>696</v>
      </c>
      <c r="I15663">
        <v>466</v>
      </c>
      <c r="J15663">
        <v>0</v>
      </c>
      <c r="K15663">
        <v>0</v>
      </c>
      <c r="L15663" t="s">
        <v>28</v>
      </c>
      <c r="M15663" t="s">
        <v>420</v>
      </c>
      <c r="N15663" t="s">
        <v>149</v>
      </c>
      <c r="O15663" t="s">
        <v>122</v>
      </c>
      <c r="P15663" t="s">
        <v>23</v>
      </c>
      <c r="Q15663" t="s">
        <v>30</v>
      </c>
    </row>
    <row r="15664" spans="1:17" x14ac:dyDescent="0.2">
      <c r="A15664" s="2">
        <v>41283</v>
      </c>
      <c r="B15664" t="s">
        <v>548</v>
      </c>
      <c r="C15664" t="s">
        <v>135</v>
      </c>
      <c r="D15664" t="s">
        <v>36</v>
      </c>
      <c r="E15664" t="s">
        <v>36</v>
      </c>
      <c r="F15664">
        <v>69</v>
      </c>
      <c r="G15664">
        <v>52</v>
      </c>
      <c r="H15664">
        <v>497</v>
      </c>
      <c r="I15664">
        <v>581</v>
      </c>
      <c r="J15664">
        <v>0</v>
      </c>
      <c r="K15664">
        <v>0</v>
      </c>
      <c r="L15664" t="s">
        <v>28</v>
      </c>
      <c r="M15664" t="s">
        <v>1001</v>
      </c>
      <c r="N15664" t="s">
        <v>82</v>
      </c>
      <c r="O15664" t="s">
        <v>122</v>
      </c>
      <c r="P15664" t="s">
        <v>23</v>
      </c>
      <c r="Q15664" t="s">
        <v>30</v>
      </c>
    </row>
    <row r="15665" spans="1:17" x14ac:dyDescent="0.2">
      <c r="A15665" s="2">
        <v>41283</v>
      </c>
      <c r="B15665" t="s">
        <v>164</v>
      </c>
      <c r="C15665" t="s">
        <v>301</v>
      </c>
      <c r="D15665" t="s">
        <v>115</v>
      </c>
      <c r="E15665" t="s">
        <v>115</v>
      </c>
      <c r="F15665">
        <v>92</v>
      </c>
      <c r="G15665">
        <v>117</v>
      </c>
      <c r="H15665">
        <v>384</v>
      </c>
      <c r="I15665">
        <v>280</v>
      </c>
      <c r="J15665">
        <v>1</v>
      </c>
      <c r="K15665">
        <v>0</v>
      </c>
      <c r="L15665" t="s">
        <v>401</v>
      </c>
      <c r="M15665" t="s">
        <v>1551</v>
      </c>
      <c r="N15665" t="s">
        <v>402</v>
      </c>
      <c r="O15665" t="s">
        <v>122</v>
      </c>
      <c r="P15665" t="s">
        <v>23</v>
      </c>
      <c r="Q15665" t="s">
        <v>24</v>
      </c>
    </row>
    <row r="15666" spans="1:17" x14ac:dyDescent="0.2">
      <c r="A15666" s="2">
        <v>41283</v>
      </c>
      <c r="B15666" t="s">
        <v>389</v>
      </c>
      <c r="C15666" t="s">
        <v>113</v>
      </c>
      <c r="D15666" t="s">
        <v>115</v>
      </c>
      <c r="E15666" t="s">
        <v>115</v>
      </c>
      <c r="F15666">
        <v>164</v>
      </c>
      <c r="G15666">
        <v>126</v>
      </c>
      <c r="H15666">
        <v>108</v>
      </c>
      <c r="I15666">
        <v>263</v>
      </c>
      <c r="J15666">
        <v>0</v>
      </c>
      <c r="K15666">
        <v>2</v>
      </c>
      <c r="L15666" t="s">
        <v>401</v>
      </c>
      <c r="M15666" t="s">
        <v>1551</v>
      </c>
      <c r="N15666" t="s">
        <v>402</v>
      </c>
      <c r="O15666" t="s">
        <v>122</v>
      </c>
      <c r="P15666" t="s">
        <v>23</v>
      </c>
      <c r="Q15666" t="s">
        <v>41</v>
      </c>
    </row>
    <row r="15667" spans="1:17" x14ac:dyDescent="0.2">
      <c r="A15667" s="2">
        <v>41284</v>
      </c>
      <c r="B15667" t="s">
        <v>141</v>
      </c>
      <c r="C15667" t="s">
        <v>128</v>
      </c>
      <c r="D15667" t="s">
        <v>36</v>
      </c>
      <c r="E15667" t="s">
        <v>36</v>
      </c>
      <c r="F15667">
        <v>42</v>
      </c>
      <c r="G15667">
        <v>45</v>
      </c>
      <c r="H15667">
        <v>609</v>
      </c>
      <c r="I15667">
        <v>606</v>
      </c>
      <c r="J15667">
        <v>1</v>
      </c>
      <c r="K15667">
        <v>1</v>
      </c>
      <c r="L15667" t="s">
        <v>28</v>
      </c>
      <c r="M15667" t="s">
        <v>300</v>
      </c>
      <c r="N15667" t="s">
        <v>176</v>
      </c>
      <c r="O15667" t="s">
        <v>122</v>
      </c>
      <c r="P15667" t="s">
        <v>23</v>
      </c>
      <c r="Q15667" t="s">
        <v>30</v>
      </c>
    </row>
    <row r="15668" spans="1:17" x14ac:dyDescent="0.2">
      <c r="A15668" s="2">
        <v>41284</v>
      </c>
      <c r="B15668" t="s">
        <v>199</v>
      </c>
      <c r="C15668" t="s">
        <v>183</v>
      </c>
      <c r="D15668" t="s">
        <v>36</v>
      </c>
      <c r="E15668" t="s">
        <v>36</v>
      </c>
      <c r="F15668">
        <v>30</v>
      </c>
      <c r="G15668">
        <v>41</v>
      </c>
      <c r="H15668">
        <v>776</v>
      </c>
      <c r="I15668">
        <v>615</v>
      </c>
      <c r="J15668">
        <v>3</v>
      </c>
      <c r="K15668">
        <v>0</v>
      </c>
      <c r="L15668" t="s">
        <v>28</v>
      </c>
      <c r="M15668" t="s">
        <v>300</v>
      </c>
      <c r="N15668" t="s">
        <v>176</v>
      </c>
      <c r="O15668" t="s">
        <v>122</v>
      </c>
      <c r="P15668" t="s">
        <v>23</v>
      </c>
      <c r="Q15668" t="s">
        <v>24</v>
      </c>
    </row>
    <row r="15669" spans="1:17" x14ac:dyDescent="0.2">
      <c r="A15669" s="2">
        <v>41284</v>
      </c>
      <c r="B15669" t="s">
        <v>531</v>
      </c>
      <c r="C15669" t="s">
        <v>555</v>
      </c>
      <c r="D15669" t="s">
        <v>27</v>
      </c>
      <c r="E15669" t="s">
        <v>27</v>
      </c>
      <c r="F15669">
        <v>51</v>
      </c>
      <c r="G15669">
        <v>80</v>
      </c>
      <c r="H15669">
        <v>582</v>
      </c>
      <c r="I15669">
        <v>438</v>
      </c>
      <c r="J15669">
        <v>3</v>
      </c>
      <c r="K15669">
        <v>0</v>
      </c>
      <c r="L15669" t="s">
        <v>28</v>
      </c>
      <c r="M15669" t="s">
        <v>534</v>
      </c>
      <c r="N15669" t="s">
        <v>531</v>
      </c>
      <c r="O15669" t="s">
        <v>22</v>
      </c>
      <c r="P15669" t="s">
        <v>23</v>
      </c>
      <c r="Q15669" t="s">
        <v>24</v>
      </c>
    </row>
    <row r="15670" spans="1:17" x14ac:dyDescent="0.2">
      <c r="A15670" s="2">
        <v>41285</v>
      </c>
      <c r="B15670" t="s">
        <v>402</v>
      </c>
      <c r="C15670" t="s">
        <v>166</v>
      </c>
      <c r="D15670" t="s">
        <v>115</v>
      </c>
      <c r="E15670" t="s">
        <v>115</v>
      </c>
      <c r="F15670">
        <v>119</v>
      </c>
      <c r="G15670">
        <v>98</v>
      </c>
      <c r="H15670">
        <v>275</v>
      </c>
      <c r="I15670">
        <v>364</v>
      </c>
      <c r="J15670">
        <v>1</v>
      </c>
      <c r="K15670">
        <v>0</v>
      </c>
      <c r="L15670" t="s">
        <v>401</v>
      </c>
      <c r="M15670" t="s">
        <v>1002</v>
      </c>
      <c r="N15670" t="s">
        <v>402</v>
      </c>
      <c r="O15670" t="s">
        <v>22</v>
      </c>
      <c r="P15670" t="s">
        <v>23</v>
      </c>
      <c r="Q15670" t="s">
        <v>24</v>
      </c>
    </row>
    <row r="15671" spans="1:17" x14ac:dyDescent="0.2">
      <c r="A15671" s="2">
        <v>41285</v>
      </c>
      <c r="B15671" t="s">
        <v>374</v>
      </c>
      <c r="C15671" t="s">
        <v>211</v>
      </c>
      <c r="D15671" t="s">
        <v>36</v>
      </c>
      <c r="E15671" t="s">
        <v>36</v>
      </c>
      <c r="F15671">
        <v>110</v>
      </c>
      <c r="G15671">
        <v>130</v>
      </c>
      <c r="H15671">
        <v>323</v>
      </c>
      <c r="I15671">
        <v>252</v>
      </c>
      <c r="J15671">
        <v>2</v>
      </c>
      <c r="K15671">
        <v>1</v>
      </c>
      <c r="L15671" t="s">
        <v>28</v>
      </c>
      <c r="M15671" t="s">
        <v>375</v>
      </c>
      <c r="N15671" t="s">
        <v>374</v>
      </c>
      <c r="O15671" t="s">
        <v>22</v>
      </c>
      <c r="P15671" t="s">
        <v>23</v>
      </c>
      <c r="Q15671" t="s">
        <v>24</v>
      </c>
    </row>
    <row r="15672" spans="1:17" x14ac:dyDescent="0.2">
      <c r="A15672" s="2">
        <v>41285</v>
      </c>
      <c r="B15672" t="s">
        <v>176</v>
      </c>
      <c r="C15672" t="s">
        <v>239</v>
      </c>
      <c r="D15672" t="s">
        <v>115</v>
      </c>
      <c r="E15672" t="s">
        <v>115</v>
      </c>
      <c r="F15672">
        <v>96</v>
      </c>
      <c r="G15672">
        <v>95</v>
      </c>
      <c r="H15672">
        <v>366</v>
      </c>
      <c r="I15672">
        <v>369</v>
      </c>
      <c r="J15672">
        <v>2</v>
      </c>
      <c r="K15672">
        <v>0</v>
      </c>
      <c r="L15672" t="s">
        <v>401</v>
      </c>
      <c r="M15672" t="s">
        <v>1551</v>
      </c>
      <c r="N15672" t="s">
        <v>402</v>
      </c>
      <c r="O15672" t="s">
        <v>122</v>
      </c>
      <c r="P15672" t="s">
        <v>23</v>
      </c>
      <c r="Q15672" t="s">
        <v>24</v>
      </c>
    </row>
    <row r="15673" spans="1:17" x14ac:dyDescent="0.2">
      <c r="A15673" s="2">
        <v>41286</v>
      </c>
      <c r="B15673" t="s">
        <v>164</v>
      </c>
      <c r="C15673" t="s">
        <v>389</v>
      </c>
      <c r="D15673" t="s">
        <v>115</v>
      </c>
      <c r="E15673" t="s">
        <v>115</v>
      </c>
      <c r="F15673">
        <v>92</v>
      </c>
      <c r="G15673">
        <v>164</v>
      </c>
      <c r="H15673">
        <v>384</v>
      </c>
      <c r="I15673">
        <v>108</v>
      </c>
      <c r="J15673">
        <v>2</v>
      </c>
      <c r="K15673">
        <v>0</v>
      </c>
      <c r="L15673" t="s">
        <v>401</v>
      </c>
      <c r="M15673" t="s">
        <v>1551</v>
      </c>
      <c r="N15673" t="s">
        <v>402</v>
      </c>
      <c r="O15673" t="s">
        <v>122</v>
      </c>
      <c r="P15673" t="s">
        <v>23</v>
      </c>
      <c r="Q15673" t="s">
        <v>24</v>
      </c>
    </row>
    <row r="15674" spans="1:17" x14ac:dyDescent="0.2">
      <c r="A15674" s="2">
        <v>41286</v>
      </c>
      <c r="B15674" t="s">
        <v>301</v>
      </c>
      <c r="C15674" t="s">
        <v>113</v>
      </c>
      <c r="D15674" t="s">
        <v>115</v>
      </c>
      <c r="E15674" t="s">
        <v>115</v>
      </c>
      <c r="F15674">
        <v>117</v>
      </c>
      <c r="G15674">
        <v>126</v>
      </c>
      <c r="H15674">
        <v>280</v>
      </c>
      <c r="I15674">
        <v>263</v>
      </c>
      <c r="J15674">
        <v>1</v>
      </c>
      <c r="K15674">
        <v>0</v>
      </c>
      <c r="L15674" t="s">
        <v>401</v>
      </c>
      <c r="M15674" t="s">
        <v>1002</v>
      </c>
      <c r="N15674" t="s">
        <v>402</v>
      </c>
      <c r="O15674" t="s">
        <v>122</v>
      </c>
      <c r="P15674" t="s">
        <v>23</v>
      </c>
      <c r="Q15674" t="s">
        <v>24</v>
      </c>
    </row>
    <row r="15675" spans="1:17" x14ac:dyDescent="0.2">
      <c r="A15675" s="2">
        <v>41286</v>
      </c>
      <c r="B15675" t="s">
        <v>352</v>
      </c>
      <c r="C15675" t="s">
        <v>110</v>
      </c>
      <c r="D15675" t="s">
        <v>36</v>
      </c>
      <c r="E15675" t="s">
        <v>36</v>
      </c>
      <c r="F15675">
        <v>121</v>
      </c>
      <c r="G15675">
        <v>74</v>
      </c>
      <c r="H15675">
        <v>274</v>
      </c>
      <c r="I15675">
        <v>466</v>
      </c>
      <c r="J15675">
        <v>1</v>
      </c>
      <c r="K15675">
        <v>2</v>
      </c>
      <c r="L15675" t="s">
        <v>28</v>
      </c>
      <c r="M15675" t="s">
        <v>420</v>
      </c>
      <c r="N15675" t="s">
        <v>149</v>
      </c>
      <c r="O15675" t="s">
        <v>122</v>
      </c>
      <c r="P15675" t="s">
        <v>23</v>
      </c>
      <c r="Q15675" t="s">
        <v>41</v>
      </c>
    </row>
    <row r="15676" spans="1:17" x14ac:dyDescent="0.2">
      <c r="A15676" s="2">
        <v>41286</v>
      </c>
      <c r="B15676" t="s">
        <v>149</v>
      </c>
      <c r="C15676" t="s">
        <v>150</v>
      </c>
      <c r="D15676" t="s">
        <v>36</v>
      </c>
      <c r="E15676" t="s">
        <v>36</v>
      </c>
      <c r="F15676">
        <v>87</v>
      </c>
      <c r="G15676">
        <v>19</v>
      </c>
      <c r="H15676">
        <v>416</v>
      </c>
      <c r="I15676">
        <v>886</v>
      </c>
      <c r="J15676">
        <v>0</v>
      </c>
      <c r="K15676">
        <v>0</v>
      </c>
      <c r="L15676" t="s">
        <v>28</v>
      </c>
      <c r="M15676" t="s">
        <v>420</v>
      </c>
      <c r="N15676" t="s">
        <v>149</v>
      </c>
      <c r="O15676" t="s">
        <v>22</v>
      </c>
      <c r="P15676" t="s">
        <v>23</v>
      </c>
      <c r="Q15676" t="s">
        <v>30</v>
      </c>
    </row>
    <row r="15677" spans="1:17" x14ac:dyDescent="0.2">
      <c r="A15677" s="2">
        <v>41286</v>
      </c>
      <c r="B15677" t="s">
        <v>138</v>
      </c>
      <c r="C15677" t="s">
        <v>49</v>
      </c>
      <c r="D15677" t="s">
        <v>36</v>
      </c>
      <c r="E15677" t="s">
        <v>50</v>
      </c>
      <c r="F15677">
        <v>34</v>
      </c>
      <c r="G15677">
        <v>24</v>
      </c>
      <c r="H15677">
        <v>696</v>
      </c>
      <c r="I15677">
        <v>810</v>
      </c>
      <c r="J15677">
        <v>0</v>
      </c>
      <c r="K15677">
        <v>0</v>
      </c>
      <c r="L15677" t="s">
        <v>28</v>
      </c>
      <c r="M15677" t="s">
        <v>1526</v>
      </c>
      <c r="N15677" t="s">
        <v>138</v>
      </c>
      <c r="O15677" t="s">
        <v>22</v>
      </c>
      <c r="P15677" t="s">
        <v>23</v>
      </c>
      <c r="Q15677" t="s">
        <v>30</v>
      </c>
    </row>
    <row r="15678" spans="1:17" x14ac:dyDescent="0.2">
      <c r="A15678" s="2">
        <v>41287</v>
      </c>
      <c r="B15678" t="s">
        <v>267</v>
      </c>
      <c r="C15678" t="s">
        <v>351</v>
      </c>
      <c r="D15678" t="s">
        <v>36</v>
      </c>
      <c r="E15678" t="s">
        <v>36</v>
      </c>
      <c r="F15678">
        <v>84</v>
      </c>
      <c r="G15678">
        <v>121</v>
      </c>
      <c r="H15678">
        <v>428</v>
      </c>
      <c r="I15678">
        <v>273</v>
      </c>
      <c r="J15678">
        <v>2</v>
      </c>
      <c r="K15678">
        <v>0</v>
      </c>
      <c r="L15678" t="s">
        <v>28</v>
      </c>
      <c r="M15678" t="s">
        <v>420</v>
      </c>
      <c r="N15678" t="s">
        <v>149</v>
      </c>
      <c r="O15678" t="s">
        <v>122</v>
      </c>
      <c r="P15678" t="s">
        <v>23</v>
      </c>
      <c r="Q15678" t="s">
        <v>24</v>
      </c>
    </row>
    <row r="15679" spans="1:17" x14ac:dyDescent="0.2">
      <c r="A15679" s="2">
        <v>41287</v>
      </c>
      <c r="B15679" t="s">
        <v>199</v>
      </c>
      <c r="C15679" t="s">
        <v>128</v>
      </c>
      <c r="D15679" t="s">
        <v>36</v>
      </c>
      <c r="E15679" t="s">
        <v>36</v>
      </c>
      <c r="F15679">
        <v>30</v>
      </c>
      <c r="G15679">
        <v>45</v>
      </c>
      <c r="H15679">
        <v>776</v>
      </c>
      <c r="I15679">
        <v>606</v>
      </c>
      <c r="J15679">
        <v>4</v>
      </c>
      <c r="K15679">
        <v>2</v>
      </c>
      <c r="L15679" t="s">
        <v>28</v>
      </c>
      <c r="M15679" t="s">
        <v>300</v>
      </c>
      <c r="N15679" t="s">
        <v>176</v>
      </c>
      <c r="O15679" t="s">
        <v>122</v>
      </c>
      <c r="P15679" t="s">
        <v>23</v>
      </c>
      <c r="Q15679" t="s">
        <v>24</v>
      </c>
    </row>
    <row r="15680" spans="1:17" x14ac:dyDescent="0.2">
      <c r="A15680" s="2">
        <v>41287</v>
      </c>
      <c r="B15680" t="s">
        <v>531</v>
      </c>
      <c r="C15680" t="s">
        <v>555</v>
      </c>
      <c r="D15680" t="s">
        <v>27</v>
      </c>
      <c r="E15680" t="s">
        <v>27</v>
      </c>
      <c r="F15680">
        <v>51</v>
      </c>
      <c r="G15680">
        <v>80</v>
      </c>
      <c r="H15680">
        <v>582</v>
      </c>
      <c r="I15680">
        <v>438</v>
      </c>
      <c r="J15680">
        <v>2</v>
      </c>
      <c r="K15680">
        <v>0</v>
      </c>
      <c r="L15680" t="s">
        <v>28</v>
      </c>
      <c r="M15680" t="s">
        <v>534</v>
      </c>
      <c r="N15680" t="s">
        <v>531</v>
      </c>
      <c r="O15680" t="s">
        <v>22</v>
      </c>
      <c r="P15680" t="s">
        <v>23</v>
      </c>
      <c r="Q15680" t="s">
        <v>24</v>
      </c>
    </row>
    <row r="15681" spans="1:17" x14ac:dyDescent="0.2">
      <c r="A15681" s="2">
        <v>41287</v>
      </c>
      <c r="B15681" t="s">
        <v>365</v>
      </c>
      <c r="C15681" t="s">
        <v>237</v>
      </c>
      <c r="D15681" t="s">
        <v>36</v>
      </c>
      <c r="E15681" t="s">
        <v>36</v>
      </c>
      <c r="F15681">
        <v>71</v>
      </c>
      <c r="G15681">
        <v>105</v>
      </c>
      <c r="H15681">
        <v>491</v>
      </c>
      <c r="I15681">
        <v>334</v>
      </c>
      <c r="J15681">
        <v>2</v>
      </c>
      <c r="K15681">
        <v>1</v>
      </c>
      <c r="L15681" t="s">
        <v>28</v>
      </c>
      <c r="M15681" t="s">
        <v>400</v>
      </c>
      <c r="N15681" t="s">
        <v>365</v>
      </c>
      <c r="O15681" t="s">
        <v>22</v>
      </c>
      <c r="P15681" t="s">
        <v>23</v>
      </c>
      <c r="Q15681" t="s">
        <v>24</v>
      </c>
    </row>
    <row r="15682" spans="1:17" x14ac:dyDescent="0.2">
      <c r="A15682" s="2">
        <v>41288</v>
      </c>
      <c r="B15682" t="s">
        <v>136</v>
      </c>
      <c r="C15682" t="s">
        <v>183</v>
      </c>
      <c r="D15682" t="s">
        <v>36</v>
      </c>
      <c r="E15682" t="s">
        <v>36</v>
      </c>
      <c r="F15682">
        <v>14</v>
      </c>
      <c r="G15682">
        <v>41</v>
      </c>
      <c r="H15682">
        <v>995</v>
      </c>
      <c r="I15682">
        <v>615</v>
      </c>
      <c r="J15682">
        <v>4</v>
      </c>
      <c r="K15682">
        <v>2</v>
      </c>
      <c r="L15682" t="s">
        <v>28</v>
      </c>
      <c r="M15682" t="s">
        <v>300</v>
      </c>
      <c r="N15682" t="s">
        <v>176</v>
      </c>
      <c r="O15682" t="s">
        <v>122</v>
      </c>
      <c r="P15682" t="s">
        <v>23</v>
      </c>
      <c r="Q15682" t="s">
        <v>24</v>
      </c>
    </row>
    <row r="15683" spans="1:17" x14ac:dyDescent="0.2">
      <c r="A15683" s="2">
        <v>41289</v>
      </c>
      <c r="B15683" t="s">
        <v>402</v>
      </c>
      <c r="C15683" t="s">
        <v>164</v>
      </c>
      <c r="D15683" t="s">
        <v>115</v>
      </c>
      <c r="E15683" t="s">
        <v>115</v>
      </c>
      <c r="F15683">
        <v>119</v>
      </c>
      <c r="G15683">
        <v>92</v>
      </c>
      <c r="H15683">
        <v>275</v>
      </c>
      <c r="I15683">
        <v>384</v>
      </c>
      <c r="J15683">
        <v>1</v>
      </c>
      <c r="K15683">
        <v>1</v>
      </c>
      <c r="L15683" t="s">
        <v>401</v>
      </c>
      <c r="M15683" t="s">
        <v>1002</v>
      </c>
      <c r="N15683" t="s">
        <v>402</v>
      </c>
      <c r="O15683" t="s">
        <v>22</v>
      </c>
      <c r="P15683" t="s">
        <v>23</v>
      </c>
      <c r="Q15683" t="s">
        <v>30</v>
      </c>
    </row>
    <row r="15684" spans="1:17" x14ac:dyDescent="0.2">
      <c r="A15684" s="2">
        <v>41289</v>
      </c>
      <c r="B15684" t="s">
        <v>464</v>
      </c>
      <c r="C15684" t="s">
        <v>141</v>
      </c>
      <c r="D15684" t="s">
        <v>115</v>
      </c>
      <c r="E15684" t="s">
        <v>36</v>
      </c>
      <c r="F15684">
        <v>127</v>
      </c>
      <c r="G15684">
        <v>42</v>
      </c>
      <c r="H15684">
        <v>259</v>
      </c>
      <c r="I15684">
        <v>609</v>
      </c>
      <c r="J15684">
        <v>0</v>
      </c>
      <c r="K15684">
        <v>0</v>
      </c>
      <c r="L15684" t="s">
        <v>28</v>
      </c>
      <c r="M15684" t="s">
        <v>948</v>
      </c>
      <c r="N15684" t="s">
        <v>464</v>
      </c>
      <c r="O15684" t="s">
        <v>22</v>
      </c>
      <c r="P15684" t="s">
        <v>23</v>
      </c>
      <c r="Q15684" t="s">
        <v>30</v>
      </c>
    </row>
    <row r="15685" spans="1:17" x14ac:dyDescent="0.2">
      <c r="A15685" s="2">
        <v>41289</v>
      </c>
      <c r="B15685" t="s">
        <v>176</v>
      </c>
      <c r="C15685" t="s">
        <v>301</v>
      </c>
      <c r="D15685" t="s">
        <v>115</v>
      </c>
      <c r="E15685" t="s">
        <v>115</v>
      </c>
      <c r="F15685">
        <v>96</v>
      </c>
      <c r="G15685">
        <v>117</v>
      </c>
      <c r="H15685">
        <v>366</v>
      </c>
      <c r="I15685">
        <v>280</v>
      </c>
      <c r="J15685">
        <v>1</v>
      </c>
      <c r="K15685">
        <v>0</v>
      </c>
      <c r="L15685" t="s">
        <v>401</v>
      </c>
      <c r="M15685" t="s">
        <v>1002</v>
      </c>
      <c r="N15685" t="s">
        <v>402</v>
      </c>
      <c r="O15685" t="s">
        <v>122</v>
      </c>
      <c r="P15685" t="s">
        <v>23</v>
      </c>
      <c r="Q15685" t="s">
        <v>24</v>
      </c>
    </row>
    <row r="15686" spans="1:17" x14ac:dyDescent="0.2">
      <c r="A15686" s="2">
        <v>41291</v>
      </c>
      <c r="B15686" t="s">
        <v>46</v>
      </c>
      <c r="C15686" t="s">
        <v>224</v>
      </c>
      <c r="D15686" t="s">
        <v>36</v>
      </c>
      <c r="E15686" t="s">
        <v>36</v>
      </c>
      <c r="F15686">
        <v>178</v>
      </c>
      <c r="G15686">
        <v>92</v>
      </c>
      <c r="H15686">
        <v>61</v>
      </c>
      <c r="I15686">
        <v>389</v>
      </c>
      <c r="J15686">
        <v>0</v>
      </c>
      <c r="K15686">
        <v>3</v>
      </c>
      <c r="L15686" t="s">
        <v>28</v>
      </c>
      <c r="M15686" t="s">
        <v>1412</v>
      </c>
      <c r="N15686" t="s">
        <v>149</v>
      </c>
      <c r="O15686" t="s">
        <v>122</v>
      </c>
      <c r="P15686" t="s">
        <v>23</v>
      </c>
      <c r="Q15686" t="s">
        <v>41</v>
      </c>
    </row>
    <row r="15687" spans="1:17" x14ac:dyDescent="0.2">
      <c r="A15687" s="2">
        <v>41292</v>
      </c>
      <c r="B15687" t="s">
        <v>402</v>
      </c>
      <c r="C15687" t="s">
        <v>301</v>
      </c>
      <c r="D15687" t="s">
        <v>115</v>
      </c>
      <c r="E15687" t="s">
        <v>115</v>
      </c>
      <c r="F15687">
        <v>117</v>
      </c>
      <c r="G15687">
        <v>120</v>
      </c>
      <c r="H15687">
        <v>281</v>
      </c>
      <c r="I15687">
        <v>275</v>
      </c>
      <c r="J15687">
        <v>1</v>
      </c>
      <c r="K15687">
        <v>6</v>
      </c>
      <c r="L15687" t="s">
        <v>401</v>
      </c>
      <c r="M15687" t="s">
        <v>1551</v>
      </c>
      <c r="N15687" t="s">
        <v>402</v>
      </c>
      <c r="O15687" t="s">
        <v>22</v>
      </c>
      <c r="P15687" t="s">
        <v>23</v>
      </c>
      <c r="Q15687" t="s">
        <v>41</v>
      </c>
    </row>
    <row r="15688" spans="1:17" x14ac:dyDescent="0.2">
      <c r="A15688" s="2">
        <v>41292</v>
      </c>
      <c r="B15688" t="s">
        <v>131</v>
      </c>
      <c r="C15688" t="s">
        <v>614</v>
      </c>
      <c r="D15688" t="s">
        <v>27</v>
      </c>
      <c r="E15688" t="s">
        <v>27</v>
      </c>
      <c r="F15688">
        <v>66</v>
      </c>
      <c r="G15688">
        <v>164</v>
      </c>
      <c r="H15688">
        <v>514</v>
      </c>
      <c r="I15688">
        <v>110</v>
      </c>
      <c r="J15688">
        <v>1</v>
      </c>
      <c r="K15688">
        <v>0</v>
      </c>
      <c r="L15688" t="s">
        <v>533</v>
      </c>
      <c r="M15688" t="s">
        <v>637</v>
      </c>
      <c r="N15688" t="s">
        <v>131</v>
      </c>
      <c r="O15688" t="s">
        <v>22</v>
      </c>
      <c r="P15688" t="s">
        <v>23</v>
      </c>
      <c r="Q15688" t="s">
        <v>24</v>
      </c>
    </row>
    <row r="15689" spans="1:17" x14ac:dyDescent="0.2">
      <c r="A15689" s="2">
        <v>41292</v>
      </c>
      <c r="B15689" t="s">
        <v>555</v>
      </c>
      <c r="C15689" t="s">
        <v>532</v>
      </c>
      <c r="D15689" t="s">
        <v>27</v>
      </c>
      <c r="E15689" t="s">
        <v>27</v>
      </c>
      <c r="F15689">
        <v>87</v>
      </c>
      <c r="G15689">
        <v>145</v>
      </c>
      <c r="H15689">
        <v>412</v>
      </c>
      <c r="I15689">
        <v>192</v>
      </c>
      <c r="J15689">
        <v>1</v>
      </c>
      <c r="K15689">
        <v>1</v>
      </c>
      <c r="L15689" t="s">
        <v>533</v>
      </c>
      <c r="M15689" t="s">
        <v>637</v>
      </c>
      <c r="N15689" t="s">
        <v>131</v>
      </c>
      <c r="O15689" t="s">
        <v>122</v>
      </c>
      <c r="P15689" t="s">
        <v>23</v>
      </c>
      <c r="Q15689" t="s">
        <v>30</v>
      </c>
    </row>
    <row r="15690" spans="1:17" x14ac:dyDescent="0.2">
      <c r="A15690" s="2">
        <v>41292</v>
      </c>
      <c r="B15690" t="s">
        <v>304</v>
      </c>
      <c r="C15690" t="s">
        <v>210</v>
      </c>
      <c r="D15690" t="s">
        <v>27</v>
      </c>
      <c r="E15690" t="s">
        <v>27</v>
      </c>
      <c r="F15690">
        <v>59</v>
      </c>
      <c r="G15690">
        <v>96</v>
      </c>
      <c r="H15690">
        <v>542</v>
      </c>
      <c r="I15690">
        <v>374</v>
      </c>
      <c r="J15690">
        <v>1</v>
      </c>
      <c r="K15690">
        <v>1</v>
      </c>
      <c r="L15690" t="s">
        <v>533</v>
      </c>
      <c r="M15690" t="s">
        <v>637</v>
      </c>
      <c r="N15690" t="s">
        <v>131</v>
      </c>
      <c r="O15690" t="s">
        <v>122</v>
      </c>
      <c r="P15690" t="s">
        <v>23</v>
      </c>
      <c r="Q15690" t="s">
        <v>30</v>
      </c>
    </row>
    <row r="15691" spans="1:17" x14ac:dyDescent="0.2">
      <c r="A15691" s="2">
        <v>41292</v>
      </c>
      <c r="B15691" t="s">
        <v>176</v>
      </c>
      <c r="C15691" t="s">
        <v>164</v>
      </c>
      <c r="D15691" t="s">
        <v>115</v>
      </c>
      <c r="E15691" t="s">
        <v>115</v>
      </c>
      <c r="F15691">
        <v>103</v>
      </c>
      <c r="G15691">
        <v>89</v>
      </c>
      <c r="H15691">
        <v>346</v>
      </c>
      <c r="I15691">
        <v>391</v>
      </c>
      <c r="J15691">
        <v>2</v>
      </c>
      <c r="K15691">
        <v>1</v>
      </c>
      <c r="L15691" t="s">
        <v>401</v>
      </c>
      <c r="M15691" t="s">
        <v>1002</v>
      </c>
      <c r="N15691" t="s">
        <v>402</v>
      </c>
      <c r="O15691" t="s">
        <v>122</v>
      </c>
      <c r="P15691" t="s">
        <v>23</v>
      </c>
      <c r="Q15691" t="s">
        <v>24</v>
      </c>
    </row>
    <row r="15692" spans="1:17" x14ac:dyDescent="0.2">
      <c r="A15692" s="2">
        <v>41293</v>
      </c>
      <c r="B15692" t="s">
        <v>267</v>
      </c>
      <c r="C15692" t="s">
        <v>110</v>
      </c>
      <c r="D15692" t="s">
        <v>36</v>
      </c>
      <c r="E15692" t="s">
        <v>36</v>
      </c>
      <c r="F15692">
        <v>78</v>
      </c>
      <c r="G15692">
        <v>74</v>
      </c>
      <c r="H15692">
        <v>443</v>
      </c>
      <c r="I15692">
        <v>460</v>
      </c>
      <c r="J15692">
        <v>0</v>
      </c>
      <c r="K15692">
        <v>0</v>
      </c>
      <c r="L15692" t="s">
        <v>276</v>
      </c>
      <c r="M15692" t="s">
        <v>420</v>
      </c>
      <c r="N15692" t="s">
        <v>149</v>
      </c>
      <c r="O15692" t="s">
        <v>122</v>
      </c>
      <c r="P15692" t="s">
        <v>23</v>
      </c>
      <c r="Q15692" t="s">
        <v>30</v>
      </c>
    </row>
    <row r="15693" spans="1:17" x14ac:dyDescent="0.2">
      <c r="A15693" s="2">
        <v>41293</v>
      </c>
      <c r="B15693" t="s">
        <v>107</v>
      </c>
      <c r="C15693" t="s">
        <v>263</v>
      </c>
      <c r="D15693" t="s">
        <v>19</v>
      </c>
      <c r="E15693" t="s">
        <v>27</v>
      </c>
      <c r="F15693">
        <v>30</v>
      </c>
      <c r="G15693">
        <v>38</v>
      </c>
      <c r="H15693">
        <v>773</v>
      </c>
      <c r="I15693">
        <v>650</v>
      </c>
      <c r="J15693">
        <v>3</v>
      </c>
      <c r="K15693">
        <v>0</v>
      </c>
      <c r="L15693" t="s">
        <v>28</v>
      </c>
      <c r="M15693" t="s">
        <v>527</v>
      </c>
      <c r="N15693" t="s">
        <v>107</v>
      </c>
      <c r="O15693" t="s">
        <v>22</v>
      </c>
      <c r="P15693" t="s">
        <v>23</v>
      </c>
      <c r="Q15693" t="s">
        <v>24</v>
      </c>
    </row>
    <row r="15694" spans="1:17" x14ac:dyDescent="0.2">
      <c r="A15694" s="2">
        <v>41293</v>
      </c>
      <c r="B15694" t="s">
        <v>149</v>
      </c>
      <c r="C15694" t="s">
        <v>548</v>
      </c>
      <c r="D15694" t="s">
        <v>36</v>
      </c>
      <c r="E15694" t="s">
        <v>36</v>
      </c>
      <c r="F15694">
        <v>85</v>
      </c>
      <c r="G15694">
        <v>70</v>
      </c>
      <c r="H15694">
        <v>422</v>
      </c>
      <c r="I15694">
        <v>486</v>
      </c>
      <c r="J15694">
        <v>0</v>
      </c>
      <c r="K15694">
        <v>0</v>
      </c>
      <c r="L15694" t="s">
        <v>276</v>
      </c>
      <c r="M15694" t="s">
        <v>420</v>
      </c>
      <c r="N15694" t="s">
        <v>149</v>
      </c>
      <c r="O15694" t="s">
        <v>22</v>
      </c>
      <c r="P15694" t="s">
        <v>23</v>
      </c>
      <c r="Q15694" t="s">
        <v>30</v>
      </c>
    </row>
    <row r="15695" spans="1:17" x14ac:dyDescent="0.2">
      <c r="A15695" s="2">
        <v>41294</v>
      </c>
      <c r="B15695" t="s">
        <v>614</v>
      </c>
      <c r="C15695" t="s">
        <v>555</v>
      </c>
      <c r="D15695" t="s">
        <v>27</v>
      </c>
      <c r="E15695" t="s">
        <v>27</v>
      </c>
      <c r="F15695">
        <v>164</v>
      </c>
      <c r="G15695">
        <v>87</v>
      </c>
      <c r="H15695">
        <v>110</v>
      </c>
      <c r="I15695">
        <v>412</v>
      </c>
      <c r="J15695">
        <v>0</v>
      </c>
      <c r="K15695">
        <v>0</v>
      </c>
      <c r="L15695" t="s">
        <v>533</v>
      </c>
      <c r="M15695" t="s">
        <v>637</v>
      </c>
      <c r="N15695" t="s">
        <v>131</v>
      </c>
      <c r="O15695" t="s">
        <v>122</v>
      </c>
      <c r="P15695" t="s">
        <v>23</v>
      </c>
      <c r="Q15695" t="s">
        <v>30</v>
      </c>
    </row>
    <row r="15696" spans="1:17" x14ac:dyDescent="0.2">
      <c r="A15696" s="2">
        <v>41294</v>
      </c>
      <c r="B15696" t="s">
        <v>131</v>
      </c>
      <c r="C15696" t="s">
        <v>532</v>
      </c>
      <c r="D15696" t="s">
        <v>27</v>
      </c>
      <c r="E15696" t="s">
        <v>27</v>
      </c>
      <c r="F15696">
        <v>66</v>
      </c>
      <c r="G15696">
        <v>145</v>
      </c>
      <c r="H15696">
        <v>514</v>
      </c>
      <c r="I15696">
        <v>192</v>
      </c>
      <c r="J15696">
        <v>2</v>
      </c>
      <c r="K15696">
        <v>0</v>
      </c>
      <c r="L15696" t="s">
        <v>533</v>
      </c>
      <c r="M15696" t="s">
        <v>637</v>
      </c>
      <c r="N15696" t="s">
        <v>131</v>
      </c>
      <c r="O15696" t="s">
        <v>22</v>
      </c>
      <c r="P15696" t="s">
        <v>23</v>
      </c>
      <c r="Q15696" t="s">
        <v>24</v>
      </c>
    </row>
    <row r="15697" spans="1:17" x14ac:dyDescent="0.2">
      <c r="A15697" s="2">
        <v>41294</v>
      </c>
      <c r="B15697" t="s">
        <v>210</v>
      </c>
      <c r="C15697" t="s">
        <v>531</v>
      </c>
      <c r="D15697" t="s">
        <v>27</v>
      </c>
      <c r="E15697" t="s">
        <v>27</v>
      </c>
      <c r="F15697">
        <v>96</v>
      </c>
      <c r="G15697">
        <v>46</v>
      </c>
      <c r="H15697">
        <v>374</v>
      </c>
      <c r="I15697">
        <v>593</v>
      </c>
      <c r="J15697">
        <v>0</v>
      </c>
      <c r="K15697">
        <v>0</v>
      </c>
      <c r="L15697" t="s">
        <v>533</v>
      </c>
      <c r="M15697" t="s">
        <v>637</v>
      </c>
      <c r="N15697" t="s">
        <v>131</v>
      </c>
      <c r="O15697" t="s">
        <v>122</v>
      </c>
      <c r="P15697" t="s">
        <v>23</v>
      </c>
      <c r="Q15697" t="s">
        <v>30</v>
      </c>
    </row>
    <row r="15698" spans="1:17" x14ac:dyDescent="0.2">
      <c r="A15698" s="2">
        <v>41294</v>
      </c>
      <c r="B15698" t="s">
        <v>199</v>
      </c>
      <c r="C15698" t="s">
        <v>890</v>
      </c>
      <c r="D15698" t="s">
        <v>36</v>
      </c>
      <c r="E15698" t="s">
        <v>36</v>
      </c>
      <c r="F15698">
        <v>26</v>
      </c>
      <c r="G15698">
        <v>101</v>
      </c>
      <c r="H15698">
        <v>787</v>
      </c>
      <c r="I15698">
        <v>355</v>
      </c>
      <c r="J15698">
        <v>2</v>
      </c>
      <c r="K15698">
        <v>2</v>
      </c>
      <c r="L15698" t="s">
        <v>276</v>
      </c>
      <c r="M15698" t="s">
        <v>416</v>
      </c>
      <c r="N15698" t="s">
        <v>149</v>
      </c>
      <c r="O15698" t="s">
        <v>122</v>
      </c>
      <c r="P15698" t="s">
        <v>23</v>
      </c>
      <c r="Q15698" t="s">
        <v>30</v>
      </c>
    </row>
    <row r="15699" spans="1:17" x14ac:dyDescent="0.2">
      <c r="A15699" s="2">
        <v>41294</v>
      </c>
      <c r="B15699" t="s">
        <v>111</v>
      </c>
      <c r="C15699" t="s">
        <v>237</v>
      </c>
      <c r="D15699" t="s">
        <v>36</v>
      </c>
      <c r="E15699" t="s">
        <v>36</v>
      </c>
      <c r="F15699">
        <v>25</v>
      </c>
      <c r="G15699">
        <v>97</v>
      </c>
      <c r="H15699">
        <v>807</v>
      </c>
      <c r="I15699">
        <v>371</v>
      </c>
      <c r="J15699">
        <v>1</v>
      </c>
      <c r="K15699">
        <v>0</v>
      </c>
      <c r="L15699" t="s">
        <v>276</v>
      </c>
      <c r="M15699" t="s">
        <v>416</v>
      </c>
      <c r="N15699" t="s">
        <v>149</v>
      </c>
      <c r="O15699" t="s">
        <v>122</v>
      </c>
      <c r="P15699" t="s">
        <v>23</v>
      </c>
      <c r="Q15699" t="s">
        <v>24</v>
      </c>
    </row>
    <row r="15700" spans="1:17" x14ac:dyDescent="0.2">
      <c r="A15700" s="2">
        <v>41295</v>
      </c>
      <c r="B15700" t="s">
        <v>135</v>
      </c>
      <c r="C15700" t="s">
        <v>224</v>
      </c>
      <c r="D15700" t="s">
        <v>36</v>
      </c>
      <c r="E15700" t="s">
        <v>36</v>
      </c>
      <c r="F15700">
        <v>52</v>
      </c>
      <c r="G15700">
        <v>92</v>
      </c>
      <c r="H15700">
        <v>573</v>
      </c>
      <c r="I15700">
        <v>389</v>
      </c>
      <c r="J15700">
        <v>1</v>
      </c>
      <c r="K15700">
        <v>1</v>
      </c>
      <c r="L15700" t="s">
        <v>276</v>
      </c>
      <c r="M15700" t="s">
        <v>1412</v>
      </c>
      <c r="N15700" t="s">
        <v>149</v>
      </c>
      <c r="O15700" t="s">
        <v>122</v>
      </c>
      <c r="P15700" t="s">
        <v>23</v>
      </c>
      <c r="Q15700" t="s">
        <v>30</v>
      </c>
    </row>
    <row r="15701" spans="1:17" x14ac:dyDescent="0.2">
      <c r="A15701" s="2">
        <v>41295</v>
      </c>
      <c r="B15701" t="s">
        <v>138</v>
      </c>
      <c r="C15701" t="s">
        <v>374</v>
      </c>
      <c r="D15701" t="s">
        <v>36</v>
      </c>
      <c r="E15701" t="s">
        <v>36</v>
      </c>
      <c r="F15701">
        <v>39</v>
      </c>
      <c r="G15701">
        <v>110</v>
      </c>
      <c r="H15701">
        <v>646</v>
      </c>
      <c r="I15701">
        <v>316</v>
      </c>
      <c r="J15701">
        <v>1</v>
      </c>
      <c r="K15701">
        <v>1</v>
      </c>
      <c r="L15701" t="s">
        <v>276</v>
      </c>
      <c r="M15701" t="s">
        <v>1412</v>
      </c>
      <c r="N15701" t="s">
        <v>149</v>
      </c>
      <c r="O15701" t="s">
        <v>122</v>
      </c>
      <c r="P15701" t="s">
        <v>23</v>
      </c>
      <c r="Q15701" t="s">
        <v>30</v>
      </c>
    </row>
    <row r="15702" spans="1:17" x14ac:dyDescent="0.2">
      <c r="A15702" s="2">
        <v>41296</v>
      </c>
      <c r="B15702" t="s">
        <v>131</v>
      </c>
      <c r="C15702" t="s">
        <v>555</v>
      </c>
      <c r="D15702" t="s">
        <v>27</v>
      </c>
      <c r="E15702" t="s">
        <v>27</v>
      </c>
      <c r="F15702">
        <v>66</v>
      </c>
      <c r="G15702">
        <v>87</v>
      </c>
      <c r="H15702">
        <v>514</v>
      </c>
      <c r="I15702">
        <v>412</v>
      </c>
      <c r="J15702">
        <v>1</v>
      </c>
      <c r="K15702">
        <v>1</v>
      </c>
      <c r="L15702" t="s">
        <v>533</v>
      </c>
      <c r="M15702" t="s">
        <v>637</v>
      </c>
      <c r="N15702" t="s">
        <v>131</v>
      </c>
      <c r="O15702" t="s">
        <v>22</v>
      </c>
      <c r="P15702" t="s">
        <v>23</v>
      </c>
      <c r="Q15702" t="s">
        <v>30</v>
      </c>
    </row>
    <row r="15703" spans="1:17" x14ac:dyDescent="0.2">
      <c r="A15703" s="2">
        <v>41296</v>
      </c>
      <c r="B15703" t="s">
        <v>136</v>
      </c>
      <c r="C15703" t="s">
        <v>365</v>
      </c>
      <c r="D15703" t="s">
        <v>36</v>
      </c>
      <c r="E15703" t="s">
        <v>36</v>
      </c>
      <c r="F15703">
        <v>14</v>
      </c>
      <c r="G15703">
        <v>77</v>
      </c>
      <c r="H15703">
        <v>995</v>
      </c>
      <c r="I15703">
        <v>450</v>
      </c>
      <c r="J15703">
        <v>2</v>
      </c>
      <c r="K15703">
        <v>1</v>
      </c>
      <c r="L15703" t="s">
        <v>276</v>
      </c>
      <c r="M15703" t="s">
        <v>924</v>
      </c>
      <c r="N15703" t="s">
        <v>149</v>
      </c>
      <c r="O15703" t="s">
        <v>122</v>
      </c>
      <c r="P15703" t="s">
        <v>23</v>
      </c>
      <c r="Q15703" t="s">
        <v>24</v>
      </c>
    </row>
    <row r="15704" spans="1:17" x14ac:dyDescent="0.2">
      <c r="A15704" s="2">
        <v>41296</v>
      </c>
      <c r="B15704" t="s">
        <v>532</v>
      </c>
      <c r="C15704" t="s">
        <v>614</v>
      </c>
      <c r="D15704" t="s">
        <v>27</v>
      </c>
      <c r="E15704" t="s">
        <v>27</v>
      </c>
      <c r="F15704">
        <v>145</v>
      </c>
      <c r="G15704">
        <v>164</v>
      </c>
      <c r="H15704">
        <v>192</v>
      </c>
      <c r="I15704">
        <v>110</v>
      </c>
      <c r="J15704">
        <v>1</v>
      </c>
      <c r="K15704">
        <v>2</v>
      </c>
      <c r="L15704" t="s">
        <v>533</v>
      </c>
      <c r="M15704" t="s">
        <v>637</v>
      </c>
      <c r="N15704" t="s">
        <v>131</v>
      </c>
      <c r="O15704" t="s">
        <v>122</v>
      </c>
      <c r="P15704" t="s">
        <v>23</v>
      </c>
      <c r="Q15704" t="s">
        <v>41</v>
      </c>
    </row>
    <row r="15705" spans="1:17" x14ac:dyDescent="0.2">
      <c r="A15705" s="2">
        <v>41296</v>
      </c>
      <c r="B15705" t="s">
        <v>531</v>
      </c>
      <c r="C15705" t="s">
        <v>304</v>
      </c>
      <c r="D15705" t="s">
        <v>27</v>
      </c>
      <c r="E15705" t="s">
        <v>27</v>
      </c>
      <c r="F15705">
        <v>46</v>
      </c>
      <c r="G15705">
        <v>59</v>
      </c>
      <c r="H15705">
        <v>593</v>
      </c>
      <c r="I15705">
        <v>542</v>
      </c>
      <c r="J15705">
        <v>1</v>
      </c>
      <c r="K15705">
        <v>1</v>
      </c>
      <c r="L15705" t="s">
        <v>533</v>
      </c>
      <c r="M15705" t="s">
        <v>637</v>
      </c>
      <c r="N15705" t="s">
        <v>131</v>
      </c>
      <c r="O15705" t="s">
        <v>122</v>
      </c>
      <c r="P15705" t="s">
        <v>23</v>
      </c>
      <c r="Q15705" t="s">
        <v>30</v>
      </c>
    </row>
    <row r="15706" spans="1:17" x14ac:dyDescent="0.2">
      <c r="A15706" s="2">
        <v>41296</v>
      </c>
      <c r="B15706" t="s">
        <v>128</v>
      </c>
      <c r="C15706" t="s">
        <v>150</v>
      </c>
      <c r="D15706" t="s">
        <v>36</v>
      </c>
      <c r="E15706" t="s">
        <v>36</v>
      </c>
      <c r="F15706">
        <v>53</v>
      </c>
      <c r="G15706">
        <v>22</v>
      </c>
      <c r="H15706">
        <v>570</v>
      </c>
      <c r="I15706">
        <v>828</v>
      </c>
      <c r="J15706">
        <v>1</v>
      </c>
      <c r="K15706">
        <v>0</v>
      </c>
      <c r="L15706" t="s">
        <v>276</v>
      </c>
      <c r="M15706" t="s">
        <v>924</v>
      </c>
      <c r="N15706" t="s">
        <v>149</v>
      </c>
      <c r="O15706" t="s">
        <v>122</v>
      </c>
      <c r="P15706" t="s">
        <v>23</v>
      </c>
      <c r="Q15706" t="s">
        <v>24</v>
      </c>
    </row>
    <row r="15707" spans="1:17" x14ac:dyDescent="0.2">
      <c r="A15707" s="2">
        <v>41297</v>
      </c>
      <c r="B15707" t="s">
        <v>110</v>
      </c>
      <c r="C15707" t="s">
        <v>548</v>
      </c>
      <c r="D15707" t="s">
        <v>36</v>
      </c>
      <c r="E15707" t="s">
        <v>36</v>
      </c>
      <c r="F15707">
        <v>74</v>
      </c>
      <c r="G15707">
        <v>70</v>
      </c>
      <c r="H15707">
        <v>460</v>
      </c>
      <c r="I15707">
        <v>486</v>
      </c>
      <c r="J15707">
        <v>1</v>
      </c>
      <c r="K15707">
        <v>1</v>
      </c>
      <c r="L15707" t="s">
        <v>276</v>
      </c>
      <c r="M15707" t="s">
        <v>566</v>
      </c>
      <c r="N15707" t="s">
        <v>149</v>
      </c>
      <c r="O15707" t="s">
        <v>122</v>
      </c>
      <c r="P15707" t="s">
        <v>23</v>
      </c>
      <c r="Q15707" t="s">
        <v>30</v>
      </c>
    </row>
    <row r="15708" spans="1:17" x14ac:dyDescent="0.2">
      <c r="A15708" s="2">
        <v>41297</v>
      </c>
      <c r="B15708" t="s">
        <v>149</v>
      </c>
      <c r="C15708" t="s">
        <v>267</v>
      </c>
      <c r="D15708" t="s">
        <v>36</v>
      </c>
      <c r="E15708" t="s">
        <v>36</v>
      </c>
      <c r="F15708">
        <v>85</v>
      </c>
      <c r="G15708">
        <v>78</v>
      </c>
      <c r="H15708">
        <v>422</v>
      </c>
      <c r="I15708">
        <v>443</v>
      </c>
      <c r="J15708">
        <v>2</v>
      </c>
      <c r="K15708">
        <v>0</v>
      </c>
      <c r="L15708" t="s">
        <v>276</v>
      </c>
      <c r="M15708" t="s">
        <v>566</v>
      </c>
      <c r="N15708" t="s">
        <v>149</v>
      </c>
      <c r="O15708" t="s">
        <v>22</v>
      </c>
      <c r="P15708" t="s">
        <v>23</v>
      </c>
      <c r="Q15708" t="s">
        <v>24</v>
      </c>
    </row>
    <row r="15709" spans="1:17" x14ac:dyDescent="0.2">
      <c r="A15709" s="2">
        <v>41297</v>
      </c>
      <c r="B15709" t="s">
        <v>52</v>
      </c>
      <c r="C15709" t="s">
        <v>163</v>
      </c>
      <c r="D15709" t="s">
        <v>50</v>
      </c>
      <c r="E15709" t="s">
        <v>115</v>
      </c>
      <c r="F15709">
        <v>19</v>
      </c>
      <c r="G15709">
        <v>99</v>
      </c>
      <c r="H15709">
        <v>870</v>
      </c>
      <c r="I15709">
        <v>362</v>
      </c>
      <c r="J15709">
        <v>1</v>
      </c>
      <c r="K15709">
        <v>1</v>
      </c>
      <c r="L15709" t="s">
        <v>447</v>
      </c>
      <c r="M15709" t="s">
        <v>949</v>
      </c>
      <c r="N15709" t="s">
        <v>114</v>
      </c>
      <c r="O15709" t="s">
        <v>122</v>
      </c>
      <c r="P15709" t="s">
        <v>59</v>
      </c>
      <c r="Q15709" t="s">
        <v>24</v>
      </c>
    </row>
    <row r="15710" spans="1:17" x14ac:dyDescent="0.2">
      <c r="A15710" s="2">
        <v>41297</v>
      </c>
      <c r="B15710" t="s">
        <v>114</v>
      </c>
      <c r="C15710" t="s">
        <v>70</v>
      </c>
      <c r="D15710" t="s">
        <v>115</v>
      </c>
      <c r="E15710" t="s">
        <v>50</v>
      </c>
      <c r="F15710">
        <v>138</v>
      </c>
      <c r="G15710">
        <v>84</v>
      </c>
      <c r="H15710">
        <v>227</v>
      </c>
      <c r="I15710">
        <v>430</v>
      </c>
      <c r="J15710">
        <v>1</v>
      </c>
      <c r="K15710">
        <v>3</v>
      </c>
      <c r="L15710" t="s">
        <v>447</v>
      </c>
      <c r="M15710" t="s">
        <v>949</v>
      </c>
      <c r="N15710" t="s">
        <v>114</v>
      </c>
      <c r="O15710" t="s">
        <v>22</v>
      </c>
      <c r="P15710" t="s">
        <v>23</v>
      </c>
      <c r="Q15710" t="s">
        <v>41</v>
      </c>
    </row>
    <row r="15711" spans="1:17" x14ac:dyDescent="0.2">
      <c r="A15711" s="2">
        <v>41298</v>
      </c>
      <c r="B15711" t="s">
        <v>199</v>
      </c>
      <c r="C15711" t="s">
        <v>111</v>
      </c>
      <c r="D15711" t="s">
        <v>36</v>
      </c>
      <c r="E15711" t="s">
        <v>36</v>
      </c>
      <c r="F15711">
        <v>26</v>
      </c>
      <c r="G15711">
        <v>25</v>
      </c>
      <c r="H15711">
        <v>787</v>
      </c>
      <c r="I15711">
        <v>807</v>
      </c>
      <c r="J15711">
        <v>1</v>
      </c>
      <c r="K15711">
        <v>0</v>
      </c>
      <c r="L15711" t="s">
        <v>276</v>
      </c>
      <c r="M15711" t="s">
        <v>416</v>
      </c>
      <c r="N15711" t="s">
        <v>149</v>
      </c>
      <c r="O15711" t="s">
        <v>122</v>
      </c>
      <c r="P15711" t="s">
        <v>23</v>
      </c>
      <c r="Q15711" t="s">
        <v>24</v>
      </c>
    </row>
    <row r="15712" spans="1:17" x14ac:dyDescent="0.2">
      <c r="A15712" s="2">
        <v>41298</v>
      </c>
      <c r="B15712" t="s">
        <v>237</v>
      </c>
      <c r="C15712" t="s">
        <v>890</v>
      </c>
      <c r="D15712" t="s">
        <v>36</v>
      </c>
      <c r="E15712" t="s">
        <v>36</v>
      </c>
      <c r="F15712">
        <v>97</v>
      </c>
      <c r="G15712">
        <v>101</v>
      </c>
      <c r="H15712">
        <v>371</v>
      </c>
      <c r="I15712">
        <v>355</v>
      </c>
      <c r="J15712">
        <v>0</v>
      </c>
      <c r="K15712">
        <v>0</v>
      </c>
      <c r="L15712" t="s">
        <v>276</v>
      </c>
      <c r="M15712" t="s">
        <v>416</v>
      </c>
      <c r="N15712" t="s">
        <v>149</v>
      </c>
      <c r="O15712" t="s">
        <v>122</v>
      </c>
      <c r="P15712" t="s">
        <v>23</v>
      </c>
      <c r="Q15712" t="s">
        <v>30</v>
      </c>
    </row>
    <row r="15713" spans="1:17" x14ac:dyDescent="0.2">
      <c r="A15713" s="2">
        <v>41299</v>
      </c>
      <c r="B15713" t="s">
        <v>224</v>
      </c>
      <c r="C15713" t="s">
        <v>374</v>
      </c>
      <c r="D15713" t="s">
        <v>36</v>
      </c>
      <c r="E15713" t="s">
        <v>36</v>
      </c>
      <c r="F15713">
        <v>92</v>
      </c>
      <c r="G15713">
        <v>110</v>
      </c>
      <c r="H15713">
        <v>389</v>
      </c>
      <c r="I15713">
        <v>316</v>
      </c>
      <c r="J15713">
        <v>4</v>
      </c>
      <c r="K15713">
        <v>0</v>
      </c>
      <c r="L15713" t="s">
        <v>276</v>
      </c>
      <c r="M15713" t="s">
        <v>1412</v>
      </c>
      <c r="N15713" t="s">
        <v>149</v>
      </c>
      <c r="O15713" t="s">
        <v>122</v>
      </c>
      <c r="P15713" t="s">
        <v>23</v>
      </c>
      <c r="Q15713" t="s">
        <v>24</v>
      </c>
    </row>
    <row r="15714" spans="1:17" x14ac:dyDescent="0.2">
      <c r="A15714" s="2">
        <v>41299</v>
      </c>
      <c r="B15714" t="s">
        <v>131</v>
      </c>
      <c r="C15714" t="s">
        <v>210</v>
      </c>
      <c r="D15714" t="s">
        <v>27</v>
      </c>
      <c r="E15714" t="s">
        <v>27</v>
      </c>
      <c r="F15714">
        <v>66</v>
      </c>
      <c r="G15714">
        <v>96</v>
      </c>
      <c r="H15714">
        <v>514</v>
      </c>
      <c r="I15714">
        <v>374</v>
      </c>
      <c r="J15714">
        <v>1</v>
      </c>
      <c r="K15714">
        <v>0</v>
      </c>
      <c r="L15714" t="s">
        <v>533</v>
      </c>
      <c r="M15714" t="s">
        <v>637</v>
      </c>
      <c r="N15714" t="s">
        <v>131</v>
      </c>
      <c r="O15714" t="s">
        <v>22</v>
      </c>
      <c r="P15714" t="s">
        <v>23</v>
      </c>
      <c r="Q15714" t="s">
        <v>24</v>
      </c>
    </row>
    <row r="15715" spans="1:17" x14ac:dyDescent="0.2">
      <c r="A15715" s="2">
        <v>41299</v>
      </c>
      <c r="B15715" t="s">
        <v>555</v>
      </c>
      <c r="C15715" t="s">
        <v>531</v>
      </c>
      <c r="D15715" t="s">
        <v>27</v>
      </c>
      <c r="E15715" t="s">
        <v>27</v>
      </c>
      <c r="F15715">
        <v>87</v>
      </c>
      <c r="G15715">
        <v>46</v>
      </c>
      <c r="H15715">
        <v>412</v>
      </c>
      <c r="I15715">
        <v>593</v>
      </c>
      <c r="J15715">
        <v>1</v>
      </c>
      <c r="K15715">
        <v>3</v>
      </c>
      <c r="L15715" t="s">
        <v>533</v>
      </c>
      <c r="M15715" t="s">
        <v>637</v>
      </c>
      <c r="N15715" t="s">
        <v>131</v>
      </c>
      <c r="O15715" t="s">
        <v>122</v>
      </c>
      <c r="P15715" t="s">
        <v>23</v>
      </c>
      <c r="Q15715" t="s">
        <v>41</v>
      </c>
    </row>
    <row r="15716" spans="1:17" x14ac:dyDescent="0.2">
      <c r="A15716" s="2">
        <v>41299</v>
      </c>
      <c r="B15716" t="s">
        <v>304</v>
      </c>
      <c r="C15716" t="s">
        <v>614</v>
      </c>
      <c r="D15716" t="s">
        <v>27</v>
      </c>
      <c r="E15716" t="s">
        <v>27</v>
      </c>
      <c r="F15716">
        <v>59</v>
      </c>
      <c r="G15716">
        <v>164</v>
      </c>
      <c r="H15716">
        <v>542</v>
      </c>
      <c r="I15716">
        <v>110</v>
      </c>
      <c r="J15716">
        <v>1</v>
      </c>
      <c r="K15716">
        <v>0</v>
      </c>
      <c r="L15716" t="s">
        <v>533</v>
      </c>
      <c r="M15716" t="s">
        <v>637</v>
      </c>
      <c r="N15716" t="s">
        <v>131</v>
      </c>
      <c r="O15716" t="s">
        <v>122</v>
      </c>
      <c r="P15716" t="s">
        <v>23</v>
      </c>
      <c r="Q15716" t="s">
        <v>24</v>
      </c>
    </row>
    <row r="15717" spans="1:17" x14ac:dyDescent="0.2">
      <c r="A15717" s="2">
        <v>41299</v>
      </c>
      <c r="B15717" t="s">
        <v>138</v>
      </c>
      <c r="C15717" t="s">
        <v>135</v>
      </c>
      <c r="D15717" t="s">
        <v>36</v>
      </c>
      <c r="E15717" t="s">
        <v>36</v>
      </c>
      <c r="F15717">
        <v>39</v>
      </c>
      <c r="G15717">
        <v>52</v>
      </c>
      <c r="H15717">
        <v>646</v>
      </c>
      <c r="I15717">
        <v>573</v>
      </c>
      <c r="J15717">
        <v>1</v>
      </c>
      <c r="K15717">
        <v>1</v>
      </c>
      <c r="L15717" t="s">
        <v>276</v>
      </c>
      <c r="M15717" t="s">
        <v>1412</v>
      </c>
      <c r="N15717" t="s">
        <v>149</v>
      </c>
      <c r="O15717" t="s">
        <v>122</v>
      </c>
      <c r="P15717" t="s">
        <v>23</v>
      </c>
      <c r="Q15717" t="s">
        <v>30</v>
      </c>
    </row>
    <row r="15718" spans="1:17" x14ac:dyDescent="0.2">
      <c r="A15718" s="2">
        <v>41300</v>
      </c>
      <c r="B15718" t="s">
        <v>150</v>
      </c>
      <c r="C15718" t="s">
        <v>365</v>
      </c>
      <c r="D15718" t="s">
        <v>36</v>
      </c>
      <c r="E15718" t="s">
        <v>36</v>
      </c>
      <c r="F15718">
        <v>22</v>
      </c>
      <c r="G15718">
        <v>77</v>
      </c>
      <c r="H15718">
        <v>828</v>
      </c>
      <c r="I15718">
        <v>450</v>
      </c>
      <c r="J15718">
        <v>0</v>
      </c>
      <c r="K15718">
        <v>2</v>
      </c>
      <c r="L15718" t="s">
        <v>276</v>
      </c>
      <c r="M15718" t="s">
        <v>924</v>
      </c>
      <c r="N15718" t="s">
        <v>149</v>
      </c>
      <c r="O15718" t="s">
        <v>122</v>
      </c>
      <c r="P15718" t="s">
        <v>23</v>
      </c>
      <c r="Q15718" t="s">
        <v>41</v>
      </c>
    </row>
    <row r="15719" spans="1:17" x14ac:dyDescent="0.2">
      <c r="A15719" s="2">
        <v>41300</v>
      </c>
      <c r="B15719" t="s">
        <v>136</v>
      </c>
      <c r="C15719" t="s">
        <v>128</v>
      </c>
      <c r="D15719" t="s">
        <v>36</v>
      </c>
      <c r="E15719" t="s">
        <v>36</v>
      </c>
      <c r="F15719">
        <v>14</v>
      </c>
      <c r="G15719">
        <v>53</v>
      </c>
      <c r="H15719">
        <v>995</v>
      </c>
      <c r="I15719">
        <v>570</v>
      </c>
      <c r="J15719">
        <v>3</v>
      </c>
      <c r="K15719">
        <v>0</v>
      </c>
      <c r="L15719" t="s">
        <v>276</v>
      </c>
      <c r="M15719" t="s">
        <v>924</v>
      </c>
      <c r="N15719" t="s">
        <v>149</v>
      </c>
      <c r="O15719" t="s">
        <v>122</v>
      </c>
      <c r="P15719" t="s">
        <v>23</v>
      </c>
      <c r="Q15719" t="s">
        <v>24</v>
      </c>
    </row>
    <row r="15720" spans="1:17" x14ac:dyDescent="0.2">
      <c r="A15720" s="2">
        <v>41300</v>
      </c>
      <c r="B15720" t="s">
        <v>52</v>
      </c>
      <c r="C15720" t="s">
        <v>70</v>
      </c>
      <c r="D15720" t="s">
        <v>50</v>
      </c>
      <c r="E15720" t="s">
        <v>50</v>
      </c>
      <c r="F15720">
        <v>19</v>
      </c>
      <c r="G15720">
        <v>84</v>
      </c>
      <c r="H15720">
        <v>870</v>
      </c>
      <c r="I15720">
        <v>430</v>
      </c>
      <c r="J15720">
        <v>3</v>
      </c>
      <c r="K15720">
        <v>0</v>
      </c>
      <c r="L15720" t="s">
        <v>447</v>
      </c>
      <c r="M15720" t="s">
        <v>949</v>
      </c>
      <c r="N15720" t="s">
        <v>114</v>
      </c>
      <c r="O15720" t="s">
        <v>122</v>
      </c>
      <c r="P15720" t="s">
        <v>23</v>
      </c>
      <c r="Q15720" t="s">
        <v>24</v>
      </c>
    </row>
    <row r="15721" spans="1:17" x14ac:dyDescent="0.2">
      <c r="A15721" s="2">
        <v>41300</v>
      </c>
      <c r="B15721" t="s">
        <v>114</v>
      </c>
      <c r="C15721" t="s">
        <v>163</v>
      </c>
      <c r="D15721" t="s">
        <v>115</v>
      </c>
      <c r="E15721" t="s">
        <v>115</v>
      </c>
      <c r="F15721">
        <v>138</v>
      </c>
      <c r="G15721">
        <v>99</v>
      </c>
      <c r="H15721">
        <v>227</v>
      </c>
      <c r="I15721">
        <v>362</v>
      </c>
      <c r="J15721">
        <v>2</v>
      </c>
      <c r="K15721">
        <v>2</v>
      </c>
      <c r="L15721" t="s">
        <v>447</v>
      </c>
      <c r="M15721" t="s">
        <v>949</v>
      </c>
      <c r="N15721" t="s">
        <v>114</v>
      </c>
      <c r="O15721" t="s">
        <v>22</v>
      </c>
      <c r="P15721" t="s">
        <v>23</v>
      </c>
      <c r="Q15721" t="s">
        <v>30</v>
      </c>
    </row>
    <row r="15722" spans="1:17" x14ac:dyDescent="0.2">
      <c r="A15722" s="2">
        <v>41301</v>
      </c>
      <c r="B15722" t="s">
        <v>548</v>
      </c>
      <c r="C15722" t="s">
        <v>267</v>
      </c>
      <c r="D15722" t="s">
        <v>36</v>
      </c>
      <c r="E15722" t="s">
        <v>36</v>
      </c>
      <c r="F15722">
        <v>70</v>
      </c>
      <c r="G15722">
        <v>78</v>
      </c>
      <c r="H15722">
        <v>486</v>
      </c>
      <c r="I15722">
        <v>443</v>
      </c>
      <c r="J15722">
        <v>2</v>
      </c>
      <c r="K15722">
        <v>1</v>
      </c>
      <c r="L15722" t="s">
        <v>276</v>
      </c>
      <c r="M15722" t="s">
        <v>416</v>
      </c>
      <c r="N15722" t="s">
        <v>149</v>
      </c>
      <c r="O15722" t="s">
        <v>122</v>
      </c>
      <c r="P15722" t="s">
        <v>23</v>
      </c>
      <c r="Q15722" t="s">
        <v>24</v>
      </c>
    </row>
    <row r="15723" spans="1:17" x14ac:dyDescent="0.2">
      <c r="A15723" s="2">
        <v>41301</v>
      </c>
      <c r="B15723" t="s">
        <v>131</v>
      </c>
      <c r="C15723" t="s">
        <v>304</v>
      </c>
      <c r="D15723" t="s">
        <v>27</v>
      </c>
      <c r="E15723" t="s">
        <v>27</v>
      </c>
      <c r="F15723">
        <v>66</v>
      </c>
      <c r="G15723">
        <v>59</v>
      </c>
      <c r="H15723">
        <v>514</v>
      </c>
      <c r="I15723">
        <v>542</v>
      </c>
      <c r="J15723">
        <v>1</v>
      </c>
      <c r="K15723">
        <v>0</v>
      </c>
      <c r="L15723" t="s">
        <v>533</v>
      </c>
      <c r="M15723" t="s">
        <v>637</v>
      </c>
      <c r="N15723" t="s">
        <v>131</v>
      </c>
      <c r="O15723" t="s">
        <v>22</v>
      </c>
      <c r="P15723" t="s">
        <v>23</v>
      </c>
      <c r="Q15723" t="s">
        <v>24</v>
      </c>
    </row>
    <row r="15724" spans="1:17" x14ac:dyDescent="0.2">
      <c r="A15724" s="2">
        <v>41301</v>
      </c>
      <c r="B15724" t="s">
        <v>210</v>
      </c>
      <c r="C15724" t="s">
        <v>614</v>
      </c>
      <c r="D15724" t="s">
        <v>27</v>
      </c>
      <c r="E15724" t="s">
        <v>27</v>
      </c>
      <c r="F15724">
        <v>96</v>
      </c>
      <c r="G15724">
        <v>164</v>
      </c>
      <c r="H15724">
        <v>374</v>
      </c>
      <c r="I15724">
        <v>110</v>
      </c>
      <c r="J15724">
        <v>1</v>
      </c>
      <c r="K15724">
        <v>0</v>
      </c>
      <c r="L15724" t="s">
        <v>533</v>
      </c>
      <c r="M15724" t="s">
        <v>637</v>
      </c>
      <c r="N15724" t="s">
        <v>131</v>
      </c>
      <c r="O15724" t="s">
        <v>122</v>
      </c>
      <c r="P15724" t="s">
        <v>23</v>
      </c>
      <c r="Q15724" t="s">
        <v>24</v>
      </c>
    </row>
    <row r="15725" spans="1:17" x14ac:dyDescent="0.2">
      <c r="A15725" s="2">
        <v>41301</v>
      </c>
      <c r="B15725" t="s">
        <v>149</v>
      </c>
      <c r="C15725" t="s">
        <v>110</v>
      </c>
      <c r="D15725" t="s">
        <v>36</v>
      </c>
      <c r="E15725" t="s">
        <v>36</v>
      </c>
      <c r="F15725">
        <v>85</v>
      </c>
      <c r="G15725">
        <v>74</v>
      </c>
      <c r="H15725">
        <v>422</v>
      </c>
      <c r="I15725">
        <v>460</v>
      </c>
      <c r="J15725">
        <v>2</v>
      </c>
      <c r="K15725">
        <v>2</v>
      </c>
      <c r="L15725" t="s">
        <v>276</v>
      </c>
      <c r="M15725" t="s">
        <v>566</v>
      </c>
      <c r="N15725" t="s">
        <v>149</v>
      </c>
      <c r="O15725" t="s">
        <v>22</v>
      </c>
      <c r="P15725" t="s">
        <v>23</v>
      </c>
      <c r="Q15725" t="s">
        <v>30</v>
      </c>
    </row>
    <row r="15726" spans="1:17" x14ac:dyDescent="0.2">
      <c r="A15726" s="2">
        <v>41302</v>
      </c>
      <c r="B15726" t="s">
        <v>890</v>
      </c>
      <c r="C15726" t="s">
        <v>111</v>
      </c>
      <c r="D15726" t="s">
        <v>36</v>
      </c>
      <c r="E15726" t="s">
        <v>36</v>
      </c>
      <c r="F15726">
        <v>101</v>
      </c>
      <c r="G15726">
        <v>25</v>
      </c>
      <c r="H15726">
        <v>355</v>
      </c>
      <c r="I15726">
        <v>807</v>
      </c>
      <c r="J15726">
        <v>1</v>
      </c>
      <c r="K15726">
        <v>1</v>
      </c>
      <c r="L15726" t="s">
        <v>276</v>
      </c>
      <c r="M15726" t="s">
        <v>566</v>
      </c>
      <c r="N15726" t="s">
        <v>149</v>
      </c>
      <c r="O15726" t="s">
        <v>122</v>
      </c>
      <c r="P15726" t="s">
        <v>23</v>
      </c>
      <c r="Q15726" t="s">
        <v>30</v>
      </c>
    </row>
    <row r="15727" spans="1:17" x14ac:dyDescent="0.2">
      <c r="A15727" s="2">
        <v>41302</v>
      </c>
      <c r="B15727" t="s">
        <v>237</v>
      </c>
      <c r="C15727" t="s">
        <v>199</v>
      </c>
      <c r="D15727" t="s">
        <v>36</v>
      </c>
      <c r="E15727" t="s">
        <v>36</v>
      </c>
      <c r="F15727">
        <v>97</v>
      </c>
      <c r="G15727">
        <v>26</v>
      </c>
      <c r="H15727">
        <v>371</v>
      </c>
      <c r="I15727">
        <v>787</v>
      </c>
      <c r="J15727">
        <v>0</v>
      </c>
      <c r="K15727">
        <v>3</v>
      </c>
      <c r="L15727" t="s">
        <v>276</v>
      </c>
      <c r="M15727" t="s">
        <v>416</v>
      </c>
      <c r="N15727" t="s">
        <v>149</v>
      </c>
      <c r="O15727" t="s">
        <v>122</v>
      </c>
      <c r="P15727" t="s">
        <v>23</v>
      </c>
      <c r="Q15727" t="s">
        <v>41</v>
      </c>
    </row>
    <row r="15728" spans="1:17" x14ac:dyDescent="0.2">
      <c r="A15728" s="2">
        <v>41303</v>
      </c>
      <c r="B15728" t="s">
        <v>224</v>
      </c>
      <c r="C15728" t="s">
        <v>138</v>
      </c>
      <c r="D15728" t="s">
        <v>36</v>
      </c>
      <c r="E15728" t="s">
        <v>36</v>
      </c>
      <c r="F15728">
        <v>92</v>
      </c>
      <c r="G15728">
        <v>39</v>
      </c>
      <c r="H15728">
        <v>389</v>
      </c>
      <c r="I15728">
        <v>646</v>
      </c>
      <c r="J15728">
        <v>0</v>
      </c>
      <c r="K15728">
        <v>0</v>
      </c>
      <c r="L15728" t="s">
        <v>276</v>
      </c>
      <c r="M15728" t="s">
        <v>1412</v>
      </c>
      <c r="N15728" t="s">
        <v>149</v>
      </c>
      <c r="O15728" t="s">
        <v>122</v>
      </c>
      <c r="P15728" t="s">
        <v>23</v>
      </c>
      <c r="Q15728" t="s">
        <v>30</v>
      </c>
    </row>
    <row r="15729" spans="1:17" x14ac:dyDescent="0.2">
      <c r="A15729" s="2">
        <v>41303</v>
      </c>
      <c r="B15729" t="s">
        <v>374</v>
      </c>
      <c r="C15729" t="s">
        <v>135</v>
      </c>
      <c r="D15729" t="s">
        <v>36</v>
      </c>
      <c r="E15729" t="s">
        <v>36</v>
      </c>
      <c r="F15729">
        <v>110</v>
      </c>
      <c r="G15729">
        <v>52</v>
      </c>
      <c r="H15729">
        <v>316</v>
      </c>
      <c r="I15729">
        <v>573</v>
      </c>
      <c r="J15729">
        <v>0</v>
      </c>
      <c r="K15729">
        <v>2</v>
      </c>
      <c r="L15729" t="s">
        <v>276</v>
      </c>
      <c r="M15729" t="s">
        <v>924</v>
      </c>
      <c r="N15729" t="s">
        <v>149</v>
      </c>
      <c r="O15729" t="s">
        <v>122</v>
      </c>
      <c r="P15729" t="s">
        <v>23</v>
      </c>
      <c r="Q15729" t="s">
        <v>41</v>
      </c>
    </row>
    <row r="15730" spans="1:17" x14ac:dyDescent="0.2">
      <c r="A15730" s="2">
        <v>41303</v>
      </c>
      <c r="B15730" t="s">
        <v>77</v>
      </c>
      <c r="C15730" t="s">
        <v>56</v>
      </c>
      <c r="D15730" t="s">
        <v>27</v>
      </c>
      <c r="E15730" t="s">
        <v>27</v>
      </c>
      <c r="F15730">
        <v>28</v>
      </c>
      <c r="G15730">
        <v>64</v>
      </c>
      <c r="H15730">
        <v>781</v>
      </c>
      <c r="I15730">
        <v>517</v>
      </c>
      <c r="J15730">
        <v>0</v>
      </c>
      <c r="K15730">
        <v>0</v>
      </c>
      <c r="L15730" t="s">
        <v>28</v>
      </c>
      <c r="M15730" t="s">
        <v>874</v>
      </c>
      <c r="N15730" t="s">
        <v>77</v>
      </c>
      <c r="O15730" t="s">
        <v>22</v>
      </c>
      <c r="P15730" t="s">
        <v>23</v>
      </c>
      <c r="Q15730" t="s">
        <v>30</v>
      </c>
    </row>
    <row r="15731" spans="1:17" x14ac:dyDescent="0.2">
      <c r="A15731" s="2">
        <v>41304</v>
      </c>
      <c r="B15731" t="s">
        <v>150</v>
      </c>
      <c r="C15731" t="s">
        <v>136</v>
      </c>
      <c r="D15731" t="s">
        <v>36</v>
      </c>
      <c r="E15731" t="s">
        <v>36</v>
      </c>
      <c r="F15731">
        <v>22</v>
      </c>
      <c r="G15731">
        <v>14</v>
      </c>
      <c r="H15731">
        <v>828</v>
      </c>
      <c r="I15731">
        <v>995</v>
      </c>
      <c r="J15731">
        <v>2</v>
      </c>
      <c r="K15731">
        <v>2</v>
      </c>
      <c r="L15731" t="s">
        <v>276</v>
      </c>
      <c r="M15731" t="s">
        <v>924</v>
      </c>
      <c r="N15731" t="s">
        <v>149</v>
      </c>
      <c r="O15731" t="s">
        <v>122</v>
      </c>
      <c r="P15731" t="s">
        <v>23</v>
      </c>
      <c r="Q15731" t="s">
        <v>30</v>
      </c>
    </row>
    <row r="15732" spans="1:17" x14ac:dyDescent="0.2">
      <c r="A15732" s="2">
        <v>41304</v>
      </c>
      <c r="B15732" t="s">
        <v>239</v>
      </c>
      <c r="C15732" t="s">
        <v>182</v>
      </c>
      <c r="D15732" t="s">
        <v>115</v>
      </c>
      <c r="E15732" t="s">
        <v>115</v>
      </c>
      <c r="F15732">
        <v>108</v>
      </c>
      <c r="G15732">
        <v>86</v>
      </c>
      <c r="H15732">
        <v>327</v>
      </c>
      <c r="I15732">
        <v>415</v>
      </c>
      <c r="J15732">
        <v>1</v>
      </c>
      <c r="K15732">
        <v>0</v>
      </c>
      <c r="L15732" t="s">
        <v>28</v>
      </c>
      <c r="M15732" t="s">
        <v>240</v>
      </c>
      <c r="N15732" t="s">
        <v>239</v>
      </c>
      <c r="O15732" t="s">
        <v>22</v>
      </c>
      <c r="P15732" t="s">
        <v>23</v>
      </c>
      <c r="Q15732" t="s">
        <v>24</v>
      </c>
    </row>
    <row r="15733" spans="1:17" x14ac:dyDescent="0.2">
      <c r="A15733" s="2">
        <v>41304</v>
      </c>
      <c r="B15733" t="s">
        <v>365</v>
      </c>
      <c r="C15733" t="s">
        <v>128</v>
      </c>
      <c r="D15733" t="s">
        <v>36</v>
      </c>
      <c r="E15733" t="s">
        <v>36</v>
      </c>
      <c r="F15733">
        <v>77</v>
      </c>
      <c r="G15733">
        <v>53</v>
      </c>
      <c r="H15733">
        <v>450</v>
      </c>
      <c r="I15733">
        <v>570</v>
      </c>
      <c r="J15733">
        <v>1</v>
      </c>
      <c r="K15733">
        <v>1</v>
      </c>
      <c r="L15733" t="s">
        <v>276</v>
      </c>
      <c r="M15733" t="s">
        <v>1412</v>
      </c>
      <c r="N15733" t="s">
        <v>149</v>
      </c>
      <c r="O15733" t="s">
        <v>122</v>
      </c>
      <c r="P15733" t="s">
        <v>23</v>
      </c>
      <c r="Q15733" t="s">
        <v>30</v>
      </c>
    </row>
    <row r="15734" spans="1:17" x14ac:dyDescent="0.2">
      <c r="A15734" s="2">
        <v>41305</v>
      </c>
      <c r="B15734" t="s">
        <v>177</v>
      </c>
      <c r="C15734" t="s">
        <v>363</v>
      </c>
      <c r="D15734" t="s">
        <v>115</v>
      </c>
      <c r="E15734" t="s">
        <v>115</v>
      </c>
      <c r="F15734">
        <v>95</v>
      </c>
      <c r="G15734">
        <v>156</v>
      </c>
      <c r="H15734">
        <v>375</v>
      </c>
      <c r="I15734">
        <v>144</v>
      </c>
      <c r="J15734">
        <v>5</v>
      </c>
      <c r="K15734">
        <v>0</v>
      </c>
      <c r="L15734" t="s">
        <v>28</v>
      </c>
      <c r="M15734" t="s">
        <v>640</v>
      </c>
      <c r="N15734" t="s">
        <v>177</v>
      </c>
      <c r="O15734" t="s">
        <v>22</v>
      </c>
      <c r="P15734" t="s">
        <v>23</v>
      </c>
      <c r="Q15734" t="s">
        <v>24</v>
      </c>
    </row>
    <row r="15735" spans="1:17" x14ac:dyDescent="0.2">
      <c r="A15735" s="2">
        <v>41305</v>
      </c>
      <c r="B15735" t="s">
        <v>166</v>
      </c>
      <c r="C15735" t="s">
        <v>464</v>
      </c>
      <c r="D15735" t="s">
        <v>115</v>
      </c>
      <c r="E15735" t="s">
        <v>115</v>
      </c>
      <c r="F15735">
        <v>106</v>
      </c>
      <c r="G15735">
        <v>130</v>
      </c>
      <c r="H15735">
        <v>330</v>
      </c>
      <c r="I15735">
        <v>252</v>
      </c>
      <c r="J15735">
        <v>1</v>
      </c>
      <c r="K15735">
        <v>0</v>
      </c>
      <c r="L15735" t="s">
        <v>28</v>
      </c>
      <c r="M15735" t="s">
        <v>165</v>
      </c>
      <c r="N15735" t="s">
        <v>166</v>
      </c>
      <c r="O15735" t="s">
        <v>22</v>
      </c>
      <c r="P15735" t="s">
        <v>23</v>
      </c>
      <c r="Q15735" t="s">
        <v>24</v>
      </c>
    </row>
    <row r="15736" spans="1:17" x14ac:dyDescent="0.2">
      <c r="A15736" s="2">
        <v>41306</v>
      </c>
      <c r="B15736" t="s">
        <v>449</v>
      </c>
      <c r="C15736" t="s">
        <v>386</v>
      </c>
      <c r="D15736" t="s">
        <v>115</v>
      </c>
      <c r="E15736" t="s">
        <v>50</v>
      </c>
      <c r="F15736">
        <v>56</v>
      </c>
      <c r="G15736">
        <v>118</v>
      </c>
      <c r="H15736">
        <v>555</v>
      </c>
      <c r="I15736">
        <v>277</v>
      </c>
      <c r="J15736">
        <v>0</v>
      </c>
      <c r="K15736">
        <v>0</v>
      </c>
      <c r="L15736" t="s">
        <v>28</v>
      </c>
      <c r="M15736" t="s">
        <v>246</v>
      </c>
      <c r="N15736" t="s">
        <v>176</v>
      </c>
      <c r="O15736" t="s">
        <v>122</v>
      </c>
      <c r="P15736" t="s">
        <v>23</v>
      </c>
      <c r="Q15736" t="s">
        <v>30</v>
      </c>
    </row>
    <row r="15737" spans="1:17" x14ac:dyDescent="0.2">
      <c r="A15737" s="2">
        <v>41307</v>
      </c>
      <c r="B15737" t="s">
        <v>199</v>
      </c>
      <c r="C15737" t="s">
        <v>548</v>
      </c>
      <c r="D15737" t="s">
        <v>36</v>
      </c>
      <c r="E15737" t="s">
        <v>36</v>
      </c>
      <c r="F15737">
        <v>26</v>
      </c>
      <c r="G15737">
        <v>70</v>
      </c>
      <c r="H15737">
        <v>787</v>
      </c>
      <c r="I15737">
        <v>486</v>
      </c>
      <c r="J15737">
        <v>2</v>
      </c>
      <c r="K15737">
        <v>0</v>
      </c>
      <c r="L15737" t="s">
        <v>276</v>
      </c>
      <c r="M15737" t="s">
        <v>416</v>
      </c>
      <c r="N15737" t="s">
        <v>149</v>
      </c>
      <c r="O15737" t="s">
        <v>122</v>
      </c>
      <c r="P15737" t="s">
        <v>23</v>
      </c>
      <c r="Q15737" t="s">
        <v>24</v>
      </c>
    </row>
    <row r="15738" spans="1:17" x14ac:dyDescent="0.2">
      <c r="A15738" s="2">
        <v>41307</v>
      </c>
      <c r="B15738" t="s">
        <v>92</v>
      </c>
      <c r="C15738" t="s">
        <v>90</v>
      </c>
      <c r="D15738" t="s">
        <v>50</v>
      </c>
      <c r="E15738" t="s">
        <v>50</v>
      </c>
      <c r="F15738">
        <v>33</v>
      </c>
      <c r="G15738">
        <v>56</v>
      </c>
      <c r="H15738">
        <v>700</v>
      </c>
      <c r="I15738">
        <v>554</v>
      </c>
      <c r="J15738">
        <v>1</v>
      </c>
      <c r="K15738">
        <v>4</v>
      </c>
      <c r="L15738" t="s">
        <v>28</v>
      </c>
      <c r="M15738" t="s">
        <v>417</v>
      </c>
      <c r="N15738" t="s">
        <v>106</v>
      </c>
      <c r="O15738" t="s">
        <v>122</v>
      </c>
      <c r="P15738" t="s">
        <v>23</v>
      </c>
      <c r="Q15738" t="s">
        <v>41</v>
      </c>
    </row>
    <row r="15739" spans="1:17" x14ac:dyDescent="0.2">
      <c r="A15739" s="2">
        <v>41307</v>
      </c>
      <c r="B15739" t="s">
        <v>149</v>
      </c>
      <c r="C15739" t="s">
        <v>111</v>
      </c>
      <c r="D15739" t="s">
        <v>36</v>
      </c>
      <c r="E15739" t="s">
        <v>36</v>
      </c>
      <c r="F15739">
        <v>85</v>
      </c>
      <c r="G15739">
        <v>25</v>
      </c>
      <c r="H15739">
        <v>422</v>
      </c>
      <c r="I15739">
        <v>807</v>
      </c>
      <c r="J15739">
        <v>1</v>
      </c>
      <c r="K15739">
        <v>1</v>
      </c>
      <c r="L15739" t="s">
        <v>276</v>
      </c>
      <c r="M15739" t="s">
        <v>566</v>
      </c>
      <c r="N15739" t="s">
        <v>149</v>
      </c>
      <c r="O15739" t="s">
        <v>22</v>
      </c>
      <c r="P15739" t="s">
        <v>59</v>
      </c>
      <c r="Q15739" t="s">
        <v>41</v>
      </c>
    </row>
    <row r="15740" spans="1:17" x14ac:dyDescent="0.2">
      <c r="A15740" s="2">
        <v>41308</v>
      </c>
      <c r="B15740" t="s">
        <v>224</v>
      </c>
      <c r="C15740" t="s">
        <v>365</v>
      </c>
      <c r="D15740" t="s">
        <v>36</v>
      </c>
      <c r="E15740" t="s">
        <v>36</v>
      </c>
      <c r="F15740">
        <v>92</v>
      </c>
      <c r="G15740">
        <v>77</v>
      </c>
      <c r="H15740">
        <v>389</v>
      </c>
      <c r="I15740">
        <v>450</v>
      </c>
      <c r="J15740">
        <v>1</v>
      </c>
      <c r="K15740">
        <v>0</v>
      </c>
      <c r="L15740" t="s">
        <v>276</v>
      </c>
      <c r="M15740" t="s">
        <v>1412</v>
      </c>
      <c r="N15740" t="s">
        <v>149</v>
      </c>
      <c r="O15740" t="s">
        <v>122</v>
      </c>
      <c r="P15740" t="s">
        <v>23</v>
      </c>
      <c r="Q15740" t="s">
        <v>24</v>
      </c>
    </row>
    <row r="15741" spans="1:17" x14ac:dyDescent="0.2">
      <c r="A15741" s="2">
        <v>41308</v>
      </c>
      <c r="B15741" t="s">
        <v>136</v>
      </c>
      <c r="C15741" t="s">
        <v>135</v>
      </c>
      <c r="D15741" t="s">
        <v>36</v>
      </c>
      <c r="E15741" t="s">
        <v>36</v>
      </c>
      <c r="F15741">
        <v>14</v>
      </c>
      <c r="G15741">
        <v>52</v>
      </c>
      <c r="H15741">
        <v>995</v>
      </c>
      <c r="I15741">
        <v>573</v>
      </c>
      <c r="J15741">
        <v>1</v>
      </c>
      <c r="K15741">
        <v>2</v>
      </c>
      <c r="L15741" t="s">
        <v>276</v>
      </c>
      <c r="M15741" t="s">
        <v>924</v>
      </c>
      <c r="N15741" t="s">
        <v>149</v>
      </c>
      <c r="O15741" t="s">
        <v>122</v>
      </c>
      <c r="P15741" t="s">
        <v>23</v>
      </c>
      <c r="Q15741" t="s">
        <v>41</v>
      </c>
    </row>
    <row r="15742" spans="1:17" x14ac:dyDescent="0.2">
      <c r="A15742" s="2">
        <v>41310</v>
      </c>
      <c r="B15742" t="s">
        <v>286</v>
      </c>
      <c r="C15742" t="s">
        <v>97</v>
      </c>
      <c r="D15742" t="s">
        <v>50</v>
      </c>
      <c r="E15742" t="s">
        <v>50</v>
      </c>
      <c r="F15742">
        <v>75</v>
      </c>
      <c r="G15742">
        <v>148</v>
      </c>
      <c r="H15742">
        <v>456</v>
      </c>
      <c r="I15742">
        <v>171</v>
      </c>
      <c r="J15742">
        <v>1</v>
      </c>
      <c r="K15742">
        <v>1</v>
      </c>
      <c r="L15742" t="s">
        <v>28</v>
      </c>
      <c r="M15742" t="s">
        <v>1464</v>
      </c>
      <c r="N15742" t="s">
        <v>67</v>
      </c>
      <c r="O15742" t="s">
        <v>122</v>
      </c>
      <c r="P15742" t="s">
        <v>23</v>
      </c>
      <c r="Q15742" t="s">
        <v>30</v>
      </c>
    </row>
    <row r="15743" spans="1:17" x14ac:dyDescent="0.2">
      <c r="A15743" s="2">
        <v>41311</v>
      </c>
      <c r="B15743" t="s">
        <v>85</v>
      </c>
      <c r="C15743" t="s">
        <v>345</v>
      </c>
      <c r="D15743" t="s">
        <v>50</v>
      </c>
      <c r="E15743" t="s">
        <v>50</v>
      </c>
      <c r="F15743">
        <v>63</v>
      </c>
      <c r="G15743">
        <v>72</v>
      </c>
      <c r="H15743">
        <v>517</v>
      </c>
      <c r="I15743">
        <v>480</v>
      </c>
      <c r="J15743">
        <v>1</v>
      </c>
      <c r="K15743">
        <v>2</v>
      </c>
      <c r="L15743" t="s">
        <v>28</v>
      </c>
      <c r="M15743" t="s">
        <v>86</v>
      </c>
      <c r="N15743" t="s">
        <v>85</v>
      </c>
      <c r="O15743" t="s">
        <v>22</v>
      </c>
      <c r="P15743" t="s">
        <v>23</v>
      </c>
      <c r="Q15743" t="s">
        <v>41</v>
      </c>
    </row>
    <row r="15744" spans="1:17" x14ac:dyDescent="0.2">
      <c r="A15744" s="2">
        <v>41311</v>
      </c>
      <c r="B15744" t="s">
        <v>386</v>
      </c>
      <c r="C15744" t="s">
        <v>174</v>
      </c>
      <c r="D15744" t="s">
        <v>50</v>
      </c>
      <c r="E15744" t="s">
        <v>50</v>
      </c>
      <c r="F15744">
        <v>118</v>
      </c>
      <c r="G15744">
        <v>154</v>
      </c>
      <c r="H15744">
        <v>277</v>
      </c>
      <c r="I15744">
        <v>146</v>
      </c>
      <c r="J15744">
        <v>1</v>
      </c>
      <c r="K15744">
        <v>0</v>
      </c>
      <c r="L15744" t="s">
        <v>28</v>
      </c>
      <c r="M15744" t="s">
        <v>246</v>
      </c>
      <c r="N15744" t="s">
        <v>176</v>
      </c>
      <c r="O15744" t="s">
        <v>122</v>
      </c>
      <c r="P15744" t="s">
        <v>23</v>
      </c>
      <c r="Q15744" t="s">
        <v>24</v>
      </c>
    </row>
    <row r="15745" spans="1:17" x14ac:dyDescent="0.2">
      <c r="A15745" s="2">
        <v>41311</v>
      </c>
      <c r="B15745" t="s">
        <v>147</v>
      </c>
      <c r="C15745" t="s">
        <v>244</v>
      </c>
      <c r="D15745" t="s">
        <v>50</v>
      </c>
      <c r="E15745" t="s">
        <v>50</v>
      </c>
      <c r="F15745">
        <v>20</v>
      </c>
      <c r="G15745">
        <v>44</v>
      </c>
      <c r="H15745">
        <v>867</v>
      </c>
      <c r="I15745">
        <v>594</v>
      </c>
      <c r="J15745">
        <v>2</v>
      </c>
      <c r="K15745">
        <v>1</v>
      </c>
      <c r="L15745" t="s">
        <v>28</v>
      </c>
      <c r="M15745" t="s">
        <v>864</v>
      </c>
      <c r="N15745" t="s">
        <v>147</v>
      </c>
      <c r="O15745" t="s">
        <v>22</v>
      </c>
      <c r="P15745" t="s">
        <v>23</v>
      </c>
      <c r="Q15745" t="s">
        <v>24</v>
      </c>
    </row>
    <row r="15746" spans="1:17" x14ac:dyDescent="0.2">
      <c r="A15746" s="2">
        <v>41311</v>
      </c>
      <c r="B15746" t="s">
        <v>224</v>
      </c>
      <c r="C15746" t="s">
        <v>199</v>
      </c>
      <c r="D15746" t="s">
        <v>36</v>
      </c>
      <c r="E15746" t="s">
        <v>36</v>
      </c>
      <c r="F15746">
        <v>92</v>
      </c>
      <c r="G15746">
        <v>26</v>
      </c>
      <c r="H15746">
        <v>389</v>
      </c>
      <c r="I15746">
        <v>787</v>
      </c>
      <c r="J15746">
        <v>1</v>
      </c>
      <c r="K15746">
        <v>1</v>
      </c>
      <c r="L15746" t="s">
        <v>276</v>
      </c>
      <c r="M15746" t="s">
        <v>1412</v>
      </c>
      <c r="N15746" t="s">
        <v>149</v>
      </c>
      <c r="O15746" t="s">
        <v>122</v>
      </c>
      <c r="P15746" t="s">
        <v>59</v>
      </c>
      <c r="Q15746" t="s">
        <v>24</v>
      </c>
    </row>
    <row r="15747" spans="1:17" x14ac:dyDescent="0.2">
      <c r="A15747" s="2">
        <v>41311</v>
      </c>
      <c r="B15747" t="s">
        <v>213</v>
      </c>
      <c r="C15747" t="s">
        <v>572</v>
      </c>
      <c r="D15747" t="s">
        <v>115</v>
      </c>
      <c r="E15747" t="s">
        <v>115</v>
      </c>
      <c r="F15747">
        <v>162</v>
      </c>
      <c r="G15747">
        <v>147</v>
      </c>
      <c r="H15747">
        <v>113</v>
      </c>
      <c r="I15747">
        <v>175</v>
      </c>
      <c r="J15747">
        <v>0</v>
      </c>
      <c r="K15747">
        <v>1</v>
      </c>
      <c r="L15747" t="s">
        <v>28</v>
      </c>
      <c r="M15747" t="s">
        <v>535</v>
      </c>
      <c r="N15747" t="s">
        <v>213</v>
      </c>
      <c r="O15747" t="s">
        <v>22</v>
      </c>
      <c r="P15747" t="s">
        <v>23</v>
      </c>
      <c r="Q15747" t="s">
        <v>41</v>
      </c>
    </row>
    <row r="15748" spans="1:17" x14ac:dyDescent="0.2">
      <c r="A15748" s="2">
        <v>41311</v>
      </c>
      <c r="B15748" t="s">
        <v>107</v>
      </c>
      <c r="C15748" t="s">
        <v>183</v>
      </c>
      <c r="D15748" t="s">
        <v>19</v>
      </c>
      <c r="E15748" t="s">
        <v>36</v>
      </c>
      <c r="F15748">
        <v>30</v>
      </c>
      <c r="G15748">
        <v>54</v>
      </c>
      <c r="H15748">
        <v>773</v>
      </c>
      <c r="I15748">
        <v>565</v>
      </c>
      <c r="J15748">
        <v>2</v>
      </c>
      <c r="K15748">
        <v>1</v>
      </c>
      <c r="L15748" t="s">
        <v>28</v>
      </c>
      <c r="M15748" t="s">
        <v>523</v>
      </c>
      <c r="N15748" t="s">
        <v>106</v>
      </c>
      <c r="O15748" t="s">
        <v>122</v>
      </c>
      <c r="P15748" t="s">
        <v>23</v>
      </c>
      <c r="Q15748" t="s">
        <v>24</v>
      </c>
    </row>
    <row r="15749" spans="1:17" x14ac:dyDescent="0.2">
      <c r="A15749" s="2">
        <v>41311</v>
      </c>
      <c r="B15749" t="s">
        <v>274</v>
      </c>
      <c r="C15749" t="s">
        <v>133</v>
      </c>
      <c r="D15749" t="s">
        <v>50</v>
      </c>
      <c r="E15749" t="s">
        <v>115</v>
      </c>
      <c r="F15749">
        <v>10</v>
      </c>
      <c r="G15749">
        <v>34</v>
      </c>
      <c r="H15749">
        <v>1064</v>
      </c>
      <c r="I15749">
        <v>686</v>
      </c>
      <c r="J15749">
        <v>4</v>
      </c>
      <c r="K15749">
        <v>0</v>
      </c>
      <c r="L15749" t="s">
        <v>28</v>
      </c>
      <c r="M15749" t="s">
        <v>91</v>
      </c>
      <c r="N15749" t="s">
        <v>89</v>
      </c>
      <c r="O15749" t="s">
        <v>122</v>
      </c>
      <c r="P15749" t="s">
        <v>23</v>
      </c>
      <c r="Q15749" t="s">
        <v>24</v>
      </c>
    </row>
    <row r="15750" spans="1:17" x14ac:dyDescent="0.2">
      <c r="A15750" s="2">
        <v>41311</v>
      </c>
      <c r="B15750" t="s">
        <v>145</v>
      </c>
      <c r="C15750" t="s">
        <v>1204</v>
      </c>
      <c r="D15750" t="s">
        <v>50</v>
      </c>
      <c r="E15750" t="s">
        <v>50</v>
      </c>
      <c r="F15750">
        <v>131</v>
      </c>
      <c r="G15750">
        <v>37</v>
      </c>
      <c r="H15750">
        <v>248</v>
      </c>
      <c r="I15750">
        <v>658</v>
      </c>
      <c r="J15750">
        <v>1</v>
      </c>
      <c r="K15750">
        <v>3</v>
      </c>
      <c r="L15750" t="s">
        <v>28</v>
      </c>
      <c r="M15750" t="s">
        <v>435</v>
      </c>
      <c r="N15750" t="s">
        <v>145</v>
      </c>
      <c r="O15750" t="s">
        <v>22</v>
      </c>
      <c r="P15750" t="s">
        <v>23</v>
      </c>
      <c r="Q15750" t="s">
        <v>41</v>
      </c>
    </row>
    <row r="15751" spans="1:17" x14ac:dyDescent="0.2">
      <c r="A15751" s="2">
        <v>41311</v>
      </c>
      <c r="B15751" t="s">
        <v>89</v>
      </c>
      <c r="C15751" t="s">
        <v>25</v>
      </c>
      <c r="D15751" t="s">
        <v>50</v>
      </c>
      <c r="E15751" t="s">
        <v>19</v>
      </c>
      <c r="F15751">
        <v>6</v>
      </c>
      <c r="G15751">
        <v>18</v>
      </c>
      <c r="H15751">
        <v>1150</v>
      </c>
      <c r="I15751">
        <v>945</v>
      </c>
      <c r="J15751">
        <v>2</v>
      </c>
      <c r="K15751">
        <v>1</v>
      </c>
      <c r="L15751" t="s">
        <v>28</v>
      </c>
      <c r="M15751" t="s">
        <v>91</v>
      </c>
      <c r="N15751" t="s">
        <v>89</v>
      </c>
      <c r="O15751" t="s">
        <v>22</v>
      </c>
      <c r="P15751" t="s">
        <v>23</v>
      </c>
      <c r="Q15751" t="s">
        <v>24</v>
      </c>
    </row>
    <row r="15752" spans="1:17" x14ac:dyDescent="0.2">
      <c r="A15752" s="2">
        <v>41311</v>
      </c>
      <c r="B15752" t="s">
        <v>67</v>
      </c>
      <c r="C15752" t="s">
        <v>129</v>
      </c>
      <c r="D15752" t="s">
        <v>50</v>
      </c>
      <c r="E15752" t="s">
        <v>50</v>
      </c>
      <c r="F15752">
        <v>17</v>
      </c>
      <c r="G15752">
        <v>2</v>
      </c>
      <c r="H15752">
        <v>949</v>
      </c>
      <c r="I15752">
        <v>1437</v>
      </c>
      <c r="J15752">
        <v>1</v>
      </c>
      <c r="K15752">
        <v>2</v>
      </c>
      <c r="L15752" t="s">
        <v>28</v>
      </c>
      <c r="M15752" t="s">
        <v>769</v>
      </c>
      <c r="N15752" t="s">
        <v>67</v>
      </c>
      <c r="O15752" t="s">
        <v>22</v>
      </c>
      <c r="P15752" t="s">
        <v>23</v>
      </c>
      <c r="Q15752" t="s">
        <v>41</v>
      </c>
    </row>
    <row r="15753" spans="1:17" x14ac:dyDescent="0.2">
      <c r="A15753" s="2">
        <v>41311</v>
      </c>
      <c r="B15753" t="s">
        <v>153</v>
      </c>
      <c r="C15753" t="s">
        <v>53</v>
      </c>
      <c r="D15753" t="s">
        <v>50</v>
      </c>
      <c r="E15753" t="s">
        <v>50</v>
      </c>
      <c r="F15753">
        <v>11</v>
      </c>
      <c r="G15753">
        <v>13</v>
      </c>
      <c r="H15753">
        <v>1033</v>
      </c>
      <c r="I15753">
        <v>1003</v>
      </c>
      <c r="J15753">
        <v>0</v>
      </c>
      <c r="K15753">
        <v>0</v>
      </c>
      <c r="L15753" t="s">
        <v>28</v>
      </c>
      <c r="M15753" t="s">
        <v>307</v>
      </c>
      <c r="N15753" t="s">
        <v>153</v>
      </c>
      <c r="O15753" t="s">
        <v>22</v>
      </c>
      <c r="P15753" t="s">
        <v>23</v>
      </c>
      <c r="Q15753" t="s">
        <v>30</v>
      </c>
    </row>
    <row r="15754" spans="1:17" x14ac:dyDescent="0.2">
      <c r="A15754" s="2">
        <v>41311</v>
      </c>
      <c r="B15754" t="s">
        <v>304</v>
      </c>
      <c r="C15754" t="s">
        <v>77</v>
      </c>
      <c r="D15754" t="s">
        <v>27</v>
      </c>
      <c r="E15754" t="s">
        <v>27</v>
      </c>
      <c r="F15754">
        <v>59</v>
      </c>
      <c r="G15754">
        <v>28</v>
      </c>
      <c r="H15754">
        <v>542</v>
      </c>
      <c r="I15754">
        <v>781</v>
      </c>
      <c r="J15754">
        <v>2</v>
      </c>
      <c r="K15754">
        <v>1</v>
      </c>
      <c r="L15754" t="s">
        <v>20</v>
      </c>
      <c r="M15754" t="s">
        <v>628</v>
      </c>
      <c r="N15754" t="s">
        <v>304</v>
      </c>
      <c r="O15754" t="s">
        <v>22</v>
      </c>
      <c r="P15754" t="s">
        <v>23</v>
      </c>
      <c r="Q15754" t="s">
        <v>24</v>
      </c>
    </row>
    <row r="15755" spans="1:17" x14ac:dyDescent="0.2">
      <c r="A15755" s="2">
        <v>41311</v>
      </c>
      <c r="B15755" t="s">
        <v>94</v>
      </c>
      <c r="C15755" t="s">
        <v>317</v>
      </c>
      <c r="D15755" t="s">
        <v>50</v>
      </c>
      <c r="E15755" t="s">
        <v>50</v>
      </c>
      <c r="F15755">
        <v>32</v>
      </c>
      <c r="G15755">
        <v>65</v>
      </c>
      <c r="H15755">
        <v>749</v>
      </c>
      <c r="I15755">
        <v>516</v>
      </c>
      <c r="J15755">
        <v>1</v>
      </c>
      <c r="K15755">
        <v>1</v>
      </c>
      <c r="L15755" t="s">
        <v>28</v>
      </c>
      <c r="M15755" t="s">
        <v>1511</v>
      </c>
      <c r="N15755" t="s">
        <v>180</v>
      </c>
      <c r="O15755" t="s">
        <v>122</v>
      </c>
      <c r="P15755" t="s">
        <v>23</v>
      </c>
      <c r="Q15755" t="s">
        <v>30</v>
      </c>
    </row>
    <row r="15756" spans="1:17" x14ac:dyDescent="0.2">
      <c r="A15756" s="2">
        <v>41311</v>
      </c>
      <c r="B15756" t="s">
        <v>76</v>
      </c>
      <c r="C15756" t="s">
        <v>95</v>
      </c>
      <c r="D15756" t="s">
        <v>50</v>
      </c>
      <c r="E15756" t="s">
        <v>50</v>
      </c>
      <c r="F15756">
        <v>89</v>
      </c>
      <c r="G15756">
        <v>9</v>
      </c>
      <c r="H15756">
        <v>392</v>
      </c>
      <c r="I15756">
        <v>1069</v>
      </c>
      <c r="J15756">
        <v>0</v>
      </c>
      <c r="K15756">
        <v>2</v>
      </c>
      <c r="L15756" t="s">
        <v>28</v>
      </c>
      <c r="M15756" t="s">
        <v>1552</v>
      </c>
      <c r="N15756" t="s">
        <v>106</v>
      </c>
      <c r="O15756" t="s">
        <v>122</v>
      </c>
      <c r="P15756" t="s">
        <v>23</v>
      </c>
      <c r="Q15756" t="s">
        <v>41</v>
      </c>
    </row>
    <row r="15757" spans="1:17" x14ac:dyDescent="0.2">
      <c r="A15757" s="2">
        <v>41311</v>
      </c>
      <c r="B15757" t="s">
        <v>388</v>
      </c>
      <c r="C15757" t="s">
        <v>913</v>
      </c>
      <c r="D15757" t="s">
        <v>115</v>
      </c>
      <c r="E15757" t="s">
        <v>115</v>
      </c>
      <c r="F15757">
        <v>166</v>
      </c>
      <c r="G15757">
        <v>152</v>
      </c>
      <c r="H15757">
        <v>100</v>
      </c>
      <c r="I15757">
        <v>154</v>
      </c>
      <c r="J15757">
        <v>2</v>
      </c>
      <c r="K15757">
        <v>4</v>
      </c>
      <c r="L15757" t="s">
        <v>28</v>
      </c>
      <c r="M15757" t="s">
        <v>711</v>
      </c>
      <c r="N15757" t="s">
        <v>388</v>
      </c>
      <c r="O15757" t="s">
        <v>22</v>
      </c>
      <c r="P15757" t="s">
        <v>23</v>
      </c>
      <c r="Q15757" t="s">
        <v>41</v>
      </c>
    </row>
    <row r="15758" spans="1:17" x14ac:dyDescent="0.2">
      <c r="A15758" s="2">
        <v>41311</v>
      </c>
      <c r="B15758" t="s">
        <v>167</v>
      </c>
      <c r="C15758" t="s">
        <v>464</v>
      </c>
      <c r="D15758" t="s">
        <v>115</v>
      </c>
      <c r="E15758" t="s">
        <v>115</v>
      </c>
      <c r="F15758">
        <v>60</v>
      </c>
      <c r="G15758">
        <v>130</v>
      </c>
      <c r="H15758">
        <v>536</v>
      </c>
      <c r="I15758">
        <v>252</v>
      </c>
      <c r="J15758">
        <v>5</v>
      </c>
      <c r="K15758">
        <v>0</v>
      </c>
      <c r="L15758" t="s">
        <v>570</v>
      </c>
      <c r="M15758" t="s">
        <v>625</v>
      </c>
      <c r="N15758" t="s">
        <v>167</v>
      </c>
      <c r="O15758" t="s">
        <v>22</v>
      </c>
      <c r="P15758" t="s">
        <v>23</v>
      </c>
      <c r="Q15758" t="s">
        <v>24</v>
      </c>
    </row>
    <row r="15759" spans="1:17" x14ac:dyDescent="0.2">
      <c r="A15759" s="2">
        <v>41311</v>
      </c>
      <c r="B15759" t="s">
        <v>164</v>
      </c>
      <c r="C15759" t="s">
        <v>363</v>
      </c>
      <c r="D15759" t="s">
        <v>115</v>
      </c>
      <c r="E15759" t="s">
        <v>115</v>
      </c>
      <c r="F15759">
        <v>89</v>
      </c>
      <c r="G15759">
        <v>156</v>
      </c>
      <c r="H15759">
        <v>391</v>
      </c>
      <c r="I15759">
        <v>144</v>
      </c>
      <c r="J15759">
        <v>1</v>
      </c>
      <c r="K15759">
        <v>0</v>
      </c>
      <c r="L15759" t="s">
        <v>570</v>
      </c>
      <c r="M15759" t="s">
        <v>246</v>
      </c>
      <c r="N15759" t="s">
        <v>176</v>
      </c>
      <c r="O15759" t="s">
        <v>122</v>
      </c>
      <c r="P15759" t="s">
        <v>23</v>
      </c>
      <c r="Q15759" t="s">
        <v>24</v>
      </c>
    </row>
    <row r="15760" spans="1:17" x14ac:dyDescent="0.2">
      <c r="A15760" s="2">
        <v>41311</v>
      </c>
      <c r="B15760" t="s">
        <v>98</v>
      </c>
      <c r="C15760" t="s">
        <v>90</v>
      </c>
      <c r="D15760" t="s">
        <v>50</v>
      </c>
      <c r="E15760" t="s">
        <v>50</v>
      </c>
      <c r="F15760">
        <v>41</v>
      </c>
      <c r="G15760">
        <v>56</v>
      </c>
      <c r="H15760">
        <v>608</v>
      </c>
      <c r="I15760">
        <v>554</v>
      </c>
      <c r="J15760">
        <v>2</v>
      </c>
      <c r="K15760">
        <v>0</v>
      </c>
      <c r="L15760" t="s">
        <v>28</v>
      </c>
      <c r="M15760" t="s">
        <v>99</v>
      </c>
      <c r="N15760" t="s">
        <v>98</v>
      </c>
      <c r="O15760" t="s">
        <v>22</v>
      </c>
      <c r="P15760" t="s">
        <v>23</v>
      </c>
      <c r="Q15760" t="s">
        <v>24</v>
      </c>
    </row>
    <row r="15761" spans="1:17" x14ac:dyDescent="0.2">
      <c r="A15761" s="2">
        <v>41311</v>
      </c>
      <c r="B15761" t="s">
        <v>123</v>
      </c>
      <c r="C15761" t="s">
        <v>70</v>
      </c>
      <c r="D15761" t="s">
        <v>50</v>
      </c>
      <c r="E15761" t="s">
        <v>50</v>
      </c>
      <c r="F15761">
        <v>76</v>
      </c>
      <c r="G15761">
        <v>84</v>
      </c>
      <c r="H15761">
        <v>453</v>
      </c>
      <c r="I15761">
        <v>430</v>
      </c>
      <c r="J15761">
        <v>2</v>
      </c>
      <c r="K15761">
        <v>1</v>
      </c>
      <c r="L15761" t="s">
        <v>28</v>
      </c>
      <c r="M15761" t="s">
        <v>1553</v>
      </c>
      <c r="N15761" t="s">
        <v>123</v>
      </c>
      <c r="O15761" t="s">
        <v>22</v>
      </c>
      <c r="P15761" t="s">
        <v>23</v>
      </c>
      <c r="Q15761" t="s">
        <v>24</v>
      </c>
    </row>
    <row r="15762" spans="1:17" x14ac:dyDescent="0.2">
      <c r="A15762" s="2">
        <v>41311</v>
      </c>
      <c r="B15762" t="s">
        <v>143</v>
      </c>
      <c r="C15762" t="s">
        <v>101</v>
      </c>
      <c r="D15762" t="s">
        <v>115</v>
      </c>
      <c r="E15762" t="s">
        <v>50</v>
      </c>
      <c r="F15762">
        <v>21</v>
      </c>
      <c r="G15762">
        <v>104</v>
      </c>
      <c r="H15762">
        <v>834</v>
      </c>
      <c r="I15762">
        <v>333</v>
      </c>
      <c r="J15762">
        <v>3</v>
      </c>
      <c r="K15762">
        <v>0</v>
      </c>
      <c r="L15762" t="s">
        <v>28</v>
      </c>
      <c r="M15762" t="s">
        <v>320</v>
      </c>
      <c r="N15762" t="s">
        <v>143</v>
      </c>
      <c r="O15762" t="s">
        <v>22</v>
      </c>
      <c r="P15762" t="s">
        <v>23</v>
      </c>
      <c r="Q15762" t="s">
        <v>24</v>
      </c>
    </row>
    <row r="15763" spans="1:17" x14ac:dyDescent="0.2">
      <c r="A15763" s="2">
        <v>41311</v>
      </c>
      <c r="B15763" t="s">
        <v>177</v>
      </c>
      <c r="C15763" t="s">
        <v>443</v>
      </c>
      <c r="D15763" t="s">
        <v>115</v>
      </c>
      <c r="E15763" t="s">
        <v>115</v>
      </c>
      <c r="F15763">
        <v>95</v>
      </c>
      <c r="G15763">
        <v>154</v>
      </c>
      <c r="H15763">
        <v>375</v>
      </c>
      <c r="I15763">
        <v>146</v>
      </c>
      <c r="J15763">
        <v>4</v>
      </c>
      <c r="K15763">
        <v>0</v>
      </c>
      <c r="L15763" t="s">
        <v>570</v>
      </c>
      <c r="M15763" t="s">
        <v>640</v>
      </c>
      <c r="N15763" t="s">
        <v>177</v>
      </c>
      <c r="O15763" t="s">
        <v>22</v>
      </c>
      <c r="P15763" t="s">
        <v>23</v>
      </c>
      <c r="Q15763" t="s">
        <v>24</v>
      </c>
    </row>
    <row r="15764" spans="1:17" x14ac:dyDescent="0.2">
      <c r="A15764" s="2">
        <v>41311</v>
      </c>
      <c r="B15764" t="s">
        <v>207</v>
      </c>
      <c r="C15764" t="s">
        <v>718</v>
      </c>
      <c r="D15764" t="s">
        <v>36</v>
      </c>
      <c r="E15764" t="s">
        <v>36</v>
      </c>
      <c r="F15764">
        <v>127</v>
      </c>
      <c r="G15764">
        <v>47</v>
      </c>
      <c r="H15764">
        <v>255</v>
      </c>
      <c r="I15764">
        <v>591</v>
      </c>
      <c r="J15764">
        <v>3</v>
      </c>
      <c r="K15764">
        <v>0</v>
      </c>
      <c r="L15764" t="s">
        <v>28</v>
      </c>
      <c r="M15764" t="s">
        <v>130</v>
      </c>
      <c r="N15764" t="s">
        <v>128</v>
      </c>
      <c r="O15764" t="s">
        <v>122</v>
      </c>
      <c r="P15764" t="s">
        <v>23</v>
      </c>
      <c r="Q15764" t="s">
        <v>24</v>
      </c>
    </row>
    <row r="15765" spans="1:17" x14ac:dyDescent="0.2">
      <c r="A15765" s="2">
        <v>41311</v>
      </c>
      <c r="B15765" t="s">
        <v>163</v>
      </c>
      <c r="C15765" t="s">
        <v>649</v>
      </c>
      <c r="D15765" t="s">
        <v>115</v>
      </c>
      <c r="E15765" t="s">
        <v>115</v>
      </c>
      <c r="F15765">
        <v>99</v>
      </c>
      <c r="G15765">
        <v>170</v>
      </c>
      <c r="H15765">
        <v>362</v>
      </c>
      <c r="I15765">
        <v>83</v>
      </c>
      <c r="J15765">
        <v>1</v>
      </c>
      <c r="K15765">
        <v>0</v>
      </c>
      <c r="L15765" t="s">
        <v>28</v>
      </c>
      <c r="M15765" t="s">
        <v>686</v>
      </c>
      <c r="N15765" t="s">
        <v>182</v>
      </c>
      <c r="O15765" t="s">
        <v>122</v>
      </c>
      <c r="P15765" t="s">
        <v>23</v>
      </c>
      <c r="Q15765" t="s">
        <v>24</v>
      </c>
    </row>
    <row r="15766" spans="1:17" x14ac:dyDescent="0.2">
      <c r="A15766" s="2">
        <v>41311</v>
      </c>
      <c r="B15766" t="s">
        <v>328</v>
      </c>
      <c r="C15766" t="s">
        <v>72</v>
      </c>
      <c r="D15766" t="s">
        <v>50</v>
      </c>
      <c r="E15766" t="s">
        <v>50</v>
      </c>
      <c r="F15766">
        <v>80</v>
      </c>
      <c r="G15766">
        <v>23</v>
      </c>
      <c r="H15766">
        <v>436</v>
      </c>
      <c r="I15766">
        <v>818</v>
      </c>
      <c r="J15766">
        <v>3</v>
      </c>
      <c r="K15766">
        <v>0</v>
      </c>
      <c r="L15766" t="s">
        <v>28</v>
      </c>
      <c r="M15766" t="s">
        <v>329</v>
      </c>
      <c r="N15766" t="s">
        <v>328</v>
      </c>
      <c r="O15766" t="s">
        <v>22</v>
      </c>
      <c r="P15766" t="s">
        <v>23</v>
      </c>
      <c r="Q15766" t="s">
        <v>24</v>
      </c>
    </row>
    <row r="15767" spans="1:17" x14ac:dyDescent="0.2">
      <c r="A15767" s="2">
        <v>41311</v>
      </c>
      <c r="B15767" t="s">
        <v>111</v>
      </c>
      <c r="C15767" t="s">
        <v>135</v>
      </c>
      <c r="D15767" t="s">
        <v>36</v>
      </c>
      <c r="E15767" t="s">
        <v>36</v>
      </c>
      <c r="F15767">
        <v>25</v>
      </c>
      <c r="G15767">
        <v>52</v>
      </c>
      <c r="H15767">
        <v>807</v>
      </c>
      <c r="I15767">
        <v>573</v>
      </c>
      <c r="J15767">
        <v>1</v>
      </c>
      <c r="K15767">
        <v>4</v>
      </c>
      <c r="L15767" t="s">
        <v>276</v>
      </c>
      <c r="M15767" t="s">
        <v>566</v>
      </c>
      <c r="N15767" t="s">
        <v>149</v>
      </c>
      <c r="O15767" t="s">
        <v>122</v>
      </c>
      <c r="P15767" t="s">
        <v>23</v>
      </c>
      <c r="Q15767" t="s">
        <v>41</v>
      </c>
    </row>
    <row r="15768" spans="1:17" x14ac:dyDescent="0.2">
      <c r="A15768" s="2">
        <v>41311</v>
      </c>
      <c r="B15768" t="s">
        <v>184</v>
      </c>
      <c r="C15768" t="s">
        <v>100</v>
      </c>
      <c r="D15768" t="s">
        <v>50</v>
      </c>
      <c r="E15768" t="s">
        <v>50</v>
      </c>
      <c r="F15768">
        <v>146</v>
      </c>
      <c r="G15768">
        <v>98</v>
      </c>
      <c r="H15768">
        <v>178</v>
      </c>
      <c r="I15768">
        <v>367</v>
      </c>
      <c r="J15768">
        <v>0</v>
      </c>
      <c r="K15768">
        <v>0</v>
      </c>
      <c r="L15768" t="s">
        <v>28</v>
      </c>
      <c r="M15768" t="s">
        <v>193</v>
      </c>
      <c r="N15768" t="s">
        <v>184</v>
      </c>
      <c r="O15768" t="s">
        <v>22</v>
      </c>
      <c r="P15768" t="s">
        <v>23</v>
      </c>
      <c r="Q15768" t="s">
        <v>30</v>
      </c>
    </row>
    <row r="15769" spans="1:17" x14ac:dyDescent="0.2">
      <c r="A15769" s="2">
        <v>41311</v>
      </c>
      <c r="B15769" t="s">
        <v>26</v>
      </c>
      <c r="C15769" t="s">
        <v>185</v>
      </c>
      <c r="D15769" t="s">
        <v>27</v>
      </c>
      <c r="E15769" t="s">
        <v>27</v>
      </c>
      <c r="F15769">
        <v>15</v>
      </c>
      <c r="G15769">
        <v>58</v>
      </c>
      <c r="H15769">
        <v>994</v>
      </c>
      <c r="I15769">
        <v>551</v>
      </c>
      <c r="J15769">
        <v>0</v>
      </c>
      <c r="K15769">
        <v>0</v>
      </c>
      <c r="L15769" t="s">
        <v>20</v>
      </c>
      <c r="M15769" t="s">
        <v>219</v>
      </c>
      <c r="N15769" t="s">
        <v>26</v>
      </c>
      <c r="O15769" t="s">
        <v>22</v>
      </c>
      <c r="P15769" t="s">
        <v>23</v>
      </c>
      <c r="Q15769" t="s">
        <v>30</v>
      </c>
    </row>
    <row r="15770" spans="1:17" x14ac:dyDescent="0.2">
      <c r="A15770" s="2">
        <v>41311</v>
      </c>
      <c r="B15770" t="s">
        <v>384</v>
      </c>
      <c r="C15770" t="s">
        <v>560</v>
      </c>
      <c r="D15770" t="s">
        <v>50</v>
      </c>
      <c r="E15770" t="s">
        <v>50</v>
      </c>
      <c r="F15770">
        <v>128</v>
      </c>
      <c r="G15770">
        <v>142</v>
      </c>
      <c r="H15770">
        <v>255</v>
      </c>
      <c r="I15770">
        <v>200</v>
      </c>
      <c r="J15770">
        <v>1</v>
      </c>
      <c r="K15770">
        <v>3</v>
      </c>
      <c r="L15770" t="s">
        <v>28</v>
      </c>
      <c r="M15770" t="s">
        <v>767</v>
      </c>
      <c r="N15770" t="s">
        <v>180</v>
      </c>
      <c r="O15770" t="s">
        <v>122</v>
      </c>
      <c r="P15770" t="s">
        <v>23</v>
      </c>
      <c r="Q15770" t="s">
        <v>41</v>
      </c>
    </row>
    <row r="15771" spans="1:17" x14ac:dyDescent="0.2">
      <c r="A15771" s="2">
        <v>41311</v>
      </c>
      <c r="B15771" t="s">
        <v>459</v>
      </c>
      <c r="C15771" t="s">
        <v>463</v>
      </c>
      <c r="D15771" t="s">
        <v>115</v>
      </c>
      <c r="E15771" t="s">
        <v>115</v>
      </c>
      <c r="F15771">
        <v>170</v>
      </c>
      <c r="G15771">
        <v>189</v>
      </c>
      <c r="H15771">
        <v>82</v>
      </c>
      <c r="I15771">
        <v>36</v>
      </c>
      <c r="J15771">
        <v>0</v>
      </c>
      <c r="K15771">
        <v>1</v>
      </c>
      <c r="L15771" t="s">
        <v>28</v>
      </c>
      <c r="M15771" t="s">
        <v>749</v>
      </c>
      <c r="N15771" t="s">
        <v>459</v>
      </c>
      <c r="O15771" t="s">
        <v>22</v>
      </c>
      <c r="P15771" t="s">
        <v>23</v>
      </c>
      <c r="Q15771" t="s">
        <v>41</v>
      </c>
    </row>
    <row r="15772" spans="1:17" x14ac:dyDescent="0.2">
      <c r="A15772" s="2">
        <v>41311</v>
      </c>
      <c r="B15772" t="s">
        <v>126</v>
      </c>
      <c r="C15772" t="s">
        <v>119</v>
      </c>
      <c r="D15772" t="s">
        <v>50</v>
      </c>
      <c r="E15772" t="s">
        <v>50</v>
      </c>
      <c r="F15772">
        <v>8</v>
      </c>
      <c r="G15772">
        <v>4</v>
      </c>
      <c r="H15772">
        <v>1124</v>
      </c>
      <c r="I15772">
        <v>1164</v>
      </c>
      <c r="J15772">
        <v>1</v>
      </c>
      <c r="K15772">
        <v>1</v>
      </c>
      <c r="L15772" t="s">
        <v>28</v>
      </c>
      <c r="M15772" t="s">
        <v>308</v>
      </c>
      <c r="N15772" t="s">
        <v>126</v>
      </c>
      <c r="O15772" t="s">
        <v>22</v>
      </c>
      <c r="P15772" t="s">
        <v>23</v>
      </c>
      <c r="Q15772" t="s">
        <v>30</v>
      </c>
    </row>
    <row r="15773" spans="1:17" x14ac:dyDescent="0.2">
      <c r="A15773" s="2">
        <v>41311</v>
      </c>
      <c r="B15773" t="s">
        <v>49</v>
      </c>
      <c r="C15773" t="s">
        <v>168</v>
      </c>
      <c r="D15773" t="s">
        <v>50</v>
      </c>
      <c r="E15773" t="s">
        <v>50</v>
      </c>
      <c r="F15773">
        <v>24</v>
      </c>
      <c r="G15773">
        <v>44</v>
      </c>
      <c r="H15773">
        <v>810</v>
      </c>
      <c r="I15773">
        <v>594</v>
      </c>
      <c r="J15773">
        <v>0</v>
      </c>
      <c r="K15773">
        <v>2</v>
      </c>
      <c r="L15773" t="s">
        <v>28</v>
      </c>
      <c r="M15773" t="s">
        <v>194</v>
      </c>
      <c r="N15773" t="s">
        <v>106</v>
      </c>
      <c r="O15773" t="s">
        <v>122</v>
      </c>
      <c r="P15773" t="s">
        <v>23</v>
      </c>
      <c r="Q15773" t="s">
        <v>41</v>
      </c>
    </row>
    <row r="15774" spans="1:17" x14ac:dyDescent="0.2">
      <c r="A15774" s="2">
        <v>41311</v>
      </c>
      <c r="B15774" t="s">
        <v>239</v>
      </c>
      <c r="C15774" t="s">
        <v>469</v>
      </c>
      <c r="D15774" t="s">
        <v>115</v>
      </c>
      <c r="E15774" t="s">
        <v>115</v>
      </c>
      <c r="F15774">
        <v>108</v>
      </c>
      <c r="G15774">
        <v>136</v>
      </c>
      <c r="H15774">
        <v>327</v>
      </c>
      <c r="I15774">
        <v>237</v>
      </c>
      <c r="J15774">
        <v>1</v>
      </c>
      <c r="K15774">
        <v>0</v>
      </c>
      <c r="L15774" t="s">
        <v>570</v>
      </c>
      <c r="M15774" t="s">
        <v>240</v>
      </c>
      <c r="N15774" t="s">
        <v>239</v>
      </c>
      <c r="O15774" t="s">
        <v>22</v>
      </c>
      <c r="P15774" t="s">
        <v>23</v>
      </c>
      <c r="Q15774" t="s">
        <v>24</v>
      </c>
    </row>
    <row r="15775" spans="1:17" x14ac:dyDescent="0.2">
      <c r="A15775" s="2">
        <v>41311</v>
      </c>
      <c r="B15775" t="s">
        <v>531</v>
      </c>
      <c r="C15775" t="s">
        <v>131</v>
      </c>
      <c r="D15775" t="s">
        <v>27</v>
      </c>
      <c r="E15775" t="s">
        <v>27</v>
      </c>
      <c r="F15775">
        <v>46</v>
      </c>
      <c r="G15775">
        <v>66</v>
      </c>
      <c r="H15775">
        <v>593</v>
      </c>
      <c r="I15775">
        <v>514</v>
      </c>
      <c r="J15775">
        <v>2</v>
      </c>
      <c r="K15775">
        <v>2</v>
      </c>
      <c r="L15775" t="s">
        <v>20</v>
      </c>
      <c r="M15775" t="s">
        <v>534</v>
      </c>
      <c r="N15775" t="s">
        <v>531</v>
      </c>
      <c r="O15775" t="s">
        <v>22</v>
      </c>
      <c r="P15775" t="s">
        <v>23</v>
      </c>
      <c r="Q15775" t="s">
        <v>30</v>
      </c>
    </row>
    <row r="15776" spans="1:17" x14ac:dyDescent="0.2">
      <c r="A15776" s="2">
        <v>41311</v>
      </c>
      <c r="B15776" t="s">
        <v>82</v>
      </c>
      <c r="C15776" t="s">
        <v>31</v>
      </c>
      <c r="D15776" t="s">
        <v>50</v>
      </c>
      <c r="E15776" t="s">
        <v>19</v>
      </c>
      <c r="F15776">
        <v>7</v>
      </c>
      <c r="G15776">
        <v>12</v>
      </c>
      <c r="H15776">
        <v>1143</v>
      </c>
      <c r="I15776">
        <v>1006</v>
      </c>
      <c r="J15776">
        <v>2</v>
      </c>
      <c r="K15776">
        <v>3</v>
      </c>
      <c r="L15776" t="s">
        <v>28</v>
      </c>
      <c r="M15776" t="s">
        <v>839</v>
      </c>
      <c r="N15776" t="s">
        <v>82</v>
      </c>
      <c r="O15776" t="s">
        <v>22</v>
      </c>
      <c r="P15776" t="s">
        <v>23</v>
      </c>
      <c r="Q15776" t="s">
        <v>41</v>
      </c>
    </row>
    <row r="15777" spans="1:17" x14ac:dyDescent="0.2">
      <c r="A15777" s="2">
        <v>41311</v>
      </c>
      <c r="B15777" t="s">
        <v>166</v>
      </c>
      <c r="C15777" t="s">
        <v>391</v>
      </c>
      <c r="D15777" t="s">
        <v>115</v>
      </c>
      <c r="E15777" t="s">
        <v>115</v>
      </c>
      <c r="F15777">
        <v>106</v>
      </c>
      <c r="G15777">
        <v>158</v>
      </c>
      <c r="H15777">
        <v>330</v>
      </c>
      <c r="I15777">
        <v>134</v>
      </c>
      <c r="J15777">
        <v>2</v>
      </c>
      <c r="K15777">
        <v>0</v>
      </c>
      <c r="L15777" t="s">
        <v>570</v>
      </c>
      <c r="M15777" t="s">
        <v>165</v>
      </c>
      <c r="N15777" t="s">
        <v>166</v>
      </c>
      <c r="O15777" t="s">
        <v>22</v>
      </c>
      <c r="P15777" t="s">
        <v>23</v>
      </c>
      <c r="Q15777" t="s">
        <v>24</v>
      </c>
    </row>
    <row r="15778" spans="1:17" x14ac:dyDescent="0.2">
      <c r="A15778" s="2">
        <v>41311</v>
      </c>
      <c r="B15778" t="s">
        <v>92</v>
      </c>
      <c r="C15778" t="s">
        <v>55</v>
      </c>
      <c r="D15778" t="s">
        <v>50</v>
      </c>
      <c r="E15778" t="s">
        <v>57</v>
      </c>
      <c r="F15778">
        <v>33</v>
      </c>
      <c r="G15778">
        <v>36</v>
      </c>
      <c r="H15778">
        <v>700</v>
      </c>
      <c r="I15778">
        <v>674</v>
      </c>
      <c r="J15778">
        <v>3</v>
      </c>
      <c r="K15778">
        <v>2</v>
      </c>
      <c r="L15778" t="s">
        <v>28</v>
      </c>
      <c r="M15778" t="s">
        <v>417</v>
      </c>
      <c r="N15778" t="s">
        <v>106</v>
      </c>
      <c r="O15778" t="s">
        <v>122</v>
      </c>
      <c r="P15778" t="s">
        <v>23</v>
      </c>
      <c r="Q15778" t="s">
        <v>24</v>
      </c>
    </row>
    <row r="15779" spans="1:17" x14ac:dyDescent="0.2">
      <c r="A15779" s="2">
        <v>41311</v>
      </c>
      <c r="B15779" t="s">
        <v>617</v>
      </c>
      <c r="C15779" t="s">
        <v>208</v>
      </c>
      <c r="D15779" t="s">
        <v>36</v>
      </c>
      <c r="E15779" t="s">
        <v>36</v>
      </c>
      <c r="F15779">
        <v>137</v>
      </c>
      <c r="G15779">
        <v>81</v>
      </c>
      <c r="H15779">
        <v>235</v>
      </c>
      <c r="I15779">
        <v>435</v>
      </c>
      <c r="J15779">
        <v>2</v>
      </c>
      <c r="K15779">
        <v>2</v>
      </c>
      <c r="L15779" t="s">
        <v>28</v>
      </c>
      <c r="M15779" t="s">
        <v>618</v>
      </c>
      <c r="N15779" t="s">
        <v>617</v>
      </c>
      <c r="O15779" t="s">
        <v>22</v>
      </c>
      <c r="P15779" t="s">
        <v>23</v>
      </c>
      <c r="Q15779" t="s">
        <v>30</v>
      </c>
    </row>
    <row r="15780" spans="1:17" x14ac:dyDescent="0.2">
      <c r="A15780" s="2">
        <v>41311</v>
      </c>
      <c r="B15780" t="s">
        <v>113</v>
      </c>
      <c r="C15780" t="s">
        <v>182</v>
      </c>
      <c r="D15780" t="s">
        <v>115</v>
      </c>
      <c r="E15780" t="s">
        <v>115</v>
      </c>
      <c r="F15780">
        <v>118</v>
      </c>
      <c r="G15780">
        <v>86</v>
      </c>
      <c r="H15780">
        <v>277</v>
      </c>
      <c r="I15780">
        <v>415</v>
      </c>
      <c r="J15780">
        <v>2</v>
      </c>
      <c r="K15780">
        <v>1</v>
      </c>
      <c r="L15780" t="s">
        <v>570</v>
      </c>
      <c r="M15780" t="s">
        <v>116</v>
      </c>
      <c r="N15780" t="s">
        <v>113</v>
      </c>
      <c r="O15780" t="s">
        <v>22</v>
      </c>
      <c r="P15780" t="s">
        <v>23</v>
      </c>
      <c r="Q15780" t="s">
        <v>24</v>
      </c>
    </row>
    <row r="15781" spans="1:17" x14ac:dyDescent="0.2">
      <c r="A15781" s="2">
        <v>41311</v>
      </c>
      <c r="B15781" t="s">
        <v>104</v>
      </c>
      <c r="C15781" t="s">
        <v>81</v>
      </c>
      <c r="D15781" t="s">
        <v>50</v>
      </c>
      <c r="E15781" t="s">
        <v>50</v>
      </c>
      <c r="F15781">
        <v>69</v>
      </c>
      <c r="G15781">
        <v>83</v>
      </c>
      <c r="H15781">
        <v>489</v>
      </c>
      <c r="I15781">
        <v>432</v>
      </c>
      <c r="J15781">
        <v>1</v>
      </c>
      <c r="K15781">
        <v>0</v>
      </c>
      <c r="L15781" t="s">
        <v>28</v>
      </c>
      <c r="M15781" t="s">
        <v>105</v>
      </c>
      <c r="N15781" t="s">
        <v>104</v>
      </c>
      <c r="O15781" t="s">
        <v>22</v>
      </c>
      <c r="P15781" t="s">
        <v>23</v>
      </c>
      <c r="Q15781" t="s">
        <v>24</v>
      </c>
    </row>
    <row r="15782" spans="1:17" x14ac:dyDescent="0.2">
      <c r="A15782" s="2">
        <v>41311</v>
      </c>
      <c r="B15782" t="s">
        <v>249</v>
      </c>
      <c r="C15782" t="s">
        <v>646</v>
      </c>
      <c r="D15782" t="s">
        <v>50</v>
      </c>
      <c r="E15782" t="s">
        <v>50</v>
      </c>
      <c r="F15782">
        <v>47</v>
      </c>
      <c r="G15782">
        <v>26</v>
      </c>
      <c r="H15782">
        <v>590</v>
      </c>
      <c r="I15782">
        <v>788</v>
      </c>
      <c r="J15782">
        <v>0</v>
      </c>
      <c r="K15782">
        <v>3</v>
      </c>
      <c r="L15782" t="s">
        <v>28</v>
      </c>
      <c r="M15782" t="s">
        <v>529</v>
      </c>
      <c r="N15782" t="s">
        <v>249</v>
      </c>
      <c r="O15782" t="s">
        <v>22</v>
      </c>
      <c r="P15782" t="s">
        <v>23</v>
      </c>
      <c r="Q15782" t="s">
        <v>41</v>
      </c>
    </row>
    <row r="15783" spans="1:17" x14ac:dyDescent="0.2">
      <c r="A15783" s="2">
        <v>41311</v>
      </c>
      <c r="B15783" t="s">
        <v>106</v>
      </c>
      <c r="C15783" t="s">
        <v>18</v>
      </c>
      <c r="D15783" t="s">
        <v>50</v>
      </c>
      <c r="E15783" t="s">
        <v>19</v>
      </c>
      <c r="F15783">
        <v>1</v>
      </c>
      <c r="G15783">
        <v>16</v>
      </c>
      <c r="H15783">
        <v>1605</v>
      </c>
      <c r="I15783">
        <v>974</v>
      </c>
      <c r="J15783">
        <v>3</v>
      </c>
      <c r="K15783">
        <v>1</v>
      </c>
      <c r="L15783" t="s">
        <v>28</v>
      </c>
      <c r="M15783" t="s">
        <v>165</v>
      </c>
      <c r="N15783" t="s">
        <v>166</v>
      </c>
      <c r="O15783" t="s">
        <v>122</v>
      </c>
      <c r="P15783" t="s">
        <v>23</v>
      </c>
      <c r="Q15783" t="s">
        <v>24</v>
      </c>
    </row>
    <row r="15784" spans="1:17" x14ac:dyDescent="0.2">
      <c r="A15784" s="2">
        <v>41311</v>
      </c>
      <c r="B15784" t="s">
        <v>52</v>
      </c>
      <c r="C15784" t="s">
        <v>39</v>
      </c>
      <c r="D15784" t="s">
        <v>50</v>
      </c>
      <c r="E15784" t="s">
        <v>19</v>
      </c>
      <c r="F15784">
        <v>19</v>
      </c>
      <c r="G15784">
        <v>3</v>
      </c>
      <c r="H15784">
        <v>870</v>
      </c>
      <c r="I15784">
        <v>1289</v>
      </c>
      <c r="J15784">
        <v>2</v>
      </c>
      <c r="K15784">
        <v>3</v>
      </c>
      <c r="L15784" t="s">
        <v>28</v>
      </c>
      <c r="M15784" t="s">
        <v>68</v>
      </c>
      <c r="N15784" t="s">
        <v>52</v>
      </c>
      <c r="O15784" t="s">
        <v>22</v>
      </c>
      <c r="P15784" t="s">
        <v>23</v>
      </c>
      <c r="Q15784" t="s">
        <v>41</v>
      </c>
    </row>
    <row r="15785" spans="1:17" x14ac:dyDescent="0.2">
      <c r="A15785" s="2">
        <v>41311</v>
      </c>
      <c r="B15785" t="s">
        <v>211</v>
      </c>
      <c r="C15785" t="s">
        <v>120</v>
      </c>
      <c r="D15785" t="s">
        <v>36</v>
      </c>
      <c r="E15785" t="s">
        <v>36</v>
      </c>
      <c r="F15785">
        <v>124</v>
      </c>
      <c r="G15785">
        <v>67</v>
      </c>
      <c r="H15785">
        <v>264</v>
      </c>
      <c r="I15785">
        <v>500</v>
      </c>
      <c r="J15785">
        <v>1</v>
      </c>
      <c r="K15785">
        <v>0</v>
      </c>
      <c r="L15785" t="s">
        <v>28</v>
      </c>
      <c r="M15785" t="s">
        <v>373</v>
      </c>
      <c r="N15785" t="s">
        <v>211</v>
      </c>
      <c r="O15785" t="s">
        <v>22</v>
      </c>
      <c r="P15785" t="s">
        <v>23</v>
      </c>
      <c r="Q15785" t="s">
        <v>24</v>
      </c>
    </row>
    <row r="15786" spans="1:17" x14ac:dyDescent="0.2">
      <c r="A15786" s="2">
        <v>41311</v>
      </c>
      <c r="B15786" t="s">
        <v>114</v>
      </c>
      <c r="C15786" t="s">
        <v>301</v>
      </c>
      <c r="D15786" t="s">
        <v>115</v>
      </c>
      <c r="E15786" t="s">
        <v>115</v>
      </c>
      <c r="F15786">
        <v>138</v>
      </c>
      <c r="G15786">
        <v>120</v>
      </c>
      <c r="H15786">
        <v>227</v>
      </c>
      <c r="I15786">
        <v>275</v>
      </c>
      <c r="J15786">
        <v>1</v>
      </c>
      <c r="K15786">
        <v>3</v>
      </c>
      <c r="L15786" t="s">
        <v>570</v>
      </c>
      <c r="M15786" t="s">
        <v>226</v>
      </c>
      <c r="N15786" t="s">
        <v>114</v>
      </c>
      <c r="O15786" t="s">
        <v>22</v>
      </c>
      <c r="P15786" t="s">
        <v>23</v>
      </c>
      <c r="Q15786" t="s">
        <v>41</v>
      </c>
    </row>
    <row r="15787" spans="1:17" x14ac:dyDescent="0.2">
      <c r="A15787" s="2">
        <v>41311</v>
      </c>
      <c r="B15787" t="s">
        <v>180</v>
      </c>
      <c r="C15787" t="s">
        <v>293</v>
      </c>
      <c r="D15787" t="s">
        <v>50</v>
      </c>
      <c r="E15787" t="s">
        <v>50</v>
      </c>
      <c r="F15787">
        <v>40</v>
      </c>
      <c r="G15787">
        <v>29</v>
      </c>
      <c r="H15787">
        <v>627</v>
      </c>
      <c r="I15787">
        <v>781</v>
      </c>
      <c r="J15787">
        <v>0</v>
      </c>
      <c r="K15787">
        <v>2</v>
      </c>
      <c r="L15787" t="s">
        <v>28</v>
      </c>
      <c r="M15787" t="s">
        <v>1554</v>
      </c>
      <c r="N15787" t="s">
        <v>180</v>
      </c>
      <c r="O15787" t="s">
        <v>22</v>
      </c>
      <c r="P15787" t="s">
        <v>23</v>
      </c>
      <c r="Q15787" t="s">
        <v>41</v>
      </c>
    </row>
    <row r="15788" spans="1:17" x14ac:dyDescent="0.2">
      <c r="A15788" s="2">
        <v>41311</v>
      </c>
      <c r="B15788" t="s">
        <v>449</v>
      </c>
      <c r="C15788" t="s">
        <v>254</v>
      </c>
      <c r="D15788" t="s">
        <v>115</v>
      </c>
      <c r="E15788" t="s">
        <v>115</v>
      </c>
      <c r="F15788">
        <v>56</v>
      </c>
      <c r="G15788">
        <v>163</v>
      </c>
      <c r="H15788">
        <v>555</v>
      </c>
      <c r="I15788">
        <v>110</v>
      </c>
      <c r="J15788">
        <v>0</v>
      </c>
      <c r="K15788">
        <v>0</v>
      </c>
      <c r="L15788" t="s">
        <v>570</v>
      </c>
      <c r="M15788" t="s">
        <v>530</v>
      </c>
      <c r="N15788" t="s">
        <v>449</v>
      </c>
      <c r="O15788" t="s">
        <v>22</v>
      </c>
      <c r="P15788" t="s">
        <v>23</v>
      </c>
      <c r="Q15788" t="s">
        <v>30</v>
      </c>
    </row>
    <row r="15789" spans="1:17" x14ac:dyDescent="0.2">
      <c r="A15789" s="2">
        <v>41311</v>
      </c>
      <c r="B15789" t="s">
        <v>425</v>
      </c>
      <c r="C15789" t="s">
        <v>176</v>
      </c>
      <c r="D15789" t="s">
        <v>115</v>
      </c>
      <c r="E15789" t="s">
        <v>115</v>
      </c>
      <c r="F15789">
        <v>134</v>
      </c>
      <c r="G15789">
        <v>103</v>
      </c>
      <c r="H15789">
        <v>241</v>
      </c>
      <c r="I15789">
        <v>346</v>
      </c>
      <c r="J15789">
        <v>1</v>
      </c>
      <c r="K15789">
        <v>2</v>
      </c>
      <c r="L15789" t="s">
        <v>570</v>
      </c>
      <c r="M15789" t="s">
        <v>811</v>
      </c>
      <c r="N15789" t="s">
        <v>425</v>
      </c>
      <c r="O15789" t="s">
        <v>22</v>
      </c>
      <c r="P15789" t="s">
        <v>23</v>
      </c>
      <c r="Q15789" t="s">
        <v>41</v>
      </c>
    </row>
    <row r="15790" spans="1:17" x14ac:dyDescent="0.2">
      <c r="A15790" s="2">
        <v>41311</v>
      </c>
      <c r="B15790" t="s">
        <v>161</v>
      </c>
      <c r="C15790" t="s">
        <v>69</v>
      </c>
      <c r="D15790" t="s">
        <v>50</v>
      </c>
      <c r="E15790" t="s">
        <v>50</v>
      </c>
      <c r="F15790">
        <v>81</v>
      </c>
      <c r="G15790">
        <v>68</v>
      </c>
      <c r="H15790">
        <v>434</v>
      </c>
      <c r="I15790">
        <v>492</v>
      </c>
      <c r="J15790">
        <v>2</v>
      </c>
      <c r="K15790">
        <v>1</v>
      </c>
      <c r="L15790" t="s">
        <v>28</v>
      </c>
      <c r="M15790" t="s">
        <v>1188</v>
      </c>
      <c r="N15790" t="s">
        <v>161</v>
      </c>
      <c r="O15790" t="s">
        <v>22</v>
      </c>
      <c r="P15790" t="s">
        <v>23</v>
      </c>
      <c r="Q15790" t="s">
        <v>24</v>
      </c>
    </row>
    <row r="15791" spans="1:17" x14ac:dyDescent="0.2">
      <c r="A15791" s="2">
        <v>41311</v>
      </c>
      <c r="B15791" t="s">
        <v>389</v>
      </c>
      <c r="C15791" t="s">
        <v>402</v>
      </c>
      <c r="D15791" t="s">
        <v>115</v>
      </c>
      <c r="E15791" t="s">
        <v>115</v>
      </c>
      <c r="F15791">
        <v>165</v>
      </c>
      <c r="G15791">
        <v>117</v>
      </c>
      <c r="H15791">
        <v>105</v>
      </c>
      <c r="I15791">
        <v>281</v>
      </c>
      <c r="J15791">
        <v>0</v>
      </c>
      <c r="K15791">
        <v>2</v>
      </c>
      <c r="L15791" t="s">
        <v>570</v>
      </c>
      <c r="M15791" t="s">
        <v>243</v>
      </c>
      <c r="N15791" t="s">
        <v>176</v>
      </c>
      <c r="O15791" t="s">
        <v>122</v>
      </c>
      <c r="P15791" t="s">
        <v>23</v>
      </c>
      <c r="Q15791" t="s">
        <v>41</v>
      </c>
    </row>
    <row r="15792" spans="1:17" x14ac:dyDescent="0.2">
      <c r="A15792" s="2">
        <v>41311</v>
      </c>
      <c r="B15792" t="s">
        <v>45</v>
      </c>
      <c r="C15792" t="s">
        <v>351</v>
      </c>
      <c r="D15792" t="s">
        <v>36</v>
      </c>
      <c r="E15792" t="s">
        <v>36</v>
      </c>
      <c r="F15792">
        <v>102</v>
      </c>
      <c r="G15792">
        <v>124</v>
      </c>
      <c r="H15792">
        <v>354</v>
      </c>
      <c r="I15792">
        <v>263</v>
      </c>
      <c r="J15792">
        <v>2</v>
      </c>
      <c r="K15792">
        <v>1</v>
      </c>
      <c r="L15792" t="s">
        <v>28</v>
      </c>
      <c r="M15792" t="s">
        <v>47</v>
      </c>
      <c r="N15792" t="s">
        <v>45</v>
      </c>
      <c r="O15792" t="s">
        <v>22</v>
      </c>
      <c r="P15792" t="s">
        <v>23</v>
      </c>
      <c r="Q15792" t="s">
        <v>24</v>
      </c>
    </row>
    <row r="15793" spans="1:17" x14ac:dyDescent="0.2">
      <c r="A15793" s="2">
        <v>41314</v>
      </c>
      <c r="B15793" t="s">
        <v>111</v>
      </c>
      <c r="C15793" t="s">
        <v>199</v>
      </c>
      <c r="D15793" t="s">
        <v>36</v>
      </c>
      <c r="E15793" t="s">
        <v>36</v>
      </c>
      <c r="F15793">
        <v>25</v>
      </c>
      <c r="G15793">
        <v>26</v>
      </c>
      <c r="H15793">
        <v>807</v>
      </c>
      <c r="I15793">
        <v>787</v>
      </c>
      <c r="J15793">
        <v>3</v>
      </c>
      <c r="K15793">
        <v>1</v>
      </c>
      <c r="L15793" t="s">
        <v>276</v>
      </c>
      <c r="M15793" t="s">
        <v>416</v>
      </c>
      <c r="N15793" t="s">
        <v>149</v>
      </c>
      <c r="O15793" t="s">
        <v>122</v>
      </c>
      <c r="P15793" t="s">
        <v>23</v>
      </c>
      <c r="Q15793" t="s">
        <v>24</v>
      </c>
    </row>
    <row r="15794" spans="1:17" x14ac:dyDescent="0.2">
      <c r="A15794" s="2">
        <v>41314</v>
      </c>
      <c r="B15794" t="s">
        <v>459</v>
      </c>
      <c r="C15794" t="s">
        <v>463</v>
      </c>
      <c r="D15794" t="s">
        <v>115</v>
      </c>
      <c r="E15794" t="s">
        <v>115</v>
      </c>
      <c r="F15794">
        <v>170</v>
      </c>
      <c r="G15794">
        <v>189</v>
      </c>
      <c r="H15794">
        <v>82</v>
      </c>
      <c r="I15794">
        <v>36</v>
      </c>
      <c r="J15794">
        <v>0</v>
      </c>
      <c r="K15794">
        <v>1</v>
      </c>
      <c r="L15794" t="s">
        <v>28</v>
      </c>
      <c r="M15794" t="s">
        <v>749</v>
      </c>
      <c r="N15794" t="s">
        <v>459</v>
      </c>
      <c r="O15794" t="s">
        <v>22</v>
      </c>
      <c r="P15794" t="s">
        <v>23</v>
      </c>
      <c r="Q15794" t="s">
        <v>41</v>
      </c>
    </row>
    <row r="15795" spans="1:17" x14ac:dyDescent="0.2">
      <c r="A15795" s="2">
        <v>41315</v>
      </c>
      <c r="B15795" t="s">
        <v>135</v>
      </c>
      <c r="C15795" t="s">
        <v>224</v>
      </c>
      <c r="D15795" t="s">
        <v>36</v>
      </c>
      <c r="E15795" t="s">
        <v>36</v>
      </c>
      <c r="F15795">
        <v>52</v>
      </c>
      <c r="G15795">
        <v>92</v>
      </c>
      <c r="H15795">
        <v>573</v>
      </c>
      <c r="I15795">
        <v>389</v>
      </c>
      <c r="J15795">
        <v>1</v>
      </c>
      <c r="K15795">
        <v>0</v>
      </c>
      <c r="L15795" t="s">
        <v>276</v>
      </c>
      <c r="M15795" t="s">
        <v>420</v>
      </c>
      <c r="N15795" t="s">
        <v>149</v>
      </c>
      <c r="O15795" t="s">
        <v>122</v>
      </c>
      <c r="P15795" t="s">
        <v>23</v>
      </c>
      <c r="Q15795" t="s">
        <v>24</v>
      </c>
    </row>
    <row r="15796" spans="1:17" x14ac:dyDescent="0.2">
      <c r="A15796" s="2">
        <v>41317</v>
      </c>
      <c r="B15796" t="s">
        <v>629</v>
      </c>
      <c r="C15796" t="s">
        <v>463</v>
      </c>
      <c r="D15796" t="s">
        <v>36</v>
      </c>
      <c r="E15796" t="s">
        <v>115</v>
      </c>
      <c r="F15796">
        <v>159</v>
      </c>
      <c r="G15796">
        <v>189</v>
      </c>
      <c r="H15796">
        <v>130</v>
      </c>
      <c r="I15796">
        <v>36</v>
      </c>
      <c r="J15796">
        <v>1</v>
      </c>
      <c r="K15796">
        <v>1</v>
      </c>
      <c r="L15796" t="s">
        <v>28</v>
      </c>
      <c r="M15796" t="s">
        <v>925</v>
      </c>
      <c r="N15796" t="s">
        <v>629</v>
      </c>
      <c r="O15796" t="s">
        <v>22</v>
      </c>
      <c r="P15796" t="s">
        <v>23</v>
      </c>
      <c r="Q15796" t="s">
        <v>30</v>
      </c>
    </row>
    <row r="15797" spans="1:17" x14ac:dyDescent="0.2">
      <c r="A15797" s="2">
        <v>41319</v>
      </c>
      <c r="B15797" t="s">
        <v>629</v>
      </c>
      <c r="C15797" t="s">
        <v>463</v>
      </c>
      <c r="D15797" t="s">
        <v>36</v>
      </c>
      <c r="E15797" t="s">
        <v>115</v>
      </c>
      <c r="F15797">
        <v>159</v>
      </c>
      <c r="G15797">
        <v>170</v>
      </c>
      <c r="H15797">
        <v>130</v>
      </c>
      <c r="I15797">
        <v>88</v>
      </c>
      <c r="J15797">
        <v>3</v>
      </c>
      <c r="K15797">
        <v>0</v>
      </c>
      <c r="L15797" t="s">
        <v>28</v>
      </c>
      <c r="M15797" t="s">
        <v>925</v>
      </c>
      <c r="N15797" t="s">
        <v>629</v>
      </c>
      <c r="O15797" t="s">
        <v>22</v>
      </c>
      <c r="P15797" t="s">
        <v>23</v>
      </c>
      <c r="Q15797" t="s">
        <v>24</v>
      </c>
    </row>
    <row r="15798" spans="1:17" x14ac:dyDescent="0.2">
      <c r="A15798" s="2">
        <v>41332</v>
      </c>
      <c r="B15798" t="s">
        <v>196</v>
      </c>
      <c r="C15798" t="s">
        <v>197</v>
      </c>
      <c r="D15798" t="s">
        <v>36</v>
      </c>
      <c r="E15798" t="s">
        <v>36</v>
      </c>
      <c r="F15798">
        <v>145</v>
      </c>
      <c r="G15798">
        <v>168</v>
      </c>
      <c r="H15798">
        <v>187</v>
      </c>
      <c r="I15798">
        <v>94</v>
      </c>
      <c r="J15798">
        <v>0</v>
      </c>
      <c r="K15798">
        <v>2</v>
      </c>
      <c r="L15798" t="s">
        <v>28</v>
      </c>
      <c r="M15798" t="s">
        <v>917</v>
      </c>
      <c r="N15798" t="s">
        <v>196</v>
      </c>
      <c r="O15798" t="s">
        <v>22</v>
      </c>
      <c r="P15798" t="s">
        <v>23</v>
      </c>
      <c r="Q15798" t="s">
        <v>41</v>
      </c>
    </row>
    <row r="15799" spans="1:17" x14ac:dyDescent="0.2">
      <c r="A15799" s="2">
        <v>41335</v>
      </c>
      <c r="B15799" t="s">
        <v>1073</v>
      </c>
      <c r="C15799" t="s">
        <v>462</v>
      </c>
      <c r="D15799" t="s">
        <v>115</v>
      </c>
      <c r="E15799" t="s">
        <v>115</v>
      </c>
      <c r="F15799">
        <v>189</v>
      </c>
      <c r="G15799">
        <v>193</v>
      </c>
      <c r="H15799">
        <v>39</v>
      </c>
      <c r="I15799">
        <v>36</v>
      </c>
      <c r="J15799">
        <v>1</v>
      </c>
      <c r="K15799">
        <v>0</v>
      </c>
      <c r="L15799" t="s">
        <v>1312</v>
      </c>
      <c r="M15799" t="s">
        <v>982</v>
      </c>
      <c r="N15799" t="s">
        <v>649</v>
      </c>
      <c r="O15799" t="s">
        <v>122</v>
      </c>
      <c r="P15799" t="s">
        <v>23</v>
      </c>
      <c r="Q15799" t="s">
        <v>24</v>
      </c>
    </row>
    <row r="15800" spans="1:17" x14ac:dyDescent="0.2">
      <c r="A15800" s="2">
        <v>41335</v>
      </c>
      <c r="B15800" t="s">
        <v>213</v>
      </c>
      <c r="C15800" t="s">
        <v>889</v>
      </c>
      <c r="D15800" t="s">
        <v>115</v>
      </c>
      <c r="E15800" t="s">
        <v>115</v>
      </c>
      <c r="F15800">
        <v>164</v>
      </c>
      <c r="G15800">
        <v>183</v>
      </c>
      <c r="H15800">
        <v>106</v>
      </c>
      <c r="I15800">
        <v>53</v>
      </c>
      <c r="J15800">
        <v>5</v>
      </c>
      <c r="K15800">
        <v>0</v>
      </c>
      <c r="L15800" t="s">
        <v>1312</v>
      </c>
      <c r="M15800" t="s">
        <v>535</v>
      </c>
      <c r="N15800" t="s">
        <v>213</v>
      </c>
      <c r="O15800" t="s">
        <v>22</v>
      </c>
      <c r="P15800" t="s">
        <v>23</v>
      </c>
      <c r="Q15800" t="s">
        <v>24</v>
      </c>
    </row>
    <row r="15801" spans="1:17" x14ac:dyDescent="0.2">
      <c r="A15801" s="2">
        <v>41335</v>
      </c>
      <c r="B15801" t="s">
        <v>196</v>
      </c>
      <c r="C15801" t="s">
        <v>197</v>
      </c>
      <c r="D15801" t="s">
        <v>36</v>
      </c>
      <c r="E15801" t="s">
        <v>36</v>
      </c>
      <c r="F15801">
        <v>145</v>
      </c>
      <c r="G15801">
        <v>168</v>
      </c>
      <c r="H15801">
        <v>187</v>
      </c>
      <c r="I15801">
        <v>94</v>
      </c>
      <c r="J15801">
        <v>0</v>
      </c>
      <c r="K15801">
        <v>0</v>
      </c>
      <c r="L15801" t="s">
        <v>28</v>
      </c>
      <c r="M15801" t="s">
        <v>917</v>
      </c>
      <c r="N15801" t="s">
        <v>196</v>
      </c>
      <c r="O15801" t="s">
        <v>22</v>
      </c>
      <c r="P15801" t="s">
        <v>23</v>
      </c>
      <c r="Q15801" t="s">
        <v>30</v>
      </c>
    </row>
    <row r="15802" spans="1:17" x14ac:dyDescent="0.2">
      <c r="A15802" s="2">
        <v>41335</v>
      </c>
      <c r="B15802" t="s">
        <v>388</v>
      </c>
      <c r="C15802" t="s">
        <v>638</v>
      </c>
      <c r="D15802" t="s">
        <v>115</v>
      </c>
      <c r="E15802" t="s">
        <v>115</v>
      </c>
      <c r="F15802">
        <v>167</v>
      </c>
      <c r="G15802">
        <v>171</v>
      </c>
      <c r="H15802">
        <v>98</v>
      </c>
      <c r="I15802">
        <v>86</v>
      </c>
      <c r="J15802">
        <v>2</v>
      </c>
      <c r="K15802">
        <v>1</v>
      </c>
      <c r="L15802" t="s">
        <v>1312</v>
      </c>
      <c r="M15802" t="s">
        <v>535</v>
      </c>
      <c r="N15802" t="s">
        <v>213</v>
      </c>
      <c r="O15802" t="s">
        <v>122</v>
      </c>
      <c r="P15802" t="s">
        <v>23</v>
      </c>
      <c r="Q15802" t="s">
        <v>24</v>
      </c>
    </row>
    <row r="15803" spans="1:17" x14ac:dyDescent="0.2">
      <c r="A15803" s="2">
        <v>41335</v>
      </c>
      <c r="B15803" t="s">
        <v>649</v>
      </c>
      <c r="C15803" t="s">
        <v>898</v>
      </c>
      <c r="D15803" t="s">
        <v>115</v>
      </c>
      <c r="E15803" t="s">
        <v>115</v>
      </c>
      <c r="F15803">
        <v>173</v>
      </c>
      <c r="G15803">
        <v>181</v>
      </c>
      <c r="H15803">
        <v>83</v>
      </c>
      <c r="I15803">
        <v>55</v>
      </c>
      <c r="J15803">
        <v>1</v>
      </c>
      <c r="K15803">
        <v>1</v>
      </c>
      <c r="L15803" t="s">
        <v>1312</v>
      </c>
      <c r="M15803" t="s">
        <v>982</v>
      </c>
      <c r="N15803" t="s">
        <v>649</v>
      </c>
      <c r="O15803" t="s">
        <v>22</v>
      </c>
      <c r="P15803" t="s">
        <v>23</v>
      </c>
      <c r="Q15803" t="s">
        <v>30</v>
      </c>
    </row>
    <row r="15804" spans="1:17" x14ac:dyDescent="0.2">
      <c r="A15804" s="2">
        <v>41335</v>
      </c>
      <c r="B15804" t="s">
        <v>913</v>
      </c>
      <c r="C15804" t="s">
        <v>212</v>
      </c>
      <c r="D15804" t="s">
        <v>115</v>
      </c>
      <c r="E15804" t="s">
        <v>115</v>
      </c>
      <c r="F15804">
        <v>153</v>
      </c>
      <c r="G15804">
        <v>169</v>
      </c>
      <c r="H15804">
        <v>159</v>
      </c>
      <c r="I15804">
        <v>89</v>
      </c>
      <c r="J15804">
        <v>1</v>
      </c>
      <c r="K15804">
        <v>0</v>
      </c>
      <c r="L15804" t="s">
        <v>1312</v>
      </c>
      <c r="M15804" t="s">
        <v>749</v>
      </c>
      <c r="N15804" t="s">
        <v>459</v>
      </c>
      <c r="O15804" t="s">
        <v>122</v>
      </c>
      <c r="P15804" t="s">
        <v>23</v>
      </c>
      <c r="Q15804" t="s">
        <v>24</v>
      </c>
    </row>
    <row r="15805" spans="1:17" x14ac:dyDescent="0.2">
      <c r="A15805" s="2">
        <v>41337</v>
      </c>
      <c r="B15805" t="s">
        <v>889</v>
      </c>
      <c r="C15805" t="s">
        <v>388</v>
      </c>
      <c r="D15805" t="s">
        <v>115</v>
      </c>
      <c r="E15805" t="s">
        <v>115</v>
      </c>
      <c r="F15805">
        <v>183</v>
      </c>
      <c r="G15805">
        <v>167</v>
      </c>
      <c r="H15805">
        <v>53</v>
      </c>
      <c r="I15805">
        <v>98</v>
      </c>
      <c r="J15805">
        <v>0</v>
      </c>
      <c r="K15805">
        <v>4</v>
      </c>
      <c r="L15805" t="s">
        <v>1312</v>
      </c>
      <c r="M15805" t="s">
        <v>535</v>
      </c>
      <c r="N15805" t="s">
        <v>213</v>
      </c>
      <c r="O15805" t="s">
        <v>122</v>
      </c>
      <c r="P15805" t="s">
        <v>23</v>
      </c>
      <c r="Q15805" t="s">
        <v>41</v>
      </c>
    </row>
    <row r="15806" spans="1:17" x14ac:dyDescent="0.2">
      <c r="A15806" s="2">
        <v>41337</v>
      </c>
      <c r="B15806" t="s">
        <v>649</v>
      </c>
      <c r="C15806" t="s">
        <v>462</v>
      </c>
      <c r="D15806" t="s">
        <v>115</v>
      </c>
      <c r="E15806" t="s">
        <v>115</v>
      </c>
      <c r="F15806">
        <v>173</v>
      </c>
      <c r="G15806">
        <v>193</v>
      </c>
      <c r="H15806">
        <v>83</v>
      </c>
      <c r="I15806">
        <v>36</v>
      </c>
      <c r="J15806">
        <v>4</v>
      </c>
      <c r="K15806">
        <v>2</v>
      </c>
      <c r="L15806" t="s">
        <v>1312</v>
      </c>
      <c r="M15806" t="s">
        <v>982</v>
      </c>
      <c r="N15806" t="s">
        <v>649</v>
      </c>
      <c r="O15806" t="s">
        <v>22</v>
      </c>
      <c r="P15806" t="s">
        <v>23</v>
      </c>
      <c r="Q15806" t="s">
        <v>24</v>
      </c>
    </row>
    <row r="15807" spans="1:17" x14ac:dyDescent="0.2">
      <c r="A15807" s="2">
        <v>41337</v>
      </c>
      <c r="B15807" t="s">
        <v>898</v>
      </c>
      <c r="C15807" t="s">
        <v>1073</v>
      </c>
      <c r="D15807" t="s">
        <v>115</v>
      </c>
      <c r="E15807" t="s">
        <v>115</v>
      </c>
      <c r="F15807">
        <v>181</v>
      </c>
      <c r="G15807">
        <v>189</v>
      </c>
      <c r="H15807">
        <v>55</v>
      </c>
      <c r="I15807">
        <v>39</v>
      </c>
      <c r="J15807">
        <v>0</v>
      </c>
      <c r="K15807">
        <v>1</v>
      </c>
      <c r="L15807" t="s">
        <v>1312</v>
      </c>
      <c r="M15807" t="s">
        <v>982</v>
      </c>
      <c r="N15807" t="s">
        <v>649</v>
      </c>
      <c r="O15807" t="s">
        <v>122</v>
      </c>
      <c r="P15807" t="s">
        <v>23</v>
      </c>
      <c r="Q15807" t="s">
        <v>41</v>
      </c>
    </row>
    <row r="15808" spans="1:17" x14ac:dyDescent="0.2">
      <c r="A15808" s="2">
        <v>41337</v>
      </c>
      <c r="B15808" t="s">
        <v>459</v>
      </c>
      <c r="C15808" t="s">
        <v>212</v>
      </c>
      <c r="D15808" t="s">
        <v>115</v>
      </c>
      <c r="E15808" t="s">
        <v>115</v>
      </c>
      <c r="F15808">
        <v>174</v>
      </c>
      <c r="G15808">
        <v>169</v>
      </c>
      <c r="H15808">
        <v>80</v>
      </c>
      <c r="I15808">
        <v>89</v>
      </c>
      <c r="J15808">
        <v>0</v>
      </c>
      <c r="K15808">
        <v>2</v>
      </c>
      <c r="L15808" t="s">
        <v>1312</v>
      </c>
      <c r="M15808" t="s">
        <v>749</v>
      </c>
      <c r="N15808" t="s">
        <v>459</v>
      </c>
      <c r="O15808" t="s">
        <v>22</v>
      </c>
      <c r="P15808" t="s">
        <v>23</v>
      </c>
      <c r="Q15808" t="s">
        <v>41</v>
      </c>
    </row>
    <row r="15809" spans="1:17" x14ac:dyDescent="0.2">
      <c r="A15809" s="2">
        <v>41339</v>
      </c>
      <c r="B15809" t="s">
        <v>213</v>
      </c>
      <c r="C15809" t="s">
        <v>388</v>
      </c>
      <c r="D15809" t="s">
        <v>115</v>
      </c>
      <c r="E15809" t="s">
        <v>115</v>
      </c>
      <c r="F15809">
        <v>164</v>
      </c>
      <c r="G15809">
        <v>167</v>
      </c>
      <c r="H15809">
        <v>106</v>
      </c>
      <c r="I15809">
        <v>98</v>
      </c>
      <c r="J15809">
        <v>1</v>
      </c>
      <c r="K15809">
        <v>0</v>
      </c>
      <c r="L15809" t="s">
        <v>1312</v>
      </c>
      <c r="M15809" t="s">
        <v>535</v>
      </c>
      <c r="N15809" t="s">
        <v>213</v>
      </c>
      <c r="O15809" t="s">
        <v>22</v>
      </c>
      <c r="P15809" t="s">
        <v>23</v>
      </c>
      <c r="Q15809" t="s">
        <v>24</v>
      </c>
    </row>
    <row r="15810" spans="1:17" x14ac:dyDescent="0.2">
      <c r="A15810" s="2">
        <v>41339</v>
      </c>
      <c r="B15810" t="s">
        <v>649</v>
      </c>
      <c r="C15810" t="s">
        <v>1073</v>
      </c>
      <c r="D15810" t="s">
        <v>115</v>
      </c>
      <c r="E15810" t="s">
        <v>115</v>
      </c>
      <c r="F15810">
        <v>173</v>
      </c>
      <c r="G15810">
        <v>189</v>
      </c>
      <c r="H15810">
        <v>83</v>
      </c>
      <c r="I15810">
        <v>39</v>
      </c>
      <c r="J15810">
        <v>1</v>
      </c>
      <c r="K15810">
        <v>1</v>
      </c>
      <c r="L15810" t="s">
        <v>1312</v>
      </c>
      <c r="M15810" t="s">
        <v>982</v>
      </c>
      <c r="N15810" t="s">
        <v>649</v>
      </c>
      <c r="O15810" t="s">
        <v>22</v>
      </c>
      <c r="P15810" t="s">
        <v>23</v>
      </c>
      <c r="Q15810" t="s">
        <v>30</v>
      </c>
    </row>
    <row r="15811" spans="1:17" x14ac:dyDescent="0.2">
      <c r="A15811" s="2">
        <v>41339</v>
      </c>
      <c r="B15811" t="s">
        <v>459</v>
      </c>
      <c r="C15811" t="s">
        <v>913</v>
      </c>
      <c r="D15811" t="s">
        <v>115</v>
      </c>
      <c r="E15811" t="s">
        <v>115</v>
      </c>
      <c r="F15811">
        <v>174</v>
      </c>
      <c r="G15811">
        <v>153</v>
      </c>
      <c r="H15811">
        <v>80</v>
      </c>
      <c r="I15811">
        <v>159</v>
      </c>
      <c r="J15811">
        <v>0</v>
      </c>
      <c r="K15811">
        <v>0</v>
      </c>
      <c r="L15811" t="s">
        <v>1312</v>
      </c>
      <c r="M15811" t="s">
        <v>749</v>
      </c>
      <c r="N15811" t="s">
        <v>459</v>
      </c>
      <c r="O15811" t="s">
        <v>22</v>
      </c>
      <c r="P15811" t="s">
        <v>23</v>
      </c>
      <c r="Q15811" t="s">
        <v>30</v>
      </c>
    </row>
    <row r="15812" spans="1:17" x14ac:dyDescent="0.2">
      <c r="A15812" s="2">
        <v>41339</v>
      </c>
      <c r="B15812" t="s">
        <v>462</v>
      </c>
      <c r="C15812" t="s">
        <v>898</v>
      </c>
      <c r="D15812" t="s">
        <v>115</v>
      </c>
      <c r="E15812" t="s">
        <v>115</v>
      </c>
      <c r="F15812">
        <v>193</v>
      </c>
      <c r="G15812">
        <v>181</v>
      </c>
      <c r="H15812">
        <v>36</v>
      </c>
      <c r="I15812">
        <v>55</v>
      </c>
      <c r="J15812">
        <v>3</v>
      </c>
      <c r="K15812">
        <v>0</v>
      </c>
      <c r="L15812" t="s">
        <v>1312</v>
      </c>
      <c r="M15812" t="s">
        <v>982</v>
      </c>
      <c r="N15812" t="s">
        <v>649</v>
      </c>
      <c r="O15812" t="s">
        <v>122</v>
      </c>
      <c r="P15812" t="s">
        <v>23</v>
      </c>
      <c r="Q15812" t="s">
        <v>24</v>
      </c>
    </row>
    <row r="15813" spans="1:17" x14ac:dyDescent="0.2">
      <c r="A15813" s="2">
        <v>41340</v>
      </c>
      <c r="B15813" t="s">
        <v>166</v>
      </c>
      <c r="C15813" t="s">
        <v>183</v>
      </c>
      <c r="D15813" t="s">
        <v>115</v>
      </c>
      <c r="E15813" t="s">
        <v>36</v>
      </c>
      <c r="F15813">
        <v>101</v>
      </c>
      <c r="G15813">
        <v>70</v>
      </c>
      <c r="H15813">
        <v>357</v>
      </c>
      <c r="I15813">
        <v>489</v>
      </c>
      <c r="J15813">
        <v>3</v>
      </c>
      <c r="K15813">
        <v>1</v>
      </c>
      <c r="L15813" t="s">
        <v>28</v>
      </c>
      <c r="M15813" t="s">
        <v>165</v>
      </c>
      <c r="N15813" t="s">
        <v>166</v>
      </c>
      <c r="O15813" t="s">
        <v>22</v>
      </c>
      <c r="P15813" t="s">
        <v>23</v>
      </c>
      <c r="Q15813" t="s">
        <v>24</v>
      </c>
    </row>
    <row r="15814" spans="1:17" x14ac:dyDescent="0.2">
      <c r="A15814" s="2">
        <v>41349</v>
      </c>
      <c r="B15814" t="s">
        <v>118</v>
      </c>
      <c r="C15814" t="s">
        <v>718</v>
      </c>
      <c r="D15814" t="s">
        <v>36</v>
      </c>
      <c r="E15814" t="s">
        <v>36</v>
      </c>
      <c r="F15814">
        <v>82</v>
      </c>
      <c r="G15814">
        <v>65</v>
      </c>
      <c r="H15814">
        <v>433</v>
      </c>
      <c r="I15814">
        <v>506</v>
      </c>
      <c r="J15814">
        <v>0</v>
      </c>
      <c r="K15814">
        <v>4</v>
      </c>
      <c r="L15814" t="s">
        <v>28</v>
      </c>
      <c r="M15814" t="s">
        <v>112</v>
      </c>
      <c r="N15814" t="s">
        <v>110</v>
      </c>
      <c r="O15814" t="s">
        <v>122</v>
      </c>
      <c r="P15814" t="s">
        <v>23</v>
      </c>
      <c r="Q15814" t="s">
        <v>41</v>
      </c>
    </row>
    <row r="15815" spans="1:17" x14ac:dyDescent="0.2">
      <c r="A15815" s="2">
        <v>41350</v>
      </c>
      <c r="B15815" t="s">
        <v>402</v>
      </c>
      <c r="C15815" t="s">
        <v>464</v>
      </c>
      <c r="D15815" t="s">
        <v>115</v>
      </c>
      <c r="E15815" t="s">
        <v>115</v>
      </c>
      <c r="F15815">
        <v>117</v>
      </c>
      <c r="G15815">
        <v>130</v>
      </c>
      <c r="H15815">
        <v>270</v>
      </c>
      <c r="I15815">
        <v>234</v>
      </c>
      <c r="J15815">
        <v>0</v>
      </c>
      <c r="K15815">
        <v>0</v>
      </c>
      <c r="L15815" t="s">
        <v>28</v>
      </c>
      <c r="M15815" t="s">
        <v>1002</v>
      </c>
      <c r="N15815" t="s">
        <v>402</v>
      </c>
      <c r="O15815" t="s">
        <v>22</v>
      </c>
      <c r="P15815" t="s">
        <v>23</v>
      </c>
      <c r="Q15815" t="s">
        <v>30</v>
      </c>
    </row>
    <row r="15816" spans="1:17" x14ac:dyDescent="0.2">
      <c r="A15816" s="2">
        <v>41350</v>
      </c>
      <c r="B15816" t="s">
        <v>569</v>
      </c>
      <c r="C15816" t="s">
        <v>571</v>
      </c>
      <c r="D15816" t="s">
        <v>115</v>
      </c>
      <c r="E15816" t="s">
        <v>115</v>
      </c>
      <c r="F15816">
        <v>201</v>
      </c>
      <c r="G15816">
        <v>198</v>
      </c>
      <c r="H15816">
        <v>18</v>
      </c>
      <c r="I15816">
        <v>22</v>
      </c>
      <c r="J15816">
        <v>1</v>
      </c>
      <c r="K15816">
        <v>0</v>
      </c>
      <c r="L15816" t="s">
        <v>1312</v>
      </c>
      <c r="M15816" t="s">
        <v>1109</v>
      </c>
      <c r="N15816" t="s">
        <v>569</v>
      </c>
      <c r="O15816" t="s">
        <v>22</v>
      </c>
      <c r="P15816" t="s">
        <v>23</v>
      </c>
      <c r="Q15816" t="s">
        <v>24</v>
      </c>
    </row>
    <row r="15817" spans="1:17" x14ac:dyDescent="0.2">
      <c r="A15817" s="2">
        <v>41350</v>
      </c>
      <c r="B15817" t="s">
        <v>391</v>
      </c>
      <c r="C15817" t="s">
        <v>113</v>
      </c>
      <c r="D15817" t="s">
        <v>115</v>
      </c>
      <c r="E15817" t="s">
        <v>115</v>
      </c>
      <c r="F15817">
        <v>164</v>
      </c>
      <c r="G15817">
        <v>106</v>
      </c>
      <c r="H15817">
        <v>128</v>
      </c>
      <c r="I15817">
        <v>327</v>
      </c>
      <c r="J15817">
        <v>1</v>
      </c>
      <c r="K15817">
        <v>4</v>
      </c>
      <c r="L15817" t="s">
        <v>28</v>
      </c>
      <c r="M15817" t="s">
        <v>861</v>
      </c>
      <c r="N15817" t="s">
        <v>391</v>
      </c>
      <c r="O15817" t="s">
        <v>22</v>
      </c>
      <c r="P15817" t="s">
        <v>23</v>
      </c>
      <c r="Q15817" t="s">
        <v>41</v>
      </c>
    </row>
    <row r="15818" spans="1:17" x14ac:dyDescent="0.2">
      <c r="A15818" s="2">
        <v>41350</v>
      </c>
      <c r="B15818" t="s">
        <v>166</v>
      </c>
      <c r="C15818" t="s">
        <v>114</v>
      </c>
      <c r="D15818" t="s">
        <v>115</v>
      </c>
      <c r="E15818" t="s">
        <v>115</v>
      </c>
      <c r="F15818">
        <v>98</v>
      </c>
      <c r="G15818">
        <v>135</v>
      </c>
      <c r="H15818">
        <v>364</v>
      </c>
      <c r="I15818">
        <v>220</v>
      </c>
      <c r="J15818">
        <v>1</v>
      </c>
      <c r="K15818">
        <v>0</v>
      </c>
      <c r="L15818" t="s">
        <v>28</v>
      </c>
      <c r="M15818" t="s">
        <v>165</v>
      </c>
      <c r="N15818" t="s">
        <v>166</v>
      </c>
      <c r="O15818" t="s">
        <v>22</v>
      </c>
      <c r="P15818" t="s">
        <v>23</v>
      </c>
      <c r="Q15818" t="s">
        <v>24</v>
      </c>
    </row>
    <row r="15819" spans="1:17" x14ac:dyDescent="0.2">
      <c r="A15819" s="2">
        <v>41350</v>
      </c>
      <c r="B15819" t="s">
        <v>602</v>
      </c>
      <c r="C15819" t="s">
        <v>463</v>
      </c>
      <c r="D15819" t="s">
        <v>115</v>
      </c>
      <c r="E15819" t="s">
        <v>115</v>
      </c>
      <c r="F15819">
        <v>152</v>
      </c>
      <c r="G15819">
        <v>171</v>
      </c>
      <c r="H15819">
        <v>153</v>
      </c>
      <c r="I15819">
        <v>97</v>
      </c>
      <c r="J15819">
        <v>1</v>
      </c>
      <c r="K15819">
        <v>0</v>
      </c>
      <c r="L15819" t="s">
        <v>1312</v>
      </c>
      <c r="M15819" t="s">
        <v>1109</v>
      </c>
      <c r="N15819" t="s">
        <v>569</v>
      </c>
      <c r="O15819" t="s">
        <v>122</v>
      </c>
      <c r="P15819" t="s">
        <v>23</v>
      </c>
      <c r="Q15819" t="s">
        <v>24</v>
      </c>
    </row>
    <row r="15820" spans="1:17" x14ac:dyDescent="0.2">
      <c r="A15820" s="2">
        <v>41352</v>
      </c>
      <c r="B15820" t="s">
        <v>351</v>
      </c>
      <c r="C15820" t="s">
        <v>250</v>
      </c>
      <c r="D15820" t="s">
        <v>36</v>
      </c>
      <c r="E15820" t="s">
        <v>36</v>
      </c>
      <c r="F15820">
        <v>122</v>
      </c>
      <c r="G15820">
        <v>111</v>
      </c>
      <c r="H15820">
        <v>260</v>
      </c>
      <c r="I15820">
        <v>310</v>
      </c>
      <c r="J15820">
        <v>1</v>
      </c>
      <c r="K15820">
        <v>0</v>
      </c>
      <c r="L15820" t="s">
        <v>28</v>
      </c>
      <c r="M15820" t="s">
        <v>353</v>
      </c>
      <c r="N15820" t="s">
        <v>351</v>
      </c>
      <c r="O15820" t="s">
        <v>22</v>
      </c>
      <c r="P15820" t="s">
        <v>23</v>
      </c>
      <c r="Q15820" t="s">
        <v>24</v>
      </c>
    </row>
    <row r="15821" spans="1:17" x14ac:dyDescent="0.2">
      <c r="A15821" s="2">
        <v>41352</v>
      </c>
      <c r="B15821" t="s">
        <v>569</v>
      </c>
      <c r="C15821" t="s">
        <v>463</v>
      </c>
      <c r="D15821" t="s">
        <v>115</v>
      </c>
      <c r="E15821" t="s">
        <v>115</v>
      </c>
      <c r="F15821">
        <v>201</v>
      </c>
      <c r="G15821">
        <v>171</v>
      </c>
      <c r="H15821">
        <v>18</v>
      </c>
      <c r="I15821">
        <v>97</v>
      </c>
      <c r="J15821">
        <v>1</v>
      </c>
      <c r="K15821">
        <v>0</v>
      </c>
      <c r="L15821" t="s">
        <v>1312</v>
      </c>
      <c r="M15821" t="s">
        <v>1109</v>
      </c>
      <c r="N15821" t="s">
        <v>569</v>
      </c>
      <c r="O15821" t="s">
        <v>22</v>
      </c>
      <c r="P15821" t="s">
        <v>23</v>
      </c>
      <c r="Q15821" t="s">
        <v>24</v>
      </c>
    </row>
    <row r="15822" spans="1:17" x14ac:dyDescent="0.2">
      <c r="A15822" s="2">
        <v>41352</v>
      </c>
      <c r="B15822" t="s">
        <v>571</v>
      </c>
      <c r="C15822" t="s">
        <v>602</v>
      </c>
      <c r="D15822" t="s">
        <v>115</v>
      </c>
      <c r="E15822" t="s">
        <v>115</v>
      </c>
      <c r="F15822">
        <v>198</v>
      </c>
      <c r="G15822">
        <v>152</v>
      </c>
      <c r="H15822">
        <v>22</v>
      </c>
      <c r="I15822">
        <v>153</v>
      </c>
      <c r="J15822">
        <v>0</v>
      </c>
      <c r="K15822">
        <v>3</v>
      </c>
      <c r="L15822" t="s">
        <v>1312</v>
      </c>
      <c r="M15822" t="s">
        <v>1109</v>
      </c>
      <c r="N15822" t="s">
        <v>569</v>
      </c>
      <c r="O15822" t="s">
        <v>122</v>
      </c>
      <c r="P15822" t="s">
        <v>23</v>
      </c>
      <c r="Q15822" t="s">
        <v>41</v>
      </c>
    </row>
    <row r="15823" spans="1:17" x14ac:dyDescent="0.2">
      <c r="A15823" s="2">
        <v>41353</v>
      </c>
      <c r="B15823" t="s">
        <v>239</v>
      </c>
      <c r="C15823" t="s">
        <v>263</v>
      </c>
      <c r="D15823" t="s">
        <v>115</v>
      </c>
      <c r="E15823" t="s">
        <v>27</v>
      </c>
      <c r="F15823">
        <v>105</v>
      </c>
      <c r="G15823">
        <v>51</v>
      </c>
      <c r="H15823">
        <v>329</v>
      </c>
      <c r="I15823">
        <v>584</v>
      </c>
      <c r="J15823">
        <v>3</v>
      </c>
      <c r="K15823">
        <v>0</v>
      </c>
      <c r="L15823" t="s">
        <v>28</v>
      </c>
      <c r="M15823" t="s">
        <v>240</v>
      </c>
      <c r="N15823" t="s">
        <v>239</v>
      </c>
      <c r="O15823" t="s">
        <v>22</v>
      </c>
      <c r="P15823" t="s">
        <v>23</v>
      </c>
      <c r="Q15823" t="s">
        <v>24</v>
      </c>
    </row>
    <row r="15824" spans="1:17" x14ac:dyDescent="0.2">
      <c r="A15824" s="2">
        <v>41353</v>
      </c>
      <c r="B15824" t="s">
        <v>617</v>
      </c>
      <c r="C15824" t="s">
        <v>718</v>
      </c>
      <c r="D15824" t="s">
        <v>36</v>
      </c>
      <c r="E15824" t="s">
        <v>36</v>
      </c>
      <c r="F15824">
        <v>132</v>
      </c>
      <c r="G15824">
        <v>65</v>
      </c>
      <c r="H15824">
        <v>227</v>
      </c>
      <c r="I15824">
        <v>506</v>
      </c>
      <c r="J15824">
        <v>0</v>
      </c>
      <c r="K15824">
        <v>1</v>
      </c>
      <c r="L15824" t="s">
        <v>28</v>
      </c>
      <c r="M15824" t="s">
        <v>618</v>
      </c>
      <c r="N15824" t="s">
        <v>617</v>
      </c>
      <c r="O15824" t="s">
        <v>22</v>
      </c>
      <c r="P15824" t="s">
        <v>23</v>
      </c>
      <c r="Q15824" t="s">
        <v>41</v>
      </c>
    </row>
    <row r="15825" spans="1:17" x14ac:dyDescent="0.2">
      <c r="A15825" s="2">
        <v>41354</v>
      </c>
      <c r="B15825" t="s">
        <v>31</v>
      </c>
      <c r="C15825" t="s">
        <v>210</v>
      </c>
      <c r="D15825" t="s">
        <v>19</v>
      </c>
      <c r="E15825" t="s">
        <v>27</v>
      </c>
      <c r="F15825">
        <v>11</v>
      </c>
      <c r="G15825">
        <v>83</v>
      </c>
      <c r="H15825">
        <v>1037</v>
      </c>
      <c r="I15825">
        <v>431</v>
      </c>
      <c r="J15825">
        <v>5</v>
      </c>
      <c r="K15825">
        <v>0</v>
      </c>
      <c r="L15825" t="s">
        <v>28</v>
      </c>
      <c r="M15825" t="s">
        <v>33</v>
      </c>
      <c r="N15825" t="s">
        <v>31</v>
      </c>
      <c r="O15825" t="s">
        <v>22</v>
      </c>
      <c r="P15825" t="s">
        <v>23</v>
      </c>
      <c r="Q15825" t="s">
        <v>24</v>
      </c>
    </row>
    <row r="15826" spans="1:17" x14ac:dyDescent="0.2">
      <c r="A15826" s="2">
        <v>41354</v>
      </c>
      <c r="B15826" t="s">
        <v>119</v>
      </c>
      <c r="C15826" t="s">
        <v>25</v>
      </c>
      <c r="D15826" t="s">
        <v>50</v>
      </c>
      <c r="E15826" t="s">
        <v>19</v>
      </c>
      <c r="F15826">
        <v>5</v>
      </c>
      <c r="G15826">
        <v>18</v>
      </c>
      <c r="H15826">
        <v>1173</v>
      </c>
      <c r="I15826">
        <v>907</v>
      </c>
      <c r="J15826">
        <v>2</v>
      </c>
      <c r="K15826">
        <v>2</v>
      </c>
      <c r="L15826" t="s">
        <v>28</v>
      </c>
      <c r="M15826" t="s">
        <v>976</v>
      </c>
      <c r="N15826" t="s">
        <v>53</v>
      </c>
      <c r="O15826" t="s">
        <v>122</v>
      </c>
      <c r="P15826" t="s">
        <v>23</v>
      </c>
      <c r="Q15826" t="s">
        <v>30</v>
      </c>
    </row>
    <row r="15827" spans="1:17" x14ac:dyDescent="0.2">
      <c r="A15827" s="2">
        <v>41354</v>
      </c>
      <c r="B15827" t="s">
        <v>177</v>
      </c>
      <c r="C15827" t="s">
        <v>317</v>
      </c>
      <c r="D15827" t="s">
        <v>115</v>
      </c>
      <c r="E15827" t="s">
        <v>50</v>
      </c>
      <c r="F15827">
        <v>90</v>
      </c>
      <c r="G15827">
        <v>62</v>
      </c>
      <c r="H15827">
        <v>394</v>
      </c>
      <c r="I15827">
        <v>524</v>
      </c>
      <c r="J15827">
        <v>1</v>
      </c>
      <c r="K15827">
        <v>0</v>
      </c>
      <c r="L15827" t="s">
        <v>28</v>
      </c>
      <c r="M15827" t="s">
        <v>640</v>
      </c>
      <c r="N15827" t="s">
        <v>177</v>
      </c>
      <c r="O15827" t="s">
        <v>22</v>
      </c>
      <c r="P15827" t="s">
        <v>23</v>
      </c>
      <c r="Q15827" t="s">
        <v>24</v>
      </c>
    </row>
    <row r="15828" spans="1:17" x14ac:dyDescent="0.2">
      <c r="A15828" s="2">
        <v>41354</v>
      </c>
      <c r="B15828" t="s">
        <v>301</v>
      </c>
      <c r="C15828" t="s">
        <v>913</v>
      </c>
      <c r="D15828" t="s">
        <v>115</v>
      </c>
      <c r="E15828" t="s">
        <v>115</v>
      </c>
      <c r="F15828">
        <v>113</v>
      </c>
      <c r="G15828">
        <v>150</v>
      </c>
      <c r="H15828">
        <v>294</v>
      </c>
      <c r="I15828">
        <v>160</v>
      </c>
      <c r="J15828">
        <v>2</v>
      </c>
      <c r="K15828">
        <v>1</v>
      </c>
      <c r="L15828" t="s">
        <v>28</v>
      </c>
      <c r="M15828" t="s">
        <v>302</v>
      </c>
      <c r="N15828" t="s">
        <v>301</v>
      </c>
      <c r="O15828" t="s">
        <v>22</v>
      </c>
      <c r="P15828" t="s">
        <v>23</v>
      </c>
      <c r="Q15828" t="s">
        <v>24</v>
      </c>
    </row>
    <row r="15829" spans="1:17" x14ac:dyDescent="0.2">
      <c r="A15829" s="2">
        <v>41354</v>
      </c>
      <c r="B15829" t="s">
        <v>569</v>
      </c>
      <c r="C15829" t="s">
        <v>602</v>
      </c>
      <c r="D15829" t="s">
        <v>115</v>
      </c>
      <c r="E15829" t="s">
        <v>115</v>
      </c>
      <c r="F15829">
        <v>201</v>
      </c>
      <c r="G15829">
        <v>152</v>
      </c>
      <c r="H15829">
        <v>18</v>
      </c>
      <c r="I15829">
        <v>153</v>
      </c>
      <c r="J15829">
        <v>1</v>
      </c>
      <c r="K15829">
        <v>0</v>
      </c>
      <c r="L15829" t="s">
        <v>1312</v>
      </c>
      <c r="M15829" t="s">
        <v>1109</v>
      </c>
      <c r="N15829" t="s">
        <v>569</v>
      </c>
      <c r="O15829" t="s">
        <v>22</v>
      </c>
      <c r="P15829" t="s">
        <v>23</v>
      </c>
      <c r="Q15829" t="s">
        <v>24</v>
      </c>
    </row>
    <row r="15830" spans="1:17" x14ac:dyDescent="0.2">
      <c r="A15830" s="2">
        <v>41354</v>
      </c>
      <c r="B15830" t="s">
        <v>463</v>
      </c>
      <c r="C15830" t="s">
        <v>571</v>
      </c>
      <c r="D15830" t="s">
        <v>115</v>
      </c>
      <c r="E15830" t="s">
        <v>115</v>
      </c>
      <c r="F15830">
        <v>171</v>
      </c>
      <c r="G15830">
        <v>198</v>
      </c>
      <c r="H15830">
        <v>97</v>
      </c>
      <c r="I15830">
        <v>22</v>
      </c>
      <c r="J15830">
        <v>2</v>
      </c>
      <c r="K15830">
        <v>0</v>
      </c>
      <c r="L15830" t="s">
        <v>1312</v>
      </c>
      <c r="M15830" t="s">
        <v>1109</v>
      </c>
      <c r="N15830" t="s">
        <v>569</v>
      </c>
      <c r="O15830" t="s">
        <v>122</v>
      </c>
      <c r="P15830" t="s">
        <v>23</v>
      </c>
      <c r="Q15830" t="s">
        <v>24</v>
      </c>
    </row>
    <row r="15831" spans="1:17" x14ac:dyDescent="0.2">
      <c r="A15831" s="2">
        <v>41355</v>
      </c>
      <c r="B15831" t="s">
        <v>737</v>
      </c>
      <c r="C15831" t="s">
        <v>180</v>
      </c>
      <c r="D15831" t="s">
        <v>50</v>
      </c>
      <c r="E15831" t="s">
        <v>50</v>
      </c>
      <c r="F15831">
        <v>204</v>
      </c>
      <c r="G15831">
        <v>45</v>
      </c>
      <c r="H15831">
        <v>11</v>
      </c>
      <c r="I15831">
        <v>616</v>
      </c>
      <c r="J15831">
        <v>0</v>
      </c>
      <c r="K15831">
        <v>2</v>
      </c>
      <c r="L15831" t="s">
        <v>20</v>
      </c>
      <c r="M15831" t="s">
        <v>819</v>
      </c>
      <c r="N15831" t="s">
        <v>737</v>
      </c>
      <c r="O15831" t="s">
        <v>22</v>
      </c>
      <c r="P15831" t="s">
        <v>23</v>
      </c>
      <c r="Q15831" t="s">
        <v>41</v>
      </c>
    </row>
    <row r="15832" spans="1:17" x14ac:dyDescent="0.2">
      <c r="A15832" s="2">
        <v>41355</v>
      </c>
      <c r="B15832" t="s">
        <v>39</v>
      </c>
      <c r="C15832" t="s">
        <v>32</v>
      </c>
      <c r="D15832" t="s">
        <v>19</v>
      </c>
      <c r="E15832" t="s">
        <v>19</v>
      </c>
      <c r="F15832">
        <v>3</v>
      </c>
      <c r="G15832">
        <v>43</v>
      </c>
      <c r="H15832">
        <v>1308</v>
      </c>
      <c r="I15832">
        <v>622</v>
      </c>
      <c r="J15832">
        <v>3</v>
      </c>
      <c r="K15832">
        <v>0</v>
      </c>
      <c r="L15832" t="s">
        <v>20</v>
      </c>
      <c r="M15832" t="s">
        <v>65</v>
      </c>
      <c r="N15832" t="s">
        <v>39</v>
      </c>
      <c r="O15832" t="s">
        <v>22</v>
      </c>
      <c r="P15832" t="s">
        <v>23</v>
      </c>
      <c r="Q15832" t="s">
        <v>24</v>
      </c>
    </row>
    <row r="15833" spans="1:17" x14ac:dyDescent="0.2">
      <c r="A15833" s="2">
        <v>41355</v>
      </c>
      <c r="B15833" t="s">
        <v>69</v>
      </c>
      <c r="C15833" t="s">
        <v>48</v>
      </c>
      <c r="D15833" t="s">
        <v>50</v>
      </c>
      <c r="E15833" t="s">
        <v>50</v>
      </c>
      <c r="F15833">
        <v>79</v>
      </c>
      <c r="G15833">
        <v>153</v>
      </c>
      <c r="H15833">
        <v>453</v>
      </c>
      <c r="I15833">
        <v>151</v>
      </c>
      <c r="J15833">
        <v>6</v>
      </c>
      <c r="K15833">
        <v>0</v>
      </c>
      <c r="L15833" t="s">
        <v>20</v>
      </c>
      <c r="M15833" t="s">
        <v>71</v>
      </c>
      <c r="N15833" t="s">
        <v>69</v>
      </c>
      <c r="O15833" t="s">
        <v>22</v>
      </c>
      <c r="P15833" t="s">
        <v>23</v>
      </c>
      <c r="Q15833" t="s">
        <v>24</v>
      </c>
    </row>
    <row r="15834" spans="1:17" x14ac:dyDescent="0.2">
      <c r="A15834" s="2">
        <v>41355</v>
      </c>
      <c r="B15834" t="s">
        <v>402</v>
      </c>
      <c r="C15834" t="s">
        <v>166</v>
      </c>
      <c r="D15834" t="s">
        <v>115</v>
      </c>
      <c r="E15834" t="s">
        <v>115</v>
      </c>
      <c r="F15834">
        <v>117</v>
      </c>
      <c r="G15834">
        <v>98</v>
      </c>
      <c r="H15834">
        <v>270</v>
      </c>
      <c r="I15834">
        <v>364</v>
      </c>
      <c r="J15834">
        <v>1</v>
      </c>
      <c r="K15834">
        <v>0</v>
      </c>
      <c r="L15834" t="s">
        <v>570</v>
      </c>
      <c r="M15834" t="s">
        <v>1002</v>
      </c>
      <c r="N15834" t="s">
        <v>402</v>
      </c>
      <c r="O15834" t="s">
        <v>22</v>
      </c>
      <c r="P15834" t="s">
        <v>23</v>
      </c>
      <c r="Q15834" t="s">
        <v>24</v>
      </c>
    </row>
    <row r="15835" spans="1:17" x14ac:dyDescent="0.2">
      <c r="A15835" s="2">
        <v>41355</v>
      </c>
      <c r="B15835" t="s">
        <v>646</v>
      </c>
      <c r="C15835" t="s">
        <v>153</v>
      </c>
      <c r="D15835" t="s">
        <v>50</v>
      </c>
      <c r="E15835" t="s">
        <v>50</v>
      </c>
      <c r="F15835">
        <v>23</v>
      </c>
      <c r="G15835">
        <v>12</v>
      </c>
      <c r="H15835">
        <v>824</v>
      </c>
      <c r="I15835">
        <v>1032</v>
      </c>
      <c r="J15835">
        <v>3</v>
      </c>
      <c r="K15835">
        <v>1</v>
      </c>
      <c r="L15835" t="s">
        <v>20</v>
      </c>
      <c r="M15835" t="s">
        <v>909</v>
      </c>
      <c r="N15835" t="s">
        <v>646</v>
      </c>
      <c r="O15835" t="s">
        <v>22</v>
      </c>
      <c r="P15835" t="s">
        <v>23</v>
      </c>
      <c r="Q15835" t="s">
        <v>24</v>
      </c>
    </row>
    <row r="15836" spans="1:17" x14ac:dyDescent="0.2">
      <c r="A15836" s="2">
        <v>41355</v>
      </c>
      <c r="B15836" t="s">
        <v>87</v>
      </c>
      <c r="C15836" t="s">
        <v>184</v>
      </c>
      <c r="D15836" t="s">
        <v>50</v>
      </c>
      <c r="E15836" t="s">
        <v>50</v>
      </c>
      <c r="F15836">
        <v>46</v>
      </c>
      <c r="G15836">
        <v>147</v>
      </c>
      <c r="H15836">
        <v>615</v>
      </c>
      <c r="I15836">
        <v>165</v>
      </c>
      <c r="J15836">
        <v>6</v>
      </c>
      <c r="K15836">
        <v>0</v>
      </c>
      <c r="L15836" t="s">
        <v>20</v>
      </c>
      <c r="M15836" t="s">
        <v>88</v>
      </c>
      <c r="N15836" t="s">
        <v>87</v>
      </c>
      <c r="O15836" t="s">
        <v>22</v>
      </c>
      <c r="P15836" t="s">
        <v>23</v>
      </c>
      <c r="Q15836" t="s">
        <v>24</v>
      </c>
    </row>
    <row r="15837" spans="1:17" x14ac:dyDescent="0.2">
      <c r="A15837" s="2">
        <v>41355</v>
      </c>
      <c r="B15837" t="s">
        <v>182</v>
      </c>
      <c r="C15837" t="s">
        <v>164</v>
      </c>
      <c r="D15837" t="s">
        <v>115</v>
      </c>
      <c r="E15837" t="s">
        <v>115</v>
      </c>
      <c r="F15837">
        <v>109</v>
      </c>
      <c r="G15837">
        <v>94</v>
      </c>
      <c r="H15837">
        <v>314</v>
      </c>
      <c r="I15837">
        <v>386</v>
      </c>
      <c r="J15837">
        <v>1</v>
      </c>
      <c r="K15837">
        <v>0</v>
      </c>
      <c r="L15837" t="s">
        <v>570</v>
      </c>
      <c r="M15837" t="s">
        <v>1185</v>
      </c>
      <c r="N15837" t="s">
        <v>182</v>
      </c>
      <c r="O15837" t="s">
        <v>22</v>
      </c>
      <c r="P15837" t="s">
        <v>23</v>
      </c>
      <c r="Q15837" t="s">
        <v>24</v>
      </c>
    </row>
    <row r="15838" spans="1:17" x14ac:dyDescent="0.2">
      <c r="A15838" s="2">
        <v>41355</v>
      </c>
      <c r="B15838" t="s">
        <v>43</v>
      </c>
      <c r="C15838" t="s">
        <v>17</v>
      </c>
      <c r="D15838" t="s">
        <v>19</v>
      </c>
      <c r="E15838" t="s">
        <v>19</v>
      </c>
      <c r="F15838">
        <v>6</v>
      </c>
      <c r="G15838">
        <v>37</v>
      </c>
      <c r="H15838">
        <v>1159</v>
      </c>
      <c r="I15838">
        <v>640</v>
      </c>
      <c r="J15838">
        <v>5</v>
      </c>
      <c r="K15838">
        <v>0</v>
      </c>
      <c r="L15838" t="s">
        <v>20</v>
      </c>
      <c r="M15838" t="s">
        <v>60</v>
      </c>
      <c r="N15838" t="s">
        <v>43</v>
      </c>
      <c r="O15838" t="s">
        <v>22</v>
      </c>
      <c r="P15838" t="s">
        <v>23</v>
      </c>
      <c r="Q15838" t="s">
        <v>24</v>
      </c>
    </row>
    <row r="15839" spans="1:17" x14ac:dyDescent="0.2">
      <c r="A15839" s="2">
        <v>41355</v>
      </c>
      <c r="B15839" t="s">
        <v>274</v>
      </c>
      <c r="C15839" t="s">
        <v>1204</v>
      </c>
      <c r="D15839" t="s">
        <v>50</v>
      </c>
      <c r="E15839" t="s">
        <v>50</v>
      </c>
      <c r="F15839">
        <v>9</v>
      </c>
      <c r="G15839">
        <v>35</v>
      </c>
      <c r="H15839">
        <v>1080</v>
      </c>
      <c r="I15839">
        <v>657</v>
      </c>
      <c r="J15839">
        <v>2</v>
      </c>
      <c r="K15839">
        <v>0</v>
      </c>
      <c r="L15839" t="s">
        <v>20</v>
      </c>
      <c r="M15839" t="s">
        <v>333</v>
      </c>
      <c r="N15839" t="s">
        <v>274</v>
      </c>
      <c r="O15839" t="s">
        <v>22</v>
      </c>
      <c r="P15839" t="s">
        <v>23</v>
      </c>
      <c r="Q15839" t="s">
        <v>24</v>
      </c>
    </row>
    <row r="15840" spans="1:17" x14ac:dyDescent="0.2">
      <c r="A15840" s="2">
        <v>41355</v>
      </c>
      <c r="B15840" t="s">
        <v>293</v>
      </c>
      <c r="C15840" t="s">
        <v>72</v>
      </c>
      <c r="D15840" t="s">
        <v>50</v>
      </c>
      <c r="E15840" t="s">
        <v>50</v>
      </c>
      <c r="F15840">
        <v>27</v>
      </c>
      <c r="G15840">
        <v>25</v>
      </c>
      <c r="H15840">
        <v>809</v>
      </c>
      <c r="I15840">
        <v>813</v>
      </c>
      <c r="J15840">
        <v>0</v>
      </c>
      <c r="K15840">
        <v>3</v>
      </c>
      <c r="L15840" t="s">
        <v>20</v>
      </c>
      <c r="M15840" t="s">
        <v>774</v>
      </c>
      <c r="N15840" t="s">
        <v>293</v>
      </c>
      <c r="O15840" t="s">
        <v>22</v>
      </c>
      <c r="P15840" t="s">
        <v>23</v>
      </c>
      <c r="Q15840" t="s">
        <v>41</v>
      </c>
    </row>
    <row r="15841" spans="1:17" x14ac:dyDescent="0.2">
      <c r="A15841" s="2">
        <v>41355</v>
      </c>
      <c r="B15841" t="s">
        <v>183</v>
      </c>
      <c r="C15841" t="s">
        <v>46</v>
      </c>
      <c r="D15841" t="s">
        <v>36</v>
      </c>
      <c r="E15841" t="s">
        <v>36</v>
      </c>
      <c r="F15841">
        <v>75</v>
      </c>
      <c r="G15841">
        <v>183</v>
      </c>
      <c r="H15841">
        <v>478</v>
      </c>
      <c r="I15841">
        <v>62</v>
      </c>
      <c r="J15841">
        <v>10</v>
      </c>
      <c r="K15841">
        <v>0</v>
      </c>
      <c r="L15841" t="s">
        <v>28</v>
      </c>
      <c r="M15841" t="s">
        <v>682</v>
      </c>
      <c r="N15841" t="s">
        <v>183</v>
      </c>
      <c r="O15841" t="s">
        <v>22</v>
      </c>
      <c r="P15841" t="s">
        <v>23</v>
      </c>
      <c r="Q15841" t="s">
        <v>24</v>
      </c>
    </row>
    <row r="15842" spans="1:17" x14ac:dyDescent="0.2">
      <c r="A15842" s="2">
        <v>41355</v>
      </c>
      <c r="B15842" t="s">
        <v>67</v>
      </c>
      <c r="C15842" t="s">
        <v>345</v>
      </c>
      <c r="D15842" t="s">
        <v>50</v>
      </c>
      <c r="E15842" t="s">
        <v>50</v>
      </c>
      <c r="F15842">
        <v>17</v>
      </c>
      <c r="G15842">
        <v>69</v>
      </c>
      <c r="H15842">
        <v>920</v>
      </c>
      <c r="I15842">
        <v>493</v>
      </c>
      <c r="J15842">
        <v>3</v>
      </c>
      <c r="K15842">
        <v>1</v>
      </c>
      <c r="L15842" t="s">
        <v>20</v>
      </c>
      <c r="M15842" t="s">
        <v>769</v>
      </c>
      <c r="N15842" t="s">
        <v>67</v>
      </c>
      <c r="O15842" t="s">
        <v>22</v>
      </c>
      <c r="P15842" t="s">
        <v>23</v>
      </c>
      <c r="Q15842" t="s">
        <v>24</v>
      </c>
    </row>
    <row r="15843" spans="1:17" x14ac:dyDescent="0.2">
      <c r="A15843" s="2">
        <v>41355</v>
      </c>
      <c r="B15843" t="s">
        <v>304</v>
      </c>
      <c r="C15843" t="s">
        <v>26</v>
      </c>
      <c r="D15843" t="s">
        <v>27</v>
      </c>
      <c r="E15843" t="s">
        <v>27</v>
      </c>
      <c r="F15843">
        <v>49</v>
      </c>
      <c r="G15843">
        <v>15</v>
      </c>
      <c r="H15843">
        <v>592</v>
      </c>
      <c r="I15843">
        <v>995</v>
      </c>
      <c r="J15843">
        <v>2</v>
      </c>
      <c r="K15843">
        <v>2</v>
      </c>
      <c r="L15843" t="s">
        <v>20</v>
      </c>
      <c r="M15843" t="s">
        <v>628</v>
      </c>
      <c r="N15843" t="s">
        <v>304</v>
      </c>
      <c r="O15843" t="s">
        <v>22</v>
      </c>
      <c r="P15843" t="s">
        <v>23</v>
      </c>
      <c r="Q15843" t="s">
        <v>30</v>
      </c>
    </row>
    <row r="15844" spans="1:17" x14ac:dyDescent="0.2">
      <c r="A15844" s="2">
        <v>41355</v>
      </c>
      <c r="B15844" t="s">
        <v>254</v>
      </c>
      <c r="C15844" t="s">
        <v>425</v>
      </c>
      <c r="D15844" t="s">
        <v>115</v>
      </c>
      <c r="E15844" t="s">
        <v>115</v>
      </c>
      <c r="F15844">
        <v>159</v>
      </c>
      <c r="G15844">
        <v>129</v>
      </c>
      <c r="H15844">
        <v>140</v>
      </c>
      <c r="I15844">
        <v>238</v>
      </c>
      <c r="J15844">
        <v>1</v>
      </c>
      <c r="K15844">
        <v>0</v>
      </c>
      <c r="L15844" t="s">
        <v>570</v>
      </c>
      <c r="M15844" t="s">
        <v>253</v>
      </c>
      <c r="N15844" t="s">
        <v>254</v>
      </c>
      <c r="O15844" t="s">
        <v>22</v>
      </c>
      <c r="P15844" t="s">
        <v>23</v>
      </c>
      <c r="Q15844" t="s">
        <v>24</v>
      </c>
    </row>
    <row r="15845" spans="1:17" x14ac:dyDescent="0.2">
      <c r="A15845" s="2">
        <v>41355</v>
      </c>
      <c r="B15845" t="s">
        <v>94</v>
      </c>
      <c r="C15845" t="s">
        <v>92</v>
      </c>
      <c r="D15845" t="s">
        <v>50</v>
      </c>
      <c r="E15845" t="s">
        <v>50</v>
      </c>
      <c r="F15845">
        <v>32</v>
      </c>
      <c r="G15845">
        <v>31</v>
      </c>
      <c r="H15845">
        <v>751</v>
      </c>
      <c r="I15845">
        <v>767</v>
      </c>
      <c r="J15845">
        <v>2</v>
      </c>
      <c r="K15845">
        <v>2</v>
      </c>
      <c r="L15845" t="s">
        <v>20</v>
      </c>
      <c r="M15845" t="s">
        <v>96</v>
      </c>
      <c r="N15845" t="s">
        <v>94</v>
      </c>
      <c r="O15845" t="s">
        <v>22</v>
      </c>
      <c r="P15845" t="s">
        <v>23</v>
      </c>
      <c r="Q15845" t="s">
        <v>30</v>
      </c>
    </row>
    <row r="15846" spans="1:17" x14ac:dyDescent="0.2">
      <c r="A15846" s="2">
        <v>41355</v>
      </c>
      <c r="B15846" t="s">
        <v>123</v>
      </c>
      <c r="C15846" t="s">
        <v>82</v>
      </c>
      <c r="D15846" t="s">
        <v>50</v>
      </c>
      <c r="E15846" t="s">
        <v>50</v>
      </c>
      <c r="F15846">
        <v>74</v>
      </c>
      <c r="G15846">
        <v>7</v>
      </c>
      <c r="H15846">
        <v>485</v>
      </c>
      <c r="I15846">
        <v>1133</v>
      </c>
      <c r="J15846">
        <v>3</v>
      </c>
      <c r="K15846">
        <v>3</v>
      </c>
      <c r="L15846" t="s">
        <v>20</v>
      </c>
      <c r="M15846" t="s">
        <v>179</v>
      </c>
      <c r="N15846" t="s">
        <v>123</v>
      </c>
      <c r="O15846" t="s">
        <v>22</v>
      </c>
      <c r="P15846" t="s">
        <v>23</v>
      </c>
      <c r="Q15846" t="s">
        <v>30</v>
      </c>
    </row>
    <row r="15847" spans="1:17" x14ac:dyDescent="0.2">
      <c r="A15847" s="2">
        <v>41355</v>
      </c>
      <c r="B15847" t="s">
        <v>185</v>
      </c>
      <c r="C15847" t="s">
        <v>531</v>
      </c>
      <c r="D15847" t="s">
        <v>27</v>
      </c>
      <c r="E15847" t="s">
        <v>27</v>
      </c>
      <c r="F15847">
        <v>54</v>
      </c>
      <c r="G15847">
        <v>41</v>
      </c>
      <c r="H15847">
        <v>575</v>
      </c>
      <c r="I15847">
        <v>623</v>
      </c>
      <c r="J15847">
        <v>1</v>
      </c>
      <c r="K15847">
        <v>1</v>
      </c>
      <c r="L15847" t="s">
        <v>20</v>
      </c>
      <c r="M15847" t="s">
        <v>412</v>
      </c>
      <c r="N15847" t="s">
        <v>185</v>
      </c>
      <c r="O15847" t="s">
        <v>22</v>
      </c>
      <c r="P15847" t="s">
        <v>23</v>
      </c>
      <c r="Q15847" t="s">
        <v>30</v>
      </c>
    </row>
    <row r="15848" spans="1:17" x14ac:dyDescent="0.2">
      <c r="A15848" s="2">
        <v>41355</v>
      </c>
      <c r="B15848" t="s">
        <v>143</v>
      </c>
      <c r="C15848" t="s">
        <v>56</v>
      </c>
      <c r="D15848" t="s">
        <v>115</v>
      </c>
      <c r="E15848" t="s">
        <v>27</v>
      </c>
      <c r="F15848">
        <v>26</v>
      </c>
      <c r="G15848">
        <v>68</v>
      </c>
      <c r="H15848">
        <v>811</v>
      </c>
      <c r="I15848">
        <v>496</v>
      </c>
      <c r="J15848">
        <v>2</v>
      </c>
      <c r="K15848">
        <v>1</v>
      </c>
      <c r="L15848" t="s">
        <v>28</v>
      </c>
      <c r="M15848" t="s">
        <v>165</v>
      </c>
      <c r="N15848" t="s">
        <v>166</v>
      </c>
      <c r="O15848" t="s">
        <v>122</v>
      </c>
      <c r="P15848" t="s">
        <v>23</v>
      </c>
      <c r="Q15848" t="s">
        <v>24</v>
      </c>
    </row>
    <row r="15849" spans="1:17" x14ac:dyDescent="0.2">
      <c r="A15849" s="2">
        <v>41355</v>
      </c>
      <c r="B15849" t="s">
        <v>560</v>
      </c>
      <c r="C15849" t="s">
        <v>129</v>
      </c>
      <c r="D15849" t="s">
        <v>50</v>
      </c>
      <c r="E15849" t="s">
        <v>50</v>
      </c>
      <c r="F15849">
        <v>139</v>
      </c>
      <c r="G15849">
        <v>2</v>
      </c>
      <c r="H15849">
        <v>212</v>
      </c>
      <c r="I15849">
        <v>1472</v>
      </c>
      <c r="J15849">
        <v>0</v>
      </c>
      <c r="K15849">
        <v>3</v>
      </c>
      <c r="L15849" t="s">
        <v>20</v>
      </c>
      <c r="M15849" t="s">
        <v>1389</v>
      </c>
      <c r="N15849" t="s">
        <v>560</v>
      </c>
      <c r="O15849" t="s">
        <v>22</v>
      </c>
      <c r="P15849" t="s">
        <v>23</v>
      </c>
      <c r="Q15849" t="s">
        <v>41</v>
      </c>
    </row>
    <row r="15850" spans="1:17" x14ac:dyDescent="0.2">
      <c r="A15850" s="2">
        <v>41355</v>
      </c>
      <c r="B15850" t="s">
        <v>464</v>
      </c>
      <c r="C15850" t="s">
        <v>114</v>
      </c>
      <c r="D15850" t="s">
        <v>115</v>
      </c>
      <c r="E15850" t="s">
        <v>115</v>
      </c>
      <c r="F15850">
        <v>130</v>
      </c>
      <c r="G15850">
        <v>135</v>
      </c>
      <c r="H15850">
        <v>234</v>
      </c>
      <c r="I15850">
        <v>220</v>
      </c>
      <c r="J15850">
        <v>5</v>
      </c>
      <c r="K15850">
        <v>2</v>
      </c>
      <c r="L15850" t="s">
        <v>570</v>
      </c>
      <c r="M15850" t="s">
        <v>465</v>
      </c>
      <c r="N15850" t="s">
        <v>464</v>
      </c>
      <c r="O15850" t="s">
        <v>22</v>
      </c>
      <c r="P15850" t="s">
        <v>23</v>
      </c>
      <c r="Q15850" t="s">
        <v>24</v>
      </c>
    </row>
    <row r="15851" spans="1:17" x14ac:dyDescent="0.2">
      <c r="A15851" s="2">
        <v>41355</v>
      </c>
      <c r="B15851" t="s">
        <v>174</v>
      </c>
      <c r="C15851" t="s">
        <v>101</v>
      </c>
      <c r="D15851" t="s">
        <v>50</v>
      </c>
      <c r="E15851" t="s">
        <v>50</v>
      </c>
      <c r="F15851">
        <v>157</v>
      </c>
      <c r="G15851">
        <v>108</v>
      </c>
      <c r="H15851">
        <v>142</v>
      </c>
      <c r="I15851">
        <v>318</v>
      </c>
      <c r="J15851">
        <v>1</v>
      </c>
      <c r="K15851">
        <v>1</v>
      </c>
      <c r="L15851" t="s">
        <v>20</v>
      </c>
      <c r="M15851" t="s">
        <v>820</v>
      </c>
      <c r="N15851" t="s">
        <v>174</v>
      </c>
      <c r="O15851" t="s">
        <v>22</v>
      </c>
      <c r="P15851" t="s">
        <v>23</v>
      </c>
      <c r="Q15851" t="s">
        <v>30</v>
      </c>
    </row>
    <row r="15852" spans="1:17" x14ac:dyDescent="0.2">
      <c r="A15852" s="2">
        <v>41355</v>
      </c>
      <c r="B15852" t="s">
        <v>97</v>
      </c>
      <c r="C15852" t="s">
        <v>386</v>
      </c>
      <c r="D15852" t="s">
        <v>50</v>
      </c>
      <c r="E15852" t="s">
        <v>50</v>
      </c>
      <c r="F15852">
        <v>151</v>
      </c>
      <c r="G15852">
        <v>116</v>
      </c>
      <c r="H15852">
        <v>157</v>
      </c>
      <c r="I15852">
        <v>285</v>
      </c>
      <c r="J15852">
        <v>0</v>
      </c>
      <c r="K15852">
        <v>0</v>
      </c>
      <c r="L15852" t="s">
        <v>20</v>
      </c>
      <c r="M15852" t="s">
        <v>97</v>
      </c>
      <c r="N15852" t="s">
        <v>97</v>
      </c>
      <c r="O15852" t="s">
        <v>22</v>
      </c>
      <c r="P15852" t="s">
        <v>23</v>
      </c>
      <c r="Q15852" t="s">
        <v>30</v>
      </c>
    </row>
    <row r="15853" spans="1:17" x14ac:dyDescent="0.2">
      <c r="A15853" s="2">
        <v>41355</v>
      </c>
      <c r="B15853" t="s">
        <v>328</v>
      </c>
      <c r="C15853" t="s">
        <v>147</v>
      </c>
      <c r="D15853" t="s">
        <v>50</v>
      </c>
      <c r="E15853" t="s">
        <v>50</v>
      </c>
      <c r="F15853">
        <v>73</v>
      </c>
      <c r="G15853">
        <v>19</v>
      </c>
      <c r="H15853">
        <v>486</v>
      </c>
      <c r="I15853">
        <v>892</v>
      </c>
      <c r="J15853">
        <v>0</v>
      </c>
      <c r="K15853">
        <v>2</v>
      </c>
      <c r="L15853" t="s">
        <v>20</v>
      </c>
      <c r="M15853" t="s">
        <v>329</v>
      </c>
      <c r="N15853" t="s">
        <v>328</v>
      </c>
      <c r="O15853" t="s">
        <v>22</v>
      </c>
      <c r="P15853" t="s">
        <v>23</v>
      </c>
      <c r="Q15853" t="s">
        <v>41</v>
      </c>
    </row>
    <row r="15854" spans="1:17" x14ac:dyDescent="0.2">
      <c r="A15854" s="2">
        <v>41355</v>
      </c>
      <c r="B15854" t="s">
        <v>391</v>
      </c>
      <c r="C15854" t="s">
        <v>389</v>
      </c>
      <c r="D15854" t="s">
        <v>115</v>
      </c>
      <c r="E15854" t="s">
        <v>115</v>
      </c>
      <c r="F15854">
        <v>164</v>
      </c>
      <c r="G15854">
        <v>170</v>
      </c>
      <c r="H15854">
        <v>128</v>
      </c>
      <c r="I15854">
        <v>101</v>
      </c>
      <c r="J15854">
        <v>2</v>
      </c>
      <c r="K15854">
        <v>1</v>
      </c>
      <c r="L15854" t="s">
        <v>570</v>
      </c>
      <c r="M15854" t="s">
        <v>861</v>
      </c>
      <c r="N15854" t="s">
        <v>391</v>
      </c>
      <c r="O15854" t="s">
        <v>22</v>
      </c>
      <c r="P15854" t="s">
        <v>23</v>
      </c>
      <c r="Q15854" t="s">
        <v>24</v>
      </c>
    </row>
    <row r="15855" spans="1:17" x14ac:dyDescent="0.2">
      <c r="A15855" s="2">
        <v>41355</v>
      </c>
      <c r="B15855" t="s">
        <v>384</v>
      </c>
      <c r="C15855" t="s">
        <v>1279</v>
      </c>
      <c r="D15855" t="s">
        <v>50</v>
      </c>
      <c r="E15855" t="s">
        <v>50</v>
      </c>
      <c r="F15855">
        <v>131</v>
      </c>
      <c r="G15855">
        <v>28</v>
      </c>
      <c r="H15855">
        <v>231</v>
      </c>
      <c r="I15855">
        <v>790</v>
      </c>
      <c r="J15855">
        <v>0</v>
      </c>
      <c r="K15855">
        <v>1</v>
      </c>
      <c r="L15855" t="s">
        <v>20</v>
      </c>
      <c r="M15855" t="s">
        <v>395</v>
      </c>
      <c r="N15855" t="s">
        <v>384</v>
      </c>
      <c r="O15855" t="s">
        <v>22</v>
      </c>
      <c r="P15855" t="s">
        <v>23</v>
      </c>
      <c r="Q15855" t="s">
        <v>41</v>
      </c>
    </row>
    <row r="15856" spans="1:17" x14ac:dyDescent="0.2">
      <c r="A15856" s="2">
        <v>41355</v>
      </c>
      <c r="B15856" t="s">
        <v>126</v>
      </c>
      <c r="C15856" t="s">
        <v>81</v>
      </c>
      <c r="D15856" t="s">
        <v>50</v>
      </c>
      <c r="E15856" t="s">
        <v>50</v>
      </c>
      <c r="F15856">
        <v>8</v>
      </c>
      <c r="G15856">
        <v>89</v>
      </c>
      <c r="H15856">
        <v>1105</v>
      </c>
      <c r="I15856">
        <v>408</v>
      </c>
      <c r="J15856">
        <v>3</v>
      </c>
      <c r="K15856">
        <v>0</v>
      </c>
      <c r="L15856" t="s">
        <v>20</v>
      </c>
      <c r="M15856" t="s">
        <v>308</v>
      </c>
      <c r="N15856" t="s">
        <v>126</v>
      </c>
      <c r="O15856" t="s">
        <v>22</v>
      </c>
      <c r="P15856" t="s">
        <v>23</v>
      </c>
      <c r="Q15856" t="s">
        <v>24</v>
      </c>
    </row>
    <row r="15857" spans="1:17" x14ac:dyDescent="0.2">
      <c r="A15857" s="2">
        <v>41355</v>
      </c>
      <c r="B15857" t="s">
        <v>442</v>
      </c>
      <c r="C15857" t="s">
        <v>1273</v>
      </c>
      <c r="D15857" t="s">
        <v>57</v>
      </c>
      <c r="E15857" t="s">
        <v>57</v>
      </c>
      <c r="F15857">
        <v>88</v>
      </c>
      <c r="G15857">
        <v>103</v>
      </c>
      <c r="H15857">
        <v>419</v>
      </c>
      <c r="I15857">
        <v>335</v>
      </c>
      <c r="J15857">
        <v>2</v>
      </c>
      <c r="K15857">
        <v>1</v>
      </c>
      <c r="L15857" t="s">
        <v>20</v>
      </c>
      <c r="M15857" t="s">
        <v>1555</v>
      </c>
      <c r="N15857" t="s">
        <v>442</v>
      </c>
      <c r="O15857" t="s">
        <v>22</v>
      </c>
      <c r="P15857" t="s">
        <v>23</v>
      </c>
      <c r="Q15857" t="s">
        <v>24</v>
      </c>
    </row>
    <row r="15858" spans="1:17" x14ac:dyDescent="0.2">
      <c r="A15858" s="2">
        <v>41355</v>
      </c>
      <c r="B15858" t="s">
        <v>49</v>
      </c>
      <c r="C15858" t="s">
        <v>85</v>
      </c>
      <c r="D15858" t="s">
        <v>50</v>
      </c>
      <c r="E15858" t="s">
        <v>50</v>
      </c>
      <c r="F15858">
        <v>29</v>
      </c>
      <c r="G15858">
        <v>64</v>
      </c>
      <c r="H15858">
        <v>783</v>
      </c>
      <c r="I15858">
        <v>509</v>
      </c>
      <c r="J15858">
        <v>0</v>
      </c>
      <c r="K15858">
        <v>1</v>
      </c>
      <c r="L15858" t="s">
        <v>20</v>
      </c>
      <c r="M15858" t="s">
        <v>103</v>
      </c>
      <c r="N15858" t="s">
        <v>49</v>
      </c>
      <c r="O15858" t="s">
        <v>22</v>
      </c>
      <c r="P15858" t="s">
        <v>23</v>
      </c>
      <c r="Q15858" t="s">
        <v>41</v>
      </c>
    </row>
    <row r="15859" spans="1:17" x14ac:dyDescent="0.2">
      <c r="A15859" s="2">
        <v>41355</v>
      </c>
      <c r="B15859" t="s">
        <v>42</v>
      </c>
      <c r="C15859" t="s">
        <v>107</v>
      </c>
      <c r="D15859" t="s">
        <v>19</v>
      </c>
      <c r="E15859" t="s">
        <v>19</v>
      </c>
      <c r="F15859">
        <v>41</v>
      </c>
      <c r="G15859">
        <v>22</v>
      </c>
      <c r="H15859">
        <v>623</v>
      </c>
      <c r="I15859">
        <v>828</v>
      </c>
      <c r="J15859">
        <v>1</v>
      </c>
      <c r="K15859">
        <v>0</v>
      </c>
      <c r="L15859" t="s">
        <v>20</v>
      </c>
      <c r="M15859" t="s">
        <v>44</v>
      </c>
      <c r="N15859" t="s">
        <v>42</v>
      </c>
      <c r="O15859" t="s">
        <v>22</v>
      </c>
      <c r="P15859" t="s">
        <v>23</v>
      </c>
      <c r="Q15859" t="s">
        <v>24</v>
      </c>
    </row>
    <row r="15860" spans="1:17" x14ac:dyDescent="0.2">
      <c r="A15860" s="2">
        <v>41355</v>
      </c>
      <c r="B15860" t="s">
        <v>90</v>
      </c>
      <c r="C15860" t="s">
        <v>168</v>
      </c>
      <c r="D15860" t="s">
        <v>50</v>
      </c>
      <c r="E15860" t="s">
        <v>50</v>
      </c>
      <c r="F15860">
        <v>61</v>
      </c>
      <c r="G15860">
        <v>48</v>
      </c>
      <c r="H15860">
        <v>529</v>
      </c>
      <c r="I15860">
        <v>598</v>
      </c>
      <c r="J15860">
        <v>1</v>
      </c>
      <c r="K15860">
        <v>3</v>
      </c>
      <c r="L15860" t="s">
        <v>20</v>
      </c>
      <c r="M15860" t="s">
        <v>750</v>
      </c>
      <c r="N15860" t="s">
        <v>90</v>
      </c>
      <c r="O15860" t="s">
        <v>22</v>
      </c>
      <c r="P15860" t="s">
        <v>23</v>
      </c>
      <c r="Q15860" t="s">
        <v>41</v>
      </c>
    </row>
    <row r="15861" spans="1:17" x14ac:dyDescent="0.2">
      <c r="A15861" s="2">
        <v>41355</v>
      </c>
      <c r="B15861" t="s">
        <v>125</v>
      </c>
      <c r="C15861" t="s">
        <v>89</v>
      </c>
      <c r="D15861" t="s">
        <v>50</v>
      </c>
      <c r="E15861" t="s">
        <v>50</v>
      </c>
      <c r="F15861">
        <v>207</v>
      </c>
      <c r="G15861">
        <v>4</v>
      </c>
      <c r="H15861">
        <v>0</v>
      </c>
      <c r="I15861">
        <v>1173</v>
      </c>
      <c r="J15861">
        <v>0</v>
      </c>
      <c r="K15861">
        <v>8</v>
      </c>
      <c r="L15861" t="s">
        <v>20</v>
      </c>
      <c r="M15861" t="s">
        <v>468</v>
      </c>
      <c r="N15861" t="s">
        <v>125</v>
      </c>
      <c r="O15861" t="s">
        <v>22</v>
      </c>
      <c r="P15861" t="s">
        <v>23</v>
      </c>
      <c r="Q15861" t="s">
        <v>41</v>
      </c>
    </row>
    <row r="15862" spans="1:17" x14ac:dyDescent="0.2">
      <c r="A15862" s="2">
        <v>41355</v>
      </c>
      <c r="B15862" t="s">
        <v>104</v>
      </c>
      <c r="C15862" t="s">
        <v>161</v>
      </c>
      <c r="D15862" t="s">
        <v>50</v>
      </c>
      <c r="E15862" t="s">
        <v>50</v>
      </c>
      <c r="F15862">
        <v>66</v>
      </c>
      <c r="G15862">
        <v>71</v>
      </c>
      <c r="H15862">
        <v>500</v>
      </c>
      <c r="I15862">
        <v>491</v>
      </c>
      <c r="J15862">
        <v>1</v>
      </c>
      <c r="K15862">
        <v>2</v>
      </c>
      <c r="L15862" t="s">
        <v>20</v>
      </c>
      <c r="M15862" t="s">
        <v>273</v>
      </c>
      <c r="N15862" t="s">
        <v>104</v>
      </c>
      <c r="O15862" t="s">
        <v>22</v>
      </c>
      <c r="P15862" t="s">
        <v>23</v>
      </c>
      <c r="Q15862" t="s">
        <v>41</v>
      </c>
    </row>
    <row r="15863" spans="1:17" x14ac:dyDescent="0.2">
      <c r="A15863" s="2">
        <v>41355</v>
      </c>
      <c r="B15863" t="s">
        <v>244</v>
      </c>
      <c r="C15863" t="s">
        <v>73</v>
      </c>
      <c r="D15863" t="s">
        <v>50</v>
      </c>
      <c r="E15863" t="s">
        <v>50</v>
      </c>
      <c r="F15863">
        <v>55</v>
      </c>
      <c r="G15863">
        <v>115</v>
      </c>
      <c r="H15863">
        <v>573</v>
      </c>
      <c r="I15863">
        <v>287</v>
      </c>
      <c r="J15863">
        <v>1</v>
      </c>
      <c r="K15863">
        <v>1</v>
      </c>
      <c r="L15863" t="s">
        <v>20</v>
      </c>
      <c r="M15863" t="s">
        <v>1081</v>
      </c>
      <c r="N15863" t="s">
        <v>244</v>
      </c>
      <c r="O15863" t="s">
        <v>22</v>
      </c>
      <c r="P15863" t="s">
        <v>23</v>
      </c>
      <c r="Q15863" t="s">
        <v>30</v>
      </c>
    </row>
    <row r="15864" spans="1:17" x14ac:dyDescent="0.2">
      <c r="A15864" s="2">
        <v>41355</v>
      </c>
      <c r="B15864" t="s">
        <v>249</v>
      </c>
      <c r="C15864" t="s">
        <v>76</v>
      </c>
      <c r="D15864" t="s">
        <v>50</v>
      </c>
      <c r="E15864" t="s">
        <v>50</v>
      </c>
      <c r="F15864">
        <v>56</v>
      </c>
      <c r="G15864">
        <v>92</v>
      </c>
      <c r="H15864">
        <v>566</v>
      </c>
      <c r="I15864">
        <v>391</v>
      </c>
      <c r="J15864">
        <v>1</v>
      </c>
      <c r="K15864">
        <v>2</v>
      </c>
      <c r="L15864" t="s">
        <v>20</v>
      </c>
      <c r="M15864" t="s">
        <v>529</v>
      </c>
      <c r="N15864" t="s">
        <v>249</v>
      </c>
      <c r="O15864" t="s">
        <v>22</v>
      </c>
      <c r="P15864" t="s">
        <v>23</v>
      </c>
      <c r="Q15864" t="s">
        <v>41</v>
      </c>
    </row>
    <row r="15865" spans="1:17" x14ac:dyDescent="0.2">
      <c r="A15865" s="2">
        <v>41355</v>
      </c>
      <c r="B15865" t="s">
        <v>106</v>
      </c>
      <c r="C15865" t="s">
        <v>70</v>
      </c>
      <c r="D15865" t="s">
        <v>50</v>
      </c>
      <c r="E15865" t="s">
        <v>50</v>
      </c>
      <c r="F15865">
        <v>1</v>
      </c>
      <c r="G15865">
        <v>87</v>
      </c>
      <c r="H15865">
        <v>1609</v>
      </c>
      <c r="I15865">
        <v>422</v>
      </c>
      <c r="J15865">
        <v>1</v>
      </c>
      <c r="K15865">
        <v>1</v>
      </c>
      <c r="L15865" t="s">
        <v>20</v>
      </c>
      <c r="M15865" t="s">
        <v>760</v>
      </c>
      <c r="N15865" t="s">
        <v>106</v>
      </c>
      <c r="O15865" t="s">
        <v>22</v>
      </c>
      <c r="P15865" t="s">
        <v>23</v>
      </c>
      <c r="Q15865" t="s">
        <v>30</v>
      </c>
    </row>
    <row r="15866" spans="1:17" x14ac:dyDescent="0.2">
      <c r="A15866" s="2">
        <v>41355</v>
      </c>
      <c r="B15866" t="s">
        <v>52</v>
      </c>
      <c r="C15866" t="s">
        <v>98</v>
      </c>
      <c r="D15866" t="s">
        <v>50</v>
      </c>
      <c r="E15866" t="s">
        <v>50</v>
      </c>
      <c r="F15866">
        <v>21</v>
      </c>
      <c r="G15866">
        <v>40</v>
      </c>
      <c r="H15866">
        <v>849</v>
      </c>
      <c r="I15866">
        <v>626</v>
      </c>
      <c r="J15866">
        <v>0</v>
      </c>
      <c r="K15866">
        <v>0</v>
      </c>
      <c r="L15866" t="s">
        <v>20</v>
      </c>
      <c r="M15866" t="s">
        <v>68</v>
      </c>
      <c r="N15866" t="s">
        <v>52</v>
      </c>
      <c r="O15866" t="s">
        <v>22</v>
      </c>
      <c r="P15866" t="s">
        <v>23</v>
      </c>
      <c r="Q15866" t="s">
        <v>30</v>
      </c>
    </row>
    <row r="15867" spans="1:17" x14ac:dyDescent="0.2">
      <c r="A15867" s="2">
        <v>41355</v>
      </c>
      <c r="B15867" t="s">
        <v>203</v>
      </c>
      <c r="C15867" t="s">
        <v>354</v>
      </c>
      <c r="D15867" t="s">
        <v>57</v>
      </c>
      <c r="E15867" t="s">
        <v>57</v>
      </c>
      <c r="F15867">
        <v>138</v>
      </c>
      <c r="G15867">
        <v>147</v>
      </c>
      <c r="H15867">
        <v>214</v>
      </c>
      <c r="I15867">
        <v>165</v>
      </c>
      <c r="J15867">
        <v>2</v>
      </c>
      <c r="K15867">
        <v>0</v>
      </c>
      <c r="L15867" t="s">
        <v>20</v>
      </c>
      <c r="M15867" t="s">
        <v>1537</v>
      </c>
      <c r="N15867" t="s">
        <v>206</v>
      </c>
      <c r="O15867" t="s">
        <v>122</v>
      </c>
      <c r="P15867" t="s">
        <v>23</v>
      </c>
      <c r="Q15867" t="s">
        <v>24</v>
      </c>
    </row>
    <row r="15868" spans="1:17" x14ac:dyDescent="0.2">
      <c r="A15868" s="2">
        <v>41355</v>
      </c>
      <c r="B15868" t="s">
        <v>583</v>
      </c>
      <c r="C15868" t="s">
        <v>648</v>
      </c>
      <c r="D15868" t="s">
        <v>115</v>
      </c>
      <c r="E15868" t="s">
        <v>115</v>
      </c>
      <c r="F15868">
        <v>140</v>
      </c>
      <c r="G15868">
        <v>185</v>
      </c>
      <c r="H15868">
        <v>207</v>
      </c>
      <c r="I15868">
        <v>57</v>
      </c>
      <c r="J15868">
        <v>7</v>
      </c>
      <c r="K15868">
        <v>0</v>
      </c>
      <c r="L15868" t="s">
        <v>1312</v>
      </c>
      <c r="M15868" t="s">
        <v>764</v>
      </c>
      <c r="N15868" t="s">
        <v>572</v>
      </c>
      <c r="O15868" t="s">
        <v>122</v>
      </c>
      <c r="P15868" t="s">
        <v>23</v>
      </c>
      <c r="Q15868" t="s">
        <v>24</v>
      </c>
    </row>
    <row r="15869" spans="1:17" x14ac:dyDescent="0.2">
      <c r="A15869" s="2">
        <v>41355</v>
      </c>
      <c r="B15869" t="s">
        <v>176</v>
      </c>
      <c r="C15869" t="s">
        <v>449</v>
      </c>
      <c r="D15869" t="s">
        <v>115</v>
      </c>
      <c r="E15869" t="s">
        <v>115</v>
      </c>
      <c r="F15869">
        <v>98</v>
      </c>
      <c r="G15869">
        <v>59</v>
      </c>
      <c r="H15869">
        <v>364</v>
      </c>
      <c r="I15869">
        <v>536</v>
      </c>
      <c r="J15869">
        <v>2</v>
      </c>
      <c r="K15869">
        <v>1</v>
      </c>
      <c r="L15869" t="s">
        <v>570</v>
      </c>
      <c r="M15869" t="s">
        <v>300</v>
      </c>
      <c r="N15869" t="s">
        <v>176</v>
      </c>
      <c r="O15869" t="s">
        <v>22</v>
      </c>
      <c r="P15869" t="s">
        <v>23</v>
      </c>
      <c r="Q15869" t="s">
        <v>24</v>
      </c>
    </row>
    <row r="15870" spans="1:17" x14ac:dyDescent="0.2">
      <c r="A15870" s="2">
        <v>41355</v>
      </c>
      <c r="B15870" t="s">
        <v>18</v>
      </c>
      <c r="C15870" t="s">
        <v>38</v>
      </c>
      <c r="D15870" t="s">
        <v>19</v>
      </c>
      <c r="E15870" t="s">
        <v>19</v>
      </c>
      <c r="F15870">
        <v>16</v>
      </c>
      <c r="G15870">
        <v>38</v>
      </c>
      <c r="H15870">
        <v>949</v>
      </c>
      <c r="I15870">
        <v>640</v>
      </c>
      <c r="J15870">
        <v>1</v>
      </c>
      <c r="K15870">
        <v>1</v>
      </c>
      <c r="L15870" t="s">
        <v>20</v>
      </c>
      <c r="M15870" t="s">
        <v>64</v>
      </c>
      <c r="N15870" t="s">
        <v>18</v>
      </c>
      <c r="O15870" t="s">
        <v>22</v>
      </c>
      <c r="P15870" t="s">
        <v>23</v>
      </c>
      <c r="Q15870" t="s">
        <v>30</v>
      </c>
    </row>
    <row r="15871" spans="1:17" x14ac:dyDescent="0.2">
      <c r="A15871" s="2">
        <v>41355</v>
      </c>
      <c r="B15871" t="s">
        <v>77</v>
      </c>
      <c r="C15871" t="s">
        <v>131</v>
      </c>
      <c r="D15871" t="s">
        <v>27</v>
      </c>
      <c r="E15871" t="s">
        <v>27</v>
      </c>
      <c r="F15871">
        <v>33</v>
      </c>
      <c r="G15871">
        <v>53</v>
      </c>
      <c r="H15871">
        <v>732</v>
      </c>
      <c r="I15871">
        <v>576</v>
      </c>
      <c r="J15871">
        <v>1</v>
      </c>
      <c r="K15871">
        <v>0</v>
      </c>
      <c r="L15871" t="s">
        <v>20</v>
      </c>
      <c r="M15871" t="s">
        <v>1278</v>
      </c>
      <c r="N15871" t="s">
        <v>77</v>
      </c>
      <c r="O15871" t="s">
        <v>22</v>
      </c>
      <c r="P15871" t="s">
        <v>23</v>
      </c>
      <c r="Q15871" t="s">
        <v>24</v>
      </c>
    </row>
    <row r="15872" spans="1:17" x14ac:dyDescent="0.2">
      <c r="A15872" s="2">
        <v>41356</v>
      </c>
      <c r="B15872" t="s">
        <v>614</v>
      </c>
      <c r="C15872" t="s">
        <v>282</v>
      </c>
      <c r="D15872" t="s">
        <v>27</v>
      </c>
      <c r="E15872" t="s">
        <v>19</v>
      </c>
      <c r="F15872">
        <v>128</v>
      </c>
      <c r="G15872">
        <v>69</v>
      </c>
      <c r="H15872">
        <v>240</v>
      </c>
      <c r="I15872">
        <v>494</v>
      </c>
      <c r="J15872">
        <v>0</v>
      </c>
      <c r="K15872">
        <v>0</v>
      </c>
      <c r="L15872" t="s">
        <v>28</v>
      </c>
      <c r="M15872" t="s">
        <v>1445</v>
      </c>
      <c r="N15872" t="s">
        <v>614</v>
      </c>
      <c r="O15872" t="s">
        <v>22</v>
      </c>
      <c r="P15872" t="s">
        <v>23</v>
      </c>
      <c r="Q15872" t="s">
        <v>30</v>
      </c>
    </row>
    <row r="15873" spans="1:17" x14ac:dyDescent="0.2">
      <c r="A15873" s="2">
        <v>41356</v>
      </c>
      <c r="B15873" t="s">
        <v>224</v>
      </c>
      <c r="C15873" t="s">
        <v>237</v>
      </c>
      <c r="D15873" t="s">
        <v>36</v>
      </c>
      <c r="E15873" t="s">
        <v>36</v>
      </c>
      <c r="F15873">
        <v>50</v>
      </c>
      <c r="G15873">
        <v>93</v>
      </c>
      <c r="H15873">
        <v>587</v>
      </c>
      <c r="I15873">
        <v>389</v>
      </c>
      <c r="J15873">
        <v>4</v>
      </c>
      <c r="K15873">
        <v>0</v>
      </c>
      <c r="L15873" t="s">
        <v>20</v>
      </c>
      <c r="M15873" t="s">
        <v>236</v>
      </c>
      <c r="N15873" t="s">
        <v>224</v>
      </c>
      <c r="O15873" t="s">
        <v>22</v>
      </c>
      <c r="P15873" t="s">
        <v>23</v>
      </c>
      <c r="Q15873" t="s">
        <v>24</v>
      </c>
    </row>
    <row r="15874" spans="1:17" x14ac:dyDescent="0.2">
      <c r="A15874" s="2">
        <v>41356</v>
      </c>
      <c r="B15874" t="s">
        <v>120</v>
      </c>
      <c r="C15874" t="s">
        <v>365</v>
      </c>
      <c r="D15874" t="s">
        <v>36</v>
      </c>
      <c r="E15874" t="s">
        <v>36</v>
      </c>
      <c r="F15874">
        <v>79</v>
      </c>
      <c r="G15874">
        <v>67</v>
      </c>
      <c r="H15874">
        <v>452</v>
      </c>
      <c r="I15874">
        <v>500</v>
      </c>
      <c r="J15874">
        <v>2</v>
      </c>
      <c r="K15874">
        <v>1</v>
      </c>
      <c r="L15874" t="s">
        <v>20</v>
      </c>
      <c r="M15874" t="s">
        <v>152</v>
      </c>
      <c r="N15874" t="s">
        <v>120</v>
      </c>
      <c r="O15874" t="s">
        <v>22</v>
      </c>
      <c r="P15874" t="s">
        <v>23</v>
      </c>
      <c r="Q15874" t="s">
        <v>24</v>
      </c>
    </row>
    <row r="15875" spans="1:17" x14ac:dyDescent="0.2">
      <c r="A15875" s="2">
        <v>41356</v>
      </c>
      <c r="B15875" t="s">
        <v>61</v>
      </c>
      <c r="C15875" t="s">
        <v>141</v>
      </c>
      <c r="D15875" t="s">
        <v>36</v>
      </c>
      <c r="E15875" t="s">
        <v>36</v>
      </c>
      <c r="F15875">
        <v>101</v>
      </c>
      <c r="G15875">
        <v>75</v>
      </c>
      <c r="H15875">
        <v>357</v>
      </c>
      <c r="I15875">
        <v>478</v>
      </c>
      <c r="J15875">
        <v>1</v>
      </c>
      <c r="K15875">
        <v>0</v>
      </c>
      <c r="L15875" t="s">
        <v>20</v>
      </c>
      <c r="M15875" t="s">
        <v>63</v>
      </c>
      <c r="N15875" t="s">
        <v>61</v>
      </c>
      <c r="O15875" t="s">
        <v>22</v>
      </c>
      <c r="P15875" t="s">
        <v>23</v>
      </c>
      <c r="Q15875" t="s">
        <v>24</v>
      </c>
    </row>
    <row r="15876" spans="1:17" x14ac:dyDescent="0.2">
      <c r="A15876" s="2">
        <v>41356</v>
      </c>
      <c r="B15876" t="s">
        <v>145</v>
      </c>
      <c r="C15876" t="s">
        <v>53</v>
      </c>
      <c r="D15876" t="s">
        <v>50</v>
      </c>
      <c r="E15876" t="s">
        <v>50</v>
      </c>
      <c r="F15876">
        <v>133</v>
      </c>
      <c r="G15876">
        <v>14</v>
      </c>
      <c r="H15876">
        <v>224</v>
      </c>
      <c r="I15876">
        <v>1019</v>
      </c>
      <c r="J15876">
        <v>0</v>
      </c>
      <c r="K15876">
        <v>0</v>
      </c>
      <c r="L15876" t="s">
        <v>20</v>
      </c>
      <c r="M15876" t="s">
        <v>435</v>
      </c>
      <c r="N15876" t="s">
        <v>145</v>
      </c>
      <c r="O15876" t="s">
        <v>22</v>
      </c>
      <c r="P15876" t="s">
        <v>23</v>
      </c>
      <c r="Q15876" t="s">
        <v>30</v>
      </c>
    </row>
    <row r="15877" spans="1:17" x14ac:dyDescent="0.2">
      <c r="A15877" s="2">
        <v>41356</v>
      </c>
      <c r="B15877" t="s">
        <v>363</v>
      </c>
      <c r="C15877" t="s">
        <v>113</v>
      </c>
      <c r="D15877" t="s">
        <v>115</v>
      </c>
      <c r="E15877" t="s">
        <v>115</v>
      </c>
      <c r="F15877">
        <v>166</v>
      </c>
      <c r="G15877">
        <v>106</v>
      </c>
      <c r="H15877">
        <v>120</v>
      </c>
      <c r="I15877">
        <v>327</v>
      </c>
      <c r="J15877">
        <v>1</v>
      </c>
      <c r="K15877">
        <v>2</v>
      </c>
      <c r="L15877" t="s">
        <v>570</v>
      </c>
      <c r="M15877" t="s">
        <v>513</v>
      </c>
      <c r="N15877" t="s">
        <v>363</v>
      </c>
      <c r="O15877" t="s">
        <v>22</v>
      </c>
      <c r="P15877" t="s">
        <v>23</v>
      </c>
      <c r="Q15877" t="s">
        <v>41</v>
      </c>
    </row>
    <row r="15878" spans="1:17" x14ac:dyDescent="0.2">
      <c r="A15878" s="2">
        <v>41356</v>
      </c>
      <c r="B15878" t="s">
        <v>136</v>
      </c>
      <c r="C15878" t="s">
        <v>196</v>
      </c>
      <c r="D15878" t="s">
        <v>36</v>
      </c>
      <c r="E15878" t="s">
        <v>36</v>
      </c>
      <c r="F15878">
        <v>13</v>
      </c>
      <c r="G15878">
        <v>144</v>
      </c>
      <c r="H15878">
        <v>1022</v>
      </c>
      <c r="I15878">
        <v>176</v>
      </c>
      <c r="J15878">
        <v>3</v>
      </c>
      <c r="K15878">
        <v>0</v>
      </c>
      <c r="L15878" t="s">
        <v>20</v>
      </c>
      <c r="M15878" t="s">
        <v>340</v>
      </c>
      <c r="N15878" t="s">
        <v>136</v>
      </c>
      <c r="O15878" t="s">
        <v>22</v>
      </c>
      <c r="P15878" t="s">
        <v>23</v>
      </c>
      <c r="Q15878" t="s">
        <v>24</v>
      </c>
    </row>
    <row r="15879" spans="1:17" x14ac:dyDescent="0.2">
      <c r="A15879" s="2">
        <v>41356</v>
      </c>
      <c r="B15879" t="s">
        <v>352</v>
      </c>
      <c r="C15879" t="s">
        <v>250</v>
      </c>
      <c r="D15879" t="s">
        <v>36</v>
      </c>
      <c r="E15879" t="s">
        <v>36</v>
      </c>
      <c r="F15879">
        <v>121</v>
      </c>
      <c r="G15879">
        <v>111</v>
      </c>
      <c r="H15879">
        <v>261</v>
      </c>
      <c r="I15879">
        <v>310</v>
      </c>
      <c r="J15879">
        <v>0</v>
      </c>
      <c r="K15879">
        <v>1</v>
      </c>
      <c r="L15879" t="s">
        <v>20</v>
      </c>
      <c r="M15879" t="s">
        <v>371</v>
      </c>
      <c r="N15879" t="s">
        <v>352</v>
      </c>
      <c r="O15879" t="s">
        <v>22</v>
      </c>
      <c r="P15879" t="s">
        <v>23</v>
      </c>
      <c r="Q15879" t="s">
        <v>41</v>
      </c>
    </row>
    <row r="15880" spans="1:17" x14ac:dyDescent="0.2">
      <c r="A15880" s="2">
        <v>41356</v>
      </c>
      <c r="B15880" t="s">
        <v>135</v>
      </c>
      <c r="C15880" t="s">
        <v>207</v>
      </c>
      <c r="D15880" t="s">
        <v>36</v>
      </c>
      <c r="E15880" t="s">
        <v>36</v>
      </c>
      <c r="F15880">
        <v>30</v>
      </c>
      <c r="G15880">
        <v>126</v>
      </c>
      <c r="H15880">
        <v>775</v>
      </c>
      <c r="I15880">
        <v>246</v>
      </c>
      <c r="J15880">
        <v>1</v>
      </c>
      <c r="K15880">
        <v>1</v>
      </c>
      <c r="L15880" t="s">
        <v>20</v>
      </c>
      <c r="M15880" t="s">
        <v>1443</v>
      </c>
      <c r="N15880" t="s">
        <v>135</v>
      </c>
      <c r="O15880" t="s">
        <v>22</v>
      </c>
      <c r="P15880" t="s">
        <v>23</v>
      </c>
      <c r="Q15880" t="s">
        <v>30</v>
      </c>
    </row>
    <row r="15881" spans="1:17" x14ac:dyDescent="0.2">
      <c r="A15881" s="2">
        <v>41356</v>
      </c>
      <c r="B15881" t="s">
        <v>118</v>
      </c>
      <c r="C15881" t="s">
        <v>267</v>
      </c>
      <c r="D15881" t="s">
        <v>36</v>
      </c>
      <c r="E15881" t="s">
        <v>36</v>
      </c>
      <c r="F15881">
        <v>82</v>
      </c>
      <c r="G15881">
        <v>95</v>
      </c>
      <c r="H15881">
        <v>433</v>
      </c>
      <c r="I15881">
        <v>380</v>
      </c>
      <c r="J15881">
        <v>1</v>
      </c>
      <c r="K15881">
        <v>1</v>
      </c>
      <c r="L15881" t="s">
        <v>20</v>
      </c>
      <c r="M15881" t="s">
        <v>37</v>
      </c>
      <c r="N15881" t="s">
        <v>34</v>
      </c>
      <c r="O15881" t="s">
        <v>122</v>
      </c>
      <c r="P15881" t="s">
        <v>23</v>
      </c>
      <c r="Q15881" t="s">
        <v>30</v>
      </c>
    </row>
    <row r="15882" spans="1:17" x14ac:dyDescent="0.2">
      <c r="A15882" s="2">
        <v>41356</v>
      </c>
      <c r="B15882" t="s">
        <v>149</v>
      </c>
      <c r="C15882" t="s">
        <v>660</v>
      </c>
      <c r="D15882" t="s">
        <v>36</v>
      </c>
      <c r="E15882" t="s">
        <v>36</v>
      </c>
      <c r="F15882">
        <v>60</v>
      </c>
      <c r="G15882">
        <v>52</v>
      </c>
      <c r="H15882">
        <v>530</v>
      </c>
      <c r="I15882">
        <v>581</v>
      </c>
      <c r="J15882">
        <v>2</v>
      </c>
      <c r="K15882">
        <v>0</v>
      </c>
      <c r="L15882" t="s">
        <v>20</v>
      </c>
      <c r="M15882" t="s">
        <v>871</v>
      </c>
      <c r="N15882" t="s">
        <v>149</v>
      </c>
      <c r="O15882" t="s">
        <v>22</v>
      </c>
      <c r="P15882" t="s">
        <v>23</v>
      </c>
      <c r="Q15882" t="s">
        <v>24</v>
      </c>
    </row>
    <row r="15883" spans="1:17" x14ac:dyDescent="0.2">
      <c r="A15883" s="2">
        <v>41356</v>
      </c>
      <c r="B15883" t="s">
        <v>128</v>
      </c>
      <c r="C15883" t="s">
        <v>35</v>
      </c>
      <c r="D15883" t="s">
        <v>36</v>
      </c>
      <c r="E15883" t="s">
        <v>36</v>
      </c>
      <c r="F15883">
        <v>44</v>
      </c>
      <c r="G15883">
        <v>63</v>
      </c>
      <c r="H15883">
        <v>618</v>
      </c>
      <c r="I15883">
        <v>516</v>
      </c>
      <c r="J15883">
        <v>2</v>
      </c>
      <c r="K15883">
        <v>1</v>
      </c>
      <c r="L15883" t="s">
        <v>20</v>
      </c>
      <c r="M15883" t="s">
        <v>1054</v>
      </c>
      <c r="N15883" t="s">
        <v>128</v>
      </c>
      <c r="O15883" t="s">
        <v>22</v>
      </c>
      <c r="P15883" t="s">
        <v>23</v>
      </c>
      <c r="Q15883" t="s">
        <v>24</v>
      </c>
    </row>
    <row r="15884" spans="1:17" x14ac:dyDescent="0.2">
      <c r="A15884" s="2">
        <v>41357</v>
      </c>
      <c r="B15884" t="s">
        <v>890</v>
      </c>
      <c r="C15884" t="s">
        <v>718</v>
      </c>
      <c r="D15884" t="s">
        <v>36</v>
      </c>
      <c r="E15884" t="s">
        <v>36</v>
      </c>
      <c r="F15884">
        <v>81</v>
      </c>
      <c r="G15884">
        <v>65</v>
      </c>
      <c r="H15884">
        <v>436</v>
      </c>
      <c r="I15884">
        <v>506</v>
      </c>
      <c r="J15884">
        <v>0</v>
      </c>
      <c r="K15884">
        <v>0</v>
      </c>
      <c r="L15884" t="s">
        <v>20</v>
      </c>
      <c r="M15884" t="s">
        <v>920</v>
      </c>
      <c r="N15884" t="s">
        <v>890</v>
      </c>
      <c r="O15884" t="s">
        <v>22</v>
      </c>
      <c r="P15884" t="s">
        <v>23</v>
      </c>
      <c r="Q15884" t="s">
        <v>30</v>
      </c>
    </row>
    <row r="15885" spans="1:17" x14ac:dyDescent="0.2">
      <c r="A15885" s="2">
        <v>41357</v>
      </c>
      <c r="B15885" t="s">
        <v>262</v>
      </c>
      <c r="C15885" t="s">
        <v>263</v>
      </c>
      <c r="D15885" t="s">
        <v>27</v>
      </c>
      <c r="E15885" t="s">
        <v>27</v>
      </c>
      <c r="F15885">
        <v>96</v>
      </c>
      <c r="G15885">
        <v>51</v>
      </c>
      <c r="H15885">
        <v>378</v>
      </c>
      <c r="I15885">
        <v>584</v>
      </c>
      <c r="J15885">
        <v>3</v>
      </c>
      <c r="K15885">
        <v>1</v>
      </c>
      <c r="L15885" t="s">
        <v>28</v>
      </c>
      <c r="M15885" t="s">
        <v>664</v>
      </c>
      <c r="N15885" t="s">
        <v>262</v>
      </c>
      <c r="O15885" t="s">
        <v>22</v>
      </c>
      <c r="P15885" t="s">
        <v>23</v>
      </c>
      <c r="Q15885" t="s">
        <v>24</v>
      </c>
    </row>
    <row r="15886" spans="1:17" x14ac:dyDescent="0.2">
      <c r="A15886" s="2">
        <v>41357</v>
      </c>
      <c r="B15886" t="s">
        <v>802</v>
      </c>
      <c r="C15886" t="s">
        <v>548</v>
      </c>
      <c r="D15886" t="s">
        <v>36</v>
      </c>
      <c r="E15886" t="s">
        <v>36</v>
      </c>
      <c r="F15886">
        <v>104</v>
      </c>
      <c r="G15886">
        <v>57</v>
      </c>
      <c r="H15886">
        <v>334</v>
      </c>
      <c r="I15886">
        <v>539</v>
      </c>
      <c r="J15886">
        <v>0</v>
      </c>
      <c r="K15886">
        <v>3</v>
      </c>
      <c r="L15886" t="s">
        <v>20</v>
      </c>
      <c r="M15886" t="s">
        <v>916</v>
      </c>
      <c r="N15886" t="s">
        <v>802</v>
      </c>
      <c r="O15886" t="s">
        <v>22</v>
      </c>
      <c r="P15886" t="s">
        <v>23</v>
      </c>
      <c r="Q15886" t="s">
        <v>41</v>
      </c>
    </row>
    <row r="15887" spans="1:17" x14ac:dyDescent="0.2">
      <c r="A15887" s="2">
        <v>41357</v>
      </c>
      <c r="B15887" t="s">
        <v>374</v>
      </c>
      <c r="C15887" t="s">
        <v>351</v>
      </c>
      <c r="D15887" t="s">
        <v>36</v>
      </c>
      <c r="E15887" t="s">
        <v>36</v>
      </c>
      <c r="F15887">
        <v>112</v>
      </c>
      <c r="G15887">
        <v>122</v>
      </c>
      <c r="H15887">
        <v>307</v>
      </c>
      <c r="I15887">
        <v>260</v>
      </c>
      <c r="J15887">
        <v>1</v>
      </c>
      <c r="K15887">
        <v>0</v>
      </c>
      <c r="L15887" t="s">
        <v>20</v>
      </c>
      <c r="M15887" t="s">
        <v>375</v>
      </c>
      <c r="N15887" t="s">
        <v>374</v>
      </c>
      <c r="O15887" t="s">
        <v>22</v>
      </c>
      <c r="P15887" t="s">
        <v>23</v>
      </c>
      <c r="Q15887" t="s">
        <v>24</v>
      </c>
    </row>
    <row r="15888" spans="1:17" x14ac:dyDescent="0.2">
      <c r="A15888" s="2">
        <v>41357</v>
      </c>
      <c r="B15888" t="s">
        <v>199</v>
      </c>
      <c r="C15888" t="s">
        <v>380</v>
      </c>
      <c r="D15888" t="s">
        <v>36</v>
      </c>
      <c r="E15888" t="s">
        <v>36</v>
      </c>
      <c r="F15888">
        <v>20</v>
      </c>
      <c r="G15888">
        <v>127</v>
      </c>
      <c r="H15888">
        <v>883</v>
      </c>
      <c r="I15888">
        <v>241</v>
      </c>
      <c r="J15888">
        <v>4</v>
      </c>
      <c r="K15888">
        <v>0</v>
      </c>
      <c r="L15888" t="s">
        <v>20</v>
      </c>
      <c r="M15888" t="s">
        <v>627</v>
      </c>
      <c r="N15888" t="s">
        <v>199</v>
      </c>
      <c r="O15888" t="s">
        <v>22</v>
      </c>
      <c r="P15888" t="s">
        <v>23</v>
      </c>
      <c r="Q15888" t="s">
        <v>24</v>
      </c>
    </row>
    <row r="15889" spans="1:17" x14ac:dyDescent="0.2">
      <c r="A15889" s="2">
        <v>41357</v>
      </c>
      <c r="B15889" t="s">
        <v>405</v>
      </c>
      <c r="C15889" t="s">
        <v>138</v>
      </c>
      <c r="D15889" t="s">
        <v>36</v>
      </c>
      <c r="E15889" t="s">
        <v>36</v>
      </c>
      <c r="F15889">
        <v>166</v>
      </c>
      <c r="G15889">
        <v>36</v>
      </c>
      <c r="H15889">
        <v>121</v>
      </c>
      <c r="I15889">
        <v>642</v>
      </c>
      <c r="J15889">
        <v>1</v>
      </c>
      <c r="K15889">
        <v>1</v>
      </c>
      <c r="L15889" t="s">
        <v>20</v>
      </c>
      <c r="M15889" t="s">
        <v>406</v>
      </c>
      <c r="N15889" t="s">
        <v>405</v>
      </c>
      <c r="O15889" t="s">
        <v>22</v>
      </c>
      <c r="P15889" t="s">
        <v>23</v>
      </c>
      <c r="Q15889" t="s">
        <v>30</v>
      </c>
    </row>
    <row r="15890" spans="1:17" x14ac:dyDescent="0.2">
      <c r="A15890" s="2">
        <v>41357</v>
      </c>
      <c r="B15890" t="s">
        <v>339</v>
      </c>
      <c r="C15890" t="s">
        <v>208</v>
      </c>
      <c r="D15890" t="s">
        <v>36</v>
      </c>
      <c r="E15890" t="s">
        <v>36</v>
      </c>
      <c r="F15890">
        <v>118</v>
      </c>
      <c r="G15890">
        <v>85</v>
      </c>
      <c r="H15890">
        <v>265</v>
      </c>
      <c r="I15890">
        <v>427</v>
      </c>
      <c r="J15890">
        <v>2</v>
      </c>
      <c r="K15890">
        <v>0</v>
      </c>
      <c r="L15890" t="s">
        <v>20</v>
      </c>
      <c r="M15890" t="s">
        <v>921</v>
      </c>
      <c r="N15890" t="s">
        <v>339</v>
      </c>
      <c r="O15890" t="s">
        <v>22</v>
      </c>
      <c r="P15890" t="s">
        <v>23</v>
      </c>
      <c r="Q15890" t="s">
        <v>24</v>
      </c>
    </row>
    <row r="15891" spans="1:17" x14ac:dyDescent="0.2">
      <c r="A15891" s="2">
        <v>41357</v>
      </c>
      <c r="B15891" t="s">
        <v>296</v>
      </c>
      <c r="C15891" t="s">
        <v>34</v>
      </c>
      <c r="D15891" t="s">
        <v>36</v>
      </c>
      <c r="E15891" t="s">
        <v>36</v>
      </c>
      <c r="F15891">
        <v>107</v>
      </c>
      <c r="G15891">
        <v>72</v>
      </c>
      <c r="H15891">
        <v>321</v>
      </c>
      <c r="I15891">
        <v>488</v>
      </c>
      <c r="J15891">
        <v>0</v>
      </c>
      <c r="K15891">
        <v>0</v>
      </c>
      <c r="L15891" t="s">
        <v>20</v>
      </c>
      <c r="M15891" t="s">
        <v>399</v>
      </c>
      <c r="N15891" t="s">
        <v>296</v>
      </c>
      <c r="O15891" t="s">
        <v>22</v>
      </c>
      <c r="P15891" t="s">
        <v>23</v>
      </c>
      <c r="Q15891" t="s">
        <v>30</v>
      </c>
    </row>
    <row r="15892" spans="1:17" x14ac:dyDescent="0.2">
      <c r="A15892" s="2">
        <v>41357</v>
      </c>
      <c r="B15892" t="s">
        <v>572</v>
      </c>
      <c r="C15892" t="s">
        <v>648</v>
      </c>
      <c r="D15892" t="s">
        <v>115</v>
      </c>
      <c r="E15892" t="s">
        <v>115</v>
      </c>
      <c r="F15892">
        <v>145</v>
      </c>
      <c r="G15892">
        <v>185</v>
      </c>
      <c r="H15892">
        <v>172</v>
      </c>
      <c r="I15892">
        <v>57</v>
      </c>
      <c r="J15892">
        <v>8</v>
      </c>
      <c r="K15892">
        <v>0</v>
      </c>
      <c r="L15892" t="s">
        <v>1312</v>
      </c>
      <c r="M15892" t="s">
        <v>764</v>
      </c>
      <c r="N15892" t="s">
        <v>572</v>
      </c>
      <c r="O15892" t="s">
        <v>22</v>
      </c>
      <c r="P15892" t="s">
        <v>23</v>
      </c>
      <c r="Q15892" t="s">
        <v>24</v>
      </c>
    </row>
    <row r="15893" spans="1:17" x14ac:dyDescent="0.2">
      <c r="A15893" s="2">
        <v>41357</v>
      </c>
      <c r="B15893" t="s">
        <v>617</v>
      </c>
      <c r="C15893" t="s">
        <v>111</v>
      </c>
      <c r="D15893" t="s">
        <v>36</v>
      </c>
      <c r="E15893" t="s">
        <v>36</v>
      </c>
      <c r="F15893">
        <v>132</v>
      </c>
      <c r="G15893">
        <v>24</v>
      </c>
      <c r="H15893">
        <v>227</v>
      </c>
      <c r="I15893">
        <v>815</v>
      </c>
      <c r="J15893">
        <v>1</v>
      </c>
      <c r="K15893">
        <v>2</v>
      </c>
      <c r="L15893" t="s">
        <v>20</v>
      </c>
      <c r="M15893" t="s">
        <v>618</v>
      </c>
      <c r="N15893" t="s">
        <v>617</v>
      </c>
      <c r="O15893" t="s">
        <v>22</v>
      </c>
      <c r="P15893" t="s">
        <v>23</v>
      </c>
      <c r="Q15893" t="s">
        <v>41</v>
      </c>
    </row>
    <row r="15894" spans="1:17" x14ac:dyDescent="0.2">
      <c r="A15894" s="2">
        <v>41357</v>
      </c>
      <c r="B15894" t="s">
        <v>211</v>
      </c>
      <c r="C15894" t="s">
        <v>110</v>
      </c>
      <c r="D15894" t="s">
        <v>36</v>
      </c>
      <c r="E15894" t="s">
        <v>36</v>
      </c>
      <c r="F15894">
        <v>119</v>
      </c>
      <c r="G15894">
        <v>77</v>
      </c>
      <c r="H15894">
        <v>262</v>
      </c>
      <c r="I15894">
        <v>475</v>
      </c>
      <c r="J15894">
        <v>3</v>
      </c>
      <c r="K15894">
        <v>1</v>
      </c>
      <c r="L15894" t="s">
        <v>20</v>
      </c>
      <c r="M15894" t="s">
        <v>373</v>
      </c>
      <c r="N15894" t="s">
        <v>211</v>
      </c>
      <c r="O15894" t="s">
        <v>22</v>
      </c>
      <c r="P15894" t="s">
        <v>23</v>
      </c>
      <c r="Q15894" t="s">
        <v>24</v>
      </c>
    </row>
    <row r="15895" spans="1:17" x14ac:dyDescent="0.2">
      <c r="A15895" s="2">
        <v>41358</v>
      </c>
      <c r="B15895" t="s">
        <v>56</v>
      </c>
      <c r="C15895" t="s">
        <v>317</v>
      </c>
      <c r="D15895" t="s">
        <v>27</v>
      </c>
      <c r="E15895" t="s">
        <v>50</v>
      </c>
      <c r="F15895">
        <v>68</v>
      </c>
      <c r="G15895">
        <v>62</v>
      </c>
      <c r="H15895">
        <v>496</v>
      </c>
      <c r="I15895">
        <v>524</v>
      </c>
      <c r="J15895">
        <v>0</v>
      </c>
      <c r="K15895">
        <v>2</v>
      </c>
      <c r="L15895" t="s">
        <v>28</v>
      </c>
      <c r="M15895" t="s">
        <v>165</v>
      </c>
      <c r="N15895" t="s">
        <v>166</v>
      </c>
      <c r="O15895" t="s">
        <v>122</v>
      </c>
      <c r="P15895" t="s">
        <v>23</v>
      </c>
      <c r="Q15895" t="s">
        <v>41</v>
      </c>
    </row>
    <row r="15896" spans="1:17" x14ac:dyDescent="0.2">
      <c r="A15896" s="2">
        <v>41358</v>
      </c>
      <c r="B15896" t="s">
        <v>95</v>
      </c>
      <c r="C15896" t="s">
        <v>25</v>
      </c>
      <c r="D15896" t="s">
        <v>50</v>
      </c>
      <c r="E15896" t="s">
        <v>19</v>
      </c>
      <c r="F15896">
        <v>10</v>
      </c>
      <c r="G15896">
        <v>18</v>
      </c>
      <c r="H15896">
        <v>1063</v>
      </c>
      <c r="I15896">
        <v>907</v>
      </c>
      <c r="J15896">
        <v>1</v>
      </c>
      <c r="K15896">
        <v>1</v>
      </c>
      <c r="L15896" t="s">
        <v>28</v>
      </c>
      <c r="M15896" t="s">
        <v>91</v>
      </c>
      <c r="N15896" t="s">
        <v>89</v>
      </c>
      <c r="O15896" t="s">
        <v>122</v>
      </c>
      <c r="P15896" t="s">
        <v>23</v>
      </c>
      <c r="Q15896" t="s">
        <v>30</v>
      </c>
    </row>
    <row r="15897" spans="1:17" x14ac:dyDescent="0.2">
      <c r="A15897" s="2">
        <v>41359</v>
      </c>
      <c r="B15897" t="s">
        <v>85</v>
      </c>
      <c r="C15897" t="s">
        <v>73</v>
      </c>
      <c r="D15897" t="s">
        <v>50</v>
      </c>
      <c r="E15897" t="s">
        <v>50</v>
      </c>
      <c r="F15897">
        <v>64</v>
      </c>
      <c r="G15897">
        <v>115</v>
      </c>
      <c r="H15897">
        <v>509</v>
      </c>
      <c r="I15897">
        <v>287</v>
      </c>
      <c r="J15897">
        <v>4</v>
      </c>
      <c r="K15897">
        <v>1</v>
      </c>
      <c r="L15897" t="s">
        <v>28</v>
      </c>
      <c r="M15897" t="s">
        <v>86</v>
      </c>
      <c r="N15897" t="s">
        <v>85</v>
      </c>
      <c r="O15897" t="s">
        <v>22</v>
      </c>
      <c r="P15897" t="s">
        <v>23</v>
      </c>
      <c r="Q15897" t="s">
        <v>24</v>
      </c>
    </row>
    <row r="15898" spans="1:17" x14ac:dyDescent="0.2">
      <c r="A15898" s="2">
        <v>41359</v>
      </c>
      <c r="B15898" t="s">
        <v>150</v>
      </c>
      <c r="C15898" t="s">
        <v>471</v>
      </c>
      <c r="D15898" t="s">
        <v>36</v>
      </c>
      <c r="E15898" t="s">
        <v>36</v>
      </c>
      <c r="F15898">
        <v>34</v>
      </c>
      <c r="G15898">
        <v>86</v>
      </c>
      <c r="H15898">
        <v>722</v>
      </c>
      <c r="I15898">
        <v>423</v>
      </c>
      <c r="J15898">
        <v>3</v>
      </c>
      <c r="K15898">
        <v>1</v>
      </c>
      <c r="L15898" t="s">
        <v>20</v>
      </c>
      <c r="M15898" t="s">
        <v>1052</v>
      </c>
      <c r="N15898" t="s">
        <v>150</v>
      </c>
      <c r="O15898" t="s">
        <v>22</v>
      </c>
      <c r="P15898" t="s">
        <v>23</v>
      </c>
      <c r="Q15898" t="s">
        <v>24</v>
      </c>
    </row>
    <row r="15899" spans="1:17" x14ac:dyDescent="0.2">
      <c r="A15899" s="2">
        <v>41359</v>
      </c>
      <c r="B15899" t="s">
        <v>286</v>
      </c>
      <c r="C15899" t="s">
        <v>293</v>
      </c>
      <c r="D15899" t="s">
        <v>50</v>
      </c>
      <c r="E15899" t="s">
        <v>50</v>
      </c>
      <c r="F15899">
        <v>84</v>
      </c>
      <c r="G15899">
        <v>27</v>
      </c>
      <c r="H15899">
        <v>431</v>
      </c>
      <c r="I15899">
        <v>809</v>
      </c>
      <c r="J15899">
        <v>0</v>
      </c>
      <c r="K15899">
        <v>3</v>
      </c>
      <c r="L15899" t="s">
        <v>20</v>
      </c>
      <c r="M15899" t="s">
        <v>359</v>
      </c>
      <c r="N15899" t="s">
        <v>286</v>
      </c>
      <c r="O15899" t="s">
        <v>22</v>
      </c>
      <c r="P15899" t="s">
        <v>23</v>
      </c>
      <c r="Q15899" t="s">
        <v>41</v>
      </c>
    </row>
    <row r="15900" spans="1:17" x14ac:dyDescent="0.2">
      <c r="A15900" s="2">
        <v>41359</v>
      </c>
      <c r="B15900" t="s">
        <v>55</v>
      </c>
      <c r="C15900" t="s">
        <v>239</v>
      </c>
      <c r="D15900" t="s">
        <v>57</v>
      </c>
      <c r="E15900" t="s">
        <v>115</v>
      </c>
      <c r="F15900">
        <v>39</v>
      </c>
      <c r="G15900">
        <v>105</v>
      </c>
      <c r="H15900">
        <v>633</v>
      </c>
      <c r="I15900">
        <v>329</v>
      </c>
      <c r="J15900">
        <v>2</v>
      </c>
      <c r="K15900">
        <v>2</v>
      </c>
      <c r="L15900" t="s">
        <v>20</v>
      </c>
      <c r="M15900" t="s">
        <v>58</v>
      </c>
      <c r="N15900" t="s">
        <v>55</v>
      </c>
      <c r="O15900" t="s">
        <v>22</v>
      </c>
      <c r="P15900" t="s">
        <v>23</v>
      </c>
      <c r="Q15900" t="s">
        <v>30</v>
      </c>
    </row>
    <row r="15901" spans="1:17" x14ac:dyDescent="0.2">
      <c r="A15901" s="2">
        <v>41359</v>
      </c>
      <c r="B15901" t="s">
        <v>386</v>
      </c>
      <c r="C15901" t="s">
        <v>82</v>
      </c>
      <c r="D15901" t="s">
        <v>50</v>
      </c>
      <c r="E15901" t="s">
        <v>50</v>
      </c>
      <c r="F15901">
        <v>116</v>
      </c>
      <c r="G15901">
        <v>7</v>
      </c>
      <c r="H15901">
        <v>285</v>
      </c>
      <c r="I15901">
        <v>1133</v>
      </c>
      <c r="J15901">
        <v>0</v>
      </c>
      <c r="K15901">
        <v>2</v>
      </c>
      <c r="L15901" t="s">
        <v>20</v>
      </c>
      <c r="M15901" t="s">
        <v>595</v>
      </c>
      <c r="N15901" t="s">
        <v>386</v>
      </c>
      <c r="O15901" t="s">
        <v>22</v>
      </c>
      <c r="P15901" t="s">
        <v>23</v>
      </c>
      <c r="Q15901" t="s">
        <v>41</v>
      </c>
    </row>
    <row r="15902" spans="1:17" x14ac:dyDescent="0.2">
      <c r="A15902" s="2">
        <v>41359</v>
      </c>
      <c r="B15902" t="s">
        <v>147</v>
      </c>
      <c r="C15902" t="s">
        <v>328</v>
      </c>
      <c r="D15902" t="s">
        <v>50</v>
      </c>
      <c r="E15902" t="s">
        <v>50</v>
      </c>
      <c r="F15902">
        <v>19</v>
      </c>
      <c r="G15902">
        <v>73</v>
      </c>
      <c r="H15902">
        <v>892</v>
      </c>
      <c r="I15902">
        <v>486</v>
      </c>
      <c r="J15902">
        <v>1</v>
      </c>
      <c r="K15902">
        <v>0</v>
      </c>
      <c r="L15902" t="s">
        <v>20</v>
      </c>
      <c r="M15902" t="s">
        <v>148</v>
      </c>
      <c r="N15902" t="s">
        <v>147</v>
      </c>
      <c r="O15902" t="s">
        <v>22</v>
      </c>
      <c r="P15902" t="s">
        <v>23</v>
      </c>
      <c r="Q15902" t="s">
        <v>24</v>
      </c>
    </row>
    <row r="15903" spans="1:17" x14ac:dyDescent="0.2">
      <c r="A15903" s="2">
        <v>41359</v>
      </c>
      <c r="B15903" t="s">
        <v>17</v>
      </c>
      <c r="C15903" t="s">
        <v>39</v>
      </c>
      <c r="D15903" t="s">
        <v>19</v>
      </c>
      <c r="E15903" t="s">
        <v>19</v>
      </c>
      <c r="F15903">
        <v>37</v>
      </c>
      <c r="G15903">
        <v>3</v>
      </c>
      <c r="H15903">
        <v>640</v>
      </c>
      <c r="I15903">
        <v>1308</v>
      </c>
      <c r="J15903">
        <v>1</v>
      </c>
      <c r="K15903">
        <v>1</v>
      </c>
      <c r="L15903" t="s">
        <v>20</v>
      </c>
      <c r="M15903" t="s">
        <v>21</v>
      </c>
      <c r="N15903" t="s">
        <v>17</v>
      </c>
      <c r="O15903" t="s">
        <v>22</v>
      </c>
      <c r="P15903" t="s">
        <v>23</v>
      </c>
      <c r="Q15903" t="s">
        <v>30</v>
      </c>
    </row>
    <row r="15904" spans="1:17" x14ac:dyDescent="0.2">
      <c r="A15904" s="2">
        <v>41359</v>
      </c>
      <c r="B15904" t="s">
        <v>107</v>
      </c>
      <c r="C15904" t="s">
        <v>18</v>
      </c>
      <c r="D15904" t="s">
        <v>19</v>
      </c>
      <c r="E15904" t="s">
        <v>19</v>
      </c>
      <c r="F15904">
        <v>22</v>
      </c>
      <c r="G15904">
        <v>16</v>
      </c>
      <c r="H15904">
        <v>828</v>
      </c>
      <c r="I15904">
        <v>949</v>
      </c>
      <c r="J15904">
        <v>2</v>
      </c>
      <c r="K15904">
        <v>0</v>
      </c>
      <c r="L15904" t="s">
        <v>20</v>
      </c>
      <c r="M15904" t="s">
        <v>310</v>
      </c>
      <c r="N15904" t="s">
        <v>107</v>
      </c>
      <c r="O15904" t="s">
        <v>22</v>
      </c>
      <c r="P15904" t="s">
        <v>23</v>
      </c>
      <c r="Q15904" t="s">
        <v>24</v>
      </c>
    </row>
    <row r="15905" spans="1:17" x14ac:dyDescent="0.2">
      <c r="A15905" s="2">
        <v>41359</v>
      </c>
      <c r="B15905" t="s">
        <v>131</v>
      </c>
      <c r="C15905" t="s">
        <v>185</v>
      </c>
      <c r="D15905" t="s">
        <v>27</v>
      </c>
      <c r="E15905" t="s">
        <v>27</v>
      </c>
      <c r="F15905">
        <v>53</v>
      </c>
      <c r="G15905">
        <v>54</v>
      </c>
      <c r="H15905">
        <v>576</v>
      </c>
      <c r="I15905">
        <v>575</v>
      </c>
      <c r="J15905">
        <v>2</v>
      </c>
      <c r="K15905">
        <v>0</v>
      </c>
      <c r="L15905" t="s">
        <v>20</v>
      </c>
      <c r="M15905" t="s">
        <v>637</v>
      </c>
      <c r="N15905" t="s">
        <v>131</v>
      </c>
      <c r="O15905" t="s">
        <v>22</v>
      </c>
      <c r="P15905" t="s">
        <v>23</v>
      </c>
      <c r="Q15905" t="s">
        <v>24</v>
      </c>
    </row>
    <row r="15906" spans="1:17" x14ac:dyDescent="0.2">
      <c r="A15906" s="2">
        <v>41359</v>
      </c>
      <c r="B15906" t="s">
        <v>72</v>
      </c>
      <c r="C15906" t="s">
        <v>87</v>
      </c>
      <c r="D15906" t="s">
        <v>50</v>
      </c>
      <c r="E15906" t="s">
        <v>50</v>
      </c>
      <c r="F15906">
        <v>25</v>
      </c>
      <c r="G15906">
        <v>46</v>
      </c>
      <c r="H15906">
        <v>813</v>
      </c>
      <c r="I15906">
        <v>615</v>
      </c>
      <c r="J15906">
        <v>1</v>
      </c>
      <c r="K15906">
        <v>1</v>
      </c>
      <c r="L15906" t="s">
        <v>20</v>
      </c>
      <c r="M15906" t="s">
        <v>74</v>
      </c>
      <c r="N15906" t="s">
        <v>72</v>
      </c>
      <c r="O15906" t="s">
        <v>22</v>
      </c>
      <c r="P15906" t="s">
        <v>23</v>
      </c>
      <c r="Q15906" t="s">
        <v>30</v>
      </c>
    </row>
    <row r="15907" spans="1:17" x14ac:dyDescent="0.2">
      <c r="A15907" s="2">
        <v>41359</v>
      </c>
      <c r="B15907" t="s">
        <v>31</v>
      </c>
      <c r="C15907" t="s">
        <v>38</v>
      </c>
      <c r="D15907" t="s">
        <v>19</v>
      </c>
      <c r="E15907" t="s">
        <v>19</v>
      </c>
      <c r="F15907">
        <v>11</v>
      </c>
      <c r="G15907">
        <v>38</v>
      </c>
      <c r="H15907">
        <v>1037</v>
      </c>
      <c r="I15907">
        <v>640</v>
      </c>
      <c r="J15907">
        <v>4</v>
      </c>
      <c r="K15907">
        <v>1</v>
      </c>
      <c r="L15907" t="s">
        <v>20</v>
      </c>
      <c r="M15907" t="s">
        <v>33</v>
      </c>
      <c r="N15907" t="s">
        <v>31</v>
      </c>
      <c r="O15907" t="s">
        <v>22</v>
      </c>
      <c r="P15907" t="s">
        <v>23</v>
      </c>
      <c r="Q15907" t="s">
        <v>24</v>
      </c>
    </row>
    <row r="15908" spans="1:17" x14ac:dyDescent="0.2">
      <c r="A15908" s="2">
        <v>41359</v>
      </c>
      <c r="B15908" t="s">
        <v>183</v>
      </c>
      <c r="C15908" t="s">
        <v>45</v>
      </c>
      <c r="D15908" t="s">
        <v>36</v>
      </c>
      <c r="E15908" t="s">
        <v>36</v>
      </c>
      <c r="F15908">
        <v>75</v>
      </c>
      <c r="G15908">
        <v>100</v>
      </c>
      <c r="H15908">
        <v>478</v>
      </c>
      <c r="I15908">
        <v>360</v>
      </c>
      <c r="J15908">
        <v>2</v>
      </c>
      <c r="K15908">
        <v>1</v>
      </c>
      <c r="L15908" t="s">
        <v>20</v>
      </c>
      <c r="M15908" t="s">
        <v>682</v>
      </c>
      <c r="N15908" t="s">
        <v>183</v>
      </c>
      <c r="O15908" t="s">
        <v>22</v>
      </c>
      <c r="P15908" t="s">
        <v>23</v>
      </c>
      <c r="Q15908" t="s">
        <v>24</v>
      </c>
    </row>
    <row r="15909" spans="1:17" x14ac:dyDescent="0.2">
      <c r="A15909" s="2">
        <v>41359</v>
      </c>
      <c r="B15909" t="s">
        <v>81</v>
      </c>
      <c r="C15909" t="s">
        <v>737</v>
      </c>
      <c r="D15909" t="s">
        <v>50</v>
      </c>
      <c r="E15909" t="s">
        <v>50</v>
      </c>
      <c r="F15909">
        <v>89</v>
      </c>
      <c r="G15909">
        <v>204</v>
      </c>
      <c r="H15909">
        <v>408</v>
      </c>
      <c r="I15909">
        <v>11</v>
      </c>
      <c r="J15909">
        <v>2</v>
      </c>
      <c r="K15909">
        <v>0</v>
      </c>
      <c r="L15909" t="s">
        <v>20</v>
      </c>
      <c r="M15909" t="s">
        <v>83</v>
      </c>
      <c r="N15909" t="s">
        <v>81</v>
      </c>
      <c r="O15909" t="s">
        <v>22</v>
      </c>
      <c r="P15909" t="s">
        <v>23</v>
      </c>
      <c r="Q15909" t="s">
        <v>24</v>
      </c>
    </row>
    <row r="15910" spans="1:17" x14ac:dyDescent="0.2">
      <c r="A15910" s="2">
        <v>41359</v>
      </c>
      <c r="B15910" t="s">
        <v>67</v>
      </c>
      <c r="C15910" t="s">
        <v>106</v>
      </c>
      <c r="D15910" t="s">
        <v>50</v>
      </c>
      <c r="E15910" t="s">
        <v>50</v>
      </c>
      <c r="F15910">
        <v>17</v>
      </c>
      <c r="G15910">
        <v>1</v>
      </c>
      <c r="H15910">
        <v>920</v>
      </c>
      <c r="I15910">
        <v>1609</v>
      </c>
      <c r="J15910">
        <v>0</v>
      </c>
      <c r="K15910">
        <v>1</v>
      </c>
      <c r="L15910" t="s">
        <v>20</v>
      </c>
      <c r="M15910" t="s">
        <v>769</v>
      </c>
      <c r="N15910" t="s">
        <v>67</v>
      </c>
      <c r="O15910" t="s">
        <v>22</v>
      </c>
      <c r="P15910" t="s">
        <v>23</v>
      </c>
      <c r="Q15910" t="s">
        <v>41</v>
      </c>
    </row>
    <row r="15911" spans="1:17" x14ac:dyDescent="0.2">
      <c r="A15911" s="2">
        <v>41359</v>
      </c>
      <c r="B15911" t="s">
        <v>129</v>
      </c>
      <c r="C15911" t="s">
        <v>560</v>
      </c>
      <c r="D15911" t="s">
        <v>50</v>
      </c>
      <c r="E15911" t="s">
        <v>50</v>
      </c>
      <c r="F15911">
        <v>2</v>
      </c>
      <c r="G15911">
        <v>139</v>
      </c>
      <c r="H15911">
        <v>1472</v>
      </c>
      <c r="I15911">
        <v>212</v>
      </c>
      <c r="J15911">
        <v>4</v>
      </c>
      <c r="K15911">
        <v>1</v>
      </c>
      <c r="L15911" t="s">
        <v>20</v>
      </c>
      <c r="M15911" t="s">
        <v>519</v>
      </c>
      <c r="N15911" t="s">
        <v>129</v>
      </c>
      <c r="O15911" t="s">
        <v>22</v>
      </c>
      <c r="P15911" t="s">
        <v>23</v>
      </c>
      <c r="Q15911" t="s">
        <v>24</v>
      </c>
    </row>
    <row r="15912" spans="1:17" x14ac:dyDescent="0.2">
      <c r="A15912" s="2">
        <v>41359</v>
      </c>
      <c r="B15912" t="s">
        <v>164</v>
      </c>
      <c r="C15912" t="s">
        <v>469</v>
      </c>
      <c r="D15912" t="s">
        <v>115</v>
      </c>
      <c r="E15912" t="s">
        <v>115</v>
      </c>
      <c r="F15912">
        <v>94</v>
      </c>
      <c r="G15912">
        <v>134</v>
      </c>
      <c r="H15912">
        <v>386</v>
      </c>
      <c r="I15912">
        <v>221</v>
      </c>
      <c r="J15912">
        <v>2</v>
      </c>
      <c r="K15912">
        <v>1</v>
      </c>
      <c r="L15912" t="s">
        <v>28</v>
      </c>
      <c r="M15912" t="s">
        <v>696</v>
      </c>
      <c r="N15912" t="s">
        <v>164</v>
      </c>
      <c r="O15912" t="s">
        <v>22</v>
      </c>
      <c r="P15912" t="s">
        <v>23</v>
      </c>
      <c r="Q15912" t="s">
        <v>24</v>
      </c>
    </row>
    <row r="15913" spans="1:17" x14ac:dyDescent="0.2">
      <c r="A15913" s="2">
        <v>41359</v>
      </c>
      <c r="B15913" t="s">
        <v>98</v>
      </c>
      <c r="C15913" t="s">
        <v>69</v>
      </c>
      <c r="D15913" t="s">
        <v>50</v>
      </c>
      <c r="E15913" t="s">
        <v>50</v>
      </c>
      <c r="F15913">
        <v>40</v>
      </c>
      <c r="G15913">
        <v>79</v>
      </c>
      <c r="H15913">
        <v>626</v>
      </c>
      <c r="I15913">
        <v>453</v>
      </c>
      <c r="J15913">
        <v>2</v>
      </c>
      <c r="K15913">
        <v>2</v>
      </c>
      <c r="L15913" t="s">
        <v>20</v>
      </c>
      <c r="M15913" t="s">
        <v>99</v>
      </c>
      <c r="N15913" t="s">
        <v>98</v>
      </c>
      <c r="O15913" t="s">
        <v>22</v>
      </c>
      <c r="P15913" t="s">
        <v>23</v>
      </c>
      <c r="Q15913" t="s">
        <v>30</v>
      </c>
    </row>
    <row r="15914" spans="1:17" x14ac:dyDescent="0.2">
      <c r="A15914" s="2">
        <v>41359</v>
      </c>
      <c r="B15914" t="s">
        <v>177</v>
      </c>
      <c r="C15914" t="s">
        <v>143</v>
      </c>
      <c r="D15914" t="s">
        <v>115</v>
      </c>
      <c r="E15914" t="s">
        <v>115</v>
      </c>
      <c r="F15914">
        <v>90</v>
      </c>
      <c r="G15914">
        <v>26</v>
      </c>
      <c r="H15914">
        <v>394</v>
      </c>
      <c r="I15914">
        <v>811</v>
      </c>
      <c r="J15914">
        <v>2</v>
      </c>
      <c r="K15914">
        <v>1</v>
      </c>
      <c r="L15914" t="s">
        <v>20</v>
      </c>
      <c r="M15914" t="s">
        <v>640</v>
      </c>
      <c r="N15914" t="s">
        <v>177</v>
      </c>
      <c r="O15914" t="s">
        <v>22</v>
      </c>
      <c r="P15914" t="s">
        <v>23</v>
      </c>
      <c r="Q15914" t="s">
        <v>24</v>
      </c>
    </row>
    <row r="15915" spans="1:17" x14ac:dyDescent="0.2">
      <c r="A15915" s="2">
        <v>41359</v>
      </c>
      <c r="B15915" t="s">
        <v>133</v>
      </c>
      <c r="C15915" t="s">
        <v>166</v>
      </c>
      <c r="D15915" t="s">
        <v>115</v>
      </c>
      <c r="E15915" t="s">
        <v>115</v>
      </c>
      <c r="F15915">
        <v>47</v>
      </c>
      <c r="G15915">
        <v>98</v>
      </c>
      <c r="H15915">
        <v>601</v>
      </c>
      <c r="I15915">
        <v>364</v>
      </c>
      <c r="J15915">
        <v>2</v>
      </c>
      <c r="K15915">
        <v>1</v>
      </c>
      <c r="L15915" t="s">
        <v>20</v>
      </c>
      <c r="M15915" t="s">
        <v>134</v>
      </c>
      <c r="N15915" t="s">
        <v>133</v>
      </c>
      <c r="O15915" t="s">
        <v>22</v>
      </c>
      <c r="P15915" t="s">
        <v>23</v>
      </c>
      <c r="Q15915" t="s">
        <v>24</v>
      </c>
    </row>
    <row r="15916" spans="1:17" x14ac:dyDescent="0.2">
      <c r="A15916" s="2">
        <v>41359</v>
      </c>
      <c r="B15916" t="s">
        <v>301</v>
      </c>
      <c r="C15916" t="s">
        <v>167</v>
      </c>
      <c r="D15916" t="s">
        <v>115</v>
      </c>
      <c r="E15916" t="s">
        <v>115</v>
      </c>
      <c r="F15916">
        <v>113</v>
      </c>
      <c r="G15916">
        <v>57</v>
      </c>
      <c r="H15916">
        <v>294</v>
      </c>
      <c r="I15916">
        <v>539</v>
      </c>
      <c r="J15916">
        <v>1</v>
      </c>
      <c r="K15916">
        <v>1</v>
      </c>
      <c r="L15916" t="s">
        <v>570</v>
      </c>
      <c r="M15916" t="s">
        <v>302</v>
      </c>
      <c r="N15916" t="s">
        <v>301</v>
      </c>
      <c r="O15916" t="s">
        <v>22</v>
      </c>
      <c r="P15916" t="s">
        <v>23</v>
      </c>
      <c r="Q15916" t="s">
        <v>30</v>
      </c>
    </row>
    <row r="15917" spans="1:17" x14ac:dyDescent="0.2">
      <c r="A15917" s="2">
        <v>41359</v>
      </c>
      <c r="B15917" t="s">
        <v>97</v>
      </c>
      <c r="C15917" t="s">
        <v>70</v>
      </c>
      <c r="D15917" t="s">
        <v>50</v>
      </c>
      <c r="E15917" t="s">
        <v>50</v>
      </c>
      <c r="F15917">
        <v>151</v>
      </c>
      <c r="G15917">
        <v>87</v>
      </c>
      <c r="H15917">
        <v>157</v>
      </c>
      <c r="I15917">
        <v>422</v>
      </c>
      <c r="J15917">
        <v>0</v>
      </c>
      <c r="K15917">
        <v>3</v>
      </c>
      <c r="L15917" t="s">
        <v>28</v>
      </c>
      <c r="M15917" t="s">
        <v>97</v>
      </c>
      <c r="N15917" t="s">
        <v>97</v>
      </c>
      <c r="O15917" t="s">
        <v>22</v>
      </c>
      <c r="P15917" t="s">
        <v>23</v>
      </c>
      <c r="Q15917" t="s">
        <v>41</v>
      </c>
    </row>
    <row r="15918" spans="1:17" x14ac:dyDescent="0.2">
      <c r="A15918" s="2">
        <v>41359</v>
      </c>
      <c r="B15918" t="s">
        <v>391</v>
      </c>
      <c r="C15918" t="s">
        <v>913</v>
      </c>
      <c r="D15918" t="s">
        <v>115</v>
      </c>
      <c r="E15918" t="s">
        <v>115</v>
      </c>
      <c r="F15918">
        <v>164</v>
      </c>
      <c r="G15918">
        <v>150</v>
      </c>
      <c r="H15918">
        <v>128</v>
      </c>
      <c r="I15918">
        <v>160</v>
      </c>
      <c r="J15918">
        <v>0</v>
      </c>
      <c r="K15918">
        <v>2</v>
      </c>
      <c r="L15918" t="s">
        <v>28</v>
      </c>
      <c r="M15918" t="s">
        <v>1050</v>
      </c>
      <c r="N15918" t="s">
        <v>391</v>
      </c>
      <c r="O15918" t="s">
        <v>22</v>
      </c>
      <c r="P15918" t="s">
        <v>23</v>
      </c>
      <c r="Q15918" t="s">
        <v>41</v>
      </c>
    </row>
    <row r="15919" spans="1:17" x14ac:dyDescent="0.2">
      <c r="A15919" s="2">
        <v>41359</v>
      </c>
      <c r="B15919" t="s">
        <v>184</v>
      </c>
      <c r="C15919" t="s">
        <v>119</v>
      </c>
      <c r="D15919" t="s">
        <v>50</v>
      </c>
      <c r="E15919" t="s">
        <v>50</v>
      </c>
      <c r="F15919">
        <v>147</v>
      </c>
      <c r="G15919">
        <v>5</v>
      </c>
      <c r="H15919">
        <v>165</v>
      </c>
      <c r="I15919">
        <v>1173</v>
      </c>
      <c r="J15919">
        <v>0</v>
      </c>
      <c r="K15919">
        <v>2</v>
      </c>
      <c r="L15919" t="s">
        <v>20</v>
      </c>
      <c r="M15919" t="s">
        <v>193</v>
      </c>
      <c r="N15919" t="s">
        <v>184</v>
      </c>
      <c r="O15919" t="s">
        <v>22</v>
      </c>
      <c r="P15919" t="s">
        <v>23</v>
      </c>
      <c r="Q15919" t="s">
        <v>41</v>
      </c>
    </row>
    <row r="15920" spans="1:17" x14ac:dyDescent="0.2">
      <c r="A15920" s="2">
        <v>41359</v>
      </c>
      <c r="B15920" t="s">
        <v>26</v>
      </c>
      <c r="C15920" t="s">
        <v>77</v>
      </c>
      <c r="D15920" t="s">
        <v>27</v>
      </c>
      <c r="E15920" t="s">
        <v>27</v>
      </c>
      <c r="F15920">
        <v>15</v>
      </c>
      <c r="G15920">
        <v>33</v>
      </c>
      <c r="H15920">
        <v>995</v>
      </c>
      <c r="I15920">
        <v>732</v>
      </c>
      <c r="J15920">
        <v>0</v>
      </c>
      <c r="K15920">
        <v>0</v>
      </c>
      <c r="L15920" t="s">
        <v>20</v>
      </c>
      <c r="M15920" t="s">
        <v>219</v>
      </c>
      <c r="N15920" t="s">
        <v>26</v>
      </c>
      <c r="O15920" t="s">
        <v>22</v>
      </c>
      <c r="P15920" t="s">
        <v>23</v>
      </c>
      <c r="Q15920" t="s">
        <v>30</v>
      </c>
    </row>
    <row r="15921" spans="1:17" x14ac:dyDescent="0.2">
      <c r="A15921" s="2">
        <v>41359</v>
      </c>
      <c r="B15921" t="s">
        <v>1279</v>
      </c>
      <c r="C15921" t="s">
        <v>89</v>
      </c>
      <c r="D15921" t="s">
        <v>50</v>
      </c>
      <c r="E15921" t="s">
        <v>50</v>
      </c>
      <c r="F15921">
        <v>28</v>
      </c>
      <c r="G15921">
        <v>4</v>
      </c>
      <c r="H15921">
        <v>790</v>
      </c>
      <c r="I15921">
        <v>1173</v>
      </c>
      <c r="J15921">
        <v>1</v>
      </c>
      <c r="K15921">
        <v>1</v>
      </c>
      <c r="L15921" t="s">
        <v>20</v>
      </c>
      <c r="M15921" t="s">
        <v>1280</v>
      </c>
      <c r="N15921" t="s">
        <v>1279</v>
      </c>
      <c r="O15921" t="s">
        <v>22</v>
      </c>
      <c r="P15921" t="s">
        <v>23</v>
      </c>
      <c r="Q15921" t="s">
        <v>30</v>
      </c>
    </row>
    <row r="15922" spans="1:17" x14ac:dyDescent="0.2">
      <c r="A15922" s="2">
        <v>41359</v>
      </c>
      <c r="B15922" t="s">
        <v>126</v>
      </c>
      <c r="C15922" t="s">
        <v>92</v>
      </c>
      <c r="D15922" t="s">
        <v>50</v>
      </c>
      <c r="E15922" t="s">
        <v>50</v>
      </c>
      <c r="F15922">
        <v>8</v>
      </c>
      <c r="G15922">
        <v>31</v>
      </c>
      <c r="H15922">
        <v>1105</v>
      </c>
      <c r="I15922">
        <v>767</v>
      </c>
      <c r="J15922">
        <v>4</v>
      </c>
      <c r="K15922">
        <v>0</v>
      </c>
      <c r="L15922" t="s">
        <v>20</v>
      </c>
      <c r="M15922" t="s">
        <v>308</v>
      </c>
      <c r="N15922" t="s">
        <v>126</v>
      </c>
      <c r="O15922" t="s">
        <v>22</v>
      </c>
      <c r="P15922" t="s">
        <v>23</v>
      </c>
      <c r="Q15922" t="s">
        <v>24</v>
      </c>
    </row>
    <row r="15923" spans="1:17" x14ac:dyDescent="0.2">
      <c r="A15923" s="2">
        <v>41359</v>
      </c>
      <c r="B15923" t="s">
        <v>1273</v>
      </c>
      <c r="C15923" t="s">
        <v>203</v>
      </c>
      <c r="D15923" t="s">
        <v>57</v>
      </c>
      <c r="E15923" t="s">
        <v>57</v>
      </c>
      <c r="F15923">
        <v>103</v>
      </c>
      <c r="G15923">
        <v>138</v>
      </c>
      <c r="H15923">
        <v>335</v>
      </c>
      <c r="I15923">
        <v>214</v>
      </c>
      <c r="J15923">
        <v>1</v>
      </c>
      <c r="K15923">
        <v>0</v>
      </c>
      <c r="L15923" t="s">
        <v>20</v>
      </c>
      <c r="M15923" t="s">
        <v>1274</v>
      </c>
      <c r="N15923" t="s">
        <v>1273</v>
      </c>
      <c r="O15923" t="s">
        <v>22</v>
      </c>
      <c r="P15923" t="s">
        <v>23</v>
      </c>
      <c r="Q15923" t="s">
        <v>24</v>
      </c>
    </row>
    <row r="15924" spans="1:17" x14ac:dyDescent="0.2">
      <c r="A15924" s="2">
        <v>41359</v>
      </c>
      <c r="B15924" t="s">
        <v>100</v>
      </c>
      <c r="C15924" t="s">
        <v>123</v>
      </c>
      <c r="D15924" t="s">
        <v>50</v>
      </c>
      <c r="E15924" t="s">
        <v>50</v>
      </c>
      <c r="F15924">
        <v>97</v>
      </c>
      <c r="G15924">
        <v>74</v>
      </c>
      <c r="H15924">
        <v>366</v>
      </c>
      <c r="I15924">
        <v>485</v>
      </c>
      <c r="J15924">
        <v>0</v>
      </c>
      <c r="K15924">
        <v>2</v>
      </c>
      <c r="L15924" t="s">
        <v>20</v>
      </c>
      <c r="M15924" t="s">
        <v>102</v>
      </c>
      <c r="N15924" t="s">
        <v>100</v>
      </c>
      <c r="O15924" t="s">
        <v>22</v>
      </c>
      <c r="P15924" t="s">
        <v>23</v>
      </c>
      <c r="Q15924" t="s">
        <v>41</v>
      </c>
    </row>
    <row r="15925" spans="1:17" x14ac:dyDescent="0.2">
      <c r="A15925" s="2">
        <v>41359</v>
      </c>
      <c r="B15925" t="s">
        <v>531</v>
      </c>
      <c r="C15925" t="s">
        <v>304</v>
      </c>
      <c r="D15925" t="s">
        <v>27</v>
      </c>
      <c r="E15925" t="s">
        <v>27</v>
      </c>
      <c r="F15925">
        <v>41</v>
      </c>
      <c r="G15925">
        <v>49</v>
      </c>
      <c r="H15925">
        <v>623</v>
      </c>
      <c r="I15925">
        <v>592</v>
      </c>
      <c r="J15925">
        <v>2</v>
      </c>
      <c r="K15925">
        <v>0</v>
      </c>
      <c r="L15925" t="s">
        <v>20</v>
      </c>
      <c r="M15925" t="s">
        <v>534</v>
      </c>
      <c r="N15925" t="s">
        <v>531</v>
      </c>
      <c r="O15925" t="s">
        <v>22</v>
      </c>
      <c r="P15925" t="s">
        <v>23</v>
      </c>
      <c r="Q15925" t="s">
        <v>24</v>
      </c>
    </row>
    <row r="15926" spans="1:17" x14ac:dyDescent="0.2">
      <c r="A15926" s="2">
        <v>41359</v>
      </c>
      <c r="B15926" t="s">
        <v>42</v>
      </c>
      <c r="C15926" t="s">
        <v>282</v>
      </c>
      <c r="D15926" t="s">
        <v>19</v>
      </c>
      <c r="E15926" t="s">
        <v>19</v>
      </c>
      <c r="F15926">
        <v>41</v>
      </c>
      <c r="G15926">
        <v>69</v>
      </c>
      <c r="H15926">
        <v>623</v>
      </c>
      <c r="I15926">
        <v>494</v>
      </c>
      <c r="J15926">
        <v>3</v>
      </c>
      <c r="K15926">
        <v>0</v>
      </c>
      <c r="L15926" t="s">
        <v>28</v>
      </c>
      <c r="M15926" t="s">
        <v>44</v>
      </c>
      <c r="N15926" t="s">
        <v>42</v>
      </c>
      <c r="O15926" t="s">
        <v>22</v>
      </c>
      <c r="P15926" t="s">
        <v>23</v>
      </c>
      <c r="Q15926" t="s">
        <v>24</v>
      </c>
    </row>
    <row r="15927" spans="1:17" x14ac:dyDescent="0.2">
      <c r="A15927" s="2">
        <v>41359</v>
      </c>
      <c r="B15927" t="s">
        <v>572</v>
      </c>
      <c r="C15927" t="s">
        <v>583</v>
      </c>
      <c r="D15927" t="s">
        <v>115</v>
      </c>
      <c r="E15927" t="s">
        <v>115</v>
      </c>
      <c r="F15927">
        <v>145</v>
      </c>
      <c r="G15927">
        <v>140</v>
      </c>
      <c r="H15927">
        <v>172</v>
      </c>
      <c r="I15927">
        <v>207</v>
      </c>
      <c r="J15927">
        <v>1</v>
      </c>
      <c r="K15927">
        <v>0</v>
      </c>
      <c r="L15927" t="s">
        <v>1312</v>
      </c>
      <c r="M15927" t="s">
        <v>764</v>
      </c>
      <c r="N15927" t="s">
        <v>572</v>
      </c>
      <c r="O15927" t="s">
        <v>22</v>
      </c>
      <c r="P15927" t="s">
        <v>23</v>
      </c>
      <c r="Q15927" t="s">
        <v>24</v>
      </c>
    </row>
    <row r="15928" spans="1:17" x14ac:dyDescent="0.2">
      <c r="A15928" s="2">
        <v>41359</v>
      </c>
      <c r="B15928" t="s">
        <v>90</v>
      </c>
      <c r="C15928" t="s">
        <v>125</v>
      </c>
      <c r="D15928" t="s">
        <v>50</v>
      </c>
      <c r="E15928" t="s">
        <v>50</v>
      </c>
      <c r="F15928">
        <v>61</v>
      </c>
      <c r="G15928">
        <v>207</v>
      </c>
      <c r="H15928">
        <v>529</v>
      </c>
      <c r="I15928">
        <v>0</v>
      </c>
      <c r="J15928">
        <v>5</v>
      </c>
      <c r="K15928">
        <v>0</v>
      </c>
      <c r="L15928" t="s">
        <v>20</v>
      </c>
      <c r="M15928" t="s">
        <v>750</v>
      </c>
      <c r="N15928" t="s">
        <v>90</v>
      </c>
      <c r="O15928" t="s">
        <v>22</v>
      </c>
      <c r="P15928" t="s">
        <v>23</v>
      </c>
      <c r="Q15928" t="s">
        <v>24</v>
      </c>
    </row>
    <row r="15929" spans="1:17" x14ac:dyDescent="0.2">
      <c r="A15929" s="2">
        <v>41359</v>
      </c>
      <c r="B15929" t="s">
        <v>1204</v>
      </c>
      <c r="C15929" t="s">
        <v>104</v>
      </c>
      <c r="D15929" t="s">
        <v>50</v>
      </c>
      <c r="E15929" t="s">
        <v>50</v>
      </c>
      <c r="F15929">
        <v>35</v>
      </c>
      <c r="G15929">
        <v>66</v>
      </c>
      <c r="H15929">
        <v>657</v>
      </c>
      <c r="I15929">
        <v>500</v>
      </c>
      <c r="J15929">
        <v>2</v>
      </c>
      <c r="K15929">
        <v>0</v>
      </c>
      <c r="L15929" t="s">
        <v>20</v>
      </c>
      <c r="M15929" t="s">
        <v>1536</v>
      </c>
      <c r="N15929" t="s">
        <v>1204</v>
      </c>
      <c r="O15929" t="s">
        <v>22</v>
      </c>
      <c r="P15929" t="s">
        <v>23</v>
      </c>
      <c r="Q15929" t="s">
        <v>24</v>
      </c>
    </row>
    <row r="15930" spans="1:17" x14ac:dyDescent="0.2">
      <c r="A15930" s="2">
        <v>41359</v>
      </c>
      <c r="B15930" t="s">
        <v>244</v>
      </c>
      <c r="C15930" t="s">
        <v>52</v>
      </c>
      <c r="D15930" t="s">
        <v>50</v>
      </c>
      <c r="E15930" t="s">
        <v>50</v>
      </c>
      <c r="F15930">
        <v>55</v>
      </c>
      <c r="G15930">
        <v>21</v>
      </c>
      <c r="H15930">
        <v>573</v>
      </c>
      <c r="I15930">
        <v>849</v>
      </c>
      <c r="J15930">
        <v>0</v>
      </c>
      <c r="K15930">
        <v>0</v>
      </c>
      <c r="L15930" t="s">
        <v>28</v>
      </c>
      <c r="M15930" t="s">
        <v>1081</v>
      </c>
      <c r="N15930" t="s">
        <v>244</v>
      </c>
      <c r="O15930" t="s">
        <v>22</v>
      </c>
      <c r="P15930" t="s">
        <v>23</v>
      </c>
      <c r="Q15930" t="s">
        <v>30</v>
      </c>
    </row>
    <row r="15931" spans="1:17" x14ac:dyDescent="0.2">
      <c r="A15931" s="2">
        <v>41359</v>
      </c>
      <c r="B15931" t="s">
        <v>354</v>
      </c>
      <c r="C15931" t="s">
        <v>442</v>
      </c>
      <c r="D15931" t="s">
        <v>57</v>
      </c>
      <c r="E15931" t="s">
        <v>57</v>
      </c>
      <c r="F15931">
        <v>147</v>
      </c>
      <c r="G15931">
        <v>88</v>
      </c>
      <c r="H15931">
        <v>165</v>
      </c>
      <c r="I15931">
        <v>419</v>
      </c>
      <c r="J15931">
        <v>0</v>
      </c>
      <c r="K15931">
        <v>2</v>
      </c>
      <c r="L15931" t="s">
        <v>20</v>
      </c>
      <c r="M15931" t="s">
        <v>357</v>
      </c>
      <c r="N15931" t="s">
        <v>354</v>
      </c>
      <c r="O15931" t="s">
        <v>22</v>
      </c>
      <c r="P15931" t="s">
        <v>23</v>
      </c>
      <c r="Q15931" t="s">
        <v>41</v>
      </c>
    </row>
    <row r="15932" spans="1:17" x14ac:dyDescent="0.2">
      <c r="A15932" s="2">
        <v>41359</v>
      </c>
      <c r="B15932" t="s">
        <v>180</v>
      </c>
      <c r="C15932" t="s">
        <v>94</v>
      </c>
      <c r="D15932" t="s">
        <v>50</v>
      </c>
      <c r="E15932" t="s">
        <v>50</v>
      </c>
      <c r="F15932">
        <v>45</v>
      </c>
      <c r="G15932">
        <v>32</v>
      </c>
      <c r="H15932">
        <v>616</v>
      </c>
      <c r="I15932">
        <v>751</v>
      </c>
      <c r="J15932">
        <v>1</v>
      </c>
      <c r="K15932">
        <v>1</v>
      </c>
      <c r="L15932" t="s">
        <v>20</v>
      </c>
      <c r="M15932" t="s">
        <v>181</v>
      </c>
      <c r="N15932" t="s">
        <v>180</v>
      </c>
      <c r="O15932" t="s">
        <v>22</v>
      </c>
      <c r="P15932" t="s">
        <v>23</v>
      </c>
      <c r="Q15932" t="s">
        <v>30</v>
      </c>
    </row>
    <row r="15933" spans="1:17" x14ac:dyDescent="0.2">
      <c r="A15933" s="2">
        <v>41359</v>
      </c>
      <c r="B15933" t="s">
        <v>168</v>
      </c>
      <c r="C15933" t="s">
        <v>384</v>
      </c>
      <c r="D15933" t="s">
        <v>50</v>
      </c>
      <c r="E15933" t="s">
        <v>50</v>
      </c>
      <c r="F15933">
        <v>48</v>
      </c>
      <c r="G15933">
        <v>131</v>
      </c>
      <c r="H15933">
        <v>598</v>
      </c>
      <c r="I15933">
        <v>231</v>
      </c>
      <c r="J15933">
        <v>2</v>
      </c>
      <c r="K15933">
        <v>1</v>
      </c>
      <c r="L15933" t="s">
        <v>20</v>
      </c>
      <c r="M15933" t="s">
        <v>1265</v>
      </c>
      <c r="N15933" t="s">
        <v>168</v>
      </c>
      <c r="O15933" t="s">
        <v>22</v>
      </c>
      <c r="P15933" t="s">
        <v>23</v>
      </c>
      <c r="Q15933" t="s">
        <v>24</v>
      </c>
    </row>
    <row r="15934" spans="1:17" x14ac:dyDescent="0.2">
      <c r="A15934" s="2">
        <v>41359</v>
      </c>
      <c r="B15934" t="s">
        <v>449</v>
      </c>
      <c r="C15934" t="s">
        <v>464</v>
      </c>
      <c r="D15934" t="s">
        <v>115</v>
      </c>
      <c r="E15934" t="s">
        <v>115</v>
      </c>
      <c r="F15934">
        <v>59</v>
      </c>
      <c r="G15934">
        <v>130</v>
      </c>
      <c r="H15934">
        <v>536</v>
      </c>
      <c r="I15934">
        <v>234</v>
      </c>
      <c r="J15934">
        <v>1</v>
      </c>
      <c r="K15934">
        <v>0</v>
      </c>
      <c r="L15934" t="s">
        <v>20</v>
      </c>
      <c r="M15934" t="s">
        <v>530</v>
      </c>
      <c r="N15934" t="s">
        <v>449</v>
      </c>
      <c r="O15934" t="s">
        <v>22</v>
      </c>
      <c r="P15934" t="s">
        <v>23</v>
      </c>
      <c r="Q15934" t="s">
        <v>24</v>
      </c>
    </row>
    <row r="15935" spans="1:17" x14ac:dyDescent="0.2">
      <c r="A15935" s="2">
        <v>41359</v>
      </c>
      <c r="B15935" t="s">
        <v>32</v>
      </c>
      <c r="C15935" t="s">
        <v>43</v>
      </c>
      <c r="D15935" t="s">
        <v>19</v>
      </c>
      <c r="E15935" t="s">
        <v>19</v>
      </c>
      <c r="F15935">
        <v>43</v>
      </c>
      <c r="G15935">
        <v>6</v>
      </c>
      <c r="H15935">
        <v>622</v>
      </c>
      <c r="I15935">
        <v>1159</v>
      </c>
      <c r="J15935">
        <v>1</v>
      </c>
      <c r="K15935">
        <v>0</v>
      </c>
      <c r="L15935" t="s">
        <v>20</v>
      </c>
      <c r="M15935" t="s">
        <v>109</v>
      </c>
      <c r="N15935" t="s">
        <v>32</v>
      </c>
      <c r="O15935" t="s">
        <v>22</v>
      </c>
      <c r="P15935" t="s">
        <v>23</v>
      </c>
      <c r="Q15935" t="s">
        <v>24</v>
      </c>
    </row>
    <row r="15936" spans="1:17" x14ac:dyDescent="0.2">
      <c r="A15936" s="2">
        <v>41359</v>
      </c>
      <c r="B15936" t="s">
        <v>161</v>
      </c>
      <c r="C15936" t="s">
        <v>274</v>
      </c>
      <c r="D15936" t="s">
        <v>50</v>
      </c>
      <c r="E15936" t="s">
        <v>50</v>
      </c>
      <c r="F15936">
        <v>71</v>
      </c>
      <c r="G15936">
        <v>9</v>
      </c>
      <c r="H15936">
        <v>491</v>
      </c>
      <c r="I15936">
        <v>1080</v>
      </c>
      <c r="J15936">
        <v>1</v>
      </c>
      <c r="K15936">
        <v>2</v>
      </c>
      <c r="L15936" t="s">
        <v>20</v>
      </c>
      <c r="M15936" t="s">
        <v>1188</v>
      </c>
      <c r="N15936" t="s">
        <v>161</v>
      </c>
      <c r="O15936" t="s">
        <v>22</v>
      </c>
      <c r="P15936" t="s">
        <v>23</v>
      </c>
      <c r="Q15936" t="s">
        <v>41</v>
      </c>
    </row>
    <row r="15937" spans="1:17" x14ac:dyDescent="0.2">
      <c r="A15937" s="2">
        <v>41370</v>
      </c>
      <c r="B15937" t="s">
        <v>17</v>
      </c>
      <c r="C15937" t="s">
        <v>25</v>
      </c>
      <c r="D15937" t="s">
        <v>19</v>
      </c>
      <c r="E15937" t="s">
        <v>19</v>
      </c>
      <c r="F15937">
        <v>37</v>
      </c>
      <c r="G15937">
        <v>18</v>
      </c>
      <c r="H15937">
        <v>640</v>
      </c>
      <c r="I15937">
        <v>907</v>
      </c>
      <c r="J15937">
        <v>0</v>
      </c>
      <c r="K15937">
        <v>4</v>
      </c>
      <c r="L15937" t="s">
        <v>28</v>
      </c>
      <c r="M15937" t="s">
        <v>342</v>
      </c>
      <c r="N15937" t="s">
        <v>17</v>
      </c>
      <c r="O15937" t="s">
        <v>22</v>
      </c>
      <c r="P15937" t="s">
        <v>23</v>
      </c>
      <c r="Q15937" t="s">
        <v>41</v>
      </c>
    </row>
    <row r="15938" spans="1:17" x14ac:dyDescent="0.2">
      <c r="A15938" s="2">
        <v>41381</v>
      </c>
      <c r="B15938" t="s">
        <v>26</v>
      </c>
      <c r="C15938" t="s">
        <v>42</v>
      </c>
      <c r="D15938" t="s">
        <v>27</v>
      </c>
      <c r="E15938" t="s">
        <v>19</v>
      </c>
      <c r="F15938">
        <v>14</v>
      </c>
      <c r="G15938">
        <v>32</v>
      </c>
      <c r="H15938">
        <v>970</v>
      </c>
      <c r="I15938">
        <v>752</v>
      </c>
      <c r="J15938">
        <v>0</v>
      </c>
      <c r="K15938">
        <v>0</v>
      </c>
      <c r="L15938" t="s">
        <v>28</v>
      </c>
      <c r="M15938" t="s">
        <v>936</v>
      </c>
      <c r="N15938" t="s">
        <v>77</v>
      </c>
      <c r="O15938" t="s">
        <v>122</v>
      </c>
      <c r="P15938" t="s">
        <v>23</v>
      </c>
      <c r="Q15938" t="s">
        <v>30</v>
      </c>
    </row>
    <row r="15939" spans="1:17" x14ac:dyDescent="0.2">
      <c r="A15939" s="2">
        <v>41381</v>
      </c>
      <c r="B15939" t="s">
        <v>166</v>
      </c>
      <c r="C15939" t="s">
        <v>913</v>
      </c>
      <c r="D15939" t="s">
        <v>115</v>
      </c>
      <c r="E15939" t="s">
        <v>115</v>
      </c>
      <c r="F15939">
        <v>102</v>
      </c>
      <c r="G15939">
        <v>151</v>
      </c>
      <c r="H15939">
        <v>346</v>
      </c>
      <c r="I15939">
        <v>170</v>
      </c>
      <c r="J15939">
        <v>2</v>
      </c>
      <c r="K15939">
        <v>0</v>
      </c>
      <c r="L15939" t="s">
        <v>28</v>
      </c>
      <c r="M15939" t="s">
        <v>165</v>
      </c>
      <c r="N15939" t="s">
        <v>166</v>
      </c>
      <c r="O15939" t="s">
        <v>22</v>
      </c>
      <c r="P15939" t="s">
        <v>23</v>
      </c>
      <c r="Q15939" t="s">
        <v>24</v>
      </c>
    </row>
    <row r="15940" spans="1:17" x14ac:dyDescent="0.2">
      <c r="A15940" s="2">
        <v>41385</v>
      </c>
      <c r="B15940" t="s">
        <v>512</v>
      </c>
      <c r="C15940" t="s">
        <v>456</v>
      </c>
      <c r="D15940" t="s">
        <v>27</v>
      </c>
      <c r="E15940" t="s">
        <v>27</v>
      </c>
      <c r="F15940">
        <v>121</v>
      </c>
      <c r="G15940">
        <v>152</v>
      </c>
      <c r="H15940">
        <v>271</v>
      </c>
      <c r="I15940">
        <v>168</v>
      </c>
      <c r="J15940">
        <v>0</v>
      </c>
      <c r="K15940">
        <v>2</v>
      </c>
      <c r="L15940" t="s">
        <v>550</v>
      </c>
      <c r="M15940" t="s">
        <v>632</v>
      </c>
      <c r="N15940" t="s">
        <v>512</v>
      </c>
      <c r="O15940" t="s">
        <v>22</v>
      </c>
      <c r="P15940" t="s">
        <v>23</v>
      </c>
      <c r="Q15940" t="s">
        <v>41</v>
      </c>
    </row>
    <row r="15941" spans="1:17" x14ac:dyDescent="0.2">
      <c r="A15941" s="2">
        <v>41388</v>
      </c>
      <c r="B15941" t="s">
        <v>25</v>
      </c>
      <c r="C15941" t="s">
        <v>107</v>
      </c>
      <c r="D15941" t="s">
        <v>19</v>
      </c>
      <c r="E15941" t="s">
        <v>19</v>
      </c>
      <c r="F15941">
        <v>19</v>
      </c>
      <c r="G15941">
        <v>23</v>
      </c>
      <c r="H15941">
        <v>909</v>
      </c>
      <c r="I15941">
        <v>870</v>
      </c>
      <c r="J15941">
        <v>2</v>
      </c>
      <c r="K15941">
        <v>2</v>
      </c>
      <c r="L15941" t="s">
        <v>28</v>
      </c>
      <c r="M15941" t="s">
        <v>79</v>
      </c>
      <c r="N15941" t="s">
        <v>25</v>
      </c>
      <c r="O15941" t="s">
        <v>22</v>
      </c>
      <c r="P15941" t="s">
        <v>23</v>
      </c>
      <c r="Q15941" t="s">
        <v>30</v>
      </c>
    </row>
    <row r="15942" spans="1:17" x14ac:dyDescent="0.2">
      <c r="A15942" s="2">
        <v>41392</v>
      </c>
      <c r="B15942" t="s">
        <v>138</v>
      </c>
      <c r="C15942" t="s">
        <v>45</v>
      </c>
      <c r="D15942" t="s">
        <v>36</v>
      </c>
      <c r="E15942" t="s">
        <v>36</v>
      </c>
      <c r="F15942">
        <v>45</v>
      </c>
      <c r="G15942">
        <v>101</v>
      </c>
      <c r="H15942">
        <v>632</v>
      </c>
      <c r="I15942">
        <v>348</v>
      </c>
      <c r="J15942">
        <v>2</v>
      </c>
      <c r="K15942">
        <v>0</v>
      </c>
      <c r="L15942" t="s">
        <v>28</v>
      </c>
      <c r="M15942" t="s">
        <v>139</v>
      </c>
      <c r="N15942" t="s">
        <v>138</v>
      </c>
      <c r="O15942" t="s">
        <v>22</v>
      </c>
      <c r="P15942" t="s">
        <v>23</v>
      </c>
      <c r="Q15942" t="s">
        <v>24</v>
      </c>
    </row>
    <row r="15943" spans="1:17" x14ac:dyDescent="0.2">
      <c r="A15943" s="2">
        <v>41407</v>
      </c>
      <c r="B15943" t="s">
        <v>718</v>
      </c>
      <c r="C15943" t="s">
        <v>197</v>
      </c>
      <c r="D15943" t="s">
        <v>36</v>
      </c>
      <c r="E15943" t="s">
        <v>36</v>
      </c>
      <c r="F15943">
        <v>65</v>
      </c>
      <c r="G15943">
        <v>175</v>
      </c>
      <c r="H15943">
        <v>523</v>
      </c>
      <c r="I15943">
        <v>94</v>
      </c>
      <c r="J15943">
        <v>2</v>
      </c>
      <c r="K15943">
        <v>0</v>
      </c>
      <c r="L15943" t="s">
        <v>28</v>
      </c>
      <c r="M15943" t="s">
        <v>657</v>
      </c>
      <c r="N15943" t="s">
        <v>718</v>
      </c>
      <c r="O15943" t="s">
        <v>22</v>
      </c>
      <c r="P15943" t="s">
        <v>23</v>
      </c>
      <c r="Q15943" t="s">
        <v>24</v>
      </c>
    </row>
    <row r="15944" spans="1:17" x14ac:dyDescent="0.2">
      <c r="A15944" s="2">
        <v>41416</v>
      </c>
      <c r="B15944" t="s">
        <v>239</v>
      </c>
      <c r="C15944" t="s">
        <v>167</v>
      </c>
      <c r="D15944" t="s">
        <v>115</v>
      </c>
      <c r="E15944" t="s">
        <v>115</v>
      </c>
      <c r="F15944">
        <v>102</v>
      </c>
      <c r="G15944">
        <v>57</v>
      </c>
      <c r="H15944">
        <v>344</v>
      </c>
      <c r="I15944">
        <v>538</v>
      </c>
      <c r="J15944">
        <v>3</v>
      </c>
      <c r="K15944">
        <v>1</v>
      </c>
      <c r="L15944" t="s">
        <v>28</v>
      </c>
      <c r="M15944" t="s">
        <v>240</v>
      </c>
      <c r="N15944" t="s">
        <v>239</v>
      </c>
      <c r="O15944" t="s">
        <v>22</v>
      </c>
      <c r="P15944" t="s">
        <v>23</v>
      </c>
      <c r="Q15944" t="s">
        <v>24</v>
      </c>
    </row>
    <row r="15945" spans="1:17" x14ac:dyDescent="0.2">
      <c r="A15945" s="2">
        <v>41416</v>
      </c>
      <c r="B15945" t="s">
        <v>32</v>
      </c>
      <c r="C15945" t="s">
        <v>210</v>
      </c>
      <c r="D15945" t="s">
        <v>19</v>
      </c>
      <c r="E15945" t="s">
        <v>27</v>
      </c>
      <c r="F15945">
        <v>36</v>
      </c>
      <c r="G15945">
        <v>85</v>
      </c>
      <c r="H15945">
        <v>702</v>
      </c>
      <c r="I15945">
        <v>439</v>
      </c>
      <c r="J15945">
        <v>2</v>
      </c>
      <c r="K15945">
        <v>1</v>
      </c>
      <c r="L15945" t="s">
        <v>28</v>
      </c>
      <c r="M15945" t="s">
        <v>683</v>
      </c>
      <c r="N15945" t="s">
        <v>32</v>
      </c>
      <c r="O15945" t="s">
        <v>22</v>
      </c>
      <c r="P15945" t="s">
        <v>23</v>
      </c>
      <c r="Q15945" t="s">
        <v>24</v>
      </c>
    </row>
    <row r="15946" spans="1:17" x14ac:dyDescent="0.2">
      <c r="A15946" s="2">
        <v>41418</v>
      </c>
      <c r="B15946" t="s">
        <v>166</v>
      </c>
      <c r="C15946" t="s">
        <v>101</v>
      </c>
      <c r="D15946" t="s">
        <v>115</v>
      </c>
      <c r="E15946" t="s">
        <v>50</v>
      </c>
      <c r="F15946">
        <v>101</v>
      </c>
      <c r="G15946">
        <v>110</v>
      </c>
      <c r="H15946">
        <v>345</v>
      </c>
      <c r="I15946">
        <v>322</v>
      </c>
      <c r="J15946">
        <v>3</v>
      </c>
      <c r="K15946">
        <v>1</v>
      </c>
      <c r="L15946" t="s">
        <v>28</v>
      </c>
      <c r="M15946" t="s">
        <v>165</v>
      </c>
      <c r="N15946" t="s">
        <v>166</v>
      </c>
      <c r="O15946" t="s">
        <v>22</v>
      </c>
      <c r="P15946" t="s">
        <v>23</v>
      </c>
      <c r="Q15946" t="s">
        <v>24</v>
      </c>
    </row>
    <row r="15947" spans="1:17" x14ac:dyDescent="0.2">
      <c r="A15947" s="2">
        <v>41419</v>
      </c>
      <c r="B15947" t="s">
        <v>150</v>
      </c>
      <c r="C15947" t="s">
        <v>197</v>
      </c>
      <c r="D15947" t="s">
        <v>36</v>
      </c>
      <c r="E15947" t="s">
        <v>36</v>
      </c>
      <c r="F15947">
        <v>35</v>
      </c>
      <c r="G15947">
        <v>175</v>
      </c>
      <c r="H15947">
        <v>735</v>
      </c>
      <c r="I15947">
        <v>94</v>
      </c>
      <c r="J15947">
        <v>1</v>
      </c>
      <c r="K15947">
        <v>0</v>
      </c>
      <c r="L15947" t="s">
        <v>28</v>
      </c>
      <c r="M15947" t="s">
        <v>1052</v>
      </c>
      <c r="N15947" t="s">
        <v>150</v>
      </c>
      <c r="O15947" t="s">
        <v>22</v>
      </c>
      <c r="P15947" t="s">
        <v>23</v>
      </c>
      <c r="Q15947" t="s">
        <v>24</v>
      </c>
    </row>
    <row r="15948" spans="1:17" x14ac:dyDescent="0.2">
      <c r="A15948" s="2">
        <v>41419</v>
      </c>
      <c r="B15948" t="s">
        <v>374</v>
      </c>
      <c r="C15948" t="s">
        <v>380</v>
      </c>
      <c r="D15948" t="s">
        <v>36</v>
      </c>
      <c r="E15948" t="s">
        <v>36</v>
      </c>
      <c r="F15948">
        <v>107</v>
      </c>
      <c r="G15948">
        <v>134</v>
      </c>
      <c r="H15948">
        <v>328</v>
      </c>
      <c r="I15948">
        <v>223</v>
      </c>
      <c r="J15948">
        <v>2</v>
      </c>
      <c r="K15948">
        <v>0</v>
      </c>
      <c r="L15948" t="s">
        <v>28</v>
      </c>
      <c r="M15948" t="s">
        <v>375</v>
      </c>
      <c r="N15948" t="s">
        <v>374</v>
      </c>
      <c r="O15948" t="s">
        <v>22</v>
      </c>
      <c r="P15948" t="s">
        <v>23</v>
      </c>
      <c r="Q15948" t="s">
        <v>24</v>
      </c>
    </row>
    <row r="15949" spans="1:17" x14ac:dyDescent="0.2">
      <c r="A15949" s="2">
        <v>41419</v>
      </c>
      <c r="B15949" t="s">
        <v>250</v>
      </c>
      <c r="C15949" t="s">
        <v>45</v>
      </c>
      <c r="D15949" t="s">
        <v>36</v>
      </c>
      <c r="E15949" t="s">
        <v>36</v>
      </c>
      <c r="F15949">
        <v>109</v>
      </c>
      <c r="G15949">
        <v>105</v>
      </c>
      <c r="H15949">
        <v>322</v>
      </c>
      <c r="I15949">
        <v>329</v>
      </c>
      <c r="J15949">
        <v>1</v>
      </c>
      <c r="K15949">
        <v>1</v>
      </c>
      <c r="L15949" t="s">
        <v>28</v>
      </c>
      <c r="M15949" t="s">
        <v>251</v>
      </c>
      <c r="N15949" t="s">
        <v>250</v>
      </c>
      <c r="O15949" t="s">
        <v>22</v>
      </c>
      <c r="P15949" t="s">
        <v>23</v>
      </c>
      <c r="Q15949" t="s">
        <v>30</v>
      </c>
    </row>
    <row r="15950" spans="1:17" x14ac:dyDescent="0.2">
      <c r="A15950" s="2">
        <v>41419</v>
      </c>
      <c r="B15950" t="s">
        <v>352</v>
      </c>
      <c r="C15950" t="s">
        <v>138</v>
      </c>
      <c r="D15950" t="s">
        <v>36</v>
      </c>
      <c r="E15950" t="s">
        <v>36</v>
      </c>
      <c r="F15950">
        <v>125</v>
      </c>
      <c r="G15950">
        <v>46</v>
      </c>
      <c r="H15950">
        <v>257</v>
      </c>
      <c r="I15950">
        <v>628</v>
      </c>
      <c r="J15950">
        <v>0</v>
      </c>
      <c r="K15950">
        <v>0</v>
      </c>
      <c r="L15950" t="s">
        <v>28</v>
      </c>
      <c r="M15950" t="s">
        <v>371</v>
      </c>
      <c r="N15950" t="s">
        <v>352</v>
      </c>
      <c r="O15950" t="s">
        <v>22</v>
      </c>
      <c r="P15950" t="s">
        <v>23</v>
      </c>
      <c r="Q15950" t="s">
        <v>30</v>
      </c>
    </row>
    <row r="15951" spans="1:17" x14ac:dyDescent="0.2">
      <c r="A15951" s="2">
        <v>41421</v>
      </c>
      <c r="B15951" t="s">
        <v>164</v>
      </c>
      <c r="C15951" t="s">
        <v>339</v>
      </c>
      <c r="D15951" t="s">
        <v>115</v>
      </c>
      <c r="E15951" t="s">
        <v>36</v>
      </c>
      <c r="F15951">
        <v>97</v>
      </c>
      <c r="G15951">
        <v>103</v>
      </c>
      <c r="H15951">
        <v>391</v>
      </c>
      <c r="I15951">
        <v>333</v>
      </c>
      <c r="J15951">
        <v>0</v>
      </c>
      <c r="K15951">
        <v>1</v>
      </c>
      <c r="L15951" t="s">
        <v>28</v>
      </c>
      <c r="M15951" t="s">
        <v>696</v>
      </c>
      <c r="N15951" t="s">
        <v>164</v>
      </c>
      <c r="O15951" t="s">
        <v>22</v>
      </c>
      <c r="P15951" t="s">
        <v>23</v>
      </c>
      <c r="Q15951" t="s">
        <v>41</v>
      </c>
    </row>
    <row r="15952" spans="1:17" x14ac:dyDescent="0.2">
      <c r="A15952" s="2">
        <v>41421</v>
      </c>
      <c r="B15952" t="s">
        <v>177</v>
      </c>
      <c r="C15952" t="s">
        <v>718</v>
      </c>
      <c r="D15952" t="s">
        <v>115</v>
      </c>
      <c r="E15952" t="s">
        <v>36</v>
      </c>
      <c r="F15952">
        <v>77</v>
      </c>
      <c r="G15952">
        <v>65</v>
      </c>
      <c r="H15952">
        <v>462</v>
      </c>
      <c r="I15952">
        <v>523</v>
      </c>
      <c r="J15952">
        <v>1</v>
      </c>
      <c r="K15952">
        <v>0</v>
      </c>
      <c r="L15952" t="s">
        <v>28</v>
      </c>
      <c r="M15952" t="s">
        <v>640</v>
      </c>
      <c r="N15952" t="s">
        <v>177</v>
      </c>
      <c r="O15952" t="s">
        <v>22</v>
      </c>
      <c r="P15952" t="s">
        <v>23</v>
      </c>
      <c r="Q15952" t="s">
        <v>24</v>
      </c>
    </row>
    <row r="15953" spans="1:17" x14ac:dyDescent="0.2">
      <c r="A15953" s="2">
        <v>41422</v>
      </c>
      <c r="B15953" t="s">
        <v>56</v>
      </c>
      <c r="C15953" t="s">
        <v>131</v>
      </c>
      <c r="D15953" t="s">
        <v>27</v>
      </c>
      <c r="E15953" t="s">
        <v>27</v>
      </c>
      <c r="F15953">
        <v>80</v>
      </c>
      <c r="G15953">
        <v>48</v>
      </c>
      <c r="H15953">
        <v>456</v>
      </c>
      <c r="I15953">
        <v>615</v>
      </c>
      <c r="J15953">
        <v>0</v>
      </c>
      <c r="K15953">
        <v>1</v>
      </c>
      <c r="L15953" t="s">
        <v>28</v>
      </c>
      <c r="M15953" t="s">
        <v>336</v>
      </c>
      <c r="N15953" t="s">
        <v>56</v>
      </c>
      <c r="O15953" t="s">
        <v>22</v>
      </c>
      <c r="P15953" t="s">
        <v>23</v>
      </c>
      <c r="Q15953" t="s">
        <v>41</v>
      </c>
    </row>
    <row r="15954" spans="1:17" x14ac:dyDescent="0.2">
      <c r="A15954" s="2">
        <v>41422</v>
      </c>
      <c r="B15954" t="s">
        <v>180</v>
      </c>
      <c r="C15954" t="s">
        <v>101</v>
      </c>
      <c r="D15954" t="s">
        <v>50</v>
      </c>
      <c r="E15954" t="s">
        <v>50</v>
      </c>
      <c r="F15954">
        <v>44</v>
      </c>
      <c r="G15954">
        <v>110</v>
      </c>
      <c r="H15954">
        <v>634</v>
      </c>
      <c r="I15954">
        <v>322</v>
      </c>
      <c r="J15954">
        <v>3</v>
      </c>
      <c r="K15954">
        <v>3</v>
      </c>
      <c r="L15954" t="s">
        <v>28</v>
      </c>
      <c r="M15954" t="s">
        <v>1262</v>
      </c>
      <c r="N15954" t="s">
        <v>129</v>
      </c>
      <c r="O15954" t="s">
        <v>122</v>
      </c>
      <c r="P15954" t="s">
        <v>23</v>
      </c>
      <c r="Q15954" t="s">
        <v>30</v>
      </c>
    </row>
    <row r="15955" spans="1:17" x14ac:dyDescent="0.2">
      <c r="A15955" s="2">
        <v>41423</v>
      </c>
      <c r="B15955" t="s">
        <v>31</v>
      </c>
      <c r="C15955" t="s">
        <v>129</v>
      </c>
      <c r="D15955" t="s">
        <v>19</v>
      </c>
      <c r="E15955" t="s">
        <v>50</v>
      </c>
      <c r="F15955">
        <v>10</v>
      </c>
      <c r="G15955">
        <v>2</v>
      </c>
      <c r="H15955">
        <v>1058</v>
      </c>
      <c r="I15955">
        <v>1428</v>
      </c>
      <c r="J15955">
        <v>2</v>
      </c>
      <c r="K15955">
        <v>4</v>
      </c>
      <c r="L15955" t="s">
        <v>28</v>
      </c>
      <c r="M15955" t="s">
        <v>1556</v>
      </c>
      <c r="N15955" t="s">
        <v>77</v>
      </c>
      <c r="O15955" t="s">
        <v>122</v>
      </c>
      <c r="P15955" t="s">
        <v>23</v>
      </c>
      <c r="Q15955" t="s">
        <v>41</v>
      </c>
    </row>
    <row r="15956" spans="1:17" x14ac:dyDescent="0.2">
      <c r="A15956" s="2">
        <v>41423</v>
      </c>
      <c r="B15956" t="s">
        <v>89</v>
      </c>
      <c r="C15956" t="s">
        <v>98</v>
      </c>
      <c r="D15956" t="s">
        <v>50</v>
      </c>
      <c r="E15956" t="s">
        <v>50</v>
      </c>
      <c r="F15956">
        <v>7</v>
      </c>
      <c r="G15956">
        <v>39</v>
      </c>
      <c r="H15956">
        <v>1134</v>
      </c>
      <c r="I15956">
        <v>662</v>
      </c>
      <c r="J15956">
        <v>1</v>
      </c>
      <c r="K15956">
        <v>1</v>
      </c>
      <c r="L15956" t="s">
        <v>28</v>
      </c>
      <c r="M15956" t="s">
        <v>91</v>
      </c>
      <c r="N15956" t="s">
        <v>89</v>
      </c>
      <c r="O15956" t="s">
        <v>22</v>
      </c>
      <c r="P15956" t="s">
        <v>23</v>
      </c>
      <c r="Q15956" t="s">
        <v>30</v>
      </c>
    </row>
    <row r="15957" spans="1:17" x14ac:dyDescent="0.2">
      <c r="A15957" s="2">
        <v>41423</v>
      </c>
      <c r="B15957" t="s">
        <v>239</v>
      </c>
      <c r="C15957" t="s">
        <v>464</v>
      </c>
      <c r="D15957" t="s">
        <v>115</v>
      </c>
      <c r="E15957" t="s">
        <v>115</v>
      </c>
      <c r="F15957">
        <v>102</v>
      </c>
      <c r="G15957">
        <v>129</v>
      </c>
      <c r="H15957">
        <v>344</v>
      </c>
      <c r="I15957">
        <v>242</v>
      </c>
      <c r="J15957">
        <v>1</v>
      </c>
      <c r="K15957">
        <v>1</v>
      </c>
      <c r="L15957" t="s">
        <v>28</v>
      </c>
      <c r="M15957" t="s">
        <v>165</v>
      </c>
      <c r="N15957" t="s">
        <v>166</v>
      </c>
      <c r="O15957" t="s">
        <v>122</v>
      </c>
      <c r="P15957" t="s">
        <v>23</v>
      </c>
      <c r="Q15957" t="s">
        <v>30</v>
      </c>
    </row>
    <row r="15958" spans="1:17" x14ac:dyDescent="0.2">
      <c r="A15958" s="2">
        <v>41423</v>
      </c>
      <c r="B15958" t="s">
        <v>166</v>
      </c>
      <c r="C15958" t="s">
        <v>386</v>
      </c>
      <c r="D15958" t="s">
        <v>115</v>
      </c>
      <c r="E15958" t="s">
        <v>50</v>
      </c>
      <c r="F15958">
        <v>101</v>
      </c>
      <c r="G15958">
        <v>120</v>
      </c>
      <c r="H15958">
        <v>345</v>
      </c>
      <c r="I15958">
        <v>275</v>
      </c>
      <c r="J15958">
        <v>1</v>
      </c>
      <c r="K15958">
        <v>1</v>
      </c>
      <c r="L15958" t="s">
        <v>28</v>
      </c>
      <c r="M15958" t="s">
        <v>165</v>
      </c>
      <c r="N15958" t="s">
        <v>166</v>
      </c>
      <c r="O15958" t="s">
        <v>22</v>
      </c>
      <c r="P15958" t="s">
        <v>23</v>
      </c>
      <c r="Q15958" t="s">
        <v>30</v>
      </c>
    </row>
    <row r="15959" spans="1:17" x14ac:dyDescent="0.2">
      <c r="A15959" s="2">
        <v>41423</v>
      </c>
      <c r="B15959" t="s">
        <v>77</v>
      </c>
      <c r="C15959" t="s">
        <v>147</v>
      </c>
      <c r="D15959" t="s">
        <v>27</v>
      </c>
      <c r="E15959" t="s">
        <v>50</v>
      </c>
      <c r="F15959">
        <v>29</v>
      </c>
      <c r="G15959">
        <v>15</v>
      </c>
      <c r="H15959">
        <v>779</v>
      </c>
      <c r="I15959">
        <v>953</v>
      </c>
      <c r="J15959">
        <v>2</v>
      </c>
      <c r="K15959">
        <v>4</v>
      </c>
      <c r="L15959" t="s">
        <v>28</v>
      </c>
      <c r="M15959" t="s">
        <v>1215</v>
      </c>
      <c r="N15959" t="s">
        <v>77</v>
      </c>
      <c r="O15959" t="s">
        <v>22</v>
      </c>
      <c r="P15959" t="s">
        <v>23</v>
      </c>
      <c r="Q15959" t="s">
        <v>41</v>
      </c>
    </row>
    <row r="15960" spans="1:17" x14ac:dyDescent="0.2">
      <c r="A15960" s="2">
        <v>41424</v>
      </c>
      <c r="B15960" t="s">
        <v>143</v>
      </c>
      <c r="C15960" t="s">
        <v>87</v>
      </c>
      <c r="D15960" t="s">
        <v>115</v>
      </c>
      <c r="E15960" t="s">
        <v>50</v>
      </c>
      <c r="F15960">
        <v>30</v>
      </c>
      <c r="G15960">
        <v>52</v>
      </c>
      <c r="H15960">
        <v>772</v>
      </c>
      <c r="I15960">
        <v>582</v>
      </c>
      <c r="J15960">
        <v>0</v>
      </c>
      <c r="K15960">
        <v>2</v>
      </c>
      <c r="L15960" t="s">
        <v>1557</v>
      </c>
      <c r="M15960" t="s">
        <v>1176</v>
      </c>
      <c r="N15960" t="s">
        <v>143</v>
      </c>
      <c r="O15960" t="s">
        <v>22</v>
      </c>
      <c r="P15960" t="s">
        <v>23</v>
      </c>
      <c r="Q15960" t="s">
        <v>41</v>
      </c>
    </row>
    <row r="15961" spans="1:17" x14ac:dyDescent="0.2">
      <c r="A15961" s="2">
        <v>41425</v>
      </c>
      <c r="B15961" t="s">
        <v>119</v>
      </c>
      <c r="C15961" t="s">
        <v>125</v>
      </c>
      <c r="D15961" t="s">
        <v>50</v>
      </c>
      <c r="E15961" t="s">
        <v>50</v>
      </c>
      <c r="F15961">
        <v>8</v>
      </c>
      <c r="G15961">
        <v>207</v>
      </c>
      <c r="H15961">
        <v>1117</v>
      </c>
      <c r="I15961">
        <v>0</v>
      </c>
      <c r="J15961">
        <v>4</v>
      </c>
      <c r="K15961">
        <v>0</v>
      </c>
      <c r="L15961" t="s">
        <v>28</v>
      </c>
      <c r="M15961" t="s">
        <v>127</v>
      </c>
      <c r="N15961" t="s">
        <v>119</v>
      </c>
      <c r="O15961" t="s">
        <v>22</v>
      </c>
      <c r="P15961" t="s">
        <v>23</v>
      </c>
      <c r="Q15961" t="s">
        <v>24</v>
      </c>
    </row>
    <row r="15962" spans="1:17" x14ac:dyDescent="0.2">
      <c r="A15962" s="2">
        <v>41425</v>
      </c>
      <c r="B15962" t="s">
        <v>26</v>
      </c>
      <c r="C15962" t="s">
        <v>135</v>
      </c>
      <c r="D15962" t="s">
        <v>27</v>
      </c>
      <c r="E15962" t="s">
        <v>36</v>
      </c>
      <c r="F15962">
        <v>16</v>
      </c>
      <c r="G15962">
        <v>28</v>
      </c>
      <c r="H15962">
        <v>945</v>
      </c>
      <c r="I15962">
        <v>780</v>
      </c>
      <c r="J15962">
        <v>2</v>
      </c>
      <c r="K15962">
        <v>2</v>
      </c>
      <c r="L15962" t="s">
        <v>28</v>
      </c>
      <c r="M15962" t="s">
        <v>874</v>
      </c>
      <c r="N15962" t="s">
        <v>77</v>
      </c>
      <c r="O15962" t="s">
        <v>122</v>
      </c>
      <c r="P15962" t="s">
        <v>23</v>
      </c>
      <c r="Q15962" t="s">
        <v>30</v>
      </c>
    </row>
    <row r="15963" spans="1:17" x14ac:dyDescent="0.2">
      <c r="A15963" s="2">
        <v>41425</v>
      </c>
      <c r="B15963" t="s">
        <v>180</v>
      </c>
      <c r="C15963" t="s">
        <v>249</v>
      </c>
      <c r="D15963" t="s">
        <v>50</v>
      </c>
      <c r="E15963" t="s">
        <v>50</v>
      </c>
      <c r="F15963">
        <v>44</v>
      </c>
      <c r="G15963">
        <v>55</v>
      </c>
      <c r="H15963">
        <v>634</v>
      </c>
      <c r="I15963">
        <v>560</v>
      </c>
      <c r="J15963">
        <v>0</v>
      </c>
      <c r="K15963">
        <v>2</v>
      </c>
      <c r="L15963" t="s">
        <v>28</v>
      </c>
      <c r="M15963" t="s">
        <v>1318</v>
      </c>
      <c r="N15963" t="s">
        <v>129</v>
      </c>
      <c r="O15963" t="s">
        <v>122</v>
      </c>
      <c r="P15963" t="s">
        <v>23</v>
      </c>
      <c r="Q15963" t="s">
        <v>41</v>
      </c>
    </row>
    <row r="15964" spans="1:17" x14ac:dyDescent="0.2">
      <c r="A15964" s="2">
        <v>41426</v>
      </c>
      <c r="B15964" t="s">
        <v>718</v>
      </c>
      <c r="C15964" t="s">
        <v>208</v>
      </c>
      <c r="D15964" t="s">
        <v>36</v>
      </c>
      <c r="E15964" t="s">
        <v>36</v>
      </c>
      <c r="F15964">
        <v>65</v>
      </c>
      <c r="G15964">
        <v>91</v>
      </c>
      <c r="H15964">
        <v>523</v>
      </c>
      <c r="I15964">
        <v>413</v>
      </c>
      <c r="J15964">
        <v>3</v>
      </c>
      <c r="K15964">
        <v>0</v>
      </c>
      <c r="L15964" t="s">
        <v>28</v>
      </c>
      <c r="M15964" t="s">
        <v>657</v>
      </c>
      <c r="N15964" t="s">
        <v>718</v>
      </c>
      <c r="O15964" t="s">
        <v>22</v>
      </c>
      <c r="P15964" t="s">
        <v>23</v>
      </c>
      <c r="Q15964" t="s">
        <v>24</v>
      </c>
    </row>
    <row r="15965" spans="1:17" x14ac:dyDescent="0.2">
      <c r="A15965" s="2">
        <v>41426</v>
      </c>
      <c r="B15965" t="s">
        <v>531</v>
      </c>
      <c r="C15965" t="s">
        <v>42</v>
      </c>
      <c r="D15965" t="s">
        <v>27</v>
      </c>
      <c r="E15965" t="s">
        <v>19</v>
      </c>
      <c r="F15965">
        <v>38</v>
      </c>
      <c r="G15965">
        <v>32</v>
      </c>
      <c r="H15965">
        <v>662</v>
      </c>
      <c r="I15965">
        <v>752</v>
      </c>
      <c r="J15965">
        <v>1</v>
      </c>
      <c r="K15965">
        <v>2</v>
      </c>
      <c r="L15965" t="s">
        <v>28</v>
      </c>
      <c r="M15965" t="s">
        <v>534</v>
      </c>
      <c r="N15965" t="s">
        <v>531</v>
      </c>
      <c r="O15965" t="s">
        <v>22</v>
      </c>
      <c r="P15965" t="s">
        <v>23</v>
      </c>
      <c r="Q15965" t="s">
        <v>41</v>
      </c>
    </row>
    <row r="15966" spans="1:17" x14ac:dyDescent="0.2">
      <c r="A15966" s="2">
        <v>41427</v>
      </c>
      <c r="B15966" t="s">
        <v>150</v>
      </c>
      <c r="C15966" t="s">
        <v>224</v>
      </c>
      <c r="D15966" t="s">
        <v>36</v>
      </c>
      <c r="E15966" t="s">
        <v>36</v>
      </c>
      <c r="F15966">
        <v>35</v>
      </c>
      <c r="G15966">
        <v>50</v>
      </c>
      <c r="H15966">
        <v>735</v>
      </c>
      <c r="I15966">
        <v>586</v>
      </c>
      <c r="J15966">
        <v>2</v>
      </c>
      <c r="K15966">
        <v>0</v>
      </c>
      <c r="L15966" t="s">
        <v>28</v>
      </c>
      <c r="M15966" t="s">
        <v>1052</v>
      </c>
      <c r="N15966" t="s">
        <v>150</v>
      </c>
      <c r="O15966" t="s">
        <v>22</v>
      </c>
      <c r="P15966" t="s">
        <v>23</v>
      </c>
      <c r="Q15966" t="s">
        <v>24</v>
      </c>
    </row>
    <row r="15967" spans="1:17" x14ac:dyDescent="0.2">
      <c r="A15967" s="2">
        <v>41427</v>
      </c>
      <c r="B15967" t="s">
        <v>25</v>
      </c>
      <c r="C15967" t="s">
        <v>89</v>
      </c>
      <c r="D15967" t="s">
        <v>19</v>
      </c>
      <c r="E15967" t="s">
        <v>50</v>
      </c>
      <c r="F15967">
        <v>19</v>
      </c>
      <c r="G15967">
        <v>7</v>
      </c>
      <c r="H15967">
        <v>902</v>
      </c>
      <c r="I15967">
        <v>1134</v>
      </c>
      <c r="J15967">
        <v>2</v>
      </c>
      <c r="K15967">
        <v>2</v>
      </c>
      <c r="L15967" t="s">
        <v>28</v>
      </c>
      <c r="M15967" t="s">
        <v>117</v>
      </c>
      <c r="N15967" t="s">
        <v>25</v>
      </c>
      <c r="O15967" t="s">
        <v>22</v>
      </c>
      <c r="P15967" t="s">
        <v>23</v>
      </c>
      <c r="Q15967" t="s">
        <v>30</v>
      </c>
    </row>
    <row r="15968" spans="1:17" x14ac:dyDescent="0.2">
      <c r="A15968" s="2">
        <v>41427</v>
      </c>
      <c r="B15968" t="s">
        <v>304</v>
      </c>
      <c r="C15968" t="s">
        <v>123</v>
      </c>
      <c r="D15968" t="s">
        <v>27</v>
      </c>
      <c r="E15968" t="s">
        <v>50</v>
      </c>
      <c r="F15968">
        <v>50</v>
      </c>
      <c r="G15968">
        <v>59</v>
      </c>
      <c r="H15968">
        <v>587</v>
      </c>
      <c r="I15968">
        <v>536</v>
      </c>
      <c r="J15968">
        <v>0</v>
      </c>
      <c r="K15968">
        <v>2</v>
      </c>
      <c r="L15968" t="s">
        <v>28</v>
      </c>
      <c r="M15968" t="s">
        <v>669</v>
      </c>
      <c r="N15968" t="s">
        <v>77</v>
      </c>
      <c r="O15968" t="s">
        <v>122</v>
      </c>
      <c r="P15968" t="s">
        <v>23</v>
      </c>
      <c r="Q15968" t="s">
        <v>41</v>
      </c>
    </row>
    <row r="15969" spans="1:17" x14ac:dyDescent="0.2">
      <c r="A15969" s="2">
        <v>41427</v>
      </c>
      <c r="B15969" t="s">
        <v>98</v>
      </c>
      <c r="C15969" t="s">
        <v>345</v>
      </c>
      <c r="D15969" t="s">
        <v>50</v>
      </c>
      <c r="E15969" t="s">
        <v>50</v>
      </c>
      <c r="F15969">
        <v>39</v>
      </c>
      <c r="G15969">
        <v>96</v>
      </c>
      <c r="H15969">
        <v>662</v>
      </c>
      <c r="I15969">
        <v>393</v>
      </c>
      <c r="J15969">
        <v>4</v>
      </c>
      <c r="K15969">
        <v>0</v>
      </c>
      <c r="L15969" t="s">
        <v>28</v>
      </c>
      <c r="M15969" t="s">
        <v>99</v>
      </c>
      <c r="N15969" t="s">
        <v>98</v>
      </c>
      <c r="O15969" t="s">
        <v>22</v>
      </c>
      <c r="P15969" t="s">
        <v>23</v>
      </c>
      <c r="Q15969" t="s">
        <v>24</v>
      </c>
    </row>
    <row r="15970" spans="1:17" x14ac:dyDescent="0.2">
      <c r="A15970" s="2">
        <v>41427</v>
      </c>
      <c r="B15970" t="s">
        <v>405</v>
      </c>
      <c r="C15970" t="s">
        <v>149</v>
      </c>
      <c r="D15970" t="s">
        <v>36</v>
      </c>
      <c r="E15970" t="s">
        <v>36</v>
      </c>
      <c r="F15970">
        <v>155</v>
      </c>
      <c r="G15970">
        <v>56</v>
      </c>
      <c r="H15970">
        <v>153</v>
      </c>
      <c r="I15970">
        <v>540</v>
      </c>
      <c r="J15970">
        <v>0</v>
      </c>
      <c r="K15970">
        <v>2</v>
      </c>
      <c r="L15970" t="s">
        <v>28</v>
      </c>
      <c r="M15970" t="s">
        <v>406</v>
      </c>
      <c r="N15970" t="s">
        <v>405</v>
      </c>
      <c r="O15970" t="s">
        <v>22</v>
      </c>
      <c r="P15970" t="s">
        <v>23</v>
      </c>
      <c r="Q15970" t="s">
        <v>41</v>
      </c>
    </row>
    <row r="15971" spans="1:17" x14ac:dyDescent="0.2">
      <c r="A15971" s="2">
        <v>41427</v>
      </c>
      <c r="B15971" t="s">
        <v>380</v>
      </c>
      <c r="C15971" t="s">
        <v>211</v>
      </c>
      <c r="D15971" t="s">
        <v>36</v>
      </c>
      <c r="E15971" t="s">
        <v>36</v>
      </c>
      <c r="F15971">
        <v>134</v>
      </c>
      <c r="G15971">
        <v>116</v>
      </c>
      <c r="H15971">
        <v>223</v>
      </c>
      <c r="I15971">
        <v>306</v>
      </c>
      <c r="J15971">
        <v>0</v>
      </c>
      <c r="K15971">
        <v>0</v>
      </c>
      <c r="L15971" t="s">
        <v>28</v>
      </c>
      <c r="M15971" t="s">
        <v>375</v>
      </c>
      <c r="N15971" t="s">
        <v>374</v>
      </c>
      <c r="O15971" t="s">
        <v>122</v>
      </c>
      <c r="P15971" t="s">
        <v>23</v>
      </c>
      <c r="Q15971" t="s">
        <v>30</v>
      </c>
    </row>
    <row r="15972" spans="1:17" x14ac:dyDescent="0.2">
      <c r="A15972" s="2">
        <v>41427</v>
      </c>
      <c r="B15972" t="s">
        <v>168</v>
      </c>
      <c r="C15972" t="s">
        <v>120</v>
      </c>
      <c r="D15972" t="s">
        <v>50</v>
      </c>
      <c r="E15972" t="s">
        <v>36</v>
      </c>
      <c r="F15972">
        <v>37</v>
      </c>
      <c r="G15972">
        <v>62</v>
      </c>
      <c r="H15972">
        <v>674</v>
      </c>
      <c r="I15972">
        <v>533</v>
      </c>
      <c r="J15972">
        <v>0</v>
      </c>
      <c r="K15972">
        <v>0</v>
      </c>
      <c r="L15972" t="s">
        <v>28</v>
      </c>
      <c r="M15972" t="s">
        <v>318</v>
      </c>
      <c r="N15972" t="s">
        <v>168</v>
      </c>
      <c r="O15972" t="s">
        <v>22</v>
      </c>
      <c r="P15972" t="s">
        <v>23</v>
      </c>
      <c r="Q15972" t="s">
        <v>30</v>
      </c>
    </row>
    <row r="15973" spans="1:17" x14ac:dyDescent="0.2">
      <c r="A15973" s="2">
        <v>41427</v>
      </c>
      <c r="B15973" t="s">
        <v>77</v>
      </c>
      <c r="C15973" t="s">
        <v>129</v>
      </c>
      <c r="D15973" t="s">
        <v>27</v>
      </c>
      <c r="E15973" t="s">
        <v>50</v>
      </c>
      <c r="F15973">
        <v>29</v>
      </c>
      <c r="G15973">
        <v>2</v>
      </c>
      <c r="H15973">
        <v>779</v>
      </c>
      <c r="I15973">
        <v>1428</v>
      </c>
      <c r="J15973">
        <v>4</v>
      </c>
      <c r="K15973">
        <v>3</v>
      </c>
      <c r="L15973" t="s">
        <v>28</v>
      </c>
      <c r="M15973" t="s">
        <v>160</v>
      </c>
      <c r="N15973" t="s">
        <v>77</v>
      </c>
      <c r="O15973" t="s">
        <v>22</v>
      </c>
      <c r="P15973" t="s">
        <v>23</v>
      </c>
      <c r="Q15973" t="s">
        <v>24</v>
      </c>
    </row>
    <row r="15974" spans="1:17" x14ac:dyDescent="0.2">
      <c r="A15974" s="2">
        <v>41428</v>
      </c>
      <c r="B15974" t="s">
        <v>81</v>
      </c>
      <c r="C15974" t="s">
        <v>317</v>
      </c>
      <c r="D15974" t="s">
        <v>50</v>
      </c>
      <c r="E15974" t="s">
        <v>50</v>
      </c>
      <c r="F15974">
        <v>92</v>
      </c>
      <c r="G15974">
        <v>69</v>
      </c>
      <c r="H15974">
        <v>411</v>
      </c>
      <c r="I15974">
        <v>502</v>
      </c>
      <c r="J15974">
        <v>0</v>
      </c>
      <c r="K15974">
        <v>2</v>
      </c>
      <c r="L15974" t="s">
        <v>28</v>
      </c>
      <c r="M15974" t="s">
        <v>83</v>
      </c>
      <c r="N15974" t="s">
        <v>81</v>
      </c>
      <c r="O15974" t="s">
        <v>22</v>
      </c>
      <c r="P15974" t="s">
        <v>23</v>
      </c>
      <c r="Q15974" t="s">
        <v>41</v>
      </c>
    </row>
    <row r="15975" spans="1:17" x14ac:dyDescent="0.2">
      <c r="A15975" s="2">
        <v>41428</v>
      </c>
      <c r="B15975" t="s">
        <v>52</v>
      </c>
      <c r="C15975" t="s">
        <v>328</v>
      </c>
      <c r="D15975" t="s">
        <v>50</v>
      </c>
      <c r="E15975" t="s">
        <v>50</v>
      </c>
      <c r="F15975">
        <v>24</v>
      </c>
      <c r="G15975">
        <v>84</v>
      </c>
      <c r="H15975">
        <v>838</v>
      </c>
      <c r="I15975">
        <v>441</v>
      </c>
      <c r="J15975">
        <v>1</v>
      </c>
      <c r="K15975">
        <v>0</v>
      </c>
      <c r="L15975" t="s">
        <v>28</v>
      </c>
      <c r="M15975" t="s">
        <v>743</v>
      </c>
      <c r="N15975" t="s">
        <v>52</v>
      </c>
      <c r="O15975" t="s">
        <v>22</v>
      </c>
      <c r="P15975" t="s">
        <v>23</v>
      </c>
      <c r="Q15975" t="s">
        <v>24</v>
      </c>
    </row>
    <row r="15976" spans="1:17" x14ac:dyDescent="0.2">
      <c r="A15976" s="2">
        <v>41429</v>
      </c>
      <c r="B15976" t="s">
        <v>213</v>
      </c>
      <c r="C15976" t="s">
        <v>443</v>
      </c>
      <c r="D15976" t="s">
        <v>115</v>
      </c>
      <c r="E15976" t="s">
        <v>115</v>
      </c>
      <c r="F15976">
        <v>158</v>
      </c>
      <c r="G15976">
        <v>165</v>
      </c>
      <c r="H15976">
        <v>148</v>
      </c>
      <c r="I15976">
        <v>132</v>
      </c>
      <c r="J15976">
        <v>0</v>
      </c>
      <c r="K15976">
        <v>2</v>
      </c>
      <c r="L15976" t="s">
        <v>28</v>
      </c>
      <c r="M15976" t="s">
        <v>535</v>
      </c>
      <c r="N15976" t="s">
        <v>213</v>
      </c>
      <c r="O15976" t="s">
        <v>22</v>
      </c>
      <c r="P15976" t="s">
        <v>23</v>
      </c>
      <c r="Q15976" t="s">
        <v>41</v>
      </c>
    </row>
    <row r="15977" spans="1:17" x14ac:dyDescent="0.2">
      <c r="A15977" s="2">
        <v>41429</v>
      </c>
      <c r="B15977" t="s">
        <v>183</v>
      </c>
      <c r="C15977" t="s">
        <v>351</v>
      </c>
      <c r="D15977" t="s">
        <v>36</v>
      </c>
      <c r="E15977" t="s">
        <v>36</v>
      </c>
      <c r="F15977">
        <v>68</v>
      </c>
      <c r="G15977">
        <v>125</v>
      </c>
      <c r="H15977">
        <v>512</v>
      </c>
      <c r="I15977">
        <v>257</v>
      </c>
      <c r="J15977">
        <v>1</v>
      </c>
      <c r="K15977">
        <v>1</v>
      </c>
      <c r="L15977" t="s">
        <v>28</v>
      </c>
      <c r="M15977" t="s">
        <v>266</v>
      </c>
      <c r="N15977" t="s">
        <v>183</v>
      </c>
      <c r="O15977" t="s">
        <v>22</v>
      </c>
      <c r="P15977" t="s">
        <v>23</v>
      </c>
      <c r="Q15977" t="s">
        <v>30</v>
      </c>
    </row>
    <row r="15978" spans="1:17" x14ac:dyDescent="0.2">
      <c r="A15978" s="2">
        <v>41429</v>
      </c>
      <c r="B15978" t="s">
        <v>254</v>
      </c>
      <c r="C15978" t="s">
        <v>572</v>
      </c>
      <c r="D15978" t="s">
        <v>115</v>
      </c>
      <c r="E15978" t="s">
        <v>115</v>
      </c>
      <c r="F15978">
        <v>151</v>
      </c>
      <c r="G15978">
        <v>144</v>
      </c>
      <c r="H15978">
        <v>175</v>
      </c>
      <c r="I15978">
        <v>198</v>
      </c>
      <c r="J15978">
        <v>0</v>
      </c>
      <c r="K15978">
        <v>1</v>
      </c>
      <c r="L15978" t="s">
        <v>28</v>
      </c>
      <c r="M15978" t="s">
        <v>253</v>
      </c>
      <c r="N15978" t="s">
        <v>254</v>
      </c>
      <c r="O15978" t="s">
        <v>22</v>
      </c>
      <c r="P15978" t="s">
        <v>23</v>
      </c>
      <c r="Q15978" t="s">
        <v>41</v>
      </c>
    </row>
    <row r="15979" spans="1:17" x14ac:dyDescent="0.2">
      <c r="A15979" s="2">
        <v>41429</v>
      </c>
      <c r="B15979" t="s">
        <v>185</v>
      </c>
      <c r="C15979" t="s">
        <v>26</v>
      </c>
      <c r="D15979" t="s">
        <v>27</v>
      </c>
      <c r="E15979" t="s">
        <v>27</v>
      </c>
      <c r="F15979">
        <v>53</v>
      </c>
      <c r="G15979">
        <v>16</v>
      </c>
      <c r="H15979">
        <v>570</v>
      </c>
      <c r="I15979">
        <v>945</v>
      </c>
      <c r="J15979">
        <v>0</v>
      </c>
      <c r="K15979">
        <v>1</v>
      </c>
      <c r="L15979" t="s">
        <v>20</v>
      </c>
      <c r="M15979" t="s">
        <v>412</v>
      </c>
      <c r="N15979" t="s">
        <v>185</v>
      </c>
      <c r="O15979" t="s">
        <v>22</v>
      </c>
      <c r="P15979" t="s">
        <v>23</v>
      </c>
      <c r="Q15979" t="s">
        <v>41</v>
      </c>
    </row>
    <row r="15980" spans="1:17" x14ac:dyDescent="0.2">
      <c r="A15980" s="2">
        <v>41429</v>
      </c>
      <c r="B15980" t="s">
        <v>143</v>
      </c>
      <c r="C15980" t="s">
        <v>55</v>
      </c>
      <c r="D15980" t="s">
        <v>115</v>
      </c>
      <c r="E15980" t="s">
        <v>57</v>
      </c>
      <c r="F15980">
        <v>30</v>
      </c>
      <c r="G15980">
        <v>47</v>
      </c>
      <c r="H15980">
        <v>772</v>
      </c>
      <c r="I15980">
        <v>624</v>
      </c>
      <c r="J15980">
        <v>1</v>
      </c>
      <c r="K15980">
        <v>1</v>
      </c>
      <c r="L15980" t="s">
        <v>20</v>
      </c>
      <c r="M15980" t="s">
        <v>1014</v>
      </c>
      <c r="N15980" t="s">
        <v>143</v>
      </c>
      <c r="O15980" t="s">
        <v>22</v>
      </c>
      <c r="P15980" t="s">
        <v>23</v>
      </c>
      <c r="Q15980" t="s">
        <v>30</v>
      </c>
    </row>
    <row r="15981" spans="1:17" x14ac:dyDescent="0.2">
      <c r="A15981" s="2">
        <v>41429</v>
      </c>
      <c r="B15981" t="s">
        <v>560</v>
      </c>
      <c r="C15981" t="s">
        <v>87</v>
      </c>
      <c r="D15981" t="s">
        <v>50</v>
      </c>
      <c r="E15981" t="s">
        <v>50</v>
      </c>
      <c r="F15981">
        <v>144</v>
      </c>
      <c r="G15981">
        <v>52</v>
      </c>
      <c r="H15981">
        <v>199</v>
      </c>
      <c r="I15981">
        <v>582</v>
      </c>
      <c r="J15981">
        <v>1</v>
      </c>
      <c r="K15981">
        <v>2</v>
      </c>
      <c r="L15981" t="s">
        <v>28</v>
      </c>
      <c r="M15981" t="s">
        <v>626</v>
      </c>
      <c r="N15981" t="s">
        <v>560</v>
      </c>
      <c r="O15981" t="s">
        <v>22</v>
      </c>
      <c r="P15981" t="s">
        <v>23</v>
      </c>
      <c r="Q15981" t="s">
        <v>41</v>
      </c>
    </row>
    <row r="15982" spans="1:17" x14ac:dyDescent="0.2">
      <c r="A15982" s="2">
        <v>41429</v>
      </c>
      <c r="B15982" t="s">
        <v>464</v>
      </c>
      <c r="C15982" t="s">
        <v>133</v>
      </c>
      <c r="D15982" t="s">
        <v>115</v>
      </c>
      <c r="E15982" t="s">
        <v>115</v>
      </c>
      <c r="F15982">
        <v>129</v>
      </c>
      <c r="G15982">
        <v>42</v>
      </c>
      <c r="H15982">
        <v>242</v>
      </c>
      <c r="I15982">
        <v>643</v>
      </c>
      <c r="J15982">
        <v>1</v>
      </c>
      <c r="K15982">
        <v>1</v>
      </c>
      <c r="L15982" t="s">
        <v>20</v>
      </c>
      <c r="M15982" t="s">
        <v>465</v>
      </c>
      <c r="N15982" t="s">
        <v>464</v>
      </c>
      <c r="O15982" t="s">
        <v>22</v>
      </c>
      <c r="P15982" t="s">
        <v>23</v>
      </c>
      <c r="Q15982" t="s">
        <v>30</v>
      </c>
    </row>
    <row r="15983" spans="1:17" x14ac:dyDescent="0.2">
      <c r="A15983" s="2">
        <v>41429</v>
      </c>
      <c r="B15983" t="s">
        <v>239</v>
      </c>
      <c r="C15983" t="s">
        <v>164</v>
      </c>
      <c r="D15983" t="s">
        <v>115</v>
      </c>
      <c r="E15983" t="s">
        <v>115</v>
      </c>
      <c r="F15983">
        <v>102</v>
      </c>
      <c r="G15983">
        <v>97</v>
      </c>
      <c r="H15983">
        <v>344</v>
      </c>
      <c r="I15983">
        <v>391</v>
      </c>
      <c r="J15983">
        <v>1</v>
      </c>
      <c r="K15983">
        <v>0</v>
      </c>
      <c r="L15983" t="s">
        <v>20</v>
      </c>
      <c r="M15983" t="s">
        <v>240</v>
      </c>
      <c r="N15983" t="s">
        <v>239</v>
      </c>
      <c r="O15983" t="s">
        <v>22</v>
      </c>
      <c r="P15983" t="s">
        <v>23</v>
      </c>
      <c r="Q15983" t="s">
        <v>24</v>
      </c>
    </row>
    <row r="15984" spans="1:17" x14ac:dyDescent="0.2">
      <c r="A15984" s="2">
        <v>41429</v>
      </c>
      <c r="B15984" t="s">
        <v>90</v>
      </c>
      <c r="C15984" t="s">
        <v>174</v>
      </c>
      <c r="D15984" t="s">
        <v>50</v>
      </c>
      <c r="E15984" t="s">
        <v>50</v>
      </c>
      <c r="F15984">
        <v>63</v>
      </c>
      <c r="G15984">
        <v>148</v>
      </c>
      <c r="H15984">
        <v>528</v>
      </c>
      <c r="I15984">
        <v>181</v>
      </c>
      <c r="J15984">
        <v>2</v>
      </c>
      <c r="K15984">
        <v>0</v>
      </c>
      <c r="L15984" t="s">
        <v>28</v>
      </c>
      <c r="M15984" t="s">
        <v>306</v>
      </c>
      <c r="N15984" t="s">
        <v>90</v>
      </c>
      <c r="O15984" t="s">
        <v>22</v>
      </c>
      <c r="P15984" t="s">
        <v>23</v>
      </c>
      <c r="Q15984" t="s">
        <v>24</v>
      </c>
    </row>
    <row r="15985" spans="1:17" x14ac:dyDescent="0.2">
      <c r="A15985" s="2">
        <v>41429</v>
      </c>
      <c r="B15985" t="s">
        <v>166</v>
      </c>
      <c r="C15985" t="s">
        <v>167</v>
      </c>
      <c r="D15985" t="s">
        <v>115</v>
      </c>
      <c r="E15985" t="s">
        <v>115</v>
      </c>
      <c r="F15985">
        <v>101</v>
      </c>
      <c r="G15985">
        <v>57</v>
      </c>
      <c r="H15985">
        <v>345</v>
      </c>
      <c r="I15985">
        <v>538</v>
      </c>
      <c r="J15985">
        <v>0</v>
      </c>
      <c r="K15985">
        <v>1</v>
      </c>
      <c r="L15985" t="s">
        <v>20</v>
      </c>
      <c r="M15985" t="s">
        <v>165</v>
      </c>
      <c r="N15985" t="s">
        <v>166</v>
      </c>
      <c r="O15985" t="s">
        <v>22</v>
      </c>
      <c r="P15985" t="s">
        <v>23</v>
      </c>
      <c r="Q15985" t="s">
        <v>41</v>
      </c>
    </row>
    <row r="15986" spans="1:17" x14ac:dyDescent="0.2">
      <c r="A15986" s="2">
        <v>41429</v>
      </c>
      <c r="B15986" t="s">
        <v>92</v>
      </c>
      <c r="C15986" t="s">
        <v>282</v>
      </c>
      <c r="D15986" t="s">
        <v>50</v>
      </c>
      <c r="E15986" t="s">
        <v>19</v>
      </c>
      <c r="F15986">
        <v>34</v>
      </c>
      <c r="G15986">
        <v>82</v>
      </c>
      <c r="H15986">
        <v>745</v>
      </c>
      <c r="I15986">
        <v>446</v>
      </c>
      <c r="J15986">
        <v>4</v>
      </c>
      <c r="K15986">
        <v>0</v>
      </c>
      <c r="L15986" t="s">
        <v>28</v>
      </c>
      <c r="M15986" t="s">
        <v>124</v>
      </c>
      <c r="N15986" t="s">
        <v>92</v>
      </c>
      <c r="O15986" t="s">
        <v>22</v>
      </c>
      <c r="P15986" t="s">
        <v>23</v>
      </c>
      <c r="Q15986" t="s">
        <v>24</v>
      </c>
    </row>
    <row r="15987" spans="1:17" x14ac:dyDescent="0.2">
      <c r="A15987" s="2">
        <v>41429</v>
      </c>
      <c r="B15987" t="s">
        <v>602</v>
      </c>
      <c r="C15987" t="s">
        <v>1073</v>
      </c>
      <c r="D15987" t="s">
        <v>115</v>
      </c>
      <c r="E15987" t="s">
        <v>115</v>
      </c>
      <c r="F15987">
        <v>112</v>
      </c>
      <c r="G15987">
        <v>140</v>
      </c>
      <c r="H15987">
        <v>312</v>
      </c>
      <c r="I15987">
        <v>209</v>
      </c>
      <c r="J15987">
        <v>3</v>
      </c>
      <c r="K15987">
        <v>2</v>
      </c>
      <c r="L15987" t="s">
        <v>28</v>
      </c>
      <c r="M15987" t="s">
        <v>1558</v>
      </c>
      <c r="N15987" t="s">
        <v>602</v>
      </c>
      <c r="O15987" t="s">
        <v>22</v>
      </c>
      <c r="P15987" t="s">
        <v>23</v>
      </c>
      <c r="Q15987" t="s">
        <v>24</v>
      </c>
    </row>
    <row r="15988" spans="1:17" x14ac:dyDescent="0.2">
      <c r="A15988" s="2">
        <v>41430</v>
      </c>
      <c r="B15988" t="s">
        <v>72</v>
      </c>
      <c r="C15988" t="s">
        <v>345</v>
      </c>
      <c r="D15988" t="s">
        <v>50</v>
      </c>
      <c r="E15988" t="s">
        <v>50</v>
      </c>
      <c r="F15988">
        <v>20</v>
      </c>
      <c r="G15988">
        <v>96</v>
      </c>
      <c r="H15988">
        <v>899</v>
      </c>
      <c r="I15988">
        <v>393</v>
      </c>
      <c r="J15988">
        <v>2</v>
      </c>
      <c r="K15988">
        <v>1</v>
      </c>
      <c r="L15988" t="s">
        <v>28</v>
      </c>
      <c r="M15988" t="s">
        <v>1422</v>
      </c>
      <c r="N15988" t="s">
        <v>72</v>
      </c>
      <c r="O15988" t="s">
        <v>22</v>
      </c>
      <c r="P15988" t="s">
        <v>23</v>
      </c>
      <c r="Q15988" t="s">
        <v>24</v>
      </c>
    </row>
    <row r="15989" spans="1:17" x14ac:dyDescent="0.2">
      <c r="A15989" s="2">
        <v>41430</v>
      </c>
      <c r="B15989" t="s">
        <v>207</v>
      </c>
      <c r="C15989" t="s">
        <v>135</v>
      </c>
      <c r="D15989" t="s">
        <v>36</v>
      </c>
      <c r="E15989" t="s">
        <v>36</v>
      </c>
      <c r="F15989">
        <v>122</v>
      </c>
      <c r="G15989">
        <v>28</v>
      </c>
      <c r="H15989">
        <v>266</v>
      </c>
      <c r="I15989">
        <v>780</v>
      </c>
      <c r="J15989">
        <v>0</v>
      </c>
      <c r="K15989">
        <v>1</v>
      </c>
      <c r="L15989" t="s">
        <v>20</v>
      </c>
      <c r="M15989" t="s">
        <v>209</v>
      </c>
      <c r="N15989" t="s">
        <v>207</v>
      </c>
      <c r="O15989" t="s">
        <v>22</v>
      </c>
      <c r="P15989" t="s">
        <v>23</v>
      </c>
      <c r="Q15989" t="s">
        <v>41</v>
      </c>
    </row>
    <row r="15990" spans="1:17" x14ac:dyDescent="0.2">
      <c r="A15990" s="2">
        <v>41430</v>
      </c>
      <c r="B15990" t="s">
        <v>250</v>
      </c>
      <c r="C15990" t="s">
        <v>352</v>
      </c>
      <c r="D15990" t="s">
        <v>36</v>
      </c>
      <c r="E15990" t="s">
        <v>36</v>
      </c>
      <c r="F15990">
        <v>109</v>
      </c>
      <c r="G15990">
        <v>125</v>
      </c>
      <c r="H15990">
        <v>322</v>
      </c>
      <c r="I15990">
        <v>257</v>
      </c>
      <c r="J15990">
        <v>0</v>
      </c>
      <c r="K15990">
        <v>0</v>
      </c>
      <c r="L15990" t="s">
        <v>20</v>
      </c>
      <c r="M15990" t="s">
        <v>251</v>
      </c>
      <c r="N15990" t="s">
        <v>250</v>
      </c>
      <c r="O15990" t="s">
        <v>22</v>
      </c>
      <c r="P15990" t="s">
        <v>23</v>
      </c>
      <c r="Q15990" t="s">
        <v>30</v>
      </c>
    </row>
    <row r="15991" spans="1:17" x14ac:dyDescent="0.2">
      <c r="A15991" s="2">
        <v>41430</v>
      </c>
      <c r="B15991" t="s">
        <v>18</v>
      </c>
      <c r="C15991" t="s">
        <v>67</v>
      </c>
      <c r="D15991" t="s">
        <v>19</v>
      </c>
      <c r="E15991" t="s">
        <v>50</v>
      </c>
      <c r="F15991">
        <v>17</v>
      </c>
      <c r="G15991">
        <v>18</v>
      </c>
      <c r="H15991">
        <v>931</v>
      </c>
      <c r="I15991">
        <v>913</v>
      </c>
      <c r="J15991">
        <v>1</v>
      </c>
      <c r="K15991">
        <v>0</v>
      </c>
      <c r="L15991" t="s">
        <v>28</v>
      </c>
      <c r="M15991" t="s">
        <v>64</v>
      </c>
      <c r="N15991" t="s">
        <v>18</v>
      </c>
      <c r="O15991" t="s">
        <v>22</v>
      </c>
      <c r="P15991" t="s">
        <v>23</v>
      </c>
      <c r="Q15991" t="s">
        <v>24</v>
      </c>
    </row>
    <row r="15992" spans="1:17" x14ac:dyDescent="0.2">
      <c r="A15992" s="2">
        <v>41431</v>
      </c>
      <c r="B15992" t="s">
        <v>182</v>
      </c>
      <c r="C15992" t="s">
        <v>449</v>
      </c>
      <c r="D15992" t="s">
        <v>115</v>
      </c>
      <c r="E15992" t="s">
        <v>115</v>
      </c>
      <c r="F15992">
        <v>95</v>
      </c>
      <c r="G15992">
        <v>58</v>
      </c>
      <c r="H15992">
        <v>392</v>
      </c>
      <c r="I15992">
        <v>550</v>
      </c>
      <c r="J15992">
        <v>1</v>
      </c>
      <c r="K15992">
        <v>2</v>
      </c>
      <c r="L15992" t="s">
        <v>28</v>
      </c>
      <c r="M15992" t="s">
        <v>677</v>
      </c>
      <c r="N15992" t="s">
        <v>182</v>
      </c>
      <c r="O15992" t="s">
        <v>22</v>
      </c>
      <c r="P15992" t="s">
        <v>23</v>
      </c>
      <c r="Q15992" t="s">
        <v>41</v>
      </c>
    </row>
    <row r="15993" spans="1:17" x14ac:dyDescent="0.2">
      <c r="A15993" s="2">
        <v>41431</v>
      </c>
      <c r="B15993" t="s">
        <v>94</v>
      </c>
      <c r="C15993" t="s">
        <v>301</v>
      </c>
      <c r="D15993" t="s">
        <v>50</v>
      </c>
      <c r="E15993" t="s">
        <v>115</v>
      </c>
      <c r="F15993">
        <v>33</v>
      </c>
      <c r="G15993">
        <v>111</v>
      </c>
      <c r="H15993">
        <v>758</v>
      </c>
      <c r="I15993">
        <v>314</v>
      </c>
      <c r="J15993">
        <v>1</v>
      </c>
      <c r="K15993">
        <v>0</v>
      </c>
      <c r="L15993" t="s">
        <v>28</v>
      </c>
      <c r="M15993" t="s">
        <v>311</v>
      </c>
      <c r="N15993" t="s">
        <v>94</v>
      </c>
      <c r="O15993" t="s">
        <v>22</v>
      </c>
      <c r="P15993" t="s">
        <v>23</v>
      </c>
      <c r="Q15993" t="s">
        <v>24</v>
      </c>
    </row>
    <row r="15994" spans="1:17" x14ac:dyDescent="0.2">
      <c r="A15994" s="2">
        <v>41432</v>
      </c>
      <c r="B15994" t="s">
        <v>85</v>
      </c>
      <c r="C15994" t="s">
        <v>49</v>
      </c>
      <c r="D15994" t="s">
        <v>50</v>
      </c>
      <c r="E15994" t="s">
        <v>50</v>
      </c>
      <c r="F15994">
        <v>38</v>
      </c>
      <c r="G15994">
        <v>29</v>
      </c>
      <c r="H15994">
        <v>690</v>
      </c>
      <c r="I15994">
        <v>794</v>
      </c>
      <c r="J15994">
        <v>1</v>
      </c>
      <c r="K15994">
        <v>1</v>
      </c>
      <c r="L15994" t="s">
        <v>20</v>
      </c>
      <c r="M15994" t="s">
        <v>86</v>
      </c>
      <c r="N15994" t="s">
        <v>85</v>
      </c>
      <c r="O15994" t="s">
        <v>22</v>
      </c>
      <c r="P15994" t="s">
        <v>23</v>
      </c>
      <c r="Q15994" t="s">
        <v>30</v>
      </c>
    </row>
    <row r="15995" spans="1:17" x14ac:dyDescent="0.2">
      <c r="A15995" s="2">
        <v>41432</v>
      </c>
      <c r="B15995" t="s">
        <v>39</v>
      </c>
      <c r="C15995" t="s">
        <v>43</v>
      </c>
      <c r="D15995" t="s">
        <v>19</v>
      </c>
      <c r="E15995" t="s">
        <v>19</v>
      </c>
      <c r="F15995">
        <v>3</v>
      </c>
      <c r="G15995">
        <v>7</v>
      </c>
      <c r="H15995">
        <v>1286</v>
      </c>
      <c r="I15995">
        <v>1123</v>
      </c>
      <c r="J15995">
        <v>0</v>
      </c>
      <c r="K15995">
        <v>0</v>
      </c>
      <c r="L15995" t="s">
        <v>20</v>
      </c>
      <c r="M15995" t="s">
        <v>65</v>
      </c>
      <c r="N15995" t="s">
        <v>39</v>
      </c>
      <c r="O15995" t="s">
        <v>22</v>
      </c>
      <c r="P15995" t="s">
        <v>23</v>
      </c>
      <c r="Q15995" t="s">
        <v>30</v>
      </c>
    </row>
    <row r="15996" spans="1:17" x14ac:dyDescent="0.2">
      <c r="A15996" s="2">
        <v>41432</v>
      </c>
      <c r="B15996" t="s">
        <v>286</v>
      </c>
      <c r="C15996" t="s">
        <v>184</v>
      </c>
      <c r="D15996" t="s">
        <v>50</v>
      </c>
      <c r="E15996" t="s">
        <v>50</v>
      </c>
      <c r="F15996">
        <v>89</v>
      </c>
      <c r="G15996">
        <v>156</v>
      </c>
      <c r="H15996">
        <v>407</v>
      </c>
      <c r="I15996">
        <v>148</v>
      </c>
      <c r="J15996">
        <v>0</v>
      </c>
      <c r="K15996">
        <v>1</v>
      </c>
      <c r="L15996" t="s">
        <v>20</v>
      </c>
      <c r="M15996" t="s">
        <v>359</v>
      </c>
      <c r="N15996" t="s">
        <v>286</v>
      </c>
      <c r="O15996" t="s">
        <v>22</v>
      </c>
      <c r="P15996" t="s">
        <v>23</v>
      </c>
      <c r="Q15996" t="s">
        <v>41</v>
      </c>
    </row>
    <row r="15997" spans="1:17" x14ac:dyDescent="0.2">
      <c r="A15997" s="2">
        <v>41432</v>
      </c>
      <c r="B15997" t="s">
        <v>69</v>
      </c>
      <c r="C15997" t="s">
        <v>52</v>
      </c>
      <c r="D15997" t="s">
        <v>50</v>
      </c>
      <c r="E15997" t="s">
        <v>50</v>
      </c>
      <c r="F15997">
        <v>76</v>
      </c>
      <c r="G15997">
        <v>27</v>
      </c>
      <c r="H15997">
        <v>469</v>
      </c>
      <c r="I15997">
        <v>829</v>
      </c>
      <c r="J15997">
        <v>2</v>
      </c>
      <c r="K15997">
        <v>1</v>
      </c>
      <c r="L15997" t="s">
        <v>20</v>
      </c>
      <c r="M15997" t="s">
        <v>71</v>
      </c>
      <c r="N15997" t="s">
        <v>69</v>
      </c>
      <c r="O15997" t="s">
        <v>22</v>
      </c>
      <c r="P15997" t="s">
        <v>23</v>
      </c>
      <c r="Q15997" t="s">
        <v>24</v>
      </c>
    </row>
    <row r="15998" spans="1:17" x14ac:dyDescent="0.2">
      <c r="A15998" s="2">
        <v>41432</v>
      </c>
      <c r="B15998" t="s">
        <v>386</v>
      </c>
      <c r="C15998" t="s">
        <v>97</v>
      </c>
      <c r="D15998" t="s">
        <v>50</v>
      </c>
      <c r="E15998" t="s">
        <v>50</v>
      </c>
      <c r="F15998">
        <v>118</v>
      </c>
      <c r="G15998">
        <v>145</v>
      </c>
      <c r="H15998">
        <v>291</v>
      </c>
      <c r="I15998">
        <v>185</v>
      </c>
      <c r="J15998">
        <v>1</v>
      </c>
      <c r="K15998">
        <v>1</v>
      </c>
      <c r="L15998" t="s">
        <v>20</v>
      </c>
      <c r="M15998" t="s">
        <v>595</v>
      </c>
      <c r="N15998" t="s">
        <v>386</v>
      </c>
      <c r="O15998" t="s">
        <v>22</v>
      </c>
      <c r="P15998" t="s">
        <v>23</v>
      </c>
      <c r="Q15998" t="s">
        <v>30</v>
      </c>
    </row>
    <row r="15999" spans="1:17" x14ac:dyDescent="0.2">
      <c r="A15999" s="2">
        <v>41432</v>
      </c>
      <c r="B15999" t="s">
        <v>147</v>
      </c>
      <c r="C15999" t="s">
        <v>1204</v>
      </c>
      <c r="D15999" t="s">
        <v>50</v>
      </c>
      <c r="E15999" t="s">
        <v>50</v>
      </c>
      <c r="F15999">
        <v>12</v>
      </c>
      <c r="G15999">
        <v>36</v>
      </c>
      <c r="H15999">
        <v>1034</v>
      </c>
      <c r="I15999">
        <v>723</v>
      </c>
      <c r="J15999">
        <v>2</v>
      </c>
      <c r="K15999">
        <v>1</v>
      </c>
      <c r="L15999" t="s">
        <v>20</v>
      </c>
      <c r="M15999" t="s">
        <v>148</v>
      </c>
      <c r="N15999" t="s">
        <v>147</v>
      </c>
      <c r="O15999" t="s">
        <v>22</v>
      </c>
      <c r="P15999" t="s">
        <v>23</v>
      </c>
      <c r="Q15999" t="s">
        <v>24</v>
      </c>
    </row>
    <row r="16000" spans="1:17" x14ac:dyDescent="0.2">
      <c r="A16000" s="2">
        <v>41432</v>
      </c>
      <c r="B16000" t="s">
        <v>17</v>
      </c>
      <c r="C16000" t="s">
        <v>32</v>
      </c>
      <c r="D16000" t="s">
        <v>19</v>
      </c>
      <c r="E16000" t="s">
        <v>19</v>
      </c>
      <c r="F16000">
        <v>53</v>
      </c>
      <c r="G16000">
        <v>37</v>
      </c>
      <c r="H16000">
        <v>577</v>
      </c>
      <c r="I16000">
        <v>712</v>
      </c>
      <c r="J16000">
        <v>1</v>
      </c>
      <c r="K16000">
        <v>1</v>
      </c>
      <c r="L16000" t="s">
        <v>20</v>
      </c>
      <c r="M16000" t="s">
        <v>21</v>
      </c>
      <c r="N16000" t="s">
        <v>17</v>
      </c>
      <c r="O16000" t="s">
        <v>22</v>
      </c>
      <c r="P16000" t="s">
        <v>23</v>
      </c>
      <c r="Q16000" t="s">
        <v>30</v>
      </c>
    </row>
    <row r="16001" spans="1:17" x14ac:dyDescent="0.2">
      <c r="A16001" s="2">
        <v>41432</v>
      </c>
      <c r="B16001" t="s">
        <v>131</v>
      </c>
      <c r="C16001" t="s">
        <v>304</v>
      </c>
      <c r="D16001" t="s">
        <v>27</v>
      </c>
      <c r="E16001" t="s">
        <v>27</v>
      </c>
      <c r="F16001">
        <v>48</v>
      </c>
      <c r="G16001">
        <v>52</v>
      </c>
      <c r="H16001">
        <v>617</v>
      </c>
      <c r="I16001">
        <v>582</v>
      </c>
      <c r="J16001">
        <v>1</v>
      </c>
      <c r="K16001">
        <v>0</v>
      </c>
      <c r="L16001" t="s">
        <v>20</v>
      </c>
      <c r="M16001" t="s">
        <v>637</v>
      </c>
      <c r="N16001" t="s">
        <v>131</v>
      </c>
      <c r="O16001" t="s">
        <v>22</v>
      </c>
      <c r="P16001" t="s">
        <v>23</v>
      </c>
      <c r="Q16001" t="s">
        <v>24</v>
      </c>
    </row>
    <row r="16002" spans="1:17" x14ac:dyDescent="0.2">
      <c r="A16002" s="2">
        <v>41432</v>
      </c>
      <c r="B16002" t="s">
        <v>274</v>
      </c>
      <c r="C16002" t="s">
        <v>104</v>
      </c>
      <c r="D16002" t="s">
        <v>50</v>
      </c>
      <c r="E16002" t="s">
        <v>50</v>
      </c>
      <c r="F16002">
        <v>4</v>
      </c>
      <c r="G16002">
        <v>74</v>
      </c>
      <c r="H16002">
        <v>1222</v>
      </c>
      <c r="I16002">
        <v>481</v>
      </c>
      <c r="J16002">
        <v>0</v>
      </c>
      <c r="K16002">
        <v>1</v>
      </c>
      <c r="L16002" t="s">
        <v>20</v>
      </c>
      <c r="M16002" t="s">
        <v>333</v>
      </c>
      <c r="N16002" t="s">
        <v>274</v>
      </c>
      <c r="O16002" t="s">
        <v>22</v>
      </c>
      <c r="P16002" t="s">
        <v>23</v>
      </c>
      <c r="Q16002" t="s">
        <v>41</v>
      </c>
    </row>
    <row r="16003" spans="1:17" x14ac:dyDescent="0.2">
      <c r="A16003" s="2">
        <v>41432</v>
      </c>
      <c r="B16003" t="s">
        <v>293</v>
      </c>
      <c r="C16003" t="s">
        <v>119</v>
      </c>
      <c r="D16003" t="s">
        <v>50</v>
      </c>
      <c r="E16003" t="s">
        <v>50</v>
      </c>
      <c r="F16003">
        <v>24</v>
      </c>
      <c r="G16003">
        <v>8</v>
      </c>
      <c r="H16003">
        <v>853</v>
      </c>
      <c r="I16003">
        <v>1096</v>
      </c>
      <c r="J16003">
        <v>0</v>
      </c>
      <c r="K16003">
        <v>0</v>
      </c>
      <c r="L16003" t="s">
        <v>20</v>
      </c>
      <c r="M16003" t="s">
        <v>478</v>
      </c>
      <c r="N16003" t="s">
        <v>293</v>
      </c>
      <c r="O16003" t="s">
        <v>22</v>
      </c>
      <c r="P16003" t="s">
        <v>23</v>
      </c>
      <c r="Q16003" t="s">
        <v>30</v>
      </c>
    </row>
    <row r="16004" spans="1:17" x14ac:dyDescent="0.2">
      <c r="A16004" s="2">
        <v>41432</v>
      </c>
      <c r="B16004" t="s">
        <v>81</v>
      </c>
      <c r="C16004" t="s">
        <v>282</v>
      </c>
      <c r="D16004" t="s">
        <v>50</v>
      </c>
      <c r="E16004" t="s">
        <v>19</v>
      </c>
      <c r="F16004">
        <v>89</v>
      </c>
      <c r="G16004">
        <v>81</v>
      </c>
      <c r="H16004">
        <v>408</v>
      </c>
      <c r="I16004">
        <v>446</v>
      </c>
      <c r="J16004">
        <v>1</v>
      </c>
      <c r="K16004">
        <v>0</v>
      </c>
      <c r="L16004" t="s">
        <v>28</v>
      </c>
      <c r="M16004" t="s">
        <v>83</v>
      </c>
      <c r="N16004" t="s">
        <v>81</v>
      </c>
      <c r="O16004" t="s">
        <v>22</v>
      </c>
      <c r="P16004" t="s">
        <v>23</v>
      </c>
      <c r="Q16004" t="s">
        <v>24</v>
      </c>
    </row>
    <row r="16005" spans="1:17" x14ac:dyDescent="0.2">
      <c r="A16005" s="2">
        <v>41432</v>
      </c>
      <c r="B16005" t="s">
        <v>70</v>
      </c>
      <c r="C16005" t="s">
        <v>317</v>
      </c>
      <c r="D16005" t="s">
        <v>50</v>
      </c>
      <c r="E16005" t="s">
        <v>50</v>
      </c>
      <c r="F16005">
        <v>84</v>
      </c>
      <c r="G16005">
        <v>67</v>
      </c>
      <c r="H16005">
        <v>442</v>
      </c>
      <c r="I16005">
        <v>506</v>
      </c>
      <c r="J16005">
        <v>1</v>
      </c>
      <c r="K16005">
        <v>0</v>
      </c>
      <c r="L16005" t="s">
        <v>20</v>
      </c>
      <c r="M16005" t="s">
        <v>383</v>
      </c>
      <c r="N16005" t="s">
        <v>70</v>
      </c>
      <c r="O16005" t="s">
        <v>22</v>
      </c>
      <c r="P16005" t="s">
        <v>23</v>
      </c>
      <c r="Q16005" t="s">
        <v>24</v>
      </c>
    </row>
    <row r="16006" spans="1:17" x14ac:dyDescent="0.2">
      <c r="A16006" s="2">
        <v>41432</v>
      </c>
      <c r="B16006" t="s">
        <v>76</v>
      </c>
      <c r="C16006" t="s">
        <v>249</v>
      </c>
      <c r="D16006" t="s">
        <v>50</v>
      </c>
      <c r="E16006" t="s">
        <v>50</v>
      </c>
      <c r="F16006">
        <v>61</v>
      </c>
      <c r="G16006">
        <v>55</v>
      </c>
      <c r="H16006">
        <v>541</v>
      </c>
      <c r="I16006">
        <v>568</v>
      </c>
      <c r="J16006">
        <v>2</v>
      </c>
      <c r="K16006">
        <v>4</v>
      </c>
      <c r="L16006" t="s">
        <v>20</v>
      </c>
      <c r="M16006" t="s">
        <v>78</v>
      </c>
      <c r="N16006" t="s">
        <v>76</v>
      </c>
      <c r="O16006" t="s">
        <v>22</v>
      </c>
      <c r="P16006" t="s">
        <v>23</v>
      </c>
      <c r="Q16006" t="s">
        <v>41</v>
      </c>
    </row>
    <row r="16007" spans="1:17" x14ac:dyDescent="0.2">
      <c r="A16007" s="2">
        <v>41432</v>
      </c>
      <c r="B16007" t="s">
        <v>363</v>
      </c>
      <c r="C16007" t="s">
        <v>126</v>
      </c>
      <c r="D16007" t="s">
        <v>115</v>
      </c>
      <c r="E16007" t="s">
        <v>50</v>
      </c>
      <c r="F16007">
        <v>170</v>
      </c>
      <c r="G16007">
        <v>5</v>
      </c>
      <c r="H16007">
        <v>115</v>
      </c>
      <c r="I16007">
        <v>1158</v>
      </c>
      <c r="J16007">
        <v>0</v>
      </c>
      <c r="K16007">
        <v>3</v>
      </c>
      <c r="L16007" t="s">
        <v>28</v>
      </c>
      <c r="M16007" t="s">
        <v>513</v>
      </c>
      <c r="N16007" t="s">
        <v>363</v>
      </c>
      <c r="O16007" t="s">
        <v>22</v>
      </c>
      <c r="P16007" t="s">
        <v>23</v>
      </c>
      <c r="Q16007" t="s">
        <v>41</v>
      </c>
    </row>
    <row r="16008" spans="1:17" x14ac:dyDescent="0.2">
      <c r="A16008" s="2">
        <v>41432</v>
      </c>
      <c r="B16008" t="s">
        <v>98</v>
      </c>
      <c r="C16008" t="s">
        <v>48</v>
      </c>
      <c r="D16008" t="s">
        <v>50</v>
      </c>
      <c r="E16008" t="s">
        <v>50</v>
      </c>
      <c r="F16008">
        <v>41</v>
      </c>
      <c r="G16008">
        <v>162</v>
      </c>
      <c r="H16008">
        <v>659</v>
      </c>
      <c r="I16008">
        <v>138</v>
      </c>
      <c r="J16008">
        <v>3</v>
      </c>
      <c r="K16008">
        <v>0</v>
      </c>
      <c r="L16008" t="s">
        <v>20</v>
      </c>
      <c r="M16008" t="s">
        <v>99</v>
      </c>
      <c r="N16008" t="s">
        <v>98</v>
      </c>
      <c r="O16008" t="s">
        <v>22</v>
      </c>
      <c r="P16008" t="s">
        <v>23</v>
      </c>
      <c r="Q16008" t="s">
        <v>24</v>
      </c>
    </row>
    <row r="16009" spans="1:17" x14ac:dyDescent="0.2">
      <c r="A16009" s="2">
        <v>41432</v>
      </c>
      <c r="B16009" t="s">
        <v>185</v>
      </c>
      <c r="C16009" t="s">
        <v>77</v>
      </c>
      <c r="D16009" t="s">
        <v>27</v>
      </c>
      <c r="E16009" t="s">
        <v>27</v>
      </c>
      <c r="F16009">
        <v>49</v>
      </c>
      <c r="G16009">
        <v>28</v>
      </c>
      <c r="H16009">
        <v>602</v>
      </c>
      <c r="I16009">
        <v>798</v>
      </c>
      <c r="J16009">
        <v>1</v>
      </c>
      <c r="K16009">
        <v>2</v>
      </c>
      <c r="L16009" t="s">
        <v>20</v>
      </c>
      <c r="M16009" t="s">
        <v>412</v>
      </c>
      <c r="N16009" t="s">
        <v>185</v>
      </c>
      <c r="O16009" t="s">
        <v>22</v>
      </c>
      <c r="P16009" t="s">
        <v>23</v>
      </c>
      <c r="Q16009" t="s">
        <v>41</v>
      </c>
    </row>
    <row r="16010" spans="1:17" x14ac:dyDescent="0.2">
      <c r="A16010" s="2">
        <v>41432</v>
      </c>
      <c r="B16010" t="s">
        <v>649</v>
      </c>
      <c r="C16010" t="s">
        <v>443</v>
      </c>
      <c r="D16010" t="s">
        <v>115</v>
      </c>
      <c r="E16010" t="s">
        <v>115</v>
      </c>
      <c r="F16010">
        <v>168</v>
      </c>
      <c r="G16010">
        <v>165</v>
      </c>
      <c r="H16010">
        <v>118</v>
      </c>
      <c r="I16010">
        <v>134</v>
      </c>
      <c r="J16010">
        <v>2</v>
      </c>
      <c r="K16010">
        <v>5</v>
      </c>
      <c r="L16010" t="s">
        <v>28</v>
      </c>
      <c r="M16010" t="s">
        <v>982</v>
      </c>
      <c r="N16010" t="s">
        <v>649</v>
      </c>
      <c r="O16010" t="s">
        <v>22</v>
      </c>
      <c r="P16010" t="s">
        <v>23</v>
      </c>
      <c r="Q16010" t="s">
        <v>41</v>
      </c>
    </row>
    <row r="16011" spans="1:17" x14ac:dyDescent="0.2">
      <c r="A16011" s="2">
        <v>41432</v>
      </c>
      <c r="B16011" t="s">
        <v>101</v>
      </c>
      <c r="C16011" t="s">
        <v>646</v>
      </c>
      <c r="D16011" t="s">
        <v>50</v>
      </c>
      <c r="E16011" t="s">
        <v>50</v>
      </c>
      <c r="F16011">
        <v>119</v>
      </c>
      <c r="G16011">
        <v>15</v>
      </c>
      <c r="H16011">
        <v>287</v>
      </c>
      <c r="I16011">
        <v>1008</v>
      </c>
      <c r="J16011">
        <v>0</v>
      </c>
      <c r="K16011">
        <v>5</v>
      </c>
      <c r="L16011" t="s">
        <v>20</v>
      </c>
      <c r="M16011" t="s">
        <v>331</v>
      </c>
      <c r="N16011" t="s">
        <v>101</v>
      </c>
      <c r="O16011" t="s">
        <v>22</v>
      </c>
      <c r="P16011" t="s">
        <v>23</v>
      </c>
      <c r="Q16011" t="s">
        <v>41</v>
      </c>
    </row>
    <row r="16012" spans="1:17" x14ac:dyDescent="0.2">
      <c r="A16012" s="2">
        <v>41432</v>
      </c>
      <c r="B16012" t="s">
        <v>718</v>
      </c>
      <c r="C16012" t="s">
        <v>890</v>
      </c>
      <c r="D16012" t="s">
        <v>36</v>
      </c>
      <c r="E16012" t="s">
        <v>36</v>
      </c>
      <c r="F16012">
        <v>69</v>
      </c>
      <c r="G16012">
        <v>79</v>
      </c>
      <c r="H16012">
        <v>498</v>
      </c>
      <c r="I16012">
        <v>454</v>
      </c>
      <c r="J16012">
        <v>0</v>
      </c>
      <c r="K16012">
        <v>0</v>
      </c>
      <c r="L16012" t="s">
        <v>20</v>
      </c>
      <c r="M16012" t="s">
        <v>657</v>
      </c>
      <c r="N16012" t="s">
        <v>718</v>
      </c>
      <c r="O16012" t="s">
        <v>22</v>
      </c>
      <c r="P16012" t="s">
        <v>23</v>
      </c>
      <c r="Q16012" t="s">
        <v>30</v>
      </c>
    </row>
    <row r="16013" spans="1:17" x14ac:dyDescent="0.2">
      <c r="A16013" s="2">
        <v>41432</v>
      </c>
      <c r="B16013" t="s">
        <v>174</v>
      </c>
      <c r="C16013" t="s">
        <v>244</v>
      </c>
      <c r="D16013" t="s">
        <v>50</v>
      </c>
      <c r="E16013" t="s">
        <v>50</v>
      </c>
      <c r="F16013">
        <v>158</v>
      </c>
      <c r="G16013">
        <v>56</v>
      </c>
      <c r="H16013">
        <v>145</v>
      </c>
      <c r="I16013">
        <v>564</v>
      </c>
      <c r="J16013">
        <v>1</v>
      </c>
      <c r="K16013">
        <v>1</v>
      </c>
      <c r="L16013" t="s">
        <v>20</v>
      </c>
      <c r="M16013" t="s">
        <v>820</v>
      </c>
      <c r="N16013" t="s">
        <v>174</v>
      </c>
      <c r="O16013" t="s">
        <v>22</v>
      </c>
      <c r="P16013" t="s">
        <v>23</v>
      </c>
      <c r="Q16013" t="s">
        <v>30</v>
      </c>
    </row>
    <row r="16014" spans="1:17" x14ac:dyDescent="0.2">
      <c r="A16014" s="2">
        <v>41432</v>
      </c>
      <c r="B16014" t="s">
        <v>73</v>
      </c>
      <c r="C16014" t="s">
        <v>153</v>
      </c>
      <c r="D16014" t="s">
        <v>50</v>
      </c>
      <c r="E16014" t="s">
        <v>50</v>
      </c>
      <c r="F16014">
        <v>105</v>
      </c>
      <c r="G16014">
        <v>16</v>
      </c>
      <c r="H16014">
        <v>329</v>
      </c>
      <c r="I16014">
        <v>1005</v>
      </c>
      <c r="J16014">
        <v>0</v>
      </c>
      <c r="K16014">
        <v>1</v>
      </c>
      <c r="L16014" t="s">
        <v>20</v>
      </c>
      <c r="M16014" t="s">
        <v>289</v>
      </c>
      <c r="N16014" t="s">
        <v>73</v>
      </c>
      <c r="O16014" t="s">
        <v>22</v>
      </c>
      <c r="P16014" t="s">
        <v>23</v>
      </c>
      <c r="Q16014" t="s">
        <v>41</v>
      </c>
    </row>
    <row r="16015" spans="1:17" x14ac:dyDescent="0.2">
      <c r="A16015" s="2">
        <v>41432</v>
      </c>
      <c r="B16015" t="s">
        <v>384</v>
      </c>
      <c r="C16015" t="s">
        <v>90</v>
      </c>
      <c r="D16015" t="s">
        <v>50</v>
      </c>
      <c r="E16015" t="s">
        <v>50</v>
      </c>
      <c r="F16015">
        <v>134</v>
      </c>
      <c r="G16015">
        <v>65</v>
      </c>
      <c r="H16015">
        <v>230</v>
      </c>
      <c r="I16015">
        <v>517</v>
      </c>
      <c r="J16015">
        <v>1</v>
      </c>
      <c r="K16015">
        <v>1</v>
      </c>
      <c r="L16015" t="s">
        <v>20</v>
      </c>
      <c r="M16015" t="s">
        <v>395</v>
      </c>
      <c r="N16015" t="s">
        <v>384</v>
      </c>
      <c r="O16015" t="s">
        <v>22</v>
      </c>
      <c r="P16015" t="s">
        <v>23</v>
      </c>
      <c r="Q16015" t="s">
        <v>30</v>
      </c>
    </row>
    <row r="16016" spans="1:17" x14ac:dyDescent="0.2">
      <c r="A16016" s="2">
        <v>41432</v>
      </c>
      <c r="B16016" t="s">
        <v>1279</v>
      </c>
      <c r="C16016" t="s">
        <v>168</v>
      </c>
      <c r="D16016" t="s">
        <v>50</v>
      </c>
      <c r="E16016" t="s">
        <v>50</v>
      </c>
      <c r="F16016">
        <v>25</v>
      </c>
      <c r="G16016">
        <v>39</v>
      </c>
      <c r="H16016">
        <v>841</v>
      </c>
      <c r="I16016">
        <v>687</v>
      </c>
      <c r="J16016">
        <v>0</v>
      </c>
      <c r="K16016">
        <v>4</v>
      </c>
      <c r="L16016" t="s">
        <v>20</v>
      </c>
      <c r="M16016" t="s">
        <v>1280</v>
      </c>
      <c r="N16016" t="s">
        <v>1279</v>
      </c>
      <c r="O16016" t="s">
        <v>22</v>
      </c>
      <c r="P16016" t="s">
        <v>23</v>
      </c>
      <c r="Q16016" t="s">
        <v>41</v>
      </c>
    </row>
    <row r="16017" spans="1:17" x14ac:dyDescent="0.2">
      <c r="A16017" s="2">
        <v>41432</v>
      </c>
      <c r="B16017" t="s">
        <v>531</v>
      </c>
      <c r="C16017" t="s">
        <v>26</v>
      </c>
      <c r="D16017" t="s">
        <v>27</v>
      </c>
      <c r="E16017" t="s">
        <v>27</v>
      </c>
      <c r="F16017">
        <v>43</v>
      </c>
      <c r="G16017">
        <v>17</v>
      </c>
      <c r="H16017">
        <v>648</v>
      </c>
      <c r="I16017">
        <v>927</v>
      </c>
      <c r="J16017">
        <v>0</v>
      </c>
      <c r="K16017">
        <v>0</v>
      </c>
      <c r="L16017" t="s">
        <v>20</v>
      </c>
      <c r="M16017" t="s">
        <v>534</v>
      </c>
      <c r="N16017" t="s">
        <v>531</v>
      </c>
      <c r="O16017" t="s">
        <v>22</v>
      </c>
      <c r="P16017" t="s">
        <v>23</v>
      </c>
      <c r="Q16017" t="s">
        <v>30</v>
      </c>
    </row>
    <row r="16018" spans="1:17" x14ac:dyDescent="0.2">
      <c r="A16018" s="2">
        <v>41432</v>
      </c>
      <c r="B16018" t="s">
        <v>38</v>
      </c>
      <c r="C16018" t="s">
        <v>107</v>
      </c>
      <c r="D16018" t="s">
        <v>19</v>
      </c>
      <c r="E16018" t="s">
        <v>19</v>
      </c>
      <c r="F16018">
        <v>44</v>
      </c>
      <c r="G16018">
        <v>25</v>
      </c>
      <c r="H16018">
        <v>640</v>
      </c>
      <c r="I16018">
        <v>840</v>
      </c>
      <c r="J16018">
        <v>1</v>
      </c>
      <c r="K16018">
        <v>2</v>
      </c>
      <c r="L16018" t="s">
        <v>20</v>
      </c>
      <c r="M16018" t="s">
        <v>40</v>
      </c>
      <c r="N16018" t="s">
        <v>38</v>
      </c>
      <c r="O16018" t="s">
        <v>22</v>
      </c>
      <c r="P16018" t="s">
        <v>23</v>
      </c>
      <c r="Q16018" t="s">
        <v>41</v>
      </c>
    </row>
    <row r="16019" spans="1:17" x14ac:dyDescent="0.2">
      <c r="A16019" s="2">
        <v>41432</v>
      </c>
      <c r="B16019" t="s">
        <v>42</v>
      </c>
      <c r="C16019" t="s">
        <v>31</v>
      </c>
      <c r="D16019" t="s">
        <v>19</v>
      </c>
      <c r="E16019" t="s">
        <v>19</v>
      </c>
      <c r="F16019">
        <v>30</v>
      </c>
      <c r="G16019">
        <v>10</v>
      </c>
      <c r="H16019">
        <v>791</v>
      </c>
      <c r="I16019">
        <v>1065</v>
      </c>
      <c r="J16019">
        <v>1</v>
      </c>
      <c r="K16019">
        <v>0</v>
      </c>
      <c r="L16019" t="s">
        <v>20</v>
      </c>
      <c r="M16019" t="s">
        <v>44</v>
      </c>
      <c r="N16019" t="s">
        <v>42</v>
      </c>
      <c r="O16019" t="s">
        <v>22</v>
      </c>
      <c r="P16019" t="s">
        <v>23</v>
      </c>
      <c r="Q16019" t="s">
        <v>24</v>
      </c>
    </row>
    <row r="16020" spans="1:17" x14ac:dyDescent="0.2">
      <c r="A16020" s="2">
        <v>41432</v>
      </c>
      <c r="B16020" t="s">
        <v>82</v>
      </c>
      <c r="C16020" t="s">
        <v>95</v>
      </c>
      <c r="D16020" t="s">
        <v>50</v>
      </c>
      <c r="E16020" t="s">
        <v>50</v>
      </c>
      <c r="F16020">
        <v>6</v>
      </c>
      <c r="G16020">
        <v>11</v>
      </c>
      <c r="H16020">
        <v>1136</v>
      </c>
      <c r="I16020">
        <v>1059</v>
      </c>
      <c r="J16020">
        <v>1</v>
      </c>
      <c r="K16020">
        <v>0</v>
      </c>
      <c r="L16020" t="s">
        <v>20</v>
      </c>
      <c r="M16020" t="s">
        <v>187</v>
      </c>
      <c r="N16020" t="s">
        <v>82</v>
      </c>
      <c r="O16020" t="s">
        <v>22</v>
      </c>
      <c r="P16020" t="s">
        <v>23</v>
      </c>
      <c r="Q16020" t="s">
        <v>24</v>
      </c>
    </row>
    <row r="16021" spans="1:17" x14ac:dyDescent="0.2">
      <c r="A16021" s="2">
        <v>41432</v>
      </c>
      <c r="B16021" t="s">
        <v>380</v>
      </c>
      <c r="C16021" t="s">
        <v>199</v>
      </c>
      <c r="D16021" t="s">
        <v>36</v>
      </c>
      <c r="E16021" t="s">
        <v>36</v>
      </c>
      <c r="F16021">
        <v>135</v>
      </c>
      <c r="G16021">
        <v>21</v>
      </c>
      <c r="H16021">
        <v>223</v>
      </c>
      <c r="I16021">
        <v>886</v>
      </c>
      <c r="J16021">
        <v>1</v>
      </c>
      <c r="K16021">
        <v>3</v>
      </c>
      <c r="L16021" t="s">
        <v>20</v>
      </c>
      <c r="M16021" t="s">
        <v>918</v>
      </c>
      <c r="N16021" t="s">
        <v>380</v>
      </c>
      <c r="O16021" t="s">
        <v>22</v>
      </c>
      <c r="P16021" t="s">
        <v>23</v>
      </c>
      <c r="Q16021" t="s">
        <v>41</v>
      </c>
    </row>
    <row r="16022" spans="1:17" x14ac:dyDescent="0.2">
      <c r="A16022" s="2">
        <v>41433</v>
      </c>
      <c r="B16022" t="s">
        <v>267</v>
      </c>
      <c r="C16022" t="s">
        <v>118</v>
      </c>
      <c r="D16022" t="s">
        <v>36</v>
      </c>
      <c r="E16022" t="s">
        <v>36</v>
      </c>
      <c r="F16022">
        <v>91</v>
      </c>
      <c r="G16022">
        <v>99</v>
      </c>
      <c r="H16022">
        <v>406</v>
      </c>
      <c r="I16022">
        <v>366</v>
      </c>
      <c r="J16022">
        <v>1</v>
      </c>
      <c r="K16022">
        <v>1</v>
      </c>
      <c r="L16022" t="s">
        <v>20</v>
      </c>
      <c r="M16022" t="s">
        <v>268</v>
      </c>
      <c r="N16022" t="s">
        <v>267</v>
      </c>
      <c r="O16022" t="s">
        <v>22</v>
      </c>
      <c r="P16022" t="s">
        <v>23</v>
      </c>
      <c r="Q16022" t="s">
        <v>30</v>
      </c>
    </row>
    <row r="16023" spans="1:17" x14ac:dyDescent="0.2">
      <c r="A16023" s="2">
        <v>41433</v>
      </c>
      <c r="B16023" t="s">
        <v>351</v>
      </c>
      <c r="C16023" t="s">
        <v>374</v>
      </c>
      <c r="D16023" t="s">
        <v>36</v>
      </c>
      <c r="E16023" t="s">
        <v>36</v>
      </c>
      <c r="F16023">
        <v>127</v>
      </c>
      <c r="G16023">
        <v>106</v>
      </c>
      <c r="H16023">
        <v>244</v>
      </c>
      <c r="I16023">
        <v>327</v>
      </c>
      <c r="J16023">
        <v>3</v>
      </c>
      <c r="K16023">
        <v>0</v>
      </c>
      <c r="L16023" t="s">
        <v>20</v>
      </c>
      <c r="M16023" t="s">
        <v>1453</v>
      </c>
      <c r="N16023" t="s">
        <v>351</v>
      </c>
      <c r="O16023" t="s">
        <v>22</v>
      </c>
      <c r="P16023" t="s">
        <v>23</v>
      </c>
      <c r="Q16023" t="s">
        <v>24</v>
      </c>
    </row>
    <row r="16024" spans="1:17" x14ac:dyDescent="0.2">
      <c r="A16024" s="2">
        <v>41433</v>
      </c>
      <c r="B16024" t="s">
        <v>548</v>
      </c>
      <c r="C16024" t="s">
        <v>802</v>
      </c>
      <c r="D16024" t="s">
        <v>36</v>
      </c>
      <c r="E16024" t="s">
        <v>36</v>
      </c>
      <c r="F16024">
        <v>72</v>
      </c>
      <c r="G16024">
        <v>64</v>
      </c>
      <c r="H16024">
        <v>485</v>
      </c>
      <c r="I16024">
        <v>523</v>
      </c>
      <c r="J16024">
        <v>3</v>
      </c>
      <c r="K16024">
        <v>0</v>
      </c>
      <c r="L16024" t="s">
        <v>20</v>
      </c>
      <c r="M16024" t="s">
        <v>805</v>
      </c>
      <c r="N16024" t="s">
        <v>548</v>
      </c>
      <c r="O16024" t="s">
        <v>22</v>
      </c>
      <c r="P16024" t="s">
        <v>23</v>
      </c>
      <c r="Q16024" t="s">
        <v>24</v>
      </c>
    </row>
    <row r="16025" spans="1:17" x14ac:dyDescent="0.2">
      <c r="A16025" s="2">
        <v>41433</v>
      </c>
      <c r="B16025" t="s">
        <v>660</v>
      </c>
      <c r="C16025" t="s">
        <v>149</v>
      </c>
      <c r="D16025" t="s">
        <v>36</v>
      </c>
      <c r="E16025" t="s">
        <v>36</v>
      </c>
      <c r="F16025">
        <v>59</v>
      </c>
      <c r="G16025">
        <v>60</v>
      </c>
      <c r="H16025">
        <v>543</v>
      </c>
      <c r="I16025">
        <v>541</v>
      </c>
      <c r="J16025">
        <v>0</v>
      </c>
      <c r="K16025">
        <v>3</v>
      </c>
      <c r="L16025" t="s">
        <v>20</v>
      </c>
      <c r="M16025" t="s">
        <v>152</v>
      </c>
      <c r="N16025" t="s">
        <v>120</v>
      </c>
      <c r="O16025" t="s">
        <v>122</v>
      </c>
      <c r="P16025" t="s">
        <v>23</v>
      </c>
      <c r="Q16025" t="s">
        <v>41</v>
      </c>
    </row>
    <row r="16026" spans="1:17" x14ac:dyDescent="0.2">
      <c r="A16026" s="2">
        <v>41433</v>
      </c>
      <c r="B16026" t="s">
        <v>141</v>
      </c>
      <c r="C16026" t="s">
        <v>61</v>
      </c>
      <c r="D16026" t="s">
        <v>36</v>
      </c>
      <c r="E16026" t="s">
        <v>36</v>
      </c>
      <c r="F16026">
        <v>82</v>
      </c>
      <c r="G16026">
        <v>80</v>
      </c>
      <c r="H16026">
        <v>444</v>
      </c>
      <c r="I16026">
        <v>451</v>
      </c>
      <c r="J16026">
        <v>0</v>
      </c>
      <c r="K16026">
        <v>0</v>
      </c>
      <c r="L16026" t="s">
        <v>20</v>
      </c>
      <c r="M16026" t="s">
        <v>1477</v>
      </c>
      <c r="N16026" t="s">
        <v>141</v>
      </c>
      <c r="O16026" t="s">
        <v>22</v>
      </c>
      <c r="P16026" t="s">
        <v>23</v>
      </c>
      <c r="Q16026" t="s">
        <v>30</v>
      </c>
    </row>
    <row r="16027" spans="1:17" x14ac:dyDescent="0.2">
      <c r="A16027" s="2">
        <v>41433</v>
      </c>
      <c r="B16027" t="s">
        <v>196</v>
      </c>
      <c r="C16027" t="s">
        <v>136</v>
      </c>
      <c r="D16027" t="s">
        <v>36</v>
      </c>
      <c r="E16027" t="s">
        <v>36</v>
      </c>
      <c r="F16027">
        <v>162</v>
      </c>
      <c r="G16027">
        <v>13</v>
      </c>
      <c r="H16027">
        <v>137</v>
      </c>
      <c r="I16027">
        <v>1022</v>
      </c>
      <c r="J16027">
        <v>0</v>
      </c>
      <c r="K16027">
        <v>3</v>
      </c>
      <c r="L16027" t="s">
        <v>20</v>
      </c>
      <c r="M16027" t="s">
        <v>917</v>
      </c>
      <c r="N16027" t="s">
        <v>196</v>
      </c>
      <c r="O16027" t="s">
        <v>22</v>
      </c>
      <c r="P16027" t="s">
        <v>23</v>
      </c>
      <c r="Q16027" t="s">
        <v>41</v>
      </c>
    </row>
    <row r="16028" spans="1:17" x14ac:dyDescent="0.2">
      <c r="A16028" s="2">
        <v>41433</v>
      </c>
      <c r="B16028" t="s">
        <v>263</v>
      </c>
      <c r="C16028" t="s">
        <v>106</v>
      </c>
      <c r="D16028" t="s">
        <v>27</v>
      </c>
      <c r="E16028" t="s">
        <v>50</v>
      </c>
      <c r="F16028">
        <v>63</v>
      </c>
      <c r="G16028">
        <v>1</v>
      </c>
      <c r="H16028">
        <v>538</v>
      </c>
      <c r="I16028">
        <v>1614</v>
      </c>
      <c r="J16028">
        <v>1</v>
      </c>
      <c r="K16028">
        <v>2</v>
      </c>
      <c r="L16028" t="s">
        <v>28</v>
      </c>
      <c r="M16028" t="s">
        <v>771</v>
      </c>
      <c r="N16028" t="s">
        <v>77</v>
      </c>
      <c r="O16028" t="s">
        <v>122</v>
      </c>
      <c r="P16028" t="s">
        <v>23</v>
      </c>
      <c r="Q16028" t="s">
        <v>41</v>
      </c>
    </row>
    <row r="16029" spans="1:17" x14ac:dyDescent="0.2">
      <c r="A16029" s="2">
        <v>41433</v>
      </c>
      <c r="B16029" t="s">
        <v>110</v>
      </c>
      <c r="C16029" t="s">
        <v>211</v>
      </c>
      <c r="D16029" t="s">
        <v>36</v>
      </c>
      <c r="E16029" t="s">
        <v>36</v>
      </c>
      <c r="F16029">
        <v>77</v>
      </c>
      <c r="G16029">
        <v>109</v>
      </c>
      <c r="H16029">
        <v>462</v>
      </c>
      <c r="I16029">
        <v>316</v>
      </c>
      <c r="J16029">
        <v>2</v>
      </c>
      <c r="K16029">
        <v>1</v>
      </c>
      <c r="L16029" t="s">
        <v>20</v>
      </c>
      <c r="M16029" t="s">
        <v>485</v>
      </c>
      <c r="N16029" t="s">
        <v>110</v>
      </c>
      <c r="O16029" t="s">
        <v>22</v>
      </c>
      <c r="P16029" t="s">
        <v>23</v>
      </c>
      <c r="Q16029" t="s">
        <v>24</v>
      </c>
    </row>
    <row r="16030" spans="1:17" x14ac:dyDescent="0.2">
      <c r="A16030" s="2">
        <v>41433</v>
      </c>
      <c r="B16030" t="s">
        <v>35</v>
      </c>
      <c r="C16030" t="s">
        <v>128</v>
      </c>
      <c r="D16030" t="s">
        <v>36</v>
      </c>
      <c r="E16030" t="s">
        <v>36</v>
      </c>
      <c r="F16030">
        <v>70</v>
      </c>
      <c r="G16030">
        <v>42</v>
      </c>
      <c r="H16030">
        <v>497</v>
      </c>
      <c r="I16030">
        <v>651</v>
      </c>
      <c r="J16030">
        <v>2</v>
      </c>
      <c r="K16030">
        <v>2</v>
      </c>
      <c r="L16030" t="s">
        <v>20</v>
      </c>
      <c r="M16030" t="s">
        <v>200</v>
      </c>
      <c r="N16030" t="s">
        <v>35</v>
      </c>
      <c r="O16030" t="s">
        <v>22</v>
      </c>
      <c r="P16030" t="s">
        <v>23</v>
      </c>
      <c r="Q16030" t="s">
        <v>30</v>
      </c>
    </row>
    <row r="16031" spans="1:17" x14ac:dyDescent="0.2">
      <c r="A16031" s="2">
        <v>41433</v>
      </c>
      <c r="B16031" t="s">
        <v>53</v>
      </c>
      <c r="C16031" t="s">
        <v>145</v>
      </c>
      <c r="D16031" t="s">
        <v>50</v>
      </c>
      <c r="E16031" t="s">
        <v>50</v>
      </c>
      <c r="F16031">
        <v>14</v>
      </c>
      <c r="G16031">
        <v>122</v>
      </c>
      <c r="H16031">
        <v>1009</v>
      </c>
      <c r="I16031">
        <v>269</v>
      </c>
      <c r="J16031">
        <v>1</v>
      </c>
      <c r="K16031">
        <v>0</v>
      </c>
      <c r="L16031" t="s">
        <v>20</v>
      </c>
      <c r="M16031" t="s">
        <v>976</v>
      </c>
      <c r="N16031" t="s">
        <v>53</v>
      </c>
      <c r="O16031" t="s">
        <v>22</v>
      </c>
      <c r="P16031" t="s">
        <v>23</v>
      </c>
      <c r="Q16031" t="s">
        <v>24</v>
      </c>
    </row>
    <row r="16032" spans="1:17" x14ac:dyDescent="0.2">
      <c r="A16032" s="2">
        <v>41433</v>
      </c>
      <c r="B16032" t="s">
        <v>208</v>
      </c>
      <c r="C16032" t="s">
        <v>339</v>
      </c>
      <c r="D16032" t="s">
        <v>36</v>
      </c>
      <c r="E16032" t="s">
        <v>36</v>
      </c>
      <c r="F16032">
        <v>93</v>
      </c>
      <c r="G16032">
        <v>100</v>
      </c>
      <c r="H16032">
        <v>401</v>
      </c>
      <c r="I16032">
        <v>355</v>
      </c>
      <c r="J16032">
        <v>1</v>
      </c>
      <c r="K16032">
        <v>0</v>
      </c>
      <c r="L16032" t="s">
        <v>20</v>
      </c>
      <c r="M16032" t="s">
        <v>398</v>
      </c>
      <c r="N16032" t="s">
        <v>208</v>
      </c>
      <c r="O16032" t="s">
        <v>22</v>
      </c>
      <c r="P16032" t="s">
        <v>23</v>
      </c>
      <c r="Q16032" t="s">
        <v>24</v>
      </c>
    </row>
    <row r="16033" spans="1:17" x14ac:dyDescent="0.2">
      <c r="A16033" s="2">
        <v>41433</v>
      </c>
      <c r="B16033" t="s">
        <v>138</v>
      </c>
      <c r="C16033" t="s">
        <v>405</v>
      </c>
      <c r="D16033" t="s">
        <v>36</v>
      </c>
      <c r="E16033" t="s">
        <v>36</v>
      </c>
      <c r="F16033">
        <v>49</v>
      </c>
      <c r="G16033">
        <v>153</v>
      </c>
      <c r="H16033">
        <v>601</v>
      </c>
      <c r="I16033">
        <v>156</v>
      </c>
      <c r="J16033">
        <v>4</v>
      </c>
      <c r="K16033">
        <v>0</v>
      </c>
      <c r="L16033" t="s">
        <v>20</v>
      </c>
      <c r="M16033" t="s">
        <v>1526</v>
      </c>
      <c r="N16033" t="s">
        <v>138</v>
      </c>
      <c r="O16033" t="s">
        <v>22</v>
      </c>
      <c r="P16033" t="s">
        <v>23</v>
      </c>
      <c r="Q16033" t="s">
        <v>24</v>
      </c>
    </row>
    <row r="16034" spans="1:17" x14ac:dyDescent="0.2">
      <c r="A16034" s="2">
        <v>41434</v>
      </c>
      <c r="B16034" t="s">
        <v>471</v>
      </c>
      <c r="C16034" t="s">
        <v>150</v>
      </c>
      <c r="D16034" t="s">
        <v>36</v>
      </c>
      <c r="E16034" t="s">
        <v>36</v>
      </c>
      <c r="F16034">
        <v>115</v>
      </c>
      <c r="G16034">
        <v>35</v>
      </c>
      <c r="H16034">
        <v>308</v>
      </c>
      <c r="I16034">
        <v>737</v>
      </c>
      <c r="J16034">
        <v>1</v>
      </c>
      <c r="K16034">
        <v>3</v>
      </c>
      <c r="L16034" t="s">
        <v>20</v>
      </c>
      <c r="M16034" t="s">
        <v>1436</v>
      </c>
      <c r="N16034" t="s">
        <v>471</v>
      </c>
      <c r="O16034" t="s">
        <v>22</v>
      </c>
      <c r="P16034" t="s">
        <v>23</v>
      </c>
      <c r="Q16034" t="s">
        <v>41</v>
      </c>
    </row>
    <row r="16035" spans="1:17" x14ac:dyDescent="0.2">
      <c r="A16035" s="2">
        <v>41434</v>
      </c>
      <c r="B16035" t="s">
        <v>25</v>
      </c>
      <c r="C16035" t="s">
        <v>67</v>
      </c>
      <c r="D16035" t="s">
        <v>19</v>
      </c>
      <c r="E16035" t="s">
        <v>50</v>
      </c>
      <c r="F16035">
        <v>22</v>
      </c>
      <c r="G16035">
        <v>18</v>
      </c>
      <c r="H16035">
        <v>872</v>
      </c>
      <c r="I16035">
        <v>922</v>
      </c>
      <c r="J16035">
        <v>3</v>
      </c>
      <c r="K16035">
        <v>0</v>
      </c>
      <c r="L16035" t="s">
        <v>28</v>
      </c>
      <c r="M16035" t="s">
        <v>869</v>
      </c>
      <c r="N16035" t="s">
        <v>25</v>
      </c>
      <c r="O16035" t="s">
        <v>22</v>
      </c>
      <c r="P16035" t="s">
        <v>23</v>
      </c>
      <c r="Q16035" t="s">
        <v>24</v>
      </c>
    </row>
    <row r="16036" spans="1:17" x14ac:dyDescent="0.2">
      <c r="A16036" s="2">
        <v>41434</v>
      </c>
      <c r="B16036" t="s">
        <v>34</v>
      </c>
      <c r="C16036" t="s">
        <v>296</v>
      </c>
      <c r="D16036" t="s">
        <v>36</v>
      </c>
      <c r="E16036" t="s">
        <v>36</v>
      </c>
      <c r="F16036">
        <v>85</v>
      </c>
      <c r="G16036">
        <v>103</v>
      </c>
      <c r="H16036">
        <v>438</v>
      </c>
      <c r="I16036">
        <v>348</v>
      </c>
      <c r="J16036">
        <v>6</v>
      </c>
      <c r="K16036">
        <v>1</v>
      </c>
      <c r="L16036" t="s">
        <v>20</v>
      </c>
      <c r="M16036" t="s">
        <v>37</v>
      </c>
      <c r="N16036" t="s">
        <v>34</v>
      </c>
      <c r="O16036" t="s">
        <v>22</v>
      </c>
      <c r="P16036" t="s">
        <v>23</v>
      </c>
      <c r="Q16036" t="s">
        <v>24</v>
      </c>
    </row>
    <row r="16037" spans="1:17" x14ac:dyDescent="0.2">
      <c r="A16037" s="2">
        <v>41434</v>
      </c>
      <c r="B16037" t="s">
        <v>111</v>
      </c>
      <c r="C16037" t="s">
        <v>617</v>
      </c>
      <c r="D16037" t="s">
        <v>36</v>
      </c>
      <c r="E16037" t="s">
        <v>36</v>
      </c>
      <c r="F16037">
        <v>23</v>
      </c>
      <c r="G16037">
        <v>135</v>
      </c>
      <c r="H16037">
        <v>869</v>
      </c>
      <c r="I16037">
        <v>224</v>
      </c>
      <c r="J16037">
        <v>1</v>
      </c>
      <c r="K16037">
        <v>1</v>
      </c>
      <c r="L16037" t="s">
        <v>20</v>
      </c>
      <c r="M16037" t="s">
        <v>218</v>
      </c>
      <c r="N16037" t="s">
        <v>111</v>
      </c>
      <c r="O16037" t="s">
        <v>22</v>
      </c>
      <c r="P16037" t="s">
        <v>23</v>
      </c>
      <c r="Q16037" t="s">
        <v>30</v>
      </c>
    </row>
    <row r="16038" spans="1:17" x14ac:dyDescent="0.2">
      <c r="A16038" s="2">
        <v>41434</v>
      </c>
      <c r="B16038" t="s">
        <v>237</v>
      </c>
      <c r="C16038" t="s">
        <v>224</v>
      </c>
      <c r="D16038" t="s">
        <v>36</v>
      </c>
      <c r="E16038" t="s">
        <v>36</v>
      </c>
      <c r="F16038">
        <v>107</v>
      </c>
      <c r="G16038">
        <v>51</v>
      </c>
      <c r="H16038">
        <v>324</v>
      </c>
      <c r="I16038">
        <v>593</v>
      </c>
      <c r="J16038">
        <v>0</v>
      </c>
      <c r="K16038">
        <v>1</v>
      </c>
      <c r="L16038" t="s">
        <v>20</v>
      </c>
      <c r="M16038" t="s">
        <v>366</v>
      </c>
      <c r="N16038" t="s">
        <v>237</v>
      </c>
      <c r="O16038" t="s">
        <v>22</v>
      </c>
      <c r="P16038" t="s">
        <v>23</v>
      </c>
      <c r="Q16038" t="s">
        <v>41</v>
      </c>
    </row>
    <row r="16039" spans="1:17" x14ac:dyDescent="0.2">
      <c r="A16039" s="2">
        <v>41434</v>
      </c>
      <c r="B16039" t="s">
        <v>365</v>
      </c>
      <c r="C16039" t="s">
        <v>120</v>
      </c>
      <c r="D16039" t="s">
        <v>36</v>
      </c>
      <c r="E16039" t="s">
        <v>36</v>
      </c>
      <c r="F16039">
        <v>73</v>
      </c>
      <c r="G16039">
        <v>65</v>
      </c>
      <c r="H16039">
        <v>482</v>
      </c>
      <c r="I16039">
        <v>516</v>
      </c>
      <c r="J16039">
        <v>0</v>
      </c>
      <c r="K16039">
        <v>3</v>
      </c>
      <c r="L16039" t="s">
        <v>20</v>
      </c>
      <c r="M16039" t="s">
        <v>400</v>
      </c>
      <c r="N16039" t="s">
        <v>365</v>
      </c>
      <c r="O16039" t="s">
        <v>22</v>
      </c>
      <c r="P16039" t="s">
        <v>23</v>
      </c>
      <c r="Q16039" t="s">
        <v>41</v>
      </c>
    </row>
    <row r="16040" spans="1:17" x14ac:dyDescent="0.2">
      <c r="A16040" s="2">
        <v>41434</v>
      </c>
      <c r="B16040" t="s">
        <v>45</v>
      </c>
      <c r="C16040" t="s">
        <v>183</v>
      </c>
      <c r="D16040" t="s">
        <v>36</v>
      </c>
      <c r="E16040" t="s">
        <v>36</v>
      </c>
      <c r="F16040">
        <v>102</v>
      </c>
      <c r="G16040">
        <v>71</v>
      </c>
      <c r="H16040">
        <v>349</v>
      </c>
      <c r="I16040">
        <v>491</v>
      </c>
      <c r="J16040">
        <v>2</v>
      </c>
      <c r="K16040">
        <v>4</v>
      </c>
      <c r="L16040" t="s">
        <v>20</v>
      </c>
      <c r="M16040" t="s">
        <v>47</v>
      </c>
      <c r="N16040" t="s">
        <v>45</v>
      </c>
      <c r="O16040" t="s">
        <v>22</v>
      </c>
      <c r="P16040" t="s">
        <v>23</v>
      </c>
      <c r="Q16040" t="s">
        <v>41</v>
      </c>
    </row>
    <row r="16041" spans="1:17" x14ac:dyDescent="0.2">
      <c r="A16041" s="2">
        <v>41435</v>
      </c>
      <c r="B16041" t="s">
        <v>274</v>
      </c>
      <c r="C16041" t="s">
        <v>82</v>
      </c>
      <c r="D16041" t="s">
        <v>50</v>
      </c>
      <c r="E16041" t="s">
        <v>50</v>
      </c>
      <c r="F16041">
        <v>4</v>
      </c>
      <c r="G16041">
        <v>6</v>
      </c>
      <c r="H16041">
        <v>1222</v>
      </c>
      <c r="I16041">
        <v>1136</v>
      </c>
      <c r="J16041">
        <v>0</v>
      </c>
      <c r="K16041">
        <v>1</v>
      </c>
      <c r="L16041" t="s">
        <v>28</v>
      </c>
      <c r="M16041" t="s">
        <v>976</v>
      </c>
      <c r="N16041" t="s">
        <v>53</v>
      </c>
      <c r="O16041" t="s">
        <v>122</v>
      </c>
      <c r="P16041" t="s">
        <v>23</v>
      </c>
      <c r="Q16041" t="s">
        <v>41</v>
      </c>
    </row>
    <row r="16042" spans="1:17" x14ac:dyDescent="0.2">
      <c r="A16042" s="2">
        <v>41436</v>
      </c>
      <c r="B16042" t="s">
        <v>55</v>
      </c>
      <c r="C16042" t="s">
        <v>177</v>
      </c>
      <c r="D16042" t="s">
        <v>57</v>
      </c>
      <c r="E16042" t="s">
        <v>115</v>
      </c>
      <c r="F16042">
        <v>47</v>
      </c>
      <c r="G16042">
        <v>75</v>
      </c>
      <c r="H16042">
        <v>618</v>
      </c>
      <c r="I16042">
        <v>471</v>
      </c>
      <c r="J16042">
        <v>4</v>
      </c>
      <c r="K16042">
        <v>0</v>
      </c>
      <c r="L16042" t="s">
        <v>20</v>
      </c>
      <c r="M16042" t="s">
        <v>578</v>
      </c>
      <c r="N16042" t="s">
        <v>55</v>
      </c>
      <c r="O16042" t="s">
        <v>22</v>
      </c>
      <c r="P16042" t="s">
        <v>23</v>
      </c>
      <c r="Q16042" t="s">
        <v>24</v>
      </c>
    </row>
    <row r="16043" spans="1:17" x14ac:dyDescent="0.2">
      <c r="A16043" s="2">
        <v>41436</v>
      </c>
      <c r="B16043" t="s">
        <v>317</v>
      </c>
      <c r="C16043" t="s">
        <v>70</v>
      </c>
      <c r="D16043" t="s">
        <v>50</v>
      </c>
      <c r="E16043" t="s">
        <v>50</v>
      </c>
      <c r="F16043">
        <v>67</v>
      </c>
      <c r="G16043">
        <v>84</v>
      </c>
      <c r="H16043">
        <v>506</v>
      </c>
      <c r="I16043">
        <v>442</v>
      </c>
      <c r="J16043">
        <v>1</v>
      </c>
      <c r="K16043">
        <v>1</v>
      </c>
      <c r="L16043" t="s">
        <v>20</v>
      </c>
      <c r="M16043" t="s">
        <v>1283</v>
      </c>
      <c r="N16043" t="s">
        <v>317</v>
      </c>
      <c r="O16043" t="s">
        <v>22</v>
      </c>
      <c r="P16043" t="s">
        <v>23</v>
      </c>
      <c r="Q16043" t="s">
        <v>30</v>
      </c>
    </row>
    <row r="16044" spans="1:17" x14ac:dyDescent="0.2">
      <c r="A16044" s="2">
        <v>41436</v>
      </c>
      <c r="B16044" t="s">
        <v>107</v>
      </c>
      <c r="C16044" t="s">
        <v>17</v>
      </c>
      <c r="D16044" t="s">
        <v>19</v>
      </c>
      <c r="E16044" t="s">
        <v>19</v>
      </c>
      <c r="F16044">
        <v>25</v>
      </c>
      <c r="G16044">
        <v>53</v>
      </c>
      <c r="H16044">
        <v>840</v>
      </c>
      <c r="I16044">
        <v>577</v>
      </c>
      <c r="J16044">
        <v>3</v>
      </c>
      <c r="K16044">
        <v>1</v>
      </c>
      <c r="L16044" t="s">
        <v>20</v>
      </c>
      <c r="M16044" t="s">
        <v>310</v>
      </c>
      <c r="N16044" t="s">
        <v>107</v>
      </c>
      <c r="O16044" t="s">
        <v>22</v>
      </c>
      <c r="P16044" t="s">
        <v>23</v>
      </c>
      <c r="Q16044" t="s">
        <v>24</v>
      </c>
    </row>
    <row r="16045" spans="1:17" x14ac:dyDescent="0.2">
      <c r="A16045" s="2">
        <v>41436</v>
      </c>
      <c r="B16045" t="s">
        <v>182</v>
      </c>
      <c r="C16045" t="s">
        <v>126</v>
      </c>
      <c r="D16045" t="s">
        <v>115</v>
      </c>
      <c r="E16045" t="s">
        <v>50</v>
      </c>
      <c r="F16045">
        <v>95</v>
      </c>
      <c r="G16045">
        <v>5</v>
      </c>
      <c r="H16045">
        <v>392</v>
      </c>
      <c r="I16045">
        <v>1158</v>
      </c>
      <c r="J16045">
        <v>0</v>
      </c>
      <c r="K16045">
        <v>2</v>
      </c>
      <c r="L16045" t="s">
        <v>28</v>
      </c>
      <c r="M16045" t="s">
        <v>536</v>
      </c>
      <c r="N16045" t="s">
        <v>182</v>
      </c>
      <c r="O16045" t="s">
        <v>22</v>
      </c>
      <c r="P16045" t="s">
        <v>23</v>
      </c>
      <c r="Q16045" t="s">
        <v>41</v>
      </c>
    </row>
    <row r="16046" spans="1:17" x14ac:dyDescent="0.2">
      <c r="A16046" s="2">
        <v>41436</v>
      </c>
      <c r="B16046" t="s">
        <v>43</v>
      </c>
      <c r="C16046" t="s">
        <v>42</v>
      </c>
      <c r="D16046" t="s">
        <v>19</v>
      </c>
      <c r="E16046" t="s">
        <v>19</v>
      </c>
      <c r="F16046">
        <v>7</v>
      </c>
      <c r="G16046">
        <v>30</v>
      </c>
      <c r="H16046">
        <v>1123</v>
      </c>
      <c r="I16046">
        <v>791</v>
      </c>
      <c r="J16046">
        <v>2</v>
      </c>
      <c r="K16046">
        <v>0</v>
      </c>
      <c r="L16046" t="s">
        <v>20</v>
      </c>
      <c r="M16046" t="s">
        <v>60</v>
      </c>
      <c r="N16046" t="s">
        <v>43</v>
      </c>
      <c r="O16046" t="s">
        <v>22</v>
      </c>
      <c r="P16046" t="s">
        <v>23</v>
      </c>
      <c r="Q16046" t="s">
        <v>24</v>
      </c>
    </row>
    <row r="16047" spans="1:17" x14ac:dyDescent="0.2">
      <c r="A16047" s="2">
        <v>41436</v>
      </c>
      <c r="B16047" t="s">
        <v>72</v>
      </c>
      <c r="C16047" t="s">
        <v>286</v>
      </c>
      <c r="D16047" t="s">
        <v>50</v>
      </c>
      <c r="E16047" t="s">
        <v>50</v>
      </c>
      <c r="F16047">
        <v>20</v>
      </c>
      <c r="G16047">
        <v>89</v>
      </c>
      <c r="H16047">
        <v>890</v>
      </c>
      <c r="I16047">
        <v>407</v>
      </c>
      <c r="J16047">
        <v>0</v>
      </c>
      <c r="K16047">
        <v>4</v>
      </c>
      <c r="L16047" t="s">
        <v>20</v>
      </c>
      <c r="M16047" t="s">
        <v>74</v>
      </c>
      <c r="N16047" t="s">
        <v>72</v>
      </c>
      <c r="O16047" t="s">
        <v>22</v>
      </c>
      <c r="P16047" t="s">
        <v>23</v>
      </c>
      <c r="Q16047" t="s">
        <v>41</v>
      </c>
    </row>
    <row r="16048" spans="1:17" x14ac:dyDescent="0.2">
      <c r="A16048" s="2">
        <v>41436</v>
      </c>
      <c r="B16048" t="s">
        <v>31</v>
      </c>
      <c r="C16048" t="s">
        <v>39</v>
      </c>
      <c r="D16048" t="s">
        <v>19</v>
      </c>
      <c r="E16048" t="s">
        <v>19</v>
      </c>
      <c r="F16048">
        <v>10</v>
      </c>
      <c r="G16048">
        <v>3</v>
      </c>
      <c r="H16048">
        <v>1065</v>
      </c>
      <c r="I16048">
        <v>1286</v>
      </c>
      <c r="J16048">
        <v>1</v>
      </c>
      <c r="K16048">
        <v>1</v>
      </c>
      <c r="L16048" t="s">
        <v>20</v>
      </c>
      <c r="M16048" t="s">
        <v>33</v>
      </c>
      <c r="N16048" t="s">
        <v>31</v>
      </c>
      <c r="O16048" t="s">
        <v>22</v>
      </c>
      <c r="P16048" t="s">
        <v>23</v>
      </c>
      <c r="Q16048" t="s">
        <v>30</v>
      </c>
    </row>
    <row r="16049" spans="1:17" x14ac:dyDescent="0.2">
      <c r="A16049" s="2">
        <v>41436</v>
      </c>
      <c r="B16049" t="s">
        <v>81</v>
      </c>
      <c r="C16049" t="s">
        <v>569</v>
      </c>
      <c r="D16049" t="s">
        <v>50</v>
      </c>
      <c r="E16049" t="s">
        <v>115</v>
      </c>
      <c r="F16049">
        <v>89</v>
      </c>
      <c r="G16049">
        <v>143</v>
      </c>
      <c r="H16049">
        <v>408</v>
      </c>
      <c r="I16049">
        <v>206</v>
      </c>
      <c r="J16049">
        <v>1</v>
      </c>
      <c r="K16049">
        <v>1</v>
      </c>
      <c r="L16049" t="s">
        <v>28</v>
      </c>
      <c r="M16049" t="s">
        <v>83</v>
      </c>
      <c r="N16049" t="s">
        <v>81</v>
      </c>
      <c r="O16049" t="s">
        <v>22</v>
      </c>
      <c r="P16049" t="s">
        <v>23</v>
      </c>
      <c r="Q16049" t="s">
        <v>30</v>
      </c>
    </row>
    <row r="16050" spans="1:17" x14ac:dyDescent="0.2">
      <c r="A16050" s="2">
        <v>41436</v>
      </c>
      <c r="B16050" t="s">
        <v>555</v>
      </c>
      <c r="C16050" t="s">
        <v>614</v>
      </c>
      <c r="D16050" t="s">
        <v>27</v>
      </c>
      <c r="E16050" t="s">
        <v>27</v>
      </c>
      <c r="F16050">
        <v>88</v>
      </c>
      <c r="G16050">
        <v>129</v>
      </c>
      <c r="H16050">
        <v>410</v>
      </c>
      <c r="I16050">
        <v>239</v>
      </c>
      <c r="J16050">
        <v>0</v>
      </c>
      <c r="K16050">
        <v>0</v>
      </c>
      <c r="L16050" t="s">
        <v>28</v>
      </c>
      <c r="M16050" t="s">
        <v>1559</v>
      </c>
      <c r="N16050" t="s">
        <v>555</v>
      </c>
      <c r="O16050" t="s">
        <v>22</v>
      </c>
      <c r="P16050" t="s">
        <v>23</v>
      </c>
      <c r="Q16050" t="s">
        <v>30</v>
      </c>
    </row>
    <row r="16051" spans="1:17" x14ac:dyDescent="0.2">
      <c r="A16051" s="2">
        <v>41436</v>
      </c>
      <c r="B16051" t="s">
        <v>304</v>
      </c>
      <c r="C16051" t="s">
        <v>185</v>
      </c>
      <c r="D16051" t="s">
        <v>27</v>
      </c>
      <c r="E16051" t="s">
        <v>27</v>
      </c>
      <c r="F16051">
        <v>52</v>
      </c>
      <c r="G16051">
        <v>49</v>
      </c>
      <c r="H16051">
        <v>582</v>
      </c>
      <c r="I16051">
        <v>602</v>
      </c>
      <c r="J16051">
        <v>2</v>
      </c>
      <c r="K16051">
        <v>0</v>
      </c>
      <c r="L16051" t="s">
        <v>20</v>
      </c>
      <c r="M16051" t="s">
        <v>636</v>
      </c>
      <c r="N16051" t="s">
        <v>304</v>
      </c>
      <c r="O16051" t="s">
        <v>22</v>
      </c>
      <c r="P16051" t="s">
        <v>23</v>
      </c>
      <c r="Q16051" t="s">
        <v>24</v>
      </c>
    </row>
    <row r="16052" spans="1:17" x14ac:dyDescent="0.2">
      <c r="A16052" s="2">
        <v>41436</v>
      </c>
      <c r="B16052" t="s">
        <v>167</v>
      </c>
      <c r="C16052" t="s">
        <v>464</v>
      </c>
      <c r="D16052" t="s">
        <v>115</v>
      </c>
      <c r="E16052" t="s">
        <v>115</v>
      </c>
      <c r="F16052">
        <v>67</v>
      </c>
      <c r="G16052">
        <v>131</v>
      </c>
      <c r="H16052">
        <v>505</v>
      </c>
      <c r="I16052">
        <v>233</v>
      </c>
      <c r="J16052">
        <v>4</v>
      </c>
      <c r="K16052">
        <v>0</v>
      </c>
      <c r="L16052" t="s">
        <v>20</v>
      </c>
      <c r="M16052" t="s">
        <v>625</v>
      </c>
      <c r="N16052" t="s">
        <v>167</v>
      </c>
      <c r="O16052" t="s">
        <v>22</v>
      </c>
      <c r="P16052" t="s">
        <v>23</v>
      </c>
      <c r="Q16052" t="s">
        <v>24</v>
      </c>
    </row>
    <row r="16053" spans="1:17" x14ac:dyDescent="0.2">
      <c r="A16053" s="2">
        <v>41436</v>
      </c>
      <c r="B16053" t="s">
        <v>164</v>
      </c>
      <c r="C16053" t="s">
        <v>143</v>
      </c>
      <c r="D16053" t="s">
        <v>115</v>
      </c>
      <c r="E16053" t="s">
        <v>115</v>
      </c>
      <c r="F16053">
        <v>98</v>
      </c>
      <c r="G16053">
        <v>32</v>
      </c>
      <c r="H16053">
        <v>369</v>
      </c>
      <c r="I16053">
        <v>764</v>
      </c>
      <c r="J16053">
        <v>0</v>
      </c>
      <c r="K16053">
        <v>1</v>
      </c>
      <c r="L16053" t="s">
        <v>20</v>
      </c>
      <c r="M16053" t="s">
        <v>165</v>
      </c>
      <c r="N16053" t="s">
        <v>166</v>
      </c>
      <c r="O16053" t="s">
        <v>122</v>
      </c>
      <c r="P16053" t="s">
        <v>23</v>
      </c>
      <c r="Q16053" t="s">
        <v>41</v>
      </c>
    </row>
    <row r="16054" spans="1:17" x14ac:dyDescent="0.2">
      <c r="A16054" s="2">
        <v>41436</v>
      </c>
      <c r="B16054" t="s">
        <v>119</v>
      </c>
      <c r="C16054" t="s">
        <v>263</v>
      </c>
      <c r="D16054" t="s">
        <v>50</v>
      </c>
      <c r="E16054" t="s">
        <v>27</v>
      </c>
      <c r="F16054">
        <v>8</v>
      </c>
      <c r="G16054">
        <v>63</v>
      </c>
      <c r="H16054">
        <v>1096</v>
      </c>
      <c r="I16054">
        <v>538</v>
      </c>
      <c r="J16054">
        <v>2</v>
      </c>
      <c r="K16054">
        <v>2</v>
      </c>
      <c r="L16054" t="s">
        <v>28</v>
      </c>
      <c r="M16054" t="s">
        <v>117</v>
      </c>
      <c r="N16054" t="s">
        <v>25</v>
      </c>
      <c r="O16054" t="s">
        <v>122</v>
      </c>
      <c r="P16054" t="s">
        <v>23</v>
      </c>
      <c r="Q16054" t="s">
        <v>30</v>
      </c>
    </row>
    <row r="16055" spans="1:17" x14ac:dyDescent="0.2">
      <c r="A16055" s="2">
        <v>41436</v>
      </c>
      <c r="B16055" t="s">
        <v>133</v>
      </c>
      <c r="C16055" t="s">
        <v>449</v>
      </c>
      <c r="D16055" t="s">
        <v>115</v>
      </c>
      <c r="E16055" t="s">
        <v>115</v>
      </c>
      <c r="F16055">
        <v>40</v>
      </c>
      <c r="G16055">
        <v>58</v>
      </c>
      <c r="H16055">
        <v>665</v>
      </c>
      <c r="I16055">
        <v>550</v>
      </c>
      <c r="J16055">
        <v>1</v>
      </c>
      <c r="K16055">
        <v>0</v>
      </c>
      <c r="L16055" t="s">
        <v>20</v>
      </c>
      <c r="M16055" t="s">
        <v>134</v>
      </c>
      <c r="N16055" t="s">
        <v>133</v>
      </c>
      <c r="O16055" t="s">
        <v>22</v>
      </c>
      <c r="P16055" t="s">
        <v>23</v>
      </c>
      <c r="Q16055" t="s">
        <v>24</v>
      </c>
    </row>
    <row r="16056" spans="1:17" x14ac:dyDescent="0.2">
      <c r="A16056" s="2">
        <v>41436</v>
      </c>
      <c r="B16056" t="s">
        <v>26</v>
      </c>
      <c r="C16056" t="s">
        <v>131</v>
      </c>
      <c r="D16056" t="s">
        <v>27</v>
      </c>
      <c r="E16056" t="s">
        <v>27</v>
      </c>
      <c r="F16056">
        <v>17</v>
      </c>
      <c r="G16056">
        <v>48</v>
      </c>
      <c r="H16056">
        <v>927</v>
      </c>
      <c r="I16056">
        <v>617</v>
      </c>
      <c r="J16056">
        <v>0</v>
      </c>
      <c r="K16056">
        <v>0</v>
      </c>
      <c r="L16056" t="s">
        <v>20</v>
      </c>
      <c r="M16056" t="s">
        <v>219</v>
      </c>
      <c r="N16056" t="s">
        <v>26</v>
      </c>
      <c r="O16056" t="s">
        <v>22</v>
      </c>
      <c r="P16056" t="s">
        <v>23</v>
      </c>
      <c r="Q16056" t="s">
        <v>30</v>
      </c>
    </row>
    <row r="16057" spans="1:17" x14ac:dyDescent="0.2">
      <c r="A16057" s="2">
        <v>41436</v>
      </c>
      <c r="B16057" t="s">
        <v>49</v>
      </c>
      <c r="C16057" t="s">
        <v>328</v>
      </c>
      <c r="D16057" t="s">
        <v>50</v>
      </c>
      <c r="E16057" t="s">
        <v>50</v>
      </c>
      <c r="F16057">
        <v>29</v>
      </c>
      <c r="G16057">
        <v>78</v>
      </c>
      <c r="H16057">
        <v>794</v>
      </c>
      <c r="I16057">
        <v>460</v>
      </c>
      <c r="J16057">
        <v>2</v>
      </c>
      <c r="K16057">
        <v>0</v>
      </c>
      <c r="L16057" t="s">
        <v>28</v>
      </c>
      <c r="M16057" t="s">
        <v>103</v>
      </c>
      <c r="N16057" t="s">
        <v>49</v>
      </c>
      <c r="O16057" t="s">
        <v>22</v>
      </c>
      <c r="P16057" t="s">
        <v>23</v>
      </c>
      <c r="Q16057" t="s">
        <v>24</v>
      </c>
    </row>
    <row r="16058" spans="1:17" x14ac:dyDescent="0.2">
      <c r="A16058" s="2">
        <v>41436</v>
      </c>
      <c r="B16058" t="s">
        <v>166</v>
      </c>
      <c r="C16058" t="s">
        <v>163</v>
      </c>
      <c r="D16058" t="s">
        <v>115</v>
      </c>
      <c r="E16058" t="s">
        <v>115</v>
      </c>
      <c r="F16058">
        <v>104</v>
      </c>
      <c r="G16058">
        <v>114</v>
      </c>
      <c r="H16058">
        <v>338</v>
      </c>
      <c r="I16058">
        <v>308</v>
      </c>
      <c r="J16058">
        <v>0</v>
      </c>
      <c r="K16058">
        <v>0</v>
      </c>
      <c r="L16058" t="s">
        <v>28</v>
      </c>
      <c r="M16058" t="s">
        <v>165</v>
      </c>
      <c r="N16058" t="s">
        <v>166</v>
      </c>
      <c r="O16058" t="s">
        <v>22</v>
      </c>
      <c r="P16058" t="s">
        <v>23</v>
      </c>
      <c r="Q16058" t="s">
        <v>30</v>
      </c>
    </row>
    <row r="16059" spans="1:17" x14ac:dyDescent="0.2">
      <c r="A16059" s="2">
        <v>41436</v>
      </c>
      <c r="B16059" t="s">
        <v>106</v>
      </c>
      <c r="C16059" t="s">
        <v>98</v>
      </c>
      <c r="D16059" t="s">
        <v>50</v>
      </c>
      <c r="E16059" t="s">
        <v>50</v>
      </c>
      <c r="F16059">
        <v>1</v>
      </c>
      <c r="G16059">
        <v>41</v>
      </c>
      <c r="H16059">
        <v>1614</v>
      </c>
      <c r="I16059">
        <v>659</v>
      </c>
      <c r="J16059">
        <v>2</v>
      </c>
      <c r="K16059">
        <v>0</v>
      </c>
      <c r="L16059" t="s">
        <v>28</v>
      </c>
      <c r="M16059" t="s">
        <v>669</v>
      </c>
      <c r="N16059" t="s">
        <v>77</v>
      </c>
      <c r="O16059" t="s">
        <v>122</v>
      </c>
      <c r="P16059" t="s">
        <v>23</v>
      </c>
      <c r="Q16059" t="s">
        <v>24</v>
      </c>
    </row>
    <row r="16060" spans="1:17" x14ac:dyDescent="0.2">
      <c r="A16060" s="2">
        <v>41436</v>
      </c>
      <c r="B16060" t="s">
        <v>52</v>
      </c>
      <c r="C16060" t="s">
        <v>48</v>
      </c>
      <c r="D16060" t="s">
        <v>50</v>
      </c>
      <c r="E16060" t="s">
        <v>50</v>
      </c>
      <c r="F16060">
        <v>27</v>
      </c>
      <c r="G16060">
        <v>162</v>
      </c>
      <c r="H16060">
        <v>829</v>
      </c>
      <c r="I16060">
        <v>138</v>
      </c>
      <c r="J16060">
        <v>2</v>
      </c>
      <c r="K16060">
        <v>0</v>
      </c>
      <c r="L16060" t="s">
        <v>20</v>
      </c>
      <c r="M16060" t="s">
        <v>68</v>
      </c>
      <c r="N16060" t="s">
        <v>52</v>
      </c>
      <c r="O16060" t="s">
        <v>22</v>
      </c>
      <c r="P16060" t="s">
        <v>23</v>
      </c>
      <c r="Q16060" t="s">
        <v>24</v>
      </c>
    </row>
    <row r="16061" spans="1:17" x14ac:dyDescent="0.2">
      <c r="A16061" s="2">
        <v>41436</v>
      </c>
      <c r="B16061" t="s">
        <v>77</v>
      </c>
      <c r="C16061" t="s">
        <v>531</v>
      </c>
      <c r="D16061" t="s">
        <v>27</v>
      </c>
      <c r="E16061" t="s">
        <v>27</v>
      </c>
      <c r="F16061">
        <v>28</v>
      </c>
      <c r="G16061">
        <v>43</v>
      </c>
      <c r="H16061">
        <v>798</v>
      </c>
      <c r="I16061">
        <v>648</v>
      </c>
      <c r="J16061">
        <v>2</v>
      </c>
      <c r="K16061">
        <v>0</v>
      </c>
      <c r="L16061" t="s">
        <v>20</v>
      </c>
      <c r="M16061" t="s">
        <v>238</v>
      </c>
      <c r="N16061" t="s">
        <v>77</v>
      </c>
      <c r="O16061" t="s">
        <v>22</v>
      </c>
      <c r="P16061" t="s">
        <v>23</v>
      </c>
      <c r="Q16061" t="s">
        <v>24</v>
      </c>
    </row>
    <row r="16062" spans="1:17" x14ac:dyDescent="0.2">
      <c r="A16062" s="2">
        <v>41436</v>
      </c>
      <c r="B16062" t="s">
        <v>32</v>
      </c>
      <c r="C16062" t="s">
        <v>18</v>
      </c>
      <c r="D16062" t="s">
        <v>19</v>
      </c>
      <c r="E16062" t="s">
        <v>19</v>
      </c>
      <c r="F16062">
        <v>37</v>
      </c>
      <c r="G16062">
        <v>19</v>
      </c>
      <c r="H16062">
        <v>712</v>
      </c>
      <c r="I16062">
        <v>913</v>
      </c>
      <c r="J16062">
        <v>0</v>
      </c>
      <c r="K16062">
        <v>1</v>
      </c>
      <c r="L16062" t="s">
        <v>20</v>
      </c>
      <c r="M16062" t="s">
        <v>109</v>
      </c>
      <c r="N16062" t="s">
        <v>32</v>
      </c>
      <c r="O16062" t="s">
        <v>22</v>
      </c>
      <c r="P16062" t="s">
        <v>23</v>
      </c>
      <c r="Q16062" t="s">
        <v>41</v>
      </c>
    </row>
    <row r="16063" spans="1:17" x14ac:dyDescent="0.2">
      <c r="A16063" s="2">
        <v>41437</v>
      </c>
      <c r="B16063" t="s">
        <v>199</v>
      </c>
      <c r="C16063" t="s">
        <v>136</v>
      </c>
      <c r="D16063" t="s">
        <v>36</v>
      </c>
      <c r="E16063" t="s">
        <v>36</v>
      </c>
      <c r="F16063">
        <v>21</v>
      </c>
      <c r="G16063">
        <v>13</v>
      </c>
      <c r="H16063">
        <v>886</v>
      </c>
      <c r="I16063">
        <v>1022</v>
      </c>
      <c r="J16063">
        <v>2</v>
      </c>
      <c r="K16063">
        <v>1</v>
      </c>
      <c r="L16063" t="s">
        <v>28</v>
      </c>
      <c r="M16063" t="s">
        <v>627</v>
      </c>
      <c r="N16063" t="s">
        <v>199</v>
      </c>
      <c r="O16063" t="s">
        <v>22</v>
      </c>
      <c r="P16063" t="s">
        <v>23</v>
      </c>
      <c r="Q16063" t="s">
        <v>24</v>
      </c>
    </row>
    <row r="16064" spans="1:17" x14ac:dyDescent="0.2">
      <c r="A16064" s="2">
        <v>41437</v>
      </c>
      <c r="B16064" t="s">
        <v>250</v>
      </c>
      <c r="C16064" t="s">
        <v>207</v>
      </c>
      <c r="D16064" t="s">
        <v>36</v>
      </c>
      <c r="E16064" t="s">
        <v>36</v>
      </c>
      <c r="F16064">
        <v>109</v>
      </c>
      <c r="G16064">
        <v>123</v>
      </c>
      <c r="H16064">
        <v>317</v>
      </c>
      <c r="I16064">
        <v>267</v>
      </c>
      <c r="J16064">
        <v>2</v>
      </c>
      <c r="K16064">
        <v>2</v>
      </c>
      <c r="L16064" t="s">
        <v>20</v>
      </c>
      <c r="M16064" t="s">
        <v>251</v>
      </c>
      <c r="N16064" t="s">
        <v>250</v>
      </c>
      <c r="O16064" t="s">
        <v>22</v>
      </c>
      <c r="P16064" t="s">
        <v>23</v>
      </c>
      <c r="Q16064" t="s">
        <v>30</v>
      </c>
    </row>
    <row r="16065" spans="1:17" x14ac:dyDescent="0.2">
      <c r="A16065" s="2">
        <v>41437</v>
      </c>
      <c r="B16065" t="s">
        <v>352</v>
      </c>
      <c r="C16065" t="s">
        <v>135</v>
      </c>
      <c r="D16065" t="s">
        <v>36</v>
      </c>
      <c r="E16065" t="s">
        <v>36</v>
      </c>
      <c r="F16065">
        <v>120</v>
      </c>
      <c r="G16065">
        <v>31</v>
      </c>
      <c r="H16065">
        <v>280</v>
      </c>
      <c r="I16065">
        <v>785</v>
      </c>
      <c r="J16065">
        <v>1</v>
      </c>
      <c r="K16065">
        <v>1</v>
      </c>
      <c r="L16065" t="s">
        <v>20</v>
      </c>
      <c r="M16065" t="s">
        <v>371</v>
      </c>
      <c r="N16065" t="s">
        <v>352</v>
      </c>
      <c r="O16065" t="s">
        <v>22</v>
      </c>
      <c r="P16065" t="s">
        <v>23</v>
      </c>
      <c r="Q16065" t="s">
        <v>30</v>
      </c>
    </row>
    <row r="16066" spans="1:17" x14ac:dyDescent="0.2">
      <c r="A16066" s="2">
        <v>41439</v>
      </c>
      <c r="B16066" t="s">
        <v>199</v>
      </c>
      <c r="C16066" t="s">
        <v>136</v>
      </c>
      <c r="D16066" t="s">
        <v>36</v>
      </c>
      <c r="E16066" t="s">
        <v>36</v>
      </c>
      <c r="F16066">
        <v>21</v>
      </c>
      <c r="G16066">
        <v>13</v>
      </c>
      <c r="H16066">
        <v>886</v>
      </c>
      <c r="I16066">
        <v>1022</v>
      </c>
      <c r="J16066">
        <v>1</v>
      </c>
      <c r="K16066">
        <v>1</v>
      </c>
      <c r="L16066" t="s">
        <v>28</v>
      </c>
      <c r="M16066" t="s">
        <v>745</v>
      </c>
      <c r="N16066" t="s">
        <v>199</v>
      </c>
      <c r="O16066" t="s">
        <v>22</v>
      </c>
      <c r="P16066" t="s">
        <v>23</v>
      </c>
      <c r="Q16066" t="s">
        <v>30</v>
      </c>
    </row>
    <row r="16067" spans="1:17" x14ac:dyDescent="0.2">
      <c r="A16067" s="2">
        <v>41439</v>
      </c>
      <c r="B16067" t="s">
        <v>555</v>
      </c>
      <c r="C16067" t="s">
        <v>39</v>
      </c>
      <c r="D16067" t="s">
        <v>27</v>
      </c>
      <c r="E16067" t="s">
        <v>19</v>
      </c>
      <c r="F16067">
        <v>88</v>
      </c>
      <c r="G16067">
        <v>3</v>
      </c>
      <c r="H16067">
        <v>410</v>
      </c>
      <c r="I16067">
        <v>1286</v>
      </c>
      <c r="J16067">
        <v>0</v>
      </c>
      <c r="K16067">
        <v>4</v>
      </c>
      <c r="L16067" t="s">
        <v>28</v>
      </c>
      <c r="M16067" t="s">
        <v>555</v>
      </c>
      <c r="N16067" t="s">
        <v>555</v>
      </c>
      <c r="O16067" t="s">
        <v>22</v>
      </c>
      <c r="P16067" t="s">
        <v>23</v>
      </c>
      <c r="Q16067" t="s">
        <v>41</v>
      </c>
    </row>
    <row r="16068" spans="1:17" x14ac:dyDescent="0.2">
      <c r="A16068" s="2">
        <v>41439</v>
      </c>
      <c r="B16068" t="s">
        <v>718</v>
      </c>
      <c r="C16068" t="s">
        <v>365</v>
      </c>
      <c r="D16068" t="s">
        <v>36</v>
      </c>
      <c r="E16068" t="s">
        <v>36</v>
      </c>
      <c r="F16068">
        <v>69</v>
      </c>
      <c r="G16068">
        <v>73</v>
      </c>
      <c r="H16068">
        <v>498</v>
      </c>
      <c r="I16068">
        <v>482</v>
      </c>
      <c r="J16068">
        <v>2</v>
      </c>
      <c r="K16068">
        <v>0</v>
      </c>
      <c r="L16068" t="s">
        <v>20</v>
      </c>
      <c r="M16068" t="s">
        <v>657</v>
      </c>
      <c r="N16068" t="s">
        <v>718</v>
      </c>
      <c r="O16068" t="s">
        <v>22</v>
      </c>
      <c r="P16068" t="s">
        <v>23</v>
      </c>
      <c r="Q16068" t="s">
        <v>24</v>
      </c>
    </row>
    <row r="16069" spans="1:17" x14ac:dyDescent="0.2">
      <c r="A16069" s="2">
        <v>41439</v>
      </c>
      <c r="B16069" t="s">
        <v>384</v>
      </c>
      <c r="C16069" t="s">
        <v>569</v>
      </c>
      <c r="D16069" t="s">
        <v>50</v>
      </c>
      <c r="E16069" t="s">
        <v>115</v>
      </c>
      <c r="F16069">
        <v>134</v>
      </c>
      <c r="G16069">
        <v>143</v>
      </c>
      <c r="H16069">
        <v>230</v>
      </c>
      <c r="I16069">
        <v>206</v>
      </c>
      <c r="J16069">
        <v>2</v>
      </c>
      <c r="K16069">
        <v>1</v>
      </c>
      <c r="L16069" t="s">
        <v>28</v>
      </c>
      <c r="M16069" t="s">
        <v>1076</v>
      </c>
      <c r="N16069" t="s">
        <v>384</v>
      </c>
      <c r="O16069" t="s">
        <v>22</v>
      </c>
      <c r="P16069" t="s">
        <v>23</v>
      </c>
      <c r="Q16069" t="s">
        <v>24</v>
      </c>
    </row>
    <row r="16070" spans="1:17" x14ac:dyDescent="0.2">
      <c r="A16070" s="2">
        <v>41440</v>
      </c>
      <c r="B16070" t="s">
        <v>351</v>
      </c>
      <c r="C16070" t="s">
        <v>660</v>
      </c>
      <c r="D16070" t="s">
        <v>36</v>
      </c>
      <c r="E16070" t="s">
        <v>36</v>
      </c>
      <c r="F16070">
        <v>127</v>
      </c>
      <c r="G16070">
        <v>59</v>
      </c>
      <c r="H16070">
        <v>244</v>
      </c>
      <c r="I16070">
        <v>543</v>
      </c>
      <c r="J16070">
        <v>3</v>
      </c>
      <c r="K16070">
        <v>2</v>
      </c>
      <c r="L16070" t="s">
        <v>20</v>
      </c>
      <c r="M16070" t="s">
        <v>1453</v>
      </c>
      <c r="N16070" t="s">
        <v>351</v>
      </c>
      <c r="O16070" t="s">
        <v>22</v>
      </c>
      <c r="P16070" t="s">
        <v>23</v>
      </c>
      <c r="Q16070" t="s">
        <v>24</v>
      </c>
    </row>
    <row r="16071" spans="1:17" x14ac:dyDescent="0.2">
      <c r="A16071" s="2">
        <v>41440</v>
      </c>
      <c r="B16071" t="s">
        <v>25</v>
      </c>
      <c r="C16071" t="s">
        <v>143</v>
      </c>
      <c r="D16071" t="s">
        <v>19</v>
      </c>
      <c r="E16071" t="s">
        <v>115</v>
      </c>
      <c r="F16071">
        <v>22</v>
      </c>
      <c r="G16071">
        <v>32</v>
      </c>
      <c r="H16071">
        <v>872</v>
      </c>
      <c r="I16071">
        <v>764</v>
      </c>
      <c r="J16071">
        <v>3</v>
      </c>
      <c r="K16071">
        <v>0</v>
      </c>
      <c r="L16071" t="s">
        <v>427</v>
      </c>
      <c r="M16071" t="s">
        <v>712</v>
      </c>
      <c r="N16071" t="s">
        <v>25</v>
      </c>
      <c r="O16071" t="s">
        <v>22</v>
      </c>
      <c r="P16071" t="s">
        <v>23</v>
      </c>
      <c r="Q16071" t="s">
        <v>24</v>
      </c>
    </row>
    <row r="16072" spans="1:17" x14ac:dyDescent="0.2">
      <c r="A16072" s="2">
        <v>41440</v>
      </c>
      <c r="B16072" t="s">
        <v>548</v>
      </c>
      <c r="C16072" t="s">
        <v>35</v>
      </c>
      <c r="D16072" t="s">
        <v>36</v>
      </c>
      <c r="E16072" t="s">
        <v>36</v>
      </c>
      <c r="F16072">
        <v>72</v>
      </c>
      <c r="G16072">
        <v>70</v>
      </c>
      <c r="H16072">
        <v>485</v>
      </c>
      <c r="I16072">
        <v>497</v>
      </c>
      <c r="J16072">
        <v>1</v>
      </c>
      <c r="K16072">
        <v>0</v>
      </c>
      <c r="L16072" t="s">
        <v>20</v>
      </c>
      <c r="M16072" t="s">
        <v>805</v>
      </c>
      <c r="N16072" t="s">
        <v>548</v>
      </c>
      <c r="O16072" t="s">
        <v>22</v>
      </c>
      <c r="P16072" t="s">
        <v>23</v>
      </c>
      <c r="Q16072" t="s">
        <v>24</v>
      </c>
    </row>
    <row r="16073" spans="1:17" x14ac:dyDescent="0.2">
      <c r="A16073" s="2">
        <v>41440</v>
      </c>
      <c r="B16073" t="s">
        <v>182</v>
      </c>
      <c r="C16073" t="s">
        <v>114</v>
      </c>
      <c r="D16073" t="s">
        <v>115</v>
      </c>
      <c r="E16073" t="s">
        <v>115</v>
      </c>
      <c r="F16073">
        <v>95</v>
      </c>
      <c r="G16073">
        <v>142</v>
      </c>
      <c r="H16073">
        <v>392</v>
      </c>
      <c r="I16073">
        <v>209</v>
      </c>
      <c r="J16073">
        <v>1</v>
      </c>
      <c r="K16073">
        <v>5</v>
      </c>
      <c r="L16073" t="s">
        <v>28</v>
      </c>
      <c r="M16073" t="s">
        <v>1487</v>
      </c>
      <c r="N16073" t="s">
        <v>182</v>
      </c>
      <c r="O16073" t="s">
        <v>22</v>
      </c>
      <c r="P16073" t="s">
        <v>23</v>
      </c>
      <c r="Q16073" t="s">
        <v>41</v>
      </c>
    </row>
    <row r="16074" spans="1:17" x14ac:dyDescent="0.2">
      <c r="A16074" s="2">
        <v>41440</v>
      </c>
      <c r="B16074" t="s">
        <v>61</v>
      </c>
      <c r="C16074" t="s">
        <v>224</v>
      </c>
      <c r="D16074" t="s">
        <v>36</v>
      </c>
      <c r="E16074" t="s">
        <v>36</v>
      </c>
      <c r="F16074">
        <v>80</v>
      </c>
      <c r="G16074">
        <v>51</v>
      </c>
      <c r="H16074">
        <v>451</v>
      </c>
      <c r="I16074">
        <v>593</v>
      </c>
      <c r="J16074">
        <v>0</v>
      </c>
      <c r="K16074">
        <v>1</v>
      </c>
      <c r="L16074" t="s">
        <v>20</v>
      </c>
      <c r="M16074" t="s">
        <v>63</v>
      </c>
      <c r="N16074" t="s">
        <v>61</v>
      </c>
      <c r="O16074" t="s">
        <v>22</v>
      </c>
      <c r="P16074" t="s">
        <v>23</v>
      </c>
      <c r="Q16074" t="s">
        <v>41</v>
      </c>
    </row>
    <row r="16075" spans="1:17" x14ac:dyDescent="0.2">
      <c r="A16075" s="2">
        <v>41440</v>
      </c>
      <c r="B16075" t="s">
        <v>141</v>
      </c>
      <c r="C16075" t="s">
        <v>237</v>
      </c>
      <c r="D16075" t="s">
        <v>36</v>
      </c>
      <c r="E16075" t="s">
        <v>36</v>
      </c>
      <c r="F16075">
        <v>82</v>
      </c>
      <c r="G16075">
        <v>107</v>
      </c>
      <c r="H16075">
        <v>444</v>
      </c>
      <c r="I16075">
        <v>324</v>
      </c>
      <c r="J16075">
        <v>4</v>
      </c>
      <c r="K16075">
        <v>1</v>
      </c>
      <c r="L16075" t="s">
        <v>20</v>
      </c>
      <c r="M16075" t="s">
        <v>1477</v>
      </c>
      <c r="N16075" t="s">
        <v>141</v>
      </c>
      <c r="O16075" t="s">
        <v>22</v>
      </c>
      <c r="P16075" t="s">
        <v>23</v>
      </c>
      <c r="Q16075" t="s">
        <v>24</v>
      </c>
    </row>
    <row r="16076" spans="1:17" x14ac:dyDescent="0.2">
      <c r="A16076" s="2">
        <v>41440</v>
      </c>
      <c r="B16076" t="s">
        <v>110</v>
      </c>
      <c r="C16076" t="s">
        <v>196</v>
      </c>
      <c r="D16076" t="s">
        <v>36</v>
      </c>
      <c r="E16076" t="s">
        <v>36</v>
      </c>
      <c r="F16076">
        <v>77</v>
      </c>
      <c r="G16076">
        <v>162</v>
      </c>
      <c r="H16076">
        <v>462</v>
      </c>
      <c r="I16076">
        <v>137</v>
      </c>
      <c r="J16076">
        <v>2</v>
      </c>
      <c r="K16076">
        <v>0</v>
      </c>
      <c r="L16076" t="s">
        <v>20</v>
      </c>
      <c r="M16076" t="s">
        <v>485</v>
      </c>
      <c r="N16076" t="s">
        <v>110</v>
      </c>
      <c r="O16076" t="s">
        <v>22</v>
      </c>
      <c r="P16076" t="s">
        <v>23</v>
      </c>
      <c r="Q16076" t="s">
        <v>24</v>
      </c>
    </row>
    <row r="16077" spans="1:17" x14ac:dyDescent="0.2">
      <c r="A16077" s="2">
        <v>41440</v>
      </c>
      <c r="B16077" t="s">
        <v>208</v>
      </c>
      <c r="C16077" t="s">
        <v>267</v>
      </c>
      <c r="D16077" t="s">
        <v>36</v>
      </c>
      <c r="E16077" t="s">
        <v>36</v>
      </c>
      <c r="F16077">
        <v>93</v>
      </c>
      <c r="G16077">
        <v>91</v>
      </c>
      <c r="H16077">
        <v>401</v>
      </c>
      <c r="I16077">
        <v>406</v>
      </c>
      <c r="J16077">
        <v>2</v>
      </c>
      <c r="K16077">
        <v>1</v>
      </c>
      <c r="L16077" t="s">
        <v>20</v>
      </c>
      <c r="M16077" t="s">
        <v>398</v>
      </c>
      <c r="N16077" t="s">
        <v>208</v>
      </c>
      <c r="O16077" t="s">
        <v>22</v>
      </c>
      <c r="P16077" t="s">
        <v>23</v>
      </c>
      <c r="Q16077" t="s">
        <v>24</v>
      </c>
    </row>
    <row r="16078" spans="1:17" x14ac:dyDescent="0.2">
      <c r="A16078" s="2">
        <v>41440</v>
      </c>
      <c r="B16078" t="s">
        <v>138</v>
      </c>
      <c r="C16078" t="s">
        <v>380</v>
      </c>
      <c r="D16078" t="s">
        <v>36</v>
      </c>
      <c r="E16078" t="s">
        <v>36</v>
      </c>
      <c r="F16078">
        <v>49</v>
      </c>
      <c r="G16078">
        <v>135</v>
      </c>
      <c r="H16078">
        <v>601</v>
      </c>
      <c r="I16078">
        <v>223</v>
      </c>
      <c r="J16078">
        <v>1</v>
      </c>
      <c r="K16078">
        <v>1</v>
      </c>
      <c r="L16078" t="s">
        <v>20</v>
      </c>
      <c r="M16078" t="s">
        <v>1526</v>
      </c>
      <c r="N16078" t="s">
        <v>138</v>
      </c>
      <c r="O16078" t="s">
        <v>22</v>
      </c>
      <c r="P16078" t="s">
        <v>23</v>
      </c>
      <c r="Q16078" t="s">
        <v>30</v>
      </c>
    </row>
    <row r="16079" spans="1:17" x14ac:dyDescent="0.2">
      <c r="A16079" s="2">
        <v>41441</v>
      </c>
      <c r="B16079" t="s">
        <v>890</v>
      </c>
      <c r="C16079" t="s">
        <v>120</v>
      </c>
      <c r="D16079" t="s">
        <v>36</v>
      </c>
      <c r="E16079" t="s">
        <v>36</v>
      </c>
      <c r="F16079">
        <v>79</v>
      </c>
      <c r="G16079">
        <v>65</v>
      </c>
      <c r="H16079">
        <v>454</v>
      </c>
      <c r="I16079">
        <v>516</v>
      </c>
      <c r="J16079">
        <v>0</v>
      </c>
      <c r="K16079">
        <v>0</v>
      </c>
      <c r="L16079" t="s">
        <v>20</v>
      </c>
      <c r="M16079" t="s">
        <v>920</v>
      </c>
      <c r="N16079" t="s">
        <v>890</v>
      </c>
      <c r="O16079" t="s">
        <v>22</v>
      </c>
      <c r="P16079" t="s">
        <v>23</v>
      </c>
      <c r="Q16079" t="s">
        <v>30</v>
      </c>
    </row>
    <row r="16080" spans="1:17" x14ac:dyDescent="0.2">
      <c r="A16080" s="2">
        <v>41441</v>
      </c>
      <c r="B16080" t="s">
        <v>802</v>
      </c>
      <c r="C16080" t="s">
        <v>128</v>
      </c>
      <c r="D16080" t="s">
        <v>36</v>
      </c>
      <c r="E16080" t="s">
        <v>36</v>
      </c>
      <c r="F16080">
        <v>64</v>
      </c>
      <c r="G16080">
        <v>42</v>
      </c>
      <c r="H16080">
        <v>523</v>
      </c>
      <c r="I16080">
        <v>651</v>
      </c>
      <c r="J16080">
        <v>1</v>
      </c>
      <c r="K16080">
        <v>1</v>
      </c>
      <c r="L16080" t="s">
        <v>20</v>
      </c>
      <c r="M16080" t="s">
        <v>916</v>
      </c>
      <c r="N16080" t="s">
        <v>802</v>
      </c>
      <c r="O16080" t="s">
        <v>22</v>
      </c>
      <c r="P16080" t="s">
        <v>23</v>
      </c>
      <c r="Q16080" t="s">
        <v>30</v>
      </c>
    </row>
    <row r="16081" spans="1:17" x14ac:dyDescent="0.2">
      <c r="A16081" s="2">
        <v>41441</v>
      </c>
      <c r="B16081" t="s">
        <v>374</v>
      </c>
      <c r="C16081" t="s">
        <v>149</v>
      </c>
      <c r="D16081" t="s">
        <v>36</v>
      </c>
      <c r="E16081" t="s">
        <v>36</v>
      </c>
      <c r="F16081">
        <v>106</v>
      </c>
      <c r="G16081">
        <v>60</v>
      </c>
      <c r="H16081">
        <v>327</v>
      </c>
      <c r="I16081">
        <v>541</v>
      </c>
      <c r="J16081">
        <v>2</v>
      </c>
      <c r="K16081">
        <v>1</v>
      </c>
      <c r="L16081" t="s">
        <v>20</v>
      </c>
      <c r="M16081" t="s">
        <v>375</v>
      </c>
      <c r="N16081" t="s">
        <v>374</v>
      </c>
      <c r="O16081" t="s">
        <v>22</v>
      </c>
      <c r="P16081" t="s">
        <v>23</v>
      </c>
      <c r="Q16081" t="s">
        <v>24</v>
      </c>
    </row>
    <row r="16082" spans="1:17" x14ac:dyDescent="0.2">
      <c r="A16082" s="2">
        <v>41441</v>
      </c>
      <c r="B16082" t="s">
        <v>34</v>
      </c>
      <c r="C16082" t="s">
        <v>45</v>
      </c>
      <c r="D16082" t="s">
        <v>36</v>
      </c>
      <c r="E16082" t="s">
        <v>36</v>
      </c>
      <c r="F16082">
        <v>85</v>
      </c>
      <c r="G16082">
        <v>102</v>
      </c>
      <c r="H16082">
        <v>438</v>
      </c>
      <c r="I16082">
        <v>349</v>
      </c>
      <c r="J16082">
        <v>2</v>
      </c>
      <c r="K16082">
        <v>0</v>
      </c>
      <c r="L16082" t="s">
        <v>20</v>
      </c>
      <c r="M16082" t="s">
        <v>37</v>
      </c>
      <c r="N16082" t="s">
        <v>34</v>
      </c>
      <c r="O16082" t="s">
        <v>22</v>
      </c>
      <c r="P16082" t="s">
        <v>23</v>
      </c>
      <c r="Q16082" t="s">
        <v>24</v>
      </c>
    </row>
    <row r="16083" spans="1:17" x14ac:dyDescent="0.2">
      <c r="A16083" s="2">
        <v>41441</v>
      </c>
      <c r="B16083" t="s">
        <v>405</v>
      </c>
      <c r="C16083" t="s">
        <v>199</v>
      </c>
      <c r="D16083" t="s">
        <v>36</v>
      </c>
      <c r="E16083" t="s">
        <v>36</v>
      </c>
      <c r="F16083">
        <v>153</v>
      </c>
      <c r="G16083">
        <v>21</v>
      </c>
      <c r="H16083">
        <v>156</v>
      </c>
      <c r="I16083">
        <v>886</v>
      </c>
      <c r="J16083">
        <v>0</v>
      </c>
      <c r="K16083">
        <v>2</v>
      </c>
      <c r="L16083" t="s">
        <v>20</v>
      </c>
      <c r="M16083" t="s">
        <v>406</v>
      </c>
      <c r="N16083" t="s">
        <v>405</v>
      </c>
      <c r="O16083" t="s">
        <v>22</v>
      </c>
      <c r="P16083" t="s">
        <v>23</v>
      </c>
      <c r="Q16083" t="s">
        <v>41</v>
      </c>
    </row>
    <row r="16084" spans="1:17" x14ac:dyDescent="0.2">
      <c r="A16084" s="2">
        <v>41441</v>
      </c>
      <c r="B16084" t="s">
        <v>339</v>
      </c>
      <c r="C16084" t="s">
        <v>118</v>
      </c>
      <c r="D16084" t="s">
        <v>36</v>
      </c>
      <c r="E16084" t="s">
        <v>36</v>
      </c>
      <c r="F16084">
        <v>100</v>
      </c>
      <c r="G16084">
        <v>99</v>
      </c>
      <c r="H16084">
        <v>355</v>
      </c>
      <c r="I16084">
        <v>366</v>
      </c>
      <c r="J16084">
        <v>0</v>
      </c>
      <c r="K16084">
        <v>2</v>
      </c>
      <c r="L16084" t="s">
        <v>20</v>
      </c>
      <c r="M16084" t="s">
        <v>921</v>
      </c>
      <c r="N16084" t="s">
        <v>339</v>
      </c>
      <c r="O16084" t="s">
        <v>22</v>
      </c>
      <c r="P16084" t="s">
        <v>23</v>
      </c>
      <c r="Q16084" t="s">
        <v>41</v>
      </c>
    </row>
    <row r="16085" spans="1:17" x14ac:dyDescent="0.2">
      <c r="A16085" s="2">
        <v>41441</v>
      </c>
      <c r="B16085" t="s">
        <v>111</v>
      </c>
      <c r="C16085" t="s">
        <v>471</v>
      </c>
      <c r="D16085" t="s">
        <v>36</v>
      </c>
      <c r="E16085" t="s">
        <v>36</v>
      </c>
      <c r="F16085">
        <v>23</v>
      </c>
      <c r="G16085">
        <v>115</v>
      </c>
      <c r="H16085">
        <v>869</v>
      </c>
      <c r="I16085">
        <v>308</v>
      </c>
      <c r="J16085">
        <v>2</v>
      </c>
      <c r="K16085">
        <v>2</v>
      </c>
      <c r="L16085" t="s">
        <v>20</v>
      </c>
      <c r="M16085" t="s">
        <v>218</v>
      </c>
      <c r="N16085" t="s">
        <v>111</v>
      </c>
      <c r="O16085" t="s">
        <v>22</v>
      </c>
      <c r="P16085" t="s">
        <v>23</v>
      </c>
      <c r="Q16085" t="s">
        <v>30</v>
      </c>
    </row>
    <row r="16086" spans="1:17" x14ac:dyDescent="0.2">
      <c r="A16086" s="2">
        <v>41441</v>
      </c>
      <c r="B16086" t="s">
        <v>26</v>
      </c>
      <c r="C16086" t="s">
        <v>119</v>
      </c>
      <c r="D16086" t="s">
        <v>27</v>
      </c>
      <c r="E16086" t="s">
        <v>50</v>
      </c>
      <c r="F16086">
        <v>17</v>
      </c>
      <c r="G16086">
        <v>8</v>
      </c>
      <c r="H16086">
        <v>927</v>
      </c>
      <c r="I16086">
        <v>1096</v>
      </c>
      <c r="J16086">
        <v>1</v>
      </c>
      <c r="K16086">
        <v>2</v>
      </c>
      <c r="L16086" t="s">
        <v>427</v>
      </c>
      <c r="M16086" t="s">
        <v>117</v>
      </c>
      <c r="N16086" t="s">
        <v>25</v>
      </c>
      <c r="O16086" t="s">
        <v>122</v>
      </c>
      <c r="P16086" t="s">
        <v>23</v>
      </c>
      <c r="Q16086" t="s">
        <v>41</v>
      </c>
    </row>
    <row r="16087" spans="1:17" x14ac:dyDescent="0.2">
      <c r="A16087" s="2">
        <v>41441</v>
      </c>
      <c r="B16087" t="s">
        <v>296</v>
      </c>
      <c r="C16087" t="s">
        <v>183</v>
      </c>
      <c r="D16087" t="s">
        <v>36</v>
      </c>
      <c r="E16087" t="s">
        <v>36</v>
      </c>
      <c r="F16087">
        <v>103</v>
      </c>
      <c r="G16087">
        <v>71</v>
      </c>
      <c r="H16087">
        <v>348</v>
      </c>
      <c r="I16087">
        <v>491</v>
      </c>
      <c r="J16087">
        <v>0</v>
      </c>
      <c r="K16087">
        <v>1</v>
      </c>
      <c r="L16087" t="s">
        <v>20</v>
      </c>
      <c r="M16087" t="s">
        <v>399</v>
      </c>
      <c r="N16087" t="s">
        <v>296</v>
      </c>
      <c r="O16087" t="s">
        <v>22</v>
      </c>
      <c r="P16087" t="s">
        <v>23</v>
      </c>
      <c r="Q16087" t="s">
        <v>41</v>
      </c>
    </row>
    <row r="16088" spans="1:17" x14ac:dyDescent="0.2">
      <c r="A16088" s="2">
        <v>41441</v>
      </c>
      <c r="B16088" t="s">
        <v>617</v>
      </c>
      <c r="C16088" t="s">
        <v>150</v>
      </c>
      <c r="D16088" t="s">
        <v>36</v>
      </c>
      <c r="E16088" t="s">
        <v>36</v>
      </c>
      <c r="F16088">
        <v>135</v>
      </c>
      <c r="G16088">
        <v>35</v>
      </c>
      <c r="H16088">
        <v>224</v>
      </c>
      <c r="I16088">
        <v>737</v>
      </c>
      <c r="J16088">
        <v>0</v>
      </c>
      <c r="K16088">
        <v>1</v>
      </c>
      <c r="L16088" t="s">
        <v>20</v>
      </c>
      <c r="M16088" t="s">
        <v>618</v>
      </c>
      <c r="N16088" t="s">
        <v>617</v>
      </c>
      <c r="O16088" t="s">
        <v>22</v>
      </c>
      <c r="P16088" t="s">
        <v>23</v>
      </c>
      <c r="Q16088" t="s">
        <v>41</v>
      </c>
    </row>
    <row r="16089" spans="1:17" x14ac:dyDescent="0.2">
      <c r="A16089" s="2">
        <v>41441</v>
      </c>
      <c r="B16089" t="s">
        <v>106</v>
      </c>
      <c r="C16089" t="s">
        <v>18</v>
      </c>
      <c r="D16089" t="s">
        <v>50</v>
      </c>
      <c r="E16089" t="s">
        <v>19</v>
      </c>
      <c r="F16089">
        <v>1</v>
      </c>
      <c r="G16089">
        <v>19</v>
      </c>
      <c r="H16089">
        <v>1614</v>
      </c>
      <c r="I16089">
        <v>913</v>
      </c>
      <c r="J16089">
        <v>2</v>
      </c>
      <c r="K16089">
        <v>1</v>
      </c>
      <c r="L16089" t="s">
        <v>427</v>
      </c>
      <c r="M16089" t="s">
        <v>75</v>
      </c>
      <c r="N16089" t="s">
        <v>25</v>
      </c>
      <c r="O16089" t="s">
        <v>122</v>
      </c>
      <c r="P16089" t="s">
        <v>23</v>
      </c>
      <c r="Q16089" t="s">
        <v>24</v>
      </c>
    </row>
    <row r="16090" spans="1:17" x14ac:dyDescent="0.2">
      <c r="A16090" s="2">
        <v>41441</v>
      </c>
      <c r="B16090" t="s">
        <v>211</v>
      </c>
      <c r="C16090" t="s">
        <v>136</v>
      </c>
      <c r="D16090" t="s">
        <v>36</v>
      </c>
      <c r="E16090" t="s">
        <v>36</v>
      </c>
      <c r="F16090">
        <v>109</v>
      </c>
      <c r="G16090">
        <v>13</v>
      </c>
      <c r="H16090">
        <v>316</v>
      </c>
      <c r="I16090">
        <v>1022</v>
      </c>
      <c r="J16090">
        <v>2</v>
      </c>
      <c r="K16090">
        <v>4</v>
      </c>
      <c r="L16090" t="s">
        <v>20</v>
      </c>
      <c r="M16090" t="s">
        <v>373</v>
      </c>
      <c r="N16090" t="s">
        <v>211</v>
      </c>
      <c r="O16090" t="s">
        <v>22</v>
      </c>
      <c r="P16090" t="s">
        <v>23</v>
      </c>
      <c r="Q16090" t="s">
        <v>41</v>
      </c>
    </row>
    <row r="16091" spans="1:17" x14ac:dyDescent="0.2">
      <c r="A16091" s="2">
        <v>41442</v>
      </c>
      <c r="B16091" t="s">
        <v>203</v>
      </c>
      <c r="C16091" t="s">
        <v>135</v>
      </c>
      <c r="D16091" t="s">
        <v>57</v>
      </c>
      <c r="E16091" t="s">
        <v>36</v>
      </c>
      <c r="F16091">
        <v>138</v>
      </c>
      <c r="G16091">
        <v>31</v>
      </c>
      <c r="H16091">
        <v>214</v>
      </c>
      <c r="I16091">
        <v>785</v>
      </c>
      <c r="J16091">
        <v>1</v>
      </c>
      <c r="K16091">
        <v>6</v>
      </c>
      <c r="L16091" t="s">
        <v>427</v>
      </c>
      <c r="M16091" t="s">
        <v>79</v>
      </c>
      <c r="N16091" t="s">
        <v>25</v>
      </c>
      <c r="O16091" t="s">
        <v>122</v>
      </c>
      <c r="P16091" t="s">
        <v>23</v>
      </c>
      <c r="Q16091" t="s">
        <v>41</v>
      </c>
    </row>
    <row r="16092" spans="1:17" x14ac:dyDescent="0.2">
      <c r="A16092" s="2">
        <v>41443</v>
      </c>
      <c r="B16092" t="s">
        <v>55</v>
      </c>
      <c r="C16092" t="s">
        <v>164</v>
      </c>
      <c r="D16092" t="s">
        <v>57</v>
      </c>
      <c r="E16092" t="s">
        <v>115</v>
      </c>
      <c r="F16092">
        <v>47</v>
      </c>
      <c r="G16092">
        <v>98</v>
      </c>
      <c r="H16092">
        <v>618</v>
      </c>
      <c r="I16092">
        <v>369</v>
      </c>
      <c r="J16092">
        <v>1</v>
      </c>
      <c r="K16092">
        <v>0</v>
      </c>
      <c r="L16092" t="s">
        <v>20</v>
      </c>
      <c r="M16092" t="s">
        <v>58</v>
      </c>
      <c r="N16092" t="s">
        <v>55</v>
      </c>
      <c r="O16092" t="s">
        <v>22</v>
      </c>
      <c r="P16092" t="s">
        <v>23</v>
      </c>
      <c r="Q16092" t="s">
        <v>24</v>
      </c>
    </row>
    <row r="16093" spans="1:17" x14ac:dyDescent="0.2">
      <c r="A16093" s="2">
        <v>41443</v>
      </c>
      <c r="B16093" t="s">
        <v>131</v>
      </c>
      <c r="C16093" t="s">
        <v>531</v>
      </c>
      <c r="D16093" t="s">
        <v>27</v>
      </c>
      <c r="E16093" t="s">
        <v>27</v>
      </c>
      <c r="F16093">
        <v>48</v>
      </c>
      <c r="G16093">
        <v>43</v>
      </c>
      <c r="H16093">
        <v>617</v>
      </c>
      <c r="I16093">
        <v>648</v>
      </c>
      <c r="J16093">
        <v>2</v>
      </c>
      <c r="K16093">
        <v>0</v>
      </c>
      <c r="L16093" t="s">
        <v>20</v>
      </c>
      <c r="M16093" t="s">
        <v>637</v>
      </c>
      <c r="N16093" t="s">
        <v>131</v>
      </c>
      <c r="O16093" t="s">
        <v>22</v>
      </c>
      <c r="P16093" t="s">
        <v>23</v>
      </c>
      <c r="Q16093" t="s">
        <v>24</v>
      </c>
    </row>
    <row r="16094" spans="1:17" x14ac:dyDescent="0.2">
      <c r="A16094" s="2">
        <v>41443</v>
      </c>
      <c r="B16094" t="s">
        <v>177</v>
      </c>
      <c r="C16094" t="s">
        <v>239</v>
      </c>
      <c r="D16094" t="s">
        <v>115</v>
      </c>
      <c r="E16094" t="s">
        <v>115</v>
      </c>
      <c r="F16094">
        <v>75</v>
      </c>
      <c r="G16094">
        <v>101</v>
      </c>
      <c r="H16094">
        <v>471</v>
      </c>
      <c r="I16094">
        <v>351</v>
      </c>
      <c r="J16094">
        <v>1</v>
      </c>
      <c r="K16094">
        <v>0</v>
      </c>
      <c r="L16094" t="s">
        <v>20</v>
      </c>
      <c r="M16094" t="s">
        <v>640</v>
      </c>
      <c r="N16094" t="s">
        <v>177</v>
      </c>
      <c r="O16094" t="s">
        <v>22</v>
      </c>
      <c r="P16094" t="s">
        <v>23</v>
      </c>
      <c r="Q16094" t="s">
        <v>24</v>
      </c>
    </row>
    <row r="16095" spans="1:17" x14ac:dyDescent="0.2">
      <c r="A16095" s="2">
        <v>41443</v>
      </c>
      <c r="B16095" t="s">
        <v>133</v>
      </c>
      <c r="C16095" t="s">
        <v>167</v>
      </c>
      <c r="D16095" t="s">
        <v>115</v>
      </c>
      <c r="E16095" t="s">
        <v>115</v>
      </c>
      <c r="F16095">
        <v>40</v>
      </c>
      <c r="G16095">
        <v>67</v>
      </c>
      <c r="H16095">
        <v>665</v>
      </c>
      <c r="I16095">
        <v>505</v>
      </c>
      <c r="J16095">
        <v>0</v>
      </c>
      <c r="K16095">
        <v>1</v>
      </c>
      <c r="L16095" t="s">
        <v>20</v>
      </c>
      <c r="M16095" t="s">
        <v>988</v>
      </c>
      <c r="N16095" t="s">
        <v>133</v>
      </c>
      <c r="O16095" t="s">
        <v>22</v>
      </c>
      <c r="P16095" t="s">
        <v>23</v>
      </c>
      <c r="Q16095" t="s">
        <v>41</v>
      </c>
    </row>
    <row r="16096" spans="1:17" x14ac:dyDescent="0.2">
      <c r="A16096" s="2">
        <v>41443</v>
      </c>
      <c r="B16096" t="s">
        <v>77</v>
      </c>
      <c r="C16096" t="s">
        <v>304</v>
      </c>
      <c r="D16096" t="s">
        <v>27</v>
      </c>
      <c r="E16096" t="s">
        <v>27</v>
      </c>
      <c r="F16096">
        <v>28</v>
      </c>
      <c r="G16096">
        <v>52</v>
      </c>
      <c r="H16096">
        <v>798</v>
      </c>
      <c r="I16096">
        <v>582</v>
      </c>
      <c r="J16096">
        <v>1</v>
      </c>
      <c r="K16096">
        <v>0</v>
      </c>
      <c r="L16096" t="s">
        <v>20</v>
      </c>
      <c r="M16096" t="s">
        <v>1560</v>
      </c>
      <c r="N16096" t="s">
        <v>77</v>
      </c>
      <c r="O16096" t="s">
        <v>22</v>
      </c>
      <c r="P16096" t="s">
        <v>23</v>
      </c>
      <c r="Q16096" t="s">
        <v>24</v>
      </c>
    </row>
    <row r="16097" spans="1:17" x14ac:dyDescent="0.2">
      <c r="A16097" s="2">
        <v>41443</v>
      </c>
      <c r="B16097" t="s">
        <v>449</v>
      </c>
      <c r="C16097" t="s">
        <v>166</v>
      </c>
      <c r="D16097" t="s">
        <v>115</v>
      </c>
      <c r="E16097" t="s">
        <v>115</v>
      </c>
      <c r="F16097">
        <v>58</v>
      </c>
      <c r="G16097">
        <v>104</v>
      </c>
      <c r="H16097">
        <v>550</v>
      </c>
      <c r="I16097">
        <v>338</v>
      </c>
      <c r="J16097">
        <v>5</v>
      </c>
      <c r="K16097">
        <v>1</v>
      </c>
      <c r="L16097" t="s">
        <v>20</v>
      </c>
      <c r="M16097" t="s">
        <v>530</v>
      </c>
      <c r="N16097" t="s">
        <v>449</v>
      </c>
      <c r="O16097" t="s">
        <v>22</v>
      </c>
      <c r="P16097" t="s">
        <v>23</v>
      </c>
      <c r="Q16097" t="s">
        <v>24</v>
      </c>
    </row>
    <row r="16098" spans="1:17" x14ac:dyDescent="0.2">
      <c r="A16098" s="2">
        <v>41444</v>
      </c>
      <c r="B16098" t="s">
        <v>25</v>
      </c>
      <c r="C16098" t="s">
        <v>26</v>
      </c>
      <c r="D16098" t="s">
        <v>19</v>
      </c>
      <c r="E16098" t="s">
        <v>27</v>
      </c>
      <c r="F16098">
        <v>22</v>
      </c>
      <c r="G16098">
        <v>17</v>
      </c>
      <c r="H16098">
        <v>872</v>
      </c>
      <c r="I16098">
        <v>927</v>
      </c>
      <c r="J16098">
        <v>2</v>
      </c>
      <c r="K16098">
        <v>0</v>
      </c>
      <c r="L16098" t="s">
        <v>427</v>
      </c>
      <c r="M16098" t="s">
        <v>445</v>
      </c>
      <c r="N16098" t="s">
        <v>25</v>
      </c>
      <c r="O16098" t="s">
        <v>22</v>
      </c>
      <c r="P16098" t="s">
        <v>23</v>
      </c>
      <c r="Q16098" t="s">
        <v>24</v>
      </c>
    </row>
    <row r="16099" spans="1:17" x14ac:dyDescent="0.2">
      <c r="A16099" s="2">
        <v>41444</v>
      </c>
      <c r="B16099" t="s">
        <v>119</v>
      </c>
      <c r="C16099" t="s">
        <v>143</v>
      </c>
      <c r="D16099" t="s">
        <v>50</v>
      </c>
      <c r="E16099" t="s">
        <v>115</v>
      </c>
      <c r="F16099">
        <v>8</v>
      </c>
      <c r="G16099">
        <v>32</v>
      </c>
      <c r="H16099">
        <v>1096</v>
      </c>
      <c r="I16099">
        <v>764</v>
      </c>
      <c r="J16099">
        <v>4</v>
      </c>
      <c r="K16099">
        <v>3</v>
      </c>
      <c r="L16099" t="s">
        <v>427</v>
      </c>
      <c r="M16099" t="s">
        <v>75</v>
      </c>
      <c r="N16099" t="s">
        <v>25</v>
      </c>
      <c r="O16099" t="s">
        <v>122</v>
      </c>
      <c r="P16099" t="s">
        <v>23</v>
      </c>
      <c r="Q16099" t="s">
        <v>24</v>
      </c>
    </row>
    <row r="16100" spans="1:17" x14ac:dyDescent="0.2">
      <c r="A16100" s="2">
        <v>41445</v>
      </c>
      <c r="B16100" t="s">
        <v>135</v>
      </c>
      <c r="C16100" t="s">
        <v>18</v>
      </c>
      <c r="D16100" t="s">
        <v>36</v>
      </c>
      <c r="E16100" t="s">
        <v>19</v>
      </c>
      <c r="F16100">
        <v>31</v>
      </c>
      <c r="G16100">
        <v>19</v>
      </c>
      <c r="H16100">
        <v>785</v>
      </c>
      <c r="I16100">
        <v>913</v>
      </c>
      <c r="J16100">
        <v>1</v>
      </c>
      <c r="K16100">
        <v>2</v>
      </c>
      <c r="L16100" t="s">
        <v>427</v>
      </c>
      <c r="M16100" t="s">
        <v>526</v>
      </c>
      <c r="N16100" t="s">
        <v>25</v>
      </c>
      <c r="O16100" t="s">
        <v>122</v>
      </c>
      <c r="P16100" t="s">
        <v>23</v>
      </c>
      <c r="Q16100" t="s">
        <v>41</v>
      </c>
    </row>
    <row r="16101" spans="1:17" x14ac:dyDescent="0.2">
      <c r="A16101" s="2">
        <v>41445</v>
      </c>
      <c r="B16101" t="s">
        <v>106</v>
      </c>
      <c r="C16101" t="s">
        <v>203</v>
      </c>
      <c r="D16101" t="s">
        <v>50</v>
      </c>
      <c r="E16101" t="s">
        <v>57</v>
      </c>
      <c r="F16101">
        <v>1</v>
      </c>
      <c r="G16101">
        <v>138</v>
      </c>
      <c r="H16101">
        <v>1614</v>
      </c>
      <c r="I16101">
        <v>214</v>
      </c>
      <c r="J16101">
        <v>10</v>
      </c>
      <c r="K16101">
        <v>0</v>
      </c>
      <c r="L16101" t="s">
        <v>427</v>
      </c>
      <c r="M16101" t="s">
        <v>117</v>
      </c>
      <c r="N16101" t="s">
        <v>25</v>
      </c>
      <c r="O16101" t="s">
        <v>122</v>
      </c>
      <c r="P16101" t="s">
        <v>23</v>
      </c>
      <c r="Q16101" t="s">
        <v>24</v>
      </c>
    </row>
    <row r="16102" spans="1:17" x14ac:dyDescent="0.2">
      <c r="A16102" s="2">
        <v>41447</v>
      </c>
      <c r="B16102" t="s">
        <v>25</v>
      </c>
      <c r="C16102" t="s">
        <v>119</v>
      </c>
      <c r="D16102" t="s">
        <v>19</v>
      </c>
      <c r="E16102" t="s">
        <v>50</v>
      </c>
      <c r="F16102">
        <v>22</v>
      </c>
      <c r="G16102">
        <v>8</v>
      </c>
      <c r="H16102">
        <v>872</v>
      </c>
      <c r="I16102">
        <v>1096</v>
      </c>
      <c r="J16102">
        <v>4</v>
      </c>
      <c r="K16102">
        <v>2</v>
      </c>
      <c r="L16102" t="s">
        <v>427</v>
      </c>
      <c r="M16102" t="s">
        <v>526</v>
      </c>
      <c r="N16102" t="s">
        <v>25</v>
      </c>
      <c r="O16102" t="s">
        <v>22</v>
      </c>
      <c r="P16102" t="s">
        <v>23</v>
      </c>
      <c r="Q16102" t="s">
        <v>24</v>
      </c>
    </row>
    <row r="16103" spans="1:17" x14ac:dyDescent="0.2">
      <c r="A16103" s="2">
        <v>41447</v>
      </c>
      <c r="B16103" t="s">
        <v>143</v>
      </c>
      <c r="C16103" t="s">
        <v>26</v>
      </c>
      <c r="D16103" t="s">
        <v>115</v>
      </c>
      <c r="E16103" t="s">
        <v>27</v>
      </c>
      <c r="F16103">
        <v>32</v>
      </c>
      <c r="G16103">
        <v>17</v>
      </c>
      <c r="H16103">
        <v>764</v>
      </c>
      <c r="I16103">
        <v>927</v>
      </c>
      <c r="J16103">
        <v>1</v>
      </c>
      <c r="K16103">
        <v>2</v>
      </c>
      <c r="L16103" t="s">
        <v>427</v>
      </c>
      <c r="M16103" t="s">
        <v>79</v>
      </c>
      <c r="N16103" t="s">
        <v>25</v>
      </c>
      <c r="O16103" t="s">
        <v>122</v>
      </c>
      <c r="P16103" t="s">
        <v>23</v>
      </c>
      <c r="Q16103" t="s">
        <v>41</v>
      </c>
    </row>
    <row r="16104" spans="1:17" x14ac:dyDescent="0.2">
      <c r="A16104" s="2">
        <v>41448</v>
      </c>
      <c r="B16104" t="s">
        <v>135</v>
      </c>
      <c r="C16104" t="s">
        <v>106</v>
      </c>
      <c r="D16104" t="s">
        <v>36</v>
      </c>
      <c r="E16104" t="s">
        <v>50</v>
      </c>
      <c r="F16104">
        <v>31</v>
      </c>
      <c r="G16104">
        <v>1</v>
      </c>
      <c r="H16104">
        <v>785</v>
      </c>
      <c r="I16104">
        <v>1614</v>
      </c>
      <c r="J16104">
        <v>0</v>
      </c>
      <c r="K16104">
        <v>3</v>
      </c>
      <c r="L16104" t="s">
        <v>427</v>
      </c>
      <c r="M16104" t="s">
        <v>445</v>
      </c>
      <c r="N16104" t="s">
        <v>25</v>
      </c>
      <c r="O16104" t="s">
        <v>122</v>
      </c>
      <c r="P16104" t="s">
        <v>23</v>
      </c>
      <c r="Q16104" t="s">
        <v>41</v>
      </c>
    </row>
    <row r="16105" spans="1:17" x14ac:dyDescent="0.2">
      <c r="A16105" s="2">
        <v>41448</v>
      </c>
      <c r="B16105" t="s">
        <v>46</v>
      </c>
      <c r="C16105" t="s">
        <v>267</v>
      </c>
      <c r="D16105" t="s">
        <v>36</v>
      </c>
      <c r="E16105" t="s">
        <v>36</v>
      </c>
      <c r="F16105">
        <v>178</v>
      </c>
      <c r="G16105">
        <v>91</v>
      </c>
      <c r="H16105">
        <v>64</v>
      </c>
      <c r="I16105">
        <v>406</v>
      </c>
      <c r="J16105">
        <v>0</v>
      </c>
      <c r="K16105">
        <v>1</v>
      </c>
      <c r="L16105" t="s">
        <v>1343</v>
      </c>
      <c r="M16105" t="s">
        <v>685</v>
      </c>
      <c r="N16105" t="s">
        <v>46</v>
      </c>
      <c r="O16105" t="s">
        <v>22</v>
      </c>
      <c r="P16105" t="s">
        <v>23</v>
      </c>
      <c r="Q16105" t="s">
        <v>41</v>
      </c>
    </row>
    <row r="16106" spans="1:17" x14ac:dyDescent="0.2">
      <c r="A16106" s="2">
        <v>41448</v>
      </c>
      <c r="B16106" t="s">
        <v>18</v>
      </c>
      <c r="C16106" t="s">
        <v>203</v>
      </c>
      <c r="D16106" t="s">
        <v>19</v>
      </c>
      <c r="E16106" t="s">
        <v>57</v>
      </c>
      <c r="F16106">
        <v>19</v>
      </c>
      <c r="G16106">
        <v>138</v>
      </c>
      <c r="H16106">
        <v>913</v>
      </c>
      <c r="I16106">
        <v>214</v>
      </c>
      <c r="J16106">
        <v>8</v>
      </c>
      <c r="K16106">
        <v>0</v>
      </c>
      <c r="L16106" t="s">
        <v>427</v>
      </c>
      <c r="M16106" t="s">
        <v>75</v>
      </c>
      <c r="N16106" t="s">
        <v>25</v>
      </c>
      <c r="O16106" t="s">
        <v>122</v>
      </c>
      <c r="P16106" t="s">
        <v>23</v>
      </c>
      <c r="Q16106" t="s">
        <v>24</v>
      </c>
    </row>
    <row r="16107" spans="1:17" x14ac:dyDescent="0.2">
      <c r="A16107" s="2">
        <v>41451</v>
      </c>
      <c r="B16107" t="s">
        <v>25</v>
      </c>
      <c r="C16107" t="s">
        <v>18</v>
      </c>
      <c r="D16107" t="s">
        <v>19</v>
      </c>
      <c r="E16107" t="s">
        <v>19</v>
      </c>
      <c r="F16107">
        <v>22</v>
      </c>
      <c r="G16107">
        <v>19</v>
      </c>
      <c r="H16107">
        <v>872</v>
      </c>
      <c r="I16107">
        <v>913</v>
      </c>
      <c r="J16107">
        <v>2</v>
      </c>
      <c r="K16107">
        <v>1</v>
      </c>
      <c r="L16107" t="s">
        <v>427</v>
      </c>
      <c r="M16107" t="s">
        <v>79</v>
      </c>
      <c r="N16107" t="s">
        <v>25</v>
      </c>
      <c r="O16107" t="s">
        <v>22</v>
      </c>
      <c r="P16107" t="s">
        <v>23</v>
      </c>
      <c r="Q16107" t="s">
        <v>24</v>
      </c>
    </row>
    <row r="16108" spans="1:17" x14ac:dyDescent="0.2">
      <c r="A16108" s="2">
        <v>41452</v>
      </c>
      <c r="B16108" t="s">
        <v>106</v>
      </c>
      <c r="C16108" t="s">
        <v>119</v>
      </c>
      <c r="D16108" t="s">
        <v>50</v>
      </c>
      <c r="E16108" t="s">
        <v>50</v>
      </c>
      <c r="F16108">
        <v>1</v>
      </c>
      <c r="G16108">
        <v>8</v>
      </c>
      <c r="H16108">
        <v>1614</v>
      </c>
      <c r="I16108">
        <v>1096</v>
      </c>
      <c r="J16108">
        <v>0</v>
      </c>
      <c r="K16108">
        <v>0</v>
      </c>
      <c r="L16108" t="s">
        <v>427</v>
      </c>
      <c r="M16108" t="s">
        <v>445</v>
      </c>
      <c r="N16108" t="s">
        <v>25</v>
      </c>
      <c r="O16108" t="s">
        <v>122</v>
      </c>
      <c r="P16108" t="s">
        <v>59</v>
      </c>
      <c r="Q16108" t="s">
        <v>24</v>
      </c>
    </row>
    <row r="16109" spans="1:17" x14ac:dyDescent="0.2">
      <c r="A16109" s="2">
        <v>41454</v>
      </c>
      <c r="B16109" t="s">
        <v>267</v>
      </c>
      <c r="C16109" t="s">
        <v>46</v>
      </c>
      <c r="D16109" t="s">
        <v>36</v>
      </c>
      <c r="E16109" t="s">
        <v>36</v>
      </c>
      <c r="F16109">
        <v>91</v>
      </c>
      <c r="G16109">
        <v>178</v>
      </c>
      <c r="H16109">
        <v>406</v>
      </c>
      <c r="I16109">
        <v>64</v>
      </c>
      <c r="J16109">
        <v>1</v>
      </c>
      <c r="K16109">
        <v>0</v>
      </c>
      <c r="L16109" t="s">
        <v>1343</v>
      </c>
      <c r="M16109" t="s">
        <v>268</v>
      </c>
      <c r="N16109" t="s">
        <v>267</v>
      </c>
      <c r="O16109" t="s">
        <v>22</v>
      </c>
      <c r="P16109" t="s">
        <v>23</v>
      </c>
      <c r="Q16109" t="s">
        <v>24</v>
      </c>
    </row>
    <row r="16110" spans="1:17" x14ac:dyDescent="0.2">
      <c r="A16110" s="2">
        <v>41454</v>
      </c>
      <c r="B16110" t="s">
        <v>718</v>
      </c>
      <c r="C16110" t="s">
        <v>224</v>
      </c>
      <c r="D16110" t="s">
        <v>36</v>
      </c>
      <c r="E16110" t="s">
        <v>36</v>
      </c>
      <c r="F16110">
        <v>69</v>
      </c>
      <c r="G16110">
        <v>51</v>
      </c>
      <c r="H16110">
        <v>498</v>
      </c>
      <c r="I16110">
        <v>593</v>
      </c>
      <c r="J16110">
        <v>2</v>
      </c>
      <c r="K16110">
        <v>1</v>
      </c>
      <c r="L16110" t="s">
        <v>28</v>
      </c>
      <c r="M16110" t="s">
        <v>1058</v>
      </c>
      <c r="N16110" t="s">
        <v>718</v>
      </c>
      <c r="O16110" t="s">
        <v>22</v>
      </c>
      <c r="P16110" t="s">
        <v>23</v>
      </c>
      <c r="Q16110" t="s">
        <v>24</v>
      </c>
    </row>
    <row r="16111" spans="1:17" x14ac:dyDescent="0.2">
      <c r="A16111" s="2">
        <v>41455</v>
      </c>
      <c r="B16111" t="s">
        <v>25</v>
      </c>
      <c r="C16111" t="s">
        <v>106</v>
      </c>
      <c r="D16111" t="s">
        <v>19</v>
      </c>
      <c r="E16111" t="s">
        <v>50</v>
      </c>
      <c r="F16111">
        <v>22</v>
      </c>
      <c r="G16111">
        <v>1</v>
      </c>
      <c r="H16111">
        <v>872</v>
      </c>
      <c r="I16111">
        <v>1614</v>
      </c>
      <c r="J16111">
        <v>3</v>
      </c>
      <c r="K16111">
        <v>0</v>
      </c>
      <c r="L16111" t="s">
        <v>427</v>
      </c>
      <c r="M16111" t="s">
        <v>117</v>
      </c>
      <c r="N16111" t="s">
        <v>25</v>
      </c>
      <c r="O16111" t="s">
        <v>22</v>
      </c>
      <c r="P16111" t="s">
        <v>23</v>
      </c>
      <c r="Q16111" t="s">
        <v>24</v>
      </c>
    </row>
    <row r="16112" spans="1:17" x14ac:dyDescent="0.2">
      <c r="A16112" s="2">
        <v>41455</v>
      </c>
      <c r="B16112" t="s">
        <v>18</v>
      </c>
      <c r="C16112" t="s">
        <v>119</v>
      </c>
      <c r="D16112" t="s">
        <v>19</v>
      </c>
      <c r="E16112" t="s">
        <v>50</v>
      </c>
      <c r="F16112">
        <v>19</v>
      </c>
      <c r="G16112">
        <v>8</v>
      </c>
      <c r="H16112">
        <v>913</v>
      </c>
      <c r="I16112">
        <v>1096</v>
      </c>
      <c r="J16112">
        <v>2</v>
      </c>
      <c r="K16112">
        <v>2</v>
      </c>
      <c r="L16112" t="s">
        <v>427</v>
      </c>
      <c r="M16112" t="s">
        <v>526</v>
      </c>
      <c r="N16112" t="s">
        <v>25</v>
      </c>
      <c r="O16112" t="s">
        <v>122</v>
      </c>
      <c r="P16112" t="s">
        <v>59</v>
      </c>
      <c r="Q16112" t="s">
        <v>41</v>
      </c>
    </row>
    <row r="16113" spans="1:17" x14ac:dyDescent="0.2">
      <c r="A16113" s="2">
        <v>41460</v>
      </c>
      <c r="B16113" t="s">
        <v>111</v>
      </c>
      <c r="C16113" t="s">
        <v>34</v>
      </c>
      <c r="D16113" t="s">
        <v>36</v>
      </c>
      <c r="E16113" t="s">
        <v>36</v>
      </c>
      <c r="F16113">
        <v>28</v>
      </c>
      <c r="G16113">
        <v>61</v>
      </c>
      <c r="H16113">
        <v>774</v>
      </c>
      <c r="I16113">
        <v>544</v>
      </c>
      <c r="J16113">
        <v>3</v>
      </c>
      <c r="K16113">
        <v>1</v>
      </c>
      <c r="L16113" t="s">
        <v>1343</v>
      </c>
      <c r="M16113" t="s">
        <v>218</v>
      </c>
      <c r="N16113" t="s">
        <v>111</v>
      </c>
      <c r="O16113" t="s">
        <v>22</v>
      </c>
      <c r="P16113" t="s">
        <v>23</v>
      </c>
      <c r="Q16113" t="s">
        <v>24</v>
      </c>
    </row>
    <row r="16114" spans="1:17" x14ac:dyDescent="0.2">
      <c r="A16114" s="2">
        <v>41460</v>
      </c>
      <c r="B16114" t="s">
        <v>135</v>
      </c>
      <c r="C16114" t="s">
        <v>136</v>
      </c>
      <c r="D16114" t="s">
        <v>36</v>
      </c>
      <c r="E16114" t="s">
        <v>36</v>
      </c>
      <c r="F16114">
        <v>35</v>
      </c>
      <c r="G16114">
        <v>13</v>
      </c>
      <c r="H16114">
        <v>723</v>
      </c>
      <c r="I16114">
        <v>1008</v>
      </c>
      <c r="J16114">
        <v>4</v>
      </c>
      <c r="K16114">
        <v>1</v>
      </c>
      <c r="L16114" t="s">
        <v>1343</v>
      </c>
      <c r="M16114" t="s">
        <v>1507</v>
      </c>
      <c r="N16114" t="s">
        <v>135</v>
      </c>
      <c r="O16114" t="s">
        <v>22</v>
      </c>
      <c r="P16114" t="s">
        <v>23</v>
      </c>
      <c r="Q16114" t="s">
        <v>24</v>
      </c>
    </row>
    <row r="16115" spans="1:17" x14ac:dyDescent="0.2">
      <c r="A16115" s="2">
        <v>41461</v>
      </c>
      <c r="B16115" t="s">
        <v>352</v>
      </c>
      <c r="C16115" t="s">
        <v>404</v>
      </c>
      <c r="D16115" t="s">
        <v>36</v>
      </c>
      <c r="E16115" t="s">
        <v>36</v>
      </c>
      <c r="F16115">
        <v>127</v>
      </c>
      <c r="G16115">
        <v>182</v>
      </c>
      <c r="H16115">
        <v>252</v>
      </c>
      <c r="I16115">
        <v>52</v>
      </c>
      <c r="J16115">
        <v>2</v>
      </c>
      <c r="K16115">
        <v>1</v>
      </c>
      <c r="L16115" t="s">
        <v>716</v>
      </c>
      <c r="M16115" t="s">
        <v>139</v>
      </c>
      <c r="N16115" t="s">
        <v>138</v>
      </c>
      <c r="O16115" t="s">
        <v>122</v>
      </c>
      <c r="P16115" t="s">
        <v>23</v>
      </c>
      <c r="Q16115" t="s">
        <v>24</v>
      </c>
    </row>
    <row r="16116" spans="1:17" x14ac:dyDescent="0.2">
      <c r="A16116" s="2">
        <v>41462</v>
      </c>
      <c r="B16116" t="s">
        <v>351</v>
      </c>
      <c r="C16116" t="s">
        <v>46</v>
      </c>
      <c r="D16116" t="s">
        <v>36</v>
      </c>
      <c r="E16116" t="s">
        <v>36</v>
      </c>
      <c r="F16116">
        <v>116</v>
      </c>
      <c r="G16116">
        <v>179</v>
      </c>
      <c r="H16116">
        <v>301</v>
      </c>
      <c r="I16116">
        <v>59</v>
      </c>
      <c r="J16116">
        <v>0</v>
      </c>
      <c r="K16116">
        <v>0</v>
      </c>
      <c r="L16116" t="s">
        <v>716</v>
      </c>
      <c r="M16116" t="s">
        <v>606</v>
      </c>
      <c r="N16116" t="s">
        <v>138</v>
      </c>
      <c r="O16116" t="s">
        <v>122</v>
      </c>
      <c r="P16116" t="s">
        <v>23</v>
      </c>
      <c r="Q16116" t="s">
        <v>30</v>
      </c>
    </row>
    <row r="16117" spans="1:17" x14ac:dyDescent="0.2">
      <c r="A16117" s="2">
        <v>41462</v>
      </c>
      <c r="B16117" t="s">
        <v>890</v>
      </c>
      <c r="C16117" t="s">
        <v>61</v>
      </c>
      <c r="D16117" t="s">
        <v>36</v>
      </c>
      <c r="E16117" t="s">
        <v>36</v>
      </c>
      <c r="F16117">
        <v>84</v>
      </c>
      <c r="G16117">
        <v>90</v>
      </c>
      <c r="H16117">
        <v>434</v>
      </c>
      <c r="I16117">
        <v>396</v>
      </c>
      <c r="J16117">
        <v>2</v>
      </c>
      <c r="K16117">
        <v>1</v>
      </c>
      <c r="L16117" t="s">
        <v>1343</v>
      </c>
      <c r="M16117" t="s">
        <v>920</v>
      </c>
      <c r="N16117" t="s">
        <v>890</v>
      </c>
      <c r="O16117" t="s">
        <v>22</v>
      </c>
      <c r="P16117" t="s">
        <v>23</v>
      </c>
      <c r="Q16117" t="s">
        <v>24</v>
      </c>
    </row>
    <row r="16118" spans="1:17" x14ac:dyDescent="0.2">
      <c r="A16118" s="2">
        <v>41462</v>
      </c>
      <c r="B16118" t="s">
        <v>26</v>
      </c>
      <c r="C16118" t="s">
        <v>531</v>
      </c>
      <c r="D16118" t="s">
        <v>27</v>
      </c>
      <c r="E16118" t="s">
        <v>27</v>
      </c>
      <c r="F16118">
        <v>20</v>
      </c>
      <c r="G16118">
        <v>51</v>
      </c>
      <c r="H16118">
        <v>879</v>
      </c>
      <c r="I16118">
        <v>601</v>
      </c>
      <c r="J16118">
        <v>1</v>
      </c>
      <c r="K16118">
        <v>2</v>
      </c>
      <c r="L16118" t="s">
        <v>563</v>
      </c>
      <c r="M16118" t="s">
        <v>335</v>
      </c>
      <c r="N16118" t="s">
        <v>77</v>
      </c>
      <c r="O16118" t="s">
        <v>122</v>
      </c>
      <c r="P16118" t="s">
        <v>23</v>
      </c>
      <c r="Q16118" t="s">
        <v>41</v>
      </c>
    </row>
    <row r="16119" spans="1:17" x14ac:dyDescent="0.2">
      <c r="A16119" s="2">
        <v>41463</v>
      </c>
      <c r="B16119" t="s">
        <v>210</v>
      </c>
      <c r="C16119" t="s">
        <v>282</v>
      </c>
      <c r="D16119" t="s">
        <v>27</v>
      </c>
      <c r="E16119" t="s">
        <v>19</v>
      </c>
      <c r="F16119">
        <v>94</v>
      </c>
      <c r="G16119">
        <v>87</v>
      </c>
      <c r="H16119">
        <v>381</v>
      </c>
      <c r="I16119">
        <v>419</v>
      </c>
      <c r="J16119">
        <v>2</v>
      </c>
      <c r="K16119">
        <v>2</v>
      </c>
      <c r="L16119" t="s">
        <v>563</v>
      </c>
      <c r="M16119" t="s">
        <v>1415</v>
      </c>
      <c r="N16119" t="s">
        <v>77</v>
      </c>
      <c r="O16119" t="s">
        <v>122</v>
      </c>
      <c r="P16119" t="s">
        <v>23</v>
      </c>
      <c r="Q16119" t="s">
        <v>30</v>
      </c>
    </row>
    <row r="16120" spans="1:17" x14ac:dyDescent="0.2">
      <c r="A16120" s="2">
        <v>41463</v>
      </c>
      <c r="B16120" t="s">
        <v>263</v>
      </c>
      <c r="C16120" t="s">
        <v>304</v>
      </c>
      <c r="D16120" t="s">
        <v>27</v>
      </c>
      <c r="E16120" t="s">
        <v>27</v>
      </c>
      <c r="F16120">
        <v>69</v>
      </c>
      <c r="G16120">
        <v>55</v>
      </c>
      <c r="H16120">
        <v>522</v>
      </c>
      <c r="I16120">
        <v>581</v>
      </c>
      <c r="J16120">
        <v>0</v>
      </c>
      <c r="K16120">
        <v>2</v>
      </c>
      <c r="L16120" t="s">
        <v>563</v>
      </c>
      <c r="M16120" t="s">
        <v>1415</v>
      </c>
      <c r="N16120" t="s">
        <v>77</v>
      </c>
      <c r="O16120" t="s">
        <v>122</v>
      </c>
      <c r="P16120" t="s">
        <v>23</v>
      </c>
      <c r="Q16120" t="s">
        <v>41</v>
      </c>
    </row>
    <row r="16121" spans="1:17" x14ac:dyDescent="0.2">
      <c r="A16121" s="2">
        <v>41463</v>
      </c>
      <c r="B16121" t="s">
        <v>207</v>
      </c>
      <c r="C16121" t="s">
        <v>405</v>
      </c>
      <c r="D16121" t="s">
        <v>36</v>
      </c>
      <c r="E16121" t="s">
        <v>36</v>
      </c>
      <c r="F16121">
        <v>123</v>
      </c>
      <c r="G16121">
        <v>161</v>
      </c>
      <c r="H16121">
        <v>264</v>
      </c>
      <c r="I16121">
        <v>133</v>
      </c>
      <c r="J16121">
        <v>2</v>
      </c>
      <c r="K16121">
        <v>2</v>
      </c>
      <c r="L16121" t="s">
        <v>716</v>
      </c>
      <c r="M16121" t="s">
        <v>606</v>
      </c>
      <c r="N16121" t="s">
        <v>138</v>
      </c>
      <c r="O16121" t="s">
        <v>122</v>
      </c>
      <c r="P16121" t="s">
        <v>23</v>
      </c>
      <c r="Q16121" t="s">
        <v>30</v>
      </c>
    </row>
    <row r="16122" spans="1:17" x14ac:dyDescent="0.2">
      <c r="A16122" s="2">
        <v>41463</v>
      </c>
      <c r="B16122" t="s">
        <v>352</v>
      </c>
      <c r="C16122" t="s">
        <v>419</v>
      </c>
      <c r="D16122" t="s">
        <v>36</v>
      </c>
      <c r="E16122" t="s">
        <v>36</v>
      </c>
      <c r="F16122">
        <v>127</v>
      </c>
      <c r="G16122">
        <v>200</v>
      </c>
      <c r="H16122">
        <v>252</v>
      </c>
      <c r="I16122">
        <v>19</v>
      </c>
      <c r="J16122">
        <v>4</v>
      </c>
      <c r="K16122">
        <v>2</v>
      </c>
      <c r="L16122" t="s">
        <v>716</v>
      </c>
      <c r="M16122" t="s">
        <v>139</v>
      </c>
      <c r="N16122" t="s">
        <v>138</v>
      </c>
      <c r="O16122" t="s">
        <v>122</v>
      </c>
      <c r="P16122" t="s">
        <v>23</v>
      </c>
      <c r="Q16122" t="s">
        <v>24</v>
      </c>
    </row>
    <row r="16123" spans="1:17" x14ac:dyDescent="0.2">
      <c r="A16123" s="2">
        <v>41464</v>
      </c>
      <c r="B16123" t="s">
        <v>131</v>
      </c>
      <c r="C16123" t="s">
        <v>454</v>
      </c>
      <c r="D16123" t="s">
        <v>27</v>
      </c>
      <c r="E16123" t="s">
        <v>27</v>
      </c>
      <c r="F16123">
        <v>39</v>
      </c>
      <c r="G16123">
        <v>82</v>
      </c>
      <c r="H16123">
        <v>688</v>
      </c>
      <c r="I16123">
        <v>458</v>
      </c>
      <c r="J16123">
        <v>3</v>
      </c>
      <c r="K16123">
        <v>0</v>
      </c>
      <c r="L16123" t="s">
        <v>563</v>
      </c>
      <c r="M16123" t="s">
        <v>751</v>
      </c>
      <c r="N16123" t="s">
        <v>77</v>
      </c>
      <c r="O16123" t="s">
        <v>122</v>
      </c>
      <c r="P16123" t="s">
        <v>23</v>
      </c>
      <c r="Q16123" t="s">
        <v>24</v>
      </c>
    </row>
    <row r="16124" spans="1:17" x14ac:dyDescent="0.2">
      <c r="A16124" s="2">
        <v>41464</v>
      </c>
      <c r="B16124" t="s">
        <v>207</v>
      </c>
      <c r="C16124" t="s">
        <v>46</v>
      </c>
      <c r="D16124" t="s">
        <v>36</v>
      </c>
      <c r="E16124" t="s">
        <v>36</v>
      </c>
      <c r="F16124">
        <v>123</v>
      </c>
      <c r="G16124">
        <v>179</v>
      </c>
      <c r="H16124">
        <v>264</v>
      </c>
      <c r="I16124">
        <v>59</v>
      </c>
      <c r="J16124">
        <v>2</v>
      </c>
      <c r="K16124">
        <v>0</v>
      </c>
      <c r="L16124" t="s">
        <v>716</v>
      </c>
      <c r="M16124" t="s">
        <v>606</v>
      </c>
      <c r="N16124" t="s">
        <v>138</v>
      </c>
      <c r="O16124" t="s">
        <v>122</v>
      </c>
      <c r="P16124" t="s">
        <v>23</v>
      </c>
      <c r="Q16124" t="s">
        <v>24</v>
      </c>
    </row>
    <row r="16125" spans="1:17" x14ac:dyDescent="0.2">
      <c r="A16125" s="2">
        <v>41464</v>
      </c>
      <c r="B16125" t="s">
        <v>405</v>
      </c>
      <c r="C16125" t="s">
        <v>351</v>
      </c>
      <c r="D16125" t="s">
        <v>36</v>
      </c>
      <c r="E16125" t="s">
        <v>36</v>
      </c>
      <c r="F16125">
        <v>161</v>
      </c>
      <c r="G16125">
        <v>116</v>
      </c>
      <c r="H16125">
        <v>133</v>
      </c>
      <c r="I16125">
        <v>301</v>
      </c>
      <c r="J16125">
        <v>3</v>
      </c>
      <c r="K16125">
        <v>3</v>
      </c>
      <c r="L16125" t="s">
        <v>716</v>
      </c>
      <c r="M16125" t="s">
        <v>606</v>
      </c>
      <c r="N16125" t="s">
        <v>138</v>
      </c>
      <c r="O16125" t="s">
        <v>122</v>
      </c>
      <c r="P16125" t="s">
        <v>23</v>
      </c>
      <c r="Q16125" t="s">
        <v>30</v>
      </c>
    </row>
    <row r="16126" spans="1:17" x14ac:dyDescent="0.2">
      <c r="A16126" s="2">
        <v>41464</v>
      </c>
      <c r="B16126" t="s">
        <v>77</v>
      </c>
      <c r="C16126" t="s">
        <v>614</v>
      </c>
      <c r="D16126" t="s">
        <v>27</v>
      </c>
      <c r="E16126" t="s">
        <v>27</v>
      </c>
      <c r="F16126">
        <v>22</v>
      </c>
      <c r="G16126">
        <v>130</v>
      </c>
      <c r="H16126">
        <v>865</v>
      </c>
      <c r="I16126">
        <v>241</v>
      </c>
      <c r="J16126">
        <v>6</v>
      </c>
      <c r="K16126">
        <v>1</v>
      </c>
      <c r="L16126" t="s">
        <v>563</v>
      </c>
      <c r="M16126" t="s">
        <v>751</v>
      </c>
      <c r="N16126" t="s">
        <v>77</v>
      </c>
      <c r="O16126" t="s">
        <v>22</v>
      </c>
      <c r="P16126" t="s">
        <v>23</v>
      </c>
      <c r="Q16126" t="s">
        <v>24</v>
      </c>
    </row>
    <row r="16127" spans="1:17" x14ac:dyDescent="0.2">
      <c r="A16127" s="2">
        <v>41465</v>
      </c>
      <c r="B16127" t="s">
        <v>404</v>
      </c>
      <c r="C16127" t="s">
        <v>419</v>
      </c>
      <c r="D16127" t="s">
        <v>36</v>
      </c>
      <c r="E16127" t="s">
        <v>36</v>
      </c>
      <c r="F16127">
        <v>182</v>
      </c>
      <c r="G16127">
        <v>200</v>
      </c>
      <c r="H16127">
        <v>52</v>
      </c>
      <c r="I16127">
        <v>19</v>
      </c>
      <c r="J16127">
        <v>4</v>
      </c>
      <c r="K16127">
        <v>0</v>
      </c>
      <c r="L16127" t="s">
        <v>716</v>
      </c>
      <c r="M16127" t="s">
        <v>606</v>
      </c>
      <c r="N16127" t="s">
        <v>138</v>
      </c>
      <c r="O16127" t="s">
        <v>122</v>
      </c>
      <c r="P16127" t="s">
        <v>23</v>
      </c>
      <c r="Q16127" t="s">
        <v>24</v>
      </c>
    </row>
    <row r="16128" spans="1:17" x14ac:dyDescent="0.2">
      <c r="A16128" s="2">
        <v>41466</v>
      </c>
      <c r="B16128" t="s">
        <v>207</v>
      </c>
      <c r="C16128" t="s">
        <v>351</v>
      </c>
      <c r="D16128" t="s">
        <v>36</v>
      </c>
      <c r="E16128" t="s">
        <v>36</v>
      </c>
      <c r="F16128">
        <v>123</v>
      </c>
      <c r="G16128">
        <v>116</v>
      </c>
      <c r="H16128">
        <v>264</v>
      </c>
      <c r="I16128">
        <v>301</v>
      </c>
      <c r="J16128">
        <v>1</v>
      </c>
      <c r="K16128">
        <v>2</v>
      </c>
      <c r="L16128" t="s">
        <v>716</v>
      </c>
      <c r="M16128" t="s">
        <v>606</v>
      </c>
      <c r="N16128" t="s">
        <v>138</v>
      </c>
      <c r="O16128" t="s">
        <v>122</v>
      </c>
      <c r="P16128" t="s">
        <v>23</v>
      </c>
      <c r="Q16128" t="s">
        <v>41</v>
      </c>
    </row>
    <row r="16129" spans="1:17" x14ac:dyDescent="0.2">
      <c r="A16129" s="2">
        <v>41466</v>
      </c>
      <c r="B16129" t="s">
        <v>405</v>
      </c>
      <c r="C16129" t="s">
        <v>46</v>
      </c>
      <c r="D16129" t="s">
        <v>36</v>
      </c>
      <c r="E16129" t="s">
        <v>36</v>
      </c>
      <c r="F16129">
        <v>161</v>
      </c>
      <c r="G16129">
        <v>179</v>
      </c>
      <c r="H16129">
        <v>133</v>
      </c>
      <c r="I16129">
        <v>59</v>
      </c>
      <c r="J16129">
        <v>2</v>
      </c>
      <c r="K16129">
        <v>0</v>
      </c>
      <c r="L16129" t="s">
        <v>716</v>
      </c>
      <c r="M16129" t="s">
        <v>139</v>
      </c>
      <c r="N16129" t="s">
        <v>138</v>
      </c>
      <c r="O16129" t="s">
        <v>122</v>
      </c>
      <c r="P16129" t="s">
        <v>23</v>
      </c>
      <c r="Q16129" t="s">
        <v>24</v>
      </c>
    </row>
    <row r="16130" spans="1:17" x14ac:dyDescent="0.2">
      <c r="A16130" s="2">
        <v>41466</v>
      </c>
      <c r="B16130" t="s">
        <v>26</v>
      </c>
      <c r="C16130" t="s">
        <v>56</v>
      </c>
      <c r="D16130" t="s">
        <v>27</v>
      </c>
      <c r="E16130" t="s">
        <v>27</v>
      </c>
      <c r="F16130">
        <v>20</v>
      </c>
      <c r="G16130">
        <v>88</v>
      </c>
      <c r="H16130">
        <v>879</v>
      </c>
      <c r="I16130">
        <v>413</v>
      </c>
      <c r="J16130">
        <v>2</v>
      </c>
      <c r="K16130">
        <v>0</v>
      </c>
      <c r="L16130" t="s">
        <v>563</v>
      </c>
      <c r="M16130" t="s">
        <v>238</v>
      </c>
      <c r="N16130" t="s">
        <v>77</v>
      </c>
      <c r="O16130" t="s">
        <v>122</v>
      </c>
      <c r="P16130" t="s">
        <v>23</v>
      </c>
      <c r="Q16130" t="s">
        <v>24</v>
      </c>
    </row>
    <row r="16131" spans="1:17" x14ac:dyDescent="0.2">
      <c r="A16131" s="2">
        <v>41467</v>
      </c>
      <c r="B16131" t="s">
        <v>304</v>
      </c>
      <c r="C16131" t="s">
        <v>210</v>
      </c>
      <c r="D16131" t="s">
        <v>27</v>
      </c>
      <c r="E16131" t="s">
        <v>27</v>
      </c>
      <c r="F16131">
        <v>55</v>
      </c>
      <c r="G16131">
        <v>94</v>
      </c>
      <c r="H16131">
        <v>581</v>
      </c>
      <c r="I16131">
        <v>381</v>
      </c>
      <c r="J16131">
        <v>1</v>
      </c>
      <c r="K16131">
        <v>0</v>
      </c>
      <c r="L16131" t="s">
        <v>563</v>
      </c>
      <c r="M16131" t="s">
        <v>771</v>
      </c>
      <c r="N16131" t="s">
        <v>77</v>
      </c>
      <c r="O16131" t="s">
        <v>122</v>
      </c>
      <c r="P16131" t="s">
        <v>23</v>
      </c>
      <c r="Q16131" t="s">
        <v>24</v>
      </c>
    </row>
    <row r="16132" spans="1:17" x14ac:dyDescent="0.2">
      <c r="A16132" s="2">
        <v>41467</v>
      </c>
      <c r="B16132" t="s">
        <v>282</v>
      </c>
      <c r="C16132" t="s">
        <v>263</v>
      </c>
      <c r="D16132" t="s">
        <v>19</v>
      </c>
      <c r="E16132" t="s">
        <v>27</v>
      </c>
      <c r="F16132">
        <v>87</v>
      </c>
      <c r="G16132">
        <v>69</v>
      </c>
      <c r="H16132">
        <v>419</v>
      </c>
      <c r="I16132">
        <v>522</v>
      </c>
      <c r="J16132">
        <v>0</v>
      </c>
      <c r="K16132">
        <v>2</v>
      </c>
      <c r="L16132" t="s">
        <v>563</v>
      </c>
      <c r="M16132" t="s">
        <v>771</v>
      </c>
      <c r="N16132" t="s">
        <v>77</v>
      </c>
      <c r="O16132" t="s">
        <v>122</v>
      </c>
      <c r="P16132" t="s">
        <v>23</v>
      </c>
      <c r="Q16132" t="s">
        <v>41</v>
      </c>
    </row>
    <row r="16133" spans="1:17" x14ac:dyDescent="0.2">
      <c r="A16133" s="2">
        <v>41468</v>
      </c>
      <c r="B16133" t="s">
        <v>131</v>
      </c>
      <c r="C16133" t="s">
        <v>614</v>
      </c>
      <c r="D16133" t="s">
        <v>27</v>
      </c>
      <c r="E16133" t="s">
        <v>27</v>
      </c>
      <c r="F16133">
        <v>39</v>
      </c>
      <c r="G16133">
        <v>130</v>
      </c>
      <c r="H16133">
        <v>688</v>
      </c>
      <c r="I16133">
        <v>241</v>
      </c>
      <c r="J16133">
        <v>1</v>
      </c>
      <c r="K16133">
        <v>0</v>
      </c>
      <c r="L16133" t="s">
        <v>563</v>
      </c>
      <c r="M16133" t="s">
        <v>1560</v>
      </c>
      <c r="N16133" t="s">
        <v>77</v>
      </c>
      <c r="O16133" t="s">
        <v>122</v>
      </c>
      <c r="P16133" t="s">
        <v>23</v>
      </c>
      <c r="Q16133" t="s">
        <v>24</v>
      </c>
    </row>
    <row r="16134" spans="1:17" x14ac:dyDescent="0.2">
      <c r="A16134" s="2">
        <v>41468</v>
      </c>
      <c r="B16134" t="s">
        <v>110</v>
      </c>
      <c r="C16134" t="s">
        <v>128</v>
      </c>
      <c r="D16134" t="s">
        <v>36</v>
      </c>
      <c r="E16134" t="s">
        <v>36</v>
      </c>
      <c r="F16134">
        <v>79</v>
      </c>
      <c r="G16134">
        <v>47</v>
      </c>
      <c r="H16134">
        <v>469</v>
      </c>
      <c r="I16134">
        <v>626</v>
      </c>
      <c r="J16134">
        <v>0</v>
      </c>
      <c r="K16134">
        <v>0</v>
      </c>
      <c r="L16134" t="s">
        <v>1343</v>
      </c>
      <c r="M16134" t="s">
        <v>815</v>
      </c>
      <c r="N16134" t="s">
        <v>110</v>
      </c>
      <c r="O16134" t="s">
        <v>22</v>
      </c>
      <c r="P16134" t="s">
        <v>23</v>
      </c>
      <c r="Q16134" t="s">
        <v>30</v>
      </c>
    </row>
    <row r="16135" spans="1:17" x14ac:dyDescent="0.2">
      <c r="A16135" s="2">
        <v>41468</v>
      </c>
      <c r="B16135" t="s">
        <v>149</v>
      </c>
      <c r="C16135" t="s">
        <v>352</v>
      </c>
      <c r="D16135" t="s">
        <v>36</v>
      </c>
      <c r="E16135" t="s">
        <v>36</v>
      </c>
      <c r="F16135">
        <v>59</v>
      </c>
      <c r="G16135">
        <v>127</v>
      </c>
      <c r="H16135">
        <v>558</v>
      </c>
      <c r="I16135">
        <v>252</v>
      </c>
      <c r="J16135">
        <v>2</v>
      </c>
      <c r="K16135">
        <v>1</v>
      </c>
      <c r="L16135" t="s">
        <v>716</v>
      </c>
      <c r="M16135" t="s">
        <v>139</v>
      </c>
      <c r="N16135" t="s">
        <v>138</v>
      </c>
      <c r="O16135" t="s">
        <v>122</v>
      </c>
      <c r="P16135" t="s">
        <v>23</v>
      </c>
      <c r="Q16135" t="s">
        <v>24</v>
      </c>
    </row>
    <row r="16136" spans="1:17" x14ac:dyDescent="0.2">
      <c r="A16136" s="2">
        <v>41468</v>
      </c>
      <c r="B16136" t="s">
        <v>77</v>
      </c>
      <c r="C16136" t="s">
        <v>454</v>
      </c>
      <c r="D16136" t="s">
        <v>27</v>
      </c>
      <c r="E16136" t="s">
        <v>27</v>
      </c>
      <c r="F16136">
        <v>22</v>
      </c>
      <c r="G16136">
        <v>82</v>
      </c>
      <c r="H16136">
        <v>865</v>
      </c>
      <c r="I16136">
        <v>458</v>
      </c>
      <c r="J16136">
        <v>4</v>
      </c>
      <c r="K16136">
        <v>1</v>
      </c>
      <c r="L16136" t="s">
        <v>563</v>
      </c>
      <c r="M16136" t="s">
        <v>1560</v>
      </c>
      <c r="N16136" t="s">
        <v>77</v>
      </c>
      <c r="O16136" t="s">
        <v>22</v>
      </c>
      <c r="P16136" t="s">
        <v>23</v>
      </c>
      <c r="Q16136" t="s">
        <v>24</v>
      </c>
    </row>
    <row r="16137" spans="1:17" x14ac:dyDescent="0.2">
      <c r="A16137" s="2">
        <v>41468</v>
      </c>
      <c r="B16137" t="s">
        <v>45</v>
      </c>
      <c r="C16137" t="s">
        <v>250</v>
      </c>
      <c r="D16137" t="s">
        <v>36</v>
      </c>
      <c r="E16137" t="s">
        <v>36</v>
      </c>
      <c r="F16137">
        <v>114</v>
      </c>
      <c r="G16137">
        <v>108</v>
      </c>
      <c r="H16137">
        <v>304</v>
      </c>
      <c r="I16137">
        <v>312</v>
      </c>
      <c r="J16137">
        <v>1</v>
      </c>
      <c r="K16137">
        <v>1</v>
      </c>
      <c r="L16137" t="s">
        <v>716</v>
      </c>
      <c r="M16137" t="s">
        <v>139</v>
      </c>
      <c r="N16137" t="s">
        <v>138</v>
      </c>
      <c r="O16137" t="s">
        <v>122</v>
      </c>
      <c r="P16137" t="s">
        <v>59</v>
      </c>
      <c r="Q16137" t="s">
        <v>24</v>
      </c>
    </row>
    <row r="16138" spans="1:17" x14ac:dyDescent="0.2">
      <c r="A16138" s="2">
        <v>41469</v>
      </c>
      <c r="B16138" t="s">
        <v>531</v>
      </c>
      <c r="C16138" t="s">
        <v>56</v>
      </c>
      <c r="D16138" t="s">
        <v>27</v>
      </c>
      <c r="E16138" t="s">
        <v>27</v>
      </c>
      <c r="F16138">
        <v>51</v>
      </c>
      <c r="G16138">
        <v>88</v>
      </c>
      <c r="H16138">
        <v>601</v>
      </c>
      <c r="I16138">
        <v>413</v>
      </c>
      <c r="J16138">
        <v>0</v>
      </c>
      <c r="K16138">
        <v>0</v>
      </c>
      <c r="L16138" t="s">
        <v>563</v>
      </c>
      <c r="M16138" t="s">
        <v>1475</v>
      </c>
      <c r="N16138" t="s">
        <v>77</v>
      </c>
      <c r="O16138" t="s">
        <v>122</v>
      </c>
      <c r="P16138" t="s">
        <v>23</v>
      </c>
      <c r="Q16138" t="s">
        <v>30</v>
      </c>
    </row>
    <row r="16139" spans="1:17" x14ac:dyDescent="0.2">
      <c r="A16139" s="2">
        <v>41469</v>
      </c>
      <c r="B16139" t="s">
        <v>138</v>
      </c>
      <c r="C16139" t="s">
        <v>296</v>
      </c>
      <c r="D16139" t="s">
        <v>36</v>
      </c>
      <c r="E16139" t="s">
        <v>36</v>
      </c>
      <c r="F16139">
        <v>60</v>
      </c>
      <c r="G16139">
        <v>102</v>
      </c>
      <c r="H16139">
        <v>554</v>
      </c>
      <c r="I16139">
        <v>325</v>
      </c>
      <c r="J16139">
        <v>3</v>
      </c>
      <c r="K16139">
        <v>1</v>
      </c>
      <c r="L16139" t="s">
        <v>716</v>
      </c>
      <c r="M16139" t="s">
        <v>606</v>
      </c>
      <c r="N16139" t="s">
        <v>138</v>
      </c>
      <c r="O16139" t="s">
        <v>22</v>
      </c>
      <c r="P16139" t="s">
        <v>23</v>
      </c>
      <c r="Q16139" t="s">
        <v>24</v>
      </c>
    </row>
    <row r="16140" spans="1:17" x14ac:dyDescent="0.2">
      <c r="A16140" s="2">
        <v>41469</v>
      </c>
      <c r="B16140" t="s">
        <v>267</v>
      </c>
      <c r="C16140" t="s">
        <v>405</v>
      </c>
      <c r="D16140" t="s">
        <v>36</v>
      </c>
      <c r="E16140" t="s">
        <v>36</v>
      </c>
      <c r="F16140">
        <v>96</v>
      </c>
      <c r="G16140">
        <v>161</v>
      </c>
      <c r="H16140">
        <v>380</v>
      </c>
      <c r="I16140">
        <v>133</v>
      </c>
      <c r="J16140">
        <v>1</v>
      </c>
      <c r="K16140">
        <v>1</v>
      </c>
      <c r="L16140" t="s">
        <v>716</v>
      </c>
      <c r="M16140" t="s">
        <v>606</v>
      </c>
      <c r="N16140" t="s">
        <v>138</v>
      </c>
      <c r="O16140" t="s">
        <v>122</v>
      </c>
      <c r="P16140" t="s">
        <v>59</v>
      </c>
      <c r="Q16140" t="s">
        <v>41</v>
      </c>
    </row>
    <row r="16141" spans="1:17" x14ac:dyDescent="0.2">
      <c r="A16141" s="2">
        <v>41470</v>
      </c>
      <c r="B16141" t="s">
        <v>210</v>
      </c>
      <c r="C16141" t="s">
        <v>263</v>
      </c>
      <c r="D16141" t="s">
        <v>27</v>
      </c>
      <c r="E16141" t="s">
        <v>27</v>
      </c>
      <c r="F16141">
        <v>94</v>
      </c>
      <c r="G16141">
        <v>69</v>
      </c>
      <c r="H16141">
        <v>381</v>
      </c>
      <c r="I16141">
        <v>522</v>
      </c>
      <c r="J16141">
        <v>1</v>
      </c>
      <c r="K16141">
        <v>0</v>
      </c>
      <c r="L16141" t="s">
        <v>563</v>
      </c>
      <c r="M16141" t="s">
        <v>874</v>
      </c>
      <c r="N16141" t="s">
        <v>77</v>
      </c>
      <c r="O16141" t="s">
        <v>122</v>
      </c>
      <c r="P16141" t="s">
        <v>23</v>
      </c>
      <c r="Q16141" t="s">
        <v>24</v>
      </c>
    </row>
    <row r="16142" spans="1:17" x14ac:dyDescent="0.2">
      <c r="A16142" s="2">
        <v>41470</v>
      </c>
      <c r="B16142" t="s">
        <v>304</v>
      </c>
      <c r="C16142" t="s">
        <v>282</v>
      </c>
      <c r="D16142" t="s">
        <v>27</v>
      </c>
      <c r="E16142" t="s">
        <v>19</v>
      </c>
      <c r="F16142">
        <v>55</v>
      </c>
      <c r="G16142">
        <v>87</v>
      </c>
      <c r="H16142">
        <v>581</v>
      </c>
      <c r="I16142">
        <v>419</v>
      </c>
      <c r="J16142">
        <v>0</v>
      </c>
      <c r="K16142">
        <v>2</v>
      </c>
      <c r="L16142" t="s">
        <v>563</v>
      </c>
      <c r="M16142" t="s">
        <v>874</v>
      </c>
      <c r="N16142" t="s">
        <v>77</v>
      </c>
      <c r="O16142" t="s">
        <v>122</v>
      </c>
      <c r="P16142" t="s">
        <v>23</v>
      </c>
      <c r="Q16142" t="s">
        <v>41</v>
      </c>
    </row>
    <row r="16143" spans="1:17" x14ac:dyDescent="0.2">
      <c r="A16143" s="2">
        <v>41471</v>
      </c>
      <c r="B16143" t="s">
        <v>454</v>
      </c>
      <c r="C16143" t="s">
        <v>614</v>
      </c>
      <c r="D16143" t="s">
        <v>27</v>
      </c>
      <c r="E16143" t="s">
        <v>27</v>
      </c>
      <c r="F16143">
        <v>82</v>
      </c>
      <c r="G16143">
        <v>130</v>
      </c>
      <c r="H16143">
        <v>458</v>
      </c>
      <c r="I16143">
        <v>241</v>
      </c>
      <c r="J16143">
        <v>4</v>
      </c>
      <c r="K16143">
        <v>0</v>
      </c>
      <c r="L16143" t="s">
        <v>563</v>
      </c>
      <c r="M16143" t="s">
        <v>1221</v>
      </c>
      <c r="N16143" t="s">
        <v>77</v>
      </c>
      <c r="O16143" t="s">
        <v>122</v>
      </c>
      <c r="P16143" t="s">
        <v>23</v>
      </c>
      <c r="Q16143" t="s">
        <v>24</v>
      </c>
    </row>
    <row r="16144" spans="1:17" x14ac:dyDescent="0.2">
      <c r="A16144" s="2">
        <v>41471</v>
      </c>
      <c r="B16144" t="s">
        <v>352</v>
      </c>
      <c r="C16144" t="s">
        <v>296</v>
      </c>
      <c r="D16144" t="s">
        <v>36</v>
      </c>
      <c r="E16144" t="s">
        <v>36</v>
      </c>
      <c r="F16144">
        <v>127</v>
      </c>
      <c r="G16144">
        <v>102</v>
      </c>
      <c r="H16144">
        <v>252</v>
      </c>
      <c r="I16144">
        <v>325</v>
      </c>
      <c r="J16144">
        <v>0</v>
      </c>
      <c r="K16144">
        <v>1</v>
      </c>
      <c r="L16144" t="s">
        <v>716</v>
      </c>
      <c r="M16144" t="s">
        <v>606</v>
      </c>
      <c r="N16144" t="s">
        <v>138</v>
      </c>
      <c r="O16144" t="s">
        <v>122</v>
      </c>
      <c r="P16144" t="s">
        <v>23</v>
      </c>
      <c r="Q16144" t="s">
        <v>41</v>
      </c>
    </row>
    <row r="16145" spans="1:17" x14ac:dyDescent="0.2">
      <c r="A16145" s="2">
        <v>41471</v>
      </c>
      <c r="B16145" t="s">
        <v>250</v>
      </c>
      <c r="C16145" t="s">
        <v>267</v>
      </c>
      <c r="D16145" t="s">
        <v>36</v>
      </c>
      <c r="E16145" t="s">
        <v>36</v>
      </c>
      <c r="F16145">
        <v>108</v>
      </c>
      <c r="G16145">
        <v>96</v>
      </c>
      <c r="H16145">
        <v>312</v>
      </c>
      <c r="I16145">
        <v>380</v>
      </c>
      <c r="J16145">
        <v>2</v>
      </c>
      <c r="K16145">
        <v>3</v>
      </c>
      <c r="L16145" t="s">
        <v>716</v>
      </c>
      <c r="M16145" t="s">
        <v>606</v>
      </c>
      <c r="N16145" t="s">
        <v>138</v>
      </c>
      <c r="O16145" t="s">
        <v>122</v>
      </c>
      <c r="P16145" t="s">
        <v>23</v>
      </c>
      <c r="Q16145" t="s">
        <v>41</v>
      </c>
    </row>
    <row r="16146" spans="1:17" x14ac:dyDescent="0.2">
      <c r="A16146" s="2">
        <v>41471</v>
      </c>
      <c r="B16146" t="s">
        <v>77</v>
      </c>
      <c r="C16146" t="s">
        <v>131</v>
      </c>
      <c r="D16146" t="s">
        <v>27</v>
      </c>
      <c r="E16146" t="s">
        <v>27</v>
      </c>
      <c r="F16146">
        <v>22</v>
      </c>
      <c r="G16146">
        <v>39</v>
      </c>
      <c r="H16146">
        <v>865</v>
      </c>
      <c r="I16146">
        <v>688</v>
      </c>
      <c r="J16146">
        <v>1</v>
      </c>
      <c r="K16146">
        <v>0</v>
      </c>
      <c r="L16146" t="s">
        <v>563</v>
      </c>
      <c r="M16146" t="s">
        <v>1221</v>
      </c>
      <c r="N16146" t="s">
        <v>77</v>
      </c>
      <c r="O16146" t="s">
        <v>22</v>
      </c>
      <c r="P16146" t="s">
        <v>23</v>
      </c>
      <c r="Q16146" t="s">
        <v>24</v>
      </c>
    </row>
    <row r="16147" spans="1:17" x14ac:dyDescent="0.2">
      <c r="A16147" s="2">
        <v>41472</v>
      </c>
      <c r="B16147" t="s">
        <v>138</v>
      </c>
      <c r="C16147" t="s">
        <v>149</v>
      </c>
      <c r="D16147" t="s">
        <v>36</v>
      </c>
      <c r="E16147" t="s">
        <v>36</v>
      </c>
      <c r="F16147">
        <v>60</v>
      </c>
      <c r="G16147">
        <v>59</v>
      </c>
      <c r="H16147">
        <v>554</v>
      </c>
      <c r="I16147">
        <v>558</v>
      </c>
      <c r="J16147">
        <v>0</v>
      </c>
      <c r="K16147">
        <v>0</v>
      </c>
      <c r="L16147" t="s">
        <v>716</v>
      </c>
      <c r="M16147" t="s">
        <v>1526</v>
      </c>
      <c r="N16147" t="s">
        <v>138</v>
      </c>
      <c r="O16147" t="s">
        <v>22</v>
      </c>
      <c r="P16147" t="s">
        <v>59</v>
      </c>
      <c r="Q16147" t="s">
        <v>24</v>
      </c>
    </row>
    <row r="16148" spans="1:17" x14ac:dyDescent="0.2">
      <c r="A16148" s="2">
        <v>41472</v>
      </c>
      <c r="B16148" t="s">
        <v>45</v>
      </c>
      <c r="C16148" t="s">
        <v>405</v>
      </c>
      <c r="D16148" t="s">
        <v>36</v>
      </c>
      <c r="E16148" t="s">
        <v>36</v>
      </c>
      <c r="F16148">
        <v>114</v>
      </c>
      <c r="G16148">
        <v>161</v>
      </c>
      <c r="H16148">
        <v>304</v>
      </c>
      <c r="I16148">
        <v>133</v>
      </c>
      <c r="J16148">
        <v>2</v>
      </c>
      <c r="K16148">
        <v>1</v>
      </c>
      <c r="L16148" t="s">
        <v>716</v>
      </c>
      <c r="M16148" t="s">
        <v>1526</v>
      </c>
      <c r="N16148" t="s">
        <v>138</v>
      </c>
      <c r="O16148" t="s">
        <v>122</v>
      </c>
      <c r="P16148" t="s">
        <v>23</v>
      </c>
      <c r="Q16148" t="s">
        <v>24</v>
      </c>
    </row>
    <row r="16149" spans="1:17" x14ac:dyDescent="0.2">
      <c r="A16149" s="2">
        <v>41473</v>
      </c>
      <c r="B16149" t="s">
        <v>267</v>
      </c>
      <c r="C16149" t="s">
        <v>296</v>
      </c>
      <c r="D16149" t="s">
        <v>36</v>
      </c>
      <c r="E16149" t="s">
        <v>36</v>
      </c>
      <c r="F16149">
        <v>96</v>
      </c>
      <c r="G16149">
        <v>102</v>
      </c>
      <c r="H16149">
        <v>380</v>
      </c>
      <c r="I16149">
        <v>325</v>
      </c>
      <c r="J16149">
        <v>0</v>
      </c>
      <c r="K16149">
        <v>1</v>
      </c>
      <c r="L16149" t="s">
        <v>716</v>
      </c>
      <c r="M16149" t="s">
        <v>606</v>
      </c>
      <c r="N16149" t="s">
        <v>138</v>
      </c>
      <c r="O16149" t="s">
        <v>122</v>
      </c>
      <c r="P16149" t="s">
        <v>23</v>
      </c>
      <c r="Q16149" t="s">
        <v>41</v>
      </c>
    </row>
    <row r="16150" spans="1:17" x14ac:dyDescent="0.2">
      <c r="A16150" s="2">
        <v>41475</v>
      </c>
      <c r="B16150" t="s">
        <v>133</v>
      </c>
      <c r="C16150" t="s">
        <v>55</v>
      </c>
      <c r="D16150" t="s">
        <v>115</v>
      </c>
      <c r="E16150" t="s">
        <v>57</v>
      </c>
      <c r="F16150">
        <v>43</v>
      </c>
      <c r="G16150">
        <v>40</v>
      </c>
      <c r="H16150">
        <v>641</v>
      </c>
      <c r="I16150">
        <v>671</v>
      </c>
      <c r="J16150">
        <v>0</v>
      </c>
      <c r="K16150">
        <v>0</v>
      </c>
      <c r="L16150" t="s">
        <v>1071</v>
      </c>
      <c r="M16150" t="s">
        <v>134</v>
      </c>
      <c r="N16150" t="s">
        <v>133</v>
      </c>
      <c r="O16150" t="s">
        <v>22</v>
      </c>
      <c r="P16150" t="s">
        <v>23</v>
      </c>
      <c r="Q16150" t="s">
        <v>30</v>
      </c>
    </row>
    <row r="16151" spans="1:17" x14ac:dyDescent="0.2">
      <c r="A16151" s="2">
        <v>41475</v>
      </c>
      <c r="B16151" t="s">
        <v>405</v>
      </c>
      <c r="C16151" t="s">
        <v>149</v>
      </c>
      <c r="D16151" t="s">
        <v>36</v>
      </c>
      <c r="E16151" t="s">
        <v>36</v>
      </c>
      <c r="F16151">
        <v>161</v>
      </c>
      <c r="G16151">
        <v>59</v>
      </c>
      <c r="H16151">
        <v>133</v>
      </c>
      <c r="I16151">
        <v>558</v>
      </c>
      <c r="J16151">
        <v>1</v>
      </c>
      <c r="K16151">
        <v>2</v>
      </c>
      <c r="L16151" t="s">
        <v>716</v>
      </c>
      <c r="M16151" t="s">
        <v>1526</v>
      </c>
      <c r="N16151" t="s">
        <v>138</v>
      </c>
      <c r="O16151" t="s">
        <v>122</v>
      </c>
      <c r="P16151" t="s">
        <v>23</v>
      </c>
      <c r="Q16151" t="s">
        <v>41</v>
      </c>
    </row>
    <row r="16152" spans="1:17" x14ac:dyDescent="0.2">
      <c r="A16152" s="2">
        <v>41475</v>
      </c>
      <c r="B16152" t="s">
        <v>197</v>
      </c>
      <c r="C16152" t="s">
        <v>118</v>
      </c>
      <c r="D16152" t="s">
        <v>36</v>
      </c>
      <c r="E16152" t="s">
        <v>36</v>
      </c>
      <c r="F16152">
        <v>172</v>
      </c>
      <c r="G16152">
        <v>74</v>
      </c>
      <c r="H16152">
        <v>94</v>
      </c>
      <c r="I16152">
        <v>496</v>
      </c>
      <c r="J16152">
        <v>2</v>
      </c>
      <c r="K16152">
        <v>0</v>
      </c>
      <c r="L16152" t="s">
        <v>1343</v>
      </c>
      <c r="M16152" t="s">
        <v>225</v>
      </c>
      <c r="N16152" t="s">
        <v>197</v>
      </c>
      <c r="O16152" t="s">
        <v>22</v>
      </c>
      <c r="P16152" t="s">
        <v>23</v>
      </c>
      <c r="Q16152" t="s">
        <v>24</v>
      </c>
    </row>
    <row r="16153" spans="1:17" x14ac:dyDescent="0.2">
      <c r="A16153" s="2">
        <v>41475</v>
      </c>
      <c r="B16153" t="s">
        <v>26</v>
      </c>
      <c r="C16153" t="s">
        <v>282</v>
      </c>
      <c r="D16153" t="s">
        <v>27</v>
      </c>
      <c r="E16153" t="s">
        <v>19</v>
      </c>
      <c r="F16153">
        <v>20</v>
      </c>
      <c r="G16153">
        <v>87</v>
      </c>
      <c r="H16153">
        <v>879</v>
      </c>
      <c r="I16153">
        <v>419</v>
      </c>
      <c r="J16153">
        <v>1</v>
      </c>
      <c r="K16153">
        <v>0</v>
      </c>
      <c r="L16153" t="s">
        <v>563</v>
      </c>
      <c r="M16153" t="s">
        <v>1175</v>
      </c>
      <c r="N16153" t="s">
        <v>77</v>
      </c>
      <c r="O16153" t="s">
        <v>122</v>
      </c>
      <c r="P16153" t="s">
        <v>23</v>
      </c>
      <c r="Q16153" t="s">
        <v>24</v>
      </c>
    </row>
    <row r="16154" spans="1:17" x14ac:dyDescent="0.2">
      <c r="A16154" s="2">
        <v>41475</v>
      </c>
      <c r="B16154" t="s">
        <v>531</v>
      </c>
      <c r="C16154" t="s">
        <v>454</v>
      </c>
      <c r="D16154" t="s">
        <v>27</v>
      </c>
      <c r="E16154" t="s">
        <v>27</v>
      </c>
      <c r="F16154">
        <v>51</v>
      </c>
      <c r="G16154">
        <v>82</v>
      </c>
      <c r="H16154">
        <v>601</v>
      </c>
      <c r="I16154">
        <v>458</v>
      </c>
      <c r="J16154">
        <v>6</v>
      </c>
      <c r="K16154">
        <v>1</v>
      </c>
      <c r="L16154" t="s">
        <v>563</v>
      </c>
      <c r="M16154" t="s">
        <v>1175</v>
      </c>
      <c r="N16154" t="s">
        <v>77</v>
      </c>
      <c r="O16154" t="s">
        <v>122</v>
      </c>
      <c r="P16154" t="s">
        <v>23</v>
      </c>
      <c r="Q16154" t="s">
        <v>24</v>
      </c>
    </row>
    <row r="16155" spans="1:17" x14ac:dyDescent="0.2">
      <c r="A16155" s="2">
        <v>41475</v>
      </c>
      <c r="B16155" t="s">
        <v>138</v>
      </c>
      <c r="C16155" t="s">
        <v>45</v>
      </c>
      <c r="D16155" t="s">
        <v>36</v>
      </c>
      <c r="E16155" t="s">
        <v>36</v>
      </c>
      <c r="F16155">
        <v>60</v>
      </c>
      <c r="G16155">
        <v>114</v>
      </c>
      <c r="H16155">
        <v>554</v>
      </c>
      <c r="I16155">
        <v>304</v>
      </c>
      <c r="J16155">
        <v>2</v>
      </c>
      <c r="K16155">
        <v>0</v>
      </c>
      <c r="L16155" t="s">
        <v>716</v>
      </c>
      <c r="M16155" t="s">
        <v>1526</v>
      </c>
      <c r="N16155" t="s">
        <v>138</v>
      </c>
      <c r="O16155" t="s">
        <v>22</v>
      </c>
      <c r="P16155" t="s">
        <v>23</v>
      </c>
      <c r="Q16155" t="s">
        <v>24</v>
      </c>
    </row>
    <row r="16156" spans="1:17" x14ac:dyDescent="0.2">
      <c r="A16156" s="2">
        <v>41476</v>
      </c>
      <c r="B16156" t="s">
        <v>304</v>
      </c>
      <c r="C16156" t="s">
        <v>131</v>
      </c>
      <c r="D16156" t="s">
        <v>27</v>
      </c>
      <c r="E16156" t="s">
        <v>27</v>
      </c>
      <c r="F16156">
        <v>55</v>
      </c>
      <c r="G16156">
        <v>39</v>
      </c>
      <c r="H16156">
        <v>581</v>
      </c>
      <c r="I16156">
        <v>688</v>
      </c>
      <c r="J16156">
        <v>1</v>
      </c>
      <c r="K16156">
        <v>0</v>
      </c>
      <c r="L16156" t="s">
        <v>563</v>
      </c>
      <c r="M16156" t="s">
        <v>744</v>
      </c>
      <c r="N16156" t="s">
        <v>77</v>
      </c>
      <c r="O16156" t="s">
        <v>122</v>
      </c>
      <c r="P16156" t="s">
        <v>23</v>
      </c>
      <c r="Q16156" t="s">
        <v>24</v>
      </c>
    </row>
    <row r="16157" spans="1:17" x14ac:dyDescent="0.2">
      <c r="A16157" s="2">
        <v>41476</v>
      </c>
      <c r="B16157" t="s">
        <v>143</v>
      </c>
      <c r="C16157" t="s">
        <v>182</v>
      </c>
      <c r="D16157" t="s">
        <v>115</v>
      </c>
      <c r="E16157" t="s">
        <v>115</v>
      </c>
      <c r="F16157">
        <v>37</v>
      </c>
      <c r="G16157">
        <v>100</v>
      </c>
      <c r="H16157">
        <v>689</v>
      </c>
      <c r="I16157">
        <v>338</v>
      </c>
      <c r="J16157">
        <v>3</v>
      </c>
      <c r="K16157">
        <v>3</v>
      </c>
      <c r="L16157" t="s">
        <v>1071</v>
      </c>
      <c r="M16157" t="s">
        <v>134</v>
      </c>
      <c r="N16157" t="s">
        <v>133</v>
      </c>
      <c r="O16157" t="s">
        <v>122</v>
      </c>
      <c r="P16157" t="s">
        <v>23</v>
      </c>
      <c r="Q16157" t="s">
        <v>30</v>
      </c>
    </row>
    <row r="16158" spans="1:17" x14ac:dyDescent="0.2">
      <c r="A16158" s="2">
        <v>41476</v>
      </c>
      <c r="B16158" t="s">
        <v>77</v>
      </c>
      <c r="C16158" t="s">
        <v>210</v>
      </c>
      <c r="D16158" t="s">
        <v>27</v>
      </c>
      <c r="E16158" t="s">
        <v>27</v>
      </c>
      <c r="F16158">
        <v>22</v>
      </c>
      <c r="G16158">
        <v>94</v>
      </c>
      <c r="H16158">
        <v>865</v>
      </c>
      <c r="I16158">
        <v>381</v>
      </c>
      <c r="J16158">
        <v>5</v>
      </c>
      <c r="K16158">
        <v>1</v>
      </c>
      <c r="L16158" t="s">
        <v>563</v>
      </c>
      <c r="M16158" t="s">
        <v>744</v>
      </c>
      <c r="N16158" t="s">
        <v>77</v>
      </c>
      <c r="O16158" t="s">
        <v>22</v>
      </c>
      <c r="P16158" t="s">
        <v>23</v>
      </c>
      <c r="Q16158" t="s">
        <v>24</v>
      </c>
    </row>
    <row r="16159" spans="1:17" x14ac:dyDescent="0.2">
      <c r="A16159" s="2">
        <v>41479</v>
      </c>
      <c r="B16159" t="s">
        <v>133</v>
      </c>
      <c r="C16159" t="s">
        <v>182</v>
      </c>
      <c r="D16159" t="s">
        <v>115</v>
      </c>
      <c r="E16159" t="s">
        <v>115</v>
      </c>
      <c r="F16159">
        <v>43</v>
      </c>
      <c r="G16159">
        <v>100</v>
      </c>
      <c r="H16159">
        <v>641</v>
      </c>
      <c r="I16159">
        <v>338</v>
      </c>
      <c r="J16159">
        <v>0</v>
      </c>
      <c r="K16159">
        <v>0</v>
      </c>
      <c r="L16159" t="s">
        <v>1071</v>
      </c>
      <c r="M16159" t="s">
        <v>1543</v>
      </c>
      <c r="N16159" t="s">
        <v>133</v>
      </c>
      <c r="O16159" t="s">
        <v>22</v>
      </c>
      <c r="P16159" t="s">
        <v>23</v>
      </c>
      <c r="Q16159" t="s">
        <v>30</v>
      </c>
    </row>
    <row r="16160" spans="1:17" x14ac:dyDescent="0.2">
      <c r="A16160" s="2">
        <v>41479</v>
      </c>
      <c r="B16160" t="s">
        <v>531</v>
      </c>
      <c r="C16160" t="s">
        <v>26</v>
      </c>
      <c r="D16160" t="s">
        <v>27</v>
      </c>
      <c r="E16160" t="s">
        <v>27</v>
      </c>
      <c r="F16160">
        <v>51</v>
      </c>
      <c r="G16160">
        <v>20</v>
      </c>
      <c r="H16160">
        <v>601</v>
      </c>
      <c r="I16160">
        <v>879</v>
      </c>
      <c r="J16160">
        <v>2</v>
      </c>
      <c r="K16160">
        <v>1</v>
      </c>
      <c r="L16160" t="s">
        <v>563</v>
      </c>
      <c r="M16160" t="s">
        <v>1374</v>
      </c>
      <c r="N16160" t="s">
        <v>77</v>
      </c>
      <c r="O16160" t="s">
        <v>122</v>
      </c>
      <c r="P16160" t="s">
        <v>23</v>
      </c>
      <c r="Q16160" t="s">
        <v>24</v>
      </c>
    </row>
    <row r="16161" spans="1:17" x14ac:dyDescent="0.2">
      <c r="A16161" s="2">
        <v>41479</v>
      </c>
      <c r="B16161" t="s">
        <v>77</v>
      </c>
      <c r="C16161" t="s">
        <v>304</v>
      </c>
      <c r="D16161" t="s">
        <v>27</v>
      </c>
      <c r="E16161" t="s">
        <v>27</v>
      </c>
      <c r="F16161">
        <v>22</v>
      </c>
      <c r="G16161">
        <v>55</v>
      </c>
      <c r="H16161">
        <v>865</v>
      </c>
      <c r="I16161">
        <v>581</v>
      </c>
      <c r="J16161">
        <v>3</v>
      </c>
      <c r="K16161">
        <v>1</v>
      </c>
      <c r="L16161" t="s">
        <v>563</v>
      </c>
      <c r="M16161" t="s">
        <v>1374</v>
      </c>
      <c r="N16161" t="s">
        <v>77</v>
      </c>
      <c r="O16161" t="s">
        <v>22</v>
      </c>
      <c r="P16161" t="s">
        <v>23</v>
      </c>
      <c r="Q16161" t="s">
        <v>24</v>
      </c>
    </row>
    <row r="16162" spans="1:17" x14ac:dyDescent="0.2">
      <c r="A16162" s="2">
        <v>41480</v>
      </c>
      <c r="B16162" t="s">
        <v>143</v>
      </c>
      <c r="C16162" t="s">
        <v>55</v>
      </c>
      <c r="D16162" t="s">
        <v>115</v>
      </c>
      <c r="E16162" t="s">
        <v>57</v>
      </c>
      <c r="F16162">
        <v>37</v>
      </c>
      <c r="G16162">
        <v>40</v>
      </c>
      <c r="H16162">
        <v>689</v>
      </c>
      <c r="I16162">
        <v>671</v>
      </c>
      <c r="J16162">
        <v>3</v>
      </c>
      <c r="K16162">
        <v>2</v>
      </c>
      <c r="L16162" t="s">
        <v>1071</v>
      </c>
      <c r="M16162" t="s">
        <v>1543</v>
      </c>
      <c r="N16162" t="s">
        <v>133</v>
      </c>
      <c r="O16162" t="s">
        <v>122</v>
      </c>
      <c r="P16162" t="s">
        <v>23</v>
      </c>
      <c r="Q16162" t="s">
        <v>24</v>
      </c>
    </row>
    <row r="16163" spans="1:17" x14ac:dyDescent="0.2">
      <c r="A16163" s="2">
        <v>41482</v>
      </c>
      <c r="B16163" t="s">
        <v>136</v>
      </c>
      <c r="C16163" t="s">
        <v>135</v>
      </c>
      <c r="D16163" t="s">
        <v>36</v>
      </c>
      <c r="E16163" t="s">
        <v>36</v>
      </c>
      <c r="F16163">
        <v>13</v>
      </c>
      <c r="G16163">
        <v>35</v>
      </c>
      <c r="H16163">
        <v>1008</v>
      </c>
      <c r="I16163">
        <v>723</v>
      </c>
      <c r="J16163">
        <v>2</v>
      </c>
      <c r="K16163">
        <v>0</v>
      </c>
      <c r="L16163" t="s">
        <v>1343</v>
      </c>
      <c r="M16163" t="s">
        <v>1561</v>
      </c>
      <c r="N16163" t="s">
        <v>136</v>
      </c>
      <c r="O16163" t="s">
        <v>22</v>
      </c>
      <c r="P16163" t="s">
        <v>23</v>
      </c>
      <c r="Q16163" t="s">
        <v>24</v>
      </c>
    </row>
    <row r="16164" spans="1:17" x14ac:dyDescent="0.2">
      <c r="A16164" s="2">
        <v>41482</v>
      </c>
      <c r="B16164" t="s">
        <v>237</v>
      </c>
      <c r="C16164" t="s">
        <v>224</v>
      </c>
      <c r="D16164" t="s">
        <v>36</v>
      </c>
      <c r="E16164" t="s">
        <v>36</v>
      </c>
      <c r="F16164">
        <v>107</v>
      </c>
      <c r="G16164">
        <v>42</v>
      </c>
      <c r="H16164">
        <v>312</v>
      </c>
      <c r="I16164">
        <v>655</v>
      </c>
      <c r="J16164">
        <v>1</v>
      </c>
      <c r="K16164">
        <v>0</v>
      </c>
      <c r="L16164" t="s">
        <v>1343</v>
      </c>
      <c r="M16164" t="s">
        <v>366</v>
      </c>
      <c r="N16164" t="s">
        <v>237</v>
      </c>
      <c r="O16164" t="s">
        <v>22</v>
      </c>
      <c r="P16164" t="s">
        <v>23</v>
      </c>
      <c r="Q16164" t="s">
        <v>24</v>
      </c>
    </row>
    <row r="16165" spans="1:17" x14ac:dyDescent="0.2">
      <c r="A16165" s="2">
        <v>41482</v>
      </c>
      <c r="B16165" t="s">
        <v>617</v>
      </c>
      <c r="C16165" t="s">
        <v>374</v>
      </c>
      <c r="D16165" t="s">
        <v>36</v>
      </c>
      <c r="E16165" t="s">
        <v>36</v>
      </c>
      <c r="F16165">
        <v>134</v>
      </c>
      <c r="G16165">
        <v>95</v>
      </c>
      <c r="H16165">
        <v>232</v>
      </c>
      <c r="I16165">
        <v>381</v>
      </c>
      <c r="J16165">
        <v>1</v>
      </c>
      <c r="K16165">
        <v>0</v>
      </c>
      <c r="L16165" t="s">
        <v>1343</v>
      </c>
      <c r="M16165" t="s">
        <v>618</v>
      </c>
      <c r="N16165" t="s">
        <v>617</v>
      </c>
      <c r="O16165" t="s">
        <v>22</v>
      </c>
      <c r="P16165" t="s">
        <v>23</v>
      </c>
      <c r="Q16165" t="s">
        <v>24</v>
      </c>
    </row>
    <row r="16166" spans="1:17" x14ac:dyDescent="0.2">
      <c r="A16166" s="2">
        <v>41482</v>
      </c>
      <c r="B16166" t="s">
        <v>208</v>
      </c>
      <c r="C16166" t="s">
        <v>211</v>
      </c>
      <c r="D16166" t="s">
        <v>36</v>
      </c>
      <c r="E16166" t="s">
        <v>36</v>
      </c>
      <c r="F16166">
        <v>80</v>
      </c>
      <c r="G16166">
        <v>121</v>
      </c>
      <c r="H16166">
        <v>466</v>
      </c>
      <c r="I16166">
        <v>270</v>
      </c>
      <c r="J16166">
        <v>3</v>
      </c>
      <c r="K16166">
        <v>1</v>
      </c>
      <c r="L16166" t="s">
        <v>1343</v>
      </c>
      <c r="M16166" t="s">
        <v>398</v>
      </c>
      <c r="N16166" t="s">
        <v>208</v>
      </c>
      <c r="O16166" t="s">
        <v>22</v>
      </c>
      <c r="P16166" t="s">
        <v>23</v>
      </c>
      <c r="Q16166" t="s">
        <v>24</v>
      </c>
    </row>
    <row r="16167" spans="1:17" x14ac:dyDescent="0.2">
      <c r="A16167" s="2">
        <v>41483</v>
      </c>
      <c r="B16167" t="s">
        <v>55</v>
      </c>
      <c r="C16167" t="s">
        <v>182</v>
      </c>
      <c r="D16167" t="s">
        <v>57</v>
      </c>
      <c r="E16167" t="s">
        <v>115</v>
      </c>
      <c r="F16167">
        <v>40</v>
      </c>
      <c r="G16167">
        <v>100</v>
      </c>
      <c r="H16167">
        <v>671</v>
      </c>
      <c r="I16167">
        <v>338</v>
      </c>
      <c r="J16167">
        <v>3</v>
      </c>
      <c r="K16167">
        <v>4</v>
      </c>
      <c r="L16167" t="s">
        <v>1071</v>
      </c>
      <c r="M16167" t="s">
        <v>134</v>
      </c>
      <c r="N16167" t="s">
        <v>133</v>
      </c>
      <c r="O16167" t="s">
        <v>122</v>
      </c>
      <c r="P16167" t="s">
        <v>23</v>
      </c>
      <c r="Q16167" t="s">
        <v>41</v>
      </c>
    </row>
    <row r="16168" spans="1:17" x14ac:dyDescent="0.2">
      <c r="A16168" s="2">
        <v>41483</v>
      </c>
      <c r="B16168" t="s">
        <v>120</v>
      </c>
      <c r="C16168" t="s">
        <v>141</v>
      </c>
      <c r="D16168" t="s">
        <v>36</v>
      </c>
      <c r="E16168" t="s">
        <v>36</v>
      </c>
      <c r="F16168">
        <v>71</v>
      </c>
      <c r="G16168">
        <v>81</v>
      </c>
      <c r="H16168">
        <v>516</v>
      </c>
      <c r="I16168">
        <v>459</v>
      </c>
      <c r="J16168">
        <v>1</v>
      </c>
      <c r="K16168">
        <v>0</v>
      </c>
      <c r="L16168" t="s">
        <v>1343</v>
      </c>
      <c r="M16168" t="s">
        <v>152</v>
      </c>
      <c r="N16168" t="s">
        <v>120</v>
      </c>
      <c r="O16168" t="s">
        <v>22</v>
      </c>
      <c r="P16168" t="s">
        <v>23</v>
      </c>
      <c r="Q16168" t="s">
        <v>24</v>
      </c>
    </row>
    <row r="16169" spans="1:17" x14ac:dyDescent="0.2">
      <c r="A16169" s="2">
        <v>41483</v>
      </c>
      <c r="B16169" t="s">
        <v>61</v>
      </c>
      <c r="C16169" t="s">
        <v>890</v>
      </c>
      <c r="D16169" t="s">
        <v>36</v>
      </c>
      <c r="E16169" t="s">
        <v>36</v>
      </c>
      <c r="F16169">
        <v>90</v>
      </c>
      <c r="G16169">
        <v>84</v>
      </c>
      <c r="H16169">
        <v>396</v>
      </c>
      <c r="I16169">
        <v>434</v>
      </c>
      <c r="J16169">
        <v>1</v>
      </c>
      <c r="K16169">
        <v>0</v>
      </c>
      <c r="L16169" t="s">
        <v>1343</v>
      </c>
      <c r="M16169" t="s">
        <v>1562</v>
      </c>
      <c r="N16169" t="s">
        <v>61</v>
      </c>
      <c r="O16169" t="s">
        <v>22</v>
      </c>
      <c r="P16169" t="s">
        <v>23</v>
      </c>
      <c r="Q16169" t="s">
        <v>24</v>
      </c>
    </row>
    <row r="16170" spans="1:17" x14ac:dyDescent="0.2">
      <c r="A16170" s="2">
        <v>41483</v>
      </c>
      <c r="B16170" t="s">
        <v>34</v>
      </c>
      <c r="C16170" t="s">
        <v>111</v>
      </c>
      <c r="D16170" t="s">
        <v>36</v>
      </c>
      <c r="E16170" t="s">
        <v>36</v>
      </c>
      <c r="F16170">
        <v>61</v>
      </c>
      <c r="G16170">
        <v>28</v>
      </c>
      <c r="H16170">
        <v>544</v>
      </c>
      <c r="I16170">
        <v>774</v>
      </c>
      <c r="J16170">
        <v>1</v>
      </c>
      <c r="K16170">
        <v>0</v>
      </c>
      <c r="L16170" t="s">
        <v>1343</v>
      </c>
      <c r="M16170" t="s">
        <v>37</v>
      </c>
      <c r="N16170" t="s">
        <v>34</v>
      </c>
      <c r="O16170" t="s">
        <v>22</v>
      </c>
      <c r="P16170" t="s">
        <v>23</v>
      </c>
      <c r="Q16170" t="s">
        <v>24</v>
      </c>
    </row>
    <row r="16171" spans="1:17" x14ac:dyDescent="0.2">
      <c r="A16171" s="2">
        <v>41483</v>
      </c>
      <c r="B16171" t="s">
        <v>133</v>
      </c>
      <c r="C16171" t="s">
        <v>143</v>
      </c>
      <c r="D16171" t="s">
        <v>115</v>
      </c>
      <c r="E16171" t="s">
        <v>115</v>
      </c>
      <c r="F16171">
        <v>43</v>
      </c>
      <c r="G16171">
        <v>37</v>
      </c>
      <c r="H16171">
        <v>641</v>
      </c>
      <c r="I16171">
        <v>689</v>
      </c>
      <c r="J16171">
        <v>1</v>
      </c>
      <c r="K16171">
        <v>2</v>
      </c>
      <c r="L16171" t="s">
        <v>1071</v>
      </c>
      <c r="M16171" t="s">
        <v>134</v>
      </c>
      <c r="N16171" t="s">
        <v>133</v>
      </c>
      <c r="O16171" t="s">
        <v>22</v>
      </c>
      <c r="P16171" t="s">
        <v>23</v>
      </c>
      <c r="Q16171" t="s">
        <v>41</v>
      </c>
    </row>
    <row r="16172" spans="1:17" x14ac:dyDescent="0.2">
      <c r="A16172" s="2">
        <v>41483</v>
      </c>
      <c r="B16172" t="s">
        <v>404</v>
      </c>
      <c r="C16172" t="s">
        <v>45</v>
      </c>
      <c r="D16172" t="s">
        <v>36</v>
      </c>
      <c r="E16172" t="s">
        <v>36</v>
      </c>
      <c r="F16172">
        <v>182</v>
      </c>
      <c r="G16172">
        <v>114</v>
      </c>
      <c r="H16172">
        <v>52</v>
      </c>
      <c r="I16172">
        <v>304</v>
      </c>
      <c r="J16172">
        <v>0</v>
      </c>
      <c r="K16172">
        <v>3</v>
      </c>
      <c r="L16172" t="s">
        <v>1343</v>
      </c>
      <c r="M16172" t="s">
        <v>662</v>
      </c>
      <c r="N16172" t="s">
        <v>404</v>
      </c>
      <c r="O16172" t="s">
        <v>22</v>
      </c>
      <c r="P16172" t="s">
        <v>23</v>
      </c>
      <c r="Q16172" t="s">
        <v>41</v>
      </c>
    </row>
    <row r="16173" spans="1:17" x14ac:dyDescent="0.2">
      <c r="A16173" s="2">
        <v>41483</v>
      </c>
      <c r="B16173" t="s">
        <v>296</v>
      </c>
      <c r="C16173" t="s">
        <v>352</v>
      </c>
      <c r="D16173" t="s">
        <v>36</v>
      </c>
      <c r="E16173" t="s">
        <v>36</v>
      </c>
      <c r="F16173">
        <v>102</v>
      </c>
      <c r="G16173">
        <v>127</v>
      </c>
      <c r="H16173">
        <v>325</v>
      </c>
      <c r="I16173">
        <v>252</v>
      </c>
      <c r="J16173">
        <v>3</v>
      </c>
      <c r="K16173">
        <v>0</v>
      </c>
      <c r="L16173" t="s">
        <v>1343</v>
      </c>
      <c r="M16173" t="s">
        <v>399</v>
      </c>
      <c r="N16173" t="s">
        <v>296</v>
      </c>
      <c r="O16173" t="s">
        <v>22</v>
      </c>
      <c r="P16173" t="s">
        <v>23</v>
      </c>
      <c r="Q16173" t="s">
        <v>24</v>
      </c>
    </row>
    <row r="16174" spans="1:17" x14ac:dyDescent="0.2">
      <c r="A16174" s="2">
        <v>41483</v>
      </c>
      <c r="B16174" t="s">
        <v>380</v>
      </c>
      <c r="C16174" t="s">
        <v>172</v>
      </c>
      <c r="D16174" t="s">
        <v>36</v>
      </c>
      <c r="E16174" t="s">
        <v>36</v>
      </c>
      <c r="F16174">
        <v>134</v>
      </c>
      <c r="G16174">
        <v>120</v>
      </c>
      <c r="H16174">
        <v>232</v>
      </c>
      <c r="I16174">
        <v>273</v>
      </c>
      <c r="J16174">
        <v>1</v>
      </c>
      <c r="K16174">
        <v>1</v>
      </c>
      <c r="L16174" t="s">
        <v>1343</v>
      </c>
      <c r="M16174" t="s">
        <v>918</v>
      </c>
      <c r="N16174" t="s">
        <v>380</v>
      </c>
      <c r="O16174" t="s">
        <v>22</v>
      </c>
      <c r="P16174" t="s">
        <v>23</v>
      </c>
      <c r="Q16174" t="s">
        <v>30</v>
      </c>
    </row>
    <row r="16175" spans="1:17" x14ac:dyDescent="0.2">
      <c r="A16175" s="2">
        <v>41483</v>
      </c>
      <c r="B16175" t="s">
        <v>77</v>
      </c>
      <c r="C16175" t="s">
        <v>531</v>
      </c>
      <c r="D16175" t="s">
        <v>27</v>
      </c>
      <c r="E16175" t="s">
        <v>27</v>
      </c>
      <c r="F16175">
        <v>22</v>
      </c>
      <c r="G16175">
        <v>51</v>
      </c>
      <c r="H16175">
        <v>865</v>
      </c>
      <c r="I16175">
        <v>601</v>
      </c>
      <c r="J16175">
        <v>1</v>
      </c>
      <c r="K16175">
        <v>0</v>
      </c>
      <c r="L16175" t="s">
        <v>563</v>
      </c>
      <c r="M16175" t="s">
        <v>348</v>
      </c>
      <c r="N16175" t="s">
        <v>77</v>
      </c>
      <c r="O16175" t="s">
        <v>22</v>
      </c>
      <c r="P16175" t="s">
        <v>23</v>
      </c>
      <c r="Q16175" t="s">
        <v>24</v>
      </c>
    </row>
    <row r="16176" spans="1:17" x14ac:dyDescent="0.2">
      <c r="A16176" s="2">
        <v>41488</v>
      </c>
      <c r="B16176" t="s">
        <v>352</v>
      </c>
      <c r="C16176" t="s">
        <v>296</v>
      </c>
      <c r="D16176" t="s">
        <v>36</v>
      </c>
      <c r="E16176" t="s">
        <v>36</v>
      </c>
      <c r="F16176">
        <v>127</v>
      </c>
      <c r="G16176">
        <v>102</v>
      </c>
      <c r="H16176">
        <v>252</v>
      </c>
      <c r="I16176">
        <v>325</v>
      </c>
      <c r="J16176">
        <v>3</v>
      </c>
      <c r="K16176">
        <v>0</v>
      </c>
      <c r="L16176" t="s">
        <v>1343</v>
      </c>
      <c r="M16176" t="s">
        <v>371</v>
      </c>
      <c r="N16176" t="s">
        <v>352</v>
      </c>
      <c r="O16176" t="s">
        <v>22</v>
      </c>
      <c r="P16176" t="s">
        <v>23</v>
      </c>
      <c r="Q16176" t="s">
        <v>24</v>
      </c>
    </row>
    <row r="16177" spans="1:17" x14ac:dyDescent="0.2">
      <c r="A16177" s="2">
        <v>41488</v>
      </c>
      <c r="B16177" t="s">
        <v>45</v>
      </c>
      <c r="C16177" t="s">
        <v>404</v>
      </c>
      <c r="D16177" t="s">
        <v>36</v>
      </c>
      <c r="E16177" t="s">
        <v>36</v>
      </c>
      <c r="F16177">
        <v>114</v>
      </c>
      <c r="G16177">
        <v>182</v>
      </c>
      <c r="H16177">
        <v>304</v>
      </c>
      <c r="I16177">
        <v>52</v>
      </c>
      <c r="J16177">
        <v>1</v>
      </c>
      <c r="K16177">
        <v>0</v>
      </c>
      <c r="L16177" t="s">
        <v>1343</v>
      </c>
      <c r="M16177" t="s">
        <v>47</v>
      </c>
      <c r="N16177" t="s">
        <v>45</v>
      </c>
      <c r="O16177" t="s">
        <v>22</v>
      </c>
      <c r="P16177" t="s">
        <v>23</v>
      </c>
      <c r="Q16177" t="s">
        <v>24</v>
      </c>
    </row>
    <row r="16178" spans="1:17" x14ac:dyDescent="0.2">
      <c r="A16178" s="2">
        <v>41495</v>
      </c>
      <c r="B16178" t="s">
        <v>141</v>
      </c>
      <c r="C16178" t="s">
        <v>120</v>
      </c>
      <c r="D16178" t="s">
        <v>36</v>
      </c>
      <c r="E16178" t="s">
        <v>36</v>
      </c>
      <c r="F16178">
        <v>81</v>
      </c>
      <c r="G16178">
        <v>51</v>
      </c>
      <c r="H16178">
        <v>440</v>
      </c>
      <c r="I16178">
        <v>603</v>
      </c>
      <c r="J16178">
        <v>1</v>
      </c>
      <c r="K16178">
        <v>0</v>
      </c>
      <c r="L16178" t="s">
        <v>1343</v>
      </c>
      <c r="M16178" t="s">
        <v>173</v>
      </c>
      <c r="N16178" t="s">
        <v>141</v>
      </c>
      <c r="O16178" t="s">
        <v>22</v>
      </c>
      <c r="P16178" t="s">
        <v>23</v>
      </c>
      <c r="Q16178" t="s">
        <v>24</v>
      </c>
    </row>
    <row r="16179" spans="1:17" x14ac:dyDescent="0.2">
      <c r="A16179" s="2">
        <v>41495</v>
      </c>
      <c r="B16179" t="s">
        <v>177</v>
      </c>
      <c r="C16179" t="s">
        <v>718</v>
      </c>
      <c r="D16179" t="s">
        <v>115</v>
      </c>
      <c r="E16179" t="s">
        <v>36</v>
      </c>
      <c r="F16179">
        <v>71</v>
      </c>
      <c r="G16179">
        <v>69</v>
      </c>
      <c r="H16179">
        <v>494</v>
      </c>
      <c r="I16179">
        <v>518</v>
      </c>
      <c r="J16179">
        <v>2</v>
      </c>
      <c r="K16179">
        <v>1</v>
      </c>
      <c r="L16179" t="s">
        <v>28</v>
      </c>
      <c r="M16179" t="s">
        <v>640</v>
      </c>
      <c r="N16179" t="s">
        <v>177</v>
      </c>
      <c r="O16179" t="s">
        <v>22</v>
      </c>
      <c r="P16179" t="s">
        <v>23</v>
      </c>
      <c r="Q16179" t="s">
        <v>24</v>
      </c>
    </row>
    <row r="16180" spans="1:17" x14ac:dyDescent="0.2">
      <c r="A16180" s="2">
        <v>41500</v>
      </c>
      <c r="B16180" t="s">
        <v>85</v>
      </c>
      <c r="C16180" t="s">
        <v>286</v>
      </c>
      <c r="D16180" t="s">
        <v>50</v>
      </c>
      <c r="E16180" t="s">
        <v>50</v>
      </c>
      <c r="F16180">
        <v>38</v>
      </c>
      <c r="G16180">
        <v>66</v>
      </c>
      <c r="H16180">
        <v>689</v>
      </c>
      <c r="I16180">
        <v>533</v>
      </c>
      <c r="J16180">
        <v>2</v>
      </c>
      <c r="K16180">
        <v>0</v>
      </c>
      <c r="L16180" t="s">
        <v>28</v>
      </c>
      <c r="M16180" t="s">
        <v>86</v>
      </c>
      <c r="N16180" t="s">
        <v>85</v>
      </c>
      <c r="O16180" t="s">
        <v>22</v>
      </c>
      <c r="P16180" t="s">
        <v>23</v>
      </c>
      <c r="Q16180" t="s">
        <v>24</v>
      </c>
    </row>
    <row r="16181" spans="1:17" x14ac:dyDescent="0.2">
      <c r="A16181" s="2">
        <v>41500</v>
      </c>
      <c r="B16181" t="s">
        <v>150</v>
      </c>
      <c r="C16181" t="s">
        <v>34</v>
      </c>
      <c r="D16181" t="s">
        <v>36</v>
      </c>
      <c r="E16181" t="s">
        <v>36</v>
      </c>
      <c r="F16181">
        <v>34</v>
      </c>
      <c r="G16181">
        <v>68</v>
      </c>
      <c r="H16181">
        <v>730</v>
      </c>
      <c r="I16181">
        <v>526</v>
      </c>
      <c r="J16181">
        <v>2</v>
      </c>
      <c r="K16181">
        <v>2</v>
      </c>
      <c r="L16181" t="s">
        <v>28</v>
      </c>
      <c r="M16181" t="s">
        <v>1052</v>
      </c>
      <c r="N16181" t="s">
        <v>150</v>
      </c>
      <c r="O16181" t="s">
        <v>22</v>
      </c>
      <c r="P16181" t="s">
        <v>23</v>
      </c>
      <c r="Q16181" t="s">
        <v>30</v>
      </c>
    </row>
    <row r="16182" spans="1:17" x14ac:dyDescent="0.2">
      <c r="A16182" s="2">
        <v>41500</v>
      </c>
      <c r="B16182" t="s">
        <v>69</v>
      </c>
      <c r="C16182" t="s">
        <v>153</v>
      </c>
      <c r="D16182" t="s">
        <v>50</v>
      </c>
      <c r="E16182" t="s">
        <v>50</v>
      </c>
      <c r="F16182">
        <v>55</v>
      </c>
      <c r="G16182">
        <v>11</v>
      </c>
      <c r="H16182">
        <v>594</v>
      </c>
      <c r="I16182">
        <v>1037</v>
      </c>
      <c r="J16182">
        <v>0</v>
      </c>
      <c r="K16182">
        <v>2</v>
      </c>
      <c r="L16182" t="s">
        <v>28</v>
      </c>
      <c r="M16182" t="s">
        <v>466</v>
      </c>
      <c r="N16182" t="s">
        <v>69</v>
      </c>
      <c r="O16182" t="s">
        <v>22</v>
      </c>
      <c r="P16182" t="s">
        <v>23</v>
      </c>
      <c r="Q16182" t="s">
        <v>41</v>
      </c>
    </row>
    <row r="16183" spans="1:17" x14ac:dyDescent="0.2">
      <c r="A16183" s="2">
        <v>41500</v>
      </c>
      <c r="B16183" t="s">
        <v>386</v>
      </c>
      <c r="C16183" t="s">
        <v>184</v>
      </c>
      <c r="D16183" t="s">
        <v>50</v>
      </c>
      <c r="E16183" t="s">
        <v>50</v>
      </c>
      <c r="F16183">
        <v>115</v>
      </c>
      <c r="G16183">
        <v>134</v>
      </c>
      <c r="H16183">
        <v>297</v>
      </c>
      <c r="I16183">
        <v>236</v>
      </c>
      <c r="J16183">
        <v>3</v>
      </c>
      <c r="K16183">
        <v>0</v>
      </c>
      <c r="L16183" t="s">
        <v>28</v>
      </c>
      <c r="M16183" t="s">
        <v>595</v>
      </c>
      <c r="N16183" t="s">
        <v>386</v>
      </c>
      <c r="O16183" t="s">
        <v>22</v>
      </c>
      <c r="P16183" t="s">
        <v>23</v>
      </c>
      <c r="Q16183" t="s">
        <v>24</v>
      </c>
    </row>
    <row r="16184" spans="1:17" x14ac:dyDescent="0.2">
      <c r="A16184" s="2">
        <v>41500</v>
      </c>
      <c r="B16184" t="s">
        <v>317</v>
      </c>
      <c r="C16184" t="s">
        <v>1279</v>
      </c>
      <c r="D16184" t="s">
        <v>50</v>
      </c>
      <c r="E16184" t="s">
        <v>50</v>
      </c>
      <c r="F16184">
        <v>73</v>
      </c>
      <c r="G16184">
        <v>28</v>
      </c>
      <c r="H16184">
        <v>481</v>
      </c>
      <c r="I16184">
        <v>774</v>
      </c>
      <c r="J16184">
        <v>1</v>
      </c>
      <c r="K16184">
        <v>1</v>
      </c>
      <c r="L16184" t="s">
        <v>28</v>
      </c>
      <c r="M16184" t="s">
        <v>1563</v>
      </c>
      <c r="N16184" t="s">
        <v>317</v>
      </c>
      <c r="O16184" t="s">
        <v>22</v>
      </c>
      <c r="P16184" t="s">
        <v>23</v>
      </c>
      <c r="Q16184" t="s">
        <v>30</v>
      </c>
    </row>
    <row r="16185" spans="1:17" x14ac:dyDescent="0.2">
      <c r="A16185" s="2">
        <v>41500</v>
      </c>
      <c r="B16185" t="s">
        <v>147</v>
      </c>
      <c r="C16185" t="s">
        <v>67</v>
      </c>
      <c r="D16185" t="s">
        <v>50</v>
      </c>
      <c r="E16185" t="s">
        <v>50</v>
      </c>
      <c r="F16185">
        <v>10</v>
      </c>
      <c r="G16185">
        <v>23</v>
      </c>
      <c r="H16185">
        <v>1079</v>
      </c>
      <c r="I16185">
        <v>838</v>
      </c>
      <c r="J16185">
        <v>0</v>
      </c>
      <c r="K16185">
        <v>0</v>
      </c>
      <c r="L16185" t="s">
        <v>28</v>
      </c>
      <c r="M16185" t="s">
        <v>148</v>
      </c>
      <c r="N16185" t="s">
        <v>147</v>
      </c>
      <c r="O16185" t="s">
        <v>22</v>
      </c>
      <c r="P16185" t="s">
        <v>23</v>
      </c>
      <c r="Q16185" t="s">
        <v>30</v>
      </c>
    </row>
    <row r="16186" spans="1:17" x14ac:dyDescent="0.2">
      <c r="A16186" s="2">
        <v>41500</v>
      </c>
      <c r="B16186" t="s">
        <v>646</v>
      </c>
      <c r="C16186" t="s">
        <v>77</v>
      </c>
      <c r="D16186" t="s">
        <v>50</v>
      </c>
      <c r="E16186" t="s">
        <v>27</v>
      </c>
      <c r="F16186">
        <v>13</v>
      </c>
      <c r="G16186">
        <v>19</v>
      </c>
      <c r="H16186">
        <v>994</v>
      </c>
      <c r="I16186">
        <v>959</v>
      </c>
      <c r="J16186">
        <v>3</v>
      </c>
      <c r="K16186">
        <v>4</v>
      </c>
      <c r="L16186" t="s">
        <v>28</v>
      </c>
      <c r="M16186" t="s">
        <v>671</v>
      </c>
      <c r="N16186" t="s">
        <v>646</v>
      </c>
      <c r="O16186" t="s">
        <v>22</v>
      </c>
      <c r="P16186" t="s">
        <v>23</v>
      </c>
      <c r="Q16186" t="s">
        <v>41</v>
      </c>
    </row>
    <row r="16187" spans="1:17" x14ac:dyDescent="0.2">
      <c r="A16187" s="2">
        <v>41500</v>
      </c>
      <c r="B16187" t="s">
        <v>107</v>
      </c>
      <c r="C16187" t="s">
        <v>164</v>
      </c>
      <c r="D16187" t="s">
        <v>19</v>
      </c>
      <c r="E16187" t="s">
        <v>115</v>
      </c>
      <c r="F16187">
        <v>21</v>
      </c>
      <c r="G16187">
        <v>104</v>
      </c>
      <c r="H16187">
        <v>870</v>
      </c>
      <c r="I16187">
        <v>328</v>
      </c>
      <c r="J16187">
        <v>6</v>
      </c>
      <c r="K16187">
        <v>0</v>
      </c>
      <c r="L16187" t="s">
        <v>28</v>
      </c>
      <c r="M16187" t="s">
        <v>1240</v>
      </c>
      <c r="N16187" t="s">
        <v>72</v>
      </c>
      <c r="O16187" t="s">
        <v>122</v>
      </c>
      <c r="P16187" t="s">
        <v>23</v>
      </c>
      <c r="Q16187" t="s">
        <v>24</v>
      </c>
    </row>
    <row r="16188" spans="1:17" x14ac:dyDescent="0.2">
      <c r="A16188" s="2">
        <v>41500</v>
      </c>
      <c r="B16188" t="s">
        <v>43</v>
      </c>
      <c r="C16188" t="s">
        <v>1204</v>
      </c>
      <c r="D16188" t="s">
        <v>19</v>
      </c>
      <c r="E16188" t="s">
        <v>50</v>
      </c>
      <c r="F16188">
        <v>3</v>
      </c>
      <c r="G16188">
        <v>41</v>
      </c>
      <c r="H16188">
        <v>1219</v>
      </c>
      <c r="I16188">
        <v>660</v>
      </c>
      <c r="J16188">
        <v>1</v>
      </c>
      <c r="K16188">
        <v>0</v>
      </c>
      <c r="L16188" t="s">
        <v>28</v>
      </c>
      <c r="M16188" t="s">
        <v>855</v>
      </c>
      <c r="N16188" t="s">
        <v>106</v>
      </c>
      <c r="O16188" t="s">
        <v>122</v>
      </c>
      <c r="P16188" t="s">
        <v>23</v>
      </c>
      <c r="Q16188" t="s">
        <v>24</v>
      </c>
    </row>
    <row r="16189" spans="1:17" x14ac:dyDescent="0.2">
      <c r="A16189" s="2">
        <v>41500</v>
      </c>
      <c r="B16189" t="s">
        <v>262</v>
      </c>
      <c r="C16189" t="s">
        <v>131</v>
      </c>
      <c r="D16189" t="s">
        <v>27</v>
      </c>
      <c r="E16189" t="s">
        <v>27</v>
      </c>
      <c r="F16189">
        <v>86</v>
      </c>
      <c r="G16189">
        <v>42</v>
      </c>
      <c r="H16189">
        <v>420</v>
      </c>
      <c r="I16189">
        <v>650</v>
      </c>
      <c r="J16189">
        <v>0</v>
      </c>
      <c r="K16189">
        <v>4</v>
      </c>
      <c r="L16189" t="s">
        <v>28</v>
      </c>
      <c r="M16189" t="s">
        <v>264</v>
      </c>
      <c r="N16189" t="s">
        <v>262</v>
      </c>
      <c r="O16189" t="s">
        <v>22</v>
      </c>
      <c r="P16189" t="s">
        <v>23</v>
      </c>
      <c r="Q16189" t="s">
        <v>41</v>
      </c>
    </row>
    <row r="16190" spans="1:17" x14ac:dyDescent="0.2">
      <c r="A16190" s="2">
        <v>41500</v>
      </c>
      <c r="B16190" t="s">
        <v>31</v>
      </c>
      <c r="C16190" t="s">
        <v>106</v>
      </c>
      <c r="D16190" t="s">
        <v>19</v>
      </c>
      <c r="E16190" t="s">
        <v>50</v>
      </c>
      <c r="F16190">
        <v>17</v>
      </c>
      <c r="G16190">
        <v>1</v>
      </c>
      <c r="H16190">
        <v>972</v>
      </c>
      <c r="I16190">
        <v>1483</v>
      </c>
      <c r="J16190">
        <v>0</v>
      </c>
      <c r="K16190">
        <v>2</v>
      </c>
      <c r="L16190" t="s">
        <v>28</v>
      </c>
      <c r="M16190" t="s">
        <v>80</v>
      </c>
      <c r="N16190" t="s">
        <v>31</v>
      </c>
      <c r="O16190" t="s">
        <v>22</v>
      </c>
      <c r="P16190" t="s">
        <v>23</v>
      </c>
      <c r="Q16190" t="s">
        <v>41</v>
      </c>
    </row>
    <row r="16191" spans="1:17" x14ac:dyDescent="0.2">
      <c r="A16191" s="2">
        <v>41500</v>
      </c>
      <c r="B16191" t="s">
        <v>183</v>
      </c>
      <c r="C16191" t="s">
        <v>208</v>
      </c>
      <c r="D16191" t="s">
        <v>36</v>
      </c>
      <c r="E16191" t="s">
        <v>36</v>
      </c>
      <c r="F16191">
        <v>61</v>
      </c>
      <c r="G16191">
        <v>77</v>
      </c>
      <c r="H16191">
        <v>544</v>
      </c>
      <c r="I16191">
        <v>467</v>
      </c>
      <c r="J16191">
        <v>3</v>
      </c>
      <c r="K16191">
        <v>0</v>
      </c>
      <c r="L16191" t="s">
        <v>28</v>
      </c>
      <c r="M16191" t="s">
        <v>1564</v>
      </c>
      <c r="N16191" t="s">
        <v>183</v>
      </c>
      <c r="O16191" t="s">
        <v>22</v>
      </c>
      <c r="P16191" t="s">
        <v>23</v>
      </c>
      <c r="Q16191" t="s">
        <v>24</v>
      </c>
    </row>
    <row r="16192" spans="1:17" x14ac:dyDescent="0.2">
      <c r="A16192" s="2">
        <v>41500</v>
      </c>
      <c r="B16192" t="s">
        <v>89</v>
      </c>
      <c r="C16192" t="s">
        <v>104</v>
      </c>
      <c r="D16192" t="s">
        <v>50</v>
      </c>
      <c r="E16192" t="s">
        <v>50</v>
      </c>
      <c r="F16192">
        <v>14</v>
      </c>
      <c r="G16192">
        <v>50</v>
      </c>
      <c r="H16192">
        <v>993</v>
      </c>
      <c r="I16192">
        <v>609</v>
      </c>
      <c r="J16192">
        <v>3</v>
      </c>
      <c r="K16192">
        <v>2</v>
      </c>
      <c r="L16192" t="s">
        <v>28</v>
      </c>
      <c r="M16192" t="s">
        <v>91</v>
      </c>
      <c r="N16192" t="s">
        <v>89</v>
      </c>
      <c r="O16192" t="s">
        <v>22</v>
      </c>
      <c r="P16192" t="s">
        <v>23</v>
      </c>
      <c r="Q16192" t="s">
        <v>24</v>
      </c>
    </row>
    <row r="16193" spans="1:17" x14ac:dyDescent="0.2">
      <c r="A16193" s="2">
        <v>41500</v>
      </c>
      <c r="B16193" t="s">
        <v>81</v>
      </c>
      <c r="C16193" t="s">
        <v>101</v>
      </c>
      <c r="D16193" t="s">
        <v>50</v>
      </c>
      <c r="E16193" t="s">
        <v>50</v>
      </c>
      <c r="F16193">
        <v>85</v>
      </c>
      <c r="G16193">
        <v>119</v>
      </c>
      <c r="H16193">
        <v>422</v>
      </c>
      <c r="I16193">
        <v>279</v>
      </c>
      <c r="J16193">
        <v>1</v>
      </c>
      <c r="K16193">
        <v>1</v>
      </c>
      <c r="L16193" t="s">
        <v>28</v>
      </c>
      <c r="M16193" t="s">
        <v>83</v>
      </c>
      <c r="N16193" t="s">
        <v>81</v>
      </c>
      <c r="O16193" t="s">
        <v>22</v>
      </c>
      <c r="P16193" t="s">
        <v>23</v>
      </c>
      <c r="Q16193" t="s">
        <v>30</v>
      </c>
    </row>
    <row r="16194" spans="1:17" x14ac:dyDescent="0.2">
      <c r="A16194" s="2">
        <v>41500</v>
      </c>
      <c r="B16194" t="s">
        <v>70</v>
      </c>
      <c r="C16194" t="s">
        <v>249</v>
      </c>
      <c r="D16194" t="s">
        <v>50</v>
      </c>
      <c r="E16194" t="s">
        <v>50</v>
      </c>
      <c r="F16194">
        <v>65</v>
      </c>
      <c r="G16194">
        <v>45</v>
      </c>
      <c r="H16194">
        <v>537</v>
      </c>
      <c r="I16194">
        <v>633</v>
      </c>
      <c r="J16194">
        <v>2</v>
      </c>
      <c r="K16194">
        <v>0</v>
      </c>
      <c r="L16194" t="s">
        <v>28</v>
      </c>
      <c r="M16194" t="s">
        <v>1326</v>
      </c>
      <c r="N16194" t="s">
        <v>70</v>
      </c>
      <c r="O16194" t="s">
        <v>22</v>
      </c>
      <c r="P16194" t="s">
        <v>23</v>
      </c>
      <c r="Q16194" t="s">
        <v>24</v>
      </c>
    </row>
    <row r="16195" spans="1:17" x14ac:dyDescent="0.2">
      <c r="A16195" s="2">
        <v>41500</v>
      </c>
      <c r="B16195" t="s">
        <v>141</v>
      </c>
      <c r="C16195" t="s">
        <v>548</v>
      </c>
      <c r="D16195" t="s">
        <v>36</v>
      </c>
      <c r="E16195" t="s">
        <v>36</v>
      </c>
      <c r="F16195">
        <v>81</v>
      </c>
      <c r="G16195">
        <v>36</v>
      </c>
      <c r="H16195">
        <v>440</v>
      </c>
      <c r="I16195">
        <v>695</v>
      </c>
      <c r="J16195">
        <v>1</v>
      </c>
      <c r="K16195">
        <v>1</v>
      </c>
      <c r="L16195" t="s">
        <v>28</v>
      </c>
      <c r="M16195" t="s">
        <v>1565</v>
      </c>
      <c r="N16195" t="s">
        <v>82</v>
      </c>
      <c r="O16195" t="s">
        <v>122</v>
      </c>
      <c r="P16195" t="s">
        <v>23</v>
      </c>
      <c r="Q16195" t="s">
        <v>30</v>
      </c>
    </row>
    <row r="16196" spans="1:17" x14ac:dyDescent="0.2">
      <c r="A16196" s="2">
        <v>41500</v>
      </c>
      <c r="B16196" t="s">
        <v>129</v>
      </c>
      <c r="C16196" t="s">
        <v>38</v>
      </c>
      <c r="D16196" t="s">
        <v>50</v>
      </c>
      <c r="E16196" t="s">
        <v>19</v>
      </c>
      <c r="F16196">
        <v>2</v>
      </c>
      <c r="G16196">
        <v>49</v>
      </c>
      <c r="H16196">
        <v>1257</v>
      </c>
      <c r="I16196">
        <v>614</v>
      </c>
      <c r="J16196">
        <v>3</v>
      </c>
      <c r="K16196">
        <v>3</v>
      </c>
      <c r="L16196" t="s">
        <v>28</v>
      </c>
      <c r="M16196" t="s">
        <v>423</v>
      </c>
      <c r="N16196" t="s">
        <v>129</v>
      </c>
      <c r="O16196" t="s">
        <v>22</v>
      </c>
      <c r="P16196" t="s">
        <v>23</v>
      </c>
      <c r="Q16196" t="s">
        <v>30</v>
      </c>
    </row>
    <row r="16197" spans="1:17" x14ac:dyDescent="0.2">
      <c r="A16197" s="2">
        <v>41500</v>
      </c>
      <c r="B16197" t="s">
        <v>94</v>
      </c>
      <c r="C16197" t="s">
        <v>293</v>
      </c>
      <c r="D16197" t="s">
        <v>50</v>
      </c>
      <c r="E16197" t="s">
        <v>50</v>
      </c>
      <c r="F16197">
        <v>31</v>
      </c>
      <c r="G16197">
        <v>26</v>
      </c>
      <c r="H16197">
        <v>748</v>
      </c>
      <c r="I16197">
        <v>796</v>
      </c>
      <c r="J16197">
        <v>1</v>
      </c>
      <c r="K16197">
        <v>1</v>
      </c>
      <c r="L16197" t="s">
        <v>28</v>
      </c>
      <c r="M16197" t="s">
        <v>96</v>
      </c>
      <c r="N16197" t="s">
        <v>94</v>
      </c>
      <c r="O16197" t="s">
        <v>22</v>
      </c>
      <c r="P16197" t="s">
        <v>23</v>
      </c>
      <c r="Q16197" t="s">
        <v>30</v>
      </c>
    </row>
    <row r="16198" spans="1:17" x14ac:dyDescent="0.2">
      <c r="A16198" s="2">
        <v>41500</v>
      </c>
      <c r="B16198" t="s">
        <v>76</v>
      </c>
      <c r="C16198" t="s">
        <v>48</v>
      </c>
      <c r="D16198" t="s">
        <v>50</v>
      </c>
      <c r="E16198" t="s">
        <v>50</v>
      </c>
      <c r="F16198">
        <v>70</v>
      </c>
      <c r="G16198">
        <v>175</v>
      </c>
      <c r="H16198">
        <v>499</v>
      </c>
      <c r="I16198">
        <v>81</v>
      </c>
      <c r="J16198">
        <v>1</v>
      </c>
      <c r="K16198">
        <v>0</v>
      </c>
      <c r="L16198" t="s">
        <v>28</v>
      </c>
      <c r="M16198" t="s">
        <v>78</v>
      </c>
      <c r="N16198" t="s">
        <v>76</v>
      </c>
      <c r="O16198" t="s">
        <v>22</v>
      </c>
      <c r="P16198" t="s">
        <v>23</v>
      </c>
      <c r="Q16198" t="s">
        <v>24</v>
      </c>
    </row>
    <row r="16199" spans="1:17" x14ac:dyDescent="0.2">
      <c r="A16199" s="2">
        <v>41500</v>
      </c>
      <c r="B16199" t="s">
        <v>363</v>
      </c>
      <c r="C16199" t="s">
        <v>572</v>
      </c>
      <c r="D16199" t="s">
        <v>115</v>
      </c>
      <c r="E16199" t="s">
        <v>115</v>
      </c>
      <c r="F16199">
        <v>169</v>
      </c>
      <c r="G16199">
        <v>141</v>
      </c>
      <c r="H16199">
        <v>98</v>
      </c>
      <c r="I16199">
        <v>208</v>
      </c>
      <c r="J16199">
        <v>2</v>
      </c>
      <c r="K16199">
        <v>0</v>
      </c>
      <c r="L16199" t="s">
        <v>28</v>
      </c>
      <c r="M16199" t="s">
        <v>1492</v>
      </c>
      <c r="N16199" t="s">
        <v>363</v>
      </c>
      <c r="O16199" t="s">
        <v>22</v>
      </c>
      <c r="P16199" t="s">
        <v>23</v>
      </c>
      <c r="Q16199" t="s">
        <v>24</v>
      </c>
    </row>
    <row r="16200" spans="1:17" x14ac:dyDescent="0.2">
      <c r="A16200" s="2">
        <v>41500</v>
      </c>
      <c r="B16200" t="s">
        <v>119</v>
      </c>
      <c r="C16200" t="s">
        <v>39</v>
      </c>
      <c r="D16200" t="s">
        <v>50</v>
      </c>
      <c r="E16200" t="s">
        <v>19</v>
      </c>
      <c r="F16200">
        <v>6</v>
      </c>
      <c r="G16200">
        <v>4</v>
      </c>
      <c r="H16200">
        <v>1142</v>
      </c>
      <c r="I16200">
        <v>1209</v>
      </c>
      <c r="J16200">
        <v>1</v>
      </c>
      <c r="K16200">
        <v>2</v>
      </c>
      <c r="L16200" t="s">
        <v>28</v>
      </c>
      <c r="M16200" t="s">
        <v>156</v>
      </c>
      <c r="N16200" t="s">
        <v>119</v>
      </c>
      <c r="O16200" t="s">
        <v>22</v>
      </c>
      <c r="P16200" t="s">
        <v>23</v>
      </c>
      <c r="Q16200" t="s">
        <v>41</v>
      </c>
    </row>
    <row r="16201" spans="1:17" x14ac:dyDescent="0.2">
      <c r="A16201" s="2">
        <v>41500</v>
      </c>
      <c r="B16201" t="s">
        <v>143</v>
      </c>
      <c r="C16201" t="s">
        <v>18</v>
      </c>
      <c r="D16201" t="s">
        <v>115</v>
      </c>
      <c r="E16201" t="s">
        <v>19</v>
      </c>
      <c r="F16201">
        <v>37</v>
      </c>
      <c r="G16201">
        <v>12</v>
      </c>
      <c r="H16201">
        <v>695</v>
      </c>
      <c r="I16201">
        <v>998</v>
      </c>
      <c r="J16201">
        <v>2</v>
      </c>
      <c r="K16201">
        <v>4</v>
      </c>
      <c r="L16201" t="s">
        <v>28</v>
      </c>
      <c r="M16201" t="s">
        <v>932</v>
      </c>
      <c r="N16201" t="s">
        <v>143</v>
      </c>
      <c r="O16201" t="s">
        <v>22</v>
      </c>
      <c r="P16201" t="s">
        <v>23</v>
      </c>
      <c r="Q16201" t="s">
        <v>41</v>
      </c>
    </row>
    <row r="16202" spans="1:17" x14ac:dyDescent="0.2">
      <c r="A16202" s="2">
        <v>41500</v>
      </c>
      <c r="B16202" t="s">
        <v>560</v>
      </c>
      <c r="C16202" t="s">
        <v>345</v>
      </c>
      <c r="D16202" t="s">
        <v>50</v>
      </c>
      <c r="E16202" t="s">
        <v>50</v>
      </c>
      <c r="F16202">
        <v>149</v>
      </c>
      <c r="G16202">
        <v>97</v>
      </c>
      <c r="H16202">
        <v>171</v>
      </c>
      <c r="I16202">
        <v>369</v>
      </c>
      <c r="J16202">
        <v>1</v>
      </c>
      <c r="K16202">
        <v>0</v>
      </c>
      <c r="L16202" t="s">
        <v>28</v>
      </c>
      <c r="M16202" t="s">
        <v>1389</v>
      </c>
      <c r="N16202" t="s">
        <v>560</v>
      </c>
      <c r="O16202" t="s">
        <v>22</v>
      </c>
      <c r="P16202" t="s">
        <v>23</v>
      </c>
      <c r="Q16202" t="s">
        <v>24</v>
      </c>
    </row>
    <row r="16203" spans="1:17" x14ac:dyDescent="0.2">
      <c r="A16203" s="2">
        <v>41500</v>
      </c>
      <c r="B16203" t="s">
        <v>133</v>
      </c>
      <c r="C16203" t="s">
        <v>42</v>
      </c>
      <c r="D16203" t="s">
        <v>115</v>
      </c>
      <c r="E16203" t="s">
        <v>19</v>
      </c>
      <c r="F16203">
        <v>56</v>
      </c>
      <c r="G16203">
        <v>22</v>
      </c>
      <c r="H16203">
        <v>593</v>
      </c>
      <c r="I16203">
        <v>854</v>
      </c>
      <c r="J16203">
        <v>0</v>
      </c>
      <c r="K16203">
        <v>0</v>
      </c>
      <c r="L16203" t="s">
        <v>28</v>
      </c>
      <c r="M16203" t="s">
        <v>492</v>
      </c>
      <c r="N16203" t="s">
        <v>133</v>
      </c>
      <c r="O16203" t="s">
        <v>22</v>
      </c>
      <c r="P16203" t="s">
        <v>23</v>
      </c>
      <c r="Q16203" t="s">
        <v>30</v>
      </c>
    </row>
    <row r="16204" spans="1:17" x14ac:dyDescent="0.2">
      <c r="A16204" s="2">
        <v>41500</v>
      </c>
      <c r="B16204" t="s">
        <v>718</v>
      </c>
      <c r="C16204" t="s">
        <v>660</v>
      </c>
      <c r="D16204" t="s">
        <v>36</v>
      </c>
      <c r="E16204" t="s">
        <v>36</v>
      </c>
      <c r="F16204">
        <v>69</v>
      </c>
      <c r="G16204">
        <v>88</v>
      </c>
      <c r="H16204">
        <v>518</v>
      </c>
      <c r="I16204">
        <v>397</v>
      </c>
      <c r="J16204">
        <v>0</v>
      </c>
      <c r="K16204">
        <v>0</v>
      </c>
      <c r="L16204" t="s">
        <v>28</v>
      </c>
      <c r="M16204" t="s">
        <v>657</v>
      </c>
      <c r="N16204" t="s">
        <v>718</v>
      </c>
      <c r="O16204" t="s">
        <v>22</v>
      </c>
      <c r="P16204" t="s">
        <v>23</v>
      </c>
      <c r="Q16204" t="s">
        <v>30</v>
      </c>
    </row>
    <row r="16205" spans="1:17" x14ac:dyDescent="0.2">
      <c r="A16205" s="2">
        <v>41500</v>
      </c>
      <c r="B16205" t="s">
        <v>174</v>
      </c>
      <c r="C16205" t="s">
        <v>274</v>
      </c>
      <c r="D16205" t="s">
        <v>50</v>
      </c>
      <c r="E16205" t="s">
        <v>50</v>
      </c>
      <c r="F16205">
        <v>148</v>
      </c>
      <c r="G16205">
        <v>8</v>
      </c>
      <c r="H16205">
        <v>173</v>
      </c>
      <c r="I16205">
        <v>1098</v>
      </c>
      <c r="J16205">
        <v>2</v>
      </c>
      <c r="K16205">
        <v>3</v>
      </c>
      <c r="L16205" t="s">
        <v>28</v>
      </c>
      <c r="M16205" t="s">
        <v>820</v>
      </c>
      <c r="N16205" t="s">
        <v>174</v>
      </c>
      <c r="O16205" t="s">
        <v>22</v>
      </c>
      <c r="P16205" t="s">
        <v>23</v>
      </c>
      <c r="Q16205" t="s">
        <v>41</v>
      </c>
    </row>
    <row r="16206" spans="1:17" x14ac:dyDescent="0.2">
      <c r="A16206" s="2">
        <v>41500</v>
      </c>
      <c r="B16206" t="s">
        <v>97</v>
      </c>
      <c r="C16206" t="s">
        <v>73</v>
      </c>
      <c r="D16206" t="s">
        <v>50</v>
      </c>
      <c r="E16206" t="s">
        <v>50</v>
      </c>
      <c r="F16206">
        <v>140</v>
      </c>
      <c r="G16206">
        <v>106</v>
      </c>
      <c r="H16206">
        <v>210</v>
      </c>
      <c r="I16206">
        <v>320</v>
      </c>
      <c r="J16206">
        <v>2</v>
      </c>
      <c r="K16206">
        <v>1</v>
      </c>
      <c r="L16206" t="s">
        <v>28</v>
      </c>
      <c r="M16206" t="s">
        <v>97</v>
      </c>
      <c r="N16206" t="s">
        <v>97</v>
      </c>
      <c r="O16206" t="s">
        <v>22</v>
      </c>
      <c r="P16206" t="s">
        <v>23</v>
      </c>
      <c r="Q16206" t="s">
        <v>24</v>
      </c>
    </row>
    <row r="16207" spans="1:17" x14ac:dyDescent="0.2">
      <c r="A16207" s="2">
        <v>41500</v>
      </c>
      <c r="B16207" t="s">
        <v>328</v>
      </c>
      <c r="C16207" t="s">
        <v>87</v>
      </c>
      <c r="D16207" t="s">
        <v>50</v>
      </c>
      <c r="E16207" t="s">
        <v>50</v>
      </c>
      <c r="F16207">
        <v>89</v>
      </c>
      <c r="G16207">
        <v>53</v>
      </c>
      <c r="H16207">
        <v>395</v>
      </c>
      <c r="I16207">
        <v>595</v>
      </c>
      <c r="J16207">
        <v>2</v>
      </c>
      <c r="K16207">
        <v>0</v>
      </c>
      <c r="L16207" t="s">
        <v>28</v>
      </c>
      <c r="M16207" t="s">
        <v>329</v>
      </c>
      <c r="N16207" t="s">
        <v>328</v>
      </c>
      <c r="O16207" t="s">
        <v>22</v>
      </c>
      <c r="P16207" t="s">
        <v>23</v>
      </c>
      <c r="Q16207" t="s">
        <v>24</v>
      </c>
    </row>
    <row r="16208" spans="1:17" x14ac:dyDescent="0.2">
      <c r="A16208" s="2">
        <v>41500</v>
      </c>
      <c r="B16208" t="s">
        <v>26</v>
      </c>
      <c r="C16208" t="s">
        <v>136</v>
      </c>
      <c r="D16208" t="s">
        <v>27</v>
      </c>
      <c r="E16208" t="s">
        <v>36</v>
      </c>
      <c r="F16208">
        <v>20</v>
      </c>
      <c r="G16208">
        <v>18</v>
      </c>
      <c r="H16208">
        <v>879</v>
      </c>
      <c r="I16208">
        <v>962</v>
      </c>
      <c r="J16208">
        <v>4</v>
      </c>
      <c r="K16208">
        <v>1</v>
      </c>
      <c r="L16208" t="s">
        <v>28</v>
      </c>
      <c r="M16208" t="s">
        <v>337</v>
      </c>
      <c r="N16208" t="s">
        <v>77</v>
      </c>
      <c r="O16208" t="s">
        <v>122</v>
      </c>
      <c r="P16208" t="s">
        <v>23</v>
      </c>
      <c r="Q16208" t="s">
        <v>24</v>
      </c>
    </row>
    <row r="16209" spans="1:17" x14ac:dyDescent="0.2">
      <c r="A16209" s="2">
        <v>41500</v>
      </c>
      <c r="B16209" t="s">
        <v>384</v>
      </c>
      <c r="C16209" t="s">
        <v>737</v>
      </c>
      <c r="D16209" t="s">
        <v>50</v>
      </c>
      <c r="E16209" t="s">
        <v>50</v>
      </c>
      <c r="F16209">
        <v>123</v>
      </c>
      <c r="G16209">
        <v>205</v>
      </c>
      <c r="H16209">
        <v>255</v>
      </c>
      <c r="I16209">
        <v>7</v>
      </c>
      <c r="J16209">
        <v>1</v>
      </c>
      <c r="K16209">
        <v>1</v>
      </c>
      <c r="L16209" t="s">
        <v>28</v>
      </c>
      <c r="M16209" t="s">
        <v>395</v>
      </c>
      <c r="N16209" t="s">
        <v>384</v>
      </c>
      <c r="O16209" t="s">
        <v>22</v>
      </c>
      <c r="P16209" t="s">
        <v>23</v>
      </c>
      <c r="Q16209" t="s">
        <v>30</v>
      </c>
    </row>
    <row r="16210" spans="1:17" x14ac:dyDescent="0.2">
      <c r="A16210" s="2">
        <v>41500</v>
      </c>
      <c r="B16210" t="s">
        <v>110</v>
      </c>
      <c r="C16210" t="s">
        <v>224</v>
      </c>
      <c r="D16210" t="s">
        <v>36</v>
      </c>
      <c r="E16210" t="s">
        <v>36</v>
      </c>
      <c r="F16210">
        <v>75</v>
      </c>
      <c r="G16210">
        <v>48</v>
      </c>
      <c r="H16210">
        <v>473</v>
      </c>
      <c r="I16210">
        <v>617</v>
      </c>
      <c r="J16210">
        <v>1</v>
      </c>
      <c r="K16210">
        <v>2</v>
      </c>
      <c r="L16210" t="s">
        <v>28</v>
      </c>
      <c r="M16210" t="s">
        <v>815</v>
      </c>
      <c r="N16210" t="s">
        <v>110</v>
      </c>
      <c r="O16210" t="s">
        <v>22</v>
      </c>
      <c r="P16210" t="s">
        <v>23</v>
      </c>
      <c r="Q16210" t="s">
        <v>41</v>
      </c>
    </row>
    <row r="16211" spans="1:17" x14ac:dyDescent="0.2">
      <c r="A16211" s="2">
        <v>41500</v>
      </c>
      <c r="B16211" t="s">
        <v>100</v>
      </c>
      <c r="C16211" t="s">
        <v>95</v>
      </c>
      <c r="D16211" t="s">
        <v>50</v>
      </c>
      <c r="E16211" t="s">
        <v>50</v>
      </c>
      <c r="F16211">
        <v>109</v>
      </c>
      <c r="G16211">
        <v>16</v>
      </c>
      <c r="H16211">
        <v>307</v>
      </c>
      <c r="I16211">
        <v>979</v>
      </c>
      <c r="J16211">
        <v>1</v>
      </c>
      <c r="K16211">
        <v>0</v>
      </c>
      <c r="L16211" t="s">
        <v>20</v>
      </c>
      <c r="M16211" t="s">
        <v>102</v>
      </c>
      <c r="N16211" t="s">
        <v>100</v>
      </c>
      <c r="O16211" t="s">
        <v>22</v>
      </c>
      <c r="P16211" t="s">
        <v>23</v>
      </c>
      <c r="Q16211" t="s">
        <v>24</v>
      </c>
    </row>
    <row r="16212" spans="1:17" x14ac:dyDescent="0.2">
      <c r="A16212" s="2">
        <v>41500</v>
      </c>
      <c r="B16212" t="s">
        <v>90</v>
      </c>
      <c r="C16212" t="s">
        <v>72</v>
      </c>
      <c r="D16212" t="s">
        <v>50</v>
      </c>
      <c r="E16212" t="s">
        <v>50</v>
      </c>
      <c r="F16212">
        <v>72</v>
      </c>
      <c r="G16212">
        <v>27</v>
      </c>
      <c r="H16212">
        <v>493</v>
      </c>
      <c r="I16212">
        <v>787</v>
      </c>
      <c r="J16212">
        <v>3</v>
      </c>
      <c r="K16212">
        <v>2</v>
      </c>
      <c r="L16212" t="s">
        <v>28</v>
      </c>
      <c r="M16212" t="s">
        <v>1498</v>
      </c>
      <c r="N16212" t="s">
        <v>90</v>
      </c>
      <c r="O16212" t="s">
        <v>22</v>
      </c>
      <c r="P16212" t="s">
        <v>23</v>
      </c>
      <c r="Q16212" t="s">
        <v>24</v>
      </c>
    </row>
    <row r="16213" spans="1:17" x14ac:dyDescent="0.2">
      <c r="A16213" s="2">
        <v>41500</v>
      </c>
      <c r="B16213" t="s">
        <v>82</v>
      </c>
      <c r="C16213" t="s">
        <v>126</v>
      </c>
      <c r="D16213" t="s">
        <v>50</v>
      </c>
      <c r="E16213" t="s">
        <v>50</v>
      </c>
      <c r="F16213">
        <v>7</v>
      </c>
      <c r="G16213">
        <v>5</v>
      </c>
      <c r="H16213">
        <v>1099</v>
      </c>
      <c r="I16213">
        <v>1165</v>
      </c>
      <c r="J16213">
        <v>1</v>
      </c>
      <c r="K16213">
        <v>1</v>
      </c>
      <c r="L16213" t="s">
        <v>28</v>
      </c>
      <c r="M16213" t="s">
        <v>1001</v>
      </c>
      <c r="N16213" t="s">
        <v>82</v>
      </c>
      <c r="O16213" t="s">
        <v>22</v>
      </c>
      <c r="P16213" t="s">
        <v>23</v>
      </c>
      <c r="Q16213" t="s">
        <v>30</v>
      </c>
    </row>
    <row r="16214" spans="1:17" x14ac:dyDescent="0.2">
      <c r="A16214" s="2">
        <v>41500</v>
      </c>
      <c r="B16214" t="s">
        <v>92</v>
      </c>
      <c r="C16214" t="s">
        <v>244</v>
      </c>
      <c r="D16214" t="s">
        <v>50</v>
      </c>
      <c r="E16214" t="s">
        <v>50</v>
      </c>
      <c r="F16214">
        <v>33</v>
      </c>
      <c r="G16214">
        <v>62</v>
      </c>
      <c r="H16214">
        <v>731</v>
      </c>
      <c r="I16214">
        <v>542</v>
      </c>
      <c r="J16214">
        <v>1</v>
      </c>
      <c r="K16214">
        <v>1</v>
      </c>
      <c r="L16214" t="s">
        <v>28</v>
      </c>
      <c r="M16214" t="s">
        <v>124</v>
      </c>
      <c r="N16214" t="s">
        <v>92</v>
      </c>
      <c r="O16214" t="s">
        <v>22</v>
      </c>
      <c r="P16214" t="s">
        <v>23</v>
      </c>
      <c r="Q16214" t="s">
        <v>30</v>
      </c>
    </row>
    <row r="16215" spans="1:17" x14ac:dyDescent="0.2">
      <c r="A16215" s="2">
        <v>41500</v>
      </c>
      <c r="B16215" t="s">
        <v>617</v>
      </c>
      <c r="C16215" t="s">
        <v>250</v>
      </c>
      <c r="D16215" t="s">
        <v>36</v>
      </c>
      <c r="E16215" t="s">
        <v>36</v>
      </c>
      <c r="F16215">
        <v>131</v>
      </c>
      <c r="G16215">
        <v>118</v>
      </c>
      <c r="H16215">
        <v>240</v>
      </c>
      <c r="I16215">
        <v>282</v>
      </c>
      <c r="J16215">
        <v>0</v>
      </c>
      <c r="K16215">
        <v>1</v>
      </c>
      <c r="L16215" t="s">
        <v>28</v>
      </c>
      <c r="M16215" t="s">
        <v>618</v>
      </c>
      <c r="N16215" t="s">
        <v>617</v>
      </c>
      <c r="O16215" t="s">
        <v>22</v>
      </c>
      <c r="P16215" t="s">
        <v>23</v>
      </c>
      <c r="Q16215" t="s">
        <v>41</v>
      </c>
    </row>
    <row r="16216" spans="1:17" x14ac:dyDescent="0.2">
      <c r="A16216" s="2">
        <v>41500</v>
      </c>
      <c r="B16216" t="s">
        <v>443</v>
      </c>
      <c r="C16216" t="s">
        <v>239</v>
      </c>
      <c r="D16216" t="s">
        <v>115</v>
      </c>
      <c r="E16216" t="s">
        <v>115</v>
      </c>
      <c r="F16216">
        <v>155</v>
      </c>
      <c r="G16216">
        <v>95</v>
      </c>
      <c r="H16216">
        <v>142</v>
      </c>
      <c r="I16216">
        <v>370</v>
      </c>
      <c r="J16216">
        <v>0</v>
      </c>
      <c r="K16216">
        <v>2</v>
      </c>
      <c r="L16216" t="s">
        <v>570</v>
      </c>
      <c r="M16216" t="s">
        <v>1566</v>
      </c>
      <c r="N16216" t="s">
        <v>443</v>
      </c>
      <c r="O16216" t="s">
        <v>22</v>
      </c>
      <c r="P16216" t="s">
        <v>23</v>
      </c>
      <c r="Q16216" t="s">
        <v>41</v>
      </c>
    </row>
    <row r="16217" spans="1:17" x14ac:dyDescent="0.2">
      <c r="A16217" s="2">
        <v>41500</v>
      </c>
      <c r="B16217" t="s">
        <v>149</v>
      </c>
      <c r="C16217" t="s">
        <v>135</v>
      </c>
      <c r="D16217" t="s">
        <v>36</v>
      </c>
      <c r="E16217" t="s">
        <v>36</v>
      </c>
      <c r="F16217">
        <v>67</v>
      </c>
      <c r="G16217">
        <v>35</v>
      </c>
      <c r="H16217">
        <v>530</v>
      </c>
      <c r="I16217">
        <v>699</v>
      </c>
      <c r="J16217">
        <v>0</v>
      </c>
      <c r="K16217">
        <v>2</v>
      </c>
      <c r="L16217" t="s">
        <v>28</v>
      </c>
      <c r="M16217" t="s">
        <v>566</v>
      </c>
      <c r="N16217" t="s">
        <v>149</v>
      </c>
      <c r="O16217" t="s">
        <v>22</v>
      </c>
      <c r="P16217" t="s">
        <v>23</v>
      </c>
      <c r="Q16217" t="s">
        <v>41</v>
      </c>
    </row>
    <row r="16218" spans="1:17" x14ac:dyDescent="0.2">
      <c r="A16218" s="2">
        <v>41500</v>
      </c>
      <c r="B16218" t="s">
        <v>52</v>
      </c>
      <c r="C16218" t="s">
        <v>49</v>
      </c>
      <c r="D16218" t="s">
        <v>50</v>
      </c>
      <c r="E16218" t="s">
        <v>50</v>
      </c>
      <c r="F16218">
        <v>30</v>
      </c>
      <c r="G16218">
        <v>25</v>
      </c>
      <c r="H16218">
        <v>764</v>
      </c>
      <c r="I16218">
        <v>800</v>
      </c>
      <c r="J16218">
        <v>4</v>
      </c>
      <c r="K16218">
        <v>2</v>
      </c>
      <c r="L16218" t="s">
        <v>28</v>
      </c>
      <c r="M16218" t="s">
        <v>68</v>
      </c>
      <c r="N16218" t="s">
        <v>52</v>
      </c>
      <c r="O16218" t="s">
        <v>22</v>
      </c>
      <c r="P16218" t="s">
        <v>23</v>
      </c>
      <c r="Q16218" t="s">
        <v>24</v>
      </c>
    </row>
    <row r="16219" spans="1:17" x14ac:dyDescent="0.2">
      <c r="A16219" s="2">
        <v>41500</v>
      </c>
      <c r="B16219" t="s">
        <v>53</v>
      </c>
      <c r="C16219" t="s">
        <v>25</v>
      </c>
      <c r="D16219" t="s">
        <v>50</v>
      </c>
      <c r="E16219" t="s">
        <v>19</v>
      </c>
      <c r="F16219">
        <v>15</v>
      </c>
      <c r="G16219">
        <v>9</v>
      </c>
      <c r="H16219">
        <v>987</v>
      </c>
      <c r="I16219">
        <v>1089</v>
      </c>
      <c r="J16219">
        <v>1</v>
      </c>
      <c r="K16219">
        <v>0</v>
      </c>
      <c r="L16219" t="s">
        <v>28</v>
      </c>
      <c r="M16219" t="s">
        <v>323</v>
      </c>
      <c r="N16219" t="s">
        <v>53</v>
      </c>
      <c r="O16219" t="s">
        <v>22</v>
      </c>
      <c r="P16219" t="s">
        <v>23</v>
      </c>
      <c r="Q16219" t="s">
        <v>24</v>
      </c>
    </row>
    <row r="16220" spans="1:17" x14ac:dyDescent="0.2">
      <c r="A16220" s="2">
        <v>41500</v>
      </c>
      <c r="B16220" t="s">
        <v>602</v>
      </c>
      <c r="C16220" t="s">
        <v>388</v>
      </c>
      <c r="D16220" t="s">
        <v>115</v>
      </c>
      <c r="E16220" t="s">
        <v>115</v>
      </c>
      <c r="F16220">
        <v>114</v>
      </c>
      <c r="G16220">
        <v>145</v>
      </c>
      <c r="H16220">
        <v>301</v>
      </c>
      <c r="I16220">
        <v>176</v>
      </c>
      <c r="J16220">
        <v>3</v>
      </c>
      <c r="K16220">
        <v>0</v>
      </c>
      <c r="L16220" t="s">
        <v>28</v>
      </c>
      <c r="M16220" t="s">
        <v>1567</v>
      </c>
      <c r="N16220" t="s">
        <v>602</v>
      </c>
      <c r="O16220" t="s">
        <v>22</v>
      </c>
      <c r="P16220" t="s">
        <v>23</v>
      </c>
      <c r="Q16220" t="s">
        <v>24</v>
      </c>
    </row>
    <row r="16221" spans="1:17" x14ac:dyDescent="0.2">
      <c r="A16221" s="2">
        <v>41500</v>
      </c>
      <c r="B16221" t="s">
        <v>128</v>
      </c>
      <c r="C16221" t="s">
        <v>61</v>
      </c>
      <c r="D16221" t="s">
        <v>36</v>
      </c>
      <c r="E16221" t="s">
        <v>36</v>
      </c>
      <c r="F16221">
        <v>53</v>
      </c>
      <c r="G16221">
        <v>92</v>
      </c>
      <c r="H16221">
        <v>595</v>
      </c>
      <c r="I16221">
        <v>385</v>
      </c>
      <c r="J16221">
        <v>3</v>
      </c>
      <c r="K16221">
        <v>0</v>
      </c>
      <c r="L16221" t="s">
        <v>28</v>
      </c>
      <c r="M16221" t="s">
        <v>1054</v>
      </c>
      <c r="N16221" t="s">
        <v>128</v>
      </c>
      <c r="O16221" t="s">
        <v>22</v>
      </c>
      <c r="P16221" t="s">
        <v>23</v>
      </c>
      <c r="Q16221" t="s">
        <v>24</v>
      </c>
    </row>
    <row r="16222" spans="1:17" x14ac:dyDescent="0.2">
      <c r="A16222" s="2">
        <v>41500</v>
      </c>
      <c r="B16222" t="s">
        <v>180</v>
      </c>
      <c r="C16222" t="s">
        <v>199</v>
      </c>
      <c r="D16222" t="s">
        <v>50</v>
      </c>
      <c r="E16222" t="s">
        <v>36</v>
      </c>
      <c r="F16222">
        <v>58</v>
      </c>
      <c r="G16222">
        <v>24</v>
      </c>
      <c r="H16222">
        <v>572</v>
      </c>
      <c r="I16222">
        <v>829</v>
      </c>
      <c r="J16222">
        <v>2</v>
      </c>
      <c r="K16222">
        <v>2</v>
      </c>
      <c r="L16222" t="s">
        <v>28</v>
      </c>
      <c r="M16222" t="s">
        <v>181</v>
      </c>
      <c r="N16222" t="s">
        <v>180</v>
      </c>
      <c r="O16222" t="s">
        <v>22</v>
      </c>
      <c r="P16222" t="s">
        <v>23</v>
      </c>
      <c r="Q16222" t="s">
        <v>30</v>
      </c>
    </row>
    <row r="16223" spans="1:17" x14ac:dyDescent="0.2">
      <c r="A16223" s="2">
        <v>41500</v>
      </c>
      <c r="B16223" t="s">
        <v>168</v>
      </c>
      <c r="C16223" t="s">
        <v>123</v>
      </c>
      <c r="D16223" t="s">
        <v>50</v>
      </c>
      <c r="E16223" t="s">
        <v>50</v>
      </c>
      <c r="F16223">
        <v>28</v>
      </c>
      <c r="G16223">
        <v>63</v>
      </c>
      <c r="H16223">
        <v>773</v>
      </c>
      <c r="I16223">
        <v>539</v>
      </c>
      <c r="J16223">
        <v>2</v>
      </c>
      <c r="K16223">
        <v>0</v>
      </c>
      <c r="L16223" t="s">
        <v>28</v>
      </c>
      <c r="M16223" t="s">
        <v>318</v>
      </c>
      <c r="N16223" t="s">
        <v>168</v>
      </c>
      <c r="O16223" t="s">
        <v>22</v>
      </c>
      <c r="P16223" t="s">
        <v>23</v>
      </c>
      <c r="Q16223" t="s">
        <v>24</v>
      </c>
    </row>
    <row r="16224" spans="1:17" x14ac:dyDescent="0.2">
      <c r="A16224" s="2">
        <v>41500</v>
      </c>
      <c r="B16224" t="s">
        <v>32</v>
      </c>
      <c r="C16224" t="s">
        <v>17</v>
      </c>
      <c r="D16224" t="s">
        <v>19</v>
      </c>
      <c r="E16224" t="s">
        <v>19</v>
      </c>
      <c r="F16224">
        <v>39</v>
      </c>
      <c r="G16224">
        <v>64</v>
      </c>
      <c r="H16224">
        <v>688</v>
      </c>
      <c r="I16224">
        <v>538</v>
      </c>
      <c r="J16224">
        <v>2</v>
      </c>
      <c r="K16224">
        <v>2</v>
      </c>
      <c r="L16224" t="s">
        <v>28</v>
      </c>
      <c r="M16224" t="s">
        <v>664</v>
      </c>
      <c r="N16224" t="s">
        <v>32</v>
      </c>
      <c r="O16224" t="s">
        <v>22</v>
      </c>
      <c r="P16224" t="s">
        <v>23</v>
      </c>
      <c r="Q16224" t="s">
        <v>30</v>
      </c>
    </row>
    <row r="16225" spans="1:17" x14ac:dyDescent="0.2">
      <c r="A16225" s="2">
        <v>41500</v>
      </c>
      <c r="B16225" t="s">
        <v>161</v>
      </c>
      <c r="C16225" t="s">
        <v>98</v>
      </c>
      <c r="D16225" t="s">
        <v>50</v>
      </c>
      <c r="E16225" t="s">
        <v>50</v>
      </c>
      <c r="F16225">
        <v>46</v>
      </c>
      <c r="G16225">
        <v>44</v>
      </c>
      <c r="H16225">
        <v>629</v>
      </c>
      <c r="I16225">
        <v>639</v>
      </c>
      <c r="J16225">
        <v>0</v>
      </c>
      <c r="K16225">
        <v>0</v>
      </c>
      <c r="L16225" t="s">
        <v>28</v>
      </c>
      <c r="M16225" t="s">
        <v>162</v>
      </c>
      <c r="N16225" t="s">
        <v>161</v>
      </c>
      <c r="O16225" t="s">
        <v>22</v>
      </c>
      <c r="P16225" t="s">
        <v>23</v>
      </c>
      <c r="Q16225" t="s">
        <v>30</v>
      </c>
    </row>
    <row r="16226" spans="1:17" x14ac:dyDescent="0.2">
      <c r="A16226" s="2">
        <v>41500</v>
      </c>
      <c r="B16226" t="s">
        <v>138</v>
      </c>
      <c r="C16226" t="s">
        <v>118</v>
      </c>
      <c r="D16226" t="s">
        <v>36</v>
      </c>
      <c r="E16226" t="s">
        <v>36</v>
      </c>
      <c r="F16226">
        <v>60</v>
      </c>
      <c r="G16226">
        <v>78</v>
      </c>
      <c r="H16226">
        <v>550</v>
      </c>
      <c r="I16226">
        <v>452</v>
      </c>
      <c r="J16226">
        <v>1</v>
      </c>
      <c r="K16226">
        <v>1</v>
      </c>
      <c r="L16226" t="s">
        <v>28</v>
      </c>
      <c r="M16226" t="s">
        <v>1488</v>
      </c>
      <c r="N16226" t="s">
        <v>67</v>
      </c>
      <c r="O16226" t="s">
        <v>122</v>
      </c>
      <c r="P16226" t="s">
        <v>23</v>
      </c>
      <c r="Q16226" t="s">
        <v>30</v>
      </c>
    </row>
    <row r="16227" spans="1:17" x14ac:dyDescent="0.2">
      <c r="A16227" s="2">
        <v>41501</v>
      </c>
      <c r="B16227" t="s">
        <v>469</v>
      </c>
      <c r="C16227" t="s">
        <v>177</v>
      </c>
      <c r="D16227" t="s">
        <v>115</v>
      </c>
      <c r="E16227" t="s">
        <v>115</v>
      </c>
      <c r="F16227">
        <v>147</v>
      </c>
      <c r="G16227">
        <v>71</v>
      </c>
      <c r="H16227">
        <v>174</v>
      </c>
      <c r="I16227">
        <v>494</v>
      </c>
      <c r="J16227">
        <v>1</v>
      </c>
      <c r="K16227">
        <v>1</v>
      </c>
      <c r="L16227" t="s">
        <v>570</v>
      </c>
      <c r="M16227" t="s">
        <v>625</v>
      </c>
      <c r="N16227" t="s">
        <v>167</v>
      </c>
      <c r="O16227" t="s">
        <v>122</v>
      </c>
      <c r="P16227" t="s">
        <v>23</v>
      </c>
      <c r="Q16227" t="s">
        <v>30</v>
      </c>
    </row>
    <row r="16228" spans="1:17" x14ac:dyDescent="0.2">
      <c r="A16228" s="2">
        <v>41503</v>
      </c>
      <c r="B16228" t="s">
        <v>149</v>
      </c>
      <c r="C16228" t="s">
        <v>224</v>
      </c>
      <c r="D16228" t="s">
        <v>36</v>
      </c>
      <c r="E16228" t="s">
        <v>36</v>
      </c>
      <c r="F16228">
        <v>67</v>
      </c>
      <c r="G16228">
        <v>48</v>
      </c>
      <c r="H16228">
        <v>530</v>
      </c>
      <c r="I16228">
        <v>617</v>
      </c>
      <c r="J16228">
        <v>2</v>
      </c>
      <c r="K16228">
        <v>0</v>
      </c>
      <c r="L16228" t="s">
        <v>28</v>
      </c>
      <c r="M16228" t="s">
        <v>420</v>
      </c>
      <c r="N16228" t="s">
        <v>149</v>
      </c>
      <c r="O16228" t="s">
        <v>22</v>
      </c>
      <c r="P16228" t="s">
        <v>23</v>
      </c>
      <c r="Q16228" t="s">
        <v>24</v>
      </c>
    </row>
    <row r="16229" spans="1:17" x14ac:dyDescent="0.2">
      <c r="A16229" s="2">
        <v>41504</v>
      </c>
      <c r="B16229" t="s">
        <v>45</v>
      </c>
      <c r="C16229" t="s">
        <v>138</v>
      </c>
      <c r="D16229" t="s">
        <v>36</v>
      </c>
      <c r="E16229" t="s">
        <v>36</v>
      </c>
      <c r="F16229">
        <v>116</v>
      </c>
      <c r="G16229">
        <v>60</v>
      </c>
      <c r="H16229">
        <v>291</v>
      </c>
      <c r="I16229">
        <v>550</v>
      </c>
      <c r="J16229">
        <v>0</v>
      </c>
      <c r="K16229">
        <v>0</v>
      </c>
      <c r="L16229" t="s">
        <v>1343</v>
      </c>
      <c r="M16229" t="s">
        <v>47</v>
      </c>
      <c r="N16229" t="s">
        <v>45</v>
      </c>
      <c r="O16229" t="s">
        <v>22</v>
      </c>
      <c r="P16229" t="s">
        <v>23</v>
      </c>
      <c r="Q16229" t="s">
        <v>30</v>
      </c>
    </row>
    <row r="16230" spans="1:17" x14ac:dyDescent="0.2">
      <c r="A16230" s="2">
        <v>41506</v>
      </c>
      <c r="B16230" t="s">
        <v>1073</v>
      </c>
      <c r="C16230" t="s">
        <v>463</v>
      </c>
      <c r="D16230" t="s">
        <v>115</v>
      </c>
      <c r="E16230" t="s">
        <v>115</v>
      </c>
      <c r="F16230">
        <v>139</v>
      </c>
      <c r="G16230">
        <v>167</v>
      </c>
      <c r="H16230">
        <v>213</v>
      </c>
      <c r="I16230">
        <v>113</v>
      </c>
      <c r="J16230">
        <v>3</v>
      </c>
      <c r="K16230">
        <v>0</v>
      </c>
      <c r="L16230" t="s">
        <v>28</v>
      </c>
      <c r="M16230" t="s">
        <v>1106</v>
      </c>
      <c r="N16230" t="s">
        <v>1073</v>
      </c>
      <c r="O16230" t="s">
        <v>22</v>
      </c>
      <c r="P16230" t="s">
        <v>23</v>
      </c>
      <c r="Q16230" t="s">
        <v>24</v>
      </c>
    </row>
    <row r="16231" spans="1:17" x14ac:dyDescent="0.2">
      <c r="A16231" s="2">
        <v>41510</v>
      </c>
      <c r="B16231" t="s">
        <v>138</v>
      </c>
      <c r="C16231" t="s">
        <v>45</v>
      </c>
      <c r="D16231" t="s">
        <v>36</v>
      </c>
      <c r="E16231" t="s">
        <v>36</v>
      </c>
      <c r="F16231">
        <v>60</v>
      </c>
      <c r="G16231">
        <v>116</v>
      </c>
      <c r="H16231">
        <v>550</v>
      </c>
      <c r="I16231">
        <v>291</v>
      </c>
      <c r="J16231">
        <v>0</v>
      </c>
      <c r="K16231">
        <v>1</v>
      </c>
      <c r="L16231" t="s">
        <v>1343</v>
      </c>
      <c r="M16231" t="s">
        <v>1526</v>
      </c>
      <c r="N16231" t="s">
        <v>138</v>
      </c>
      <c r="O16231" t="s">
        <v>22</v>
      </c>
      <c r="P16231" t="s">
        <v>23</v>
      </c>
      <c r="Q16231" t="s">
        <v>41</v>
      </c>
    </row>
    <row r="16232" spans="1:17" x14ac:dyDescent="0.2">
      <c r="A16232" s="2">
        <v>41511</v>
      </c>
      <c r="B16232" t="s">
        <v>296</v>
      </c>
      <c r="C16232" t="s">
        <v>267</v>
      </c>
      <c r="D16232" t="s">
        <v>36</v>
      </c>
      <c r="E16232" t="s">
        <v>36</v>
      </c>
      <c r="F16232">
        <v>108</v>
      </c>
      <c r="G16232">
        <v>98</v>
      </c>
      <c r="H16232">
        <v>314</v>
      </c>
      <c r="I16232">
        <v>364</v>
      </c>
      <c r="J16232">
        <v>0</v>
      </c>
      <c r="K16232">
        <v>0</v>
      </c>
      <c r="L16232" t="s">
        <v>1343</v>
      </c>
      <c r="M16232" t="s">
        <v>399</v>
      </c>
      <c r="N16232" t="s">
        <v>296</v>
      </c>
      <c r="O16232" t="s">
        <v>22</v>
      </c>
      <c r="P16232" t="s">
        <v>23</v>
      </c>
      <c r="Q16232" t="s">
        <v>30</v>
      </c>
    </row>
    <row r="16233" spans="1:17" x14ac:dyDescent="0.2">
      <c r="A16233" s="2">
        <v>41512</v>
      </c>
      <c r="B16233" t="s">
        <v>120</v>
      </c>
      <c r="C16233" t="s">
        <v>890</v>
      </c>
      <c r="D16233" t="s">
        <v>36</v>
      </c>
      <c r="E16233" t="s">
        <v>36</v>
      </c>
      <c r="F16233">
        <v>51</v>
      </c>
      <c r="G16233">
        <v>87</v>
      </c>
      <c r="H16233">
        <v>603</v>
      </c>
      <c r="I16233">
        <v>407</v>
      </c>
      <c r="J16233">
        <v>0</v>
      </c>
      <c r="K16233">
        <v>1</v>
      </c>
      <c r="L16233" t="s">
        <v>1343</v>
      </c>
      <c r="M16233" t="s">
        <v>768</v>
      </c>
      <c r="N16233" t="s">
        <v>120</v>
      </c>
      <c r="O16233" t="s">
        <v>22</v>
      </c>
      <c r="P16233" t="s">
        <v>23</v>
      </c>
      <c r="Q16233" t="s">
        <v>41</v>
      </c>
    </row>
    <row r="16234" spans="1:17" x14ac:dyDescent="0.2">
      <c r="A16234" s="2">
        <v>41513</v>
      </c>
      <c r="B16234" t="s">
        <v>718</v>
      </c>
      <c r="C16234" t="s">
        <v>111</v>
      </c>
      <c r="D16234" t="s">
        <v>36</v>
      </c>
      <c r="E16234" t="s">
        <v>36</v>
      </c>
      <c r="F16234">
        <v>69</v>
      </c>
      <c r="G16234">
        <v>32</v>
      </c>
      <c r="H16234">
        <v>518</v>
      </c>
      <c r="I16234">
        <v>735</v>
      </c>
      <c r="J16234">
        <v>1</v>
      </c>
      <c r="K16234">
        <v>0</v>
      </c>
      <c r="L16234" t="s">
        <v>28</v>
      </c>
      <c r="M16234" t="s">
        <v>1568</v>
      </c>
      <c r="N16234" t="s">
        <v>128</v>
      </c>
      <c r="O16234" t="s">
        <v>122</v>
      </c>
      <c r="P16234" t="s">
        <v>23</v>
      </c>
      <c r="Q16234" t="s">
        <v>24</v>
      </c>
    </row>
    <row r="16235" spans="1:17" x14ac:dyDescent="0.2">
      <c r="A16235" s="2">
        <v>41516</v>
      </c>
      <c r="B16235" t="s">
        <v>351</v>
      </c>
      <c r="C16235" t="s">
        <v>208</v>
      </c>
      <c r="D16235" t="s">
        <v>36</v>
      </c>
      <c r="E16235" t="s">
        <v>36</v>
      </c>
      <c r="F16235">
        <v>101</v>
      </c>
      <c r="G16235">
        <v>77</v>
      </c>
      <c r="H16235">
        <v>339</v>
      </c>
      <c r="I16235">
        <v>467</v>
      </c>
      <c r="J16235">
        <v>1</v>
      </c>
      <c r="K16235">
        <v>3</v>
      </c>
      <c r="L16235" t="s">
        <v>28</v>
      </c>
      <c r="M16235" t="s">
        <v>353</v>
      </c>
      <c r="N16235" t="s">
        <v>351</v>
      </c>
      <c r="O16235" t="s">
        <v>22</v>
      </c>
      <c r="P16235" t="s">
        <v>23</v>
      </c>
      <c r="Q16235" t="s">
        <v>41</v>
      </c>
    </row>
    <row r="16236" spans="1:17" x14ac:dyDescent="0.2">
      <c r="A16236" s="2">
        <v>41516</v>
      </c>
      <c r="B16236" t="s">
        <v>890</v>
      </c>
      <c r="C16236" t="s">
        <v>120</v>
      </c>
      <c r="D16236" t="s">
        <v>36</v>
      </c>
      <c r="E16236" t="s">
        <v>36</v>
      </c>
      <c r="F16236">
        <v>87</v>
      </c>
      <c r="G16236">
        <v>51</v>
      </c>
      <c r="H16236">
        <v>407</v>
      </c>
      <c r="I16236">
        <v>603</v>
      </c>
      <c r="J16236">
        <v>1</v>
      </c>
      <c r="K16236">
        <v>1</v>
      </c>
      <c r="L16236" t="s">
        <v>1343</v>
      </c>
      <c r="M16236" t="s">
        <v>1191</v>
      </c>
      <c r="N16236" t="s">
        <v>890</v>
      </c>
      <c r="O16236" t="s">
        <v>22</v>
      </c>
      <c r="P16236" t="s">
        <v>23</v>
      </c>
      <c r="Q16236" t="s">
        <v>30</v>
      </c>
    </row>
    <row r="16237" spans="1:17" x14ac:dyDescent="0.2">
      <c r="A16237" s="2">
        <v>41516</v>
      </c>
      <c r="B16237" t="s">
        <v>718</v>
      </c>
      <c r="C16237" t="s">
        <v>199</v>
      </c>
      <c r="D16237" t="s">
        <v>36</v>
      </c>
      <c r="E16237" t="s">
        <v>36</v>
      </c>
      <c r="F16237">
        <v>69</v>
      </c>
      <c r="G16237">
        <v>24</v>
      </c>
      <c r="H16237">
        <v>518</v>
      </c>
      <c r="I16237">
        <v>829</v>
      </c>
      <c r="J16237">
        <v>1</v>
      </c>
      <c r="K16237">
        <v>0</v>
      </c>
      <c r="L16237" t="s">
        <v>28</v>
      </c>
      <c r="M16237" t="s">
        <v>1568</v>
      </c>
      <c r="N16237" t="s">
        <v>128</v>
      </c>
      <c r="O16237" t="s">
        <v>122</v>
      </c>
      <c r="P16237" t="s">
        <v>23</v>
      </c>
      <c r="Q16237" t="s">
        <v>24</v>
      </c>
    </row>
    <row r="16238" spans="1:17" x14ac:dyDescent="0.2">
      <c r="A16238" s="2">
        <v>41517</v>
      </c>
      <c r="B16238" t="s">
        <v>267</v>
      </c>
      <c r="C16238" t="s">
        <v>296</v>
      </c>
      <c r="D16238" t="s">
        <v>36</v>
      </c>
      <c r="E16238" t="s">
        <v>36</v>
      </c>
      <c r="F16238">
        <v>98</v>
      </c>
      <c r="G16238">
        <v>108</v>
      </c>
      <c r="H16238">
        <v>364</v>
      </c>
      <c r="I16238">
        <v>314</v>
      </c>
      <c r="J16238">
        <v>1</v>
      </c>
      <c r="K16238">
        <v>1</v>
      </c>
      <c r="L16238" t="s">
        <v>1343</v>
      </c>
      <c r="M16238" t="s">
        <v>1401</v>
      </c>
      <c r="N16238" t="s">
        <v>267</v>
      </c>
      <c r="O16238" t="s">
        <v>22</v>
      </c>
      <c r="P16238" t="s">
        <v>23</v>
      </c>
      <c r="Q16238" t="s">
        <v>30</v>
      </c>
    </row>
    <row r="16239" spans="1:17" x14ac:dyDescent="0.2">
      <c r="A16239" s="2">
        <v>41517</v>
      </c>
      <c r="B16239" t="s">
        <v>459</v>
      </c>
      <c r="C16239" t="s">
        <v>212</v>
      </c>
      <c r="D16239" t="s">
        <v>115</v>
      </c>
      <c r="E16239" t="s">
        <v>115</v>
      </c>
      <c r="F16239">
        <v>170</v>
      </c>
      <c r="G16239">
        <v>158</v>
      </c>
      <c r="H16239">
        <v>94</v>
      </c>
      <c r="I16239">
        <v>138</v>
      </c>
      <c r="J16239">
        <v>2</v>
      </c>
      <c r="K16239">
        <v>0</v>
      </c>
      <c r="L16239" t="s">
        <v>460</v>
      </c>
      <c r="M16239" t="s">
        <v>749</v>
      </c>
      <c r="N16239" t="s">
        <v>459</v>
      </c>
      <c r="O16239" t="s">
        <v>22</v>
      </c>
      <c r="P16239" t="s">
        <v>23</v>
      </c>
      <c r="Q16239" t="s">
        <v>24</v>
      </c>
    </row>
    <row r="16240" spans="1:17" x14ac:dyDescent="0.2">
      <c r="A16240" s="2">
        <v>41518</v>
      </c>
      <c r="B16240" t="s">
        <v>388</v>
      </c>
      <c r="C16240" t="s">
        <v>463</v>
      </c>
      <c r="D16240" t="s">
        <v>115</v>
      </c>
      <c r="E16240" t="s">
        <v>115</v>
      </c>
      <c r="F16240">
        <v>145</v>
      </c>
      <c r="G16240">
        <v>167</v>
      </c>
      <c r="H16240">
        <v>176</v>
      </c>
      <c r="I16240">
        <v>113</v>
      </c>
      <c r="J16240">
        <v>1</v>
      </c>
      <c r="K16240">
        <v>0</v>
      </c>
      <c r="L16240" t="s">
        <v>460</v>
      </c>
      <c r="M16240" t="s">
        <v>749</v>
      </c>
      <c r="N16240" t="s">
        <v>459</v>
      </c>
      <c r="O16240" t="s">
        <v>122</v>
      </c>
      <c r="P16240" t="s">
        <v>23</v>
      </c>
      <c r="Q16240" t="s">
        <v>24</v>
      </c>
    </row>
    <row r="16241" spans="1:17" x14ac:dyDescent="0.2">
      <c r="A16241" s="2">
        <v>41519</v>
      </c>
      <c r="B16241" t="s">
        <v>1073</v>
      </c>
      <c r="C16241" t="s">
        <v>979</v>
      </c>
      <c r="D16241" t="s">
        <v>115</v>
      </c>
      <c r="E16241" t="s">
        <v>115</v>
      </c>
      <c r="F16241">
        <v>139</v>
      </c>
      <c r="G16241">
        <v>207</v>
      </c>
      <c r="H16241">
        <v>213</v>
      </c>
      <c r="I16241">
        <v>0</v>
      </c>
      <c r="J16241">
        <v>3</v>
      </c>
      <c r="K16241">
        <v>0</v>
      </c>
      <c r="L16241" t="s">
        <v>460</v>
      </c>
      <c r="M16241" t="s">
        <v>749</v>
      </c>
      <c r="N16241" t="s">
        <v>459</v>
      </c>
      <c r="O16241" t="s">
        <v>122</v>
      </c>
      <c r="P16241" t="s">
        <v>23</v>
      </c>
      <c r="Q16241" t="s">
        <v>24</v>
      </c>
    </row>
    <row r="16242" spans="1:17" x14ac:dyDescent="0.2">
      <c r="A16242" s="2">
        <v>41519</v>
      </c>
      <c r="B16242" t="s">
        <v>629</v>
      </c>
      <c r="C16242" t="s">
        <v>462</v>
      </c>
      <c r="D16242" t="s">
        <v>36</v>
      </c>
      <c r="E16242" t="s">
        <v>115</v>
      </c>
      <c r="F16242">
        <v>153</v>
      </c>
      <c r="G16242">
        <v>170</v>
      </c>
      <c r="H16242">
        <v>149</v>
      </c>
      <c r="I16242">
        <v>95</v>
      </c>
      <c r="J16242">
        <v>10</v>
      </c>
      <c r="K16242">
        <v>0</v>
      </c>
      <c r="L16242" t="s">
        <v>460</v>
      </c>
      <c r="M16242" t="s">
        <v>749</v>
      </c>
      <c r="N16242" t="s">
        <v>459</v>
      </c>
      <c r="O16242" t="s">
        <v>122</v>
      </c>
      <c r="P16242" t="s">
        <v>23</v>
      </c>
      <c r="Q16242" t="s">
        <v>24</v>
      </c>
    </row>
    <row r="16243" spans="1:17" x14ac:dyDescent="0.2">
      <c r="A16243" s="2">
        <v>41520</v>
      </c>
      <c r="B16243" t="s">
        <v>212</v>
      </c>
      <c r="C16243" t="s">
        <v>388</v>
      </c>
      <c r="D16243" t="s">
        <v>115</v>
      </c>
      <c r="E16243" t="s">
        <v>115</v>
      </c>
      <c r="F16243">
        <v>158</v>
      </c>
      <c r="G16243">
        <v>145</v>
      </c>
      <c r="H16243">
        <v>138</v>
      </c>
      <c r="I16243">
        <v>176</v>
      </c>
      <c r="J16243">
        <v>1</v>
      </c>
      <c r="K16243">
        <v>1</v>
      </c>
      <c r="L16243" t="s">
        <v>460</v>
      </c>
      <c r="M16243" t="s">
        <v>749</v>
      </c>
      <c r="N16243" t="s">
        <v>459</v>
      </c>
      <c r="O16243" t="s">
        <v>122</v>
      </c>
      <c r="P16243" t="s">
        <v>23</v>
      </c>
      <c r="Q16243" t="s">
        <v>30</v>
      </c>
    </row>
    <row r="16244" spans="1:17" x14ac:dyDescent="0.2">
      <c r="A16244" s="2">
        <v>41520</v>
      </c>
      <c r="B16244" t="s">
        <v>351</v>
      </c>
      <c r="C16244" t="s">
        <v>250</v>
      </c>
      <c r="D16244" t="s">
        <v>36</v>
      </c>
      <c r="E16244" t="s">
        <v>36</v>
      </c>
      <c r="F16244">
        <v>101</v>
      </c>
      <c r="G16244">
        <v>118</v>
      </c>
      <c r="H16244">
        <v>339</v>
      </c>
      <c r="I16244">
        <v>282</v>
      </c>
      <c r="J16244">
        <v>1</v>
      </c>
      <c r="K16244">
        <v>0</v>
      </c>
      <c r="L16244" t="s">
        <v>28</v>
      </c>
      <c r="M16244" t="s">
        <v>353</v>
      </c>
      <c r="N16244" t="s">
        <v>351</v>
      </c>
      <c r="O16244" t="s">
        <v>22</v>
      </c>
      <c r="P16244" t="s">
        <v>23</v>
      </c>
      <c r="Q16244" t="s">
        <v>24</v>
      </c>
    </row>
    <row r="16245" spans="1:17" x14ac:dyDescent="0.2">
      <c r="A16245" s="2">
        <v>41520</v>
      </c>
      <c r="B16245" t="s">
        <v>459</v>
      </c>
      <c r="C16245" t="s">
        <v>463</v>
      </c>
      <c r="D16245" t="s">
        <v>115</v>
      </c>
      <c r="E16245" t="s">
        <v>115</v>
      </c>
      <c r="F16245">
        <v>170</v>
      </c>
      <c r="G16245">
        <v>167</v>
      </c>
      <c r="H16245">
        <v>94</v>
      </c>
      <c r="I16245">
        <v>113</v>
      </c>
      <c r="J16245">
        <v>1</v>
      </c>
      <c r="K16245">
        <v>1</v>
      </c>
      <c r="L16245" t="s">
        <v>460</v>
      </c>
      <c r="M16245" t="s">
        <v>749</v>
      </c>
      <c r="N16245" t="s">
        <v>459</v>
      </c>
      <c r="O16245" t="s">
        <v>22</v>
      </c>
      <c r="P16245" t="s">
        <v>23</v>
      </c>
      <c r="Q16245" t="s">
        <v>30</v>
      </c>
    </row>
    <row r="16246" spans="1:17" x14ac:dyDescent="0.2">
      <c r="A16246" s="2">
        <v>41521</v>
      </c>
      <c r="B16246" t="s">
        <v>979</v>
      </c>
      <c r="C16246" t="s">
        <v>629</v>
      </c>
      <c r="D16246" t="s">
        <v>115</v>
      </c>
      <c r="E16246" t="s">
        <v>36</v>
      </c>
      <c r="F16246">
        <v>207</v>
      </c>
      <c r="G16246">
        <v>153</v>
      </c>
      <c r="H16246">
        <v>0</v>
      </c>
      <c r="I16246">
        <v>149</v>
      </c>
      <c r="J16246">
        <v>2</v>
      </c>
      <c r="K16246">
        <v>8</v>
      </c>
      <c r="L16246" t="s">
        <v>460</v>
      </c>
      <c r="M16246" t="s">
        <v>749</v>
      </c>
      <c r="N16246" t="s">
        <v>459</v>
      </c>
      <c r="O16246" t="s">
        <v>122</v>
      </c>
      <c r="P16246" t="s">
        <v>23</v>
      </c>
      <c r="Q16246" t="s">
        <v>41</v>
      </c>
    </row>
    <row r="16247" spans="1:17" x14ac:dyDescent="0.2">
      <c r="A16247" s="2">
        <v>41521</v>
      </c>
      <c r="B16247" t="s">
        <v>802</v>
      </c>
      <c r="C16247" t="s">
        <v>718</v>
      </c>
      <c r="D16247" t="s">
        <v>36</v>
      </c>
      <c r="E16247" t="s">
        <v>36</v>
      </c>
      <c r="F16247">
        <v>99</v>
      </c>
      <c r="G16247">
        <v>69</v>
      </c>
      <c r="H16247">
        <v>347</v>
      </c>
      <c r="I16247">
        <v>518</v>
      </c>
      <c r="J16247">
        <v>1</v>
      </c>
      <c r="K16247">
        <v>1</v>
      </c>
      <c r="L16247" t="s">
        <v>28</v>
      </c>
      <c r="M16247" t="s">
        <v>916</v>
      </c>
      <c r="N16247" t="s">
        <v>802</v>
      </c>
      <c r="O16247" t="s">
        <v>22</v>
      </c>
      <c r="P16247" t="s">
        <v>23</v>
      </c>
      <c r="Q16247" t="s">
        <v>30</v>
      </c>
    </row>
    <row r="16248" spans="1:17" x14ac:dyDescent="0.2">
      <c r="A16248" s="2">
        <v>41521</v>
      </c>
      <c r="B16248" t="s">
        <v>462</v>
      </c>
      <c r="C16248" t="s">
        <v>1073</v>
      </c>
      <c r="D16248" t="s">
        <v>115</v>
      </c>
      <c r="E16248" t="s">
        <v>115</v>
      </c>
      <c r="F16248">
        <v>170</v>
      </c>
      <c r="G16248">
        <v>139</v>
      </c>
      <c r="H16248">
        <v>95</v>
      </c>
      <c r="I16248">
        <v>213</v>
      </c>
      <c r="J16248">
        <v>1</v>
      </c>
      <c r="K16248">
        <v>3</v>
      </c>
      <c r="L16248" t="s">
        <v>460</v>
      </c>
      <c r="M16248" t="s">
        <v>749</v>
      </c>
      <c r="N16248" t="s">
        <v>459</v>
      </c>
      <c r="O16248" t="s">
        <v>122</v>
      </c>
      <c r="P16248" t="s">
        <v>23</v>
      </c>
      <c r="Q16248" t="s">
        <v>41</v>
      </c>
    </row>
    <row r="16249" spans="1:17" x14ac:dyDescent="0.2">
      <c r="A16249" s="2">
        <v>41522</v>
      </c>
      <c r="B16249" t="s">
        <v>212</v>
      </c>
      <c r="C16249" t="s">
        <v>463</v>
      </c>
      <c r="D16249" t="s">
        <v>115</v>
      </c>
      <c r="E16249" t="s">
        <v>115</v>
      </c>
      <c r="F16249">
        <v>158</v>
      </c>
      <c r="G16249">
        <v>167</v>
      </c>
      <c r="H16249">
        <v>138</v>
      </c>
      <c r="I16249">
        <v>113</v>
      </c>
      <c r="J16249">
        <v>1</v>
      </c>
      <c r="K16249">
        <v>2</v>
      </c>
      <c r="L16249" t="s">
        <v>460</v>
      </c>
      <c r="M16249" t="s">
        <v>749</v>
      </c>
      <c r="N16249" t="s">
        <v>459</v>
      </c>
      <c r="O16249" t="s">
        <v>122</v>
      </c>
      <c r="P16249" t="s">
        <v>23</v>
      </c>
      <c r="Q16249" t="s">
        <v>41</v>
      </c>
    </row>
    <row r="16250" spans="1:17" x14ac:dyDescent="0.2">
      <c r="A16250" s="2">
        <v>41522</v>
      </c>
      <c r="B16250" t="s">
        <v>459</v>
      </c>
      <c r="C16250" t="s">
        <v>388</v>
      </c>
      <c r="D16250" t="s">
        <v>115</v>
      </c>
      <c r="E16250" t="s">
        <v>115</v>
      </c>
      <c r="F16250">
        <v>170</v>
      </c>
      <c r="G16250">
        <v>145</v>
      </c>
      <c r="H16250">
        <v>94</v>
      </c>
      <c r="I16250">
        <v>176</v>
      </c>
      <c r="J16250">
        <v>2</v>
      </c>
      <c r="K16250">
        <v>1</v>
      </c>
      <c r="L16250" t="s">
        <v>460</v>
      </c>
      <c r="M16250" t="s">
        <v>749</v>
      </c>
      <c r="N16250" t="s">
        <v>459</v>
      </c>
      <c r="O16250" t="s">
        <v>22</v>
      </c>
      <c r="P16250" t="s">
        <v>23</v>
      </c>
      <c r="Q16250" t="s">
        <v>24</v>
      </c>
    </row>
    <row r="16251" spans="1:17" x14ac:dyDescent="0.2">
      <c r="A16251" s="2">
        <v>41522</v>
      </c>
      <c r="B16251" t="s">
        <v>166</v>
      </c>
      <c r="C16251" t="s">
        <v>404</v>
      </c>
      <c r="D16251" t="s">
        <v>115</v>
      </c>
      <c r="E16251" t="s">
        <v>36</v>
      </c>
      <c r="F16251">
        <v>111</v>
      </c>
      <c r="G16251">
        <v>174</v>
      </c>
      <c r="H16251">
        <v>304</v>
      </c>
      <c r="I16251">
        <v>81</v>
      </c>
      <c r="J16251">
        <v>3</v>
      </c>
      <c r="K16251">
        <v>0</v>
      </c>
      <c r="L16251" t="s">
        <v>28</v>
      </c>
      <c r="M16251" t="s">
        <v>165</v>
      </c>
      <c r="N16251" t="s">
        <v>166</v>
      </c>
      <c r="O16251" t="s">
        <v>22</v>
      </c>
      <c r="P16251" t="s">
        <v>23</v>
      </c>
      <c r="Q16251" t="s">
        <v>24</v>
      </c>
    </row>
    <row r="16252" spans="1:17" x14ac:dyDescent="0.2">
      <c r="A16252" s="2">
        <v>41522</v>
      </c>
      <c r="B16252" t="s">
        <v>113</v>
      </c>
      <c r="C16252" t="s">
        <v>442</v>
      </c>
      <c r="D16252" t="s">
        <v>115</v>
      </c>
      <c r="E16252" t="s">
        <v>57</v>
      </c>
      <c r="F16252">
        <v>107</v>
      </c>
      <c r="G16252">
        <v>57</v>
      </c>
      <c r="H16252">
        <v>316</v>
      </c>
      <c r="I16252">
        <v>581</v>
      </c>
      <c r="J16252">
        <v>0</v>
      </c>
      <c r="K16252">
        <v>1</v>
      </c>
      <c r="L16252" t="s">
        <v>1569</v>
      </c>
      <c r="M16252" t="s">
        <v>231</v>
      </c>
      <c r="N16252" t="s">
        <v>113</v>
      </c>
      <c r="O16252" t="s">
        <v>22</v>
      </c>
      <c r="P16252" t="s">
        <v>23</v>
      </c>
      <c r="Q16252" t="s">
        <v>41</v>
      </c>
    </row>
    <row r="16253" spans="1:17" x14ac:dyDescent="0.2">
      <c r="A16253" s="2">
        <v>41522</v>
      </c>
      <c r="B16253" t="s">
        <v>176</v>
      </c>
      <c r="C16253" t="s">
        <v>282</v>
      </c>
      <c r="D16253" t="s">
        <v>115</v>
      </c>
      <c r="E16253" t="s">
        <v>19</v>
      </c>
      <c r="F16253">
        <v>84</v>
      </c>
      <c r="G16253">
        <v>78</v>
      </c>
      <c r="H16253">
        <v>429</v>
      </c>
      <c r="I16253">
        <v>452</v>
      </c>
      <c r="J16253">
        <v>3</v>
      </c>
      <c r="K16253">
        <v>3</v>
      </c>
      <c r="L16253" t="s">
        <v>1569</v>
      </c>
      <c r="M16253" t="s">
        <v>231</v>
      </c>
      <c r="N16253" t="s">
        <v>113</v>
      </c>
      <c r="O16253" t="s">
        <v>122</v>
      </c>
      <c r="P16253" t="s">
        <v>23</v>
      </c>
      <c r="Q16253" t="s">
        <v>30</v>
      </c>
    </row>
    <row r="16254" spans="1:17" x14ac:dyDescent="0.2">
      <c r="A16254" s="2">
        <v>41523</v>
      </c>
      <c r="B16254" t="s">
        <v>1073</v>
      </c>
      <c r="C16254" t="s">
        <v>629</v>
      </c>
      <c r="D16254" t="s">
        <v>115</v>
      </c>
      <c r="E16254" t="s">
        <v>36</v>
      </c>
      <c r="F16254">
        <v>139</v>
      </c>
      <c r="G16254">
        <v>153</v>
      </c>
      <c r="H16254">
        <v>213</v>
      </c>
      <c r="I16254">
        <v>149</v>
      </c>
      <c r="J16254">
        <v>0</v>
      </c>
      <c r="K16254">
        <v>0</v>
      </c>
      <c r="L16254" t="s">
        <v>460</v>
      </c>
      <c r="M16254" t="s">
        <v>749</v>
      </c>
      <c r="N16254" t="s">
        <v>459</v>
      </c>
      <c r="O16254" t="s">
        <v>122</v>
      </c>
      <c r="P16254" t="s">
        <v>23</v>
      </c>
      <c r="Q16254" t="s">
        <v>30</v>
      </c>
    </row>
    <row r="16255" spans="1:17" x14ac:dyDescent="0.2">
      <c r="A16255" s="2">
        <v>41523</v>
      </c>
      <c r="B16255" t="s">
        <v>317</v>
      </c>
      <c r="C16255" t="s">
        <v>569</v>
      </c>
      <c r="D16255" t="s">
        <v>50</v>
      </c>
      <c r="E16255" t="s">
        <v>115</v>
      </c>
      <c r="F16255">
        <v>73</v>
      </c>
      <c r="G16255">
        <v>135</v>
      </c>
      <c r="H16255">
        <v>481</v>
      </c>
      <c r="I16255">
        <v>227</v>
      </c>
      <c r="J16255">
        <v>3</v>
      </c>
      <c r="K16255">
        <v>1</v>
      </c>
      <c r="L16255" t="s">
        <v>28</v>
      </c>
      <c r="M16255" t="s">
        <v>1369</v>
      </c>
      <c r="N16255" t="s">
        <v>317</v>
      </c>
      <c r="O16255" t="s">
        <v>22</v>
      </c>
      <c r="P16255" t="s">
        <v>23</v>
      </c>
      <c r="Q16255" t="s">
        <v>24</v>
      </c>
    </row>
    <row r="16256" spans="1:17" x14ac:dyDescent="0.2">
      <c r="A16256" s="2">
        <v>41523</v>
      </c>
      <c r="B16256" t="s">
        <v>646</v>
      </c>
      <c r="C16256" t="s">
        <v>244</v>
      </c>
      <c r="D16256" t="s">
        <v>50</v>
      </c>
      <c r="E16256" t="s">
        <v>50</v>
      </c>
      <c r="F16256">
        <v>13</v>
      </c>
      <c r="G16256">
        <v>62</v>
      </c>
      <c r="H16256">
        <v>994</v>
      </c>
      <c r="I16256">
        <v>542</v>
      </c>
      <c r="J16256">
        <v>0</v>
      </c>
      <c r="K16256">
        <v>1</v>
      </c>
      <c r="L16256" t="s">
        <v>20</v>
      </c>
      <c r="M16256" t="s">
        <v>909</v>
      </c>
      <c r="N16256" t="s">
        <v>646</v>
      </c>
      <c r="O16256" t="s">
        <v>22</v>
      </c>
      <c r="P16256" t="s">
        <v>23</v>
      </c>
      <c r="Q16256" t="s">
        <v>41</v>
      </c>
    </row>
    <row r="16257" spans="1:17" x14ac:dyDescent="0.2">
      <c r="A16257" s="2">
        <v>41523</v>
      </c>
      <c r="B16257" t="s">
        <v>213</v>
      </c>
      <c r="C16257" t="s">
        <v>254</v>
      </c>
      <c r="D16257" t="s">
        <v>115</v>
      </c>
      <c r="E16257" t="s">
        <v>115</v>
      </c>
      <c r="F16257">
        <v>165</v>
      </c>
      <c r="G16257">
        <v>144</v>
      </c>
      <c r="H16257">
        <v>119</v>
      </c>
      <c r="I16257">
        <v>180</v>
      </c>
      <c r="J16257">
        <v>0</v>
      </c>
      <c r="K16257">
        <v>0</v>
      </c>
      <c r="L16257" t="s">
        <v>28</v>
      </c>
      <c r="M16257" t="s">
        <v>535</v>
      </c>
      <c r="N16257" t="s">
        <v>213</v>
      </c>
      <c r="O16257" t="s">
        <v>22</v>
      </c>
      <c r="P16257" t="s">
        <v>23</v>
      </c>
      <c r="Q16257" t="s">
        <v>30</v>
      </c>
    </row>
    <row r="16258" spans="1:17" x14ac:dyDescent="0.2">
      <c r="A16258" s="2">
        <v>41523</v>
      </c>
      <c r="B16258" t="s">
        <v>107</v>
      </c>
      <c r="C16258" t="s">
        <v>32</v>
      </c>
      <c r="D16258" t="s">
        <v>19</v>
      </c>
      <c r="E16258" t="s">
        <v>19</v>
      </c>
      <c r="F16258">
        <v>21</v>
      </c>
      <c r="G16258">
        <v>39</v>
      </c>
      <c r="H16258">
        <v>870</v>
      </c>
      <c r="I16258">
        <v>688</v>
      </c>
      <c r="J16258">
        <v>3</v>
      </c>
      <c r="K16258">
        <v>0</v>
      </c>
      <c r="L16258" t="s">
        <v>20</v>
      </c>
      <c r="M16258" t="s">
        <v>310</v>
      </c>
      <c r="N16258" t="s">
        <v>107</v>
      </c>
      <c r="O16258" t="s">
        <v>22</v>
      </c>
      <c r="P16258" t="s">
        <v>23</v>
      </c>
      <c r="Q16258" t="s">
        <v>24</v>
      </c>
    </row>
    <row r="16259" spans="1:17" x14ac:dyDescent="0.2">
      <c r="A16259" s="2">
        <v>41523</v>
      </c>
      <c r="B16259" t="s">
        <v>182</v>
      </c>
      <c r="C16259" t="s">
        <v>443</v>
      </c>
      <c r="D16259" t="s">
        <v>115</v>
      </c>
      <c r="E16259" t="s">
        <v>115</v>
      </c>
      <c r="F16259">
        <v>95</v>
      </c>
      <c r="G16259">
        <v>155</v>
      </c>
      <c r="H16259">
        <v>370</v>
      </c>
      <c r="I16259">
        <v>142</v>
      </c>
      <c r="J16259">
        <v>6</v>
      </c>
      <c r="K16259">
        <v>1</v>
      </c>
      <c r="L16259" t="s">
        <v>28</v>
      </c>
      <c r="M16259" t="s">
        <v>1094</v>
      </c>
      <c r="N16259" t="s">
        <v>182</v>
      </c>
      <c r="O16259" t="s">
        <v>22</v>
      </c>
      <c r="P16259" t="s">
        <v>23</v>
      </c>
      <c r="Q16259" t="s">
        <v>24</v>
      </c>
    </row>
    <row r="16260" spans="1:17" x14ac:dyDescent="0.2">
      <c r="A16260" s="2">
        <v>41523</v>
      </c>
      <c r="B16260" t="s">
        <v>43</v>
      </c>
      <c r="C16260" t="s">
        <v>31</v>
      </c>
      <c r="D16260" t="s">
        <v>19</v>
      </c>
      <c r="E16260" t="s">
        <v>19</v>
      </c>
      <c r="F16260">
        <v>3</v>
      </c>
      <c r="G16260">
        <v>17</v>
      </c>
      <c r="H16260">
        <v>1219</v>
      </c>
      <c r="I16260">
        <v>972</v>
      </c>
      <c r="J16260">
        <v>1</v>
      </c>
      <c r="K16260">
        <v>0</v>
      </c>
      <c r="L16260" t="s">
        <v>20</v>
      </c>
      <c r="M16260" t="s">
        <v>60</v>
      </c>
      <c r="N16260" t="s">
        <v>43</v>
      </c>
      <c r="O16260" t="s">
        <v>22</v>
      </c>
      <c r="P16260" t="s">
        <v>23</v>
      </c>
      <c r="Q16260" t="s">
        <v>24</v>
      </c>
    </row>
    <row r="16261" spans="1:17" x14ac:dyDescent="0.2">
      <c r="A16261" s="2">
        <v>41523</v>
      </c>
      <c r="B16261" t="s">
        <v>131</v>
      </c>
      <c r="C16261" t="s">
        <v>77</v>
      </c>
      <c r="D16261" t="s">
        <v>27</v>
      </c>
      <c r="E16261" t="s">
        <v>27</v>
      </c>
      <c r="F16261">
        <v>42</v>
      </c>
      <c r="G16261">
        <v>19</v>
      </c>
      <c r="H16261">
        <v>650</v>
      </c>
      <c r="I16261">
        <v>959</v>
      </c>
      <c r="J16261">
        <v>3</v>
      </c>
      <c r="K16261">
        <v>1</v>
      </c>
      <c r="L16261" t="s">
        <v>20</v>
      </c>
      <c r="M16261" t="s">
        <v>637</v>
      </c>
      <c r="N16261" t="s">
        <v>131</v>
      </c>
      <c r="O16261" t="s">
        <v>22</v>
      </c>
      <c r="P16261" t="s">
        <v>23</v>
      </c>
      <c r="Q16261" t="s">
        <v>24</v>
      </c>
    </row>
    <row r="16262" spans="1:17" x14ac:dyDescent="0.2">
      <c r="A16262" s="2">
        <v>41523</v>
      </c>
      <c r="B16262" t="s">
        <v>293</v>
      </c>
      <c r="C16262" t="s">
        <v>286</v>
      </c>
      <c r="D16262" t="s">
        <v>50</v>
      </c>
      <c r="E16262" t="s">
        <v>50</v>
      </c>
      <c r="F16262">
        <v>26</v>
      </c>
      <c r="G16262">
        <v>66</v>
      </c>
      <c r="H16262">
        <v>796</v>
      </c>
      <c r="I16262">
        <v>533</v>
      </c>
      <c r="J16262">
        <v>1</v>
      </c>
      <c r="K16262">
        <v>2</v>
      </c>
      <c r="L16262" t="s">
        <v>20</v>
      </c>
      <c r="M16262" t="s">
        <v>478</v>
      </c>
      <c r="N16262" t="s">
        <v>293</v>
      </c>
      <c r="O16262" t="s">
        <v>22</v>
      </c>
      <c r="P16262" t="s">
        <v>23</v>
      </c>
      <c r="Q16262" t="s">
        <v>41</v>
      </c>
    </row>
    <row r="16263" spans="1:17" x14ac:dyDescent="0.2">
      <c r="A16263" s="2">
        <v>41523</v>
      </c>
      <c r="B16263" t="s">
        <v>89</v>
      </c>
      <c r="C16263" t="s">
        <v>384</v>
      </c>
      <c r="D16263" t="s">
        <v>50</v>
      </c>
      <c r="E16263" t="s">
        <v>50</v>
      </c>
      <c r="F16263">
        <v>14</v>
      </c>
      <c r="G16263">
        <v>123</v>
      </c>
      <c r="H16263">
        <v>993</v>
      </c>
      <c r="I16263">
        <v>255</v>
      </c>
      <c r="J16263">
        <v>4</v>
      </c>
      <c r="K16263">
        <v>0</v>
      </c>
      <c r="L16263" t="s">
        <v>20</v>
      </c>
      <c r="M16263" t="s">
        <v>91</v>
      </c>
      <c r="N16263" t="s">
        <v>89</v>
      </c>
      <c r="O16263" t="s">
        <v>22</v>
      </c>
      <c r="P16263" t="s">
        <v>23</v>
      </c>
      <c r="Q16263" t="s">
        <v>24</v>
      </c>
    </row>
    <row r="16264" spans="1:17" x14ac:dyDescent="0.2">
      <c r="A16264" s="2">
        <v>41523</v>
      </c>
      <c r="B16264" t="s">
        <v>81</v>
      </c>
      <c r="C16264" t="s">
        <v>126</v>
      </c>
      <c r="D16264" t="s">
        <v>50</v>
      </c>
      <c r="E16264" t="s">
        <v>50</v>
      </c>
      <c r="F16264">
        <v>85</v>
      </c>
      <c r="G16264">
        <v>5</v>
      </c>
      <c r="H16264">
        <v>422</v>
      </c>
      <c r="I16264">
        <v>1165</v>
      </c>
      <c r="J16264">
        <v>2</v>
      </c>
      <c r="K16264">
        <v>2</v>
      </c>
      <c r="L16264" t="s">
        <v>20</v>
      </c>
      <c r="M16264" t="s">
        <v>83</v>
      </c>
      <c r="N16264" t="s">
        <v>81</v>
      </c>
      <c r="O16264" t="s">
        <v>22</v>
      </c>
      <c r="P16264" t="s">
        <v>23</v>
      </c>
      <c r="Q16264" t="s">
        <v>30</v>
      </c>
    </row>
    <row r="16265" spans="1:17" x14ac:dyDescent="0.2">
      <c r="A16265" s="2">
        <v>41523</v>
      </c>
      <c r="B16265" t="s">
        <v>70</v>
      </c>
      <c r="C16265" t="s">
        <v>106</v>
      </c>
      <c r="D16265" t="s">
        <v>50</v>
      </c>
      <c r="E16265" t="s">
        <v>50</v>
      </c>
      <c r="F16265">
        <v>65</v>
      </c>
      <c r="G16265">
        <v>1</v>
      </c>
      <c r="H16265">
        <v>537</v>
      </c>
      <c r="I16265">
        <v>1483</v>
      </c>
      <c r="J16265">
        <v>0</v>
      </c>
      <c r="K16265">
        <v>2</v>
      </c>
      <c r="L16265" t="s">
        <v>20</v>
      </c>
      <c r="M16265" t="s">
        <v>383</v>
      </c>
      <c r="N16265" t="s">
        <v>70</v>
      </c>
      <c r="O16265" t="s">
        <v>22</v>
      </c>
      <c r="P16265" t="s">
        <v>23</v>
      </c>
      <c r="Q16265" t="s">
        <v>41</v>
      </c>
    </row>
    <row r="16266" spans="1:17" x14ac:dyDescent="0.2">
      <c r="A16266" s="2">
        <v>41523</v>
      </c>
      <c r="B16266" t="s">
        <v>345</v>
      </c>
      <c r="C16266" t="s">
        <v>67</v>
      </c>
      <c r="D16266" t="s">
        <v>50</v>
      </c>
      <c r="E16266" t="s">
        <v>50</v>
      </c>
      <c r="F16266">
        <v>97</v>
      </c>
      <c r="G16266">
        <v>23</v>
      </c>
      <c r="H16266">
        <v>369</v>
      </c>
      <c r="I16266">
        <v>838</v>
      </c>
      <c r="J16266">
        <v>0</v>
      </c>
      <c r="K16266">
        <v>0</v>
      </c>
      <c r="L16266" t="s">
        <v>20</v>
      </c>
      <c r="M16266" t="s">
        <v>360</v>
      </c>
      <c r="N16266" t="s">
        <v>345</v>
      </c>
      <c r="O16266" t="s">
        <v>22</v>
      </c>
      <c r="P16266" t="s">
        <v>23</v>
      </c>
      <c r="Q16266" t="s">
        <v>30</v>
      </c>
    </row>
    <row r="16267" spans="1:17" x14ac:dyDescent="0.2">
      <c r="A16267" s="2">
        <v>41523</v>
      </c>
      <c r="B16267" t="s">
        <v>129</v>
      </c>
      <c r="C16267" t="s">
        <v>69</v>
      </c>
      <c r="D16267" t="s">
        <v>50</v>
      </c>
      <c r="E16267" t="s">
        <v>50</v>
      </c>
      <c r="F16267">
        <v>2</v>
      </c>
      <c r="G16267">
        <v>55</v>
      </c>
      <c r="H16267">
        <v>1257</v>
      </c>
      <c r="I16267">
        <v>594</v>
      </c>
      <c r="J16267">
        <v>3</v>
      </c>
      <c r="K16267">
        <v>0</v>
      </c>
      <c r="L16267" t="s">
        <v>20</v>
      </c>
      <c r="M16267" t="s">
        <v>589</v>
      </c>
      <c r="N16267" t="s">
        <v>129</v>
      </c>
      <c r="O16267" t="s">
        <v>22</v>
      </c>
      <c r="P16267" t="s">
        <v>23</v>
      </c>
      <c r="Q16267" t="s">
        <v>24</v>
      </c>
    </row>
    <row r="16268" spans="1:17" x14ac:dyDescent="0.2">
      <c r="A16268" s="2">
        <v>41523</v>
      </c>
      <c r="B16268" t="s">
        <v>199</v>
      </c>
      <c r="C16268" t="s">
        <v>138</v>
      </c>
      <c r="D16268" t="s">
        <v>36</v>
      </c>
      <c r="E16268" t="s">
        <v>36</v>
      </c>
      <c r="F16268">
        <v>24</v>
      </c>
      <c r="G16268">
        <v>60</v>
      </c>
      <c r="H16268">
        <v>829</v>
      </c>
      <c r="I16268">
        <v>550</v>
      </c>
      <c r="J16268">
        <v>2</v>
      </c>
      <c r="K16268">
        <v>1</v>
      </c>
      <c r="L16268" t="s">
        <v>20</v>
      </c>
      <c r="M16268" t="s">
        <v>627</v>
      </c>
      <c r="N16268" t="s">
        <v>199</v>
      </c>
      <c r="O16268" t="s">
        <v>22</v>
      </c>
      <c r="P16268" t="s">
        <v>23</v>
      </c>
      <c r="Q16268" t="s">
        <v>24</v>
      </c>
    </row>
    <row r="16269" spans="1:17" x14ac:dyDescent="0.2">
      <c r="A16269" s="2">
        <v>41523</v>
      </c>
      <c r="B16269" t="s">
        <v>98</v>
      </c>
      <c r="C16269" t="s">
        <v>52</v>
      </c>
      <c r="D16269" t="s">
        <v>50</v>
      </c>
      <c r="E16269" t="s">
        <v>50</v>
      </c>
      <c r="F16269">
        <v>44</v>
      </c>
      <c r="G16269">
        <v>30</v>
      </c>
      <c r="H16269">
        <v>639</v>
      </c>
      <c r="I16269">
        <v>764</v>
      </c>
      <c r="J16269">
        <v>1</v>
      </c>
      <c r="K16269">
        <v>2</v>
      </c>
      <c r="L16269" t="s">
        <v>20</v>
      </c>
      <c r="M16269" t="s">
        <v>99</v>
      </c>
      <c r="N16269" t="s">
        <v>98</v>
      </c>
      <c r="O16269" t="s">
        <v>22</v>
      </c>
      <c r="P16269" t="s">
        <v>23</v>
      </c>
      <c r="Q16269" t="s">
        <v>41</v>
      </c>
    </row>
    <row r="16270" spans="1:17" x14ac:dyDescent="0.2">
      <c r="A16270" s="2">
        <v>41523</v>
      </c>
      <c r="B16270" t="s">
        <v>119</v>
      </c>
      <c r="C16270" t="s">
        <v>87</v>
      </c>
      <c r="D16270" t="s">
        <v>50</v>
      </c>
      <c r="E16270" t="s">
        <v>50</v>
      </c>
      <c r="F16270">
        <v>6</v>
      </c>
      <c r="G16270">
        <v>53</v>
      </c>
      <c r="H16270">
        <v>1142</v>
      </c>
      <c r="I16270">
        <v>595</v>
      </c>
      <c r="J16270">
        <v>1</v>
      </c>
      <c r="K16270">
        <v>0</v>
      </c>
      <c r="L16270" t="s">
        <v>20</v>
      </c>
      <c r="M16270" t="s">
        <v>409</v>
      </c>
      <c r="N16270" t="s">
        <v>119</v>
      </c>
      <c r="O16270" t="s">
        <v>22</v>
      </c>
      <c r="P16270" t="s">
        <v>23</v>
      </c>
      <c r="Q16270" t="s">
        <v>24</v>
      </c>
    </row>
    <row r="16271" spans="1:17" x14ac:dyDescent="0.2">
      <c r="A16271" s="2">
        <v>41523</v>
      </c>
      <c r="B16271" t="s">
        <v>143</v>
      </c>
      <c r="C16271" t="s">
        <v>555</v>
      </c>
      <c r="D16271" t="s">
        <v>115</v>
      </c>
      <c r="E16271" t="s">
        <v>27</v>
      </c>
      <c r="F16271">
        <v>37</v>
      </c>
      <c r="G16271">
        <v>93</v>
      </c>
      <c r="H16271">
        <v>695</v>
      </c>
      <c r="I16271">
        <v>376</v>
      </c>
      <c r="J16271">
        <v>3</v>
      </c>
      <c r="K16271">
        <v>0</v>
      </c>
      <c r="L16271" t="s">
        <v>28</v>
      </c>
      <c r="M16271" t="s">
        <v>644</v>
      </c>
      <c r="N16271" t="s">
        <v>143</v>
      </c>
      <c r="O16271" t="s">
        <v>22</v>
      </c>
      <c r="P16271" t="s">
        <v>23</v>
      </c>
      <c r="Q16271" t="s">
        <v>24</v>
      </c>
    </row>
    <row r="16272" spans="1:17" x14ac:dyDescent="0.2">
      <c r="A16272" s="2">
        <v>41523</v>
      </c>
      <c r="B16272" t="s">
        <v>177</v>
      </c>
      <c r="C16272" t="s">
        <v>449</v>
      </c>
      <c r="D16272" t="s">
        <v>115</v>
      </c>
      <c r="E16272" t="s">
        <v>115</v>
      </c>
      <c r="F16272">
        <v>71</v>
      </c>
      <c r="G16272">
        <v>59</v>
      </c>
      <c r="H16272">
        <v>494</v>
      </c>
      <c r="I16272">
        <v>566</v>
      </c>
      <c r="J16272">
        <v>1</v>
      </c>
      <c r="K16272">
        <v>1</v>
      </c>
      <c r="L16272" t="s">
        <v>20</v>
      </c>
      <c r="M16272" t="s">
        <v>640</v>
      </c>
      <c r="N16272" t="s">
        <v>177</v>
      </c>
      <c r="O16272" t="s">
        <v>22</v>
      </c>
      <c r="P16272" t="s">
        <v>23</v>
      </c>
      <c r="Q16272" t="s">
        <v>30</v>
      </c>
    </row>
    <row r="16273" spans="1:17" x14ac:dyDescent="0.2">
      <c r="A16273" s="2">
        <v>41523</v>
      </c>
      <c r="B16273" t="s">
        <v>560</v>
      </c>
      <c r="C16273" t="s">
        <v>48</v>
      </c>
      <c r="D16273" t="s">
        <v>50</v>
      </c>
      <c r="E16273" t="s">
        <v>50</v>
      </c>
      <c r="F16273">
        <v>149</v>
      </c>
      <c r="G16273">
        <v>175</v>
      </c>
      <c r="H16273">
        <v>171</v>
      </c>
      <c r="I16273">
        <v>81</v>
      </c>
      <c r="J16273">
        <v>2</v>
      </c>
      <c r="K16273">
        <v>1</v>
      </c>
      <c r="L16273" t="s">
        <v>20</v>
      </c>
      <c r="M16273" t="s">
        <v>1389</v>
      </c>
      <c r="N16273" t="s">
        <v>560</v>
      </c>
      <c r="O16273" t="s">
        <v>22</v>
      </c>
      <c r="P16273" t="s">
        <v>23</v>
      </c>
      <c r="Q16273" t="s">
        <v>24</v>
      </c>
    </row>
    <row r="16274" spans="1:17" x14ac:dyDescent="0.2">
      <c r="A16274" s="2">
        <v>41523</v>
      </c>
      <c r="B16274" t="s">
        <v>133</v>
      </c>
      <c r="C16274" t="s">
        <v>263</v>
      </c>
      <c r="D16274" t="s">
        <v>115</v>
      </c>
      <c r="E16274" t="s">
        <v>27</v>
      </c>
      <c r="F16274">
        <v>56</v>
      </c>
      <c r="G16274">
        <v>74</v>
      </c>
      <c r="H16274">
        <v>593</v>
      </c>
      <c r="I16274">
        <v>475</v>
      </c>
      <c r="J16274">
        <v>4</v>
      </c>
      <c r="K16274">
        <v>1</v>
      </c>
      <c r="L16274" t="s">
        <v>28</v>
      </c>
      <c r="M16274" t="s">
        <v>1040</v>
      </c>
      <c r="N16274" t="s">
        <v>133</v>
      </c>
      <c r="O16274" t="s">
        <v>22</v>
      </c>
      <c r="P16274" t="s">
        <v>23</v>
      </c>
      <c r="Q16274" t="s">
        <v>24</v>
      </c>
    </row>
    <row r="16275" spans="1:17" x14ac:dyDescent="0.2">
      <c r="A16275" s="2">
        <v>41523</v>
      </c>
      <c r="B16275" t="s">
        <v>301</v>
      </c>
      <c r="C16275" t="s">
        <v>163</v>
      </c>
      <c r="D16275" t="s">
        <v>115</v>
      </c>
      <c r="E16275" t="s">
        <v>115</v>
      </c>
      <c r="F16275">
        <v>112</v>
      </c>
      <c r="G16275">
        <v>110</v>
      </c>
      <c r="H16275">
        <v>304</v>
      </c>
      <c r="I16275">
        <v>306</v>
      </c>
      <c r="J16275">
        <v>2</v>
      </c>
      <c r="K16275">
        <v>1</v>
      </c>
      <c r="L16275" t="s">
        <v>28</v>
      </c>
      <c r="M16275" t="s">
        <v>302</v>
      </c>
      <c r="N16275" t="s">
        <v>301</v>
      </c>
      <c r="O16275" t="s">
        <v>22</v>
      </c>
      <c r="P16275" t="s">
        <v>23</v>
      </c>
      <c r="Q16275" t="s">
        <v>24</v>
      </c>
    </row>
    <row r="16276" spans="1:17" x14ac:dyDescent="0.2">
      <c r="A16276" s="2">
        <v>41523</v>
      </c>
      <c r="B16276" t="s">
        <v>101</v>
      </c>
      <c r="C16276" t="s">
        <v>73</v>
      </c>
      <c r="D16276" t="s">
        <v>50</v>
      </c>
      <c r="E16276" t="s">
        <v>50</v>
      </c>
      <c r="F16276">
        <v>119</v>
      </c>
      <c r="G16276">
        <v>106</v>
      </c>
      <c r="H16276">
        <v>279</v>
      </c>
      <c r="I16276">
        <v>320</v>
      </c>
      <c r="J16276">
        <v>2</v>
      </c>
      <c r="K16276">
        <v>1</v>
      </c>
      <c r="L16276" t="s">
        <v>20</v>
      </c>
      <c r="M16276" t="s">
        <v>331</v>
      </c>
      <c r="N16276" t="s">
        <v>101</v>
      </c>
      <c r="O16276" t="s">
        <v>22</v>
      </c>
      <c r="P16276" t="s">
        <v>23</v>
      </c>
      <c r="Q16276" t="s">
        <v>24</v>
      </c>
    </row>
    <row r="16277" spans="1:17" x14ac:dyDescent="0.2">
      <c r="A16277" s="2">
        <v>41523</v>
      </c>
      <c r="B16277" t="s">
        <v>464</v>
      </c>
      <c r="C16277" t="s">
        <v>469</v>
      </c>
      <c r="D16277" t="s">
        <v>115</v>
      </c>
      <c r="E16277" t="s">
        <v>115</v>
      </c>
      <c r="F16277">
        <v>120</v>
      </c>
      <c r="G16277">
        <v>147</v>
      </c>
      <c r="H16277">
        <v>277</v>
      </c>
      <c r="I16277">
        <v>174</v>
      </c>
      <c r="J16277">
        <v>2</v>
      </c>
      <c r="K16277">
        <v>0</v>
      </c>
      <c r="L16277" t="s">
        <v>28</v>
      </c>
      <c r="M16277" t="s">
        <v>465</v>
      </c>
      <c r="N16277" t="s">
        <v>464</v>
      </c>
      <c r="O16277" t="s">
        <v>22</v>
      </c>
      <c r="P16277" t="s">
        <v>23</v>
      </c>
      <c r="Q16277" t="s">
        <v>24</v>
      </c>
    </row>
    <row r="16278" spans="1:17" x14ac:dyDescent="0.2">
      <c r="A16278" s="2">
        <v>41523</v>
      </c>
      <c r="B16278" t="s">
        <v>174</v>
      </c>
      <c r="C16278" t="s">
        <v>153</v>
      </c>
      <c r="D16278" t="s">
        <v>50</v>
      </c>
      <c r="E16278" t="s">
        <v>50</v>
      </c>
      <c r="F16278">
        <v>148</v>
      </c>
      <c r="G16278">
        <v>11</v>
      </c>
      <c r="H16278">
        <v>173</v>
      </c>
      <c r="I16278">
        <v>1037</v>
      </c>
      <c r="J16278">
        <v>0</v>
      </c>
      <c r="K16278">
        <v>1</v>
      </c>
      <c r="L16278" t="s">
        <v>20</v>
      </c>
      <c r="M16278" t="s">
        <v>820</v>
      </c>
      <c r="N16278" t="s">
        <v>174</v>
      </c>
      <c r="O16278" t="s">
        <v>22</v>
      </c>
      <c r="P16278" t="s">
        <v>23</v>
      </c>
      <c r="Q16278" t="s">
        <v>41</v>
      </c>
    </row>
    <row r="16279" spans="1:17" x14ac:dyDescent="0.2">
      <c r="A16279" s="2">
        <v>41523</v>
      </c>
      <c r="B16279" t="s">
        <v>328</v>
      </c>
      <c r="C16279" t="s">
        <v>161</v>
      </c>
      <c r="D16279" t="s">
        <v>50</v>
      </c>
      <c r="E16279" t="s">
        <v>50</v>
      </c>
      <c r="F16279">
        <v>89</v>
      </c>
      <c r="G16279">
        <v>46</v>
      </c>
      <c r="H16279">
        <v>395</v>
      </c>
      <c r="I16279">
        <v>629</v>
      </c>
      <c r="J16279">
        <v>2</v>
      </c>
      <c r="K16279">
        <v>1</v>
      </c>
      <c r="L16279" t="s">
        <v>20</v>
      </c>
      <c r="M16279" t="s">
        <v>329</v>
      </c>
      <c r="N16279" t="s">
        <v>328</v>
      </c>
      <c r="O16279" t="s">
        <v>22</v>
      </c>
      <c r="P16279" t="s">
        <v>23</v>
      </c>
      <c r="Q16279" t="s">
        <v>24</v>
      </c>
    </row>
    <row r="16280" spans="1:17" x14ac:dyDescent="0.2">
      <c r="A16280" s="2">
        <v>41523</v>
      </c>
      <c r="B16280" t="s">
        <v>184</v>
      </c>
      <c r="C16280" t="s">
        <v>72</v>
      </c>
      <c r="D16280" t="s">
        <v>50</v>
      </c>
      <c r="E16280" t="s">
        <v>50</v>
      </c>
      <c r="F16280">
        <v>134</v>
      </c>
      <c r="G16280">
        <v>27</v>
      </c>
      <c r="H16280">
        <v>236</v>
      </c>
      <c r="I16280">
        <v>787</v>
      </c>
      <c r="J16280">
        <v>1</v>
      </c>
      <c r="K16280">
        <v>2</v>
      </c>
      <c r="L16280" t="s">
        <v>20</v>
      </c>
      <c r="M16280" t="s">
        <v>193</v>
      </c>
      <c r="N16280" t="s">
        <v>184</v>
      </c>
      <c r="O16280" t="s">
        <v>22</v>
      </c>
      <c r="P16280" t="s">
        <v>23</v>
      </c>
      <c r="Q16280" t="s">
        <v>41</v>
      </c>
    </row>
    <row r="16281" spans="1:17" x14ac:dyDescent="0.2">
      <c r="A16281" s="2">
        <v>41523</v>
      </c>
      <c r="B16281" t="s">
        <v>26</v>
      </c>
      <c r="C16281" t="s">
        <v>304</v>
      </c>
      <c r="D16281" t="s">
        <v>27</v>
      </c>
      <c r="E16281" t="s">
        <v>27</v>
      </c>
      <c r="F16281">
        <v>20</v>
      </c>
      <c r="G16281">
        <v>43</v>
      </c>
      <c r="H16281">
        <v>879</v>
      </c>
      <c r="I16281">
        <v>640</v>
      </c>
      <c r="J16281">
        <v>1</v>
      </c>
      <c r="K16281">
        <v>2</v>
      </c>
      <c r="L16281" t="s">
        <v>20</v>
      </c>
      <c r="M16281" t="s">
        <v>219</v>
      </c>
      <c r="N16281" t="s">
        <v>26</v>
      </c>
      <c r="O16281" t="s">
        <v>22</v>
      </c>
      <c r="P16281" t="s">
        <v>23</v>
      </c>
      <c r="Q16281" t="s">
        <v>41</v>
      </c>
    </row>
    <row r="16282" spans="1:17" x14ac:dyDescent="0.2">
      <c r="A16282" s="2">
        <v>41523</v>
      </c>
      <c r="B16282" t="s">
        <v>100</v>
      </c>
      <c r="C16282" t="s">
        <v>82</v>
      </c>
      <c r="D16282" t="s">
        <v>50</v>
      </c>
      <c r="E16282" t="s">
        <v>50</v>
      </c>
      <c r="F16282">
        <v>109</v>
      </c>
      <c r="G16282">
        <v>7</v>
      </c>
      <c r="H16282">
        <v>307</v>
      </c>
      <c r="I16282">
        <v>1099</v>
      </c>
      <c r="J16282">
        <v>2</v>
      </c>
      <c r="K16282">
        <v>4</v>
      </c>
      <c r="L16282" t="s">
        <v>20</v>
      </c>
      <c r="M16282" t="s">
        <v>102</v>
      </c>
      <c r="N16282" t="s">
        <v>100</v>
      </c>
      <c r="O16282" t="s">
        <v>22</v>
      </c>
      <c r="P16282" t="s">
        <v>23</v>
      </c>
      <c r="Q16282" t="s">
        <v>41</v>
      </c>
    </row>
    <row r="16283" spans="1:17" x14ac:dyDescent="0.2">
      <c r="A16283" s="2">
        <v>41523</v>
      </c>
      <c r="B16283" t="s">
        <v>49</v>
      </c>
      <c r="C16283" t="s">
        <v>145</v>
      </c>
      <c r="D16283" t="s">
        <v>50</v>
      </c>
      <c r="E16283" t="s">
        <v>50</v>
      </c>
      <c r="F16283">
        <v>25</v>
      </c>
      <c r="G16283">
        <v>123</v>
      </c>
      <c r="H16283">
        <v>800</v>
      </c>
      <c r="I16283">
        <v>255</v>
      </c>
      <c r="J16283">
        <v>2</v>
      </c>
      <c r="K16283">
        <v>0</v>
      </c>
      <c r="L16283" t="s">
        <v>20</v>
      </c>
      <c r="M16283" t="s">
        <v>103</v>
      </c>
      <c r="N16283" t="s">
        <v>49</v>
      </c>
      <c r="O16283" t="s">
        <v>22</v>
      </c>
      <c r="P16283" t="s">
        <v>23</v>
      </c>
      <c r="Q16283" t="s">
        <v>24</v>
      </c>
    </row>
    <row r="16284" spans="1:17" x14ac:dyDescent="0.2">
      <c r="A16284" s="2">
        <v>41523</v>
      </c>
      <c r="B16284" t="s">
        <v>531</v>
      </c>
      <c r="C16284" t="s">
        <v>185</v>
      </c>
      <c r="D16284" t="s">
        <v>27</v>
      </c>
      <c r="E16284" t="s">
        <v>27</v>
      </c>
      <c r="F16284">
        <v>40</v>
      </c>
      <c r="G16284">
        <v>76</v>
      </c>
      <c r="H16284">
        <v>679</v>
      </c>
      <c r="I16284">
        <v>468</v>
      </c>
      <c r="J16284">
        <v>0</v>
      </c>
      <c r="K16284">
        <v>0</v>
      </c>
      <c r="L16284" t="s">
        <v>20</v>
      </c>
      <c r="M16284" t="s">
        <v>534</v>
      </c>
      <c r="N16284" t="s">
        <v>531</v>
      </c>
      <c r="O16284" t="s">
        <v>22</v>
      </c>
      <c r="P16284" t="s">
        <v>23</v>
      </c>
      <c r="Q16284" t="s">
        <v>30</v>
      </c>
    </row>
    <row r="16285" spans="1:17" x14ac:dyDescent="0.2">
      <c r="A16285" s="2">
        <v>41523</v>
      </c>
      <c r="B16285" t="s">
        <v>38</v>
      </c>
      <c r="C16285" t="s">
        <v>17</v>
      </c>
      <c r="D16285" t="s">
        <v>19</v>
      </c>
      <c r="E16285" t="s">
        <v>19</v>
      </c>
      <c r="F16285">
        <v>49</v>
      </c>
      <c r="G16285">
        <v>64</v>
      </c>
      <c r="H16285">
        <v>614</v>
      </c>
      <c r="I16285">
        <v>538</v>
      </c>
      <c r="J16285">
        <v>4</v>
      </c>
      <c r="K16285">
        <v>0</v>
      </c>
      <c r="L16285" t="s">
        <v>20</v>
      </c>
      <c r="M16285" t="s">
        <v>40</v>
      </c>
      <c r="N16285" t="s">
        <v>38</v>
      </c>
      <c r="O16285" t="s">
        <v>22</v>
      </c>
      <c r="P16285" t="s">
        <v>23</v>
      </c>
      <c r="Q16285" t="s">
        <v>24</v>
      </c>
    </row>
    <row r="16286" spans="1:17" x14ac:dyDescent="0.2">
      <c r="A16286" s="2">
        <v>41523</v>
      </c>
      <c r="B16286" t="s">
        <v>42</v>
      </c>
      <c r="C16286" t="s">
        <v>18</v>
      </c>
      <c r="D16286" t="s">
        <v>19</v>
      </c>
      <c r="E16286" t="s">
        <v>19</v>
      </c>
      <c r="F16286">
        <v>22</v>
      </c>
      <c r="G16286">
        <v>12</v>
      </c>
      <c r="H16286">
        <v>854</v>
      </c>
      <c r="I16286">
        <v>998</v>
      </c>
      <c r="J16286">
        <v>1</v>
      </c>
      <c r="K16286">
        <v>2</v>
      </c>
      <c r="L16286" t="s">
        <v>20</v>
      </c>
      <c r="M16286" t="s">
        <v>44</v>
      </c>
      <c r="N16286" t="s">
        <v>42</v>
      </c>
      <c r="O16286" t="s">
        <v>22</v>
      </c>
      <c r="P16286" t="s">
        <v>23</v>
      </c>
      <c r="Q16286" t="s">
        <v>41</v>
      </c>
    </row>
    <row r="16287" spans="1:17" x14ac:dyDescent="0.2">
      <c r="A16287" s="2">
        <v>41523</v>
      </c>
      <c r="B16287" t="s">
        <v>90</v>
      </c>
      <c r="C16287" t="s">
        <v>1279</v>
      </c>
      <c r="D16287" t="s">
        <v>50</v>
      </c>
      <c r="E16287" t="s">
        <v>50</v>
      </c>
      <c r="F16287">
        <v>72</v>
      </c>
      <c r="G16287">
        <v>28</v>
      </c>
      <c r="H16287">
        <v>493</v>
      </c>
      <c r="I16287">
        <v>774</v>
      </c>
      <c r="J16287">
        <v>1</v>
      </c>
      <c r="K16287">
        <v>1</v>
      </c>
      <c r="L16287" t="s">
        <v>20</v>
      </c>
      <c r="M16287" t="s">
        <v>750</v>
      </c>
      <c r="N16287" t="s">
        <v>90</v>
      </c>
      <c r="O16287" t="s">
        <v>22</v>
      </c>
      <c r="P16287" t="s">
        <v>23</v>
      </c>
      <c r="Q16287" t="s">
        <v>30</v>
      </c>
    </row>
    <row r="16288" spans="1:17" x14ac:dyDescent="0.2">
      <c r="A16288" s="2">
        <v>41523</v>
      </c>
      <c r="B16288" t="s">
        <v>92</v>
      </c>
      <c r="C16288" t="s">
        <v>94</v>
      </c>
      <c r="D16288" t="s">
        <v>50</v>
      </c>
      <c r="E16288" t="s">
        <v>50</v>
      </c>
      <c r="F16288">
        <v>33</v>
      </c>
      <c r="G16288">
        <v>31</v>
      </c>
      <c r="H16288">
        <v>731</v>
      </c>
      <c r="I16288">
        <v>748</v>
      </c>
      <c r="J16288">
        <v>3</v>
      </c>
      <c r="K16288">
        <v>0</v>
      </c>
      <c r="L16288" t="s">
        <v>20</v>
      </c>
      <c r="M16288" t="s">
        <v>124</v>
      </c>
      <c r="N16288" t="s">
        <v>92</v>
      </c>
      <c r="O16288" t="s">
        <v>22</v>
      </c>
      <c r="P16288" t="s">
        <v>23</v>
      </c>
      <c r="Q16288" t="s">
        <v>24</v>
      </c>
    </row>
    <row r="16289" spans="1:17" x14ac:dyDescent="0.2">
      <c r="A16289" s="2">
        <v>41523</v>
      </c>
      <c r="B16289" t="s">
        <v>95</v>
      </c>
      <c r="C16289" t="s">
        <v>97</v>
      </c>
      <c r="D16289" t="s">
        <v>50</v>
      </c>
      <c r="E16289" t="s">
        <v>50</v>
      </c>
      <c r="F16289">
        <v>16</v>
      </c>
      <c r="G16289">
        <v>140</v>
      </c>
      <c r="H16289">
        <v>979</v>
      </c>
      <c r="I16289">
        <v>210</v>
      </c>
      <c r="J16289">
        <v>4</v>
      </c>
      <c r="K16289">
        <v>1</v>
      </c>
      <c r="L16289" t="s">
        <v>20</v>
      </c>
      <c r="M16289" t="s">
        <v>1570</v>
      </c>
      <c r="N16289" t="s">
        <v>95</v>
      </c>
      <c r="O16289" t="s">
        <v>22</v>
      </c>
      <c r="P16289" t="s">
        <v>23</v>
      </c>
      <c r="Q16289" t="s">
        <v>24</v>
      </c>
    </row>
    <row r="16290" spans="1:17" x14ac:dyDescent="0.2">
      <c r="A16290" s="2">
        <v>41523</v>
      </c>
      <c r="B16290" t="s">
        <v>104</v>
      </c>
      <c r="C16290" t="s">
        <v>147</v>
      </c>
      <c r="D16290" t="s">
        <v>50</v>
      </c>
      <c r="E16290" t="s">
        <v>50</v>
      </c>
      <c r="F16290">
        <v>50</v>
      </c>
      <c r="G16290">
        <v>10</v>
      </c>
      <c r="H16290">
        <v>609</v>
      </c>
      <c r="I16290">
        <v>1079</v>
      </c>
      <c r="J16290">
        <v>0</v>
      </c>
      <c r="K16290">
        <v>2</v>
      </c>
      <c r="L16290" t="s">
        <v>20</v>
      </c>
      <c r="M16290" t="s">
        <v>273</v>
      </c>
      <c r="N16290" t="s">
        <v>104</v>
      </c>
      <c r="O16290" t="s">
        <v>22</v>
      </c>
      <c r="P16290" t="s">
        <v>23</v>
      </c>
      <c r="Q16290" t="s">
        <v>41</v>
      </c>
    </row>
    <row r="16291" spans="1:17" x14ac:dyDescent="0.2">
      <c r="A16291" s="2">
        <v>41523</v>
      </c>
      <c r="B16291" t="s">
        <v>1204</v>
      </c>
      <c r="C16291" t="s">
        <v>274</v>
      </c>
      <c r="D16291" t="s">
        <v>50</v>
      </c>
      <c r="E16291" t="s">
        <v>50</v>
      </c>
      <c r="F16291">
        <v>41</v>
      </c>
      <c r="G16291">
        <v>8</v>
      </c>
      <c r="H16291">
        <v>660</v>
      </c>
      <c r="I16291">
        <v>1098</v>
      </c>
      <c r="J16291">
        <v>1</v>
      </c>
      <c r="K16291">
        <v>1</v>
      </c>
      <c r="L16291" t="s">
        <v>20</v>
      </c>
      <c r="M16291" t="s">
        <v>1219</v>
      </c>
      <c r="N16291" t="s">
        <v>1204</v>
      </c>
      <c r="O16291" t="s">
        <v>22</v>
      </c>
      <c r="P16291" t="s">
        <v>23</v>
      </c>
      <c r="Q16291" t="s">
        <v>30</v>
      </c>
    </row>
    <row r="16292" spans="1:17" x14ac:dyDescent="0.2">
      <c r="A16292" s="2">
        <v>41523</v>
      </c>
      <c r="B16292" t="s">
        <v>249</v>
      </c>
      <c r="C16292" t="s">
        <v>85</v>
      </c>
      <c r="D16292" t="s">
        <v>50</v>
      </c>
      <c r="E16292" t="s">
        <v>50</v>
      </c>
      <c r="F16292">
        <v>45</v>
      </c>
      <c r="G16292">
        <v>38</v>
      </c>
      <c r="H16292">
        <v>633</v>
      </c>
      <c r="I16292">
        <v>689</v>
      </c>
      <c r="J16292">
        <v>1</v>
      </c>
      <c r="K16292">
        <v>0</v>
      </c>
      <c r="L16292" t="s">
        <v>20</v>
      </c>
      <c r="M16292" t="s">
        <v>529</v>
      </c>
      <c r="N16292" t="s">
        <v>249</v>
      </c>
      <c r="O16292" t="s">
        <v>22</v>
      </c>
      <c r="P16292" t="s">
        <v>23</v>
      </c>
      <c r="Q16292" t="s">
        <v>24</v>
      </c>
    </row>
    <row r="16293" spans="1:17" x14ac:dyDescent="0.2">
      <c r="A16293" s="2">
        <v>41523</v>
      </c>
      <c r="B16293" t="s">
        <v>462</v>
      </c>
      <c r="C16293" t="s">
        <v>979</v>
      </c>
      <c r="D16293" t="s">
        <v>115</v>
      </c>
      <c r="E16293" t="s">
        <v>115</v>
      </c>
      <c r="F16293">
        <v>170</v>
      </c>
      <c r="G16293">
        <v>207</v>
      </c>
      <c r="H16293">
        <v>95</v>
      </c>
      <c r="I16293">
        <v>0</v>
      </c>
      <c r="J16293">
        <v>5</v>
      </c>
      <c r="K16293">
        <v>2</v>
      </c>
      <c r="L16293" t="s">
        <v>460</v>
      </c>
      <c r="M16293" t="s">
        <v>749</v>
      </c>
      <c r="N16293" t="s">
        <v>459</v>
      </c>
      <c r="O16293" t="s">
        <v>122</v>
      </c>
      <c r="P16293" t="s">
        <v>23</v>
      </c>
      <c r="Q16293" t="s">
        <v>24</v>
      </c>
    </row>
    <row r="16294" spans="1:17" x14ac:dyDescent="0.2">
      <c r="A16294" s="2">
        <v>41523</v>
      </c>
      <c r="B16294" t="s">
        <v>53</v>
      </c>
      <c r="C16294" t="s">
        <v>76</v>
      </c>
      <c r="D16294" t="s">
        <v>50</v>
      </c>
      <c r="E16294" t="s">
        <v>50</v>
      </c>
      <c r="F16294">
        <v>15</v>
      </c>
      <c r="G16294">
        <v>70</v>
      </c>
      <c r="H16294">
        <v>987</v>
      </c>
      <c r="I16294">
        <v>499</v>
      </c>
      <c r="J16294">
        <v>4</v>
      </c>
      <c r="K16294">
        <v>4</v>
      </c>
      <c r="L16294" t="s">
        <v>20</v>
      </c>
      <c r="M16294" t="s">
        <v>397</v>
      </c>
      <c r="N16294" t="s">
        <v>53</v>
      </c>
      <c r="O16294" t="s">
        <v>22</v>
      </c>
      <c r="P16294" t="s">
        <v>23</v>
      </c>
      <c r="Q16294" t="s">
        <v>30</v>
      </c>
    </row>
    <row r="16295" spans="1:17" x14ac:dyDescent="0.2">
      <c r="A16295" s="2">
        <v>41523</v>
      </c>
      <c r="B16295" t="s">
        <v>180</v>
      </c>
      <c r="C16295" t="s">
        <v>737</v>
      </c>
      <c r="D16295" t="s">
        <v>50</v>
      </c>
      <c r="E16295" t="s">
        <v>50</v>
      </c>
      <c r="F16295">
        <v>58</v>
      </c>
      <c r="G16295">
        <v>205</v>
      </c>
      <c r="H16295">
        <v>572</v>
      </c>
      <c r="I16295">
        <v>7</v>
      </c>
      <c r="J16295">
        <v>5</v>
      </c>
      <c r="K16295">
        <v>0</v>
      </c>
      <c r="L16295" t="s">
        <v>20</v>
      </c>
      <c r="M16295" t="s">
        <v>1367</v>
      </c>
      <c r="N16295" t="s">
        <v>180</v>
      </c>
      <c r="O16295" t="s">
        <v>22</v>
      </c>
      <c r="P16295" t="s">
        <v>23</v>
      </c>
      <c r="Q16295" t="s">
        <v>24</v>
      </c>
    </row>
    <row r="16296" spans="1:17" x14ac:dyDescent="0.2">
      <c r="A16296" s="2">
        <v>41523</v>
      </c>
      <c r="B16296" t="s">
        <v>168</v>
      </c>
      <c r="C16296" t="s">
        <v>125</v>
      </c>
      <c r="D16296" t="s">
        <v>50</v>
      </c>
      <c r="E16296" t="s">
        <v>50</v>
      </c>
      <c r="F16296">
        <v>28</v>
      </c>
      <c r="G16296">
        <v>207</v>
      </c>
      <c r="H16296">
        <v>773</v>
      </c>
      <c r="I16296">
        <v>0</v>
      </c>
      <c r="J16296">
        <v>9</v>
      </c>
      <c r="K16296">
        <v>0</v>
      </c>
      <c r="L16296" t="s">
        <v>20</v>
      </c>
      <c r="M16296" t="s">
        <v>1008</v>
      </c>
      <c r="N16296" t="s">
        <v>168</v>
      </c>
      <c r="O16296" t="s">
        <v>22</v>
      </c>
      <c r="P16296" t="s">
        <v>23</v>
      </c>
      <c r="Q16296" t="s">
        <v>24</v>
      </c>
    </row>
    <row r="16297" spans="1:17" x14ac:dyDescent="0.2">
      <c r="A16297" s="2">
        <v>41524</v>
      </c>
      <c r="B16297" t="s">
        <v>267</v>
      </c>
      <c r="C16297" t="s">
        <v>339</v>
      </c>
      <c r="D16297" t="s">
        <v>36</v>
      </c>
      <c r="E16297" t="s">
        <v>36</v>
      </c>
      <c r="F16297">
        <v>98</v>
      </c>
      <c r="G16297">
        <v>103</v>
      </c>
      <c r="H16297">
        <v>364</v>
      </c>
      <c r="I16297">
        <v>334</v>
      </c>
      <c r="J16297">
        <v>4</v>
      </c>
      <c r="K16297">
        <v>1</v>
      </c>
      <c r="L16297" t="s">
        <v>20</v>
      </c>
      <c r="M16297" t="s">
        <v>1402</v>
      </c>
      <c r="N16297" t="s">
        <v>267</v>
      </c>
      <c r="O16297" t="s">
        <v>22</v>
      </c>
      <c r="P16297" t="s">
        <v>23</v>
      </c>
      <c r="Q16297" t="s">
        <v>24</v>
      </c>
    </row>
    <row r="16298" spans="1:17" x14ac:dyDescent="0.2">
      <c r="A16298" s="2">
        <v>41524</v>
      </c>
      <c r="B16298" t="s">
        <v>25</v>
      </c>
      <c r="C16298" t="s">
        <v>55</v>
      </c>
      <c r="D16298" t="s">
        <v>19</v>
      </c>
      <c r="E16298" t="s">
        <v>57</v>
      </c>
      <c r="F16298">
        <v>9</v>
      </c>
      <c r="G16298">
        <v>46</v>
      </c>
      <c r="H16298">
        <v>1089</v>
      </c>
      <c r="I16298">
        <v>629</v>
      </c>
      <c r="J16298">
        <v>6</v>
      </c>
      <c r="K16298">
        <v>0</v>
      </c>
      <c r="L16298" t="s">
        <v>28</v>
      </c>
      <c r="M16298" t="s">
        <v>712</v>
      </c>
      <c r="N16298" t="s">
        <v>25</v>
      </c>
      <c r="O16298" t="s">
        <v>22</v>
      </c>
      <c r="P16298" t="s">
        <v>23</v>
      </c>
      <c r="Q16298" t="s">
        <v>24</v>
      </c>
    </row>
    <row r="16299" spans="1:17" x14ac:dyDescent="0.2">
      <c r="A16299" s="2">
        <v>41524</v>
      </c>
      <c r="B16299" t="s">
        <v>224</v>
      </c>
      <c r="C16299" t="s">
        <v>141</v>
      </c>
      <c r="D16299" t="s">
        <v>36</v>
      </c>
      <c r="E16299" t="s">
        <v>36</v>
      </c>
      <c r="F16299">
        <v>48</v>
      </c>
      <c r="G16299">
        <v>81</v>
      </c>
      <c r="H16299">
        <v>617</v>
      </c>
      <c r="I16299">
        <v>440</v>
      </c>
      <c r="J16299">
        <v>1</v>
      </c>
      <c r="K16299">
        <v>0</v>
      </c>
      <c r="L16299" t="s">
        <v>20</v>
      </c>
      <c r="M16299" t="s">
        <v>236</v>
      </c>
      <c r="N16299" t="s">
        <v>224</v>
      </c>
      <c r="O16299" t="s">
        <v>22</v>
      </c>
      <c r="P16299" t="s">
        <v>23</v>
      </c>
      <c r="Q16299" t="s">
        <v>24</v>
      </c>
    </row>
    <row r="16300" spans="1:17" x14ac:dyDescent="0.2">
      <c r="A16300" s="2">
        <v>41524</v>
      </c>
      <c r="B16300" t="s">
        <v>660</v>
      </c>
      <c r="C16300" t="s">
        <v>374</v>
      </c>
      <c r="D16300" t="s">
        <v>36</v>
      </c>
      <c r="E16300" t="s">
        <v>36</v>
      </c>
      <c r="F16300">
        <v>88</v>
      </c>
      <c r="G16300">
        <v>102</v>
      </c>
      <c r="H16300">
        <v>397</v>
      </c>
      <c r="I16300">
        <v>338</v>
      </c>
      <c r="J16300">
        <v>1</v>
      </c>
      <c r="K16300">
        <v>2</v>
      </c>
      <c r="L16300" t="s">
        <v>20</v>
      </c>
      <c r="M16300" t="s">
        <v>429</v>
      </c>
      <c r="N16300" t="s">
        <v>61</v>
      </c>
      <c r="O16300" t="s">
        <v>122</v>
      </c>
      <c r="P16300" t="s">
        <v>23</v>
      </c>
      <c r="Q16300" t="s">
        <v>41</v>
      </c>
    </row>
    <row r="16301" spans="1:17" x14ac:dyDescent="0.2">
      <c r="A16301" s="2">
        <v>41524</v>
      </c>
      <c r="B16301" t="s">
        <v>196</v>
      </c>
      <c r="C16301" t="s">
        <v>211</v>
      </c>
      <c r="D16301" t="s">
        <v>36</v>
      </c>
      <c r="E16301" t="s">
        <v>36</v>
      </c>
      <c r="F16301">
        <v>163</v>
      </c>
      <c r="G16301">
        <v>128</v>
      </c>
      <c r="H16301">
        <v>124</v>
      </c>
      <c r="I16301">
        <v>248</v>
      </c>
      <c r="J16301">
        <v>2</v>
      </c>
      <c r="K16301">
        <v>0</v>
      </c>
      <c r="L16301" t="s">
        <v>20</v>
      </c>
      <c r="M16301" t="s">
        <v>917</v>
      </c>
      <c r="N16301" t="s">
        <v>196</v>
      </c>
      <c r="O16301" t="s">
        <v>22</v>
      </c>
      <c r="P16301" t="s">
        <v>23</v>
      </c>
      <c r="Q16301" t="s">
        <v>24</v>
      </c>
    </row>
    <row r="16302" spans="1:17" x14ac:dyDescent="0.2">
      <c r="A16302" s="2">
        <v>41524</v>
      </c>
      <c r="B16302" t="s">
        <v>123</v>
      </c>
      <c r="C16302" t="s">
        <v>386</v>
      </c>
      <c r="D16302" t="s">
        <v>50</v>
      </c>
      <c r="E16302" t="s">
        <v>50</v>
      </c>
      <c r="F16302">
        <v>63</v>
      </c>
      <c r="G16302">
        <v>115</v>
      </c>
      <c r="H16302">
        <v>539</v>
      </c>
      <c r="I16302">
        <v>297</v>
      </c>
      <c r="J16302">
        <v>1</v>
      </c>
      <c r="K16302">
        <v>1</v>
      </c>
      <c r="L16302" t="s">
        <v>20</v>
      </c>
      <c r="M16302" t="s">
        <v>179</v>
      </c>
      <c r="N16302" t="s">
        <v>123</v>
      </c>
      <c r="O16302" t="s">
        <v>22</v>
      </c>
      <c r="P16302" t="s">
        <v>23</v>
      </c>
      <c r="Q16302" t="s">
        <v>30</v>
      </c>
    </row>
    <row r="16303" spans="1:17" x14ac:dyDescent="0.2">
      <c r="A16303" s="2">
        <v>41524</v>
      </c>
      <c r="B16303" t="s">
        <v>136</v>
      </c>
      <c r="C16303" t="s">
        <v>110</v>
      </c>
      <c r="D16303" t="s">
        <v>36</v>
      </c>
      <c r="E16303" t="s">
        <v>36</v>
      </c>
      <c r="F16303">
        <v>18</v>
      </c>
      <c r="G16303">
        <v>75</v>
      </c>
      <c r="H16303">
        <v>962</v>
      </c>
      <c r="I16303">
        <v>473</v>
      </c>
      <c r="J16303">
        <v>1</v>
      </c>
      <c r="K16303">
        <v>1</v>
      </c>
      <c r="L16303" t="s">
        <v>20</v>
      </c>
      <c r="M16303" t="s">
        <v>340</v>
      </c>
      <c r="N16303" t="s">
        <v>136</v>
      </c>
      <c r="O16303" t="s">
        <v>22</v>
      </c>
      <c r="P16303" t="s">
        <v>23</v>
      </c>
      <c r="Q16303" t="s">
        <v>30</v>
      </c>
    </row>
    <row r="16304" spans="1:17" x14ac:dyDescent="0.2">
      <c r="A16304" s="2">
        <v>41524</v>
      </c>
      <c r="B16304" t="s">
        <v>237</v>
      </c>
      <c r="C16304" t="s">
        <v>61</v>
      </c>
      <c r="D16304" t="s">
        <v>36</v>
      </c>
      <c r="E16304" t="s">
        <v>36</v>
      </c>
      <c r="F16304">
        <v>105</v>
      </c>
      <c r="G16304">
        <v>92</v>
      </c>
      <c r="H16304">
        <v>323</v>
      </c>
      <c r="I16304">
        <v>385</v>
      </c>
      <c r="J16304">
        <v>2</v>
      </c>
      <c r="K16304">
        <v>2</v>
      </c>
      <c r="L16304" t="s">
        <v>20</v>
      </c>
      <c r="M16304" t="s">
        <v>366</v>
      </c>
      <c r="N16304" t="s">
        <v>237</v>
      </c>
      <c r="O16304" t="s">
        <v>22</v>
      </c>
      <c r="P16304" t="s">
        <v>23</v>
      </c>
      <c r="Q16304" t="s">
        <v>30</v>
      </c>
    </row>
    <row r="16305" spans="1:17" x14ac:dyDescent="0.2">
      <c r="A16305" s="2">
        <v>41524</v>
      </c>
      <c r="B16305" t="s">
        <v>135</v>
      </c>
      <c r="C16305" t="s">
        <v>250</v>
      </c>
      <c r="D16305" t="s">
        <v>36</v>
      </c>
      <c r="E16305" t="s">
        <v>36</v>
      </c>
      <c r="F16305">
        <v>35</v>
      </c>
      <c r="G16305">
        <v>118</v>
      </c>
      <c r="H16305">
        <v>699</v>
      </c>
      <c r="I16305">
        <v>282</v>
      </c>
      <c r="J16305">
        <v>2</v>
      </c>
      <c r="K16305">
        <v>0</v>
      </c>
      <c r="L16305" t="s">
        <v>20</v>
      </c>
      <c r="M16305" t="s">
        <v>1443</v>
      </c>
      <c r="N16305" t="s">
        <v>135</v>
      </c>
      <c r="O16305" t="s">
        <v>22</v>
      </c>
      <c r="P16305" t="s">
        <v>23</v>
      </c>
      <c r="Q16305" t="s">
        <v>24</v>
      </c>
    </row>
    <row r="16306" spans="1:17" x14ac:dyDescent="0.2">
      <c r="A16306" s="2">
        <v>41524</v>
      </c>
      <c r="B16306" t="s">
        <v>118</v>
      </c>
      <c r="C16306" t="s">
        <v>208</v>
      </c>
      <c r="D16306" t="s">
        <v>36</v>
      </c>
      <c r="E16306" t="s">
        <v>36</v>
      </c>
      <c r="F16306">
        <v>78</v>
      </c>
      <c r="G16306">
        <v>77</v>
      </c>
      <c r="H16306">
        <v>452</v>
      </c>
      <c r="I16306">
        <v>467</v>
      </c>
      <c r="J16306">
        <v>1</v>
      </c>
      <c r="K16306">
        <v>0</v>
      </c>
      <c r="L16306" t="s">
        <v>20</v>
      </c>
      <c r="M16306" t="s">
        <v>485</v>
      </c>
      <c r="N16306" t="s">
        <v>110</v>
      </c>
      <c r="O16306" t="s">
        <v>122</v>
      </c>
      <c r="P16306" t="s">
        <v>23</v>
      </c>
      <c r="Q16306" t="s">
        <v>24</v>
      </c>
    </row>
    <row r="16307" spans="1:17" x14ac:dyDescent="0.2">
      <c r="A16307" s="2">
        <v>41524</v>
      </c>
      <c r="B16307" t="s">
        <v>35</v>
      </c>
      <c r="C16307" t="s">
        <v>802</v>
      </c>
      <c r="D16307" t="s">
        <v>36</v>
      </c>
      <c r="E16307" t="s">
        <v>36</v>
      </c>
      <c r="F16307">
        <v>80</v>
      </c>
      <c r="G16307">
        <v>99</v>
      </c>
      <c r="H16307">
        <v>442</v>
      </c>
      <c r="I16307">
        <v>347</v>
      </c>
      <c r="J16307">
        <v>3</v>
      </c>
      <c r="K16307">
        <v>2</v>
      </c>
      <c r="L16307" t="s">
        <v>20</v>
      </c>
      <c r="M16307" t="s">
        <v>200</v>
      </c>
      <c r="N16307" t="s">
        <v>35</v>
      </c>
      <c r="O16307" t="s">
        <v>22</v>
      </c>
      <c r="P16307" t="s">
        <v>23</v>
      </c>
      <c r="Q16307" t="s">
        <v>24</v>
      </c>
    </row>
    <row r="16308" spans="1:17" x14ac:dyDescent="0.2">
      <c r="A16308" s="2">
        <v>41524</v>
      </c>
      <c r="B16308" t="s">
        <v>149</v>
      </c>
      <c r="C16308" t="s">
        <v>351</v>
      </c>
      <c r="D16308" t="s">
        <v>36</v>
      </c>
      <c r="E16308" t="s">
        <v>36</v>
      </c>
      <c r="F16308">
        <v>67</v>
      </c>
      <c r="G16308">
        <v>101</v>
      </c>
      <c r="H16308">
        <v>530</v>
      </c>
      <c r="I16308">
        <v>339</v>
      </c>
      <c r="J16308">
        <v>4</v>
      </c>
      <c r="K16308">
        <v>1</v>
      </c>
      <c r="L16308" t="s">
        <v>20</v>
      </c>
      <c r="M16308" t="s">
        <v>566</v>
      </c>
      <c r="N16308" t="s">
        <v>149</v>
      </c>
      <c r="O16308" t="s">
        <v>22</v>
      </c>
      <c r="P16308" t="s">
        <v>23</v>
      </c>
      <c r="Q16308" t="s">
        <v>24</v>
      </c>
    </row>
    <row r="16309" spans="1:17" x14ac:dyDescent="0.2">
      <c r="A16309" s="2">
        <v>41524</v>
      </c>
      <c r="B16309" t="s">
        <v>128</v>
      </c>
      <c r="C16309" t="s">
        <v>548</v>
      </c>
      <c r="D16309" t="s">
        <v>36</v>
      </c>
      <c r="E16309" t="s">
        <v>36</v>
      </c>
      <c r="F16309">
        <v>53</v>
      </c>
      <c r="G16309">
        <v>36</v>
      </c>
      <c r="H16309">
        <v>595</v>
      </c>
      <c r="I16309">
        <v>695</v>
      </c>
      <c r="J16309">
        <v>3</v>
      </c>
      <c r="K16309">
        <v>0</v>
      </c>
      <c r="L16309" t="s">
        <v>20</v>
      </c>
      <c r="M16309" t="s">
        <v>1054</v>
      </c>
      <c r="N16309" t="s">
        <v>128</v>
      </c>
      <c r="O16309" t="s">
        <v>22</v>
      </c>
      <c r="P16309" t="s">
        <v>23</v>
      </c>
      <c r="Q16309" t="s">
        <v>24</v>
      </c>
    </row>
    <row r="16310" spans="1:17" x14ac:dyDescent="0.2">
      <c r="A16310" s="2">
        <v>41525</v>
      </c>
      <c r="B16310" t="s">
        <v>471</v>
      </c>
      <c r="C16310" t="s">
        <v>617</v>
      </c>
      <c r="D16310" t="s">
        <v>36</v>
      </c>
      <c r="E16310" t="s">
        <v>36</v>
      </c>
      <c r="F16310">
        <v>113</v>
      </c>
      <c r="G16310">
        <v>131</v>
      </c>
      <c r="H16310">
        <v>301</v>
      </c>
      <c r="I16310">
        <v>240</v>
      </c>
      <c r="J16310">
        <v>2</v>
      </c>
      <c r="K16310">
        <v>0</v>
      </c>
      <c r="L16310" t="s">
        <v>20</v>
      </c>
      <c r="M16310" t="s">
        <v>1436</v>
      </c>
      <c r="N16310" t="s">
        <v>471</v>
      </c>
      <c r="O16310" t="s">
        <v>22</v>
      </c>
      <c r="P16310" t="s">
        <v>23</v>
      </c>
      <c r="Q16310" t="s">
        <v>24</v>
      </c>
    </row>
    <row r="16311" spans="1:17" x14ac:dyDescent="0.2">
      <c r="A16311" s="2">
        <v>41525</v>
      </c>
      <c r="B16311" t="s">
        <v>120</v>
      </c>
      <c r="C16311" t="s">
        <v>718</v>
      </c>
      <c r="D16311" t="s">
        <v>36</v>
      </c>
      <c r="E16311" t="s">
        <v>36</v>
      </c>
      <c r="F16311">
        <v>51</v>
      </c>
      <c r="G16311">
        <v>69</v>
      </c>
      <c r="H16311">
        <v>603</v>
      </c>
      <c r="I16311">
        <v>518</v>
      </c>
      <c r="J16311">
        <v>1</v>
      </c>
      <c r="K16311">
        <v>0</v>
      </c>
      <c r="L16311" t="s">
        <v>20</v>
      </c>
      <c r="M16311" t="s">
        <v>152</v>
      </c>
      <c r="N16311" t="s">
        <v>120</v>
      </c>
      <c r="O16311" t="s">
        <v>22</v>
      </c>
      <c r="P16311" t="s">
        <v>23</v>
      </c>
      <c r="Q16311" t="s">
        <v>24</v>
      </c>
    </row>
    <row r="16312" spans="1:17" x14ac:dyDescent="0.2">
      <c r="A16312" s="2">
        <v>41525</v>
      </c>
      <c r="B16312" t="s">
        <v>56</v>
      </c>
      <c r="C16312" t="s">
        <v>197</v>
      </c>
      <c r="D16312" t="s">
        <v>27</v>
      </c>
      <c r="E16312" t="s">
        <v>36</v>
      </c>
      <c r="F16312">
        <v>91</v>
      </c>
      <c r="G16312">
        <v>151</v>
      </c>
      <c r="H16312">
        <v>385</v>
      </c>
      <c r="I16312">
        <v>159</v>
      </c>
      <c r="J16312">
        <v>0</v>
      </c>
      <c r="K16312">
        <v>0</v>
      </c>
      <c r="L16312" t="s">
        <v>28</v>
      </c>
      <c r="M16312" t="s">
        <v>1571</v>
      </c>
      <c r="N16312" t="s">
        <v>106</v>
      </c>
      <c r="O16312" t="s">
        <v>122</v>
      </c>
      <c r="P16312" t="s">
        <v>23</v>
      </c>
      <c r="Q16312" t="s">
        <v>30</v>
      </c>
    </row>
    <row r="16313" spans="1:17" x14ac:dyDescent="0.2">
      <c r="A16313" s="2">
        <v>41525</v>
      </c>
      <c r="B16313" t="s">
        <v>207</v>
      </c>
      <c r="C16313" t="s">
        <v>352</v>
      </c>
      <c r="D16313" t="s">
        <v>36</v>
      </c>
      <c r="E16313" t="s">
        <v>36</v>
      </c>
      <c r="F16313">
        <v>129</v>
      </c>
      <c r="G16313">
        <v>131</v>
      </c>
      <c r="H16313">
        <v>243</v>
      </c>
      <c r="I16313">
        <v>240</v>
      </c>
      <c r="J16313">
        <v>1</v>
      </c>
      <c r="K16313">
        <v>0</v>
      </c>
      <c r="L16313" t="s">
        <v>20</v>
      </c>
      <c r="M16313" t="s">
        <v>209</v>
      </c>
      <c r="N16313" t="s">
        <v>207</v>
      </c>
      <c r="O16313" t="s">
        <v>22</v>
      </c>
      <c r="P16313" t="s">
        <v>23</v>
      </c>
      <c r="Q16313" t="s">
        <v>24</v>
      </c>
    </row>
    <row r="16314" spans="1:17" x14ac:dyDescent="0.2">
      <c r="A16314" s="2">
        <v>41525</v>
      </c>
      <c r="B16314" t="s">
        <v>459</v>
      </c>
      <c r="C16314" t="s">
        <v>1073</v>
      </c>
      <c r="D16314" t="s">
        <v>115</v>
      </c>
      <c r="E16314" t="s">
        <v>115</v>
      </c>
      <c r="F16314">
        <v>170</v>
      </c>
      <c r="G16314">
        <v>139</v>
      </c>
      <c r="H16314">
        <v>94</v>
      </c>
      <c r="I16314">
        <v>213</v>
      </c>
      <c r="J16314">
        <v>0</v>
      </c>
      <c r="K16314">
        <v>1</v>
      </c>
      <c r="L16314" t="s">
        <v>460</v>
      </c>
      <c r="M16314" t="s">
        <v>749</v>
      </c>
      <c r="N16314" t="s">
        <v>459</v>
      </c>
      <c r="O16314" t="s">
        <v>22</v>
      </c>
      <c r="P16314" t="s">
        <v>23</v>
      </c>
      <c r="Q16314" t="s">
        <v>41</v>
      </c>
    </row>
    <row r="16315" spans="1:17" x14ac:dyDescent="0.2">
      <c r="A16315" s="2">
        <v>41525</v>
      </c>
      <c r="B16315" t="s">
        <v>380</v>
      </c>
      <c r="C16315" t="s">
        <v>405</v>
      </c>
      <c r="D16315" t="s">
        <v>36</v>
      </c>
      <c r="E16315" t="s">
        <v>36</v>
      </c>
      <c r="F16315">
        <v>135</v>
      </c>
      <c r="G16315">
        <v>160</v>
      </c>
      <c r="H16315">
        <v>228</v>
      </c>
      <c r="I16315">
        <v>135</v>
      </c>
      <c r="J16315">
        <v>1</v>
      </c>
      <c r="K16315">
        <v>3</v>
      </c>
      <c r="L16315" t="s">
        <v>20</v>
      </c>
      <c r="M16315" t="s">
        <v>918</v>
      </c>
      <c r="N16315" t="s">
        <v>380</v>
      </c>
      <c r="O16315" t="s">
        <v>22</v>
      </c>
      <c r="P16315" t="s">
        <v>23</v>
      </c>
      <c r="Q16315" t="s">
        <v>41</v>
      </c>
    </row>
    <row r="16316" spans="1:17" x14ac:dyDescent="0.2">
      <c r="A16316" s="2">
        <v>41525</v>
      </c>
      <c r="B16316" t="s">
        <v>365</v>
      </c>
      <c r="C16316" t="s">
        <v>890</v>
      </c>
      <c r="D16316" t="s">
        <v>36</v>
      </c>
      <c r="E16316" t="s">
        <v>36</v>
      </c>
      <c r="F16316">
        <v>82</v>
      </c>
      <c r="G16316">
        <v>87</v>
      </c>
      <c r="H16316">
        <v>436</v>
      </c>
      <c r="I16316">
        <v>407</v>
      </c>
      <c r="J16316">
        <v>2</v>
      </c>
      <c r="K16316">
        <v>1</v>
      </c>
      <c r="L16316" t="s">
        <v>20</v>
      </c>
      <c r="M16316" t="s">
        <v>400</v>
      </c>
      <c r="N16316" t="s">
        <v>365</v>
      </c>
      <c r="O16316" t="s">
        <v>22</v>
      </c>
      <c r="P16316" t="s">
        <v>23</v>
      </c>
      <c r="Q16316" t="s">
        <v>24</v>
      </c>
    </row>
    <row r="16317" spans="1:17" x14ac:dyDescent="0.2">
      <c r="A16317" s="2">
        <v>41525</v>
      </c>
      <c r="B16317" t="s">
        <v>45</v>
      </c>
      <c r="C16317" t="s">
        <v>296</v>
      </c>
      <c r="D16317" t="s">
        <v>36</v>
      </c>
      <c r="E16317" t="s">
        <v>36</v>
      </c>
      <c r="F16317">
        <v>116</v>
      </c>
      <c r="G16317">
        <v>108</v>
      </c>
      <c r="H16317">
        <v>291</v>
      </c>
      <c r="I16317">
        <v>314</v>
      </c>
      <c r="J16317">
        <v>1</v>
      </c>
      <c r="K16317">
        <v>1</v>
      </c>
      <c r="L16317" t="s">
        <v>20</v>
      </c>
      <c r="M16317" t="s">
        <v>47</v>
      </c>
      <c r="N16317" t="s">
        <v>45</v>
      </c>
      <c r="O16317" t="s">
        <v>22</v>
      </c>
      <c r="P16317" t="s">
        <v>23</v>
      </c>
      <c r="Q16317" t="s">
        <v>30</v>
      </c>
    </row>
    <row r="16318" spans="1:17" x14ac:dyDescent="0.2">
      <c r="A16318" s="2">
        <v>41526</v>
      </c>
      <c r="B16318" t="s">
        <v>301</v>
      </c>
      <c r="C16318" t="s">
        <v>402</v>
      </c>
      <c r="D16318" t="s">
        <v>115</v>
      </c>
      <c r="E16318" t="s">
        <v>115</v>
      </c>
      <c r="F16318">
        <v>112</v>
      </c>
      <c r="G16318">
        <v>117</v>
      </c>
      <c r="H16318">
        <v>304</v>
      </c>
      <c r="I16318">
        <v>286</v>
      </c>
      <c r="J16318">
        <v>2</v>
      </c>
      <c r="K16318">
        <v>1</v>
      </c>
      <c r="L16318" t="s">
        <v>28</v>
      </c>
      <c r="M16318" t="s">
        <v>302</v>
      </c>
      <c r="N16318" t="s">
        <v>301</v>
      </c>
      <c r="O16318" t="s">
        <v>22</v>
      </c>
      <c r="P16318" t="s">
        <v>23</v>
      </c>
      <c r="Q16318" t="s">
        <v>24</v>
      </c>
    </row>
    <row r="16319" spans="1:17" x14ac:dyDescent="0.2">
      <c r="A16319" s="2">
        <v>41526</v>
      </c>
      <c r="B16319" t="s">
        <v>629</v>
      </c>
      <c r="C16319" t="s">
        <v>388</v>
      </c>
      <c r="D16319" t="s">
        <v>36</v>
      </c>
      <c r="E16319" t="s">
        <v>115</v>
      </c>
      <c r="F16319">
        <v>153</v>
      </c>
      <c r="G16319">
        <v>145</v>
      </c>
      <c r="H16319">
        <v>149</v>
      </c>
      <c r="I16319">
        <v>176</v>
      </c>
      <c r="J16319">
        <v>0</v>
      </c>
      <c r="K16319">
        <v>1</v>
      </c>
      <c r="L16319" t="s">
        <v>460</v>
      </c>
      <c r="M16319" t="s">
        <v>749</v>
      </c>
      <c r="N16319" t="s">
        <v>459</v>
      </c>
      <c r="O16319" t="s">
        <v>122</v>
      </c>
      <c r="P16319" t="s">
        <v>23</v>
      </c>
      <c r="Q16319" t="s">
        <v>41</v>
      </c>
    </row>
    <row r="16320" spans="1:17" x14ac:dyDescent="0.2">
      <c r="A16320" s="2">
        <v>41526</v>
      </c>
      <c r="B16320" t="s">
        <v>166</v>
      </c>
      <c r="C16320" t="s">
        <v>464</v>
      </c>
      <c r="D16320" t="s">
        <v>115</v>
      </c>
      <c r="E16320" t="s">
        <v>115</v>
      </c>
      <c r="F16320">
        <v>111</v>
      </c>
      <c r="G16320">
        <v>120</v>
      </c>
      <c r="H16320">
        <v>304</v>
      </c>
      <c r="I16320">
        <v>277</v>
      </c>
      <c r="J16320">
        <v>1</v>
      </c>
      <c r="K16320">
        <v>1</v>
      </c>
      <c r="L16320" t="s">
        <v>28</v>
      </c>
      <c r="M16320" t="s">
        <v>165</v>
      </c>
      <c r="N16320" t="s">
        <v>166</v>
      </c>
      <c r="O16320" t="s">
        <v>22</v>
      </c>
      <c r="P16320" t="s">
        <v>23</v>
      </c>
      <c r="Q16320" t="s">
        <v>30</v>
      </c>
    </row>
    <row r="16321" spans="1:17" x14ac:dyDescent="0.2">
      <c r="A16321" s="2">
        <v>41526</v>
      </c>
      <c r="B16321" t="s">
        <v>113</v>
      </c>
      <c r="C16321" t="s">
        <v>282</v>
      </c>
      <c r="D16321" t="s">
        <v>115</v>
      </c>
      <c r="E16321" t="s">
        <v>19</v>
      </c>
      <c r="F16321">
        <v>107</v>
      </c>
      <c r="G16321">
        <v>78</v>
      </c>
      <c r="H16321">
        <v>316</v>
      </c>
      <c r="I16321">
        <v>452</v>
      </c>
      <c r="J16321">
        <v>1</v>
      </c>
      <c r="K16321">
        <v>3</v>
      </c>
      <c r="L16321" t="s">
        <v>1569</v>
      </c>
      <c r="M16321" t="s">
        <v>231</v>
      </c>
      <c r="N16321" t="s">
        <v>113</v>
      </c>
      <c r="O16321" t="s">
        <v>22</v>
      </c>
      <c r="P16321" t="s">
        <v>23</v>
      </c>
      <c r="Q16321" t="s">
        <v>41</v>
      </c>
    </row>
    <row r="16322" spans="1:17" x14ac:dyDescent="0.2">
      <c r="A16322" s="2">
        <v>41526</v>
      </c>
      <c r="B16322" t="s">
        <v>176</v>
      </c>
      <c r="C16322" t="s">
        <v>442</v>
      </c>
      <c r="D16322" t="s">
        <v>115</v>
      </c>
      <c r="E16322" t="s">
        <v>57</v>
      </c>
      <c r="F16322">
        <v>84</v>
      </c>
      <c r="G16322">
        <v>57</v>
      </c>
      <c r="H16322">
        <v>429</v>
      </c>
      <c r="I16322">
        <v>581</v>
      </c>
      <c r="J16322">
        <v>2</v>
      </c>
      <c r="K16322">
        <v>0</v>
      </c>
      <c r="L16322" t="s">
        <v>1569</v>
      </c>
      <c r="M16322" t="s">
        <v>231</v>
      </c>
      <c r="N16322" t="s">
        <v>113</v>
      </c>
      <c r="O16322" t="s">
        <v>122</v>
      </c>
      <c r="P16322" t="s">
        <v>23</v>
      </c>
      <c r="Q16322" t="s">
        <v>24</v>
      </c>
    </row>
    <row r="16323" spans="1:17" x14ac:dyDescent="0.2">
      <c r="A16323" s="2">
        <v>41527</v>
      </c>
      <c r="B16323" t="s">
        <v>150</v>
      </c>
      <c r="C16323" t="s">
        <v>111</v>
      </c>
      <c r="D16323" t="s">
        <v>36</v>
      </c>
      <c r="E16323" t="s">
        <v>36</v>
      </c>
      <c r="F16323">
        <v>34</v>
      </c>
      <c r="G16323">
        <v>32</v>
      </c>
      <c r="H16323">
        <v>730</v>
      </c>
      <c r="I16323">
        <v>735</v>
      </c>
      <c r="J16323">
        <v>1</v>
      </c>
      <c r="K16323">
        <v>0</v>
      </c>
      <c r="L16323" t="s">
        <v>20</v>
      </c>
      <c r="M16323" t="s">
        <v>1052</v>
      </c>
      <c r="N16323" t="s">
        <v>150</v>
      </c>
      <c r="O16323" t="s">
        <v>22</v>
      </c>
      <c r="P16323" t="s">
        <v>23</v>
      </c>
      <c r="Q16323" t="s">
        <v>24</v>
      </c>
    </row>
    <row r="16324" spans="1:17" x14ac:dyDescent="0.2">
      <c r="A16324" s="2">
        <v>41527</v>
      </c>
      <c r="B16324" t="s">
        <v>737</v>
      </c>
      <c r="C16324" t="s">
        <v>126</v>
      </c>
      <c r="D16324" t="s">
        <v>50</v>
      </c>
      <c r="E16324" t="s">
        <v>50</v>
      </c>
      <c r="F16324">
        <v>205</v>
      </c>
      <c r="G16324">
        <v>5</v>
      </c>
      <c r="H16324">
        <v>7</v>
      </c>
      <c r="I16324">
        <v>1165</v>
      </c>
      <c r="J16324">
        <v>0</v>
      </c>
      <c r="K16324">
        <v>2</v>
      </c>
      <c r="L16324" t="s">
        <v>20</v>
      </c>
      <c r="M16324" t="s">
        <v>819</v>
      </c>
      <c r="N16324" t="s">
        <v>737</v>
      </c>
      <c r="O16324" t="s">
        <v>22</v>
      </c>
      <c r="P16324" t="s">
        <v>23</v>
      </c>
      <c r="Q16324" t="s">
        <v>41</v>
      </c>
    </row>
    <row r="16325" spans="1:17" x14ac:dyDescent="0.2">
      <c r="A16325" s="2">
        <v>41527</v>
      </c>
      <c r="B16325" t="s">
        <v>286</v>
      </c>
      <c r="C16325" t="s">
        <v>72</v>
      </c>
      <c r="D16325" t="s">
        <v>50</v>
      </c>
      <c r="E16325" t="s">
        <v>50</v>
      </c>
      <c r="F16325">
        <v>66</v>
      </c>
      <c r="G16325">
        <v>27</v>
      </c>
      <c r="H16325">
        <v>533</v>
      </c>
      <c r="I16325">
        <v>787</v>
      </c>
      <c r="J16325">
        <v>0</v>
      </c>
      <c r="K16325">
        <v>1</v>
      </c>
      <c r="L16325" t="s">
        <v>20</v>
      </c>
      <c r="M16325" t="s">
        <v>359</v>
      </c>
      <c r="N16325" t="s">
        <v>286</v>
      </c>
      <c r="O16325" t="s">
        <v>22</v>
      </c>
      <c r="P16325" t="s">
        <v>23</v>
      </c>
      <c r="Q16325" t="s">
        <v>41</v>
      </c>
    </row>
    <row r="16326" spans="1:17" x14ac:dyDescent="0.2">
      <c r="A16326" s="2">
        <v>41527</v>
      </c>
      <c r="B16326" t="s">
        <v>69</v>
      </c>
      <c r="C16326" t="s">
        <v>98</v>
      </c>
      <c r="D16326" t="s">
        <v>50</v>
      </c>
      <c r="E16326" t="s">
        <v>50</v>
      </c>
      <c r="F16326">
        <v>55</v>
      </c>
      <c r="G16326">
        <v>44</v>
      </c>
      <c r="H16326">
        <v>594</v>
      </c>
      <c r="I16326">
        <v>639</v>
      </c>
      <c r="J16326">
        <v>1</v>
      </c>
      <c r="K16326">
        <v>0</v>
      </c>
      <c r="L16326" t="s">
        <v>20</v>
      </c>
      <c r="M16326" t="s">
        <v>71</v>
      </c>
      <c r="N16326" t="s">
        <v>69</v>
      </c>
      <c r="O16326" t="s">
        <v>22</v>
      </c>
      <c r="P16326" t="s">
        <v>23</v>
      </c>
      <c r="Q16326" t="s">
        <v>24</v>
      </c>
    </row>
    <row r="16327" spans="1:17" x14ac:dyDescent="0.2">
      <c r="A16327" s="2">
        <v>41527</v>
      </c>
      <c r="B16327" t="s">
        <v>317</v>
      </c>
      <c r="C16327" t="s">
        <v>67</v>
      </c>
      <c r="D16327" t="s">
        <v>50</v>
      </c>
      <c r="E16327" t="s">
        <v>50</v>
      </c>
      <c r="F16327">
        <v>73</v>
      </c>
      <c r="G16327">
        <v>23</v>
      </c>
      <c r="H16327">
        <v>481</v>
      </c>
      <c r="I16327">
        <v>838</v>
      </c>
      <c r="J16327">
        <v>2</v>
      </c>
      <c r="K16327">
        <v>4</v>
      </c>
      <c r="L16327" t="s">
        <v>20</v>
      </c>
      <c r="M16327" t="s">
        <v>1283</v>
      </c>
      <c r="N16327" t="s">
        <v>317</v>
      </c>
      <c r="O16327" t="s">
        <v>22</v>
      </c>
      <c r="P16327" t="s">
        <v>23</v>
      </c>
      <c r="Q16327" t="s">
        <v>41</v>
      </c>
    </row>
    <row r="16328" spans="1:17" x14ac:dyDescent="0.2">
      <c r="A16328" s="2">
        <v>41527</v>
      </c>
      <c r="B16328" t="s">
        <v>17</v>
      </c>
      <c r="C16328" t="s">
        <v>31</v>
      </c>
      <c r="D16328" t="s">
        <v>19</v>
      </c>
      <c r="E16328" t="s">
        <v>19</v>
      </c>
      <c r="F16328">
        <v>64</v>
      </c>
      <c r="G16328">
        <v>17</v>
      </c>
      <c r="H16328">
        <v>538</v>
      </c>
      <c r="I16328">
        <v>972</v>
      </c>
      <c r="J16328">
        <v>1</v>
      </c>
      <c r="K16328">
        <v>1</v>
      </c>
      <c r="L16328" t="s">
        <v>20</v>
      </c>
      <c r="M16328" t="s">
        <v>21</v>
      </c>
      <c r="N16328" t="s">
        <v>17</v>
      </c>
      <c r="O16328" t="s">
        <v>22</v>
      </c>
      <c r="P16328" t="s">
        <v>23</v>
      </c>
      <c r="Q16328" t="s">
        <v>30</v>
      </c>
    </row>
    <row r="16329" spans="1:17" x14ac:dyDescent="0.2">
      <c r="A16329" s="2">
        <v>41527</v>
      </c>
      <c r="B16329" t="s">
        <v>25</v>
      </c>
      <c r="C16329" t="s">
        <v>82</v>
      </c>
      <c r="D16329" t="s">
        <v>19</v>
      </c>
      <c r="E16329" t="s">
        <v>50</v>
      </c>
      <c r="F16329">
        <v>9</v>
      </c>
      <c r="G16329">
        <v>7</v>
      </c>
      <c r="H16329">
        <v>1089</v>
      </c>
      <c r="I16329">
        <v>1099</v>
      </c>
      <c r="J16329">
        <v>3</v>
      </c>
      <c r="K16329">
        <v>1</v>
      </c>
      <c r="L16329" t="s">
        <v>28</v>
      </c>
      <c r="M16329" t="s">
        <v>332</v>
      </c>
      <c r="N16329" t="s">
        <v>77</v>
      </c>
      <c r="O16329" t="s">
        <v>122</v>
      </c>
      <c r="P16329" t="s">
        <v>23</v>
      </c>
      <c r="Q16329" t="s">
        <v>24</v>
      </c>
    </row>
    <row r="16330" spans="1:17" x14ac:dyDescent="0.2">
      <c r="A16330" s="2">
        <v>41527</v>
      </c>
      <c r="B16330" t="s">
        <v>56</v>
      </c>
      <c r="C16330" t="s">
        <v>197</v>
      </c>
      <c r="D16330" t="s">
        <v>27</v>
      </c>
      <c r="E16330" t="s">
        <v>36</v>
      </c>
      <c r="F16330">
        <v>91</v>
      </c>
      <c r="G16330">
        <v>151</v>
      </c>
      <c r="H16330">
        <v>385</v>
      </c>
      <c r="I16330">
        <v>159</v>
      </c>
      <c r="J16330">
        <v>0</v>
      </c>
      <c r="K16330">
        <v>1</v>
      </c>
      <c r="L16330" t="s">
        <v>28</v>
      </c>
      <c r="M16330" t="s">
        <v>1571</v>
      </c>
      <c r="N16330" t="s">
        <v>106</v>
      </c>
      <c r="O16330" t="s">
        <v>122</v>
      </c>
      <c r="P16330" t="s">
        <v>23</v>
      </c>
      <c r="Q16330" t="s">
        <v>41</v>
      </c>
    </row>
    <row r="16331" spans="1:17" x14ac:dyDescent="0.2">
      <c r="A16331" s="2">
        <v>41527</v>
      </c>
      <c r="B16331" t="s">
        <v>182</v>
      </c>
      <c r="C16331" t="s">
        <v>391</v>
      </c>
      <c r="D16331" t="s">
        <v>115</v>
      </c>
      <c r="E16331" t="s">
        <v>115</v>
      </c>
      <c r="F16331">
        <v>95</v>
      </c>
      <c r="G16331">
        <v>162</v>
      </c>
      <c r="H16331">
        <v>370</v>
      </c>
      <c r="I16331">
        <v>132</v>
      </c>
      <c r="J16331">
        <v>2</v>
      </c>
      <c r="K16331">
        <v>0</v>
      </c>
      <c r="L16331" t="s">
        <v>28</v>
      </c>
      <c r="M16331" t="s">
        <v>1094</v>
      </c>
      <c r="N16331" t="s">
        <v>182</v>
      </c>
      <c r="O16331" t="s">
        <v>22</v>
      </c>
      <c r="P16331" t="s">
        <v>23</v>
      </c>
      <c r="Q16331" t="s">
        <v>24</v>
      </c>
    </row>
    <row r="16332" spans="1:17" x14ac:dyDescent="0.2">
      <c r="A16332" s="2">
        <v>41527</v>
      </c>
      <c r="B16332" t="s">
        <v>145</v>
      </c>
      <c r="C16332" t="s">
        <v>249</v>
      </c>
      <c r="D16332" t="s">
        <v>50</v>
      </c>
      <c r="E16332" t="s">
        <v>50</v>
      </c>
      <c r="F16332">
        <v>123</v>
      </c>
      <c r="G16332">
        <v>45</v>
      </c>
      <c r="H16332">
        <v>255</v>
      </c>
      <c r="I16332">
        <v>633</v>
      </c>
      <c r="J16332">
        <v>0</v>
      </c>
      <c r="K16332">
        <v>2</v>
      </c>
      <c r="L16332" t="s">
        <v>20</v>
      </c>
      <c r="M16332" t="s">
        <v>435</v>
      </c>
      <c r="N16332" t="s">
        <v>145</v>
      </c>
      <c r="O16332" t="s">
        <v>22</v>
      </c>
      <c r="P16332" t="s">
        <v>23</v>
      </c>
      <c r="Q16332" t="s">
        <v>41</v>
      </c>
    </row>
    <row r="16333" spans="1:17" x14ac:dyDescent="0.2">
      <c r="A16333" s="2">
        <v>41527</v>
      </c>
      <c r="B16333" t="s">
        <v>183</v>
      </c>
      <c r="C16333" t="s">
        <v>34</v>
      </c>
      <c r="D16333" t="s">
        <v>36</v>
      </c>
      <c r="E16333" t="s">
        <v>36</v>
      </c>
      <c r="F16333">
        <v>61</v>
      </c>
      <c r="G16333">
        <v>68</v>
      </c>
      <c r="H16333">
        <v>544</v>
      </c>
      <c r="I16333">
        <v>526</v>
      </c>
      <c r="J16333">
        <v>4</v>
      </c>
      <c r="K16333">
        <v>2</v>
      </c>
      <c r="L16333" t="s">
        <v>20</v>
      </c>
      <c r="M16333" t="s">
        <v>1564</v>
      </c>
      <c r="N16333" t="s">
        <v>183</v>
      </c>
      <c r="O16333" t="s">
        <v>22</v>
      </c>
      <c r="P16333" t="s">
        <v>23</v>
      </c>
      <c r="Q16333" t="s">
        <v>24</v>
      </c>
    </row>
    <row r="16334" spans="1:17" x14ac:dyDescent="0.2">
      <c r="A16334" s="2">
        <v>41527</v>
      </c>
      <c r="B16334" t="s">
        <v>48</v>
      </c>
      <c r="C16334" t="s">
        <v>129</v>
      </c>
      <c r="D16334" t="s">
        <v>50</v>
      </c>
      <c r="E16334" t="s">
        <v>50</v>
      </c>
      <c r="F16334">
        <v>175</v>
      </c>
      <c r="G16334">
        <v>2</v>
      </c>
      <c r="H16334">
        <v>81</v>
      </c>
      <c r="I16334">
        <v>1257</v>
      </c>
      <c r="J16334">
        <v>0</v>
      </c>
      <c r="K16334">
        <v>3</v>
      </c>
      <c r="L16334" t="s">
        <v>20</v>
      </c>
      <c r="M16334" t="s">
        <v>866</v>
      </c>
      <c r="N16334" t="s">
        <v>48</v>
      </c>
      <c r="O16334" t="s">
        <v>22</v>
      </c>
      <c r="P16334" t="s">
        <v>23</v>
      </c>
      <c r="Q16334" t="s">
        <v>41</v>
      </c>
    </row>
    <row r="16335" spans="1:17" x14ac:dyDescent="0.2">
      <c r="A16335" s="2">
        <v>41527</v>
      </c>
      <c r="B16335" t="s">
        <v>345</v>
      </c>
      <c r="C16335" t="s">
        <v>70</v>
      </c>
      <c r="D16335" t="s">
        <v>50</v>
      </c>
      <c r="E16335" t="s">
        <v>50</v>
      </c>
      <c r="F16335">
        <v>97</v>
      </c>
      <c r="G16335">
        <v>65</v>
      </c>
      <c r="H16335">
        <v>369</v>
      </c>
      <c r="I16335">
        <v>537</v>
      </c>
      <c r="J16335">
        <v>0</v>
      </c>
      <c r="K16335">
        <v>1</v>
      </c>
      <c r="L16335" t="s">
        <v>20</v>
      </c>
      <c r="M16335" t="s">
        <v>360</v>
      </c>
      <c r="N16335" t="s">
        <v>345</v>
      </c>
      <c r="O16335" t="s">
        <v>22</v>
      </c>
      <c r="P16335" t="s">
        <v>23</v>
      </c>
      <c r="Q16335" t="s">
        <v>41</v>
      </c>
    </row>
    <row r="16336" spans="1:17" x14ac:dyDescent="0.2">
      <c r="A16336" s="2">
        <v>41527</v>
      </c>
      <c r="B16336" t="s">
        <v>153</v>
      </c>
      <c r="C16336" t="s">
        <v>101</v>
      </c>
      <c r="D16336" t="s">
        <v>50</v>
      </c>
      <c r="E16336" t="s">
        <v>50</v>
      </c>
      <c r="F16336">
        <v>11</v>
      </c>
      <c r="G16336">
        <v>119</v>
      </c>
      <c r="H16336">
        <v>1037</v>
      </c>
      <c r="I16336">
        <v>279</v>
      </c>
      <c r="J16336">
        <v>1</v>
      </c>
      <c r="K16336">
        <v>0</v>
      </c>
      <c r="L16336" t="s">
        <v>20</v>
      </c>
      <c r="M16336" t="s">
        <v>307</v>
      </c>
      <c r="N16336" t="s">
        <v>153</v>
      </c>
      <c r="O16336" t="s">
        <v>22</v>
      </c>
      <c r="P16336" t="s">
        <v>23</v>
      </c>
      <c r="Q16336" t="s">
        <v>24</v>
      </c>
    </row>
    <row r="16337" spans="1:17" x14ac:dyDescent="0.2">
      <c r="A16337" s="2">
        <v>41527</v>
      </c>
      <c r="B16337" t="s">
        <v>304</v>
      </c>
      <c r="C16337" t="s">
        <v>531</v>
      </c>
      <c r="D16337" t="s">
        <v>27</v>
      </c>
      <c r="E16337" t="s">
        <v>27</v>
      </c>
      <c r="F16337">
        <v>43</v>
      </c>
      <c r="G16337">
        <v>40</v>
      </c>
      <c r="H16337">
        <v>640</v>
      </c>
      <c r="I16337">
        <v>679</v>
      </c>
      <c r="J16337">
        <v>2</v>
      </c>
      <c r="K16337">
        <v>2</v>
      </c>
      <c r="L16337" t="s">
        <v>20</v>
      </c>
      <c r="M16337" t="s">
        <v>636</v>
      </c>
      <c r="N16337" t="s">
        <v>304</v>
      </c>
      <c r="O16337" t="s">
        <v>22</v>
      </c>
      <c r="P16337" t="s">
        <v>23</v>
      </c>
      <c r="Q16337" t="s">
        <v>30</v>
      </c>
    </row>
    <row r="16338" spans="1:17" x14ac:dyDescent="0.2">
      <c r="A16338" s="2">
        <v>41527</v>
      </c>
      <c r="B16338" t="s">
        <v>254</v>
      </c>
      <c r="C16338" t="s">
        <v>443</v>
      </c>
      <c r="D16338" t="s">
        <v>115</v>
      </c>
      <c r="E16338" t="s">
        <v>115</v>
      </c>
      <c r="F16338">
        <v>144</v>
      </c>
      <c r="G16338">
        <v>155</v>
      </c>
      <c r="H16338">
        <v>180</v>
      </c>
      <c r="I16338">
        <v>142</v>
      </c>
      <c r="J16338">
        <v>1</v>
      </c>
      <c r="K16338">
        <v>0</v>
      </c>
      <c r="L16338" t="s">
        <v>28</v>
      </c>
      <c r="M16338" t="s">
        <v>253</v>
      </c>
      <c r="N16338" t="s">
        <v>254</v>
      </c>
      <c r="O16338" t="s">
        <v>22</v>
      </c>
      <c r="P16338" t="s">
        <v>23</v>
      </c>
      <c r="Q16338" t="s">
        <v>24</v>
      </c>
    </row>
    <row r="16339" spans="1:17" x14ac:dyDescent="0.2">
      <c r="A16339" s="2">
        <v>41527</v>
      </c>
      <c r="B16339" t="s">
        <v>94</v>
      </c>
      <c r="C16339" t="s">
        <v>81</v>
      </c>
      <c r="D16339" t="s">
        <v>50</v>
      </c>
      <c r="E16339" t="s">
        <v>50</v>
      </c>
      <c r="F16339">
        <v>31</v>
      </c>
      <c r="G16339">
        <v>85</v>
      </c>
      <c r="H16339">
        <v>748</v>
      </c>
      <c r="I16339">
        <v>422</v>
      </c>
      <c r="J16339">
        <v>5</v>
      </c>
      <c r="K16339">
        <v>1</v>
      </c>
      <c r="L16339" t="s">
        <v>20</v>
      </c>
      <c r="M16339" t="s">
        <v>96</v>
      </c>
      <c r="N16339" t="s">
        <v>94</v>
      </c>
      <c r="O16339" t="s">
        <v>22</v>
      </c>
      <c r="P16339" t="s">
        <v>23</v>
      </c>
      <c r="Q16339" t="s">
        <v>24</v>
      </c>
    </row>
    <row r="16340" spans="1:17" x14ac:dyDescent="0.2">
      <c r="A16340" s="2">
        <v>41527</v>
      </c>
      <c r="B16340" t="s">
        <v>76</v>
      </c>
      <c r="C16340" t="s">
        <v>85</v>
      </c>
      <c r="D16340" t="s">
        <v>50</v>
      </c>
      <c r="E16340" t="s">
        <v>50</v>
      </c>
      <c r="F16340">
        <v>70</v>
      </c>
      <c r="G16340">
        <v>38</v>
      </c>
      <c r="H16340">
        <v>499</v>
      </c>
      <c r="I16340">
        <v>689</v>
      </c>
      <c r="J16340">
        <v>2</v>
      </c>
      <c r="K16340">
        <v>1</v>
      </c>
      <c r="L16340" t="s">
        <v>20</v>
      </c>
      <c r="M16340" t="s">
        <v>78</v>
      </c>
      <c r="N16340" t="s">
        <v>76</v>
      </c>
      <c r="O16340" t="s">
        <v>22</v>
      </c>
      <c r="P16340" t="s">
        <v>23</v>
      </c>
      <c r="Q16340" t="s">
        <v>24</v>
      </c>
    </row>
    <row r="16341" spans="1:17" x14ac:dyDescent="0.2">
      <c r="A16341" s="2">
        <v>41527</v>
      </c>
      <c r="B16341" t="s">
        <v>119</v>
      </c>
      <c r="C16341" t="s">
        <v>293</v>
      </c>
      <c r="D16341" t="s">
        <v>50</v>
      </c>
      <c r="E16341" t="s">
        <v>50</v>
      </c>
      <c r="F16341">
        <v>6</v>
      </c>
      <c r="G16341">
        <v>26</v>
      </c>
      <c r="H16341">
        <v>1142</v>
      </c>
      <c r="I16341">
        <v>796</v>
      </c>
      <c r="J16341">
        <v>2</v>
      </c>
      <c r="K16341">
        <v>1</v>
      </c>
      <c r="L16341" t="s">
        <v>20</v>
      </c>
      <c r="M16341" t="s">
        <v>951</v>
      </c>
      <c r="N16341" t="s">
        <v>119</v>
      </c>
      <c r="O16341" t="s">
        <v>22</v>
      </c>
      <c r="P16341" t="s">
        <v>23</v>
      </c>
      <c r="Q16341" t="s">
        <v>24</v>
      </c>
    </row>
    <row r="16342" spans="1:17" x14ac:dyDescent="0.2">
      <c r="A16342" s="2">
        <v>41527</v>
      </c>
      <c r="B16342" t="s">
        <v>185</v>
      </c>
      <c r="C16342" t="s">
        <v>131</v>
      </c>
      <c r="D16342" t="s">
        <v>27</v>
      </c>
      <c r="E16342" t="s">
        <v>27</v>
      </c>
      <c r="F16342">
        <v>76</v>
      </c>
      <c r="G16342">
        <v>42</v>
      </c>
      <c r="H16342">
        <v>468</v>
      </c>
      <c r="I16342">
        <v>650</v>
      </c>
      <c r="J16342">
        <v>1</v>
      </c>
      <c r="K16342">
        <v>1</v>
      </c>
      <c r="L16342" t="s">
        <v>20</v>
      </c>
      <c r="M16342" t="s">
        <v>412</v>
      </c>
      <c r="N16342" t="s">
        <v>185</v>
      </c>
      <c r="O16342" t="s">
        <v>22</v>
      </c>
      <c r="P16342" t="s">
        <v>23</v>
      </c>
      <c r="Q16342" t="s">
        <v>30</v>
      </c>
    </row>
    <row r="16343" spans="1:17" x14ac:dyDescent="0.2">
      <c r="A16343" s="2">
        <v>41527</v>
      </c>
      <c r="B16343" t="s">
        <v>143</v>
      </c>
      <c r="C16343" t="s">
        <v>199</v>
      </c>
      <c r="D16343" t="s">
        <v>115</v>
      </c>
      <c r="E16343" t="s">
        <v>36</v>
      </c>
      <c r="F16343">
        <v>37</v>
      </c>
      <c r="G16343">
        <v>24</v>
      </c>
      <c r="H16343">
        <v>695</v>
      </c>
      <c r="I16343">
        <v>829</v>
      </c>
      <c r="J16343">
        <v>3</v>
      </c>
      <c r="K16343">
        <v>1</v>
      </c>
      <c r="L16343" t="s">
        <v>28</v>
      </c>
      <c r="M16343" t="s">
        <v>1014</v>
      </c>
      <c r="N16343" t="s">
        <v>143</v>
      </c>
      <c r="O16343" t="s">
        <v>22</v>
      </c>
      <c r="P16343" t="s">
        <v>23</v>
      </c>
      <c r="Q16343" t="s">
        <v>24</v>
      </c>
    </row>
    <row r="16344" spans="1:17" x14ac:dyDescent="0.2">
      <c r="A16344" s="2">
        <v>41527</v>
      </c>
      <c r="B16344" t="s">
        <v>560</v>
      </c>
      <c r="C16344" t="s">
        <v>52</v>
      </c>
      <c r="D16344" t="s">
        <v>50</v>
      </c>
      <c r="E16344" t="s">
        <v>50</v>
      </c>
      <c r="F16344">
        <v>149</v>
      </c>
      <c r="G16344">
        <v>30</v>
      </c>
      <c r="H16344">
        <v>171</v>
      </c>
      <c r="I16344">
        <v>764</v>
      </c>
      <c r="J16344">
        <v>0</v>
      </c>
      <c r="K16344">
        <v>1</v>
      </c>
      <c r="L16344" t="s">
        <v>20</v>
      </c>
      <c r="M16344" t="s">
        <v>1389</v>
      </c>
      <c r="N16344" t="s">
        <v>560</v>
      </c>
      <c r="O16344" t="s">
        <v>22</v>
      </c>
      <c r="P16344" t="s">
        <v>23</v>
      </c>
      <c r="Q16344" t="s">
        <v>41</v>
      </c>
    </row>
    <row r="16345" spans="1:17" x14ac:dyDescent="0.2">
      <c r="A16345" s="2">
        <v>41527</v>
      </c>
      <c r="B16345" t="s">
        <v>133</v>
      </c>
      <c r="C16345" t="s">
        <v>274</v>
      </c>
      <c r="D16345" t="s">
        <v>115</v>
      </c>
      <c r="E16345" t="s">
        <v>50</v>
      </c>
      <c r="F16345">
        <v>56</v>
      </c>
      <c r="G16345">
        <v>8</v>
      </c>
      <c r="H16345">
        <v>593</v>
      </c>
      <c r="I16345">
        <v>1098</v>
      </c>
      <c r="J16345">
        <v>1</v>
      </c>
      <c r="K16345">
        <v>2</v>
      </c>
      <c r="L16345" t="s">
        <v>28</v>
      </c>
      <c r="M16345" t="s">
        <v>1015</v>
      </c>
      <c r="N16345" t="s">
        <v>133</v>
      </c>
      <c r="O16345" t="s">
        <v>22</v>
      </c>
      <c r="P16345" t="s">
        <v>23</v>
      </c>
      <c r="Q16345" t="s">
        <v>41</v>
      </c>
    </row>
    <row r="16346" spans="1:17" x14ac:dyDescent="0.2">
      <c r="A16346" s="2">
        <v>41527</v>
      </c>
      <c r="B16346" t="s">
        <v>73</v>
      </c>
      <c r="C16346" t="s">
        <v>174</v>
      </c>
      <c r="D16346" t="s">
        <v>50</v>
      </c>
      <c r="E16346" t="s">
        <v>50</v>
      </c>
      <c r="F16346">
        <v>106</v>
      </c>
      <c r="G16346">
        <v>148</v>
      </c>
      <c r="H16346">
        <v>320</v>
      </c>
      <c r="I16346">
        <v>173</v>
      </c>
      <c r="J16346">
        <v>2</v>
      </c>
      <c r="K16346">
        <v>0</v>
      </c>
      <c r="L16346" t="s">
        <v>20</v>
      </c>
      <c r="M16346" t="s">
        <v>1335</v>
      </c>
      <c r="N16346" t="s">
        <v>73</v>
      </c>
      <c r="O16346" t="s">
        <v>22</v>
      </c>
      <c r="P16346" t="s">
        <v>23</v>
      </c>
      <c r="Q16346" t="s">
        <v>24</v>
      </c>
    </row>
    <row r="16347" spans="1:17" x14ac:dyDescent="0.2">
      <c r="A16347" s="2">
        <v>41527</v>
      </c>
      <c r="B16347" t="s">
        <v>97</v>
      </c>
      <c r="C16347" t="s">
        <v>100</v>
      </c>
      <c r="D16347" t="s">
        <v>50</v>
      </c>
      <c r="E16347" t="s">
        <v>50</v>
      </c>
      <c r="F16347">
        <v>140</v>
      </c>
      <c r="G16347">
        <v>109</v>
      </c>
      <c r="H16347">
        <v>210</v>
      </c>
      <c r="I16347">
        <v>307</v>
      </c>
      <c r="J16347">
        <v>3</v>
      </c>
      <c r="K16347">
        <v>2</v>
      </c>
      <c r="L16347" t="s">
        <v>20</v>
      </c>
      <c r="M16347" t="s">
        <v>97</v>
      </c>
      <c r="N16347" t="s">
        <v>97</v>
      </c>
      <c r="O16347" t="s">
        <v>22</v>
      </c>
      <c r="P16347" t="s">
        <v>23</v>
      </c>
      <c r="Q16347" t="s">
        <v>24</v>
      </c>
    </row>
    <row r="16348" spans="1:17" x14ac:dyDescent="0.2">
      <c r="A16348" s="2">
        <v>41527</v>
      </c>
      <c r="B16348" t="s">
        <v>328</v>
      </c>
      <c r="C16348" t="s">
        <v>104</v>
      </c>
      <c r="D16348" t="s">
        <v>50</v>
      </c>
      <c r="E16348" t="s">
        <v>50</v>
      </c>
      <c r="F16348">
        <v>89</v>
      </c>
      <c r="G16348">
        <v>50</v>
      </c>
      <c r="H16348">
        <v>395</v>
      </c>
      <c r="I16348">
        <v>609</v>
      </c>
      <c r="J16348">
        <v>1</v>
      </c>
      <c r="K16348">
        <v>2</v>
      </c>
      <c r="L16348" t="s">
        <v>20</v>
      </c>
      <c r="M16348" t="s">
        <v>329</v>
      </c>
      <c r="N16348" t="s">
        <v>328</v>
      </c>
      <c r="O16348" t="s">
        <v>22</v>
      </c>
      <c r="P16348" t="s">
        <v>23</v>
      </c>
      <c r="Q16348" t="s">
        <v>41</v>
      </c>
    </row>
    <row r="16349" spans="1:17" x14ac:dyDescent="0.2">
      <c r="A16349" s="2">
        <v>41527</v>
      </c>
      <c r="B16349" t="s">
        <v>184</v>
      </c>
      <c r="C16349" t="s">
        <v>87</v>
      </c>
      <c r="D16349" t="s">
        <v>50</v>
      </c>
      <c r="E16349" t="s">
        <v>50</v>
      </c>
      <c r="F16349">
        <v>134</v>
      </c>
      <c r="G16349">
        <v>53</v>
      </c>
      <c r="H16349">
        <v>236</v>
      </c>
      <c r="I16349">
        <v>595</v>
      </c>
      <c r="J16349">
        <v>1</v>
      </c>
      <c r="K16349">
        <v>2</v>
      </c>
      <c r="L16349" t="s">
        <v>20</v>
      </c>
      <c r="M16349" t="s">
        <v>193</v>
      </c>
      <c r="N16349" t="s">
        <v>184</v>
      </c>
      <c r="O16349" t="s">
        <v>22</v>
      </c>
      <c r="P16349" t="s">
        <v>23</v>
      </c>
      <c r="Q16349" t="s">
        <v>41</v>
      </c>
    </row>
    <row r="16350" spans="1:17" x14ac:dyDescent="0.2">
      <c r="A16350" s="2">
        <v>41527</v>
      </c>
      <c r="B16350" t="s">
        <v>135</v>
      </c>
      <c r="C16350" t="s">
        <v>224</v>
      </c>
      <c r="D16350" t="s">
        <v>36</v>
      </c>
      <c r="E16350" t="s">
        <v>36</v>
      </c>
      <c r="F16350">
        <v>35</v>
      </c>
      <c r="G16350">
        <v>48</v>
      </c>
      <c r="H16350">
        <v>699</v>
      </c>
      <c r="I16350">
        <v>617</v>
      </c>
      <c r="J16350">
        <v>4</v>
      </c>
      <c r="K16350">
        <v>1</v>
      </c>
      <c r="L16350" t="s">
        <v>28</v>
      </c>
      <c r="M16350" t="s">
        <v>1507</v>
      </c>
      <c r="N16350" t="s">
        <v>135</v>
      </c>
      <c r="O16350" t="s">
        <v>22</v>
      </c>
      <c r="P16350" t="s">
        <v>23</v>
      </c>
      <c r="Q16350" t="s">
        <v>24</v>
      </c>
    </row>
    <row r="16351" spans="1:17" x14ac:dyDescent="0.2">
      <c r="A16351" s="2">
        <v>41527</v>
      </c>
      <c r="B16351" t="s">
        <v>49</v>
      </c>
      <c r="C16351" t="s">
        <v>53</v>
      </c>
      <c r="D16351" t="s">
        <v>50</v>
      </c>
      <c r="E16351" t="s">
        <v>50</v>
      </c>
      <c r="F16351">
        <v>25</v>
      </c>
      <c r="G16351">
        <v>15</v>
      </c>
      <c r="H16351">
        <v>800</v>
      </c>
      <c r="I16351">
        <v>987</v>
      </c>
      <c r="J16351">
        <v>0</v>
      </c>
      <c r="K16351">
        <v>2</v>
      </c>
      <c r="L16351" t="s">
        <v>20</v>
      </c>
      <c r="M16351" t="s">
        <v>103</v>
      </c>
      <c r="N16351" t="s">
        <v>49</v>
      </c>
      <c r="O16351" t="s">
        <v>22</v>
      </c>
      <c r="P16351" t="s">
        <v>23</v>
      </c>
      <c r="Q16351" t="s">
        <v>41</v>
      </c>
    </row>
    <row r="16352" spans="1:17" x14ac:dyDescent="0.2">
      <c r="A16352" s="2">
        <v>41527</v>
      </c>
      <c r="B16352" t="s">
        <v>38</v>
      </c>
      <c r="C16352" t="s">
        <v>39</v>
      </c>
      <c r="D16352" t="s">
        <v>19</v>
      </c>
      <c r="E16352" t="s">
        <v>19</v>
      </c>
      <c r="F16352">
        <v>49</v>
      </c>
      <c r="G16352">
        <v>4</v>
      </c>
      <c r="H16352">
        <v>614</v>
      </c>
      <c r="I16352">
        <v>1209</v>
      </c>
      <c r="J16352">
        <v>2</v>
      </c>
      <c r="K16352">
        <v>5</v>
      </c>
      <c r="L16352" t="s">
        <v>20</v>
      </c>
      <c r="M16352" t="s">
        <v>40</v>
      </c>
      <c r="N16352" t="s">
        <v>38</v>
      </c>
      <c r="O16352" t="s">
        <v>22</v>
      </c>
      <c r="P16352" t="s">
        <v>23</v>
      </c>
      <c r="Q16352" t="s">
        <v>41</v>
      </c>
    </row>
    <row r="16353" spans="1:17" x14ac:dyDescent="0.2">
      <c r="A16353" s="2">
        <v>41527</v>
      </c>
      <c r="B16353" t="s">
        <v>92</v>
      </c>
      <c r="C16353" t="s">
        <v>180</v>
      </c>
      <c r="D16353" t="s">
        <v>50</v>
      </c>
      <c r="E16353" t="s">
        <v>50</v>
      </c>
      <c r="F16353">
        <v>33</v>
      </c>
      <c r="G16353">
        <v>58</v>
      </c>
      <c r="H16353">
        <v>731</v>
      </c>
      <c r="I16353">
        <v>572</v>
      </c>
      <c r="J16353">
        <v>0</v>
      </c>
      <c r="K16353">
        <v>2</v>
      </c>
      <c r="L16353" t="s">
        <v>20</v>
      </c>
      <c r="M16353" t="s">
        <v>124</v>
      </c>
      <c r="N16353" t="s">
        <v>92</v>
      </c>
      <c r="O16353" t="s">
        <v>22</v>
      </c>
      <c r="P16353" t="s">
        <v>23</v>
      </c>
      <c r="Q16353" t="s">
        <v>41</v>
      </c>
    </row>
    <row r="16354" spans="1:17" x14ac:dyDescent="0.2">
      <c r="A16354" s="2">
        <v>41527</v>
      </c>
      <c r="B16354" t="s">
        <v>95</v>
      </c>
      <c r="C16354" t="s">
        <v>123</v>
      </c>
      <c r="D16354" t="s">
        <v>50</v>
      </c>
      <c r="E16354" t="s">
        <v>50</v>
      </c>
      <c r="F16354">
        <v>16</v>
      </c>
      <c r="G16354">
        <v>63</v>
      </c>
      <c r="H16354">
        <v>979</v>
      </c>
      <c r="I16354">
        <v>539</v>
      </c>
      <c r="J16354">
        <v>3</v>
      </c>
      <c r="K16354">
        <v>1</v>
      </c>
      <c r="L16354" t="s">
        <v>20</v>
      </c>
      <c r="M16354" t="s">
        <v>1179</v>
      </c>
      <c r="N16354" t="s">
        <v>95</v>
      </c>
      <c r="O16354" t="s">
        <v>22</v>
      </c>
      <c r="P16354" t="s">
        <v>23</v>
      </c>
      <c r="Q16354" t="s">
        <v>24</v>
      </c>
    </row>
    <row r="16355" spans="1:17" x14ac:dyDescent="0.2">
      <c r="A16355" s="2">
        <v>41527</v>
      </c>
      <c r="B16355" t="s">
        <v>125</v>
      </c>
      <c r="C16355" t="s">
        <v>90</v>
      </c>
      <c r="D16355" t="s">
        <v>50</v>
      </c>
      <c r="E16355" t="s">
        <v>50</v>
      </c>
      <c r="F16355">
        <v>207</v>
      </c>
      <c r="G16355">
        <v>72</v>
      </c>
      <c r="H16355">
        <v>0</v>
      </c>
      <c r="I16355">
        <v>493</v>
      </c>
      <c r="J16355">
        <v>1</v>
      </c>
      <c r="K16355">
        <v>5</v>
      </c>
      <c r="L16355" t="s">
        <v>20</v>
      </c>
      <c r="M16355" t="s">
        <v>468</v>
      </c>
      <c r="N16355" t="s">
        <v>125</v>
      </c>
      <c r="O16355" t="s">
        <v>22</v>
      </c>
      <c r="P16355" t="s">
        <v>23</v>
      </c>
      <c r="Q16355" t="s">
        <v>41</v>
      </c>
    </row>
    <row r="16356" spans="1:17" x14ac:dyDescent="0.2">
      <c r="A16356" s="2">
        <v>41527</v>
      </c>
      <c r="B16356" t="s">
        <v>244</v>
      </c>
      <c r="C16356" t="s">
        <v>646</v>
      </c>
      <c r="D16356" t="s">
        <v>50</v>
      </c>
      <c r="E16356" t="s">
        <v>50</v>
      </c>
      <c r="F16356">
        <v>62</v>
      </c>
      <c r="G16356">
        <v>13</v>
      </c>
      <c r="H16356">
        <v>542</v>
      </c>
      <c r="I16356">
        <v>994</v>
      </c>
      <c r="J16356">
        <v>1</v>
      </c>
      <c r="K16356">
        <v>2</v>
      </c>
      <c r="L16356" t="s">
        <v>20</v>
      </c>
      <c r="M16356" t="s">
        <v>1081</v>
      </c>
      <c r="N16356" t="s">
        <v>244</v>
      </c>
      <c r="O16356" t="s">
        <v>22</v>
      </c>
      <c r="P16356" t="s">
        <v>23</v>
      </c>
      <c r="Q16356" t="s">
        <v>41</v>
      </c>
    </row>
    <row r="16357" spans="1:17" x14ac:dyDescent="0.2">
      <c r="A16357" s="2">
        <v>41527</v>
      </c>
      <c r="B16357" t="s">
        <v>149</v>
      </c>
      <c r="C16357" t="s">
        <v>45</v>
      </c>
      <c r="D16357" t="s">
        <v>36</v>
      </c>
      <c r="E16357" t="s">
        <v>36</v>
      </c>
      <c r="F16357">
        <v>67</v>
      </c>
      <c r="G16357">
        <v>116</v>
      </c>
      <c r="H16357">
        <v>530</v>
      </c>
      <c r="I16357">
        <v>291</v>
      </c>
      <c r="J16357">
        <v>1</v>
      </c>
      <c r="K16357">
        <v>2</v>
      </c>
      <c r="L16357" t="s">
        <v>28</v>
      </c>
      <c r="M16357" t="s">
        <v>420</v>
      </c>
      <c r="N16357" t="s">
        <v>149</v>
      </c>
      <c r="O16357" t="s">
        <v>22</v>
      </c>
      <c r="P16357" t="s">
        <v>23</v>
      </c>
      <c r="Q16357" t="s">
        <v>41</v>
      </c>
    </row>
    <row r="16358" spans="1:17" x14ac:dyDescent="0.2">
      <c r="A16358" s="2">
        <v>41527</v>
      </c>
      <c r="B16358" t="s">
        <v>106</v>
      </c>
      <c r="C16358" t="s">
        <v>107</v>
      </c>
      <c r="D16358" t="s">
        <v>50</v>
      </c>
      <c r="E16358" t="s">
        <v>19</v>
      </c>
      <c r="F16358">
        <v>1</v>
      </c>
      <c r="G16358">
        <v>21</v>
      </c>
      <c r="H16358">
        <v>1483</v>
      </c>
      <c r="I16358">
        <v>870</v>
      </c>
      <c r="J16358">
        <v>2</v>
      </c>
      <c r="K16358">
        <v>2</v>
      </c>
      <c r="L16358" t="s">
        <v>28</v>
      </c>
      <c r="M16358" t="s">
        <v>976</v>
      </c>
      <c r="N16358" t="s">
        <v>53</v>
      </c>
      <c r="O16358" t="s">
        <v>122</v>
      </c>
      <c r="P16358" t="s">
        <v>23</v>
      </c>
      <c r="Q16358" t="s">
        <v>30</v>
      </c>
    </row>
    <row r="16359" spans="1:17" x14ac:dyDescent="0.2">
      <c r="A16359" s="2">
        <v>41527</v>
      </c>
      <c r="B16359" t="s">
        <v>168</v>
      </c>
      <c r="C16359" t="s">
        <v>89</v>
      </c>
      <c r="D16359" t="s">
        <v>50</v>
      </c>
      <c r="E16359" t="s">
        <v>50</v>
      </c>
      <c r="F16359">
        <v>28</v>
      </c>
      <c r="G16359">
        <v>14</v>
      </c>
      <c r="H16359">
        <v>773</v>
      </c>
      <c r="I16359">
        <v>993</v>
      </c>
      <c r="J16359">
        <v>0</v>
      </c>
      <c r="K16359">
        <v>0</v>
      </c>
      <c r="L16359" t="s">
        <v>20</v>
      </c>
      <c r="M16359" t="s">
        <v>318</v>
      </c>
      <c r="N16359" t="s">
        <v>168</v>
      </c>
      <c r="O16359" t="s">
        <v>22</v>
      </c>
      <c r="P16359" t="s">
        <v>23</v>
      </c>
      <c r="Q16359" t="s">
        <v>30</v>
      </c>
    </row>
    <row r="16360" spans="1:17" x14ac:dyDescent="0.2">
      <c r="A16360" s="2">
        <v>41527</v>
      </c>
      <c r="B16360" t="s">
        <v>18</v>
      </c>
      <c r="C16360" t="s">
        <v>43</v>
      </c>
      <c r="D16360" t="s">
        <v>19</v>
      </c>
      <c r="E16360" t="s">
        <v>19</v>
      </c>
      <c r="F16360">
        <v>12</v>
      </c>
      <c r="G16360">
        <v>3</v>
      </c>
      <c r="H16360">
        <v>998</v>
      </c>
      <c r="I16360">
        <v>1219</v>
      </c>
      <c r="J16360">
        <v>2</v>
      </c>
      <c r="K16360">
        <v>0</v>
      </c>
      <c r="L16360" t="s">
        <v>20</v>
      </c>
      <c r="M16360" t="s">
        <v>64</v>
      </c>
      <c r="N16360" t="s">
        <v>18</v>
      </c>
      <c r="O16360" t="s">
        <v>22</v>
      </c>
      <c r="P16360" t="s">
        <v>23</v>
      </c>
      <c r="Q16360" t="s">
        <v>24</v>
      </c>
    </row>
    <row r="16361" spans="1:17" x14ac:dyDescent="0.2">
      <c r="A16361" s="2">
        <v>41527</v>
      </c>
      <c r="B16361" t="s">
        <v>77</v>
      </c>
      <c r="C16361" t="s">
        <v>26</v>
      </c>
      <c r="D16361" t="s">
        <v>27</v>
      </c>
      <c r="E16361" t="s">
        <v>27</v>
      </c>
      <c r="F16361">
        <v>19</v>
      </c>
      <c r="G16361">
        <v>20</v>
      </c>
      <c r="H16361">
        <v>959</v>
      </c>
      <c r="I16361">
        <v>879</v>
      </c>
      <c r="J16361">
        <v>2</v>
      </c>
      <c r="K16361">
        <v>0</v>
      </c>
      <c r="L16361" t="s">
        <v>20</v>
      </c>
      <c r="M16361" t="s">
        <v>947</v>
      </c>
      <c r="N16361" t="s">
        <v>77</v>
      </c>
      <c r="O16361" t="s">
        <v>22</v>
      </c>
      <c r="P16361" t="s">
        <v>23</v>
      </c>
      <c r="Q16361" t="s">
        <v>24</v>
      </c>
    </row>
    <row r="16362" spans="1:17" x14ac:dyDescent="0.2">
      <c r="A16362" s="2">
        <v>41527</v>
      </c>
      <c r="B16362" t="s">
        <v>449</v>
      </c>
      <c r="C16362" t="s">
        <v>177</v>
      </c>
      <c r="D16362" t="s">
        <v>115</v>
      </c>
      <c r="E16362" t="s">
        <v>115</v>
      </c>
      <c r="F16362">
        <v>59</v>
      </c>
      <c r="G16362">
        <v>71</v>
      </c>
      <c r="H16362">
        <v>566</v>
      </c>
      <c r="I16362">
        <v>494</v>
      </c>
      <c r="J16362">
        <v>1</v>
      </c>
      <c r="K16362">
        <v>1</v>
      </c>
      <c r="L16362" t="s">
        <v>20</v>
      </c>
      <c r="M16362" t="s">
        <v>530</v>
      </c>
      <c r="N16362" t="s">
        <v>449</v>
      </c>
      <c r="O16362" t="s">
        <v>22</v>
      </c>
      <c r="P16362" t="s">
        <v>23</v>
      </c>
      <c r="Q16362" t="s">
        <v>30</v>
      </c>
    </row>
    <row r="16363" spans="1:17" x14ac:dyDescent="0.2">
      <c r="A16363" s="2">
        <v>41527</v>
      </c>
      <c r="B16363" t="s">
        <v>32</v>
      </c>
      <c r="C16363" t="s">
        <v>42</v>
      </c>
      <c r="D16363" t="s">
        <v>19</v>
      </c>
      <c r="E16363" t="s">
        <v>19</v>
      </c>
      <c r="F16363">
        <v>39</v>
      </c>
      <c r="G16363">
        <v>22</v>
      </c>
      <c r="H16363">
        <v>688</v>
      </c>
      <c r="I16363">
        <v>854</v>
      </c>
      <c r="J16363">
        <v>3</v>
      </c>
      <c r="K16363">
        <v>2</v>
      </c>
      <c r="L16363" t="s">
        <v>20</v>
      </c>
      <c r="M16363" t="s">
        <v>1271</v>
      </c>
      <c r="N16363" t="s">
        <v>32</v>
      </c>
      <c r="O16363" t="s">
        <v>22</v>
      </c>
      <c r="P16363" t="s">
        <v>23</v>
      </c>
      <c r="Q16363" t="s">
        <v>24</v>
      </c>
    </row>
    <row r="16364" spans="1:17" x14ac:dyDescent="0.2">
      <c r="A16364" s="2">
        <v>41527</v>
      </c>
      <c r="B16364" t="s">
        <v>161</v>
      </c>
      <c r="C16364" t="s">
        <v>1204</v>
      </c>
      <c r="D16364" t="s">
        <v>50</v>
      </c>
      <c r="E16364" t="s">
        <v>50</v>
      </c>
      <c r="F16364">
        <v>46</v>
      </c>
      <c r="G16364">
        <v>41</v>
      </c>
      <c r="H16364">
        <v>629</v>
      </c>
      <c r="I16364">
        <v>660</v>
      </c>
      <c r="J16364">
        <v>0</v>
      </c>
      <c r="K16364">
        <v>3</v>
      </c>
      <c r="L16364" t="s">
        <v>20</v>
      </c>
      <c r="M16364" t="s">
        <v>162</v>
      </c>
      <c r="N16364" t="s">
        <v>161</v>
      </c>
      <c r="O16364" t="s">
        <v>22</v>
      </c>
      <c r="P16364" t="s">
        <v>23</v>
      </c>
      <c r="Q16364" t="s">
        <v>41</v>
      </c>
    </row>
    <row r="16365" spans="1:17" x14ac:dyDescent="0.2">
      <c r="A16365" s="2">
        <v>41547</v>
      </c>
      <c r="B16365" t="s">
        <v>351</v>
      </c>
      <c r="C16365" t="s">
        <v>224</v>
      </c>
      <c r="D16365" t="s">
        <v>36</v>
      </c>
      <c r="E16365" t="s">
        <v>36</v>
      </c>
      <c r="F16365">
        <v>104</v>
      </c>
      <c r="G16365">
        <v>51</v>
      </c>
      <c r="H16365">
        <v>325</v>
      </c>
      <c r="I16365">
        <v>607</v>
      </c>
      <c r="J16365">
        <v>1</v>
      </c>
      <c r="K16365">
        <v>0</v>
      </c>
      <c r="L16365" t="s">
        <v>28</v>
      </c>
      <c r="M16365" t="s">
        <v>353</v>
      </c>
      <c r="N16365" t="s">
        <v>351</v>
      </c>
      <c r="O16365" t="s">
        <v>22</v>
      </c>
      <c r="P16365" t="s">
        <v>23</v>
      </c>
      <c r="Q16365" t="s">
        <v>24</v>
      </c>
    </row>
    <row r="16366" spans="1:17" x14ac:dyDescent="0.2">
      <c r="A16366" s="2">
        <v>41547</v>
      </c>
      <c r="B16366" t="s">
        <v>183</v>
      </c>
      <c r="C16366" t="s">
        <v>208</v>
      </c>
      <c r="D16366" t="s">
        <v>36</v>
      </c>
      <c r="E16366" t="s">
        <v>36</v>
      </c>
      <c r="F16366">
        <v>50</v>
      </c>
      <c r="G16366">
        <v>81</v>
      </c>
      <c r="H16366">
        <v>610</v>
      </c>
      <c r="I16366">
        <v>457</v>
      </c>
      <c r="J16366">
        <v>2</v>
      </c>
      <c r="K16366">
        <v>0</v>
      </c>
      <c r="L16366" t="s">
        <v>28</v>
      </c>
      <c r="M16366" t="s">
        <v>266</v>
      </c>
      <c r="N16366" t="s">
        <v>183</v>
      </c>
      <c r="O16366" t="s">
        <v>22</v>
      </c>
      <c r="P16366" t="s">
        <v>23</v>
      </c>
      <c r="Q16366" t="s">
        <v>24</v>
      </c>
    </row>
    <row r="16367" spans="1:17" x14ac:dyDescent="0.2">
      <c r="A16367" s="2">
        <v>41553</v>
      </c>
      <c r="B16367" t="s">
        <v>164</v>
      </c>
      <c r="C16367" t="s">
        <v>389</v>
      </c>
      <c r="D16367" t="s">
        <v>115</v>
      </c>
      <c r="E16367" t="s">
        <v>115</v>
      </c>
      <c r="F16367">
        <v>105</v>
      </c>
      <c r="G16367">
        <v>173</v>
      </c>
      <c r="H16367">
        <v>324</v>
      </c>
      <c r="I16367">
        <v>79</v>
      </c>
      <c r="J16367">
        <v>3</v>
      </c>
      <c r="K16367">
        <v>2</v>
      </c>
      <c r="L16367" t="s">
        <v>28</v>
      </c>
      <c r="M16367" t="s">
        <v>465</v>
      </c>
      <c r="N16367" t="s">
        <v>464</v>
      </c>
      <c r="O16367" t="s">
        <v>122</v>
      </c>
      <c r="P16367" t="s">
        <v>23</v>
      </c>
      <c r="Q16367" t="s">
        <v>24</v>
      </c>
    </row>
    <row r="16368" spans="1:17" x14ac:dyDescent="0.2">
      <c r="A16368" s="2">
        <v>41555</v>
      </c>
      <c r="B16368" t="s">
        <v>464</v>
      </c>
      <c r="C16368" t="s">
        <v>164</v>
      </c>
      <c r="D16368" t="s">
        <v>115</v>
      </c>
      <c r="E16368" t="s">
        <v>115</v>
      </c>
      <c r="F16368">
        <v>120</v>
      </c>
      <c r="G16368">
        <v>105</v>
      </c>
      <c r="H16368">
        <v>264</v>
      </c>
      <c r="I16368">
        <v>324</v>
      </c>
      <c r="J16368">
        <v>1</v>
      </c>
      <c r="K16368">
        <v>1</v>
      </c>
      <c r="L16368" t="s">
        <v>28</v>
      </c>
      <c r="M16368" t="s">
        <v>465</v>
      </c>
      <c r="N16368" t="s">
        <v>464</v>
      </c>
      <c r="O16368" t="s">
        <v>22</v>
      </c>
      <c r="P16368" t="s">
        <v>23</v>
      </c>
      <c r="Q16368" t="s">
        <v>30</v>
      </c>
    </row>
    <row r="16369" spans="1:17" x14ac:dyDescent="0.2">
      <c r="A16369" s="2">
        <v>41556</v>
      </c>
      <c r="B16369" t="s">
        <v>177</v>
      </c>
      <c r="C16369" t="s">
        <v>301</v>
      </c>
      <c r="D16369" t="s">
        <v>115</v>
      </c>
      <c r="E16369" t="s">
        <v>115</v>
      </c>
      <c r="F16369">
        <v>73</v>
      </c>
      <c r="G16369">
        <v>109</v>
      </c>
      <c r="H16369">
        <v>494</v>
      </c>
      <c r="I16369">
        <v>306</v>
      </c>
      <c r="J16369">
        <v>1</v>
      </c>
      <c r="K16369">
        <v>1</v>
      </c>
      <c r="L16369" t="s">
        <v>28</v>
      </c>
      <c r="M16369" t="s">
        <v>640</v>
      </c>
      <c r="N16369" t="s">
        <v>177</v>
      </c>
      <c r="O16369" t="s">
        <v>22</v>
      </c>
      <c r="P16369" t="s">
        <v>23</v>
      </c>
      <c r="Q16369" t="s">
        <v>30</v>
      </c>
    </row>
    <row r="16370" spans="1:17" x14ac:dyDescent="0.2">
      <c r="A16370" s="2">
        <v>41556</v>
      </c>
      <c r="B16370" t="s">
        <v>239</v>
      </c>
      <c r="C16370" t="s">
        <v>197</v>
      </c>
      <c r="D16370" t="s">
        <v>115</v>
      </c>
      <c r="E16370" t="s">
        <v>36</v>
      </c>
      <c r="F16370">
        <v>96</v>
      </c>
      <c r="G16370">
        <v>150</v>
      </c>
      <c r="H16370">
        <v>382</v>
      </c>
      <c r="I16370">
        <v>167</v>
      </c>
      <c r="J16370">
        <v>0</v>
      </c>
      <c r="K16370">
        <v>0</v>
      </c>
      <c r="L16370" t="s">
        <v>28</v>
      </c>
      <c r="M16370" t="s">
        <v>240</v>
      </c>
      <c r="N16370" t="s">
        <v>239</v>
      </c>
      <c r="O16370" t="s">
        <v>22</v>
      </c>
      <c r="P16370" t="s">
        <v>23</v>
      </c>
      <c r="Q16370" t="s">
        <v>30</v>
      </c>
    </row>
    <row r="16371" spans="1:17" x14ac:dyDescent="0.2">
      <c r="A16371" s="2">
        <v>41556</v>
      </c>
      <c r="B16371" t="s">
        <v>166</v>
      </c>
      <c r="C16371" t="s">
        <v>425</v>
      </c>
      <c r="D16371" t="s">
        <v>115</v>
      </c>
      <c r="E16371" t="s">
        <v>115</v>
      </c>
      <c r="F16371">
        <v>108</v>
      </c>
      <c r="G16371">
        <v>153</v>
      </c>
      <c r="H16371">
        <v>309</v>
      </c>
      <c r="I16371">
        <v>144</v>
      </c>
      <c r="J16371">
        <v>1</v>
      </c>
      <c r="K16371">
        <v>2</v>
      </c>
      <c r="L16371" t="s">
        <v>28</v>
      </c>
      <c r="M16371" t="s">
        <v>165</v>
      </c>
      <c r="N16371" t="s">
        <v>166</v>
      </c>
      <c r="O16371" t="s">
        <v>22</v>
      </c>
      <c r="P16371" t="s">
        <v>23</v>
      </c>
      <c r="Q16371" t="s">
        <v>41</v>
      </c>
    </row>
    <row r="16372" spans="1:17" x14ac:dyDescent="0.2">
      <c r="A16372" s="2">
        <v>41557</v>
      </c>
      <c r="B16372" t="s">
        <v>443</v>
      </c>
      <c r="C16372" t="s">
        <v>649</v>
      </c>
      <c r="D16372" t="s">
        <v>115</v>
      </c>
      <c r="E16372" t="s">
        <v>115</v>
      </c>
      <c r="F16372">
        <v>159</v>
      </c>
      <c r="G16372">
        <v>172</v>
      </c>
      <c r="H16372">
        <v>131</v>
      </c>
      <c r="I16372">
        <v>84</v>
      </c>
      <c r="J16372">
        <v>1</v>
      </c>
      <c r="K16372">
        <v>0</v>
      </c>
      <c r="L16372" t="s">
        <v>28</v>
      </c>
      <c r="M16372" t="s">
        <v>443</v>
      </c>
      <c r="N16372" t="s">
        <v>443</v>
      </c>
      <c r="O16372" t="s">
        <v>22</v>
      </c>
      <c r="P16372" t="s">
        <v>23</v>
      </c>
      <c r="Q16372" t="s">
        <v>24</v>
      </c>
    </row>
    <row r="16373" spans="1:17" x14ac:dyDescent="0.2">
      <c r="A16373" s="2">
        <v>41557</v>
      </c>
      <c r="B16373" t="s">
        <v>114</v>
      </c>
      <c r="C16373" t="s">
        <v>402</v>
      </c>
      <c r="D16373" t="s">
        <v>115</v>
      </c>
      <c r="E16373" t="s">
        <v>115</v>
      </c>
      <c r="F16373">
        <v>139</v>
      </c>
      <c r="G16373">
        <v>121</v>
      </c>
      <c r="H16373">
        <v>206</v>
      </c>
      <c r="I16373">
        <v>263</v>
      </c>
      <c r="J16373">
        <v>1</v>
      </c>
      <c r="K16373">
        <v>0</v>
      </c>
      <c r="L16373" t="s">
        <v>28</v>
      </c>
      <c r="M16373" t="s">
        <v>226</v>
      </c>
      <c r="N16373" t="s">
        <v>114</v>
      </c>
      <c r="O16373" t="s">
        <v>22</v>
      </c>
      <c r="P16373" t="s">
        <v>23</v>
      </c>
      <c r="Q16373" t="s">
        <v>24</v>
      </c>
    </row>
    <row r="16374" spans="1:17" x14ac:dyDescent="0.2">
      <c r="A16374" s="2">
        <v>41558</v>
      </c>
      <c r="B16374" t="s">
        <v>85</v>
      </c>
      <c r="C16374" t="s">
        <v>53</v>
      </c>
      <c r="D16374" t="s">
        <v>50</v>
      </c>
      <c r="E16374" t="s">
        <v>50</v>
      </c>
      <c r="F16374">
        <v>45</v>
      </c>
      <c r="G16374">
        <v>14</v>
      </c>
      <c r="H16374">
        <v>652</v>
      </c>
      <c r="I16374">
        <v>992</v>
      </c>
      <c r="J16374">
        <v>1</v>
      </c>
      <c r="K16374">
        <v>2</v>
      </c>
      <c r="L16374" t="s">
        <v>20</v>
      </c>
      <c r="M16374" t="s">
        <v>86</v>
      </c>
      <c r="N16374" t="s">
        <v>85</v>
      </c>
      <c r="O16374" t="s">
        <v>22</v>
      </c>
      <c r="P16374" t="s">
        <v>23</v>
      </c>
      <c r="Q16374" t="s">
        <v>41</v>
      </c>
    </row>
    <row r="16375" spans="1:17" x14ac:dyDescent="0.2">
      <c r="A16375" s="2">
        <v>41558</v>
      </c>
      <c r="B16375" t="s">
        <v>737</v>
      </c>
      <c r="C16375" t="s">
        <v>92</v>
      </c>
      <c r="D16375" t="s">
        <v>50</v>
      </c>
      <c r="E16375" t="s">
        <v>50</v>
      </c>
      <c r="F16375">
        <v>200</v>
      </c>
      <c r="G16375">
        <v>31</v>
      </c>
      <c r="H16375">
        <v>16</v>
      </c>
      <c r="I16375">
        <v>739</v>
      </c>
      <c r="J16375">
        <v>0</v>
      </c>
      <c r="K16375">
        <v>4</v>
      </c>
      <c r="L16375" t="s">
        <v>20</v>
      </c>
      <c r="M16375" t="s">
        <v>819</v>
      </c>
      <c r="N16375" t="s">
        <v>737</v>
      </c>
      <c r="O16375" t="s">
        <v>22</v>
      </c>
      <c r="P16375" t="s">
        <v>23</v>
      </c>
      <c r="Q16375" t="s">
        <v>41</v>
      </c>
    </row>
    <row r="16376" spans="1:17" x14ac:dyDescent="0.2">
      <c r="A16376" s="2">
        <v>41558</v>
      </c>
      <c r="B16376" t="s">
        <v>39</v>
      </c>
      <c r="C16376" t="s">
        <v>42</v>
      </c>
      <c r="D16376" t="s">
        <v>19</v>
      </c>
      <c r="E16376" t="s">
        <v>19</v>
      </c>
      <c r="F16376">
        <v>2</v>
      </c>
      <c r="G16376">
        <v>34</v>
      </c>
      <c r="H16376">
        <v>1262</v>
      </c>
      <c r="I16376">
        <v>732</v>
      </c>
      <c r="J16376">
        <v>3</v>
      </c>
      <c r="K16376">
        <v>1</v>
      </c>
      <c r="L16376" t="s">
        <v>20</v>
      </c>
      <c r="M16376" t="s">
        <v>65</v>
      </c>
      <c r="N16376" t="s">
        <v>39</v>
      </c>
      <c r="O16376" t="s">
        <v>22</v>
      </c>
      <c r="P16376" t="s">
        <v>23</v>
      </c>
      <c r="Q16376" t="s">
        <v>24</v>
      </c>
    </row>
    <row r="16377" spans="1:17" x14ac:dyDescent="0.2">
      <c r="A16377" s="2">
        <v>41558</v>
      </c>
      <c r="B16377" t="s">
        <v>286</v>
      </c>
      <c r="C16377" t="s">
        <v>87</v>
      </c>
      <c r="D16377" t="s">
        <v>50</v>
      </c>
      <c r="E16377" t="s">
        <v>50</v>
      </c>
      <c r="F16377">
        <v>55</v>
      </c>
      <c r="G16377">
        <v>64</v>
      </c>
      <c r="H16377">
        <v>591</v>
      </c>
      <c r="I16377">
        <v>548</v>
      </c>
      <c r="J16377">
        <v>2</v>
      </c>
      <c r="K16377">
        <v>1</v>
      </c>
      <c r="L16377" t="s">
        <v>20</v>
      </c>
      <c r="M16377" t="s">
        <v>359</v>
      </c>
      <c r="N16377" t="s">
        <v>286</v>
      </c>
      <c r="O16377" t="s">
        <v>22</v>
      </c>
      <c r="P16377" t="s">
        <v>23</v>
      </c>
      <c r="Q16377" t="s">
        <v>24</v>
      </c>
    </row>
    <row r="16378" spans="1:17" x14ac:dyDescent="0.2">
      <c r="A16378" s="2">
        <v>41558</v>
      </c>
      <c r="B16378" t="s">
        <v>386</v>
      </c>
      <c r="C16378" t="s">
        <v>100</v>
      </c>
      <c r="D16378" t="s">
        <v>50</v>
      </c>
      <c r="E16378" t="s">
        <v>50</v>
      </c>
      <c r="F16378">
        <v>107</v>
      </c>
      <c r="G16378">
        <v>86</v>
      </c>
      <c r="H16378">
        <v>314</v>
      </c>
      <c r="I16378">
        <v>430</v>
      </c>
      <c r="J16378">
        <v>2</v>
      </c>
      <c r="K16378">
        <v>0</v>
      </c>
      <c r="L16378" t="s">
        <v>20</v>
      </c>
      <c r="M16378" t="s">
        <v>595</v>
      </c>
      <c r="N16378" t="s">
        <v>386</v>
      </c>
      <c r="O16378" t="s">
        <v>22</v>
      </c>
      <c r="P16378" t="s">
        <v>23</v>
      </c>
      <c r="Q16378" t="s">
        <v>24</v>
      </c>
    </row>
    <row r="16379" spans="1:17" x14ac:dyDescent="0.2">
      <c r="A16379" s="2">
        <v>41558</v>
      </c>
      <c r="B16379" t="s">
        <v>646</v>
      </c>
      <c r="C16379" t="s">
        <v>174</v>
      </c>
      <c r="D16379" t="s">
        <v>50</v>
      </c>
      <c r="E16379" t="s">
        <v>50</v>
      </c>
      <c r="F16379">
        <v>18</v>
      </c>
      <c r="G16379">
        <v>156</v>
      </c>
      <c r="H16379">
        <v>933</v>
      </c>
      <c r="I16379">
        <v>142</v>
      </c>
      <c r="J16379">
        <v>4</v>
      </c>
      <c r="K16379">
        <v>1</v>
      </c>
      <c r="L16379" t="s">
        <v>20</v>
      </c>
      <c r="M16379" t="s">
        <v>909</v>
      </c>
      <c r="N16379" t="s">
        <v>646</v>
      </c>
      <c r="O16379" t="s">
        <v>22</v>
      </c>
      <c r="P16379" t="s">
        <v>23</v>
      </c>
      <c r="Q16379" t="s">
        <v>24</v>
      </c>
    </row>
    <row r="16380" spans="1:17" x14ac:dyDescent="0.2">
      <c r="A16380" s="2">
        <v>41558</v>
      </c>
      <c r="B16380" t="s">
        <v>43</v>
      </c>
      <c r="C16380" t="s">
        <v>107</v>
      </c>
      <c r="D16380" t="s">
        <v>19</v>
      </c>
      <c r="E16380" t="s">
        <v>19</v>
      </c>
      <c r="F16380">
        <v>5</v>
      </c>
      <c r="G16380">
        <v>16</v>
      </c>
      <c r="H16380">
        <v>1180</v>
      </c>
      <c r="I16380">
        <v>967</v>
      </c>
      <c r="J16380">
        <v>3</v>
      </c>
      <c r="K16380">
        <v>3</v>
      </c>
      <c r="L16380" t="s">
        <v>20</v>
      </c>
      <c r="M16380" t="s">
        <v>60</v>
      </c>
      <c r="N16380" t="s">
        <v>43</v>
      </c>
      <c r="O16380" t="s">
        <v>22</v>
      </c>
      <c r="P16380" t="s">
        <v>23</v>
      </c>
      <c r="Q16380" t="s">
        <v>30</v>
      </c>
    </row>
    <row r="16381" spans="1:17" x14ac:dyDescent="0.2">
      <c r="A16381" s="2">
        <v>41558</v>
      </c>
      <c r="B16381" t="s">
        <v>274</v>
      </c>
      <c r="C16381" t="s">
        <v>147</v>
      </c>
      <c r="D16381" t="s">
        <v>50</v>
      </c>
      <c r="E16381" t="s">
        <v>50</v>
      </c>
      <c r="F16381">
        <v>10</v>
      </c>
      <c r="G16381">
        <v>6</v>
      </c>
      <c r="H16381">
        <v>1050</v>
      </c>
      <c r="I16381">
        <v>1159</v>
      </c>
      <c r="J16381">
        <v>1</v>
      </c>
      <c r="K16381">
        <v>2</v>
      </c>
      <c r="L16381" t="s">
        <v>20</v>
      </c>
      <c r="M16381" t="s">
        <v>333</v>
      </c>
      <c r="N16381" t="s">
        <v>274</v>
      </c>
      <c r="O16381" t="s">
        <v>22</v>
      </c>
      <c r="P16381" t="s">
        <v>23</v>
      </c>
      <c r="Q16381" t="s">
        <v>41</v>
      </c>
    </row>
    <row r="16382" spans="1:17" x14ac:dyDescent="0.2">
      <c r="A16382" s="2">
        <v>41558</v>
      </c>
      <c r="B16382" t="s">
        <v>72</v>
      </c>
      <c r="C16382" t="s">
        <v>119</v>
      </c>
      <c r="D16382" t="s">
        <v>50</v>
      </c>
      <c r="E16382" t="s">
        <v>50</v>
      </c>
      <c r="F16382">
        <v>23</v>
      </c>
      <c r="G16382">
        <v>4</v>
      </c>
      <c r="H16382">
        <v>824</v>
      </c>
      <c r="I16382">
        <v>1198</v>
      </c>
      <c r="J16382">
        <v>2</v>
      </c>
      <c r="K16382">
        <v>2</v>
      </c>
      <c r="L16382" t="s">
        <v>20</v>
      </c>
      <c r="M16382" t="s">
        <v>74</v>
      </c>
      <c r="N16382" t="s">
        <v>72</v>
      </c>
      <c r="O16382" t="s">
        <v>22</v>
      </c>
      <c r="P16382" t="s">
        <v>23</v>
      </c>
      <c r="Q16382" t="s">
        <v>30</v>
      </c>
    </row>
    <row r="16383" spans="1:17" x14ac:dyDescent="0.2">
      <c r="A16383" s="2">
        <v>41558</v>
      </c>
      <c r="B16383" t="s">
        <v>31</v>
      </c>
      <c r="C16383" t="s">
        <v>18</v>
      </c>
      <c r="D16383" t="s">
        <v>19</v>
      </c>
      <c r="E16383" t="s">
        <v>19</v>
      </c>
      <c r="F16383">
        <v>20</v>
      </c>
      <c r="G16383">
        <v>7</v>
      </c>
      <c r="H16383">
        <v>851</v>
      </c>
      <c r="I16383">
        <v>1125</v>
      </c>
      <c r="J16383">
        <v>1</v>
      </c>
      <c r="K16383">
        <v>0</v>
      </c>
      <c r="L16383" t="s">
        <v>20</v>
      </c>
      <c r="M16383" t="s">
        <v>33</v>
      </c>
      <c r="N16383" t="s">
        <v>31</v>
      </c>
      <c r="O16383" t="s">
        <v>22</v>
      </c>
      <c r="P16383" t="s">
        <v>23</v>
      </c>
      <c r="Q16383" t="s">
        <v>24</v>
      </c>
    </row>
    <row r="16384" spans="1:17" x14ac:dyDescent="0.2">
      <c r="A16384" s="2">
        <v>41558</v>
      </c>
      <c r="B16384" t="s">
        <v>89</v>
      </c>
      <c r="C16384" t="s">
        <v>1279</v>
      </c>
      <c r="D16384" t="s">
        <v>50</v>
      </c>
      <c r="E16384" t="s">
        <v>50</v>
      </c>
      <c r="F16384">
        <v>17</v>
      </c>
      <c r="G16384">
        <v>27</v>
      </c>
      <c r="H16384">
        <v>946</v>
      </c>
      <c r="I16384">
        <v>766</v>
      </c>
      <c r="J16384">
        <v>4</v>
      </c>
      <c r="K16384">
        <v>1</v>
      </c>
      <c r="L16384" t="s">
        <v>20</v>
      </c>
      <c r="M16384" t="s">
        <v>91</v>
      </c>
      <c r="N16384" t="s">
        <v>89</v>
      </c>
      <c r="O16384" t="s">
        <v>22</v>
      </c>
      <c r="P16384" t="s">
        <v>23</v>
      </c>
      <c r="Q16384" t="s">
        <v>24</v>
      </c>
    </row>
    <row r="16385" spans="1:17" x14ac:dyDescent="0.2">
      <c r="A16385" s="2">
        <v>41558</v>
      </c>
      <c r="B16385" t="s">
        <v>81</v>
      </c>
      <c r="C16385" t="s">
        <v>180</v>
      </c>
      <c r="D16385" t="s">
        <v>50</v>
      </c>
      <c r="E16385" t="s">
        <v>50</v>
      </c>
      <c r="F16385">
        <v>88</v>
      </c>
      <c r="G16385">
        <v>49</v>
      </c>
      <c r="H16385">
        <v>405</v>
      </c>
      <c r="I16385">
        <v>612</v>
      </c>
      <c r="J16385">
        <v>0</v>
      </c>
      <c r="K16385">
        <v>2</v>
      </c>
      <c r="L16385" t="s">
        <v>20</v>
      </c>
      <c r="M16385" t="s">
        <v>83</v>
      </c>
      <c r="N16385" t="s">
        <v>81</v>
      </c>
      <c r="O16385" t="s">
        <v>22</v>
      </c>
      <c r="P16385" t="s">
        <v>23</v>
      </c>
      <c r="Q16385" t="s">
        <v>41</v>
      </c>
    </row>
    <row r="16386" spans="1:17" x14ac:dyDescent="0.2">
      <c r="A16386" s="2">
        <v>41558</v>
      </c>
      <c r="B16386" t="s">
        <v>48</v>
      </c>
      <c r="C16386" t="s">
        <v>560</v>
      </c>
      <c r="D16386" t="s">
        <v>50</v>
      </c>
      <c r="E16386" t="s">
        <v>50</v>
      </c>
      <c r="F16386">
        <v>182</v>
      </c>
      <c r="G16386">
        <v>132</v>
      </c>
      <c r="H16386">
        <v>51</v>
      </c>
      <c r="I16386">
        <v>226</v>
      </c>
      <c r="J16386">
        <v>1</v>
      </c>
      <c r="K16386">
        <v>1</v>
      </c>
      <c r="L16386" t="s">
        <v>20</v>
      </c>
      <c r="M16386" t="s">
        <v>866</v>
      </c>
      <c r="N16386" t="s">
        <v>48</v>
      </c>
      <c r="O16386" t="s">
        <v>22</v>
      </c>
      <c r="P16386" t="s">
        <v>23</v>
      </c>
      <c r="Q16386" t="s">
        <v>30</v>
      </c>
    </row>
    <row r="16387" spans="1:17" x14ac:dyDescent="0.2">
      <c r="A16387" s="2">
        <v>41558</v>
      </c>
      <c r="B16387" t="s">
        <v>67</v>
      </c>
      <c r="C16387" t="s">
        <v>55</v>
      </c>
      <c r="D16387" t="s">
        <v>50</v>
      </c>
      <c r="E16387" t="s">
        <v>57</v>
      </c>
      <c r="F16387">
        <v>25</v>
      </c>
      <c r="G16387">
        <v>53</v>
      </c>
      <c r="H16387">
        <v>812</v>
      </c>
      <c r="I16387">
        <v>602</v>
      </c>
      <c r="J16387">
        <v>6</v>
      </c>
      <c r="K16387">
        <v>0</v>
      </c>
      <c r="L16387" t="s">
        <v>28</v>
      </c>
      <c r="M16387" t="s">
        <v>769</v>
      </c>
      <c r="N16387" t="s">
        <v>67</v>
      </c>
      <c r="O16387" t="s">
        <v>22</v>
      </c>
      <c r="P16387" t="s">
        <v>23</v>
      </c>
      <c r="Q16387" t="s">
        <v>24</v>
      </c>
    </row>
    <row r="16388" spans="1:17" x14ac:dyDescent="0.2">
      <c r="A16388" s="2">
        <v>41558</v>
      </c>
      <c r="B16388" t="s">
        <v>129</v>
      </c>
      <c r="C16388" t="s">
        <v>98</v>
      </c>
      <c r="D16388" t="s">
        <v>50</v>
      </c>
      <c r="E16388" t="s">
        <v>50</v>
      </c>
      <c r="F16388">
        <v>3</v>
      </c>
      <c r="G16388">
        <v>59</v>
      </c>
      <c r="H16388">
        <v>1260</v>
      </c>
      <c r="I16388">
        <v>569</v>
      </c>
      <c r="J16388">
        <v>3</v>
      </c>
      <c r="K16388">
        <v>0</v>
      </c>
      <c r="L16388" t="s">
        <v>20</v>
      </c>
      <c r="M16388" t="s">
        <v>190</v>
      </c>
      <c r="N16388" t="s">
        <v>129</v>
      </c>
      <c r="O16388" t="s">
        <v>22</v>
      </c>
      <c r="P16388" t="s">
        <v>23</v>
      </c>
      <c r="Q16388" t="s">
        <v>24</v>
      </c>
    </row>
    <row r="16389" spans="1:17" x14ac:dyDescent="0.2">
      <c r="A16389" s="2">
        <v>41558</v>
      </c>
      <c r="B16389" t="s">
        <v>153</v>
      </c>
      <c r="C16389" t="s">
        <v>244</v>
      </c>
      <c r="D16389" t="s">
        <v>50</v>
      </c>
      <c r="E16389" t="s">
        <v>50</v>
      </c>
      <c r="F16389">
        <v>12</v>
      </c>
      <c r="G16389">
        <v>60</v>
      </c>
      <c r="H16389">
        <v>1016</v>
      </c>
      <c r="I16389">
        <v>562</v>
      </c>
      <c r="J16389">
        <v>1</v>
      </c>
      <c r="K16389">
        <v>0</v>
      </c>
      <c r="L16389" t="s">
        <v>20</v>
      </c>
      <c r="M16389" t="s">
        <v>307</v>
      </c>
      <c r="N16389" t="s">
        <v>153</v>
      </c>
      <c r="O16389" t="s">
        <v>22</v>
      </c>
      <c r="P16389" t="s">
        <v>23</v>
      </c>
      <c r="Q16389" t="s">
        <v>24</v>
      </c>
    </row>
    <row r="16390" spans="1:17" x14ac:dyDescent="0.2">
      <c r="A16390" s="2">
        <v>41558</v>
      </c>
      <c r="B16390" t="s">
        <v>304</v>
      </c>
      <c r="C16390" t="s">
        <v>131</v>
      </c>
      <c r="D16390" t="s">
        <v>27</v>
      </c>
      <c r="E16390" t="s">
        <v>27</v>
      </c>
      <c r="F16390">
        <v>40</v>
      </c>
      <c r="G16390">
        <v>33</v>
      </c>
      <c r="H16390">
        <v>680</v>
      </c>
      <c r="I16390">
        <v>733</v>
      </c>
      <c r="J16390">
        <v>1</v>
      </c>
      <c r="K16390">
        <v>0</v>
      </c>
      <c r="L16390" t="s">
        <v>20</v>
      </c>
      <c r="M16390" t="s">
        <v>628</v>
      </c>
      <c r="N16390" t="s">
        <v>304</v>
      </c>
      <c r="O16390" t="s">
        <v>22</v>
      </c>
      <c r="P16390" t="s">
        <v>23</v>
      </c>
      <c r="Q16390" t="s">
        <v>24</v>
      </c>
    </row>
    <row r="16391" spans="1:17" x14ac:dyDescent="0.2">
      <c r="A16391" s="2">
        <v>41558</v>
      </c>
      <c r="B16391" t="s">
        <v>76</v>
      </c>
      <c r="C16391" t="s">
        <v>145</v>
      </c>
      <c r="D16391" t="s">
        <v>50</v>
      </c>
      <c r="E16391" t="s">
        <v>50</v>
      </c>
      <c r="F16391">
        <v>54</v>
      </c>
      <c r="G16391">
        <v>134</v>
      </c>
      <c r="H16391">
        <v>598</v>
      </c>
      <c r="I16391">
        <v>225</v>
      </c>
      <c r="J16391">
        <v>2</v>
      </c>
      <c r="K16391">
        <v>0</v>
      </c>
      <c r="L16391" t="s">
        <v>20</v>
      </c>
      <c r="M16391" t="s">
        <v>78</v>
      </c>
      <c r="N16391" t="s">
        <v>76</v>
      </c>
      <c r="O16391" t="s">
        <v>22</v>
      </c>
      <c r="P16391" t="s">
        <v>23</v>
      </c>
      <c r="Q16391" t="s">
        <v>24</v>
      </c>
    </row>
    <row r="16392" spans="1:17" x14ac:dyDescent="0.2">
      <c r="A16392" s="2">
        <v>41558</v>
      </c>
      <c r="B16392" t="s">
        <v>73</v>
      </c>
      <c r="C16392" t="s">
        <v>101</v>
      </c>
      <c r="D16392" t="s">
        <v>50</v>
      </c>
      <c r="E16392" t="s">
        <v>50</v>
      </c>
      <c r="F16392">
        <v>112</v>
      </c>
      <c r="G16392">
        <v>115</v>
      </c>
      <c r="H16392">
        <v>298</v>
      </c>
      <c r="I16392">
        <v>287</v>
      </c>
      <c r="J16392">
        <v>2</v>
      </c>
      <c r="K16392">
        <v>0</v>
      </c>
      <c r="L16392" t="s">
        <v>20</v>
      </c>
      <c r="M16392" t="s">
        <v>289</v>
      </c>
      <c r="N16392" t="s">
        <v>73</v>
      </c>
      <c r="O16392" t="s">
        <v>22</v>
      </c>
      <c r="P16392" t="s">
        <v>23</v>
      </c>
      <c r="Q16392" t="s">
        <v>24</v>
      </c>
    </row>
    <row r="16393" spans="1:17" x14ac:dyDescent="0.2">
      <c r="A16393" s="2">
        <v>41558</v>
      </c>
      <c r="B16393" t="s">
        <v>97</v>
      </c>
      <c r="C16393" t="s">
        <v>95</v>
      </c>
      <c r="D16393" t="s">
        <v>50</v>
      </c>
      <c r="E16393" t="s">
        <v>50</v>
      </c>
      <c r="F16393">
        <v>126</v>
      </c>
      <c r="G16393">
        <v>15</v>
      </c>
      <c r="H16393">
        <v>247</v>
      </c>
      <c r="I16393">
        <v>967</v>
      </c>
      <c r="J16393">
        <v>0</v>
      </c>
      <c r="K16393">
        <v>4</v>
      </c>
      <c r="L16393" t="s">
        <v>20</v>
      </c>
      <c r="M16393" t="s">
        <v>97</v>
      </c>
      <c r="N16393" t="s">
        <v>97</v>
      </c>
      <c r="O16393" t="s">
        <v>22</v>
      </c>
      <c r="P16393" t="s">
        <v>23</v>
      </c>
      <c r="Q16393" t="s">
        <v>41</v>
      </c>
    </row>
    <row r="16394" spans="1:17" x14ac:dyDescent="0.2">
      <c r="A16394" s="2">
        <v>41558</v>
      </c>
      <c r="B16394" t="s">
        <v>184</v>
      </c>
      <c r="C16394" t="s">
        <v>293</v>
      </c>
      <c r="D16394" t="s">
        <v>50</v>
      </c>
      <c r="E16394" t="s">
        <v>50</v>
      </c>
      <c r="F16394">
        <v>142</v>
      </c>
      <c r="G16394">
        <v>32</v>
      </c>
      <c r="H16394">
        <v>199</v>
      </c>
      <c r="I16394">
        <v>737</v>
      </c>
      <c r="J16394">
        <v>1</v>
      </c>
      <c r="K16394">
        <v>4</v>
      </c>
      <c r="L16394" t="s">
        <v>20</v>
      </c>
      <c r="M16394" t="s">
        <v>193</v>
      </c>
      <c r="N16394" t="s">
        <v>184</v>
      </c>
      <c r="O16394" t="s">
        <v>22</v>
      </c>
      <c r="P16394" t="s">
        <v>23</v>
      </c>
      <c r="Q16394" t="s">
        <v>41</v>
      </c>
    </row>
    <row r="16395" spans="1:17" x14ac:dyDescent="0.2">
      <c r="A16395" s="2">
        <v>41558</v>
      </c>
      <c r="B16395" t="s">
        <v>26</v>
      </c>
      <c r="C16395" t="s">
        <v>531</v>
      </c>
      <c r="D16395" t="s">
        <v>27</v>
      </c>
      <c r="E16395" t="s">
        <v>27</v>
      </c>
      <c r="F16395">
        <v>21</v>
      </c>
      <c r="G16395">
        <v>35</v>
      </c>
      <c r="H16395">
        <v>836</v>
      </c>
      <c r="I16395">
        <v>726</v>
      </c>
      <c r="J16395">
        <v>2</v>
      </c>
      <c r="K16395">
        <v>1</v>
      </c>
      <c r="L16395" t="s">
        <v>20</v>
      </c>
      <c r="M16395" t="s">
        <v>219</v>
      </c>
      <c r="N16395" t="s">
        <v>26</v>
      </c>
      <c r="O16395" t="s">
        <v>22</v>
      </c>
      <c r="P16395" t="s">
        <v>23</v>
      </c>
      <c r="Q16395" t="s">
        <v>24</v>
      </c>
    </row>
    <row r="16396" spans="1:17" x14ac:dyDescent="0.2">
      <c r="A16396" s="2">
        <v>41558</v>
      </c>
      <c r="B16396" t="s">
        <v>384</v>
      </c>
      <c r="C16396" t="s">
        <v>125</v>
      </c>
      <c r="D16396" t="s">
        <v>50</v>
      </c>
      <c r="E16396" t="s">
        <v>50</v>
      </c>
      <c r="F16396">
        <v>129</v>
      </c>
      <c r="G16396">
        <v>207</v>
      </c>
      <c r="H16396">
        <v>236</v>
      </c>
      <c r="I16396">
        <v>0</v>
      </c>
      <c r="J16396">
        <v>3</v>
      </c>
      <c r="K16396">
        <v>0</v>
      </c>
      <c r="L16396" t="s">
        <v>20</v>
      </c>
      <c r="M16396" t="s">
        <v>395</v>
      </c>
      <c r="N16396" t="s">
        <v>384</v>
      </c>
      <c r="O16396" t="s">
        <v>22</v>
      </c>
      <c r="P16396" t="s">
        <v>23</v>
      </c>
      <c r="Q16396" t="s">
        <v>24</v>
      </c>
    </row>
    <row r="16397" spans="1:17" x14ac:dyDescent="0.2">
      <c r="A16397" s="2">
        <v>41558</v>
      </c>
      <c r="B16397" t="s">
        <v>110</v>
      </c>
      <c r="C16397" t="s">
        <v>149</v>
      </c>
      <c r="D16397" t="s">
        <v>36</v>
      </c>
      <c r="E16397" t="s">
        <v>36</v>
      </c>
      <c r="F16397">
        <v>74</v>
      </c>
      <c r="G16397">
        <v>68</v>
      </c>
      <c r="H16397">
        <v>491</v>
      </c>
      <c r="I16397">
        <v>528</v>
      </c>
      <c r="J16397">
        <v>1</v>
      </c>
      <c r="K16397">
        <v>1</v>
      </c>
      <c r="L16397" t="s">
        <v>28</v>
      </c>
      <c r="M16397" t="s">
        <v>884</v>
      </c>
      <c r="N16397" t="s">
        <v>110</v>
      </c>
      <c r="O16397" t="s">
        <v>22</v>
      </c>
      <c r="P16397" t="s">
        <v>23</v>
      </c>
      <c r="Q16397" t="s">
        <v>30</v>
      </c>
    </row>
    <row r="16398" spans="1:17" x14ac:dyDescent="0.2">
      <c r="A16398" s="2">
        <v>41558</v>
      </c>
      <c r="B16398" t="s">
        <v>126</v>
      </c>
      <c r="C16398" t="s">
        <v>94</v>
      </c>
      <c r="D16398" t="s">
        <v>50</v>
      </c>
      <c r="E16398" t="s">
        <v>50</v>
      </c>
      <c r="F16398">
        <v>9</v>
      </c>
      <c r="G16398">
        <v>30</v>
      </c>
      <c r="H16398">
        <v>1058</v>
      </c>
      <c r="I16398">
        <v>743</v>
      </c>
      <c r="J16398">
        <v>8</v>
      </c>
      <c r="K16398">
        <v>1</v>
      </c>
      <c r="L16398" t="s">
        <v>20</v>
      </c>
      <c r="M16398" t="s">
        <v>308</v>
      </c>
      <c r="N16398" t="s">
        <v>126</v>
      </c>
      <c r="O16398" t="s">
        <v>22</v>
      </c>
      <c r="P16398" t="s">
        <v>23</v>
      </c>
      <c r="Q16398" t="s">
        <v>24</v>
      </c>
    </row>
    <row r="16399" spans="1:17" x14ac:dyDescent="0.2">
      <c r="A16399" s="2">
        <v>41558</v>
      </c>
      <c r="B16399" t="s">
        <v>572</v>
      </c>
      <c r="C16399" t="s">
        <v>638</v>
      </c>
      <c r="D16399" t="s">
        <v>115</v>
      </c>
      <c r="E16399" t="s">
        <v>115</v>
      </c>
      <c r="F16399">
        <v>141</v>
      </c>
      <c r="G16399">
        <v>175</v>
      </c>
      <c r="H16399">
        <v>200</v>
      </c>
      <c r="I16399">
        <v>70</v>
      </c>
      <c r="J16399">
        <v>1</v>
      </c>
      <c r="K16399">
        <v>2</v>
      </c>
      <c r="L16399" t="s">
        <v>28</v>
      </c>
      <c r="M16399" t="s">
        <v>1247</v>
      </c>
      <c r="N16399" t="s">
        <v>572</v>
      </c>
      <c r="O16399" t="s">
        <v>22</v>
      </c>
      <c r="P16399" t="s">
        <v>23</v>
      </c>
      <c r="Q16399" t="s">
        <v>41</v>
      </c>
    </row>
    <row r="16400" spans="1:17" x14ac:dyDescent="0.2">
      <c r="A16400" s="2">
        <v>41558</v>
      </c>
      <c r="B16400" t="s">
        <v>82</v>
      </c>
      <c r="C16400" t="s">
        <v>123</v>
      </c>
      <c r="D16400" t="s">
        <v>50</v>
      </c>
      <c r="E16400" t="s">
        <v>50</v>
      </c>
      <c r="F16400">
        <v>11</v>
      </c>
      <c r="G16400">
        <v>69</v>
      </c>
      <c r="H16400">
        <v>1028</v>
      </c>
      <c r="I16400">
        <v>522</v>
      </c>
      <c r="J16400">
        <v>1</v>
      </c>
      <c r="K16400">
        <v>1</v>
      </c>
      <c r="L16400" t="s">
        <v>20</v>
      </c>
      <c r="M16400" t="s">
        <v>187</v>
      </c>
      <c r="N16400" t="s">
        <v>82</v>
      </c>
      <c r="O16400" t="s">
        <v>22</v>
      </c>
      <c r="P16400" t="s">
        <v>23</v>
      </c>
      <c r="Q16400" t="s">
        <v>30</v>
      </c>
    </row>
    <row r="16401" spans="1:17" x14ac:dyDescent="0.2">
      <c r="A16401" s="2">
        <v>41558</v>
      </c>
      <c r="B16401" t="s">
        <v>1204</v>
      </c>
      <c r="C16401" t="s">
        <v>143</v>
      </c>
      <c r="D16401" t="s">
        <v>50</v>
      </c>
      <c r="E16401" t="s">
        <v>115</v>
      </c>
      <c r="F16401">
        <v>43</v>
      </c>
      <c r="G16401">
        <v>42</v>
      </c>
      <c r="H16401">
        <v>666</v>
      </c>
      <c r="I16401">
        <v>671</v>
      </c>
      <c r="J16401">
        <v>2</v>
      </c>
      <c r="K16401">
        <v>0</v>
      </c>
      <c r="L16401" t="s">
        <v>28</v>
      </c>
      <c r="M16401" t="s">
        <v>1536</v>
      </c>
      <c r="N16401" t="s">
        <v>1204</v>
      </c>
      <c r="O16401" t="s">
        <v>22</v>
      </c>
      <c r="P16401" t="s">
        <v>23</v>
      </c>
      <c r="Q16401" t="s">
        <v>24</v>
      </c>
    </row>
    <row r="16402" spans="1:17" x14ac:dyDescent="0.2">
      <c r="A16402" s="2">
        <v>41558</v>
      </c>
      <c r="B16402" t="s">
        <v>249</v>
      </c>
      <c r="C16402" t="s">
        <v>49</v>
      </c>
      <c r="D16402" t="s">
        <v>50</v>
      </c>
      <c r="E16402" t="s">
        <v>50</v>
      </c>
      <c r="F16402">
        <v>29</v>
      </c>
      <c r="G16402">
        <v>39</v>
      </c>
      <c r="H16402">
        <v>753</v>
      </c>
      <c r="I16402">
        <v>698</v>
      </c>
      <c r="J16402">
        <v>3</v>
      </c>
      <c r="K16402">
        <v>0</v>
      </c>
      <c r="L16402" t="s">
        <v>20</v>
      </c>
      <c r="M16402" t="s">
        <v>299</v>
      </c>
      <c r="N16402" t="s">
        <v>249</v>
      </c>
      <c r="O16402" t="s">
        <v>22</v>
      </c>
      <c r="P16402" t="s">
        <v>23</v>
      </c>
      <c r="Q16402" t="s">
        <v>24</v>
      </c>
    </row>
    <row r="16403" spans="1:17" x14ac:dyDescent="0.2">
      <c r="A16403" s="2">
        <v>41558</v>
      </c>
      <c r="B16403" t="s">
        <v>106</v>
      </c>
      <c r="C16403" t="s">
        <v>317</v>
      </c>
      <c r="D16403" t="s">
        <v>50</v>
      </c>
      <c r="E16403" t="s">
        <v>50</v>
      </c>
      <c r="F16403">
        <v>1</v>
      </c>
      <c r="G16403">
        <v>80</v>
      </c>
      <c r="H16403">
        <v>1514</v>
      </c>
      <c r="I16403">
        <v>458</v>
      </c>
      <c r="J16403">
        <v>2</v>
      </c>
      <c r="K16403">
        <v>1</v>
      </c>
      <c r="L16403" t="s">
        <v>20</v>
      </c>
      <c r="M16403" t="s">
        <v>763</v>
      </c>
      <c r="N16403" t="s">
        <v>106</v>
      </c>
      <c r="O16403" t="s">
        <v>22</v>
      </c>
      <c r="P16403" t="s">
        <v>23</v>
      </c>
      <c r="Q16403" t="s">
        <v>24</v>
      </c>
    </row>
    <row r="16404" spans="1:17" x14ac:dyDescent="0.2">
      <c r="A16404" s="2">
        <v>41558</v>
      </c>
      <c r="B16404" t="s">
        <v>52</v>
      </c>
      <c r="C16404" t="s">
        <v>69</v>
      </c>
      <c r="D16404" t="s">
        <v>50</v>
      </c>
      <c r="E16404" t="s">
        <v>50</v>
      </c>
      <c r="F16404">
        <v>22</v>
      </c>
      <c r="G16404">
        <v>47</v>
      </c>
      <c r="H16404">
        <v>836</v>
      </c>
      <c r="I16404">
        <v>639</v>
      </c>
      <c r="J16404">
        <v>2</v>
      </c>
      <c r="K16404">
        <v>1</v>
      </c>
      <c r="L16404" t="s">
        <v>20</v>
      </c>
      <c r="M16404" t="s">
        <v>68</v>
      </c>
      <c r="N16404" t="s">
        <v>52</v>
      </c>
      <c r="O16404" t="s">
        <v>22</v>
      </c>
      <c r="P16404" t="s">
        <v>23</v>
      </c>
      <c r="Q16404" t="s">
        <v>24</v>
      </c>
    </row>
    <row r="16405" spans="1:17" x14ac:dyDescent="0.2">
      <c r="A16405" s="2">
        <v>41558</v>
      </c>
      <c r="B16405" t="s">
        <v>168</v>
      </c>
      <c r="C16405" t="s">
        <v>90</v>
      </c>
      <c r="D16405" t="s">
        <v>50</v>
      </c>
      <c r="E16405" t="s">
        <v>50</v>
      </c>
      <c r="F16405">
        <v>26</v>
      </c>
      <c r="G16405">
        <v>65</v>
      </c>
      <c r="H16405">
        <v>799</v>
      </c>
      <c r="I16405">
        <v>538</v>
      </c>
      <c r="J16405">
        <v>1</v>
      </c>
      <c r="K16405">
        <v>0</v>
      </c>
      <c r="L16405" t="s">
        <v>20</v>
      </c>
      <c r="M16405" t="s">
        <v>1344</v>
      </c>
      <c r="N16405" t="s">
        <v>168</v>
      </c>
      <c r="O16405" t="s">
        <v>22</v>
      </c>
      <c r="P16405" t="s">
        <v>23</v>
      </c>
      <c r="Q16405" t="s">
        <v>24</v>
      </c>
    </row>
    <row r="16406" spans="1:17" x14ac:dyDescent="0.2">
      <c r="A16406" s="2">
        <v>41558</v>
      </c>
      <c r="B16406" t="s">
        <v>77</v>
      </c>
      <c r="C16406" t="s">
        <v>185</v>
      </c>
      <c r="D16406" t="s">
        <v>27</v>
      </c>
      <c r="E16406" t="s">
        <v>27</v>
      </c>
      <c r="F16406">
        <v>13</v>
      </c>
      <c r="G16406">
        <v>78</v>
      </c>
      <c r="H16406">
        <v>995</v>
      </c>
      <c r="I16406">
        <v>470</v>
      </c>
      <c r="J16406">
        <v>2</v>
      </c>
      <c r="K16406">
        <v>0</v>
      </c>
      <c r="L16406" t="s">
        <v>20</v>
      </c>
      <c r="M16406" t="s">
        <v>978</v>
      </c>
      <c r="N16406" t="s">
        <v>77</v>
      </c>
      <c r="O16406" t="s">
        <v>22</v>
      </c>
      <c r="P16406" t="s">
        <v>23</v>
      </c>
      <c r="Q16406" t="s">
        <v>24</v>
      </c>
    </row>
    <row r="16407" spans="1:17" x14ac:dyDescent="0.2">
      <c r="A16407" s="2">
        <v>41558</v>
      </c>
      <c r="B16407" t="s">
        <v>32</v>
      </c>
      <c r="C16407" t="s">
        <v>38</v>
      </c>
      <c r="D16407" t="s">
        <v>19</v>
      </c>
      <c r="E16407" t="s">
        <v>19</v>
      </c>
      <c r="F16407">
        <v>36</v>
      </c>
      <c r="G16407">
        <v>41</v>
      </c>
      <c r="H16407">
        <v>707</v>
      </c>
      <c r="I16407">
        <v>672</v>
      </c>
      <c r="J16407">
        <v>1</v>
      </c>
      <c r="K16407">
        <v>1</v>
      </c>
      <c r="L16407" t="s">
        <v>20</v>
      </c>
      <c r="M16407" t="s">
        <v>664</v>
      </c>
      <c r="N16407" t="s">
        <v>32</v>
      </c>
      <c r="O16407" t="s">
        <v>22</v>
      </c>
      <c r="P16407" t="s">
        <v>23</v>
      </c>
      <c r="Q16407" t="s">
        <v>30</v>
      </c>
    </row>
    <row r="16408" spans="1:17" x14ac:dyDescent="0.2">
      <c r="A16408" s="2">
        <v>41558</v>
      </c>
      <c r="B16408" t="s">
        <v>161</v>
      </c>
      <c r="C16408" t="s">
        <v>328</v>
      </c>
      <c r="D16408" t="s">
        <v>50</v>
      </c>
      <c r="E16408" t="s">
        <v>50</v>
      </c>
      <c r="F16408">
        <v>52</v>
      </c>
      <c r="G16408">
        <v>75</v>
      </c>
      <c r="H16408">
        <v>605</v>
      </c>
      <c r="I16408">
        <v>490</v>
      </c>
      <c r="J16408">
        <v>1</v>
      </c>
      <c r="K16408">
        <v>0</v>
      </c>
      <c r="L16408" t="s">
        <v>20</v>
      </c>
      <c r="M16408" t="s">
        <v>162</v>
      </c>
      <c r="N16408" t="s">
        <v>161</v>
      </c>
      <c r="O16408" t="s">
        <v>22</v>
      </c>
      <c r="P16408" t="s">
        <v>23</v>
      </c>
      <c r="Q16408" t="s">
        <v>24</v>
      </c>
    </row>
    <row r="16409" spans="1:17" x14ac:dyDescent="0.2">
      <c r="A16409" s="2">
        <v>41559</v>
      </c>
      <c r="B16409" t="s">
        <v>224</v>
      </c>
      <c r="C16409" t="s">
        <v>150</v>
      </c>
      <c r="D16409" t="s">
        <v>36</v>
      </c>
      <c r="E16409" t="s">
        <v>36</v>
      </c>
      <c r="F16409">
        <v>51</v>
      </c>
      <c r="G16409">
        <v>28</v>
      </c>
      <c r="H16409">
        <v>607</v>
      </c>
      <c r="I16409">
        <v>762</v>
      </c>
      <c r="J16409">
        <v>3</v>
      </c>
      <c r="K16409">
        <v>2</v>
      </c>
      <c r="L16409" t="s">
        <v>20</v>
      </c>
      <c r="M16409" t="s">
        <v>236</v>
      </c>
      <c r="N16409" t="s">
        <v>224</v>
      </c>
      <c r="O16409" t="s">
        <v>22</v>
      </c>
      <c r="P16409" t="s">
        <v>23</v>
      </c>
      <c r="Q16409" t="s">
        <v>24</v>
      </c>
    </row>
    <row r="16410" spans="1:17" x14ac:dyDescent="0.2">
      <c r="A16410" s="2">
        <v>41559</v>
      </c>
      <c r="B16410" t="s">
        <v>136</v>
      </c>
      <c r="C16410" t="s">
        <v>118</v>
      </c>
      <c r="D16410" t="s">
        <v>36</v>
      </c>
      <c r="E16410" t="s">
        <v>36</v>
      </c>
      <c r="F16410">
        <v>19</v>
      </c>
      <c r="G16410">
        <v>66</v>
      </c>
      <c r="H16410">
        <v>902</v>
      </c>
      <c r="I16410">
        <v>533</v>
      </c>
      <c r="J16410">
        <v>3</v>
      </c>
      <c r="K16410">
        <v>1</v>
      </c>
      <c r="L16410" t="s">
        <v>20</v>
      </c>
      <c r="M16410" t="s">
        <v>340</v>
      </c>
      <c r="N16410" t="s">
        <v>136</v>
      </c>
      <c r="O16410" t="s">
        <v>22</v>
      </c>
      <c r="P16410" t="s">
        <v>23</v>
      </c>
      <c r="Q16410" t="s">
        <v>24</v>
      </c>
    </row>
    <row r="16411" spans="1:17" x14ac:dyDescent="0.2">
      <c r="A16411" s="2">
        <v>41559</v>
      </c>
      <c r="B16411" t="s">
        <v>133</v>
      </c>
      <c r="C16411" t="s">
        <v>25</v>
      </c>
      <c r="D16411" t="s">
        <v>115</v>
      </c>
      <c r="E16411" t="s">
        <v>19</v>
      </c>
      <c r="F16411">
        <v>58</v>
      </c>
      <c r="G16411">
        <v>8</v>
      </c>
      <c r="H16411">
        <v>573</v>
      </c>
      <c r="I16411">
        <v>1066</v>
      </c>
      <c r="J16411">
        <v>0</v>
      </c>
      <c r="K16411">
        <v>2</v>
      </c>
      <c r="L16411" t="s">
        <v>28</v>
      </c>
      <c r="M16411" t="s">
        <v>134</v>
      </c>
      <c r="N16411" t="s">
        <v>133</v>
      </c>
      <c r="O16411" t="s">
        <v>22</v>
      </c>
      <c r="P16411" t="s">
        <v>23</v>
      </c>
      <c r="Q16411" t="s">
        <v>41</v>
      </c>
    </row>
    <row r="16412" spans="1:17" x14ac:dyDescent="0.2">
      <c r="A16412" s="2">
        <v>41560</v>
      </c>
      <c r="B16412" t="s">
        <v>374</v>
      </c>
      <c r="C16412" t="s">
        <v>135</v>
      </c>
      <c r="D16412" t="s">
        <v>36</v>
      </c>
      <c r="E16412" t="s">
        <v>36</v>
      </c>
      <c r="F16412">
        <v>93</v>
      </c>
      <c r="G16412">
        <v>36</v>
      </c>
      <c r="H16412">
        <v>385</v>
      </c>
      <c r="I16412">
        <v>706</v>
      </c>
      <c r="J16412">
        <v>1</v>
      </c>
      <c r="K16412">
        <v>2</v>
      </c>
      <c r="L16412" t="s">
        <v>20</v>
      </c>
      <c r="M16412" t="s">
        <v>375</v>
      </c>
      <c r="N16412" t="s">
        <v>374</v>
      </c>
      <c r="O16412" t="s">
        <v>22</v>
      </c>
      <c r="P16412" t="s">
        <v>23</v>
      </c>
      <c r="Q16412" t="s">
        <v>41</v>
      </c>
    </row>
    <row r="16413" spans="1:17" x14ac:dyDescent="0.2">
      <c r="A16413" s="2">
        <v>41560</v>
      </c>
      <c r="B16413" t="s">
        <v>166</v>
      </c>
      <c r="C16413" t="s">
        <v>389</v>
      </c>
      <c r="D16413" t="s">
        <v>115</v>
      </c>
      <c r="E16413" t="s">
        <v>115</v>
      </c>
      <c r="F16413">
        <v>108</v>
      </c>
      <c r="G16413">
        <v>173</v>
      </c>
      <c r="H16413">
        <v>309</v>
      </c>
      <c r="I16413">
        <v>79</v>
      </c>
      <c r="J16413">
        <v>6</v>
      </c>
      <c r="K16413">
        <v>0</v>
      </c>
      <c r="L16413" t="s">
        <v>570</v>
      </c>
      <c r="M16413" t="s">
        <v>165</v>
      </c>
      <c r="N16413" t="s">
        <v>166</v>
      </c>
      <c r="O16413" t="s">
        <v>22</v>
      </c>
      <c r="P16413" t="s">
        <v>23</v>
      </c>
      <c r="Q16413" t="s">
        <v>24</v>
      </c>
    </row>
    <row r="16414" spans="1:17" x14ac:dyDescent="0.2">
      <c r="A16414" s="2">
        <v>41560</v>
      </c>
      <c r="B16414" t="s">
        <v>128</v>
      </c>
      <c r="C16414" t="s">
        <v>120</v>
      </c>
      <c r="D16414" t="s">
        <v>36</v>
      </c>
      <c r="E16414" t="s">
        <v>36</v>
      </c>
      <c r="F16414">
        <v>46</v>
      </c>
      <c r="G16414">
        <v>61</v>
      </c>
      <c r="H16414">
        <v>642</v>
      </c>
      <c r="I16414">
        <v>557</v>
      </c>
      <c r="J16414">
        <v>0</v>
      </c>
      <c r="K16414">
        <v>0</v>
      </c>
      <c r="L16414" t="s">
        <v>20</v>
      </c>
      <c r="M16414" t="s">
        <v>1054</v>
      </c>
      <c r="N16414" t="s">
        <v>128</v>
      </c>
      <c r="O16414" t="s">
        <v>22</v>
      </c>
      <c r="P16414" t="s">
        <v>23</v>
      </c>
      <c r="Q16414" t="s">
        <v>30</v>
      </c>
    </row>
    <row r="16415" spans="1:17" x14ac:dyDescent="0.2">
      <c r="A16415" s="2">
        <v>41562</v>
      </c>
      <c r="B16415" t="s">
        <v>55</v>
      </c>
      <c r="C16415" t="s">
        <v>56</v>
      </c>
      <c r="D16415" t="s">
        <v>57</v>
      </c>
      <c r="E16415" t="s">
        <v>27</v>
      </c>
      <c r="F16415">
        <v>53</v>
      </c>
      <c r="G16415">
        <v>106</v>
      </c>
      <c r="H16415">
        <v>602</v>
      </c>
      <c r="I16415">
        <v>323</v>
      </c>
      <c r="J16415">
        <v>3</v>
      </c>
      <c r="K16415">
        <v>0</v>
      </c>
      <c r="L16415" t="s">
        <v>28</v>
      </c>
      <c r="M16415" t="s">
        <v>91</v>
      </c>
      <c r="N16415" t="s">
        <v>89</v>
      </c>
      <c r="O16415" t="s">
        <v>122</v>
      </c>
      <c r="P16415" t="s">
        <v>23</v>
      </c>
      <c r="Q16415" t="s">
        <v>24</v>
      </c>
    </row>
    <row r="16416" spans="1:17" x14ac:dyDescent="0.2">
      <c r="A16416" s="2">
        <v>41562</v>
      </c>
      <c r="B16416" t="s">
        <v>386</v>
      </c>
      <c r="C16416" t="s">
        <v>95</v>
      </c>
      <c r="D16416" t="s">
        <v>50</v>
      </c>
      <c r="E16416" t="s">
        <v>50</v>
      </c>
      <c r="F16416">
        <v>107</v>
      </c>
      <c r="G16416">
        <v>15</v>
      </c>
      <c r="H16416">
        <v>314</v>
      </c>
      <c r="I16416">
        <v>967</v>
      </c>
      <c r="J16416">
        <v>1</v>
      </c>
      <c r="K16416">
        <v>1</v>
      </c>
      <c r="L16416" t="s">
        <v>20</v>
      </c>
      <c r="M16416" t="s">
        <v>595</v>
      </c>
      <c r="N16416" t="s">
        <v>386</v>
      </c>
      <c r="O16416" t="s">
        <v>22</v>
      </c>
      <c r="P16416" t="s">
        <v>23</v>
      </c>
      <c r="Q16416" t="s">
        <v>30</v>
      </c>
    </row>
    <row r="16417" spans="1:17" x14ac:dyDescent="0.2">
      <c r="A16417" s="2">
        <v>41562</v>
      </c>
      <c r="B16417" t="s">
        <v>317</v>
      </c>
      <c r="C16417" t="s">
        <v>143</v>
      </c>
      <c r="D16417" t="s">
        <v>50</v>
      </c>
      <c r="E16417" t="s">
        <v>115</v>
      </c>
      <c r="F16417">
        <v>80</v>
      </c>
      <c r="G16417">
        <v>42</v>
      </c>
      <c r="H16417">
        <v>458</v>
      </c>
      <c r="I16417">
        <v>671</v>
      </c>
      <c r="J16417">
        <v>1</v>
      </c>
      <c r="K16417">
        <v>0</v>
      </c>
      <c r="L16417" t="s">
        <v>28</v>
      </c>
      <c r="M16417" t="s">
        <v>394</v>
      </c>
      <c r="N16417" t="s">
        <v>317</v>
      </c>
      <c r="O16417" t="s">
        <v>22</v>
      </c>
      <c r="P16417" t="s">
        <v>23</v>
      </c>
      <c r="Q16417" t="s">
        <v>24</v>
      </c>
    </row>
    <row r="16418" spans="1:17" x14ac:dyDescent="0.2">
      <c r="A16418" s="2">
        <v>41562</v>
      </c>
      <c r="B16418" t="s">
        <v>147</v>
      </c>
      <c r="C16418" t="s">
        <v>161</v>
      </c>
      <c r="D16418" t="s">
        <v>50</v>
      </c>
      <c r="E16418" t="s">
        <v>50</v>
      </c>
      <c r="F16418">
        <v>6</v>
      </c>
      <c r="G16418">
        <v>52</v>
      </c>
      <c r="H16418">
        <v>1159</v>
      </c>
      <c r="I16418">
        <v>605</v>
      </c>
      <c r="J16418">
        <v>1</v>
      </c>
      <c r="K16418">
        <v>1</v>
      </c>
      <c r="L16418" t="s">
        <v>20</v>
      </c>
      <c r="M16418" t="s">
        <v>148</v>
      </c>
      <c r="N16418" t="s">
        <v>147</v>
      </c>
      <c r="O16418" t="s">
        <v>22</v>
      </c>
      <c r="P16418" t="s">
        <v>23</v>
      </c>
      <c r="Q16418" t="s">
        <v>30</v>
      </c>
    </row>
    <row r="16419" spans="1:17" x14ac:dyDescent="0.2">
      <c r="A16419" s="2">
        <v>41562</v>
      </c>
      <c r="B16419" t="s">
        <v>25</v>
      </c>
      <c r="C16419" t="s">
        <v>138</v>
      </c>
      <c r="D16419" t="s">
        <v>19</v>
      </c>
      <c r="E16419" t="s">
        <v>36</v>
      </c>
      <c r="F16419">
        <v>8</v>
      </c>
      <c r="G16419">
        <v>71</v>
      </c>
      <c r="H16419">
        <v>1066</v>
      </c>
      <c r="I16419">
        <v>514</v>
      </c>
      <c r="J16419">
        <v>2</v>
      </c>
      <c r="K16419">
        <v>0</v>
      </c>
      <c r="L16419" t="s">
        <v>28</v>
      </c>
      <c r="M16419" t="s">
        <v>536</v>
      </c>
      <c r="N16419" t="s">
        <v>182</v>
      </c>
      <c r="O16419" t="s">
        <v>122</v>
      </c>
      <c r="P16419" t="s">
        <v>23</v>
      </c>
      <c r="Q16419" t="s">
        <v>24</v>
      </c>
    </row>
    <row r="16420" spans="1:17" x14ac:dyDescent="0.2">
      <c r="A16420" s="2">
        <v>41562</v>
      </c>
      <c r="B16420" t="s">
        <v>87</v>
      </c>
      <c r="C16420" t="s">
        <v>293</v>
      </c>
      <c r="D16420" t="s">
        <v>50</v>
      </c>
      <c r="E16420" t="s">
        <v>50</v>
      </c>
      <c r="F16420">
        <v>64</v>
      </c>
      <c r="G16420">
        <v>32</v>
      </c>
      <c r="H16420">
        <v>548</v>
      </c>
      <c r="I16420">
        <v>737</v>
      </c>
      <c r="J16420">
        <v>0</v>
      </c>
      <c r="K16420">
        <v>1</v>
      </c>
      <c r="L16420" t="s">
        <v>20</v>
      </c>
      <c r="M16420" t="s">
        <v>88</v>
      </c>
      <c r="N16420" t="s">
        <v>87</v>
      </c>
      <c r="O16420" t="s">
        <v>22</v>
      </c>
      <c r="P16420" t="s">
        <v>23</v>
      </c>
      <c r="Q16420" t="s">
        <v>41</v>
      </c>
    </row>
    <row r="16421" spans="1:17" x14ac:dyDescent="0.2">
      <c r="A16421" s="2">
        <v>41562</v>
      </c>
      <c r="B16421" t="s">
        <v>107</v>
      </c>
      <c r="C16421" t="s">
        <v>31</v>
      </c>
      <c r="D16421" t="s">
        <v>19</v>
      </c>
      <c r="E16421" t="s">
        <v>19</v>
      </c>
      <c r="F16421">
        <v>16</v>
      </c>
      <c r="G16421">
        <v>20</v>
      </c>
      <c r="H16421">
        <v>967</v>
      </c>
      <c r="I16421">
        <v>851</v>
      </c>
      <c r="J16421">
        <v>2</v>
      </c>
      <c r="K16421">
        <v>1</v>
      </c>
      <c r="L16421" t="s">
        <v>20</v>
      </c>
      <c r="M16421" t="s">
        <v>310</v>
      </c>
      <c r="N16421" t="s">
        <v>107</v>
      </c>
      <c r="O16421" t="s">
        <v>22</v>
      </c>
      <c r="P16421" t="s">
        <v>23</v>
      </c>
      <c r="Q16421" t="s">
        <v>24</v>
      </c>
    </row>
    <row r="16422" spans="1:17" x14ac:dyDescent="0.2">
      <c r="A16422" s="2">
        <v>41562</v>
      </c>
      <c r="B16422" t="s">
        <v>131</v>
      </c>
      <c r="C16422" t="s">
        <v>26</v>
      </c>
      <c r="D16422" t="s">
        <v>27</v>
      </c>
      <c r="E16422" t="s">
        <v>27</v>
      </c>
      <c r="F16422">
        <v>33</v>
      </c>
      <c r="G16422">
        <v>21</v>
      </c>
      <c r="H16422">
        <v>733</v>
      </c>
      <c r="I16422">
        <v>836</v>
      </c>
      <c r="J16422">
        <v>2</v>
      </c>
      <c r="K16422">
        <v>1</v>
      </c>
      <c r="L16422" t="s">
        <v>20</v>
      </c>
      <c r="M16422" t="s">
        <v>637</v>
      </c>
      <c r="N16422" t="s">
        <v>131</v>
      </c>
      <c r="O16422" t="s">
        <v>22</v>
      </c>
      <c r="P16422" t="s">
        <v>23</v>
      </c>
      <c r="Q16422" t="s">
        <v>24</v>
      </c>
    </row>
    <row r="16423" spans="1:17" x14ac:dyDescent="0.2">
      <c r="A16423" s="2">
        <v>41562</v>
      </c>
      <c r="B16423" t="s">
        <v>145</v>
      </c>
      <c r="C16423" t="s">
        <v>85</v>
      </c>
      <c r="D16423" t="s">
        <v>50</v>
      </c>
      <c r="E16423" t="s">
        <v>50</v>
      </c>
      <c r="F16423">
        <v>134</v>
      </c>
      <c r="G16423">
        <v>45</v>
      </c>
      <c r="H16423">
        <v>225</v>
      </c>
      <c r="I16423">
        <v>652</v>
      </c>
      <c r="J16423">
        <v>0</v>
      </c>
      <c r="K16423">
        <v>0</v>
      </c>
      <c r="L16423" t="s">
        <v>20</v>
      </c>
      <c r="M16423" t="s">
        <v>435</v>
      </c>
      <c r="N16423" t="s">
        <v>145</v>
      </c>
      <c r="O16423" t="s">
        <v>22</v>
      </c>
      <c r="P16423" t="s">
        <v>23</v>
      </c>
      <c r="Q16423" t="s">
        <v>30</v>
      </c>
    </row>
    <row r="16424" spans="1:17" x14ac:dyDescent="0.2">
      <c r="A16424" s="2">
        <v>41562</v>
      </c>
      <c r="B16424" t="s">
        <v>72</v>
      </c>
      <c r="C16424" t="s">
        <v>184</v>
      </c>
      <c r="D16424" t="s">
        <v>50</v>
      </c>
      <c r="E16424" t="s">
        <v>50</v>
      </c>
      <c r="F16424">
        <v>23</v>
      </c>
      <c r="G16424">
        <v>142</v>
      </c>
      <c r="H16424">
        <v>824</v>
      </c>
      <c r="I16424">
        <v>199</v>
      </c>
      <c r="J16424">
        <v>6</v>
      </c>
      <c r="K16424">
        <v>0</v>
      </c>
      <c r="L16424" t="s">
        <v>20</v>
      </c>
      <c r="M16424" t="s">
        <v>74</v>
      </c>
      <c r="N16424" t="s">
        <v>72</v>
      </c>
      <c r="O16424" t="s">
        <v>22</v>
      </c>
      <c r="P16424" t="s">
        <v>23</v>
      </c>
      <c r="Q16424" t="s">
        <v>24</v>
      </c>
    </row>
    <row r="16425" spans="1:17" x14ac:dyDescent="0.2">
      <c r="A16425" s="2">
        <v>41562</v>
      </c>
      <c r="B16425" t="s">
        <v>89</v>
      </c>
      <c r="C16425" t="s">
        <v>90</v>
      </c>
      <c r="D16425" t="s">
        <v>50</v>
      </c>
      <c r="E16425" t="s">
        <v>50</v>
      </c>
      <c r="F16425">
        <v>17</v>
      </c>
      <c r="G16425">
        <v>65</v>
      </c>
      <c r="H16425">
        <v>946</v>
      </c>
      <c r="I16425">
        <v>538</v>
      </c>
      <c r="J16425">
        <v>2</v>
      </c>
      <c r="K16425">
        <v>0</v>
      </c>
      <c r="L16425" t="s">
        <v>20</v>
      </c>
      <c r="M16425" t="s">
        <v>91</v>
      </c>
      <c r="N16425" t="s">
        <v>89</v>
      </c>
      <c r="O16425" t="s">
        <v>22</v>
      </c>
      <c r="P16425" t="s">
        <v>23</v>
      </c>
      <c r="Q16425" t="s">
        <v>24</v>
      </c>
    </row>
    <row r="16426" spans="1:17" x14ac:dyDescent="0.2">
      <c r="A16426" s="2">
        <v>41562</v>
      </c>
      <c r="B16426" t="s">
        <v>48</v>
      </c>
      <c r="C16426" t="s">
        <v>69</v>
      </c>
      <c r="D16426" t="s">
        <v>50</v>
      </c>
      <c r="E16426" t="s">
        <v>50</v>
      </c>
      <c r="F16426">
        <v>182</v>
      </c>
      <c r="G16426">
        <v>47</v>
      </c>
      <c r="H16426">
        <v>51</v>
      </c>
      <c r="I16426">
        <v>639</v>
      </c>
      <c r="J16426">
        <v>0</v>
      </c>
      <c r="K16426">
        <v>3</v>
      </c>
      <c r="L16426" t="s">
        <v>20</v>
      </c>
      <c r="M16426" t="s">
        <v>866</v>
      </c>
      <c r="N16426" t="s">
        <v>48</v>
      </c>
      <c r="O16426" t="s">
        <v>22</v>
      </c>
      <c r="P16426" t="s">
        <v>23</v>
      </c>
      <c r="Q16426" t="s">
        <v>41</v>
      </c>
    </row>
    <row r="16427" spans="1:17" x14ac:dyDescent="0.2">
      <c r="A16427" s="2">
        <v>41562</v>
      </c>
      <c r="B16427" t="s">
        <v>67</v>
      </c>
      <c r="C16427" t="s">
        <v>70</v>
      </c>
      <c r="D16427" t="s">
        <v>50</v>
      </c>
      <c r="E16427" t="s">
        <v>50</v>
      </c>
      <c r="F16427">
        <v>25</v>
      </c>
      <c r="G16427">
        <v>56</v>
      </c>
      <c r="H16427">
        <v>812</v>
      </c>
      <c r="I16427">
        <v>591</v>
      </c>
      <c r="J16427">
        <v>3</v>
      </c>
      <c r="K16427">
        <v>0</v>
      </c>
      <c r="L16427" t="s">
        <v>20</v>
      </c>
      <c r="M16427" t="s">
        <v>769</v>
      </c>
      <c r="N16427" t="s">
        <v>67</v>
      </c>
      <c r="O16427" t="s">
        <v>22</v>
      </c>
      <c r="P16427" t="s">
        <v>23</v>
      </c>
      <c r="Q16427" t="s">
        <v>24</v>
      </c>
    </row>
    <row r="16428" spans="1:17" x14ac:dyDescent="0.2">
      <c r="A16428" s="2">
        <v>41562</v>
      </c>
      <c r="B16428" t="s">
        <v>199</v>
      </c>
      <c r="C16428" t="s">
        <v>183</v>
      </c>
      <c r="D16428" t="s">
        <v>36</v>
      </c>
      <c r="E16428" t="s">
        <v>36</v>
      </c>
      <c r="F16428">
        <v>24</v>
      </c>
      <c r="G16428">
        <v>50</v>
      </c>
      <c r="H16428">
        <v>814</v>
      </c>
      <c r="I16428">
        <v>610</v>
      </c>
      <c r="J16428">
        <v>6</v>
      </c>
      <c r="K16428">
        <v>1</v>
      </c>
      <c r="L16428" t="s">
        <v>20</v>
      </c>
      <c r="M16428" t="s">
        <v>627</v>
      </c>
      <c r="N16428" t="s">
        <v>199</v>
      </c>
      <c r="O16428" t="s">
        <v>22</v>
      </c>
      <c r="P16428" t="s">
        <v>23</v>
      </c>
      <c r="Q16428" t="s">
        <v>24</v>
      </c>
    </row>
    <row r="16429" spans="1:17" x14ac:dyDescent="0.2">
      <c r="A16429" s="2">
        <v>41562</v>
      </c>
      <c r="B16429" t="s">
        <v>153</v>
      </c>
      <c r="C16429" t="s">
        <v>174</v>
      </c>
      <c r="D16429" t="s">
        <v>50</v>
      </c>
      <c r="E16429" t="s">
        <v>50</v>
      </c>
      <c r="F16429">
        <v>12</v>
      </c>
      <c r="G16429">
        <v>156</v>
      </c>
      <c r="H16429">
        <v>1016</v>
      </c>
      <c r="I16429">
        <v>142</v>
      </c>
      <c r="J16429">
        <v>2</v>
      </c>
      <c r="K16429">
        <v>0</v>
      </c>
      <c r="L16429" t="s">
        <v>20</v>
      </c>
      <c r="M16429" t="s">
        <v>307</v>
      </c>
      <c r="N16429" t="s">
        <v>153</v>
      </c>
      <c r="O16429" t="s">
        <v>22</v>
      </c>
      <c r="P16429" t="s">
        <v>23</v>
      </c>
      <c r="Q16429" t="s">
        <v>24</v>
      </c>
    </row>
    <row r="16430" spans="1:17" x14ac:dyDescent="0.2">
      <c r="A16430" s="2">
        <v>41562</v>
      </c>
      <c r="B16430" t="s">
        <v>254</v>
      </c>
      <c r="C16430" t="s">
        <v>176</v>
      </c>
      <c r="D16430" t="s">
        <v>115</v>
      </c>
      <c r="E16430" t="s">
        <v>115</v>
      </c>
      <c r="F16430">
        <v>148</v>
      </c>
      <c r="G16430">
        <v>82</v>
      </c>
      <c r="H16430">
        <v>174</v>
      </c>
      <c r="I16430">
        <v>456</v>
      </c>
      <c r="J16430">
        <v>0</v>
      </c>
      <c r="K16430">
        <v>4</v>
      </c>
      <c r="L16430" t="s">
        <v>570</v>
      </c>
      <c r="M16430" t="s">
        <v>434</v>
      </c>
      <c r="N16430" t="s">
        <v>254</v>
      </c>
      <c r="O16430" t="s">
        <v>22</v>
      </c>
      <c r="P16430" t="s">
        <v>23</v>
      </c>
      <c r="Q16430" t="s">
        <v>41</v>
      </c>
    </row>
    <row r="16431" spans="1:17" x14ac:dyDescent="0.2">
      <c r="A16431" s="2">
        <v>41562</v>
      </c>
      <c r="B16431" t="s">
        <v>94</v>
      </c>
      <c r="C16431" t="s">
        <v>737</v>
      </c>
      <c r="D16431" t="s">
        <v>50</v>
      </c>
      <c r="E16431" t="s">
        <v>50</v>
      </c>
      <c r="F16431">
        <v>30</v>
      </c>
      <c r="G16431">
        <v>200</v>
      </c>
      <c r="H16431">
        <v>743</v>
      </c>
      <c r="I16431">
        <v>16</v>
      </c>
      <c r="J16431">
        <v>2</v>
      </c>
      <c r="K16431">
        <v>0</v>
      </c>
      <c r="L16431" t="s">
        <v>20</v>
      </c>
      <c r="M16431" t="s">
        <v>96</v>
      </c>
      <c r="N16431" t="s">
        <v>94</v>
      </c>
      <c r="O16431" t="s">
        <v>22</v>
      </c>
      <c r="P16431" t="s">
        <v>23</v>
      </c>
      <c r="Q16431" t="s">
        <v>24</v>
      </c>
    </row>
    <row r="16432" spans="1:17" x14ac:dyDescent="0.2">
      <c r="A16432" s="2">
        <v>41562</v>
      </c>
      <c r="B16432" t="s">
        <v>363</v>
      </c>
      <c r="C16432" t="s">
        <v>182</v>
      </c>
      <c r="D16432" t="s">
        <v>115</v>
      </c>
      <c r="E16432" t="s">
        <v>115</v>
      </c>
      <c r="F16432">
        <v>170</v>
      </c>
      <c r="G16432">
        <v>99</v>
      </c>
      <c r="H16432">
        <v>101</v>
      </c>
      <c r="I16432">
        <v>362</v>
      </c>
      <c r="J16432">
        <v>1</v>
      </c>
      <c r="K16432">
        <v>1</v>
      </c>
      <c r="L16432" t="s">
        <v>570</v>
      </c>
      <c r="M16432" t="s">
        <v>513</v>
      </c>
      <c r="N16432" t="s">
        <v>363</v>
      </c>
      <c r="O16432" t="s">
        <v>22</v>
      </c>
      <c r="P16432" t="s">
        <v>23</v>
      </c>
      <c r="Q16432" t="s">
        <v>30</v>
      </c>
    </row>
    <row r="16433" spans="1:17" x14ac:dyDescent="0.2">
      <c r="A16433" s="2">
        <v>41562</v>
      </c>
      <c r="B16433" t="s">
        <v>167</v>
      </c>
      <c r="C16433" t="s">
        <v>114</v>
      </c>
      <c r="D16433" t="s">
        <v>115</v>
      </c>
      <c r="E16433" t="s">
        <v>115</v>
      </c>
      <c r="F16433">
        <v>48</v>
      </c>
      <c r="G16433">
        <v>139</v>
      </c>
      <c r="H16433">
        <v>632</v>
      </c>
      <c r="I16433">
        <v>206</v>
      </c>
      <c r="J16433">
        <v>2</v>
      </c>
      <c r="K16433">
        <v>1</v>
      </c>
      <c r="L16433" t="s">
        <v>570</v>
      </c>
      <c r="M16433" t="s">
        <v>625</v>
      </c>
      <c r="N16433" t="s">
        <v>167</v>
      </c>
      <c r="O16433" t="s">
        <v>22</v>
      </c>
      <c r="P16433" t="s">
        <v>23</v>
      </c>
      <c r="Q16433" t="s">
        <v>24</v>
      </c>
    </row>
    <row r="16434" spans="1:17" x14ac:dyDescent="0.2">
      <c r="A16434" s="2">
        <v>41562</v>
      </c>
      <c r="B16434" t="s">
        <v>164</v>
      </c>
      <c r="C16434" t="s">
        <v>113</v>
      </c>
      <c r="D16434" t="s">
        <v>115</v>
      </c>
      <c r="E16434" t="s">
        <v>115</v>
      </c>
      <c r="F16434">
        <v>105</v>
      </c>
      <c r="G16434">
        <v>109</v>
      </c>
      <c r="H16434">
        <v>324</v>
      </c>
      <c r="I16434">
        <v>306</v>
      </c>
      <c r="J16434">
        <v>0</v>
      </c>
      <c r="K16434">
        <v>2</v>
      </c>
      <c r="L16434" t="s">
        <v>570</v>
      </c>
      <c r="M16434" t="s">
        <v>640</v>
      </c>
      <c r="N16434" t="s">
        <v>177</v>
      </c>
      <c r="O16434" t="s">
        <v>122</v>
      </c>
      <c r="P16434" t="s">
        <v>23</v>
      </c>
      <c r="Q16434" t="s">
        <v>41</v>
      </c>
    </row>
    <row r="16435" spans="1:17" x14ac:dyDescent="0.2">
      <c r="A16435" s="2">
        <v>41562</v>
      </c>
      <c r="B16435" t="s">
        <v>98</v>
      </c>
      <c r="C16435" t="s">
        <v>560</v>
      </c>
      <c r="D16435" t="s">
        <v>50</v>
      </c>
      <c r="E16435" t="s">
        <v>50</v>
      </c>
      <c r="F16435">
        <v>59</v>
      </c>
      <c r="G16435">
        <v>132</v>
      </c>
      <c r="H16435">
        <v>569</v>
      </c>
      <c r="I16435">
        <v>226</v>
      </c>
      <c r="J16435">
        <v>3</v>
      </c>
      <c r="K16435">
        <v>1</v>
      </c>
      <c r="L16435" t="s">
        <v>20</v>
      </c>
      <c r="M16435" t="s">
        <v>99</v>
      </c>
      <c r="N16435" t="s">
        <v>98</v>
      </c>
      <c r="O16435" t="s">
        <v>22</v>
      </c>
      <c r="P16435" t="s">
        <v>23</v>
      </c>
      <c r="Q16435" t="s">
        <v>24</v>
      </c>
    </row>
    <row r="16436" spans="1:17" x14ac:dyDescent="0.2">
      <c r="A16436" s="2">
        <v>41562</v>
      </c>
      <c r="B16436" t="s">
        <v>123</v>
      </c>
      <c r="C16436" t="s">
        <v>100</v>
      </c>
      <c r="D16436" t="s">
        <v>50</v>
      </c>
      <c r="E16436" t="s">
        <v>50</v>
      </c>
      <c r="F16436">
        <v>69</v>
      </c>
      <c r="G16436">
        <v>86</v>
      </c>
      <c r="H16436">
        <v>522</v>
      </c>
      <c r="I16436">
        <v>430</v>
      </c>
      <c r="J16436">
        <v>1</v>
      </c>
      <c r="K16436">
        <v>1</v>
      </c>
      <c r="L16436" t="s">
        <v>20</v>
      </c>
      <c r="M16436" t="s">
        <v>179</v>
      </c>
      <c r="N16436" t="s">
        <v>123</v>
      </c>
      <c r="O16436" t="s">
        <v>22</v>
      </c>
      <c r="P16436" t="s">
        <v>23</v>
      </c>
      <c r="Q16436" t="s">
        <v>30</v>
      </c>
    </row>
    <row r="16437" spans="1:17" x14ac:dyDescent="0.2">
      <c r="A16437" s="2">
        <v>41562</v>
      </c>
      <c r="B16437" t="s">
        <v>119</v>
      </c>
      <c r="C16437" t="s">
        <v>286</v>
      </c>
      <c r="D16437" t="s">
        <v>50</v>
      </c>
      <c r="E16437" t="s">
        <v>50</v>
      </c>
      <c r="F16437">
        <v>4</v>
      </c>
      <c r="G16437">
        <v>55</v>
      </c>
      <c r="H16437">
        <v>1198</v>
      </c>
      <c r="I16437">
        <v>591</v>
      </c>
      <c r="J16437">
        <v>2</v>
      </c>
      <c r="K16437">
        <v>2</v>
      </c>
      <c r="L16437" t="s">
        <v>20</v>
      </c>
      <c r="M16437" t="s">
        <v>255</v>
      </c>
      <c r="N16437" t="s">
        <v>119</v>
      </c>
      <c r="O16437" t="s">
        <v>22</v>
      </c>
      <c r="P16437" t="s">
        <v>23</v>
      </c>
      <c r="Q16437" t="s">
        <v>30</v>
      </c>
    </row>
    <row r="16438" spans="1:17" x14ac:dyDescent="0.2">
      <c r="A16438" s="2">
        <v>41562</v>
      </c>
      <c r="B16438" t="s">
        <v>185</v>
      </c>
      <c r="C16438" t="s">
        <v>304</v>
      </c>
      <c r="D16438" t="s">
        <v>27</v>
      </c>
      <c r="E16438" t="s">
        <v>27</v>
      </c>
      <c r="F16438">
        <v>78</v>
      </c>
      <c r="G16438">
        <v>40</v>
      </c>
      <c r="H16438">
        <v>470</v>
      </c>
      <c r="I16438">
        <v>680</v>
      </c>
      <c r="J16438">
        <v>2</v>
      </c>
      <c r="K16438">
        <v>2</v>
      </c>
      <c r="L16438" t="s">
        <v>20</v>
      </c>
      <c r="M16438" t="s">
        <v>412</v>
      </c>
      <c r="N16438" t="s">
        <v>185</v>
      </c>
      <c r="O16438" t="s">
        <v>22</v>
      </c>
      <c r="P16438" t="s">
        <v>23</v>
      </c>
      <c r="Q16438" t="s">
        <v>30</v>
      </c>
    </row>
    <row r="16439" spans="1:17" x14ac:dyDescent="0.2">
      <c r="A16439" s="2">
        <v>41562</v>
      </c>
      <c r="B16439" t="s">
        <v>177</v>
      </c>
      <c r="C16439" t="s">
        <v>239</v>
      </c>
      <c r="D16439" t="s">
        <v>115</v>
      </c>
      <c r="E16439" t="s">
        <v>115</v>
      </c>
      <c r="F16439">
        <v>73</v>
      </c>
      <c r="G16439">
        <v>96</v>
      </c>
      <c r="H16439">
        <v>494</v>
      </c>
      <c r="I16439">
        <v>382</v>
      </c>
      <c r="J16439">
        <v>0</v>
      </c>
      <c r="K16439">
        <v>0</v>
      </c>
      <c r="L16439" t="s">
        <v>570</v>
      </c>
      <c r="M16439" t="s">
        <v>640</v>
      </c>
      <c r="N16439" t="s">
        <v>177</v>
      </c>
      <c r="O16439" t="s">
        <v>22</v>
      </c>
      <c r="P16439" t="s">
        <v>23</v>
      </c>
      <c r="Q16439" t="s">
        <v>30</v>
      </c>
    </row>
    <row r="16440" spans="1:17" x14ac:dyDescent="0.2">
      <c r="A16440" s="2">
        <v>41562</v>
      </c>
      <c r="B16440" t="s">
        <v>133</v>
      </c>
      <c r="C16440" t="s">
        <v>111</v>
      </c>
      <c r="D16440" t="s">
        <v>115</v>
      </c>
      <c r="E16440" t="s">
        <v>36</v>
      </c>
      <c r="F16440">
        <v>58</v>
      </c>
      <c r="G16440">
        <v>38</v>
      </c>
      <c r="H16440">
        <v>573</v>
      </c>
      <c r="I16440">
        <v>703</v>
      </c>
      <c r="J16440">
        <v>3</v>
      </c>
      <c r="K16440">
        <v>1</v>
      </c>
      <c r="L16440" t="s">
        <v>28</v>
      </c>
      <c r="M16440" t="s">
        <v>1572</v>
      </c>
      <c r="N16440" t="s">
        <v>133</v>
      </c>
      <c r="O16440" t="s">
        <v>22</v>
      </c>
      <c r="P16440" t="s">
        <v>23</v>
      </c>
      <c r="Q16440" t="s">
        <v>24</v>
      </c>
    </row>
    <row r="16441" spans="1:17" x14ac:dyDescent="0.2">
      <c r="A16441" s="2">
        <v>41562</v>
      </c>
      <c r="B16441" t="s">
        <v>569</v>
      </c>
      <c r="C16441" t="s">
        <v>602</v>
      </c>
      <c r="D16441" t="s">
        <v>115</v>
      </c>
      <c r="E16441" t="s">
        <v>115</v>
      </c>
      <c r="F16441">
        <v>144</v>
      </c>
      <c r="G16441">
        <v>117</v>
      </c>
      <c r="H16441">
        <v>186</v>
      </c>
      <c r="I16441">
        <v>280</v>
      </c>
      <c r="J16441">
        <v>1</v>
      </c>
      <c r="K16441">
        <v>4</v>
      </c>
      <c r="L16441" t="s">
        <v>28</v>
      </c>
      <c r="M16441" t="s">
        <v>1109</v>
      </c>
      <c r="N16441" t="s">
        <v>569</v>
      </c>
      <c r="O16441" t="s">
        <v>22</v>
      </c>
      <c r="P16441" t="s">
        <v>23</v>
      </c>
      <c r="Q16441" t="s">
        <v>41</v>
      </c>
    </row>
    <row r="16442" spans="1:17" x14ac:dyDescent="0.2">
      <c r="A16442" s="2">
        <v>41562</v>
      </c>
      <c r="B16442" t="s">
        <v>101</v>
      </c>
      <c r="C16442" t="s">
        <v>244</v>
      </c>
      <c r="D16442" t="s">
        <v>50</v>
      </c>
      <c r="E16442" t="s">
        <v>50</v>
      </c>
      <c r="F16442">
        <v>115</v>
      </c>
      <c r="G16442">
        <v>60</v>
      </c>
      <c r="H16442">
        <v>287</v>
      </c>
      <c r="I16442">
        <v>562</v>
      </c>
      <c r="J16442">
        <v>2</v>
      </c>
      <c r="K16442">
        <v>2</v>
      </c>
      <c r="L16442" t="s">
        <v>20</v>
      </c>
      <c r="M16442" t="s">
        <v>331</v>
      </c>
      <c r="N16442" t="s">
        <v>101</v>
      </c>
      <c r="O16442" t="s">
        <v>22</v>
      </c>
      <c r="P16442" t="s">
        <v>23</v>
      </c>
      <c r="Q16442" t="s">
        <v>30</v>
      </c>
    </row>
    <row r="16443" spans="1:17" x14ac:dyDescent="0.2">
      <c r="A16443" s="2">
        <v>41562</v>
      </c>
      <c r="B16443" t="s">
        <v>464</v>
      </c>
      <c r="C16443" t="s">
        <v>301</v>
      </c>
      <c r="D16443" t="s">
        <v>115</v>
      </c>
      <c r="E16443" t="s">
        <v>115</v>
      </c>
      <c r="F16443">
        <v>120</v>
      </c>
      <c r="G16443">
        <v>109</v>
      </c>
      <c r="H16443">
        <v>264</v>
      </c>
      <c r="I16443">
        <v>306</v>
      </c>
      <c r="J16443">
        <v>1</v>
      </c>
      <c r="K16443">
        <v>1</v>
      </c>
      <c r="L16443" t="s">
        <v>570</v>
      </c>
      <c r="M16443" t="s">
        <v>465</v>
      </c>
      <c r="N16443" t="s">
        <v>464</v>
      </c>
      <c r="O16443" t="s">
        <v>22</v>
      </c>
      <c r="P16443" t="s">
        <v>23</v>
      </c>
      <c r="Q16443" t="s">
        <v>30</v>
      </c>
    </row>
    <row r="16444" spans="1:17" x14ac:dyDescent="0.2">
      <c r="A16444" s="2">
        <v>41562</v>
      </c>
      <c r="B16444" t="s">
        <v>73</v>
      </c>
      <c r="C16444" t="s">
        <v>646</v>
      </c>
      <c r="D16444" t="s">
        <v>50</v>
      </c>
      <c r="E16444" t="s">
        <v>50</v>
      </c>
      <c r="F16444">
        <v>112</v>
      </c>
      <c r="G16444">
        <v>18</v>
      </c>
      <c r="H16444">
        <v>298</v>
      </c>
      <c r="I16444">
        <v>933</v>
      </c>
      <c r="J16444">
        <v>0</v>
      </c>
      <c r="K16444">
        <v>1</v>
      </c>
      <c r="L16444" t="s">
        <v>20</v>
      </c>
      <c r="M16444" t="s">
        <v>806</v>
      </c>
      <c r="N16444" t="s">
        <v>73</v>
      </c>
      <c r="O16444" t="s">
        <v>22</v>
      </c>
      <c r="P16444" t="s">
        <v>23</v>
      </c>
      <c r="Q16444" t="s">
        <v>41</v>
      </c>
    </row>
    <row r="16445" spans="1:17" x14ac:dyDescent="0.2">
      <c r="A16445" s="2">
        <v>41562</v>
      </c>
      <c r="B16445" t="s">
        <v>391</v>
      </c>
      <c r="C16445" t="s">
        <v>402</v>
      </c>
      <c r="D16445" t="s">
        <v>115</v>
      </c>
      <c r="E16445" t="s">
        <v>115</v>
      </c>
      <c r="F16445">
        <v>161</v>
      </c>
      <c r="G16445">
        <v>121</v>
      </c>
      <c r="H16445">
        <v>128</v>
      </c>
      <c r="I16445">
        <v>263</v>
      </c>
      <c r="J16445">
        <v>1</v>
      </c>
      <c r="K16445">
        <v>1</v>
      </c>
      <c r="L16445" t="s">
        <v>570</v>
      </c>
      <c r="M16445" t="s">
        <v>861</v>
      </c>
      <c r="N16445" t="s">
        <v>391</v>
      </c>
      <c r="O16445" t="s">
        <v>22</v>
      </c>
      <c r="P16445" t="s">
        <v>23</v>
      </c>
      <c r="Q16445" t="s">
        <v>30</v>
      </c>
    </row>
    <row r="16446" spans="1:17" x14ac:dyDescent="0.2">
      <c r="A16446" s="2">
        <v>41562</v>
      </c>
      <c r="B16446" t="s">
        <v>1279</v>
      </c>
      <c r="C16446" t="s">
        <v>384</v>
      </c>
      <c r="D16446" t="s">
        <v>50</v>
      </c>
      <c r="E16446" t="s">
        <v>50</v>
      </c>
      <c r="F16446">
        <v>27</v>
      </c>
      <c r="G16446">
        <v>129</v>
      </c>
      <c r="H16446">
        <v>766</v>
      </c>
      <c r="I16446">
        <v>236</v>
      </c>
      <c r="J16446">
        <v>2</v>
      </c>
      <c r="K16446">
        <v>5</v>
      </c>
      <c r="L16446" t="s">
        <v>20</v>
      </c>
      <c r="M16446" t="s">
        <v>1280</v>
      </c>
      <c r="N16446" t="s">
        <v>1279</v>
      </c>
      <c r="O16446" t="s">
        <v>22</v>
      </c>
      <c r="P16446" t="s">
        <v>23</v>
      </c>
      <c r="Q16446" t="s">
        <v>41</v>
      </c>
    </row>
    <row r="16447" spans="1:17" x14ac:dyDescent="0.2">
      <c r="A16447" s="2">
        <v>41562</v>
      </c>
      <c r="B16447" t="s">
        <v>49</v>
      </c>
      <c r="C16447" t="s">
        <v>76</v>
      </c>
      <c r="D16447" t="s">
        <v>50</v>
      </c>
      <c r="E16447" t="s">
        <v>50</v>
      </c>
      <c r="F16447">
        <v>39</v>
      </c>
      <c r="G16447">
        <v>54</v>
      </c>
      <c r="H16447">
        <v>698</v>
      </c>
      <c r="I16447">
        <v>598</v>
      </c>
      <c r="J16447">
        <v>1</v>
      </c>
      <c r="K16447">
        <v>1</v>
      </c>
      <c r="L16447" t="s">
        <v>20</v>
      </c>
      <c r="M16447" t="s">
        <v>103</v>
      </c>
      <c r="N16447" t="s">
        <v>49</v>
      </c>
      <c r="O16447" t="s">
        <v>22</v>
      </c>
      <c r="P16447" t="s">
        <v>23</v>
      </c>
      <c r="Q16447" t="s">
        <v>30</v>
      </c>
    </row>
    <row r="16448" spans="1:17" x14ac:dyDescent="0.2">
      <c r="A16448" s="2">
        <v>41562</v>
      </c>
      <c r="B16448" t="s">
        <v>531</v>
      </c>
      <c r="C16448" t="s">
        <v>77</v>
      </c>
      <c r="D16448" t="s">
        <v>27</v>
      </c>
      <c r="E16448" t="s">
        <v>27</v>
      </c>
      <c r="F16448">
        <v>35</v>
      </c>
      <c r="G16448">
        <v>13</v>
      </c>
      <c r="H16448">
        <v>726</v>
      </c>
      <c r="I16448">
        <v>995</v>
      </c>
      <c r="J16448">
        <v>2</v>
      </c>
      <c r="K16448">
        <v>3</v>
      </c>
      <c r="L16448" t="s">
        <v>20</v>
      </c>
      <c r="M16448" t="s">
        <v>534</v>
      </c>
      <c r="N16448" t="s">
        <v>531</v>
      </c>
      <c r="O16448" t="s">
        <v>22</v>
      </c>
      <c r="P16448" t="s">
        <v>23</v>
      </c>
      <c r="Q16448" t="s">
        <v>41</v>
      </c>
    </row>
    <row r="16449" spans="1:17" x14ac:dyDescent="0.2">
      <c r="A16449" s="2">
        <v>41562</v>
      </c>
      <c r="B16449" t="s">
        <v>38</v>
      </c>
      <c r="C16449" t="s">
        <v>43</v>
      </c>
      <c r="D16449" t="s">
        <v>19</v>
      </c>
      <c r="E16449" t="s">
        <v>19</v>
      </c>
      <c r="F16449">
        <v>41</v>
      </c>
      <c r="G16449">
        <v>5</v>
      </c>
      <c r="H16449">
        <v>672</v>
      </c>
      <c r="I16449">
        <v>1180</v>
      </c>
      <c r="J16449">
        <v>1</v>
      </c>
      <c r="K16449">
        <v>2</v>
      </c>
      <c r="L16449" t="s">
        <v>20</v>
      </c>
      <c r="M16449" t="s">
        <v>40</v>
      </c>
      <c r="N16449" t="s">
        <v>38</v>
      </c>
      <c r="O16449" t="s">
        <v>22</v>
      </c>
      <c r="P16449" t="s">
        <v>23</v>
      </c>
      <c r="Q16449" t="s">
        <v>41</v>
      </c>
    </row>
    <row r="16450" spans="1:17" x14ac:dyDescent="0.2">
      <c r="A16450" s="2">
        <v>41562</v>
      </c>
      <c r="B16450" t="s">
        <v>42</v>
      </c>
      <c r="C16450" t="s">
        <v>17</v>
      </c>
      <c r="D16450" t="s">
        <v>19</v>
      </c>
      <c r="E16450" t="s">
        <v>19</v>
      </c>
      <c r="F16450">
        <v>34</v>
      </c>
      <c r="G16450">
        <v>62</v>
      </c>
      <c r="H16450">
        <v>732</v>
      </c>
      <c r="I16450">
        <v>554</v>
      </c>
      <c r="J16450">
        <v>1</v>
      </c>
      <c r="K16450">
        <v>1</v>
      </c>
      <c r="L16450" t="s">
        <v>20</v>
      </c>
      <c r="M16450" t="s">
        <v>44</v>
      </c>
      <c r="N16450" t="s">
        <v>42</v>
      </c>
      <c r="O16450" t="s">
        <v>22</v>
      </c>
      <c r="P16450" t="s">
        <v>23</v>
      </c>
      <c r="Q16450" t="s">
        <v>30</v>
      </c>
    </row>
    <row r="16451" spans="1:17" x14ac:dyDescent="0.2">
      <c r="A16451" s="2">
        <v>41562</v>
      </c>
      <c r="B16451" t="s">
        <v>572</v>
      </c>
      <c r="C16451" t="s">
        <v>463</v>
      </c>
      <c r="D16451" t="s">
        <v>115</v>
      </c>
      <c r="E16451" t="s">
        <v>115</v>
      </c>
      <c r="F16451">
        <v>141</v>
      </c>
      <c r="G16451">
        <v>170</v>
      </c>
      <c r="H16451">
        <v>200</v>
      </c>
      <c r="I16451">
        <v>101</v>
      </c>
      <c r="J16451">
        <v>3</v>
      </c>
      <c r="K16451">
        <v>1</v>
      </c>
      <c r="L16451" t="s">
        <v>28</v>
      </c>
      <c r="M16451" t="s">
        <v>1247</v>
      </c>
      <c r="N16451" t="s">
        <v>572</v>
      </c>
      <c r="O16451" t="s">
        <v>22</v>
      </c>
      <c r="P16451" t="s">
        <v>23</v>
      </c>
      <c r="Q16451" t="s">
        <v>24</v>
      </c>
    </row>
    <row r="16452" spans="1:17" x14ac:dyDescent="0.2">
      <c r="A16452" s="2">
        <v>41562</v>
      </c>
      <c r="B16452" t="s">
        <v>82</v>
      </c>
      <c r="C16452" t="s">
        <v>97</v>
      </c>
      <c r="D16452" t="s">
        <v>50</v>
      </c>
      <c r="E16452" t="s">
        <v>50</v>
      </c>
      <c r="F16452">
        <v>11</v>
      </c>
      <c r="G16452">
        <v>126</v>
      </c>
      <c r="H16452">
        <v>1028</v>
      </c>
      <c r="I16452">
        <v>247</v>
      </c>
      <c r="J16452">
        <v>3</v>
      </c>
      <c r="K16452">
        <v>0</v>
      </c>
      <c r="L16452" t="s">
        <v>20</v>
      </c>
      <c r="M16452" t="s">
        <v>856</v>
      </c>
      <c r="N16452" t="s">
        <v>82</v>
      </c>
      <c r="O16452" t="s">
        <v>22</v>
      </c>
      <c r="P16452" t="s">
        <v>23</v>
      </c>
      <c r="Q16452" t="s">
        <v>24</v>
      </c>
    </row>
    <row r="16453" spans="1:17" x14ac:dyDescent="0.2">
      <c r="A16453" s="2">
        <v>41562</v>
      </c>
      <c r="B16453" t="s">
        <v>92</v>
      </c>
      <c r="C16453" t="s">
        <v>81</v>
      </c>
      <c r="D16453" t="s">
        <v>50</v>
      </c>
      <c r="E16453" t="s">
        <v>50</v>
      </c>
      <c r="F16453">
        <v>31</v>
      </c>
      <c r="G16453">
        <v>88</v>
      </c>
      <c r="H16453">
        <v>739</v>
      </c>
      <c r="I16453">
        <v>405</v>
      </c>
      <c r="J16453">
        <v>2</v>
      </c>
      <c r="K16453">
        <v>0</v>
      </c>
      <c r="L16453" t="s">
        <v>20</v>
      </c>
      <c r="M16453" t="s">
        <v>124</v>
      </c>
      <c r="N16453" t="s">
        <v>92</v>
      </c>
      <c r="O16453" t="s">
        <v>22</v>
      </c>
      <c r="P16453" t="s">
        <v>23</v>
      </c>
      <c r="Q16453" t="s">
        <v>24</v>
      </c>
    </row>
    <row r="16454" spans="1:17" x14ac:dyDescent="0.2">
      <c r="A16454" s="2">
        <v>41562</v>
      </c>
      <c r="B16454" t="s">
        <v>125</v>
      </c>
      <c r="C16454" t="s">
        <v>168</v>
      </c>
      <c r="D16454" t="s">
        <v>50</v>
      </c>
      <c r="E16454" t="s">
        <v>50</v>
      </c>
      <c r="F16454">
        <v>207</v>
      </c>
      <c r="G16454">
        <v>26</v>
      </c>
      <c r="H16454">
        <v>0</v>
      </c>
      <c r="I16454">
        <v>799</v>
      </c>
      <c r="J16454">
        <v>0</v>
      </c>
      <c r="K16454">
        <v>8</v>
      </c>
      <c r="L16454" t="s">
        <v>20</v>
      </c>
      <c r="M16454" t="s">
        <v>468</v>
      </c>
      <c r="N16454" t="s">
        <v>125</v>
      </c>
      <c r="O16454" t="s">
        <v>22</v>
      </c>
      <c r="P16454" t="s">
        <v>23</v>
      </c>
      <c r="Q16454" t="s">
        <v>41</v>
      </c>
    </row>
    <row r="16455" spans="1:17" x14ac:dyDescent="0.2">
      <c r="A16455" s="2">
        <v>41562</v>
      </c>
      <c r="B16455" t="s">
        <v>104</v>
      </c>
      <c r="C16455" t="s">
        <v>274</v>
      </c>
      <c r="D16455" t="s">
        <v>50</v>
      </c>
      <c r="E16455" t="s">
        <v>50</v>
      </c>
      <c r="F16455">
        <v>63</v>
      </c>
      <c r="G16455">
        <v>10</v>
      </c>
      <c r="H16455">
        <v>551</v>
      </c>
      <c r="I16455">
        <v>1050</v>
      </c>
      <c r="J16455">
        <v>2</v>
      </c>
      <c r="K16455">
        <v>0</v>
      </c>
      <c r="L16455" t="s">
        <v>20</v>
      </c>
      <c r="M16455" t="s">
        <v>273</v>
      </c>
      <c r="N16455" t="s">
        <v>104</v>
      </c>
      <c r="O16455" t="s">
        <v>22</v>
      </c>
      <c r="P16455" t="s">
        <v>23</v>
      </c>
      <c r="Q16455" t="s">
        <v>24</v>
      </c>
    </row>
    <row r="16456" spans="1:17" x14ac:dyDescent="0.2">
      <c r="A16456" s="2">
        <v>41562</v>
      </c>
      <c r="B16456" t="s">
        <v>1204</v>
      </c>
      <c r="C16456" t="s">
        <v>328</v>
      </c>
      <c r="D16456" t="s">
        <v>50</v>
      </c>
      <c r="E16456" t="s">
        <v>50</v>
      </c>
      <c r="F16456">
        <v>43</v>
      </c>
      <c r="G16456">
        <v>75</v>
      </c>
      <c r="H16456">
        <v>666</v>
      </c>
      <c r="I16456">
        <v>490</v>
      </c>
      <c r="J16456">
        <v>5</v>
      </c>
      <c r="K16456">
        <v>1</v>
      </c>
      <c r="L16456" t="s">
        <v>20</v>
      </c>
      <c r="M16456" t="s">
        <v>1573</v>
      </c>
      <c r="N16456" t="s">
        <v>1204</v>
      </c>
      <c r="O16456" t="s">
        <v>22</v>
      </c>
      <c r="P16456" t="s">
        <v>23</v>
      </c>
      <c r="Q16456" t="s">
        <v>24</v>
      </c>
    </row>
    <row r="16457" spans="1:17" x14ac:dyDescent="0.2">
      <c r="A16457" s="2">
        <v>41562</v>
      </c>
      <c r="B16457" t="s">
        <v>443</v>
      </c>
      <c r="C16457" t="s">
        <v>469</v>
      </c>
      <c r="D16457" t="s">
        <v>115</v>
      </c>
      <c r="E16457" t="s">
        <v>115</v>
      </c>
      <c r="F16457">
        <v>159</v>
      </c>
      <c r="G16457">
        <v>143</v>
      </c>
      <c r="H16457">
        <v>131</v>
      </c>
      <c r="I16457">
        <v>192</v>
      </c>
      <c r="J16457">
        <v>2</v>
      </c>
      <c r="K16457">
        <v>1</v>
      </c>
      <c r="L16457" t="s">
        <v>570</v>
      </c>
      <c r="M16457" t="s">
        <v>443</v>
      </c>
      <c r="N16457" t="s">
        <v>443</v>
      </c>
      <c r="O16457" t="s">
        <v>22</v>
      </c>
      <c r="P16457" t="s">
        <v>23</v>
      </c>
      <c r="Q16457" t="s">
        <v>24</v>
      </c>
    </row>
    <row r="16458" spans="1:17" x14ac:dyDescent="0.2">
      <c r="A16458" s="2">
        <v>41562</v>
      </c>
      <c r="B16458" t="s">
        <v>106</v>
      </c>
      <c r="C16458" t="s">
        <v>345</v>
      </c>
      <c r="D16458" t="s">
        <v>50</v>
      </c>
      <c r="E16458" t="s">
        <v>50</v>
      </c>
      <c r="F16458">
        <v>1</v>
      </c>
      <c r="G16458">
        <v>97</v>
      </c>
      <c r="H16458">
        <v>1514</v>
      </c>
      <c r="I16458">
        <v>364</v>
      </c>
      <c r="J16458">
        <v>2</v>
      </c>
      <c r="K16458">
        <v>0</v>
      </c>
      <c r="L16458" t="s">
        <v>20</v>
      </c>
      <c r="M16458" t="s">
        <v>873</v>
      </c>
      <c r="N16458" t="s">
        <v>106</v>
      </c>
      <c r="O16458" t="s">
        <v>22</v>
      </c>
      <c r="P16458" t="s">
        <v>23</v>
      </c>
      <c r="Q16458" t="s">
        <v>24</v>
      </c>
    </row>
    <row r="16459" spans="1:17" x14ac:dyDescent="0.2">
      <c r="A16459" s="2">
        <v>41562</v>
      </c>
      <c r="B16459" t="s">
        <v>52</v>
      </c>
      <c r="C16459" t="s">
        <v>129</v>
      </c>
      <c r="D16459" t="s">
        <v>50</v>
      </c>
      <c r="E16459" t="s">
        <v>50</v>
      </c>
      <c r="F16459">
        <v>22</v>
      </c>
      <c r="G16459">
        <v>3</v>
      </c>
      <c r="H16459">
        <v>836</v>
      </c>
      <c r="I16459">
        <v>1260</v>
      </c>
      <c r="J16459">
        <v>3</v>
      </c>
      <c r="K16459">
        <v>5</v>
      </c>
      <c r="L16459" t="s">
        <v>20</v>
      </c>
      <c r="M16459" t="s">
        <v>68</v>
      </c>
      <c r="N16459" t="s">
        <v>52</v>
      </c>
      <c r="O16459" t="s">
        <v>22</v>
      </c>
      <c r="P16459" t="s">
        <v>23</v>
      </c>
      <c r="Q16459" t="s">
        <v>41</v>
      </c>
    </row>
    <row r="16460" spans="1:17" x14ac:dyDescent="0.2">
      <c r="A16460" s="2">
        <v>41562</v>
      </c>
      <c r="B16460" t="s">
        <v>53</v>
      </c>
      <c r="C16460" t="s">
        <v>249</v>
      </c>
      <c r="D16460" t="s">
        <v>50</v>
      </c>
      <c r="E16460" t="s">
        <v>50</v>
      </c>
      <c r="F16460">
        <v>14</v>
      </c>
      <c r="G16460">
        <v>29</v>
      </c>
      <c r="H16460">
        <v>992</v>
      </c>
      <c r="I16460">
        <v>753</v>
      </c>
      <c r="J16460">
        <v>1</v>
      </c>
      <c r="K16460">
        <v>0</v>
      </c>
      <c r="L16460" t="s">
        <v>20</v>
      </c>
      <c r="M16460" t="s">
        <v>397</v>
      </c>
      <c r="N16460" t="s">
        <v>53</v>
      </c>
      <c r="O16460" t="s">
        <v>22</v>
      </c>
      <c r="P16460" t="s">
        <v>23</v>
      </c>
      <c r="Q16460" t="s">
        <v>24</v>
      </c>
    </row>
    <row r="16461" spans="1:17" x14ac:dyDescent="0.2">
      <c r="A16461" s="2">
        <v>41562</v>
      </c>
      <c r="B16461" t="s">
        <v>282</v>
      </c>
      <c r="C16461" t="s">
        <v>442</v>
      </c>
      <c r="D16461" t="s">
        <v>19</v>
      </c>
      <c r="E16461" t="s">
        <v>57</v>
      </c>
      <c r="F16461">
        <v>85</v>
      </c>
      <c r="G16461">
        <v>67</v>
      </c>
      <c r="H16461">
        <v>431</v>
      </c>
      <c r="I16461">
        <v>528</v>
      </c>
      <c r="J16461">
        <v>0</v>
      </c>
      <c r="K16461">
        <v>0</v>
      </c>
      <c r="L16461" t="s">
        <v>28</v>
      </c>
      <c r="M16461" t="s">
        <v>285</v>
      </c>
      <c r="N16461" t="s">
        <v>282</v>
      </c>
      <c r="O16461" t="s">
        <v>22</v>
      </c>
      <c r="P16461" t="s">
        <v>23</v>
      </c>
      <c r="Q16461" t="s">
        <v>30</v>
      </c>
    </row>
    <row r="16462" spans="1:17" x14ac:dyDescent="0.2">
      <c r="A16462" s="2">
        <v>41562</v>
      </c>
      <c r="B16462" t="s">
        <v>180</v>
      </c>
      <c r="C16462" t="s">
        <v>126</v>
      </c>
      <c r="D16462" t="s">
        <v>50</v>
      </c>
      <c r="E16462" t="s">
        <v>50</v>
      </c>
      <c r="F16462">
        <v>49</v>
      </c>
      <c r="G16462">
        <v>9</v>
      </c>
      <c r="H16462">
        <v>612</v>
      </c>
      <c r="I16462">
        <v>1058</v>
      </c>
      <c r="J16462">
        <v>0</v>
      </c>
      <c r="K16462">
        <v>2</v>
      </c>
      <c r="L16462" t="s">
        <v>20</v>
      </c>
      <c r="M16462" t="s">
        <v>181</v>
      </c>
      <c r="N16462" t="s">
        <v>180</v>
      </c>
      <c r="O16462" t="s">
        <v>22</v>
      </c>
      <c r="P16462" t="s">
        <v>23</v>
      </c>
      <c r="Q16462" t="s">
        <v>41</v>
      </c>
    </row>
    <row r="16463" spans="1:17" x14ac:dyDescent="0.2">
      <c r="A16463" s="2">
        <v>41562</v>
      </c>
      <c r="B16463" t="s">
        <v>18</v>
      </c>
      <c r="C16463" t="s">
        <v>39</v>
      </c>
      <c r="D16463" t="s">
        <v>19</v>
      </c>
      <c r="E16463" t="s">
        <v>19</v>
      </c>
      <c r="F16463">
        <v>7</v>
      </c>
      <c r="G16463">
        <v>2</v>
      </c>
      <c r="H16463">
        <v>1125</v>
      </c>
      <c r="I16463">
        <v>1262</v>
      </c>
      <c r="J16463">
        <v>3</v>
      </c>
      <c r="K16463">
        <v>2</v>
      </c>
      <c r="L16463" t="s">
        <v>20</v>
      </c>
      <c r="M16463" t="s">
        <v>64</v>
      </c>
      <c r="N16463" t="s">
        <v>18</v>
      </c>
      <c r="O16463" t="s">
        <v>22</v>
      </c>
      <c r="P16463" t="s">
        <v>23</v>
      </c>
      <c r="Q16463" t="s">
        <v>24</v>
      </c>
    </row>
    <row r="16464" spans="1:17" x14ac:dyDescent="0.2">
      <c r="A16464" s="2">
        <v>41562</v>
      </c>
      <c r="B16464" t="s">
        <v>449</v>
      </c>
      <c r="C16464" t="s">
        <v>425</v>
      </c>
      <c r="D16464" t="s">
        <v>115</v>
      </c>
      <c r="E16464" t="s">
        <v>115</v>
      </c>
      <c r="F16464">
        <v>57</v>
      </c>
      <c r="G16464">
        <v>153</v>
      </c>
      <c r="H16464">
        <v>579</v>
      </c>
      <c r="I16464">
        <v>144</v>
      </c>
      <c r="J16464">
        <v>3</v>
      </c>
      <c r="K16464">
        <v>1</v>
      </c>
      <c r="L16464" t="s">
        <v>570</v>
      </c>
      <c r="M16464" t="s">
        <v>530</v>
      </c>
      <c r="N16464" t="s">
        <v>449</v>
      </c>
      <c r="O16464" t="s">
        <v>22</v>
      </c>
      <c r="P16464" t="s">
        <v>23</v>
      </c>
      <c r="Q16464" t="s">
        <v>24</v>
      </c>
    </row>
    <row r="16465" spans="1:17" x14ac:dyDescent="0.2">
      <c r="A16465" s="2">
        <v>41575</v>
      </c>
      <c r="B16465" t="s">
        <v>177</v>
      </c>
      <c r="C16465" t="s">
        <v>135</v>
      </c>
      <c r="D16465" t="s">
        <v>115</v>
      </c>
      <c r="E16465" t="s">
        <v>36</v>
      </c>
      <c r="F16465">
        <v>70</v>
      </c>
      <c r="G16465">
        <v>33</v>
      </c>
      <c r="H16465">
        <v>501</v>
      </c>
      <c r="I16465">
        <v>724</v>
      </c>
      <c r="J16465">
        <v>1</v>
      </c>
      <c r="K16465">
        <v>0</v>
      </c>
      <c r="L16465" t="s">
        <v>28</v>
      </c>
      <c r="M16465" t="s">
        <v>640</v>
      </c>
      <c r="N16465" t="s">
        <v>177</v>
      </c>
      <c r="O16465" t="s">
        <v>22</v>
      </c>
      <c r="P16465" t="s">
        <v>23</v>
      </c>
      <c r="Q16465" t="s">
        <v>24</v>
      </c>
    </row>
    <row r="16466" spans="1:17" x14ac:dyDescent="0.2">
      <c r="A16466" s="2">
        <v>41579</v>
      </c>
      <c r="B16466" t="s">
        <v>363</v>
      </c>
      <c r="C16466" t="s">
        <v>569</v>
      </c>
      <c r="D16466" t="s">
        <v>115</v>
      </c>
      <c r="E16466" t="s">
        <v>115</v>
      </c>
      <c r="F16466">
        <v>162</v>
      </c>
      <c r="G16466">
        <v>150</v>
      </c>
      <c r="H16466">
        <v>120</v>
      </c>
      <c r="I16466">
        <v>160</v>
      </c>
      <c r="J16466">
        <v>4</v>
      </c>
      <c r="K16466">
        <v>0</v>
      </c>
      <c r="L16466" t="s">
        <v>28</v>
      </c>
      <c r="M16466" t="s">
        <v>513</v>
      </c>
      <c r="N16466" t="s">
        <v>363</v>
      </c>
      <c r="O16466" t="s">
        <v>22</v>
      </c>
      <c r="P16466" t="s">
        <v>23</v>
      </c>
      <c r="Q16466" t="s">
        <v>24</v>
      </c>
    </row>
    <row r="16467" spans="1:17" x14ac:dyDescent="0.2">
      <c r="A16467" s="2">
        <v>41584</v>
      </c>
      <c r="B16467" t="s">
        <v>177</v>
      </c>
      <c r="C16467" t="s">
        <v>138</v>
      </c>
      <c r="D16467" t="s">
        <v>115</v>
      </c>
      <c r="E16467" t="s">
        <v>36</v>
      </c>
      <c r="F16467">
        <v>70</v>
      </c>
      <c r="G16467">
        <v>67</v>
      </c>
      <c r="H16467">
        <v>501</v>
      </c>
      <c r="I16467">
        <v>513</v>
      </c>
      <c r="J16467">
        <v>1</v>
      </c>
      <c r="K16467">
        <v>0</v>
      </c>
      <c r="L16467" t="s">
        <v>28</v>
      </c>
      <c r="M16467" t="s">
        <v>1122</v>
      </c>
      <c r="N16467" t="s">
        <v>166</v>
      </c>
      <c r="O16467" t="s">
        <v>122</v>
      </c>
      <c r="P16467" t="s">
        <v>23</v>
      </c>
      <c r="Q16467" t="s">
        <v>24</v>
      </c>
    </row>
    <row r="16468" spans="1:17" x14ac:dyDescent="0.2">
      <c r="A16468" s="2">
        <v>41586</v>
      </c>
      <c r="B16468" t="s">
        <v>301</v>
      </c>
      <c r="C16468" t="s">
        <v>391</v>
      </c>
      <c r="D16468" t="s">
        <v>115</v>
      </c>
      <c r="E16468" t="s">
        <v>115</v>
      </c>
      <c r="F16468">
        <v>109</v>
      </c>
      <c r="G16468">
        <v>160</v>
      </c>
      <c r="H16468">
        <v>307</v>
      </c>
      <c r="I16468">
        <v>136</v>
      </c>
      <c r="J16468">
        <v>3</v>
      </c>
      <c r="K16468">
        <v>0</v>
      </c>
      <c r="L16468" t="s">
        <v>28</v>
      </c>
      <c r="M16468" t="s">
        <v>302</v>
      </c>
      <c r="N16468" t="s">
        <v>301</v>
      </c>
      <c r="O16468" t="s">
        <v>22</v>
      </c>
      <c r="P16468" t="s">
        <v>23</v>
      </c>
      <c r="Q16468" t="s">
        <v>24</v>
      </c>
    </row>
    <row r="16469" spans="1:17" x14ac:dyDescent="0.2">
      <c r="A16469" s="2">
        <v>41587</v>
      </c>
      <c r="B16469" t="s">
        <v>402</v>
      </c>
      <c r="C16469" t="s">
        <v>464</v>
      </c>
      <c r="D16469" t="s">
        <v>115</v>
      </c>
      <c r="E16469" t="s">
        <v>115</v>
      </c>
      <c r="F16469">
        <v>123</v>
      </c>
      <c r="G16469">
        <v>121</v>
      </c>
      <c r="H16469">
        <v>266</v>
      </c>
      <c r="I16469">
        <v>267</v>
      </c>
      <c r="J16469">
        <v>1</v>
      </c>
      <c r="K16469">
        <v>0</v>
      </c>
      <c r="L16469" t="s">
        <v>28</v>
      </c>
      <c r="M16469" t="s">
        <v>1002</v>
      </c>
      <c r="N16469" t="s">
        <v>402</v>
      </c>
      <c r="O16469" t="s">
        <v>22</v>
      </c>
      <c r="P16469" t="s">
        <v>23</v>
      </c>
      <c r="Q16469" t="s">
        <v>24</v>
      </c>
    </row>
    <row r="16470" spans="1:17" x14ac:dyDescent="0.2">
      <c r="A16470" s="2">
        <v>41587</v>
      </c>
      <c r="B16470" t="s">
        <v>176</v>
      </c>
      <c r="C16470" t="s">
        <v>572</v>
      </c>
      <c r="D16470" t="s">
        <v>115</v>
      </c>
      <c r="E16470" t="s">
        <v>115</v>
      </c>
      <c r="F16470">
        <v>71</v>
      </c>
      <c r="G16470">
        <v>137</v>
      </c>
      <c r="H16470">
        <v>495</v>
      </c>
      <c r="I16470">
        <v>212</v>
      </c>
      <c r="J16470">
        <v>4</v>
      </c>
      <c r="K16470">
        <v>0</v>
      </c>
      <c r="L16470" t="s">
        <v>28</v>
      </c>
      <c r="M16470" t="s">
        <v>300</v>
      </c>
      <c r="N16470" t="s">
        <v>176</v>
      </c>
      <c r="O16470" t="s">
        <v>22</v>
      </c>
      <c r="P16470" t="s">
        <v>23</v>
      </c>
      <c r="Q16470" t="s">
        <v>24</v>
      </c>
    </row>
    <row r="16471" spans="1:17" x14ac:dyDescent="0.2">
      <c r="A16471" s="2">
        <v>41591</v>
      </c>
      <c r="B16471" t="s">
        <v>177</v>
      </c>
      <c r="C16471" t="s">
        <v>18</v>
      </c>
      <c r="D16471" t="s">
        <v>115</v>
      </c>
      <c r="E16471" t="s">
        <v>19</v>
      </c>
      <c r="F16471">
        <v>70</v>
      </c>
      <c r="G16471">
        <v>6</v>
      </c>
      <c r="H16471">
        <v>501</v>
      </c>
      <c r="I16471">
        <v>1164</v>
      </c>
      <c r="J16471">
        <v>0</v>
      </c>
      <c r="K16471">
        <v>5</v>
      </c>
      <c r="L16471" t="s">
        <v>20</v>
      </c>
      <c r="M16471" t="s">
        <v>640</v>
      </c>
      <c r="N16471" t="s">
        <v>177</v>
      </c>
      <c r="O16471" t="s">
        <v>22</v>
      </c>
      <c r="P16471" t="s">
        <v>23</v>
      </c>
      <c r="Q16471" t="s">
        <v>41</v>
      </c>
    </row>
    <row r="16472" spans="1:17" x14ac:dyDescent="0.2">
      <c r="A16472" s="2">
        <v>41592</v>
      </c>
      <c r="B16472" t="s">
        <v>147</v>
      </c>
      <c r="C16472" t="s">
        <v>43</v>
      </c>
      <c r="D16472" t="s">
        <v>50</v>
      </c>
      <c r="E16472" t="s">
        <v>19</v>
      </c>
      <c r="F16472">
        <v>5</v>
      </c>
      <c r="G16472">
        <v>4</v>
      </c>
      <c r="H16472">
        <v>1175</v>
      </c>
      <c r="I16472">
        <v>1178</v>
      </c>
      <c r="J16472">
        <v>0</v>
      </c>
      <c r="K16472">
        <v>2</v>
      </c>
      <c r="L16472" t="s">
        <v>28</v>
      </c>
      <c r="M16472" t="s">
        <v>148</v>
      </c>
      <c r="N16472" t="s">
        <v>147</v>
      </c>
      <c r="O16472" t="s">
        <v>22</v>
      </c>
      <c r="P16472" t="s">
        <v>23</v>
      </c>
      <c r="Q16472" t="s">
        <v>41</v>
      </c>
    </row>
    <row r="16473" spans="1:17" x14ac:dyDescent="0.2">
      <c r="A16473" s="2">
        <v>41592</v>
      </c>
      <c r="B16473" t="s">
        <v>1491</v>
      </c>
      <c r="C16473" t="s">
        <v>586</v>
      </c>
      <c r="D16473" t="s">
        <v>27</v>
      </c>
      <c r="E16473" t="s">
        <v>27</v>
      </c>
      <c r="F16473">
        <v>170</v>
      </c>
      <c r="G16473">
        <v>173</v>
      </c>
      <c r="H16473">
        <v>87</v>
      </c>
      <c r="I16473">
        <v>81</v>
      </c>
      <c r="J16473">
        <v>2</v>
      </c>
      <c r="K16473">
        <v>0</v>
      </c>
      <c r="L16473" t="s">
        <v>1509</v>
      </c>
      <c r="M16473" t="s">
        <v>849</v>
      </c>
      <c r="N16473" t="s">
        <v>1491</v>
      </c>
      <c r="O16473" t="s">
        <v>22</v>
      </c>
      <c r="P16473" t="s">
        <v>23</v>
      </c>
      <c r="Q16473" t="s">
        <v>24</v>
      </c>
    </row>
    <row r="16474" spans="1:17" x14ac:dyDescent="0.2">
      <c r="A16474" s="2">
        <v>41592</v>
      </c>
      <c r="B16474" t="s">
        <v>183</v>
      </c>
      <c r="C16474" t="s">
        <v>138</v>
      </c>
      <c r="D16474" t="s">
        <v>36</v>
      </c>
      <c r="E16474" t="s">
        <v>36</v>
      </c>
      <c r="F16474">
        <v>51</v>
      </c>
      <c r="G16474">
        <v>67</v>
      </c>
      <c r="H16474">
        <v>609</v>
      </c>
      <c r="I16474">
        <v>513</v>
      </c>
      <c r="J16474">
        <v>2</v>
      </c>
      <c r="K16474">
        <v>0</v>
      </c>
      <c r="L16474" t="s">
        <v>28</v>
      </c>
      <c r="M16474" t="s">
        <v>266</v>
      </c>
      <c r="N16474" t="s">
        <v>183</v>
      </c>
      <c r="O16474" t="s">
        <v>22</v>
      </c>
      <c r="P16474" t="s">
        <v>23</v>
      </c>
      <c r="Q16474" t="s">
        <v>24</v>
      </c>
    </row>
    <row r="16475" spans="1:17" x14ac:dyDescent="0.2">
      <c r="A16475" s="2">
        <v>41593</v>
      </c>
      <c r="B16475" t="s">
        <v>39</v>
      </c>
      <c r="C16475" t="s">
        <v>31</v>
      </c>
      <c r="D16475" t="s">
        <v>19</v>
      </c>
      <c r="E16475" t="s">
        <v>19</v>
      </c>
      <c r="F16475">
        <v>3</v>
      </c>
      <c r="G16475">
        <v>22</v>
      </c>
      <c r="H16475">
        <v>1266</v>
      </c>
      <c r="I16475">
        <v>861</v>
      </c>
      <c r="J16475">
        <v>0</v>
      </c>
      <c r="K16475">
        <v>0</v>
      </c>
      <c r="L16475" t="s">
        <v>28</v>
      </c>
      <c r="M16475" t="s">
        <v>337</v>
      </c>
      <c r="N16475" t="s">
        <v>77</v>
      </c>
      <c r="O16475" t="s">
        <v>122</v>
      </c>
      <c r="P16475" t="s">
        <v>23</v>
      </c>
      <c r="Q16475" t="s">
        <v>30</v>
      </c>
    </row>
    <row r="16476" spans="1:17" x14ac:dyDescent="0.2">
      <c r="A16476" s="2">
        <v>41593</v>
      </c>
      <c r="B16476" t="s">
        <v>402</v>
      </c>
      <c r="C16476" t="s">
        <v>391</v>
      </c>
      <c r="D16476" t="s">
        <v>115</v>
      </c>
      <c r="E16476" t="s">
        <v>115</v>
      </c>
      <c r="F16476">
        <v>123</v>
      </c>
      <c r="G16476">
        <v>160</v>
      </c>
      <c r="H16476">
        <v>266</v>
      </c>
      <c r="I16476">
        <v>136</v>
      </c>
      <c r="J16476">
        <v>1</v>
      </c>
      <c r="K16476">
        <v>0</v>
      </c>
      <c r="L16476" t="s">
        <v>570</v>
      </c>
      <c r="M16476" t="s">
        <v>1002</v>
      </c>
      <c r="N16476" t="s">
        <v>402</v>
      </c>
      <c r="O16476" t="s">
        <v>22</v>
      </c>
      <c r="P16476" t="s">
        <v>23</v>
      </c>
      <c r="Q16476" t="s">
        <v>24</v>
      </c>
    </row>
    <row r="16477" spans="1:17" x14ac:dyDescent="0.2">
      <c r="A16477" s="2">
        <v>41593</v>
      </c>
      <c r="B16477" t="s">
        <v>317</v>
      </c>
      <c r="C16477" t="s">
        <v>85</v>
      </c>
      <c r="D16477" t="s">
        <v>50</v>
      </c>
      <c r="E16477" t="s">
        <v>50</v>
      </c>
      <c r="F16477">
        <v>83</v>
      </c>
      <c r="G16477">
        <v>58</v>
      </c>
      <c r="H16477">
        <v>441</v>
      </c>
      <c r="I16477">
        <v>563</v>
      </c>
      <c r="J16477">
        <v>0</v>
      </c>
      <c r="K16477">
        <v>0</v>
      </c>
      <c r="L16477" t="s">
        <v>28</v>
      </c>
      <c r="M16477" t="s">
        <v>767</v>
      </c>
      <c r="N16477" t="s">
        <v>180</v>
      </c>
      <c r="O16477" t="s">
        <v>122</v>
      </c>
      <c r="P16477" t="s">
        <v>23</v>
      </c>
      <c r="Q16477" t="s">
        <v>30</v>
      </c>
    </row>
    <row r="16478" spans="1:17" x14ac:dyDescent="0.2">
      <c r="A16478" s="2">
        <v>41593</v>
      </c>
      <c r="B16478" t="s">
        <v>182</v>
      </c>
      <c r="C16478" t="s">
        <v>363</v>
      </c>
      <c r="D16478" t="s">
        <v>115</v>
      </c>
      <c r="E16478" t="s">
        <v>115</v>
      </c>
      <c r="F16478">
        <v>97</v>
      </c>
      <c r="G16478">
        <v>162</v>
      </c>
      <c r="H16478">
        <v>365</v>
      </c>
      <c r="I16478">
        <v>120</v>
      </c>
      <c r="J16478">
        <v>1</v>
      </c>
      <c r="K16478">
        <v>0</v>
      </c>
      <c r="L16478" t="s">
        <v>570</v>
      </c>
      <c r="M16478" t="s">
        <v>973</v>
      </c>
      <c r="N16478" t="s">
        <v>182</v>
      </c>
      <c r="O16478" t="s">
        <v>22</v>
      </c>
      <c r="P16478" t="s">
        <v>23</v>
      </c>
      <c r="Q16478" t="s">
        <v>24</v>
      </c>
    </row>
    <row r="16479" spans="1:17" x14ac:dyDescent="0.2">
      <c r="A16479" s="2">
        <v>41593</v>
      </c>
      <c r="B16479" t="s">
        <v>293</v>
      </c>
      <c r="C16479" t="s">
        <v>56</v>
      </c>
      <c r="D16479" t="s">
        <v>50</v>
      </c>
      <c r="E16479" t="s">
        <v>27</v>
      </c>
      <c r="F16479">
        <v>27</v>
      </c>
      <c r="G16479">
        <v>111</v>
      </c>
      <c r="H16479">
        <v>783</v>
      </c>
      <c r="I16479">
        <v>296</v>
      </c>
      <c r="J16479">
        <v>2</v>
      </c>
      <c r="K16479">
        <v>0</v>
      </c>
      <c r="L16479" t="s">
        <v>28</v>
      </c>
      <c r="M16479" t="s">
        <v>774</v>
      </c>
      <c r="N16479" t="s">
        <v>293</v>
      </c>
      <c r="O16479" t="s">
        <v>22</v>
      </c>
      <c r="P16479" t="s">
        <v>23</v>
      </c>
      <c r="Q16479" t="s">
        <v>24</v>
      </c>
    </row>
    <row r="16480" spans="1:17" x14ac:dyDescent="0.2">
      <c r="A16480" s="2">
        <v>41593</v>
      </c>
      <c r="B16480" t="s">
        <v>72</v>
      </c>
      <c r="C16480" t="s">
        <v>49</v>
      </c>
      <c r="D16480" t="s">
        <v>50</v>
      </c>
      <c r="E16480" t="s">
        <v>50</v>
      </c>
      <c r="F16480">
        <v>26</v>
      </c>
      <c r="G16480">
        <v>47</v>
      </c>
      <c r="H16480">
        <v>824</v>
      </c>
      <c r="I16480">
        <v>632</v>
      </c>
      <c r="J16480">
        <v>2</v>
      </c>
      <c r="K16480">
        <v>1</v>
      </c>
      <c r="L16480" t="s">
        <v>28</v>
      </c>
      <c r="M16480" t="s">
        <v>1308</v>
      </c>
      <c r="N16480" t="s">
        <v>72</v>
      </c>
      <c r="O16480" t="s">
        <v>22</v>
      </c>
      <c r="P16480" t="s">
        <v>23</v>
      </c>
      <c r="Q16480" t="s">
        <v>24</v>
      </c>
    </row>
    <row r="16481" spans="1:17" x14ac:dyDescent="0.2">
      <c r="A16481" s="2">
        <v>41593</v>
      </c>
      <c r="B16481" t="s">
        <v>89</v>
      </c>
      <c r="C16481" t="s">
        <v>107</v>
      </c>
      <c r="D16481" t="s">
        <v>50</v>
      </c>
      <c r="E16481" t="s">
        <v>19</v>
      </c>
      <c r="F16481">
        <v>10</v>
      </c>
      <c r="G16481">
        <v>12</v>
      </c>
      <c r="H16481">
        <v>1079</v>
      </c>
      <c r="I16481">
        <v>1050</v>
      </c>
      <c r="J16481">
        <v>0</v>
      </c>
      <c r="K16481">
        <v>2</v>
      </c>
      <c r="L16481" t="s">
        <v>28</v>
      </c>
      <c r="M16481" t="s">
        <v>91</v>
      </c>
      <c r="N16481" t="s">
        <v>89</v>
      </c>
      <c r="O16481" t="s">
        <v>22</v>
      </c>
      <c r="P16481" t="s">
        <v>23</v>
      </c>
      <c r="Q16481" t="s">
        <v>41</v>
      </c>
    </row>
    <row r="16482" spans="1:17" x14ac:dyDescent="0.2">
      <c r="A16482" s="2">
        <v>41593</v>
      </c>
      <c r="B16482" t="s">
        <v>81</v>
      </c>
      <c r="C16482" t="s">
        <v>386</v>
      </c>
      <c r="D16482" t="s">
        <v>50</v>
      </c>
      <c r="E16482" t="s">
        <v>50</v>
      </c>
      <c r="F16482">
        <v>99</v>
      </c>
      <c r="G16482">
        <v>88</v>
      </c>
      <c r="H16482">
        <v>351</v>
      </c>
      <c r="I16482">
        <v>407</v>
      </c>
      <c r="J16482">
        <v>2</v>
      </c>
      <c r="K16482">
        <v>1</v>
      </c>
      <c r="L16482" t="s">
        <v>28</v>
      </c>
      <c r="M16482" t="s">
        <v>83</v>
      </c>
      <c r="N16482" t="s">
        <v>81</v>
      </c>
      <c r="O16482" t="s">
        <v>22</v>
      </c>
      <c r="P16482" t="s">
        <v>23</v>
      </c>
      <c r="Q16482" t="s">
        <v>24</v>
      </c>
    </row>
    <row r="16483" spans="1:17" x14ac:dyDescent="0.2">
      <c r="A16483" s="2">
        <v>41593</v>
      </c>
      <c r="B16483" t="s">
        <v>153</v>
      </c>
      <c r="C16483" t="s">
        <v>92</v>
      </c>
      <c r="D16483" t="s">
        <v>50</v>
      </c>
      <c r="E16483" t="s">
        <v>50</v>
      </c>
      <c r="F16483">
        <v>15</v>
      </c>
      <c r="G16483">
        <v>29</v>
      </c>
      <c r="H16483">
        <v>983</v>
      </c>
      <c r="I16483">
        <v>767</v>
      </c>
      <c r="J16483">
        <v>3</v>
      </c>
      <c r="K16483">
        <v>1</v>
      </c>
      <c r="L16483" t="s">
        <v>20</v>
      </c>
      <c r="M16483" t="s">
        <v>307</v>
      </c>
      <c r="N16483" t="s">
        <v>153</v>
      </c>
      <c r="O16483" t="s">
        <v>22</v>
      </c>
      <c r="P16483" t="s">
        <v>23</v>
      </c>
      <c r="Q16483" t="s">
        <v>24</v>
      </c>
    </row>
    <row r="16484" spans="1:17" x14ac:dyDescent="0.2">
      <c r="A16484" s="2">
        <v>41593</v>
      </c>
      <c r="B16484" t="s">
        <v>76</v>
      </c>
      <c r="C16484" t="s">
        <v>274</v>
      </c>
      <c r="D16484" t="s">
        <v>50</v>
      </c>
      <c r="E16484" t="s">
        <v>50</v>
      </c>
      <c r="F16484">
        <v>46</v>
      </c>
      <c r="G16484">
        <v>18</v>
      </c>
      <c r="H16484">
        <v>633</v>
      </c>
      <c r="I16484">
        <v>900</v>
      </c>
      <c r="J16484">
        <v>0</v>
      </c>
      <c r="K16484">
        <v>0</v>
      </c>
      <c r="L16484" t="s">
        <v>20</v>
      </c>
      <c r="M16484" t="s">
        <v>78</v>
      </c>
      <c r="N16484" t="s">
        <v>76</v>
      </c>
      <c r="O16484" t="s">
        <v>22</v>
      </c>
      <c r="P16484" t="s">
        <v>23</v>
      </c>
      <c r="Q16484" t="s">
        <v>30</v>
      </c>
    </row>
    <row r="16485" spans="1:17" x14ac:dyDescent="0.2">
      <c r="A16485" s="2">
        <v>41593</v>
      </c>
      <c r="B16485" t="s">
        <v>388</v>
      </c>
      <c r="C16485" t="s">
        <v>572</v>
      </c>
      <c r="D16485" t="s">
        <v>115</v>
      </c>
      <c r="E16485" t="s">
        <v>115</v>
      </c>
      <c r="F16485">
        <v>154</v>
      </c>
      <c r="G16485">
        <v>137</v>
      </c>
      <c r="H16485">
        <v>150</v>
      </c>
      <c r="I16485">
        <v>212</v>
      </c>
      <c r="J16485">
        <v>1</v>
      </c>
      <c r="K16485">
        <v>1</v>
      </c>
      <c r="L16485" t="s">
        <v>28</v>
      </c>
      <c r="M16485" t="s">
        <v>1574</v>
      </c>
      <c r="N16485" t="s">
        <v>388</v>
      </c>
      <c r="O16485" t="s">
        <v>22</v>
      </c>
      <c r="P16485" t="s">
        <v>23</v>
      </c>
      <c r="Q16485" t="s">
        <v>30</v>
      </c>
    </row>
    <row r="16486" spans="1:17" x14ac:dyDescent="0.2">
      <c r="A16486" s="2">
        <v>41593</v>
      </c>
      <c r="B16486" t="s">
        <v>98</v>
      </c>
      <c r="C16486" t="s">
        <v>101</v>
      </c>
      <c r="D16486" t="s">
        <v>50</v>
      </c>
      <c r="E16486" t="s">
        <v>50</v>
      </c>
      <c r="F16486">
        <v>60</v>
      </c>
      <c r="G16486">
        <v>117</v>
      </c>
      <c r="H16486">
        <v>550</v>
      </c>
      <c r="I16486">
        <v>277</v>
      </c>
      <c r="J16486">
        <v>3</v>
      </c>
      <c r="K16486">
        <v>0</v>
      </c>
      <c r="L16486" t="s">
        <v>28</v>
      </c>
      <c r="M16486" t="s">
        <v>99</v>
      </c>
      <c r="N16486" t="s">
        <v>98</v>
      </c>
      <c r="O16486" t="s">
        <v>22</v>
      </c>
      <c r="P16486" t="s">
        <v>23</v>
      </c>
      <c r="Q16486" t="s">
        <v>24</v>
      </c>
    </row>
    <row r="16487" spans="1:17" x14ac:dyDescent="0.2">
      <c r="A16487" s="2">
        <v>41593</v>
      </c>
      <c r="B16487" t="s">
        <v>119</v>
      </c>
      <c r="C16487" t="s">
        <v>129</v>
      </c>
      <c r="D16487" t="s">
        <v>50</v>
      </c>
      <c r="E16487" t="s">
        <v>50</v>
      </c>
      <c r="F16487">
        <v>8</v>
      </c>
      <c r="G16487">
        <v>2</v>
      </c>
      <c r="H16487">
        <v>1135</v>
      </c>
      <c r="I16487">
        <v>1310</v>
      </c>
      <c r="J16487">
        <v>1</v>
      </c>
      <c r="K16487">
        <v>1</v>
      </c>
      <c r="L16487" t="s">
        <v>28</v>
      </c>
      <c r="M16487" t="s">
        <v>192</v>
      </c>
      <c r="N16487" t="s">
        <v>119</v>
      </c>
      <c r="O16487" t="s">
        <v>22</v>
      </c>
      <c r="P16487" t="s">
        <v>23</v>
      </c>
      <c r="Q16487" t="s">
        <v>30</v>
      </c>
    </row>
    <row r="16488" spans="1:17" x14ac:dyDescent="0.2">
      <c r="A16488" s="2">
        <v>41593</v>
      </c>
      <c r="B16488" t="s">
        <v>185</v>
      </c>
      <c r="C16488" t="s">
        <v>282</v>
      </c>
      <c r="D16488" t="s">
        <v>27</v>
      </c>
      <c r="E16488" t="s">
        <v>19</v>
      </c>
      <c r="F16488">
        <v>82</v>
      </c>
      <c r="G16488">
        <v>81</v>
      </c>
      <c r="H16488">
        <v>455</v>
      </c>
      <c r="I16488">
        <v>457</v>
      </c>
      <c r="J16488">
        <v>0</v>
      </c>
      <c r="K16488">
        <v>1</v>
      </c>
      <c r="L16488" t="s">
        <v>28</v>
      </c>
      <c r="M16488" t="s">
        <v>510</v>
      </c>
      <c r="N16488" t="s">
        <v>185</v>
      </c>
      <c r="O16488" t="s">
        <v>22</v>
      </c>
      <c r="P16488" t="s">
        <v>23</v>
      </c>
      <c r="Q16488" t="s">
        <v>41</v>
      </c>
    </row>
    <row r="16489" spans="1:17" x14ac:dyDescent="0.2">
      <c r="A16489" s="2">
        <v>41593</v>
      </c>
      <c r="B16489" t="s">
        <v>133</v>
      </c>
      <c r="C16489" t="s">
        <v>53</v>
      </c>
      <c r="D16489" t="s">
        <v>115</v>
      </c>
      <c r="E16489" t="s">
        <v>50</v>
      </c>
      <c r="F16489">
        <v>56</v>
      </c>
      <c r="G16489">
        <v>7</v>
      </c>
      <c r="H16489">
        <v>568</v>
      </c>
      <c r="I16489">
        <v>1137</v>
      </c>
      <c r="J16489">
        <v>2</v>
      </c>
      <c r="K16489">
        <v>1</v>
      </c>
      <c r="L16489" t="s">
        <v>28</v>
      </c>
      <c r="M16489" t="s">
        <v>134</v>
      </c>
      <c r="N16489" t="s">
        <v>133</v>
      </c>
      <c r="O16489" t="s">
        <v>22</v>
      </c>
      <c r="P16489" t="s">
        <v>23</v>
      </c>
      <c r="Q16489" t="s">
        <v>24</v>
      </c>
    </row>
    <row r="16490" spans="1:17" x14ac:dyDescent="0.2">
      <c r="A16490" s="2">
        <v>41593</v>
      </c>
      <c r="B16490" t="s">
        <v>301</v>
      </c>
      <c r="C16490" t="s">
        <v>464</v>
      </c>
      <c r="D16490" t="s">
        <v>115</v>
      </c>
      <c r="E16490" t="s">
        <v>115</v>
      </c>
      <c r="F16490">
        <v>109</v>
      </c>
      <c r="G16490">
        <v>121</v>
      </c>
      <c r="H16490">
        <v>307</v>
      </c>
      <c r="I16490">
        <v>267</v>
      </c>
      <c r="J16490">
        <v>0</v>
      </c>
      <c r="K16490">
        <v>0</v>
      </c>
      <c r="L16490" t="s">
        <v>570</v>
      </c>
      <c r="M16490" t="s">
        <v>302</v>
      </c>
      <c r="N16490" t="s">
        <v>301</v>
      </c>
      <c r="O16490" t="s">
        <v>22</v>
      </c>
      <c r="P16490" t="s">
        <v>23</v>
      </c>
      <c r="Q16490" t="s">
        <v>30</v>
      </c>
    </row>
    <row r="16491" spans="1:17" x14ac:dyDescent="0.2">
      <c r="A16491" s="2">
        <v>41593</v>
      </c>
      <c r="B16491" t="s">
        <v>718</v>
      </c>
      <c r="C16491" t="s">
        <v>237</v>
      </c>
      <c r="D16491" t="s">
        <v>36</v>
      </c>
      <c r="E16491" t="s">
        <v>36</v>
      </c>
      <c r="F16491">
        <v>61</v>
      </c>
      <c r="G16491">
        <v>110</v>
      </c>
      <c r="H16491">
        <v>540</v>
      </c>
      <c r="I16491">
        <v>306</v>
      </c>
      <c r="J16491">
        <v>1</v>
      </c>
      <c r="K16491">
        <v>1</v>
      </c>
      <c r="L16491" t="s">
        <v>28</v>
      </c>
      <c r="M16491" t="s">
        <v>278</v>
      </c>
      <c r="N16491" t="s">
        <v>128</v>
      </c>
      <c r="O16491" t="s">
        <v>122</v>
      </c>
      <c r="P16491" t="s">
        <v>23</v>
      </c>
      <c r="Q16491" t="s">
        <v>30</v>
      </c>
    </row>
    <row r="16492" spans="1:17" x14ac:dyDescent="0.2">
      <c r="A16492" s="2">
        <v>41593</v>
      </c>
      <c r="B16492" t="s">
        <v>90</v>
      </c>
      <c r="C16492" t="s">
        <v>244</v>
      </c>
      <c r="D16492" t="s">
        <v>50</v>
      </c>
      <c r="E16492" t="s">
        <v>50</v>
      </c>
      <c r="F16492">
        <v>69</v>
      </c>
      <c r="G16492">
        <v>65</v>
      </c>
      <c r="H16492">
        <v>502</v>
      </c>
      <c r="I16492">
        <v>527</v>
      </c>
      <c r="J16492">
        <v>0</v>
      </c>
      <c r="K16492">
        <v>2</v>
      </c>
      <c r="L16492" t="s">
        <v>28</v>
      </c>
      <c r="M16492" t="s">
        <v>1340</v>
      </c>
      <c r="N16492" t="s">
        <v>90</v>
      </c>
      <c r="O16492" t="s">
        <v>22</v>
      </c>
      <c r="P16492" t="s">
        <v>23</v>
      </c>
      <c r="Q16492" t="s">
        <v>41</v>
      </c>
    </row>
    <row r="16493" spans="1:17" x14ac:dyDescent="0.2">
      <c r="A16493" s="2">
        <v>41593</v>
      </c>
      <c r="B16493" t="s">
        <v>82</v>
      </c>
      <c r="C16493" t="s">
        <v>52</v>
      </c>
      <c r="D16493" t="s">
        <v>50</v>
      </c>
      <c r="E16493" t="s">
        <v>50</v>
      </c>
      <c r="F16493">
        <v>14</v>
      </c>
      <c r="G16493">
        <v>25</v>
      </c>
      <c r="H16493">
        <v>1036</v>
      </c>
      <c r="I16493">
        <v>850</v>
      </c>
      <c r="J16493">
        <v>1</v>
      </c>
      <c r="K16493">
        <v>0</v>
      </c>
      <c r="L16493" t="s">
        <v>20</v>
      </c>
      <c r="M16493" t="s">
        <v>187</v>
      </c>
      <c r="N16493" t="s">
        <v>82</v>
      </c>
      <c r="O16493" t="s">
        <v>22</v>
      </c>
      <c r="P16493" t="s">
        <v>23</v>
      </c>
      <c r="Q16493" t="s">
        <v>24</v>
      </c>
    </row>
    <row r="16494" spans="1:17" x14ac:dyDescent="0.2">
      <c r="A16494" s="2">
        <v>41593</v>
      </c>
      <c r="B16494" t="s">
        <v>95</v>
      </c>
      <c r="C16494" t="s">
        <v>1204</v>
      </c>
      <c r="D16494" t="s">
        <v>50</v>
      </c>
      <c r="E16494" t="s">
        <v>50</v>
      </c>
      <c r="F16494">
        <v>19</v>
      </c>
      <c r="G16494">
        <v>28</v>
      </c>
      <c r="H16494">
        <v>874</v>
      </c>
      <c r="I16494">
        <v>778</v>
      </c>
      <c r="J16494">
        <v>1</v>
      </c>
      <c r="K16494">
        <v>1</v>
      </c>
      <c r="L16494" t="s">
        <v>28</v>
      </c>
      <c r="M16494" t="s">
        <v>246</v>
      </c>
      <c r="N16494" t="s">
        <v>176</v>
      </c>
      <c r="O16494" t="s">
        <v>122</v>
      </c>
      <c r="P16494" t="s">
        <v>23</v>
      </c>
      <c r="Q16494" t="s">
        <v>30</v>
      </c>
    </row>
    <row r="16495" spans="1:17" x14ac:dyDescent="0.2">
      <c r="A16495" s="2">
        <v>41593</v>
      </c>
      <c r="B16495" t="s">
        <v>113</v>
      </c>
      <c r="C16495" t="s">
        <v>164</v>
      </c>
      <c r="D16495" t="s">
        <v>115</v>
      </c>
      <c r="E16495" t="s">
        <v>115</v>
      </c>
      <c r="F16495">
        <v>101</v>
      </c>
      <c r="G16495">
        <v>103</v>
      </c>
      <c r="H16495">
        <v>338</v>
      </c>
      <c r="I16495">
        <v>322</v>
      </c>
      <c r="J16495">
        <v>2</v>
      </c>
      <c r="K16495">
        <v>1</v>
      </c>
      <c r="L16495" t="s">
        <v>570</v>
      </c>
      <c r="M16495" t="s">
        <v>116</v>
      </c>
      <c r="N16495" t="s">
        <v>113</v>
      </c>
      <c r="O16495" t="s">
        <v>22</v>
      </c>
      <c r="P16495" t="s">
        <v>23</v>
      </c>
      <c r="Q16495" t="s">
        <v>24</v>
      </c>
    </row>
    <row r="16496" spans="1:17" x14ac:dyDescent="0.2">
      <c r="A16496" s="2">
        <v>41593</v>
      </c>
      <c r="B16496" t="s">
        <v>104</v>
      </c>
      <c r="C16496" t="s">
        <v>77</v>
      </c>
      <c r="D16496" t="s">
        <v>50</v>
      </c>
      <c r="E16496" t="s">
        <v>27</v>
      </c>
      <c r="F16496">
        <v>35</v>
      </c>
      <c r="G16496">
        <v>13</v>
      </c>
      <c r="H16496">
        <v>714</v>
      </c>
      <c r="I16496">
        <v>1039</v>
      </c>
      <c r="J16496">
        <v>0</v>
      </c>
      <c r="K16496">
        <v>0</v>
      </c>
      <c r="L16496" t="s">
        <v>28</v>
      </c>
      <c r="M16496" t="s">
        <v>273</v>
      </c>
      <c r="N16496" t="s">
        <v>104</v>
      </c>
      <c r="O16496" t="s">
        <v>22</v>
      </c>
      <c r="P16496" t="s">
        <v>23</v>
      </c>
      <c r="Q16496" t="s">
        <v>30</v>
      </c>
    </row>
    <row r="16497" spans="1:17" x14ac:dyDescent="0.2">
      <c r="A16497" s="2">
        <v>41593</v>
      </c>
      <c r="B16497" t="s">
        <v>46</v>
      </c>
      <c r="C16497" t="s">
        <v>149</v>
      </c>
      <c r="D16497" t="s">
        <v>36</v>
      </c>
      <c r="E16497" t="s">
        <v>36</v>
      </c>
      <c r="F16497">
        <v>183</v>
      </c>
      <c r="G16497">
        <v>61</v>
      </c>
      <c r="H16497">
        <v>48</v>
      </c>
      <c r="I16497">
        <v>540</v>
      </c>
      <c r="J16497">
        <v>0</v>
      </c>
      <c r="K16497">
        <v>3</v>
      </c>
      <c r="L16497" t="s">
        <v>28</v>
      </c>
      <c r="M16497" t="s">
        <v>685</v>
      </c>
      <c r="N16497" t="s">
        <v>46</v>
      </c>
      <c r="O16497" t="s">
        <v>22</v>
      </c>
      <c r="P16497" t="s">
        <v>23</v>
      </c>
      <c r="Q16497" t="s">
        <v>41</v>
      </c>
    </row>
    <row r="16498" spans="1:17" x14ac:dyDescent="0.2">
      <c r="A16498" s="2">
        <v>41593</v>
      </c>
      <c r="B16498" t="s">
        <v>469</v>
      </c>
      <c r="C16498" t="s">
        <v>443</v>
      </c>
      <c r="D16498" t="s">
        <v>115</v>
      </c>
      <c r="E16498" t="s">
        <v>115</v>
      </c>
      <c r="F16498">
        <v>141</v>
      </c>
      <c r="G16498">
        <v>155</v>
      </c>
      <c r="H16498">
        <v>183</v>
      </c>
      <c r="I16498">
        <v>149</v>
      </c>
      <c r="J16498">
        <v>4</v>
      </c>
      <c r="K16498">
        <v>0</v>
      </c>
      <c r="L16498" t="s">
        <v>570</v>
      </c>
      <c r="M16498" t="s">
        <v>625</v>
      </c>
      <c r="N16498" t="s">
        <v>167</v>
      </c>
      <c r="O16498" t="s">
        <v>122</v>
      </c>
      <c r="P16498" t="s">
        <v>23</v>
      </c>
      <c r="Q16498" t="s">
        <v>24</v>
      </c>
    </row>
    <row r="16499" spans="1:17" x14ac:dyDescent="0.2">
      <c r="A16499" s="2">
        <v>41593</v>
      </c>
      <c r="B16499" t="s">
        <v>114</v>
      </c>
      <c r="C16499" t="s">
        <v>167</v>
      </c>
      <c r="D16499" t="s">
        <v>115</v>
      </c>
      <c r="E16499" t="s">
        <v>115</v>
      </c>
      <c r="F16499">
        <v>143</v>
      </c>
      <c r="G16499">
        <v>49</v>
      </c>
      <c r="H16499">
        <v>180</v>
      </c>
      <c r="I16499">
        <v>612</v>
      </c>
      <c r="J16499">
        <v>0</v>
      </c>
      <c r="K16499">
        <v>3</v>
      </c>
      <c r="L16499" t="s">
        <v>570</v>
      </c>
      <c r="M16499" t="s">
        <v>226</v>
      </c>
      <c r="N16499" t="s">
        <v>114</v>
      </c>
      <c r="O16499" t="s">
        <v>22</v>
      </c>
      <c r="P16499" t="s">
        <v>23</v>
      </c>
      <c r="Q16499" t="s">
        <v>41</v>
      </c>
    </row>
    <row r="16500" spans="1:17" x14ac:dyDescent="0.2">
      <c r="A16500" s="2">
        <v>41593</v>
      </c>
      <c r="B16500" t="s">
        <v>180</v>
      </c>
      <c r="C16500" t="s">
        <v>100</v>
      </c>
      <c r="D16500" t="s">
        <v>50</v>
      </c>
      <c r="E16500" t="s">
        <v>50</v>
      </c>
      <c r="F16500">
        <v>40</v>
      </c>
      <c r="G16500">
        <v>90</v>
      </c>
      <c r="H16500">
        <v>670</v>
      </c>
      <c r="I16500">
        <v>398</v>
      </c>
      <c r="J16500">
        <v>1</v>
      </c>
      <c r="K16500">
        <v>0</v>
      </c>
      <c r="L16500" t="s">
        <v>28</v>
      </c>
      <c r="M16500" t="s">
        <v>1575</v>
      </c>
      <c r="N16500" t="s">
        <v>180</v>
      </c>
      <c r="O16500" t="s">
        <v>22</v>
      </c>
      <c r="P16500" t="s">
        <v>23</v>
      </c>
      <c r="Q16500" t="s">
        <v>24</v>
      </c>
    </row>
    <row r="16501" spans="1:17" x14ac:dyDescent="0.2">
      <c r="A16501" s="2">
        <v>41593</v>
      </c>
      <c r="B16501" t="s">
        <v>168</v>
      </c>
      <c r="C16501" t="s">
        <v>67</v>
      </c>
      <c r="D16501" t="s">
        <v>50</v>
      </c>
      <c r="E16501" t="s">
        <v>50</v>
      </c>
      <c r="F16501">
        <v>20</v>
      </c>
      <c r="G16501">
        <v>21</v>
      </c>
      <c r="H16501">
        <v>871</v>
      </c>
      <c r="I16501">
        <v>869</v>
      </c>
      <c r="J16501">
        <v>2</v>
      </c>
      <c r="K16501">
        <v>0</v>
      </c>
      <c r="L16501" t="s">
        <v>20</v>
      </c>
      <c r="M16501" t="s">
        <v>318</v>
      </c>
      <c r="N16501" t="s">
        <v>168</v>
      </c>
      <c r="O16501" t="s">
        <v>22</v>
      </c>
      <c r="P16501" t="s">
        <v>23</v>
      </c>
      <c r="Q16501" t="s">
        <v>24</v>
      </c>
    </row>
    <row r="16502" spans="1:17" x14ac:dyDescent="0.2">
      <c r="A16502" s="2">
        <v>41593</v>
      </c>
      <c r="B16502" t="s">
        <v>176</v>
      </c>
      <c r="C16502" t="s">
        <v>254</v>
      </c>
      <c r="D16502" t="s">
        <v>115</v>
      </c>
      <c r="E16502" t="s">
        <v>115</v>
      </c>
      <c r="F16502">
        <v>71</v>
      </c>
      <c r="G16502">
        <v>148</v>
      </c>
      <c r="H16502">
        <v>495</v>
      </c>
      <c r="I16502">
        <v>171</v>
      </c>
      <c r="J16502">
        <v>4</v>
      </c>
      <c r="K16502">
        <v>0</v>
      </c>
      <c r="L16502" t="s">
        <v>570</v>
      </c>
      <c r="M16502" t="s">
        <v>300</v>
      </c>
      <c r="N16502" t="s">
        <v>176</v>
      </c>
      <c r="O16502" t="s">
        <v>22</v>
      </c>
      <c r="P16502" t="s">
        <v>23</v>
      </c>
      <c r="Q16502" t="s">
        <v>24</v>
      </c>
    </row>
    <row r="16503" spans="1:17" x14ac:dyDescent="0.2">
      <c r="A16503" s="2">
        <v>41593</v>
      </c>
      <c r="B16503" t="s">
        <v>425</v>
      </c>
      <c r="C16503" t="s">
        <v>449</v>
      </c>
      <c r="D16503" t="s">
        <v>115</v>
      </c>
      <c r="E16503" t="s">
        <v>115</v>
      </c>
      <c r="F16503">
        <v>151</v>
      </c>
      <c r="G16503">
        <v>55</v>
      </c>
      <c r="H16503">
        <v>158</v>
      </c>
      <c r="I16503">
        <v>581</v>
      </c>
      <c r="J16503">
        <v>0</v>
      </c>
      <c r="K16503">
        <v>3</v>
      </c>
      <c r="L16503" t="s">
        <v>570</v>
      </c>
      <c r="M16503" t="s">
        <v>811</v>
      </c>
      <c r="N16503" t="s">
        <v>425</v>
      </c>
      <c r="O16503" t="s">
        <v>22</v>
      </c>
      <c r="P16503" t="s">
        <v>23</v>
      </c>
      <c r="Q16503" t="s">
        <v>41</v>
      </c>
    </row>
    <row r="16504" spans="1:17" x14ac:dyDescent="0.2">
      <c r="A16504" s="2">
        <v>41593</v>
      </c>
      <c r="B16504" t="s">
        <v>389</v>
      </c>
      <c r="C16504" t="s">
        <v>166</v>
      </c>
      <c r="D16504" t="s">
        <v>115</v>
      </c>
      <c r="E16504" t="s">
        <v>115</v>
      </c>
      <c r="F16504">
        <v>177</v>
      </c>
      <c r="G16504">
        <v>105</v>
      </c>
      <c r="H16504">
        <v>71</v>
      </c>
      <c r="I16504">
        <v>313</v>
      </c>
      <c r="J16504">
        <v>1</v>
      </c>
      <c r="K16504">
        <v>4</v>
      </c>
      <c r="L16504" t="s">
        <v>570</v>
      </c>
      <c r="M16504" t="s">
        <v>178</v>
      </c>
      <c r="N16504" t="s">
        <v>176</v>
      </c>
      <c r="O16504" t="s">
        <v>122</v>
      </c>
      <c r="P16504" t="s">
        <v>23</v>
      </c>
      <c r="Q16504" t="s">
        <v>41</v>
      </c>
    </row>
    <row r="16505" spans="1:17" x14ac:dyDescent="0.2">
      <c r="A16505" s="2">
        <v>41594</v>
      </c>
      <c r="B16505" t="s">
        <v>1491</v>
      </c>
      <c r="C16505" t="s">
        <v>232</v>
      </c>
      <c r="D16505" t="s">
        <v>27</v>
      </c>
      <c r="E16505" t="s">
        <v>19</v>
      </c>
      <c r="F16505">
        <v>170</v>
      </c>
      <c r="G16505">
        <v>131</v>
      </c>
      <c r="H16505">
        <v>87</v>
      </c>
      <c r="I16505">
        <v>237</v>
      </c>
      <c r="J16505">
        <v>1</v>
      </c>
      <c r="K16505">
        <v>3</v>
      </c>
      <c r="L16505" t="s">
        <v>1509</v>
      </c>
      <c r="M16505" t="s">
        <v>849</v>
      </c>
      <c r="N16505" t="s">
        <v>1491</v>
      </c>
      <c r="O16505" t="s">
        <v>22</v>
      </c>
      <c r="P16505" t="s">
        <v>23</v>
      </c>
      <c r="Q16505" t="s">
        <v>41</v>
      </c>
    </row>
    <row r="16506" spans="1:17" x14ac:dyDescent="0.2">
      <c r="A16506" s="2">
        <v>41594</v>
      </c>
      <c r="B16506" t="s">
        <v>802</v>
      </c>
      <c r="C16506" t="s">
        <v>106</v>
      </c>
      <c r="D16506" t="s">
        <v>36</v>
      </c>
      <c r="E16506" t="s">
        <v>50</v>
      </c>
      <c r="F16506">
        <v>119</v>
      </c>
      <c r="G16506">
        <v>1</v>
      </c>
      <c r="H16506">
        <v>272</v>
      </c>
      <c r="I16506">
        <v>1513</v>
      </c>
      <c r="J16506">
        <v>1</v>
      </c>
      <c r="K16506">
        <v>2</v>
      </c>
      <c r="L16506" t="s">
        <v>28</v>
      </c>
      <c r="M16506" t="s">
        <v>916</v>
      </c>
      <c r="N16506" t="s">
        <v>802</v>
      </c>
      <c r="O16506" t="s">
        <v>22</v>
      </c>
      <c r="P16506" t="s">
        <v>23</v>
      </c>
      <c r="Q16506" t="s">
        <v>41</v>
      </c>
    </row>
    <row r="16507" spans="1:17" x14ac:dyDescent="0.2">
      <c r="A16507" s="2">
        <v>41594</v>
      </c>
      <c r="B16507" t="s">
        <v>304</v>
      </c>
      <c r="C16507" t="s">
        <v>25</v>
      </c>
      <c r="D16507" t="s">
        <v>27</v>
      </c>
      <c r="E16507" t="s">
        <v>19</v>
      </c>
      <c r="F16507">
        <v>34</v>
      </c>
      <c r="G16507">
        <v>11</v>
      </c>
      <c r="H16507">
        <v>720</v>
      </c>
      <c r="I16507">
        <v>1077</v>
      </c>
      <c r="J16507">
        <v>0</v>
      </c>
      <c r="K16507">
        <v>5</v>
      </c>
      <c r="L16507" t="s">
        <v>28</v>
      </c>
      <c r="M16507" t="s">
        <v>771</v>
      </c>
      <c r="N16507" t="s">
        <v>77</v>
      </c>
      <c r="O16507" t="s">
        <v>122</v>
      </c>
      <c r="P16507" t="s">
        <v>23</v>
      </c>
      <c r="Q16507" t="s">
        <v>41</v>
      </c>
    </row>
    <row r="16508" spans="1:17" x14ac:dyDescent="0.2">
      <c r="A16508" s="2">
        <v>41594</v>
      </c>
      <c r="B16508" t="s">
        <v>126</v>
      </c>
      <c r="C16508" t="s">
        <v>143</v>
      </c>
      <c r="D16508" t="s">
        <v>50</v>
      </c>
      <c r="E16508" t="s">
        <v>115</v>
      </c>
      <c r="F16508">
        <v>8</v>
      </c>
      <c r="G16508">
        <v>44</v>
      </c>
      <c r="H16508">
        <v>1135</v>
      </c>
      <c r="I16508">
        <v>634</v>
      </c>
      <c r="J16508">
        <v>2</v>
      </c>
      <c r="K16508">
        <v>2</v>
      </c>
      <c r="L16508" t="s">
        <v>28</v>
      </c>
      <c r="M16508" t="s">
        <v>1214</v>
      </c>
      <c r="N16508" t="s">
        <v>147</v>
      </c>
      <c r="O16508" t="s">
        <v>122</v>
      </c>
      <c r="P16508" t="s">
        <v>23</v>
      </c>
      <c r="Q16508" t="s">
        <v>30</v>
      </c>
    </row>
    <row r="16509" spans="1:17" x14ac:dyDescent="0.2">
      <c r="A16509" s="2">
        <v>41594</v>
      </c>
      <c r="B16509" t="s">
        <v>135</v>
      </c>
      <c r="C16509" t="s">
        <v>374</v>
      </c>
      <c r="D16509" t="s">
        <v>36</v>
      </c>
      <c r="E16509" t="s">
        <v>36</v>
      </c>
      <c r="F16509">
        <v>33</v>
      </c>
      <c r="G16509">
        <v>95</v>
      </c>
      <c r="H16509">
        <v>724</v>
      </c>
      <c r="I16509">
        <v>375</v>
      </c>
      <c r="J16509">
        <v>2</v>
      </c>
      <c r="K16509">
        <v>0</v>
      </c>
      <c r="L16509" t="s">
        <v>20</v>
      </c>
      <c r="M16509" t="s">
        <v>1443</v>
      </c>
      <c r="N16509" t="s">
        <v>135</v>
      </c>
      <c r="O16509" t="s">
        <v>22</v>
      </c>
      <c r="P16509" t="s">
        <v>23</v>
      </c>
      <c r="Q16509" t="s">
        <v>24</v>
      </c>
    </row>
    <row r="16510" spans="1:17" x14ac:dyDescent="0.2">
      <c r="A16510" s="2">
        <v>41594</v>
      </c>
      <c r="B16510" t="s">
        <v>118</v>
      </c>
      <c r="C16510" t="s">
        <v>136</v>
      </c>
      <c r="D16510" t="s">
        <v>36</v>
      </c>
      <c r="E16510" t="s">
        <v>36</v>
      </c>
      <c r="F16510">
        <v>64</v>
      </c>
      <c r="G16510">
        <v>17</v>
      </c>
      <c r="H16510">
        <v>530</v>
      </c>
      <c r="I16510">
        <v>917</v>
      </c>
      <c r="J16510">
        <v>1</v>
      </c>
      <c r="K16510">
        <v>1</v>
      </c>
      <c r="L16510" t="s">
        <v>20</v>
      </c>
      <c r="M16510" t="s">
        <v>112</v>
      </c>
      <c r="N16510" t="s">
        <v>110</v>
      </c>
      <c r="O16510" t="s">
        <v>122</v>
      </c>
      <c r="P16510" t="s">
        <v>23</v>
      </c>
      <c r="Q16510" t="s">
        <v>30</v>
      </c>
    </row>
    <row r="16511" spans="1:17" x14ac:dyDescent="0.2">
      <c r="A16511" s="2">
        <v>41594</v>
      </c>
      <c r="B16511" t="s">
        <v>208</v>
      </c>
      <c r="C16511" t="s">
        <v>617</v>
      </c>
      <c r="D16511" t="s">
        <v>36</v>
      </c>
      <c r="E16511" t="s">
        <v>36</v>
      </c>
      <c r="F16511">
        <v>85</v>
      </c>
      <c r="G16511">
        <v>129</v>
      </c>
      <c r="H16511">
        <v>431</v>
      </c>
      <c r="I16511">
        <v>241</v>
      </c>
      <c r="J16511">
        <v>0</v>
      </c>
      <c r="K16511">
        <v>0</v>
      </c>
      <c r="L16511" t="s">
        <v>28</v>
      </c>
      <c r="M16511" t="s">
        <v>398</v>
      </c>
      <c r="N16511" t="s">
        <v>208</v>
      </c>
      <c r="O16511" t="s">
        <v>22</v>
      </c>
      <c r="P16511" t="s">
        <v>23</v>
      </c>
      <c r="Q16511" t="s">
        <v>30</v>
      </c>
    </row>
    <row r="16512" spans="1:17" x14ac:dyDescent="0.2">
      <c r="A16512" s="2">
        <v>41594</v>
      </c>
      <c r="B16512" t="s">
        <v>161</v>
      </c>
      <c r="C16512" t="s">
        <v>70</v>
      </c>
      <c r="D16512" t="s">
        <v>50</v>
      </c>
      <c r="E16512" t="s">
        <v>50</v>
      </c>
      <c r="F16512">
        <v>44</v>
      </c>
      <c r="G16512">
        <v>63</v>
      </c>
      <c r="H16512">
        <v>633</v>
      </c>
      <c r="I16512">
        <v>537</v>
      </c>
      <c r="J16512">
        <v>1</v>
      </c>
      <c r="K16512">
        <v>1</v>
      </c>
      <c r="L16512" t="s">
        <v>28</v>
      </c>
      <c r="M16512" t="s">
        <v>162</v>
      </c>
      <c r="N16512" t="s">
        <v>161</v>
      </c>
      <c r="O16512" t="s">
        <v>22</v>
      </c>
      <c r="P16512" t="s">
        <v>23</v>
      </c>
      <c r="Q16512" t="s">
        <v>30</v>
      </c>
    </row>
    <row r="16513" spans="1:17" x14ac:dyDescent="0.2">
      <c r="A16513" s="2">
        <v>41595</v>
      </c>
      <c r="B16513" t="s">
        <v>120</v>
      </c>
      <c r="C16513" t="s">
        <v>128</v>
      </c>
      <c r="D16513" t="s">
        <v>36</v>
      </c>
      <c r="E16513" t="s">
        <v>36</v>
      </c>
      <c r="F16513">
        <v>59</v>
      </c>
      <c r="G16513">
        <v>47</v>
      </c>
      <c r="H16513">
        <v>554</v>
      </c>
      <c r="I16513">
        <v>631</v>
      </c>
      <c r="J16513">
        <v>4</v>
      </c>
      <c r="K16513">
        <v>1</v>
      </c>
      <c r="L16513" t="s">
        <v>20</v>
      </c>
      <c r="M16513" t="s">
        <v>152</v>
      </c>
      <c r="N16513" t="s">
        <v>120</v>
      </c>
      <c r="O16513" t="s">
        <v>22</v>
      </c>
      <c r="P16513" t="s">
        <v>23</v>
      </c>
      <c r="Q16513" t="s">
        <v>24</v>
      </c>
    </row>
    <row r="16514" spans="1:17" x14ac:dyDescent="0.2">
      <c r="A16514" s="2">
        <v>41595</v>
      </c>
      <c r="B16514" t="s">
        <v>97</v>
      </c>
      <c r="C16514" t="s">
        <v>1279</v>
      </c>
      <c r="D16514" t="s">
        <v>50</v>
      </c>
      <c r="E16514" t="s">
        <v>50</v>
      </c>
      <c r="F16514">
        <v>127</v>
      </c>
      <c r="G16514">
        <v>54</v>
      </c>
      <c r="H16514">
        <v>246</v>
      </c>
      <c r="I16514">
        <v>584</v>
      </c>
      <c r="J16514">
        <v>1</v>
      </c>
      <c r="K16514">
        <v>4</v>
      </c>
      <c r="L16514" t="s">
        <v>28</v>
      </c>
      <c r="M16514" t="s">
        <v>97</v>
      </c>
      <c r="N16514" t="s">
        <v>97</v>
      </c>
      <c r="O16514" t="s">
        <v>22</v>
      </c>
      <c r="P16514" t="s">
        <v>23</v>
      </c>
      <c r="Q16514" t="s">
        <v>41</v>
      </c>
    </row>
    <row r="16515" spans="1:17" x14ac:dyDescent="0.2">
      <c r="A16515" s="2">
        <v>41596</v>
      </c>
      <c r="B16515" t="s">
        <v>39</v>
      </c>
      <c r="C16515" t="s">
        <v>646</v>
      </c>
      <c r="D16515" t="s">
        <v>19</v>
      </c>
      <c r="E16515" t="s">
        <v>50</v>
      </c>
      <c r="F16515">
        <v>3</v>
      </c>
      <c r="G16515">
        <v>16</v>
      </c>
      <c r="H16515">
        <v>1266</v>
      </c>
      <c r="I16515">
        <v>924</v>
      </c>
      <c r="J16515">
        <v>2</v>
      </c>
      <c r="K16515">
        <v>0</v>
      </c>
      <c r="L16515" t="s">
        <v>28</v>
      </c>
      <c r="M16515" t="s">
        <v>728</v>
      </c>
      <c r="N16515" t="s">
        <v>77</v>
      </c>
      <c r="O16515" t="s">
        <v>122</v>
      </c>
      <c r="P16515" t="s">
        <v>23</v>
      </c>
      <c r="Q16515" t="s">
        <v>24</v>
      </c>
    </row>
    <row r="16516" spans="1:17" x14ac:dyDescent="0.2">
      <c r="A16516" s="2">
        <v>41596</v>
      </c>
      <c r="B16516" t="s">
        <v>119</v>
      </c>
      <c r="C16516" t="s">
        <v>135</v>
      </c>
      <c r="D16516" t="s">
        <v>50</v>
      </c>
      <c r="E16516" t="s">
        <v>36</v>
      </c>
      <c r="F16516">
        <v>8</v>
      </c>
      <c r="G16516">
        <v>33</v>
      </c>
      <c r="H16516">
        <v>1135</v>
      </c>
      <c r="I16516">
        <v>724</v>
      </c>
      <c r="J16516">
        <v>2</v>
      </c>
      <c r="K16516">
        <v>2</v>
      </c>
      <c r="L16516" t="s">
        <v>28</v>
      </c>
      <c r="M16516" t="s">
        <v>91</v>
      </c>
      <c r="N16516" t="s">
        <v>89</v>
      </c>
      <c r="O16516" t="s">
        <v>122</v>
      </c>
      <c r="P16516" t="s">
        <v>23</v>
      </c>
      <c r="Q16516" t="s">
        <v>30</v>
      </c>
    </row>
    <row r="16517" spans="1:17" x14ac:dyDescent="0.2">
      <c r="A16517" s="2">
        <v>41596</v>
      </c>
      <c r="B16517" t="s">
        <v>384</v>
      </c>
      <c r="C16517" t="s">
        <v>73</v>
      </c>
      <c r="D16517" t="s">
        <v>50</v>
      </c>
      <c r="E16517" t="s">
        <v>50</v>
      </c>
      <c r="F16517">
        <v>96</v>
      </c>
      <c r="G16517">
        <v>103</v>
      </c>
      <c r="H16517">
        <v>368</v>
      </c>
      <c r="I16517">
        <v>322</v>
      </c>
      <c r="J16517">
        <v>1</v>
      </c>
      <c r="K16517">
        <v>1</v>
      </c>
      <c r="L16517" t="s">
        <v>28</v>
      </c>
      <c r="M16517" t="s">
        <v>395</v>
      </c>
      <c r="N16517" t="s">
        <v>384</v>
      </c>
      <c r="O16517" t="s">
        <v>22</v>
      </c>
      <c r="P16517" t="s">
        <v>23</v>
      </c>
      <c r="Q16517" t="s">
        <v>30</v>
      </c>
    </row>
    <row r="16518" spans="1:17" x14ac:dyDescent="0.2">
      <c r="A16518" s="2">
        <v>41597</v>
      </c>
      <c r="B16518" t="s">
        <v>150</v>
      </c>
      <c r="C16518" t="s">
        <v>224</v>
      </c>
      <c r="D16518" t="s">
        <v>36</v>
      </c>
      <c r="E16518" t="s">
        <v>36</v>
      </c>
      <c r="F16518">
        <v>32</v>
      </c>
      <c r="G16518">
        <v>52</v>
      </c>
      <c r="H16518">
        <v>740</v>
      </c>
      <c r="I16518">
        <v>597</v>
      </c>
      <c r="J16518">
        <v>1</v>
      </c>
      <c r="K16518">
        <v>0</v>
      </c>
      <c r="L16518" t="s">
        <v>20</v>
      </c>
      <c r="M16518" t="s">
        <v>1052</v>
      </c>
      <c r="N16518" t="s">
        <v>150</v>
      </c>
      <c r="O16518" t="s">
        <v>22</v>
      </c>
      <c r="P16518" t="s">
        <v>23</v>
      </c>
      <c r="Q16518" t="s">
        <v>24</v>
      </c>
    </row>
    <row r="16519" spans="1:17" x14ac:dyDescent="0.2">
      <c r="A16519" s="2">
        <v>41597</v>
      </c>
      <c r="B16519" t="s">
        <v>55</v>
      </c>
      <c r="C16519" t="s">
        <v>131</v>
      </c>
      <c r="D16519" t="s">
        <v>57</v>
      </c>
      <c r="E16519" t="s">
        <v>27</v>
      </c>
      <c r="F16519">
        <v>57</v>
      </c>
      <c r="G16519">
        <v>31</v>
      </c>
      <c r="H16519">
        <v>563</v>
      </c>
      <c r="I16519">
        <v>743</v>
      </c>
      <c r="J16519">
        <v>1</v>
      </c>
      <c r="K16519">
        <v>0</v>
      </c>
      <c r="L16519" t="s">
        <v>28</v>
      </c>
      <c r="M16519" t="s">
        <v>58</v>
      </c>
      <c r="N16519" t="s">
        <v>55</v>
      </c>
      <c r="O16519" t="s">
        <v>22</v>
      </c>
      <c r="P16519" t="s">
        <v>23</v>
      </c>
      <c r="Q16519" t="s">
        <v>24</v>
      </c>
    </row>
    <row r="16520" spans="1:17" x14ac:dyDescent="0.2">
      <c r="A16520" s="2">
        <v>41597</v>
      </c>
      <c r="B16520" t="s">
        <v>69</v>
      </c>
      <c r="C16520" t="s">
        <v>77</v>
      </c>
      <c r="D16520" t="s">
        <v>50</v>
      </c>
      <c r="E16520" t="s">
        <v>27</v>
      </c>
      <c r="F16520">
        <v>53</v>
      </c>
      <c r="G16520">
        <v>13</v>
      </c>
      <c r="H16520">
        <v>595</v>
      </c>
      <c r="I16520">
        <v>1039</v>
      </c>
      <c r="J16520">
        <v>1</v>
      </c>
      <c r="K16520">
        <v>0</v>
      </c>
      <c r="L16520" t="s">
        <v>28</v>
      </c>
      <c r="M16520" t="s">
        <v>71</v>
      </c>
      <c r="N16520" t="s">
        <v>69</v>
      </c>
      <c r="O16520" t="s">
        <v>22</v>
      </c>
      <c r="P16520" t="s">
        <v>23</v>
      </c>
      <c r="Q16520" t="s">
        <v>24</v>
      </c>
    </row>
    <row r="16521" spans="1:17" x14ac:dyDescent="0.2">
      <c r="A16521" s="2">
        <v>41597</v>
      </c>
      <c r="B16521" t="s">
        <v>402</v>
      </c>
      <c r="C16521" t="s">
        <v>389</v>
      </c>
      <c r="D16521" t="s">
        <v>115</v>
      </c>
      <c r="E16521" t="s">
        <v>115</v>
      </c>
      <c r="F16521">
        <v>123</v>
      </c>
      <c r="G16521">
        <v>177</v>
      </c>
      <c r="H16521">
        <v>266</v>
      </c>
      <c r="I16521">
        <v>71</v>
      </c>
      <c r="J16521">
        <v>2</v>
      </c>
      <c r="K16521">
        <v>0</v>
      </c>
      <c r="L16521" t="s">
        <v>570</v>
      </c>
      <c r="M16521" t="s">
        <v>1002</v>
      </c>
      <c r="N16521" t="s">
        <v>402</v>
      </c>
      <c r="O16521" t="s">
        <v>22</v>
      </c>
      <c r="P16521" t="s">
        <v>23</v>
      </c>
      <c r="Q16521" t="s">
        <v>24</v>
      </c>
    </row>
    <row r="16522" spans="1:17" x14ac:dyDescent="0.2">
      <c r="A16522" s="2">
        <v>41597</v>
      </c>
      <c r="B16522" t="s">
        <v>147</v>
      </c>
      <c r="C16522" t="s">
        <v>143</v>
      </c>
      <c r="D16522" t="s">
        <v>50</v>
      </c>
      <c r="E16522" t="s">
        <v>115</v>
      </c>
      <c r="F16522">
        <v>5</v>
      </c>
      <c r="G16522">
        <v>44</v>
      </c>
      <c r="H16522">
        <v>1175</v>
      </c>
      <c r="I16522">
        <v>634</v>
      </c>
      <c r="J16522">
        <v>2</v>
      </c>
      <c r="K16522">
        <v>3</v>
      </c>
      <c r="L16522" t="s">
        <v>28</v>
      </c>
      <c r="M16522" t="s">
        <v>148</v>
      </c>
      <c r="N16522" t="s">
        <v>147</v>
      </c>
      <c r="O16522" t="s">
        <v>22</v>
      </c>
      <c r="P16522" t="s">
        <v>23</v>
      </c>
      <c r="Q16522" t="s">
        <v>41</v>
      </c>
    </row>
    <row r="16523" spans="1:17" x14ac:dyDescent="0.2">
      <c r="A16523" s="2">
        <v>41597</v>
      </c>
      <c r="B16523" t="s">
        <v>25</v>
      </c>
      <c r="C16523" t="s">
        <v>107</v>
      </c>
      <c r="D16523" t="s">
        <v>19</v>
      </c>
      <c r="E16523" t="s">
        <v>19</v>
      </c>
      <c r="F16523">
        <v>11</v>
      </c>
      <c r="G16523">
        <v>12</v>
      </c>
      <c r="H16523">
        <v>1077</v>
      </c>
      <c r="I16523">
        <v>1050</v>
      </c>
      <c r="J16523">
        <v>2</v>
      </c>
      <c r="K16523">
        <v>1</v>
      </c>
      <c r="L16523" t="s">
        <v>28</v>
      </c>
      <c r="M16523" t="s">
        <v>343</v>
      </c>
      <c r="N16523" t="s">
        <v>56</v>
      </c>
      <c r="O16523" t="s">
        <v>122</v>
      </c>
      <c r="P16523" t="s">
        <v>23</v>
      </c>
      <c r="Q16523" t="s">
        <v>24</v>
      </c>
    </row>
    <row r="16524" spans="1:17" x14ac:dyDescent="0.2">
      <c r="A16524" s="2">
        <v>41597</v>
      </c>
      <c r="B16524" t="s">
        <v>648</v>
      </c>
      <c r="C16524" t="s">
        <v>889</v>
      </c>
      <c r="D16524" t="s">
        <v>115</v>
      </c>
      <c r="E16524" t="s">
        <v>115</v>
      </c>
      <c r="F16524">
        <v>198</v>
      </c>
      <c r="G16524">
        <v>171</v>
      </c>
      <c r="H16524">
        <v>20</v>
      </c>
      <c r="I16524">
        <v>85</v>
      </c>
      <c r="J16524">
        <v>0</v>
      </c>
      <c r="K16524">
        <v>2</v>
      </c>
      <c r="L16524" t="s">
        <v>28</v>
      </c>
      <c r="M16524" t="s">
        <v>717</v>
      </c>
      <c r="N16524" t="s">
        <v>648</v>
      </c>
      <c r="O16524" t="s">
        <v>22</v>
      </c>
      <c r="P16524" t="s">
        <v>23</v>
      </c>
      <c r="Q16524" t="s">
        <v>41</v>
      </c>
    </row>
    <row r="16525" spans="1:17" x14ac:dyDescent="0.2">
      <c r="A16525" s="2">
        <v>41597</v>
      </c>
      <c r="B16525" t="s">
        <v>182</v>
      </c>
      <c r="C16525" t="s">
        <v>113</v>
      </c>
      <c r="D16525" t="s">
        <v>115</v>
      </c>
      <c r="E16525" t="s">
        <v>115</v>
      </c>
      <c r="F16525">
        <v>97</v>
      </c>
      <c r="G16525">
        <v>101</v>
      </c>
      <c r="H16525">
        <v>365</v>
      </c>
      <c r="I16525">
        <v>338</v>
      </c>
      <c r="J16525">
        <v>0</v>
      </c>
      <c r="K16525">
        <v>0</v>
      </c>
      <c r="L16525" t="s">
        <v>570</v>
      </c>
      <c r="M16525" t="s">
        <v>973</v>
      </c>
      <c r="N16525" t="s">
        <v>182</v>
      </c>
      <c r="O16525" t="s">
        <v>22</v>
      </c>
      <c r="P16525" t="s">
        <v>23</v>
      </c>
      <c r="Q16525" t="s">
        <v>30</v>
      </c>
    </row>
    <row r="16526" spans="1:17" x14ac:dyDescent="0.2">
      <c r="A16526" s="2">
        <v>41597</v>
      </c>
      <c r="B16526" t="s">
        <v>274</v>
      </c>
      <c r="C16526" t="s">
        <v>76</v>
      </c>
      <c r="D16526" t="s">
        <v>50</v>
      </c>
      <c r="E16526" t="s">
        <v>50</v>
      </c>
      <c r="F16526">
        <v>18</v>
      </c>
      <c r="G16526">
        <v>46</v>
      </c>
      <c r="H16526">
        <v>900</v>
      </c>
      <c r="I16526">
        <v>633</v>
      </c>
      <c r="J16526">
        <v>2</v>
      </c>
      <c r="K16526">
        <v>0</v>
      </c>
      <c r="L16526" t="s">
        <v>20</v>
      </c>
      <c r="M16526" t="s">
        <v>333</v>
      </c>
      <c r="N16526" t="s">
        <v>274</v>
      </c>
      <c r="O16526" t="s">
        <v>22</v>
      </c>
      <c r="P16526" t="s">
        <v>23</v>
      </c>
      <c r="Q16526" t="s">
        <v>24</v>
      </c>
    </row>
    <row r="16527" spans="1:17" x14ac:dyDescent="0.2">
      <c r="A16527" s="2">
        <v>41597</v>
      </c>
      <c r="B16527" t="s">
        <v>183</v>
      </c>
      <c r="C16527" t="s">
        <v>199</v>
      </c>
      <c r="D16527" t="s">
        <v>36</v>
      </c>
      <c r="E16527" t="s">
        <v>36</v>
      </c>
      <c r="F16527">
        <v>51</v>
      </c>
      <c r="G16527">
        <v>23</v>
      </c>
      <c r="H16527">
        <v>609</v>
      </c>
      <c r="I16527">
        <v>859</v>
      </c>
      <c r="J16527">
        <v>2</v>
      </c>
      <c r="K16527">
        <v>1</v>
      </c>
      <c r="L16527" t="s">
        <v>20</v>
      </c>
      <c r="M16527" t="s">
        <v>266</v>
      </c>
      <c r="N16527" t="s">
        <v>183</v>
      </c>
      <c r="O16527" t="s">
        <v>22</v>
      </c>
      <c r="P16527" t="s">
        <v>23</v>
      </c>
      <c r="Q16527" t="s">
        <v>24</v>
      </c>
    </row>
    <row r="16528" spans="1:17" x14ac:dyDescent="0.2">
      <c r="A16528" s="2">
        <v>41597</v>
      </c>
      <c r="B16528" t="s">
        <v>89</v>
      </c>
      <c r="C16528" t="s">
        <v>129</v>
      </c>
      <c r="D16528" t="s">
        <v>50</v>
      </c>
      <c r="E16528" t="s">
        <v>50</v>
      </c>
      <c r="F16528">
        <v>10</v>
      </c>
      <c r="G16528">
        <v>2</v>
      </c>
      <c r="H16528">
        <v>1079</v>
      </c>
      <c r="I16528">
        <v>1310</v>
      </c>
      <c r="J16528">
        <v>0</v>
      </c>
      <c r="K16528">
        <v>1</v>
      </c>
      <c r="L16528" t="s">
        <v>28</v>
      </c>
      <c r="M16528" t="s">
        <v>91</v>
      </c>
      <c r="N16528" t="s">
        <v>89</v>
      </c>
      <c r="O16528" t="s">
        <v>22</v>
      </c>
      <c r="P16528" t="s">
        <v>23</v>
      </c>
      <c r="Q16528" t="s">
        <v>41</v>
      </c>
    </row>
    <row r="16529" spans="1:17" x14ac:dyDescent="0.2">
      <c r="A16529" s="2">
        <v>41597</v>
      </c>
      <c r="B16529" t="s">
        <v>67</v>
      </c>
      <c r="C16529" t="s">
        <v>168</v>
      </c>
      <c r="D16529" t="s">
        <v>50</v>
      </c>
      <c r="E16529" t="s">
        <v>50</v>
      </c>
      <c r="F16529">
        <v>21</v>
      </c>
      <c r="G16529">
        <v>20</v>
      </c>
      <c r="H16529">
        <v>869</v>
      </c>
      <c r="I16529">
        <v>871</v>
      </c>
      <c r="J16529">
        <v>3</v>
      </c>
      <c r="K16529">
        <v>0</v>
      </c>
      <c r="L16529" t="s">
        <v>20</v>
      </c>
      <c r="M16529" t="s">
        <v>769</v>
      </c>
      <c r="N16529" t="s">
        <v>67</v>
      </c>
      <c r="O16529" t="s">
        <v>22</v>
      </c>
      <c r="P16529" t="s">
        <v>23</v>
      </c>
      <c r="Q16529" t="s">
        <v>24</v>
      </c>
    </row>
    <row r="16530" spans="1:17" x14ac:dyDescent="0.2">
      <c r="A16530" s="2">
        <v>41597</v>
      </c>
      <c r="B16530" t="s">
        <v>304</v>
      </c>
      <c r="C16530" t="s">
        <v>31</v>
      </c>
      <c r="D16530" t="s">
        <v>27</v>
      </c>
      <c r="E16530" t="s">
        <v>19</v>
      </c>
      <c r="F16530">
        <v>34</v>
      </c>
      <c r="G16530">
        <v>22</v>
      </c>
      <c r="H16530">
        <v>720</v>
      </c>
      <c r="I16530">
        <v>861</v>
      </c>
      <c r="J16530">
        <v>2</v>
      </c>
      <c r="K16530">
        <v>2</v>
      </c>
      <c r="L16530" t="s">
        <v>28</v>
      </c>
      <c r="M16530" t="s">
        <v>874</v>
      </c>
      <c r="N16530" t="s">
        <v>77</v>
      </c>
      <c r="O16530" t="s">
        <v>122</v>
      </c>
      <c r="P16530" t="s">
        <v>23</v>
      </c>
      <c r="Q16530" t="s">
        <v>30</v>
      </c>
    </row>
    <row r="16531" spans="1:17" x14ac:dyDescent="0.2">
      <c r="A16531" s="2">
        <v>41597</v>
      </c>
      <c r="B16531" t="s">
        <v>254</v>
      </c>
      <c r="C16531" t="s">
        <v>449</v>
      </c>
      <c r="D16531" t="s">
        <v>115</v>
      </c>
      <c r="E16531" t="s">
        <v>115</v>
      </c>
      <c r="F16531">
        <v>148</v>
      </c>
      <c r="G16531">
        <v>55</v>
      </c>
      <c r="H16531">
        <v>171</v>
      </c>
      <c r="I16531">
        <v>581</v>
      </c>
      <c r="J16531">
        <v>0</v>
      </c>
      <c r="K16531">
        <v>2</v>
      </c>
      <c r="L16531" t="s">
        <v>570</v>
      </c>
      <c r="M16531" t="s">
        <v>434</v>
      </c>
      <c r="N16531" t="s">
        <v>254</v>
      </c>
      <c r="O16531" t="s">
        <v>22</v>
      </c>
      <c r="P16531" t="s">
        <v>23</v>
      </c>
      <c r="Q16531" t="s">
        <v>41</v>
      </c>
    </row>
    <row r="16532" spans="1:17" x14ac:dyDescent="0.2">
      <c r="A16532" s="2">
        <v>41597</v>
      </c>
      <c r="B16532" t="s">
        <v>388</v>
      </c>
      <c r="C16532" t="s">
        <v>459</v>
      </c>
      <c r="D16532" t="s">
        <v>115</v>
      </c>
      <c r="E16532" t="s">
        <v>115</v>
      </c>
      <c r="F16532">
        <v>154</v>
      </c>
      <c r="G16532">
        <v>165</v>
      </c>
      <c r="H16532">
        <v>150</v>
      </c>
      <c r="I16532">
        <v>118</v>
      </c>
      <c r="J16532">
        <v>2</v>
      </c>
      <c r="K16532">
        <v>0</v>
      </c>
      <c r="L16532" t="s">
        <v>28</v>
      </c>
      <c r="M16532" t="s">
        <v>1574</v>
      </c>
      <c r="N16532" t="s">
        <v>388</v>
      </c>
      <c r="O16532" t="s">
        <v>22</v>
      </c>
      <c r="P16532" t="s">
        <v>23</v>
      </c>
      <c r="Q16532" t="s">
        <v>24</v>
      </c>
    </row>
    <row r="16533" spans="1:17" x14ac:dyDescent="0.2">
      <c r="A16533" s="2">
        <v>41597</v>
      </c>
      <c r="B16533" t="s">
        <v>363</v>
      </c>
      <c r="C16533" t="s">
        <v>164</v>
      </c>
      <c r="D16533" t="s">
        <v>115</v>
      </c>
      <c r="E16533" t="s">
        <v>115</v>
      </c>
      <c r="F16533">
        <v>162</v>
      </c>
      <c r="G16533">
        <v>103</v>
      </c>
      <c r="H16533">
        <v>120</v>
      </c>
      <c r="I16533">
        <v>322</v>
      </c>
      <c r="J16533">
        <v>0</v>
      </c>
      <c r="K16533">
        <v>2</v>
      </c>
      <c r="L16533" t="s">
        <v>570</v>
      </c>
      <c r="M16533" t="s">
        <v>513</v>
      </c>
      <c r="N16533" t="s">
        <v>363</v>
      </c>
      <c r="O16533" t="s">
        <v>22</v>
      </c>
      <c r="P16533" t="s">
        <v>23</v>
      </c>
      <c r="Q16533" t="s">
        <v>41</v>
      </c>
    </row>
    <row r="16534" spans="1:17" x14ac:dyDescent="0.2">
      <c r="A16534" s="2">
        <v>41597</v>
      </c>
      <c r="B16534" t="s">
        <v>301</v>
      </c>
      <c r="C16534" t="s">
        <v>114</v>
      </c>
      <c r="D16534" t="s">
        <v>115</v>
      </c>
      <c r="E16534" t="s">
        <v>115</v>
      </c>
      <c r="F16534">
        <v>109</v>
      </c>
      <c r="G16534">
        <v>143</v>
      </c>
      <c r="H16534">
        <v>307</v>
      </c>
      <c r="I16534">
        <v>180</v>
      </c>
      <c r="J16534">
        <v>3</v>
      </c>
      <c r="K16534">
        <v>1</v>
      </c>
      <c r="L16534" t="s">
        <v>570</v>
      </c>
      <c r="M16534" t="s">
        <v>302</v>
      </c>
      <c r="N16534" t="s">
        <v>301</v>
      </c>
      <c r="O16534" t="s">
        <v>22</v>
      </c>
      <c r="P16534" t="s">
        <v>23</v>
      </c>
      <c r="Q16534" t="s">
        <v>24</v>
      </c>
    </row>
    <row r="16535" spans="1:17" x14ac:dyDescent="0.2">
      <c r="A16535" s="2">
        <v>41597</v>
      </c>
      <c r="B16535" t="s">
        <v>569</v>
      </c>
      <c r="C16535" t="s">
        <v>386</v>
      </c>
      <c r="D16535" t="s">
        <v>115</v>
      </c>
      <c r="E16535" t="s">
        <v>50</v>
      </c>
      <c r="F16535">
        <v>150</v>
      </c>
      <c r="G16535">
        <v>88</v>
      </c>
      <c r="H16535">
        <v>160</v>
      </c>
      <c r="I16535">
        <v>407</v>
      </c>
      <c r="J16535">
        <v>0</v>
      </c>
      <c r="K16535">
        <v>0</v>
      </c>
      <c r="L16535" t="s">
        <v>28</v>
      </c>
      <c r="M16535" t="s">
        <v>1109</v>
      </c>
      <c r="N16535" t="s">
        <v>569</v>
      </c>
      <c r="O16535" t="s">
        <v>22</v>
      </c>
      <c r="P16535" t="s">
        <v>23</v>
      </c>
      <c r="Q16535" t="s">
        <v>30</v>
      </c>
    </row>
    <row r="16536" spans="1:17" x14ac:dyDescent="0.2">
      <c r="A16536" s="2">
        <v>41597</v>
      </c>
      <c r="B16536" t="s">
        <v>464</v>
      </c>
      <c r="C16536" t="s">
        <v>167</v>
      </c>
      <c r="D16536" t="s">
        <v>115</v>
      </c>
      <c r="E16536" t="s">
        <v>115</v>
      </c>
      <c r="F16536">
        <v>121</v>
      </c>
      <c r="G16536">
        <v>49</v>
      </c>
      <c r="H16536">
        <v>267</v>
      </c>
      <c r="I16536">
        <v>612</v>
      </c>
      <c r="J16536">
        <v>1</v>
      </c>
      <c r="K16536">
        <v>4</v>
      </c>
      <c r="L16536" t="s">
        <v>570</v>
      </c>
      <c r="M16536" t="s">
        <v>465</v>
      </c>
      <c r="N16536" t="s">
        <v>464</v>
      </c>
      <c r="O16536" t="s">
        <v>22</v>
      </c>
      <c r="P16536" t="s">
        <v>23</v>
      </c>
      <c r="Q16536" t="s">
        <v>41</v>
      </c>
    </row>
    <row r="16537" spans="1:17" x14ac:dyDescent="0.2">
      <c r="A16537" s="2">
        <v>41597</v>
      </c>
      <c r="B16537" t="s">
        <v>174</v>
      </c>
      <c r="C16537" t="s">
        <v>81</v>
      </c>
      <c r="D16537" t="s">
        <v>50</v>
      </c>
      <c r="E16537" t="s">
        <v>50</v>
      </c>
      <c r="F16537">
        <v>158</v>
      </c>
      <c r="G16537">
        <v>99</v>
      </c>
      <c r="H16537">
        <v>141</v>
      </c>
      <c r="I16537">
        <v>351</v>
      </c>
      <c r="J16537">
        <v>0</v>
      </c>
      <c r="K16537">
        <v>3</v>
      </c>
      <c r="L16537" t="s">
        <v>28</v>
      </c>
      <c r="M16537" t="s">
        <v>820</v>
      </c>
      <c r="N16537" t="s">
        <v>174</v>
      </c>
      <c r="O16537" t="s">
        <v>22</v>
      </c>
      <c r="P16537" t="s">
        <v>23</v>
      </c>
      <c r="Q16537" t="s">
        <v>41</v>
      </c>
    </row>
    <row r="16538" spans="1:17" x14ac:dyDescent="0.2">
      <c r="A16538" s="2">
        <v>41597</v>
      </c>
      <c r="B16538" t="s">
        <v>391</v>
      </c>
      <c r="C16538" t="s">
        <v>166</v>
      </c>
      <c r="D16538" t="s">
        <v>115</v>
      </c>
      <c r="E16538" t="s">
        <v>115</v>
      </c>
      <c r="F16538">
        <v>160</v>
      </c>
      <c r="G16538">
        <v>105</v>
      </c>
      <c r="H16538">
        <v>136</v>
      </c>
      <c r="I16538">
        <v>313</v>
      </c>
      <c r="J16538">
        <v>0</v>
      </c>
      <c r="K16538">
        <v>1</v>
      </c>
      <c r="L16538" t="s">
        <v>570</v>
      </c>
      <c r="M16538" t="s">
        <v>861</v>
      </c>
      <c r="N16538" t="s">
        <v>391</v>
      </c>
      <c r="O16538" t="s">
        <v>22</v>
      </c>
      <c r="P16538" t="s">
        <v>23</v>
      </c>
      <c r="Q16538" t="s">
        <v>41</v>
      </c>
    </row>
    <row r="16539" spans="1:17" x14ac:dyDescent="0.2">
      <c r="A16539" s="2">
        <v>41597</v>
      </c>
      <c r="B16539" t="s">
        <v>184</v>
      </c>
      <c r="C16539" t="s">
        <v>48</v>
      </c>
      <c r="D16539" t="s">
        <v>50</v>
      </c>
      <c r="E16539" t="s">
        <v>50</v>
      </c>
      <c r="F16539">
        <v>140</v>
      </c>
      <c r="G16539">
        <v>175</v>
      </c>
      <c r="H16539">
        <v>191</v>
      </c>
      <c r="I16539">
        <v>81</v>
      </c>
      <c r="J16539">
        <v>3</v>
      </c>
      <c r="K16539">
        <v>2</v>
      </c>
      <c r="L16539" t="s">
        <v>28</v>
      </c>
      <c r="M16539" t="s">
        <v>193</v>
      </c>
      <c r="N16539" t="s">
        <v>184</v>
      </c>
      <c r="O16539" t="s">
        <v>22</v>
      </c>
      <c r="P16539" t="s">
        <v>23</v>
      </c>
      <c r="Q16539" t="s">
        <v>24</v>
      </c>
    </row>
    <row r="16540" spans="1:17" x14ac:dyDescent="0.2">
      <c r="A16540" s="2">
        <v>41597</v>
      </c>
      <c r="B16540" t="s">
        <v>352</v>
      </c>
      <c r="C16540" t="s">
        <v>296</v>
      </c>
      <c r="D16540" t="s">
        <v>36</v>
      </c>
      <c r="E16540" t="s">
        <v>36</v>
      </c>
      <c r="F16540">
        <v>128</v>
      </c>
      <c r="G16540">
        <v>115</v>
      </c>
      <c r="H16540">
        <v>246</v>
      </c>
      <c r="I16540">
        <v>282</v>
      </c>
      <c r="J16540">
        <v>0</v>
      </c>
      <c r="K16540">
        <v>0</v>
      </c>
      <c r="L16540" t="s">
        <v>28</v>
      </c>
      <c r="M16540" t="s">
        <v>371</v>
      </c>
      <c r="N16540" t="s">
        <v>352</v>
      </c>
      <c r="O16540" t="s">
        <v>22</v>
      </c>
      <c r="P16540" t="s">
        <v>23</v>
      </c>
      <c r="Q16540" t="s">
        <v>30</v>
      </c>
    </row>
    <row r="16541" spans="1:17" x14ac:dyDescent="0.2">
      <c r="A16541" s="2">
        <v>41597</v>
      </c>
      <c r="B16541" t="s">
        <v>126</v>
      </c>
      <c r="C16541" t="s">
        <v>43</v>
      </c>
      <c r="D16541" t="s">
        <v>50</v>
      </c>
      <c r="E16541" t="s">
        <v>19</v>
      </c>
      <c r="F16541">
        <v>8</v>
      </c>
      <c r="G16541">
        <v>4</v>
      </c>
      <c r="H16541">
        <v>1135</v>
      </c>
      <c r="I16541">
        <v>1178</v>
      </c>
      <c r="J16541">
        <v>0</v>
      </c>
      <c r="K16541">
        <v>0</v>
      </c>
      <c r="L16541" t="s">
        <v>28</v>
      </c>
      <c r="M16541" t="s">
        <v>308</v>
      </c>
      <c r="N16541" t="s">
        <v>126</v>
      </c>
      <c r="O16541" t="s">
        <v>22</v>
      </c>
      <c r="P16541" t="s">
        <v>23</v>
      </c>
      <c r="Q16541" t="s">
        <v>30</v>
      </c>
    </row>
    <row r="16542" spans="1:17" x14ac:dyDescent="0.2">
      <c r="A16542" s="2">
        <v>41597</v>
      </c>
      <c r="B16542" t="s">
        <v>49</v>
      </c>
      <c r="C16542" t="s">
        <v>104</v>
      </c>
      <c r="D16542" t="s">
        <v>50</v>
      </c>
      <c r="E16542" t="s">
        <v>50</v>
      </c>
      <c r="F16542">
        <v>47</v>
      </c>
      <c r="G16542">
        <v>35</v>
      </c>
      <c r="H16542">
        <v>632</v>
      </c>
      <c r="I16542">
        <v>714</v>
      </c>
      <c r="J16542">
        <v>0</v>
      </c>
      <c r="K16542">
        <v>1</v>
      </c>
      <c r="L16542" t="s">
        <v>28</v>
      </c>
      <c r="M16542" t="s">
        <v>785</v>
      </c>
      <c r="N16542" t="s">
        <v>49</v>
      </c>
      <c r="O16542" t="s">
        <v>22</v>
      </c>
      <c r="P16542" t="s">
        <v>23</v>
      </c>
      <c r="Q16542" t="s">
        <v>41</v>
      </c>
    </row>
    <row r="16543" spans="1:17" x14ac:dyDescent="0.2">
      <c r="A16543" s="2">
        <v>41597</v>
      </c>
      <c r="B16543" t="s">
        <v>90</v>
      </c>
      <c r="C16543" t="s">
        <v>98</v>
      </c>
      <c r="D16543" t="s">
        <v>50</v>
      </c>
      <c r="E16543" t="s">
        <v>50</v>
      </c>
      <c r="F16543">
        <v>69</v>
      </c>
      <c r="G16543">
        <v>60</v>
      </c>
      <c r="H16543">
        <v>502</v>
      </c>
      <c r="I16543">
        <v>550</v>
      </c>
      <c r="J16543">
        <v>0</v>
      </c>
      <c r="K16543">
        <v>0</v>
      </c>
      <c r="L16543" t="s">
        <v>28</v>
      </c>
      <c r="M16543" t="s">
        <v>158</v>
      </c>
      <c r="N16543" t="s">
        <v>90</v>
      </c>
      <c r="O16543" t="s">
        <v>22</v>
      </c>
      <c r="P16543" t="s">
        <v>23</v>
      </c>
      <c r="Q16543" t="s">
        <v>30</v>
      </c>
    </row>
    <row r="16544" spans="1:17" x14ac:dyDescent="0.2">
      <c r="A16544" s="2">
        <v>41597</v>
      </c>
      <c r="B16544" t="s">
        <v>92</v>
      </c>
      <c r="C16544" t="s">
        <v>153</v>
      </c>
      <c r="D16544" t="s">
        <v>50</v>
      </c>
      <c r="E16544" t="s">
        <v>50</v>
      </c>
      <c r="F16544">
        <v>29</v>
      </c>
      <c r="G16544">
        <v>15</v>
      </c>
      <c r="H16544">
        <v>767</v>
      </c>
      <c r="I16544">
        <v>983</v>
      </c>
      <c r="J16544">
        <v>1</v>
      </c>
      <c r="K16544">
        <v>1</v>
      </c>
      <c r="L16544" t="s">
        <v>20</v>
      </c>
      <c r="M16544" t="s">
        <v>124</v>
      </c>
      <c r="N16544" t="s">
        <v>92</v>
      </c>
      <c r="O16544" t="s">
        <v>22</v>
      </c>
      <c r="P16544" t="s">
        <v>23</v>
      </c>
      <c r="Q16544" t="s">
        <v>30</v>
      </c>
    </row>
    <row r="16545" spans="1:17" x14ac:dyDescent="0.2">
      <c r="A16545" s="2">
        <v>41597</v>
      </c>
      <c r="B16545" t="s">
        <v>95</v>
      </c>
      <c r="C16545" t="s">
        <v>133</v>
      </c>
      <c r="D16545" t="s">
        <v>50</v>
      </c>
      <c r="E16545" t="s">
        <v>115</v>
      </c>
      <c r="F16545">
        <v>19</v>
      </c>
      <c r="G16545">
        <v>56</v>
      </c>
      <c r="H16545">
        <v>874</v>
      </c>
      <c r="I16545">
        <v>568</v>
      </c>
      <c r="J16545">
        <v>2</v>
      </c>
      <c r="K16545">
        <v>1</v>
      </c>
      <c r="L16545" t="s">
        <v>28</v>
      </c>
      <c r="M16545" t="s">
        <v>246</v>
      </c>
      <c r="N16545" t="s">
        <v>176</v>
      </c>
      <c r="O16545" t="s">
        <v>122</v>
      </c>
      <c r="P16545" t="s">
        <v>23</v>
      </c>
      <c r="Q16545" t="s">
        <v>24</v>
      </c>
    </row>
    <row r="16546" spans="1:17" x14ac:dyDescent="0.2">
      <c r="A16546" s="2">
        <v>41597</v>
      </c>
      <c r="B16546" t="s">
        <v>249</v>
      </c>
      <c r="C16546" t="s">
        <v>56</v>
      </c>
      <c r="D16546" t="s">
        <v>50</v>
      </c>
      <c r="E16546" t="s">
        <v>27</v>
      </c>
      <c r="F16546">
        <v>30</v>
      </c>
      <c r="G16546">
        <v>111</v>
      </c>
      <c r="H16546">
        <v>751</v>
      </c>
      <c r="I16546">
        <v>296</v>
      </c>
      <c r="J16546">
        <v>1</v>
      </c>
      <c r="K16546">
        <v>0</v>
      </c>
      <c r="L16546" t="s">
        <v>28</v>
      </c>
      <c r="M16546" t="s">
        <v>1132</v>
      </c>
      <c r="N16546" t="s">
        <v>249</v>
      </c>
      <c r="O16546" t="s">
        <v>22</v>
      </c>
      <c r="P16546" t="s">
        <v>23</v>
      </c>
      <c r="Q16546" t="s">
        <v>24</v>
      </c>
    </row>
    <row r="16547" spans="1:17" x14ac:dyDescent="0.2">
      <c r="A16547" s="2">
        <v>41597</v>
      </c>
      <c r="B16547" t="s">
        <v>149</v>
      </c>
      <c r="C16547" t="s">
        <v>106</v>
      </c>
      <c r="D16547" t="s">
        <v>36</v>
      </c>
      <c r="E16547" t="s">
        <v>50</v>
      </c>
      <c r="F16547">
        <v>61</v>
      </c>
      <c r="G16547">
        <v>1</v>
      </c>
      <c r="H16547">
        <v>540</v>
      </c>
      <c r="I16547">
        <v>1513</v>
      </c>
      <c r="J16547">
        <v>1</v>
      </c>
      <c r="K16547">
        <v>0</v>
      </c>
      <c r="L16547" t="s">
        <v>28</v>
      </c>
      <c r="M16547" t="s">
        <v>420</v>
      </c>
      <c r="N16547" t="s">
        <v>149</v>
      </c>
      <c r="O16547" t="s">
        <v>22</v>
      </c>
      <c r="P16547" t="s">
        <v>23</v>
      </c>
      <c r="Q16547" t="s">
        <v>24</v>
      </c>
    </row>
    <row r="16548" spans="1:17" x14ac:dyDescent="0.2">
      <c r="A16548" s="2">
        <v>41597</v>
      </c>
      <c r="B16548" t="s">
        <v>52</v>
      </c>
      <c r="C16548" t="s">
        <v>82</v>
      </c>
      <c r="D16548" t="s">
        <v>50</v>
      </c>
      <c r="E16548" t="s">
        <v>50</v>
      </c>
      <c r="F16548">
        <v>25</v>
      </c>
      <c r="G16548">
        <v>14</v>
      </c>
      <c r="H16548">
        <v>850</v>
      </c>
      <c r="I16548">
        <v>1036</v>
      </c>
      <c r="J16548">
        <v>2</v>
      </c>
      <c r="K16548">
        <v>3</v>
      </c>
      <c r="L16548" t="s">
        <v>20</v>
      </c>
      <c r="M16548" t="s">
        <v>68</v>
      </c>
      <c r="N16548" t="s">
        <v>52</v>
      </c>
      <c r="O16548" t="s">
        <v>22</v>
      </c>
      <c r="P16548" t="s">
        <v>23</v>
      </c>
      <c r="Q16548" t="s">
        <v>41</v>
      </c>
    </row>
    <row r="16549" spans="1:17" x14ac:dyDescent="0.2">
      <c r="A16549" s="2">
        <v>41597</v>
      </c>
      <c r="B16549" t="s">
        <v>469</v>
      </c>
      <c r="C16549" t="s">
        <v>239</v>
      </c>
      <c r="D16549" t="s">
        <v>115</v>
      </c>
      <c r="E16549" t="s">
        <v>115</v>
      </c>
      <c r="F16549">
        <v>141</v>
      </c>
      <c r="G16549">
        <v>92</v>
      </c>
      <c r="H16549">
        <v>183</v>
      </c>
      <c r="I16549">
        <v>380</v>
      </c>
      <c r="J16549">
        <v>0</v>
      </c>
      <c r="K16549">
        <v>1</v>
      </c>
      <c r="L16549" t="s">
        <v>570</v>
      </c>
      <c r="M16549" t="s">
        <v>625</v>
      </c>
      <c r="N16549" t="s">
        <v>167</v>
      </c>
      <c r="O16549" t="s">
        <v>122</v>
      </c>
      <c r="P16549" t="s">
        <v>23</v>
      </c>
      <c r="Q16549" t="s">
        <v>41</v>
      </c>
    </row>
    <row r="16550" spans="1:17" x14ac:dyDescent="0.2">
      <c r="A16550" s="2">
        <v>41597</v>
      </c>
      <c r="B16550" t="s">
        <v>211</v>
      </c>
      <c r="C16550" t="s">
        <v>45</v>
      </c>
      <c r="D16550" t="s">
        <v>36</v>
      </c>
      <c r="E16550" t="s">
        <v>36</v>
      </c>
      <c r="F16550">
        <v>129</v>
      </c>
      <c r="G16550">
        <v>102</v>
      </c>
      <c r="H16550">
        <v>241</v>
      </c>
      <c r="I16550">
        <v>327</v>
      </c>
      <c r="J16550">
        <v>0</v>
      </c>
      <c r="K16550">
        <v>0</v>
      </c>
      <c r="L16550" t="s">
        <v>28</v>
      </c>
      <c r="M16550" t="s">
        <v>373</v>
      </c>
      <c r="N16550" t="s">
        <v>211</v>
      </c>
      <c r="O16550" t="s">
        <v>22</v>
      </c>
      <c r="P16550" t="s">
        <v>23</v>
      </c>
      <c r="Q16550" t="s">
        <v>30</v>
      </c>
    </row>
    <row r="16551" spans="1:17" x14ac:dyDescent="0.2">
      <c r="A16551" s="2">
        <v>41597</v>
      </c>
      <c r="B16551" t="s">
        <v>282</v>
      </c>
      <c r="C16551" t="s">
        <v>185</v>
      </c>
      <c r="D16551" t="s">
        <v>19</v>
      </c>
      <c r="E16551" t="s">
        <v>27</v>
      </c>
      <c r="F16551">
        <v>81</v>
      </c>
      <c r="G16551">
        <v>82</v>
      </c>
      <c r="H16551">
        <v>457</v>
      </c>
      <c r="I16551">
        <v>455</v>
      </c>
      <c r="J16551">
        <v>2</v>
      </c>
      <c r="K16551">
        <v>0</v>
      </c>
      <c r="L16551" t="s">
        <v>28</v>
      </c>
      <c r="M16551" t="s">
        <v>285</v>
      </c>
      <c r="N16551" t="s">
        <v>282</v>
      </c>
      <c r="O16551" t="s">
        <v>22</v>
      </c>
      <c r="P16551" t="s">
        <v>23</v>
      </c>
      <c r="Q16551" t="s">
        <v>24</v>
      </c>
    </row>
    <row r="16552" spans="1:17" x14ac:dyDescent="0.2">
      <c r="A16552" s="2">
        <v>41597</v>
      </c>
      <c r="B16552" t="s">
        <v>180</v>
      </c>
      <c r="C16552" t="s">
        <v>317</v>
      </c>
      <c r="D16552" t="s">
        <v>50</v>
      </c>
      <c r="E16552" t="s">
        <v>50</v>
      </c>
      <c r="F16552">
        <v>40</v>
      </c>
      <c r="G16552">
        <v>83</v>
      </c>
      <c r="H16552">
        <v>670</v>
      </c>
      <c r="I16552">
        <v>441</v>
      </c>
      <c r="J16552">
        <v>2</v>
      </c>
      <c r="K16552">
        <v>1</v>
      </c>
      <c r="L16552" t="s">
        <v>28</v>
      </c>
      <c r="M16552" t="s">
        <v>1576</v>
      </c>
      <c r="N16552" t="s">
        <v>180</v>
      </c>
      <c r="O16552" t="s">
        <v>22</v>
      </c>
      <c r="P16552" t="s">
        <v>23</v>
      </c>
      <c r="Q16552" t="s">
        <v>24</v>
      </c>
    </row>
    <row r="16553" spans="1:17" x14ac:dyDescent="0.2">
      <c r="A16553" s="2">
        <v>41597</v>
      </c>
      <c r="B16553" t="s">
        <v>176</v>
      </c>
      <c r="C16553" t="s">
        <v>425</v>
      </c>
      <c r="D16553" t="s">
        <v>115</v>
      </c>
      <c r="E16553" t="s">
        <v>115</v>
      </c>
      <c r="F16553">
        <v>71</v>
      </c>
      <c r="G16553">
        <v>151</v>
      </c>
      <c r="H16553">
        <v>495</v>
      </c>
      <c r="I16553">
        <v>158</v>
      </c>
      <c r="J16553">
        <v>5</v>
      </c>
      <c r="K16553">
        <v>0</v>
      </c>
      <c r="L16553" t="s">
        <v>570</v>
      </c>
      <c r="M16553" t="s">
        <v>300</v>
      </c>
      <c r="N16553" t="s">
        <v>176</v>
      </c>
      <c r="O16553" t="s">
        <v>22</v>
      </c>
      <c r="P16553" t="s">
        <v>23</v>
      </c>
      <c r="Q16553" t="s">
        <v>24</v>
      </c>
    </row>
    <row r="16554" spans="1:17" x14ac:dyDescent="0.2">
      <c r="A16554" s="2">
        <v>41598</v>
      </c>
      <c r="B16554" t="s">
        <v>442</v>
      </c>
      <c r="C16554" t="s">
        <v>26</v>
      </c>
      <c r="D16554" t="s">
        <v>57</v>
      </c>
      <c r="E16554" t="s">
        <v>27</v>
      </c>
      <c r="F16554">
        <v>79</v>
      </c>
      <c r="G16554">
        <v>24</v>
      </c>
      <c r="H16554">
        <v>469</v>
      </c>
      <c r="I16554">
        <v>853</v>
      </c>
      <c r="J16554">
        <v>2</v>
      </c>
      <c r="K16554">
        <v>4</v>
      </c>
      <c r="L16554" t="s">
        <v>20</v>
      </c>
      <c r="M16554" t="s">
        <v>994</v>
      </c>
      <c r="N16554" t="s">
        <v>442</v>
      </c>
      <c r="O16554" t="s">
        <v>22</v>
      </c>
      <c r="P16554" t="s">
        <v>23</v>
      </c>
      <c r="Q16554" t="s">
        <v>41</v>
      </c>
    </row>
    <row r="16555" spans="1:17" x14ac:dyDescent="0.2">
      <c r="A16555" s="2">
        <v>41598</v>
      </c>
      <c r="B16555" t="s">
        <v>18</v>
      </c>
      <c r="C16555" t="s">
        <v>177</v>
      </c>
      <c r="D16555" t="s">
        <v>19</v>
      </c>
      <c r="E16555" t="s">
        <v>115</v>
      </c>
      <c r="F16555">
        <v>6</v>
      </c>
      <c r="G16555">
        <v>70</v>
      </c>
      <c r="H16555">
        <v>1164</v>
      </c>
      <c r="I16555">
        <v>501</v>
      </c>
      <c r="J16555">
        <v>0</v>
      </c>
      <c r="K16555">
        <v>0</v>
      </c>
      <c r="L16555" t="s">
        <v>20</v>
      </c>
      <c r="M16555" t="s">
        <v>64</v>
      </c>
      <c r="N16555" t="s">
        <v>18</v>
      </c>
      <c r="O16555" t="s">
        <v>22</v>
      </c>
      <c r="P16555" t="s">
        <v>23</v>
      </c>
      <c r="Q16555" t="s">
        <v>30</v>
      </c>
    </row>
    <row r="16556" spans="1:17" x14ac:dyDescent="0.2">
      <c r="A16556" s="2">
        <v>41602</v>
      </c>
      <c r="B16556" t="s">
        <v>443</v>
      </c>
      <c r="C16556" t="s">
        <v>648</v>
      </c>
      <c r="D16556" t="s">
        <v>115</v>
      </c>
      <c r="E16556" t="s">
        <v>115</v>
      </c>
      <c r="F16556">
        <v>155</v>
      </c>
      <c r="G16556">
        <v>198</v>
      </c>
      <c r="H16556">
        <v>149</v>
      </c>
      <c r="I16556">
        <v>20</v>
      </c>
      <c r="J16556">
        <v>1</v>
      </c>
      <c r="K16556">
        <v>0</v>
      </c>
      <c r="L16556" t="s">
        <v>28</v>
      </c>
      <c r="M16556" t="s">
        <v>1577</v>
      </c>
      <c r="N16556" t="s">
        <v>443</v>
      </c>
      <c r="O16556" t="s">
        <v>22</v>
      </c>
      <c r="P16556" t="s">
        <v>23</v>
      </c>
      <c r="Q16556" t="s">
        <v>24</v>
      </c>
    </row>
    <row r="16557" spans="1:17" x14ac:dyDescent="0.2">
      <c r="A16557" s="2">
        <v>41605</v>
      </c>
      <c r="B16557" t="s">
        <v>207</v>
      </c>
      <c r="C16557" t="s">
        <v>374</v>
      </c>
      <c r="D16557" t="s">
        <v>36</v>
      </c>
      <c r="E16557" t="s">
        <v>36</v>
      </c>
      <c r="F16557">
        <v>118</v>
      </c>
      <c r="G16557">
        <v>95</v>
      </c>
      <c r="H16557">
        <v>274</v>
      </c>
      <c r="I16557">
        <v>375</v>
      </c>
      <c r="J16557">
        <v>0</v>
      </c>
      <c r="K16557">
        <v>0</v>
      </c>
      <c r="L16557" t="s">
        <v>418</v>
      </c>
      <c r="M16557" t="s">
        <v>209</v>
      </c>
      <c r="N16557" t="s">
        <v>207</v>
      </c>
      <c r="O16557" t="s">
        <v>22</v>
      </c>
      <c r="P16557" t="s">
        <v>23</v>
      </c>
      <c r="Q16557" t="s">
        <v>30</v>
      </c>
    </row>
    <row r="16558" spans="1:17" x14ac:dyDescent="0.2">
      <c r="A16558" s="2">
        <v>41605</v>
      </c>
      <c r="B16558" t="s">
        <v>419</v>
      </c>
      <c r="C16558" t="s">
        <v>629</v>
      </c>
      <c r="D16558" t="s">
        <v>36</v>
      </c>
      <c r="E16558" t="s">
        <v>36</v>
      </c>
      <c r="F16558">
        <v>196</v>
      </c>
      <c r="G16558">
        <v>157</v>
      </c>
      <c r="H16558">
        <v>23</v>
      </c>
      <c r="I16558">
        <v>147</v>
      </c>
      <c r="J16558">
        <v>3</v>
      </c>
      <c r="K16558">
        <v>1</v>
      </c>
      <c r="L16558" t="s">
        <v>28</v>
      </c>
      <c r="M16558" t="s">
        <v>441</v>
      </c>
      <c r="N16558" t="s">
        <v>419</v>
      </c>
      <c r="O16558" t="s">
        <v>22</v>
      </c>
      <c r="P16558" t="s">
        <v>23</v>
      </c>
      <c r="Q16558" t="s">
        <v>24</v>
      </c>
    </row>
    <row r="16559" spans="1:17" x14ac:dyDescent="0.2">
      <c r="A16559" s="2">
        <v>41606</v>
      </c>
      <c r="B16559" t="s">
        <v>172</v>
      </c>
      <c r="C16559" t="s">
        <v>556</v>
      </c>
      <c r="D16559" t="s">
        <v>36</v>
      </c>
      <c r="E16559" t="s">
        <v>36</v>
      </c>
      <c r="F16559">
        <v>112</v>
      </c>
      <c r="G16559">
        <v>204</v>
      </c>
      <c r="H16559">
        <v>293</v>
      </c>
      <c r="I16559">
        <v>5</v>
      </c>
      <c r="J16559">
        <v>2</v>
      </c>
      <c r="K16559">
        <v>0</v>
      </c>
      <c r="L16559" t="s">
        <v>418</v>
      </c>
      <c r="M16559" t="s">
        <v>1578</v>
      </c>
      <c r="N16559" t="s">
        <v>207</v>
      </c>
      <c r="O16559" t="s">
        <v>122</v>
      </c>
      <c r="P16559" t="s">
        <v>23</v>
      </c>
      <c r="Q16559" t="s">
        <v>24</v>
      </c>
    </row>
    <row r="16560" spans="1:17" x14ac:dyDescent="0.2">
      <c r="A16560" s="2">
        <v>41606</v>
      </c>
      <c r="B16560" t="s">
        <v>211</v>
      </c>
      <c r="C16560" t="s">
        <v>138</v>
      </c>
      <c r="D16560" t="s">
        <v>36</v>
      </c>
      <c r="E16560" t="s">
        <v>36</v>
      </c>
      <c r="F16560">
        <v>124</v>
      </c>
      <c r="G16560">
        <v>72</v>
      </c>
      <c r="H16560">
        <v>242</v>
      </c>
      <c r="I16560">
        <v>504</v>
      </c>
      <c r="J16560">
        <v>1</v>
      </c>
      <c r="K16560">
        <v>1</v>
      </c>
      <c r="L16560" t="s">
        <v>418</v>
      </c>
      <c r="M16560" t="s">
        <v>1578</v>
      </c>
      <c r="N16560" t="s">
        <v>207</v>
      </c>
      <c r="O16560" t="s">
        <v>122</v>
      </c>
      <c r="P16560" t="s">
        <v>23</v>
      </c>
      <c r="Q16560" t="s">
        <v>30</v>
      </c>
    </row>
    <row r="16561" spans="1:17" x14ac:dyDescent="0.2">
      <c r="A16561" s="2">
        <v>41607</v>
      </c>
      <c r="B16561" t="s">
        <v>419</v>
      </c>
      <c r="C16561" t="s">
        <v>629</v>
      </c>
      <c r="D16561" t="s">
        <v>36</v>
      </c>
      <c r="E16561" t="s">
        <v>36</v>
      </c>
      <c r="F16561">
        <v>200</v>
      </c>
      <c r="G16561">
        <v>149</v>
      </c>
      <c r="H16561">
        <v>14</v>
      </c>
      <c r="I16561">
        <v>147</v>
      </c>
      <c r="J16561">
        <v>2</v>
      </c>
      <c r="K16561">
        <v>1</v>
      </c>
      <c r="L16561" t="s">
        <v>28</v>
      </c>
      <c r="M16561" t="s">
        <v>441</v>
      </c>
      <c r="N16561" t="s">
        <v>419</v>
      </c>
      <c r="O16561" t="s">
        <v>22</v>
      </c>
      <c r="P16561" t="s">
        <v>23</v>
      </c>
      <c r="Q16561" t="s">
        <v>24</v>
      </c>
    </row>
    <row r="16562" spans="1:17" x14ac:dyDescent="0.2">
      <c r="A16562" s="2">
        <v>41607</v>
      </c>
      <c r="B16562" t="s">
        <v>380</v>
      </c>
      <c r="C16562" t="s">
        <v>828</v>
      </c>
      <c r="D16562" t="s">
        <v>36</v>
      </c>
      <c r="E16562" t="s">
        <v>36</v>
      </c>
      <c r="F16562">
        <v>130</v>
      </c>
      <c r="G16562">
        <v>199</v>
      </c>
      <c r="H16562">
        <v>217</v>
      </c>
      <c r="I16562">
        <v>16</v>
      </c>
      <c r="J16562">
        <v>3</v>
      </c>
      <c r="K16562">
        <v>0</v>
      </c>
      <c r="L16562" t="s">
        <v>418</v>
      </c>
      <c r="M16562" t="s">
        <v>1578</v>
      </c>
      <c r="N16562" t="s">
        <v>207</v>
      </c>
      <c r="O16562" t="s">
        <v>122</v>
      </c>
      <c r="P16562" t="s">
        <v>23</v>
      </c>
      <c r="Q16562" t="s">
        <v>24</v>
      </c>
    </row>
    <row r="16563" spans="1:17" x14ac:dyDescent="0.2">
      <c r="A16563" s="2">
        <v>41607</v>
      </c>
      <c r="B16563" t="s">
        <v>208</v>
      </c>
      <c r="C16563" t="s">
        <v>617</v>
      </c>
      <c r="D16563" t="s">
        <v>36</v>
      </c>
      <c r="E16563" t="s">
        <v>36</v>
      </c>
      <c r="F16563">
        <v>86</v>
      </c>
      <c r="G16563">
        <v>127</v>
      </c>
      <c r="H16563">
        <v>416</v>
      </c>
      <c r="I16563">
        <v>229</v>
      </c>
      <c r="J16563">
        <v>1</v>
      </c>
      <c r="K16563">
        <v>0</v>
      </c>
      <c r="L16563" t="s">
        <v>418</v>
      </c>
      <c r="M16563" t="s">
        <v>209</v>
      </c>
      <c r="N16563" t="s">
        <v>207</v>
      </c>
      <c r="O16563" t="s">
        <v>122</v>
      </c>
      <c r="P16563" t="s">
        <v>23</v>
      </c>
      <c r="Q16563" t="s">
        <v>24</v>
      </c>
    </row>
    <row r="16564" spans="1:17" x14ac:dyDescent="0.2">
      <c r="A16564" s="2">
        <v>41608</v>
      </c>
      <c r="B16564" t="s">
        <v>549</v>
      </c>
      <c r="C16564" t="s">
        <v>456</v>
      </c>
      <c r="D16564" t="s">
        <v>27</v>
      </c>
      <c r="E16564" t="s">
        <v>27</v>
      </c>
      <c r="F16564">
        <v>175</v>
      </c>
      <c r="G16564">
        <v>161</v>
      </c>
      <c r="H16564">
        <v>66</v>
      </c>
      <c r="I16564">
        <v>128</v>
      </c>
      <c r="J16564">
        <v>0</v>
      </c>
      <c r="K16564">
        <v>1</v>
      </c>
      <c r="L16564" t="s">
        <v>28</v>
      </c>
      <c r="M16564" t="s">
        <v>551</v>
      </c>
      <c r="N16564" t="s">
        <v>549</v>
      </c>
      <c r="O16564" t="s">
        <v>22</v>
      </c>
      <c r="P16564" t="s">
        <v>23</v>
      </c>
      <c r="Q16564" t="s">
        <v>41</v>
      </c>
    </row>
    <row r="16565" spans="1:17" x14ac:dyDescent="0.2">
      <c r="A16565" s="2">
        <v>41608</v>
      </c>
      <c r="B16565" t="s">
        <v>207</v>
      </c>
      <c r="C16565" t="s">
        <v>1545</v>
      </c>
      <c r="D16565" t="s">
        <v>36</v>
      </c>
      <c r="E16565" t="s">
        <v>36</v>
      </c>
      <c r="F16565">
        <v>117</v>
      </c>
      <c r="G16565">
        <v>201</v>
      </c>
      <c r="H16565">
        <v>280</v>
      </c>
      <c r="I16565">
        <v>9</v>
      </c>
      <c r="J16565">
        <v>3</v>
      </c>
      <c r="K16565">
        <v>1</v>
      </c>
      <c r="L16565" t="s">
        <v>418</v>
      </c>
      <c r="M16565" t="s">
        <v>209</v>
      </c>
      <c r="N16565" t="s">
        <v>207</v>
      </c>
      <c r="O16565" t="s">
        <v>22</v>
      </c>
      <c r="P16565" t="s">
        <v>23</v>
      </c>
      <c r="Q16565" t="s">
        <v>24</v>
      </c>
    </row>
    <row r="16566" spans="1:17" x14ac:dyDescent="0.2">
      <c r="A16566" s="2">
        <v>41609</v>
      </c>
      <c r="B16566" t="s">
        <v>549</v>
      </c>
      <c r="C16566" t="s">
        <v>456</v>
      </c>
      <c r="D16566" t="s">
        <v>27</v>
      </c>
      <c r="E16566" t="s">
        <v>27</v>
      </c>
      <c r="F16566">
        <v>175</v>
      </c>
      <c r="G16566">
        <v>161</v>
      </c>
      <c r="H16566">
        <v>66</v>
      </c>
      <c r="I16566">
        <v>128</v>
      </c>
      <c r="J16566">
        <v>1</v>
      </c>
      <c r="K16566">
        <v>0</v>
      </c>
      <c r="L16566" t="s">
        <v>28</v>
      </c>
      <c r="M16566" t="s">
        <v>551</v>
      </c>
      <c r="N16566" t="s">
        <v>549</v>
      </c>
      <c r="O16566" t="s">
        <v>22</v>
      </c>
      <c r="P16566" t="s">
        <v>23</v>
      </c>
      <c r="Q16566" t="s">
        <v>24</v>
      </c>
    </row>
    <row r="16567" spans="1:17" x14ac:dyDescent="0.2">
      <c r="A16567" s="2">
        <v>41609</v>
      </c>
      <c r="B16567" t="s">
        <v>556</v>
      </c>
      <c r="C16567" t="s">
        <v>211</v>
      </c>
      <c r="D16567" t="s">
        <v>36</v>
      </c>
      <c r="E16567" t="s">
        <v>36</v>
      </c>
      <c r="F16567">
        <v>204</v>
      </c>
      <c r="G16567">
        <v>124</v>
      </c>
      <c r="H16567">
        <v>5</v>
      </c>
      <c r="I16567">
        <v>242</v>
      </c>
      <c r="J16567">
        <v>0</v>
      </c>
      <c r="K16567">
        <v>1</v>
      </c>
      <c r="L16567" t="s">
        <v>418</v>
      </c>
      <c r="M16567" t="s">
        <v>209</v>
      </c>
      <c r="N16567" t="s">
        <v>207</v>
      </c>
      <c r="O16567" t="s">
        <v>122</v>
      </c>
      <c r="P16567" t="s">
        <v>23</v>
      </c>
      <c r="Q16567" t="s">
        <v>41</v>
      </c>
    </row>
    <row r="16568" spans="1:17" x14ac:dyDescent="0.2">
      <c r="A16568" s="2">
        <v>41609</v>
      </c>
      <c r="B16568" t="s">
        <v>138</v>
      </c>
      <c r="C16568" t="s">
        <v>172</v>
      </c>
      <c r="D16568" t="s">
        <v>36</v>
      </c>
      <c r="E16568" t="s">
        <v>36</v>
      </c>
      <c r="F16568">
        <v>72</v>
      </c>
      <c r="G16568">
        <v>112</v>
      </c>
      <c r="H16568">
        <v>504</v>
      </c>
      <c r="I16568">
        <v>293</v>
      </c>
      <c r="J16568">
        <v>1</v>
      </c>
      <c r="K16568">
        <v>0</v>
      </c>
      <c r="L16568" t="s">
        <v>418</v>
      </c>
      <c r="M16568" t="s">
        <v>209</v>
      </c>
      <c r="N16568" t="s">
        <v>207</v>
      </c>
      <c r="O16568" t="s">
        <v>122</v>
      </c>
      <c r="P16568" t="s">
        <v>23</v>
      </c>
      <c r="Q16568" t="s">
        <v>24</v>
      </c>
    </row>
    <row r="16569" spans="1:17" x14ac:dyDescent="0.2">
      <c r="A16569" s="2">
        <v>41610</v>
      </c>
      <c r="B16569" t="s">
        <v>828</v>
      </c>
      <c r="C16569" t="s">
        <v>208</v>
      </c>
      <c r="D16569" t="s">
        <v>36</v>
      </c>
      <c r="E16569" t="s">
        <v>36</v>
      </c>
      <c r="F16569">
        <v>199</v>
      </c>
      <c r="G16569">
        <v>86</v>
      </c>
      <c r="H16569">
        <v>16</v>
      </c>
      <c r="I16569">
        <v>416</v>
      </c>
      <c r="J16569">
        <v>0</v>
      </c>
      <c r="K16569">
        <v>3</v>
      </c>
      <c r="L16569" t="s">
        <v>418</v>
      </c>
      <c r="M16569" t="s">
        <v>1578</v>
      </c>
      <c r="N16569" t="s">
        <v>207</v>
      </c>
      <c r="O16569" t="s">
        <v>122</v>
      </c>
      <c r="P16569" t="s">
        <v>23</v>
      </c>
      <c r="Q16569" t="s">
        <v>41</v>
      </c>
    </row>
    <row r="16570" spans="1:17" x14ac:dyDescent="0.2">
      <c r="A16570" s="2">
        <v>41610</v>
      </c>
      <c r="B16570" t="s">
        <v>380</v>
      </c>
      <c r="C16570" t="s">
        <v>617</v>
      </c>
      <c r="D16570" t="s">
        <v>36</v>
      </c>
      <c r="E16570" t="s">
        <v>36</v>
      </c>
      <c r="F16570">
        <v>130</v>
      </c>
      <c r="G16570">
        <v>127</v>
      </c>
      <c r="H16570">
        <v>217</v>
      </c>
      <c r="I16570">
        <v>229</v>
      </c>
      <c r="J16570">
        <v>1</v>
      </c>
      <c r="K16570">
        <v>0</v>
      </c>
      <c r="L16570" t="s">
        <v>418</v>
      </c>
      <c r="M16570" t="s">
        <v>1578</v>
      </c>
      <c r="N16570" t="s">
        <v>207</v>
      </c>
      <c r="O16570" t="s">
        <v>122</v>
      </c>
      <c r="P16570" t="s">
        <v>23</v>
      </c>
      <c r="Q16570" t="s">
        <v>24</v>
      </c>
    </row>
    <row r="16571" spans="1:17" x14ac:dyDescent="0.2">
      <c r="A16571" s="2">
        <v>41611</v>
      </c>
      <c r="B16571" t="s">
        <v>1545</v>
      </c>
      <c r="C16571" t="s">
        <v>374</v>
      </c>
      <c r="D16571" t="s">
        <v>36</v>
      </c>
      <c r="E16571" t="s">
        <v>36</v>
      </c>
      <c r="F16571">
        <v>201</v>
      </c>
      <c r="G16571">
        <v>93</v>
      </c>
      <c r="H16571">
        <v>9</v>
      </c>
      <c r="I16571">
        <v>375</v>
      </c>
      <c r="J16571">
        <v>0</v>
      </c>
      <c r="K16571">
        <v>2</v>
      </c>
      <c r="L16571" t="s">
        <v>418</v>
      </c>
      <c r="M16571" t="s">
        <v>1579</v>
      </c>
      <c r="N16571" t="s">
        <v>207</v>
      </c>
      <c r="O16571" t="s">
        <v>122</v>
      </c>
      <c r="P16571" t="s">
        <v>23</v>
      </c>
      <c r="Q16571" t="s">
        <v>41</v>
      </c>
    </row>
    <row r="16572" spans="1:17" x14ac:dyDescent="0.2">
      <c r="A16572" s="2">
        <v>41612</v>
      </c>
      <c r="B16572" t="s">
        <v>556</v>
      </c>
      <c r="C16572" t="s">
        <v>138</v>
      </c>
      <c r="D16572" t="s">
        <v>36</v>
      </c>
      <c r="E16572" t="s">
        <v>36</v>
      </c>
      <c r="F16572">
        <v>204</v>
      </c>
      <c r="G16572">
        <v>72</v>
      </c>
      <c r="H16572">
        <v>5</v>
      </c>
      <c r="I16572">
        <v>504</v>
      </c>
      <c r="J16572">
        <v>0</v>
      </c>
      <c r="K16572">
        <v>4</v>
      </c>
      <c r="L16572" t="s">
        <v>418</v>
      </c>
      <c r="M16572" t="s">
        <v>1579</v>
      </c>
      <c r="N16572" t="s">
        <v>207</v>
      </c>
      <c r="O16572" t="s">
        <v>122</v>
      </c>
      <c r="P16572" t="s">
        <v>23</v>
      </c>
      <c r="Q16572" t="s">
        <v>41</v>
      </c>
    </row>
    <row r="16573" spans="1:17" x14ac:dyDescent="0.2">
      <c r="A16573" s="2">
        <v>41612</v>
      </c>
      <c r="B16573" t="s">
        <v>211</v>
      </c>
      <c r="C16573" t="s">
        <v>172</v>
      </c>
      <c r="D16573" t="s">
        <v>36</v>
      </c>
      <c r="E16573" t="s">
        <v>36</v>
      </c>
      <c r="F16573">
        <v>124</v>
      </c>
      <c r="G16573">
        <v>112</v>
      </c>
      <c r="H16573">
        <v>242</v>
      </c>
      <c r="I16573">
        <v>293</v>
      </c>
      <c r="J16573">
        <v>1</v>
      </c>
      <c r="K16573">
        <v>0</v>
      </c>
      <c r="L16573" t="s">
        <v>418</v>
      </c>
      <c r="M16573" t="s">
        <v>1579</v>
      </c>
      <c r="N16573" t="s">
        <v>207</v>
      </c>
      <c r="O16573" t="s">
        <v>122</v>
      </c>
      <c r="P16573" t="s">
        <v>23</v>
      </c>
      <c r="Q16573" t="s">
        <v>24</v>
      </c>
    </row>
    <row r="16574" spans="1:17" x14ac:dyDescent="0.2">
      <c r="A16574" s="2">
        <v>41613</v>
      </c>
      <c r="B16574" t="s">
        <v>617</v>
      </c>
      <c r="C16574" t="s">
        <v>828</v>
      </c>
      <c r="D16574" t="s">
        <v>36</v>
      </c>
      <c r="E16574" t="s">
        <v>36</v>
      </c>
      <c r="F16574">
        <v>127</v>
      </c>
      <c r="G16574">
        <v>199</v>
      </c>
      <c r="H16574">
        <v>229</v>
      </c>
      <c r="I16574">
        <v>16</v>
      </c>
      <c r="J16574">
        <v>1</v>
      </c>
      <c r="K16574">
        <v>0</v>
      </c>
      <c r="L16574" t="s">
        <v>418</v>
      </c>
      <c r="M16574" t="s">
        <v>1579</v>
      </c>
      <c r="N16574" t="s">
        <v>207</v>
      </c>
      <c r="O16574" t="s">
        <v>122</v>
      </c>
      <c r="P16574" t="s">
        <v>23</v>
      </c>
      <c r="Q16574" t="s">
        <v>24</v>
      </c>
    </row>
    <row r="16575" spans="1:17" x14ac:dyDescent="0.2">
      <c r="A16575" s="2">
        <v>41613</v>
      </c>
      <c r="B16575" t="s">
        <v>208</v>
      </c>
      <c r="C16575" t="s">
        <v>380</v>
      </c>
      <c r="D16575" t="s">
        <v>36</v>
      </c>
      <c r="E16575" t="s">
        <v>36</v>
      </c>
      <c r="F16575">
        <v>86</v>
      </c>
      <c r="G16575">
        <v>130</v>
      </c>
      <c r="H16575">
        <v>416</v>
      </c>
      <c r="I16575">
        <v>217</v>
      </c>
      <c r="J16575">
        <v>1</v>
      </c>
      <c r="K16575">
        <v>0</v>
      </c>
      <c r="L16575" t="s">
        <v>418</v>
      </c>
      <c r="M16575" t="s">
        <v>1579</v>
      </c>
      <c r="N16575" t="s">
        <v>207</v>
      </c>
      <c r="O16575" t="s">
        <v>122</v>
      </c>
      <c r="P16575" t="s">
        <v>23</v>
      </c>
      <c r="Q16575" t="s">
        <v>24</v>
      </c>
    </row>
    <row r="16576" spans="1:17" x14ac:dyDescent="0.2">
      <c r="A16576" s="2">
        <v>41615</v>
      </c>
      <c r="B16576" t="s">
        <v>207</v>
      </c>
      <c r="C16576" t="s">
        <v>617</v>
      </c>
      <c r="D16576" t="s">
        <v>36</v>
      </c>
      <c r="E16576" t="s">
        <v>36</v>
      </c>
      <c r="F16576">
        <v>117</v>
      </c>
      <c r="G16576">
        <v>127</v>
      </c>
      <c r="H16576">
        <v>280</v>
      </c>
      <c r="I16576">
        <v>229</v>
      </c>
      <c r="J16576">
        <v>1</v>
      </c>
      <c r="K16576">
        <v>0</v>
      </c>
      <c r="L16576" t="s">
        <v>418</v>
      </c>
      <c r="M16576" t="s">
        <v>680</v>
      </c>
      <c r="N16576" t="s">
        <v>207</v>
      </c>
      <c r="O16576" t="s">
        <v>22</v>
      </c>
      <c r="P16576" t="s">
        <v>23</v>
      </c>
      <c r="Q16576" t="s">
        <v>24</v>
      </c>
    </row>
    <row r="16577" spans="1:17" x14ac:dyDescent="0.2">
      <c r="A16577" s="2">
        <v>41615</v>
      </c>
      <c r="B16577" t="s">
        <v>208</v>
      </c>
      <c r="C16577" t="s">
        <v>211</v>
      </c>
      <c r="D16577" t="s">
        <v>36</v>
      </c>
      <c r="E16577" t="s">
        <v>36</v>
      </c>
      <c r="F16577">
        <v>86</v>
      </c>
      <c r="G16577">
        <v>124</v>
      </c>
      <c r="H16577">
        <v>416</v>
      </c>
      <c r="I16577">
        <v>242</v>
      </c>
      <c r="J16577">
        <v>2</v>
      </c>
      <c r="K16577">
        <v>2</v>
      </c>
      <c r="L16577" t="s">
        <v>418</v>
      </c>
      <c r="M16577" t="s">
        <v>680</v>
      </c>
      <c r="N16577" t="s">
        <v>207</v>
      </c>
      <c r="O16577" t="s">
        <v>122</v>
      </c>
      <c r="P16577" t="s">
        <v>23</v>
      </c>
      <c r="Q16577" t="s">
        <v>30</v>
      </c>
    </row>
    <row r="16578" spans="1:17" x14ac:dyDescent="0.2">
      <c r="A16578" s="2">
        <v>41616</v>
      </c>
      <c r="B16578" t="s">
        <v>374</v>
      </c>
      <c r="C16578" t="s">
        <v>380</v>
      </c>
      <c r="D16578" t="s">
        <v>36</v>
      </c>
      <c r="E16578" t="s">
        <v>36</v>
      </c>
      <c r="F16578">
        <v>93</v>
      </c>
      <c r="G16578">
        <v>130</v>
      </c>
      <c r="H16578">
        <v>375</v>
      </c>
      <c r="I16578">
        <v>217</v>
      </c>
      <c r="J16578">
        <v>0</v>
      </c>
      <c r="K16578">
        <v>2</v>
      </c>
      <c r="L16578" t="s">
        <v>418</v>
      </c>
      <c r="M16578" t="s">
        <v>680</v>
      </c>
      <c r="N16578" t="s">
        <v>207</v>
      </c>
      <c r="O16578" t="s">
        <v>122</v>
      </c>
      <c r="P16578" t="s">
        <v>23</v>
      </c>
      <c r="Q16578" t="s">
        <v>41</v>
      </c>
    </row>
    <row r="16579" spans="1:17" x14ac:dyDescent="0.2">
      <c r="A16579" s="2">
        <v>41616</v>
      </c>
      <c r="B16579" t="s">
        <v>138</v>
      </c>
      <c r="C16579" t="s">
        <v>172</v>
      </c>
      <c r="D16579" t="s">
        <v>36</v>
      </c>
      <c r="E16579" t="s">
        <v>36</v>
      </c>
      <c r="F16579">
        <v>72</v>
      </c>
      <c r="G16579">
        <v>112</v>
      </c>
      <c r="H16579">
        <v>504</v>
      </c>
      <c r="I16579">
        <v>293</v>
      </c>
      <c r="J16579">
        <v>4</v>
      </c>
      <c r="K16579">
        <v>3</v>
      </c>
      <c r="L16579" t="s">
        <v>418</v>
      </c>
      <c r="M16579" t="s">
        <v>680</v>
      </c>
      <c r="N16579" t="s">
        <v>207</v>
      </c>
      <c r="O16579" t="s">
        <v>122</v>
      </c>
      <c r="P16579" t="s">
        <v>23</v>
      </c>
      <c r="Q16579" t="s">
        <v>24</v>
      </c>
    </row>
    <row r="16580" spans="1:17" x14ac:dyDescent="0.2">
      <c r="A16580" s="2">
        <v>41618</v>
      </c>
      <c r="B16580" t="s">
        <v>207</v>
      </c>
      <c r="C16580" t="s">
        <v>211</v>
      </c>
      <c r="D16580" t="s">
        <v>36</v>
      </c>
      <c r="E16580" t="s">
        <v>36</v>
      </c>
      <c r="F16580">
        <v>117</v>
      </c>
      <c r="G16580">
        <v>124</v>
      </c>
      <c r="H16580">
        <v>280</v>
      </c>
      <c r="I16580">
        <v>242</v>
      </c>
      <c r="J16580">
        <v>1</v>
      </c>
      <c r="K16580">
        <v>0</v>
      </c>
      <c r="L16580" t="s">
        <v>418</v>
      </c>
      <c r="M16580" t="s">
        <v>209</v>
      </c>
      <c r="N16580" t="s">
        <v>207</v>
      </c>
      <c r="O16580" t="s">
        <v>22</v>
      </c>
      <c r="P16580" t="s">
        <v>23</v>
      </c>
      <c r="Q16580" t="s">
        <v>24</v>
      </c>
    </row>
    <row r="16581" spans="1:17" x14ac:dyDescent="0.2">
      <c r="A16581" s="2">
        <v>41618</v>
      </c>
      <c r="B16581" t="s">
        <v>138</v>
      </c>
      <c r="C16581" t="s">
        <v>380</v>
      </c>
      <c r="D16581" t="s">
        <v>36</v>
      </c>
      <c r="E16581" t="s">
        <v>36</v>
      </c>
      <c r="F16581">
        <v>72</v>
      </c>
      <c r="G16581">
        <v>130</v>
      </c>
      <c r="H16581">
        <v>504</v>
      </c>
      <c r="I16581">
        <v>217</v>
      </c>
      <c r="J16581">
        <v>1</v>
      </c>
      <c r="K16581">
        <v>2</v>
      </c>
      <c r="L16581" t="s">
        <v>418</v>
      </c>
      <c r="M16581" t="s">
        <v>680</v>
      </c>
      <c r="N16581" t="s">
        <v>207</v>
      </c>
      <c r="O16581" t="s">
        <v>122</v>
      </c>
      <c r="P16581" t="s">
        <v>23</v>
      </c>
      <c r="Q16581" t="s">
        <v>41</v>
      </c>
    </row>
    <row r="16582" spans="1:17" x14ac:dyDescent="0.2">
      <c r="A16582" s="2">
        <v>41620</v>
      </c>
      <c r="B16582" t="s">
        <v>207</v>
      </c>
      <c r="C16582" t="s">
        <v>380</v>
      </c>
      <c r="D16582" t="s">
        <v>36</v>
      </c>
      <c r="E16582" t="s">
        <v>36</v>
      </c>
      <c r="F16582">
        <v>117</v>
      </c>
      <c r="G16582">
        <v>130</v>
      </c>
      <c r="H16582">
        <v>280</v>
      </c>
      <c r="I16582">
        <v>217</v>
      </c>
      <c r="J16582">
        <v>2</v>
      </c>
      <c r="K16582">
        <v>0</v>
      </c>
      <c r="L16582" t="s">
        <v>418</v>
      </c>
      <c r="M16582" t="s">
        <v>209</v>
      </c>
      <c r="N16582" t="s">
        <v>207</v>
      </c>
      <c r="O16582" t="s">
        <v>22</v>
      </c>
      <c r="P16582" t="s">
        <v>23</v>
      </c>
      <c r="Q16582" t="s">
        <v>24</v>
      </c>
    </row>
    <row r="16583" spans="1:17" x14ac:dyDescent="0.2">
      <c r="A16583" s="2">
        <v>41620</v>
      </c>
      <c r="B16583" t="s">
        <v>211</v>
      </c>
      <c r="C16583" t="s">
        <v>138</v>
      </c>
      <c r="D16583" t="s">
        <v>36</v>
      </c>
      <c r="E16583" t="s">
        <v>36</v>
      </c>
      <c r="F16583">
        <v>124</v>
      </c>
      <c r="G16583">
        <v>72</v>
      </c>
      <c r="H16583">
        <v>242</v>
      </c>
      <c r="I16583">
        <v>504</v>
      </c>
      <c r="J16583">
        <v>1</v>
      </c>
      <c r="K16583">
        <v>1</v>
      </c>
      <c r="L16583" t="s">
        <v>418</v>
      </c>
      <c r="M16583" t="s">
        <v>209</v>
      </c>
      <c r="N16583" t="s">
        <v>207</v>
      </c>
      <c r="O16583" t="s">
        <v>122</v>
      </c>
      <c r="P16583" t="s">
        <v>23</v>
      </c>
      <c r="Q16583" t="s">
        <v>30</v>
      </c>
    </row>
    <row r="16584" spans="1:17" x14ac:dyDescent="0.2">
      <c r="A16584" s="2">
        <v>41622</v>
      </c>
      <c r="B16584" t="s">
        <v>718</v>
      </c>
      <c r="C16584" t="s">
        <v>111</v>
      </c>
      <c r="D16584" t="s">
        <v>36</v>
      </c>
      <c r="E16584" t="s">
        <v>36</v>
      </c>
      <c r="F16584">
        <v>63</v>
      </c>
      <c r="G16584">
        <v>42</v>
      </c>
      <c r="H16584">
        <v>544</v>
      </c>
      <c r="I16584">
        <v>683</v>
      </c>
      <c r="J16584">
        <v>1</v>
      </c>
      <c r="K16584">
        <v>0</v>
      </c>
      <c r="L16584" t="s">
        <v>28</v>
      </c>
      <c r="M16584" t="s">
        <v>886</v>
      </c>
      <c r="N16584" t="s">
        <v>110</v>
      </c>
      <c r="O16584" t="s">
        <v>122</v>
      </c>
      <c r="P16584" t="s">
        <v>23</v>
      </c>
      <c r="Q16584" t="s">
        <v>24</v>
      </c>
    </row>
    <row r="16585" spans="1:17" x14ac:dyDescent="0.2">
      <c r="A16585" s="2">
        <v>41629</v>
      </c>
      <c r="B16585" t="s">
        <v>166</v>
      </c>
      <c r="C16585" t="s">
        <v>402</v>
      </c>
      <c r="D16585" t="s">
        <v>115</v>
      </c>
      <c r="E16585" t="s">
        <v>115</v>
      </c>
      <c r="F16585">
        <v>103</v>
      </c>
      <c r="G16585">
        <v>110</v>
      </c>
      <c r="H16585">
        <v>324</v>
      </c>
      <c r="I16585">
        <v>291</v>
      </c>
      <c r="J16585">
        <v>1</v>
      </c>
      <c r="K16585">
        <v>1</v>
      </c>
      <c r="L16585" t="s">
        <v>28</v>
      </c>
      <c r="M16585" t="s">
        <v>165</v>
      </c>
      <c r="N16585" t="s">
        <v>166</v>
      </c>
      <c r="O16585" t="s">
        <v>22</v>
      </c>
      <c r="P16585" t="s">
        <v>23</v>
      </c>
      <c r="Q16585" t="s">
        <v>30</v>
      </c>
    </row>
    <row r="16586" spans="1:17" x14ac:dyDescent="0.2">
      <c r="A16586" s="2">
        <v>41633</v>
      </c>
      <c r="B16586" t="s">
        <v>239</v>
      </c>
      <c r="C16586" t="s">
        <v>402</v>
      </c>
      <c r="D16586" t="s">
        <v>115</v>
      </c>
      <c r="E16586" t="s">
        <v>115</v>
      </c>
      <c r="F16586">
        <v>85</v>
      </c>
      <c r="G16586">
        <v>110</v>
      </c>
      <c r="H16586">
        <v>407</v>
      </c>
      <c r="I16586">
        <v>291</v>
      </c>
      <c r="J16586">
        <v>0</v>
      </c>
      <c r="K16586">
        <v>0</v>
      </c>
      <c r="L16586" t="s">
        <v>927</v>
      </c>
      <c r="M16586" t="s">
        <v>165</v>
      </c>
      <c r="N16586" t="s">
        <v>166</v>
      </c>
      <c r="O16586" t="s">
        <v>122</v>
      </c>
      <c r="P16586" t="s">
        <v>23</v>
      </c>
      <c r="Q16586" t="s">
        <v>30</v>
      </c>
    </row>
    <row r="16587" spans="1:17" x14ac:dyDescent="0.2">
      <c r="A16587" s="2">
        <v>41633</v>
      </c>
      <c r="B16587" t="s">
        <v>166</v>
      </c>
      <c r="C16587" t="s">
        <v>913</v>
      </c>
      <c r="D16587" t="s">
        <v>115</v>
      </c>
      <c r="E16587" t="s">
        <v>115</v>
      </c>
      <c r="F16587">
        <v>103</v>
      </c>
      <c r="G16587">
        <v>137</v>
      </c>
      <c r="H16587">
        <v>324</v>
      </c>
      <c r="I16587">
        <v>192</v>
      </c>
      <c r="J16587">
        <v>1</v>
      </c>
      <c r="K16587">
        <v>0</v>
      </c>
      <c r="L16587" t="s">
        <v>927</v>
      </c>
      <c r="M16587" t="s">
        <v>165</v>
      </c>
      <c r="N16587" t="s">
        <v>166</v>
      </c>
      <c r="O16587" t="s">
        <v>22</v>
      </c>
      <c r="P16587" t="s">
        <v>23</v>
      </c>
      <c r="Q16587" t="s">
        <v>24</v>
      </c>
    </row>
    <row r="16588" spans="1:17" x14ac:dyDescent="0.2">
      <c r="A16588" s="2">
        <v>41634</v>
      </c>
      <c r="B16588" t="s">
        <v>177</v>
      </c>
      <c r="C16588" t="s">
        <v>464</v>
      </c>
      <c r="D16588" t="s">
        <v>115</v>
      </c>
      <c r="E16588" t="s">
        <v>115</v>
      </c>
      <c r="F16588">
        <v>65</v>
      </c>
      <c r="G16588">
        <v>121</v>
      </c>
      <c r="H16588">
        <v>535</v>
      </c>
      <c r="I16588">
        <v>248</v>
      </c>
      <c r="J16588">
        <v>0</v>
      </c>
      <c r="K16588">
        <v>0</v>
      </c>
      <c r="L16588" t="s">
        <v>927</v>
      </c>
      <c r="M16588" t="s">
        <v>165</v>
      </c>
      <c r="N16588" t="s">
        <v>166</v>
      </c>
      <c r="O16588" t="s">
        <v>122</v>
      </c>
      <c r="P16588" t="s">
        <v>23</v>
      </c>
      <c r="Q16588" t="s">
        <v>30</v>
      </c>
    </row>
    <row r="16589" spans="1:17" x14ac:dyDescent="0.2">
      <c r="A16589" s="2">
        <v>41636</v>
      </c>
      <c r="B16589" t="s">
        <v>402</v>
      </c>
      <c r="C16589" t="s">
        <v>164</v>
      </c>
      <c r="D16589" t="s">
        <v>115</v>
      </c>
      <c r="E16589" t="s">
        <v>115</v>
      </c>
      <c r="F16589">
        <v>110</v>
      </c>
      <c r="G16589">
        <v>110</v>
      </c>
      <c r="H16589">
        <v>291</v>
      </c>
      <c r="I16589">
        <v>291</v>
      </c>
      <c r="J16589">
        <v>0</v>
      </c>
      <c r="K16589">
        <v>0</v>
      </c>
      <c r="L16589" t="s">
        <v>927</v>
      </c>
      <c r="M16589" t="s">
        <v>165</v>
      </c>
      <c r="N16589" t="s">
        <v>166</v>
      </c>
      <c r="O16589" t="s">
        <v>122</v>
      </c>
      <c r="P16589" t="s">
        <v>23</v>
      </c>
      <c r="Q16589" t="s">
        <v>30</v>
      </c>
    </row>
    <row r="16590" spans="1:17" x14ac:dyDescent="0.2">
      <c r="A16590" s="2">
        <v>41636</v>
      </c>
      <c r="B16590" t="s">
        <v>913</v>
      </c>
      <c r="C16590" t="s">
        <v>113</v>
      </c>
      <c r="D16590" t="s">
        <v>115</v>
      </c>
      <c r="E16590" t="s">
        <v>115</v>
      </c>
      <c r="F16590">
        <v>137</v>
      </c>
      <c r="G16590">
        <v>87</v>
      </c>
      <c r="H16590">
        <v>192</v>
      </c>
      <c r="I16590">
        <v>391</v>
      </c>
      <c r="J16590">
        <v>0</v>
      </c>
      <c r="K16590">
        <v>0</v>
      </c>
      <c r="L16590" t="s">
        <v>927</v>
      </c>
      <c r="M16590" t="s">
        <v>165</v>
      </c>
      <c r="N16590" t="s">
        <v>166</v>
      </c>
      <c r="O16590" t="s">
        <v>122</v>
      </c>
      <c r="P16590" t="s">
        <v>23</v>
      </c>
      <c r="Q16590" t="s">
        <v>30</v>
      </c>
    </row>
    <row r="16591" spans="1:17" x14ac:dyDescent="0.2">
      <c r="A16591" s="2">
        <v>41637</v>
      </c>
      <c r="B16591" t="s">
        <v>464</v>
      </c>
      <c r="C16591" t="s">
        <v>301</v>
      </c>
      <c r="D16591" t="s">
        <v>115</v>
      </c>
      <c r="E16591" t="s">
        <v>115</v>
      </c>
      <c r="F16591">
        <v>121</v>
      </c>
      <c r="G16591">
        <v>105</v>
      </c>
      <c r="H16591">
        <v>248</v>
      </c>
      <c r="I16591">
        <v>314</v>
      </c>
      <c r="J16591">
        <v>0</v>
      </c>
      <c r="K16591">
        <v>2</v>
      </c>
      <c r="L16591" t="s">
        <v>927</v>
      </c>
      <c r="M16591" t="s">
        <v>165</v>
      </c>
      <c r="N16591" t="s">
        <v>166</v>
      </c>
      <c r="O16591" t="s">
        <v>122</v>
      </c>
      <c r="P16591" t="s">
        <v>23</v>
      </c>
      <c r="Q16591" t="s">
        <v>41</v>
      </c>
    </row>
    <row r="16592" spans="1:17" x14ac:dyDescent="0.2">
      <c r="A16592" s="2">
        <v>41639</v>
      </c>
      <c r="B16592" t="s">
        <v>164</v>
      </c>
      <c r="C16592" t="s">
        <v>239</v>
      </c>
      <c r="D16592" t="s">
        <v>115</v>
      </c>
      <c r="E16592" t="s">
        <v>115</v>
      </c>
      <c r="F16592">
        <v>110</v>
      </c>
      <c r="G16592">
        <v>85</v>
      </c>
      <c r="H16592">
        <v>291</v>
      </c>
      <c r="I16592">
        <v>407</v>
      </c>
      <c r="J16592">
        <v>0</v>
      </c>
      <c r="K16592">
        <v>0</v>
      </c>
      <c r="L16592" t="s">
        <v>927</v>
      </c>
      <c r="M16592" t="s">
        <v>165</v>
      </c>
      <c r="N16592" t="s">
        <v>166</v>
      </c>
      <c r="O16592" t="s">
        <v>122</v>
      </c>
      <c r="P16592" t="s">
        <v>23</v>
      </c>
      <c r="Q16592" t="s">
        <v>30</v>
      </c>
    </row>
    <row r="16593" spans="1:17" x14ac:dyDescent="0.2">
      <c r="A16593" s="2">
        <v>41639</v>
      </c>
      <c r="B16593" t="s">
        <v>166</v>
      </c>
      <c r="C16593" t="s">
        <v>113</v>
      </c>
      <c r="D16593" t="s">
        <v>115</v>
      </c>
      <c r="E16593" t="s">
        <v>115</v>
      </c>
      <c r="F16593">
        <v>103</v>
      </c>
      <c r="G16593">
        <v>87</v>
      </c>
      <c r="H16593">
        <v>324</v>
      </c>
      <c r="I16593">
        <v>391</v>
      </c>
      <c r="J16593">
        <v>4</v>
      </c>
      <c r="K16593">
        <v>1</v>
      </c>
      <c r="L16593" t="s">
        <v>927</v>
      </c>
      <c r="M16593" t="s">
        <v>165</v>
      </c>
      <c r="N16593" t="s">
        <v>166</v>
      </c>
      <c r="O16593" t="s">
        <v>22</v>
      </c>
      <c r="P16593" t="s">
        <v>23</v>
      </c>
      <c r="Q16593" t="s">
        <v>24</v>
      </c>
    </row>
    <row r="16594" spans="1:17" x14ac:dyDescent="0.2">
      <c r="A16594" s="2">
        <v>41640</v>
      </c>
      <c r="B16594" t="s">
        <v>301</v>
      </c>
      <c r="C16594" t="s">
        <v>177</v>
      </c>
      <c r="D16594" t="s">
        <v>115</v>
      </c>
      <c r="E16594" t="s">
        <v>115</v>
      </c>
      <c r="F16594">
        <v>105</v>
      </c>
      <c r="G16594">
        <v>65</v>
      </c>
      <c r="H16594">
        <v>314</v>
      </c>
      <c r="I16594">
        <v>535</v>
      </c>
      <c r="J16594">
        <v>1</v>
      </c>
      <c r="K16594">
        <v>2</v>
      </c>
      <c r="L16594" t="s">
        <v>927</v>
      </c>
      <c r="M16594" t="s">
        <v>165</v>
      </c>
      <c r="N16594" t="s">
        <v>166</v>
      </c>
      <c r="O16594" t="s">
        <v>122</v>
      </c>
      <c r="P16594" t="s">
        <v>23</v>
      </c>
      <c r="Q16594" t="s">
        <v>41</v>
      </c>
    </row>
    <row r="16595" spans="1:17" x14ac:dyDescent="0.2">
      <c r="A16595" s="2">
        <v>41643</v>
      </c>
      <c r="B16595" t="s">
        <v>402</v>
      </c>
      <c r="C16595" t="s">
        <v>177</v>
      </c>
      <c r="D16595" t="s">
        <v>115</v>
      </c>
      <c r="E16595" t="s">
        <v>115</v>
      </c>
      <c r="F16595">
        <v>110</v>
      </c>
      <c r="G16595">
        <v>65</v>
      </c>
      <c r="H16595">
        <v>291</v>
      </c>
      <c r="I16595">
        <v>535</v>
      </c>
      <c r="J16595">
        <v>0</v>
      </c>
      <c r="K16595">
        <v>1</v>
      </c>
      <c r="L16595" t="s">
        <v>927</v>
      </c>
      <c r="M16595" t="s">
        <v>165</v>
      </c>
      <c r="N16595" t="s">
        <v>166</v>
      </c>
      <c r="O16595" t="s">
        <v>122</v>
      </c>
      <c r="P16595" t="s">
        <v>23</v>
      </c>
      <c r="Q16595" t="s">
        <v>41</v>
      </c>
    </row>
    <row r="16596" spans="1:17" x14ac:dyDescent="0.2">
      <c r="A16596" s="2">
        <v>41643</v>
      </c>
      <c r="B16596" t="s">
        <v>352</v>
      </c>
      <c r="C16596" t="s">
        <v>199</v>
      </c>
      <c r="D16596" t="s">
        <v>36</v>
      </c>
      <c r="E16596" t="s">
        <v>36</v>
      </c>
      <c r="F16596">
        <v>125</v>
      </c>
      <c r="G16596">
        <v>24</v>
      </c>
      <c r="H16596">
        <v>237</v>
      </c>
      <c r="I16596">
        <v>848</v>
      </c>
      <c r="J16596">
        <v>0</v>
      </c>
      <c r="K16596">
        <v>1</v>
      </c>
      <c r="L16596" t="s">
        <v>28</v>
      </c>
      <c r="M16596" t="s">
        <v>371</v>
      </c>
      <c r="N16596" t="s">
        <v>352</v>
      </c>
      <c r="O16596" t="s">
        <v>22</v>
      </c>
      <c r="P16596" t="s">
        <v>23</v>
      </c>
      <c r="Q16596" t="s">
        <v>41</v>
      </c>
    </row>
    <row r="16597" spans="1:17" x14ac:dyDescent="0.2">
      <c r="A16597" s="2">
        <v>41643</v>
      </c>
      <c r="B16597" t="s">
        <v>135</v>
      </c>
      <c r="C16597" t="s">
        <v>374</v>
      </c>
      <c r="D16597" t="s">
        <v>36</v>
      </c>
      <c r="E16597" t="s">
        <v>36</v>
      </c>
      <c r="F16597">
        <v>37</v>
      </c>
      <c r="G16597">
        <v>93</v>
      </c>
      <c r="H16597">
        <v>710</v>
      </c>
      <c r="I16597">
        <v>374</v>
      </c>
      <c r="J16597">
        <v>2</v>
      </c>
      <c r="K16597">
        <v>1</v>
      </c>
      <c r="L16597" t="s">
        <v>28</v>
      </c>
      <c r="M16597" t="s">
        <v>1082</v>
      </c>
      <c r="N16597" t="s">
        <v>135</v>
      </c>
      <c r="O16597" t="s">
        <v>22</v>
      </c>
      <c r="P16597" t="s">
        <v>23</v>
      </c>
      <c r="Q16597" t="s">
        <v>24</v>
      </c>
    </row>
    <row r="16598" spans="1:17" x14ac:dyDescent="0.2">
      <c r="A16598" s="2">
        <v>41643</v>
      </c>
      <c r="B16598" t="s">
        <v>166</v>
      </c>
      <c r="C16598" t="s">
        <v>301</v>
      </c>
      <c r="D16598" t="s">
        <v>115</v>
      </c>
      <c r="E16598" t="s">
        <v>115</v>
      </c>
      <c r="F16598">
        <v>103</v>
      </c>
      <c r="G16598">
        <v>105</v>
      </c>
      <c r="H16598">
        <v>324</v>
      </c>
      <c r="I16598">
        <v>314</v>
      </c>
      <c r="J16598">
        <v>3</v>
      </c>
      <c r="K16598">
        <v>0</v>
      </c>
      <c r="L16598" t="s">
        <v>927</v>
      </c>
      <c r="M16598" t="s">
        <v>165</v>
      </c>
      <c r="N16598" t="s">
        <v>166</v>
      </c>
      <c r="O16598" t="s">
        <v>22</v>
      </c>
      <c r="P16598" t="s">
        <v>23</v>
      </c>
      <c r="Q16598" t="s">
        <v>24</v>
      </c>
    </row>
    <row r="16599" spans="1:17" x14ac:dyDescent="0.2">
      <c r="A16599" s="2">
        <v>41646</v>
      </c>
      <c r="B16599" t="s">
        <v>402</v>
      </c>
      <c r="C16599" t="s">
        <v>301</v>
      </c>
      <c r="D16599" t="s">
        <v>115</v>
      </c>
      <c r="E16599" t="s">
        <v>115</v>
      </c>
      <c r="F16599">
        <v>110</v>
      </c>
      <c r="G16599">
        <v>105</v>
      </c>
      <c r="H16599">
        <v>291</v>
      </c>
      <c r="I16599">
        <v>314</v>
      </c>
      <c r="J16599">
        <v>0</v>
      </c>
      <c r="K16599">
        <v>0</v>
      </c>
      <c r="L16599" t="s">
        <v>927</v>
      </c>
      <c r="M16599" t="s">
        <v>165</v>
      </c>
      <c r="N16599" t="s">
        <v>166</v>
      </c>
      <c r="O16599" t="s">
        <v>122</v>
      </c>
      <c r="P16599" t="s">
        <v>23</v>
      </c>
      <c r="Q16599" t="s">
        <v>30</v>
      </c>
    </row>
    <row r="16600" spans="1:17" x14ac:dyDescent="0.2">
      <c r="A16600" s="2">
        <v>41646</v>
      </c>
      <c r="B16600" t="s">
        <v>166</v>
      </c>
      <c r="C16600" t="s">
        <v>177</v>
      </c>
      <c r="D16600" t="s">
        <v>115</v>
      </c>
      <c r="E16600" t="s">
        <v>115</v>
      </c>
      <c r="F16600">
        <v>103</v>
      </c>
      <c r="G16600">
        <v>65</v>
      </c>
      <c r="H16600">
        <v>324</v>
      </c>
      <c r="I16600">
        <v>535</v>
      </c>
      <c r="J16600">
        <v>2</v>
      </c>
      <c r="K16600">
        <v>0</v>
      </c>
      <c r="L16600" t="s">
        <v>927</v>
      </c>
      <c r="M16600" t="s">
        <v>165</v>
      </c>
      <c r="N16600" t="s">
        <v>166</v>
      </c>
      <c r="O16600" t="s">
        <v>22</v>
      </c>
      <c r="P16600" t="s">
        <v>23</v>
      </c>
      <c r="Q16600" t="s">
        <v>24</v>
      </c>
    </row>
    <row r="16601" spans="1:17" x14ac:dyDescent="0.2">
      <c r="A16601" s="2">
        <v>41646</v>
      </c>
      <c r="B16601" t="s">
        <v>45</v>
      </c>
      <c r="C16601" t="s">
        <v>141</v>
      </c>
      <c r="D16601" t="s">
        <v>36</v>
      </c>
      <c r="E16601" t="s">
        <v>36</v>
      </c>
      <c r="F16601">
        <v>107</v>
      </c>
      <c r="G16601">
        <v>77</v>
      </c>
      <c r="H16601">
        <v>298</v>
      </c>
      <c r="I16601">
        <v>452</v>
      </c>
      <c r="J16601">
        <v>2</v>
      </c>
      <c r="K16601">
        <v>0</v>
      </c>
      <c r="L16601" t="s">
        <v>28</v>
      </c>
      <c r="M16601" t="s">
        <v>420</v>
      </c>
      <c r="N16601" t="s">
        <v>149</v>
      </c>
      <c r="O16601" t="s">
        <v>122</v>
      </c>
      <c r="P16601" t="s">
        <v>23</v>
      </c>
      <c r="Q16601" t="s">
        <v>24</v>
      </c>
    </row>
    <row r="16602" spans="1:17" x14ac:dyDescent="0.2">
      <c r="A16602" s="2">
        <v>41650</v>
      </c>
      <c r="B16602" t="s">
        <v>111</v>
      </c>
      <c r="C16602" t="s">
        <v>135</v>
      </c>
      <c r="D16602" t="s">
        <v>36</v>
      </c>
      <c r="E16602" t="s">
        <v>36</v>
      </c>
      <c r="F16602">
        <v>45</v>
      </c>
      <c r="G16602">
        <v>37</v>
      </c>
      <c r="H16602">
        <v>664</v>
      </c>
      <c r="I16602">
        <v>710</v>
      </c>
      <c r="J16602">
        <v>2</v>
      </c>
      <c r="K16602">
        <v>1</v>
      </c>
      <c r="L16602" t="s">
        <v>1343</v>
      </c>
      <c r="M16602" t="s">
        <v>871</v>
      </c>
      <c r="N16602" t="s">
        <v>149</v>
      </c>
      <c r="O16602" t="s">
        <v>122</v>
      </c>
      <c r="P16602" t="s">
        <v>23</v>
      </c>
      <c r="Q16602" t="s">
        <v>24</v>
      </c>
    </row>
    <row r="16603" spans="1:17" x14ac:dyDescent="0.2">
      <c r="A16603" s="2">
        <v>41650</v>
      </c>
      <c r="B16603" t="s">
        <v>149</v>
      </c>
      <c r="C16603" t="s">
        <v>296</v>
      </c>
      <c r="D16603" t="s">
        <v>36</v>
      </c>
      <c r="E16603" t="s">
        <v>36</v>
      </c>
      <c r="F16603">
        <v>62</v>
      </c>
      <c r="G16603">
        <v>118</v>
      </c>
      <c r="H16603">
        <v>553</v>
      </c>
      <c r="I16603">
        <v>263</v>
      </c>
      <c r="J16603">
        <v>3</v>
      </c>
      <c r="K16603">
        <v>1</v>
      </c>
      <c r="L16603" t="s">
        <v>1343</v>
      </c>
      <c r="M16603" t="s">
        <v>871</v>
      </c>
      <c r="N16603" t="s">
        <v>149</v>
      </c>
      <c r="O16603" t="s">
        <v>22</v>
      </c>
      <c r="P16603" t="s">
        <v>23</v>
      </c>
      <c r="Q16603" t="s">
        <v>24</v>
      </c>
    </row>
    <row r="16604" spans="1:17" x14ac:dyDescent="0.2">
      <c r="A16604" s="2">
        <v>41651</v>
      </c>
      <c r="B16604" t="s">
        <v>208</v>
      </c>
      <c r="C16604" t="s">
        <v>224</v>
      </c>
      <c r="D16604" t="s">
        <v>36</v>
      </c>
      <c r="E16604" t="s">
        <v>36</v>
      </c>
      <c r="F16604">
        <v>86</v>
      </c>
      <c r="G16604">
        <v>53</v>
      </c>
      <c r="H16604">
        <v>402</v>
      </c>
      <c r="I16604">
        <v>590</v>
      </c>
      <c r="J16604">
        <v>2</v>
      </c>
      <c r="K16604">
        <v>1</v>
      </c>
      <c r="L16604" t="s">
        <v>1343</v>
      </c>
      <c r="M16604" t="s">
        <v>871</v>
      </c>
      <c r="N16604" t="s">
        <v>149</v>
      </c>
      <c r="O16604" t="s">
        <v>122</v>
      </c>
      <c r="P16604" t="s">
        <v>23</v>
      </c>
      <c r="Q16604" t="s">
        <v>24</v>
      </c>
    </row>
    <row r="16605" spans="1:17" x14ac:dyDescent="0.2">
      <c r="A16605" s="2">
        <v>41651</v>
      </c>
      <c r="B16605" t="s">
        <v>45</v>
      </c>
      <c r="C16605" t="s">
        <v>110</v>
      </c>
      <c r="D16605" t="s">
        <v>36</v>
      </c>
      <c r="E16605" t="s">
        <v>36</v>
      </c>
      <c r="F16605">
        <v>107</v>
      </c>
      <c r="G16605">
        <v>73</v>
      </c>
      <c r="H16605">
        <v>298</v>
      </c>
      <c r="I16605">
        <v>490</v>
      </c>
      <c r="J16605">
        <v>0</v>
      </c>
      <c r="K16605">
        <v>0</v>
      </c>
      <c r="L16605" t="s">
        <v>1343</v>
      </c>
      <c r="M16605" t="s">
        <v>871</v>
      </c>
      <c r="N16605" t="s">
        <v>149</v>
      </c>
      <c r="O16605" t="s">
        <v>122</v>
      </c>
      <c r="P16605" t="s">
        <v>23</v>
      </c>
      <c r="Q16605" t="s">
        <v>30</v>
      </c>
    </row>
    <row r="16606" spans="1:17" x14ac:dyDescent="0.2">
      <c r="A16606" s="2">
        <v>41652</v>
      </c>
      <c r="B16606" t="s">
        <v>199</v>
      </c>
      <c r="C16606" t="s">
        <v>61</v>
      </c>
      <c r="D16606" t="s">
        <v>36</v>
      </c>
      <c r="E16606" t="s">
        <v>36</v>
      </c>
      <c r="F16606">
        <v>24</v>
      </c>
      <c r="G16606">
        <v>84</v>
      </c>
      <c r="H16606">
        <v>848</v>
      </c>
      <c r="I16606">
        <v>421</v>
      </c>
      <c r="J16606">
        <v>1</v>
      </c>
      <c r="K16606">
        <v>0</v>
      </c>
      <c r="L16606" t="s">
        <v>1343</v>
      </c>
      <c r="M16606" t="s">
        <v>565</v>
      </c>
      <c r="N16606" t="s">
        <v>149</v>
      </c>
      <c r="O16606" t="s">
        <v>122</v>
      </c>
      <c r="P16606" t="s">
        <v>23</v>
      </c>
      <c r="Q16606" t="s">
        <v>24</v>
      </c>
    </row>
    <row r="16607" spans="1:17" x14ac:dyDescent="0.2">
      <c r="A16607" s="2">
        <v>41652</v>
      </c>
      <c r="B16607" t="s">
        <v>718</v>
      </c>
      <c r="C16607" t="s">
        <v>374</v>
      </c>
      <c r="D16607" t="s">
        <v>36</v>
      </c>
      <c r="E16607" t="s">
        <v>36</v>
      </c>
      <c r="F16607">
        <v>59</v>
      </c>
      <c r="G16607">
        <v>93</v>
      </c>
      <c r="H16607">
        <v>557</v>
      </c>
      <c r="I16607">
        <v>374</v>
      </c>
      <c r="J16607">
        <v>2</v>
      </c>
      <c r="K16607">
        <v>0</v>
      </c>
      <c r="L16607" t="s">
        <v>1343</v>
      </c>
      <c r="M16607" t="s">
        <v>565</v>
      </c>
      <c r="N16607" t="s">
        <v>149</v>
      </c>
      <c r="O16607" t="s">
        <v>122</v>
      </c>
      <c r="P16607" t="s">
        <v>23</v>
      </c>
      <c r="Q16607" t="s">
        <v>24</v>
      </c>
    </row>
    <row r="16608" spans="1:17" x14ac:dyDescent="0.2">
      <c r="A16608" s="2">
        <v>41653</v>
      </c>
      <c r="B16608" t="s">
        <v>890</v>
      </c>
      <c r="C16608" t="s">
        <v>197</v>
      </c>
      <c r="D16608" t="s">
        <v>36</v>
      </c>
      <c r="E16608" t="s">
        <v>36</v>
      </c>
      <c r="F16608">
        <v>82</v>
      </c>
      <c r="G16608">
        <v>142</v>
      </c>
      <c r="H16608">
        <v>427</v>
      </c>
      <c r="I16608">
        <v>179</v>
      </c>
      <c r="J16608">
        <v>1</v>
      </c>
      <c r="K16608">
        <v>0</v>
      </c>
      <c r="L16608" t="s">
        <v>1343</v>
      </c>
      <c r="M16608" t="s">
        <v>1055</v>
      </c>
      <c r="N16608" t="s">
        <v>149</v>
      </c>
      <c r="O16608" t="s">
        <v>122</v>
      </c>
      <c r="P16608" t="s">
        <v>23</v>
      </c>
      <c r="Q16608" t="s">
        <v>24</v>
      </c>
    </row>
    <row r="16609" spans="1:17" x14ac:dyDescent="0.2">
      <c r="A16609" s="2">
        <v>41653</v>
      </c>
      <c r="B16609" t="s">
        <v>141</v>
      </c>
      <c r="C16609" t="s">
        <v>172</v>
      </c>
      <c r="D16609" t="s">
        <v>36</v>
      </c>
      <c r="E16609" t="s">
        <v>36</v>
      </c>
      <c r="F16609">
        <v>77</v>
      </c>
      <c r="G16609">
        <v>124</v>
      </c>
      <c r="H16609">
        <v>452</v>
      </c>
      <c r="I16609">
        <v>238</v>
      </c>
      <c r="J16609">
        <v>0</v>
      </c>
      <c r="K16609">
        <v>0</v>
      </c>
      <c r="L16609" t="s">
        <v>1343</v>
      </c>
      <c r="M16609" t="s">
        <v>1055</v>
      </c>
      <c r="N16609" t="s">
        <v>149</v>
      </c>
      <c r="O16609" t="s">
        <v>122</v>
      </c>
      <c r="P16609" t="s">
        <v>23</v>
      </c>
      <c r="Q16609" t="s">
        <v>30</v>
      </c>
    </row>
    <row r="16610" spans="1:17" x14ac:dyDescent="0.2">
      <c r="A16610" s="2">
        <v>41654</v>
      </c>
      <c r="B16610" t="s">
        <v>384</v>
      </c>
      <c r="C16610" t="s">
        <v>49</v>
      </c>
      <c r="D16610" t="s">
        <v>50</v>
      </c>
      <c r="E16610" t="s">
        <v>50</v>
      </c>
      <c r="F16610">
        <v>96</v>
      </c>
      <c r="G16610">
        <v>54</v>
      </c>
      <c r="H16610">
        <v>358</v>
      </c>
      <c r="I16610">
        <v>577</v>
      </c>
      <c r="J16610">
        <v>1</v>
      </c>
      <c r="K16610">
        <v>2</v>
      </c>
      <c r="L16610" t="s">
        <v>28</v>
      </c>
      <c r="M16610" t="s">
        <v>300</v>
      </c>
      <c r="N16610" t="s">
        <v>176</v>
      </c>
      <c r="O16610" t="s">
        <v>122</v>
      </c>
      <c r="P16610" t="s">
        <v>23</v>
      </c>
      <c r="Q16610" t="s">
        <v>41</v>
      </c>
    </row>
    <row r="16611" spans="1:17" x14ac:dyDescent="0.2">
      <c r="A16611" s="2">
        <v>41654</v>
      </c>
      <c r="B16611" t="s">
        <v>135</v>
      </c>
      <c r="C16611" t="s">
        <v>296</v>
      </c>
      <c r="D16611" t="s">
        <v>36</v>
      </c>
      <c r="E16611" t="s">
        <v>36</v>
      </c>
      <c r="F16611">
        <v>37</v>
      </c>
      <c r="G16611">
        <v>118</v>
      </c>
      <c r="H16611">
        <v>710</v>
      </c>
      <c r="I16611">
        <v>263</v>
      </c>
      <c r="J16611">
        <v>4</v>
      </c>
      <c r="K16611">
        <v>2</v>
      </c>
      <c r="L16611" t="s">
        <v>1343</v>
      </c>
      <c r="M16611" t="s">
        <v>871</v>
      </c>
      <c r="N16611" t="s">
        <v>149</v>
      </c>
      <c r="O16611" t="s">
        <v>122</v>
      </c>
      <c r="P16611" t="s">
        <v>23</v>
      </c>
      <c r="Q16611" t="s">
        <v>24</v>
      </c>
    </row>
    <row r="16612" spans="1:17" x14ac:dyDescent="0.2">
      <c r="A16612" s="2">
        <v>41654</v>
      </c>
      <c r="B16612" t="s">
        <v>149</v>
      </c>
      <c r="C16612" t="s">
        <v>111</v>
      </c>
      <c r="D16612" t="s">
        <v>36</v>
      </c>
      <c r="E16612" t="s">
        <v>36</v>
      </c>
      <c r="F16612">
        <v>62</v>
      </c>
      <c r="G16612">
        <v>45</v>
      </c>
      <c r="H16612">
        <v>553</v>
      </c>
      <c r="I16612">
        <v>664</v>
      </c>
      <c r="J16612">
        <v>1</v>
      </c>
      <c r="K16612">
        <v>1</v>
      </c>
      <c r="L16612" t="s">
        <v>1343</v>
      </c>
      <c r="M16612" t="s">
        <v>871</v>
      </c>
      <c r="N16612" t="s">
        <v>149</v>
      </c>
      <c r="O16612" t="s">
        <v>22</v>
      </c>
      <c r="P16612" t="s">
        <v>23</v>
      </c>
      <c r="Q16612" t="s">
        <v>30</v>
      </c>
    </row>
    <row r="16613" spans="1:17" x14ac:dyDescent="0.2">
      <c r="A16613" s="2">
        <v>41655</v>
      </c>
      <c r="B16613" t="s">
        <v>224</v>
      </c>
      <c r="C16613" t="s">
        <v>110</v>
      </c>
      <c r="D16613" t="s">
        <v>36</v>
      </c>
      <c r="E16613" t="s">
        <v>36</v>
      </c>
      <c r="F16613">
        <v>58</v>
      </c>
      <c r="G16613">
        <v>74</v>
      </c>
      <c r="H16613">
        <v>566</v>
      </c>
      <c r="I16613">
        <v>486</v>
      </c>
      <c r="J16613">
        <v>1</v>
      </c>
      <c r="K16613">
        <v>1</v>
      </c>
      <c r="L16613" t="s">
        <v>1343</v>
      </c>
      <c r="M16613" t="s">
        <v>871</v>
      </c>
      <c r="N16613" t="s">
        <v>149</v>
      </c>
      <c r="O16613" t="s">
        <v>122</v>
      </c>
      <c r="P16613" t="s">
        <v>23</v>
      </c>
      <c r="Q16613" t="s">
        <v>30</v>
      </c>
    </row>
    <row r="16614" spans="1:17" x14ac:dyDescent="0.2">
      <c r="A16614" s="2">
        <v>41655</v>
      </c>
      <c r="B16614" t="s">
        <v>45</v>
      </c>
      <c r="C16614" t="s">
        <v>208</v>
      </c>
      <c r="D16614" t="s">
        <v>36</v>
      </c>
      <c r="E16614" t="s">
        <v>36</v>
      </c>
      <c r="F16614">
        <v>105</v>
      </c>
      <c r="G16614">
        <v>87</v>
      </c>
      <c r="H16614">
        <v>311</v>
      </c>
      <c r="I16614">
        <v>413</v>
      </c>
      <c r="J16614">
        <v>0</v>
      </c>
      <c r="K16614">
        <v>0</v>
      </c>
      <c r="L16614" t="s">
        <v>1343</v>
      </c>
      <c r="M16614" t="s">
        <v>871</v>
      </c>
      <c r="N16614" t="s">
        <v>149</v>
      </c>
      <c r="O16614" t="s">
        <v>122</v>
      </c>
      <c r="P16614" t="s">
        <v>23</v>
      </c>
      <c r="Q16614" t="s">
        <v>30</v>
      </c>
    </row>
    <row r="16615" spans="1:17" x14ac:dyDescent="0.2">
      <c r="A16615" s="2">
        <v>41656</v>
      </c>
      <c r="B16615" t="s">
        <v>374</v>
      </c>
      <c r="C16615" t="s">
        <v>61</v>
      </c>
      <c r="D16615" t="s">
        <v>36</v>
      </c>
      <c r="E16615" t="s">
        <v>36</v>
      </c>
      <c r="F16615">
        <v>95</v>
      </c>
      <c r="G16615">
        <v>85</v>
      </c>
      <c r="H16615">
        <v>361</v>
      </c>
      <c r="I16615">
        <v>421</v>
      </c>
      <c r="J16615">
        <v>0</v>
      </c>
      <c r="K16615">
        <v>1</v>
      </c>
      <c r="L16615" t="s">
        <v>1343</v>
      </c>
      <c r="M16615" t="s">
        <v>565</v>
      </c>
      <c r="N16615" t="s">
        <v>149</v>
      </c>
      <c r="O16615" t="s">
        <v>122</v>
      </c>
      <c r="P16615" t="s">
        <v>23</v>
      </c>
      <c r="Q16615" t="s">
        <v>41</v>
      </c>
    </row>
    <row r="16616" spans="1:17" x14ac:dyDescent="0.2">
      <c r="A16616" s="2">
        <v>41656</v>
      </c>
      <c r="B16616" t="s">
        <v>199</v>
      </c>
      <c r="C16616" t="s">
        <v>718</v>
      </c>
      <c r="D16616" t="s">
        <v>36</v>
      </c>
      <c r="E16616" t="s">
        <v>36</v>
      </c>
      <c r="F16616">
        <v>24</v>
      </c>
      <c r="G16616">
        <v>62</v>
      </c>
      <c r="H16616">
        <v>851</v>
      </c>
      <c r="I16616">
        <v>551</v>
      </c>
      <c r="J16616">
        <v>1</v>
      </c>
      <c r="K16616">
        <v>1</v>
      </c>
      <c r="L16616" t="s">
        <v>1343</v>
      </c>
      <c r="M16616" t="s">
        <v>565</v>
      </c>
      <c r="N16616" t="s">
        <v>149</v>
      </c>
      <c r="O16616" t="s">
        <v>122</v>
      </c>
      <c r="P16616" t="s">
        <v>23</v>
      </c>
      <c r="Q16616" t="s">
        <v>30</v>
      </c>
    </row>
    <row r="16617" spans="1:17" x14ac:dyDescent="0.2">
      <c r="A16617" s="2">
        <v>41656</v>
      </c>
      <c r="B16617" t="s">
        <v>384</v>
      </c>
      <c r="C16617" t="s">
        <v>52</v>
      </c>
      <c r="D16617" t="s">
        <v>50</v>
      </c>
      <c r="E16617" t="s">
        <v>50</v>
      </c>
      <c r="F16617">
        <v>96</v>
      </c>
      <c r="G16617">
        <v>26</v>
      </c>
      <c r="H16617">
        <v>358</v>
      </c>
      <c r="I16617">
        <v>792</v>
      </c>
      <c r="J16617">
        <v>1</v>
      </c>
      <c r="K16617">
        <v>2</v>
      </c>
      <c r="L16617" t="s">
        <v>28</v>
      </c>
      <c r="M16617" t="s">
        <v>300</v>
      </c>
      <c r="N16617" t="s">
        <v>176</v>
      </c>
      <c r="O16617" t="s">
        <v>122</v>
      </c>
      <c r="P16617" t="s">
        <v>23</v>
      </c>
      <c r="Q16617" t="s">
        <v>41</v>
      </c>
    </row>
    <row r="16618" spans="1:17" x14ac:dyDescent="0.2">
      <c r="A16618" s="2">
        <v>41657</v>
      </c>
      <c r="B16618" t="s">
        <v>172</v>
      </c>
      <c r="C16618" t="s">
        <v>197</v>
      </c>
      <c r="D16618" t="s">
        <v>36</v>
      </c>
      <c r="E16618" t="s">
        <v>36</v>
      </c>
      <c r="F16618">
        <v>124</v>
      </c>
      <c r="G16618">
        <v>145</v>
      </c>
      <c r="H16618">
        <v>229</v>
      </c>
      <c r="I16618">
        <v>161</v>
      </c>
      <c r="J16618">
        <v>3</v>
      </c>
      <c r="K16618">
        <v>2</v>
      </c>
      <c r="L16618" t="s">
        <v>1343</v>
      </c>
      <c r="M16618" t="s">
        <v>1055</v>
      </c>
      <c r="N16618" t="s">
        <v>149</v>
      </c>
      <c r="O16618" t="s">
        <v>122</v>
      </c>
      <c r="P16618" t="s">
        <v>23</v>
      </c>
      <c r="Q16618" t="s">
        <v>24</v>
      </c>
    </row>
    <row r="16619" spans="1:17" x14ac:dyDescent="0.2">
      <c r="A16619" s="2">
        <v>41657</v>
      </c>
      <c r="B16619" t="s">
        <v>890</v>
      </c>
      <c r="C16619" t="s">
        <v>141</v>
      </c>
      <c r="D16619" t="s">
        <v>36</v>
      </c>
      <c r="E16619" t="s">
        <v>36</v>
      </c>
      <c r="F16619">
        <v>81</v>
      </c>
      <c r="G16619">
        <v>85</v>
      </c>
      <c r="H16619">
        <v>439</v>
      </c>
      <c r="I16619">
        <v>421</v>
      </c>
      <c r="J16619">
        <v>0</v>
      </c>
      <c r="K16619">
        <v>1</v>
      </c>
      <c r="L16619" t="s">
        <v>1343</v>
      </c>
      <c r="M16619" t="s">
        <v>1055</v>
      </c>
      <c r="N16619" t="s">
        <v>149</v>
      </c>
      <c r="O16619" t="s">
        <v>122</v>
      </c>
      <c r="P16619" t="s">
        <v>23</v>
      </c>
      <c r="Q16619" t="s">
        <v>41</v>
      </c>
    </row>
    <row r="16620" spans="1:17" x14ac:dyDescent="0.2">
      <c r="A16620" s="2">
        <v>41657</v>
      </c>
      <c r="B16620" t="s">
        <v>49</v>
      </c>
      <c r="C16620" t="s">
        <v>90</v>
      </c>
      <c r="D16620" t="s">
        <v>50</v>
      </c>
      <c r="E16620" t="s">
        <v>50</v>
      </c>
      <c r="F16620">
        <v>59</v>
      </c>
      <c r="G16620">
        <v>77</v>
      </c>
      <c r="H16620">
        <v>558</v>
      </c>
      <c r="I16620">
        <v>461</v>
      </c>
      <c r="J16620">
        <v>0</v>
      </c>
      <c r="K16620">
        <v>3</v>
      </c>
      <c r="L16620" t="s">
        <v>28</v>
      </c>
      <c r="M16620" t="s">
        <v>300</v>
      </c>
      <c r="N16620" t="s">
        <v>176</v>
      </c>
      <c r="O16620" t="s">
        <v>122</v>
      </c>
      <c r="P16620" t="s">
        <v>23</v>
      </c>
      <c r="Q16620" t="s">
        <v>41</v>
      </c>
    </row>
    <row r="16621" spans="1:17" x14ac:dyDescent="0.2">
      <c r="A16621" s="2">
        <v>41658</v>
      </c>
      <c r="B16621" t="s">
        <v>296</v>
      </c>
      <c r="C16621" t="s">
        <v>111</v>
      </c>
      <c r="D16621" t="s">
        <v>36</v>
      </c>
      <c r="E16621" t="s">
        <v>36</v>
      </c>
      <c r="F16621">
        <v>120</v>
      </c>
      <c r="G16621">
        <v>40</v>
      </c>
      <c r="H16621">
        <v>256</v>
      </c>
      <c r="I16621">
        <v>702</v>
      </c>
      <c r="J16621">
        <v>1</v>
      </c>
      <c r="K16621">
        <v>2</v>
      </c>
      <c r="L16621" t="s">
        <v>1343</v>
      </c>
      <c r="M16621" t="s">
        <v>871</v>
      </c>
      <c r="N16621" t="s">
        <v>149</v>
      </c>
      <c r="O16621" t="s">
        <v>122</v>
      </c>
      <c r="P16621" t="s">
        <v>23</v>
      </c>
      <c r="Q16621" t="s">
        <v>41</v>
      </c>
    </row>
    <row r="16622" spans="1:17" x14ac:dyDescent="0.2">
      <c r="A16622" s="2">
        <v>41658</v>
      </c>
      <c r="B16622" t="s">
        <v>149</v>
      </c>
      <c r="C16622" t="s">
        <v>135</v>
      </c>
      <c r="D16622" t="s">
        <v>36</v>
      </c>
      <c r="E16622" t="s">
        <v>36</v>
      </c>
      <c r="F16622">
        <v>54</v>
      </c>
      <c r="G16622">
        <v>41</v>
      </c>
      <c r="H16622">
        <v>576</v>
      </c>
      <c r="I16622">
        <v>700</v>
      </c>
      <c r="J16622">
        <v>1</v>
      </c>
      <c r="K16622">
        <v>3</v>
      </c>
      <c r="L16622" t="s">
        <v>1343</v>
      </c>
      <c r="M16622" t="s">
        <v>871</v>
      </c>
      <c r="N16622" t="s">
        <v>149</v>
      </c>
      <c r="O16622" t="s">
        <v>22</v>
      </c>
      <c r="P16622" t="s">
        <v>23</v>
      </c>
      <c r="Q16622" t="s">
        <v>41</v>
      </c>
    </row>
    <row r="16623" spans="1:17" x14ac:dyDescent="0.2">
      <c r="A16623" s="2">
        <v>41659</v>
      </c>
      <c r="B16623" t="s">
        <v>224</v>
      </c>
      <c r="C16623" t="s">
        <v>45</v>
      </c>
      <c r="D16623" t="s">
        <v>36</v>
      </c>
      <c r="E16623" t="s">
        <v>36</v>
      </c>
      <c r="F16623">
        <v>58</v>
      </c>
      <c r="G16623">
        <v>105</v>
      </c>
      <c r="H16623">
        <v>566</v>
      </c>
      <c r="I16623">
        <v>311</v>
      </c>
      <c r="J16623">
        <v>0</v>
      </c>
      <c r="K16623">
        <v>1</v>
      </c>
      <c r="L16623" t="s">
        <v>1343</v>
      </c>
      <c r="M16623" t="s">
        <v>871</v>
      </c>
      <c r="N16623" t="s">
        <v>149</v>
      </c>
      <c r="O16623" t="s">
        <v>122</v>
      </c>
      <c r="P16623" t="s">
        <v>23</v>
      </c>
      <c r="Q16623" t="s">
        <v>41</v>
      </c>
    </row>
    <row r="16624" spans="1:17" x14ac:dyDescent="0.2">
      <c r="A16624" s="2">
        <v>41659</v>
      </c>
      <c r="B16624" t="s">
        <v>384</v>
      </c>
      <c r="C16624" t="s">
        <v>90</v>
      </c>
      <c r="D16624" t="s">
        <v>50</v>
      </c>
      <c r="E16624" t="s">
        <v>50</v>
      </c>
      <c r="F16624">
        <v>96</v>
      </c>
      <c r="G16624">
        <v>77</v>
      </c>
      <c r="H16624">
        <v>358</v>
      </c>
      <c r="I16624">
        <v>461</v>
      </c>
      <c r="J16624">
        <v>0</v>
      </c>
      <c r="K16624">
        <v>1</v>
      </c>
      <c r="L16624" t="s">
        <v>28</v>
      </c>
      <c r="M16624" t="s">
        <v>300</v>
      </c>
      <c r="N16624" t="s">
        <v>176</v>
      </c>
      <c r="O16624" t="s">
        <v>122</v>
      </c>
      <c r="P16624" t="s">
        <v>23</v>
      </c>
      <c r="Q16624" t="s">
        <v>41</v>
      </c>
    </row>
    <row r="16625" spans="1:17" x14ac:dyDescent="0.2">
      <c r="A16625" s="2">
        <v>41659</v>
      </c>
      <c r="B16625" t="s">
        <v>110</v>
      </c>
      <c r="C16625" t="s">
        <v>208</v>
      </c>
      <c r="D16625" t="s">
        <v>36</v>
      </c>
      <c r="E16625" t="s">
        <v>36</v>
      </c>
      <c r="F16625">
        <v>74</v>
      </c>
      <c r="G16625">
        <v>87</v>
      </c>
      <c r="H16625">
        <v>486</v>
      </c>
      <c r="I16625">
        <v>413</v>
      </c>
      <c r="J16625">
        <v>3</v>
      </c>
      <c r="K16625">
        <v>1</v>
      </c>
      <c r="L16625" t="s">
        <v>1343</v>
      </c>
      <c r="M16625" t="s">
        <v>871</v>
      </c>
      <c r="N16625" t="s">
        <v>149</v>
      </c>
      <c r="O16625" t="s">
        <v>122</v>
      </c>
      <c r="P16625" t="s">
        <v>23</v>
      </c>
      <c r="Q16625" t="s">
        <v>24</v>
      </c>
    </row>
    <row r="16626" spans="1:17" x14ac:dyDescent="0.2">
      <c r="A16626" s="2">
        <v>41660</v>
      </c>
      <c r="B16626" t="s">
        <v>61</v>
      </c>
      <c r="C16626" t="s">
        <v>718</v>
      </c>
      <c r="D16626" t="s">
        <v>36</v>
      </c>
      <c r="E16626" t="s">
        <v>36</v>
      </c>
      <c r="F16626">
        <v>85</v>
      </c>
      <c r="G16626">
        <v>62</v>
      </c>
      <c r="H16626">
        <v>421</v>
      </c>
      <c r="I16626">
        <v>551</v>
      </c>
      <c r="J16626">
        <v>2</v>
      </c>
      <c r="K16626">
        <v>2</v>
      </c>
      <c r="L16626" t="s">
        <v>1343</v>
      </c>
      <c r="M16626" t="s">
        <v>1055</v>
      </c>
      <c r="N16626" t="s">
        <v>149</v>
      </c>
      <c r="O16626" t="s">
        <v>122</v>
      </c>
      <c r="P16626" t="s">
        <v>23</v>
      </c>
      <c r="Q16626" t="s">
        <v>30</v>
      </c>
    </row>
    <row r="16627" spans="1:17" x14ac:dyDescent="0.2">
      <c r="A16627" s="2">
        <v>41660</v>
      </c>
      <c r="B16627" t="s">
        <v>374</v>
      </c>
      <c r="C16627" t="s">
        <v>199</v>
      </c>
      <c r="D16627" t="s">
        <v>36</v>
      </c>
      <c r="E16627" t="s">
        <v>36</v>
      </c>
      <c r="F16627">
        <v>95</v>
      </c>
      <c r="G16627">
        <v>24</v>
      </c>
      <c r="H16627">
        <v>361</v>
      </c>
      <c r="I16627">
        <v>851</v>
      </c>
      <c r="J16627">
        <v>0</v>
      </c>
      <c r="K16627">
        <v>1</v>
      </c>
      <c r="L16627" t="s">
        <v>1343</v>
      </c>
      <c r="M16627" t="s">
        <v>565</v>
      </c>
      <c r="N16627" t="s">
        <v>149</v>
      </c>
      <c r="O16627" t="s">
        <v>122</v>
      </c>
      <c r="P16627" t="s">
        <v>23</v>
      </c>
      <c r="Q16627" t="s">
        <v>41</v>
      </c>
    </row>
    <row r="16628" spans="1:17" x14ac:dyDescent="0.2">
      <c r="A16628" s="2">
        <v>41660</v>
      </c>
      <c r="B16628" t="s">
        <v>76</v>
      </c>
      <c r="C16628" t="s">
        <v>52</v>
      </c>
      <c r="D16628" t="s">
        <v>50</v>
      </c>
      <c r="E16628" t="s">
        <v>50</v>
      </c>
      <c r="F16628">
        <v>49</v>
      </c>
      <c r="G16628">
        <v>26</v>
      </c>
      <c r="H16628">
        <v>623</v>
      </c>
      <c r="I16628">
        <v>792</v>
      </c>
      <c r="J16628">
        <v>0</v>
      </c>
      <c r="K16628">
        <v>2</v>
      </c>
      <c r="L16628" t="s">
        <v>28</v>
      </c>
      <c r="M16628" t="s">
        <v>300</v>
      </c>
      <c r="N16628" t="s">
        <v>176</v>
      </c>
      <c r="O16628" t="s">
        <v>122</v>
      </c>
      <c r="P16628" t="s">
        <v>23</v>
      </c>
      <c r="Q16628" t="s">
        <v>41</v>
      </c>
    </row>
    <row r="16629" spans="1:17" x14ac:dyDescent="0.2">
      <c r="A16629" s="2">
        <v>41661</v>
      </c>
      <c r="B16629" t="s">
        <v>172</v>
      </c>
      <c r="C16629" t="s">
        <v>890</v>
      </c>
      <c r="D16629" t="s">
        <v>36</v>
      </c>
      <c r="E16629" t="s">
        <v>36</v>
      </c>
      <c r="F16629">
        <v>124</v>
      </c>
      <c r="G16629">
        <v>81</v>
      </c>
      <c r="H16629">
        <v>229</v>
      </c>
      <c r="I16629">
        <v>439</v>
      </c>
      <c r="J16629">
        <v>1</v>
      </c>
      <c r="K16629">
        <v>2</v>
      </c>
      <c r="L16629" t="s">
        <v>1343</v>
      </c>
      <c r="M16629" t="s">
        <v>1055</v>
      </c>
      <c r="N16629" t="s">
        <v>149</v>
      </c>
      <c r="O16629" t="s">
        <v>122</v>
      </c>
      <c r="P16629" t="s">
        <v>23</v>
      </c>
      <c r="Q16629" t="s">
        <v>41</v>
      </c>
    </row>
    <row r="16630" spans="1:17" x14ac:dyDescent="0.2">
      <c r="A16630" s="2">
        <v>41661</v>
      </c>
      <c r="B16630" t="s">
        <v>107</v>
      </c>
      <c r="C16630" t="s">
        <v>131</v>
      </c>
      <c r="D16630" t="s">
        <v>19</v>
      </c>
      <c r="E16630" t="s">
        <v>27</v>
      </c>
      <c r="F16630">
        <v>15</v>
      </c>
      <c r="G16630">
        <v>32</v>
      </c>
      <c r="H16630">
        <v>1004</v>
      </c>
      <c r="I16630">
        <v>743</v>
      </c>
      <c r="J16630">
        <v>4</v>
      </c>
      <c r="K16630">
        <v>0</v>
      </c>
      <c r="L16630" t="s">
        <v>28</v>
      </c>
      <c r="M16630" t="s">
        <v>500</v>
      </c>
      <c r="N16630" t="s">
        <v>107</v>
      </c>
      <c r="O16630" t="s">
        <v>22</v>
      </c>
      <c r="P16630" t="s">
        <v>23</v>
      </c>
      <c r="Q16630" t="s">
        <v>24</v>
      </c>
    </row>
    <row r="16631" spans="1:17" x14ac:dyDescent="0.2">
      <c r="A16631" s="2">
        <v>41661</v>
      </c>
      <c r="B16631" t="s">
        <v>197</v>
      </c>
      <c r="C16631" t="s">
        <v>141</v>
      </c>
      <c r="D16631" t="s">
        <v>36</v>
      </c>
      <c r="E16631" t="s">
        <v>36</v>
      </c>
      <c r="F16631">
        <v>145</v>
      </c>
      <c r="G16631">
        <v>85</v>
      </c>
      <c r="H16631">
        <v>161</v>
      </c>
      <c r="I16631">
        <v>421</v>
      </c>
      <c r="J16631">
        <v>2</v>
      </c>
      <c r="K16631">
        <v>4</v>
      </c>
      <c r="L16631" t="s">
        <v>1343</v>
      </c>
      <c r="M16631" t="s">
        <v>565</v>
      </c>
      <c r="N16631" t="s">
        <v>149</v>
      </c>
      <c r="O16631" t="s">
        <v>122</v>
      </c>
      <c r="P16631" t="s">
        <v>23</v>
      </c>
      <c r="Q16631" t="s">
        <v>41</v>
      </c>
    </row>
    <row r="16632" spans="1:17" x14ac:dyDescent="0.2">
      <c r="A16632" s="2">
        <v>41663</v>
      </c>
      <c r="B16632" t="s">
        <v>239</v>
      </c>
      <c r="C16632" t="s">
        <v>70</v>
      </c>
      <c r="D16632" t="s">
        <v>115</v>
      </c>
      <c r="E16632" t="s">
        <v>50</v>
      </c>
      <c r="F16632">
        <v>79</v>
      </c>
      <c r="G16632">
        <v>66</v>
      </c>
      <c r="H16632">
        <v>440</v>
      </c>
      <c r="I16632">
        <v>538</v>
      </c>
      <c r="J16632">
        <v>0</v>
      </c>
      <c r="K16632">
        <v>0</v>
      </c>
      <c r="L16632" t="s">
        <v>28</v>
      </c>
      <c r="M16632" t="s">
        <v>1316</v>
      </c>
      <c r="N16632" t="s">
        <v>239</v>
      </c>
      <c r="O16632" t="s">
        <v>22</v>
      </c>
      <c r="P16632" t="s">
        <v>23</v>
      </c>
      <c r="Q16632" t="s">
        <v>30</v>
      </c>
    </row>
    <row r="16633" spans="1:17" x14ac:dyDescent="0.2">
      <c r="A16633" s="2">
        <v>41664</v>
      </c>
      <c r="B16633" t="s">
        <v>131</v>
      </c>
      <c r="C16633" t="s">
        <v>133</v>
      </c>
      <c r="D16633" t="s">
        <v>27</v>
      </c>
      <c r="E16633" t="s">
        <v>115</v>
      </c>
      <c r="F16633">
        <v>32</v>
      </c>
      <c r="G16633">
        <v>53</v>
      </c>
      <c r="H16633">
        <v>743</v>
      </c>
      <c r="I16633">
        <v>581</v>
      </c>
      <c r="J16633">
        <v>0</v>
      </c>
      <c r="K16633">
        <v>1</v>
      </c>
      <c r="L16633" t="s">
        <v>28</v>
      </c>
      <c r="M16633" t="s">
        <v>121</v>
      </c>
      <c r="N16633" t="s">
        <v>77</v>
      </c>
      <c r="O16633" t="s">
        <v>122</v>
      </c>
      <c r="P16633" t="s">
        <v>23</v>
      </c>
      <c r="Q16633" t="s">
        <v>41</v>
      </c>
    </row>
    <row r="16634" spans="1:17" x14ac:dyDescent="0.2">
      <c r="A16634" s="2">
        <v>41664</v>
      </c>
      <c r="B16634" t="s">
        <v>111</v>
      </c>
      <c r="C16634" t="s">
        <v>45</v>
      </c>
      <c r="D16634" t="s">
        <v>36</v>
      </c>
      <c r="E16634" t="s">
        <v>36</v>
      </c>
      <c r="F16634">
        <v>40</v>
      </c>
      <c r="G16634">
        <v>105</v>
      </c>
      <c r="H16634">
        <v>702</v>
      </c>
      <c r="I16634">
        <v>311</v>
      </c>
      <c r="J16634">
        <v>1</v>
      </c>
      <c r="K16634">
        <v>2</v>
      </c>
      <c r="L16634" t="s">
        <v>1343</v>
      </c>
      <c r="M16634" t="s">
        <v>871</v>
      </c>
      <c r="N16634" t="s">
        <v>149</v>
      </c>
      <c r="O16634" t="s">
        <v>122</v>
      </c>
      <c r="P16634" t="s">
        <v>23</v>
      </c>
      <c r="Q16634" t="s">
        <v>41</v>
      </c>
    </row>
    <row r="16635" spans="1:17" x14ac:dyDescent="0.2">
      <c r="A16635" s="2">
        <v>41664</v>
      </c>
      <c r="B16635" t="s">
        <v>110</v>
      </c>
      <c r="C16635" t="s">
        <v>135</v>
      </c>
      <c r="D16635" t="s">
        <v>36</v>
      </c>
      <c r="E16635" t="s">
        <v>36</v>
      </c>
      <c r="F16635">
        <v>74</v>
      </c>
      <c r="G16635">
        <v>41</v>
      </c>
      <c r="H16635">
        <v>486</v>
      </c>
      <c r="I16635">
        <v>700</v>
      </c>
      <c r="J16635">
        <v>3</v>
      </c>
      <c r="K16635">
        <v>4</v>
      </c>
      <c r="L16635" t="s">
        <v>1343</v>
      </c>
      <c r="M16635" t="s">
        <v>871</v>
      </c>
      <c r="N16635" t="s">
        <v>149</v>
      </c>
      <c r="O16635" t="s">
        <v>122</v>
      </c>
      <c r="P16635" t="s">
        <v>23</v>
      </c>
      <c r="Q16635" t="s">
        <v>41</v>
      </c>
    </row>
    <row r="16636" spans="1:17" x14ac:dyDescent="0.2">
      <c r="A16636" s="2">
        <v>41665</v>
      </c>
      <c r="B16636" t="s">
        <v>141</v>
      </c>
      <c r="C16636" t="s">
        <v>718</v>
      </c>
      <c r="D16636" t="s">
        <v>36</v>
      </c>
      <c r="E16636" t="s">
        <v>36</v>
      </c>
      <c r="F16636">
        <v>85</v>
      </c>
      <c r="G16636">
        <v>62</v>
      </c>
      <c r="H16636">
        <v>421</v>
      </c>
      <c r="I16636">
        <v>551</v>
      </c>
      <c r="J16636">
        <v>1</v>
      </c>
      <c r="K16636">
        <v>1</v>
      </c>
      <c r="L16636" t="s">
        <v>1343</v>
      </c>
      <c r="M16636" t="s">
        <v>1055</v>
      </c>
      <c r="N16636" t="s">
        <v>149</v>
      </c>
      <c r="O16636" t="s">
        <v>122</v>
      </c>
      <c r="P16636" t="s">
        <v>23</v>
      </c>
      <c r="Q16636" t="s">
        <v>30</v>
      </c>
    </row>
    <row r="16637" spans="1:17" x14ac:dyDescent="0.2">
      <c r="A16637" s="2">
        <v>41665</v>
      </c>
      <c r="B16637" t="s">
        <v>199</v>
      </c>
      <c r="C16637" t="s">
        <v>890</v>
      </c>
      <c r="D16637" t="s">
        <v>36</v>
      </c>
      <c r="E16637" t="s">
        <v>36</v>
      </c>
      <c r="F16637">
        <v>24</v>
      </c>
      <c r="G16637">
        <v>81</v>
      </c>
      <c r="H16637">
        <v>851</v>
      </c>
      <c r="I16637">
        <v>439</v>
      </c>
      <c r="J16637">
        <v>1</v>
      </c>
      <c r="K16637">
        <v>0</v>
      </c>
      <c r="L16637" t="s">
        <v>1343</v>
      </c>
      <c r="M16637" t="s">
        <v>565</v>
      </c>
      <c r="N16637" t="s">
        <v>149</v>
      </c>
      <c r="O16637" t="s">
        <v>122</v>
      </c>
      <c r="P16637" t="s">
        <v>23</v>
      </c>
      <c r="Q16637" t="s">
        <v>24</v>
      </c>
    </row>
    <row r="16638" spans="1:17" x14ac:dyDescent="0.2">
      <c r="A16638" s="2">
        <v>41668</v>
      </c>
      <c r="B16638" t="s">
        <v>26</v>
      </c>
      <c r="C16638" t="s">
        <v>133</v>
      </c>
      <c r="D16638" t="s">
        <v>27</v>
      </c>
      <c r="E16638" t="s">
        <v>115</v>
      </c>
      <c r="F16638">
        <v>21</v>
      </c>
      <c r="G16638">
        <v>53</v>
      </c>
      <c r="H16638">
        <v>891</v>
      </c>
      <c r="I16638">
        <v>581</v>
      </c>
      <c r="J16638">
        <v>4</v>
      </c>
      <c r="K16638">
        <v>0</v>
      </c>
      <c r="L16638" t="s">
        <v>28</v>
      </c>
      <c r="M16638" t="s">
        <v>1145</v>
      </c>
      <c r="N16638" t="s">
        <v>77</v>
      </c>
      <c r="O16638" t="s">
        <v>122</v>
      </c>
      <c r="P16638" t="s">
        <v>23</v>
      </c>
      <c r="Q16638" t="s">
        <v>24</v>
      </c>
    </row>
    <row r="16639" spans="1:17" x14ac:dyDescent="0.2">
      <c r="A16639" s="2">
        <v>41668</v>
      </c>
      <c r="B16639" t="s">
        <v>135</v>
      </c>
      <c r="C16639" t="s">
        <v>199</v>
      </c>
      <c r="D16639" t="s">
        <v>36</v>
      </c>
      <c r="E16639" t="s">
        <v>36</v>
      </c>
      <c r="F16639">
        <v>41</v>
      </c>
      <c r="G16639">
        <v>24</v>
      </c>
      <c r="H16639">
        <v>700</v>
      </c>
      <c r="I16639">
        <v>851</v>
      </c>
      <c r="J16639">
        <v>0</v>
      </c>
      <c r="K16639">
        <v>0</v>
      </c>
      <c r="L16639" t="s">
        <v>1343</v>
      </c>
      <c r="M16639" t="s">
        <v>565</v>
      </c>
      <c r="N16639" t="s">
        <v>149</v>
      </c>
      <c r="O16639" t="s">
        <v>122</v>
      </c>
      <c r="P16639" t="s">
        <v>23</v>
      </c>
      <c r="Q16639" t="s">
        <v>30</v>
      </c>
    </row>
    <row r="16640" spans="1:17" x14ac:dyDescent="0.2">
      <c r="A16640" s="2">
        <v>41668</v>
      </c>
      <c r="B16640" t="s">
        <v>45</v>
      </c>
      <c r="C16640" t="s">
        <v>718</v>
      </c>
      <c r="D16640" t="s">
        <v>36</v>
      </c>
      <c r="E16640" t="s">
        <v>36</v>
      </c>
      <c r="F16640">
        <v>105</v>
      </c>
      <c r="G16640">
        <v>62</v>
      </c>
      <c r="H16640">
        <v>311</v>
      </c>
      <c r="I16640">
        <v>551</v>
      </c>
      <c r="J16640">
        <v>0</v>
      </c>
      <c r="K16640">
        <v>0</v>
      </c>
      <c r="L16640" t="s">
        <v>1343</v>
      </c>
      <c r="M16640" t="s">
        <v>565</v>
      </c>
      <c r="N16640" t="s">
        <v>149</v>
      </c>
      <c r="O16640" t="s">
        <v>122</v>
      </c>
      <c r="P16640" t="s">
        <v>23</v>
      </c>
      <c r="Q16640" t="s">
        <v>30</v>
      </c>
    </row>
    <row r="16641" spans="1:17" x14ac:dyDescent="0.2">
      <c r="A16641" s="2">
        <v>41670</v>
      </c>
      <c r="B16641" t="s">
        <v>239</v>
      </c>
      <c r="C16641" t="s">
        <v>177</v>
      </c>
      <c r="D16641" t="s">
        <v>115</v>
      </c>
      <c r="E16641" t="s">
        <v>115</v>
      </c>
      <c r="F16641">
        <v>79</v>
      </c>
      <c r="G16641">
        <v>72</v>
      </c>
      <c r="H16641">
        <v>440</v>
      </c>
      <c r="I16641">
        <v>504</v>
      </c>
      <c r="J16641">
        <v>0</v>
      </c>
      <c r="K16641">
        <v>0</v>
      </c>
      <c r="L16641" t="s">
        <v>570</v>
      </c>
      <c r="M16641" t="s">
        <v>240</v>
      </c>
      <c r="N16641" t="s">
        <v>239</v>
      </c>
      <c r="O16641" t="s">
        <v>22</v>
      </c>
      <c r="P16641" t="s">
        <v>23</v>
      </c>
      <c r="Q16641" t="s">
        <v>30</v>
      </c>
    </row>
    <row r="16642" spans="1:17" x14ac:dyDescent="0.2">
      <c r="A16642" s="2">
        <v>41671</v>
      </c>
      <c r="B16642" t="s">
        <v>718</v>
      </c>
      <c r="C16642" t="s">
        <v>199</v>
      </c>
      <c r="D16642" t="s">
        <v>36</v>
      </c>
      <c r="E16642" t="s">
        <v>36</v>
      </c>
      <c r="F16642">
        <v>62</v>
      </c>
      <c r="G16642">
        <v>24</v>
      </c>
      <c r="H16642">
        <v>551</v>
      </c>
      <c r="I16642">
        <v>851</v>
      </c>
      <c r="J16642">
        <v>0</v>
      </c>
      <c r="K16642">
        <v>0</v>
      </c>
      <c r="L16642" t="s">
        <v>1343</v>
      </c>
      <c r="M16642" t="s">
        <v>871</v>
      </c>
      <c r="N16642" t="s">
        <v>149</v>
      </c>
      <c r="O16642" t="s">
        <v>122</v>
      </c>
      <c r="P16642" t="s">
        <v>23</v>
      </c>
      <c r="Q16642" t="s">
        <v>30</v>
      </c>
    </row>
    <row r="16643" spans="1:17" x14ac:dyDescent="0.2">
      <c r="A16643" s="2">
        <v>41671</v>
      </c>
      <c r="B16643" t="s">
        <v>77</v>
      </c>
      <c r="C16643" t="s">
        <v>133</v>
      </c>
      <c r="D16643" t="s">
        <v>27</v>
      </c>
      <c r="E16643" t="s">
        <v>115</v>
      </c>
      <c r="F16643">
        <v>14</v>
      </c>
      <c r="G16643">
        <v>53</v>
      </c>
      <c r="H16643">
        <v>1018</v>
      </c>
      <c r="I16643">
        <v>581</v>
      </c>
      <c r="J16643">
        <v>2</v>
      </c>
      <c r="K16643">
        <v>0</v>
      </c>
      <c r="L16643" t="s">
        <v>28</v>
      </c>
      <c r="M16643" t="s">
        <v>1089</v>
      </c>
      <c r="N16643" t="s">
        <v>77</v>
      </c>
      <c r="O16643" t="s">
        <v>22</v>
      </c>
      <c r="P16643" t="s">
        <v>23</v>
      </c>
      <c r="Q16643" t="s">
        <v>24</v>
      </c>
    </row>
    <row r="16644" spans="1:17" x14ac:dyDescent="0.2">
      <c r="A16644" s="2">
        <v>41671</v>
      </c>
      <c r="B16644" t="s">
        <v>45</v>
      </c>
      <c r="C16644" t="s">
        <v>135</v>
      </c>
      <c r="D16644" t="s">
        <v>36</v>
      </c>
      <c r="E16644" t="s">
        <v>36</v>
      </c>
      <c r="F16644">
        <v>105</v>
      </c>
      <c r="G16644">
        <v>41</v>
      </c>
      <c r="H16644">
        <v>311</v>
      </c>
      <c r="I16644">
        <v>700</v>
      </c>
      <c r="J16644">
        <v>0</v>
      </c>
      <c r="K16644">
        <v>1</v>
      </c>
      <c r="L16644" t="s">
        <v>1343</v>
      </c>
      <c r="M16644" t="s">
        <v>871</v>
      </c>
      <c r="N16644" t="s">
        <v>149</v>
      </c>
      <c r="O16644" t="s">
        <v>122</v>
      </c>
      <c r="P16644" t="s">
        <v>23</v>
      </c>
      <c r="Q16644" t="s">
        <v>41</v>
      </c>
    </row>
    <row r="16645" spans="1:17" x14ac:dyDescent="0.2">
      <c r="A16645" s="2">
        <v>41674</v>
      </c>
      <c r="B16645" t="s">
        <v>443</v>
      </c>
      <c r="C16645" t="s">
        <v>177</v>
      </c>
      <c r="D16645" t="s">
        <v>115</v>
      </c>
      <c r="E16645" t="s">
        <v>115</v>
      </c>
      <c r="F16645">
        <v>149</v>
      </c>
      <c r="G16645">
        <v>72</v>
      </c>
      <c r="H16645">
        <v>151</v>
      </c>
      <c r="I16645">
        <v>504</v>
      </c>
      <c r="J16645">
        <v>1</v>
      </c>
      <c r="K16645">
        <v>3</v>
      </c>
      <c r="L16645" t="s">
        <v>570</v>
      </c>
      <c r="M16645" t="s">
        <v>443</v>
      </c>
      <c r="N16645" t="s">
        <v>443</v>
      </c>
      <c r="O16645" t="s">
        <v>22</v>
      </c>
      <c r="P16645" t="s">
        <v>23</v>
      </c>
      <c r="Q16645" t="s">
        <v>41</v>
      </c>
    </row>
    <row r="16646" spans="1:17" x14ac:dyDescent="0.2">
      <c r="A16646" s="2">
        <v>41689</v>
      </c>
      <c r="B16646" t="s">
        <v>464</v>
      </c>
      <c r="C16646" t="s">
        <v>463</v>
      </c>
      <c r="D16646" t="s">
        <v>115</v>
      </c>
      <c r="E16646" t="s">
        <v>115</v>
      </c>
      <c r="F16646">
        <v>121</v>
      </c>
      <c r="G16646">
        <v>165</v>
      </c>
      <c r="H16646">
        <v>243</v>
      </c>
      <c r="I16646">
        <v>106</v>
      </c>
      <c r="J16646">
        <v>3</v>
      </c>
      <c r="K16646">
        <v>1</v>
      </c>
      <c r="L16646" t="s">
        <v>28</v>
      </c>
      <c r="M16646" t="s">
        <v>465</v>
      </c>
      <c r="N16646" t="s">
        <v>464</v>
      </c>
      <c r="O16646" t="s">
        <v>22</v>
      </c>
      <c r="P16646" t="s">
        <v>23</v>
      </c>
      <c r="Q16646" t="s">
        <v>24</v>
      </c>
    </row>
    <row r="16647" spans="1:17" x14ac:dyDescent="0.2">
      <c r="A16647" s="2">
        <v>41691</v>
      </c>
      <c r="B16647" t="s">
        <v>164</v>
      </c>
      <c r="C16647" t="s">
        <v>163</v>
      </c>
      <c r="D16647" t="s">
        <v>115</v>
      </c>
      <c r="E16647" t="s">
        <v>115</v>
      </c>
      <c r="F16647">
        <v>114</v>
      </c>
      <c r="G16647">
        <v>136</v>
      </c>
      <c r="H16647">
        <v>268</v>
      </c>
      <c r="I16647">
        <v>190</v>
      </c>
      <c r="J16647">
        <v>2</v>
      </c>
      <c r="K16647">
        <v>0</v>
      </c>
      <c r="L16647" t="s">
        <v>28</v>
      </c>
      <c r="M16647" t="s">
        <v>246</v>
      </c>
      <c r="N16647" t="s">
        <v>176</v>
      </c>
      <c r="O16647" t="s">
        <v>122</v>
      </c>
      <c r="P16647" t="s">
        <v>23</v>
      </c>
      <c r="Q16647" t="s">
        <v>24</v>
      </c>
    </row>
    <row r="16648" spans="1:17" x14ac:dyDescent="0.2">
      <c r="A16648" s="2">
        <v>41699</v>
      </c>
      <c r="B16648" t="s">
        <v>391</v>
      </c>
      <c r="C16648" t="s">
        <v>572</v>
      </c>
      <c r="D16648" t="s">
        <v>115</v>
      </c>
      <c r="E16648" t="s">
        <v>115</v>
      </c>
      <c r="F16648">
        <v>150</v>
      </c>
      <c r="G16648">
        <v>127</v>
      </c>
      <c r="H16648">
        <v>151</v>
      </c>
      <c r="I16648">
        <v>219</v>
      </c>
      <c r="J16648">
        <v>0</v>
      </c>
      <c r="K16648">
        <v>0</v>
      </c>
      <c r="L16648" t="s">
        <v>28</v>
      </c>
      <c r="M16648" t="s">
        <v>1580</v>
      </c>
      <c r="N16648" t="s">
        <v>391</v>
      </c>
      <c r="O16648" t="s">
        <v>22</v>
      </c>
      <c r="P16648" t="s">
        <v>23</v>
      </c>
      <c r="Q16648" t="s">
        <v>30</v>
      </c>
    </row>
    <row r="16649" spans="1:17" x14ac:dyDescent="0.2">
      <c r="A16649" s="2">
        <v>41701</v>
      </c>
      <c r="B16649" t="s">
        <v>167</v>
      </c>
      <c r="C16649" t="s">
        <v>301</v>
      </c>
      <c r="D16649" t="s">
        <v>115</v>
      </c>
      <c r="E16649" t="s">
        <v>115</v>
      </c>
      <c r="F16649">
        <v>38</v>
      </c>
      <c r="G16649">
        <v>109</v>
      </c>
      <c r="H16649">
        <v>728</v>
      </c>
      <c r="I16649">
        <v>298</v>
      </c>
      <c r="J16649">
        <v>3</v>
      </c>
      <c r="K16649">
        <v>2</v>
      </c>
      <c r="L16649" t="s">
        <v>570</v>
      </c>
      <c r="M16649" t="s">
        <v>1516</v>
      </c>
      <c r="N16649" t="s">
        <v>167</v>
      </c>
      <c r="O16649" t="s">
        <v>22</v>
      </c>
      <c r="P16649" t="s">
        <v>23</v>
      </c>
      <c r="Q16649" t="s">
        <v>24</v>
      </c>
    </row>
    <row r="16650" spans="1:17" x14ac:dyDescent="0.2">
      <c r="A16650" s="2">
        <v>41703</v>
      </c>
      <c r="B16650" t="s">
        <v>85</v>
      </c>
      <c r="C16650" t="s">
        <v>184</v>
      </c>
      <c r="D16650" t="s">
        <v>50</v>
      </c>
      <c r="E16650" t="s">
        <v>50</v>
      </c>
      <c r="F16650">
        <v>55</v>
      </c>
      <c r="G16650">
        <v>131</v>
      </c>
      <c r="H16650">
        <v>571</v>
      </c>
      <c r="I16650">
        <v>199</v>
      </c>
      <c r="J16650">
        <v>2</v>
      </c>
      <c r="K16650">
        <v>0</v>
      </c>
      <c r="L16650" t="s">
        <v>28</v>
      </c>
      <c r="M16650" t="s">
        <v>1435</v>
      </c>
      <c r="N16650" t="s">
        <v>85</v>
      </c>
      <c r="O16650" t="s">
        <v>22</v>
      </c>
      <c r="P16650" t="s">
        <v>23</v>
      </c>
      <c r="Q16650" t="s">
        <v>24</v>
      </c>
    </row>
    <row r="16651" spans="1:17" x14ac:dyDescent="0.2">
      <c r="A16651" s="2">
        <v>41703</v>
      </c>
      <c r="B16651" t="s">
        <v>150</v>
      </c>
      <c r="C16651" t="s">
        <v>249</v>
      </c>
      <c r="D16651" t="s">
        <v>36</v>
      </c>
      <c r="E16651" t="s">
        <v>50</v>
      </c>
      <c r="F16651">
        <v>26</v>
      </c>
      <c r="G16651">
        <v>27</v>
      </c>
      <c r="H16651">
        <v>819</v>
      </c>
      <c r="I16651">
        <v>799</v>
      </c>
      <c r="J16651">
        <v>2</v>
      </c>
      <c r="K16651">
        <v>0</v>
      </c>
      <c r="L16651" t="s">
        <v>28</v>
      </c>
      <c r="M16651" t="s">
        <v>1052</v>
      </c>
      <c r="N16651" t="s">
        <v>150</v>
      </c>
      <c r="O16651" t="s">
        <v>22</v>
      </c>
      <c r="P16651" t="s">
        <v>23</v>
      </c>
      <c r="Q16651" t="s">
        <v>24</v>
      </c>
    </row>
    <row r="16652" spans="1:17" x14ac:dyDescent="0.2">
      <c r="A16652" s="2">
        <v>41703</v>
      </c>
      <c r="B16652" t="s">
        <v>737</v>
      </c>
      <c r="C16652" t="s">
        <v>384</v>
      </c>
      <c r="D16652" t="s">
        <v>50</v>
      </c>
      <c r="E16652" t="s">
        <v>50</v>
      </c>
      <c r="F16652">
        <v>198</v>
      </c>
      <c r="G16652">
        <v>107</v>
      </c>
      <c r="H16652">
        <v>16</v>
      </c>
      <c r="I16652">
        <v>305</v>
      </c>
      <c r="J16652">
        <v>0</v>
      </c>
      <c r="K16652">
        <v>3</v>
      </c>
      <c r="L16652" t="s">
        <v>28</v>
      </c>
      <c r="M16652" t="s">
        <v>819</v>
      </c>
      <c r="N16652" t="s">
        <v>737</v>
      </c>
      <c r="O16652" t="s">
        <v>22</v>
      </c>
      <c r="P16652" t="s">
        <v>23</v>
      </c>
      <c r="Q16652" t="s">
        <v>41</v>
      </c>
    </row>
    <row r="16653" spans="1:17" x14ac:dyDescent="0.2">
      <c r="A16653" s="2">
        <v>41703</v>
      </c>
      <c r="B16653" t="s">
        <v>55</v>
      </c>
      <c r="C16653" t="s">
        <v>31</v>
      </c>
      <c r="D16653" t="s">
        <v>57</v>
      </c>
      <c r="E16653" t="s">
        <v>19</v>
      </c>
      <c r="F16653">
        <v>53</v>
      </c>
      <c r="G16653">
        <v>24</v>
      </c>
      <c r="H16653">
        <v>575</v>
      </c>
      <c r="I16653">
        <v>831</v>
      </c>
      <c r="J16653">
        <v>3</v>
      </c>
      <c r="K16653">
        <v>4</v>
      </c>
      <c r="L16653" t="s">
        <v>28</v>
      </c>
      <c r="M16653" t="s">
        <v>91</v>
      </c>
      <c r="N16653" t="s">
        <v>89</v>
      </c>
      <c r="O16653" t="s">
        <v>122</v>
      </c>
      <c r="P16653" t="s">
        <v>23</v>
      </c>
      <c r="Q16653" t="s">
        <v>41</v>
      </c>
    </row>
    <row r="16654" spans="1:17" x14ac:dyDescent="0.2">
      <c r="A16654" s="2">
        <v>41703</v>
      </c>
      <c r="B16654" t="s">
        <v>69</v>
      </c>
      <c r="C16654" t="s">
        <v>18</v>
      </c>
      <c r="D16654" t="s">
        <v>50</v>
      </c>
      <c r="E16654" t="s">
        <v>19</v>
      </c>
      <c r="F16654">
        <v>43</v>
      </c>
      <c r="G16654">
        <v>7</v>
      </c>
      <c r="H16654">
        <v>677</v>
      </c>
      <c r="I16654">
        <v>1157</v>
      </c>
      <c r="J16654">
        <v>1</v>
      </c>
      <c r="K16654">
        <v>1</v>
      </c>
      <c r="L16654" t="s">
        <v>28</v>
      </c>
      <c r="M16654" t="s">
        <v>367</v>
      </c>
      <c r="N16654" t="s">
        <v>69</v>
      </c>
      <c r="O16654" t="s">
        <v>22</v>
      </c>
      <c r="P16654" t="s">
        <v>23</v>
      </c>
      <c r="Q16654" t="s">
        <v>30</v>
      </c>
    </row>
    <row r="16655" spans="1:17" x14ac:dyDescent="0.2">
      <c r="A16655" s="2">
        <v>41703</v>
      </c>
      <c r="B16655" t="s">
        <v>147</v>
      </c>
      <c r="C16655" t="s">
        <v>136</v>
      </c>
      <c r="D16655" t="s">
        <v>50</v>
      </c>
      <c r="E16655" t="s">
        <v>36</v>
      </c>
      <c r="F16655">
        <v>11</v>
      </c>
      <c r="G16655">
        <v>23</v>
      </c>
      <c r="H16655">
        <v>1117</v>
      </c>
      <c r="I16655">
        <v>840</v>
      </c>
      <c r="J16655">
        <v>2</v>
      </c>
      <c r="K16655">
        <v>2</v>
      </c>
      <c r="L16655" t="s">
        <v>28</v>
      </c>
      <c r="M16655" t="s">
        <v>148</v>
      </c>
      <c r="N16655" t="s">
        <v>147</v>
      </c>
      <c r="O16655" t="s">
        <v>22</v>
      </c>
      <c r="P16655" t="s">
        <v>23</v>
      </c>
      <c r="Q16655" t="s">
        <v>30</v>
      </c>
    </row>
    <row r="16656" spans="1:17" x14ac:dyDescent="0.2">
      <c r="A16656" s="2">
        <v>41703</v>
      </c>
      <c r="B16656" t="s">
        <v>646</v>
      </c>
      <c r="C16656" t="s">
        <v>183</v>
      </c>
      <c r="D16656" t="s">
        <v>50</v>
      </c>
      <c r="E16656" t="s">
        <v>36</v>
      </c>
      <c r="F16656">
        <v>17</v>
      </c>
      <c r="G16656">
        <v>38</v>
      </c>
      <c r="H16656">
        <v>918</v>
      </c>
      <c r="I16656">
        <v>729</v>
      </c>
      <c r="J16656">
        <v>0</v>
      </c>
      <c r="K16656">
        <v>2</v>
      </c>
      <c r="L16656" t="s">
        <v>28</v>
      </c>
      <c r="M16656" t="s">
        <v>974</v>
      </c>
      <c r="N16656" t="s">
        <v>69</v>
      </c>
      <c r="O16656" t="s">
        <v>122</v>
      </c>
      <c r="P16656" t="s">
        <v>23</v>
      </c>
      <c r="Q16656" t="s">
        <v>41</v>
      </c>
    </row>
    <row r="16657" spans="1:17" x14ac:dyDescent="0.2">
      <c r="A16657" s="2">
        <v>41703</v>
      </c>
      <c r="B16657" t="s">
        <v>351</v>
      </c>
      <c r="C16657" t="s">
        <v>1545</v>
      </c>
      <c r="D16657" t="s">
        <v>36</v>
      </c>
      <c r="E16657" t="s">
        <v>36</v>
      </c>
      <c r="F16657">
        <v>94</v>
      </c>
      <c r="G16657">
        <v>202</v>
      </c>
      <c r="H16657">
        <v>360</v>
      </c>
      <c r="I16657">
        <v>9</v>
      </c>
      <c r="J16657">
        <v>3</v>
      </c>
      <c r="K16657">
        <v>0</v>
      </c>
      <c r="L16657" t="s">
        <v>28</v>
      </c>
      <c r="M16657" t="s">
        <v>353</v>
      </c>
      <c r="N16657" t="s">
        <v>351</v>
      </c>
      <c r="O16657" t="s">
        <v>22</v>
      </c>
      <c r="P16657" t="s">
        <v>23</v>
      </c>
      <c r="Q16657" t="s">
        <v>24</v>
      </c>
    </row>
    <row r="16658" spans="1:17" x14ac:dyDescent="0.2">
      <c r="A16658" s="2">
        <v>41703</v>
      </c>
      <c r="B16658" t="s">
        <v>87</v>
      </c>
      <c r="C16658" t="s">
        <v>317</v>
      </c>
      <c r="D16658" t="s">
        <v>50</v>
      </c>
      <c r="E16658" t="s">
        <v>50</v>
      </c>
      <c r="F16658">
        <v>72</v>
      </c>
      <c r="G16658">
        <v>82</v>
      </c>
      <c r="H16658">
        <v>486</v>
      </c>
      <c r="I16658">
        <v>422</v>
      </c>
      <c r="J16658">
        <v>2</v>
      </c>
      <c r="K16658">
        <v>1</v>
      </c>
      <c r="L16658" t="s">
        <v>28</v>
      </c>
      <c r="M16658" t="s">
        <v>88</v>
      </c>
      <c r="N16658" t="s">
        <v>87</v>
      </c>
      <c r="O16658" t="s">
        <v>22</v>
      </c>
      <c r="P16658" t="s">
        <v>23</v>
      </c>
      <c r="Q16658" t="s">
        <v>24</v>
      </c>
    </row>
    <row r="16659" spans="1:17" x14ac:dyDescent="0.2">
      <c r="A16659" s="2">
        <v>41703</v>
      </c>
      <c r="B16659" t="s">
        <v>224</v>
      </c>
      <c r="C16659" t="s">
        <v>1284</v>
      </c>
      <c r="D16659" t="s">
        <v>36</v>
      </c>
      <c r="E16659" t="s">
        <v>36</v>
      </c>
      <c r="F16659">
        <v>62</v>
      </c>
      <c r="G16659">
        <v>198</v>
      </c>
      <c r="H16659">
        <v>554</v>
      </c>
      <c r="I16659">
        <v>17</v>
      </c>
      <c r="J16659">
        <v>1</v>
      </c>
      <c r="K16659">
        <v>1</v>
      </c>
      <c r="L16659" t="s">
        <v>28</v>
      </c>
      <c r="M16659" t="s">
        <v>1581</v>
      </c>
      <c r="N16659" t="s">
        <v>67</v>
      </c>
      <c r="O16659" t="s">
        <v>122</v>
      </c>
      <c r="P16659" t="s">
        <v>23</v>
      </c>
      <c r="Q16659" t="s">
        <v>30</v>
      </c>
    </row>
    <row r="16660" spans="1:17" x14ac:dyDescent="0.2">
      <c r="A16660" s="2">
        <v>41703</v>
      </c>
      <c r="B16660" t="s">
        <v>172</v>
      </c>
      <c r="C16660" t="s">
        <v>617</v>
      </c>
      <c r="D16660" t="s">
        <v>36</v>
      </c>
      <c r="E16660" t="s">
        <v>36</v>
      </c>
      <c r="F16660">
        <v>124</v>
      </c>
      <c r="G16660">
        <v>134</v>
      </c>
      <c r="H16660">
        <v>233</v>
      </c>
      <c r="I16660">
        <v>194</v>
      </c>
      <c r="J16660">
        <v>1</v>
      </c>
      <c r="K16660">
        <v>1</v>
      </c>
      <c r="L16660" t="s">
        <v>28</v>
      </c>
      <c r="M16660" t="s">
        <v>616</v>
      </c>
      <c r="N16660" t="s">
        <v>172</v>
      </c>
      <c r="O16660" t="s">
        <v>22</v>
      </c>
      <c r="P16660" t="s">
        <v>23</v>
      </c>
      <c r="Q16660" t="s">
        <v>30</v>
      </c>
    </row>
    <row r="16661" spans="1:17" x14ac:dyDescent="0.2">
      <c r="A16661" s="2">
        <v>41703</v>
      </c>
      <c r="B16661" t="s">
        <v>43</v>
      </c>
      <c r="C16661" t="s">
        <v>128</v>
      </c>
      <c r="D16661" t="s">
        <v>19</v>
      </c>
      <c r="E16661" t="s">
        <v>36</v>
      </c>
      <c r="F16661">
        <v>5</v>
      </c>
      <c r="G16661">
        <v>45</v>
      </c>
      <c r="H16661">
        <v>1210</v>
      </c>
      <c r="I16661">
        <v>655</v>
      </c>
      <c r="J16661">
        <v>1</v>
      </c>
      <c r="K16661">
        <v>1</v>
      </c>
      <c r="L16661" t="s">
        <v>28</v>
      </c>
      <c r="M16661" t="s">
        <v>855</v>
      </c>
      <c r="N16661" t="s">
        <v>106</v>
      </c>
      <c r="O16661" t="s">
        <v>122</v>
      </c>
      <c r="P16661" t="s">
        <v>23</v>
      </c>
      <c r="Q16661" t="s">
        <v>30</v>
      </c>
    </row>
    <row r="16662" spans="1:17" x14ac:dyDescent="0.2">
      <c r="A16662" s="2">
        <v>41703</v>
      </c>
      <c r="B16662" t="s">
        <v>145</v>
      </c>
      <c r="C16662" t="s">
        <v>100</v>
      </c>
      <c r="D16662" t="s">
        <v>50</v>
      </c>
      <c r="E16662" t="s">
        <v>50</v>
      </c>
      <c r="F16662">
        <v>122</v>
      </c>
      <c r="G16662">
        <v>85</v>
      </c>
      <c r="H16662">
        <v>240</v>
      </c>
      <c r="I16662">
        <v>396</v>
      </c>
      <c r="J16662">
        <v>0</v>
      </c>
      <c r="K16662">
        <v>0</v>
      </c>
      <c r="L16662" t="s">
        <v>28</v>
      </c>
      <c r="M16662" t="s">
        <v>435</v>
      </c>
      <c r="N16662" t="s">
        <v>145</v>
      </c>
      <c r="O16662" t="s">
        <v>22</v>
      </c>
      <c r="P16662" t="s">
        <v>23</v>
      </c>
      <c r="Q16662" t="s">
        <v>30</v>
      </c>
    </row>
    <row r="16663" spans="1:17" x14ac:dyDescent="0.2">
      <c r="A16663" s="2">
        <v>41703</v>
      </c>
      <c r="B16663" t="s">
        <v>293</v>
      </c>
      <c r="C16663" t="s">
        <v>49</v>
      </c>
      <c r="D16663" t="s">
        <v>50</v>
      </c>
      <c r="E16663" t="s">
        <v>50</v>
      </c>
      <c r="F16663">
        <v>31</v>
      </c>
      <c r="G16663">
        <v>60</v>
      </c>
      <c r="H16663">
        <v>760</v>
      </c>
      <c r="I16663">
        <v>556</v>
      </c>
      <c r="J16663">
        <v>2</v>
      </c>
      <c r="K16663">
        <v>2</v>
      </c>
      <c r="L16663" t="s">
        <v>28</v>
      </c>
      <c r="M16663" t="s">
        <v>478</v>
      </c>
      <c r="N16663" t="s">
        <v>293</v>
      </c>
      <c r="O16663" t="s">
        <v>22</v>
      </c>
      <c r="P16663" t="s">
        <v>23</v>
      </c>
      <c r="Q16663" t="s">
        <v>30</v>
      </c>
    </row>
    <row r="16664" spans="1:17" x14ac:dyDescent="0.2">
      <c r="A16664" s="2">
        <v>41703</v>
      </c>
      <c r="B16664" t="s">
        <v>89</v>
      </c>
      <c r="C16664" t="s">
        <v>72</v>
      </c>
      <c r="D16664" t="s">
        <v>50</v>
      </c>
      <c r="E16664" t="s">
        <v>50</v>
      </c>
      <c r="F16664">
        <v>15</v>
      </c>
      <c r="G16664">
        <v>20</v>
      </c>
      <c r="H16664">
        <v>1031</v>
      </c>
      <c r="I16664">
        <v>907</v>
      </c>
      <c r="J16664">
        <v>1</v>
      </c>
      <c r="K16664">
        <v>0</v>
      </c>
      <c r="L16664" t="s">
        <v>28</v>
      </c>
      <c r="M16664" t="s">
        <v>91</v>
      </c>
      <c r="N16664" t="s">
        <v>89</v>
      </c>
      <c r="O16664" t="s">
        <v>22</v>
      </c>
      <c r="P16664" t="s">
        <v>23</v>
      </c>
      <c r="Q16664" t="s">
        <v>24</v>
      </c>
    </row>
    <row r="16665" spans="1:17" x14ac:dyDescent="0.2">
      <c r="A16665" s="2">
        <v>41703</v>
      </c>
      <c r="B16665" t="s">
        <v>67</v>
      </c>
      <c r="C16665" t="s">
        <v>126</v>
      </c>
      <c r="D16665" t="s">
        <v>50</v>
      </c>
      <c r="E16665" t="s">
        <v>50</v>
      </c>
      <c r="F16665">
        <v>18</v>
      </c>
      <c r="G16665">
        <v>10</v>
      </c>
      <c r="H16665">
        <v>917</v>
      </c>
      <c r="I16665">
        <v>1121</v>
      </c>
      <c r="J16665">
        <v>2</v>
      </c>
      <c r="K16665">
        <v>0</v>
      </c>
      <c r="L16665" t="s">
        <v>28</v>
      </c>
      <c r="M16665" t="s">
        <v>769</v>
      </c>
      <c r="N16665" t="s">
        <v>67</v>
      </c>
      <c r="O16665" t="s">
        <v>22</v>
      </c>
      <c r="P16665" t="s">
        <v>23</v>
      </c>
      <c r="Q16665" t="s">
        <v>24</v>
      </c>
    </row>
    <row r="16666" spans="1:17" x14ac:dyDescent="0.2">
      <c r="A16666" s="2">
        <v>41703</v>
      </c>
      <c r="B16666" t="s">
        <v>345</v>
      </c>
      <c r="C16666" t="s">
        <v>174</v>
      </c>
      <c r="D16666" t="s">
        <v>50</v>
      </c>
      <c r="E16666" t="s">
        <v>50</v>
      </c>
      <c r="F16666">
        <v>103</v>
      </c>
      <c r="G16666">
        <v>150</v>
      </c>
      <c r="H16666">
        <v>324</v>
      </c>
      <c r="I16666">
        <v>152</v>
      </c>
      <c r="J16666">
        <v>2</v>
      </c>
      <c r="K16666">
        <v>0</v>
      </c>
      <c r="L16666" t="s">
        <v>28</v>
      </c>
      <c r="M16666" t="s">
        <v>360</v>
      </c>
      <c r="N16666" t="s">
        <v>345</v>
      </c>
      <c r="O16666" t="s">
        <v>22</v>
      </c>
      <c r="P16666" t="s">
        <v>23</v>
      </c>
      <c r="Q16666" t="s">
        <v>24</v>
      </c>
    </row>
    <row r="16667" spans="1:17" x14ac:dyDescent="0.2">
      <c r="A16667" s="2">
        <v>41703</v>
      </c>
      <c r="B16667" t="s">
        <v>129</v>
      </c>
      <c r="C16667" t="s">
        <v>107</v>
      </c>
      <c r="D16667" t="s">
        <v>50</v>
      </c>
      <c r="E16667" t="s">
        <v>19</v>
      </c>
      <c r="F16667">
        <v>2</v>
      </c>
      <c r="G16667">
        <v>14</v>
      </c>
      <c r="H16667">
        <v>1314</v>
      </c>
      <c r="I16667">
        <v>1038</v>
      </c>
      <c r="J16667">
        <v>1</v>
      </c>
      <c r="K16667">
        <v>0</v>
      </c>
      <c r="L16667" t="s">
        <v>28</v>
      </c>
      <c r="M16667" t="s">
        <v>271</v>
      </c>
      <c r="N16667" t="s">
        <v>129</v>
      </c>
      <c r="O16667" t="s">
        <v>22</v>
      </c>
      <c r="P16667" t="s">
        <v>23</v>
      </c>
      <c r="Q16667" t="s">
        <v>24</v>
      </c>
    </row>
    <row r="16668" spans="1:17" x14ac:dyDescent="0.2">
      <c r="A16668" s="2">
        <v>41703</v>
      </c>
      <c r="B16668" t="s">
        <v>153</v>
      </c>
      <c r="C16668" t="s">
        <v>133</v>
      </c>
      <c r="D16668" t="s">
        <v>50</v>
      </c>
      <c r="E16668" t="s">
        <v>115</v>
      </c>
      <c r="F16668">
        <v>12</v>
      </c>
      <c r="G16668">
        <v>61</v>
      </c>
      <c r="H16668">
        <v>1083</v>
      </c>
      <c r="I16668">
        <v>555</v>
      </c>
      <c r="J16668">
        <v>0</v>
      </c>
      <c r="K16668">
        <v>2</v>
      </c>
      <c r="L16668" t="s">
        <v>28</v>
      </c>
      <c r="M16668" t="s">
        <v>307</v>
      </c>
      <c r="N16668" t="s">
        <v>153</v>
      </c>
      <c r="O16668" t="s">
        <v>22</v>
      </c>
      <c r="P16668" t="s">
        <v>23</v>
      </c>
      <c r="Q16668" t="s">
        <v>41</v>
      </c>
    </row>
    <row r="16669" spans="1:17" x14ac:dyDescent="0.2">
      <c r="A16669" s="2">
        <v>41703</v>
      </c>
      <c r="B16669" t="s">
        <v>94</v>
      </c>
      <c r="C16669" t="s">
        <v>70</v>
      </c>
      <c r="D16669" t="s">
        <v>50</v>
      </c>
      <c r="E16669" t="s">
        <v>50</v>
      </c>
      <c r="F16669">
        <v>44</v>
      </c>
      <c r="G16669">
        <v>65</v>
      </c>
      <c r="H16669">
        <v>672</v>
      </c>
      <c r="I16669">
        <v>539</v>
      </c>
      <c r="J16669">
        <v>1</v>
      </c>
      <c r="K16669">
        <v>2</v>
      </c>
      <c r="L16669" t="s">
        <v>28</v>
      </c>
      <c r="M16669" t="s">
        <v>311</v>
      </c>
      <c r="N16669" t="s">
        <v>94</v>
      </c>
      <c r="O16669" t="s">
        <v>22</v>
      </c>
      <c r="P16669" t="s">
        <v>23</v>
      </c>
      <c r="Q16669" t="s">
        <v>41</v>
      </c>
    </row>
    <row r="16670" spans="1:17" x14ac:dyDescent="0.2">
      <c r="A16670" s="2">
        <v>41703</v>
      </c>
      <c r="B16670" t="s">
        <v>388</v>
      </c>
      <c r="C16670" t="s">
        <v>212</v>
      </c>
      <c r="D16670" t="s">
        <v>115</v>
      </c>
      <c r="E16670" t="s">
        <v>115</v>
      </c>
      <c r="F16670">
        <v>154</v>
      </c>
      <c r="G16670">
        <v>164</v>
      </c>
      <c r="H16670">
        <v>148</v>
      </c>
      <c r="I16670">
        <v>115</v>
      </c>
      <c r="J16670">
        <v>2</v>
      </c>
      <c r="K16670">
        <v>2</v>
      </c>
      <c r="L16670" t="s">
        <v>28</v>
      </c>
      <c r="M16670" t="s">
        <v>844</v>
      </c>
      <c r="N16670" t="s">
        <v>388</v>
      </c>
      <c r="O16670" t="s">
        <v>22</v>
      </c>
      <c r="P16670" t="s">
        <v>23</v>
      </c>
      <c r="Q16670" t="s">
        <v>30</v>
      </c>
    </row>
    <row r="16671" spans="1:17" x14ac:dyDescent="0.2">
      <c r="A16671" s="2">
        <v>41703</v>
      </c>
      <c r="B16671" t="s">
        <v>167</v>
      </c>
      <c r="C16671" t="s">
        <v>34</v>
      </c>
      <c r="D16671" t="s">
        <v>115</v>
      </c>
      <c r="E16671" t="s">
        <v>36</v>
      </c>
      <c r="F16671">
        <v>38</v>
      </c>
      <c r="G16671">
        <v>62</v>
      </c>
      <c r="H16671">
        <v>728</v>
      </c>
      <c r="I16671">
        <v>553</v>
      </c>
      <c r="J16671">
        <v>1</v>
      </c>
      <c r="K16671">
        <v>2</v>
      </c>
      <c r="L16671" t="s">
        <v>28</v>
      </c>
      <c r="M16671" t="s">
        <v>625</v>
      </c>
      <c r="N16671" t="s">
        <v>167</v>
      </c>
      <c r="O16671" t="s">
        <v>22</v>
      </c>
      <c r="P16671" t="s">
        <v>23</v>
      </c>
      <c r="Q16671" t="s">
        <v>41</v>
      </c>
    </row>
    <row r="16672" spans="1:17" x14ac:dyDescent="0.2">
      <c r="A16672" s="2">
        <v>41703</v>
      </c>
      <c r="B16672" t="s">
        <v>164</v>
      </c>
      <c r="C16672" t="s">
        <v>182</v>
      </c>
      <c r="D16672" t="s">
        <v>115</v>
      </c>
      <c r="E16672" t="s">
        <v>115</v>
      </c>
      <c r="F16672">
        <v>114</v>
      </c>
      <c r="G16672">
        <v>88</v>
      </c>
      <c r="H16672">
        <v>268</v>
      </c>
      <c r="I16672">
        <v>380</v>
      </c>
      <c r="J16672">
        <v>3</v>
      </c>
      <c r="K16672">
        <v>1</v>
      </c>
      <c r="L16672" t="s">
        <v>570</v>
      </c>
      <c r="M16672" t="s">
        <v>243</v>
      </c>
      <c r="N16672" t="s">
        <v>176</v>
      </c>
      <c r="O16672" t="s">
        <v>122</v>
      </c>
      <c r="P16672" t="s">
        <v>23</v>
      </c>
      <c r="Q16672" t="s">
        <v>24</v>
      </c>
    </row>
    <row r="16673" spans="1:17" x14ac:dyDescent="0.2">
      <c r="A16673" s="2">
        <v>41703</v>
      </c>
      <c r="B16673" t="s">
        <v>98</v>
      </c>
      <c r="C16673" t="s">
        <v>1204</v>
      </c>
      <c r="D16673" t="s">
        <v>50</v>
      </c>
      <c r="E16673" t="s">
        <v>50</v>
      </c>
      <c r="F16673">
        <v>67</v>
      </c>
      <c r="G16673">
        <v>29</v>
      </c>
      <c r="H16673">
        <v>527</v>
      </c>
      <c r="I16673">
        <v>774</v>
      </c>
      <c r="J16673">
        <v>1</v>
      </c>
      <c r="K16673">
        <v>2</v>
      </c>
      <c r="L16673" t="s">
        <v>28</v>
      </c>
      <c r="M16673" t="s">
        <v>99</v>
      </c>
      <c r="N16673" t="s">
        <v>98</v>
      </c>
      <c r="O16673" t="s">
        <v>22</v>
      </c>
      <c r="P16673" t="s">
        <v>23</v>
      </c>
      <c r="Q16673" t="s">
        <v>41</v>
      </c>
    </row>
    <row r="16674" spans="1:17" x14ac:dyDescent="0.2">
      <c r="A16674" s="2">
        <v>41703</v>
      </c>
      <c r="B16674" t="s">
        <v>123</v>
      </c>
      <c r="C16674" t="s">
        <v>244</v>
      </c>
      <c r="D16674" t="s">
        <v>50</v>
      </c>
      <c r="E16674" t="s">
        <v>50</v>
      </c>
      <c r="F16674">
        <v>56</v>
      </c>
      <c r="G16674">
        <v>54</v>
      </c>
      <c r="H16674">
        <v>570</v>
      </c>
      <c r="I16674">
        <v>574</v>
      </c>
      <c r="J16674">
        <v>1</v>
      </c>
      <c r="K16674">
        <v>3</v>
      </c>
      <c r="L16674" t="s">
        <v>28</v>
      </c>
      <c r="M16674" t="s">
        <v>1553</v>
      </c>
      <c r="N16674" t="s">
        <v>123</v>
      </c>
      <c r="O16674" t="s">
        <v>22</v>
      </c>
      <c r="P16674" t="s">
        <v>23</v>
      </c>
      <c r="Q16674" t="s">
        <v>41</v>
      </c>
    </row>
    <row r="16675" spans="1:17" x14ac:dyDescent="0.2">
      <c r="A16675" s="2">
        <v>41703</v>
      </c>
      <c r="B16675" t="s">
        <v>143</v>
      </c>
      <c r="C16675" t="s">
        <v>442</v>
      </c>
      <c r="D16675" t="s">
        <v>115</v>
      </c>
      <c r="E16675" t="s">
        <v>57</v>
      </c>
      <c r="F16675">
        <v>50</v>
      </c>
      <c r="G16675">
        <v>89</v>
      </c>
      <c r="H16675">
        <v>601</v>
      </c>
      <c r="I16675">
        <v>378</v>
      </c>
      <c r="J16675">
        <v>4</v>
      </c>
      <c r="K16675">
        <v>2</v>
      </c>
      <c r="L16675" t="s">
        <v>28</v>
      </c>
      <c r="M16675" t="s">
        <v>144</v>
      </c>
      <c r="N16675" t="s">
        <v>143</v>
      </c>
      <c r="O16675" t="s">
        <v>22</v>
      </c>
      <c r="P16675" t="s">
        <v>23</v>
      </c>
      <c r="Q16675" t="s">
        <v>24</v>
      </c>
    </row>
    <row r="16676" spans="1:17" x14ac:dyDescent="0.2">
      <c r="A16676" s="2">
        <v>41703</v>
      </c>
      <c r="B16676" t="s">
        <v>177</v>
      </c>
      <c r="C16676" t="s">
        <v>469</v>
      </c>
      <c r="D16676" t="s">
        <v>115</v>
      </c>
      <c r="E16676" t="s">
        <v>115</v>
      </c>
      <c r="F16676">
        <v>69</v>
      </c>
      <c r="G16676">
        <v>133</v>
      </c>
      <c r="H16676">
        <v>514</v>
      </c>
      <c r="I16676">
        <v>196</v>
      </c>
      <c r="J16676">
        <v>2</v>
      </c>
      <c r="K16676">
        <v>1</v>
      </c>
      <c r="L16676" t="s">
        <v>570</v>
      </c>
      <c r="M16676" t="s">
        <v>640</v>
      </c>
      <c r="N16676" t="s">
        <v>177</v>
      </c>
      <c r="O16676" t="s">
        <v>22</v>
      </c>
      <c r="P16676" t="s">
        <v>23</v>
      </c>
      <c r="Q16676" t="s">
        <v>24</v>
      </c>
    </row>
    <row r="16677" spans="1:17" x14ac:dyDescent="0.2">
      <c r="A16677" s="2">
        <v>41703</v>
      </c>
      <c r="B16677" t="s">
        <v>560</v>
      </c>
      <c r="C16677" t="s">
        <v>73</v>
      </c>
      <c r="D16677" t="s">
        <v>50</v>
      </c>
      <c r="E16677" t="s">
        <v>50</v>
      </c>
      <c r="F16677">
        <v>128</v>
      </c>
      <c r="G16677">
        <v>102</v>
      </c>
      <c r="H16677">
        <v>214</v>
      </c>
      <c r="I16677">
        <v>326</v>
      </c>
      <c r="J16677">
        <v>1</v>
      </c>
      <c r="K16677">
        <v>1</v>
      </c>
      <c r="L16677" t="s">
        <v>28</v>
      </c>
      <c r="M16677" t="s">
        <v>767</v>
      </c>
      <c r="N16677" t="s">
        <v>180</v>
      </c>
      <c r="O16677" t="s">
        <v>122</v>
      </c>
      <c r="P16677" t="s">
        <v>23</v>
      </c>
      <c r="Q16677" t="s">
        <v>30</v>
      </c>
    </row>
    <row r="16678" spans="1:17" x14ac:dyDescent="0.2">
      <c r="A16678" s="2">
        <v>41703</v>
      </c>
      <c r="B16678" t="s">
        <v>97</v>
      </c>
      <c r="C16678" t="s">
        <v>548</v>
      </c>
      <c r="D16678" t="s">
        <v>50</v>
      </c>
      <c r="E16678" t="s">
        <v>36</v>
      </c>
      <c r="F16678">
        <v>120</v>
      </c>
      <c r="G16678">
        <v>27</v>
      </c>
      <c r="H16678">
        <v>247</v>
      </c>
      <c r="I16678">
        <v>798</v>
      </c>
      <c r="J16678">
        <v>0</v>
      </c>
      <c r="K16678">
        <v>0</v>
      </c>
      <c r="L16678" t="s">
        <v>28</v>
      </c>
      <c r="M16678" t="s">
        <v>97</v>
      </c>
      <c r="N16678" t="s">
        <v>97</v>
      </c>
      <c r="O16678" t="s">
        <v>22</v>
      </c>
      <c r="P16678" t="s">
        <v>23</v>
      </c>
      <c r="Q16678" t="s">
        <v>30</v>
      </c>
    </row>
    <row r="16679" spans="1:17" x14ac:dyDescent="0.2">
      <c r="A16679" s="2">
        <v>41703</v>
      </c>
      <c r="B16679" t="s">
        <v>328</v>
      </c>
      <c r="C16679" t="s">
        <v>101</v>
      </c>
      <c r="D16679" t="s">
        <v>50</v>
      </c>
      <c r="E16679" t="s">
        <v>50</v>
      </c>
      <c r="F16679">
        <v>83</v>
      </c>
      <c r="G16679">
        <v>111</v>
      </c>
      <c r="H16679">
        <v>402</v>
      </c>
      <c r="I16679">
        <v>281</v>
      </c>
      <c r="J16679">
        <v>2</v>
      </c>
      <c r="K16679">
        <v>1</v>
      </c>
      <c r="L16679" t="s">
        <v>28</v>
      </c>
      <c r="M16679" t="s">
        <v>329</v>
      </c>
      <c r="N16679" t="s">
        <v>328</v>
      </c>
      <c r="O16679" t="s">
        <v>22</v>
      </c>
      <c r="P16679" t="s">
        <v>23</v>
      </c>
      <c r="Q16679" t="s">
        <v>24</v>
      </c>
    </row>
    <row r="16680" spans="1:17" x14ac:dyDescent="0.2">
      <c r="A16680" s="2">
        <v>41703</v>
      </c>
      <c r="B16680" t="s">
        <v>250</v>
      </c>
      <c r="C16680" t="s">
        <v>45</v>
      </c>
      <c r="D16680" t="s">
        <v>36</v>
      </c>
      <c r="E16680" t="s">
        <v>36</v>
      </c>
      <c r="F16680">
        <v>115</v>
      </c>
      <c r="G16680">
        <v>100</v>
      </c>
      <c r="H16680">
        <v>267</v>
      </c>
      <c r="I16680">
        <v>330</v>
      </c>
      <c r="J16680">
        <v>1</v>
      </c>
      <c r="K16680">
        <v>4</v>
      </c>
      <c r="L16680" t="s">
        <v>28</v>
      </c>
      <c r="M16680" t="s">
        <v>251</v>
      </c>
      <c r="N16680" t="s">
        <v>250</v>
      </c>
      <c r="O16680" t="s">
        <v>22</v>
      </c>
      <c r="P16680" t="s">
        <v>23</v>
      </c>
      <c r="Q16680" t="s">
        <v>41</v>
      </c>
    </row>
    <row r="16681" spans="1:17" x14ac:dyDescent="0.2">
      <c r="A16681" s="2">
        <v>41703</v>
      </c>
      <c r="B16681" t="s">
        <v>111</v>
      </c>
      <c r="C16681" t="s">
        <v>118</v>
      </c>
      <c r="D16681" t="s">
        <v>36</v>
      </c>
      <c r="E16681" t="s">
        <v>36</v>
      </c>
      <c r="F16681">
        <v>59</v>
      </c>
      <c r="G16681">
        <v>66</v>
      </c>
      <c r="H16681">
        <v>560</v>
      </c>
      <c r="I16681">
        <v>528</v>
      </c>
      <c r="J16681">
        <v>1</v>
      </c>
      <c r="K16681">
        <v>1</v>
      </c>
      <c r="L16681" t="s">
        <v>28</v>
      </c>
      <c r="M16681" t="s">
        <v>1488</v>
      </c>
      <c r="N16681" t="s">
        <v>67</v>
      </c>
      <c r="O16681" t="s">
        <v>122</v>
      </c>
      <c r="P16681" t="s">
        <v>23</v>
      </c>
      <c r="Q16681" t="s">
        <v>30</v>
      </c>
    </row>
    <row r="16682" spans="1:17" x14ac:dyDescent="0.2">
      <c r="A16682" s="2">
        <v>41703</v>
      </c>
      <c r="B16682" t="s">
        <v>197</v>
      </c>
      <c r="C16682" t="s">
        <v>237</v>
      </c>
      <c r="D16682" t="s">
        <v>36</v>
      </c>
      <c r="E16682" t="s">
        <v>36</v>
      </c>
      <c r="F16682">
        <v>159</v>
      </c>
      <c r="G16682">
        <v>104</v>
      </c>
      <c r="H16682">
        <v>127</v>
      </c>
      <c r="I16682">
        <v>315</v>
      </c>
      <c r="J16682">
        <v>1</v>
      </c>
      <c r="K16682">
        <v>1</v>
      </c>
      <c r="L16682" t="s">
        <v>28</v>
      </c>
      <c r="M16682" t="s">
        <v>225</v>
      </c>
      <c r="N16682" t="s">
        <v>197</v>
      </c>
      <c r="O16682" t="s">
        <v>22</v>
      </c>
      <c r="P16682" t="s">
        <v>23</v>
      </c>
      <c r="Q16682" t="s">
        <v>30</v>
      </c>
    </row>
    <row r="16683" spans="1:17" x14ac:dyDescent="0.2">
      <c r="A16683" s="2">
        <v>41703</v>
      </c>
      <c r="B16683" t="s">
        <v>1279</v>
      </c>
      <c r="C16683" t="s">
        <v>199</v>
      </c>
      <c r="D16683" t="s">
        <v>50</v>
      </c>
      <c r="E16683" t="s">
        <v>36</v>
      </c>
      <c r="F16683">
        <v>52</v>
      </c>
      <c r="G16683">
        <v>37</v>
      </c>
      <c r="H16683">
        <v>594</v>
      </c>
      <c r="I16683">
        <v>733</v>
      </c>
      <c r="J16683">
        <v>1</v>
      </c>
      <c r="K16683">
        <v>0</v>
      </c>
      <c r="L16683" t="s">
        <v>28</v>
      </c>
      <c r="M16683" t="s">
        <v>1280</v>
      </c>
      <c r="N16683" t="s">
        <v>1279</v>
      </c>
      <c r="O16683" t="s">
        <v>22</v>
      </c>
      <c r="P16683" t="s">
        <v>23</v>
      </c>
      <c r="Q16683" t="s">
        <v>24</v>
      </c>
    </row>
    <row r="16684" spans="1:17" x14ac:dyDescent="0.2">
      <c r="A16684" s="2">
        <v>41703</v>
      </c>
      <c r="B16684" t="s">
        <v>110</v>
      </c>
      <c r="C16684" t="s">
        <v>141</v>
      </c>
      <c r="D16684" t="s">
        <v>36</v>
      </c>
      <c r="E16684" t="s">
        <v>36</v>
      </c>
      <c r="F16684">
        <v>74</v>
      </c>
      <c r="G16684">
        <v>87</v>
      </c>
      <c r="H16684">
        <v>454</v>
      </c>
      <c r="I16684">
        <v>385</v>
      </c>
      <c r="J16684">
        <v>1</v>
      </c>
      <c r="K16684">
        <v>1</v>
      </c>
      <c r="L16684" t="s">
        <v>28</v>
      </c>
      <c r="M16684" t="s">
        <v>485</v>
      </c>
      <c r="N16684" t="s">
        <v>110</v>
      </c>
      <c r="O16684" t="s">
        <v>22</v>
      </c>
      <c r="P16684" t="s">
        <v>23</v>
      </c>
      <c r="Q16684" t="s">
        <v>30</v>
      </c>
    </row>
    <row r="16685" spans="1:17" x14ac:dyDescent="0.2">
      <c r="A16685" s="2">
        <v>41703</v>
      </c>
      <c r="B16685" t="s">
        <v>296</v>
      </c>
      <c r="C16685" t="s">
        <v>267</v>
      </c>
      <c r="D16685" t="s">
        <v>36</v>
      </c>
      <c r="E16685" t="s">
        <v>36</v>
      </c>
      <c r="F16685">
        <v>118</v>
      </c>
      <c r="G16685">
        <v>95</v>
      </c>
      <c r="H16685">
        <v>251</v>
      </c>
      <c r="I16685">
        <v>355</v>
      </c>
      <c r="J16685">
        <v>1</v>
      </c>
      <c r="K16685">
        <v>1</v>
      </c>
      <c r="L16685" t="s">
        <v>28</v>
      </c>
      <c r="M16685" t="s">
        <v>399</v>
      </c>
      <c r="N16685" t="s">
        <v>296</v>
      </c>
      <c r="O16685" t="s">
        <v>22</v>
      </c>
      <c r="P16685" t="s">
        <v>23</v>
      </c>
      <c r="Q16685" t="s">
        <v>30</v>
      </c>
    </row>
    <row r="16686" spans="1:17" x14ac:dyDescent="0.2">
      <c r="A16686" s="2">
        <v>41703</v>
      </c>
      <c r="B16686" t="s">
        <v>352</v>
      </c>
      <c r="C16686" t="s">
        <v>211</v>
      </c>
      <c r="D16686" t="s">
        <v>36</v>
      </c>
      <c r="E16686" t="s">
        <v>36</v>
      </c>
      <c r="F16686">
        <v>124</v>
      </c>
      <c r="G16686">
        <v>116</v>
      </c>
      <c r="H16686">
        <v>233</v>
      </c>
      <c r="I16686">
        <v>253</v>
      </c>
      <c r="J16686">
        <v>1</v>
      </c>
      <c r="K16686">
        <v>1</v>
      </c>
      <c r="L16686" t="s">
        <v>28</v>
      </c>
      <c r="M16686" t="s">
        <v>371</v>
      </c>
      <c r="N16686" t="s">
        <v>352</v>
      </c>
      <c r="O16686" t="s">
        <v>22</v>
      </c>
      <c r="P16686" t="s">
        <v>23</v>
      </c>
      <c r="Q16686" t="s">
        <v>30</v>
      </c>
    </row>
    <row r="16687" spans="1:17" x14ac:dyDescent="0.2">
      <c r="A16687" s="2">
        <v>41703</v>
      </c>
      <c r="B16687" t="s">
        <v>239</v>
      </c>
      <c r="C16687" t="s">
        <v>443</v>
      </c>
      <c r="D16687" t="s">
        <v>115</v>
      </c>
      <c r="E16687" t="s">
        <v>115</v>
      </c>
      <c r="F16687">
        <v>80</v>
      </c>
      <c r="G16687">
        <v>150</v>
      </c>
      <c r="H16687">
        <v>426</v>
      </c>
      <c r="I16687">
        <v>151</v>
      </c>
      <c r="J16687">
        <v>3</v>
      </c>
      <c r="K16687">
        <v>1</v>
      </c>
      <c r="L16687" t="s">
        <v>570</v>
      </c>
      <c r="M16687" t="s">
        <v>240</v>
      </c>
      <c r="N16687" t="s">
        <v>239</v>
      </c>
      <c r="O16687" t="s">
        <v>22</v>
      </c>
      <c r="P16687" t="s">
        <v>23</v>
      </c>
      <c r="Q16687" t="s">
        <v>24</v>
      </c>
    </row>
    <row r="16688" spans="1:17" x14ac:dyDescent="0.2">
      <c r="A16688" s="2">
        <v>41703</v>
      </c>
      <c r="B16688" t="s">
        <v>572</v>
      </c>
      <c r="C16688" t="s">
        <v>386</v>
      </c>
      <c r="D16688" t="s">
        <v>115</v>
      </c>
      <c r="E16688" t="s">
        <v>50</v>
      </c>
      <c r="F16688">
        <v>127</v>
      </c>
      <c r="G16688">
        <v>93</v>
      </c>
      <c r="H16688">
        <v>219</v>
      </c>
      <c r="I16688">
        <v>371</v>
      </c>
      <c r="J16688">
        <v>0</v>
      </c>
      <c r="K16688">
        <v>1</v>
      </c>
      <c r="L16688" t="s">
        <v>28</v>
      </c>
      <c r="M16688" t="s">
        <v>246</v>
      </c>
      <c r="N16688" t="s">
        <v>176</v>
      </c>
      <c r="O16688" t="s">
        <v>122</v>
      </c>
      <c r="P16688" t="s">
        <v>23</v>
      </c>
      <c r="Q16688" t="s">
        <v>41</v>
      </c>
    </row>
    <row r="16689" spans="1:17" x14ac:dyDescent="0.2">
      <c r="A16689" s="2">
        <v>41703</v>
      </c>
      <c r="B16689" t="s">
        <v>90</v>
      </c>
      <c r="C16689" t="s">
        <v>104</v>
      </c>
      <c r="D16689" t="s">
        <v>50</v>
      </c>
      <c r="E16689" t="s">
        <v>50</v>
      </c>
      <c r="F16689">
        <v>70</v>
      </c>
      <c r="G16689">
        <v>34</v>
      </c>
      <c r="H16689">
        <v>494</v>
      </c>
      <c r="I16689">
        <v>741</v>
      </c>
      <c r="J16689">
        <v>0</v>
      </c>
      <c r="K16689">
        <v>1</v>
      </c>
      <c r="L16689" t="s">
        <v>28</v>
      </c>
      <c r="M16689" t="s">
        <v>750</v>
      </c>
      <c r="N16689" t="s">
        <v>90</v>
      </c>
      <c r="O16689" t="s">
        <v>22</v>
      </c>
      <c r="P16689" t="s">
        <v>23</v>
      </c>
      <c r="Q16689" t="s">
        <v>41</v>
      </c>
    </row>
    <row r="16690" spans="1:17" x14ac:dyDescent="0.2">
      <c r="A16690" s="2">
        <v>41703</v>
      </c>
      <c r="B16690" t="s">
        <v>82</v>
      </c>
      <c r="C16690" t="s">
        <v>120</v>
      </c>
      <c r="D16690" t="s">
        <v>50</v>
      </c>
      <c r="E16690" t="s">
        <v>36</v>
      </c>
      <c r="F16690">
        <v>4</v>
      </c>
      <c r="G16690">
        <v>46</v>
      </c>
      <c r="H16690">
        <v>1219</v>
      </c>
      <c r="I16690">
        <v>626</v>
      </c>
      <c r="J16690">
        <v>5</v>
      </c>
      <c r="K16690">
        <v>1</v>
      </c>
      <c r="L16690" t="s">
        <v>28</v>
      </c>
      <c r="M16690" t="s">
        <v>912</v>
      </c>
      <c r="N16690" t="s">
        <v>82</v>
      </c>
      <c r="O16690" t="s">
        <v>22</v>
      </c>
      <c r="P16690" t="s">
        <v>23</v>
      </c>
      <c r="Q16690" t="s">
        <v>24</v>
      </c>
    </row>
    <row r="16691" spans="1:17" x14ac:dyDescent="0.2">
      <c r="A16691" s="2">
        <v>41703</v>
      </c>
      <c r="B16691" t="s">
        <v>166</v>
      </c>
      <c r="C16691" t="s">
        <v>402</v>
      </c>
      <c r="D16691" t="s">
        <v>115</v>
      </c>
      <c r="E16691" t="s">
        <v>115</v>
      </c>
      <c r="F16691">
        <v>99</v>
      </c>
      <c r="G16691">
        <v>106</v>
      </c>
      <c r="H16691">
        <v>331</v>
      </c>
      <c r="I16691">
        <v>307</v>
      </c>
      <c r="J16691">
        <v>0</v>
      </c>
      <c r="K16691">
        <v>0</v>
      </c>
      <c r="L16691" t="s">
        <v>570</v>
      </c>
      <c r="M16691" t="s">
        <v>165</v>
      </c>
      <c r="N16691" t="s">
        <v>166</v>
      </c>
      <c r="O16691" t="s">
        <v>22</v>
      </c>
      <c r="P16691" t="s">
        <v>23</v>
      </c>
      <c r="Q16691" t="s">
        <v>30</v>
      </c>
    </row>
    <row r="16692" spans="1:17" x14ac:dyDescent="0.2">
      <c r="A16692" s="2">
        <v>41703</v>
      </c>
      <c r="B16692" t="s">
        <v>92</v>
      </c>
      <c r="C16692" t="s">
        <v>39</v>
      </c>
      <c r="D16692" t="s">
        <v>50</v>
      </c>
      <c r="E16692" t="s">
        <v>19</v>
      </c>
      <c r="F16692">
        <v>33</v>
      </c>
      <c r="G16692">
        <v>3</v>
      </c>
      <c r="H16692">
        <v>745</v>
      </c>
      <c r="I16692">
        <v>1255</v>
      </c>
      <c r="J16692">
        <v>0</v>
      </c>
      <c r="K16692">
        <v>0</v>
      </c>
      <c r="L16692" t="s">
        <v>28</v>
      </c>
      <c r="M16692" t="s">
        <v>124</v>
      </c>
      <c r="N16692" t="s">
        <v>92</v>
      </c>
      <c r="O16692" t="s">
        <v>22</v>
      </c>
      <c r="P16692" t="s">
        <v>23</v>
      </c>
      <c r="Q16692" t="s">
        <v>30</v>
      </c>
    </row>
    <row r="16693" spans="1:17" x14ac:dyDescent="0.2">
      <c r="A16693" s="2">
        <v>41703</v>
      </c>
      <c r="B16693" t="s">
        <v>95</v>
      </c>
      <c r="C16693" t="s">
        <v>286</v>
      </c>
      <c r="D16693" t="s">
        <v>50</v>
      </c>
      <c r="E16693" t="s">
        <v>50</v>
      </c>
      <c r="F16693">
        <v>22</v>
      </c>
      <c r="G16693">
        <v>30</v>
      </c>
      <c r="H16693">
        <v>862</v>
      </c>
      <c r="I16693">
        <v>771</v>
      </c>
      <c r="J16693">
        <v>2</v>
      </c>
      <c r="K16693">
        <v>0</v>
      </c>
      <c r="L16693" t="s">
        <v>28</v>
      </c>
      <c r="M16693" t="s">
        <v>1161</v>
      </c>
      <c r="N16693" t="s">
        <v>95</v>
      </c>
      <c r="O16693" t="s">
        <v>22</v>
      </c>
      <c r="P16693" t="s">
        <v>23</v>
      </c>
      <c r="Q16693" t="s">
        <v>24</v>
      </c>
    </row>
    <row r="16694" spans="1:17" x14ac:dyDescent="0.2">
      <c r="A16694" s="2">
        <v>41703</v>
      </c>
      <c r="B16694" t="s">
        <v>113</v>
      </c>
      <c r="C16694" t="s">
        <v>363</v>
      </c>
      <c r="D16694" t="s">
        <v>115</v>
      </c>
      <c r="E16694" t="s">
        <v>115</v>
      </c>
      <c r="F16694">
        <v>75</v>
      </c>
      <c r="G16694">
        <v>158</v>
      </c>
      <c r="H16694">
        <v>449</v>
      </c>
      <c r="I16694">
        <v>135</v>
      </c>
      <c r="J16694">
        <v>1</v>
      </c>
      <c r="K16694">
        <v>0</v>
      </c>
      <c r="L16694" t="s">
        <v>570</v>
      </c>
      <c r="M16694" t="s">
        <v>116</v>
      </c>
      <c r="N16694" t="s">
        <v>113</v>
      </c>
      <c r="O16694" t="s">
        <v>22</v>
      </c>
      <c r="P16694" t="s">
        <v>23</v>
      </c>
      <c r="Q16694" t="s">
        <v>24</v>
      </c>
    </row>
    <row r="16695" spans="1:17" x14ac:dyDescent="0.2">
      <c r="A16695" s="2">
        <v>41703</v>
      </c>
      <c r="B16695" t="s">
        <v>149</v>
      </c>
      <c r="C16695" t="s">
        <v>25</v>
      </c>
      <c r="D16695" t="s">
        <v>36</v>
      </c>
      <c r="E16695" t="s">
        <v>19</v>
      </c>
      <c r="F16695">
        <v>64</v>
      </c>
      <c r="G16695">
        <v>9</v>
      </c>
      <c r="H16695">
        <v>550</v>
      </c>
      <c r="I16695">
        <v>1124</v>
      </c>
      <c r="J16695">
        <v>0</v>
      </c>
      <c r="K16695">
        <v>5</v>
      </c>
      <c r="L16695" t="s">
        <v>28</v>
      </c>
      <c r="M16695" t="s">
        <v>420</v>
      </c>
      <c r="N16695" t="s">
        <v>149</v>
      </c>
      <c r="O16695" t="s">
        <v>22</v>
      </c>
      <c r="P16695" t="s">
        <v>23</v>
      </c>
      <c r="Q16695" t="s">
        <v>41</v>
      </c>
    </row>
    <row r="16696" spans="1:17" x14ac:dyDescent="0.2">
      <c r="A16696" s="2">
        <v>41703</v>
      </c>
      <c r="B16696" t="s">
        <v>106</v>
      </c>
      <c r="C16696" t="s">
        <v>119</v>
      </c>
      <c r="D16696" t="s">
        <v>50</v>
      </c>
      <c r="E16696" t="s">
        <v>50</v>
      </c>
      <c r="F16696">
        <v>1</v>
      </c>
      <c r="G16696">
        <v>8</v>
      </c>
      <c r="H16696">
        <v>1506</v>
      </c>
      <c r="I16696">
        <v>1134</v>
      </c>
      <c r="J16696">
        <v>1</v>
      </c>
      <c r="K16696">
        <v>0</v>
      </c>
      <c r="L16696" t="s">
        <v>28</v>
      </c>
      <c r="M16696" t="s">
        <v>523</v>
      </c>
      <c r="N16696" t="s">
        <v>106</v>
      </c>
      <c r="O16696" t="s">
        <v>22</v>
      </c>
      <c r="P16696" t="s">
        <v>23</v>
      </c>
      <c r="Q16696" t="s">
        <v>24</v>
      </c>
    </row>
    <row r="16697" spans="1:17" x14ac:dyDescent="0.2">
      <c r="A16697" s="2">
        <v>41703</v>
      </c>
      <c r="B16697" t="s">
        <v>456</v>
      </c>
      <c r="C16697" t="s">
        <v>185</v>
      </c>
      <c r="D16697" t="s">
        <v>27</v>
      </c>
      <c r="E16697" t="s">
        <v>27</v>
      </c>
      <c r="F16697">
        <v>148</v>
      </c>
      <c r="G16697">
        <v>80</v>
      </c>
      <c r="H16697">
        <v>155</v>
      </c>
      <c r="I16697">
        <v>425</v>
      </c>
      <c r="J16697">
        <v>0</v>
      </c>
      <c r="K16697">
        <v>5</v>
      </c>
      <c r="L16697" t="s">
        <v>28</v>
      </c>
      <c r="M16697" t="s">
        <v>474</v>
      </c>
      <c r="N16697" t="s">
        <v>456</v>
      </c>
      <c r="O16697" t="s">
        <v>22</v>
      </c>
      <c r="P16697" t="s">
        <v>23</v>
      </c>
      <c r="Q16697" t="s">
        <v>41</v>
      </c>
    </row>
    <row r="16698" spans="1:17" x14ac:dyDescent="0.2">
      <c r="A16698" s="2">
        <v>41703</v>
      </c>
      <c r="B16698" t="s">
        <v>53</v>
      </c>
      <c r="C16698" t="s">
        <v>274</v>
      </c>
      <c r="D16698" t="s">
        <v>50</v>
      </c>
      <c r="E16698" t="s">
        <v>50</v>
      </c>
      <c r="F16698">
        <v>6</v>
      </c>
      <c r="G16698">
        <v>16</v>
      </c>
      <c r="H16698">
        <v>1158</v>
      </c>
      <c r="I16698">
        <v>966</v>
      </c>
      <c r="J16698">
        <v>2</v>
      </c>
      <c r="K16698">
        <v>2</v>
      </c>
      <c r="L16698" t="s">
        <v>28</v>
      </c>
      <c r="M16698" t="s">
        <v>838</v>
      </c>
      <c r="N16698" t="s">
        <v>53</v>
      </c>
      <c r="O16698" t="s">
        <v>22</v>
      </c>
      <c r="P16698" t="s">
        <v>23</v>
      </c>
      <c r="Q16698" t="s">
        <v>30</v>
      </c>
    </row>
    <row r="16699" spans="1:17" x14ac:dyDescent="0.2">
      <c r="A16699" s="2">
        <v>41703</v>
      </c>
      <c r="B16699" t="s">
        <v>114</v>
      </c>
      <c r="C16699" t="s">
        <v>464</v>
      </c>
      <c r="D16699" t="s">
        <v>115</v>
      </c>
      <c r="E16699" t="s">
        <v>115</v>
      </c>
      <c r="F16699">
        <v>147</v>
      </c>
      <c r="G16699">
        <v>121</v>
      </c>
      <c r="H16699">
        <v>157</v>
      </c>
      <c r="I16699">
        <v>243</v>
      </c>
      <c r="J16699">
        <v>2</v>
      </c>
      <c r="K16699">
        <v>5</v>
      </c>
      <c r="L16699" t="s">
        <v>570</v>
      </c>
      <c r="M16699" t="s">
        <v>226</v>
      </c>
      <c r="N16699" t="s">
        <v>114</v>
      </c>
      <c r="O16699" t="s">
        <v>22</v>
      </c>
      <c r="P16699" t="s">
        <v>23</v>
      </c>
      <c r="Q16699" t="s">
        <v>41</v>
      </c>
    </row>
    <row r="16700" spans="1:17" x14ac:dyDescent="0.2">
      <c r="A16700" s="2">
        <v>41703</v>
      </c>
      <c r="B16700" t="s">
        <v>180</v>
      </c>
      <c r="C16700" t="s">
        <v>52</v>
      </c>
      <c r="D16700" t="s">
        <v>50</v>
      </c>
      <c r="E16700" t="s">
        <v>50</v>
      </c>
      <c r="F16700">
        <v>42</v>
      </c>
      <c r="G16700">
        <v>25</v>
      </c>
      <c r="H16700">
        <v>702</v>
      </c>
      <c r="I16700">
        <v>821</v>
      </c>
      <c r="J16700">
        <v>2</v>
      </c>
      <c r="K16700">
        <v>1</v>
      </c>
      <c r="L16700" t="s">
        <v>28</v>
      </c>
      <c r="M16700" t="s">
        <v>1096</v>
      </c>
      <c r="N16700" t="s">
        <v>180</v>
      </c>
      <c r="O16700" t="s">
        <v>22</v>
      </c>
      <c r="P16700" t="s">
        <v>23</v>
      </c>
      <c r="Q16700" t="s">
        <v>24</v>
      </c>
    </row>
    <row r="16701" spans="1:17" x14ac:dyDescent="0.2">
      <c r="A16701" s="2">
        <v>41703</v>
      </c>
      <c r="B16701" t="s">
        <v>168</v>
      </c>
      <c r="C16701" t="s">
        <v>77</v>
      </c>
      <c r="D16701" t="s">
        <v>50</v>
      </c>
      <c r="E16701" t="s">
        <v>27</v>
      </c>
      <c r="F16701">
        <v>18</v>
      </c>
      <c r="G16701">
        <v>13</v>
      </c>
      <c r="H16701">
        <v>917</v>
      </c>
      <c r="I16701">
        <v>1043</v>
      </c>
      <c r="J16701">
        <v>2</v>
      </c>
      <c r="K16701">
        <v>0</v>
      </c>
      <c r="L16701" t="s">
        <v>28</v>
      </c>
      <c r="M16701" t="s">
        <v>433</v>
      </c>
      <c r="N16701" t="s">
        <v>145</v>
      </c>
      <c r="O16701" t="s">
        <v>122</v>
      </c>
      <c r="P16701" t="s">
        <v>23</v>
      </c>
      <c r="Q16701" t="s">
        <v>24</v>
      </c>
    </row>
    <row r="16702" spans="1:17" x14ac:dyDescent="0.2">
      <c r="A16702" s="2">
        <v>41703</v>
      </c>
      <c r="B16702" t="s">
        <v>449</v>
      </c>
      <c r="C16702" t="s">
        <v>176</v>
      </c>
      <c r="D16702" t="s">
        <v>115</v>
      </c>
      <c r="E16702" t="s">
        <v>115</v>
      </c>
      <c r="F16702">
        <v>57</v>
      </c>
      <c r="G16702">
        <v>58</v>
      </c>
      <c r="H16702">
        <v>568</v>
      </c>
      <c r="I16702">
        <v>564</v>
      </c>
      <c r="J16702">
        <v>1</v>
      </c>
      <c r="K16702">
        <v>1</v>
      </c>
      <c r="L16702" t="s">
        <v>570</v>
      </c>
      <c r="M16702" t="s">
        <v>530</v>
      </c>
      <c r="N16702" t="s">
        <v>449</v>
      </c>
      <c r="O16702" t="s">
        <v>22</v>
      </c>
      <c r="P16702" t="s">
        <v>23</v>
      </c>
      <c r="Q16702" t="s">
        <v>30</v>
      </c>
    </row>
    <row r="16703" spans="1:17" x14ac:dyDescent="0.2">
      <c r="A16703" s="2">
        <v>41703</v>
      </c>
      <c r="B16703" t="s">
        <v>425</v>
      </c>
      <c r="C16703" t="s">
        <v>254</v>
      </c>
      <c r="D16703" t="s">
        <v>115</v>
      </c>
      <c r="E16703" t="s">
        <v>115</v>
      </c>
      <c r="F16703">
        <v>143</v>
      </c>
      <c r="G16703">
        <v>144</v>
      </c>
      <c r="H16703">
        <v>172</v>
      </c>
      <c r="I16703">
        <v>170</v>
      </c>
      <c r="J16703">
        <v>3</v>
      </c>
      <c r="K16703">
        <v>1</v>
      </c>
      <c r="L16703" t="s">
        <v>570</v>
      </c>
      <c r="M16703" t="s">
        <v>811</v>
      </c>
      <c r="N16703" t="s">
        <v>425</v>
      </c>
      <c r="O16703" t="s">
        <v>22</v>
      </c>
      <c r="P16703" t="s">
        <v>23</v>
      </c>
      <c r="Q16703" t="s">
        <v>24</v>
      </c>
    </row>
    <row r="16704" spans="1:17" x14ac:dyDescent="0.2">
      <c r="A16704" s="2">
        <v>41703</v>
      </c>
      <c r="B16704" t="s">
        <v>161</v>
      </c>
      <c r="C16704" t="s">
        <v>76</v>
      </c>
      <c r="D16704" t="s">
        <v>50</v>
      </c>
      <c r="E16704" t="s">
        <v>50</v>
      </c>
      <c r="F16704">
        <v>51</v>
      </c>
      <c r="G16704">
        <v>48</v>
      </c>
      <c r="H16704">
        <v>597</v>
      </c>
      <c r="I16704">
        <v>612</v>
      </c>
      <c r="J16704">
        <v>3</v>
      </c>
      <c r="K16704">
        <v>1</v>
      </c>
      <c r="L16704" t="s">
        <v>28</v>
      </c>
      <c r="M16704" t="s">
        <v>162</v>
      </c>
      <c r="N16704" t="s">
        <v>161</v>
      </c>
      <c r="O16704" t="s">
        <v>22</v>
      </c>
      <c r="P16704" t="s">
        <v>23</v>
      </c>
      <c r="Q16704" t="s">
        <v>24</v>
      </c>
    </row>
    <row r="16705" spans="1:17" x14ac:dyDescent="0.2">
      <c r="A16705" s="2">
        <v>41703</v>
      </c>
      <c r="B16705" t="s">
        <v>389</v>
      </c>
      <c r="C16705" t="s">
        <v>391</v>
      </c>
      <c r="D16705" t="s">
        <v>115</v>
      </c>
      <c r="E16705" t="s">
        <v>115</v>
      </c>
      <c r="F16705">
        <v>186</v>
      </c>
      <c r="G16705">
        <v>150</v>
      </c>
      <c r="H16705">
        <v>38</v>
      </c>
      <c r="I16705">
        <v>151</v>
      </c>
      <c r="J16705">
        <v>1</v>
      </c>
      <c r="K16705">
        <v>2</v>
      </c>
      <c r="L16705" t="s">
        <v>570</v>
      </c>
      <c r="M16705" t="s">
        <v>178</v>
      </c>
      <c r="N16705" t="s">
        <v>176</v>
      </c>
      <c r="O16705" t="s">
        <v>122</v>
      </c>
      <c r="P16705" t="s">
        <v>23</v>
      </c>
      <c r="Q16705" t="s">
        <v>41</v>
      </c>
    </row>
    <row r="16706" spans="1:17" x14ac:dyDescent="0.2">
      <c r="A16706" s="2">
        <v>41703</v>
      </c>
      <c r="B16706" t="s">
        <v>138</v>
      </c>
      <c r="C16706" t="s">
        <v>208</v>
      </c>
      <c r="D16706" t="s">
        <v>36</v>
      </c>
      <c r="E16706" t="s">
        <v>36</v>
      </c>
      <c r="F16706">
        <v>75</v>
      </c>
      <c r="G16706">
        <v>84</v>
      </c>
      <c r="H16706">
        <v>450</v>
      </c>
      <c r="I16706">
        <v>400</v>
      </c>
      <c r="J16706">
        <v>2</v>
      </c>
      <c r="K16706">
        <v>1</v>
      </c>
      <c r="L16706" t="s">
        <v>28</v>
      </c>
      <c r="M16706" t="s">
        <v>1526</v>
      </c>
      <c r="N16706" t="s">
        <v>138</v>
      </c>
      <c r="O16706" t="s">
        <v>22</v>
      </c>
      <c r="P16706" t="s">
        <v>23</v>
      </c>
      <c r="Q16706" t="s">
        <v>24</v>
      </c>
    </row>
    <row r="16707" spans="1:17" x14ac:dyDescent="0.2">
      <c r="A16707" s="2">
        <v>41705</v>
      </c>
      <c r="B16707" t="s">
        <v>405</v>
      </c>
      <c r="C16707" t="s">
        <v>46</v>
      </c>
      <c r="D16707" t="s">
        <v>36</v>
      </c>
      <c r="E16707" t="s">
        <v>36</v>
      </c>
      <c r="F16707">
        <v>139</v>
      </c>
      <c r="G16707">
        <v>184</v>
      </c>
      <c r="H16707">
        <v>181</v>
      </c>
      <c r="I16707">
        <v>40</v>
      </c>
      <c r="J16707">
        <v>0</v>
      </c>
      <c r="K16707">
        <v>1</v>
      </c>
      <c r="L16707" t="s">
        <v>28</v>
      </c>
      <c r="M16707" t="s">
        <v>406</v>
      </c>
      <c r="N16707" t="s">
        <v>405</v>
      </c>
      <c r="O16707" t="s">
        <v>22</v>
      </c>
      <c r="P16707" t="s">
        <v>23</v>
      </c>
      <c r="Q16707" t="s">
        <v>41</v>
      </c>
    </row>
    <row r="16708" spans="1:17" x14ac:dyDescent="0.2">
      <c r="A16708" s="2">
        <v>41707</v>
      </c>
      <c r="B16708" t="s">
        <v>405</v>
      </c>
      <c r="C16708" t="s">
        <v>46</v>
      </c>
      <c r="D16708" t="s">
        <v>36</v>
      </c>
      <c r="E16708" t="s">
        <v>36</v>
      </c>
      <c r="F16708">
        <v>139</v>
      </c>
      <c r="G16708">
        <v>184</v>
      </c>
      <c r="H16708">
        <v>181</v>
      </c>
      <c r="I16708">
        <v>40</v>
      </c>
      <c r="J16708">
        <v>0</v>
      </c>
      <c r="K16708">
        <v>0</v>
      </c>
      <c r="L16708" t="s">
        <v>28</v>
      </c>
      <c r="M16708" t="s">
        <v>406</v>
      </c>
      <c r="N16708" t="s">
        <v>405</v>
      </c>
      <c r="O16708" t="s">
        <v>22</v>
      </c>
      <c r="P16708" t="s">
        <v>23</v>
      </c>
      <c r="Q16708" t="s">
        <v>30</v>
      </c>
    </row>
    <row r="16709" spans="1:17" x14ac:dyDescent="0.2">
      <c r="A16709" s="2">
        <v>41723</v>
      </c>
      <c r="B16709" t="s">
        <v>389</v>
      </c>
      <c r="C16709" t="s">
        <v>459</v>
      </c>
      <c r="D16709" t="s">
        <v>115</v>
      </c>
      <c r="E16709" t="s">
        <v>115</v>
      </c>
      <c r="F16709">
        <v>185</v>
      </c>
      <c r="G16709">
        <v>160</v>
      </c>
      <c r="H16709">
        <v>39</v>
      </c>
      <c r="I16709">
        <v>102</v>
      </c>
      <c r="J16709">
        <v>2</v>
      </c>
      <c r="K16709">
        <v>0</v>
      </c>
      <c r="L16709" t="s">
        <v>28</v>
      </c>
      <c r="M16709" t="s">
        <v>165</v>
      </c>
      <c r="N16709" t="s">
        <v>166</v>
      </c>
      <c r="O16709" t="s">
        <v>122</v>
      </c>
      <c r="P16709" t="s">
        <v>23</v>
      </c>
      <c r="Q16709" t="s">
        <v>24</v>
      </c>
    </row>
    <row r="16710" spans="1:17" x14ac:dyDescent="0.2">
      <c r="A16710" s="2">
        <v>41724</v>
      </c>
      <c r="B16710" t="s">
        <v>737</v>
      </c>
      <c r="C16710" t="s">
        <v>363</v>
      </c>
      <c r="D16710" t="s">
        <v>50</v>
      </c>
      <c r="E16710" t="s">
        <v>115</v>
      </c>
      <c r="F16710">
        <v>199</v>
      </c>
      <c r="G16710">
        <v>154</v>
      </c>
      <c r="H16710">
        <v>15</v>
      </c>
      <c r="I16710">
        <v>128</v>
      </c>
      <c r="J16710">
        <v>0</v>
      </c>
      <c r="K16710">
        <v>1</v>
      </c>
      <c r="L16710" t="s">
        <v>28</v>
      </c>
      <c r="M16710" t="s">
        <v>1582</v>
      </c>
      <c r="N16710" t="s">
        <v>106</v>
      </c>
      <c r="O16710" t="s">
        <v>122</v>
      </c>
      <c r="P16710" t="s">
        <v>23</v>
      </c>
      <c r="Q16710" t="s">
        <v>41</v>
      </c>
    </row>
    <row r="16711" spans="1:17" x14ac:dyDescent="0.2">
      <c r="A16711" s="2">
        <v>41725</v>
      </c>
      <c r="B16711" t="s">
        <v>586</v>
      </c>
      <c r="C16711" t="s">
        <v>889</v>
      </c>
      <c r="D16711" t="s">
        <v>27</v>
      </c>
      <c r="E16711" t="s">
        <v>115</v>
      </c>
      <c r="F16711">
        <v>162</v>
      </c>
      <c r="G16711">
        <v>173</v>
      </c>
      <c r="H16711">
        <v>87</v>
      </c>
      <c r="I16711">
        <v>68</v>
      </c>
      <c r="J16711">
        <v>2</v>
      </c>
      <c r="K16711">
        <v>2</v>
      </c>
      <c r="L16711" t="s">
        <v>28</v>
      </c>
      <c r="M16711" t="s">
        <v>594</v>
      </c>
      <c r="N16711" t="s">
        <v>586</v>
      </c>
      <c r="O16711" t="s">
        <v>22</v>
      </c>
      <c r="P16711" t="s">
        <v>23</v>
      </c>
      <c r="Q16711" t="s">
        <v>30</v>
      </c>
    </row>
    <row r="16712" spans="1:17" x14ac:dyDescent="0.2">
      <c r="A16712" s="2">
        <v>41727</v>
      </c>
      <c r="B16712" t="s">
        <v>454</v>
      </c>
      <c r="C16712" t="s">
        <v>363</v>
      </c>
      <c r="D16712" t="s">
        <v>27</v>
      </c>
      <c r="E16712" t="s">
        <v>115</v>
      </c>
      <c r="F16712">
        <v>93</v>
      </c>
      <c r="G16712">
        <v>154</v>
      </c>
      <c r="H16712">
        <v>362</v>
      </c>
      <c r="I16712">
        <v>128</v>
      </c>
      <c r="J16712">
        <v>1</v>
      </c>
      <c r="K16712">
        <v>0</v>
      </c>
      <c r="L16712" t="s">
        <v>28</v>
      </c>
      <c r="M16712" t="s">
        <v>1582</v>
      </c>
      <c r="N16712" t="s">
        <v>106</v>
      </c>
      <c r="O16712" t="s">
        <v>122</v>
      </c>
      <c r="P16712" t="s">
        <v>23</v>
      </c>
      <c r="Q16712" t="s">
        <v>24</v>
      </c>
    </row>
    <row r="16713" spans="1:17" x14ac:dyDescent="0.2">
      <c r="A16713" s="2">
        <v>41728</v>
      </c>
      <c r="B16713" t="s">
        <v>586</v>
      </c>
      <c r="C16713" t="s">
        <v>889</v>
      </c>
      <c r="D16713" t="s">
        <v>27</v>
      </c>
      <c r="E16713" t="s">
        <v>115</v>
      </c>
      <c r="F16713">
        <v>162</v>
      </c>
      <c r="G16713">
        <v>173</v>
      </c>
      <c r="H16713">
        <v>87</v>
      </c>
      <c r="I16713">
        <v>68</v>
      </c>
      <c r="J16713">
        <v>2</v>
      </c>
      <c r="K16713">
        <v>0</v>
      </c>
      <c r="L16713" t="s">
        <v>28</v>
      </c>
      <c r="M16713" t="s">
        <v>594</v>
      </c>
      <c r="N16713" t="s">
        <v>586</v>
      </c>
      <c r="O16713" t="s">
        <v>22</v>
      </c>
      <c r="P16713" t="s">
        <v>23</v>
      </c>
      <c r="Q16713" t="s">
        <v>24</v>
      </c>
    </row>
    <row r="16714" spans="1:17" x14ac:dyDescent="0.2">
      <c r="A16714" s="2">
        <v>41741</v>
      </c>
      <c r="B16714" t="s">
        <v>197</v>
      </c>
      <c r="C16714" t="s">
        <v>404</v>
      </c>
      <c r="D16714" t="s">
        <v>36</v>
      </c>
      <c r="E16714" t="s">
        <v>36</v>
      </c>
      <c r="F16714">
        <v>152</v>
      </c>
      <c r="G16714">
        <v>176</v>
      </c>
      <c r="H16714">
        <v>127</v>
      </c>
      <c r="I16714">
        <v>67</v>
      </c>
      <c r="J16714">
        <v>1</v>
      </c>
      <c r="K16714">
        <v>0</v>
      </c>
      <c r="L16714" t="s">
        <v>62</v>
      </c>
      <c r="M16714" t="s">
        <v>225</v>
      </c>
      <c r="N16714" t="s">
        <v>197</v>
      </c>
      <c r="O16714" t="s">
        <v>22</v>
      </c>
      <c r="P16714" t="s">
        <v>23</v>
      </c>
      <c r="Q16714" t="s">
        <v>24</v>
      </c>
    </row>
    <row r="16715" spans="1:17" x14ac:dyDescent="0.2">
      <c r="A16715" s="2">
        <v>41742</v>
      </c>
      <c r="B16715" t="s">
        <v>1073</v>
      </c>
      <c r="C16715" t="s">
        <v>569</v>
      </c>
      <c r="D16715" t="s">
        <v>115</v>
      </c>
      <c r="E16715" t="s">
        <v>115</v>
      </c>
      <c r="F16715">
        <v>122</v>
      </c>
      <c r="G16715">
        <v>147</v>
      </c>
      <c r="H16715">
        <v>226</v>
      </c>
      <c r="I16715">
        <v>143</v>
      </c>
      <c r="J16715">
        <v>0</v>
      </c>
      <c r="K16715">
        <v>0</v>
      </c>
      <c r="L16715" t="s">
        <v>28</v>
      </c>
      <c r="M16715" t="s">
        <v>246</v>
      </c>
      <c r="N16715" t="s">
        <v>176</v>
      </c>
      <c r="O16715" t="s">
        <v>122</v>
      </c>
      <c r="P16715" t="s">
        <v>23</v>
      </c>
      <c r="Q16715" t="s">
        <v>30</v>
      </c>
    </row>
    <row r="16716" spans="1:17" x14ac:dyDescent="0.2">
      <c r="A16716" s="2">
        <v>41744</v>
      </c>
      <c r="B16716" t="s">
        <v>389</v>
      </c>
      <c r="C16716" t="s">
        <v>756</v>
      </c>
      <c r="D16716" t="s">
        <v>115</v>
      </c>
      <c r="E16716" t="s">
        <v>36</v>
      </c>
      <c r="F16716">
        <v>180</v>
      </c>
      <c r="G16716">
        <v>169</v>
      </c>
      <c r="H16716">
        <v>60</v>
      </c>
      <c r="I16716">
        <v>79</v>
      </c>
      <c r="J16716">
        <v>0</v>
      </c>
      <c r="K16716">
        <v>0</v>
      </c>
      <c r="L16716" t="s">
        <v>28</v>
      </c>
      <c r="M16716" t="s">
        <v>165</v>
      </c>
      <c r="N16716" t="s">
        <v>166</v>
      </c>
      <c r="O16716" t="s">
        <v>122</v>
      </c>
      <c r="P16716" t="s">
        <v>23</v>
      </c>
      <c r="Q16716" t="s">
        <v>30</v>
      </c>
    </row>
    <row r="16717" spans="1:17" x14ac:dyDescent="0.2">
      <c r="A16717" s="2">
        <v>41749</v>
      </c>
      <c r="B16717" t="s">
        <v>404</v>
      </c>
      <c r="C16717" t="s">
        <v>197</v>
      </c>
      <c r="D16717" t="s">
        <v>36</v>
      </c>
      <c r="E16717" t="s">
        <v>36</v>
      </c>
      <c r="F16717">
        <v>176</v>
      </c>
      <c r="G16717">
        <v>152</v>
      </c>
      <c r="H16717">
        <v>67</v>
      </c>
      <c r="I16717">
        <v>127</v>
      </c>
      <c r="J16717">
        <v>0</v>
      </c>
      <c r="K16717">
        <v>2</v>
      </c>
      <c r="L16717" t="s">
        <v>62</v>
      </c>
      <c r="M16717" t="s">
        <v>662</v>
      </c>
      <c r="N16717" t="s">
        <v>404</v>
      </c>
      <c r="O16717" t="s">
        <v>22</v>
      </c>
      <c r="P16717" t="s">
        <v>23</v>
      </c>
      <c r="Q16717" t="s">
        <v>41</v>
      </c>
    </row>
    <row r="16718" spans="1:17" x14ac:dyDescent="0.2">
      <c r="A16718" s="2">
        <v>41755</v>
      </c>
      <c r="B16718" t="s">
        <v>211</v>
      </c>
      <c r="C16718" t="s">
        <v>172</v>
      </c>
      <c r="D16718" t="s">
        <v>36</v>
      </c>
      <c r="E16718" t="s">
        <v>36</v>
      </c>
      <c r="F16718">
        <v>122</v>
      </c>
      <c r="G16718">
        <v>125</v>
      </c>
      <c r="H16718">
        <v>226</v>
      </c>
      <c r="I16718">
        <v>215</v>
      </c>
      <c r="J16718">
        <v>0</v>
      </c>
      <c r="K16718">
        <v>3</v>
      </c>
      <c r="L16718" t="s">
        <v>28</v>
      </c>
      <c r="M16718" t="s">
        <v>373</v>
      </c>
      <c r="N16718" t="s">
        <v>211</v>
      </c>
      <c r="O16718" t="s">
        <v>22</v>
      </c>
      <c r="P16718" t="s">
        <v>23</v>
      </c>
      <c r="Q16718" t="s">
        <v>41</v>
      </c>
    </row>
    <row r="16719" spans="1:17" x14ac:dyDescent="0.2">
      <c r="A16719" s="2">
        <v>41756</v>
      </c>
      <c r="B16719" t="s">
        <v>572</v>
      </c>
      <c r="C16719" t="s">
        <v>391</v>
      </c>
      <c r="D16719" t="s">
        <v>115</v>
      </c>
      <c r="E16719" t="s">
        <v>115</v>
      </c>
      <c r="F16719">
        <v>143</v>
      </c>
      <c r="G16719">
        <v>142</v>
      </c>
      <c r="H16719">
        <v>151</v>
      </c>
      <c r="I16719">
        <v>152</v>
      </c>
      <c r="J16719">
        <v>0</v>
      </c>
      <c r="K16719">
        <v>0</v>
      </c>
      <c r="L16719" t="s">
        <v>28</v>
      </c>
      <c r="M16719" t="s">
        <v>1583</v>
      </c>
      <c r="N16719" t="s">
        <v>572</v>
      </c>
      <c r="O16719" t="s">
        <v>22</v>
      </c>
      <c r="P16719" t="s">
        <v>23</v>
      </c>
      <c r="Q16719" t="s">
        <v>30</v>
      </c>
    </row>
    <row r="16720" spans="1:17" x14ac:dyDescent="0.2">
      <c r="A16720" s="2">
        <v>41761</v>
      </c>
      <c r="B16720" t="s">
        <v>222</v>
      </c>
      <c r="C16720" t="s">
        <v>456</v>
      </c>
      <c r="D16720" t="s">
        <v>27</v>
      </c>
      <c r="E16720" t="s">
        <v>27</v>
      </c>
      <c r="F16720">
        <v>134</v>
      </c>
      <c r="G16720">
        <v>141</v>
      </c>
      <c r="H16720">
        <v>183</v>
      </c>
      <c r="I16720">
        <v>155</v>
      </c>
      <c r="J16720">
        <v>0</v>
      </c>
      <c r="K16720">
        <v>1</v>
      </c>
      <c r="L16720" t="s">
        <v>550</v>
      </c>
      <c r="M16720" t="s">
        <v>551</v>
      </c>
      <c r="N16720" t="s">
        <v>549</v>
      </c>
      <c r="O16720" t="s">
        <v>122</v>
      </c>
      <c r="P16720" t="s">
        <v>23</v>
      </c>
      <c r="Q16720" t="s">
        <v>41</v>
      </c>
    </row>
    <row r="16721" spans="1:17" x14ac:dyDescent="0.2">
      <c r="A16721" s="2">
        <v>41763</v>
      </c>
      <c r="B16721" t="s">
        <v>549</v>
      </c>
      <c r="C16721" t="s">
        <v>222</v>
      </c>
      <c r="D16721" t="s">
        <v>27</v>
      </c>
      <c r="E16721" t="s">
        <v>27</v>
      </c>
      <c r="F16721">
        <v>160</v>
      </c>
      <c r="G16721">
        <v>134</v>
      </c>
      <c r="H16721">
        <v>103</v>
      </c>
      <c r="I16721">
        <v>183</v>
      </c>
      <c r="J16721">
        <v>3</v>
      </c>
      <c r="K16721">
        <v>5</v>
      </c>
      <c r="L16721" t="s">
        <v>550</v>
      </c>
      <c r="M16721" t="s">
        <v>551</v>
      </c>
      <c r="N16721" t="s">
        <v>549</v>
      </c>
      <c r="O16721" t="s">
        <v>22</v>
      </c>
      <c r="P16721" t="s">
        <v>23</v>
      </c>
      <c r="Q16721" t="s">
        <v>41</v>
      </c>
    </row>
    <row r="16722" spans="1:17" x14ac:dyDescent="0.2">
      <c r="A16722" s="2">
        <v>41771</v>
      </c>
      <c r="B16722" t="s">
        <v>1073</v>
      </c>
      <c r="C16722" t="s">
        <v>569</v>
      </c>
      <c r="D16722" t="s">
        <v>115</v>
      </c>
      <c r="E16722" t="s">
        <v>115</v>
      </c>
      <c r="F16722">
        <v>128</v>
      </c>
      <c r="G16722">
        <v>146</v>
      </c>
      <c r="H16722">
        <v>203</v>
      </c>
      <c r="I16722">
        <v>147</v>
      </c>
      <c r="J16722">
        <v>1</v>
      </c>
      <c r="K16722">
        <v>0</v>
      </c>
      <c r="L16722" t="s">
        <v>28</v>
      </c>
      <c r="M16722" t="s">
        <v>302</v>
      </c>
      <c r="N16722" t="s">
        <v>301</v>
      </c>
      <c r="O16722" t="s">
        <v>122</v>
      </c>
      <c r="P16722" t="s">
        <v>23</v>
      </c>
      <c r="Q16722" t="s">
        <v>24</v>
      </c>
    </row>
    <row r="16723" spans="1:17" x14ac:dyDescent="0.2">
      <c r="A16723" s="2">
        <v>41772</v>
      </c>
      <c r="B16723" t="s">
        <v>129</v>
      </c>
      <c r="C16723" t="s">
        <v>90</v>
      </c>
      <c r="D16723" t="s">
        <v>50</v>
      </c>
      <c r="E16723" t="s">
        <v>50</v>
      </c>
      <c r="F16723">
        <v>2</v>
      </c>
      <c r="G16723">
        <v>72</v>
      </c>
      <c r="H16723">
        <v>1340</v>
      </c>
      <c r="I16723">
        <v>478</v>
      </c>
      <c r="J16723">
        <v>0</v>
      </c>
      <c r="K16723">
        <v>0</v>
      </c>
      <c r="L16723" t="s">
        <v>28</v>
      </c>
      <c r="M16723" t="s">
        <v>945</v>
      </c>
      <c r="N16723" t="s">
        <v>129</v>
      </c>
      <c r="O16723" t="s">
        <v>22</v>
      </c>
      <c r="P16723" t="s">
        <v>23</v>
      </c>
      <c r="Q16723" t="s">
        <v>30</v>
      </c>
    </row>
    <row r="16724" spans="1:17" x14ac:dyDescent="0.2">
      <c r="A16724" s="2">
        <v>41773</v>
      </c>
      <c r="B16724" t="s">
        <v>301</v>
      </c>
      <c r="C16724" t="s">
        <v>1073</v>
      </c>
      <c r="D16724" t="s">
        <v>115</v>
      </c>
      <c r="E16724" t="s">
        <v>115</v>
      </c>
      <c r="F16724">
        <v>108</v>
      </c>
      <c r="G16724">
        <v>128</v>
      </c>
      <c r="H16724">
        <v>282</v>
      </c>
      <c r="I16724">
        <v>203</v>
      </c>
      <c r="J16724">
        <v>3</v>
      </c>
      <c r="K16724">
        <v>2</v>
      </c>
      <c r="L16724" t="s">
        <v>28</v>
      </c>
      <c r="M16724" t="s">
        <v>302</v>
      </c>
      <c r="N16724" t="s">
        <v>301</v>
      </c>
      <c r="O16724" t="s">
        <v>22</v>
      </c>
      <c r="P16724" t="s">
        <v>23</v>
      </c>
      <c r="Q16724" t="s">
        <v>24</v>
      </c>
    </row>
    <row r="16725" spans="1:17" x14ac:dyDescent="0.2">
      <c r="A16725" s="2">
        <v>41775</v>
      </c>
      <c r="B16725" t="s">
        <v>301</v>
      </c>
      <c r="C16725" t="s">
        <v>569</v>
      </c>
      <c r="D16725" t="s">
        <v>115</v>
      </c>
      <c r="E16725" t="s">
        <v>115</v>
      </c>
      <c r="F16725">
        <v>108</v>
      </c>
      <c r="G16725">
        <v>146</v>
      </c>
      <c r="H16725">
        <v>282</v>
      </c>
      <c r="I16725">
        <v>147</v>
      </c>
      <c r="J16725">
        <v>2</v>
      </c>
      <c r="K16725">
        <v>2</v>
      </c>
      <c r="L16725" t="s">
        <v>28</v>
      </c>
      <c r="M16725" t="s">
        <v>302</v>
      </c>
      <c r="N16725" t="s">
        <v>301</v>
      </c>
      <c r="O16725" t="s">
        <v>22</v>
      </c>
      <c r="P16725" t="s">
        <v>23</v>
      </c>
      <c r="Q16725" t="s">
        <v>30</v>
      </c>
    </row>
    <row r="16726" spans="1:17" x14ac:dyDescent="0.2">
      <c r="A16726" s="2">
        <v>41776</v>
      </c>
      <c r="B16726" t="s">
        <v>250</v>
      </c>
      <c r="C16726" t="s">
        <v>756</v>
      </c>
      <c r="D16726" t="s">
        <v>36</v>
      </c>
      <c r="E16726" t="s">
        <v>36</v>
      </c>
      <c r="F16726">
        <v>122</v>
      </c>
      <c r="G16726">
        <v>165</v>
      </c>
      <c r="H16726">
        <v>227</v>
      </c>
      <c r="I16726">
        <v>88</v>
      </c>
      <c r="J16726">
        <v>2</v>
      </c>
      <c r="K16726">
        <v>0</v>
      </c>
      <c r="L16726" t="s">
        <v>62</v>
      </c>
      <c r="M16726" t="s">
        <v>251</v>
      </c>
      <c r="N16726" t="s">
        <v>250</v>
      </c>
      <c r="O16726" t="s">
        <v>22</v>
      </c>
      <c r="P16726" t="s">
        <v>23</v>
      </c>
      <c r="Q16726" t="s">
        <v>24</v>
      </c>
    </row>
    <row r="16727" spans="1:17" x14ac:dyDescent="0.2">
      <c r="A16727" s="2">
        <v>41776</v>
      </c>
      <c r="B16727" t="s">
        <v>197</v>
      </c>
      <c r="C16727" t="s">
        <v>802</v>
      </c>
      <c r="D16727" t="s">
        <v>36</v>
      </c>
      <c r="E16727" t="s">
        <v>36</v>
      </c>
      <c r="F16727">
        <v>139</v>
      </c>
      <c r="G16727">
        <v>113</v>
      </c>
      <c r="H16727">
        <v>164</v>
      </c>
      <c r="I16727">
        <v>261</v>
      </c>
      <c r="J16727">
        <v>1</v>
      </c>
      <c r="K16727">
        <v>0</v>
      </c>
      <c r="L16727" t="s">
        <v>62</v>
      </c>
      <c r="M16727" t="s">
        <v>225</v>
      </c>
      <c r="N16727" t="s">
        <v>197</v>
      </c>
      <c r="O16727" t="s">
        <v>22</v>
      </c>
      <c r="P16727" t="s">
        <v>23</v>
      </c>
      <c r="Q16727" t="s">
        <v>24</v>
      </c>
    </row>
    <row r="16728" spans="1:17" x14ac:dyDescent="0.2">
      <c r="A16728" s="2">
        <v>41776</v>
      </c>
      <c r="B16728" t="s">
        <v>352</v>
      </c>
      <c r="C16728" t="s">
        <v>61</v>
      </c>
      <c r="D16728" t="s">
        <v>36</v>
      </c>
      <c r="E16728" t="s">
        <v>36</v>
      </c>
      <c r="F16728">
        <v>120</v>
      </c>
      <c r="G16728">
        <v>92</v>
      </c>
      <c r="H16728">
        <v>233</v>
      </c>
      <c r="I16728">
        <v>367</v>
      </c>
      <c r="J16728">
        <v>1</v>
      </c>
      <c r="K16728">
        <v>0</v>
      </c>
      <c r="L16728" t="s">
        <v>62</v>
      </c>
      <c r="M16728" t="s">
        <v>371</v>
      </c>
      <c r="N16728" t="s">
        <v>352</v>
      </c>
      <c r="O16728" t="s">
        <v>22</v>
      </c>
      <c r="P16728" t="s">
        <v>23</v>
      </c>
      <c r="Q16728" t="s">
        <v>24</v>
      </c>
    </row>
    <row r="16729" spans="1:17" x14ac:dyDescent="0.2">
      <c r="A16729" s="2">
        <v>41776</v>
      </c>
      <c r="B16729" t="s">
        <v>126</v>
      </c>
      <c r="C16729" t="s">
        <v>31</v>
      </c>
      <c r="D16729" t="s">
        <v>50</v>
      </c>
      <c r="E16729" t="s">
        <v>19</v>
      </c>
      <c r="F16729">
        <v>15</v>
      </c>
      <c r="G16729">
        <v>28</v>
      </c>
      <c r="H16729">
        <v>967</v>
      </c>
      <c r="I16729">
        <v>794</v>
      </c>
      <c r="J16729">
        <v>1</v>
      </c>
      <c r="K16729">
        <v>1</v>
      </c>
      <c r="L16729" t="s">
        <v>28</v>
      </c>
      <c r="M16729" t="s">
        <v>308</v>
      </c>
      <c r="N16729" t="s">
        <v>126</v>
      </c>
      <c r="O16729" t="s">
        <v>22</v>
      </c>
      <c r="P16729" t="s">
        <v>23</v>
      </c>
      <c r="Q16729" t="s">
        <v>30</v>
      </c>
    </row>
    <row r="16730" spans="1:17" x14ac:dyDescent="0.2">
      <c r="A16730" s="2">
        <v>41776</v>
      </c>
      <c r="B16730" t="s">
        <v>876</v>
      </c>
      <c r="C16730" t="s">
        <v>471</v>
      </c>
      <c r="D16730" t="s">
        <v>36</v>
      </c>
      <c r="E16730" t="s">
        <v>36</v>
      </c>
      <c r="F16730">
        <v>167</v>
      </c>
      <c r="G16730">
        <v>97</v>
      </c>
      <c r="H16730">
        <v>86</v>
      </c>
      <c r="I16730">
        <v>332</v>
      </c>
      <c r="J16730">
        <v>0</v>
      </c>
      <c r="K16730">
        <v>2</v>
      </c>
      <c r="L16730" t="s">
        <v>62</v>
      </c>
      <c r="M16730" t="s">
        <v>914</v>
      </c>
      <c r="N16730" t="s">
        <v>876</v>
      </c>
      <c r="O16730" t="s">
        <v>22</v>
      </c>
      <c r="P16730" t="s">
        <v>23</v>
      </c>
      <c r="Q16730" t="s">
        <v>41</v>
      </c>
    </row>
    <row r="16731" spans="1:17" x14ac:dyDescent="0.2">
      <c r="A16731" s="2">
        <v>41777</v>
      </c>
      <c r="B16731" t="s">
        <v>317</v>
      </c>
      <c r="C16731" t="s">
        <v>167</v>
      </c>
      <c r="D16731" t="s">
        <v>50</v>
      </c>
      <c r="E16731" t="s">
        <v>115</v>
      </c>
      <c r="F16731">
        <v>83</v>
      </c>
      <c r="G16731">
        <v>37</v>
      </c>
      <c r="H16731">
        <v>403</v>
      </c>
      <c r="I16731">
        <v>715</v>
      </c>
      <c r="J16731">
        <v>0</v>
      </c>
      <c r="K16731">
        <v>0</v>
      </c>
      <c r="L16731" t="s">
        <v>28</v>
      </c>
      <c r="M16731" t="s">
        <v>1584</v>
      </c>
      <c r="N16731" t="s">
        <v>69</v>
      </c>
      <c r="O16731" t="s">
        <v>122</v>
      </c>
      <c r="P16731" t="s">
        <v>23</v>
      </c>
      <c r="Q16731" t="s">
        <v>30</v>
      </c>
    </row>
    <row r="16732" spans="1:17" x14ac:dyDescent="0.2">
      <c r="A16732" s="2">
        <v>41777</v>
      </c>
      <c r="B16732" t="s">
        <v>172</v>
      </c>
      <c r="C16732" t="s">
        <v>351</v>
      </c>
      <c r="D16732" t="s">
        <v>36</v>
      </c>
      <c r="E16732" t="s">
        <v>36</v>
      </c>
      <c r="F16732">
        <v>125</v>
      </c>
      <c r="G16732">
        <v>91</v>
      </c>
      <c r="H16732">
        <v>215</v>
      </c>
      <c r="I16732">
        <v>368</v>
      </c>
      <c r="J16732">
        <v>0</v>
      </c>
      <c r="K16732">
        <v>0</v>
      </c>
      <c r="L16732" t="s">
        <v>62</v>
      </c>
      <c r="M16732" t="s">
        <v>616</v>
      </c>
      <c r="N16732" t="s">
        <v>172</v>
      </c>
      <c r="O16732" t="s">
        <v>22</v>
      </c>
      <c r="P16732" t="s">
        <v>23</v>
      </c>
      <c r="Q16732" t="s">
        <v>30</v>
      </c>
    </row>
    <row r="16733" spans="1:17" x14ac:dyDescent="0.2">
      <c r="A16733" s="2">
        <v>41777</v>
      </c>
      <c r="B16733" t="s">
        <v>660</v>
      </c>
      <c r="C16733" t="s">
        <v>202</v>
      </c>
      <c r="D16733" t="s">
        <v>36</v>
      </c>
      <c r="E16733" t="s">
        <v>36</v>
      </c>
      <c r="F16733">
        <v>106</v>
      </c>
      <c r="G16733">
        <v>184</v>
      </c>
      <c r="H16733">
        <v>284</v>
      </c>
      <c r="I16733">
        <v>42</v>
      </c>
      <c r="J16733">
        <v>0</v>
      </c>
      <c r="K16733">
        <v>0</v>
      </c>
      <c r="L16733" t="s">
        <v>62</v>
      </c>
      <c r="M16733" t="s">
        <v>429</v>
      </c>
      <c r="N16733" t="s">
        <v>61</v>
      </c>
      <c r="O16733" t="s">
        <v>122</v>
      </c>
      <c r="P16733" t="s">
        <v>23</v>
      </c>
      <c r="Q16733" t="s">
        <v>30</v>
      </c>
    </row>
    <row r="16734" spans="1:17" x14ac:dyDescent="0.2">
      <c r="A16734" s="2">
        <v>41777</v>
      </c>
      <c r="B16734" t="s">
        <v>339</v>
      </c>
      <c r="C16734" t="s">
        <v>405</v>
      </c>
      <c r="D16734" t="s">
        <v>36</v>
      </c>
      <c r="E16734" t="s">
        <v>36</v>
      </c>
      <c r="F16734">
        <v>119</v>
      </c>
      <c r="G16734">
        <v>141</v>
      </c>
      <c r="H16734">
        <v>234</v>
      </c>
      <c r="I16734">
        <v>158</v>
      </c>
      <c r="J16734">
        <v>1</v>
      </c>
      <c r="K16734">
        <v>0</v>
      </c>
      <c r="L16734" t="s">
        <v>62</v>
      </c>
      <c r="M16734" t="s">
        <v>377</v>
      </c>
      <c r="N16734" t="s">
        <v>339</v>
      </c>
      <c r="O16734" t="s">
        <v>22</v>
      </c>
      <c r="P16734" t="s">
        <v>23</v>
      </c>
      <c r="Q16734" t="s">
        <v>24</v>
      </c>
    </row>
    <row r="16735" spans="1:17" x14ac:dyDescent="0.2">
      <c r="A16735" s="2">
        <v>41777</v>
      </c>
      <c r="B16735" t="s">
        <v>718</v>
      </c>
      <c r="C16735" t="s">
        <v>617</v>
      </c>
      <c r="D16735" t="s">
        <v>36</v>
      </c>
      <c r="E16735" t="s">
        <v>36</v>
      </c>
      <c r="F16735">
        <v>62</v>
      </c>
      <c r="G16735">
        <v>131</v>
      </c>
      <c r="H16735">
        <v>521</v>
      </c>
      <c r="I16735">
        <v>196</v>
      </c>
      <c r="J16735">
        <v>0</v>
      </c>
      <c r="K16735">
        <v>0</v>
      </c>
      <c r="L16735" t="s">
        <v>62</v>
      </c>
      <c r="M16735" t="s">
        <v>1054</v>
      </c>
      <c r="N16735" t="s">
        <v>128</v>
      </c>
      <c r="O16735" t="s">
        <v>122</v>
      </c>
      <c r="P16735" t="s">
        <v>23</v>
      </c>
      <c r="Q16735" t="s">
        <v>30</v>
      </c>
    </row>
    <row r="16736" spans="1:17" x14ac:dyDescent="0.2">
      <c r="A16736" s="2">
        <v>41777</v>
      </c>
      <c r="B16736" t="s">
        <v>211</v>
      </c>
      <c r="C16736" t="s">
        <v>45</v>
      </c>
      <c r="D16736" t="s">
        <v>36</v>
      </c>
      <c r="E16736" t="s">
        <v>36</v>
      </c>
      <c r="F16736">
        <v>122</v>
      </c>
      <c r="G16736">
        <v>98</v>
      </c>
      <c r="H16736">
        <v>226</v>
      </c>
      <c r="I16736">
        <v>326</v>
      </c>
      <c r="J16736">
        <v>1</v>
      </c>
      <c r="K16736">
        <v>0</v>
      </c>
      <c r="L16736" t="s">
        <v>62</v>
      </c>
      <c r="M16736" t="s">
        <v>373</v>
      </c>
      <c r="N16736" t="s">
        <v>211</v>
      </c>
      <c r="O16736" t="s">
        <v>22</v>
      </c>
      <c r="P16736" t="s">
        <v>23</v>
      </c>
      <c r="Q16736" t="s">
        <v>24</v>
      </c>
    </row>
    <row r="16737" spans="1:17" x14ac:dyDescent="0.2">
      <c r="A16737" s="2">
        <v>41778</v>
      </c>
      <c r="B16737" t="s">
        <v>629</v>
      </c>
      <c r="C16737" t="s">
        <v>213</v>
      </c>
      <c r="D16737" t="s">
        <v>36</v>
      </c>
      <c r="E16737" t="s">
        <v>115</v>
      </c>
      <c r="F16737">
        <v>153</v>
      </c>
      <c r="G16737">
        <v>173</v>
      </c>
      <c r="H16737">
        <v>124</v>
      </c>
      <c r="I16737">
        <v>72</v>
      </c>
      <c r="J16737">
        <v>2</v>
      </c>
      <c r="K16737">
        <v>3</v>
      </c>
      <c r="L16737" t="s">
        <v>1206</v>
      </c>
      <c r="M16737" t="s">
        <v>925</v>
      </c>
      <c r="N16737" t="s">
        <v>629</v>
      </c>
      <c r="O16737" t="s">
        <v>22</v>
      </c>
      <c r="P16737" t="s">
        <v>23</v>
      </c>
      <c r="Q16737" t="s">
        <v>41</v>
      </c>
    </row>
    <row r="16738" spans="1:17" x14ac:dyDescent="0.2">
      <c r="A16738" s="2">
        <v>41778</v>
      </c>
      <c r="B16738" t="s">
        <v>913</v>
      </c>
      <c r="C16738" t="s">
        <v>569</v>
      </c>
      <c r="D16738" t="s">
        <v>115</v>
      </c>
      <c r="E16738" t="s">
        <v>115</v>
      </c>
      <c r="F16738">
        <v>165</v>
      </c>
      <c r="G16738">
        <v>146</v>
      </c>
      <c r="H16738">
        <v>87</v>
      </c>
      <c r="I16738">
        <v>147</v>
      </c>
      <c r="J16738">
        <v>1</v>
      </c>
      <c r="K16738">
        <v>0</v>
      </c>
      <c r="L16738" t="s">
        <v>1206</v>
      </c>
      <c r="M16738" t="s">
        <v>925</v>
      </c>
      <c r="N16738" t="s">
        <v>629</v>
      </c>
      <c r="O16738" t="s">
        <v>122</v>
      </c>
      <c r="P16738" t="s">
        <v>23</v>
      </c>
      <c r="Q16738" t="s">
        <v>24</v>
      </c>
    </row>
    <row r="16739" spans="1:17" x14ac:dyDescent="0.2">
      <c r="A16739" s="2">
        <v>41779</v>
      </c>
      <c r="B16739" t="s">
        <v>572</v>
      </c>
      <c r="C16739" t="s">
        <v>1073</v>
      </c>
      <c r="D16739" t="s">
        <v>115</v>
      </c>
      <c r="E16739" t="s">
        <v>115</v>
      </c>
      <c r="F16739">
        <v>140</v>
      </c>
      <c r="G16739">
        <v>128</v>
      </c>
      <c r="H16739">
        <v>160</v>
      </c>
      <c r="I16739">
        <v>203</v>
      </c>
      <c r="J16739">
        <v>0</v>
      </c>
      <c r="K16739">
        <v>0</v>
      </c>
      <c r="L16739" t="s">
        <v>1206</v>
      </c>
      <c r="M16739" t="s">
        <v>1585</v>
      </c>
      <c r="N16739" t="s">
        <v>629</v>
      </c>
      <c r="O16739" t="s">
        <v>122</v>
      </c>
      <c r="P16739" t="s">
        <v>23</v>
      </c>
      <c r="Q16739" t="s">
        <v>30</v>
      </c>
    </row>
    <row r="16740" spans="1:17" x14ac:dyDescent="0.2">
      <c r="A16740" s="2">
        <v>41779</v>
      </c>
      <c r="B16740" t="s">
        <v>583</v>
      </c>
      <c r="C16740" t="s">
        <v>649</v>
      </c>
      <c r="D16740" t="s">
        <v>115</v>
      </c>
      <c r="E16740" t="s">
        <v>115</v>
      </c>
      <c r="F16740">
        <v>156</v>
      </c>
      <c r="G16740">
        <v>173</v>
      </c>
      <c r="H16740">
        <v>118</v>
      </c>
      <c r="I16740">
        <v>72</v>
      </c>
      <c r="J16740">
        <v>5</v>
      </c>
      <c r="K16740">
        <v>1</v>
      </c>
      <c r="L16740" t="s">
        <v>1206</v>
      </c>
      <c r="M16740" t="s">
        <v>1585</v>
      </c>
      <c r="N16740" t="s">
        <v>629</v>
      </c>
      <c r="O16740" t="s">
        <v>122</v>
      </c>
      <c r="P16740" t="s">
        <v>23</v>
      </c>
      <c r="Q16740" t="s">
        <v>24</v>
      </c>
    </row>
    <row r="16741" spans="1:17" x14ac:dyDescent="0.2">
      <c r="A16741" s="2">
        <v>41780</v>
      </c>
      <c r="B16741" t="s">
        <v>224</v>
      </c>
      <c r="C16741" t="s">
        <v>118</v>
      </c>
      <c r="D16741" t="s">
        <v>36</v>
      </c>
      <c r="E16741" t="s">
        <v>36</v>
      </c>
      <c r="F16741">
        <v>61</v>
      </c>
      <c r="G16741">
        <v>63</v>
      </c>
      <c r="H16741">
        <v>528</v>
      </c>
      <c r="I16741">
        <v>511</v>
      </c>
      <c r="J16741">
        <v>1</v>
      </c>
      <c r="K16741">
        <v>1</v>
      </c>
      <c r="L16741" t="s">
        <v>28</v>
      </c>
      <c r="M16741" t="s">
        <v>236</v>
      </c>
      <c r="N16741" t="s">
        <v>224</v>
      </c>
      <c r="O16741" t="s">
        <v>22</v>
      </c>
      <c r="P16741" t="s">
        <v>23</v>
      </c>
      <c r="Q16741" t="s">
        <v>30</v>
      </c>
    </row>
    <row r="16742" spans="1:17" x14ac:dyDescent="0.2">
      <c r="A16742" s="2">
        <v>41780</v>
      </c>
      <c r="B16742" t="s">
        <v>213</v>
      </c>
      <c r="C16742" t="s">
        <v>913</v>
      </c>
      <c r="D16742" t="s">
        <v>115</v>
      </c>
      <c r="E16742" t="s">
        <v>115</v>
      </c>
      <c r="F16742">
        <v>173</v>
      </c>
      <c r="G16742">
        <v>165</v>
      </c>
      <c r="H16742">
        <v>72</v>
      </c>
      <c r="I16742">
        <v>87</v>
      </c>
      <c r="J16742">
        <v>0</v>
      </c>
      <c r="K16742">
        <v>2</v>
      </c>
      <c r="L16742" t="s">
        <v>1206</v>
      </c>
      <c r="M16742" t="s">
        <v>925</v>
      </c>
      <c r="N16742" t="s">
        <v>629</v>
      </c>
      <c r="O16742" t="s">
        <v>122</v>
      </c>
      <c r="P16742" t="s">
        <v>23</v>
      </c>
      <c r="Q16742" t="s">
        <v>41</v>
      </c>
    </row>
    <row r="16743" spans="1:17" x14ac:dyDescent="0.2">
      <c r="A16743" s="2">
        <v>41780</v>
      </c>
      <c r="B16743" t="s">
        <v>70</v>
      </c>
      <c r="C16743" t="s">
        <v>293</v>
      </c>
      <c r="D16743" t="s">
        <v>50</v>
      </c>
      <c r="E16743" t="s">
        <v>50</v>
      </c>
      <c r="F16743">
        <v>52</v>
      </c>
      <c r="G16743">
        <v>36</v>
      </c>
      <c r="H16743">
        <v>578</v>
      </c>
      <c r="I16743">
        <v>731</v>
      </c>
      <c r="J16743">
        <v>2</v>
      </c>
      <c r="K16743">
        <v>2</v>
      </c>
      <c r="L16743" t="s">
        <v>28</v>
      </c>
      <c r="M16743" t="s">
        <v>383</v>
      </c>
      <c r="N16743" t="s">
        <v>70</v>
      </c>
      <c r="O16743" t="s">
        <v>22</v>
      </c>
      <c r="P16743" t="s">
        <v>23</v>
      </c>
      <c r="Q16743" t="s">
        <v>30</v>
      </c>
    </row>
    <row r="16744" spans="1:17" x14ac:dyDescent="0.2">
      <c r="A16744" s="2">
        <v>41780</v>
      </c>
      <c r="B16744" t="s">
        <v>174</v>
      </c>
      <c r="C16744" t="s">
        <v>317</v>
      </c>
      <c r="D16744" t="s">
        <v>50</v>
      </c>
      <c r="E16744" t="s">
        <v>50</v>
      </c>
      <c r="F16744">
        <v>150</v>
      </c>
      <c r="G16744">
        <v>83</v>
      </c>
      <c r="H16744">
        <v>139</v>
      </c>
      <c r="I16744">
        <v>403</v>
      </c>
      <c r="J16744">
        <v>1</v>
      </c>
      <c r="K16744">
        <v>5</v>
      </c>
      <c r="L16744" t="s">
        <v>28</v>
      </c>
      <c r="M16744" t="s">
        <v>820</v>
      </c>
      <c r="N16744" t="s">
        <v>174</v>
      </c>
      <c r="O16744" t="s">
        <v>22</v>
      </c>
      <c r="P16744" t="s">
        <v>23</v>
      </c>
      <c r="Q16744" t="s">
        <v>41</v>
      </c>
    </row>
    <row r="16745" spans="1:17" x14ac:dyDescent="0.2">
      <c r="A16745" s="2">
        <v>41780</v>
      </c>
      <c r="B16745" t="s">
        <v>629</v>
      </c>
      <c r="C16745" t="s">
        <v>569</v>
      </c>
      <c r="D16745" t="s">
        <v>36</v>
      </c>
      <c r="E16745" t="s">
        <v>115</v>
      </c>
      <c r="F16745">
        <v>153</v>
      </c>
      <c r="G16745">
        <v>146</v>
      </c>
      <c r="H16745">
        <v>124</v>
      </c>
      <c r="I16745">
        <v>147</v>
      </c>
      <c r="J16745">
        <v>2</v>
      </c>
      <c r="K16745">
        <v>0</v>
      </c>
      <c r="L16745" t="s">
        <v>1206</v>
      </c>
      <c r="M16745" t="s">
        <v>925</v>
      </c>
      <c r="N16745" t="s">
        <v>629</v>
      </c>
      <c r="O16745" t="s">
        <v>22</v>
      </c>
      <c r="P16745" t="s">
        <v>23</v>
      </c>
      <c r="Q16745" t="s">
        <v>24</v>
      </c>
    </row>
    <row r="16746" spans="1:17" x14ac:dyDescent="0.2">
      <c r="A16746" s="2">
        <v>41781</v>
      </c>
      <c r="B16746" t="s">
        <v>1073</v>
      </c>
      <c r="C16746" t="s">
        <v>583</v>
      </c>
      <c r="D16746" t="s">
        <v>115</v>
      </c>
      <c r="E16746" t="s">
        <v>115</v>
      </c>
      <c r="F16746">
        <v>128</v>
      </c>
      <c r="G16746">
        <v>156</v>
      </c>
      <c r="H16746">
        <v>203</v>
      </c>
      <c r="I16746">
        <v>118</v>
      </c>
      <c r="J16746">
        <v>3</v>
      </c>
      <c r="K16746">
        <v>1</v>
      </c>
      <c r="L16746" t="s">
        <v>1206</v>
      </c>
      <c r="M16746" t="s">
        <v>1585</v>
      </c>
      <c r="N16746" t="s">
        <v>629</v>
      </c>
      <c r="O16746" t="s">
        <v>122</v>
      </c>
      <c r="P16746" t="s">
        <v>23</v>
      </c>
      <c r="Q16746" t="s">
        <v>24</v>
      </c>
    </row>
    <row r="16747" spans="1:17" x14ac:dyDescent="0.2">
      <c r="A16747" s="2">
        <v>41781</v>
      </c>
      <c r="B16747" t="s">
        <v>94</v>
      </c>
      <c r="C16747" t="s">
        <v>72</v>
      </c>
      <c r="D16747" t="s">
        <v>50</v>
      </c>
      <c r="E16747" t="s">
        <v>50</v>
      </c>
      <c r="F16747">
        <v>45</v>
      </c>
      <c r="G16747">
        <v>23</v>
      </c>
      <c r="H16747">
        <v>623</v>
      </c>
      <c r="I16747">
        <v>818</v>
      </c>
      <c r="J16747">
        <v>2</v>
      </c>
      <c r="K16747">
        <v>2</v>
      </c>
      <c r="L16747" t="s">
        <v>28</v>
      </c>
      <c r="M16747" t="s">
        <v>910</v>
      </c>
      <c r="N16747" t="s">
        <v>94</v>
      </c>
      <c r="O16747" t="s">
        <v>22</v>
      </c>
      <c r="P16747" t="s">
        <v>23</v>
      </c>
      <c r="Q16747" t="s">
        <v>30</v>
      </c>
    </row>
    <row r="16748" spans="1:17" x14ac:dyDescent="0.2">
      <c r="A16748" s="2">
        <v>41781</v>
      </c>
      <c r="B16748" t="s">
        <v>649</v>
      </c>
      <c r="C16748" t="s">
        <v>572</v>
      </c>
      <c r="D16748" t="s">
        <v>115</v>
      </c>
      <c r="E16748" t="s">
        <v>115</v>
      </c>
      <c r="F16748">
        <v>173</v>
      </c>
      <c r="G16748">
        <v>140</v>
      </c>
      <c r="H16748">
        <v>72</v>
      </c>
      <c r="I16748">
        <v>160</v>
      </c>
      <c r="J16748">
        <v>0</v>
      </c>
      <c r="K16748">
        <v>2</v>
      </c>
      <c r="L16748" t="s">
        <v>1206</v>
      </c>
      <c r="M16748" t="s">
        <v>1585</v>
      </c>
      <c r="N16748" t="s">
        <v>629</v>
      </c>
      <c r="O16748" t="s">
        <v>122</v>
      </c>
      <c r="P16748" t="s">
        <v>23</v>
      </c>
      <c r="Q16748" t="s">
        <v>41</v>
      </c>
    </row>
    <row r="16749" spans="1:17" x14ac:dyDescent="0.2">
      <c r="A16749" s="2">
        <v>41781</v>
      </c>
      <c r="B16749" t="s">
        <v>168</v>
      </c>
      <c r="C16749" t="s">
        <v>237</v>
      </c>
      <c r="D16749" t="s">
        <v>50</v>
      </c>
      <c r="E16749" t="s">
        <v>36</v>
      </c>
      <c r="F16749">
        <v>17</v>
      </c>
      <c r="G16749">
        <v>102</v>
      </c>
      <c r="H16749">
        <v>913</v>
      </c>
      <c r="I16749">
        <v>315</v>
      </c>
      <c r="J16749">
        <v>2</v>
      </c>
      <c r="K16749">
        <v>1</v>
      </c>
      <c r="L16749" t="s">
        <v>28</v>
      </c>
      <c r="M16749" t="s">
        <v>318</v>
      </c>
      <c r="N16749" t="s">
        <v>168</v>
      </c>
      <c r="O16749" t="s">
        <v>22</v>
      </c>
      <c r="P16749" t="s">
        <v>23</v>
      </c>
      <c r="Q16749" t="s">
        <v>24</v>
      </c>
    </row>
    <row r="16750" spans="1:17" x14ac:dyDescent="0.2">
      <c r="A16750" s="2">
        <v>41782</v>
      </c>
      <c r="B16750" t="s">
        <v>87</v>
      </c>
      <c r="C16750" t="s">
        <v>56</v>
      </c>
      <c r="D16750" t="s">
        <v>50</v>
      </c>
      <c r="E16750" t="s">
        <v>27</v>
      </c>
      <c r="F16750">
        <v>73</v>
      </c>
      <c r="G16750">
        <v>110</v>
      </c>
      <c r="H16750">
        <v>460</v>
      </c>
      <c r="I16750">
        <v>271</v>
      </c>
      <c r="J16750">
        <v>1</v>
      </c>
      <c r="K16750">
        <v>1</v>
      </c>
      <c r="L16750" t="s">
        <v>28</v>
      </c>
      <c r="M16750" t="s">
        <v>1586</v>
      </c>
      <c r="N16750" t="s">
        <v>69</v>
      </c>
      <c r="O16750" t="s">
        <v>122</v>
      </c>
      <c r="P16750" t="s">
        <v>23</v>
      </c>
      <c r="Q16750" t="s">
        <v>30</v>
      </c>
    </row>
    <row r="16751" spans="1:17" x14ac:dyDescent="0.2">
      <c r="A16751" s="2">
        <v>41782</v>
      </c>
      <c r="B16751" t="s">
        <v>569</v>
      </c>
      <c r="C16751" t="s">
        <v>213</v>
      </c>
      <c r="D16751" t="s">
        <v>115</v>
      </c>
      <c r="E16751" t="s">
        <v>115</v>
      </c>
      <c r="F16751">
        <v>146</v>
      </c>
      <c r="G16751">
        <v>173</v>
      </c>
      <c r="H16751">
        <v>147</v>
      </c>
      <c r="I16751">
        <v>72</v>
      </c>
      <c r="J16751">
        <v>1</v>
      </c>
      <c r="K16751">
        <v>0</v>
      </c>
      <c r="L16751" t="s">
        <v>1206</v>
      </c>
      <c r="M16751" t="s">
        <v>1585</v>
      </c>
      <c r="N16751" t="s">
        <v>629</v>
      </c>
      <c r="O16751" t="s">
        <v>122</v>
      </c>
      <c r="P16751" t="s">
        <v>23</v>
      </c>
      <c r="Q16751" t="s">
        <v>24</v>
      </c>
    </row>
    <row r="16752" spans="1:17" x14ac:dyDescent="0.2">
      <c r="A16752" s="2">
        <v>41782</v>
      </c>
      <c r="B16752" t="s">
        <v>629</v>
      </c>
      <c r="C16752" t="s">
        <v>913</v>
      </c>
      <c r="D16752" t="s">
        <v>36</v>
      </c>
      <c r="E16752" t="s">
        <v>115</v>
      </c>
      <c r="F16752">
        <v>153</v>
      </c>
      <c r="G16752">
        <v>165</v>
      </c>
      <c r="H16752">
        <v>124</v>
      </c>
      <c r="I16752">
        <v>87</v>
      </c>
      <c r="J16752">
        <v>0</v>
      </c>
      <c r="K16752">
        <v>0</v>
      </c>
      <c r="L16752" t="s">
        <v>1206</v>
      </c>
      <c r="M16752" t="s">
        <v>925</v>
      </c>
      <c r="N16752" t="s">
        <v>629</v>
      </c>
      <c r="O16752" t="s">
        <v>22</v>
      </c>
      <c r="P16752" t="s">
        <v>23</v>
      </c>
      <c r="Q16752" t="s">
        <v>30</v>
      </c>
    </row>
    <row r="16753" spans="1:17" x14ac:dyDescent="0.2">
      <c r="A16753" s="2">
        <v>41782</v>
      </c>
      <c r="B16753" t="s">
        <v>244</v>
      </c>
      <c r="C16753" t="s">
        <v>1279</v>
      </c>
      <c r="D16753" t="s">
        <v>50</v>
      </c>
      <c r="E16753" t="s">
        <v>50</v>
      </c>
      <c r="F16753">
        <v>46</v>
      </c>
      <c r="G16753">
        <v>54</v>
      </c>
      <c r="H16753">
        <v>615</v>
      </c>
      <c r="I16753">
        <v>554</v>
      </c>
      <c r="J16753">
        <v>2</v>
      </c>
      <c r="K16753">
        <v>0</v>
      </c>
      <c r="L16753" t="s">
        <v>28</v>
      </c>
      <c r="M16753" t="s">
        <v>1587</v>
      </c>
      <c r="N16753" t="s">
        <v>244</v>
      </c>
      <c r="O16753" t="s">
        <v>22</v>
      </c>
      <c r="P16753" t="s">
        <v>23</v>
      </c>
      <c r="Q16753" t="s">
        <v>24</v>
      </c>
    </row>
    <row r="16754" spans="1:17" x14ac:dyDescent="0.2">
      <c r="A16754" s="2">
        <v>41783</v>
      </c>
      <c r="B16754" t="s">
        <v>1073</v>
      </c>
      <c r="C16754" t="s">
        <v>649</v>
      </c>
      <c r="D16754" t="s">
        <v>115</v>
      </c>
      <c r="E16754" t="s">
        <v>115</v>
      </c>
      <c r="F16754">
        <v>128</v>
      </c>
      <c r="G16754">
        <v>173</v>
      </c>
      <c r="H16754">
        <v>203</v>
      </c>
      <c r="I16754">
        <v>72</v>
      </c>
      <c r="J16754">
        <v>0</v>
      </c>
      <c r="K16754">
        <v>0</v>
      </c>
      <c r="L16754" t="s">
        <v>1206</v>
      </c>
      <c r="M16754" t="s">
        <v>1585</v>
      </c>
      <c r="N16754" t="s">
        <v>629</v>
      </c>
      <c r="O16754" t="s">
        <v>122</v>
      </c>
      <c r="P16754" t="s">
        <v>23</v>
      </c>
      <c r="Q16754" t="s">
        <v>30</v>
      </c>
    </row>
    <row r="16755" spans="1:17" x14ac:dyDescent="0.2">
      <c r="A16755" s="2">
        <v>41783</v>
      </c>
      <c r="B16755" t="s">
        <v>384</v>
      </c>
      <c r="C16755" t="s">
        <v>113</v>
      </c>
      <c r="D16755" t="s">
        <v>50</v>
      </c>
      <c r="E16755" t="s">
        <v>115</v>
      </c>
      <c r="F16755">
        <v>99</v>
      </c>
      <c r="G16755">
        <v>75</v>
      </c>
      <c r="H16755">
        <v>324</v>
      </c>
      <c r="I16755">
        <v>455</v>
      </c>
      <c r="J16755">
        <v>4</v>
      </c>
      <c r="K16755">
        <v>0</v>
      </c>
      <c r="L16755" t="s">
        <v>28</v>
      </c>
      <c r="M16755" t="s">
        <v>446</v>
      </c>
      <c r="N16755" t="s">
        <v>106</v>
      </c>
      <c r="O16755" t="s">
        <v>122</v>
      </c>
      <c r="P16755" t="s">
        <v>23</v>
      </c>
      <c r="Q16755" t="s">
        <v>24</v>
      </c>
    </row>
    <row r="16756" spans="1:17" x14ac:dyDescent="0.2">
      <c r="A16756" s="2">
        <v>41783</v>
      </c>
      <c r="B16756" t="s">
        <v>583</v>
      </c>
      <c r="C16756" t="s">
        <v>572</v>
      </c>
      <c r="D16756" t="s">
        <v>115</v>
      </c>
      <c r="E16756" t="s">
        <v>115</v>
      </c>
      <c r="F16756">
        <v>156</v>
      </c>
      <c r="G16756">
        <v>140</v>
      </c>
      <c r="H16756">
        <v>118</v>
      </c>
      <c r="I16756">
        <v>160</v>
      </c>
      <c r="J16756">
        <v>0</v>
      </c>
      <c r="K16756">
        <v>2</v>
      </c>
      <c r="L16756" t="s">
        <v>1206</v>
      </c>
      <c r="M16756" t="s">
        <v>925</v>
      </c>
      <c r="N16756" t="s">
        <v>629</v>
      </c>
      <c r="O16756" t="s">
        <v>122</v>
      </c>
      <c r="P16756" t="s">
        <v>23</v>
      </c>
      <c r="Q16756" t="s">
        <v>41</v>
      </c>
    </row>
    <row r="16757" spans="1:17" x14ac:dyDescent="0.2">
      <c r="A16757" s="2">
        <v>41784</v>
      </c>
      <c r="B16757" t="s">
        <v>98</v>
      </c>
      <c r="C16757" t="s">
        <v>180</v>
      </c>
      <c r="D16757" t="s">
        <v>50</v>
      </c>
      <c r="E16757" t="s">
        <v>50</v>
      </c>
      <c r="F16757">
        <v>66</v>
      </c>
      <c r="G16757">
        <v>39</v>
      </c>
      <c r="H16757">
        <v>503</v>
      </c>
      <c r="I16757">
        <v>710</v>
      </c>
      <c r="J16757">
        <v>1</v>
      </c>
      <c r="K16757">
        <v>2</v>
      </c>
      <c r="L16757" t="s">
        <v>28</v>
      </c>
      <c r="M16757" t="s">
        <v>99</v>
      </c>
      <c r="N16757" t="s">
        <v>98</v>
      </c>
      <c r="O16757" t="s">
        <v>22</v>
      </c>
      <c r="P16757" t="s">
        <v>23</v>
      </c>
      <c r="Q16757" t="s">
        <v>41</v>
      </c>
    </row>
    <row r="16758" spans="1:17" x14ac:dyDescent="0.2">
      <c r="A16758" s="2">
        <v>41784</v>
      </c>
      <c r="B16758" t="s">
        <v>111</v>
      </c>
      <c r="C16758" t="s">
        <v>34</v>
      </c>
      <c r="D16758" t="s">
        <v>36</v>
      </c>
      <c r="E16758" t="s">
        <v>36</v>
      </c>
      <c r="F16758">
        <v>59</v>
      </c>
      <c r="G16758">
        <v>51</v>
      </c>
      <c r="H16758">
        <v>545</v>
      </c>
      <c r="I16758">
        <v>580</v>
      </c>
      <c r="J16758">
        <v>1</v>
      </c>
      <c r="K16758">
        <v>2</v>
      </c>
      <c r="L16758" t="s">
        <v>28</v>
      </c>
      <c r="M16758" t="s">
        <v>1156</v>
      </c>
      <c r="N16758" t="s">
        <v>67</v>
      </c>
      <c r="O16758" t="s">
        <v>122</v>
      </c>
      <c r="P16758" t="s">
        <v>23</v>
      </c>
      <c r="Q16758" t="s">
        <v>41</v>
      </c>
    </row>
    <row r="16759" spans="1:17" x14ac:dyDescent="0.2">
      <c r="A16759" s="2">
        <v>41784</v>
      </c>
      <c r="B16759" t="s">
        <v>114</v>
      </c>
      <c r="C16759" t="s">
        <v>301</v>
      </c>
      <c r="D16759" t="s">
        <v>115</v>
      </c>
      <c r="E16759" t="s">
        <v>115</v>
      </c>
      <c r="F16759">
        <v>143</v>
      </c>
      <c r="G16759">
        <v>108</v>
      </c>
      <c r="H16759">
        <v>155</v>
      </c>
      <c r="I16759">
        <v>282</v>
      </c>
      <c r="J16759">
        <v>1</v>
      </c>
      <c r="K16759">
        <v>1</v>
      </c>
      <c r="L16759" t="s">
        <v>28</v>
      </c>
      <c r="M16759" t="s">
        <v>226</v>
      </c>
      <c r="N16759" t="s">
        <v>114</v>
      </c>
      <c r="O16759" t="s">
        <v>22</v>
      </c>
      <c r="P16759" t="s">
        <v>23</v>
      </c>
      <c r="Q16759" t="s">
        <v>30</v>
      </c>
    </row>
    <row r="16760" spans="1:17" x14ac:dyDescent="0.2">
      <c r="A16760" s="2">
        <v>41785</v>
      </c>
      <c r="B16760" t="s">
        <v>55</v>
      </c>
      <c r="C16760" t="s">
        <v>149</v>
      </c>
      <c r="D16760" t="s">
        <v>57</v>
      </c>
      <c r="E16760" t="s">
        <v>36</v>
      </c>
      <c r="F16760">
        <v>59</v>
      </c>
      <c r="G16760">
        <v>65</v>
      </c>
      <c r="H16760">
        <v>545</v>
      </c>
      <c r="I16760">
        <v>506</v>
      </c>
      <c r="J16760">
        <v>1</v>
      </c>
      <c r="K16760">
        <v>1</v>
      </c>
      <c r="L16760" t="s">
        <v>28</v>
      </c>
      <c r="M16760" t="s">
        <v>58</v>
      </c>
      <c r="N16760" t="s">
        <v>55</v>
      </c>
      <c r="O16760" t="s">
        <v>22</v>
      </c>
      <c r="P16760" t="s">
        <v>23</v>
      </c>
      <c r="Q16760" t="s">
        <v>30</v>
      </c>
    </row>
    <row r="16761" spans="1:17" x14ac:dyDescent="0.2">
      <c r="A16761" s="2">
        <v>41785</v>
      </c>
      <c r="B16761" t="s">
        <v>147</v>
      </c>
      <c r="C16761" t="s">
        <v>97</v>
      </c>
      <c r="D16761" t="s">
        <v>50</v>
      </c>
      <c r="E16761" t="s">
        <v>50</v>
      </c>
      <c r="F16761">
        <v>12</v>
      </c>
      <c r="G16761">
        <v>112</v>
      </c>
      <c r="H16761">
        <v>1038</v>
      </c>
      <c r="I16761">
        <v>265</v>
      </c>
      <c r="J16761">
        <v>5</v>
      </c>
      <c r="K16761">
        <v>1</v>
      </c>
      <c r="L16761" t="s">
        <v>28</v>
      </c>
      <c r="M16761" t="s">
        <v>1214</v>
      </c>
      <c r="N16761" t="s">
        <v>147</v>
      </c>
      <c r="O16761" t="s">
        <v>22</v>
      </c>
      <c r="P16761" t="s">
        <v>23</v>
      </c>
      <c r="Q16761" t="s">
        <v>24</v>
      </c>
    </row>
    <row r="16762" spans="1:17" x14ac:dyDescent="0.2">
      <c r="A16762" s="2">
        <v>41785</v>
      </c>
      <c r="B16762" t="s">
        <v>185</v>
      </c>
      <c r="C16762" t="s">
        <v>1204</v>
      </c>
      <c r="D16762" t="s">
        <v>27</v>
      </c>
      <c r="E16762" t="s">
        <v>50</v>
      </c>
      <c r="F16762">
        <v>81</v>
      </c>
      <c r="G16762">
        <v>30</v>
      </c>
      <c r="H16762">
        <v>419</v>
      </c>
      <c r="I16762">
        <v>759</v>
      </c>
      <c r="J16762">
        <v>1</v>
      </c>
      <c r="K16762">
        <v>2</v>
      </c>
      <c r="L16762" t="s">
        <v>28</v>
      </c>
      <c r="M16762" t="s">
        <v>1415</v>
      </c>
      <c r="N16762" t="s">
        <v>77</v>
      </c>
      <c r="O16762" t="s">
        <v>122</v>
      </c>
      <c r="P16762" t="s">
        <v>23</v>
      </c>
      <c r="Q16762" t="s">
        <v>41</v>
      </c>
    </row>
    <row r="16763" spans="1:17" x14ac:dyDescent="0.2">
      <c r="A16763" s="2">
        <v>41785</v>
      </c>
      <c r="B16763" t="s">
        <v>328</v>
      </c>
      <c r="C16763" t="s">
        <v>120</v>
      </c>
      <c r="D16763" t="s">
        <v>50</v>
      </c>
      <c r="E16763" t="s">
        <v>36</v>
      </c>
      <c r="F16763">
        <v>80</v>
      </c>
      <c r="G16763">
        <v>50</v>
      </c>
      <c r="H16763">
        <v>442</v>
      </c>
      <c r="I16763">
        <v>582</v>
      </c>
      <c r="J16763">
        <v>0</v>
      </c>
      <c r="K16763">
        <v>2</v>
      </c>
      <c r="L16763" t="s">
        <v>28</v>
      </c>
      <c r="M16763" t="s">
        <v>1425</v>
      </c>
      <c r="N16763" t="s">
        <v>69</v>
      </c>
      <c r="O16763" t="s">
        <v>122</v>
      </c>
      <c r="P16763" t="s">
        <v>23</v>
      </c>
      <c r="Q16763" t="s">
        <v>41</v>
      </c>
    </row>
    <row r="16764" spans="1:17" x14ac:dyDescent="0.2">
      <c r="A16764" s="2">
        <v>41785</v>
      </c>
      <c r="B16764" t="s">
        <v>1279</v>
      </c>
      <c r="C16764" t="s">
        <v>167</v>
      </c>
      <c r="D16764" t="s">
        <v>50</v>
      </c>
      <c r="E16764" t="s">
        <v>115</v>
      </c>
      <c r="F16764">
        <v>54</v>
      </c>
      <c r="G16764">
        <v>37</v>
      </c>
      <c r="H16764">
        <v>554</v>
      </c>
      <c r="I16764">
        <v>715</v>
      </c>
      <c r="J16764">
        <v>0</v>
      </c>
      <c r="K16764">
        <v>0</v>
      </c>
      <c r="L16764" t="s">
        <v>28</v>
      </c>
      <c r="M16764" t="s">
        <v>1588</v>
      </c>
      <c r="N16764" t="s">
        <v>69</v>
      </c>
      <c r="O16764" t="s">
        <v>122</v>
      </c>
      <c r="P16764" t="s">
        <v>23</v>
      </c>
      <c r="Q16764" t="s">
        <v>30</v>
      </c>
    </row>
    <row r="16765" spans="1:17" x14ac:dyDescent="0.2">
      <c r="A16765" s="2">
        <v>41785</v>
      </c>
      <c r="B16765" t="s">
        <v>95</v>
      </c>
      <c r="C16765" t="s">
        <v>244</v>
      </c>
      <c r="D16765" t="s">
        <v>50</v>
      </c>
      <c r="E16765" t="s">
        <v>50</v>
      </c>
      <c r="F16765">
        <v>18</v>
      </c>
      <c r="G16765">
        <v>46</v>
      </c>
      <c r="H16765">
        <v>902</v>
      </c>
      <c r="I16765">
        <v>615</v>
      </c>
      <c r="J16765">
        <v>1</v>
      </c>
      <c r="K16765">
        <v>0</v>
      </c>
      <c r="L16765" t="s">
        <v>28</v>
      </c>
      <c r="M16765" t="s">
        <v>1179</v>
      </c>
      <c r="N16765" t="s">
        <v>95</v>
      </c>
      <c r="O16765" t="s">
        <v>22</v>
      </c>
      <c r="P16765" t="s">
        <v>23</v>
      </c>
      <c r="Q16765" t="s">
        <v>24</v>
      </c>
    </row>
    <row r="16766" spans="1:17" x14ac:dyDescent="0.2">
      <c r="A16766" s="2">
        <v>41786</v>
      </c>
      <c r="B16766" t="s">
        <v>286</v>
      </c>
      <c r="C16766" t="s">
        <v>176</v>
      </c>
      <c r="D16766" t="s">
        <v>50</v>
      </c>
      <c r="E16766" t="s">
        <v>115</v>
      </c>
      <c r="F16766">
        <v>33</v>
      </c>
      <c r="G16766">
        <v>67</v>
      </c>
      <c r="H16766">
        <v>750</v>
      </c>
      <c r="I16766">
        <v>499</v>
      </c>
      <c r="J16766">
        <v>4</v>
      </c>
      <c r="K16766">
        <v>3</v>
      </c>
      <c r="L16766" t="s">
        <v>28</v>
      </c>
      <c r="M16766" t="s">
        <v>1589</v>
      </c>
      <c r="N16766" t="s">
        <v>53</v>
      </c>
      <c r="O16766" t="s">
        <v>122</v>
      </c>
      <c r="P16766" t="s">
        <v>23</v>
      </c>
      <c r="Q16766" t="s">
        <v>24</v>
      </c>
    </row>
    <row r="16767" spans="1:17" x14ac:dyDescent="0.2">
      <c r="A16767" s="2">
        <v>41786</v>
      </c>
      <c r="B16767" t="s">
        <v>67</v>
      </c>
      <c r="C16767" t="s">
        <v>49</v>
      </c>
      <c r="D16767" t="s">
        <v>50</v>
      </c>
      <c r="E16767" t="s">
        <v>50</v>
      </c>
      <c r="F16767">
        <v>16</v>
      </c>
      <c r="G16767">
        <v>55</v>
      </c>
      <c r="H16767">
        <v>934</v>
      </c>
      <c r="I16767">
        <v>550</v>
      </c>
      <c r="J16767">
        <v>4</v>
      </c>
      <c r="K16767">
        <v>0</v>
      </c>
      <c r="L16767" t="s">
        <v>28</v>
      </c>
      <c r="M16767" t="s">
        <v>769</v>
      </c>
      <c r="N16767" t="s">
        <v>67</v>
      </c>
      <c r="O16767" t="s">
        <v>22</v>
      </c>
      <c r="P16767" t="s">
        <v>23</v>
      </c>
      <c r="Q16767" t="s">
        <v>24</v>
      </c>
    </row>
    <row r="16768" spans="1:17" x14ac:dyDescent="0.2">
      <c r="A16768" s="2">
        <v>41786</v>
      </c>
      <c r="B16768" t="s">
        <v>143</v>
      </c>
      <c r="C16768" t="s">
        <v>145</v>
      </c>
      <c r="D16768" t="s">
        <v>115</v>
      </c>
      <c r="E16768" t="s">
        <v>50</v>
      </c>
      <c r="F16768">
        <v>47</v>
      </c>
      <c r="G16768">
        <v>130</v>
      </c>
      <c r="H16768">
        <v>613</v>
      </c>
      <c r="I16768">
        <v>200</v>
      </c>
      <c r="J16768">
        <v>1</v>
      </c>
      <c r="K16768">
        <v>0</v>
      </c>
      <c r="L16768" t="s">
        <v>28</v>
      </c>
      <c r="M16768" t="s">
        <v>1014</v>
      </c>
      <c r="N16768" t="s">
        <v>143</v>
      </c>
      <c r="O16768" t="s">
        <v>22</v>
      </c>
      <c r="P16768" t="s">
        <v>23</v>
      </c>
      <c r="Q16768" t="s">
        <v>24</v>
      </c>
    </row>
    <row r="16769" spans="1:17" x14ac:dyDescent="0.2">
      <c r="A16769" s="2">
        <v>41786</v>
      </c>
      <c r="B16769" t="s">
        <v>629</v>
      </c>
      <c r="C16769" t="s">
        <v>572</v>
      </c>
      <c r="D16769" t="s">
        <v>36</v>
      </c>
      <c r="E16769" t="s">
        <v>115</v>
      </c>
      <c r="F16769">
        <v>153</v>
      </c>
      <c r="G16769">
        <v>140</v>
      </c>
      <c r="H16769">
        <v>124</v>
      </c>
      <c r="I16769">
        <v>160</v>
      </c>
      <c r="J16769">
        <v>2</v>
      </c>
      <c r="K16769">
        <v>3</v>
      </c>
      <c r="L16769" t="s">
        <v>1206</v>
      </c>
      <c r="M16769" t="s">
        <v>925</v>
      </c>
      <c r="N16769" t="s">
        <v>629</v>
      </c>
      <c r="O16769" t="s">
        <v>22</v>
      </c>
      <c r="P16769" t="s">
        <v>23</v>
      </c>
      <c r="Q16769" t="s">
        <v>41</v>
      </c>
    </row>
    <row r="16770" spans="1:17" x14ac:dyDescent="0.2">
      <c r="A16770" s="2">
        <v>41786</v>
      </c>
      <c r="B16770" t="s">
        <v>384</v>
      </c>
      <c r="C16770" t="s">
        <v>56</v>
      </c>
      <c r="D16770" t="s">
        <v>50</v>
      </c>
      <c r="E16770" t="s">
        <v>27</v>
      </c>
      <c r="F16770">
        <v>99</v>
      </c>
      <c r="G16770">
        <v>110</v>
      </c>
      <c r="H16770">
        <v>324</v>
      </c>
      <c r="I16770">
        <v>271</v>
      </c>
      <c r="J16770">
        <v>1</v>
      </c>
      <c r="K16770">
        <v>1</v>
      </c>
      <c r="L16770" t="s">
        <v>28</v>
      </c>
      <c r="M16770" t="s">
        <v>1590</v>
      </c>
      <c r="N16770" t="s">
        <v>69</v>
      </c>
      <c r="O16770" t="s">
        <v>122</v>
      </c>
      <c r="P16770" t="s">
        <v>23</v>
      </c>
      <c r="Q16770" t="s">
        <v>30</v>
      </c>
    </row>
    <row r="16771" spans="1:17" x14ac:dyDescent="0.2">
      <c r="A16771" s="2">
        <v>41786</v>
      </c>
      <c r="B16771" t="s">
        <v>913</v>
      </c>
      <c r="C16771" t="s">
        <v>1073</v>
      </c>
      <c r="D16771" t="s">
        <v>115</v>
      </c>
      <c r="E16771" t="s">
        <v>115</v>
      </c>
      <c r="F16771">
        <v>165</v>
      </c>
      <c r="G16771">
        <v>128</v>
      </c>
      <c r="H16771">
        <v>87</v>
      </c>
      <c r="I16771">
        <v>203</v>
      </c>
      <c r="J16771">
        <v>2</v>
      </c>
      <c r="K16771">
        <v>0</v>
      </c>
      <c r="L16771" t="s">
        <v>1206</v>
      </c>
      <c r="M16771" t="s">
        <v>925</v>
      </c>
      <c r="N16771" t="s">
        <v>629</v>
      </c>
      <c r="O16771" t="s">
        <v>122</v>
      </c>
      <c r="P16771" t="s">
        <v>23</v>
      </c>
      <c r="Q16771" t="s">
        <v>24</v>
      </c>
    </row>
    <row r="16772" spans="1:17" x14ac:dyDescent="0.2">
      <c r="A16772" s="2">
        <v>41786</v>
      </c>
      <c r="B16772" t="s">
        <v>211</v>
      </c>
      <c r="C16772" t="s">
        <v>250</v>
      </c>
      <c r="D16772" t="s">
        <v>36</v>
      </c>
      <c r="E16772" t="s">
        <v>36</v>
      </c>
      <c r="F16772">
        <v>122</v>
      </c>
      <c r="G16772">
        <v>122</v>
      </c>
      <c r="H16772">
        <v>226</v>
      </c>
      <c r="I16772">
        <v>227</v>
      </c>
      <c r="J16772">
        <v>1</v>
      </c>
      <c r="K16772">
        <v>0</v>
      </c>
      <c r="L16772" t="s">
        <v>28</v>
      </c>
      <c r="M16772" t="s">
        <v>373</v>
      </c>
      <c r="N16772" t="s">
        <v>211</v>
      </c>
      <c r="O16772" t="s">
        <v>22</v>
      </c>
      <c r="P16772" t="s">
        <v>23</v>
      </c>
      <c r="Q16772" t="s">
        <v>24</v>
      </c>
    </row>
    <row r="16773" spans="1:17" x14ac:dyDescent="0.2">
      <c r="A16773" s="2">
        <v>41786</v>
      </c>
      <c r="B16773" t="s">
        <v>449</v>
      </c>
      <c r="C16773" t="s">
        <v>239</v>
      </c>
      <c r="D16773" t="s">
        <v>115</v>
      </c>
      <c r="E16773" t="s">
        <v>115</v>
      </c>
      <c r="F16773">
        <v>53</v>
      </c>
      <c r="G16773">
        <v>82</v>
      </c>
      <c r="H16773">
        <v>577</v>
      </c>
      <c r="I16773">
        <v>418</v>
      </c>
      <c r="J16773">
        <v>0</v>
      </c>
      <c r="K16773">
        <v>1</v>
      </c>
      <c r="L16773" t="s">
        <v>28</v>
      </c>
      <c r="M16773" t="s">
        <v>1591</v>
      </c>
      <c r="N16773" t="s">
        <v>449</v>
      </c>
      <c r="O16773" t="s">
        <v>22</v>
      </c>
      <c r="P16773" t="s">
        <v>23</v>
      </c>
      <c r="Q16773" t="s">
        <v>41</v>
      </c>
    </row>
    <row r="16774" spans="1:17" x14ac:dyDescent="0.2">
      <c r="A16774" s="2">
        <v>41787</v>
      </c>
      <c r="B16774" t="s">
        <v>267</v>
      </c>
      <c r="C16774" t="s">
        <v>110</v>
      </c>
      <c r="D16774" t="s">
        <v>36</v>
      </c>
      <c r="E16774" t="s">
        <v>36</v>
      </c>
      <c r="F16774">
        <v>94</v>
      </c>
      <c r="G16774">
        <v>76</v>
      </c>
      <c r="H16774">
        <v>346</v>
      </c>
      <c r="I16774">
        <v>453</v>
      </c>
      <c r="J16774">
        <v>2</v>
      </c>
      <c r="K16774">
        <v>0</v>
      </c>
      <c r="L16774" t="s">
        <v>28</v>
      </c>
      <c r="M16774" t="s">
        <v>1001</v>
      </c>
      <c r="N16774" t="s">
        <v>82</v>
      </c>
      <c r="O16774" t="s">
        <v>122</v>
      </c>
      <c r="P16774" t="s">
        <v>23</v>
      </c>
      <c r="Q16774" t="s">
        <v>24</v>
      </c>
    </row>
    <row r="16775" spans="1:17" x14ac:dyDescent="0.2">
      <c r="A16775" s="2">
        <v>41787</v>
      </c>
      <c r="B16775" t="s">
        <v>72</v>
      </c>
      <c r="C16775" t="s">
        <v>52</v>
      </c>
      <c r="D16775" t="s">
        <v>50</v>
      </c>
      <c r="E16775" t="s">
        <v>50</v>
      </c>
      <c r="F16775">
        <v>23</v>
      </c>
      <c r="G16775">
        <v>25</v>
      </c>
      <c r="H16775">
        <v>818</v>
      </c>
      <c r="I16775">
        <v>794</v>
      </c>
      <c r="J16775">
        <v>1</v>
      </c>
      <c r="K16775">
        <v>0</v>
      </c>
      <c r="L16775" t="s">
        <v>28</v>
      </c>
      <c r="M16775" t="s">
        <v>74</v>
      </c>
      <c r="N16775" t="s">
        <v>72</v>
      </c>
      <c r="O16775" t="s">
        <v>22</v>
      </c>
      <c r="P16775" t="s">
        <v>23</v>
      </c>
      <c r="Q16775" t="s">
        <v>24</v>
      </c>
    </row>
    <row r="16776" spans="1:17" x14ac:dyDescent="0.2">
      <c r="A16776" s="2">
        <v>41787</v>
      </c>
      <c r="B16776" t="s">
        <v>133</v>
      </c>
      <c r="C16776" t="s">
        <v>128</v>
      </c>
      <c r="D16776" t="s">
        <v>115</v>
      </c>
      <c r="E16776" t="s">
        <v>36</v>
      </c>
      <c r="F16776">
        <v>55</v>
      </c>
      <c r="G16776">
        <v>49</v>
      </c>
      <c r="H16776">
        <v>550</v>
      </c>
      <c r="I16776">
        <v>596</v>
      </c>
      <c r="J16776">
        <v>0</v>
      </c>
      <c r="K16776">
        <v>1</v>
      </c>
      <c r="L16776" t="s">
        <v>28</v>
      </c>
      <c r="M16776" t="s">
        <v>134</v>
      </c>
      <c r="N16776" t="s">
        <v>133</v>
      </c>
      <c r="O16776" t="s">
        <v>22</v>
      </c>
      <c r="P16776" t="s">
        <v>23</v>
      </c>
      <c r="Q16776" t="s">
        <v>41</v>
      </c>
    </row>
    <row r="16777" spans="1:17" x14ac:dyDescent="0.2">
      <c r="A16777" s="2">
        <v>41787</v>
      </c>
      <c r="B16777" t="s">
        <v>135</v>
      </c>
      <c r="C16777" t="s">
        <v>104</v>
      </c>
      <c r="D16777" t="s">
        <v>36</v>
      </c>
      <c r="E16777" t="s">
        <v>50</v>
      </c>
      <c r="F16777">
        <v>44</v>
      </c>
      <c r="G16777">
        <v>22</v>
      </c>
      <c r="H16777">
        <v>631</v>
      </c>
      <c r="I16777">
        <v>824</v>
      </c>
      <c r="J16777">
        <v>2</v>
      </c>
      <c r="K16777">
        <v>2</v>
      </c>
      <c r="L16777" t="s">
        <v>28</v>
      </c>
      <c r="M16777" t="s">
        <v>91</v>
      </c>
      <c r="N16777" t="s">
        <v>89</v>
      </c>
      <c r="O16777" t="s">
        <v>122</v>
      </c>
      <c r="P16777" t="s">
        <v>23</v>
      </c>
      <c r="Q16777" t="s">
        <v>30</v>
      </c>
    </row>
    <row r="16778" spans="1:17" x14ac:dyDescent="0.2">
      <c r="A16778" s="2">
        <v>41788</v>
      </c>
      <c r="B16778" t="s">
        <v>120</v>
      </c>
      <c r="C16778" t="s">
        <v>38</v>
      </c>
      <c r="D16778" t="s">
        <v>36</v>
      </c>
      <c r="E16778" t="s">
        <v>19</v>
      </c>
      <c r="F16778">
        <v>50</v>
      </c>
      <c r="G16778">
        <v>55</v>
      </c>
      <c r="H16778">
        <v>582</v>
      </c>
      <c r="I16778">
        <v>550</v>
      </c>
      <c r="J16778">
        <v>1</v>
      </c>
      <c r="K16778">
        <v>2</v>
      </c>
      <c r="L16778" t="s">
        <v>28</v>
      </c>
      <c r="M16778" t="s">
        <v>1425</v>
      </c>
      <c r="N16778" t="s">
        <v>69</v>
      </c>
      <c r="O16778" t="s">
        <v>122</v>
      </c>
      <c r="P16778" t="s">
        <v>23</v>
      </c>
      <c r="Q16778" t="s">
        <v>41</v>
      </c>
    </row>
    <row r="16779" spans="1:17" x14ac:dyDescent="0.2">
      <c r="A16779" s="2">
        <v>41788</v>
      </c>
      <c r="B16779" t="s">
        <v>70</v>
      </c>
      <c r="C16779" t="s">
        <v>73</v>
      </c>
      <c r="D16779" t="s">
        <v>50</v>
      </c>
      <c r="E16779" t="s">
        <v>50</v>
      </c>
      <c r="F16779">
        <v>52</v>
      </c>
      <c r="G16779">
        <v>104</v>
      </c>
      <c r="H16779">
        <v>578</v>
      </c>
      <c r="I16779">
        <v>293</v>
      </c>
      <c r="J16779">
        <v>0</v>
      </c>
      <c r="K16779">
        <v>1</v>
      </c>
      <c r="L16779" t="s">
        <v>361</v>
      </c>
      <c r="M16779" t="s">
        <v>1038</v>
      </c>
      <c r="N16779" t="s">
        <v>101</v>
      </c>
      <c r="O16779" t="s">
        <v>122</v>
      </c>
      <c r="P16779" t="s">
        <v>23</v>
      </c>
      <c r="Q16779" t="s">
        <v>41</v>
      </c>
    </row>
    <row r="16780" spans="1:17" x14ac:dyDescent="0.2">
      <c r="A16780" s="2">
        <v>41788</v>
      </c>
      <c r="B16780" t="s">
        <v>345</v>
      </c>
      <c r="C16780" t="s">
        <v>113</v>
      </c>
      <c r="D16780" t="s">
        <v>50</v>
      </c>
      <c r="E16780" t="s">
        <v>115</v>
      </c>
      <c r="F16780">
        <v>103</v>
      </c>
      <c r="G16780">
        <v>75</v>
      </c>
      <c r="H16780">
        <v>302</v>
      </c>
      <c r="I16780">
        <v>455</v>
      </c>
      <c r="J16780">
        <v>2</v>
      </c>
      <c r="K16780">
        <v>0</v>
      </c>
      <c r="L16780" t="s">
        <v>28</v>
      </c>
      <c r="M16780" t="s">
        <v>446</v>
      </c>
      <c r="N16780" t="s">
        <v>106</v>
      </c>
      <c r="O16780" t="s">
        <v>122</v>
      </c>
      <c r="P16780" t="s">
        <v>23</v>
      </c>
      <c r="Q16780" t="s">
        <v>24</v>
      </c>
    </row>
    <row r="16781" spans="1:17" x14ac:dyDescent="0.2">
      <c r="A16781" s="2">
        <v>41788</v>
      </c>
      <c r="B16781" t="s">
        <v>101</v>
      </c>
      <c r="C16781" t="s">
        <v>81</v>
      </c>
      <c r="D16781" t="s">
        <v>50</v>
      </c>
      <c r="E16781" t="s">
        <v>50</v>
      </c>
      <c r="F16781">
        <v>109</v>
      </c>
      <c r="G16781">
        <v>93</v>
      </c>
      <c r="H16781">
        <v>272</v>
      </c>
      <c r="I16781">
        <v>365</v>
      </c>
      <c r="J16781">
        <v>0</v>
      </c>
      <c r="K16781">
        <v>0</v>
      </c>
      <c r="L16781" t="s">
        <v>361</v>
      </c>
      <c r="M16781" t="s">
        <v>777</v>
      </c>
      <c r="N16781" t="s">
        <v>101</v>
      </c>
      <c r="O16781" t="s">
        <v>22</v>
      </c>
      <c r="P16781" t="s">
        <v>59</v>
      </c>
      <c r="Q16781" t="s">
        <v>24</v>
      </c>
    </row>
    <row r="16782" spans="1:17" x14ac:dyDescent="0.2">
      <c r="A16782" s="2">
        <v>41788</v>
      </c>
      <c r="B16782" t="s">
        <v>629</v>
      </c>
      <c r="C16782" t="s">
        <v>1073</v>
      </c>
      <c r="D16782" t="s">
        <v>36</v>
      </c>
      <c r="E16782" t="s">
        <v>115</v>
      </c>
      <c r="F16782">
        <v>153</v>
      </c>
      <c r="G16782">
        <v>128</v>
      </c>
      <c r="H16782">
        <v>124</v>
      </c>
      <c r="I16782">
        <v>203</v>
      </c>
      <c r="J16782">
        <v>1</v>
      </c>
      <c r="K16782">
        <v>1</v>
      </c>
      <c r="L16782" t="s">
        <v>1206</v>
      </c>
      <c r="M16782" t="s">
        <v>925</v>
      </c>
      <c r="N16782" t="s">
        <v>629</v>
      </c>
      <c r="O16782" t="s">
        <v>22</v>
      </c>
      <c r="P16782" t="s">
        <v>23</v>
      </c>
      <c r="Q16782" t="s">
        <v>30</v>
      </c>
    </row>
    <row r="16783" spans="1:17" x14ac:dyDescent="0.2">
      <c r="A16783" s="2">
        <v>41788</v>
      </c>
      <c r="B16783" t="s">
        <v>449</v>
      </c>
      <c r="C16783" t="s">
        <v>239</v>
      </c>
      <c r="D16783" t="s">
        <v>115</v>
      </c>
      <c r="E16783" t="s">
        <v>115</v>
      </c>
      <c r="F16783">
        <v>53</v>
      </c>
      <c r="G16783">
        <v>82</v>
      </c>
      <c r="H16783">
        <v>577</v>
      </c>
      <c r="I16783">
        <v>418</v>
      </c>
      <c r="J16783">
        <v>0</v>
      </c>
      <c r="K16783">
        <v>1</v>
      </c>
      <c r="L16783" t="s">
        <v>28</v>
      </c>
      <c r="M16783" t="s">
        <v>530</v>
      </c>
      <c r="N16783" t="s">
        <v>449</v>
      </c>
      <c r="O16783" t="s">
        <v>22</v>
      </c>
      <c r="P16783" t="s">
        <v>23</v>
      </c>
      <c r="Q16783" t="s">
        <v>41</v>
      </c>
    </row>
    <row r="16784" spans="1:17" x14ac:dyDescent="0.2">
      <c r="A16784" s="2">
        <v>41789</v>
      </c>
      <c r="B16784" t="s">
        <v>267</v>
      </c>
      <c r="C16784" t="s">
        <v>167</v>
      </c>
      <c r="D16784" t="s">
        <v>36</v>
      </c>
      <c r="E16784" t="s">
        <v>115</v>
      </c>
      <c r="F16784">
        <v>94</v>
      </c>
      <c r="G16784">
        <v>37</v>
      </c>
      <c r="H16784">
        <v>346</v>
      </c>
      <c r="I16784">
        <v>715</v>
      </c>
      <c r="J16784">
        <v>1</v>
      </c>
      <c r="K16784">
        <v>1</v>
      </c>
      <c r="L16784" t="s">
        <v>28</v>
      </c>
      <c r="M16784" t="s">
        <v>1588</v>
      </c>
      <c r="N16784" t="s">
        <v>69</v>
      </c>
      <c r="O16784" t="s">
        <v>122</v>
      </c>
      <c r="P16784" t="s">
        <v>23</v>
      </c>
      <c r="Q16784" t="s">
        <v>30</v>
      </c>
    </row>
    <row r="16785" spans="1:17" x14ac:dyDescent="0.2">
      <c r="A16785" s="2">
        <v>41789</v>
      </c>
      <c r="B16785" t="s">
        <v>586</v>
      </c>
      <c r="C16785" t="s">
        <v>904</v>
      </c>
      <c r="D16785" t="s">
        <v>27</v>
      </c>
      <c r="E16785" t="s">
        <v>27</v>
      </c>
      <c r="F16785">
        <v>155</v>
      </c>
      <c r="G16785">
        <v>207</v>
      </c>
      <c r="H16785">
        <v>121</v>
      </c>
      <c r="I16785">
        <v>0</v>
      </c>
      <c r="J16785">
        <v>1</v>
      </c>
      <c r="K16785">
        <v>0</v>
      </c>
      <c r="L16785" t="s">
        <v>230</v>
      </c>
      <c r="M16785" t="s">
        <v>594</v>
      </c>
      <c r="N16785" t="s">
        <v>586</v>
      </c>
      <c r="O16785" t="s">
        <v>22</v>
      </c>
      <c r="P16785" t="s">
        <v>23</v>
      </c>
      <c r="Q16785" t="s">
        <v>24</v>
      </c>
    </row>
    <row r="16786" spans="1:17" x14ac:dyDescent="0.2">
      <c r="A16786" s="2">
        <v>41789</v>
      </c>
      <c r="B16786" t="s">
        <v>69</v>
      </c>
      <c r="C16786" t="s">
        <v>76</v>
      </c>
      <c r="D16786" t="s">
        <v>50</v>
      </c>
      <c r="E16786" t="s">
        <v>50</v>
      </c>
      <c r="F16786">
        <v>40</v>
      </c>
      <c r="G16786">
        <v>58</v>
      </c>
      <c r="H16786">
        <v>672</v>
      </c>
      <c r="I16786">
        <v>546</v>
      </c>
      <c r="J16786">
        <v>1</v>
      </c>
      <c r="K16786">
        <v>1</v>
      </c>
      <c r="L16786" t="s">
        <v>28</v>
      </c>
      <c r="M16786" t="s">
        <v>974</v>
      </c>
      <c r="N16786" t="s">
        <v>69</v>
      </c>
      <c r="O16786" t="s">
        <v>22</v>
      </c>
      <c r="P16786" t="s">
        <v>23</v>
      </c>
      <c r="Q16786" t="s">
        <v>30</v>
      </c>
    </row>
    <row r="16787" spans="1:17" x14ac:dyDescent="0.2">
      <c r="A16787" s="2">
        <v>41789</v>
      </c>
      <c r="B16787" t="s">
        <v>646</v>
      </c>
      <c r="C16787" t="s">
        <v>136</v>
      </c>
      <c r="D16787" t="s">
        <v>50</v>
      </c>
      <c r="E16787" t="s">
        <v>36</v>
      </c>
      <c r="F16787">
        <v>25</v>
      </c>
      <c r="G16787">
        <v>21</v>
      </c>
      <c r="H16787">
        <v>795</v>
      </c>
      <c r="I16787">
        <v>830</v>
      </c>
      <c r="J16787">
        <v>2</v>
      </c>
      <c r="K16787">
        <v>1</v>
      </c>
      <c r="L16787" t="s">
        <v>28</v>
      </c>
      <c r="M16787" t="s">
        <v>728</v>
      </c>
      <c r="N16787" t="s">
        <v>77</v>
      </c>
      <c r="O16787" t="s">
        <v>122</v>
      </c>
      <c r="P16787" t="s">
        <v>23</v>
      </c>
      <c r="Q16787" t="s">
        <v>24</v>
      </c>
    </row>
    <row r="16788" spans="1:17" x14ac:dyDescent="0.2">
      <c r="A16788" s="2">
        <v>41789</v>
      </c>
      <c r="B16788" t="s">
        <v>1284</v>
      </c>
      <c r="C16788" t="s">
        <v>207</v>
      </c>
      <c r="D16788" t="s">
        <v>36</v>
      </c>
      <c r="E16788" t="s">
        <v>36</v>
      </c>
      <c r="F16788">
        <v>184</v>
      </c>
      <c r="G16788">
        <v>106</v>
      </c>
      <c r="H16788">
        <v>42</v>
      </c>
      <c r="I16788">
        <v>284</v>
      </c>
      <c r="J16788">
        <v>1</v>
      </c>
      <c r="K16788">
        <v>1</v>
      </c>
      <c r="L16788" t="s">
        <v>62</v>
      </c>
      <c r="M16788" t="s">
        <v>1449</v>
      </c>
      <c r="N16788" t="s">
        <v>1284</v>
      </c>
      <c r="O16788" t="s">
        <v>22</v>
      </c>
      <c r="P16788" t="s">
        <v>23</v>
      </c>
      <c r="Q16788" t="s">
        <v>30</v>
      </c>
    </row>
    <row r="16789" spans="1:17" x14ac:dyDescent="0.2">
      <c r="A16789" s="2">
        <v>41789</v>
      </c>
      <c r="B16789" t="s">
        <v>89</v>
      </c>
      <c r="C16789" t="s">
        <v>42</v>
      </c>
      <c r="D16789" t="s">
        <v>50</v>
      </c>
      <c r="E16789" t="s">
        <v>19</v>
      </c>
      <c r="F16789">
        <v>11</v>
      </c>
      <c r="G16789">
        <v>42</v>
      </c>
      <c r="H16789">
        <v>1042</v>
      </c>
      <c r="I16789">
        <v>665</v>
      </c>
      <c r="J16789">
        <v>3</v>
      </c>
      <c r="K16789">
        <v>0</v>
      </c>
      <c r="L16789" t="s">
        <v>28</v>
      </c>
      <c r="M16789" t="s">
        <v>91</v>
      </c>
      <c r="N16789" t="s">
        <v>89</v>
      </c>
      <c r="O16789" t="s">
        <v>22</v>
      </c>
      <c r="P16789" t="s">
        <v>23</v>
      </c>
      <c r="Q16789" t="s">
        <v>24</v>
      </c>
    </row>
    <row r="16790" spans="1:17" x14ac:dyDescent="0.2">
      <c r="A16790" s="2">
        <v>41789</v>
      </c>
      <c r="B16790" t="s">
        <v>328</v>
      </c>
      <c r="C16790" t="s">
        <v>166</v>
      </c>
      <c r="D16790" t="s">
        <v>50</v>
      </c>
      <c r="E16790" t="s">
        <v>115</v>
      </c>
      <c r="F16790">
        <v>80</v>
      </c>
      <c r="G16790">
        <v>95</v>
      </c>
      <c r="H16790">
        <v>442</v>
      </c>
      <c r="I16790">
        <v>337</v>
      </c>
      <c r="J16790">
        <v>0</v>
      </c>
      <c r="K16790">
        <v>0</v>
      </c>
      <c r="L16790" t="s">
        <v>28</v>
      </c>
      <c r="M16790" t="s">
        <v>1592</v>
      </c>
      <c r="N16790" t="s">
        <v>119</v>
      </c>
      <c r="O16790" t="s">
        <v>122</v>
      </c>
      <c r="P16790" t="s">
        <v>23</v>
      </c>
      <c r="Q16790" t="s">
        <v>30</v>
      </c>
    </row>
    <row r="16791" spans="1:17" x14ac:dyDescent="0.2">
      <c r="A16791" s="2">
        <v>41789</v>
      </c>
      <c r="B16791" t="s">
        <v>901</v>
      </c>
      <c r="C16791" t="s">
        <v>892</v>
      </c>
      <c r="D16791" t="s">
        <v>27</v>
      </c>
      <c r="E16791" t="s">
        <v>27</v>
      </c>
      <c r="F16791">
        <v>188</v>
      </c>
      <c r="G16791">
        <v>194</v>
      </c>
      <c r="H16791">
        <v>33</v>
      </c>
      <c r="I16791">
        <v>23</v>
      </c>
      <c r="J16791">
        <v>1</v>
      </c>
      <c r="K16791">
        <v>0</v>
      </c>
      <c r="L16791" t="s">
        <v>230</v>
      </c>
      <c r="M16791" t="s">
        <v>1128</v>
      </c>
      <c r="N16791" t="s">
        <v>901</v>
      </c>
      <c r="O16791" t="s">
        <v>22</v>
      </c>
      <c r="P16791" t="s">
        <v>23</v>
      </c>
      <c r="Q16791" t="s">
        <v>24</v>
      </c>
    </row>
    <row r="16792" spans="1:17" x14ac:dyDescent="0.2">
      <c r="A16792" s="2">
        <v>41789</v>
      </c>
      <c r="B16792" t="s">
        <v>442</v>
      </c>
      <c r="C16792" t="s">
        <v>149</v>
      </c>
      <c r="D16792" t="s">
        <v>57</v>
      </c>
      <c r="E16792" t="s">
        <v>36</v>
      </c>
      <c r="F16792">
        <v>111</v>
      </c>
      <c r="G16792">
        <v>65</v>
      </c>
      <c r="H16792">
        <v>270</v>
      </c>
      <c r="I16792">
        <v>506</v>
      </c>
      <c r="J16792">
        <v>0</v>
      </c>
      <c r="K16792">
        <v>0</v>
      </c>
      <c r="L16792" t="s">
        <v>28</v>
      </c>
      <c r="M16792" t="s">
        <v>734</v>
      </c>
      <c r="N16792" t="s">
        <v>442</v>
      </c>
      <c r="O16792" t="s">
        <v>22</v>
      </c>
      <c r="P16792" t="s">
        <v>23</v>
      </c>
      <c r="Q16792" t="s">
        <v>30</v>
      </c>
    </row>
    <row r="16793" spans="1:17" x14ac:dyDescent="0.2">
      <c r="A16793" s="2">
        <v>41789</v>
      </c>
      <c r="B16793" t="s">
        <v>913</v>
      </c>
      <c r="C16793" t="s">
        <v>572</v>
      </c>
      <c r="D16793" t="s">
        <v>115</v>
      </c>
      <c r="E16793" t="s">
        <v>115</v>
      </c>
      <c r="F16793">
        <v>165</v>
      </c>
      <c r="G16793">
        <v>140</v>
      </c>
      <c r="H16793">
        <v>87</v>
      </c>
      <c r="I16793">
        <v>160</v>
      </c>
      <c r="J16793">
        <v>1</v>
      </c>
      <c r="K16793">
        <v>0</v>
      </c>
      <c r="L16793" t="s">
        <v>1206</v>
      </c>
      <c r="M16793" t="s">
        <v>925</v>
      </c>
      <c r="N16793" t="s">
        <v>629</v>
      </c>
      <c r="O16793" t="s">
        <v>122</v>
      </c>
      <c r="P16793" t="s">
        <v>23</v>
      </c>
      <c r="Q16793" t="s">
        <v>24</v>
      </c>
    </row>
    <row r="16794" spans="1:17" x14ac:dyDescent="0.2">
      <c r="A16794" s="2">
        <v>41789</v>
      </c>
      <c r="B16794" t="s">
        <v>1545</v>
      </c>
      <c r="C16794" t="s">
        <v>296</v>
      </c>
      <c r="D16794" t="s">
        <v>36</v>
      </c>
      <c r="E16794" t="s">
        <v>36</v>
      </c>
      <c r="F16794">
        <v>201</v>
      </c>
      <c r="G16794">
        <v>114</v>
      </c>
      <c r="H16794">
        <v>9</v>
      </c>
      <c r="I16794">
        <v>251</v>
      </c>
      <c r="J16794">
        <v>0</v>
      </c>
      <c r="K16794">
        <v>0</v>
      </c>
      <c r="L16794" t="s">
        <v>62</v>
      </c>
      <c r="M16794" t="s">
        <v>381</v>
      </c>
      <c r="N16794" t="s">
        <v>380</v>
      </c>
      <c r="O16794" t="s">
        <v>122</v>
      </c>
      <c r="P16794" t="s">
        <v>23</v>
      </c>
      <c r="Q16794" t="s">
        <v>30</v>
      </c>
    </row>
    <row r="16795" spans="1:17" x14ac:dyDescent="0.2">
      <c r="A16795" s="2">
        <v>41789</v>
      </c>
      <c r="B16795" t="s">
        <v>106</v>
      </c>
      <c r="C16795" t="s">
        <v>17</v>
      </c>
      <c r="D16795" t="s">
        <v>50</v>
      </c>
      <c r="E16795" t="s">
        <v>19</v>
      </c>
      <c r="F16795">
        <v>1</v>
      </c>
      <c r="G16795">
        <v>68</v>
      </c>
      <c r="H16795">
        <v>1460</v>
      </c>
      <c r="I16795">
        <v>496</v>
      </c>
      <c r="J16795">
        <v>2</v>
      </c>
      <c r="K16795">
        <v>0</v>
      </c>
      <c r="L16795" t="s">
        <v>28</v>
      </c>
      <c r="M16795" t="s">
        <v>194</v>
      </c>
      <c r="N16795" t="s">
        <v>106</v>
      </c>
      <c r="O16795" t="s">
        <v>22</v>
      </c>
      <c r="P16795" t="s">
        <v>23</v>
      </c>
      <c r="Q16795" t="s">
        <v>24</v>
      </c>
    </row>
    <row r="16796" spans="1:17" x14ac:dyDescent="0.2">
      <c r="A16796" s="2">
        <v>41789</v>
      </c>
      <c r="B16796" t="s">
        <v>53</v>
      </c>
      <c r="C16796" t="s">
        <v>185</v>
      </c>
      <c r="D16796" t="s">
        <v>50</v>
      </c>
      <c r="E16796" t="s">
        <v>27</v>
      </c>
      <c r="F16796">
        <v>8</v>
      </c>
      <c r="G16796">
        <v>81</v>
      </c>
      <c r="H16796">
        <v>1160</v>
      </c>
      <c r="I16796">
        <v>419</v>
      </c>
      <c r="J16796">
        <v>1</v>
      </c>
      <c r="K16796">
        <v>0</v>
      </c>
      <c r="L16796" t="s">
        <v>28</v>
      </c>
      <c r="M16796" t="s">
        <v>714</v>
      </c>
      <c r="N16796" t="s">
        <v>53</v>
      </c>
      <c r="O16796" t="s">
        <v>22</v>
      </c>
      <c r="P16796" t="s">
        <v>23</v>
      </c>
      <c r="Q16796" t="s">
        <v>24</v>
      </c>
    </row>
    <row r="16797" spans="1:17" x14ac:dyDescent="0.2">
      <c r="A16797" s="2">
        <v>41789</v>
      </c>
      <c r="B16797" t="s">
        <v>18</v>
      </c>
      <c r="C16797" t="s">
        <v>100</v>
      </c>
      <c r="D16797" t="s">
        <v>19</v>
      </c>
      <c r="E16797" t="s">
        <v>50</v>
      </c>
      <c r="F16797">
        <v>6</v>
      </c>
      <c r="G16797">
        <v>84</v>
      </c>
      <c r="H16797">
        <v>1181</v>
      </c>
      <c r="I16797">
        <v>399</v>
      </c>
      <c r="J16797">
        <v>1</v>
      </c>
      <c r="K16797">
        <v>0</v>
      </c>
      <c r="L16797" t="s">
        <v>28</v>
      </c>
      <c r="M16797" t="s">
        <v>64</v>
      </c>
      <c r="N16797" t="s">
        <v>18</v>
      </c>
      <c r="O16797" t="s">
        <v>22</v>
      </c>
      <c r="P16797" t="s">
        <v>23</v>
      </c>
      <c r="Q16797" t="s">
        <v>24</v>
      </c>
    </row>
    <row r="16798" spans="1:17" x14ac:dyDescent="0.2">
      <c r="A16798" s="2">
        <v>41790</v>
      </c>
      <c r="B16798" t="s">
        <v>85</v>
      </c>
      <c r="C16798" t="s">
        <v>92</v>
      </c>
      <c r="D16798" t="s">
        <v>50</v>
      </c>
      <c r="E16798" t="s">
        <v>50</v>
      </c>
      <c r="F16798">
        <v>70</v>
      </c>
      <c r="G16798">
        <v>32</v>
      </c>
      <c r="H16798">
        <v>486</v>
      </c>
      <c r="I16798">
        <v>755</v>
      </c>
      <c r="J16798">
        <v>0</v>
      </c>
      <c r="K16798">
        <v>1</v>
      </c>
      <c r="L16798" t="s">
        <v>28</v>
      </c>
      <c r="M16798" t="s">
        <v>1593</v>
      </c>
      <c r="N16798" t="s">
        <v>53</v>
      </c>
      <c r="O16798" t="s">
        <v>122</v>
      </c>
      <c r="P16798" t="s">
        <v>23</v>
      </c>
      <c r="Q16798" t="s">
        <v>41</v>
      </c>
    </row>
    <row r="16799" spans="1:17" x14ac:dyDescent="0.2">
      <c r="A16799" s="2">
        <v>41790</v>
      </c>
      <c r="B16799" t="s">
        <v>286</v>
      </c>
      <c r="C16799" t="s">
        <v>150</v>
      </c>
      <c r="D16799" t="s">
        <v>50</v>
      </c>
      <c r="E16799" t="s">
        <v>36</v>
      </c>
      <c r="F16799">
        <v>33</v>
      </c>
      <c r="G16799">
        <v>25</v>
      </c>
      <c r="H16799">
        <v>750</v>
      </c>
      <c r="I16799">
        <v>794</v>
      </c>
      <c r="J16799">
        <v>1</v>
      </c>
      <c r="K16799">
        <v>3</v>
      </c>
      <c r="L16799" t="s">
        <v>28</v>
      </c>
      <c r="M16799" t="s">
        <v>382</v>
      </c>
      <c r="N16799" t="s">
        <v>53</v>
      </c>
      <c r="O16799" t="s">
        <v>122</v>
      </c>
      <c r="P16799" t="s">
        <v>23</v>
      </c>
      <c r="Q16799" t="s">
        <v>41</v>
      </c>
    </row>
    <row r="16800" spans="1:17" x14ac:dyDescent="0.2">
      <c r="A16800" s="2">
        <v>41790</v>
      </c>
      <c r="B16800" t="s">
        <v>756</v>
      </c>
      <c r="C16800" t="s">
        <v>250</v>
      </c>
      <c r="D16800" t="s">
        <v>36</v>
      </c>
      <c r="E16800" t="s">
        <v>36</v>
      </c>
      <c r="F16800">
        <v>165</v>
      </c>
      <c r="G16800">
        <v>122</v>
      </c>
      <c r="H16800">
        <v>88</v>
      </c>
      <c r="I16800">
        <v>227</v>
      </c>
      <c r="J16800">
        <v>3</v>
      </c>
      <c r="K16800">
        <v>1</v>
      </c>
      <c r="L16800" t="s">
        <v>62</v>
      </c>
      <c r="M16800" t="s">
        <v>801</v>
      </c>
      <c r="N16800" t="s">
        <v>756</v>
      </c>
      <c r="O16800" t="s">
        <v>22</v>
      </c>
      <c r="P16800" t="s">
        <v>23</v>
      </c>
      <c r="Q16800" t="s">
        <v>24</v>
      </c>
    </row>
    <row r="16801" spans="1:17" x14ac:dyDescent="0.2">
      <c r="A16801" s="2">
        <v>41790</v>
      </c>
      <c r="B16801" t="s">
        <v>43</v>
      </c>
      <c r="C16801" t="s">
        <v>118</v>
      </c>
      <c r="D16801" t="s">
        <v>19</v>
      </c>
      <c r="E16801" t="s">
        <v>36</v>
      </c>
      <c r="F16801">
        <v>5</v>
      </c>
      <c r="G16801">
        <v>63</v>
      </c>
      <c r="H16801">
        <v>1186</v>
      </c>
      <c r="I16801">
        <v>511</v>
      </c>
      <c r="J16801">
        <v>2</v>
      </c>
      <c r="K16801">
        <v>2</v>
      </c>
      <c r="L16801" t="s">
        <v>28</v>
      </c>
      <c r="M16801" t="s">
        <v>65</v>
      </c>
      <c r="N16801" t="s">
        <v>39</v>
      </c>
      <c r="O16801" t="s">
        <v>122</v>
      </c>
      <c r="P16801" t="s">
        <v>23</v>
      </c>
      <c r="Q16801" t="s">
        <v>30</v>
      </c>
    </row>
    <row r="16802" spans="1:17" x14ac:dyDescent="0.2">
      <c r="A16802" s="2">
        <v>41790</v>
      </c>
      <c r="B16802" t="s">
        <v>274</v>
      </c>
      <c r="C16802" t="s">
        <v>111</v>
      </c>
      <c r="D16802" t="s">
        <v>50</v>
      </c>
      <c r="E16802" t="s">
        <v>36</v>
      </c>
      <c r="F16802">
        <v>20</v>
      </c>
      <c r="G16802">
        <v>59</v>
      </c>
      <c r="H16802">
        <v>871</v>
      </c>
      <c r="I16802">
        <v>545</v>
      </c>
      <c r="J16802">
        <v>2</v>
      </c>
      <c r="K16802">
        <v>1</v>
      </c>
      <c r="L16802" t="s">
        <v>28</v>
      </c>
      <c r="M16802" t="s">
        <v>596</v>
      </c>
      <c r="N16802" t="s">
        <v>274</v>
      </c>
      <c r="O16802" t="s">
        <v>22</v>
      </c>
      <c r="P16802" t="s">
        <v>23</v>
      </c>
      <c r="Q16802" t="s">
        <v>24</v>
      </c>
    </row>
    <row r="16803" spans="1:17" x14ac:dyDescent="0.2">
      <c r="A16803" s="2">
        <v>41790</v>
      </c>
      <c r="B16803" t="s">
        <v>70</v>
      </c>
      <c r="C16803" t="s">
        <v>81</v>
      </c>
      <c r="D16803" t="s">
        <v>50</v>
      </c>
      <c r="E16803" t="s">
        <v>50</v>
      </c>
      <c r="F16803">
        <v>52</v>
      </c>
      <c r="G16803">
        <v>93</v>
      </c>
      <c r="H16803">
        <v>578</v>
      </c>
      <c r="I16803">
        <v>365</v>
      </c>
      <c r="J16803">
        <v>2</v>
      </c>
      <c r="K16803">
        <v>0</v>
      </c>
      <c r="L16803" t="s">
        <v>361</v>
      </c>
      <c r="M16803" t="s">
        <v>1038</v>
      </c>
      <c r="N16803" t="s">
        <v>101</v>
      </c>
      <c r="O16803" t="s">
        <v>122</v>
      </c>
      <c r="P16803" t="s">
        <v>23</v>
      </c>
      <c r="Q16803" t="s">
        <v>24</v>
      </c>
    </row>
    <row r="16804" spans="1:17" x14ac:dyDescent="0.2">
      <c r="A16804" s="2">
        <v>41790</v>
      </c>
      <c r="B16804" t="s">
        <v>202</v>
      </c>
      <c r="C16804" t="s">
        <v>660</v>
      </c>
      <c r="D16804" t="s">
        <v>36</v>
      </c>
      <c r="E16804" t="s">
        <v>36</v>
      </c>
      <c r="F16804">
        <v>184</v>
      </c>
      <c r="G16804">
        <v>106</v>
      </c>
      <c r="H16804">
        <v>42</v>
      </c>
      <c r="I16804">
        <v>284</v>
      </c>
      <c r="J16804">
        <v>3</v>
      </c>
      <c r="K16804">
        <v>1</v>
      </c>
      <c r="L16804" t="s">
        <v>62</v>
      </c>
      <c r="M16804" t="s">
        <v>376</v>
      </c>
      <c r="N16804" t="s">
        <v>202</v>
      </c>
      <c r="O16804" t="s">
        <v>22</v>
      </c>
      <c r="P16804" t="s">
        <v>23</v>
      </c>
      <c r="Q16804" t="s">
        <v>24</v>
      </c>
    </row>
    <row r="16805" spans="1:17" x14ac:dyDescent="0.2">
      <c r="A16805" s="2">
        <v>41790</v>
      </c>
      <c r="B16805" t="s">
        <v>119</v>
      </c>
      <c r="C16805" t="s">
        <v>98</v>
      </c>
      <c r="D16805" t="s">
        <v>50</v>
      </c>
      <c r="E16805" t="s">
        <v>50</v>
      </c>
      <c r="F16805">
        <v>9</v>
      </c>
      <c r="G16805">
        <v>66</v>
      </c>
      <c r="H16805">
        <v>1114</v>
      </c>
      <c r="I16805">
        <v>503</v>
      </c>
      <c r="J16805">
        <v>0</v>
      </c>
      <c r="K16805">
        <v>0</v>
      </c>
      <c r="L16805" t="s">
        <v>28</v>
      </c>
      <c r="M16805" t="s">
        <v>91</v>
      </c>
      <c r="N16805" t="s">
        <v>89</v>
      </c>
      <c r="O16805" t="s">
        <v>122</v>
      </c>
      <c r="P16805" t="s">
        <v>23</v>
      </c>
      <c r="Q16805" t="s">
        <v>30</v>
      </c>
    </row>
    <row r="16806" spans="1:17" x14ac:dyDescent="0.2">
      <c r="A16806" s="2">
        <v>41790</v>
      </c>
      <c r="B16806" t="s">
        <v>101</v>
      </c>
      <c r="C16806" t="s">
        <v>73</v>
      </c>
      <c r="D16806" t="s">
        <v>50</v>
      </c>
      <c r="E16806" t="s">
        <v>50</v>
      </c>
      <c r="F16806">
        <v>109</v>
      </c>
      <c r="G16806">
        <v>104</v>
      </c>
      <c r="H16806">
        <v>272</v>
      </c>
      <c r="I16806">
        <v>293</v>
      </c>
      <c r="J16806">
        <v>1</v>
      </c>
      <c r="K16806">
        <v>0</v>
      </c>
      <c r="L16806" t="s">
        <v>361</v>
      </c>
      <c r="M16806" t="s">
        <v>777</v>
      </c>
      <c r="N16806" t="s">
        <v>101</v>
      </c>
      <c r="O16806" t="s">
        <v>22</v>
      </c>
      <c r="P16806" t="s">
        <v>23</v>
      </c>
      <c r="Q16806" t="s">
        <v>24</v>
      </c>
    </row>
    <row r="16807" spans="1:17" x14ac:dyDescent="0.2">
      <c r="A16807" s="2">
        <v>41790</v>
      </c>
      <c r="B16807" t="s">
        <v>26</v>
      </c>
      <c r="C16807" t="s">
        <v>31</v>
      </c>
      <c r="D16807" t="s">
        <v>27</v>
      </c>
      <c r="E16807" t="s">
        <v>19</v>
      </c>
      <c r="F16807">
        <v>19</v>
      </c>
      <c r="G16807">
        <v>28</v>
      </c>
      <c r="H16807">
        <v>877</v>
      </c>
      <c r="I16807">
        <v>794</v>
      </c>
      <c r="J16807">
        <v>3</v>
      </c>
      <c r="K16807">
        <v>1</v>
      </c>
      <c r="L16807" t="s">
        <v>28</v>
      </c>
      <c r="M16807" t="s">
        <v>1374</v>
      </c>
      <c r="N16807" t="s">
        <v>77</v>
      </c>
      <c r="O16807" t="s">
        <v>122</v>
      </c>
      <c r="P16807" t="s">
        <v>23</v>
      </c>
      <c r="Q16807" t="s">
        <v>24</v>
      </c>
    </row>
    <row r="16808" spans="1:17" x14ac:dyDescent="0.2">
      <c r="A16808" s="2">
        <v>41790</v>
      </c>
      <c r="B16808" t="s">
        <v>126</v>
      </c>
      <c r="C16808" t="s">
        <v>199</v>
      </c>
      <c r="D16808" t="s">
        <v>50</v>
      </c>
      <c r="E16808" t="s">
        <v>36</v>
      </c>
      <c r="F16808">
        <v>15</v>
      </c>
      <c r="G16808">
        <v>38</v>
      </c>
      <c r="H16808">
        <v>967</v>
      </c>
      <c r="I16808">
        <v>712</v>
      </c>
      <c r="J16808">
        <v>1</v>
      </c>
      <c r="K16808">
        <v>0</v>
      </c>
      <c r="L16808" t="s">
        <v>28</v>
      </c>
      <c r="M16808" t="s">
        <v>157</v>
      </c>
      <c r="N16808" t="s">
        <v>126</v>
      </c>
      <c r="O16808" t="s">
        <v>22</v>
      </c>
      <c r="P16808" t="s">
        <v>23</v>
      </c>
      <c r="Q16808" t="s">
        <v>24</v>
      </c>
    </row>
    <row r="16809" spans="1:17" x14ac:dyDescent="0.2">
      <c r="A16809" s="2">
        <v>41790</v>
      </c>
      <c r="B16809" t="s">
        <v>49</v>
      </c>
      <c r="C16809" t="s">
        <v>95</v>
      </c>
      <c r="D16809" t="s">
        <v>50</v>
      </c>
      <c r="E16809" t="s">
        <v>50</v>
      </c>
      <c r="F16809">
        <v>55</v>
      </c>
      <c r="G16809">
        <v>18</v>
      </c>
      <c r="H16809">
        <v>550</v>
      </c>
      <c r="I16809">
        <v>902</v>
      </c>
      <c r="J16809">
        <v>1</v>
      </c>
      <c r="K16809">
        <v>1</v>
      </c>
      <c r="L16809" t="s">
        <v>28</v>
      </c>
      <c r="M16809" t="s">
        <v>103</v>
      </c>
      <c r="N16809" t="s">
        <v>49</v>
      </c>
      <c r="O16809" t="s">
        <v>22</v>
      </c>
      <c r="P16809" t="s">
        <v>23</v>
      </c>
      <c r="Q16809" t="s">
        <v>30</v>
      </c>
    </row>
    <row r="16810" spans="1:17" x14ac:dyDescent="0.2">
      <c r="A16810" s="2">
        <v>41790</v>
      </c>
      <c r="B16810" t="s">
        <v>82</v>
      </c>
      <c r="C16810" t="s">
        <v>153</v>
      </c>
      <c r="D16810" t="s">
        <v>50</v>
      </c>
      <c r="E16810" t="s">
        <v>50</v>
      </c>
      <c r="F16810">
        <v>3</v>
      </c>
      <c r="G16810">
        <v>10</v>
      </c>
      <c r="H16810">
        <v>1245</v>
      </c>
      <c r="I16810">
        <v>1082</v>
      </c>
      <c r="J16810">
        <v>0</v>
      </c>
      <c r="K16810">
        <v>0</v>
      </c>
      <c r="L16810" t="s">
        <v>28</v>
      </c>
      <c r="M16810" t="s">
        <v>868</v>
      </c>
      <c r="N16810" t="s">
        <v>82</v>
      </c>
      <c r="O16810" t="s">
        <v>22</v>
      </c>
      <c r="P16810" t="s">
        <v>23</v>
      </c>
      <c r="Q16810" t="s">
        <v>30</v>
      </c>
    </row>
    <row r="16811" spans="1:17" x14ac:dyDescent="0.2">
      <c r="A16811" s="2">
        <v>41790</v>
      </c>
      <c r="B16811" t="s">
        <v>617</v>
      </c>
      <c r="C16811" t="s">
        <v>718</v>
      </c>
      <c r="D16811" t="s">
        <v>36</v>
      </c>
      <c r="E16811" t="s">
        <v>36</v>
      </c>
      <c r="F16811">
        <v>131</v>
      </c>
      <c r="G16811">
        <v>62</v>
      </c>
      <c r="H16811">
        <v>196</v>
      </c>
      <c r="I16811">
        <v>521</v>
      </c>
      <c r="J16811">
        <v>3</v>
      </c>
      <c r="K16811">
        <v>0</v>
      </c>
      <c r="L16811" t="s">
        <v>62</v>
      </c>
      <c r="M16811" t="s">
        <v>618</v>
      </c>
      <c r="N16811" t="s">
        <v>617</v>
      </c>
      <c r="O16811" t="s">
        <v>22</v>
      </c>
      <c r="P16811" t="s">
        <v>23</v>
      </c>
      <c r="Q16811" t="s">
        <v>24</v>
      </c>
    </row>
    <row r="16812" spans="1:17" x14ac:dyDescent="0.2">
      <c r="A16812" s="2">
        <v>41790</v>
      </c>
      <c r="B16812" t="s">
        <v>35</v>
      </c>
      <c r="C16812" t="s">
        <v>46</v>
      </c>
      <c r="D16812" t="s">
        <v>36</v>
      </c>
      <c r="E16812" t="s">
        <v>36</v>
      </c>
      <c r="F16812">
        <v>71</v>
      </c>
      <c r="G16812">
        <v>178</v>
      </c>
      <c r="H16812">
        <v>484</v>
      </c>
      <c r="I16812">
        <v>64</v>
      </c>
      <c r="J16812">
        <v>1</v>
      </c>
      <c r="K16812">
        <v>0</v>
      </c>
      <c r="L16812" t="s">
        <v>62</v>
      </c>
      <c r="M16812" t="s">
        <v>200</v>
      </c>
      <c r="N16812" t="s">
        <v>35</v>
      </c>
      <c r="O16812" t="s">
        <v>22</v>
      </c>
      <c r="P16812" t="s">
        <v>23</v>
      </c>
      <c r="Q16812" t="s">
        <v>24</v>
      </c>
    </row>
    <row r="16813" spans="1:17" x14ac:dyDescent="0.2">
      <c r="A16813" s="2">
        <v>41790</v>
      </c>
      <c r="B16813" t="s">
        <v>208</v>
      </c>
      <c r="C16813" t="s">
        <v>378</v>
      </c>
      <c r="D16813" t="s">
        <v>36</v>
      </c>
      <c r="E16813" t="s">
        <v>36</v>
      </c>
      <c r="F16813">
        <v>86</v>
      </c>
      <c r="G16813">
        <v>189</v>
      </c>
      <c r="H16813">
        <v>394</v>
      </c>
      <c r="I16813">
        <v>32</v>
      </c>
      <c r="J16813">
        <v>1</v>
      </c>
      <c r="K16813">
        <v>0</v>
      </c>
      <c r="L16813" t="s">
        <v>62</v>
      </c>
      <c r="M16813" t="s">
        <v>398</v>
      </c>
      <c r="N16813" t="s">
        <v>208</v>
      </c>
      <c r="O16813" t="s">
        <v>22</v>
      </c>
      <c r="P16813" t="s">
        <v>23</v>
      </c>
      <c r="Q16813" t="s">
        <v>24</v>
      </c>
    </row>
    <row r="16814" spans="1:17" x14ac:dyDescent="0.2">
      <c r="A16814" s="2">
        <v>41791</v>
      </c>
      <c r="B16814" t="s">
        <v>586</v>
      </c>
      <c r="C16814" t="s">
        <v>775</v>
      </c>
      <c r="D16814" t="s">
        <v>27</v>
      </c>
      <c r="E16814" t="s">
        <v>27</v>
      </c>
      <c r="F16814">
        <v>155</v>
      </c>
      <c r="G16814">
        <v>197</v>
      </c>
      <c r="H16814">
        <v>121</v>
      </c>
      <c r="I16814">
        <v>18</v>
      </c>
      <c r="J16814">
        <v>7</v>
      </c>
      <c r="K16814">
        <v>0</v>
      </c>
      <c r="L16814" t="s">
        <v>230</v>
      </c>
      <c r="M16814" t="s">
        <v>594</v>
      </c>
      <c r="N16814" t="s">
        <v>586</v>
      </c>
      <c r="O16814" t="s">
        <v>22</v>
      </c>
      <c r="P16814" t="s">
        <v>23</v>
      </c>
      <c r="Q16814" t="s">
        <v>24</v>
      </c>
    </row>
    <row r="16815" spans="1:17" x14ac:dyDescent="0.2">
      <c r="A16815" s="2">
        <v>41791</v>
      </c>
      <c r="B16815" t="s">
        <v>471</v>
      </c>
      <c r="C16815" t="s">
        <v>876</v>
      </c>
      <c r="D16815" t="s">
        <v>36</v>
      </c>
      <c r="E16815" t="s">
        <v>36</v>
      </c>
      <c r="F16815">
        <v>97</v>
      </c>
      <c r="G16815">
        <v>167</v>
      </c>
      <c r="H16815">
        <v>332</v>
      </c>
      <c r="I16815">
        <v>86</v>
      </c>
      <c r="J16815">
        <v>2</v>
      </c>
      <c r="K16815">
        <v>0</v>
      </c>
      <c r="L16815" t="s">
        <v>62</v>
      </c>
      <c r="M16815" t="s">
        <v>1436</v>
      </c>
      <c r="N16815" t="s">
        <v>471</v>
      </c>
      <c r="O16815" t="s">
        <v>22</v>
      </c>
      <c r="P16815" t="s">
        <v>23</v>
      </c>
      <c r="Q16815" t="s">
        <v>24</v>
      </c>
    </row>
    <row r="16816" spans="1:17" x14ac:dyDescent="0.2">
      <c r="A16816" s="2">
        <v>41791</v>
      </c>
      <c r="B16816" t="s">
        <v>351</v>
      </c>
      <c r="C16816" t="s">
        <v>172</v>
      </c>
      <c r="D16816" t="s">
        <v>36</v>
      </c>
      <c r="E16816" t="s">
        <v>36</v>
      </c>
      <c r="F16816">
        <v>91</v>
      </c>
      <c r="G16816">
        <v>125</v>
      </c>
      <c r="H16816">
        <v>368</v>
      </c>
      <c r="I16816">
        <v>215</v>
      </c>
      <c r="J16816">
        <v>1</v>
      </c>
      <c r="K16816">
        <v>0</v>
      </c>
      <c r="L16816" t="s">
        <v>62</v>
      </c>
      <c r="M16816" t="s">
        <v>1453</v>
      </c>
      <c r="N16816" t="s">
        <v>351</v>
      </c>
      <c r="O16816" t="s">
        <v>22</v>
      </c>
      <c r="P16816" t="s">
        <v>23</v>
      </c>
      <c r="Q16816" t="s">
        <v>24</v>
      </c>
    </row>
    <row r="16817" spans="1:17" x14ac:dyDescent="0.2">
      <c r="A16817" s="2">
        <v>41791</v>
      </c>
      <c r="B16817" t="s">
        <v>61</v>
      </c>
      <c r="C16817" t="s">
        <v>352</v>
      </c>
      <c r="D16817" t="s">
        <v>36</v>
      </c>
      <c r="E16817" t="s">
        <v>36</v>
      </c>
      <c r="F16817">
        <v>92</v>
      </c>
      <c r="G16817">
        <v>120</v>
      </c>
      <c r="H16817">
        <v>367</v>
      </c>
      <c r="I16817">
        <v>233</v>
      </c>
      <c r="J16817">
        <v>3</v>
      </c>
      <c r="K16817">
        <v>0</v>
      </c>
      <c r="L16817" t="s">
        <v>62</v>
      </c>
      <c r="M16817" t="s">
        <v>63</v>
      </c>
      <c r="N16817" t="s">
        <v>61</v>
      </c>
      <c r="O16817" t="s">
        <v>22</v>
      </c>
      <c r="P16817" t="s">
        <v>23</v>
      </c>
      <c r="Q16817" t="s">
        <v>24</v>
      </c>
    </row>
    <row r="16818" spans="1:17" x14ac:dyDescent="0.2">
      <c r="A16818" s="2">
        <v>41791</v>
      </c>
      <c r="B16818" t="s">
        <v>802</v>
      </c>
      <c r="C16818" t="s">
        <v>197</v>
      </c>
      <c r="D16818" t="s">
        <v>36</v>
      </c>
      <c r="E16818" t="s">
        <v>36</v>
      </c>
      <c r="F16818">
        <v>113</v>
      </c>
      <c r="G16818">
        <v>139</v>
      </c>
      <c r="H16818">
        <v>261</v>
      </c>
      <c r="I16818">
        <v>164</v>
      </c>
      <c r="J16818">
        <v>3</v>
      </c>
      <c r="K16818">
        <v>0</v>
      </c>
      <c r="L16818" t="s">
        <v>62</v>
      </c>
      <c r="M16818" t="s">
        <v>916</v>
      </c>
      <c r="N16818" t="s">
        <v>802</v>
      </c>
      <c r="O16818" t="s">
        <v>22</v>
      </c>
      <c r="P16818" t="s">
        <v>23</v>
      </c>
      <c r="Q16818" t="s">
        <v>24</v>
      </c>
    </row>
    <row r="16819" spans="1:17" x14ac:dyDescent="0.2">
      <c r="A16819" s="2">
        <v>41791</v>
      </c>
      <c r="B16819" t="s">
        <v>67</v>
      </c>
      <c r="C16819" t="s">
        <v>38</v>
      </c>
      <c r="D16819" t="s">
        <v>50</v>
      </c>
      <c r="E16819" t="s">
        <v>19</v>
      </c>
      <c r="F16819">
        <v>16</v>
      </c>
      <c r="G16819">
        <v>55</v>
      </c>
      <c r="H16819">
        <v>934</v>
      </c>
      <c r="I16819">
        <v>550</v>
      </c>
      <c r="J16819">
        <v>1</v>
      </c>
      <c r="K16819">
        <v>1</v>
      </c>
      <c r="L16819" t="s">
        <v>28</v>
      </c>
      <c r="M16819" t="s">
        <v>780</v>
      </c>
      <c r="N16819" t="s">
        <v>67</v>
      </c>
      <c r="O16819" t="s">
        <v>22</v>
      </c>
      <c r="P16819" t="s">
        <v>23</v>
      </c>
      <c r="Q16819" t="s">
        <v>30</v>
      </c>
    </row>
    <row r="16820" spans="1:17" x14ac:dyDescent="0.2">
      <c r="A16820" s="2">
        <v>41791</v>
      </c>
      <c r="B16820" t="s">
        <v>129</v>
      </c>
      <c r="C16820" t="s">
        <v>120</v>
      </c>
      <c r="D16820" t="s">
        <v>50</v>
      </c>
      <c r="E16820" t="s">
        <v>36</v>
      </c>
      <c r="F16820">
        <v>2</v>
      </c>
      <c r="G16820">
        <v>50</v>
      </c>
      <c r="H16820">
        <v>1340</v>
      </c>
      <c r="I16820">
        <v>582</v>
      </c>
      <c r="J16820">
        <v>2</v>
      </c>
      <c r="K16820">
        <v>2</v>
      </c>
      <c r="L16820" t="s">
        <v>28</v>
      </c>
      <c r="M16820" t="s">
        <v>1181</v>
      </c>
      <c r="N16820" t="s">
        <v>129</v>
      </c>
      <c r="O16820" t="s">
        <v>22</v>
      </c>
      <c r="P16820" t="s">
        <v>23</v>
      </c>
      <c r="Q16820" t="s">
        <v>30</v>
      </c>
    </row>
    <row r="16821" spans="1:17" x14ac:dyDescent="0.2">
      <c r="A16821" s="2">
        <v>41791</v>
      </c>
      <c r="B16821" t="s">
        <v>304</v>
      </c>
      <c r="C16821" t="s">
        <v>123</v>
      </c>
      <c r="D16821" t="s">
        <v>27</v>
      </c>
      <c r="E16821" t="s">
        <v>50</v>
      </c>
      <c r="F16821">
        <v>30</v>
      </c>
      <c r="G16821">
        <v>78</v>
      </c>
      <c r="H16821">
        <v>759</v>
      </c>
      <c r="I16821">
        <v>449</v>
      </c>
      <c r="J16821">
        <v>2</v>
      </c>
      <c r="K16821">
        <v>4</v>
      </c>
      <c r="L16821" t="s">
        <v>28</v>
      </c>
      <c r="M16821" t="s">
        <v>874</v>
      </c>
      <c r="N16821" t="s">
        <v>77</v>
      </c>
      <c r="O16821" t="s">
        <v>122</v>
      </c>
      <c r="P16821" t="s">
        <v>23</v>
      </c>
      <c r="Q16821" t="s">
        <v>41</v>
      </c>
    </row>
    <row r="16822" spans="1:17" x14ac:dyDescent="0.2">
      <c r="A16822" s="2">
        <v>41791</v>
      </c>
      <c r="B16822" t="s">
        <v>405</v>
      </c>
      <c r="C16822" t="s">
        <v>339</v>
      </c>
      <c r="D16822" t="s">
        <v>36</v>
      </c>
      <c r="E16822" t="s">
        <v>36</v>
      </c>
      <c r="F16822">
        <v>141</v>
      </c>
      <c r="G16822">
        <v>119</v>
      </c>
      <c r="H16822">
        <v>158</v>
      </c>
      <c r="I16822">
        <v>234</v>
      </c>
      <c r="J16822">
        <v>2</v>
      </c>
      <c r="K16822">
        <v>0</v>
      </c>
      <c r="L16822" t="s">
        <v>62</v>
      </c>
      <c r="M16822" t="s">
        <v>406</v>
      </c>
      <c r="N16822" t="s">
        <v>405</v>
      </c>
      <c r="O16822" t="s">
        <v>22</v>
      </c>
      <c r="P16822" t="s">
        <v>23</v>
      </c>
      <c r="Q16822" t="s">
        <v>24</v>
      </c>
    </row>
    <row r="16823" spans="1:17" x14ac:dyDescent="0.2">
      <c r="A16823" s="2">
        <v>41791</v>
      </c>
      <c r="B16823" t="s">
        <v>52</v>
      </c>
      <c r="C16823" t="s">
        <v>147</v>
      </c>
      <c r="D16823" t="s">
        <v>50</v>
      </c>
      <c r="E16823" t="s">
        <v>50</v>
      </c>
      <c r="F16823">
        <v>25</v>
      </c>
      <c r="G16823">
        <v>12</v>
      </c>
      <c r="H16823">
        <v>794</v>
      </c>
      <c r="I16823">
        <v>1038</v>
      </c>
      <c r="J16823">
        <v>0</v>
      </c>
      <c r="K16823">
        <v>2</v>
      </c>
      <c r="L16823" t="s">
        <v>28</v>
      </c>
      <c r="M16823" t="s">
        <v>68</v>
      </c>
      <c r="N16823" t="s">
        <v>52</v>
      </c>
      <c r="O16823" t="s">
        <v>22</v>
      </c>
      <c r="P16823" t="s">
        <v>23</v>
      </c>
      <c r="Q16823" t="s">
        <v>41</v>
      </c>
    </row>
    <row r="16824" spans="1:17" x14ac:dyDescent="0.2">
      <c r="A16824" s="2">
        <v>41791</v>
      </c>
      <c r="B16824" t="s">
        <v>77</v>
      </c>
      <c r="C16824" t="s">
        <v>180</v>
      </c>
      <c r="D16824" t="s">
        <v>27</v>
      </c>
      <c r="E16824" t="s">
        <v>50</v>
      </c>
      <c r="F16824">
        <v>14</v>
      </c>
      <c r="G16824">
        <v>39</v>
      </c>
      <c r="H16824">
        <v>1014</v>
      </c>
      <c r="I16824">
        <v>710</v>
      </c>
      <c r="J16824">
        <v>2</v>
      </c>
      <c r="K16824">
        <v>1</v>
      </c>
      <c r="L16824" t="s">
        <v>28</v>
      </c>
      <c r="M16824" t="s">
        <v>1415</v>
      </c>
      <c r="N16824" t="s">
        <v>77</v>
      </c>
      <c r="O16824" t="s">
        <v>22</v>
      </c>
      <c r="P16824" t="s">
        <v>23</v>
      </c>
      <c r="Q16824" t="s">
        <v>24</v>
      </c>
    </row>
    <row r="16825" spans="1:17" x14ac:dyDescent="0.2">
      <c r="A16825" s="2">
        <v>41791</v>
      </c>
      <c r="B16825" t="s">
        <v>45</v>
      </c>
      <c r="C16825" t="s">
        <v>211</v>
      </c>
      <c r="D16825" t="s">
        <v>36</v>
      </c>
      <c r="E16825" t="s">
        <v>36</v>
      </c>
      <c r="F16825">
        <v>98</v>
      </c>
      <c r="G16825">
        <v>122</v>
      </c>
      <c r="H16825">
        <v>326</v>
      </c>
      <c r="I16825">
        <v>226</v>
      </c>
      <c r="J16825">
        <v>2</v>
      </c>
      <c r="K16825">
        <v>2</v>
      </c>
      <c r="L16825" t="s">
        <v>62</v>
      </c>
      <c r="M16825" t="s">
        <v>47</v>
      </c>
      <c r="N16825" t="s">
        <v>45</v>
      </c>
      <c r="O16825" t="s">
        <v>22</v>
      </c>
      <c r="P16825" t="s">
        <v>23</v>
      </c>
      <c r="Q16825" t="s">
        <v>30</v>
      </c>
    </row>
    <row r="16826" spans="1:17" x14ac:dyDescent="0.2">
      <c r="A16826" s="2">
        <v>41792</v>
      </c>
      <c r="B16826" t="s">
        <v>131</v>
      </c>
      <c r="C16826" t="s">
        <v>143</v>
      </c>
      <c r="D16826" t="s">
        <v>27</v>
      </c>
      <c r="E16826" t="s">
        <v>115</v>
      </c>
      <c r="F16826">
        <v>34</v>
      </c>
      <c r="G16826">
        <v>47</v>
      </c>
      <c r="H16826">
        <v>747</v>
      </c>
      <c r="I16826">
        <v>613</v>
      </c>
      <c r="J16826">
        <v>1</v>
      </c>
      <c r="K16826">
        <v>3</v>
      </c>
      <c r="L16826" t="s">
        <v>28</v>
      </c>
      <c r="M16826" t="s">
        <v>488</v>
      </c>
      <c r="N16826" t="s">
        <v>77</v>
      </c>
      <c r="O16826" t="s">
        <v>122</v>
      </c>
      <c r="P16826" t="s">
        <v>23</v>
      </c>
      <c r="Q16826" t="s">
        <v>41</v>
      </c>
    </row>
    <row r="16827" spans="1:17" x14ac:dyDescent="0.2">
      <c r="A16827" s="2">
        <v>41793</v>
      </c>
      <c r="B16827" t="s">
        <v>25</v>
      </c>
      <c r="C16827" t="s">
        <v>531</v>
      </c>
      <c r="D16827" t="s">
        <v>19</v>
      </c>
      <c r="E16827" t="s">
        <v>27</v>
      </c>
      <c r="F16827">
        <v>4</v>
      </c>
      <c r="G16827">
        <v>35</v>
      </c>
      <c r="H16827">
        <v>1209</v>
      </c>
      <c r="I16827">
        <v>738</v>
      </c>
      <c r="J16827">
        <v>4</v>
      </c>
      <c r="K16827">
        <v>0</v>
      </c>
      <c r="L16827" t="s">
        <v>28</v>
      </c>
      <c r="M16827" t="s">
        <v>467</v>
      </c>
      <c r="N16827" t="s">
        <v>25</v>
      </c>
      <c r="O16827" t="s">
        <v>22</v>
      </c>
      <c r="P16827" t="s">
        <v>23</v>
      </c>
      <c r="Q16827" t="s">
        <v>24</v>
      </c>
    </row>
    <row r="16828" spans="1:17" x14ac:dyDescent="0.2">
      <c r="A16828" s="2">
        <v>41793</v>
      </c>
      <c r="B16828" t="s">
        <v>775</v>
      </c>
      <c r="C16828" t="s">
        <v>904</v>
      </c>
      <c r="D16828" t="s">
        <v>27</v>
      </c>
      <c r="E16828" t="s">
        <v>27</v>
      </c>
      <c r="F16828">
        <v>197</v>
      </c>
      <c r="G16828">
        <v>207</v>
      </c>
      <c r="H16828">
        <v>18</v>
      </c>
      <c r="I16828">
        <v>0</v>
      </c>
      <c r="J16828">
        <v>0</v>
      </c>
      <c r="K16828">
        <v>2</v>
      </c>
      <c r="L16828" t="s">
        <v>230</v>
      </c>
      <c r="M16828" t="s">
        <v>594</v>
      </c>
      <c r="N16828" t="s">
        <v>586</v>
      </c>
      <c r="O16828" t="s">
        <v>122</v>
      </c>
      <c r="P16828" t="s">
        <v>23</v>
      </c>
      <c r="Q16828" t="s">
        <v>41</v>
      </c>
    </row>
    <row r="16829" spans="1:17" x14ac:dyDescent="0.2">
      <c r="A16829" s="2">
        <v>41793</v>
      </c>
      <c r="B16829" t="s">
        <v>293</v>
      </c>
      <c r="C16829" t="s">
        <v>69</v>
      </c>
      <c r="D16829" t="s">
        <v>50</v>
      </c>
      <c r="E16829" t="s">
        <v>50</v>
      </c>
      <c r="F16829">
        <v>36</v>
      </c>
      <c r="G16829">
        <v>40</v>
      </c>
      <c r="H16829">
        <v>731</v>
      </c>
      <c r="I16829">
        <v>672</v>
      </c>
      <c r="J16829">
        <v>1</v>
      </c>
      <c r="K16829">
        <v>2</v>
      </c>
      <c r="L16829" t="s">
        <v>28</v>
      </c>
      <c r="M16829" t="s">
        <v>774</v>
      </c>
      <c r="N16829" t="s">
        <v>293</v>
      </c>
      <c r="O16829" t="s">
        <v>22</v>
      </c>
      <c r="P16829" t="s">
        <v>23</v>
      </c>
      <c r="Q16829" t="s">
        <v>41</v>
      </c>
    </row>
    <row r="16830" spans="1:17" x14ac:dyDescent="0.2">
      <c r="A16830" s="2">
        <v>41793</v>
      </c>
      <c r="B16830" t="s">
        <v>345</v>
      </c>
      <c r="C16830" t="s">
        <v>176</v>
      </c>
      <c r="D16830" t="s">
        <v>50</v>
      </c>
      <c r="E16830" t="s">
        <v>115</v>
      </c>
      <c r="F16830">
        <v>103</v>
      </c>
      <c r="G16830">
        <v>67</v>
      </c>
      <c r="H16830">
        <v>302</v>
      </c>
      <c r="I16830">
        <v>499</v>
      </c>
      <c r="J16830">
        <v>0</v>
      </c>
      <c r="K16830">
        <v>1</v>
      </c>
      <c r="L16830" t="s">
        <v>28</v>
      </c>
      <c r="M16830" t="s">
        <v>1594</v>
      </c>
      <c r="N16830" t="s">
        <v>53</v>
      </c>
      <c r="O16830" t="s">
        <v>122</v>
      </c>
      <c r="P16830" t="s">
        <v>23</v>
      </c>
      <c r="Q16830" t="s">
        <v>41</v>
      </c>
    </row>
    <row r="16831" spans="1:17" x14ac:dyDescent="0.2">
      <c r="A16831" s="2">
        <v>41793</v>
      </c>
      <c r="B16831" t="s">
        <v>153</v>
      </c>
      <c r="C16831" t="s">
        <v>135</v>
      </c>
      <c r="D16831" t="s">
        <v>50</v>
      </c>
      <c r="E16831" t="s">
        <v>36</v>
      </c>
      <c r="F16831">
        <v>10</v>
      </c>
      <c r="G16831">
        <v>44</v>
      </c>
      <c r="H16831">
        <v>1082</v>
      </c>
      <c r="I16831">
        <v>631</v>
      </c>
      <c r="J16831">
        <v>0</v>
      </c>
      <c r="K16831">
        <v>0</v>
      </c>
      <c r="L16831" t="s">
        <v>28</v>
      </c>
      <c r="M16831" t="s">
        <v>1452</v>
      </c>
      <c r="N16831" t="s">
        <v>77</v>
      </c>
      <c r="O16831" t="s">
        <v>122</v>
      </c>
      <c r="P16831" t="s">
        <v>23</v>
      </c>
      <c r="Q16831" t="s">
        <v>30</v>
      </c>
    </row>
    <row r="16832" spans="1:17" x14ac:dyDescent="0.2">
      <c r="A16832" s="2">
        <v>41793</v>
      </c>
      <c r="B16832" t="s">
        <v>26</v>
      </c>
      <c r="C16832" t="s">
        <v>646</v>
      </c>
      <c r="D16832" t="s">
        <v>27</v>
      </c>
      <c r="E16832" t="s">
        <v>50</v>
      </c>
      <c r="F16832">
        <v>19</v>
      </c>
      <c r="G16832">
        <v>25</v>
      </c>
      <c r="H16832">
        <v>877</v>
      </c>
      <c r="I16832">
        <v>795</v>
      </c>
      <c r="J16832">
        <v>0</v>
      </c>
      <c r="K16832">
        <v>1</v>
      </c>
      <c r="L16832" t="s">
        <v>28</v>
      </c>
      <c r="M16832" t="s">
        <v>348</v>
      </c>
      <c r="N16832" t="s">
        <v>77</v>
      </c>
      <c r="O16832" t="s">
        <v>122</v>
      </c>
      <c r="P16832" t="s">
        <v>23</v>
      </c>
      <c r="Q16832" t="s">
        <v>41</v>
      </c>
    </row>
    <row r="16833" spans="1:17" x14ac:dyDescent="0.2">
      <c r="A16833" s="2">
        <v>41793</v>
      </c>
      <c r="B16833" t="s">
        <v>53</v>
      </c>
      <c r="C16833" t="s">
        <v>42</v>
      </c>
      <c r="D16833" t="s">
        <v>50</v>
      </c>
      <c r="E16833" t="s">
        <v>19</v>
      </c>
      <c r="F16833">
        <v>8</v>
      </c>
      <c r="G16833">
        <v>42</v>
      </c>
      <c r="H16833">
        <v>1160</v>
      </c>
      <c r="I16833">
        <v>665</v>
      </c>
      <c r="J16833">
        <v>2</v>
      </c>
      <c r="K16833">
        <v>0</v>
      </c>
      <c r="L16833" t="s">
        <v>28</v>
      </c>
      <c r="M16833" t="s">
        <v>714</v>
      </c>
      <c r="N16833" t="s">
        <v>53</v>
      </c>
      <c r="O16833" t="s">
        <v>22</v>
      </c>
      <c r="P16833" t="s">
        <v>23</v>
      </c>
      <c r="Q16833" t="s">
        <v>24</v>
      </c>
    </row>
    <row r="16834" spans="1:17" x14ac:dyDescent="0.2">
      <c r="A16834" s="2">
        <v>41794</v>
      </c>
      <c r="B16834" t="s">
        <v>39</v>
      </c>
      <c r="C16834" t="s">
        <v>282</v>
      </c>
      <c r="D16834" t="s">
        <v>19</v>
      </c>
      <c r="E16834" t="s">
        <v>19</v>
      </c>
      <c r="F16834">
        <v>7</v>
      </c>
      <c r="G16834">
        <v>74</v>
      </c>
      <c r="H16834">
        <v>1177</v>
      </c>
      <c r="I16834">
        <v>456</v>
      </c>
      <c r="J16834">
        <v>3</v>
      </c>
      <c r="K16834">
        <v>0</v>
      </c>
      <c r="L16834" t="s">
        <v>28</v>
      </c>
      <c r="M16834" t="s">
        <v>65</v>
      </c>
      <c r="N16834" t="s">
        <v>39</v>
      </c>
      <c r="O16834" t="s">
        <v>22</v>
      </c>
      <c r="P16834" t="s">
        <v>23</v>
      </c>
      <c r="Q16834" t="s">
        <v>24</v>
      </c>
    </row>
    <row r="16835" spans="1:17" x14ac:dyDescent="0.2">
      <c r="A16835" s="2">
        <v>41794</v>
      </c>
      <c r="B16835" t="s">
        <v>31</v>
      </c>
      <c r="C16835" t="s">
        <v>89</v>
      </c>
      <c r="D16835" t="s">
        <v>19</v>
      </c>
      <c r="E16835" t="s">
        <v>50</v>
      </c>
      <c r="F16835">
        <v>28</v>
      </c>
      <c r="G16835">
        <v>11</v>
      </c>
      <c r="H16835">
        <v>794</v>
      </c>
      <c r="I16835">
        <v>1042</v>
      </c>
      <c r="J16835">
        <v>2</v>
      </c>
      <c r="K16835">
        <v>2</v>
      </c>
      <c r="L16835" t="s">
        <v>28</v>
      </c>
      <c r="M16835" t="s">
        <v>771</v>
      </c>
      <c r="N16835" t="s">
        <v>77</v>
      </c>
      <c r="O16835" t="s">
        <v>122</v>
      </c>
      <c r="P16835" t="s">
        <v>23</v>
      </c>
      <c r="Q16835" t="s">
        <v>30</v>
      </c>
    </row>
    <row r="16836" spans="1:17" x14ac:dyDescent="0.2">
      <c r="A16836" s="2">
        <v>41794</v>
      </c>
      <c r="B16836" t="s">
        <v>210</v>
      </c>
      <c r="C16836" t="s">
        <v>136</v>
      </c>
      <c r="D16836" t="s">
        <v>27</v>
      </c>
      <c r="E16836" t="s">
        <v>36</v>
      </c>
      <c r="F16836">
        <v>69</v>
      </c>
      <c r="G16836">
        <v>21</v>
      </c>
      <c r="H16836">
        <v>487</v>
      </c>
      <c r="I16836">
        <v>830</v>
      </c>
      <c r="J16836">
        <v>1</v>
      </c>
      <c r="K16836">
        <v>2</v>
      </c>
      <c r="L16836" t="s">
        <v>28</v>
      </c>
      <c r="M16836" t="s">
        <v>1203</v>
      </c>
      <c r="N16836" t="s">
        <v>77</v>
      </c>
      <c r="O16836" t="s">
        <v>122</v>
      </c>
      <c r="P16836" t="s">
        <v>23</v>
      </c>
      <c r="Q16836" t="s">
        <v>41</v>
      </c>
    </row>
    <row r="16837" spans="1:17" x14ac:dyDescent="0.2">
      <c r="A16837" s="2">
        <v>41794</v>
      </c>
      <c r="B16837" t="s">
        <v>94</v>
      </c>
      <c r="C16837" t="s">
        <v>85</v>
      </c>
      <c r="D16837" t="s">
        <v>50</v>
      </c>
      <c r="E16837" t="s">
        <v>50</v>
      </c>
      <c r="F16837">
        <v>45</v>
      </c>
      <c r="G16837">
        <v>70</v>
      </c>
      <c r="H16837">
        <v>623</v>
      </c>
      <c r="I16837">
        <v>486</v>
      </c>
      <c r="J16837">
        <v>1</v>
      </c>
      <c r="K16837">
        <v>0</v>
      </c>
      <c r="L16837" t="s">
        <v>28</v>
      </c>
      <c r="M16837" t="s">
        <v>96</v>
      </c>
      <c r="N16837" t="s">
        <v>94</v>
      </c>
      <c r="O16837" t="s">
        <v>22</v>
      </c>
      <c r="P16837" t="s">
        <v>23</v>
      </c>
      <c r="Q16837" t="s">
        <v>24</v>
      </c>
    </row>
    <row r="16838" spans="1:17" x14ac:dyDescent="0.2">
      <c r="A16838" s="2">
        <v>41794</v>
      </c>
      <c r="B16838" t="s">
        <v>76</v>
      </c>
      <c r="C16838" t="s">
        <v>81</v>
      </c>
      <c r="D16838" t="s">
        <v>50</v>
      </c>
      <c r="E16838" t="s">
        <v>50</v>
      </c>
      <c r="F16838">
        <v>58</v>
      </c>
      <c r="G16838">
        <v>93</v>
      </c>
      <c r="H16838">
        <v>546</v>
      </c>
      <c r="I16838">
        <v>365</v>
      </c>
      <c r="J16838">
        <v>1</v>
      </c>
      <c r="K16838">
        <v>0</v>
      </c>
      <c r="L16838" t="s">
        <v>28</v>
      </c>
      <c r="M16838" t="s">
        <v>78</v>
      </c>
      <c r="N16838" t="s">
        <v>76</v>
      </c>
      <c r="O16838" t="s">
        <v>22</v>
      </c>
      <c r="P16838" t="s">
        <v>23</v>
      </c>
      <c r="Q16838" t="s">
        <v>24</v>
      </c>
    </row>
    <row r="16839" spans="1:17" x14ac:dyDescent="0.2">
      <c r="A16839" s="2">
        <v>41794</v>
      </c>
      <c r="B16839" t="s">
        <v>119</v>
      </c>
      <c r="C16839" t="s">
        <v>97</v>
      </c>
      <c r="D16839" t="s">
        <v>50</v>
      </c>
      <c r="E16839" t="s">
        <v>50</v>
      </c>
      <c r="F16839">
        <v>9</v>
      </c>
      <c r="G16839">
        <v>112</v>
      </c>
      <c r="H16839">
        <v>1114</v>
      </c>
      <c r="I16839">
        <v>265</v>
      </c>
      <c r="J16839">
        <v>1</v>
      </c>
      <c r="K16839">
        <v>1</v>
      </c>
      <c r="L16839" t="s">
        <v>28</v>
      </c>
      <c r="M16839" t="s">
        <v>663</v>
      </c>
      <c r="N16839" t="s">
        <v>119</v>
      </c>
      <c r="O16839" t="s">
        <v>22</v>
      </c>
      <c r="P16839" t="s">
        <v>23</v>
      </c>
      <c r="Q16839" t="s">
        <v>30</v>
      </c>
    </row>
    <row r="16840" spans="1:17" x14ac:dyDescent="0.2">
      <c r="A16840" s="2">
        <v>41794</v>
      </c>
      <c r="B16840" t="s">
        <v>185</v>
      </c>
      <c r="C16840" t="s">
        <v>183</v>
      </c>
      <c r="D16840" t="s">
        <v>27</v>
      </c>
      <c r="E16840" t="s">
        <v>36</v>
      </c>
      <c r="F16840">
        <v>81</v>
      </c>
      <c r="G16840">
        <v>24</v>
      </c>
      <c r="H16840">
        <v>419</v>
      </c>
      <c r="I16840">
        <v>798</v>
      </c>
      <c r="J16840">
        <v>2</v>
      </c>
      <c r="K16840">
        <v>2</v>
      </c>
      <c r="L16840" t="s">
        <v>28</v>
      </c>
      <c r="M16840" t="s">
        <v>91</v>
      </c>
      <c r="N16840" t="s">
        <v>89</v>
      </c>
      <c r="O16840" t="s">
        <v>122</v>
      </c>
      <c r="P16840" t="s">
        <v>23</v>
      </c>
      <c r="Q16840" t="s">
        <v>30</v>
      </c>
    </row>
    <row r="16841" spans="1:17" x14ac:dyDescent="0.2">
      <c r="A16841" s="2">
        <v>41794</v>
      </c>
      <c r="B16841" t="s">
        <v>126</v>
      </c>
      <c r="C16841" t="s">
        <v>161</v>
      </c>
      <c r="D16841" t="s">
        <v>50</v>
      </c>
      <c r="E16841" t="s">
        <v>50</v>
      </c>
      <c r="F16841">
        <v>15</v>
      </c>
      <c r="G16841">
        <v>47</v>
      </c>
      <c r="H16841">
        <v>967</v>
      </c>
      <c r="I16841">
        <v>613</v>
      </c>
      <c r="J16841">
        <v>2</v>
      </c>
      <c r="K16841">
        <v>0</v>
      </c>
      <c r="L16841" t="s">
        <v>28</v>
      </c>
      <c r="M16841" t="s">
        <v>308</v>
      </c>
      <c r="N16841" t="s">
        <v>126</v>
      </c>
      <c r="O16841" t="s">
        <v>22</v>
      </c>
      <c r="P16841" t="s">
        <v>23</v>
      </c>
      <c r="Q16841" t="s">
        <v>24</v>
      </c>
    </row>
    <row r="16842" spans="1:17" x14ac:dyDescent="0.2">
      <c r="A16842" s="2">
        <v>41794</v>
      </c>
      <c r="B16842" t="s">
        <v>92</v>
      </c>
      <c r="C16842" t="s">
        <v>150</v>
      </c>
      <c r="D16842" t="s">
        <v>50</v>
      </c>
      <c r="E16842" t="s">
        <v>36</v>
      </c>
      <c r="F16842">
        <v>32</v>
      </c>
      <c r="G16842">
        <v>25</v>
      </c>
      <c r="H16842">
        <v>755</v>
      </c>
      <c r="I16842">
        <v>794</v>
      </c>
      <c r="J16842">
        <v>1</v>
      </c>
      <c r="K16842">
        <v>2</v>
      </c>
      <c r="L16842" t="s">
        <v>28</v>
      </c>
      <c r="M16842" t="s">
        <v>1595</v>
      </c>
      <c r="N16842" t="s">
        <v>53</v>
      </c>
      <c r="O16842" t="s">
        <v>122</v>
      </c>
      <c r="P16842" t="s">
        <v>23</v>
      </c>
      <c r="Q16842" t="s">
        <v>41</v>
      </c>
    </row>
    <row r="16843" spans="1:17" x14ac:dyDescent="0.2">
      <c r="A16843" s="2">
        <v>41796</v>
      </c>
      <c r="B16843" t="s">
        <v>17</v>
      </c>
      <c r="C16843" t="s">
        <v>153</v>
      </c>
      <c r="D16843" t="s">
        <v>19</v>
      </c>
      <c r="E16843" t="s">
        <v>50</v>
      </c>
      <c r="F16843">
        <v>67</v>
      </c>
      <c r="G16843">
        <v>12</v>
      </c>
      <c r="H16843">
        <v>483</v>
      </c>
      <c r="I16843">
        <v>1063</v>
      </c>
      <c r="J16843">
        <v>1</v>
      </c>
      <c r="K16843">
        <v>2</v>
      </c>
      <c r="L16843" t="s">
        <v>28</v>
      </c>
      <c r="M16843" t="s">
        <v>1415</v>
      </c>
      <c r="N16843" t="s">
        <v>77</v>
      </c>
      <c r="O16843" t="s">
        <v>122</v>
      </c>
      <c r="P16843" t="s">
        <v>23</v>
      </c>
      <c r="Q16843" t="s">
        <v>41</v>
      </c>
    </row>
    <row r="16844" spans="1:17" x14ac:dyDescent="0.2">
      <c r="A16844" s="2">
        <v>41796</v>
      </c>
      <c r="B16844" t="s">
        <v>25</v>
      </c>
      <c r="C16844" t="s">
        <v>1204</v>
      </c>
      <c r="D16844" t="s">
        <v>19</v>
      </c>
      <c r="E16844" t="s">
        <v>50</v>
      </c>
      <c r="F16844">
        <v>3</v>
      </c>
      <c r="G16844">
        <v>30</v>
      </c>
      <c r="H16844">
        <v>1242</v>
      </c>
      <c r="I16844">
        <v>745</v>
      </c>
      <c r="J16844">
        <v>1</v>
      </c>
      <c r="K16844">
        <v>0</v>
      </c>
      <c r="L16844" t="s">
        <v>28</v>
      </c>
      <c r="M16844" t="s">
        <v>66</v>
      </c>
      <c r="N16844" t="s">
        <v>25</v>
      </c>
      <c r="O16844" t="s">
        <v>22</v>
      </c>
      <c r="P16844" t="s">
        <v>23</v>
      </c>
      <c r="Q16844" t="s">
        <v>24</v>
      </c>
    </row>
    <row r="16845" spans="1:17" x14ac:dyDescent="0.2">
      <c r="A16845" s="2">
        <v>41796</v>
      </c>
      <c r="B16845" t="s">
        <v>43</v>
      </c>
      <c r="C16845" t="s">
        <v>177</v>
      </c>
      <c r="D16845" t="s">
        <v>19</v>
      </c>
      <c r="E16845" t="s">
        <v>115</v>
      </c>
      <c r="F16845">
        <v>8</v>
      </c>
      <c r="G16845">
        <v>63</v>
      </c>
      <c r="H16845">
        <v>1137</v>
      </c>
      <c r="I16845">
        <v>510</v>
      </c>
      <c r="J16845">
        <v>3</v>
      </c>
      <c r="K16845">
        <v>0</v>
      </c>
      <c r="L16845" t="s">
        <v>28</v>
      </c>
      <c r="M16845" t="s">
        <v>65</v>
      </c>
      <c r="N16845" t="s">
        <v>39</v>
      </c>
      <c r="O16845" t="s">
        <v>122</v>
      </c>
      <c r="P16845" t="s">
        <v>23</v>
      </c>
      <c r="Q16845" t="s">
        <v>24</v>
      </c>
    </row>
    <row r="16846" spans="1:17" x14ac:dyDescent="0.2">
      <c r="A16846" s="2">
        <v>41796</v>
      </c>
      <c r="B16846" t="s">
        <v>131</v>
      </c>
      <c r="C16846" t="s">
        <v>98</v>
      </c>
      <c r="D16846" t="s">
        <v>27</v>
      </c>
      <c r="E16846" t="s">
        <v>50</v>
      </c>
      <c r="F16846">
        <v>28</v>
      </c>
      <c r="G16846">
        <v>70</v>
      </c>
      <c r="H16846">
        <v>762</v>
      </c>
      <c r="I16846">
        <v>472</v>
      </c>
      <c r="J16846">
        <v>1</v>
      </c>
      <c r="K16846">
        <v>1</v>
      </c>
      <c r="L16846" t="s">
        <v>28</v>
      </c>
      <c r="M16846" t="s">
        <v>1452</v>
      </c>
      <c r="N16846" t="s">
        <v>77</v>
      </c>
      <c r="O16846" t="s">
        <v>122</v>
      </c>
      <c r="P16846" t="s">
        <v>23</v>
      </c>
      <c r="Q16846" t="s">
        <v>30</v>
      </c>
    </row>
    <row r="16847" spans="1:17" x14ac:dyDescent="0.2">
      <c r="A16847" s="2">
        <v>41796</v>
      </c>
      <c r="B16847" t="s">
        <v>274</v>
      </c>
      <c r="C16847" t="s">
        <v>55</v>
      </c>
      <c r="D16847" t="s">
        <v>50</v>
      </c>
      <c r="E16847" t="s">
        <v>57</v>
      </c>
      <c r="F16847">
        <v>18</v>
      </c>
      <c r="G16847">
        <v>62</v>
      </c>
      <c r="H16847">
        <v>903</v>
      </c>
      <c r="I16847">
        <v>525</v>
      </c>
      <c r="J16847">
        <v>1</v>
      </c>
      <c r="K16847">
        <v>0</v>
      </c>
      <c r="L16847" t="s">
        <v>28</v>
      </c>
      <c r="M16847" t="s">
        <v>526</v>
      </c>
      <c r="N16847" t="s">
        <v>25</v>
      </c>
      <c r="O16847" t="s">
        <v>122</v>
      </c>
      <c r="P16847" t="s">
        <v>23</v>
      </c>
      <c r="Q16847" t="s">
        <v>24</v>
      </c>
    </row>
    <row r="16848" spans="1:17" x14ac:dyDescent="0.2">
      <c r="A16848" s="2">
        <v>41796</v>
      </c>
      <c r="B16848" t="s">
        <v>129</v>
      </c>
      <c r="C16848" t="s">
        <v>286</v>
      </c>
      <c r="D16848" t="s">
        <v>50</v>
      </c>
      <c r="E16848" t="s">
        <v>50</v>
      </c>
      <c r="F16848">
        <v>2</v>
      </c>
      <c r="G16848">
        <v>38</v>
      </c>
      <c r="H16848">
        <v>1299</v>
      </c>
      <c r="I16848">
        <v>682</v>
      </c>
      <c r="J16848">
        <v>6</v>
      </c>
      <c r="K16848">
        <v>1</v>
      </c>
      <c r="L16848" t="s">
        <v>28</v>
      </c>
      <c r="M16848" t="s">
        <v>1339</v>
      </c>
      <c r="N16848" t="s">
        <v>129</v>
      </c>
      <c r="O16848" t="s">
        <v>22</v>
      </c>
      <c r="P16848" t="s">
        <v>23</v>
      </c>
      <c r="Q16848" t="s">
        <v>24</v>
      </c>
    </row>
    <row r="16849" spans="1:17" x14ac:dyDescent="0.2">
      <c r="A16849" s="2">
        <v>41796</v>
      </c>
      <c r="B16849" t="s">
        <v>143</v>
      </c>
      <c r="C16849" t="s">
        <v>138</v>
      </c>
      <c r="D16849" t="s">
        <v>115</v>
      </c>
      <c r="E16849" t="s">
        <v>36</v>
      </c>
      <c r="F16849">
        <v>46</v>
      </c>
      <c r="G16849">
        <v>76</v>
      </c>
      <c r="H16849">
        <v>626</v>
      </c>
      <c r="I16849">
        <v>440</v>
      </c>
      <c r="J16849">
        <v>4</v>
      </c>
      <c r="K16849">
        <v>3</v>
      </c>
      <c r="L16849" t="s">
        <v>28</v>
      </c>
      <c r="M16849" t="s">
        <v>488</v>
      </c>
      <c r="N16849" t="s">
        <v>77</v>
      </c>
      <c r="O16849" t="s">
        <v>122</v>
      </c>
      <c r="P16849" t="s">
        <v>23</v>
      </c>
      <c r="Q16849" t="s">
        <v>24</v>
      </c>
    </row>
    <row r="16850" spans="1:17" x14ac:dyDescent="0.2">
      <c r="A16850" s="2">
        <v>41796</v>
      </c>
      <c r="B16850" t="s">
        <v>26</v>
      </c>
      <c r="C16850" t="s">
        <v>82</v>
      </c>
      <c r="D16850" t="s">
        <v>27</v>
      </c>
      <c r="E16850" t="s">
        <v>50</v>
      </c>
      <c r="F16850">
        <v>20</v>
      </c>
      <c r="G16850">
        <v>4</v>
      </c>
      <c r="H16850">
        <v>881</v>
      </c>
      <c r="I16850">
        <v>1189</v>
      </c>
      <c r="J16850">
        <v>0</v>
      </c>
      <c r="K16850">
        <v>1</v>
      </c>
      <c r="L16850" t="s">
        <v>28</v>
      </c>
      <c r="M16850" t="s">
        <v>332</v>
      </c>
      <c r="N16850" t="s">
        <v>77</v>
      </c>
      <c r="O16850" t="s">
        <v>122</v>
      </c>
      <c r="P16850" t="s">
        <v>23</v>
      </c>
      <c r="Q16850" t="s">
        <v>41</v>
      </c>
    </row>
    <row r="16851" spans="1:17" x14ac:dyDescent="0.2">
      <c r="A16851" s="2">
        <v>41796</v>
      </c>
      <c r="B16851" t="s">
        <v>90</v>
      </c>
      <c r="C16851" t="s">
        <v>73</v>
      </c>
      <c r="D16851" t="s">
        <v>50</v>
      </c>
      <c r="E16851" t="s">
        <v>50</v>
      </c>
      <c r="F16851">
        <v>69</v>
      </c>
      <c r="G16851">
        <v>106</v>
      </c>
      <c r="H16851">
        <v>474</v>
      </c>
      <c r="I16851">
        <v>318</v>
      </c>
      <c r="J16851">
        <v>2</v>
      </c>
      <c r="K16851">
        <v>1</v>
      </c>
      <c r="L16851" t="s">
        <v>28</v>
      </c>
      <c r="M16851" t="s">
        <v>1498</v>
      </c>
      <c r="N16851" t="s">
        <v>90</v>
      </c>
      <c r="O16851" t="s">
        <v>22</v>
      </c>
      <c r="P16851" t="s">
        <v>23</v>
      </c>
      <c r="Q16851" t="s">
        <v>24</v>
      </c>
    </row>
    <row r="16852" spans="1:17" x14ac:dyDescent="0.2">
      <c r="A16852" s="2">
        <v>41796</v>
      </c>
      <c r="B16852" t="s">
        <v>95</v>
      </c>
      <c r="C16852" t="s">
        <v>110</v>
      </c>
      <c r="D16852" t="s">
        <v>50</v>
      </c>
      <c r="E16852" t="s">
        <v>36</v>
      </c>
      <c r="F16852">
        <v>19</v>
      </c>
      <c r="G16852">
        <v>77</v>
      </c>
      <c r="H16852">
        <v>893</v>
      </c>
      <c r="I16852">
        <v>438</v>
      </c>
      <c r="J16852">
        <v>2</v>
      </c>
      <c r="K16852">
        <v>0</v>
      </c>
      <c r="L16852" t="s">
        <v>28</v>
      </c>
      <c r="M16852" t="s">
        <v>326</v>
      </c>
      <c r="N16852" t="s">
        <v>95</v>
      </c>
      <c r="O16852" t="s">
        <v>22</v>
      </c>
      <c r="P16852" t="s">
        <v>23</v>
      </c>
      <c r="Q16852" t="s">
        <v>24</v>
      </c>
    </row>
    <row r="16853" spans="1:17" x14ac:dyDescent="0.2">
      <c r="A16853" s="2">
        <v>41797</v>
      </c>
      <c r="B16853" t="s">
        <v>39</v>
      </c>
      <c r="C16853" t="s">
        <v>249</v>
      </c>
      <c r="D16853" t="s">
        <v>19</v>
      </c>
      <c r="E16853" t="s">
        <v>50</v>
      </c>
      <c r="F16853">
        <v>5</v>
      </c>
      <c r="G16853">
        <v>25</v>
      </c>
      <c r="H16853">
        <v>1174</v>
      </c>
      <c r="I16853">
        <v>799</v>
      </c>
      <c r="J16853">
        <v>2</v>
      </c>
      <c r="K16853">
        <v>0</v>
      </c>
      <c r="L16853" t="s">
        <v>28</v>
      </c>
      <c r="M16853" t="s">
        <v>1090</v>
      </c>
      <c r="N16853" t="s">
        <v>39</v>
      </c>
      <c r="O16853" t="s">
        <v>22</v>
      </c>
      <c r="P16853" t="s">
        <v>23</v>
      </c>
      <c r="Q16853" t="s">
        <v>24</v>
      </c>
    </row>
    <row r="16854" spans="1:17" x14ac:dyDescent="0.2">
      <c r="A16854" s="2">
        <v>41797</v>
      </c>
      <c r="B16854" t="s">
        <v>147</v>
      </c>
      <c r="C16854" t="s">
        <v>128</v>
      </c>
      <c r="D16854" t="s">
        <v>50</v>
      </c>
      <c r="E16854" t="s">
        <v>36</v>
      </c>
      <c r="F16854">
        <v>11</v>
      </c>
      <c r="G16854">
        <v>48</v>
      </c>
      <c r="H16854">
        <v>1073</v>
      </c>
      <c r="I16854">
        <v>611</v>
      </c>
      <c r="J16854">
        <v>1</v>
      </c>
      <c r="K16854">
        <v>0</v>
      </c>
      <c r="L16854" t="s">
        <v>28</v>
      </c>
      <c r="M16854" t="s">
        <v>148</v>
      </c>
      <c r="N16854" t="s">
        <v>147</v>
      </c>
      <c r="O16854" t="s">
        <v>22</v>
      </c>
      <c r="P16854" t="s">
        <v>23</v>
      </c>
      <c r="Q16854" t="s">
        <v>24</v>
      </c>
    </row>
    <row r="16855" spans="1:17" x14ac:dyDescent="0.2">
      <c r="A16855" s="2">
        <v>41797</v>
      </c>
      <c r="B16855" t="s">
        <v>120</v>
      </c>
      <c r="C16855" t="s">
        <v>384</v>
      </c>
      <c r="D16855" t="s">
        <v>36</v>
      </c>
      <c r="E16855" t="s">
        <v>50</v>
      </c>
      <c r="F16855">
        <v>56</v>
      </c>
      <c r="G16855">
        <v>101</v>
      </c>
      <c r="H16855">
        <v>558</v>
      </c>
      <c r="I16855">
        <v>334</v>
      </c>
      <c r="J16855">
        <v>1</v>
      </c>
      <c r="K16855">
        <v>0</v>
      </c>
      <c r="L16855" t="s">
        <v>28</v>
      </c>
      <c r="M16855" t="s">
        <v>152</v>
      </c>
      <c r="N16855" t="s">
        <v>120</v>
      </c>
      <c r="O16855" t="s">
        <v>22</v>
      </c>
      <c r="P16855" t="s">
        <v>23</v>
      </c>
      <c r="Q16855" t="s">
        <v>24</v>
      </c>
    </row>
    <row r="16856" spans="1:17" x14ac:dyDescent="0.2">
      <c r="A16856" s="2">
        <v>41797</v>
      </c>
      <c r="B16856" t="s">
        <v>210</v>
      </c>
      <c r="C16856" t="s">
        <v>106</v>
      </c>
      <c r="D16856" t="s">
        <v>27</v>
      </c>
      <c r="E16856" t="s">
        <v>50</v>
      </c>
      <c r="F16856">
        <v>68</v>
      </c>
      <c r="G16856">
        <v>1</v>
      </c>
      <c r="H16856">
        <v>480</v>
      </c>
      <c r="I16856">
        <v>1484</v>
      </c>
      <c r="J16856">
        <v>0</v>
      </c>
      <c r="K16856">
        <v>2</v>
      </c>
      <c r="L16856" t="s">
        <v>28</v>
      </c>
      <c r="M16856" t="s">
        <v>1596</v>
      </c>
      <c r="N16856" t="s">
        <v>77</v>
      </c>
      <c r="O16856" t="s">
        <v>122</v>
      </c>
      <c r="P16856" t="s">
        <v>23</v>
      </c>
      <c r="Q16856" t="s">
        <v>41</v>
      </c>
    </row>
    <row r="16857" spans="1:17" x14ac:dyDescent="0.2">
      <c r="A16857" s="2">
        <v>41797</v>
      </c>
      <c r="B16857" t="s">
        <v>81</v>
      </c>
      <c r="C16857" t="s">
        <v>602</v>
      </c>
      <c r="D16857" t="s">
        <v>50</v>
      </c>
      <c r="E16857" t="s">
        <v>115</v>
      </c>
      <c r="F16857">
        <v>98</v>
      </c>
      <c r="G16857">
        <v>126</v>
      </c>
      <c r="H16857">
        <v>343</v>
      </c>
      <c r="I16857">
        <v>228</v>
      </c>
      <c r="J16857">
        <v>2</v>
      </c>
      <c r="K16857">
        <v>1</v>
      </c>
      <c r="L16857" t="s">
        <v>28</v>
      </c>
      <c r="M16857" t="s">
        <v>83</v>
      </c>
      <c r="N16857" t="s">
        <v>81</v>
      </c>
      <c r="O16857" t="s">
        <v>22</v>
      </c>
      <c r="P16857" t="s">
        <v>23</v>
      </c>
      <c r="Q16857" t="s">
        <v>24</v>
      </c>
    </row>
    <row r="16858" spans="1:17" x14ac:dyDescent="0.2">
      <c r="A16858" s="2">
        <v>41797</v>
      </c>
      <c r="B16858" t="s">
        <v>304</v>
      </c>
      <c r="C16858" t="s">
        <v>89</v>
      </c>
      <c r="D16858" t="s">
        <v>27</v>
      </c>
      <c r="E16858" t="s">
        <v>50</v>
      </c>
      <c r="F16858">
        <v>33</v>
      </c>
      <c r="G16858">
        <v>10</v>
      </c>
      <c r="H16858">
        <v>731</v>
      </c>
      <c r="I16858">
        <v>1090</v>
      </c>
      <c r="J16858">
        <v>0</v>
      </c>
      <c r="K16858">
        <v>0</v>
      </c>
      <c r="L16858" t="s">
        <v>28</v>
      </c>
      <c r="M16858" t="s">
        <v>771</v>
      </c>
      <c r="N16858" t="s">
        <v>77</v>
      </c>
      <c r="O16858" t="s">
        <v>122</v>
      </c>
      <c r="P16858" t="s">
        <v>23</v>
      </c>
      <c r="Q16858" t="s">
        <v>30</v>
      </c>
    </row>
    <row r="16859" spans="1:17" x14ac:dyDescent="0.2">
      <c r="A16859" s="2">
        <v>41797</v>
      </c>
      <c r="B16859" t="s">
        <v>94</v>
      </c>
      <c r="C16859" t="s">
        <v>560</v>
      </c>
      <c r="D16859" t="s">
        <v>50</v>
      </c>
      <c r="E16859" t="s">
        <v>50</v>
      </c>
      <c r="F16859">
        <v>47</v>
      </c>
      <c r="G16859">
        <v>124</v>
      </c>
      <c r="H16859">
        <v>624</v>
      </c>
      <c r="I16859">
        <v>240</v>
      </c>
      <c r="J16859">
        <v>3</v>
      </c>
      <c r="K16859">
        <v>0</v>
      </c>
      <c r="L16859" t="s">
        <v>28</v>
      </c>
      <c r="M16859" t="s">
        <v>96</v>
      </c>
      <c r="N16859" t="s">
        <v>94</v>
      </c>
      <c r="O16859" t="s">
        <v>22</v>
      </c>
      <c r="P16859" t="s">
        <v>23</v>
      </c>
      <c r="Q16859" t="s">
        <v>24</v>
      </c>
    </row>
    <row r="16860" spans="1:17" x14ac:dyDescent="0.2">
      <c r="A16860" s="2">
        <v>41797</v>
      </c>
      <c r="B16860" t="s">
        <v>77</v>
      </c>
      <c r="C16860" t="s">
        <v>135</v>
      </c>
      <c r="D16860" t="s">
        <v>27</v>
      </c>
      <c r="E16860" t="s">
        <v>36</v>
      </c>
      <c r="F16860">
        <v>13</v>
      </c>
      <c r="G16860">
        <v>44</v>
      </c>
      <c r="H16860">
        <v>1034</v>
      </c>
      <c r="I16860">
        <v>639</v>
      </c>
      <c r="J16860">
        <v>2</v>
      </c>
      <c r="K16860">
        <v>1</v>
      </c>
      <c r="L16860" t="s">
        <v>28</v>
      </c>
      <c r="M16860" t="s">
        <v>736</v>
      </c>
      <c r="N16860" t="s">
        <v>77</v>
      </c>
      <c r="O16860" t="s">
        <v>22</v>
      </c>
      <c r="P16860" t="s">
        <v>23</v>
      </c>
      <c r="Q16860" t="s">
        <v>24</v>
      </c>
    </row>
    <row r="16861" spans="1:17" x14ac:dyDescent="0.2">
      <c r="A16861" s="2">
        <v>41798</v>
      </c>
      <c r="B16861" t="s">
        <v>67</v>
      </c>
      <c r="C16861" t="s">
        <v>185</v>
      </c>
      <c r="D16861" t="s">
        <v>50</v>
      </c>
      <c r="E16861" t="s">
        <v>27</v>
      </c>
      <c r="F16861">
        <v>17</v>
      </c>
      <c r="G16861">
        <v>81</v>
      </c>
      <c r="H16861">
        <v>913</v>
      </c>
      <c r="I16861">
        <v>411</v>
      </c>
      <c r="J16861">
        <v>8</v>
      </c>
      <c r="K16861">
        <v>0</v>
      </c>
      <c r="L16861" t="s">
        <v>28</v>
      </c>
      <c r="M16861" t="s">
        <v>620</v>
      </c>
      <c r="N16861" t="s">
        <v>67</v>
      </c>
      <c r="O16861" t="s">
        <v>22</v>
      </c>
      <c r="P16861" t="s">
        <v>23</v>
      </c>
      <c r="Q16861" t="s">
        <v>24</v>
      </c>
    </row>
    <row r="16862" spans="1:17" x14ac:dyDescent="0.2">
      <c r="A16862" s="2">
        <v>41798</v>
      </c>
      <c r="B16862" t="s">
        <v>167</v>
      </c>
      <c r="C16862" t="s">
        <v>282</v>
      </c>
      <c r="D16862" t="s">
        <v>115</v>
      </c>
      <c r="E16862" t="s">
        <v>19</v>
      </c>
      <c r="F16862">
        <v>43</v>
      </c>
      <c r="G16862">
        <v>71</v>
      </c>
      <c r="H16862">
        <v>641</v>
      </c>
      <c r="I16862">
        <v>470</v>
      </c>
      <c r="J16862">
        <v>2</v>
      </c>
      <c r="K16862">
        <v>0</v>
      </c>
      <c r="L16862" t="s">
        <v>28</v>
      </c>
      <c r="M16862" t="s">
        <v>66</v>
      </c>
      <c r="N16862" t="s">
        <v>25</v>
      </c>
      <c r="O16862" t="s">
        <v>122</v>
      </c>
      <c r="P16862" t="s">
        <v>23</v>
      </c>
      <c r="Q16862" t="s">
        <v>24</v>
      </c>
    </row>
    <row r="16863" spans="1:17" x14ac:dyDescent="0.2">
      <c r="A16863" s="2">
        <v>41798</v>
      </c>
      <c r="B16863" t="s">
        <v>125</v>
      </c>
      <c r="C16863" t="s">
        <v>85</v>
      </c>
      <c r="D16863" t="s">
        <v>50</v>
      </c>
      <c r="E16863" t="s">
        <v>50</v>
      </c>
      <c r="F16863">
        <v>207</v>
      </c>
      <c r="G16863">
        <v>66</v>
      </c>
      <c r="H16863">
        <v>0</v>
      </c>
      <c r="I16863">
        <v>494</v>
      </c>
      <c r="J16863">
        <v>0</v>
      </c>
      <c r="K16863">
        <v>3</v>
      </c>
      <c r="L16863" t="s">
        <v>28</v>
      </c>
      <c r="M16863" t="s">
        <v>468</v>
      </c>
      <c r="N16863" t="s">
        <v>125</v>
      </c>
      <c r="O16863" t="s">
        <v>22</v>
      </c>
      <c r="P16863" t="s">
        <v>23</v>
      </c>
      <c r="Q16863" t="s">
        <v>41</v>
      </c>
    </row>
    <row r="16864" spans="1:17" x14ac:dyDescent="0.2">
      <c r="A16864" s="2">
        <v>41799</v>
      </c>
      <c r="B16864" t="s">
        <v>199</v>
      </c>
      <c r="C16864" t="s">
        <v>133</v>
      </c>
      <c r="D16864" t="s">
        <v>36</v>
      </c>
      <c r="E16864" t="s">
        <v>115</v>
      </c>
      <c r="F16864">
        <v>37</v>
      </c>
      <c r="G16864">
        <v>57</v>
      </c>
      <c r="H16864">
        <v>704</v>
      </c>
      <c r="I16864">
        <v>546</v>
      </c>
      <c r="J16864">
        <v>4</v>
      </c>
      <c r="K16864">
        <v>0</v>
      </c>
      <c r="L16864" t="s">
        <v>28</v>
      </c>
      <c r="M16864" t="s">
        <v>771</v>
      </c>
      <c r="N16864" t="s">
        <v>77</v>
      </c>
      <c r="O16864" t="s">
        <v>122</v>
      </c>
      <c r="P16864" t="s">
        <v>23</v>
      </c>
      <c r="Q16864" t="s">
        <v>24</v>
      </c>
    </row>
    <row r="16865" spans="1:17" x14ac:dyDescent="0.2">
      <c r="A16865" s="2">
        <v>41800</v>
      </c>
      <c r="B16865" t="s">
        <v>98</v>
      </c>
      <c r="C16865" t="s">
        <v>82</v>
      </c>
      <c r="D16865" t="s">
        <v>50</v>
      </c>
      <c r="E16865" t="s">
        <v>50</v>
      </c>
      <c r="F16865">
        <v>70</v>
      </c>
      <c r="G16865">
        <v>4</v>
      </c>
      <c r="H16865">
        <v>472</v>
      </c>
      <c r="I16865">
        <v>1189</v>
      </c>
      <c r="J16865">
        <v>1</v>
      </c>
      <c r="K16865">
        <v>5</v>
      </c>
      <c r="L16865" t="s">
        <v>28</v>
      </c>
      <c r="M16865" t="s">
        <v>337</v>
      </c>
      <c r="N16865" t="s">
        <v>77</v>
      </c>
      <c r="O16865" t="s">
        <v>122</v>
      </c>
      <c r="P16865" t="s">
        <v>23</v>
      </c>
      <c r="Q16865" t="s">
        <v>41</v>
      </c>
    </row>
    <row r="16866" spans="1:17" x14ac:dyDescent="0.2">
      <c r="A16866" s="2">
        <v>41802</v>
      </c>
      <c r="B16866" t="s">
        <v>25</v>
      </c>
      <c r="C16866" t="s">
        <v>274</v>
      </c>
      <c r="D16866" t="s">
        <v>19</v>
      </c>
      <c r="E16866" t="s">
        <v>50</v>
      </c>
      <c r="F16866">
        <v>3</v>
      </c>
      <c r="G16866">
        <v>18</v>
      </c>
      <c r="H16866">
        <v>1242</v>
      </c>
      <c r="I16866">
        <v>903</v>
      </c>
      <c r="J16866">
        <v>3</v>
      </c>
      <c r="K16866">
        <v>1</v>
      </c>
      <c r="L16866" t="s">
        <v>347</v>
      </c>
      <c r="M16866" t="s">
        <v>66</v>
      </c>
      <c r="N16866" t="s">
        <v>25</v>
      </c>
      <c r="O16866" t="s">
        <v>22</v>
      </c>
      <c r="P16866" t="s">
        <v>23</v>
      </c>
      <c r="Q16866" t="s">
        <v>24</v>
      </c>
    </row>
    <row r="16867" spans="1:17" x14ac:dyDescent="0.2">
      <c r="A16867" s="2">
        <v>41803</v>
      </c>
      <c r="B16867" t="s">
        <v>107</v>
      </c>
      <c r="C16867" t="s">
        <v>55</v>
      </c>
      <c r="D16867" t="s">
        <v>19</v>
      </c>
      <c r="E16867" t="s">
        <v>57</v>
      </c>
      <c r="F16867">
        <v>14</v>
      </c>
      <c r="G16867">
        <v>62</v>
      </c>
      <c r="H16867">
        <v>1026</v>
      </c>
      <c r="I16867">
        <v>525</v>
      </c>
      <c r="J16867">
        <v>3</v>
      </c>
      <c r="K16867">
        <v>1</v>
      </c>
      <c r="L16867" t="s">
        <v>347</v>
      </c>
      <c r="M16867" t="s">
        <v>1027</v>
      </c>
      <c r="N16867" t="s">
        <v>25</v>
      </c>
      <c r="O16867" t="s">
        <v>122</v>
      </c>
      <c r="P16867" t="s">
        <v>23</v>
      </c>
      <c r="Q16867" t="s">
        <v>24</v>
      </c>
    </row>
    <row r="16868" spans="1:17" x14ac:dyDescent="0.2">
      <c r="A16868" s="2">
        <v>41803</v>
      </c>
      <c r="B16868" t="s">
        <v>26</v>
      </c>
      <c r="C16868" t="s">
        <v>120</v>
      </c>
      <c r="D16868" t="s">
        <v>27</v>
      </c>
      <c r="E16868" t="s">
        <v>36</v>
      </c>
      <c r="F16868">
        <v>20</v>
      </c>
      <c r="G16868">
        <v>56</v>
      </c>
      <c r="H16868">
        <v>881</v>
      </c>
      <c r="I16868">
        <v>558</v>
      </c>
      <c r="J16868">
        <v>1</v>
      </c>
      <c r="K16868">
        <v>0</v>
      </c>
      <c r="L16868" t="s">
        <v>347</v>
      </c>
      <c r="M16868" t="s">
        <v>1597</v>
      </c>
      <c r="N16868" t="s">
        <v>25</v>
      </c>
      <c r="O16868" t="s">
        <v>122</v>
      </c>
      <c r="P16868" t="s">
        <v>23</v>
      </c>
      <c r="Q16868" t="s">
        <v>24</v>
      </c>
    </row>
    <row r="16869" spans="1:17" x14ac:dyDescent="0.2">
      <c r="A16869" s="2">
        <v>41803</v>
      </c>
      <c r="B16869" t="s">
        <v>106</v>
      </c>
      <c r="C16869" t="s">
        <v>126</v>
      </c>
      <c r="D16869" t="s">
        <v>50</v>
      </c>
      <c r="E16869" t="s">
        <v>50</v>
      </c>
      <c r="F16869">
        <v>1</v>
      </c>
      <c r="G16869">
        <v>15</v>
      </c>
      <c r="H16869">
        <v>1484</v>
      </c>
      <c r="I16869">
        <v>981</v>
      </c>
      <c r="J16869">
        <v>1</v>
      </c>
      <c r="K16869">
        <v>5</v>
      </c>
      <c r="L16869" t="s">
        <v>347</v>
      </c>
      <c r="M16869" t="s">
        <v>526</v>
      </c>
      <c r="N16869" t="s">
        <v>25</v>
      </c>
      <c r="O16869" t="s">
        <v>122</v>
      </c>
      <c r="P16869" t="s">
        <v>23</v>
      </c>
      <c r="Q16869" t="s">
        <v>41</v>
      </c>
    </row>
    <row r="16870" spans="1:17" x14ac:dyDescent="0.2">
      <c r="A16870" s="2">
        <v>41804</v>
      </c>
      <c r="B16870" t="s">
        <v>43</v>
      </c>
      <c r="C16870" t="s">
        <v>153</v>
      </c>
      <c r="D16870" t="s">
        <v>19</v>
      </c>
      <c r="E16870" t="s">
        <v>50</v>
      </c>
      <c r="F16870">
        <v>8</v>
      </c>
      <c r="G16870">
        <v>12</v>
      </c>
      <c r="H16870">
        <v>1137</v>
      </c>
      <c r="I16870">
        <v>1063</v>
      </c>
      <c r="J16870">
        <v>3</v>
      </c>
      <c r="K16870">
        <v>0</v>
      </c>
      <c r="L16870" t="s">
        <v>347</v>
      </c>
      <c r="M16870" t="s">
        <v>79</v>
      </c>
      <c r="N16870" t="s">
        <v>25</v>
      </c>
      <c r="O16870" t="s">
        <v>122</v>
      </c>
      <c r="P16870" t="s">
        <v>23</v>
      </c>
      <c r="Q16870" t="s">
        <v>24</v>
      </c>
    </row>
    <row r="16871" spans="1:17" x14ac:dyDescent="0.2">
      <c r="A16871" s="2">
        <v>41804</v>
      </c>
      <c r="B16871" t="s">
        <v>89</v>
      </c>
      <c r="C16871" t="s">
        <v>119</v>
      </c>
      <c r="D16871" t="s">
        <v>50</v>
      </c>
      <c r="E16871" t="s">
        <v>50</v>
      </c>
      <c r="F16871">
        <v>10</v>
      </c>
      <c r="G16871">
        <v>9</v>
      </c>
      <c r="H16871">
        <v>1090</v>
      </c>
      <c r="I16871">
        <v>1103</v>
      </c>
      <c r="J16871">
        <v>1</v>
      </c>
      <c r="K16871">
        <v>2</v>
      </c>
      <c r="L16871" t="s">
        <v>347</v>
      </c>
      <c r="M16871" t="s">
        <v>559</v>
      </c>
      <c r="N16871" t="s">
        <v>25</v>
      </c>
      <c r="O16871" t="s">
        <v>122</v>
      </c>
      <c r="P16871" t="s">
        <v>23</v>
      </c>
      <c r="Q16871" t="s">
        <v>41</v>
      </c>
    </row>
    <row r="16872" spans="1:17" x14ac:dyDescent="0.2">
      <c r="A16872" s="2">
        <v>41804</v>
      </c>
      <c r="B16872" t="s">
        <v>136</v>
      </c>
      <c r="C16872" t="s">
        <v>143</v>
      </c>
      <c r="D16872" t="s">
        <v>36</v>
      </c>
      <c r="E16872" t="s">
        <v>115</v>
      </c>
      <c r="F16872">
        <v>23</v>
      </c>
      <c r="G16872">
        <v>46</v>
      </c>
      <c r="H16872">
        <v>809</v>
      </c>
      <c r="I16872">
        <v>626</v>
      </c>
      <c r="J16872">
        <v>2</v>
      </c>
      <c r="K16872">
        <v>1</v>
      </c>
      <c r="L16872" t="s">
        <v>347</v>
      </c>
      <c r="M16872" t="s">
        <v>75</v>
      </c>
      <c r="N16872" t="s">
        <v>25</v>
      </c>
      <c r="O16872" t="s">
        <v>122</v>
      </c>
      <c r="P16872" t="s">
        <v>23</v>
      </c>
      <c r="Q16872" t="s">
        <v>24</v>
      </c>
    </row>
    <row r="16873" spans="1:17" x14ac:dyDescent="0.2">
      <c r="A16873" s="2">
        <v>41804</v>
      </c>
      <c r="B16873" t="s">
        <v>18</v>
      </c>
      <c r="C16873" t="s">
        <v>131</v>
      </c>
      <c r="D16873" t="s">
        <v>19</v>
      </c>
      <c r="E16873" t="s">
        <v>27</v>
      </c>
      <c r="F16873">
        <v>7</v>
      </c>
      <c r="G16873">
        <v>28</v>
      </c>
      <c r="H16873">
        <v>1147</v>
      </c>
      <c r="I16873">
        <v>762</v>
      </c>
      <c r="J16873">
        <v>1</v>
      </c>
      <c r="K16873">
        <v>3</v>
      </c>
      <c r="L16873" t="s">
        <v>347</v>
      </c>
      <c r="M16873" t="s">
        <v>445</v>
      </c>
      <c r="N16873" t="s">
        <v>25</v>
      </c>
      <c r="O16873" t="s">
        <v>122</v>
      </c>
      <c r="P16873" t="s">
        <v>23</v>
      </c>
      <c r="Q16873" t="s">
        <v>41</v>
      </c>
    </row>
    <row r="16874" spans="1:17" x14ac:dyDescent="0.2">
      <c r="A16874" s="2">
        <v>41805</v>
      </c>
      <c r="B16874" t="s">
        <v>39</v>
      </c>
      <c r="C16874" t="s">
        <v>646</v>
      </c>
      <c r="D16874" t="s">
        <v>19</v>
      </c>
      <c r="E16874" t="s">
        <v>50</v>
      </c>
      <c r="F16874">
        <v>5</v>
      </c>
      <c r="G16874">
        <v>21</v>
      </c>
      <c r="H16874">
        <v>1174</v>
      </c>
      <c r="I16874">
        <v>872</v>
      </c>
      <c r="J16874">
        <v>2</v>
      </c>
      <c r="K16874">
        <v>1</v>
      </c>
      <c r="L16874" t="s">
        <v>347</v>
      </c>
      <c r="M16874" t="s">
        <v>117</v>
      </c>
      <c r="N16874" t="s">
        <v>25</v>
      </c>
      <c r="O16874" t="s">
        <v>122</v>
      </c>
      <c r="P16874" t="s">
        <v>23</v>
      </c>
      <c r="Q16874" t="s">
        <v>24</v>
      </c>
    </row>
    <row r="16875" spans="1:17" x14ac:dyDescent="0.2">
      <c r="A16875" s="2">
        <v>41805</v>
      </c>
      <c r="B16875" t="s">
        <v>67</v>
      </c>
      <c r="C16875" t="s">
        <v>304</v>
      </c>
      <c r="D16875" t="s">
        <v>50</v>
      </c>
      <c r="E16875" t="s">
        <v>27</v>
      </c>
      <c r="F16875">
        <v>17</v>
      </c>
      <c r="G16875">
        <v>33</v>
      </c>
      <c r="H16875">
        <v>913</v>
      </c>
      <c r="I16875">
        <v>731</v>
      </c>
      <c r="J16875">
        <v>3</v>
      </c>
      <c r="K16875">
        <v>0</v>
      </c>
      <c r="L16875" t="s">
        <v>347</v>
      </c>
      <c r="M16875" t="s">
        <v>869</v>
      </c>
      <c r="N16875" t="s">
        <v>25</v>
      </c>
      <c r="O16875" t="s">
        <v>122</v>
      </c>
      <c r="P16875" t="s">
        <v>23</v>
      </c>
      <c r="Q16875" t="s">
        <v>24</v>
      </c>
    </row>
    <row r="16876" spans="1:17" x14ac:dyDescent="0.2">
      <c r="A16876" s="2">
        <v>41805</v>
      </c>
      <c r="B16876" t="s">
        <v>53</v>
      </c>
      <c r="C16876" t="s">
        <v>31</v>
      </c>
      <c r="D16876" t="s">
        <v>50</v>
      </c>
      <c r="E16876" t="s">
        <v>19</v>
      </c>
      <c r="F16876">
        <v>6</v>
      </c>
      <c r="G16876">
        <v>26</v>
      </c>
      <c r="H16876">
        <v>1148</v>
      </c>
      <c r="I16876">
        <v>791</v>
      </c>
      <c r="J16876">
        <v>2</v>
      </c>
      <c r="K16876">
        <v>1</v>
      </c>
      <c r="L16876" t="s">
        <v>347</v>
      </c>
      <c r="M16876" t="s">
        <v>712</v>
      </c>
      <c r="N16876" t="s">
        <v>25</v>
      </c>
      <c r="O16876" t="s">
        <v>122</v>
      </c>
      <c r="P16876" t="s">
        <v>23</v>
      </c>
      <c r="Q16876" t="s">
        <v>24</v>
      </c>
    </row>
    <row r="16877" spans="1:17" x14ac:dyDescent="0.2">
      <c r="A16877" s="2">
        <v>41806</v>
      </c>
      <c r="B16877" t="s">
        <v>129</v>
      </c>
      <c r="C16877" t="s">
        <v>82</v>
      </c>
      <c r="D16877" t="s">
        <v>50</v>
      </c>
      <c r="E16877" t="s">
        <v>50</v>
      </c>
      <c r="F16877">
        <v>2</v>
      </c>
      <c r="G16877">
        <v>4</v>
      </c>
      <c r="H16877">
        <v>1299</v>
      </c>
      <c r="I16877">
        <v>1189</v>
      </c>
      <c r="J16877">
        <v>4</v>
      </c>
      <c r="K16877">
        <v>0</v>
      </c>
      <c r="L16877" t="s">
        <v>347</v>
      </c>
      <c r="M16877" t="s">
        <v>526</v>
      </c>
      <c r="N16877" t="s">
        <v>25</v>
      </c>
      <c r="O16877" t="s">
        <v>122</v>
      </c>
      <c r="P16877" t="s">
        <v>23</v>
      </c>
      <c r="Q16877" t="s">
        <v>24</v>
      </c>
    </row>
    <row r="16878" spans="1:17" x14ac:dyDescent="0.2">
      <c r="A16878" s="2">
        <v>41806</v>
      </c>
      <c r="B16878" t="s">
        <v>199</v>
      </c>
      <c r="C16878" t="s">
        <v>77</v>
      </c>
      <c r="D16878" t="s">
        <v>36</v>
      </c>
      <c r="E16878" t="s">
        <v>27</v>
      </c>
      <c r="F16878">
        <v>37</v>
      </c>
      <c r="G16878">
        <v>13</v>
      </c>
      <c r="H16878">
        <v>704</v>
      </c>
      <c r="I16878">
        <v>1034</v>
      </c>
      <c r="J16878">
        <v>1</v>
      </c>
      <c r="K16878">
        <v>2</v>
      </c>
      <c r="L16878" t="s">
        <v>347</v>
      </c>
      <c r="M16878" t="s">
        <v>1597</v>
      </c>
      <c r="N16878" t="s">
        <v>25</v>
      </c>
      <c r="O16878" t="s">
        <v>122</v>
      </c>
      <c r="P16878" t="s">
        <v>23</v>
      </c>
      <c r="Q16878" t="s">
        <v>41</v>
      </c>
    </row>
    <row r="16879" spans="1:17" x14ac:dyDescent="0.2">
      <c r="A16879" s="2">
        <v>41806</v>
      </c>
      <c r="B16879" t="s">
        <v>167</v>
      </c>
      <c r="C16879" t="s">
        <v>135</v>
      </c>
      <c r="D16879" t="s">
        <v>115</v>
      </c>
      <c r="E16879" t="s">
        <v>36</v>
      </c>
      <c r="F16879">
        <v>43</v>
      </c>
      <c r="G16879">
        <v>44</v>
      </c>
      <c r="H16879">
        <v>641</v>
      </c>
      <c r="I16879">
        <v>639</v>
      </c>
      <c r="J16879">
        <v>0</v>
      </c>
      <c r="K16879">
        <v>0</v>
      </c>
      <c r="L16879" t="s">
        <v>347</v>
      </c>
      <c r="M16879" t="s">
        <v>674</v>
      </c>
      <c r="N16879" t="s">
        <v>25</v>
      </c>
      <c r="O16879" t="s">
        <v>122</v>
      </c>
      <c r="P16879" t="s">
        <v>23</v>
      </c>
      <c r="Q16879" t="s">
        <v>30</v>
      </c>
    </row>
    <row r="16880" spans="1:17" x14ac:dyDescent="0.2">
      <c r="A16880" s="2">
        <v>41807</v>
      </c>
      <c r="B16880" t="s">
        <v>147</v>
      </c>
      <c r="C16880" t="s">
        <v>150</v>
      </c>
      <c r="D16880" t="s">
        <v>50</v>
      </c>
      <c r="E16880" t="s">
        <v>36</v>
      </c>
      <c r="F16880">
        <v>11</v>
      </c>
      <c r="G16880">
        <v>22</v>
      </c>
      <c r="H16880">
        <v>1073</v>
      </c>
      <c r="I16880">
        <v>857</v>
      </c>
      <c r="J16880">
        <v>2</v>
      </c>
      <c r="K16880">
        <v>1</v>
      </c>
      <c r="L16880" t="s">
        <v>347</v>
      </c>
      <c r="M16880" t="s">
        <v>79</v>
      </c>
      <c r="N16880" t="s">
        <v>25</v>
      </c>
      <c r="O16880" t="s">
        <v>122</v>
      </c>
      <c r="P16880" t="s">
        <v>23</v>
      </c>
      <c r="Q16880" t="s">
        <v>24</v>
      </c>
    </row>
    <row r="16881" spans="1:17" x14ac:dyDescent="0.2">
      <c r="A16881" s="2">
        <v>41807</v>
      </c>
      <c r="B16881" t="s">
        <v>25</v>
      </c>
      <c r="C16881" t="s">
        <v>26</v>
      </c>
      <c r="D16881" t="s">
        <v>19</v>
      </c>
      <c r="E16881" t="s">
        <v>27</v>
      </c>
      <c r="F16881">
        <v>3</v>
      </c>
      <c r="G16881">
        <v>20</v>
      </c>
      <c r="H16881">
        <v>1242</v>
      </c>
      <c r="I16881">
        <v>881</v>
      </c>
      <c r="J16881">
        <v>0</v>
      </c>
      <c r="K16881">
        <v>0</v>
      </c>
      <c r="L16881" t="s">
        <v>347</v>
      </c>
      <c r="M16881" t="s">
        <v>445</v>
      </c>
      <c r="N16881" t="s">
        <v>25</v>
      </c>
      <c r="O16881" t="s">
        <v>22</v>
      </c>
      <c r="P16881" t="s">
        <v>23</v>
      </c>
      <c r="Q16881" t="s">
        <v>30</v>
      </c>
    </row>
    <row r="16882" spans="1:17" x14ac:dyDescent="0.2">
      <c r="A16882" s="2">
        <v>41807</v>
      </c>
      <c r="B16882" t="s">
        <v>95</v>
      </c>
      <c r="C16882" t="s">
        <v>133</v>
      </c>
      <c r="D16882" t="s">
        <v>50</v>
      </c>
      <c r="E16882" t="s">
        <v>115</v>
      </c>
      <c r="F16882">
        <v>19</v>
      </c>
      <c r="G16882">
        <v>57</v>
      </c>
      <c r="H16882">
        <v>893</v>
      </c>
      <c r="I16882">
        <v>546</v>
      </c>
      <c r="J16882">
        <v>1</v>
      </c>
      <c r="K16882">
        <v>1</v>
      </c>
      <c r="L16882" t="s">
        <v>347</v>
      </c>
      <c r="M16882" t="s">
        <v>1027</v>
      </c>
      <c r="N16882" t="s">
        <v>25</v>
      </c>
      <c r="O16882" t="s">
        <v>122</v>
      </c>
      <c r="P16882" t="s">
        <v>23</v>
      </c>
      <c r="Q16882" t="s">
        <v>30</v>
      </c>
    </row>
    <row r="16883" spans="1:17" x14ac:dyDescent="0.2">
      <c r="A16883" s="2">
        <v>41808</v>
      </c>
      <c r="B16883" t="s">
        <v>55</v>
      </c>
      <c r="C16883" t="s">
        <v>126</v>
      </c>
      <c r="D16883" t="s">
        <v>57</v>
      </c>
      <c r="E16883" t="s">
        <v>50</v>
      </c>
      <c r="F16883">
        <v>62</v>
      </c>
      <c r="G16883">
        <v>15</v>
      </c>
      <c r="H16883">
        <v>525</v>
      </c>
      <c r="I16883">
        <v>981</v>
      </c>
      <c r="J16883">
        <v>2</v>
      </c>
      <c r="K16883">
        <v>3</v>
      </c>
      <c r="L16883" t="s">
        <v>347</v>
      </c>
      <c r="M16883" t="s">
        <v>674</v>
      </c>
      <c r="N16883" t="s">
        <v>25</v>
      </c>
      <c r="O16883" t="s">
        <v>122</v>
      </c>
      <c r="P16883" t="s">
        <v>23</v>
      </c>
      <c r="Q16883" t="s">
        <v>41</v>
      </c>
    </row>
    <row r="16884" spans="1:17" x14ac:dyDescent="0.2">
      <c r="A16884" s="2">
        <v>41808</v>
      </c>
      <c r="B16884" t="s">
        <v>120</v>
      </c>
      <c r="C16884" t="s">
        <v>274</v>
      </c>
      <c r="D16884" t="s">
        <v>36</v>
      </c>
      <c r="E16884" t="s">
        <v>50</v>
      </c>
      <c r="F16884">
        <v>56</v>
      </c>
      <c r="G16884">
        <v>18</v>
      </c>
      <c r="H16884">
        <v>558</v>
      </c>
      <c r="I16884">
        <v>903</v>
      </c>
      <c r="J16884">
        <v>0</v>
      </c>
      <c r="K16884">
        <v>4</v>
      </c>
      <c r="L16884" t="s">
        <v>347</v>
      </c>
      <c r="M16884" t="s">
        <v>559</v>
      </c>
      <c r="N16884" t="s">
        <v>25</v>
      </c>
      <c r="O16884" t="s">
        <v>122</v>
      </c>
      <c r="P16884" t="s">
        <v>23</v>
      </c>
      <c r="Q16884" t="s">
        <v>41</v>
      </c>
    </row>
    <row r="16885" spans="1:17" x14ac:dyDescent="0.2">
      <c r="A16885" s="2">
        <v>41808</v>
      </c>
      <c r="B16885" t="s">
        <v>182</v>
      </c>
      <c r="C16885" t="s">
        <v>328</v>
      </c>
      <c r="D16885" t="s">
        <v>115</v>
      </c>
      <c r="E16885" t="s">
        <v>50</v>
      </c>
      <c r="F16885">
        <v>103</v>
      </c>
      <c r="G16885">
        <v>80</v>
      </c>
      <c r="H16885">
        <v>330</v>
      </c>
      <c r="I16885">
        <v>418</v>
      </c>
      <c r="J16885">
        <v>2</v>
      </c>
      <c r="K16885">
        <v>0</v>
      </c>
      <c r="L16885" t="s">
        <v>28</v>
      </c>
      <c r="M16885" t="s">
        <v>1004</v>
      </c>
      <c r="N16885" t="s">
        <v>182</v>
      </c>
      <c r="O16885" t="s">
        <v>22</v>
      </c>
      <c r="P16885" t="s">
        <v>23</v>
      </c>
      <c r="Q16885" t="s">
        <v>24</v>
      </c>
    </row>
    <row r="16886" spans="1:17" x14ac:dyDescent="0.2">
      <c r="A16886" s="2">
        <v>41808</v>
      </c>
      <c r="B16886" t="s">
        <v>106</v>
      </c>
      <c r="C16886" t="s">
        <v>107</v>
      </c>
      <c r="D16886" t="s">
        <v>50</v>
      </c>
      <c r="E16886" t="s">
        <v>19</v>
      </c>
      <c r="F16886">
        <v>1</v>
      </c>
      <c r="G16886">
        <v>14</v>
      </c>
      <c r="H16886">
        <v>1484</v>
      </c>
      <c r="I16886">
        <v>1026</v>
      </c>
      <c r="J16886">
        <v>0</v>
      </c>
      <c r="K16886">
        <v>2</v>
      </c>
      <c r="L16886" t="s">
        <v>347</v>
      </c>
      <c r="M16886" t="s">
        <v>117</v>
      </c>
      <c r="N16886" t="s">
        <v>25</v>
      </c>
      <c r="O16886" t="s">
        <v>122</v>
      </c>
      <c r="P16886" t="s">
        <v>23</v>
      </c>
      <c r="Q16886" t="s">
        <v>41</v>
      </c>
    </row>
    <row r="16887" spans="1:17" x14ac:dyDescent="0.2">
      <c r="A16887" s="2">
        <v>41809</v>
      </c>
      <c r="B16887" t="s">
        <v>43</v>
      </c>
      <c r="C16887" t="s">
        <v>136</v>
      </c>
      <c r="D16887" t="s">
        <v>19</v>
      </c>
      <c r="E16887" t="s">
        <v>36</v>
      </c>
      <c r="F16887">
        <v>8</v>
      </c>
      <c r="G16887">
        <v>23</v>
      </c>
      <c r="H16887">
        <v>1137</v>
      </c>
      <c r="I16887">
        <v>809</v>
      </c>
      <c r="J16887">
        <v>2</v>
      </c>
      <c r="K16887">
        <v>1</v>
      </c>
      <c r="L16887" t="s">
        <v>347</v>
      </c>
      <c r="M16887" t="s">
        <v>712</v>
      </c>
      <c r="N16887" t="s">
        <v>25</v>
      </c>
      <c r="O16887" t="s">
        <v>122</v>
      </c>
      <c r="P16887" t="s">
        <v>23</v>
      </c>
      <c r="Q16887" t="s">
        <v>24</v>
      </c>
    </row>
    <row r="16888" spans="1:17" x14ac:dyDescent="0.2">
      <c r="A16888" s="2">
        <v>41809</v>
      </c>
      <c r="B16888" t="s">
        <v>143</v>
      </c>
      <c r="C16888" t="s">
        <v>153</v>
      </c>
      <c r="D16888" t="s">
        <v>115</v>
      </c>
      <c r="E16888" t="s">
        <v>50</v>
      </c>
      <c r="F16888">
        <v>46</v>
      </c>
      <c r="G16888">
        <v>12</v>
      </c>
      <c r="H16888">
        <v>626</v>
      </c>
      <c r="I16888">
        <v>1063</v>
      </c>
      <c r="J16888">
        <v>0</v>
      </c>
      <c r="K16888">
        <v>0</v>
      </c>
      <c r="L16888" t="s">
        <v>347</v>
      </c>
      <c r="M16888" t="s">
        <v>1597</v>
      </c>
      <c r="N16888" t="s">
        <v>25</v>
      </c>
      <c r="O16888" t="s">
        <v>122</v>
      </c>
      <c r="P16888" t="s">
        <v>23</v>
      </c>
      <c r="Q16888" t="s">
        <v>30</v>
      </c>
    </row>
    <row r="16889" spans="1:17" x14ac:dyDescent="0.2">
      <c r="A16889" s="2">
        <v>41809</v>
      </c>
      <c r="B16889" t="s">
        <v>18</v>
      </c>
      <c r="C16889" t="s">
        <v>89</v>
      </c>
      <c r="D16889" t="s">
        <v>19</v>
      </c>
      <c r="E16889" t="s">
        <v>50</v>
      </c>
      <c r="F16889">
        <v>7</v>
      </c>
      <c r="G16889">
        <v>10</v>
      </c>
      <c r="H16889">
        <v>1147</v>
      </c>
      <c r="I16889">
        <v>1090</v>
      </c>
      <c r="J16889">
        <v>2</v>
      </c>
      <c r="K16889">
        <v>1</v>
      </c>
      <c r="L16889" t="s">
        <v>347</v>
      </c>
      <c r="M16889" t="s">
        <v>66</v>
      </c>
      <c r="N16889" t="s">
        <v>25</v>
      </c>
      <c r="O16889" t="s">
        <v>122</v>
      </c>
      <c r="P16889" t="s">
        <v>23</v>
      </c>
      <c r="Q16889" t="s">
        <v>24</v>
      </c>
    </row>
    <row r="16890" spans="1:17" x14ac:dyDescent="0.2">
      <c r="A16890" s="2">
        <v>41810</v>
      </c>
      <c r="B16890" t="s">
        <v>304</v>
      </c>
      <c r="C16890" t="s">
        <v>31</v>
      </c>
      <c r="D16890" t="s">
        <v>27</v>
      </c>
      <c r="E16890" t="s">
        <v>19</v>
      </c>
      <c r="F16890">
        <v>33</v>
      </c>
      <c r="G16890">
        <v>26</v>
      </c>
      <c r="H16890">
        <v>731</v>
      </c>
      <c r="I16890">
        <v>791</v>
      </c>
      <c r="J16890">
        <v>1</v>
      </c>
      <c r="K16890">
        <v>2</v>
      </c>
      <c r="L16890" t="s">
        <v>347</v>
      </c>
      <c r="M16890" t="s">
        <v>674</v>
      </c>
      <c r="N16890" t="s">
        <v>25</v>
      </c>
      <c r="O16890" t="s">
        <v>122</v>
      </c>
      <c r="P16890" t="s">
        <v>23</v>
      </c>
      <c r="Q16890" t="s">
        <v>41</v>
      </c>
    </row>
    <row r="16891" spans="1:17" x14ac:dyDescent="0.2">
      <c r="A16891" s="2">
        <v>41810</v>
      </c>
      <c r="B16891" t="s">
        <v>119</v>
      </c>
      <c r="C16891" t="s">
        <v>131</v>
      </c>
      <c r="D16891" t="s">
        <v>50</v>
      </c>
      <c r="E16891" t="s">
        <v>27</v>
      </c>
      <c r="F16891">
        <v>9</v>
      </c>
      <c r="G16891">
        <v>28</v>
      </c>
      <c r="H16891">
        <v>1103</v>
      </c>
      <c r="I16891">
        <v>762</v>
      </c>
      <c r="J16891">
        <v>0</v>
      </c>
      <c r="K16891">
        <v>1</v>
      </c>
      <c r="L16891" t="s">
        <v>347</v>
      </c>
      <c r="M16891" t="s">
        <v>75</v>
      </c>
      <c r="N16891" t="s">
        <v>25</v>
      </c>
      <c r="O16891" t="s">
        <v>122</v>
      </c>
      <c r="P16891" t="s">
        <v>23</v>
      </c>
      <c r="Q16891" t="s">
        <v>41</v>
      </c>
    </row>
    <row r="16892" spans="1:17" x14ac:dyDescent="0.2">
      <c r="A16892" s="2">
        <v>41810</v>
      </c>
      <c r="B16892" t="s">
        <v>53</v>
      </c>
      <c r="C16892" t="s">
        <v>67</v>
      </c>
      <c r="D16892" t="s">
        <v>50</v>
      </c>
      <c r="E16892" t="s">
        <v>50</v>
      </c>
      <c r="F16892">
        <v>6</v>
      </c>
      <c r="G16892">
        <v>17</v>
      </c>
      <c r="H16892">
        <v>1148</v>
      </c>
      <c r="I16892">
        <v>913</v>
      </c>
      <c r="J16892">
        <v>2</v>
      </c>
      <c r="K16892">
        <v>5</v>
      </c>
      <c r="L16892" t="s">
        <v>347</v>
      </c>
      <c r="M16892" t="s">
        <v>526</v>
      </c>
      <c r="N16892" t="s">
        <v>25</v>
      </c>
      <c r="O16892" t="s">
        <v>122</v>
      </c>
      <c r="P16892" t="s">
        <v>23</v>
      </c>
      <c r="Q16892" t="s">
        <v>41</v>
      </c>
    </row>
    <row r="16893" spans="1:17" x14ac:dyDescent="0.2">
      <c r="A16893" s="2">
        <v>41811</v>
      </c>
      <c r="B16893" t="s">
        <v>39</v>
      </c>
      <c r="C16893" t="s">
        <v>167</v>
      </c>
      <c r="D16893" t="s">
        <v>19</v>
      </c>
      <c r="E16893" t="s">
        <v>115</v>
      </c>
      <c r="F16893">
        <v>5</v>
      </c>
      <c r="G16893">
        <v>43</v>
      </c>
      <c r="H16893">
        <v>1174</v>
      </c>
      <c r="I16893">
        <v>641</v>
      </c>
      <c r="J16893">
        <v>1</v>
      </c>
      <c r="K16893">
        <v>0</v>
      </c>
      <c r="L16893" t="s">
        <v>347</v>
      </c>
      <c r="M16893" t="s">
        <v>79</v>
      </c>
      <c r="N16893" t="s">
        <v>25</v>
      </c>
      <c r="O16893" t="s">
        <v>122</v>
      </c>
      <c r="P16893" t="s">
        <v>23</v>
      </c>
      <c r="Q16893" t="s">
        <v>24</v>
      </c>
    </row>
    <row r="16894" spans="1:17" x14ac:dyDescent="0.2">
      <c r="A16894" s="2">
        <v>41811</v>
      </c>
      <c r="B16894" t="s">
        <v>129</v>
      </c>
      <c r="C16894" t="s">
        <v>199</v>
      </c>
      <c r="D16894" t="s">
        <v>50</v>
      </c>
      <c r="E16894" t="s">
        <v>36</v>
      </c>
      <c r="F16894">
        <v>2</v>
      </c>
      <c r="G16894">
        <v>37</v>
      </c>
      <c r="H16894">
        <v>1299</v>
      </c>
      <c r="I16894">
        <v>704</v>
      </c>
      <c r="J16894">
        <v>2</v>
      </c>
      <c r="K16894">
        <v>2</v>
      </c>
      <c r="L16894" t="s">
        <v>347</v>
      </c>
      <c r="M16894" t="s">
        <v>445</v>
      </c>
      <c r="N16894" t="s">
        <v>25</v>
      </c>
      <c r="O16894" t="s">
        <v>122</v>
      </c>
      <c r="P16894" t="s">
        <v>23</v>
      </c>
      <c r="Q16894" t="s">
        <v>30</v>
      </c>
    </row>
    <row r="16895" spans="1:17" x14ac:dyDescent="0.2">
      <c r="A16895" s="2">
        <v>41811</v>
      </c>
      <c r="B16895" t="s">
        <v>363</v>
      </c>
      <c r="C16895" t="s">
        <v>463</v>
      </c>
      <c r="D16895" t="s">
        <v>115</v>
      </c>
      <c r="E16895" t="s">
        <v>115</v>
      </c>
      <c r="F16895">
        <v>157</v>
      </c>
      <c r="G16895">
        <v>164</v>
      </c>
      <c r="H16895">
        <v>134</v>
      </c>
      <c r="I16895">
        <v>102</v>
      </c>
      <c r="J16895">
        <v>4</v>
      </c>
      <c r="K16895">
        <v>0</v>
      </c>
      <c r="L16895" t="s">
        <v>28</v>
      </c>
      <c r="M16895" t="s">
        <v>362</v>
      </c>
      <c r="N16895" t="s">
        <v>363</v>
      </c>
      <c r="O16895" t="s">
        <v>22</v>
      </c>
      <c r="P16895" t="s">
        <v>23</v>
      </c>
      <c r="Q16895" t="s">
        <v>24</v>
      </c>
    </row>
    <row r="16896" spans="1:17" x14ac:dyDescent="0.2">
      <c r="A16896" s="2">
        <v>41811</v>
      </c>
      <c r="B16896" t="s">
        <v>135</v>
      </c>
      <c r="C16896" t="s">
        <v>646</v>
      </c>
      <c r="D16896" t="s">
        <v>36</v>
      </c>
      <c r="E16896" t="s">
        <v>50</v>
      </c>
      <c r="F16896">
        <v>44</v>
      </c>
      <c r="G16896">
        <v>21</v>
      </c>
      <c r="H16896">
        <v>639</v>
      </c>
      <c r="I16896">
        <v>872</v>
      </c>
      <c r="J16896">
        <v>1</v>
      </c>
      <c r="K16896">
        <v>0</v>
      </c>
      <c r="L16896" t="s">
        <v>347</v>
      </c>
      <c r="M16896" t="s">
        <v>1027</v>
      </c>
      <c r="N16896" t="s">
        <v>25</v>
      </c>
      <c r="O16896" t="s">
        <v>122</v>
      </c>
      <c r="P16896" t="s">
        <v>23</v>
      </c>
      <c r="Q16896" t="s">
        <v>24</v>
      </c>
    </row>
    <row r="16897" spans="1:17" x14ac:dyDescent="0.2">
      <c r="A16897" s="2">
        <v>41812</v>
      </c>
      <c r="B16897" t="s">
        <v>147</v>
      </c>
      <c r="C16897" t="s">
        <v>95</v>
      </c>
      <c r="D16897" t="s">
        <v>50</v>
      </c>
      <c r="E16897" t="s">
        <v>50</v>
      </c>
      <c r="F16897">
        <v>11</v>
      </c>
      <c r="G16897">
        <v>19</v>
      </c>
      <c r="H16897">
        <v>1073</v>
      </c>
      <c r="I16897">
        <v>893</v>
      </c>
      <c r="J16897">
        <v>1</v>
      </c>
      <c r="K16897">
        <v>0</v>
      </c>
      <c r="L16897" t="s">
        <v>347</v>
      </c>
      <c r="M16897" t="s">
        <v>117</v>
      </c>
      <c r="N16897" t="s">
        <v>25</v>
      </c>
      <c r="O16897" t="s">
        <v>122</v>
      </c>
      <c r="P16897" t="s">
        <v>23</v>
      </c>
      <c r="Q16897" t="s">
        <v>24</v>
      </c>
    </row>
    <row r="16898" spans="1:17" x14ac:dyDescent="0.2">
      <c r="A16898" s="2">
        <v>41812</v>
      </c>
      <c r="B16898" t="s">
        <v>182</v>
      </c>
      <c r="C16898" t="s">
        <v>328</v>
      </c>
      <c r="D16898" t="s">
        <v>115</v>
      </c>
      <c r="E16898" t="s">
        <v>50</v>
      </c>
      <c r="F16898">
        <v>103</v>
      </c>
      <c r="G16898">
        <v>80</v>
      </c>
      <c r="H16898">
        <v>330</v>
      </c>
      <c r="I16898">
        <v>418</v>
      </c>
      <c r="J16898">
        <v>0</v>
      </c>
      <c r="K16898">
        <v>0</v>
      </c>
      <c r="L16898" t="s">
        <v>28</v>
      </c>
      <c r="M16898" t="s">
        <v>1154</v>
      </c>
      <c r="N16898" t="s">
        <v>182</v>
      </c>
      <c r="O16898" t="s">
        <v>22</v>
      </c>
      <c r="P16898" t="s">
        <v>23</v>
      </c>
      <c r="Q16898" t="s">
        <v>30</v>
      </c>
    </row>
    <row r="16899" spans="1:17" x14ac:dyDescent="0.2">
      <c r="A16899" s="2">
        <v>41812</v>
      </c>
      <c r="B16899" t="s">
        <v>133</v>
      </c>
      <c r="C16899" t="s">
        <v>150</v>
      </c>
      <c r="D16899" t="s">
        <v>115</v>
      </c>
      <c r="E16899" t="s">
        <v>36</v>
      </c>
      <c r="F16899">
        <v>57</v>
      </c>
      <c r="G16899">
        <v>22</v>
      </c>
      <c r="H16899">
        <v>546</v>
      </c>
      <c r="I16899">
        <v>857</v>
      </c>
      <c r="J16899">
        <v>2</v>
      </c>
      <c r="K16899">
        <v>4</v>
      </c>
      <c r="L16899" t="s">
        <v>347</v>
      </c>
      <c r="M16899" t="s">
        <v>869</v>
      </c>
      <c r="N16899" t="s">
        <v>25</v>
      </c>
      <c r="O16899" t="s">
        <v>122</v>
      </c>
      <c r="P16899" t="s">
        <v>23</v>
      </c>
      <c r="Q16899" t="s">
        <v>41</v>
      </c>
    </row>
    <row r="16900" spans="1:17" x14ac:dyDescent="0.2">
      <c r="A16900" s="2">
        <v>41812</v>
      </c>
      <c r="B16900" t="s">
        <v>77</v>
      </c>
      <c r="C16900" t="s">
        <v>82</v>
      </c>
      <c r="D16900" t="s">
        <v>27</v>
      </c>
      <c r="E16900" t="s">
        <v>50</v>
      </c>
      <c r="F16900">
        <v>13</v>
      </c>
      <c r="G16900">
        <v>4</v>
      </c>
      <c r="H16900">
        <v>1034</v>
      </c>
      <c r="I16900">
        <v>1189</v>
      </c>
      <c r="J16900">
        <v>2</v>
      </c>
      <c r="K16900">
        <v>2</v>
      </c>
      <c r="L16900" t="s">
        <v>347</v>
      </c>
      <c r="M16900" t="s">
        <v>559</v>
      </c>
      <c r="N16900" t="s">
        <v>25</v>
      </c>
      <c r="O16900" t="s">
        <v>122</v>
      </c>
      <c r="P16900" t="s">
        <v>23</v>
      </c>
      <c r="Q16900" t="s">
        <v>30</v>
      </c>
    </row>
    <row r="16901" spans="1:17" x14ac:dyDescent="0.2">
      <c r="A16901" s="2">
        <v>41813</v>
      </c>
      <c r="B16901" t="s">
        <v>55</v>
      </c>
      <c r="C16901" t="s">
        <v>106</v>
      </c>
      <c r="D16901" t="s">
        <v>57</v>
      </c>
      <c r="E16901" t="s">
        <v>50</v>
      </c>
      <c r="F16901">
        <v>62</v>
      </c>
      <c r="G16901">
        <v>1</v>
      </c>
      <c r="H16901">
        <v>525</v>
      </c>
      <c r="I16901">
        <v>1484</v>
      </c>
      <c r="J16901">
        <v>0</v>
      </c>
      <c r="K16901">
        <v>3</v>
      </c>
      <c r="L16901" t="s">
        <v>347</v>
      </c>
      <c r="M16901" t="s">
        <v>674</v>
      </c>
      <c r="N16901" t="s">
        <v>25</v>
      </c>
      <c r="O16901" t="s">
        <v>122</v>
      </c>
      <c r="P16901" t="s">
        <v>23</v>
      </c>
      <c r="Q16901" t="s">
        <v>41</v>
      </c>
    </row>
    <row r="16902" spans="1:17" x14ac:dyDescent="0.2">
      <c r="A16902" s="2">
        <v>41813</v>
      </c>
      <c r="B16902" t="s">
        <v>25</v>
      </c>
      <c r="C16902" t="s">
        <v>120</v>
      </c>
      <c r="D16902" t="s">
        <v>19</v>
      </c>
      <c r="E16902" t="s">
        <v>36</v>
      </c>
      <c r="F16902">
        <v>3</v>
      </c>
      <c r="G16902">
        <v>56</v>
      </c>
      <c r="H16902">
        <v>1242</v>
      </c>
      <c r="I16902">
        <v>558</v>
      </c>
      <c r="J16902">
        <v>4</v>
      </c>
      <c r="K16902">
        <v>1</v>
      </c>
      <c r="L16902" t="s">
        <v>347</v>
      </c>
      <c r="M16902" t="s">
        <v>712</v>
      </c>
      <c r="N16902" t="s">
        <v>25</v>
      </c>
      <c r="O16902" t="s">
        <v>22</v>
      </c>
      <c r="P16902" t="s">
        <v>23</v>
      </c>
      <c r="Q16902" t="s">
        <v>24</v>
      </c>
    </row>
    <row r="16903" spans="1:17" x14ac:dyDescent="0.2">
      <c r="A16903" s="2">
        <v>41813</v>
      </c>
      <c r="B16903" t="s">
        <v>274</v>
      </c>
      <c r="C16903" t="s">
        <v>26</v>
      </c>
      <c r="D16903" t="s">
        <v>50</v>
      </c>
      <c r="E16903" t="s">
        <v>27</v>
      </c>
      <c r="F16903">
        <v>18</v>
      </c>
      <c r="G16903">
        <v>20</v>
      </c>
      <c r="H16903">
        <v>903</v>
      </c>
      <c r="I16903">
        <v>881</v>
      </c>
      <c r="J16903">
        <v>1</v>
      </c>
      <c r="K16903">
        <v>3</v>
      </c>
      <c r="L16903" t="s">
        <v>347</v>
      </c>
      <c r="M16903" t="s">
        <v>75</v>
      </c>
      <c r="N16903" t="s">
        <v>25</v>
      </c>
      <c r="O16903" t="s">
        <v>122</v>
      </c>
      <c r="P16903" t="s">
        <v>23</v>
      </c>
      <c r="Q16903" t="s">
        <v>41</v>
      </c>
    </row>
    <row r="16904" spans="1:17" x14ac:dyDescent="0.2">
      <c r="A16904" s="2">
        <v>41813</v>
      </c>
      <c r="B16904" t="s">
        <v>126</v>
      </c>
      <c r="C16904" t="s">
        <v>107</v>
      </c>
      <c r="D16904" t="s">
        <v>50</v>
      </c>
      <c r="E16904" t="s">
        <v>19</v>
      </c>
      <c r="F16904">
        <v>15</v>
      </c>
      <c r="G16904">
        <v>14</v>
      </c>
      <c r="H16904">
        <v>981</v>
      </c>
      <c r="I16904">
        <v>1026</v>
      </c>
      <c r="J16904">
        <v>2</v>
      </c>
      <c r="K16904">
        <v>0</v>
      </c>
      <c r="L16904" t="s">
        <v>347</v>
      </c>
      <c r="M16904" t="s">
        <v>66</v>
      </c>
      <c r="N16904" t="s">
        <v>25</v>
      </c>
      <c r="O16904" t="s">
        <v>122</v>
      </c>
      <c r="P16904" t="s">
        <v>23</v>
      </c>
      <c r="Q16904" t="s">
        <v>24</v>
      </c>
    </row>
    <row r="16905" spans="1:17" x14ac:dyDescent="0.2">
      <c r="A16905" s="2">
        <v>41814</v>
      </c>
      <c r="B16905" t="s">
        <v>131</v>
      </c>
      <c r="C16905" t="s">
        <v>89</v>
      </c>
      <c r="D16905" t="s">
        <v>27</v>
      </c>
      <c r="E16905" t="s">
        <v>50</v>
      </c>
      <c r="F16905">
        <v>28</v>
      </c>
      <c r="G16905">
        <v>10</v>
      </c>
      <c r="H16905">
        <v>762</v>
      </c>
      <c r="I16905">
        <v>1090</v>
      </c>
      <c r="J16905">
        <v>0</v>
      </c>
      <c r="K16905">
        <v>0</v>
      </c>
      <c r="L16905" t="s">
        <v>347</v>
      </c>
      <c r="M16905" t="s">
        <v>79</v>
      </c>
      <c r="N16905" t="s">
        <v>25</v>
      </c>
      <c r="O16905" t="s">
        <v>122</v>
      </c>
      <c r="P16905" t="s">
        <v>23</v>
      </c>
      <c r="Q16905" t="s">
        <v>30</v>
      </c>
    </row>
    <row r="16906" spans="1:17" x14ac:dyDescent="0.2">
      <c r="A16906" s="2">
        <v>41814</v>
      </c>
      <c r="B16906" t="s">
        <v>153</v>
      </c>
      <c r="C16906" t="s">
        <v>136</v>
      </c>
      <c r="D16906" t="s">
        <v>50</v>
      </c>
      <c r="E16906" t="s">
        <v>36</v>
      </c>
      <c r="F16906">
        <v>12</v>
      </c>
      <c r="G16906">
        <v>23</v>
      </c>
      <c r="H16906">
        <v>1063</v>
      </c>
      <c r="I16906">
        <v>809</v>
      </c>
      <c r="J16906">
        <v>2</v>
      </c>
      <c r="K16906">
        <v>1</v>
      </c>
      <c r="L16906" t="s">
        <v>347</v>
      </c>
      <c r="M16906" t="s">
        <v>445</v>
      </c>
      <c r="N16906" t="s">
        <v>25</v>
      </c>
      <c r="O16906" t="s">
        <v>122</v>
      </c>
      <c r="P16906" t="s">
        <v>23</v>
      </c>
      <c r="Q16906" t="s">
        <v>24</v>
      </c>
    </row>
    <row r="16907" spans="1:17" x14ac:dyDescent="0.2">
      <c r="A16907" s="2">
        <v>41814</v>
      </c>
      <c r="B16907" t="s">
        <v>119</v>
      </c>
      <c r="C16907" t="s">
        <v>18</v>
      </c>
      <c r="D16907" t="s">
        <v>50</v>
      </c>
      <c r="E16907" t="s">
        <v>19</v>
      </c>
      <c r="F16907">
        <v>9</v>
      </c>
      <c r="G16907">
        <v>7</v>
      </c>
      <c r="H16907">
        <v>1103</v>
      </c>
      <c r="I16907">
        <v>1147</v>
      </c>
      <c r="J16907">
        <v>0</v>
      </c>
      <c r="K16907">
        <v>1</v>
      </c>
      <c r="L16907" t="s">
        <v>347</v>
      </c>
      <c r="M16907" t="s">
        <v>1597</v>
      </c>
      <c r="N16907" t="s">
        <v>25</v>
      </c>
      <c r="O16907" t="s">
        <v>122</v>
      </c>
      <c r="P16907" t="s">
        <v>23</v>
      </c>
      <c r="Q16907" t="s">
        <v>41</v>
      </c>
    </row>
    <row r="16908" spans="1:17" x14ac:dyDescent="0.2">
      <c r="A16908" s="2">
        <v>41814</v>
      </c>
      <c r="B16908" t="s">
        <v>143</v>
      </c>
      <c r="C16908" t="s">
        <v>43</v>
      </c>
      <c r="D16908" t="s">
        <v>115</v>
      </c>
      <c r="E16908" t="s">
        <v>19</v>
      </c>
      <c r="F16908">
        <v>46</v>
      </c>
      <c r="G16908">
        <v>8</v>
      </c>
      <c r="H16908">
        <v>626</v>
      </c>
      <c r="I16908">
        <v>1137</v>
      </c>
      <c r="J16908">
        <v>1</v>
      </c>
      <c r="K16908">
        <v>4</v>
      </c>
      <c r="L16908" t="s">
        <v>347</v>
      </c>
      <c r="M16908" t="s">
        <v>1027</v>
      </c>
      <c r="N16908" t="s">
        <v>25</v>
      </c>
      <c r="O16908" t="s">
        <v>122</v>
      </c>
      <c r="P16908" t="s">
        <v>23</v>
      </c>
      <c r="Q16908" t="s">
        <v>41</v>
      </c>
    </row>
    <row r="16909" spans="1:17" x14ac:dyDescent="0.2">
      <c r="A16909" s="2">
        <v>41815</v>
      </c>
      <c r="B16909" t="s">
        <v>646</v>
      </c>
      <c r="C16909" t="s">
        <v>167</v>
      </c>
      <c r="D16909" t="s">
        <v>50</v>
      </c>
      <c r="E16909" t="s">
        <v>115</v>
      </c>
      <c r="F16909">
        <v>21</v>
      </c>
      <c r="G16909">
        <v>43</v>
      </c>
      <c r="H16909">
        <v>872</v>
      </c>
      <c r="I16909">
        <v>641</v>
      </c>
      <c r="J16909">
        <v>3</v>
      </c>
      <c r="K16909">
        <v>1</v>
      </c>
      <c r="L16909" t="s">
        <v>347</v>
      </c>
      <c r="M16909" t="s">
        <v>526</v>
      </c>
      <c r="N16909" t="s">
        <v>25</v>
      </c>
      <c r="O16909" t="s">
        <v>122</v>
      </c>
      <c r="P16909" t="s">
        <v>23</v>
      </c>
      <c r="Q16909" t="s">
        <v>24</v>
      </c>
    </row>
    <row r="16910" spans="1:17" x14ac:dyDescent="0.2">
      <c r="A16910" s="2">
        <v>41815</v>
      </c>
      <c r="B16910" t="s">
        <v>31</v>
      </c>
      <c r="C16910" t="s">
        <v>67</v>
      </c>
      <c r="D16910" t="s">
        <v>19</v>
      </c>
      <c r="E16910" t="s">
        <v>50</v>
      </c>
      <c r="F16910">
        <v>26</v>
      </c>
      <c r="G16910">
        <v>17</v>
      </c>
      <c r="H16910">
        <v>791</v>
      </c>
      <c r="I16910">
        <v>913</v>
      </c>
      <c r="J16910">
        <v>0</v>
      </c>
      <c r="K16910">
        <v>0</v>
      </c>
      <c r="L16910" t="s">
        <v>347</v>
      </c>
      <c r="M16910" t="s">
        <v>117</v>
      </c>
      <c r="N16910" t="s">
        <v>25</v>
      </c>
      <c r="O16910" t="s">
        <v>122</v>
      </c>
      <c r="P16910" t="s">
        <v>23</v>
      </c>
      <c r="Q16910" t="s">
        <v>30</v>
      </c>
    </row>
    <row r="16911" spans="1:17" x14ac:dyDescent="0.2">
      <c r="A16911" s="2">
        <v>41815</v>
      </c>
      <c r="B16911" t="s">
        <v>304</v>
      </c>
      <c r="C16911" t="s">
        <v>53</v>
      </c>
      <c r="D16911" t="s">
        <v>27</v>
      </c>
      <c r="E16911" t="s">
        <v>50</v>
      </c>
      <c r="F16911">
        <v>33</v>
      </c>
      <c r="G16911">
        <v>6</v>
      </c>
      <c r="H16911">
        <v>731</v>
      </c>
      <c r="I16911">
        <v>1148</v>
      </c>
      <c r="J16911">
        <v>0</v>
      </c>
      <c r="K16911">
        <v>3</v>
      </c>
      <c r="L16911" t="s">
        <v>347</v>
      </c>
      <c r="M16911" t="s">
        <v>559</v>
      </c>
      <c r="N16911" t="s">
        <v>25</v>
      </c>
      <c r="O16911" t="s">
        <v>122</v>
      </c>
      <c r="P16911" t="s">
        <v>23</v>
      </c>
      <c r="Q16911" t="s">
        <v>41</v>
      </c>
    </row>
    <row r="16912" spans="1:17" x14ac:dyDescent="0.2">
      <c r="A16912" s="2">
        <v>41815</v>
      </c>
      <c r="B16912" t="s">
        <v>363</v>
      </c>
      <c r="C16912" t="s">
        <v>459</v>
      </c>
      <c r="D16912" t="s">
        <v>115</v>
      </c>
      <c r="E16912" t="s">
        <v>115</v>
      </c>
      <c r="F16912">
        <v>157</v>
      </c>
      <c r="G16912">
        <v>164</v>
      </c>
      <c r="H16912">
        <v>134</v>
      </c>
      <c r="I16912">
        <v>102</v>
      </c>
      <c r="J16912">
        <v>2</v>
      </c>
      <c r="K16912">
        <v>0</v>
      </c>
      <c r="L16912" t="s">
        <v>28</v>
      </c>
      <c r="M16912" t="s">
        <v>1598</v>
      </c>
      <c r="N16912" t="s">
        <v>363</v>
      </c>
      <c r="O16912" t="s">
        <v>22</v>
      </c>
      <c r="P16912" t="s">
        <v>23</v>
      </c>
      <c r="Q16912" t="s">
        <v>24</v>
      </c>
    </row>
    <row r="16913" spans="1:17" x14ac:dyDescent="0.2">
      <c r="A16913" s="2">
        <v>41815</v>
      </c>
      <c r="B16913" t="s">
        <v>135</v>
      </c>
      <c r="C16913" t="s">
        <v>39</v>
      </c>
      <c r="D16913" t="s">
        <v>36</v>
      </c>
      <c r="E16913" t="s">
        <v>19</v>
      </c>
      <c r="F16913">
        <v>44</v>
      </c>
      <c r="G16913">
        <v>5</v>
      </c>
      <c r="H16913">
        <v>639</v>
      </c>
      <c r="I16913">
        <v>1174</v>
      </c>
      <c r="J16913">
        <v>2</v>
      </c>
      <c r="K16913">
        <v>3</v>
      </c>
      <c r="L16913" t="s">
        <v>347</v>
      </c>
      <c r="M16913" t="s">
        <v>869</v>
      </c>
      <c r="N16913" t="s">
        <v>25</v>
      </c>
      <c r="O16913" t="s">
        <v>122</v>
      </c>
      <c r="P16913" t="s">
        <v>23</v>
      </c>
      <c r="Q16913" t="s">
        <v>41</v>
      </c>
    </row>
    <row r="16914" spans="1:17" x14ac:dyDescent="0.2">
      <c r="A16914" s="2">
        <v>41816</v>
      </c>
      <c r="B16914" t="s">
        <v>150</v>
      </c>
      <c r="C16914" t="s">
        <v>95</v>
      </c>
      <c r="D16914" t="s">
        <v>36</v>
      </c>
      <c r="E16914" t="s">
        <v>50</v>
      </c>
      <c r="F16914">
        <v>22</v>
      </c>
      <c r="G16914">
        <v>19</v>
      </c>
      <c r="H16914">
        <v>857</v>
      </c>
      <c r="I16914">
        <v>893</v>
      </c>
      <c r="J16914">
        <v>1</v>
      </c>
      <c r="K16914">
        <v>1</v>
      </c>
      <c r="L16914" t="s">
        <v>347</v>
      </c>
      <c r="M16914" t="s">
        <v>674</v>
      </c>
      <c r="N16914" t="s">
        <v>25</v>
      </c>
      <c r="O16914" t="s">
        <v>122</v>
      </c>
      <c r="P16914" t="s">
        <v>23</v>
      </c>
      <c r="Q16914" t="s">
        <v>30</v>
      </c>
    </row>
    <row r="16915" spans="1:17" x14ac:dyDescent="0.2">
      <c r="A16915" s="2">
        <v>41816</v>
      </c>
      <c r="B16915" t="s">
        <v>133</v>
      </c>
      <c r="C16915" t="s">
        <v>147</v>
      </c>
      <c r="D16915" t="s">
        <v>115</v>
      </c>
      <c r="E16915" t="s">
        <v>50</v>
      </c>
      <c r="F16915">
        <v>57</v>
      </c>
      <c r="G16915">
        <v>11</v>
      </c>
      <c r="H16915">
        <v>546</v>
      </c>
      <c r="I16915">
        <v>1073</v>
      </c>
      <c r="J16915">
        <v>0</v>
      </c>
      <c r="K16915">
        <v>1</v>
      </c>
      <c r="L16915" t="s">
        <v>347</v>
      </c>
      <c r="M16915" t="s">
        <v>66</v>
      </c>
      <c r="N16915" t="s">
        <v>25</v>
      </c>
      <c r="O16915" t="s">
        <v>122</v>
      </c>
      <c r="P16915" t="s">
        <v>23</v>
      </c>
      <c r="Q16915" t="s">
        <v>41</v>
      </c>
    </row>
    <row r="16916" spans="1:17" x14ac:dyDescent="0.2">
      <c r="A16916" s="2">
        <v>41816</v>
      </c>
      <c r="B16916" t="s">
        <v>82</v>
      </c>
      <c r="C16916" t="s">
        <v>199</v>
      </c>
      <c r="D16916" t="s">
        <v>50</v>
      </c>
      <c r="E16916" t="s">
        <v>36</v>
      </c>
      <c r="F16916">
        <v>4</v>
      </c>
      <c r="G16916">
        <v>37</v>
      </c>
      <c r="H16916">
        <v>1189</v>
      </c>
      <c r="I16916">
        <v>704</v>
      </c>
      <c r="J16916">
        <v>2</v>
      </c>
      <c r="K16916">
        <v>1</v>
      </c>
      <c r="L16916" t="s">
        <v>347</v>
      </c>
      <c r="M16916" t="s">
        <v>712</v>
      </c>
      <c r="N16916" t="s">
        <v>25</v>
      </c>
      <c r="O16916" t="s">
        <v>122</v>
      </c>
      <c r="P16916" t="s">
        <v>23</v>
      </c>
      <c r="Q16916" t="s">
        <v>24</v>
      </c>
    </row>
    <row r="16917" spans="1:17" x14ac:dyDescent="0.2">
      <c r="A16917" s="2">
        <v>41816</v>
      </c>
      <c r="B16917" t="s">
        <v>77</v>
      </c>
      <c r="C16917" t="s">
        <v>129</v>
      </c>
      <c r="D16917" t="s">
        <v>27</v>
      </c>
      <c r="E16917" t="s">
        <v>50</v>
      </c>
      <c r="F16917">
        <v>13</v>
      </c>
      <c r="G16917">
        <v>2</v>
      </c>
      <c r="H16917">
        <v>1034</v>
      </c>
      <c r="I16917">
        <v>1299</v>
      </c>
      <c r="J16917">
        <v>0</v>
      </c>
      <c r="K16917">
        <v>1</v>
      </c>
      <c r="L16917" t="s">
        <v>347</v>
      </c>
      <c r="M16917" t="s">
        <v>75</v>
      </c>
      <c r="N16917" t="s">
        <v>25</v>
      </c>
      <c r="O16917" t="s">
        <v>122</v>
      </c>
      <c r="P16917" t="s">
        <v>23</v>
      </c>
      <c r="Q16917" t="s">
        <v>41</v>
      </c>
    </row>
    <row r="16918" spans="1:17" x14ac:dyDescent="0.2">
      <c r="A16918" s="2">
        <v>41818</v>
      </c>
      <c r="B16918" t="s">
        <v>25</v>
      </c>
      <c r="C16918" t="s">
        <v>107</v>
      </c>
      <c r="D16918" t="s">
        <v>19</v>
      </c>
      <c r="E16918" t="s">
        <v>19</v>
      </c>
      <c r="F16918">
        <v>3</v>
      </c>
      <c r="G16918">
        <v>14</v>
      </c>
      <c r="H16918">
        <v>1242</v>
      </c>
      <c r="I16918">
        <v>1026</v>
      </c>
      <c r="J16918">
        <v>1</v>
      </c>
      <c r="K16918">
        <v>1</v>
      </c>
      <c r="L16918" t="s">
        <v>347</v>
      </c>
      <c r="M16918" t="s">
        <v>79</v>
      </c>
      <c r="N16918" t="s">
        <v>25</v>
      </c>
      <c r="O16918" t="s">
        <v>22</v>
      </c>
      <c r="P16918" t="s">
        <v>59</v>
      </c>
      <c r="Q16918" t="s">
        <v>24</v>
      </c>
    </row>
    <row r="16919" spans="1:17" x14ac:dyDescent="0.2">
      <c r="A16919" s="2">
        <v>41818</v>
      </c>
      <c r="B16919" t="s">
        <v>43</v>
      </c>
      <c r="C16919" t="s">
        <v>18</v>
      </c>
      <c r="D16919" t="s">
        <v>19</v>
      </c>
      <c r="E16919" t="s">
        <v>19</v>
      </c>
      <c r="F16919">
        <v>8</v>
      </c>
      <c r="G16919">
        <v>7</v>
      </c>
      <c r="H16919">
        <v>1137</v>
      </c>
      <c r="I16919">
        <v>1147</v>
      </c>
      <c r="J16919">
        <v>2</v>
      </c>
      <c r="K16919">
        <v>0</v>
      </c>
      <c r="L16919" t="s">
        <v>347</v>
      </c>
      <c r="M16919" t="s">
        <v>117</v>
      </c>
      <c r="N16919" t="s">
        <v>25</v>
      </c>
      <c r="O16919" t="s">
        <v>122</v>
      </c>
      <c r="P16919" t="s">
        <v>23</v>
      </c>
      <c r="Q16919" t="s">
        <v>24</v>
      </c>
    </row>
    <row r="16920" spans="1:17" x14ac:dyDescent="0.2">
      <c r="A16920" s="2">
        <v>41819</v>
      </c>
      <c r="B16920" t="s">
        <v>182</v>
      </c>
      <c r="C16920" t="s">
        <v>111</v>
      </c>
      <c r="D16920" t="s">
        <v>115</v>
      </c>
      <c r="E16920" t="s">
        <v>36</v>
      </c>
      <c r="F16920">
        <v>103</v>
      </c>
      <c r="G16920">
        <v>57</v>
      </c>
      <c r="H16920">
        <v>330</v>
      </c>
      <c r="I16920">
        <v>547</v>
      </c>
      <c r="J16920">
        <v>1</v>
      </c>
      <c r="K16920">
        <v>3</v>
      </c>
      <c r="L16920" t="s">
        <v>28</v>
      </c>
      <c r="M16920" t="s">
        <v>1119</v>
      </c>
      <c r="N16920" t="s">
        <v>182</v>
      </c>
      <c r="O16920" t="s">
        <v>22</v>
      </c>
      <c r="P16920" t="s">
        <v>23</v>
      </c>
      <c r="Q16920" t="s">
        <v>41</v>
      </c>
    </row>
    <row r="16921" spans="1:17" x14ac:dyDescent="0.2">
      <c r="A16921" s="2">
        <v>41819</v>
      </c>
      <c r="B16921" t="s">
        <v>131</v>
      </c>
      <c r="C16921" t="s">
        <v>153</v>
      </c>
      <c r="D16921" t="s">
        <v>27</v>
      </c>
      <c r="E16921" t="s">
        <v>50</v>
      </c>
      <c r="F16921">
        <v>28</v>
      </c>
      <c r="G16921">
        <v>12</v>
      </c>
      <c r="H16921">
        <v>762</v>
      </c>
      <c r="I16921">
        <v>1063</v>
      </c>
      <c r="J16921">
        <v>1</v>
      </c>
      <c r="K16921">
        <v>1</v>
      </c>
      <c r="L16921" t="s">
        <v>347</v>
      </c>
      <c r="M16921" t="s">
        <v>75</v>
      </c>
      <c r="N16921" t="s">
        <v>25</v>
      </c>
      <c r="O16921" t="s">
        <v>122</v>
      </c>
      <c r="P16921" t="s">
        <v>59</v>
      </c>
      <c r="Q16921" t="s">
        <v>24</v>
      </c>
    </row>
    <row r="16922" spans="1:17" x14ac:dyDescent="0.2">
      <c r="A16922" s="2">
        <v>41819</v>
      </c>
      <c r="B16922" t="s">
        <v>126</v>
      </c>
      <c r="C16922" t="s">
        <v>26</v>
      </c>
      <c r="D16922" t="s">
        <v>50</v>
      </c>
      <c r="E16922" t="s">
        <v>27</v>
      </c>
      <c r="F16922">
        <v>15</v>
      </c>
      <c r="G16922">
        <v>20</v>
      </c>
      <c r="H16922">
        <v>981</v>
      </c>
      <c r="I16922">
        <v>881</v>
      </c>
      <c r="J16922">
        <v>2</v>
      </c>
      <c r="K16922">
        <v>1</v>
      </c>
      <c r="L16922" t="s">
        <v>347</v>
      </c>
      <c r="M16922" t="s">
        <v>445</v>
      </c>
      <c r="N16922" t="s">
        <v>25</v>
      </c>
      <c r="O16922" t="s">
        <v>122</v>
      </c>
      <c r="P16922" t="s">
        <v>23</v>
      </c>
      <c r="Q16922" t="s">
        <v>24</v>
      </c>
    </row>
    <row r="16923" spans="1:17" x14ac:dyDescent="0.2">
      <c r="A16923" s="2">
        <v>41820</v>
      </c>
      <c r="B16923" t="s">
        <v>67</v>
      </c>
      <c r="C16923" t="s">
        <v>135</v>
      </c>
      <c r="D16923" t="s">
        <v>50</v>
      </c>
      <c r="E16923" t="s">
        <v>36</v>
      </c>
      <c r="F16923">
        <v>17</v>
      </c>
      <c r="G16923">
        <v>44</v>
      </c>
      <c r="H16923">
        <v>913</v>
      </c>
      <c r="I16923">
        <v>639</v>
      </c>
      <c r="J16923">
        <v>2</v>
      </c>
      <c r="K16923">
        <v>0</v>
      </c>
      <c r="L16923" t="s">
        <v>347</v>
      </c>
      <c r="M16923" t="s">
        <v>712</v>
      </c>
      <c r="N16923" t="s">
        <v>25</v>
      </c>
      <c r="O16923" t="s">
        <v>122</v>
      </c>
      <c r="P16923" t="s">
        <v>23</v>
      </c>
      <c r="Q16923" t="s">
        <v>24</v>
      </c>
    </row>
    <row r="16924" spans="1:17" x14ac:dyDescent="0.2">
      <c r="A16924" s="2">
        <v>41820</v>
      </c>
      <c r="B16924" t="s">
        <v>129</v>
      </c>
      <c r="C16924" t="s">
        <v>150</v>
      </c>
      <c r="D16924" t="s">
        <v>50</v>
      </c>
      <c r="E16924" t="s">
        <v>36</v>
      </c>
      <c r="F16924">
        <v>2</v>
      </c>
      <c r="G16924">
        <v>22</v>
      </c>
      <c r="H16924">
        <v>1299</v>
      </c>
      <c r="I16924">
        <v>857</v>
      </c>
      <c r="J16924">
        <v>2</v>
      </c>
      <c r="K16924">
        <v>1</v>
      </c>
      <c r="L16924" t="s">
        <v>347</v>
      </c>
      <c r="M16924" t="s">
        <v>869</v>
      </c>
      <c r="N16924" t="s">
        <v>25</v>
      </c>
      <c r="O16924" t="s">
        <v>122</v>
      </c>
      <c r="P16924" t="s">
        <v>23</v>
      </c>
      <c r="Q16924" t="s">
        <v>24</v>
      </c>
    </row>
    <row r="16925" spans="1:17" x14ac:dyDescent="0.2">
      <c r="A16925" s="2">
        <v>41821</v>
      </c>
      <c r="B16925" t="s">
        <v>39</v>
      </c>
      <c r="C16925" t="s">
        <v>53</v>
      </c>
      <c r="D16925" t="s">
        <v>19</v>
      </c>
      <c r="E16925" t="s">
        <v>50</v>
      </c>
      <c r="F16925">
        <v>5</v>
      </c>
      <c r="G16925">
        <v>6</v>
      </c>
      <c r="H16925">
        <v>1174</v>
      </c>
      <c r="I16925">
        <v>1148</v>
      </c>
      <c r="J16925">
        <v>1</v>
      </c>
      <c r="K16925">
        <v>0</v>
      </c>
      <c r="L16925" t="s">
        <v>347</v>
      </c>
      <c r="M16925" t="s">
        <v>66</v>
      </c>
      <c r="N16925" t="s">
        <v>25</v>
      </c>
      <c r="O16925" t="s">
        <v>122</v>
      </c>
      <c r="P16925" t="s">
        <v>23</v>
      </c>
      <c r="Q16925" t="s">
        <v>24</v>
      </c>
    </row>
    <row r="16926" spans="1:17" x14ac:dyDescent="0.2">
      <c r="A16926" s="2">
        <v>41821</v>
      </c>
      <c r="B16926" t="s">
        <v>147</v>
      </c>
      <c r="C16926" t="s">
        <v>77</v>
      </c>
      <c r="D16926" t="s">
        <v>50</v>
      </c>
      <c r="E16926" t="s">
        <v>27</v>
      </c>
      <c r="F16926">
        <v>11</v>
      </c>
      <c r="G16926">
        <v>13</v>
      </c>
      <c r="H16926">
        <v>1073</v>
      </c>
      <c r="I16926">
        <v>1034</v>
      </c>
      <c r="J16926">
        <v>2</v>
      </c>
      <c r="K16926">
        <v>1</v>
      </c>
      <c r="L16926" t="s">
        <v>347</v>
      </c>
      <c r="M16926" t="s">
        <v>526</v>
      </c>
      <c r="N16926" t="s">
        <v>25</v>
      </c>
      <c r="O16926" t="s">
        <v>122</v>
      </c>
      <c r="P16926" t="s">
        <v>23</v>
      </c>
      <c r="Q16926" t="s">
        <v>24</v>
      </c>
    </row>
    <row r="16927" spans="1:17" x14ac:dyDescent="0.2">
      <c r="A16927" s="2">
        <v>41822</v>
      </c>
      <c r="B16927" t="s">
        <v>425</v>
      </c>
      <c r="C16927" t="s">
        <v>213</v>
      </c>
      <c r="D16927" t="s">
        <v>115</v>
      </c>
      <c r="E16927" t="s">
        <v>115</v>
      </c>
      <c r="F16927">
        <v>123</v>
      </c>
      <c r="G16927">
        <v>159</v>
      </c>
      <c r="H16927">
        <v>241</v>
      </c>
      <c r="I16927">
        <v>133</v>
      </c>
      <c r="J16927">
        <v>6</v>
      </c>
      <c r="K16927">
        <v>0</v>
      </c>
      <c r="L16927" t="s">
        <v>28</v>
      </c>
      <c r="M16927" t="s">
        <v>1599</v>
      </c>
      <c r="N16927" t="s">
        <v>425</v>
      </c>
      <c r="O16927" t="s">
        <v>22</v>
      </c>
      <c r="P16927" t="s">
        <v>23</v>
      </c>
      <c r="Q16927" t="s">
        <v>24</v>
      </c>
    </row>
    <row r="16928" spans="1:17" x14ac:dyDescent="0.2">
      <c r="A16928" s="2">
        <v>41824</v>
      </c>
      <c r="B16928" t="s">
        <v>25</v>
      </c>
      <c r="C16928" t="s">
        <v>43</v>
      </c>
      <c r="D16928" t="s">
        <v>19</v>
      </c>
      <c r="E16928" t="s">
        <v>19</v>
      </c>
      <c r="F16928">
        <v>3</v>
      </c>
      <c r="G16928">
        <v>8</v>
      </c>
      <c r="H16928">
        <v>1242</v>
      </c>
      <c r="I16928">
        <v>1137</v>
      </c>
      <c r="J16928">
        <v>2</v>
      </c>
      <c r="K16928">
        <v>1</v>
      </c>
      <c r="L16928" t="s">
        <v>347</v>
      </c>
      <c r="M16928" t="s">
        <v>445</v>
      </c>
      <c r="N16928" t="s">
        <v>25</v>
      </c>
      <c r="O16928" t="s">
        <v>22</v>
      </c>
      <c r="P16928" t="s">
        <v>23</v>
      </c>
      <c r="Q16928" t="s">
        <v>24</v>
      </c>
    </row>
    <row r="16929" spans="1:17" x14ac:dyDescent="0.2">
      <c r="A16929" s="2">
        <v>41824</v>
      </c>
      <c r="B16929" t="s">
        <v>67</v>
      </c>
      <c r="C16929" t="s">
        <v>129</v>
      </c>
      <c r="D16929" t="s">
        <v>50</v>
      </c>
      <c r="E16929" t="s">
        <v>50</v>
      </c>
      <c r="F16929">
        <v>17</v>
      </c>
      <c r="G16929">
        <v>2</v>
      </c>
      <c r="H16929">
        <v>913</v>
      </c>
      <c r="I16929">
        <v>1299</v>
      </c>
      <c r="J16929">
        <v>0</v>
      </c>
      <c r="K16929">
        <v>1</v>
      </c>
      <c r="L16929" t="s">
        <v>347</v>
      </c>
      <c r="M16929" t="s">
        <v>117</v>
      </c>
      <c r="N16929" t="s">
        <v>25</v>
      </c>
      <c r="O16929" t="s">
        <v>122</v>
      </c>
      <c r="P16929" t="s">
        <v>23</v>
      </c>
      <c r="Q16929" t="s">
        <v>41</v>
      </c>
    </row>
    <row r="16930" spans="1:17" x14ac:dyDescent="0.2">
      <c r="A16930" s="2">
        <v>41825</v>
      </c>
      <c r="B16930" t="s">
        <v>39</v>
      </c>
      <c r="C16930" t="s">
        <v>147</v>
      </c>
      <c r="D16930" t="s">
        <v>19</v>
      </c>
      <c r="E16930" t="s">
        <v>50</v>
      </c>
      <c r="F16930">
        <v>5</v>
      </c>
      <c r="G16930">
        <v>11</v>
      </c>
      <c r="H16930">
        <v>1174</v>
      </c>
      <c r="I16930">
        <v>1073</v>
      </c>
      <c r="J16930">
        <v>1</v>
      </c>
      <c r="K16930">
        <v>0</v>
      </c>
      <c r="L16930" t="s">
        <v>347</v>
      </c>
      <c r="M16930" t="s">
        <v>712</v>
      </c>
      <c r="N16930" t="s">
        <v>25</v>
      </c>
      <c r="O16930" t="s">
        <v>122</v>
      </c>
      <c r="P16930" t="s">
        <v>23</v>
      </c>
      <c r="Q16930" t="s">
        <v>24</v>
      </c>
    </row>
    <row r="16931" spans="1:17" x14ac:dyDescent="0.2">
      <c r="A16931" s="2">
        <v>41825</v>
      </c>
      <c r="B16931" t="s">
        <v>126</v>
      </c>
      <c r="C16931" t="s">
        <v>131</v>
      </c>
      <c r="D16931" t="s">
        <v>50</v>
      </c>
      <c r="E16931" t="s">
        <v>27</v>
      </c>
      <c r="F16931">
        <v>15</v>
      </c>
      <c r="G16931">
        <v>28</v>
      </c>
      <c r="H16931">
        <v>981</v>
      </c>
      <c r="I16931">
        <v>762</v>
      </c>
      <c r="J16931">
        <v>0</v>
      </c>
      <c r="K16931">
        <v>0</v>
      </c>
      <c r="L16931" t="s">
        <v>347</v>
      </c>
      <c r="M16931" t="s">
        <v>526</v>
      </c>
      <c r="N16931" t="s">
        <v>25</v>
      </c>
      <c r="O16931" t="s">
        <v>122</v>
      </c>
      <c r="P16931" t="s">
        <v>59</v>
      </c>
      <c r="Q16931" t="s">
        <v>24</v>
      </c>
    </row>
    <row r="16932" spans="1:17" x14ac:dyDescent="0.2">
      <c r="A16932" s="2">
        <v>41826</v>
      </c>
      <c r="B16932" t="s">
        <v>250</v>
      </c>
      <c r="C16932" t="s">
        <v>296</v>
      </c>
      <c r="D16932" t="s">
        <v>36</v>
      </c>
      <c r="E16932" t="s">
        <v>36</v>
      </c>
      <c r="F16932">
        <v>122</v>
      </c>
      <c r="G16932">
        <v>118</v>
      </c>
      <c r="H16932">
        <v>246</v>
      </c>
      <c r="I16932">
        <v>268</v>
      </c>
      <c r="J16932">
        <v>1</v>
      </c>
      <c r="K16932">
        <v>1</v>
      </c>
      <c r="L16932" t="s">
        <v>28</v>
      </c>
      <c r="M16932" t="s">
        <v>634</v>
      </c>
      <c r="N16932" t="s">
        <v>250</v>
      </c>
      <c r="O16932" t="s">
        <v>22</v>
      </c>
      <c r="P16932" t="s">
        <v>23</v>
      </c>
      <c r="Q16932" t="s">
        <v>30</v>
      </c>
    </row>
    <row r="16933" spans="1:17" x14ac:dyDescent="0.2">
      <c r="A16933" s="2">
        <v>41828</v>
      </c>
      <c r="B16933" t="s">
        <v>25</v>
      </c>
      <c r="C16933" t="s">
        <v>129</v>
      </c>
      <c r="D16933" t="s">
        <v>19</v>
      </c>
      <c r="E16933" t="s">
        <v>50</v>
      </c>
      <c r="F16933">
        <v>3</v>
      </c>
      <c r="G16933">
        <v>2</v>
      </c>
      <c r="H16933">
        <v>1242</v>
      </c>
      <c r="I16933">
        <v>1299</v>
      </c>
      <c r="J16933">
        <v>1</v>
      </c>
      <c r="K16933">
        <v>7</v>
      </c>
      <c r="L16933" t="s">
        <v>347</v>
      </c>
      <c r="M16933" t="s">
        <v>79</v>
      </c>
      <c r="N16933" t="s">
        <v>25</v>
      </c>
      <c r="O16933" t="s">
        <v>22</v>
      </c>
      <c r="P16933" t="s">
        <v>23</v>
      </c>
      <c r="Q16933" t="s">
        <v>41</v>
      </c>
    </row>
    <row r="16934" spans="1:17" x14ac:dyDescent="0.2">
      <c r="A16934" s="2">
        <v>41829</v>
      </c>
      <c r="B16934" t="s">
        <v>126</v>
      </c>
      <c r="C16934" t="s">
        <v>39</v>
      </c>
      <c r="D16934" t="s">
        <v>50</v>
      </c>
      <c r="E16934" t="s">
        <v>19</v>
      </c>
      <c r="F16934">
        <v>15</v>
      </c>
      <c r="G16934">
        <v>5</v>
      </c>
      <c r="H16934">
        <v>981</v>
      </c>
      <c r="I16934">
        <v>1174</v>
      </c>
      <c r="J16934">
        <v>0</v>
      </c>
      <c r="K16934">
        <v>0</v>
      </c>
      <c r="L16934" t="s">
        <v>347</v>
      </c>
      <c r="M16934" t="s">
        <v>66</v>
      </c>
      <c r="N16934" t="s">
        <v>25</v>
      </c>
      <c r="O16934" t="s">
        <v>122</v>
      </c>
      <c r="P16934" t="s">
        <v>59</v>
      </c>
      <c r="Q16934" t="s">
        <v>41</v>
      </c>
    </row>
    <row r="16935" spans="1:17" x14ac:dyDescent="0.2">
      <c r="A16935" s="2">
        <v>41831</v>
      </c>
      <c r="B16935" t="s">
        <v>208</v>
      </c>
      <c r="C16935" t="s">
        <v>419</v>
      </c>
      <c r="D16935" t="s">
        <v>36</v>
      </c>
      <c r="E16935" t="s">
        <v>36</v>
      </c>
      <c r="F16935">
        <v>86</v>
      </c>
      <c r="G16935">
        <v>181</v>
      </c>
      <c r="H16935">
        <v>389</v>
      </c>
      <c r="I16935">
        <v>65</v>
      </c>
      <c r="J16935">
        <v>1</v>
      </c>
      <c r="K16935">
        <v>0</v>
      </c>
      <c r="L16935" t="s">
        <v>28</v>
      </c>
      <c r="M16935" t="s">
        <v>398</v>
      </c>
      <c r="N16935" t="s">
        <v>208</v>
      </c>
      <c r="O16935" t="s">
        <v>22</v>
      </c>
      <c r="P16935" t="s">
        <v>23</v>
      </c>
      <c r="Q16935" t="s">
        <v>24</v>
      </c>
    </row>
    <row r="16936" spans="1:17" x14ac:dyDescent="0.2">
      <c r="A16936" s="2">
        <v>41832</v>
      </c>
      <c r="B16936" t="s">
        <v>25</v>
      </c>
      <c r="C16936" t="s">
        <v>126</v>
      </c>
      <c r="D16936" t="s">
        <v>19</v>
      </c>
      <c r="E16936" t="s">
        <v>50</v>
      </c>
      <c r="F16936">
        <v>3</v>
      </c>
      <c r="G16936">
        <v>15</v>
      </c>
      <c r="H16936">
        <v>1242</v>
      </c>
      <c r="I16936">
        <v>981</v>
      </c>
      <c r="J16936">
        <v>0</v>
      </c>
      <c r="K16936">
        <v>3</v>
      </c>
      <c r="L16936" t="s">
        <v>347</v>
      </c>
      <c r="M16936" t="s">
        <v>712</v>
      </c>
      <c r="N16936" t="s">
        <v>25</v>
      </c>
      <c r="O16936" t="s">
        <v>22</v>
      </c>
      <c r="P16936" t="s">
        <v>23</v>
      </c>
      <c r="Q16936" t="s">
        <v>41</v>
      </c>
    </row>
    <row r="16937" spans="1:17" x14ac:dyDescent="0.2">
      <c r="A16937" s="2">
        <v>41832</v>
      </c>
      <c r="B16937" t="s">
        <v>617</v>
      </c>
      <c r="C16937" t="s">
        <v>141</v>
      </c>
      <c r="D16937" t="s">
        <v>36</v>
      </c>
      <c r="E16937" t="s">
        <v>36</v>
      </c>
      <c r="F16937">
        <v>116</v>
      </c>
      <c r="G16937">
        <v>89</v>
      </c>
      <c r="H16937">
        <v>271</v>
      </c>
      <c r="I16937">
        <v>381</v>
      </c>
      <c r="J16937">
        <v>1</v>
      </c>
      <c r="K16937">
        <v>0</v>
      </c>
      <c r="L16937" t="s">
        <v>28</v>
      </c>
      <c r="M16937" t="s">
        <v>618</v>
      </c>
      <c r="N16937" t="s">
        <v>617</v>
      </c>
      <c r="O16937" t="s">
        <v>22</v>
      </c>
      <c r="P16937" t="s">
        <v>23</v>
      </c>
      <c r="Q16937" t="s">
        <v>24</v>
      </c>
    </row>
    <row r="16938" spans="1:17" x14ac:dyDescent="0.2">
      <c r="A16938" s="2">
        <v>41833</v>
      </c>
      <c r="B16938" t="s">
        <v>129</v>
      </c>
      <c r="C16938" t="s">
        <v>39</v>
      </c>
      <c r="D16938" t="s">
        <v>50</v>
      </c>
      <c r="E16938" t="s">
        <v>19</v>
      </c>
      <c r="F16938">
        <v>2</v>
      </c>
      <c r="G16938">
        <v>5</v>
      </c>
      <c r="H16938">
        <v>1299</v>
      </c>
      <c r="I16938">
        <v>1174</v>
      </c>
      <c r="J16938">
        <v>1</v>
      </c>
      <c r="K16938">
        <v>0</v>
      </c>
      <c r="L16938" t="s">
        <v>347</v>
      </c>
      <c r="M16938" t="s">
        <v>117</v>
      </c>
      <c r="N16938" t="s">
        <v>25</v>
      </c>
      <c r="O16938" t="s">
        <v>122</v>
      </c>
      <c r="P16938" t="s">
        <v>23</v>
      </c>
      <c r="Q16938" t="s">
        <v>24</v>
      </c>
    </row>
    <row r="16939" spans="1:17" x14ac:dyDescent="0.2">
      <c r="A16939" s="2">
        <v>41834</v>
      </c>
      <c r="B16939" t="s">
        <v>351</v>
      </c>
      <c r="C16939" t="s">
        <v>405</v>
      </c>
      <c r="D16939" t="s">
        <v>36</v>
      </c>
      <c r="E16939" t="s">
        <v>36</v>
      </c>
      <c r="F16939">
        <v>92</v>
      </c>
      <c r="G16939">
        <v>139</v>
      </c>
      <c r="H16939">
        <v>375</v>
      </c>
      <c r="I16939">
        <v>193</v>
      </c>
      <c r="J16939">
        <v>2</v>
      </c>
      <c r="K16939">
        <v>0</v>
      </c>
      <c r="L16939" t="s">
        <v>28</v>
      </c>
      <c r="M16939" t="s">
        <v>353</v>
      </c>
      <c r="N16939" t="s">
        <v>351</v>
      </c>
      <c r="O16939" t="s">
        <v>22</v>
      </c>
      <c r="P16939" t="s">
        <v>23</v>
      </c>
      <c r="Q16939" t="s">
        <v>24</v>
      </c>
    </row>
    <row r="16940" spans="1:17" x14ac:dyDescent="0.2">
      <c r="A16940" s="2">
        <v>41834</v>
      </c>
      <c r="B16940" t="s">
        <v>166</v>
      </c>
      <c r="C16940" t="s">
        <v>363</v>
      </c>
      <c r="D16940" t="s">
        <v>115</v>
      </c>
      <c r="E16940" t="s">
        <v>115</v>
      </c>
      <c r="F16940">
        <v>100</v>
      </c>
      <c r="G16940">
        <v>157</v>
      </c>
      <c r="H16940">
        <v>339</v>
      </c>
      <c r="I16940">
        <v>134</v>
      </c>
      <c r="J16940">
        <v>2</v>
      </c>
      <c r="K16940">
        <v>2</v>
      </c>
      <c r="L16940" t="s">
        <v>28</v>
      </c>
      <c r="M16940" t="s">
        <v>1122</v>
      </c>
      <c r="N16940" t="s">
        <v>166</v>
      </c>
      <c r="O16940" t="s">
        <v>22</v>
      </c>
      <c r="P16940" t="s">
        <v>23</v>
      </c>
      <c r="Q16940" t="s">
        <v>30</v>
      </c>
    </row>
    <row r="16941" spans="1:17" x14ac:dyDescent="0.2">
      <c r="A16941" s="2">
        <v>41835</v>
      </c>
      <c r="B16941" t="s">
        <v>207</v>
      </c>
      <c r="C16941" t="s">
        <v>172</v>
      </c>
      <c r="D16941" t="s">
        <v>36</v>
      </c>
      <c r="E16941" t="s">
        <v>36</v>
      </c>
      <c r="F16941">
        <v>108</v>
      </c>
      <c r="G16941">
        <v>128</v>
      </c>
      <c r="H16941">
        <v>296</v>
      </c>
      <c r="I16941">
        <v>220</v>
      </c>
      <c r="J16941">
        <v>0</v>
      </c>
      <c r="K16941">
        <v>0</v>
      </c>
      <c r="L16941" t="s">
        <v>28</v>
      </c>
      <c r="M16941" t="s">
        <v>209</v>
      </c>
      <c r="N16941" t="s">
        <v>207</v>
      </c>
      <c r="O16941" t="s">
        <v>22</v>
      </c>
      <c r="P16941" t="s">
        <v>23</v>
      </c>
      <c r="Q16941" t="s">
        <v>30</v>
      </c>
    </row>
    <row r="16942" spans="1:17" x14ac:dyDescent="0.2">
      <c r="A16942" s="2">
        <v>41835</v>
      </c>
      <c r="B16942" t="s">
        <v>208</v>
      </c>
      <c r="C16942" t="s">
        <v>250</v>
      </c>
      <c r="D16942" t="s">
        <v>36</v>
      </c>
      <c r="E16942" t="s">
        <v>36</v>
      </c>
      <c r="F16942">
        <v>86</v>
      </c>
      <c r="G16942">
        <v>122</v>
      </c>
      <c r="H16942">
        <v>389</v>
      </c>
      <c r="I16942">
        <v>246</v>
      </c>
      <c r="J16942">
        <v>0</v>
      </c>
      <c r="K16942">
        <v>0</v>
      </c>
      <c r="L16942" t="s">
        <v>28</v>
      </c>
      <c r="M16942" t="s">
        <v>398</v>
      </c>
      <c r="N16942" t="s">
        <v>208</v>
      </c>
      <c r="O16942" t="s">
        <v>22</v>
      </c>
      <c r="P16942" t="s">
        <v>23</v>
      </c>
      <c r="Q16942" t="s">
        <v>30</v>
      </c>
    </row>
    <row r="16943" spans="1:17" x14ac:dyDescent="0.2">
      <c r="A16943" s="2">
        <v>41839</v>
      </c>
      <c r="B16943" t="s">
        <v>351</v>
      </c>
      <c r="C16943" t="s">
        <v>202</v>
      </c>
      <c r="D16943" t="s">
        <v>36</v>
      </c>
      <c r="E16943" t="s">
        <v>36</v>
      </c>
      <c r="F16943">
        <v>99</v>
      </c>
      <c r="G16943">
        <v>136</v>
      </c>
      <c r="H16943">
        <v>332</v>
      </c>
      <c r="I16943">
        <v>199</v>
      </c>
      <c r="J16943">
        <v>2</v>
      </c>
      <c r="K16943">
        <v>0</v>
      </c>
      <c r="L16943" t="s">
        <v>62</v>
      </c>
      <c r="M16943" t="s">
        <v>353</v>
      </c>
      <c r="N16943" t="s">
        <v>351</v>
      </c>
      <c r="O16943" t="s">
        <v>22</v>
      </c>
      <c r="P16943" t="s">
        <v>23</v>
      </c>
      <c r="Q16943" t="s">
        <v>24</v>
      </c>
    </row>
    <row r="16944" spans="1:17" x14ac:dyDescent="0.2">
      <c r="A16944" s="2">
        <v>41839</v>
      </c>
      <c r="B16944" t="s">
        <v>35</v>
      </c>
      <c r="C16944" t="s">
        <v>419</v>
      </c>
      <c r="D16944" t="s">
        <v>36</v>
      </c>
      <c r="E16944" t="s">
        <v>36</v>
      </c>
      <c r="F16944">
        <v>64</v>
      </c>
      <c r="G16944">
        <v>182</v>
      </c>
      <c r="H16944">
        <v>469</v>
      </c>
      <c r="I16944">
        <v>64</v>
      </c>
      <c r="J16944">
        <v>2</v>
      </c>
      <c r="K16944">
        <v>0</v>
      </c>
      <c r="L16944" t="s">
        <v>62</v>
      </c>
      <c r="M16944" t="s">
        <v>200</v>
      </c>
      <c r="N16944" t="s">
        <v>35</v>
      </c>
      <c r="O16944" t="s">
        <v>22</v>
      </c>
      <c r="P16944" t="s">
        <v>23</v>
      </c>
      <c r="Q16944" t="s">
        <v>24</v>
      </c>
    </row>
    <row r="16945" spans="1:17" x14ac:dyDescent="0.2">
      <c r="A16945" s="2">
        <v>41839</v>
      </c>
      <c r="B16945" t="s">
        <v>208</v>
      </c>
      <c r="C16945" t="s">
        <v>197</v>
      </c>
      <c r="D16945" t="s">
        <v>36</v>
      </c>
      <c r="E16945" t="s">
        <v>36</v>
      </c>
      <c r="F16945">
        <v>87</v>
      </c>
      <c r="G16945">
        <v>133</v>
      </c>
      <c r="H16945">
        <v>357</v>
      </c>
      <c r="I16945">
        <v>207</v>
      </c>
      <c r="J16945">
        <v>2</v>
      </c>
      <c r="K16945">
        <v>0</v>
      </c>
      <c r="L16945" t="s">
        <v>62</v>
      </c>
      <c r="M16945" t="s">
        <v>398</v>
      </c>
      <c r="N16945" t="s">
        <v>208</v>
      </c>
      <c r="O16945" t="s">
        <v>22</v>
      </c>
      <c r="P16945" t="s">
        <v>23</v>
      </c>
      <c r="Q16945" t="s">
        <v>24</v>
      </c>
    </row>
    <row r="16946" spans="1:17" x14ac:dyDescent="0.2">
      <c r="A16946" s="2">
        <v>41840</v>
      </c>
      <c r="B16946" t="s">
        <v>471</v>
      </c>
      <c r="C16946" t="s">
        <v>250</v>
      </c>
      <c r="D16946" t="s">
        <v>36</v>
      </c>
      <c r="E16946" t="s">
        <v>36</v>
      </c>
      <c r="F16946">
        <v>91</v>
      </c>
      <c r="G16946">
        <v>121</v>
      </c>
      <c r="H16946">
        <v>354</v>
      </c>
      <c r="I16946">
        <v>234</v>
      </c>
      <c r="J16946">
        <v>1</v>
      </c>
      <c r="K16946">
        <v>0</v>
      </c>
      <c r="L16946" t="s">
        <v>62</v>
      </c>
      <c r="M16946" t="s">
        <v>639</v>
      </c>
      <c r="N16946" t="s">
        <v>471</v>
      </c>
      <c r="O16946" t="s">
        <v>22</v>
      </c>
      <c r="P16946" t="s">
        <v>23</v>
      </c>
      <c r="Q16946" t="s">
        <v>24</v>
      </c>
    </row>
    <row r="16947" spans="1:17" x14ac:dyDescent="0.2">
      <c r="A16947" s="2">
        <v>41840</v>
      </c>
      <c r="B16947" t="s">
        <v>61</v>
      </c>
      <c r="C16947" t="s">
        <v>617</v>
      </c>
      <c r="D16947" t="s">
        <v>36</v>
      </c>
      <c r="E16947" t="s">
        <v>36</v>
      </c>
      <c r="F16947">
        <v>82</v>
      </c>
      <c r="G16947">
        <v>109</v>
      </c>
      <c r="H16947">
        <v>374</v>
      </c>
      <c r="I16947">
        <v>276</v>
      </c>
      <c r="J16947">
        <v>2</v>
      </c>
      <c r="K16947">
        <v>0</v>
      </c>
      <c r="L16947" t="s">
        <v>62</v>
      </c>
      <c r="M16947" t="s">
        <v>63</v>
      </c>
      <c r="N16947" t="s">
        <v>61</v>
      </c>
      <c r="O16947" t="s">
        <v>22</v>
      </c>
      <c r="P16947" t="s">
        <v>23</v>
      </c>
      <c r="Q16947" t="s">
        <v>24</v>
      </c>
    </row>
    <row r="16948" spans="1:17" x14ac:dyDescent="0.2">
      <c r="A16948" s="2">
        <v>41840</v>
      </c>
      <c r="B16948" t="s">
        <v>405</v>
      </c>
      <c r="C16948" t="s">
        <v>207</v>
      </c>
      <c r="D16948" t="s">
        <v>36</v>
      </c>
      <c r="E16948" t="s">
        <v>36</v>
      </c>
      <c r="F16948">
        <v>131</v>
      </c>
      <c r="G16948">
        <v>95</v>
      </c>
      <c r="H16948">
        <v>213</v>
      </c>
      <c r="I16948">
        <v>339</v>
      </c>
      <c r="J16948">
        <v>1</v>
      </c>
      <c r="K16948">
        <v>0</v>
      </c>
      <c r="L16948" t="s">
        <v>62</v>
      </c>
      <c r="M16948" t="s">
        <v>406</v>
      </c>
      <c r="N16948" t="s">
        <v>405</v>
      </c>
      <c r="O16948" t="s">
        <v>22</v>
      </c>
      <c r="P16948" t="s">
        <v>23</v>
      </c>
      <c r="Q16948" t="s">
        <v>24</v>
      </c>
    </row>
    <row r="16949" spans="1:17" x14ac:dyDescent="0.2">
      <c r="A16949" s="2">
        <v>41840</v>
      </c>
      <c r="B16949" t="s">
        <v>211</v>
      </c>
      <c r="C16949" t="s">
        <v>296</v>
      </c>
      <c r="D16949" t="s">
        <v>36</v>
      </c>
      <c r="E16949" t="s">
        <v>36</v>
      </c>
      <c r="F16949">
        <v>106</v>
      </c>
      <c r="G16949">
        <v>114</v>
      </c>
      <c r="H16949">
        <v>286</v>
      </c>
      <c r="I16949">
        <v>256</v>
      </c>
      <c r="J16949">
        <v>2</v>
      </c>
      <c r="K16949">
        <v>2</v>
      </c>
      <c r="L16949" t="s">
        <v>62</v>
      </c>
      <c r="M16949" t="s">
        <v>373</v>
      </c>
      <c r="N16949" t="s">
        <v>211</v>
      </c>
      <c r="O16949" t="s">
        <v>22</v>
      </c>
      <c r="P16949" t="s">
        <v>23</v>
      </c>
      <c r="Q16949" t="s">
        <v>30</v>
      </c>
    </row>
    <row r="16950" spans="1:17" x14ac:dyDescent="0.2">
      <c r="A16950" s="2">
        <v>41841</v>
      </c>
      <c r="B16950" t="s">
        <v>889</v>
      </c>
      <c r="C16950" t="s">
        <v>571</v>
      </c>
      <c r="D16950" t="s">
        <v>115</v>
      </c>
      <c r="E16950" t="s">
        <v>115</v>
      </c>
      <c r="F16950">
        <v>174</v>
      </c>
      <c r="G16950">
        <v>204</v>
      </c>
      <c r="H16950">
        <v>79</v>
      </c>
      <c r="I16950">
        <v>6</v>
      </c>
      <c r="J16950">
        <v>0</v>
      </c>
      <c r="K16950">
        <v>0</v>
      </c>
      <c r="L16950" t="s">
        <v>1071</v>
      </c>
      <c r="M16950" t="s">
        <v>1600</v>
      </c>
      <c r="N16950" t="s">
        <v>889</v>
      </c>
      <c r="O16950" t="s">
        <v>22</v>
      </c>
      <c r="P16950" t="s">
        <v>23</v>
      </c>
      <c r="Q16950" t="s">
        <v>30</v>
      </c>
    </row>
    <row r="16951" spans="1:17" x14ac:dyDescent="0.2">
      <c r="A16951" s="2">
        <v>41843</v>
      </c>
      <c r="B16951" t="s">
        <v>889</v>
      </c>
      <c r="C16951" t="s">
        <v>898</v>
      </c>
      <c r="D16951" t="s">
        <v>115</v>
      </c>
      <c r="E16951" t="s">
        <v>115</v>
      </c>
      <c r="F16951">
        <v>174</v>
      </c>
      <c r="G16951">
        <v>189</v>
      </c>
      <c r="H16951">
        <v>79</v>
      </c>
      <c r="I16951">
        <v>28</v>
      </c>
      <c r="J16951">
        <v>2</v>
      </c>
      <c r="K16951">
        <v>0</v>
      </c>
      <c r="L16951" t="s">
        <v>1071</v>
      </c>
      <c r="M16951" t="s">
        <v>1600</v>
      </c>
      <c r="N16951" t="s">
        <v>889</v>
      </c>
      <c r="O16951" t="s">
        <v>22</v>
      </c>
      <c r="P16951" t="s">
        <v>23</v>
      </c>
      <c r="Q16951" t="s">
        <v>24</v>
      </c>
    </row>
    <row r="16952" spans="1:17" x14ac:dyDescent="0.2">
      <c r="A16952" s="2">
        <v>41845</v>
      </c>
      <c r="B16952" t="s">
        <v>571</v>
      </c>
      <c r="C16952" t="s">
        <v>898</v>
      </c>
      <c r="D16952" t="s">
        <v>115</v>
      </c>
      <c r="E16952" t="s">
        <v>115</v>
      </c>
      <c r="F16952">
        <v>204</v>
      </c>
      <c r="G16952">
        <v>189</v>
      </c>
      <c r="H16952">
        <v>6</v>
      </c>
      <c r="I16952">
        <v>28</v>
      </c>
      <c r="J16952">
        <v>3</v>
      </c>
      <c r="K16952">
        <v>2</v>
      </c>
      <c r="L16952" t="s">
        <v>1071</v>
      </c>
      <c r="M16952" t="s">
        <v>1600</v>
      </c>
      <c r="N16952" t="s">
        <v>889</v>
      </c>
      <c r="O16952" t="s">
        <v>122</v>
      </c>
      <c r="P16952" t="s">
        <v>23</v>
      </c>
      <c r="Q16952" t="s">
        <v>24</v>
      </c>
    </row>
    <row r="16953" spans="1:17" x14ac:dyDescent="0.2">
      <c r="A16953" s="2">
        <v>41847</v>
      </c>
      <c r="B16953" t="s">
        <v>141</v>
      </c>
      <c r="C16953" t="s">
        <v>617</v>
      </c>
      <c r="D16953" t="s">
        <v>36</v>
      </c>
      <c r="E16953" t="s">
        <v>36</v>
      </c>
      <c r="F16953">
        <v>93</v>
      </c>
      <c r="G16953">
        <v>109</v>
      </c>
      <c r="H16953">
        <v>343</v>
      </c>
      <c r="I16953">
        <v>276</v>
      </c>
      <c r="J16953">
        <v>0</v>
      </c>
      <c r="K16953">
        <v>1</v>
      </c>
      <c r="L16953" t="s">
        <v>28</v>
      </c>
      <c r="M16953" t="s">
        <v>173</v>
      </c>
      <c r="N16953" t="s">
        <v>141</v>
      </c>
      <c r="O16953" t="s">
        <v>22</v>
      </c>
      <c r="P16953" t="s">
        <v>23</v>
      </c>
      <c r="Q16953" t="s">
        <v>41</v>
      </c>
    </row>
    <row r="16954" spans="1:17" x14ac:dyDescent="0.2">
      <c r="A16954" s="2">
        <v>41853</v>
      </c>
      <c r="B16954" t="s">
        <v>202</v>
      </c>
      <c r="C16954" t="s">
        <v>351</v>
      </c>
      <c r="D16954" t="s">
        <v>36</v>
      </c>
      <c r="E16954" t="s">
        <v>36</v>
      </c>
      <c r="F16954">
        <v>136</v>
      </c>
      <c r="G16954">
        <v>99</v>
      </c>
      <c r="H16954">
        <v>199</v>
      </c>
      <c r="I16954">
        <v>332</v>
      </c>
      <c r="J16954">
        <v>1</v>
      </c>
      <c r="K16954">
        <v>1</v>
      </c>
      <c r="L16954" t="s">
        <v>62</v>
      </c>
      <c r="M16954" t="s">
        <v>376</v>
      </c>
      <c r="N16954" t="s">
        <v>202</v>
      </c>
      <c r="O16954" t="s">
        <v>22</v>
      </c>
      <c r="P16954" t="s">
        <v>23</v>
      </c>
      <c r="Q16954" t="s">
        <v>30</v>
      </c>
    </row>
    <row r="16955" spans="1:17" x14ac:dyDescent="0.2">
      <c r="A16955" s="2">
        <v>41853</v>
      </c>
      <c r="B16955" t="s">
        <v>250</v>
      </c>
      <c r="C16955" t="s">
        <v>471</v>
      </c>
      <c r="D16955" t="s">
        <v>36</v>
      </c>
      <c r="E16955" t="s">
        <v>36</v>
      </c>
      <c r="F16955">
        <v>121</v>
      </c>
      <c r="G16955">
        <v>91</v>
      </c>
      <c r="H16955">
        <v>234</v>
      </c>
      <c r="I16955">
        <v>354</v>
      </c>
      <c r="J16955">
        <v>1</v>
      </c>
      <c r="K16955">
        <v>0</v>
      </c>
      <c r="L16955" t="s">
        <v>62</v>
      </c>
      <c r="M16955" t="s">
        <v>251</v>
      </c>
      <c r="N16955" t="s">
        <v>250</v>
      </c>
      <c r="O16955" t="s">
        <v>22</v>
      </c>
      <c r="P16955" t="s">
        <v>23</v>
      </c>
      <c r="Q16955" t="s">
        <v>24</v>
      </c>
    </row>
    <row r="16956" spans="1:17" x14ac:dyDescent="0.2">
      <c r="A16956" s="2">
        <v>41853</v>
      </c>
      <c r="B16956" t="s">
        <v>617</v>
      </c>
      <c r="C16956" t="s">
        <v>61</v>
      </c>
      <c r="D16956" t="s">
        <v>36</v>
      </c>
      <c r="E16956" t="s">
        <v>36</v>
      </c>
      <c r="F16956">
        <v>109</v>
      </c>
      <c r="G16956">
        <v>82</v>
      </c>
      <c r="H16956">
        <v>276</v>
      </c>
      <c r="I16956">
        <v>374</v>
      </c>
      <c r="J16956">
        <v>2</v>
      </c>
      <c r="K16956">
        <v>0</v>
      </c>
      <c r="L16956" t="s">
        <v>62</v>
      </c>
      <c r="M16956" t="s">
        <v>618</v>
      </c>
      <c r="N16956" t="s">
        <v>617</v>
      </c>
      <c r="O16956" t="s">
        <v>22</v>
      </c>
      <c r="P16956" t="s">
        <v>23</v>
      </c>
      <c r="Q16956" t="s">
        <v>24</v>
      </c>
    </row>
    <row r="16957" spans="1:17" x14ac:dyDescent="0.2">
      <c r="A16957" s="2">
        <v>41854</v>
      </c>
      <c r="B16957" t="s">
        <v>207</v>
      </c>
      <c r="C16957" t="s">
        <v>405</v>
      </c>
      <c r="D16957" t="s">
        <v>36</v>
      </c>
      <c r="E16957" t="s">
        <v>36</v>
      </c>
      <c r="F16957">
        <v>95</v>
      </c>
      <c r="G16957">
        <v>131</v>
      </c>
      <c r="H16957">
        <v>339</v>
      </c>
      <c r="I16957">
        <v>213</v>
      </c>
      <c r="J16957">
        <v>0</v>
      </c>
      <c r="K16957">
        <v>0</v>
      </c>
      <c r="L16957" t="s">
        <v>62</v>
      </c>
      <c r="M16957" t="s">
        <v>209</v>
      </c>
      <c r="N16957" t="s">
        <v>207</v>
      </c>
      <c r="O16957" t="s">
        <v>22</v>
      </c>
      <c r="P16957" t="s">
        <v>23</v>
      </c>
      <c r="Q16957" t="s">
        <v>30</v>
      </c>
    </row>
    <row r="16958" spans="1:17" x14ac:dyDescent="0.2">
      <c r="A16958" s="2">
        <v>41854</v>
      </c>
      <c r="B16958" t="s">
        <v>197</v>
      </c>
      <c r="C16958" t="s">
        <v>208</v>
      </c>
      <c r="D16958" t="s">
        <v>36</v>
      </c>
      <c r="E16958" t="s">
        <v>36</v>
      </c>
      <c r="F16958">
        <v>133</v>
      </c>
      <c r="G16958">
        <v>87</v>
      </c>
      <c r="H16958">
        <v>207</v>
      </c>
      <c r="I16958">
        <v>357</v>
      </c>
      <c r="J16958">
        <v>0</v>
      </c>
      <c r="K16958">
        <v>1</v>
      </c>
      <c r="L16958" t="s">
        <v>62</v>
      </c>
      <c r="M16958" t="s">
        <v>225</v>
      </c>
      <c r="N16958" t="s">
        <v>197</v>
      </c>
      <c r="O16958" t="s">
        <v>22</v>
      </c>
      <c r="P16958" t="s">
        <v>23</v>
      </c>
      <c r="Q16958" t="s">
        <v>41</v>
      </c>
    </row>
    <row r="16959" spans="1:17" x14ac:dyDescent="0.2">
      <c r="A16959" s="2">
        <v>41854</v>
      </c>
      <c r="B16959" t="s">
        <v>296</v>
      </c>
      <c r="C16959" t="s">
        <v>211</v>
      </c>
      <c r="D16959" t="s">
        <v>36</v>
      </c>
      <c r="E16959" t="s">
        <v>36</v>
      </c>
      <c r="F16959">
        <v>114</v>
      </c>
      <c r="G16959">
        <v>106</v>
      </c>
      <c r="H16959">
        <v>256</v>
      </c>
      <c r="I16959">
        <v>286</v>
      </c>
      <c r="J16959">
        <v>2</v>
      </c>
      <c r="K16959">
        <v>1</v>
      </c>
      <c r="L16959" t="s">
        <v>62</v>
      </c>
      <c r="M16959" t="s">
        <v>399</v>
      </c>
      <c r="N16959" t="s">
        <v>296</v>
      </c>
      <c r="O16959" t="s">
        <v>22</v>
      </c>
      <c r="P16959" t="s">
        <v>23</v>
      </c>
      <c r="Q16959" t="s">
        <v>24</v>
      </c>
    </row>
    <row r="16960" spans="1:17" x14ac:dyDescent="0.2">
      <c r="A16960" s="2">
        <v>41859</v>
      </c>
      <c r="B16960" t="s">
        <v>602</v>
      </c>
      <c r="C16960" t="s">
        <v>391</v>
      </c>
      <c r="D16960" t="s">
        <v>115</v>
      </c>
      <c r="E16960" t="s">
        <v>115</v>
      </c>
      <c r="F16960">
        <v>124</v>
      </c>
      <c r="G16960">
        <v>151</v>
      </c>
      <c r="H16960">
        <v>231</v>
      </c>
      <c r="I16960">
        <v>144</v>
      </c>
      <c r="J16960">
        <v>4</v>
      </c>
      <c r="K16960">
        <v>1</v>
      </c>
      <c r="L16960" t="s">
        <v>28</v>
      </c>
      <c r="M16960" t="s">
        <v>603</v>
      </c>
      <c r="N16960" t="s">
        <v>602</v>
      </c>
      <c r="O16960" t="s">
        <v>22</v>
      </c>
      <c r="P16960" t="s">
        <v>23</v>
      </c>
      <c r="Q16960" t="s">
        <v>24</v>
      </c>
    </row>
    <row r="16961" spans="1:17" x14ac:dyDescent="0.2">
      <c r="A16961" s="2">
        <v>41863</v>
      </c>
      <c r="B16961" t="s">
        <v>560</v>
      </c>
      <c r="C16961" t="s">
        <v>602</v>
      </c>
      <c r="D16961" t="s">
        <v>50</v>
      </c>
      <c r="E16961" t="s">
        <v>115</v>
      </c>
      <c r="F16961">
        <v>127</v>
      </c>
      <c r="G16961">
        <v>124</v>
      </c>
      <c r="H16961">
        <v>219</v>
      </c>
      <c r="I16961">
        <v>231</v>
      </c>
      <c r="J16961">
        <v>2</v>
      </c>
      <c r="K16961">
        <v>1</v>
      </c>
      <c r="L16961" t="s">
        <v>28</v>
      </c>
      <c r="M16961" t="s">
        <v>626</v>
      </c>
      <c r="N16961" t="s">
        <v>560</v>
      </c>
      <c r="O16961" t="s">
        <v>22</v>
      </c>
      <c r="P16961" t="s">
        <v>23</v>
      </c>
      <c r="Q16961" t="s">
        <v>24</v>
      </c>
    </row>
    <row r="16962" spans="1:17" x14ac:dyDescent="0.2">
      <c r="A16962" s="2">
        <v>41864</v>
      </c>
      <c r="B16962" t="s">
        <v>267</v>
      </c>
      <c r="C16962" t="s">
        <v>351</v>
      </c>
      <c r="D16962" t="s">
        <v>36</v>
      </c>
      <c r="E16962" t="s">
        <v>36</v>
      </c>
      <c r="F16962">
        <v>79</v>
      </c>
      <c r="G16962">
        <v>99</v>
      </c>
      <c r="H16962">
        <v>376</v>
      </c>
      <c r="I16962">
        <v>332</v>
      </c>
      <c r="J16962">
        <v>0</v>
      </c>
      <c r="K16962">
        <v>0</v>
      </c>
      <c r="L16962" t="s">
        <v>28</v>
      </c>
      <c r="M16962" t="s">
        <v>268</v>
      </c>
      <c r="N16962" t="s">
        <v>267</v>
      </c>
      <c r="O16962" t="s">
        <v>22</v>
      </c>
      <c r="P16962" t="s">
        <v>23</v>
      </c>
      <c r="Q16962" t="s">
        <v>30</v>
      </c>
    </row>
    <row r="16963" spans="1:17" x14ac:dyDescent="0.2">
      <c r="A16963" s="2">
        <v>41865</v>
      </c>
      <c r="B16963" t="s">
        <v>555</v>
      </c>
      <c r="C16963" t="s">
        <v>532</v>
      </c>
      <c r="D16963" t="s">
        <v>27</v>
      </c>
      <c r="E16963" t="s">
        <v>27</v>
      </c>
      <c r="F16963">
        <v>134</v>
      </c>
      <c r="G16963">
        <v>175</v>
      </c>
      <c r="H16963">
        <v>203</v>
      </c>
      <c r="I16963">
        <v>78</v>
      </c>
      <c r="J16963">
        <v>3</v>
      </c>
      <c r="K16963">
        <v>0</v>
      </c>
      <c r="L16963" t="s">
        <v>28</v>
      </c>
      <c r="M16963" t="s">
        <v>1559</v>
      </c>
      <c r="N16963" t="s">
        <v>555</v>
      </c>
      <c r="O16963" t="s">
        <v>22</v>
      </c>
      <c r="P16963" t="s">
        <v>23</v>
      </c>
      <c r="Q16963" t="s">
        <v>24</v>
      </c>
    </row>
    <row r="16964" spans="1:17" x14ac:dyDescent="0.2">
      <c r="A16964" s="2">
        <v>41871</v>
      </c>
      <c r="B16964" t="s">
        <v>386</v>
      </c>
      <c r="C16964" t="s">
        <v>449</v>
      </c>
      <c r="D16964" t="s">
        <v>50</v>
      </c>
      <c r="E16964" t="s">
        <v>115</v>
      </c>
      <c r="F16964">
        <v>73</v>
      </c>
      <c r="G16964">
        <v>51</v>
      </c>
      <c r="H16964">
        <v>413</v>
      </c>
      <c r="I16964">
        <v>527</v>
      </c>
      <c r="J16964">
        <v>0</v>
      </c>
      <c r="K16964">
        <v>0</v>
      </c>
      <c r="L16964" t="s">
        <v>28</v>
      </c>
      <c r="M16964" t="s">
        <v>595</v>
      </c>
      <c r="N16964" t="s">
        <v>386</v>
      </c>
      <c r="O16964" t="s">
        <v>22</v>
      </c>
      <c r="P16964" t="s">
        <v>23</v>
      </c>
      <c r="Q16964" t="s">
        <v>30</v>
      </c>
    </row>
    <row r="16965" spans="1:17" x14ac:dyDescent="0.2">
      <c r="A16965" s="2">
        <v>41871</v>
      </c>
      <c r="B16965" t="s">
        <v>531</v>
      </c>
      <c r="C16965" t="s">
        <v>454</v>
      </c>
      <c r="D16965" t="s">
        <v>27</v>
      </c>
      <c r="E16965" t="s">
        <v>27</v>
      </c>
      <c r="F16965">
        <v>63</v>
      </c>
      <c r="G16965">
        <v>124</v>
      </c>
      <c r="H16965">
        <v>473</v>
      </c>
      <c r="I16965">
        <v>232</v>
      </c>
      <c r="J16965">
        <v>4</v>
      </c>
      <c r="K16965">
        <v>0</v>
      </c>
      <c r="L16965" t="s">
        <v>28</v>
      </c>
      <c r="M16965" t="s">
        <v>534</v>
      </c>
      <c r="N16965" t="s">
        <v>531</v>
      </c>
      <c r="O16965" t="s">
        <v>22</v>
      </c>
      <c r="P16965" t="s">
        <v>23</v>
      </c>
      <c r="Q16965" t="s">
        <v>24</v>
      </c>
    </row>
    <row r="16966" spans="1:17" x14ac:dyDescent="0.2">
      <c r="A16966" s="2">
        <v>41874</v>
      </c>
      <c r="B16966" t="s">
        <v>555</v>
      </c>
      <c r="C16966" t="s">
        <v>454</v>
      </c>
      <c r="D16966" t="s">
        <v>27</v>
      </c>
      <c r="E16966" t="s">
        <v>27</v>
      </c>
      <c r="F16966">
        <v>134</v>
      </c>
      <c r="G16966">
        <v>124</v>
      </c>
      <c r="H16966">
        <v>203</v>
      </c>
      <c r="I16966">
        <v>232</v>
      </c>
      <c r="J16966">
        <v>1</v>
      </c>
      <c r="K16966">
        <v>0</v>
      </c>
      <c r="L16966" t="s">
        <v>28</v>
      </c>
      <c r="M16966" t="s">
        <v>555</v>
      </c>
      <c r="N16966" t="s">
        <v>555</v>
      </c>
      <c r="O16966" t="s">
        <v>22</v>
      </c>
      <c r="P16966" t="s">
        <v>23</v>
      </c>
      <c r="Q16966" t="s">
        <v>24</v>
      </c>
    </row>
    <row r="16967" spans="1:17" x14ac:dyDescent="0.2">
      <c r="A16967" s="2">
        <v>41877</v>
      </c>
      <c r="B16967" t="s">
        <v>419</v>
      </c>
      <c r="C16967" t="s">
        <v>462</v>
      </c>
      <c r="D16967" t="s">
        <v>36</v>
      </c>
      <c r="E16967" t="s">
        <v>115</v>
      </c>
      <c r="F16967">
        <v>180</v>
      </c>
      <c r="G16967">
        <v>178</v>
      </c>
      <c r="H16967">
        <v>68</v>
      </c>
      <c r="I16967">
        <v>71</v>
      </c>
      <c r="J16967">
        <v>1</v>
      </c>
      <c r="K16967">
        <v>2</v>
      </c>
      <c r="L16967" t="s">
        <v>28</v>
      </c>
      <c r="M16967" t="s">
        <v>441</v>
      </c>
      <c r="N16967" t="s">
        <v>419</v>
      </c>
      <c r="O16967" t="s">
        <v>22</v>
      </c>
      <c r="P16967" t="s">
        <v>23</v>
      </c>
      <c r="Q16967" t="s">
        <v>41</v>
      </c>
    </row>
    <row r="16968" spans="1:17" x14ac:dyDescent="0.2">
      <c r="A16968" s="2">
        <v>41878</v>
      </c>
      <c r="B16968" t="s">
        <v>49</v>
      </c>
      <c r="C16968" t="s">
        <v>176</v>
      </c>
      <c r="D16968" t="s">
        <v>50</v>
      </c>
      <c r="E16968" t="s">
        <v>115</v>
      </c>
      <c r="F16968">
        <v>53</v>
      </c>
      <c r="G16968">
        <v>65</v>
      </c>
      <c r="H16968">
        <v>511</v>
      </c>
      <c r="I16968">
        <v>464</v>
      </c>
      <c r="J16968">
        <v>0</v>
      </c>
      <c r="K16968">
        <v>0</v>
      </c>
      <c r="L16968" t="s">
        <v>28</v>
      </c>
      <c r="M16968" t="s">
        <v>1601</v>
      </c>
      <c r="N16968" t="s">
        <v>49</v>
      </c>
      <c r="O16968" t="s">
        <v>22</v>
      </c>
      <c r="P16968" t="s">
        <v>23</v>
      </c>
      <c r="Q16968" t="s">
        <v>30</v>
      </c>
    </row>
    <row r="16969" spans="1:17" x14ac:dyDescent="0.2">
      <c r="A16969" s="2">
        <v>41879</v>
      </c>
      <c r="B16969" t="s">
        <v>419</v>
      </c>
      <c r="C16969" t="s">
        <v>462</v>
      </c>
      <c r="D16969" t="s">
        <v>36</v>
      </c>
      <c r="E16969" t="s">
        <v>115</v>
      </c>
      <c r="F16969">
        <v>180</v>
      </c>
      <c r="G16969">
        <v>178</v>
      </c>
      <c r="H16969">
        <v>68</v>
      </c>
      <c r="I16969">
        <v>71</v>
      </c>
      <c r="J16969">
        <v>3</v>
      </c>
      <c r="K16969">
        <v>0</v>
      </c>
      <c r="L16969" t="s">
        <v>28</v>
      </c>
      <c r="M16969" t="s">
        <v>441</v>
      </c>
      <c r="N16969" t="s">
        <v>419</v>
      </c>
      <c r="O16969" t="s">
        <v>22</v>
      </c>
      <c r="P16969" t="s">
        <v>23</v>
      </c>
      <c r="Q16969" t="s">
        <v>24</v>
      </c>
    </row>
    <row r="16970" spans="1:17" x14ac:dyDescent="0.2">
      <c r="A16970" s="2">
        <v>41881</v>
      </c>
      <c r="B16970" t="s">
        <v>183</v>
      </c>
      <c r="C16970" t="s">
        <v>207</v>
      </c>
      <c r="D16970" t="s">
        <v>36</v>
      </c>
      <c r="E16970" t="s">
        <v>36</v>
      </c>
      <c r="F16970">
        <v>38</v>
      </c>
      <c r="G16970">
        <v>104</v>
      </c>
      <c r="H16970">
        <v>645</v>
      </c>
      <c r="I16970">
        <v>305</v>
      </c>
      <c r="J16970">
        <v>1</v>
      </c>
      <c r="K16970">
        <v>0</v>
      </c>
      <c r="L16970" t="s">
        <v>28</v>
      </c>
      <c r="M16970" t="s">
        <v>765</v>
      </c>
      <c r="N16970" t="s">
        <v>183</v>
      </c>
      <c r="O16970" t="s">
        <v>22</v>
      </c>
      <c r="P16970" t="s">
        <v>23</v>
      </c>
      <c r="Q16970" t="s">
        <v>24</v>
      </c>
    </row>
    <row r="16971" spans="1:17" x14ac:dyDescent="0.2">
      <c r="A16971" s="2">
        <v>41881</v>
      </c>
      <c r="B16971" t="s">
        <v>210</v>
      </c>
      <c r="C16971" t="s">
        <v>262</v>
      </c>
      <c r="D16971" t="s">
        <v>27</v>
      </c>
      <c r="E16971" t="s">
        <v>27</v>
      </c>
      <c r="F16971">
        <v>127</v>
      </c>
      <c r="G16971">
        <v>126</v>
      </c>
      <c r="H16971">
        <v>223</v>
      </c>
      <c r="I16971">
        <v>229</v>
      </c>
      <c r="J16971">
        <v>2</v>
      </c>
      <c r="K16971">
        <v>0</v>
      </c>
      <c r="L16971" t="s">
        <v>28</v>
      </c>
      <c r="M16971" t="s">
        <v>557</v>
      </c>
      <c r="N16971" t="s">
        <v>210</v>
      </c>
      <c r="O16971" t="s">
        <v>22</v>
      </c>
      <c r="P16971" t="s">
        <v>23</v>
      </c>
      <c r="Q16971" t="s">
        <v>24</v>
      </c>
    </row>
    <row r="16972" spans="1:17" x14ac:dyDescent="0.2">
      <c r="A16972" s="2">
        <v>41882</v>
      </c>
      <c r="B16972" t="s">
        <v>138</v>
      </c>
      <c r="C16972" t="s">
        <v>380</v>
      </c>
      <c r="D16972" t="s">
        <v>36</v>
      </c>
      <c r="E16972" t="s">
        <v>36</v>
      </c>
      <c r="F16972">
        <v>84</v>
      </c>
      <c r="G16972">
        <v>115</v>
      </c>
      <c r="H16972">
        <v>375</v>
      </c>
      <c r="I16972">
        <v>263</v>
      </c>
      <c r="J16972">
        <v>3</v>
      </c>
      <c r="K16972">
        <v>1</v>
      </c>
      <c r="L16972" t="s">
        <v>28</v>
      </c>
      <c r="M16972" t="s">
        <v>139</v>
      </c>
      <c r="N16972" t="s">
        <v>138</v>
      </c>
      <c r="O16972" t="s">
        <v>22</v>
      </c>
      <c r="P16972" t="s">
        <v>23</v>
      </c>
      <c r="Q16972" t="s">
        <v>24</v>
      </c>
    </row>
    <row r="16973" spans="1:17" x14ac:dyDescent="0.2">
      <c r="A16973" s="2">
        <v>41884</v>
      </c>
      <c r="B16973" t="s">
        <v>237</v>
      </c>
      <c r="C16973" t="s">
        <v>208</v>
      </c>
      <c r="D16973" t="s">
        <v>36</v>
      </c>
      <c r="E16973" t="s">
        <v>36</v>
      </c>
      <c r="F16973">
        <v>118</v>
      </c>
      <c r="G16973">
        <v>81</v>
      </c>
      <c r="H16973">
        <v>261</v>
      </c>
      <c r="I16973">
        <v>380</v>
      </c>
      <c r="J16973">
        <v>2</v>
      </c>
      <c r="K16973">
        <v>0</v>
      </c>
      <c r="L16973" t="s">
        <v>28</v>
      </c>
      <c r="M16973" t="s">
        <v>366</v>
      </c>
      <c r="N16973" t="s">
        <v>237</v>
      </c>
      <c r="O16973" t="s">
        <v>22</v>
      </c>
      <c r="P16973" t="s">
        <v>23</v>
      </c>
      <c r="Q16973" t="s">
        <v>24</v>
      </c>
    </row>
    <row r="16974" spans="1:17" x14ac:dyDescent="0.2">
      <c r="A16974" s="2">
        <v>41885</v>
      </c>
      <c r="B16974" t="s">
        <v>213</v>
      </c>
      <c r="C16974" t="s">
        <v>913</v>
      </c>
      <c r="D16974" t="s">
        <v>115</v>
      </c>
      <c r="E16974" t="s">
        <v>115</v>
      </c>
      <c r="F16974">
        <v>160</v>
      </c>
      <c r="G16974">
        <v>88</v>
      </c>
      <c r="H16974">
        <v>120</v>
      </c>
      <c r="I16974">
        <v>362</v>
      </c>
      <c r="J16974">
        <v>4</v>
      </c>
      <c r="K16974">
        <v>1</v>
      </c>
      <c r="L16974" t="s">
        <v>28</v>
      </c>
      <c r="M16974" t="s">
        <v>764</v>
      </c>
      <c r="N16974" t="s">
        <v>572</v>
      </c>
      <c r="O16974" t="s">
        <v>122</v>
      </c>
      <c r="P16974" t="s">
        <v>23</v>
      </c>
      <c r="Q16974" t="s">
        <v>24</v>
      </c>
    </row>
    <row r="16975" spans="1:17" x14ac:dyDescent="0.2">
      <c r="A16975" s="2">
        <v>41885</v>
      </c>
      <c r="B16975" t="s">
        <v>131</v>
      </c>
      <c r="C16975" t="s">
        <v>532</v>
      </c>
      <c r="D16975" t="s">
        <v>27</v>
      </c>
      <c r="E16975" t="s">
        <v>27</v>
      </c>
      <c r="F16975">
        <v>15</v>
      </c>
      <c r="G16975">
        <v>175</v>
      </c>
      <c r="H16975">
        <v>1023</v>
      </c>
      <c r="I16975">
        <v>78</v>
      </c>
      <c r="J16975">
        <v>3</v>
      </c>
      <c r="K16975">
        <v>0</v>
      </c>
      <c r="L16975" t="s">
        <v>533</v>
      </c>
      <c r="M16975" t="s">
        <v>160</v>
      </c>
      <c r="N16975" t="s">
        <v>77</v>
      </c>
      <c r="O16975" t="s">
        <v>122</v>
      </c>
      <c r="P16975" t="s">
        <v>23</v>
      </c>
      <c r="Q16975" t="s">
        <v>24</v>
      </c>
    </row>
    <row r="16976" spans="1:17" x14ac:dyDescent="0.2">
      <c r="A16976" s="2">
        <v>41885</v>
      </c>
      <c r="B16976" t="s">
        <v>293</v>
      </c>
      <c r="C16976" t="s">
        <v>77</v>
      </c>
      <c r="D16976" t="s">
        <v>50</v>
      </c>
      <c r="E16976" t="s">
        <v>27</v>
      </c>
      <c r="F16976">
        <v>35</v>
      </c>
      <c r="G16976">
        <v>18</v>
      </c>
      <c r="H16976">
        <v>650</v>
      </c>
      <c r="I16976">
        <v>936</v>
      </c>
      <c r="J16976">
        <v>0</v>
      </c>
      <c r="K16976">
        <v>1</v>
      </c>
      <c r="L16976" t="s">
        <v>28</v>
      </c>
      <c r="M16976" t="s">
        <v>478</v>
      </c>
      <c r="N16976" t="s">
        <v>293</v>
      </c>
      <c r="O16976" t="s">
        <v>22</v>
      </c>
      <c r="P16976" t="s">
        <v>23</v>
      </c>
      <c r="Q16976" t="s">
        <v>41</v>
      </c>
    </row>
    <row r="16977" spans="1:17" x14ac:dyDescent="0.2">
      <c r="A16977" s="2">
        <v>41885</v>
      </c>
      <c r="B16977" t="s">
        <v>72</v>
      </c>
      <c r="C16977" t="s">
        <v>180</v>
      </c>
      <c r="D16977" t="s">
        <v>50</v>
      </c>
      <c r="E16977" t="s">
        <v>50</v>
      </c>
      <c r="F16977">
        <v>26</v>
      </c>
      <c r="G16977">
        <v>32</v>
      </c>
      <c r="H16977">
        <v>818</v>
      </c>
      <c r="I16977">
        <v>711</v>
      </c>
      <c r="J16977">
        <v>1</v>
      </c>
      <c r="K16977">
        <v>2</v>
      </c>
      <c r="L16977" t="s">
        <v>28</v>
      </c>
      <c r="M16977" t="s">
        <v>1234</v>
      </c>
      <c r="N16977" t="s">
        <v>72</v>
      </c>
      <c r="O16977" t="s">
        <v>22</v>
      </c>
      <c r="P16977" t="s">
        <v>23</v>
      </c>
      <c r="Q16977" t="s">
        <v>41</v>
      </c>
    </row>
    <row r="16978" spans="1:17" x14ac:dyDescent="0.2">
      <c r="A16978" s="2">
        <v>41885</v>
      </c>
      <c r="B16978" t="s">
        <v>89</v>
      </c>
      <c r="C16978" t="s">
        <v>49</v>
      </c>
      <c r="D16978" t="s">
        <v>50</v>
      </c>
      <c r="E16978" t="s">
        <v>50</v>
      </c>
      <c r="F16978">
        <v>20</v>
      </c>
      <c r="G16978">
        <v>53</v>
      </c>
      <c r="H16978">
        <v>915</v>
      </c>
      <c r="I16978">
        <v>511</v>
      </c>
      <c r="J16978">
        <v>1</v>
      </c>
      <c r="K16978">
        <v>0</v>
      </c>
      <c r="L16978" t="s">
        <v>28</v>
      </c>
      <c r="M16978" t="s">
        <v>91</v>
      </c>
      <c r="N16978" t="s">
        <v>89</v>
      </c>
      <c r="O16978" t="s">
        <v>22</v>
      </c>
      <c r="P16978" t="s">
        <v>23</v>
      </c>
      <c r="Q16978" t="s">
        <v>24</v>
      </c>
    </row>
    <row r="16979" spans="1:17" x14ac:dyDescent="0.2">
      <c r="A16979" s="2">
        <v>41885</v>
      </c>
      <c r="B16979" t="s">
        <v>129</v>
      </c>
      <c r="C16979" t="s">
        <v>39</v>
      </c>
      <c r="D16979" t="s">
        <v>50</v>
      </c>
      <c r="E16979" t="s">
        <v>19</v>
      </c>
      <c r="F16979">
        <v>1</v>
      </c>
      <c r="G16979">
        <v>2</v>
      </c>
      <c r="H16979">
        <v>1735</v>
      </c>
      <c r="I16979">
        <v>1604</v>
      </c>
      <c r="J16979">
        <v>2</v>
      </c>
      <c r="K16979">
        <v>4</v>
      </c>
      <c r="L16979" t="s">
        <v>28</v>
      </c>
      <c r="M16979" t="s">
        <v>480</v>
      </c>
      <c r="N16979" t="s">
        <v>129</v>
      </c>
      <c r="O16979" t="s">
        <v>22</v>
      </c>
      <c r="P16979" t="s">
        <v>23</v>
      </c>
      <c r="Q16979" t="s">
        <v>41</v>
      </c>
    </row>
    <row r="16980" spans="1:17" x14ac:dyDescent="0.2">
      <c r="A16980" s="2">
        <v>41885</v>
      </c>
      <c r="B16980" t="s">
        <v>233</v>
      </c>
      <c r="C16980" t="s">
        <v>549</v>
      </c>
      <c r="D16980" t="s">
        <v>19</v>
      </c>
      <c r="E16980" t="s">
        <v>27</v>
      </c>
      <c r="F16980">
        <v>153</v>
      </c>
      <c r="G16980">
        <v>168</v>
      </c>
      <c r="H16980">
        <v>135</v>
      </c>
      <c r="I16980">
        <v>93</v>
      </c>
      <c r="J16980">
        <v>0</v>
      </c>
      <c r="K16980">
        <v>0</v>
      </c>
      <c r="L16980" t="s">
        <v>230</v>
      </c>
      <c r="M16980" t="s">
        <v>482</v>
      </c>
      <c r="N16980" t="s">
        <v>453</v>
      </c>
      <c r="O16980" t="s">
        <v>122</v>
      </c>
      <c r="P16980" t="s">
        <v>23</v>
      </c>
      <c r="Q16980" t="s">
        <v>30</v>
      </c>
    </row>
    <row r="16981" spans="1:17" x14ac:dyDescent="0.2">
      <c r="A16981" s="2">
        <v>41885</v>
      </c>
      <c r="B16981" t="s">
        <v>98</v>
      </c>
      <c r="C16981" t="s">
        <v>239</v>
      </c>
      <c r="D16981" t="s">
        <v>50</v>
      </c>
      <c r="E16981" t="s">
        <v>115</v>
      </c>
      <c r="F16981">
        <v>66</v>
      </c>
      <c r="G16981">
        <v>67</v>
      </c>
      <c r="H16981">
        <v>448</v>
      </c>
      <c r="I16981">
        <v>447</v>
      </c>
      <c r="J16981">
        <v>2</v>
      </c>
      <c r="K16981">
        <v>0</v>
      </c>
      <c r="L16981" t="s">
        <v>28</v>
      </c>
      <c r="M16981" t="s">
        <v>99</v>
      </c>
      <c r="N16981" t="s">
        <v>98</v>
      </c>
      <c r="O16981" t="s">
        <v>22</v>
      </c>
      <c r="P16981" t="s">
        <v>23</v>
      </c>
      <c r="Q16981" t="s">
        <v>24</v>
      </c>
    </row>
    <row r="16982" spans="1:17" x14ac:dyDescent="0.2">
      <c r="A16982" s="2">
        <v>41885</v>
      </c>
      <c r="B16982" t="s">
        <v>101</v>
      </c>
      <c r="C16982" t="s">
        <v>286</v>
      </c>
      <c r="D16982" t="s">
        <v>50</v>
      </c>
      <c r="E16982" t="s">
        <v>50</v>
      </c>
      <c r="F16982">
        <v>100</v>
      </c>
      <c r="G16982">
        <v>36</v>
      </c>
      <c r="H16982">
        <v>323</v>
      </c>
      <c r="I16982">
        <v>647</v>
      </c>
      <c r="J16982">
        <v>2</v>
      </c>
      <c r="K16982">
        <v>0</v>
      </c>
      <c r="L16982" t="s">
        <v>28</v>
      </c>
      <c r="M16982" t="s">
        <v>331</v>
      </c>
      <c r="N16982" t="s">
        <v>101</v>
      </c>
      <c r="O16982" t="s">
        <v>22</v>
      </c>
      <c r="P16982" t="s">
        <v>23</v>
      </c>
      <c r="Q16982" t="s">
        <v>24</v>
      </c>
    </row>
    <row r="16983" spans="1:17" x14ac:dyDescent="0.2">
      <c r="A16983" s="2">
        <v>41885</v>
      </c>
      <c r="B16983" t="s">
        <v>73</v>
      </c>
      <c r="C16983" t="s">
        <v>176</v>
      </c>
      <c r="D16983" t="s">
        <v>50</v>
      </c>
      <c r="E16983" t="s">
        <v>115</v>
      </c>
      <c r="F16983">
        <v>103</v>
      </c>
      <c r="G16983">
        <v>65</v>
      </c>
      <c r="H16983">
        <v>306</v>
      </c>
      <c r="I16983">
        <v>464</v>
      </c>
      <c r="J16983">
        <v>1</v>
      </c>
      <c r="K16983">
        <v>1</v>
      </c>
      <c r="L16983" t="s">
        <v>28</v>
      </c>
      <c r="M16983" t="s">
        <v>1602</v>
      </c>
      <c r="N16983" t="s">
        <v>69</v>
      </c>
      <c r="O16983" t="s">
        <v>122</v>
      </c>
      <c r="P16983" t="s">
        <v>23</v>
      </c>
      <c r="Q16983" t="s">
        <v>30</v>
      </c>
    </row>
    <row r="16984" spans="1:17" x14ac:dyDescent="0.2">
      <c r="A16984" s="2">
        <v>41885</v>
      </c>
      <c r="B16984" t="s">
        <v>110</v>
      </c>
      <c r="C16984" t="s">
        <v>166</v>
      </c>
      <c r="D16984" t="s">
        <v>36</v>
      </c>
      <c r="E16984" t="s">
        <v>115</v>
      </c>
      <c r="F16984">
        <v>81</v>
      </c>
      <c r="G16984">
        <v>92</v>
      </c>
      <c r="H16984">
        <v>381</v>
      </c>
      <c r="I16984">
        <v>348</v>
      </c>
      <c r="J16984">
        <v>0</v>
      </c>
      <c r="K16984">
        <v>0</v>
      </c>
      <c r="L16984" t="s">
        <v>28</v>
      </c>
      <c r="M16984" t="s">
        <v>142</v>
      </c>
      <c r="N16984" t="s">
        <v>110</v>
      </c>
      <c r="O16984" t="s">
        <v>22</v>
      </c>
      <c r="P16984" t="s">
        <v>23</v>
      </c>
      <c r="Q16984" t="s">
        <v>30</v>
      </c>
    </row>
    <row r="16985" spans="1:17" x14ac:dyDescent="0.2">
      <c r="A16985" s="2">
        <v>41885</v>
      </c>
      <c r="B16985" t="s">
        <v>572</v>
      </c>
      <c r="C16985" t="s">
        <v>638</v>
      </c>
      <c r="D16985" t="s">
        <v>115</v>
      </c>
      <c r="E16985" t="s">
        <v>115</v>
      </c>
      <c r="F16985">
        <v>128</v>
      </c>
      <c r="G16985">
        <v>179</v>
      </c>
      <c r="H16985">
        <v>220</v>
      </c>
      <c r="I16985">
        <v>69</v>
      </c>
      <c r="J16985">
        <v>5</v>
      </c>
      <c r="K16985">
        <v>1</v>
      </c>
      <c r="L16985" t="s">
        <v>28</v>
      </c>
      <c r="M16985" t="s">
        <v>764</v>
      </c>
      <c r="N16985" t="s">
        <v>572</v>
      </c>
      <c r="O16985" t="s">
        <v>22</v>
      </c>
      <c r="P16985" t="s">
        <v>23</v>
      </c>
      <c r="Q16985" t="s">
        <v>24</v>
      </c>
    </row>
    <row r="16986" spans="1:17" x14ac:dyDescent="0.2">
      <c r="A16986" s="2">
        <v>41885</v>
      </c>
      <c r="B16986" t="s">
        <v>229</v>
      </c>
      <c r="C16986" t="s">
        <v>1491</v>
      </c>
      <c r="D16986" t="s">
        <v>27</v>
      </c>
      <c r="E16986" t="s">
        <v>27</v>
      </c>
      <c r="F16986">
        <v>155</v>
      </c>
      <c r="G16986">
        <v>182</v>
      </c>
      <c r="H16986">
        <v>134</v>
      </c>
      <c r="I16986">
        <v>62</v>
      </c>
      <c r="J16986">
        <v>2</v>
      </c>
      <c r="K16986">
        <v>2</v>
      </c>
      <c r="L16986" t="s">
        <v>230</v>
      </c>
      <c r="M16986" t="s">
        <v>1300</v>
      </c>
      <c r="N16986" t="s">
        <v>229</v>
      </c>
      <c r="O16986" t="s">
        <v>22</v>
      </c>
      <c r="P16986" t="s">
        <v>23</v>
      </c>
      <c r="Q16986" t="s">
        <v>30</v>
      </c>
    </row>
    <row r="16987" spans="1:17" x14ac:dyDescent="0.2">
      <c r="A16987" s="2">
        <v>41885</v>
      </c>
      <c r="B16987" t="s">
        <v>95</v>
      </c>
      <c r="C16987" t="s">
        <v>386</v>
      </c>
      <c r="D16987" t="s">
        <v>50</v>
      </c>
      <c r="E16987" t="s">
        <v>50</v>
      </c>
      <c r="F16987">
        <v>23</v>
      </c>
      <c r="G16987">
        <v>73</v>
      </c>
      <c r="H16987">
        <v>898</v>
      </c>
      <c r="I16987">
        <v>413</v>
      </c>
      <c r="J16987">
        <v>4</v>
      </c>
      <c r="K16987">
        <v>0</v>
      </c>
      <c r="L16987" t="s">
        <v>28</v>
      </c>
      <c r="M16987" t="s">
        <v>1603</v>
      </c>
      <c r="N16987" t="s">
        <v>95</v>
      </c>
      <c r="O16987" t="s">
        <v>22</v>
      </c>
      <c r="P16987" t="s">
        <v>23</v>
      </c>
      <c r="Q16987" t="s">
        <v>24</v>
      </c>
    </row>
    <row r="16988" spans="1:17" x14ac:dyDescent="0.2">
      <c r="A16988" s="2">
        <v>41885</v>
      </c>
      <c r="B16988" t="s">
        <v>168</v>
      </c>
      <c r="C16988" t="s">
        <v>384</v>
      </c>
      <c r="D16988" t="s">
        <v>50</v>
      </c>
      <c r="E16988" t="s">
        <v>50</v>
      </c>
      <c r="F16988">
        <v>22</v>
      </c>
      <c r="G16988">
        <v>99</v>
      </c>
      <c r="H16988">
        <v>900</v>
      </c>
      <c r="I16988">
        <v>325</v>
      </c>
      <c r="J16988">
        <v>1</v>
      </c>
      <c r="K16988">
        <v>0</v>
      </c>
      <c r="L16988" t="s">
        <v>28</v>
      </c>
      <c r="M16988" t="s">
        <v>318</v>
      </c>
      <c r="N16988" t="s">
        <v>168</v>
      </c>
      <c r="O16988" t="s">
        <v>22</v>
      </c>
      <c r="P16988" t="s">
        <v>23</v>
      </c>
      <c r="Q16988" t="s">
        <v>24</v>
      </c>
    </row>
    <row r="16989" spans="1:17" x14ac:dyDescent="0.2">
      <c r="A16989" s="2">
        <v>41886</v>
      </c>
      <c r="B16989" t="s">
        <v>317</v>
      </c>
      <c r="C16989" t="s">
        <v>602</v>
      </c>
      <c r="D16989" t="s">
        <v>50</v>
      </c>
      <c r="E16989" t="s">
        <v>115</v>
      </c>
      <c r="F16989">
        <v>88</v>
      </c>
      <c r="G16989">
        <v>120</v>
      </c>
      <c r="H16989">
        <v>362</v>
      </c>
      <c r="I16989">
        <v>252</v>
      </c>
      <c r="J16989">
        <v>6</v>
      </c>
      <c r="K16989">
        <v>1</v>
      </c>
      <c r="L16989" t="s">
        <v>28</v>
      </c>
      <c r="M16989" t="s">
        <v>1369</v>
      </c>
      <c r="N16989" t="s">
        <v>317</v>
      </c>
      <c r="O16989" t="s">
        <v>22</v>
      </c>
      <c r="P16989" t="s">
        <v>23</v>
      </c>
      <c r="Q16989" t="s">
        <v>24</v>
      </c>
    </row>
    <row r="16990" spans="1:17" x14ac:dyDescent="0.2">
      <c r="A16990" s="2">
        <v>41886</v>
      </c>
      <c r="B16990" t="s">
        <v>147</v>
      </c>
      <c r="C16990" t="s">
        <v>55</v>
      </c>
      <c r="D16990" t="s">
        <v>50</v>
      </c>
      <c r="E16990" t="s">
        <v>57</v>
      </c>
      <c r="F16990">
        <v>5</v>
      </c>
      <c r="G16990">
        <v>79</v>
      </c>
      <c r="H16990">
        <v>1406</v>
      </c>
      <c r="I16990">
        <v>391</v>
      </c>
      <c r="J16990">
        <v>2</v>
      </c>
      <c r="K16990">
        <v>0</v>
      </c>
      <c r="L16990" t="s">
        <v>28</v>
      </c>
      <c r="M16990" t="s">
        <v>840</v>
      </c>
      <c r="N16990" t="s">
        <v>147</v>
      </c>
      <c r="O16990" t="s">
        <v>22</v>
      </c>
      <c r="P16990" t="s">
        <v>23</v>
      </c>
      <c r="Q16990" t="s">
        <v>24</v>
      </c>
    </row>
    <row r="16991" spans="1:17" x14ac:dyDescent="0.2">
      <c r="A16991" s="2">
        <v>41886</v>
      </c>
      <c r="B16991" t="s">
        <v>646</v>
      </c>
      <c r="C16991" t="s">
        <v>174</v>
      </c>
      <c r="D16991" t="s">
        <v>50</v>
      </c>
      <c r="E16991" t="s">
        <v>50</v>
      </c>
      <c r="F16991">
        <v>19</v>
      </c>
      <c r="G16991">
        <v>167</v>
      </c>
      <c r="H16991">
        <v>924</v>
      </c>
      <c r="I16991">
        <v>94</v>
      </c>
      <c r="J16991">
        <v>3</v>
      </c>
      <c r="K16991">
        <v>0</v>
      </c>
      <c r="L16991" t="s">
        <v>28</v>
      </c>
      <c r="M16991" t="s">
        <v>1604</v>
      </c>
      <c r="N16991" t="s">
        <v>646</v>
      </c>
      <c r="O16991" t="s">
        <v>22</v>
      </c>
      <c r="P16991" t="s">
        <v>23</v>
      </c>
      <c r="Q16991" t="s">
        <v>24</v>
      </c>
    </row>
    <row r="16992" spans="1:17" x14ac:dyDescent="0.2">
      <c r="A16992" s="2">
        <v>41886</v>
      </c>
      <c r="B16992" t="s">
        <v>182</v>
      </c>
      <c r="C16992" t="s">
        <v>301</v>
      </c>
      <c r="D16992" t="s">
        <v>115</v>
      </c>
      <c r="E16992" t="s">
        <v>115</v>
      </c>
      <c r="F16992">
        <v>97</v>
      </c>
      <c r="G16992">
        <v>111</v>
      </c>
      <c r="H16992">
        <v>334</v>
      </c>
      <c r="I16992">
        <v>280</v>
      </c>
      <c r="J16992">
        <v>3</v>
      </c>
      <c r="K16992">
        <v>1</v>
      </c>
      <c r="L16992" t="s">
        <v>28</v>
      </c>
      <c r="M16992" t="s">
        <v>1605</v>
      </c>
      <c r="N16992" t="s">
        <v>182</v>
      </c>
      <c r="O16992" t="s">
        <v>22</v>
      </c>
      <c r="P16992" t="s">
        <v>23</v>
      </c>
      <c r="Q16992" t="s">
        <v>24</v>
      </c>
    </row>
    <row r="16993" spans="1:17" x14ac:dyDescent="0.2">
      <c r="A16993" s="2">
        <v>41886</v>
      </c>
      <c r="B16993" t="s">
        <v>274</v>
      </c>
      <c r="C16993" t="s">
        <v>145</v>
      </c>
      <c r="D16993" t="s">
        <v>50</v>
      </c>
      <c r="E16993" t="s">
        <v>50</v>
      </c>
      <c r="F16993">
        <v>16</v>
      </c>
      <c r="G16993">
        <v>140</v>
      </c>
      <c r="H16993">
        <v>964</v>
      </c>
      <c r="I16993">
        <v>184</v>
      </c>
      <c r="J16993">
        <v>2</v>
      </c>
      <c r="K16993">
        <v>0</v>
      </c>
      <c r="L16993" t="s">
        <v>28</v>
      </c>
      <c r="M16993" t="s">
        <v>1467</v>
      </c>
      <c r="N16993" t="s">
        <v>274</v>
      </c>
      <c r="O16993" t="s">
        <v>22</v>
      </c>
      <c r="P16993" t="s">
        <v>23</v>
      </c>
      <c r="Q16993" t="s">
        <v>24</v>
      </c>
    </row>
    <row r="16994" spans="1:17" x14ac:dyDescent="0.2">
      <c r="A16994" s="2">
        <v>41886</v>
      </c>
      <c r="B16994" t="s">
        <v>67</v>
      </c>
      <c r="C16994" t="s">
        <v>106</v>
      </c>
      <c r="D16994" t="s">
        <v>50</v>
      </c>
      <c r="E16994" t="s">
        <v>50</v>
      </c>
      <c r="F16994">
        <v>10</v>
      </c>
      <c r="G16994">
        <v>7</v>
      </c>
      <c r="H16994">
        <v>1211</v>
      </c>
      <c r="I16994">
        <v>1240</v>
      </c>
      <c r="J16994">
        <v>1</v>
      </c>
      <c r="K16994">
        <v>0</v>
      </c>
      <c r="L16994" t="s">
        <v>28</v>
      </c>
      <c r="M16994" t="s">
        <v>769</v>
      </c>
      <c r="N16994" t="s">
        <v>67</v>
      </c>
      <c r="O16994" t="s">
        <v>22</v>
      </c>
      <c r="P16994" t="s">
        <v>23</v>
      </c>
      <c r="Q16994" t="s">
        <v>24</v>
      </c>
    </row>
    <row r="16995" spans="1:17" x14ac:dyDescent="0.2">
      <c r="A16995" s="2">
        <v>41886</v>
      </c>
      <c r="B16995" t="s">
        <v>164</v>
      </c>
      <c r="C16995" t="s">
        <v>42</v>
      </c>
      <c r="D16995" t="s">
        <v>115</v>
      </c>
      <c r="E16995" t="s">
        <v>19</v>
      </c>
      <c r="F16995">
        <v>91</v>
      </c>
      <c r="G16995">
        <v>52</v>
      </c>
      <c r="H16995">
        <v>357</v>
      </c>
      <c r="I16995">
        <v>522</v>
      </c>
      <c r="J16995">
        <v>0</v>
      </c>
      <c r="K16995">
        <v>2</v>
      </c>
      <c r="L16995" t="s">
        <v>28</v>
      </c>
      <c r="M16995" t="s">
        <v>246</v>
      </c>
      <c r="N16995" t="s">
        <v>176</v>
      </c>
      <c r="O16995" t="s">
        <v>122</v>
      </c>
      <c r="P16995" t="s">
        <v>23</v>
      </c>
      <c r="Q16995" t="s">
        <v>41</v>
      </c>
    </row>
    <row r="16996" spans="1:17" x14ac:dyDescent="0.2">
      <c r="A16996" s="2">
        <v>41886</v>
      </c>
      <c r="B16996" t="s">
        <v>119</v>
      </c>
      <c r="C16996" t="s">
        <v>126</v>
      </c>
      <c r="D16996" t="s">
        <v>50</v>
      </c>
      <c r="E16996" t="s">
        <v>50</v>
      </c>
      <c r="F16996">
        <v>14</v>
      </c>
      <c r="G16996">
        <v>3</v>
      </c>
      <c r="H16996">
        <v>1068</v>
      </c>
      <c r="I16996">
        <v>1506</v>
      </c>
      <c r="J16996">
        <v>2</v>
      </c>
      <c r="K16996">
        <v>0</v>
      </c>
      <c r="L16996" t="s">
        <v>28</v>
      </c>
      <c r="M16996" t="s">
        <v>541</v>
      </c>
      <c r="N16996" t="s">
        <v>119</v>
      </c>
      <c r="O16996" t="s">
        <v>22</v>
      </c>
      <c r="P16996" t="s">
        <v>23</v>
      </c>
      <c r="Q16996" t="s">
        <v>24</v>
      </c>
    </row>
    <row r="16997" spans="1:17" x14ac:dyDescent="0.2">
      <c r="A16997" s="2">
        <v>41886</v>
      </c>
      <c r="B16997" t="s">
        <v>244</v>
      </c>
      <c r="C16997" t="s">
        <v>184</v>
      </c>
      <c r="D16997" t="s">
        <v>50</v>
      </c>
      <c r="E16997" t="s">
        <v>50</v>
      </c>
      <c r="F16997">
        <v>45</v>
      </c>
      <c r="G16997">
        <v>150</v>
      </c>
      <c r="H16997">
        <v>584</v>
      </c>
      <c r="I16997">
        <v>142</v>
      </c>
      <c r="J16997">
        <v>1</v>
      </c>
      <c r="K16997">
        <v>0</v>
      </c>
      <c r="L16997" t="s">
        <v>28</v>
      </c>
      <c r="M16997" t="s">
        <v>1081</v>
      </c>
      <c r="N16997" t="s">
        <v>244</v>
      </c>
      <c r="O16997" t="s">
        <v>22</v>
      </c>
      <c r="P16997" t="s">
        <v>23</v>
      </c>
      <c r="Q16997" t="s">
        <v>24</v>
      </c>
    </row>
    <row r="16998" spans="1:17" x14ac:dyDescent="0.2">
      <c r="A16998" s="2">
        <v>41886</v>
      </c>
      <c r="B16998" t="s">
        <v>52</v>
      </c>
      <c r="C16998" t="s">
        <v>81</v>
      </c>
      <c r="D16998" t="s">
        <v>50</v>
      </c>
      <c r="E16998" t="s">
        <v>50</v>
      </c>
      <c r="F16998">
        <v>29</v>
      </c>
      <c r="G16998">
        <v>93</v>
      </c>
      <c r="H16998">
        <v>723</v>
      </c>
      <c r="I16998">
        <v>344</v>
      </c>
      <c r="J16998">
        <v>2</v>
      </c>
      <c r="K16998">
        <v>0</v>
      </c>
      <c r="L16998" t="s">
        <v>28</v>
      </c>
      <c r="M16998" t="s">
        <v>68</v>
      </c>
      <c r="N16998" t="s">
        <v>52</v>
      </c>
      <c r="O16998" t="s">
        <v>22</v>
      </c>
      <c r="P16998" t="s">
        <v>23</v>
      </c>
      <c r="Q16998" t="s">
        <v>24</v>
      </c>
    </row>
    <row r="16999" spans="1:17" x14ac:dyDescent="0.2">
      <c r="A16999" s="2">
        <v>41886</v>
      </c>
      <c r="B16999" t="s">
        <v>449</v>
      </c>
      <c r="C16999" t="s">
        <v>177</v>
      </c>
      <c r="D16999" t="s">
        <v>115</v>
      </c>
      <c r="E16999" t="s">
        <v>115</v>
      </c>
      <c r="F16999">
        <v>51</v>
      </c>
      <c r="G16999">
        <v>56</v>
      </c>
      <c r="H16999">
        <v>527</v>
      </c>
      <c r="I16999">
        <v>500</v>
      </c>
      <c r="J16999">
        <v>2</v>
      </c>
      <c r="K16999">
        <v>0</v>
      </c>
      <c r="L16999" t="s">
        <v>28</v>
      </c>
      <c r="M16999" t="s">
        <v>530</v>
      </c>
      <c r="N16999" t="s">
        <v>449</v>
      </c>
      <c r="O16999" t="s">
        <v>22</v>
      </c>
      <c r="P16999" t="s">
        <v>23</v>
      </c>
      <c r="Q16999" t="s">
        <v>24</v>
      </c>
    </row>
    <row r="17000" spans="1:17" x14ac:dyDescent="0.2">
      <c r="A17000" s="2">
        <v>41887</v>
      </c>
      <c r="B17000" t="s">
        <v>1491</v>
      </c>
      <c r="C17000" t="s">
        <v>222</v>
      </c>
      <c r="D17000" t="s">
        <v>27</v>
      </c>
      <c r="E17000" t="s">
        <v>27</v>
      </c>
      <c r="F17000">
        <v>182</v>
      </c>
      <c r="G17000">
        <v>142</v>
      </c>
      <c r="H17000">
        <v>62</v>
      </c>
      <c r="I17000">
        <v>181</v>
      </c>
      <c r="J17000">
        <v>2</v>
      </c>
      <c r="K17000">
        <v>1</v>
      </c>
      <c r="L17000" t="s">
        <v>230</v>
      </c>
      <c r="M17000" t="s">
        <v>1300</v>
      </c>
      <c r="N17000" t="s">
        <v>229</v>
      </c>
      <c r="O17000" t="s">
        <v>122</v>
      </c>
      <c r="P17000" t="s">
        <v>23</v>
      </c>
      <c r="Q17000" t="s">
        <v>24</v>
      </c>
    </row>
    <row r="17001" spans="1:17" x14ac:dyDescent="0.2">
      <c r="A17001" s="2">
        <v>41887</v>
      </c>
      <c r="B17001" t="s">
        <v>34</v>
      </c>
      <c r="C17001" t="s">
        <v>365</v>
      </c>
      <c r="D17001" t="s">
        <v>36</v>
      </c>
      <c r="E17001" t="s">
        <v>36</v>
      </c>
      <c r="F17001">
        <v>64</v>
      </c>
      <c r="G17001">
        <v>87</v>
      </c>
      <c r="H17001">
        <v>470</v>
      </c>
      <c r="I17001">
        <v>364</v>
      </c>
      <c r="J17001">
        <v>2</v>
      </c>
      <c r="K17001">
        <v>1</v>
      </c>
      <c r="L17001" t="s">
        <v>62</v>
      </c>
      <c r="M17001" t="s">
        <v>112</v>
      </c>
      <c r="N17001" t="s">
        <v>110</v>
      </c>
      <c r="O17001" t="s">
        <v>122</v>
      </c>
      <c r="P17001" t="s">
        <v>23</v>
      </c>
      <c r="Q17001" t="s">
        <v>24</v>
      </c>
    </row>
    <row r="17002" spans="1:17" x14ac:dyDescent="0.2">
      <c r="A17002" s="2">
        <v>41887</v>
      </c>
      <c r="B17002" t="s">
        <v>143</v>
      </c>
      <c r="C17002" t="s">
        <v>18</v>
      </c>
      <c r="D17002" t="s">
        <v>115</v>
      </c>
      <c r="E17002" t="s">
        <v>19</v>
      </c>
      <c r="F17002">
        <v>44</v>
      </c>
      <c r="G17002">
        <v>6</v>
      </c>
      <c r="H17002">
        <v>593</v>
      </c>
      <c r="I17002">
        <v>1315</v>
      </c>
      <c r="J17002">
        <v>0</v>
      </c>
      <c r="K17002">
        <v>2</v>
      </c>
      <c r="L17002" t="s">
        <v>1557</v>
      </c>
      <c r="M17002" t="s">
        <v>995</v>
      </c>
      <c r="N17002" t="s">
        <v>143</v>
      </c>
      <c r="O17002" t="s">
        <v>22</v>
      </c>
      <c r="P17002" t="s">
        <v>23</v>
      </c>
      <c r="Q17002" t="s">
        <v>41</v>
      </c>
    </row>
    <row r="17003" spans="1:17" x14ac:dyDescent="0.2">
      <c r="A17003" s="2">
        <v>41887</v>
      </c>
      <c r="B17003" t="s">
        <v>560</v>
      </c>
      <c r="C17003" t="s">
        <v>569</v>
      </c>
      <c r="D17003" t="s">
        <v>50</v>
      </c>
      <c r="E17003" t="s">
        <v>115</v>
      </c>
      <c r="F17003">
        <v>131</v>
      </c>
      <c r="G17003">
        <v>144</v>
      </c>
      <c r="H17003">
        <v>213</v>
      </c>
      <c r="I17003">
        <v>175</v>
      </c>
      <c r="J17003">
        <v>7</v>
      </c>
      <c r="K17003">
        <v>1</v>
      </c>
      <c r="L17003" t="s">
        <v>28</v>
      </c>
      <c r="M17003" t="s">
        <v>1389</v>
      </c>
      <c r="N17003" t="s">
        <v>560</v>
      </c>
      <c r="O17003" t="s">
        <v>22</v>
      </c>
      <c r="P17003" t="s">
        <v>23</v>
      </c>
      <c r="Q17003" t="s">
        <v>24</v>
      </c>
    </row>
    <row r="17004" spans="1:17" x14ac:dyDescent="0.2">
      <c r="A17004" s="2">
        <v>41887</v>
      </c>
      <c r="B17004" t="s">
        <v>133</v>
      </c>
      <c r="C17004" t="s">
        <v>32</v>
      </c>
      <c r="D17004" t="s">
        <v>115</v>
      </c>
      <c r="E17004" t="s">
        <v>19</v>
      </c>
      <c r="F17004">
        <v>57</v>
      </c>
      <c r="G17004">
        <v>29</v>
      </c>
      <c r="H17004">
        <v>499</v>
      </c>
      <c r="I17004">
        <v>723</v>
      </c>
      <c r="J17004">
        <v>3</v>
      </c>
      <c r="K17004">
        <v>1</v>
      </c>
      <c r="L17004" t="s">
        <v>28</v>
      </c>
      <c r="M17004" t="s">
        <v>1606</v>
      </c>
      <c r="N17004" t="s">
        <v>133</v>
      </c>
      <c r="O17004" t="s">
        <v>22</v>
      </c>
      <c r="P17004" t="s">
        <v>23</v>
      </c>
      <c r="Q17004" t="s">
        <v>24</v>
      </c>
    </row>
    <row r="17005" spans="1:17" x14ac:dyDescent="0.2">
      <c r="A17005" s="2">
        <v>41887</v>
      </c>
      <c r="B17005" t="s">
        <v>118</v>
      </c>
      <c r="C17005" t="s">
        <v>183</v>
      </c>
      <c r="D17005" t="s">
        <v>36</v>
      </c>
      <c r="E17005" t="s">
        <v>36</v>
      </c>
      <c r="F17005">
        <v>59</v>
      </c>
      <c r="G17005">
        <v>38</v>
      </c>
      <c r="H17005">
        <v>491</v>
      </c>
      <c r="I17005">
        <v>645</v>
      </c>
      <c r="J17005">
        <v>2</v>
      </c>
      <c r="K17005">
        <v>0</v>
      </c>
      <c r="L17005" t="s">
        <v>62</v>
      </c>
      <c r="M17005" t="s">
        <v>241</v>
      </c>
      <c r="N17005" t="s">
        <v>118</v>
      </c>
      <c r="O17005" t="s">
        <v>22</v>
      </c>
      <c r="P17005" t="s">
        <v>23</v>
      </c>
      <c r="Q17005" t="s">
        <v>24</v>
      </c>
    </row>
    <row r="17006" spans="1:17" x14ac:dyDescent="0.2">
      <c r="A17006" s="2">
        <v>41887</v>
      </c>
      <c r="B17006" t="s">
        <v>453</v>
      </c>
      <c r="C17006" t="s">
        <v>549</v>
      </c>
      <c r="D17006" t="s">
        <v>27</v>
      </c>
      <c r="E17006" t="s">
        <v>27</v>
      </c>
      <c r="F17006">
        <v>159</v>
      </c>
      <c r="G17006">
        <v>168</v>
      </c>
      <c r="H17006">
        <v>123</v>
      </c>
      <c r="I17006">
        <v>93</v>
      </c>
      <c r="J17006">
        <v>5</v>
      </c>
      <c r="K17006">
        <v>0</v>
      </c>
      <c r="L17006" t="s">
        <v>230</v>
      </c>
      <c r="M17006" t="s">
        <v>482</v>
      </c>
      <c r="N17006" t="s">
        <v>453</v>
      </c>
      <c r="O17006" t="s">
        <v>22</v>
      </c>
      <c r="P17006" t="s">
        <v>23</v>
      </c>
      <c r="Q17006" t="s">
        <v>24</v>
      </c>
    </row>
    <row r="17007" spans="1:17" x14ac:dyDescent="0.2">
      <c r="A17007" s="2">
        <v>41887</v>
      </c>
      <c r="B17007" t="s">
        <v>456</v>
      </c>
      <c r="C17007" t="s">
        <v>233</v>
      </c>
      <c r="D17007" t="s">
        <v>27</v>
      </c>
      <c r="E17007" t="s">
        <v>19</v>
      </c>
      <c r="F17007">
        <v>138</v>
      </c>
      <c r="G17007">
        <v>153</v>
      </c>
      <c r="H17007">
        <v>194</v>
      </c>
      <c r="I17007">
        <v>135</v>
      </c>
      <c r="J17007">
        <v>2</v>
      </c>
      <c r="K17007">
        <v>0</v>
      </c>
      <c r="L17007" t="s">
        <v>230</v>
      </c>
      <c r="M17007" t="s">
        <v>482</v>
      </c>
      <c r="N17007" t="s">
        <v>453</v>
      </c>
      <c r="O17007" t="s">
        <v>122</v>
      </c>
      <c r="P17007" t="s">
        <v>23</v>
      </c>
      <c r="Q17007" t="s">
        <v>24</v>
      </c>
    </row>
    <row r="17008" spans="1:17" x14ac:dyDescent="0.2">
      <c r="A17008" s="2">
        <v>41887</v>
      </c>
      <c r="B17008" t="s">
        <v>512</v>
      </c>
      <c r="C17008" t="s">
        <v>776</v>
      </c>
      <c r="D17008" t="s">
        <v>27</v>
      </c>
      <c r="E17008" t="s">
        <v>27</v>
      </c>
      <c r="F17008">
        <v>134</v>
      </c>
      <c r="G17008">
        <v>207</v>
      </c>
      <c r="H17008">
        <v>202</v>
      </c>
      <c r="I17008">
        <v>1</v>
      </c>
      <c r="J17008">
        <v>4</v>
      </c>
      <c r="K17008">
        <v>0</v>
      </c>
      <c r="L17008" t="s">
        <v>230</v>
      </c>
      <c r="M17008" t="s">
        <v>486</v>
      </c>
      <c r="N17008" t="s">
        <v>481</v>
      </c>
      <c r="O17008" t="s">
        <v>122</v>
      </c>
      <c r="P17008" t="s">
        <v>23</v>
      </c>
      <c r="Q17008" t="s">
        <v>24</v>
      </c>
    </row>
    <row r="17009" spans="1:17" x14ac:dyDescent="0.2">
      <c r="A17009" s="2">
        <v>41887</v>
      </c>
      <c r="B17009" t="s">
        <v>380</v>
      </c>
      <c r="C17009" t="s">
        <v>149</v>
      </c>
      <c r="D17009" t="s">
        <v>36</v>
      </c>
      <c r="E17009" t="s">
        <v>36</v>
      </c>
      <c r="F17009">
        <v>115</v>
      </c>
      <c r="G17009">
        <v>69</v>
      </c>
      <c r="H17009">
        <v>263</v>
      </c>
      <c r="I17009">
        <v>437</v>
      </c>
      <c r="J17009">
        <v>0</v>
      </c>
      <c r="K17009">
        <v>3</v>
      </c>
      <c r="L17009" t="s">
        <v>62</v>
      </c>
      <c r="M17009" t="s">
        <v>918</v>
      </c>
      <c r="N17009" t="s">
        <v>380</v>
      </c>
      <c r="O17009" t="s">
        <v>22</v>
      </c>
      <c r="P17009" t="s">
        <v>23</v>
      </c>
      <c r="Q17009" t="s">
        <v>41</v>
      </c>
    </row>
    <row r="17010" spans="1:17" x14ac:dyDescent="0.2">
      <c r="A17010" s="2">
        <v>41888</v>
      </c>
      <c r="B17010" t="s">
        <v>224</v>
      </c>
      <c r="C17010" t="s">
        <v>405</v>
      </c>
      <c r="D17010" t="s">
        <v>36</v>
      </c>
      <c r="E17010" t="s">
        <v>36</v>
      </c>
      <c r="F17010">
        <v>58</v>
      </c>
      <c r="G17010">
        <v>105</v>
      </c>
      <c r="H17010">
        <v>492</v>
      </c>
      <c r="I17010">
        <v>301</v>
      </c>
      <c r="J17010">
        <v>2</v>
      </c>
      <c r="K17010">
        <v>0</v>
      </c>
      <c r="L17010" t="s">
        <v>62</v>
      </c>
      <c r="M17010" t="s">
        <v>236</v>
      </c>
      <c r="N17010" t="s">
        <v>224</v>
      </c>
      <c r="O17010" t="s">
        <v>22</v>
      </c>
      <c r="P17010" t="s">
        <v>23</v>
      </c>
      <c r="Q17010" t="s">
        <v>24</v>
      </c>
    </row>
    <row r="17011" spans="1:17" x14ac:dyDescent="0.2">
      <c r="A17011" s="2">
        <v>41888</v>
      </c>
      <c r="B17011" t="s">
        <v>890</v>
      </c>
      <c r="C17011" t="s">
        <v>120</v>
      </c>
      <c r="D17011" t="s">
        <v>36</v>
      </c>
      <c r="E17011" t="s">
        <v>36</v>
      </c>
      <c r="F17011">
        <v>93</v>
      </c>
      <c r="G17011">
        <v>54</v>
      </c>
      <c r="H17011">
        <v>344</v>
      </c>
      <c r="I17011">
        <v>507</v>
      </c>
      <c r="J17011">
        <v>0</v>
      </c>
      <c r="K17011">
        <v>2</v>
      </c>
      <c r="L17011" t="s">
        <v>62</v>
      </c>
      <c r="M17011" t="s">
        <v>1191</v>
      </c>
      <c r="N17011" t="s">
        <v>890</v>
      </c>
      <c r="O17011" t="s">
        <v>22</v>
      </c>
      <c r="P17011" t="s">
        <v>23</v>
      </c>
      <c r="Q17011" t="s">
        <v>41</v>
      </c>
    </row>
    <row r="17012" spans="1:17" x14ac:dyDescent="0.2">
      <c r="A17012" s="2">
        <v>41888</v>
      </c>
      <c r="B17012" t="s">
        <v>374</v>
      </c>
      <c r="C17012" t="s">
        <v>150</v>
      </c>
      <c r="D17012" t="s">
        <v>36</v>
      </c>
      <c r="E17012" t="s">
        <v>36</v>
      </c>
      <c r="F17012">
        <v>112</v>
      </c>
      <c r="G17012">
        <v>24</v>
      </c>
      <c r="H17012">
        <v>275</v>
      </c>
      <c r="I17012">
        <v>879</v>
      </c>
      <c r="J17012">
        <v>1</v>
      </c>
      <c r="K17012">
        <v>2</v>
      </c>
      <c r="L17012" t="s">
        <v>62</v>
      </c>
      <c r="M17012" t="s">
        <v>375</v>
      </c>
      <c r="N17012" t="s">
        <v>374</v>
      </c>
      <c r="O17012" t="s">
        <v>22</v>
      </c>
      <c r="P17012" t="s">
        <v>23</v>
      </c>
      <c r="Q17012" t="s">
        <v>41</v>
      </c>
    </row>
    <row r="17013" spans="1:17" x14ac:dyDescent="0.2">
      <c r="A17013" s="2">
        <v>41888</v>
      </c>
      <c r="B17013" t="s">
        <v>141</v>
      </c>
      <c r="C17013" t="s">
        <v>267</v>
      </c>
      <c r="D17013" t="s">
        <v>36</v>
      </c>
      <c r="E17013" t="s">
        <v>36</v>
      </c>
      <c r="F17013">
        <v>102</v>
      </c>
      <c r="G17013">
        <v>75</v>
      </c>
      <c r="H17013">
        <v>311</v>
      </c>
      <c r="I17013">
        <v>407</v>
      </c>
      <c r="J17013">
        <v>1</v>
      </c>
      <c r="K17013">
        <v>0</v>
      </c>
      <c r="L17013" t="s">
        <v>62</v>
      </c>
      <c r="M17013" t="s">
        <v>173</v>
      </c>
      <c r="N17013" t="s">
        <v>141</v>
      </c>
      <c r="O17013" t="s">
        <v>22</v>
      </c>
      <c r="P17013" t="s">
        <v>23</v>
      </c>
      <c r="Q17013" t="s">
        <v>24</v>
      </c>
    </row>
    <row r="17014" spans="1:17" x14ac:dyDescent="0.2">
      <c r="A17014" s="2">
        <v>41888</v>
      </c>
      <c r="B17014" t="s">
        <v>199</v>
      </c>
      <c r="C17014" t="s">
        <v>208</v>
      </c>
      <c r="D17014" t="s">
        <v>36</v>
      </c>
      <c r="E17014" t="s">
        <v>36</v>
      </c>
      <c r="F17014">
        <v>36</v>
      </c>
      <c r="G17014">
        <v>81</v>
      </c>
      <c r="H17014">
        <v>648</v>
      </c>
      <c r="I17014">
        <v>380</v>
      </c>
      <c r="J17014">
        <v>1</v>
      </c>
      <c r="K17014">
        <v>1</v>
      </c>
      <c r="L17014" t="s">
        <v>62</v>
      </c>
      <c r="M17014" t="s">
        <v>627</v>
      </c>
      <c r="N17014" t="s">
        <v>199</v>
      </c>
      <c r="O17014" t="s">
        <v>22</v>
      </c>
      <c r="P17014" t="s">
        <v>23</v>
      </c>
      <c r="Q17014" t="s">
        <v>30</v>
      </c>
    </row>
    <row r="17015" spans="1:17" x14ac:dyDescent="0.2">
      <c r="A17015" s="2">
        <v>41888</v>
      </c>
      <c r="B17015" t="s">
        <v>136</v>
      </c>
      <c r="C17015" t="s">
        <v>35</v>
      </c>
      <c r="D17015" t="s">
        <v>36</v>
      </c>
      <c r="E17015" t="s">
        <v>36</v>
      </c>
      <c r="F17015">
        <v>25</v>
      </c>
      <c r="G17015">
        <v>50</v>
      </c>
      <c r="H17015">
        <v>839</v>
      </c>
      <c r="I17015">
        <v>533</v>
      </c>
      <c r="J17015">
        <v>2</v>
      </c>
      <c r="K17015">
        <v>1</v>
      </c>
      <c r="L17015" t="s">
        <v>62</v>
      </c>
      <c r="M17015" t="s">
        <v>340</v>
      </c>
      <c r="N17015" t="s">
        <v>136</v>
      </c>
      <c r="O17015" t="s">
        <v>22</v>
      </c>
      <c r="P17015" t="s">
        <v>23</v>
      </c>
      <c r="Q17015" t="s">
        <v>24</v>
      </c>
    </row>
    <row r="17016" spans="1:17" x14ac:dyDescent="0.2">
      <c r="A17016" s="2">
        <v>41888</v>
      </c>
      <c r="B17016" t="s">
        <v>26</v>
      </c>
      <c r="C17016" t="s">
        <v>107</v>
      </c>
      <c r="D17016" t="s">
        <v>27</v>
      </c>
      <c r="E17016" t="s">
        <v>19</v>
      </c>
      <c r="F17016">
        <v>17</v>
      </c>
      <c r="G17016">
        <v>12</v>
      </c>
      <c r="H17016">
        <v>941</v>
      </c>
      <c r="I17016">
        <v>1099</v>
      </c>
      <c r="J17016">
        <v>0</v>
      </c>
      <c r="K17016">
        <v>0</v>
      </c>
      <c r="L17016" t="s">
        <v>28</v>
      </c>
      <c r="M17016" t="s">
        <v>1607</v>
      </c>
      <c r="N17016" t="s">
        <v>77</v>
      </c>
      <c r="O17016" t="s">
        <v>122</v>
      </c>
      <c r="P17016" t="s">
        <v>23</v>
      </c>
      <c r="Q17016" t="s">
        <v>30</v>
      </c>
    </row>
    <row r="17017" spans="1:17" x14ac:dyDescent="0.2">
      <c r="A17017" s="2">
        <v>41888</v>
      </c>
      <c r="B17017" t="s">
        <v>237</v>
      </c>
      <c r="C17017" t="s">
        <v>548</v>
      </c>
      <c r="D17017" t="s">
        <v>36</v>
      </c>
      <c r="E17017" t="s">
        <v>36</v>
      </c>
      <c r="F17017">
        <v>118</v>
      </c>
      <c r="G17017">
        <v>74</v>
      </c>
      <c r="H17017">
        <v>261</v>
      </c>
      <c r="I17017">
        <v>410</v>
      </c>
      <c r="J17017">
        <v>1</v>
      </c>
      <c r="K17017">
        <v>3</v>
      </c>
      <c r="L17017" t="s">
        <v>62</v>
      </c>
      <c r="M17017" t="s">
        <v>366</v>
      </c>
      <c r="N17017" t="s">
        <v>237</v>
      </c>
      <c r="O17017" t="s">
        <v>22</v>
      </c>
      <c r="P17017" t="s">
        <v>23</v>
      </c>
      <c r="Q17017" t="s">
        <v>41</v>
      </c>
    </row>
    <row r="17018" spans="1:17" x14ac:dyDescent="0.2">
      <c r="A17018" s="2">
        <v>41888</v>
      </c>
      <c r="B17018" t="s">
        <v>135</v>
      </c>
      <c r="C17018" t="s">
        <v>61</v>
      </c>
      <c r="D17018" t="s">
        <v>36</v>
      </c>
      <c r="E17018" t="s">
        <v>36</v>
      </c>
      <c r="F17018">
        <v>33</v>
      </c>
      <c r="G17018">
        <v>78</v>
      </c>
      <c r="H17018">
        <v>673</v>
      </c>
      <c r="I17018">
        <v>394</v>
      </c>
      <c r="J17018">
        <v>2</v>
      </c>
      <c r="K17018">
        <v>3</v>
      </c>
      <c r="L17018" t="s">
        <v>62</v>
      </c>
      <c r="M17018" t="s">
        <v>1443</v>
      </c>
      <c r="N17018" t="s">
        <v>135</v>
      </c>
      <c r="O17018" t="s">
        <v>22</v>
      </c>
      <c r="P17018" t="s">
        <v>23</v>
      </c>
      <c r="Q17018" t="s">
        <v>41</v>
      </c>
    </row>
    <row r="17019" spans="1:17" x14ac:dyDescent="0.2">
      <c r="A17019" s="2">
        <v>41888</v>
      </c>
      <c r="B17019" t="s">
        <v>913</v>
      </c>
      <c r="C17019" t="s">
        <v>638</v>
      </c>
      <c r="D17019" t="s">
        <v>115</v>
      </c>
      <c r="E17019" t="s">
        <v>115</v>
      </c>
      <c r="F17019">
        <v>88</v>
      </c>
      <c r="G17019">
        <v>179</v>
      </c>
      <c r="H17019">
        <v>362</v>
      </c>
      <c r="I17019">
        <v>69</v>
      </c>
      <c r="J17019">
        <v>7</v>
      </c>
      <c r="K17019">
        <v>3</v>
      </c>
      <c r="L17019" t="s">
        <v>28</v>
      </c>
      <c r="M17019" t="s">
        <v>764</v>
      </c>
      <c r="N17019" t="s">
        <v>572</v>
      </c>
      <c r="O17019" t="s">
        <v>122</v>
      </c>
      <c r="P17019" t="s">
        <v>23</v>
      </c>
      <c r="Q17019" t="s">
        <v>24</v>
      </c>
    </row>
    <row r="17020" spans="1:17" x14ac:dyDescent="0.2">
      <c r="A17020" s="2">
        <v>41888</v>
      </c>
      <c r="B17020" t="s">
        <v>572</v>
      </c>
      <c r="C17020" t="s">
        <v>213</v>
      </c>
      <c r="D17020" t="s">
        <v>115</v>
      </c>
      <c r="E17020" t="s">
        <v>115</v>
      </c>
      <c r="F17020">
        <v>128</v>
      </c>
      <c r="G17020">
        <v>160</v>
      </c>
      <c r="H17020">
        <v>220</v>
      </c>
      <c r="I17020">
        <v>120</v>
      </c>
      <c r="J17020">
        <v>2</v>
      </c>
      <c r="K17020">
        <v>3</v>
      </c>
      <c r="L17020" t="s">
        <v>28</v>
      </c>
      <c r="M17020" t="s">
        <v>764</v>
      </c>
      <c r="N17020" t="s">
        <v>572</v>
      </c>
      <c r="O17020" t="s">
        <v>22</v>
      </c>
      <c r="P17020" t="s">
        <v>23</v>
      </c>
      <c r="Q17020" t="s">
        <v>41</v>
      </c>
    </row>
    <row r="17021" spans="1:17" x14ac:dyDescent="0.2">
      <c r="A17021" s="2">
        <v>41888</v>
      </c>
      <c r="B17021" t="s">
        <v>443</v>
      </c>
      <c r="C17021" t="s">
        <v>655</v>
      </c>
      <c r="D17021" t="s">
        <v>115</v>
      </c>
      <c r="E17021" t="s">
        <v>57</v>
      </c>
      <c r="F17021">
        <v>152</v>
      </c>
      <c r="G17021">
        <v>200</v>
      </c>
      <c r="H17021">
        <v>140</v>
      </c>
      <c r="I17021">
        <v>13</v>
      </c>
      <c r="J17021">
        <v>2</v>
      </c>
      <c r="K17021">
        <v>1</v>
      </c>
      <c r="L17021" t="s">
        <v>28</v>
      </c>
      <c r="M17021" t="s">
        <v>1577</v>
      </c>
      <c r="N17021" t="s">
        <v>443</v>
      </c>
      <c r="O17021" t="s">
        <v>22</v>
      </c>
      <c r="P17021" t="s">
        <v>23</v>
      </c>
      <c r="Q17021" t="s">
        <v>24</v>
      </c>
    </row>
    <row r="17022" spans="1:17" x14ac:dyDescent="0.2">
      <c r="A17022" s="2">
        <v>41888</v>
      </c>
      <c r="B17022" t="s">
        <v>128</v>
      </c>
      <c r="C17022" t="s">
        <v>351</v>
      </c>
      <c r="D17022" t="s">
        <v>36</v>
      </c>
      <c r="E17022" t="s">
        <v>36</v>
      </c>
      <c r="F17022">
        <v>42</v>
      </c>
      <c r="G17022">
        <v>86</v>
      </c>
      <c r="H17022">
        <v>616</v>
      </c>
      <c r="I17022">
        <v>371</v>
      </c>
      <c r="J17022">
        <v>2</v>
      </c>
      <c r="K17022">
        <v>1</v>
      </c>
      <c r="L17022" t="s">
        <v>62</v>
      </c>
      <c r="M17022" t="s">
        <v>1115</v>
      </c>
      <c r="N17022" t="s">
        <v>128</v>
      </c>
      <c r="O17022" t="s">
        <v>22</v>
      </c>
      <c r="P17022" t="s">
        <v>23</v>
      </c>
      <c r="Q17022" t="s">
        <v>24</v>
      </c>
    </row>
    <row r="17023" spans="1:17" x14ac:dyDescent="0.2">
      <c r="A17023" s="2">
        <v>41888</v>
      </c>
      <c r="B17023" t="s">
        <v>425</v>
      </c>
      <c r="C17023" t="s">
        <v>254</v>
      </c>
      <c r="D17023" t="s">
        <v>115</v>
      </c>
      <c r="E17023" t="s">
        <v>115</v>
      </c>
      <c r="F17023">
        <v>139</v>
      </c>
      <c r="G17023">
        <v>161</v>
      </c>
      <c r="H17023">
        <v>191</v>
      </c>
      <c r="I17023">
        <v>117</v>
      </c>
      <c r="J17023">
        <v>3</v>
      </c>
      <c r="K17023">
        <v>1</v>
      </c>
      <c r="L17023" t="s">
        <v>28</v>
      </c>
      <c r="M17023" t="s">
        <v>1162</v>
      </c>
      <c r="N17023" t="s">
        <v>425</v>
      </c>
      <c r="O17023" t="s">
        <v>22</v>
      </c>
      <c r="P17023" t="s">
        <v>23</v>
      </c>
      <c r="Q17023" t="s">
        <v>24</v>
      </c>
    </row>
    <row r="17024" spans="1:17" x14ac:dyDescent="0.2">
      <c r="A17024" s="2">
        <v>41888</v>
      </c>
      <c r="B17024" t="s">
        <v>138</v>
      </c>
      <c r="C17024" t="s">
        <v>296</v>
      </c>
      <c r="D17024" t="s">
        <v>36</v>
      </c>
      <c r="E17024" t="s">
        <v>36</v>
      </c>
      <c r="F17024">
        <v>84</v>
      </c>
      <c r="G17024">
        <v>107</v>
      </c>
      <c r="H17024">
        <v>375</v>
      </c>
      <c r="I17024">
        <v>288</v>
      </c>
      <c r="J17024">
        <v>0</v>
      </c>
      <c r="K17024">
        <v>0</v>
      </c>
      <c r="L17024" t="s">
        <v>62</v>
      </c>
      <c r="M17024" t="s">
        <v>1526</v>
      </c>
      <c r="N17024" t="s">
        <v>138</v>
      </c>
      <c r="O17024" t="s">
        <v>22</v>
      </c>
      <c r="P17024" t="s">
        <v>23</v>
      </c>
      <c r="Q17024" t="s">
        <v>30</v>
      </c>
    </row>
    <row r="17025" spans="1:17" x14ac:dyDescent="0.2">
      <c r="A17025" s="2">
        <v>41889</v>
      </c>
      <c r="B17025" t="s">
        <v>172</v>
      </c>
      <c r="C17025" t="s">
        <v>211</v>
      </c>
      <c r="D17025" t="s">
        <v>36</v>
      </c>
      <c r="E17025" t="s">
        <v>36</v>
      </c>
      <c r="F17025">
        <v>129</v>
      </c>
      <c r="G17025">
        <v>110</v>
      </c>
      <c r="H17025">
        <v>217</v>
      </c>
      <c r="I17025">
        <v>284</v>
      </c>
      <c r="J17025">
        <v>2</v>
      </c>
      <c r="K17025">
        <v>0</v>
      </c>
      <c r="L17025" t="s">
        <v>28</v>
      </c>
      <c r="M17025" t="s">
        <v>616</v>
      </c>
      <c r="N17025" t="s">
        <v>172</v>
      </c>
      <c r="O17025" t="s">
        <v>22</v>
      </c>
      <c r="P17025" t="s">
        <v>23</v>
      </c>
      <c r="Q17025" t="s">
        <v>24</v>
      </c>
    </row>
    <row r="17026" spans="1:17" x14ac:dyDescent="0.2">
      <c r="A17026" s="2">
        <v>41889</v>
      </c>
      <c r="B17026" t="s">
        <v>131</v>
      </c>
      <c r="C17026" t="s">
        <v>531</v>
      </c>
      <c r="D17026" t="s">
        <v>27</v>
      </c>
      <c r="E17026" t="s">
        <v>27</v>
      </c>
      <c r="F17026">
        <v>15</v>
      </c>
      <c r="G17026">
        <v>63</v>
      </c>
      <c r="H17026">
        <v>1023</v>
      </c>
      <c r="I17026">
        <v>473</v>
      </c>
      <c r="J17026">
        <v>2</v>
      </c>
      <c r="K17026">
        <v>2</v>
      </c>
      <c r="L17026" t="s">
        <v>533</v>
      </c>
      <c r="M17026" t="s">
        <v>277</v>
      </c>
      <c r="N17026" t="s">
        <v>77</v>
      </c>
      <c r="O17026" t="s">
        <v>122</v>
      </c>
      <c r="P17026" t="s">
        <v>23</v>
      </c>
      <c r="Q17026" t="s">
        <v>30</v>
      </c>
    </row>
    <row r="17027" spans="1:17" x14ac:dyDescent="0.2">
      <c r="A17027" s="2">
        <v>41889</v>
      </c>
      <c r="B17027" t="s">
        <v>72</v>
      </c>
      <c r="C17027" t="s">
        <v>286</v>
      </c>
      <c r="D17027" t="s">
        <v>50</v>
      </c>
      <c r="E17027" t="s">
        <v>50</v>
      </c>
      <c r="F17027">
        <v>26</v>
      </c>
      <c r="G17027">
        <v>36</v>
      </c>
      <c r="H17027">
        <v>818</v>
      </c>
      <c r="I17027">
        <v>647</v>
      </c>
      <c r="J17027">
        <v>2</v>
      </c>
      <c r="K17027">
        <v>1</v>
      </c>
      <c r="L17027" t="s">
        <v>291</v>
      </c>
      <c r="M17027" t="s">
        <v>74</v>
      </c>
      <c r="N17027" t="s">
        <v>72</v>
      </c>
      <c r="O17027" t="s">
        <v>22</v>
      </c>
      <c r="P17027" t="s">
        <v>23</v>
      </c>
      <c r="Q17027" t="s">
        <v>24</v>
      </c>
    </row>
    <row r="17028" spans="1:17" x14ac:dyDescent="0.2">
      <c r="A17028" s="2">
        <v>41889</v>
      </c>
      <c r="B17028" t="s">
        <v>549</v>
      </c>
      <c r="C17028" t="s">
        <v>456</v>
      </c>
      <c r="D17028" t="s">
        <v>27</v>
      </c>
      <c r="E17028" t="s">
        <v>27</v>
      </c>
      <c r="F17028">
        <v>168</v>
      </c>
      <c r="G17028">
        <v>138</v>
      </c>
      <c r="H17028">
        <v>93</v>
      </c>
      <c r="I17028">
        <v>194</v>
      </c>
      <c r="J17028">
        <v>1</v>
      </c>
      <c r="K17028">
        <v>2</v>
      </c>
      <c r="L17028" t="s">
        <v>230</v>
      </c>
      <c r="M17028" t="s">
        <v>482</v>
      </c>
      <c r="N17028" t="s">
        <v>453</v>
      </c>
      <c r="O17028" t="s">
        <v>122</v>
      </c>
      <c r="P17028" t="s">
        <v>23</v>
      </c>
      <c r="Q17028" t="s">
        <v>41</v>
      </c>
    </row>
    <row r="17029" spans="1:17" x14ac:dyDescent="0.2">
      <c r="A17029" s="2">
        <v>41889</v>
      </c>
      <c r="B17029" t="s">
        <v>48</v>
      </c>
      <c r="C17029" t="s">
        <v>70</v>
      </c>
      <c r="D17029" t="s">
        <v>50</v>
      </c>
      <c r="E17029" t="s">
        <v>50</v>
      </c>
      <c r="F17029">
        <v>183</v>
      </c>
      <c r="G17029">
        <v>55</v>
      </c>
      <c r="H17029">
        <v>61</v>
      </c>
      <c r="I17029">
        <v>502</v>
      </c>
      <c r="J17029">
        <v>1</v>
      </c>
      <c r="K17029">
        <v>3</v>
      </c>
      <c r="L17029" t="s">
        <v>291</v>
      </c>
      <c r="M17029" t="s">
        <v>866</v>
      </c>
      <c r="N17029" t="s">
        <v>48</v>
      </c>
      <c r="O17029" t="s">
        <v>22</v>
      </c>
      <c r="P17029" t="s">
        <v>23</v>
      </c>
      <c r="Q17029" t="s">
        <v>41</v>
      </c>
    </row>
    <row r="17030" spans="1:17" x14ac:dyDescent="0.2">
      <c r="A17030" s="2">
        <v>41889</v>
      </c>
      <c r="B17030" t="s">
        <v>345</v>
      </c>
      <c r="C17030" t="s">
        <v>98</v>
      </c>
      <c r="D17030" t="s">
        <v>50</v>
      </c>
      <c r="E17030" t="s">
        <v>50</v>
      </c>
      <c r="F17030">
        <v>95</v>
      </c>
      <c r="G17030">
        <v>66</v>
      </c>
      <c r="H17030">
        <v>340</v>
      </c>
      <c r="I17030">
        <v>448</v>
      </c>
      <c r="J17030">
        <v>1</v>
      </c>
      <c r="K17030">
        <v>2</v>
      </c>
      <c r="L17030" t="s">
        <v>291</v>
      </c>
      <c r="M17030" t="s">
        <v>360</v>
      </c>
      <c r="N17030" t="s">
        <v>345</v>
      </c>
      <c r="O17030" t="s">
        <v>22</v>
      </c>
      <c r="P17030" t="s">
        <v>23</v>
      </c>
      <c r="Q17030" t="s">
        <v>41</v>
      </c>
    </row>
    <row r="17031" spans="1:17" x14ac:dyDescent="0.2">
      <c r="A17031" s="2">
        <v>41889</v>
      </c>
      <c r="B17031" t="s">
        <v>129</v>
      </c>
      <c r="C17031" t="s">
        <v>104</v>
      </c>
      <c r="D17031" t="s">
        <v>50</v>
      </c>
      <c r="E17031" t="s">
        <v>50</v>
      </c>
      <c r="F17031">
        <v>1</v>
      </c>
      <c r="G17031">
        <v>28</v>
      </c>
      <c r="H17031">
        <v>1735</v>
      </c>
      <c r="I17031">
        <v>738</v>
      </c>
      <c r="J17031">
        <v>2</v>
      </c>
      <c r="K17031">
        <v>1</v>
      </c>
      <c r="L17031" t="s">
        <v>291</v>
      </c>
      <c r="M17031" t="s">
        <v>752</v>
      </c>
      <c r="N17031" t="s">
        <v>129</v>
      </c>
      <c r="O17031" t="s">
        <v>22</v>
      </c>
      <c r="P17031" t="s">
        <v>23</v>
      </c>
      <c r="Q17031" t="s">
        <v>24</v>
      </c>
    </row>
    <row r="17032" spans="1:17" x14ac:dyDescent="0.2">
      <c r="A17032" s="2">
        <v>41889</v>
      </c>
      <c r="B17032" t="s">
        <v>153</v>
      </c>
      <c r="C17032" t="s">
        <v>92</v>
      </c>
      <c r="D17032" t="s">
        <v>50</v>
      </c>
      <c r="E17032" t="s">
        <v>50</v>
      </c>
      <c r="F17032">
        <v>13</v>
      </c>
      <c r="G17032">
        <v>27</v>
      </c>
      <c r="H17032">
        <v>1091</v>
      </c>
      <c r="I17032">
        <v>740</v>
      </c>
      <c r="J17032">
        <v>0</v>
      </c>
      <c r="K17032">
        <v>1</v>
      </c>
      <c r="L17032" t="s">
        <v>291</v>
      </c>
      <c r="M17032" t="s">
        <v>307</v>
      </c>
      <c r="N17032" t="s">
        <v>153</v>
      </c>
      <c r="O17032" t="s">
        <v>22</v>
      </c>
      <c r="P17032" t="s">
        <v>23</v>
      </c>
      <c r="Q17032" t="s">
        <v>41</v>
      </c>
    </row>
    <row r="17033" spans="1:17" x14ac:dyDescent="0.2">
      <c r="A17033" s="2">
        <v>41889</v>
      </c>
      <c r="B17033" t="s">
        <v>94</v>
      </c>
      <c r="C17033" t="s">
        <v>100</v>
      </c>
      <c r="D17033" t="s">
        <v>50</v>
      </c>
      <c r="E17033" t="s">
        <v>50</v>
      </c>
      <c r="F17033">
        <v>34</v>
      </c>
      <c r="G17033">
        <v>95</v>
      </c>
      <c r="H17033">
        <v>655</v>
      </c>
      <c r="I17033">
        <v>341</v>
      </c>
      <c r="J17033">
        <v>1</v>
      </c>
      <c r="K17033">
        <v>2</v>
      </c>
      <c r="L17033" t="s">
        <v>291</v>
      </c>
      <c r="M17033" t="s">
        <v>96</v>
      </c>
      <c r="N17033" t="s">
        <v>94</v>
      </c>
      <c r="O17033" t="s">
        <v>22</v>
      </c>
      <c r="P17033" t="s">
        <v>23</v>
      </c>
      <c r="Q17033" t="s">
        <v>41</v>
      </c>
    </row>
    <row r="17034" spans="1:17" x14ac:dyDescent="0.2">
      <c r="A17034" s="2">
        <v>41889</v>
      </c>
      <c r="B17034" t="s">
        <v>111</v>
      </c>
      <c r="C17034" t="s">
        <v>250</v>
      </c>
      <c r="D17034" t="s">
        <v>36</v>
      </c>
      <c r="E17034" t="s">
        <v>36</v>
      </c>
      <c r="F17034">
        <v>60</v>
      </c>
      <c r="G17034">
        <v>106</v>
      </c>
      <c r="H17034">
        <v>488</v>
      </c>
      <c r="I17034">
        <v>295</v>
      </c>
      <c r="J17034">
        <v>2</v>
      </c>
      <c r="K17034">
        <v>0</v>
      </c>
      <c r="L17034" t="s">
        <v>62</v>
      </c>
      <c r="M17034" t="s">
        <v>218</v>
      </c>
      <c r="N17034" t="s">
        <v>111</v>
      </c>
      <c r="O17034" t="s">
        <v>22</v>
      </c>
      <c r="P17034" t="s">
        <v>23</v>
      </c>
      <c r="Q17034" t="s">
        <v>24</v>
      </c>
    </row>
    <row r="17035" spans="1:17" x14ac:dyDescent="0.2">
      <c r="A17035" s="2">
        <v>41889</v>
      </c>
      <c r="B17035" t="s">
        <v>110</v>
      </c>
      <c r="C17035" t="s">
        <v>718</v>
      </c>
      <c r="D17035" t="s">
        <v>36</v>
      </c>
      <c r="E17035" t="s">
        <v>36</v>
      </c>
      <c r="F17035">
        <v>81</v>
      </c>
      <c r="G17035">
        <v>62</v>
      </c>
      <c r="H17035">
        <v>381</v>
      </c>
      <c r="I17035">
        <v>475</v>
      </c>
      <c r="J17035">
        <v>3</v>
      </c>
      <c r="K17035">
        <v>0</v>
      </c>
      <c r="L17035" t="s">
        <v>28</v>
      </c>
      <c r="M17035" t="s">
        <v>485</v>
      </c>
      <c r="N17035" t="s">
        <v>110</v>
      </c>
      <c r="O17035" t="s">
        <v>22</v>
      </c>
      <c r="P17035" t="s">
        <v>23</v>
      </c>
      <c r="Q17035" t="s">
        <v>24</v>
      </c>
    </row>
    <row r="17036" spans="1:17" x14ac:dyDescent="0.2">
      <c r="A17036" s="2">
        <v>41889</v>
      </c>
      <c r="B17036" t="s">
        <v>38</v>
      </c>
      <c r="C17036" t="s">
        <v>176</v>
      </c>
      <c r="D17036" t="s">
        <v>19</v>
      </c>
      <c r="E17036" t="s">
        <v>115</v>
      </c>
      <c r="F17036">
        <v>47</v>
      </c>
      <c r="G17036">
        <v>65</v>
      </c>
      <c r="H17036">
        <v>563</v>
      </c>
      <c r="I17036">
        <v>464</v>
      </c>
      <c r="J17036">
        <v>0</v>
      </c>
      <c r="K17036">
        <v>0</v>
      </c>
      <c r="L17036" t="s">
        <v>28</v>
      </c>
      <c r="M17036" t="s">
        <v>1421</v>
      </c>
      <c r="N17036" t="s">
        <v>69</v>
      </c>
      <c r="O17036" t="s">
        <v>122</v>
      </c>
      <c r="P17036" t="s">
        <v>23</v>
      </c>
      <c r="Q17036" t="s">
        <v>30</v>
      </c>
    </row>
    <row r="17037" spans="1:17" x14ac:dyDescent="0.2">
      <c r="A17037" s="2">
        <v>41889</v>
      </c>
      <c r="B17037" t="s">
        <v>82</v>
      </c>
      <c r="C17037" t="s">
        <v>85</v>
      </c>
      <c r="D17037" t="s">
        <v>50</v>
      </c>
      <c r="E17037" t="s">
        <v>50</v>
      </c>
      <c r="F17037">
        <v>11</v>
      </c>
      <c r="G17037">
        <v>70</v>
      </c>
      <c r="H17037">
        <v>1151</v>
      </c>
      <c r="I17037">
        <v>436</v>
      </c>
      <c r="J17037">
        <v>0</v>
      </c>
      <c r="K17037">
        <v>1</v>
      </c>
      <c r="L17037" t="s">
        <v>291</v>
      </c>
      <c r="M17037" t="s">
        <v>1105</v>
      </c>
      <c r="N17037" t="s">
        <v>82</v>
      </c>
      <c r="O17037" t="s">
        <v>22</v>
      </c>
      <c r="P17037" t="s">
        <v>23</v>
      </c>
      <c r="Q17037" t="s">
        <v>41</v>
      </c>
    </row>
    <row r="17038" spans="1:17" x14ac:dyDescent="0.2">
      <c r="A17038" s="2">
        <v>41889</v>
      </c>
      <c r="B17038" t="s">
        <v>229</v>
      </c>
      <c r="C17038" t="s">
        <v>222</v>
      </c>
      <c r="D17038" t="s">
        <v>27</v>
      </c>
      <c r="E17038" t="s">
        <v>27</v>
      </c>
      <c r="F17038">
        <v>155</v>
      </c>
      <c r="G17038">
        <v>142</v>
      </c>
      <c r="H17038">
        <v>134</v>
      </c>
      <c r="I17038">
        <v>181</v>
      </c>
      <c r="J17038">
        <v>2</v>
      </c>
      <c r="K17038">
        <v>2</v>
      </c>
      <c r="L17038" t="s">
        <v>230</v>
      </c>
      <c r="M17038" t="s">
        <v>1300</v>
      </c>
      <c r="N17038" t="s">
        <v>229</v>
      </c>
      <c r="O17038" t="s">
        <v>22</v>
      </c>
      <c r="P17038" t="s">
        <v>23</v>
      </c>
      <c r="Q17038" t="s">
        <v>30</v>
      </c>
    </row>
    <row r="17039" spans="1:17" x14ac:dyDescent="0.2">
      <c r="A17039" s="2">
        <v>41889</v>
      </c>
      <c r="B17039" t="s">
        <v>1204</v>
      </c>
      <c r="C17039" t="s">
        <v>67</v>
      </c>
      <c r="D17039" t="s">
        <v>50</v>
      </c>
      <c r="E17039" t="s">
        <v>50</v>
      </c>
      <c r="F17039">
        <v>31</v>
      </c>
      <c r="G17039">
        <v>10</v>
      </c>
      <c r="H17039">
        <v>723</v>
      </c>
      <c r="I17039">
        <v>1211</v>
      </c>
      <c r="J17039">
        <v>1</v>
      </c>
      <c r="K17039">
        <v>1</v>
      </c>
      <c r="L17039" t="s">
        <v>28</v>
      </c>
      <c r="M17039" t="s">
        <v>1219</v>
      </c>
      <c r="N17039" t="s">
        <v>1204</v>
      </c>
      <c r="O17039" t="s">
        <v>22</v>
      </c>
      <c r="P17039" t="s">
        <v>23</v>
      </c>
      <c r="Q17039" t="s">
        <v>30</v>
      </c>
    </row>
    <row r="17040" spans="1:17" x14ac:dyDescent="0.2">
      <c r="A17040" s="2">
        <v>41890</v>
      </c>
      <c r="B17040" t="s">
        <v>55</v>
      </c>
      <c r="C17040" t="s">
        <v>113</v>
      </c>
      <c r="D17040" t="s">
        <v>57</v>
      </c>
      <c r="E17040" t="s">
        <v>115</v>
      </c>
      <c r="F17040">
        <v>79</v>
      </c>
      <c r="G17040">
        <v>83</v>
      </c>
      <c r="H17040">
        <v>391</v>
      </c>
      <c r="I17040">
        <v>376</v>
      </c>
      <c r="J17040">
        <v>3</v>
      </c>
      <c r="K17040">
        <v>2</v>
      </c>
      <c r="L17040" t="s">
        <v>28</v>
      </c>
      <c r="M17040" t="s">
        <v>91</v>
      </c>
      <c r="N17040" t="s">
        <v>89</v>
      </c>
      <c r="O17040" t="s">
        <v>122</v>
      </c>
      <c r="P17040" t="s">
        <v>23</v>
      </c>
      <c r="Q17040" t="s">
        <v>24</v>
      </c>
    </row>
    <row r="17041" spans="1:17" x14ac:dyDescent="0.2">
      <c r="A17041" s="2">
        <v>41890</v>
      </c>
      <c r="B17041" t="s">
        <v>69</v>
      </c>
      <c r="C17041" t="s">
        <v>52</v>
      </c>
      <c r="D17041" t="s">
        <v>50</v>
      </c>
      <c r="E17041" t="s">
        <v>50</v>
      </c>
      <c r="F17041">
        <v>40</v>
      </c>
      <c r="G17041">
        <v>29</v>
      </c>
      <c r="H17041">
        <v>623</v>
      </c>
      <c r="I17041">
        <v>723</v>
      </c>
      <c r="J17041">
        <v>1</v>
      </c>
      <c r="K17041">
        <v>1</v>
      </c>
      <c r="L17041" t="s">
        <v>291</v>
      </c>
      <c r="M17041" t="s">
        <v>71</v>
      </c>
      <c r="N17041" t="s">
        <v>69</v>
      </c>
      <c r="O17041" t="s">
        <v>22</v>
      </c>
      <c r="P17041" t="s">
        <v>23</v>
      </c>
      <c r="Q17041" t="s">
        <v>30</v>
      </c>
    </row>
    <row r="17042" spans="1:17" x14ac:dyDescent="0.2">
      <c r="A17042" s="2">
        <v>41890</v>
      </c>
      <c r="B17042" t="s">
        <v>81</v>
      </c>
      <c r="C17042" t="s">
        <v>249</v>
      </c>
      <c r="D17042" t="s">
        <v>50</v>
      </c>
      <c r="E17042" t="s">
        <v>50</v>
      </c>
      <c r="F17042">
        <v>93</v>
      </c>
      <c r="G17042">
        <v>39</v>
      </c>
      <c r="H17042">
        <v>344</v>
      </c>
      <c r="I17042">
        <v>642</v>
      </c>
      <c r="J17042">
        <v>1</v>
      </c>
      <c r="K17042">
        <v>0</v>
      </c>
      <c r="L17042" t="s">
        <v>291</v>
      </c>
      <c r="M17042" t="s">
        <v>83</v>
      </c>
      <c r="N17042" t="s">
        <v>81</v>
      </c>
      <c r="O17042" t="s">
        <v>22</v>
      </c>
      <c r="P17042" t="s">
        <v>23</v>
      </c>
      <c r="Q17042" t="s">
        <v>24</v>
      </c>
    </row>
    <row r="17043" spans="1:17" x14ac:dyDescent="0.2">
      <c r="A17043" s="2">
        <v>41890</v>
      </c>
      <c r="B17043" t="s">
        <v>133</v>
      </c>
      <c r="C17043" t="s">
        <v>18</v>
      </c>
      <c r="D17043" t="s">
        <v>115</v>
      </c>
      <c r="E17043" t="s">
        <v>19</v>
      </c>
      <c r="F17043">
        <v>57</v>
      </c>
      <c r="G17043">
        <v>6</v>
      </c>
      <c r="H17043">
        <v>499</v>
      </c>
      <c r="I17043">
        <v>1315</v>
      </c>
      <c r="J17043">
        <v>0</v>
      </c>
      <c r="K17043">
        <v>1</v>
      </c>
      <c r="L17043" t="s">
        <v>28</v>
      </c>
      <c r="M17043" t="s">
        <v>1496</v>
      </c>
      <c r="N17043" t="s">
        <v>133</v>
      </c>
      <c r="O17043" t="s">
        <v>22</v>
      </c>
      <c r="P17043" t="s">
        <v>23</v>
      </c>
      <c r="Q17043" t="s">
        <v>41</v>
      </c>
    </row>
    <row r="17044" spans="1:17" x14ac:dyDescent="0.2">
      <c r="A17044" s="2">
        <v>41890</v>
      </c>
      <c r="B17044" t="s">
        <v>97</v>
      </c>
      <c r="C17044" t="s">
        <v>317</v>
      </c>
      <c r="D17044" t="s">
        <v>50</v>
      </c>
      <c r="E17044" t="s">
        <v>50</v>
      </c>
      <c r="F17044">
        <v>109</v>
      </c>
      <c r="G17044">
        <v>88</v>
      </c>
      <c r="H17044">
        <v>288</v>
      </c>
      <c r="I17044">
        <v>362</v>
      </c>
      <c r="J17044">
        <v>1</v>
      </c>
      <c r="K17044">
        <v>1</v>
      </c>
      <c r="L17044" t="s">
        <v>291</v>
      </c>
      <c r="M17044" t="s">
        <v>97</v>
      </c>
      <c r="N17044" t="s">
        <v>97</v>
      </c>
      <c r="O17044" t="s">
        <v>22</v>
      </c>
      <c r="P17044" t="s">
        <v>23</v>
      </c>
      <c r="Q17044" t="s">
        <v>30</v>
      </c>
    </row>
    <row r="17045" spans="1:17" x14ac:dyDescent="0.2">
      <c r="A17045" s="2">
        <v>41890</v>
      </c>
      <c r="B17045" t="s">
        <v>1279</v>
      </c>
      <c r="C17045" t="s">
        <v>384</v>
      </c>
      <c r="D17045" t="s">
        <v>50</v>
      </c>
      <c r="E17045" t="s">
        <v>50</v>
      </c>
      <c r="F17045">
        <v>49</v>
      </c>
      <c r="G17045">
        <v>99</v>
      </c>
      <c r="H17045">
        <v>552</v>
      </c>
      <c r="I17045">
        <v>325</v>
      </c>
      <c r="J17045">
        <v>2</v>
      </c>
      <c r="K17045">
        <v>0</v>
      </c>
      <c r="L17045" t="s">
        <v>291</v>
      </c>
      <c r="M17045" t="s">
        <v>1280</v>
      </c>
      <c r="N17045" t="s">
        <v>1279</v>
      </c>
      <c r="O17045" t="s">
        <v>22</v>
      </c>
      <c r="P17045" t="s">
        <v>23</v>
      </c>
      <c r="Q17045" t="s">
        <v>24</v>
      </c>
    </row>
    <row r="17046" spans="1:17" x14ac:dyDescent="0.2">
      <c r="A17046" s="2">
        <v>41890</v>
      </c>
      <c r="B17046" t="s">
        <v>95</v>
      </c>
      <c r="C17046" t="s">
        <v>174</v>
      </c>
      <c r="D17046" t="s">
        <v>50</v>
      </c>
      <c r="E17046" t="s">
        <v>50</v>
      </c>
      <c r="F17046">
        <v>23</v>
      </c>
      <c r="G17046">
        <v>167</v>
      </c>
      <c r="H17046">
        <v>898</v>
      </c>
      <c r="I17046">
        <v>94</v>
      </c>
      <c r="J17046">
        <v>4</v>
      </c>
      <c r="K17046">
        <v>0</v>
      </c>
      <c r="L17046" t="s">
        <v>291</v>
      </c>
      <c r="M17046" t="s">
        <v>1603</v>
      </c>
      <c r="N17046" t="s">
        <v>95</v>
      </c>
      <c r="O17046" t="s">
        <v>22</v>
      </c>
      <c r="P17046" t="s">
        <v>23</v>
      </c>
      <c r="Q17046" t="s">
        <v>24</v>
      </c>
    </row>
    <row r="17047" spans="1:17" x14ac:dyDescent="0.2">
      <c r="A17047" s="2">
        <v>41890</v>
      </c>
      <c r="B17047" t="s">
        <v>125</v>
      </c>
      <c r="C17047" t="s">
        <v>73</v>
      </c>
      <c r="D17047" t="s">
        <v>50</v>
      </c>
      <c r="E17047" t="s">
        <v>50</v>
      </c>
      <c r="F17047">
        <v>208</v>
      </c>
      <c r="G17047">
        <v>103</v>
      </c>
      <c r="H17047">
        <v>0</v>
      </c>
      <c r="I17047">
        <v>306</v>
      </c>
      <c r="J17047">
        <v>0</v>
      </c>
      <c r="K17047">
        <v>2</v>
      </c>
      <c r="L17047" t="s">
        <v>291</v>
      </c>
      <c r="M17047" t="s">
        <v>468</v>
      </c>
      <c r="N17047" t="s">
        <v>125</v>
      </c>
      <c r="O17047" t="s">
        <v>22</v>
      </c>
      <c r="P17047" t="s">
        <v>23</v>
      </c>
      <c r="Q17047" t="s">
        <v>41</v>
      </c>
    </row>
    <row r="17048" spans="1:17" x14ac:dyDescent="0.2">
      <c r="A17048" s="2">
        <v>41890</v>
      </c>
      <c r="B17048" t="s">
        <v>106</v>
      </c>
      <c r="C17048" t="s">
        <v>328</v>
      </c>
      <c r="D17048" t="s">
        <v>50</v>
      </c>
      <c r="E17048" t="s">
        <v>50</v>
      </c>
      <c r="F17048">
        <v>7</v>
      </c>
      <c r="G17048">
        <v>76</v>
      </c>
      <c r="H17048">
        <v>1240</v>
      </c>
      <c r="I17048">
        <v>406</v>
      </c>
      <c r="J17048">
        <v>5</v>
      </c>
      <c r="K17048">
        <v>1</v>
      </c>
      <c r="L17048" t="s">
        <v>291</v>
      </c>
      <c r="M17048" t="s">
        <v>275</v>
      </c>
      <c r="N17048" t="s">
        <v>106</v>
      </c>
      <c r="O17048" t="s">
        <v>22</v>
      </c>
      <c r="P17048" t="s">
        <v>23</v>
      </c>
      <c r="Q17048" t="s">
        <v>24</v>
      </c>
    </row>
    <row r="17049" spans="1:17" x14ac:dyDescent="0.2">
      <c r="A17049" s="2">
        <v>41890</v>
      </c>
      <c r="B17049" t="s">
        <v>53</v>
      </c>
      <c r="C17049" t="s">
        <v>89</v>
      </c>
      <c r="D17049" t="s">
        <v>50</v>
      </c>
      <c r="E17049" t="s">
        <v>50</v>
      </c>
      <c r="F17049">
        <v>9</v>
      </c>
      <c r="G17049">
        <v>20</v>
      </c>
      <c r="H17049">
        <v>1218</v>
      </c>
      <c r="I17049">
        <v>915</v>
      </c>
      <c r="J17049">
        <v>0</v>
      </c>
      <c r="K17049">
        <v>2</v>
      </c>
      <c r="L17049" t="s">
        <v>291</v>
      </c>
      <c r="M17049" t="s">
        <v>323</v>
      </c>
      <c r="N17049" t="s">
        <v>53</v>
      </c>
      <c r="O17049" t="s">
        <v>22</v>
      </c>
      <c r="P17049" t="s">
        <v>23</v>
      </c>
      <c r="Q17049" t="s">
        <v>41</v>
      </c>
    </row>
    <row r="17050" spans="1:17" x14ac:dyDescent="0.2">
      <c r="A17050" s="2">
        <v>41890</v>
      </c>
      <c r="B17050" t="s">
        <v>168</v>
      </c>
      <c r="C17050" t="s">
        <v>244</v>
      </c>
      <c r="D17050" t="s">
        <v>50</v>
      </c>
      <c r="E17050" t="s">
        <v>50</v>
      </c>
      <c r="F17050">
        <v>22</v>
      </c>
      <c r="G17050">
        <v>45</v>
      </c>
      <c r="H17050">
        <v>900</v>
      </c>
      <c r="I17050">
        <v>584</v>
      </c>
      <c r="J17050">
        <v>0</v>
      </c>
      <c r="K17050">
        <v>1</v>
      </c>
      <c r="L17050" t="s">
        <v>291</v>
      </c>
      <c r="M17050" t="s">
        <v>318</v>
      </c>
      <c r="N17050" t="s">
        <v>168</v>
      </c>
      <c r="O17050" t="s">
        <v>22</v>
      </c>
      <c r="P17050" t="s">
        <v>23</v>
      </c>
      <c r="Q17050" t="s">
        <v>41</v>
      </c>
    </row>
    <row r="17051" spans="1:17" x14ac:dyDescent="0.2">
      <c r="A17051" s="2">
        <v>41890</v>
      </c>
      <c r="B17051" t="s">
        <v>449</v>
      </c>
      <c r="C17051" t="s">
        <v>442</v>
      </c>
      <c r="D17051" t="s">
        <v>115</v>
      </c>
      <c r="E17051" t="s">
        <v>57</v>
      </c>
      <c r="F17051">
        <v>51</v>
      </c>
      <c r="G17051">
        <v>98</v>
      </c>
      <c r="H17051">
        <v>527</v>
      </c>
      <c r="I17051">
        <v>329</v>
      </c>
      <c r="J17051">
        <v>3</v>
      </c>
      <c r="K17051">
        <v>1</v>
      </c>
      <c r="L17051" t="s">
        <v>28</v>
      </c>
      <c r="M17051" t="s">
        <v>530</v>
      </c>
      <c r="N17051" t="s">
        <v>449</v>
      </c>
      <c r="O17051" t="s">
        <v>22</v>
      </c>
      <c r="P17051" t="s">
        <v>23</v>
      </c>
      <c r="Q17051" t="s">
        <v>24</v>
      </c>
    </row>
    <row r="17052" spans="1:17" x14ac:dyDescent="0.2">
      <c r="A17052" s="2">
        <v>41891</v>
      </c>
      <c r="B17052" t="s">
        <v>737</v>
      </c>
      <c r="C17052" t="s">
        <v>161</v>
      </c>
      <c r="D17052" t="s">
        <v>50</v>
      </c>
      <c r="E17052" t="s">
        <v>50</v>
      </c>
      <c r="F17052">
        <v>199</v>
      </c>
      <c r="G17052">
        <v>41</v>
      </c>
      <c r="H17052">
        <v>15</v>
      </c>
      <c r="I17052">
        <v>622</v>
      </c>
      <c r="J17052">
        <v>1</v>
      </c>
      <c r="K17052">
        <v>2</v>
      </c>
      <c r="L17052" t="s">
        <v>291</v>
      </c>
      <c r="M17052" t="s">
        <v>819</v>
      </c>
      <c r="N17052" t="s">
        <v>737</v>
      </c>
      <c r="O17052" t="s">
        <v>22</v>
      </c>
      <c r="P17052" t="s">
        <v>23</v>
      </c>
      <c r="Q17052" t="s">
        <v>41</v>
      </c>
    </row>
    <row r="17053" spans="1:17" x14ac:dyDescent="0.2">
      <c r="A17053" s="2">
        <v>41891</v>
      </c>
      <c r="B17053" t="s">
        <v>386</v>
      </c>
      <c r="C17053" t="s">
        <v>87</v>
      </c>
      <c r="D17053" t="s">
        <v>50</v>
      </c>
      <c r="E17053" t="s">
        <v>50</v>
      </c>
      <c r="F17053">
        <v>73</v>
      </c>
      <c r="G17053">
        <v>72</v>
      </c>
      <c r="H17053">
        <v>413</v>
      </c>
      <c r="I17053">
        <v>428</v>
      </c>
      <c r="J17053">
        <v>1</v>
      </c>
      <c r="K17053">
        <v>2</v>
      </c>
      <c r="L17053" t="s">
        <v>291</v>
      </c>
      <c r="M17053" t="s">
        <v>595</v>
      </c>
      <c r="N17053" t="s">
        <v>386</v>
      </c>
      <c r="O17053" t="s">
        <v>22</v>
      </c>
      <c r="P17053" t="s">
        <v>23</v>
      </c>
      <c r="Q17053" t="s">
        <v>41</v>
      </c>
    </row>
    <row r="17054" spans="1:17" x14ac:dyDescent="0.2">
      <c r="A17054" s="2">
        <v>41891</v>
      </c>
      <c r="B17054" t="s">
        <v>646</v>
      </c>
      <c r="C17054" t="s">
        <v>145</v>
      </c>
      <c r="D17054" t="s">
        <v>50</v>
      </c>
      <c r="E17054" t="s">
        <v>50</v>
      </c>
      <c r="F17054">
        <v>19</v>
      </c>
      <c r="G17054">
        <v>140</v>
      </c>
      <c r="H17054">
        <v>924</v>
      </c>
      <c r="I17054">
        <v>184</v>
      </c>
      <c r="J17054">
        <v>1</v>
      </c>
      <c r="K17054">
        <v>2</v>
      </c>
      <c r="L17054" t="s">
        <v>291</v>
      </c>
      <c r="M17054" t="s">
        <v>909</v>
      </c>
      <c r="N17054" t="s">
        <v>646</v>
      </c>
      <c r="O17054" t="s">
        <v>22</v>
      </c>
      <c r="P17054" t="s">
        <v>23</v>
      </c>
      <c r="Q17054" t="s">
        <v>41</v>
      </c>
    </row>
    <row r="17055" spans="1:17" x14ac:dyDescent="0.2">
      <c r="A17055" s="2">
        <v>41891</v>
      </c>
      <c r="B17055" t="s">
        <v>182</v>
      </c>
      <c r="C17055" t="s">
        <v>177</v>
      </c>
      <c r="D17055" t="s">
        <v>115</v>
      </c>
      <c r="E17055" t="s">
        <v>115</v>
      </c>
      <c r="F17055">
        <v>97</v>
      </c>
      <c r="G17055">
        <v>56</v>
      </c>
      <c r="H17055">
        <v>334</v>
      </c>
      <c r="I17055">
        <v>500</v>
      </c>
      <c r="J17055">
        <v>1</v>
      </c>
      <c r="K17055">
        <v>1</v>
      </c>
      <c r="L17055" t="s">
        <v>28</v>
      </c>
      <c r="M17055" t="s">
        <v>1608</v>
      </c>
      <c r="N17055" t="s">
        <v>182</v>
      </c>
      <c r="O17055" t="s">
        <v>22</v>
      </c>
      <c r="P17055" t="s">
        <v>23</v>
      </c>
      <c r="Q17055" t="s">
        <v>30</v>
      </c>
    </row>
    <row r="17056" spans="1:17" x14ac:dyDescent="0.2">
      <c r="A17056" s="2">
        <v>41891</v>
      </c>
      <c r="B17056" t="s">
        <v>274</v>
      </c>
      <c r="C17056" t="s">
        <v>184</v>
      </c>
      <c r="D17056" t="s">
        <v>50</v>
      </c>
      <c r="E17056" t="s">
        <v>50</v>
      </c>
      <c r="F17056">
        <v>16</v>
      </c>
      <c r="G17056">
        <v>150</v>
      </c>
      <c r="H17056">
        <v>964</v>
      </c>
      <c r="I17056">
        <v>142</v>
      </c>
      <c r="J17056">
        <v>2</v>
      </c>
      <c r="K17056">
        <v>0</v>
      </c>
      <c r="L17056" t="s">
        <v>291</v>
      </c>
      <c r="M17056" t="s">
        <v>333</v>
      </c>
      <c r="N17056" t="s">
        <v>274</v>
      </c>
      <c r="O17056" t="s">
        <v>22</v>
      </c>
      <c r="P17056" t="s">
        <v>23</v>
      </c>
      <c r="Q17056" t="s">
        <v>24</v>
      </c>
    </row>
    <row r="17057" spans="1:17" x14ac:dyDescent="0.2">
      <c r="A17057" s="2">
        <v>41891</v>
      </c>
      <c r="B17057" t="s">
        <v>293</v>
      </c>
      <c r="C17057" t="s">
        <v>126</v>
      </c>
      <c r="D17057" t="s">
        <v>50</v>
      </c>
      <c r="E17057" t="s">
        <v>50</v>
      </c>
      <c r="F17057">
        <v>35</v>
      </c>
      <c r="G17057">
        <v>3</v>
      </c>
      <c r="H17057">
        <v>650</v>
      </c>
      <c r="I17057">
        <v>1506</v>
      </c>
      <c r="J17057">
        <v>2</v>
      </c>
      <c r="K17057">
        <v>1</v>
      </c>
      <c r="L17057" t="s">
        <v>291</v>
      </c>
      <c r="M17057" t="s">
        <v>478</v>
      </c>
      <c r="N17057" t="s">
        <v>293</v>
      </c>
      <c r="O17057" t="s">
        <v>22</v>
      </c>
      <c r="P17057" t="s">
        <v>23</v>
      </c>
      <c r="Q17057" t="s">
        <v>24</v>
      </c>
    </row>
    <row r="17058" spans="1:17" x14ac:dyDescent="0.2">
      <c r="A17058" s="2">
        <v>41891</v>
      </c>
      <c r="B17058" t="s">
        <v>263</v>
      </c>
      <c r="C17058" t="s">
        <v>107</v>
      </c>
      <c r="D17058" t="s">
        <v>27</v>
      </c>
      <c r="E17058" t="s">
        <v>19</v>
      </c>
      <c r="F17058">
        <v>117</v>
      </c>
      <c r="G17058">
        <v>12</v>
      </c>
      <c r="H17058">
        <v>262</v>
      </c>
      <c r="I17058">
        <v>1099</v>
      </c>
      <c r="J17058">
        <v>0</v>
      </c>
      <c r="K17058">
        <v>1</v>
      </c>
      <c r="L17058" t="s">
        <v>28</v>
      </c>
      <c r="M17058" t="s">
        <v>833</v>
      </c>
      <c r="N17058" t="s">
        <v>77</v>
      </c>
      <c r="O17058" t="s">
        <v>122</v>
      </c>
      <c r="P17058" t="s">
        <v>23</v>
      </c>
      <c r="Q17058" t="s">
        <v>41</v>
      </c>
    </row>
    <row r="17059" spans="1:17" x14ac:dyDescent="0.2">
      <c r="A17059" s="2">
        <v>41891</v>
      </c>
      <c r="B17059" t="s">
        <v>76</v>
      </c>
      <c r="C17059" t="s">
        <v>180</v>
      </c>
      <c r="D17059" t="s">
        <v>50</v>
      </c>
      <c r="E17059" t="s">
        <v>50</v>
      </c>
      <c r="F17059">
        <v>46</v>
      </c>
      <c r="G17059">
        <v>32</v>
      </c>
      <c r="H17059">
        <v>573</v>
      </c>
      <c r="I17059">
        <v>711</v>
      </c>
      <c r="J17059">
        <v>3</v>
      </c>
      <c r="K17059">
        <v>0</v>
      </c>
      <c r="L17059" t="s">
        <v>291</v>
      </c>
      <c r="M17059" t="s">
        <v>78</v>
      </c>
      <c r="N17059" t="s">
        <v>76</v>
      </c>
      <c r="O17059" t="s">
        <v>22</v>
      </c>
      <c r="P17059" t="s">
        <v>23</v>
      </c>
      <c r="Q17059" t="s">
        <v>24</v>
      </c>
    </row>
    <row r="17060" spans="1:17" x14ac:dyDescent="0.2">
      <c r="A17060" s="2">
        <v>41891</v>
      </c>
      <c r="B17060" t="s">
        <v>363</v>
      </c>
      <c r="C17060" t="s">
        <v>389</v>
      </c>
      <c r="D17060" t="s">
        <v>115</v>
      </c>
      <c r="E17060" t="s">
        <v>115</v>
      </c>
      <c r="F17060">
        <v>153</v>
      </c>
      <c r="G17060">
        <v>184</v>
      </c>
      <c r="H17060">
        <v>135</v>
      </c>
      <c r="I17060">
        <v>59</v>
      </c>
      <c r="J17060">
        <v>0</v>
      </c>
      <c r="K17060">
        <v>0</v>
      </c>
      <c r="L17060" t="s">
        <v>28</v>
      </c>
      <c r="M17060" t="s">
        <v>1609</v>
      </c>
      <c r="N17060" t="s">
        <v>363</v>
      </c>
      <c r="O17060" t="s">
        <v>22</v>
      </c>
      <c r="P17060" t="s">
        <v>23</v>
      </c>
      <c r="Q17060" t="s">
        <v>30</v>
      </c>
    </row>
    <row r="17061" spans="1:17" x14ac:dyDescent="0.2">
      <c r="A17061" s="2">
        <v>41891</v>
      </c>
      <c r="B17061" t="s">
        <v>143</v>
      </c>
      <c r="C17061" t="s">
        <v>32</v>
      </c>
      <c r="D17061" t="s">
        <v>115</v>
      </c>
      <c r="E17061" t="s">
        <v>19</v>
      </c>
      <c r="F17061">
        <v>44</v>
      </c>
      <c r="G17061">
        <v>29</v>
      </c>
      <c r="H17061">
        <v>593</v>
      </c>
      <c r="I17061">
        <v>723</v>
      </c>
      <c r="J17061">
        <v>2</v>
      </c>
      <c r="K17061">
        <v>2</v>
      </c>
      <c r="L17061" t="s">
        <v>28</v>
      </c>
      <c r="M17061" t="s">
        <v>773</v>
      </c>
      <c r="N17061" t="s">
        <v>143</v>
      </c>
      <c r="O17061" t="s">
        <v>22</v>
      </c>
      <c r="P17061" t="s">
        <v>23</v>
      </c>
      <c r="Q17061" t="s">
        <v>30</v>
      </c>
    </row>
    <row r="17062" spans="1:17" x14ac:dyDescent="0.2">
      <c r="A17062" s="2">
        <v>41891</v>
      </c>
      <c r="B17062" t="s">
        <v>560</v>
      </c>
      <c r="C17062" t="s">
        <v>101</v>
      </c>
      <c r="D17062" t="s">
        <v>50</v>
      </c>
      <c r="E17062" t="s">
        <v>50</v>
      </c>
      <c r="F17062">
        <v>131</v>
      </c>
      <c r="G17062">
        <v>100</v>
      </c>
      <c r="H17062">
        <v>213</v>
      </c>
      <c r="I17062">
        <v>323</v>
      </c>
      <c r="J17062">
        <v>0</v>
      </c>
      <c r="K17062">
        <v>0</v>
      </c>
      <c r="L17062" t="s">
        <v>291</v>
      </c>
      <c r="M17062" t="s">
        <v>1389</v>
      </c>
      <c r="N17062" t="s">
        <v>560</v>
      </c>
      <c r="O17062" t="s">
        <v>22</v>
      </c>
      <c r="P17062" t="s">
        <v>23</v>
      </c>
      <c r="Q17062" t="s">
        <v>30</v>
      </c>
    </row>
    <row r="17063" spans="1:17" x14ac:dyDescent="0.2">
      <c r="A17063" s="2">
        <v>41891</v>
      </c>
      <c r="B17063" t="s">
        <v>301</v>
      </c>
      <c r="C17063" t="s">
        <v>402</v>
      </c>
      <c r="D17063" t="s">
        <v>115</v>
      </c>
      <c r="E17063" t="s">
        <v>115</v>
      </c>
      <c r="F17063">
        <v>111</v>
      </c>
      <c r="G17063">
        <v>107</v>
      </c>
      <c r="H17063">
        <v>280</v>
      </c>
      <c r="I17063">
        <v>289</v>
      </c>
      <c r="J17063">
        <v>0</v>
      </c>
      <c r="K17063">
        <v>1</v>
      </c>
      <c r="L17063" t="s">
        <v>28</v>
      </c>
      <c r="M17063" t="s">
        <v>1546</v>
      </c>
      <c r="N17063" t="s">
        <v>301</v>
      </c>
      <c r="O17063" t="s">
        <v>22</v>
      </c>
      <c r="P17063" t="s">
        <v>23</v>
      </c>
      <c r="Q17063" t="s">
        <v>41</v>
      </c>
    </row>
    <row r="17064" spans="1:17" x14ac:dyDescent="0.2">
      <c r="A17064" s="2">
        <v>41891</v>
      </c>
      <c r="B17064" t="s">
        <v>26</v>
      </c>
      <c r="C17064" t="s">
        <v>17</v>
      </c>
      <c r="D17064" t="s">
        <v>27</v>
      </c>
      <c r="E17064" t="s">
        <v>19</v>
      </c>
      <c r="F17064">
        <v>17</v>
      </c>
      <c r="G17064">
        <v>71</v>
      </c>
      <c r="H17064">
        <v>941</v>
      </c>
      <c r="I17064">
        <v>433</v>
      </c>
      <c r="J17064">
        <v>1</v>
      </c>
      <c r="K17064">
        <v>0</v>
      </c>
      <c r="L17064" t="s">
        <v>28</v>
      </c>
      <c r="M17064" t="s">
        <v>1278</v>
      </c>
      <c r="N17064" t="s">
        <v>77</v>
      </c>
      <c r="O17064" t="s">
        <v>122</v>
      </c>
      <c r="P17064" t="s">
        <v>23</v>
      </c>
      <c r="Q17064" t="s">
        <v>24</v>
      </c>
    </row>
    <row r="17065" spans="1:17" x14ac:dyDescent="0.2">
      <c r="A17065" s="2">
        <v>41891</v>
      </c>
      <c r="B17065" t="s">
        <v>49</v>
      </c>
      <c r="C17065" t="s">
        <v>119</v>
      </c>
      <c r="D17065" t="s">
        <v>50</v>
      </c>
      <c r="E17065" t="s">
        <v>50</v>
      </c>
      <c r="F17065">
        <v>53</v>
      </c>
      <c r="G17065">
        <v>14</v>
      </c>
      <c r="H17065">
        <v>511</v>
      </c>
      <c r="I17065">
        <v>1068</v>
      </c>
      <c r="J17065">
        <v>0</v>
      </c>
      <c r="K17065">
        <v>2</v>
      </c>
      <c r="L17065" t="s">
        <v>291</v>
      </c>
      <c r="M17065" t="s">
        <v>103</v>
      </c>
      <c r="N17065" t="s">
        <v>49</v>
      </c>
      <c r="O17065" t="s">
        <v>22</v>
      </c>
      <c r="P17065" t="s">
        <v>23</v>
      </c>
      <c r="Q17065" t="s">
        <v>41</v>
      </c>
    </row>
    <row r="17066" spans="1:17" x14ac:dyDescent="0.2">
      <c r="A17066" s="2">
        <v>41891</v>
      </c>
      <c r="B17066" t="s">
        <v>166</v>
      </c>
      <c r="C17066" t="s">
        <v>42</v>
      </c>
      <c r="D17066" t="s">
        <v>115</v>
      </c>
      <c r="E17066" t="s">
        <v>19</v>
      </c>
      <c r="F17066">
        <v>92</v>
      </c>
      <c r="G17066">
        <v>52</v>
      </c>
      <c r="H17066">
        <v>348</v>
      </c>
      <c r="I17066">
        <v>522</v>
      </c>
      <c r="J17066">
        <v>0</v>
      </c>
      <c r="K17066">
        <v>2</v>
      </c>
      <c r="L17066" t="s">
        <v>28</v>
      </c>
      <c r="M17066" t="s">
        <v>165</v>
      </c>
      <c r="N17066" t="s">
        <v>166</v>
      </c>
      <c r="O17066" t="s">
        <v>22</v>
      </c>
      <c r="P17066" t="s">
        <v>23</v>
      </c>
      <c r="Q17066" t="s">
        <v>41</v>
      </c>
    </row>
    <row r="17067" spans="1:17" x14ac:dyDescent="0.2">
      <c r="A17067" s="2">
        <v>41891</v>
      </c>
      <c r="B17067" t="s">
        <v>443</v>
      </c>
      <c r="C17067" t="s">
        <v>254</v>
      </c>
      <c r="D17067" t="s">
        <v>115</v>
      </c>
      <c r="E17067" t="s">
        <v>115</v>
      </c>
      <c r="F17067">
        <v>152</v>
      </c>
      <c r="G17067">
        <v>161</v>
      </c>
      <c r="H17067">
        <v>140</v>
      </c>
      <c r="I17067">
        <v>117</v>
      </c>
      <c r="J17067">
        <v>0</v>
      </c>
      <c r="K17067">
        <v>0</v>
      </c>
      <c r="L17067" t="s">
        <v>28</v>
      </c>
      <c r="M17067" t="s">
        <v>1577</v>
      </c>
      <c r="N17067" t="s">
        <v>443</v>
      </c>
      <c r="O17067" t="s">
        <v>22</v>
      </c>
      <c r="P17067" t="s">
        <v>23</v>
      </c>
      <c r="Q17067" t="s">
        <v>30</v>
      </c>
    </row>
    <row r="17068" spans="1:17" x14ac:dyDescent="0.2">
      <c r="A17068" s="2">
        <v>41892</v>
      </c>
      <c r="B17068" t="s">
        <v>150</v>
      </c>
      <c r="C17068" t="s">
        <v>111</v>
      </c>
      <c r="D17068" t="s">
        <v>36</v>
      </c>
      <c r="E17068" t="s">
        <v>36</v>
      </c>
      <c r="F17068">
        <v>24</v>
      </c>
      <c r="G17068">
        <v>60</v>
      </c>
      <c r="H17068">
        <v>879</v>
      </c>
      <c r="I17068">
        <v>488</v>
      </c>
      <c r="J17068">
        <v>1</v>
      </c>
      <c r="K17068">
        <v>0</v>
      </c>
      <c r="L17068" t="s">
        <v>62</v>
      </c>
      <c r="M17068" t="s">
        <v>1052</v>
      </c>
      <c r="N17068" t="s">
        <v>150</v>
      </c>
      <c r="O17068" t="s">
        <v>22</v>
      </c>
      <c r="P17068" t="s">
        <v>23</v>
      </c>
      <c r="Q17068" t="s">
        <v>24</v>
      </c>
    </row>
    <row r="17069" spans="1:17" x14ac:dyDescent="0.2">
      <c r="A17069" s="2">
        <v>41892</v>
      </c>
      <c r="B17069" t="s">
        <v>267</v>
      </c>
      <c r="C17069" t="s">
        <v>224</v>
      </c>
      <c r="D17069" t="s">
        <v>36</v>
      </c>
      <c r="E17069" t="s">
        <v>36</v>
      </c>
      <c r="F17069">
        <v>75</v>
      </c>
      <c r="G17069">
        <v>58</v>
      </c>
      <c r="H17069">
        <v>407</v>
      </c>
      <c r="I17069">
        <v>492</v>
      </c>
      <c r="J17069">
        <v>0</v>
      </c>
      <c r="K17069">
        <v>3</v>
      </c>
      <c r="L17069" t="s">
        <v>62</v>
      </c>
      <c r="M17069" t="s">
        <v>268</v>
      </c>
      <c r="N17069" t="s">
        <v>267</v>
      </c>
      <c r="O17069" t="s">
        <v>22</v>
      </c>
      <c r="P17069" t="s">
        <v>23</v>
      </c>
      <c r="Q17069" t="s">
        <v>41</v>
      </c>
    </row>
    <row r="17070" spans="1:17" x14ac:dyDescent="0.2">
      <c r="A17070" s="2">
        <v>41892</v>
      </c>
      <c r="B17070" t="s">
        <v>351</v>
      </c>
      <c r="C17070" t="s">
        <v>118</v>
      </c>
      <c r="D17070" t="s">
        <v>36</v>
      </c>
      <c r="E17070" t="s">
        <v>36</v>
      </c>
      <c r="F17070">
        <v>86</v>
      </c>
      <c r="G17070">
        <v>59</v>
      </c>
      <c r="H17070">
        <v>371</v>
      </c>
      <c r="I17070">
        <v>491</v>
      </c>
      <c r="J17070">
        <v>0</v>
      </c>
      <c r="K17070">
        <v>2</v>
      </c>
      <c r="L17070" t="s">
        <v>62</v>
      </c>
      <c r="M17070" t="s">
        <v>353</v>
      </c>
      <c r="N17070" t="s">
        <v>351</v>
      </c>
      <c r="O17070" t="s">
        <v>22</v>
      </c>
      <c r="P17070" t="s">
        <v>23</v>
      </c>
      <c r="Q17070" t="s">
        <v>41</v>
      </c>
    </row>
    <row r="17071" spans="1:17" x14ac:dyDescent="0.2">
      <c r="A17071" s="2">
        <v>41892</v>
      </c>
      <c r="B17071" t="s">
        <v>120</v>
      </c>
      <c r="C17071" t="s">
        <v>136</v>
      </c>
      <c r="D17071" t="s">
        <v>36</v>
      </c>
      <c r="E17071" t="s">
        <v>36</v>
      </c>
      <c r="F17071">
        <v>54</v>
      </c>
      <c r="G17071">
        <v>25</v>
      </c>
      <c r="H17071">
        <v>507</v>
      </c>
      <c r="I17071">
        <v>839</v>
      </c>
      <c r="J17071">
        <v>4</v>
      </c>
      <c r="K17071">
        <v>1</v>
      </c>
      <c r="L17071" t="s">
        <v>62</v>
      </c>
      <c r="M17071" t="s">
        <v>152</v>
      </c>
      <c r="N17071" t="s">
        <v>120</v>
      </c>
      <c r="O17071" t="s">
        <v>22</v>
      </c>
      <c r="P17071" t="s">
        <v>23</v>
      </c>
      <c r="Q17071" t="s">
        <v>24</v>
      </c>
    </row>
    <row r="17072" spans="1:17" x14ac:dyDescent="0.2">
      <c r="A17072" s="2">
        <v>41892</v>
      </c>
      <c r="B17072" t="s">
        <v>548</v>
      </c>
      <c r="C17072" t="s">
        <v>138</v>
      </c>
      <c r="D17072" t="s">
        <v>36</v>
      </c>
      <c r="E17072" t="s">
        <v>36</v>
      </c>
      <c r="F17072">
        <v>74</v>
      </c>
      <c r="G17072">
        <v>84</v>
      </c>
      <c r="H17072">
        <v>410</v>
      </c>
      <c r="I17072">
        <v>375</v>
      </c>
      <c r="J17072">
        <v>2</v>
      </c>
      <c r="K17072">
        <v>1</v>
      </c>
      <c r="L17072" t="s">
        <v>62</v>
      </c>
      <c r="M17072" t="s">
        <v>805</v>
      </c>
      <c r="N17072" t="s">
        <v>548</v>
      </c>
      <c r="O17072" t="s">
        <v>22</v>
      </c>
      <c r="P17072" t="s">
        <v>23</v>
      </c>
      <c r="Q17072" t="s">
        <v>24</v>
      </c>
    </row>
    <row r="17073" spans="1:17" x14ac:dyDescent="0.2">
      <c r="A17073" s="2">
        <v>41892</v>
      </c>
      <c r="B17073" t="s">
        <v>61</v>
      </c>
      <c r="C17073" t="s">
        <v>380</v>
      </c>
      <c r="D17073" t="s">
        <v>36</v>
      </c>
      <c r="E17073" t="s">
        <v>36</v>
      </c>
      <c r="F17073">
        <v>78</v>
      </c>
      <c r="G17073">
        <v>115</v>
      </c>
      <c r="H17073">
        <v>394</v>
      </c>
      <c r="I17073">
        <v>263</v>
      </c>
      <c r="J17073">
        <v>2</v>
      </c>
      <c r="K17073">
        <v>0</v>
      </c>
      <c r="L17073" t="s">
        <v>62</v>
      </c>
      <c r="M17073" t="s">
        <v>63</v>
      </c>
      <c r="N17073" t="s">
        <v>61</v>
      </c>
      <c r="O17073" t="s">
        <v>22</v>
      </c>
      <c r="P17073" t="s">
        <v>23</v>
      </c>
      <c r="Q17073" t="s">
        <v>24</v>
      </c>
    </row>
    <row r="17074" spans="1:17" x14ac:dyDescent="0.2">
      <c r="A17074" s="2">
        <v>41892</v>
      </c>
      <c r="B17074" t="s">
        <v>890</v>
      </c>
      <c r="C17074" t="s">
        <v>35</v>
      </c>
      <c r="D17074" t="s">
        <v>36</v>
      </c>
      <c r="E17074" t="s">
        <v>36</v>
      </c>
      <c r="F17074">
        <v>93</v>
      </c>
      <c r="G17074">
        <v>50</v>
      </c>
      <c r="H17074">
        <v>344</v>
      </c>
      <c r="I17074">
        <v>533</v>
      </c>
      <c r="J17074">
        <v>2</v>
      </c>
      <c r="K17074">
        <v>0</v>
      </c>
      <c r="L17074" t="s">
        <v>62</v>
      </c>
      <c r="M17074" t="s">
        <v>1191</v>
      </c>
      <c r="N17074" t="s">
        <v>890</v>
      </c>
      <c r="O17074" t="s">
        <v>22</v>
      </c>
      <c r="P17074" t="s">
        <v>23</v>
      </c>
      <c r="Q17074" t="s">
        <v>24</v>
      </c>
    </row>
    <row r="17075" spans="1:17" x14ac:dyDescent="0.2">
      <c r="A17075" s="2">
        <v>41892</v>
      </c>
      <c r="B17075" t="s">
        <v>183</v>
      </c>
      <c r="C17075" t="s">
        <v>128</v>
      </c>
      <c r="D17075" t="s">
        <v>36</v>
      </c>
      <c r="E17075" t="s">
        <v>36</v>
      </c>
      <c r="F17075">
        <v>38</v>
      </c>
      <c r="G17075">
        <v>42</v>
      </c>
      <c r="H17075">
        <v>645</v>
      </c>
      <c r="I17075">
        <v>616</v>
      </c>
      <c r="J17075">
        <v>0</v>
      </c>
      <c r="K17075">
        <v>1</v>
      </c>
      <c r="L17075" t="s">
        <v>62</v>
      </c>
      <c r="M17075" t="s">
        <v>266</v>
      </c>
      <c r="N17075" t="s">
        <v>183</v>
      </c>
      <c r="O17075" t="s">
        <v>22</v>
      </c>
      <c r="P17075" t="s">
        <v>23</v>
      </c>
      <c r="Q17075" t="s">
        <v>41</v>
      </c>
    </row>
    <row r="17076" spans="1:17" x14ac:dyDescent="0.2">
      <c r="A17076" s="2">
        <v>41892</v>
      </c>
      <c r="B17076" t="s">
        <v>405</v>
      </c>
      <c r="C17076" t="s">
        <v>141</v>
      </c>
      <c r="D17076" t="s">
        <v>36</v>
      </c>
      <c r="E17076" t="s">
        <v>36</v>
      </c>
      <c r="F17076">
        <v>105</v>
      </c>
      <c r="G17076">
        <v>102</v>
      </c>
      <c r="H17076">
        <v>301</v>
      </c>
      <c r="I17076">
        <v>311</v>
      </c>
      <c r="J17076">
        <v>1</v>
      </c>
      <c r="K17076">
        <v>1</v>
      </c>
      <c r="L17076" t="s">
        <v>62</v>
      </c>
      <c r="M17076" t="s">
        <v>406</v>
      </c>
      <c r="N17076" t="s">
        <v>405</v>
      </c>
      <c r="O17076" t="s">
        <v>22</v>
      </c>
      <c r="P17076" t="s">
        <v>23</v>
      </c>
      <c r="Q17076" t="s">
        <v>30</v>
      </c>
    </row>
    <row r="17077" spans="1:17" x14ac:dyDescent="0.2">
      <c r="A17077" s="2">
        <v>41892</v>
      </c>
      <c r="B17077" t="s">
        <v>250</v>
      </c>
      <c r="C17077" t="s">
        <v>374</v>
      </c>
      <c r="D17077" t="s">
        <v>36</v>
      </c>
      <c r="E17077" t="s">
        <v>36</v>
      </c>
      <c r="F17077">
        <v>106</v>
      </c>
      <c r="G17077">
        <v>112</v>
      </c>
      <c r="H17077">
        <v>295</v>
      </c>
      <c r="I17077">
        <v>275</v>
      </c>
      <c r="J17077">
        <v>3</v>
      </c>
      <c r="K17077">
        <v>2</v>
      </c>
      <c r="L17077" t="s">
        <v>62</v>
      </c>
      <c r="M17077" t="s">
        <v>251</v>
      </c>
      <c r="N17077" t="s">
        <v>250</v>
      </c>
      <c r="O17077" t="s">
        <v>22</v>
      </c>
      <c r="P17077" t="s">
        <v>23</v>
      </c>
      <c r="Q17077" t="s">
        <v>24</v>
      </c>
    </row>
    <row r="17078" spans="1:17" x14ac:dyDescent="0.2">
      <c r="A17078" s="2">
        <v>41892</v>
      </c>
      <c r="B17078" t="s">
        <v>296</v>
      </c>
      <c r="C17078" t="s">
        <v>237</v>
      </c>
      <c r="D17078" t="s">
        <v>36</v>
      </c>
      <c r="E17078" t="s">
        <v>36</v>
      </c>
      <c r="F17078">
        <v>107</v>
      </c>
      <c r="G17078">
        <v>118</v>
      </c>
      <c r="H17078">
        <v>288</v>
      </c>
      <c r="I17078">
        <v>261</v>
      </c>
      <c r="J17078">
        <v>1</v>
      </c>
      <c r="K17078">
        <v>1</v>
      </c>
      <c r="L17078" t="s">
        <v>62</v>
      </c>
      <c r="M17078" t="s">
        <v>399</v>
      </c>
      <c r="N17078" t="s">
        <v>296</v>
      </c>
      <c r="O17078" t="s">
        <v>22</v>
      </c>
      <c r="P17078" t="s">
        <v>23</v>
      </c>
      <c r="Q17078" t="s">
        <v>30</v>
      </c>
    </row>
    <row r="17079" spans="1:17" x14ac:dyDescent="0.2">
      <c r="A17079" s="2">
        <v>41892</v>
      </c>
      <c r="B17079" t="s">
        <v>149</v>
      </c>
      <c r="C17079" t="s">
        <v>135</v>
      </c>
      <c r="D17079" t="s">
        <v>36</v>
      </c>
      <c r="E17079" t="s">
        <v>36</v>
      </c>
      <c r="F17079">
        <v>69</v>
      </c>
      <c r="G17079">
        <v>33</v>
      </c>
      <c r="H17079">
        <v>437</v>
      </c>
      <c r="I17079">
        <v>673</v>
      </c>
      <c r="J17079">
        <v>0</v>
      </c>
      <c r="K17079">
        <v>0</v>
      </c>
      <c r="L17079" t="s">
        <v>62</v>
      </c>
      <c r="M17079" t="s">
        <v>871</v>
      </c>
      <c r="N17079" t="s">
        <v>149</v>
      </c>
      <c r="O17079" t="s">
        <v>22</v>
      </c>
      <c r="P17079" t="s">
        <v>23</v>
      </c>
      <c r="Q17079" t="s">
        <v>30</v>
      </c>
    </row>
    <row r="17080" spans="1:17" x14ac:dyDescent="0.2">
      <c r="A17080" s="2">
        <v>41892</v>
      </c>
      <c r="B17080" t="s">
        <v>365</v>
      </c>
      <c r="C17080" t="s">
        <v>199</v>
      </c>
      <c r="D17080" t="s">
        <v>36</v>
      </c>
      <c r="E17080" t="s">
        <v>36</v>
      </c>
      <c r="F17080">
        <v>87</v>
      </c>
      <c r="G17080">
        <v>36</v>
      </c>
      <c r="H17080">
        <v>364</v>
      </c>
      <c r="I17080">
        <v>648</v>
      </c>
      <c r="J17080">
        <v>2</v>
      </c>
      <c r="K17080">
        <v>3</v>
      </c>
      <c r="L17080" t="s">
        <v>62</v>
      </c>
      <c r="M17080" t="s">
        <v>400</v>
      </c>
      <c r="N17080" t="s">
        <v>365</v>
      </c>
      <c r="O17080" t="s">
        <v>22</v>
      </c>
      <c r="P17080" t="s">
        <v>23</v>
      </c>
      <c r="Q17080" t="s">
        <v>41</v>
      </c>
    </row>
    <row r="17081" spans="1:17" x14ac:dyDescent="0.2">
      <c r="A17081" s="2">
        <v>41892</v>
      </c>
      <c r="B17081" t="s">
        <v>208</v>
      </c>
      <c r="C17081" t="s">
        <v>34</v>
      </c>
      <c r="D17081" t="s">
        <v>36</v>
      </c>
      <c r="E17081" t="s">
        <v>36</v>
      </c>
      <c r="F17081">
        <v>81</v>
      </c>
      <c r="G17081">
        <v>64</v>
      </c>
      <c r="H17081">
        <v>380</v>
      </c>
      <c r="I17081">
        <v>470</v>
      </c>
      <c r="J17081">
        <v>2</v>
      </c>
      <c r="K17081">
        <v>0</v>
      </c>
      <c r="L17081" t="s">
        <v>62</v>
      </c>
      <c r="M17081" t="s">
        <v>398</v>
      </c>
      <c r="N17081" t="s">
        <v>208</v>
      </c>
      <c r="O17081" t="s">
        <v>22</v>
      </c>
      <c r="P17081" t="s">
        <v>23</v>
      </c>
      <c r="Q17081" t="s">
        <v>24</v>
      </c>
    </row>
    <row r="17082" spans="1:17" x14ac:dyDescent="0.2">
      <c r="A17082" s="2">
        <v>41896</v>
      </c>
      <c r="B17082" t="s">
        <v>363</v>
      </c>
      <c r="C17082" t="s">
        <v>391</v>
      </c>
      <c r="D17082" t="s">
        <v>115</v>
      </c>
      <c r="E17082" t="s">
        <v>115</v>
      </c>
      <c r="F17082">
        <v>153</v>
      </c>
      <c r="G17082">
        <v>155</v>
      </c>
      <c r="H17082">
        <v>135</v>
      </c>
      <c r="I17082">
        <v>134</v>
      </c>
      <c r="J17082">
        <v>2</v>
      </c>
      <c r="K17082">
        <v>0</v>
      </c>
      <c r="L17082" t="s">
        <v>28</v>
      </c>
      <c r="M17082" t="s">
        <v>1610</v>
      </c>
      <c r="N17082" t="s">
        <v>363</v>
      </c>
      <c r="O17082" t="s">
        <v>22</v>
      </c>
      <c r="P17082" t="s">
        <v>23</v>
      </c>
      <c r="Q17082" t="s">
        <v>24</v>
      </c>
    </row>
    <row r="17083" spans="1:17" x14ac:dyDescent="0.2">
      <c r="A17083" s="2">
        <v>41902</v>
      </c>
      <c r="B17083" t="s">
        <v>391</v>
      </c>
      <c r="C17083" t="s">
        <v>648</v>
      </c>
      <c r="D17083" t="s">
        <v>115</v>
      </c>
      <c r="E17083" t="s">
        <v>115</v>
      </c>
      <c r="F17083">
        <v>154</v>
      </c>
      <c r="G17083">
        <v>199</v>
      </c>
      <c r="H17083">
        <v>133</v>
      </c>
      <c r="I17083">
        <v>13</v>
      </c>
      <c r="J17083">
        <v>4</v>
      </c>
      <c r="K17083">
        <v>1</v>
      </c>
      <c r="L17083" t="s">
        <v>28</v>
      </c>
      <c r="M17083" t="s">
        <v>861</v>
      </c>
      <c r="N17083" t="s">
        <v>391</v>
      </c>
      <c r="O17083" t="s">
        <v>22</v>
      </c>
      <c r="P17083" t="s">
        <v>23</v>
      </c>
      <c r="Q17083" t="s">
        <v>24</v>
      </c>
    </row>
    <row r="17084" spans="1:17" x14ac:dyDescent="0.2">
      <c r="A17084" s="2">
        <v>41907</v>
      </c>
      <c r="B17084" t="s">
        <v>363</v>
      </c>
      <c r="C17084" t="s">
        <v>648</v>
      </c>
      <c r="D17084" t="s">
        <v>115</v>
      </c>
      <c r="E17084" t="s">
        <v>115</v>
      </c>
      <c r="F17084">
        <v>156</v>
      </c>
      <c r="G17084">
        <v>199</v>
      </c>
      <c r="H17084">
        <v>130</v>
      </c>
      <c r="I17084">
        <v>13</v>
      </c>
      <c r="J17084">
        <v>1</v>
      </c>
      <c r="K17084">
        <v>0</v>
      </c>
      <c r="L17084" t="s">
        <v>28</v>
      </c>
      <c r="M17084" t="s">
        <v>1598</v>
      </c>
      <c r="N17084" t="s">
        <v>363</v>
      </c>
      <c r="O17084" t="s">
        <v>22</v>
      </c>
      <c r="P17084" t="s">
        <v>23</v>
      </c>
      <c r="Q17084" t="s">
        <v>24</v>
      </c>
    </row>
    <row r="17085" spans="1:17" x14ac:dyDescent="0.2">
      <c r="A17085" s="2">
        <v>41912</v>
      </c>
      <c r="B17085" t="s">
        <v>351</v>
      </c>
      <c r="C17085" t="s">
        <v>45</v>
      </c>
      <c r="D17085" t="s">
        <v>36</v>
      </c>
      <c r="E17085" t="s">
        <v>36</v>
      </c>
      <c r="F17085">
        <v>91</v>
      </c>
      <c r="G17085">
        <v>92</v>
      </c>
      <c r="H17085">
        <v>356</v>
      </c>
      <c r="I17085">
        <v>352</v>
      </c>
      <c r="J17085">
        <v>1</v>
      </c>
      <c r="K17085">
        <v>0</v>
      </c>
      <c r="L17085" t="s">
        <v>28</v>
      </c>
      <c r="M17085" t="s">
        <v>353</v>
      </c>
      <c r="N17085" t="s">
        <v>351</v>
      </c>
      <c r="O17085" t="s">
        <v>22</v>
      </c>
      <c r="P17085" t="s">
        <v>23</v>
      </c>
      <c r="Q17085" t="s">
        <v>24</v>
      </c>
    </row>
    <row r="17086" spans="1:17" x14ac:dyDescent="0.2">
      <c r="A17086" s="2">
        <v>41918</v>
      </c>
      <c r="B17086" t="s">
        <v>388</v>
      </c>
      <c r="C17086" t="s">
        <v>913</v>
      </c>
      <c r="D17086" t="s">
        <v>115</v>
      </c>
      <c r="E17086" t="s">
        <v>115</v>
      </c>
      <c r="F17086">
        <v>158</v>
      </c>
      <c r="G17086">
        <v>102</v>
      </c>
      <c r="H17086">
        <v>116</v>
      </c>
      <c r="I17086">
        <v>311</v>
      </c>
      <c r="J17086">
        <v>2</v>
      </c>
      <c r="K17086">
        <v>3</v>
      </c>
      <c r="L17086" t="s">
        <v>28</v>
      </c>
      <c r="M17086" t="s">
        <v>1574</v>
      </c>
      <c r="N17086" t="s">
        <v>388</v>
      </c>
      <c r="O17086" t="s">
        <v>22</v>
      </c>
      <c r="P17086" t="s">
        <v>23</v>
      </c>
      <c r="Q17086" t="s">
        <v>41</v>
      </c>
    </row>
    <row r="17087" spans="1:17" x14ac:dyDescent="0.2">
      <c r="A17087" s="2">
        <v>41918</v>
      </c>
      <c r="B17087" t="s">
        <v>166</v>
      </c>
      <c r="C17087" t="s">
        <v>449</v>
      </c>
      <c r="D17087" t="s">
        <v>115</v>
      </c>
      <c r="E17087" t="s">
        <v>115</v>
      </c>
      <c r="F17087">
        <v>96</v>
      </c>
      <c r="G17087">
        <v>58</v>
      </c>
      <c r="H17087">
        <v>341</v>
      </c>
      <c r="I17087">
        <v>529</v>
      </c>
      <c r="J17087">
        <v>3</v>
      </c>
      <c r="K17087">
        <v>0</v>
      </c>
      <c r="L17087" t="s">
        <v>28</v>
      </c>
      <c r="M17087" t="s">
        <v>165</v>
      </c>
      <c r="N17087" t="s">
        <v>166</v>
      </c>
      <c r="O17087" t="s">
        <v>22</v>
      </c>
      <c r="P17087" t="s">
        <v>23</v>
      </c>
      <c r="Q17087" t="s">
        <v>24</v>
      </c>
    </row>
    <row r="17088" spans="1:17" x14ac:dyDescent="0.2">
      <c r="A17088" s="2">
        <v>41920</v>
      </c>
      <c r="B17088" t="s">
        <v>481</v>
      </c>
      <c r="C17088" t="s">
        <v>456</v>
      </c>
      <c r="D17088" t="s">
        <v>27</v>
      </c>
      <c r="E17088" t="s">
        <v>27</v>
      </c>
      <c r="F17088">
        <v>80</v>
      </c>
      <c r="G17088">
        <v>123</v>
      </c>
      <c r="H17088">
        <v>411</v>
      </c>
      <c r="I17088">
        <v>255</v>
      </c>
      <c r="J17088">
        <v>2</v>
      </c>
      <c r="K17088">
        <v>1</v>
      </c>
      <c r="L17088" t="s">
        <v>230</v>
      </c>
      <c r="M17088" t="s">
        <v>1252</v>
      </c>
      <c r="N17088" t="s">
        <v>282</v>
      </c>
      <c r="O17088" t="s">
        <v>122</v>
      </c>
      <c r="P17088" t="s">
        <v>23</v>
      </c>
      <c r="Q17088" t="s">
        <v>24</v>
      </c>
    </row>
    <row r="17089" spans="1:17" x14ac:dyDescent="0.2">
      <c r="A17089" s="2">
        <v>41920</v>
      </c>
      <c r="B17089" t="s">
        <v>453</v>
      </c>
      <c r="C17089" t="s">
        <v>221</v>
      </c>
      <c r="D17089" t="s">
        <v>27</v>
      </c>
      <c r="E17089" t="s">
        <v>27</v>
      </c>
      <c r="F17089">
        <v>117</v>
      </c>
      <c r="G17089">
        <v>161</v>
      </c>
      <c r="H17089">
        <v>275</v>
      </c>
      <c r="I17089">
        <v>111</v>
      </c>
      <c r="J17089">
        <v>2</v>
      </c>
      <c r="K17089">
        <v>3</v>
      </c>
      <c r="L17089" t="s">
        <v>230</v>
      </c>
      <c r="M17089" t="s">
        <v>599</v>
      </c>
      <c r="N17089" t="s">
        <v>263</v>
      </c>
      <c r="O17089" t="s">
        <v>122</v>
      </c>
      <c r="P17089" t="s">
        <v>23</v>
      </c>
      <c r="Q17089" t="s">
        <v>41</v>
      </c>
    </row>
    <row r="17090" spans="1:17" x14ac:dyDescent="0.2">
      <c r="A17090" s="2">
        <v>41920</v>
      </c>
      <c r="B17090" t="s">
        <v>282</v>
      </c>
      <c r="C17090" t="s">
        <v>262</v>
      </c>
      <c r="D17090" t="s">
        <v>19</v>
      </c>
      <c r="E17090" t="s">
        <v>27</v>
      </c>
      <c r="F17090">
        <v>86</v>
      </c>
      <c r="G17090">
        <v>107</v>
      </c>
      <c r="H17090">
        <v>373</v>
      </c>
      <c r="I17090">
        <v>295</v>
      </c>
      <c r="J17090">
        <v>6</v>
      </c>
      <c r="K17090">
        <v>1</v>
      </c>
      <c r="L17090" t="s">
        <v>230</v>
      </c>
      <c r="M17090" t="s">
        <v>1252</v>
      </c>
      <c r="N17090" t="s">
        <v>282</v>
      </c>
      <c r="O17090" t="s">
        <v>22</v>
      </c>
      <c r="P17090" t="s">
        <v>23</v>
      </c>
      <c r="Q17090" t="s">
        <v>24</v>
      </c>
    </row>
    <row r="17091" spans="1:17" x14ac:dyDescent="0.2">
      <c r="A17091" s="2">
        <v>41921</v>
      </c>
      <c r="B17091" t="s">
        <v>317</v>
      </c>
      <c r="C17091" t="s">
        <v>168</v>
      </c>
      <c r="D17091" t="s">
        <v>50</v>
      </c>
      <c r="E17091" t="s">
        <v>50</v>
      </c>
      <c r="F17091">
        <v>89</v>
      </c>
      <c r="G17091">
        <v>24</v>
      </c>
      <c r="H17091">
        <v>364</v>
      </c>
      <c r="I17091">
        <v>855</v>
      </c>
      <c r="J17091">
        <v>0</v>
      </c>
      <c r="K17091">
        <v>2</v>
      </c>
      <c r="L17091" t="s">
        <v>291</v>
      </c>
      <c r="M17091" t="s">
        <v>1369</v>
      </c>
      <c r="N17091" t="s">
        <v>317</v>
      </c>
      <c r="O17091" t="s">
        <v>22</v>
      </c>
      <c r="P17091" t="s">
        <v>23</v>
      </c>
      <c r="Q17091" t="s">
        <v>41</v>
      </c>
    </row>
    <row r="17092" spans="1:17" x14ac:dyDescent="0.2">
      <c r="A17092" s="2">
        <v>41921</v>
      </c>
      <c r="B17092" t="s">
        <v>89</v>
      </c>
      <c r="C17092" t="s">
        <v>125</v>
      </c>
      <c r="D17092" t="s">
        <v>50</v>
      </c>
      <c r="E17092" t="s">
        <v>50</v>
      </c>
      <c r="F17092">
        <v>18</v>
      </c>
      <c r="G17092">
        <v>208</v>
      </c>
      <c r="H17092">
        <v>935</v>
      </c>
      <c r="I17092">
        <v>0</v>
      </c>
      <c r="J17092">
        <v>5</v>
      </c>
      <c r="K17092">
        <v>0</v>
      </c>
      <c r="L17092" t="s">
        <v>291</v>
      </c>
      <c r="M17092" t="s">
        <v>91</v>
      </c>
      <c r="N17092" t="s">
        <v>89</v>
      </c>
      <c r="O17092" t="s">
        <v>22</v>
      </c>
      <c r="P17092" t="s">
        <v>23</v>
      </c>
      <c r="Q17092" t="s">
        <v>24</v>
      </c>
    </row>
    <row r="17093" spans="1:17" x14ac:dyDescent="0.2">
      <c r="A17093" s="2">
        <v>41921</v>
      </c>
      <c r="B17093" t="s">
        <v>174</v>
      </c>
      <c r="C17093" t="s">
        <v>1279</v>
      </c>
      <c r="D17093" t="s">
        <v>50</v>
      </c>
      <c r="E17093" t="s">
        <v>50</v>
      </c>
      <c r="F17093">
        <v>172</v>
      </c>
      <c r="G17093">
        <v>43</v>
      </c>
      <c r="H17093">
        <v>81</v>
      </c>
      <c r="I17093">
        <v>591</v>
      </c>
      <c r="J17093">
        <v>0</v>
      </c>
      <c r="K17093">
        <v>0</v>
      </c>
      <c r="L17093" t="s">
        <v>291</v>
      </c>
      <c r="M17093" t="s">
        <v>820</v>
      </c>
      <c r="N17093" t="s">
        <v>174</v>
      </c>
      <c r="O17093" t="s">
        <v>22</v>
      </c>
      <c r="P17093" t="s">
        <v>23</v>
      </c>
      <c r="Q17093" t="s">
        <v>30</v>
      </c>
    </row>
    <row r="17094" spans="1:17" x14ac:dyDescent="0.2">
      <c r="A17094" s="2">
        <v>41921</v>
      </c>
      <c r="B17094" t="s">
        <v>73</v>
      </c>
      <c r="C17094" t="s">
        <v>81</v>
      </c>
      <c r="D17094" t="s">
        <v>50</v>
      </c>
      <c r="E17094" t="s">
        <v>50</v>
      </c>
      <c r="F17094">
        <v>103</v>
      </c>
      <c r="G17094">
        <v>81</v>
      </c>
      <c r="H17094">
        <v>309</v>
      </c>
      <c r="I17094">
        <v>403</v>
      </c>
      <c r="J17094">
        <v>1</v>
      </c>
      <c r="K17094">
        <v>0</v>
      </c>
      <c r="L17094" t="s">
        <v>291</v>
      </c>
      <c r="M17094" t="s">
        <v>289</v>
      </c>
      <c r="N17094" t="s">
        <v>73</v>
      </c>
      <c r="O17094" t="s">
        <v>22</v>
      </c>
      <c r="P17094" t="s">
        <v>23</v>
      </c>
      <c r="Q17094" t="s">
        <v>24</v>
      </c>
    </row>
    <row r="17095" spans="1:17" x14ac:dyDescent="0.2">
      <c r="A17095" s="2">
        <v>41921</v>
      </c>
      <c r="B17095" t="s">
        <v>328</v>
      </c>
      <c r="C17095" t="s">
        <v>97</v>
      </c>
      <c r="D17095" t="s">
        <v>50</v>
      </c>
      <c r="E17095" t="s">
        <v>50</v>
      </c>
      <c r="F17095">
        <v>112</v>
      </c>
      <c r="G17095">
        <v>127</v>
      </c>
      <c r="H17095">
        <v>286</v>
      </c>
      <c r="I17095">
        <v>239</v>
      </c>
      <c r="J17095">
        <v>3</v>
      </c>
      <c r="K17095">
        <v>2</v>
      </c>
      <c r="L17095" t="s">
        <v>291</v>
      </c>
      <c r="M17095" t="s">
        <v>329</v>
      </c>
      <c r="N17095" t="s">
        <v>328</v>
      </c>
      <c r="O17095" t="s">
        <v>22</v>
      </c>
      <c r="P17095" t="s">
        <v>23</v>
      </c>
      <c r="Q17095" t="s">
        <v>24</v>
      </c>
    </row>
    <row r="17096" spans="1:17" x14ac:dyDescent="0.2">
      <c r="A17096" s="2">
        <v>41921</v>
      </c>
      <c r="B17096" t="s">
        <v>384</v>
      </c>
      <c r="C17096" t="s">
        <v>69</v>
      </c>
      <c r="D17096" t="s">
        <v>50</v>
      </c>
      <c r="E17096" t="s">
        <v>50</v>
      </c>
      <c r="F17096">
        <v>105</v>
      </c>
      <c r="G17096">
        <v>39</v>
      </c>
      <c r="H17096">
        <v>302</v>
      </c>
      <c r="I17096">
        <v>621</v>
      </c>
      <c r="J17096">
        <v>1</v>
      </c>
      <c r="K17096">
        <v>2</v>
      </c>
      <c r="L17096" t="s">
        <v>291</v>
      </c>
      <c r="M17096" t="s">
        <v>395</v>
      </c>
      <c r="N17096" t="s">
        <v>384</v>
      </c>
      <c r="O17096" t="s">
        <v>22</v>
      </c>
      <c r="P17096" t="s">
        <v>23</v>
      </c>
      <c r="Q17096" t="s">
        <v>41</v>
      </c>
    </row>
    <row r="17097" spans="1:17" x14ac:dyDescent="0.2">
      <c r="A17097" s="2">
        <v>41921</v>
      </c>
      <c r="B17097" t="s">
        <v>110</v>
      </c>
      <c r="C17097" t="s">
        <v>660</v>
      </c>
      <c r="D17097" t="s">
        <v>36</v>
      </c>
      <c r="E17097" t="s">
        <v>36</v>
      </c>
      <c r="F17097">
        <v>87</v>
      </c>
      <c r="G17097">
        <v>137</v>
      </c>
      <c r="H17097">
        <v>371</v>
      </c>
      <c r="I17097">
        <v>208</v>
      </c>
      <c r="J17097">
        <v>4</v>
      </c>
      <c r="K17097">
        <v>0</v>
      </c>
      <c r="L17097" t="s">
        <v>28</v>
      </c>
      <c r="M17097" t="s">
        <v>485</v>
      </c>
      <c r="N17097" t="s">
        <v>110</v>
      </c>
      <c r="O17097" t="s">
        <v>22</v>
      </c>
      <c r="P17097" t="s">
        <v>23</v>
      </c>
      <c r="Q17097" t="s">
        <v>24</v>
      </c>
    </row>
    <row r="17098" spans="1:17" x14ac:dyDescent="0.2">
      <c r="A17098" s="2">
        <v>41921</v>
      </c>
      <c r="B17098" t="s">
        <v>166</v>
      </c>
      <c r="C17098" t="s">
        <v>464</v>
      </c>
      <c r="D17098" t="s">
        <v>115</v>
      </c>
      <c r="E17098" t="s">
        <v>115</v>
      </c>
      <c r="F17098">
        <v>96</v>
      </c>
      <c r="G17098">
        <v>121</v>
      </c>
      <c r="H17098">
        <v>341</v>
      </c>
      <c r="I17098">
        <v>264</v>
      </c>
      <c r="J17098">
        <v>5</v>
      </c>
      <c r="K17098">
        <v>0</v>
      </c>
      <c r="L17098" t="s">
        <v>28</v>
      </c>
      <c r="M17098" t="s">
        <v>165</v>
      </c>
      <c r="N17098" t="s">
        <v>166</v>
      </c>
      <c r="O17098" t="s">
        <v>22</v>
      </c>
      <c r="P17098" t="s">
        <v>23</v>
      </c>
      <c r="Q17098" t="s">
        <v>24</v>
      </c>
    </row>
    <row r="17099" spans="1:17" x14ac:dyDescent="0.2">
      <c r="A17099" s="2">
        <v>41921</v>
      </c>
      <c r="B17099" t="s">
        <v>244</v>
      </c>
      <c r="C17099" t="s">
        <v>106</v>
      </c>
      <c r="D17099" t="s">
        <v>50</v>
      </c>
      <c r="E17099" t="s">
        <v>50</v>
      </c>
      <c r="F17099">
        <v>40</v>
      </c>
      <c r="G17099">
        <v>8</v>
      </c>
      <c r="H17099">
        <v>616</v>
      </c>
      <c r="I17099">
        <v>1228</v>
      </c>
      <c r="J17099">
        <v>2</v>
      </c>
      <c r="K17099">
        <v>1</v>
      </c>
      <c r="L17099" t="s">
        <v>291</v>
      </c>
      <c r="M17099" t="s">
        <v>1081</v>
      </c>
      <c r="N17099" t="s">
        <v>244</v>
      </c>
      <c r="O17099" t="s">
        <v>22</v>
      </c>
      <c r="P17099" t="s">
        <v>23</v>
      </c>
      <c r="Q17099" t="s">
        <v>24</v>
      </c>
    </row>
    <row r="17100" spans="1:17" x14ac:dyDescent="0.2">
      <c r="A17100" s="2">
        <v>41921</v>
      </c>
      <c r="B17100" t="s">
        <v>249</v>
      </c>
      <c r="C17100" t="s">
        <v>53</v>
      </c>
      <c r="D17100" t="s">
        <v>50</v>
      </c>
      <c r="E17100" t="s">
        <v>50</v>
      </c>
      <c r="F17100">
        <v>53</v>
      </c>
      <c r="G17100">
        <v>10</v>
      </c>
      <c r="H17100">
        <v>554</v>
      </c>
      <c r="I17100">
        <v>1174</v>
      </c>
      <c r="J17100">
        <v>1</v>
      </c>
      <c r="K17100">
        <v>0</v>
      </c>
      <c r="L17100" t="s">
        <v>291</v>
      </c>
      <c r="M17100" t="s">
        <v>299</v>
      </c>
      <c r="N17100" t="s">
        <v>249</v>
      </c>
      <c r="O17100" t="s">
        <v>22</v>
      </c>
      <c r="P17100" t="s">
        <v>23</v>
      </c>
      <c r="Q17100" t="s">
        <v>24</v>
      </c>
    </row>
    <row r="17101" spans="1:17" x14ac:dyDescent="0.2">
      <c r="A17101" s="2">
        <v>41921</v>
      </c>
      <c r="B17101" t="s">
        <v>52</v>
      </c>
      <c r="C17101" t="s">
        <v>95</v>
      </c>
      <c r="D17101" t="s">
        <v>50</v>
      </c>
      <c r="E17101" t="s">
        <v>50</v>
      </c>
      <c r="F17101">
        <v>32</v>
      </c>
      <c r="G17101">
        <v>23</v>
      </c>
      <c r="H17101">
        <v>662</v>
      </c>
      <c r="I17101">
        <v>875</v>
      </c>
      <c r="J17101">
        <v>1</v>
      </c>
      <c r="K17101">
        <v>1</v>
      </c>
      <c r="L17101" t="s">
        <v>291</v>
      </c>
      <c r="M17101" t="s">
        <v>68</v>
      </c>
      <c r="N17101" t="s">
        <v>52</v>
      </c>
      <c r="O17101" t="s">
        <v>22</v>
      </c>
      <c r="P17101" t="s">
        <v>23</v>
      </c>
      <c r="Q17101" t="s">
        <v>30</v>
      </c>
    </row>
    <row r="17102" spans="1:17" x14ac:dyDescent="0.2">
      <c r="A17102" s="2">
        <v>41922</v>
      </c>
      <c r="B17102" t="s">
        <v>147</v>
      </c>
      <c r="C17102" t="s">
        <v>737</v>
      </c>
      <c r="D17102" t="s">
        <v>50</v>
      </c>
      <c r="E17102" t="s">
        <v>50</v>
      </c>
      <c r="F17102">
        <v>5</v>
      </c>
      <c r="G17102">
        <v>203</v>
      </c>
      <c r="H17102">
        <v>1444</v>
      </c>
      <c r="I17102">
        <v>8</v>
      </c>
      <c r="J17102">
        <v>6</v>
      </c>
      <c r="K17102">
        <v>0</v>
      </c>
      <c r="L17102" t="s">
        <v>291</v>
      </c>
      <c r="M17102" t="s">
        <v>148</v>
      </c>
      <c r="N17102" t="s">
        <v>147</v>
      </c>
      <c r="O17102" t="s">
        <v>22</v>
      </c>
      <c r="P17102" t="s">
        <v>23</v>
      </c>
      <c r="Q17102" t="s">
        <v>24</v>
      </c>
    </row>
    <row r="17103" spans="1:17" x14ac:dyDescent="0.2">
      <c r="A17103" s="2">
        <v>41922</v>
      </c>
      <c r="B17103" t="s">
        <v>351</v>
      </c>
      <c r="C17103" t="s">
        <v>183</v>
      </c>
      <c r="D17103" t="s">
        <v>36</v>
      </c>
      <c r="E17103" t="s">
        <v>36</v>
      </c>
      <c r="F17103">
        <v>91</v>
      </c>
      <c r="G17103">
        <v>61</v>
      </c>
      <c r="H17103">
        <v>356</v>
      </c>
      <c r="I17103">
        <v>513</v>
      </c>
      <c r="J17103">
        <v>0</v>
      </c>
      <c r="K17103">
        <v>2</v>
      </c>
      <c r="L17103" t="s">
        <v>62</v>
      </c>
      <c r="M17103" t="s">
        <v>353</v>
      </c>
      <c r="N17103" t="s">
        <v>351</v>
      </c>
      <c r="O17103" t="s">
        <v>22</v>
      </c>
      <c r="P17103" t="s">
        <v>23</v>
      </c>
      <c r="Q17103" t="s">
        <v>41</v>
      </c>
    </row>
    <row r="17104" spans="1:17" x14ac:dyDescent="0.2">
      <c r="A17104" s="2">
        <v>41922</v>
      </c>
      <c r="B17104" t="s">
        <v>87</v>
      </c>
      <c r="C17104" t="s">
        <v>274</v>
      </c>
      <c r="D17104" t="s">
        <v>50</v>
      </c>
      <c r="E17104" t="s">
        <v>50</v>
      </c>
      <c r="F17104">
        <v>46</v>
      </c>
      <c r="G17104">
        <v>19</v>
      </c>
      <c r="H17104">
        <v>569</v>
      </c>
      <c r="I17104">
        <v>928</v>
      </c>
      <c r="J17104">
        <v>0</v>
      </c>
      <c r="K17104">
        <v>1</v>
      </c>
      <c r="L17104" t="s">
        <v>291</v>
      </c>
      <c r="M17104" t="s">
        <v>88</v>
      </c>
      <c r="N17104" t="s">
        <v>87</v>
      </c>
      <c r="O17104" t="s">
        <v>22</v>
      </c>
      <c r="P17104" t="s">
        <v>23</v>
      </c>
      <c r="Q17104" t="s">
        <v>41</v>
      </c>
    </row>
    <row r="17105" spans="1:17" x14ac:dyDescent="0.2">
      <c r="A17105" s="2">
        <v>41922</v>
      </c>
      <c r="B17105" t="s">
        <v>182</v>
      </c>
      <c r="C17105" t="s">
        <v>114</v>
      </c>
      <c r="D17105" t="s">
        <v>115</v>
      </c>
      <c r="E17105" t="s">
        <v>115</v>
      </c>
      <c r="F17105">
        <v>97</v>
      </c>
      <c r="G17105">
        <v>158</v>
      </c>
      <c r="H17105">
        <v>341</v>
      </c>
      <c r="I17105">
        <v>116</v>
      </c>
      <c r="J17105">
        <v>3</v>
      </c>
      <c r="K17105">
        <v>0</v>
      </c>
      <c r="L17105" t="s">
        <v>28</v>
      </c>
      <c r="M17105" t="s">
        <v>1070</v>
      </c>
      <c r="N17105" t="s">
        <v>182</v>
      </c>
      <c r="O17105" t="s">
        <v>22</v>
      </c>
      <c r="P17105" t="s">
        <v>23</v>
      </c>
      <c r="Q17105" t="s">
        <v>24</v>
      </c>
    </row>
    <row r="17106" spans="1:17" x14ac:dyDescent="0.2">
      <c r="A17106" s="2">
        <v>41922</v>
      </c>
      <c r="B17106" t="s">
        <v>145</v>
      </c>
      <c r="C17106" t="s">
        <v>123</v>
      </c>
      <c r="D17106" t="s">
        <v>50</v>
      </c>
      <c r="E17106" t="s">
        <v>50</v>
      </c>
      <c r="F17106">
        <v>85</v>
      </c>
      <c r="G17106">
        <v>64</v>
      </c>
      <c r="H17106">
        <v>388</v>
      </c>
      <c r="I17106">
        <v>497</v>
      </c>
      <c r="J17106">
        <v>1</v>
      </c>
      <c r="K17106">
        <v>2</v>
      </c>
      <c r="L17106" t="s">
        <v>291</v>
      </c>
      <c r="M17106" t="s">
        <v>435</v>
      </c>
      <c r="N17106" t="s">
        <v>145</v>
      </c>
      <c r="O17106" t="s">
        <v>22</v>
      </c>
      <c r="P17106" t="s">
        <v>23</v>
      </c>
      <c r="Q17106" t="s">
        <v>41</v>
      </c>
    </row>
    <row r="17107" spans="1:17" x14ac:dyDescent="0.2">
      <c r="A17107" s="2">
        <v>41922</v>
      </c>
      <c r="B17107" t="s">
        <v>254</v>
      </c>
      <c r="C17107" t="s">
        <v>443</v>
      </c>
      <c r="D17107" t="s">
        <v>115</v>
      </c>
      <c r="E17107" t="s">
        <v>115</v>
      </c>
      <c r="F17107">
        <v>164</v>
      </c>
      <c r="G17107">
        <v>149</v>
      </c>
      <c r="H17107">
        <v>101</v>
      </c>
      <c r="I17107">
        <v>163</v>
      </c>
      <c r="J17107">
        <v>2</v>
      </c>
      <c r="K17107">
        <v>1</v>
      </c>
      <c r="L17107" t="s">
        <v>28</v>
      </c>
      <c r="M17107" t="s">
        <v>253</v>
      </c>
      <c r="N17107" t="s">
        <v>254</v>
      </c>
      <c r="O17107" t="s">
        <v>22</v>
      </c>
      <c r="P17107" t="s">
        <v>23</v>
      </c>
      <c r="Q17107" t="s">
        <v>24</v>
      </c>
    </row>
    <row r="17108" spans="1:17" x14ac:dyDescent="0.2">
      <c r="A17108" s="2">
        <v>41922</v>
      </c>
      <c r="B17108" t="s">
        <v>119</v>
      </c>
      <c r="C17108" t="s">
        <v>386</v>
      </c>
      <c r="D17108" t="s">
        <v>50</v>
      </c>
      <c r="E17108" t="s">
        <v>50</v>
      </c>
      <c r="F17108">
        <v>13</v>
      </c>
      <c r="G17108">
        <v>95</v>
      </c>
      <c r="H17108">
        <v>1067</v>
      </c>
      <c r="I17108">
        <v>343</v>
      </c>
      <c r="J17108">
        <v>2</v>
      </c>
      <c r="K17108">
        <v>1</v>
      </c>
      <c r="L17108" t="s">
        <v>291</v>
      </c>
      <c r="M17108" t="s">
        <v>409</v>
      </c>
      <c r="N17108" t="s">
        <v>119</v>
      </c>
      <c r="O17108" t="s">
        <v>22</v>
      </c>
      <c r="P17108" t="s">
        <v>23</v>
      </c>
      <c r="Q17108" t="s">
        <v>24</v>
      </c>
    </row>
    <row r="17109" spans="1:17" x14ac:dyDescent="0.2">
      <c r="A17109" s="2">
        <v>41922</v>
      </c>
      <c r="B17109" t="s">
        <v>143</v>
      </c>
      <c r="C17109" t="s">
        <v>185</v>
      </c>
      <c r="D17109" t="s">
        <v>115</v>
      </c>
      <c r="E17109" t="s">
        <v>27</v>
      </c>
      <c r="F17109">
        <v>48</v>
      </c>
      <c r="G17109">
        <v>100</v>
      </c>
      <c r="H17109">
        <v>557</v>
      </c>
      <c r="I17109">
        <v>320</v>
      </c>
      <c r="J17109">
        <v>1</v>
      </c>
      <c r="K17109">
        <v>0</v>
      </c>
      <c r="L17109" t="s">
        <v>28</v>
      </c>
      <c r="M17109" t="s">
        <v>987</v>
      </c>
      <c r="N17109" t="s">
        <v>143</v>
      </c>
      <c r="O17109" t="s">
        <v>22</v>
      </c>
      <c r="P17109" t="s">
        <v>23</v>
      </c>
      <c r="Q17109" t="s">
        <v>24</v>
      </c>
    </row>
    <row r="17110" spans="1:17" x14ac:dyDescent="0.2">
      <c r="A17110" s="2">
        <v>41922</v>
      </c>
      <c r="B17110" t="s">
        <v>177</v>
      </c>
      <c r="C17110" t="s">
        <v>301</v>
      </c>
      <c r="D17110" t="s">
        <v>115</v>
      </c>
      <c r="E17110" t="s">
        <v>115</v>
      </c>
      <c r="F17110">
        <v>69</v>
      </c>
      <c r="G17110">
        <v>124</v>
      </c>
      <c r="H17110">
        <v>449</v>
      </c>
      <c r="I17110">
        <v>249</v>
      </c>
      <c r="J17110">
        <v>0</v>
      </c>
      <c r="K17110">
        <v>1</v>
      </c>
      <c r="L17110" t="s">
        <v>28</v>
      </c>
      <c r="M17110" t="s">
        <v>640</v>
      </c>
      <c r="N17110" t="s">
        <v>177</v>
      </c>
      <c r="O17110" t="s">
        <v>22</v>
      </c>
      <c r="P17110" t="s">
        <v>23</v>
      </c>
      <c r="Q17110" t="s">
        <v>41</v>
      </c>
    </row>
    <row r="17111" spans="1:17" x14ac:dyDescent="0.2">
      <c r="A17111" s="2">
        <v>41922</v>
      </c>
      <c r="B17111" t="s">
        <v>133</v>
      </c>
      <c r="C17111" t="s">
        <v>38</v>
      </c>
      <c r="D17111" t="s">
        <v>115</v>
      </c>
      <c r="E17111" t="s">
        <v>19</v>
      </c>
      <c r="F17111">
        <v>63</v>
      </c>
      <c r="G17111">
        <v>60</v>
      </c>
      <c r="H17111">
        <v>500</v>
      </c>
      <c r="I17111">
        <v>513</v>
      </c>
      <c r="J17111">
        <v>2</v>
      </c>
      <c r="K17111">
        <v>0</v>
      </c>
      <c r="L17111" t="s">
        <v>28</v>
      </c>
      <c r="M17111" t="s">
        <v>1572</v>
      </c>
      <c r="N17111" t="s">
        <v>133</v>
      </c>
      <c r="O17111" t="s">
        <v>22</v>
      </c>
      <c r="P17111" t="s">
        <v>23</v>
      </c>
      <c r="Q17111" t="s">
        <v>24</v>
      </c>
    </row>
    <row r="17112" spans="1:17" x14ac:dyDescent="0.2">
      <c r="A17112" s="2">
        <v>41922</v>
      </c>
      <c r="B17112" t="s">
        <v>101</v>
      </c>
      <c r="C17112" t="s">
        <v>76</v>
      </c>
      <c r="D17112" t="s">
        <v>50</v>
      </c>
      <c r="E17112" t="s">
        <v>50</v>
      </c>
      <c r="F17112">
        <v>99</v>
      </c>
      <c r="G17112">
        <v>34</v>
      </c>
      <c r="H17112">
        <v>332</v>
      </c>
      <c r="I17112">
        <v>645</v>
      </c>
      <c r="J17112">
        <v>0</v>
      </c>
      <c r="K17112">
        <v>3</v>
      </c>
      <c r="L17112" t="s">
        <v>291</v>
      </c>
      <c r="M17112" t="s">
        <v>331</v>
      </c>
      <c r="N17112" t="s">
        <v>101</v>
      </c>
      <c r="O17112" t="s">
        <v>22</v>
      </c>
      <c r="P17112" t="s">
        <v>23</v>
      </c>
      <c r="Q17112" t="s">
        <v>41</v>
      </c>
    </row>
    <row r="17113" spans="1:17" x14ac:dyDescent="0.2">
      <c r="A17113" s="2">
        <v>41922</v>
      </c>
      <c r="B17113" t="s">
        <v>405</v>
      </c>
      <c r="C17113" t="s">
        <v>267</v>
      </c>
      <c r="D17113" t="s">
        <v>36</v>
      </c>
      <c r="E17113" t="s">
        <v>36</v>
      </c>
      <c r="F17113">
        <v>115</v>
      </c>
      <c r="G17113">
        <v>101</v>
      </c>
      <c r="H17113">
        <v>277</v>
      </c>
      <c r="I17113">
        <v>312</v>
      </c>
      <c r="J17113">
        <v>0</v>
      </c>
      <c r="K17113">
        <v>0</v>
      </c>
      <c r="L17113" t="s">
        <v>62</v>
      </c>
      <c r="M17113" t="s">
        <v>406</v>
      </c>
      <c r="N17113" t="s">
        <v>405</v>
      </c>
      <c r="O17113" t="s">
        <v>22</v>
      </c>
      <c r="P17113" t="s">
        <v>23</v>
      </c>
      <c r="Q17113" t="s">
        <v>30</v>
      </c>
    </row>
    <row r="17114" spans="1:17" x14ac:dyDescent="0.2">
      <c r="A17114" s="2">
        <v>41922</v>
      </c>
      <c r="B17114" t="s">
        <v>184</v>
      </c>
      <c r="C17114" t="s">
        <v>49</v>
      </c>
      <c r="D17114" t="s">
        <v>50</v>
      </c>
      <c r="E17114" t="s">
        <v>50</v>
      </c>
      <c r="F17114">
        <v>155</v>
      </c>
      <c r="G17114">
        <v>76</v>
      </c>
      <c r="H17114">
        <v>132</v>
      </c>
      <c r="I17114">
        <v>420</v>
      </c>
      <c r="J17114">
        <v>0</v>
      </c>
      <c r="K17114">
        <v>3</v>
      </c>
      <c r="L17114" t="s">
        <v>291</v>
      </c>
      <c r="M17114" t="s">
        <v>193</v>
      </c>
      <c r="N17114" t="s">
        <v>184</v>
      </c>
      <c r="O17114" t="s">
        <v>22</v>
      </c>
      <c r="P17114" t="s">
        <v>23</v>
      </c>
      <c r="Q17114" t="s">
        <v>41</v>
      </c>
    </row>
    <row r="17115" spans="1:17" x14ac:dyDescent="0.2">
      <c r="A17115" s="2">
        <v>41922</v>
      </c>
      <c r="B17115" t="s">
        <v>126</v>
      </c>
      <c r="C17115" t="s">
        <v>560</v>
      </c>
      <c r="D17115" t="s">
        <v>50</v>
      </c>
      <c r="E17115" t="s">
        <v>50</v>
      </c>
      <c r="F17115">
        <v>4</v>
      </c>
      <c r="G17115">
        <v>127</v>
      </c>
      <c r="H17115">
        <v>1455</v>
      </c>
      <c r="I17115">
        <v>238</v>
      </c>
      <c r="J17115">
        <v>3</v>
      </c>
      <c r="K17115">
        <v>1</v>
      </c>
      <c r="L17115" t="s">
        <v>291</v>
      </c>
      <c r="M17115" t="s">
        <v>308</v>
      </c>
      <c r="N17115" t="s">
        <v>126</v>
      </c>
      <c r="O17115" t="s">
        <v>22</v>
      </c>
      <c r="P17115" t="s">
        <v>23</v>
      </c>
      <c r="Q17115" t="s">
        <v>24</v>
      </c>
    </row>
    <row r="17116" spans="1:17" x14ac:dyDescent="0.2">
      <c r="A17116" s="2">
        <v>41922</v>
      </c>
      <c r="B17116" t="s">
        <v>239</v>
      </c>
      <c r="C17116" t="s">
        <v>131</v>
      </c>
      <c r="D17116" t="s">
        <v>115</v>
      </c>
      <c r="E17116" t="s">
        <v>27</v>
      </c>
      <c r="F17116">
        <v>76</v>
      </c>
      <c r="G17116">
        <v>15</v>
      </c>
      <c r="H17116">
        <v>421</v>
      </c>
      <c r="I17116">
        <v>987</v>
      </c>
      <c r="J17116">
        <v>3</v>
      </c>
      <c r="K17116">
        <v>4</v>
      </c>
      <c r="L17116" t="s">
        <v>28</v>
      </c>
      <c r="M17116" t="s">
        <v>240</v>
      </c>
      <c r="N17116" t="s">
        <v>239</v>
      </c>
      <c r="O17116" t="s">
        <v>22</v>
      </c>
      <c r="P17116" t="s">
        <v>23</v>
      </c>
      <c r="Q17116" t="s">
        <v>41</v>
      </c>
    </row>
    <row r="17117" spans="1:17" x14ac:dyDescent="0.2">
      <c r="A17117" s="2">
        <v>41922</v>
      </c>
      <c r="B17117" t="s">
        <v>113</v>
      </c>
      <c r="C17117" t="s">
        <v>18</v>
      </c>
      <c r="D17117" t="s">
        <v>115</v>
      </c>
      <c r="E17117" t="s">
        <v>19</v>
      </c>
      <c r="F17117">
        <v>82</v>
      </c>
      <c r="G17117">
        <v>7</v>
      </c>
      <c r="H17117">
        <v>401</v>
      </c>
      <c r="I17117">
        <v>1242</v>
      </c>
      <c r="J17117">
        <v>1</v>
      </c>
      <c r="K17117">
        <v>1</v>
      </c>
      <c r="L17117" t="s">
        <v>28</v>
      </c>
      <c r="M17117" t="s">
        <v>245</v>
      </c>
      <c r="N17117" t="s">
        <v>113</v>
      </c>
      <c r="O17117" t="s">
        <v>22</v>
      </c>
      <c r="P17117" t="s">
        <v>23</v>
      </c>
      <c r="Q17117" t="s">
        <v>30</v>
      </c>
    </row>
    <row r="17118" spans="1:17" x14ac:dyDescent="0.2">
      <c r="A17118" s="2">
        <v>41922</v>
      </c>
      <c r="B17118" t="s">
        <v>118</v>
      </c>
      <c r="C17118" t="s">
        <v>128</v>
      </c>
      <c r="D17118" t="s">
        <v>36</v>
      </c>
      <c r="E17118" t="s">
        <v>36</v>
      </c>
      <c r="F17118">
        <v>36</v>
      </c>
      <c r="G17118">
        <v>31</v>
      </c>
      <c r="H17118">
        <v>644</v>
      </c>
      <c r="I17118">
        <v>700</v>
      </c>
      <c r="J17118">
        <v>0</v>
      </c>
      <c r="K17118">
        <v>0</v>
      </c>
      <c r="L17118" t="s">
        <v>62</v>
      </c>
      <c r="M17118" t="s">
        <v>241</v>
      </c>
      <c r="N17118" t="s">
        <v>118</v>
      </c>
      <c r="O17118" t="s">
        <v>22</v>
      </c>
      <c r="P17118" t="s">
        <v>23</v>
      </c>
      <c r="Q17118" t="s">
        <v>30</v>
      </c>
    </row>
    <row r="17119" spans="1:17" x14ac:dyDescent="0.2">
      <c r="A17119" s="2">
        <v>41922</v>
      </c>
      <c r="B17119" t="s">
        <v>512</v>
      </c>
      <c r="C17119" t="s">
        <v>1491</v>
      </c>
      <c r="D17119" t="s">
        <v>27</v>
      </c>
      <c r="E17119" t="s">
        <v>27</v>
      </c>
      <c r="F17119">
        <v>106</v>
      </c>
      <c r="G17119">
        <v>148</v>
      </c>
      <c r="H17119">
        <v>300</v>
      </c>
      <c r="I17119">
        <v>163</v>
      </c>
      <c r="J17119">
        <v>1</v>
      </c>
      <c r="K17119">
        <v>0</v>
      </c>
      <c r="L17119" t="s">
        <v>230</v>
      </c>
      <c r="M17119" t="s">
        <v>1346</v>
      </c>
      <c r="N17119" t="s">
        <v>837</v>
      </c>
      <c r="O17119" t="s">
        <v>122</v>
      </c>
      <c r="P17119" t="s">
        <v>23</v>
      </c>
      <c r="Q17119" t="s">
        <v>24</v>
      </c>
    </row>
    <row r="17120" spans="1:17" x14ac:dyDescent="0.2">
      <c r="A17120" s="2">
        <v>41922</v>
      </c>
      <c r="B17120" t="s">
        <v>282</v>
      </c>
      <c r="C17120" t="s">
        <v>456</v>
      </c>
      <c r="D17120" t="s">
        <v>19</v>
      </c>
      <c r="E17120" t="s">
        <v>27</v>
      </c>
      <c r="F17120">
        <v>86</v>
      </c>
      <c r="G17120">
        <v>123</v>
      </c>
      <c r="H17120">
        <v>373</v>
      </c>
      <c r="I17120">
        <v>255</v>
      </c>
      <c r="J17120">
        <v>2</v>
      </c>
      <c r="K17120">
        <v>0</v>
      </c>
      <c r="L17120" t="s">
        <v>230</v>
      </c>
      <c r="M17120" t="s">
        <v>1252</v>
      </c>
      <c r="N17120" t="s">
        <v>282</v>
      </c>
      <c r="O17120" t="s">
        <v>22</v>
      </c>
      <c r="P17120" t="s">
        <v>23</v>
      </c>
      <c r="Q17120" t="s">
        <v>24</v>
      </c>
    </row>
    <row r="17121" spans="1:17" x14ac:dyDescent="0.2">
      <c r="A17121" s="2">
        <v>41922</v>
      </c>
      <c r="B17121" t="s">
        <v>180</v>
      </c>
      <c r="C17121" t="s">
        <v>293</v>
      </c>
      <c r="D17121" t="s">
        <v>50</v>
      </c>
      <c r="E17121" t="s">
        <v>50</v>
      </c>
      <c r="F17121">
        <v>38</v>
      </c>
      <c r="G17121">
        <v>28</v>
      </c>
      <c r="H17121">
        <v>637</v>
      </c>
      <c r="I17121">
        <v>812</v>
      </c>
      <c r="J17121">
        <v>1</v>
      </c>
      <c r="K17121">
        <v>2</v>
      </c>
      <c r="L17121" t="s">
        <v>291</v>
      </c>
      <c r="M17121" t="s">
        <v>181</v>
      </c>
      <c r="N17121" t="s">
        <v>180</v>
      </c>
      <c r="O17121" t="s">
        <v>22</v>
      </c>
      <c r="P17121" t="s">
        <v>23</v>
      </c>
      <c r="Q17121" t="s">
        <v>41</v>
      </c>
    </row>
    <row r="17122" spans="1:17" x14ac:dyDescent="0.2">
      <c r="A17122" s="2">
        <v>41922</v>
      </c>
      <c r="B17122" t="s">
        <v>176</v>
      </c>
      <c r="C17122" t="s">
        <v>55</v>
      </c>
      <c r="D17122" t="s">
        <v>115</v>
      </c>
      <c r="E17122" t="s">
        <v>57</v>
      </c>
      <c r="F17122">
        <v>73</v>
      </c>
      <c r="G17122">
        <v>84</v>
      </c>
      <c r="H17122">
        <v>429</v>
      </c>
      <c r="I17122">
        <v>390</v>
      </c>
      <c r="J17122">
        <v>0</v>
      </c>
      <c r="K17122">
        <v>0</v>
      </c>
      <c r="L17122" t="s">
        <v>28</v>
      </c>
      <c r="M17122" t="s">
        <v>300</v>
      </c>
      <c r="N17122" t="s">
        <v>176</v>
      </c>
      <c r="O17122" t="s">
        <v>22</v>
      </c>
      <c r="P17122" t="s">
        <v>23</v>
      </c>
      <c r="Q17122" t="s">
        <v>30</v>
      </c>
    </row>
    <row r="17123" spans="1:17" x14ac:dyDescent="0.2">
      <c r="A17123" s="2">
        <v>41922</v>
      </c>
      <c r="B17123" t="s">
        <v>449</v>
      </c>
      <c r="C17123" t="s">
        <v>402</v>
      </c>
      <c r="D17123" t="s">
        <v>115</v>
      </c>
      <c r="E17123" t="s">
        <v>115</v>
      </c>
      <c r="F17123">
        <v>58</v>
      </c>
      <c r="G17123">
        <v>104</v>
      </c>
      <c r="H17123">
        <v>529</v>
      </c>
      <c r="I17123">
        <v>304</v>
      </c>
      <c r="J17123">
        <v>0</v>
      </c>
      <c r="K17123">
        <v>0</v>
      </c>
      <c r="L17123" t="s">
        <v>28</v>
      </c>
      <c r="M17123" t="s">
        <v>246</v>
      </c>
      <c r="N17123" t="s">
        <v>176</v>
      </c>
      <c r="O17123" t="s">
        <v>122</v>
      </c>
      <c r="P17123" t="s">
        <v>23</v>
      </c>
      <c r="Q17123" t="s">
        <v>30</v>
      </c>
    </row>
    <row r="17124" spans="1:17" x14ac:dyDescent="0.2">
      <c r="A17124" s="2">
        <v>41922</v>
      </c>
      <c r="B17124" t="s">
        <v>161</v>
      </c>
      <c r="C17124" t="s">
        <v>646</v>
      </c>
      <c r="D17124" t="s">
        <v>50</v>
      </c>
      <c r="E17124" t="s">
        <v>50</v>
      </c>
      <c r="F17124">
        <v>29</v>
      </c>
      <c r="G17124">
        <v>25</v>
      </c>
      <c r="H17124">
        <v>713</v>
      </c>
      <c r="I17124">
        <v>850</v>
      </c>
      <c r="J17124">
        <v>0</v>
      </c>
      <c r="K17124">
        <v>0</v>
      </c>
      <c r="L17124" t="s">
        <v>291</v>
      </c>
      <c r="M17124" t="s">
        <v>162</v>
      </c>
      <c r="N17124" t="s">
        <v>161</v>
      </c>
      <c r="O17124" t="s">
        <v>22</v>
      </c>
      <c r="P17124" t="s">
        <v>23</v>
      </c>
      <c r="Q17124" t="s">
        <v>30</v>
      </c>
    </row>
    <row r="17125" spans="1:17" x14ac:dyDescent="0.2">
      <c r="A17125" s="2">
        <v>41922</v>
      </c>
      <c r="B17125" t="s">
        <v>389</v>
      </c>
      <c r="C17125" t="s">
        <v>164</v>
      </c>
      <c r="D17125" t="s">
        <v>115</v>
      </c>
      <c r="E17125" t="s">
        <v>115</v>
      </c>
      <c r="F17125">
        <v>184</v>
      </c>
      <c r="G17125">
        <v>90</v>
      </c>
      <c r="H17125">
        <v>58</v>
      </c>
      <c r="I17125">
        <v>356</v>
      </c>
      <c r="J17125">
        <v>1</v>
      </c>
      <c r="K17125">
        <v>1</v>
      </c>
      <c r="L17125" t="s">
        <v>28</v>
      </c>
      <c r="M17125" t="s">
        <v>715</v>
      </c>
      <c r="N17125" t="s">
        <v>402</v>
      </c>
      <c r="O17125" t="s">
        <v>122</v>
      </c>
      <c r="P17125" t="s">
        <v>23</v>
      </c>
      <c r="Q17125" t="s">
        <v>30</v>
      </c>
    </row>
    <row r="17126" spans="1:17" x14ac:dyDescent="0.2">
      <c r="A17126" s="2">
        <v>41923</v>
      </c>
      <c r="B17126" t="s">
        <v>85</v>
      </c>
      <c r="C17126" t="s">
        <v>72</v>
      </c>
      <c r="D17126" t="s">
        <v>50</v>
      </c>
      <c r="E17126" t="s">
        <v>50</v>
      </c>
      <c r="F17126">
        <v>45</v>
      </c>
      <c r="G17126">
        <v>27</v>
      </c>
      <c r="H17126">
        <v>570</v>
      </c>
      <c r="I17126">
        <v>832</v>
      </c>
      <c r="J17126">
        <v>1</v>
      </c>
      <c r="K17126">
        <v>1</v>
      </c>
      <c r="L17126" t="s">
        <v>291</v>
      </c>
      <c r="M17126" t="s">
        <v>1611</v>
      </c>
      <c r="N17126" t="s">
        <v>85</v>
      </c>
      <c r="O17126" t="s">
        <v>22</v>
      </c>
      <c r="P17126" t="s">
        <v>23</v>
      </c>
      <c r="Q17126" t="s">
        <v>30</v>
      </c>
    </row>
    <row r="17127" spans="1:17" x14ac:dyDescent="0.2">
      <c r="A17127" s="2">
        <v>41923</v>
      </c>
      <c r="B17127" t="s">
        <v>39</v>
      </c>
      <c r="C17127" t="s">
        <v>25</v>
      </c>
      <c r="D17127" t="s">
        <v>19</v>
      </c>
      <c r="E17127" t="s">
        <v>19</v>
      </c>
      <c r="F17127">
        <v>2</v>
      </c>
      <c r="G17127">
        <v>6</v>
      </c>
      <c r="H17127">
        <v>1630</v>
      </c>
      <c r="I17127">
        <v>1291</v>
      </c>
      <c r="J17127">
        <v>0</v>
      </c>
      <c r="K17127">
        <v>2</v>
      </c>
      <c r="L17127" t="s">
        <v>1502</v>
      </c>
      <c r="M17127" t="s">
        <v>536</v>
      </c>
      <c r="N17127" t="s">
        <v>182</v>
      </c>
      <c r="O17127" t="s">
        <v>122</v>
      </c>
      <c r="P17127" t="s">
        <v>23</v>
      </c>
      <c r="Q17127" t="s">
        <v>41</v>
      </c>
    </row>
    <row r="17128" spans="1:17" x14ac:dyDescent="0.2">
      <c r="A17128" s="2">
        <v>41923</v>
      </c>
      <c r="B17128" t="s">
        <v>286</v>
      </c>
      <c r="C17128" t="s">
        <v>1204</v>
      </c>
      <c r="D17128" t="s">
        <v>50</v>
      </c>
      <c r="E17128" t="s">
        <v>50</v>
      </c>
      <c r="F17128">
        <v>52</v>
      </c>
      <c r="G17128">
        <v>34</v>
      </c>
      <c r="H17128">
        <v>556</v>
      </c>
      <c r="I17128">
        <v>645</v>
      </c>
      <c r="J17128">
        <v>1</v>
      </c>
      <c r="K17128">
        <v>1</v>
      </c>
      <c r="L17128" t="s">
        <v>291</v>
      </c>
      <c r="M17128" t="s">
        <v>359</v>
      </c>
      <c r="N17128" t="s">
        <v>286</v>
      </c>
      <c r="O17128" t="s">
        <v>22</v>
      </c>
      <c r="P17128" t="s">
        <v>23</v>
      </c>
      <c r="Q17128" t="s">
        <v>30</v>
      </c>
    </row>
    <row r="17129" spans="1:17" x14ac:dyDescent="0.2">
      <c r="A17129" s="2">
        <v>41923</v>
      </c>
      <c r="B17129" t="s">
        <v>120</v>
      </c>
      <c r="C17129" t="s">
        <v>35</v>
      </c>
      <c r="D17129" t="s">
        <v>36</v>
      </c>
      <c r="E17129" t="s">
        <v>36</v>
      </c>
      <c r="F17129">
        <v>42</v>
      </c>
      <c r="G17129">
        <v>75</v>
      </c>
      <c r="H17129">
        <v>601</v>
      </c>
      <c r="I17129">
        <v>424</v>
      </c>
      <c r="J17129">
        <v>0</v>
      </c>
      <c r="K17129">
        <v>0</v>
      </c>
      <c r="L17129" t="s">
        <v>62</v>
      </c>
      <c r="M17129" t="s">
        <v>152</v>
      </c>
      <c r="N17129" t="s">
        <v>120</v>
      </c>
      <c r="O17129" t="s">
        <v>22</v>
      </c>
      <c r="P17129" t="s">
        <v>23</v>
      </c>
      <c r="Q17129" t="s">
        <v>30</v>
      </c>
    </row>
    <row r="17130" spans="1:17" x14ac:dyDescent="0.2">
      <c r="A17130" s="2">
        <v>41923</v>
      </c>
      <c r="B17130" t="s">
        <v>61</v>
      </c>
      <c r="C17130" t="s">
        <v>149</v>
      </c>
      <c r="D17130" t="s">
        <v>36</v>
      </c>
      <c r="E17130" t="s">
        <v>36</v>
      </c>
      <c r="F17130">
        <v>48</v>
      </c>
      <c r="G17130">
        <v>67</v>
      </c>
      <c r="H17130">
        <v>556</v>
      </c>
      <c r="I17130">
        <v>458</v>
      </c>
      <c r="J17130">
        <v>0</v>
      </c>
      <c r="K17130">
        <v>2</v>
      </c>
      <c r="L17130" t="s">
        <v>62</v>
      </c>
      <c r="M17130" t="s">
        <v>63</v>
      </c>
      <c r="N17130" t="s">
        <v>61</v>
      </c>
      <c r="O17130" t="s">
        <v>22</v>
      </c>
      <c r="P17130" t="s">
        <v>23</v>
      </c>
      <c r="Q17130" t="s">
        <v>41</v>
      </c>
    </row>
    <row r="17131" spans="1:17" x14ac:dyDescent="0.2">
      <c r="A17131" s="2">
        <v>41923</v>
      </c>
      <c r="B17131" t="s">
        <v>890</v>
      </c>
      <c r="C17131" t="s">
        <v>136</v>
      </c>
      <c r="D17131" t="s">
        <v>36</v>
      </c>
      <c r="E17131" t="s">
        <v>36</v>
      </c>
      <c r="F17131">
        <v>73</v>
      </c>
      <c r="G17131">
        <v>22</v>
      </c>
      <c r="H17131">
        <v>429</v>
      </c>
      <c r="I17131">
        <v>878</v>
      </c>
      <c r="J17131">
        <v>1</v>
      </c>
      <c r="K17131">
        <v>2</v>
      </c>
      <c r="L17131" t="s">
        <v>62</v>
      </c>
      <c r="M17131" t="s">
        <v>920</v>
      </c>
      <c r="N17131" t="s">
        <v>890</v>
      </c>
      <c r="O17131" t="s">
        <v>22</v>
      </c>
      <c r="P17131" t="s">
        <v>23</v>
      </c>
      <c r="Q17131" t="s">
        <v>41</v>
      </c>
    </row>
    <row r="17132" spans="1:17" x14ac:dyDescent="0.2">
      <c r="A17132" s="2">
        <v>41923</v>
      </c>
      <c r="B17132" t="s">
        <v>374</v>
      </c>
      <c r="C17132" t="s">
        <v>111</v>
      </c>
      <c r="D17132" t="s">
        <v>36</v>
      </c>
      <c r="E17132" t="s">
        <v>36</v>
      </c>
      <c r="F17132">
        <v>132</v>
      </c>
      <c r="G17132">
        <v>59</v>
      </c>
      <c r="H17132">
        <v>222</v>
      </c>
      <c r="I17132">
        <v>525</v>
      </c>
      <c r="J17132">
        <v>0</v>
      </c>
      <c r="K17132">
        <v>2</v>
      </c>
      <c r="L17132" t="s">
        <v>62</v>
      </c>
      <c r="M17132" t="s">
        <v>375</v>
      </c>
      <c r="N17132" t="s">
        <v>374</v>
      </c>
      <c r="O17132" t="s">
        <v>22</v>
      </c>
      <c r="P17132" t="s">
        <v>23</v>
      </c>
      <c r="Q17132" t="s">
        <v>41</v>
      </c>
    </row>
    <row r="17133" spans="1:17" x14ac:dyDescent="0.2">
      <c r="A17133" s="2">
        <v>41923</v>
      </c>
      <c r="B17133" t="s">
        <v>70</v>
      </c>
      <c r="C17133" t="s">
        <v>153</v>
      </c>
      <c r="D17133" t="s">
        <v>50</v>
      </c>
      <c r="E17133" t="s">
        <v>50</v>
      </c>
      <c r="F17133">
        <v>65</v>
      </c>
      <c r="G17133">
        <v>14</v>
      </c>
      <c r="H17133">
        <v>490</v>
      </c>
      <c r="I17133">
        <v>1052</v>
      </c>
      <c r="J17133">
        <v>1</v>
      </c>
      <c r="K17133">
        <v>1</v>
      </c>
      <c r="L17133" t="s">
        <v>291</v>
      </c>
      <c r="M17133" t="s">
        <v>383</v>
      </c>
      <c r="N17133" t="s">
        <v>70</v>
      </c>
      <c r="O17133" t="s">
        <v>22</v>
      </c>
      <c r="P17133" t="s">
        <v>23</v>
      </c>
      <c r="Q17133" t="s">
        <v>30</v>
      </c>
    </row>
    <row r="17134" spans="1:17" x14ac:dyDescent="0.2">
      <c r="A17134" s="2">
        <v>41923</v>
      </c>
      <c r="B17134" t="s">
        <v>67</v>
      </c>
      <c r="C17134" t="s">
        <v>82</v>
      </c>
      <c r="D17134" t="s">
        <v>50</v>
      </c>
      <c r="E17134" t="s">
        <v>50</v>
      </c>
      <c r="F17134">
        <v>9</v>
      </c>
      <c r="G17134">
        <v>11</v>
      </c>
      <c r="H17134">
        <v>1201</v>
      </c>
      <c r="I17134">
        <v>1149</v>
      </c>
      <c r="J17134">
        <v>2</v>
      </c>
      <c r="K17134">
        <v>1</v>
      </c>
      <c r="L17134" t="s">
        <v>28</v>
      </c>
      <c r="M17134" t="s">
        <v>769</v>
      </c>
      <c r="N17134" t="s">
        <v>67</v>
      </c>
      <c r="O17134" t="s">
        <v>22</v>
      </c>
      <c r="P17134" t="s">
        <v>23</v>
      </c>
      <c r="Q17134" t="s">
        <v>24</v>
      </c>
    </row>
    <row r="17135" spans="1:17" x14ac:dyDescent="0.2">
      <c r="A17135" s="2">
        <v>41923</v>
      </c>
      <c r="B17135" t="s">
        <v>141</v>
      </c>
      <c r="C17135" t="s">
        <v>224</v>
      </c>
      <c r="D17135" t="s">
        <v>36</v>
      </c>
      <c r="E17135" t="s">
        <v>36</v>
      </c>
      <c r="F17135">
        <v>83</v>
      </c>
      <c r="G17135">
        <v>48</v>
      </c>
      <c r="H17135">
        <v>392</v>
      </c>
      <c r="I17135">
        <v>557</v>
      </c>
      <c r="J17135">
        <v>2</v>
      </c>
      <c r="K17135">
        <v>0</v>
      </c>
      <c r="L17135" t="s">
        <v>62</v>
      </c>
      <c r="M17135" t="s">
        <v>173</v>
      </c>
      <c r="N17135" t="s">
        <v>141</v>
      </c>
      <c r="O17135" t="s">
        <v>22</v>
      </c>
      <c r="P17135" t="s">
        <v>23</v>
      </c>
      <c r="Q17135" t="s">
        <v>24</v>
      </c>
    </row>
    <row r="17136" spans="1:17" x14ac:dyDescent="0.2">
      <c r="A17136" s="2">
        <v>41923</v>
      </c>
      <c r="B17136" t="s">
        <v>34</v>
      </c>
      <c r="C17136" t="s">
        <v>199</v>
      </c>
      <c r="D17136" t="s">
        <v>36</v>
      </c>
      <c r="E17136" t="s">
        <v>36</v>
      </c>
      <c r="F17136">
        <v>48</v>
      </c>
      <c r="G17136">
        <v>33</v>
      </c>
      <c r="H17136">
        <v>557</v>
      </c>
      <c r="I17136">
        <v>660</v>
      </c>
      <c r="J17136">
        <v>1</v>
      </c>
      <c r="K17136">
        <v>1</v>
      </c>
      <c r="L17136" t="s">
        <v>62</v>
      </c>
      <c r="M17136" t="s">
        <v>112</v>
      </c>
      <c r="N17136" t="s">
        <v>110</v>
      </c>
      <c r="O17136" t="s">
        <v>122</v>
      </c>
      <c r="P17136" t="s">
        <v>23</v>
      </c>
      <c r="Q17136" t="s">
        <v>30</v>
      </c>
    </row>
    <row r="17137" spans="1:17" x14ac:dyDescent="0.2">
      <c r="A17137" s="2">
        <v>41923</v>
      </c>
      <c r="B17137" t="s">
        <v>250</v>
      </c>
      <c r="C17137" t="s">
        <v>150</v>
      </c>
      <c r="D17137" t="s">
        <v>36</v>
      </c>
      <c r="E17137" t="s">
        <v>36</v>
      </c>
      <c r="F17137">
        <v>98</v>
      </c>
      <c r="G17137">
        <v>20</v>
      </c>
      <c r="H17137">
        <v>339</v>
      </c>
      <c r="I17137">
        <v>925</v>
      </c>
      <c r="J17137">
        <v>0</v>
      </c>
      <c r="K17137">
        <v>2</v>
      </c>
      <c r="L17137" t="s">
        <v>62</v>
      </c>
      <c r="M17137" t="s">
        <v>251</v>
      </c>
      <c r="N17137" t="s">
        <v>250</v>
      </c>
      <c r="O17137" t="s">
        <v>22</v>
      </c>
      <c r="P17137" t="s">
        <v>23</v>
      </c>
      <c r="Q17137" t="s">
        <v>41</v>
      </c>
    </row>
    <row r="17138" spans="1:17" x14ac:dyDescent="0.2">
      <c r="A17138" s="2">
        <v>41923</v>
      </c>
      <c r="B17138" t="s">
        <v>296</v>
      </c>
      <c r="C17138" t="s">
        <v>548</v>
      </c>
      <c r="D17138" t="s">
        <v>36</v>
      </c>
      <c r="E17138" t="s">
        <v>36</v>
      </c>
      <c r="F17138">
        <v>109</v>
      </c>
      <c r="G17138">
        <v>41</v>
      </c>
      <c r="H17138">
        <v>293</v>
      </c>
      <c r="I17138">
        <v>603</v>
      </c>
      <c r="J17138">
        <v>2</v>
      </c>
      <c r="K17138">
        <v>0</v>
      </c>
      <c r="L17138" t="s">
        <v>62</v>
      </c>
      <c r="M17138" t="s">
        <v>399</v>
      </c>
      <c r="N17138" t="s">
        <v>296</v>
      </c>
      <c r="O17138" t="s">
        <v>22</v>
      </c>
      <c r="P17138" t="s">
        <v>23</v>
      </c>
      <c r="Q17138" t="s">
        <v>24</v>
      </c>
    </row>
    <row r="17139" spans="1:17" x14ac:dyDescent="0.2">
      <c r="A17139" s="2">
        <v>41923</v>
      </c>
      <c r="B17139" t="s">
        <v>237</v>
      </c>
      <c r="C17139" t="s">
        <v>138</v>
      </c>
      <c r="D17139" t="s">
        <v>36</v>
      </c>
      <c r="E17139" t="s">
        <v>36</v>
      </c>
      <c r="F17139">
        <v>107</v>
      </c>
      <c r="G17139">
        <v>88</v>
      </c>
      <c r="H17139">
        <v>295</v>
      </c>
      <c r="I17139">
        <v>365</v>
      </c>
      <c r="J17139">
        <v>0</v>
      </c>
      <c r="K17139">
        <v>0</v>
      </c>
      <c r="L17139" t="s">
        <v>62</v>
      </c>
      <c r="M17139" t="s">
        <v>366</v>
      </c>
      <c r="N17139" t="s">
        <v>237</v>
      </c>
      <c r="O17139" t="s">
        <v>22</v>
      </c>
      <c r="P17139" t="s">
        <v>23</v>
      </c>
      <c r="Q17139" t="s">
        <v>30</v>
      </c>
    </row>
    <row r="17140" spans="1:17" x14ac:dyDescent="0.2">
      <c r="A17140" s="2">
        <v>41923</v>
      </c>
      <c r="B17140" t="s">
        <v>100</v>
      </c>
      <c r="C17140" t="s">
        <v>48</v>
      </c>
      <c r="D17140" t="s">
        <v>50</v>
      </c>
      <c r="E17140" t="s">
        <v>50</v>
      </c>
      <c r="F17140">
        <v>71</v>
      </c>
      <c r="G17140">
        <v>179</v>
      </c>
      <c r="H17140">
        <v>434</v>
      </c>
      <c r="I17140">
        <v>67</v>
      </c>
      <c r="J17140">
        <v>2</v>
      </c>
      <c r="K17140">
        <v>0</v>
      </c>
      <c r="L17140" t="s">
        <v>291</v>
      </c>
      <c r="M17140" t="s">
        <v>102</v>
      </c>
      <c r="N17140" t="s">
        <v>100</v>
      </c>
      <c r="O17140" t="s">
        <v>22</v>
      </c>
      <c r="P17140" t="s">
        <v>23</v>
      </c>
      <c r="Q17140" t="s">
        <v>24</v>
      </c>
    </row>
    <row r="17141" spans="1:17" x14ac:dyDescent="0.2">
      <c r="A17141" s="2">
        <v>41923</v>
      </c>
      <c r="B17141" t="s">
        <v>90</v>
      </c>
      <c r="C17141" t="s">
        <v>129</v>
      </c>
      <c r="D17141" t="s">
        <v>50</v>
      </c>
      <c r="E17141" t="s">
        <v>50</v>
      </c>
      <c r="F17141">
        <v>70</v>
      </c>
      <c r="G17141">
        <v>1</v>
      </c>
      <c r="H17141">
        <v>435</v>
      </c>
      <c r="I17141">
        <v>1765</v>
      </c>
      <c r="J17141">
        <v>2</v>
      </c>
      <c r="K17141">
        <v>0</v>
      </c>
      <c r="L17141" t="s">
        <v>291</v>
      </c>
      <c r="M17141" t="s">
        <v>750</v>
      </c>
      <c r="N17141" t="s">
        <v>90</v>
      </c>
      <c r="O17141" t="s">
        <v>22</v>
      </c>
      <c r="P17141" t="s">
        <v>23</v>
      </c>
      <c r="Q17141" t="s">
        <v>24</v>
      </c>
    </row>
    <row r="17142" spans="1:17" x14ac:dyDescent="0.2">
      <c r="A17142" s="2">
        <v>41923</v>
      </c>
      <c r="B17142" t="s">
        <v>92</v>
      </c>
      <c r="C17142" t="s">
        <v>94</v>
      </c>
      <c r="D17142" t="s">
        <v>50</v>
      </c>
      <c r="E17142" t="s">
        <v>50</v>
      </c>
      <c r="F17142">
        <v>26</v>
      </c>
      <c r="G17142">
        <v>54</v>
      </c>
      <c r="H17142">
        <v>836</v>
      </c>
      <c r="I17142">
        <v>548</v>
      </c>
      <c r="J17142">
        <v>1</v>
      </c>
      <c r="K17142">
        <v>1</v>
      </c>
      <c r="L17142" t="s">
        <v>291</v>
      </c>
      <c r="M17142" t="s">
        <v>124</v>
      </c>
      <c r="N17142" t="s">
        <v>92</v>
      </c>
      <c r="O17142" t="s">
        <v>22</v>
      </c>
      <c r="P17142" t="s">
        <v>23</v>
      </c>
      <c r="Q17142" t="s">
        <v>30</v>
      </c>
    </row>
    <row r="17143" spans="1:17" x14ac:dyDescent="0.2">
      <c r="A17143" s="2">
        <v>41923</v>
      </c>
      <c r="B17143" t="s">
        <v>104</v>
      </c>
      <c r="C17143" t="s">
        <v>345</v>
      </c>
      <c r="D17143" t="s">
        <v>50</v>
      </c>
      <c r="E17143" t="s">
        <v>50</v>
      </c>
      <c r="F17143">
        <v>29</v>
      </c>
      <c r="G17143">
        <v>110</v>
      </c>
      <c r="H17143">
        <v>714</v>
      </c>
      <c r="I17143">
        <v>289</v>
      </c>
      <c r="J17143">
        <v>1</v>
      </c>
      <c r="K17143">
        <v>0</v>
      </c>
      <c r="L17143" t="s">
        <v>291</v>
      </c>
      <c r="M17143" t="s">
        <v>273</v>
      </c>
      <c r="N17143" t="s">
        <v>104</v>
      </c>
      <c r="O17143" t="s">
        <v>22</v>
      </c>
      <c r="P17143" t="s">
        <v>23</v>
      </c>
      <c r="Q17143" t="s">
        <v>24</v>
      </c>
    </row>
    <row r="17144" spans="1:17" x14ac:dyDescent="0.2">
      <c r="A17144" s="2">
        <v>41923</v>
      </c>
      <c r="B17144" t="s">
        <v>380</v>
      </c>
      <c r="C17144" t="s">
        <v>135</v>
      </c>
      <c r="D17144" t="s">
        <v>36</v>
      </c>
      <c r="E17144" t="s">
        <v>36</v>
      </c>
      <c r="F17144">
        <v>133</v>
      </c>
      <c r="G17144">
        <v>37</v>
      </c>
      <c r="H17144">
        <v>220</v>
      </c>
      <c r="I17144">
        <v>641</v>
      </c>
      <c r="J17144">
        <v>1</v>
      </c>
      <c r="K17144">
        <v>0</v>
      </c>
      <c r="L17144" t="s">
        <v>62</v>
      </c>
      <c r="M17144" t="s">
        <v>381</v>
      </c>
      <c r="N17144" t="s">
        <v>380</v>
      </c>
      <c r="O17144" t="s">
        <v>22</v>
      </c>
      <c r="P17144" t="s">
        <v>23</v>
      </c>
      <c r="Q17144" t="s">
        <v>24</v>
      </c>
    </row>
    <row r="17145" spans="1:17" x14ac:dyDescent="0.2">
      <c r="A17145" s="2">
        <v>41923</v>
      </c>
      <c r="B17145" t="s">
        <v>208</v>
      </c>
      <c r="C17145" t="s">
        <v>365</v>
      </c>
      <c r="D17145" t="s">
        <v>36</v>
      </c>
      <c r="E17145" t="s">
        <v>36</v>
      </c>
      <c r="F17145">
        <v>79</v>
      </c>
      <c r="G17145">
        <v>125</v>
      </c>
      <c r="H17145">
        <v>417</v>
      </c>
      <c r="I17145">
        <v>245</v>
      </c>
      <c r="J17145">
        <v>0</v>
      </c>
      <c r="K17145">
        <v>1</v>
      </c>
      <c r="L17145" t="s">
        <v>62</v>
      </c>
      <c r="M17145" t="s">
        <v>398</v>
      </c>
      <c r="N17145" t="s">
        <v>208</v>
      </c>
      <c r="O17145" t="s">
        <v>22</v>
      </c>
      <c r="P17145" t="s">
        <v>23</v>
      </c>
      <c r="Q17145" t="s">
        <v>41</v>
      </c>
    </row>
    <row r="17146" spans="1:17" x14ac:dyDescent="0.2">
      <c r="A17146" s="2">
        <v>41924</v>
      </c>
      <c r="B17146" t="s">
        <v>69</v>
      </c>
      <c r="C17146" t="s">
        <v>1279</v>
      </c>
      <c r="D17146" t="s">
        <v>50</v>
      </c>
      <c r="E17146" t="s">
        <v>50</v>
      </c>
      <c r="F17146">
        <v>39</v>
      </c>
      <c r="G17146">
        <v>43</v>
      </c>
      <c r="H17146">
        <v>621</v>
      </c>
      <c r="I17146">
        <v>591</v>
      </c>
      <c r="J17146">
        <v>1</v>
      </c>
      <c r="K17146">
        <v>0</v>
      </c>
      <c r="L17146" t="s">
        <v>291</v>
      </c>
      <c r="M17146" t="s">
        <v>71</v>
      </c>
      <c r="N17146" t="s">
        <v>69</v>
      </c>
      <c r="O17146" t="s">
        <v>22</v>
      </c>
      <c r="P17146" t="s">
        <v>23</v>
      </c>
      <c r="Q17146" t="s">
        <v>24</v>
      </c>
    </row>
    <row r="17147" spans="1:17" x14ac:dyDescent="0.2">
      <c r="A17147" s="2">
        <v>41924</v>
      </c>
      <c r="B17147" t="s">
        <v>317</v>
      </c>
      <c r="C17147" t="s">
        <v>244</v>
      </c>
      <c r="D17147" t="s">
        <v>50</v>
      </c>
      <c r="E17147" t="s">
        <v>50</v>
      </c>
      <c r="F17147">
        <v>89</v>
      </c>
      <c r="G17147">
        <v>40</v>
      </c>
      <c r="H17147">
        <v>364</v>
      </c>
      <c r="I17147">
        <v>616</v>
      </c>
      <c r="J17147">
        <v>1</v>
      </c>
      <c r="K17147">
        <v>3</v>
      </c>
      <c r="L17147" t="s">
        <v>291</v>
      </c>
      <c r="M17147" t="s">
        <v>1369</v>
      </c>
      <c r="N17147" t="s">
        <v>317</v>
      </c>
      <c r="O17147" t="s">
        <v>22</v>
      </c>
      <c r="P17147" t="s">
        <v>23</v>
      </c>
      <c r="Q17147" t="s">
        <v>41</v>
      </c>
    </row>
    <row r="17148" spans="1:17" x14ac:dyDescent="0.2">
      <c r="A17148" s="2">
        <v>41924</v>
      </c>
      <c r="B17148" t="s">
        <v>1288</v>
      </c>
      <c r="C17148" t="s">
        <v>651</v>
      </c>
      <c r="D17148" t="s">
        <v>115</v>
      </c>
      <c r="E17148" t="s">
        <v>115</v>
      </c>
      <c r="F17148">
        <v>193</v>
      </c>
      <c r="G17148">
        <v>193</v>
      </c>
      <c r="H17148">
        <v>25</v>
      </c>
      <c r="I17148">
        <v>25</v>
      </c>
      <c r="J17148">
        <v>4</v>
      </c>
      <c r="K17148">
        <v>2</v>
      </c>
      <c r="L17148" t="s">
        <v>647</v>
      </c>
      <c r="M17148" t="s">
        <v>982</v>
      </c>
      <c r="N17148" t="s">
        <v>649</v>
      </c>
      <c r="O17148" t="s">
        <v>122</v>
      </c>
      <c r="P17148" t="s">
        <v>23</v>
      </c>
      <c r="Q17148" t="s">
        <v>24</v>
      </c>
    </row>
    <row r="17149" spans="1:17" x14ac:dyDescent="0.2">
      <c r="A17149" s="2">
        <v>41924</v>
      </c>
      <c r="B17149" t="s">
        <v>81</v>
      </c>
      <c r="C17149" t="s">
        <v>89</v>
      </c>
      <c r="D17149" t="s">
        <v>50</v>
      </c>
      <c r="E17149" t="s">
        <v>50</v>
      </c>
      <c r="F17149">
        <v>81</v>
      </c>
      <c r="G17149">
        <v>18</v>
      </c>
      <c r="H17149">
        <v>403</v>
      </c>
      <c r="I17149">
        <v>935</v>
      </c>
      <c r="J17149">
        <v>0</v>
      </c>
      <c r="K17149">
        <v>1</v>
      </c>
      <c r="L17149" t="s">
        <v>291</v>
      </c>
      <c r="M17149" t="s">
        <v>83</v>
      </c>
      <c r="N17149" t="s">
        <v>81</v>
      </c>
      <c r="O17149" t="s">
        <v>22</v>
      </c>
      <c r="P17149" t="s">
        <v>23</v>
      </c>
      <c r="Q17149" t="s">
        <v>41</v>
      </c>
    </row>
    <row r="17150" spans="1:17" x14ac:dyDescent="0.2">
      <c r="A17150" s="2">
        <v>41924</v>
      </c>
      <c r="B17150" t="s">
        <v>263</v>
      </c>
      <c r="C17150" t="s">
        <v>453</v>
      </c>
      <c r="D17150" t="s">
        <v>27</v>
      </c>
      <c r="E17150" t="s">
        <v>27</v>
      </c>
      <c r="F17150">
        <v>119</v>
      </c>
      <c r="G17150">
        <v>117</v>
      </c>
      <c r="H17150">
        <v>265</v>
      </c>
      <c r="I17150">
        <v>275</v>
      </c>
      <c r="J17150">
        <v>0</v>
      </c>
      <c r="K17150">
        <v>0</v>
      </c>
      <c r="L17150" t="s">
        <v>230</v>
      </c>
      <c r="M17150" t="s">
        <v>599</v>
      </c>
      <c r="N17150" t="s">
        <v>263</v>
      </c>
      <c r="O17150" t="s">
        <v>22</v>
      </c>
      <c r="P17150" t="s">
        <v>23</v>
      </c>
      <c r="Q17150" t="s">
        <v>30</v>
      </c>
    </row>
    <row r="17151" spans="1:17" x14ac:dyDescent="0.2">
      <c r="A17151" s="2">
        <v>41924</v>
      </c>
      <c r="B17151" t="s">
        <v>649</v>
      </c>
      <c r="C17151" t="s">
        <v>648</v>
      </c>
      <c r="D17151" t="s">
        <v>115</v>
      </c>
      <c r="E17151" t="s">
        <v>115</v>
      </c>
      <c r="F17151">
        <v>169</v>
      </c>
      <c r="G17151">
        <v>199</v>
      </c>
      <c r="H17151">
        <v>84</v>
      </c>
      <c r="I17151">
        <v>13</v>
      </c>
      <c r="J17151">
        <v>3</v>
      </c>
      <c r="K17151">
        <v>2</v>
      </c>
      <c r="L17151" t="s">
        <v>647</v>
      </c>
      <c r="M17151" t="s">
        <v>982</v>
      </c>
      <c r="N17151" t="s">
        <v>649</v>
      </c>
      <c r="O17151" t="s">
        <v>22</v>
      </c>
      <c r="P17151" t="s">
        <v>23</v>
      </c>
      <c r="Q17151" t="s">
        <v>24</v>
      </c>
    </row>
    <row r="17152" spans="1:17" x14ac:dyDescent="0.2">
      <c r="A17152" s="2">
        <v>41924</v>
      </c>
      <c r="B17152" t="s">
        <v>73</v>
      </c>
      <c r="C17152" t="s">
        <v>249</v>
      </c>
      <c r="D17152" t="s">
        <v>50</v>
      </c>
      <c r="E17152" t="s">
        <v>50</v>
      </c>
      <c r="F17152">
        <v>103</v>
      </c>
      <c r="G17152">
        <v>53</v>
      </c>
      <c r="H17152">
        <v>309</v>
      </c>
      <c r="I17152">
        <v>554</v>
      </c>
      <c r="J17152">
        <v>0</v>
      </c>
      <c r="K17152">
        <v>2</v>
      </c>
      <c r="L17152" t="s">
        <v>291</v>
      </c>
      <c r="M17152" t="s">
        <v>289</v>
      </c>
      <c r="N17152" t="s">
        <v>73</v>
      </c>
      <c r="O17152" t="s">
        <v>22</v>
      </c>
      <c r="P17152" t="s">
        <v>23</v>
      </c>
      <c r="Q17152" t="s">
        <v>41</v>
      </c>
    </row>
    <row r="17153" spans="1:17" x14ac:dyDescent="0.2">
      <c r="A17153" s="2">
        <v>41924</v>
      </c>
      <c r="B17153" t="s">
        <v>97</v>
      </c>
      <c r="C17153" t="s">
        <v>106</v>
      </c>
      <c r="D17153" t="s">
        <v>50</v>
      </c>
      <c r="E17153" t="s">
        <v>50</v>
      </c>
      <c r="F17153">
        <v>127</v>
      </c>
      <c r="G17153">
        <v>8</v>
      </c>
      <c r="H17153">
        <v>239</v>
      </c>
      <c r="I17153">
        <v>1228</v>
      </c>
      <c r="J17153">
        <v>0</v>
      </c>
      <c r="K17153">
        <v>4</v>
      </c>
      <c r="L17153" t="s">
        <v>291</v>
      </c>
      <c r="M17153" t="s">
        <v>97</v>
      </c>
      <c r="N17153" t="s">
        <v>97</v>
      </c>
      <c r="O17153" t="s">
        <v>22</v>
      </c>
      <c r="P17153" t="s">
        <v>23</v>
      </c>
      <c r="Q17153" t="s">
        <v>41</v>
      </c>
    </row>
    <row r="17154" spans="1:17" x14ac:dyDescent="0.2">
      <c r="A17154" s="2">
        <v>41924</v>
      </c>
      <c r="B17154" t="s">
        <v>26</v>
      </c>
      <c r="C17154" t="s">
        <v>531</v>
      </c>
      <c r="D17154" t="s">
        <v>27</v>
      </c>
      <c r="E17154" t="s">
        <v>27</v>
      </c>
      <c r="F17154">
        <v>16</v>
      </c>
      <c r="G17154">
        <v>55</v>
      </c>
      <c r="H17154">
        <v>962</v>
      </c>
      <c r="I17154">
        <v>540</v>
      </c>
      <c r="J17154">
        <v>1</v>
      </c>
      <c r="K17154">
        <v>0</v>
      </c>
      <c r="L17154" t="s">
        <v>28</v>
      </c>
      <c r="M17154" t="s">
        <v>1504</v>
      </c>
      <c r="N17154" t="s">
        <v>26</v>
      </c>
      <c r="O17154" t="s">
        <v>22</v>
      </c>
      <c r="P17154" t="s">
        <v>23</v>
      </c>
      <c r="Q17154" t="s">
        <v>24</v>
      </c>
    </row>
    <row r="17155" spans="1:17" x14ac:dyDescent="0.2">
      <c r="A17155" s="2">
        <v>41924</v>
      </c>
      <c r="B17155" t="s">
        <v>463</v>
      </c>
      <c r="C17155" t="s">
        <v>913</v>
      </c>
      <c r="D17155" t="s">
        <v>115</v>
      </c>
      <c r="E17155" t="s">
        <v>115</v>
      </c>
      <c r="F17155">
        <v>175</v>
      </c>
      <c r="G17155">
        <v>102</v>
      </c>
      <c r="H17155">
        <v>77</v>
      </c>
      <c r="I17155">
        <v>311</v>
      </c>
      <c r="J17155">
        <v>0</v>
      </c>
      <c r="K17155">
        <v>2</v>
      </c>
      <c r="L17155" t="s">
        <v>28</v>
      </c>
      <c r="M17155" t="s">
        <v>721</v>
      </c>
      <c r="N17155" t="s">
        <v>463</v>
      </c>
      <c r="O17155" t="s">
        <v>22</v>
      </c>
      <c r="P17155" t="s">
        <v>23</v>
      </c>
      <c r="Q17155" t="s">
        <v>41</v>
      </c>
    </row>
    <row r="17156" spans="1:17" x14ac:dyDescent="0.2">
      <c r="A17156" s="2">
        <v>41924</v>
      </c>
      <c r="B17156" t="s">
        <v>572</v>
      </c>
      <c r="C17156" t="s">
        <v>655</v>
      </c>
      <c r="D17156" t="s">
        <v>115</v>
      </c>
      <c r="E17156" t="s">
        <v>57</v>
      </c>
      <c r="F17156">
        <v>134</v>
      </c>
      <c r="G17156">
        <v>199</v>
      </c>
      <c r="H17156">
        <v>218</v>
      </c>
      <c r="I17156">
        <v>13</v>
      </c>
      <c r="J17156">
        <v>5</v>
      </c>
      <c r="K17156">
        <v>0</v>
      </c>
      <c r="L17156" t="s">
        <v>28</v>
      </c>
      <c r="M17156" t="s">
        <v>764</v>
      </c>
      <c r="N17156" t="s">
        <v>572</v>
      </c>
      <c r="O17156" t="s">
        <v>22</v>
      </c>
      <c r="P17156" t="s">
        <v>23</v>
      </c>
      <c r="Q17156" t="s">
        <v>24</v>
      </c>
    </row>
    <row r="17157" spans="1:17" x14ac:dyDescent="0.2">
      <c r="A17157" s="2">
        <v>41924</v>
      </c>
      <c r="B17157" t="s">
        <v>95</v>
      </c>
      <c r="C17157" t="s">
        <v>384</v>
      </c>
      <c r="D17157" t="s">
        <v>50</v>
      </c>
      <c r="E17157" t="s">
        <v>50</v>
      </c>
      <c r="F17157">
        <v>23</v>
      </c>
      <c r="G17157">
        <v>105</v>
      </c>
      <c r="H17157">
        <v>875</v>
      </c>
      <c r="I17157">
        <v>302</v>
      </c>
      <c r="J17157">
        <v>1</v>
      </c>
      <c r="K17157">
        <v>1</v>
      </c>
      <c r="L17157" t="s">
        <v>291</v>
      </c>
      <c r="M17157" t="s">
        <v>326</v>
      </c>
      <c r="N17157" t="s">
        <v>95</v>
      </c>
      <c r="O17157" t="s">
        <v>22</v>
      </c>
      <c r="P17157" t="s">
        <v>23</v>
      </c>
      <c r="Q17157" t="s">
        <v>30</v>
      </c>
    </row>
    <row r="17158" spans="1:17" x14ac:dyDescent="0.2">
      <c r="A17158" s="2">
        <v>41924</v>
      </c>
      <c r="B17158" t="s">
        <v>456</v>
      </c>
      <c r="C17158" t="s">
        <v>262</v>
      </c>
      <c r="D17158" t="s">
        <v>27</v>
      </c>
      <c r="E17158" t="s">
        <v>27</v>
      </c>
      <c r="F17158">
        <v>123</v>
      </c>
      <c r="G17158">
        <v>107</v>
      </c>
      <c r="H17158">
        <v>255</v>
      </c>
      <c r="I17158">
        <v>295</v>
      </c>
      <c r="J17158">
        <v>2</v>
      </c>
      <c r="K17158">
        <v>3</v>
      </c>
      <c r="L17158" t="s">
        <v>230</v>
      </c>
      <c r="M17158" t="s">
        <v>1252</v>
      </c>
      <c r="N17158" t="s">
        <v>282</v>
      </c>
      <c r="O17158" t="s">
        <v>122</v>
      </c>
      <c r="P17158" t="s">
        <v>23</v>
      </c>
      <c r="Q17158" t="s">
        <v>41</v>
      </c>
    </row>
    <row r="17159" spans="1:17" x14ac:dyDescent="0.2">
      <c r="A17159" s="2">
        <v>41924</v>
      </c>
      <c r="B17159" t="s">
        <v>52</v>
      </c>
      <c r="C17159" t="s">
        <v>174</v>
      </c>
      <c r="D17159" t="s">
        <v>50</v>
      </c>
      <c r="E17159" t="s">
        <v>50</v>
      </c>
      <c r="F17159">
        <v>32</v>
      </c>
      <c r="G17159">
        <v>172</v>
      </c>
      <c r="H17159">
        <v>662</v>
      </c>
      <c r="I17159">
        <v>81</v>
      </c>
      <c r="J17159">
        <v>2</v>
      </c>
      <c r="K17159">
        <v>0</v>
      </c>
      <c r="L17159" t="s">
        <v>291</v>
      </c>
      <c r="M17159" t="s">
        <v>68</v>
      </c>
      <c r="N17159" t="s">
        <v>52</v>
      </c>
      <c r="O17159" t="s">
        <v>22</v>
      </c>
      <c r="P17159" t="s">
        <v>23</v>
      </c>
      <c r="Q17159" t="s">
        <v>24</v>
      </c>
    </row>
    <row r="17160" spans="1:17" x14ac:dyDescent="0.2">
      <c r="A17160" s="2">
        <v>41924</v>
      </c>
      <c r="B17160" t="s">
        <v>211</v>
      </c>
      <c r="C17160" t="s">
        <v>471</v>
      </c>
      <c r="D17160" t="s">
        <v>36</v>
      </c>
      <c r="E17160" t="s">
        <v>36</v>
      </c>
      <c r="F17160">
        <v>115</v>
      </c>
      <c r="G17160">
        <v>78</v>
      </c>
      <c r="H17160">
        <v>277</v>
      </c>
      <c r="I17160">
        <v>419</v>
      </c>
      <c r="J17160">
        <v>4</v>
      </c>
      <c r="K17160">
        <v>1</v>
      </c>
      <c r="L17160" t="s">
        <v>28</v>
      </c>
      <c r="M17160" t="s">
        <v>373</v>
      </c>
      <c r="N17160" t="s">
        <v>211</v>
      </c>
      <c r="O17160" t="s">
        <v>22</v>
      </c>
      <c r="P17160" t="s">
        <v>23</v>
      </c>
      <c r="Q17160" t="s">
        <v>24</v>
      </c>
    </row>
    <row r="17161" spans="1:17" x14ac:dyDescent="0.2">
      <c r="A17161" s="2">
        <v>41924</v>
      </c>
      <c r="B17161" t="s">
        <v>282</v>
      </c>
      <c r="C17161" t="s">
        <v>481</v>
      </c>
      <c r="D17161" t="s">
        <v>19</v>
      </c>
      <c r="E17161" t="s">
        <v>27</v>
      </c>
      <c r="F17161">
        <v>86</v>
      </c>
      <c r="G17161">
        <v>80</v>
      </c>
      <c r="H17161">
        <v>373</v>
      </c>
      <c r="I17161">
        <v>411</v>
      </c>
      <c r="J17161">
        <v>1</v>
      </c>
      <c r="K17161">
        <v>0</v>
      </c>
      <c r="L17161" t="s">
        <v>230</v>
      </c>
      <c r="M17161" t="s">
        <v>1252</v>
      </c>
      <c r="N17161" t="s">
        <v>282</v>
      </c>
      <c r="O17161" t="s">
        <v>22</v>
      </c>
      <c r="P17161" t="s">
        <v>23</v>
      </c>
      <c r="Q17161" t="s">
        <v>24</v>
      </c>
    </row>
    <row r="17162" spans="1:17" x14ac:dyDescent="0.2">
      <c r="A17162" s="2">
        <v>41924</v>
      </c>
      <c r="B17162" t="s">
        <v>168</v>
      </c>
      <c r="C17162" t="s">
        <v>328</v>
      </c>
      <c r="D17162" t="s">
        <v>50</v>
      </c>
      <c r="E17162" t="s">
        <v>50</v>
      </c>
      <c r="F17162">
        <v>24</v>
      </c>
      <c r="G17162">
        <v>112</v>
      </c>
      <c r="H17162">
        <v>855</v>
      </c>
      <c r="I17162">
        <v>286</v>
      </c>
      <c r="J17162">
        <v>1</v>
      </c>
      <c r="K17162">
        <v>0</v>
      </c>
      <c r="L17162" t="s">
        <v>291</v>
      </c>
      <c r="M17162" t="s">
        <v>1008</v>
      </c>
      <c r="N17162" t="s">
        <v>168</v>
      </c>
      <c r="O17162" t="s">
        <v>22</v>
      </c>
      <c r="P17162" t="s">
        <v>23</v>
      </c>
      <c r="Q17162" t="s">
        <v>24</v>
      </c>
    </row>
    <row r="17163" spans="1:17" x14ac:dyDescent="0.2">
      <c r="A17163" s="2">
        <v>41925</v>
      </c>
      <c r="B17163" t="s">
        <v>737</v>
      </c>
      <c r="C17163" t="s">
        <v>123</v>
      </c>
      <c r="D17163" t="s">
        <v>50</v>
      </c>
      <c r="E17163" t="s">
        <v>50</v>
      </c>
      <c r="F17163">
        <v>203</v>
      </c>
      <c r="G17163">
        <v>64</v>
      </c>
      <c r="H17163">
        <v>8</v>
      </c>
      <c r="I17163">
        <v>497</v>
      </c>
      <c r="J17163">
        <v>1</v>
      </c>
      <c r="K17163">
        <v>4</v>
      </c>
      <c r="L17163" t="s">
        <v>291</v>
      </c>
      <c r="M17163" t="s">
        <v>819</v>
      </c>
      <c r="N17163" t="s">
        <v>737</v>
      </c>
      <c r="O17163" t="s">
        <v>22</v>
      </c>
      <c r="P17163" t="s">
        <v>23</v>
      </c>
      <c r="Q17163" t="s">
        <v>41</v>
      </c>
    </row>
    <row r="17164" spans="1:17" x14ac:dyDescent="0.2">
      <c r="A17164" s="2">
        <v>41925</v>
      </c>
      <c r="B17164" t="s">
        <v>646</v>
      </c>
      <c r="C17164" t="s">
        <v>147</v>
      </c>
      <c r="D17164" t="s">
        <v>50</v>
      </c>
      <c r="E17164" t="s">
        <v>50</v>
      </c>
      <c r="F17164">
        <v>25</v>
      </c>
      <c r="G17164">
        <v>5</v>
      </c>
      <c r="H17164">
        <v>850</v>
      </c>
      <c r="I17164">
        <v>1444</v>
      </c>
      <c r="J17164">
        <v>1</v>
      </c>
      <c r="K17164">
        <v>1</v>
      </c>
      <c r="L17164" t="s">
        <v>291</v>
      </c>
      <c r="M17164" t="s">
        <v>909</v>
      </c>
      <c r="N17164" t="s">
        <v>646</v>
      </c>
      <c r="O17164" t="s">
        <v>22</v>
      </c>
      <c r="P17164" t="s">
        <v>23</v>
      </c>
      <c r="Q17164" t="s">
        <v>30</v>
      </c>
    </row>
    <row r="17165" spans="1:17" x14ac:dyDescent="0.2">
      <c r="A17165" s="2">
        <v>41925</v>
      </c>
      <c r="B17165" t="s">
        <v>274</v>
      </c>
      <c r="C17165" t="s">
        <v>386</v>
      </c>
      <c r="D17165" t="s">
        <v>50</v>
      </c>
      <c r="E17165" t="s">
        <v>50</v>
      </c>
      <c r="F17165">
        <v>19</v>
      </c>
      <c r="G17165">
        <v>95</v>
      </c>
      <c r="H17165">
        <v>928</v>
      </c>
      <c r="I17165">
        <v>343</v>
      </c>
      <c r="J17165">
        <v>6</v>
      </c>
      <c r="K17165">
        <v>0</v>
      </c>
      <c r="L17165" t="s">
        <v>291</v>
      </c>
      <c r="M17165" t="s">
        <v>596</v>
      </c>
      <c r="N17165" t="s">
        <v>274</v>
      </c>
      <c r="O17165" t="s">
        <v>22</v>
      </c>
      <c r="P17165" t="s">
        <v>23</v>
      </c>
      <c r="Q17165" t="s">
        <v>24</v>
      </c>
    </row>
    <row r="17166" spans="1:17" x14ac:dyDescent="0.2">
      <c r="A17166" s="2">
        <v>41925</v>
      </c>
      <c r="B17166" t="s">
        <v>76</v>
      </c>
      <c r="C17166" t="s">
        <v>126</v>
      </c>
      <c r="D17166" t="s">
        <v>50</v>
      </c>
      <c r="E17166" t="s">
        <v>50</v>
      </c>
      <c r="F17166">
        <v>34</v>
      </c>
      <c r="G17166">
        <v>4</v>
      </c>
      <c r="H17166">
        <v>645</v>
      </c>
      <c r="I17166">
        <v>1455</v>
      </c>
      <c r="J17166">
        <v>2</v>
      </c>
      <c r="K17166">
        <v>0</v>
      </c>
      <c r="L17166" t="s">
        <v>291</v>
      </c>
      <c r="M17166" t="s">
        <v>78</v>
      </c>
      <c r="N17166" t="s">
        <v>76</v>
      </c>
      <c r="O17166" t="s">
        <v>22</v>
      </c>
      <c r="P17166" t="s">
        <v>23</v>
      </c>
      <c r="Q17166" t="s">
        <v>24</v>
      </c>
    </row>
    <row r="17167" spans="1:17" x14ac:dyDescent="0.2">
      <c r="A17167" s="2">
        <v>41925</v>
      </c>
      <c r="B17167" t="s">
        <v>177</v>
      </c>
      <c r="C17167" t="s">
        <v>301</v>
      </c>
      <c r="D17167" t="s">
        <v>115</v>
      </c>
      <c r="E17167" t="s">
        <v>115</v>
      </c>
      <c r="F17167">
        <v>69</v>
      </c>
      <c r="G17167">
        <v>124</v>
      </c>
      <c r="H17167">
        <v>449</v>
      </c>
      <c r="I17167">
        <v>249</v>
      </c>
      <c r="J17167">
        <v>1</v>
      </c>
      <c r="K17167">
        <v>1</v>
      </c>
      <c r="L17167" t="s">
        <v>28</v>
      </c>
      <c r="M17167" t="s">
        <v>640</v>
      </c>
      <c r="N17167" t="s">
        <v>177</v>
      </c>
      <c r="O17167" t="s">
        <v>22</v>
      </c>
      <c r="P17167" t="s">
        <v>23</v>
      </c>
      <c r="Q17167" t="s">
        <v>30</v>
      </c>
    </row>
    <row r="17168" spans="1:17" x14ac:dyDescent="0.2">
      <c r="A17168" s="2">
        <v>41925</v>
      </c>
      <c r="B17168" t="s">
        <v>560</v>
      </c>
      <c r="C17168" t="s">
        <v>293</v>
      </c>
      <c r="D17168" t="s">
        <v>50</v>
      </c>
      <c r="E17168" t="s">
        <v>50</v>
      </c>
      <c r="F17168">
        <v>127</v>
      </c>
      <c r="G17168">
        <v>28</v>
      </c>
      <c r="H17168">
        <v>238</v>
      </c>
      <c r="I17168">
        <v>812</v>
      </c>
      <c r="J17168">
        <v>2</v>
      </c>
      <c r="K17168">
        <v>4</v>
      </c>
      <c r="L17168" t="s">
        <v>291</v>
      </c>
      <c r="M17168" t="s">
        <v>1389</v>
      </c>
      <c r="N17168" t="s">
        <v>560</v>
      </c>
      <c r="O17168" t="s">
        <v>22</v>
      </c>
      <c r="P17168" t="s">
        <v>23</v>
      </c>
      <c r="Q17168" t="s">
        <v>41</v>
      </c>
    </row>
    <row r="17169" spans="1:17" x14ac:dyDescent="0.2">
      <c r="A17169" s="2">
        <v>41925</v>
      </c>
      <c r="B17169" t="s">
        <v>101</v>
      </c>
      <c r="C17169" t="s">
        <v>180</v>
      </c>
      <c r="D17169" t="s">
        <v>50</v>
      </c>
      <c r="E17169" t="s">
        <v>50</v>
      </c>
      <c r="F17169">
        <v>99</v>
      </c>
      <c r="G17169">
        <v>38</v>
      </c>
      <c r="H17169">
        <v>332</v>
      </c>
      <c r="I17169">
        <v>637</v>
      </c>
      <c r="J17169">
        <v>1</v>
      </c>
      <c r="K17169">
        <v>1</v>
      </c>
      <c r="L17169" t="s">
        <v>291</v>
      </c>
      <c r="M17169" t="s">
        <v>331</v>
      </c>
      <c r="N17169" t="s">
        <v>101</v>
      </c>
      <c r="O17169" t="s">
        <v>22</v>
      </c>
      <c r="P17169" t="s">
        <v>23</v>
      </c>
      <c r="Q17169" t="s">
        <v>30</v>
      </c>
    </row>
    <row r="17170" spans="1:17" x14ac:dyDescent="0.2">
      <c r="A17170" s="2">
        <v>41925</v>
      </c>
      <c r="B17170" t="s">
        <v>184</v>
      </c>
      <c r="C17170" t="s">
        <v>119</v>
      </c>
      <c r="D17170" t="s">
        <v>50</v>
      </c>
      <c r="E17170" t="s">
        <v>50</v>
      </c>
      <c r="F17170">
        <v>155</v>
      </c>
      <c r="G17170">
        <v>13</v>
      </c>
      <c r="H17170">
        <v>132</v>
      </c>
      <c r="I17170">
        <v>1067</v>
      </c>
      <c r="J17170">
        <v>0</v>
      </c>
      <c r="K17170">
        <v>1</v>
      </c>
      <c r="L17170" t="s">
        <v>291</v>
      </c>
      <c r="M17170" t="s">
        <v>193</v>
      </c>
      <c r="N17170" t="s">
        <v>184</v>
      </c>
      <c r="O17170" t="s">
        <v>22</v>
      </c>
      <c r="P17170" t="s">
        <v>23</v>
      </c>
      <c r="Q17170" t="s">
        <v>41</v>
      </c>
    </row>
    <row r="17171" spans="1:17" x14ac:dyDescent="0.2">
      <c r="A17171" s="2">
        <v>41925</v>
      </c>
      <c r="B17171" t="s">
        <v>110</v>
      </c>
      <c r="C17171" t="s">
        <v>207</v>
      </c>
      <c r="D17171" t="s">
        <v>36</v>
      </c>
      <c r="E17171" t="s">
        <v>36</v>
      </c>
      <c r="F17171">
        <v>87</v>
      </c>
      <c r="G17171">
        <v>111</v>
      </c>
      <c r="H17171">
        <v>371</v>
      </c>
      <c r="I17171">
        <v>287</v>
      </c>
      <c r="J17171">
        <v>3</v>
      </c>
      <c r="K17171">
        <v>0</v>
      </c>
      <c r="L17171" t="s">
        <v>28</v>
      </c>
      <c r="M17171" t="s">
        <v>485</v>
      </c>
      <c r="N17171" t="s">
        <v>110</v>
      </c>
      <c r="O17171" t="s">
        <v>22</v>
      </c>
      <c r="P17171" t="s">
        <v>23</v>
      </c>
      <c r="Q17171" t="s">
        <v>24</v>
      </c>
    </row>
    <row r="17172" spans="1:17" x14ac:dyDescent="0.2">
      <c r="A17172" s="2">
        <v>41925</v>
      </c>
      <c r="B17172" t="s">
        <v>49</v>
      </c>
      <c r="C17172" t="s">
        <v>87</v>
      </c>
      <c r="D17172" t="s">
        <v>50</v>
      </c>
      <c r="E17172" t="s">
        <v>50</v>
      </c>
      <c r="F17172">
        <v>76</v>
      </c>
      <c r="G17172">
        <v>46</v>
      </c>
      <c r="H17172">
        <v>420</v>
      </c>
      <c r="I17172">
        <v>569</v>
      </c>
      <c r="J17172">
        <v>2</v>
      </c>
      <c r="K17172">
        <v>1</v>
      </c>
      <c r="L17172" t="s">
        <v>291</v>
      </c>
      <c r="M17172" t="s">
        <v>103</v>
      </c>
      <c r="N17172" t="s">
        <v>49</v>
      </c>
      <c r="O17172" t="s">
        <v>22</v>
      </c>
      <c r="P17172" t="s">
        <v>23</v>
      </c>
      <c r="Q17172" t="s">
        <v>24</v>
      </c>
    </row>
    <row r="17173" spans="1:17" x14ac:dyDescent="0.2">
      <c r="A17173" s="2">
        <v>41925</v>
      </c>
      <c r="B17173" t="s">
        <v>239</v>
      </c>
      <c r="C17173" t="s">
        <v>18</v>
      </c>
      <c r="D17173" t="s">
        <v>115</v>
      </c>
      <c r="E17173" t="s">
        <v>19</v>
      </c>
      <c r="F17173">
        <v>76</v>
      </c>
      <c r="G17173">
        <v>7</v>
      </c>
      <c r="H17173">
        <v>421</v>
      </c>
      <c r="I17173">
        <v>1242</v>
      </c>
      <c r="J17173">
        <v>0</v>
      </c>
      <c r="K17173">
        <v>3</v>
      </c>
      <c r="L17173" t="s">
        <v>28</v>
      </c>
      <c r="M17173" t="s">
        <v>240</v>
      </c>
      <c r="N17173" t="s">
        <v>239</v>
      </c>
      <c r="O17173" t="s">
        <v>22</v>
      </c>
      <c r="P17173" t="s">
        <v>23</v>
      </c>
      <c r="Q17173" t="s">
        <v>41</v>
      </c>
    </row>
    <row r="17174" spans="1:17" x14ac:dyDescent="0.2">
      <c r="A17174" s="2">
        <v>41925</v>
      </c>
      <c r="B17174" t="s">
        <v>161</v>
      </c>
      <c r="C17174" t="s">
        <v>145</v>
      </c>
      <c r="D17174" t="s">
        <v>50</v>
      </c>
      <c r="E17174" t="s">
        <v>50</v>
      </c>
      <c r="F17174">
        <v>29</v>
      </c>
      <c r="G17174">
        <v>85</v>
      </c>
      <c r="H17174">
        <v>713</v>
      </c>
      <c r="I17174">
        <v>388</v>
      </c>
      <c r="J17174">
        <v>2</v>
      </c>
      <c r="K17174">
        <v>1</v>
      </c>
      <c r="L17174" t="s">
        <v>291</v>
      </c>
      <c r="M17174" t="s">
        <v>162</v>
      </c>
      <c r="N17174" t="s">
        <v>161</v>
      </c>
      <c r="O17174" t="s">
        <v>22</v>
      </c>
      <c r="P17174" t="s">
        <v>23</v>
      </c>
      <c r="Q17174" t="s">
        <v>24</v>
      </c>
    </row>
    <row r="17175" spans="1:17" x14ac:dyDescent="0.2">
      <c r="A17175" s="2">
        <v>41926</v>
      </c>
      <c r="B17175" t="s">
        <v>286</v>
      </c>
      <c r="C17175" t="s">
        <v>67</v>
      </c>
      <c r="D17175" t="s">
        <v>50</v>
      </c>
      <c r="E17175" t="s">
        <v>50</v>
      </c>
      <c r="F17175">
        <v>52</v>
      </c>
      <c r="G17175">
        <v>9</v>
      </c>
      <c r="H17175">
        <v>556</v>
      </c>
      <c r="I17175">
        <v>1201</v>
      </c>
      <c r="J17175">
        <v>0</v>
      </c>
      <c r="K17175">
        <v>3</v>
      </c>
      <c r="L17175" t="s">
        <v>28</v>
      </c>
      <c r="M17175" t="s">
        <v>359</v>
      </c>
      <c r="N17175" t="s">
        <v>286</v>
      </c>
      <c r="O17175" t="s">
        <v>22</v>
      </c>
      <c r="P17175" t="s">
        <v>23</v>
      </c>
      <c r="Q17175" t="s">
        <v>41</v>
      </c>
    </row>
    <row r="17176" spans="1:17" x14ac:dyDescent="0.2">
      <c r="A17176" s="2">
        <v>41926</v>
      </c>
      <c r="B17176" t="s">
        <v>402</v>
      </c>
      <c r="C17176" t="s">
        <v>164</v>
      </c>
      <c r="D17176" t="s">
        <v>115</v>
      </c>
      <c r="E17176" t="s">
        <v>115</v>
      </c>
      <c r="F17176">
        <v>104</v>
      </c>
      <c r="G17176">
        <v>90</v>
      </c>
      <c r="H17176">
        <v>304</v>
      </c>
      <c r="I17176">
        <v>356</v>
      </c>
      <c r="J17176">
        <v>0</v>
      </c>
      <c r="K17176">
        <v>0</v>
      </c>
      <c r="L17176" t="s">
        <v>28</v>
      </c>
      <c r="M17176" t="s">
        <v>1002</v>
      </c>
      <c r="N17176" t="s">
        <v>402</v>
      </c>
      <c r="O17176" t="s">
        <v>22</v>
      </c>
      <c r="P17176" t="s">
        <v>23</v>
      </c>
      <c r="Q17176" t="s">
        <v>30</v>
      </c>
    </row>
    <row r="17177" spans="1:17" x14ac:dyDescent="0.2">
      <c r="A17177" s="2">
        <v>41926</v>
      </c>
      <c r="B17177" t="s">
        <v>213</v>
      </c>
      <c r="C17177" t="s">
        <v>1288</v>
      </c>
      <c r="D17177" t="s">
        <v>115</v>
      </c>
      <c r="E17177" t="s">
        <v>115</v>
      </c>
      <c r="F17177">
        <v>143</v>
      </c>
      <c r="G17177">
        <v>193</v>
      </c>
      <c r="H17177">
        <v>193</v>
      </c>
      <c r="I17177">
        <v>25</v>
      </c>
      <c r="J17177">
        <v>0</v>
      </c>
      <c r="K17177">
        <v>0</v>
      </c>
      <c r="L17177" t="s">
        <v>647</v>
      </c>
      <c r="M17177" t="s">
        <v>982</v>
      </c>
      <c r="N17177" t="s">
        <v>649</v>
      </c>
      <c r="O17177" t="s">
        <v>122</v>
      </c>
      <c r="P17177" t="s">
        <v>23</v>
      </c>
      <c r="Q17177" t="s">
        <v>30</v>
      </c>
    </row>
    <row r="17178" spans="1:17" x14ac:dyDescent="0.2">
      <c r="A17178" s="2">
        <v>41926</v>
      </c>
      <c r="B17178" t="s">
        <v>182</v>
      </c>
      <c r="C17178" t="s">
        <v>38</v>
      </c>
      <c r="D17178" t="s">
        <v>115</v>
      </c>
      <c r="E17178" t="s">
        <v>19</v>
      </c>
      <c r="F17178">
        <v>97</v>
      </c>
      <c r="G17178">
        <v>60</v>
      </c>
      <c r="H17178">
        <v>341</v>
      </c>
      <c r="I17178">
        <v>513</v>
      </c>
      <c r="J17178">
        <v>2</v>
      </c>
      <c r="K17178">
        <v>1</v>
      </c>
      <c r="L17178" t="s">
        <v>28</v>
      </c>
      <c r="M17178" t="s">
        <v>1185</v>
      </c>
      <c r="N17178" t="s">
        <v>182</v>
      </c>
      <c r="O17178" t="s">
        <v>22</v>
      </c>
      <c r="P17178" t="s">
        <v>23</v>
      </c>
      <c r="Q17178" t="s">
        <v>24</v>
      </c>
    </row>
    <row r="17179" spans="1:17" x14ac:dyDescent="0.2">
      <c r="A17179" s="2">
        <v>41926</v>
      </c>
      <c r="B17179" t="s">
        <v>72</v>
      </c>
      <c r="C17179" t="s">
        <v>82</v>
      </c>
      <c r="D17179" t="s">
        <v>50</v>
      </c>
      <c r="E17179" t="s">
        <v>50</v>
      </c>
      <c r="F17179">
        <v>27</v>
      </c>
      <c r="G17179">
        <v>11</v>
      </c>
      <c r="H17179">
        <v>832</v>
      </c>
      <c r="I17179">
        <v>1149</v>
      </c>
      <c r="J17179">
        <v>0</v>
      </c>
      <c r="K17179">
        <v>1</v>
      </c>
      <c r="L17179" t="s">
        <v>291</v>
      </c>
      <c r="M17179" t="s">
        <v>74</v>
      </c>
      <c r="N17179" t="s">
        <v>72</v>
      </c>
      <c r="O17179" t="s">
        <v>22</v>
      </c>
      <c r="P17179" t="s">
        <v>23</v>
      </c>
      <c r="Q17179" t="s">
        <v>41</v>
      </c>
    </row>
    <row r="17180" spans="1:17" x14ac:dyDescent="0.2">
      <c r="A17180" s="2">
        <v>41926</v>
      </c>
      <c r="B17180" t="s">
        <v>48</v>
      </c>
      <c r="C17180" t="s">
        <v>94</v>
      </c>
      <c r="D17180" t="s">
        <v>50</v>
      </c>
      <c r="E17180" t="s">
        <v>50</v>
      </c>
      <c r="F17180">
        <v>179</v>
      </c>
      <c r="G17180">
        <v>54</v>
      </c>
      <c r="H17180">
        <v>67</v>
      </c>
      <c r="I17180">
        <v>548</v>
      </c>
      <c r="J17180">
        <v>0</v>
      </c>
      <c r="K17180">
        <v>1</v>
      </c>
      <c r="L17180" t="s">
        <v>291</v>
      </c>
      <c r="M17180" t="s">
        <v>866</v>
      </c>
      <c r="N17180" t="s">
        <v>48</v>
      </c>
      <c r="O17180" t="s">
        <v>22</v>
      </c>
      <c r="P17180" t="s">
        <v>23</v>
      </c>
      <c r="Q17180" t="s">
        <v>41</v>
      </c>
    </row>
    <row r="17181" spans="1:17" x14ac:dyDescent="0.2">
      <c r="A17181" s="2">
        <v>41926</v>
      </c>
      <c r="B17181" t="s">
        <v>70</v>
      </c>
      <c r="C17181" t="s">
        <v>92</v>
      </c>
      <c r="D17181" t="s">
        <v>50</v>
      </c>
      <c r="E17181" t="s">
        <v>50</v>
      </c>
      <c r="F17181">
        <v>65</v>
      </c>
      <c r="G17181">
        <v>26</v>
      </c>
      <c r="H17181">
        <v>490</v>
      </c>
      <c r="I17181">
        <v>836</v>
      </c>
      <c r="J17181">
        <v>0</v>
      </c>
      <c r="K17181">
        <v>2</v>
      </c>
      <c r="L17181" t="s">
        <v>291</v>
      </c>
      <c r="M17181" t="s">
        <v>383</v>
      </c>
      <c r="N17181" t="s">
        <v>70</v>
      </c>
      <c r="O17181" t="s">
        <v>22</v>
      </c>
      <c r="P17181" t="s">
        <v>23</v>
      </c>
      <c r="Q17181" t="s">
        <v>41</v>
      </c>
    </row>
    <row r="17182" spans="1:17" x14ac:dyDescent="0.2">
      <c r="A17182" s="2">
        <v>41926</v>
      </c>
      <c r="B17182" t="s">
        <v>129</v>
      </c>
      <c r="C17182" t="s">
        <v>98</v>
      </c>
      <c r="D17182" t="s">
        <v>50</v>
      </c>
      <c r="E17182" t="s">
        <v>50</v>
      </c>
      <c r="F17182">
        <v>1</v>
      </c>
      <c r="G17182">
        <v>62</v>
      </c>
      <c r="H17182">
        <v>1765</v>
      </c>
      <c r="I17182">
        <v>506</v>
      </c>
      <c r="J17182">
        <v>1</v>
      </c>
      <c r="K17182">
        <v>1</v>
      </c>
      <c r="L17182" t="s">
        <v>291</v>
      </c>
      <c r="M17182" t="s">
        <v>822</v>
      </c>
      <c r="N17182" t="s">
        <v>129</v>
      </c>
      <c r="O17182" t="s">
        <v>22</v>
      </c>
      <c r="P17182" t="s">
        <v>23</v>
      </c>
      <c r="Q17182" t="s">
        <v>30</v>
      </c>
    </row>
    <row r="17183" spans="1:17" x14ac:dyDescent="0.2">
      <c r="A17183" s="2">
        <v>41926</v>
      </c>
      <c r="B17183" t="s">
        <v>153</v>
      </c>
      <c r="C17183" t="s">
        <v>100</v>
      </c>
      <c r="D17183" t="s">
        <v>50</v>
      </c>
      <c r="E17183" t="s">
        <v>50</v>
      </c>
      <c r="F17183">
        <v>14</v>
      </c>
      <c r="G17183">
        <v>71</v>
      </c>
      <c r="H17183">
        <v>1052</v>
      </c>
      <c r="I17183">
        <v>434</v>
      </c>
      <c r="J17183">
        <v>0</v>
      </c>
      <c r="K17183">
        <v>2</v>
      </c>
      <c r="L17183" t="s">
        <v>291</v>
      </c>
      <c r="M17183" t="s">
        <v>307</v>
      </c>
      <c r="N17183" t="s">
        <v>153</v>
      </c>
      <c r="O17183" t="s">
        <v>22</v>
      </c>
      <c r="P17183" t="s">
        <v>23</v>
      </c>
      <c r="Q17183" t="s">
        <v>41</v>
      </c>
    </row>
    <row r="17184" spans="1:17" x14ac:dyDescent="0.2">
      <c r="A17184" s="2">
        <v>41926</v>
      </c>
      <c r="B17184" t="s">
        <v>254</v>
      </c>
      <c r="C17184" t="s">
        <v>39</v>
      </c>
      <c r="D17184" t="s">
        <v>115</v>
      </c>
      <c r="E17184" t="s">
        <v>19</v>
      </c>
      <c r="F17184">
        <v>164</v>
      </c>
      <c r="G17184">
        <v>2</v>
      </c>
      <c r="H17184">
        <v>101</v>
      </c>
      <c r="I17184">
        <v>1630</v>
      </c>
      <c r="J17184">
        <v>0</v>
      </c>
      <c r="K17184">
        <v>7</v>
      </c>
      <c r="L17184" t="s">
        <v>28</v>
      </c>
      <c r="M17184" t="s">
        <v>434</v>
      </c>
      <c r="N17184" t="s">
        <v>254</v>
      </c>
      <c r="O17184" t="s">
        <v>22</v>
      </c>
      <c r="P17184" t="s">
        <v>23</v>
      </c>
      <c r="Q17184" t="s">
        <v>41</v>
      </c>
    </row>
    <row r="17185" spans="1:17" x14ac:dyDescent="0.2">
      <c r="A17185" s="2">
        <v>41926</v>
      </c>
      <c r="B17185" t="s">
        <v>143</v>
      </c>
      <c r="C17185" t="s">
        <v>25</v>
      </c>
      <c r="D17185" t="s">
        <v>115</v>
      </c>
      <c r="E17185" t="s">
        <v>19</v>
      </c>
      <c r="F17185">
        <v>48</v>
      </c>
      <c r="G17185">
        <v>6</v>
      </c>
      <c r="H17185">
        <v>557</v>
      </c>
      <c r="I17185">
        <v>1291</v>
      </c>
      <c r="J17185">
        <v>0</v>
      </c>
      <c r="K17185">
        <v>4</v>
      </c>
      <c r="L17185" t="s">
        <v>28</v>
      </c>
      <c r="M17185" t="s">
        <v>1043</v>
      </c>
      <c r="N17185" t="s">
        <v>443</v>
      </c>
      <c r="O17185" t="s">
        <v>122</v>
      </c>
      <c r="P17185" t="s">
        <v>23</v>
      </c>
      <c r="Q17185" t="s">
        <v>41</v>
      </c>
    </row>
    <row r="17186" spans="1:17" x14ac:dyDescent="0.2">
      <c r="A17186" s="2">
        <v>41926</v>
      </c>
      <c r="B17186" t="s">
        <v>133</v>
      </c>
      <c r="C17186" t="s">
        <v>131</v>
      </c>
      <c r="D17186" t="s">
        <v>115</v>
      </c>
      <c r="E17186" t="s">
        <v>27</v>
      </c>
      <c r="F17186">
        <v>63</v>
      </c>
      <c r="G17186">
        <v>15</v>
      </c>
      <c r="H17186">
        <v>500</v>
      </c>
      <c r="I17186">
        <v>987</v>
      </c>
      <c r="J17186">
        <v>1</v>
      </c>
      <c r="K17186">
        <v>3</v>
      </c>
      <c r="L17186" t="s">
        <v>28</v>
      </c>
      <c r="M17186" t="s">
        <v>134</v>
      </c>
      <c r="N17186" t="s">
        <v>133</v>
      </c>
      <c r="O17186" t="s">
        <v>22</v>
      </c>
      <c r="P17186" t="s">
        <v>23</v>
      </c>
      <c r="Q17186" t="s">
        <v>41</v>
      </c>
    </row>
    <row r="17187" spans="1:17" x14ac:dyDescent="0.2">
      <c r="A17187" s="2">
        <v>41926</v>
      </c>
      <c r="B17187" t="s">
        <v>649</v>
      </c>
      <c r="C17187" t="s">
        <v>651</v>
      </c>
      <c r="D17187" t="s">
        <v>115</v>
      </c>
      <c r="E17187" t="s">
        <v>115</v>
      </c>
      <c r="F17187">
        <v>169</v>
      </c>
      <c r="G17187">
        <v>193</v>
      </c>
      <c r="H17187">
        <v>84</v>
      </c>
      <c r="I17187">
        <v>25</v>
      </c>
      <c r="J17187">
        <v>4</v>
      </c>
      <c r="K17187">
        <v>2</v>
      </c>
      <c r="L17187" t="s">
        <v>647</v>
      </c>
      <c r="M17187" t="s">
        <v>982</v>
      </c>
      <c r="N17187" t="s">
        <v>649</v>
      </c>
      <c r="O17187" t="s">
        <v>22</v>
      </c>
      <c r="P17187" t="s">
        <v>23</v>
      </c>
      <c r="Q17187" t="s">
        <v>24</v>
      </c>
    </row>
    <row r="17188" spans="1:17" x14ac:dyDescent="0.2">
      <c r="A17188" s="2">
        <v>41926</v>
      </c>
      <c r="B17188" t="s">
        <v>571</v>
      </c>
      <c r="C17188" t="s">
        <v>443</v>
      </c>
      <c r="D17188" t="s">
        <v>115</v>
      </c>
      <c r="E17188" t="s">
        <v>115</v>
      </c>
      <c r="F17188">
        <v>186</v>
      </c>
      <c r="G17188">
        <v>149</v>
      </c>
      <c r="H17188">
        <v>41</v>
      </c>
      <c r="I17188">
        <v>163</v>
      </c>
      <c r="J17188">
        <v>2</v>
      </c>
      <c r="K17188">
        <v>2</v>
      </c>
      <c r="L17188" t="s">
        <v>28</v>
      </c>
      <c r="M17188" t="s">
        <v>1612</v>
      </c>
      <c r="N17188" t="s">
        <v>571</v>
      </c>
      <c r="O17188" t="s">
        <v>22</v>
      </c>
      <c r="P17188" t="s">
        <v>23</v>
      </c>
      <c r="Q17188" t="s">
        <v>30</v>
      </c>
    </row>
    <row r="17189" spans="1:17" x14ac:dyDescent="0.2">
      <c r="A17189" s="2">
        <v>41926</v>
      </c>
      <c r="B17189" t="s">
        <v>90</v>
      </c>
      <c r="C17189" t="s">
        <v>104</v>
      </c>
      <c r="D17189" t="s">
        <v>50</v>
      </c>
      <c r="E17189" t="s">
        <v>50</v>
      </c>
      <c r="F17189">
        <v>70</v>
      </c>
      <c r="G17189">
        <v>29</v>
      </c>
      <c r="H17189">
        <v>435</v>
      </c>
      <c r="I17189">
        <v>714</v>
      </c>
      <c r="J17189">
        <v>2</v>
      </c>
      <c r="K17189">
        <v>2</v>
      </c>
      <c r="L17189" t="s">
        <v>291</v>
      </c>
      <c r="M17189" t="s">
        <v>750</v>
      </c>
      <c r="N17189" t="s">
        <v>90</v>
      </c>
      <c r="O17189" t="s">
        <v>22</v>
      </c>
      <c r="P17189" t="s">
        <v>23</v>
      </c>
      <c r="Q17189" t="s">
        <v>30</v>
      </c>
    </row>
    <row r="17190" spans="1:17" x14ac:dyDescent="0.2">
      <c r="A17190" s="2">
        <v>41926</v>
      </c>
      <c r="B17190" t="s">
        <v>166</v>
      </c>
      <c r="C17190" t="s">
        <v>55</v>
      </c>
      <c r="D17190" t="s">
        <v>115</v>
      </c>
      <c r="E17190" t="s">
        <v>57</v>
      </c>
      <c r="F17190">
        <v>96</v>
      </c>
      <c r="G17190">
        <v>84</v>
      </c>
      <c r="H17190">
        <v>341</v>
      </c>
      <c r="I17190">
        <v>390</v>
      </c>
      <c r="J17190">
        <v>1</v>
      </c>
      <c r="K17190">
        <v>0</v>
      </c>
      <c r="L17190" t="s">
        <v>28</v>
      </c>
      <c r="M17190" t="s">
        <v>165</v>
      </c>
      <c r="N17190" t="s">
        <v>166</v>
      </c>
      <c r="O17190" t="s">
        <v>22</v>
      </c>
      <c r="P17190" t="s">
        <v>23</v>
      </c>
      <c r="Q17190" t="s">
        <v>24</v>
      </c>
    </row>
    <row r="17191" spans="1:17" x14ac:dyDescent="0.2">
      <c r="A17191" s="2">
        <v>41926</v>
      </c>
      <c r="B17191" t="s">
        <v>125</v>
      </c>
      <c r="C17191" t="s">
        <v>53</v>
      </c>
      <c r="D17191" t="s">
        <v>50</v>
      </c>
      <c r="E17191" t="s">
        <v>50</v>
      </c>
      <c r="F17191">
        <v>208</v>
      </c>
      <c r="G17191">
        <v>10</v>
      </c>
      <c r="H17191">
        <v>0</v>
      </c>
      <c r="I17191">
        <v>1174</v>
      </c>
      <c r="J17191">
        <v>0</v>
      </c>
      <c r="K17191">
        <v>4</v>
      </c>
      <c r="L17191" t="s">
        <v>291</v>
      </c>
      <c r="M17191" t="s">
        <v>468</v>
      </c>
      <c r="N17191" t="s">
        <v>125</v>
      </c>
      <c r="O17191" t="s">
        <v>22</v>
      </c>
      <c r="P17191" t="s">
        <v>23</v>
      </c>
      <c r="Q17191" t="s">
        <v>41</v>
      </c>
    </row>
    <row r="17192" spans="1:17" x14ac:dyDescent="0.2">
      <c r="A17192" s="2">
        <v>41926</v>
      </c>
      <c r="B17192" t="s">
        <v>113</v>
      </c>
      <c r="C17192" t="s">
        <v>464</v>
      </c>
      <c r="D17192" t="s">
        <v>115</v>
      </c>
      <c r="E17192" t="s">
        <v>115</v>
      </c>
      <c r="F17192">
        <v>82</v>
      </c>
      <c r="G17192">
        <v>121</v>
      </c>
      <c r="H17192">
        <v>401</v>
      </c>
      <c r="I17192">
        <v>264</v>
      </c>
      <c r="J17192">
        <v>1</v>
      </c>
      <c r="K17192">
        <v>1</v>
      </c>
      <c r="L17192" t="s">
        <v>28</v>
      </c>
      <c r="M17192" t="s">
        <v>245</v>
      </c>
      <c r="N17192" t="s">
        <v>113</v>
      </c>
      <c r="O17192" t="s">
        <v>22</v>
      </c>
      <c r="P17192" t="s">
        <v>23</v>
      </c>
      <c r="Q17192" t="s">
        <v>30</v>
      </c>
    </row>
    <row r="17193" spans="1:17" x14ac:dyDescent="0.2">
      <c r="A17193" s="2">
        <v>41926</v>
      </c>
      <c r="B17193" t="s">
        <v>1204</v>
      </c>
      <c r="C17193" t="s">
        <v>85</v>
      </c>
      <c r="D17193" t="s">
        <v>50</v>
      </c>
      <c r="E17193" t="s">
        <v>50</v>
      </c>
      <c r="F17193">
        <v>34</v>
      </c>
      <c r="G17193">
        <v>45</v>
      </c>
      <c r="H17193">
        <v>645</v>
      </c>
      <c r="I17193">
        <v>570</v>
      </c>
      <c r="J17193">
        <v>0</v>
      </c>
      <c r="K17193">
        <v>3</v>
      </c>
      <c r="L17193" t="s">
        <v>291</v>
      </c>
      <c r="M17193" t="s">
        <v>1219</v>
      </c>
      <c r="N17193" t="s">
        <v>1204</v>
      </c>
      <c r="O17193" t="s">
        <v>22</v>
      </c>
      <c r="P17193" t="s">
        <v>23</v>
      </c>
      <c r="Q17193" t="s">
        <v>41</v>
      </c>
    </row>
    <row r="17194" spans="1:17" x14ac:dyDescent="0.2">
      <c r="A17194" s="2">
        <v>41926</v>
      </c>
      <c r="B17194" t="s">
        <v>176</v>
      </c>
      <c r="C17194" t="s">
        <v>449</v>
      </c>
      <c r="D17194" t="s">
        <v>115</v>
      </c>
      <c r="E17194" t="s">
        <v>115</v>
      </c>
      <c r="F17194">
        <v>73</v>
      </c>
      <c r="G17194">
        <v>58</v>
      </c>
      <c r="H17194">
        <v>429</v>
      </c>
      <c r="I17194">
        <v>529</v>
      </c>
      <c r="J17194">
        <v>0</v>
      </c>
      <c r="K17194">
        <v>4</v>
      </c>
      <c r="L17194" t="s">
        <v>28</v>
      </c>
      <c r="M17194" t="s">
        <v>246</v>
      </c>
      <c r="N17194" t="s">
        <v>176</v>
      </c>
      <c r="O17194" t="s">
        <v>22</v>
      </c>
      <c r="P17194" t="s">
        <v>23</v>
      </c>
      <c r="Q17194" t="s">
        <v>41</v>
      </c>
    </row>
    <row r="17195" spans="1:17" x14ac:dyDescent="0.2">
      <c r="A17195" s="2">
        <v>41926</v>
      </c>
      <c r="B17195" t="s">
        <v>77</v>
      </c>
      <c r="C17195" t="s">
        <v>304</v>
      </c>
      <c r="D17195" t="s">
        <v>27</v>
      </c>
      <c r="E17195" t="s">
        <v>27</v>
      </c>
      <c r="F17195">
        <v>17</v>
      </c>
      <c r="G17195">
        <v>56</v>
      </c>
      <c r="H17195">
        <v>936</v>
      </c>
      <c r="I17195">
        <v>534</v>
      </c>
      <c r="J17195">
        <v>1</v>
      </c>
      <c r="K17195">
        <v>1</v>
      </c>
      <c r="L17195" t="s">
        <v>28</v>
      </c>
      <c r="M17195" t="s">
        <v>1556</v>
      </c>
      <c r="N17195" t="s">
        <v>77</v>
      </c>
      <c r="O17195" t="s">
        <v>22</v>
      </c>
      <c r="P17195" t="s">
        <v>23</v>
      </c>
      <c r="Q17195" t="s">
        <v>30</v>
      </c>
    </row>
    <row r="17196" spans="1:17" x14ac:dyDescent="0.2">
      <c r="A17196" s="2">
        <v>41927</v>
      </c>
      <c r="B17196" t="s">
        <v>150</v>
      </c>
      <c r="C17196" t="s">
        <v>250</v>
      </c>
      <c r="D17196" t="s">
        <v>36</v>
      </c>
      <c r="E17196" t="s">
        <v>36</v>
      </c>
      <c r="F17196">
        <v>20</v>
      </c>
      <c r="G17196">
        <v>98</v>
      </c>
      <c r="H17196">
        <v>925</v>
      </c>
      <c r="I17196">
        <v>339</v>
      </c>
      <c r="J17196">
        <v>3</v>
      </c>
      <c r="K17196">
        <v>0</v>
      </c>
      <c r="L17196" t="s">
        <v>62</v>
      </c>
      <c r="M17196" t="s">
        <v>1052</v>
      </c>
      <c r="N17196" t="s">
        <v>150</v>
      </c>
      <c r="O17196" t="s">
        <v>22</v>
      </c>
      <c r="P17196" t="s">
        <v>23</v>
      </c>
      <c r="Q17196" t="s">
        <v>24</v>
      </c>
    </row>
    <row r="17197" spans="1:17" x14ac:dyDescent="0.2">
      <c r="A17197" s="2">
        <v>41927</v>
      </c>
      <c r="B17197" t="s">
        <v>267</v>
      </c>
      <c r="C17197" t="s">
        <v>405</v>
      </c>
      <c r="D17197" t="s">
        <v>36</v>
      </c>
      <c r="E17197" t="s">
        <v>36</v>
      </c>
      <c r="F17197">
        <v>101</v>
      </c>
      <c r="G17197">
        <v>115</v>
      </c>
      <c r="H17197">
        <v>312</v>
      </c>
      <c r="I17197">
        <v>277</v>
      </c>
      <c r="J17197">
        <v>4</v>
      </c>
      <c r="K17197">
        <v>0</v>
      </c>
      <c r="L17197" t="s">
        <v>62</v>
      </c>
      <c r="M17197" t="s">
        <v>268</v>
      </c>
      <c r="N17197" t="s">
        <v>267</v>
      </c>
      <c r="O17197" t="s">
        <v>22</v>
      </c>
      <c r="P17197" t="s">
        <v>23</v>
      </c>
      <c r="Q17197" t="s">
        <v>24</v>
      </c>
    </row>
    <row r="17198" spans="1:17" x14ac:dyDescent="0.2">
      <c r="A17198" s="2">
        <v>41927</v>
      </c>
      <c r="B17198" t="s">
        <v>224</v>
      </c>
      <c r="C17198" t="s">
        <v>141</v>
      </c>
      <c r="D17198" t="s">
        <v>36</v>
      </c>
      <c r="E17198" t="s">
        <v>36</v>
      </c>
      <c r="F17198">
        <v>48</v>
      </c>
      <c r="G17198">
        <v>83</v>
      </c>
      <c r="H17198">
        <v>557</v>
      </c>
      <c r="I17198">
        <v>392</v>
      </c>
      <c r="J17198">
        <v>1</v>
      </c>
      <c r="K17198">
        <v>1</v>
      </c>
      <c r="L17198" t="s">
        <v>62</v>
      </c>
      <c r="M17198" t="s">
        <v>236</v>
      </c>
      <c r="N17198" t="s">
        <v>224</v>
      </c>
      <c r="O17198" t="s">
        <v>22</v>
      </c>
      <c r="P17198" t="s">
        <v>23</v>
      </c>
      <c r="Q17198" t="s">
        <v>30</v>
      </c>
    </row>
    <row r="17199" spans="1:17" x14ac:dyDescent="0.2">
      <c r="A17199" s="2">
        <v>41927</v>
      </c>
      <c r="B17199" t="s">
        <v>120</v>
      </c>
      <c r="C17199" t="s">
        <v>35</v>
      </c>
      <c r="D17199" t="s">
        <v>36</v>
      </c>
      <c r="E17199" t="s">
        <v>36</v>
      </c>
      <c r="F17199">
        <v>42</v>
      </c>
      <c r="G17199">
        <v>75</v>
      </c>
      <c r="H17199">
        <v>601</v>
      </c>
      <c r="I17199">
        <v>424</v>
      </c>
      <c r="J17199">
        <v>2</v>
      </c>
      <c r="K17199">
        <v>0</v>
      </c>
      <c r="L17199" t="s">
        <v>62</v>
      </c>
      <c r="M17199" t="s">
        <v>152</v>
      </c>
      <c r="N17199" t="s">
        <v>120</v>
      </c>
      <c r="O17199" t="s">
        <v>22</v>
      </c>
      <c r="P17199" t="s">
        <v>23</v>
      </c>
      <c r="Q17199" t="s">
        <v>24</v>
      </c>
    </row>
    <row r="17200" spans="1:17" x14ac:dyDescent="0.2">
      <c r="A17200" s="2">
        <v>41927</v>
      </c>
      <c r="B17200" t="s">
        <v>548</v>
      </c>
      <c r="C17200" t="s">
        <v>296</v>
      </c>
      <c r="D17200" t="s">
        <v>36</v>
      </c>
      <c r="E17200" t="s">
        <v>36</v>
      </c>
      <c r="F17200">
        <v>41</v>
      </c>
      <c r="G17200">
        <v>109</v>
      </c>
      <c r="H17200">
        <v>603</v>
      </c>
      <c r="I17200">
        <v>293</v>
      </c>
      <c r="J17200">
        <v>1</v>
      </c>
      <c r="K17200">
        <v>0</v>
      </c>
      <c r="L17200" t="s">
        <v>62</v>
      </c>
      <c r="M17200" t="s">
        <v>805</v>
      </c>
      <c r="N17200" t="s">
        <v>548</v>
      </c>
      <c r="O17200" t="s">
        <v>22</v>
      </c>
      <c r="P17200" t="s">
        <v>23</v>
      </c>
      <c r="Q17200" t="s">
        <v>24</v>
      </c>
    </row>
    <row r="17201" spans="1:17" x14ac:dyDescent="0.2">
      <c r="A17201" s="2">
        <v>41927</v>
      </c>
      <c r="B17201" t="s">
        <v>183</v>
      </c>
      <c r="C17201" t="s">
        <v>351</v>
      </c>
      <c r="D17201" t="s">
        <v>36</v>
      </c>
      <c r="E17201" t="s">
        <v>36</v>
      </c>
      <c r="F17201">
        <v>61</v>
      </c>
      <c r="G17201">
        <v>91</v>
      </c>
      <c r="H17201">
        <v>513</v>
      </c>
      <c r="I17201">
        <v>356</v>
      </c>
      <c r="J17201">
        <v>2</v>
      </c>
      <c r="K17201">
        <v>0</v>
      </c>
      <c r="L17201" t="s">
        <v>62</v>
      </c>
      <c r="M17201" t="s">
        <v>266</v>
      </c>
      <c r="N17201" t="s">
        <v>183</v>
      </c>
      <c r="O17201" t="s">
        <v>22</v>
      </c>
      <c r="P17201" t="s">
        <v>23</v>
      </c>
      <c r="Q17201" t="s">
        <v>24</v>
      </c>
    </row>
    <row r="17202" spans="1:17" x14ac:dyDescent="0.2">
      <c r="A17202" s="2">
        <v>41927</v>
      </c>
      <c r="B17202" t="s">
        <v>199</v>
      </c>
      <c r="C17202" t="s">
        <v>34</v>
      </c>
      <c r="D17202" t="s">
        <v>36</v>
      </c>
      <c r="E17202" t="s">
        <v>36</v>
      </c>
      <c r="F17202">
        <v>33</v>
      </c>
      <c r="G17202">
        <v>48</v>
      </c>
      <c r="H17202">
        <v>660</v>
      </c>
      <c r="I17202">
        <v>557</v>
      </c>
      <c r="J17202">
        <v>3</v>
      </c>
      <c r="K17202">
        <v>1</v>
      </c>
      <c r="L17202" t="s">
        <v>62</v>
      </c>
      <c r="M17202" t="s">
        <v>220</v>
      </c>
      <c r="N17202" t="s">
        <v>199</v>
      </c>
      <c r="O17202" t="s">
        <v>22</v>
      </c>
      <c r="P17202" t="s">
        <v>23</v>
      </c>
      <c r="Q17202" t="s">
        <v>24</v>
      </c>
    </row>
    <row r="17203" spans="1:17" x14ac:dyDescent="0.2">
      <c r="A17203" s="2">
        <v>41927</v>
      </c>
      <c r="B17203" t="s">
        <v>136</v>
      </c>
      <c r="C17203" t="s">
        <v>890</v>
      </c>
      <c r="D17203" t="s">
        <v>36</v>
      </c>
      <c r="E17203" t="s">
        <v>36</v>
      </c>
      <c r="F17203">
        <v>22</v>
      </c>
      <c r="G17203">
        <v>73</v>
      </c>
      <c r="H17203">
        <v>878</v>
      </c>
      <c r="I17203">
        <v>429</v>
      </c>
      <c r="J17203">
        <v>3</v>
      </c>
      <c r="K17203">
        <v>4</v>
      </c>
      <c r="L17203" t="s">
        <v>62</v>
      </c>
      <c r="M17203" t="s">
        <v>340</v>
      </c>
      <c r="N17203" t="s">
        <v>136</v>
      </c>
      <c r="O17203" t="s">
        <v>22</v>
      </c>
      <c r="P17203" t="s">
        <v>23</v>
      </c>
      <c r="Q17203" t="s">
        <v>41</v>
      </c>
    </row>
    <row r="17204" spans="1:17" x14ac:dyDescent="0.2">
      <c r="A17204" s="2">
        <v>41927</v>
      </c>
      <c r="B17204" t="s">
        <v>111</v>
      </c>
      <c r="C17204" t="s">
        <v>374</v>
      </c>
      <c r="D17204" t="s">
        <v>36</v>
      </c>
      <c r="E17204" t="s">
        <v>36</v>
      </c>
      <c r="F17204">
        <v>59</v>
      </c>
      <c r="G17204">
        <v>132</v>
      </c>
      <c r="H17204">
        <v>525</v>
      </c>
      <c r="I17204">
        <v>222</v>
      </c>
      <c r="J17204">
        <v>2</v>
      </c>
      <c r="K17204">
        <v>3</v>
      </c>
      <c r="L17204" t="s">
        <v>62</v>
      </c>
      <c r="M17204" t="s">
        <v>218</v>
      </c>
      <c r="N17204" t="s">
        <v>111</v>
      </c>
      <c r="O17204" t="s">
        <v>22</v>
      </c>
      <c r="P17204" t="s">
        <v>23</v>
      </c>
      <c r="Q17204" t="s">
        <v>41</v>
      </c>
    </row>
    <row r="17205" spans="1:17" x14ac:dyDescent="0.2">
      <c r="A17205" s="2">
        <v>41927</v>
      </c>
      <c r="B17205" t="s">
        <v>135</v>
      </c>
      <c r="C17205" t="s">
        <v>380</v>
      </c>
      <c r="D17205" t="s">
        <v>36</v>
      </c>
      <c r="E17205" t="s">
        <v>36</v>
      </c>
      <c r="F17205">
        <v>37</v>
      </c>
      <c r="G17205">
        <v>133</v>
      </c>
      <c r="H17205">
        <v>641</v>
      </c>
      <c r="I17205">
        <v>220</v>
      </c>
      <c r="J17205">
        <v>3</v>
      </c>
      <c r="K17205">
        <v>1</v>
      </c>
      <c r="L17205" t="s">
        <v>62</v>
      </c>
      <c r="M17205" t="s">
        <v>1082</v>
      </c>
      <c r="N17205" t="s">
        <v>135</v>
      </c>
      <c r="O17205" t="s">
        <v>22</v>
      </c>
      <c r="P17205" t="s">
        <v>23</v>
      </c>
      <c r="Q17205" t="s">
        <v>24</v>
      </c>
    </row>
    <row r="17206" spans="1:17" x14ac:dyDescent="0.2">
      <c r="A17206" s="2">
        <v>41927</v>
      </c>
      <c r="B17206" t="s">
        <v>149</v>
      </c>
      <c r="C17206" t="s">
        <v>61</v>
      </c>
      <c r="D17206" t="s">
        <v>36</v>
      </c>
      <c r="E17206" t="s">
        <v>36</v>
      </c>
      <c r="F17206">
        <v>67</v>
      </c>
      <c r="G17206">
        <v>48</v>
      </c>
      <c r="H17206">
        <v>458</v>
      </c>
      <c r="I17206">
        <v>556</v>
      </c>
      <c r="J17206">
        <v>0</v>
      </c>
      <c r="K17206">
        <v>0</v>
      </c>
      <c r="L17206" t="s">
        <v>62</v>
      </c>
      <c r="M17206" t="s">
        <v>1055</v>
      </c>
      <c r="N17206" t="s">
        <v>149</v>
      </c>
      <c r="O17206" t="s">
        <v>22</v>
      </c>
      <c r="P17206" t="s">
        <v>23</v>
      </c>
      <c r="Q17206" t="s">
        <v>30</v>
      </c>
    </row>
    <row r="17207" spans="1:17" x14ac:dyDescent="0.2">
      <c r="A17207" s="2">
        <v>41927</v>
      </c>
      <c r="B17207" t="s">
        <v>46</v>
      </c>
      <c r="C17207" t="s">
        <v>45</v>
      </c>
      <c r="D17207" t="s">
        <v>36</v>
      </c>
      <c r="E17207" t="s">
        <v>36</v>
      </c>
      <c r="F17207">
        <v>160</v>
      </c>
      <c r="G17207">
        <v>92</v>
      </c>
      <c r="H17207">
        <v>114</v>
      </c>
      <c r="I17207">
        <v>352</v>
      </c>
      <c r="J17207">
        <v>0</v>
      </c>
      <c r="K17207">
        <v>2</v>
      </c>
      <c r="L17207" t="s">
        <v>28</v>
      </c>
      <c r="M17207" t="s">
        <v>685</v>
      </c>
      <c r="N17207" t="s">
        <v>46</v>
      </c>
      <c r="O17207" t="s">
        <v>22</v>
      </c>
      <c r="P17207" t="s">
        <v>23</v>
      </c>
      <c r="Q17207" t="s">
        <v>41</v>
      </c>
    </row>
    <row r="17208" spans="1:17" x14ac:dyDescent="0.2">
      <c r="A17208" s="2">
        <v>41927</v>
      </c>
      <c r="B17208" t="s">
        <v>365</v>
      </c>
      <c r="C17208" t="s">
        <v>208</v>
      </c>
      <c r="D17208" t="s">
        <v>36</v>
      </c>
      <c r="E17208" t="s">
        <v>36</v>
      </c>
      <c r="F17208">
        <v>125</v>
      </c>
      <c r="G17208">
        <v>79</v>
      </c>
      <c r="H17208">
        <v>245</v>
      </c>
      <c r="I17208">
        <v>417</v>
      </c>
      <c r="J17208">
        <v>1</v>
      </c>
      <c r="K17208">
        <v>0</v>
      </c>
      <c r="L17208" t="s">
        <v>62</v>
      </c>
      <c r="M17208" t="s">
        <v>400</v>
      </c>
      <c r="N17208" t="s">
        <v>365</v>
      </c>
      <c r="O17208" t="s">
        <v>22</v>
      </c>
      <c r="P17208" t="s">
        <v>23</v>
      </c>
      <c r="Q17208" t="s">
        <v>24</v>
      </c>
    </row>
    <row r="17209" spans="1:17" x14ac:dyDescent="0.2">
      <c r="A17209" s="2">
        <v>41927</v>
      </c>
      <c r="B17209" t="s">
        <v>128</v>
      </c>
      <c r="C17209" t="s">
        <v>118</v>
      </c>
      <c r="D17209" t="s">
        <v>36</v>
      </c>
      <c r="E17209" t="s">
        <v>36</v>
      </c>
      <c r="F17209">
        <v>31</v>
      </c>
      <c r="G17209">
        <v>36</v>
      </c>
      <c r="H17209">
        <v>700</v>
      </c>
      <c r="I17209">
        <v>644</v>
      </c>
      <c r="J17209">
        <v>1</v>
      </c>
      <c r="K17209">
        <v>0</v>
      </c>
      <c r="L17209" t="s">
        <v>62</v>
      </c>
      <c r="M17209" t="s">
        <v>1115</v>
      </c>
      <c r="N17209" t="s">
        <v>128</v>
      </c>
      <c r="O17209" t="s">
        <v>22</v>
      </c>
      <c r="P17209" t="s">
        <v>23</v>
      </c>
      <c r="Q17209" t="s">
        <v>24</v>
      </c>
    </row>
    <row r="17210" spans="1:17" x14ac:dyDescent="0.2">
      <c r="A17210" s="2">
        <v>41927</v>
      </c>
      <c r="B17210" t="s">
        <v>138</v>
      </c>
      <c r="C17210" t="s">
        <v>237</v>
      </c>
      <c r="D17210" t="s">
        <v>36</v>
      </c>
      <c r="E17210" t="s">
        <v>36</v>
      </c>
      <c r="F17210">
        <v>88</v>
      </c>
      <c r="G17210">
        <v>107</v>
      </c>
      <c r="H17210">
        <v>365</v>
      </c>
      <c r="I17210">
        <v>295</v>
      </c>
      <c r="J17210">
        <v>3</v>
      </c>
      <c r="K17210">
        <v>0</v>
      </c>
      <c r="L17210" t="s">
        <v>62</v>
      </c>
      <c r="M17210" t="s">
        <v>1526</v>
      </c>
      <c r="N17210" t="s">
        <v>138</v>
      </c>
      <c r="O17210" t="s">
        <v>22</v>
      </c>
      <c r="P17210" t="s">
        <v>23</v>
      </c>
      <c r="Q17210" t="s">
        <v>24</v>
      </c>
    </row>
    <row r="17211" spans="1:17" x14ac:dyDescent="0.2">
      <c r="A17211" s="2">
        <v>41928</v>
      </c>
      <c r="B17211" t="s">
        <v>651</v>
      </c>
      <c r="C17211" t="s">
        <v>213</v>
      </c>
      <c r="D17211" t="s">
        <v>115</v>
      </c>
      <c r="E17211" t="s">
        <v>115</v>
      </c>
      <c r="F17211">
        <v>193</v>
      </c>
      <c r="G17211">
        <v>143</v>
      </c>
      <c r="H17211">
        <v>25</v>
      </c>
      <c r="I17211">
        <v>193</v>
      </c>
      <c r="J17211">
        <v>1</v>
      </c>
      <c r="K17211">
        <v>3</v>
      </c>
      <c r="L17211" t="s">
        <v>647</v>
      </c>
      <c r="M17211" t="s">
        <v>982</v>
      </c>
      <c r="N17211" t="s">
        <v>649</v>
      </c>
      <c r="O17211" t="s">
        <v>122</v>
      </c>
      <c r="P17211" t="s">
        <v>23</v>
      </c>
      <c r="Q17211" t="s">
        <v>41</v>
      </c>
    </row>
    <row r="17212" spans="1:17" x14ac:dyDescent="0.2">
      <c r="A17212" s="2">
        <v>41928</v>
      </c>
      <c r="B17212" t="s">
        <v>1288</v>
      </c>
      <c r="C17212" t="s">
        <v>648</v>
      </c>
      <c r="D17212" t="s">
        <v>115</v>
      </c>
      <c r="E17212" t="s">
        <v>115</v>
      </c>
      <c r="F17212">
        <v>193</v>
      </c>
      <c r="G17212">
        <v>199</v>
      </c>
      <c r="H17212">
        <v>25</v>
      </c>
      <c r="I17212">
        <v>13</v>
      </c>
      <c r="J17212">
        <v>2</v>
      </c>
      <c r="K17212">
        <v>3</v>
      </c>
      <c r="L17212" t="s">
        <v>647</v>
      </c>
      <c r="M17212" t="s">
        <v>982</v>
      </c>
      <c r="N17212" t="s">
        <v>649</v>
      </c>
      <c r="O17212" t="s">
        <v>122</v>
      </c>
      <c r="P17212" t="s">
        <v>23</v>
      </c>
      <c r="Q17212" t="s">
        <v>41</v>
      </c>
    </row>
    <row r="17213" spans="1:17" x14ac:dyDescent="0.2">
      <c r="A17213" s="2">
        <v>41930</v>
      </c>
      <c r="B17213" t="s">
        <v>648</v>
      </c>
      <c r="C17213" t="s">
        <v>213</v>
      </c>
      <c r="D17213" t="s">
        <v>115</v>
      </c>
      <c r="E17213" t="s">
        <v>115</v>
      </c>
      <c r="F17213">
        <v>199</v>
      </c>
      <c r="G17213">
        <v>143</v>
      </c>
      <c r="H17213">
        <v>13</v>
      </c>
      <c r="I17213">
        <v>193</v>
      </c>
      <c r="J17213">
        <v>0</v>
      </c>
      <c r="K17213">
        <v>1</v>
      </c>
      <c r="L17213" t="s">
        <v>647</v>
      </c>
      <c r="M17213" t="s">
        <v>982</v>
      </c>
      <c r="N17213" t="s">
        <v>649</v>
      </c>
      <c r="O17213" t="s">
        <v>122</v>
      </c>
      <c r="P17213" t="s">
        <v>23</v>
      </c>
      <c r="Q17213" t="s">
        <v>41</v>
      </c>
    </row>
    <row r="17214" spans="1:17" x14ac:dyDescent="0.2">
      <c r="A17214" s="2">
        <v>41930</v>
      </c>
      <c r="B17214" t="s">
        <v>649</v>
      </c>
      <c r="C17214" t="s">
        <v>1288</v>
      </c>
      <c r="D17214" t="s">
        <v>115</v>
      </c>
      <c r="E17214" t="s">
        <v>115</v>
      </c>
      <c r="F17214">
        <v>169</v>
      </c>
      <c r="G17214">
        <v>193</v>
      </c>
      <c r="H17214">
        <v>84</v>
      </c>
      <c r="I17214">
        <v>25</v>
      </c>
      <c r="J17214">
        <v>2</v>
      </c>
      <c r="K17214">
        <v>0</v>
      </c>
      <c r="L17214" t="s">
        <v>647</v>
      </c>
      <c r="M17214" t="s">
        <v>982</v>
      </c>
      <c r="N17214" t="s">
        <v>649</v>
      </c>
      <c r="O17214" t="s">
        <v>22</v>
      </c>
      <c r="P17214" t="s">
        <v>23</v>
      </c>
      <c r="Q17214" t="s">
        <v>24</v>
      </c>
    </row>
    <row r="17215" spans="1:17" x14ac:dyDescent="0.2">
      <c r="A17215" s="2">
        <v>41932</v>
      </c>
      <c r="B17215" t="s">
        <v>648</v>
      </c>
      <c r="C17215" t="s">
        <v>651</v>
      </c>
      <c r="D17215" t="s">
        <v>115</v>
      </c>
      <c r="E17215" t="s">
        <v>115</v>
      </c>
      <c r="F17215">
        <v>199</v>
      </c>
      <c r="G17215">
        <v>193</v>
      </c>
      <c r="H17215">
        <v>13</v>
      </c>
      <c r="I17215">
        <v>25</v>
      </c>
      <c r="J17215">
        <v>1</v>
      </c>
      <c r="K17215">
        <v>0</v>
      </c>
      <c r="L17215" t="s">
        <v>647</v>
      </c>
      <c r="M17215" t="s">
        <v>982</v>
      </c>
      <c r="N17215" t="s">
        <v>649</v>
      </c>
      <c r="O17215" t="s">
        <v>122</v>
      </c>
      <c r="P17215" t="s">
        <v>23</v>
      </c>
      <c r="Q17215" t="s">
        <v>24</v>
      </c>
    </row>
    <row r="17216" spans="1:17" x14ac:dyDescent="0.2">
      <c r="A17216" s="2">
        <v>41932</v>
      </c>
      <c r="B17216" t="s">
        <v>649</v>
      </c>
      <c r="C17216" t="s">
        <v>213</v>
      </c>
      <c r="D17216" t="s">
        <v>115</v>
      </c>
      <c r="E17216" t="s">
        <v>115</v>
      </c>
      <c r="F17216">
        <v>169</v>
      </c>
      <c r="G17216">
        <v>143</v>
      </c>
      <c r="H17216">
        <v>84</v>
      </c>
      <c r="I17216">
        <v>193</v>
      </c>
      <c r="J17216">
        <v>1</v>
      </c>
      <c r="K17216">
        <v>2</v>
      </c>
      <c r="L17216" t="s">
        <v>647</v>
      </c>
      <c r="M17216" t="s">
        <v>982</v>
      </c>
      <c r="N17216" t="s">
        <v>649</v>
      </c>
      <c r="O17216" t="s">
        <v>22</v>
      </c>
      <c r="P17216" t="s">
        <v>23</v>
      </c>
      <c r="Q17216" t="s">
        <v>41</v>
      </c>
    </row>
    <row r="17217" spans="1:17" x14ac:dyDescent="0.2">
      <c r="A17217" s="2">
        <v>41936</v>
      </c>
      <c r="B17217" t="s">
        <v>212</v>
      </c>
      <c r="C17217" t="s">
        <v>462</v>
      </c>
      <c r="D17217" t="s">
        <v>115</v>
      </c>
      <c r="E17217" t="s">
        <v>115</v>
      </c>
      <c r="F17217">
        <v>176</v>
      </c>
      <c r="G17217">
        <v>174</v>
      </c>
      <c r="H17217">
        <v>68</v>
      </c>
      <c r="I17217">
        <v>76</v>
      </c>
      <c r="J17217">
        <v>1</v>
      </c>
      <c r="K17217">
        <v>1</v>
      </c>
      <c r="L17217" t="s">
        <v>28</v>
      </c>
      <c r="M17217" t="s">
        <v>1613</v>
      </c>
      <c r="N17217" t="s">
        <v>212</v>
      </c>
      <c r="O17217" t="s">
        <v>22</v>
      </c>
      <c r="P17217" t="s">
        <v>23</v>
      </c>
      <c r="Q17217" t="s">
        <v>30</v>
      </c>
    </row>
    <row r="17218" spans="1:17" x14ac:dyDescent="0.2">
      <c r="A17218" s="2">
        <v>41937</v>
      </c>
      <c r="B17218" t="s">
        <v>138</v>
      </c>
      <c r="C17218" t="s">
        <v>136</v>
      </c>
      <c r="D17218" t="s">
        <v>36</v>
      </c>
      <c r="E17218" t="s">
        <v>36</v>
      </c>
      <c r="F17218">
        <v>78</v>
      </c>
      <c r="G17218">
        <v>25</v>
      </c>
      <c r="H17218">
        <v>417</v>
      </c>
      <c r="I17218">
        <v>841</v>
      </c>
      <c r="J17218">
        <v>1</v>
      </c>
      <c r="K17218">
        <v>1</v>
      </c>
      <c r="L17218" t="s">
        <v>28</v>
      </c>
      <c r="M17218" t="s">
        <v>139</v>
      </c>
      <c r="N17218" t="s">
        <v>138</v>
      </c>
      <c r="O17218" t="s">
        <v>22</v>
      </c>
      <c r="P17218" t="s">
        <v>23</v>
      </c>
      <c r="Q17218" t="s">
        <v>30</v>
      </c>
    </row>
    <row r="17219" spans="1:17" x14ac:dyDescent="0.2">
      <c r="A17219" s="2">
        <v>41939</v>
      </c>
      <c r="B17219" t="s">
        <v>212</v>
      </c>
      <c r="C17219" t="s">
        <v>462</v>
      </c>
      <c r="D17219" t="s">
        <v>115</v>
      </c>
      <c r="E17219" t="s">
        <v>115</v>
      </c>
      <c r="F17219">
        <v>176</v>
      </c>
      <c r="G17219">
        <v>174</v>
      </c>
      <c r="H17219">
        <v>68</v>
      </c>
      <c r="I17219">
        <v>76</v>
      </c>
      <c r="J17219">
        <v>1</v>
      </c>
      <c r="K17219">
        <v>0</v>
      </c>
      <c r="L17219" t="s">
        <v>28</v>
      </c>
      <c r="M17219" t="s">
        <v>1614</v>
      </c>
      <c r="N17219" t="s">
        <v>212</v>
      </c>
      <c r="O17219" t="s">
        <v>22</v>
      </c>
      <c r="P17219" t="s">
        <v>23</v>
      </c>
      <c r="Q17219" t="s">
        <v>24</v>
      </c>
    </row>
    <row r="17220" spans="1:17" x14ac:dyDescent="0.2">
      <c r="A17220" s="2">
        <v>41943</v>
      </c>
      <c r="B17220" t="s">
        <v>163</v>
      </c>
      <c r="C17220" t="s">
        <v>301</v>
      </c>
      <c r="D17220" t="s">
        <v>115</v>
      </c>
      <c r="E17220" t="s">
        <v>115</v>
      </c>
      <c r="F17220">
        <v>148</v>
      </c>
      <c r="G17220">
        <v>120</v>
      </c>
      <c r="H17220">
        <v>168</v>
      </c>
      <c r="I17220">
        <v>260</v>
      </c>
      <c r="J17220">
        <v>0</v>
      </c>
      <c r="K17220">
        <v>1</v>
      </c>
      <c r="L17220" t="s">
        <v>28</v>
      </c>
      <c r="M17220" t="s">
        <v>246</v>
      </c>
      <c r="N17220" t="s">
        <v>176</v>
      </c>
      <c r="O17220" t="s">
        <v>122</v>
      </c>
      <c r="P17220" t="s">
        <v>23</v>
      </c>
      <c r="Q17220" t="s">
        <v>41</v>
      </c>
    </row>
    <row r="17221" spans="1:17" x14ac:dyDescent="0.2">
      <c r="A17221" s="2">
        <v>41943</v>
      </c>
      <c r="B17221" t="s">
        <v>572</v>
      </c>
      <c r="C17221" t="s">
        <v>459</v>
      </c>
      <c r="D17221" t="s">
        <v>115</v>
      </c>
      <c r="E17221" t="s">
        <v>115</v>
      </c>
      <c r="F17221">
        <v>129</v>
      </c>
      <c r="G17221">
        <v>179</v>
      </c>
      <c r="H17221">
        <v>228</v>
      </c>
      <c r="I17221">
        <v>61</v>
      </c>
      <c r="J17221">
        <v>3</v>
      </c>
      <c r="K17221">
        <v>0</v>
      </c>
      <c r="L17221" t="s">
        <v>28</v>
      </c>
      <c r="M17221" t="s">
        <v>165</v>
      </c>
      <c r="N17221" t="s">
        <v>166</v>
      </c>
      <c r="O17221" t="s">
        <v>122</v>
      </c>
      <c r="P17221" t="s">
        <v>23</v>
      </c>
      <c r="Q17221" t="s">
        <v>24</v>
      </c>
    </row>
    <row r="17222" spans="1:17" x14ac:dyDescent="0.2">
      <c r="A17222" s="2">
        <v>41945</v>
      </c>
      <c r="B17222" t="s">
        <v>402</v>
      </c>
      <c r="C17222" t="s">
        <v>163</v>
      </c>
      <c r="D17222" t="s">
        <v>115</v>
      </c>
      <c r="E17222" t="s">
        <v>115</v>
      </c>
      <c r="F17222">
        <v>104</v>
      </c>
      <c r="G17222">
        <v>148</v>
      </c>
      <c r="H17222">
        <v>308</v>
      </c>
      <c r="I17222">
        <v>168</v>
      </c>
      <c r="J17222">
        <v>2</v>
      </c>
      <c r="K17222">
        <v>2</v>
      </c>
      <c r="L17222" t="s">
        <v>28</v>
      </c>
      <c r="M17222" t="s">
        <v>1002</v>
      </c>
      <c r="N17222" t="s">
        <v>402</v>
      </c>
      <c r="O17222" t="s">
        <v>22</v>
      </c>
      <c r="P17222" t="s">
        <v>23</v>
      </c>
      <c r="Q17222" t="s">
        <v>30</v>
      </c>
    </row>
    <row r="17223" spans="1:17" x14ac:dyDescent="0.2">
      <c r="A17223" s="2">
        <v>41947</v>
      </c>
      <c r="B17223" t="s">
        <v>301</v>
      </c>
      <c r="C17223" t="s">
        <v>389</v>
      </c>
      <c r="D17223" t="s">
        <v>115</v>
      </c>
      <c r="E17223" t="s">
        <v>115</v>
      </c>
      <c r="F17223">
        <v>120</v>
      </c>
      <c r="G17223">
        <v>178</v>
      </c>
      <c r="H17223">
        <v>260</v>
      </c>
      <c r="I17223">
        <v>61</v>
      </c>
      <c r="J17223">
        <v>1</v>
      </c>
      <c r="K17223">
        <v>1</v>
      </c>
      <c r="L17223" t="s">
        <v>28</v>
      </c>
      <c r="M17223" t="s">
        <v>300</v>
      </c>
      <c r="N17223" t="s">
        <v>176</v>
      </c>
      <c r="O17223" t="s">
        <v>122</v>
      </c>
      <c r="P17223" t="s">
        <v>23</v>
      </c>
      <c r="Q17223" t="s">
        <v>30</v>
      </c>
    </row>
    <row r="17224" spans="1:17" x14ac:dyDescent="0.2">
      <c r="A17224" s="2">
        <v>41949</v>
      </c>
      <c r="B17224" t="s">
        <v>166</v>
      </c>
      <c r="C17224" t="s">
        <v>163</v>
      </c>
      <c r="D17224" t="s">
        <v>115</v>
      </c>
      <c r="E17224" t="s">
        <v>115</v>
      </c>
      <c r="F17224">
        <v>88</v>
      </c>
      <c r="G17224">
        <v>148</v>
      </c>
      <c r="H17224">
        <v>368</v>
      </c>
      <c r="I17224">
        <v>168</v>
      </c>
      <c r="J17224">
        <v>3</v>
      </c>
      <c r="K17224">
        <v>1</v>
      </c>
      <c r="L17224" t="s">
        <v>28</v>
      </c>
      <c r="M17224" t="s">
        <v>165</v>
      </c>
      <c r="N17224" t="s">
        <v>166</v>
      </c>
      <c r="O17224" t="s">
        <v>22</v>
      </c>
      <c r="P17224" t="s">
        <v>23</v>
      </c>
      <c r="Q17224" t="s">
        <v>24</v>
      </c>
    </row>
    <row r="17225" spans="1:17" x14ac:dyDescent="0.2">
      <c r="A17225" s="2">
        <v>41949</v>
      </c>
      <c r="B17225" t="s">
        <v>113</v>
      </c>
      <c r="C17225" t="s">
        <v>913</v>
      </c>
      <c r="D17225" t="s">
        <v>115</v>
      </c>
      <c r="E17225" t="s">
        <v>115</v>
      </c>
      <c r="F17225">
        <v>97</v>
      </c>
      <c r="G17225">
        <v>108</v>
      </c>
      <c r="H17225">
        <v>340</v>
      </c>
      <c r="I17225">
        <v>296</v>
      </c>
      <c r="J17225">
        <v>2</v>
      </c>
      <c r="K17225">
        <v>0</v>
      </c>
      <c r="L17225" t="s">
        <v>28</v>
      </c>
      <c r="M17225" t="s">
        <v>116</v>
      </c>
      <c r="N17225" t="s">
        <v>113</v>
      </c>
      <c r="O17225" t="s">
        <v>22</v>
      </c>
      <c r="P17225" t="s">
        <v>23</v>
      </c>
      <c r="Q17225" t="s">
        <v>24</v>
      </c>
    </row>
    <row r="17226" spans="1:17" x14ac:dyDescent="0.2">
      <c r="A17226" s="2">
        <v>41949</v>
      </c>
      <c r="B17226" t="s">
        <v>176</v>
      </c>
      <c r="C17226" t="s">
        <v>464</v>
      </c>
      <c r="D17226" t="s">
        <v>115</v>
      </c>
      <c r="E17226" t="s">
        <v>115</v>
      </c>
      <c r="F17226">
        <v>79</v>
      </c>
      <c r="G17226">
        <v>124</v>
      </c>
      <c r="H17226">
        <v>412</v>
      </c>
      <c r="I17226">
        <v>246</v>
      </c>
      <c r="J17226">
        <v>3</v>
      </c>
      <c r="K17226">
        <v>2</v>
      </c>
      <c r="L17226" t="s">
        <v>28</v>
      </c>
      <c r="M17226" t="s">
        <v>1540</v>
      </c>
      <c r="N17226" t="s">
        <v>113</v>
      </c>
      <c r="O17226" t="s">
        <v>122</v>
      </c>
      <c r="P17226" t="s">
        <v>23</v>
      </c>
      <c r="Q17226" t="s">
        <v>24</v>
      </c>
    </row>
    <row r="17227" spans="1:17" x14ac:dyDescent="0.2">
      <c r="A17227" s="2">
        <v>41950</v>
      </c>
      <c r="B17227" t="s">
        <v>402</v>
      </c>
      <c r="C17227" t="s">
        <v>443</v>
      </c>
      <c r="D17227" t="s">
        <v>115</v>
      </c>
      <c r="E17227" t="s">
        <v>115</v>
      </c>
      <c r="F17227">
        <v>104</v>
      </c>
      <c r="G17227">
        <v>161</v>
      </c>
      <c r="H17227">
        <v>308</v>
      </c>
      <c r="I17227">
        <v>115</v>
      </c>
      <c r="J17227">
        <v>2</v>
      </c>
      <c r="K17227">
        <v>0</v>
      </c>
      <c r="L17227" t="s">
        <v>28</v>
      </c>
      <c r="M17227" t="s">
        <v>1002</v>
      </c>
      <c r="N17227" t="s">
        <v>402</v>
      </c>
      <c r="O17227" t="s">
        <v>22</v>
      </c>
      <c r="P17227" t="s">
        <v>23</v>
      </c>
      <c r="Q17227" t="s">
        <v>24</v>
      </c>
    </row>
    <row r="17228" spans="1:17" x14ac:dyDescent="0.2">
      <c r="A17228" s="2">
        <v>41950</v>
      </c>
      <c r="B17228" t="s">
        <v>239</v>
      </c>
      <c r="C17228" t="s">
        <v>389</v>
      </c>
      <c r="D17228" t="s">
        <v>115</v>
      </c>
      <c r="E17228" t="s">
        <v>115</v>
      </c>
      <c r="F17228">
        <v>83</v>
      </c>
      <c r="G17228">
        <v>178</v>
      </c>
      <c r="H17228">
        <v>391</v>
      </c>
      <c r="I17228">
        <v>61</v>
      </c>
      <c r="J17228">
        <v>2</v>
      </c>
      <c r="K17228">
        <v>0</v>
      </c>
      <c r="L17228" t="s">
        <v>28</v>
      </c>
      <c r="M17228" t="s">
        <v>240</v>
      </c>
      <c r="N17228" t="s">
        <v>239</v>
      </c>
      <c r="O17228" t="s">
        <v>22</v>
      </c>
      <c r="P17228" t="s">
        <v>23</v>
      </c>
      <c r="Q17228" t="s">
        <v>24</v>
      </c>
    </row>
    <row r="17229" spans="1:17" x14ac:dyDescent="0.2">
      <c r="A17229" s="2">
        <v>41952</v>
      </c>
      <c r="B17229" t="s">
        <v>114</v>
      </c>
      <c r="C17229" t="s">
        <v>572</v>
      </c>
      <c r="D17229" t="s">
        <v>115</v>
      </c>
      <c r="E17229" t="s">
        <v>115</v>
      </c>
      <c r="F17229">
        <v>165</v>
      </c>
      <c r="G17229">
        <v>129</v>
      </c>
      <c r="H17229">
        <v>101</v>
      </c>
      <c r="I17229">
        <v>228</v>
      </c>
      <c r="J17229">
        <v>3</v>
      </c>
      <c r="K17229">
        <v>0</v>
      </c>
      <c r="L17229" t="s">
        <v>28</v>
      </c>
      <c r="M17229" t="s">
        <v>1403</v>
      </c>
      <c r="N17229" t="s">
        <v>114</v>
      </c>
      <c r="O17229" t="s">
        <v>22</v>
      </c>
      <c r="P17229" t="s">
        <v>23</v>
      </c>
      <c r="Q17229" t="s">
        <v>24</v>
      </c>
    </row>
    <row r="17230" spans="1:17" x14ac:dyDescent="0.2">
      <c r="A17230" s="2">
        <v>41952</v>
      </c>
      <c r="B17230" t="s">
        <v>208</v>
      </c>
      <c r="C17230" t="s">
        <v>374</v>
      </c>
      <c r="D17230" t="s">
        <v>36</v>
      </c>
      <c r="E17230" t="s">
        <v>36</v>
      </c>
      <c r="F17230">
        <v>84</v>
      </c>
      <c r="G17230">
        <v>111</v>
      </c>
      <c r="H17230">
        <v>389</v>
      </c>
      <c r="I17230">
        <v>288</v>
      </c>
      <c r="J17230">
        <v>3</v>
      </c>
      <c r="K17230">
        <v>0</v>
      </c>
      <c r="L17230" t="s">
        <v>28</v>
      </c>
      <c r="M17230" t="s">
        <v>398</v>
      </c>
      <c r="N17230" t="s">
        <v>208</v>
      </c>
      <c r="O17230" t="s">
        <v>22</v>
      </c>
      <c r="P17230" t="s">
        <v>23</v>
      </c>
      <c r="Q17230" t="s">
        <v>24</v>
      </c>
    </row>
    <row r="17231" spans="1:17" x14ac:dyDescent="0.2">
      <c r="A17231" s="2">
        <v>41952</v>
      </c>
      <c r="B17231" t="s">
        <v>425</v>
      </c>
      <c r="C17231" t="s">
        <v>913</v>
      </c>
      <c r="D17231" t="s">
        <v>115</v>
      </c>
      <c r="E17231" t="s">
        <v>115</v>
      </c>
      <c r="F17231">
        <v>136</v>
      </c>
      <c r="G17231">
        <v>108</v>
      </c>
      <c r="H17231">
        <v>207</v>
      </c>
      <c r="I17231">
        <v>296</v>
      </c>
      <c r="J17231">
        <v>1</v>
      </c>
      <c r="K17231">
        <v>3</v>
      </c>
      <c r="L17231" t="s">
        <v>28</v>
      </c>
      <c r="M17231" t="s">
        <v>811</v>
      </c>
      <c r="N17231" t="s">
        <v>425</v>
      </c>
      <c r="O17231" t="s">
        <v>22</v>
      </c>
      <c r="P17231" t="s">
        <v>23</v>
      </c>
      <c r="Q17231" t="s">
        <v>41</v>
      </c>
    </row>
    <row r="17232" spans="1:17" x14ac:dyDescent="0.2">
      <c r="A17232" s="2">
        <v>41954</v>
      </c>
      <c r="B17232" t="s">
        <v>1491</v>
      </c>
      <c r="C17232" t="s">
        <v>282</v>
      </c>
      <c r="D17232" t="s">
        <v>27</v>
      </c>
      <c r="E17232" t="s">
        <v>19</v>
      </c>
      <c r="F17232">
        <v>147</v>
      </c>
      <c r="G17232">
        <v>49</v>
      </c>
      <c r="H17232">
        <v>170</v>
      </c>
      <c r="I17232">
        <v>597</v>
      </c>
      <c r="J17232">
        <v>2</v>
      </c>
      <c r="K17232">
        <v>3</v>
      </c>
      <c r="L17232" t="s">
        <v>280</v>
      </c>
      <c r="M17232" t="s">
        <v>510</v>
      </c>
      <c r="N17232" t="s">
        <v>185</v>
      </c>
      <c r="O17232" t="s">
        <v>122</v>
      </c>
      <c r="P17232" t="s">
        <v>23</v>
      </c>
      <c r="Q17232" t="s">
        <v>41</v>
      </c>
    </row>
    <row r="17233" spans="1:17" x14ac:dyDescent="0.2">
      <c r="A17233" s="2">
        <v>41955</v>
      </c>
      <c r="B17233" t="s">
        <v>39</v>
      </c>
      <c r="C17233" t="s">
        <v>274</v>
      </c>
      <c r="D17233" t="s">
        <v>19</v>
      </c>
      <c r="E17233" t="s">
        <v>50</v>
      </c>
      <c r="F17233">
        <v>2</v>
      </c>
      <c r="G17233">
        <v>14</v>
      </c>
      <c r="H17233">
        <v>1564</v>
      </c>
      <c r="I17233">
        <v>1001</v>
      </c>
      <c r="J17233">
        <v>2</v>
      </c>
      <c r="K17233">
        <v>1</v>
      </c>
      <c r="L17233" t="s">
        <v>28</v>
      </c>
      <c r="M17233" t="s">
        <v>91</v>
      </c>
      <c r="N17233" t="s">
        <v>89</v>
      </c>
      <c r="O17233" t="s">
        <v>122</v>
      </c>
      <c r="P17233" t="s">
        <v>23</v>
      </c>
      <c r="Q17233" t="s">
        <v>24</v>
      </c>
    </row>
    <row r="17234" spans="1:17" x14ac:dyDescent="0.2">
      <c r="A17234" s="2">
        <v>41955</v>
      </c>
      <c r="B17234" t="s">
        <v>147</v>
      </c>
      <c r="C17234" t="s">
        <v>76</v>
      </c>
      <c r="D17234" t="s">
        <v>50</v>
      </c>
      <c r="E17234" t="s">
        <v>50</v>
      </c>
      <c r="F17234">
        <v>4</v>
      </c>
      <c r="G17234">
        <v>28</v>
      </c>
      <c r="H17234">
        <v>1388</v>
      </c>
      <c r="I17234">
        <v>815</v>
      </c>
      <c r="J17234">
        <v>3</v>
      </c>
      <c r="K17234">
        <v>1</v>
      </c>
      <c r="L17234" t="s">
        <v>28</v>
      </c>
      <c r="M17234" t="s">
        <v>148</v>
      </c>
      <c r="N17234" t="s">
        <v>147</v>
      </c>
      <c r="O17234" t="s">
        <v>22</v>
      </c>
      <c r="P17234" t="s">
        <v>23</v>
      </c>
      <c r="Q17234" t="s">
        <v>24</v>
      </c>
    </row>
    <row r="17235" spans="1:17" x14ac:dyDescent="0.2">
      <c r="A17235" s="2">
        <v>41955</v>
      </c>
      <c r="B17235" t="s">
        <v>263</v>
      </c>
      <c r="C17235" t="s">
        <v>481</v>
      </c>
      <c r="D17235" t="s">
        <v>27</v>
      </c>
      <c r="E17235" t="s">
        <v>27</v>
      </c>
      <c r="F17235">
        <v>93</v>
      </c>
      <c r="G17235">
        <v>70</v>
      </c>
      <c r="H17235">
        <v>360</v>
      </c>
      <c r="I17235">
        <v>478</v>
      </c>
      <c r="J17235">
        <v>2</v>
      </c>
      <c r="K17235">
        <v>2</v>
      </c>
      <c r="L17235" t="s">
        <v>280</v>
      </c>
      <c r="M17235" t="s">
        <v>510</v>
      </c>
      <c r="N17235" t="s">
        <v>185</v>
      </c>
      <c r="O17235" t="s">
        <v>122</v>
      </c>
      <c r="P17235" t="s">
        <v>23</v>
      </c>
      <c r="Q17235" t="s">
        <v>30</v>
      </c>
    </row>
    <row r="17236" spans="1:17" x14ac:dyDescent="0.2">
      <c r="A17236" s="2">
        <v>41955</v>
      </c>
      <c r="B17236" t="s">
        <v>126</v>
      </c>
      <c r="C17236" t="s">
        <v>26</v>
      </c>
      <c r="D17236" t="s">
        <v>50</v>
      </c>
      <c r="E17236" t="s">
        <v>27</v>
      </c>
      <c r="F17236">
        <v>5</v>
      </c>
      <c r="G17236">
        <v>17</v>
      </c>
      <c r="H17236">
        <v>1374</v>
      </c>
      <c r="I17236">
        <v>954</v>
      </c>
      <c r="J17236">
        <v>2</v>
      </c>
      <c r="K17236">
        <v>3</v>
      </c>
      <c r="L17236" t="s">
        <v>28</v>
      </c>
      <c r="M17236" t="s">
        <v>308</v>
      </c>
      <c r="N17236" t="s">
        <v>126</v>
      </c>
      <c r="O17236" t="s">
        <v>22</v>
      </c>
      <c r="P17236" t="s">
        <v>23</v>
      </c>
      <c r="Q17236" t="s">
        <v>41</v>
      </c>
    </row>
    <row r="17237" spans="1:17" x14ac:dyDescent="0.2">
      <c r="A17237" s="2">
        <v>41955</v>
      </c>
      <c r="B17237" t="s">
        <v>49</v>
      </c>
      <c r="C17237" t="s">
        <v>81</v>
      </c>
      <c r="D17237" t="s">
        <v>50</v>
      </c>
      <c r="E17237" t="s">
        <v>50</v>
      </c>
      <c r="F17237">
        <v>68</v>
      </c>
      <c r="G17237">
        <v>88</v>
      </c>
      <c r="H17237">
        <v>480</v>
      </c>
      <c r="I17237">
        <v>369</v>
      </c>
      <c r="J17237">
        <v>0</v>
      </c>
      <c r="K17237">
        <v>1</v>
      </c>
      <c r="L17237" t="s">
        <v>28</v>
      </c>
      <c r="M17237" t="s">
        <v>103</v>
      </c>
      <c r="N17237" t="s">
        <v>49</v>
      </c>
      <c r="O17237" t="s">
        <v>22</v>
      </c>
      <c r="P17237" t="s">
        <v>23</v>
      </c>
      <c r="Q17237" t="s">
        <v>41</v>
      </c>
    </row>
    <row r="17238" spans="1:17" x14ac:dyDescent="0.2">
      <c r="A17238" s="2">
        <v>41955</v>
      </c>
      <c r="B17238" t="s">
        <v>180</v>
      </c>
      <c r="C17238" t="s">
        <v>25</v>
      </c>
      <c r="D17238" t="s">
        <v>50</v>
      </c>
      <c r="E17238" t="s">
        <v>19</v>
      </c>
      <c r="F17238">
        <v>46</v>
      </c>
      <c r="G17238">
        <v>6</v>
      </c>
      <c r="H17238">
        <v>614</v>
      </c>
      <c r="I17238">
        <v>1307</v>
      </c>
      <c r="J17238">
        <v>0</v>
      </c>
      <c r="K17238">
        <v>4</v>
      </c>
      <c r="L17238" t="s">
        <v>28</v>
      </c>
      <c r="M17238" t="s">
        <v>181</v>
      </c>
      <c r="N17238" t="s">
        <v>180</v>
      </c>
      <c r="O17238" t="s">
        <v>22</v>
      </c>
      <c r="P17238" t="s">
        <v>23</v>
      </c>
      <c r="Q17238" t="s">
        <v>41</v>
      </c>
    </row>
    <row r="17239" spans="1:17" x14ac:dyDescent="0.2">
      <c r="A17239" s="2">
        <v>41956</v>
      </c>
      <c r="B17239" t="s">
        <v>1491</v>
      </c>
      <c r="C17239" t="s">
        <v>454</v>
      </c>
      <c r="D17239" t="s">
        <v>27</v>
      </c>
      <c r="E17239" t="s">
        <v>27</v>
      </c>
      <c r="F17239">
        <v>147</v>
      </c>
      <c r="G17239">
        <v>112</v>
      </c>
      <c r="H17239">
        <v>170</v>
      </c>
      <c r="I17239">
        <v>285</v>
      </c>
      <c r="J17239">
        <v>2</v>
      </c>
      <c r="K17239">
        <v>3</v>
      </c>
      <c r="L17239" t="s">
        <v>280</v>
      </c>
      <c r="M17239" t="s">
        <v>510</v>
      </c>
      <c r="N17239" t="s">
        <v>185</v>
      </c>
      <c r="O17239" t="s">
        <v>122</v>
      </c>
      <c r="P17239" t="s">
        <v>23</v>
      </c>
      <c r="Q17239" t="s">
        <v>41</v>
      </c>
    </row>
    <row r="17240" spans="1:17" x14ac:dyDescent="0.2">
      <c r="A17240" s="2">
        <v>41956</v>
      </c>
      <c r="B17240" t="s">
        <v>163</v>
      </c>
      <c r="C17240" t="s">
        <v>254</v>
      </c>
      <c r="D17240" t="s">
        <v>115</v>
      </c>
      <c r="E17240" t="s">
        <v>115</v>
      </c>
      <c r="F17240">
        <v>148</v>
      </c>
      <c r="G17240">
        <v>163</v>
      </c>
      <c r="H17240">
        <v>168</v>
      </c>
      <c r="I17240">
        <v>108</v>
      </c>
      <c r="J17240">
        <v>2</v>
      </c>
      <c r="K17240">
        <v>1</v>
      </c>
      <c r="L17240" t="s">
        <v>1071</v>
      </c>
      <c r="M17240" t="s">
        <v>1170</v>
      </c>
      <c r="N17240" t="s">
        <v>638</v>
      </c>
      <c r="O17240" t="s">
        <v>122</v>
      </c>
      <c r="P17240" t="s">
        <v>23</v>
      </c>
      <c r="Q17240" t="s">
        <v>24</v>
      </c>
    </row>
    <row r="17241" spans="1:17" x14ac:dyDescent="0.2">
      <c r="A17241" s="2">
        <v>41956</v>
      </c>
      <c r="B17241" t="s">
        <v>110</v>
      </c>
      <c r="C17241" t="s">
        <v>471</v>
      </c>
      <c r="D17241" t="s">
        <v>36</v>
      </c>
      <c r="E17241" t="s">
        <v>36</v>
      </c>
      <c r="F17241">
        <v>88</v>
      </c>
      <c r="G17241">
        <v>86</v>
      </c>
      <c r="H17241">
        <v>368</v>
      </c>
      <c r="I17241">
        <v>374</v>
      </c>
      <c r="J17241">
        <v>6</v>
      </c>
      <c r="K17241">
        <v>1</v>
      </c>
      <c r="L17241" t="s">
        <v>28</v>
      </c>
      <c r="M17241" t="s">
        <v>884</v>
      </c>
      <c r="N17241" t="s">
        <v>110</v>
      </c>
      <c r="O17241" t="s">
        <v>22</v>
      </c>
      <c r="P17241" t="s">
        <v>23</v>
      </c>
      <c r="Q17241" t="s">
        <v>24</v>
      </c>
    </row>
    <row r="17242" spans="1:17" x14ac:dyDescent="0.2">
      <c r="A17242" s="2">
        <v>41956</v>
      </c>
      <c r="B17242" t="s">
        <v>113</v>
      </c>
      <c r="C17242" t="s">
        <v>166</v>
      </c>
      <c r="D17242" t="s">
        <v>115</v>
      </c>
      <c r="E17242" t="s">
        <v>115</v>
      </c>
      <c r="F17242">
        <v>97</v>
      </c>
      <c r="G17242">
        <v>88</v>
      </c>
      <c r="H17242">
        <v>340</v>
      </c>
      <c r="I17242">
        <v>368</v>
      </c>
      <c r="J17242">
        <v>1</v>
      </c>
      <c r="K17242">
        <v>1</v>
      </c>
      <c r="L17242" t="s">
        <v>401</v>
      </c>
      <c r="M17242" t="s">
        <v>231</v>
      </c>
      <c r="N17242" t="s">
        <v>113</v>
      </c>
      <c r="O17242" t="s">
        <v>22</v>
      </c>
      <c r="P17242" t="s">
        <v>23</v>
      </c>
      <c r="Q17242" t="s">
        <v>30</v>
      </c>
    </row>
    <row r="17243" spans="1:17" x14ac:dyDescent="0.2">
      <c r="A17243" s="2">
        <v>41956</v>
      </c>
      <c r="B17243" t="s">
        <v>443</v>
      </c>
      <c r="C17243" t="s">
        <v>649</v>
      </c>
      <c r="D17243" t="s">
        <v>115</v>
      </c>
      <c r="E17243" t="s">
        <v>115</v>
      </c>
      <c r="F17243">
        <v>161</v>
      </c>
      <c r="G17243">
        <v>154</v>
      </c>
      <c r="H17243">
        <v>115</v>
      </c>
      <c r="I17243">
        <v>141</v>
      </c>
      <c r="J17243">
        <v>2</v>
      </c>
      <c r="K17243">
        <v>0</v>
      </c>
      <c r="L17243" t="s">
        <v>28</v>
      </c>
      <c r="M17243" t="s">
        <v>1615</v>
      </c>
      <c r="N17243" t="s">
        <v>443</v>
      </c>
      <c r="O17243" t="s">
        <v>22</v>
      </c>
      <c r="P17243" t="s">
        <v>23</v>
      </c>
      <c r="Q17243" t="s">
        <v>24</v>
      </c>
    </row>
    <row r="17244" spans="1:17" x14ac:dyDescent="0.2">
      <c r="A17244" s="2">
        <v>41956</v>
      </c>
      <c r="B17244" t="s">
        <v>18</v>
      </c>
      <c r="C17244" t="s">
        <v>131</v>
      </c>
      <c r="D17244" t="s">
        <v>19</v>
      </c>
      <c r="E17244" t="s">
        <v>27</v>
      </c>
      <c r="F17244">
        <v>8</v>
      </c>
      <c r="G17244">
        <v>16</v>
      </c>
      <c r="H17244">
        <v>1184</v>
      </c>
      <c r="I17244">
        <v>974</v>
      </c>
      <c r="J17244">
        <v>3</v>
      </c>
      <c r="K17244">
        <v>3</v>
      </c>
      <c r="L17244" t="s">
        <v>28</v>
      </c>
      <c r="M17244" t="s">
        <v>64</v>
      </c>
      <c r="N17244" t="s">
        <v>18</v>
      </c>
      <c r="O17244" t="s">
        <v>22</v>
      </c>
      <c r="P17244" t="s">
        <v>23</v>
      </c>
      <c r="Q17244" t="s">
        <v>30</v>
      </c>
    </row>
    <row r="17245" spans="1:17" x14ac:dyDescent="0.2">
      <c r="A17245" s="2">
        <v>41956</v>
      </c>
      <c r="B17245" t="s">
        <v>389</v>
      </c>
      <c r="C17245" t="s">
        <v>402</v>
      </c>
      <c r="D17245" t="s">
        <v>115</v>
      </c>
      <c r="E17245" t="s">
        <v>115</v>
      </c>
      <c r="F17245">
        <v>178</v>
      </c>
      <c r="G17245">
        <v>104</v>
      </c>
      <c r="H17245">
        <v>61</v>
      </c>
      <c r="I17245">
        <v>308</v>
      </c>
      <c r="J17245">
        <v>0</v>
      </c>
      <c r="K17245">
        <v>0</v>
      </c>
      <c r="L17245" t="s">
        <v>401</v>
      </c>
      <c r="M17245" t="s">
        <v>231</v>
      </c>
      <c r="N17245" t="s">
        <v>113</v>
      </c>
      <c r="O17245" t="s">
        <v>122</v>
      </c>
      <c r="P17245" t="s">
        <v>23</v>
      </c>
      <c r="Q17245" t="s">
        <v>30</v>
      </c>
    </row>
    <row r="17246" spans="1:17" x14ac:dyDescent="0.2">
      <c r="A17246" s="2">
        <v>41957</v>
      </c>
      <c r="B17246" t="s">
        <v>351</v>
      </c>
      <c r="C17246" t="s">
        <v>128</v>
      </c>
      <c r="D17246" t="s">
        <v>36</v>
      </c>
      <c r="E17246" t="s">
        <v>36</v>
      </c>
      <c r="F17246">
        <v>102</v>
      </c>
      <c r="G17246">
        <v>31</v>
      </c>
      <c r="H17246">
        <v>322</v>
      </c>
      <c r="I17246">
        <v>780</v>
      </c>
      <c r="J17246">
        <v>0</v>
      </c>
      <c r="K17246">
        <v>0</v>
      </c>
      <c r="L17246" t="s">
        <v>62</v>
      </c>
      <c r="M17246" t="s">
        <v>353</v>
      </c>
      <c r="N17246" t="s">
        <v>351</v>
      </c>
      <c r="O17246" t="s">
        <v>22</v>
      </c>
      <c r="P17246" t="s">
        <v>23</v>
      </c>
      <c r="Q17246" t="s">
        <v>30</v>
      </c>
    </row>
    <row r="17247" spans="1:17" x14ac:dyDescent="0.2">
      <c r="A17247" s="2">
        <v>41957</v>
      </c>
      <c r="B17247" t="s">
        <v>182</v>
      </c>
      <c r="C17247" t="s">
        <v>442</v>
      </c>
      <c r="D17247" t="s">
        <v>115</v>
      </c>
      <c r="E17247" t="s">
        <v>57</v>
      </c>
      <c r="F17247">
        <v>88</v>
      </c>
      <c r="G17247">
        <v>131</v>
      </c>
      <c r="H17247">
        <v>368</v>
      </c>
      <c r="I17247">
        <v>224</v>
      </c>
      <c r="J17247">
        <v>1</v>
      </c>
      <c r="K17247">
        <v>1</v>
      </c>
      <c r="L17247" t="s">
        <v>28</v>
      </c>
      <c r="M17247" t="s">
        <v>1616</v>
      </c>
      <c r="N17247" t="s">
        <v>182</v>
      </c>
      <c r="O17247" t="s">
        <v>22</v>
      </c>
      <c r="P17247" t="s">
        <v>23</v>
      </c>
      <c r="Q17247" t="s">
        <v>30</v>
      </c>
    </row>
    <row r="17248" spans="1:17" x14ac:dyDescent="0.2">
      <c r="A17248" s="2">
        <v>41957</v>
      </c>
      <c r="B17248" t="s">
        <v>67</v>
      </c>
      <c r="C17248" t="s">
        <v>85</v>
      </c>
      <c r="D17248" t="s">
        <v>50</v>
      </c>
      <c r="E17248" t="s">
        <v>50</v>
      </c>
      <c r="F17248">
        <v>7</v>
      </c>
      <c r="G17248">
        <v>48</v>
      </c>
      <c r="H17248">
        <v>1191</v>
      </c>
      <c r="I17248">
        <v>604</v>
      </c>
      <c r="J17248">
        <v>1</v>
      </c>
      <c r="K17248">
        <v>1</v>
      </c>
      <c r="L17248" t="s">
        <v>28</v>
      </c>
      <c r="M17248" t="s">
        <v>1157</v>
      </c>
      <c r="N17248" t="s">
        <v>67</v>
      </c>
      <c r="O17248" t="s">
        <v>22</v>
      </c>
      <c r="P17248" t="s">
        <v>23</v>
      </c>
      <c r="Q17248" t="s">
        <v>30</v>
      </c>
    </row>
    <row r="17249" spans="1:17" x14ac:dyDescent="0.2">
      <c r="A17249" s="2">
        <v>41957</v>
      </c>
      <c r="B17249" t="s">
        <v>345</v>
      </c>
      <c r="C17249" t="s">
        <v>90</v>
      </c>
      <c r="D17249" t="s">
        <v>50</v>
      </c>
      <c r="E17249" t="s">
        <v>50</v>
      </c>
      <c r="F17249">
        <v>117</v>
      </c>
      <c r="G17249">
        <v>44</v>
      </c>
      <c r="H17249">
        <v>270</v>
      </c>
      <c r="I17249">
        <v>621</v>
      </c>
      <c r="J17249">
        <v>0</v>
      </c>
      <c r="K17249">
        <v>4</v>
      </c>
      <c r="L17249" t="s">
        <v>291</v>
      </c>
      <c r="M17249" t="s">
        <v>360</v>
      </c>
      <c r="N17249" t="s">
        <v>345</v>
      </c>
      <c r="O17249" t="s">
        <v>22</v>
      </c>
      <c r="P17249" t="s">
        <v>23</v>
      </c>
      <c r="Q17249" t="s">
        <v>41</v>
      </c>
    </row>
    <row r="17250" spans="1:17" x14ac:dyDescent="0.2">
      <c r="A17250" s="2">
        <v>41957</v>
      </c>
      <c r="B17250" t="s">
        <v>153</v>
      </c>
      <c r="C17250" t="s">
        <v>48</v>
      </c>
      <c r="D17250" t="s">
        <v>50</v>
      </c>
      <c r="E17250" t="s">
        <v>50</v>
      </c>
      <c r="F17250">
        <v>18</v>
      </c>
      <c r="G17250">
        <v>187</v>
      </c>
      <c r="H17250">
        <v>945</v>
      </c>
      <c r="I17250">
        <v>41</v>
      </c>
      <c r="J17250">
        <v>0</v>
      </c>
      <c r="K17250">
        <v>1</v>
      </c>
      <c r="L17250" t="s">
        <v>291</v>
      </c>
      <c r="M17250" t="s">
        <v>307</v>
      </c>
      <c r="N17250" t="s">
        <v>153</v>
      </c>
      <c r="O17250" t="s">
        <v>22</v>
      </c>
      <c r="P17250" t="s">
        <v>23</v>
      </c>
      <c r="Q17250" t="s">
        <v>41</v>
      </c>
    </row>
    <row r="17251" spans="1:17" x14ac:dyDescent="0.2">
      <c r="A17251" s="2">
        <v>41957</v>
      </c>
      <c r="B17251" t="s">
        <v>94</v>
      </c>
      <c r="C17251" t="s">
        <v>70</v>
      </c>
      <c r="D17251" t="s">
        <v>50</v>
      </c>
      <c r="E17251" t="s">
        <v>50</v>
      </c>
      <c r="F17251">
        <v>50</v>
      </c>
      <c r="G17251">
        <v>63</v>
      </c>
      <c r="H17251">
        <v>561</v>
      </c>
      <c r="I17251">
        <v>510</v>
      </c>
      <c r="J17251">
        <v>1</v>
      </c>
      <c r="K17251">
        <v>0</v>
      </c>
      <c r="L17251" t="s">
        <v>291</v>
      </c>
      <c r="M17251" t="s">
        <v>96</v>
      </c>
      <c r="N17251" t="s">
        <v>94</v>
      </c>
      <c r="O17251" t="s">
        <v>22</v>
      </c>
      <c r="P17251" t="s">
        <v>23</v>
      </c>
      <c r="Q17251" t="s">
        <v>24</v>
      </c>
    </row>
    <row r="17252" spans="1:17" x14ac:dyDescent="0.2">
      <c r="A17252" s="2">
        <v>41957</v>
      </c>
      <c r="B17252" t="s">
        <v>164</v>
      </c>
      <c r="C17252" t="s">
        <v>301</v>
      </c>
      <c r="D17252" t="s">
        <v>115</v>
      </c>
      <c r="E17252" t="s">
        <v>115</v>
      </c>
      <c r="F17252">
        <v>81</v>
      </c>
      <c r="G17252">
        <v>120</v>
      </c>
      <c r="H17252">
        <v>393</v>
      </c>
      <c r="I17252">
        <v>260</v>
      </c>
      <c r="J17252">
        <v>0</v>
      </c>
      <c r="K17252">
        <v>1</v>
      </c>
      <c r="L17252" t="s">
        <v>401</v>
      </c>
      <c r="M17252" t="s">
        <v>231</v>
      </c>
      <c r="N17252" t="s">
        <v>113</v>
      </c>
      <c r="O17252" t="s">
        <v>122</v>
      </c>
      <c r="P17252" t="s">
        <v>23</v>
      </c>
      <c r="Q17252" t="s">
        <v>41</v>
      </c>
    </row>
    <row r="17253" spans="1:17" x14ac:dyDescent="0.2">
      <c r="A17253" s="2">
        <v>41957</v>
      </c>
      <c r="B17253" t="s">
        <v>136</v>
      </c>
      <c r="C17253" t="s">
        <v>35</v>
      </c>
      <c r="D17253" t="s">
        <v>36</v>
      </c>
      <c r="E17253" t="s">
        <v>36</v>
      </c>
      <c r="F17253">
        <v>25</v>
      </c>
      <c r="G17253">
        <v>77</v>
      </c>
      <c r="H17253">
        <v>841</v>
      </c>
      <c r="I17253">
        <v>421</v>
      </c>
      <c r="J17253">
        <v>5</v>
      </c>
      <c r="K17253">
        <v>1</v>
      </c>
      <c r="L17253" t="s">
        <v>62</v>
      </c>
      <c r="M17253" t="s">
        <v>340</v>
      </c>
      <c r="N17253" t="s">
        <v>136</v>
      </c>
      <c r="O17253" t="s">
        <v>22</v>
      </c>
      <c r="P17253" t="s">
        <v>23</v>
      </c>
      <c r="Q17253" t="s">
        <v>24</v>
      </c>
    </row>
    <row r="17254" spans="1:17" x14ac:dyDescent="0.2">
      <c r="A17254" s="2">
        <v>41957</v>
      </c>
      <c r="B17254" t="s">
        <v>143</v>
      </c>
      <c r="C17254" t="s">
        <v>304</v>
      </c>
      <c r="D17254" t="s">
        <v>115</v>
      </c>
      <c r="E17254" t="s">
        <v>27</v>
      </c>
      <c r="F17254">
        <v>52</v>
      </c>
      <c r="G17254">
        <v>69</v>
      </c>
      <c r="H17254">
        <v>558</v>
      </c>
      <c r="I17254">
        <v>480</v>
      </c>
      <c r="J17254">
        <v>6</v>
      </c>
      <c r="K17254">
        <v>0</v>
      </c>
      <c r="L17254" t="s">
        <v>28</v>
      </c>
      <c r="M17254" t="s">
        <v>1176</v>
      </c>
      <c r="N17254" t="s">
        <v>143</v>
      </c>
      <c r="O17254" t="s">
        <v>22</v>
      </c>
      <c r="P17254" t="s">
        <v>23</v>
      </c>
      <c r="Q17254" t="s">
        <v>24</v>
      </c>
    </row>
    <row r="17255" spans="1:17" x14ac:dyDescent="0.2">
      <c r="A17255" s="2">
        <v>41957</v>
      </c>
      <c r="B17255" t="s">
        <v>177</v>
      </c>
      <c r="C17255" t="s">
        <v>133</v>
      </c>
      <c r="D17255" t="s">
        <v>115</v>
      </c>
      <c r="E17255" t="s">
        <v>115</v>
      </c>
      <c r="F17255">
        <v>74</v>
      </c>
      <c r="G17255">
        <v>66</v>
      </c>
      <c r="H17255">
        <v>434</v>
      </c>
      <c r="I17255">
        <v>495</v>
      </c>
      <c r="J17255">
        <v>0</v>
      </c>
      <c r="K17255">
        <v>1</v>
      </c>
      <c r="L17255" t="s">
        <v>28</v>
      </c>
      <c r="M17255" t="s">
        <v>640</v>
      </c>
      <c r="N17255" t="s">
        <v>177</v>
      </c>
      <c r="O17255" t="s">
        <v>22</v>
      </c>
      <c r="P17255" t="s">
        <v>23</v>
      </c>
      <c r="Q17255" t="s">
        <v>41</v>
      </c>
    </row>
    <row r="17256" spans="1:17" x14ac:dyDescent="0.2">
      <c r="A17256" s="2">
        <v>41957</v>
      </c>
      <c r="B17256" t="s">
        <v>38</v>
      </c>
      <c r="C17256" t="s">
        <v>42</v>
      </c>
      <c r="D17256" t="s">
        <v>19</v>
      </c>
      <c r="E17256" t="s">
        <v>19</v>
      </c>
      <c r="F17256">
        <v>76</v>
      </c>
      <c r="G17256">
        <v>54</v>
      </c>
      <c r="H17256">
        <v>422</v>
      </c>
      <c r="I17256">
        <v>558</v>
      </c>
      <c r="J17256">
        <v>2</v>
      </c>
      <c r="K17256">
        <v>1</v>
      </c>
      <c r="L17256" t="s">
        <v>28</v>
      </c>
      <c r="M17256" t="s">
        <v>845</v>
      </c>
      <c r="N17256" t="s">
        <v>38</v>
      </c>
      <c r="O17256" t="s">
        <v>22</v>
      </c>
      <c r="P17256" t="s">
        <v>23</v>
      </c>
      <c r="Q17256" t="s">
        <v>24</v>
      </c>
    </row>
    <row r="17257" spans="1:17" x14ac:dyDescent="0.2">
      <c r="A17257" s="2">
        <v>41957</v>
      </c>
      <c r="B17257" t="s">
        <v>572</v>
      </c>
      <c r="C17257" t="s">
        <v>648</v>
      </c>
      <c r="D17257" t="s">
        <v>115</v>
      </c>
      <c r="E17257" t="s">
        <v>115</v>
      </c>
      <c r="F17257">
        <v>129</v>
      </c>
      <c r="G17257">
        <v>185</v>
      </c>
      <c r="H17257">
        <v>228</v>
      </c>
      <c r="I17257">
        <v>45</v>
      </c>
      <c r="J17257">
        <v>3</v>
      </c>
      <c r="K17257">
        <v>0</v>
      </c>
      <c r="L17257" t="s">
        <v>28</v>
      </c>
      <c r="M17257" t="s">
        <v>764</v>
      </c>
      <c r="N17257" t="s">
        <v>572</v>
      </c>
      <c r="O17257" t="s">
        <v>22</v>
      </c>
      <c r="P17257" t="s">
        <v>23</v>
      </c>
      <c r="Q17257" t="s">
        <v>24</v>
      </c>
    </row>
    <row r="17258" spans="1:17" x14ac:dyDescent="0.2">
      <c r="A17258" s="2">
        <v>41957</v>
      </c>
      <c r="B17258" t="s">
        <v>82</v>
      </c>
      <c r="C17258" t="s">
        <v>286</v>
      </c>
      <c r="D17258" t="s">
        <v>50</v>
      </c>
      <c r="E17258" t="s">
        <v>50</v>
      </c>
      <c r="F17258">
        <v>9</v>
      </c>
      <c r="G17258">
        <v>75</v>
      </c>
      <c r="H17258">
        <v>1174</v>
      </c>
      <c r="I17258">
        <v>431</v>
      </c>
      <c r="J17258">
        <v>1</v>
      </c>
      <c r="K17258">
        <v>0</v>
      </c>
      <c r="L17258" t="s">
        <v>291</v>
      </c>
      <c r="M17258" t="s">
        <v>1001</v>
      </c>
      <c r="N17258" t="s">
        <v>82</v>
      </c>
      <c r="O17258" t="s">
        <v>22</v>
      </c>
      <c r="P17258" t="s">
        <v>23</v>
      </c>
      <c r="Q17258" t="s">
        <v>24</v>
      </c>
    </row>
    <row r="17259" spans="1:17" x14ac:dyDescent="0.2">
      <c r="A17259" s="2">
        <v>41957</v>
      </c>
      <c r="B17259" t="s">
        <v>92</v>
      </c>
      <c r="C17259" t="s">
        <v>100</v>
      </c>
      <c r="D17259" t="s">
        <v>50</v>
      </c>
      <c r="E17259" t="s">
        <v>50</v>
      </c>
      <c r="F17259">
        <v>21</v>
      </c>
      <c r="G17259">
        <v>43</v>
      </c>
      <c r="H17259">
        <v>875</v>
      </c>
      <c r="I17259">
        <v>624</v>
      </c>
      <c r="J17259">
        <v>2</v>
      </c>
      <c r="K17259">
        <v>0</v>
      </c>
      <c r="L17259" t="s">
        <v>291</v>
      </c>
      <c r="M17259" t="s">
        <v>124</v>
      </c>
      <c r="N17259" t="s">
        <v>92</v>
      </c>
      <c r="O17259" t="s">
        <v>22</v>
      </c>
      <c r="P17259" t="s">
        <v>23</v>
      </c>
      <c r="Q17259" t="s">
        <v>24</v>
      </c>
    </row>
    <row r="17260" spans="1:17" x14ac:dyDescent="0.2">
      <c r="A17260" s="2">
        <v>41957</v>
      </c>
      <c r="B17260" t="s">
        <v>104</v>
      </c>
      <c r="C17260" t="s">
        <v>98</v>
      </c>
      <c r="D17260" t="s">
        <v>50</v>
      </c>
      <c r="E17260" t="s">
        <v>50</v>
      </c>
      <c r="F17260">
        <v>37</v>
      </c>
      <c r="G17260">
        <v>61</v>
      </c>
      <c r="H17260">
        <v>674</v>
      </c>
      <c r="I17260">
        <v>519</v>
      </c>
      <c r="J17260">
        <v>1</v>
      </c>
      <c r="K17260">
        <v>0</v>
      </c>
      <c r="L17260" t="s">
        <v>291</v>
      </c>
      <c r="M17260" t="s">
        <v>273</v>
      </c>
      <c r="N17260" t="s">
        <v>104</v>
      </c>
      <c r="O17260" t="s">
        <v>22</v>
      </c>
      <c r="P17260" t="s">
        <v>23</v>
      </c>
      <c r="Q17260" t="s">
        <v>24</v>
      </c>
    </row>
    <row r="17261" spans="1:17" x14ac:dyDescent="0.2">
      <c r="A17261" s="2">
        <v>41957</v>
      </c>
      <c r="B17261" t="s">
        <v>1204</v>
      </c>
      <c r="C17261" t="s">
        <v>72</v>
      </c>
      <c r="D17261" t="s">
        <v>50</v>
      </c>
      <c r="E17261" t="s">
        <v>50</v>
      </c>
      <c r="F17261">
        <v>46</v>
      </c>
      <c r="G17261">
        <v>32</v>
      </c>
      <c r="H17261">
        <v>613</v>
      </c>
      <c r="I17261">
        <v>763</v>
      </c>
      <c r="J17261">
        <v>1</v>
      </c>
      <c r="K17261">
        <v>3</v>
      </c>
      <c r="L17261" t="s">
        <v>291</v>
      </c>
      <c r="M17261" t="s">
        <v>1219</v>
      </c>
      <c r="N17261" t="s">
        <v>1204</v>
      </c>
      <c r="O17261" t="s">
        <v>22</v>
      </c>
      <c r="P17261" t="s">
        <v>23</v>
      </c>
      <c r="Q17261" t="s">
        <v>41</v>
      </c>
    </row>
    <row r="17262" spans="1:17" x14ac:dyDescent="0.2">
      <c r="A17262" s="2">
        <v>41957</v>
      </c>
      <c r="B17262" t="s">
        <v>176</v>
      </c>
      <c r="C17262" t="s">
        <v>239</v>
      </c>
      <c r="D17262" t="s">
        <v>115</v>
      </c>
      <c r="E17262" t="s">
        <v>115</v>
      </c>
      <c r="F17262">
        <v>79</v>
      </c>
      <c r="G17262">
        <v>83</v>
      </c>
      <c r="H17262">
        <v>412</v>
      </c>
      <c r="I17262">
        <v>391</v>
      </c>
      <c r="J17262">
        <v>0</v>
      </c>
      <c r="K17262">
        <v>0</v>
      </c>
      <c r="L17262" t="s">
        <v>401</v>
      </c>
      <c r="M17262" t="s">
        <v>231</v>
      </c>
      <c r="N17262" t="s">
        <v>113</v>
      </c>
      <c r="O17262" t="s">
        <v>122</v>
      </c>
      <c r="P17262" t="s">
        <v>23</v>
      </c>
      <c r="Q17262" t="s">
        <v>30</v>
      </c>
    </row>
    <row r="17263" spans="1:17" x14ac:dyDescent="0.2">
      <c r="A17263" s="2">
        <v>41957</v>
      </c>
      <c r="B17263" t="s">
        <v>77</v>
      </c>
      <c r="C17263" t="s">
        <v>43</v>
      </c>
      <c r="D17263" t="s">
        <v>27</v>
      </c>
      <c r="E17263" t="s">
        <v>19</v>
      </c>
      <c r="F17263">
        <v>23</v>
      </c>
      <c r="G17263">
        <v>3</v>
      </c>
      <c r="H17263">
        <v>861</v>
      </c>
      <c r="I17263">
        <v>1420</v>
      </c>
      <c r="J17263">
        <v>1</v>
      </c>
      <c r="K17263">
        <v>2</v>
      </c>
      <c r="L17263" t="s">
        <v>28</v>
      </c>
      <c r="M17263" t="s">
        <v>91</v>
      </c>
      <c r="N17263" t="s">
        <v>89</v>
      </c>
      <c r="O17263" t="s">
        <v>122</v>
      </c>
      <c r="P17263" t="s">
        <v>23</v>
      </c>
      <c r="Q17263" t="s">
        <v>41</v>
      </c>
    </row>
    <row r="17264" spans="1:17" x14ac:dyDescent="0.2">
      <c r="A17264" s="2">
        <v>41958</v>
      </c>
      <c r="B17264" t="s">
        <v>150</v>
      </c>
      <c r="C17264" t="s">
        <v>374</v>
      </c>
      <c r="D17264" t="s">
        <v>36</v>
      </c>
      <c r="E17264" t="s">
        <v>36</v>
      </c>
      <c r="F17264">
        <v>15</v>
      </c>
      <c r="G17264">
        <v>111</v>
      </c>
      <c r="H17264">
        <v>989</v>
      </c>
      <c r="I17264">
        <v>288</v>
      </c>
      <c r="J17264">
        <v>3</v>
      </c>
      <c r="K17264">
        <v>1</v>
      </c>
      <c r="L17264" t="s">
        <v>62</v>
      </c>
      <c r="M17264" t="s">
        <v>1052</v>
      </c>
      <c r="N17264" t="s">
        <v>150</v>
      </c>
      <c r="O17264" t="s">
        <v>22</v>
      </c>
      <c r="P17264" t="s">
        <v>23</v>
      </c>
      <c r="Q17264" t="s">
        <v>24</v>
      </c>
    </row>
    <row r="17265" spans="1:17" x14ac:dyDescent="0.2">
      <c r="A17265" s="2">
        <v>41958</v>
      </c>
      <c r="B17265" t="s">
        <v>267</v>
      </c>
      <c r="C17265" t="s">
        <v>141</v>
      </c>
      <c r="D17265" t="s">
        <v>36</v>
      </c>
      <c r="E17265" t="s">
        <v>36</v>
      </c>
      <c r="F17265">
        <v>87</v>
      </c>
      <c r="G17265">
        <v>67</v>
      </c>
      <c r="H17265">
        <v>373</v>
      </c>
      <c r="I17265">
        <v>486</v>
      </c>
      <c r="J17265">
        <v>0</v>
      </c>
      <c r="K17265">
        <v>0</v>
      </c>
      <c r="L17265" t="s">
        <v>62</v>
      </c>
      <c r="M17265" t="s">
        <v>268</v>
      </c>
      <c r="N17265" t="s">
        <v>267</v>
      </c>
      <c r="O17265" t="s">
        <v>22</v>
      </c>
      <c r="P17265" t="s">
        <v>23</v>
      </c>
      <c r="Q17265" t="s">
        <v>30</v>
      </c>
    </row>
    <row r="17266" spans="1:17" x14ac:dyDescent="0.2">
      <c r="A17266" s="2">
        <v>41958</v>
      </c>
      <c r="B17266" t="s">
        <v>69</v>
      </c>
      <c r="C17266" t="s">
        <v>95</v>
      </c>
      <c r="D17266" t="s">
        <v>50</v>
      </c>
      <c r="E17266" t="s">
        <v>50</v>
      </c>
      <c r="F17266">
        <v>29</v>
      </c>
      <c r="G17266">
        <v>30</v>
      </c>
      <c r="H17266">
        <v>809</v>
      </c>
      <c r="I17266">
        <v>791</v>
      </c>
      <c r="J17266">
        <v>1</v>
      </c>
      <c r="K17266">
        <v>0</v>
      </c>
      <c r="L17266" t="s">
        <v>291</v>
      </c>
      <c r="M17266" t="s">
        <v>71</v>
      </c>
      <c r="N17266" t="s">
        <v>69</v>
      </c>
      <c r="O17266" t="s">
        <v>22</v>
      </c>
      <c r="P17266" t="s">
        <v>23</v>
      </c>
      <c r="Q17266" t="s">
        <v>24</v>
      </c>
    </row>
    <row r="17267" spans="1:17" x14ac:dyDescent="0.2">
      <c r="A17267" s="2">
        <v>41958</v>
      </c>
      <c r="B17267" t="s">
        <v>120</v>
      </c>
      <c r="C17267" t="s">
        <v>890</v>
      </c>
      <c r="D17267" t="s">
        <v>36</v>
      </c>
      <c r="E17267" t="s">
        <v>36</v>
      </c>
      <c r="F17267">
        <v>40</v>
      </c>
      <c r="G17267">
        <v>60</v>
      </c>
      <c r="H17267">
        <v>636</v>
      </c>
      <c r="I17267">
        <v>521</v>
      </c>
      <c r="J17267">
        <v>1</v>
      </c>
      <c r="K17267">
        <v>0</v>
      </c>
      <c r="L17267" t="s">
        <v>62</v>
      </c>
      <c r="M17267" t="s">
        <v>152</v>
      </c>
      <c r="N17267" t="s">
        <v>120</v>
      </c>
      <c r="O17267" t="s">
        <v>22</v>
      </c>
      <c r="P17267" t="s">
        <v>23</v>
      </c>
      <c r="Q17267" t="s">
        <v>24</v>
      </c>
    </row>
    <row r="17268" spans="1:17" x14ac:dyDescent="0.2">
      <c r="A17268" s="2">
        <v>41958</v>
      </c>
      <c r="B17268" t="s">
        <v>548</v>
      </c>
      <c r="C17268" t="s">
        <v>237</v>
      </c>
      <c r="D17268" t="s">
        <v>36</v>
      </c>
      <c r="E17268" t="s">
        <v>36</v>
      </c>
      <c r="F17268">
        <v>33</v>
      </c>
      <c r="G17268">
        <v>121</v>
      </c>
      <c r="H17268">
        <v>715</v>
      </c>
      <c r="I17268">
        <v>257</v>
      </c>
      <c r="J17268">
        <v>3</v>
      </c>
      <c r="K17268">
        <v>1</v>
      </c>
      <c r="L17268" t="s">
        <v>62</v>
      </c>
      <c r="M17268" t="s">
        <v>805</v>
      </c>
      <c r="N17268" t="s">
        <v>548</v>
      </c>
      <c r="O17268" t="s">
        <v>22</v>
      </c>
      <c r="P17268" t="s">
        <v>23</v>
      </c>
      <c r="Q17268" t="s">
        <v>24</v>
      </c>
    </row>
    <row r="17269" spans="1:17" x14ac:dyDescent="0.2">
      <c r="A17269" s="2">
        <v>41958</v>
      </c>
      <c r="B17269" t="s">
        <v>61</v>
      </c>
      <c r="C17269" t="s">
        <v>135</v>
      </c>
      <c r="D17269" t="s">
        <v>36</v>
      </c>
      <c r="E17269" t="s">
        <v>36</v>
      </c>
      <c r="F17269">
        <v>62</v>
      </c>
      <c r="G17269">
        <v>42</v>
      </c>
      <c r="H17269">
        <v>512</v>
      </c>
      <c r="I17269">
        <v>631</v>
      </c>
      <c r="J17269">
        <v>0</v>
      </c>
      <c r="K17269">
        <v>2</v>
      </c>
      <c r="L17269" t="s">
        <v>62</v>
      </c>
      <c r="M17269" t="s">
        <v>63</v>
      </c>
      <c r="N17269" t="s">
        <v>61</v>
      </c>
      <c r="O17269" t="s">
        <v>22</v>
      </c>
      <c r="P17269" t="s">
        <v>23</v>
      </c>
      <c r="Q17269" t="s">
        <v>41</v>
      </c>
    </row>
    <row r="17270" spans="1:17" x14ac:dyDescent="0.2">
      <c r="A17270" s="2">
        <v>41958</v>
      </c>
      <c r="B17270" t="s">
        <v>183</v>
      </c>
      <c r="C17270" t="s">
        <v>118</v>
      </c>
      <c r="D17270" t="s">
        <v>36</v>
      </c>
      <c r="E17270" t="s">
        <v>36</v>
      </c>
      <c r="F17270">
        <v>38</v>
      </c>
      <c r="G17270">
        <v>41</v>
      </c>
      <c r="H17270">
        <v>657</v>
      </c>
      <c r="I17270">
        <v>634</v>
      </c>
      <c r="J17270">
        <v>0</v>
      </c>
      <c r="K17270">
        <v>1</v>
      </c>
      <c r="L17270" t="s">
        <v>62</v>
      </c>
      <c r="M17270" t="s">
        <v>266</v>
      </c>
      <c r="N17270" t="s">
        <v>183</v>
      </c>
      <c r="O17270" t="s">
        <v>22</v>
      </c>
      <c r="P17270" t="s">
        <v>23</v>
      </c>
      <c r="Q17270" t="s">
        <v>41</v>
      </c>
    </row>
    <row r="17271" spans="1:17" x14ac:dyDescent="0.2">
      <c r="A17271" s="2">
        <v>41958</v>
      </c>
      <c r="B17271" t="s">
        <v>89</v>
      </c>
      <c r="C17271" t="s">
        <v>249</v>
      </c>
      <c r="D17271" t="s">
        <v>50</v>
      </c>
      <c r="E17271" t="s">
        <v>50</v>
      </c>
      <c r="F17271">
        <v>20</v>
      </c>
      <c r="G17271">
        <v>36</v>
      </c>
      <c r="H17271">
        <v>919</v>
      </c>
      <c r="I17271">
        <v>683</v>
      </c>
      <c r="J17271">
        <v>3</v>
      </c>
      <c r="K17271">
        <v>1</v>
      </c>
      <c r="L17271" t="s">
        <v>291</v>
      </c>
      <c r="M17271" t="s">
        <v>91</v>
      </c>
      <c r="N17271" t="s">
        <v>89</v>
      </c>
      <c r="O17271" t="s">
        <v>22</v>
      </c>
      <c r="P17271" t="s">
        <v>23</v>
      </c>
      <c r="Q17271" t="s">
        <v>24</v>
      </c>
    </row>
    <row r="17272" spans="1:17" x14ac:dyDescent="0.2">
      <c r="A17272" s="2">
        <v>41958</v>
      </c>
      <c r="B17272" t="s">
        <v>363</v>
      </c>
      <c r="C17272" t="s">
        <v>469</v>
      </c>
      <c r="D17272" t="s">
        <v>115</v>
      </c>
      <c r="E17272" t="s">
        <v>115</v>
      </c>
      <c r="F17272">
        <v>157</v>
      </c>
      <c r="G17272">
        <v>151</v>
      </c>
      <c r="H17272">
        <v>128</v>
      </c>
      <c r="I17272">
        <v>153</v>
      </c>
      <c r="J17272">
        <v>0</v>
      </c>
      <c r="K17272">
        <v>2</v>
      </c>
      <c r="L17272" t="s">
        <v>28</v>
      </c>
      <c r="M17272" t="s">
        <v>513</v>
      </c>
      <c r="N17272" t="s">
        <v>363</v>
      </c>
      <c r="O17272" t="s">
        <v>22</v>
      </c>
      <c r="P17272" t="s">
        <v>23</v>
      </c>
      <c r="Q17272" t="s">
        <v>41</v>
      </c>
    </row>
    <row r="17273" spans="1:17" x14ac:dyDescent="0.2">
      <c r="A17273" s="2">
        <v>41958</v>
      </c>
      <c r="B17273" t="s">
        <v>405</v>
      </c>
      <c r="C17273" t="s">
        <v>224</v>
      </c>
      <c r="D17273" t="s">
        <v>36</v>
      </c>
      <c r="E17273" t="s">
        <v>36</v>
      </c>
      <c r="F17273">
        <v>118</v>
      </c>
      <c r="G17273">
        <v>71</v>
      </c>
      <c r="H17273">
        <v>265</v>
      </c>
      <c r="I17273">
        <v>469</v>
      </c>
      <c r="J17273">
        <v>0</v>
      </c>
      <c r="K17273">
        <v>1</v>
      </c>
      <c r="L17273" t="s">
        <v>62</v>
      </c>
      <c r="M17273" t="s">
        <v>406</v>
      </c>
      <c r="N17273" t="s">
        <v>405</v>
      </c>
      <c r="O17273" t="s">
        <v>22</v>
      </c>
      <c r="P17273" t="s">
        <v>23</v>
      </c>
      <c r="Q17273" t="s">
        <v>41</v>
      </c>
    </row>
    <row r="17274" spans="1:17" x14ac:dyDescent="0.2">
      <c r="A17274" s="2">
        <v>41958</v>
      </c>
      <c r="B17274" t="s">
        <v>97</v>
      </c>
      <c r="C17274" t="s">
        <v>168</v>
      </c>
      <c r="D17274" t="s">
        <v>50</v>
      </c>
      <c r="E17274" t="s">
        <v>50</v>
      </c>
      <c r="F17274">
        <v>126</v>
      </c>
      <c r="G17274">
        <v>19</v>
      </c>
      <c r="H17274">
        <v>233</v>
      </c>
      <c r="I17274">
        <v>920</v>
      </c>
      <c r="J17274">
        <v>0</v>
      </c>
      <c r="K17274">
        <v>3</v>
      </c>
      <c r="L17274" t="s">
        <v>291</v>
      </c>
      <c r="M17274" t="s">
        <v>97</v>
      </c>
      <c r="N17274" t="s">
        <v>97</v>
      </c>
      <c r="O17274" t="s">
        <v>22</v>
      </c>
      <c r="P17274" t="s">
        <v>23</v>
      </c>
      <c r="Q17274" t="s">
        <v>41</v>
      </c>
    </row>
    <row r="17275" spans="1:17" x14ac:dyDescent="0.2">
      <c r="A17275" s="2">
        <v>41958</v>
      </c>
      <c r="B17275" t="s">
        <v>328</v>
      </c>
      <c r="C17275" t="s">
        <v>244</v>
      </c>
      <c r="D17275" t="s">
        <v>50</v>
      </c>
      <c r="E17275" t="s">
        <v>50</v>
      </c>
      <c r="F17275">
        <v>99</v>
      </c>
      <c r="G17275">
        <v>24</v>
      </c>
      <c r="H17275">
        <v>340</v>
      </c>
      <c r="I17275">
        <v>860</v>
      </c>
      <c r="J17275">
        <v>0</v>
      </c>
      <c r="K17275">
        <v>2</v>
      </c>
      <c r="L17275" t="s">
        <v>291</v>
      </c>
      <c r="M17275" t="s">
        <v>329</v>
      </c>
      <c r="N17275" t="s">
        <v>328</v>
      </c>
      <c r="O17275" t="s">
        <v>22</v>
      </c>
      <c r="P17275" t="s">
        <v>23</v>
      </c>
      <c r="Q17275" t="s">
        <v>41</v>
      </c>
    </row>
    <row r="17276" spans="1:17" x14ac:dyDescent="0.2">
      <c r="A17276" s="2">
        <v>41958</v>
      </c>
      <c r="B17276" t="s">
        <v>250</v>
      </c>
      <c r="C17276" t="s">
        <v>111</v>
      </c>
      <c r="D17276" t="s">
        <v>36</v>
      </c>
      <c r="E17276" t="s">
        <v>36</v>
      </c>
      <c r="F17276">
        <v>109</v>
      </c>
      <c r="G17276">
        <v>58</v>
      </c>
      <c r="H17276">
        <v>292</v>
      </c>
      <c r="I17276">
        <v>533</v>
      </c>
      <c r="J17276">
        <v>2</v>
      </c>
      <c r="K17276">
        <v>0</v>
      </c>
      <c r="L17276" t="s">
        <v>62</v>
      </c>
      <c r="M17276" t="s">
        <v>251</v>
      </c>
      <c r="N17276" t="s">
        <v>250</v>
      </c>
      <c r="O17276" t="s">
        <v>22</v>
      </c>
      <c r="P17276" t="s">
        <v>23</v>
      </c>
      <c r="Q17276" t="s">
        <v>24</v>
      </c>
    </row>
    <row r="17277" spans="1:17" x14ac:dyDescent="0.2">
      <c r="A17277" s="2">
        <v>41958</v>
      </c>
      <c r="B17277" t="s">
        <v>384</v>
      </c>
      <c r="C17277" t="s">
        <v>174</v>
      </c>
      <c r="D17277" t="s">
        <v>50</v>
      </c>
      <c r="E17277" t="s">
        <v>50</v>
      </c>
      <c r="F17277">
        <v>119</v>
      </c>
      <c r="G17277">
        <v>155</v>
      </c>
      <c r="H17277">
        <v>262</v>
      </c>
      <c r="I17277">
        <v>135</v>
      </c>
      <c r="J17277">
        <v>0</v>
      </c>
      <c r="K17277">
        <v>1</v>
      </c>
      <c r="L17277" t="s">
        <v>291</v>
      </c>
      <c r="M17277" t="s">
        <v>395</v>
      </c>
      <c r="N17277" t="s">
        <v>384</v>
      </c>
      <c r="O17277" t="s">
        <v>22</v>
      </c>
      <c r="P17277" t="s">
        <v>23</v>
      </c>
      <c r="Q17277" t="s">
        <v>41</v>
      </c>
    </row>
    <row r="17278" spans="1:17" x14ac:dyDescent="0.2">
      <c r="A17278" s="2">
        <v>41958</v>
      </c>
      <c r="B17278" t="s">
        <v>1279</v>
      </c>
      <c r="C17278" t="s">
        <v>52</v>
      </c>
      <c r="D17278" t="s">
        <v>50</v>
      </c>
      <c r="E17278" t="s">
        <v>50</v>
      </c>
      <c r="F17278">
        <v>64</v>
      </c>
      <c r="G17278">
        <v>39</v>
      </c>
      <c r="H17278">
        <v>504</v>
      </c>
      <c r="I17278">
        <v>645</v>
      </c>
      <c r="J17278">
        <v>1</v>
      </c>
      <c r="K17278">
        <v>1</v>
      </c>
      <c r="L17278" t="s">
        <v>291</v>
      </c>
      <c r="M17278" t="s">
        <v>1280</v>
      </c>
      <c r="N17278" t="s">
        <v>1279</v>
      </c>
      <c r="O17278" t="s">
        <v>22</v>
      </c>
      <c r="P17278" t="s">
        <v>23</v>
      </c>
      <c r="Q17278" t="s">
        <v>30</v>
      </c>
    </row>
    <row r="17279" spans="1:17" x14ac:dyDescent="0.2">
      <c r="A17279" s="2">
        <v>41958</v>
      </c>
      <c r="B17279" t="s">
        <v>296</v>
      </c>
      <c r="C17279" t="s">
        <v>138</v>
      </c>
      <c r="D17279" t="s">
        <v>36</v>
      </c>
      <c r="E17279" t="s">
        <v>36</v>
      </c>
      <c r="F17279">
        <v>97</v>
      </c>
      <c r="G17279">
        <v>78</v>
      </c>
      <c r="H17279">
        <v>340</v>
      </c>
      <c r="I17279">
        <v>417</v>
      </c>
      <c r="J17279">
        <v>0</v>
      </c>
      <c r="K17279">
        <v>1</v>
      </c>
      <c r="L17279" t="s">
        <v>62</v>
      </c>
      <c r="M17279" t="s">
        <v>399</v>
      </c>
      <c r="N17279" t="s">
        <v>296</v>
      </c>
      <c r="O17279" t="s">
        <v>22</v>
      </c>
      <c r="P17279" t="s">
        <v>23</v>
      </c>
      <c r="Q17279" t="s">
        <v>41</v>
      </c>
    </row>
    <row r="17280" spans="1:17" x14ac:dyDescent="0.2">
      <c r="A17280" s="2">
        <v>41958</v>
      </c>
      <c r="B17280" t="s">
        <v>125</v>
      </c>
      <c r="C17280" t="s">
        <v>81</v>
      </c>
      <c r="D17280" t="s">
        <v>50</v>
      </c>
      <c r="E17280" t="s">
        <v>50</v>
      </c>
      <c r="F17280">
        <v>208</v>
      </c>
      <c r="G17280">
        <v>88</v>
      </c>
      <c r="H17280">
        <v>0</v>
      </c>
      <c r="I17280">
        <v>369</v>
      </c>
      <c r="J17280">
        <v>0</v>
      </c>
      <c r="K17280">
        <v>0</v>
      </c>
      <c r="L17280" t="s">
        <v>291</v>
      </c>
      <c r="M17280" t="s">
        <v>468</v>
      </c>
      <c r="N17280" t="s">
        <v>125</v>
      </c>
      <c r="O17280" t="s">
        <v>22</v>
      </c>
      <c r="P17280" t="s">
        <v>23</v>
      </c>
      <c r="Q17280" t="s">
        <v>30</v>
      </c>
    </row>
    <row r="17281" spans="1:17" x14ac:dyDescent="0.2">
      <c r="A17281" s="2">
        <v>41958</v>
      </c>
      <c r="B17281" t="s">
        <v>149</v>
      </c>
      <c r="C17281" t="s">
        <v>380</v>
      </c>
      <c r="D17281" t="s">
        <v>36</v>
      </c>
      <c r="E17281" t="s">
        <v>36</v>
      </c>
      <c r="F17281">
        <v>57</v>
      </c>
      <c r="G17281">
        <v>107</v>
      </c>
      <c r="H17281">
        <v>542</v>
      </c>
      <c r="I17281">
        <v>297</v>
      </c>
      <c r="J17281">
        <v>2</v>
      </c>
      <c r="K17281">
        <v>1</v>
      </c>
      <c r="L17281" t="s">
        <v>62</v>
      </c>
      <c r="M17281" t="s">
        <v>1412</v>
      </c>
      <c r="N17281" t="s">
        <v>149</v>
      </c>
      <c r="O17281" t="s">
        <v>22</v>
      </c>
      <c r="P17281" t="s">
        <v>23</v>
      </c>
      <c r="Q17281" t="s">
        <v>24</v>
      </c>
    </row>
    <row r="17282" spans="1:17" x14ac:dyDescent="0.2">
      <c r="A17282" s="2">
        <v>41958</v>
      </c>
      <c r="B17282" t="s">
        <v>106</v>
      </c>
      <c r="C17282" t="s">
        <v>317</v>
      </c>
      <c r="D17282" t="s">
        <v>50</v>
      </c>
      <c r="E17282" t="s">
        <v>50</v>
      </c>
      <c r="F17282">
        <v>10</v>
      </c>
      <c r="G17282">
        <v>106</v>
      </c>
      <c r="H17282">
        <v>1118</v>
      </c>
      <c r="I17282">
        <v>300</v>
      </c>
      <c r="J17282">
        <v>3</v>
      </c>
      <c r="K17282">
        <v>0</v>
      </c>
      <c r="L17282" t="s">
        <v>291</v>
      </c>
      <c r="M17282" t="s">
        <v>1019</v>
      </c>
      <c r="N17282" t="s">
        <v>106</v>
      </c>
      <c r="O17282" t="s">
        <v>22</v>
      </c>
      <c r="P17282" t="s">
        <v>23</v>
      </c>
      <c r="Q17282" t="s">
        <v>24</v>
      </c>
    </row>
    <row r="17283" spans="1:17" x14ac:dyDescent="0.2">
      <c r="A17283" s="2">
        <v>41958</v>
      </c>
      <c r="B17283" t="s">
        <v>53</v>
      </c>
      <c r="C17283" t="s">
        <v>73</v>
      </c>
      <c r="D17283" t="s">
        <v>50</v>
      </c>
      <c r="E17283" t="s">
        <v>50</v>
      </c>
      <c r="F17283">
        <v>12</v>
      </c>
      <c r="G17283">
        <v>92</v>
      </c>
      <c r="H17283">
        <v>1063</v>
      </c>
      <c r="I17283">
        <v>364</v>
      </c>
      <c r="J17283">
        <v>4</v>
      </c>
      <c r="K17283">
        <v>0</v>
      </c>
      <c r="L17283" t="s">
        <v>291</v>
      </c>
      <c r="M17283" t="s">
        <v>838</v>
      </c>
      <c r="N17283" t="s">
        <v>53</v>
      </c>
      <c r="O17283" t="s">
        <v>22</v>
      </c>
      <c r="P17283" t="s">
        <v>23</v>
      </c>
      <c r="Q17283" t="s">
        <v>24</v>
      </c>
    </row>
    <row r="17284" spans="1:17" x14ac:dyDescent="0.2">
      <c r="A17284" s="2">
        <v>41958</v>
      </c>
      <c r="B17284" t="s">
        <v>365</v>
      </c>
      <c r="C17284" t="s">
        <v>34</v>
      </c>
      <c r="D17284" t="s">
        <v>36</v>
      </c>
      <c r="E17284" t="s">
        <v>36</v>
      </c>
      <c r="F17284">
        <v>52</v>
      </c>
      <c r="G17284">
        <v>55</v>
      </c>
      <c r="H17284">
        <v>558</v>
      </c>
      <c r="I17284">
        <v>551</v>
      </c>
      <c r="J17284">
        <v>1</v>
      </c>
      <c r="K17284">
        <v>4</v>
      </c>
      <c r="L17284" t="s">
        <v>62</v>
      </c>
      <c r="M17284" t="s">
        <v>400</v>
      </c>
      <c r="N17284" t="s">
        <v>365</v>
      </c>
      <c r="O17284" t="s">
        <v>22</v>
      </c>
      <c r="P17284" t="s">
        <v>23</v>
      </c>
      <c r="Q17284" t="s">
        <v>41</v>
      </c>
    </row>
    <row r="17285" spans="1:17" x14ac:dyDescent="0.2">
      <c r="A17285" s="2">
        <v>41958</v>
      </c>
      <c r="B17285" t="s">
        <v>208</v>
      </c>
      <c r="C17285" t="s">
        <v>199</v>
      </c>
      <c r="D17285" t="s">
        <v>36</v>
      </c>
      <c r="E17285" t="s">
        <v>36</v>
      </c>
      <c r="F17285">
        <v>84</v>
      </c>
      <c r="G17285">
        <v>35</v>
      </c>
      <c r="H17285">
        <v>389</v>
      </c>
      <c r="I17285">
        <v>684</v>
      </c>
      <c r="J17285">
        <v>1</v>
      </c>
      <c r="K17285">
        <v>0</v>
      </c>
      <c r="L17285" t="s">
        <v>62</v>
      </c>
      <c r="M17285" t="s">
        <v>398</v>
      </c>
      <c r="N17285" t="s">
        <v>208</v>
      </c>
      <c r="O17285" t="s">
        <v>22</v>
      </c>
      <c r="P17285" t="s">
        <v>23</v>
      </c>
      <c r="Q17285" t="s">
        <v>24</v>
      </c>
    </row>
    <row r="17286" spans="1:17" x14ac:dyDescent="0.2">
      <c r="A17286" s="2">
        <v>41959</v>
      </c>
      <c r="B17286" t="s">
        <v>386</v>
      </c>
      <c r="C17286" t="s">
        <v>49</v>
      </c>
      <c r="D17286" t="s">
        <v>50</v>
      </c>
      <c r="E17286" t="s">
        <v>50</v>
      </c>
      <c r="F17286">
        <v>126</v>
      </c>
      <c r="G17286">
        <v>68</v>
      </c>
      <c r="H17286">
        <v>233</v>
      </c>
      <c r="I17286">
        <v>480</v>
      </c>
      <c r="J17286">
        <v>0</v>
      </c>
      <c r="K17286">
        <v>1</v>
      </c>
      <c r="L17286" t="s">
        <v>291</v>
      </c>
      <c r="M17286" t="s">
        <v>595</v>
      </c>
      <c r="N17286" t="s">
        <v>386</v>
      </c>
      <c r="O17286" t="s">
        <v>22</v>
      </c>
      <c r="P17286" t="s">
        <v>23</v>
      </c>
      <c r="Q17286" t="s">
        <v>41</v>
      </c>
    </row>
    <row r="17287" spans="1:17" x14ac:dyDescent="0.2">
      <c r="A17287" s="2">
        <v>41959</v>
      </c>
      <c r="B17287" t="s">
        <v>147</v>
      </c>
      <c r="C17287" t="s">
        <v>161</v>
      </c>
      <c r="D17287" t="s">
        <v>50</v>
      </c>
      <c r="E17287" t="s">
        <v>50</v>
      </c>
      <c r="F17287">
        <v>4</v>
      </c>
      <c r="G17287">
        <v>34</v>
      </c>
      <c r="H17287">
        <v>1388</v>
      </c>
      <c r="I17287">
        <v>715</v>
      </c>
      <c r="J17287">
        <v>0</v>
      </c>
      <c r="K17287">
        <v>0</v>
      </c>
      <c r="L17287" t="s">
        <v>291</v>
      </c>
      <c r="M17287" t="s">
        <v>148</v>
      </c>
      <c r="N17287" t="s">
        <v>147</v>
      </c>
      <c r="O17287" t="s">
        <v>22</v>
      </c>
      <c r="P17287" t="s">
        <v>23</v>
      </c>
      <c r="Q17287" t="s">
        <v>30</v>
      </c>
    </row>
    <row r="17288" spans="1:17" x14ac:dyDescent="0.2">
      <c r="A17288" s="2">
        <v>41959</v>
      </c>
      <c r="B17288" t="s">
        <v>87</v>
      </c>
      <c r="C17288" t="s">
        <v>184</v>
      </c>
      <c r="D17288" t="s">
        <v>50</v>
      </c>
      <c r="E17288" t="s">
        <v>50</v>
      </c>
      <c r="F17288">
        <v>59</v>
      </c>
      <c r="G17288">
        <v>157</v>
      </c>
      <c r="H17288">
        <v>531</v>
      </c>
      <c r="I17288">
        <v>128</v>
      </c>
      <c r="J17288">
        <v>1</v>
      </c>
      <c r="K17288">
        <v>1</v>
      </c>
      <c r="L17288" t="s">
        <v>291</v>
      </c>
      <c r="M17288" t="s">
        <v>88</v>
      </c>
      <c r="N17288" t="s">
        <v>87</v>
      </c>
      <c r="O17288" t="s">
        <v>22</v>
      </c>
      <c r="P17288" t="s">
        <v>23</v>
      </c>
      <c r="Q17288" t="s">
        <v>30</v>
      </c>
    </row>
    <row r="17289" spans="1:17" x14ac:dyDescent="0.2">
      <c r="A17289" s="2">
        <v>41959</v>
      </c>
      <c r="B17289" t="s">
        <v>145</v>
      </c>
      <c r="C17289" t="s">
        <v>737</v>
      </c>
      <c r="D17289" t="s">
        <v>50</v>
      </c>
      <c r="E17289" t="s">
        <v>50</v>
      </c>
      <c r="F17289">
        <v>96</v>
      </c>
      <c r="G17289">
        <v>202</v>
      </c>
      <c r="H17289">
        <v>348</v>
      </c>
      <c r="I17289">
        <v>8</v>
      </c>
      <c r="J17289">
        <v>5</v>
      </c>
      <c r="K17289">
        <v>0</v>
      </c>
      <c r="L17289" t="s">
        <v>291</v>
      </c>
      <c r="M17289" t="s">
        <v>435</v>
      </c>
      <c r="N17289" t="s">
        <v>145</v>
      </c>
      <c r="O17289" t="s">
        <v>22</v>
      </c>
      <c r="P17289" t="s">
        <v>23</v>
      </c>
      <c r="Q17289" t="s">
        <v>24</v>
      </c>
    </row>
    <row r="17290" spans="1:17" x14ac:dyDescent="0.2">
      <c r="A17290" s="2">
        <v>41959</v>
      </c>
      <c r="B17290" t="s">
        <v>293</v>
      </c>
      <c r="C17290" t="s">
        <v>76</v>
      </c>
      <c r="D17290" t="s">
        <v>50</v>
      </c>
      <c r="E17290" t="s">
        <v>50</v>
      </c>
      <c r="F17290">
        <v>22</v>
      </c>
      <c r="G17290">
        <v>28</v>
      </c>
      <c r="H17290">
        <v>869</v>
      </c>
      <c r="I17290">
        <v>815</v>
      </c>
      <c r="J17290">
        <v>2</v>
      </c>
      <c r="K17290">
        <v>1</v>
      </c>
      <c r="L17290" t="s">
        <v>291</v>
      </c>
      <c r="M17290" t="s">
        <v>1539</v>
      </c>
      <c r="N17290" t="s">
        <v>293</v>
      </c>
      <c r="O17290" t="s">
        <v>22</v>
      </c>
      <c r="P17290" t="s">
        <v>23</v>
      </c>
      <c r="Q17290" t="s">
        <v>24</v>
      </c>
    </row>
    <row r="17291" spans="1:17" x14ac:dyDescent="0.2">
      <c r="A17291" s="2">
        <v>41959</v>
      </c>
      <c r="B17291" t="s">
        <v>889</v>
      </c>
      <c r="C17291" t="s">
        <v>163</v>
      </c>
      <c r="D17291" t="s">
        <v>115</v>
      </c>
      <c r="E17291" t="s">
        <v>115</v>
      </c>
      <c r="F17291">
        <v>162</v>
      </c>
      <c r="G17291">
        <v>148</v>
      </c>
      <c r="H17291">
        <v>110</v>
      </c>
      <c r="I17291">
        <v>168</v>
      </c>
      <c r="J17291">
        <v>1</v>
      </c>
      <c r="K17291">
        <v>5</v>
      </c>
      <c r="L17291" t="s">
        <v>1071</v>
      </c>
      <c r="M17291" t="s">
        <v>1170</v>
      </c>
      <c r="N17291" t="s">
        <v>638</v>
      </c>
      <c r="O17291" t="s">
        <v>122</v>
      </c>
      <c r="P17291" t="s">
        <v>23</v>
      </c>
      <c r="Q17291" t="s">
        <v>41</v>
      </c>
    </row>
    <row r="17292" spans="1:17" x14ac:dyDescent="0.2">
      <c r="A17292" s="2">
        <v>41959</v>
      </c>
      <c r="B17292" t="s">
        <v>123</v>
      </c>
      <c r="C17292" t="s">
        <v>646</v>
      </c>
      <c r="D17292" t="s">
        <v>50</v>
      </c>
      <c r="E17292" t="s">
        <v>50</v>
      </c>
      <c r="F17292">
        <v>45</v>
      </c>
      <c r="G17292">
        <v>26</v>
      </c>
      <c r="H17292">
        <v>615</v>
      </c>
      <c r="I17292">
        <v>837</v>
      </c>
      <c r="J17292">
        <v>3</v>
      </c>
      <c r="K17292">
        <v>0</v>
      </c>
      <c r="L17292" t="s">
        <v>291</v>
      </c>
      <c r="M17292" t="s">
        <v>265</v>
      </c>
      <c r="N17292" t="s">
        <v>123</v>
      </c>
      <c r="O17292" t="s">
        <v>22</v>
      </c>
      <c r="P17292" t="s">
        <v>23</v>
      </c>
      <c r="Q17292" t="s">
        <v>24</v>
      </c>
    </row>
    <row r="17293" spans="1:17" x14ac:dyDescent="0.2">
      <c r="A17293" s="2">
        <v>41959</v>
      </c>
      <c r="B17293" t="s">
        <v>119</v>
      </c>
      <c r="C17293" t="s">
        <v>274</v>
      </c>
      <c r="D17293" t="s">
        <v>50</v>
      </c>
      <c r="E17293" t="s">
        <v>50</v>
      </c>
      <c r="F17293">
        <v>11</v>
      </c>
      <c r="G17293">
        <v>14</v>
      </c>
      <c r="H17293">
        <v>1063</v>
      </c>
      <c r="I17293">
        <v>1001</v>
      </c>
      <c r="J17293">
        <v>1</v>
      </c>
      <c r="K17293">
        <v>1</v>
      </c>
      <c r="L17293" t="s">
        <v>291</v>
      </c>
      <c r="M17293" t="s">
        <v>192</v>
      </c>
      <c r="N17293" t="s">
        <v>119</v>
      </c>
      <c r="O17293" t="s">
        <v>22</v>
      </c>
      <c r="P17293" t="s">
        <v>23</v>
      </c>
      <c r="Q17293" t="s">
        <v>30</v>
      </c>
    </row>
    <row r="17294" spans="1:17" x14ac:dyDescent="0.2">
      <c r="A17294" s="2">
        <v>41959</v>
      </c>
      <c r="B17294" t="s">
        <v>110</v>
      </c>
      <c r="C17294" t="s">
        <v>45</v>
      </c>
      <c r="D17294" t="s">
        <v>36</v>
      </c>
      <c r="E17294" t="s">
        <v>36</v>
      </c>
      <c r="F17294">
        <v>88</v>
      </c>
      <c r="G17294">
        <v>101</v>
      </c>
      <c r="H17294">
        <v>368</v>
      </c>
      <c r="I17294">
        <v>329</v>
      </c>
      <c r="J17294">
        <v>2</v>
      </c>
      <c r="K17294">
        <v>1</v>
      </c>
      <c r="L17294" t="s">
        <v>28</v>
      </c>
      <c r="M17294" t="s">
        <v>884</v>
      </c>
      <c r="N17294" t="s">
        <v>110</v>
      </c>
      <c r="O17294" t="s">
        <v>22</v>
      </c>
      <c r="P17294" t="s">
        <v>23</v>
      </c>
      <c r="Q17294" t="s">
        <v>24</v>
      </c>
    </row>
    <row r="17295" spans="1:17" x14ac:dyDescent="0.2">
      <c r="A17295" s="2">
        <v>41959</v>
      </c>
      <c r="B17295" t="s">
        <v>126</v>
      </c>
      <c r="C17295" t="s">
        <v>101</v>
      </c>
      <c r="D17295" t="s">
        <v>50</v>
      </c>
      <c r="E17295" t="s">
        <v>50</v>
      </c>
      <c r="F17295">
        <v>5</v>
      </c>
      <c r="G17295">
        <v>99</v>
      </c>
      <c r="H17295">
        <v>1374</v>
      </c>
      <c r="I17295">
        <v>340</v>
      </c>
      <c r="J17295">
        <v>6</v>
      </c>
      <c r="K17295">
        <v>0</v>
      </c>
      <c r="L17295" t="s">
        <v>291</v>
      </c>
      <c r="M17295" t="s">
        <v>308</v>
      </c>
      <c r="N17295" t="s">
        <v>126</v>
      </c>
      <c r="O17295" t="s">
        <v>22</v>
      </c>
      <c r="P17295" t="s">
        <v>23</v>
      </c>
      <c r="Q17295" t="s">
        <v>24</v>
      </c>
    </row>
    <row r="17296" spans="1:17" x14ac:dyDescent="0.2">
      <c r="A17296" s="2">
        <v>41959</v>
      </c>
      <c r="B17296" t="s">
        <v>113</v>
      </c>
      <c r="C17296" t="s">
        <v>402</v>
      </c>
      <c r="D17296" t="s">
        <v>115</v>
      </c>
      <c r="E17296" t="s">
        <v>115</v>
      </c>
      <c r="F17296">
        <v>97</v>
      </c>
      <c r="G17296">
        <v>104</v>
      </c>
      <c r="H17296">
        <v>340</v>
      </c>
      <c r="I17296">
        <v>308</v>
      </c>
      <c r="J17296">
        <v>3</v>
      </c>
      <c r="K17296">
        <v>0</v>
      </c>
      <c r="L17296" t="s">
        <v>401</v>
      </c>
      <c r="M17296" t="s">
        <v>231</v>
      </c>
      <c r="N17296" t="s">
        <v>113</v>
      </c>
      <c r="O17296" t="s">
        <v>22</v>
      </c>
      <c r="P17296" t="s">
        <v>23</v>
      </c>
      <c r="Q17296" t="s">
        <v>24</v>
      </c>
    </row>
    <row r="17297" spans="1:17" x14ac:dyDescent="0.2">
      <c r="A17297" s="2">
        <v>41959</v>
      </c>
      <c r="B17297" t="s">
        <v>46</v>
      </c>
      <c r="C17297" t="s">
        <v>211</v>
      </c>
      <c r="D17297" t="s">
        <v>36</v>
      </c>
      <c r="E17297" t="s">
        <v>36</v>
      </c>
      <c r="F17297">
        <v>164</v>
      </c>
      <c r="G17297">
        <v>110</v>
      </c>
      <c r="H17297">
        <v>103</v>
      </c>
      <c r="I17297">
        <v>290</v>
      </c>
      <c r="J17297">
        <v>1</v>
      </c>
      <c r="K17297">
        <v>1</v>
      </c>
      <c r="L17297" t="s">
        <v>28</v>
      </c>
      <c r="M17297" t="s">
        <v>685</v>
      </c>
      <c r="N17297" t="s">
        <v>46</v>
      </c>
      <c r="O17297" t="s">
        <v>22</v>
      </c>
      <c r="P17297" t="s">
        <v>23</v>
      </c>
      <c r="Q17297" t="s">
        <v>30</v>
      </c>
    </row>
    <row r="17298" spans="1:17" x14ac:dyDescent="0.2">
      <c r="A17298" s="2">
        <v>41959</v>
      </c>
      <c r="B17298" t="s">
        <v>180</v>
      </c>
      <c r="C17298" t="s">
        <v>560</v>
      </c>
      <c r="D17298" t="s">
        <v>50</v>
      </c>
      <c r="E17298" t="s">
        <v>50</v>
      </c>
      <c r="F17298">
        <v>46</v>
      </c>
      <c r="G17298">
        <v>132</v>
      </c>
      <c r="H17298">
        <v>614</v>
      </c>
      <c r="I17298">
        <v>217</v>
      </c>
      <c r="J17298">
        <v>3</v>
      </c>
      <c r="K17298">
        <v>1</v>
      </c>
      <c r="L17298" t="s">
        <v>291</v>
      </c>
      <c r="M17298" t="s">
        <v>181</v>
      </c>
      <c r="N17298" t="s">
        <v>180</v>
      </c>
      <c r="O17298" t="s">
        <v>22</v>
      </c>
      <c r="P17298" t="s">
        <v>23</v>
      </c>
      <c r="Q17298" t="s">
        <v>24</v>
      </c>
    </row>
    <row r="17299" spans="1:17" x14ac:dyDescent="0.2">
      <c r="A17299" s="2">
        <v>41959</v>
      </c>
      <c r="B17299" t="s">
        <v>425</v>
      </c>
      <c r="C17299" t="s">
        <v>391</v>
      </c>
      <c r="D17299" t="s">
        <v>115</v>
      </c>
      <c r="E17299" t="s">
        <v>115</v>
      </c>
      <c r="F17299">
        <v>136</v>
      </c>
      <c r="G17299">
        <v>156</v>
      </c>
      <c r="H17299">
        <v>207</v>
      </c>
      <c r="I17299">
        <v>133</v>
      </c>
      <c r="J17299">
        <v>3</v>
      </c>
      <c r="K17299">
        <v>1</v>
      </c>
      <c r="L17299" t="s">
        <v>28</v>
      </c>
      <c r="M17299" t="s">
        <v>811</v>
      </c>
      <c r="N17299" t="s">
        <v>425</v>
      </c>
      <c r="O17299" t="s">
        <v>22</v>
      </c>
      <c r="P17299" t="s">
        <v>23</v>
      </c>
      <c r="Q17299" t="s">
        <v>24</v>
      </c>
    </row>
    <row r="17300" spans="1:17" x14ac:dyDescent="0.2">
      <c r="A17300" s="2">
        <v>41959</v>
      </c>
      <c r="B17300" t="s">
        <v>389</v>
      </c>
      <c r="C17300" t="s">
        <v>166</v>
      </c>
      <c r="D17300" t="s">
        <v>115</v>
      </c>
      <c r="E17300" t="s">
        <v>115</v>
      </c>
      <c r="F17300">
        <v>178</v>
      </c>
      <c r="G17300">
        <v>88</v>
      </c>
      <c r="H17300">
        <v>61</v>
      </c>
      <c r="I17300">
        <v>368</v>
      </c>
      <c r="J17300">
        <v>0</v>
      </c>
      <c r="K17300">
        <v>0</v>
      </c>
      <c r="L17300" t="s">
        <v>401</v>
      </c>
      <c r="M17300" t="s">
        <v>231</v>
      </c>
      <c r="N17300" t="s">
        <v>113</v>
      </c>
      <c r="O17300" t="s">
        <v>122</v>
      </c>
      <c r="P17300" t="s">
        <v>23</v>
      </c>
      <c r="Q17300" t="s">
        <v>30</v>
      </c>
    </row>
    <row r="17301" spans="1:17" x14ac:dyDescent="0.2">
      <c r="A17301" s="2">
        <v>41960</v>
      </c>
      <c r="B17301" t="s">
        <v>164</v>
      </c>
      <c r="C17301" t="s">
        <v>239</v>
      </c>
      <c r="D17301" t="s">
        <v>115</v>
      </c>
      <c r="E17301" t="s">
        <v>115</v>
      </c>
      <c r="F17301">
        <v>81</v>
      </c>
      <c r="G17301">
        <v>83</v>
      </c>
      <c r="H17301">
        <v>393</v>
      </c>
      <c r="I17301">
        <v>391</v>
      </c>
      <c r="J17301">
        <v>1</v>
      </c>
      <c r="K17301">
        <v>1</v>
      </c>
      <c r="L17301" t="s">
        <v>401</v>
      </c>
      <c r="M17301" t="s">
        <v>231</v>
      </c>
      <c r="N17301" t="s">
        <v>113</v>
      </c>
      <c r="O17301" t="s">
        <v>122</v>
      </c>
      <c r="P17301" t="s">
        <v>23</v>
      </c>
      <c r="Q17301" t="s">
        <v>30</v>
      </c>
    </row>
    <row r="17302" spans="1:17" x14ac:dyDescent="0.2">
      <c r="A17302" s="2">
        <v>41960</v>
      </c>
      <c r="B17302" t="s">
        <v>443</v>
      </c>
      <c r="C17302" t="s">
        <v>648</v>
      </c>
      <c r="D17302" t="s">
        <v>115</v>
      </c>
      <c r="E17302" t="s">
        <v>115</v>
      </c>
      <c r="F17302">
        <v>161</v>
      </c>
      <c r="G17302">
        <v>185</v>
      </c>
      <c r="H17302">
        <v>115</v>
      </c>
      <c r="I17302">
        <v>45</v>
      </c>
      <c r="J17302">
        <v>4</v>
      </c>
      <c r="K17302">
        <v>2</v>
      </c>
      <c r="L17302" t="s">
        <v>28</v>
      </c>
      <c r="M17302" t="s">
        <v>1615</v>
      </c>
      <c r="N17302" t="s">
        <v>443</v>
      </c>
      <c r="O17302" t="s">
        <v>22</v>
      </c>
      <c r="P17302" t="s">
        <v>23</v>
      </c>
      <c r="Q17302" t="s">
        <v>24</v>
      </c>
    </row>
    <row r="17303" spans="1:17" x14ac:dyDescent="0.2">
      <c r="A17303" s="2">
        <v>41960</v>
      </c>
      <c r="B17303" t="s">
        <v>176</v>
      </c>
      <c r="C17303" t="s">
        <v>301</v>
      </c>
      <c r="D17303" t="s">
        <v>115</v>
      </c>
      <c r="E17303" t="s">
        <v>115</v>
      </c>
      <c r="F17303">
        <v>79</v>
      </c>
      <c r="G17303">
        <v>120</v>
      </c>
      <c r="H17303">
        <v>412</v>
      </c>
      <c r="I17303">
        <v>260</v>
      </c>
      <c r="J17303">
        <v>2</v>
      </c>
      <c r="K17303">
        <v>2</v>
      </c>
      <c r="L17303" t="s">
        <v>401</v>
      </c>
      <c r="M17303" t="s">
        <v>231</v>
      </c>
      <c r="N17303" t="s">
        <v>113</v>
      </c>
      <c r="O17303" t="s">
        <v>122</v>
      </c>
      <c r="P17303" t="s">
        <v>23</v>
      </c>
      <c r="Q17303" t="s">
        <v>30</v>
      </c>
    </row>
    <row r="17304" spans="1:17" x14ac:dyDescent="0.2">
      <c r="A17304" s="2">
        <v>41961</v>
      </c>
      <c r="B17304" t="s">
        <v>69</v>
      </c>
      <c r="C17304" t="s">
        <v>25</v>
      </c>
      <c r="D17304" t="s">
        <v>50</v>
      </c>
      <c r="E17304" t="s">
        <v>19</v>
      </c>
      <c r="F17304">
        <v>29</v>
      </c>
      <c r="G17304">
        <v>6</v>
      </c>
      <c r="H17304">
        <v>809</v>
      </c>
      <c r="I17304">
        <v>1307</v>
      </c>
      <c r="J17304">
        <v>1</v>
      </c>
      <c r="K17304">
        <v>2</v>
      </c>
      <c r="L17304" t="s">
        <v>28</v>
      </c>
      <c r="M17304" t="s">
        <v>71</v>
      </c>
      <c r="N17304" t="s">
        <v>69</v>
      </c>
      <c r="O17304" t="s">
        <v>22</v>
      </c>
      <c r="P17304" t="s">
        <v>23</v>
      </c>
      <c r="Q17304" t="s">
        <v>41</v>
      </c>
    </row>
    <row r="17305" spans="1:17" x14ac:dyDescent="0.2">
      <c r="A17305" s="2">
        <v>41961</v>
      </c>
      <c r="B17305" t="s">
        <v>317</v>
      </c>
      <c r="C17305" t="s">
        <v>26</v>
      </c>
      <c r="D17305" t="s">
        <v>50</v>
      </c>
      <c r="E17305" t="s">
        <v>27</v>
      </c>
      <c r="F17305">
        <v>106</v>
      </c>
      <c r="G17305">
        <v>17</v>
      </c>
      <c r="H17305">
        <v>300</v>
      </c>
      <c r="I17305">
        <v>954</v>
      </c>
      <c r="J17305">
        <v>3</v>
      </c>
      <c r="K17305">
        <v>2</v>
      </c>
      <c r="L17305" t="s">
        <v>28</v>
      </c>
      <c r="M17305" t="s">
        <v>1369</v>
      </c>
      <c r="N17305" t="s">
        <v>317</v>
      </c>
      <c r="O17305" t="s">
        <v>22</v>
      </c>
      <c r="P17305" t="s">
        <v>23</v>
      </c>
      <c r="Q17305" t="s">
        <v>24</v>
      </c>
    </row>
    <row r="17306" spans="1:17" x14ac:dyDescent="0.2">
      <c r="A17306" s="2">
        <v>41961</v>
      </c>
      <c r="B17306" t="s">
        <v>17</v>
      </c>
      <c r="C17306" t="s">
        <v>32</v>
      </c>
      <c r="D17306" t="s">
        <v>19</v>
      </c>
      <c r="E17306" t="s">
        <v>19</v>
      </c>
      <c r="F17306">
        <v>103</v>
      </c>
      <c r="G17306">
        <v>85</v>
      </c>
      <c r="H17306">
        <v>310</v>
      </c>
      <c r="I17306">
        <v>387</v>
      </c>
      <c r="J17306">
        <v>3</v>
      </c>
      <c r="K17306">
        <v>2</v>
      </c>
      <c r="L17306" t="s">
        <v>28</v>
      </c>
      <c r="M17306" t="s">
        <v>21</v>
      </c>
      <c r="N17306" t="s">
        <v>17</v>
      </c>
      <c r="O17306" t="s">
        <v>22</v>
      </c>
      <c r="P17306" t="s">
        <v>23</v>
      </c>
      <c r="Q17306" t="s">
        <v>24</v>
      </c>
    </row>
    <row r="17307" spans="1:17" x14ac:dyDescent="0.2">
      <c r="A17307" s="2">
        <v>41961</v>
      </c>
      <c r="B17307" t="s">
        <v>107</v>
      </c>
      <c r="C17307" t="s">
        <v>18</v>
      </c>
      <c r="D17307" t="s">
        <v>19</v>
      </c>
      <c r="E17307" t="s">
        <v>19</v>
      </c>
      <c r="F17307">
        <v>13</v>
      </c>
      <c r="G17307">
        <v>8</v>
      </c>
      <c r="H17307">
        <v>1059</v>
      </c>
      <c r="I17307">
        <v>1184</v>
      </c>
      <c r="J17307">
        <v>1</v>
      </c>
      <c r="K17307">
        <v>2</v>
      </c>
      <c r="L17307" t="s">
        <v>28</v>
      </c>
      <c r="M17307" t="s">
        <v>310</v>
      </c>
      <c r="N17307" t="s">
        <v>107</v>
      </c>
      <c r="O17307" t="s">
        <v>22</v>
      </c>
      <c r="P17307" t="s">
        <v>23</v>
      </c>
      <c r="Q17307" t="s">
        <v>41</v>
      </c>
    </row>
    <row r="17308" spans="1:17" x14ac:dyDescent="0.2">
      <c r="A17308" s="2">
        <v>41961</v>
      </c>
      <c r="B17308" t="s">
        <v>182</v>
      </c>
      <c r="C17308" t="s">
        <v>304</v>
      </c>
      <c r="D17308" t="s">
        <v>115</v>
      </c>
      <c r="E17308" t="s">
        <v>27</v>
      </c>
      <c r="F17308">
        <v>88</v>
      </c>
      <c r="G17308">
        <v>69</v>
      </c>
      <c r="H17308">
        <v>368</v>
      </c>
      <c r="I17308">
        <v>480</v>
      </c>
      <c r="J17308">
        <v>0</v>
      </c>
      <c r="K17308">
        <v>0</v>
      </c>
      <c r="L17308" t="s">
        <v>28</v>
      </c>
      <c r="M17308" t="s">
        <v>973</v>
      </c>
      <c r="N17308" t="s">
        <v>182</v>
      </c>
      <c r="O17308" t="s">
        <v>22</v>
      </c>
      <c r="P17308" t="s">
        <v>23</v>
      </c>
      <c r="Q17308" t="s">
        <v>30</v>
      </c>
    </row>
    <row r="17309" spans="1:17" x14ac:dyDescent="0.2">
      <c r="A17309" s="2">
        <v>41961</v>
      </c>
      <c r="B17309" t="s">
        <v>454</v>
      </c>
      <c r="C17309" t="s">
        <v>263</v>
      </c>
      <c r="D17309" t="s">
        <v>27</v>
      </c>
      <c r="E17309" t="s">
        <v>27</v>
      </c>
      <c r="F17309">
        <v>112</v>
      </c>
      <c r="G17309">
        <v>93</v>
      </c>
      <c r="H17309">
        <v>285</v>
      </c>
      <c r="I17309">
        <v>360</v>
      </c>
      <c r="J17309">
        <v>1</v>
      </c>
      <c r="K17309">
        <v>2</v>
      </c>
      <c r="L17309" t="s">
        <v>280</v>
      </c>
      <c r="M17309" t="s">
        <v>510</v>
      </c>
      <c r="N17309" t="s">
        <v>185</v>
      </c>
      <c r="O17309" t="s">
        <v>122</v>
      </c>
      <c r="P17309" t="s">
        <v>23</v>
      </c>
      <c r="Q17309" t="s">
        <v>41</v>
      </c>
    </row>
    <row r="17310" spans="1:17" x14ac:dyDescent="0.2">
      <c r="A17310" s="2">
        <v>41961</v>
      </c>
      <c r="B17310" t="s">
        <v>81</v>
      </c>
      <c r="C17310" t="s">
        <v>177</v>
      </c>
      <c r="D17310" t="s">
        <v>50</v>
      </c>
      <c r="E17310" t="s">
        <v>115</v>
      </c>
      <c r="F17310">
        <v>88</v>
      </c>
      <c r="G17310">
        <v>74</v>
      </c>
      <c r="H17310">
        <v>369</v>
      </c>
      <c r="I17310">
        <v>434</v>
      </c>
      <c r="J17310">
        <v>1</v>
      </c>
      <c r="K17310">
        <v>0</v>
      </c>
      <c r="L17310" t="s">
        <v>28</v>
      </c>
      <c r="M17310" t="s">
        <v>83</v>
      </c>
      <c r="N17310" t="s">
        <v>81</v>
      </c>
      <c r="O17310" t="s">
        <v>22</v>
      </c>
      <c r="P17310" t="s">
        <v>23</v>
      </c>
      <c r="Q17310" t="s">
        <v>24</v>
      </c>
    </row>
    <row r="17311" spans="1:17" x14ac:dyDescent="0.2">
      <c r="A17311" s="2">
        <v>41961</v>
      </c>
      <c r="B17311" t="s">
        <v>67</v>
      </c>
      <c r="C17311" t="s">
        <v>52</v>
      </c>
      <c r="D17311" t="s">
        <v>50</v>
      </c>
      <c r="E17311" t="s">
        <v>50</v>
      </c>
      <c r="F17311">
        <v>7</v>
      </c>
      <c r="G17311">
        <v>39</v>
      </c>
      <c r="H17311">
        <v>1191</v>
      </c>
      <c r="I17311">
        <v>645</v>
      </c>
      <c r="J17311">
        <v>1</v>
      </c>
      <c r="K17311">
        <v>0</v>
      </c>
      <c r="L17311" t="s">
        <v>28</v>
      </c>
      <c r="M17311" t="s">
        <v>772</v>
      </c>
      <c r="N17311" t="s">
        <v>67</v>
      </c>
      <c r="O17311" t="s">
        <v>22</v>
      </c>
      <c r="P17311" t="s">
        <v>23</v>
      </c>
      <c r="Q17311" t="s">
        <v>24</v>
      </c>
    </row>
    <row r="17312" spans="1:17" x14ac:dyDescent="0.2">
      <c r="A17312" s="2">
        <v>41961</v>
      </c>
      <c r="B17312" t="s">
        <v>153</v>
      </c>
      <c r="C17312" t="s">
        <v>1204</v>
      </c>
      <c r="D17312" t="s">
        <v>50</v>
      </c>
      <c r="E17312" t="s">
        <v>50</v>
      </c>
      <c r="F17312">
        <v>18</v>
      </c>
      <c r="G17312">
        <v>46</v>
      </c>
      <c r="H17312">
        <v>945</v>
      </c>
      <c r="I17312">
        <v>613</v>
      </c>
      <c r="J17312">
        <v>0</v>
      </c>
      <c r="K17312">
        <v>2</v>
      </c>
      <c r="L17312" t="s">
        <v>28</v>
      </c>
      <c r="M17312" t="s">
        <v>1617</v>
      </c>
      <c r="N17312" t="s">
        <v>153</v>
      </c>
      <c r="O17312" t="s">
        <v>22</v>
      </c>
      <c r="P17312" t="s">
        <v>23</v>
      </c>
      <c r="Q17312" t="s">
        <v>41</v>
      </c>
    </row>
    <row r="17313" spans="1:17" x14ac:dyDescent="0.2">
      <c r="A17313" s="2">
        <v>41961</v>
      </c>
      <c r="B17313" t="s">
        <v>94</v>
      </c>
      <c r="C17313" t="s">
        <v>95</v>
      </c>
      <c r="D17313" t="s">
        <v>50</v>
      </c>
      <c r="E17313" t="s">
        <v>50</v>
      </c>
      <c r="F17313">
        <v>50</v>
      </c>
      <c r="G17313">
        <v>30</v>
      </c>
      <c r="H17313">
        <v>561</v>
      </c>
      <c r="I17313">
        <v>791</v>
      </c>
      <c r="J17313">
        <v>1</v>
      </c>
      <c r="K17313">
        <v>2</v>
      </c>
      <c r="L17313" t="s">
        <v>28</v>
      </c>
      <c r="M17313" t="s">
        <v>96</v>
      </c>
      <c r="N17313" t="s">
        <v>94</v>
      </c>
      <c r="O17313" t="s">
        <v>22</v>
      </c>
      <c r="P17313" t="s">
        <v>23</v>
      </c>
      <c r="Q17313" t="s">
        <v>41</v>
      </c>
    </row>
    <row r="17314" spans="1:17" x14ac:dyDescent="0.2">
      <c r="A17314" s="2">
        <v>41961</v>
      </c>
      <c r="B17314" t="s">
        <v>167</v>
      </c>
      <c r="C17314" t="s">
        <v>133</v>
      </c>
      <c r="D17314" t="s">
        <v>115</v>
      </c>
      <c r="E17314" t="s">
        <v>115</v>
      </c>
      <c r="F17314">
        <v>51</v>
      </c>
      <c r="G17314">
        <v>66</v>
      </c>
      <c r="H17314">
        <v>560</v>
      </c>
      <c r="I17314">
        <v>495</v>
      </c>
      <c r="J17314">
        <v>1</v>
      </c>
      <c r="K17314">
        <v>0</v>
      </c>
      <c r="L17314" t="s">
        <v>28</v>
      </c>
      <c r="M17314" t="s">
        <v>625</v>
      </c>
      <c r="N17314" t="s">
        <v>167</v>
      </c>
      <c r="O17314" t="s">
        <v>22</v>
      </c>
      <c r="P17314" t="s">
        <v>23</v>
      </c>
      <c r="Q17314" t="s">
        <v>24</v>
      </c>
    </row>
    <row r="17315" spans="1:17" x14ac:dyDescent="0.2">
      <c r="A17315" s="2">
        <v>41961</v>
      </c>
      <c r="B17315" t="s">
        <v>98</v>
      </c>
      <c r="C17315" t="s">
        <v>77</v>
      </c>
      <c r="D17315" t="s">
        <v>50</v>
      </c>
      <c r="E17315" t="s">
        <v>27</v>
      </c>
      <c r="F17315">
        <v>61</v>
      </c>
      <c r="G17315">
        <v>23</v>
      </c>
      <c r="H17315">
        <v>519</v>
      </c>
      <c r="I17315">
        <v>861</v>
      </c>
      <c r="J17315">
        <v>4</v>
      </c>
      <c r="K17315">
        <v>1</v>
      </c>
      <c r="L17315" t="s">
        <v>28</v>
      </c>
      <c r="M17315" t="s">
        <v>99</v>
      </c>
      <c r="N17315" t="s">
        <v>98</v>
      </c>
      <c r="O17315" t="s">
        <v>22</v>
      </c>
      <c r="P17315" t="s">
        <v>23</v>
      </c>
      <c r="Q17315" t="s">
        <v>24</v>
      </c>
    </row>
    <row r="17316" spans="1:17" x14ac:dyDescent="0.2">
      <c r="A17316" s="2">
        <v>41961</v>
      </c>
      <c r="B17316" t="s">
        <v>119</v>
      </c>
      <c r="C17316" t="s">
        <v>85</v>
      </c>
      <c r="D17316" t="s">
        <v>50</v>
      </c>
      <c r="E17316" t="s">
        <v>50</v>
      </c>
      <c r="F17316">
        <v>11</v>
      </c>
      <c r="G17316">
        <v>48</v>
      </c>
      <c r="H17316">
        <v>1063</v>
      </c>
      <c r="I17316">
        <v>604</v>
      </c>
      <c r="J17316">
        <v>1</v>
      </c>
      <c r="K17316">
        <v>0</v>
      </c>
      <c r="L17316" t="s">
        <v>28</v>
      </c>
      <c r="M17316" t="s">
        <v>667</v>
      </c>
      <c r="N17316" t="s">
        <v>119</v>
      </c>
      <c r="O17316" t="s">
        <v>22</v>
      </c>
      <c r="P17316" t="s">
        <v>23</v>
      </c>
      <c r="Q17316" t="s">
        <v>24</v>
      </c>
    </row>
    <row r="17317" spans="1:17" x14ac:dyDescent="0.2">
      <c r="A17317" s="2">
        <v>41961</v>
      </c>
      <c r="B17317" t="s">
        <v>185</v>
      </c>
      <c r="C17317" t="s">
        <v>282</v>
      </c>
      <c r="D17317" t="s">
        <v>27</v>
      </c>
      <c r="E17317" t="s">
        <v>19</v>
      </c>
      <c r="F17317">
        <v>113</v>
      </c>
      <c r="G17317">
        <v>49</v>
      </c>
      <c r="H17317">
        <v>283</v>
      </c>
      <c r="I17317">
        <v>597</v>
      </c>
      <c r="J17317">
        <v>0</v>
      </c>
      <c r="K17317">
        <v>0</v>
      </c>
      <c r="L17317" t="s">
        <v>280</v>
      </c>
      <c r="M17317" t="s">
        <v>510</v>
      </c>
      <c r="N17317" t="s">
        <v>185</v>
      </c>
      <c r="O17317" t="s">
        <v>22</v>
      </c>
      <c r="P17317" t="s">
        <v>23</v>
      </c>
      <c r="Q17317" t="s">
        <v>30</v>
      </c>
    </row>
    <row r="17318" spans="1:17" x14ac:dyDescent="0.2">
      <c r="A17318" s="2">
        <v>41961</v>
      </c>
      <c r="B17318" t="s">
        <v>143</v>
      </c>
      <c r="C17318" t="s">
        <v>55</v>
      </c>
      <c r="D17318" t="s">
        <v>115</v>
      </c>
      <c r="E17318" t="s">
        <v>57</v>
      </c>
      <c r="F17318">
        <v>52</v>
      </c>
      <c r="G17318">
        <v>94</v>
      </c>
      <c r="H17318">
        <v>558</v>
      </c>
      <c r="I17318">
        <v>359</v>
      </c>
      <c r="J17318">
        <v>2</v>
      </c>
      <c r="K17318">
        <v>1</v>
      </c>
      <c r="L17318" t="s">
        <v>28</v>
      </c>
      <c r="M17318" t="s">
        <v>644</v>
      </c>
      <c r="N17318" t="s">
        <v>143</v>
      </c>
      <c r="O17318" t="s">
        <v>22</v>
      </c>
      <c r="P17318" t="s">
        <v>23</v>
      </c>
      <c r="Q17318" t="s">
        <v>24</v>
      </c>
    </row>
    <row r="17319" spans="1:17" x14ac:dyDescent="0.2">
      <c r="A17319" s="2">
        <v>41961</v>
      </c>
      <c r="B17319" t="s">
        <v>532</v>
      </c>
      <c r="C17319" t="s">
        <v>210</v>
      </c>
      <c r="D17319" t="s">
        <v>27</v>
      </c>
      <c r="E17319" t="s">
        <v>27</v>
      </c>
      <c r="F17319">
        <v>168</v>
      </c>
      <c r="G17319">
        <v>82</v>
      </c>
      <c r="H17319">
        <v>89</v>
      </c>
      <c r="I17319">
        <v>391</v>
      </c>
      <c r="J17319">
        <v>0</v>
      </c>
      <c r="K17319">
        <v>2</v>
      </c>
      <c r="L17319" t="s">
        <v>28</v>
      </c>
      <c r="M17319" t="s">
        <v>1497</v>
      </c>
      <c r="N17319" t="s">
        <v>532</v>
      </c>
      <c r="O17319" t="s">
        <v>22</v>
      </c>
      <c r="P17319" t="s">
        <v>23</v>
      </c>
      <c r="Q17319" t="s">
        <v>41</v>
      </c>
    </row>
    <row r="17320" spans="1:17" x14ac:dyDescent="0.2">
      <c r="A17320" s="2">
        <v>41961</v>
      </c>
      <c r="B17320" t="s">
        <v>531</v>
      </c>
      <c r="C17320" t="s">
        <v>56</v>
      </c>
      <c r="D17320" t="s">
        <v>27</v>
      </c>
      <c r="E17320" t="s">
        <v>27</v>
      </c>
      <c r="F17320">
        <v>56</v>
      </c>
      <c r="G17320">
        <v>122</v>
      </c>
      <c r="H17320">
        <v>546</v>
      </c>
      <c r="I17320">
        <v>250</v>
      </c>
      <c r="J17320">
        <v>0</v>
      </c>
      <c r="K17320">
        <v>0</v>
      </c>
      <c r="L17320" t="s">
        <v>28</v>
      </c>
      <c r="M17320" t="s">
        <v>534</v>
      </c>
      <c r="N17320" t="s">
        <v>531</v>
      </c>
      <c r="O17320" t="s">
        <v>22</v>
      </c>
      <c r="P17320" t="s">
        <v>23</v>
      </c>
      <c r="Q17320" t="s">
        <v>30</v>
      </c>
    </row>
    <row r="17321" spans="1:17" x14ac:dyDescent="0.2">
      <c r="A17321" s="2">
        <v>41961</v>
      </c>
      <c r="B17321" t="s">
        <v>42</v>
      </c>
      <c r="C17321" t="s">
        <v>38</v>
      </c>
      <c r="D17321" t="s">
        <v>19</v>
      </c>
      <c r="E17321" t="s">
        <v>19</v>
      </c>
      <c r="F17321">
        <v>54</v>
      </c>
      <c r="G17321">
        <v>76</v>
      </c>
      <c r="H17321">
        <v>558</v>
      </c>
      <c r="I17321">
        <v>422</v>
      </c>
      <c r="J17321">
        <v>2</v>
      </c>
      <c r="K17321">
        <v>1</v>
      </c>
      <c r="L17321" t="s">
        <v>28</v>
      </c>
      <c r="M17321" t="s">
        <v>44</v>
      </c>
      <c r="N17321" t="s">
        <v>42</v>
      </c>
      <c r="O17321" t="s">
        <v>22</v>
      </c>
      <c r="P17321" t="s">
        <v>23</v>
      </c>
      <c r="Q17321" t="s">
        <v>24</v>
      </c>
    </row>
    <row r="17322" spans="1:17" x14ac:dyDescent="0.2">
      <c r="A17322" s="2">
        <v>41961</v>
      </c>
      <c r="B17322" t="s">
        <v>82</v>
      </c>
      <c r="C17322" t="s">
        <v>39</v>
      </c>
      <c r="D17322" t="s">
        <v>50</v>
      </c>
      <c r="E17322" t="s">
        <v>19</v>
      </c>
      <c r="F17322">
        <v>9</v>
      </c>
      <c r="G17322">
        <v>2</v>
      </c>
      <c r="H17322">
        <v>1174</v>
      </c>
      <c r="I17322">
        <v>1564</v>
      </c>
      <c r="J17322">
        <v>1</v>
      </c>
      <c r="K17322">
        <v>0</v>
      </c>
      <c r="L17322" t="s">
        <v>28</v>
      </c>
      <c r="M17322" t="s">
        <v>624</v>
      </c>
      <c r="N17322" t="s">
        <v>89</v>
      </c>
      <c r="O17322" t="s">
        <v>122</v>
      </c>
      <c r="P17322" t="s">
        <v>23</v>
      </c>
      <c r="Q17322" t="s">
        <v>24</v>
      </c>
    </row>
    <row r="17323" spans="1:17" x14ac:dyDescent="0.2">
      <c r="A17323" s="2">
        <v>41961</v>
      </c>
      <c r="B17323" t="s">
        <v>92</v>
      </c>
      <c r="C17323" t="s">
        <v>72</v>
      </c>
      <c r="D17323" t="s">
        <v>50</v>
      </c>
      <c r="E17323" t="s">
        <v>50</v>
      </c>
      <c r="F17323">
        <v>21</v>
      </c>
      <c r="G17323">
        <v>32</v>
      </c>
      <c r="H17323">
        <v>875</v>
      </c>
      <c r="I17323">
        <v>763</v>
      </c>
      <c r="J17323">
        <v>2</v>
      </c>
      <c r="K17323">
        <v>0</v>
      </c>
      <c r="L17323" t="s">
        <v>28</v>
      </c>
      <c r="M17323" t="s">
        <v>124</v>
      </c>
      <c r="N17323" t="s">
        <v>92</v>
      </c>
      <c r="O17323" t="s">
        <v>22</v>
      </c>
      <c r="P17323" t="s">
        <v>23</v>
      </c>
      <c r="Q17323" t="s">
        <v>24</v>
      </c>
    </row>
    <row r="17324" spans="1:17" x14ac:dyDescent="0.2">
      <c r="A17324" s="2">
        <v>41961</v>
      </c>
      <c r="B17324" t="s">
        <v>104</v>
      </c>
      <c r="C17324" t="s">
        <v>89</v>
      </c>
      <c r="D17324" t="s">
        <v>50</v>
      </c>
      <c r="E17324" t="s">
        <v>50</v>
      </c>
      <c r="F17324">
        <v>37</v>
      </c>
      <c r="G17324">
        <v>20</v>
      </c>
      <c r="H17324">
        <v>674</v>
      </c>
      <c r="I17324">
        <v>919</v>
      </c>
      <c r="J17324">
        <v>1</v>
      </c>
      <c r="K17324">
        <v>3</v>
      </c>
      <c r="L17324" t="s">
        <v>28</v>
      </c>
      <c r="M17324" t="s">
        <v>273</v>
      </c>
      <c r="N17324" t="s">
        <v>104</v>
      </c>
      <c r="O17324" t="s">
        <v>22</v>
      </c>
      <c r="P17324" t="s">
        <v>23</v>
      </c>
      <c r="Q17324" t="s">
        <v>41</v>
      </c>
    </row>
    <row r="17325" spans="1:17" x14ac:dyDescent="0.2">
      <c r="A17325" s="2">
        <v>41961</v>
      </c>
      <c r="B17325" t="s">
        <v>244</v>
      </c>
      <c r="C17325" t="s">
        <v>70</v>
      </c>
      <c r="D17325" t="s">
        <v>50</v>
      </c>
      <c r="E17325" t="s">
        <v>50</v>
      </c>
      <c r="F17325">
        <v>24</v>
      </c>
      <c r="G17325">
        <v>63</v>
      </c>
      <c r="H17325">
        <v>860</v>
      </c>
      <c r="I17325">
        <v>510</v>
      </c>
      <c r="J17325">
        <v>2</v>
      </c>
      <c r="K17325">
        <v>1</v>
      </c>
      <c r="L17325" t="s">
        <v>28</v>
      </c>
      <c r="M17325" t="s">
        <v>1081</v>
      </c>
      <c r="N17325" t="s">
        <v>244</v>
      </c>
      <c r="O17325" t="s">
        <v>22</v>
      </c>
      <c r="P17325" t="s">
        <v>23</v>
      </c>
      <c r="Q17325" t="s">
        <v>24</v>
      </c>
    </row>
    <row r="17326" spans="1:17" x14ac:dyDescent="0.2">
      <c r="A17326" s="2">
        <v>41961</v>
      </c>
      <c r="B17326" t="s">
        <v>249</v>
      </c>
      <c r="C17326" t="s">
        <v>43</v>
      </c>
      <c r="D17326" t="s">
        <v>50</v>
      </c>
      <c r="E17326" t="s">
        <v>19</v>
      </c>
      <c r="F17326">
        <v>36</v>
      </c>
      <c r="G17326">
        <v>3</v>
      </c>
      <c r="H17326">
        <v>683</v>
      </c>
      <c r="I17326">
        <v>1420</v>
      </c>
      <c r="J17326">
        <v>0</v>
      </c>
      <c r="K17326">
        <v>1</v>
      </c>
      <c r="L17326" t="s">
        <v>28</v>
      </c>
      <c r="M17326" t="s">
        <v>529</v>
      </c>
      <c r="N17326" t="s">
        <v>249</v>
      </c>
      <c r="O17326" t="s">
        <v>22</v>
      </c>
      <c r="P17326" t="s">
        <v>23</v>
      </c>
      <c r="Q17326" t="s">
        <v>41</v>
      </c>
    </row>
    <row r="17327" spans="1:17" x14ac:dyDescent="0.2">
      <c r="A17327" s="2">
        <v>41961</v>
      </c>
      <c r="B17327" t="s">
        <v>106</v>
      </c>
      <c r="C17327" t="s">
        <v>129</v>
      </c>
      <c r="D17327" t="s">
        <v>50</v>
      </c>
      <c r="E17327" t="s">
        <v>50</v>
      </c>
      <c r="F17327">
        <v>10</v>
      </c>
      <c r="G17327">
        <v>1</v>
      </c>
      <c r="H17327">
        <v>1118</v>
      </c>
      <c r="I17327">
        <v>1668</v>
      </c>
      <c r="J17327">
        <v>0</v>
      </c>
      <c r="K17327">
        <v>1</v>
      </c>
      <c r="L17327" t="s">
        <v>28</v>
      </c>
      <c r="M17327" t="s">
        <v>228</v>
      </c>
      <c r="N17327" t="s">
        <v>106</v>
      </c>
      <c r="O17327" t="s">
        <v>22</v>
      </c>
      <c r="P17327" t="s">
        <v>23</v>
      </c>
      <c r="Q17327" t="s">
        <v>41</v>
      </c>
    </row>
    <row r="17328" spans="1:17" x14ac:dyDescent="0.2">
      <c r="A17328" s="2">
        <v>41961</v>
      </c>
      <c r="B17328" t="s">
        <v>114</v>
      </c>
      <c r="C17328" t="s">
        <v>442</v>
      </c>
      <c r="D17328" t="s">
        <v>115</v>
      </c>
      <c r="E17328" t="s">
        <v>57</v>
      </c>
      <c r="F17328">
        <v>165</v>
      </c>
      <c r="G17328">
        <v>131</v>
      </c>
      <c r="H17328">
        <v>101</v>
      </c>
      <c r="I17328">
        <v>224</v>
      </c>
      <c r="J17328">
        <v>2</v>
      </c>
      <c r="K17328">
        <v>0</v>
      </c>
      <c r="L17328" t="s">
        <v>28</v>
      </c>
      <c r="M17328" t="s">
        <v>1403</v>
      </c>
      <c r="N17328" t="s">
        <v>114</v>
      </c>
      <c r="O17328" t="s">
        <v>22</v>
      </c>
      <c r="P17328" t="s">
        <v>23</v>
      </c>
      <c r="Q17328" t="s">
        <v>24</v>
      </c>
    </row>
    <row r="17329" spans="1:17" x14ac:dyDescent="0.2">
      <c r="A17329" s="2">
        <v>41961</v>
      </c>
      <c r="B17329" t="s">
        <v>168</v>
      </c>
      <c r="C17329" t="s">
        <v>73</v>
      </c>
      <c r="D17329" t="s">
        <v>50</v>
      </c>
      <c r="E17329" t="s">
        <v>50</v>
      </c>
      <c r="F17329">
        <v>19</v>
      </c>
      <c r="G17329">
        <v>92</v>
      </c>
      <c r="H17329">
        <v>920</v>
      </c>
      <c r="I17329">
        <v>364</v>
      </c>
      <c r="J17329">
        <v>0</v>
      </c>
      <c r="K17329">
        <v>0</v>
      </c>
      <c r="L17329" t="s">
        <v>28</v>
      </c>
      <c r="M17329" t="s">
        <v>318</v>
      </c>
      <c r="N17329" t="s">
        <v>168</v>
      </c>
      <c r="O17329" t="s">
        <v>22</v>
      </c>
      <c r="P17329" t="s">
        <v>23</v>
      </c>
      <c r="Q17329" t="s">
        <v>30</v>
      </c>
    </row>
    <row r="17330" spans="1:17" x14ac:dyDescent="0.2">
      <c r="A17330" s="2">
        <v>41962</v>
      </c>
      <c r="B17330" t="s">
        <v>402</v>
      </c>
      <c r="C17330" t="s">
        <v>166</v>
      </c>
      <c r="D17330" t="s">
        <v>115</v>
      </c>
      <c r="E17330" t="s">
        <v>115</v>
      </c>
      <c r="F17330">
        <v>104</v>
      </c>
      <c r="G17330">
        <v>88</v>
      </c>
      <c r="H17330">
        <v>308</v>
      </c>
      <c r="I17330">
        <v>368</v>
      </c>
      <c r="J17330">
        <v>0</v>
      </c>
      <c r="K17330">
        <v>0</v>
      </c>
      <c r="L17330" t="s">
        <v>401</v>
      </c>
      <c r="M17330" t="s">
        <v>231</v>
      </c>
      <c r="N17330" t="s">
        <v>113</v>
      </c>
      <c r="O17330" t="s">
        <v>122</v>
      </c>
      <c r="P17330" t="s">
        <v>23</v>
      </c>
      <c r="Q17330" t="s">
        <v>30</v>
      </c>
    </row>
    <row r="17331" spans="1:17" x14ac:dyDescent="0.2">
      <c r="A17331" s="2">
        <v>41962</v>
      </c>
      <c r="B17331" t="s">
        <v>224</v>
      </c>
      <c r="C17331" t="s">
        <v>267</v>
      </c>
      <c r="D17331" t="s">
        <v>36</v>
      </c>
      <c r="E17331" t="s">
        <v>36</v>
      </c>
      <c r="F17331">
        <v>71</v>
      </c>
      <c r="G17331">
        <v>87</v>
      </c>
      <c r="H17331">
        <v>469</v>
      </c>
      <c r="I17331">
        <v>373</v>
      </c>
      <c r="J17331">
        <v>1</v>
      </c>
      <c r="K17331">
        <v>1</v>
      </c>
      <c r="L17331" t="s">
        <v>62</v>
      </c>
      <c r="M17331" t="s">
        <v>236</v>
      </c>
      <c r="N17331" t="s">
        <v>224</v>
      </c>
      <c r="O17331" t="s">
        <v>22</v>
      </c>
      <c r="P17331" t="s">
        <v>23</v>
      </c>
      <c r="Q17331" t="s">
        <v>30</v>
      </c>
    </row>
    <row r="17332" spans="1:17" x14ac:dyDescent="0.2">
      <c r="A17332" s="2">
        <v>41962</v>
      </c>
      <c r="B17332" t="s">
        <v>890</v>
      </c>
      <c r="C17332" t="s">
        <v>35</v>
      </c>
      <c r="D17332" t="s">
        <v>36</v>
      </c>
      <c r="E17332" t="s">
        <v>36</v>
      </c>
      <c r="F17332">
        <v>60</v>
      </c>
      <c r="G17332">
        <v>77</v>
      </c>
      <c r="H17332">
        <v>521</v>
      </c>
      <c r="I17332">
        <v>421</v>
      </c>
      <c r="J17332">
        <v>3</v>
      </c>
      <c r="K17332">
        <v>1</v>
      </c>
      <c r="L17332" t="s">
        <v>62</v>
      </c>
      <c r="M17332" t="s">
        <v>920</v>
      </c>
      <c r="N17332" t="s">
        <v>890</v>
      </c>
      <c r="O17332" t="s">
        <v>22</v>
      </c>
      <c r="P17332" t="s">
        <v>23</v>
      </c>
      <c r="Q17332" t="s">
        <v>24</v>
      </c>
    </row>
    <row r="17333" spans="1:17" x14ac:dyDescent="0.2">
      <c r="A17333" s="2">
        <v>41962</v>
      </c>
      <c r="B17333" t="s">
        <v>374</v>
      </c>
      <c r="C17333" t="s">
        <v>250</v>
      </c>
      <c r="D17333" t="s">
        <v>36</v>
      </c>
      <c r="E17333" t="s">
        <v>36</v>
      </c>
      <c r="F17333">
        <v>111</v>
      </c>
      <c r="G17333">
        <v>109</v>
      </c>
      <c r="H17333">
        <v>288</v>
      </c>
      <c r="I17333">
        <v>292</v>
      </c>
      <c r="J17333">
        <v>0</v>
      </c>
      <c r="K17333">
        <v>0</v>
      </c>
      <c r="L17333" t="s">
        <v>62</v>
      </c>
      <c r="M17333" t="s">
        <v>375</v>
      </c>
      <c r="N17333" t="s">
        <v>374</v>
      </c>
      <c r="O17333" t="s">
        <v>22</v>
      </c>
      <c r="P17333" t="s">
        <v>23</v>
      </c>
      <c r="Q17333" t="s">
        <v>30</v>
      </c>
    </row>
    <row r="17334" spans="1:17" x14ac:dyDescent="0.2">
      <c r="A17334" s="2">
        <v>41962</v>
      </c>
      <c r="B17334" t="s">
        <v>141</v>
      </c>
      <c r="C17334" t="s">
        <v>405</v>
      </c>
      <c r="D17334" t="s">
        <v>36</v>
      </c>
      <c r="E17334" t="s">
        <v>36</v>
      </c>
      <c r="F17334">
        <v>67</v>
      </c>
      <c r="G17334">
        <v>118</v>
      </c>
      <c r="H17334">
        <v>486</v>
      </c>
      <c r="I17334">
        <v>265</v>
      </c>
      <c r="J17334">
        <v>4</v>
      </c>
      <c r="K17334">
        <v>2</v>
      </c>
      <c r="L17334" t="s">
        <v>62</v>
      </c>
      <c r="M17334" t="s">
        <v>173</v>
      </c>
      <c r="N17334" t="s">
        <v>141</v>
      </c>
      <c r="O17334" t="s">
        <v>22</v>
      </c>
      <c r="P17334" t="s">
        <v>23</v>
      </c>
      <c r="Q17334" t="s">
        <v>24</v>
      </c>
    </row>
    <row r="17335" spans="1:17" x14ac:dyDescent="0.2">
      <c r="A17335" s="2">
        <v>41962</v>
      </c>
      <c r="B17335" t="s">
        <v>199</v>
      </c>
      <c r="C17335" t="s">
        <v>365</v>
      </c>
      <c r="D17335" t="s">
        <v>36</v>
      </c>
      <c r="E17335" t="s">
        <v>36</v>
      </c>
      <c r="F17335">
        <v>35</v>
      </c>
      <c r="G17335">
        <v>52</v>
      </c>
      <c r="H17335">
        <v>684</v>
      </c>
      <c r="I17335">
        <v>558</v>
      </c>
      <c r="J17335">
        <v>3</v>
      </c>
      <c r="K17335">
        <v>1</v>
      </c>
      <c r="L17335" t="s">
        <v>62</v>
      </c>
      <c r="M17335" t="s">
        <v>1299</v>
      </c>
      <c r="N17335" t="s">
        <v>199</v>
      </c>
      <c r="O17335" t="s">
        <v>22</v>
      </c>
      <c r="P17335" t="s">
        <v>23</v>
      </c>
      <c r="Q17335" t="s">
        <v>24</v>
      </c>
    </row>
    <row r="17336" spans="1:17" x14ac:dyDescent="0.2">
      <c r="A17336" s="2">
        <v>41962</v>
      </c>
      <c r="B17336" t="s">
        <v>889</v>
      </c>
      <c r="C17336" t="s">
        <v>254</v>
      </c>
      <c r="D17336" t="s">
        <v>115</v>
      </c>
      <c r="E17336" t="s">
        <v>115</v>
      </c>
      <c r="F17336">
        <v>162</v>
      </c>
      <c r="G17336">
        <v>163</v>
      </c>
      <c r="H17336">
        <v>110</v>
      </c>
      <c r="I17336">
        <v>108</v>
      </c>
      <c r="J17336">
        <v>0</v>
      </c>
      <c r="K17336">
        <v>0</v>
      </c>
      <c r="L17336" t="s">
        <v>1071</v>
      </c>
      <c r="M17336" t="s">
        <v>1170</v>
      </c>
      <c r="N17336" t="s">
        <v>638</v>
      </c>
      <c r="O17336" t="s">
        <v>122</v>
      </c>
      <c r="P17336" t="s">
        <v>23</v>
      </c>
      <c r="Q17336" t="s">
        <v>30</v>
      </c>
    </row>
    <row r="17337" spans="1:17" x14ac:dyDescent="0.2">
      <c r="A17337" s="2">
        <v>41962</v>
      </c>
      <c r="B17337" t="s">
        <v>34</v>
      </c>
      <c r="C17337" t="s">
        <v>208</v>
      </c>
      <c r="D17337" t="s">
        <v>36</v>
      </c>
      <c r="E17337" t="s">
        <v>36</v>
      </c>
      <c r="F17337">
        <v>55</v>
      </c>
      <c r="G17337">
        <v>84</v>
      </c>
      <c r="H17337">
        <v>551</v>
      </c>
      <c r="I17337">
        <v>389</v>
      </c>
      <c r="J17337">
        <v>2</v>
      </c>
      <c r="K17337">
        <v>0</v>
      </c>
      <c r="L17337" t="s">
        <v>62</v>
      </c>
      <c r="M17337" t="s">
        <v>112</v>
      </c>
      <c r="N17337" t="s">
        <v>110</v>
      </c>
      <c r="O17337" t="s">
        <v>122</v>
      </c>
      <c r="P17337" t="s">
        <v>23</v>
      </c>
      <c r="Q17337" t="s">
        <v>24</v>
      </c>
    </row>
    <row r="17338" spans="1:17" x14ac:dyDescent="0.2">
      <c r="A17338" s="2">
        <v>41962</v>
      </c>
      <c r="B17338" t="s">
        <v>136</v>
      </c>
      <c r="C17338" t="s">
        <v>120</v>
      </c>
      <c r="D17338" t="s">
        <v>36</v>
      </c>
      <c r="E17338" t="s">
        <v>36</v>
      </c>
      <c r="F17338">
        <v>25</v>
      </c>
      <c r="G17338">
        <v>40</v>
      </c>
      <c r="H17338">
        <v>841</v>
      </c>
      <c r="I17338">
        <v>636</v>
      </c>
      <c r="J17338">
        <v>0</v>
      </c>
      <c r="K17338">
        <v>0</v>
      </c>
      <c r="L17338" t="s">
        <v>62</v>
      </c>
      <c r="M17338" t="s">
        <v>340</v>
      </c>
      <c r="N17338" t="s">
        <v>136</v>
      </c>
      <c r="O17338" t="s">
        <v>22</v>
      </c>
      <c r="P17338" t="s">
        <v>23</v>
      </c>
      <c r="Q17338" t="s">
        <v>30</v>
      </c>
    </row>
    <row r="17339" spans="1:17" x14ac:dyDescent="0.2">
      <c r="A17339" s="2">
        <v>41962</v>
      </c>
      <c r="B17339" t="s">
        <v>111</v>
      </c>
      <c r="C17339" t="s">
        <v>150</v>
      </c>
      <c r="D17339" t="s">
        <v>36</v>
      </c>
      <c r="E17339" t="s">
        <v>36</v>
      </c>
      <c r="F17339">
        <v>58</v>
      </c>
      <c r="G17339">
        <v>15</v>
      </c>
      <c r="H17339">
        <v>533</v>
      </c>
      <c r="I17339">
        <v>989</v>
      </c>
      <c r="J17339">
        <v>2</v>
      </c>
      <c r="K17339">
        <v>0</v>
      </c>
      <c r="L17339" t="s">
        <v>62</v>
      </c>
      <c r="M17339" t="s">
        <v>218</v>
      </c>
      <c r="N17339" t="s">
        <v>111</v>
      </c>
      <c r="O17339" t="s">
        <v>22</v>
      </c>
      <c r="P17339" t="s">
        <v>23</v>
      </c>
      <c r="Q17339" t="s">
        <v>24</v>
      </c>
    </row>
    <row r="17340" spans="1:17" x14ac:dyDescent="0.2">
      <c r="A17340" s="2">
        <v>41962</v>
      </c>
      <c r="B17340" t="s">
        <v>237</v>
      </c>
      <c r="C17340" t="s">
        <v>296</v>
      </c>
      <c r="D17340" t="s">
        <v>36</v>
      </c>
      <c r="E17340" t="s">
        <v>36</v>
      </c>
      <c r="F17340">
        <v>121</v>
      </c>
      <c r="G17340">
        <v>97</v>
      </c>
      <c r="H17340">
        <v>257</v>
      </c>
      <c r="I17340">
        <v>340</v>
      </c>
      <c r="J17340">
        <v>1</v>
      </c>
      <c r="K17340">
        <v>1</v>
      </c>
      <c r="L17340" t="s">
        <v>62</v>
      </c>
      <c r="M17340" t="s">
        <v>366</v>
      </c>
      <c r="N17340" t="s">
        <v>237</v>
      </c>
      <c r="O17340" t="s">
        <v>22</v>
      </c>
      <c r="P17340" t="s">
        <v>23</v>
      </c>
      <c r="Q17340" t="s">
        <v>30</v>
      </c>
    </row>
    <row r="17341" spans="1:17" x14ac:dyDescent="0.2">
      <c r="A17341" s="2">
        <v>41962</v>
      </c>
      <c r="B17341" t="s">
        <v>135</v>
      </c>
      <c r="C17341" t="s">
        <v>149</v>
      </c>
      <c r="D17341" t="s">
        <v>36</v>
      </c>
      <c r="E17341" t="s">
        <v>36</v>
      </c>
      <c r="F17341">
        <v>42</v>
      </c>
      <c r="G17341">
        <v>57</v>
      </c>
      <c r="H17341">
        <v>631</v>
      </c>
      <c r="I17341">
        <v>542</v>
      </c>
      <c r="J17341">
        <v>2</v>
      </c>
      <c r="K17341">
        <v>2</v>
      </c>
      <c r="L17341" t="s">
        <v>62</v>
      </c>
      <c r="M17341" t="s">
        <v>1618</v>
      </c>
      <c r="N17341" t="s">
        <v>135</v>
      </c>
      <c r="O17341" t="s">
        <v>22</v>
      </c>
      <c r="P17341" t="s">
        <v>23</v>
      </c>
      <c r="Q17341" t="s">
        <v>30</v>
      </c>
    </row>
    <row r="17342" spans="1:17" x14ac:dyDescent="0.2">
      <c r="A17342" s="2">
        <v>41962</v>
      </c>
      <c r="B17342" t="s">
        <v>113</v>
      </c>
      <c r="C17342" t="s">
        <v>389</v>
      </c>
      <c r="D17342" t="s">
        <v>115</v>
      </c>
      <c r="E17342" t="s">
        <v>115</v>
      </c>
      <c r="F17342">
        <v>97</v>
      </c>
      <c r="G17342">
        <v>178</v>
      </c>
      <c r="H17342">
        <v>340</v>
      </c>
      <c r="I17342">
        <v>61</v>
      </c>
      <c r="J17342">
        <v>1</v>
      </c>
      <c r="K17342">
        <v>0</v>
      </c>
      <c r="L17342" t="s">
        <v>401</v>
      </c>
      <c r="M17342" t="s">
        <v>231</v>
      </c>
      <c r="N17342" t="s">
        <v>113</v>
      </c>
      <c r="O17342" t="s">
        <v>22</v>
      </c>
      <c r="P17342" t="s">
        <v>23</v>
      </c>
      <c r="Q17342" t="s">
        <v>24</v>
      </c>
    </row>
    <row r="17343" spans="1:17" x14ac:dyDescent="0.2">
      <c r="A17343" s="2">
        <v>41962</v>
      </c>
      <c r="B17343" t="s">
        <v>118</v>
      </c>
      <c r="C17343" t="s">
        <v>351</v>
      </c>
      <c r="D17343" t="s">
        <v>36</v>
      </c>
      <c r="E17343" t="s">
        <v>36</v>
      </c>
      <c r="F17343">
        <v>41</v>
      </c>
      <c r="G17343">
        <v>102</v>
      </c>
      <c r="H17343">
        <v>634</v>
      </c>
      <c r="I17343">
        <v>322</v>
      </c>
      <c r="J17343">
        <v>3</v>
      </c>
      <c r="K17343">
        <v>0</v>
      </c>
      <c r="L17343" t="s">
        <v>62</v>
      </c>
      <c r="M17343" t="s">
        <v>241</v>
      </c>
      <c r="N17343" t="s">
        <v>118</v>
      </c>
      <c r="O17343" t="s">
        <v>22</v>
      </c>
      <c r="P17343" t="s">
        <v>23</v>
      </c>
      <c r="Q17343" t="s">
        <v>24</v>
      </c>
    </row>
    <row r="17344" spans="1:17" x14ac:dyDescent="0.2">
      <c r="A17344" s="2">
        <v>41962</v>
      </c>
      <c r="B17344" t="s">
        <v>380</v>
      </c>
      <c r="C17344" t="s">
        <v>61</v>
      </c>
      <c r="D17344" t="s">
        <v>36</v>
      </c>
      <c r="E17344" t="s">
        <v>36</v>
      </c>
      <c r="F17344">
        <v>107</v>
      </c>
      <c r="G17344">
        <v>62</v>
      </c>
      <c r="H17344">
        <v>297</v>
      </c>
      <c r="I17344">
        <v>512</v>
      </c>
      <c r="J17344">
        <v>0</v>
      </c>
      <c r="K17344">
        <v>1</v>
      </c>
      <c r="L17344" t="s">
        <v>62</v>
      </c>
      <c r="M17344" t="s">
        <v>381</v>
      </c>
      <c r="N17344" t="s">
        <v>380</v>
      </c>
      <c r="O17344" t="s">
        <v>22</v>
      </c>
      <c r="P17344" t="s">
        <v>23</v>
      </c>
      <c r="Q17344" t="s">
        <v>41</v>
      </c>
    </row>
    <row r="17345" spans="1:17" x14ac:dyDescent="0.2">
      <c r="A17345" s="2">
        <v>41962</v>
      </c>
      <c r="B17345" t="s">
        <v>128</v>
      </c>
      <c r="C17345" t="s">
        <v>183</v>
      </c>
      <c r="D17345" t="s">
        <v>36</v>
      </c>
      <c r="E17345" t="s">
        <v>36</v>
      </c>
      <c r="F17345">
        <v>31</v>
      </c>
      <c r="G17345">
        <v>38</v>
      </c>
      <c r="H17345">
        <v>780</v>
      </c>
      <c r="I17345">
        <v>657</v>
      </c>
      <c r="J17345">
        <v>2</v>
      </c>
      <c r="K17345">
        <v>1</v>
      </c>
      <c r="L17345" t="s">
        <v>62</v>
      </c>
      <c r="M17345" t="s">
        <v>1115</v>
      </c>
      <c r="N17345" t="s">
        <v>128</v>
      </c>
      <c r="O17345" t="s">
        <v>22</v>
      </c>
      <c r="P17345" t="s">
        <v>23</v>
      </c>
      <c r="Q17345" t="s">
        <v>24</v>
      </c>
    </row>
    <row r="17346" spans="1:17" x14ac:dyDescent="0.2">
      <c r="A17346" s="2">
        <v>41962</v>
      </c>
      <c r="B17346" t="s">
        <v>138</v>
      </c>
      <c r="C17346" t="s">
        <v>548</v>
      </c>
      <c r="D17346" t="s">
        <v>36</v>
      </c>
      <c r="E17346" t="s">
        <v>36</v>
      </c>
      <c r="F17346">
        <v>78</v>
      </c>
      <c r="G17346">
        <v>33</v>
      </c>
      <c r="H17346">
        <v>417</v>
      </c>
      <c r="I17346">
        <v>715</v>
      </c>
      <c r="J17346">
        <v>1</v>
      </c>
      <c r="K17346">
        <v>0</v>
      </c>
      <c r="L17346" t="s">
        <v>62</v>
      </c>
      <c r="M17346" t="s">
        <v>1526</v>
      </c>
      <c r="N17346" t="s">
        <v>138</v>
      </c>
      <c r="O17346" t="s">
        <v>22</v>
      </c>
      <c r="P17346" t="s">
        <v>23</v>
      </c>
      <c r="Q17346" t="s">
        <v>24</v>
      </c>
    </row>
    <row r="17347" spans="1:17" x14ac:dyDescent="0.2">
      <c r="A17347" s="2">
        <v>41963</v>
      </c>
      <c r="B17347" t="s">
        <v>301</v>
      </c>
      <c r="C17347" t="s">
        <v>239</v>
      </c>
      <c r="D17347" t="s">
        <v>115</v>
      </c>
      <c r="E17347" t="s">
        <v>115</v>
      </c>
      <c r="F17347">
        <v>120</v>
      </c>
      <c r="G17347">
        <v>83</v>
      </c>
      <c r="H17347">
        <v>260</v>
      </c>
      <c r="I17347">
        <v>391</v>
      </c>
      <c r="J17347">
        <v>0</v>
      </c>
      <c r="K17347">
        <v>5</v>
      </c>
      <c r="L17347" t="s">
        <v>401</v>
      </c>
      <c r="M17347" t="s">
        <v>231</v>
      </c>
      <c r="N17347" t="s">
        <v>113</v>
      </c>
      <c r="O17347" t="s">
        <v>122</v>
      </c>
      <c r="P17347" t="s">
        <v>23</v>
      </c>
      <c r="Q17347" t="s">
        <v>41</v>
      </c>
    </row>
    <row r="17348" spans="1:17" x14ac:dyDescent="0.2">
      <c r="A17348" s="2">
        <v>41963</v>
      </c>
      <c r="B17348" t="s">
        <v>176</v>
      </c>
      <c r="C17348" t="s">
        <v>164</v>
      </c>
      <c r="D17348" t="s">
        <v>115</v>
      </c>
      <c r="E17348" t="s">
        <v>115</v>
      </c>
      <c r="F17348">
        <v>79</v>
      </c>
      <c r="G17348">
        <v>81</v>
      </c>
      <c r="H17348">
        <v>412</v>
      </c>
      <c r="I17348">
        <v>393</v>
      </c>
      <c r="J17348">
        <v>2</v>
      </c>
      <c r="K17348">
        <v>0</v>
      </c>
      <c r="L17348" t="s">
        <v>401</v>
      </c>
      <c r="M17348" t="s">
        <v>231</v>
      </c>
      <c r="N17348" t="s">
        <v>113</v>
      </c>
      <c r="O17348" t="s">
        <v>122</v>
      </c>
      <c r="P17348" t="s">
        <v>23</v>
      </c>
      <c r="Q17348" t="s">
        <v>24</v>
      </c>
    </row>
    <row r="17349" spans="1:17" x14ac:dyDescent="0.2">
      <c r="A17349" s="2">
        <v>41965</v>
      </c>
      <c r="B17349" t="s">
        <v>572</v>
      </c>
      <c r="C17349" t="s">
        <v>649</v>
      </c>
      <c r="D17349" t="s">
        <v>115</v>
      </c>
      <c r="E17349" t="s">
        <v>115</v>
      </c>
      <c r="F17349">
        <v>129</v>
      </c>
      <c r="G17349">
        <v>154</v>
      </c>
      <c r="H17349">
        <v>228</v>
      </c>
      <c r="I17349">
        <v>141</v>
      </c>
      <c r="J17349">
        <v>4</v>
      </c>
      <c r="K17349">
        <v>1</v>
      </c>
      <c r="L17349" t="s">
        <v>647</v>
      </c>
      <c r="M17349" t="s">
        <v>811</v>
      </c>
      <c r="N17349" t="s">
        <v>425</v>
      </c>
      <c r="O17349" t="s">
        <v>122</v>
      </c>
      <c r="P17349" t="s">
        <v>23</v>
      </c>
      <c r="Q17349" t="s">
        <v>24</v>
      </c>
    </row>
    <row r="17350" spans="1:17" x14ac:dyDescent="0.2">
      <c r="A17350" s="2">
        <v>41965</v>
      </c>
      <c r="B17350" t="s">
        <v>425</v>
      </c>
      <c r="C17350" t="s">
        <v>363</v>
      </c>
      <c r="D17350" t="s">
        <v>115</v>
      </c>
      <c r="E17350" t="s">
        <v>115</v>
      </c>
      <c r="F17350">
        <v>136</v>
      </c>
      <c r="G17350">
        <v>157</v>
      </c>
      <c r="H17350">
        <v>207</v>
      </c>
      <c r="I17350">
        <v>128</v>
      </c>
      <c r="J17350">
        <v>2</v>
      </c>
      <c r="K17350">
        <v>2</v>
      </c>
      <c r="L17350" t="s">
        <v>647</v>
      </c>
      <c r="M17350" t="s">
        <v>811</v>
      </c>
      <c r="N17350" t="s">
        <v>425</v>
      </c>
      <c r="O17350" t="s">
        <v>22</v>
      </c>
      <c r="P17350" t="s">
        <v>23</v>
      </c>
      <c r="Q17350" t="s">
        <v>30</v>
      </c>
    </row>
    <row r="17351" spans="1:17" x14ac:dyDescent="0.2">
      <c r="A17351" s="2">
        <v>41966</v>
      </c>
      <c r="B17351" t="s">
        <v>391</v>
      </c>
      <c r="C17351" t="s">
        <v>213</v>
      </c>
      <c r="D17351" t="s">
        <v>115</v>
      </c>
      <c r="E17351" t="s">
        <v>115</v>
      </c>
      <c r="F17351">
        <v>156</v>
      </c>
      <c r="G17351">
        <v>137</v>
      </c>
      <c r="H17351">
        <v>133</v>
      </c>
      <c r="I17351">
        <v>207</v>
      </c>
      <c r="J17351">
        <v>0</v>
      </c>
      <c r="K17351">
        <v>0</v>
      </c>
      <c r="L17351" t="s">
        <v>647</v>
      </c>
      <c r="M17351" t="s">
        <v>1043</v>
      </c>
      <c r="N17351" t="s">
        <v>443</v>
      </c>
      <c r="O17351" t="s">
        <v>122</v>
      </c>
      <c r="P17351" t="s">
        <v>23</v>
      </c>
      <c r="Q17351" t="s">
        <v>30</v>
      </c>
    </row>
    <row r="17352" spans="1:17" x14ac:dyDescent="0.2">
      <c r="A17352" s="2">
        <v>41966</v>
      </c>
      <c r="B17352" t="s">
        <v>239</v>
      </c>
      <c r="C17352" t="s">
        <v>166</v>
      </c>
      <c r="D17352" t="s">
        <v>115</v>
      </c>
      <c r="E17352" t="s">
        <v>115</v>
      </c>
      <c r="F17352">
        <v>83</v>
      </c>
      <c r="G17352">
        <v>88</v>
      </c>
      <c r="H17352">
        <v>391</v>
      </c>
      <c r="I17352">
        <v>368</v>
      </c>
      <c r="J17352">
        <v>1</v>
      </c>
      <c r="K17352">
        <v>3</v>
      </c>
      <c r="L17352" t="s">
        <v>401</v>
      </c>
      <c r="M17352" t="s">
        <v>231</v>
      </c>
      <c r="N17352" t="s">
        <v>113</v>
      </c>
      <c r="O17352" t="s">
        <v>122</v>
      </c>
      <c r="P17352" t="s">
        <v>23</v>
      </c>
      <c r="Q17352" t="s">
        <v>41</v>
      </c>
    </row>
    <row r="17353" spans="1:17" x14ac:dyDescent="0.2">
      <c r="A17353" s="2">
        <v>41966</v>
      </c>
      <c r="B17353" t="s">
        <v>113</v>
      </c>
      <c r="C17353" t="s">
        <v>176</v>
      </c>
      <c r="D17353" t="s">
        <v>115</v>
      </c>
      <c r="E17353" t="s">
        <v>115</v>
      </c>
      <c r="F17353">
        <v>97</v>
      </c>
      <c r="G17353">
        <v>79</v>
      </c>
      <c r="H17353">
        <v>340</v>
      </c>
      <c r="I17353">
        <v>412</v>
      </c>
      <c r="J17353">
        <v>3</v>
      </c>
      <c r="K17353">
        <v>2</v>
      </c>
      <c r="L17353" t="s">
        <v>401</v>
      </c>
      <c r="M17353" t="s">
        <v>231</v>
      </c>
      <c r="N17353" t="s">
        <v>113</v>
      </c>
      <c r="O17353" t="s">
        <v>22</v>
      </c>
      <c r="P17353" t="s">
        <v>23</v>
      </c>
      <c r="Q17353" t="s">
        <v>24</v>
      </c>
    </row>
    <row r="17354" spans="1:17" x14ac:dyDescent="0.2">
      <c r="A17354" s="2">
        <v>41966</v>
      </c>
      <c r="B17354" t="s">
        <v>443</v>
      </c>
      <c r="C17354" t="s">
        <v>114</v>
      </c>
      <c r="D17354" t="s">
        <v>115</v>
      </c>
      <c r="E17354" t="s">
        <v>115</v>
      </c>
      <c r="F17354">
        <v>161</v>
      </c>
      <c r="G17354">
        <v>165</v>
      </c>
      <c r="H17354">
        <v>115</v>
      </c>
      <c r="I17354">
        <v>101</v>
      </c>
      <c r="J17354">
        <v>1</v>
      </c>
      <c r="K17354">
        <v>2</v>
      </c>
      <c r="L17354" t="s">
        <v>647</v>
      </c>
      <c r="M17354" t="s">
        <v>1043</v>
      </c>
      <c r="N17354" t="s">
        <v>443</v>
      </c>
      <c r="O17354" t="s">
        <v>22</v>
      </c>
      <c r="P17354" t="s">
        <v>23</v>
      </c>
      <c r="Q17354" t="s">
        <v>41</v>
      </c>
    </row>
    <row r="17355" spans="1:17" x14ac:dyDescent="0.2">
      <c r="A17355" s="2">
        <v>41968</v>
      </c>
      <c r="B17355" t="s">
        <v>572</v>
      </c>
      <c r="C17355" t="s">
        <v>363</v>
      </c>
      <c r="D17355" t="s">
        <v>115</v>
      </c>
      <c r="E17355" t="s">
        <v>115</v>
      </c>
      <c r="F17355">
        <v>129</v>
      </c>
      <c r="G17355">
        <v>157</v>
      </c>
      <c r="H17355">
        <v>228</v>
      </c>
      <c r="I17355">
        <v>128</v>
      </c>
      <c r="J17355">
        <v>4</v>
      </c>
      <c r="K17355">
        <v>0</v>
      </c>
      <c r="L17355" t="s">
        <v>647</v>
      </c>
      <c r="M17355" t="s">
        <v>811</v>
      </c>
      <c r="N17355" t="s">
        <v>425</v>
      </c>
      <c r="O17355" t="s">
        <v>122</v>
      </c>
      <c r="P17355" t="s">
        <v>23</v>
      </c>
      <c r="Q17355" t="s">
        <v>24</v>
      </c>
    </row>
    <row r="17356" spans="1:17" x14ac:dyDescent="0.2">
      <c r="A17356" s="2">
        <v>41968</v>
      </c>
      <c r="B17356" t="s">
        <v>425</v>
      </c>
      <c r="C17356" t="s">
        <v>649</v>
      </c>
      <c r="D17356" t="s">
        <v>115</v>
      </c>
      <c r="E17356" t="s">
        <v>115</v>
      </c>
      <c r="F17356">
        <v>136</v>
      </c>
      <c r="G17356">
        <v>154</v>
      </c>
      <c r="H17356">
        <v>207</v>
      </c>
      <c r="I17356">
        <v>141</v>
      </c>
      <c r="J17356">
        <v>3</v>
      </c>
      <c r="K17356">
        <v>0</v>
      </c>
      <c r="L17356" t="s">
        <v>647</v>
      </c>
      <c r="M17356" t="s">
        <v>811</v>
      </c>
      <c r="N17356" t="s">
        <v>425</v>
      </c>
      <c r="O17356" t="s">
        <v>22</v>
      </c>
      <c r="P17356" t="s">
        <v>23</v>
      </c>
      <c r="Q17356" t="s">
        <v>24</v>
      </c>
    </row>
    <row r="17357" spans="1:17" x14ac:dyDescent="0.2">
      <c r="A17357" s="2">
        <v>41968</v>
      </c>
      <c r="B17357" t="s">
        <v>176</v>
      </c>
      <c r="C17357" t="s">
        <v>239</v>
      </c>
      <c r="D17357" t="s">
        <v>115</v>
      </c>
      <c r="E17357" t="s">
        <v>115</v>
      </c>
      <c r="F17357">
        <v>79</v>
      </c>
      <c r="G17357">
        <v>83</v>
      </c>
      <c r="H17357">
        <v>412</v>
      </c>
      <c r="I17357">
        <v>391</v>
      </c>
      <c r="J17357">
        <v>1</v>
      </c>
      <c r="K17357">
        <v>0</v>
      </c>
      <c r="L17357" t="s">
        <v>401</v>
      </c>
      <c r="M17357" t="s">
        <v>231</v>
      </c>
      <c r="N17357" t="s">
        <v>113</v>
      </c>
      <c r="O17357" t="s">
        <v>122</v>
      </c>
      <c r="P17357" t="s">
        <v>23</v>
      </c>
      <c r="Q17357" t="s">
        <v>24</v>
      </c>
    </row>
    <row r="17358" spans="1:17" x14ac:dyDescent="0.2">
      <c r="A17358" s="2">
        <v>41969</v>
      </c>
      <c r="B17358" t="s">
        <v>391</v>
      </c>
      <c r="C17358" t="s">
        <v>114</v>
      </c>
      <c r="D17358" t="s">
        <v>115</v>
      </c>
      <c r="E17358" t="s">
        <v>115</v>
      </c>
      <c r="F17358">
        <v>156</v>
      </c>
      <c r="G17358">
        <v>165</v>
      </c>
      <c r="H17358">
        <v>133</v>
      </c>
      <c r="I17358">
        <v>101</v>
      </c>
      <c r="J17358">
        <v>2</v>
      </c>
      <c r="K17358">
        <v>3</v>
      </c>
      <c r="L17358" t="s">
        <v>647</v>
      </c>
      <c r="M17358" t="s">
        <v>1043</v>
      </c>
      <c r="N17358" t="s">
        <v>443</v>
      </c>
      <c r="O17358" t="s">
        <v>122</v>
      </c>
      <c r="P17358" t="s">
        <v>23</v>
      </c>
      <c r="Q17358" t="s">
        <v>41</v>
      </c>
    </row>
    <row r="17359" spans="1:17" x14ac:dyDescent="0.2">
      <c r="A17359" s="2">
        <v>41969</v>
      </c>
      <c r="B17359" t="s">
        <v>113</v>
      </c>
      <c r="C17359" t="s">
        <v>166</v>
      </c>
      <c r="D17359" t="s">
        <v>115</v>
      </c>
      <c r="E17359" t="s">
        <v>115</v>
      </c>
      <c r="F17359">
        <v>97</v>
      </c>
      <c r="G17359">
        <v>88</v>
      </c>
      <c r="H17359">
        <v>340</v>
      </c>
      <c r="I17359">
        <v>368</v>
      </c>
      <c r="J17359">
        <v>1</v>
      </c>
      <c r="K17359">
        <v>2</v>
      </c>
      <c r="L17359" t="s">
        <v>401</v>
      </c>
      <c r="M17359" t="s">
        <v>231</v>
      </c>
      <c r="N17359" t="s">
        <v>113</v>
      </c>
      <c r="O17359" t="s">
        <v>22</v>
      </c>
      <c r="P17359" t="s">
        <v>23</v>
      </c>
      <c r="Q17359" t="s">
        <v>41</v>
      </c>
    </row>
    <row r="17360" spans="1:17" x14ac:dyDescent="0.2">
      <c r="A17360" s="2">
        <v>41969</v>
      </c>
      <c r="B17360" t="s">
        <v>443</v>
      </c>
      <c r="C17360" t="s">
        <v>213</v>
      </c>
      <c r="D17360" t="s">
        <v>115</v>
      </c>
      <c r="E17360" t="s">
        <v>115</v>
      </c>
      <c r="F17360">
        <v>161</v>
      </c>
      <c r="G17360">
        <v>137</v>
      </c>
      <c r="H17360">
        <v>115</v>
      </c>
      <c r="I17360">
        <v>207</v>
      </c>
      <c r="J17360">
        <v>4</v>
      </c>
      <c r="K17360">
        <v>2</v>
      </c>
      <c r="L17360" t="s">
        <v>647</v>
      </c>
      <c r="M17360" t="s">
        <v>1043</v>
      </c>
      <c r="N17360" t="s">
        <v>443</v>
      </c>
      <c r="O17360" t="s">
        <v>22</v>
      </c>
      <c r="P17360" t="s">
        <v>23</v>
      </c>
      <c r="Q17360" t="s">
        <v>24</v>
      </c>
    </row>
    <row r="17361" spans="1:17" x14ac:dyDescent="0.2">
      <c r="A17361" s="2">
        <v>41971</v>
      </c>
      <c r="B17361" t="s">
        <v>363</v>
      </c>
      <c r="C17361" t="s">
        <v>649</v>
      </c>
      <c r="D17361" t="s">
        <v>115</v>
      </c>
      <c r="E17361" t="s">
        <v>115</v>
      </c>
      <c r="F17361">
        <v>157</v>
      </c>
      <c r="G17361">
        <v>159</v>
      </c>
      <c r="H17361">
        <v>126</v>
      </c>
      <c r="I17361">
        <v>120</v>
      </c>
      <c r="J17361">
        <v>5</v>
      </c>
      <c r="K17361">
        <v>1</v>
      </c>
      <c r="L17361" t="s">
        <v>647</v>
      </c>
      <c r="M17361" t="s">
        <v>811</v>
      </c>
      <c r="N17361" t="s">
        <v>425</v>
      </c>
      <c r="O17361" t="s">
        <v>122</v>
      </c>
      <c r="P17361" t="s">
        <v>23</v>
      </c>
      <c r="Q17361" t="s">
        <v>24</v>
      </c>
    </row>
    <row r="17362" spans="1:17" x14ac:dyDescent="0.2">
      <c r="A17362" s="2">
        <v>41971</v>
      </c>
      <c r="B17362" t="s">
        <v>425</v>
      </c>
      <c r="C17362" t="s">
        <v>572</v>
      </c>
      <c r="D17362" t="s">
        <v>115</v>
      </c>
      <c r="E17362" t="s">
        <v>115</v>
      </c>
      <c r="F17362">
        <v>138</v>
      </c>
      <c r="G17362">
        <v>128</v>
      </c>
      <c r="H17362">
        <v>206</v>
      </c>
      <c r="I17362">
        <v>230</v>
      </c>
      <c r="J17362">
        <v>3</v>
      </c>
      <c r="K17362">
        <v>1</v>
      </c>
      <c r="L17362" t="s">
        <v>647</v>
      </c>
      <c r="M17362" t="s">
        <v>811</v>
      </c>
      <c r="N17362" t="s">
        <v>425</v>
      </c>
      <c r="O17362" t="s">
        <v>22</v>
      </c>
      <c r="P17362" t="s">
        <v>23</v>
      </c>
      <c r="Q17362" t="s">
        <v>24</v>
      </c>
    </row>
    <row r="17363" spans="1:17" x14ac:dyDescent="0.2">
      <c r="A17363" s="2">
        <v>41972</v>
      </c>
      <c r="B17363" t="s">
        <v>443</v>
      </c>
      <c r="C17363" t="s">
        <v>391</v>
      </c>
      <c r="D17363" t="s">
        <v>115</v>
      </c>
      <c r="E17363" t="s">
        <v>115</v>
      </c>
      <c r="F17363">
        <v>158</v>
      </c>
      <c r="G17363">
        <v>155</v>
      </c>
      <c r="H17363">
        <v>122</v>
      </c>
      <c r="I17363">
        <v>136</v>
      </c>
      <c r="J17363">
        <v>1</v>
      </c>
      <c r="K17363">
        <v>3</v>
      </c>
      <c r="L17363" t="s">
        <v>647</v>
      </c>
      <c r="M17363" t="s">
        <v>1043</v>
      </c>
      <c r="N17363" t="s">
        <v>443</v>
      </c>
      <c r="O17363" t="s">
        <v>22</v>
      </c>
      <c r="P17363" t="s">
        <v>23</v>
      </c>
      <c r="Q17363" t="s">
        <v>41</v>
      </c>
    </row>
    <row r="17364" spans="1:17" x14ac:dyDescent="0.2">
      <c r="A17364" s="2">
        <v>41972</v>
      </c>
      <c r="B17364" t="s">
        <v>114</v>
      </c>
      <c r="C17364" t="s">
        <v>213</v>
      </c>
      <c r="D17364" t="s">
        <v>115</v>
      </c>
      <c r="E17364" t="s">
        <v>115</v>
      </c>
      <c r="F17364">
        <v>144</v>
      </c>
      <c r="G17364">
        <v>140</v>
      </c>
      <c r="H17364">
        <v>182</v>
      </c>
      <c r="I17364">
        <v>201</v>
      </c>
      <c r="J17364">
        <v>2</v>
      </c>
      <c r="K17364">
        <v>0</v>
      </c>
      <c r="L17364" t="s">
        <v>647</v>
      </c>
      <c r="M17364" t="s">
        <v>1043</v>
      </c>
      <c r="N17364" t="s">
        <v>443</v>
      </c>
      <c r="O17364" t="s">
        <v>122</v>
      </c>
      <c r="P17364" t="s">
        <v>23</v>
      </c>
      <c r="Q17364" t="s">
        <v>24</v>
      </c>
    </row>
    <row r="17365" spans="1:17" x14ac:dyDescent="0.2">
      <c r="A17365" s="2">
        <v>41973</v>
      </c>
      <c r="B17365" t="s">
        <v>149</v>
      </c>
      <c r="C17365" t="s">
        <v>136</v>
      </c>
      <c r="D17365" t="s">
        <v>36</v>
      </c>
      <c r="E17365" t="s">
        <v>36</v>
      </c>
      <c r="F17365">
        <v>51</v>
      </c>
      <c r="G17365">
        <v>24</v>
      </c>
      <c r="H17365">
        <v>567</v>
      </c>
      <c r="I17365">
        <v>861</v>
      </c>
      <c r="J17365">
        <v>2</v>
      </c>
      <c r="K17365">
        <v>0</v>
      </c>
      <c r="L17365" t="s">
        <v>28</v>
      </c>
      <c r="M17365" t="s">
        <v>1412</v>
      </c>
      <c r="N17365" t="s">
        <v>149</v>
      </c>
      <c r="O17365" t="s">
        <v>22</v>
      </c>
      <c r="P17365" t="s">
        <v>23</v>
      </c>
      <c r="Q17365" t="s">
        <v>24</v>
      </c>
    </row>
    <row r="17366" spans="1:17" x14ac:dyDescent="0.2">
      <c r="A17366" s="2">
        <v>41979</v>
      </c>
      <c r="B17366" t="s">
        <v>572</v>
      </c>
      <c r="C17366" t="s">
        <v>114</v>
      </c>
      <c r="D17366" t="s">
        <v>115</v>
      </c>
      <c r="E17366" t="s">
        <v>115</v>
      </c>
      <c r="F17366">
        <v>128</v>
      </c>
      <c r="G17366">
        <v>144</v>
      </c>
      <c r="H17366">
        <v>230</v>
      </c>
      <c r="I17366">
        <v>182</v>
      </c>
      <c r="J17366">
        <v>0</v>
      </c>
      <c r="K17366">
        <v>0</v>
      </c>
      <c r="L17366" t="s">
        <v>647</v>
      </c>
      <c r="M17366" t="s">
        <v>764</v>
      </c>
      <c r="N17366" t="s">
        <v>572</v>
      </c>
      <c r="O17366" t="s">
        <v>22</v>
      </c>
      <c r="P17366" t="s">
        <v>23</v>
      </c>
      <c r="Q17366" t="s">
        <v>30</v>
      </c>
    </row>
    <row r="17367" spans="1:17" x14ac:dyDescent="0.2">
      <c r="A17367" s="2">
        <v>41980</v>
      </c>
      <c r="B17367" t="s">
        <v>391</v>
      </c>
      <c r="C17367" t="s">
        <v>425</v>
      </c>
      <c r="D17367" t="s">
        <v>115</v>
      </c>
      <c r="E17367" t="s">
        <v>115</v>
      </c>
      <c r="F17367">
        <v>155</v>
      </c>
      <c r="G17367">
        <v>138</v>
      </c>
      <c r="H17367">
        <v>136</v>
      </c>
      <c r="I17367">
        <v>206</v>
      </c>
      <c r="J17367">
        <v>1</v>
      </c>
      <c r="K17367">
        <v>2</v>
      </c>
      <c r="L17367" t="s">
        <v>647</v>
      </c>
      <c r="M17367" t="s">
        <v>861</v>
      </c>
      <c r="N17367" t="s">
        <v>391</v>
      </c>
      <c r="O17367" t="s">
        <v>22</v>
      </c>
      <c r="P17367" t="s">
        <v>23</v>
      </c>
      <c r="Q17367" t="s">
        <v>41</v>
      </c>
    </row>
    <row r="17368" spans="1:17" x14ac:dyDescent="0.2">
      <c r="A17368" s="2">
        <v>41983</v>
      </c>
      <c r="B17368" t="s">
        <v>114</v>
      </c>
      <c r="C17368" t="s">
        <v>572</v>
      </c>
      <c r="D17368" t="s">
        <v>115</v>
      </c>
      <c r="E17368" t="s">
        <v>115</v>
      </c>
      <c r="F17368">
        <v>144</v>
      </c>
      <c r="G17368">
        <v>128</v>
      </c>
      <c r="H17368">
        <v>182</v>
      </c>
      <c r="I17368">
        <v>230</v>
      </c>
      <c r="J17368">
        <v>3</v>
      </c>
      <c r="K17368">
        <v>0</v>
      </c>
      <c r="L17368" t="s">
        <v>647</v>
      </c>
      <c r="M17368" t="s">
        <v>226</v>
      </c>
      <c r="N17368" t="s">
        <v>114</v>
      </c>
      <c r="O17368" t="s">
        <v>22</v>
      </c>
      <c r="P17368" t="s">
        <v>23</v>
      </c>
      <c r="Q17368" t="s">
        <v>24</v>
      </c>
    </row>
    <row r="17369" spans="1:17" x14ac:dyDescent="0.2">
      <c r="A17369" s="2">
        <v>41984</v>
      </c>
      <c r="B17369" t="s">
        <v>425</v>
      </c>
      <c r="C17369" t="s">
        <v>391</v>
      </c>
      <c r="D17369" t="s">
        <v>115</v>
      </c>
      <c r="E17369" t="s">
        <v>115</v>
      </c>
      <c r="F17369">
        <v>138</v>
      </c>
      <c r="G17369">
        <v>155</v>
      </c>
      <c r="H17369">
        <v>206</v>
      </c>
      <c r="I17369">
        <v>136</v>
      </c>
      <c r="J17369">
        <v>2</v>
      </c>
      <c r="K17369">
        <v>4</v>
      </c>
      <c r="L17369" t="s">
        <v>647</v>
      </c>
      <c r="M17369" t="s">
        <v>811</v>
      </c>
      <c r="N17369" t="s">
        <v>425</v>
      </c>
      <c r="O17369" t="s">
        <v>22</v>
      </c>
      <c r="P17369" t="s">
        <v>23</v>
      </c>
      <c r="Q17369" t="s">
        <v>41</v>
      </c>
    </row>
    <row r="17370" spans="1:17" x14ac:dyDescent="0.2">
      <c r="A17370" s="2">
        <v>41986</v>
      </c>
      <c r="B17370" t="s">
        <v>449</v>
      </c>
      <c r="C17370" t="s">
        <v>913</v>
      </c>
      <c r="D17370" t="s">
        <v>115</v>
      </c>
      <c r="E17370" t="s">
        <v>115</v>
      </c>
      <c r="F17370">
        <v>74</v>
      </c>
      <c r="G17370">
        <v>113</v>
      </c>
      <c r="H17370">
        <v>448</v>
      </c>
      <c r="I17370">
        <v>275</v>
      </c>
      <c r="J17370">
        <v>1</v>
      </c>
      <c r="K17370">
        <v>0</v>
      </c>
      <c r="L17370" t="s">
        <v>28</v>
      </c>
      <c r="M17370" t="s">
        <v>246</v>
      </c>
      <c r="N17370" t="s">
        <v>176</v>
      </c>
      <c r="O17370" t="s">
        <v>122</v>
      </c>
      <c r="P17370" t="s">
        <v>23</v>
      </c>
      <c r="Q17370" t="s">
        <v>24</v>
      </c>
    </row>
    <row r="17371" spans="1:17" x14ac:dyDescent="0.2">
      <c r="A17371" s="2">
        <v>41990</v>
      </c>
      <c r="B17371" t="s">
        <v>114</v>
      </c>
      <c r="C17371" t="s">
        <v>391</v>
      </c>
      <c r="D17371" t="s">
        <v>115</v>
      </c>
      <c r="E17371" t="s">
        <v>115</v>
      </c>
      <c r="F17371">
        <v>144</v>
      </c>
      <c r="G17371">
        <v>155</v>
      </c>
      <c r="H17371">
        <v>182</v>
      </c>
      <c r="I17371">
        <v>136</v>
      </c>
      <c r="J17371">
        <v>2</v>
      </c>
      <c r="K17371">
        <v>0</v>
      </c>
      <c r="L17371" t="s">
        <v>647</v>
      </c>
      <c r="M17371" t="s">
        <v>226</v>
      </c>
      <c r="N17371" t="s">
        <v>114</v>
      </c>
      <c r="O17371" t="s">
        <v>22</v>
      </c>
      <c r="P17371" t="s">
        <v>23</v>
      </c>
      <c r="Q17371" t="s">
        <v>24</v>
      </c>
    </row>
    <row r="17372" spans="1:17" x14ac:dyDescent="0.2">
      <c r="A17372" s="2">
        <v>41993</v>
      </c>
      <c r="B17372" t="s">
        <v>391</v>
      </c>
      <c r="C17372" t="s">
        <v>114</v>
      </c>
      <c r="D17372" t="s">
        <v>115</v>
      </c>
      <c r="E17372" t="s">
        <v>115</v>
      </c>
      <c r="F17372">
        <v>154</v>
      </c>
      <c r="G17372">
        <v>142</v>
      </c>
      <c r="H17372">
        <v>138</v>
      </c>
      <c r="I17372">
        <v>193</v>
      </c>
      <c r="J17372">
        <v>3</v>
      </c>
      <c r="K17372">
        <v>2</v>
      </c>
      <c r="L17372" t="s">
        <v>647</v>
      </c>
      <c r="M17372" t="s">
        <v>861</v>
      </c>
      <c r="N17372" t="s">
        <v>391</v>
      </c>
      <c r="O17372" t="s">
        <v>22</v>
      </c>
      <c r="P17372" t="s">
        <v>23</v>
      </c>
      <c r="Q17372" t="s">
        <v>24</v>
      </c>
    </row>
    <row r="17373" spans="1:17" x14ac:dyDescent="0.2">
      <c r="A17373" s="2">
        <v>41994</v>
      </c>
      <c r="B17373" t="s">
        <v>182</v>
      </c>
      <c r="C17373" t="s">
        <v>913</v>
      </c>
      <c r="D17373" t="s">
        <v>115</v>
      </c>
      <c r="E17373" t="s">
        <v>115</v>
      </c>
      <c r="F17373">
        <v>97</v>
      </c>
      <c r="G17373">
        <v>113</v>
      </c>
      <c r="H17373">
        <v>336</v>
      </c>
      <c r="I17373">
        <v>271</v>
      </c>
      <c r="J17373">
        <v>0</v>
      </c>
      <c r="K17373">
        <v>0</v>
      </c>
      <c r="L17373" t="s">
        <v>28</v>
      </c>
      <c r="M17373" t="s">
        <v>1619</v>
      </c>
      <c r="N17373" t="s">
        <v>182</v>
      </c>
      <c r="O17373" t="s">
        <v>22</v>
      </c>
      <c r="P17373" t="s">
        <v>23</v>
      </c>
      <c r="Q17373" t="s">
        <v>30</v>
      </c>
    </row>
    <row r="17374" spans="1:17" x14ac:dyDescent="0.2">
      <c r="A17374" s="2">
        <v>41994</v>
      </c>
      <c r="B17374" t="s">
        <v>449</v>
      </c>
      <c r="C17374" t="s">
        <v>177</v>
      </c>
      <c r="D17374" t="s">
        <v>115</v>
      </c>
      <c r="E17374" t="s">
        <v>115</v>
      </c>
      <c r="F17374">
        <v>74</v>
      </c>
      <c r="G17374">
        <v>81</v>
      </c>
      <c r="H17374">
        <v>454</v>
      </c>
      <c r="I17374">
        <v>393</v>
      </c>
      <c r="J17374">
        <v>2</v>
      </c>
      <c r="K17374">
        <v>1</v>
      </c>
      <c r="L17374" t="s">
        <v>28</v>
      </c>
      <c r="M17374" t="s">
        <v>246</v>
      </c>
      <c r="N17374" t="s">
        <v>176</v>
      </c>
      <c r="O17374" t="s">
        <v>122</v>
      </c>
      <c r="P17374" t="s">
        <v>23</v>
      </c>
      <c r="Q17374" t="s">
        <v>24</v>
      </c>
    </row>
    <row r="17375" spans="1:17" x14ac:dyDescent="0.2">
      <c r="A17375" s="2">
        <v>41995</v>
      </c>
      <c r="B17375" t="s">
        <v>164</v>
      </c>
      <c r="C17375" t="s">
        <v>301</v>
      </c>
      <c r="D17375" t="s">
        <v>115</v>
      </c>
      <c r="E17375" t="s">
        <v>115</v>
      </c>
      <c r="F17375">
        <v>103</v>
      </c>
      <c r="G17375">
        <v>124</v>
      </c>
      <c r="H17375">
        <v>320</v>
      </c>
      <c r="I17375">
        <v>246</v>
      </c>
      <c r="J17375">
        <v>1</v>
      </c>
      <c r="K17375">
        <v>1</v>
      </c>
      <c r="L17375" t="s">
        <v>28</v>
      </c>
      <c r="M17375" t="s">
        <v>1620</v>
      </c>
      <c r="N17375" t="s">
        <v>176</v>
      </c>
      <c r="O17375" t="s">
        <v>122</v>
      </c>
      <c r="P17375" t="s">
        <v>23</v>
      </c>
      <c r="Q17375" t="s">
        <v>30</v>
      </c>
    </row>
    <row r="17376" spans="1:17" x14ac:dyDescent="0.2">
      <c r="A17376" s="2">
        <v>41998</v>
      </c>
      <c r="B17376" t="s">
        <v>449</v>
      </c>
      <c r="C17376" t="s">
        <v>164</v>
      </c>
      <c r="D17376" t="s">
        <v>115</v>
      </c>
      <c r="E17376" t="s">
        <v>115</v>
      </c>
      <c r="F17376">
        <v>74</v>
      </c>
      <c r="G17376">
        <v>103</v>
      </c>
      <c r="H17376">
        <v>454</v>
      </c>
      <c r="I17376">
        <v>320</v>
      </c>
      <c r="J17376">
        <v>0</v>
      </c>
      <c r="K17376">
        <v>1</v>
      </c>
      <c r="L17376" t="s">
        <v>28</v>
      </c>
      <c r="M17376" t="s">
        <v>243</v>
      </c>
      <c r="N17376" t="s">
        <v>176</v>
      </c>
      <c r="O17376" t="s">
        <v>122</v>
      </c>
      <c r="P17376" t="s">
        <v>23</v>
      </c>
      <c r="Q17376" t="s">
        <v>41</v>
      </c>
    </row>
    <row r="17377" spans="1:17" x14ac:dyDescent="0.2">
      <c r="A17377" s="2">
        <v>42000</v>
      </c>
      <c r="B17377" t="s">
        <v>166</v>
      </c>
      <c r="C17377" t="s">
        <v>81</v>
      </c>
      <c r="D17377" t="s">
        <v>115</v>
      </c>
      <c r="E17377" t="s">
        <v>50</v>
      </c>
      <c r="F17377">
        <v>95</v>
      </c>
      <c r="G17377">
        <v>84</v>
      </c>
      <c r="H17377">
        <v>342</v>
      </c>
      <c r="I17377">
        <v>390</v>
      </c>
      <c r="J17377">
        <v>3</v>
      </c>
      <c r="K17377">
        <v>0</v>
      </c>
      <c r="L17377" t="s">
        <v>28</v>
      </c>
      <c r="M17377" t="s">
        <v>165</v>
      </c>
      <c r="N17377" t="s">
        <v>166</v>
      </c>
      <c r="O17377" t="s">
        <v>22</v>
      </c>
      <c r="P17377" t="s">
        <v>23</v>
      </c>
      <c r="Q17377" t="s">
        <v>24</v>
      </c>
    </row>
    <row r="17378" spans="1:17" x14ac:dyDescent="0.2">
      <c r="A17378" s="2">
        <v>42001</v>
      </c>
      <c r="B17378" t="s">
        <v>449</v>
      </c>
      <c r="C17378" t="s">
        <v>164</v>
      </c>
      <c r="D17378" t="s">
        <v>115</v>
      </c>
      <c r="E17378" t="s">
        <v>115</v>
      </c>
      <c r="F17378">
        <v>74</v>
      </c>
      <c r="G17378">
        <v>103</v>
      </c>
      <c r="H17378">
        <v>454</v>
      </c>
      <c r="I17378">
        <v>320</v>
      </c>
      <c r="J17378">
        <v>0</v>
      </c>
      <c r="K17378">
        <v>0</v>
      </c>
      <c r="L17378" t="s">
        <v>28</v>
      </c>
      <c r="M17378" t="s">
        <v>243</v>
      </c>
      <c r="N17378" t="s">
        <v>176</v>
      </c>
      <c r="O17378" t="s">
        <v>122</v>
      </c>
      <c r="P17378" t="s">
        <v>23</v>
      </c>
      <c r="Q17378" t="s">
        <v>30</v>
      </c>
    </row>
    <row r="17379" spans="1:17" x14ac:dyDescent="0.2">
      <c r="A17379" s="2">
        <v>42003</v>
      </c>
      <c r="B17379" t="s">
        <v>402</v>
      </c>
      <c r="C17379" t="s">
        <v>113</v>
      </c>
      <c r="D17379" t="s">
        <v>115</v>
      </c>
      <c r="E17379" t="s">
        <v>115</v>
      </c>
      <c r="F17379">
        <v>122</v>
      </c>
      <c r="G17379">
        <v>102</v>
      </c>
      <c r="H17379">
        <v>249</v>
      </c>
      <c r="I17379">
        <v>323</v>
      </c>
      <c r="J17379">
        <v>4</v>
      </c>
      <c r="K17379">
        <v>1</v>
      </c>
      <c r="L17379" t="s">
        <v>28</v>
      </c>
      <c r="M17379" t="s">
        <v>1621</v>
      </c>
      <c r="N17379" t="s">
        <v>55</v>
      </c>
      <c r="O17379" t="s">
        <v>122</v>
      </c>
      <c r="P17379" t="s">
        <v>23</v>
      </c>
      <c r="Q17379" t="s">
        <v>24</v>
      </c>
    </row>
    <row r="17380" spans="1:17" x14ac:dyDescent="0.2">
      <c r="A17380" s="2">
        <v>42003</v>
      </c>
      <c r="B17380" t="s">
        <v>176</v>
      </c>
      <c r="C17380" t="s">
        <v>177</v>
      </c>
      <c r="D17380" t="s">
        <v>115</v>
      </c>
      <c r="E17380" t="s">
        <v>115</v>
      </c>
      <c r="F17380">
        <v>81</v>
      </c>
      <c r="G17380">
        <v>81</v>
      </c>
      <c r="H17380">
        <v>393</v>
      </c>
      <c r="I17380">
        <v>393</v>
      </c>
      <c r="J17380">
        <v>1</v>
      </c>
      <c r="K17380">
        <v>0</v>
      </c>
      <c r="L17380" t="s">
        <v>28</v>
      </c>
      <c r="M17380" t="s">
        <v>1622</v>
      </c>
      <c r="N17380" t="s">
        <v>55</v>
      </c>
      <c r="O17380" t="s">
        <v>122</v>
      </c>
      <c r="P17380" t="s">
        <v>23</v>
      </c>
      <c r="Q17380" t="s">
        <v>24</v>
      </c>
    </row>
    <row r="17381" spans="1:17" x14ac:dyDescent="0.2">
      <c r="A17381" s="2">
        <v>42004</v>
      </c>
      <c r="B17381" t="s">
        <v>166</v>
      </c>
      <c r="C17381" t="s">
        <v>239</v>
      </c>
      <c r="D17381" t="s">
        <v>115</v>
      </c>
      <c r="E17381" t="s">
        <v>115</v>
      </c>
      <c r="F17381">
        <v>95</v>
      </c>
      <c r="G17381">
        <v>93</v>
      </c>
      <c r="H17381">
        <v>342</v>
      </c>
      <c r="I17381">
        <v>346</v>
      </c>
      <c r="J17381">
        <v>2</v>
      </c>
      <c r="K17381">
        <v>2</v>
      </c>
      <c r="L17381" t="s">
        <v>28</v>
      </c>
      <c r="M17381" t="s">
        <v>668</v>
      </c>
      <c r="N17381" t="s">
        <v>55</v>
      </c>
      <c r="O17381" t="s">
        <v>122</v>
      </c>
      <c r="P17381" t="s">
        <v>23</v>
      </c>
      <c r="Q17381" t="s">
        <v>30</v>
      </c>
    </row>
    <row r="17382" spans="1:17" x14ac:dyDescent="0.2">
      <c r="A17382" s="2">
        <v>42008</v>
      </c>
      <c r="B17382" t="s">
        <v>402</v>
      </c>
      <c r="C17382" t="s">
        <v>177</v>
      </c>
      <c r="D17382" t="s">
        <v>115</v>
      </c>
      <c r="E17382" t="s">
        <v>115</v>
      </c>
      <c r="F17382">
        <v>122</v>
      </c>
      <c r="G17382">
        <v>81</v>
      </c>
      <c r="H17382">
        <v>249</v>
      </c>
      <c r="I17382">
        <v>393</v>
      </c>
      <c r="J17382">
        <v>1</v>
      </c>
      <c r="K17382">
        <v>0</v>
      </c>
      <c r="L17382" t="s">
        <v>28</v>
      </c>
      <c r="M17382" t="s">
        <v>1623</v>
      </c>
      <c r="N17382" t="s">
        <v>55</v>
      </c>
      <c r="O17382" t="s">
        <v>122</v>
      </c>
      <c r="P17382" t="s">
        <v>23</v>
      </c>
      <c r="Q17382" t="s">
        <v>24</v>
      </c>
    </row>
    <row r="17383" spans="1:17" x14ac:dyDescent="0.2">
      <c r="A17383" s="2">
        <v>42008</v>
      </c>
      <c r="B17383" t="s">
        <v>167</v>
      </c>
      <c r="C17383" t="s">
        <v>164</v>
      </c>
      <c r="D17383" t="s">
        <v>115</v>
      </c>
      <c r="E17383" t="s">
        <v>115</v>
      </c>
      <c r="F17383">
        <v>51</v>
      </c>
      <c r="G17383">
        <v>103</v>
      </c>
      <c r="H17383">
        <v>579</v>
      </c>
      <c r="I17383">
        <v>320</v>
      </c>
      <c r="J17383">
        <v>1</v>
      </c>
      <c r="K17383">
        <v>0</v>
      </c>
      <c r="L17383" t="s">
        <v>28</v>
      </c>
      <c r="M17383" t="s">
        <v>576</v>
      </c>
      <c r="N17383" t="s">
        <v>55</v>
      </c>
      <c r="O17383" t="s">
        <v>122</v>
      </c>
      <c r="P17383" t="s">
        <v>23</v>
      </c>
      <c r="Q17383" t="s">
        <v>24</v>
      </c>
    </row>
    <row r="17384" spans="1:17" x14ac:dyDescent="0.2">
      <c r="A17384" s="2">
        <v>42008</v>
      </c>
      <c r="B17384" t="s">
        <v>133</v>
      </c>
      <c r="C17384" t="s">
        <v>113</v>
      </c>
      <c r="D17384" t="s">
        <v>115</v>
      </c>
      <c r="E17384" t="s">
        <v>115</v>
      </c>
      <c r="F17384">
        <v>69</v>
      </c>
      <c r="G17384">
        <v>102</v>
      </c>
      <c r="H17384">
        <v>480</v>
      </c>
      <c r="I17384">
        <v>323</v>
      </c>
      <c r="J17384">
        <v>2</v>
      </c>
      <c r="K17384">
        <v>0</v>
      </c>
      <c r="L17384" t="s">
        <v>28</v>
      </c>
      <c r="M17384" t="s">
        <v>1624</v>
      </c>
      <c r="N17384" t="s">
        <v>55</v>
      </c>
      <c r="O17384" t="s">
        <v>122</v>
      </c>
      <c r="P17384" t="s">
        <v>23</v>
      </c>
      <c r="Q17384" t="s">
        <v>24</v>
      </c>
    </row>
    <row r="17385" spans="1:17" x14ac:dyDescent="0.2">
      <c r="A17385" s="2">
        <v>42008</v>
      </c>
      <c r="B17385" t="s">
        <v>149</v>
      </c>
      <c r="C17385" t="s">
        <v>138</v>
      </c>
      <c r="D17385" t="s">
        <v>36</v>
      </c>
      <c r="E17385" t="s">
        <v>36</v>
      </c>
      <c r="F17385">
        <v>52</v>
      </c>
      <c r="G17385">
        <v>46</v>
      </c>
      <c r="H17385">
        <v>578</v>
      </c>
      <c r="I17385">
        <v>624</v>
      </c>
      <c r="J17385">
        <v>1</v>
      </c>
      <c r="K17385">
        <v>0</v>
      </c>
      <c r="L17385" t="s">
        <v>28</v>
      </c>
      <c r="M17385" t="s">
        <v>420</v>
      </c>
      <c r="N17385" t="s">
        <v>149</v>
      </c>
      <c r="O17385" t="s">
        <v>22</v>
      </c>
      <c r="P17385" t="s">
        <v>23</v>
      </c>
      <c r="Q17385" t="s">
        <v>24</v>
      </c>
    </row>
    <row r="17386" spans="1:17" x14ac:dyDescent="0.2">
      <c r="A17386" s="2">
        <v>42009</v>
      </c>
      <c r="B17386" t="s">
        <v>182</v>
      </c>
      <c r="C17386" t="s">
        <v>239</v>
      </c>
      <c r="D17386" t="s">
        <v>115</v>
      </c>
      <c r="E17386" t="s">
        <v>115</v>
      </c>
      <c r="F17386">
        <v>97</v>
      </c>
      <c r="G17386">
        <v>93</v>
      </c>
      <c r="H17386">
        <v>336</v>
      </c>
      <c r="I17386">
        <v>346</v>
      </c>
      <c r="J17386">
        <v>4</v>
      </c>
      <c r="K17386">
        <v>1</v>
      </c>
      <c r="L17386" t="s">
        <v>28</v>
      </c>
      <c r="M17386" t="s">
        <v>1625</v>
      </c>
      <c r="N17386" t="s">
        <v>55</v>
      </c>
      <c r="O17386" t="s">
        <v>122</v>
      </c>
      <c r="P17386" t="s">
        <v>23</v>
      </c>
      <c r="Q17386" t="s">
        <v>24</v>
      </c>
    </row>
    <row r="17387" spans="1:17" x14ac:dyDescent="0.2">
      <c r="A17387" s="2">
        <v>42011</v>
      </c>
      <c r="B17387" t="s">
        <v>120</v>
      </c>
      <c r="C17387" t="s">
        <v>890</v>
      </c>
      <c r="D17387" t="s">
        <v>36</v>
      </c>
      <c r="E17387" t="s">
        <v>36</v>
      </c>
      <c r="F17387">
        <v>42</v>
      </c>
      <c r="G17387">
        <v>56</v>
      </c>
      <c r="H17387">
        <v>665</v>
      </c>
      <c r="I17387">
        <v>548</v>
      </c>
      <c r="J17387">
        <v>1</v>
      </c>
      <c r="K17387">
        <v>1</v>
      </c>
      <c r="L17387" t="s">
        <v>28</v>
      </c>
      <c r="M17387" t="s">
        <v>152</v>
      </c>
      <c r="N17387" t="s">
        <v>120</v>
      </c>
      <c r="O17387" t="s">
        <v>22</v>
      </c>
      <c r="P17387" t="s">
        <v>23</v>
      </c>
      <c r="Q17387" t="s">
        <v>30</v>
      </c>
    </row>
    <row r="17388" spans="1:17" x14ac:dyDescent="0.2">
      <c r="A17388" s="2">
        <v>42013</v>
      </c>
      <c r="B17388" t="s">
        <v>55</v>
      </c>
      <c r="C17388" t="s">
        <v>301</v>
      </c>
      <c r="D17388" t="s">
        <v>57</v>
      </c>
      <c r="E17388" t="s">
        <v>115</v>
      </c>
      <c r="F17388">
        <v>100</v>
      </c>
      <c r="G17388">
        <v>125</v>
      </c>
      <c r="H17388">
        <v>328</v>
      </c>
      <c r="I17388">
        <v>241</v>
      </c>
      <c r="J17388">
        <v>4</v>
      </c>
      <c r="K17388">
        <v>1</v>
      </c>
      <c r="L17388" t="s">
        <v>678</v>
      </c>
      <c r="M17388" t="s">
        <v>578</v>
      </c>
      <c r="N17388" t="s">
        <v>55</v>
      </c>
      <c r="O17388" t="s">
        <v>22</v>
      </c>
      <c r="P17388" t="s">
        <v>23</v>
      </c>
      <c r="Q17388" t="s">
        <v>24</v>
      </c>
    </row>
    <row r="17389" spans="1:17" x14ac:dyDescent="0.2">
      <c r="A17389" s="2">
        <v>42013</v>
      </c>
      <c r="B17389" t="s">
        <v>118</v>
      </c>
      <c r="C17389" t="s">
        <v>141</v>
      </c>
      <c r="D17389" t="s">
        <v>36</v>
      </c>
      <c r="E17389" t="s">
        <v>36</v>
      </c>
      <c r="F17389">
        <v>35</v>
      </c>
      <c r="G17389">
        <v>62</v>
      </c>
      <c r="H17389">
        <v>733</v>
      </c>
      <c r="I17389">
        <v>527</v>
      </c>
      <c r="J17389">
        <v>1</v>
      </c>
      <c r="K17389">
        <v>0</v>
      </c>
      <c r="L17389" t="s">
        <v>28</v>
      </c>
      <c r="M17389" t="s">
        <v>112</v>
      </c>
      <c r="N17389" t="s">
        <v>110</v>
      </c>
      <c r="O17389" t="s">
        <v>122</v>
      </c>
      <c r="P17389" t="s">
        <v>23</v>
      </c>
      <c r="Q17389" t="s">
        <v>24</v>
      </c>
    </row>
    <row r="17390" spans="1:17" x14ac:dyDescent="0.2">
      <c r="A17390" s="2">
        <v>42014</v>
      </c>
      <c r="B17390" t="s">
        <v>224</v>
      </c>
      <c r="C17390" t="s">
        <v>46</v>
      </c>
      <c r="D17390" t="s">
        <v>36</v>
      </c>
      <c r="E17390" t="s">
        <v>36</v>
      </c>
      <c r="F17390">
        <v>64</v>
      </c>
      <c r="G17390">
        <v>164</v>
      </c>
      <c r="H17390">
        <v>522</v>
      </c>
      <c r="I17390">
        <v>113</v>
      </c>
      <c r="J17390">
        <v>5</v>
      </c>
      <c r="K17390">
        <v>1</v>
      </c>
      <c r="L17390" t="s">
        <v>28</v>
      </c>
      <c r="M17390" t="s">
        <v>1412</v>
      </c>
      <c r="N17390" t="s">
        <v>149</v>
      </c>
      <c r="O17390" t="s">
        <v>122</v>
      </c>
      <c r="P17390" t="s">
        <v>23</v>
      </c>
      <c r="Q17390" t="s">
        <v>24</v>
      </c>
    </row>
    <row r="17391" spans="1:17" x14ac:dyDescent="0.2">
      <c r="A17391" s="2">
        <v>42014</v>
      </c>
      <c r="B17391" t="s">
        <v>120</v>
      </c>
      <c r="C17391" t="s">
        <v>149</v>
      </c>
      <c r="D17391" t="s">
        <v>36</v>
      </c>
      <c r="E17391" t="s">
        <v>36</v>
      </c>
      <c r="F17391">
        <v>42</v>
      </c>
      <c r="G17391">
        <v>52</v>
      </c>
      <c r="H17391">
        <v>665</v>
      </c>
      <c r="I17391">
        <v>587</v>
      </c>
      <c r="J17391">
        <v>1</v>
      </c>
      <c r="K17391">
        <v>1</v>
      </c>
      <c r="L17391" t="s">
        <v>28</v>
      </c>
      <c r="M17391" t="s">
        <v>173</v>
      </c>
      <c r="N17391" t="s">
        <v>141</v>
      </c>
      <c r="O17391" t="s">
        <v>122</v>
      </c>
      <c r="P17391" t="s">
        <v>23</v>
      </c>
      <c r="Q17391" t="s">
        <v>30</v>
      </c>
    </row>
    <row r="17392" spans="1:17" x14ac:dyDescent="0.2">
      <c r="A17392" s="2">
        <v>42014</v>
      </c>
      <c r="B17392" t="s">
        <v>548</v>
      </c>
      <c r="C17392" t="s">
        <v>61</v>
      </c>
      <c r="D17392" t="s">
        <v>36</v>
      </c>
      <c r="E17392" t="s">
        <v>36</v>
      </c>
      <c r="F17392">
        <v>40</v>
      </c>
      <c r="G17392">
        <v>61</v>
      </c>
      <c r="H17392">
        <v>693</v>
      </c>
      <c r="I17392">
        <v>529</v>
      </c>
      <c r="J17392">
        <v>3</v>
      </c>
      <c r="K17392">
        <v>2</v>
      </c>
      <c r="L17392" t="s">
        <v>28</v>
      </c>
      <c r="M17392" t="s">
        <v>241</v>
      </c>
      <c r="N17392" t="s">
        <v>118</v>
      </c>
      <c r="O17392" t="s">
        <v>122</v>
      </c>
      <c r="P17392" t="s">
        <v>23</v>
      </c>
      <c r="Q17392" t="s">
        <v>24</v>
      </c>
    </row>
    <row r="17393" spans="1:17" x14ac:dyDescent="0.2">
      <c r="A17393" s="2">
        <v>42014</v>
      </c>
      <c r="B17393" t="s">
        <v>133</v>
      </c>
      <c r="C17393" t="s">
        <v>239</v>
      </c>
      <c r="D17393" t="s">
        <v>115</v>
      </c>
      <c r="E17393" t="s">
        <v>115</v>
      </c>
      <c r="F17393">
        <v>69</v>
      </c>
      <c r="G17393">
        <v>93</v>
      </c>
      <c r="H17393">
        <v>487</v>
      </c>
      <c r="I17393">
        <v>346</v>
      </c>
      <c r="J17393">
        <v>1</v>
      </c>
      <c r="K17393">
        <v>0</v>
      </c>
      <c r="L17393" t="s">
        <v>678</v>
      </c>
      <c r="M17393" t="s">
        <v>668</v>
      </c>
      <c r="N17393" t="s">
        <v>55</v>
      </c>
      <c r="O17393" t="s">
        <v>122</v>
      </c>
      <c r="P17393" t="s">
        <v>23</v>
      </c>
      <c r="Q17393" t="s">
        <v>24</v>
      </c>
    </row>
    <row r="17394" spans="1:17" x14ac:dyDescent="0.2">
      <c r="A17394" s="2">
        <v>42014</v>
      </c>
      <c r="B17394" t="s">
        <v>113</v>
      </c>
      <c r="C17394" t="s">
        <v>182</v>
      </c>
      <c r="D17394" t="s">
        <v>115</v>
      </c>
      <c r="E17394" t="s">
        <v>115</v>
      </c>
      <c r="F17394">
        <v>102</v>
      </c>
      <c r="G17394">
        <v>96</v>
      </c>
      <c r="H17394">
        <v>318</v>
      </c>
      <c r="I17394">
        <v>338</v>
      </c>
      <c r="J17394">
        <v>0</v>
      </c>
      <c r="K17394">
        <v>1</v>
      </c>
      <c r="L17394" t="s">
        <v>678</v>
      </c>
      <c r="M17394" t="s">
        <v>581</v>
      </c>
      <c r="N17394" t="s">
        <v>55</v>
      </c>
      <c r="O17394" t="s">
        <v>122</v>
      </c>
      <c r="P17394" t="s">
        <v>23</v>
      </c>
      <c r="Q17394" t="s">
        <v>41</v>
      </c>
    </row>
    <row r="17395" spans="1:17" x14ac:dyDescent="0.2">
      <c r="A17395" s="2">
        <v>42014</v>
      </c>
      <c r="B17395" t="s">
        <v>449</v>
      </c>
      <c r="C17395" t="s">
        <v>163</v>
      </c>
      <c r="D17395" t="s">
        <v>115</v>
      </c>
      <c r="E17395" t="s">
        <v>115</v>
      </c>
      <c r="F17395">
        <v>71</v>
      </c>
      <c r="G17395">
        <v>150</v>
      </c>
      <c r="H17395">
        <v>464</v>
      </c>
      <c r="I17395">
        <v>156</v>
      </c>
      <c r="J17395">
        <v>1</v>
      </c>
      <c r="K17395">
        <v>0</v>
      </c>
      <c r="L17395" t="s">
        <v>678</v>
      </c>
      <c r="M17395" t="s">
        <v>58</v>
      </c>
      <c r="N17395" t="s">
        <v>55</v>
      </c>
      <c r="O17395" t="s">
        <v>122</v>
      </c>
      <c r="P17395" t="s">
        <v>23</v>
      </c>
      <c r="Q17395" t="s">
        <v>24</v>
      </c>
    </row>
    <row r="17396" spans="1:17" x14ac:dyDescent="0.2">
      <c r="A17396" s="2">
        <v>42015</v>
      </c>
      <c r="B17396" t="s">
        <v>167</v>
      </c>
      <c r="C17396" t="s">
        <v>402</v>
      </c>
      <c r="D17396" t="s">
        <v>115</v>
      </c>
      <c r="E17396" t="s">
        <v>115</v>
      </c>
      <c r="F17396">
        <v>51</v>
      </c>
      <c r="G17396">
        <v>110</v>
      </c>
      <c r="H17396">
        <v>588</v>
      </c>
      <c r="I17396">
        <v>291</v>
      </c>
      <c r="J17396">
        <v>2</v>
      </c>
      <c r="K17396">
        <v>0</v>
      </c>
      <c r="L17396" t="s">
        <v>678</v>
      </c>
      <c r="M17396" t="s">
        <v>578</v>
      </c>
      <c r="N17396" t="s">
        <v>55</v>
      </c>
      <c r="O17396" t="s">
        <v>122</v>
      </c>
      <c r="P17396" t="s">
        <v>23</v>
      </c>
      <c r="Q17396" t="s">
        <v>24</v>
      </c>
    </row>
    <row r="17397" spans="1:17" x14ac:dyDescent="0.2">
      <c r="A17397" s="2">
        <v>42015</v>
      </c>
      <c r="B17397" t="s">
        <v>135</v>
      </c>
      <c r="C17397" t="s">
        <v>136</v>
      </c>
      <c r="D17397" t="s">
        <v>36</v>
      </c>
      <c r="E17397" t="s">
        <v>36</v>
      </c>
      <c r="F17397">
        <v>43</v>
      </c>
      <c r="G17397">
        <v>28</v>
      </c>
      <c r="H17397">
        <v>654</v>
      </c>
      <c r="I17397">
        <v>833</v>
      </c>
      <c r="J17397">
        <v>0</v>
      </c>
      <c r="K17397">
        <v>1</v>
      </c>
      <c r="L17397" t="s">
        <v>28</v>
      </c>
      <c r="M17397" t="s">
        <v>300</v>
      </c>
      <c r="N17397" t="s">
        <v>176</v>
      </c>
      <c r="O17397" t="s">
        <v>122</v>
      </c>
      <c r="P17397" t="s">
        <v>23</v>
      </c>
      <c r="Q17397" t="s">
        <v>41</v>
      </c>
    </row>
    <row r="17398" spans="1:17" x14ac:dyDescent="0.2">
      <c r="A17398" s="2">
        <v>42015</v>
      </c>
      <c r="B17398" t="s">
        <v>128</v>
      </c>
      <c r="C17398" t="s">
        <v>150</v>
      </c>
      <c r="D17398" t="s">
        <v>36</v>
      </c>
      <c r="E17398" t="s">
        <v>36</v>
      </c>
      <c r="F17398">
        <v>22</v>
      </c>
      <c r="G17398">
        <v>18</v>
      </c>
      <c r="H17398">
        <v>872</v>
      </c>
      <c r="I17398">
        <v>947</v>
      </c>
      <c r="J17398">
        <v>1</v>
      </c>
      <c r="K17398">
        <v>1</v>
      </c>
      <c r="L17398" t="s">
        <v>28</v>
      </c>
      <c r="M17398" t="s">
        <v>1054</v>
      </c>
      <c r="N17398" t="s">
        <v>128</v>
      </c>
      <c r="O17398" t="s">
        <v>22</v>
      </c>
      <c r="P17398" t="s">
        <v>23</v>
      </c>
      <c r="Q17398" t="s">
        <v>30</v>
      </c>
    </row>
    <row r="17399" spans="1:17" x14ac:dyDescent="0.2">
      <c r="A17399" s="2">
        <v>42015</v>
      </c>
      <c r="B17399" t="s">
        <v>176</v>
      </c>
      <c r="C17399" t="s">
        <v>166</v>
      </c>
      <c r="D17399" t="s">
        <v>115</v>
      </c>
      <c r="E17399" t="s">
        <v>115</v>
      </c>
      <c r="F17399">
        <v>80</v>
      </c>
      <c r="G17399">
        <v>92</v>
      </c>
      <c r="H17399">
        <v>408</v>
      </c>
      <c r="I17399">
        <v>346</v>
      </c>
      <c r="J17399">
        <v>4</v>
      </c>
      <c r="K17399">
        <v>1</v>
      </c>
      <c r="L17399" t="s">
        <v>678</v>
      </c>
      <c r="M17399" t="s">
        <v>668</v>
      </c>
      <c r="N17399" t="s">
        <v>55</v>
      </c>
      <c r="O17399" t="s">
        <v>122</v>
      </c>
      <c r="P17399" t="s">
        <v>23</v>
      </c>
      <c r="Q17399" t="s">
        <v>24</v>
      </c>
    </row>
    <row r="17400" spans="1:17" x14ac:dyDescent="0.2">
      <c r="A17400" s="2">
        <v>42016</v>
      </c>
      <c r="B17400" t="s">
        <v>143</v>
      </c>
      <c r="C17400" t="s">
        <v>913</v>
      </c>
      <c r="D17400" t="s">
        <v>115</v>
      </c>
      <c r="E17400" t="s">
        <v>115</v>
      </c>
      <c r="F17400">
        <v>54</v>
      </c>
      <c r="G17400">
        <v>115</v>
      </c>
      <c r="H17400">
        <v>563</v>
      </c>
      <c r="I17400">
        <v>268</v>
      </c>
      <c r="J17400">
        <v>4</v>
      </c>
      <c r="K17400">
        <v>0</v>
      </c>
      <c r="L17400" t="s">
        <v>678</v>
      </c>
      <c r="M17400" t="s">
        <v>542</v>
      </c>
      <c r="N17400" t="s">
        <v>55</v>
      </c>
      <c r="O17400" t="s">
        <v>122</v>
      </c>
      <c r="P17400" t="s">
        <v>23</v>
      </c>
      <c r="Q17400" t="s">
        <v>24</v>
      </c>
    </row>
    <row r="17401" spans="1:17" x14ac:dyDescent="0.2">
      <c r="A17401" s="2">
        <v>42016</v>
      </c>
      <c r="B17401" t="s">
        <v>177</v>
      </c>
      <c r="C17401" t="s">
        <v>164</v>
      </c>
      <c r="D17401" t="s">
        <v>115</v>
      </c>
      <c r="E17401" t="s">
        <v>115</v>
      </c>
      <c r="F17401">
        <v>93</v>
      </c>
      <c r="G17401">
        <v>114</v>
      </c>
      <c r="H17401">
        <v>345</v>
      </c>
      <c r="I17401">
        <v>268</v>
      </c>
      <c r="J17401">
        <v>0</v>
      </c>
      <c r="K17401">
        <v>1</v>
      </c>
      <c r="L17401" t="s">
        <v>678</v>
      </c>
      <c r="M17401" t="s">
        <v>581</v>
      </c>
      <c r="N17401" t="s">
        <v>55</v>
      </c>
      <c r="O17401" t="s">
        <v>122</v>
      </c>
      <c r="P17401" t="s">
        <v>23</v>
      </c>
      <c r="Q17401" t="s">
        <v>41</v>
      </c>
    </row>
    <row r="17402" spans="1:17" x14ac:dyDescent="0.2">
      <c r="A17402" s="2">
        <v>42017</v>
      </c>
      <c r="B17402" t="s">
        <v>55</v>
      </c>
      <c r="C17402" t="s">
        <v>239</v>
      </c>
      <c r="D17402" t="s">
        <v>57</v>
      </c>
      <c r="E17402" t="s">
        <v>115</v>
      </c>
      <c r="F17402">
        <v>100</v>
      </c>
      <c r="G17402">
        <v>93</v>
      </c>
      <c r="H17402">
        <v>328</v>
      </c>
      <c r="I17402">
        <v>346</v>
      </c>
      <c r="J17402">
        <v>4</v>
      </c>
      <c r="K17402">
        <v>0</v>
      </c>
      <c r="L17402" t="s">
        <v>678</v>
      </c>
      <c r="M17402" t="s">
        <v>58</v>
      </c>
      <c r="N17402" t="s">
        <v>55</v>
      </c>
      <c r="O17402" t="s">
        <v>22</v>
      </c>
      <c r="P17402" t="s">
        <v>23</v>
      </c>
      <c r="Q17402" t="s">
        <v>24</v>
      </c>
    </row>
    <row r="17403" spans="1:17" x14ac:dyDescent="0.2">
      <c r="A17403" s="2">
        <v>42017</v>
      </c>
      <c r="B17403" t="s">
        <v>351</v>
      </c>
      <c r="C17403" t="s">
        <v>224</v>
      </c>
      <c r="D17403" t="s">
        <v>36</v>
      </c>
      <c r="E17403" t="s">
        <v>36</v>
      </c>
      <c r="F17403">
        <v>106</v>
      </c>
      <c r="G17403">
        <v>64</v>
      </c>
      <c r="H17403">
        <v>307</v>
      </c>
      <c r="I17403">
        <v>522</v>
      </c>
      <c r="J17403">
        <v>0</v>
      </c>
      <c r="K17403">
        <v>2</v>
      </c>
      <c r="L17403" t="s">
        <v>28</v>
      </c>
      <c r="M17403" t="s">
        <v>1412</v>
      </c>
      <c r="N17403" t="s">
        <v>149</v>
      </c>
      <c r="O17403" t="s">
        <v>122</v>
      </c>
      <c r="P17403" t="s">
        <v>23</v>
      </c>
      <c r="Q17403" t="s">
        <v>41</v>
      </c>
    </row>
    <row r="17404" spans="1:17" x14ac:dyDescent="0.2">
      <c r="A17404" s="2">
        <v>42017</v>
      </c>
      <c r="B17404" t="s">
        <v>301</v>
      </c>
      <c r="C17404" t="s">
        <v>133</v>
      </c>
      <c r="D17404" t="s">
        <v>115</v>
      </c>
      <c r="E17404" t="s">
        <v>115</v>
      </c>
      <c r="F17404">
        <v>125</v>
      </c>
      <c r="G17404">
        <v>69</v>
      </c>
      <c r="H17404">
        <v>241</v>
      </c>
      <c r="I17404">
        <v>487</v>
      </c>
      <c r="J17404">
        <v>0</v>
      </c>
      <c r="K17404">
        <v>1</v>
      </c>
      <c r="L17404" t="s">
        <v>678</v>
      </c>
      <c r="M17404" t="s">
        <v>668</v>
      </c>
      <c r="N17404" t="s">
        <v>55</v>
      </c>
      <c r="O17404" t="s">
        <v>122</v>
      </c>
      <c r="P17404" t="s">
        <v>23</v>
      </c>
      <c r="Q17404" t="s">
        <v>41</v>
      </c>
    </row>
    <row r="17405" spans="1:17" x14ac:dyDescent="0.2">
      <c r="A17405" s="2">
        <v>42017</v>
      </c>
      <c r="B17405" t="s">
        <v>118</v>
      </c>
      <c r="C17405" t="s">
        <v>34</v>
      </c>
      <c r="D17405" t="s">
        <v>36</v>
      </c>
      <c r="E17405" t="s">
        <v>36</v>
      </c>
      <c r="F17405">
        <v>35</v>
      </c>
      <c r="G17405">
        <v>39</v>
      </c>
      <c r="H17405">
        <v>733</v>
      </c>
      <c r="I17405">
        <v>705</v>
      </c>
      <c r="J17405">
        <v>5</v>
      </c>
      <c r="K17405">
        <v>2</v>
      </c>
      <c r="L17405" t="s">
        <v>28</v>
      </c>
      <c r="M17405" t="s">
        <v>112</v>
      </c>
      <c r="N17405" t="s">
        <v>110</v>
      </c>
      <c r="O17405" t="s">
        <v>122</v>
      </c>
      <c r="P17405" t="s">
        <v>23</v>
      </c>
      <c r="Q17405" t="s">
        <v>24</v>
      </c>
    </row>
    <row r="17406" spans="1:17" x14ac:dyDescent="0.2">
      <c r="A17406" s="2">
        <v>42018</v>
      </c>
      <c r="B17406" t="s">
        <v>182</v>
      </c>
      <c r="C17406" t="s">
        <v>449</v>
      </c>
      <c r="D17406" t="s">
        <v>115</v>
      </c>
      <c r="E17406" t="s">
        <v>115</v>
      </c>
      <c r="F17406">
        <v>96</v>
      </c>
      <c r="G17406">
        <v>71</v>
      </c>
      <c r="H17406">
        <v>338</v>
      </c>
      <c r="I17406">
        <v>464</v>
      </c>
      <c r="J17406">
        <v>2</v>
      </c>
      <c r="K17406">
        <v>1</v>
      </c>
      <c r="L17406" t="s">
        <v>678</v>
      </c>
      <c r="M17406" t="s">
        <v>581</v>
      </c>
      <c r="N17406" t="s">
        <v>55</v>
      </c>
      <c r="O17406" t="s">
        <v>122</v>
      </c>
      <c r="P17406" t="s">
        <v>23</v>
      </c>
      <c r="Q17406" t="s">
        <v>24</v>
      </c>
    </row>
    <row r="17407" spans="1:17" x14ac:dyDescent="0.2">
      <c r="A17407" s="2">
        <v>42018</v>
      </c>
      <c r="B17407" t="s">
        <v>163</v>
      </c>
      <c r="C17407" t="s">
        <v>113</v>
      </c>
      <c r="D17407" t="s">
        <v>115</v>
      </c>
      <c r="E17407" t="s">
        <v>115</v>
      </c>
      <c r="F17407">
        <v>150</v>
      </c>
      <c r="G17407">
        <v>102</v>
      </c>
      <c r="H17407">
        <v>156</v>
      </c>
      <c r="I17407">
        <v>318</v>
      </c>
      <c r="J17407">
        <v>1</v>
      </c>
      <c r="K17407">
        <v>4</v>
      </c>
      <c r="L17407" t="s">
        <v>678</v>
      </c>
      <c r="M17407" t="s">
        <v>578</v>
      </c>
      <c r="N17407" t="s">
        <v>55</v>
      </c>
      <c r="O17407" t="s">
        <v>122</v>
      </c>
      <c r="P17407" t="s">
        <v>23</v>
      </c>
      <c r="Q17407" t="s">
        <v>41</v>
      </c>
    </row>
    <row r="17408" spans="1:17" x14ac:dyDescent="0.2">
      <c r="A17408" s="2">
        <v>42018</v>
      </c>
      <c r="B17408" t="s">
        <v>111</v>
      </c>
      <c r="C17408" t="s">
        <v>149</v>
      </c>
      <c r="D17408" t="s">
        <v>36</v>
      </c>
      <c r="E17408" t="s">
        <v>36</v>
      </c>
      <c r="F17408">
        <v>49</v>
      </c>
      <c r="G17408">
        <v>52</v>
      </c>
      <c r="H17408">
        <v>602</v>
      </c>
      <c r="I17408">
        <v>587</v>
      </c>
      <c r="J17408">
        <v>0</v>
      </c>
      <c r="K17408">
        <v>3</v>
      </c>
      <c r="L17408" t="s">
        <v>28</v>
      </c>
      <c r="M17408" t="s">
        <v>173</v>
      </c>
      <c r="N17408" t="s">
        <v>141</v>
      </c>
      <c r="O17408" t="s">
        <v>122</v>
      </c>
      <c r="P17408" t="s">
        <v>23</v>
      </c>
      <c r="Q17408" t="s">
        <v>41</v>
      </c>
    </row>
    <row r="17409" spans="1:17" x14ac:dyDescent="0.2">
      <c r="A17409" s="2">
        <v>42019</v>
      </c>
      <c r="B17409" t="s">
        <v>402</v>
      </c>
      <c r="C17409" t="s">
        <v>176</v>
      </c>
      <c r="D17409" t="s">
        <v>115</v>
      </c>
      <c r="E17409" t="s">
        <v>115</v>
      </c>
      <c r="F17409">
        <v>110</v>
      </c>
      <c r="G17409">
        <v>80</v>
      </c>
      <c r="H17409">
        <v>291</v>
      </c>
      <c r="I17409">
        <v>408</v>
      </c>
      <c r="J17409">
        <v>1</v>
      </c>
      <c r="K17409">
        <v>2</v>
      </c>
      <c r="L17409" t="s">
        <v>678</v>
      </c>
      <c r="M17409" t="s">
        <v>668</v>
      </c>
      <c r="N17409" t="s">
        <v>55</v>
      </c>
      <c r="O17409" t="s">
        <v>122</v>
      </c>
      <c r="P17409" t="s">
        <v>23</v>
      </c>
      <c r="Q17409" t="s">
        <v>41</v>
      </c>
    </row>
    <row r="17410" spans="1:17" x14ac:dyDescent="0.2">
      <c r="A17410" s="2">
        <v>42019</v>
      </c>
      <c r="B17410" t="s">
        <v>166</v>
      </c>
      <c r="C17410" t="s">
        <v>167</v>
      </c>
      <c r="D17410" t="s">
        <v>115</v>
      </c>
      <c r="E17410" t="s">
        <v>115</v>
      </c>
      <c r="F17410">
        <v>92</v>
      </c>
      <c r="G17410">
        <v>51</v>
      </c>
      <c r="H17410">
        <v>346</v>
      </c>
      <c r="I17410">
        <v>588</v>
      </c>
      <c r="J17410">
        <v>0</v>
      </c>
      <c r="K17410">
        <v>1</v>
      </c>
      <c r="L17410" t="s">
        <v>678</v>
      </c>
      <c r="M17410" t="s">
        <v>58</v>
      </c>
      <c r="N17410" t="s">
        <v>55</v>
      </c>
      <c r="O17410" t="s">
        <v>122</v>
      </c>
      <c r="P17410" t="s">
        <v>23</v>
      </c>
      <c r="Q17410" t="s">
        <v>41</v>
      </c>
    </row>
    <row r="17411" spans="1:17" x14ac:dyDescent="0.2">
      <c r="A17411" s="2">
        <v>42019</v>
      </c>
      <c r="B17411" t="s">
        <v>52</v>
      </c>
      <c r="C17411" t="s">
        <v>136</v>
      </c>
      <c r="D17411" t="s">
        <v>50</v>
      </c>
      <c r="E17411" t="s">
        <v>36</v>
      </c>
      <c r="F17411">
        <v>44</v>
      </c>
      <c r="G17411">
        <v>28</v>
      </c>
      <c r="H17411">
        <v>645</v>
      </c>
      <c r="I17411">
        <v>833</v>
      </c>
      <c r="J17411">
        <v>2</v>
      </c>
      <c r="K17411">
        <v>0</v>
      </c>
      <c r="L17411" t="s">
        <v>28</v>
      </c>
      <c r="M17411" t="s">
        <v>300</v>
      </c>
      <c r="N17411" t="s">
        <v>176</v>
      </c>
      <c r="O17411" t="s">
        <v>122</v>
      </c>
      <c r="P17411" t="s">
        <v>23</v>
      </c>
      <c r="Q17411" t="s">
        <v>24</v>
      </c>
    </row>
    <row r="17412" spans="1:17" x14ac:dyDescent="0.2">
      <c r="A17412" s="2">
        <v>42020</v>
      </c>
      <c r="B17412" t="s">
        <v>56</v>
      </c>
      <c r="C17412" t="s">
        <v>76</v>
      </c>
      <c r="D17412" t="s">
        <v>27</v>
      </c>
      <c r="E17412" t="s">
        <v>50</v>
      </c>
      <c r="F17412">
        <v>112</v>
      </c>
      <c r="G17412">
        <v>33</v>
      </c>
      <c r="H17412">
        <v>286</v>
      </c>
      <c r="I17412">
        <v>760</v>
      </c>
      <c r="J17412">
        <v>1</v>
      </c>
      <c r="K17412">
        <v>2</v>
      </c>
      <c r="L17412" t="s">
        <v>28</v>
      </c>
      <c r="M17412" t="s">
        <v>350</v>
      </c>
      <c r="N17412" t="s">
        <v>77</v>
      </c>
      <c r="O17412" t="s">
        <v>122</v>
      </c>
      <c r="P17412" t="s">
        <v>23</v>
      </c>
      <c r="Q17412" t="s">
        <v>41</v>
      </c>
    </row>
    <row r="17413" spans="1:17" x14ac:dyDescent="0.2">
      <c r="A17413" s="2">
        <v>42020</v>
      </c>
      <c r="B17413" t="s">
        <v>164</v>
      </c>
      <c r="C17413" t="s">
        <v>143</v>
      </c>
      <c r="D17413" t="s">
        <v>115</v>
      </c>
      <c r="E17413" t="s">
        <v>115</v>
      </c>
      <c r="F17413">
        <v>114</v>
      </c>
      <c r="G17413">
        <v>54</v>
      </c>
      <c r="H17413">
        <v>268</v>
      </c>
      <c r="I17413">
        <v>563</v>
      </c>
      <c r="J17413">
        <v>0</v>
      </c>
      <c r="K17413">
        <v>1</v>
      </c>
      <c r="L17413" t="s">
        <v>678</v>
      </c>
      <c r="M17413" t="s">
        <v>581</v>
      </c>
      <c r="N17413" t="s">
        <v>55</v>
      </c>
      <c r="O17413" t="s">
        <v>122</v>
      </c>
      <c r="P17413" t="s">
        <v>23</v>
      </c>
      <c r="Q17413" t="s">
        <v>41</v>
      </c>
    </row>
    <row r="17414" spans="1:17" x14ac:dyDescent="0.2">
      <c r="A17414" s="2">
        <v>42020</v>
      </c>
      <c r="B17414" t="s">
        <v>913</v>
      </c>
      <c r="C17414" t="s">
        <v>177</v>
      </c>
      <c r="D17414" t="s">
        <v>115</v>
      </c>
      <c r="E17414" t="s">
        <v>115</v>
      </c>
      <c r="F17414">
        <v>115</v>
      </c>
      <c r="G17414">
        <v>93</v>
      </c>
      <c r="H17414">
        <v>268</v>
      </c>
      <c r="I17414">
        <v>345</v>
      </c>
      <c r="J17414">
        <v>1</v>
      </c>
      <c r="K17414">
        <v>5</v>
      </c>
      <c r="L17414" t="s">
        <v>678</v>
      </c>
      <c r="M17414" t="s">
        <v>578</v>
      </c>
      <c r="N17414" t="s">
        <v>55</v>
      </c>
      <c r="O17414" t="s">
        <v>122</v>
      </c>
      <c r="P17414" t="s">
        <v>23</v>
      </c>
      <c r="Q17414" t="s">
        <v>41</v>
      </c>
    </row>
    <row r="17415" spans="1:17" x14ac:dyDescent="0.2">
      <c r="A17415" s="2">
        <v>42021</v>
      </c>
      <c r="B17415" t="s">
        <v>55</v>
      </c>
      <c r="C17415" t="s">
        <v>133</v>
      </c>
      <c r="D17415" t="s">
        <v>57</v>
      </c>
      <c r="E17415" t="s">
        <v>115</v>
      </c>
      <c r="F17415">
        <v>100</v>
      </c>
      <c r="G17415">
        <v>69</v>
      </c>
      <c r="H17415">
        <v>328</v>
      </c>
      <c r="I17415">
        <v>487</v>
      </c>
      <c r="J17415">
        <v>0</v>
      </c>
      <c r="K17415">
        <v>1</v>
      </c>
      <c r="L17415" t="s">
        <v>678</v>
      </c>
      <c r="M17415" t="s">
        <v>581</v>
      </c>
      <c r="N17415" t="s">
        <v>55</v>
      </c>
      <c r="O17415" t="s">
        <v>22</v>
      </c>
      <c r="P17415" t="s">
        <v>23</v>
      </c>
      <c r="Q17415" t="s">
        <v>41</v>
      </c>
    </row>
    <row r="17416" spans="1:17" x14ac:dyDescent="0.2">
      <c r="A17416" s="2">
        <v>42021</v>
      </c>
      <c r="B17416" t="s">
        <v>224</v>
      </c>
      <c r="C17416" t="s">
        <v>141</v>
      </c>
      <c r="D17416" t="s">
        <v>36</v>
      </c>
      <c r="E17416" t="s">
        <v>36</v>
      </c>
      <c r="F17416">
        <v>64</v>
      </c>
      <c r="G17416">
        <v>62</v>
      </c>
      <c r="H17416">
        <v>522</v>
      </c>
      <c r="I17416">
        <v>527</v>
      </c>
      <c r="J17416">
        <v>0</v>
      </c>
      <c r="K17416">
        <v>2</v>
      </c>
      <c r="L17416" t="s">
        <v>276</v>
      </c>
      <c r="M17416" t="s">
        <v>803</v>
      </c>
      <c r="N17416" t="s">
        <v>802</v>
      </c>
      <c r="O17416" t="s">
        <v>122</v>
      </c>
      <c r="P17416" t="s">
        <v>23</v>
      </c>
      <c r="Q17416" t="s">
        <v>41</v>
      </c>
    </row>
    <row r="17417" spans="1:17" x14ac:dyDescent="0.2">
      <c r="A17417" s="2">
        <v>42021</v>
      </c>
      <c r="B17417" t="s">
        <v>802</v>
      </c>
      <c r="C17417" t="s">
        <v>61</v>
      </c>
      <c r="D17417" t="s">
        <v>36</v>
      </c>
      <c r="E17417" t="s">
        <v>36</v>
      </c>
      <c r="F17417">
        <v>118</v>
      </c>
      <c r="G17417">
        <v>61</v>
      </c>
      <c r="H17417">
        <v>260</v>
      </c>
      <c r="I17417">
        <v>529</v>
      </c>
      <c r="J17417">
        <v>1</v>
      </c>
      <c r="K17417">
        <v>1</v>
      </c>
      <c r="L17417" t="s">
        <v>276</v>
      </c>
      <c r="M17417" t="s">
        <v>803</v>
      </c>
      <c r="N17417" t="s">
        <v>802</v>
      </c>
      <c r="O17417" t="s">
        <v>22</v>
      </c>
      <c r="P17417" t="s">
        <v>23</v>
      </c>
      <c r="Q17417" t="s">
        <v>30</v>
      </c>
    </row>
    <row r="17418" spans="1:17" x14ac:dyDescent="0.2">
      <c r="A17418" s="2">
        <v>42021</v>
      </c>
      <c r="B17418" t="s">
        <v>239</v>
      </c>
      <c r="C17418" t="s">
        <v>301</v>
      </c>
      <c r="D17418" t="s">
        <v>115</v>
      </c>
      <c r="E17418" t="s">
        <v>115</v>
      </c>
      <c r="F17418">
        <v>93</v>
      </c>
      <c r="G17418">
        <v>125</v>
      </c>
      <c r="H17418">
        <v>346</v>
      </c>
      <c r="I17418">
        <v>241</v>
      </c>
      <c r="J17418">
        <v>1</v>
      </c>
      <c r="K17418">
        <v>0</v>
      </c>
      <c r="L17418" t="s">
        <v>678</v>
      </c>
      <c r="M17418" t="s">
        <v>542</v>
      </c>
      <c r="N17418" t="s">
        <v>55</v>
      </c>
      <c r="O17418" t="s">
        <v>122</v>
      </c>
      <c r="P17418" t="s">
        <v>23</v>
      </c>
      <c r="Q17418" t="s">
        <v>24</v>
      </c>
    </row>
    <row r="17419" spans="1:17" x14ac:dyDescent="0.2">
      <c r="A17419" s="2">
        <v>42021</v>
      </c>
      <c r="B17419" t="s">
        <v>389</v>
      </c>
      <c r="C17419" t="s">
        <v>135</v>
      </c>
      <c r="D17419" t="s">
        <v>115</v>
      </c>
      <c r="E17419" t="s">
        <v>36</v>
      </c>
      <c r="F17419">
        <v>176</v>
      </c>
      <c r="G17419">
        <v>43</v>
      </c>
      <c r="H17419">
        <v>67</v>
      </c>
      <c r="I17419">
        <v>654</v>
      </c>
      <c r="J17419">
        <v>0</v>
      </c>
      <c r="K17419">
        <v>2</v>
      </c>
      <c r="L17419" t="s">
        <v>28</v>
      </c>
      <c r="M17419" t="s">
        <v>246</v>
      </c>
      <c r="N17419" t="s">
        <v>176</v>
      </c>
      <c r="O17419" t="s">
        <v>122</v>
      </c>
      <c r="P17419" t="s">
        <v>23</v>
      </c>
      <c r="Q17419" t="s">
        <v>41</v>
      </c>
    </row>
    <row r="17420" spans="1:17" x14ac:dyDescent="0.2">
      <c r="A17420" s="2">
        <v>42022</v>
      </c>
      <c r="B17420" t="s">
        <v>182</v>
      </c>
      <c r="C17420" t="s">
        <v>163</v>
      </c>
      <c r="D17420" t="s">
        <v>115</v>
      </c>
      <c r="E17420" t="s">
        <v>115</v>
      </c>
      <c r="F17420">
        <v>96</v>
      </c>
      <c r="G17420">
        <v>150</v>
      </c>
      <c r="H17420">
        <v>338</v>
      </c>
      <c r="I17420">
        <v>156</v>
      </c>
      <c r="J17420">
        <v>2</v>
      </c>
      <c r="K17420">
        <v>1</v>
      </c>
      <c r="L17420" t="s">
        <v>678</v>
      </c>
      <c r="M17420" t="s">
        <v>668</v>
      </c>
      <c r="N17420" t="s">
        <v>55</v>
      </c>
      <c r="O17420" t="s">
        <v>122</v>
      </c>
      <c r="P17420" t="s">
        <v>23</v>
      </c>
      <c r="Q17420" t="s">
        <v>24</v>
      </c>
    </row>
    <row r="17421" spans="1:17" x14ac:dyDescent="0.2">
      <c r="A17421" s="2">
        <v>42022</v>
      </c>
      <c r="B17421" t="s">
        <v>128</v>
      </c>
      <c r="C17421" t="s">
        <v>548</v>
      </c>
      <c r="D17421" t="s">
        <v>36</v>
      </c>
      <c r="E17421" t="s">
        <v>36</v>
      </c>
      <c r="F17421">
        <v>22</v>
      </c>
      <c r="G17421">
        <v>40</v>
      </c>
      <c r="H17421">
        <v>872</v>
      </c>
      <c r="I17421">
        <v>693</v>
      </c>
      <c r="J17421">
        <v>1</v>
      </c>
      <c r="K17421">
        <v>1</v>
      </c>
      <c r="L17421" t="s">
        <v>276</v>
      </c>
      <c r="M17421" t="s">
        <v>1626</v>
      </c>
      <c r="N17421" t="s">
        <v>802</v>
      </c>
      <c r="O17421" t="s">
        <v>122</v>
      </c>
      <c r="P17421" t="s">
        <v>23</v>
      </c>
      <c r="Q17421" t="s">
        <v>30</v>
      </c>
    </row>
    <row r="17422" spans="1:17" x14ac:dyDescent="0.2">
      <c r="A17422" s="2">
        <v>42022</v>
      </c>
      <c r="B17422" t="s">
        <v>449</v>
      </c>
      <c r="C17422" t="s">
        <v>113</v>
      </c>
      <c r="D17422" t="s">
        <v>115</v>
      </c>
      <c r="E17422" t="s">
        <v>115</v>
      </c>
      <c r="F17422">
        <v>71</v>
      </c>
      <c r="G17422">
        <v>102</v>
      </c>
      <c r="H17422">
        <v>464</v>
      </c>
      <c r="I17422">
        <v>318</v>
      </c>
      <c r="J17422">
        <v>3</v>
      </c>
      <c r="K17422">
        <v>1</v>
      </c>
      <c r="L17422" t="s">
        <v>678</v>
      </c>
      <c r="M17422" t="s">
        <v>578</v>
      </c>
      <c r="N17422" t="s">
        <v>55</v>
      </c>
      <c r="O17422" t="s">
        <v>122</v>
      </c>
      <c r="P17422" t="s">
        <v>23</v>
      </c>
      <c r="Q17422" t="s">
        <v>24</v>
      </c>
    </row>
    <row r="17423" spans="1:17" x14ac:dyDescent="0.2">
      <c r="A17423" s="2">
        <v>42022</v>
      </c>
      <c r="B17423" t="s">
        <v>138</v>
      </c>
      <c r="C17423" t="s">
        <v>890</v>
      </c>
      <c r="D17423" t="s">
        <v>36</v>
      </c>
      <c r="E17423" t="s">
        <v>36</v>
      </c>
      <c r="F17423">
        <v>50</v>
      </c>
      <c r="G17423">
        <v>57</v>
      </c>
      <c r="H17423">
        <v>594</v>
      </c>
      <c r="I17423">
        <v>548</v>
      </c>
      <c r="J17423">
        <v>1</v>
      </c>
      <c r="K17423">
        <v>1</v>
      </c>
      <c r="L17423" t="s">
        <v>276</v>
      </c>
      <c r="M17423" t="s">
        <v>1626</v>
      </c>
      <c r="N17423" t="s">
        <v>802</v>
      </c>
      <c r="O17423" t="s">
        <v>122</v>
      </c>
      <c r="P17423" t="s">
        <v>23</v>
      </c>
      <c r="Q17423" t="s">
        <v>30</v>
      </c>
    </row>
    <row r="17424" spans="1:17" x14ac:dyDescent="0.2">
      <c r="A17424" s="2">
        <v>42023</v>
      </c>
      <c r="B17424" t="s">
        <v>150</v>
      </c>
      <c r="C17424" t="s">
        <v>149</v>
      </c>
      <c r="D17424" t="s">
        <v>36</v>
      </c>
      <c r="E17424" t="s">
        <v>36</v>
      </c>
      <c r="F17424">
        <v>18</v>
      </c>
      <c r="G17424">
        <v>52</v>
      </c>
      <c r="H17424">
        <v>947</v>
      </c>
      <c r="I17424">
        <v>587</v>
      </c>
      <c r="J17424">
        <v>3</v>
      </c>
      <c r="K17424">
        <v>1</v>
      </c>
      <c r="L17424" t="s">
        <v>276</v>
      </c>
      <c r="M17424" t="s">
        <v>1627</v>
      </c>
      <c r="N17424" t="s">
        <v>802</v>
      </c>
      <c r="O17424" t="s">
        <v>122</v>
      </c>
      <c r="P17424" t="s">
        <v>23</v>
      </c>
      <c r="Q17424" t="s">
        <v>24</v>
      </c>
    </row>
    <row r="17425" spans="1:17" x14ac:dyDescent="0.2">
      <c r="A17425" s="2">
        <v>42023</v>
      </c>
      <c r="B17425" t="s">
        <v>56</v>
      </c>
      <c r="C17425" t="s">
        <v>76</v>
      </c>
      <c r="D17425" t="s">
        <v>27</v>
      </c>
      <c r="E17425" t="s">
        <v>50</v>
      </c>
      <c r="F17425">
        <v>112</v>
      </c>
      <c r="G17425">
        <v>33</v>
      </c>
      <c r="H17425">
        <v>286</v>
      </c>
      <c r="I17425">
        <v>760</v>
      </c>
      <c r="J17425">
        <v>1</v>
      </c>
      <c r="K17425">
        <v>1</v>
      </c>
      <c r="L17425" t="s">
        <v>28</v>
      </c>
      <c r="M17425" t="s">
        <v>350</v>
      </c>
      <c r="N17425" t="s">
        <v>77</v>
      </c>
      <c r="O17425" t="s">
        <v>122</v>
      </c>
      <c r="P17425" t="s">
        <v>23</v>
      </c>
      <c r="Q17425" t="s">
        <v>30</v>
      </c>
    </row>
    <row r="17426" spans="1:17" x14ac:dyDescent="0.2">
      <c r="A17426" s="2">
        <v>42023</v>
      </c>
      <c r="B17426" t="s">
        <v>70</v>
      </c>
      <c r="C17426" t="s">
        <v>52</v>
      </c>
      <c r="D17426" t="s">
        <v>50</v>
      </c>
      <c r="E17426" t="s">
        <v>50</v>
      </c>
      <c r="F17426">
        <v>70</v>
      </c>
      <c r="G17426">
        <v>44</v>
      </c>
      <c r="H17426">
        <v>468</v>
      </c>
      <c r="I17426">
        <v>645</v>
      </c>
      <c r="J17426">
        <v>1</v>
      </c>
      <c r="K17426">
        <v>0</v>
      </c>
      <c r="L17426" t="s">
        <v>28</v>
      </c>
      <c r="M17426" t="s">
        <v>300</v>
      </c>
      <c r="N17426" t="s">
        <v>176</v>
      </c>
      <c r="O17426" t="s">
        <v>122</v>
      </c>
      <c r="P17426" t="s">
        <v>23</v>
      </c>
      <c r="Q17426" t="s">
        <v>24</v>
      </c>
    </row>
    <row r="17427" spans="1:17" x14ac:dyDescent="0.2">
      <c r="A17427" s="2">
        <v>42023</v>
      </c>
      <c r="B17427" t="s">
        <v>199</v>
      </c>
      <c r="C17427" t="s">
        <v>118</v>
      </c>
      <c r="D17427" t="s">
        <v>36</v>
      </c>
      <c r="E17427" t="s">
        <v>36</v>
      </c>
      <c r="F17427">
        <v>37</v>
      </c>
      <c r="G17427">
        <v>35</v>
      </c>
      <c r="H17427">
        <v>713</v>
      </c>
      <c r="I17427">
        <v>733</v>
      </c>
      <c r="J17427">
        <v>1</v>
      </c>
      <c r="K17427">
        <v>2</v>
      </c>
      <c r="L17427" t="s">
        <v>276</v>
      </c>
      <c r="M17427" t="s">
        <v>1627</v>
      </c>
      <c r="N17427" t="s">
        <v>802</v>
      </c>
      <c r="O17427" t="s">
        <v>122</v>
      </c>
      <c r="P17427" t="s">
        <v>23</v>
      </c>
      <c r="Q17427" t="s">
        <v>41</v>
      </c>
    </row>
    <row r="17428" spans="1:17" x14ac:dyDescent="0.2">
      <c r="A17428" s="2">
        <v>42023</v>
      </c>
      <c r="B17428" t="s">
        <v>167</v>
      </c>
      <c r="C17428" t="s">
        <v>176</v>
      </c>
      <c r="D17428" t="s">
        <v>115</v>
      </c>
      <c r="E17428" t="s">
        <v>115</v>
      </c>
      <c r="F17428">
        <v>51</v>
      </c>
      <c r="G17428">
        <v>80</v>
      </c>
      <c r="H17428">
        <v>588</v>
      </c>
      <c r="I17428">
        <v>408</v>
      </c>
      <c r="J17428">
        <v>1</v>
      </c>
      <c r="K17428">
        <v>0</v>
      </c>
      <c r="L17428" t="s">
        <v>678</v>
      </c>
      <c r="M17428" t="s">
        <v>581</v>
      </c>
      <c r="N17428" t="s">
        <v>55</v>
      </c>
      <c r="O17428" t="s">
        <v>122</v>
      </c>
      <c r="P17428" t="s">
        <v>23</v>
      </c>
      <c r="Q17428" t="s">
        <v>24</v>
      </c>
    </row>
    <row r="17429" spans="1:17" x14ac:dyDescent="0.2">
      <c r="A17429" s="2">
        <v>42023</v>
      </c>
      <c r="B17429" t="s">
        <v>166</v>
      </c>
      <c r="C17429" t="s">
        <v>402</v>
      </c>
      <c r="D17429" t="s">
        <v>115</v>
      </c>
      <c r="E17429" t="s">
        <v>115</v>
      </c>
      <c r="F17429">
        <v>92</v>
      </c>
      <c r="G17429">
        <v>110</v>
      </c>
      <c r="H17429">
        <v>346</v>
      </c>
      <c r="I17429">
        <v>291</v>
      </c>
      <c r="J17429">
        <v>1</v>
      </c>
      <c r="K17429">
        <v>2</v>
      </c>
      <c r="L17429" t="s">
        <v>678</v>
      </c>
      <c r="M17429" t="s">
        <v>58</v>
      </c>
      <c r="N17429" t="s">
        <v>55</v>
      </c>
      <c r="O17429" t="s">
        <v>122</v>
      </c>
      <c r="P17429" t="s">
        <v>23</v>
      </c>
      <c r="Q17429" t="s">
        <v>41</v>
      </c>
    </row>
    <row r="17430" spans="1:17" x14ac:dyDescent="0.2">
      <c r="A17430" s="2">
        <v>42024</v>
      </c>
      <c r="B17430" t="s">
        <v>164</v>
      </c>
      <c r="C17430" t="s">
        <v>913</v>
      </c>
      <c r="D17430" t="s">
        <v>115</v>
      </c>
      <c r="E17430" t="s">
        <v>115</v>
      </c>
      <c r="F17430">
        <v>114</v>
      </c>
      <c r="G17430">
        <v>115</v>
      </c>
      <c r="H17430">
        <v>268</v>
      </c>
      <c r="I17430">
        <v>268</v>
      </c>
      <c r="J17430">
        <v>2</v>
      </c>
      <c r="K17430">
        <v>0</v>
      </c>
      <c r="L17430" t="s">
        <v>678</v>
      </c>
      <c r="M17430" t="s">
        <v>668</v>
      </c>
      <c r="N17430" t="s">
        <v>55</v>
      </c>
      <c r="O17430" t="s">
        <v>122</v>
      </c>
      <c r="P17430" t="s">
        <v>23</v>
      </c>
      <c r="Q17430" t="s">
        <v>24</v>
      </c>
    </row>
    <row r="17431" spans="1:17" x14ac:dyDescent="0.2">
      <c r="A17431" s="2">
        <v>42024</v>
      </c>
      <c r="B17431" t="s">
        <v>136</v>
      </c>
      <c r="C17431" t="s">
        <v>34</v>
      </c>
      <c r="D17431" t="s">
        <v>36</v>
      </c>
      <c r="E17431" t="s">
        <v>36</v>
      </c>
      <c r="F17431">
        <v>28</v>
      </c>
      <c r="G17431">
        <v>39</v>
      </c>
      <c r="H17431">
        <v>833</v>
      </c>
      <c r="I17431">
        <v>705</v>
      </c>
      <c r="J17431">
        <v>1</v>
      </c>
      <c r="K17431">
        <v>1</v>
      </c>
      <c r="L17431" t="s">
        <v>276</v>
      </c>
      <c r="M17431" t="s">
        <v>916</v>
      </c>
      <c r="N17431" t="s">
        <v>802</v>
      </c>
      <c r="O17431" t="s">
        <v>122</v>
      </c>
      <c r="P17431" t="s">
        <v>23</v>
      </c>
      <c r="Q17431" t="s">
        <v>30</v>
      </c>
    </row>
    <row r="17432" spans="1:17" x14ac:dyDescent="0.2">
      <c r="A17432" s="2">
        <v>42024</v>
      </c>
      <c r="B17432" t="s">
        <v>143</v>
      </c>
      <c r="C17432" t="s">
        <v>177</v>
      </c>
      <c r="D17432" t="s">
        <v>115</v>
      </c>
      <c r="E17432" t="s">
        <v>115</v>
      </c>
      <c r="F17432">
        <v>54</v>
      </c>
      <c r="G17432">
        <v>93</v>
      </c>
      <c r="H17432">
        <v>563</v>
      </c>
      <c r="I17432">
        <v>345</v>
      </c>
      <c r="J17432">
        <v>2</v>
      </c>
      <c r="K17432">
        <v>0</v>
      </c>
      <c r="L17432" t="s">
        <v>678</v>
      </c>
      <c r="M17432" t="s">
        <v>578</v>
      </c>
      <c r="N17432" t="s">
        <v>55</v>
      </c>
      <c r="O17432" t="s">
        <v>122</v>
      </c>
      <c r="P17432" t="s">
        <v>23</v>
      </c>
      <c r="Q17432" t="s">
        <v>24</v>
      </c>
    </row>
    <row r="17433" spans="1:17" x14ac:dyDescent="0.2">
      <c r="A17433" s="2">
        <v>42024</v>
      </c>
      <c r="B17433" t="s">
        <v>111</v>
      </c>
      <c r="C17433" t="s">
        <v>120</v>
      </c>
      <c r="D17433" t="s">
        <v>36</v>
      </c>
      <c r="E17433" t="s">
        <v>36</v>
      </c>
      <c r="F17433">
        <v>49</v>
      </c>
      <c r="G17433">
        <v>42</v>
      </c>
      <c r="H17433">
        <v>602</v>
      </c>
      <c r="I17433">
        <v>665</v>
      </c>
      <c r="J17433">
        <v>1</v>
      </c>
      <c r="K17433">
        <v>1</v>
      </c>
      <c r="L17433" t="s">
        <v>276</v>
      </c>
      <c r="M17433" t="s">
        <v>916</v>
      </c>
      <c r="N17433" t="s">
        <v>802</v>
      </c>
      <c r="O17433" t="s">
        <v>122</v>
      </c>
      <c r="P17433" t="s">
        <v>23</v>
      </c>
      <c r="Q17433" t="s">
        <v>30</v>
      </c>
    </row>
    <row r="17434" spans="1:17" x14ac:dyDescent="0.2">
      <c r="A17434" s="2">
        <v>42025</v>
      </c>
      <c r="B17434" t="s">
        <v>802</v>
      </c>
      <c r="C17434" t="s">
        <v>224</v>
      </c>
      <c r="D17434" t="s">
        <v>36</v>
      </c>
      <c r="E17434" t="s">
        <v>36</v>
      </c>
      <c r="F17434">
        <v>118</v>
      </c>
      <c r="G17434">
        <v>64</v>
      </c>
      <c r="H17434">
        <v>260</v>
      </c>
      <c r="I17434">
        <v>522</v>
      </c>
      <c r="J17434">
        <v>0</v>
      </c>
      <c r="K17434">
        <v>0</v>
      </c>
      <c r="L17434" t="s">
        <v>276</v>
      </c>
      <c r="M17434" t="s">
        <v>803</v>
      </c>
      <c r="N17434" t="s">
        <v>802</v>
      </c>
      <c r="O17434" t="s">
        <v>22</v>
      </c>
      <c r="P17434" t="s">
        <v>23</v>
      </c>
      <c r="Q17434" t="s">
        <v>30</v>
      </c>
    </row>
    <row r="17435" spans="1:17" x14ac:dyDescent="0.2">
      <c r="A17435" s="2">
        <v>42025</v>
      </c>
      <c r="B17435" t="s">
        <v>141</v>
      </c>
      <c r="C17435" t="s">
        <v>61</v>
      </c>
      <c r="D17435" t="s">
        <v>36</v>
      </c>
      <c r="E17435" t="s">
        <v>36</v>
      </c>
      <c r="F17435">
        <v>62</v>
      </c>
      <c r="G17435">
        <v>61</v>
      </c>
      <c r="H17435">
        <v>527</v>
      </c>
      <c r="I17435">
        <v>529</v>
      </c>
      <c r="J17435">
        <v>0</v>
      </c>
      <c r="K17435">
        <v>1</v>
      </c>
      <c r="L17435" t="s">
        <v>276</v>
      </c>
      <c r="M17435" t="s">
        <v>803</v>
      </c>
      <c r="N17435" t="s">
        <v>802</v>
      </c>
      <c r="O17435" t="s">
        <v>122</v>
      </c>
      <c r="P17435" t="s">
        <v>23</v>
      </c>
      <c r="Q17435" t="s">
        <v>41</v>
      </c>
    </row>
    <row r="17436" spans="1:17" x14ac:dyDescent="0.2">
      <c r="A17436" s="2">
        <v>42026</v>
      </c>
      <c r="B17436" t="s">
        <v>55</v>
      </c>
      <c r="C17436" t="s">
        <v>182</v>
      </c>
      <c r="D17436" t="s">
        <v>57</v>
      </c>
      <c r="E17436" t="s">
        <v>115</v>
      </c>
      <c r="F17436">
        <v>100</v>
      </c>
      <c r="G17436">
        <v>96</v>
      </c>
      <c r="H17436">
        <v>328</v>
      </c>
      <c r="I17436">
        <v>338</v>
      </c>
      <c r="J17436">
        <v>2</v>
      </c>
      <c r="K17436">
        <v>0</v>
      </c>
      <c r="L17436" t="s">
        <v>678</v>
      </c>
      <c r="M17436" t="s">
        <v>581</v>
      </c>
      <c r="N17436" t="s">
        <v>55</v>
      </c>
      <c r="O17436" t="s">
        <v>22</v>
      </c>
      <c r="P17436" t="s">
        <v>23</v>
      </c>
      <c r="Q17436" t="s">
        <v>24</v>
      </c>
    </row>
    <row r="17437" spans="1:17" x14ac:dyDescent="0.2">
      <c r="A17437" s="2">
        <v>42026</v>
      </c>
      <c r="B17437" t="s">
        <v>548</v>
      </c>
      <c r="C17437" t="s">
        <v>890</v>
      </c>
      <c r="D17437" t="s">
        <v>36</v>
      </c>
      <c r="E17437" t="s">
        <v>36</v>
      </c>
      <c r="F17437">
        <v>40</v>
      </c>
      <c r="G17437">
        <v>57</v>
      </c>
      <c r="H17437">
        <v>693</v>
      </c>
      <c r="I17437">
        <v>548</v>
      </c>
      <c r="J17437">
        <v>0</v>
      </c>
      <c r="K17437">
        <v>0</v>
      </c>
      <c r="L17437" t="s">
        <v>276</v>
      </c>
      <c r="M17437" t="s">
        <v>1626</v>
      </c>
      <c r="N17437" t="s">
        <v>802</v>
      </c>
      <c r="O17437" t="s">
        <v>122</v>
      </c>
      <c r="P17437" t="s">
        <v>23</v>
      </c>
      <c r="Q17437" t="s">
        <v>30</v>
      </c>
    </row>
    <row r="17438" spans="1:17" x14ac:dyDescent="0.2">
      <c r="A17438" s="2">
        <v>42026</v>
      </c>
      <c r="B17438" t="s">
        <v>133</v>
      </c>
      <c r="C17438" t="s">
        <v>449</v>
      </c>
      <c r="D17438" t="s">
        <v>115</v>
      </c>
      <c r="E17438" t="s">
        <v>115</v>
      </c>
      <c r="F17438">
        <v>69</v>
      </c>
      <c r="G17438">
        <v>71</v>
      </c>
      <c r="H17438">
        <v>487</v>
      </c>
      <c r="I17438">
        <v>464</v>
      </c>
      <c r="J17438">
        <v>2</v>
      </c>
      <c r="K17438">
        <v>0</v>
      </c>
      <c r="L17438" t="s">
        <v>678</v>
      </c>
      <c r="M17438" t="s">
        <v>578</v>
      </c>
      <c r="N17438" t="s">
        <v>55</v>
      </c>
      <c r="O17438" t="s">
        <v>122</v>
      </c>
      <c r="P17438" t="s">
        <v>23</v>
      </c>
      <c r="Q17438" t="s">
        <v>24</v>
      </c>
    </row>
    <row r="17439" spans="1:17" x14ac:dyDescent="0.2">
      <c r="A17439" s="2">
        <v>42026</v>
      </c>
      <c r="B17439" t="s">
        <v>389</v>
      </c>
      <c r="C17439" t="s">
        <v>70</v>
      </c>
      <c r="D17439" t="s">
        <v>115</v>
      </c>
      <c r="E17439" t="s">
        <v>50</v>
      </c>
      <c r="F17439">
        <v>176</v>
      </c>
      <c r="G17439">
        <v>70</v>
      </c>
      <c r="H17439">
        <v>67</v>
      </c>
      <c r="I17439">
        <v>468</v>
      </c>
      <c r="J17439">
        <v>0</v>
      </c>
      <c r="K17439">
        <v>0</v>
      </c>
      <c r="L17439" t="s">
        <v>28</v>
      </c>
      <c r="M17439" t="s">
        <v>246</v>
      </c>
      <c r="N17439" t="s">
        <v>176</v>
      </c>
      <c r="O17439" t="s">
        <v>122</v>
      </c>
      <c r="P17439" t="s">
        <v>23</v>
      </c>
      <c r="Q17439" t="s">
        <v>30</v>
      </c>
    </row>
    <row r="17440" spans="1:17" x14ac:dyDescent="0.2">
      <c r="A17440" s="2">
        <v>42026</v>
      </c>
      <c r="B17440" t="s">
        <v>138</v>
      </c>
      <c r="C17440" t="s">
        <v>128</v>
      </c>
      <c r="D17440" t="s">
        <v>36</v>
      </c>
      <c r="E17440" t="s">
        <v>36</v>
      </c>
      <c r="F17440">
        <v>50</v>
      </c>
      <c r="G17440">
        <v>22</v>
      </c>
      <c r="H17440">
        <v>594</v>
      </c>
      <c r="I17440">
        <v>872</v>
      </c>
      <c r="J17440">
        <v>1</v>
      </c>
      <c r="K17440">
        <v>2</v>
      </c>
      <c r="L17440" t="s">
        <v>276</v>
      </c>
      <c r="M17440" t="s">
        <v>1626</v>
      </c>
      <c r="N17440" t="s">
        <v>802</v>
      </c>
      <c r="O17440" t="s">
        <v>122</v>
      </c>
      <c r="P17440" t="s">
        <v>23</v>
      </c>
      <c r="Q17440" t="s">
        <v>41</v>
      </c>
    </row>
    <row r="17441" spans="1:17" x14ac:dyDescent="0.2">
      <c r="A17441" s="2">
        <v>42027</v>
      </c>
      <c r="B17441" t="s">
        <v>199</v>
      </c>
      <c r="C17441" t="s">
        <v>150</v>
      </c>
      <c r="D17441" t="s">
        <v>36</v>
      </c>
      <c r="E17441" t="s">
        <v>36</v>
      </c>
      <c r="F17441">
        <v>37</v>
      </c>
      <c r="G17441">
        <v>18</v>
      </c>
      <c r="H17441">
        <v>713</v>
      </c>
      <c r="I17441">
        <v>947</v>
      </c>
      <c r="J17441">
        <v>1</v>
      </c>
      <c r="K17441">
        <v>0</v>
      </c>
      <c r="L17441" t="s">
        <v>276</v>
      </c>
      <c r="M17441" t="s">
        <v>1627</v>
      </c>
      <c r="N17441" t="s">
        <v>802</v>
      </c>
      <c r="O17441" t="s">
        <v>122</v>
      </c>
      <c r="P17441" t="s">
        <v>23</v>
      </c>
      <c r="Q17441" t="s">
        <v>24</v>
      </c>
    </row>
    <row r="17442" spans="1:17" x14ac:dyDescent="0.2">
      <c r="A17442" s="2">
        <v>42027</v>
      </c>
      <c r="B17442" t="s">
        <v>167</v>
      </c>
      <c r="C17442" t="s">
        <v>164</v>
      </c>
      <c r="D17442" t="s">
        <v>115</v>
      </c>
      <c r="E17442" t="s">
        <v>115</v>
      </c>
      <c r="F17442">
        <v>51</v>
      </c>
      <c r="G17442">
        <v>114</v>
      </c>
      <c r="H17442">
        <v>588</v>
      </c>
      <c r="I17442">
        <v>268</v>
      </c>
      <c r="J17442">
        <v>3</v>
      </c>
      <c r="K17442">
        <v>3</v>
      </c>
      <c r="L17442" t="s">
        <v>678</v>
      </c>
      <c r="M17442" t="s">
        <v>668</v>
      </c>
      <c r="N17442" t="s">
        <v>55</v>
      </c>
      <c r="O17442" t="s">
        <v>122</v>
      </c>
      <c r="P17442" t="s">
        <v>59</v>
      </c>
      <c r="Q17442" t="s">
        <v>41</v>
      </c>
    </row>
    <row r="17443" spans="1:17" x14ac:dyDescent="0.2">
      <c r="A17443" s="2">
        <v>42027</v>
      </c>
      <c r="B17443" t="s">
        <v>143</v>
      </c>
      <c r="C17443" t="s">
        <v>176</v>
      </c>
      <c r="D17443" t="s">
        <v>115</v>
      </c>
      <c r="E17443" t="s">
        <v>115</v>
      </c>
      <c r="F17443">
        <v>54</v>
      </c>
      <c r="G17443">
        <v>80</v>
      </c>
      <c r="H17443">
        <v>563</v>
      </c>
      <c r="I17443">
        <v>408</v>
      </c>
      <c r="J17443">
        <v>1</v>
      </c>
      <c r="K17443">
        <v>1</v>
      </c>
      <c r="L17443" t="s">
        <v>678</v>
      </c>
      <c r="M17443" t="s">
        <v>58</v>
      </c>
      <c r="N17443" t="s">
        <v>55</v>
      </c>
      <c r="O17443" t="s">
        <v>122</v>
      </c>
      <c r="P17443" t="s">
        <v>59</v>
      </c>
      <c r="Q17443" t="s">
        <v>41</v>
      </c>
    </row>
    <row r="17444" spans="1:17" x14ac:dyDescent="0.2">
      <c r="A17444" s="2">
        <v>42027</v>
      </c>
      <c r="B17444" t="s">
        <v>149</v>
      </c>
      <c r="C17444" t="s">
        <v>118</v>
      </c>
      <c r="D17444" t="s">
        <v>36</v>
      </c>
      <c r="E17444" t="s">
        <v>36</v>
      </c>
      <c r="F17444">
        <v>52</v>
      </c>
      <c r="G17444">
        <v>35</v>
      </c>
      <c r="H17444">
        <v>587</v>
      </c>
      <c r="I17444">
        <v>733</v>
      </c>
      <c r="J17444">
        <v>1</v>
      </c>
      <c r="K17444">
        <v>1</v>
      </c>
      <c r="L17444" t="s">
        <v>276</v>
      </c>
      <c r="M17444" t="s">
        <v>1627</v>
      </c>
      <c r="N17444" t="s">
        <v>802</v>
      </c>
      <c r="O17444" t="s">
        <v>122</v>
      </c>
      <c r="P17444" t="s">
        <v>23</v>
      </c>
      <c r="Q17444" t="s">
        <v>30</v>
      </c>
    </row>
    <row r="17445" spans="1:17" x14ac:dyDescent="0.2">
      <c r="A17445" s="2">
        <v>42028</v>
      </c>
      <c r="B17445" t="s">
        <v>120</v>
      </c>
      <c r="C17445" t="s">
        <v>34</v>
      </c>
      <c r="D17445" t="s">
        <v>36</v>
      </c>
      <c r="E17445" t="s">
        <v>36</v>
      </c>
      <c r="F17445">
        <v>42</v>
      </c>
      <c r="G17445">
        <v>39</v>
      </c>
      <c r="H17445">
        <v>665</v>
      </c>
      <c r="I17445">
        <v>705</v>
      </c>
      <c r="J17445">
        <v>1</v>
      </c>
      <c r="K17445">
        <v>1</v>
      </c>
      <c r="L17445" t="s">
        <v>276</v>
      </c>
      <c r="M17445" t="s">
        <v>916</v>
      </c>
      <c r="N17445" t="s">
        <v>802</v>
      </c>
      <c r="O17445" t="s">
        <v>122</v>
      </c>
      <c r="P17445" t="s">
        <v>23</v>
      </c>
      <c r="Q17445" t="s">
        <v>30</v>
      </c>
    </row>
    <row r="17446" spans="1:17" x14ac:dyDescent="0.2">
      <c r="A17446" s="2">
        <v>42028</v>
      </c>
      <c r="B17446" t="s">
        <v>136</v>
      </c>
      <c r="C17446" t="s">
        <v>111</v>
      </c>
      <c r="D17446" t="s">
        <v>36</v>
      </c>
      <c r="E17446" t="s">
        <v>36</v>
      </c>
      <c r="F17446">
        <v>28</v>
      </c>
      <c r="G17446">
        <v>49</v>
      </c>
      <c r="H17446">
        <v>833</v>
      </c>
      <c r="I17446">
        <v>602</v>
      </c>
      <c r="J17446">
        <v>1</v>
      </c>
      <c r="K17446">
        <v>1</v>
      </c>
      <c r="L17446" t="s">
        <v>276</v>
      </c>
      <c r="M17446" t="s">
        <v>916</v>
      </c>
      <c r="N17446" t="s">
        <v>802</v>
      </c>
      <c r="O17446" t="s">
        <v>122</v>
      </c>
      <c r="P17446" t="s">
        <v>23</v>
      </c>
      <c r="Q17446" t="s">
        <v>30</v>
      </c>
    </row>
    <row r="17447" spans="1:17" x14ac:dyDescent="0.2">
      <c r="A17447" s="2">
        <v>42029</v>
      </c>
      <c r="B17447" t="s">
        <v>61</v>
      </c>
      <c r="C17447" t="s">
        <v>224</v>
      </c>
      <c r="D17447" t="s">
        <v>36</v>
      </c>
      <c r="E17447" t="s">
        <v>36</v>
      </c>
      <c r="F17447">
        <v>61</v>
      </c>
      <c r="G17447">
        <v>64</v>
      </c>
      <c r="H17447">
        <v>529</v>
      </c>
      <c r="I17447">
        <v>522</v>
      </c>
      <c r="J17447">
        <v>2</v>
      </c>
      <c r="K17447">
        <v>1</v>
      </c>
      <c r="L17447" t="s">
        <v>276</v>
      </c>
      <c r="M17447" t="s">
        <v>1626</v>
      </c>
      <c r="N17447" t="s">
        <v>802</v>
      </c>
      <c r="O17447" t="s">
        <v>122</v>
      </c>
      <c r="P17447" t="s">
        <v>23</v>
      </c>
      <c r="Q17447" t="s">
        <v>24</v>
      </c>
    </row>
    <row r="17448" spans="1:17" x14ac:dyDescent="0.2">
      <c r="A17448" s="2">
        <v>42029</v>
      </c>
      <c r="B17448" t="s">
        <v>802</v>
      </c>
      <c r="C17448" t="s">
        <v>141</v>
      </c>
      <c r="D17448" t="s">
        <v>36</v>
      </c>
      <c r="E17448" t="s">
        <v>36</v>
      </c>
      <c r="F17448">
        <v>118</v>
      </c>
      <c r="G17448">
        <v>62</v>
      </c>
      <c r="H17448">
        <v>260</v>
      </c>
      <c r="I17448">
        <v>527</v>
      </c>
      <c r="J17448">
        <v>2</v>
      </c>
      <c r="K17448">
        <v>0</v>
      </c>
      <c r="L17448" t="s">
        <v>276</v>
      </c>
      <c r="M17448" t="s">
        <v>803</v>
      </c>
      <c r="N17448" t="s">
        <v>802</v>
      </c>
      <c r="O17448" t="s">
        <v>22</v>
      </c>
      <c r="P17448" t="s">
        <v>23</v>
      </c>
      <c r="Q17448" t="s">
        <v>24</v>
      </c>
    </row>
    <row r="17449" spans="1:17" x14ac:dyDescent="0.2">
      <c r="A17449" s="2">
        <v>42030</v>
      </c>
      <c r="B17449" t="s">
        <v>548</v>
      </c>
      <c r="C17449" t="s">
        <v>138</v>
      </c>
      <c r="D17449" t="s">
        <v>36</v>
      </c>
      <c r="E17449" t="s">
        <v>36</v>
      </c>
      <c r="F17449">
        <v>40</v>
      </c>
      <c r="G17449">
        <v>50</v>
      </c>
      <c r="H17449">
        <v>693</v>
      </c>
      <c r="I17449">
        <v>594</v>
      </c>
      <c r="J17449">
        <v>0</v>
      </c>
      <c r="K17449">
        <v>0</v>
      </c>
      <c r="L17449" t="s">
        <v>276</v>
      </c>
      <c r="M17449" t="s">
        <v>1626</v>
      </c>
      <c r="N17449" t="s">
        <v>802</v>
      </c>
      <c r="O17449" t="s">
        <v>122</v>
      </c>
      <c r="P17449" t="s">
        <v>23</v>
      </c>
      <c r="Q17449" t="s">
        <v>30</v>
      </c>
    </row>
    <row r="17450" spans="1:17" x14ac:dyDescent="0.2">
      <c r="A17450" s="2">
        <v>42030</v>
      </c>
      <c r="B17450" t="s">
        <v>890</v>
      </c>
      <c r="C17450" t="s">
        <v>128</v>
      </c>
      <c r="D17450" t="s">
        <v>36</v>
      </c>
      <c r="E17450" t="s">
        <v>36</v>
      </c>
      <c r="F17450">
        <v>57</v>
      </c>
      <c r="G17450">
        <v>22</v>
      </c>
      <c r="H17450">
        <v>548</v>
      </c>
      <c r="I17450">
        <v>872</v>
      </c>
      <c r="J17450">
        <v>1</v>
      </c>
      <c r="K17450">
        <v>1</v>
      </c>
      <c r="L17450" t="s">
        <v>276</v>
      </c>
      <c r="M17450" t="s">
        <v>803</v>
      </c>
      <c r="N17450" t="s">
        <v>802</v>
      </c>
      <c r="O17450" t="s">
        <v>122</v>
      </c>
      <c r="P17450" t="s">
        <v>23</v>
      </c>
      <c r="Q17450" t="s">
        <v>30</v>
      </c>
    </row>
    <row r="17451" spans="1:17" x14ac:dyDescent="0.2">
      <c r="A17451" s="2">
        <v>42030</v>
      </c>
      <c r="B17451" t="s">
        <v>133</v>
      </c>
      <c r="C17451" t="s">
        <v>164</v>
      </c>
      <c r="D17451" t="s">
        <v>115</v>
      </c>
      <c r="E17451" t="s">
        <v>115</v>
      </c>
      <c r="F17451">
        <v>69</v>
      </c>
      <c r="G17451">
        <v>114</v>
      </c>
      <c r="H17451">
        <v>487</v>
      </c>
      <c r="I17451">
        <v>268</v>
      </c>
      <c r="J17451">
        <v>2</v>
      </c>
      <c r="K17451">
        <v>0</v>
      </c>
      <c r="L17451" t="s">
        <v>678</v>
      </c>
      <c r="M17451" t="s">
        <v>58</v>
      </c>
      <c r="N17451" t="s">
        <v>55</v>
      </c>
      <c r="O17451" t="s">
        <v>122</v>
      </c>
      <c r="P17451" t="s">
        <v>23</v>
      </c>
      <c r="Q17451" t="s">
        <v>24</v>
      </c>
    </row>
    <row r="17452" spans="1:17" x14ac:dyDescent="0.2">
      <c r="A17452" s="2">
        <v>42031</v>
      </c>
      <c r="B17452" t="s">
        <v>55</v>
      </c>
      <c r="C17452" t="s">
        <v>176</v>
      </c>
      <c r="D17452" t="s">
        <v>57</v>
      </c>
      <c r="E17452" t="s">
        <v>115</v>
      </c>
      <c r="F17452">
        <v>100</v>
      </c>
      <c r="G17452">
        <v>80</v>
      </c>
      <c r="H17452">
        <v>328</v>
      </c>
      <c r="I17452">
        <v>408</v>
      </c>
      <c r="J17452">
        <v>2</v>
      </c>
      <c r="K17452">
        <v>0</v>
      </c>
      <c r="L17452" t="s">
        <v>678</v>
      </c>
      <c r="M17452" t="s">
        <v>542</v>
      </c>
      <c r="N17452" t="s">
        <v>55</v>
      </c>
      <c r="O17452" t="s">
        <v>22</v>
      </c>
      <c r="P17452" t="s">
        <v>23</v>
      </c>
      <c r="Q17452" t="s">
        <v>24</v>
      </c>
    </row>
    <row r="17453" spans="1:17" x14ac:dyDescent="0.2">
      <c r="A17453" s="2">
        <v>42031</v>
      </c>
      <c r="B17453" t="s">
        <v>118</v>
      </c>
      <c r="C17453" t="s">
        <v>150</v>
      </c>
      <c r="D17453" t="s">
        <v>36</v>
      </c>
      <c r="E17453" t="s">
        <v>36</v>
      </c>
      <c r="F17453">
        <v>35</v>
      </c>
      <c r="G17453">
        <v>18</v>
      </c>
      <c r="H17453">
        <v>733</v>
      </c>
      <c r="I17453">
        <v>947</v>
      </c>
      <c r="J17453">
        <v>0</v>
      </c>
      <c r="K17453">
        <v>2</v>
      </c>
      <c r="L17453" t="s">
        <v>276</v>
      </c>
      <c r="M17453" t="s">
        <v>916</v>
      </c>
      <c r="N17453" t="s">
        <v>802</v>
      </c>
      <c r="O17453" t="s">
        <v>122</v>
      </c>
      <c r="P17453" t="s">
        <v>23</v>
      </c>
      <c r="Q17453" t="s">
        <v>41</v>
      </c>
    </row>
    <row r="17454" spans="1:17" x14ac:dyDescent="0.2">
      <c r="A17454" s="2">
        <v>42031</v>
      </c>
      <c r="B17454" t="s">
        <v>149</v>
      </c>
      <c r="C17454" t="s">
        <v>199</v>
      </c>
      <c r="D17454" t="s">
        <v>36</v>
      </c>
      <c r="E17454" t="s">
        <v>36</v>
      </c>
      <c r="F17454">
        <v>52</v>
      </c>
      <c r="G17454">
        <v>37</v>
      </c>
      <c r="H17454">
        <v>587</v>
      </c>
      <c r="I17454">
        <v>713</v>
      </c>
      <c r="J17454">
        <v>1</v>
      </c>
      <c r="K17454">
        <v>2</v>
      </c>
      <c r="L17454" t="s">
        <v>276</v>
      </c>
      <c r="M17454" t="s">
        <v>1627</v>
      </c>
      <c r="N17454" t="s">
        <v>802</v>
      </c>
      <c r="O17454" t="s">
        <v>122</v>
      </c>
      <c r="P17454" t="s">
        <v>23</v>
      </c>
      <c r="Q17454" t="s">
        <v>41</v>
      </c>
    </row>
    <row r="17455" spans="1:17" x14ac:dyDescent="0.2">
      <c r="A17455" s="2">
        <v>42032</v>
      </c>
      <c r="B17455" t="s">
        <v>120</v>
      </c>
      <c r="C17455" t="s">
        <v>136</v>
      </c>
      <c r="D17455" t="s">
        <v>36</v>
      </c>
      <c r="E17455" t="s">
        <v>36</v>
      </c>
      <c r="F17455">
        <v>42</v>
      </c>
      <c r="G17455">
        <v>28</v>
      </c>
      <c r="H17455">
        <v>665</v>
      </c>
      <c r="I17455">
        <v>833</v>
      </c>
      <c r="J17455">
        <v>0</v>
      </c>
      <c r="K17455">
        <v>1</v>
      </c>
      <c r="L17455" t="s">
        <v>276</v>
      </c>
      <c r="M17455" t="s">
        <v>916</v>
      </c>
      <c r="N17455" t="s">
        <v>802</v>
      </c>
      <c r="O17455" t="s">
        <v>122</v>
      </c>
      <c r="P17455" t="s">
        <v>23</v>
      </c>
      <c r="Q17455" t="s">
        <v>41</v>
      </c>
    </row>
    <row r="17456" spans="1:17" x14ac:dyDescent="0.2">
      <c r="A17456" s="2">
        <v>42032</v>
      </c>
      <c r="B17456" t="s">
        <v>107</v>
      </c>
      <c r="C17456" t="s">
        <v>77</v>
      </c>
      <c r="D17456" t="s">
        <v>19</v>
      </c>
      <c r="E17456" t="s">
        <v>27</v>
      </c>
      <c r="F17456">
        <v>14</v>
      </c>
      <c r="G17456">
        <v>27</v>
      </c>
      <c r="H17456">
        <v>1016</v>
      </c>
      <c r="I17456">
        <v>835</v>
      </c>
      <c r="J17456">
        <v>3</v>
      </c>
      <c r="K17456">
        <v>2</v>
      </c>
      <c r="L17456" t="s">
        <v>28</v>
      </c>
      <c r="M17456" t="s">
        <v>1209</v>
      </c>
      <c r="N17456" t="s">
        <v>107</v>
      </c>
      <c r="O17456" t="s">
        <v>22</v>
      </c>
      <c r="P17456" t="s">
        <v>23</v>
      </c>
      <c r="Q17456" t="s">
        <v>24</v>
      </c>
    </row>
    <row r="17457" spans="1:17" x14ac:dyDescent="0.2">
      <c r="A17457" s="2">
        <v>42032</v>
      </c>
      <c r="B17457" t="s">
        <v>34</v>
      </c>
      <c r="C17457" t="s">
        <v>111</v>
      </c>
      <c r="D17457" t="s">
        <v>36</v>
      </c>
      <c r="E17457" t="s">
        <v>36</v>
      </c>
      <c r="F17457">
        <v>39</v>
      </c>
      <c r="G17457">
        <v>49</v>
      </c>
      <c r="H17457">
        <v>705</v>
      </c>
      <c r="I17457">
        <v>602</v>
      </c>
      <c r="J17457">
        <v>1</v>
      </c>
      <c r="K17457">
        <v>1</v>
      </c>
      <c r="L17457" t="s">
        <v>276</v>
      </c>
      <c r="M17457" t="s">
        <v>1627</v>
      </c>
      <c r="N17457" t="s">
        <v>802</v>
      </c>
      <c r="O17457" t="s">
        <v>122</v>
      </c>
      <c r="P17457" t="s">
        <v>23</v>
      </c>
      <c r="Q17457" t="s">
        <v>30</v>
      </c>
    </row>
    <row r="17458" spans="1:17" x14ac:dyDescent="0.2">
      <c r="A17458" s="2">
        <v>42034</v>
      </c>
      <c r="B17458" t="s">
        <v>1491</v>
      </c>
      <c r="C17458" t="s">
        <v>586</v>
      </c>
      <c r="D17458" t="s">
        <v>27</v>
      </c>
      <c r="E17458" t="s">
        <v>27</v>
      </c>
      <c r="F17458">
        <v>158</v>
      </c>
      <c r="G17458">
        <v>129</v>
      </c>
      <c r="H17458">
        <v>125</v>
      </c>
      <c r="I17458">
        <v>221</v>
      </c>
      <c r="J17458">
        <v>0</v>
      </c>
      <c r="K17458">
        <v>0</v>
      </c>
      <c r="L17458" t="s">
        <v>1509</v>
      </c>
      <c r="M17458" t="s">
        <v>234</v>
      </c>
      <c r="N17458" t="s">
        <v>232</v>
      </c>
      <c r="O17458" t="s">
        <v>122</v>
      </c>
      <c r="P17458" t="s">
        <v>59</v>
      </c>
      <c r="Q17458" t="s">
        <v>41</v>
      </c>
    </row>
    <row r="17459" spans="1:17" x14ac:dyDescent="0.2">
      <c r="A17459" s="2">
        <v>42034</v>
      </c>
      <c r="B17459" t="s">
        <v>164</v>
      </c>
      <c r="C17459" t="s">
        <v>176</v>
      </c>
      <c r="D17459" t="s">
        <v>115</v>
      </c>
      <c r="E17459" t="s">
        <v>115</v>
      </c>
      <c r="F17459">
        <v>114</v>
      </c>
      <c r="G17459">
        <v>80</v>
      </c>
      <c r="H17459">
        <v>268</v>
      </c>
      <c r="I17459">
        <v>408</v>
      </c>
      <c r="J17459">
        <v>2</v>
      </c>
      <c r="K17459">
        <v>3</v>
      </c>
      <c r="L17459" t="s">
        <v>678</v>
      </c>
      <c r="M17459" t="s">
        <v>542</v>
      </c>
      <c r="N17459" t="s">
        <v>55</v>
      </c>
      <c r="O17459" t="s">
        <v>122</v>
      </c>
      <c r="P17459" t="s">
        <v>23</v>
      </c>
      <c r="Q17459" t="s">
        <v>41</v>
      </c>
    </row>
    <row r="17460" spans="1:17" x14ac:dyDescent="0.2">
      <c r="A17460" s="2">
        <v>42035</v>
      </c>
      <c r="B17460" t="s">
        <v>55</v>
      </c>
      <c r="C17460" t="s">
        <v>133</v>
      </c>
      <c r="D17460" t="s">
        <v>57</v>
      </c>
      <c r="E17460" t="s">
        <v>115</v>
      </c>
      <c r="F17460">
        <v>100</v>
      </c>
      <c r="G17460">
        <v>69</v>
      </c>
      <c r="H17460">
        <v>328</v>
      </c>
      <c r="I17460">
        <v>487</v>
      </c>
      <c r="J17460">
        <v>2</v>
      </c>
      <c r="K17460">
        <v>1</v>
      </c>
      <c r="L17460" t="s">
        <v>678</v>
      </c>
      <c r="M17460" t="s">
        <v>58</v>
      </c>
      <c r="N17460" t="s">
        <v>55</v>
      </c>
      <c r="O17460" t="s">
        <v>22</v>
      </c>
      <c r="P17460" t="s">
        <v>23</v>
      </c>
      <c r="Q17460" t="s">
        <v>24</v>
      </c>
    </row>
    <row r="17461" spans="1:17" x14ac:dyDescent="0.2">
      <c r="A17461" s="2">
        <v>42035</v>
      </c>
      <c r="B17461" t="s">
        <v>61</v>
      </c>
      <c r="C17461" t="s">
        <v>890</v>
      </c>
      <c r="D17461" t="s">
        <v>36</v>
      </c>
      <c r="E17461" t="s">
        <v>36</v>
      </c>
      <c r="F17461">
        <v>61</v>
      </c>
      <c r="G17461">
        <v>57</v>
      </c>
      <c r="H17461">
        <v>529</v>
      </c>
      <c r="I17461">
        <v>548</v>
      </c>
      <c r="J17461">
        <v>2</v>
      </c>
      <c r="K17461">
        <v>4</v>
      </c>
      <c r="L17461" t="s">
        <v>276</v>
      </c>
      <c r="M17461" t="s">
        <v>803</v>
      </c>
      <c r="N17461" t="s">
        <v>802</v>
      </c>
      <c r="O17461" t="s">
        <v>122</v>
      </c>
      <c r="P17461" t="s">
        <v>23</v>
      </c>
      <c r="Q17461" t="s">
        <v>41</v>
      </c>
    </row>
    <row r="17462" spans="1:17" x14ac:dyDescent="0.2">
      <c r="A17462" s="2">
        <v>42035</v>
      </c>
      <c r="B17462" t="s">
        <v>802</v>
      </c>
      <c r="C17462" t="s">
        <v>128</v>
      </c>
      <c r="D17462" t="s">
        <v>36</v>
      </c>
      <c r="E17462" t="s">
        <v>36</v>
      </c>
      <c r="F17462">
        <v>118</v>
      </c>
      <c r="G17462">
        <v>22</v>
      </c>
      <c r="H17462">
        <v>260</v>
      </c>
      <c r="I17462">
        <v>872</v>
      </c>
      <c r="J17462">
        <v>2</v>
      </c>
      <c r="K17462">
        <v>1</v>
      </c>
      <c r="L17462" t="s">
        <v>276</v>
      </c>
      <c r="M17462" t="s">
        <v>803</v>
      </c>
      <c r="N17462" t="s">
        <v>802</v>
      </c>
      <c r="O17462" t="s">
        <v>22</v>
      </c>
      <c r="P17462" t="s">
        <v>23</v>
      </c>
      <c r="Q17462" t="s">
        <v>24</v>
      </c>
    </row>
    <row r="17463" spans="1:17" x14ac:dyDescent="0.2">
      <c r="A17463" s="2">
        <v>42036</v>
      </c>
      <c r="B17463" t="s">
        <v>199</v>
      </c>
      <c r="C17463" t="s">
        <v>34</v>
      </c>
      <c r="D17463" t="s">
        <v>36</v>
      </c>
      <c r="E17463" t="s">
        <v>36</v>
      </c>
      <c r="F17463">
        <v>37</v>
      </c>
      <c r="G17463">
        <v>39</v>
      </c>
      <c r="H17463">
        <v>713</v>
      </c>
      <c r="I17463">
        <v>705</v>
      </c>
      <c r="J17463">
        <v>3</v>
      </c>
      <c r="K17463">
        <v>0</v>
      </c>
      <c r="L17463" t="s">
        <v>276</v>
      </c>
      <c r="M17463" t="s">
        <v>916</v>
      </c>
      <c r="N17463" t="s">
        <v>802</v>
      </c>
      <c r="O17463" t="s">
        <v>122</v>
      </c>
      <c r="P17463" t="s">
        <v>23</v>
      </c>
      <c r="Q17463" t="s">
        <v>24</v>
      </c>
    </row>
    <row r="17464" spans="1:17" x14ac:dyDescent="0.2">
      <c r="A17464" s="2">
        <v>42036</v>
      </c>
      <c r="B17464" t="s">
        <v>136</v>
      </c>
      <c r="C17464" t="s">
        <v>150</v>
      </c>
      <c r="D17464" t="s">
        <v>36</v>
      </c>
      <c r="E17464" t="s">
        <v>36</v>
      </c>
      <c r="F17464">
        <v>28</v>
      </c>
      <c r="G17464">
        <v>18</v>
      </c>
      <c r="H17464">
        <v>833</v>
      </c>
      <c r="I17464">
        <v>947</v>
      </c>
      <c r="J17464">
        <v>3</v>
      </c>
      <c r="K17464">
        <v>1</v>
      </c>
      <c r="L17464" t="s">
        <v>276</v>
      </c>
      <c r="M17464" t="s">
        <v>916</v>
      </c>
      <c r="N17464" t="s">
        <v>802</v>
      </c>
      <c r="O17464" t="s">
        <v>122</v>
      </c>
      <c r="P17464" t="s">
        <v>23</v>
      </c>
      <c r="Q17464" t="s">
        <v>24</v>
      </c>
    </row>
    <row r="17465" spans="1:17" x14ac:dyDescent="0.2">
      <c r="A17465" s="2">
        <v>42036</v>
      </c>
      <c r="B17465" t="s">
        <v>232</v>
      </c>
      <c r="C17465" t="s">
        <v>586</v>
      </c>
      <c r="D17465" t="s">
        <v>19</v>
      </c>
      <c r="E17465" t="s">
        <v>27</v>
      </c>
      <c r="F17465">
        <v>163</v>
      </c>
      <c r="G17465">
        <v>129</v>
      </c>
      <c r="H17465">
        <v>115</v>
      </c>
      <c r="I17465">
        <v>221</v>
      </c>
      <c r="J17465">
        <v>1</v>
      </c>
      <c r="K17465">
        <v>0</v>
      </c>
      <c r="L17465" t="s">
        <v>1509</v>
      </c>
      <c r="M17465" t="s">
        <v>234</v>
      </c>
      <c r="N17465" t="s">
        <v>232</v>
      </c>
      <c r="O17465" t="s">
        <v>22</v>
      </c>
      <c r="P17465" t="s">
        <v>23</v>
      </c>
      <c r="Q17465" t="s">
        <v>24</v>
      </c>
    </row>
    <row r="17466" spans="1:17" x14ac:dyDescent="0.2">
      <c r="A17466" s="2">
        <v>42037</v>
      </c>
      <c r="B17466" t="s">
        <v>212</v>
      </c>
      <c r="C17466" t="s">
        <v>462</v>
      </c>
      <c r="D17466" t="s">
        <v>115</v>
      </c>
      <c r="E17466" t="s">
        <v>115</v>
      </c>
      <c r="F17466">
        <v>165</v>
      </c>
      <c r="G17466">
        <v>172</v>
      </c>
      <c r="H17466">
        <v>103</v>
      </c>
      <c r="I17466">
        <v>78</v>
      </c>
      <c r="J17466">
        <v>1</v>
      </c>
      <c r="K17466">
        <v>0</v>
      </c>
      <c r="L17466" t="s">
        <v>28</v>
      </c>
      <c r="M17466" t="s">
        <v>214</v>
      </c>
      <c r="N17466" t="s">
        <v>212</v>
      </c>
      <c r="O17466" t="s">
        <v>22</v>
      </c>
      <c r="P17466" t="s">
        <v>23</v>
      </c>
      <c r="Q17466" t="s">
        <v>24</v>
      </c>
    </row>
    <row r="17467" spans="1:17" x14ac:dyDescent="0.2">
      <c r="A17467" s="2">
        <v>42039</v>
      </c>
      <c r="B17467" t="s">
        <v>890</v>
      </c>
      <c r="C17467" t="s">
        <v>136</v>
      </c>
      <c r="D17467" t="s">
        <v>36</v>
      </c>
      <c r="E17467" t="s">
        <v>36</v>
      </c>
      <c r="F17467">
        <v>57</v>
      </c>
      <c r="G17467">
        <v>28</v>
      </c>
      <c r="H17467">
        <v>548</v>
      </c>
      <c r="I17467">
        <v>833</v>
      </c>
      <c r="J17467">
        <v>1</v>
      </c>
      <c r="K17467">
        <v>3</v>
      </c>
      <c r="L17467" t="s">
        <v>276</v>
      </c>
      <c r="M17467" t="s">
        <v>803</v>
      </c>
      <c r="N17467" t="s">
        <v>802</v>
      </c>
      <c r="O17467" t="s">
        <v>122</v>
      </c>
      <c r="P17467" t="s">
        <v>23</v>
      </c>
      <c r="Q17467" t="s">
        <v>41</v>
      </c>
    </row>
    <row r="17468" spans="1:17" x14ac:dyDescent="0.2">
      <c r="A17468" s="2">
        <v>42039</v>
      </c>
      <c r="B17468" t="s">
        <v>304</v>
      </c>
      <c r="C17468" t="s">
        <v>32</v>
      </c>
      <c r="D17468" t="s">
        <v>27</v>
      </c>
      <c r="E17468" t="s">
        <v>19</v>
      </c>
      <c r="F17468">
        <v>72</v>
      </c>
      <c r="G17468">
        <v>87</v>
      </c>
      <c r="H17468">
        <v>460</v>
      </c>
      <c r="I17468">
        <v>370</v>
      </c>
      <c r="J17468">
        <v>2</v>
      </c>
      <c r="K17468">
        <v>3</v>
      </c>
      <c r="L17468" t="s">
        <v>28</v>
      </c>
      <c r="M17468" t="s">
        <v>628</v>
      </c>
      <c r="N17468" t="s">
        <v>304</v>
      </c>
      <c r="O17468" t="s">
        <v>22</v>
      </c>
      <c r="P17468" t="s">
        <v>23</v>
      </c>
      <c r="Q17468" t="s">
        <v>41</v>
      </c>
    </row>
    <row r="17469" spans="1:17" x14ac:dyDescent="0.2">
      <c r="A17469" s="2">
        <v>42040</v>
      </c>
      <c r="B17469" t="s">
        <v>802</v>
      </c>
      <c r="C17469" t="s">
        <v>199</v>
      </c>
      <c r="D17469" t="s">
        <v>36</v>
      </c>
      <c r="E17469" t="s">
        <v>36</v>
      </c>
      <c r="F17469">
        <v>118</v>
      </c>
      <c r="G17469">
        <v>37</v>
      </c>
      <c r="H17469">
        <v>260</v>
      </c>
      <c r="I17469">
        <v>713</v>
      </c>
      <c r="J17469">
        <v>0</v>
      </c>
      <c r="K17469">
        <v>3</v>
      </c>
      <c r="L17469" t="s">
        <v>276</v>
      </c>
      <c r="M17469" t="s">
        <v>916</v>
      </c>
      <c r="N17469" t="s">
        <v>802</v>
      </c>
      <c r="O17469" t="s">
        <v>22</v>
      </c>
      <c r="P17469" t="s">
        <v>23</v>
      </c>
      <c r="Q17469" t="s">
        <v>41</v>
      </c>
    </row>
    <row r="17470" spans="1:17" x14ac:dyDescent="0.2">
      <c r="A17470" s="2">
        <v>42041</v>
      </c>
      <c r="B17470" t="s">
        <v>463</v>
      </c>
      <c r="C17470" t="s">
        <v>1073</v>
      </c>
      <c r="D17470" t="s">
        <v>115</v>
      </c>
      <c r="E17470" t="s">
        <v>115</v>
      </c>
      <c r="F17470">
        <v>188</v>
      </c>
      <c r="G17470">
        <v>142</v>
      </c>
      <c r="H17470">
        <v>45</v>
      </c>
      <c r="I17470">
        <v>190</v>
      </c>
      <c r="J17470">
        <v>2</v>
      </c>
      <c r="K17470">
        <v>1</v>
      </c>
      <c r="L17470" t="s">
        <v>28</v>
      </c>
      <c r="M17470" t="s">
        <v>721</v>
      </c>
      <c r="N17470" t="s">
        <v>463</v>
      </c>
      <c r="O17470" t="s">
        <v>22</v>
      </c>
      <c r="P17470" t="s">
        <v>23</v>
      </c>
      <c r="Q17470" t="s">
        <v>24</v>
      </c>
    </row>
    <row r="17471" spans="1:17" x14ac:dyDescent="0.2">
      <c r="A17471" s="2">
        <v>42042</v>
      </c>
      <c r="B17471" t="s">
        <v>802</v>
      </c>
      <c r="C17471" t="s">
        <v>890</v>
      </c>
      <c r="D17471" t="s">
        <v>36</v>
      </c>
      <c r="E17471" t="s">
        <v>36</v>
      </c>
      <c r="F17471">
        <v>118</v>
      </c>
      <c r="G17471">
        <v>57</v>
      </c>
      <c r="H17471">
        <v>260</v>
      </c>
      <c r="I17471">
        <v>548</v>
      </c>
      <c r="J17471">
        <v>0</v>
      </c>
      <c r="K17471">
        <v>0</v>
      </c>
      <c r="L17471" t="s">
        <v>276</v>
      </c>
      <c r="M17471" t="s">
        <v>916</v>
      </c>
      <c r="N17471" t="s">
        <v>802</v>
      </c>
      <c r="O17471" t="s">
        <v>22</v>
      </c>
      <c r="P17471" t="s">
        <v>59</v>
      </c>
      <c r="Q17471" t="s">
        <v>41</v>
      </c>
    </row>
    <row r="17472" spans="1:17" x14ac:dyDescent="0.2">
      <c r="A17472" s="2">
        <v>42043</v>
      </c>
      <c r="B17472" t="s">
        <v>136</v>
      </c>
      <c r="C17472" t="s">
        <v>199</v>
      </c>
      <c r="D17472" t="s">
        <v>36</v>
      </c>
      <c r="E17472" t="s">
        <v>36</v>
      </c>
      <c r="F17472">
        <v>28</v>
      </c>
      <c r="G17472">
        <v>37</v>
      </c>
      <c r="H17472">
        <v>833</v>
      </c>
      <c r="I17472">
        <v>713</v>
      </c>
      <c r="J17472">
        <v>0</v>
      </c>
      <c r="K17472">
        <v>0</v>
      </c>
      <c r="L17472" t="s">
        <v>276</v>
      </c>
      <c r="M17472" t="s">
        <v>803</v>
      </c>
      <c r="N17472" t="s">
        <v>802</v>
      </c>
      <c r="O17472" t="s">
        <v>122</v>
      </c>
      <c r="P17472" t="s">
        <v>59</v>
      </c>
      <c r="Q17472" t="s">
        <v>24</v>
      </c>
    </row>
    <row r="17473" spans="1:17" x14ac:dyDescent="0.2">
      <c r="A17473" s="2">
        <v>42043</v>
      </c>
      <c r="B17473" t="s">
        <v>77</v>
      </c>
      <c r="C17473" t="s">
        <v>531</v>
      </c>
      <c r="D17473" t="s">
        <v>27</v>
      </c>
      <c r="E17473" t="s">
        <v>27</v>
      </c>
      <c r="F17473">
        <v>27</v>
      </c>
      <c r="G17473">
        <v>55</v>
      </c>
      <c r="H17473">
        <v>835</v>
      </c>
      <c r="I17473">
        <v>550</v>
      </c>
      <c r="J17473">
        <v>2</v>
      </c>
      <c r="K17473">
        <v>0</v>
      </c>
      <c r="L17473" t="s">
        <v>28</v>
      </c>
      <c r="M17473" t="s">
        <v>1089</v>
      </c>
      <c r="N17473" t="s">
        <v>77</v>
      </c>
      <c r="O17473" t="s">
        <v>22</v>
      </c>
      <c r="P17473" t="s">
        <v>23</v>
      </c>
      <c r="Q17473" t="s">
        <v>24</v>
      </c>
    </row>
    <row r="17474" spans="1:17" x14ac:dyDescent="0.2">
      <c r="A17474" s="2">
        <v>42053</v>
      </c>
      <c r="B17474" t="s">
        <v>560</v>
      </c>
      <c r="C17474" t="s">
        <v>384</v>
      </c>
      <c r="D17474" t="s">
        <v>50</v>
      </c>
      <c r="E17474" t="s">
        <v>50</v>
      </c>
      <c r="F17474">
        <v>139</v>
      </c>
      <c r="G17474">
        <v>121</v>
      </c>
      <c r="H17474">
        <v>203</v>
      </c>
      <c r="I17474">
        <v>253</v>
      </c>
      <c r="J17474">
        <v>1</v>
      </c>
      <c r="K17474">
        <v>1</v>
      </c>
      <c r="L17474" t="s">
        <v>28</v>
      </c>
      <c r="M17474" t="s">
        <v>767</v>
      </c>
      <c r="N17474" t="s">
        <v>180</v>
      </c>
      <c r="O17474" t="s">
        <v>122</v>
      </c>
      <c r="P17474" t="s">
        <v>23</v>
      </c>
      <c r="Q17474" t="s">
        <v>30</v>
      </c>
    </row>
    <row r="17475" spans="1:17" x14ac:dyDescent="0.2">
      <c r="A17475" s="2">
        <v>42071</v>
      </c>
      <c r="B17475" t="s">
        <v>481</v>
      </c>
      <c r="C17475" t="s">
        <v>892</v>
      </c>
      <c r="D17475" t="s">
        <v>27</v>
      </c>
      <c r="E17475" t="s">
        <v>27</v>
      </c>
      <c r="F17475">
        <v>99</v>
      </c>
      <c r="G17475">
        <v>197</v>
      </c>
      <c r="H17475">
        <v>343</v>
      </c>
      <c r="I17475">
        <v>15</v>
      </c>
      <c r="J17475">
        <v>2</v>
      </c>
      <c r="K17475">
        <v>0</v>
      </c>
      <c r="L17475" t="s">
        <v>28</v>
      </c>
      <c r="M17475" t="s">
        <v>486</v>
      </c>
      <c r="N17475" t="s">
        <v>481</v>
      </c>
      <c r="O17475" t="s">
        <v>22</v>
      </c>
      <c r="P17475" t="s">
        <v>23</v>
      </c>
      <c r="Q17475" t="s">
        <v>24</v>
      </c>
    </row>
    <row r="17476" spans="1:17" x14ac:dyDescent="0.2">
      <c r="A17476" s="2">
        <v>42071</v>
      </c>
      <c r="B17476" t="s">
        <v>700</v>
      </c>
      <c r="C17476" t="s">
        <v>222</v>
      </c>
      <c r="D17476" t="s">
        <v>27</v>
      </c>
      <c r="E17476" t="s">
        <v>27</v>
      </c>
      <c r="F17476">
        <v>180</v>
      </c>
      <c r="G17476">
        <v>155</v>
      </c>
      <c r="H17476">
        <v>55</v>
      </c>
      <c r="I17476">
        <v>137</v>
      </c>
      <c r="J17476">
        <v>2</v>
      </c>
      <c r="K17476">
        <v>0</v>
      </c>
      <c r="L17476" t="s">
        <v>28</v>
      </c>
      <c r="M17476" t="s">
        <v>826</v>
      </c>
      <c r="N17476" t="s">
        <v>700</v>
      </c>
      <c r="O17476" t="s">
        <v>22</v>
      </c>
      <c r="P17476" t="s">
        <v>23</v>
      </c>
      <c r="Q17476" t="s">
        <v>24</v>
      </c>
    </row>
    <row r="17477" spans="1:17" x14ac:dyDescent="0.2">
      <c r="A17477" s="2">
        <v>42075</v>
      </c>
      <c r="B17477" t="s">
        <v>648</v>
      </c>
      <c r="C17477" t="s">
        <v>571</v>
      </c>
      <c r="D17477" t="s">
        <v>115</v>
      </c>
      <c r="E17477" t="s">
        <v>115</v>
      </c>
      <c r="F17477">
        <v>181</v>
      </c>
      <c r="G17477">
        <v>187</v>
      </c>
      <c r="H17477">
        <v>55</v>
      </c>
      <c r="I17477">
        <v>45</v>
      </c>
      <c r="J17477">
        <v>3</v>
      </c>
      <c r="K17477">
        <v>0</v>
      </c>
      <c r="L17477" t="s">
        <v>20</v>
      </c>
      <c r="M17477" t="s">
        <v>717</v>
      </c>
      <c r="N17477" t="s">
        <v>648</v>
      </c>
      <c r="O17477" t="s">
        <v>22</v>
      </c>
      <c r="P17477" t="s">
        <v>23</v>
      </c>
      <c r="Q17477" t="s">
        <v>24</v>
      </c>
    </row>
    <row r="17478" spans="1:17" x14ac:dyDescent="0.2">
      <c r="A17478" s="2">
        <v>42075</v>
      </c>
      <c r="B17478" t="s">
        <v>1288</v>
      </c>
      <c r="C17478" t="s">
        <v>898</v>
      </c>
      <c r="D17478" t="s">
        <v>115</v>
      </c>
      <c r="E17478" t="s">
        <v>115</v>
      </c>
      <c r="F17478">
        <v>185</v>
      </c>
      <c r="G17478">
        <v>195</v>
      </c>
      <c r="H17478">
        <v>50</v>
      </c>
      <c r="I17478">
        <v>24</v>
      </c>
      <c r="J17478">
        <v>0</v>
      </c>
      <c r="K17478">
        <v>3</v>
      </c>
      <c r="L17478" t="s">
        <v>20</v>
      </c>
      <c r="M17478" t="s">
        <v>1628</v>
      </c>
      <c r="N17478" t="s">
        <v>1629</v>
      </c>
      <c r="O17478" t="s">
        <v>22</v>
      </c>
      <c r="P17478" t="s">
        <v>23</v>
      </c>
      <c r="Q17478" t="s">
        <v>41</v>
      </c>
    </row>
    <row r="17479" spans="1:17" x14ac:dyDescent="0.2">
      <c r="A17479" s="2">
        <v>42075</v>
      </c>
      <c r="B17479" t="s">
        <v>388</v>
      </c>
      <c r="C17479" t="s">
        <v>459</v>
      </c>
      <c r="D17479" t="s">
        <v>115</v>
      </c>
      <c r="E17479" t="s">
        <v>115</v>
      </c>
      <c r="F17479">
        <v>173</v>
      </c>
      <c r="G17479">
        <v>180</v>
      </c>
      <c r="H17479">
        <v>73</v>
      </c>
      <c r="I17479">
        <v>57</v>
      </c>
      <c r="J17479">
        <v>2</v>
      </c>
      <c r="K17479">
        <v>0</v>
      </c>
      <c r="L17479" t="s">
        <v>20</v>
      </c>
      <c r="M17479" t="s">
        <v>1505</v>
      </c>
      <c r="N17479" t="s">
        <v>388</v>
      </c>
      <c r="O17479" t="s">
        <v>22</v>
      </c>
      <c r="P17479" t="s">
        <v>23</v>
      </c>
      <c r="Q17479" t="s">
        <v>24</v>
      </c>
    </row>
    <row r="17480" spans="1:17" x14ac:dyDescent="0.2">
      <c r="A17480" s="2">
        <v>42075</v>
      </c>
      <c r="B17480" t="s">
        <v>462</v>
      </c>
      <c r="C17480" t="s">
        <v>979</v>
      </c>
      <c r="D17480" t="s">
        <v>115</v>
      </c>
      <c r="E17480" t="s">
        <v>115</v>
      </c>
      <c r="F17480">
        <v>174</v>
      </c>
      <c r="G17480">
        <v>209</v>
      </c>
      <c r="H17480">
        <v>72</v>
      </c>
      <c r="I17480">
        <v>0</v>
      </c>
      <c r="J17480">
        <v>0</v>
      </c>
      <c r="K17480">
        <v>1</v>
      </c>
      <c r="L17480" t="s">
        <v>20</v>
      </c>
      <c r="M17480" t="s">
        <v>461</v>
      </c>
      <c r="N17480" t="s">
        <v>462</v>
      </c>
      <c r="O17480" t="s">
        <v>22</v>
      </c>
      <c r="P17480" t="s">
        <v>23</v>
      </c>
      <c r="Q17480" t="s">
        <v>41</v>
      </c>
    </row>
    <row r="17481" spans="1:17" x14ac:dyDescent="0.2">
      <c r="A17481" s="2">
        <v>42075</v>
      </c>
      <c r="B17481" t="s">
        <v>389</v>
      </c>
      <c r="C17481" t="s">
        <v>463</v>
      </c>
      <c r="D17481" t="s">
        <v>115</v>
      </c>
      <c r="E17481" t="s">
        <v>115</v>
      </c>
      <c r="F17481">
        <v>175</v>
      </c>
      <c r="G17481">
        <v>170</v>
      </c>
      <c r="H17481">
        <v>71</v>
      </c>
      <c r="I17481">
        <v>88</v>
      </c>
      <c r="J17481">
        <v>3</v>
      </c>
      <c r="K17481">
        <v>1</v>
      </c>
      <c r="L17481" t="s">
        <v>20</v>
      </c>
      <c r="M17481" t="s">
        <v>165</v>
      </c>
      <c r="N17481" t="s">
        <v>166</v>
      </c>
      <c r="O17481" t="s">
        <v>122</v>
      </c>
      <c r="P17481" t="s">
        <v>23</v>
      </c>
      <c r="Q17481" t="s">
        <v>24</v>
      </c>
    </row>
    <row r="17482" spans="1:17" x14ac:dyDescent="0.2">
      <c r="A17482" s="2">
        <v>42078</v>
      </c>
      <c r="B17482" t="s">
        <v>481</v>
      </c>
      <c r="C17482" t="s">
        <v>549</v>
      </c>
      <c r="D17482" t="s">
        <v>27</v>
      </c>
      <c r="E17482" t="s">
        <v>27</v>
      </c>
      <c r="F17482">
        <v>102</v>
      </c>
      <c r="G17482">
        <v>181</v>
      </c>
      <c r="H17482">
        <v>324</v>
      </c>
      <c r="I17482">
        <v>55</v>
      </c>
      <c r="J17482">
        <v>1</v>
      </c>
      <c r="K17482">
        <v>0</v>
      </c>
      <c r="L17482" t="s">
        <v>28</v>
      </c>
      <c r="M17482" t="s">
        <v>486</v>
      </c>
      <c r="N17482" t="s">
        <v>481</v>
      </c>
      <c r="O17482" t="s">
        <v>22</v>
      </c>
      <c r="P17482" t="s">
        <v>23</v>
      </c>
      <c r="Q17482" t="s">
        <v>24</v>
      </c>
    </row>
    <row r="17483" spans="1:17" x14ac:dyDescent="0.2">
      <c r="A17483" s="2">
        <v>42080</v>
      </c>
      <c r="B17483" t="s">
        <v>979</v>
      </c>
      <c r="C17483" t="s">
        <v>462</v>
      </c>
      <c r="D17483" t="s">
        <v>115</v>
      </c>
      <c r="E17483" t="s">
        <v>115</v>
      </c>
      <c r="F17483">
        <v>209</v>
      </c>
      <c r="G17483">
        <v>174</v>
      </c>
      <c r="H17483">
        <v>0</v>
      </c>
      <c r="I17483">
        <v>72</v>
      </c>
      <c r="J17483">
        <v>2</v>
      </c>
      <c r="K17483">
        <v>1</v>
      </c>
      <c r="L17483" t="s">
        <v>20</v>
      </c>
      <c r="M17483" t="s">
        <v>1049</v>
      </c>
      <c r="N17483" t="s">
        <v>979</v>
      </c>
      <c r="O17483" t="s">
        <v>22</v>
      </c>
      <c r="P17483" t="s">
        <v>23</v>
      </c>
      <c r="Q17483" t="s">
        <v>24</v>
      </c>
    </row>
    <row r="17484" spans="1:17" x14ac:dyDescent="0.2">
      <c r="A17484" s="2">
        <v>42080</v>
      </c>
      <c r="B17484" t="s">
        <v>651</v>
      </c>
      <c r="C17484" t="s">
        <v>638</v>
      </c>
      <c r="D17484" t="s">
        <v>115</v>
      </c>
      <c r="E17484" t="s">
        <v>115</v>
      </c>
      <c r="F17484">
        <v>198</v>
      </c>
      <c r="G17484">
        <v>188</v>
      </c>
      <c r="H17484">
        <v>15</v>
      </c>
      <c r="I17484">
        <v>42</v>
      </c>
      <c r="J17484">
        <v>0</v>
      </c>
      <c r="K17484">
        <v>2</v>
      </c>
      <c r="L17484" t="s">
        <v>20</v>
      </c>
      <c r="M17484" t="s">
        <v>969</v>
      </c>
      <c r="N17484" t="s">
        <v>651</v>
      </c>
      <c r="O17484" t="s">
        <v>22</v>
      </c>
      <c r="P17484" t="s">
        <v>23</v>
      </c>
      <c r="Q17484" t="s">
        <v>41</v>
      </c>
    </row>
    <row r="17485" spans="1:17" x14ac:dyDescent="0.2">
      <c r="A17485" s="2">
        <v>42080</v>
      </c>
      <c r="B17485" t="s">
        <v>571</v>
      </c>
      <c r="C17485" t="s">
        <v>648</v>
      </c>
      <c r="D17485" t="s">
        <v>115</v>
      </c>
      <c r="E17485" t="s">
        <v>115</v>
      </c>
      <c r="F17485">
        <v>187</v>
      </c>
      <c r="G17485">
        <v>181</v>
      </c>
      <c r="H17485">
        <v>45</v>
      </c>
      <c r="I17485">
        <v>55</v>
      </c>
      <c r="J17485">
        <v>1</v>
      </c>
      <c r="K17485">
        <v>1</v>
      </c>
      <c r="L17485" t="s">
        <v>20</v>
      </c>
      <c r="M17485" t="s">
        <v>1612</v>
      </c>
      <c r="N17485" t="s">
        <v>571</v>
      </c>
      <c r="O17485" t="s">
        <v>22</v>
      </c>
      <c r="P17485" t="s">
        <v>23</v>
      </c>
      <c r="Q17485" t="s">
        <v>30</v>
      </c>
    </row>
    <row r="17486" spans="1:17" x14ac:dyDescent="0.2">
      <c r="A17486" s="2">
        <v>42080</v>
      </c>
      <c r="B17486" t="s">
        <v>898</v>
      </c>
      <c r="C17486" t="s">
        <v>1288</v>
      </c>
      <c r="D17486" t="s">
        <v>115</v>
      </c>
      <c r="E17486" t="s">
        <v>115</v>
      </c>
      <c r="F17486">
        <v>195</v>
      </c>
      <c r="G17486">
        <v>185</v>
      </c>
      <c r="H17486">
        <v>24</v>
      </c>
      <c r="I17486">
        <v>50</v>
      </c>
      <c r="J17486">
        <v>3</v>
      </c>
      <c r="K17486">
        <v>0</v>
      </c>
      <c r="L17486" t="s">
        <v>20</v>
      </c>
      <c r="M17486" t="s">
        <v>1630</v>
      </c>
      <c r="N17486" t="s">
        <v>898</v>
      </c>
      <c r="O17486" t="s">
        <v>22</v>
      </c>
      <c r="P17486" t="s">
        <v>23</v>
      </c>
      <c r="Q17486" t="s">
        <v>24</v>
      </c>
    </row>
    <row r="17487" spans="1:17" x14ac:dyDescent="0.2">
      <c r="A17487" s="2">
        <v>42080</v>
      </c>
      <c r="B17487" t="s">
        <v>459</v>
      </c>
      <c r="C17487" t="s">
        <v>388</v>
      </c>
      <c r="D17487" t="s">
        <v>115</v>
      </c>
      <c r="E17487" t="s">
        <v>115</v>
      </c>
      <c r="F17487">
        <v>180</v>
      </c>
      <c r="G17487">
        <v>173</v>
      </c>
      <c r="H17487">
        <v>57</v>
      </c>
      <c r="I17487">
        <v>73</v>
      </c>
      <c r="J17487">
        <v>0</v>
      </c>
      <c r="K17487">
        <v>0</v>
      </c>
      <c r="L17487" t="s">
        <v>20</v>
      </c>
      <c r="M17487" t="s">
        <v>749</v>
      </c>
      <c r="N17487" t="s">
        <v>459</v>
      </c>
      <c r="O17487" t="s">
        <v>22</v>
      </c>
      <c r="P17487" t="s">
        <v>23</v>
      </c>
      <c r="Q17487" t="s">
        <v>30</v>
      </c>
    </row>
    <row r="17488" spans="1:17" x14ac:dyDescent="0.2">
      <c r="A17488" s="2">
        <v>42085</v>
      </c>
      <c r="B17488" t="s">
        <v>481</v>
      </c>
      <c r="C17488" t="s">
        <v>775</v>
      </c>
      <c r="D17488" t="s">
        <v>27</v>
      </c>
      <c r="E17488" t="s">
        <v>27</v>
      </c>
      <c r="F17488">
        <v>102</v>
      </c>
      <c r="G17488">
        <v>201</v>
      </c>
      <c r="H17488">
        <v>324</v>
      </c>
      <c r="I17488">
        <v>7</v>
      </c>
      <c r="J17488">
        <v>1</v>
      </c>
      <c r="K17488">
        <v>0</v>
      </c>
      <c r="L17488" t="s">
        <v>28</v>
      </c>
      <c r="M17488" t="s">
        <v>486</v>
      </c>
      <c r="N17488" t="s">
        <v>481</v>
      </c>
      <c r="O17488" t="s">
        <v>22</v>
      </c>
      <c r="P17488" t="s">
        <v>23</v>
      </c>
      <c r="Q17488" t="s">
        <v>24</v>
      </c>
    </row>
    <row r="17489" spans="1:17" x14ac:dyDescent="0.2">
      <c r="A17489" s="2">
        <v>42085</v>
      </c>
      <c r="B17489" t="s">
        <v>221</v>
      </c>
      <c r="C17489" t="s">
        <v>892</v>
      </c>
      <c r="D17489" t="s">
        <v>27</v>
      </c>
      <c r="E17489" t="s">
        <v>27</v>
      </c>
      <c r="F17489">
        <v>131</v>
      </c>
      <c r="G17489">
        <v>197</v>
      </c>
      <c r="H17489">
        <v>218</v>
      </c>
      <c r="I17489">
        <v>15</v>
      </c>
      <c r="J17489">
        <v>0</v>
      </c>
      <c r="K17489">
        <v>1</v>
      </c>
      <c r="L17489" t="s">
        <v>20</v>
      </c>
      <c r="M17489" t="s">
        <v>223</v>
      </c>
      <c r="N17489" t="s">
        <v>221</v>
      </c>
      <c r="O17489" t="s">
        <v>22</v>
      </c>
      <c r="P17489" t="s">
        <v>23</v>
      </c>
      <c r="Q17489" t="s">
        <v>41</v>
      </c>
    </row>
    <row r="17490" spans="1:17" x14ac:dyDescent="0.2">
      <c r="A17490" s="2">
        <v>42086</v>
      </c>
      <c r="B17490" t="s">
        <v>463</v>
      </c>
      <c r="C17490" t="s">
        <v>389</v>
      </c>
      <c r="D17490" t="s">
        <v>115</v>
      </c>
      <c r="E17490" t="s">
        <v>115</v>
      </c>
      <c r="F17490">
        <v>170</v>
      </c>
      <c r="G17490">
        <v>175</v>
      </c>
      <c r="H17490">
        <v>88</v>
      </c>
      <c r="I17490">
        <v>71</v>
      </c>
      <c r="J17490">
        <v>0</v>
      </c>
      <c r="K17490">
        <v>0</v>
      </c>
      <c r="L17490" t="s">
        <v>20</v>
      </c>
      <c r="M17490" t="s">
        <v>1551</v>
      </c>
      <c r="N17490" t="s">
        <v>402</v>
      </c>
      <c r="O17490" t="s">
        <v>122</v>
      </c>
      <c r="P17490" t="s">
        <v>23</v>
      </c>
      <c r="Q17490" t="s">
        <v>30</v>
      </c>
    </row>
    <row r="17491" spans="1:17" x14ac:dyDescent="0.2">
      <c r="A17491" s="2">
        <v>42088</v>
      </c>
      <c r="B17491" t="s">
        <v>351</v>
      </c>
      <c r="C17491" t="s">
        <v>405</v>
      </c>
      <c r="D17491" t="s">
        <v>36</v>
      </c>
      <c r="E17491" t="s">
        <v>36</v>
      </c>
      <c r="F17491">
        <v>106</v>
      </c>
      <c r="G17491">
        <v>120</v>
      </c>
      <c r="H17491">
        <v>316</v>
      </c>
      <c r="I17491">
        <v>257</v>
      </c>
      <c r="J17491">
        <v>2</v>
      </c>
      <c r="K17491">
        <v>0</v>
      </c>
      <c r="L17491" t="s">
        <v>28</v>
      </c>
      <c r="M17491" t="s">
        <v>353</v>
      </c>
      <c r="N17491" t="s">
        <v>351</v>
      </c>
      <c r="O17491" t="s">
        <v>22</v>
      </c>
      <c r="P17491" t="s">
        <v>23</v>
      </c>
      <c r="Q17491" t="s">
        <v>24</v>
      </c>
    </row>
    <row r="17492" spans="1:17" x14ac:dyDescent="0.2">
      <c r="A17492" s="2">
        <v>42088</v>
      </c>
      <c r="B17492" t="s">
        <v>72</v>
      </c>
      <c r="C17492" t="s">
        <v>77</v>
      </c>
      <c r="D17492" t="s">
        <v>50</v>
      </c>
      <c r="E17492" t="s">
        <v>27</v>
      </c>
      <c r="F17492">
        <v>28</v>
      </c>
      <c r="G17492">
        <v>32</v>
      </c>
      <c r="H17492">
        <v>863</v>
      </c>
      <c r="I17492">
        <v>827</v>
      </c>
      <c r="J17492">
        <v>3</v>
      </c>
      <c r="K17492">
        <v>2</v>
      </c>
      <c r="L17492" t="s">
        <v>28</v>
      </c>
      <c r="M17492" t="s">
        <v>1216</v>
      </c>
      <c r="N17492" t="s">
        <v>72</v>
      </c>
      <c r="O17492" t="s">
        <v>22</v>
      </c>
      <c r="P17492" t="s">
        <v>23</v>
      </c>
      <c r="Q17492" t="s">
        <v>24</v>
      </c>
    </row>
    <row r="17493" spans="1:17" x14ac:dyDescent="0.2">
      <c r="A17493" s="2">
        <v>42088</v>
      </c>
      <c r="B17493" t="s">
        <v>262</v>
      </c>
      <c r="C17493" t="s">
        <v>454</v>
      </c>
      <c r="D17493" t="s">
        <v>27</v>
      </c>
      <c r="E17493" t="s">
        <v>27</v>
      </c>
      <c r="F17493">
        <v>107</v>
      </c>
      <c r="G17493">
        <v>110</v>
      </c>
      <c r="H17493">
        <v>309</v>
      </c>
      <c r="I17493">
        <v>287</v>
      </c>
      <c r="J17493">
        <v>0</v>
      </c>
      <c r="K17493">
        <v>3</v>
      </c>
      <c r="L17493" t="s">
        <v>28</v>
      </c>
      <c r="M17493" t="s">
        <v>1631</v>
      </c>
      <c r="N17493" t="s">
        <v>262</v>
      </c>
      <c r="O17493" t="s">
        <v>22</v>
      </c>
      <c r="P17493" t="s">
        <v>23</v>
      </c>
      <c r="Q17493" t="s">
        <v>41</v>
      </c>
    </row>
    <row r="17494" spans="1:17" x14ac:dyDescent="0.2">
      <c r="A17494" s="2">
        <v>42088</v>
      </c>
      <c r="B17494" t="s">
        <v>141</v>
      </c>
      <c r="C17494" t="s">
        <v>111</v>
      </c>
      <c r="D17494" t="s">
        <v>36</v>
      </c>
      <c r="E17494" t="s">
        <v>36</v>
      </c>
      <c r="F17494">
        <v>54</v>
      </c>
      <c r="G17494">
        <v>51</v>
      </c>
      <c r="H17494">
        <v>609</v>
      </c>
      <c r="I17494">
        <v>626</v>
      </c>
      <c r="J17494">
        <v>4</v>
      </c>
      <c r="K17494">
        <v>3</v>
      </c>
      <c r="L17494" t="s">
        <v>28</v>
      </c>
      <c r="M17494" t="s">
        <v>1632</v>
      </c>
      <c r="N17494" t="s">
        <v>67</v>
      </c>
      <c r="O17494" t="s">
        <v>122</v>
      </c>
      <c r="P17494" t="s">
        <v>23</v>
      </c>
      <c r="Q17494" t="s">
        <v>24</v>
      </c>
    </row>
    <row r="17495" spans="1:17" x14ac:dyDescent="0.2">
      <c r="A17495" s="2">
        <v>42088</v>
      </c>
      <c r="B17495" t="s">
        <v>345</v>
      </c>
      <c r="C17495" t="s">
        <v>184</v>
      </c>
      <c r="D17495" t="s">
        <v>50</v>
      </c>
      <c r="E17495" t="s">
        <v>50</v>
      </c>
      <c r="F17495">
        <v>126</v>
      </c>
      <c r="G17495">
        <v>145</v>
      </c>
      <c r="H17495">
        <v>224</v>
      </c>
      <c r="I17495">
        <v>168</v>
      </c>
      <c r="J17495">
        <v>2</v>
      </c>
      <c r="K17495">
        <v>0</v>
      </c>
      <c r="L17495" t="s">
        <v>28</v>
      </c>
      <c r="M17495" t="s">
        <v>360</v>
      </c>
      <c r="N17495" t="s">
        <v>345</v>
      </c>
      <c r="O17495" t="s">
        <v>22</v>
      </c>
      <c r="P17495" t="s">
        <v>23</v>
      </c>
      <c r="Q17495" t="s">
        <v>24</v>
      </c>
    </row>
    <row r="17496" spans="1:17" x14ac:dyDescent="0.2">
      <c r="A17496" s="2">
        <v>42088</v>
      </c>
      <c r="B17496" t="s">
        <v>129</v>
      </c>
      <c r="C17496" t="s">
        <v>55</v>
      </c>
      <c r="D17496" t="s">
        <v>50</v>
      </c>
      <c r="E17496" t="s">
        <v>57</v>
      </c>
      <c r="F17496">
        <v>1</v>
      </c>
      <c r="G17496">
        <v>65</v>
      </c>
      <c r="H17496">
        <v>1770</v>
      </c>
      <c r="I17496">
        <v>549</v>
      </c>
      <c r="J17496">
        <v>2</v>
      </c>
      <c r="K17496">
        <v>2</v>
      </c>
      <c r="L17496" t="s">
        <v>28</v>
      </c>
      <c r="M17496" t="s">
        <v>423</v>
      </c>
      <c r="N17496" t="s">
        <v>129</v>
      </c>
      <c r="O17496" t="s">
        <v>22</v>
      </c>
      <c r="P17496" t="s">
        <v>23</v>
      </c>
      <c r="Q17496" t="s">
        <v>30</v>
      </c>
    </row>
    <row r="17497" spans="1:17" x14ac:dyDescent="0.2">
      <c r="A17497" s="2">
        <v>42088</v>
      </c>
      <c r="B17497" t="s">
        <v>363</v>
      </c>
      <c r="C17497" t="s">
        <v>120</v>
      </c>
      <c r="D17497" t="s">
        <v>115</v>
      </c>
      <c r="E17497" t="s">
        <v>36</v>
      </c>
      <c r="F17497">
        <v>156</v>
      </c>
      <c r="G17497">
        <v>49</v>
      </c>
      <c r="H17497">
        <v>129</v>
      </c>
      <c r="I17497">
        <v>646</v>
      </c>
      <c r="J17497">
        <v>0</v>
      </c>
      <c r="K17497">
        <v>1</v>
      </c>
      <c r="L17497" t="s">
        <v>28</v>
      </c>
      <c r="M17497" t="s">
        <v>1610</v>
      </c>
      <c r="N17497" t="s">
        <v>363</v>
      </c>
      <c r="O17497" t="s">
        <v>22</v>
      </c>
      <c r="P17497" t="s">
        <v>23</v>
      </c>
      <c r="Q17497" t="s">
        <v>41</v>
      </c>
    </row>
    <row r="17498" spans="1:17" x14ac:dyDescent="0.2">
      <c r="A17498" s="2">
        <v>42088</v>
      </c>
      <c r="B17498" t="s">
        <v>404</v>
      </c>
      <c r="C17498" t="s">
        <v>172</v>
      </c>
      <c r="D17498" t="s">
        <v>36</v>
      </c>
      <c r="E17498" t="s">
        <v>36</v>
      </c>
      <c r="F17498">
        <v>190</v>
      </c>
      <c r="G17498">
        <v>126</v>
      </c>
      <c r="H17498">
        <v>35</v>
      </c>
      <c r="I17498">
        <v>224</v>
      </c>
      <c r="J17498">
        <v>2</v>
      </c>
      <c r="K17498">
        <v>2</v>
      </c>
      <c r="L17498" t="s">
        <v>28</v>
      </c>
      <c r="M17498" t="s">
        <v>662</v>
      </c>
      <c r="N17498" t="s">
        <v>404</v>
      </c>
      <c r="O17498" t="s">
        <v>22</v>
      </c>
      <c r="P17498" t="s">
        <v>23</v>
      </c>
      <c r="Q17498" t="s">
        <v>30</v>
      </c>
    </row>
    <row r="17499" spans="1:17" x14ac:dyDescent="0.2">
      <c r="A17499" s="2">
        <v>42088</v>
      </c>
      <c r="B17499" t="s">
        <v>135</v>
      </c>
      <c r="C17499" t="s">
        <v>208</v>
      </c>
      <c r="D17499" t="s">
        <v>36</v>
      </c>
      <c r="E17499" t="s">
        <v>36</v>
      </c>
      <c r="F17499">
        <v>41</v>
      </c>
      <c r="G17499">
        <v>74</v>
      </c>
      <c r="H17499">
        <v>701</v>
      </c>
      <c r="I17499">
        <v>478</v>
      </c>
      <c r="J17499">
        <v>0</v>
      </c>
      <c r="K17499">
        <v>1</v>
      </c>
      <c r="L17499" t="s">
        <v>28</v>
      </c>
      <c r="M17499" t="s">
        <v>1618</v>
      </c>
      <c r="N17499" t="s">
        <v>135</v>
      </c>
      <c r="O17499" t="s">
        <v>22</v>
      </c>
      <c r="P17499" t="s">
        <v>23</v>
      </c>
      <c r="Q17499" t="s">
        <v>41</v>
      </c>
    </row>
    <row r="17500" spans="1:17" x14ac:dyDescent="0.2">
      <c r="A17500" s="2">
        <v>42088</v>
      </c>
      <c r="B17500" t="s">
        <v>104</v>
      </c>
      <c r="C17500" t="s">
        <v>100</v>
      </c>
      <c r="D17500" t="s">
        <v>50</v>
      </c>
      <c r="E17500" t="s">
        <v>50</v>
      </c>
      <c r="F17500">
        <v>39</v>
      </c>
      <c r="G17500">
        <v>43</v>
      </c>
      <c r="H17500">
        <v>727</v>
      </c>
      <c r="I17500">
        <v>678</v>
      </c>
      <c r="J17500">
        <v>1</v>
      </c>
      <c r="K17500">
        <v>0</v>
      </c>
      <c r="L17500" t="s">
        <v>28</v>
      </c>
      <c r="M17500" t="s">
        <v>273</v>
      </c>
      <c r="N17500" t="s">
        <v>104</v>
      </c>
      <c r="O17500" t="s">
        <v>22</v>
      </c>
      <c r="P17500" t="s">
        <v>23</v>
      </c>
      <c r="Q17500" t="s">
        <v>24</v>
      </c>
    </row>
    <row r="17501" spans="1:17" x14ac:dyDescent="0.2">
      <c r="A17501" s="2">
        <v>42088</v>
      </c>
      <c r="B17501" t="s">
        <v>46</v>
      </c>
      <c r="C17501" t="s">
        <v>149</v>
      </c>
      <c r="D17501" t="s">
        <v>36</v>
      </c>
      <c r="E17501" t="s">
        <v>36</v>
      </c>
      <c r="F17501">
        <v>163</v>
      </c>
      <c r="G17501">
        <v>55</v>
      </c>
      <c r="H17501">
        <v>106</v>
      </c>
      <c r="I17501">
        <v>608</v>
      </c>
      <c r="J17501">
        <v>1</v>
      </c>
      <c r="K17501">
        <v>3</v>
      </c>
      <c r="L17501" t="s">
        <v>28</v>
      </c>
      <c r="M17501" t="s">
        <v>685</v>
      </c>
      <c r="N17501" t="s">
        <v>46</v>
      </c>
      <c r="O17501" t="s">
        <v>22</v>
      </c>
      <c r="P17501" t="s">
        <v>23</v>
      </c>
      <c r="Q17501" t="s">
        <v>41</v>
      </c>
    </row>
    <row r="17502" spans="1:17" x14ac:dyDescent="0.2">
      <c r="A17502" s="2">
        <v>42089</v>
      </c>
      <c r="B17502" t="s">
        <v>402</v>
      </c>
      <c r="C17502" t="s">
        <v>43</v>
      </c>
      <c r="D17502" t="s">
        <v>115</v>
      </c>
      <c r="E17502" t="s">
        <v>19</v>
      </c>
      <c r="F17502">
        <v>104</v>
      </c>
      <c r="G17502">
        <v>3</v>
      </c>
      <c r="H17502">
        <v>319</v>
      </c>
      <c r="I17502">
        <v>1499</v>
      </c>
      <c r="J17502">
        <v>0</v>
      </c>
      <c r="K17502">
        <v>6</v>
      </c>
      <c r="L17502" t="s">
        <v>28</v>
      </c>
      <c r="M17502" t="s">
        <v>1002</v>
      </c>
      <c r="N17502" t="s">
        <v>402</v>
      </c>
      <c r="O17502" t="s">
        <v>22</v>
      </c>
      <c r="P17502" t="s">
        <v>23</v>
      </c>
      <c r="Q17502" t="s">
        <v>41</v>
      </c>
    </row>
    <row r="17503" spans="1:17" x14ac:dyDescent="0.2">
      <c r="A17503" s="2">
        <v>42089</v>
      </c>
      <c r="B17503" t="s">
        <v>107</v>
      </c>
      <c r="C17503" t="s">
        <v>167</v>
      </c>
      <c r="D17503" t="s">
        <v>19</v>
      </c>
      <c r="E17503" t="s">
        <v>115</v>
      </c>
      <c r="F17503">
        <v>15</v>
      </c>
      <c r="G17503">
        <v>42</v>
      </c>
      <c r="H17503">
        <v>1056</v>
      </c>
      <c r="I17503">
        <v>691</v>
      </c>
      <c r="J17503">
        <v>0</v>
      </c>
      <c r="K17503">
        <v>2</v>
      </c>
      <c r="L17503" t="s">
        <v>28</v>
      </c>
      <c r="M17503" t="s">
        <v>1633</v>
      </c>
      <c r="N17503" t="s">
        <v>69</v>
      </c>
      <c r="O17503" t="s">
        <v>122</v>
      </c>
      <c r="P17503" t="s">
        <v>23</v>
      </c>
      <c r="Q17503" t="s">
        <v>41</v>
      </c>
    </row>
    <row r="17504" spans="1:17" x14ac:dyDescent="0.2">
      <c r="A17504" s="2">
        <v>42089</v>
      </c>
      <c r="B17504" t="s">
        <v>183</v>
      </c>
      <c r="C17504" t="s">
        <v>802</v>
      </c>
      <c r="D17504" t="s">
        <v>36</v>
      </c>
      <c r="E17504" t="s">
        <v>36</v>
      </c>
      <c r="F17504">
        <v>58</v>
      </c>
      <c r="G17504">
        <v>50</v>
      </c>
      <c r="H17504">
        <v>581</v>
      </c>
      <c r="I17504">
        <v>630</v>
      </c>
      <c r="J17504">
        <v>2</v>
      </c>
      <c r="K17504">
        <v>0</v>
      </c>
      <c r="L17504" t="s">
        <v>28</v>
      </c>
      <c r="M17504" t="s">
        <v>266</v>
      </c>
      <c r="N17504" t="s">
        <v>183</v>
      </c>
      <c r="O17504" t="s">
        <v>22</v>
      </c>
      <c r="P17504" t="s">
        <v>23</v>
      </c>
      <c r="Q17504" t="s">
        <v>24</v>
      </c>
    </row>
    <row r="17505" spans="1:17" x14ac:dyDescent="0.2">
      <c r="A17505" s="2">
        <v>42089</v>
      </c>
      <c r="B17505" t="s">
        <v>67</v>
      </c>
      <c r="C17505" t="s">
        <v>25</v>
      </c>
      <c r="D17505" t="s">
        <v>50</v>
      </c>
      <c r="E17505" t="s">
        <v>19</v>
      </c>
      <c r="F17505">
        <v>8</v>
      </c>
      <c r="G17505">
        <v>6</v>
      </c>
      <c r="H17505">
        <v>1179</v>
      </c>
      <c r="I17505">
        <v>1348</v>
      </c>
      <c r="J17505">
        <v>1</v>
      </c>
      <c r="K17505">
        <v>3</v>
      </c>
      <c r="L17505" t="s">
        <v>28</v>
      </c>
      <c r="M17505" t="s">
        <v>769</v>
      </c>
      <c r="N17505" t="s">
        <v>67</v>
      </c>
      <c r="O17505" t="s">
        <v>22</v>
      </c>
      <c r="P17505" t="s">
        <v>23</v>
      </c>
      <c r="Q17505" t="s">
        <v>41</v>
      </c>
    </row>
    <row r="17506" spans="1:17" x14ac:dyDescent="0.2">
      <c r="A17506" s="2">
        <v>42089</v>
      </c>
      <c r="B17506" t="s">
        <v>136</v>
      </c>
      <c r="C17506" t="s">
        <v>267</v>
      </c>
      <c r="D17506" t="s">
        <v>36</v>
      </c>
      <c r="E17506" t="s">
        <v>36</v>
      </c>
      <c r="F17506">
        <v>20</v>
      </c>
      <c r="G17506">
        <v>84</v>
      </c>
      <c r="H17506">
        <v>943</v>
      </c>
      <c r="I17506">
        <v>403</v>
      </c>
      <c r="J17506">
        <v>2</v>
      </c>
      <c r="K17506">
        <v>0</v>
      </c>
      <c r="L17506" t="s">
        <v>28</v>
      </c>
      <c r="M17506" t="s">
        <v>340</v>
      </c>
      <c r="N17506" t="s">
        <v>136</v>
      </c>
      <c r="O17506" t="s">
        <v>22</v>
      </c>
      <c r="P17506" t="s">
        <v>23</v>
      </c>
      <c r="Q17506" t="s">
        <v>24</v>
      </c>
    </row>
    <row r="17507" spans="1:17" x14ac:dyDescent="0.2">
      <c r="A17507" s="2">
        <v>42089</v>
      </c>
      <c r="B17507" t="s">
        <v>177</v>
      </c>
      <c r="C17507" t="s">
        <v>469</v>
      </c>
      <c r="D17507" t="s">
        <v>115</v>
      </c>
      <c r="E17507" t="s">
        <v>115</v>
      </c>
      <c r="F17507">
        <v>101</v>
      </c>
      <c r="G17507">
        <v>152</v>
      </c>
      <c r="H17507">
        <v>325</v>
      </c>
      <c r="I17507">
        <v>141</v>
      </c>
      <c r="J17507">
        <v>0</v>
      </c>
      <c r="K17507">
        <v>1</v>
      </c>
      <c r="L17507" t="s">
        <v>28</v>
      </c>
      <c r="M17507" t="s">
        <v>640</v>
      </c>
      <c r="N17507" t="s">
        <v>177</v>
      </c>
      <c r="O17507" t="s">
        <v>22</v>
      </c>
      <c r="P17507" t="s">
        <v>23</v>
      </c>
      <c r="Q17507" t="s">
        <v>41</v>
      </c>
    </row>
    <row r="17508" spans="1:17" x14ac:dyDescent="0.2">
      <c r="A17508" s="2">
        <v>42089</v>
      </c>
      <c r="B17508" t="s">
        <v>629</v>
      </c>
      <c r="C17508" t="s">
        <v>602</v>
      </c>
      <c r="D17508" t="s">
        <v>36</v>
      </c>
      <c r="E17508" t="s">
        <v>115</v>
      </c>
      <c r="F17508">
        <v>133</v>
      </c>
      <c r="G17508">
        <v>141</v>
      </c>
      <c r="H17508">
        <v>214</v>
      </c>
      <c r="I17508">
        <v>192</v>
      </c>
      <c r="J17508">
        <v>0</v>
      </c>
      <c r="K17508">
        <v>2</v>
      </c>
      <c r="L17508" t="s">
        <v>28</v>
      </c>
      <c r="M17508" t="s">
        <v>925</v>
      </c>
      <c r="N17508" t="s">
        <v>629</v>
      </c>
      <c r="O17508" t="s">
        <v>22</v>
      </c>
      <c r="P17508" t="s">
        <v>23</v>
      </c>
      <c r="Q17508" t="s">
        <v>41</v>
      </c>
    </row>
    <row r="17509" spans="1:17" x14ac:dyDescent="0.2">
      <c r="A17509" s="2">
        <v>42089</v>
      </c>
      <c r="B17509" t="s">
        <v>239</v>
      </c>
      <c r="C17509" t="s">
        <v>391</v>
      </c>
      <c r="D17509" t="s">
        <v>115</v>
      </c>
      <c r="E17509" t="s">
        <v>115</v>
      </c>
      <c r="F17509">
        <v>96</v>
      </c>
      <c r="G17509">
        <v>153</v>
      </c>
      <c r="H17509">
        <v>355</v>
      </c>
      <c r="I17509">
        <v>136</v>
      </c>
      <c r="J17509">
        <v>6</v>
      </c>
      <c r="K17509">
        <v>0</v>
      </c>
      <c r="L17509" t="s">
        <v>28</v>
      </c>
      <c r="M17509" t="s">
        <v>1512</v>
      </c>
      <c r="N17509" t="s">
        <v>239</v>
      </c>
      <c r="O17509" t="s">
        <v>22</v>
      </c>
      <c r="P17509" t="s">
        <v>23</v>
      </c>
      <c r="Q17509" t="s">
        <v>24</v>
      </c>
    </row>
    <row r="17510" spans="1:17" x14ac:dyDescent="0.2">
      <c r="A17510" s="2">
        <v>42089</v>
      </c>
      <c r="B17510" t="s">
        <v>166</v>
      </c>
      <c r="C17510" t="s">
        <v>150</v>
      </c>
      <c r="D17510" t="s">
        <v>115</v>
      </c>
      <c r="E17510" t="s">
        <v>36</v>
      </c>
      <c r="F17510">
        <v>109</v>
      </c>
      <c r="G17510">
        <v>18</v>
      </c>
      <c r="H17510">
        <v>300</v>
      </c>
      <c r="I17510">
        <v>985</v>
      </c>
      <c r="J17510">
        <v>1</v>
      </c>
      <c r="K17510">
        <v>0</v>
      </c>
      <c r="L17510" t="s">
        <v>28</v>
      </c>
      <c r="M17510" t="s">
        <v>165</v>
      </c>
      <c r="N17510" t="s">
        <v>166</v>
      </c>
      <c r="O17510" t="s">
        <v>22</v>
      </c>
      <c r="P17510" t="s">
        <v>23</v>
      </c>
      <c r="Q17510" t="s">
        <v>24</v>
      </c>
    </row>
    <row r="17511" spans="1:17" x14ac:dyDescent="0.2">
      <c r="A17511" s="2">
        <v>42089</v>
      </c>
      <c r="B17511" t="s">
        <v>114</v>
      </c>
      <c r="C17511" t="s">
        <v>443</v>
      </c>
      <c r="D17511" t="s">
        <v>115</v>
      </c>
      <c r="E17511" t="s">
        <v>115</v>
      </c>
      <c r="F17511">
        <v>142</v>
      </c>
      <c r="G17511">
        <v>153</v>
      </c>
      <c r="H17511">
        <v>188</v>
      </c>
      <c r="I17511">
        <v>137</v>
      </c>
      <c r="J17511">
        <v>2</v>
      </c>
      <c r="K17511">
        <v>0</v>
      </c>
      <c r="L17511" t="s">
        <v>28</v>
      </c>
      <c r="M17511" t="s">
        <v>1403</v>
      </c>
      <c r="N17511" t="s">
        <v>114</v>
      </c>
      <c r="O17511" t="s">
        <v>22</v>
      </c>
      <c r="P17511" t="s">
        <v>23</v>
      </c>
      <c r="Q17511" t="s">
        <v>24</v>
      </c>
    </row>
    <row r="17512" spans="1:17" x14ac:dyDescent="0.2">
      <c r="A17512" s="2">
        <v>42089</v>
      </c>
      <c r="B17512" t="s">
        <v>892</v>
      </c>
      <c r="C17512" t="s">
        <v>221</v>
      </c>
      <c r="D17512" t="s">
        <v>27</v>
      </c>
      <c r="E17512" t="s">
        <v>27</v>
      </c>
      <c r="F17512">
        <v>197</v>
      </c>
      <c r="G17512">
        <v>131</v>
      </c>
      <c r="H17512">
        <v>15</v>
      </c>
      <c r="I17512">
        <v>218</v>
      </c>
      <c r="J17512">
        <v>0</v>
      </c>
      <c r="K17512">
        <v>4</v>
      </c>
      <c r="L17512" t="s">
        <v>20</v>
      </c>
      <c r="M17512" t="s">
        <v>1123</v>
      </c>
      <c r="N17512" t="s">
        <v>892</v>
      </c>
      <c r="O17512" t="s">
        <v>22</v>
      </c>
      <c r="P17512" t="s">
        <v>23</v>
      </c>
      <c r="Q17512" t="s">
        <v>41</v>
      </c>
    </row>
    <row r="17513" spans="1:17" x14ac:dyDescent="0.2">
      <c r="A17513" s="2">
        <v>42090</v>
      </c>
      <c r="B17513" t="s">
        <v>56</v>
      </c>
      <c r="C17513" t="s">
        <v>555</v>
      </c>
      <c r="D17513" t="s">
        <v>27</v>
      </c>
      <c r="E17513" t="s">
        <v>27</v>
      </c>
      <c r="F17513">
        <v>116</v>
      </c>
      <c r="G17513">
        <v>82</v>
      </c>
      <c r="H17513">
        <v>265</v>
      </c>
      <c r="I17513">
        <v>425</v>
      </c>
      <c r="J17513">
        <v>1</v>
      </c>
      <c r="K17513">
        <v>0</v>
      </c>
      <c r="L17513" t="s">
        <v>28</v>
      </c>
      <c r="M17513" t="s">
        <v>833</v>
      </c>
      <c r="N17513" t="s">
        <v>77</v>
      </c>
      <c r="O17513" t="s">
        <v>122</v>
      </c>
      <c r="P17513" t="s">
        <v>23</v>
      </c>
      <c r="Q17513" t="s">
        <v>24</v>
      </c>
    </row>
    <row r="17514" spans="1:17" x14ac:dyDescent="0.2">
      <c r="A17514" s="2">
        <v>42090</v>
      </c>
      <c r="B17514" t="s">
        <v>182</v>
      </c>
      <c r="C17514" t="s">
        <v>263</v>
      </c>
      <c r="D17514" t="s">
        <v>115</v>
      </c>
      <c r="E17514" t="s">
        <v>27</v>
      </c>
      <c r="F17514">
        <v>83</v>
      </c>
      <c r="G17514">
        <v>77</v>
      </c>
      <c r="H17514">
        <v>423</v>
      </c>
      <c r="I17514">
        <v>453</v>
      </c>
      <c r="J17514">
        <v>2</v>
      </c>
      <c r="K17514">
        <v>2</v>
      </c>
      <c r="L17514" t="s">
        <v>28</v>
      </c>
      <c r="M17514" t="s">
        <v>1185</v>
      </c>
      <c r="N17514" t="s">
        <v>182</v>
      </c>
      <c r="O17514" t="s">
        <v>22</v>
      </c>
      <c r="P17514" t="s">
        <v>23</v>
      </c>
      <c r="Q17514" t="s">
        <v>30</v>
      </c>
    </row>
    <row r="17515" spans="1:17" x14ac:dyDescent="0.2">
      <c r="A17515" s="2">
        <v>42090</v>
      </c>
      <c r="B17515" t="s">
        <v>1491</v>
      </c>
      <c r="C17515" t="s">
        <v>901</v>
      </c>
      <c r="D17515" t="s">
        <v>27</v>
      </c>
      <c r="E17515" t="s">
        <v>27</v>
      </c>
      <c r="F17515">
        <v>159</v>
      </c>
      <c r="G17515">
        <v>172</v>
      </c>
      <c r="H17515">
        <v>125</v>
      </c>
      <c r="I17515">
        <v>85</v>
      </c>
      <c r="J17515">
        <v>2</v>
      </c>
      <c r="K17515">
        <v>1</v>
      </c>
      <c r="L17515" t="s">
        <v>20</v>
      </c>
      <c r="M17515" t="s">
        <v>849</v>
      </c>
      <c r="N17515" t="s">
        <v>1491</v>
      </c>
      <c r="O17515" t="s">
        <v>22</v>
      </c>
      <c r="P17515" t="s">
        <v>23</v>
      </c>
      <c r="Q17515" t="s">
        <v>24</v>
      </c>
    </row>
    <row r="17516" spans="1:17" x14ac:dyDescent="0.2">
      <c r="A17516" s="2">
        <v>42090</v>
      </c>
      <c r="B17516" t="s">
        <v>89</v>
      </c>
      <c r="C17516" t="s">
        <v>73</v>
      </c>
      <c r="D17516" t="s">
        <v>50</v>
      </c>
      <c r="E17516" t="s">
        <v>50</v>
      </c>
      <c r="F17516">
        <v>17</v>
      </c>
      <c r="G17516">
        <v>94</v>
      </c>
      <c r="H17516">
        <v>1031</v>
      </c>
      <c r="I17516">
        <v>363</v>
      </c>
      <c r="J17516">
        <v>4</v>
      </c>
      <c r="K17516">
        <v>0</v>
      </c>
      <c r="L17516" t="s">
        <v>291</v>
      </c>
      <c r="M17516" t="s">
        <v>91</v>
      </c>
      <c r="N17516" t="s">
        <v>89</v>
      </c>
      <c r="O17516" t="s">
        <v>22</v>
      </c>
      <c r="P17516" t="s">
        <v>23</v>
      </c>
      <c r="Q17516" t="s">
        <v>24</v>
      </c>
    </row>
    <row r="17517" spans="1:17" x14ac:dyDescent="0.2">
      <c r="A17517" s="2">
        <v>42090</v>
      </c>
      <c r="B17517" t="s">
        <v>196</v>
      </c>
      <c r="C17517" t="s">
        <v>197</v>
      </c>
      <c r="D17517" t="s">
        <v>36</v>
      </c>
      <c r="E17517" t="s">
        <v>36</v>
      </c>
      <c r="F17517">
        <v>168</v>
      </c>
      <c r="G17517">
        <v>115</v>
      </c>
      <c r="H17517">
        <v>90</v>
      </c>
      <c r="I17517">
        <v>268</v>
      </c>
      <c r="J17517">
        <v>1</v>
      </c>
      <c r="K17517">
        <v>0</v>
      </c>
      <c r="L17517" t="s">
        <v>28</v>
      </c>
      <c r="M17517" t="s">
        <v>917</v>
      </c>
      <c r="N17517" t="s">
        <v>196</v>
      </c>
      <c r="O17517" t="s">
        <v>22</v>
      </c>
      <c r="P17517" t="s">
        <v>23</v>
      </c>
      <c r="Q17517" t="s">
        <v>24</v>
      </c>
    </row>
    <row r="17518" spans="1:17" x14ac:dyDescent="0.2">
      <c r="A17518" s="2">
        <v>42090</v>
      </c>
      <c r="B17518" t="s">
        <v>143</v>
      </c>
      <c r="C17518" t="s">
        <v>128</v>
      </c>
      <c r="D17518" t="s">
        <v>115</v>
      </c>
      <c r="E17518" t="s">
        <v>36</v>
      </c>
      <c r="F17518">
        <v>53</v>
      </c>
      <c r="G17518">
        <v>25</v>
      </c>
      <c r="H17518">
        <v>617</v>
      </c>
      <c r="I17518">
        <v>881</v>
      </c>
      <c r="J17518">
        <v>2</v>
      </c>
      <c r="K17518">
        <v>0</v>
      </c>
      <c r="L17518" t="s">
        <v>1557</v>
      </c>
      <c r="M17518" t="s">
        <v>1048</v>
      </c>
      <c r="N17518" t="s">
        <v>143</v>
      </c>
      <c r="O17518" t="s">
        <v>22</v>
      </c>
      <c r="P17518" t="s">
        <v>23</v>
      </c>
      <c r="Q17518" t="s">
        <v>24</v>
      </c>
    </row>
    <row r="17519" spans="1:17" x14ac:dyDescent="0.2">
      <c r="A17519" s="2">
        <v>42090</v>
      </c>
      <c r="B17519" t="s">
        <v>133</v>
      </c>
      <c r="C17519" t="s">
        <v>449</v>
      </c>
      <c r="D17519" t="s">
        <v>115</v>
      </c>
      <c r="E17519" t="s">
        <v>115</v>
      </c>
      <c r="F17519">
        <v>56</v>
      </c>
      <c r="G17519">
        <v>72</v>
      </c>
      <c r="H17519">
        <v>594</v>
      </c>
      <c r="I17519">
        <v>482</v>
      </c>
      <c r="J17519">
        <v>1</v>
      </c>
      <c r="K17519">
        <v>1</v>
      </c>
      <c r="L17519" t="s">
        <v>28</v>
      </c>
      <c r="M17519" t="s">
        <v>722</v>
      </c>
      <c r="N17519" t="s">
        <v>133</v>
      </c>
      <c r="O17519" t="s">
        <v>22</v>
      </c>
      <c r="P17519" t="s">
        <v>23</v>
      </c>
      <c r="Q17519" t="s">
        <v>30</v>
      </c>
    </row>
    <row r="17520" spans="1:17" x14ac:dyDescent="0.2">
      <c r="A17520" s="2">
        <v>42090</v>
      </c>
      <c r="B17520" t="s">
        <v>174</v>
      </c>
      <c r="C17520" t="s">
        <v>69</v>
      </c>
      <c r="D17520" t="s">
        <v>50</v>
      </c>
      <c r="E17520" t="s">
        <v>50</v>
      </c>
      <c r="F17520">
        <v>123</v>
      </c>
      <c r="G17520">
        <v>23</v>
      </c>
      <c r="H17520">
        <v>238</v>
      </c>
      <c r="I17520">
        <v>916</v>
      </c>
      <c r="J17520">
        <v>0</v>
      </c>
      <c r="K17520">
        <v>5</v>
      </c>
      <c r="L17520" t="s">
        <v>291</v>
      </c>
      <c r="M17520" t="s">
        <v>820</v>
      </c>
      <c r="N17520" t="s">
        <v>174</v>
      </c>
      <c r="O17520" t="s">
        <v>22</v>
      </c>
      <c r="P17520" t="s">
        <v>23</v>
      </c>
      <c r="Q17520" t="s">
        <v>41</v>
      </c>
    </row>
    <row r="17521" spans="1:17" x14ac:dyDescent="0.2">
      <c r="A17521" s="2">
        <v>42090</v>
      </c>
      <c r="B17521" t="s">
        <v>328</v>
      </c>
      <c r="C17521" t="s">
        <v>317</v>
      </c>
      <c r="D17521" t="s">
        <v>50</v>
      </c>
      <c r="E17521" t="s">
        <v>50</v>
      </c>
      <c r="F17521">
        <v>108</v>
      </c>
      <c r="G17521">
        <v>98</v>
      </c>
      <c r="H17521">
        <v>307</v>
      </c>
      <c r="I17521">
        <v>346</v>
      </c>
      <c r="J17521">
        <v>1</v>
      </c>
      <c r="K17521">
        <v>2</v>
      </c>
      <c r="L17521" t="s">
        <v>291</v>
      </c>
      <c r="M17521" t="s">
        <v>329</v>
      </c>
      <c r="N17521" t="s">
        <v>328</v>
      </c>
      <c r="O17521" t="s">
        <v>22</v>
      </c>
      <c r="P17521" t="s">
        <v>23</v>
      </c>
      <c r="Q17521" t="s">
        <v>41</v>
      </c>
    </row>
    <row r="17522" spans="1:17" x14ac:dyDescent="0.2">
      <c r="A17522" s="2">
        <v>42090</v>
      </c>
      <c r="B17522" t="s">
        <v>384</v>
      </c>
      <c r="C17522" t="s">
        <v>52</v>
      </c>
      <c r="D17522" t="s">
        <v>50</v>
      </c>
      <c r="E17522" t="s">
        <v>50</v>
      </c>
      <c r="F17522">
        <v>122</v>
      </c>
      <c r="G17522">
        <v>45</v>
      </c>
      <c r="H17522">
        <v>243</v>
      </c>
      <c r="I17522">
        <v>662</v>
      </c>
      <c r="J17522">
        <v>0</v>
      </c>
      <c r="K17522">
        <v>2</v>
      </c>
      <c r="L17522" t="s">
        <v>291</v>
      </c>
      <c r="M17522" t="s">
        <v>395</v>
      </c>
      <c r="N17522" t="s">
        <v>384</v>
      </c>
      <c r="O17522" t="s">
        <v>22</v>
      </c>
      <c r="P17522" t="s">
        <v>23</v>
      </c>
      <c r="Q17522" t="s">
        <v>41</v>
      </c>
    </row>
    <row r="17523" spans="1:17" x14ac:dyDescent="0.2">
      <c r="A17523" s="2">
        <v>42090</v>
      </c>
      <c r="B17523" t="s">
        <v>244</v>
      </c>
      <c r="C17523" t="s">
        <v>97</v>
      </c>
      <c r="D17523" t="s">
        <v>50</v>
      </c>
      <c r="E17523" t="s">
        <v>50</v>
      </c>
      <c r="F17523">
        <v>22</v>
      </c>
      <c r="G17523">
        <v>136</v>
      </c>
      <c r="H17523">
        <v>932</v>
      </c>
      <c r="I17523">
        <v>209</v>
      </c>
      <c r="J17523">
        <v>3</v>
      </c>
      <c r="K17523">
        <v>0</v>
      </c>
      <c r="L17523" t="s">
        <v>291</v>
      </c>
      <c r="M17523" t="s">
        <v>1081</v>
      </c>
      <c r="N17523" t="s">
        <v>244</v>
      </c>
      <c r="O17523" t="s">
        <v>22</v>
      </c>
      <c r="P17523" t="s">
        <v>23</v>
      </c>
      <c r="Q17523" t="s">
        <v>24</v>
      </c>
    </row>
    <row r="17524" spans="1:17" x14ac:dyDescent="0.2">
      <c r="A17524" s="2">
        <v>42090</v>
      </c>
      <c r="B17524" t="s">
        <v>249</v>
      </c>
      <c r="C17524" t="s">
        <v>125</v>
      </c>
      <c r="D17524" t="s">
        <v>50</v>
      </c>
      <c r="E17524" t="s">
        <v>50</v>
      </c>
      <c r="F17524">
        <v>48</v>
      </c>
      <c r="G17524">
        <v>181</v>
      </c>
      <c r="H17524">
        <v>648</v>
      </c>
      <c r="I17524">
        <v>55</v>
      </c>
      <c r="J17524">
        <v>6</v>
      </c>
      <c r="K17524">
        <v>0</v>
      </c>
      <c r="L17524" t="s">
        <v>291</v>
      </c>
      <c r="M17524" t="s">
        <v>529</v>
      </c>
      <c r="N17524" t="s">
        <v>249</v>
      </c>
      <c r="O17524" t="s">
        <v>22</v>
      </c>
      <c r="P17524" t="s">
        <v>23</v>
      </c>
      <c r="Q17524" t="s">
        <v>24</v>
      </c>
    </row>
    <row r="17525" spans="1:17" x14ac:dyDescent="0.2">
      <c r="A17525" s="2">
        <v>42090</v>
      </c>
      <c r="B17525" t="s">
        <v>106</v>
      </c>
      <c r="C17525" t="s">
        <v>168</v>
      </c>
      <c r="D17525" t="s">
        <v>50</v>
      </c>
      <c r="E17525" t="s">
        <v>50</v>
      </c>
      <c r="F17525">
        <v>11</v>
      </c>
      <c r="G17525">
        <v>31</v>
      </c>
      <c r="H17525">
        <v>1130</v>
      </c>
      <c r="I17525">
        <v>838</v>
      </c>
      <c r="J17525">
        <v>1</v>
      </c>
      <c r="K17525">
        <v>0</v>
      </c>
      <c r="L17525" t="s">
        <v>291</v>
      </c>
      <c r="M17525" t="s">
        <v>194</v>
      </c>
      <c r="N17525" t="s">
        <v>106</v>
      </c>
      <c r="O17525" t="s">
        <v>22</v>
      </c>
      <c r="P17525" t="s">
        <v>23</v>
      </c>
      <c r="Q17525" t="s">
        <v>24</v>
      </c>
    </row>
    <row r="17526" spans="1:17" x14ac:dyDescent="0.2">
      <c r="A17526" s="2">
        <v>42090</v>
      </c>
      <c r="B17526" t="s">
        <v>53</v>
      </c>
      <c r="C17526" t="s">
        <v>81</v>
      </c>
      <c r="D17526" t="s">
        <v>50</v>
      </c>
      <c r="E17526" t="s">
        <v>50</v>
      </c>
      <c r="F17526">
        <v>12</v>
      </c>
      <c r="G17526">
        <v>87</v>
      </c>
      <c r="H17526">
        <v>1126</v>
      </c>
      <c r="I17526">
        <v>379</v>
      </c>
      <c r="J17526">
        <v>3</v>
      </c>
      <c r="K17526">
        <v>0</v>
      </c>
      <c r="L17526" t="s">
        <v>291</v>
      </c>
      <c r="M17526" t="s">
        <v>714</v>
      </c>
      <c r="N17526" t="s">
        <v>53</v>
      </c>
      <c r="O17526" t="s">
        <v>22</v>
      </c>
      <c r="P17526" t="s">
        <v>23</v>
      </c>
      <c r="Q17526" t="s">
        <v>24</v>
      </c>
    </row>
    <row r="17527" spans="1:17" x14ac:dyDescent="0.2">
      <c r="A17527" s="2">
        <v>42090</v>
      </c>
      <c r="B17527" t="s">
        <v>282</v>
      </c>
      <c r="C17527" t="s">
        <v>531</v>
      </c>
      <c r="D17527" t="s">
        <v>19</v>
      </c>
      <c r="E17527" t="s">
        <v>27</v>
      </c>
      <c r="F17527">
        <v>63</v>
      </c>
      <c r="G17527">
        <v>61</v>
      </c>
      <c r="H17527">
        <v>552</v>
      </c>
      <c r="I17527">
        <v>556</v>
      </c>
      <c r="J17527">
        <v>0</v>
      </c>
      <c r="K17527">
        <v>1</v>
      </c>
      <c r="L17527" t="s">
        <v>28</v>
      </c>
      <c r="M17527" t="s">
        <v>1252</v>
      </c>
      <c r="N17527" t="s">
        <v>282</v>
      </c>
      <c r="O17527" t="s">
        <v>22</v>
      </c>
      <c r="P17527" t="s">
        <v>23</v>
      </c>
      <c r="Q17527" t="s">
        <v>41</v>
      </c>
    </row>
    <row r="17528" spans="1:17" x14ac:dyDescent="0.2">
      <c r="A17528" s="2">
        <v>42091</v>
      </c>
      <c r="B17528" t="s">
        <v>737</v>
      </c>
      <c r="C17528" t="s">
        <v>646</v>
      </c>
      <c r="D17528" t="s">
        <v>50</v>
      </c>
      <c r="E17528" t="s">
        <v>50</v>
      </c>
      <c r="F17528">
        <v>201</v>
      </c>
      <c r="G17528">
        <v>30</v>
      </c>
      <c r="H17528">
        <v>8</v>
      </c>
      <c r="I17528">
        <v>841</v>
      </c>
      <c r="J17528">
        <v>0</v>
      </c>
      <c r="K17528">
        <v>3</v>
      </c>
      <c r="L17528" t="s">
        <v>291</v>
      </c>
      <c r="M17528" t="s">
        <v>819</v>
      </c>
      <c r="N17528" t="s">
        <v>737</v>
      </c>
      <c r="O17528" t="s">
        <v>22</v>
      </c>
      <c r="P17528" t="s">
        <v>23</v>
      </c>
      <c r="Q17528" t="s">
        <v>41</v>
      </c>
    </row>
    <row r="17529" spans="1:17" x14ac:dyDescent="0.2">
      <c r="A17529" s="2">
        <v>42091</v>
      </c>
      <c r="B17529" t="s">
        <v>386</v>
      </c>
      <c r="C17529" t="s">
        <v>184</v>
      </c>
      <c r="D17529" t="s">
        <v>50</v>
      </c>
      <c r="E17529" t="s">
        <v>50</v>
      </c>
      <c r="F17529">
        <v>139</v>
      </c>
      <c r="G17529">
        <v>145</v>
      </c>
      <c r="H17529">
        <v>198</v>
      </c>
      <c r="I17529">
        <v>168</v>
      </c>
      <c r="J17529">
        <v>2</v>
      </c>
      <c r="K17529">
        <v>0</v>
      </c>
      <c r="L17529" t="s">
        <v>291</v>
      </c>
      <c r="M17529" t="s">
        <v>595</v>
      </c>
      <c r="N17529" t="s">
        <v>386</v>
      </c>
      <c r="O17529" t="s">
        <v>22</v>
      </c>
      <c r="P17529" t="s">
        <v>23</v>
      </c>
      <c r="Q17529" t="s">
        <v>24</v>
      </c>
    </row>
    <row r="17530" spans="1:17" x14ac:dyDescent="0.2">
      <c r="A17530" s="2">
        <v>42091</v>
      </c>
      <c r="B17530" t="s">
        <v>147</v>
      </c>
      <c r="C17530" t="s">
        <v>145</v>
      </c>
      <c r="D17530" t="s">
        <v>50</v>
      </c>
      <c r="E17530" t="s">
        <v>50</v>
      </c>
      <c r="F17530">
        <v>4</v>
      </c>
      <c r="G17530">
        <v>85</v>
      </c>
      <c r="H17530">
        <v>1471</v>
      </c>
      <c r="I17530">
        <v>397</v>
      </c>
      <c r="J17530">
        <v>5</v>
      </c>
      <c r="K17530">
        <v>0</v>
      </c>
      <c r="L17530" t="s">
        <v>291</v>
      </c>
      <c r="M17530" t="s">
        <v>148</v>
      </c>
      <c r="N17530" t="s">
        <v>147</v>
      </c>
      <c r="O17530" t="s">
        <v>22</v>
      </c>
      <c r="P17530" t="s">
        <v>23</v>
      </c>
      <c r="Q17530" t="s">
        <v>24</v>
      </c>
    </row>
    <row r="17531" spans="1:17" x14ac:dyDescent="0.2">
      <c r="A17531" s="2">
        <v>42091</v>
      </c>
      <c r="B17531" t="s">
        <v>87</v>
      </c>
      <c r="C17531" t="s">
        <v>119</v>
      </c>
      <c r="D17531" t="s">
        <v>50</v>
      </c>
      <c r="E17531" t="s">
        <v>50</v>
      </c>
      <c r="F17531">
        <v>71</v>
      </c>
      <c r="G17531">
        <v>10</v>
      </c>
      <c r="H17531">
        <v>500</v>
      </c>
      <c r="I17531">
        <v>1145</v>
      </c>
      <c r="J17531">
        <v>2</v>
      </c>
      <c r="K17531">
        <v>2</v>
      </c>
      <c r="L17531" t="s">
        <v>291</v>
      </c>
      <c r="M17531" t="s">
        <v>88</v>
      </c>
      <c r="N17531" t="s">
        <v>87</v>
      </c>
      <c r="O17531" t="s">
        <v>22</v>
      </c>
      <c r="P17531" t="s">
        <v>23</v>
      </c>
      <c r="Q17531" t="s">
        <v>30</v>
      </c>
    </row>
    <row r="17532" spans="1:17" x14ac:dyDescent="0.2">
      <c r="A17532" s="2">
        <v>42091</v>
      </c>
      <c r="B17532" t="s">
        <v>274</v>
      </c>
      <c r="C17532" t="s">
        <v>49</v>
      </c>
      <c r="D17532" t="s">
        <v>50</v>
      </c>
      <c r="E17532" t="s">
        <v>50</v>
      </c>
      <c r="F17532">
        <v>19</v>
      </c>
      <c r="G17532">
        <v>70</v>
      </c>
      <c r="H17532">
        <v>962</v>
      </c>
      <c r="I17532">
        <v>521</v>
      </c>
      <c r="J17532">
        <v>5</v>
      </c>
      <c r="K17532">
        <v>1</v>
      </c>
      <c r="L17532" t="s">
        <v>291</v>
      </c>
      <c r="M17532" t="s">
        <v>333</v>
      </c>
      <c r="N17532" t="s">
        <v>274</v>
      </c>
      <c r="O17532" t="s">
        <v>22</v>
      </c>
      <c r="P17532" t="s">
        <v>23</v>
      </c>
      <c r="Q17532" t="s">
        <v>24</v>
      </c>
    </row>
    <row r="17533" spans="1:17" x14ac:dyDescent="0.2">
      <c r="A17533" s="2">
        <v>42091</v>
      </c>
      <c r="B17533" t="s">
        <v>293</v>
      </c>
      <c r="C17533" t="s">
        <v>101</v>
      </c>
      <c r="D17533" t="s">
        <v>50</v>
      </c>
      <c r="E17533" t="s">
        <v>50</v>
      </c>
      <c r="F17533">
        <v>16</v>
      </c>
      <c r="G17533">
        <v>95</v>
      </c>
      <c r="H17533">
        <v>1045</v>
      </c>
      <c r="I17533">
        <v>360</v>
      </c>
      <c r="J17533">
        <v>1</v>
      </c>
      <c r="K17533">
        <v>1</v>
      </c>
      <c r="L17533" t="s">
        <v>291</v>
      </c>
      <c r="M17533" t="s">
        <v>478</v>
      </c>
      <c r="N17533" t="s">
        <v>293</v>
      </c>
      <c r="O17533" t="s">
        <v>22</v>
      </c>
      <c r="P17533" t="s">
        <v>23</v>
      </c>
      <c r="Q17533" t="s">
        <v>30</v>
      </c>
    </row>
    <row r="17534" spans="1:17" x14ac:dyDescent="0.2">
      <c r="A17534" s="2">
        <v>42091</v>
      </c>
      <c r="B17534" t="s">
        <v>199</v>
      </c>
      <c r="C17534" t="s">
        <v>118</v>
      </c>
      <c r="D17534" t="s">
        <v>36</v>
      </c>
      <c r="E17534" t="s">
        <v>36</v>
      </c>
      <c r="F17534">
        <v>24</v>
      </c>
      <c r="G17534">
        <v>36</v>
      </c>
      <c r="H17534">
        <v>887</v>
      </c>
      <c r="I17534">
        <v>771</v>
      </c>
      <c r="J17534">
        <v>1</v>
      </c>
      <c r="K17534">
        <v>2</v>
      </c>
      <c r="L17534" t="s">
        <v>28</v>
      </c>
      <c r="M17534" t="s">
        <v>1253</v>
      </c>
      <c r="N17534" t="s">
        <v>67</v>
      </c>
      <c r="O17534" t="s">
        <v>122</v>
      </c>
      <c r="P17534" t="s">
        <v>23</v>
      </c>
      <c r="Q17534" t="s">
        <v>41</v>
      </c>
    </row>
    <row r="17535" spans="1:17" x14ac:dyDescent="0.2">
      <c r="A17535" s="2">
        <v>42091</v>
      </c>
      <c r="B17535" t="s">
        <v>254</v>
      </c>
      <c r="C17535" t="s">
        <v>889</v>
      </c>
      <c r="D17535" t="s">
        <v>115</v>
      </c>
      <c r="E17535" t="s">
        <v>115</v>
      </c>
      <c r="F17535">
        <v>157</v>
      </c>
      <c r="G17535">
        <v>167</v>
      </c>
      <c r="H17535">
        <v>126</v>
      </c>
      <c r="I17535">
        <v>92</v>
      </c>
      <c r="J17535">
        <v>1</v>
      </c>
      <c r="K17535">
        <v>0</v>
      </c>
      <c r="L17535" t="s">
        <v>28</v>
      </c>
      <c r="M17535" t="s">
        <v>253</v>
      </c>
      <c r="N17535" t="s">
        <v>254</v>
      </c>
      <c r="O17535" t="s">
        <v>22</v>
      </c>
      <c r="P17535" t="s">
        <v>23</v>
      </c>
      <c r="Q17535" t="s">
        <v>24</v>
      </c>
    </row>
    <row r="17536" spans="1:17" x14ac:dyDescent="0.2">
      <c r="A17536" s="2">
        <v>42091</v>
      </c>
      <c r="B17536" t="s">
        <v>164</v>
      </c>
      <c r="C17536" t="s">
        <v>890</v>
      </c>
      <c r="D17536" t="s">
        <v>115</v>
      </c>
      <c r="E17536" t="s">
        <v>36</v>
      </c>
      <c r="F17536">
        <v>97</v>
      </c>
      <c r="G17536">
        <v>47</v>
      </c>
      <c r="H17536">
        <v>352</v>
      </c>
      <c r="I17536">
        <v>650</v>
      </c>
      <c r="J17536">
        <v>2</v>
      </c>
      <c r="K17536">
        <v>1</v>
      </c>
      <c r="L17536" t="s">
        <v>28</v>
      </c>
      <c r="M17536" t="s">
        <v>243</v>
      </c>
      <c r="N17536" t="s">
        <v>176</v>
      </c>
      <c r="O17536" t="s">
        <v>122</v>
      </c>
      <c r="P17536" t="s">
        <v>23</v>
      </c>
      <c r="Q17536" t="s">
        <v>24</v>
      </c>
    </row>
    <row r="17537" spans="1:17" x14ac:dyDescent="0.2">
      <c r="A17537" s="2">
        <v>42091</v>
      </c>
      <c r="B17537" t="s">
        <v>123</v>
      </c>
      <c r="C17537" t="s">
        <v>161</v>
      </c>
      <c r="D17537" t="s">
        <v>50</v>
      </c>
      <c r="E17537" t="s">
        <v>50</v>
      </c>
      <c r="F17537">
        <v>26</v>
      </c>
      <c r="G17537">
        <v>37</v>
      </c>
      <c r="H17537">
        <v>880</v>
      </c>
      <c r="I17537">
        <v>763</v>
      </c>
      <c r="J17537">
        <v>0</v>
      </c>
      <c r="K17537">
        <v>3</v>
      </c>
      <c r="L17537" t="s">
        <v>291</v>
      </c>
      <c r="M17537" t="s">
        <v>265</v>
      </c>
      <c r="N17537" t="s">
        <v>123</v>
      </c>
      <c r="O17537" t="s">
        <v>22</v>
      </c>
      <c r="P17537" t="s">
        <v>23</v>
      </c>
      <c r="Q17537" t="s">
        <v>41</v>
      </c>
    </row>
    <row r="17538" spans="1:17" x14ac:dyDescent="0.2">
      <c r="A17538" s="2">
        <v>42091</v>
      </c>
      <c r="B17538" t="s">
        <v>560</v>
      </c>
      <c r="C17538" t="s">
        <v>76</v>
      </c>
      <c r="D17538" t="s">
        <v>50</v>
      </c>
      <c r="E17538" t="s">
        <v>50</v>
      </c>
      <c r="F17538">
        <v>138</v>
      </c>
      <c r="G17538">
        <v>35</v>
      </c>
      <c r="H17538">
        <v>198</v>
      </c>
      <c r="I17538">
        <v>775</v>
      </c>
      <c r="J17538">
        <v>0</v>
      </c>
      <c r="K17538">
        <v>3</v>
      </c>
      <c r="L17538" t="s">
        <v>291</v>
      </c>
      <c r="M17538" t="s">
        <v>1389</v>
      </c>
      <c r="N17538" t="s">
        <v>560</v>
      </c>
      <c r="O17538" t="s">
        <v>22</v>
      </c>
      <c r="P17538" t="s">
        <v>23</v>
      </c>
      <c r="Q17538" t="s">
        <v>41</v>
      </c>
    </row>
    <row r="17539" spans="1:17" x14ac:dyDescent="0.2">
      <c r="A17539" s="2">
        <v>42091</v>
      </c>
      <c r="B17539" t="s">
        <v>404</v>
      </c>
      <c r="C17539" t="s">
        <v>365</v>
      </c>
      <c r="D17539" t="s">
        <v>36</v>
      </c>
      <c r="E17539" t="s">
        <v>36</v>
      </c>
      <c r="F17539">
        <v>190</v>
      </c>
      <c r="G17539">
        <v>75</v>
      </c>
      <c r="H17539">
        <v>35</v>
      </c>
      <c r="I17539">
        <v>465</v>
      </c>
      <c r="J17539">
        <v>1</v>
      </c>
      <c r="K17539">
        <v>1</v>
      </c>
      <c r="L17539" t="s">
        <v>28</v>
      </c>
      <c r="M17539" t="s">
        <v>972</v>
      </c>
      <c r="N17539" t="s">
        <v>404</v>
      </c>
      <c r="O17539" t="s">
        <v>22</v>
      </c>
      <c r="P17539" t="s">
        <v>23</v>
      </c>
      <c r="Q17539" t="s">
        <v>30</v>
      </c>
    </row>
    <row r="17540" spans="1:17" x14ac:dyDescent="0.2">
      <c r="A17540" s="2">
        <v>42091</v>
      </c>
      <c r="B17540" t="s">
        <v>110</v>
      </c>
      <c r="C17540" t="s">
        <v>18</v>
      </c>
      <c r="D17540" t="s">
        <v>36</v>
      </c>
      <c r="E17540" t="s">
        <v>19</v>
      </c>
      <c r="F17540">
        <v>89</v>
      </c>
      <c r="G17540">
        <v>9</v>
      </c>
      <c r="H17540">
        <v>378</v>
      </c>
      <c r="I17540">
        <v>1164</v>
      </c>
      <c r="J17540">
        <v>0</v>
      </c>
      <c r="K17540">
        <v>1</v>
      </c>
      <c r="L17540" t="s">
        <v>28</v>
      </c>
      <c r="M17540" t="s">
        <v>884</v>
      </c>
      <c r="N17540" t="s">
        <v>110</v>
      </c>
      <c r="O17540" t="s">
        <v>22</v>
      </c>
      <c r="P17540" t="s">
        <v>23</v>
      </c>
      <c r="Q17540" t="s">
        <v>41</v>
      </c>
    </row>
    <row r="17541" spans="1:17" x14ac:dyDescent="0.2">
      <c r="A17541" s="2">
        <v>42091</v>
      </c>
      <c r="B17541" t="s">
        <v>126</v>
      </c>
      <c r="C17541" t="s">
        <v>180</v>
      </c>
      <c r="D17541" t="s">
        <v>50</v>
      </c>
      <c r="E17541" t="s">
        <v>50</v>
      </c>
      <c r="F17541">
        <v>5</v>
      </c>
      <c r="G17541">
        <v>56</v>
      </c>
      <c r="H17541">
        <v>1414</v>
      </c>
      <c r="I17541">
        <v>594</v>
      </c>
      <c r="J17541">
        <v>1</v>
      </c>
      <c r="K17541">
        <v>1</v>
      </c>
      <c r="L17541" t="s">
        <v>291</v>
      </c>
      <c r="M17541" t="s">
        <v>308</v>
      </c>
      <c r="N17541" t="s">
        <v>126</v>
      </c>
      <c r="O17541" t="s">
        <v>22</v>
      </c>
      <c r="P17541" t="s">
        <v>23</v>
      </c>
      <c r="Q17541" t="s">
        <v>30</v>
      </c>
    </row>
    <row r="17542" spans="1:17" x14ac:dyDescent="0.2">
      <c r="A17542" s="2">
        <v>42092</v>
      </c>
      <c r="B17542" t="s">
        <v>85</v>
      </c>
      <c r="C17542" t="s">
        <v>286</v>
      </c>
      <c r="D17542" t="s">
        <v>50</v>
      </c>
      <c r="E17542" t="s">
        <v>50</v>
      </c>
      <c r="F17542">
        <v>61</v>
      </c>
      <c r="G17542">
        <v>79</v>
      </c>
      <c r="H17542">
        <v>556</v>
      </c>
      <c r="I17542">
        <v>437</v>
      </c>
      <c r="J17542">
        <v>2</v>
      </c>
      <c r="K17542">
        <v>1</v>
      </c>
      <c r="L17542" t="s">
        <v>291</v>
      </c>
      <c r="M17542" t="s">
        <v>1611</v>
      </c>
      <c r="N17542" t="s">
        <v>85</v>
      </c>
      <c r="O17542" t="s">
        <v>22</v>
      </c>
      <c r="P17542" t="s">
        <v>23</v>
      </c>
      <c r="Q17542" t="s">
        <v>24</v>
      </c>
    </row>
    <row r="17543" spans="1:17" x14ac:dyDescent="0.2">
      <c r="A17543" s="2">
        <v>42092</v>
      </c>
      <c r="B17543" t="s">
        <v>776</v>
      </c>
      <c r="C17543" t="s">
        <v>532</v>
      </c>
      <c r="D17543" t="s">
        <v>27</v>
      </c>
      <c r="E17543" t="s">
        <v>27</v>
      </c>
      <c r="F17543">
        <v>208</v>
      </c>
      <c r="G17543">
        <v>185</v>
      </c>
      <c r="H17543">
        <v>1</v>
      </c>
      <c r="I17543">
        <v>51</v>
      </c>
      <c r="J17543">
        <v>0</v>
      </c>
      <c r="K17543">
        <v>3</v>
      </c>
      <c r="L17543" t="s">
        <v>20</v>
      </c>
      <c r="M17543" t="s">
        <v>899</v>
      </c>
      <c r="N17543" t="s">
        <v>776</v>
      </c>
      <c r="O17543" t="s">
        <v>22</v>
      </c>
      <c r="P17543" t="s">
        <v>23</v>
      </c>
      <c r="Q17543" t="s">
        <v>41</v>
      </c>
    </row>
    <row r="17544" spans="1:17" x14ac:dyDescent="0.2">
      <c r="A17544" s="2">
        <v>42092</v>
      </c>
      <c r="B17544" t="s">
        <v>700</v>
      </c>
      <c r="C17544" t="s">
        <v>848</v>
      </c>
      <c r="D17544" t="s">
        <v>27</v>
      </c>
      <c r="E17544" t="s">
        <v>27</v>
      </c>
      <c r="F17544">
        <v>169</v>
      </c>
      <c r="G17544">
        <v>194</v>
      </c>
      <c r="H17544">
        <v>89</v>
      </c>
      <c r="I17544">
        <v>26</v>
      </c>
      <c r="J17544">
        <v>3</v>
      </c>
      <c r="K17544">
        <v>0</v>
      </c>
      <c r="L17544" t="s">
        <v>20</v>
      </c>
      <c r="M17544" t="s">
        <v>826</v>
      </c>
      <c r="N17544" t="s">
        <v>700</v>
      </c>
      <c r="O17544" t="s">
        <v>22</v>
      </c>
      <c r="P17544" t="s">
        <v>23</v>
      </c>
      <c r="Q17544" t="s">
        <v>24</v>
      </c>
    </row>
    <row r="17545" spans="1:17" x14ac:dyDescent="0.2">
      <c r="A17545" s="2">
        <v>42092</v>
      </c>
      <c r="B17545" t="s">
        <v>351</v>
      </c>
      <c r="C17545" t="s">
        <v>296</v>
      </c>
      <c r="D17545" t="s">
        <v>36</v>
      </c>
      <c r="E17545" t="s">
        <v>36</v>
      </c>
      <c r="F17545">
        <v>106</v>
      </c>
      <c r="G17545">
        <v>86</v>
      </c>
      <c r="H17545">
        <v>316</v>
      </c>
      <c r="I17545">
        <v>385</v>
      </c>
      <c r="J17545">
        <v>1</v>
      </c>
      <c r="K17545">
        <v>2</v>
      </c>
      <c r="L17545" t="s">
        <v>28</v>
      </c>
      <c r="M17545" t="s">
        <v>1453</v>
      </c>
      <c r="N17545" t="s">
        <v>351</v>
      </c>
      <c r="O17545" t="s">
        <v>22</v>
      </c>
      <c r="P17545" t="s">
        <v>23</v>
      </c>
      <c r="Q17545" t="s">
        <v>41</v>
      </c>
    </row>
    <row r="17546" spans="1:17" x14ac:dyDescent="0.2">
      <c r="A17546" s="2">
        <v>42092</v>
      </c>
      <c r="B17546" t="s">
        <v>25</v>
      </c>
      <c r="C17546" t="s">
        <v>107</v>
      </c>
      <c r="D17546" t="s">
        <v>19</v>
      </c>
      <c r="E17546" t="s">
        <v>19</v>
      </c>
      <c r="F17546">
        <v>6</v>
      </c>
      <c r="G17546">
        <v>15</v>
      </c>
      <c r="H17546">
        <v>1348</v>
      </c>
      <c r="I17546">
        <v>1056</v>
      </c>
      <c r="J17546">
        <v>1</v>
      </c>
      <c r="K17546">
        <v>0</v>
      </c>
      <c r="L17546" t="s">
        <v>28</v>
      </c>
      <c r="M17546" t="s">
        <v>91</v>
      </c>
      <c r="N17546" t="s">
        <v>89</v>
      </c>
      <c r="O17546" t="s">
        <v>122</v>
      </c>
      <c r="P17546" t="s">
        <v>23</v>
      </c>
      <c r="Q17546" t="s">
        <v>24</v>
      </c>
    </row>
    <row r="17547" spans="1:17" x14ac:dyDescent="0.2">
      <c r="A17547" s="2">
        <v>42092</v>
      </c>
      <c r="B17547" t="s">
        <v>549</v>
      </c>
      <c r="C17547" t="s">
        <v>775</v>
      </c>
      <c r="D17547" t="s">
        <v>27</v>
      </c>
      <c r="E17547" t="s">
        <v>27</v>
      </c>
      <c r="F17547">
        <v>181</v>
      </c>
      <c r="G17547">
        <v>201</v>
      </c>
      <c r="H17547">
        <v>55</v>
      </c>
      <c r="I17547">
        <v>7</v>
      </c>
      <c r="J17547">
        <v>0</v>
      </c>
      <c r="K17547">
        <v>0</v>
      </c>
      <c r="L17547" t="s">
        <v>20</v>
      </c>
      <c r="M17547" t="s">
        <v>551</v>
      </c>
      <c r="N17547" t="s">
        <v>549</v>
      </c>
      <c r="O17547" t="s">
        <v>22</v>
      </c>
      <c r="P17547" t="s">
        <v>23</v>
      </c>
      <c r="Q17547" t="s">
        <v>30</v>
      </c>
    </row>
    <row r="17548" spans="1:17" x14ac:dyDescent="0.2">
      <c r="A17548" s="2">
        <v>42092</v>
      </c>
      <c r="B17548" t="s">
        <v>67</v>
      </c>
      <c r="C17548" t="s">
        <v>72</v>
      </c>
      <c r="D17548" t="s">
        <v>50</v>
      </c>
      <c r="E17548" t="s">
        <v>50</v>
      </c>
      <c r="F17548">
        <v>8</v>
      </c>
      <c r="G17548">
        <v>28</v>
      </c>
      <c r="H17548">
        <v>1179</v>
      </c>
      <c r="I17548">
        <v>863</v>
      </c>
      <c r="J17548">
        <v>2</v>
      </c>
      <c r="K17548">
        <v>0</v>
      </c>
      <c r="L17548" t="s">
        <v>28</v>
      </c>
      <c r="M17548" t="s">
        <v>393</v>
      </c>
      <c r="N17548" t="s">
        <v>67</v>
      </c>
      <c r="O17548" t="s">
        <v>22</v>
      </c>
      <c r="P17548" t="s">
        <v>23</v>
      </c>
      <c r="Q17548" t="s">
        <v>24</v>
      </c>
    </row>
    <row r="17549" spans="1:17" x14ac:dyDescent="0.2">
      <c r="A17549" s="2">
        <v>42092</v>
      </c>
      <c r="B17549" t="s">
        <v>345</v>
      </c>
      <c r="C17549" t="s">
        <v>129</v>
      </c>
      <c r="D17549" t="s">
        <v>50</v>
      </c>
      <c r="E17549" t="s">
        <v>50</v>
      </c>
      <c r="F17549">
        <v>126</v>
      </c>
      <c r="G17549">
        <v>1</v>
      </c>
      <c r="H17549">
        <v>224</v>
      </c>
      <c r="I17549">
        <v>1770</v>
      </c>
      <c r="J17549">
        <v>0</v>
      </c>
      <c r="K17549">
        <v>2</v>
      </c>
      <c r="L17549" t="s">
        <v>291</v>
      </c>
      <c r="M17549" t="s">
        <v>360</v>
      </c>
      <c r="N17549" t="s">
        <v>345</v>
      </c>
      <c r="O17549" t="s">
        <v>22</v>
      </c>
      <c r="P17549" t="s">
        <v>23</v>
      </c>
      <c r="Q17549" t="s">
        <v>41</v>
      </c>
    </row>
    <row r="17550" spans="1:17" x14ac:dyDescent="0.2">
      <c r="A17550" s="2">
        <v>42092</v>
      </c>
      <c r="B17550" t="s">
        <v>233</v>
      </c>
      <c r="C17550" t="s">
        <v>222</v>
      </c>
      <c r="D17550" t="s">
        <v>19</v>
      </c>
      <c r="E17550" t="s">
        <v>27</v>
      </c>
      <c r="F17550">
        <v>166</v>
      </c>
      <c r="G17550">
        <v>158</v>
      </c>
      <c r="H17550">
        <v>93</v>
      </c>
      <c r="I17550">
        <v>125</v>
      </c>
      <c r="J17550">
        <v>2</v>
      </c>
      <c r="K17550">
        <v>0</v>
      </c>
      <c r="L17550" t="s">
        <v>28</v>
      </c>
      <c r="M17550" t="s">
        <v>1328</v>
      </c>
      <c r="N17550" t="s">
        <v>233</v>
      </c>
      <c r="O17550" t="s">
        <v>22</v>
      </c>
      <c r="P17550" t="s">
        <v>23</v>
      </c>
      <c r="Q17550" t="s">
        <v>24</v>
      </c>
    </row>
    <row r="17551" spans="1:17" x14ac:dyDescent="0.2">
      <c r="A17551" s="2">
        <v>42092</v>
      </c>
      <c r="B17551" t="s">
        <v>94</v>
      </c>
      <c r="C17551" t="s">
        <v>153</v>
      </c>
      <c r="D17551" t="s">
        <v>50</v>
      </c>
      <c r="E17551" t="s">
        <v>50</v>
      </c>
      <c r="F17551">
        <v>46</v>
      </c>
      <c r="G17551">
        <v>27</v>
      </c>
      <c r="H17551">
        <v>658</v>
      </c>
      <c r="I17551">
        <v>871</v>
      </c>
      <c r="J17551">
        <v>0</v>
      </c>
      <c r="K17551">
        <v>0</v>
      </c>
      <c r="L17551" t="s">
        <v>291</v>
      </c>
      <c r="M17551" t="s">
        <v>96</v>
      </c>
      <c r="N17551" t="s">
        <v>94</v>
      </c>
      <c r="O17551" t="s">
        <v>22</v>
      </c>
      <c r="P17551" t="s">
        <v>23</v>
      </c>
      <c r="Q17551" t="s">
        <v>30</v>
      </c>
    </row>
    <row r="17552" spans="1:17" x14ac:dyDescent="0.2">
      <c r="A17552" s="2">
        <v>42092</v>
      </c>
      <c r="B17552" t="s">
        <v>98</v>
      </c>
      <c r="C17552" t="s">
        <v>90</v>
      </c>
      <c r="D17552" t="s">
        <v>50</v>
      </c>
      <c r="E17552" t="s">
        <v>50</v>
      </c>
      <c r="F17552">
        <v>66</v>
      </c>
      <c r="G17552">
        <v>34</v>
      </c>
      <c r="H17552">
        <v>536</v>
      </c>
      <c r="I17552">
        <v>777</v>
      </c>
      <c r="J17552">
        <v>1</v>
      </c>
      <c r="K17552">
        <v>1</v>
      </c>
      <c r="L17552" t="s">
        <v>291</v>
      </c>
      <c r="M17552" t="s">
        <v>99</v>
      </c>
      <c r="N17552" t="s">
        <v>98</v>
      </c>
      <c r="O17552" t="s">
        <v>22</v>
      </c>
      <c r="P17552" t="s">
        <v>23</v>
      </c>
      <c r="Q17552" t="s">
        <v>30</v>
      </c>
    </row>
    <row r="17553" spans="1:17" x14ac:dyDescent="0.2">
      <c r="A17553" s="2">
        <v>42092</v>
      </c>
      <c r="B17553" t="s">
        <v>136</v>
      </c>
      <c r="C17553" t="s">
        <v>802</v>
      </c>
      <c r="D17553" t="s">
        <v>36</v>
      </c>
      <c r="E17553" t="s">
        <v>36</v>
      </c>
      <c r="F17553">
        <v>20</v>
      </c>
      <c r="G17553">
        <v>50</v>
      </c>
      <c r="H17553">
        <v>943</v>
      </c>
      <c r="I17553">
        <v>630</v>
      </c>
      <c r="J17553">
        <v>1</v>
      </c>
      <c r="K17553">
        <v>1</v>
      </c>
      <c r="L17553" t="s">
        <v>28</v>
      </c>
      <c r="M17553" t="s">
        <v>340</v>
      </c>
      <c r="N17553" t="s">
        <v>136</v>
      </c>
      <c r="O17553" t="s">
        <v>22</v>
      </c>
      <c r="P17553" t="s">
        <v>23</v>
      </c>
      <c r="Q17553" t="s">
        <v>30</v>
      </c>
    </row>
    <row r="17554" spans="1:17" x14ac:dyDescent="0.2">
      <c r="A17554" s="2">
        <v>42092</v>
      </c>
      <c r="B17554" t="s">
        <v>100</v>
      </c>
      <c r="C17554" t="s">
        <v>70</v>
      </c>
      <c r="D17554" t="s">
        <v>50</v>
      </c>
      <c r="E17554" t="s">
        <v>50</v>
      </c>
      <c r="F17554">
        <v>43</v>
      </c>
      <c r="G17554">
        <v>78</v>
      </c>
      <c r="H17554">
        <v>678</v>
      </c>
      <c r="I17554">
        <v>449</v>
      </c>
      <c r="J17554">
        <v>2</v>
      </c>
      <c r="K17554">
        <v>1</v>
      </c>
      <c r="L17554" t="s">
        <v>291</v>
      </c>
      <c r="M17554" t="s">
        <v>102</v>
      </c>
      <c r="N17554" t="s">
        <v>100</v>
      </c>
      <c r="O17554" t="s">
        <v>22</v>
      </c>
      <c r="P17554" t="s">
        <v>23</v>
      </c>
      <c r="Q17554" t="s">
        <v>24</v>
      </c>
    </row>
    <row r="17555" spans="1:17" x14ac:dyDescent="0.2">
      <c r="A17555" s="2">
        <v>42092</v>
      </c>
      <c r="B17555" t="s">
        <v>82</v>
      </c>
      <c r="C17555" t="s">
        <v>1204</v>
      </c>
      <c r="D17555" t="s">
        <v>50</v>
      </c>
      <c r="E17555" t="s">
        <v>50</v>
      </c>
      <c r="F17555">
        <v>7</v>
      </c>
      <c r="G17555">
        <v>40</v>
      </c>
      <c r="H17555">
        <v>1190</v>
      </c>
      <c r="I17555">
        <v>709</v>
      </c>
      <c r="J17555">
        <v>2</v>
      </c>
      <c r="K17555">
        <v>1</v>
      </c>
      <c r="L17555" t="s">
        <v>291</v>
      </c>
      <c r="M17555" t="s">
        <v>187</v>
      </c>
      <c r="N17555" t="s">
        <v>82</v>
      </c>
      <c r="O17555" t="s">
        <v>22</v>
      </c>
      <c r="P17555" t="s">
        <v>23</v>
      </c>
      <c r="Q17555" t="s">
        <v>24</v>
      </c>
    </row>
    <row r="17556" spans="1:17" x14ac:dyDescent="0.2">
      <c r="A17556" s="2">
        <v>42092</v>
      </c>
      <c r="B17556" t="s">
        <v>92</v>
      </c>
      <c r="C17556" t="s">
        <v>48</v>
      </c>
      <c r="D17556" t="s">
        <v>50</v>
      </c>
      <c r="E17556" t="s">
        <v>50</v>
      </c>
      <c r="F17556">
        <v>14</v>
      </c>
      <c r="G17556">
        <v>105</v>
      </c>
      <c r="H17556">
        <v>1080</v>
      </c>
      <c r="I17556">
        <v>317</v>
      </c>
      <c r="J17556">
        <v>1</v>
      </c>
      <c r="K17556">
        <v>0</v>
      </c>
      <c r="L17556" t="s">
        <v>291</v>
      </c>
      <c r="M17556" t="s">
        <v>794</v>
      </c>
      <c r="N17556" t="s">
        <v>92</v>
      </c>
      <c r="O17556" t="s">
        <v>22</v>
      </c>
      <c r="P17556" t="s">
        <v>23</v>
      </c>
      <c r="Q17556" t="s">
        <v>24</v>
      </c>
    </row>
    <row r="17557" spans="1:17" x14ac:dyDescent="0.2">
      <c r="A17557" s="2">
        <v>42092</v>
      </c>
      <c r="B17557" t="s">
        <v>149</v>
      </c>
      <c r="C17557" t="s">
        <v>135</v>
      </c>
      <c r="D17557" t="s">
        <v>36</v>
      </c>
      <c r="E17557" t="s">
        <v>36</v>
      </c>
      <c r="F17557">
        <v>55</v>
      </c>
      <c r="G17557">
        <v>41</v>
      </c>
      <c r="H17557">
        <v>608</v>
      </c>
      <c r="I17557">
        <v>701</v>
      </c>
      <c r="J17557">
        <v>1</v>
      </c>
      <c r="K17557">
        <v>1</v>
      </c>
      <c r="L17557" t="s">
        <v>28</v>
      </c>
      <c r="M17557" t="s">
        <v>1412</v>
      </c>
      <c r="N17557" t="s">
        <v>149</v>
      </c>
      <c r="O17557" t="s">
        <v>22</v>
      </c>
      <c r="P17557" t="s">
        <v>23</v>
      </c>
      <c r="Q17557" t="s">
        <v>30</v>
      </c>
    </row>
    <row r="17558" spans="1:17" x14ac:dyDescent="0.2">
      <c r="A17558" s="2">
        <v>42092</v>
      </c>
      <c r="B17558" t="s">
        <v>211</v>
      </c>
      <c r="C17558" t="s">
        <v>250</v>
      </c>
      <c r="D17558" t="s">
        <v>36</v>
      </c>
      <c r="E17558" t="s">
        <v>36</v>
      </c>
      <c r="F17558">
        <v>100</v>
      </c>
      <c r="G17558">
        <v>91</v>
      </c>
      <c r="H17558">
        <v>331</v>
      </c>
      <c r="I17558">
        <v>376</v>
      </c>
      <c r="J17558">
        <v>1</v>
      </c>
      <c r="K17558">
        <v>1</v>
      </c>
      <c r="L17558" t="s">
        <v>28</v>
      </c>
      <c r="M17558" t="s">
        <v>725</v>
      </c>
      <c r="N17558" t="s">
        <v>211</v>
      </c>
      <c r="O17558" t="s">
        <v>22</v>
      </c>
      <c r="P17558" t="s">
        <v>23</v>
      </c>
      <c r="Q17558" t="s">
        <v>30</v>
      </c>
    </row>
    <row r="17559" spans="1:17" x14ac:dyDescent="0.2">
      <c r="A17559" s="2">
        <v>42092</v>
      </c>
      <c r="B17559" t="s">
        <v>138</v>
      </c>
      <c r="C17559" t="s">
        <v>617</v>
      </c>
      <c r="D17559" t="s">
        <v>36</v>
      </c>
      <c r="E17559" t="s">
        <v>36</v>
      </c>
      <c r="F17559">
        <v>60</v>
      </c>
      <c r="G17559">
        <v>64</v>
      </c>
      <c r="H17559">
        <v>560</v>
      </c>
      <c r="I17559">
        <v>549</v>
      </c>
      <c r="J17559">
        <v>2</v>
      </c>
      <c r="K17559">
        <v>0</v>
      </c>
      <c r="L17559" t="s">
        <v>28</v>
      </c>
      <c r="M17559" t="s">
        <v>139</v>
      </c>
      <c r="N17559" t="s">
        <v>138</v>
      </c>
      <c r="O17559" t="s">
        <v>22</v>
      </c>
      <c r="P17559" t="s">
        <v>23</v>
      </c>
      <c r="Q17559" t="s">
        <v>24</v>
      </c>
    </row>
    <row r="17560" spans="1:17" x14ac:dyDescent="0.2">
      <c r="A17560" s="2">
        <v>42093</v>
      </c>
      <c r="B17560" t="s">
        <v>402</v>
      </c>
      <c r="C17560" t="s">
        <v>572</v>
      </c>
      <c r="D17560" t="s">
        <v>115</v>
      </c>
      <c r="E17560" t="s">
        <v>115</v>
      </c>
      <c r="F17560">
        <v>104</v>
      </c>
      <c r="G17560">
        <v>128</v>
      </c>
      <c r="H17560">
        <v>319</v>
      </c>
      <c r="I17560">
        <v>220</v>
      </c>
      <c r="J17560">
        <v>2</v>
      </c>
      <c r="K17560">
        <v>1</v>
      </c>
      <c r="L17560" t="s">
        <v>28</v>
      </c>
      <c r="M17560" t="s">
        <v>1002</v>
      </c>
      <c r="N17560" t="s">
        <v>402</v>
      </c>
      <c r="O17560" t="s">
        <v>22</v>
      </c>
      <c r="P17560" t="s">
        <v>23</v>
      </c>
      <c r="Q17560" t="s">
        <v>24</v>
      </c>
    </row>
    <row r="17561" spans="1:17" x14ac:dyDescent="0.2">
      <c r="A17561" s="2">
        <v>42093</v>
      </c>
      <c r="B17561" t="s">
        <v>317</v>
      </c>
      <c r="C17561" t="s">
        <v>141</v>
      </c>
      <c r="D17561" t="s">
        <v>50</v>
      </c>
      <c r="E17561" t="s">
        <v>36</v>
      </c>
      <c r="F17561">
        <v>98</v>
      </c>
      <c r="G17561">
        <v>54</v>
      </c>
      <c r="H17561">
        <v>346</v>
      </c>
      <c r="I17561">
        <v>609</v>
      </c>
      <c r="J17561">
        <v>0</v>
      </c>
      <c r="K17561">
        <v>0</v>
      </c>
      <c r="L17561" t="s">
        <v>28</v>
      </c>
      <c r="M17561" t="s">
        <v>1511</v>
      </c>
      <c r="N17561" t="s">
        <v>180</v>
      </c>
      <c r="O17561" t="s">
        <v>122</v>
      </c>
      <c r="P17561" t="s">
        <v>23</v>
      </c>
      <c r="Q17561" t="s">
        <v>30</v>
      </c>
    </row>
    <row r="17562" spans="1:17" x14ac:dyDescent="0.2">
      <c r="A17562" s="2">
        <v>42093</v>
      </c>
      <c r="B17562" t="s">
        <v>363</v>
      </c>
      <c r="C17562" t="s">
        <v>213</v>
      </c>
      <c r="D17562" t="s">
        <v>115</v>
      </c>
      <c r="E17562" t="s">
        <v>115</v>
      </c>
      <c r="F17562">
        <v>156</v>
      </c>
      <c r="G17562">
        <v>153</v>
      </c>
      <c r="H17562">
        <v>129</v>
      </c>
      <c r="I17562">
        <v>137</v>
      </c>
      <c r="J17562">
        <v>2</v>
      </c>
      <c r="K17562">
        <v>1</v>
      </c>
      <c r="L17562" t="s">
        <v>28</v>
      </c>
      <c r="M17562" t="s">
        <v>1610</v>
      </c>
      <c r="N17562" t="s">
        <v>363</v>
      </c>
      <c r="O17562" t="s">
        <v>22</v>
      </c>
      <c r="P17562" t="s">
        <v>23</v>
      </c>
      <c r="Q17562" t="s">
        <v>24</v>
      </c>
    </row>
    <row r="17563" spans="1:17" x14ac:dyDescent="0.2">
      <c r="A17563" s="2">
        <v>42093</v>
      </c>
      <c r="B17563" t="s">
        <v>185</v>
      </c>
      <c r="C17563" t="s">
        <v>454</v>
      </c>
      <c r="D17563" t="s">
        <v>27</v>
      </c>
      <c r="E17563" t="s">
        <v>27</v>
      </c>
      <c r="F17563">
        <v>76</v>
      </c>
      <c r="G17563">
        <v>110</v>
      </c>
      <c r="H17563">
        <v>463</v>
      </c>
      <c r="I17563">
        <v>287</v>
      </c>
      <c r="J17563">
        <v>3</v>
      </c>
      <c r="K17563">
        <v>0</v>
      </c>
      <c r="L17563" t="s">
        <v>28</v>
      </c>
      <c r="M17563" t="s">
        <v>510</v>
      </c>
      <c r="N17563" t="s">
        <v>185</v>
      </c>
      <c r="O17563" t="s">
        <v>22</v>
      </c>
      <c r="P17563" t="s">
        <v>23</v>
      </c>
      <c r="Q17563" t="s">
        <v>24</v>
      </c>
    </row>
    <row r="17564" spans="1:17" x14ac:dyDescent="0.2">
      <c r="A17564" s="2">
        <v>42093</v>
      </c>
      <c r="B17564" t="s">
        <v>301</v>
      </c>
      <c r="C17564" t="s">
        <v>43</v>
      </c>
      <c r="D17564" t="s">
        <v>115</v>
      </c>
      <c r="E17564" t="s">
        <v>19</v>
      </c>
      <c r="F17564">
        <v>125</v>
      </c>
      <c r="G17564">
        <v>3</v>
      </c>
      <c r="H17564">
        <v>231</v>
      </c>
      <c r="I17564">
        <v>1499</v>
      </c>
      <c r="J17564">
        <v>1</v>
      </c>
      <c r="K17564">
        <v>3</v>
      </c>
      <c r="L17564" t="s">
        <v>28</v>
      </c>
      <c r="M17564" t="s">
        <v>300</v>
      </c>
      <c r="N17564" t="s">
        <v>176</v>
      </c>
      <c r="O17564" t="s">
        <v>122</v>
      </c>
      <c r="P17564" t="s">
        <v>23</v>
      </c>
      <c r="Q17564" t="s">
        <v>41</v>
      </c>
    </row>
    <row r="17565" spans="1:17" x14ac:dyDescent="0.2">
      <c r="A17565" s="2">
        <v>42093</v>
      </c>
      <c r="B17565" t="s">
        <v>328</v>
      </c>
      <c r="C17565" t="s">
        <v>55</v>
      </c>
      <c r="D17565" t="s">
        <v>50</v>
      </c>
      <c r="E17565" t="s">
        <v>57</v>
      </c>
      <c r="F17565">
        <v>108</v>
      </c>
      <c r="G17565">
        <v>65</v>
      </c>
      <c r="H17565">
        <v>307</v>
      </c>
      <c r="I17565">
        <v>549</v>
      </c>
      <c r="J17565">
        <v>0</v>
      </c>
      <c r="K17565">
        <v>0</v>
      </c>
      <c r="L17565" t="s">
        <v>28</v>
      </c>
      <c r="M17565" t="s">
        <v>329</v>
      </c>
      <c r="N17565" t="s">
        <v>328</v>
      </c>
      <c r="O17565" t="s">
        <v>22</v>
      </c>
      <c r="P17565" t="s">
        <v>23</v>
      </c>
      <c r="Q17565" t="s">
        <v>30</v>
      </c>
    </row>
    <row r="17566" spans="1:17" x14ac:dyDescent="0.2">
      <c r="A17566" s="2">
        <v>42093</v>
      </c>
      <c r="B17566" t="s">
        <v>239</v>
      </c>
      <c r="C17566" t="s">
        <v>150</v>
      </c>
      <c r="D17566" t="s">
        <v>115</v>
      </c>
      <c r="E17566" t="s">
        <v>36</v>
      </c>
      <c r="F17566">
        <v>96</v>
      </c>
      <c r="G17566">
        <v>18</v>
      </c>
      <c r="H17566">
        <v>355</v>
      </c>
      <c r="I17566">
        <v>985</v>
      </c>
      <c r="J17566">
        <v>1</v>
      </c>
      <c r="K17566">
        <v>4</v>
      </c>
      <c r="L17566" t="s">
        <v>28</v>
      </c>
      <c r="M17566" t="s">
        <v>165</v>
      </c>
      <c r="N17566" t="s">
        <v>166</v>
      </c>
      <c r="O17566" t="s">
        <v>122</v>
      </c>
      <c r="P17566" t="s">
        <v>23</v>
      </c>
      <c r="Q17566" t="s">
        <v>41</v>
      </c>
    </row>
    <row r="17567" spans="1:17" x14ac:dyDescent="0.2">
      <c r="A17567" s="2">
        <v>42093</v>
      </c>
      <c r="B17567" t="s">
        <v>166</v>
      </c>
      <c r="C17567" t="s">
        <v>249</v>
      </c>
      <c r="D17567" t="s">
        <v>115</v>
      </c>
      <c r="E17567" t="s">
        <v>50</v>
      </c>
      <c r="F17567">
        <v>109</v>
      </c>
      <c r="G17567">
        <v>48</v>
      </c>
      <c r="H17567">
        <v>300</v>
      </c>
      <c r="I17567">
        <v>648</v>
      </c>
      <c r="J17567">
        <v>1</v>
      </c>
      <c r="K17567">
        <v>0</v>
      </c>
      <c r="L17567" t="s">
        <v>28</v>
      </c>
      <c r="M17567" t="s">
        <v>165</v>
      </c>
      <c r="N17567" t="s">
        <v>166</v>
      </c>
      <c r="O17567" t="s">
        <v>22</v>
      </c>
      <c r="P17567" t="s">
        <v>23</v>
      </c>
      <c r="Q17567" t="s">
        <v>24</v>
      </c>
    </row>
    <row r="17568" spans="1:17" x14ac:dyDescent="0.2">
      <c r="A17568" s="2">
        <v>42093</v>
      </c>
      <c r="B17568" t="s">
        <v>113</v>
      </c>
      <c r="C17568" t="s">
        <v>177</v>
      </c>
      <c r="D17568" t="s">
        <v>115</v>
      </c>
      <c r="E17568" t="s">
        <v>115</v>
      </c>
      <c r="F17568">
        <v>99</v>
      </c>
      <c r="G17568">
        <v>101</v>
      </c>
      <c r="H17568">
        <v>338</v>
      </c>
      <c r="I17568">
        <v>325</v>
      </c>
      <c r="J17568">
        <v>2</v>
      </c>
      <c r="K17568">
        <v>1</v>
      </c>
      <c r="L17568" t="s">
        <v>28</v>
      </c>
      <c r="M17568" t="s">
        <v>116</v>
      </c>
      <c r="N17568" t="s">
        <v>113</v>
      </c>
      <c r="O17568" t="s">
        <v>22</v>
      </c>
      <c r="P17568" t="s">
        <v>23</v>
      </c>
      <c r="Q17568" t="s">
        <v>24</v>
      </c>
    </row>
    <row r="17569" spans="1:17" x14ac:dyDescent="0.2">
      <c r="A17569" s="2">
        <v>42093</v>
      </c>
      <c r="B17569" t="s">
        <v>114</v>
      </c>
      <c r="C17569" t="s">
        <v>120</v>
      </c>
      <c r="D17569" t="s">
        <v>115</v>
      </c>
      <c r="E17569" t="s">
        <v>36</v>
      </c>
      <c r="F17569">
        <v>142</v>
      </c>
      <c r="G17569">
        <v>49</v>
      </c>
      <c r="H17569">
        <v>188</v>
      </c>
      <c r="I17569">
        <v>646</v>
      </c>
      <c r="J17569">
        <v>2</v>
      </c>
      <c r="K17569">
        <v>3</v>
      </c>
      <c r="L17569" t="s">
        <v>28</v>
      </c>
      <c r="M17569" t="s">
        <v>1393</v>
      </c>
      <c r="N17569" t="s">
        <v>114</v>
      </c>
      <c r="O17569" t="s">
        <v>22</v>
      </c>
      <c r="P17569" t="s">
        <v>23</v>
      </c>
      <c r="Q17569" t="s">
        <v>41</v>
      </c>
    </row>
    <row r="17570" spans="1:17" x14ac:dyDescent="0.2">
      <c r="A17570" s="2">
        <v>42094</v>
      </c>
      <c r="B17570" t="s">
        <v>69</v>
      </c>
      <c r="C17570" t="s">
        <v>646</v>
      </c>
      <c r="D17570" t="s">
        <v>50</v>
      </c>
      <c r="E17570" t="s">
        <v>50</v>
      </c>
      <c r="F17570">
        <v>23</v>
      </c>
      <c r="G17570">
        <v>30</v>
      </c>
      <c r="H17570">
        <v>916</v>
      </c>
      <c r="I17570">
        <v>841</v>
      </c>
      <c r="J17570">
        <v>1</v>
      </c>
      <c r="K17570">
        <v>1</v>
      </c>
      <c r="L17570" t="s">
        <v>28</v>
      </c>
      <c r="M17570" t="s">
        <v>71</v>
      </c>
      <c r="N17570" t="s">
        <v>69</v>
      </c>
      <c r="O17570" t="s">
        <v>22</v>
      </c>
      <c r="P17570" t="s">
        <v>23</v>
      </c>
      <c r="Q17570" t="s">
        <v>30</v>
      </c>
    </row>
    <row r="17571" spans="1:17" x14ac:dyDescent="0.2">
      <c r="A17571" s="2">
        <v>42094</v>
      </c>
      <c r="B17571" t="s">
        <v>182</v>
      </c>
      <c r="C17571" t="s">
        <v>128</v>
      </c>
      <c r="D17571" t="s">
        <v>115</v>
      </c>
      <c r="E17571" t="s">
        <v>36</v>
      </c>
      <c r="F17571">
        <v>83</v>
      </c>
      <c r="G17571">
        <v>25</v>
      </c>
      <c r="H17571">
        <v>423</v>
      </c>
      <c r="I17571">
        <v>881</v>
      </c>
      <c r="J17571">
        <v>1</v>
      </c>
      <c r="K17571">
        <v>1</v>
      </c>
      <c r="L17571" t="s">
        <v>28</v>
      </c>
      <c r="M17571" t="s">
        <v>1444</v>
      </c>
      <c r="N17571" t="s">
        <v>182</v>
      </c>
      <c r="O17571" t="s">
        <v>22</v>
      </c>
      <c r="P17571" t="s">
        <v>23</v>
      </c>
      <c r="Q17571" t="s">
        <v>30</v>
      </c>
    </row>
    <row r="17572" spans="1:17" x14ac:dyDescent="0.2">
      <c r="A17572" s="2">
        <v>42094</v>
      </c>
      <c r="B17572" t="s">
        <v>81</v>
      </c>
      <c r="C17572" t="s">
        <v>76</v>
      </c>
      <c r="D17572" t="s">
        <v>50</v>
      </c>
      <c r="E17572" t="s">
        <v>50</v>
      </c>
      <c r="F17572">
        <v>87</v>
      </c>
      <c r="G17572">
        <v>35</v>
      </c>
      <c r="H17572">
        <v>379</v>
      </c>
      <c r="I17572">
        <v>775</v>
      </c>
      <c r="J17572">
        <v>1</v>
      </c>
      <c r="K17572">
        <v>1</v>
      </c>
      <c r="L17572" t="s">
        <v>28</v>
      </c>
      <c r="M17572" t="s">
        <v>83</v>
      </c>
      <c r="N17572" t="s">
        <v>81</v>
      </c>
      <c r="O17572" t="s">
        <v>22</v>
      </c>
      <c r="P17572" t="s">
        <v>23</v>
      </c>
      <c r="Q17572" t="s">
        <v>30</v>
      </c>
    </row>
    <row r="17573" spans="1:17" x14ac:dyDescent="0.2">
      <c r="A17573" s="2">
        <v>42094</v>
      </c>
      <c r="B17573" t="s">
        <v>199</v>
      </c>
      <c r="C17573" t="s">
        <v>111</v>
      </c>
      <c r="D17573" t="s">
        <v>36</v>
      </c>
      <c r="E17573" t="s">
        <v>36</v>
      </c>
      <c r="F17573">
        <v>24</v>
      </c>
      <c r="G17573">
        <v>51</v>
      </c>
      <c r="H17573">
        <v>887</v>
      </c>
      <c r="I17573">
        <v>626</v>
      </c>
      <c r="J17573">
        <v>1</v>
      </c>
      <c r="K17573">
        <v>1</v>
      </c>
      <c r="L17573" t="s">
        <v>28</v>
      </c>
      <c r="M17573" t="s">
        <v>154</v>
      </c>
      <c r="N17573" t="s">
        <v>67</v>
      </c>
      <c r="O17573" t="s">
        <v>122</v>
      </c>
      <c r="P17573" t="s">
        <v>23</v>
      </c>
      <c r="Q17573" t="s">
        <v>30</v>
      </c>
    </row>
    <row r="17574" spans="1:17" x14ac:dyDescent="0.2">
      <c r="A17574" s="2">
        <v>42094</v>
      </c>
      <c r="B17574" t="s">
        <v>164</v>
      </c>
      <c r="C17574" t="s">
        <v>890</v>
      </c>
      <c r="D17574" t="s">
        <v>115</v>
      </c>
      <c r="E17574" t="s">
        <v>36</v>
      </c>
      <c r="F17574">
        <v>97</v>
      </c>
      <c r="G17574">
        <v>47</v>
      </c>
      <c r="H17574">
        <v>352</v>
      </c>
      <c r="I17574">
        <v>650</v>
      </c>
      <c r="J17574">
        <v>1</v>
      </c>
      <c r="K17574">
        <v>0</v>
      </c>
      <c r="L17574" t="s">
        <v>28</v>
      </c>
      <c r="M17574" t="s">
        <v>243</v>
      </c>
      <c r="N17574" t="s">
        <v>176</v>
      </c>
      <c r="O17574" t="s">
        <v>122</v>
      </c>
      <c r="P17574" t="s">
        <v>23</v>
      </c>
      <c r="Q17574" t="s">
        <v>24</v>
      </c>
    </row>
    <row r="17575" spans="1:17" x14ac:dyDescent="0.2">
      <c r="A17575" s="2">
        <v>42094</v>
      </c>
      <c r="B17575" t="s">
        <v>123</v>
      </c>
      <c r="C17575" t="s">
        <v>147</v>
      </c>
      <c r="D17575" t="s">
        <v>50</v>
      </c>
      <c r="E17575" t="s">
        <v>50</v>
      </c>
      <c r="F17575">
        <v>26</v>
      </c>
      <c r="G17575">
        <v>4</v>
      </c>
      <c r="H17575">
        <v>880</v>
      </c>
      <c r="I17575">
        <v>1471</v>
      </c>
      <c r="J17575">
        <v>0</v>
      </c>
      <c r="K17575">
        <v>1</v>
      </c>
      <c r="L17575" t="s">
        <v>291</v>
      </c>
      <c r="M17575" t="s">
        <v>415</v>
      </c>
      <c r="N17575" t="s">
        <v>123</v>
      </c>
      <c r="O17575" t="s">
        <v>22</v>
      </c>
      <c r="P17575" t="s">
        <v>23</v>
      </c>
      <c r="Q17575" t="s">
        <v>41</v>
      </c>
    </row>
    <row r="17576" spans="1:17" x14ac:dyDescent="0.2">
      <c r="A17576" s="2">
        <v>42094</v>
      </c>
      <c r="B17576" t="s">
        <v>119</v>
      </c>
      <c r="C17576" t="s">
        <v>89</v>
      </c>
      <c r="D17576" t="s">
        <v>50</v>
      </c>
      <c r="E17576" t="s">
        <v>50</v>
      </c>
      <c r="F17576">
        <v>10</v>
      </c>
      <c r="G17576">
        <v>17</v>
      </c>
      <c r="H17576">
        <v>1145</v>
      </c>
      <c r="I17576">
        <v>1031</v>
      </c>
      <c r="J17576">
        <v>1</v>
      </c>
      <c r="K17576">
        <v>1</v>
      </c>
      <c r="L17576" t="s">
        <v>28</v>
      </c>
      <c r="M17576" t="s">
        <v>951</v>
      </c>
      <c r="N17576" t="s">
        <v>119</v>
      </c>
      <c r="O17576" t="s">
        <v>22</v>
      </c>
      <c r="P17576" t="s">
        <v>23</v>
      </c>
      <c r="Q17576" t="s">
        <v>30</v>
      </c>
    </row>
    <row r="17577" spans="1:17" x14ac:dyDescent="0.2">
      <c r="A17577" s="2">
        <v>42094</v>
      </c>
      <c r="B17577" t="s">
        <v>143</v>
      </c>
      <c r="C17577" t="s">
        <v>449</v>
      </c>
      <c r="D17577" t="s">
        <v>115</v>
      </c>
      <c r="E17577" t="s">
        <v>115</v>
      </c>
      <c r="F17577">
        <v>53</v>
      </c>
      <c r="G17577">
        <v>72</v>
      </c>
      <c r="H17577">
        <v>617</v>
      </c>
      <c r="I17577">
        <v>482</v>
      </c>
      <c r="J17577">
        <v>5</v>
      </c>
      <c r="K17577">
        <v>1</v>
      </c>
      <c r="L17577" t="s">
        <v>28</v>
      </c>
      <c r="M17577" t="s">
        <v>1634</v>
      </c>
      <c r="N17577" t="s">
        <v>143</v>
      </c>
      <c r="O17577" t="s">
        <v>22</v>
      </c>
      <c r="P17577" t="s">
        <v>23</v>
      </c>
      <c r="Q17577" t="s">
        <v>24</v>
      </c>
    </row>
    <row r="17578" spans="1:17" x14ac:dyDescent="0.2">
      <c r="A17578" s="2">
        <v>42094</v>
      </c>
      <c r="B17578" t="s">
        <v>133</v>
      </c>
      <c r="C17578" t="s">
        <v>442</v>
      </c>
      <c r="D17578" t="s">
        <v>115</v>
      </c>
      <c r="E17578" t="s">
        <v>57</v>
      </c>
      <c r="F17578">
        <v>56</v>
      </c>
      <c r="G17578">
        <v>134</v>
      </c>
      <c r="H17578">
        <v>594</v>
      </c>
      <c r="I17578">
        <v>211</v>
      </c>
      <c r="J17578">
        <v>1</v>
      </c>
      <c r="K17578">
        <v>0</v>
      </c>
      <c r="L17578" t="s">
        <v>28</v>
      </c>
      <c r="M17578" t="s">
        <v>134</v>
      </c>
      <c r="N17578" t="s">
        <v>133</v>
      </c>
      <c r="O17578" t="s">
        <v>22</v>
      </c>
      <c r="P17578" t="s">
        <v>23</v>
      </c>
      <c r="Q17578" t="s">
        <v>24</v>
      </c>
    </row>
    <row r="17579" spans="1:17" x14ac:dyDescent="0.2">
      <c r="A17579" s="2">
        <v>42094</v>
      </c>
      <c r="B17579" t="s">
        <v>174</v>
      </c>
      <c r="C17579" t="s">
        <v>125</v>
      </c>
      <c r="D17579" t="s">
        <v>50</v>
      </c>
      <c r="E17579" t="s">
        <v>50</v>
      </c>
      <c r="F17579">
        <v>123</v>
      </c>
      <c r="G17579">
        <v>181</v>
      </c>
      <c r="H17579">
        <v>238</v>
      </c>
      <c r="I17579">
        <v>55</v>
      </c>
      <c r="J17579">
        <v>1</v>
      </c>
      <c r="K17579">
        <v>0</v>
      </c>
      <c r="L17579" t="s">
        <v>28</v>
      </c>
      <c r="M17579" t="s">
        <v>385</v>
      </c>
      <c r="N17579" t="s">
        <v>174</v>
      </c>
      <c r="O17579" t="s">
        <v>22</v>
      </c>
      <c r="P17579" t="s">
        <v>23</v>
      </c>
      <c r="Q17579" t="s">
        <v>24</v>
      </c>
    </row>
    <row r="17580" spans="1:17" x14ac:dyDescent="0.2">
      <c r="A17580" s="2">
        <v>42094</v>
      </c>
      <c r="B17580" t="s">
        <v>97</v>
      </c>
      <c r="C17580" t="s">
        <v>180</v>
      </c>
      <c r="D17580" t="s">
        <v>50</v>
      </c>
      <c r="E17580" t="s">
        <v>50</v>
      </c>
      <c r="F17580">
        <v>136</v>
      </c>
      <c r="G17580">
        <v>56</v>
      </c>
      <c r="H17580">
        <v>209</v>
      </c>
      <c r="I17580">
        <v>594</v>
      </c>
      <c r="J17580">
        <v>1</v>
      </c>
      <c r="K17580">
        <v>2</v>
      </c>
      <c r="L17580" t="s">
        <v>28</v>
      </c>
      <c r="M17580" t="s">
        <v>97</v>
      </c>
      <c r="N17580" t="s">
        <v>97</v>
      </c>
      <c r="O17580" t="s">
        <v>22</v>
      </c>
      <c r="P17580" t="s">
        <v>23</v>
      </c>
      <c r="Q17580" t="s">
        <v>41</v>
      </c>
    </row>
    <row r="17581" spans="1:17" x14ac:dyDescent="0.2">
      <c r="A17581" s="2">
        <v>42094</v>
      </c>
      <c r="B17581" t="s">
        <v>197</v>
      </c>
      <c r="C17581" t="s">
        <v>237</v>
      </c>
      <c r="D17581" t="s">
        <v>36</v>
      </c>
      <c r="E17581" t="s">
        <v>36</v>
      </c>
      <c r="F17581">
        <v>115</v>
      </c>
      <c r="G17581">
        <v>114</v>
      </c>
      <c r="H17581">
        <v>268</v>
      </c>
      <c r="I17581">
        <v>271</v>
      </c>
      <c r="J17581">
        <v>2</v>
      </c>
      <c r="K17581">
        <v>0</v>
      </c>
      <c r="L17581" t="s">
        <v>28</v>
      </c>
      <c r="M17581" t="s">
        <v>225</v>
      </c>
      <c r="N17581" t="s">
        <v>197</v>
      </c>
      <c r="O17581" t="s">
        <v>22</v>
      </c>
      <c r="P17581" t="s">
        <v>23</v>
      </c>
      <c r="Q17581" t="s">
        <v>24</v>
      </c>
    </row>
    <row r="17582" spans="1:17" x14ac:dyDescent="0.2">
      <c r="A17582" s="2">
        <v>42094</v>
      </c>
      <c r="B17582" t="s">
        <v>901</v>
      </c>
      <c r="C17582" t="s">
        <v>1491</v>
      </c>
      <c r="D17582" t="s">
        <v>27</v>
      </c>
      <c r="E17582" t="s">
        <v>27</v>
      </c>
      <c r="F17582">
        <v>172</v>
      </c>
      <c r="G17582">
        <v>159</v>
      </c>
      <c r="H17582">
        <v>85</v>
      </c>
      <c r="I17582">
        <v>125</v>
      </c>
      <c r="J17582">
        <v>2</v>
      </c>
      <c r="K17582">
        <v>2</v>
      </c>
      <c r="L17582" t="s">
        <v>20</v>
      </c>
      <c r="M17582" t="s">
        <v>1128</v>
      </c>
      <c r="N17582" t="s">
        <v>901</v>
      </c>
      <c r="O17582" t="s">
        <v>22</v>
      </c>
      <c r="P17582" t="s">
        <v>23</v>
      </c>
      <c r="Q17582" t="s">
        <v>30</v>
      </c>
    </row>
    <row r="17583" spans="1:17" x14ac:dyDescent="0.2">
      <c r="A17583" s="2">
        <v>42094</v>
      </c>
      <c r="B17583" t="s">
        <v>126</v>
      </c>
      <c r="C17583" t="s">
        <v>106</v>
      </c>
      <c r="D17583" t="s">
        <v>50</v>
      </c>
      <c r="E17583" t="s">
        <v>50</v>
      </c>
      <c r="F17583">
        <v>5</v>
      </c>
      <c r="G17583">
        <v>11</v>
      </c>
      <c r="H17583">
        <v>1414</v>
      </c>
      <c r="I17583">
        <v>1130</v>
      </c>
      <c r="J17583">
        <v>2</v>
      </c>
      <c r="K17583">
        <v>0</v>
      </c>
      <c r="L17583" t="s">
        <v>28</v>
      </c>
      <c r="M17583" t="s">
        <v>308</v>
      </c>
      <c r="N17583" t="s">
        <v>126</v>
      </c>
      <c r="O17583" t="s">
        <v>22</v>
      </c>
      <c r="P17583" t="s">
        <v>23</v>
      </c>
      <c r="Q17583" t="s">
        <v>24</v>
      </c>
    </row>
    <row r="17584" spans="1:17" x14ac:dyDescent="0.2">
      <c r="A17584" s="2">
        <v>42094</v>
      </c>
      <c r="B17584" t="s">
        <v>531</v>
      </c>
      <c r="C17584" t="s">
        <v>131</v>
      </c>
      <c r="D17584" t="s">
        <v>27</v>
      </c>
      <c r="E17584" t="s">
        <v>27</v>
      </c>
      <c r="F17584">
        <v>61</v>
      </c>
      <c r="G17584">
        <v>13</v>
      </c>
      <c r="H17584">
        <v>556</v>
      </c>
      <c r="I17584">
        <v>1094</v>
      </c>
      <c r="J17584">
        <v>2</v>
      </c>
      <c r="K17584">
        <v>1</v>
      </c>
      <c r="L17584" t="s">
        <v>28</v>
      </c>
      <c r="M17584" t="s">
        <v>534</v>
      </c>
      <c r="N17584" t="s">
        <v>531</v>
      </c>
      <c r="O17584" t="s">
        <v>22</v>
      </c>
      <c r="P17584" t="s">
        <v>23</v>
      </c>
      <c r="Q17584" t="s">
        <v>24</v>
      </c>
    </row>
    <row r="17585" spans="1:17" x14ac:dyDescent="0.2">
      <c r="A17585" s="2">
        <v>42094</v>
      </c>
      <c r="B17585" t="s">
        <v>42</v>
      </c>
      <c r="C17585" t="s">
        <v>32</v>
      </c>
      <c r="D17585" t="s">
        <v>19</v>
      </c>
      <c r="E17585" t="s">
        <v>19</v>
      </c>
      <c r="F17585">
        <v>59</v>
      </c>
      <c r="G17585">
        <v>72</v>
      </c>
      <c r="H17585">
        <v>564</v>
      </c>
      <c r="I17585">
        <v>482</v>
      </c>
      <c r="J17585">
        <v>0</v>
      </c>
      <c r="K17585">
        <v>1</v>
      </c>
      <c r="L17585" t="s">
        <v>28</v>
      </c>
      <c r="M17585" t="s">
        <v>833</v>
      </c>
      <c r="N17585" t="s">
        <v>77</v>
      </c>
      <c r="O17585" t="s">
        <v>122</v>
      </c>
      <c r="P17585" t="s">
        <v>23</v>
      </c>
      <c r="Q17585" t="s">
        <v>41</v>
      </c>
    </row>
    <row r="17586" spans="1:17" x14ac:dyDescent="0.2">
      <c r="A17586" s="2">
        <v>42094</v>
      </c>
      <c r="B17586" t="s">
        <v>82</v>
      </c>
      <c r="C17586" t="s">
        <v>548</v>
      </c>
      <c r="D17586" t="s">
        <v>50</v>
      </c>
      <c r="E17586" t="s">
        <v>36</v>
      </c>
      <c r="F17586">
        <v>7</v>
      </c>
      <c r="G17586">
        <v>38</v>
      </c>
      <c r="H17586">
        <v>1190</v>
      </c>
      <c r="I17586">
        <v>761</v>
      </c>
      <c r="J17586">
        <v>0</v>
      </c>
      <c r="K17586">
        <v>2</v>
      </c>
      <c r="L17586" t="s">
        <v>28</v>
      </c>
      <c r="M17586" t="s">
        <v>1542</v>
      </c>
      <c r="N17586" t="s">
        <v>82</v>
      </c>
      <c r="O17586" t="s">
        <v>22</v>
      </c>
      <c r="P17586" t="s">
        <v>23</v>
      </c>
      <c r="Q17586" t="s">
        <v>41</v>
      </c>
    </row>
    <row r="17587" spans="1:17" x14ac:dyDescent="0.2">
      <c r="A17587" s="2">
        <v>42094</v>
      </c>
      <c r="B17587" t="s">
        <v>95</v>
      </c>
      <c r="C17587" t="s">
        <v>560</v>
      </c>
      <c r="D17587" t="s">
        <v>50</v>
      </c>
      <c r="E17587" t="s">
        <v>50</v>
      </c>
      <c r="F17587">
        <v>33</v>
      </c>
      <c r="G17587">
        <v>138</v>
      </c>
      <c r="H17587">
        <v>788</v>
      </c>
      <c r="I17587">
        <v>198</v>
      </c>
      <c r="J17587">
        <v>0</v>
      </c>
      <c r="K17587">
        <v>0</v>
      </c>
      <c r="L17587" t="s">
        <v>28</v>
      </c>
      <c r="M17587" t="s">
        <v>1603</v>
      </c>
      <c r="N17587" t="s">
        <v>95</v>
      </c>
      <c r="O17587" t="s">
        <v>22</v>
      </c>
      <c r="P17587" t="s">
        <v>23</v>
      </c>
      <c r="Q17587" t="s">
        <v>30</v>
      </c>
    </row>
    <row r="17588" spans="1:17" x14ac:dyDescent="0.2">
      <c r="A17588" s="2">
        <v>42094</v>
      </c>
      <c r="B17588" t="s">
        <v>443</v>
      </c>
      <c r="C17588" t="s">
        <v>889</v>
      </c>
      <c r="D17588" t="s">
        <v>115</v>
      </c>
      <c r="E17588" t="s">
        <v>115</v>
      </c>
      <c r="F17588">
        <v>153</v>
      </c>
      <c r="G17588">
        <v>167</v>
      </c>
      <c r="H17588">
        <v>137</v>
      </c>
      <c r="I17588">
        <v>92</v>
      </c>
      <c r="J17588">
        <v>2</v>
      </c>
      <c r="K17588">
        <v>2</v>
      </c>
      <c r="L17588" t="s">
        <v>28</v>
      </c>
      <c r="M17588" t="s">
        <v>1043</v>
      </c>
      <c r="N17588" t="s">
        <v>443</v>
      </c>
      <c r="O17588" t="s">
        <v>22</v>
      </c>
      <c r="P17588" t="s">
        <v>23</v>
      </c>
      <c r="Q17588" t="s">
        <v>30</v>
      </c>
    </row>
    <row r="17589" spans="1:17" x14ac:dyDescent="0.2">
      <c r="A17589" s="2">
        <v>42094</v>
      </c>
      <c r="B17589" t="s">
        <v>244</v>
      </c>
      <c r="C17589" t="s">
        <v>293</v>
      </c>
      <c r="D17589" t="s">
        <v>50</v>
      </c>
      <c r="E17589" t="s">
        <v>50</v>
      </c>
      <c r="F17589">
        <v>22</v>
      </c>
      <c r="G17589">
        <v>16</v>
      </c>
      <c r="H17589">
        <v>932</v>
      </c>
      <c r="I17589">
        <v>1045</v>
      </c>
      <c r="J17589">
        <v>1</v>
      </c>
      <c r="K17589">
        <v>0</v>
      </c>
      <c r="L17589" t="s">
        <v>28</v>
      </c>
      <c r="M17589" t="s">
        <v>1081</v>
      </c>
      <c r="N17589" t="s">
        <v>244</v>
      </c>
      <c r="O17589" t="s">
        <v>22</v>
      </c>
      <c r="P17589" t="s">
        <v>23</v>
      </c>
      <c r="Q17589" t="s">
        <v>24</v>
      </c>
    </row>
    <row r="17590" spans="1:17" x14ac:dyDescent="0.2">
      <c r="A17590" s="2">
        <v>42094</v>
      </c>
      <c r="B17590" t="s">
        <v>52</v>
      </c>
      <c r="C17590" t="s">
        <v>167</v>
      </c>
      <c r="D17590" t="s">
        <v>50</v>
      </c>
      <c r="E17590" t="s">
        <v>115</v>
      </c>
      <c r="F17590">
        <v>45</v>
      </c>
      <c r="G17590">
        <v>42</v>
      </c>
      <c r="H17590">
        <v>662</v>
      </c>
      <c r="I17590">
        <v>691</v>
      </c>
      <c r="J17590">
        <v>3</v>
      </c>
      <c r="K17590">
        <v>1</v>
      </c>
      <c r="L17590" t="s">
        <v>28</v>
      </c>
      <c r="M17590" t="s">
        <v>68</v>
      </c>
      <c r="N17590" t="s">
        <v>52</v>
      </c>
      <c r="O17590" t="s">
        <v>22</v>
      </c>
      <c r="P17590" t="s">
        <v>23</v>
      </c>
      <c r="Q17590" t="s">
        <v>24</v>
      </c>
    </row>
    <row r="17591" spans="1:17" x14ac:dyDescent="0.2">
      <c r="A17591" s="2">
        <v>42094</v>
      </c>
      <c r="B17591" t="s">
        <v>53</v>
      </c>
      <c r="C17591" t="s">
        <v>77</v>
      </c>
      <c r="D17591" t="s">
        <v>50</v>
      </c>
      <c r="E17591" t="s">
        <v>27</v>
      </c>
      <c r="F17591">
        <v>12</v>
      </c>
      <c r="G17591">
        <v>32</v>
      </c>
      <c r="H17591">
        <v>1126</v>
      </c>
      <c r="I17591">
        <v>827</v>
      </c>
      <c r="J17591">
        <v>1</v>
      </c>
      <c r="K17591">
        <v>1</v>
      </c>
      <c r="L17591" t="s">
        <v>28</v>
      </c>
      <c r="M17591" t="s">
        <v>195</v>
      </c>
      <c r="N17591" t="s">
        <v>53</v>
      </c>
      <c r="O17591" t="s">
        <v>22</v>
      </c>
      <c r="P17591" t="s">
        <v>23</v>
      </c>
      <c r="Q17591" t="s">
        <v>30</v>
      </c>
    </row>
    <row r="17592" spans="1:17" x14ac:dyDescent="0.2">
      <c r="A17592" s="2">
        <v>42094</v>
      </c>
      <c r="B17592" t="s">
        <v>602</v>
      </c>
      <c r="C17592" t="s">
        <v>469</v>
      </c>
      <c r="D17592" t="s">
        <v>115</v>
      </c>
      <c r="E17592" t="s">
        <v>115</v>
      </c>
      <c r="F17592">
        <v>141</v>
      </c>
      <c r="G17592">
        <v>152</v>
      </c>
      <c r="H17592">
        <v>192</v>
      </c>
      <c r="I17592">
        <v>141</v>
      </c>
      <c r="J17592">
        <v>2</v>
      </c>
      <c r="K17592">
        <v>3</v>
      </c>
      <c r="L17592" t="s">
        <v>28</v>
      </c>
      <c r="M17592" t="s">
        <v>603</v>
      </c>
      <c r="N17592" t="s">
        <v>602</v>
      </c>
      <c r="O17592" t="s">
        <v>22</v>
      </c>
      <c r="P17592" t="s">
        <v>23</v>
      </c>
      <c r="Q17592" t="s">
        <v>41</v>
      </c>
    </row>
    <row r="17593" spans="1:17" x14ac:dyDescent="0.2">
      <c r="A17593" s="2">
        <v>42094</v>
      </c>
      <c r="B17593" t="s">
        <v>168</v>
      </c>
      <c r="C17593" t="s">
        <v>101</v>
      </c>
      <c r="D17593" t="s">
        <v>50</v>
      </c>
      <c r="E17593" t="s">
        <v>50</v>
      </c>
      <c r="F17593">
        <v>31</v>
      </c>
      <c r="G17593">
        <v>95</v>
      </c>
      <c r="H17593">
        <v>838</v>
      </c>
      <c r="I17593">
        <v>360</v>
      </c>
      <c r="J17593">
        <v>1</v>
      </c>
      <c r="K17593">
        <v>1</v>
      </c>
      <c r="L17593" t="s">
        <v>28</v>
      </c>
      <c r="M17593" t="s">
        <v>1008</v>
      </c>
      <c r="N17593" t="s">
        <v>168</v>
      </c>
      <c r="O17593" t="s">
        <v>22</v>
      </c>
      <c r="P17593" t="s">
        <v>23</v>
      </c>
      <c r="Q17593" t="s">
        <v>30</v>
      </c>
    </row>
    <row r="17594" spans="1:17" x14ac:dyDescent="0.2">
      <c r="A17594" s="2">
        <v>42109</v>
      </c>
      <c r="B17594" t="s">
        <v>77</v>
      </c>
      <c r="C17594" t="s">
        <v>26</v>
      </c>
      <c r="D17594" t="s">
        <v>27</v>
      </c>
      <c r="E17594" t="s">
        <v>27</v>
      </c>
      <c r="F17594">
        <v>27</v>
      </c>
      <c r="G17594">
        <v>18</v>
      </c>
      <c r="H17594">
        <v>815</v>
      </c>
      <c r="I17594">
        <v>937</v>
      </c>
      <c r="J17594">
        <v>2</v>
      </c>
      <c r="K17594">
        <v>0</v>
      </c>
      <c r="L17594" t="s">
        <v>28</v>
      </c>
      <c r="M17594" t="s">
        <v>1145</v>
      </c>
      <c r="N17594" t="s">
        <v>77</v>
      </c>
      <c r="O17594" t="s">
        <v>22</v>
      </c>
      <c r="P17594" t="s">
        <v>23</v>
      </c>
      <c r="Q17594" t="s">
        <v>24</v>
      </c>
    </row>
    <row r="17595" spans="1:17" x14ac:dyDescent="0.2">
      <c r="A17595" s="2">
        <v>42134</v>
      </c>
      <c r="B17595" t="s">
        <v>221</v>
      </c>
      <c r="C17595" t="s">
        <v>453</v>
      </c>
      <c r="D17595" t="s">
        <v>27</v>
      </c>
      <c r="E17595" t="s">
        <v>27</v>
      </c>
      <c r="F17595">
        <v>130</v>
      </c>
      <c r="G17595">
        <v>112</v>
      </c>
      <c r="H17595">
        <v>215</v>
      </c>
      <c r="I17595">
        <v>280</v>
      </c>
      <c r="J17595">
        <v>1</v>
      </c>
      <c r="K17595">
        <v>3</v>
      </c>
      <c r="L17595" t="s">
        <v>28</v>
      </c>
      <c r="M17595" t="s">
        <v>223</v>
      </c>
      <c r="N17595" t="s">
        <v>221</v>
      </c>
      <c r="O17595" t="s">
        <v>22</v>
      </c>
      <c r="P17595" t="s">
        <v>23</v>
      </c>
      <c r="Q17595" t="s">
        <v>41</v>
      </c>
    </row>
    <row r="17596" spans="1:17" x14ac:dyDescent="0.2">
      <c r="A17596" s="2">
        <v>42134</v>
      </c>
      <c r="B17596" t="s">
        <v>138</v>
      </c>
      <c r="C17596" t="s">
        <v>250</v>
      </c>
      <c r="D17596" t="s">
        <v>36</v>
      </c>
      <c r="E17596" t="s">
        <v>36</v>
      </c>
      <c r="F17596">
        <v>60</v>
      </c>
      <c r="G17596">
        <v>97</v>
      </c>
      <c r="H17596">
        <v>552</v>
      </c>
      <c r="I17596">
        <v>340</v>
      </c>
      <c r="J17596">
        <v>2</v>
      </c>
      <c r="K17596">
        <v>0</v>
      </c>
      <c r="L17596" t="s">
        <v>28</v>
      </c>
      <c r="M17596" t="s">
        <v>139</v>
      </c>
      <c r="N17596" t="s">
        <v>138</v>
      </c>
      <c r="O17596" t="s">
        <v>22</v>
      </c>
      <c r="P17596" t="s">
        <v>23</v>
      </c>
      <c r="Q17596" t="s">
        <v>24</v>
      </c>
    </row>
    <row r="17597" spans="1:17" x14ac:dyDescent="0.2">
      <c r="A17597" s="2">
        <v>42136</v>
      </c>
      <c r="B17597" t="s">
        <v>560</v>
      </c>
      <c r="C17597" t="s">
        <v>224</v>
      </c>
      <c r="D17597" t="s">
        <v>50</v>
      </c>
      <c r="E17597" t="s">
        <v>36</v>
      </c>
      <c r="F17597">
        <v>134</v>
      </c>
      <c r="G17597">
        <v>66</v>
      </c>
      <c r="H17597">
        <v>209</v>
      </c>
      <c r="I17597">
        <v>517</v>
      </c>
      <c r="J17597">
        <v>0</v>
      </c>
      <c r="K17597">
        <v>0</v>
      </c>
      <c r="L17597" t="s">
        <v>28</v>
      </c>
      <c r="M17597" t="s">
        <v>626</v>
      </c>
      <c r="N17597" t="s">
        <v>560</v>
      </c>
      <c r="O17597" t="s">
        <v>22</v>
      </c>
      <c r="P17597" t="s">
        <v>23</v>
      </c>
      <c r="Q17597" t="s">
        <v>30</v>
      </c>
    </row>
    <row r="17598" spans="1:17" x14ac:dyDescent="0.2">
      <c r="A17598" s="2">
        <v>42137</v>
      </c>
      <c r="B17598" t="s">
        <v>262</v>
      </c>
      <c r="C17598" t="s">
        <v>188</v>
      </c>
      <c r="D17598" t="s">
        <v>27</v>
      </c>
      <c r="E17598" t="s">
        <v>27</v>
      </c>
      <c r="F17598">
        <v>118</v>
      </c>
      <c r="G17598">
        <v>191</v>
      </c>
      <c r="H17598">
        <v>256</v>
      </c>
      <c r="I17598">
        <v>47</v>
      </c>
      <c r="J17598">
        <v>6</v>
      </c>
      <c r="K17598">
        <v>0</v>
      </c>
      <c r="L17598" t="s">
        <v>28</v>
      </c>
      <c r="M17598" t="s">
        <v>1631</v>
      </c>
      <c r="N17598" t="s">
        <v>262</v>
      </c>
      <c r="O17598" t="s">
        <v>22</v>
      </c>
      <c r="P17598" t="s">
        <v>23</v>
      </c>
      <c r="Q17598" t="s">
        <v>24</v>
      </c>
    </row>
    <row r="17599" spans="1:17" x14ac:dyDescent="0.2">
      <c r="A17599" s="2">
        <v>42138</v>
      </c>
      <c r="B17599" t="s">
        <v>222</v>
      </c>
      <c r="C17599" t="s">
        <v>549</v>
      </c>
      <c r="D17599" t="s">
        <v>27</v>
      </c>
      <c r="E17599" t="s">
        <v>27</v>
      </c>
      <c r="F17599">
        <v>171</v>
      </c>
      <c r="G17599">
        <v>165</v>
      </c>
      <c r="H17599">
        <v>112</v>
      </c>
      <c r="I17599">
        <v>120</v>
      </c>
      <c r="J17599">
        <v>1</v>
      </c>
      <c r="K17599">
        <v>2</v>
      </c>
      <c r="L17599" t="s">
        <v>550</v>
      </c>
      <c r="M17599" t="s">
        <v>881</v>
      </c>
      <c r="N17599" t="s">
        <v>456</v>
      </c>
      <c r="O17599" t="s">
        <v>122</v>
      </c>
      <c r="P17599" t="s">
        <v>23</v>
      </c>
      <c r="Q17599" t="s">
        <v>41</v>
      </c>
    </row>
    <row r="17600" spans="1:17" x14ac:dyDescent="0.2">
      <c r="A17600" s="2">
        <v>42138</v>
      </c>
      <c r="B17600" t="s">
        <v>405</v>
      </c>
      <c r="C17600" t="s">
        <v>149</v>
      </c>
      <c r="D17600" t="s">
        <v>36</v>
      </c>
      <c r="E17600" t="s">
        <v>36</v>
      </c>
      <c r="F17600">
        <v>121</v>
      </c>
      <c r="G17600">
        <v>59</v>
      </c>
      <c r="H17600">
        <v>241</v>
      </c>
      <c r="I17600">
        <v>552</v>
      </c>
      <c r="J17600">
        <v>0</v>
      </c>
      <c r="K17600">
        <v>0</v>
      </c>
      <c r="L17600" t="s">
        <v>28</v>
      </c>
      <c r="M17600" t="s">
        <v>406</v>
      </c>
      <c r="N17600" t="s">
        <v>405</v>
      </c>
      <c r="O17600" t="s">
        <v>22</v>
      </c>
      <c r="P17600" t="s">
        <v>23</v>
      </c>
      <c r="Q17600" t="s">
        <v>30</v>
      </c>
    </row>
    <row r="17601" spans="1:17" x14ac:dyDescent="0.2">
      <c r="A17601" s="2">
        <v>42138</v>
      </c>
      <c r="B17601" t="s">
        <v>456</v>
      </c>
      <c r="C17601" t="s">
        <v>512</v>
      </c>
      <c r="D17601" t="s">
        <v>27</v>
      </c>
      <c r="E17601" t="s">
        <v>27</v>
      </c>
      <c r="F17601">
        <v>131</v>
      </c>
      <c r="G17601">
        <v>110</v>
      </c>
      <c r="H17601">
        <v>213</v>
      </c>
      <c r="I17601">
        <v>290</v>
      </c>
      <c r="J17601">
        <v>1</v>
      </c>
      <c r="K17601">
        <v>2</v>
      </c>
      <c r="L17601" t="s">
        <v>550</v>
      </c>
      <c r="M17601" t="s">
        <v>881</v>
      </c>
      <c r="N17601" t="s">
        <v>456</v>
      </c>
      <c r="O17601" t="s">
        <v>22</v>
      </c>
      <c r="P17601" t="s">
        <v>23</v>
      </c>
      <c r="Q17601" t="s">
        <v>41</v>
      </c>
    </row>
    <row r="17602" spans="1:17" x14ac:dyDescent="0.2">
      <c r="A17602" s="2">
        <v>42140</v>
      </c>
      <c r="B17602" t="s">
        <v>405</v>
      </c>
      <c r="C17602" t="s">
        <v>149</v>
      </c>
      <c r="D17602" t="s">
        <v>36</v>
      </c>
      <c r="E17602" t="s">
        <v>36</v>
      </c>
      <c r="F17602">
        <v>121</v>
      </c>
      <c r="G17602">
        <v>59</v>
      </c>
      <c r="H17602">
        <v>241</v>
      </c>
      <c r="I17602">
        <v>552</v>
      </c>
      <c r="J17602">
        <v>1</v>
      </c>
      <c r="K17602">
        <v>1</v>
      </c>
      <c r="L17602" t="s">
        <v>28</v>
      </c>
      <c r="M17602" t="s">
        <v>406</v>
      </c>
      <c r="N17602" t="s">
        <v>405</v>
      </c>
      <c r="O17602" t="s">
        <v>22</v>
      </c>
      <c r="P17602" t="s">
        <v>23</v>
      </c>
      <c r="Q17602" t="s">
        <v>30</v>
      </c>
    </row>
    <row r="17603" spans="1:17" x14ac:dyDescent="0.2">
      <c r="A17603" s="2">
        <v>42140</v>
      </c>
      <c r="B17603" t="s">
        <v>456</v>
      </c>
      <c r="C17603" t="s">
        <v>222</v>
      </c>
      <c r="D17603" t="s">
        <v>27</v>
      </c>
      <c r="E17603" t="s">
        <v>27</v>
      </c>
      <c r="F17603">
        <v>131</v>
      </c>
      <c r="G17603">
        <v>171</v>
      </c>
      <c r="H17603">
        <v>213</v>
      </c>
      <c r="I17603">
        <v>112</v>
      </c>
      <c r="J17603">
        <v>0</v>
      </c>
      <c r="K17603">
        <v>2</v>
      </c>
      <c r="L17603" t="s">
        <v>550</v>
      </c>
      <c r="M17603" t="s">
        <v>881</v>
      </c>
      <c r="N17603" t="s">
        <v>456</v>
      </c>
      <c r="O17603" t="s">
        <v>22</v>
      </c>
      <c r="P17603" t="s">
        <v>23</v>
      </c>
      <c r="Q17603" t="s">
        <v>41</v>
      </c>
    </row>
    <row r="17604" spans="1:17" x14ac:dyDescent="0.2">
      <c r="A17604" s="2">
        <v>42141</v>
      </c>
      <c r="B17604" t="s">
        <v>352</v>
      </c>
      <c r="C17604" t="s">
        <v>419</v>
      </c>
      <c r="D17604" t="s">
        <v>36</v>
      </c>
      <c r="E17604" t="s">
        <v>36</v>
      </c>
      <c r="F17604">
        <v>114</v>
      </c>
      <c r="G17604">
        <v>189</v>
      </c>
      <c r="H17604">
        <v>278</v>
      </c>
      <c r="I17604">
        <v>60</v>
      </c>
      <c r="J17604">
        <v>0</v>
      </c>
      <c r="K17604">
        <v>0</v>
      </c>
      <c r="L17604" t="s">
        <v>716</v>
      </c>
      <c r="M17604" t="s">
        <v>1635</v>
      </c>
      <c r="N17604" t="s">
        <v>149</v>
      </c>
      <c r="O17604" t="s">
        <v>122</v>
      </c>
      <c r="P17604" t="s">
        <v>23</v>
      </c>
      <c r="Q17604" t="s">
        <v>30</v>
      </c>
    </row>
    <row r="17605" spans="1:17" x14ac:dyDescent="0.2">
      <c r="A17605" s="2">
        <v>42141</v>
      </c>
      <c r="B17605" t="s">
        <v>425</v>
      </c>
      <c r="C17605" t="s">
        <v>163</v>
      </c>
      <c r="D17605" t="s">
        <v>115</v>
      </c>
      <c r="E17605" t="s">
        <v>115</v>
      </c>
      <c r="F17605">
        <v>124</v>
      </c>
      <c r="G17605">
        <v>156</v>
      </c>
      <c r="H17605">
        <v>228</v>
      </c>
      <c r="I17605">
        <v>139</v>
      </c>
      <c r="J17605">
        <v>1</v>
      </c>
      <c r="K17605">
        <v>1</v>
      </c>
      <c r="L17605" t="s">
        <v>28</v>
      </c>
      <c r="M17605" t="s">
        <v>811</v>
      </c>
      <c r="N17605" t="s">
        <v>425</v>
      </c>
      <c r="O17605" t="s">
        <v>22</v>
      </c>
      <c r="P17605" t="s">
        <v>23</v>
      </c>
      <c r="Q17605" t="s">
        <v>30</v>
      </c>
    </row>
    <row r="17606" spans="1:17" x14ac:dyDescent="0.2">
      <c r="A17606" s="2">
        <v>42141</v>
      </c>
      <c r="B17606" t="s">
        <v>45</v>
      </c>
      <c r="C17606" t="s">
        <v>404</v>
      </c>
      <c r="D17606" t="s">
        <v>36</v>
      </c>
      <c r="E17606" t="s">
        <v>36</v>
      </c>
      <c r="F17606">
        <v>123</v>
      </c>
      <c r="G17606">
        <v>185</v>
      </c>
      <c r="H17606">
        <v>234</v>
      </c>
      <c r="I17606">
        <v>64</v>
      </c>
      <c r="J17606">
        <v>2</v>
      </c>
      <c r="K17606">
        <v>0</v>
      </c>
      <c r="L17606" t="s">
        <v>716</v>
      </c>
      <c r="M17606" t="s">
        <v>1635</v>
      </c>
      <c r="N17606" t="s">
        <v>149</v>
      </c>
      <c r="O17606" t="s">
        <v>122</v>
      </c>
      <c r="P17606" t="s">
        <v>23</v>
      </c>
      <c r="Q17606" t="s">
        <v>24</v>
      </c>
    </row>
    <row r="17607" spans="1:17" x14ac:dyDescent="0.2">
      <c r="A17607" s="2">
        <v>42142</v>
      </c>
      <c r="B17607" t="s">
        <v>405</v>
      </c>
      <c r="C17607" t="s">
        <v>378</v>
      </c>
      <c r="D17607" t="s">
        <v>36</v>
      </c>
      <c r="E17607" t="s">
        <v>36</v>
      </c>
      <c r="F17607">
        <v>121</v>
      </c>
      <c r="G17607">
        <v>150</v>
      </c>
      <c r="H17607">
        <v>241</v>
      </c>
      <c r="I17607">
        <v>156</v>
      </c>
      <c r="J17607">
        <v>1</v>
      </c>
      <c r="K17607">
        <v>2</v>
      </c>
      <c r="L17607" t="s">
        <v>716</v>
      </c>
      <c r="M17607" t="s">
        <v>1636</v>
      </c>
      <c r="N17607" t="s">
        <v>149</v>
      </c>
      <c r="O17607" t="s">
        <v>122</v>
      </c>
      <c r="P17607" t="s">
        <v>23</v>
      </c>
      <c r="Q17607" t="s">
        <v>41</v>
      </c>
    </row>
    <row r="17608" spans="1:17" x14ac:dyDescent="0.2">
      <c r="A17608" s="2">
        <v>42142</v>
      </c>
      <c r="B17608" t="s">
        <v>211</v>
      </c>
      <c r="C17608" t="s">
        <v>46</v>
      </c>
      <c r="D17608" t="s">
        <v>36</v>
      </c>
      <c r="E17608" t="s">
        <v>36</v>
      </c>
      <c r="F17608">
        <v>107</v>
      </c>
      <c r="G17608">
        <v>176</v>
      </c>
      <c r="H17608">
        <v>303</v>
      </c>
      <c r="I17608">
        <v>96</v>
      </c>
      <c r="J17608">
        <v>0</v>
      </c>
      <c r="K17608">
        <v>1</v>
      </c>
      <c r="L17608" t="s">
        <v>716</v>
      </c>
      <c r="M17608" t="s">
        <v>1636</v>
      </c>
      <c r="N17608" t="s">
        <v>149</v>
      </c>
      <c r="O17608" t="s">
        <v>122</v>
      </c>
      <c r="P17608" t="s">
        <v>23</v>
      </c>
      <c r="Q17608" t="s">
        <v>41</v>
      </c>
    </row>
    <row r="17609" spans="1:17" x14ac:dyDescent="0.2">
      <c r="A17609" s="2">
        <v>42143</v>
      </c>
      <c r="B17609" t="s">
        <v>352</v>
      </c>
      <c r="C17609" t="s">
        <v>404</v>
      </c>
      <c r="D17609" t="s">
        <v>36</v>
      </c>
      <c r="E17609" t="s">
        <v>36</v>
      </c>
      <c r="F17609">
        <v>114</v>
      </c>
      <c r="G17609">
        <v>185</v>
      </c>
      <c r="H17609">
        <v>278</v>
      </c>
      <c r="I17609">
        <v>64</v>
      </c>
      <c r="J17609">
        <v>2</v>
      </c>
      <c r="K17609">
        <v>0</v>
      </c>
      <c r="L17609" t="s">
        <v>716</v>
      </c>
      <c r="M17609" t="s">
        <v>1635</v>
      </c>
      <c r="N17609" t="s">
        <v>149</v>
      </c>
      <c r="O17609" t="s">
        <v>122</v>
      </c>
      <c r="P17609" t="s">
        <v>23</v>
      </c>
      <c r="Q17609" t="s">
        <v>24</v>
      </c>
    </row>
    <row r="17610" spans="1:17" x14ac:dyDescent="0.2">
      <c r="A17610" s="2">
        <v>42143</v>
      </c>
      <c r="B17610" t="s">
        <v>419</v>
      </c>
      <c r="C17610" t="s">
        <v>45</v>
      </c>
      <c r="D17610" t="s">
        <v>36</v>
      </c>
      <c r="E17610" t="s">
        <v>36</v>
      </c>
      <c r="F17610">
        <v>189</v>
      </c>
      <c r="G17610">
        <v>123</v>
      </c>
      <c r="H17610">
        <v>60</v>
      </c>
      <c r="I17610">
        <v>234</v>
      </c>
      <c r="J17610">
        <v>0</v>
      </c>
      <c r="K17610">
        <v>1</v>
      </c>
      <c r="L17610" t="s">
        <v>716</v>
      </c>
      <c r="M17610" t="s">
        <v>1635</v>
      </c>
      <c r="N17610" t="s">
        <v>149</v>
      </c>
      <c r="O17610" t="s">
        <v>122</v>
      </c>
      <c r="P17610" t="s">
        <v>23</v>
      </c>
      <c r="Q17610" t="s">
        <v>41</v>
      </c>
    </row>
    <row r="17611" spans="1:17" x14ac:dyDescent="0.2">
      <c r="A17611" s="2">
        <v>42144</v>
      </c>
      <c r="B17611" t="s">
        <v>405</v>
      </c>
      <c r="C17611" t="s">
        <v>46</v>
      </c>
      <c r="D17611" t="s">
        <v>36</v>
      </c>
      <c r="E17611" t="s">
        <v>36</v>
      </c>
      <c r="F17611">
        <v>121</v>
      </c>
      <c r="G17611">
        <v>176</v>
      </c>
      <c r="H17611">
        <v>241</v>
      </c>
      <c r="I17611">
        <v>96</v>
      </c>
      <c r="J17611">
        <v>0</v>
      </c>
      <c r="K17611">
        <v>2</v>
      </c>
      <c r="L17611" t="s">
        <v>716</v>
      </c>
      <c r="M17611" t="s">
        <v>1636</v>
      </c>
      <c r="N17611" t="s">
        <v>149</v>
      </c>
      <c r="O17611" t="s">
        <v>122</v>
      </c>
      <c r="P17611" t="s">
        <v>23</v>
      </c>
      <c r="Q17611" t="s">
        <v>41</v>
      </c>
    </row>
    <row r="17612" spans="1:17" x14ac:dyDescent="0.2">
      <c r="A17612" s="2">
        <v>42144</v>
      </c>
      <c r="B17612" t="s">
        <v>378</v>
      </c>
      <c r="C17612" t="s">
        <v>211</v>
      </c>
      <c r="D17612" t="s">
        <v>36</v>
      </c>
      <c r="E17612" t="s">
        <v>36</v>
      </c>
      <c r="F17612">
        <v>150</v>
      </c>
      <c r="G17612">
        <v>107</v>
      </c>
      <c r="H17612">
        <v>156</v>
      </c>
      <c r="I17612">
        <v>303</v>
      </c>
      <c r="J17612">
        <v>2</v>
      </c>
      <c r="K17612">
        <v>0</v>
      </c>
      <c r="L17612" t="s">
        <v>716</v>
      </c>
      <c r="M17612" t="s">
        <v>1636</v>
      </c>
      <c r="N17612" t="s">
        <v>149</v>
      </c>
      <c r="O17612" t="s">
        <v>122</v>
      </c>
      <c r="P17612" t="s">
        <v>23</v>
      </c>
      <c r="Q17612" t="s">
        <v>24</v>
      </c>
    </row>
    <row r="17613" spans="1:17" x14ac:dyDescent="0.2">
      <c r="A17613" s="2">
        <v>42144</v>
      </c>
      <c r="B17613" t="s">
        <v>114</v>
      </c>
      <c r="C17613" t="s">
        <v>163</v>
      </c>
      <c r="D17613" t="s">
        <v>115</v>
      </c>
      <c r="E17613" t="s">
        <v>115</v>
      </c>
      <c r="F17613">
        <v>142</v>
      </c>
      <c r="G17613">
        <v>156</v>
      </c>
      <c r="H17613">
        <v>183</v>
      </c>
      <c r="I17613">
        <v>139</v>
      </c>
      <c r="J17613">
        <v>0</v>
      </c>
      <c r="K17613">
        <v>1</v>
      </c>
      <c r="L17613" t="s">
        <v>28</v>
      </c>
      <c r="M17613" t="s">
        <v>226</v>
      </c>
      <c r="N17613" t="s">
        <v>114</v>
      </c>
      <c r="O17613" t="s">
        <v>22</v>
      </c>
      <c r="P17613" t="s">
        <v>23</v>
      </c>
      <c r="Q17613" t="s">
        <v>41</v>
      </c>
    </row>
    <row r="17614" spans="1:17" x14ac:dyDescent="0.2">
      <c r="A17614" s="2">
        <v>42145</v>
      </c>
      <c r="B17614" t="s">
        <v>352</v>
      </c>
      <c r="C17614" t="s">
        <v>45</v>
      </c>
      <c r="D17614" t="s">
        <v>36</v>
      </c>
      <c r="E17614" t="s">
        <v>36</v>
      </c>
      <c r="F17614">
        <v>114</v>
      </c>
      <c r="G17614">
        <v>123</v>
      </c>
      <c r="H17614">
        <v>278</v>
      </c>
      <c r="I17614">
        <v>234</v>
      </c>
      <c r="J17614">
        <v>4</v>
      </c>
      <c r="K17614">
        <v>1</v>
      </c>
      <c r="L17614" t="s">
        <v>716</v>
      </c>
      <c r="M17614" t="s">
        <v>1635</v>
      </c>
      <c r="N17614" t="s">
        <v>149</v>
      </c>
      <c r="O17614" t="s">
        <v>122</v>
      </c>
      <c r="P17614" t="s">
        <v>23</v>
      </c>
      <c r="Q17614" t="s">
        <v>24</v>
      </c>
    </row>
    <row r="17615" spans="1:17" x14ac:dyDescent="0.2">
      <c r="A17615" s="2">
        <v>42145</v>
      </c>
      <c r="B17615" t="s">
        <v>419</v>
      </c>
      <c r="C17615" t="s">
        <v>404</v>
      </c>
      <c r="D17615" t="s">
        <v>36</v>
      </c>
      <c r="E17615" t="s">
        <v>36</v>
      </c>
      <c r="F17615">
        <v>189</v>
      </c>
      <c r="G17615">
        <v>185</v>
      </c>
      <c r="H17615">
        <v>60</v>
      </c>
      <c r="I17615">
        <v>64</v>
      </c>
      <c r="J17615">
        <v>0</v>
      </c>
      <c r="K17615">
        <v>1</v>
      </c>
      <c r="L17615" t="s">
        <v>716</v>
      </c>
      <c r="M17615" t="s">
        <v>1636</v>
      </c>
      <c r="N17615" t="s">
        <v>149</v>
      </c>
      <c r="O17615" t="s">
        <v>122</v>
      </c>
      <c r="P17615" t="s">
        <v>23</v>
      </c>
      <c r="Q17615" t="s">
        <v>41</v>
      </c>
    </row>
    <row r="17616" spans="1:17" x14ac:dyDescent="0.2">
      <c r="A17616" s="2">
        <v>42146</v>
      </c>
      <c r="B17616" t="s">
        <v>405</v>
      </c>
      <c r="C17616" t="s">
        <v>211</v>
      </c>
      <c r="D17616" t="s">
        <v>36</v>
      </c>
      <c r="E17616" t="s">
        <v>36</v>
      </c>
      <c r="F17616">
        <v>121</v>
      </c>
      <c r="G17616">
        <v>107</v>
      </c>
      <c r="H17616">
        <v>241</v>
      </c>
      <c r="I17616">
        <v>303</v>
      </c>
      <c r="J17616">
        <v>1</v>
      </c>
      <c r="K17616">
        <v>0</v>
      </c>
      <c r="L17616" t="s">
        <v>716</v>
      </c>
      <c r="M17616" t="s">
        <v>1635</v>
      </c>
      <c r="N17616" t="s">
        <v>149</v>
      </c>
      <c r="O17616" t="s">
        <v>122</v>
      </c>
      <c r="P17616" t="s">
        <v>23</v>
      </c>
      <c r="Q17616" t="s">
        <v>24</v>
      </c>
    </row>
    <row r="17617" spans="1:17" x14ac:dyDescent="0.2">
      <c r="A17617" s="2">
        <v>42146</v>
      </c>
      <c r="B17617" t="s">
        <v>378</v>
      </c>
      <c r="C17617" t="s">
        <v>46</v>
      </c>
      <c r="D17617" t="s">
        <v>36</v>
      </c>
      <c r="E17617" t="s">
        <v>36</v>
      </c>
      <c r="F17617">
        <v>150</v>
      </c>
      <c r="G17617">
        <v>176</v>
      </c>
      <c r="H17617">
        <v>156</v>
      </c>
      <c r="I17617">
        <v>96</v>
      </c>
      <c r="J17617">
        <v>1</v>
      </c>
      <c r="K17617">
        <v>1</v>
      </c>
      <c r="L17617" t="s">
        <v>716</v>
      </c>
      <c r="M17617" t="s">
        <v>1636</v>
      </c>
      <c r="N17617" t="s">
        <v>149</v>
      </c>
      <c r="O17617" t="s">
        <v>122</v>
      </c>
      <c r="P17617" t="s">
        <v>23</v>
      </c>
      <c r="Q17617" t="s">
        <v>30</v>
      </c>
    </row>
    <row r="17618" spans="1:17" x14ac:dyDescent="0.2">
      <c r="A17618" s="2">
        <v>42148</v>
      </c>
      <c r="B17618" t="s">
        <v>464</v>
      </c>
      <c r="C17618" t="s">
        <v>469</v>
      </c>
      <c r="D17618" t="s">
        <v>115</v>
      </c>
      <c r="E17618" t="s">
        <v>115</v>
      </c>
      <c r="F17618">
        <v>144</v>
      </c>
      <c r="G17618">
        <v>125</v>
      </c>
      <c r="H17618">
        <v>163</v>
      </c>
      <c r="I17618">
        <v>224</v>
      </c>
      <c r="J17618">
        <v>2</v>
      </c>
      <c r="K17618">
        <v>2</v>
      </c>
      <c r="L17618" t="s">
        <v>28</v>
      </c>
      <c r="M17618" t="s">
        <v>948</v>
      </c>
      <c r="N17618" t="s">
        <v>464</v>
      </c>
      <c r="O17618" t="s">
        <v>22</v>
      </c>
      <c r="P17618" t="s">
        <v>23</v>
      </c>
      <c r="Q17618" t="s">
        <v>30</v>
      </c>
    </row>
    <row r="17619" spans="1:17" x14ac:dyDescent="0.2">
      <c r="A17619" s="2">
        <v>42148</v>
      </c>
      <c r="B17619" t="s">
        <v>149</v>
      </c>
      <c r="C17619" t="s">
        <v>351</v>
      </c>
      <c r="D17619" t="s">
        <v>36</v>
      </c>
      <c r="E17619" t="s">
        <v>36</v>
      </c>
      <c r="F17619">
        <v>59</v>
      </c>
      <c r="G17619">
        <v>104</v>
      </c>
      <c r="H17619">
        <v>552</v>
      </c>
      <c r="I17619">
        <v>313</v>
      </c>
      <c r="J17619">
        <v>0</v>
      </c>
      <c r="K17619">
        <v>0</v>
      </c>
      <c r="L17619" t="s">
        <v>716</v>
      </c>
      <c r="M17619" t="s">
        <v>1635</v>
      </c>
      <c r="N17619" t="s">
        <v>149</v>
      </c>
      <c r="O17619" t="s">
        <v>22</v>
      </c>
      <c r="P17619" t="s">
        <v>59</v>
      </c>
      <c r="Q17619" t="s">
        <v>41</v>
      </c>
    </row>
    <row r="17620" spans="1:17" x14ac:dyDescent="0.2">
      <c r="A17620" s="2">
        <v>42148</v>
      </c>
      <c r="B17620" t="s">
        <v>114</v>
      </c>
      <c r="C17620" t="s">
        <v>425</v>
      </c>
      <c r="D17620" t="s">
        <v>115</v>
      </c>
      <c r="E17620" t="s">
        <v>115</v>
      </c>
      <c r="F17620">
        <v>142</v>
      </c>
      <c r="G17620">
        <v>124</v>
      </c>
      <c r="H17620">
        <v>183</v>
      </c>
      <c r="I17620">
        <v>228</v>
      </c>
      <c r="J17620">
        <v>1</v>
      </c>
      <c r="K17620">
        <v>0</v>
      </c>
      <c r="L17620" t="s">
        <v>20</v>
      </c>
      <c r="M17620" t="s">
        <v>226</v>
      </c>
      <c r="N17620" t="s">
        <v>114</v>
      </c>
      <c r="O17620" t="s">
        <v>22</v>
      </c>
      <c r="P17620" t="s">
        <v>23</v>
      </c>
      <c r="Q17620" t="s">
        <v>24</v>
      </c>
    </row>
    <row r="17621" spans="1:17" x14ac:dyDescent="0.2">
      <c r="A17621" s="2">
        <v>42148</v>
      </c>
      <c r="B17621" t="s">
        <v>138</v>
      </c>
      <c r="C17621" t="s">
        <v>352</v>
      </c>
      <c r="D17621" t="s">
        <v>36</v>
      </c>
      <c r="E17621" t="s">
        <v>36</v>
      </c>
      <c r="F17621">
        <v>60</v>
      </c>
      <c r="G17621">
        <v>114</v>
      </c>
      <c r="H17621">
        <v>552</v>
      </c>
      <c r="I17621">
        <v>278</v>
      </c>
      <c r="J17621">
        <v>0</v>
      </c>
      <c r="K17621">
        <v>0</v>
      </c>
      <c r="L17621" t="s">
        <v>716</v>
      </c>
      <c r="M17621" t="s">
        <v>1635</v>
      </c>
      <c r="N17621" t="s">
        <v>149</v>
      </c>
      <c r="O17621" t="s">
        <v>122</v>
      </c>
      <c r="P17621" t="s">
        <v>59</v>
      </c>
      <c r="Q17621" t="s">
        <v>41</v>
      </c>
    </row>
    <row r="17622" spans="1:17" x14ac:dyDescent="0.2">
      <c r="A17622" s="2">
        <v>42149</v>
      </c>
      <c r="B17622" t="s">
        <v>199</v>
      </c>
      <c r="C17622" t="s">
        <v>378</v>
      </c>
      <c r="D17622" t="s">
        <v>36</v>
      </c>
      <c r="E17622" t="s">
        <v>36</v>
      </c>
      <c r="F17622">
        <v>26</v>
      </c>
      <c r="G17622">
        <v>150</v>
      </c>
      <c r="H17622">
        <v>832</v>
      </c>
      <c r="I17622">
        <v>156</v>
      </c>
      <c r="J17622">
        <v>1</v>
      </c>
      <c r="K17622">
        <v>2</v>
      </c>
      <c r="L17622" t="s">
        <v>716</v>
      </c>
      <c r="M17622" t="s">
        <v>1636</v>
      </c>
      <c r="N17622" t="s">
        <v>149</v>
      </c>
      <c r="O17622" t="s">
        <v>122</v>
      </c>
      <c r="P17622" t="s">
        <v>23</v>
      </c>
      <c r="Q17622" t="s">
        <v>41</v>
      </c>
    </row>
    <row r="17623" spans="1:17" x14ac:dyDescent="0.2">
      <c r="A17623" s="2">
        <v>42149</v>
      </c>
      <c r="B17623" t="s">
        <v>296</v>
      </c>
      <c r="C17623" t="s">
        <v>250</v>
      </c>
      <c r="D17623" t="s">
        <v>36</v>
      </c>
      <c r="E17623" t="s">
        <v>36</v>
      </c>
      <c r="F17623">
        <v>86</v>
      </c>
      <c r="G17623">
        <v>97</v>
      </c>
      <c r="H17623">
        <v>383</v>
      </c>
      <c r="I17623">
        <v>340</v>
      </c>
      <c r="J17623">
        <v>2</v>
      </c>
      <c r="K17623">
        <v>2</v>
      </c>
      <c r="L17623" t="s">
        <v>716</v>
      </c>
      <c r="M17623" t="s">
        <v>1636</v>
      </c>
      <c r="N17623" t="s">
        <v>149</v>
      </c>
      <c r="O17623" t="s">
        <v>122</v>
      </c>
      <c r="P17623" t="s">
        <v>59</v>
      </c>
      <c r="Q17623" t="s">
        <v>24</v>
      </c>
    </row>
    <row r="17624" spans="1:17" x14ac:dyDescent="0.2">
      <c r="A17624" s="2">
        <v>42151</v>
      </c>
      <c r="B17624" t="s">
        <v>149</v>
      </c>
      <c r="C17624" t="s">
        <v>250</v>
      </c>
      <c r="D17624" t="s">
        <v>36</v>
      </c>
      <c r="E17624" t="s">
        <v>36</v>
      </c>
      <c r="F17624">
        <v>59</v>
      </c>
      <c r="G17624">
        <v>97</v>
      </c>
      <c r="H17624">
        <v>552</v>
      </c>
      <c r="I17624">
        <v>340</v>
      </c>
      <c r="J17624">
        <v>0</v>
      </c>
      <c r="K17624">
        <v>0</v>
      </c>
      <c r="L17624" t="s">
        <v>716</v>
      </c>
      <c r="M17624" t="s">
        <v>1635</v>
      </c>
      <c r="N17624" t="s">
        <v>149</v>
      </c>
      <c r="O17624" t="s">
        <v>22</v>
      </c>
      <c r="P17624" t="s">
        <v>59</v>
      </c>
      <c r="Q17624" t="s">
        <v>41</v>
      </c>
    </row>
    <row r="17625" spans="1:17" x14ac:dyDescent="0.2">
      <c r="A17625" s="2">
        <v>42151</v>
      </c>
      <c r="B17625" t="s">
        <v>138</v>
      </c>
      <c r="C17625" t="s">
        <v>199</v>
      </c>
      <c r="D17625" t="s">
        <v>36</v>
      </c>
      <c r="E17625" t="s">
        <v>36</v>
      </c>
      <c r="F17625">
        <v>60</v>
      </c>
      <c r="G17625">
        <v>26</v>
      </c>
      <c r="H17625">
        <v>552</v>
      </c>
      <c r="I17625">
        <v>832</v>
      </c>
      <c r="J17625">
        <v>3</v>
      </c>
      <c r="K17625">
        <v>0</v>
      </c>
      <c r="L17625" t="s">
        <v>716</v>
      </c>
      <c r="M17625" t="s">
        <v>1635</v>
      </c>
      <c r="N17625" t="s">
        <v>149</v>
      </c>
      <c r="O17625" t="s">
        <v>122</v>
      </c>
      <c r="P17625" t="s">
        <v>23</v>
      </c>
      <c r="Q17625" t="s">
        <v>24</v>
      </c>
    </row>
    <row r="17626" spans="1:17" x14ac:dyDescent="0.2">
      <c r="A17626" s="2">
        <v>42152</v>
      </c>
      <c r="B17626" t="s">
        <v>351</v>
      </c>
      <c r="C17626" t="s">
        <v>296</v>
      </c>
      <c r="D17626" t="s">
        <v>36</v>
      </c>
      <c r="E17626" t="s">
        <v>36</v>
      </c>
      <c r="F17626">
        <v>104</v>
      </c>
      <c r="G17626">
        <v>86</v>
      </c>
      <c r="H17626">
        <v>313</v>
      </c>
      <c r="I17626">
        <v>383</v>
      </c>
      <c r="J17626">
        <v>1</v>
      </c>
      <c r="K17626">
        <v>2</v>
      </c>
      <c r="L17626" t="s">
        <v>716</v>
      </c>
      <c r="M17626" t="s">
        <v>1635</v>
      </c>
      <c r="N17626" t="s">
        <v>149</v>
      </c>
      <c r="O17626" t="s">
        <v>122</v>
      </c>
      <c r="P17626" t="s">
        <v>23</v>
      </c>
      <c r="Q17626" t="s">
        <v>41</v>
      </c>
    </row>
    <row r="17627" spans="1:17" x14ac:dyDescent="0.2">
      <c r="A17627" s="2">
        <v>42152</v>
      </c>
      <c r="B17627" t="s">
        <v>352</v>
      </c>
      <c r="C17627" t="s">
        <v>378</v>
      </c>
      <c r="D17627" t="s">
        <v>36</v>
      </c>
      <c r="E17627" t="s">
        <v>36</v>
      </c>
      <c r="F17627">
        <v>114</v>
      </c>
      <c r="G17627">
        <v>150</v>
      </c>
      <c r="H17627">
        <v>278</v>
      </c>
      <c r="I17627">
        <v>156</v>
      </c>
      <c r="J17627">
        <v>3</v>
      </c>
      <c r="K17627">
        <v>2</v>
      </c>
      <c r="L17627" t="s">
        <v>716</v>
      </c>
      <c r="M17627" t="s">
        <v>1635</v>
      </c>
      <c r="N17627" t="s">
        <v>149</v>
      </c>
      <c r="O17627" t="s">
        <v>122</v>
      </c>
      <c r="P17627" t="s">
        <v>23</v>
      </c>
      <c r="Q17627" t="s">
        <v>24</v>
      </c>
    </row>
    <row r="17628" spans="1:17" x14ac:dyDescent="0.2">
      <c r="A17628" s="2">
        <v>42153</v>
      </c>
      <c r="B17628" t="s">
        <v>649</v>
      </c>
      <c r="C17628" t="s">
        <v>1073</v>
      </c>
      <c r="D17628" t="s">
        <v>115</v>
      </c>
      <c r="E17628" t="s">
        <v>115</v>
      </c>
      <c r="F17628">
        <v>178</v>
      </c>
      <c r="G17628">
        <v>135</v>
      </c>
      <c r="H17628">
        <v>88</v>
      </c>
      <c r="I17628">
        <v>207</v>
      </c>
      <c r="J17628">
        <v>0</v>
      </c>
      <c r="K17628">
        <v>2</v>
      </c>
      <c r="L17628" t="s">
        <v>28</v>
      </c>
      <c r="M17628" t="s">
        <v>982</v>
      </c>
      <c r="N17628" t="s">
        <v>649</v>
      </c>
      <c r="O17628" t="s">
        <v>22</v>
      </c>
      <c r="P17628" t="s">
        <v>23</v>
      </c>
      <c r="Q17628" t="s">
        <v>41</v>
      </c>
    </row>
    <row r="17629" spans="1:17" x14ac:dyDescent="0.2">
      <c r="A17629" s="2">
        <v>42153</v>
      </c>
      <c r="B17629" t="s">
        <v>138</v>
      </c>
      <c r="C17629" t="s">
        <v>250</v>
      </c>
      <c r="D17629" t="s">
        <v>36</v>
      </c>
      <c r="E17629" t="s">
        <v>36</v>
      </c>
      <c r="F17629">
        <v>60</v>
      </c>
      <c r="G17629">
        <v>97</v>
      </c>
      <c r="H17629">
        <v>552</v>
      </c>
      <c r="I17629">
        <v>340</v>
      </c>
      <c r="J17629">
        <v>0</v>
      </c>
      <c r="K17629">
        <v>1</v>
      </c>
      <c r="L17629" t="s">
        <v>716</v>
      </c>
      <c r="M17629" t="s">
        <v>1636</v>
      </c>
      <c r="N17629" t="s">
        <v>149</v>
      </c>
      <c r="O17629" t="s">
        <v>122</v>
      </c>
      <c r="P17629" t="s">
        <v>23</v>
      </c>
      <c r="Q17629" t="s">
        <v>41</v>
      </c>
    </row>
    <row r="17630" spans="1:17" x14ac:dyDescent="0.2">
      <c r="A17630" s="2">
        <v>42154</v>
      </c>
      <c r="B17630" t="s">
        <v>402</v>
      </c>
      <c r="C17630" t="s">
        <v>239</v>
      </c>
      <c r="D17630" t="s">
        <v>115</v>
      </c>
      <c r="E17630" t="s">
        <v>115</v>
      </c>
      <c r="F17630">
        <v>108</v>
      </c>
      <c r="G17630">
        <v>97</v>
      </c>
      <c r="H17630">
        <v>298</v>
      </c>
      <c r="I17630">
        <v>341</v>
      </c>
      <c r="J17630">
        <v>0</v>
      </c>
      <c r="K17630">
        <v>0</v>
      </c>
      <c r="L17630" t="s">
        <v>28</v>
      </c>
      <c r="M17630" t="s">
        <v>1002</v>
      </c>
      <c r="N17630" t="s">
        <v>402</v>
      </c>
      <c r="O17630" t="s">
        <v>22</v>
      </c>
      <c r="P17630" t="s">
        <v>23</v>
      </c>
      <c r="Q17630" t="s">
        <v>30</v>
      </c>
    </row>
    <row r="17631" spans="1:17" x14ac:dyDescent="0.2">
      <c r="A17631" s="2">
        <v>42154</v>
      </c>
      <c r="B17631" t="s">
        <v>212</v>
      </c>
      <c r="C17631" t="s">
        <v>443</v>
      </c>
      <c r="D17631" t="s">
        <v>115</v>
      </c>
      <c r="E17631" t="s">
        <v>115</v>
      </c>
      <c r="F17631">
        <v>169</v>
      </c>
      <c r="G17631">
        <v>162</v>
      </c>
      <c r="H17631">
        <v>115</v>
      </c>
      <c r="I17631">
        <v>130</v>
      </c>
      <c r="J17631">
        <v>1</v>
      </c>
      <c r="K17631">
        <v>2</v>
      </c>
      <c r="L17631" t="s">
        <v>28</v>
      </c>
      <c r="M17631" t="s">
        <v>214</v>
      </c>
      <c r="N17631" t="s">
        <v>212</v>
      </c>
      <c r="O17631" t="s">
        <v>22</v>
      </c>
      <c r="P17631" t="s">
        <v>23</v>
      </c>
      <c r="Q17631" t="s">
        <v>41</v>
      </c>
    </row>
    <row r="17632" spans="1:17" x14ac:dyDescent="0.2">
      <c r="A17632" s="2">
        <v>42154</v>
      </c>
      <c r="B17632" t="s">
        <v>177</v>
      </c>
      <c r="C17632" t="s">
        <v>464</v>
      </c>
      <c r="D17632" t="s">
        <v>115</v>
      </c>
      <c r="E17632" t="s">
        <v>115</v>
      </c>
      <c r="F17632">
        <v>103</v>
      </c>
      <c r="G17632">
        <v>144</v>
      </c>
      <c r="H17632">
        <v>316</v>
      </c>
      <c r="I17632">
        <v>163</v>
      </c>
      <c r="J17632">
        <v>0</v>
      </c>
      <c r="K17632">
        <v>0</v>
      </c>
      <c r="L17632" t="s">
        <v>28</v>
      </c>
      <c r="M17632" t="s">
        <v>1637</v>
      </c>
      <c r="N17632" t="s">
        <v>177</v>
      </c>
      <c r="O17632" t="s">
        <v>22</v>
      </c>
      <c r="P17632" t="s">
        <v>23</v>
      </c>
      <c r="Q17632" t="s">
        <v>30</v>
      </c>
    </row>
    <row r="17633" spans="1:17" x14ac:dyDescent="0.2">
      <c r="A17633" s="2">
        <v>42154</v>
      </c>
      <c r="B17633" t="s">
        <v>378</v>
      </c>
      <c r="C17633" t="s">
        <v>351</v>
      </c>
      <c r="D17633" t="s">
        <v>36</v>
      </c>
      <c r="E17633" t="s">
        <v>36</v>
      </c>
      <c r="F17633">
        <v>150</v>
      </c>
      <c r="G17633">
        <v>104</v>
      </c>
      <c r="H17633">
        <v>156</v>
      </c>
      <c r="I17633">
        <v>313</v>
      </c>
      <c r="J17633">
        <v>2</v>
      </c>
      <c r="K17633">
        <v>1</v>
      </c>
      <c r="L17633" t="s">
        <v>716</v>
      </c>
      <c r="M17633" t="s">
        <v>1635</v>
      </c>
      <c r="N17633" t="s">
        <v>149</v>
      </c>
      <c r="O17633" t="s">
        <v>122</v>
      </c>
      <c r="P17633" t="s">
        <v>23</v>
      </c>
      <c r="Q17633" t="s">
        <v>24</v>
      </c>
    </row>
    <row r="17634" spans="1:17" x14ac:dyDescent="0.2">
      <c r="A17634" s="2">
        <v>42154</v>
      </c>
      <c r="B17634" t="s">
        <v>26</v>
      </c>
      <c r="C17634" t="s">
        <v>555</v>
      </c>
      <c r="D17634" t="s">
        <v>27</v>
      </c>
      <c r="E17634" t="s">
        <v>27</v>
      </c>
      <c r="F17634">
        <v>22</v>
      </c>
      <c r="G17634">
        <v>90</v>
      </c>
      <c r="H17634">
        <v>907</v>
      </c>
      <c r="I17634">
        <v>370</v>
      </c>
      <c r="J17634">
        <v>3</v>
      </c>
      <c r="K17634">
        <v>0</v>
      </c>
      <c r="L17634" t="s">
        <v>28</v>
      </c>
      <c r="M17634" t="s">
        <v>1126</v>
      </c>
      <c r="N17634" t="s">
        <v>26</v>
      </c>
      <c r="O17634" t="s">
        <v>22</v>
      </c>
      <c r="P17634" t="s">
        <v>23</v>
      </c>
      <c r="Q17634" t="s">
        <v>24</v>
      </c>
    </row>
    <row r="17635" spans="1:17" x14ac:dyDescent="0.2">
      <c r="A17635" s="2">
        <v>42154</v>
      </c>
      <c r="B17635" t="s">
        <v>352</v>
      </c>
      <c r="C17635" t="s">
        <v>296</v>
      </c>
      <c r="D17635" t="s">
        <v>36</v>
      </c>
      <c r="E17635" t="s">
        <v>36</v>
      </c>
      <c r="F17635">
        <v>114</v>
      </c>
      <c r="G17635">
        <v>86</v>
      </c>
      <c r="H17635">
        <v>278</v>
      </c>
      <c r="I17635">
        <v>383</v>
      </c>
      <c r="J17635">
        <v>2</v>
      </c>
      <c r="K17635">
        <v>0</v>
      </c>
      <c r="L17635" t="s">
        <v>716</v>
      </c>
      <c r="M17635" t="s">
        <v>1635</v>
      </c>
      <c r="N17635" t="s">
        <v>149</v>
      </c>
      <c r="O17635" t="s">
        <v>122</v>
      </c>
      <c r="P17635" t="s">
        <v>23</v>
      </c>
      <c r="Q17635" t="s">
        <v>24</v>
      </c>
    </row>
    <row r="17636" spans="1:17" x14ac:dyDescent="0.2">
      <c r="A17636" s="2">
        <v>42155</v>
      </c>
      <c r="B17636" t="s">
        <v>210</v>
      </c>
      <c r="C17636" t="s">
        <v>304</v>
      </c>
      <c r="D17636" t="s">
        <v>27</v>
      </c>
      <c r="E17636" t="s">
        <v>27</v>
      </c>
      <c r="F17636">
        <v>84</v>
      </c>
      <c r="G17636">
        <v>76</v>
      </c>
      <c r="H17636">
        <v>388</v>
      </c>
      <c r="I17636">
        <v>452</v>
      </c>
      <c r="J17636">
        <v>0</v>
      </c>
      <c r="K17636">
        <v>2</v>
      </c>
      <c r="L17636" t="s">
        <v>28</v>
      </c>
      <c r="M17636" t="s">
        <v>160</v>
      </c>
      <c r="N17636" t="s">
        <v>77</v>
      </c>
      <c r="O17636" t="s">
        <v>122</v>
      </c>
      <c r="P17636" t="s">
        <v>23</v>
      </c>
      <c r="Q17636" t="s">
        <v>41</v>
      </c>
    </row>
    <row r="17637" spans="1:17" x14ac:dyDescent="0.2">
      <c r="A17637" s="2">
        <v>42155</v>
      </c>
      <c r="B17637" t="s">
        <v>100</v>
      </c>
      <c r="C17637" t="s">
        <v>166</v>
      </c>
      <c r="D17637" t="s">
        <v>50</v>
      </c>
      <c r="E17637" t="s">
        <v>115</v>
      </c>
      <c r="F17637">
        <v>42</v>
      </c>
      <c r="G17637">
        <v>99</v>
      </c>
      <c r="H17637">
        <v>671</v>
      </c>
      <c r="I17637">
        <v>337</v>
      </c>
      <c r="J17637">
        <v>1</v>
      </c>
      <c r="K17637">
        <v>1</v>
      </c>
      <c r="L17637" t="s">
        <v>28</v>
      </c>
      <c r="M17637" t="s">
        <v>1638</v>
      </c>
      <c r="N17637" t="s">
        <v>89</v>
      </c>
      <c r="O17637" t="s">
        <v>122</v>
      </c>
      <c r="P17637" t="s">
        <v>23</v>
      </c>
      <c r="Q17637" t="s">
        <v>30</v>
      </c>
    </row>
    <row r="17638" spans="1:17" x14ac:dyDescent="0.2">
      <c r="A17638" s="2">
        <v>42157</v>
      </c>
      <c r="B17638" t="s">
        <v>212</v>
      </c>
      <c r="C17638" t="s">
        <v>1073</v>
      </c>
      <c r="D17638" t="s">
        <v>115</v>
      </c>
      <c r="E17638" t="s">
        <v>115</v>
      </c>
      <c r="F17638">
        <v>169</v>
      </c>
      <c r="G17638">
        <v>135</v>
      </c>
      <c r="H17638">
        <v>115</v>
      </c>
      <c r="I17638">
        <v>207</v>
      </c>
      <c r="J17638">
        <v>1</v>
      </c>
      <c r="K17638">
        <v>1</v>
      </c>
      <c r="L17638" t="s">
        <v>28</v>
      </c>
      <c r="M17638" t="s">
        <v>214</v>
      </c>
      <c r="N17638" t="s">
        <v>212</v>
      </c>
      <c r="O17638" t="s">
        <v>22</v>
      </c>
      <c r="P17638" t="s">
        <v>23</v>
      </c>
      <c r="Q17638" t="s">
        <v>30</v>
      </c>
    </row>
    <row r="17639" spans="1:17" x14ac:dyDescent="0.2">
      <c r="A17639" s="2">
        <v>42157</v>
      </c>
      <c r="B17639" t="s">
        <v>648</v>
      </c>
      <c r="C17639" t="s">
        <v>649</v>
      </c>
      <c r="D17639" t="s">
        <v>115</v>
      </c>
      <c r="E17639" t="s">
        <v>115</v>
      </c>
      <c r="F17639">
        <v>179</v>
      </c>
      <c r="G17639">
        <v>178</v>
      </c>
      <c r="H17639">
        <v>86</v>
      </c>
      <c r="I17639">
        <v>88</v>
      </c>
      <c r="J17639">
        <v>1</v>
      </c>
      <c r="K17639">
        <v>1</v>
      </c>
      <c r="L17639" t="s">
        <v>28</v>
      </c>
      <c r="M17639" t="s">
        <v>717</v>
      </c>
      <c r="N17639" t="s">
        <v>648</v>
      </c>
      <c r="O17639" t="s">
        <v>22</v>
      </c>
      <c r="P17639" t="s">
        <v>23</v>
      </c>
      <c r="Q17639" t="s">
        <v>30</v>
      </c>
    </row>
    <row r="17640" spans="1:17" x14ac:dyDescent="0.2">
      <c r="A17640" s="2">
        <v>42158</v>
      </c>
      <c r="B17640" t="s">
        <v>531</v>
      </c>
      <c r="C17640" t="s">
        <v>31</v>
      </c>
      <c r="D17640" t="s">
        <v>27</v>
      </c>
      <c r="E17640" t="s">
        <v>19</v>
      </c>
      <c r="F17640">
        <v>53</v>
      </c>
      <c r="G17640">
        <v>34</v>
      </c>
      <c r="H17640">
        <v>586</v>
      </c>
      <c r="I17640">
        <v>761</v>
      </c>
      <c r="J17640">
        <v>1</v>
      </c>
      <c r="K17640">
        <v>1</v>
      </c>
      <c r="L17640" t="s">
        <v>28</v>
      </c>
      <c r="M17640" t="s">
        <v>534</v>
      </c>
      <c r="N17640" t="s">
        <v>531</v>
      </c>
      <c r="O17640" t="s">
        <v>22</v>
      </c>
      <c r="P17640" t="s">
        <v>23</v>
      </c>
      <c r="Q17640" t="s">
        <v>30</v>
      </c>
    </row>
    <row r="17641" spans="1:17" x14ac:dyDescent="0.2">
      <c r="A17641" s="2">
        <v>42160</v>
      </c>
      <c r="B17641" t="s">
        <v>648</v>
      </c>
      <c r="C17641" t="s">
        <v>213</v>
      </c>
      <c r="D17641" t="s">
        <v>115</v>
      </c>
      <c r="E17641" t="s">
        <v>115</v>
      </c>
      <c r="F17641">
        <v>178</v>
      </c>
      <c r="G17641">
        <v>143</v>
      </c>
      <c r="H17641">
        <v>86</v>
      </c>
      <c r="I17641">
        <v>160</v>
      </c>
      <c r="J17641">
        <v>1</v>
      </c>
      <c r="K17641">
        <v>0</v>
      </c>
      <c r="L17641" t="s">
        <v>28</v>
      </c>
      <c r="M17641" t="s">
        <v>1639</v>
      </c>
      <c r="N17641" t="s">
        <v>114</v>
      </c>
      <c r="O17641" t="s">
        <v>122</v>
      </c>
      <c r="P17641" t="s">
        <v>23</v>
      </c>
      <c r="Q17641" t="s">
        <v>24</v>
      </c>
    </row>
    <row r="17642" spans="1:17" x14ac:dyDescent="0.2">
      <c r="A17642" s="2">
        <v>42160</v>
      </c>
      <c r="B17642" t="s">
        <v>1491</v>
      </c>
      <c r="C17642" t="s">
        <v>282</v>
      </c>
      <c r="D17642" t="s">
        <v>27</v>
      </c>
      <c r="E17642" t="s">
        <v>19</v>
      </c>
      <c r="F17642">
        <v>144</v>
      </c>
      <c r="G17642">
        <v>67</v>
      </c>
      <c r="H17642">
        <v>158</v>
      </c>
      <c r="I17642">
        <v>519</v>
      </c>
      <c r="J17642">
        <v>1</v>
      </c>
      <c r="K17642">
        <v>0</v>
      </c>
      <c r="L17642" t="s">
        <v>28</v>
      </c>
      <c r="M17642" t="s">
        <v>849</v>
      </c>
      <c r="N17642" t="s">
        <v>1491</v>
      </c>
      <c r="O17642" t="s">
        <v>22</v>
      </c>
      <c r="P17642" t="s">
        <v>23</v>
      </c>
      <c r="Q17642" t="s">
        <v>24</v>
      </c>
    </row>
    <row r="17643" spans="1:17" x14ac:dyDescent="0.2">
      <c r="A17643" s="2">
        <v>42160</v>
      </c>
      <c r="B17643" t="s">
        <v>94</v>
      </c>
      <c r="C17643" t="s">
        <v>73</v>
      </c>
      <c r="D17643" t="s">
        <v>50</v>
      </c>
      <c r="E17643" t="s">
        <v>50</v>
      </c>
      <c r="F17643">
        <v>42</v>
      </c>
      <c r="G17643">
        <v>96</v>
      </c>
      <c r="H17643">
        <v>684</v>
      </c>
      <c r="I17643">
        <v>341</v>
      </c>
      <c r="J17643">
        <v>4</v>
      </c>
      <c r="K17643">
        <v>0</v>
      </c>
      <c r="L17643" t="s">
        <v>28</v>
      </c>
      <c r="M17643" t="s">
        <v>910</v>
      </c>
      <c r="N17643" t="s">
        <v>94</v>
      </c>
      <c r="O17643" t="s">
        <v>22</v>
      </c>
      <c r="P17643" t="s">
        <v>23</v>
      </c>
      <c r="Q17643" t="s">
        <v>24</v>
      </c>
    </row>
    <row r="17644" spans="1:17" x14ac:dyDescent="0.2">
      <c r="A17644" s="2">
        <v>42160</v>
      </c>
      <c r="B17644" t="s">
        <v>177</v>
      </c>
      <c r="C17644" t="s">
        <v>301</v>
      </c>
      <c r="D17644" t="s">
        <v>115</v>
      </c>
      <c r="E17644" t="s">
        <v>115</v>
      </c>
      <c r="F17644">
        <v>103</v>
      </c>
      <c r="G17644">
        <v>125</v>
      </c>
      <c r="H17644">
        <v>315</v>
      </c>
      <c r="I17644">
        <v>218</v>
      </c>
      <c r="J17644">
        <v>2</v>
      </c>
      <c r="K17644">
        <v>2</v>
      </c>
      <c r="L17644" t="s">
        <v>28</v>
      </c>
      <c r="M17644" t="s">
        <v>181</v>
      </c>
      <c r="N17644" t="s">
        <v>180</v>
      </c>
      <c r="O17644" t="s">
        <v>122</v>
      </c>
      <c r="P17644" t="s">
        <v>23</v>
      </c>
      <c r="Q17644" t="s">
        <v>30</v>
      </c>
    </row>
    <row r="17645" spans="1:17" x14ac:dyDescent="0.2">
      <c r="A17645" s="2">
        <v>42160</v>
      </c>
      <c r="B17645" t="s">
        <v>126</v>
      </c>
      <c r="C17645" t="s">
        <v>77</v>
      </c>
      <c r="D17645" t="s">
        <v>50</v>
      </c>
      <c r="E17645" t="s">
        <v>27</v>
      </c>
      <c r="F17645">
        <v>6</v>
      </c>
      <c r="G17645">
        <v>27</v>
      </c>
      <c r="H17645">
        <v>1377</v>
      </c>
      <c r="I17645">
        <v>823</v>
      </c>
      <c r="J17645">
        <v>3</v>
      </c>
      <c r="K17645">
        <v>4</v>
      </c>
      <c r="L17645" t="s">
        <v>28</v>
      </c>
      <c r="M17645" t="s">
        <v>308</v>
      </c>
      <c r="N17645" t="s">
        <v>126</v>
      </c>
      <c r="O17645" t="s">
        <v>22</v>
      </c>
      <c r="P17645" t="s">
        <v>23</v>
      </c>
      <c r="Q17645" t="s">
        <v>41</v>
      </c>
    </row>
    <row r="17646" spans="1:17" x14ac:dyDescent="0.2">
      <c r="A17646" s="2">
        <v>42160</v>
      </c>
      <c r="B17646" t="s">
        <v>239</v>
      </c>
      <c r="C17646" t="s">
        <v>469</v>
      </c>
      <c r="D17646" t="s">
        <v>115</v>
      </c>
      <c r="E17646" t="s">
        <v>115</v>
      </c>
      <c r="F17646">
        <v>101</v>
      </c>
      <c r="G17646">
        <v>121</v>
      </c>
      <c r="H17646">
        <v>319</v>
      </c>
      <c r="I17646">
        <v>234</v>
      </c>
      <c r="J17646">
        <v>1</v>
      </c>
      <c r="K17646">
        <v>2</v>
      </c>
      <c r="L17646" t="s">
        <v>28</v>
      </c>
      <c r="M17646" t="s">
        <v>240</v>
      </c>
      <c r="N17646" t="s">
        <v>239</v>
      </c>
      <c r="O17646" t="s">
        <v>22</v>
      </c>
      <c r="P17646" t="s">
        <v>23</v>
      </c>
      <c r="Q17646" t="s">
        <v>41</v>
      </c>
    </row>
    <row r="17647" spans="1:17" x14ac:dyDescent="0.2">
      <c r="A17647" s="2">
        <v>42160</v>
      </c>
      <c r="B17647" t="s">
        <v>104</v>
      </c>
      <c r="C17647" t="s">
        <v>166</v>
      </c>
      <c r="D17647" t="s">
        <v>50</v>
      </c>
      <c r="E17647" t="s">
        <v>115</v>
      </c>
      <c r="F17647">
        <v>28</v>
      </c>
      <c r="G17647">
        <v>97</v>
      </c>
      <c r="H17647">
        <v>818</v>
      </c>
      <c r="I17647">
        <v>334</v>
      </c>
      <c r="J17647">
        <v>1</v>
      </c>
      <c r="K17647">
        <v>0</v>
      </c>
      <c r="L17647" t="s">
        <v>28</v>
      </c>
      <c r="M17647" t="s">
        <v>778</v>
      </c>
      <c r="N17647" t="s">
        <v>104</v>
      </c>
      <c r="O17647" t="s">
        <v>22</v>
      </c>
      <c r="P17647" t="s">
        <v>23</v>
      </c>
      <c r="Q17647" t="s">
        <v>24</v>
      </c>
    </row>
    <row r="17648" spans="1:17" x14ac:dyDescent="0.2">
      <c r="A17648" s="2">
        <v>42160</v>
      </c>
      <c r="B17648" t="s">
        <v>114</v>
      </c>
      <c r="C17648" t="s">
        <v>402</v>
      </c>
      <c r="D17648" t="s">
        <v>115</v>
      </c>
      <c r="E17648" t="s">
        <v>115</v>
      </c>
      <c r="F17648">
        <v>129</v>
      </c>
      <c r="G17648">
        <v>106</v>
      </c>
      <c r="H17648">
        <v>207</v>
      </c>
      <c r="I17648">
        <v>298</v>
      </c>
      <c r="J17648">
        <v>1</v>
      </c>
      <c r="K17648">
        <v>1</v>
      </c>
      <c r="L17648" t="s">
        <v>28</v>
      </c>
      <c r="M17648" t="s">
        <v>226</v>
      </c>
      <c r="N17648" t="s">
        <v>114</v>
      </c>
      <c r="O17648" t="s">
        <v>22</v>
      </c>
      <c r="P17648" t="s">
        <v>23</v>
      </c>
      <c r="Q17648" t="s">
        <v>30</v>
      </c>
    </row>
    <row r="17649" spans="1:17" x14ac:dyDescent="0.2">
      <c r="A17649" s="2">
        <v>42161</v>
      </c>
      <c r="B17649" t="s">
        <v>737</v>
      </c>
      <c r="C17649" t="s">
        <v>802</v>
      </c>
      <c r="D17649" t="s">
        <v>50</v>
      </c>
      <c r="E17649" t="s">
        <v>36</v>
      </c>
      <c r="F17649">
        <v>204</v>
      </c>
      <c r="G17649">
        <v>50</v>
      </c>
      <c r="H17649">
        <v>8</v>
      </c>
      <c r="I17649">
        <v>635</v>
      </c>
      <c r="J17649">
        <v>0</v>
      </c>
      <c r="K17649">
        <v>1</v>
      </c>
      <c r="L17649" t="s">
        <v>28</v>
      </c>
      <c r="M17649" t="s">
        <v>819</v>
      </c>
      <c r="N17649" t="s">
        <v>737</v>
      </c>
      <c r="O17649" t="s">
        <v>22</v>
      </c>
      <c r="P17649" t="s">
        <v>23</v>
      </c>
      <c r="Q17649" t="s">
        <v>41</v>
      </c>
    </row>
    <row r="17650" spans="1:17" x14ac:dyDescent="0.2">
      <c r="A17650" s="2">
        <v>42161</v>
      </c>
      <c r="B17650" t="s">
        <v>224</v>
      </c>
      <c r="C17650" t="s">
        <v>120</v>
      </c>
      <c r="D17650" t="s">
        <v>36</v>
      </c>
      <c r="E17650" t="s">
        <v>36</v>
      </c>
      <c r="F17650">
        <v>66</v>
      </c>
      <c r="G17650">
        <v>49</v>
      </c>
      <c r="H17650">
        <v>520</v>
      </c>
      <c r="I17650">
        <v>640</v>
      </c>
      <c r="J17650">
        <v>2</v>
      </c>
      <c r="K17650">
        <v>3</v>
      </c>
      <c r="L17650" t="s">
        <v>28</v>
      </c>
      <c r="M17650" t="s">
        <v>1156</v>
      </c>
      <c r="N17650" t="s">
        <v>67</v>
      </c>
      <c r="O17650" t="s">
        <v>122</v>
      </c>
      <c r="P17650" t="s">
        <v>23</v>
      </c>
      <c r="Q17650" t="s">
        <v>41</v>
      </c>
    </row>
    <row r="17651" spans="1:17" x14ac:dyDescent="0.2">
      <c r="A17651" s="2">
        <v>42161</v>
      </c>
      <c r="B17651" t="s">
        <v>43</v>
      </c>
      <c r="C17651" t="s">
        <v>131</v>
      </c>
      <c r="D17651" t="s">
        <v>19</v>
      </c>
      <c r="E17651" t="s">
        <v>27</v>
      </c>
      <c r="F17651">
        <v>4</v>
      </c>
      <c r="G17651">
        <v>14</v>
      </c>
      <c r="H17651">
        <v>1434</v>
      </c>
      <c r="I17651">
        <v>1056</v>
      </c>
      <c r="J17651">
        <v>1</v>
      </c>
      <c r="K17651">
        <v>0</v>
      </c>
      <c r="L17651" t="s">
        <v>28</v>
      </c>
      <c r="M17651" t="s">
        <v>65</v>
      </c>
      <c r="N17651" t="s">
        <v>39</v>
      </c>
      <c r="O17651" t="s">
        <v>122</v>
      </c>
      <c r="P17651" t="s">
        <v>23</v>
      </c>
      <c r="Q17651" t="s">
        <v>24</v>
      </c>
    </row>
    <row r="17652" spans="1:17" x14ac:dyDescent="0.2">
      <c r="A17652" s="2">
        <v>42161</v>
      </c>
      <c r="B17652" t="s">
        <v>31</v>
      </c>
      <c r="C17652" t="s">
        <v>531</v>
      </c>
      <c r="D17652" t="s">
        <v>19</v>
      </c>
      <c r="E17652" t="s">
        <v>27</v>
      </c>
      <c r="F17652">
        <v>31</v>
      </c>
      <c r="G17652">
        <v>54</v>
      </c>
      <c r="H17652">
        <v>806</v>
      </c>
      <c r="I17652">
        <v>597</v>
      </c>
      <c r="J17652">
        <v>4</v>
      </c>
      <c r="K17652">
        <v>0</v>
      </c>
      <c r="L17652" t="s">
        <v>28</v>
      </c>
      <c r="M17652" t="s">
        <v>630</v>
      </c>
      <c r="N17652" t="s">
        <v>31</v>
      </c>
      <c r="O17652" t="s">
        <v>22</v>
      </c>
      <c r="P17652" t="s">
        <v>23</v>
      </c>
      <c r="Q17652" t="s">
        <v>24</v>
      </c>
    </row>
    <row r="17653" spans="1:17" x14ac:dyDescent="0.2">
      <c r="A17653" s="2">
        <v>42161</v>
      </c>
      <c r="B17653" t="s">
        <v>34</v>
      </c>
      <c r="C17653" t="s">
        <v>756</v>
      </c>
      <c r="D17653" t="s">
        <v>36</v>
      </c>
      <c r="E17653" t="s">
        <v>36</v>
      </c>
      <c r="F17653">
        <v>45</v>
      </c>
      <c r="G17653">
        <v>172</v>
      </c>
      <c r="H17653">
        <v>673</v>
      </c>
      <c r="I17653">
        <v>100</v>
      </c>
      <c r="J17653">
        <v>2</v>
      </c>
      <c r="K17653">
        <v>1</v>
      </c>
      <c r="L17653" t="s">
        <v>28</v>
      </c>
      <c r="M17653" t="s">
        <v>1488</v>
      </c>
      <c r="N17653" t="s">
        <v>67</v>
      </c>
      <c r="O17653" t="s">
        <v>122</v>
      </c>
      <c r="P17653" t="s">
        <v>23</v>
      </c>
      <c r="Q17653" t="s">
        <v>24</v>
      </c>
    </row>
    <row r="17654" spans="1:17" x14ac:dyDescent="0.2">
      <c r="A17654" s="2">
        <v>42161</v>
      </c>
      <c r="B17654" t="s">
        <v>391</v>
      </c>
      <c r="C17654" t="s">
        <v>254</v>
      </c>
      <c r="D17654" t="s">
        <v>115</v>
      </c>
      <c r="E17654" t="s">
        <v>115</v>
      </c>
      <c r="F17654">
        <v>162</v>
      </c>
      <c r="G17654">
        <v>164</v>
      </c>
      <c r="H17654">
        <v>120</v>
      </c>
      <c r="I17654">
        <v>117</v>
      </c>
      <c r="J17654">
        <v>0</v>
      </c>
      <c r="K17654">
        <v>0</v>
      </c>
      <c r="L17654" t="s">
        <v>28</v>
      </c>
      <c r="M17654" t="s">
        <v>861</v>
      </c>
      <c r="N17654" t="s">
        <v>391</v>
      </c>
      <c r="O17654" t="s">
        <v>22</v>
      </c>
      <c r="P17654" t="s">
        <v>23</v>
      </c>
      <c r="Q17654" t="s">
        <v>30</v>
      </c>
    </row>
    <row r="17655" spans="1:17" x14ac:dyDescent="0.2">
      <c r="A17655" s="2">
        <v>42161</v>
      </c>
      <c r="B17655" t="s">
        <v>237</v>
      </c>
      <c r="C17655" t="s">
        <v>141</v>
      </c>
      <c r="D17655" t="s">
        <v>36</v>
      </c>
      <c r="E17655" t="s">
        <v>36</v>
      </c>
      <c r="F17655">
        <v>117</v>
      </c>
      <c r="G17655">
        <v>59</v>
      </c>
      <c r="H17655">
        <v>251</v>
      </c>
      <c r="I17655">
        <v>582</v>
      </c>
      <c r="J17655">
        <v>2</v>
      </c>
      <c r="K17655">
        <v>1</v>
      </c>
      <c r="L17655" t="s">
        <v>28</v>
      </c>
      <c r="M17655" t="s">
        <v>366</v>
      </c>
      <c r="N17655" t="s">
        <v>237</v>
      </c>
      <c r="O17655" t="s">
        <v>22</v>
      </c>
      <c r="P17655" t="s">
        <v>23</v>
      </c>
      <c r="Q17655" t="s">
        <v>24</v>
      </c>
    </row>
    <row r="17656" spans="1:17" x14ac:dyDescent="0.2">
      <c r="A17656" s="2">
        <v>42161</v>
      </c>
      <c r="B17656" t="s">
        <v>38</v>
      </c>
      <c r="C17656" t="s">
        <v>304</v>
      </c>
      <c r="D17656" t="s">
        <v>19</v>
      </c>
      <c r="E17656" t="s">
        <v>27</v>
      </c>
      <c r="F17656">
        <v>85</v>
      </c>
      <c r="G17656">
        <v>75</v>
      </c>
      <c r="H17656">
        <v>382</v>
      </c>
      <c r="I17656">
        <v>462</v>
      </c>
      <c r="J17656">
        <v>2</v>
      </c>
      <c r="K17656">
        <v>2</v>
      </c>
      <c r="L17656" t="s">
        <v>28</v>
      </c>
      <c r="M17656" t="s">
        <v>40</v>
      </c>
      <c r="N17656" t="s">
        <v>38</v>
      </c>
      <c r="O17656" t="s">
        <v>22</v>
      </c>
      <c r="P17656" t="s">
        <v>23</v>
      </c>
      <c r="Q17656" t="s">
        <v>30</v>
      </c>
    </row>
    <row r="17657" spans="1:17" x14ac:dyDescent="0.2">
      <c r="A17657" s="2">
        <v>42161</v>
      </c>
      <c r="B17657" t="s">
        <v>617</v>
      </c>
      <c r="C17657" t="s">
        <v>207</v>
      </c>
      <c r="D17657" t="s">
        <v>36</v>
      </c>
      <c r="E17657" t="s">
        <v>36</v>
      </c>
      <c r="F17657">
        <v>94</v>
      </c>
      <c r="G17657">
        <v>123</v>
      </c>
      <c r="H17657">
        <v>345</v>
      </c>
      <c r="I17657">
        <v>219</v>
      </c>
      <c r="J17657">
        <v>0</v>
      </c>
      <c r="K17657">
        <v>0</v>
      </c>
      <c r="L17657" t="s">
        <v>28</v>
      </c>
      <c r="M17657" t="s">
        <v>618</v>
      </c>
      <c r="N17657" t="s">
        <v>617</v>
      </c>
      <c r="O17657" t="s">
        <v>22</v>
      </c>
      <c r="P17657" t="s">
        <v>23</v>
      </c>
      <c r="Q17657" t="s">
        <v>30</v>
      </c>
    </row>
    <row r="17658" spans="1:17" x14ac:dyDescent="0.2">
      <c r="A17658" s="2">
        <v>42161</v>
      </c>
      <c r="B17658" t="s">
        <v>443</v>
      </c>
      <c r="C17658" t="s">
        <v>651</v>
      </c>
      <c r="D17658" t="s">
        <v>115</v>
      </c>
      <c r="E17658" t="s">
        <v>115</v>
      </c>
      <c r="F17658">
        <v>154</v>
      </c>
      <c r="G17658">
        <v>184</v>
      </c>
      <c r="H17658">
        <v>136</v>
      </c>
      <c r="I17658">
        <v>68</v>
      </c>
      <c r="J17658">
        <v>5</v>
      </c>
      <c r="K17658">
        <v>1</v>
      </c>
      <c r="L17658" t="s">
        <v>28</v>
      </c>
      <c r="M17658" t="s">
        <v>1640</v>
      </c>
      <c r="N17658" t="s">
        <v>443</v>
      </c>
      <c r="O17658" t="s">
        <v>22</v>
      </c>
      <c r="P17658" t="s">
        <v>23</v>
      </c>
      <c r="Q17658" t="s">
        <v>24</v>
      </c>
    </row>
    <row r="17659" spans="1:17" x14ac:dyDescent="0.2">
      <c r="A17659" s="2">
        <v>42161</v>
      </c>
      <c r="B17659" t="s">
        <v>18</v>
      </c>
      <c r="C17659" t="s">
        <v>555</v>
      </c>
      <c r="D17659" t="s">
        <v>19</v>
      </c>
      <c r="E17659" t="s">
        <v>27</v>
      </c>
      <c r="F17659">
        <v>8</v>
      </c>
      <c r="G17659">
        <v>93</v>
      </c>
      <c r="H17659">
        <v>1183</v>
      </c>
      <c r="I17659">
        <v>348</v>
      </c>
      <c r="J17659">
        <v>5</v>
      </c>
      <c r="K17659">
        <v>1</v>
      </c>
      <c r="L17659" t="s">
        <v>28</v>
      </c>
      <c r="M17659" t="s">
        <v>64</v>
      </c>
      <c r="N17659" t="s">
        <v>18</v>
      </c>
      <c r="O17659" t="s">
        <v>22</v>
      </c>
      <c r="P17659" t="s">
        <v>23</v>
      </c>
      <c r="Q17659" t="s">
        <v>24</v>
      </c>
    </row>
    <row r="17660" spans="1:17" x14ac:dyDescent="0.2">
      <c r="A17660" s="2">
        <v>42162</v>
      </c>
      <c r="B17660" t="s">
        <v>25</v>
      </c>
      <c r="C17660" t="s">
        <v>26</v>
      </c>
      <c r="D17660" t="s">
        <v>19</v>
      </c>
      <c r="E17660" t="s">
        <v>27</v>
      </c>
      <c r="F17660">
        <v>5</v>
      </c>
      <c r="G17660">
        <v>23</v>
      </c>
      <c r="H17660">
        <v>1392</v>
      </c>
      <c r="I17660">
        <v>926</v>
      </c>
      <c r="J17660">
        <v>2</v>
      </c>
      <c r="K17660">
        <v>0</v>
      </c>
      <c r="L17660" t="s">
        <v>28</v>
      </c>
      <c r="M17660" t="s">
        <v>66</v>
      </c>
      <c r="N17660" t="s">
        <v>25</v>
      </c>
      <c r="O17660" t="s">
        <v>22</v>
      </c>
      <c r="P17660" t="s">
        <v>23</v>
      </c>
      <c r="Q17660" t="s">
        <v>24</v>
      </c>
    </row>
    <row r="17661" spans="1:17" x14ac:dyDescent="0.2">
      <c r="A17661" s="2">
        <v>42162</v>
      </c>
      <c r="B17661" t="s">
        <v>374</v>
      </c>
      <c r="C17661" t="s">
        <v>138</v>
      </c>
      <c r="D17661" t="s">
        <v>36</v>
      </c>
      <c r="E17661" t="s">
        <v>36</v>
      </c>
      <c r="F17661">
        <v>99</v>
      </c>
      <c r="G17661">
        <v>68</v>
      </c>
      <c r="H17661">
        <v>323</v>
      </c>
      <c r="I17661">
        <v>517</v>
      </c>
      <c r="J17661">
        <v>0</v>
      </c>
      <c r="K17661">
        <v>1</v>
      </c>
      <c r="L17661" t="s">
        <v>28</v>
      </c>
      <c r="M17661" t="s">
        <v>375</v>
      </c>
      <c r="N17661" t="s">
        <v>374</v>
      </c>
      <c r="O17661" t="s">
        <v>22</v>
      </c>
      <c r="P17661" t="s">
        <v>23</v>
      </c>
      <c r="Q17661" t="s">
        <v>41</v>
      </c>
    </row>
    <row r="17662" spans="1:17" x14ac:dyDescent="0.2">
      <c r="A17662" s="2">
        <v>42162</v>
      </c>
      <c r="B17662" t="s">
        <v>67</v>
      </c>
      <c r="C17662" t="s">
        <v>147</v>
      </c>
      <c r="D17662" t="s">
        <v>50</v>
      </c>
      <c r="E17662" t="s">
        <v>50</v>
      </c>
      <c r="F17662">
        <v>9</v>
      </c>
      <c r="G17662">
        <v>2</v>
      </c>
      <c r="H17662">
        <v>1163</v>
      </c>
      <c r="I17662">
        <v>1508</v>
      </c>
      <c r="J17662">
        <v>3</v>
      </c>
      <c r="K17662">
        <v>4</v>
      </c>
      <c r="L17662" t="s">
        <v>28</v>
      </c>
      <c r="M17662" t="s">
        <v>769</v>
      </c>
      <c r="N17662" t="s">
        <v>67</v>
      </c>
      <c r="O17662" t="s">
        <v>22</v>
      </c>
      <c r="P17662" t="s">
        <v>23</v>
      </c>
      <c r="Q17662" t="s">
        <v>41</v>
      </c>
    </row>
    <row r="17663" spans="1:17" x14ac:dyDescent="0.2">
      <c r="A17663" s="2">
        <v>42162</v>
      </c>
      <c r="B17663" t="s">
        <v>98</v>
      </c>
      <c r="C17663" t="s">
        <v>89</v>
      </c>
      <c r="D17663" t="s">
        <v>50</v>
      </c>
      <c r="E17663" t="s">
        <v>50</v>
      </c>
      <c r="F17663">
        <v>60</v>
      </c>
      <c r="G17663">
        <v>15</v>
      </c>
      <c r="H17663">
        <v>580</v>
      </c>
      <c r="I17663">
        <v>1051</v>
      </c>
      <c r="J17663">
        <v>0</v>
      </c>
      <c r="K17663">
        <v>0</v>
      </c>
      <c r="L17663" t="s">
        <v>28</v>
      </c>
      <c r="M17663" t="s">
        <v>99</v>
      </c>
      <c r="N17663" t="s">
        <v>98</v>
      </c>
      <c r="O17663" t="s">
        <v>22</v>
      </c>
      <c r="P17663" t="s">
        <v>23</v>
      </c>
      <c r="Q17663" t="s">
        <v>30</v>
      </c>
    </row>
    <row r="17664" spans="1:17" x14ac:dyDescent="0.2">
      <c r="A17664" s="2">
        <v>42162</v>
      </c>
      <c r="B17664" t="s">
        <v>207</v>
      </c>
      <c r="C17664" t="s">
        <v>1545</v>
      </c>
      <c r="D17664" t="s">
        <v>36</v>
      </c>
      <c r="E17664" t="s">
        <v>36</v>
      </c>
      <c r="F17664">
        <v>123</v>
      </c>
      <c r="G17664">
        <v>197</v>
      </c>
      <c r="H17664">
        <v>219</v>
      </c>
      <c r="I17664">
        <v>24</v>
      </c>
      <c r="J17664">
        <v>2</v>
      </c>
      <c r="K17664">
        <v>0</v>
      </c>
      <c r="L17664" t="s">
        <v>28</v>
      </c>
      <c r="M17664" t="s">
        <v>618</v>
      </c>
      <c r="N17664" t="s">
        <v>617</v>
      </c>
      <c r="O17664" t="s">
        <v>122</v>
      </c>
      <c r="P17664" t="s">
        <v>23</v>
      </c>
      <c r="Q17664" t="s">
        <v>24</v>
      </c>
    </row>
    <row r="17665" spans="1:17" x14ac:dyDescent="0.2">
      <c r="A17665" s="2">
        <v>42162</v>
      </c>
      <c r="B17665" t="s">
        <v>95</v>
      </c>
      <c r="C17665" t="s">
        <v>317</v>
      </c>
      <c r="D17665" t="s">
        <v>50</v>
      </c>
      <c r="E17665" t="s">
        <v>50</v>
      </c>
      <c r="F17665">
        <v>26</v>
      </c>
      <c r="G17665">
        <v>80</v>
      </c>
      <c r="H17665">
        <v>832</v>
      </c>
      <c r="I17665">
        <v>400</v>
      </c>
      <c r="J17665">
        <v>4</v>
      </c>
      <c r="K17665">
        <v>2</v>
      </c>
      <c r="L17665" t="s">
        <v>28</v>
      </c>
      <c r="M17665" t="s">
        <v>1603</v>
      </c>
      <c r="N17665" t="s">
        <v>95</v>
      </c>
      <c r="O17665" t="s">
        <v>22</v>
      </c>
      <c r="P17665" t="s">
        <v>23</v>
      </c>
      <c r="Q17665" t="s">
        <v>24</v>
      </c>
    </row>
    <row r="17666" spans="1:17" x14ac:dyDescent="0.2">
      <c r="A17666" s="2">
        <v>42162</v>
      </c>
      <c r="B17666" t="s">
        <v>617</v>
      </c>
      <c r="C17666" t="s">
        <v>211</v>
      </c>
      <c r="D17666" t="s">
        <v>36</v>
      </c>
      <c r="E17666" t="s">
        <v>36</v>
      </c>
      <c r="F17666">
        <v>94</v>
      </c>
      <c r="G17666">
        <v>127</v>
      </c>
      <c r="H17666">
        <v>345</v>
      </c>
      <c r="I17666">
        <v>214</v>
      </c>
      <c r="J17666">
        <v>2</v>
      </c>
      <c r="K17666">
        <v>0</v>
      </c>
      <c r="L17666" t="s">
        <v>28</v>
      </c>
      <c r="M17666" t="s">
        <v>618</v>
      </c>
      <c r="N17666" t="s">
        <v>617</v>
      </c>
      <c r="O17666" t="s">
        <v>22</v>
      </c>
      <c r="P17666" t="s">
        <v>23</v>
      </c>
      <c r="Q17666" t="s">
        <v>24</v>
      </c>
    </row>
    <row r="17667" spans="1:17" x14ac:dyDescent="0.2">
      <c r="A17667" s="2">
        <v>42162</v>
      </c>
      <c r="B17667" t="s">
        <v>1204</v>
      </c>
      <c r="C17667" t="s">
        <v>386</v>
      </c>
      <c r="D17667" t="s">
        <v>50</v>
      </c>
      <c r="E17667" t="s">
        <v>50</v>
      </c>
      <c r="F17667">
        <v>45</v>
      </c>
      <c r="G17667">
        <v>115</v>
      </c>
      <c r="H17667">
        <v>672</v>
      </c>
      <c r="I17667">
        <v>271</v>
      </c>
      <c r="J17667">
        <v>4</v>
      </c>
      <c r="K17667">
        <v>1</v>
      </c>
      <c r="L17667" t="s">
        <v>28</v>
      </c>
      <c r="M17667" t="s">
        <v>1633</v>
      </c>
      <c r="N17667" t="s">
        <v>69</v>
      </c>
      <c r="O17667" t="s">
        <v>122</v>
      </c>
      <c r="P17667" t="s">
        <v>23</v>
      </c>
      <c r="Q17667" t="s">
        <v>24</v>
      </c>
    </row>
    <row r="17668" spans="1:17" x14ac:dyDescent="0.2">
      <c r="A17668" s="2">
        <v>42163</v>
      </c>
      <c r="B17668" t="s">
        <v>72</v>
      </c>
      <c r="C17668" t="s">
        <v>1279</v>
      </c>
      <c r="D17668" t="s">
        <v>50</v>
      </c>
      <c r="E17668" t="s">
        <v>50</v>
      </c>
      <c r="F17668">
        <v>29</v>
      </c>
      <c r="G17668">
        <v>70</v>
      </c>
      <c r="H17668">
        <v>807</v>
      </c>
      <c r="I17668">
        <v>512</v>
      </c>
      <c r="J17668">
        <v>2</v>
      </c>
      <c r="K17668">
        <v>1</v>
      </c>
      <c r="L17668" t="s">
        <v>28</v>
      </c>
      <c r="M17668" t="s">
        <v>1641</v>
      </c>
      <c r="N17668" t="s">
        <v>72</v>
      </c>
      <c r="O17668" t="s">
        <v>22</v>
      </c>
      <c r="P17668" t="s">
        <v>23</v>
      </c>
      <c r="Q17668" t="s">
        <v>24</v>
      </c>
    </row>
    <row r="17669" spans="1:17" x14ac:dyDescent="0.2">
      <c r="A17669" s="2">
        <v>42163</v>
      </c>
      <c r="B17669" t="s">
        <v>183</v>
      </c>
      <c r="C17669" t="s">
        <v>250</v>
      </c>
      <c r="D17669" t="s">
        <v>36</v>
      </c>
      <c r="E17669" t="s">
        <v>36</v>
      </c>
      <c r="F17669">
        <v>55</v>
      </c>
      <c r="G17669">
        <v>95</v>
      </c>
      <c r="H17669">
        <v>595</v>
      </c>
      <c r="I17669">
        <v>345</v>
      </c>
      <c r="J17669">
        <v>2</v>
      </c>
      <c r="K17669">
        <v>1</v>
      </c>
      <c r="L17669" t="s">
        <v>28</v>
      </c>
      <c r="M17669" t="s">
        <v>682</v>
      </c>
      <c r="N17669" t="s">
        <v>183</v>
      </c>
      <c r="O17669" t="s">
        <v>22</v>
      </c>
      <c r="P17669" t="s">
        <v>23</v>
      </c>
      <c r="Q17669" t="s">
        <v>24</v>
      </c>
    </row>
    <row r="17670" spans="1:17" x14ac:dyDescent="0.2">
      <c r="A17670" s="2">
        <v>42163</v>
      </c>
      <c r="B17670" t="s">
        <v>199</v>
      </c>
      <c r="C17670" t="s">
        <v>365</v>
      </c>
      <c r="D17670" t="s">
        <v>36</v>
      </c>
      <c r="E17670" t="s">
        <v>36</v>
      </c>
      <c r="F17670">
        <v>34</v>
      </c>
      <c r="G17670">
        <v>77</v>
      </c>
      <c r="H17670">
        <v>800</v>
      </c>
      <c r="I17670">
        <v>438</v>
      </c>
      <c r="J17670">
        <v>1</v>
      </c>
      <c r="K17670">
        <v>0</v>
      </c>
      <c r="L17670" t="s">
        <v>28</v>
      </c>
      <c r="M17670" t="s">
        <v>220</v>
      </c>
      <c r="N17670" t="s">
        <v>199</v>
      </c>
      <c r="O17670" t="s">
        <v>22</v>
      </c>
      <c r="P17670" t="s">
        <v>23</v>
      </c>
      <c r="Q17670" t="s">
        <v>24</v>
      </c>
    </row>
    <row r="17671" spans="1:17" x14ac:dyDescent="0.2">
      <c r="A17671" s="2">
        <v>42163</v>
      </c>
      <c r="B17671" t="s">
        <v>184</v>
      </c>
      <c r="C17671" t="s">
        <v>73</v>
      </c>
      <c r="D17671" t="s">
        <v>50</v>
      </c>
      <c r="E17671" t="s">
        <v>50</v>
      </c>
      <c r="F17671">
        <v>145</v>
      </c>
      <c r="G17671">
        <v>96</v>
      </c>
      <c r="H17671">
        <v>154</v>
      </c>
      <c r="I17671">
        <v>341</v>
      </c>
      <c r="J17671">
        <v>2</v>
      </c>
      <c r="K17671">
        <v>0</v>
      </c>
      <c r="L17671" t="s">
        <v>28</v>
      </c>
      <c r="M17671" t="s">
        <v>193</v>
      </c>
      <c r="N17671" t="s">
        <v>184</v>
      </c>
      <c r="O17671" t="s">
        <v>22</v>
      </c>
      <c r="P17671" t="s">
        <v>23</v>
      </c>
      <c r="Q17671" t="s">
        <v>24</v>
      </c>
    </row>
    <row r="17672" spans="1:17" x14ac:dyDescent="0.2">
      <c r="A17672" s="2">
        <v>42163</v>
      </c>
      <c r="B17672" t="s">
        <v>49</v>
      </c>
      <c r="C17672" t="s">
        <v>52</v>
      </c>
      <c r="D17672" t="s">
        <v>50</v>
      </c>
      <c r="E17672" t="s">
        <v>50</v>
      </c>
      <c r="F17672">
        <v>64</v>
      </c>
      <c r="G17672">
        <v>39</v>
      </c>
      <c r="H17672">
        <v>527</v>
      </c>
      <c r="I17672">
        <v>737</v>
      </c>
      <c r="J17672">
        <v>0</v>
      </c>
      <c r="K17672">
        <v>0</v>
      </c>
      <c r="L17672" t="s">
        <v>28</v>
      </c>
      <c r="M17672" t="s">
        <v>103</v>
      </c>
      <c r="N17672" t="s">
        <v>49</v>
      </c>
      <c r="O17672" t="s">
        <v>22</v>
      </c>
      <c r="P17672" t="s">
        <v>23</v>
      </c>
      <c r="Q17672" t="s">
        <v>30</v>
      </c>
    </row>
    <row r="17673" spans="1:17" x14ac:dyDescent="0.2">
      <c r="A17673" s="2">
        <v>42163</v>
      </c>
      <c r="B17673" t="s">
        <v>180</v>
      </c>
      <c r="C17673" t="s">
        <v>87</v>
      </c>
      <c r="D17673" t="s">
        <v>50</v>
      </c>
      <c r="E17673" t="s">
        <v>50</v>
      </c>
      <c r="F17673">
        <v>57</v>
      </c>
      <c r="G17673">
        <v>62</v>
      </c>
      <c r="H17673">
        <v>589</v>
      </c>
      <c r="I17673">
        <v>536</v>
      </c>
      <c r="J17673">
        <v>4</v>
      </c>
      <c r="K17673">
        <v>0</v>
      </c>
      <c r="L17673" t="s">
        <v>28</v>
      </c>
      <c r="M17673" t="s">
        <v>181</v>
      </c>
      <c r="N17673" t="s">
        <v>180</v>
      </c>
      <c r="O17673" t="s">
        <v>22</v>
      </c>
      <c r="P17673" t="s">
        <v>23</v>
      </c>
      <c r="Q17673" t="s">
        <v>24</v>
      </c>
    </row>
    <row r="17674" spans="1:17" x14ac:dyDescent="0.2">
      <c r="A17674" s="2">
        <v>42164</v>
      </c>
      <c r="B17674" t="s">
        <v>890</v>
      </c>
      <c r="C17674" t="s">
        <v>120</v>
      </c>
      <c r="D17674" t="s">
        <v>36</v>
      </c>
      <c r="E17674" t="s">
        <v>36</v>
      </c>
      <c r="F17674">
        <v>56</v>
      </c>
      <c r="G17674">
        <v>49</v>
      </c>
      <c r="H17674">
        <v>591</v>
      </c>
      <c r="I17674">
        <v>640</v>
      </c>
      <c r="J17674">
        <v>1</v>
      </c>
      <c r="K17674">
        <v>1</v>
      </c>
      <c r="L17674" t="s">
        <v>28</v>
      </c>
      <c r="M17674" t="s">
        <v>1642</v>
      </c>
      <c r="N17674" t="s">
        <v>147</v>
      </c>
      <c r="O17674" t="s">
        <v>122</v>
      </c>
      <c r="P17674" t="s">
        <v>23</v>
      </c>
      <c r="Q17674" t="s">
        <v>30</v>
      </c>
    </row>
    <row r="17675" spans="1:17" x14ac:dyDescent="0.2">
      <c r="A17675" s="2">
        <v>42164</v>
      </c>
      <c r="B17675" t="s">
        <v>70</v>
      </c>
      <c r="C17675" t="s">
        <v>81</v>
      </c>
      <c r="D17675" t="s">
        <v>50</v>
      </c>
      <c r="E17675" t="s">
        <v>50</v>
      </c>
      <c r="F17675">
        <v>78</v>
      </c>
      <c r="G17675">
        <v>91</v>
      </c>
      <c r="H17675">
        <v>410</v>
      </c>
      <c r="I17675">
        <v>369</v>
      </c>
      <c r="J17675">
        <v>0</v>
      </c>
      <c r="K17675">
        <v>2</v>
      </c>
      <c r="L17675" t="s">
        <v>28</v>
      </c>
      <c r="M17675" t="s">
        <v>1326</v>
      </c>
      <c r="N17675" t="s">
        <v>70</v>
      </c>
      <c r="O17675" t="s">
        <v>22</v>
      </c>
      <c r="P17675" t="s">
        <v>23</v>
      </c>
      <c r="Q17675" t="s">
        <v>41</v>
      </c>
    </row>
    <row r="17676" spans="1:17" x14ac:dyDescent="0.2">
      <c r="A17676" s="2">
        <v>42164</v>
      </c>
      <c r="B17676" t="s">
        <v>345</v>
      </c>
      <c r="C17676" t="s">
        <v>168</v>
      </c>
      <c r="D17676" t="s">
        <v>50</v>
      </c>
      <c r="E17676" t="s">
        <v>50</v>
      </c>
      <c r="F17676">
        <v>139</v>
      </c>
      <c r="G17676">
        <v>35</v>
      </c>
      <c r="H17676">
        <v>173</v>
      </c>
      <c r="I17676">
        <v>784</v>
      </c>
      <c r="J17676">
        <v>1</v>
      </c>
      <c r="K17676">
        <v>2</v>
      </c>
      <c r="L17676" t="s">
        <v>28</v>
      </c>
      <c r="M17676" t="s">
        <v>270</v>
      </c>
      <c r="N17676" t="s">
        <v>69</v>
      </c>
      <c r="O17676" t="s">
        <v>122</v>
      </c>
      <c r="P17676" t="s">
        <v>23</v>
      </c>
      <c r="Q17676" t="s">
        <v>41</v>
      </c>
    </row>
    <row r="17677" spans="1:17" x14ac:dyDescent="0.2">
      <c r="A17677" s="2">
        <v>42164</v>
      </c>
      <c r="B17677" t="s">
        <v>97</v>
      </c>
      <c r="C17677" t="s">
        <v>384</v>
      </c>
      <c r="D17677" t="s">
        <v>50</v>
      </c>
      <c r="E17677" t="s">
        <v>50</v>
      </c>
      <c r="F17677">
        <v>131</v>
      </c>
      <c r="G17677">
        <v>124</v>
      </c>
      <c r="H17677">
        <v>201</v>
      </c>
      <c r="I17677">
        <v>218</v>
      </c>
      <c r="J17677">
        <v>0</v>
      </c>
      <c r="K17677">
        <v>0</v>
      </c>
      <c r="L17677" t="s">
        <v>28</v>
      </c>
      <c r="M17677" t="s">
        <v>97</v>
      </c>
      <c r="N17677" t="s">
        <v>97</v>
      </c>
      <c r="O17677" t="s">
        <v>22</v>
      </c>
      <c r="P17677" t="s">
        <v>23</v>
      </c>
      <c r="Q17677" t="s">
        <v>30</v>
      </c>
    </row>
    <row r="17678" spans="1:17" x14ac:dyDescent="0.2">
      <c r="A17678" s="2">
        <v>42164</v>
      </c>
      <c r="B17678" t="s">
        <v>208</v>
      </c>
      <c r="C17678" t="s">
        <v>196</v>
      </c>
      <c r="D17678" t="s">
        <v>36</v>
      </c>
      <c r="E17678" t="s">
        <v>36</v>
      </c>
      <c r="F17678">
        <v>71</v>
      </c>
      <c r="G17678">
        <v>160</v>
      </c>
      <c r="H17678">
        <v>503</v>
      </c>
      <c r="I17678">
        <v>124</v>
      </c>
      <c r="J17678">
        <v>1</v>
      </c>
      <c r="K17678">
        <v>1</v>
      </c>
      <c r="L17678" t="s">
        <v>28</v>
      </c>
      <c r="M17678" t="s">
        <v>398</v>
      </c>
      <c r="N17678" t="s">
        <v>208</v>
      </c>
      <c r="O17678" t="s">
        <v>22</v>
      </c>
      <c r="P17678" t="s">
        <v>23</v>
      </c>
      <c r="Q17678" t="s">
        <v>30</v>
      </c>
    </row>
    <row r="17679" spans="1:17" x14ac:dyDescent="0.2">
      <c r="A17679" s="2">
        <v>42165</v>
      </c>
      <c r="B17679" t="s">
        <v>25</v>
      </c>
      <c r="C17679" t="s">
        <v>304</v>
      </c>
      <c r="D17679" t="s">
        <v>19</v>
      </c>
      <c r="E17679" t="s">
        <v>27</v>
      </c>
      <c r="F17679">
        <v>5</v>
      </c>
      <c r="G17679">
        <v>75</v>
      </c>
      <c r="H17679">
        <v>1392</v>
      </c>
      <c r="I17679">
        <v>462</v>
      </c>
      <c r="J17679">
        <v>1</v>
      </c>
      <c r="K17679">
        <v>0</v>
      </c>
      <c r="L17679" t="s">
        <v>28</v>
      </c>
      <c r="M17679" t="s">
        <v>869</v>
      </c>
      <c r="N17679" t="s">
        <v>25</v>
      </c>
      <c r="O17679" t="s">
        <v>22</v>
      </c>
      <c r="P17679" t="s">
        <v>23</v>
      </c>
      <c r="Q17679" t="s">
        <v>24</v>
      </c>
    </row>
    <row r="17680" spans="1:17" x14ac:dyDescent="0.2">
      <c r="A17680" s="2">
        <v>42165</v>
      </c>
      <c r="B17680" t="s">
        <v>1491</v>
      </c>
      <c r="C17680" t="s">
        <v>454</v>
      </c>
      <c r="D17680" t="s">
        <v>27</v>
      </c>
      <c r="E17680" t="s">
        <v>27</v>
      </c>
      <c r="F17680">
        <v>144</v>
      </c>
      <c r="G17680">
        <v>107</v>
      </c>
      <c r="H17680">
        <v>158</v>
      </c>
      <c r="I17680">
        <v>295</v>
      </c>
      <c r="J17680">
        <v>0</v>
      </c>
      <c r="K17680">
        <v>0</v>
      </c>
      <c r="L17680" t="s">
        <v>20</v>
      </c>
      <c r="M17680" t="s">
        <v>849</v>
      </c>
      <c r="N17680" t="s">
        <v>1491</v>
      </c>
      <c r="O17680" t="s">
        <v>22</v>
      </c>
      <c r="P17680" t="s">
        <v>23</v>
      </c>
      <c r="Q17680" t="s">
        <v>30</v>
      </c>
    </row>
    <row r="17681" spans="1:17" x14ac:dyDescent="0.2">
      <c r="A17681" s="2">
        <v>42165</v>
      </c>
      <c r="B17681" t="s">
        <v>129</v>
      </c>
      <c r="C17681" t="s">
        <v>77</v>
      </c>
      <c r="D17681" t="s">
        <v>50</v>
      </c>
      <c r="E17681" t="s">
        <v>27</v>
      </c>
      <c r="F17681">
        <v>1</v>
      </c>
      <c r="G17681">
        <v>27</v>
      </c>
      <c r="H17681">
        <v>1775</v>
      </c>
      <c r="I17681">
        <v>823</v>
      </c>
      <c r="J17681">
        <v>1</v>
      </c>
      <c r="K17681">
        <v>2</v>
      </c>
      <c r="L17681" t="s">
        <v>28</v>
      </c>
      <c r="M17681" t="s">
        <v>190</v>
      </c>
      <c r="N17681" t="s">
        <v>129</v>
      </c>
      <c r="O17681" t="s">
        <v>22</v>
      </c>
      <c r="P17681" t="s">
        <v>23</v>
      </c>
      <c r="Q17681" t="s">
        <v>41</v>
      </c>
    </row>
    <row r="17682" spans="1:17" x14ac:dyDescent="0.2">
      <c r="A17682" s="2">
        <v>42165</v>
      </c>
      <c r="B17682" t="s">
        <v>53</v>
      </c>
      <c r="C17682" t="s">
        <v>174</v>
      </c>
      <c r="D17682" t="s">
        <v>50</v>
      </c>
      <c r="E17682" t="s">
        <v>50</v>
      </c>
      <c r="F17682">
        <v>11</v>
      </c>
      <c r="G17682">
        <v>129</v>
      </c>
      <c r="H17682">
        <v>1145</v>
      </c>
      <c r="I17682">
        <v>206</v>
      </c>
      <c r="J17682">
        <v>3</v>
      </c>
      <c r="K17682">
        <v>0</v>
      </c>
      <c r="L17682" t="s">
        <v>28</v>
      </c>
      <c r="M17682" t="s">
        <v>1643</v>
      </c>
      <c r="N17682" t="s">
        <v>53</v>
      </c>
      <c r="O17682" t="s">
        <v>22</v>
      </c>
      <c r="P17682" t="s">
        <v>23</v>
      </c>
      <c r="Q17682" t="s">
        <v>24</v>
      </c>
    </row>
    <row r="17683" spans="1:17" x14ac:dyDescent="0.2">
      <c r="A17683" s="2">
        <v>42166</v>
      </c>
      <c r="B17683" t="s">
        <v>1073</v>
      </c>
      <c r="C17683" t="s">
        <v>469</v>
      </c>
      <c r="D17683" t="s">
        <v>115</v>
      </c>
      <c r="E17683" t="s">
        <v>115</v>
      </c>
      <c r="F17683">
        <v>151</v>
      </c>
      <c r="G17683">
        <v>121</v>
      </c>
      <c r="H17683">
        <v>137</v>
      </c>
      <c r="I17683">
        <v>234</v>
      </c>
      <c r="J17683">
        <v>0</v>
      </c>
      <c r="K17683">
        <v>6</v>
      </c>
      <c r="L17683" t="s">
        <v>20</v>
      </c>
      <c r="M17683" t="s">
        <v>1644</v>
      </c>
      <c r="N17683" t="s">
        <v>167</v>
      </c>
      <c r="O17683" t="s">
        <v>122</v>
      </c>
      <c r="P17683" t="s">
        <v>23</v>
      </c>
      <c r="Q17683" t="s">
        <v>41</v>
      </c>
    </row>
    <row r="17684" spans="1:17" x14ac:dyDescent="0.2">
      <c r="A17684" s="2">
        <v>42166</v>
      </c>
      <c r="B17684" t="s">
        <v>212</v>
      </c>
      <c r="C17684" t="s">
        <v>569</v>
      </c>
      <c r="D17684" t="s">
        <v>115</v>
      </c>
      <c r="E17684" t="s">
        <v>115</v>
      </c>
      <c r="F17684">
        <v>166</v>
      </c>
      <c r="G17684">
        <v>177</v>
      </c>
      <c r="H17684">
        <v>115</v>
      </c>
      <c r="I17684">
        <v>88</v>
      </c>
      <c r="J17684">
        <v>1</v>
      </c>
      <c r="K17684">
        <v>3</v>
      </c>
      <c r="L17684" t="s">
        <v>20</v>
      </c>
      <c r="M17684" t="s">
        <v>214</v>
      </c>
      <c r="N17684" t="s">
        <v>212</v>
      </c>
      <c r="O17684" t="s">
        <v>22</v>
      </c>
      <c r="P17684" t="s">
        <v>23</v>
      </c>
      <c r="Q17684" t="s">
        <v>41</v>
      </c>
    </row>
    <row r="17685" spans="1:17" x14ac:dyDescent="0.2">
      <c r="A17685" s="2">
        <v>42166</v>
      </c>
      <c r="B17685" t="s">
        <v>648</v>
      </c>
      <c r="C17685" t="s">
        <v>443</v>
      </c>
      <c r="D17685" t="s">
        <v>115</v>
      </c>
      <c r="E17685" t="s">
        <v>115</v>
      </c>
      <c r="F17685">
        <v>178</v>
      </c>
      <c r="G17685">
        <v>154</v>
      </c>
      <c r="H17685">
        <v>86</v>
      </c>
      <c r="I17685">
        <v>136</v>
      </c>
      <c r="J17685">
        <v>0</v>
      </c>
      <c r="K17685">
        <v>4</v>
      </c>
      <c r="L17685" t="s">
        <v>20</v>
      </c>
      <c r="M17685" t="s">
        <v>717</v>
      </c>
      <c r="N17685" t="s">
        <v>648</v>
      </c>
      <c r="O17685" t="s">
        <v>22</v>
      </c>
      <c r="P17685" t="s">
        <v>23</v>
      </c>
      <c r="Q17685" t="s">
        <v>41</v>
      </c>
    </row>
    <row r="17686" spans="1:17" x14ac:dyDescent="0.2">
      <c r="A17686" s="2">
        <v>42166</v>
      </c>
      <c r="B17686" t="s">
        <v>107</v>
      </c>
      <c r="C17686" t="s">
        <v>31</v>
      </c>
      <c r="D17686" t="s">
        <v>19</v>
      </c>
      <c r="E17686" t="s">
        <v>19</v>
      </c>
      <c r="F17686">
        <v>19</v>
      </c>
      <c r="G17686">
        <v>31</v>
      </c>
      <c r="H17686">
        <v>989</v>
      </c>
      <c r="I17686">
        <v>806</v>
      </c>
      <c r="J17686">
        <v>2</v>
      </c>
      <c r="K17686">
        <v>0</v>
      </c>
      <c r="L17686" t="s">
        <v>507</v>
      </c>
      <c r="M17686" t="s">
        <v>310</v>
      </c>
      <c r="N17686" t="s">
        <v>107</v>
      </c>
      <c r="O17686" t="s">
        <v>22</v>
      </c>
      <c r="P17686" t="s">
        <v>23</v>
      </c>
      <c r="Q17686" t="s">
        <v>24</v>
      </c>
    </row>
    <row r="17687" spans="1:17" x14ac:dyDescent="0.2">
      <c r="A17687" s="2">
        <v>42166</v>
      </c>
      <c r="B17687" t="s">
        <v>262</v>
      </c>
      <c r="C17687" t="s">
        <v>614</v>
      </c>
      <c r="D17687" t="s">
        <v>27</v>
      </c>
      <c r="E17687" t="s">
        <v>27</v>
      </c>
      <c r="F17687">
        <v>116</v>
      </c>
      <c r="G17687">
        <v>155</v>
      </c>
      <c r="H17687">
        <v>256</v>
      </c>
      <c r="I17687">
        <v>130</v>
      </c>
      <c r="J17687">
        <v>1</v>
      </c>
      <c r="K17687">
        <v>2</v>
      </c>
      <c r="L17687" t="s">
        <v>20</v>
      </c>
      <c r="M17687" t="s">
        <v>264</v>
      </c>
      <c r="N17687" t="s">
        <v>262</v>
      </c>
      <c r="O17687" t="s">
        <v>22</v>
      </c>
      <c r="P17687" t="s">
        <v>23</v>
      </c>
      <c r="Q17687" t="s">
        <v>41</v>
      </c>
    </row>
    <row r="17688" spans="1:17" x14ac:dyDescent="0.2">
      <c r="A17688" s="2">
        <v>42166</v>
      </c>
      <c r="B17688" t="s">
        <v>889</v>
      </c>
      <c r="C17688" t="s">
        <v>583</v>
      </c>
      <c r="D17688" t="s">
        <v>115</v>
      </c>
      <c r="E17688" t="s">
        <v>115</v>
      </c>
      <c r="F17688">
        <v>174</v>
      </c>
      <c r="G17688">
        <v>173</v>
      </c>
      <c r="H17688">
        <v>96</v>
      </c>
      <c r="I17688">
        <v>99</v>
      </c>
      <c r="J17688">
        <v>1</v>
      </c>
      <c r="K17688">
        <v>0</v>
      </c>
      <c r="L17688" t="s">
        <v>20</v>
      </c>
      <c r="M17688" t="s">
        <v>1600</v>
      </c>
      <c r="N17688" t="s">
        <v>889</v>
      </c>
      <c r="O17688" t="s">
        <v>22</v>
      </c>
      <c r="P17688" t="s">
        <v>23</v>
      </c>
      <c r="Q17688" t="s">
        <v>24</v>
      </c>
    </row>
    <row r="17689" spans="1:17" x14ac:dyDescent="0.2">
      <c r="A17689" s="2">
        <v>42166</v>
      </c>
      <c r="B17689" t="s">
        <v>254</v>
      </c>
      <c r="C17689" t="s">
        <v>979</v>
      </c>
      <c r="D17689" t="s">
        <v>115</v>
      </c>
      <c r="E17689" t="s">
        <v>115</v>
      </c>
      <c r="F17689">
        <v>164</v>
      </c>
      <c r="G17689">
        <v>159</v>
      </c>
      <c r="H17689">
        <v>117</v>
      </c>
      <c r="I17689">
        <v>127</v>
      </c>
      <c r="J17689">
        <v>7</v>
      </c>
      <c r="K17689">
        <v>0</v>
      </c>
      <c r="L17689" t="s">
        <v>20</v>
      </c>
      <c r="M17689" t="s">
        <v>253</v>
      </c>
      <c r="N17689" t="s">
        <v>254</v>
      </c>
      <c r="O17689" t="s">
        <v>22</v>
      </c>
      <c r="P17689" t="s">
        <v>23</v>
      </c>
      <c r="Q17689" t="s">
        <v>24</v>
      </c>
    </row>
    <row r="17690" spans="1:17" x14ac:dyDescent="0.2">
      <c r="A17690" s="2">
        <v>42166</v>
      </c>
      <c r="B17690" t="s">
        <v>388</v>
      </c>
      <c r="C17690" t="s">
        <v>239</v>
      </c>
      <c r="D17690" t="s">
        <v>115</v>
      </c>
      <c r="E17690" t="s">
        <v>115</v>
      </c>
      <c r="F17690">
        <v>141</v>
      </c>
      <c r="G17690">
        <v>101</v>
      </c>
      <c r="H17690">
        <v>160</v>
      </c>
      <c r="I17690">
        <v>319</v>
      </c>
      <c r="J17690">
        <v>1</v>
      </c>
      <c r="K17690">
        <v>2</v>
      </c>
      <c r="L17690" t="s">
        <v>20</v>
      </c>
      <c r="M17690" t="s">
        <v>971</v>
      </c>
      <c r="N17690" t="s">
        <v>388</v>
      </c>
      <c r="O17690" t="s">
        <v>22</v>
      </c>
      <c r="P17690" t="s">
        <v>23</v>
      </c>
      <c r="Q17690" t="s">
        <v>41</v>
      </c>
    </row>
    <row r="17691" spans="1:17" x14ac:dyDescent="0.2">
      <c r="A17691" s="2">
        <v>42166</v>
      </c>
      <c r="B17691" t="s">
        <v>143</v>
      </c>
      <c r="C17691" t="s">
        <v>164</v>
      </c>
      <c r="D17691" t="s">
        <v>115</v>
      </c>
      <c r="E17691" t="s">
        <v>115</v>
      </c>
      <c r="F17691">
        <v>52</v>
      </c>
      <c r="G17691">
        <v>86</v>
      </c>
      <c r="H17691">
        <v>622</v>
      </c>
      <c r="I17691">
        <v>381</v>
      </c>
      <c r="J17691">
        <v>4</v>
      </c>
      <c r="K17691">
        <v>0</v>
      </c>
      <c r="L17691" t="s">
        <v>1557</v>
      </c>
      <c r="M17691" t="s">
        <v>773</v>
      </c>
      <c r="N17691" t="s">
        <v>143</v>
      </c>
      <c r="O17691" t="s">
        <v>22</v>
      </c>
      <c r="P17691" t="s">
        <v>23</v>
      </c>
      <c r="Q17691" t="s">
        <v>24</v>
      </c>
    </row>
    <row r="17692" spans="1:17" x14ac:dyDescent="0.2">
      <c r="A17692" s="2">
        <v>42166</v>
      </c>
      <c r="B17692" t="s">
        <v>133</v>
      </c>
      <c r="C17692" t="s">
        <v>176</v>
      </c>
      <c r="D17692" t="s">
        <v>115</v>
      </c>
      <c r="E17692" t="s">
        <v>115</v>
      </c>
      <c r="F17692">
        <v>58</v>
      </c>
      <c r="G17692">
        <v>73</v>
      </c>
      <c r="H17692">
        <v>586</v>
      </c>
      <c r="I17692">
        <v>495</v>
      </c>
      <c r="J17692">
        <v>3</v>
      </c>
      <c r="K17692">
        <v>0</v>
      </c>
      <c r="L17692" t="s">
        <v>28</v>
      </c>
      <c r="M17692" t="s">
        <v>392</v>
      </c>
      <c r="N17692" t="s">
        <v>391</v>
      </c>
      <c r="O17692" t="s">
        <v>122</v>
      </c>
      <c r="P17692" t="s">
        <v>23</v>
      </c>
      <c r="Q17692" t="s">
        <v>24</v>
      </c>
    </row>
    <row r="17693" spans="1:17" x14ac:dyDescent="0.2">
      <c r="A17693" s="2">
        <v>42166</v>
      </c>
      <c r="B17693" t="s">
        <v>649</v>
      </c>
      <c r="C17693" t="s">
        <v>213</v>
      </c>
      <c r="D17693" t="s">
        <v>115</v>
      </c>
      <c r="E17693" t="s">
        <v>115</v>
      </c>
      <c r="F17693">
        <v>175</v>
      </c>
      <c r="G17693">
        <v>143</v>
      </c>
      <c r="H17693">
        <v>93</v>
      </c>
      <c r="I17693">
        <v>160</v>
      </c>
      <c r="J17693">
        <v>2</v>
      </c>
      <c r="K17693">
        <v>2</v>
      </c>
      <c r="L17693" t="s">
        <v>20</v>
      </c>
      <c r="M17693" t="s">
        <v>982</v>
      </c>
      <c r="N17693" t="s">
        <v>649</v>
      </c>
      <c r="O17693" t="s">
        <v>22</v>
      </c>
      <c r="P17693" t="s">
        <v>23</v>
      </c>
      <c r="Q17693" t="s">
        <v>30</v>
      </c>
    </row>
    <row r="17694" spans="1:17" x14ac:dyDescent="0.2">
      <c r="A17694" s="2">
        <v>42166</v>
      </c>
      <c r="B17694" t="s">
        <v>464</v>
      </c>
      <c r="C17694" t="s">
        <v>301</v>
      </c>
      <c r="D17694" t="s">
        <v>115</v>
      </c>
      <c r="E17694" t="s">
        <v>115</v>
      </c>
      <c r="F17694">
        <v>135</v>
      </c>
      <c r="G17694">
        <v>125</v>
      </c>
      <c r="H17694">
        <v>188</v>
      </c>
      <c r="I17694">
        <v>218</v>
      </c>
      <c r="J17694">
        <v>0</v>
      </c>
      <c r="K17694">
        <v>1</v>
      </c>
      <c r="L17694" t="s">
        <v>20</v>
      </c>
      <c r="M17694" t="s">
        <v>948</v>
      </c>
      <c r="N17694" t="s">
        <v>464</v>
      </c>
      <c r="O17694" t="s">
        <v>22</v>
      </c>
      <c r="P17694" t="s">
        <v>23</v>
      </c>
      <c r="Q17694" t="s">
        <v>41</v>
      </c>
    </row>
    <row r="17695" spans="1:17" x14ac:dyDescent="0.2">
      <c r="A17695" s="2">
        <v>42166</v>
      </c>
      <c r="B17695" t="s">
        <v>391</v>
      </c>
      <c r="C17695" t="s">
        <v>1288</v>
      </c>
      <c r="D17695" t="s">
        <v>115</v>
      </c>
      <c r="E17695" t="s">
        <v>115</v>
      </c>
      <c r="F17695">
        <v>162</v>
      </c>
      <c r="G17695">
        <v>146</v>
      </c>
      <c r="H17695">
        <v>120</v>
      </c>
      <c r="I17695">
        <v>151</v>
      </c>
      <c r="J17695">
        <v>3</v>
      </c>
      <c r="K17695">
        <v>0</v>
      </c>
      <c r="L17695" t="s">
        <v>20</v>
      </c>
      <c r="M17695" t="s">
        <v>392</v>
      </c>
      <c r="N17695" t="s">
        <v>391</v>
      </c>
      <c r="O17695" t="s">
        <v>22</v>
      </c>
      <c r="P17695" t="s">
        <v>23</v>
      </c>
      <c r="Q17695" t="s">
        <v>24</v>
      </c>
    </row>
    <row r="17696" spans="1:17" x14ac:dyDescent="0.2">
      <c r="A17696" s="2">
        <v>42166</v>
      </c>
      <c r="B17696" t="s">
        <v>629</v>
      </c>
      <c r="C17696" t="s">
        <v>166</v>
      </c>
      <c r="D17696" t="s">
        <v>36</v>
      </c>
      <c r="E17696" t="s">
        <v>115</v>
      </c>
      <c r="F17696">
        <v>178</v>
      </c>
      <c r="G17696">
        <v>97</v>
      </c>
      <c r="H17696">
        <v>86</v>
      </c>
      <c r="I17696">
        <v>334</v>
      </c>
      <c r="J17696">
        <v>0</v>
      </c>
      <c r="K17696">
        <v>1</v>
      </c>
      <c r="L17696" t="s">
        <v>20</v>
      </c>
      <c r="M17696" t="s">
        <v>925</v>
      </c>
      <c r="N17696" t="s">
        <v>629</v>
      </c>
      <c r="O17696" t="s">
        <v>22</v>
      </c>
      <c r="P17696" t="s">
        <v>23</v>
      </c>
      <c r="Q17696" t="s">
        <v>41</v>
      </c>
    </row>
    <row r="17697" spans="1:17" x14ac:dyDescent="0.2">
      <c r="A17697" s="2">
        <v>42166</v>
      </c>
      <c r="B17697" t="s">
        <v>572</v>
      </c>
      <c r="C17697" t="s">
        <v>402</v>
      </c>
      <c r="D17697" t="s">
        <v>115</v>
      </c>
      <c r="E17697" t="s">
        <v>115</v>
      </c>
      <c r="F17697">
        <v>137</v>
      </c>
      <c r="G17697">
        <v>106</v>
      </c>
      <c r="H17697">
        <v>182</v>
      </c>
      <c r="I17697">
        <v>298</v>
      </c>
      <c r="J17697">
        <v>2</v>
      </c>
      <c r="K17697">
        <v>1</v>
      </c>
      <c r="L17697" t="s">
        <v>20</v>
      </c>
      <c r="M17697" t="s">
        <v>1645</v>
      </c>
      <c r="N17697" t="s">
        <v>572</v>
      </c>
      <c r="O17697" t="s">
        <v>22</v>
      </c>
      <c r="P17697" t="s">
        <v>23</v>
      </c>
      <c r="Q17697" t="s">
        <v>24</v>
      </c>
    </row>
    <row r="17698" spans="1:17" x14ac:dyDescent="0.2">
      <c r="A17698" s="2">
        <v>42166</v>
      </c>
      <c r="B17698" t="s">
        <v>113</v>
      </c>
      <c r="C17698" t="s">
        <v>913</v>
      </c>
      <c r="D17698" t="s">
        <v>115</v>
      </c>
      <c r="E17698" t="s">
        <v>115</v>
      </c>
      <c r="F17698">
        <v>98</v>
      </c>
      <c r="G17698">
        <v>118</v>
      </c>
      <c r="H17698">
        <v>329</v>
      </c>
      <c r="I17698">
        <v>241</v>
      </c>
      <c r="J17698">
        <v>3</v>
      </c>
      <c r="K17698">
        <v>2</v>
      </c>
      <c r="L17698" t="s">
        <v>20</v>
      </c>
      <c r="M17698" t="s">
        <v>116</v>
      </c>
      <c r="N17698" t="s">
        <v>113</v>
      </c>
      <c r="O17698" t="s">
        <v>22</v>
      </c>
      <c r="P17698" t="s">
        <v>23</v>
      </c>
      <c r="Q17698" t="s">
        <v>24</v>
      </c>
    </row>
    <row r="17699" spans="1:17" x14ac:dyDescent="0.2">
      <c r="A17699" s="2">
        <v>42166</v>
      </c>
      <c r="B17699" t="s">
        <v>106</v>
      </c>
      <c r="C17699" t="s">
        <v>131</v>
      </c>
      <c r="D17699" t="s">
        <v>50</v>
      </c>
      <c r="E17699" t="s">
        <v>27</v>
      </c>
      <c r="F17699">
        <v>10</v>
      </c>
      <c r="G17699">
        <v>14</v>
      </c>
      <c r="H17699">
        <v>1147</v>
      </c>
      <c r="I17699">
        <v>1056</v>
      </c>
      <c r="J17699">
        <v>2</v>
      </c>
      <c r="K17699">
        <v>1</v>
      </c>
      <c r="L17699" t="s">
        <v>28</v>
      </c>
      <c r="M17699" t="s">
        <v>1077</v>
      </c>
      <c r="N17699" t="s">
        <v>106</v>
      </c>
      <c r="O17699" t="s">
        <v>22</v>
      </c>
      <c r="P17699" t="s">
        <v>23</v>
      </c>
      <c r="Q17699" t="s">
        <v>24</v>
      </c>
    </row>
    <row r="17700" spans="1:17" x14ac:dyDescent="0.2">
      <c r="A17700" s="2">
        <v>42166</v>
      </c>
      <c r="B17700" t="s">
        <v>602</v>
      </c>
      <c r="C17700" t="s">
        <v>177</v>
      </c>
      <c r="D17700" t="s">
        <v>115</v>
      </c>
      <c r="E17700" t="s">
        <v>115</v>
      </c>
      <c r="F17700">
        <v>139</v>
      </c>
      <c r="G17700">
        <v>103</v>
      </c>
      <c r="H17700">
        <v>173</v>
      </c>
      <c r="I17700">
        <v>315</v>
      </c>
      <c r="J17700">
        <v>1</v>
      </c>
      <c r="K17700">
        <v>3</v>
      </c>
      <c r="L17700" t="s">
        <v>20</v>
      </c>
      <c r="M17700" t="s">
        <v>603</v>
      </c>
      <c r="N17700" t="s">
        <v>602</v>
      </c>
      <c r="O17700" t="s">
        <v>22</v>
      </c>
      <c r="P17700" t="s">
        <v>23</v>
      </c>
      <c r="Q17700" t="s">
        <v>41</v>
      </c>
    </row>
    <row r="17701" spans="1:17" x14ac:dyDescent="0.2">
      <c r="A17701" s="2">
        <v>42166</v>
      </c>
      <c r="B17701" t="s">
        <v>449</v>
      </c>
      <c r="C17701" t="s">
        <v>167</v>
      </c>
      <c r="D17701" t="s">
        <v>115</v>
      </c>
      <c r="E17701" t="s">
        <v>115</v>
      </c>
      <c r="F17701">
        <v>74</v>
      </c>
      <c r="G17701">
        <v>41</v>
      </c>
      <c r="H17701">
        <v>478</v>
      </c>
      <c r="I17701">
        <v>716</v>
      </c>
      <c r="J17701">
        <v>0</v>
      </c>
      <c r="K17701">
        <v>1</v>
      </c>
      <c r="L17701" t="s">
        <v>28</v>
      </c>
      <c r="M17701" t="s">
        <v>530</v>
      </c>
      <c r="N17701" t="s">
        <v>449</v>
      </c>
      <c r="O17701" t="s">
        <v>22</v>
      </c>
      <c r="P17701" t="s">
        <v>23</v>
      </c>
      <c r="Q17701" t="s">
        <v>41</v>
      </c>
    </row>
    <row r="17702" spans="1:17" x14ac:dyDescent="0.2">
      <c r="A17702" s="2">
        <v>42166</v>
      </c>
      <c r="B17702" t="s">
        <v>389</v>
      </c>
      <c r="C17702" t="s">
        <v>163</v>
      </c>
      <c r="D17702" t="s">
        <v>115</v>
      </c>
      <c r="E17702" t="s">
        <v>115</v>
      </c>
      <c r="F17702">
        <v>165</v>
      </c>
      <c r="G17702">
        <v>146</v>
      </c>
      <c r="H17702">
        <v>117</v>
      </c>
      <c r="I17702">
        <v>151</v>
      </c>
      <c r="J17702">
        <v>0</v>
      </c>
      <c r="K17702">
        <v>3</v>
      </c>
      <c r="L17702" t="s">
        <v>20</v>
      </c>
      <c r="M17702" t="s">
        <v>165</v>
      </c>
      <c r="N17702" t="s">
        <v>166</v>
      </c>
      <c r="O17702" t="s">
        <v>122</v>
      </c>
      <c r="P17702" t="s">
        <v>23</v>
      </c>
      <c r="Q17702" t="s">
        <v>41</v>
      </c>
    </row>
    <row r="17703" spans="1:17" x14ac:dyDescent="0.2">
      <c r="A17703" s="2">
        <v>42167</v>
      </c>
      <c r="B17703" t="s">
        <v>737</v>
      </c>
      <c r="C17703" t="s">
        <v>145</v>
      </c>
      <c r="D17703" t="s">
        <v>50</v>
      </c>
      <c r="E17703" t="s">
        <v>50</v>
      </c>
      <c r="F17703">
        <v>204</v>
      </c>
      <c r="G17703">
        <v>87</v>
      </c>
      <c r="H17703">
        <v>8</v>
      </c>
      <c r="I17703">
        <v>377</v>
      </c>
      <c r="J17703">
        <v>1</v>
      </c>
      <c r="K17703">
        <v>3</v>
      </c>
      <c r="L17703" t="s">
        <v>291</v>
      </c>
      <c r="M17703" t="s">
        <v>819</v>
      </c>
      <c r="N17703" t="s">
        <v>737</v>
      </c>
      <c r="O17703" t="s">
        <v>22</v>
      </c>
      <c r="P17703" t="s">
        <v>23</v>
      </c>
      <c r="Q17703" t="s">
        <v>41</v>
      </c>
    </row>
    <row r="17704" spans="1:17" x14ac:dyDescent="0.2">
      <c r="A17704" s="2">
        <v>42167</v>
      </c>
      <c r="B17704" t="s">
        <v>646</v>
      </c>
      <c r="C17704" t="s">
        <v>123</v>
      </c>
      <c r="D17704" t="s">
        <v>50</v>
      </c>
      <c r="E17704" t="s">
        <v>50</v>
      </c>
      <c r="F17704">
        <v>32</v>
      </c>
      <c r="G17704">
        <v>40</v>
      </c>
      <c r="H17704">
        <v>802</v>
      </c>
      <c r="I17704">
        <v>725</v>
      </c>
      <c r="J17704">
        <v>3</v>
      </c>
      <c r="K17704">
        <v>1</v>
      </c>
      <c r="L17704" t="s">
        <v>291</v>
      </c>
      <c r="M17704" t="s">
        <v>909</v>
      </c>
      <c r="N17704" t="s">
        <v>646</v>
      </c>
      <c r="O17704" t="s">
        <v>22</v>
      </c>
      <c r="P17704" t="s">
        <v>23</v>
      </c>
      <c r="Q17704" t="s">
        <v>24</v>
      </c>
    </row>
    <row r="17705" spans="1:17" x14ac:dyDescent="0.2">
      <c r="A17705" s="2">
        <v>42167</v>
      </c>
      <c r="B17705" t="s">
        <v>274</v>
      </c>
      <c r="C17705" t="s">
        <v>119</v>
      </c>
      <c r="D17705" t="s">
        <v>50</v>
      </c>
      <c r="E17705" t="s">
        <v>50</v>
      </c>
      <c r="F17705">
        <v>18</v>
      </c>
      <c r="G17705">
        <v>13</v>
      </c>
      <c r="H17705">
        <v>991</v>
      </c>
      <c r="I17705">
        <v>1100</v>
      </c>
      <c r="J17705">
        <v>1</v>
      </c>
      <c r="K17705">
        <v>1</v>
      </c>
      <c r="L17705" t="s">
        <v>291</v>
      </c>
      <c r="M17705" t="s">
        <v>524</v>
      </c>
      <c r="N17705" t="s">
        <v>274</v>
      </c>
      <c r="O17705" t="s">
        <v>22</v>
      </c>
      <c r="P17705" t="s">
        <v>23</v>
      </c>
      <c r="Q17705" t="s">
        <v>30</v>
      </c>
    </row>
    <row r="17706" spans="1:17" x14ac:dyDescent="0.2">
      <c r="A17706" s="2">
        <v>42167</v>
      </c>
      <c r="B17706" t="s">
        <v>34</v>
      </c>
      <c r="C17706" t="s">
        <v>46</v>
      </c>
      <c r="D17706" t="s">
        <v>36</v>
      </c>
      <c r="E17706" t="s">
        <v>36</v>
      </c>
      <c r="F17706">
        <v>45</v>
      </c>
      <c r="G17706">
        <v>162</v>
      </c>
      <c r="H17706">
        <v>673</v>
      </c>
      <c r="I17706">
        <v>121</v>
      </c>
      <c r="J17706">
        <v>1</v>
      </c>
      <c r="K17706">
        <v>2</v>
      </c>
      <c r="L17706" t="s">
        <v>62</v>
      </c>
      <c r="M17706" t="s">
        <v>112</v>
      </c>
      <c r="N17706" t="s">
        <v>110</v>
      </c>
      <c r="O17706" t="s">
        <v>122</v>
      </c>
      <c r="P17706" t="s">
        <v>23</v>
      </c>
      <c r="Q17706" t="s">
        <v>41</v>
      </c>
    </row>
    <row r="17707" spans="1:17" x14ac:dyDescent="0.2">
      <c r="A17707" s="2">
        <v>42167</v>
      </c>
      <c r="B17707" t="s">
        <v>76</v>
      </c>
      <c r="C17707" t="s">
        <v>293</v>
      </c>
      <c r="D17707" t="s">
        <v>50</v>
      </c>
      <c r="E17707" t="s">
        <v>50</v>
      </c>
      <c r="F17707">
        <v>37</v>
      </c>
      <c r="G17707">
        <v>16</v>
      </c>
      <c r="H17707">
        <v>769</v>
      </c>
      <c r="I17707">
        <v>1035</v>
      </c>
      <c r="J17707">
        <v>2</v>
      </c>
      <c r="K17707">
        <v>1</v>
      </c>
      <c r="L17707" t="s">
        <v>291</v>
      </c>
      <c r="M17707" t="s">
        <v>78</v>
      </c>
      <c r="N17707" t="s">
        <v>76</v>
      </c>
      <c r="O17707" t="s">
        <v>22</v>
      </c>
      <c r="P17707" t="s">
        <v>23</v>
      </c>
      <c r="Q17707" t="s">
        <v>24</v>
      </c>
    </row>
    <row r="17708" spans="1:17" x14ac:dyDescent="0.2">
      <c r="A17708" s="2">
        <v>42167</v>
      </c>
      <c r="B17708" t="s">
        <v>560</v>
      </c>
      <c r="C17708" t="s">
        <v>180</v>
      </c>
      <c r="D17708" t="s">
        <v>50</v>
      </c>
      <c r="E17708" t="s">
        <v>50</v>
      </c>
      <c r="F17708">
        <v>133</v>
      </c>
      <c r="G17708">
        <v>57</v>
      </c>
      <c r="H17708">
        <v>195</v>
      </c>
      <c r="I17708">
        <v>589</v>
      </c>
      <c r="J17708">
        <v>0</v>
      </c>
      <c r="K17708">
        <v>1</v>
      </c>
      <c r="L17708" t="s">
        <v>291</v>
      </c>
      <c r="M17708" t="s">
        <v>626</v>
      </c>
      <c r="N17708" t="s">
        <v>560</v>
      </c>
      <c r="O17708" t="s">
        <v>22</v>
      </c>
      <c r="P17708" t="s">
        <v>23</v>
      </c>
      <c r="Q17708" t="s">
        <v>41</v>
      </c>
    </row>
    <row r="17709" spans="1:17" x14ac:dyDescent="0.2">
      <c r="A17709" s="2">
        <v>42167</v>
      </c>
      <c r="B17709" t="s">
        <v>101</v>
      </c>
      <c r="C17709" t="s">
        <v>126</v>
      </c>
      <c r="D17709" t="s">
        <v>50</v>
      </c>
      <c r="E17709" t="s">
        <v>50</v>
      </c>
      <c r="F17709">
        <v>82</v>
      </c>
      <c r="G17709">
        <v>6</v>
      </c>
      <c r="H17709">
        <v>389</v>
      </c>
      <c r="I17709">
        <v>1377</v>
      </c>
      <c r="J17709">
        <v>0</v>
      </c>
      <c r="K17709">
        <v>2</v>
      </c>
      <c r="L17709" t="s">
        <v>291</v>
      </c>
      <c r="M17709" t="s">
        <v>331</v>
      </c>
      <c r="N17709" t="s">
        <v>101</v>
      </c>
      <c r="O17709" t="s">
        <v>22</v>
      </c>
      <c r="P17709" t="s">
        <v>23</v>
      </c>
      <c r="Q17709" t="s">
        <v>41</v>
      </c>
    </row>
    <row r="17710" spans="1:17" x14ac:dyDescent="0.2">
      <c r="A17710" s="2">
        <v>42167</v>
      </c>
      <c r="B17710" t="s">
        <v>184</v>
      </c>
      <c r="C17710" t="s">
        <v>87</v>
      </c>
      <c r="D17710" t="s">
        <v>50</v>
      </c>
      <c r="E17710" t="s">
        <v>50</v>
      </c>
      <c r="F17710">
        <v>145</v>
      </c>
      <c r="G17710">
        <v>62</v>
      </c>
      <c r="H17710">
        <v>154</v>
      </c>
      <c r="I17710">
        <v>536</v>
      </c>
      <c r="J17710">
        <v>0</v>
      </c>
      <c r="K17710">
        <v>1</v>
      </c>
      <c r="L17710" t="s">
        <v>291</v>
      </c>
      <c r="M17710" t="s">
        <v>193</v>
      </c>
      <c r="N17710" t="s">
        <v>184</v>
      </c>
      <c r="O17710" t="s">
        <v>22</v>
      </c>
      <c r="P17710" t="s">
        <v>23</v>
      </c>
      <c r="Q17710" t="s">
        <v>41</v>
      </c>
    </row>
    <row r="17711" spans="1:17" x14ac:dyDescent="0.2">
      <c r="A17711" s="2">
        <v>42167</v>
      </c>
      <c r="B17711" t="s">
        <v>26</v>
      </c>
      <c r="C17711" t="s">
        <v>17</v>
      </c>
      <c r="D17711" t="s">
        <v>27</v>
      </c>
      <c r="E17711" t="s">
        <v>19</v>
      </c>
      <c r="F17711">
        <v>23</v>
      </c>
      <c r="G17711">
        <v>89</v>
      </c>
      <c r="H17711">
        <v>926</v>
      </c>
      <c r="I17711">
        <v>371</v>
      </c>
      <c r="J17711">
        <v>0</v>
      </c>
      <c r="K17711">
        <v>0</v>
      </c>
      <c r="L17711" t="s">
        <v>507</v>
      </c>
      <c r="M17711" t="s">
        <v>574</v>
      </c>
      <c r="N17711" t="s">
        <v>107</v>
      </c>
      <c r="O17711" t="s">
        <v>122</v>
      </c>
      <c r="P17711" t="s">
        <v>23</v>
      </c>
      <c r="Q17711" t="s">
        <v>30</v>
      </c>
    </row>
    <row r="17712" spans="1:17" x14ac:dyDescent="0.2">
      <c r="A17712" s="2">
        <v>42167</v>
      </c>
      <c r="B17712" t="s">
        <v>110</v>
      </c>
      <c r="C17712" t="s">
        <v>718</v>
      </c>
      <c r="D17712" t="s">
        <v>36</v>
      </c>
      <c r="E17712" t="s">
        <v>36</v>
      </c>
      <c r="F17712">
        <v>92</v>
      </c>
      <c r="G17712">
        <v>119</v>
      </c>
      <c r="H17712">
        <v>368</v>
      </c>
      <c r="I17712">
        <v>237</v>
      </c>
      <c r="J17712">
        <v>1</v>
      </c>
      <c r="K17712">
        <v>0</v>
      </c>
      <c r="L17712" t="s">
        <v>62</v>
      </c>
      <c r="M17712" t="s">
        <v>884</v>
      </c>
      <c r="N17712" t="s">
        <v>110</v>
      </c>
      <c r="O17712" t="s">
        <v>22</v>
      </c>
      <c r="P17712" t="s">
        <v>23</v>
      </c>
      <c r="Q17712" t="s">
        <v>24</v>
      </c>
    </row>
    <row r="17713" spans="1:17" x14ac:dyDescent="0.2">
      <c r="A17713" s="2">
        <v>42167</v>
      </c>
      <c r="B17713" t="s">
        <v>49</v>
      </c>
      <c r="C17713" t="s">
        <v>386</v>
      </c>
      <c r="D17713" t="s">
        <v>50</v>
      </c>
      <c r="E17713" t="s">
        <v>50</v>
      </c>
      <c r="F17713">
        <v>64</v>
      </c>
      <c r="G17713">
        <v>115</v>
      </c>
      <c r="H17713">
        <v>527</v>
      </c>
      <c r="I17713">
        <v>271</v>
      </c>
      <c r="J17713">
        <v>0</v>
      </c>
      <c r="K17713">
        <v>0</v>
      </c>
      <c r="L17713" t="s">
        <v>291</v>
      </c>
      <c r="M17713" t="s">
        <v>103</v>
      </c>
      <c r="N17713" t="s">
        <v>49</v>
      </c>
      <c r="O17713" t="s">
        <v>22</v>
      </c>
      <c r="P17713" t="s">
        <v>23</v>
      </c>
      <c r="Q17713" t="s">
        <v>30</v>
      </c>
    </row>
    <row r="17714" spans="1:17" x14ac:dyDescent="0.2">
      <c r="A17714" s="2">
        <v>42167</v>
      </c>
      <c r="B17714" t="s">
        <v>128</v>
      </c>
      <c r="C17714" t="s">
        <v>800</v>
      </c>
      <c r="D17714" t="s">
        <v>36</v>
      </c>
      <c r="E17714" t="s">
        <v>36</v>
      </c>
      <c r="F17714">
        <v>29</v>
      </c>
      <c r="G17714">
        <v>207</v>
      </c>
      <c r="H17714">
        <v>807</v>
      </c>
      <c r="I17714">
        <v>4</v>
      </c>
      <c r="J17714">
        <v>8</v>
      </c>
      <c r="K17714">
        <v>1</v>
      </c>
      <c r="L17714" t="s">
        <v>62</v>
      </c>
      <c r="M17714" t="s">
        <v>1054</v>
      </c>
      <c r="N17714" t="s">
        <v>128</v>
      </c>
      <c r="O17714" t="s">
        <v>22</v>
      </c>
      <c r="P17714" t="s">
        <v>23</v>
      </c>
      <c r="Q17714" t="s">
        <v>24</v>
      </c>
    </row>
    <row r="17715" spans="1:17" x14ac:dyDescent="0.2">
      <c r="A17715" s="2">
        <v>42167</v>
      </c>
      <c r="B17715" t="s">
        <v>161</v>
      </c>
      <c r="C17715" t="s">
        <v>147</v>
      </c>
      <c r="D17715" t="s">
        <v>50</v>
      </c>
      <c r="E17715" t="s">
        <v>50</v>
      </c>
      <c r="F17715">
        <v>22</v>
      </c>
      <c r="G17715">
        <v>2</v>
      </c>
      <c r="H17715">
        <v>929</v>
      </c>
      <c r="I17715">
        <v>1508</v>
      </c>
      <c r="J17715">
        <v>1</v>
      </c>
      <c r="K17715">
        <v>0</v>
      </c>
      <c r="L17715" t="s">
        <v>291</v>
      </c>
      <c r="M17715" t="s">
        <v>162</v>
      </c>
      <c r="N17715" t="s">
        <v>161</v>
      </c>
      <c r="O17715" t="s">
        <v>22</v>
      </c>
      <c r="P17715" t="s">
        <v>23</v>
      </c>
      <c r="Q17715" t="s">
        <v>24</v>
      </c>
    </row>
    <row r="17716" spans="1:17" x14ac:dyDescent="0.2">
      <c r="A17716" s="2">
        <v>42168</v>
      </c>
      <c r="B17716" t="s">
        <v>85</v>
      </c>
      <c r="C17716" t="s">
        <v>67</v>
      </c>
      <c r="D17716" t="s">
        <v>50</v>
      </c>
      <c r="E17716" t="s">
        <v>50</v>
      </c>
      <c r="F17716">
        <v>51</v>
      </c>
      <c r="G17716">
        <v>9</v>
      </c>
      <c r="H17716">
        <v>623</v>
      </c>
      <c r="I17716">
        <v>1163</v>
      </c>
      <c r="J17716">
        <v>1</v>
      </c>
      <c r="K17716">
        <v>0</v>
      </c>
      <c r="L17716" t="s">
        <v>28</v>
      </c>
      <c r="M17716" t="s">
        <v>1611</v>
      </c>
      <c r="N17716" t="s">
        <v>85</v>
      </c>
      <c r="O17716" t="s">
        <v>22</v>
      </c>
      <c r="P17716" t="s">
        <v>23</v>
      </c>
      <c r="Q17716" t="s">
        <v>24</v>
      </c>
    </row>
    <row r="17717" spans="1:17" x14ac:dyDescent="0.2">
      <c r="A17717" s="2">
        <v>42168</v>
      </c>
      <c r="B17717" t="s">
        <v>150</v>
      </c>
      <c r="C17717" t="s">
        <v>419</v>
      </c>
      <c r="D17717" t="s">
        <v>36</v>
      </c>
      <c r="E17717" t="s">
        <v>36</v>
      </c>
      <c r="F17717">
        <v>21</v>
      </c>
      <c r="G17717">
        <v>187</v>
      </c>
      <c r="H17717">
        <v>941</v>
      </c>
      <c r="I17717">
        <v>59</v>
      </c>
      <c r="J17717">
        <v>4</v>
      </c>
      <c r="K17717">
        <v>0</v>
      </c>
      <c r="L17717" t="s">
        <v>62</v>
      </c>
      <c r="M17717" t="s">
        <v>1052</v>
      </c>
      <c r="N17717" t="s">
        <v>150</v>
      </c>
      <c r="O17717" t="s">
        <v>22</v>
      </c>
      <c r="P17717" t="s">
        <v>23</v>
      </c>
      <c r="Q17717" t="s">
        <v>24</v>
      </c>
    </row>
    <row r="17718" spans="1:17" x14ac:dyDescent="0.2">
      <c r="A17718" s="2">
        <v>42168</v>
      </c>
      <c r="B17718" t="s">
        <v>267</v>
      </c>
      <c r="C17718" t="s">
        <v>660</v>
      </c>
      <c r="D17718" t="s">
        <v>36</v>
      </c>
      <c r="E17718" t="s">
        <v>36</v>
      </c>
      <c r="F17718">
        <v>88</v>
      </c>
      <c r="G17718">
        <v>141</v>
      </c>
      <c r="H17718">
        <v>374</v>
      </c>
      <c r="I17718">
        <v>161</v>
      </c>
      <c r="J17718">
        <v>4</v>
      </c>
      <c r="K17718">
        <v>0</v>
      </c>
      <c r="L17718" t="s">
        <v>62</v>
      </c>
      <c r="M17718" t="s">
        <v>1402</v>
      </c>
      <c r="N17718" t="s">
        <v>267</v>
      </c>
      <c r="O17718" t="s">
        <v>22</v>
      </c>
      <c r="P17718" t="s">
        <v>23</v>
      </c>
      <c r="Q17718" t="s">
        <v>24</v>
      </c>
    </row>
    <row r="17719" spans="1:17" x14ac:dyDescent="0.2">
      <c r="A17719" s="2">
        <v>42168</v>
      </c>
      <c r="B17719" t="s">
        <v>39</v>
      </c>
      <c r="C17719" t="s">
        <v>38</v>
      </c>
      <c r="D17719" t="s">
        <v>19</v>
      </c>
      <c r="E17719" t="s">
        <v>19</v>
      </c>
      <c r="F17719">
        <v>3</v>
      </c>
      <c r="G17719">
        <v>85</v>
      </c>
      <c r="H17719">
        <v>1496</v>
      </c>
      <c r="I17719">
        <v>382</v>
      </c>
      <c r="J17719">
        <v>2</v>
      </c>
      <c r="K17719">
        <v>2</v>
      </c>
      <c r="L17719" t="s">
        <v>507</v>
      </c>
      <c r="M17719" t="s">
        <v>499</v>
      </c>
      <c r="N17719" t="s">
        <v>107</v>
      </c>
      <c r="O17719" t="s">
        <v>122</v>
      </c>
      <c r="P17719" t="s">
        <v>23</v>
      </c>
      <c r="Q17719" t="s">
        <v>30</v>
      </c>
    </row>
    <row r="17720" spans="1:17" x14ac:dyDescent="0.2">
      <c r="A17720" s="2">
        <v>42168</v>
      </c>
      <c r="B17720" t="s">
        <v>286</v>
      </c>
      <c r="C17720" t="s">
        <v>82</v>
      </c>
      <c r="D17720" t="s">
        <v>50</v>
      </c>
      <c r="E17720" t="s">
        <v>50</v>
      </c>
      <c r="F17720">
        <v>84</v>
      </c>
      <c r="G17720">
        <v>7</v>
      </c>
      <c r="H17720">
        <v>383</v>
      </c>
      <c r="I17720">
        <v>1229</v>
      </c>
      <c r="J17720">
        <v>2</v>
      </c>
      <c r="K17720">
        <v>3</v>
      </c>
      <c r="L17720" t="s">
        <v>291</v>
      </c>
      <c r="M17720" t="s">
        <v>359</v>
      </c>
      <c r="N17720" t="s">
        <v>286</v>
      </c>
      <c r="O17720" t="s">
        <v>22</v>
      </c>
      <c r="P17720" t="s">
        <v>23</v>
      </c>
      <c r="Q17720" t="s">
        <v>41</v>
      </c>
    </row>
    <row r="17721" spans="1:17" x14ac:dyDescent="0.2">
      <c r="A17721" s="2">
        <v>42168</v>
      </c>
      <c r="B17721" t="s">
        <v>224</v>
      </c>
      <c r="C17721" t="s">
        <v>1284</v>
      </c>
      <c r="D17721" t="s">
        <v>36</v>
      </c>
      <c r="E17721" t="s">
        <v>36</v>
      </c>
      <c r="F17721">
        <v>66</v>
      </c>
      <c r="G17721">
        <v>190</v>
      </c>
      <c r="H17721">
        <v>520</v>
      </c>
      <c r="I17721">
        <v>44</v>
      </c>
      <c r="J17721">
        <v>2</v>
      </c>
      <c r="K17721">
        <v>0</v>
      </c>
      <c r="L17721" t="s">
        <v>62</v>
      </c>
      <c r="M17721" t="s">
        <v>236</v>
      </c>
      <c r="N17721" t="s">
        <v>224</v>
      </c>
      <c r="O17721" t="s">
        <v>22</v>
      </c>
      <c r="P17721" t="s">
        <v>23</v>
      </c>
      <c r="Q17721" t="s">
        <v>24</v>
      </c>
    </row>
    <row r="17722" spans="1:17" x14ac:dyDescent="0.2">
      <c r="A17722" s="2">
        <v>42168</v>
      </c>
      <c r="B17722" t="s">
        <v>548</v>
      </c>
      <c r="C17722" t="s">
        <v>876</v>
      </c>
      <c r="D17722" t="s">
        <v>36</v>
      </c>
      <c r="E17722" t="s">
        <v>36</v>
      </c>
      <c r="F17722">
        <v>38</v>
      </c>
      <c r="G17722">
        <v>188</v>
      </c>
      <c r="H17722">
        <v>745</v>
      </c>
      <c r="I17722">
        <v>57</v>
      </c>
      <c r="J17722">
        <v>7</v>
      </c>
      <c r="K17722">
        <v>1</v>
      </c>
      <c r="L17722" t="s">
        <v>62</v>
      </c>
      <c r="M17722" t="s">
        <v>805</v>
      </c>
      <c r="N17722" t="s">
        <v>548</v>
      </c>
      <c r="O17722" t="s">
        <v>22</v>
      </c>
      <c r="P17722" t="s">
        <v>23</v>
      </c>
      <c r="Q17722" t="s">
        <v>24</v>
      </c>
    </row>
    <row r="17723" spans="1:17" x14ac:dyDescent="0.2">
      <c r="A17723" s="2">
        <v>42168</v>
      </c>
      <c r="B17723" t="s">
        <v>72</v>
      </c>
      <c r="C17723" t="s">
        <v>1204</v>
      </c>
      <c r="D17723" t="s">
        <v>50</v>
      </c>
      <c r="E17723" t="s">
        <v>50</v>
      </c>
      <c r="F17723">
        <v>29</v>
      </c>
      <c r="G17723">
        <v>45</v>
      </c>
      <c r="H17723">
        <v>807</v>
      </c>
      <c r="I17723">
        <v>672</v>
      </c>
      <c r="J17723">
        <v>2</v>
      </c>
      <c r="K17723">
        <v>0</v>
      </c>
      <c r="L17723" t="s">
        <v>291</v>
      </c>
      <c r="M17723" t="s">
        <v>74</v>
      </c>
      <c r="N17723" t="s">
        <v>72</v>
      </c>
      <c r="O17723" t="s">
        <v>22</v>
      </c>
      <c r="P17723" t="s">
        <v>23</v>
      </c>
      <c r="Q17723" t="s">
        <v>24</v>
      </c>
    </row>
    <row r="17724" spans="1:17" x14ac:dyDescent="0.2">
      <c r="A17724" s="2">
        <v>42168</v>
      </c>
      <c r="B17724" t="s">
        <v>48</v>
      </c>
      <c r="C17724" t="s">
        <v>153</v>
      </c>
      <c r="D17724" t="s">
        <v>50</v>
      </c>
      <c r="E17724" t="s">
        <v>50</v>
      </c>
      <c r="F17724">
        <v>102</v>
      </c>
      <c r="G17724">
        <v>25</v>
      </c>
      <c r="H17724">
        <v>318</v>
      </c>
      <c r="I17724">
        <v>898</v>
      </c>
      <c r="J17724">
        <v>2</v>
      </c>
      <c r="K17724">
        <v>1</v>
      </c>
      <c r="L17724" t="s">
        <v>291</v>
      </c>
      <c r="M17724" t="s">
        <v>866</v>
      </c>
      <c r="N17724" t="s">
        <v>48</v>
      </c>
      <c r="O17724" t="s">
        <v>22</v>
      </c>
      <c r="P17724" t="s">
        <v>23</v>
      </c>
      <c r="Q17724" t="s">
        <v>24</v>
      </c>
    </row>
    <row r="17725" spans="1:17" x14ac:dyDescent="0.2">
      <c r="A17725" s="2">
        <v>42168</v>
      </c>
      <c r="B17725" t="s">
        <v>70</v>
      </c>
      <c r="C17725" t="s">
        <v>94</v>
      </c>
      <c r="D17725" t="s">
        <v>50</v>
      </c>
      <c r="E17725" t="s">
        <v>50</v>
      </c>
      <c r="F17725">
        <v>78</v>
      </c>
      <c r="G17725">
        <v>42</v>
      </c>
      <c r="H17725">
        <v>410</v>
      </c>
      <c r="I17725">
        <v>684</v>
      </c>
      <c r="J17725">
        <v>0</v>
      </c>
      <c r="K17725">
        <v>1</v>
      </c>
      <c r="L17725" t="s">
        <v>291</v>
      </c>
      <c r="M17725" t="s">
        <v>383</v>
      </c>
      <c r="N17725" t="s">
        <v>70</v>
      </c>
      <c r="O17725" t="s">
        <v>22</v>
      </c>
      <c r="P17725" t="s">
        <v>23</v>
      </c>
      <c r="Q17725" t="s">
        <v>41</v>
      </c>
    </row>
    <row r="17726" spans="1:17" x14ac:dyDescent="0.2">
      <c r="A17726" s="2">
        <v>42168</v>
      </c>
      <c r="B17726" t="s">
        <v>98</v>
      </c>
      <c r="C17726" t="s">
        <v>104</v>
      </c>
      <c r="D17726" t="s">
        <v>50</v>
      </c>
      <c r="E17726" t="s">
        <v>50</v>
      </c>
      <c r="F17726">
        <v>60</v>
      </c>
      <c r="G17726">
        <v>28</v>
      </c>
      <c r="H17726">
        <v>580</v>
      </c>
      <c r="I17726">
        <v>818</v>
      </c>
      <c r="J17726">
        <v>1</v>
      </c>
      <c r="K17726">
        <v>1</v>
      </c>
      <c r="L17726" t="s">
        <v>291</v>
      </c>
      <c r="M17726" t="s">
        <v>99</v>
      </c>
      <c r="N17726" t="s">
        <v>98</v>
      </c>
      <c r="O17726" t="s">
        <v>22</v>
      </c>
      <c r="P17726" t="s">
        <v>23</v>
      </c>
      <c r="Q17726" t="s">
        <v>30</v>
      </c>
    </row>
    <row r="17727" spans="1:17" x14ac:dyDescent="0.2">
      <c r="A17727" s="2">
        <v>42168</v>
      </c>
      <c r="B17727" t="s">
        <v>250</v>
      </c>
      <c r="C17727" t="s">
        <v>45</v>
      </c>
      <c r="D17727" t="s">
        <v>36</v>
      </c>
      <c r="E17727" t="s">
        <v>36</v>
      </c>
      <c r="F17727">
        <v>95</v>
      </c>
      <c r="G17727">
        <v>119</v>
      </c>
      <c r="H17727">
        <v>345</v>
      </c>
      <c r="I17727">
        <v>238</v>
      </c>
      <c r="J17727">
        <v>1</v>
      </c>
      <c r="K17727">
        <v>2</v>
      </c>
      <c r="L17727" t="s">
        <v>62</v>
      </c>
      <c r="M17727" t="s">
        <v>251</v>
      </c>
      <c r="N17727" t="s">
        <v>250</v>
      </c>
      <c r="O17727" t="s">
        <v>22</v>
      </c>
      <c r="P17727" t="s">
        <v>23</v>
      </c>
      <c r="Q17727" t="s">
        <v>41</v>
      </c>
    </row>
    <row r="17728" spans="1:17" x14ac:dyDescent="0.2">
      <c r="A17728" s="2">
        <v>42168</v>
      </c>
      <c r="B17728" t="s">
        <v>111</v>
      </c>
      <c r="C17728" t="s">
        <v>1545</v>
      </c>
      <c r="D17728" t="s">
        <v>36</v>
      </c>
      <c r="E17728" t="s">
        <v>36</v>
      </c>
      <c r="F17728">
        <v>52</v>
      </c>
      <c r="G17728">
        <v>197</v>
      </c>
      <c r="H17728">
        <v>622</v>
      </c>
      <c r="I17728">
        <v>24</v>
      </c>
      <c r="J17728">
        <v>2</v>
      </c>
      <c r="K17728">
        <v>0</v>
      </c>
      <c r="L17728" t="s">
        <v>62</v>
      </c>
      <c r="M17728" t="s">
        <v>218</v>
      </c>
      <c r="N17728" t="s">
        <v>111</v>
      </c>
      <c r="O17728" t="s">
        <v>22</v>
      </c>
      <c r="P17728" t="s">
        <v>23</v>
      </c>
      <c r="Q17728" t="s">
        <v>24</v>
      </c>
    </row>
    <row r="17729" spans="1:17" x14ac:dyDescent="0.2">
      <c r="A17729" s="2">
        <v>42168</v>
      </c>
      <c r="B17729" t="s">
        <v>135</v>
      </c>
      <c r="C17729" t="s">
        <v>756</v>
      </c>
      <c r="D17729" t="s">
        <v>36</v>
      </c>
      <c r="E17729" t="s">
        <v>36</v>
      </c>
      <c r="F17729">
        <v>43</v>
      </c>
      <c r="G17729">
        <v>172</v>
      </c>
      <c r="H17729">
        <v>680</v>
      </c>
      <c r="I17729">
        <v>100</v>
      </c>
      <c r="J17729">
        <v>2</v>
      </c>
      <c r="K17729">
        <v>0</v>
      </c>
      <c r="L17729" t="s">
        <v>62</v>
      </c>
      <c r="M17729" t="s">
        <v>1507</v>
      </c>
      <c r="N17729" t="s">
        <v>135</v>
      </c>
      <c r="O17729" t="s">
        <v>22</v>
      </c>
      <c r="P17729" t="s">
        <v>23</v>
      </c>
      <c r="Q17729" t="s">
        <v>24</v>
      </c>
    </row>
    <row r="17730" spans="1:17" x14ac:dyDescent="0.2">
      <c r="A17730" s="2">
        <v>42168</v>
      </c>
      <c r="B17730" t="s">
        <v>100</v>
      </c>
      <c r="C17730" t="s">
        <v>92</v>
      </c>
      <c r="D17730" t="s">
        <v>50</v>
      </c>
      <c r="E17730" t="s">
        <v>50</v>
      </c>
      <c r="F17730">
        <v>44</v>
      </c>
      <c r="G17730">
        <v>12</v>
      </c>
      <c r="H17730">
        <v>675</v>
      </c>
      <c r="I17730">
        <v>1114</v>
      </c>
      <c r="J17730">
        <v>0</v>
      </c>
      <c r="K17730">
        <v>0</v>
      </c>
      <c r="L17730" t="s">
        <v>291</v>
      </c>
      <c r="M17730" t="s">
        <v>102</v>
      </c>
      <c r="N17730" t="s">
        <v>100</v>
      </c>
      <c r="O17730" t="s">
        <v>22</v>
      </c>
      <c r="P17730" t="s">
        <v>23</v>
      </c>
      <c r="Q17730" t="s">
        <v>30</v>
      </c>
    </row>
    <row r="17731" spans="1:17" x14ac:dyDescent="0.2">
      <c r="A17731" s="2">
        <v>42168</v>
      </c>
      <c r="B17731" t="s">
        <v>90</v>
      </c>
      <c r="C17731" t="s">
        <v>345</v>
      </c>
      <c r="D17731" t="s">
        <v>50</v>
      </c>
      <c r="E17731" t="s">
        <v>50</v>
      </c>
      <c r="F17731">
        <v>32</v>
      </c>
      <c r="G17731">
        <v>139</v>
      </c>
      <c r="H17731">
        <v>801</v>
      </c>
      <c r="I17731">
        <v>173</v>
      </c>
      <c r="J17731">
        <v>4</v>
      </c>
      <c r="K17731">
        <v>0</v>
      </c>
      <c r="L17731" t="s">
        <v>291</v>
      </c>
      <c r="M17731" t="s">
        <v>750</v>
      </c>
      <c r="N17731" t="s">
        <v>90</v>
      </c>
      <c r="O17731" t="s">
        <v>22</v>
      </c>
      <c r="P17731" t="s">
        <v>23</v>
      </c>
      <c r="Q17731" t="s">
        <v>24</v>
      </c>
    </row>
    <row r="17732" spans="1:17" x14ac:dyDescent="0.2">
      <c r="A17732" s="2">
        <v>42168</v>
      </c>
      <c r="B17732" t="s">
        <v>118</v>
      </c>
      <c r="C17732" t="s">
        <v>172</v>
      </c>
      <c r="D17732" t="s">
        <v>36</v>
      </c>
      <c r="E17732" t="s">
        <v>36</v>
      </c>
      <c r="F17732">
        <v>36</v>
      </c>
      <c r="G17732">
        <v>134</v>
      </c>
      <c r="H17732">
        <v>781</v>
      </c>
      <c r="I17732">
        <v>194</v>
      </c>
      <c r="J17732">
        <v>3</v>
      </c>
      <c r="K17732">
        <v>1</v>
      </c>
      <c r="L17732" t="s">
        <v>62</v>
      </c>
      <c r="M17732" t="s">
        <v>241</v>
      </c>
      <c r="N17732" t="s">
        <v>118</v>
      </c>
      <c r="O17732" t="s">
        <v>22</v>
      </c>
      <c r="P17732" t="s">
        <v>23</v>
      </c>
      <c r="Q17732" t="s">
        <v>24</v>
      </c>
    </row>
    <row r="17733" spans="1:17" x14ac:dyDescent="0.2">
      <c r="A17733" s="2">
        <v>42168</v>
      </c>
      <c r="B17733" t="s">
        <v>149</v>
      </c>
      <c r="C17733" t="s">
        <v>196</v>
      </c>
      <c r="D17733" t="s">
        <v>36</v>
      </c>
      <c r="E17733" t="s">
        <v>36</v>
      </c>
      <c r="F17733">
        <v>69</v>
      </c>
      <c r="G17733">
        <v>160</v>
      </c>
      <c r="H17733">
        <v>515</v>
      </c>
      <c r="I17733">
        <v>124</v>
      </c>
      <c r="J17733">
        <v>0</v>
      </c>
      <c r="K17733">
        <v>0</v>
      </c>
      <c r="L17733" t="s">
        <v>62</v>
      </c>
      <c r="M17733" t="s">
        <v>566</v>
      </c>
      <c r="N17733" t="s">
        <v>149</v>
      </c>
      <c r="O17733" t="s">
        <v>22</v>
      </c>
      <c r="P17733" t="s">
        <v>23</v>
      </c>
      <c r="Q17733" t="s">
        <v>30</v>
      </c>
    </row>
    <row r="17734" spans="1:17" x14ac:dyDescent="0.2">
      <c r="A17734" s="2">
        <v>42168</v>
      </c>
      <c r="B17734" t="s">
        <v>208</v>
      </c>
      <c r="C17734" t="s">
        <v>351</v>
      </c>
      <c r="D17734" t="s">
        <v>36</v>
      </c>
      <c r="E17734" t="s">
        <v>36</v>
      </c>
      <c r="F17734">
        <v>71</v>
      </c>
      <c r="G17734">
        <v>111</v>
      </c>
      <c r="H17734">
        <v>503</v>
      </c>
      <c r="I17734">
        <v>284</v>
      </c>
      <c r="J17734">
        <v>2</v>
      </c>
      <c r="K17734">
        <v>0</v>
      </c>
      <c r="L17734" t="s">
        <v>62</v>
      </c>
      <c r="M17734" t="s">
        <v>398</v>
      </c>
      <c r="N17734" t="s">
        <v>208</v>
      </c>
      <c r="O17734" t="s">
        <v>22</v>
      </c>
      <c r="P17734" t="s">
        <v>23</v>
      </c>
      <c r="Q17734" t="s">
        <v>24</v>
      </c>
    </row>
    <row r="17735" spans="1:17" x14ac:dyDescent="0.2">
      <c r="A17735" s="2">
        <v>42168</v>
      </c>
      <c r="B17735" t="s">
        <v>18</v>
      </c>
      <c r="C17735" t="s">
        <v>185</v>
      </c>
      <c r="D17735" t="s">
        <v>19</v>
      </c>
      <c r="E17735" t="s">
        <v>27</v>
      </c>
      <c r="F17735">
        <v>8</v>
      </c>
      <c r="G17735">
        <v>65</v>
      </c>
      <c r="H17735">
        <v>1183</v>
      </c>
      <c r="I17735">
        <v>523</v>
      </c>
      <c r="J17735">
        <v>1</v>
      </c>
      <c r="K17735">
        <v>0</v>
      </c>
      <c r="L17735" t="s">
        <v>507</v>
      </c>
      <c r="M17735" t="s">
        <v>761</v>
      </c>
      <c r="N17735" t="s">
        <v>107</v>
      </c>
      <c r="O17735" t="s">
        <v>122</v>
      </c>
      <c r="P17735" t="s">
        <v>23</v>
      </c>
      <c r="Q17735" t="s">
        <v>24</v>
      </c>
    </row>
    <row r="17736" spans="1:17" x14ac:dyDescent="0.2">
      <c r="A17736" s="2">
        <v>42168</v>
      </c>
      <c r="B17736" t="s">
        <v>138</v>
      </c>
      <c r="C17736" t="s">
        <v>202</v>
      </c>
      <c r="D17736" t="s">
        <v>36</v>
      </c>
      <c r="E17736" t="s">
        <v>36</v>
      </c>
      <c r="F17736">
        <v>68</v>
      </c>
      <c r="G17736">
        <v>155</v>
      </c>
      <c r="H17736">
        <v>517</v>
      </c>
      <c r="I17736">
        <v>131</v>
      </c>
      <c r="J17736">
        <v>0</v>
      </c>
      <c r="K17736">
        <v>0</v>
      </c>
      <c r="L17736" t="s">
        <v>62</v>
      </c>
      <c r="M17736" t="s">
        <v>1526</v>
      </c>
      <c r="N17736" t="s">
        <v>138</v>
      </c>
      <c r="O17736" t="s">
        <v>22</v>
      </c>
      <c r="P17736" t="s">
        <v>23</v>
      </c>
      <c r="Q17736" t="s">
        <v>30</v>
      </c>
    </row>
    <row r="17737" spans="1:17" x14ac:dyDescent="0.2">
      <c r="A17737" s="2">
        <v>42169</v>
      </c>
      <c r="B17737" t="s">
        <v>221</v>
      </c>
      <c r="C17737" t="s">
        <v>586</v>
      </c>
      <c r="D17737" t="s">
        <v>27</v>
      </c>
      <c r="E17737" t="s">
        <v>27</v>
      </c>
      <c r="F17737">
        <v>132</v>
      </c>
      <c r="G17737">
        <v>151</v>
      </c>
      <c r="H17737">
        <v>195</v>
      </c>
      <c r="I17737">
        <v>137</v>
      </c>
      <c r="J17737">
        <v>0</v>
      </c>
      <c r="K17737">
        <v>3</v>
      </c>
      <c r="L17737" t="s">
        <v>20</v>
      </c>
      <c r="M17737" t="s">
        <v>223</v>
      </c>
      <c r="N17737" t="s">
        <v>221</v>
      </c>
      <c r="O17737" t="s">
        <v>22</v>
      </c>
      <c r="P17737" t="s">
        <v>23</v>
      </c>
      <c r="Q17737" t="s">
        <v>41</v>
      </c>
    </row>
    <row r="17738" spans="1:17" x14ac:dyDescent="0.2">
      <c r="A17738" s="2">
        <v>42169</v>
      </c>
      <c r="B17738" t="s">
        <v>317</v>
      </c>
      <c r="C17738" t="s">
        <v>106</v>
      </c>
      <c r="D17738" t="s">
        <v>50</v>
      </c>
      <c r="E17738" t="s">
        <v>50</v>
      </c>
      <c r="F17738">
        <v>80</v>
      </c>
      <c r="G17738">
        <v>10</v>
      </c>
      <c r="H17738">
        <v>400</v>
      </c>
      <c r="I17738">
        <v>1147</v>
      </c>
      <c r="J17738">
        <v>0</v>
      </c>
      <c r="K17738">
        <v>1</v>
      </c>
      <c r="L17738" t="s">
        <v>291</v>
      </c>
      <c r="M17738" t="s">
        <v>1369</v>
      </c>
      <c r="N17738" t="s">
        <v>317</v>
      </c>
      <c r="O17738" t="s">
        <v>22</v>
      </c>
      <c r="P17738" t="s">
        <v>23</v>
      </c>
      <c r="Q17738" t="s">
        <v>41</v>
      </c>
    </row>
    <row r="17739" spans="1:17" x14ac:dyDescent="0.2">
      <c r="A17739" s="2">
        <v>42169</v>
      </c>
      <c r="B17739" t="s">
        <v>25</v>
      </c>
      <c r="C17739" t="s">
        <v>42</v>
      </c>
      <c r="D17739" t="s">
        <v>19</v>
      </c>
      <c r="E17739" t="s">
        <v>19</v>
      </c>
      <c r="F17739">
        <v>5</v>
      </c>
      <c r="G17739">
        <v>61</v>
      </c>
      <c r="H17739">
        <v>1392</v>
      </c>
      <c r="I17739">
        <v>546</v>
      </c>
      <c r="J17739">
        <v>2</v>
      </c>
      <c r="K17739">
        <v>1</v>
      </c>
      <c r="L17739" t="s">
        <v>507</v>
      </c>
      <c r="M17739" t="s">
        <v>477</v>
      </c>
      <c r="N17739" t="s">
        <v>107</v>
      </c>
      <c r="O17739" t="s">
        <v>122</v>
      </c>
      <c r="P17739" t="s">
        <v>23</v>
      </c>
      <c r="Q17739" t="s">
        <v>24</v>
      </c>
    </row>
    <row r="17740" spans="1:17" x14ac:dyDescent="0.2">
      <c r="A17740" s="2">
        <v>42169</v>
      </c>
      <c r="B17740" t="s">
        <v>120</v>
      </c>
      <c r="C17740" t="s">
        <v>197</v>
      </c>
      <c r="D17740" t="s">
        <v>36</v>
      </c>
      <c r="E17740" t="s">
        <v>36</v>
      </c>
      <c r="F17740">
        <v>49</v>
      </c>
      <c r="G17740">
        <v>149</v>
      </c>
      <c r="H17740">
        <v>640</v>
      </c>
      <c r="I17740">
        <v>145</v>
      </c>
      <c r="J17740">
        <v>1</v>
      </c>
      <c r="K17740">
        <v>0</v>
      </c>
      <c r="L17740" t="s">
        <v>62</v>
      </c>
      <c r="M17740" t="s">
        <v>152</v>
      </c>
      <c r="N17740" t="s">
        <v>120</v>
      </c>
      <c r="O17740" t="s">
        <v>22</v>
      </c>
      <c r="P17740" t="s">
        <v>23</v>
      </c>
      <c r="Q17740" t="s">
        <v>24</v>
      </c>
    </row>
    <row r="17741" spans="1:17" x14ac:dyDescent="0.2">
      <c r="A17741" s="2">
        <v>42169</v>
      </c>
      <c r="B17741" t="s">
        <v>43</v>
      </c>
      <c r="C17741" t="s">
        <v>32</v>
      </c>
      <c r="D17741" t="s">
        <v>19</v>
      </c>
      <c r="E17741" t="s">
        <v>19</v>
      </c>
      <c r="F17741">
        <v>4</v>
      </c>
      <c r="G17741">
        <v>72</v>
      </c>
      <c r="H17741">
        <v>1434</v>
      </c>
      <c r="I17741">
        <v>497</v>
      </c>
      <c r="J17741">
        <v>0</v>
      </c>
      <c r="K17741">
        <v>1</v>
      </c>
      <c r="L17741" t="s">
        <v>507</v>
      </c>
      <c r="M17741" t="s">
        <v>1209</v>
      </c>
      <c r="N17741" t="s">
        <v>107</v>
      </c>
      <c r="O17741" t="s">
        <v>122</v>
      </c>
      <c r="P17741" t="s">
        <v>23</v>
      </c>
      <c r="Q17741" t="s">
        <v>41</v>
      </c>
    </row>
    <row r="17742" spans="1:17" x14ac:dyDescent="0.2">
      <c r="A17742" s="2">
        <v>42169</v>
      </c>
      <c r="B17742" t="s">
        <v>61</v>
      </c>
      <c r="C17742" t="s">
        <v>207</v>
      </c>
      <c r="D17742" t="s">
        <v>36</v>
      </c>
      <c r="E17742" t="s">
        <v>36</v>
      </c>
      <c r="F17742">
        <v>47</v>
      </c>
      <c r="G17742">
        <v>123</v>
      </c>
      <c r="H17742">
        <v>666</v>
      </c>
      <c r="I17742">
        <v>219</v>
      </c>
      <c r="J17742">
        <v>1</v>
      </c>
      <c r="K17742">
        <v>1</v>
      </c>
      <c r="L17742" t="s">
        <v>62</v>
      </c>
      <c r="M17742" t="s">
        <v>1646</v>
      </c>
      <c r="N17742" t="s">
        <v>61</v>
      </c>
      <c r="O17742" t="s">
        <v>22</v>
      </c>
      <c r="P17742" t="s">
        <v>23</v>
      </c>
      <c r="Q17742" t="s">
        <v>30</v>
      </c>
    </row>
    <row r="17743" spans="1:17" x14ac:dyDescent="0.2">
      <c r="A17743" s="2">
        <v>42169</v>
      </c>
      <c r="B17743" t="s">
        <v>890</v>
      </c>
      <c r="C17743" t="s">
        <v>378</v>
      </c>
      <c r="D17743" t="s">
        <v>36</v>
      </c>
      <c r="E17743" t="s">
        <v>36</v>
      </c>
      <c r="F17743">
        <v>56</v>
      </c>
      <c r="G17743">
        <v>113</v>
      </c>
      <c r="H17743">
        <v>591</v>
      </c>
      <c r="I17743">
        <v>277</v>
      </c>
      <c r="J17743">
        <v>2</v>
      </c>
      <c r="K17743">
        <v>1</v>
      </c>
      <c r="L17743" t="s">
        <v>62</v>
      </c>
      <c r="M17743" t="s">
        <v>920</v>
      </c>
      <c r="N17743" t="s">
        <v>890</v>
      </c>
      <c r="O17743" t="s">
        <v>22</v>
      </c>
      <c r="P17743" t="s">
        <v>23</v>
      </c>
      <c r="Q17743" t="s">
        <v>24</v>
      </c>
    </row>
    <row r="17744" spans="1:17" x14ac:dyDescent="0.2">
      <c r="A17744" s="2">
        <v>42169</v>
      </c>
      <c r="B17744" t="s">
        <v>454</v>
      </c>
      <c r="C17744" t="s">
        <v>1491</v>
      </c>
      <c r="D17744" t="s">
        <v>27</v>
      </c>
      <c r="E17744" t="s">
        <v>27</v>
      </c>
      <c r="F17744">
        <v>107</v>
      </c>
      <c r="G17744">
        <v>144</v>
      </c>
      <c r="H17744">
        <v>295</v>
      </c>
      <c r="I17744">
        <v>158</v>
      </c>
      <c r="J17744">
        <v>1</v>
      </c>
      <c r="K17744">
        <v>1</v>
      </c>
      <c r="L17744" t="s">
        <v>20</v>
      </c>
      <c r="M17744" t="s">
        <v>900</v>
      </c>
      <c r="N17744" t="s">
        <v>454</v>
      </c>
      <c r="O17744" t="s">
        <v>22</v>
      </c>
      <c r="P17744" t="s">
        <v>23</v>
      </c>
      <c r="Q17744" t="s">
        <v>30</v>
      </c>
    </row>
    <row r="17745" spans="1:17" x14ac:dyDescent="0.2">
      <c r="A17745" s="2">
        <v>42169</v>
      </c>
      <c r="B17745" t="s">
        <v>183</v>
      </c>
      <c r="C17745" t="s">
        <v>211</v>
      </c>
      <c r="D17745" t="s">
        <v>36</v>
      </c>
      <c r="E17745" t="s">
        <v>36</v>
      </c>
      <c r="F17745">
        <v>55</v>
      </c>
      <c r="G17745">
        <v>127</v>
      </c>
      <c r="H17745">
        <v>595</v>
      </c>
      <c r="I17745">
        <v>214</v>
      </c>
      <c r="J17745">
        <v>3</v>
      </c>
      <c r="K17745">
        <v>0</v>
      </c>
      <c r="L17745" t="s">
        <v>62</v>
      </c>
      <c r="M17745" t="s">
        <v>682</v>
      </c>
      <c r="N17745" t="s">
        <v>183</v>
      </c>
      <c r="O17745" t="s">
        <v>22</v>
      </c>
      <c r="P17745" t="s">
        <v>23</v>
      </c>
      <c r="Q17745" t="s">
        <v>24</v>
      </c>
    </row>
    <row r="17746" spans="1:17" x14ac:dyDescent="0.2">
      <c r="A17746" s="2">
        <v>42169</v>
      </c>
      <c r="B17746" t="s">
        <v>802</v>
      </c>
      <c r="C17746" t="s">
        <v>471</v>
      </c>
      <c r="D17746" t="s">
        <v>36</v>
      </c>
      <c r="E17746" t="s">
        <v>36</v>
      </c>
      <c r="F17746">
        <v>50</v>
      </c>
      <c r="G17746">
        <v>110</v>
      </c>
      <c r="H17746">
        <v>635</v>
      </c>
      <c r="I17746">
        <v>289</v>
      </c>
      <c r="J17746">
        <v>1</v>
      </c>
      <c r="K17746">
        <v>1</v>
      </c>
      <c r="L17746" t="s">
        <v>62</v>
      </c>
      <c r="M17746" t="s">
        <v>803</v>
      </c>
      <c r="N17746" t="s">
        <v>802</v>
      </c>
      <c r="O17746" t="s">
        <v>22</v>
      </c>
      <c r="P17746" t="s">
        <v>23</v>
      </c>
      <c r="Q17746" t="s">
        <v>30</v>
      </c>
    </row>
    <row r="17747" spans="1:17" x14ac:dyDescent="0.2">
      <c r="A17747" s="2">
        <v>42169</v>
      </c>
      <c r="B17747" t="s">
        <v>81</v>
      </c>
      <c r="C17747" t="s">
        <v>125</v>
      </c>
      <c r="D17747" t="s">
        <v>50</v>
      </c>
      <c r="E17747" t="s">
        <v>50</v>
      </c>
      <c r="F17747">
        <v>91</v>
      </c>
      <c r="G17747">
        <v>192</v>
      </c>
      <c r="H17747">
        <v>369</v>
      </c>
      <c r="I17747">
        <v>39</v>
      </c>
      <c r="J17747">
        <v>2</v>
      </c>
      <c r="K17747">
        <v>0</v>
      </c>
      <c r="L17747" t="s">
        <v>291</v>
      </c>
      <c r="M17747" t="s">
        <v>83</v>
      </c>
      <c r="N17747" t="s">
        <v>81</v>
      </c>
      <c r="O17747" t="s">
        <v>22</v>
      </c>
      <c r="P17747" t="s">
        <v>23</v>
      </c>
      <c r="Q17747" t="s">
        <v>24</v>
      </c>
    </row>
    <row r="17748" spans="1:17" x14ac:dyDescent="0.2">
      <c r="A17748" s="2">
        <v>42169</v>
      </c>
      <c r="B17748" t="s">
        <v>374</v>
      </c>
      <c r="C17748" t="s">
        <v>405</v>
      </c>
      <c r="D17748" t="s">
        <v>36</v>
      </c>
      <c r="E17748" t="s">
        <v>36</v>
      </c>
      <c r="F17748">
        <v>99</v>
      </c>
      <c r="G17748">
        <v>122</v>
      </c>
      <c r="H17748">
        <v>323</v>
      </c>
      <c r="I17748">
        <v>226</v>
      </c>
      <c r="J17748">
        <v>2</v>
      </c>
      <c r="K17748">
        <v>1</v>
      </c>
      <c r="L17748" t="s">
        <v>62</v>
      </c>
      <c r="M17748" t="s">
        <v>375</v>
      </c>
      <c r="N17748" t="s">
        <v>374</v>
      </c>
      <c r="O17748" t="s">
        <v>22</v>
      </c>
      <c r="P17748" t="s">
        <v>23</v>
      </c>
      <c r="Q17748" t="s">
        <v>24</v>
      </c>
    </row>
    <row r="17749" spans="1:17" x14ac:dyDescent="0.2">
      <c r="A17749" s="2">
        <v>42169</v>
      </c>
      <c r="B17749" t="s">
        <v>141</v>
      </c>
      <c r="C17749" t="s">
        <v>136</v>
      </c>
      <c r="D17749" t="s">
        <v>36</v>
      </c>
      <c r="E17749" t="s">
        <v>36</v>
      </c>
      <c r="F17749">
        <v>59</v>
      </c>
      <c r="G17749">
        <v>24</v>
      </c>
      <c r="H17749">
        <v>582</v>
      </c>
      <c r="I17749">
        <v>916</v>
      </c>
      <c r="J17749">
        <v>0</v>
      </c>
      <c r="K17749">
        <v>0</v>
      </c>
      <c r="L17749" t="s">
        <v>28</v>
      </c>
      <c r="M17749" t="s">
        <v>173</v>
      </c>
      <c r="N17749" t="s">
        <v>141</v>
      </c>
      <c r="O17749" t="s">
        <v>22</v>
      </c>
      <c r="P17749" t="s">
        <v>23</v>
      </c>
      <c r="Q17749" t="s">
        <v>30</v>
      </c>
    </row>
    <row r="17750" spans="1:17" x14ac:dyDescent="0.2">
      <c r="A17750" s="2">
        <v>42169</v>
      </c>
      <c r="B17750" t="s">
        <v>199</v>
      </c>
      <c r="C17750" t="s">
        <v>404</v>
      </c>
      <c r="D17750" t="s">
        <v>36</v>
      </c>
      <c r="E17750" t="s">
        <v>36</v>
      </c>
      <c r="F17750">
        <v>34</v>
      </c>
      <c r="G17750">
        <v>176</v>
      </c>
      <c r="H17750">
        <v>800</v>
      </c>
      <c r="I17750">
        <v>90</v>
      </c>
      <c r="J17750">
        <v>7</v>
      </c>
      <c r="K17750">
        <v>1</v>
      </c>
      <c r="L17750" t="s">
        <v>62</v>
      </c>
      <c r="M17750" t="s">
        <v>220</v>
      </c>
      <c r="N17750" t="s">
        <v>199</v>
      </c>
      <c r="O17750" t="s">
        <v>22</v>
      </c>
      <c r="P17750" t="s">
        <v>23</v>
      </c>
      <c r="Q17750" t="s">
        <v>24</v>
      </c>
    </row>
    <row r="17751" spans="1:17" x14ac:dyDescent="0.2">
      <c r="A17751" s="2">
        <v>42169</v>
      </c>
      <c r="B17751" t="s">
        <v>174</v>
      </c>
      <c r="C17751" t="s">
        <v>384</v>
      </c>
      <c r="D17751" t="s">
        <v>50</v>
      </c>
      <c r="E17751" t="s">
        <v>50</v>
      </c>
      <c r="F17751">
        <v>129</v>
      </c>
      <c r="G17751">
        <v>124</v>
      </c>
      <c r="H17751">
        <v>206</v>
      </c>
      <c r="I17751">
        <v>218</v>
      </c>
      <c r="J17751">
        <v>1</v>
      </c>
      <c r="K17751">
        <v>1</v>
      </c>
      <c r="L17751" t="s">
        <v>291</v>
      </c>
      <c r="M17751" t="s">
        <v>820</v>
      </c>
      <c r="N17751" t="s">
        <v>174</v>
      </c>
      <c r="O17751" t="s">
        <v>22</v>
      </c>
      <c r="P17751" t="s">
        <v>23</v>
      </c>
      <c r="Q17751" t="s">
        <v>30</v>
      </c>
    </row>
    <row r="17752" spans="1:17" x14ac:dyDescent="0.2">
      <c r="A17752" s="2">
        <v>42169</v>
      </c>
      <c r="B17752" t="s">
        <v>73</v>
      </c>
      <c r="C17752" t="s">
        <v>53</v>
      </c>
      <c r="D17752" t="s">
        <v>50</v>
      </c>
      <c r="E17752" t="s">
        <v>50</v>
      </c>
      <c r="F17752">
        <v>96</v>
      </c>
      <c r="G17752">
        <v>11</v>
      </c>
      <c r="H17752">
        <v>341</v>
      </c>
      <c r="I17752">
        <v>1145</v>
      </c>
      <c r="J17752">
        <v>1</v>
      </c>
      <c r="K17752">
        <v>2</v>
      </c>
      <c r="L17752" t="s">
        <v>291</v>
      </c>
      <c r="M17752" t="s">
        <v>289</v>
      </c>
      <c r="N17752" t="s">
        <v>73</v>
      </c>
      <c r="O17752" t="s">
        <v>22</v>
      </c>
      <c r="P17752" t="s">
        <v>23</v>
      </c>
      <c r="Q17752" t="s">
        <v>41</v>
      </c>
    </row>
    <row r="17753" spans="1:17" x14ac:dyDescent="0.2">
      <c r="A17753" s="2">
        <v>42169</v>
      </c>
      <c r="B17753" t="s">
        <v>296</v>
      </c>
      <c r="C17753" t="s">
        <v>617</v>
      </c>
      <c r="D17753" t="s">
        <v>36</v>
      </c>
      <c r="E17753" t="s">
        <v>36</v>
      </c>
      <c r="F17753">
        <v>81</v>
      </c>
      <c r="G17753">
        <v>94</v>
      </c>
      <c r="H17753">
        <v>390</v>
      </c>
      <c r="I17753">
        <v>345</v>
      </c>
      <c r="J17753">
        <v>0</v>
      </c>
      <c r="K17753">
        <v>1</v>
      </c>
      <c r="L17753" t="s">
        <v>62</v>
      </c>
      <c r="M17753" t="s">
        <v>399</v>
      </c>
      <c r="N17753" t="s">
        <v>296</v>
      </c>
      <c r="O17753" t="s">
        <v>22</v>
      </c>
      <c r="P17753" t="s">
        <v>23</v>
      </c>
      <c r="Q17753" t="s">
        <v>41</v>
      </c>
    </row>
    <row r="17754" spans="1:17" x14ac:dyDescent="0.2">
      <c r="A17754" s="2">
        <v>42169</v>
      </c>
      <c r="B17754" t="s">
        <v>237</v>
      </c>
      <c r="C17754" t="s">
        <v>352</v>
      </c>
      <c r="D17754" t="s">
        <v>36</v>
      </c>
      <c r="E17754" t="s">
        <v>36</v>
      </c>
      <c r="F17754">
        <v>117</v>
      </c>
      <c r="G17754">
        <v>105</v>
      </c>
      <c r="H17754">
        <v>251</v>
      </c>
      <c r="I17754">
        <v>303</v>
      </c>
      <c r="J17754">
        <v>1</v>
      </c>
      <c r="K17754">
        <v>0</v>
      </c>
      <c r="L17754" t="s">
        <v>62</v>
      </c>
      <c r="M17754" t="s">
        <v>366</v>
      </c>
      <c r="N17754" t="s">
        <v>237</v>
      </c>
      <c r="O17754" t="s">
        <v>22</v>
      </c>
      <c r="P17754" t="s">
        <v>23</v>
      </c>
      <c r="Q17754" t="s">
        <v>24</v>
      </c>
    </row>
    <row r="17755" spans="1:17" x14ac:dyDescent="0.2">
      <c r="A17755" s="2">
        <v>42169</v>
      </c>
      <c r="B17755" t="s">
        <v>95</v>
      </c>
      <c r="C17755" t="s">
        <v>69</v>
      </c>
      <c r="D17755" t="s">
        <v>50</v>
      </c>
      <c r="E17755" t="s">
        <v>50</v>
      </c>
      <c r="F17755">
        <v>26</v>
      </c>
      <c r="G17755">
        <v>20</v>
      </c>
      <c r="H17755">
        <v>832</v>
      </c>
      <c r="I17755">
        <v>946</v>
      </c>
      <c r="J17755">
        <v>0</v>
      </c>
      <c r="K17755">
        <v>1</v>
      </c>
      <c r="L17755" t="s">
        <v>291</v>
      </c>
      <c r="M17755" t="s">
        <v>326</v>
      </c>
      <c r="N17755" t="s">
        <v>95</v>
      </c>
      <c r="O17755" t="s">
        <v>22</v>
      </c>
      <c r="P17755" t="s">
        <v>23</v>
      </c>
      <c r="Q17755" t="s">
        <v>41</v>
      </c>
    </row>
    <row r="17756" spans="1:17" x14ac:dyDescent="0.2">
      <c r="A17756" s="2">
        <v>42169</v>
      </c>
      <c r="B17756" t="s">
        <v>244</v>
      </c>
      <c r="C17756" t="s">
        <v>328</v>
      </c>
      <c r="D17756" t="s">
        <v>50</v>
      </c>
      <c r="E17756" t="s">
        <v>50</v>
      </c>
      <c r="F17756">
        <v>17</v>
      </c>
      <c r="G17756">
        <v>100</v>
      </c>
      <c r="H17756">
        <v>1012</v>
      </c>
      <c r="I17756">
        <v>321</v>
      </c>
      <c r="J17756">
        <v>2</v>
      </c>
      <c r="K17756">
        <v>1</v>
      </c>
      <c r="L17756" t="s">
        <v>291</v>
      </c>
      <c r="M17756" t="s">
        <v>1081</v>
      </c>
      <c r="N17756" t="s">
        <v>244</v>
      </c>
      <c r="O17756" t="s">
        <v>22</v>
      </c>
      <c r="P17756" t="s">
        <v>23</v>
      </c>
      <c r="Q17756" t="s">
        <v>24</v>
      </c>
    </row>
    <row r="17757" spans="1:17" x14ac:dyDescent="0.2">
      <c r="A17757" s="2">
        <v>42169</v>
      </c>
      <c r="B17757" t="s">
        <v>249</v>
      </c>
      <c r="C17757" t="s">
        <v>89</v>
      </c>
      <c r="D17757" t="s">
        <v>50</v>
      </c>
      <c r="E17757" t="s">
        <v>50</v>
      </c>
      <c r="F17757">
        <v>48</v>
      </c>
      <c r="G17757">
        <v>15</v>
      </c>
      <c r="H17757">
        <v>652</v>
      </c>
      <c r="I17757">
        <v>1051</v>
      </c>
      <c r="J17757">
        <v>2</v>
      </c>
      <c r="K17757">
        <v>3</v>
      </c>
      <c r="L17757" t="s">
        <v>291</v>
      </c>
      <c r="M17757" t="s">
        <v>529</v>
      </c>
      <c r="N17757" t="s">
        <v>249</v>
      </c>
      <c r="O17757" t="s">
        <v>22</v>
      </c>
      <c r="P17757" t="s">
        <v>23</v>
      </c>
      <c r="Q17757" t="s">
        <v>41</v>
      </c>
    </row>
    <row r="17758" spans="1:17" x14ac:dyDescent="0.2">
      <c r="A17758" s="2">
        <v>42169</v>
      </c>
      <c r="B17758" t="s">
        <v>380</v>
      </c>
      <c r="C17758" t="s">
        <v>35</v>
      </c>
      <c r="D17758" t="s">
        <v>36</v>
      </c>
      <c r="E17758" t="s">
        <v>36</v>
      </c>
      <c r="F17758">
        <v>108</v>
      </c>
      <c r="G17758">
        <v>83</v>
      </c>
      <c r="H17758">
        <v>292</v>
      </c>
      <c r="I17758">
        <v>386</v>
      </c>
      <c r="J17758">
        <v>1</v>
      </c>
      <c r="K17758">
        <v>0</v>
      </c>
      <c r="L17758" t="s">
        <v>62</v>
      </c>
      <c r="M17758" t="s">
        <v>381</v>
      </c>
      <c r="N17758" t="s">
        <v>380</v>
      </c>
      <c r="O17758" t="s">
        <v>22</v>
      </c>
      <c r="P17758" t="s">
        <v>23</v>
      </c>
      <c r="Q17758" t="s">
        <v>24</v>
      </c>
    </row>
    <row r="17759" spans="1:17" x14ac:dyDescent="0.2">
      <c r="A17759" s="2">
        <v>42169</v>
      </c>
      <c r="B17759" t="s">
        <v>52</v>
      </c>
      <c r="C17759" t="s">
        <v>1279</v>
      </c>
      <c r="D17759" t="s">
        <v>50</v>
      </c>
      <c r="E17759" t="s">
        <v>50</v>
      </c>
      <c r="F17759">
        <v>39</v>
      </c>
      <c r="G17759">
        <v>70</v>
      </c>
      <c r="H17759">
        <v>737</v>
      </c>
      <c r="I17759">
        <v>512</v>
      </c>
      <c r="J17759">
        <v>3</v>
      </c>
      <c r="K17759">
        <v>1</v>
      </c>
      <c r="L17759" t="s">
        <v>291</v>
      </c>
      <c r="M17759" t="s">
        <v>68</v>
      </c>
      <c r="N17759" t="s">
        <v>52</v>
      </c>
      <c r="O17759" t="s">
        <v>22</v>
      </c>
      <c r="P17759" t="s">
        <v>23</v>
      </c>
      <c r="Q17759" t="s">
        <v>24</v>
      </c>
    </row>
    <row r="17760" spans="1:17" x14ac:dyDescent="0.2">
      <c r="A17760" s="2">
        <v>42169</v>
      </c>
      <c r="B17760" t="s">
        <v>365</v>
      </c>
      <c r="C17760" t="s">
        <v>339</v>
      </c>
      <c r="D17760" t="s">
        <v>36</v>
      </c>
      <c r="E17760" t="s">
        <v>36</v>
      </c>
      <c r="F17760">
        <v>77</v>
      </c>
      <c r="G17760">
        <v>148</v>
      </c>
      <c r="H17760">
        <v>438</v>
      </c>
      <c r="I17760">
        <v>149</v>
      </c>
      <c r="J17760">
        <v>2</v>
      </c>
      <c r="K17760">
        <v>1</v>
      </c>
      <c r="L17760" t="s">
        <v>62</v>
      </c>
      <c r="M17760" t="s">
        <v>400</v>
      </c>
      <c r="N17760" t="s">
        <v>365</v>
      </c>
      <c r="O17760" t="s">
        <v>22</v>
      </c>
      <c r="P17760" t="s">
        <v>23</v>
      </c>
      <c r="Q17760" t="s">
        <v>24</v>
      </c>
    </row>
    <row r="17761" spans="1:17" x14ac:dyDescent="0.2">
      <c r="A17761" s="2">
        <v>42169</v>
      </c>
      <c r="B17761" t="s">
        <v>168</v>
      </c>
      <c r="C17761" t="s">
        <v>97</v>
      </c>
      <c r="D17761" t="s">
        <v>50</v>
      </c>
      <c r="E17761" t="s">
        <v>50</v>
      </c>
      <c r="F17761">
        <v>35</v>
      </c>
      <c r="G17761">
        <v>131</v>
      </c>
      <c r="H17761">
        <v>784</v>
      </c>
      <c r="I17761">
        <v>201</v>
      </c>
      <c r="J17761">
        <v>3</v>
      </c>
      <c r="K17761">
        <v>0</v>
      </c>
      <c r="L17761" t="s">
        <v>291</v>
      </c>
      <c r="M17761" t="s">
        <v>1008</v>
      </c>
      <c r="N17761" t="s">
        <v>168</v>
      </c>
      <c r="O17761" t="s">
        <v>22</v>
      </c>
      <c r="P17761" t="s">
        <v>23</v>
      </c>
      <c r="Q17761" t="s">
        <v>24</v>
      </c>
    </row>
    <row r="17762" spans="1:17" x14ac:dyDescent="0.2">
      <c r="A17762" s="2">
        <v>42170</v>
      </c>
      <c r="B17762" t="s">
        <v>107</v>
      </c>
      <c r="C17762" t="s">
        <v>26</v>
      </c>
      <c r="D17762" t="s">
        <v>19</v>
      </c>
      <c r="E17762" t="s">
        <v>27</v>
      </c>
      <c r="F17762">
        <v>19</v>
      </c>
      <c r="G17762">
        <v>23</v>
      </c>
      <c r="H17762">
        <v>989</v>
      </c>
      <c r="I17762">
        <v>926</v>
      </c>
      <c r="J17762">
        <v>3</v>
      </c>
      <c r="K17762">
        <v>3</v>
      </c>
      <c r="L17762" t="s">
        <v>507</v>
      </c>
      <c r="M17762" t="s">
        <v>310</v>
      </c>
      <c r="N17762" t="s">
        <v>107</v>
      </c>
      <c r="O17762" t="s">
        <v>22</v>
      </c>
      <c r="P17762" t="s">
        <v>23</v>
      </c>
      <c r="Q17762" t="s">
        <v>30</v>
      </c>
    </row>
    <row r="17763" spans="1:17" x14ac:dyDescent="0.2">
      <c r="A17763" s="2">
        <v>42170</v>
      </c>
      <c r="B17763" t="s">
        <v>31</v>
      </c>
      <c r="C17763" t="s">
        <v>17</v>
      </c>
      <c r="D17763" t="s">
        <v>19</v>
      </c>
      <c r="E17763" t="s">
        <v>19</v>
      </c>
      <c r="F17763">
        <v>31</v>
      </c>
      <c r="G17763">
        <v>89</v>
      </c>
      <c r="H17763">
        <v>806</v>
      </c>
      <c r="I17763">
        <v>371</v>
      </c>
      <c r="J17763">
        <v>2</v>
      </c>
      <c r="K17763">
        <v>3</v>
      </c>
      <c r="L17763" t="s">
        <v>507</v>
      </c>
      <c r="M17763" t="s">
        <v>896</v>
      </c>
      <c r="N17763" t="s">
        <v>107</v>
      </c>
      <c r="O17763" t="s">
        <v>122</v>
      </c>
      <c r="P17763" t="s">
        <v>23</v>
      </c>
      <c r="Q17763" t="s">
        <v>41</v>
      </c>
    </row>
    <row r="17764" spans="1:17" x14ac:dyDescent="0.2">
      <c r="A17764" s="2">
        <v>42170</v>
      </c>
      <c r="B17764" t="s">
        <v>110</v>
      </c>
      <c r="C17764" t="s">
        <v>128</v>
      </c>
      <c r="D17764" t="s">
        <v>36</v>
      </c>
      <c r="E17764" t="s">
        <v>36</v>
      </c>
      <c r="F17764">
        <v>92</v>
      </c>
      <c r="G17764">
        <v>29</v>
      </c>
      <c r="H17764">
        <v>368</v>
      </c>
      <c r="I17764">
        <v>807</v>
      </c>
      <c r="J17764">
        <v>1</v>
      </c>
      <c r="K17764">
        <v>1</v>
      </c>
      <c r="L17764" t="s">
        <v>1343</v>
      </c>
      <c r="M17764" t="s">
        <v>112</v>
      </c>
      <c r="N17764" t="s">
        <v>110</v>
      </c>
      <c r="O17764" t="s">
        <v>22</v>
      </c>
      <c r="P17764" t="s">
        <v>23</v>
      </c>
      <c r="Q17764" t="s">
        <v>30</v>
      </c>
    </row>
    <row r="17765" spans="1:17" x14ac:dyDescent="0.2">
      <c r="A17765" s="2">
        <v>42171</v>
      </c>
      <c r="B17765" t="s">
        <v>39</v>
      </c>
      <c r="C17765" t="s">
        <v>18</v>
      </c>
      <c r="D17765" t="s">
        <v>19</v>
      </c>
      <c r="E17765" t="s">
        <v>19</v>
      </c>
      <c r="F17765">
        <v>3</v>
      </c>
      <c r="G17765">
        <v>8</v>
      </c>
      <c r="H17765">
        <v>1496</v>
      </c>
      <c r="I17765">
        <v>1183</v>
      </c>
      <c r="J17765">
        <v>1</v>
      </c>
      <c r="K17765">
        <v>0</v>
      </c>
      <c r="L17765" t="s">
        <v>507</v>
      </c>
      <c r="M17765" t="s">
        <v>499</v>
      </c>
      <c r="N17765" t="s">
        <v>107</v>
      </c>
      <c r="O17765" t="s">
        <v>122</v>
      </c>
      <c r="P17765" t="s">
        <v>23</v>
      </c>
      <c r="Q17765" t="s">
        <v>24</v>
      </c>
    </row>
    <row r="17766" spans="1:17" x14ac:dyDescent="0.2">
      <c r="A17766" s="2">
        <v>42171</v>
      </c>
      <c r="B17766" t="s">
        <v>212</v>
      </c>
      <c r="C17766" t="s">
        <v>602</v>
      </c>
      <c r="D17766" t="s">
        <v>115</v>
      </c>
      <c r="E17766" t="s">
        <v>115</v>
      </c>
      <c r="F17766">
        <v>166</v>
      </c>
      <c r="G17766">
        <v>139</v>
      </c>
      <c r="H17766">
        <v>115</v>
      </c>
      <c r="I17766">
        <v>173</v>
      </c>
      <c r="J17766">
        <v>1</v>
      </c>
      <c r="K17766">
        <v>1</v>
      </c>
      <c r="L17766" t="s">
        <v>20</v>
      </c>
      <c r="M17766" t="s">
        <v>214</v>
      </c>
      <c r="N17766" t="s">
        <v>212</v>
      </c>
      <c r="O17766" t="s">
        <v>22</v>
      </c>
      <c r="P17766" t="s">
        <v>23</v>
      </c>
      <c r="Q17766" t="s">
        <v>30</v>
      </c>
    </row>
    <row r="17767" spans="1:17" x14ac:dyDescent="0.2">
      <c r="A17767" s="2">
        <v>42171</v>
      </c>
      <c r="B17767" t="s">
        <v>979</v>
      </c>
      <c r="C17767" t="s">
        <v>182</v>
      </c>
      <c r="D17767" t="s">
        <v>115</v>
      </c>
      <c r="E17767" t="s">
        <v>115</v>
      </c>
      <c r="F17767">
        <v>159</v>
      </c>
      <c r="G17767">
        <v>79</v>
      </c>
      <c r="H17767">
        <v>127</v>
      </c>
      <c r="I17767">
        <v>408</v>
      </c>
      <c r="J17767">
        <v>0</v>
      </c>
      <c r="K17767">
        <v>6</v>
      </c>
      <c r="L17767" t="s">
        <v>20</v>
      </c>
      <c r="M17767" t="s">
        <v>1049</v>
      </c>
      <c r="N17767" t="s">
        <v>979</v>
      </c>
      <c r="O17767" t="s">
        <v>22</v>
      </c>
      <c r="P17767" t="s">
        <v>23</v>
      </c>
      <c r="Q17767" t="s">
        <v>41</v>
      </c>
    </row>
    <row r="17768" spans="1:17" x14ac:dyDescent="0.2">
      <c r="A17768" s="2">
        <v>42171</v>
      </c>
      <c r="B17768" t="s">
        <v>213</v>
      </c>
      <c r="C17768" t="s">
        <v>133</v>
      </c>
      <c r="D17768" t="s">
        <v>115</v>
      </c>
      <c r="E17768" t="s">
        <v>115</v>
      </c>
      <c r="F17768">
        <v>143</v>
      </c>
      <c r="G17768">
        <v>58</v>
      </c>
      <c r="H17768">
        <v>160</v>
      </c>
      <c r="I17768">
        <v>586</v>
      </c>
      <c r="J17768">
        <v>0</v>
      </c>
      <c r="K17768">
        <v>2</v>
      </c>
      <c r="L17768" t="s">
        <v>20</v>
      </c>
      <c r="M17768" t="s">
        <v>226</v>
      </c>
      <c r="N17768" t="s">
        <v>114</v>
      </c>
      <c r="O17768" t="s">
        <v>122</v>
      </c>
      <c r="P17768" t="s">
        <v>23</v>
      </c>
      <c r="Q17768" t="s">
        <v>41</v>
      </c>
    </row>
    <row r="17769" spans="1:17" x14ac:dyDescent="0.2">
      <c r="A17769" s="2">
        <v>42171</v>
      </c>
      <c r="B17769" t="s">
        <v>648</v>
      </c>
      <c r="C17769" t="s">
        <v>1073</v>
      </c>
      <c r="D17769" t="s">
        <v>115</v>
      </c>
      <c r="E17769" t="s">
        <v>115</v>
      </c>
      <c r="F17769">
        <v>178</v>
      </c>
      <c r="G17769">
        <v>151</v>
      </c>
      <c r="H17769">
        <v>86</v>
      </c>
      <c r="I17769">
        <v>137</v>
      </c>
      <c r="J17769">
        <v>0</v>
      </c>
      <c r="K17769">
        <v>1</v>
      </c>
      <c r="L17769" t="s">
        <v>20</v>
      </c>
      <c r="M17769" t="s">
        <v>717</v>
      </c>
      <c r="N17769" t="s">
        <v>648</v>
      </c>
      <c r="O17769" t="s">
        <v>22</v>
      </c>
      <c r="P17769" t="s">
        <v>23</v>
      </c>
      <c r="Q17769" t="s">
        <v>41</v>
      </c>
    </row>
    <row r="17770" spans="1:17" x14ac:dyDescent="0.2">
      <c r="A17770" s="2">
        <v>42171</v>
      </c>
      <c r="B17770" t="s">
        <v>1288</v>
      </c>
      <c r="C17770" t="s">
        <v>176</v>
      </c>
      <c r="D17770" t="s">
        <v>115</v>
      </c>
      <c r="E17770" t="s">
        <v>115</v>
      </c>
      <c r="F17770">
        <v>146</v>
      </c>
      <c r="G17770">
        <v>73</v>
      </c>
      <c r="H17770">
        <v>151</v>
      </c>
      <c r="I17770">
        <v>495</v>
      </c>
      <c r="J17770">
        <v>0</v>
      </c>
      <c r="K17770">
        <v>3</v>
      </c>
      <c r="L17770" t="s">
        <v>20</v>
      </c>
      <c r="M17770" t="s">
        <v>861</v>
      </c>
      <c r="N17770" t="s">
        <v>391</v>
      </c>
      <c r="O17770" t="s">
        <v>122</v>
      </c>
      <c r="P17770" t="s">
        <v>23</v>
      </c>
      <c r="Q17770" t="s">
        <v>41</v>
      </c>
    </row>
    <row r="17771" spans="1:17" x14ac:dyDescent="0.2">
      <c r="A17771" s="2">
        <v>42171</v>
      </c>
      <c r="B17771" t="s">
        <v>222</v>
      </c>
      <c r="C17771" t="s">
        <v>229</v>
      </c>
      <c r="D17771" t="s">
        <v>27</v>
      </c>
      <c r="E17771" t="s">
        <v>27</v>
      </c>
      <c r="F17771">
        <v>160</v>
      </c>
      <c r="G17771">
        <v>167</v>
      </c>
      <c r="H17771">
        <v>124</v>
      </c>
      <c r="I17771">
        <v>113</v>
      </c>
      <c r="J17771">
        <v>2</v>
      </c>
      <c r="K17771">
        <v>0</v>
      </c>
      <c r="L17771" t="s">
        <v>20</v>
      </c>
      <c r="M17771" t="s">
        <v>407</v>
      </c>
      <c r="N17771" t="s">
        <v>222</v>
      </c>
      <c r="O17771" t="s">
        <v>22</v>
      </c>
      <c r="P17771" t="s">
        <v>23</v>
      </c>
      <c r="Q17771" t="s">
        <v>24</v>
      </c>
    </row>
    <row r="17772" spans="1:17" x14ac:dyDescent="0.2">
      <c r="A17772" s="2">
        <v>42171</v>
      </c>
      <c r="B17772" t="s">
        <v>889</v>
      </c>
      <c r="C17772" t="s">
        <v>388</v>
      </c>
      <c r="D17772" t="s">
        <v>115</v>
      </c>
      <c r="E17772" t="s">
        <v>115</v>
      </c>
      <c r="F17772">
        <v>174</v>
      </c>
      <c r="G17772">
        <v>141</v>
      </c>
      <c r="H17772">
        <v>96</v>
      </c>
      <c r="I17772">
        <v>160</v>
      </c>
      <c r="J17772">
        <v>2</v>
      </c>
      <c r="K17772">
        <v>1</v>
      </c>
      <c r="L17772" t="s">
        <v>20</v>
      </c>
      <c r="M17772" t="s">
        <v>1600</v>
      </c>
      <c r="N17772" t="s">
        <v>889</v>
      </c>
      <c r="O17772" t="s">
        <v>22</v>
      </c>
      <c r="P17772" t="s">
        <v>23</v>
      </c>
      <c r="Q17772" t="s">
        <v>24</v>
      </c>
    </row>
    <row r="17773" spans="1:17" x14ac:dyDescent="0.2">
      <c r="A17773" s="2">
        <v>42171</v>
      </c>
      <c r="B17773" t="s">
        <v>254</v>
      </c>
      <c r="C17773" t="s">
        <v>629</v>
      </c>
      <c r="D17773" t="s">
        <v>115</v>
      </c>
      <c r="E17773" t="s">
        <v>36</v>
      </c>
      <c r="F17773">
        <v>164</v>
      </c>
      <c r="G17773">
        <v>178</v>
      </c>
      <c r="H17773">
        <v>117</v>
      </c>
      <c r="I17773">
        <v>86</v>
      </c>
      <c r="J17773">
        <v>2</v>
      </c>
      <c r="K17773">
        <v>0</v>
      </c>
      <c r="L17773" t="s">
        <v>20</v>
      </c>
      <c r="M17773" t="s">
        <v>253</v>
      </c>
      <c r="N17773" t="s">
        <v>254</v>
      </c>
      <c r="O17773" t="s">
        <v>22</v>
      </c>
      <c r="P17773" t="s">
        <v>23</v>
      </c>
      <c r="Q17773" t="s">
        <v>24</v>
      </c>
    </row>
    <row r="17774" spans="1:17" x14ac:dyDescent="0.2">
      <c r="A17774" s="2">
        <v>42171</v>
      </c>
      <c r="B17774" t="s">
        <v>119</v>
      </c>
      <c r="C17774" t="s">
        <v>82</v>
      </c>
      <c r="D17774" t="s">
        <v>50</v>
      </c>
      <c r="E17774" t="s">
        <v>50</v>
      </c>
      <c r="F17774">
        <v>13</v>
      </c>
      <c r="G17774">
        <v>7</v>
      </c>
      <c r="H17774">
        <v>1100</v>
      </c>
      <c r="I17774">
        <v>1229</v>
      </c>
      <c r="J17774">
        <v>0</v>
      </c>
      <c r="K17774">
        <v>1</v>
      </c>
      <c r="L17774" t="s">
        <v>28</v>
      </c>
      <c r="M17774" t="s">
        <v>976</v>
      </c>
      <c r="N17774" t="s">
        <v>53</v>
      </c>
      <c r="O17774" t="s">
        <v>122</v>
      </c>
      <c r="P17774" t="s">
        <v>23</v>
      </c>
      <c r="Q17774" t="s">
        <v>41</v>
      </c>
    </row>
    <row r="17775" spans="1:17" x14ac:dyDescent="0.2">
      <c r="A17775" s="2">
        <v>42171</v>
      </c>
      <c r="B17775" t="s">
        <v>143</v>
      </c>
      <c r="C17775" t="s">
        <v>443</v>
      </c>
      <c r="D17775" t="s">
        <v>115</v>
      </c>
      <c r="E17775" t="s">
        <v>115</v>
      </c>
      <c r="F17775">
        <v>52</v>
      </c>
      <c r="G17775">
        <v>154</v>
      </c>
      <c r="H17775">
        <v>622</v>
      </c>
      <c r="I17775">
        <v>136</v>
      </c>
      <c r="J17775">
        <v>0</v>
      </c>
      <c r="K17775">
        <v>0</v>
      </c>
      <c r="L17775" t="s">
        <v>20</v>
      </c>
      <c r="M17775" t="s">
        <v>1014</v>
      </c>
      <c r="N17775" t="s">
        <v>143</v>
      </c>
      <c r="O17775" t="s">
        <v>22</v>
      </c>
      <c r="P17775" t="s">
        <v>23</v>
      </c>
      <c r="Q17775" t="s">
        <v>30</v>
      </c>
    </row>
    <row r="17776" spans="1:17" x14ac:dyDescent="0.2">
      <c r="A17776" s="2">
        <v>42171</v>
      </c>
      <c r="B17776" t="s">
        <v>177</v>
      </c>
      <c r="C17776" t="s">
        <v>282</v>
      </c>
      <c r="D17776" t="s">
        <v>115</v>
      </c>
      <c r="E17776" t="s">
        <v>19</v>
      </c>
      <c r="F17776">
        <v>103</v>
      </c>
      <c r="G17776">
        <v>67</v>
      </c>
      <c r="H17776">
        <v>315</v>
      </c>
      <c r="I17776">
        <v>519</v>
      </c>
      <c r="J17776">
        <v>3</v>
      </c>
      <c r="K17776">
        <v>0</v>
      </c>
      <c r="L17776" t="s">
        <v>28</v>
      </c>
      <c r="M17776" t="s">
        <v>1637</v>
      </c>
      <c r="N17776" t="s">
        <v>177</v>
      </c>
      <c r="O17776" t="s">
        <v>22</v>
      </c>
      <c r="P17776" t="s">
        <v>23</v>
      </c>
      <c r="Q17776" t="s">
        <v>24</v>
      </c>
    </row>
    <row r="17777" spans="1:17" x14ac:dyDescent="0.2">
      <c r="A17777" s="2">
        <v>42171</v>
      </c>
      <c r="B17777" t="s">
        <v>163</v>
      </c>
      <c r="C17777" t="s">
        <v>449</v>
      </c>
      <c r="D17777" t="s">
        <v>115</v>
      </c>
      <c r="E17777" t="s">
        <v>115</v>
      </c>
      <c r="F17777">
        <v>146</v>
      </c>
      <c r="G17777">
        <v>74</v>
      </c>
      <c r="H17777">
        <v>151</v>
      </c>
      <c r="I17777">
        <v>478</v>
      </c>
      <c r="J17777">
        <v>4</v>
      </c>
      <c r="K17777">
        <v>2</v>
      </c>
      <c r="L17777" t="s">
        <v>20</v>
      </c>
      <c r="M17777" t="s">
        <v>1074</v>
      </c>
      <c r="N17777" t="s">
        <v>163</v>
      </c>
      <c r="O17777" t="s">
        <v>22</v>
      </c>
      <c r="P17777" t="s">
        <v>23</v>
      </c>
      <c r="Q17777" t="s">
        <v>24</v>
      </c>
    </row>
    <row r="17778" spans="1:17" x14ac:dyDescent="0.2">
      <c r="A17778" s="2">
        <v>42171</v>
      </c>
      <c r="B17778" t="s">
        <v>569</v>
      </c>
      <c r="C17778" t="s">
        <v>55</v>
      </c>
      <c r="D17778" t="s">
        <v>115</v>
      </c>
      <c r="E17778" t="s">
        <v>57</v>
      </c>
      <c r="F17778">
        <v>177</v>
      </c>
      <c r="G17778">
        <v>63</v>
      </c>
      <c r="H17778">
        <v>88</v>
      </c>
      <c r="I17778">
        <v>532</v>
      </c>
      <c r="J17778">
        <v>1</v>
      </c>
      <c r="K17778">
        <v>2</v>
      </c>
      <c r="L17778" t="s">
        <v>20</v>
      </c>
      <c r="M17778" t="s">
        <v>1109</v>
      </c>
      <c r="N17778" t="s">
        <v>569</v>
      </c>
      <c r="O17778" t="s">
        <v>22</v>
      </c>
      <c r="P17778" t="s">
        <v>23</v>
      </c>
      <c r="Q17778" t="s">
        <v>41</v>
      </c>
    </row>
    <row r="17779" spans="1:17" x14ac:dyDescent="0.2">
      <c r="A17779" s="2">
        <v>42171</v>
      </c>
      <c r="B17779" t="s">
        <v>649</v>
      </c>
      <c r="C17779" t="s">
        <v>464</v>
      </c>
      <c r="D17779" t="s">
        <v>115</v>
      </c>
      <c r="E17779" t="s">
        <v>115</v>
      </c>
      <c r="F17779">
        <v>175</v>
      </c>
      <c r="G17779">
        <v>135</v>
      </c>
      <c r="H17779">
        <v>93</v>
      </c>
      <c r="I17779">
        <v>188</v>
      </c>
      <c r="J17779">
        <v>0</v>
      </c>
      <c r="K17779">
        <v>2</v>
      </c>
      <c r="L17779" t="s">
        <v>20</v>
      </c>
      <c r="M17779" t="s">
        <v>982</v>
      </c>
      <c r="N17779" t="s">
        <v>649</v>
      </c>
      <c r="O17779" t="s">
        <v>22</v>
      </c>
      <c r="P17779" t="s">
        <v>23</v>
      </c>
      <c r="Q17779" t="s">
        <v>41</v>
      </c>
    </row>
    <row r="17780" spans="1:17" x14ac:dyDescent="0.2">
      <c r="A17780" s="2">
        <v>42171</v>
      </c>
      <c r="B17780" t="s">
        <v>391</v>
      </c>
      <c r="C17780" t="s">
        <v>913</v>
      </c>
      <c r="D17780" t="s">
        <v>115</v>
      </c>
      <c r="E17780" t="s">
        <v>115</v>
      </c>
      <c r="F17780">
        <v>162</v>
      </c>
      <c r="G17780">
        <v>118</v>
      </c>
      <c r="H17780">
        <v>120</v>
      </c>
      <c r="I17780">
        <v>241</v>
      </c>
      <c r="J17780">
        <v>0</v>
      </c>
      <c r="K17780">
        <v>6</v>
      </c>
      <c r="L17780" t="s">
        <v>20</v>
      </c>
      <c r="M17780" t="s">
        <v>392</v>
      </c>
      <c r="N17780" t="s">
        <v>391</v>
      </c>
      <c r="O17780" t="s">
        <v>22</v>
      </c>
      <c r="P17780" t="s">
        <v>23</v>
      </c>
      <c r="Q17780" t="s">
        <v>41</v>
      </c>
    </row>
    <row r="17781" spans="1:17" x14ac:dyDescent="0.2">
      <c r="A17781" s="2">
        <v>42171</v>
      </c>
      <c r="B17781" t="s">
        <v>38</v>
      </c>
      <c r="C17781" t="s">
        <v>185</v>
      </c>
      <c r="D17781" t="s">
        <v>19</v>
      </c>
      <c r="E17781" t="s">
        <v>27</v>
      </c>
      <c r="F17781">
        <v>85</v>
      </c>
      <c r="G17781">
        <v>65</v>
      </c>
      <c r="H17781">
        <v>382</v>
      </c>
      <c r="I17781">
        <v>523</v>
      </c>
      <c r="J17781">
        <v>1</v>
      </c>
      <c r="K17781">
        <v>0</v>
      </c>
      <c r="L17781" t="s">
        <v>507</v>
      </c>
      <c r="M17781" t="s">
        <v>761</v>
      </c>
      <c r="N17781" t="s">
        <v>107</v>
      </c>
      <c r="O17781" t="s">
        <v>122</v>
      </c>
      <c r="P17781" t="s">
        <v>23</v>
      </c>
      <c r="Q17781" t="s">
        <v>24</v>
      </c>
    </row>
    <row r="17782" spans="1:17" x14ac:dyDescent="0.2">
      <c r="A17782" s="2">
        <v>42171</v>
      </c>
      <c r="B17782" t="s">
        <v>90</v>
      </c>
      <c r="C17782" t="s">
        <v>153</v>
      </c>
      <c r="D17782" t="s">
        <v>50</v>
      </c>
      <c r="E17782" t="s">
        <v>50</v>
      </c>
      <c r="F17782">
        <v>32</v>
      </c>
      <c r="G17782">
        <v>25</v>
      </c>
      <c r="H17782">
        <v>801</v>
      </c>
      <c r="I17782">
        <v>898</v>
      </c>
      <c r="J17782">
        <v>0</v>
      </c>
      <c r="K17782">
        <v>0</v>
      </c>
      <c r="L17782" t="s">
        <v>28</v>
      </c>
      <c r="M17782" t="s">
        <v>1498</v>
      </c>
      <c r="N17782" t="s">
        <v>90</v>
      </c>
      <c r="O17782" t="s">
        <v>22</v>
      </c>
      <c r="P17782" t="s">
        <v>23</v>
      </c>
      <c r="Q17782" t="s">
        <v>30</v>
      </c>
    </row>
    <row r="17783" spans="1:17" x14ac:dyDescent="0.2">
      <c r="A17783" s="2">
        <v>42171</v>
      </c>
      <c r="B17783" t="s">
        <v>149</v>
      </c>
      <c r="C17783" t="s">
        <v>267</v>
      </c>
      <c r="D17783" t="s">
        <v>36</v>
      </c>
      <c r="E17783" t="s">
        <v>36</v>
      </c>
      <c r="F17783">
        <v>69</v>
      </c>
      <c r="G17783">
        <v>88</v>
      </c>
      <c r="H17783">
        <v>515</v>
      </c>
      <c r="I17783">
        <v>374</v>
      </c>
      <c r="J17783">
        <v>2</v>
      </c>
      <c r="K17783">
        <v>1</v>
      </c>
      <c r="L17783" t="s">
        <v>28</v>
      </c>
      <c r="M17783" t="s">
        <v>871</v>
      </c>
      <c r="N17783" t="s">
        <v>149</v>
      </c>
      <c r="O17783" t="s">
        <v>22</v>
      </c>
      <c r="P17783" t="s">
        <v>23</v>
      </c>
      <c r="Q17783" t="s">
        <v>24</v>
      </c>
    </row>
    <row r="17784" spans="1:17" x14ac:dyDescent="0.2">
      <c r="A17784" s="2">
        <v>42171</v>
      </c>
      <c r="B17784" t="s">
        <v>232</v>
      </c>
      <c r="C17784" t="s">
        <v>532</v>
      </c>
      <c r="D17784" t="s">
        <v>19</v>
      </c>
      <c r="E17784" t="s">
        <v>27</v>
      </c>
      <c r="F17784">
        <v>150</v>
      </c>
      <c r="G17784">
        <v>151</v>
      </c>
      <c r="H17784">
        <v>140</v>
      </c>
      <c r="I17784">
        <v>137</v>
      </c>
      <c r="J17784">
        <v>1</v>
      </c>
      <c r="K17784">
        <v>3</v>
      </c>
      <c r="L17784" t="s">
        <v>20</v>
      </c>
      <c r="M17784" t="s">
        <v>234</v>
      </c>
      <c r="N17784" t="s">
        <v>232</v>
      </c>
      <c r="O17784" t="s">
        <v>22</v>
      </c>
      <c r="P17784" t="s">
        <v>23</v>
      </c>
      <c r="Q17784" t="s">
        <v>41</v>
      </c>
    </row>
    <row r="17785" spans="1:17" x14ac:dyDescent="0.2">
      <c r="A17785" s="2">
        <v>42171</v>
      </c>
      <c r="B17785" t="s">
        <v>583</v>
      </c>
      <c r="C17785" t="s">
        <v>167</v>
      </c>
      <c r="D17785" t="s">
        <v>115</v>
      </c>
      <c r="E17785" t="s">
        <v>115</v>
      </c>
      <c r="F17785">
        <v>173</v>
      </c>
      <c r="G17785">
        <v>41</v>
      </c>
      <c r="H17785">
        <v>99</v>
      </c>
      <c r="I17785">
        <v>716</v>
      </c>
      <c r="J17785">
        <v>1</v>
      </c>
      <c r="K17785">
        <v>1</v>
      </c>
      <c r="L17785" t="s">
        <v>20</v>
      </c>
      <c r="M17785" t="s">
        <v>1647</v>
      </c>
      <c r="N17785" t="s">
        <v>583</v>
      </c>
      <c r="O17785" t="s">
        <v>22</v>
      </c>
      <c r="P17785" t="s">
        <v>23</v>
      </c>
      <c r="Q17785" t="s">
        <v>30</v>
      </c>
    </row>
    <row r="17786" spans="1:17" x14ac:dyDescent="0.2">
      <c r="A17786" s="2">
        <v>42171</v>
      </c>
      <c r="B17786" t="s">
        <v>389</v>
      </c>
      <c r="C17786" t="s">
        <v>572</v>
      </c>
      <c r="D17786" t="s">
        <v>115</v>
      </c>
      <c r="E17786" t="s">
        <v>115</v>
      </c>
      <c r="F17786">
        <v>165</v>
      </c>
      <c r="G17786">
        <v>137</v>
      </c>
      <c r="H17786">
        <v>117</v>
      </c>
      <c r="I17786">
        <v>182</v>
      </c>
      <c r="J17786">
        <v>0</v>
      </c>
      <c r="K17786">
        <v>2</v>
      </c>
      <c r="L17786" t="s">
        <v>20</v>
      </c>
      <c r="M17786" t="s">
        <v>165</v>
      </c>
      <c r="N17786" t="s">
        <v>166</v>
      </c>
      <c r="O17786" t="s">
        <v>122</v>
      </c>
      <c r="P17786" t="s">
        <v>23</v>
      </c>
      <c r="Q17786" t="s">
        <v>41</v>
      </c>
    </row>
    <row r="17787" spans="1:17" x14ac:dyDescent="0.2">
      <c r="A17787" s="2">
        <v>42172</v>
      </c>
      <c r="B17787" t="s">
        <v>25</v>
      </c>
      <c r="C17787" t="s">
        <v>43</v>
      </c>
      <c r="D17787" t="s">
        <v>19</v>
      </c>
      <c r="E17787" t="s">
        <v>19</v>
      </c>
      <c r="F17787">
        <v>5</v>
      </c>
      <c r="G17787">
        <v>4</v>
      </c>
      <c r="H17787">
        <v>1392</v>
      </c>
      <c r="I17787">
        <v>1434</v>
      </c>
      <c r="J17787">
        <v>0</v>
      </c>
      <c r="K17787">
        <v>1</v>
      </c>
      <c r="L17787" t="s">
        <v>507</v>
      </c>
      <c r="M17787" t="s">
        <v>310</v>
      </c>
      <c r="N17787" t="s">
        <v>107</v>
      </c>
      <c r="O17787" t="s">
        <v>122</v>
      </c>
      <c r="P17787" t="s">
        <v>23</v>
      </c>
      <c r="Q17787" t="s">
        <v>41</v>
      </c>
    </row>
    <row r="17788" spans="1:17" x14ac:dyDescent="0.2">
      <c r="A17788" s="2">
        <v>42173</v>
      </c>
      <c r="B17788" t="s">
        <v>42</v>
      </c>
      <c r="C17788" t="s">
        <v>32</v>
      </c>
      <c r="D17788" t="s">
        <v>19</v>
      </c>
      <c r="E17788" t="s">
        <v>19</v>
      </c>
      <c r="F17788">
        <v>61</v>
      </c>
      <c r="G17788">
        <v>72</v>
      </c>
      <c r="H17788">
        <v>546</v>
      </c>
      <c r="I17788">
        <v>497</v>
      </c>
      <c r="J17788">
        <v>1</v>
      </c>
      <c r="K17788">
        <v>0</v>
      </c>
      <c r="L17788" t="s">
        <v>507</v>
      </c>
      <c r="M17788" t="s">
        <v>896</v>
      </c>
      <c r="N17788" t="s">
        <v>107</v>
      </c>
      <c r="O17788" t="s">
        <v>122</v>
      </c>
      <c r="P17788" t="s">
        <v>23</v>
      </c>
      <c r="Q17788" t="s">
        <v>24</v>
      </c>
    </row>
    <row r="17789" spans="1:17" x14ac:dyDescent="0.2">
      <c r="A17789" s="2">
        <v>42174</v>
      </c>
      <c r="B17789" t="s">
        <v>107</v>
      </c>
      <c r="C17789" t="s">
        <v>17</v>
      </c>
      <c r="D17789" t="s">
        <v>19</v>
      </c>
      <c r="E17789" t="s">
        <v>19</v>
      </c>
      <c r="F17789">
        <v>19</v>
      </c>
      <c r="G17789">
        <v>89</v>
      </c>
      <c r="H17789">
        <v>989</v>
      </c>
      <c r="I17789">
        <v>371</v>
      </c>
      <c r="J17789">
        <v>5</v>
      </c>
      <c r="K17789">
        <v>0</v>
      </c>
      <c r="L17789" t="s">
        <v>507</v>
      </c>
      <c r="M17789" t="s">
        <v>310</v>
      </c>
      <c r="N17789" t="s">
        <v>107</v>
      </c>
      <c r="O17789" t="s">
        <v>22</v>
      </c>
      <c r="P17789" t="s">
        <v>23</v>
      </c>
      <c r="Q17789" t="s">
        <v>24</v>
      </c>
    </row>
    <row r="17790" spans="1:17" x14ac:dyDescent="0.2">
      <c r="A17790" s="2">
        <v>42174</v>
      </c>
      <c r="B17790" t="s">
        <v>26</v>
      </c>
      <c r="C17790" t="s">
        <v>31</v>
      </c>
      <c r="D17790" t="s">
        <v>27</v>
      </c>
      <c r="E17790" t="s">
        <v>19</v>
      </c>
      <c r="F17790">
        <v>23</v>
      </c>
      <c r="G17790">
        <v>31</v>
      </c>
      <c r="H17790">
        <v>926</v>
      </c>
      <c r="I17790">
        <v>806</v>
      </c>
      <c r="J17790">
        <v>1</v>
      </c>
      <c r="K17790">
        <v>2</v>
      </c>
      <c r="L17790" t="s">
        <v>507</v>
      </c>
      <c r="M17790" t="s">
        <v>1209</v>
      </c>
      <c r="N17790" t="s">
        <v>107</v>
      </c>
      <c r="O17790" t="s">
        <v>122</v>
      </c>
      <c r="P17790" t="s">
        <v>23</v>
      </c>
      <c r="Q17790" t="s">
        <v>41</v>
      </c>
    </row>
    <row r="17791" spans="1:17" x14ac:dyDescent="0.2">
      <c r="A17791" s="2">
        <v>42175</v>
      </c>
      <c r="B17791" t="s">
        <v>39</v>
      </c>
      <c r="C17791" t="s">
        <v>185</v>
      </c>
      <c r="D17791" t="s">
        <v>19</v>
      </c>
      <c r="E17791" t="s">
        <v>27</v>
      </c>
      <c r="F17791">
        <v>3</v>
      </c>
      <c r="G17791">
        <v>65</v>
      </c>
      <c r="H17791">
        <v>1496</v>
      </c>
      <c r="I17791">
        <v>523</v>
      </c>
      <c r="J17791">
        <v>1</v>
      </c>
      <c r="K17791">
        <v>0</v>
      </c>
      <c r="L17791" t="s">
        <v>507</v>
      </c>
      <c r="M17791" t="s">
        <v>574</v>
      </c>
      <c r="N17791" t="s">
        <v>107</v>
      </c>
      <c r="O17791" t="s">
        <v>122</v>
      </c>
      <c r="P17791" t="s">
        <v>23</v>
      </c>
      <c r="Q17791" t="s">
        <v>24</v>
      </c>
    </row>
    <row r="17792" spans="1:17" x14ac:dyDescent="0.2">
      <c r="A17792" s="2">
        <v>42175</v>
      </c>
      <c r="B17792" t="s">
        <v>296</v>
      </c>
      <c r="C17792" t="s">
        <v>419</v>
      </c>
      <c r="D17792" t="s">
        <v>36</v>
      </c>
      <c r="E17792" t="s">
        <v>36</v>
      </c>
      <c r="F17792">
        <v>81</v>
      </c>
      <c r="G17792">
        <v>187</v>
      </c>
      <c r="H17792">
        <v>390</v>
      </c>
      <c r="I17792">
        <v>59</v>
      </c>
      <c r="J17792">
        <v>5</v>
      </c>
      <c r="K17792">
        <v>1</v>
      </c>
      <c r="L17792" t="s">
        <v>1343</v>
      </c>
      <c r="M17792" t="s">
        <v>502</v>
      </c>
      <c r="N17792" t="s">
        <v>296</v>
      </c>
      <c r="O17792" t="s">
        <v>22</v>
      </c>
      <c r="P17792" t="s">
        <v>23</v>
      </c>
      <c r="Q17792" t="s">
        <v>24</v>
      </c>
    </row>
    <row r="17793" spans="1:17" x14ac:dyDescent="0.2">
      <c r="A17793" s="2">
        <v>42175</v>
      </c>
      <c r="B17793" t="s">
        <v>118</v>
      </c>
      <c r="C17793" t="s">
        <v>196</v>
      </c>
      <c r="D17793" t="s">
        <v>36</v>
      </c>
      <c r="E17793" t="s">
        <v>36</v>
      </c>
      <c r="F17793">
        <v>36</v>
      </c>
      <c r="G17793">
        <v>160</v>
      </c>
      <c r="H17793">
        <v>781</v>
      </c>
      <c r="I17793">
        <v>124</v>
      </c>
      <c r="J17793">
        <v>3</v>
      </c>
      <c r="K17793">
        <v>1</v>
      </c>
      <c r="L17793" t="s">
        <v>1343</v>
      </c>
      <c r="M17793" t="s">
        <v>241</v>
      </c>
      <c r="N17793" t="s">
        <v>118</v>
      </c>
      <c r="O17793" t="s">
        <v>22</v>
      </c>
      <c r="P17793" t="s">
        <v>23</v>
      </c>
      <c r="Q17793" t="s">
        <v>24</v>
      </c>
    </row>
    <row r="17794" spans="1:17" x14ac:dyDescent="0.2">
      <c r="A17794" s="2">
        <v>42175</v>
      </c>
      <c r="B17794" t="s">
        <v>149</v>
      </c>
      <c r="C17794" t="s">
        <v>404</v>
      </c>
      <c r="D17794" t="s">
        <v>36</v>
      </c>
      <c r="E17794" t="s">
        <v>36</v>
      </c>
      <c r="F17794">
        <v>69</v>
      </c>
      <c r="G17794">
        <v>176</v>
      </c>
      <c r="H17794">
        <v>515</v>
      </c>
      <c r="I17794">
        <v>90</v>
      </c>
      <c r="J17794">
        <v>3</v>
      </c>
      <c r="K17794">
        <v>0</v>
      </c>
      <c r="L17794" t="s">
        <v>1343</v>
      </c>
      <c r="M17794" t="s">
        <v>420</v>
      </c>
      <c r="N17794" t="s">
        <v>149</v>
      </c>
      <c r="O17794" t="s">
        <v>22</v>
      </c>
      <c r="P17794" t="s">
        <v>23</v>
      </c>
      <c r="Q17794" t="s">
        <v>24</v>
      </c>
    </row>
    <row r="17795" spans="1:17" x14ac:dyDescent="0.2">
      <c r="A17795" s="2">
        <v>42175</v>
      </c>
      <c r="B17795" t="s">
        <v>211</v>
      </c>
      <c r="C17795" t="s">
        <v>208</v>
      </c>
      <c r="D17795" t="s">
        <v>36</v>
      </c>
      <c r="E17795" t="s">
        <v>36</v>
      </c>
      <c r="F17795">
        <v>127</v>
      </c>
      <c r="G17795">
        <v>71</v>
      </c>
      <c r="H17795">
        <v>214</v>
      </c>
      <c r="I17795">
        <v>503</v>
      </c>
      <c r="J17795">
        <v>0</v>
      </c>
      <c r="K17795">
        <v>3</v>
      </c>
      <c r="L17795" t="s">
        <v>1343</v>
      </c>
      <c r="M17795" t="s">
        <v>1648</v>
      </c>
      <c r="N17795" t="s">
        <v>211</v>
      </c>
      <c r="O17795" t="s">
        <v>22</v>
      </c>
      <c r="P17795" t="s">
        <v>23</v>
      </c>
      <c r="Q17795" t="s">
        <v>41</v>
      </c>
    </row>
    <row r="17796" spans="1:17" x14ac:dyDescent="0.2">
      <c r="A17796" s="2">
        <v>42175</v>
      </c>
      <c r="B17796" t="s">
        <v>18</v>
      </c>
      <c r="C17796" t="s">
        <v>38</v>
      </c>
      <c r="D17796" t="s">
        <v>19</v>
      </c>
      <c r="E17796" t="s">
        <v>19</v>
      </c>
      <c r="F17796">
        <v>8</v>
      </c>
      <c r="G17796">
        <v>85</v>
      </c>
      <c r="H17796">
        <v>1183</v>
      </c>
      <c r="I17796">
        <v>382</v>
      </c>
      <c r="J17796">
        <v>1</v>
      </c>
      <c r="K17796">
        <v>1</v>
      </c>
      <c r="L17796" t="s">
        <v>507</v>
      </c>
      <c r="M17796" t="s">
        <v>499</v>
      </c>
      <c r="N17796" t="s">
        <v>107</v>
      </c>
      <c r="O17796" t="s">
        <v>122</v>
      </c>
      <c r="P17796" t="s">
        <v>23</v>
      </c>
      <c r="Q17796" t="s">
        <v>30</v>
      </c>
    </row>
    <row r="17797" spans="1:17" x14ac:dyDescent="0.2">
      <c r="A17797" s="2">
        <v>42176</v>
      </c>
      <c r="B17797" t="s">
        <v>25</v>
      </c>
      <c r="C17797" t="s">
        <v>32</v>
      </c>
      <c r="D17797" t="s">
        <v>19</v>
      </c>
      <c r="E17797" t="s">
        <v>19</v>
      </c>
      <c r="F17797">
        <v>5</v>
      </c>
      <c r="G17797">
        <v>72</v>
      </c>
      <c r="H17797">
        <v>1392</v>
      </c>
      <c r="I17797">
        <v>497</v>
      </c>
      <c r="J17797">
        <v>2</v>
      </c>
      <c r="K17797">
        <v>1</v>
      </c>
      <c r="L17797" t="s">
        <v>507</v>
      </c>
      <c r="M17797" t="s">
        <v>310</v>
      </c>
      <c r="N17797" t="s">
        <v>107</v>
      </c>
      <c r="O17797" t="s">
        <v>122</v>
      </c>
      <c r="P17797" t="s">
        <v>23</v>
      </c>
      <c r="Q17797" t="s">
        <v>24</v>
      </c>
    </row>
    <row r="17798" spans="1:17" x14ac:dyDescent="0.2">
      <c r="A17798" s="2">
        <v>42176</v>
      </c>
      <c r="B17798" t="s">
        <v>43</v>
      </c>
      <c r="C17798" t="s">
        <v>42</v>
      </c>
      <c r="D17798" t="s">
        <v>19</v>
      </c>
      <c r="E17798" t="s">
        <v>19</v>
      </c>
      <c r="F17798">
        <v>4</v>
      </c>
      <c r="G17798">
        <v>61</v>
      </c>
      <c r="H17798">
        <v>1434</v>
      </c>
      <c r="I17798">
        <v>546</v>
      </c>
      <c r="J17798">
        <v>0</v>
      </c>
      <c r="K17798">
        <v>0</v>
      </c>
      <c r="L17798" t="s">
        <v>507</v>
      </c>
      <c r="M17798" t="s">
        <v>477</v>
      </c>
      <c r="N17798" t="s">
        <v>107</v>
      </c>
      <c r="O17798" t="s">
        <v>122</v>
      </c>
      <c r="P17798" t="s">
        <v>23</v>
      </c>
      <c r="Q17798" t="s">
        <v>30</v>
      </c>
    </row>
    <row r="17799" spans="1:17" x14ac:dyDescent="0.2">
      <c r="A17799" s="2">
        <v>42176</v>
      </c>
      <c r="B17799" t="s">
        <v>800</v>
      </c>
      <c r="C17799" t="s">
        <v>172</v>
      </c>
      <c r="D17799" t="s">
        <v>36</v>
      </c>
      <c r="E17799" t="s">
        <v>36</v>
      </c>
      <c r="F17799">
        <v>207</v>
      </c>
      <c r="G17799">
        <v>134</v>
      </c>
      <c r="H17799">
        <v>4</v>
      </c>
      <c r="I17799">
        <v>194</v>
      </c>
      <c r="J17799">
        <v>1</v>
      </c>
      <c r="K17799">
        <v>2</v>
      </c>
      <c r="L17799" t="s">
        <v>1343</v>
      </c>
      <c r="M17799" t="s">
        <v>800</v>
      </c>
      <c r="N17799" t="s">
        <v>800</v>
      </c>
      <c r="O17799" t="s">
        <v>22</v>
      </c>
      <c r="P17799" t="s">
        <v>23</v>
      </c>
      <c r="Q17799" t="s">
        <v>41</v>
      </c>
    </row>
    <row r="17800" spans="1:17" x14ac:dyDescent="0.2">
      <c r="A17800" s="2">
        <v>42176</v>
      </c>
      <c r="B17800" t="s">
        <v>374</v>
      </c>
      <c r="C17800" t="s">
        <v>207</v>
      </c>
      <c r="D17800" t="s">
        <v>36</v>
      </c>
      <c r="E17800" t="s">
        <v>36</v>
      </c>
      <c r="F17800">
        <v>99</v>
      </c>
      <c r="G17800">
        <v>123</v>
      </c>
      <c r="H17800">
        <v>323</v>
      </c>
      <c r="I17800">
        <v>219</v>
      </c>
      <c r="J17800">
        <v>2</v>
      </c>
      <c r="K17800">
        <v>0</v>
      </c>
      <c r="L17800" t="s">
        <v>1343</v>
      </c>
      <c r="M17800" t="s">
        <v>1649</v>
      </c>
      <c r="N17800" t="s">
        <v>374</v>
      </c>
      <c r="O17800" t="s">
        <v>22</v>
      </c>
      <c r="P17800" t="s">
        <v>23</v>
      </c>
      <c r="Q17800" t="s">
        <v>24</v>
      </c>
    </row>
    <row r="17801" spans="1:17" x14ac:dyDescent="0.2">
      <c r="A17801" s="2">
        <v>42176</v>
      </c>
      <c r="B17801" t="s">
        <v>405</v>
      </c>
      <c r="C17801" t="s">
        <v>351</v>
      </c>
      <c r="D17801" t="s">
        <v>36</v>
      </c>
      <c r="E17801" t="s">
        <v>36</v>
      </c>
      <c r="F17801">
        <v>122</v>
      </c>
      <c r="G17801">
        <v>111</v>
      </c>
      <c r="H17801">
        <v>226</v>
      </c>
      <c r="I17801">
        <v>284</v>
      </c>
      <c r="J17801">
        <v>0</v>
      </c>
      <c r="K17801">
        <v>0</v>
      </c>
      <c r="L17801" t="s">
        <v>1343</v>
      </c>
      <c r="M17801" t="s">
        <v>406</v>
      </c>
      <c r="N17801" t="s">
        <v>405</v>
      </c>
      <c r="O17801" t="s">
        <v>22</v>
      </c>
      <c r="P17801" t="s">
        <v>23</v>
      </c>
      <c r="Q17801" t="s">
        <v>30</v>
      </c>
    </row>
    <row r="17802" spans="1:17" x14ac:dyDescent="0.2">
      <c r="A17802" s="2">
        <v>42176</v>
      </c>
      <c r="B17802" t="s">
        <v>197</v>
      </c>
      <c r="C17802" t="s">
        <v>35</v>
      </c>
      <c r="D17802" t="s">
        <v>36</v>
      </c>
      <c r="E17802" t="s">
        <v>36</v>
      </c>
      <c r="F17802">
        <v>149</v>
      </c>
      <c r="G17802">
        <v>83</v>
      </c>
      <c r="H17802">
        <v>145</v>
      </c>
      <c r="I17802">
        <v>386</v>
      </c>
      <c r="J17802">
        <v>2</v>
      </c>
      <c r="K17802">
        <v>1</v>
      </c>
      <c r="L17802" t="s">
        <v>1343</v>
      </c>
      <c r="M17802" t="s">
        <v>225</v>
      </c>
      <c r="N17802" t="s">
        <v>197</v>
      </c>
      <c r="O17802" t="s">
        <v>22</v>
      </c>
      <c r="P17802" t="s">
        <v>23</v>
      </c>
      <c r="Q17802" t="s">
        <v>24</v>
      </c>
    </row>
    <row r="17803" spans="1:17" x14ac:dyDescent="0.2">
      <c r="A17803" s="2">
        <v>42176</v>
      </c>
      <c r="B17803" t="s">
        <v>110</v>
      </c>
      <c r="C17803" t="s">
        <v>718</v>
      </c>
      <c r="D17803" t="s">
        <v>36</v>
      </c>
      <c r="E17803" t="s">
        <v>36</v>
      </c>
      <c r="F17803">
        <v>92</v>
      </c>
      <c r="G17803">
        <v>119</v>
      </c>
      <c r="H17803">
        <v>368</v>
      </c>
      <c r="I17803">
        <v>237</v>
      </c>
      <c r="J17803">
        <v>3</v>
      </c>
      <c r="K17803">
        <v>0</v>
      </c>
      <c r="L17803" t="s">
        <v>1343</v>
      </c>
      <c r="M17803" t="s">
        <v>112</v>
      </c>
      <c r="N17803" t="s">
        <v>110</v>
      </c>
      <c r="O17803" t="s">
        <v>22</v>
      </c>
      <c r="P17803" t="s">
        <v>23</v>
      </c>
      <c r="Q17803" t="s">
        <v>24</v>
      </c>
    </row>
    <row r="17804" spans="1:17" x14ac:dyDescent="0.2">
      <c r="A17804" s="2">
        <v>42176</v>
      </c>
      <c r="B17804" t="s">
        <v>352</v>
      </c>
      <c r="C17804" t="s">
        <v>138</v>
      </c>
      <c r="D17804" t="s">
        <v>36</v>
      </c>
      <c r="E17804" t="s">
        <v>36</v>
      </c>
      <c r="F17804">
        <v>105</v>
      </c>
      <c r="G17804">
        <v>68</v>
      </c>
      <c r="H17804">
        <v>303</v>
      </c>
      <c r="I17804">
        <v>517</v>
      </c>
      <c r="J17804">
        <v>2</v>
      </c>
      <c r="K17804">
        <v>1</v>
      </c>
      <c r="L17804" t="s">
        <v>1343</v>
      </c>
      <c r="M17804" t="s">
        <v>371</v>
      </c>
      <c r="N17804" t="s">
        <v>352</v>
      </c>
      <c r="O17804" t="s">
        <v>22</v>
      </c>
      <c r="P17804" t="s">
        <v>23</v>
      </c>
      <c r="Q17804" t="s">
        <v>24</v>
      </c>
    </row>
    <row r="17805" spans="1:17" x14ac:dyDescent="0.2">
      <c r="A17805" s="2">
        <v>42176</v>
      </c>
      <c r="B17805" t="s">
        <v>46</v>
      </c>
      <c r="C17805" t="s">
        <v>267</v>
      </c>
      <c r="D17805" t="s">
        <v>36</v>
      </c>
      <c r="E17805" t="s">
        <v>36</v>
      </c>
      <c r="F17805">
        <v>162</v>
      </c>
      <c r="G17805">
        <v>88</v>
      </c>
      <c r="H17805">
        <v>121</v>
      </c>
      <c r="I17805">
        <v>374</v>
      </c>
      <c r="J17805">
        <v>2</v>
      </c>
      <c r="K17805">
        <v>2</v>
      </c>
      <c r="L17805" t="s">
        <v>1343</v>
      </c>
      <c r="M17805" t="s">
        <v>685</v>
      </c>
      <c r="N17805" t="s">
        <v>46</v>
      </c>
      <c r="O17805" t="s">
        <v>22</v>
      </c>
      <c r="P17805" t="s">
        <v>23</v>
      </c>
      <c r="Q17805" t="s">
        <v>30</v>
      </c>
    </row>
    <row r="17806" spans="1:17" x14ac:dyDescent="0.2">
      <c r="A17806" s="2">
        <v>42176</v>
      </c>
      <c r="B17806" t="s">
        <v>45</v>
      </c>
      <c r="C17806" t="s">
        <v>1284</v>
      </c>
      <c r="D17806" t="s">
        <v>36</v>
      </c>
      <c r="E17806" t="s">
        <v>36</v>
      </c>
      <c r="F17806">
        <v>119</v>
      </c>
      <c r="G17806">
        <v>190</v>
      </c>
      <c r="H17806">
        <v>238</v>
      </c>
      <c r="I17806">
        <v>44</v>
      </c>
      <c r="J17806">
        <v>2</v>
      </c>
      <c r="K17806">
        <v>0</v>
      </c>
      <c r="L17806" t="s">
        <v>1343</v>
      </c>
      <c r="M17806" t="s">
        <v>47</v>
      </c>
      <c r="N17806" t="s">
        <v>45</v>
      </c>
      <c r="O17806" t="s">
        <v>22</v>
      </c>
      <c r="P17806" t="s">
        <v>23</v>
      </c>
      <c r="Q17806" t="s">
        <v>24</v>
      </c>
    </row>
    <row r="17807" spans="1:17" x14ac:dyDescent="0.2">
      <c r="A17807" s="2">
        <v>42177</v>
      </c>
      <c r="B17807" t="s">
        <v>34</v>
      </c>
      <c r="C17807" t="s">
        <v>339</v>
      </c>
      <c r="D17807" t="s">
        <v>36</v>
      </c>
      <c r="E17807" t="s">
        <v>36</v>
      </c>
      <c r="F17807">
        <v>45</v>
      </c>
      <c r="G17807">
        <v>148</v>
      </c>
      <c r="H17807">
        <v>673</v>
      </c>
      <c r="I17807">
        <v>149</v>
      </c>
      <c r="J17807">
        <v>3</v>
      </c>
      <c r="K17807">
        <v>1</v>
      </c>
      <c r="L17807" t="s">
        <v>1343</v>
      </c>
      <c r="M17807" t="s">
        <v>218</v>
      </c>
      <c r="N17807" t="s">
        <v>111</v>
      </c>
      <c r="O17807" t="s">
        <v>122</v>
      </c>
      <c r="P17807" t="s">
        <v>23</v>
      </c>
      <c r="Q17807" t="s">
        <v>24</v>
      </c>
    </row>
    <row r="17808" spans="1:17" x14ac:dyDescent="0.2">
      <c r="A17808" s="2">
        <v>42179</v>
      </c>
      <c r="B17808" t="s">
        <v>107</v>
      </c>
      <c r="C17808" t="s">
        <v>18</v>
      </c>
      <c r="D17808" t="s">
        <v>19</v>
      </c>
      <c r="E17808" t="s">
        <v>19</v>
      </c>
      <c r="F17808">
        <v>19</v>
      </c>
      <c r="G17808">
        <v>8</v>
      </c>
      <c r="H17808">
        <v>989</v>
      </c>
      <c r="I17808">
        <v>1183</v>
      </c>
      <c r="J17808">
        <v>1</v>
      </c>
      <c r="K17808">
        <v>0</v>
      </c>
      <c r="L17808" t="s">
        <v>507</v>
      </c>
      <c r="M17808" t="s">
        <v>310</v>
      </c>
      <c r="N17808" t="s">
        <v>107</v>
      </c>
      <c r="O17808" t="s">
        <v>22</v>
      </c>
      <c r="P17808" t="s">
        <v>23</v>
      </c>
      <c r="Q17808" t="s">
        <v>24</v>
      </c>
    </row>
    <row r="17809" spans="1:17" x14ac:dyDescent="0.2">
      <c r="A17809" s="2">
        <v>42180</v>
      </c>
      <c r="B17809" t="s">
        <v>17</v>
      </c>
      <c r="C17809" t="s">
        <v>42</v>
      </c>
      <c r="D17809" t="s">
        <v>19</v>
      </c>
      <c r="E17809" t="s">
        <v>19</v>
      </c>
      <c r="F17809">
        <v>89</v>
      </c>
      <c r="G17809">
        <v>61</v>
      </c>
      <c r="H17809">
        <v>371</v>
      </c>
      <c r="I17809">
        <v>546</v>
      </c>
      <c r="J17809">
        <v>1</v>
      </c>
      <c r="K17809">
        <v>3</v>
      </c>
      <c r="L17809" t="s">
        <v>507</v>
      </c>
      <c r="M17809" t="s">
        <v>477</v>
      </c>
      <c r="N17809" t="s">
        <v>107</v>
      </c>
      <c r="O17809" t="s">
        <v>122</v>
      </c>
      <c r="P17809" t="s">
        <v>23</v>
      </c>
      <c r="Q17809" t="s">
        <v>41</v>
      </c>
    </row>
    <row r="17810" spans="1:17" x14ac:dyDescent="0.2">
      <c r="A17810" s="2">
        <v>42181</v>
      </c>
      <c r="B17810" t="s">
        <v>39</v>
      </c>
      <c r="C17810" t="s">
        <v>43</v>
      </c>
      <c r="D17810" t="s">
        <v>19</v>
      </c>
      <c r="E17810" t="s">
        <v>19</v>
      </c>
      <c r="F17810">
        <v>3</v>
      </c>
      <c r="G17810">
        <v>4</v>
      </c>
      <c r="H17810">
        <v>1496</v>
      </c>
      <c r="I17810">
        <v>1434</v>
      </c>
      <c r="J17810">
        <v>0</v>
      </c>
      <c r="K17810">
        <v>0</v>
      </c>
      <c r="L17810" t="s">
        <v>507</v>
      </c>
      <c r="M17810" t="s">
        <v>574</v>
      </c>
      <c r="N17810" t="s">
        <v>107</v>
      </c>
      <c r="O17810" t="s">
        <v>122</v>
      </c>
      <c r="P17810" t="s">
        <v>59</v>
      </c>
      <c r="Q17810" t="s">
        <v>24</v>
      </c>
    </row>
    <row r="17811" spans="1:17" x14ac:dyDescent="0.2">
      <c r="A17811" s="2">
        <v>42182</v>
      </c>
      <c r="B17811" t="s">
        <v>25</v>
      </c>
      <c r="C17811" t="s">
        <v>38</v>
      </c>
      <c r="D17811" t="s">
        <v>19</v>
      </c>
      <c r="E17811" t="s">
        <v>19</v>
      </c>
      <c r="F17811">
        <v>5</v>
      </c>
      <c r="G17811">
        <v>85</v>
      </c>
      <c r="H17811">
        <v>1392</v>
      </c>
      <c r="I17811">
        <v>382</v>
      </c>
      <c r="J17811">
        <v>1</v>
      </c>
      <c r="K17811">
        <v>1</v>
      </c>
      <c r="L17811" t="s">
        <v>507</v>
      </c>
      <c r="M17811" t="s">
        <v>527</v>
      </c>
      <c r="N17811" t="s">
        <v>107</v>
      </c>
      <c r="O17811" t="s">
        <v>122</v>
      </c>
      <c r="P17811" t="s">
        <v>59</v>
      </c>
      <c r="Q17811" t="s">
        <v>41</v>
      </c>
    </row>
    <row r="17812" spans="1:17" x14ac:dyDescent="0.2">
      <c r="A17812" s="2">
        <v>42182</v>
      </c>
      <c r="B17812" t="s">
        <v>26</v>
      </c>
      <c r="C17812" t="s">
        <v>131</v>
      </c>
      <c r="D17812" t="s">
        <v>27</v>
      </c>
      <c r="E17812" t="s">
        <v>27</v>
      </c>
      <c r="F17812">
        <v>23</v>
      </c>
      <c r="G17812">
        <v>14</v>
      </c>
      <c r="H17812">
        <v>926</v>
      </c>
      <c r="I17812">
        <v>1056</v>
      </c>
      <c r="J17812">
        <v>2</v>
      </c>
      <c r="K17812">
        <v>2</v>
      </c>
      <c r="L17812" t="s">
        <v>28</v>
      </c>
      <c r="M17812" t="s">
        <v>350</v>
      </c>
      <c r="N17812" t="s">
        <v>77</v>
      </c>
      <c r="O17812" t="s">
        <v>122</v>
      </c>
      <c r="P17812" t="s">
        <v>23</v>
      </c>
      <c r="Q17812" t="s">
        <v>30</v>
      </c>
    </row>
    <row r="17813" spans="1:17" x14ac:dyDescent="0.2">
      <c r="A17813" s="2">
        <v>42184</v>
      </c>
      <c r="B17813" t="s">
        <v>107</v>
      </c>
      <c r="C17813" t="s">
        <v>42</v>
      </c>
      <c r="D17813" t="s">
        <v>19</v>
      </c>
      <c r="E17813" t="s">
        <v>19</v>
      </c>
      <c r="F17813">
        <v>19</v>
      </c>
      <c r="G17813">
        <v>61</v>
      </c>
      <c r="H17813">
        <v>989</v>
      </c>
      <c r="I17813">
        <v>546</v>
      </c>
      <c r="J17813">
        <v>2</v>
      </c>
      <c r="K17813">
        <v>1</v>
      </c>
      <c r="L17813" t="s">
        <v>507</v>
      </c>
      <c r="M17813" t="s">
        <v>310</v>
      </c>
      <c r="N17813" t="s">
        <v>107</v>
      </c>
      <c r="O17813" t="s">
        <v>22</v>
      </c>
      <c r="P17813" t="s">
        <v>23</v>
      </c>
      <c r="Q17813" t="s">
        <v>24</v>
      </c>
    </row>
    <row r="17814" spans="1:17" x14ac:dyDescent="0.2">
      <c r="A17814" s="2">
        <v>42185</v>
      </c>
      <c r="B17814" t="s">
        <v>39</v>
      </c>
      <c r="C17814" t="s">
        <v>38</v>
      </c>
      <c r="D17814" t="s">
        <v>19</v>
      </c>
      <c r="E17814" t="s">
        <v>19</v>
      </c>
      <c r="F17814">
        <v>3</v>
      </c>
      <c r="G17814">
        <v>85</v>
      </c>
      <c r="H17814">
        <v>1496</v>
      </c>
      <c r="I17814">
        <v>382</v>
      </c>
      <c r="J17814">
        <v>6</v>
      </c>
      <c r="K17814">
        <v>1</v>
      </c>
      <c r="L17814" t="s">
        <v>507</v>
      </c>
      <c r="M17814" t="s">
        <v>527</v>
      </c>
      <c r="N17814" t="s">
        <v>107</v>
      </c>
      <c r="O17814" t="s">
        <v>122</v>
      </c>
      <c r="P17814" t="s">
        <v>23</v>
      </c>
      <c r="Q17814" t="s">
        <v>24</v>
      </c>
    </row>
    <row r="17815" spans="1:17" x14ac:dyDescent="0.2">
      <c r="A17815" s="2">
        <v>42186</v>
      </c>
      <c r="B17815" t="s">
        <v>304</v>
      </c>
      <c r="C17815" t="s">
        <v>26</v>
      </c>
      <c r="D17815" t="s">
        <v>27</v>
      </c>
      <c r="E17815" t="s">
        <v>27</v>
      </c>
      <c r="F17815">
        <v>75</v>
      </c>
      <c r="G17815">
        <v>23</v>
      </c>
      <c r="H17815">
        <v>462</v>
      </c>
      <c r="I17815">
        <v>926</v>
      </c>
      <c r="J17815">
        <v>0</v>
      </c>
      <c r="K17815">
        <v>0</v>
      </c>
      <c r="L17815" t="s">
        <v>28</v>
      </c>
      <c r="M17815" t="s">
        <v>874</v>
      </c>
      <c r="N17815" t="s">
        <v>77</v>
      </c>
      <c r="O17815" t="s">
        <v>122</v>
      </c>
      <c r="P17815" t="s">
        <v>23</v>
      </c>
      <c r="Q17815" t="s">
        <v>30</v>
      </c>
    </row>
    <row r="17816" spans="1:17" x14ac:dyDescent="0.2">
      <c r="A17816" s="2">
        <v>42188</v>
      </c>
      <c r="B17816" t="s">
        <v>42</v>
      </c>
      <c r="C17816" t="s">
        <v>38</v>
      </c>
      <c r="D17816" t="s">
        <v>19</v>
      </c>
      <c r="E17816" t="s">
        <v>19</v>
      </c>
      <c r="F17816">
        <v>61</v>
      </c>
      <c r="G17816">
        <v>85</v>
      </c>
      <c r="H17816">
        <v>546</v>
      </c>
      <c r="I17816">
        <v>382</v>
      </c>
      <c r="J17816">
        <v>2</v>
      </c>
      <c r="K17816">
        <v>0</v>
      </c>
      <c r="L17816" t="s">
        <v>507</v>
      </c>
      <c r="M17816" t="s">
        <v>527</v>
      </c>
      <c r="N17816" t="s">
        <v>107</v>
      </c>
      <c r="O17816" t="s">
        <v>122</v>
      </c>
      <c r="P17816" t="s">
        <v>23</v>
      </c>
      <c r="Q17816" t="s">
        <v>24</v>
      </c>
    </row>
    <row r="17817" spans="1:17" x14ac:dyDescent="0.2">
      <c r="A17817" s="2">
        <v>42189</v>
      </c>
      <c r="B17817" t="s">
        <v>267</v>
      </c>
      <c r="C17817" t="s">
        <v>46</v>
      </c>
      <c r="D17817" t="s">
        <v>36</v>
      </c>
      <c r="E17817" t="s">
        <v>36</v>
      </c>
      <c r="F17817">
        <v>88</v>
      </c>
      <c r="G17817">
        <v>162</v>
      </c>
      <c r="H17817">
        <v>374</v>
      </c>
      <c r="I17817">
        <v>121</v>
      </c>
      <c r="J17817">
        <v>2</v>
      </c>
      <c r="K17817">
        <v>0</v>
      </c>
      <c r="L17817" t="s">
        <v>1343</v>
      </c>
      <c r="M17817" t="s">
        <v>268</v>
      </c>
      <c r="N17817" t="s">
        <v>267</v>
      </c>
      <c r="O17817" t="s">
        <v>22</v>
      </c>
      <c r="P17817" t="s">
        <v>23</v>
      </c>
      <c r="Q17817" t="s">
        <v>24</v>
      </c>
    </row>
    <row r="17818" spans="1:17" x14ac:dyDescent="0.2">
      <c r="A17818" s="2">
        <v>42189</v>
      </c>
      <c r="B17818" t="s">
        <v>107</v>
      </c>
      <c r="C17818" t="s">
        <v>39</v>
      </c>
      <c r="D17818" t="s">
        <v>19</v>
      </c>
      <c r="E17818" t="s">
        <v>19</v>
      </c>
      <c r="F17818">
        <v>19</v>
      </c>
      <c r="G17818">
        <v>3</v>
      </c>
      <c r="H17818">
        <v>989</v>
      </c>
      <c r="I17818">
        <v>1496</v>
      </c>
      <c r="J17818">
        <v>0</v>
      </c>
      <c r="K17818">
        <v>0</v>
      </c>
      <c r="L17818" t="s">
        <v>507</v>
      </c>
      <c r="M17818" t="s">
        <v>310</v>
      </c>
      <c r="N17818" t="s">
        <v>107</v>
      </c>
      <c r="O17818" t="s">
        <v>22</v>
      </c>
      <c r="P17818" t="s">
        <v>59</v>
      </c>
      <c r="Q17818" t="s">
        <v>24</v>
      </c>
    </row>
    <row r="17819" spans="1:17" x14ac:dyDescent="0.2">
      <c r="A17819" s="2">
        <v>42189</v>
      </c>
      <c r="B17819" t="s">
        <v>138</v>
      </c>
      <c r="C17819" t="s">
        <v>352</v>
      </c>
      <c r="D17819" t="s">
        <v>36</v>
      </c>
      <c r="E17819" t="s">
        <v>36</v>
      </c>
      <c r="F17819">
        <v>68</v>
      </c>
      <c r="G17819">
        <v>105</v>
      </c>
      <c r="H17819">
        <v>517</v>
      </c>
      <c r="I17819">
        <v>303</v>
      </c>
      <c r="J17819">
        <v>2</v>
      </c>
      <c r="K17819">
        <v>1</v>
      </c>
      <c r="L17819" t="s">
        <v>1343</v>
      </c>
      <c r="M17819" t="s">
        <v>139</v>
      </c>
      <c r="N17819" t="s">
        <v>138</v>
      </c>
      <c r="O17819" t="s">
        <v>22</v>
      </c>
      <c r="P17819" t="s">
        <v>59</v>
      </c>
      <c r="Q17819" t="s">
        <v>24</v>
      </c>
    </row>
    <row r="17820" spans="1:17" x14ac:dyDescent="0.2">
      <c r="A17820" s="2">
        <v>42191</v>
      </c>
      <c r="B17820" t="s">
        <v>250</v>
      </c>
      <c r="C17820" t="s">
        <v>208</v>
      </c>
      <c r="D17820" t="s">
        <v>36</v>
      </c>
      <c r="E17820" t="s">
        <v>36</v>
      </c>
      <c r="F17820">
        <v>95</v>
      </c>
      <c r="G17820">
        <v>71</v>
      </c>
      <c r="H17820">
        <v>345</v>
      </c>
      <c r="I17820">
        <v>503</v>
      </c>
      <c r="J17820">
        <v>1</v>
      </c>
      <c r="K17820">
        <v>0</v>
      </c>
      <c r="L17820" t="s">
        <v>28</v>
      </c>
      <c r="M17820" t="s">
        <v>251</v>
      </c>
      <c r="N17820" t="s">
        <v>250</v>
      </c>
      <c r="O17820" t="s">
        <v>22</v>
      </c>
      <c r="P17820" t="s">
        <v>23</v>
      </c>
      <c r="Q17820" t="s">
        <v>24</v>
      </c>
    </row>
    <row r="17821" spans="1:17" x14ac:dyDescent="0.2">
      <c r="A17821" s="2">
        <v>42192</v>
      </c>
      <c r="B17821" t="s">
        <v>531</v>
      </c>
      <c r="C17821" t="s">
        <v>263</v>
      </c>
      <c r="D17821" t="s">
        <v>27</v>
      </c>
      <c r="E17821" t="s">
        <v>27</v>
      </c>
      <c r="F17821">
        <v>54</v>
      </c>
      <c r="G17821">
        <v>76</v>
      </c>
      <c r="H17821">
        <v>597</v>
      </c>
      <c r="I17821">
        <v>441</v>
      </c>
      <c r="J17821">
        <v>1</v>
      </c>
      <c r="K17821">
        <v>1</v>
      </c>
      <c r="L17821" t="s">
        <v>563</v>
      </c>
      <c r="M17821" t="s">
        <v>1203</v>
      </c>
      <c r="N17821" t="s">
        <v>77</v>
      </c>
      <c r="O17821" t="s">
        <v>122</v>
      </c>
      <c r="P17821" t="s">
        <v>23</v>
      </c>
      <c r="Q17821" t="s">
        <v>30</v>
      </c>
    </row>
    <row r="17822" spans="1:17" x14ac:dyDescent="0.2">
      <c r="A17822" s="2">
        <v>42192</v>
      </c>
      <c r="B17822" t="s">
        <v>77</v>
      </c>
      <c r="C17822" t="s">
        <v>304</v>
      </c>
      <c r="D17822" t="s">
        <v>27</v>
      </c>
      <c r="E17822" t="s">
        <v>27</v>
      </c>
      <c r="F17822">
        <v>27</v>
      </c>
      <c r="G17822">
        <v>75</v>
      </c>
      <c r="H17822">
        <v>823</v>
      </c>
      <c r="I17822">
        <v>462</v>
      </c>
      <c r="J17822">
        <v>2</v>
      </c>
      <c r="K17822">
        <v>1</v>
      </c>
      <c r="L17822" t="s">
        <v>563</v>
      </c>
      <c r="M17822" t="s">
        <v>1203</v>
      </c>
      <c r="N17822" t="s">
        <v>77</v>
      </c>
      <c r="O17822" t="s">
        <v>22</v>
      </c>
      <c r="P17822" t="s">
        <v>23</v>
      </c>
      <c r="Q17822" t="s">
        <v>24</v>
      </c>
    </row>
    <row r="17823" spans="1:17" x14ac:dyDescent="0.2">
      <c r="A17823" s="2">
        <v>42193</v>
      </c>
      <c r="B17823" t="s">
        <v>131</v>
      </c>
      <c r="C17823" t="s">
        <v>185</v>
      </c>
      <c r="D17823" t="s">
        <v>27</v>
      </c>
      <c r="E17823" t="s">
        <v>27</v>
      </c>
      <c r="F17823">
        <v>14</v>
      </c>
      <c r="G17823">
        <v>65</v>
      </c>
      <c r="H17823">
        <v>1056</v>
      </c>
      <c r="I17823">
        <v>523</v>
      </c>
      <c r="J17823">
        <v>2</v>
      </c>
      <c r="K17823">
        <v>2</v>
      </c>
      <c r="L17823" t="s">
        <v>563</v>
      </c>
      <c r="M17823" t="s">
        <v>1089</v>
      </c>
      <c r="N17823" t="s">
        <v>77</v>
      </c>
      <c r="O17823" t="s">
        <v>122</v>
      </c>
      <c r="P17823" t="s">
        <v>23</v>
      </c>
      <c r="Q17823" t="s">
        <v>30</v>
      </c>
    </row>
    <row r="17824" spans="1:17" x14ac:dyDescent="0.2">
      <c r="A17824" s="2">
        <v>42193</v>
      </c>
      <c r="B17824" t="s">
        <v>210</v>
      </c>
      <c r="C17824" t="s">
        <v>56</v>
      </c>
      <c r="D17824" t="s">
        <v>27</v>
      </c>
      <c r="E17824" t="s">
        <v>27</v>
      </c>
      <c r="F17824">
        <v>89</v>
      </c>
      <c r="G17824">
        <v>109</v>
      </c>
      <c r="H17824">
        <v>371</v>
      </c>
      <c r="I17824">
        <v>290</v>
      </c>
      <c r="J17824">
        <v>0</v>
      </c>
      <c r="K17824">
        <v>0</v>
      </c>
      <c r="L17824" t="s">
        <v>563</v>
      </c>
      <c r="M17824" t="s">
        <v>1089</v>
      </c>
      <c r="N17824" t="s">
        <v>77</v>
      </c>
      <c r="O17824" t="s">
        <v>122</v>
      </c>
      <c r="P17824" t="s">
        <v>23</v>
      </c>
      <c r="Q17824" t="s">
        <v>30</v>
      </c>
    </row>
    <row r="17825" spans="1:17" x14ac:dyDescent="0.2">
      <c r="A17825" s="2">
        <v>42194</v>
      </c>
      <c r="B17825" t="s">
        <v>26</v>
      </c>
      <c r="C17825" t="s">
        <v>454</v>
      </c>
      <c r="D17825" t="s">
        <v>27</v>
      </c>
      <c r="E17825" t="s">
        <v>27</v>
      </c>
      <c r="F17825">
        <v>40</v>
      </c>
      <c r="G17825">
        <v>104</v>
      </c>
      <c r="H17825">
        <v>696</v>
      </c>
      <c r="I17825">
        <v>312</v>
      </c>
      <c r="J17825">
        <v>6</v>
      </c>
      <c r="K17825">
        <v>0</v>
      </c>
      <c r="L17825" t="s">
        <v>563</v>
      </c>
      <c r="M17825" t="s">
        <v>348</v>
      </c>
      <c r="N17825" t="s">
        <v>77</v>
      </c>
      <c r="O17825" t="s">
        <v>122</v>
      </c>
      <c r="P17825" t="s">
        <v>23</v>
      </c>
      <c r="Q17825" t="s">
        <v>24</v>
      </c>
    </row>
    <row r="17826" spans="1:17" x14ac:dyDescent="0.2">
      <c r="A17826" s="2">
        <v>42194</v>
      </c>
      <c r="B17826" t="s">
        <v>282</v>
      </c>
      <c r="C17826" t="s">
        <v>555</v>
      </c>
      <c r="D17826" t="s">
        <v>19</v>
      </c>
      <c r="E17826" t="s">
        <v>27</v>
      </c>
      <c r="F17826">
        <v>64</v>
      </c>
      <c r="G17826">
        <v>105</v>
      </c>
      <c r="H17826">
        <v>542</v>
      </c>
      <c r="I17826">
        <v>310</v>
      </c>
      <c r="J17826">
        <v>3</v>
      </c>
      <c r="K17826">
        <v>1</v>
      </c>
      <c r="L17826" t="s">
        <v>563</v>
      </c>
      <c r="M17826" t="s">
        <v>348</v>
      </c>
      <c r="N17826" t="s">
        <v>77</v>
      </c>
      <c r="O17826" t="s">
        <v>122</v>
      </c>
      <c r="P17826" t="s">
        <v>23</v>
      </c>
      <c r="Q17826" t="s">
        <v>24</v>
      </c>
    </row>
    <row r="17827" spans="1:17" x14ac:dyDescent="0.2">
      <c r="A17827" s="2">
        <v>42195</v>
      </c>
      <c r="B17827" t="s">
        <v>304</v>
      </c>
      <c r="C17827" t="s">
        <v>531</v>
      </c>
      <c r="D17827" t="s">
        <v>27</v>
      </c>
      <c r="E17827" t="s">
        <v>27</v>
      </c>
      <c r="F17827">
        <v>80</v>
      </c>
      <c r="G17827">
        <v>62</v>
      </c>
      <c r="H17827">
        <v>426</v>
      </c>
      <c r="I17827">
        <v>549</v>
      </c>
      <c r="J17827">
        <v>1</v>
      </c>
      <c r="K17827">
        <v>1</v>
      </c>
      <c r="L17827" t="s">
        <v>563</v>
      </c>
      <c r="M17827" t="s">
        <v>332</v>
      </c>
      <c r="N17827" t="s">
        <v>77</v>
      </c>
      <c r="O17827" t="s">
        <v>122</v>
      </c>
      <c r="P17827" t="s">
        <v>23</v>
      </c>
      <c r="Q17827" t="s">
        <v>30</v>
      </c>
    </row>
    <row r="17828" spans="1:17" x14ac:dyDescent="0.2">
      <c r="A17828" s="2">
        <v>42195</v>
      </c>
      <c r="B17828" t="s">
        <v>77</v>
      </c>
      <c r="C17828" t="s">
        <v>263</v>
      </c>
      <c r="D17828" t="s">
        <v>27</v>
      </c>
      <c r="E17828" t="s">
        <v>27</v>
      </c>
      <c r="F17828">
        <v>34</v>
      </c>
      <c r="G17828">
        <v>79</v>
      </c>
      <c r="H17828">
        <v>748</v>
      </c>
      <c r="I17828">
        <v>427</v>
      </c>
      <c r="J17828">
        <v>1</v>
      </c>
      <c r="K17828">
        <v>0</v>
      </c>
      <c r="L17828" t="s">
        <v>563</v>
      </c>
      <c r="M17828" t="s">
        <v>332</v>
      </c>
      <c r="N17828" t="s">
        <v>77</v>
      </c>
      <c r="O17828" t="s">
        <v>22</v>
      </c>
      <c r="P17828" t="s">
        <v>23</v>
      </c>
      <c r="Q17828" t="s">
        <v>24</v>
      </c>
    </row>
    <row r="17829" spans="1:17" x14ac:dyDescent="0.2">
      <c r="A17829" s="2">
        <v>42196</v>
      </c>
      <c r="B17829" t="s">
        <v>131</v>
      </c>
      <c r="C17829" t="s">
        <v>210</v>
      </c>
      <c r="D17829" t="s">
        <v>27</v>
      </c>
      <c r="E17829" t="s">
        <v>27</v>
      </c>
      <c r="F17829">
        <v>41</v>
      </c>
      <c r="G17829">
        <v>88</v>
      </c>
      <c r="H17829">
        <v>695</v>
      </c>
      <c r="I17829">
        <v>374</v>
      </c>
      <c r="J17829">
        <v>1</v>
      </c>
      <c r="K17829">
        <v>1</v>
      </c>
      <c r="L17829" t="s">
        <v>563</v>
      </c>
      <c r="M17829" t="s">
        <v>874</v>
      </c>
      <c r="N17829" t="s">
        <v>77</v>
      </c>
      <c r="O17829" t="s">
        <v>122</v>
      </c>
      <c r="P17829" t="s">
        <v>23</v>
      </c>
      <c r="Q17829" t="s">
        <v>30</v>
      </c>
    </row>
    <row r="17830" spans="1:17" x14ac:dyDescent="0.2">
      <c r="A17830" s="2">
        <v>42196</v>
      </c>
      <c r="B17830" t="s">
        <v>185</v>
      </c>
      <c r="C17830" t="s">
        <v>56</v>
      </c>
      <c r="D17830" t="s">
        <v>27</v>
      </c>
      <c r="E17830" t="s">
        <v>27</v>
      </c>
      <c r="F17830">
        <v>76</v>
      </c>
      <c r="G17830">
        <v>103</v>
      </c>
      <c r="H17830">
        <v>436</v>
      </c>
      <c r="I17830">
        <v>328</v>
      </c>
      <c r="J17830">
        <v>1</v>
      </c>
      <c r="K17830">
        <v>0</v>
      </c>
      <c r="L17830" t="s">
        <v>563</v>
      </c>
      <c r="M17830" t="s">
        <v>874</v>
      </c>
      <c r="N17830" t="s">
        <v>77</v>
      </c>
      <c r="O17830" t="s">
        <v>122</v>
      </c>
      <c r="P17830" t="s">
        <v>23</v>
      </c>
      <c r="Q17830" t="s">
        <v>24</v>
      </c>
    </row>
    <row r="17831" spans="1:17" x14ac:dyDescent="0.2">
      <c r="A17831" s="2">
        <v>42197</v>
      </c>
      <c r="B17831" t="s">
        <v>555</v>
      </c>
      <c r="C17831" t="s">
        <v>26</v>
      </c>
      <c r="D17831" t="s">
        <v>27</v>
      </c>
      <c r="E17831" t="s">
        <v>27</v>
      </c>
      <c r="F17831">
        <v>105</v>
      </c>
      <c r="G17831">
        <v>40</v>
      </c>
      <c r="H17831">
        <v>310</v>
      </c>
      <c r="I17831">
        <v>696</v>
      </c>
      <c r="J17831">
        <v>0</v>
      </c>
      <c r="K17831">
        <v>0</v>
      </c>
      <c r="L17831" t="s">
        <v>563</v>
      </c>
      <c r="M17831" t="s">
        <v>1256</v>
      </c>
      <c r="N17831" t="s">
        <v>77</v>
      </c>
      <c r="O17831" t="s">
        <v>122</v>
      </c>
      <c r="P17831" t="s">
        <v>23</v>
      </c>
      <c r="Q17831" t="s">
        <v>30</v>
      </c>
    </row>
    <row r="17832" spans="1:17" x14ac:dyDescent="0.2">
      <c r="A17832" s="2">
        <v>42197</v>
      </c>
      <c r="B17832" t="s">
        <v>282</v>
      </c>
      <c r="C17832" t="s">
        <v>454</v>
      </c>
      <c r="D17832" t="s">
        <v>19</v>
      </c>
      <c r="E17832" t="s">
        <v>27</v>
      </c>
      <c r="F17832">
        <v>64</v>
      </c>
      <c r="G17832">
        <v>104</v>
      </c>
      <c r="H17832">
        <v>542</v>
      </c>
      <c r="I17832">
        <v>312</v>
      </c>
      <c r="J17832">
        <v>2</v>
      </c>
      <c r="K17832">
        <v>0</v>
      </c>
      <c r="L17832" t="s">
        <v>563</v>
      </c>
      <c r="M17832" t="s">
        <v>1256</v>
      </c>
      <c r="N17832" t="s">
        <v>77</v>
      </c>
      <c r="O17832" t="s">
        <v>122</v>
      </c>
      <c r="P17832" t="s">
        <v>23</v>
      </c>
      <c r="Q17832" t="s">
        <v>24</v>
      </c>
    </row>
    <row r="17833" spans="1:17" x14ac:dyDescent="0.2">
      <c r="A17833" s="2">
        <v>42198</v>
      </c>
      <c r="B17833" t="s">
        <v>304</v>
      </c>
      <c r="C17833" t="s">
        <v>263</v>
      </c>
      <c r="D17833" t="s">
        <v>27</v>
      </c>
      <c r="E17833" t="s">
        <v>27</v>
      </c>
      <c r="F17833">
        <v>80</v>
      </c>
      <c r="G17833">
        <v>79</v>
      </c>
      <c r="H17833">
        <v>426</v>
      </c>
      <c r="I17833">
        <v>427</v>
      </c>
      <c r="J17833">
        <v>0</v>
      </c>
      <c r="K17833">
        <v>1</v>
      </c>
      <c r="L17833" t="s">
        <v>563</v>
      </c>
      <c r="M17833" t="s">
        <v>978</v>
      </c>
      <c r="N17833" t="s">
        <v>77</v>
      </c>
      <c r="O17833" t="s">
        <v>122</v>
      </c>
      <c r="P17833" t="s">
        <v>23</v>
      </c>
      <c r="Q17833" t="s">
        <v>41</v>
      </c>
    </row>
    <row r="17834" spans="1:17" x14ac:dyDescent="0.2">
      <c r="A17834" s="2">
        <v>42198</v>
      </c>
      <c r="B17834" t="s">
        <v>77</v>
      </c>
      <c r="C17834" t="s">
        <v>531</v>
      </c>
      <c r="D17834" t="s">
        <v>27</v>
      </c>
      <c r="E17834" t="s">
        <v>27</v>
      </c>
      <c r="F17834">
        <v>34</v>
      </c>
      <c r="G17834">
        <v>62</v>
      </c>
      <c r="H17834">
        <v>748</v>
      </c>
      <c r="I17834">
        <v>549</v>
      </c>
      <c r="J17834">
        <v>1</v>
      </c>
      <c r="K17834">
        <v>1</v>
      </c>
      <c r="L17834" t="s">
        <v>563</v>
      </c>
      <c r="M17834" t="s">
        <v>978</v>
      </c>
      <c r="N17834" t="s">
        <v>77</v>
      </c>
      <c r="O17834" t="s">
        <v>22</v>
      </c>
      <c r="P17834" t="s">
        <v>23</v>
      </c>
      <c r="Q17834" t="s">
        <v>30</v>
      </c>
    </row>
    <row r="17835" spans="1:17" x14ac:dyDescent="0.2">
      <c r="A17835" s="2">
        <v>42199</v>
      </c>
      <c r="B17835" t="s">
        <v>56</v>
      </c>
      <c r="C17835" t="s">
        <v>131</v>
      </c>
      <c r="D17835" t="s">
        <v>27</v>
      </c>
      <c r="E17835" t="s">
        <v>27</v>
      </c>
      <c r="F17835">
        <v>103</v>
      </c>
      <c r="G17835">
        <v>41</v>
      </c>
      <c r="H17835">
        <v>328</v>
      </c>
      <c r="I17835">
        <v>695</v>
      </c>
      <c r="J17835">
        <v>0</v>
      </c>
      <c r="K17835">
        <v>0</v>
      </c>
      <c r="L17835" t="s">
        <v>563</v>
      </c>
      <c r="M17835" t="s">
        <v>343</v>
      </c>
      <c r="N17835" t="s">
        <v>56</v>
      </c>
      <c r="O17835" t="s">
        <v>22</v>
      </c>
      <c r="P17835" t="s">
        <v>23</v>
      </c>
      <c r="Q17835" t="s">
        <v>30</v>
      </c>
    </row>
    <row r="17836" spans="1:17" x14ac:dyDescent="0.2">
      <c r="A17836" s="2">
        <v>42199</v>
      </c>
      <c r="B17836" t="s">
        <v>185</v>
      </c>
      <c r="C17836" t="s">
        <v>210</v>
      </c>
      <c r="D17836" t="s">
        <v>27</v>
      </c>
      <c r="E17836" t="s">
        <v>27</v>
      </c>
      <c r="F17836">
        <v>76</v>
      </c>
      <c r="G17836">
        <v>88</v>
      </c>
      <c r="H17836">
        <v>436</v>
      </c>
      <c r="I17836">
        <v>374</v>
      </c>
      <c r="J17836">
        <v>1</v>
      </c>
      <c r="K17836">
        <v>0</v>
      </c>
      <c r="L17836" t="s">
        <v>563</v>
      </c>
      <c r="M17836" t="s">
        <v>343</v>
      </c>
      <c r="N17836" t="s">
        <v>56</v>
      </c>
      <c r="O17836" t="s">
        <v>122</v>
      </c>
      <c r="P17836" t="s">
        <v>23</v>
      </c>
      <c r="Q17836" t="s">
        <v>24</v>
      </c>
    </row>
    <row r="17837" spans="1:17" x14ac:dyDescent="0.2">
      <c r="A17837" s="2">
        <v>42200</v>
      </c>
      <c r="B17837" t="s">
        <v>555</v>
      </c>
      <c r="C17837" t="s">
        <v>454</v>
      </c>
      <c r="D17837" t="s">
        <v>27</v>
      </c>
      <c r="E17837" t="s">
        <v>27</v>
      </c>
      <c r="F17837">
        <v>105</v>
      </c>
      <c r="G17837">
        <v>104</v>
      </c>
      <c r="H17837">
        <v>310</v>
      </c>
      <c r="I17837">
        <v>312</v>
      </c>
      <c r="J17837">
        <v>0</v>
      </c>
      <c r="K17837">
        <v>1</v>
      </c>
      <c r="L17837" t="s">
        <v>563</v>
      </c>
      <c r="M17837" t="s">
        <v>1407</v>
      </c>
      <c r="N17837" t="s">
        <v>77</v>
      </c>
      <c r="O17837" t="s">
        <v>122</v>
      </c>
      <c r="P17837" t="s">
        <v>23</v>
      </c>
      <c r="Q17837" t="s">
        <v>41</v>
      </c>
    </row>
    <row r="17838" spans="1:17" x14ac:dyDescent="0.2">
      <c r="A17838" s="2">
        <v>42200</v>
      </c>
      <c r="B17838" t="s">
        <v>282</v>
      </c>
      <c r="C17838" t="s">
        <v>26</v>
      </c>
      <c r="D17838" t="s">
        <v>19</v>
      </c>
      <c r="E17838" t="s">
        <v>27</v>
      </c>
      <c r="F17838">
        <v>64</v>
      </c>
      <c r="G17838">
        <v>40</v>
      </c>
      <c r="H17838">
        <v>542</v>
      </c>
      <c r="I17838">
        <v>696</v>
      </c>
      <c r="J17838">
        <v>4</v>
      </c>
      <c r="K17838">
        <v>4</v>
      </c>
      <c r="L17838" t="s">
        <v>563</v>
      </c>
      <c r="M17838" t="s">
        <v>1407</v>
      </c>
      <c r="N17838" t="s">
        <v>77</v>
      </c>
      <c r="O17838" t="s">
        <v>122</v>
      </c>
      <c r="P17838" t="s">
        <v>23</v>
      </c>
      <c r="Q17838" t="s">
        <v>30</v>
      </c>
    </row>
    <row r="17839" spans="1:17" x14ac:dyDescent="0.2">
      <c r="A17839" s="2">
        <v>42203</v>
      </c>
      <c r="B17839" t="s">
        <v>263</v>
      </c>
      <c r="C17839" t="s">
        <v>185</v>
      </c>
      <c r="D17839" t="s">
        <v>27</v>
      </c>
      <c r="E17839" t="s">
        <v>27</v>
      </c>
      <c r="F17839">
        <v>79</v>
      </c>
      <c r="G17839">
        <v>76</v>
      </c>
      <c r="H17839">
        <v>427</v>
      </c>
      <c r="I17839">
        <v>436</v>
      </c>
      <c r="J17839">
        <v>0</v>
      </c>
      <c r="K17839">
        <v>1</v>
      </c>
      <c r="L17839" t="s">
        <v>563</v>
      </c>
      <c r="M17839" t="s">
        <v>744</v>
      </c>
      <c r="N17839" t="s">
        <v>77</v>
      </c>
      <c r="O17839" t="s">
        <v>122</v>
      </c>
      <c r="P17839" t="s">
        <v>23</v>
      </c>
      <c r="Q17839" t="s">
        <v>41</v>
      </c>
    </row>
    <row r="17840" spans="1:17" x14ac:dyDescent="0.2">
      <c r="A17840" s="2">
        <v>42203</v>
      </c>
      <c r="B17840" t="s">
        <v>77</v>
      </c>
      <c r="C17840" t="s">
        <v>454</v>
      </c>
      <c r="D17840" t="s">
        <v>27</v>
      </c>
      <c r="E17840" t="s">
        <v>27</v>
      </c>
      <c r="F17840">
        <v>34</v>
      </c>
      <c r="G17840">
        <v>104</v>
      </c>
      <c r="H17840">
        <v>748</v>
      </c>
      <c r="I17840">
        <v>312</v>
      </c>
      <c r="J17840">
        <v>6</v>
      </c>
      <c r="K17840">
        <v>0</v>
      </c>
      <c r="L17840" t="s">
        <v>563</v>
      </c>
      <c r="M17840" t="s">
        <v>744</v>
      </c>
      <c r="N17840" t="s">
        <v>77</v>
      </c>
      <c r="O17840" t="s">
        <v>22</v>
      </c>
      <c r="P17840" t="s">
        <v>23</v>
      </c>
      <c r="Q17840" t="s">
        <v>24</v>
      </c>
    </row>
    <row r="17841" spans="1:17" x14ac:dyDescent="0.2">
      <c r="A17841" s="2">
        <v>42204</v>
      </c>
      <c r="B17841" t="s">
        <v>26</v>
      </c>
      <c r="C17841" t="s">
        <v>131</v>
      </c>
      <c r="D17841" t="s">
        <v>27</v>
      </c>
      <c r="E17841" t="s">
        <v>27</v>
      </c>
      <c r="F17841">
        <v>40</v>
      </c>
      <c r="G17841">
        <v>41</v>
      </c>
      <c r="H17841">
        <v>696</v>
      </c>
      <c r="I17841">
        <v>695</v>
      </c>
      <c r="J17841">
        <v>1</v>
      </c>
      <c r="K17841">
        <v>0</v>
      </c>
      <c r="L17841" t="s">
        <v>563</v>
      </c>
      <c r="M17841" t="s">
        <v>337</v>
      </c>
      <c r="N17841" t="s">
        <v>77</v>
      </c>
      <c r="O17841" t="s">
        <v>122</v>
      </c>
      <c r="P17841" t="s">
        <v>23</v>
      </c>
      <c r="Q17841" t="s">
        <v>24</v>
      </c>
    </row>
    <row r="17842" spans="1:17" x14ac:dyDescent="0.2">
      <c r="A17842" s="2">
        <v>42204</v>
      </c>
      <c r="B17842" t="s">
        <v>282</v>
      </c>
      <c r="C17842" t="s">
        <v>531</v>
      </c>
      <c r="D17842" t="s">
        <v>19</v>
      </c>
      <c r="E17842" t="s">
        <v>27</v>
      </c>
      <c r="F17842">
        <v>64</v>
      </c>
      <c r="G17842">
        <v>62</v>
      </c>
      <c r="H17842">
        <v>542</v>
      </c>
      <c r="I17842">
        <v>549</v>
      </c>
      <c r="J17842">
        <v>1</v>
      </c>
      <c r="K17842">
        <v>1</v>
      </c>
      <c r="L17842" t="s">
        <v>563</v>
      </c>
      <c r="M17842" t="s">
        <v>337</v>
      </c>
      <c r="N17842" t="s">
        <v>77</v>
      </c>
      <c r="O17842" t="s">
        <v>122</v>
      </c>
      <c r="P17842" t="s">
        <v>59</v>
      </c>
      <c r="Q17842" t="s">
        <v>41</v>
      </c>
    </row>
    <row r="17843" spans="1:17" x14ac:dyDescent="0.2">
      <c r="A17843" s="2">
        <v>42207</v>
      </c>
      <c r="B17843" t="s">
        <v>531</v>
      </c>
      <c r="C17843" t="s">
        <v>26</v>
      </c>
      <c r="D17843" t="s">
        <v>27</v>
      </c>
      <c r="E17843" t="s">
        <v>27</v>
      </c>
      <c r="F17843">
        <v>62</v>
      </c>
      <c r="G17843">
        <v>40</v>
      </c>
      <c r="H17843">
        <v>549</v>
      </c>
      <c r="I17843">
        <v>696</v>
      </c>
      <c r="J17843">
        <v>1</v>
      </c>
      <c r="K17843">
        <v>2</v>
      </c>
      <c r="L17843" t="s">
        <v>563</v>
      </c>
      <c r="M17843" t="s">
        <v>1175</v>
      </c>
      <c r="N17843" t="s">
        <v>77</v>
      </c>
      <c r="O17843" t="s">
        <v>122</v>
      </c>
      <c r="P17843" t="s">
        <v>23</v>
      </c>
      <c r="Q17843" t="s">
        <v>41</v>
      </c>
    </row>
    <row r="17844" spans="1:17" x14ac:dyDescent="0.2">
      <c r="A17844" s="2">
        <v>42207</v>
      </c>
      <c r="B17844" t="s">
        <v>77</v>
      </c>
      <c r="C17844" t="s">
        <v>185</v>
      </c>
      <c r="D17844" t="s">
        <v>27</v>
      </c>
      <c r="E17844" t="s">
        <v>27</v>
      </c>
      <c r="F17844">
        <v>34</v>
      </c>
      <c r="G17844">
        <v>76</v>
      </c>
      <c r="H17844">
        <v>748</v>
      </c>
      <c r="I17844">
        <v>436</v>
      </c>
      <c r="J17844">
        <v>1</v>
      </c>
      <c r="K17844">
        <v>2</v>
      </c>
      <c r="L17844" t="s">
        <v>563</v>
      </c>
      <c r="M17844" t="s">
        <v>1175</v>
      </c>
      <c r="N17844" t="s">
        <v>77</v>
      </c>
      <c r="O17844" t="s">
        <v>22</v>
      </c>
      <c r="P17844" t="s">
        <v>23</v>
      </c>
      <c r="Q17844" t="s">
        <v>41</v>
      </c>
    </row>
    <row r="17845" spans="1:17" x14ac:dyDescent="0.2">
      <c r="A17845" s="2">
        <v>42210</v>
      </c>
      <c r="B17845" t="s">
        <v>77</v>
      </c>
      <c r="C17845" t="s">
        <v>531</v>
      </c>
      <c r="D17845" t="s">
        <v>27</v>
      </c>
      <c r="E17845" t="s">
        <v>27</v>
      </c>
      <c r="F17845">
        <v>34</v>
      </c>
      <c r="G17845">
        <v>62</v>
      </c>
      <c r="H17845">
        <v>748</v>
      </c>
      <c r="I17845">
        <v>549</v>
      </c>
      <c r="J17845">
        <v>1</v>
      </c>
      <c r="K17845">
        <v>1</v>
      </c>
      <c r="L17845" t="s">
        <v>563</v>
      </c>
      <c r="M17845" t="s">
        <v>1452</v>
      </c>
      <c r="N17845" t="s">
        <v>77</v>
      </c>
      <c r="O17845" t="s">
        <v>22</v>
      </c>
      <c r="P17845" t="s">
        <v>59</v>
      </c>
      <c r="Q17845" t="s">
        <v>41</v>
      </c>
    </row>
    <row r="17846" spans="1:17" x14ac:dyDescent="0.2">
      <c r="A17846" s="2">
        <v>42211</v>
      </c>
      <c r="B17846" t="s">
        <v>185</v>
      </c>
      <c r="C17846" t="s">
        <v>26</v>
      </c>
      <c r="D17846" t="s">
        <v>27</v>
      </c>
      <c r="E17846" t="s">
        <v>27</v>
      </c>
      <c r="F17846">
        <v>76</v>
      </c>
      <c r="G17846">
        <v>40</v>
      </c>
      <c r="H17846">
        <v>436</v>
      </c>
      <c r="I17846">
        <v>696</v>
      </c>
      <c r="J17846">
        <v>1</v>
      </c>
      <c r="K17846">
        <v>3</v>
      </c>
      <c r="L17846" t="s">
        <v>563</v>
      </c>
      <c r="M17846" t="s">
        <v>1373</v>
      </c>
      <c r="N17846" t="s">
        <v>77</v>
      </c>
      <c r="O17846" t="s">
        <v>122</v>
      </c>
      <c r="P17846" t="s">
        <v>23</v>
      </c>
      <c r="Q17846" t="s">
        <v>41</v>
      </c>
    </row>
    <row r="17847" spans="1:17" x14ac:dyDescent="0.2">
      <c r="A17847" s="2">
        <v>42218</v>
      </c>
      <c r="B17847" t="s">
        <v>182</v>
      </c>
      <c r="C17847" t="s">
        <v>133</v>
      </c>
      <c r="D17847" t="s">
        <v>115</v>
      </c>
      <c r="E17847" t="s">
        <v>115</v>
      </c>
      <c r="F17847">
        <v>77</v>
      </c>
      <c r="G17847">
        <v>52</v>
      </c>
      <c r="H17847">
        <v>436</v>
      </c>
      <c r="I17847">
        <v>607</v>
      </c>
      <c r="J17847">
        <v>0</v>
      </c>
      <c r="K17847">
        <v>2</v>
      </c>
      <c r="L17847" t="s">
        <v>1071</v>
      </c>
      <c r="M17847" t="s">
        <v>1070</v>
      </c>
      <c r="N17847" t="s">
        <v>182</v>
      </c>
      <c r="O17847" t="s">
        <v>22</v>
      </c>
      <c r="P17847" t="s">
        <v>23</v>
      </c>
      <c r="Q17847" t="s">
        <v>41</v>
      </c>
    </row>
    <row r="17848" spans="1:17" x14ac:dyDescent="0.2">
      <c r="A17848" s="2">
        <v>42218</v>
      </c>
      <c r="B17848" t="s">
        <v>163</v>
      </c>
      <c r="C17848" t="s">
        <v>143</v>
      </c>
      <c r="D17848" t="s">
        <v>115</v>
      </c>
      <c r="E17848" t="s">
        <v>115</v>
      </c>
      <c r="F17848">
        <v>129</v>
      </c>
      <c r="G17848">
        <v>50</v>
      </c>
      <c r="H17848">
        <v>222</v>
      </c>
      <c r="I17848">
        <v>620</v>
      </c>
      <c r="J17848">
        <v>2</v>
      </c>
      <c r="K17848">
        <v>1</v>
      </c>
      <c r="L17848" t="s">
        <v>1071</v>
      </c>
      <c r="M17848" t="s">
        <v>1070</v>
      </c>
      <c r="N17848" t="s">
        <v>182</v>
      </c>
      <c r="O17848" t="s">
        <v>122</v>
      </c>
      <c r="P17848" t="s">
        <v>23</v>
      </c>
      <c r="Q17848" t="s">
        <v>24</v>
      </c>
    </row>
    <row r="17849" spans="1:17" x14ac:dyDescent="0.2">
      <c r="A17849" s="2">
        <v>42221</v>
      </c>
      <c r="B17849" t="s">
        <v>182</v>
      </c>
      <c r="C17849" t="s">
        <v>163</v>
      </c>
      <c r="D17849" t="s">
        <v>115</v>
      </c>
      <c r="E17849" t="s">
        <v>115</v>
      </c>
      <c r="F17849">
        <v>77</v>
      </c>
      <c r="G17849">
        <v>129</v>
      </c>
      <c r="H17849">
        <v>436</v>
      </c>
      <c r="I17849">
        <v>222</v>
      </c>
      <c r="J17849">
        <v>2</v>
      </c>
      <c r="K17849">
        <v>0</v>
      </c>
      <c r="L17849" t="s">
        <v>1071</v>
      </c>
      <c r="M17849" t="s">
        <v>1070</v>
      </c>
      <c r="N17849" t="s">
        <v>182</v>
      </c>
      <c r="O17849" t="s">
        <v>22</v>
      </c>
      <c r="P17849" t="s">
        <v>23</v>
      </c>
      <c r="Q17849" t="s">
        <v>24</v>
      </c>
    </row>
    <row r="17850" spans="1:17" x14ac:dyDescent="0.2">
      <c r="A17850" s="2">
        <v>42221</v>
      </c>
      <c r="B17850" t="s">
        <v>143</v>
      </c>
      <c r="C17850" t="s">
        <v>133</v>
      </c>
      <c r="D17850" t="s">
        <v>115</v>
      </c>
      <c r="E17850" t="s">
        <v>115</v>
      </c>
      <c r="F17850">
        <v>50</v>
      </c>
      <c r="G17850">
        <v>52</v>
      </c>
      <c r="H17850">
        <v>620</v>
      </c>
      <c r="I17850">
        <v>607</v>
      </c>
      <c r="J17850">
        <v>1</v>
      </c>
      <c r="K17850">
        <v>1</v>
      </c>
      <c r="L17850" t="s">
        <v>1071</v>
      </c>
      <c r="M17850" t="s">
        <v>1070</v>
      </c>
      <c r="N17850" t="s">
        <v>182</v>
      </c>
      <c r="O17850" t="s">
        <v>122</v>
      </c>
      <c r="P17850" t="s">
        <v>23</v>
      </c>
      <c r="Q17850" t="s">
        <v>30</v>
      </c>
    </row>
    <row r="17851" spans="1:17" x14ac:dyDescent="0.2">
      <c r="A17851" s="2">
        <v>42225</v>
      </c>
      <c r="B17851" t="s">
        <v>182</v>
      </c>
      <c r="C17851" t="s">
        <v>143</v>
      </c>
      <c r="D17851" t="s">
        <v>115</v>
      </c>
      <c r="E17851" t="s">
        <v>115</v>
      </c>
      <c r="F17851">
        <v>79</v>
      </c>
      <c r="G17851">
        <v>56</v>
      </c>
      <c r="H17851">
        <v>415</v>
      </c>
      <c r="I17851">
        <v>594</v>
      </c>
      <c r="J17851">
        <v>1</v>
      </c>
      <c r="K17851">
        <v>1</v>
      </c>
      <c r="L17851" t="s">
        <v>1071</v>
      </c>
      <c r="M17851" t="s">
        <v>1070</v>
      </c>
      <c r="N17851" t="s">
        <v>182</v>
      </c>
      <c r="O17851" t="s">
        <v>22</v>
      </c>
      <c r="P17851" t="s">
        <v>23</v>
      </c>
      <c r="Q17851" t="s">
        <v>30</v>
      </c>
    </row>
    <row r="17852" spans="1:17" x14ac:dyDescent="0.2">
      <c r="A17852" s="2">
        <v>42225</v>
      </c>
      <c r="B17852" t="s">
        <v>133</v>
      </c>
      <c r="C17852" t="s">
        <v>163</v>
      </c>
      <c r="D17852" t="s">
        <v>115</v>
      </c>
      <c r="E17852" t="s">
        <v>115</v>
      </c>
      <c r="F17852">
        <v>54</v>
      </c>
      <c r="G17852">
        <v>124</v>
      </c>
      <c r="H17852">
        <v>599</v>
      </c>
      <c r="I17852">
        <v>240</v>
      </c>
      <c r="J17852">
        <v>0</v>
      </c>
      <c r="K17852">
        <v>0</v>
      </c>
      <c r="L17852" t="s">
        <v>1071</v>
      </c>
      <c r="M17852" t="s">
        <v>1070</v>
      </c>
      <c r="N17852" t="s">
        <v>182</v>
      </c>
      <c r="O17852" t="s">
        <v>122</v>
      </c>
      <c r="P17852" t="s">
        <v>23</v>
      </c>
      <c r="Q17852" t="s">
        <v>30</v>
      </c>
    </row>
    <row r="17853" spans="1:17" x14ac:dyDescent="0.2">
      <c r="A17853" s="2">
        <v>42235</v>
      </c>
      <c r="B17853" t="s">
        <v>204</v>
      </c>
      <c r="C17853" t="s">
        <v>694</v>
      </c>
      <c r="D17853" t="s">
        <v>57</v>
      </c>
      <c r="E17853" t="s">
        <v>36</v>
      </c>
      <c r="F17853">
        <v>198</v>
      </c>
      <c r="G17853">
        <v>198</v>
      </c>
      <c r="H17853">
        <v>17</v>
      </c>
      <c r="I17853">
        <v>17</v>
      </c>
      <c r="J17853">
        <v>5</v>
      </c>
      <c r="K17853">
        <v>0</v>
      </c>
      <c r="L17853" t="s">
        <v>28</v>
      </c>
      <c r="M17853" t="s">
        <v>729</v>
      </c>
      <c r="N17853" t="s">
        <v>204</v>
      </c>
      <c r="O17853" t="s">
        <v>22</v>
      </c>
      <c r="P17853" t="s">
        <v>23</v>
      </c>
      <c r="Q17853" t="s">
        <v>24</v>
      </c>
    </row>
    <row r="17854" spans="1:17" x14ac:dyDescent="0.2">
      <c r="A17854" s="2">
        <v>42236</v>
      </c>
      <c r="B17854" t="s">
        <v>648</v>
      </c>
      <c r="C17854" t="s">
        <v>979</v>
      </c>
      <c r="D17854" t="s">
        <v>115</v>
      </c>
      <c r="E17854" t="s">
        <v>115</v>
      </c>
      <c r="F17854">
        <v>180</v>
      </c>
      <c r="G17854">
        <v>164</v>
      </c>
      <c r="H17854">
        <v>66</v>
      </c>
      <c r="I17854">
        <v>127</v>
      </c>
      <c r="J17854">
        <v>2</v>
      </c>
      <c r="K17854">
        <v>0</v>
      </c>
      <c r="L17854" t="s">
        <v>28</v>
      </c>
      <c r="M17854" t="s">
        <v>717</v>
      </c>
      <c r="N17854" t="s">
        <v>648</v>
      </c>
      <c r="O17854" t="s">
        <v>22</v>
      </c>
      <c r="P17854" t="s">
        <v>23</v>
      </c>
      <c r="Q17854" t="s">
        <v>24</v>
      </c>
    </row>
    <row r="17855" spans="1:17" x14ac:dyDescent="0.2">
      <c r="A17855" s="2">
        <v>42242</v>
      </c>
      <c r="B17855" t="s">
        <v>464</v>
      </c>
      <c r="C17855" t="s">
        <v>164</v>
      </c>
      <c r="D17855" t="s">
        <v>115</v>
      </c>
      <c r="E17855" t="s">
        <v>115</v>
      </c>
      <c r="F17855">
        <v>130</v>
      </c>
      <c r="G17855">
        <v>85</v>
      </c>
      <c r="H17855">
        <v>223</v>
      </c>
      <c r="I17855">
        <v>386</v>
      </c>
      <c r="J17855">
        <v>2</v>
      </c>
      <c r="K17855">
        <v>3</v>
      </c>
      <c r="L17855" t="s">
        <v>28</v>
      </c>
      <c r="M17855" t="s">
        <v>948</v>
      </c>
      <c r="N17855" t="s">
        <v>464</v>
      </c>
      <c r="O17855" t="s">
        <v>22</v>
      </c>
      <c r="P17855" t="s">
        <v>23</v>
      </c>
      <c r="Q17855" t="s">
        <v>41</v>
      </c>
    </row>
    <row r="17856" spans="1:17" x14ac:dyDescent="0.2">
      <c r="A17856" s="2">
        <v>42243</v>
      </c>
      <c r="B17856" t="s">
        <v>204</v>
      </c>
      <c r="C17856" t="s">
        <v>933</v>
      </c>
      <c r="D17856" t="s">
        <v>57</v>
      </c>
      <c r="E17856" t="s">
        <v>57</v>
      </c>
      <c r="F17856">
        <v>198</v>
      </c>
      <c r="G17856">
        <v>200</v>
      </c>
      <c r="H17856">
        <v>17</v>
      </c>
      <c r="I17856">
        <v>12</v>
      </c>
      <c r="J17856">
        <v>6</v>
      </c>
      <c r="K17856">
        <v>0</v>
      </c>
      <c r="L17856" t="s">
        <v>28</v>
      </c>
      <c r="M17856" t="s">
        <v>699</v>
      </c>
      <c r="N17856" t="s">
        <v>204</v>
      </c>
      <c r="O17856" t="s">
        <v>22</v>
      </c>
      <c r="P17856" t="s">
        <v>23</v>
      </c>
      <c r="Q17856" t="s">
        <v>24</v>
      </c>
    </row>
    <row r="17857" spans="1:17" x14ac:dyDescent="0.2">
      <c r="A17857" s="2">
        <v>42244</v>
      </c>
      <c r="B17857" t="s">
        <v>239</v>
      </c>
      <c r="C17857" t="s">
        <v>389</v>
      </c>
      <c r="D17857" t="s">
        <v>115</v>
      </c>
      <c r="E17857" t="s">
        <v>115</v>
      </c>
      <c r="F17857">
        <v>99</v>
      </c>
      <c r="G17857">
        <v>174</v>
      </c>
      <c r="H17857">
        <v>329</v>
      </c>
      <c r="I17857">
        <v>96</v>
      </c>
      <c r="J17857">
        <v>1</v>
      </c>
      <c r="K17857">
        <v>0</v>
      </c>
      <c r="L17857" t="s">
        <v>28</v>
      </c>
      <c r="M17857" t="s">
        <v>1512</v>
      </c>
      <c r="N17857" t="s">
        <v>239</v>
      </c>
      <c r="O17857" t="s">
        <v>22</v>
      </c>
      <c r="P17857" t="s">
        <v>23</v>
      </c>
      <c r="Q17857" t="s">
        <v>24</v>
      </c>
    </row>
    <row r="17858" spans="1:17" x14ac:dyDescent="0.2">
      <c r="A17858" s="2">
        <v>42244</v>
      </c>
      <c r="B17858" t="s">
        <v>166</v>
      </c>
      <c r="C17858" t="s">
        <v>443</v>
      </c>
      <c r="D17858" t="s">
        <v>115</v>
      </c>
      <c r="E17858" t="s">
        <v>115</v>
      </c>
      <c r="F17858">
        <v>95</v>
      </c>
      <c r="G17858">
        <v>155</v>
      </c>
      <c r="H17858">
        <v>344</v>
      </c>
      <c r="I17858">
        <v>161</v>
      </c>
      <c r="J17858">
        <v>4</v>
      </c>
      <c r="K17858">
        <v>0</v>
      </c>
      <c r="L17858" t="s">
        <v>28</v>
      </c>
      <c r="M17858" t="s">
        <v>165</v>
      </c>
      <c r="N17858" t="s">
        <v>166</v>
      </c>
      <c r="O17858" t="s">
        <v>22</v>
      </c>
      <c r="P17858" t="s">
        <v>23</v>
      </c>
      <c r="Q17858" t="s">
        <v>24</v>
      </c>
    </row>
    <row r="17859" spans="1:17" x14ac:dyDescent="0.2">
      <c r="A17859" s="2">
        <v>42244</v>
      </c>
      <c r="B17859" t="s">
        <v>617</v>
      </c>
      <c r="C17859" t="s">
        <v>374</v>
      </c>
      <c r="D17859" t="s">
        <v>36</v>
      </c>
      <c r="E17859" t="s">
        <v>36</v>
      </c>
      <c r="F17859">
        <v>91</v>
      </c>
      <c r="G17859">
        <v>99</v>
      </c>
      <c r="H17859">
        <v>369</v>
      </c>
      <c r="I17859">
        <v>329</v>
      </c>
      <c r="J17859">
        <v>3</v>
      </c>
      <c r="K17859">
        <v>1</v>
      </c>
      <c r="L17859" t="s">
        <v>28</v>
      </c>
      <c r="M17859" t="s">
        <v>618</v>
      </c>
      <c r="N17859" t="s">
        <v>617</v>
      </c>
      <c r="O17859" t="s">
        <v>22</v>
      </c>
      <c r="P17859" t="s">
        <v>23</v>
      </c>
      <c r="Q17859" t="s">
        <v>24</v>
      </c>
    </row>
    <row r="17860" spans="1:17" x14ac:dyDescent="0.2">
      <c r="A17860" s="2">
        <v>42244</v>
      </c>
      <c r="B17860" t="s">
        <v>211</v>
      </c>
      <c r="C17860" t="s">
        <v>718</v>
      </c>
      <c r="D17860" t="s">
        <v>36</v>
      </c>
      <c r="E17860" t="s">
        <v>36</v>
      </c>
      <c r="F17860">
        <v>140</v>
      </c>
      <c r="G17860">
        <v>94</v>
      </c>
      <c r="H17860">
        <v>193</v>
      </c>
      <c r="I17860">
        <v>345</v>
      </c>
      <c r="J17860">
        <v>1</v>
      </c>
      <c r="K17860">
        <v>2</v>
      </c>
      <c r="L17860" t="s">
        <v>28</v>
      </c>
      <c r="M17860" t="s">
        <v>1650</v>
      </c>
      <c r="N17860" t="s">
        <v>180</v>
      </c>
      <c r="O17860" t="s">
        <v>122</v>
      </c>
      <c r="P17860" t="s">
        <v>23</v>
      </c>
      <c r="Q17860" t="s">
        <v>41</v>
      </c>
    </row>
    <row r="17861" spans="1:17" x14ac:dyDescent="0.2">
      <c r="A17861" s="2">
        <v>42244</v>
      </c>
      <c r="B17861" t="s">
        <v>176</v>
      </c>
      <c r="C17861" t="s">
        <v>213</v>
      </c>
      <c r="D17861" t="s">
        <v>115</v>
      </c>
      <c r="E17861" t="s">
        <v>115</v>
      </c>
      <c r="F17861">
        <v>70</v>
      </c>
      <c r="G17861">
        <v>162</v>
      </c>
      <c r="H17861">
        <v>484</v>
      </c>
      <c r="I17861">
        <v>141</v>
      </c>
      <c r="J17861">
        <v>1</v>
      </c>
      <c r="K17861">
        <v>0</v>
      </c>
      <c r="L17861" t="s">
        <v>28</v>
      </c>
      <c r="M17861" t="s">
        <v>300</v>
      </c>
      <c r="N17861" t="s">
        <v>176</v>
      </c>
      <c r="O17861" t="s">
        <v>22</v>
      </c>
      <c r="P17861" t="s">
        <v>23</v>
      </c>
      <c r="Q17861" t="s">
        <v>24</v>
      </c>
    </row>
    <row r="17862" spans="1:17" x14ac:dyDescent="0.2">
      <c r="A17862" s="2">
        <v>42245</v>
      </c>
      <c r="B17862" t="s">
        <v>649</v>
      </c>
      <c r="C17862" t="s">
        <v>648</v>
      </c>
      <c r="D17862" t="s">
        <v>115</v>
      </c>
      <c r="E17862" t="s">
        <v>115</v>
      </c>
      <c r="F17862">
        <v>177</v>
      </c>
      <c r="G17862">
        <v>180</v>
      </c>
      <c r="H17862">
        <v>85</v>
      </c>
      <c r="I17862">
        <v>66</v>
      </c>
      <c r="J17862">
        <v>2</v>
      </c>
      <c r="K17862">
        <v>1</v>
      </c>
      <c r="L17862" t="s">
        <v>28</v>
      </c>
      <c r="M17862" t="s">
        <v>226</v>
      </c>
      <c r="N17862" t="s">
        <v>114</v>
      </c>
      <c r="O17862" t="s">
        <v>122</v>
      </c>
      <c r="P17862" t="s">
        <v>23</v>
      </c>
      <c r="Q17862" t="s">
        <v>24</v>
      </c>
    </row>
    <row r="17863" spans="1:17" x14ac:dyDescent="0.2">
      <c r="A17863" s="2">
        <v>42245</v>
      </c>
      <c r="B17863" t="s">
        <v>391</v>
      </c>
      <c r="C17863" t="s">
        <v>212</v>
      </c>
      <c r="D17863" t="s">
        <v>115</v>
      </c>
      <c r="E17863" t="s">
        <v>115</v>
      </c>
      <c r="F17863">
        <v>168</v>
      </c>
      <c r="G17863">
        <v>170</v>
      </c>
      <c r="H17863">
        <v>116</v>
      </c>
      <c r="I17863">
        <v>102</v>
      </c>
      <c r="J17863">
        <v>0</v>
      </c>
      <c r="K17863">
        <v>0</v>
      </c>
      <c r="L17863" t="s">
        <v>28</v>
      </c>
      <c r="M17863" t="s">
        <v>861</v>
      </c>
      <c r="N17863" t="s">
        <v>391</v>
      </c>
      <c r="O17863" t="s">
        <v>22</v>
      </c>
      <c r="P17863" t="s">
        <v>23</v>
      </c>
      <c r="Q17863" t="s">
        <v>30</v>
      </c>
    </row>
    <row r="17864" spans="1:17" x14ac:dyDescent="0.2">
      <c r="A17864" s="2">
        <v>42246</v>
      </c>
      <c r="B17864" t="s">
        <v>237</v>
      </c>
      <c r="C17864" t="s">
        <v>224</v>
      </c>
      <c r="D17864" t="s">
        <v>36</v>
      </c>
      <c r="E17864" t="s">
        <v>36</v>
      </c>
      <c r="F17864">
        <v>102</v>
      </c>
      <c r="G17864">
        <v>71</v>
      </c>
      <c r="H17864">
        <v>311</v>
      </c>
      <c r="I17864">
        <v>481</v>
      </c>
      <c r="J17864">
        <v>0</v>
      </c>
      <c r="K17864">
        <v>0</v>
      </c>
      <c r="L17864" t="s">
        <v>28</v>
      </c>
      <c r="M17864" t="s">
        <v>366</v>
      </c>
      <c r="N17864" t="s">
        <v>237</v>
      </c>
      <c r="O17864" t="s">
        <v>22</v>
      </c>
      <c r="P17864" t="s">
        <v>23</v>
      </c>
      <c r="Q17864" t="s">
        <v>30</v>
      </c>
    </row>
    <row r="17865" spans="1:17" x14ac:dyDescent="0.2">
      <c r="A17865" s="2">
        <v>42247</v>
      </c>
      <c r="B17865" t="s">
        <v>388</v>
      </c>
      <c r="C17865" t="s">
        <v>459</v>
      </c>
      <c r="D17865" t="s">
        <v>115</v>
      </c>
      <c r="E17865" t="s">
        <v>115</v>
      </c>
      <c r="F17865">
        <v>156</v>
      </c>
      <c r="G17865">
        <v>184</v>
      </c>
      <c r="H17865">
        <v>159</v>
      </c>
      <c r="I17865">
        <v>56</v>
      </c>
      <c r="J17865">
        <v>0</v>
      </c>
      <c r="K17865">
        <v>0</v>
      </c>
      <c r="L17865" t="s">
        <v>28</v>
      </c>
      <c r="M17865" t="s">
        <v>1448</v>
      </c>
      <c r="N17865" t="s">
        <v>388</v>
      </c>
      <c r="O17865" t="s">
        <v>22</v>
      </c>
      <c r="P17865" t="s">
        <v>23</v>
      </c>
      <c r="Q17865" t="s">
        <v>30</v>
      </c>
    </row>
    <row r="17866" spans="1:17" x14ac:dyDescent="0.2">
      <c r="A17866" s="2">
        <v>42247</v>
      </c>
      <c r="B17866" t="s">
        <v>464</v>
      </c>
      <c r="C17866" t="s">
        <v>913</v>
      </c>
      <c r="D17866" t="s">
        <v>115</v>
      </c>
      <c r="E17866" t="s">
        <v>115</v>
      </c>
      <c r="F17866">
        <v>130</v>
      </c>
      <c r="G17866">
        <v>118</v>
      </c>
      <c r="H17866">
        <v>223</v>
      </c>
      <c r="I17866">
        <v>254</v>
      </c>
      <c r="J17866">
        <v>0</v>
      </c>
      <c r="K17866">
        <v>0</v>
      </c>
      <c r="L17866" t="s">
        <v>28</v>
      </c>
      <c r="M17866" t="s">
        <v>948</v>
      </c>
      <c r="N17866" t="s">
        <v>464</v>
      </c>
      <c r="O17866" t="s">
        <v>22</v>
      </c>
      <c r="P17866" t="s">
        <v>23</v>
      </c>
      <c r="Q17866" t="s">
        <v>30</v>
      </c>
    </row>
    <row r="17867" spans="1:17" x14ac:dyDescent="0.2">
      <c r="A17867" s="2">
        <v>42247</v>
      </c>
      <c r="B17867" t="s">
        <v>813</v>
      </c>
      <c r="C17867" t="s">
        <v>933</v>
      </c>
      <c r="D17867" t="s">
        <v>57</v>
      </c>
      <c r="E17867" t="s">
        <v>57</v>
      </c>
      <c r="F17867">
        <v>197</v>
      </c>
      <c r="G17867">
        <v>200</v>
      </c>
      <c r="H17867">
        <v>18</v>
      </c>
      <c r="I17867">
        <v>12</v>
      </c>
      <c r="J17867">
        <v>3</v>
      </c>
      <c r="K17867">
        <v>2</v>
      </c>
      <c r="L17867" t="s">
        <v>356</v>
      </c>
      <c r="M17867" t="s">
        <v>1651</v>
      </c>
      <c r="N17867" t="s">
        <v>694</v>
      </c>
      <c r="O17867" t="s">
        <v>122</v>
      </c>
      <c r="P17867" t="s">
        <v>23</v>
      </c>
      <c r="Q17867" t="s">
        <v>24</v>
      </c>
    </row>
    <row r="17868" spans="1:17" x14ac:dyDescent="0.2">
      <c r="A17868" s="2">
        <v>42247</v>
      </c>
      <c r="B17868" t="s">
        <v>694</v>
      </c>
      <c r="C17868" t="s">
        <v>812</v>
      </c>
      <c r="D17868" t="s">
        <v>36</v>
      </c>
      <c r="E17868" t="s">
        <v>57</v>
      </c>
      <c r="F17868">
        <v>198</v>
      </c>
      <c r="G17868">
        <v>206</v>
      </c>
      <c r="H17868">
        <v>17</v>
      </c>
      <c r="I17868">
        <v>3</v>
      </c>
      <c r="J17868">
        <v>0</v>
      </c>
      <c r="K17868">
        <v>3</v>
      </c>
      <c r="L17868" t="s">
        <v>356</v>
      </c>
      <c r="M17868" t="s">
        <v>1651</v>
      </c>
      <c r="N17868" t="s">
        <v>694</v>
      </c>
      <c r="O17868" t="s">
        <v>22</v>
      </c>
      <c r="P17868" t="s">
        <v>23</v>
      </c>
      <c r="Q17868" t="s">
        <v>41</v>
      </c>
    </row>
    <row r="17869" spans="1:17" x14ac:dyDescent="0.2">
      <c r="A17869" s="2">
        <v>42248</v>
      </c>
      <c r="B17869" t="s">
        <v>61</v>
      </c>
      <c r="C17869" t="s">
        <v>199</v>
      </c>
      <c r="D17869" t="s">
        <v>36</v>
      </c>
      <c r="E17869" t="s">
        <v>36</v>
      </c>
      <c r="F17869">
        <v>43</v>
      </c>
      <c r="G17869">
        <v>27</v>
      </c>
      <c r="H17869">
        <v>665</v>
      </c>
      <c r="I17869">
        <v>827</v>
      </c>
      <c r="J17869">
        <v>2</v>
      </c>
      <c r="K17869">
        <v>3</v>
      </c>
      <c r="L17869" t="s">
        <v>28</v>
      </c>
      <c r="M17869" t="s">
        <v>429</v>
      </c>
      <c r="N17869" t="s">
        <v>61</v>
      </c>
      <c r="O17869" t="s">
        <v>22</v>
      </c>
      <c r="P17869" t="s">
        <v>23</v>
      </c>
      <c r="Q17869" t="s">
        <v>41</v>
      </c>
    </row>
    <row r="17870" spans="1:17" x14ac:dyDescent="0.2">
      <c r="A17870" s="2">
        <v>42249</v>
      </c>
      <c r="B17870" t="s">
        <v>812</v>
      </c>
      <c r="C17870" t="s">
        <v>813</v>
      </c>
      <c r="D17870" t="s">
        <v>57</v>
      </c>
      <c r="E17870" t="s">
        <v>57</v>
      </c>
      <c r="F17870">
        <v>206</v>
      </c>
      <c r="G17870">
        <v>197</v>
      </c>
      <c r="H17870">
        <v>3</v>
      </c>
      <c r="I17870">
        <v>18</v>
      </c>
      <c r="J17870">
        <v>1</v>
      </c>
      <c r="K17870">
        <v>0</v>
      </c>
      <c r="L17870" t="s">
        <v>356</v>
      </c>
      <c r="M17870" t="s">
        <v>1651</v>
      </c>
      <c r="N17870" t="s">
        <v>694</v>
      </c>
      <c r="O17870" t="s">
        <v>122</v>
      </c>
      <c r="P17870" t="s">
        <v>23</v>
      </c>
      <c r="Q17870" t="s">
        <v>24</v>
      </c>
    </row>
    <row r="17871" spans="1:17" x14ac:dyDescent="0.2">
      <c r="A17871" s="2">
        <v>42249</v>
      </c>
      <c r="B17871" t="s">
        <v>694</v>
      </c>
      <c r="C17871" t="s">
        <v>933</v>
      </c>
      <c r="D17871" t="s">
        <v>36</v>
      </c>
      <c r="E17871" t="s">
        <v>57</v>
      </c>
      <c r="F17871">
        <v>198</v>
      </c>
      <c r="G17871">
        <v>200</v>
      </c>
      <c r="H17871">
        <v>17</v>
      </c>
      <c r="I17871">
        <v>12</v>
      </c>
      <c r="J17871">
        <v>1</v>
      </c>
      <c r="K17871">
        <v>2</v>
      </c>
      <c r="L17871" t="s">
        <v>356</v>
      </c>
      <c r="M17871" t="s">
        <v>1651</v>
      </c>
      <c r="N17871" t="s">
        <v>694</v>
      </c>
      <c r="O17871" t="s">
        <v>22</v>
      </c>
      <c r="P17871" t="s">
        <v>23</v>
      </c>
      <c r="Q17871" t="s">
        <v>41</v>
      </c>
    </row>
    <row r="17872" spans="1:17" x14ac:dyDescent="0.2">
      <c r="A17872" s="2">
        <v>42250</v>
      </c>
      <c r="B17872" t="s">
        <v>55</v>
      </c>
      <c r="C17872" t="s">
        <v>212</v>
      </c>
      <c r="D17872" t="s">
        <v>57</v>
      </c>
      <c r="E17872" t="s">
        <v>115</v>
      </c>
      <c r="F17872">
        <v>61</v>
      </c>
      <c r="G17872">
        <v>173</v>
      </c>
      <c r="H17872">
        <v>547</v>
      </c>
      <c r="I17872">
        <v>95</v>
      </c>
      <c r="J17872">
        <v>5</v>
      </c>
      <c r="K17872">
        <v>0</v>
      </c>
      <c r="L17872" t="s">
        <v>20</v>
      </c>
      <c r="M17872" t="s">
        <v>501</v>
      </c>
      <c r="N17872" t="s">
        <v>55</v>
      </c>
      <c r="O17872" t="s">
        <v>22</v>
      </c>
      <c r="P17872" t="s">
        <v>23</v>
      </c>
      <c r="Q17872" t="s">
        <v>24</v>
      </c>
    </row>
    <row r="17873" spans="1:17" x14ac:dyDescent="0.2">
      <c r="A17873" s="2">
        <v>42250</v>
      </c>
      <c r="B17873" t="s">
        <v>386</v>
      </c>
      <c r="C17873" t="s">
        <v>274</v>
      </c>
      <c r="D17873" t="s">
        <v>50</v>
      </c>
      <c r="E17873" t="s">
        <v>50</v>
      </c>
      <c r="F17873">
        <v>110</v>
      </c>
      <c r="G17873">
        <v>14</v>
      </c>
      <c r="H17873">
        <v>291</v>
      </c>
      <c r="I17873">
        <v>1037</v>
      </c>
      <c r="J17873">
        <v>0</v>
      </c>
      <c r="K17873">
        <v>0</v>
      </c>
      <c r="L17873" t="s">
        <v>291</v>
      </c>
      <c r="M17873" t="s">
        <v>595</v>
      </c>
      <c r="N17873" t="s">
        <v>386</v>
      </c>
      <c r="O17873" t="s">
        <v>22</v>
      </c>
      <c r="P17873" t="s">
        <v>23</v>
      </c>
      <c r="Q17873" t="s">
        <v>30</v>
      </c>
    </row>
    <row r="17874" spans="1:17" x14ac:dyDescent="0.2">
      <c r="A17874" s="2">
        <v>42250</v>
      </c>
      <c r="B17874" t="s">
        <v>402</v>
      </c>
      <c r="C17874" t="s">
        <v>163</v>
      </c>
      <c r="D17874" t="s">
        <v>115</v>
      </c>
      <c r="E17874" t="s">
        <v>115</v>
      </c>
      <c r="F17874">
        <v>112</v>
      </c>
      <c r="G17874">
        <v>126</v>
      </c>
      <c r="H17874">
        <v>280</v>
      </c>
      <c r="I17874">
        <v>237</v>
      </c>
      <c r="J17874">
        <v>0</v>
      </c>
      <c r="K17874">
        <v>1</v>
      </c>
      <c r="L17874" t="s">
        <v>20</v>
      </c>
      <c r="M17874" t="s">
        <v>1002</v>
      </c>
      <c r="N17874" t="s">
        <v>402</v>
      </c>
      <c r="O17874" t="s">
        <v>22</v>
      </c>
      <c r="P17874" t="s">
        <v>23</v>
      </c>
      <c r="Q17874" t="s">
        <v>41</v>
      </c>
    </row>
    <row r="17875" spans="1:17" x14ac:dyDescent="0.2">
      <c r="A17875" s="2">
        <v>42250</v>
      </c>
      <c r="B17875" t="s">
        <v>147</v>
      </c>
      <c r="C17875" t="s">
        <v>646</v>
      </c>
      <c r="D17875" t="s">
        <v>50</v>
      </c>
      <c r="E17875" t="s">
        <v>50</v>
      </c>
      <c r="F17875">
        <v>2</v>
      </c>
      <c r="G17875">
        <v>30</v>
      </c>
      <c r="H17875">
        <v>1268</v>
      </c>
      <c r="I17875">
        <v>810</v>
      </c>
      <c r="J17875">
        <v>3</v>
      </c>
      <c r="K17875">
        <v>1</v>
      </c>
      <c r="L17875" t="s">
        <v>291</v>
      </c>
      <c r="M17875" t="s">
        <v>148</v>
      </c>
      <c r="N17875" t="s">
        <v>147</v>
      </c>
      <c r="O17875" t="s">
        <v>22</v>
      </c>
      <c r="P17875" t="s">
        <v>23</v>
      </c>
      <c r="Q17875" t="s">
        <v>24</v>
      </c>
    </row>
    <row r="17876" spans="1:17" x14ac:dyDescent="0.2">
      <c r="A17876" s="2">
        <v>42250</v>
      </c>
      <c r="B17876" t="s">
        <v>87</v>
      </c>
      <c r="C17876" t="s">
        <v>49</v>
      </c>
      <c r="D17876" t="s">
        <v>50</v>
      </c>
      <c r="E17876" t="s">
        <v>50</v>
      </c>
      <c r="F17876">
        <v>68</v>
      </c>
      <c r="G17876">
        <v>69</v>
      </c>
      <c r="H17876">
        <v>502</v>
      </c>
      <c r="I17876">
        <v>495</v>
      </c>
      <c r="J17876">
        <v>0</v>
      </c>
      <c r="K17876">
        <v>1</v>
      </c>
      <c r="L17876" t="s">
        <v>291</v>
      </c>
      <c r="M17876" t="s">
        <v>88</v>
      </c>
      <c r="N17876" t="s">
        <v>87</v>
      </c>
      <c r="O17876" t="s">
        <v>22</v>
      </c>
      <c r="P17876" t="s">
        <v>23</v>
      </c>
      <c r="Q17876" t="s">
        <v>41</v>
      </c>
    </row>
    <row r="17877" spans="1:17" x14ac:dyDescent="0.2">
      <c r="A17877" s="2">
        <v>42250</v>
      </c>
      <c r="B17877" t="s">
        <v>182</v>
      </c>
      <c r="C17877" t="s">
        <v>254</v>
      </c>
      <c r="D17877" t="s">
        <v>115</v>
      </c>
      <c r="E17877" t="s">
        <v>115</v>
      </c>
      <c r="F17877">
        <v>84</v>
      </c>
      <c r="G17877">
        <v>151</v>
      </c>
      <c r="H17877">
        <v>393</v>
      </c>
      <c r="I17877">
        <v>169</v>
      </c>
      <c r="J17877">
        <v>0</v>
      </c>
      <c r="K17877">
        <v>0</v>
      </c>
      <c r="L17877" t="s">
        <v>20</v>
      </c>
      <c r="M17877" t="s">
        <v>1119</v>
      </c>
      <c r="N17877" t="s">
        <v>182</v>
      </c>
      <c r="O17877" t="s">
        <v>22</v>
      </c>
      <c r="P17877" t="s">
        <v>23</v>
      </c>
      <c r="Q17877" t="s">
        <v>30</v>
      </c>
    </row>
    <row r="17878" spans="1:17" x14ac:dyDescent="0.2">
      <c r="A17878" s="2">
        <v>42250</v>
      </c>
      <c r="B17878" t="s">
        <v>145</v>
      </c>
      <c r="C17878" t="s">
        <v>161</v>
      </c>
      <c r="D17878" t="s">
        <v>50</v>
      </c>
      <c r="E17878" t="s">
        <v>50</v>
      </c>
      <c r="F17878">
        <v>86</v>
      </c>
      <c r="G17878">
        <v>9</v>
      </c>
      <c r="H17878">
        <v>386</v>
      </c>
      <c r="I17878">
        <v>1145</v>
      </c>
      <c r="J17878">
        <v>0</v>
      </c>
      <c r="K17878">
        <v>1</v>
      </c>
      <c r="L17878" t="s">
        <v>291</v>
      </c>
      <c r="M17878" t="s">
        <v>435</v>
      </c>
      <c r="N17878" t="s">
        <v>145</v>
      </c>
      <c r="O17878" t="s">
        <v>22</v>
      </c>
      <c r="P17878" t="s">
        <v>23</v>
      </c>
      <c r="Q17878" t="s">
        <v>41</v>
      </c>
    </row>
    <row r="17879" spans="1:17" x14ac:dyDescent="0.2">
      <c r="A17879" s="2">
        <v>42250</v>
      </c>
      <c r="B17879" t="s">
        <v>293</v>
      </c>
      <c r="C17879" t="s">
        <v>560</v>
      </c>
      <c r="D17879" t="s">
        <v>50</v>
      </c>
      <c r="E17879" t="s">
        <v>50</v>
      </c>
      <c r="F17879">
        <v>20</v>
      </c>
      <c r="G17879">
        <v>145</v>
      </c>
      <c r="H17879">
        <v>940</v>
      </c>
      <c r="I17879">
        <v>183</v>
      </c>
      <c r="J17879">
        <v>2</v>
      </c>
      <c r="K17879">
        <v>1</v>
      </c>
      <c r="L17879" t="s">
        <v>291</v>
      </c>
      <c r="M17879" t="s">
        <v>1539</v>
      </c>
      <c r="N17879" t="s">
        <v>293</v>
      </c>
      <c r="O17879" t="s">
        <v>22</v>
      </c>
      <c r="P17879" t="s">
        <v>23</v>
      </c>
      <c r="Q17879" t="s">
        <v>24</v>
      </c>
    </row>
    <row r="17880" spans="1:17" x14ac:dyDescent="0.2">
      <c r="A17880" s="2">
        <v>42250</v>
      </c>
      <c r="B17880" t="s">
        <v>167</v>
      </c>
      <c r="C17880" t="s">
        <v>889</v>
      </c>
      <c r="D17880" t="s">
        <v>115</v>
      </c>
      <c r="E17880" t="s">
        <v>115</v>
      </c>
      <c r="F17880">
        <v>40</v>
      </c>
      <c r="G17880">
        <v>146</v>
      </c>
      <c r="H17880">
        <v>716</v>
      </c>
      <c r="I17880">
        <v>181</v>
      </c>
      <c r="J17880">
        <v>6</v>
      </c>
      <c r="K17880">
        <v>0</v>
      </c>
      <c r="L17880" t="s">
        <v>20</v>
      </c>
      <c r="M17880" t="s">
        <v>625</v>
      </c>
      <c r="N17880" t="s">
        <v>167</v>
      </c>
      <c r="O17880" t="s">
        <v>22</v>
      </c>
      <c r="P17880" t="s">
        <v>23</v>
      </c>
      <c r="Q17880" t="s">
        <v>24</v>
      </c>
    </row>
    <row r="17881" spans="1:17" x14ac:dyDescent="0.2">
      <c r="A17881" s="2">
        <v>42250</v>
      </c>
      <c r="B17881" t="s">
        <v>164</v>
      </c>
      <c r="C17881" t="s">
        <v>638</v>
      </c>
      <c r="D17881" t="s">
        <v>115</v>
      </c>
      <c r="E17881" t="s">
        <v>115</v>
      </c>
      <c r="F17881">
        <v>82</v>
      </c>
      <c r="G17881">
        <v>179</v>
      </c>
      <c r="H17881">
        <v>399</v>
      </c>
      <c r="I17881">
        <v>72</v>
      </c>
      <c r="J17881">
        <v>5</v>
      </c>
      <c r="K17881">
        <v>1</v>
      </c>
      <c r="L17881" t="s">
        <v>20</v>
      </c>
      <c r="M17881" t="s">
        <v>625</v>
      </c>
      <c r="N17881" t="s">
        <v>167</v>
      </c>
      <c r="O17881" t="s">
        <v>122</v>
      </c>
      <c r="P17881" t="s">
        <v>23</v>
      </c>
      <c r="Q17881" t="s">
        <v>24</v>
      </c>
    </row>
    <row r="17882" spans="1:17" x14ac:dyDescent="0.2">
      <c r="A17882" s="2">
        <v>42250</v>
      </c>
      <c r="B17882" t="s">
        <v>123</v>
      </c>
      <c r="C17882" t="s">
        <v>737</v>
      </c>
      <c r="D17882" t="s">
        <v>50</v>
      </c>
      <c r="E17882" t="s">
        <v>50</v>
      </c>
      <c r="F17882">
        <v>46</v>
      </c>
      <c r="G17882">
        <v>202</v>
      </c>
      <c r="H17882">
        <v>635</v>
      </c>
      <c r="I17882">
        <v>5</v>
      </c>
      <c r="J17882">
        <v>4</v>
      </c>
      <c r="K17882">
        <v>0</v>
      </c>
      <c r="L17882" t="s">
        <v>291</v>
      </c>
      <c r="M17882" t="s">
        <v>265</v>
      </c>
      <c r="N17882" t="s">
        <v>123</v>
      </c>
      <c r="O17882" t="s">
        <v>22</v>
      </c>
      <c r="P17882" t="s">
        <v>23</v>
      </c>
      <c r="Q17882" t="s">
        <v>24</v>
      </c>
    </row>
    <row r="17883" spans="1:17" x14ac:dyDescent="0.2">
      <c r="A17883" s="2">
        <v>42250</v>
      </c>
      <c r="B17883" t="s">
        <v>119</v>
      </c>
      <c r="C17883" t="s">
        <v>184</v>
      </c>
      <c r="D17883" t="s">
        <v>50</v>
      </c>
      <c r="E17883" t="s">
        <v>50</v>
      </c>
      <c r="F17883">
        <v>16</v>
      </c>
      <c r="G17883">
        <v>160</v>
      </c>
      <c r="H17883">
        <v>1012</v>
      </c>
      <c r="I17883">
        <v>153</v>
      </c>
      <c r="J17883">
        <v>1</v>
      </c>
      <c r="K17883">
        <v>0</v>
      </c>
      <c r="L17883" t="s">
        <v>291</v>
      </c>
      <c r="M17883" t="s">
        <v>1093</v>
      </c>
      <c r="N17883" t="s">
        <v>119</v>
      </c>
      <c r="O17883" t="s">
        <v>22</v>
      </c>
      <c r="P17883" t="s">
        <v>23</v>
      </c>
      <c r="Q17883" t="s">
        <v>24</v>
      </c>
    </row>
    <row r="17884" spans="1:17" x14ac:dyDescent="0.2">
      <c r="A17884" s="2">
        <v>42250</v>
      </c>
      <c r="B17884" t="s">
        <v>143</v>
      </c>
      <c r="C17884" t="s">
        <v>648</v>
      </c>
      <c r="D17884" t="s">
        <v>115</v>
      </c>
      <c r="E17884" t="s">
        <v>115</v>
      </c>
      <c r="F17884">
        <v>58</v>
      </c>
      <c r="G17884">
        <v>180</v>
      </c>
      <c r="H17884">
        <v>569</v>
      </c>
      <c r="I17884">
        <v>66</v>
      </c>
      <c r="J17884">
        <v>3</v>
      </c>
      <c r="K17884">
        <v>0</v>
      </c>
      <c r="L17884" t="s">
        <v>20</v>
      </c>
      <c r="M17884" t="s">
        <v>1014</v>
      </c>
      <c r="N17884" t="s">
        <v>143</v>
      </c>
      <c r="O17884" t="s">
        <v>22</v>
      </c>
      <c r="P17884" t="s">
        <v>23</v>
      </c>
      <c r="Q17884" t="s">
        <v>24</v>
      </c>
    </row>
    <row r="17885" spans="1:17" x14ac:dyDescent="0.2">
      <c r="A17885" s="2">
        <v>42250</v>
      </c>
      <c r="B17885" t="s">
        <v>177</v>
      </c>
      <c r="C17885" t="s">
        <v>569</v>
      </c>
      <c r="D17885" t="s">
        <v>115</v>
      </c>
      <c r="E17885" t="s">
        <v>115</v>
      </c>
      <c r="F17885">
        <v>91</v>
      </c>
      <c r="G17885">
        <v>155</v>
      </c>
      <c r="H17885">
        <v>355</v>
      </c>
      <c r="I17885">
        <v>159</v>
      </c>
      <c r="J17885">
        <v>0</v>
      </c>
      <c r="K17885">
        <v>0</v>
      </c>
      <c r="L17885" t="s">
        <v>20</v>
      </c>
      <c r="M17885" t="s">
        <v>1637</v>
      </c>
      <c r="N17885" t="s">
        <v>177</v>
      </c>
      <c r="O17885" t="s">
        <v>22</v>
      </c>
      <c r="P17885" t="s">
        <v>23</v>
      </c>
      <c r="Q17885" t="s">
        <v>30</v>
      </c>
    </row>
    <row r="17886" spans="1:17" x14ac:dyDescent="0.2">
      <c r="A17886" s="2">
        <v>42250</v>
      </c>
      <c r="B17886" t="s">
        <v>133</v>
      </c>
      <c r="C17886" t="s">
        <v>649</v>
      </c>
      <c r="D17886" t="s">
        <v>115</v>
      </c>
      <c r="E17886" t="s">
        <v>115</v>
      </c>
      <c r="F17886">
        <v>57</v>
      </c>
      <c r="G17886">
        <v>174</v>
      </c>
      <c r="H17886">
        <v>573</v>
      </c>
      <c r="I17886">
        <v>91</v>
      </c>
      <c r="J17886">
        <v>8</v>
      </c>
      <c r="K17886">
        <v>0</v>
      </c>
      <c r="L17886" t="s">
        <v>20</v>
      </c>
      <c r="M17886" t="s">
        <v>1543</v>
      </c>
      <c r="N17886" t="s">
        <v>133</v>
      </c>
      <c r="O17886" t="s">
        <v>22</v>
      </c>
      <c r="P17886" t="s">
        <v>23</v>
      </c>
      <c r="Q17886" t="s">
        <v>24</v>
      </c>
    </row>
    <row r="17887" spans="1:17" x14ac:dyDescent="0.2">
      <c r="A17887" s="2">
        <v>42250</v>
      </c>
      <c r="B17887" t="s">
        <v>301</v>
      </c>
      <c r="C17887" t="s">
        <v>213</v>
      </c>
      <c r="D17887" t="s">
        <v>115</v>
      </c>
      <c r="E17887" t="s">
        <v>115</v>
      </c>
      <c r="F17887">
        <v>127</v>
      </c>
      <c r="G17887">
        <v>162</v>
      </c>
      <c r="H17887">
        <v>235</v>
      </c>
      <c r="I17887">
        <v>141</v>
      </c>
      <c r="J17887">
        <v>9</v>
      </c>
      <c r="K17887">
        <v>0</v>
      </c>
      <c r="L17887" t="s">
        <v>20</v>
      </c>
      <c r="M17887" t="s">
        <v>165</v>
      </c>
      <c r="N17887" t="s">
        <v>166</v>
      </c>
      <c r="O17887" t="s">
        <v>122</v>
      </c>
      <c r="P17887" t="s">
        <v>23</v>
      </c>
      <c r="Q17887" t="s">
        <v>24</v>
      </c>
    </row>
    <row r="17888" spans="1:17" x14ac:dyDescent="0.2">
      <c r="A17888" s="2">
        <v>42250</v>
      </c>
      <c r="B17888" t="s">
        <v>126</v>
      </c>
      <c r="C17888" t="s">
        <v>76</v>
      </c>
      <c r="D17888" t="s">
        <v>50</v>
      </c>
      <c r="E17888" t="s">
        <v>50</v>
      </c>
      <c r="F17888">
        <v>12</v>
      </c>
      <c r="G17888">
        <v>23</v>
      </c>
      <c r="H17888">
        <v>1053</v>
      </c>
      <c r="I17888">
        <v>893</v>
      </c>
      <c r="J17888">
        <v>0</v>
      </c>
      <c r="K17888">
        <v>1</v>
      </c>
      <c r="L17888" t="s">
        <v>291</v>
      </c>
      <c r="M17888" t="s">
        <v>308</v>
      </c>
      <c r="N17888" t="s">
        <v>126</v>
      </c>
      <c r="O17888" t="s">
        <v>22</v>
      </c>
      <c r="P17888" t="s">
        <v>23</v>
      </c>
      <c r="Q17888" t="s">
        <v>41</v>
      </c>
    </row>
    <row r="17889" spans="1:17" x14ac:dyDescent="0.2">
      <c r="A17889" s="2">
        <v>42250</v>
      </c>
      <c r="B17889" t="s">
        <v>239</v>
      </c>
      <c r="C17889" t="s">
        <v>583</v>
      </c>
      <c r="D17889" t="s">
        <v>115</v>
      </c>
      <c r="E17889" t="s">
        <v>115</v>
      </c>
      <c r="F17889">
        <v>100</v>
      </c>
      <c r="G17889">
        <v>149</v>
      </c>
      <c r="H17889">
        <v>329</v>
      </c>
      <c r="I17889">
        <v>172</v>
      </c>
      <c r="J17889">
        <v>3</v>
      </c>
      <c r="K17889">
        <v>1</v>
      </c>
      <c r="L17889" t="s">
        <v>20</v>
      </c>
      <c r="M17889" t="s">
        <v>1512</v>
      </c>
      <c r="N17889" t="s">
        <v>239</v>
      </c>
      <c r="O17889" t="s">
        <v>22</v>
      </c>
      <c r="P17889" t="s">
        <v>23</v>
      </c>
      <c r="Q17889" t="s">
        <v>24</v>
      </c>
    </row>
    <row r="17890" spans="1:17" x14ac:dyDescent="0.2">
      <c r="A17890" s="2">
        <v>42250</v>
      </c>
      <c r="B17890" t="s">
        <v>572</v>
      </c>
      <c r="C17890" t="s">
        <v>629</v>
      </c>
      <c r="D17890" t="s">
        <v>115</v>
      </c>
      <c r="E17890" t="s">
        <v>36</v>
      </c>
      <c r="F17890">
        <v>125</v>
      </c>
      <c r="G17890">
        <v>177</v>
      </c>
      <c r="H17890">
        <v>241</v>
      </c>
      <c r="I17890">
        <v>82</v>
      </c>
      <c r="J17890">
        <v>2</v>
      </c>
      <c r="K17890">
        <v>0</v>
      </c>
      <c r="L17890" t="s">
        <v>28</v>
      </c>
      <c r="M17890" t="s">
        <v>764</v>
      </c>
      <c r="N17890" t="s">
        <v>572</v>
      </c>
      <c r="O17890" t="s">
        <v>22</v>
      </c>
      <c r="P17890" t="s">
        <v>23</v>
      </c>
      <c r="Q17890" t="s">
        <v>24</v>
      </c>
    </row>
    <row r="17891" spans="1:17" x14ac:dyDescent="0.2">
      <c r="A17891" s="2">
        <v>42250</v>
      </c>
      <c r="B17891" t="s">
        <v>166</v>
      </c>
      <c r="C17891" t="s">
        <v>979</v>
      </c>
      <c r="D17891" t="s">
        <v>115</v>
      </c>
      <c r="E17891" t="s">
        <v>115</v>
      </c>
      <c r="F17891">
        <v>94</v>
      </c>
      <c r="G17891">
        <v>164</v>
      </c>
      <c r="H17891">
        <v>347</v>
      </c>
      <c r="I17891">
        <v>127</v>
      </c>
      <c r="J17891">
        <v>15</v>
      </c>
      <c r="K17891">
        <v>0</v>
      </c>
      <c r="L17891" t="s">
        <v>20</v>
      </c>
      <c r="M17891" t="s">
        <v>165</v>
      </c>
      <c r="N17891" t="s">
        <v>166</v>
      </c>
      <c r="O17891" t="s">
        <v>22</v>
      </c>
      <c r="P17891" t="s">
        <v>23</v>
      </c>
      <c r="Q17891" t="s">
        <v>24</v>
      </c>
    </row>
    <row r="17892" spans="1:17" x14ac:dyDescent="0.2">
      <c r="A17892" s="2">
        <v>42250</v>
      </c>
      <c r="B17892" t="s">
        <v>113</v>
      </c>
      <c r="C17892" t="s">
        <v>1288</v>
      </c>
      <c r="D17892" t="s">
        <v>115</v>
      </c>
      <c r="E17892" t="s">
        <v>115</v>
      </c>
      <c r="F17892">
        <v>93</v>
      </c>
      <c r="G17892">
        <v>163</v>
      </c>
      <c r="H17892">
        <v>349</v>
      </c>
      <c r="I17892">
        <v>130</v>
      </c>
      <c r="J17892">
        <v>7</v>
      </c>
      <c r="K17892">
        <v>0</v>
      </c>
      <c r="L17892" t="s">
        <v>20</v>
      </c>
      <c r="M17892" t="s">
        <v>245</v>
      </c>
      <c r="N17892" t="s">
        <v>113</v>
      </c>
      <c r="O17892" t="s">
        <v>22</v>
      </c>
      <c r="P17892" t="s">
        <v>23</v>
      </c>
      <c r="Q17892" t="s">
        <v>24</v>
      </c>
    </row>
    <row r="17893" spans="1:17" x14ac:dyDescent="0.2">
      <c r="A17893" s="2">
        <v>42250</v>
      </c>
      <c r="B17893" t="s">
        <v>469</v>
      </c>
      <c r="C17893" t="s">
        <v>443</v>
      </c>
      <c r="D17893" t="s">
        <v>115</v>
      </c>
      <c r="E17893" t="s">
        <v>115</v>
      </c>
      <c r="F17893">
        <v>121</v>
      </c>
      <c r="G17893">
        <v>157</v>
      </c>
      <c r="H17893">
        <v>251</v>
      </c>
      <c r="I17893">
        <v>159</v>
      </c>
      <c r="J17893">
        <v>1</v>
      </c>
      <c r="K17893">
        <v>0</v>
      </c>
      <c r="L17893" t="s">
        <v>20</v>
      </c>
      <c r="M17893" t="s">
        <v>240</v>
      </c>
      <c r="N17893" t="s">
        <v>239</v>
      </c>
      <c r="O17893" t="s">
        <v>122</v>
      </c>
      <c r="P17893" t="s">
        <v>23</v>
      </c>
      <c r="Q17893" t="s">
        <v>24</v>
      </c>
    </row>
    <row r="17894" spans="1:17" x14ac:dyDescent="0.2">
      <c r="A17894" s="2">
        <v>42250</v>
      </c>
      <c r="B17894" t="s">
        <v>114</v>
      </c>
      <c r="C17894" t="s">
        <v>1073</v>
      </c>
      <c r="D17894" t="s">
        <v>115</v>
      </c>
      <c r="E17894" t="s">
        <v>115</v>
      </c>
      <c r="F17894">
        <v>137</v>
      </c>
      <c r="G17894">
        <v>130</v>
      </c>
      <c r="H17894">
        <v>201</v>
      </c>
      <c r="I17894">
        <v>225</v>
      </c>
      <c r="J17894">
        <v>2</v>
      </c>
      <c r="K17894">
        <v>0</v>
      </c>
      <c r="L17894" t="s">
        <v>28</v>
      </c>
      <c r="M17894" t="s">
        <v>226</v>
      </c>
      <c r="N17894" t="s">
        <v>114</v>
      </c>
      <c r="O17894" t="s">
        <v>22</v>
      </c>
      <c r="P17894" t="s">
        <v>23</v>
      </c>
      <c r="Q17894" t="s">
        <v>24</v>
      </c>
    </row>
    <row r="17895" spans="1:17" x14ac:dyDescent="0.2">
      <c r="A17895" s="2">
        <v>42250</v>
      </c>
      <c r="B17895" t="s">
        <v>180</v>
      </c>
      <c r="C17895" t="s">
        <v>101</v>
      </c>
      <c r="D17895" t="s">
        <v>50</v>
      </c>
      <c r="E17895" t="s">
        <v>50</v>
      </c>
      <c r="F17895">
        <v>46</v>
      </c>
      <c r="G17895">
        <v>90</v>
      </c>
      <c r="H17895">
        <v>634</v>
      </c>
      <c r="I17895">
        <v>365</v>
      </c>
      <c r="J17895">
        <v>1</v>
      </c>
      <c r="K17895">
        <v>1</v>
      </c>
      <c r="L17895" t="s">
        <v>291</v>
      </c>
      <c r="M17895" t="s">
        <v>1652</v>
      </c>
      <c r="N17895" t="s">
        <v>180</v>
      </c>
      <c r="O17895" t="s">
        <v>22</v>
      </c>
      <c r="P17895" t="s">
        <v>23</v>
      </c>
      <c r="Q17895" t="s">
        <v>30</v>
      </c>
    </row>
    <row r="17896" spans="1:17" x14ac:dyDescent="0.2">
      <c r="A17896" s="2">
        <v>42250</v>
      </c>
      <c r="B17896" t="s">
        <v>176</v>
      </c>
      <c r="C17896" t="s">
        <v>391</v>
      </c>
      <c r="D17896" t="s">
        <v>115</v>
      </c>
      <c r="E17896" t="s">
        <v>115</v>
      </c>
      <c r="F17896">
        <v>70</v>
      </c>
      <c r="G17896">
        <v>169</v>
      </c>
      <c r="H17896">
        <v>483</v>
      </c>
      <c r="I17896">
        <v>114</v>
      </c>
      <c r="J17896">
        <v>10</v>
      </c>
      <c r="K17896">
        <v>0</v>
      </c>
      <c r="L17896" t="s">
        <v>20</v>
      </c>
      <c r="M17896" t="s">
        <v>300</v>
      </c>
      <c r="N17896" t="s">
        <v>176</v>
      </c>
      <c r="O17896" t="s">
        <v>22</v>
      </c>
      <c r="P17896" t="s">
        <v>23</v>
      </c>
      <c r="Q17896" t="s">
        <v>24</v>
      </c>
    </row>
    <row r="17897" spans="1:17" x14ac:dyDescent="0.2">
      <c r="A17897" s="2">
        <v>42250</v>
      </c>
      <c r="B17897" t="s">
        <v>449</v>
      </c>
      <c r="C17897" t="s">
        <v>389</v>
      </c>
      <c r="D17897" t="s">
        <v>115</v>
      </c>
      <c r="E17897" t="s">
        <v>115</v>
      </c>
      <c r="F17897">
        <v>76</v>
      </c>
      <c r="G17897">
        <v>175</v>
      </c>
      <c r="H17897">
        <v>453</v>
      </c>
      <c r="I17897">
        <v>89</v>
      </c>
      <c r="J17897">
        <v>1</v>
      </c>
      <c r="K17897">
        <v>0</v>
      </c>
      <c r="L17897" t="s">
        <v>20</v>
      </c>
      <c r="M17897" t="s">
        <v>530</v>
      </c>
      <c r="N17897" t="s">
        <v>449</v>
      </c>
      <c r="O17897" t="s">
        <v>22</v>
      </c>
      <c r="P17897" t="s">
        <v>23</v>
      </c>
      <c r="Q17897" t="s">
        <v>24</v>
      </c>
    </row>
    <row r="17898" spans="1:17" x14ac:dyDescent="0.2">
      <c r="A17898" s="2">
        <v>42251</v>
      </c>
      <c r="B17898" t="s">
        <v>933</v>
      </c>
      <c r="C17898" t="s">
        <v>812</v>
      </c>
      <c r="D17898" t="s">
        <v>57</v>
      </c>
      <c r="E17898" t="s">
        <v>57</v>
      </c>
      <c r="F17898">
        <v>199</v>
      </c>
      <c r="G17898">
        <v>205</v>
      </c>
      <c r="H17898">
        <v>17</v>
      </c>
      <c r="I17898">
        <v>4</v>
      </c>
      <c r="J17898">
        <v>2</v>
      </c>
      <c r="K17898">
        <v>0</v>
      </c>
      <c r="L17898" t="s">
        <v>356</v>
      </c>
      <c r="M17898" t="s">
        <v>1651</v>
      </c>
      <c r="N17898" t="s">
        <v>694</v>
      </c>
      <c r="O17898" t="s">
        <v>122</v>
      </c>
      <c r="P17898" t="s">
        <v>23</v>
      </c>
      <c r="Q17898" t="s">
        <v>24</v>
      </c>
    </row>
    <row r="17899" spans="1:17" x14ac:dyDescent="0.2">
      <c r="A17899" s="2">
        <v>42251</v>
      </c>
      <c r="B17899" t="s">
        <v>1491</v>
      </c>
      <c r="C17899" t="s">
        <v>210</v>
      </c>
      <c r="D17899" t="s">
        <v>27</v>
      </c>
      <c r="E17899" t="s">
        <v>27</v>
      </c>
      <c r="F17899">
        <v>148</v>
      </c>
      <c r="G17899">
        <v>107</v>
      </c>
      <c r="H17899">
        <v>178</v>
      </c>
      <c r="I17899">
        <v>299</v>
      </c>
      <c r="J17899">
        <v>0</v>
      </c>
      <c r="K17899">
        <v>1</v>
      </c>
      <c r="L17899" t="s">
        <v>20</v>
      </c>
      <c r="M17899" t="s">
        <v>849</v>
      </c>
      <c r="N17899" t="s">
        <v>1491</v>
      </c>
      <c r="O17899" t="s">
        <v>22</v>
      </c>
      <c r="P17899" t="s">
        <v>23</v>
      </c>
      <c r="Q17899" t="s">
        <v>41</v>
      </c>
    </row>
    <row r="17900" spans="1:17" x14ac:dyDescent="0.2">
      <c r="A17900" s="2">
        <v>42251</v>
      </c>
      <c r="B17900" t="s">
        <v>72</v>
      </c>
      <c r="C17900" t="s">
        <v>85</v>
      </c>
      <c r="D17900" t="s">
        <v>50</v>
      </c>
      <c r="E17900" t="s">
        <v>50</v>
      </c>
      <c r="F17900">
        <v>22</v>
      </c>
      <c r="G17900">
        <v>25</v>
      </c>
      <c r="H17900">
        <v>900</v>
      </c>
      <c r="I17900">
        <v>877</v>
      </c>
      <c r="J17900">
        <v>0</v>
      </c>
      <c r="K17900">
        <v>0</v>
      </c>
      <c r="L17900" t="s">
        <v>291</v>
      </c>
      <c r="M17900" t="s">
        <v>74</v>
      </c>
      <c r="N17900" t="s">
        <v>72</v>
      </c>
      <c r="O17900" t="s">
        <v>22</v>
      </c>
      <c r="P17900" t="s">
        <v>23</v>
      </c>
      <c r="Q17900" t="s">
        <v>30</v>
      </c>
    </row>
    <row r="17901" spans="1:17" x14ac:dyDescent="0.2">
      <c r="A17901" s="2">
        <v>42251</v>
      </c>
      <c r="B17901" t="s">
        <v>800</v>
      </c>
      <c r="C17901" t="s">
        <v>365</v>
      </c>
      <c r="D17901" t="s">
        <v>36</v>
      </c>
      <c r="E17901" t="s">
        <v>36</v>
      </c>
      <c r="F17901">
        <v>205</v>
      </c>
      <c r="G17901">
        <v>79</v>
      </c>
      <c r="H17901">
        <v>4</v>
      </c>
      <c r="I17901">
        <v>417</v>
      </c>
      <c r="J17901">
        <v>0</v>
      </c>
      <c r="K17901">
        <v>2</v>
      </c>
      <c r="L17901" t="s">
        <v>62</v>
      </c>
      <c r="M17901" t="s">
        <v>800</v>
      </c>
      <c r="N17901" t="s">
        <v>800</v>
      </c>
      <c r="O17901" t="s">
        <v>22</v>
      </c>
      <c r="P17901" t="s">
        <v>23</v>
      </c>
      <c r="Q17901" t="s">
        <v>41</v>
      </c>
    </row>
    <row r="17902" spans="1:17" x14ac:dyDescent="0.2">
      <c r="A17902" s="2">
        <v>42251</v>
      </c>
      <c r="B17902" t="s">
        <v>48</v>
      </c>
      <c r="C17902" t="s">
        <v>100</v>
      </c>
      <c r="D17902" t="s">
        <v>50</v>
      </c>
      <c r="E17902" t="s">
        <v>50</v>
      </c>
      <c r="F17902">
        <v>75</v>
      </c>
      <c r="G17902">
        <v>41</v>
      </c>
      <c r="H17902">
        <v>458</v>
      </c>
      <c r="I17902">
        <v>686</v>
      </c>
      <c r="J17902">
        <v>1</v>
      </c>
      <c r="K17902">
        <v>3</v>
      </c>
      <c r="L17902" t="s">
        <v>291</v>
      </c>
      <c r="M17902" t="s">
        <v>866</v>
      </c>
      <c r="N17902" t="s">
        <v>48</v>
      </c>
      <c r="O17902" t="s">
        <v>22</v>
      </c>
      <c r="P17902" t="s">
        <v>23</v>
      </c>
      <c r="Q17902" t="s">
        <v>41</v>
      </c>
    </row>
    <row r="17903" spans="1:17" x14ac:dyDescent="0.2">
      <c r="A17903" s="2">
        <v>42251</v>
      </c>
      <c r="B17903" t="s">
        <v>345</v>
      </c>
      <c r="C17903" t="s">
        <v>104</v>
      </c>
      <c r="D17903" t="s">
        <v>50</v>
      </c>
      <c r="E17903" t="s">
        <v>50</v>
      </c>
      <c r="F17903">
        <v>147</v>
      </c>
      <c r="G17903">
        <v>31</v>
      </c>
      <c r="H17903">
        <v>180</v>
      </c>
      <c r="I17903">
        <v>788</v>
      </c>
      <c r="J17903">
        <v>1</v>
      </c>
      <c r="K17903">
        <v>0</v>
      </c>
      <c r="L17903" t="s">
        <v>291</v>
      </c>
      <c r="M17903" t="s">
        <v>360</v>
      </c>
      <c r="N17903" t="s">
        <v>345</v>
      </c>
      <c r="O17903" t="s">
        <v>22</v>
      </c>
      <c r="P17903" t="s">
        <v>23</v>
      </c>
      <c r="Q17903" t="s">
        <v>24</v>
      </c>
    </row>
    <row r="17904" spans="1:17" x14ac:dyDescent="0.2">
      <c r="A17904" s="2">
        <v>42251</v>
      </c>
      <c r="B17904" t="s">
        <v>129</v>
      </c>
      <c r="C17904" t="s">
        <v>90</v>
      </c>
      <c r="D17904" t="s">
        <v>50</v>
      </c>
      <c r="E17904" t="s">
        <v>50</v>
      </c>
      <c r="F17904">
        <v>3</v>
      </c>
      <c r="G17904">
        <v>34</v>
      </c>
      <c r="H17904">
        <v>1248</v>
      </c>
      <c r="I17904">
        <v>764</v>
      </c>
      <c r="J17904">
        <v>3</v>
      </c>
      <c r="K17904">
        <v>1</v>
      </c>
      <c r="L17904" t="s">
        <v>291</v>
      </c>
      <c r="M17904" t="s">
        <v>787</v>
      </c>
      <c r="N17904" t="s">
        <v>129</v>
      </c>
      <c r="O17904" t="s">
        <v>22</v>
      </c>
      <c r="P17904" t="s">
        <v>23</v>
      </c>
      <c r="Q17904" t="s">
        <v>24</v>
      </c>
    </row>
    <row r="17905" spans="1:17" x14ac:dyDescent="0.2">
      <c r="A17905" s="2">
        <v>42251</v>
      </c>
      <c r="B17905" t="s">
        <v>153</v>
      </c>
      <c r="C17905" t="s">
        <v>70</v>
      </c>
      <c r="D17905" t="s">
        <v>50</v>
      </c>
      <c r="E17905" t="s">
        <v>50</v>
      </c>
      <c r="F17905">
        <v>44</v>
      </c>
      <c r="G17905">
        <v>92</v>
      </c>
      <c r="H17905">
        <v>656</v>
      </c>
      <c r="I17905">
        <v>351</v>
      </c>
      <c r="J17905">
        <v>0</v>
      </c>
      <c r="K17905">
        <v>1</v>
      </c>
      <c r="L17905" t="s">
        <v>291</v>
      </c>
      <c r="M17905" t="s">
        <v>307</v>
      </c>
      <c r="N17905" t="s">
        <v>153</v>
      </c>
      <c r="O17905" t="s">
        <v>22</v>
      </c>
      <c r="P17905" t="s">
        <v>23</v>
      </c>
      <c r="Q17905" t="s">
        <v>41</v>
      </c>
    </row>
    <row r="17906" spans="1:17" x14ac:dyDescent="0.2">
      <c r="A17906" s="2">
        <v>42251</v>
      </c>
      <c r="B17906" t="s">
        <v>222</v>
      </c>
      <c r="C17906" t="s">
        <v>263</v>
      </c>
      <c r="D17906" t="s">
        <v>27</v>
      </c>
      <c r="E17906" t="s">
        <v>27</v>
      </c>
      <c r="F17906">
        <v>158</v>
      </c>
      <c r="G17906">
        <v>87</v>
      </c>
      <c r="H17906">
        <v>155</v>
      </c>
      <c r="I17906">
        <v>385</v>
      </c>
      <c r="J17906">
        <v>1</v>
      </c>
      <c r="K17906">
        <v>3</v>
      </c>
      <c r="L17906" t="s">
        <v>20</v>
      </c>
      <c r="M17906" t="s">
        <v>407</v>
      </c>
      <c r="N17906" t="s">
        <v>222</v>
      </c>
      <c r="O17906" t="s">
        <v>22</v>
      </c>
      <c r="P17906" t="s">
        <v>23</v>
      </c>
      <c r="Q17906" t="s">
        <v>41</v>
      </c>
    </row>
    <row r="17907" spans="1:17" x14ac:dyDescent="0.2">
      <c r="A17907" s="2">
        <v>42251</v>
      </c>
      <c r="B17907" t="s">
        <v>94</v>
      </c>
      <c r="C17907" t="s">
        <v>92</v>
      </c>
      <c r="D17907" t="s">
        <v>50</v>
      </c>
      <c r="E17907" t="s">
        <v>50</v>
      </c>
      <c r="F17907">
        <v>37</v>
      </c>
      <c r="G17907">
        <v>7</v>
      </c>
      <c r="H17907">
        <v>740</v>
      </c>
      <c r="I17907">
        <v>1175</v>
      </c>
      <c r="J17907">
        <v>0</v>
      </c>
      <c r="K17907">
        <v>0</v>
      </c>
      <c r="L17907" t="s">
        <v>291</v>
      </c>
      <c r="M17907" t="s">
        <v>96</v>
      </c>
      <c r="N17907" t="s">
        <v>94</v>
      </c>
      <c r="O17907" t="s">
        <v>22</v>
      </c>
      <c r="P17907" t="s">
        <v>23</v>
      </c>
      <c r="Q17907" t="s">
        <v>30</v>
      </c>
    </row>
    <row r="17908" spans="1:17" x14ac:dyDescent="0.2">
      <c r="A17908" s="2">
        <v>42251</v>
      </c>
      <c r="B17908" t="s">
        <v>82</v>
      </c>
      <c r="C17908" t="s">
        <v>67</v>
      </c>
      <c r="D17908" t="s">
        <v>50</v>
      </c>
      <c r="E17908" t="s">
        <v>50</v>
      </c>
      <c r="F17908">
        <v>6</v>
      </c>
      <c r="G17908">
        <v>24</v>
      </c>
      <c r="H17908">
        <v>1185</v>
      </c>
      <c r="I17908">
        <v>893</v>
      </c>
      <c r="J17908">
        <v>0</v>
      </c>
      <c r="K17908">
        <v>1</v>
      </c>
      <c r="L17908" t="s">
        <v>28</v>
      </c>
      <c r="M17908" t="s">
        <v>187</v>
      </c>
      <c r="N17908" t="s">
        <v>82</v>
      </c>
      <c r="O17908" t="s">
        <v>22</v>
      </c>
      <c r="P17908" t="s">
        <v>23</v>
      </c>
      <c r="Q17908" t="s">
        <v>41</v>
      </c>
    </row>
    <row r="17909" spans="1:17" x14ac:dyDescent="0.2">
      <c r="A17909" s="2">
        <v>42251</v>
      </c>
      <c r="B17909" t="s">
        <v>1204</v>
      </c>
      <c r="C17909" t="s">
        <v>286</v>
      </c>
      <c r="D17909" t="s">
        <v>50</v>
      </c>
      <c r="E17909" t="s">
        <v>50</v>
      </c>
      <c r="F17909">
        <v>66</v>
      </c>
      <c r="G17909">
        <v>83</v>
      </c>
      <c r="H17909">
        <v>528</v>
      </c>
      <c r="I17909">
        <v>393</v>
      </c>
      <c r="J17909">
        <v>2</v>
      </c>
      <c r="K17909">
        <v>0</v>
      </c>
      <c r="L17909" t="s">
        <v>291</v>
      </c>
      <c r="M17909" t="s">
        <v>1536</v>
      </c>
      <c r="N17909" t="s">
        <v>1204</v>
      </c>
      <c r="O17909" t="s">
        <v>22</v>
      </c>
      <c r="P17909" t="s">
        <v>23</v>
      </c>
      <c r="Q17909" t="s">
        <v>24</v>
      </c>
    </row>
    <row r="17910" spans="1:17" x14ac:dyDescent="0.2">
      <c r="A17910" s="2">
        <v>42251</v>
      </c>
      <c r="B17910" t="s">
        <v>694</v>
      </c>
      <c r="C17910" t="s">
        <v>813</v>
      </c>
      <c r="D17910" t="s">
        <v>36</v>
      </c>
      <c r="E17910" t="s">
        <v>57</v>
      </c>
      <c r="F17910">
        <v>199</v>
      </c>
      <c r="G17910">
        <v>196</v>
      </c>
      <c r="H17910">
        <v>17</v>
      </c>
      <c r="I17910">
        <v>24</v>
      </c>
      <c r="J17910">
        <v>0</v>
      </c>
      <c r="K17910">
        <v>3</v>
      </c>
      <c r="L17910" t="s">
        <v>356</v>
      </c>
      <c r="M17910" t="s">
        <v>1651</v>
      </c>
      <c r="N17910" t="s">
        <v>694</v>
      </c>
      <c r="O17910" t="s">
        <v>22</v>
      </c>
      <c r="P17910" t="s">
        <v>23</v>
      </c>
      <c r="Q17910" t="s">
        <v>41</v>
      </c>
    </row>
    <row r="17911" spans="1:17" x14ac:dyDescent="0.2">
      <c r="A17911" s="2">
        <v>42251</v>
      </c>
      <c r="B17911" t="s">
        <v>32</v>
      </c>
      <c r="C17911" t="s">
        <v>304</v>
      </c>
      <c r="D17911" t="s">
        <v>19</v>
      </c>
      <c r="E17911" t="s">
        <v>27</v>
      </c>
      <c r="F17911">
        <v>50</v>
      </c>
      <c r="G17911">
        <v>81</v>
      </c>
      <c r="H17911">
        <v>612</v>
      </c>
      <c r="I17911">
        <v>403</v>
      </c>
      <c r="J17911">
        <v>0</v>
      </c>
      <c r="K17911">
        <v>3</v>
      </c>
      <c r="L17911" t="s">
        <v>28</v>
      </c>
      <c r="M17911" t="s">
        <v>109</v>
      </c>
      <c r="N17911" t="s">
        <v>32</v>
      </c>
      <c r="O17911" t="s">
        <v>22</v>
      </c>
      <c r="P17911" t="s">
        <v>23</v>
      </c>
      <c r="Q17911" t="s">
        <v>41</v>
      </c>
    </row>
    <row r="17912" spans="1:17" x14ac:dyDescent="0.2">
      <c r="A17912" s="2">
        <v>42252</v>
      </c>
      <c r="B17912" t="s">
        <v>69</v>
      </c>
      <c r="C17912" t="s">
        <v>384</v>
      </c>
      <c r="D17912" t="s">
        <v>50</v>
      </c>
      <c r="E17912" t="s">
        <v>50</v>
      </c>
      <c r="F17912">
        <v>13</v>
      </c>
      <c r="G17912">
        <v>124</v>
      </c>
      <c r="H17912">
        <v>1038</v>
      </c>
      <c r="I17912">
        <v>244</v>
      </c>
      <c r="J17912">
        <v>1</v>
      </c>
      <c r="K17912">
        <v>0</v>
      </c>
      <c r="L17912" t="s">
        <v>291</v>
      </c>
      <c r="M17912" t="s">
        <v>71</v>
      </c>
      <c r="N17912" t="s">
        <v>69</v>
      </c>
      <c r="O17912" t="s">
        <v>22</v>
      </c>
      <c r="P17912" t="s">
        <v>23</v>
      </c>
      <c r="Q17912" t="s">
        <v>24</v>
      </c>
    </row>
    <row r="17913" spans="1:17" x14ac:dyDescent="0.2">
      <c r="A17913" s="2">
        <v>42252</v>
      </c>
      <c r="B17913" t="s">
        <v>351</v>
      </c>
      <c r="C17913" t="s">
        <v>224</v>
      </c>
      <c r="D17913" t="s">
        <v>36</v>
      </c>
      <c r="E17913" t="s">
        <v>36</v>
      </c>
      <c r="F17913">
        <v>118</v>
      </c>
      <c r="G17913">
        <v>73</v>
      </c>
      <c r="H17913">
        <v>266</v>
      </c>
      <c r="I17913">
        <v>467</v>
      </c>
      <c r="J17913">
        <v>1</v>
      </c>
      <c r="K17913">
        <v>0</v>
      </c>
      <c r="L17913" t="s">
        <v>62</v>
      </c>
      <c r="M17913" t="s">
        <v>1653</v>
      </c>
      <c r="N17913" t="s">
        <v>351</v>
      </c>
      <c r="O17913" t="s">
        <v>22</v>
      </c>
      <c r="P17913" t="s">
        <v>23</v>
      </c>
      <c r="Q17913" t="s">
        <v>24</v>
      </c>
    </row>
    <row r="17914" spans="1:17" x14ac:dyDescent="0.2">
      <c r="A17914" s="2">
        <v>42252</v>
      </c>
      <c r="B17914" t="s">
        <v>107</v>
      </c>
      <c r="C17914" t="s">
        <v>38</v>
      </c>
      <c r="D17914" t="s">
        <v>19</v>
      </c>
      <c r="E17914" t="s">
        <v>19</v>
      </c>
      <c r="F17914">
        <v>8</v>
      </c>
      <c r="G17914">
        <v>55</v>
      </c>
      <c r="H17914">
        <v>1148</v>
      </c>
      <c r="I17914">
        <v>591</v>
      </c>
      <c r="J17914">
        <v>3</v>
      </c>
      <c r="K17914">
        <v>2</v>
      </c>
      <c r="L17914" t="s">
        <v>28</v>
      </c>
      <c r="M17914" t="s">
        <v>310</v>
      </c>
      <c r="N17914" t="s">
        <v>107</v>
      </c>
      <c r="O17914" t="s">
        <v>22</v>
      </c>
      <c r="P17914" t="s">
        <v>23</v>
      </c>
      <c r="Q17914" t="s">
        <v>24</v>
      </c>
    </row>
    <row r="17915" spans="1:17" x14ac:dyDescent="0.2">
      <c r="A17915" s="2">
        <v>42252</v>
      </c>
      <c r="B17915" t="s">
        <v>1284</v>
      </c>
      <c r="C17915" t="s">
        <v>208</v>
      </c>
      <c r="D17915" t="s">
        <v>36</v>
      </c>
      <c r="E17915" t="s">
        <v>36</v>
      </c>
      <c r="F17915">
        <v>190</v>
      </c>
      <c r="G17915">
        <v>71</v>
      </c>
      <c r="H17915">
        <v>48</v>
      </c>
      <c r="I17915">
        <v>477</v>
      </c>
      <c r="J17915">
        <v>0</v>
      </c>
      <c r="K17915">
        <v>1</v>
      </c>
      <c r="L17915" t="s">
        <v>62</v>
      </c>
      <c r="M17915" t="s">
        <v>1449</v>
      </c>
      <c r="N17915" t="s">
        <v>1284</v>
      </c>
      <c r="O17915" t="s">
        <v>22</v>
      </c>
      <c r="P17915" t="s">
        <v>23</v>
      </c>
      <c r="Q17915" t="s">
        <v>41</v>
      </c>
    </row>
    <row r="17916" spans="1:17" x14ac:dyDescent="0.2">
      <c r="A17916" s="2">
        <v>42252</v>
      </c>
      <c r="B17916" t="s">
        <v>131</v>
      </c>
      <c r="C17916" t="s">
        <v>25</v>
      </c>
      <c r="D17916" t="s">
        <v>27</v>
      </c>
      <c r="E17916" t="s">
        <v>19</v>
      </c>
      <c r="F17916">
        <v>39</v>
      </c>
      <c r="G17916">
        <v>5</v>
      </c>
      <c r="H17916">
        <v>730</v>
      </c>
      <c r="I17916">
        <v>1208</v>
      </c>
      <c r="J17916">
        <v>0</v>
      </c>
      <c r="K17916">
        <v>1</v>
      </c>
      <c r="L17916" t="s">
        <v>28</v>
      </c>
      <c r="M17916" t="s">
        <v>1415</v>
      </c>
      <c r="N17916" t="s">
        <v>77</v>
      </c>
      <c r="O17916" t="s">
        <v>122</v>
      </c>
      <c r="P17916" t="s">
        <v>23</v>
      </c>
      <c r="Q17916" t="s">
        <v>41</v>
      </c>
    </row>
    <row r="17917" spans="1:17" x14ac:dyDescent="0.2">
      <c r="A17917" s="2">
        <v>42252</v>
      </c>
      <c r="B17917" t="s">
        <v>81</v>
      </c>
      <c r="C17917" t="s">
        <v>73</v>
      </c>
      <c r="D17917" t="s">
        <v>50</v>
      </c>
      <c r="E17917" t="s">
        <v>50</v>
      </c>
      <c r="F17917">
        <v>80</v>
      </c>
      <c r="G17917">
        <v>109</v>
      </c>
      <c r="H17917">
        <v>405</v>
      </c>
      <c r="I17917">
        <v>293</v>
      </c>
      <c r="J17917">
        <v>1</v>
      </c>
      <c r="K17917">
        <v>0</v>
      </c>
      <c r="L17917" t="s">
        <v>291</v>
      </c>
      <c r="M17917" t="s">
        <v>83</v>
      </c>
      <c r="N17917" t="s">
        <v>81</v>
      </c>
      <c r="O17917" t="s">
        <v>22</v>
      </c>
      <c r="P17917" t="s">
        <v>23</v>
      </c>
      <c r="Q17917" t="s">
        <v>24</v>
      </c>
    </row>
    <row r="17918" spans="1:17" x14ac:dyDescent="0.2">
      <c r="A17918" s="2">
        <v>42252</v>
      </c>
      <c r="B17918" t="s">
        <v>141</v>
      </c>
      <c r="C17918" t="s">
        <v>380</v>
      </c>
      <c r="D17918" t="s">
        <v>36</v>
      </c>
      <c r="E17918" t="s">
        <v>36</v>
      </c>
      <c r="F17918">
        <v>63</v>
      </c>
      <c r="G17918">
        <v>89</v>
      </c>
      <c r="H17918">
        <v>535</v>
      </c>
      <c r="I17918">
        <v>377</v>
      </c>
      <c r="J17918">
        <v>4</v>
      </c>
      <c r="K17918">
        <v>0</v>
      </c>
      <c r="L17918" t="s">
        <v>28</v>
      </c>
      <c r="M17918" t="s">
        <v>173</v>
      </c>
      <c r="N17918" t="s">
        <v>141</v>
      </c>
      <c r="O17918" t="s">
        <v>22</v>
      </c>
      <c r="P17918" t="s">
        <v>23</v>
      </c>
      <c r="Q17918" t="s">
        <v>24</v>
      </c>
    </row>
    <row r="17919" spans="1:17" x14ac:dyDescent="0.2">
      <c r="A17919" s="2">
        <v>42252</v>
      </c>
      <c r="B17919" t="s">
        <v>202</v>
      </c>
      <c r="C17919" t="s">
        <v>61</v>
      </c>
      <c r="D17919" t="s">
        <v>36</v>
      </c>
      <c r="E17919" t="s">
        <v>36</v>
      </c>
      <c r="F17919">
        <v>142</v>
      </c>
      <c r="G17919">
        <v>42</v>
      </c>
      <c r="H17919">
        <v>191</v>
      </c>
      <c r="I17919">
        <v>671</v>
      </c>
      <c r="J17919">
        <v>2</v>
      </c>
      <c r="K17919">
        <v>4</v>
      </c>
      <c r="L17919" t="s">
        <v>62</v>
      </c>
      <c r="M17919" t="s">
        <v>376</v>
      </c>
      <c r="N17919" t="s">
        <v>202</v>
      </c>
      <c r="O17919" t="s">
        <v>22</v>
      </c>
      <c r="P17919" t="s">
        <v>23</v>
      </c>
      <c r="Q17919" t="s">
        <v>41</v>
      </c>
    </row>
    <row r="17920" spans="1:17" x14ac:dyDescent="0.2">
      <c r="A17920" s="2">
        <v>42252</v>
      </c>
      <c r="B17920" t="s">
        <v>339</v>
      </c>
      <c r="C17920" t="s">
        <v>128</v>
      </c>
      <c r="D17920" t="s">
        <v>36</v>
      </c>
      <c r="E17920" t="s">
        <v>36</v>
      </c>
      <c r="F17920">
        <v>160</v>
      </c>
      <c r="G17920">
        <v>33</v>
      </c>
      <c r="H17920">
        <v>154</v>
      </c>
      <c r="I17920">
        <v>774</v>
      </c>
      <c r="J17920">
        <v>1</v>
      </c>
      <c r="K17920">
        <v>0</v>
      </c>
      <c r="L17920" t="s">
        <v>62</v>
      </c>
      <c r="M17920" t="s">
        <v>377</v>
      </c>
      <c r="N17920" t="s">
        <v>339</v>
      </c>
      <c r="O17920" t="s">
        <v>22</v>
      </c>
      <c r="P17920" t="s">
        <v>23</v>
      </c>
      <c r="Q17920" t="s">
        <v>24</v>
      </c>
    </row>
    <row r="17921" spans="1:17" x14ac:dyDescent="0.2">
      <c r="A17921" s="2">
        <v>42252</v>
      </c>
      <c r="B17921" t="s">
        <v>97</v>
      </c>
      <c r="C17921" t="s">
        <v>328</v>
      </c>
      <c r="D17921" t="s">
        <v>50</v>
      </c>
      <c r="E17921" t="s">
        <v>50</v>
      </c>
      <c r="F17921">
        <v>141</v>
      </c>
      <c r="G17921">
        <v>104</v>
      </c>
      <c r="H17921">
        <v>193</v>
      </c>
      <c r="I17921">
        <v>305</v>
      </c>
      <c r="J17921">
        <v>1</v>
      </c>
      <c r="K17921">
        <v>0</v>
      </c>
      <c r="L17921" t="s">
        <v>291</v>
      </c>
      <c r="M17921" t="s">
        <v>97</v>
      </c>
      <c r="N17921" t="s">
        <v>97</v>
      </c>
      <c r="O17921" t="s">
        <v>22</v>
      </c>
      <c r="P17921" t="s">
        <v>23</v>
      </c>
      <c r="Q17921" t="s">
        <v>24</v>
      </c>
    </row>
    <row r="17922" spans="1:17" x14ac:dyDescent="0.2">
      <c r="A17922" s="2">
        <v>42252</v>
      </c>
      <c r="B17922" t="s">
        <v>197</v>
      </c>
      <c r="C17922" t="s">
        <v>149</v>
      </c>
      <c r="D17922" t="s">
        <v>36</v>
      </c>
      <c r="E17922" t="s">
        <v>36</v>
      </c>
      <c r="F17922">
        <v>114</v>
      </c>
      <c r="G17922">
        <v>72</v>
      </c>
      <c r="H17922">
        <v>273</v>
      </c>
      <c r="I17922">
        <v>468</v>
      </c>
      <c r="J17922">
        <v>3</v>
      </c>
      <c r="K17922">
        <v>1</v>
      </c>
      <c r="L17922" t="s">
        <v>62</v>
      </c>
      <c r="M17922" t="s">
        <v>225</v>
      </c>
      <c r="N17922" t="s">
        <v>197</v>
      </c>
      <c r="O17922" t="s">
        <v>22</v>
      </c>
      <c r="P17922" t="s">
        <v>23</v>
      </c>
      <c r="Q17922" t="s">
        <v>24</v>
      </c>
    </row>
    <row r="17923" spans="1:17" x14ac:dyDescent="0.2">
      <c r="A17923" s="2">
        <v>42252</v>
      </c>
      <c r="B17923" t="s">
        <v>1279</v>
      </c>
      <c r="C17923" t="s">
        <v>174</v>
      </c>
      <c r="D17923" t="s">
        <v>50</v>
      </c>
      <c r="E17923" t="s">
        <v>50</v>
      </c>
      <c r="F17923">
        <v>77</v>
      </c>
      <c r="G17923">
        <v>150</v>
      </c>
      <c r="H17923">
        <v>429</v>
      </c>
      <c r="I17923">
        <v>171</v>
      </c>
      <c r="J17923">
        <v>2</v>
      </c>
      <c r="K17923">
        <v>0</v>
      </c>
      <c r="L17923" t="s">
        <v>291</v>
      </c>
      <c r="M17923" t="s">
        <v>1280</v>
      </c>
      <c r="N17923" t="s">
        <v>1279</v>
      </c>
      <c r="O17923" t="s">
        <v>22</v>
      </c>
      <c r="P17923" t="s">
        <v>23</v>
      </c>
      <c r="Q17923" t="s">
        <v>24</v>
      </c>
    </row>
    <row r="17924" spans="1:17" x14ac:dyDescent="0.2">
      <c r="A17924" s="2">
        <v>42252</v>
      </c>
      <c r="B17924" t="s">
        <v>352</v>
      </c>
      <c r="C17924" t="s">
        <v>118</v>
      </c>
      <c r="D17924" t="s">
        <v>36</v>
      </c>
      <c r="E17924" t="s">
        <v>36</v>
      </c>
      <c r="F17924">
        <v>111</v>
      </c>
      <c r="G17924">
        <v>38</v>
      </c>
      <c r="H17924">
        <v>284</v>
      </c>
      <c r="I17924">
        <v>734</v>
      </c>
      <c r="J17924">
        <v>0</v>
      </c>
      <c r="K17924">
        <v>2</v>
      </c>
      <c r="L17924" t="s">
        <v>62</v>
      </c>
      <c r="M17924" t="s">
        <v>371</v>
      </c>
      <c r="N17924" t="s">
        <v>352</v>
      </c>
      <c r="O17924" t="s">
        <v>22</v>
      </c>
      <c r="P17924" t="s">
        <v>23</v>
      </c>
      <c r="Q17924" t="s">
        <v>41</v>
      </c>
    </row>
    <row r="17925" spans="1:17" x14ac:dyDescent="0.2">
      <c r="A17925" s="2">
        <v>42252</v>
      </c>
      <c r="B17925" t="s">
        <v>95</v>
      </c>
      <c r="C17925" t="s">
        <v>52</v>
      </c>
      <c r="D17925" t="s">
        <v>50</v>
      </c>
      <c r="E17925" t="s">
        <v>50</v>
      </c>
      <c r="F17925">
        <v>32</v>
      </c>
      <c r="G17925">
        <v>36</v>
      </c>
      <c r="H17925">
        <v>780</v>
      </c>
      <c r="I17925">
        <v>756</v>
      </c>
      <c r="J17925">
        <v>1</v>
      </c>
      <c r="K17925">
        <v>0</v>
      </c>
      <c r="L17925" t="s">
        <v>291</v>
      </c>
      <c r="M17925" t="s">
        <v>326</v>
      </c>
      <c r="N17925" t="s">
        <v>95</v>
      </c>
      <c r="O17925" t="s">
        <v>22</v>
      </c>
      <c r="P17925" t="s">
        <v>23</v>
      </c>
      <c r="Q17925" t="s">
        <v>24</v>
      </c>
    </row>
    <row r="17926" spans="1:17" x14ac:dyDescent="0.2">
      <c r="A17926" s="2">
        <v>42252</v>
      </c>
      <c r="B17926" t="s">
        <v>617</v>
      </c>
      <c r="C17926" t="s">
        <v>199</v>
      </c>
      <c r="D17926" t="s">
        <v>36</v>
      </c>
      <c r="E17926" t="s">
        <v>36</v>
      </c>
      <c r="F17926">
        <v>78</v>
      </c>
      <c r="G17926">
        <v>27</v>
      </c>
      <c r="H17926">
        <v>426</v>
      </c>
      <c r="I17926">
        <v>826</v>
      </c>
      <c r="J17926">
        <v>0</v>
      </c>
      <c r="K17926">
        <v>1</v>
      </c>
      <c r="L17926" t="s">
        <v>62</v>
      </c>
      <c r="M17926" t="s">
        <v>618</v>
      </c>
      <c r="N17926" t="s">
        <v>617</v>
      </c>
      <c r="O17926" t="s">
        <v>22</v>
      </c>
      <c r="P17926" t="s">
        <v>23</v>
      </c>
      <c r="Q17926" t="s">
        <v>41</v>
      </c>
    </row>
    <row r="17927" spans="1:17" x14ac:dyDescent="0.2">
      <c r="A17927" s="2">
        <v>42252</v>
      </c>
      <c r="B17927" t="s">
        <v>125</v>
      </c>
      <c r="C17927" t="s">
        <v>89</v>
      </c>
      <c r="D17927" t="s">
        <v>50</v>
      </c>
      <c r="E17927" t="s">
        <v>50</v>
      </c>
      <c r="F17927">
        <v>193</v>
      </c>
      <c r="G17927">
        <v>10</v>
      </c>
      <c r="H17927">
        <v>39</v>
      </c>
      <c r="I17927">
        <v>1142</v>
      </c>
      <c r="J17927">
        <v>0</v>
      </c>
      <c r="K17927">
        <v>6</v>
      </c>
      <c r="L17927" t="s">
        <v>291</v>
      </c>
      <c r="M17927" t="s">
        <v>468</v>
      </c>
      <c r="N17927" t="s">
        <v>125</v>
      </c>
      <c r="O17927" t="s">
        <v>22</v>
      </c>
      <c r="P17927" t="s">
        <v>23</v>
      </c>
      <c r="Q17927" t="s">
        <v>41</v>
      </c>
    </row>
    <row r="17928" spans="1:17" x14ac:dyDescent="0.2">
      <c r="A17928" s="2">
        <v>42252</v>
      </c>
      <c r="B17928" t="s">
        <v>876</v>
      </c>
      <c r="C17928" t="s">
        <v>110</v>
      </c>
      <c r="D17928" t="s">
        <v>36</v>
      </c>
      <c r="E17928" t="s">
        <v>36</v>
      </c>
      <c r="F17928">
        <v>190</v>
      </c>
      <c r="G17928">
        <v>85</v>
      </c>
      <c r="H17928">
        <v>48</v>
      </c>
      <c r="I17928">
        <v>391</v>
      </c>
      <c r="J17928">
        <v>0</v>
      </c>
      <c r="K17928">
        <v>3</v>
      </c>
      <c r="L17928" t="s">
        <v>62</v>
      </c>
      <c r="M17928" t="s">
        <v>914</v>
      </c>
      <c r="N17928" t="s">
        <v>876</v>
      </c>
      <c r="O17928" t="s">
        <v>22</v>
      </c>
      <c r="P17928" t="s">
        <v>23</v>
      </c>
      <c r="Q17928" t="s">
        <v>41</v>
      </c>
    </row>
    <row r="17929" spans="1:17" x14ac:dyDescent="0.2">
      <c r="A17929" s="2">
        <v>42252</v>
      </c>
      <c r="B17929" t="s">
        <v>419</v>
      </c>
      <c r="C17929" t="s">
        <v>374</v>
      </c>
      <c r="D17929" t="s">
        <v>36</v>
      </c>
      <c r="E17929" t="s">
        <v>36</v>
      </c>
      <c r="F17929">
        <v>192</v>
      </c>
      <c r="G17929">
        <v>103</v>
      </c>
      <c r="H17929">
        <v>43</v>
      </c>
      <c r="I17929">
        <v>313</v>
      </c>
      <c r="J17929">
        <v>1</v>
      </c>
      <c r="K17929">
        <v>1</v>
      </c>
      <c r="L17929" t="s">
        <v>62</v>
      </c>
      <c r="M17929" t="s">
        <v>441</v>
      </c>
      <c r="N17929" t="s">
        <v>419</v>
      </c>
      <c r="O17929" t="s">
        <v>22</v>
      </c>
      <c r="P17929" t="s">
        <v>23</v>
      </c>
      <c r="Q17929" t="s">
        <v>30</v>
      </c>
    </row>
    <row r="17930" spans="1:17" x14ac:dyDescent="0.2">
      <c r="A17930" s="2">
        <v>42252</v>
      </c>
      <c r="B17930" t="s">
        <v>1545</v>
      </c>
      <c r="C17930" t="s">
        <v>802</v>
      </c>
      <c r="D17930" t="s">
        <v>36</v>
      </c>
      <c r="E17930" t="s">
        <v>36</v>
      </c>
      <c r="F17930">
        <v>198</v>
      </c>
      <c r="G17930">
        <v>62</v>
      </c>
      <c r="H17930">
        <v>22</v>
      </c>
      <c r="I17930">
        <v>546</v>
      </c>
      <c r="J17930">
        <v>1</v>
      </c>
      <c r="K17930">
        <v>0</v>
      </c>
      <c r="L17930" t="s">
        <v>62</v>
      </c>
      <c r="M17930" t="s">
        <v>1654</v>
      </c>
      <c r="N17930" t="s">
        <v>1545</v>
      </c>
      <c r="O17930" t="s">
        <v>22</v>
      </c>
      <c r="P17930" t="s">
        <v>23</v>
      </c>
      <c r="Q17930" t="s">
        <v>24</v>
      </c>
    </row>
    <row r="17931" spans="1:17" x14ac:dyDescent="0.2">
      <c r="A17931" s="2">
        <v>42252</v>
      </c>
      <c r="B17931" t="s">
        <v>106</v>
      </c>
      <c r="C17931" t="s">
        <v>244</v>
      </c>
      <c r="D17931" t="s">
        <v>50</v>
      </c>
      <c r="E17931" t="s">
        <v>50</v>
      </c>
      <c r="F17931">
        <v>11</v>
      </c>
      <c r="G17931">
        <v>15</v>
      </c>
      <c r="H17931">
        <v>1121</v>
      </c>
      <c r="I17931">
        <v>1013</v>
      </c>
      <c r="J17931">
        <v>2</v>
      </c>
      <c r="K17931">
        <v>0</v>
      </c>
      <c r="L17931" t="s">
        <v>291</v>
      </c>
      <c r="M17931" t="s">
        <v>990</v>
      </c>
      <c r="N17931" t="s">
        <v>106</v>
      </c>
      <c r="O17931" t="s">
        <v>22</v>
      </c>
      <c r="P17931" t="s">
        <v>23</v>
      </c>
      <c r="Q17931" t="s">
        <v>24</v>
      </c>
    </row>
    <row r="17932" spans="1:17" x14ac:dyDescent="0.2">
      <c r="A17932" s="2">
        <v>42252</v>
      </c>
      <c r="B17932" t="s">
        <v>53</v>
      </c>
      <c r="C17932" t="s">
        <v>249</v>
      </c>
      <c r="D17932" t="s">
        <v>50</v>
      </c>
      <c r="E17932" t="s">
        <v>50</v>
      </c>
      <c r="F17932">
        <v>17</v>
      </c>
      <c r="G17932">
        <v>45</v>
      </c>
      <c r="H17932">
        <v>1011</v>
      </c>
      <c r="I17932">
        <v>653</v>
      </c>
      <c r="J17932">
        <v>3</v>
      </c>
      <c r="K17932">
        <v>2</v>
      </c>
      <c r="L17932" t="s">
        <v>291</v>
      </c>
      <c r="M17932" t="s">
        <v>323</v>
      </c>
      <c r="N17932" t="s">
        <v>53</v>
      </c>
      <c r="O17932" t="s">
        <v>22</v>
      </c>
      <c r="P17932" t="s">
        <v>23</v>
      </c>
      <c r="Q17932" t="s">
        <v>24</v>
      </c>
    </row>
    <row r="17933" spans="1:17" x14ac:dyDescent="0.2">
      <c r="A17933" s="2">
        <v>42252</v>
      </c>
      <c r="B17933" t="s">
        <v>211</v>
      </c>
      <c r="C17933" t="s">
        <v>135</v>
      </c>
      <c r="D17933" t="s">
        <v>36</v>
      </c>
      <c r="E17933" t="s">
        <v>36</v>
      </c>
      <c r="F17933">
        <v>140</v>
      </c>
      <c r="G17933">
        <v>53</v>
      </c>
      <c r="H17933">
        <v>194</v>
      </c>
      <c r="I17933">
        <v>599</v>
      </c>
      <c r="J17933">
        <v>0</v>
      </c>
      <c r="K17933">
        <v>0</v>
      </c>
      <c r="L17933" t="s">
        <v>62</v>
      </c>
      <c r="M17933" t="s">
        <v>373</v>
      </c>
      <c r="N17933" t="s">
        <v>211</v>
      </c>
      <c r="O17933" t="s">
        <v>22</v>
      </c>
      <c r="P17933" t="s">
        <v>23</v>
      </c>
      <c r="Q17933" t="s">
        <v>30</v>
      </c>
    </row>
    <row r="17934" spans="1:17" x14ac:dyDescent="0.2">
      <c r="A17934" s="2">
        <v>42252</v>
      </c>
      <c r="B17934" t="s">
        <v>168</v>
      </c>
      <c r="C17934" t="s">
        <v>317</v>
      </c>
      <c r="D17934" t="s">
        <v>50</v>
      </c>
      <c r="E17934" t="s">
        <v>50</v>
      </c>
      <c r="F17934">
        <v>29</v>
      </c>
      <c r="G17934">
        <v>97</v>
      </c>
      <c r="H17934">
        <v>812</v>
      </c>
      <c r="I17934">
        <v>335</v>
      </c>
      <c r="J17934">
        <v>3</v>
      </c>
      <c r="K17934">
        <v>1</v>
      </c>
      <c r="L17934" t="s">
        <v>291</v>
      </c>
      <c r="M17934" t="s">
        <v>1008</v>
      </c>
      <c r="N17934" t="s">
        <v>168</v>
      </c>
      <c r="O17934" t="s">
        <v>22</v>
      </c>
      <c r="P17934" t="s">
        <v>23</v>
      </c>
      <c r="Q17934" t="s">
        <v>24</v>
      </c>
    </row>
    <row r="17935" spans="1:17" x14ac:dyDescent="0.2">
      <c r="A17935" s="2">
        <v>42253</v>
      </c>
      <c r="B17935" t="s">
        <v>646</v>
      </c>
      <c r="C17935" t="s">
        <v>737</v>
      </c>
      <c r="D17935" t="s">
        <v>50</v>
      </c>
      <c r="E17935" t="s">
        <v>50</v>
      </c>
      <c r="F17935">
        <v>30</v>
      </c>
      <c r="G17935">
        <v>202</v>
      </c>
      <c r="H17935">
        <v>810</v>
      </c>
      <c r="I17935">
        <v>5</v>
      </c>
      <c r="J17935">
        <v>3</v>
      </c>
      <c r="K17935">
        <v>0</v>
      </c>
      <c r="L17935" t="s">
        <v>291</v>
      </c>
      <c r="M17935" t="s">
        <v>909</v>
      </c>
      <c r="N17935" t="s">
        <v>646</v>
      </c>
      <c r="O17935" t="s">
        <v>22</v>
      </c>
      <c r="P17935" t="s">
        <v>23</v>
      </c>
      <c r="Q17935" t="s">
        <v>24</v>
      </c>
    </row>
    <row r="17936" spans="1:17" x14ac:dyDescent="0.2">
      <c r="A17936" s="2">
        <v>42253</v>
      </c>
      <c r="B17936" t="s">
        <v>660</v>
      </c>
      <c r="C17936" t="s">
        <v>890</v>
      </c>
      <c r="D17936" t="s">
        <v>36</v>
      </c>
      <c r="E17936" t="s">
        <v>36</v>
      </c>
      <c r="F17936">
        <v>168</v>
      </c>
      <c r="G17936">
        <v>65</v>
      </c>
      <c r="H17936">
        <v>118</v>
      </c>
      <c r="I17936">
        <v>529</v>
      </c>
      <c r="J17936">
        <v>2</v>
      </c>
      <c r="K17936">
        <v>0</v>
      </c>
      <c r="L17936" t="s">
        <v>62</v>
      </c>
      <c r="M17936" t="s">
        <v>661</v>
      </c>
      <c r="N17936" t="s">
        <v>660</v>
      </c>
      <c r="O17936" t="s">
        <v>22</v>
      </c>
      <c r="P17936" t="s">
        <v>23</v>
      </c>
      <c r="Q17936" t="s">
        <v>24</v>
      </c>
    </row>
    <row r="17937" spans="1:17" x14ac:dyDescent="0.2">
      <c r="A17937" s="2">
        <v>42253</v>
      </c>
      <c r="B17937" t="s">
        <v>756</v>
      </c>
      <c r="C17937" t="s">
        <v>183</v>
      </c>
      <c r="D17937" t="s">
        <v>36</v>
      </c>
      <c r="E17937" t="s">
        <v>36</v>
      </c>
      <c r="F17937">
        <v>171</v>
      </c>
      <c r="G17937">
        <v>49</v>
      </c>
      <c r="H17937">
        <v>100</v>
      </c>
      <c r="I17937">
        <v>618</v>
      </c>
      <c r="J17937">
        <v>1</v>
      </c>
      <c r="K17937">
        <v>5</v>
      </c>
      <c r="L17937" t="s">
        <v>62</v>
      </c>
      <c r="M17937" t="s">
        <v>801</v>
      </c>
      <c r="N17937" t="s">
        <v>756</v>
      </c>
      <c r="O17937" t="s">
        <v>22</v>
      </c>
      <c r="P17937" t="s">
        <v>23</v>
      </c>
      <c r="Q17937" t="s">
        <v>41</v>
      </c>
    </row>
    <row r="17938" spans="1:17" x14ac:dyDescent="0.2">
      <c r="A17938" s="2">
        <v>42253</v>
      </c>
      <c r="B17938" t="s">
        <v>145</v>
      </c>
      <c r="C17938" t="s">
        <v>147</v>
      </c>
      <c r="D17938" t="s">
        <v>50</v>
      </c>
      <c r="E17938" t="s">
        <v>50</v>
      </c>
      <c r="F17938">
        <v>86</v>
      </c>
      <c r="G17938">
        <v>2</v>
      </c>
      <c r="H17938">
        <v>386</v>
      </c>
      <c r="I17938">
        <v>1268</v>
      </c>
      <c r="J17938">
        <v>0</v>
      </c>
      <c r="K17938">
        <v>1</v>
      </c>
      <c r="L17938" t="s">
        <v>291</v>
      </c>
      <c r="M17938" t="s">
        <v>435</v>
      </c>
      <c r="N17938" t="s">
        <v>145</v>
      </c>
      <c r="O17938" t="s">
        <v>22</v>
      </c>
      <c r="P17938" t="s">
        <v>23</v>
      </c>
      <c r="Q17938" t="s">
        <v>41</v>
      </c>
    </row>
    <row r="17939" spans="1:17" x14ac:dyDescent="0.2">
      <c r="A17939" s="2">
        <v>42253</v>
      </c>
      <c r="B17939" t="s">
        <v>76</v>
      </c>
      <c r="C17939" t="s">
        <v>560</v>
      </c>
      <c r="D17939" t="s">
        <v>50</v>
      </c>
      <c r="E17939" t="s">
        <v>50</v>
      </c>
      <c r="F17939">
        <v>23</v>
      </c>
      <c r="G17939">
        <v>145</v>
      </c>
      <c r="H17939">
        <v>893</v>
      </c>
      <c r="I17939">
        <v>183</v>
      </c>
      <c r="J17939">
        <v>0</v>
      </c>
      <c r="K17939">
        <v>0</v>
      </c>
      <c r="L17939" t="s">
        <v>291</v>
      </c>
      <c r="M17939" t="s">
        <v>78</v>
      </c>
      <c r="N17939" t="s">
        <v>76</v>
      </c>
      <c r="O17939" t="s">
        <v>22</v>
      </c>
      <c r="P17939" t="s">
        <v>23</v>
      </c>
      <c r="Q17939" t="s">
        <v>30</v>
      </c>
    </row>
    <row r="17940" spans="1:17" x14ac:dyDescent="0.2">
      <c r="A17940" s="2">
        <v>42253</v>
      </c>
      <c r="B17940" t="s">
        <v>119</v>
      </c>
      <c r="C17940" t="s">
        <v>87</v>
      </c>
      <c r="D17940" t="s">
        <v>50</v>
      </c>
      <c r="E17940" t="s">
        <v>50</v>
      </c>
      <c r="F17940">
        <v>16</v>
      </c>
      <c r="G17940">
        <v>68</v>
      </c>
      <c r="H17940">
        <v>1012</v>
      </c>
      <c r="I17940">
        <v>502</v>
      </c>
      <c r="J17940">
        <v>1</v>
      </c>
      <c r="K17940">
        <v>0</v>
      </c>
      <c r="L17940" t="s">
        <v>291</v>
      </c>
      <c r="M17940" t="s">
        <v>409</v>
      </c>
      <c r="N17940" t="s">
        <v>119</v>
      </c>
      <c r="O17940" t="s">
        <v>22</v>
      </c>
      <c r="P17940" t="s">
        <v>23</v>
      </c>
      <c r="Q17940" t="s">
        <v>24</v>
      </c>
    </row>
    <row r="17941" spans="1:17" x14ac:dyDescent="0.2">
      <c r="A17941" s="2">
        <v>42253</v>
      </c>
      <c r="B17941" t="s">
        <v>101</v>
      </c>
      <c r="C17941" t="s">
        <v>293</v>
      </c>
      <c r="D17941" t="s">
        <v>50</v>
      </c>
      <c r="E17941" t="s">
        <v>50</v>
      </c>
      <c r="F17941">
        <v>90</v>
      </c>
      <c r="G17941">
        <v>20</v>
      </c>
      <c r="H17941">
        <v>365</v>
      </c>
      <c r="I17941">
        <v>940</v>
      </c>
      <c r="J17941">
        <v>1</v>
      </c>
      <c r="K17941">
        <v>2</v>
      </c>
      <c r="L17941" t="s">
        <v>291</v>
      </c>
      <c r="M17941" t="s">
        <v>331</v>
      </c>
      <c r="N17941" t="s">
        <v>101</v>
      </c>
      <c r="O17941" t="s">
        <v>22</v>
      </c>
      <c r="P17941" t="s">
        <v>23</v>
      </c>
      <c r="Q17941" t="s">
        <v>41</v>
      </c>
    </row>
    <row r="17942" spans="1:17" x14ac:dyDescent="0.2">
      <c r="A17942" s="2">
        <v>42253</v>
      </c>
      <c r="B17942" t="s">
        <v>405</v>
      </c>
      <c r="C17942" t="s">
        <v>150</v>
      </c>
      <c r="D17942" t="s">
        <v>36</v>
      </c>
      <c r="E17942" t="s">
        <v>36</v>
      </c>
      <c r="F17942">
        <v>128</v>
      </c>
      <c r="G17942">
        <v>19</v>
      </c>
      <c r="H17942">
        <v>227</v>
      </c>
      <c r="I17942">
        <v>954</v>
      </c>
      <c r="J17942">
        <v>1</v>
      </c>
      <c r="K17942">
        <v>3</v>
      </c>
      <c r="L17942" t="s">
        <v>62</v>
      </c>
      <c r="M17942" t="s">
        <v>406</v>
      </c>
      <c r="N17942" t="s">
        <v>405</v>
      </c>
      <c r="O17942" t="s">
        <v>22</v>
      </c>
      <c r="P17942" t="s">
        <v>23</v>
      </c>
      <c r="Q17942" t="s">
        <v>41</v>
      </c>
    </row>
    <row r="17943" spans="1:17" x14ac:dyDescent="0.2">
      <c r="A17943" s="2">
        <v>42253</v>
      </c>
      <c r="B17943" t="s">
        <v>718</v>
      </c>
      <c r="C17943" t="s">
        <v>548</v>
      </c>
      <c r="D17943" t="s">
        <v>36</v>
      </c>
      <c r="E17943" t="s">
        <v>36</v>
      </c>
      <c r="F17943">
        <v>98</v>
      </c>
      <c r="G17943">
        <v>56</v>
      </c>
      <c r="H17943">
        <v>333</v>
      </c>
      <c r="I17943">
        <v>588</v>
      </c>
      <c r="J17943">
        <v>1</v>
      </c>
      <c r="K17943">
        <v>2</v>
      </c>
      <c r="L17943" t="s">
        <v>62</v>
      </c>
      <c r="M17943" t="s">
        <v>266</v>
      </c>
      <c r="N17943" t="s">
        <v>183</v>
      </c>
      <c r="O17943" t="s">
        <v>122</v>
      </c>
      <c r="P17943" t="s">
        <v>23</v>
      </c>
      <c r="Q17943" t="s">
        <v>41</v>
      </c>
    </row>
    <row r="17944" spans="1:17" x14ac:dyDescent="0.2">
      <c r="A17944" s="2">
        <v>42253</v>
      </c>
      <c r="B17944" t="s">
        <v>378</v>
      </c>
      <c r="C17944" t="s">
        <v>267</v>
      </c>
      <c r="D17944" t="s">
        <v>36</v>
      </c>
      <c r="E17944" t="s">
        <v>36</v>
      </c>
      <c r="F17944">
        <v>121</v>
      </c>
      <c r="G17944">
        <v>88</v>
      </c>
      <c r="H17944">
        <v>251</v>
      </c>
      <c r="I17944">
        <v>381</v>
      </c>
      <c r="J17944">
        <v>0</v>
      </c>
      <c r="K17944">
        <v>0</v>
      </c>
      <c r="L17944" t="s">
        <v>62</v>
      </c>
      <c r="M17944" t="s">
        <v>379</v>
      </c>
      <c r="N17944" t="s">
        <v>378</v>
      </c>
      <c r="O17944" t="s">
        <v>22</v>
      </c>
      <c r="P17944" t="s">
        <v>23</v>
      </c>
      <c r="Q17944" t="s">
        <v>30</v>
      </c>
    </row>
    <row r="17945" spans="1:17" x14ac:dyDescent="0.2">
      <c r="A17945" s="2">
        <v>42253</v>
      </c>
      <c r="B17945" t="s">
        <v>184</v>
      </c>
      <c r="C17945" t="s">
        <v>386</v>
      </c>
      <c r="D17945" t="s">
        <v>50</v>
      </c>
      <c r="E17945" t="s">
        <v>50</v>
      </c>
      <c r="F17945">
        <v>160</v>
      </c>
      <c r="G17945">
        <v>110</v>
      </c>
      <c r="H17945">
        <v>153</v>
      </c>
      <c r="I17945">
        <v>291</v>
      </c>
      <c r="J17945">
        <v>2</v>
      </c>
      <c r="K17945">
        <v>2</v>
      </c>
      <c r="L17945" t="s">
        <v>291</v>
      </c>
      <c r="M17945" t="s">
        <v>193</v>
      </c>
      <c r="N17945" t="s">
        <v>184</v>
      </c>
      <c r="O17945" t="s">
        <v>22</v>
      </c>
      <c r="P17945" t="s">
        <v>23</v>
      </c>
      <c r="Q17945" t="s">
        <v>30</v>
      </c>
    </row>
    <row r="17946" spans="1:17" x14ac:dyDescent="0.2">
      <c r="A17946" s="2">
        <v>42253</v>
      </c>
      <c r="B17946" t="s">
        <v>404</v>
      </c>
      <c r="C17946" t="s">
        <v>296</v>
      </c>
      <c r="D17946" t="s">
        <v>36</v>
      </c>
      <c r="E17946" t="s">
        <v>36</v>
      </c>
      <c r="F17946">
        <v>185</v>
      </c>
      <c r="G17946">
        <v>95</v>
      </c>
      <c r="H17946">
        <v>55</v>
      </c>
      <c r="I17946">
        <v>340</v>
      </c>
      <c r="J17946">
        <v>1</v>
      </c>
      <c r="K17946">
        <v>0</v>
      </c>
      <c r="L17946" t="s">
        <v>62</v>
      </c>
      <c r="M17946" t="s">
        <v>662</v>
      </c>
      <c r="N17946" t="s">
        <v>404</v>
      </c>
      <c r="O17946" t="s">
        <v>22</v>
      </c>
      <c r="P17946" t="s">
        <v>23</v>
      </c>
      <c r="Q17946" t="s">
        <v>24</v>
      </c>
    </row>
    <row r="17947" spans="1:17" x14ac:dyDescent="0.2">
      <c r="A17947" s="2">
        <v>42253</v>
      </c>
      <c r="B17947" t="s">
        <v>49</v>
      </c>
      <c r="C17947" t="s">
        <v>274</v>
      </c>
      <c r="D17947" t="s">
        <v>50</v>
      </c>
      <c r="E17947" t="s">
        <v>50</v>
      </c>
      <c r="F17947">
        <v>69</v>
      </c>
      <c r="G17947">
        <v>14</v>
      </c>
      <c r="H17947">
        <v>495</v>
      </c>
      <c r="I17947">
        <v>1037</v>
      </c>
      <c r="J17947">
        <v>2</v>
      </c>
      <c r="K17947">
        <v>0</v>
      </c>
      <c r="L17947" t="s">
        <v>291</v>
      </c>
      <c r="M17947" t="s">
        <v>103</v>
      </c>
      <c r="N17947" t="s">
        <v>49</v>
      </c>
      <c r="O17947" t="s">
        <v>22</v>
      </c>
      <c r="P17947" t="s">
        <v>23</v>
      </c>
      <c r="Q17947" t="s">
        <v>24</v>
      </c>
    </row>
    <row r="17948" spans="1:17" x14ac:dyDescent="0.2">
      <c r="A17948" s="2">
        <v>42253</v>
      </c>
      <c r="B17948" t="s">
        <v>35</v>
      </c>
      <c r="C17948" t="s">
        <v>136</v>
      </c>
      <c r="D17948" t="s">
        <v>36</v>
      </c>
      <c r="E17948" t="s">
        <v>36</v>
      </c>
      <c r="F17948">
        <v>105</v>
      </c>
      <c r="G17948">
        <v>21</v>
      </c>
      <c r="H17948">
        <v>303</v>
      </c>
      <c r="I17948">
        <v>923</v>
      </c>
      <c r="J17948">
        <v>0</v>
      </c>
      <c r="K17948">
        <v>0</v>
      </c>
      <c r="L17948" t="s">
        <v>62</v>
      </c>
      <c r="M17948" t="s">
        <v>930</v>
      </c>
      <c r="N17948" t="s">
        <v>135</v>
      </c>
      <c r="O17948" t="s">
        <v>122</v>
      </c>
      <c r="P17948" t="s">
        <v>23</v>
      </c>
      <c r="Q17948" t="s">
        <v>30</v>
      </c>
    </row>
    <row r="17949" spans="1:17" x14ac:dyDescent="0.2">
      <c r="A17949" s="2">
        <v>42253</v>
      </c>
      <c r="B17949" t="s">
        <v>46</v>
      </c>
      <c r="C17949" t="s">
        <v>250</v>
      </c>
      <c r="D17949" t="s">
        <v>36</v>
      </c>
      <c r="E17949" t="s">
        <v>36</v>
      </c>
      <c r="F17949">
        <v>135</v>
      </c>
      <c r="G17949">
        <v>96</v>
      </c>
      <c r="H17949">
        <v>212</v>
      </c>
      <c r="I17949">
        <v>336</v>
      </c>
      <c r="J17949">
        <v>2</v>
      </c>
      <c r="K17949">
        <v>2</v>
      </c>
      <c r="L17949" t="s">
        <v>62</v>
      </c>
      <c r="M17949" t="s">
        <v>685</v>
      </c>
      <c r="N17949" t="s">
        <v>46</v>
      </c>
      <c r="O17949" t="s">
        <v>22</v>
      </c>
      <c r="P17949" t="s">
        <v>23</v>
      </c>
      <c r="Q17949" t="s">
        <v>30</v>
      </c>
    </row>
    <row r="17950" spans="1:17" x14ac:dyDescent="0.2">
      <c r="A17950" s="2">
        <v>42253</v>
      </c>
      <c r="B17950" t="s">
        <v>180</v>
      </c>
      <c r="C17950" t="s">
        <v>126</v>
      </c>
      <c r="D17950" t="s">
        <v>50</v>
      </c>
      <c r="E17950" t="s">
        <v>50</v>
      </c>
      <c r="F17950">
        <v>46</v>
      </c>
      <c r="G17950">
        <v>12</v>
      </c>
      <c r="H17950">
        <v>634</v>
      </c>
      <c r="I17950">
        <v>1053</v>
      </c>
      <c r="J17950">
        <v>3</v>
      </c>
      <c r="K17950">
        <v>0</v>
      </c>
      <c r="L17950" t="s">
        <v>291</v>
      </c>
      <c r="M17950" t="s">
        <v>1652</v>
      </c>
      <c r="N17950" t="s">
        <v>180</v>
      </c>
      <c r="O17950" t="s">
        <v>22</v>
      </c>
      <c r="P17950" t="s">
        <v>23</v>
      </c>
      <c r="Q17950" t="s">
        <v>24</v>
      </c>
    </row>
    <row r="17951" spans="1:17" x14ac:dyDescent="0.2">
      <c r="A17951" s="2">
        <v>42253</v>
      </c>
      <c r="B17951" t="s">
        <v>161</v>
      </c>
      <c r="C17951" t="s">
        <v>123</v>
      </c>
      <c r="D17951" t="s">
        <v>50</v>
      </c>
      <c r="E17951" t="s">
        <v>50</v>
      </c>
      <c r="F17951">
        <v>9</v>
      </c>
      <c r="G17951">
        <v>46</v>
      </c>
      <c r="H17951">
        <v>1145</v>
      </c>
      <c r="I17951">
        <v>635</v>
      </c>
      <c r="J17951">
        <v>0</v>
      </c>
      <c r="K17951">
        <v>0</v>
      </c>
      <c r="L17951" t="s">
        <v>291</v>
      </c>
      <c r="M17951" t="s">
        <v>162</v>
      </c>
      <c r="N17951" t="s">
        <v>161</v>
      </c>
      <c r="O17951" t="s">
        <v>22</v>
      </c>
      <c r="P17951" t="s">
        <v>23</v>
      </c>
      <c r="Q17951" t="s">
        <v>30</v>
      </c>
    </row>
    <row r="17952" spans="1:17" x14ac:dyDescent="0.2">
      <c r="A17952" s="2">
        <v>42254</v>
      </c>
      <c r="B17952" t="s">
        <v>85</v>
      </c>
      <c r="C17952" t="s">
        <v>82</v>
      </c>
      <c r="D17952" t="s">
        <v>50</v>
      </c>
      <c r="E17952" t="s">
        <v>50</v>
      </c>
      <c r="F17952">
        <v>25</v>
      </c>
      <c r="G17952">
        <v>6</v>
      </c>
      <c r="H17952">
        <v>877</v>
      </c>
      <c r="I17952">
        <v>1185</v>
      </c>
      <c r="J17952">
        <v>0</v>
      </c>
      <c r="K17952">
        <v>1</v>
      </c>
      <c r="L17952" t="s">
        <v>291</v>
      </c>
      <c r="M17952" t="s">
        <v>1611</v>
      </c>
      <c r="N17952" t="s">
        <v>85</v>
      </c>
      <c r="O17952" t="s">
        <v>22</v>
      </c>
      <c r="P17952" t="s">
        <v>23</v>
      </c>
      <c r="Q17952" t="s">
        <v>41</v>
      </c>
    </row>
    <row r="17953" spans="1:17" x14ac:dyDescent="0.2">
      <c r="A17953" s="2">
        <v>42254</v>
      </c>
      <c r="B17953" t="s">
        <v>286</v>
      </c>
      <c r="C17953" t="s">
        <v>72</v>
      </c>
      <c r="D17953" t="s">
        <v>50</v>
      </c>
      <c r="E17953" t="s">
        <v>50</v>
      </c>
      <c r="F17953">
        <v>83</v>
      </c>
      <c r="G17953">
        <v>22</v>
      </c>
      <c r="H17953">
        <v>393</v>
      </c>
      <c r="I17953">
        <v>900</v>
      </c>
      <c r="J17953">
        <v>0</v>
      </c>
      <c r="K17953">
        <v>0</v>
      </c>
      <c r="L17953" t="s">
        <v>291</v>
      </c>
      <c r="M17953" t="s">
        <v>359</v>
      </c>
      <c r="N17953" t="s">
        <v>286</v>
      </c>
      <c r="O17953" t="s">
        <v>22</v>
      </c>
      <c r="P17953" t="s">
        <v>23</v>
      </c>
      <c r="Q17953" t="s">
        <v>30</v>
      </c>
    </row>
    <row r="17954" spans="1:17" x14ac:dyDescent="0.2">
      <c r="A17954" s="2">
        <v>42254</v>
      </c>
      <c r="B17954" t="s">
        <v>213</v>
      </c>
      <c r="C17954" t="s">
        <v>442</v>
      </c>
      <c r="D17954" t="s">
        <v>115</v>
      </c>
      <c r="E17954" t="s">
        <v>57</v>
      </c>
      <c r="F17954">
        <v>162</v>
      </c>
      <c r="G17954">
        <v>136</v>
      </c>
      <c r="H17954">
        <v>141</v>
      </c>
      <c r="I17954">
        <v>208</v>
      </c>
      <c r="J17954">
        <v>1</v>
      </c>
      <c r="K17954">
        <v>1</v>
      </c>
      <c r="L17954" t="s">
        <v>28</v>
      </c>
      <c r="M17954" t="s">
        <v>535</v>
      </c>
      <c r="N17954" t="s">
        <v>213</v>
      </c>
      <c r="O17954" t="s">
        <v>22</v>
      </c>
      <c r="P17954" t="s">
        <v>23</v>
      </c>
      <c r="Q17954" t="s">
        <v>30</v>
      </c>
    </row>
    <row r="17955" spans="1:17" x14ac:dyDescent="0.2">
      <c r="A17955" s="2">
        <v>42254</v>
      </c>
      <c r="B17955" t="s">
        <v>70</v>
      </c>
      <c r="C17955" t="s">
        <v>48</v>
      </c>
      <c r="D17955" t="s">
        <v>50</v>
      </c>
      <c r="E17955" t="s">
        <v>50</v>
      </c>
      <c r="F17955">
        <v>92</v>
      </c>
      <c r="G17955">
        <v>75</v>
      </c>
      <c r="H17955">
        <v>351</v>
      </c>
      <c r="I17955">
        <v>458</v>
      </c>
      <c r="J17955">
        <v>1</v>
      </c>
      <c r="K17955">
        <v>0</v>
      </c>
      <c r="L17955" t="s">
        <v>291</v>
      </c>
      <c r="M17955" t="s">
        <v>383</v>
      </c>
      <c r="N17955" t="s">
        <v>70</v>
      </c>
      <c r="O17955" t="s">
        <v>22</v>
      </c>
      <c r="P17955" t="s">
        <v>23</v>
      </c>
      <c r="Q17955" t="s">
        <v>24</v>
      </c>
    </row>
    <row r="17956" spans="1:17" x14ac:dyDescent="0.2">
      <c r="A17956" s="2">
        <v>42254</v>
      </c>
      <c r="B17956" t="s">
        <v>67</v>
      </c>
      <c r="C17956" t="s">
        <v>1204</v>
      </c>
      <c r="D17956" t="s">
        <v>50</v>
      </c>
      <c r="E17956" t="s">
        <v>50</v>
      </c>
      <c r="F17956">
        <v>24</v>
      </c>
      <c r="G17956">
        <v>66</v>
      </c>
      <c r="H17956">
        <v>893</v>
      </c>
      <c r="I17956">
        <v>528</v>
      </c>
      <c r="J17956">
        <v>2</v>
      </c>
      <c r="K17956">
        <v>1</v>
      </c>
      <c r="L17956" t="s">
        <v>28</v>
      </c>
      <c r="M17956" t="s">
        <v>368</v>
      </c>
      <c r="N17956" t="s">
        <v>67</v>
      </c>
      <c r="O17956" t="s">
        <v>22</v>
      </c>
      <c r="P17956" t="s">
        <v>23</v>
      </c>
      <c r="Q17956" t="s">
        <v>24</v>
      </c>
    </row>
    <row r="17957" spans="1:17" x14ac:dyDescent="0.2">
      <c r="A17957" s="2">
        <v>42254</v>
      </c>
      <c r="B17957" t="s">
        <v>98</v>
      </c>
      <c r="C17957" t="s">
        <v>345</v>
      </c>
      <c r="D17957" t="s">
        <v>50</v>
      </c>
      <c r="E17957" t="s">
        <v>50</v>
      </c>
      <c r="F17957">
        <v>51</v>
      </c>
      <c r="G17957">
        <v>147</v>
      </c>
      <c r="H17957">
        <v>604</v>
      </c>
      <c r="I17957">
        <v>180</v>
      </c>
      <c r="J17957">
        <v>1</v>
      </c>
      <c r="K17957">
        <v>0</v>
      </c>
      <c r="L17957" t="s">
        <v>291</v>
      </c>
      <c r="M17957" t="s">
        <v>99</v>
      </c>
      <c r="N17957" t="s">
        <v>98</v>
      </c>
      <c r="O17957" t="s">
        <v>22</v>
      </c>
      <c r="P17957" t="s">
        <v>23</v>
      </c>
      <c r="Q17957" t="s">
        <v>24</v>
      </c>
    </row>
    <row r="17958" spans="1:17" x14ac:dyDescent="0.2">
      <c r="A17958" s="2">
        <v>42254</v>
      </c>
      <c r="B17958" t="s">
        <v>100</v>
      </c>
      <c r="C17958" t="s">
        <v>94</v>
      </c>
      <c r="D17958" t="s">
        <v>50</v>
      </c>
      <c r="E17958" t="s">
        <v>50</v>
      </c>
      <c r="F17958">
        <v>41</v>
      </c>
      <c r="G17958">
        <v>37</v>
      </c>
      <c r="H17958">
        <v>686</v>
      </c>
      <c r="I17958">
        <v>740</v>
      </c>
      <c r="J17958">
        <v>1</v>
      </c>
      <c r="K17958">
        <v>1</v>
      </c>
      <c r="L17958" t="s">
        <v>291</v>
      </c>
      <c r="M17958" t="s">
        <v>102</v>
      </c>
      <c r="N17958" t="s">
        <v>100</v>
      </c>
      <c r="O17958" t="s">
        <v>22</v>
      </c>
      <c r="P17958" t="s">
        <v>23</v>
      </c>
      <c r="Q17958" t="s">
        <v>30</v>
      </c>
    </row>
    <row r="17959" spans="1:17" x14ac:dyDescent="0.2">
      <c r="A17959" s="2">
        <v>42254</v>
      </c>
      <c r="B17959" t="s">
        <v>92</v>
      </c>
      <c r="C17959" t="s">
        <v>153</v>
      </c>
      <c r="D17959" t="s">
        <v>50</v>
      </c>
      <c r="E17959" t="s">
        <v>50</v>
      </c>
      <c r="F17959">
        <v>7</v>
      </c>
      <c r="G17959">
        <v>44</v>
      </c>
      <c r="H17959">
        <v>1175</v>
      </c>
      <c r="I17959">
        <v>656</v>
      </c>
      <c r="J17959">
        <v>0</v>
      </c>
      <c r="K17959">
        <v>0</v>
      </c>
      <c r="L17959" t="s">
        <v>291</v>
      </c>
      <c r="M17959" t="s">
        <v>124</v>
      </c>
      <c r="N17959" t="s">
        <v>92</v>
      </c>
      <c r="O17959" t="s">
        <v>22</v>
      </c>
      <c r="P17959" t="s">
        <v>23</v>
      </c>
      <c r="Q17959" t="s">
        <v>30</v>
      </c>
    </row>
    <row r="17960" spans="1:17" x14ac:dyDescent="0.2">
      <c r="A17960" s="2">
        <v>42254</v>
      </c>
      <c r="B17960" t="s">
        <v>104</v>
      </c>
      <c r="C17960" t="s">
        <v>129</v>
      </c>
      <c r="D17960" t="s">
        <v>50</v>
      </c>
      <c r="E17960" t="s">
        <v>50</v>
      </c>
      <c r="F17960">
        <v>31</v>
      </c>
      <c r="G17960">
        <v>3</v>
      </c>
      <c r="H17960">
        <v>788</v>
      </c>
      <c r="I17960">
        <v>1248</v>
      </c>
      <c r="J17960">
        <v>2</v>
      </c>
      <c r="K17960">
        <v>3</v>
      </c>
      <c r="L17960" t="s">
        <v>291</v>
      </c>
      <c r="M17960" t="s">
        <v>273</v>
      </c>
      <c r="N17960" t="s">
        <v>104</v>
      </c>
      <c r="O17960" t="s">
        <v>22</v>
      </c>
      <c r="P17960" t="s">
        <v>23</v>
      </c>
      <c r="Q17960" t="s">
        <v>41</v>
      </c>
    </row>
    <row r="17961" spans="1:17" x14ac:dyDescent="0.2">
      <c r="A17961" s="2">
        <v>42255</v>
      </c>
      <c r="B17961" t="s">
        <v>1073</v>
      </c>
      <c r="C17961" t="s">
        <v>143</v>
      </c>
      <c r="D17961" t="s">
        <v>115</v>
      </c>
      <c r="E17961" t="s">
        <v>115</v>
      </c>
      <c r="F17961">
        <v>130</v>
      </c>
      <c r="G17961">
        <v>58</v>
      </c>
      <c r="H17961">
        <v>225</v>
      </c>
      <c r="I17961">
        <v>569</v>
      </c>
      <c r="J17961">
        <v>0</v>
      </c>
      <c r="K17961">
        <v>6</v>
      </c>
      <c r="L17961" t="s">
        <v>20</v>
      </c>
      <c r="M17961" t="s">
        <v>625</v>
      </c>
      <c r="N17961" t="s">
        <v>167</v>
      </c>
      <c r="O17961" t="s">
        <v>122</v>
      </c>
      <c r="P17961" t="s">
        <v>23</v>
      </c>
      <c r="Q17961" t="s">
        <v>41</v>
      </c>
    </row>
    <row r="17962" spans="1:17" x14ac:dyDescent="0.2">
      <c r="A17962" s="2">
        <v>42255</v>
      </c>
      <c r="B17962" t="s">
        <v>212</v>
      </c>
      <c r="C17962" t="s">
        <v>177</v>
      </c>
      <c r="D17962" t="s">
        <v>115</v>
      </c>
      <c r="E17962" t="s">
        <v>115</v>
      </c>
      <c r="F17962">
        <v>173</v>
      </c>
      <c r="G17962">
        <v>91</v>
      </c>
      <c r="H17962">
        <v>95</v>
      </c>
      <c r="I17962">
        <v>355</v>
      </c>
      <c r="J17962">
        <v>0</v>
      </c>
      <c r="K17962">
        <v>4</v>
      </c>
      <c r="L17962" t="s">
        <v>20</v>
      </c>
      <c r="M17962" t="s">
        <v>214</v>
      </c>
      <c r="N17962" t="s">
        <v>212</v>
      </c>
      <c r="O17962" t="s">
        <v>22</v>
      </c>
      <c r="P17962" t="s">
        <v>23</v>
      </c>
      <c r="Q17962" t="s">
        <v>41</v>
      </c>
    </row>
    <row r="17963" spans="1:17" x14ac:dyDescent="0.2">
      <c r="A17963" s="2">
        <v>42255</v>
      </c>
      <c r="B17963" t="s">
        <v>317</v>
      </c>
      <c r="C17963" t="s">
        <v>97</v>
      </c>
      <c r="D17963" t="s">
        <v>50</v>
      </c>
      <c r="E17963" t="s">
        <v>50</v>
      </c>
      <c r="F17963">
        <v>97</v>
      </c>
      <c r="G17963">
        <v>141</v>
      </c>
      <c r="H17963">
        <v>335</v>
      </c>
      <c r="I17963">
        <v>193</v>
      </c>
      <c r="J17963">
        <v>2</v>
      </c>
      <c r="K17963">
        <v>0</v>
      </c>
      <c r="L17963" t="s">
        <v>291</v>
      </c>
      <c r="M17963" t="s">
        <v>1369</v>
      </c>
      <c r="N17963" t="s">
        <v>317</v>
      </c>
      <c r="O17963" t="s">
        <v>22</v>
      </c>
      <c r="P17963" t="s">
        <v>23</v>
      </c>
      <c r="Q17963" t="s">
        <v>24</v>
      </c>
    </row>
    <row r="17964" spans="1:17" x14ac:dyDescent="0.2">
      <c r="A17964" s="2">
        <v>42255</v>
      </c>
      <c r="B17964" t="s">
        <v>648</v>
      </c>
      <c r="C17964" t="s">
        <v>469</v>
      </c>
      <c r="D17964" t="s">
        <v>115</v>
      </c>
      <c r="E17964" t="s">
        <v>115</v>
      </c>
      <c r="F17964">
        <v>180</v>
      </c>
      <c r="G17964">
        <v>121</v>
      </c>
      <c r="H17964">
        <v>66</v>
      </c>
      <c r="I17964">
        <v>251</v>
      </c>
      <c r="J17964">
        <v>0</v>
      </c>
      <c r="K17964">
        <v>6</v>
      </c>
      <c r="L17964" t="s">
        <v>20</v>
      </c>
      <c r="M17964" t="s">
        <v>717</v>
      </c>
      <c r="N17964" t="s">
        <v>648</v>
      </c>
      <c r="O17964" t="s">
        <v>22</v>
      </c>
      <c r="P17964" t="s">
        <v>23</v>
      </c>
      <c r="Q17964" t="s">
        <v>41</v>
      </c>
    </row>
    <row r="17965" spans="1:17" x14ac:dyDescent="0.2">
      <c r="A17965" s="2">
        <v>42255</v>
      </c>
      <c r="B17965" t="s">
        <v>182</v>
      </c>
      <c r="C17965" t="s">
        <v>629</v>
      </c>
      <c r="D17965" t="s">
        <v>115</v>
      </c>
      <c r="E17965" t="s">
        <v>36</v>
      </c>
      <c r="F17965">
        <v>84</v>
      </c>
      <c r="G17965">
        <v>177</v>
      </c>
      <c r="H17965">
        <v>393</v>
      </c>
      <c r="I17965">
        <v>82</v>
      </c>
      <c r="J17965">
        <v>3</v>
      </c>
      <c r="K17965">
        <v>0</v>
      </c>
      <c r="L17965" t="s">
        <v>20</v>
      </c>
      <c r="M17965" t="s">
        <v>1004</v>
      </c>
      <c r="N17965" t="s">
        <v>182</v>
      </c>
      <c r="O17965" t="s">
        <v>22</v>
      </c>
      <c r="P17965" t="s">
        <v>23</v>
      </c>
      <c r="Q17965" t="s">
        <v>24</v>
      </c>
    </row>
    <row r="17966" spans="1:17" x14ac:dyDescent="0.2">
      <c r="A17966" s="2">
        <v>42255</v>
      </c>
      <c r="B17966" t="s">
        <v>31</v>
      </c>
      <c r="C17966" t="s">
        <v>304</v>
      </c>
      <c r="D17966" t="s">
        <v>19</v>
      </c>
      <c r="E17966" t="s">
        <v>27</v>
      </c>
      <c r="F17966">
        <v>34</v>
      </c>
      <c r="G17966">
        <v>81</v>
      </c>
      <c r="H17966">
        <v>764</v>
      </c>
      <c r="I17966">
        <v>403</v>
      </c>
      <c r="J17966">
        <v>2</v>
      </c>
      <c r="K17966">
        <v>0</v>
      </c>
      <c r="L17966" t="s">
        <v>28</v>
      </c>
      <c r="M17966" t="s">
        <v>33</v>
      </c>
      <c r="N17966" t="s">
        <v>31</v>
      </c>
      <c r="O17966" t="s">
        <v>22</v>
      </c>
      <c r="P17966" t="s">
        <v>23</v>
      </c>
      <c r="Q17966" t="s">
        <v>24</v>
      </c>
    </row>
    <row r="17967" spans="1:17" x14ac:dyDescent="0.2">
      <c r="A17967" s="2">
        <v>42255</v>
      </c>
      <c r="B17967" t="s">
        <v>210</v>
      </c>
      <c r="C17967" t="s">
        <v>1491</v>
      </c>
      <c r="D17967" t="s">
        <v>27</v>
      </c>
      <c r="E17967" t="s">
        <v>27</v>
      </c>
      <c r="F17967">
        <v>107</v>
      </c>
      <c r="G17967">
        <v>148</v>
      </c>
      <c r="H17967">
        <v>299</v>
      </c>
      <c r="I17967">
        <v>178</v>
      </c>
      <c r="J17967">
        <v>1</v>
      </c>
      <c r="K17967">
        <v>0</v>
      </c>
      <c r="L17967" t="s">
        <v>20</v>
      </c>
      <c r="M17967" t="s">
        <v>557</v>
      </c>
      <c r="N17967" t="s">
        <v>210</v>
      </c>
      <c r="O17967" t="s">
        <v>22</v>
      </c>
      <c r="P17967" t="s">
        <v>23</v>
      </c>
      <c r="Q17967" t="s">
        <v>24</v>
      </c>
    </row>
    <row r="17968" spans="1:17" x14ac:dyDescent="0.2">
      <c r="A17968" s="2">
        <v>42255</v>
      </c>
      <c r="B17968" t="s">
        <v>89</v>
      </c>
      <c r="C17968" t="s">
        <v>53</v>
      </c>
      <c r="D17968" t="s">
        <v>50</v>
      </c>
      <c r="E17968" t="s">
        <v>50</v>
      </c>
      <c r="F17968">
        <v>10</v>
      </c>
      <c r="G17968">
        <v>17</v>
      </c>
      <c r="H17968">
        <v>1142</v>
      </c>
      <c r="I17968">
        <v>1011</v>
      </c>
      <c r="J17968">
        <v>2</v>
      </c>
      <c r="K17968">
        <v>0</v>
      </c>
      <c r="L17968" t="s">
        <v>291</v>
      </c>
      <c r="M17968" t="s">
        <v>91</v>
      </c>
      <c r="N17968" t="s">
        <v>89</v>
      </c>
      <c r="O17968" t="s">
        <v>22</v>
      </c>
      <c r="P17968" t="s">
        <v>23</v>
      </c>
      <c r="Q17968" t="s">
        <v>24</v>
      </c>
    </row>
    <row r="17969" spans="1:17" x14ac:dyDescent="0.2">
      <c r="A17969" s="2">
        <v>42255</v>
      </c>
      <c r="B17969" t="s">
        <v>889</v>
      </c>
      <c r="C17969" t="s">
        <v>239</v>
      </c>
      <c r="D17969" t="s">
        <v>115</v>
      </c>
      <c r="E17969" t="s">
        <v>115</v>
      </c>
      <c r="F17969">
        <v>146</v>
      </c>
      <c r="G17969">
        <v>100</v>
      </c>
      <c r="H17969">
        <v>181</v>
      </c>
      <c r="I17969">
        <v>329</v>
      </c>
      <c r="J17969">
        <v>0</v>
      </c>
      <c r="K17969">
        <v>0</v>
      </c>
      <c r="L17969" t="s">
        <v>20</v>
      </c>
      <c r="M17969" t="s">
        <v>1600</v>
      </c>
      <c r="N17969" t="s">
        <v>889</v>
      </c>
      <c r="O17969" t="s">
        <v>22</v>
      </c>
      <c r="P17969" t="s">
        <v>23</v>
      </c>
      <c r="Q17969" t="s">
        <v>30</v>
      </c>
    </row>
    <row r="17970" spans="1:17" x14ac:dyDescent="0.2">
      <c r="A17970" s="2">
        <v>42255</v>
      </c>
      <c r="B17970" t="s">
        <v>254</v>
      </c>
      <c r="C17970" t="s">
        <v>166</v>
      </c>
      <c r="D17970" t="s">
        <v>115</v>
      </c>
      <c r="E17970" t="s">
        <v>115</v>
      </c>
      <c r="F17970">
        <v>151</v>
      </c>
      <c r="G17970">
        <v>94</v>
      </c>
      <c r="H17970">
        <v>169</v>
      </c>
      <c r="I17970">
        <v>347</v>
      </c>
      <c r="J17970">
        <v>2</v>
      </c>
      <c r="K17970">
        <v>3</v>
      </c>
      <c r="L17970" t="s">
        <v>20</v>
      </c>
      <c r="M17970" t="s">
        <v>253</v>
      </c>
      <c r="N17970" t="s">
        <v>254</v>
      </c>
      <c r="O17970" t="s">
        <v>22</v>
      </c>
      <c r="P17970" t="s">
        <v>23</v>
      </c>
      <c r="Q17970" t="s">
        <v>41</v>
      </c>
    </row>
    <row r="17971" spans="1:17" x14ac:dyDescent="0.2">
      <c r="A17971" s="2">
        <v>42255</v>
      </c>
      <c r="B17971" t="s">
        <v>388</v>
      </c>
      <c r="C17971" t="s">
        <v>167</v>
      </c>
      <c r="D17971" t="s">
        <v>115</v>
      </c>
      <c r="E17971" t="s">
        <v>115</v>
      </c>
      <c r="F17971">
        <v>155</v>
      </c>
      <c r="G17971">
        <v>40</v>
      </c>
      <c r="H17971">
        <v>159</v>
      </c>
      <c r="I17971">
        <v>716</v>
      </c>
      <c r="J17971">
        <v>0</v>
      </c>
      <c r="K17971">
        <v>3</v>
      </c>
      <c r="L17971" t="s">
        <v>20</v>
      </c>
      <c r="M17971" t="s">
        <v>971</v>
      </c>
      <c r="N17971" t="s">
        <v>388</v>
      </c>
      <c r="O17971" t="s">
        <v>22</v>
      </c>
      <c r="P17971" t="s">
        <v>23</v>
      </c>
      <c r="Q17971" t="s">
        <v>41</v>
      </c>
    </row>
    <row r="17972" spans="1:17" x14ac:dyDescent="0.2">
      <c r="A17972" s="2">
        <v>42255</v>
      </c>
      <c r="B17972" t="s">
        <v>649</v>
      </c>
      <c r="C17972" t="s">
        <v>301</v>
      </c>
      <c r="D17972" t="s">
        <v>115</v>
      </c>
      <c r="E17972" t="s">
        <v>115</v>
      </c>
      <c r="F17972">
        <v>174</v>
      </c>
      <c r="G17972">
        <v>127</v>
      </c>
      <c r="H17972">
        <v>91</v>
      </c>
      <c r="I17972">
        <v>235</v>
      </c>
      <c r="J17972">
        <v>0</v>
      </c>
      <c r="K17972">
        <v>2</v>
      </c>
      <c r="L17972" t="s">
        <v>20</v>
      </c>
      <c r="M17972" t="s">
        <v>982</v>
      </c>
      <c r="N17972" t="s">
        <v>649</v>
      </c>
      <c r="O17972" t="s">
        <v>22</v>
      </c>
      <c r="P17972" t="s">
        <v>23</v>
      </c>
      <c r="Q17972" t="s">
        <v>41</v>
      </c>
    </row>
    <row r="17973" spans="1:17" x14ac:dyDescent="0.2">
      <c r="A17973" s="2">
        <v>42255</v>
      </c>
      <c r="B17973" t="s">
        <v>464</v>
      </c>
      <c r="C17973" t="s">
        <v>133</v>
      </c>
      <c r="D17973" t="s">
        <v>115</v>
      </c>
      <c r="E17973" t="s">
        <v>115</v>
      </c>
      <c r="F17973">
        <v>133</v>
      </c>
      <c r="G17973">
        <v>57</v>
      </c>
      <c r="H17973">
        <v>219</v>
      </c>
      <c r="I17973">
        <v>573</v>
      </c>
      <c r="J17973">
        <v>0</v>
      </c>
      <c r="K17973">
        <v>3</v>
      </c>
      <c r="L17973" t="s">
        <v>20</v>
      </c>
      <c r="M17973" t="s">
        <v>948</v>
      </c>
      <c r="N17973" t="s">
        <v>464</v>
      </c>
      <c r="O17973" t="s">
        <v>22</v>
      </c>
      <c r="P17973" t="s">
        <v>23</v>
      </c>
      <c r="Q17973" t="s">
        <v>41</v>
      </c>
    </row>
    <row r="17974" spans="1:17" x14ac:dyDescent="0.2">
      <c r="A17974" s="2">
        <v>42255</v>
      </c>
      <c r="B17974" t="s">
        <v>174</v>
      </c>
      <c r="C17974" t="s">
        <v>95</v>
      </c>
      <c r="D17974" t="s">
        <v>50</v>
      </c>
      <c r="E17974" t="s">
        <v>50</v>
      </c>
      <c r="F17974">
        <v>150</v>
      </c>
      <c r="G17974">
        <v>32</v>
      </c>
      <c r="H17974">
        <v>171</v>
      </c>
      <c r="I17974">
        <v>780</v>
      </c>
      <c r="J17974">
        <v>0</v>
      </c>
      <c r="K17974">
        <v>7</v>
      </c>
      <c r="L17974" t="s">
        <v>291</v>
      </c>
      <c r="M17974" t="s">
        <v>820</v>
      </c>
      <c r="N17974" t="s">
        <v>174</v>
      </c>
      <c r="O17974" t="s">
        <v>22</v>
      </c>
      <c r="P17974" t="s">
        <v>23</v>
      </c>
      <c r="Q17974" t="s">
        <v>41</v>
      </c>
    </row>
    <row r="17975" spans="1:17" x14ac:dyDescent="0.2">
      <c r="A17975" s="2">
        <v>42255</v>
      </c>
      <c r="B17975" t="s">
        <v>73</v>
      </c>
      <c r="C17975" t="s">
        <v>125</v>
      </c>
      <c r="D17975" t="s">
        <v>50</v>
      </c>
      <c r="E17975" t="s">
        <v>50</v>
      </c>
      <c r="F17975">
        <v>109</v>
      </c>
      <c r="G17975">
        <v>193</v>
      </c>
      <c r="H17975">
        <v>293</v>
      </c>
      <c r="I17975">
        <v>39</v>
      </c>
      <c r="J17975">
        <v>2</v>
      </c>
      <c r="K17975">
        <v>1</v>
      </c>
      <c r="L17975" t="s">
        <v>291</v>
      </c>
      <c r="M17975" t="s">
        <v>289</v>
      </c>
      <c r="N17975" t="s">
        <v>73</v>
      </c>
      <c r="O17975" t="s">
        <v>22</v>
      </c>
      <c r="P17975" t="s">
        <v>23</v>
      </c>
      <c r="Q17975" t="s">
        <v>24</v>
      </c>
    </row>
    <row r="17976" spans="1:17" x14ac:dyDescent="0.2">
      <c r="A17976" s="2">
        <v>42255</v>
      </c>
      <c r="B17976" t="s">
        <v>328</v>
      </c>
      <c r="C17976" t="s">
        <v>106</v>
      </c>
      <c r="D17976" t="s">
        <v>50</v>
      </c>
      <c r="E17976" t="s">
        <v>50</v>
      </c>
      <c r="F17976">
        <v>104</v>
      </c>
      <c r="G17976">
        <v>11</v>
      </c>
      <c r="H17976">
        <v>305</v>
      </c>
      <c r="I17976">
        <v>1121</v>
      </c>
      <c r="J17976">
        <v>0</v>
      </c>
      <c r="K17976">
        <v>1</v>
      </c>
      <c r="L17976" t="s">
        <v>291</v>
      </c>
      <c r="M17976" t="s">
        <v>329</v>
      </c>
      <c r="N17976" t="s">
        <v>328</v>
      </c>
      <c r="O17976" t="s">
        <v>22</v>
      </c>
      <c r="P17976" t="s">
        <v>23</v>
      </c>
      <c r="Q17976" t="s">
        <v>41</v>
      </c>
    </row>
    <row r="17977" spans="1:17" x14ac:dyDescent="0.2">
      <c r="A17977" s="2">
        <v>42255</v>
      </c>
      <c r="B17977" t="s">
        <v>391</v>
      </c>
      <c r="C17977" t="s">
        <v>113</v>
      </c>
      <c r="D17977" t="s">
        <v>115</v>
      </c>
      <c r="E17977" t="s">
        <v>115</v>
      </c>
      <c r="F17977">
        <v>169</v>
      </c>
      <c r="G17977">
        <v>93</v>
      </c>
      <c r="H17977">
        <v>114</v>
      </c>
      <c r="I17977">
        <v>349</v>
      </c>
      <c r="J17977">
        <v>0</v>
      </c>
      <c r="K17977">
        <v>3</v>
      </c>
      <c r="L17977" t="s">
        <v>20</v>
      </c>
      <c r="M17977" t="s">
        <v>861</v>
      </c>
      <c r="N17977" t="s">
        <v>391</v>
      </c>
      <c r="O17977" t="s">
        <v>22</v>
      </c>
      <c r="P17977" t="s">
        <v>23</v>
      </c>
      <c r="Q17977" t="s">
        <v>41</v>
      </c>
    </row>
    <row r="17978" spans="1:17" x14ac:dyDescent="0.2">
      <c r="A17978" s="2">
        <v>42255</v>
      </c>
      <c r="B17978" t="s">
        <v>26</v>
      </c>
      <c r="C17978" t="s">
        <v>39</v>
      </c>
      <c r="D17978" t="s">
        <v>27</v>
      </c>
      <c r="E17978" t="s">
        <v>19</v>
      </c>
      <c r="F17978">
        <v>26</v>
      </c>
      <c r="G17978">
        <v>1</v>
      </c>
      <c r="H17978">
        <v>847</v>
      </c>
      <c r="I17978">
        <v>1441</v>
      </c>
      <c r="J17978">
        <v>2</v>
      </c>
      <c r="K17978">
        <v>2</v>
      </c>
      <c r="L17978" t="s">
        <v>28</v>
      </c>
      <c r="M17978" t="s">
        <v>1374</v>
      </c>
      <c r="N17978" t="s">
        <v>77</v>
      </c>
      <c r="O17978" t="s">
        <v>122</v>
      </c>
      <c r="P17978" t="s">
        <v>23</v>
      </c>
      <c r="Q17978" t="s">
        <v>30</v>
      </c>
    </row>
    <row r="17979" spans="1:17" x14ac:dyDescent="0.2">
      <c r="A17979" s="2">
        <v>42255</v>
      </c>
      <c r="B17979" t="s">
        <v>384</v>
      </c>
      <c r="C17979" t="s">
        <v>1279</v>
      </c>
      <c r="D17979" t="s">
        <v>50</v>
      </c>
      <c r="E17979" t="s">
        <v>50</v>
      </c>
      <c r="F17979">
        <v>124</v>
      </c>
      <c r="G17979">
        <v>77</v>
      </c>
      <c r="H17979">
        <v>244</v>
      </c>
      <c r="I17979">
        <v>429</v>
      </c>
      <c r="J17979">
        <v>0</v>
      </c>
      <c r="K17979">
        <v>2</v>
      </c>
      <c r="L17979" t="s">
        <v>291</v>
      </c>
      <c r="M17979" t="s">
        <v>395</v>
      </c>
      <c r="N17979" t="s">
        <v>384</v>
      </c>
      <c r="O17979" t="s">
        <v>22</v>
      </c>
      <c r="P17979" t="s">
        <v>23</v>
      </c>
      <c r="Q17979" t="s">
        <v>41</v>
      </c>
    </row>
    <row r="17980" spans="1:17" x14ac:dyDescent="0.2">
      <c r="A17980" s="2">
        <v>42255</v>
      </c>
      <c r="B17980" t="s">
        <v>135</v>
      </c>
      <c r="C17980" t="s">
        <v>237</v>
      </c>
      <c r="D17980" t="s">
        <v>36</v>
      </c>
      <c r="E17980" t="s">
        <v>36</v>
      </c>
      <c r="F17980">
        <v>53</v>
      </c>
      <c r="G17980">
        <v>101</v>
      </c>
      <c r="H17980">
        <v>599</v>
      </c>
      <c r="I17980">
        <v>326</v>
      </c>
      <c r="J17980">
        <v>2</v>
      </c>
      <c r="K17980">
        <v>0</v>
      </c>
      <c r="L17980" t="s">
        <v>28</v>
      </c>
      <c r="M17980" t="s">
        <v>930</v>
      </c>
      <c r="N17980" t="s">
        <v>135</v>
      </c>
      <c r="O17980" t="s">
        <v>22</v>
      </c>
      <c r="P17980" t="s">
        <v>23</v>
      </c>
      <c r="Q17980" t="s">
        <v>24</v>
      </c>
    </row>
    <row r="17981" spans="1:17" x14ac:dyDescent="0.2">
      <c r="A17981" s="2">
        <v>42255</v>
      </c>
      <c r="B17981" t="s">
        <v>913</v>
      </c>
      <c r="C17981" t="s">
        <v>176</v>
      </c>
      <c r="D17981" t="s">
        <v>115</v>
      </c>
      <c r="E17981" t="s">
        <v>115</v>
      </c>
      <c r="F17981">
        <v>119</v>
      </c>
      <c r="G17981">
        <v>70</v>
      </c>
      <c r="H17981">
        <v>256</v>
      </c>
      <c r="I17981">
        <v>483</v>
      </c>
      <c r="J17981">
        <v>0</v>
      </c>
      <c r="K17981">
        <v>0</v>
      </c>
      <c r="L17981" t="s">
        <v>20</v>
      </c>
      <c r="M17981" t="s">
        <v>1347</v>
      </c>
      <c r="N17981" t="s">
        <v>913</v>
      </c>
      <c r="O17981" t="s">
        <v>22</v>
      </c>
      <c r="P17981" t="s">
        <v>23</v>
      </c>
      <c r="Q17981" t="s">
        <v>30</v>
      </c>
    </row>
    <row r="17982" spans="1:17" x14ac:dyDescent="0.2">
      <c r="A17982" s="2">
        <v>42255</v>
      </c>
      <c r="B17982" t="s">
        <v>572</v>
      </c>
      <c r="C17982" t="s">
        <v>449</v>
      </c>
      <c r="D17982" t="s">
        <v>115</v>
      </c>
      <c r="E17982" t="s">
        <v>115</v>
      </c>
      <c r="F17982">
        <v>125</v>
      </c>
      <c r="G17982">
        <v>76</v>
      </c>
      <c r="H17982">
        <v>241</v>
      </c>
      <c r="I17982">
        <v>453</v>
      </c>
      <c r="J17982">
        <v>1</v>
      </c>
      <c r="K17982">
        <v>5</v>
      </c>
      <c r="L17982" t="s">
        <v>20</v>
      </c>
      <c r="M17982" t="s">
        <v>1645</v>
      </c>
      <c r="N17982" t="s">
        <v>572</v>
      </c>
      <c r="O17982" t="s">
        <v>22</v>
      </c>
      <c r="P17982" t="s">
        <v>23</v>
      </c>
      <c r="Q17982" t="s">
        <v>41</v>
      </c>
    </row>
    <row r="17983" spans="1:17" x14ac:dyDescent="0.2">
      <c r="A17983" s="2">
        <v>42255</v>
      </c>
      <c r="B17983" t="s">
        <v>244</v>
      </c>
      <c r="C17983" t="s">
        <v>168</v>
      </c>
      <c r="D17983" t="s">
        <v>50</v>
      </c>
      <c r="E17983" t="s">
        <v>50</v>
      </c>
      <c r="F17983">
        <v>15</v>
      </c>
      <c r="G17983">
        <v>29</v>
      </c>
      <c r="H17983">
        <v>1013</v>
      </c>
      <c r="I17983">
        <v>812</v>
      </c>
      <c r="J17983">
        <v>0</v>
      </c>
      <c r="K17983">
        <v>0</v>
      </c>
      <c r="L17983" t="s">
        <v>291</v>
      </c>
      <c r="M17983" t="s">
        <v>1081</v>
      </c>
      <c r="N17983" t="s">
        <v>244</v>
      </c>
      <c r="O17983" t="s">
        <v>22</v>
      </c>
      <c r="P17983" t="s">
        <v>23</v>
      </c>
      <c r="Q17983" t="s">
        <v>30</v>
      </c>
    </row>
    <row r="17984" spans="1:17" x14ac:dyDescent="0.2">
      <c r="A17984" s="2">
        <v>42255</v>
      </c>
      <c r="B17984" t="s">
        <v>249</v>
      </c>
      <c r="C17984" t="s">
        <v>81</v>
      </c>
      <c r="D17984" t="s">
        <v>50</v>
      </c>
      <c r="E17984" t="s">
        <v>50</v>
      </c>
      <c r="F17984">
        <v>45</v>
      </c>
      <c r="G17984">
        <v>80</v>
      </c>
      <c r="H17984">
        <v>653</v>
      </c>
      <c r="I17984">
        <v>405</v>
      </c>
      <c r="J17984">
        <v>1</v>
      </c>
      <c r="K17984">
        <v>0</v>
      </c>
      <c r="L17984" t="s">
        <v>291</v>
      </c>
      <c r="M17984" t="s">
        <v>299</v>
      </c>
      <c r="N17984" t="s">
        <v>249</v>
      </c>
      <c r="O17984" t="s">
        <v>22</v>
      </c>
      <c r="P17984" t="s">
        <v>23</v>
      </c>
      <c r="Q17984" t="s">
        <v>24</v>
      </c>
    </row>
    <row r="17985" spans="1:17" x14ac:dyDescent="0.2">
      <c r="A17985" s="2">
        <v>42255</v>
      </c>
      <c r="B17985" t="s">
        <v>149</v>
      </c>
      <c r="C17985" t="s">
        <v>118</v>
      </c>
      <c r="D17985" t="s">
        <v>36</v>
      </c>
      <c r="E17985" t="s">
        <v>36</v>
      </c>
      <c r="F17985">
        <v>72</v>
      </c>
      <c r="G17985">
        <v>38</v>
      </c>
      <c r="H17985">
        <v>468</v>
      </c>
      <c r="I17985">
        <v>734</v>
      </c>
      <c r="J17985">
        <v>1</v>
      </c>
      <c r="K17985">
        <v>0</v>
      </c>
      <c r="L17985" t="s">
        <v>28</v>
      </c>
      <c r="M17985" t="s">
        <v>420</v>
      </c>
      <c r="N17985" t="s">
        <v>149</v>
      </c>
      <c r="O17985" t="s">
        <v>22</v>
      </c>
      <c r="P17985" t="s">
        <v>23</v>
      </c>
      <c r="Q17985" t="s">
        <v>24</v>
      </c>
    </row>
    <row r="17986" spans="1:17" x14ac:dyDescent="0.2">
      <c r="A17986" s="2">
        <v>42255</v>
      </c>
      <c r="B17986" t="s">
        <v>52</v>
      </c>
      <c r="C17986" t="s">
        <v>69</v>
      </c>
      <c r="D17986" t="s">
        <v>50</v>
      </c>
      <c r="E17986" t="s">
        <v>50</v>
      </c>
      <c r="F17986">
        <v>36</v>
      </c>
      <c r="G17986">
        <v>13</v>
      </c>
      <c r="H17986">
        <v>756</v>
      </c>
      <c r="I17986">
        <v>1038</v>
      </c>
      <c r="J17986">
        <v>1</v>
      </c>
      <c r="K17986">
        <v>4</v>
      </c>
      <c r="L17986" t="s">
        <v>291</v>
      </c>
      <c r="M17986" t="s">
        <v>68</v>
      </c>
      <c r="N17986" t="s">
        <v>52</v>
      </c>
      <c r="O17986" t="s">
        <v>22</v>
      </c>
      <c r="P17986" t="s">
        <v>23</v>
      </c>
      <c r="Q17986" t="s">
        <v>41</v>
      </c>
    </row>
    <row r="17987" spans="1:17" x14ac:dyDescent="0.2">
      <c r="A17987" s="2">
        <v>42255</v>
      </c>
      <c r="B17987" t="s">
        <v>602</v>
      </c>
      <c r="C17987" t="s">
        <v>55</v>
      </c>
      <c r="D17987" t="s">
        <v>115</v>
      </c>
      <c r="E17987" t="s">
        <v>57</v>
      </c>
      <c r="F17987">
        <v>158</v>
      </c>
      <c r="G17987">
        <v>61</v>
      </c>
      <c r="H17987">
        <v>154</v>
      </c>
      <c r="I17987">
        <v>547</v>
      </c>
      <c r="J17987">
        <v>0</v>
      </c>
      <c r="K17987">
        <v>3</v>
      </c>
      <c r="L17987" t="s">
        <v>20</v>
      </c>
      <c r="M17987" t="s">
        <v>603</v>
      </c>
      <c r="N17987" t="s">
        <v>602</v>
      </c>
      <c r="O17987" t="s">
        <v>22</v>
      </c>
      <c r="P17987" t="s">
        <v>23</v>
      </c>
      <c r="Q17987" t="s">
        <v>41</v>
      </c>
    </row>
    <row r="17988" spans="1:17" x14ac:dyDescent="0.2">
      <c r="A17988" s="2">
        <v>42255</v>
      </c>
      <c r="B17988" t="s">
        <v>114</v>
      </c>
      <c r="C17988" t="s">
        <v>164</v>
      </c>
      <c r="D17988" t="s">
        <v>115</v>
      </c>
      <c r="E17988" t="s">
        <v>115</v>
      </c>
      <c r="F17988">
        <v>137</v>
      </c>
      <c r="G17988">
        <v>82</v>
      </c>
      <c r="H17988">
        <v>201</v>
      </c>
      <c r="I17988">
        <v>399</v>
      </c>
      <c r="J17988">
        <v>2</v>
      </c>
      <c r="K17988">
        <v>2</v>
      </c>
      <c r="L17988" t="s">
        <v>20</v>
      </c>
      <c r="M17988" t="s">
        <v>226</v>
      </c>
      <c r="N17988" t="s">
        <v>114</v>
      </c>
      <c r="O17988" t="s">
        <v>22</v>
      </c>
      <c r="P17988" t="s">
        <v>23</v>
      </c>
      <c r="Q17988" t="s">
        <v>30</v>
      </c>
    </row>
    <row r="17989" spans="1:17" x14ac:dyDescent="0.2">
      <c r="A17989" s="2">
        <v>42255</v>
      </c>
      <c r="B17989" t="s">
        <v>32</v>
      </c>
      <c r="C17989" t="s">
        <v>531</v>
      </c>
      <c r="D17989" t="s">
        <v>19</v>
      </c>
      <c r="E17989" t="s">
        <v>27</v>
      </c>
      <c r="F17989">
        <v>50</v>
      </c>
      <c r="G17989">
        <v>59</v>
      </c>
      <c r="H17989">
        <v>612</v>
      </c>
      <c r="I17989">
        <v>550</v>
      </c>
      <c r="J17989">
        <v>1</v>
      </c>
      <c r="K17989">
        <v>1</v>
      </c>
      <c r="L17989" t="s">
        <v>28</v>
      </c>
      <c r="M17989" t="s">
        <v>109</v>
      </c>
      <c r="N17989" t="s">
        <v>32</v>
      </c>
      <c r="O17989" t="s">
        <v>22</v>
      </c>
      <c r="P17989" t="s">
        <v>23</v>
      </c>
      <c r="Q17989" t="s">
        <v>30</v>
      </c>
    </row>
    <row r="17990" spans="1:17" x14ac:dyDescent="0.2">
      <c r="A17990" s="2">
        <v>42255</v>
      </c>
      <c r="B17990" t="s">
        <v>389</v>
      </c>
      <c r="C17990" t="s">
        <v>402</v>
      </c>
      <c r="D17990" t="s">
        <v>115</v>
      </c>
      <c r="E17990" t="s">
        <v>115</v>
      </c>
      <c r="F17990">
        <v>175</v>
      </c>
      <c r="G17990">
        <v>112</v>
      </c>
      <c r="H17990">
        <v>89</v>
      </c>
      <c r="I17990">
        <v>280</v>
      </c>
      <c r="J17990">
        <v>0</v>
      </c>
      <c r="K17990">
        <v>4</v>
      </c>
      <c r="L17990" t="s">
        <v>20</v>
      </c>
      <c r="M17990" t="s">
        <v>165</v>
      </c>
      <c r="N17990" t="s">
        <v>166</v>
      </c>
      <c r="O17990" t="s">
        <v>122</v>
      </c>
      <c r="P17990" t="s">
        <v>23</v>
      </c>
      <c r="Q17990" t="s">
        <v>41</v>
      </c>
    </row>
    <row r="17991" spans="1:17" x14ac:dyDescent="0.2">
      <c r="A17991" s="2">
        <v>42255</v>
      </c>
      <c r="B17991" t="s">
        <v>138</v>
      </c>
      <c r="C17991" t="s">
        <v>141</v>
      </c>
      <c r="D17991" t="s">
        <v>36</v>
      </c>
      <c r="E17991" t="s">
        <v>36</v>
      </c>
      <c r="F17991">
        <v>74</v>
      </c>
      <c r="G17991">
        <v>63</v>
      </c>
      <c r="H17991">
        <v>464</v>
      </c>
      <c r="I17991">
        <v>535</v>
      </c>
      <c r="J17991">
        <v>1</v>
      </c>
      <c r="K17991">
        <v>1</v>
      </c>
      <c r="L17991" t="s">
        <v>28</v>
      </c>
      <c r="M17991" t="s">
        <v>139</v>
      </c>
      <c r="N17991" t="s">
        <v>138</v>
      </c>
      <c r="O17991" t="s">
        <v>22</v>
      </c>
      <c r="P17991" t="s">
        <v>23</v>
      </c>
      <c r="Q17991" t="s">
        <v>30</v>
      </c>
    </row>
    <row r="17992" spans="1:17" x14ac:dyDescent="0.2">
      <c r="A17992" s="2">
        <v>42259</v>
      </c>
      <c r="B17992" t="s">
        <v>617</v>
      </c>
      <c r="C17992" t="s">
        <v>141</v>
      </c>
      <c r="D17992" t="s">
        <v>36</v>
      </c>
      <c r="E17992" t="s">
        <v>36</v>
      </c>
      <c r="F17992">
        <v>78</v>
      </c>
      <c r="G17992">
        <v>63</v>
      </c>
      <c r="H17992">
        <v>426</v>
      </c>
      <c r="I17992">
        <v>535</v>
      </c>
      <c r="J17992">
        <v>0</v>
      </c>
      <c r="K17992">
        <v>1</v>
      </c>
      <c r="L17992" t="s">
        <v>28</v>
      </c>
      <c r="M17992" t="s">
        <v>618</v>
      </c>
      <c r="N17992" t="s">
        <v>617</v>
      </c>
      <c r="O17992" t="s">
        <v>22</v>
      </c>
      <c r="P17992" t="s">
        <v>23</v>
      </c>
      <c r="Q17992" t="s">
        <v>41</v>
      </c>
    </row>
    <row r="17993" spans="1:17" x14ac:dyDescent="0.2">
      <c r="A17993" s="2">
        <v>42277</v>
      </c>
      <c r="B17993" t="s">
        <v>351</v>
      </c>
      <c r="C17993" t="s">
        <v>374</v>
      </c>
      <c r="D17993" t="s">
        <v>36</v>
      </c>
      <c r="E17993" t="s">
        <v>36</v>
      </c>
      <c r="F17993">
        <v>118</v>
      </c>
      <c r="G17993">
        <v>103</v>
      </c>
      <c r="H17993">
        <v>266</v>
      </c>
      <c r="I17993">
        <v>313</v>
      </c>
      <c r="J17993">
        <v>2</v>
      </c>
      <c r="K17993">
        <v>3</v>
      </c>
      <c r="L17993" t="s">
        <v>28</v>
      </c>
      <c r="M17993" t="s">
        <v>353</v>
      </c>
      <c r="N17993" t="s">
        <v>351</v>
      </c>
      <c r="O17993" t="s">
        <v>22</v>
      </c>
      <c r="P17993" t="s">
        <v>23</v>
      </c>
      <c r="Q17993" t="s">
        <v>41</v>
      </c>
    </row>
    <row r="17994" spans="1:17" x14ac:dyDescent="0.2">
      <c r="A17994" s="2">
        <v>42279</v>
      </c>
      <c r="B17994" t="s">
        <v>239</v>
      </c>
      <c r="C17994" t="s">
        <v>469</v>
      </c>
      <c r="D17994" t="s">
        <v>115</v>
      </c>
      <c r="E17994" t="s">
        <v>115</v>
      </c>
      <c r="F17994">
        <v>102</v>
      </c>
      <c r="G17994">
        <v>123</v>
      </c>
      <c r="H17994">
        <v>338</v>
      </c>
      <c r="I17994">
        <v>283</v>
      </c>
      <c r="J17994">
        <v>2</v>
      </c>
      <c r="K17994">
        <v>1</v>
      </c>
      <c r="L17994" t="s">
        <v>28</v>
      </c>
      <c r="M17994" t="s">
        <v>240</v>
      </c>
      <c r="N17994" t="s">
        <v>239</v>
      </c>
      <c r="O17994" t="s">
        <v>22</v>
      </c>
      <c r="P17994" t="s">
        <v>23</v>
      </c>
      <c r="Q17994" t="s">
        <v>24</v>
      </c>
    </row>
    <row r="17995" spans="1:17" x14ac:dyDescent="0.2">
      <c r="A17995" s="2">
        <v>42280</v>
      </c>
      <c r="B17995" t="s">
        <v>177</v>
      </c>
      <c r="C17995" t="s">
        <v>164</v>
      </c>
      <c r="D17995" t="s">
        <v>115</v>
      </c>
      <c r="E17995" t="s">
        <v>115</v>
      </c>
      <c r="F17995">
        <v>99</v>
      </c>
      <c r="G17995">
        <v>85</v>
      </c>
      <c r="H17995">
        <v>347</v>
      </c>
      <c r="I17995">
        <v>396</v>
      </c>
      <c r="J17995">
        <v>3</v>
      </c>
      <c r="K17995">
        <v>0</v>
      </c>
      <c r="L17995" t="s">
        <v>28</v>
      </c>
      <c r="M17995" t="s">
        <v>640</v>
      </c>
      <c r="N17995" t="s">
        <v>177</v>
      </c>
      <c r="O17995" t="s">
        <v>22</v>
      </c>
      <c r="P17995" t="s">
        <v>23</v>
      </c>
      <c r="Q17995" t="s">
        <v>24</v>
      </c>
    </row>
    <row r="17996" spans="1:17" x14ac:dyDescent="0.2">
      <c r="A17996" s="2">
        <v>42284</v>
      </c>
      <c r="B17996" t="s">
        <v>1284</v>
      </c>
      <c r="C17996" t="s">
        <v>405</v>
      </c>
      <c r="D17996" t="s">
        <v>36</v>
      </c>
      <c r="E17996" t="s">
        <v>36</v>
      </c>
      <c r="F17996">
        <v>193</v>
      </c>
      <c r="G17996">
        <v>140</v>
      </c>
      <c r="H17996">
        <v>48</v>
      </c>
      <c r="I17996">
        <v>200</v>
      </c>
      <c r="J17996">
        <v>0</v>
      </c>
      <c r="K17996">
        <v>0</v>
      </c>
      <c r="L17996" t="s">
        <v>20</v>
      </c>
      <c r="M17996" t="s">
        <v>1291</v>
      </c>
      <c r="N17996" t="s">
        <v>1284</v>
      </c>
      <c r="O17996" t="s">
        <v>22</v>
      </c>
      <c r="P17996" t="s">
        <v>23</v>
      </c>
      <c r="Q17996" t="s">
        <v>30</v>
      </c>
    </row>
    <row r="17997" spans="1:17" x14ac:dyDescent="0.2">
      <c r="A17997" s="2">
        <v>42284</v>
      </c>
      <c r="B17997" t="s">
        <v>404</v>
      </c>
      <c r="C17997" t="s">
        <v>207</v>
      </c>
      <c r="D17997" t="s">
        <v>36</v>
      </c>
      <c r="E17997" t="s">
        <v>36</v>
      </c>
      <c r="F17997">
        <v>168</v>
      </c>
      <c r="G17997">
        <v>131</v>
      </c>
      <c r="H17997">
        <v>123</v>
      </c>
      <c r="I17997">
        <v>245</v>
      </c>
      <c r="J17997">
        <v>2</v>
      </c>
      <c r="K17997">
        <v>5</v>
      </c>
      <c r="L17997" t="s">
        <v>20</v>
      </c>
      <c r="M17997" t="s">
        <v>972</v>
      </c>
      <c r="N17997" t="s">
        <v>404</v>
      </c>
      <c r="O17997" t="s">
        <v>22</v>
      </c>
      <c r="P17997" t="s">
        <v>23</v>
      </c>
      <c r="Q17997" t="s">
        <v>41</v>
      </c>
    </row>
    <row r="17998" spans="1:17" x14ac:dyDescent="0.2">
      <c r="A17998" s="2">
        <v>42284</v>
      </c>
      <c r="B17998" t="s">
        <v>419</v>
      </c>
      <c r="C17998" t="s">
        <v>172</v>
      </c>
      <c r="D17998" t="s">
        <v>36</v>
      </c>
      <c r="E17998" t="s">
        <v>36</v>
      </c>
      <c r="F17998">
        <v>184</v>
      </c>
      <c r="G17998">
        <v>113</v>
      </c>
      <c r="H17998">
        <v>67</v>
      </c>
      <c r="I17998">
        <v>302</v>
      </c>
      <c r="J17998">
        <v>0</v>
      </c>
      <c r="K17998">
        <v>1</v>
      </c>
      <c r="L17998" t="s">
        <v>20</v>
      </c>
      <c r="M17998" t="s">
        <v>1548</v>
      </c>
      <c r="N17998" t="s">
        <v>419</v>
      </c>
      <c r="O17998" t="s">
        <v>22</v>
      </c>
      <c r="P17998" t="s">
        <v>23</v>
      </c>
      <c r="Q17998" t="s">
        <v>41</v>
      </c>
    </row>
    <row r="17999" spans="1:17" x14ac:dyDescent="0.2">
      <c r="A17999" s="2">
        <v>42284</v>
      </c>
      <c r="B17999" t="s">
        <v>1545</v>
      </c>
      <c r="C17999" t="s">
        <v>197</v>
      </c>
      <c r="D17999" t="s">
        <v>36</v>
      </c>
      <c r="E17999" t="s">
        <v>36</v>
      </c>
      <c r="F17999">
        <v>144</v>
      </c>
      <c r="G17999">
        <v>89</v>
      </c>
      <c r="H17999">
        <v>198</v>
      </c>
      <c r="I17999">
        <v>379</v>
      </c>
      <c r="J17999">
        <v>1</v>
      </c>
      <c r="K17999">
        <v>1</v>
      </c>
      <c r="L17999" t="s">
        <v>20</v>
      </c>
      <c r="M17999" t="s">
        <v>1654</v>
      </c>
      <c r="N17999" t="s">
        <v>1545</v>
      </c>
      <c r="O17999" t="s">
        <v>22</v>
      </c>
      <c r="P17999" t="s">
        <v>23</v>
      </c>
      <c r="Q17999" t="s">
        <v>30</v>
      </c>
    </row>
    <row r="18000" spans="1:17" x14ac:dyDescent="0.2">
      <c r="A18000" s="2">
        <v>42284</v>
      </c>
      <c r="B18000" t="s">
        <v>211</v>
      </c>
      <c r="C18000" t="s">
        <v>250</v>
      </c>
      <c r="D18000" t="s">
        <v>36</v>
      </c>
      <c r="E18000" t="s">
        <v>36</v>
      </c>
      <c r="F18000">
        <v>136</v>
      </c>
      <c r="G18000">
        <v>101</v>
      </c>
      <c r="H18000">
        <v>217</v>
      </c>
      <c r="I18000">
        <v>338</v>
      </c>
      <c r="J18000">
        <v>2</v>
      </c>
      <c r="K18000">
        <v>0</v>
      </c>
      <c r="L18000" t="s">
        <v>20</v>
      </c>
      <c r="M18000" t="s">
        <v>373</v>
      </c>
      <c r="N18000" t="s">
        <v>211</v>
      </c>
      <c r="O18000" t="s">
        <v>22</v>
      </c>
      <c r="P18000" t="s">
        <v>23</v>
      </c>
      <c r="Q18000" t="s">
        <v>24</v>
      </c>
    </row>
    <row r="18001" spans="1:17" x14ac:dyDescent="0.2">
      <c r="A18001" s="2">
        <v>42285</v>
      </c>
      <c r="B18001" t="s">
        <v>85</v>
      </c>
      <c r="C18001" t="s">
        <v>1204</v>
      </c>
      <c r="D18001" t="s">
        <v>50</v>
      </c>
      <c r="E18001" t="s">
        <v>50</v>
      </c>
      <c r="F18001">
        <v>32</v>
      </c>
      <c r="G18001">
        <v>63</v>
      </c>
      <c r="H18001">
        <v>754</v>
      </c>
      <c r="I18001">
        <v>537</v>
      </c>
      <c r="J18001">
        <v>0</v>
      </c>
      <c r="K18001">
        <v>2</v>
      </c>
      <c r="L18001" t="s">
        <v>291</v>
      </c>
      <c r="M18001" t="s">
        <v>1611</v>
      </c>
      <c r="N18001" t="s">
        <v>85</v>
      </c>
      <c r="O18001" t="s">
        <v>22</v>
      </c>
      <c r="P18001" t="s">
        <v>23</v>
      </c>
      <c r="Q18001" t="s">
        <v>41</v>
      </c>
    </row>
    <row r="18002" spans="1:17" x14ac:dyDescent="0.2">
      <c r="A18002" s="2">
        <v>42285</v>
      </c>
      <c r="B18002" t="s">
        <v>39</v>
      </c>
      <c r="C18002" t="s">
        <v>31</v>
      </c>
      <c r="D18002" t="s">
        <v>19</v>
      </c>
      <c r="E18002" t="s">
        <v>19</v>
      </c>
      <c r="F18002">
        <v>1</v>
      </c>
      <c r="G18002">
        <v>31</v>
      </c>
      <c r="H18002">
        <v>1419</v>
      </c>
      <c r="I18002">
        <v>764</v>
      </c>
      <c r="J18002">
        <v>0</v>
      </c>
      <c r="K18002">
        <v>2</v>
      </c>
      <c r="L18002" t="s">
        <v>20</v>
      </c>
      <c r="M18002" t="s">
        <v>65</v>
      </c>
      <c r="N18002" t="s">
        <v>39</v>
      </c>
      <c r="O18002" t="s">
        <v>22</v>
      </c>
      <c r="P18002" t="s">
        <v>23</v>
      </c>
      <c r="Q18002" t="s">
        <v>41</v>
      </c>
    </row>
    <row r="18003" spans="1:17" x14ac:dyDescent="0.2">
      <c r="A18003" s="2">
        <v>42285</v>
      </c>
      <c r="B18003" t="s">
        <v>402</v>
      </c>
      <c r="C18003" t="s">
        <v>449</v>
      </c>
      <c r="D18003" t="s">
        <v>115</v>
      </c>
      <c r="E18003" t="s">
        <v>115</v>
      </c>
      <c r="F18003">
        <v>123</v>
      </c>
      <c r="G18003">
        <v>74</v>
      </c>
      <c r="H18003">
        <v>282</v>
      </c>
      <c r="I18003">
        <v>464</v>
      </c>
      <c r="J18003">
        <v>0</v>
      </c>
      <c r="K18003">
        <v>4</v>
      </c>
      <c r="L18003" t="s">
        <v>20</v>
      </c>
      <c r="M18003" t="s">
        <v>1002</v>
      </c>
      <c r="N18003" t="s">
        <v>402</v>
      </c>
      <c r="O18003" t="s">
        <v>22</v>
      </c>
      <c r="P18003" t="s">
        <v>23</v>
      </c>
      <c r="Q18003" t="s">
        <v>41</v>
      </c>
    </row>
    <row r="18004" spans="1:17" x14ac:dyDescent="0.2">
      <c r="A18004" s="2">
        <v>42285</v>
      </c>
      <c r="B18004" t="s">
        <v>979</v>
      </c>
      <c r="C18004" t="s">
        <v>629</v>
      </c>
      <c r="D18004" t="s">
        <v>115</v>
      </c>
      <c r="E18004" t="s">
        <v>36</v>
      </c>
      <c r="F18004">
        <v>173</v>
      </c>
      <c r="G18004">
        <v>176</v>
      </c>
      <c r="H18004">
        <v>106</v>
      </c>
      <c r="I18004">
        <v>95</v>
      </c>
      <c r="J18004">
        <v>3</v>
      </c>
      <c r="K18004">
        <v>4</v>
      </c>
      <c r="L18004" t="s">
        <v>20</v>
      </c>
      <c r="M18004" t="s">
        <v>1049</v>
      </c>
      <c r="N18004" t="s">
        <v>979</v>
      </c>
      <c r="O18004" t="s">
        <v>22</v>
      </c>
      <c r="P18004" t="s">
        <v>23</v>
      </c>
      <c r="Q18004" t="s">
        <v>41</v>
      </c>
    </row>
    <row r="18005" spans="1:17" x14ac:dyDescent="0.2">
      <c r="A18005" s="2">
        <v>42285</v>
      </c>
      <c r="B18005" t="s">
        <v>17</v>
      </c>
      <c r="C18005" t="s">
        <v>18</v>
      </c>
      <c r="D18005" t="s">
        <v>19</v>
      </c>
      <c r="E18005" t="s">
        <v>19</v>
      </c>
      <c r="F18005">
        <v>67</v>
      </c>
      <c r="G18005">
        <v>20</v>
      </c>
      <c r="H18005">
        <v>509</v>
      </c>
      <c r="I18005">
        <v>919</v>
      </c>
      <c r="J18005">
        <v>0</v>
      </c>
      <c r="K18005">
        <v>2</v>
      </c>
      <c r="L18005" t="s">
        <v>20</v>
      </c>
      <c r="M18005" t="s">
        <v>21</v>
      </c>
      <c r="N18005" t="s">
        <v>17</v>
      </c>
      <c r="O18005" t="s">
        <v>22</v>
      </c>
      <c r="P18005" t="s">
        <v>23</v>
      </c>
      <c r="Q18005" t="s">
        <v>41</v>
      </c>
    </row>
    <row r="18006" spans="1:17" x14ac:dyDescent="0.2">
      <c r="A18006" s="2">
        <v>42285</v>
      </c>
      <c r="B18006" t="s">
        <v>213</v>
      </c>
      <c r="C18006" t="s">
        <v>464</v>
      </c>
      <c r="D18006" t="s">
        <v>115</v>
      </c>
      <c r="E18006" t="s">
        <v>115</v>
      </c>
      <c r="F18006">
        <v>163</v>
      </c>
      <c r="G18006">
        <v>140</v>
      </c>
      <c r="H18006">
        <v>146</v>
      </c>
      <c r="I18006">
        <v>201</v>
      </c>
      <c r="J18006">
        <v>0</v>
      </c>
      <c r="K18006">
        <v>2</v>
      </c>
      <c r="L18006" t="s">
        <v>20</v>
      </c>
      <c r="M18006" t="s">
        <v>226</v>
      </c>
      <c r="N18006" t="s">
        <v>114</v>
      </c>
      <c r="O18006" t="s">
        <v>122</v>
      </c>
      <c r="P18006" t="s">
        <v>23</v>
      </c>
      <c r="Q18006" t="s">
        <v>41</v>
      </c>
    </row>
    <row r="18007" spans="1:17" x14ac:dyDescent="0.2">
      <c r="A18007" s="2">
        <v>42285</v>
      </c>
      <c r="B18007" t="s">
        <v>107</v>
      </c>
      <c r="C18007" t="s">
        <v>25</v>
      </c>
      <c r="D18007" t="s">
        <v>19</v>
      </c>
      <c r="E18007" t="s">
        <v>19</v>
      </c>
      <c r="F18007">
        <v>9</v>
      </c>
      <c r="G18007">
        <v>7</v>
      </c>
      <c r="H18007">
        <v>1176</v>
      </c>
      <c r="I18007">
        <v>1204</v>
      </c>
      <c r="J18007">
        <v>2</v>
      </c>
      <c r="K18007">
        <v>0</v>
      </c>
      <c r="L18007" t="s">
        <v>20</v>
      </c>
      <c r="M18007" t="s">
        <v>310</v>
      </c>
      <c r="N18007" t="s">
        <v>107</v>
      </c>
      <c r="O18007" t="s">
        <v>22</v>
      </c>
      <c r="P18007" t="s">
        <v>23</v>
      </c>
      <c r="Q18007" t="s">
        <v>24</v>
      </c>
    </row>
    <row r="18008" spans="1:17" x14ac:dyDescent="0.2">
      <c r="A18008" s="2">
        <v>42285</v>
      </c>
      <c r="B18008" t="s">
        <v>43</v>
      </c>
      <c r="C18008" t="s">
        <v>42</v>
      </c>
      <c r="D18008" t="s">
        <v>19</v>
      </c>
      <c r="E18008" t="s">
        <v>19</v>
      </c>
      <c r="F18008">
        <v>5</v>
      </c>
      <c r="G18008">
        <v>50</v>
      </c>
      <c r="H18008">
        <v>1227</v>
      </c>
      <c r="I18008">
        <v>623</v>
      </c>
      <c r="J18008">
        <v>2</v>
      </c>
      <c r="K18008">
        <v>0</v>
      </c>
      <c r="L18008" t="s">
        <v>20</v>
      </c>
      <c r="M18008" t="s">
        <v>60</v>
      </c>
      <c r="N18008" t="s">
        <v>43</v>
      </c>
      <c r="O18008" t="s">
        <v>22</v>
      </c>
      <c r="P18008" t="s">
        <v>23</v>
      </c>
      <c r="Q18008" t="s">
        <v>24</v>
      </c>
    </row>
    <row r="18009" spans="1:17" x14ac:dyDescent="0.2">
      <c r="A18009" s="2">
        <v>42285</v>
      </c>
      <c r="B18009" t="s">
        <v>1288</v>
      </c>
      <c r="C18009" t="s">
        <v>913</v>
      </c>
      <c r="D18009" t="s">
        <v>115</v>
      </c>
      <c r="E18009" t="s">
        <v>115</v>
      </c>
      <c r="F18009">
        <v>170</v>
      </c>
      <c r="G18009">
        <v>130</v>
      </c>
      <c r="H18009">
        <v>117</v>
      </c>
      <c r="I18009">
        <v>246</v>
      </c>
      <c r="J18009">
        <v>0</v>
      </c>
      <c r="K18009">
        <v>3</v>
      </c>
      <c r="L18009" t="s">
        <v>20</v>
      </c>
      <c r="M18009" t="s">
        <v>1628</v>
      </c>
      <c r="N18009" t="s">
        <v>1629</v>
      </c>
      <c r="O18009" t="s">
        <v>22</v>
      </c>
      <c r="P18009" t="s">
        <v>23</v>
      </c>
      <c r="Q18009" t="s">
        <v>41</v>
      </c>
    </row>
    <row r="18010" spans="1:17" x14ac:dyDescent="0.2">
      <c r="A18010" s="2">
        <v>42285</v>
      </c>
      <c r="B18010" t="s">
        <v>67</v>
      </c>
      <c r="C18010" t="s">
        <v>286</v>
      </c>
      <c r="D18010" t="s">
        <v>50</v>
      </c>
      <c r="E18010" t="s">
        <v>50</v>
      </c>
      <c r="F18010">
        <v>22</v>
      </c>
      <c r="G18010">
        <v>91</v>
      </c>
      <c r="H18010">
        <v>899</v>
      </c>
      <c r="I18010">
        <v>377</v>
      </c>
      <c r="J18010">
        <v>4</v>
      </c>
      <c r="K18010">
        <v>0</v>
      </c>
      <c r="L18010" t="s">
        <v>28</v>
      </c>
      <c r="M18010" t="s">
        <v>780</v>
      </c>
      <c r="N18010" t="s">
        <v>67</v>
      </c>
      <c r="O18010" t="s">
        <v>22</v>
      </c>
      <c r="P18010" t="s">
        <v>23</v>
      </c>
      <c r="Q18010" t="s">
        <v>24</v>
      </c>
    </row>
    <row r="18011" spans="1:17" x14ac:dyDescent="0.2">
      <c r="A18011" s="2">
        <v>42285</v>
      </c>
      <c r="B18011" t="s">
        <v>94</v>
      </c>
      <c r="C18011" t="s">
        <v>48</v>
      </c>
      <c r="D18011" t="s">
        <v>50</v>
      </c>
      <c r="E18011" t="s">
        <v>50</v>
      </c>
      <c r="F18011">
        <v>33</v>
      </c>
      <c r="G18011">
        <v>85</v>
      </c>
      <c r="H18011">
        <v>740</v>
      </c>
      <c r="I18011">
        <v>395</v>
      </c>
      <c r="J18011">
        <v>2</v>
      </c>
      <c r="K18011">
        <v>1</v>
      </c>
      <c r="L18011" t="s">
        <v>291</v>
      </c>
      <c r="M18011" t="s">
        <v>96</v>
      </c>
      <c r="N18011" t="s">
        <v>94</v>
      </c>
      <c r="O18011" t="s">
        <v>22</v>
      </c>
      <c r="P18011" t="s">
        <v>23</v>
      </c>
      <c r="Q18011" t="s">
        <v>24</v>
      </c>
    </row>
    <row r="18012" spans="1:17" x14ac:dyDescent="0.2">
      <c r="A18012" s="2">
        <v>42285</v>
      </c>
      <c r="B18012" t="s">
        <v>98</v>
      </c>
      <c r="C18012" t="s">
        <v>129</v>
      </c>
      <c r="D18012" t="s">
        <v>50</v>
      </c>
      <c r="E18012" t="s">
        <v>50</v>
      </c>
      <c r="F18012">
        <v>54</v>
      </c>
      <c r="G18012">
        <v>2</v>
      </c>
      <c r="H18012">
        <v>586</v>
      </c>
      <c r="I18012">
        <v>1400</v>
      </c>
      <c r="J18012">
        <v>1</v>
      </c>
      <c r="K18012">
        <v>0</v>
      </c>
      <c r="L18012" t="s">
        <v>291</v>
      </c>
      <c r="M18012" t="s">
        <v>99</v>
      </c>
      <c r="N18012" t="s">
        <v>98</v>
      </c>
      <c r="O18012" t="s">
        <v>22</v>
      </c>
      <c r="P18012" t="s">
        <v>23</v>
      </c>
      <c r="Q18012" t="s">
        <v>24</v>
      </c>
    </row>
    <row r="18013" spans="1:17" x14ac:dyDescent="0.2">
      <c r="A18013" s="2">
        <v>42285</v>
      </c>
      <c r="B18013" t="s">
        <v>177</v>
      </c>
      <c r="C18013" t="s">
        <v>55</v>
      </c>
      <c r="D18013" t="s">
        <v>115</v>
      </c>
      <c r="E18013" t="s">
        <v>57</v>
      </c>
      <c r="F18013">
        <v>99</v>
      </c>
      <c r="G18013">
        <v>58</v>
      </c>
      <c r="H18013">
        <v>347</v>
      </c>
      <c r="I18013">
        <v>567</v>
      </c>
      <c r="J18013">
        <v>2</v>
      </c>
      <c r="K18013">
        <v>0</v>
      </c>
      <c r="L18013" t="s">
        <v>20</v>
      </c>
      <c r="M18013" t="s">
        <v>640</v>
      </c>
      <c r="N18013" t="s">
        <v>177</v>
      </c>
      <c r="O18013" t="s">
        <v>22</v>
      </c>
      <c r="P18013" t="s">
        <v>23</v>
      </c>
      <c r="Q18013" t="s">
        <v>24</v>
      </c>
    </row>
    <row r="18014" spans="1:17" x14ac:dyDescent="0.2">
      <c r="A18014" s="2">
        <v>42285</v>
      </c>
      <c r="B18014" t="s">
        <v>163</v>
      </c>
      <c r="C18014" t="s">
        <v>572</v>
      </c>
      <c r="D18014" t="s">
        <v>115</v>
      </c>
      <c r="E18014" t="s">
        <v>115</v>
      </c>
      <c r="F18014">
        <v>129</v>
      </c>
      <c r="G18014">
        <v>134</v>
      </c>
      <c r="H18014">
        <v>252</v>
      </c>
      <c r="I18014">
        <v>238</v>
      </c>
      <c r="J18014">
        <v>0</v>
      </c>
      <c r="K18014">
        <v>0</v>
      </c>
      <c r="L18014" t="s">
        <v>20</v>
      </c>
      <c r="M18014" t="s">
        <v>1074</v>
      </c>
      <c r="N18014" t="s">
        <v>163</v>
      </c>
      <c r="O18014" t="s">
        <v>22</v>
      </c>
      <c r="P18014" t="s">
        <v>23</v>
      </c>
      <c r="Q18014" t="s">
        <v>30</v>
      </c>
    </row>
    <row r="18015" spans="1:17" x14ac:dyDescent="0.2">
      <c r="A18015" s="2">
        <v>42285</v>
      </c>
      <c r="B18015" t="s">
        <v>301</v>
      </c>
      <c r="C18015" t="s">
        <v>133</v>
      </c>
      <c r="D18015" t="s">
        <v>115</v>
      </c>
      <c r="E18015" t="s">
        <v>115</v>
      </c>
      <c r="F18015">
        <v>128</v>
      </c>
      <c r="G18015">
        <v>53</v>
      </c>
      <c r="H18015">
        <v>260</v>
      </c>
      <c r="I18015">
        <v>590</v>
      </c>
      <c r="J18015">
        <v>0</v>
      </c>
      <c r="K18015">
        <v>1</v>
      </c>
      <c r="L18015" t="s">
        <v>20</v>
      </c>
      <c r="M18015" t="s">
        <v>302</v>
      </c>
      <c r="N18015" t="s">
        <v>301</v>
      </c>
      <c r="O18015" t="s">
        <v>22</v>
      </c>
      <c r="P18015" t="s">
        <v>23</v>
      </c>
      <c r="Q18015" t="s">
        <v>41</v>
      </c>
    </row>
    <row r="18016" spans="1:17" x14ac:dyDescent="0.2">
      <c r="A18016" s="2">
        <v>42285</v>
      </c>
      <c r="B18016" t="s">
        <v>569</v>
      </c>
      <c r="C18016" t="s">
        <v>602</v>
      </c>
      <c r="D18016" t="s">
        <v>115</v>
      </c>
      <c r="E18016" t="s">
        <v>115</v>
      </c>
      <c r="F18016">
        <v>146</v>
      </c>
      <c r="G18016">
        <v>160</v>
      </c>
      <c r="H18016">
        <v>195</v>
      </c>
      <c r="I18016">
        <v>155</v>
      </c>
      <c r="J18016">
        <v>2</v>
      </c>
      <c r="K18016">
        <v>2</v>
      </c>
      <c r="L18016" t="s">
        <v>20</v>
      </c>
      <c r="M18016" t="s">
        <v>1109</v>
      </c>
      <c r="N18016" t="s">
        <v>569</v>
      </c>
      <c r="O18016" t="s">
        <v>22</v>
      </c>
      <c r="P18016" t="s">
        <v>23</v>
      </c>
      <c r="Q18016" t="s">
        <v>30</v>
      </c>
    </row>
    <row r="18017" spans="1:17" x14ac:dyDescent="0.2">
      <c r="A18017" s="2">
        <v>42285</v>
      </c>
      <c r="B18017" t="s">
        <v>649</v>
      </c>
      <c r="C18017" t="s">
        <v>391</v>
      </c>
      <c r="D18017" t="s">
        <v>115</v>
      </c>
      <c r="E18017" t="s">
        <v>115</v>
      </c>
      <c r="F18017">
        <v>179</v>
      </c>
      <c r="G18017">
        <v>171</v>
      </c>
      <c r="H18017">
        <v>85</v>
      </c>
      <c r="I18017">
        <v>111</v>
      </c>
      <c r="J18017">
        <v>1</v>
      </c>
      <c r="K18017">
        <v>3</v>
      </c>
      <c r="L18017" t="s">
        <v>28</v>
      </c>
      <c r="M18017" t="s">
        <v>1655</v>
      </c>
      <c r="N18017" t="s">
        <v>114</v>
      </c>
      <c r="O18017" t="s">
        <v>122</v>
      </c>
      <c r="P18017" t="s">
        <v>23</v>
      </c>
      <c r="Q18017" t="s">
        <v>41</v>
      </c>
    </row>
    <row r="18018" spans="1:17" x14ac:dyDescent="0.2">
      <c r="A18018" s="2">
        <v>42285</v>
      </c>
      <c r="B18018" t="s">
        <v>339</v>
      </c>
      <c r="C18018" t="s">
        <v>202</v>
      </c>
      <c r="D18018" t="s">
        <v>36</v>
      </c>
      <c r="E18018" t="s">
        <v>36</v>
      </c>
      <c r="F18018">
        <v>95</v>
      </c>
      <c r="G18018">
        <v>147</v>
      </c>
      <c r="H18018">
        <v>360</v>
      </c>
      <c r="I18018">
        <v>192</v>
      </c>
      <c r="J18018">
        <v>1</v>
      </c>
      <c r="K18018">
        <v>1</v>
      </c>
      <c r="L18018" t="s">
        <v>20</v>
      </c>
      <c r="M18018" t="s">
        <v>377</v>
      </c>
      <c r="N18018" t="s">
        <v>339</v>
      </c>
      <c r="O18018" t="s">
        <v>22</v>
      </c>
      <c r="P18018" t="s">
        <v>23</v>
      </c>
      <c r="Q18018" t="s">
        <v>30</v>
      </c>
    </row>
    <row r="18019" spans="1:17" x14ac:dyDescent="0.2">
      <c r="A18019" s="2">
        <v>42285</v>
      </c>
      <c r="B18019" t="s">
        <v>135</v>
      </c>
      <c r="C18019" t="s">
        <v>890</v>
      </c>
      <c r="D18019" t="s">
        <v>36</v>
      </c>
      <c r="E18019" t="s">
        <v>36</v>
      </c>
      <c r="F18019">
        <v>52</v>
      </c>
      <c r="G18019">
        <v>60</v>
      </c>
      <c r="H18019">
        <v>600</v>
      </c>
      <c r="I18019">
        <v>563</v>
      </c>
      <c r="J18019">
        <v>0</v>
      </c>
      <c r="K18019">
        <v>2</v>
      </c>
      <c r="L18019" t="s">
        <v>28</v>
      </c>
      <c r="M18019" t="s">
        <v>1656</v>
      </c>
      <c r="N18019" t="s">
        <v>147</v>
      </c>
      <c r="O18019" t="s">
        <v>122</v>
      </c>
      <c r="P18019" t="s">
        <v>23</v>
      </c>
      <c r="Q18019" t="s">
        <v>41</v>
      </c>
    </row>
    <row r="18020" spans="1:17" x14ac:dyDescent="0.2">
      <c r="A18020" s="2">
        <v>42285</v>
      </c>
      <c r="B18020" t="s">
        <v>100</v>
      </c>
      <c r="C18020" t="s">
        <v>153</v>
      </c>
      <c r="D18020" t="s">
        <v>50</v>
      </c>
      <c r="E18020" t="s">
        <v>50</v>
      </c>
      <c r="F18020">
        <v>35</v>
      </c>
      <c r="G18020">
        <v>44</v>
      </c>
      <c r="H18020">
        <v>723</v>
      </c>
      <c r="I18020">
        <v>676</v>
      </c>
      <c r="J18020">
        <v>3</v>
      </c>
      <c r="K18020">
        <v>1</v>
      </c>
      <c r="L18020" t="s">
        <v>291</v>
      </c>
      <c r="M18020" t="s">
        <v>102</v>
      </c>
      <c r="N18020" t="s">
        <v>100</v>
      </c>
      <c r="O18020" t="s">
        <v>22</v>
      </c>
      <c r="P18020" t="s">
        <v>23</v>
      </c>
      <c r="Q18020" t="s">
        <v>24</v>
      </c>
    </row>
    <row r="18021" spans="1:17" x14ac:dyDescent="0.2">
      <c r="A18021" s="2">
        <v>42285</v>
      </c>
      <c r="B18021" t="s">
        <v>239</v>
      </c>
      <c r="C18021" t="s">
        <v>167</v>
      </c>
      <c r="D18021" t="s">
        <v>115</v>
      </c>
      <c r="E18021" t="s">
        <v>115</v>
      </c>
      <c r="F18021">
        <v>102</v>
      </c>
      <c r="G18021">
        <v>39</v>
      </c>
      <c r="H18021">
        <v>338</v>
      </c>
      <c r="I18021">
        <v>703</v>
      </c>
      <c r="J18021">
        <v>1</v>
      </c>
      <c r="K18021">
        <v>1</v>
      </c>
      <c r="L18021" t="s">
        <v>20</v>
      </c>
      <c r="M18021" t="s">
        <v>240</v>
      </c>
      <c r="N18021" t="s">
        <v>239</v>
      </c>
      <c r="O18021" t="s">
        <v>22</v>
      </c>
      <c r="P18021" t="s">
        <v>23</v>
      </c>
      <c r="Q18021" t="s">
        <v>30</v>
      </c>
    </row>
    <row r="18022" spans="1:17" x14ac:dyDescent="0.2">
      <c r="A18022" s="2">
        <v>42285</v>
      </c>
      <c r="B18022" t="s">
        <v>82</v>
      </c>
      <c r="C18022" t="s">
        <v>72</v>
      </c>
      <c r="D18022" t="s">
        <v>50</v>
      </c>
      <c r="E18022" t="s">
        <v>50</v>
      </c>
      <c r="F18022">
        <v>4</v>
      </c>
      <c r="G18022">
        <v>28</v>
      </c>
      <c r="H18022">
        <v>1234</v>
      </c>
      <c r="I18022">
        <v>835</v>
      </c>
      <c r="J18022">
        <v>1</v>
      </c>
      <c r="K18022">
        <v>0</v>
      </c>
      <c r="L18022" t="s">
        <v>291</v>
      </c>
      <c r="M18022" t="s">
        <v>684</v>
      </c>
      <c r="N18022" t="s">
        <v>82</v>
      </c>
      <c r="O18022" t="s">
        <v>22</v>
      </c>
      <c r="P18022" t="s">
        <v>23</v>
      </c>
      <c r="Q18022" t="s">
        <v>24</v>
      </c>
    </row>
    <row r="18023" spans="1:17" x14ac:dyDescent="0.2">
      <c r="A18023" s="2">
        <v>42285</v>
      </c>
      <c r="B18023" t="s">
        <v>166</v>
      </c>
      <c r="C18023" t="s">
        <v>182</v>
      </c>
      <c r="D18023" t="s">
        <v>115</v>
      </c>
      <c r="E18023" t="s">
        <v>115</v>
      </c>
      <c r="F18023">
        <v>92</v>
      </c>
      <c r="G18023">
        <v>81</v>
      </c>
      <c r="H18023">
        <v>365</v>
      </c>
      <c r="I18023">
        <v>405</v>
      </c>
      <c r="J18023">
        <v>1</v>
      </c>
      <c r="K18023">
        <v>0</v>
      </c>
      <c r="L18023" t="s">
        <v>20</v>
      </c>
      <c r="M18023" t="s">
        <v>165</v>
      </c>
      <c r="N18023" t="s">
        <v>166</v>
      </c>
      <c r="O18023" t="s">
        <v>22</v>
      </c>
      <c r="P18023" t="s">
        <v>23</v>
      </c>
      <c r="Q18023" t="s">
        <v>24</v>
      </c>
    </row>
    <row r="18024" spans="1:17" x14ac:dyDescent="0.2">
      <c r="A18024" s="2">
        <v>42285</v>
      </c>
      <c r="B18024" t="s">
        <v>92</v>
      </c>
      <c r="C18024" t="s">
        <v>70</v>
      </c>
      <c r="D18024" t="s">
        <v>50</v>
      </c>
      <c r="E18024" t="s">
        <v>50</v>
      </c>
      <c r="F18024">
        <v>13</v>
      </c>
      <c r="G18024">
        <v>64</v>
      </c>
      <c r="H18024">
        <v>1041</v>
      </c>
      <c r="I18024">
        <v>533</v>
      </c>
      <c r="J18024">
        <v>1</v>
      </c>
      <c r="K18024">
        <v>1</v>
      </c>
      <c r="L18024" t="s">
        <v>291</v>
      </c>
      <c r="M18024" t="s">
        <v>124</v>
      </c>
      <c r="N18024" t="s">
        <v>92</v>
      </c>
      <c r="O18024" t="s">
        <v>22</v>
      </c>
      <c r="P18024" t="s">
        <v>23</v>
      </c>
      <c r="Q18024" t="s">
        <v>30</v>
      </c>
    </row>
    <row r="18025" spans="1:17" x14ac:dyDescent="0.2">
      <c r="A18025" s="2">
        <v>42285</v>
      </c>
      <c r="B18025" t="s">
        <v>876</v>
      </c>
      <c r="C18025" t="s">
        <v>374</v>
      </c>
      <c r="D18025" t="s">
        <v>36</v>
      </c>
      <c r="E18025" t="s">
        <v>36</v>
      </c>
      <c r="F18025">
        <v>193</v>
      </c>
      <c r="G18025">
        <v>108</v>
      </c>
      <c r="H18025">
        <v>48</v>
      </c>
      <c r="I18025">
        <v>315</v>
      </c>
      <c r="J18025">
        <v>1</v>
      </c>
      <c r="K18025">
        <v>0</v>
      </c>
      <c r="L18025" t="s">
        <v>20</v>
      </c>
      <c r="M18025" t="s">
        <v>914</v>
      </c>
      <c r="N18025" t="s">
        <v>876</v>
      </c>
      <c r="O18025" t="s">
        <v>22</v>
      </c>
      <c r="P18025" t="s">
        <v>23</v>
      </c>
      <c r="Q18025" t="s">
        <v>24</v>
      </c>
    </row>
    <row r="18026" spans="1:17" x14ac:dyDescent="0.2">
      <c r="A18026" s="2">
        <v>42285</v>
      </c>
      <c r="B18026" t="s">
        <v>113</v>
      </c>
      <c r="C18026" t="s">
        <v>176</v>
      </c>
      <c r="D18026" t="s">
        <v>115</v>
      </c>
      <c r="E18026" t="s">
        <v>115</v>
      </c>
      <c r="F18026">
        <v>88</v>
      </c>
      <c r="G18026">
        <v>70</v>
      </c>
      <c r="H18026">
        <v>383</v>
      </c>
      <c r="I18026">
        <v>490</v>
      </c>
      <c r="J18026">
        <v>2</v>
      </c>
      <c r="K18026">
        <v>1</v>
      </c>
      <c r="L18026" t="s">
        <v>20</v>
      </c>
      <c r="M18026" t="s">
        <v>245</v>
      </c>
      <c r="N18026" t="s">
        <v>113</v>
      </c>
      <c r="O18026" t="s">
        <v>22</v>
      </c>
      <c r="P18026" t="s">
        <v>23</v>
      </c>
      <c r="Q18026" t="s">
        <v>24</v>
      </c>
    </row>
    <row r="18027" spans="1:17" x14ac:dyDescent="0.2">
      <c r="A18027" s="2">
        <v>42285</v>
      </c>
      <c r="B18027" t="s">
        <v>104</v>
      </c>
      <c r="C18027" t="s">
        <v>90</v>
      </c>
      <c r="D18027" t="s">
        <v>50</v>
      </c>
      <c r="E18027" t="s">
        <v>50</v>
      </c>
      <c r="F18027">
        <v>40</v>
      </c>
      <c r="G18027">
        <v>43</v>
      </c>
      <c r="H18027">
        <v>701</v>
      </c>
      <c r="I18027">
        <v>679</v>
      </c>
      <c r="J18027">
        <v>2</v>
      </c>
      <c r="K18027">
        <v>2</v>
      </c>
      <c r="L18027" t="s">
        <v>291</v>
      </c>
      <c r="M18027" t="s">
        <v>273</v>
      </c>
      <c r="N18027" t="s">
        <v>104</v>
      </c>
      <c r="O18027" t="s">
        <v>22</v>
      </c>
      <c r="P18027" t="s">
        <v>23</v>
      </c>
      <c r="Q18027" t="s">
        <v>30</v>
      </c>
    </row>
    <row r="18028" spans="1:17" x14ac:dyDescent="0.2">
      <c r="A18028" s="2">
        <v>42285</v>
      </c>
      <c r="B18028" t="s">
        <v>443</v>
      </c>
      <c r="C18028" t="s">
        <v>1073</v>
      </c>
      <c r="D18028" t="s">
        <v>115</v>
      </c>
      <c r="E18028" t="s">
        <v>115</v>
      </c>
      <c r="F18028">
        <v>157</v>
      </c>
      <c r="G18028">
        <v>150</v>
      </c>
      <c r="H18028">
        <v>164</v>
      </c>
      <c r="I18028">
        <v>183</v>
      </c>
      <c r="J18028">
        <v>1</v>
      </c>
      <c r="K18028">
        <v>0</v>
      </c>
      <c r="L18028" t="s">
        <v>20</v>
      </c>
      <c r="M18028" t="s">
        <v>1043</v>
      </c>
      <c r="N18028" t="s">
        <v>443</v>
      </c>
      <c r="O18028" t="s">
        <v>22</v>
      </c>
      <c r="P18028" t="s">
        <v>23</v>
      </c>
      <c r="Q18028" t="s">
        <v>24</v>
      </c>
    </row>
    <row r="18029" spans="1:17" x14ac:dyDescent="0.2">
      <c r="A18029" s="2">
        <v>42285</v>
      </c>
      <c r="B18029" t="s">
        <v>469</v>
      </c>
      <c r="C18029" t="s">
        <v>143</v>
      </c>
      <c r="D18029" t="s">
        <v>115</v>
      </c>
      <c r="E18029" t="s">
        <v>115</v>
      </c>
      <c r="F18029">
        <v>123</v>
      </c>
      <c r="G18029">
        <v>55</v>
      </c>
      <c r="H18029">
        <v>283</v>
      </c>
      <c r="I18029">
        <v>581</v>
      </c>
      <c r="J18029">
        <v>0</v>
      </c>
      <c r="K18029">
        <v>3</v>
      </c>
      <c r="L18029" t="s">
        <v>20</v>
      </c>
      <c r="M18029" t="s">
        <v>1512</v>
      </c>
      <c r="N18029" t="s">
        <v>239</v>
      </c>
      <c r="O18029" t="s">
        <v>122</v>
      </c>
      <c r="P18029" t="s">
        <v>23</v>
      </c>
      <c r="Q18029" t="s">
        <v>41</v>
      </c>
    </row>
    <row r="18030" spans="1:17" x14ac:dyDescent="0.2">
      <c r="A18030" s="2">
        <v>42285</v>
      </c>
      <c r="B18030" t="s">
        <v>583</v>
      </c>
      <c r="C18030" t="s">
        <v>388</v>
      </c>
      <c r="D18030" t="s">
        <v>115</v>
      </c>
      <c r="E18030" t="s">
        <v>115</v>
      </c>
      <c r="F18030">
        <v>155</v>
      </c>
      <c r="G18030">
        <v>167</v>
      </c>
      <c r="H18030">
        <v>172</v>
      </c>
      <c r="I18030">
        <v>128</v>
      </c>
      <c r="J18030">
        <v>2</v>
      </c>
      <c r="K18030">
        <v>1</v>
      </c>
      <c r="L18030" t="s">
        <v>20</v>
      </c>
      <c r="M18030" t="s">
        <v>584</v>
      </c>
      <c r="N18030" t="s">
        <v>583</v>
      </c>
      <c r="O18030" t="s">
        <v>22</v>
      </c>
      <c r="P18030" t="s">
        <v>23</v>
      </c>
      <c r="Q18030" t="s">
        <v>24</v>
      </c>
    </row>
    <row r="18031" spans="1:17" x14ac:dyDescent="0.2">
      <c r="A18031" s="2">
        <v>42285</v>
      </c>
      <c r="B18031" t="s">
        <v>32</v>
      </c>
      <c r="C18031" t="s">
        <v>38</v>
      </c>
      <c r="D18031" t="s">
        <v>19</v>
      </c>
      <c r="E18031" t="s">
        <v>19</v>
      </c>
      <c r="F18031">
        <v>69</v>
      </c>
      <c r="G18031">
        <v>61</v>
      </c>
      <c r="H18031">
        <v>501</v>
      </c>
      <c r="I18031">
        <v>551</v>
      </c>
      <c r="J18031">
        <v>0</v>
      </c>
      <c r="K18031">
        <v>1</v>
      </c>
      <c r="L18031" t="s">
        <v>20</v>
      </c>
      <c r="M18031" t="s">
        <v>1657</v>
      </c>
      <c r="N18031" t="s">
        <v>32</v>
      </c>
      <c r="O18031" t="s">
        <v>22</v>
      </c>
      <c r="P18031" t="s">
        <v>23</v>
      </c>
      <c r="Q18031" t="s">
        <v>41</v>
      </c>
    </row>
    <row r="18032" spans="1:17" x14ac:dyDescent="0.2">
      <c r="A18032" s="2">
        <v>42285</v>
      </c>
      <c r="B18032" t="s">
        <v>425</v>
      </c>
      <c r="C18032" t="s">
        <v>164</v>
      </c>
      <c r="D18032" t="s">
        <v>115</v>
      </c>
      <c r="E18032" t="s">
        <v>115</v>
      </c>
      <c r="F18032">
        <v>149</v>
      </c>
      <c r="G18032">
        <v>85</v>
      </c>
      <c r="H18032">
        <v>186</v>
      </c>
      <c r="I18032">
        <v>396</v>
      </c>
      <c r="J18032">
        <v>1</v>
      </c>
      <c r="K18032">
        <v>1</v>
      </c>
      <c r="L18032" t="s">
        <v>20</v>
      </c>
      <c r="M18032" t="s">
        <v>811</v>
      </c>
      <c r="N18032" t="s">
        <v>425</v>
      </c>
      <c r="O18032" t="s">
        <v>22</v>
      </c>
      <c r="P18032" t="s">
        <v>23</v>
      </c>
      <c r="Q18032" t="s">
        <v>30</v>
      </c>
    </row>
    <row r="18033" spans="1:17" x14ac:dyDescent="0.2">
      <c r="A18033" s="2">
        <v>42286</v>
      </c>
      <c r="B18033" t="s">
        <v>150</v>
      </c>
      <c r="C18033" t="s">
        <v>34</v>
      </c>
      <c r="D18033" t="s">
        <v>36</v>
      </c>
      <c r="E18033" t="s">
        <v>36</v>
      </c>
      <c r="F18033">
        <v>19</v>
      </c>
      <c r="G18033">
        <v>55</v>
      </c>
      <c r="H18033">
        <v>926</v>
      </c>
      <c r="I18033">
        <v>582</v>
      </c>
      <c r="J18033">
        <v>1</v>
      </c>
      <c r="K18033">
        <v>2</v>
      </c>
      <c r="L18033" t="s">
        <v>28</v>
      </c>
      <c r="M18033" t="s">
        <v>151</v>
      </c>
      <c r="N18033" t="s">
        <v>150</v>
      </c>
      <c r="O18033" t="s">
        <v>22</v>
      </c>
      <c r="P18033" t="s">
        <v>23</v>
      </c>
      <c r="Q18033" t="s">
        <v>41</v>
      </c>
    </row>
    <row r="18034" spans="1:17" x14ac:dyDescent="0.2">
      <c r="A18034" s="2">
        <v>42286</v>
      </c>
      <c r="B18034" t="s">
        <v>224</v>
      </c>
      <c r="C18034" t="s">
        <v>111</v>
      </c>
      <c r="D18034" t="s">
        <v>36</v>
      </c>
      <c r="E18034" t="s">
        <v>36</v>
      </c>
      <c r="F18034">
        <v>76</v>
      </c>
      <c r="G18034">
        <v>62</v>
      </c>
      <c r="H18034">
        <v>426</v>
      </c>
      <c r="I18034">
        <v>545</v>
      </c>
      <c r="J18034">
        <v>1</v>
      </c>
      <c r="K18034">
        <v>4</v>
      </c>
      <c r="L18034" t="s">
        <v>28</v>
      </c>
      <c r="M18034" t="s">
        <v>1658</v>
      </c>
      <c r="N18034" t="s">
        <v>67</v>
      </c>
      <c r="O18034" t="s">
        <v>122</v>
      </c>
      <c r="P18034" t="s">
        <v>23</v>
      </c>
      <c r="Q18034" t="s">
        <v>41</v>
      </c>
    </row>
    <row r="18035" spans="1:17" x14ac:dyDescent="0.2">
      <c r="A18035" s="2">
        <v>42286</v>
      </c>
      <c r="B18035" t="s">
        <v>800</v>
      </c>
      <c r="C18035" t="s">
        <v>46</v>
      </c>
      <c r="D18035" t="s">
        <v>36</v>
      </c>
      <c r="E18035" t="s">
        <v>36</v>
      </c>
      <c r="F18035">
        <v>206</v>
      </c>
      <c r="G18035">
        <v>135</v>
      </c>
      <c r="H18035">
        <v>4</v>
      </c>
      <c r="I18035">
        <v>224</v>
      </c>
      <c r="J18035">
        <v>0</v>
      </c>
      <c r="K18035">
        <v>6</v>
      </c>
      <c r="L18035" t="s">
        <v>20</v>
      </c>
      <c r="M18035" t="s">
        <v>800</v>
      </c>
      <c r="N18035" t="s">
        <v>800</v>
      </c>
      <c r="O18035" t="s">
        <v>22</v>
      </c>
      <c r="P18035" t="s">
        <v>23</v>
      </c>
      <c r="Q18035" t="s">
        <v>41</v>
      </c>
    </row>
    <row r="18036" spans="1:17" x14ac:dyDescent="0.2">
      <c r="A18036" s="2">
        <v>42286</v>
      </c>
      <c r="B18036" t="s">
        <v>89</v>
      </c>
      <c r="C18036" t="s">
        <v>81</v>
      </c>
      <c r="D18036" t="s">
        <v>50</v>
      </c>
      <c r="E18036" t="s">
        <v>50</v>
      </c>
      <c r="F18036">
        <v>10</v>
      </c>
      <c r="G18036">
        <v>87</v>
      </c>
      <c r="H18036">
        <v>1160</v>
      </c>
      <c r="I18036">
        <v>387</v>
      </c>
      <c r="J18036">
        <v>2</v>
      </c>
      <c r="K18036">
        <v>0</v>
      </c>
      <c r="L18036" t="s">
        <v>291</v>
      </c>
      <c r="M18036" t="s">
        <v>91</v>
      </c>
      <c r="N18036" t="s">
        <v>89</v>
      </c>
      <c r="O18036" t="s">
        <v>22</v>
      </c>
      <c r="P18036" t="s">
        <v>23</v>
      </c>
      <c r="Q18036" t="s">
        <v>24</v>
      </c>
    </row>
    <row r="18037" spans="1:17" x14ac:dyDescent="0.2">
      <c r="A18037" s="2">
        <v>42286</v>
      </c>
      <c r="B18037" t="s">
        <v>196</v>
      </c>
      <c r="C18037" t="s">
        <v>352</v>
      </c>
      <c r="D18037" t="s">
        <v>36</v>
      </c>
      <c r="E18037" t="s">
        <v>36</v>
      </c>
      <c r="F18037">
        <v>161</v>
      </c>
      <c r="G18037">
        <v>125</v>
      </c>
      <c r="H18037">
        <v>154</v>
      </c>
      <c r="I18037">
        <v>274</v>
      </c>
      <c r="J18037">
        <v>1</v>
      </c>
      <c r="K18037">
        <v>1</v>
      </c>
      <c r="L18037" t="s">
        <v>20</v>
      </c>
      <c r="M18037" t="s">
        <v>917</v>
      </c>
      <c r="N18037" t="s">
        <v>196</v>
      </c>
      <c r="O18037" t="s">
        <v>22</v>
      </c>
      <c r="P18037" t="s">
        <v>23</v>
      </c>
      <c r="Q18037" t="s">
        <v>30</v>
      </c>
    </row>
    <row r="18038" spans="1:17" x14ac:dyDescent="0.2">
      <c r="A18038" s="2">
        <v>42286</v>
      </c>
      <c r="B18038" t="s">
        <v>174</v>
      </c>
      <c r="C18038" t="s">
        <v>52</v>
      </c>
      <c r="D18038" t="s">
        <v>50</v>
      </c>
      <c r="E18038" t="s">
        <v>50</v>
      </c>
      <c r="F18038">
        <v>156</v>
      </c>
      <c r="G18038">
        <v>45</v>
      </c>
      <c r="H18038">
        <v>170</v>
      </c>
      <c r="I18038">
        <v>671</v>
      </c>
      <c r="J18038">
        <v>0</v>
      </c>
      <c r="K18038">
        <v>2</v>
      </c>
      <c r="L18038" t="s">
        <v>291</v>
      </c>
      <c r="M18038" t="s">
        <v>820</v>
      </c>
      <c r="N18038" t="s">
        <v>174</v>
      </c>
      <c r="O18038" t="s">
        <v>22</v>
      </c>
      <c r="P18038" t="s">
        <v>23</v>
      </c>
      <c r="Q18038" t="s">
        <v>41</v>
      </c>
    </row>
    <row r="18039" spans="1:17" x14ac:dyDescent="0.2">
      <c r="A18039" s="2">
        <v>42286</v>
      </c>
      <c r="B18039" t="s">
        <v>328</v>
      </c>
      <c r="C18039" t="s">
        <v>168</v>
      </c>
      <c r="D18039" t="s">
        <v>50</v>
      </c>
      <c r="E18039" t="s">
        <v>50</v>
      </c>
      <c r="F18039">
        <v>132</v>
      </c>
      <c r="G18039">
        <v>24</v>
      </c>
      <c r="H18039">
        <v>239</v>
      </c>
      <c r="I18039">
        <v>874</v>
      </c>
      <c r="J18039">
        <v>0</v>
      </c>
      <c r="K18039">
        <v>2</v>
      </c>
      <c r="L18039" t="s">
        <v>291</v>
      </c>
      <c r="M18039" t="s">
        <v>329</v>
      </c>
      <c r="N18039" t="s">
        <v>328</v>
      </c>
      <c r="O18039" t="s">
        <v>22</v>
      </c>
      <c r="P18039" t="s">
        <v>23</v>
      </c>
      <c r="Q18039" t="s">
        <v>41</v>
      </c>
    </row>
    <row r="18040" spans="1:17" x14ac:dyDescent="0.2">
      <c r="A18040" s="2">
        <v>42286</v>
      </c>
      <c r="B18040" t="s">
        <v>384</v>
      </c>
      <c r="C18040" t="s">
        <v>95</v>
      </c>
      <c r="D18040" t="s">
        <v>50</v>
      </c>
      <c r="E18040" t="s">
        <v>50</v>
      </c>
      <c r="F18040">
        <v>132</v>
      </c>
      <c r="G18040">
        <v>26</v>
      </c>
      <c r="H18040">
        <v>238</v>
      </c>
      <c r="I18040">
        <v>845</v>
      </c>
      <c r="J18040">
        <v>1</v>
      </c>
      <c r="K18040">
        <v>2</v>
      </c>
      <c r="L18040" t="s">
        <v>291</v>
      </c>
      <c r="M18040" t="s">
        <v>395</v>
      </c>
      <c r="N18040" t="s">
        <v>384</v>
      </c>
      <c r="O18040" t="s">
        <v>22</v>
      </c>
      <c r="P18040" t="s">
        <v>23</v>
      </c>
      <c r="Q18040" t="s">
        <v>41</v>
      </c>
    </row>
    <row r="18041" spans="1:17" x14ac:dyDescent="0.2">
      <c r="A18041" s="2">
        <v>42286</v>
      </c>
      <c r="B18041" t="s">
        <v>1279</v>
      </c>
      <c r="C18041" t="s">
        <v>69</v>
      </c>
      <c r="D18041" t="s">
        <v>50</v>
      </c>
      <c r="E18041" t="s">
        <v>50</v>
      </c>
      <c r="F18041">
        <v>72</v>
      </c>
      <c r="G18041">
        <v>11</v>
      </c>
      <c r="H18041">
        <v>469</v>
      </c>
      <c r="I18041">
        <v>1099</v>
      </c>
      <c r="J18041">
        <v>2</v>
      </c>
      <c r="K18041">
        <v>3</v>
      </c>
      <c r="L18041" t="s">
        <v>291</v>
      </c>
      <c r="M18041" t="s">
        <v>1280</v>
      </c>
      <c r="N18041" t="s">
        <v>1279</v>
      </c>
      <c r="O18041" t="s">
        <v>22</v>
      </c>
      <c r="P18041" t="s">
        <v>23</v>
      </c>
      <c r="Q18041" t="s">
        <v>41</v>
      </c>
    </row>
    <row r="18042" spans="1:17" x14ac:dyDescent="0.2">
      <c r="A18042" s="2">
        <v>42286</v>
      </c>
      <c r="B18042" t="s">
        <v>110</v>
      </c>
      <c r="C18042" t="s">
        <v>136</v>
      </c>
      <c r="D18042" t="s">
        <v>36</v>
      </c>
      <c r="E18042" t="s">
        <v>36</v>
      </c>
      <c r="F18042">
        <v>80</v>
      </c>
      <c r="G18042">
        <v>21</v>
      </c>
      <c r="H18042">
        <v>407</v>
      </c>
      <c r="I18042">
        <v>916</v>
      </c>
      <c r="J18042">
        <v>0</v>
      </c>
      <c r="K18042">
        <v>1</v>
      </c>
      <c r="L18042" t="s">
        <v>28</v>
      </c>
      <c r="M18042" t="s">
        <v>884</v>
      </c>
      <c r="N18042" t="s">
        <v>110</v>
      </c>
      <c r="O18042" t="s">
        <v>22</v>
      </c>
      <c r="P18042" t="s">
        <v>23</v>
      </c>
      <c r="Q18042" t="s">
        <v>41</v>
      </c>
    </row>
    <row r="18043" spans="1:17" x14ac:dyDescent="0.2">
      <c r="A18043" s="2">
        <v>42286</v>
      </c>
      <c r="B18043" t="s">
        <v>244</v>
      </c>
      <c r="C18043" t="s">
        <v>317</v>
      </c>
      <c r="D18043" t="s">
        <v>50</v>
      </c>
      <c r="E18043" t="s">
        <v>50</v>
      </c>
      <c r="F18043">
        <v>18</v>
      </c>
      <c r="G18043">
        <v>98</v>
      </c>
      <c r="H18043">
        <v>935</v>
      </c>
      <c r="I18043">
        <v>349</v>
      </c>
      <c r="J18043">
        <v>0</v>
      </c>
      <c r="K18043">
        <v>1</v>
      </c>
      <c r="L18043" t="s">
        <v>291</v>
      </c>
      <c r="M18043" t="s">
        <v>1081</v>
      </c>
      <c r="N18043" t="s">
        <v>244</v>
      </c>
      <c r="O18043" t="s">
        <v>22</v>
      </c>
      <c r="P18043" t="s">
        <v>23</v>
      </c>
      <c r="Q18043" t="s">
        <v>41</v>
      </c>
    </row>
    <row r="18044" spans="1:17" x14ac:dyDescent="0.2">
      <c r="A18044" s="2">
        <v>42286</v>
      </c>
      <c r="B18044" t="s">
        <v>249</v>
      </c>
      <c r="C18044" t="s">
        <v>73</v>
      </c>
      <c r="D18044" t="s">
        <v>50</v>
      </c>
      <c r="E18044" t="s">
        <v>50</v>
      </c>
      <c r="F18044">
        <v>46</v>
      </c>
      <c r="G18044">
        <v>116</v>
      </c>
      <c r="H18044">
        <v>662</v>
      </c>
      <c r="I18044">
        <v>297</v>
      </c>
      <c r="J18044">
        <v>1</v>
      </c>
      <c r="K18044">
        <v>1</v>
      </c>
      <c r="L18044" t="s">
        <v>291</v>
      </c>
      <c r="M18044" t="s">
        <v>529</v>
      </c>
      <c r="N18044" t="s">
        <v>249</v>
      </c>
      <c r="O18044" t="s">
        <v>22</v>
      </c>
      <c r="P18044" t="s">
        <v>23</v>
      </c>
      <c r="Q18044" t="s">
        <v>30</v>
      </c>
    </row>
    <row r="18045" spans="1:17" x14ac:dyDescent="0.2">
      <c r="A18045" s="2">
        <v>42286</v>
      </c>
      <c r="B18045" t="s">
        <v>556</v>
      </c>
      <c r="C18045" t="s">
        <v>237</v>
      </c>
      <c r="D18045" t="s">
        <v>36</v>
      </c>
      <c r="E18045" t="s">
        <v>36</v>
      </c>
      <c r="F18045">
        <v>203</v>
      </c>
      <c r="G18045">
        <v>120</v>
      </c>
      <c r="H18045">
        <v>5</v>
      </c>
      <c r="I18045">
        <v>286</v>
      </c>
      <c r="J18045">
        <v>0</v>
      </c>
      <c r="K18045">
        <v>2</v>
      </c>
      <c r="L18045" t="s">
        <v>20</v>
      </c>
      <c r="M18045" t="s">
        <v>375</v>
      </c>
      <c r="N18045" t="s">
        <v>374</v>
      </c>
      <c r="O18045" t="s">
        <v>122</v>
      </c>
      <c r="P18045" t="s">
        <v>23</v>
      </c>
      <c r="Q18045" t="s">
        <v>41</v>
      </c>
    </row>
    <row r="18046" spans="1:17" x14ac:dyDescent="0.2">
      <c r="A18046" s="2">
        <v>42286</v>
      </c>
      <c r="B18046" t="s">
        <v>106</v>
      </c>
      <c r="C18046" t="s">
        <v>97</v>
      </c>
      <c r="D18046" t="s">
        <v>50</v>
      </c>
      <c r="E18046" t="s">
        <v>50</v>
      </c>
      <c r="F18046">
        <v>6</v>
      </c>
      <c r="G18046">
        <v>142</v>
      </c>
      <c r="H18046">
        <v>1223</v>
      </c>
      <c r="I18046">
        <v>198</v>
      </c>
      <c r="J18046">
        <v>4</v>
      </c>
      <c r="K18046">
        <v>0</v>
      </c>
      <c r="L18046" t="s">
        <v>291</v>
      </c>
      <c r="M18046" t="s">
        <v>1061</v>
      </c>
      <c r="N18046" t="s">
        <v>106</v>
      </c>
      <c r="O18046" t="s">
        <v>22</v>
      </c>
      <c r="P18046" t="s">
        <v>23</v>
      </c>
      <c r="Q18046" t="s">
        <v>24</v>
      </c>
    </row>
    <row r="18047" spans="1:17" x14ac:dyDescent="0.2">
      <c r="A18047" s="2">
        <v>42286</v>
      </c>
      <c r="B18047" t="s">
        <v>53</v>
      </c>
      <c r="C18047" t="s">
        <v>125</v>
      </c>
      <c r="D18047" t="s">
        <v>50</v>
      </c>
      <c r="E18047" t="s">
        <v>50</v>
      </c>
      <c r="F18047">
        <v>12</v>
      </c>
      <c r="G18047">
        <v>196</v>
      </c>
      <c r="H18047">
        <v>1043</v>
      </c>
      <c r="I18047">
        <v>34</v>
      </c>
      <c r="J18047">
        <v>7</v>
      </c>
      <c r="K18047">
        <v>0</v>
      </c>
      <c r="L18047" t="s">
        <v>291</v>
      </c>
      <c r="M18047" t="s">
        <v>838</v>
      </c>
      <c r="N18047" t="s">
        <v>53</v>
      </c>
      <c r="O18047" t="s">
        <v>22</v>
      </c>
      <c r="P18047" t="s">
        <v>23</v>
      </c>
      <c r="Q18047" t="s">
        <v>24</v>
      </c>
    </row>
    <row r="18048" spans="1:17" x14ac:dyDescent="0.2">
      <c r="A18048" s="2">
        <v>42286</v>
      </c>
      <c r="B18048" t="s">
        <v>114</v>
      </c>
      <c r="C18048" t="s">
        <v>254</v>
      </c>
      <c r="D18048" t="s">
        <v>115</v>
      </c>
      <c r="E18048" t="s">
        <v>115</v>
      </c>
      <c r="F18048">
        <v>145</v>
      </c>
      <c r="G18048">
        <v>153</v>
      </c>
      <c r="H18048">
        <v>196</v>
      </c>
      <c r="I18048">
        <v>179</v>
      </c>
      <c r="J18048">
        <v>1</v>
      </c>
      <c r="K18048">
        <v>0</v>
      </c>
      <c r="L18048" t="s">
        <v>28</v>
      </c>
      <c r="M18048" t="s">
        <v>226</v>
      </c>
      <c r="N18048" t="s">
        <v>114</v>
      </c>
      <c r="O18048" t="s">
        <v>22</v>
      </c>
      <c r="P18048" t="s">
        <v>23</v>
      </c>
      <c r="Q18048" t="s">
        <v>24</v>
      </c>
    </row>
    <row r="18049" spans="1:17" x14ac:dyDescent="0.2">
      <c r="A18049" s="2">
        <v>42286</v>
      </c>
      <c r="B18049" t="s">
        <v>128</v>
      </c>
      <c r="C18049" t="s">
        <v>141</v>
      </c>
      <c r="D18049" t="s">
        <v>36</v>
      </c>
      <c r="E18049" t="s">
        <v>36</v>
      </c>
      <c r="F18049">
        <v>36</v>
      </c>
      <c r="G18049">
        <v>65</v>
      </c>
      <c r="H18049">
        <v>722</v>
      </c>
      <c r="I18049">
        <v>529</v>
      </c>
      <c r="J18049">
        <v>3</v>
      </c>
      <c r="K18049">
        <v>3</v>
      </c>
      <c r="L18049" t="s">
        <v>28</v>
      </c>
      <c r="M18049" t="s">
        <v>1054</v>
      </c>
      <c r="N18049" t="s">
        <v>128</v>
      </c>
      <c r="O18049" t="s">
        <v>22</v>
      </c>
      <c r="P18049" t="s">
        <v>23</v>
      </c>
      <c r="Q18049" t="s">
        <v>30</v>
      </c>
    </row>
    <row r="18050" spans="1:17" x14ac:dyDescent="0.2">
      <c r="A18050" s="2">
        <v>42287</v>
      </c>
      <c r="B18050" t="s">
        <v>737</v>
      </c>
      <c r="C18050" t="s">
        <v>147</v>
      </c>
      <c r="D18050" t="s">
        <v>50</v>
      </c>
      <c r="E18050" t="s">
        <v>50</v>
      </c>
      <c r="F18050">
        <v>205</v>
      </c>
      <c r="G18050">
        <v>3</v>
      </c>
      <c r="H18050">
        <v>5</v>
      </c>
      <c r="I18050">
        <v>1387</v>
      </c>
      <c r="J18050">
        <v>1</v>
      </c>
      <c r="K18050">
        <v>4</v>
      </c>
      <c r="L18050" t="s">
        <v>291</v>
      </c>
      <c r="M18050" t="s">
        <v>819</v>
      </c>
      <c r="N18050" t="s">
        <v>737</v>
      </c>
      <c r="O18050" t="s">
        <v>22</v>
      </c>
      <c r="P18050" t="s">
        <v>23</v>
      </c>
      <c r="Q18050" t="s">
        <v>41</v>
      </c>
    </row>
    <row r="18051" spans="1:17" x14ac:dyDescent="0.2">
      <c r="A18051" s="2">
        <v>42287</v>
      </c>
      <c r="B18051" t="s">
        <v>386</v>
      </c>
      <c r="C18051" t="s">
        <v>119</v>
      </c>
      <c r="D18051" t="s">
        <v>50</v>
      </c>
      <c r="E18051" t="s">
        <v>50</v>
      </c>
      <c r="F18051">
        <v>105</v>
      </c>
      <c r="G18051">
        <v>17</v>
      </c>
      <c r="H18051">
        <v>328</v>
      </c>
      <c r="I18051">
        <v>962</v>
      </c>
      <c r="J18051">
        <v>1</v>
      </c>
      <c r="K18051">
        <v>3</v>
      </c>
      <c r="L18051" t="s">
        <v>291</v>
      </c>
      <c r="M18051" t="s">
        <v>595</v>
      </c>
      <c r="N18051" t="s">
        <v>386</v>
      </c>
      <c r="O18051" t="s">
        <v>22</v>
      </c>
      <c r="P18051" t="s">
        <v>23</v>
      </c>
      <c r="Q18051" t="s">
        <v>41</v>
      </c>
    </row>
    <row r="18052" spans="1:17" x14ac:dyDescent="0.2">
      <c r="A18052" s="2">
        <v>42287</v>
      </c>
      <c r="B18052" t="s">
        <v>646</v>
      </c>
      <c r="C18052" t="s">
        <v>161</v>
      </c>
      <c r="D18052" t="s">
        <v>50</v>
      </c>
      <c r="E18052" t="s">
        <v>50</v>
      </c>
      <c r="F18052">
        <v>30</v>
      </c>
      <c r="G18052">
        <v>8</v>
      </c>
      <c r="H18052">
        <v>787</v>
      </c>
      <c r="I18052">
        <v>1195</v>
      </c>
      <c r="J18052">
        <v>2</v>
      </c>
      <c r="K18052">
        <v>0</v>
      </c>
      <c r="L18052" t="s">
        <v>291</v>
      </c>
      <c r="M18052" t="s">
        <v>909</v>
      </c>
      <c r="N18052" t="s">
        <v>646</v>
      </c>
      <c r="O18052" t="s">
        <v>22</v>
      </c>
      <c r="P18052" t="s">
        <v>23</v>
      </c>
      <c r="Q18052" t="s">
        <v>24</v>
      </c>
    </row>
    <row r="18053" spans="1:17" x14ac:dyDescent="0.2">
      <c r="A18053" s="2">
        <v>42287</v>
      </c>
      <c r="B18053" t="s">
        <v>756</v>
      </c>
      <c r="C18053" t="s">
        <v>35</v>
      </c>
      <c r="D18053" t="s">
        <v>36</v>
      </c>
      <c r="E18053" t="s">
        <v>36</v>
      </c>
      <c r="F18053">
        <v>175</v>
      </c>
      <c r="G18053">
        <v>121</v>
      </c>
      <c r="H18053">
        <v>100</v>
      </c>
      <c r="I18053">
        <v>285</v>
      </c>
      <c r="J18053">
        <v>1</v>
      </c>
      <c r="K18053">
        <v>0</v>
      </c>
      <c r="L18053" t="s">
        <v>20</v>
      </c>
      <c r="M18053" t="s">
        <v>801</v>
      </c>
      <c r="N18053" t="s">
        <v>756</v>
      </c>
      <c r="O18053" t="s">
        <v>22</v>
      </c>
      <c r="P18053" t="s">
        <v>23</v>
      </c>
      <c r="Q18053" t="s">
        <v>24</v>
      </c>
    </row>
    <row r="18054" spans="1:17" x14ac:dyDescent="0.2">
      <c r="A18054" s="2">
        <v>42287</v>
      </c>
      <c r="B18054" t="s">
        <v>274</v>
      </c>
      <c r="C18054" t="s">
        <v>87</v>
      </c>
      <c r="D18054" t="s">
        <v>50</v>
      </c>
      <c r="E18054" t="s">
        <v>50</v>
      </c>
      <c r="F18054">
        <v>16</v>
      </c>
      <c r="G18054">
        <v>78</v>
      </c>
      <c r="H18054">
        <v>964</v>
      </c>
      <c r="I18054">
        <v>413</v>
      </c>
      <c r="J18054">
        <v>3</v>
      </c>
      <c r="K18054">
        <v>0</v>
      </c>
      <c r="L18054" t="s">
        <v>291</v>
      </c>
      <c r="M18054" t="s">
        <v>333</v>
      </c>
      <c r="N18054" t="s">
        <v>274</v>
      </c>
      <c r="O18054" t="s">
        <v>22</v>
      </c>
      <c r="P18054" t="s">
        <v>23</v>
      </c>
      <c r="Q18054" t="s">
        <v>24</v>
      </c>
    </row>
    <row r="18055" spans="1:17" x14ac:dyDescent="0.2">
      <c r="A18055" s="2">
        <v>42287</v>
      </c>
      <c r="B18055" t="s">
        <v>293</v>
      </c>
      <c r="C18055" t="s">
        <v>180</v>
      </c>
      <c r="D18055" t="s">
        <v>50</v>
      </c>
      <c r="E18055" t="s">
        <v>50</v>
      </c>
      <c r="F18055">
        <v>15</v>
      </c>
      <c r="G18055">
        <v>37</v>
      </c>
      <c r="H18055">
        <v>982</v>
      </c>
      <c r="I18055">
        <v>716</v>
      </c>
      <c r="J18055">
        <v>0</v>
      </c>
      <c r="K18055">
        <v>2</v>
      </c>
      <c r="L18055" t="s">
        <v>291</v>
      </c>
      <c r="M18055" t="s">
        <v>478</v>
      </c>
      <c r="N18055" t="s">
        <v>293</v>
      </c>
      <c r="O18055" t="s">
        <v>22</v>
      </c>
      <c r="P18055" t="s">
        <v>23</v>
      </c>
      <c r="Q18055" t="s">
        <v>41</v>
      </c>
    </row>
    <row r="18056" spans="1:17" x14ac:dyDescent="0.2">
      <c r="A18056" s="2">
        <v>42287</v>
      </c>
      <c r="B18056" t="s">
        <v>828</v>
      </c>
      <c r="C18056" t="s">
        <v>351</v>
      </c>
      <c r="D18056" t="s">
        <v>36</v>
      </c>
      <c r="E18056" t="s">
        <v>36</v>
      </c>
      <c r="F18056">
        <v>202</v>
      </c>
      <c r="G18056">
        <v>111</v>
      </c>
      <c r="H18056">
        <v>7</v>
      </c>
      <c r="I18056">
        <v>305</v>
      </c>
      <c r="J18056">
        <v>0</v>
      </c>
      <c r="K18056">
        <v>2</v>
      </c>
      <c r="L18056" t="s">
        <v>20</v>
      </c>
      <c r="M18056" t="s">
        <v>829</v>
      </c>
      <c r="N18056" t="s">
        <v>828</v>
      </c>
      <c r="O18056" t="s">
        <v>22</v>
      </c>
      <c r="P18056" t="s">
        <v>23</v>
      </c>
      <c r="Q18056" t="s">
        <v>41</v>
      </c>
    </row>
    <row r="18057" spans="1:17" x14ac:dyDescent="0.2">
      <c r="A18057" s="2">
        <v>42287</v>
      </c>
      <c r="B18057" t="s">
        <v>76</v>
      </c>
      <c r="C18057" t="s">
        <v>101</v>
      </c>
      <c r="D18057" t="s">
        <v>50</v>
      </c>
      <c r="E18057" t="s">
        <v>50</v>
      </c>
      <c r="F18057">
        <v>23</v>
      </c>
      <c r="G18057">
        <v>103</v>
      </c>
      <c r="H18057">
        <v>881</v>
      </c>
      <c r="I18057">
        <v>334</v>
      </c>
      <c r="J18057">
        <v>2</v>
      </c>
      <c r="K18057">
        <v>2</v>
      </c>
      <c r="L18057" t="s">
        <v>291</v>
      </c>
      <c r="M18057" t="s">
        <v>78</v>
      </c>
      <c r="N18057" t="s">
        <v>76</v>
      </c>
      <c r="O18057" t="s">
        <v>22</v>
      </c>
      <c r="P18057" t="s">
        <v>23</v>
      </c>
      <c r="Q18057" t="s">
        <v>30</v>
      </c>
    </row>
    <row r="18058" spans="1:17" x14ac:dyDescent="0.2">
      <c r="A18058" s="2">
        <v>42287</v>
      </c>
      <c r="B18058" t="s">
        <v>123</v>
      </c>
      <c r="C18058" t="s">
        <v>145</v>
      </c>
      <c r="D18058" t="s">
        <v>50</v>
      </c>
      <c r="E18058" t="s">
        <v>50</v>
      </c>
      <c r="F18058">
        <v>47</v>
      </c>
      <c r="G18058">
        <v>114</v>
      </c>
      <c r="H18058">
        <v>659</v>
      </c>
      <c r="I18058">
        <v>299</v>
      </c>
      <c r="J18058">
        <v>1</v>
      </c>
      <c r="K18058">
        <v>2</v>
      </c>
      <c r="L18058" t="s">
        <v>291</v>
      </c>
      <c r="M18058" t="s">
        <v>415</v>
      </c>
      <c r="N18058" t="s">
        <v>123</v>
      </c>
      <c r="O18058" t="s">
        <v>22</v>
      </c>
      <c r="P18058" t="s">
        <v>23</v>
      </c>
      <c r="Q18058" t="s">
        <v>41</v>
      </c>
    </row>
    <row r="18059" spans="1:17" x14ac:dyDescent="0.2">
      <c r="A18059" s="2">
        <v>42287</v>
      </c>
      <c r="B18059" t="s">
        <v>560</v>
      </c>
      <c r="C18059" t="s">
        <v>126</v>
      </c>
      <c r="D18059" t="s">
        <v>50</v>
      </c>
      <c r="E18059" t="s">
        <v>50</v>
      </c>
      <c r="F18059">
        <v>142</v>
      </c>
      <c r="G18059">
        <v>14</v>
      </c>
      <c r="H18059">
        <v>199</v>
      </c>
      <c r="I18059">
        <v>1004</v>
      </c>
      <c r="J18059">
        <v>1</v>
      </c>
      <c r="K18059">
        <v>2</v>
      </c>
      <c r="L18059" t="s">
        <v>291</v>
      </c>
      <c r="M18059" t="s">
        <v>1389</v>
      </c>
      <c r="N18059" t="s">
        <v>560</v>
      </c>
      <c r="O18059" t="s">
        <v>22</v>
      </c>
      <c r="P18059" t="s">
        <v>23</v>
      </c>
      <c r="Q18059" t="s">
        <v>41</v>
      </c>
    </row>
    <row r="18060" spans="1:17" x14ac:dyDescent="0.2">
      <c r="A18060" s="2">
        <v>42287</v>
      </c>
      <c r="B18060" t="s">
        <v>378</v>
      </c>
      <c r="C18060" t="s">
        <v>660</v>
      </c>
      <c r="D18060" t="s">
        <v>36</v>
      </c>
      <c r="E18060" t="s">
        <v>36</v>
      </c>
      <c r="F18060">
        <v>127</v>
      </c>
      <c r="G18060">
        <v>126</v>
      </c>
      <c r="H18060">
        <v>262</v>
      </c>
      <c r="I18060">
        <v>271</v>
      </c>
      <c r="J18060">
        <v>3</v>
      </c>
      <c r="K18060">
        <v>0</v>
      </c>
      <c r="L18060" t="s">
        <v>20</v>
      </c>
      <c r="M18060" t="s">
        <v>379</v>
      </c>
      <c r="N18060" t="s">
        <v>378</v>
      </c>
      <c r="O18060" t="s">
        <v>22</v>
      </c>
      <c r="P18060" t="s">
        <v>23</v>
      </c>
      <c r="Q18060" t="s">
        <v>24</v>
      </c>
    </row>
    <row r="18061" spans="1:17" x14ac:dyDescent="0.2">
      <c r="A18061" s="2">
        <v>42287</v>
      </c>
      <c r="B18061" t="s">
        <v>49</v>
      </c>
      <c r="C18061" t="s">
        <v>184</v>
      </c>
      <c r="D18061" t="s">
        <v>50</v>
      </c>
      <c r="E18061" t="s">
        <v>50</v>
      </c>
      <c r="F18061">
        <v>34</v>
      </c>
      <c r="G18061">
        <v>157</v>
      </c>
      <c r="H18061">
        <v>738</v>
      </c>
      <c r="I18061">
        <v>164</v>
      </c>
      <c r="J18061">
        <v>2</v>
      </c>
      <c r="K18061">
        <v>0</v>
      </c>
      <c r="L18061" t="s">
        <v>291</v>
      </c>
      <c r="M18061" t="s">
        <v>103</v>
      </c>
      <c r="N18061" t="s">
        <v>49</v>
      </c>
      <c r="O18061" t="s">
        <v>22</v>
      </c>
      <c r="P18061" t="s">
        <v>23</v>
      </c>
      <c r="Q18061" t="s">
        <v>24</v>
      </c>
    </row>
    <row r="18062" spans="1:17" x14ac:dyDescent="0.2">
      <c r="A18062" s="2">
        <v>42287</v>
      </c>
      <c r="B18062" t="s">
        <v>77</v>
      </c>
      <c r="C18062" t="s">
        <v>26</v>
      </c>
      <c r="D18062" t="s">
        <v>27</v>
      </c>
      <c r="E18062" t="s">
        <v>27</v>
      </c>
      <c r="F18062">
        <v>29</v>
      </c>
      <c r="G18062">
        <v>27</v>
      </c>
      <c r="H18062">
        <v>807</v>
      </c>
      <c r="I18062">
        <v>842</v>
      </c>
      <c r="J18062">
        <v>2</v>
      </c>
      <c r="K18062">
        <v>3</v>
      </c>
      <c r="L18062" t="s">
        <v>28</v>
      </c>
      <c r="M18062" t="s">
        <v>335</v>
      </c>
      <c r="N18062" t="s">
        <v>77</v>
      </c>
      <c r="O18062" t="s">
        <v>22</v>
      </c>
      <c r="P18062" t="s">
        <v>23</v>
      </c>
      <c r="Q18062" t="s">
        <v>41</v>
      </c>
    </row>
    <row r="18063" spans="1:17" x14ac:dyDescent="0.2">
      <c r="A18063" s="2">
        <v>42288</v>
      </c>
      <c r="B18063" t="s">
        <v>286</v>
      </c>
      <c r="C18063" t="s">
        <v>85</v>
      </c>
      <c r="D18063" t="s">
        <v>50</v>
      </c>
      <c r="E18063" t="s">
        <v>50</v>
      </c>
      <c r="F18063">
        <v>91</v>
      </c>
      <c r="G18063">
        <v>32</v>
      </c>
      <c r="H18063">
        <v>377</v>
      </c>
      <c r="I18063">
        <v>754</v>
      </c>
      <c r="J18063">
        <v>0</v>
      </c>
      <c r="K18063">
        <v>3</v>
      </c>
      <c r="L18063" t="s">
        <v>291</v>
      </c>
      <c r="M18063" t="s">
        <v>359</v>
      </c>
      <c r="N18063" t="s">
        <v>286</v>
      </c>
      <c r="O18063" t="s">
        <v>22</v>
      </c>
      <c r="P18063" t="s">
        <v>23</v>
      </c>
      <c r="Q18063" t="s">
        <v>41</v>
      </c>
    </row>
    <row r="18064" spans="1:17" x14ac:dyDescent="0.2">
      <c r="A18064" s="2">
        <v>42288</v>
      </c>
      <c r="B18064" t="s">
        <v>72</v>
      </c>
      <c r="C18064" t="s">
        <v>67</v>
      </c>
      <c r="D18064" t="s">
        <v>50</v>
      </c>
      <c r="E18064" t="s">
        <v>50</v>
      </c>
      <c r="F18064">
        <v>28</v>
      </c>
      <c r="G18064">
        <v>22</v>
      </c>
      <c r="H18064">
        <v>835</v>
      </c>
      <c r="I18064">
        <v>899</v>
      </c>
      <c r="J18064">
        <v>1</v>
      </c>
      <c r="K18064">
        <v>2</v>
      </c>
      <c r="L18064" t="s">
        <v>28</v>
      </c>
      <c r="M18064" t="s">
        <v>74</v>
      </c>
      <c r="N18064" t="s">
        <v>72</v>
      </c>
      <c r="O18064" t="s">
        <v>22</v>
      </c>
      <c r="P18064" t="s">
        <v>23</v>
      </c>
      <c r="Q18064" t="s">
        <v>41</v>
      </c>
    </row>
    <row r="18065" spans="1:17" x14ac:dyDescent="0.2">
      <c r="A18065" s="2">
        <v>42288</v>
      </c>
      <c r="B18065" t="s">
        <v>183</v>
      </c>
      <c r="C18065" t="s">
        <v>138</v>
      </c>
      <c r="D18065" t="s">
        <v>36</v>
      </c>
      <c r="E18065" t="s">
        <v>36</v>
      </c>
      <c r="F18065">
        <v>51</v>
      </c>
      <c r="G18065">
        <v>71</v>
      </c>
      <c r="H18065">
        <v>619</v>
      </c>
      <c r="I18065">
        <v>486</v>
      </c>
      <c r="J18065">
        <v>3</v>
      </c>
      <c r="K18065">
        <v>0</v>
      </c>
      <c r="L18065" t="s">
        <v>28</v>
      </c>
      <c r="M18065" t="s">
        <v>300</v>
      </c>
      <c r="N18065" t="s">
        <v>176</v>
      </c>
      <c r="O18065" t="s">
        <v>122</v>
      </c>
      <c r="P18065" t="s">
        <v>23</v>
      </c>
      <c r="Q18065" t="s">
        <v>24</v>
      </c>
    </row>
    <row r="18066" spans="1:17" x14ac:dyDescent="0.2">
      <c r="A18066" s="2">
        <v>42288</v>
      </c>
      <c r="B18066" t="s">
        <v>374</v>
      </c>
      <c r="C18066" t="s">
        <v>876</v>
      </c>
      <c r="D18066" t="s">
        <v>36</v>
      </c>
      <c r="E18066" t="s">
        <v>36</v>
      </c>
      <c r="F18066">
        <v>108</v>
      </c>
      <c r="G18066">
        <v>193</v>
      </c>
      <c r="H18066">
        <v>315</v>
      </c>
      <c r="I18066">
        <v>48</v>
      </c>
      <c r="J18066">
        <v>3</v>
      </c>
      <c r="K18066">
        <v>0</v>
      </c>
      <c r="L18066" t="s">
        <v>20</v>
      </c>
      <c r="M18066" t="s">
        <v>375</v>
      </c>
      <c r="N18066" t="s">
        <v>374</v>
      </c>
      <c r="O18066" t="s">
        <v>22</v>
      </c>
      <c r="P18066" t="s">
        <v>23</v>
      </c>
      <c r="Q18066" t="s">
        <v>24</v>
      </c>
    </row>
    <row r="18067" spans="1:17" x14ac:dyDescent="0.2">
      <c r="A18067" s="2">
        <v>42288</v>
      </c>
      <c r="B18067" t="s">
        <v>48</v>
      </c>
      <c r="C18067" t="s">
        <v>92</v>
      </c>
      <c r="D18067" t="s">
        <v>50</v>
      </c>
      <c r="E18067" t="s">
        <v>50</v>
      </c>
      <c r="F18067">
        <v>85</v>
      </c>
      <c r="G18067">
        <v>13</v>
      </c>
      <c r="H18067">
        <v>395</v>
      </c>
      <c r="I18067">
        <v>1041</v>
      </c>
      <c r="J18067">
        <v>0</v>
      </c>
      <c r="K18067">
        <v>3</v>
      </c>
      <c r="L18067" t="s">
        <v>291</v>
      </c>
      <c r="M18067" t="s">
        <v>866</v>
      </c>
      <c r="N18067" t="s">
        <v>48</v>
      </c>
      <c r="O18067" t="s">
        <v>22</v>
      </c>
      <c r="P18067" t="s">
        <v>23</v>
      </c>
      <c r="Q18067" t="s">
        <v>41</v>
      </c>
    </row>
    <row r="18068" spans="1:17" x14ac:dyDescent="0.2">
      <c r="A18068" s="2">
        <v>42288</v>
      </c>
      <c r="B18068" t="s">
        <v>70</v>
      </c>
      <c r="C18068" t="s">
        <v>100</v>
      </c>
      <c r="D18068" t="s">
        <v>50</v>
      </c>
      <c r="E18068" t="s">
        <v>50</v>
      </c>
      <c r="F18068">
        <v>64</v>
      </c>
      <c r="G18068">
        <v>35</v>
      </c>
      <c r="H18068">
        <v>533</v>
      </c>
      <c r="I18068">
        <v>723</v>
      </c>
      <c r="J18068">
        <v>1</v>
      </c>
      <c r="K18068">
        <v>1</v>
      </c>
      <c r="L18068" t="s">
        <v>291</v>
      </c>
      <c r="M18068" t="s">
        <v>383</v>
      </c>
      <c r="N18068" t="s">
        <v>70</v>
      </c>
      <c r="O18068" t="s">
        <v>22</v>
      </c>
      <c r="P18068" t="s">
        <v>23</v>
      </c>
      <c r="Q18068" t="s">
        <v>30</v>
      </c>
    </row>
    <row r="18069" spans="1:17" x14ac:dyDescent="0.2">
      <c r="A18069" s="2">
        <v>42288</v>
      </c>
      <c r="B18069" t="s">
        <v>129</v>
      </c>
      <c r="C18069" t="s">
        <v>345</v>
      </c>
      <c r="D18069" t="s">
        <v>50</v>
      </c>
      <c r="E18069" t="s">
        <v>50</v>
      </c>
      <c r="F18069">
        <v>2</v>
      </c>
      <c r="G18069">
        <v>110</v>
      </c>
      <c r="H18069">
        <v>1400</v>
      </c>
      <c r="I18069">
        <v>307</v>
      </c>
      <c r="J18069">
        <v>2</v>
      </c>
      <c r="K18069">
        <v>1</v>
      </c>
      <c r="L18069" t="s">
        <v>291</v>
      </c>
      <c r="M18069" t="s">
        <v>1159</v>
      </c>
      <c r="N18069" t="s">
        <v>129</v>
      </c>
      <c r="O18069" t="s">
        <v>22</v>
      </c>
      <c r="P18069" t="s">
        <v>23</v>
      </c>
      <c r="Q18069" t="s">
        <v>24</v>
      </c>
    </row>
    <row r="18070" spans="1:17" x14ac:dyDescent="0.2">
      <c r="A18070" s="2">
        <v>42288</v>
      </c>
      <c r="B18070" t="s">
        <v>153</v>
      </c>
      <c r="C18070" t="s">
        <v>94</v>
      </c>
      <c r="D18070" t="s">
        <v>50</v>
      </c>
      <c r="E18070" t="s">
        <v>50</v>
      </c>
      <c r="F18070">
        <v>44</v>
      </c>
      <c r="G18070">
        <v>33</v>
      </c>
      <c r="H18070">
        <v>676</v>
      </c>
      <c r="I18070">
        <v>740</v>
      </c>
      <c r="J18070">
        <v>4</v>
      </c>
      <c r="K18070">
        <v>3</v>
      </c>
      <c r="L18070" t="s">
        <v>291</v>
      </c>
      <c r="M18070" t="s">
        <v>307</v>
      </c>
      <c r="N18070" t="s">
        <v>153</v>
      </c>
      <c r="O18070" t="s">
        <v>22</v>
      </c>
      <c r="P18070" t="s">
        <v>23</v>
      </c>
      <c r="Q18070" t="s">
        <v>24</v>
      </c>
    </row>
    <row r="18071" spans="1:17" x14ac:dyDescent="0.2">
      <c r="A18071" s="2">
        <v>42288</v>
      </c>
      <c r="B18071" t="s">
        <v>207</v>
      </c>
      <c r="C18071" t="s">
        <v>404</v>
      </c>
      <c r="D18071" t="s">
        <v>36</v>
      </c>
      <c r="E18071" t="s">
        <v>36</v>
      </c>
      <c r="F18071">
        <v>131</v>
      </c>
      <c r="G18071">
        <v>168</v>
      </c>
      <c r="H18071">
        <v>245</v>
      </c>
      <c r="I18071">
        <v>123</v>
      </c>
      <c r="J18071">
        <v>0</v>
      </c>
      <c r="K18071">
        <v>0</v>
      </c>
      <c r="L18071" t="s">
        <v>20</v>
      </c>
      <c r="M18071" t="s">
        <v>209</v>
      </c>
      <c r="N18071" t="s">
        <v>207</v>
      </c>
      <c r="O18071" t="s">
        <v>22</v>
      </c>
      <c r="P18071" t="s">
        <v>23</v>
      </c>
      <c r="Q18071" t="s">
        <v>30</v>
      </c>
    </row>
    <row r="18072" spans="1:17" x14ac:dyDescent="0.2">
      <c r="A18072" s="2">
        <v>42288</v>
      </c>
      <c r="B18072" t="s">
        <v>250</v>
      </c>
      <c r="C18072" t="s">
        <v>211</v>
      </c>
      <c r="D18072" t="s">
        <v>36</v>
      </c>
      <c r="E18072" t="s">
        <v>36</v>
      </c>
      <c r="F18072">
        <v>101</v>
      </c>
      <c r="G18072">
        <v>136</v>
      </c>
      <c r="H18072">
        <v>338</v>
      </c>
      <c r="I18072">
        <v>217</v>
      </c>
      <c r="J18072">
        <v>1</v>
      </c>
      <c r="K18072">
        <v>0</v>
      </c>
      <c r="L18072" t="s">
        <v>20</v>
      </c>
      <c r="M18072" t="s">
        <v>251</v>
      </c>
      <c r="N18072" t="s">
        <v>250</v>
      </c>
      <c r="O18072" t="s">
        <v>22</v>
      </c>
      <c r="P18072" t="s">
        <v>23</v>
      </c>
      <c r="Q18072" t="s">
        <v>24</v>
      </c>
    </row>
    <row r="18073" spans="1:17" x14ac:dyDescent="0.2">
      <c r="A18073" s="2">
        <v>42288</v>
      </c>
      <c r="B18073" t="s">
        <v>135</v>
      </c>
      <c r="C18073" t="s">
        <v>120</v>
      </c>
      <c r="D18073" t="s">
        <v>36</v>
      </c>
      <c r="E18073" t="s">
        <v>36</v>
      </c>
      <c r="F18073">
        <v>52</v>
      </c>
      <c r="G18073">
        <v>48</v>
      </c>
      <c r="H18073">
        <v>600</v>
      </c>
      <c r="I18073">
        <v>639</v>
      </c>
      <c r="J18073">
        <v>3</v>
      </c>
      <c r="K18073">
        <v>0</v>
      </c>
      <c r="L18073" t="s">
        <v>28</v>
      </c>
      <c r="M18073" t="s">
        <v>148</v>
      </c>
      <c r="N18073" t="s">
        <v>147</v>
      </c>
      <c r="O18073" t="s">
        <v>122</v>
      </c>
      <c r="P18073" t="s">
        <v>23</v>
      </c>
      <c r="Q18073" t="s">
        <v>24</v>
      </c>
    </row>
    <row r="18074" spans="1:17" x14ac:dyDescent="0.2">
      <c r="A18074" s="2">
        <v>42288</v>
      </c>
      <c r="B18074" t="s">
        <v>90</v>
      </c>
      <c r="C18074" t="s">
        <v>98</v>
      </c>
      <c r="D18074" t="s">
        <v>50</v>
      </c>
      <c r="E18074" t="s">
        <v>50</v>
      </c>
      <c r="F18074">
        <v>43</v>
      </c>
      <c r="G18074">
        <v>54</v>
      </c>
      <c r="H18074">
        <v>679</v>
      </c>
      <c r="I18074">
        <v>586</v>
      </c>
      <c r="J18074">
        <v>2</v>
      </c>
      <c r="K18074">
        <v>1</v>
      </c>
      <c r="L18074" t="s">
        <v>291</v>
      </c>
      <c r="M18074" t="s">
        <v>750</v>
      </c>
      <c r="N18074" t="s">
        <v>90</v>
      </c>
      <c r="O18074" t="s">
        <v>22</v>
      </c>
      <c r="P18074" t="s">
        <v>23</v>
      </c>
      <c r="Q18074" t="s">
        <v>24</v>
      </c>
    </row>
    <row r="18075" spans="1:17" x14ac:dyDescent="0.2">
      <c r="A18075" s="2">
        <v>42288</v>
      </c>
      <c r="B18075" t="s">
        <v>1204</v>
      </c>
      <c r="C18075" t="s">
        <v>82</v>
      </c>
      <c r="D18075" t="s">
        <v>50</v>
      </c>
      <c r="E18075" t="s">
        <v>50</v>
      </c>
      <c r="F18075">
        <v>63</v>
      </c>
      <c r="G18075">
        <v>4</v>
      </c>
      <c r="H18075">
        <v>537</v>
      </c>
      <c r="I18075">
        <v>1234</v>
      </c>
      <c r="J18075">
        <v>1</v>
      </c>
      <c r="K18075">
        <v>2</v>
      </c>
      <c r="L18075" t="s">
        <v>291</v>
      </c>
      <c r="M18075" t="s">
        <v>1219</v>
      </c>
      <c r="N18075" t="s">
        <v>1204</v>
      </c>
      <c r="O18075" t="s">
        <v>22</v>
      </c>
      <c r="P18075" t="s">
        <v>23</v>
      </c>
      <c r="Q18075" t="s">
        <v>41</v>
      </c>
    </row>
    <row r="18076" spans="1:17" x14ac:dyDescent="0.2">
      <c r="A18076" s="2">
        <v>42289</v>
      </c>
      <c r="B18076" t="s">
        <v>69</v>
      </c>
      <c r="C18076" t="s">
        <v>174</v>
      </c>
      <c r="D18076" t="s">
        <v>50</v>
      </c>
      <c r="E18076" t="s">
        <v>50</v>
      </c>
      <c r="F18076">
        <v>11</v>
      </c>
      <c r="G18076">
        <v>156</v>
      </c>
      <c r="H18076">
        <v>1099</v>
      </c>
      <c r="I18076">
        <v>170</v>
      </c>
      <c r="J18076">
        <v>3</v>
      </c>
      <c r="K18076">
        <v>0</v>
      </c>
      <c r="L18076" t="s">
        <v>291</v>
      </c>
      <c r="M18076" t="s">
        <v>71</v>
      </c>
      <c r="N18076" t="s">
        <v>69</v>
      </c>
      <c r="O18076" t="s">
        <v>22</v>
      </c>
      <c r="P18076" t="s">
        <v>23</v>
      </c>
      <c r="Q18076" t="s">
        <v>24</v>
      </c>
    </row>
    <row r="18077" spans="1:17" x14ac:dyDescent="0.2">
      <c r="A18077" s="2">
        <v>42289</v>
      </c>
      <c r="B18077" t="s">
        <v>317</v>
      </c>
      <c r="C18077" t="s">
        <v>328</v>
      </c>
      <c r="D18077" t="s">
        <v>50</v>
      </c>
      <c r="E18077" t="s">
        <v>50</v>
      </c>
      <c r="F18077">
        <v>98</v>
      </c>
      <c r="G18077">
        <v>132</v>
      </c>
      <c r="H18077">
        <v>349</v>
      </c>
      <c r="I18077">
        <v>239</v>
      </c>
      <c r="J18077">
        <v>0</v>
      </c>
      <c r="K18077">
        <v>0</v>
      </c>
      <c r="L18077" t="s">
        <v>291</v>
      </c>
      <c r="M18077" t="s">
        <v>1369</v>
      </c>
      <c r="N18077" t="s">
        <v>317</v>
      </c>
      <c r="O18077" t="s">
        <v>22</v>
      </c>
      <c r="P18077" t="s">
        <v>23</v>
      </c>
      <c r="Q18077" t="s">
        <v>30</v>
      </c>
    </row>
    <row r="18078" spans="1:17" x14ac:dyDescent="0.2">
      <c r="A18078" s="2">
        <v>42289</v>
      </c>
      <c r="B18078" t="s">
        <v>81</v>
      </c>
      <c r="C18078" t="s">
        <v>53</v>
      </c>
      <c r="D18078" t="s">
        <v>50</v>
      </c>
      <c r="E18078" t="s">
        <v>50</v>
      </c>
      <c r="F18078">
        <v>87</v>
      </c>
      <c r="G18078">
        <v>12</v>
      </c>
      <c r="H18078">
        <v>387</v>
      </c>
      <c r="I18078">
        <v>1043</v>
      </c>
      <c r="J18078">
        <v>0</v>
      </c>
      <c r="K18078">
        <v>1</v>
      </c>
      <c r="L18078" t="s">
        <v>291</v>
      </c>
      <c r="M18078" t="s">
        <v>83</v>
      </c>
      <c r="N18078" t="s">
        <v>81</v>
      </c>
      <c r="O18078" t="s">
        <v>22</v>
      </c>
      <c r="P18078" t="s">
        <v>23</v>
      </c>
      <c r="Q18078" t="s">
        <v>41</v>
      </c>
    </row>
    <row r="18079" spans="1:17" x14ac:dyDescent="0.2">
      <c r="A18079" s="2">
        <v>42289</v>
      </c>
      <c r="B18079" t="s">
        <v>141</v>
      </c>
      <c r="C18079" t="s">
        <v>890</v>
      </c>
      <c r="D18079" t="s">
        <v>36</v>
      </c>
      <c r="E18079" t="s">
        <v>36</v>
      </c>
      <c r="F18079">
        <v>65</v>
      </c>
      <c r="G18079">
        <v>60</v>
      </c>
      <c r="H18079">
        <v>529</v>
      </c>
      <c r="I18079">
        <v>563</v>
      </c>
      <c r="J18079">
        <v>1</v>
      </c>
      <c r="K18079">
        <v>2</v>
      </c>
      <c r="L18079" t="s">
        <v>28</v>
      </c>
      <c r="M18079" t="s">
        <v>1642</v>
      </c>
      <c r="N18079" t="s">
        <v>147</v>
      </c>
      <c r="O18079" t="s">
        <v>122</v>
      </c>
      <c r="P18079" t="s">
        <v>23</v>
      </c>
      <c r="Q18079" t="s">
        <v>41</v>
      </c>
    </row>
    <row r="18080" spans="1:17" x14ac:dyDescent="0.2">
      <c r="A18080" s="2">
        <v>42289</v>
      </c>
      <c r="B18080" t="s">
        <v>73</v>
      </c>
      <c r="C18080" t="s">
        <v>89</v>
      </c>
      <c r="D18080" t="s">
        <v>50</v>
      </c>
      <c r="E18080" t="s">
        <v>50</v>
      </c>
      <c r="F18080">
        <v>116</v>
      </c>
      <c r="G18080">
        <v>10</v>
      </c>
      <c r="H18080">
        <v>297</v>
      </c>
      <c r="I18080">
        <v>1160</v>
      </c>
      <c r="J18080">
        <v>0</v>
      </c>
      <c r="K18080">
        <v>3</v>
      </c>
      <c r="L18080" t="s">
        <v>291</v>
      </c>
      <c r="M18080" t="s">
        <v>289</v>
      </c>
      <c r="N18080" t="s">
        <v>73</v>
      </c>
      <c r="O18080" t="s">
        <v>22</v>
      </c>
      <c r="P18080" t="s">
        <v>23</v>
      </c>
      <c r="Q18080" t="s">
        <v>41</v>
      </c>
    </row>
    <row r="18081" spans="1:17" x14ac:dyDescent="0.2">
      <c r="A18081" s="2">
        <v>42289</v>
      </c>
      <c r="B18081" t="s">
        <v>97</v>
      </c>
      <c r="C18081" t="s">
        <v>244</v>
      </c>
      <c r="D18081" t="s">
        <v>50</v>
      </c>
      <c r="E18081" t="s">
        <v>50</v>
      </c>
      <c r="F18081">
        <v>142</v>
      </c>
      <c r="G18081">
        <v>18</v>
      </c>
      <c r="H18081">
        <v>198</v>
      </c>
      <c r="I18081">
        <v>935</v>
      </c>
      <c r="J18081">
        <v>2</v>
      </c>
      <c r="K18081">
        <v>4</v>
      </c>
      <c r="L18081" t="s">
        <v>291</v>
      </c>
      <c r="M18081" t="s">
        <v>97</v>
      </c>
      <c r="N18081" t="s">
        <v>97</v>
      </c>
      <c r="O18081" t="s">
        <v>22</v>
      </c>
      <c r="P18081" t="s">
        <v>23</v>
      </c>
      <c r="Q18081" t="s">
        <v>41</v>
      </c>
    </row>
    <row r="18082" spans="1:17" x14ac:dyDescent="0.2">
      <c r="A18082" s="2">
        <v>42289</v>
      </c>
      <c r="B18082" t="s">
        <v>110</v>
      </c>
      <c r="C18082" t="s">
        <v>34</v>
      </c>
      <c r="D18082" t="s">
        <v>36</v>
      </c>
      <c r="E18082" t="s">
        <v>36</v>
      </c>
      <c r="F18082">
        <v>80</v>
      </c>
      <c r="G18082">
        <v>55</v>
      </c>
      <c r="H18082">
        <v>407</v>
      </c>
      <c r="I18082">
        <v>582</v>
      </c>
      <c r="J18082">
        <v>1</v>
      </c>
      <c r="K18082">
        <v>1</v>
      </c>
      <c r="L18082" t="s">
        <v>28</v>
      </c>
      <c r="M18082" t="s">
        <v>884</v>
      </c>
      <c r="N18082" t="s">
        <v>110</v>
      </c>
      <c r="O18082" t="s">
        <v>22</v>
      </c>
      <c r="P18082" t="s">
        <v>23</v>
      </c>
      <c r="Q18082" t="s">
        <v>30</v>
      </c>
    </row>
    <row r="18083" spans="1:17" x14ac:dyDescent="0.2">
      <c r="A18083" s="2">
        <v>42289</v>
      </c>
      <c r="B18083" t="s">
        <v>95</v>
      </c>
      <c r="C18083" t="s">
        <v>1279</v>
      </c>
      <c r="D18083" t="s">
        <v>50</v>
      </c>
      <c r="E18083" t="s">
        <v>50</v>
      </c>
      <c r="F18083">
        <v>26</v>
      </c>
      <c r="G18083">
        <v>72</v>
      </c>
      <c r="H18083">
        <v>845</v>
      </c>
      <c r="I18083">
        <v>469</v>
      </c>
      <c r="J18083">
        <v>2</v>
      </c>
      <c r="K18083">
        <v>0</v>
      </c>
      <c r="L18083" t="s">
        <v>291</v>
      </c>
      <c r="M18083" t="s">
        <v>326</v>
      </c>
      <c r="N18083" t="s">
        <v>95</v>
      </c>
      <c r="O18083" t="s">
        <v>22</v>
      </c>
      <c r="P18083" t="s">
        <v>23</v>
      </c>
      <c r="Q18083" t="s">
        <v>24</v>
      </c>
    </row>
    <row r="18084" spans="1:17" x14ac:dyDescent="0.2">
      <c r="A18084" s="2">
        <v>42289</v>
      </c>
      <c r="B18084" t="s">
        <v>125</v>
      </c>
      <c r="C18084" t="s">
        <v>249</v>
      </c>
      <c r="D18084" t="s">
        <v>50</v>
      </c>
      <c r="E18084" t="s">
        <v>50</v>
      </c>
      <c r="F18084">
        <v>196</v>
      </c>
      <c r="G18084">
        <v>46</v>
      </c>
      <c r="H18084">
        <v>34</v>
      </c>
      <c r="I18084">
        <v>662</v>
      </c>
      <c r="J18084">
        <v>0</v>
      </c>
      <c r="K18084">
        <v>2</v>
      </c>
      <c r="L18084" t="s">
        <v>291</v>
      </c>
      <c r="M18084" t="s">
        <v>468</v>
      </c>
      <c r="N18084" t="s">
        <v>125</v>
      </c>
      <c r="O18084" t="s">
        <v>22</v>
      </c>
      <c r="P18084" t="s">
        <v>23</v>
      </c>
      <c r="Q18084" t="s">
        <v>41</v>
      </c>
    </row>
    <row r="18085" spans="1:17" x14ac:dyDescent="0.2">
      <c r="A18085" s="2">
        <v>42289</v>
      </c>
      <c r="B18085" t="s">
        <v>52</v>
      </c>
      <c r="C18085" t="s">
        <v>384</v>
      </c>
      <c r="D18085" t="s">
        <v>50</v>
      </c>
      <c r="E18085" t="s">
        <v>50</v>
      </c>
      <c r="F18085">
        <v>45</v>
      </c>
      <c r="G18085">
        <v>132</v>
      </c>
      <c r="H18085">
        <v>671</v>
      </c>
      <c r="I18085">
        <v>238</v>
      </c>
      <c r="J18085">
        <v>2</v>
      </c>
      <c r="K18085">
        <v>0</v>
      </c>
      <c r="L18085" t="s">
        <v>291</v>
      </c>
      <c r="M18085" t="s">
        <v>68</v>
      </c>
      <c r="N18085" t="s">
        <v>52</v>
      </c>
      <c r="O18085" t="s">
        <v>22</v>
      </c>
      <c r="P18085" t="s">
        <v>23</v>
      </c>
      <c r="Q18085" t="s">
        <v>24</v>
      </c>
    </row>
    <row r="18086" spans="1:17" x14ac:dyDescent="0.2">
      <c r="A18086" s="2">
        <v>42289</v>
      </c>
      <c r="B18086" t="s">
        <v>168</v>
      </c>
      <c r="C18086" t="s">
        <v>106</v>
      </c>
      <c r="D18086" t="s">
        <v>50</v>
      </c>
      <c r="E18086" t="s">
        <v>50</v>
      </c>
      <c r="F18086">
        <v>24</v>
      </c>
      <c r="G18086">
        <v>6</v>
      </c>
      <c r="H18086">
        <v>874</v>
      </c>
      <c r="I18086">
        <v>1223</v>
      </c>
      <c r="J18086">
        <v>0</v>
      </c>
      <c r="K18086">
        <v>1</v>
      </c>
      <c r="L18086" t="s">
        <v>291</v>
      </c>
      <c r="M18086" t="s">
        <v>318</v>
      </c>
      <c r="N18086" t="s">
        <v>168</v>
      </c>
      <c r="O18086" t="s">
        <v>22</v>
      </c>
      <c r="P18086" t="s">
        <v>23</v>
      </c>
      <c r="Q18086" t="s">
        <v>41</v>
      </c>
    </row>
    <row r="18087" spans="1:17" x14ac:dyDescent="0.2">
      <c r="A18087" s="2">
        <v>42290</v>
      </c>
      <c r="B18087" t="s">
        <v>150</v>
      </c>
      <c r="C18087" t="s">
        <v>118</v>
      </c>
      <c r="D18087" t="s">
        <v>36</v>
      </c>
      <c r="E18087" t="s">
        <v>36</v>
      </c>
      <c r="F18087">
        <v>19</v>
      </c>
      <c r="G18087">
        <v>38</v>
      </c>
      <c r="H18087">
        <v>926</v>
      </c>
      <c r="I18087">
        <v>713</v>
      </c>
      <c r="J18087">
        <v>1</v>
      </c>
      <c r="K18087">
        <v>0</v>
      </c>
      <c r="L18087" t="s">
        <v>28</v>
      </c>
      <c r="M18087" t="s">
        <v>151</v>
      </c>
      <c r="N18087" t="s">
        <v>150</v>
      </c>
      <c r="O18087" t="s">
        <v>22</v>
      </c>
      <c r="P18087" t="s">
        <v>23</v>
      </c>
      <c r="Q18087" t="s">
        <v>24</v>
      </c>
    </row>
    <row r="18088" spans="1:17" x14ac:dyDescent="0.2">
      <c r="A18088" s="2">
        <v>42290</v>
      </c>
      <c r="B18088" t="s">
        <v>402</v>
      </c>
      <c r="C18088" t="s">
        <v>572</v>
      </c>
      <c r="D18088" t="s">
        <v>115</v>
      </c>
      <c r="E18088" t="s">
        <v>115</v>
      </c>
      <c r="F18088">
        <v>123</v>
      </c>
      <c r="G18088">
        <v>134</v>
      </c>
      <c r="H18088">
        <v>282</v>
      </c>
      <c r="I18088">
        <v>238</v>
      </c>
      <c r="J18088">
        <v>2</v>
      </c>
      <c r="K18088">
        <v>0</v>
      </c>
      <c r="L18088" t="s">
        <v>20</v>
      </c>
      <c r="M18088" t="s">
        <v>1002</v>
      </c>
      <c r="N18088" t="s">
        <v>402</v>
      </c>
      <c r="O18088" t="s">
        <v>22</v>
      </c>
      <c r="P18088" t="s">
        <v>23</v>
      </c>
      <c r="Q18088" t="s">
        <v>24</v>
      </c>
    </row>
    <row r="18089" spans="1:17" x14ac:dyDescent="0.2">
      <c r="A18089" s="2">
        <v>42290</v>
      </c>
      <c r="B18089" t="s">
        <v>147</v>
      </c>
      <c r="C18089" t="s">
        <v>123</v>
      </c>
      <c r="D18089" t="s">
        <v>50</v>
      </c>
      <c r="E18089" t="s">
        <v>50</v>
      </c>
      <c r="F18089">
        <v>3</v>
      </c>
      <c r="G18089">
        <v>47</v>
      </c>
      <c r="H18089">
        <v>1387</v>
      </c>
      <c r="I18089">
        <v>659</v>
      </c>
      <c r="J18089">
        <v>3</v>
      </c>
      <c r="K18089">
        <v>1</v>
      </c>
      <c r="L18089" t="s">
        <v>291</v>
      </c>
      <c r="M18089" t="s">
        <v>148</v>
      </c>
      <c r="N18089" t="s">
        <v>147</v>
      </c>
      <c r="O18089" t="s">
        <v>22</v>
      </c>
      <c r="P18089" t="s">
        <v>23</v>
      </c>
      <c r="Q18089" t="s">
        <v>24</v>
      </c>
    </row>
    <row r="18090" spans="1:17" x14ac:dyDescent="0.2">
      <c r="A18090" s="2">
        <v>42290</v>
      </c>
      <c r="B18090" t="s">
        <v>979</v>
      </c>
      <c r="C18090" t="s">
        <v>254</v>
      </c>
      <c r="D18090" t="s">
        <v>115</v>
      </c>
      <c r="E18090" t="s">
        <v>115</v>
      </c>
      <c r="F18090">
        <v>173</v>
      </c>
      <c r="G18090">
        <v>153</v>
      </c>
      <c r="H18090">
        <v>106</v>
      </c>
      <c r="I18090">
        <v>179</v>
      </c>
      <c r="J18090">
        <v>0</v>
      </c>
      <c r="K18090">
        <v>1</v>
      </c>
      <c r="L18090" t="s">
        <v>20</v>
      </c>
      <c r="M18090" t="s">
        <v>1049</v>
      </c>
      <c r="N18090" t="s">
        <v>979</v>
      </c>
      <c r="O18090" t="s">
        <v>22</v>
      </c>
      <c r="P18090" t="s">
        <v>23</v>
      </c>
      <c r="Q18090" t="s">
        <v>41</v>
      </c>
    </row>
    <row r="18091" spans="1:17" x14ac:dyDescent="0.2">
      <c r="A18091" s="2">
        <v>42290</v>
      </c>
      <c r="B18091" t="s">
        <v>351</v>
      </c>
      <c r="C18091" t="s">
        <v>828</v>
      </c>
      <c r="D18091" t="s">
        <v>36</v>
      </c>
      <c r="E18091" t="s">
        <v>36</v>
      </c>
      <c r="F18091">
        <v>111</v>
      </c>
      <c r="G18091">
        <v>202</v>
      </c>
      <c r="H18091">
        <v>305</v>
      </c>
      <c r="I18091">
        <v>7</v>
      </c>
      <c r="J18091">
        <v>3</v>
      </c>
      <c r="K18091">
        <v>1</v>
      </c>
      <c r="L18091" t="s">
        <v>20</v>
      </c>
      <c r="M18091" t="s">
        <v>1653</v>
      </c>
      <c r="N18091" t="s">
        <v>351</v>
      </c>
      <c r="O18091" t="s">
        <v>22</v>
      </c>
      <c r="P18091" t="s">
        <v>23</v>
      </c>
      <c r="Q18091" t="s">
        <v>24</v>
      </c>
    </row>
    <row r="18092" spans="1:17" x14ac:dyDescent="0.2">
      <c r="A18092" s="2">
        <v>42290</v>
      </c>
      <c r="B18092" t="s">
        <v>25</v>
      </c>
      <c r="C18092" t="s">
        <v>32</v>
      </c>
      <c r="D18092" t="s">
        <v>19</v>
      </c>
      <c r="E18092" t="s">
        <v>19</v>
      </c>
      <c r="F18092">
        <v>7</v>
      </c>
      <c r="G18092">
        <v>69</v>
      </c>
      <c r="H18092">
        <v>1204</v>
      </c>
      <c r="I18092">
        <v>501</v>
      </c>
      <c r="J18092">
        <v>3</v>
      </c>
      <c r="K18092">
        <v>1</v>
      </c>
      <c r="L18092" t="s">
        <v>20</v>
      </c>
      <c r="M18092" t="s">
        <v>445</v>
      </c>
      <c r="N18092" t="s">
        <v>25</v>
      </c>
      <c r="O18092" t="s">
        <v>22</v>
      </c>
      <c r="P18092" t="s">
        <v>23</v>
      </c>
      <c r="Q18092" t="s">
        <v>24</v>
      </c>
    </row>
    <row r="18093" spans="1:17" x14ac:dyDescent="0.2">
      <c r="A18093" s="2">
        <v>42290</v>
      </c>
      <c r="B18093" t="s">
        <v>87</v>
      </c>
      <c r="C18093" t="s">
        <v>386</v>
      </c>
      <c r="D18093" t="s">
        <v>50</v>
      </c>
      <c r="E18093" t="s">
        <v>50</v>
      </c>
      <c r="F18093">
        <v>78</v>
      </c>
      <c r="G18093">
        <v>105</v>
      </c>
      <c r="H18093">
        <v>413</v>
      </c>
      <c r="I18093">
        <v>328</v>
      </c>
      <c r="J18093">
        <v>2</v>
      </c>
      <c r="K18093">
        <v>0</v>
      </c>
      <c r="L18093" t="s">
        <v>291</v>
      </c>
      <c r="M18093" t="s">
        <v>88</v>
      </c>
      <c r="N18093" t="s">
        <v>87</v>
      </c>
      <c r="O18093" t="s">
        <v>22</v>
      </c>
      <c r="P18093" t="s">
        <v>23</v>
      </c>
      <c r="Q18093" t="s">
        <v>24</v>
      </c>
    </row>
    <row r="18094" spans="1:17" x14ac:dyDescent="0.2">
      <c r="A18094" s="2">
        <v>42290</v>
      </c>
      <c r="B18094" t="s">
        <v>213</v>
      </c>
      <c r="C18094" t="s">
        <v>649</v>
      </c>
      <c r="D18094" t="s">
        <v>115</v>
      </c>
      <c r="E18094" t="s">
        <v>115</v>
      </c>
      <c r="F18094">
        <v>163</v>
      </c>
      <c r="G18094">
        <v>179</v>
      </c>
      <c r="H18094">
        <v>146</v>
      </c>
      <c r="I18094">
        <v>85</v>
      </c>
      <c r="J18094">
        <v>3</v>
      </c>
      <c r="K18094">
        <v>1</v>
      </c>
      <c r="L18094" t="s">
        <v>20</v>
      </c>
      <c r="M18094" t="s">
        <v>226</v>
      </c>
      <c r="N18094" t="s">
        <v>114</v>
      </c>
      <c r="O18094" t="s">
        <v>122</v>
      </c>
      <c r="P18094" t="s">
        <v>23</v>
      </c>
      <c r="Q18094" t="s">
        <v>24</v>
      </c>
    </row>
    <row r="18095" spans="1:17" x14ac:dyDescent="0.2">
      <c r="A18095" s="2">
        <v>42290</v>
      </c>
      <c r="B18095" t="s">
        <v>172</v>
      </c>
      <c r="C18095" t="s">
        <v>419</v>
      </c>
      <c r="D18095" t="s">
        <v>36</v>
      </c>
      <c r="E18095" t="s">
        <v>36</v>
      </c>
      <c r="F18095">
        <v>113</v>
      </c>
      <c r="G18095">
        <v>184</v>
      </c>
      <c r="H18095">
        <v>302</v>
      </c>
      <c r="I18095">
        <v>67</v>
      </c>
      <c r="J18095">
        <v>2</v>
      </c>
      <c r="K18095">
        <v>0</v>
      </c>
      <c r="L18095" t="s">
        <v>20</v>
      </c>
      <c r="M18095" t="s">
        <v>616</v>
      </c>
      <c r="N18095" t="s">
        <v>172</v>
      </c>
      <c r="O18095" t="s">
        <v>22</v>
      </c>
      <c r="P18095" t="s">
        <v>23</v>
      </c>
      <c r="Q18095" t="s">
        <v>24</v>
      </c>
    </row>
    <row r="18096" spans="1:17" x14ac:dyDescent="0.2">
      <c r="A18096" s="2">
        <v>42290</v>
      </c>
      <c r="B18096" t="s">
        <v>61</v>
      </c>
      <c r="C18096" t="s">
        <v>471</v>
      </c>
      <c r="D18096" t="s">
        <v>36</v>
      </c>
      <c r="E18096" t="s">
        <v>36</v>
      </c>
      <c r="F18096">
        <v>49</v>
      </c>
      <c r="G18096">
        <v>100</v>
      </c>
      <c r="H18096">
        <v>636</v>
      </c>
      <c r="I18096">
        <v>341</v>
      </c>
      <c r="J18096">
        <v>2</v>
      </c>
      <c r="K18096">
        <v>1</v>
      </c>
      <c r="L18096" t="s">
        <v>28</v>
      </c>
      <c r="M18096" t="s">
        <v>429</v>
      </c>
      <c r="N18096" t="s">
        <v>61</v>
      </c>
      <c r="O18096" t="s">
        <v>22</v>
      </c>
      <c r="P18096" t="s">
        <v>23</v>
      </c>
      <c r="Q18096" t="s">
        <v>24</v>
      </c>
    </row>
    <row r="18097" spans="1:17" x14ac:dyDescent="0.2">
      <c r="A18097" s="2">
        <v>42290</v>
      </c>
      <c r="B18097" t="s">
        <v>145</v>
      </c>
      <c r="C18097" t="s">
        <v>646</v>
      </c>
      <c r="D18097" t="s">
        <v>50</v>
      </c>
      <c r="E18097" t="s">
        <v>50</v>
      </c>
      <c r="F18097">
        <v>114</v>
      </c>
      <c r="G18097">
        <v>30</v>
      </c>
      <c r="H18097">
        <v>299</v>
      </c>
      <c r="I18097">
        <v>787</v>
      </c>
      <c r="J18097">
        <v>2</v>
      </c>
      <c r="K18097">
        <v>3</v>
      </c>
      <c r="L18097" t="s">
        <v>291</v>
      </c>
      <c r="M18097" t="s">
        <v>435</v>
      </c>
      <c r="N18097" t="s">
        <v>145</v>
      </c>
      <c r="O18097" t="s">
        <v>22</v>
      </c>
      <c r="P18097" t="s">
        <v>23</v>
      </c>
      <c r="Q18097" t="s">
        <v>41</v>
      </c>
    </row>
    <row r="18098" spans="1:17" x14ac:dyDescent="0.2">
      <c r="A18098" s="2">
        <v>42290</v>
      </c>
      <c r="B18098" t="s">
        <v>1288</v>
      </c>
      <c r="C18098" t="s">
        <v>391</v>
      </c>
      <c r="D18098" t="s">
        <v>115</v>
      </c>
      <c r="E18098" t="s">
        <v>115</v>
      </c>
      <c r="F18098">
        <v>170</v>
      </c>
      <c r="G18098">
        <v>171</v>
      </c>
      <c r="H18098">
        <v>117</v>
      </c>
      <c r="I18098">
        <v>111</v>
      </c>
      <c r="J18098">
        <v>0</v>
      </c>
      <c r="K18098">
        <v>3</v>
      </c>
      <c r="L18098" t="s">
        <v>20</v>
      </c>
      <c r="M18098" t="s">
        <v>1628</v>
      </c>
      <c r="N18098" t="s">
        <v>1629</v>
      </c>
      <c r="O18098" t="s">
        <v>22</v>
      </c>
      <c r="P18098" t="s">
        <v>23</v>
      </c>
      <c r="Q18098" t="s">
        <v>41</v>
      </c>
    </row>
    <row r="18099" spans="1:17" x14ac:dyDescent="0.2">
      <c r="A18099" s="2">
        <v>42290</v>
      </c>
      <c r="B18099" t="s">
        <v>31</v>
      </c>
      <c r="C18099" t="s">
        <v>17</v>
      </c>
      <c r="D18099" t="s">
        <v>19</v>
      </c>
      <c r="E18099" t="s">
        <v>19</v>
      </c>
      <c r="F18099">
        <v>31</v>
      </c>
      <c r="G18099">
        <v>67</v>
      </c>
      <c r="H18099">
        <v>764</v>
      </c>
      <c r="I18099">
        <v>509</v>
      </c>
      <c r="J18099">
        <v>2</v>
      </c>
      <c r="K18099">
        <v>0</v>
      </c>
      <c r="L18099" t="s">
        <v>20</v>
      </c>
      <c r="M18099" t="s">
        <v>33</v>
      </c>
      <c r="N18099" t="s">
        <v>31</v>
      </c>
      <c r="O18099" t="s">
        <v>22</v>
      </c>
      <c r="P18099" t="s">
        <v>23</v>
      </c>
      <c r="Q18099" t="s">
        <v>24</v>
      </c>
    </row>
    <row r="18100" spans="1:17" x14ac:dyDescent="0.2">
      <c r="A18100" s="2">
        <v>42290</v>
      </c>
      <c r="B18100" t="s">
        <v>210</v>
      </c>
      <c r="C18100" t="s">
        <v>555</v>
      </c>
      <c r="D18100" t="s">
        <v>27</v>
      </c>
      <c r="E18100" t="s">
        <v>27</v>
      </c>
      <c r="F18100">
        <v>94</v>
      </c>
      <c r="G18100">
        <v>82</v>
      </c>
      <c r="H18100">
        <v>362</v>
      </c>
      <c r="I18100">
        <v>401</v>
      </c>
      <c r="J18100">
        <v>1</v>
      </c>
      <c r="K18100">
        <v>1</v>
      </c>
      <c r="L18100" t="s">
        <v>28</v>
      </c>
      <c r="M18100" t="s">
        <v>1089</v>
      </c>
      <c r="N18100" t="s">
        <v>77</v>
      </c>
      <c r="O18100" t="s">
        <v>122</v>
      </c>
      <c r="P18100" t="s">
        <v>59</v>
      </c>
      <c r="Q18100" t="s">
        <v>41</v>
      </c>
    </row>
    <row r="18101" spans="1:17" x14ac:dyDescent="0.2">
      <c r="A18101" s="2">
        <v>42290</v>
      </c>
      <c r="B18101" t="s">
        <v>202</v>
      </c>
      <c r="C18101" t="s">
        <v>339</v>
      </c>
      <c r="D18101" t="s">
        <v>36</v>
      </c>
      <c r="E18101" t="s">
        <v>36</v>
      </c>
      <c r="F18101">
        <v>147</v>
      </c>
      <c r="G18101">
        <v>95</v>
      </c>
      <c r="H18101">
        <v>192</v>
      </c>
      <c r="I18101">
        <v>360</v>
      </c>
      <c r="J18101">
        <v>1</v>
      </c>
      <c r="K18101">
        <v>3</v>
      </c>
      <c r="L18101" t="s">
        <v>20</v>
      </c>
      <c r="M18101" t="s">
        <v>376</v>
      </c>
      <c r="N18101" t="s">
        <v>202</v>
      </c>
      <c r="O18101" t="s">
        <v>22</v>
      </c>
      <c r="P18101" t="s">
        <v>23</v>
      </c>
      <c r="Q18101" t="s">
        <v>41</v>
      </c>
    </row>
    <row r="18102" spans="1:17" x14ac:dyDescent="0.2">
      <c r="A18102" s="2">
        <v>42290</v>
      </c>
      <c r="B18102" t="s">
        <v>167</v>
      </c>
      <c r="C18102" t="s">
        <v>143</v>
      </c>
      <c r="D18102" t="s">
        <v>115</v>
      </c>
      <c r="E18102" t="s">
        <v>115</v>
      </c>
      <c r="F18102">
        <v>39</v>
      </c>
      <c r="G18102">
        <v>55</v>
      </c>
      <c r="H18102">
        <v>703</v>
      </c>
      <c r="I18102">
        <v>581</v>
      </c>
      <c r="J18102">
        <v>1</v>
      </c>
      <c r="K18102">
        <v>1</v>
      </c>
      <c r="L18102" t="s">
        <v>28</v>
      </c>
      <c r="M18102" t="s">
        <v>625</v>
      </c>
      <c r="N18102" t="s">
        <v>167</v>
      </c>
      <c r="O18102" t="s">
        <v>22</v>
      </c>
      <c r="P18102" t="s">
        <v>23</v>
      </c>
      <c r="Q18102" t="s">
        <v>30</v>
      </c>
    </row>
    <row r="18103" spans="1:17" x14ac:dyDescent="0.2">
      <c r="A18103" s="2">
        <v>42290</v>
      </c>
      <c r="B18103" t="s">
        <v>119</v>
      </c>
      <c r="C18103" t="s">
        <v>49</v>
      </c>
      <c r="D18103" t="s">
        <v>50</v>
      </c>
      <c r="E18103" t="s">
        <v>50</v>
      </c>
      <c r="F18103">
        <v>17</v>
      </c>
      <c r="G18103">
        <v>34</v>
      </c>
      <c r="H18103">
        <v>962</v>
      </c>
      <c r="I18103">
        <v>738</v>
      </c>
      <c r="J18103">
        <v>2</v>
      </c>
      <c r="K18103">
        <v>1</v>
      </c>
      <c r="L18103" t="s">
        <v>291</v>
      </c>
      <c r="M18103" t="s">
        <v>156</v>
      </c>
      <c r="N18103" t="s">
        <v>119</v>
      </c>
      <c r="O18103" t="s">
        <v>22</v>
      </c>
      <c r="P18103" t="s">
        <v>23</v>
      </c>
      <c r="Q18103" t="s">
        <v>24</v>
      </c>
    </row>
    <row r="18104" spans="1:17" x14ac:dyDescent="0.2">
      <c r="A18104" s="2">
        <v>42290</v>
      </c>
      <c r="B18104" t="s">
        <v>177</v>
      </c>
      <c r="C18104" t="s">
        <v>602</v>
      </c>
      <c r="D18104" t="s">
        <v>115</v>
      </c>
      <c r="E18104" t="s">
        <v>115</v>
      </c>
      <c r="F18104">
        <v>99</v>
      </c>
      <c r="G18104">
        <v>160</v>
      </c>
      <c r="H18104">
        <v>347</v>
      </c>
      <c r="I18104">
        <v>155</v>
      </c>
      <c r="J18104">
        <v>3</v>
      </c>
      <c r="K18104">
        <v>0</v>
      </c>
      <c r="L18104" t="s">
        <v>20</v>
      </c>
      <c r="M18104" t="s">
        <v>1637</v>
      </c>
      <c r="N18104" t="s">
        <v>177</v>
      </c>
      <c r="O18104" t="s">
        <v>22</v>
      </c>
      <c r="P18104" t="s">
        <v>23</v>
      </c>
      <c r="Q18104" t="s">
        <v>24</v>
      </c>
    </row>
    <row r="18105" spans="1:17" x14ac:dyDescent="0.2">
      <c r="A18105" s="2">
        <v>42290</v>
      </c>
      <c r="B18105" t="s">
        <v>163</v>
      </c>
      <c r="C18105" t="s">
        <v>389</v>
      </c>
      <c r="D18105" t="s">
        <v>115</v>
      </c>
      <c r="E18105" t="s">
        <v>115</v>
      </c>
      <c r="F18105">
        <v>129</v>
      </c>
      <c r="G18105">
        <v>180</v>
      </c>
      <c r="H18105">
        <v>252</v>
      </c>
      <c r="I18105">
        <v>81</v>
      </c>
      <c r="J18105">
        <v>1</v>
      </c>
      <c r="K18105">
        <v>0</v>
      </c>
      <c r="L18105" t="s">
        <v>20</v>
      </c>
      <c r="M18105" t="s">
        <v>1074</v>
      </c>
      <c r="N18105" t="s">
        <v>163</v>
      </c>
      <c r="O18105" t="s">
        <v>22</v>
      </c>
      <c r="P18105" t="s">
        <v>23</v>
      </c>
      <c r="Q18105" t="s">
        <v>24</v>
      </c>
    </row>
    <row r="18106" spans="1:17" x14ac:dyDescent="0.2">
      <c r="A18106" s="2">
        <v>42290</v>
      </c>
      <c r="B18106" t="s">
        <v>133</v>
      </c>
      <c r="C18106" t="s">
        <v>185</v>
      </c>
      <c r="D18106" t="s">
        <v>115</v>
      </c>
      <c r="E18106" t="s">
        <v>27</v>
      </c>
      <c r="F18106">
        <v>53</v>
      </c>
      <c r="G18106">
        <v>57</v>
      </c>
      <c r="H18106">
        <v>590</v>
      </c>
      <c r="I18106">
        <v>575</v>
      </c>
      <c r="J18106">
        <v>3</v>
      </c>
      <c r="K18106">
        <v>0</v>
      </c>
      <c r="L18106" t="s">
        <v>28</v>
      </c>
      <c r="M18106" t="s">
        <v>134</v>
      </c>
      <c r="N18106" t="s">
        <v>133</v>
      </c>
      <c r="O18106" t="s">
        <v>22</v>
      </c>
      <c r="P18106" t="s">
        <v>23</v>
      </c>
      <c r="Q18106" t="s">
        <v>24</v>
      </c>
    </row>
    <row r="18107" spans="1:17" x14ac:dyDescent="0.2">
      <c r="A18107" s="2">
        <v>42290</v>
      </c>
      <c r="B18107" t="s">
        <v>301</v>
      </c>
      <c r="C18107" t="s">
        <v>464</v>
      </c>
      <c r="D18107" t="s">
        <v>115</v>
      </c>
      <c r="E18107" t="s">
        <v>115</v>
      </c>
      <c r="F18107">
        <v>128</v>
      </c>
      <c r="G18107">
        <v>140</v>
      </c>
      <c r="H18107">
        <v>260</v>
      </c>
      <c r="I18107">
        <v>201</v>
      </c>
      <c r="J18107">
        <v>0</v>
      </c>
      <c r="K18107">
        <v>0</v>
      </c>
      <c r="L18107" t="s">
        <v>20</v>
      </c>
      <c r="M18107" t="s">
        <v>302</v>
      </c>
      <c r="N18107" t="s">
        <v>301</v>
      </c>
      <c r="O18107" t="s">
        <v>22</v>
      </c>
      <c r="P18107" t="s">
        <v>23</v>
      </c>
      <c r="Q18107" t="s">
        <v>30</v>
      </c>
    </row>
    <row r="18108" spans="1:17" x14ac:dyDescent="0.2">
      <c r="A18108" s="2">
        <v>42290</v>
      </c>
      <c r="B18108" t="s">
        <v>569</v>
      </c>
      <c r="C18108" t="s">
        <v>212</v>
      </c>
      <c r="D18108" t="s">
        <v>115</v>
      </c>
      <c r="E18108" t="s">
        <v>115</v>
      </c>
      <c r="F18108">
        <v>146</v>
      </c>
      <c r="G18108">
        <v>182</v>
      </c>
      <c r="H18108">
        <v>195</v>
      </c>
      <c r="I18108">
        <v>76</v>
      </c>
      <c r="J18108">
        <v>2</v>
      </c>
      <c r="K18108">
        <v>0</v>
      </c>
      <c r="L18108" t="s">
        <v>20</v>
      </c>
      <c r="M18108" t="s">
        <v>1109</v>
      </c>
      <c r="N18108" t="s">
        <v>569</v>
      </c>
      <c r="O18108" t="s">
        <v>22</v>
      </c>
      <c r="P18108" t="s">
        <v>23</v>
      </c>
      <c r="Q18108" t="s">
        <v>24</v>
      </c>
    </row>
    <row r="18109" spans="1:17" x14ac:dyDescent="0.2">
      <c r="A18109" s="2">
        <v>42290</v>
      </c>
      <c r="B18109" t="s">
        <v>101</v>
      </c>
      <c r="C18109" t="s">
        <v>560</v>
      </c>
      <c r="D18109" t="s">
        <v>50</v>
      </c>
      <c r="E18109" t="s">
        <v>50</v>
      </c>
      <c r="F18109">
        <v>103</v>
      </c>
      <c r="G18109">
        <v>142</v>
      </c>
      <c r="H18109">
        <v>334</v>
      </c>
      <c r="I18109">
        <v>199</v>
      </c>
      <c r="J18109">
        <v>0</v>
      </c>
      <c r="K18109">
        <v>1</v>
      </c>
      <c r="L18109" t="s">
        <v>291</v>
      </c>
      <c r="M18109" t="s">
        <v>331</v>
      </c>
      <c r="N18109" t="s">
        <v>101</v>
      </c>
      <c r="O18109" t="s">
        <v>22</v>
      </c>
      <c r="P18109" t="s">
        <v>23</v>
      </c>
      <c r="Q18109" t="s">
        <v>41</v>
      </c>
    </row>
    <row r="18110" spans="1:17" x14ac:dyDescent="0.2">
      <c r="A18110" s="2">
        <v>42290</v>
      </c>
      <c r="B18110" t="s">
        <v>405</v>
      </c>
      <c r="C18110" t="s">
        <v>1284</v>
      </c>
      <c r="D18110" t="s">
        <v>36</v>
      </c>
      <c r="E18110" t="s">
        <v>36</v>
      </c>
      <c r="F18110">
        <v>140</v>
      </c>
      <c r="G18110">
        <v>193</v>
      </c>
      <c r="H18110">
        <v>200</v>
      </c>
      <c r="I18110">
        <v>48</v>
      </c>
      <c r="J18110">
        <v>1</v>
      </c>
      <c r="K18110">
        <v>1</v>
      </c>
      <c r="L18110" t="s">
        <v>20</v>
      </c>
      <c r="M18110" t="s">
        <v>406</v>
      </c>
      <c r="N18110" t="s">
        <v>405</v>
      </c>
      <c r="O18110" t="s">
        <v>22</v>
      </c>
      <c r="P18110" t="s">
        <v>23</v>
      </c>
      <c r="Q18110" t="s">
        <v>30</v>
      </c>
    </row>
    <row r="18111" spans="1:17" x14ac:dyDescent="0.2">
      <c r="A18111" s="2">
        <v>42290</v>
      </c>
      <c r="B18111" t="s">
        <v>378</v>
      </c>
      <c r="C18111" t="s">
        <v>660</v>
      </c>
      <c r="D18111" t="s">
        <v>36</v>
      </c>
      <c r="E18111" t="s">
        <v>36</v>
      </c>
      <c r="F18111">
        <v>127</v>
      </c>
      <c r="G18111">
        <v>126</v>
      </c>
      <c r="H18111">
        <v>262</v>
      </c>
      <c r="I18111">
        <v>271</v>
      </c>
      <c r="J18111">
        <v>2</v>
      </c>
      <c r="K18111">
        <v>2</v>
      </c>
      <c r="L18111" t="s">
        <v>20</v>
      </c>
      <c r="M18111" t="s">
        <v>379</v>
      </c>
      <c r="N18111" t="s">
        <v>378</v>
      </c>
      <c r="O18111" t="s">
        <v>22</v>
      </c>
      <c r="P18111" t="s">
        <v>23</v>
      </c>
      <c r="Q18111" t="s">
        <v>30</v>
      </c>
    </row>
    <row r="18112" spans="1:17" x14ac:dyDescent="0.2">
      <c r="A18112" s="2">
        <v>42290</v>
      </c>
      <c r="B18112" t="s">
        <v>184</v>
      </c>
      <c r="C18112" t="s">
        <v>274</v>
      </c>
      <c r="D18112" t="s">
        <v>50</v>
      </c>
      <c r="E18112" t="s">
        <v>50</v>
      </c>
      <c r="F18112">
        <v>157</v>
      </c>
      <c r="G18112">
        <v>16</v>
      </c>
      <c r="H18112">
        <v>164</v>
      </c>
      <c r="I18112">
        <v>964</v>
      </c>
      <c r="J18112">
        <v>0</v>
      </c>
      <c r="K18112">
        <v>1</v>
      </c>
      <c r="L18112" t="s">
        <v>291</v>
      </c>
      <c r="M18112" t="s">
        <v>193</v>
      </c>
      <c r="N18112" t="s">
        <v>184</v>
      </c>
      <c r="O18112" t="s">
        <v>22</v>
      </c>
      <c r="P18112" t="s">
        <v>23</v>
      </c>
      <c r="Q18112" t="s">
        <v>41</v>
      </c>
    </row>
    <row r="18113" spans="1:17" x14ac:dyDescent="0.2">
      <c r="A18113" s="2">
        <v>42290</v>
      </c>
      <c r="B18113" t="s">
        <v>197</v>
      </c>
      <c r="C18113" t="s">
        <v>1545</v>
      </c>
      <c r="D18113" t="s">
        <v>36</v>
      </c>
      <c r="E18113" t="s">
        <v>36</v>
      </c>
      <c r="F18113">
        <v>89</v>
      </c>
      <c r="G18113">
        <v>144</v>
      </c>
      <c r="H18113">
        <v>379</v>
      </c>
      <c r="I18113">
        <v>198</v>
      </c>
      <c r="J18113">
        <v>4</v>
      </c>
      <c r="K18113">
        <v>0</v>
      </c>
      <c r="L18113" t="s">
        <v>20</v>
      </c>
      <c r="M18113" t="s">
        <v>225</v>
      </c>
      <c r="N18113" t="s">
        <v>197</v>
      </c>
      <c r="O18113" t="s">
        <v>22</v>
      </c>
      <c r="P18113" t="s">
        <v>23</v>
      </c>
      <c r="Q18113" t="s">
        <v>24</v>
      </c>
    </row>
    <row r="18114" spans="1:17" x14ac:dyDescent="0.2">
      <c r="A18114" s="2">
        <v>42290</v>
      </c>
      <c r="B18114" t="s">
        <v>352</v>
      </c>
      <c r="C18114" t="s">
        <v>196</v>
      </c>
      <c r="D18114" t="s">
        <v>36</v>
      </c>
      <c r="E18114" t="s">
        <v>36</v>
      </c>
      <c r="F18114">
        <v>125</v>
      </c>
      <c r="G18114">
        <v>161</v>
      </c>
      <c r="H18114">
        <v>274</v>
      </c>
      <c r="I18114">
        <v>154</v>
      </c>
      <c r="J18114">
        <v>2</v>
      </c>
      <c r="K18114">
        <v>1</v>
      </c>
      <c r="L18114" t="s">
        <v>20</v>
      </c>
      <c r="M18114" t="s">
        <v>371</v>
      </c>
      <c r="N18114" t="s">
        <v>352</v>
      </c>
      <c r="O18114" t="s">
        <v>22</v>
      </c>
      <c r="P18114" t="s">
        <v>23</v>
      </c>
      <c r="Q18114" t="s">
        <v>24</v>
      </c>
    </row>
    <row r="18115" spans="1:17" x14ac:dyDescent="0.2">
      <c r="A18115" s="2">
        <v>42290</v>
      </c>
      <c r="B18115" t="s">
        <v>126</v>
      </c>
      <c r="C18115" t="s">
        <v>293</v>
      </c>
      <c r="D18115" t="s">
        <v>50</v>
      </c>
      <c r="E18115" t="s">
        <v>50</v>
      </c>
      <c r="F18115">
        <v>14</v>
      </c>
      <c r="G18115">
        <v>15</v>
      </c>
      <c r="H18115">
        <v>1004</v>
      </c>
      <c r="I18115">
        <v>982</v>
      </c>
      <c r="J18115">
        <v>2</v>
      </c>
      <c r="K18115">
        <v>3</v>
      </c>
      <c r="L18115" t="s">
        <v>291</v>
      </c>
      <c r="M18115" t="s">
        <v>308</v>
      </c>
      <c r="N18115" t="s">
        <v>126</v>
      </c>
      <c r="O18115" t="s">
        <v>22</v>
      </c>
      <c r="P18115" t="s">
        <v>23</v>
      </c>
      <c r="Q18115" t="s">
        <v>41</v>
      </c>
    </row>
    <row r="18116" spans="1:17" x14ac:dyDescent="0.2">
      <c r="A18116" s="2">
        <v>42290</v>
      </c>
      <c r="B18116" t="s">
        <v>237</v>
      </c>
      <c r="C18116" t="s">
        <v>556</v>
      </c>
      <c r="D18116" t="s">
        <v>36</v>
      </c>
      <c r="E18116" t="s">
        <v>36</v>
      </c>
      <c r="F18116">
        <v>120</v>
      </c>
      <c r="G18116">
        <v>203</v>
      </c>
      <c r="H18116">
        <v>286</v>
      </c>
      <c r="I18116">
        <v>5</v>
      </c>
      <c r="J18116">
        <v>4</v>
      </c>
      <c r="K18116">
        <v>0</v>
      </c>
      <c r="L18116" t="s">
        <v>20</v>
      </c>
      <c r="M18116" t="s">
        <v>366</v>
      </c>
      <c r="N18116" t="s">
        <v>237</v>
      </c>
      <c r="O18116" t="s">
        <v>22</v>
      </c>
      <c r="P18116" t="s">
        <v>23</v>
      </c>
      <c r="Q18116" t="s">
        <v>24</v>
      </c>
    </row>
    <row r="18117" spans="1:17" x14ac:dyDescent="0.2">
      <c r="A18117" s="2">
        <v>42290</v>
      </c>
      <c r="B18117" t="s">
        <v>239</v>
      </c>
      <c r="C18117" t="s">
        <v>388</v>
      </c>
      <c r="D18117" t="s">
        <v>115</v>
      </c>
      <c r="E18117" t="s">
        <v>115</v>
      </c>
      <c r="F18117">
        <v>102</v>
      </c>
      <c r="G18117">
        <v>167</v>
      </c>
      <c r="H18117">
        <v>338</v>
      </c>
      <c r="I18117">
        <v>128</v>
      </c>
      <c r="J18117">
        <v>3</v>
      </c>
      <c r="K18117">
        <v>0</v>
      </c>
      <c r="L18117" t="s">
        <v>20</v>
      </c>
      <c r="M18117" t="s">
        <v>240</v>
      </c>
      <c r="N18117" t="s">
        <v>239</v>
      </c>
      <c r="O18117" t="s">
        <v>22</v>
      </c>
      <c r="P18117" t="s">
        <v>23</v>
      </c>
      <c r="Q18117" t="s">
        <v>24</v>
      </c>
    </row>
    <row r="18118" spans="1:17" x14ac:dyDescent="0.2">
      <c r="A18118" s="2">
        <v>42290</v>
      </c>
      <c r="B18118" t="s">
        <v>38</v>
      </c>
      <c r="C18118" t="s">
        <v>39</v>
      </c>
      <c r="D18118" t="s">
        <v>19</v>
      </c>
      <c r="E18118" t="s">
        <v>19</v>
      </c>
      <c r="F18118">
        <v>61</v>
      </c>
      <c r="G18118">
        <v>1</v>
      </c>
      <c r="H18118">
        <v>551</v>
      </c>
      <c r="I18118">
        <v>1419</v>
      </c>
      <c r="J18118">
        <v>0</v>
      </c>
      <c r="K18118">
        <v>0</v>
      </c>
      <c r="L18118" t="s">
        <v>20</v>
      </c>
      <c r="M18118" t="s">
        <v>40</v>
      </c>
      <c r="N18118" t="s">
        <v>38</v>
      </c>
      <c r="O18118" t="s">
        <v>22</v>
      </c>
      <c r="P18118" t="s">
        <v>23</v>
      </c>
      <c r="Q18118" t="s">
        <v>30</v>
      </c>
    </row>
    <row r="18119" spans="1:17" x14ac:dyDescent="0.2">
      <c r="A18119" s="2">
        <v>42290</v>
      </c>
      <c r="B18119" t="s">
        <v>42</v>
      </c>
      <c r="C18119" t="s">
        <v>107</v>
      </c>
      <c r="D18119" t="s">
        <v>19</v>
      </c>
      <c r="E18119" t="s">
        <v>19</v>
      </c>
      <c r="F18119">
        <v>50</v>
      </c>
      <c r="G18119">
        <v>9</v>
      </c>
      <c r="H18119">
        <v>623</v>
      </c>
      <c r="I18119">
        <v>1176</v>
      </c>
      <c r="J18119">
        <v>3</v>
      </c>
      <c r="K18119">
        <v>4</v>
      </c>
      <c r="L18119" t="s">
        <v>20</v>
      </c>
      <c r="M18119" t="s">
        <v>44</v>
      </c>
      <c r="N18119" t="s">
        <v>42</v>
      </c>
      <c r="O18119" t="s">
        <v>22</v>
      </c>
      <c r="P18119" t="s">
        <v>23</v>
      </c>
      <c r="Q18119" t="s">
        <v>41</v>
      </c>
    </row>
    <row r="18120" spans="1:17" x14ac:dyDescent="0.2">
      <c r="A18120" s="2">
        <v>42290</v>
      </c>
      <c r="B18120" t="s">
        <v>166</v>
      </c>
      <c r="C18120" t="s">
        <v>629</v>
      </c>
      <c r="D18120" t="s">
        <v>115</v>
      </c>
      <c r="E18120" t="s">
        <v>36</v>
      </c>
      <c r="F18120">
        <v>92</v>
      </c>
      <c r="G18120">
        <v>176</v>
      </c>
      <c r="H18120">
        <v>365</v>
      </c>
      <c r="I18120">
        <v>95</v>
      </c>
      <c r="J18120">
        <v>4</v>
      </c>
      <c r="K18120">
        <v>0</v>
      </c>
      <c r="L18120" t="s">
        <v>20</v>
      </c>
      <c r="M18120" t="s">
        <v>165</v>
      </c>
      <c r="N18120" t="s">
        <v>166</v>
      </c>
      <c r="O18120" t="s">
        <v>22</v>
      </c>
      <c r="P18120" t="s">
        <v>23</v>
      </c>
      <c r="Q18120" t="s">
        <v>24</v>
      </c>
    </row>
    <row r="18121" spans="1:17" x14ac:dyDescent="0.2">
      <c r="A18121" s="2">
        <v>42290</v>
      </c>
      <c r="B18121" t="s">
        <v>35</v>
      </c>
      <c r="C18121" t="s">
        <v>756</v>
      </c>
      <c r="D18121" t="s">
        <v>36</v>
      </c>
      <c r="E18121" t="s">
        <v>36</v>
      </c>
      <c r="F18121">
        <v>121</v>
      </c>
      <c r="G18121">
        <v>175</v>
      </c>
      <c r="H18121">
        <v>285</v>
      </c>
      <c r="I18121">
        <v>100</v>
      </c>
      <c r="J18121">
        <v>2</v>
      </c>
      <c r="K18121">
        <v>1</v>
      </c>
      <c r="L18121" t="s">
        <v>20</v>
      </c>
      <c r="M18121" t="s">
        <v>930</v>
      </c>
      <c r="N18121" t="s">
        <v>135</v>
      </c>
      <c r="O18121" t="s">
        <v>122</v>
      </c>
      <c r="P18121" t="s">
        <v>23</v>
      </c>
      <c r="Q18121" t="s">
        <v>24</v>
      </c>
    </row>
    <row r="18122" spans="1:17" x14ac:dyDescent="0.2">
      <c r="A18122" s="2">
        <v>42290</v>
      </c>
      <c r="B18122" t="s">
        <v>443</v>
      </c>
      <c r="C18122" t="s">
        <v>648</v>
      </c>
      <c r="D18122" t="s">
        <v>115</v>
      </c>
      <c r="E18122" t="s">
        <v>115</v>
      </c>
      <c r="F18122">
        <v>157</v>
      </c>
      <c r="G18122">
        <v>186</v>
      </c>
      <c r="H18122">
        <v>164</v>
      </c>
      <c r="I18122">
        <v>66</v>
      </c>
      <c r="J18122">
        <v>2</v>
      </c>
      <c r="K18122">
        <v>1</v>
      </c>
      <c r="L18122" t="s">
        <v>20</v>
      </c>
      <c r="M18122" t="s">
        <v>1043</v>
      </c>
      <c r="N18122" t="s">
        <v>443</v>
      </c>
      <c r="O18122" t="s">
        <v>22</v>
      </c>
      <c r="P18122" t="s">
        <v>23</v>
      </c>
      <c r="Q18122" t="s">
        <v>24</v>
      </c>
    </row>
    <row r="18123" spans="1:17" x14ac:dyDescent="0.2">
      <c r="A18123" s="2">
        <v>42290</v>
      </c>
      <c r="B18123" t="s">
        <v>469</v>
      </c>
      <c r="C18123" t="s">
        <v>1073</v>
      </c>
      <c r="D18123" t="s">
        <v>115</v>
      </c>
      <c r="E18123" t="s">
        <v>115</v>
      </c>
      <c r="F18123">
        <v>123</v>
      </c>
      <c r="G18123">
        <v>150</v>
      </c>
      <c r="H18123">
        <v>283</v>
      </c>
      <c r="I18123">
        <v>183</v>
      </c>
      <c r="J18123">
        <v>5</v>
      </c>
      <c r="K18123">
        <v>2</v>
      </c>
      <c r="L18123" t="s">
        <v>20</v>
      </c>
      <c r="M18123" t="s">
        <v>1512</v>
      </c>
      <c r="N18123" t="s">
        <v>239</v>
      </c>
      <c r="O18123" t="s">
        <v>122</v>
      </c>
      <c r="P18123" t="s">
        <v>23</v>
      </c>
      <c r="Q18123" t="s">
        <v>24</v>
      </c>
    </row>
    <row r="18124" spans="1:17" x14ac:dyDescent="0.2">
      <c r="A18124" s="2">
        <v>42290</v>
      </c>
      <c r="B18124" t="s">
        <v>180</v>
      </c>
      <c r="C18124" t="s">
        <v>76</v>
      </c>
      <c r="D18124" t="s">
        <v>50</v>
      </c>
      <c r="E18124" t="s">
        <v>50</v>
      </c>
      <c r="F18124">
        <v>37</v>
      </c>
      <c r="G18124">
        <v>23</v>
      </c>
      <c r="H18124">
        <v>716</v>
      </c>
      <c r="I18124">
        <v>881</v>
      </c>
      <c r="J18124">
        <v>1</v>
      </c>
      <c r="K18124">
        <v>0</v>
      </c>
      <c r="L18124" t="s">
        <v>291</v>
      </c>
      <c r="M18124" t="s">
        <v>1652</v>
      </c>
      <c r="N18124" t="s">
        <v>180</v>
      </c>
      <c r="O18124" t="s">
        <v>22</v>
      </c>
      <c r="P18124" t="s">
        <v>23</v>
      </c>
      <c r="Q18124" t="s">
        <v>24</v>
      </c>
    </row>
    <row r="18125" spans="1:17" x14ac:dyDescent="0.2">
      <c r="A18125" s="2">
        <v>42290</v>
      </c>
      <c r="B18125" t="s">
        <v>583</v>
      </c>
      <c r="C18125" t="s">
        <v>889</v>
      </c>
      <c r="D18125" t="s">
        <v>115</v>
      </c>
      <c r="E18125" t="s">
        <v>115</v>
      </c>
      <c r="F18125">
        <v>155</v>
      </c>
      <c r="G18125">
        <v>150</v>
      </c>
      <c r="H18125">
        <v>172</v>
      </c>
      <c r="I18125">
        <v>182</v>
      </c>
      <c r="J18125">
        <v>1</v>
      </c>
      <c r="K18125">
        <v>0</v>
      </c>
      <c r="L18125" t="s">
        <v>20</v>
      </c>
      <c r="M18125" t="s">
        <v>584</v>
      </c>
      <c r="N18125" t="s">
        <v>583</v>
      </c>
      <c r="O18125" t="s">
        <v>22</v>
      </c>
      <c r="P18125" t="s">
        <v>23</v>
      </c>
      <c r="Q18125" t="s">
        <v>24</v>
      </c>
    </row>
    <row r="18126" spans="1:17" x14ac:dyDescent="0.2">
      <c r="A18126" s="2">
        <v>42290</v>
      </c>
      <c r="B18126" t="s">
        <v>18</v>
      </c>
      <c r="C18126" t="s">
        <v>43</v>
      </c>
      <c r="D18126" t="s">
        <v>19</v>
      </c>
      <c r="E18126" t="s">
        <v>19</v>
      </c>
      <c r="F18126">
        <v>20</v>
      </c>
      <c r="G18126">
        <v>5</v>
      </c>
      <c r="H18126">
        <v>919</v>
      </c>
      <c r="I18126">
        <v>1227</v>
      </c>
      <c r="J18126">
        <v>3</v>
      </c>
      <c r="K18126">
        <v>0</v>
      </c>
      <c r="L18126" t="s">
        <v>20</v>
      </c>
      <c r="M18126" t="s">
        <v>64</v>
      </c>
      <c r="N18126" t="s">
        <v>18</v>
      </c>
      <c r="O18126" t="s">
        <v>22</v>
      </c>
      <c r="P18126" t="s">
        <v>23</v>
      </c>
      <c r="Q18126" t="s">
        <v>24</v>
      </c>
    </row>
    <row r="18127" spans="1:17" x14ac:dyDescent="0.2">
      <c r="A18127" s="2">
        <v>42290</v>
      </c>
      <c r="B18127" t="s">
        <v>425</v>
      </c>
      <c r="C18127" t="s">
        <v>114</v>
      </c>
      <c r="D18127" t="s">
        <v>115</v>
      </c>
      <c r="E18127" t="s">
        <v>115</v>
      </c>
      <c r="F18127">
        <v>149</v>
      </c>
      <c r="G18127">
        <v>145</v>
      </c>
      <c r="H18127">
        <v>186</v>
      </c>
      <c r="I18127">
        <v>196</v>
      </c>
      <c r="J18127">
        <v>0</v>
      </c>
      <c r="K18127">
        <v>3</v>
      </c>
      <c r="L18127" t="s">
        <v>20</v>
      </c>
      <c r="M18127" t="s">
        <v>811</v>
      </c>
      <c r="N18127" t="s">
        <v>425</v>
      </c>
      <c r="O18127" t="s">
        <v>22</v>
      </c>
      <c r="P18127" t="s">
        <v>23</v>
      </c>
      <c r="Q18127" t="s">
        <v>41</v>
      </c>
    </row>
    <row r="18128" spans="1:17" x14ac:dyDescent="0.2">
      <c r="A18128" s="2">
        <v>42290</v>
      </c>
      <c r="B18128" t="s">
        <v>161</v>
      </c>
      <c r="C18128" t="s">
        <v>737</v>
      </c>
      <c r="D18128" t="s">
        <v>50</v>
      </c>
      <c r="E18128" t="s">
        <v>50</v>
      </c>
      <c r="F18128">
        <v>8</v>
      </c>
      <c r="G18128">
        <v>205</v>
      </c>
      <c r="H18128">
        <v>1195</v>
      </c>
      <c r="I18128">
        <v>5</v>
      </c>
      <c r="J18128">
        <v>2</v>
      </c>
      <c r="K18128">
        <v>0</v>
      </c>
      <c r="L18128" t="s">
        <v>291</v>
      </c>
      <c r="M18128" t="s">
        <v>162</v>
      </c>
      <c r="N18128" t="s">
        <v>161</v>
      </c>
      <c r="O18128" t="s">
        <v>22</v>
      </c>
      <c r="P18128" t="s">
        <v>23</v>
      </c>
      <c r="Q18128" t="s">
        <v>24</v>
      </c>
    </row>
    <row r="18129" spans="1:17" x14ac:dyDescent="0.2">
      <c r="A18129" s="2">
        <v>42294</v>
      </c>
      <c r="B18129" t="s">
        <v>237</v>
      </c>
      <c r="C18129" t="s">
        <v>365</v>
      </c>
      <c r="D18129" t="s">
        <v>36</v>
      </c>
      <c r="E18129" t="s">
        <v>36</v>
      </c>
      <c r="F18129">
        <v>120</v>
      </c>
      <c r="G18129">
        <v>79</v>
      </c>
      <c r="H18129">
        <v>286</v>
      </c>
      <c r="I18129">
        <v>410</v>
      </c>
      <c r="J18129">
        <v>2</v>
      </c>
      <c r="K18129">
        <v>0</v>
      </c>
      <c r="L18129" t="s">
        <v>1343</v>
      </c>
      <c r="M18129" t="s">
        <v>366</v>
      </c>
      <c r="N18129" t="s">
        <v>237</v>
      </c>
      <c r="O18129" t="s">
        <v>22</v>
      </c>
      <c r="P18129" t="s">
        <v>23</v>
      </c>
      <c r="Q18129" t="s">
        <v>24</v>
      </c>
    </row>
    <row r="18130" spans="1:17" x14ac:dyDescent="0.2">
      <c r="A18130" s="2">
        <v>42294</v>
      </c>
      <c r="B18130" t="s">
        <v>135</v>
      </c>
      <c r="C18130" t="s">
        <v>224</v>
      </c>
      <c r="D18130" t="s">
        <v>36</v>
      </c>
      <c r="E18130" t="s">
        <v>36</v>
      </c>
      <c r="F18130">
        <v>52</v>
      </c>
      <c r="G18130">
        <v>76</v>
      </c>
      <c r="H18130">
        <v>600</v>
      </c>
      <c r="I18130">
        <v>426</v>
      </c>
      <c r="J18130">
        <v>2</v>
      </c>
      <c r="K18130">
        <v>0</v>
      </c>
      <c r="L18130" t="s">
        <v>1343</v>
      </c>
      <c r="M18130" t="s">
        <v>930</v>
      </c>
      <c r="N18130" t="s">
        <v>135</v>
      </c>
      <c r="O18130" t="s">
        <v>22</v>
      </c>
      <c r="P18130" t="s">
        <v>23</v>
      </c>
      <c r="Q18130" t="s">
        <v>24</v>
      </c>
    </row>
    <row r="18131" spans="1:17" x14ac:dyDescent="0.2">
      <c r="A18131" s="2">
        <v>42294</v>
      </c>
      <c r="B18131" t="s">
        <v>149</v>
      </c>
      <c r="C18131" t="s">
        <v>267</v>
      </c>
      <c r="D18131" t="s">
        <v>36</v>
      </c>
      <c r="E18131" t="s">
        <v>36</v>
      </c>
      <c r="F18131">
        <v>73</v>
      </c>
      <c r="G18131">
        <v>97</v>
      </c>
      <c r="H18131">
        <v>465</v>
      </c>
      <c r="I18131">
        <v>352</v>
      </c>
      <c r="J18131">
        <v>0</v>
      </c>
      <c r="K18131">
        <v>2</v>
      </c>
      <c r="L18131" t="s">
        <v>1343</v>
      </c>
      <c r="M18131" t="s">
        <v>420</v>
      </c>
      <c r="N18131" t="s">
        <v>149</v>
      </c>
      <c r="O18131" t="s">
        <v>22</v>
      </c>
      <c r="P18131" t="s">
        <v>23</v>
      </c>
      <c r="Q18131" t="s">
        <v>41</v>
      </c>
    </row>
    <row r="18132" spans="1:17" x14ac:dyDescent="0.2">
      <c r="A18132" s="2">
        <v>42294</v>
      </c>
      <c r="B18132" t="s">
        <v>46</v>
      </c>
      <c r="C18132" t="s">
        <v>800</v>
      </c>
      <c r="D18132" t="s">
        <v>36</v>
      </c>
      <c r="E18132" t="s">
        <v>36</v>
      </c>
      <c r="F18132">
        <v>135</v>
      </c>
      <c r="G18132">
        <v>206</v>
      </c>
      <c r="H18132">
        <v>224</v>
      </c>
      <c r="I18132">
        <v>4</v>
      </c>
      <c r="J18132">
        <v>2</v>
      </c>
      <c r="K18132">
        <v>1</v>
      </c>
      <c r="L18132" t="s">
        <v>20</v>
      </c>
      <c r="M18132" t="s">
        <v>685</v>
      </c>
      <c r="N18132" t="s">
        <v>46</v>
      </c>
      <c r="O18132" t="s">
        <v>22</v>
      </c>
      <c r="P18132" t="s">
        <v>23</v>
      </c>
      <c r="Q18132" t="s">
        <v>24</v>
      </c>
    </row>
    <row r="18133" spans="1:17" x14ac:dyDescent="0.2">
      <c r="A18133" s="2">
        <v>42294</v>
      </c>
      <c r="B18133" t="s">
        <v>208</v>
      </c>
      <c r="C18133" t="s">
        <v>380</v>
      </c>
      <c r="D18133" t="s">
        <v>36</v>
      </c>
      <c r="E18133" t="s">
        <v>36</v>
      </c>
      <c r="F18133">
        <v>75</v>
      </c>
      <c r="G18133">
        <v>84</v>
      </c>
      <c r="H18133">
        <v>455</v>
      </c>
      <c r="I18133">
        <v>398</v>
      </c>
      <c r="J18133">
        <v>2</v>
      </c>
      <c r="K18133">
        <v>0</v>
      </c>
      <c r="L18133" t="s">
        <v>1343</v>
      </c>
      <c r="M18133" t="s">
        <v>398</v>
      </c>
      <c r="N18133" t="s">
        <v>208</v>
      </c>
      <c r="O18133" t="s">
        <v>22</v>
      </c>
      <c r="P18133" t="s">
        <v>23</v>
      </c>
      <c r="Q18133" t="s">
        <v>24</v>
      </c>
    </row>
    <row r="18134" spans="1:17" x14ac:dyDescent="0.2">
      <c r="A18134" s="2">
        <v>42294</v>
      </c>
      <c r="B18134" t="s">
        <v>138</v>
      </c>
      <c r="C18134" t="s">
        <v>296</v>
      </c>
      <c r="D18134" t="s">
        <v>36</v>
      </c>
      <c r="E18134" t="s">
        <v>36</v>
      </c>
      <c r="F18134">
        <v>71</v>
      </c>
      <c r="G18134">
        <v>107</v>
      </c>
      <c r="H18134">
        <v>486</v>
      </c>
      <c r="I18134">
        <v>326</v>
      </c>
      <c r="J18134">
        <v>3</v>
      </c>
      <c r="K18134">
        <v>0</v>
      </c>
      <c r="L18134" t="s">
        <v>1343</v>
      </c>
      <c r="M18134" t="s">
        <v>1526</v>
      </c>
      <c r="N18134" t="s">
        <v>138</v>
      </c>
      <c r="O18134" t="s">
        <v>22</v>
      </c>
      <c r="P18134" t="s">
        <v>23</v>
      </c>
      <c r="Q18134" t="s">
        <v>24</v>
      </c>
    </row>
    <row r="18135" spans="1:17" x14ac:dyDescent="0.2">
      <c r="A18135" s="2">
        <v>42295</v>
      </c>
      <c r="B18135" t="s">
        <v>120</v>
      </c>
      <c r="C18135" t="s">
        <v>61</v>
      </c>
      <c r="D18135" t="s">
        <v>36</v>
      </c>
      <c r="E18135" t="s">
        <v>36</v>
      </c>
      <c r="F18135">
        <v>48</v>
      </c>
      <c r="G18135">
        <v>49</v>
      </c>
      <c r="H18135">
        <v>639</v>
      </c>
      <c r="I18135">
        <v>636</v>
      </c>
      <c r="J18135">
        <v>0</v>
      </c>
      <c r="K18135">
        <v>0</v>
      </c>
      <c r="L18135" t="s">
        <v>1343</v>
      </c>
      <c r="M18135" t="s">
        <v>152</v>
      </c>
      <c r="N18135" t="s">
        <v>120</v>
      </c>
      <c r="O18135" t="s">
        <v>22</v>
      </c>
      <c r="P18135" t="s">
        <v>23</v>
      </c>
      <c r="Q18135" t="s">
        <v>30</v>
      </c>
    </row>
    <row r="18136" spans="1:17" x14ac:dyDescent="0.2">
      <c r="A18136" s="2">
        <v>42295</v>
      </c>
      <c r="B18136" t="s">
        <v>199</v>
      </c>
      <c r="C18136" t="s">
        <v>136</v>
      </c>
      <c r="D18136" t="s">
        <v>36</v>
      </c>
      <c r="E18136" t="s">
        <v>36</v>
      </c>
      <c r="F18136">
        <v>25</v>
      </c>
      <c r="G18136">
        <v>21</v>
      </c>
      <c r="H18136">
        <v>848</v>
      </c>
      <c r="I18136">
        <v>916</v>
      </c>
      <c r="J18136">
        <v>2</v>
      </c>
      <c r="K18136">
        <v>1</v>
      </c>
      <c r="L18136" t="s">
        <v>1343</v>
      </c>
      <c r="M18136" t="s">
        <v>627</v>
      </c>
      <c r="N18136" t="s">
        <v>199</v>
      </c>
      <c r="O18136" t="s">
        <v>22</v>
      </c>
      <c r="P18136" t="s">
        <v>23</v>
      </c>
      <c r="Q18136" t="s">
        <v>24</v>
      </c>
    </row>
    <row r="18137" spans="1:17" x14ac:dyDescent="0.2">
      <c r="A18137" s="2">
        <v>42295</v>
      </c>
      <c r="B18137" t="s">
        <v>111</v>
      </c>
      <c r="C18137" t="s">
        <v>197</v>
      </c>
      <c r="D18137" t="s">
        <v>36</v>
      </c>
      <c r="E18137" t="s">
        <v>36</v>
      </c>
      <c r="F18137">
        <v>62</v>
      </c>
      <c r="G18137">
        <v>89</v>
      </c>
      <c r="H18137">
        <v>545</v>
      </c>
      <c r="I18137">
        <v>379</v>
      </c>
      <c r="J18137">
        <v>2</v>
      </c>
      <c r="K18137">
        <v>1</v>
      </c>
      <c r="L18137" t="s">
        <v>1343</v>
      </c>
      <c r="M18137" t="s">
        <v>218</v>
      </c>
      <c r="N18137" t="s">
        <v>111</v>
      </c>
      <c r="O18137" t="s">
        <v>22</v>
      </c>
      <c r="P18137" t="s">
        <v>23</v>
      </c>
      <c r="Q18137" t="s">
        <v>24</v>
      </c>
    </row>
    <row r="18138" spans="1:17" x14ac:dyDescent="0.2">
      <c r="A18138" s="2">
        <v>42295</v>
      </c>
      <c r="B18138" t="s">
        <v>45</v>
      </c>
      <c r="C18138" t="s">
        <v>405</v>
      </c>
      <c r="D18138" t="s">
        <v>36</v>
      </c>
      <c r="E18138" t="s">
        <v>36</v>
      </c>
      <c r="F18138">
        <v>109</v>
      </c>
      <c r="G18138">
        <v>140</v>
      </c>
      <c r="H18138">
        <v>312</v>
      </c>
      <c r="I18138">
        <v>200</v>
      </c>
      <c r="J18138">
        <v>3</v>
      </c>
      <c r="K18138">
        <v>1</v>
      </c>
      <c r="L18138" t="s">
        <v>1343</v>
      </c>
      <c r="M18138" t="s">
        <v>831</v>
      </c>
      <c r="N18138" t="s">
        <v>45</v>
      </c>
      <c r="O18138" t="s">
        <v>22</v>
      </c>
      <c r="P18138" t="s">
        <v>23</v>
      </c>
      <c r="Q18138" t="s">
        <v>24</v>
      </c>
    </row>
    <row r="18139" spans="1:17" x14ac:dyDescent="0.2">
      <c r="A18139" s="2">
        <v>42296</v>
      </c>
      <c r="B18139" t="s">
        <v>128</v>
      </c>
      <c r="C18139" t="s">
        <v>718</v>
      </c>
      <c r="D18139" t="s">
        <v>36</v>
      </c>
      <c r="E18139" t="s">
        <v>36</v>
      </c>
      <c r="F18139">
        <v>36</v>
      </c>
      <c r="G18139">
        <v>105</v>
      </c>
      <c r="H18139">
        <v>722</v>
      </c>
      <c r="I18139">
        <v>328</v>
      </c>
      <c r="J18139">
        <v>1</v>
      </c>
      <c r="K18139">
        <v>0</v>
      </c>
      <c r="L18139" t="s">
        <v>1343</v>
      </c>
      <c r="M18139" t="s">
        <v>1054</v>
      </c>
      <c r="N18139" t="s">
        <v>128</v>
      </c>
      <c r="O18139" t="s">
        <v>22</v>
      </c>
      <c r="P18139" t="s">
        <v>23</v>
      </c>
      <c r="Q18139" t="s">
        <v>24</v>
      </c>
    </row>
    <row r="18140" spans="1:17" x14ac:dyDescent="0.2">
      <c r="A18140" s="2">
        <v>42299</v>
      </c>
      <c r="B18140" t="s">
        <v>718</v>
      </c>
      <c r="C18140" t="s">
        <v>110</v>
      </c>
      <c r="D18140" t="s">
        <v>36</v>
      </c>
      <c r="E18140" t="s">
        <v>36</v>
      </c>
      <c r="F18140">
        <v>105</v>
      </c>
      <c r="G18140">
        <v>80</v>
      </c>
      <c r="H18140">
        <v>328</v>
      </c>
      <c r="I18140">
        <v>407</v>
      </c>
      <c r="J18140">
        <v>0</v>
      </c>
      <c r="K18140">
        <v>4</v>
      </c>
      <c r="L18140" t="s">
        <v>1343</v>
      </c>
      <c r="M18140" t="s">
        <v>1054</v>
      </c>
      <c r="N18140" t="s">
        <v>128</v>
      </c>
      <c r="O18140" t="s">
        <v>122</v>
      </c>
      <c r="P18140" t="s">
        <v>23</v>
      </c>
      <c r="Q18140" t="s">
        <v>41</v>
      </c>
    </row>
    <row r="18141" spans="1:17" x14ac:dyDescent="0.2">
      <c r="A18141" s="2">
        <v>42301</v>
      </c>
      <c r="B18141" t="s">
        <v>267</v>
      </c>
      <c r="C18141" t="s">
        <v>149</v>
      </c>
      <c r="D18141" t="s">
        <v>36</v>
      </c>
      <c r="E18141" t="s">
        <v>36</v>
      </c>
      <c r="F18141">
        <v>97</v>
      </c>
      <c r="G18141">
        <v>73</v>
      </c>
      <c r="H18141">
        <v>352</v>
      </c>
      <c r="I18141">
        <v>465</v>
      </c>
      <c r="J18141">
        <v>1</v>
      </c>
      <c r="K18141">
        <v>2</v>
      </c>
      <c r="L18141" t="s">
        <v>1343</v>
      </c>
      <c r="M18141" t="s">
        <v>268</v>
      </c>
      <c r="N18141" t="s">
        <v>267</v>
      </c>
      <c r="O18141" t="s">
        <v>22</v>
      </c>
      <c r="P18141" t="s">
        <v>23</v>
      </c>
      <c r="Q18141" t="s">
        <v>41</v>
      </c>
    </row>
    <row r="18142" spans="1:17" x14ac:dyDescent="0.2">
      <c r="A18142" s="2">
        <v>42301</v>
      </c>
      <c r="B18142" t="s">
        <v>141</v>
      </c>
      <c r="C18142" t="s">
        <v>756</v>
      </c>
      <c r="D18142" t="s">
        <v>36</v>
      </c>
      <c r="E18142" t="s">
        <v>36</v>
      </c>
      <c r="F18142">
        <v>65</v>
      </c>
      <c r="G18142">
        <v>175</v>
      </c>
      <c r="H18142">
        <v>529</v>
      </c>
      <c r="I18142">
        <v>100</v>
      </c>
      <c r="J18142">
        <v>0</v>
      </c>
      <c r="K18142">
        <v>1</v>
      </c>
      <c r="L18142" t="s">
        <v>1343</v>
      </c>
      <c r="M18142" t="s">
        <v>173</v>
      </c>
      <c r="N18142" t="s">
        <v>141</v>
      </c>
      <c r="O18142" t="s">
        <v>22</v>
      </c>
      <c r="P18142" t="s">
        <v>23</v>
      </c>
      <c r="Q18142" t="s">
        <v>41</v>
      </c>
    </row>
    <row r="18143" spans="1:17" x14ac:dyDescent="0.2">
      <c r="A18143" s="2">
        <v>42301</v>
      </c>
      <c r="B18143" t="s">
        <v>197</v>
      </c>
      <c r="C18143" t="s">
        <v>111</v>
      </c>
      <c r="D18143" t="s">
        <v>36</v>
      </c>
      <c r="E18143" t="s">
        <v>36</v>
      </c>
      <c r="F18143">
        <v>89</v>
      </c>
      <c r="G18143">
        <v>62</v>
      </c>
      <c r="H18143">
        <v>379</v>
      </c>
      <c r="I18143">
        <v>545</v>
      </c>
      <c r="J18143">
        <v>1</v>
      </c>
      <c r="K18143">
        <v>1</v>
      </c>
      <c r="L18143" t="s">
        <v>1343</v>
      </c>
      <c r="M18143" t="s">
        <v>225</v>
      </c>
      <c r="N18143" t="s">
        <v>197</v>
      </c>
      <c r="O18143" t="s">
        <v>22</v>
      </c>
      <c r="P18143" t="s">
        <v>23</v>
      </c>
      <c r="Q18143" t="s">
        <v>30</v>
      </c>
    </row>
    <row r="18144" spans="1:17" x14ac:dyDescent="0.2">
      <c r="A18144" s="2">
        <v>42301</v>
      </c>
      <c r="B18144" t="s">
        <v>118</v>
      </c>
      <c r="C18144" t="s">
        <v>34</v>
      </c>
      <c r="D18144" t="s">
        <v>36</v>
      </c>
      <c r="E18144" t="s">
        <v>36</v>
      </c>
      <c r="F18144">
        <v>38</v>
      </c>
      <c r="G18144">
        <v>55</v>
      </c>
      <c r="H18144">
        <v>713</v>
      </c>
      <c r="I18144">
        <v>582</v>
      </c>
      <c r="J18144">
        <v>3</v>
      </c>
      <c r="K18144">
        <v>1</v>
      </c>
      <c r="L18144" t="s">
        <v>1343</v>
      </c>
      <c r="M18144" t="s">
        <v>241</v>
      </c>
      <c r="N18144" t="s">
        <v>118</v>
      </c>
      <c r="O18144" t="s">
        <v>22</v>
      </c>
      <c r="P18144" t="s">
        <v>23</v>
      </c>
      <c r="Q18144" t="s">
        <v>24</v>
      </c>
    </row>
    <row r="18145" spans="1:17" x14ac:dyDescent="0.2">
      <c r="A18145" s="2">
        <v>42302</v>
      </c>
      <c r="B18145" t="s">
        <v>224</v>
      </c>
      <c r="C18145" t="s">
        <v>135</v>
      </c>
      <c r="D18145" t="s">
        <v>36</v>
      </c>
      <c r="E18145" t="s">
        <v>36</v>
      </c>
      <c r="F18145">
        <v>76</v>
      </c>
      <c r="G18145">
        <v>52</v>
      </c>
      <c r="H18145">
        <v>426</v>
      </c>
      <c r="I18145">
        <v>600</v>
      </c>
      <c r="J18145">
        <v>0</v>
      </c>
      <c r="K18145">
        <v>0</v>
      </c>
      <c r="L18145" t="s">
        <v>1343</v>
      </c>
      <c r="M18145" t="s">
        <v>236</v>
      </c>
      <c r="N18145" t="s">
        <v>224</v>
      </c>
      <c r="O18145" t="s">
        <v>22</v>
      </c>
      <c r="P18145" t="s">
        <v>23</v>
      </c>
      <c r="Q18145" t="s">
        <v>30</v>
      </c>
    </row>
    <row r="18146" spans="1:17" x14ac:dyDescent="0.2">
      <c r="A18146" s="2">
        <v>42302</v>
      </c>
      <c r="B18146" t="s">
        <v>374</v>
      </c>
      <c r="C18146" t="s">
        <v>172</v>
      </c>
      <c r="D18146" t="s">
        <v>36</v>
      </c>
      <c r="E18146" t="s">
        <v>36</v>
      </c>
      <c r="F18146">
        <v>108</v>
      </c>
      <c r="G18146">
        <v>113</v>
      </c>
      <c r="H18146">
        <v>315</v>
      </c>
      <c r="I18146">
        <v>302</v>
      </c>
      <c r="J18146">
        <v>3</v>
      </c>
      <c r="K18146">
        <v>0</v>
      </c>
      <c r="L18146" t="s">
        <v>1343</v>
      </c>
      <c r="M18146" t="s">
        <v>375</v>
      </c>
      <c r="N18146" t="s">
        <v>374</v>
      </c>
      <c r="O18146" t="s">
        <v>22</v>
      </c>
      <c r="P18146" t="s">
        <v>23</v>
      </c>
      <c r="Q18146" t="s">
        <v>24</v>
      </c>
    </row>
    <row r="18147" spans="1:17" x14ac:dyDescent="0.2">
      <c r="A18147" s="2">
        <v>42302</v>
      </c>
      <c r="B18147" t="s">
        <v>405</v>
      </c>
      <c r="C18147" t="s">
        <v>45</v>
      </c>
      <c r="D18147" t="s">
        <v>36</v>
      </c>
      <c r="E18147" t="s">
        <v>36</v>
      </c>
      <c r="F18147">
        <v>140</v>
      </c>
      <c r="G18147">
        <v>109</v>
      </c>
      <c r="H18147">
        <v>200</v>
      </c>
      <c r="I18147">
        <v>312</v>
      </c>
      <c r="J18147">
        <v>1</v>
      </c>
      <c r="K18147">
        <v>1</v>
      </c>
      <c r="L18147" t="s">
        <v>1343</v>
      </c>
      <c r="M18147" t="s">
        <v>406</v>
      </c>
      <c r="N18147" t="s">
        <v>405</v>
      </c>
      <c r="O18147" t="s">
        <v>22</v>
      </c>
      <c r="P18147" t="s">
        <v>23</v>
      </c>
      <c r="Q18147" t="s">
        <v>30</v>
      </c>
    </row>
    <row r="18148" spans="1:17" x14ac:dyDescent="0.2">
      <c r="A18148" s="2">
        <v>42302</v>
      </c>
      <c r="B18148" t="s">
        <v>296</v>
      </c>
      <c r="C18148" t="s">
        <v>138</v>
      </c>
      <c r="D18148" t="s">
        <v>36</v>
      </c>
      <c r="E18148" t="s">
        <v>36</v>
      </c>
      <c r="F18148">
        <v>107</v>
      </c>
      <c r="G18148">
        <v>71</v>
      </c>
      <c r="H18148">
        <v>326</v>
      </c>
      <c r="I18148">
        <v>486</v>
      </c>
      <c r="J18148">
        <v>1</v>
      </c>
      <c r="K18148">
        <v>1</v>
      </c>
      <c r="L18148" t="s">
        <v>1343</v>
      </c>
      <c r="M18148" t="s">
        <v>399</v>
      </c>
      <c r="N18148" t="s">
        <v>296</v>
      </c>
      <c r="O18148" t="s">
        <v>22</v>
      </c>
      <c r="P18148" t="s">
        <v>23</v>
      </c>
      <c r="Q18148" t="s">
        <v>30</v>
      </c>
    </row>
    <row r="18149" spans="1:17" x14ac:dyDescent="0.2">
      <c r="A18149" s="2">
        <v>42302</v>
      </c>
      <c r="B18149" t="s">
        <v>380</v>
      </c>
      <c r="C18149" t="s">
        <v>208</v>
      </c>
      <c r="D18149" t="s">
        <v>36</v>
      </c>
      <c r="E18149" t="s">
        <v>36</v>
      </c>
      <c r="F18149">
        <v>84</v>
      </c>
      <c r="G18149">
        <v>75</v>
      </c>
      <c r="H18149">
        <v>398</v>
      </c>
      <c r="I18149">
        <v>455</v>
      </c>
      <c r="J18149">
        <v>0</v>
      </c>
      <c r="K18149">
        <v>2</v>
      </c>
      <c r="L18149" t="s">
        <v>1343</v>
      </c>
      <c r="M18149" t="s">
        <v>381</v>
      </c>
      <c r="N18149" t="s">
        <v>380</v>
      </c>
      <c r="O18149" t="s">
        <v>22</v>
      </c>
      <c r="P18149" t="s">
        <v>23</v>
      </c>
      <c r="Q18149" t="s">
        <v>41</v>
      </c>
    </row>
    <row r="18150" spans="1:17" x14ac:dyDescent="0.2">
      <c r="A18150" s="2">
        <v>42302</v>
      </c>
      <c r="B18150" t="s">
        <v>365</v>
      </c>
      <c r="C18150" t="s">
        <v>237</v>
      </c>
      <c r="D18150" t="s">
        <v>36</v>
      </c>
      <c r="E18150" t="s">
        <v>36</v>
      </c>
      <c r="F18150">
        <v>79</v>
      </c>
      <c r="G18150">
        <v>120</v>
      </c>
      <c r="H18150">
        <v>410</v>
      </c>
      <c r="I18150">
        <v>286</v>
      </c>
      <c r="J18150">
        <v>1</v>
      </c>
      <c r="K18150">
        <v>1</v>
      </c>
      <c r="L18150" t="s">
        <v>1343</v>
      </c>
      <c r="M18150" t="s">
        <v>400</v>
      </c>
      <c r="N18150" t="s">
        <v>365</v>
      </c>
      <c r="O18150" t="s">
        <v>22</v>
      </c>
      <c r="P18150" t="s">
        <v>23</v>
      </c>
      <c r="Q18150" t="s">
        <v>30</v>
      </c>
    </row>
    <row r="18151" spans="1:17" x14ac:dyDescent="0.2">
      <c r="A18151" s="2">
        <v>42302</v>
      </c>
      <c r="B18151" t="s">
        <v>128</v>
      </c>
      <c r="C18151" t="s">
        <v>110</v>
      </c>
      <c r="D18151" t="s">
        <v>36</v>
      </c>
      <c r="E18151" t="s">
        <v>36</v>
      </c>
      <c r="F18151">
        <v>36</v>
      </c>
      <c r="G18151">
        <v>80</v>
      </c>
      <c r="H18151">
        <v>722</v>
      </c>
      <c r="I18151">
        <v>407</v>
      </c>
      <c r="J18151">
        <v>2</v>
      </c>
      <c r="K18151">
        <v>3</v>
      </c>
      <c r="L18151" t="s">
        <v>1343</v>
      </c>
      <c r="M18151" t="s">
        <v>1054</v>
      </c>
      <c r="N18151" t="s">
        <v>128</v>
      </c>
      <c r="O18151" t="s">
        <v>22</v>
      </c>
      <c r="P18151" t="s">
        <v>23</v>
      </c>
      <c r="Q18151" t="s">
        <v>41</v>
      </c>
    </row>
    <row r="18152" spans="1:17" x14ac:dyDescent="0.2">
      <c r="A18152" s="2">
        <v>42307</v>
      </c>
      <c r="B18152" t="s">
        <v>136</v>
      </c>
      <c r="C18152" t="s">
        <v>199</v>
      </c>
      <c r="D18152" t="s">
        <v>36</v>
      </c>
      <c r="E18152" t="s">
        <v>36</v>
      </c>
      <c r="F18152">
        <v>21</v>
      </c>
      <c r="G18152">
        <v>25</v>
      </c>
      <c r="H18152">
        <v>916</v>
      </c>
      <c r="I18152">
        <v>848</v>
      </c>
      <c r="J18152">
        <v>1</v>
      </c>
      <c r="K18152">
        <v>0</v>
      </c>
      <c r="L18152" t="s">
        <v>1343</v>
      </c>
      <c r="M18152" t="s">
        <v>340</v>
      </c>
      <c r="N18152" t="s">
        <v>136</v>
      </c>
      <c r="O18152" t="s">
        <v>22</v>
      </c>
      <c r="P18152" t="s">
        <v>23</v>
      </c>
      <c r="Q18152" t="s">
        <v>24</v>
      </c>
    </row>
    <row r="18153" spans="1:17" x14ac:dyDescent="0.2">
      <c r="A18153" s="2">
        <v>42308</v>
      </c>
      <c r="B18153" t="s">
        <v>61</v>
      </c>
      <c r="C18153" t="s">
        <v>120</v>
      </c>
      <c r="D18153" t="s">
        <v>36</v>
      </c>
      <c r="E18153" t="s">
        <v>36</v>
      </c>
      <c r="F18153">
        <v>49</v>
      </c>
      <c r="G18153">
        <v>48</v>
      </c>
      <c r="H18153">
        <v>636</v>
      </c>
      <c r="I18153">
        <v>639</v>
      </c>
      <c r="J18153">
        <v>0</v>
      </c>
      <c r="K18153">
        <v>1</v>
      </c>
      <c r="L18153" t="s">
        <v>1343</v>
      </c>
      <c r="M18153" t="s">
        <v>429</v>
      </c>
      <c r="N18153" t="s">
        <v>61</v>
      </c>
      <c r="O18153" t="s">
        <v>22</v>
      </c>
      <c r="P18153" t="s">
        <v>23</v>
      </c>
      <c r="Q18153" t="s">
        <v>41</v>
      </c>
    </row>
    <row r="18154" spans="1:17" x14ac:dyDescent="0.2">
      <c r="A18154" s="2">
        <v>42311</v>
      </c>
      <c r="B18154" t="s">
        <v>648</v>
      </c>
      <c r="C18154" t="s">
        <v>651</v>
      </c>
      <c r="D18154" t="s">
        <v>115</v>
      </c>
      <c r="E18154" t="s">
        <v>115</v>
      </c>
      <c r="F18154">
        <v>186</v>
      </c>
      <c r="G18154">
        <v>187</v>
      </c>
      <c r="H18154">
        <v>66</v>
      </c>
      <c r="I18154">
        <v>61</v>
      </c>
      <c r="J18154">
        <v>6</v>
      </c>
      <c r="K18154">
        <v>1</v>
      </c>
      <c r="L18154" t="s">
        <v>28</v>
      </c>
      <c r="M18154" t="s">
        <v>717</v>
      </c>
      <c r="N18154" t="s">
        <v>648</v>
      </c>
      <c r="O18154" t="s">
        <v>22</v>
      </c>
      <c r="P18154" t="s">
        <v>23</v>
      </c>
      <c r="Q18154" t="s">
        <v>24</v>
      </c>
    </row>
    <row r="18155" spans="1:17" x14ac:dyDescent="0.2">
      <c r="A18155" s="2">
        <v>42313</v>
      </c>
      <c r="B18155" t="s">
        <v>176</v>
      </c>
      <c r="C18155" t="s">
        <v>583</v>
      </c>
      <c r="D18155" t="s">
        <v>115</v>
      </c>
      <c r="E18155" t="s">
        <v>115</v>
      </c>
      <c r="F18155">
        <v>67</v>
      </c>
      <c r="G18155">
        <v>121</v>
      </c>
      <c r="H18155">
        <v>495</v>
      </c>
      <c r="I18155">
        <v>280</v>
      </c>
      <c r="J18155">
        <v>5</v>
      </c>
      <c r="K18155">
        <v>1</v>
      </c>
      <c r="L18155" t="s">
        <v>28</v>
      </c>
      <c r="M18155" t="s">
        <v>300</v>
      </c>
      <c r="N18155" t="s">
        <v>176</v>
      </c>
      <c r="O18155" t="s">
        <v>22</v>
      </c>
      <c r="P18155" t="s">
        <v>23</v>
      </c>
      <c r="Q18155" t="s">
        <v>24</v>
      </c>
    </row>
    <row r="18156" spans="1:17" x14ac:dyDescent="0.2">
      <c r="A18156" s="2">
        <v>42314</v>
      </c>
      <c r="B18156" t="s">
        <v>267</v>
      </c>
      <c r="C18156" t="s">
        <v>352</v>
      </c>
      <c r="D18156" t="s">
        <v>36</v>
      </c>
      <c r="E18156" t="s">
        <v>36</v>
      </c>
      <c r="F18156">
        <v>98</v>
      </c>
      <c r="G18156">
        <v>118</v>
      </c>
      <c r="H18156">
        <v>344</v>
      </c>
      <c r="I18156">
        <v>289</v>
      </c>
      <c r="J18156">
        <v>1</v>
      </c>
      <c r="K18156">
        <v>0</v>
      </c>
      <c r="L18156" t="s">
        <v>28</v>
      </c>
      <c r="M18156" t="s">
        <v>268</v>
      </c>
      <c r="N18156" t="s">
        <v>267</v>
      </c>
      <c r="O18156" t="s">
        <v>22</v>
      </c>
      <c r="P18156" t="s">
        <v>23</v>
      </c>
      <c r="Q18156" t="s">
        <v>24</v>
      </c>
    </row>
    <row r="18157" spans="1:17" x14ac:dyDescent="0.2">
      <c r="A18157" s="2">
        <v>42314</v>
      </c>
      <c r="B18157" t="s">
        <v>890</v>
      </c>
      <c r="C18157" t="s">
        <v>138</v>
      </c>
      <c r="D18157" t="s">
        <v>36</v>
      </c>
      <c r="E18157" t="s">
        <v>36</v>
      </c>
      <c r="F18157">
        <v>55</v>
      </c>
      <c r="G18157">
        <v>71</v>
      </c>
      <c r="H18157">
        <v>587</v>
      </c>
      <c r="I18157">
        <v>476</v>
      </c>
      <c r="J18157">
        <v>3</v>
      </c>
      <c r="K18157">
        <v>0</v>
      </c>
      <c r="L18157" t="s">
        <v>28</v>
      </c>
      <c r="M18157" t="s">
        <v>268</v>
      </c>
      <c r="N18157" t="s">
        <v>267</v>
      </c>
      <c r="O18157" t="s">
        <v>122</v>
      </c>
      <c r="P18157" t="s">
        <v>23</v>
      </c>
      <c r="Q18157" t="s">
        <v>24</v>
      </c>
    </row>
    <row r="18158" spans="1:17" x14ac:dyDescent="0.2">
      <c r="A18158" s="2">
        <v>42315</v>
      </c>
      <c r="B18158" t="s">
        <v>267</v>
      </c>
      <c r="C18158" t="s">
        <v>890</v>
      </c>
      <c r="D18158" t="s">
        <v>36</v>
      </c>
      <c r="E18158" t="s">
        <v>36</v>
      </c>
      <c r="F18158">
        <v>98</v>
      </c>
      <c r="G18158">
        <v>55</v>
      </c>
      <c r="H18158">
        <v>344</v>
      </c>
      <c r="I18158">
        <v>587</v>
      </c>
      <c r="J18158">
        <v>1</v>
      </c>
      <c r="K18158">
        <v>0</v>
      </c>
      <c r="L18158" t="s">
        <v>28</v>
      </c>
      <c r="M18158" t="s">
        <v>268</v>
      </c>
      <c r="N18158" t="s">
        <v>267</v>
      </c>
      <c r="O18158" t="s">
        <v>22</v>
      </c>
      <c r="P18158" t="s">
        <v>23</v>
      </c>
      <c r="Q18158" t="s">
        <v>24</v>
      </c>
    </row>
    <row r="18159" spans="1:17" x14ac:dyDescent="0.2">
      <c r="A18159" s="2">
        <v>42315</v>
      </c>
      <c r="B18159" t="s">
        <v>254</v>
      </c>
      <c r="C18159" t="s">
        <v>213</v>
      </c>
      <c r="D18159" t="s">
        <v>115</v>
      </c>
      <c r="E18159" t="s">
        <v>115</v>
      </c>
      <c r="F18159">
        <v>145</v>
      </c>
      <c r="G18159">
        <v>161</v>
      </c>
      <c r="H18159">
        <v>198</v>
      </c>
      <c r="I18159">
        <v>157</v>
      </c>
      <c r="J18159">
        <v>5</v>
      </c>
      <c r="K18159">
        <v>0</v>
      </c>
      <c r="L18159" t="s">
        <v>28</v>
      </c>
      <c r="M18159" t="s">
        <v>253</v>
      </c>
      <c r="N18159" t="s">
        <v>254</v>
      </c>
      <c r="O18159" t="s">
        <v>22</v>
      </c>
      <c r="P18159" t="s">
        <v>23</v>
      </c>
      <c r="Q18159" t="s">
        <v>24</v>
      </c>
    </row>
    <row r="18160" spans="1:17" x14ac:dyDescent="0.2">
      <c r="A18160" s="2">
        <v>42315</v>
      </c>
      <c r="B18160" t="s">
        <v>352</v>
      </c>
      <c r="C18160" t="s">
        <v>138</v>
      </c>
      <c r="D18160" t="s">
        <v>36</v>
      </c>
      <c r="E18160" t="s">
        <v>36</v>
      </c>
      <c r="F18160">
        <v>118</v>
      </c>
      <c r="G18160">
        <v>71</v>
      </c>
      <c r="H18160">
        <v>289</v>
      </c>
      <c r="I18160">
        <v>476</v>
      </c>
      <c r="J18160">
        <v>0</v>
      </c>
      <c r="K18160">
        <v>0</v>
      </c>
      <c r="L18160" t="s">
        <v>28</v>
      </c>
      <c r="M18160" t="s">
        <v>268</v>
      </c>
      <c r="N18160" t="s">
        <v>267</v>
      </c>
      <c r="O18160" t="s">
        <v>122</v>
      </c>
      <c r="P18160" t="s">
        <v>23</v>
      </c>
      <c r="Q18160" t="s">
        <v>30</v>
      </c>
    </row>
    <row r="18161" spans="1:17" x14ac:dyDescent="0.2">
      <c r="A18161" s="2">
        <v>42315</v>
      </c>
      <c r="B18161" t="s">
        <v>355</v>
      </c>
      <c r="C18161" t="s">
        <v>204</v>
      </c>
      <c r="D18161" t="s">
        <v>57</v>
      </c>
      <c r="E18161" t="s">
        <v>57</v>
      </c>
      <c r="F18161">
        <v>201</v>
      </c>
      <c r="G18161">
        <v>190</v>
      </c>
      <c r="H18161">
        <v>12</v>
      </c>
      <c r="I18161">
        <v>59</v>
      </c>
      <c r="J18161">
        <v>1</v>
      </c>
      <c r="K18161">
        <v>1</v>
      </c>
      <c r="L18161" t="s">
        <v>28</v>
      </c>
      <c r="M18161" t="s">
        <v>1134</v>
      </c>
      <c r="N18161" t="s">
        <v>355</v>
      </c>
      <c r="O18161" t="s">
        <v>22</v>
      </c>
      <c r="P18161" t="s">
        <v>23</v>
      </c>
      <c r="Q18161" t="s">
        <v>30</v>
      </c>
    </row>
    <row r="18162" spans="1:17" x14ac:dyDescent="0.2">
      <c r="A18162" s="2">
        <v>42317</v>
      </c>
      <c r="B18162" t="s">
        <v>913</v>
      </c>
      <c r="C18162" t="s">
        <v>113</v>
      </c>
      <c r="D18162" t="s">
        <v>115</v>
      </c>
      <c r="E18162" t="s">
        <v>115</v>
      </c>
      <c r="F18162">
        <v>138</v>
      </c>
      <c r="G18162">
        <v>80</v>
      </c>
      <c r="H18162">
        <v>233</v>
      </c>
      <c r="I18162">
        <v>417</v>
      </c>
      <c r="J18162">
        <v>0</v>
      </c>
      <c r="K18162">
        <v>0</v>
      </c>
      <c r="L18162" t="s">
        <v>20</v>
      </c>
      <c r="M18162" t="s">
        <v>640</v>
      </c>
      <c r="N18162" t="s">
        <v>177</v>
      </c>
      <c r="O18162" t="s">
        <v>122</v>
      </c>
      <c r="P18162" t="s">
        <v>23</v>
      </c>
      <c r="Q18162" t="s">
        <v>30</v>
      </c>
    </row>
    <row r="18163" spans="1:17" x14ac:dyDescent="0.2">
      <c r="A18163" s="2">
        <v>42318</v>
      </c>
      <c r="B18163" t="s">
        <v>355</v>
      </c>
      <c r="C18163" t="s">
        <v>204</v>
      </c>
      <c r="D18163" t="s">
        <v>57</v>
      </c>
      <c r="E18163" t="s">
        <v>57</v>
      </c>
      <c r="F18163">
        <v>201</v>
      </c>
      <c r="G18163">
        <v>190</v>
      </c>
      <c r="H18163">
        <v>12</v>
      </c>
      <c r="I18163">
        <v>59</v>
      </c>
      <c r="J18163">
        <v>2</v>
      </c>
      <c r="K18163">
        <v>1</v>
      </c>
      <c r="L18163" t="s">
        <v>28</v>
      </c>
      <c r="M18163" t="s">
        <v>1134</v>
      </c>
      <c r="N18163" t="s">
        <v>355</v>
      </c>
      <c r="O18163" t="s">
        <v>22</v>
      </c>
      <c r="P18163" t="s">
        <v>23</v>
      </c>
      <c r="Q18163" t="s">
        <v>24</v>
      </c>
    </row>
    <row r="18164" spans="1:17" x14ac:dyDescent="0.2">
      <c r="A18164" s="2">
        <v>42319</v>
      </c>
      <c r="B18164" t="s">
        <v>81</v>
      </c>
      <c r="C18164" t="s">
        <v>345</v>
      </c>
      <c r="D18164" t="s">
        <v>50</v>
      </c>
      <c r="E18164" t="s">
        <v>50</v>
      </c>
      <c r="F18164">
        <v>90</v>
      </c>
      <c r="G18164">
        <v>111</v>
      </c>
      <c r="H18164">
        <v>369</v>
      </c>
      <c r="I18164">
        <v>301</v>
      </c>
      <c r="J18164">
        <v>3</v>
      </c>
      <c r="K18164">
        <v>0</v>
      </c>
      <c r="L18164" t="s">
        <v>28</v>
      </c>
      <c r="M18164" t="s">
        <v>83</v>
      </c>
      <c r="N18164" t="s">
        <v>81</v>
      </c>
      <c r="O18164" t="s">
        <v>22</v>
      </c>
      <c r="P18164" t="s">
        <v>23</v>
      </c>
      <c r="Q18164" t="s">
        <v>24</v>
      </c>
    </row>
    <row r="18165" spans="1:17" x14ac:dyDescent="0.2">
      <c r="A18165" s="2">
        <v>42319</v>
      </c>
      <c r="B18165" t="s">
        <v>177</v>
      </c>
      <c r="C18165" t="s">
        <v>184</v>
      </c>
      <c r="D18165" t="s">
        <v>115</v>
      </c>
      <c r="E18165" t="s">
        <v>50</v>
      </c>
      <c r="F18165">
        <v>82</v>
      </c>
      <c r="G18165">
        <v>158</v>
      </c>
      <c r="H18165">
        <v>410</v>
      </c>
      <c r="I18165">
        <v>163</v>
      </c>
      <c r="J18165">
        <v>2</v>
      </c>
      <c r="K18165">
        <v>0</v>
      </c>
      <c r="L18165" t="s">
        <v>28</v>
      </c>
      <c r="M18165" t="s">
        <v>181</v>
      </c>
      <c r="N18165" t="s">
        <v>180</v>
      </c>
      <c r="O18165" t="s">
        <v>122</v>
      </c>
      <c r="P18165" t="s">
        <v>23</v>
      </c>
      <c r="Q18165" t="s">
        <v>24</v>
      </c>
    </row>
    <row r="18166" spans="1:17" x14ac:dyDescent="0.2">
      <c r="A18166" s="2">
        <v>42319</v>
      </c>
      <c r="B18166" t="s">
        <v>296</v>
      </c>
      <c r="C18166" t="s">
        <v>141</v>
      </c>
      <c r="D18166" t="s">
        <v>36</v>
      </c>
      <c r="E18166" t="s">
        <v>36</v>
      </c>
      <c r="F18166">
        <v>125</v>
      </c>
      <c r="G18166">
        <v>73</v>
      </c>
      <c r="H18166">
        <v>273</v>
      </c>
      <c r="I18166">
        <v>469</v>
      </c>
      <c r="J18166">
        <v>1</v>
      </c>
      <c r="K18166">
        <v>0</v>
      </c>
      <c r="L18166" t="s">
        <v>20</v>
      </c>
      <c r="M18166" t="s">
        <v>399</v>
      </c>
      <c r="N18166" t="s">
        <v>296</v>
      </c>
      <c r="O18166" t="s">
        <v>22</v>
      </c>
      <c r="P18166" t="s">
        <v>23</v>
      </c>
      <c r="Q18166" t="s">
        <v>24</v>
      </c>
    </row>
    <row r="18167" spans="1:17" x14ac:dyDescent="0.2">
      <c r="A18167" s="2">
        <v>42319</v>
      </c>
      <c r="B18167" t="s">
        <v>380</v>
      </c>
      <c r="C18167" t="s">
        <v>138</v>
      </c>
      <c r="D18167" t="s">
        <v>36</v>
      </c>
      <c r="E18167" t="s">
        <v>36</v>
      </c>
      <c r="F18167">
        <v>128</v>
      </c>
      <c r="G18167">
        <v>71</v>
      </c>
      <c r="H18167">
        <v>267</v>
      </c>
      <c r="I18167">
        <v>476</v>
      </c>
      <c r="J18167">
        <v>0</v>
      </c>
      <c r="K18167">
        <v>1</v>
      </c>
      <c r="L18167" t="s">
        <v>20</v>
      </c>
      <c r="M18167" t="s">
        <v>381</v>
      </c>
      <c r="N18167" t="s">
        <v>380</v>
      </c>
      <c r="O18167" t="s">
        <v>22</v>
      </c>
      <c r="P18167" t="s">
        <v>23</v>
      </c>
      <c r="Q18167" t="s">
        <v>41</v>
      </c>
    </row>
    <row r="18168" spans="1:17" x14ac:dyDescent="0.2">
      <c r="A18168" s="2">
        <v>42320</v>
      </c>
      <c r="B18168" t="s">
        <v>1073</v>
      </c>
      <c r="C18168" t="s">
        <v>648</v>
      </c>
      <c r="D18168" t="s">
        <v>115</v>
      </c>
      <c r="E18168" t="s">
        <v>115</v>
      </c>
      <c r="F18168">
        <v>156</v>
      </c>
      <c r="G18168">
        <v>183</v>
      </c>
      <c r="H18168">
        <v>167</v>
      </c>
      <c r="I18168">
        <v>78</v>
      </c>
      <c r="J18168">
        <v>3</v>
      </c>
      <c r="K18168">
        <v>0</v>
      </c>
      <c r="L18168" t="s">
        <v>20</v>
      </c>
      <c r="M18168" t="s">
        <v>625</v>
      </c>
      <c r="N18168" t="s">
        <v>167</v>
      </c>
      <c r="O18168" t="s">
        <v>122</v>
      </c>
      <c r="P18168" t="s">
        <v>23</v>
      </c>
      <c r="Q18168" t="s">
        <v>24</v>
      </c>
    </row>
    <row r="18169" spans="1:17" x14ac:dyDescent="0.2">
      <c r="A18169" s="2">
        <v>42320</v>
      </c>
      <c r="B18169" t="s">
        <v>737</v>
      </c>
      <c r="C18169" t="s">
        <v>453</v>
      </c>
      <c r="D18169" t="s">
        <v>50</v>
      </c>
      <c r="E18169" t="s">
        <v>27</v>
      </c>
      <c r="F18169">
        <v>205</v>
      </c>
      <c r="G18169">
        <v>101</v>
      </c>
      <c r="H18169">
        <v>5</v>
      </c>
      <c r="I18169">
        <v>339</v>
      </c>
      <c r="J18169">
        <v>0</v>
      </c>
      <c r="K18169">
        <v>1</v>
      </c>
      <c r="L18169" t="s">
        <v>28</v>
      </c>
      <c r="M18169" t="s">
        <v>819</v>
      </c>
      <c r="N18169" t="s">
        <v>737</v>
      </c>
      <c r="O18169" t="s">
        <v>22</v>
      </c>
      <c r="P18169" t="s">
        <v>23</v>
      </c>
      <c r="Q18169" t="s">
        <v>41</v>
      </c>
    </row>
    <row r="18170" spans="1:17" x14ac:dyDescent="0.2">
      <c r="A18170" s="2">
        <v>42320</v>
      </c>
      <c r="B18170" t="s">
        <v>55</v>
      </c>
      <c r="C18170" t="s">
        <v>569</v>
      </c>
      <c r="D18170" t="s">
        <v>57</v>
      </c>
      <c r="E18170" t="s">
        <v>115</v>
      </c>
      <c r="F18170">
        <v>60</v>
      </c>
      <c r="G18170">
        <v>124</v>
      </c>
      <c r="H18170">
        <v>573</v>
      </c>
      <c r="I18170">
        <v>276</v>
      </c>
      <c r="J18170">
        <v>3</v>
      </c>
      <c r="K18170">
        <v>0</v>
      </c>
      <c r="L18170" t="s">
        <v>20</v>
      </c>
      <c r="M18170" t="s">
        <v>668</v>
      </c>
      <c r="N18170" t="s">
        <v>55</v>
      </c>
      <c r="O18170" t="s">
        <v>22</v>
      </c>
      <c r="P18170" t="s">
        <v>23</v>
      </c>
      <c r="Q18170" t="s">
        <v>24</v>
      </c>
    </row>
    <row r="18171" spans="1:17" x14ac:dyDescent="0.2">
      <c r="A18171" s="2">
        <v>42320</v>
      </c>
      <c r="B18171" t="s">
        <v>471</v>
      </c>
      <c r="C18171" t="s">
        <v>224</v>
      </c>
      <c r="D18171" t="s">
        <v>36</v>
      </c>
      <c r="E18171" t="s">
        <v>36</v>
      </c>
      <c r="F18171">
        <v>103</v>
      </c>
      <c r="G18171">
        <v>93</v>
      </c>
      <c r="H18171">
        <v>332</v>
      </c>
      <c r="I18171">
        <v>363</v>
      </c>
      <c r="J18171">
        <v>2</v>
      </c>
      <c r="K18171">
        <v>1</v>
      </c>
      <c r="L18171" t="s">
        <v>20</v>
      </c>
      <c r="M18171" t="s">
        <v>639</v>
      </c>
      <c r="N18171" t="s">
        <v>471</v>
      </c>
      <c r="O18171" t="s">
        <v>22</v>
      </c>
      <c r="P18171" t="s">
        <v>23</v>
      </c>
      <c r="Q18171" t="s">
        <v>24</v>
      </c>
    </row>
    <row r="18172" spans="1:17" x14ac:dyDescent="0.2">
      <c r="A18172" s="2">
        <v>42320</v>
      </c>
      <c r="B18172" t="s">
        <v>17</v>
      </c>
      <c r="C18172" t="s">
        <v>32</v>
      </c>
      <c r="D18172" t="s">
        <v>19</v>
      </c>
      <c r="E18172" t="s">
        <v>19</v>
      </c>
      <c r="F18172">
        <v>77</v>
      </c>
      <c r="G18172">
        <v>83</v>
      </c>
      <c r="H18172">
        <v>441</v>
      </c>
      <c r="I18172">
        <v>408</v>
      </c>
      <c r="J18172">
        <v>4</v>
      </c>
      <c r="K18172">
        <v>2</v>
      </c>
      <c r="L18172" t="s">
        <v>20</v>
      </c>
      <c r="M18172" t="s">
        <v>21</v>
      </c>
      <c r="N18172" t="s">
        <v>17</v>
      </c>
      <c r="O18172" t="s">
        <v>22</v>
      </c>
      <c r="P18172" t="s">
        <v>23</v>
      </c>
      <c r="Q18172" t="s">
        <v>24</v>
      </c>
    </row>
    <row r="18173" spans="1:17" x14ac:dyDescent="0.2">
      <c r="A18173" s="2">
        <v>42320</v>
      </c>
      <c r="B18173" t="s">
        <v>172</v>
      </c>
      <c r="C18173" t="s">
        <v>890</v>
      </c>
      <c r="D18173" t="s">
        <v>36</v>
      </c>
      <c r="E18173" t="s">
        <v>36</v>
      </c>
      <c r="F18173">
        <v>107</v>
      </c>
      <c r="G18173">
        <v>55</v>
      </c>
      <c r="H18173">
        <v>320</v>
      </c>
      <c r="I18173">
        <v>587</v>
      </c>
      <c r="J18173">
        <v>2</v>
      </c>
      <c r="K18173">
        <v>3</v>
      </c>
      <c r="L18173" t="s">
        <v>20</v>
      </c>
      <c r="M18173" t="s">
        <v>616</v>
      </c>
      <c r="N18173" t="s">
        <v>172</v>
      </c>
      <c r="O18173" t="s">
        <v>22</v>
      </c>
      <c r="P18173" t="s">
        <v>23</v>
      </c>
      <c r="Q18173" t="s">
        <v>41</v>
      </c>
    </row>
    <row r="18174" spans="1:17" x14ac:dyDescent="0.2">
      <c r="A18174" s="2">
        <v>42320</v>
      </c>
      <c r="B18174" t="s">
        <v>107</v>
      </c>
      <c r="C18174" t="s">
        <v>43</v>
      </c>
      <c r="D18174" t="s">
        <v>19</v>
      </c>
      <c r="E18174" t="s">
        <v>19</v>
      </c>
      <c r="F18174">
        <v>5</v>
      </c>
      <c r="G18174">
        <v>7</v>
      </c>
      <c r="H18174">
        <v>1288</v>
      </c>
      <c r="I18174">
        <v>1232</v>
      </c>
      <c r="J18174">
        <v>1</v>
      </c>
      <c r="K18174">
        <v>1</v>
      </c>
      <c r="L18174" t="s">
        <v>20</v>
      </c>
      <c r="M18174" t="s">
        <v>310</v>
      </c>
      <c r="N18174" t="s">
        <v>107</v>
      </c>
      <c r="O18174" t="s">
        <v>22</v>
      </c>
      <c r="P18174" t="s">
        <v>23</v>
      </c>
      <c r="Q18174" t="s">
        <v>30</v>
      </c>
    </row>
    <row r="18175" spans="1:17" x14ac:dyDescent="0.2">
      <c r="A18175" s="2">
        <v>42320</v>
      </c>
      <c r="B18175" t="s">
        <v>182</v>
      </c>
      <c r="C18175" t="s">
        <v>979</v>
      </c>
      <c r="D18175" t="s">
        <v>115</v>
      </c>
      <c r="E18175" t="s">
        <v>115</v>
      </c>
      <c r="F18175">
        <v>84</v>
      </c>
      <c r="G18175">
        <v>180</v>
      </c>
      <c r="H18175">
        <v>403</v>
      </c>
      <c r="I18175">
        <v>79</v>
      </c>
      <c r="J18175">
        <v>12</v>
      </c>
      <c r="K18175">
        <v>0</v>
      </c>
      <c r="L18175" t="s">
        <v>20</v>
      </c>
      <c r="M18175" t="s">
        <v>1185</v>
      </c>
      <c r="N18175" t="s">
        <v>182</v>
      </c>
      <c r="O18175" t="s">
        <v>22</v>
      </c>
      <c r="P18175" t="s">
        <v>23</v>
      </c>
      <c r="Q18175" t="s">
        <v>24</v>
      </c>
    </row>
    <row r="18176" spans="1:17" x14ac:dyDescent="0.2">
      <c r="A18176" s="2">
        <v>42320</v>
      </c>
      <c r="B18176" t="s">
        <v>31</v>
      </c>
      <c r="C18176" t="s">
        <v>18</v>
      </c>
      <c r="D18176" t="s">
        <v>19</v>
      </c>
      <c r="E18176" t="s">
        <v>19</v>
      </c>
      <c r="F18176">
        <v>21</v>
      </c>
      <c r="G18176">
        <v>12</v>
      </c>
      <c r="H18176">
        <v>920</v>
      </c>
      <c r="I18176">
        <v>1050</v>
      </c>
      <c r="J18176">
        <v>2</v>
      </c>
      <c r="K18176">
        <v>1</v>
      </c>
      <c r="L18176" t="s">
        <v>20</v>
      </c>
      <c r="M18176" t="s">
        <v>33</v>
      </c>
      <c r="N18176" t="s">
        <v>31</v>
      </c>
      <c r="O18176" t="s">
        <v>22</v>
      </c>
      <c r="P18176" t="s">
        <v>23</v>
      </c>
      <c r="Q18176" t="s">
        <v>24</v>
      </c>
    </row>
    <row r="18177" spans="1:17" x14ac:dyDescent="0.2">
      <c r="A18177" s="2">
        <v>42320</v>
      </c>
      <c r="B18177" t="s">
        <v>388</v>
      </c>
      <c r="C18177" t="s">
        <v>889</v>
      </c>
      <c r="D18177" t="s">
        <v>115</v>
      </c>
      <c r="E18177" t="s">
        <v>115</v>
      </c>
      <c r="F18177">
        <v>172</v>
      </c>
      <c r="G18177">
        <v>155</v>
      </c>
      <c r="H18177">
        <v>121</v>
      </c>
      <c r="I18177">
        <v>170</v>
      </c>
      <c r="J18177">
        <v>1</v>
      </c>
      <c r="K18177">
        <v>0</v>
      </c>
      <c r="L18177" t="s">
        <v>20</v>
      </c>
      <c r="M18177" t="s">
        <v>971</v>
      </c>
      <c r="N18177" t="s">
        <v>388</v>
      </c>
      <c r="O18177" t="s">
        <v>22</v>
      </c>
      <c r="P18177" t="s">
        <v>23</v>
      </c>
      <c r="Q18177" t="s">
        <v>24</v>
      </c>
    </row>
    <row r="18178" spans="1:17" x14ac:dyDescent="0.2">
      <c r="A18178" s="2">
        <v>42320</v>
      </c>
      <c r="B18178" t="s">
        <v>167</v>
      </c>
      <c r="C18178" t="s">
        <v>583</v>
      </c>
      <c r="D18178" t="s">
        <v>115</v>
      </c>
      <c r="E18178" t="s">
        <v>115</v>
      </c>
      <c r="F18178">
        <v>43</v>
      </c>
      <c r="G18178">
        <v>121</v>
      </c>
      <c r="H18178">
        <v>650</v>
      </c>
      <c r="I18178">
        <v>280</v>
      </c>
      <c r="J18178">
        <v>3</v>
      </c>
      <c r="K18178">
        <v>1</v>
      </c>
      <c r="L18178" t="s">
        <v>20</v>
      </c>
      <c r="M18178" t="s">
        <v>625</v>
      </c>
      <c r="N18178" t="s">
        <v>167</v>
      </c>
      <c r="O18178" t="s">
        <v>22</v>
      </c>
      <c r="P18178" t="s">
        <v>23</v>
      </c>
      <c r="Q18178" t="s">
        <v>24</v>
      </c>
    </row>
    <row r="18179" spans="1:17" x14ac:dyDescent="0.2">
      <c r="A18179" s="2">
        <v>42320</v>
      </c>
      <c r="B18179" t="s">
        <v>133</v>
      </c>
      <c r="C18179" t="s">
        <v>213</v>
      </c>
      <c r="D18179" t="s">
        <v>115</v>
      </c>
      <c r="E18179" t="s">
        <v>115</v>
      </c>
      <c r="F18179">
        <v>48</v>
      </c>
      <c r="G18179">
        <v>161</v>
      </c>
      <c r="H18179">
        <v>605</v>
      </c>
      <c r="I18179">
        <v>157</v>
      </c>
      <c r="J18179">
        <v>4</v>
      </c>
      <c r="K18179">
        <v>0</v>
      </c>
      <c r="L18179" t="s">
        <v>20</v>
      </c>
      <c r="M18179" t="s">
        <v>492</v>
      </c>
      <c r="N18179" t="s">
        <v>133</v>
      </c>
      <c r="O18179" t="s">
        <v>22</v>
      </c>
      <c r="P18179" t="s">
        <v>23</v>
      </c>
      <c r="Q18179" t="s">
        <v>24</v>
      </c>
    </row>
    <row r="18180" spans="1:17" x14ac:dyDescent="0.2">
      <c r="A18180" s="2">
        <v>42320</v>
      </c>
      <c r="B18180" t="s">
        <v>464</v>
      </c>
      <c r="C18180" t="s">
        <v>649</v>
      </c>
      <c r="D18180" t="s">
        <v>115</v>
      </c>
      <c r="E18180" t="s">
        <v>115</v>
      </c>
      <c r="F18180">
        <v>140</v>
      </c>
      <c r="G18180">
        <v>176</v>
      </c>
      <c r="H18180">
        <v>228</v>
      </c>
      <c r="I18180">
        <v>90</v>
      </c>
      <c r="J18180">
        <v>7</v>
      </c>
      <c r="K18180">
        <v>0</v>
      </c>
      <c r="L18180" t="s">
        <v>20</v>
      </c>
      <c r="M18180" t="s">
        <v>948</v>
      </c>
      <c r="N18180" t="s">
        <v>464</v>
      </c>
      <c r="O18180" t="s">
        <v>22</v>
      </c>
      <c r="P18180" t="s">
        <v>23</v>
      </c>
      <c r="Q18180" t="s">
        <v>24</v>
      </c>
    </row>
    <row r="18181" spans="1:17" x14ac:dyDescent="0.2">
      <c r="A18181" s="2">
        <v>42320</v>
      </c>
      <c r="B18181" t="s">
        <v>328</v>
      </c>
      <c r="C18181" t="s">
        <v>1279</v>
      </c>
      <c r="D18181" t="s">
        <v>50</v>
      </c>
      <c r="E18181" t="s">
        <v>50</v>
      </c>
      <c r="F18181">
        <v>139</v>
      </c>
      <c r="G18181">
        <v>78</v>
      </c>
      <c r="H18181">
        <v>229</v>
      </c>
      <c r="I18181">
        <v>425</v>
      </c>
      <c r="J18181">
        <v>4</v>
      </c>
      <c r="K18181">
        <v>1</v>
      </c>
      <c r="L18181" t="s">
        <v>28</v>
      </c>
      <c r="M18181" t="s">
        <v>329</v>
      </c>
      <c r="N18181" t="s">
        <v>328</v>
      </c>
      <c r="O18181" t="s">
        <v>22</v>
      </c>
      <c r="P18181" t="s">
        <v>23</v>
      </c>
      <c r="Q18181" t="s">
        <v>24</v>
      </c>
    </row>
    <row r="18182" spans="1:17" x14ac:dyDescent="0.2">
      <c r="A18182" s="2">
        <v>42320</v>
      </c>
      <c r="B18182" t="s">
        <v>629</v>
      </c>
      <c r="C18182" t="s">
        <v>254</v>
      </c>
      <c r="D18182" t="s">
        <v>36</v>
      </c>
      <c r="E18182" t="s">
        <v>115</v>
      </c>
      <c r="F18182">
        <v>166</v>
      </c>
      <c r="G18182">
        <v>145</v>
      </c>
      <c r="H18182">
        <v>141</v>
      </c>
      <c r="I18182">
        <v>198</v>
      </c>
      <c r="J18182">
        <v>0</v>
      </c>
      <c r="K18182">
        <v>1</v>
      </c>
      <c r="L18182" t="s">
        <v>20</v>
      </c>
      <c r="M18182" t="s">
        <v>925</v>
      </c>
      <c r="N18182" t="s">
        <v>629</v>
      </c>
      <c r="O18182" t="s">
        <v>22</v>
      </c>
      <c r="P18182" t="s">
        <v>23</v>
      </c>
      <c r="Q18182" t="s">
        <v>41</v>
      </c>
    </row>
    <row r="18183" spans="1:17" x14ac:dyDescent="0.2">
      <c r="A18183" s="2">
        <v>42320</v>
      </c>
      <c r="B18183" t="s">
        <v>110</v>
      </c>
      <c r="C18183" t="s">
        <v>802</v>
      </c>
      <c r="D18183" t="s">
        <v>36</v>
      </c>
      <c r="E18183" t="s">
        <v>36</v>
      </c>
      <c r="F18183">
        <v>79</v>
      </c>
      <c r="G18183">
        <v>69</v>
      </c>
      <c r="H18183">
        <v>421</v>
      </c>
      <c r="I18183">
        <v>486</v>
      </c>
      <c r="J18183">
        <v>2</v>
      </c>
      <c r="K18183">
        <v>0</v>
      </c>
      <c r="L18183" t="s">
        <v>20</v>
      </c>
      <c r="M18183" t="s">
        <v>884</v>
      </c>
      <c r="N18183" t="s">
        <v>110</v>
      </c>
      <c r="O18183" t="s">
        <v>22</v>
      </c>
      <c r="P18183" t="s">
        <v>23</v>
      </c>
      <c r="Q18183" t="s">
        <v>24</v>
      </c>
    </row>
    <row r="18184" spans="1:17" x14ac:dyDescent="0.2">
      <c r="A18184" s="2">
        <v>42320</v>
      </c>
      <c r="B18184" t="s">
        <v>352</v>
      </c>
      <c r="C18184" t="s">
        <v>34</v>
      </c>
      <c r="D18184" t="s">
        <v>36</v>
      </c>
      <c r="E18184" t="s">
        <v>36</v>
      </c>
      <c r="F18184">
        <v>118</v>
      </c>
      <c r="G18184">
        <v>53</v>
      </c>
      <c r="H18184">
        <v>289</v>
      </c>
      <c r="I18184">
        <v>589</v>
      </c>
      <c r="J18184">
        <v>0</v>
      </c>
      <c r="K18184">
        <v>1</v>
      </c>
      <c r="L18184" t="s">
        <v>20</v>
      </c>
      <c r="M18184" t="s">
        <v>371</v>
      </c>
      <c r="N18184" t="s">
        <v>352</v>
      </c>
      <c r="O18184" t="s">
        <v>22</v>
      </c>
      <c r="P18184" t="s">
        <v>23</v>
      </c>
      <c r="Q18184" t="s">
        <v>41</v>
      </c>
    </row>
    <row r="18185" spans="1:17" x14ac:dyDescent="0.2">
      <c r="A18185" s="2">
        <v>42320</v>
      </c>
      <c r="B18185" t="s">
        <v>49</v>
      </c>
      <c r="C18185" t="s">
        <v>94</v>
      </c>
      <c r="D18185" t="s">
        <v>50</v>
      </c>
      <c r="E18185" t="s">
        <v>50</v>
      </c>
      <c r="F18185">
        <v>46</v>
      </c>
      <c r="G18185">
        <v>33</v>
      </c>
      <c r="H18185">
        <v>637</v>
      </c>
      <c r="I18185">
        <v>759</v>
      </c>
      <c r="J18185">
        <v>0</v>
      </c>
      <c r="K18185">
        <v>1</v>
      </c>
      <c r="L18185" t="s">
        <v>291</v>
      </c>
      <c r="M18185" t="s">
        <v>103</v>
      </c>
      <c r="N18185" t="s">
        <v>49</v>
      </c>
      <c r="O18185" t="s">
        <v>22</v>
      </c>
      <c r="P18185" t="s">
        <v>23</v>
      </c>
      <c r="Q18185" t="s">
        <v>41</v>
      </c>
    </row>
    <row r="18186" spans="1:17" x14ac:dyDescent="0.2">
      <c r="A18186" s="2">
        <v>42320</v>
      </c>
      <c r="B18186" t="s">
        <v>239</v>
      </c>
      <c r="C18186" t="s">
        <v>442</v>
      </c>
      <c r="D18186" t="s">
        <v>115</v>
      </c>
      <c r="E18186" t="s">
        <v>57</v>
      </c>
      <c r="F18186">
        <v>92</v>
      </c>
      <c r="G18186">
        <v>159</v>
      </c>
      <c r="H18186">
        <v>364</v>
      </c>
      <c r="I18186">
        <v>163</v>
      </c>
      <c r="J18186">
        <v>0</v>
      </c>
      <c r="K18186">
        <v>1</v>
      </c>
      <c r="L18186" t="s">
        <v>28</v>
      </c>
      <c r="M18186" t="s">
        <v>1512</v>
      </c>
      <c r="N18186" t="s">
        <v>239</v>
      </c>
      <c r="O18186" t="s">
        <v>22</v>
      </c>
      <c r="P18186" t="s">
        <v>23</v>
      </c>
      <c r="Q18186" t="s">
        <v>41</v>
      </c>
    </row>
    <row r="18187" spans="1:17" x14ac:dyDescent="0.2">
      <c r="A18187" s="2">
        <v>42320</v>
      </c>
      <c r="B18187" t="s">
        <v>913</v>
      </c>
      <c r="C18187" t="s">
        <v>391</v>
      </c>
      <c r="D18187" t="s">
        <v>115</v>
      </c>
      <c r="E18187" t="s">
        <v>115</v>
      </c>
      <c r="F18187">
        <v>138</v>
      </c>
      <c r="G18187">
        <v>171</v>
      </c>
      <c r="H18187">
        <v>233</v>
      </c>
      <c r="I18187">
        <v>127</v>
      </c>
      <c r="J18187">
        <v>6</v>
      </c>
      <c r="K18187">
        <v>0</v>
      </c>
      <c r="L18187" t="s">
        <v>20</v>
      </c>
      <c r="M18187" t="s">
        <v>640</v>
      </c>
      <c r="N18187" t="s">
        <v>177</v>
      </c>
      <c r="O18187" t="s">
        <v>122</v>
      </c>
      <c r="P18187" t="s">
        <v>23</v>
      </c>
      <c r="Q18187" t="s">
        <v>24</v>
      </c>
    </row>
    <row r="18188" spans="1:17" x14ac:dyDescent="0.2">
      <c r="A18188" s="2">
        <v>42320</v>
      </c>
      <c r="B18188" t="s">
        <v>572</v>
      </c>
      <c r="C18188" t="s">
        <v>389</v>
      </c>
      <c r="D18188" t="s">
        <v>115</v>
      </c>
      <c r="E18188" t="s">
        <v>115</v>
      </c>
      <c r="F18188">
        <v>137</v>
      </c>
      <c r="G18188">
        <v>179</v>
      </c>
      <c r="H18188">
        <v>235</v>
      </c>
      <c r="I18188">
        <v>81</v>
      </c>
      <c r="J18188">
        <v>0</v>
      </c>
      <c r="K18188">
        <v>1</v>
      </c>
      <c r="L18188" t="s">
        <v>20</v>
      </c>
      <c r="M18188" t="s">
        <v>764</v>
      </c>
      <c r="N18188" t="s">
        <v>572</v>
      </c>
      <c r="O18188" t="s">
        <v>22</v>
      </c>
      <c r="P18188" t="s">
        <v>23</v>
      </c>
      <c r="Q18188" t="s">
        <v>41</v>
      </c>
    </row>
    <row r="18189" spans="1:17" x14ac:dyDescent="0.2">
      <c r="A18189" s="2">
        <v>42320</v>
      </c>
      <c r="B18189" t="s">
        <v>443</v>
      </c>
      <c r="C18189" t="s">
        <v>143</v>
      </c>
      <c r="D18189" t="s">
        <v>115</v>
      </c>
      <c r="E18189" t="s">
        <v>115</v>
      </c>
      <c r="F18189">
        <v>152</v>
      </c>
      <c r="G18189">
        <v>50</v>
      </c>
      <c r="H18189">
        <v>179</v>
      </c>
      <c r="I18189">
        <v>602</v>
      </c>
      <c r="J18189">
        <v>0</v>
      </c>
      <c r="K18189">
        <v>3</v>
      </c>
      <c r="L18189" t="s">
        <v>20</v>
      </c>
      <c r="M18189" t="s">
        <v>1043</v>
      </c>
      <c r="N18189" t="s">
        <v>443</v>
      </c>
      <c r="O18189" t="s">
        <v>22</v>
      </c>
      <c r="P18189" t="s">
        <v>23</v>
      </c>
      <c r="Q18189" t="s">
        <v>41</v>
      </c>
    </row>
    <row r="18190" spans="1:17" x14ac:dyDescent="0.2">
      <c r="A18190" s="2">
        <v>42320</v>
      </c>
      <c r="B18190" t="s">
        <v>602</v>
      </c>
      <c r="C18190" t="s">
        <v>212</v>
      </c>
      <c r="D18190" t="s">
        <v>115</v>
      </c>
      <c r="E18190" t="s">
        <v>115</v>
      </c>
      <c r="F18190">
        <v>160</v>
      </c>
      <c r="G18190">
        <v>180</v>
      </c>
      <c r="H18190">
        <v>159</v>
      </c>
      <c r="I18190">
        <v>80</v>
      </c>
      <c r="J18190">
        <v>5</v>
      </c>
      <c r="K18190">
        <v>0</v>
      </c>
      <c r="L18190" t="s">
        <v>20</v>
      </c>
      <c r="M18190" t="s">
        <v>603</v>
      </c>
      <c r="N18190" t="s">
        <v>602</v>
      </c>
      <c r="O18190" t="s">
        <v>22</v>
      </c>
      <c r="P18190" t="s">
        <v>23</v>
      </c>
      <c r="Q18190" t="s">
        <v>24</v>
      </c>
    </row>
    <row r="18191" spans="1:17" x14ac:dyDescent="0.2">
      <c r="A18191" s="2">
        <v>42320</v>
      </c>
      <c r="B18191" t="s">
        <v>114</v>
      </c>
      <c r="C18191" t="s">
        <v>638</v>
      </c>
      <c r="D18191" t="s">
        <v>115</v>
      </c>
      <c r="E18191" t="s">
        <v>115</v>
      </c>
      <c r="F18191">
        <v>144</v>
      </c>
      <c r="G18191">
        <v>187</v>
      </c>
      <c r="H18191">
        <v>202</v>
      </c>
      <c r="I18191">
        <v>71</v>
      </c>
      <c r="J18191">
        <v>4</v>
      </c>
      <c r="K18191">
        <v>2</v>
      </c>
      <c r="L18191" t="s">
        <v>20</v>
      </c>
      <c r="M18191" t="s">
        <v>226</v>
      </c>
      <c r="N18191" t="s">
        <v>114</v>
      </c>
      <c r="O18191" t="s">
        <v>22</v>
      </c>
      <c r="P18191" t="s">
        <v>23</v>
      </c>
      <c r="Q18191" t="s">
        <v>24</v>
      </c>
    </row>
    <row r="18192" spans="1:17" x14ac:dyDescent="0.2">
      <c r="A18192" s="2">
        <v>42320</v>
      </c>
      <c r="B18192" t="s">
        <v>365</v>
      </c>
      <c r="C18192" t="s">
        <v>208</v>
      </c>
      <c r="D18192" t="s">
        <v>36</v>
      </c>
      <c r="E18192" t="s">
        <v>36</v>
      </c>
      <c r="F18192">
        <v>88</v>
      </c>
      <c r="G18192">
        <v>68</v>
      </c>
      <c r="H18192">
        <v>385</v>
      </c>
      <c r="I18192">
        <v>490</v>
      </c>
      <c r="J18192">
        <v>0</v>
      </c>
      <c r="K18192">
        <v>1</v>
      </c>
      <c r="L18192" t="s">
        <v>20</v>
      </c>
      <c r="M18192" t="s">
        <v>400</v>
      </c>
      <c r="N18192" t="s">
        <v>365</v>
      </c>
      <c r="O18192" t="s">
        <v>22</v>
      </c>
      <c r="P18192" t="s">
        <v>23</v>
      </c>
      <c r="Q18192" t="s">
        <v>41</v>
      </c>
    </row>
    <row r="18193" spans="1:17" x14ac:dyDescent="0.2">
      <c r="A18193" s="2">
        <v>42320</v>
      </c>
      <c r="B18193" t="s">
        <v>176</v>
      </c>
      <c r="C18193" t="s">
        <v>1288</v>
      </c>
      <c r="D18193" t="s">
        <v>115</v>
      </c>
      <c r="E18193" t="s">
        <v>115</v>
      </c>
      <c r="F18193">
        <v>67</v>
      </c>
      <c r="G18193">
        <v>162</v>
      </c>
      <c r="H18193">
        <v>495</v>
      </c>
      <c r="I18193">
        <v>155</v>
      </c>
      <c r="J18193">
        <v>8</v>
      </c>
      <c r="K18193">
        <v>0</v>
      </c>
      <c r="L18193" t="s">
        <v>20</v>
      </c>
      <c r="M18193" t="s">
        <v>300</v>
      </c>
      <c r="N18193" t="s">
        <v>176</v>
      </c>
      <c r="O18193" t="s">
        <v>22</v>
      </c>
      <c r="P18193" t="s">
        <v>23</v>
      </c>
      <c r="Q18193" t="s">
        <v>24</v>
      </c>
    </row>
    <row r="18194" spans="1:17" x14ac:dyDescent="0.2">
      <c r="A18194" s="2">
        <v>42320</v>
      </c>
      <c r="B18194" t="s">
        <v>449</v>
      </c>
      <c r="C18194" t="s">
        <v>163</v>
      </c>
      <c r="D18194" t="s">
        <v>115</v>
      </c>
      <c r="E18194" t="s">
        <v>115</v>
      </c>
      <c r="F18194">
        <v>71</v>
      </c>
      <c r="G18194">
        <v>120</v>
      </c>
      <c r="H18194">
        <v>476</v>
      </c>
      <c r="I18194">
        <v>288</v>
      </c>
      <c r="J18194">
        <v>3</v>
      </c>
      <c r="K18194">
        <v>1</v>
      </c>
      <c r="L18194" t="s">
        <v>20</v>
      </c>
      <c r="M18194" t="s">
        <v>530</v>
      </c>
      <c r="N18194" t="s">
        <v>449</v>
      </c>
      <c r="O18194" t="s">
        <v>22</v>
      </c>
      <c r="P18194" t="s">
        <v>23</v>
      </c>
      <c r="Q18194" t="s">
        <v>24</v>
      </c>
    </row>
    <row r="18195" spans="1:17" x14ac:dyDescent="0.2">
      <c r="A18195" s="2">
        <v>42321</v>
      </c>
      <c r="B18195" t="s">
        <v>267</v>
      </c>
      <c r="C18195" t="s">
        <v>149</v>
      </c>
      <c r="D18195" t="s">
        <v>36</v>
      </c>
      <c r="E18195" t="s">
        <v>36</v>
      </c>
      <c r="F18195">
        <v>98</v>
      </c>
      <c r="G18195">
        <v>75</v>
      </c>
      <c r="H18195">
        <v>344</v>
      </c>
      <c r="I18195">
        <v>460</v>
      </c>
      <c r="J18195">
        <v>1</v>
      </c>
      <c r="K18195">
        <v>3</v>
      </c>
      <c r="L18195" t="s">
        <v>20</v>
      </c>
      <c r="M18195" t="s">
        <v>1401</v>
      </c>
      <c r="N18195" t="s">
        <v>267</v>
      </c>
      <c r="O18195" t="s">
        <v>22</v>
      </c>
      <c r="P18195" t="s">
        <v>23</v>
      </c>
      <c r="Q18195" t="s">
        <v>41</v>
      </c>
    </row>
    <row r="18196" spans="1:17" x14ac:dyDescent="0.2">
      <c r="A18196" s="2">
        <v>42321</v>
      </c>
      <c r="B18196" t="s">
        <v>39</v>
      </c>
      <c r="C18196" t="s">
        <v>25</v>
      </c>
      <c r="D18196" t="s">
        <v>19</v>
      </c>
      <c r="E18196" t="s">
        <v>19</v>
      </c>
      <c r="F18196">
        <v>3</v>
      </c>
      <c r="G18196">
        <v>8</v>
      </c>
      <c r="H18196">
        <v>1382</v>
      </c>
      <c r="I18196">
        <v>1207</v>
      </c>
      <c r="J18196">
        <v>1</v>
      </c>
      <c r="K18196">
        <v>1</v>
      </c>
      <c r="L18196" t="s">
        <v>20</v>
      </c>
      <c r="M18196" t="s">
        <v>65</v>
      </c>
      <c r="N18196" t="s">
        <v>39</v>
      </c>
      <c r="O18196" t="s">
        <v>22</v>
      </c>
      <c r="P18196" t="s">
        <v>23</v>
      </c>
      <c r="Q18196" t="s">
        <v>30</v>
      </c>
    </row>
    <row r="18197" spans="1:17" x14ac:dyDescent="0.2">
      <c r="A18197" s="2">
        <v>42321</v>
      </c>
      <c r="B18197" t="s">
        <v>147</v>
      </c>
      <c r="C18197" t="s">
        <v>119</v>
      </c>
      <c r="D18197" t="s">
        <v>50</v>
      </c>
      <c r="E18197" t="s">
        <v>50</v>
      </c>
      <c r="F18197">
        <v>1</v>
      </c>
      <c r="G18197">
        <v>13</v>
      </c>
      <c r="H18197">
        <v>1439</v>
      </c>
      <c r="I18197">
        <v>1040</v>
      </c>
      <c r="J18197">
        <v>3</v>
      </c>
      <c r="K18197">
        <v>1</v>
      </c>
      <c r="L18197" t="s">
        <v>28</v>
      </c>
      <c r="M18197" t="s">
        <v>148</v>
      </c>
      <c r="N18197" t="s">
        <v>147</v>
      </c>
      <c r="O18197" t="s">
        <v>22</v>
      </c>
      <c r="P18197" t="s">
        <v>23</v>
      </c>
      <c r="Q18197" t="s">
        <v>24</v>
      </c>
    </row>
    <row r="18198" spans="1:17" x14ac:dyDescent="0.2">
      <c r="A18198" s="2">
        <v>42321</v>
      </c>
      <c r="B18198" t="s">
        <v>646</v>
      </c>
      <c r="C18198" t="s">
        <v>98</v>
      </c>
      <c r="D18198" t="s">
        <v>50</v>
      </c>
      <c r="E18198" t="s">
        <v>50</v>
      </c>
      <c r="F18198">
        <v>20</v>
      </c>
      <c r="G18198">
        <v>42</v>
      </c>
      <c r="H18198">
        <v>922</v>
      </c>
      <c r="I18198">
        <v>659</v>
      </c>
      <c r="J18198">
        <v>1</v>
      </c>
      <c r="K18198">
        <v>1</v>
      </c>
      <c r="L18198" t="s">
        <v>291</v>
      </c>
      <c r="M18198" t="s">
        <v>909</v>
      </c>
      <c r="N18198" t="s">
        <v>646</v>
      </c>
      <c r="O18198" t="s">
        <v>22</v>
      </c>
      <c r="P18198" t="s">
        <v>23</v>
      </c>
      <c r="Q18198" t="s">
        <v>30</v>
      </c>
    </row>
    <row r="18199" spans="1:17" x14ac:dyDescent="0.2">
      <c r="A18199" s="2">
        <v>42321</v>
      </c>
      <c r="B18199" t="s">
        <v>1284</v>
      </c>
      <c r="C18199" t="s">
        <v>199</v>
      </c>
      <c r="D18199" t="s">
        <v>36</v>
      </c>
      <c r="E18199" t="s">
        <v>36</v>
      </c>
      <c r="F18199">
        <v>177</v>
      </c>
      <c r="G18199">
        <v>30</v>
      </c>
      <c r="H18199">
        <v>88</v>
      </c>
      <c r="I18199">
        <v>793</v>
      </c>
      <c r="J18199">
        <v>0</v>
      </c>
      <c r="K18199">
        <v>0</v>
      </c>
      <c r="L18199" t="s">
        <v>20</v>
      </c>
      <c r="M18199" t="s">
        <v>1449</v>
      </c>
      <c r="N18199" t="s">
        <v>1284</v>
      </c>
      <c r="O18199" t="s">
        <v>22</v>
      </c>
      <c r="P18199" t="s">
        <v>23</v>
      </c>
      <c r="Q18199" t="s">
        <v>30</v>
      </c>
    </row>
    <row r="18200" spans="1:17" x14ac:dyDescent="0.2">
      <c r="A18200" s="2">
        <v>42321</v>
      </c>
      <c r="B18200" t="s">
        <v>131</v>
      </c>
      <c r="C18200" t="s">
        <v>263</v>
      </c>
      <c r="D18200" t="s">
        <v>27</v>
      </c>
      <c r="E18200" t="s">
        <v>27</v>
      </c>
      <c r="F18200">
        <v>40</v>
      </c>
      <c r="G18200">
        <v>73</v>
      </c>
      <c r="H18200">
        <v>671</v>
      </c>
      <c r="I18200">
        <v>470</v>
      </c>
      <c r="J18200">
        <v>1</v>
      </c>
      <c r="K18200">
        <v>0</v>
      </c>
      <c r="L18200" t="s">
        <v>20</v>
      </c>
      <c r="M18200" t="s">
        <v>637</v>
      </c>
      <c r="N18200" t="s">
        <v>131</v>
      </c>
      <c r="O18200" t="s">
        <v>22</v>
      </c>
      <c r="P18200" t="s">
        <v>23</v>
      </c>
      <c r="Q18200" t="s">
        <v>24</v>
      </c>
    </row>
    <row r="18201" spans="1:17" x14ac:dyDescent="0.2">
      <c r="A18201" s="2">
        <v>42321</v>
      </c>
      <c r="B18201" t="s">
        <v>293</v>
      </c>
      <c r="C18201" t="s">
        <v>1204</v>
      </c>
      <c r="D18201" t="s">
        <v>50</v>
      </c>
      <c r="E18201" t="s">
        <v>50</v>
      </c>
      <c r="F18201">
        <v>17</v>
      </c>
      <c r="G18201">
        <v>49</v>
      </c>
      <c r="H18201">
        <v>974</v>
      </c>
      <c r="I18201">
        <v>605</v>
      </c>
      <c r="J18201">
        <v>4</v>
      </c>
      <c r="K18201">
        <v>1</v>
      </c>
      <c r="L18201" t="s">
        <v>28</v>
      </c>
      <c r="M18201" t="s">
        <v>315</v>
      </c>
      <c r="N18201" t="s">
        <v>293</v>
      </c>
      <c r="O18201" t="s">
        <v>22</v>
      </c>
      <c r="P18201" t="s">
        <v>23</v>
      </c>
      <c r="Q18201" t="s">
        <v>24</v>
      </c>
    </row>
    <row r="18202" spans="1:17" x14ac:dyDescent="0.2">
      <c r="A18202" s="2">
        <v>42321</v>
      </c>
      <c r="B18202" t="s">
        <v>67</v>
      </c>
      <c r="C18202" t="s">
        <v>129</v>
      </c>
      <c r="D18202" t="s">
        <v>50</v>
      </c>
      <c r="E18202" t="s">
        <v>50</v>
      </c>
      <c r="F18202">
        <v>24</v>
      </c>
      <c r="G18202">
        <v>2</v>
      </c>
      <c r="H18202">
        <v>881</v>
      </c>
      <c r="I18202">
        <v>1388</v>
      </c>
      <c r="J18202">
        <v>2</v>
      </c>
      <c r="K18202">
        <v>0</v>
      </c>
      <c r="L18202" t="s">
        <v>28</v>
      </c>
      <c r="M18202" t="s">
        <v>769</v>
      </c>
      <c r="N18202" t="s">
        <v>67</v>
      </c>
      <c r="O18202" t="s">
        <v>22</v>
      </c>
      <c r="P18202" t="s">
        <v>23</v>
      </c>
      <c r="Q18202" t="s">
        <v>24</v>
      </c>
    </row>
    <row r="18203" spans="1:17" x14ac:dyDescent="0.2">
      <c r="A18203" s="2">
        <v>42321</v>
      </c>
      <c r="B18203" t="s">
        <v>207</v>
      </c>
      <c r="C18203" t="s">
        <v>548</v>
      </c>
      <c r="D18203" t="s">
        <v>36</v>
      </c>
      <c r="E18203" t="s">
        <v>36</v>
      </c>
      <c r="F18203">
        <v>125</v>
      </c>
      <c r="G18203">
        <v>32</v>
      </c>
      <c r="H18203">
        <v>273</v>
      </c>
      <c r="I18203">
        <v>762</v>
      </c>
      <c r="J18203">
        <v>1</v>
      </c>
      <c r="K18203">
        <v>0</v>
      </c>
      <c r="L18203" t="s">
        <v>20</v>
      </c>
      <c r="M18203" t="s">
        <v>209</v>
      </c>
      <c r="N18203" t="s">
        <v>207</v>
      </c>
      <c r="O18203" t="s">
        <v>22</v>
      </c>
      <c r="P18203" t="s">
        <v>23</v>
      </c>
      <c r="Q18203" t="s">
        <v>24</v>
      </c>
    </row>
    <row r="18204" spans="1:17" x14ac:dyDescent="0.2">
      <c r="A18204" s="2">
        <v>42321</v>
      </c>
      <c r="B18204" t="s">
        <v>339</v>
      </c>
      <c r="C18204" t="s">
        <v>136</v>
      </c>
      <c r="D18204" t="s">
        <v>36</v>
      </c>
      <c r="E18204" t="s">
        <v>36</v>
      </c>
      <c r="F18204">
        <v>86</v>
      </c>
      <c r="G18204">
        <v>22</v>
      </c>
      <c r="H18204">
        <v>394</v>
      </c>
      <c r="I18204">
        <v>890</v>
      </c>
      <c r="J18204">
        <v>0</v>
      </c>
      <c r="K18204">
        <v>1</v>
      </c>
      <c r="L18204" t="s">
        <v>20</v>
      </c>
      <c r="M18204" t="s">
        <v>377</v>
      </c>
      <c r="N18204" t="s">
        <v>339</v>
      </c>
      <c r="O18204" t="s">
        <v>22</v>
      </c>
      <c r="P18204" t="s">
        <v>23</v>
      </c>
      <c r="Q18204" t="s">
        <v>41</v>
      </c>
    </row>
    <row r="18205" spans="1:17" x14ac:dyDescent="0.2">
      <c r="A18205" s="2">
        <v>42321</v>
      </c>
      <c r="B18205" t="s">
        <v>718</v>
      </c>
      <c r="C18205" t="s">
        <v>617</v>
      </c>
      <c r="D18205" t="s">
        <v>36</v>
      </c>
      <c r="E18205" t="s">
        <v>36</v>
      </c>
      <c r="F18205">
        <v>113</v>
      </c>
      <c r="G18205">
        <v>96</v>
      </c>
      <c r="H18205">
        <v>297</v>
      </c>
      <c r="I18205">
        <v>355</v>
      </c>
      <c r="J18205">
        <v>1</v>
      </c>
      <c r="K18205">
        <v>0</v>
      </c>
      <c r="L18205" t="s">
        <v>20</v>
      </c>
      <c r="M18205" t="s">
        <v>421</v>
      </c>
      <c r="N18205" t="s">
        <v>128</v>
      </c>
      <c r="O18205" t="s">
        <v>122</v>
      </c>
      <c r="P18205" t="s">
        <v>23</v>
      </c>
      <c r="Q18205" t="s">
        <v>24</v>
      </c>
    </row>
    <row r="18206" spans="1:17" x14ac:dyDescent="0.2">
      <c r="A18206" s="2">
        <v>42321</v>
      </c>
      <c r="B18206" t="s">
        <v>97</v>
      </c>
      <c r="C18206" t="s">
        <v>153</v>
      </c>
      <c r="D18206" t="s">
        <v>50</v>
      </c>
      <c r="E18206" t="s">
        <v>50</v>
      </c>
      <c r="F18206">
        <v>146</v>
      </c>
      <c r="G18206">
        <v>37</v>
      </c>
      <c r="H18206">
        <v>196</v>
      </c>
      <c r="I18206">
        <v>717</v>
      </c>
      <c r="J18206">
        <v>1</v>
      </c>
      <c r="K18206">
        <v>0</v>
      </c>
      <c r="L18206" t="s">
        <v>28</v>
      </c>
      <c r="M18206" t="s">
        <v>97</v>
      </c>
      <c r="N18206" t="s">
        <v>97</v>
      </c>
      <c r="O18206" t="s">
        <v>22</v>
      </c>
      <c r="P18206" t="s">
        <v>23</v>
      </c>
      <c r="Q18206" t="s">
        <v>24</v>
      </c>
    </row>
    <row r="18207" spans="1:17" x14ac:dyDescent="0.2">
      <c r="A18207" s="2">
        <v>42321</v>
      </c>
      <c r="B18207" t="s">
        <v>378</v>
      </c>
      <c r="C18207" t="s">
        <v>118</v>
      </c>
      <c r="D18207" t="s">
        <v>36</v>
      </c>
      <c r="E18207" t="s">
        <v>36</v>
      </c>
      <c r="F18207">
        <v>118</v>
      </c>
      <c r="G18207">
        <v>39</v>
      </c>
      <c r="H18207">
        <v>290</v>
      </c>
      <c r="I18207">
        <v>678</v>
      </c>
      <c r="J18207">
        <v>2</v>
      </c>
      <c r="K18207">
        <v>2</v>
      </c>
      <c r="L18207" t="s">
        <v>20</v>
      </c>
      <c r="M18207" t="s">
        <v>379</v>
      </c>
      <c r="N18207" t="s">
        <v>378</v>
      </c>
      <c r="O18207" t="s">
        <v>22</v>
      </c>
      <c r="P18207" t="s">
        <v>23</v>
      </c>
      <c r="Q18207" t="s">
        <v>30</v>
      </c>
    </row>
    <row r="18208" spans="1:17" x14ac:dyDescent="0.2">
      <c r="A18208" s="2">
        <v>42321</v>
      </c>
      <c r="B18208" t="s">
        <v>197</v>
      </c>
      <c r="C18208" t="s">
        <v>128</v>
      </c>
      <c r="D18208" t="s">
        <v>36</v>
      </c>
      <c r="E18208" t="s">
        <v>36</v>
      </c>
      <c r="F18208">
        <v>104</v>
      </c>
      <c r="G18208">
        <v>41</v>
      </c>
      <c r="H18208">
        <v>328</v>
      </c>
      <c r="I18208">
        <v>668</v>
      </c>
      <c r="J18208">
        <v>1</v>
      </c>
      <c r="K18208">
        <v>2</v>
      </c>
      <c r="L18208" t="s">
        <v>20</v>
      </c>
      <c r="M18208" t="s">
        <v>225</v>
      </c>
      <c r="N18208" t="s">
        <v>197</v>
      </c>
      <c r="O18208" t="s">
        <v>22</v>
      </c>
      <c r="P18208" t="s">
        <v>23</v>
      </c>
      <c r="Q18208" t="s">
        <v>41</v>
      </c>
    </row>
    <row r="18209" spans="1:17" x14ac:dyDescent="0.2">
      <c r="A18209" s="2">
        <v>42321</v>
      </c>
      <c r="B18209" t="s">
        <v>237</v>
      </c>
      <c r="C18209" t="s">
        <v>120</v>
      </c>
      <c r="D18209" t="s">
        <v>36</v>
      </c>
      <c r="E18209" t="s">
        <v>36</v>
      </c>
      <c r="F18209">
        <v>105</v>
      </c>
      <c r="G18209">
        <v>51</v>
      </c>
      <c r="H18209">
        <v>327</v>
      </c>
      <c r="I18209">
        <v>597</v>
      </c>
      <c r="J18209">
        <v>0</v>
      </c>
      <c r="K18209">
        <v>3</v>
      </c>
      <c r="L18209" t="s">
        <v>20</v>
      </c>
      <c r="M18209" t="s">
        <v>366</v>
      </c>
      <c r="N18209" t="s">
        <v>237</v>
      </c>
      <c r="O18209" t="s">
        <v>22</v>
      </c>
      <c r="P18209" t="s">
        <v>23</v>
      </c>
      <c r="Q18209" t="s">
        <v>41</v>
      </c>
    </row>
    <row r="18210" spans="1:17" x14ac:dyDescent="0.2">
      <c r="A18210" s="2">
        <v>42321</v>
      </c>
      <c r="B18210" t="s">
        <v>100</v>
      </c>
      <c r="C18210" t="s">
        <v>101</v>
      </c>
      <c r="D18210" t="s">
        <v>50</v>
      </c>
      <c r="E18210" t="s">
        <v>50</v>
      </c>
      <c r="F18210">
        <v>29</v>
      </c>
      <c r="G18210">
        <v>99</v>
      </c>
      <c r="H18210">
        <v>797</v>
      </c>
      <c r="I18210">
        <v>342</v>
      </c>
      <c r="J18210">
        <v>1</v>
      </c>
      <c r="K18210">
        <v>0</v>
      </c>
      <c r="L18210" t="s">
        <v>28</v>
      </c>
      <c r="M18210" t="s">
        <v>102</v>
      </c>
      <c r="N18210" t="s">
        <v>100</v>
      </c>
      <c r="O18210" t="s">
        <v>22</v>
      </c>
      <c r="P18210" t="s">
        <v>23</v>
      </c>
      <c r="Q18210" t="s">
        <v>24</v>
      </c>
    </row>
    <row r="18211" spans="1:17" x14ac:dyDescent="0.2">
      <c r="A18211" s="2">
        <v>42321</v>
      </c>
      <c r="B18211" t="s">
        <v>42</v>
      </c>
      <c r="C18211" t="s">
        <v>38</v>
      </c>
      <c r="D18211" t="s">
        <v>19</v>
      </c>
      <c r="E18211" t="s">
        <v>19</v>
      </c>
      <c r="F18211">
        <v>57</v>
      </c>
      <c r="G18211">
        <v>47</v>
      </c>
      <c r="H18211">
        <v>582</v>
      </c>
      <c r="I18211">
        <v>610</v>
      </c>
      <c r="J18211">
        <v>1</v>
      </c>
      <c r="K18211">
        <v>0</v>
      </c>
      <c r="L18211" t="s">
        <v>20</v>
      </c>
      <c r="M18211" t="s">
        <v>44</v>
      </c>
      <c r="N18211" t="s">
        <v>42</v>
      </c>
      <c r="O18211" t="s">
        <v>22</v>
      </c>
      <c r="P18211" t="s">
        <v>23</v>
      </c>
      <c r="Q18211" t="s">
        <v>24</v>
      </c>
    </row>
    <row r="18212" spans="1:17" x14ac:dyDescent="0.2">
      <c r="A18212" s="2">
        <v>42321</v>
      </c>
      <c r="B18212" t="s">
        <v>90</v>
      </c>
      <c r="C18212" t="s">
        <v>76</v>
      </c>
      <c r="D18212" t="s">
        <v>50</v>
      </c>
      <c r="E18212" t="s">
        <v>50</v>
      </c>
      <c r="F18212">
        <v>38</v>
      </c>
      <c r="G18212">
        <v>31</v>
      </c>
      <c r="H18212">
        <v>712</v>
      </c>
      <c r="I18212">
        <v>791</v>
      </c>
      <c r="J18212">
        <v>4</v>
      </c>
      <c r="K18212">
        <v>2</v>
      </c>
      <c r="L18212" t="s">
        <v>28</v>
      </c>
      <c r="M18212" t="s">
        <v>750</v>
      </c>
      <c r="N18212" t="s">
        <v>90</v>
      </c>
      <c r="O18212" t="s">
        <v>22</v>
      </c>
      <c r="P18212" t="s">
        <v>23</v>
      </c>
      <c r="Q18212" t="s">
        <v>24</v>
      </c>
    </row>
    <row r="18213" spans="1:17" x14ac:dyDescent="0.2">
      <c r="A18213" s="2">
        <v>42321</v>
      </c>
      <c r="B18213" t="s">
        <v>166</v>
      </c>
      <c r="C18213" t="s">
        <v>180</v>
      </c>
      <c r="D18213" t="s">
        <v>115</v>
      </c>
      <c r="E18213" t="s">
        <v>50</v>
      </c>
      <c r="F18213">
        <v>85</v>
      </c>
      <c r="G18213">
        <v>18</v>
      </c>
      <c r="H18213">
        <v>397</v>
      </c>
      <c r="I18213">
        <v>941</v>
      </c>
      <c r="J18213">
        <v>1</v>
      </c>
      <c r="K18213">
        <v>2</v>
      </c>
      <c r="L18213" t="s">
        <v>28</v>
      </c>
      <c r="M18213" t="s">
        <v>165</v>
      </c>
      <c r="N18213" t="s">
        <v>166</v>
      </c>
      <c r="O18213" t="s">
        <v>22</v>
      </c>
      <c r="P18213" t="s">
        <v>23</v>
      </c>
      <c r="Q18213" t="s">
        <v>41</v>
      </c>
    </row>
    <row r="18214" spans="1:17" x14ac:dyDescent="0.2">
      <c r="A18214" s="2">
        <v>42321</v>
      </c>
      <c r="B18214" t="s">
        <v>244</v>
      </c>
      <c r="C18214" t="s">
        <v>53</v>
      </c>
      <c r="D18214" t="s">
        <v>50</v>
      </c>
      <c r="E18214" t="s">
        <v>50</v>
      </c>
      <c r="F18214">
        <v>27</v>
      </c>
      <c r="G18214">
        <v>11</v>
      </c>
      <c r="H18214">
        <v>857</v>
      </c>
      <c r="I18214">
        <v>1072</v>
      </c>
      <c r="J18214">
        <v>3</v>
      </c>
      <c r="K18214">
        <v>2</v>
      </c>
      <c r="L18214" t="s">
        <v>28</v>
      </c>
      <c r="M18214" t="s">
        <v>597</v>
      </c>
      <c r="N18214" t="s">
        <v>244</v>
      </c>
      <c r="O18214" t="s">
        <v>22</v>
      </c>
      <c r="P18214" t="s">
        <v>23</v>
      </c>
      <c r="Q18214" t="s">
        <v>24</v>
      </c>
    </row>
    <row r="18215" spans="1:17" x14ac:dyDescent="0.2">
      <c r="A18215" s="2">
        <v>42321</v>
      </c>
      <c r="B18215" t="s">
        <v>106</v>
      </c>
      <c r="C18215" t="s">
        <v>89</v>
      </c>
      <c r="D18215" t="s">
        <v>50</v>
      </c>
      <c r="E18215" t="s">
        <v>50</v>
      </c>
      <c r="F18215">
        <v>6</v>
      </c>
      <c r="G18215">
        <v>9</v>
      </c>
      <c r="H18215">
        <v>1286</v>
      </c>
      <c r="I18215">
        <v>1179</v>
      </c>
      <c r="J18215">
        <v>2</v>
      </c>
      <c r="K18215">
        <v>0</v>
      </c>
      <c r="L18215" t="s">
        <v>28</v>
      </c>
      <c r="M18215" t="s">
        <v>108</v>
      </c>
      <c r="N18215" t="s">
        <v>106</v>
      </c>
      <c r="O18215" t="s">
        <v>22</v>
      </c>
      <c r="P18215" t="s">
        <v>23</v>
      </c>
      <c r="Q18215" t="s">
        <v>24</v>
      </c>
    </row>
    <row r="18216" spans="1:17" x14ac:dyDescent="0.2">
      <c r="A18216" s="2">
        <v>42321</v>
      </c>
      <c r="B18216" t="s">
        <v>46</v>
      </c>
      <c r="C18216" t="s">
        <v>135</v>
      </c>
      <c r="D18216" t="s">
        <v>36</v>
      </c>
      <c r="E18216" t="s">
        <v>36</v>
      </c>
      <c r="F18216">
        <v>130</v>
      </c>
      <c r="G18216">
        <v>59</v>
      </c>
      <c r="H18216">
        <v>258</v>
      </c>
      <c r="I18216">
        <v>581</v>
      </c>
      <c r="J18216">
        <v>0</v>
      </c>
      <c r="K18216">
        <v>0</v>
      </c>
      <c r="L18216" t="s">
        <v>20</v>
      </c>
      <c r="M18216" t="s">
        <v>685</v>
      </c>
      <c r="N18216" t="s">
        <v>46</v>
      </c>
      <c r="O18216" t="s">
        <v>22</v>
      </c>
      <c r="P18216" t="s">
        <v>23</v>
      </c>
      <c r="Q18216" t="s">
        <v>30</v>
      </c>
    </row>
    <row r="18217" spans="1:17" x14ac:dyDescent="0.2">
      <c r="A18217" s="2">
        <v>42321</v>
      </c>
      <c r="B18217" t="s">
        <v>161</v>
      </c>
      <c r="C18217" t="s">
        <v>126</v>
      </c>
      <c r="D18217" t="s">
        <v>50</v>
      </c>
      <c r="E18217" t="s">
        <v>50</v>
      </c>
      <c r="F18217">
        <v>15</v>
      </c>
      <c r="G18217">
        <v>16</v>
      </c>
      <c r="H18217">
        <v>1031</v>
      </c>
      <c r="I18217">
        <v>975</v>
      </c>
      <c r="J18217">
        <v>2</v>
      </c>
      <c r="K18217">
        <v>3</v>
      </c>
      <c r="L18217" t="s">
        <v>28</v>
      </c>
      <c r="M18217" t="s">
        <v>162</v>
      </c>
      <c r="N18217" t="s">
        <v>161</v>
      </c>
      <c r="O18217" t="s">
        <v>22</v>
      </c>
      <c r="P18217" t="s">
        <v>23</v>
      </c>
      <c r="Q18217" t="s">
        <v>41</v>
      </c>
    </row>
    <row r="18218" spans="1:17" x14ac:dyDescent="0.2">
      <c r="A18218" s="2">
        <v>42322</v>
      </c>
      <c r="B18218" t="s">
        <v>351</v>
      </c>
      <c r="C18218" t="s">
        <v>111</v>
      </c>
      <c r="D18218" t="s">
        <v>36</v>
      </c>
      <c r="E18218" t="s">
        <v>36</v>
      </c>
      <c r="F18218">
        <v>105</v>
      </c>
      <c r="G18218">
        <v>63</v>
      </c>
      <c r="H18218">
        <v>326</v>
      </c>
      <c r="I18218">
        <v>552</v>
      </c>
      <c r="J18218">
        <v>2</v>
      </c>
      <c r="K18218">
        <v>1</v>
      </c>
      <c r="L18218" t="s">
        <v>20</v>
      </c>
      <c r="M18218" t="s">
        <v>1653</v>
      </c>
      <c r="N18218" t="s">
        <v>351</v>
      </c>
      <c r="O18218" t="s">
        <v>22</v>
      </c>
      <c r="P18218" t="s">
        <v>23</v>
      </c>
      <c r="Q18218" t="s">
        <v>24</v>
      </c>
    </row>
    <row r="18219" spans="1:17" x14ac:dyDescent="0.2">
      <c r="A18219" s="2">
        <v>42322</v>
      </c>
      <c r="B18219" t="s">
        <v>756</v>
      </c>
      <c r="C18219" t="s">
        <v>183</v>
      </c>
      <c r="D18219" t="s">
        <v>36</v>
      </c>
      <c r="E18219" t="s">
        <v>36</v>
      </c>
      <c r="F18219">
        <v>136</v>
      </c>
      <c r="G18219">
        <v>57</v>
      </c>
      <c r="H18219">
        <v>240</v>
      </c>
      <c r="I18219">
        <v>582</v>
      </c>
      <c r="J18219">
        <v>1</v>
      </c>
      <c r="K18219">
        <v>0</v>
      </c>
      <c r="L18219" t="s">
        <v>20</v>
      </c>
      <c r="M18219" t="s">
        <v>801</v>
      </c>
      <c r="N18219" t="s">
        <v>756</v>
      </c>
      <c r="O18219" t="s">
        <v>22</v>
      </c>
      <c r="P18219" t="s">
        <v>23</v>
      </c>
      <c r="Q18219" t="s">
        <v>24</v>
      </c>
    </row>
    <row r="18220" spans="1:17" x14ac:dyDescent="0.2">
      <c r="A18220" s="2">
        <v>42322</v>
      </c>
      <c r="B18220" t="s">
        <v>374</v>
      </c>
      <c r="C18220" t="s">
        <v>61</v>
      </c>
      <c r="D18220" t="s">
        <v>36</v>
      </c>
      <c r="E18220" t="s">
        <v>36</v>
      </c>
      <c r="F18220">
        <v>114</v>
      </c>
      <c r="G18220">
        <v>52</v>
      </c>
      <c r="H18220">
        <v>293</v>
      </c>
      <c r="I18220">
        <v>592</v>
      </c>
      <c r="J18220">
        <v>3</v>
      </c>
      <c r="K18220">
        <v>4</v>
      </c>
      <c r="L18220" t="s">
        <v>20</v>
      </c>
      <c r="M18220" t="s">
        <v>375</v>
      </c>
      <c r="N18220" t="s">
        <v>374</v>
      </c>
      <c r="O18220" t="s">
        <v>22</v>
      </c>
      <c r="P18220" t="s">
        <v>23</v>
      </c>
      <c r="Q18220" t="s">
        <v>41</v>
      </c>
    </row>
    <row r="18221" spans="1:17" x14ac:dyDescent="0.2">
      <c r="A18221" s="2">
        <v>42322</v>
      </c>
      <c r="B18221" t="s">
        <v>141</v>
      </c>
      <c r="C18221" t="s">
        <v>296</v>
      </c>
      <c r="D18221" t="s">
        <v>36</v>
      </c>
      <c r="E18221" t="s">
        <v>36</v>
      </c>
      <c r="F18221">
        <v>73</v>
      </c>
      <c r="G18221">
        <v>125</v>
      </c>
      <c r="H18221">
        <v>469</v>
      </c>
      <c r="I18221">
        <v>273</v>
      </c>
      <c r="J18221">
        <v>1</v>
      </c>
      <c r="K18221">
        <v>0</v>
      </c>
      <c r="L18221" t="s">
        <v>20</v>
      </c>
      <c r="M18221" t="s">
        <v>173</v>
      </c>
      <c r="N18221" t="s">
        <v>141</v>
      </c>
      <c r="O18221" t="s">
        <v>22</v>
      </c>
      <c r="P18221" t="s">
        <v>23</v>
      </c>
      <c r="Q18221" t="s">
        <v>24</v>
      </c>
    </row>
    <row r="18222" spans="1:17" x14ac:dyDescent="0.2">
      <c r="A18222" s="2">
        <v>42322</v>
      </c>
      <c r="B18222" t="s">
        <v>254</v>
      </c>
      <c r="C18222" t="s">
        <v>571</v>
      </c>
      <c r="D18222" t="s">
        <v>115</v>
      </c>
      <c r="E18222" t="s">
        <v>115</v>
      </c>
      <c r="F18222">
        <v>145</v>
      </c>
      <c r="G18222">
        <v>195</v>
      </c>
      <c r="H18222">
        <v>198</v>
      </c>
      <c r="I18222">
        <v>44</v>
      </c>
      <c r="J18222">
        <v>2</v>
      </c>
      <c r="K18222">
        <v>0</v>
      </c>
      <c r="L18222" t="s">
        <v>28</v>
      </c>
      <c r="M18222" t="s">
        <v>1130</v>
      </c>
      <c r="N18222" t="s">
        <v>254</v>
      </c>
      <c r="O18222" t="s">
        <v>22</v>
      </c>
      <c r="P18222" t="s">
        <v>23</v>
      </c>
      <c r="Q18222" t="s">
        <v>24</v>
      </c>
    </row>
    <row r="18223" spans="1:17" x14ac:dyDescent="0.2">
      <c r="A18223" s="2">
        <v>42322</v>
      </c>
      <c r="B18223" t="s">
        <v>95</v>
      </c>
      <c r="C18223" t="s">
        <v>82</v>
      </c>
      <c r="D18223" t="s">
        <v>50</v>
      </c>
      <c r="E18223" t="s">
        <v>50</v>
      </c>
      <c r="F18223">
        <v>23</v>
      </c>
      <c r="G18223">
        <v>4</v>
      </c>
      <c r="H18223">
        <v>884</v>
      </c>
      <c r="I18223">
        <v>1364</v>
      </c>
      <c r="J18223">
        <v>1</v>
      </c>
      <c r="K18223">
        <v>0</v>
      </c>
      <c r="L18223" t="s">
        <v>28</v>
      </c>
      <c r="M18223" t="s">
        <v>1161</v>
      </c>
      <c r="N18223" t="s">
        <v>95</v>
      </c>
      <c r="O18223" t="s">
        <v>22</v>
      </c>
      <c r="P18223" t="s">
        <v>23</v>
      </c>
      <c r="Q18223" t="s">
        <v>24</v>
      </c>
    </row>
    <row r="18224" spans="1:17" x14ac:dyDescent="0.2">
      <c r="A18224" s="2">
        <v>42322</v>
      </c>
      <c r="B18224" t="s">
        <v>52</v>
      </c>
      <c r="C18224" t="s">
        <v>72</v>
      </c>
      <c r="D18224" t="s">
        <v>50</v>
      </c>
      <c r="E18224" t="s">
        <v>50</v>
      </c>
      <c r="F18224">
        <v>45</v>
      </c>
      <c r="G18224">
        <v>35</v>
      </c>
      <c r="H18224">
        <v>646</v>
      </c>
      <c r="I18224">
        <v>743</v>
      </c>
      <c r="J18224">
        <v>2</v>
      </c>
      <c r="K18224">
        <v>1</v>
      </c>
      <c r="L18224" t="s">
        <v>291</v>
      </c>
      <c r="M18224" t="s">
        <v>68</v>
      </c>
      <c r="N18224" t="s">
        <v>52</v>
      </c>
      <c r="O18224" t="s">
        <v>22</v>
      </c>
      <c r="P18224" t="s">
        <v>23</v>
      </c>
      <c r="Q18224" t="s">
        <v>24</v>
      </c>
    </row>
    <row r="18225" spans="1:17" x14ac:dyDescent="0.2">
      <c r="A18225" s="2">
        <v>42322</v>
      </c>
      <c r="B18225" t="s">
        <v>211</v>
      </c>
      <c r="C18225" t="s">
        <v>150</v>
      </c>
      <c r="D18225" t="s">
        <v>36</v>
      </c>
      <c r="E18225" t="s">
        <v>36</v>
      </c>
      <c r="F18225">
        <v>135</v>
      </c>
      <c r="G18225">
        <v>26</v>
      </c>
      <c r="H18225">
        <v>244</v>
      </c>
      <c r="I18225">
        <v>871</v>
      </c>
      <c r="J18225">
        <v>2</v>
      </c>
      <c r="K18225">
        <v>2</v>
      </c>
      <c r="L18225" t="s">
        <v>20</v>
      </c>
      <c r="M18225" t="s">
        <v>373</v>
      </c>
      <c r="N18225" t="s">
        <v>211</v>
      </c>
      <c r="O18225" t="s">
        <v>22</v>
      </c>
      <c r="P18225" t="s">
        <v>23</v>
      </c>
      <c r="Q18225" t="s">
        <v>30</v>
      </c>
    </row>
    <row r="18226" spans="1:17" x14ac:dyDescent="0.2">
      <c r="A18226" s="2">
        <v>42322</v>
      </c>
      <c r="B18226" t="s">
        <v>168</v>
      </c>
      <c r="C18226" t="s">
        <v>249</v>
      </c>
      <c r="D18226" t="s">
        <v>50</v>
      </c>
      <c r="E18226" t="s">
        <v>50</v>
      </c>
      <c r="F18226">
        <v>28</v>
      </c>
      <c r="G18226">
        <v>64</v>
      </c>
      <c r="H18226">
        <v>805</v>
      </c>
      <c r="I18226">
        <v>547</v>
      </c>
      <c r="J18226">
        <v>2</v>
      </c>
      <c r="K18226">
        <v>0</v>
      </c>
      <c r="L18226" t="s">
        <v>291</v>
      </c>
      <c r="M18226" t="s">
        <v>1008</v>
      </c>
      <c r="N18226" t="s">
        <v>168</v>
      </c>
      <c r="O18226" t="s">
        <v>22</v>
      </c>
      <c r="P18226" t="s">
        <v>23</v>
      </c>
      <c r="Q18226" t="s">
        <v>24</v>
      </c>
    </row>
    <row r="18227" spans="1:17" x14ac:dyDescent="0.2">
      <c r="A18227" s="2">
        <v>42323</v>
      </c>
      <c r="B18227" t="s">
        <v>890</v>
      </c>
      <c r="C18227" t="s">
        <v>172</v>
      </c>
      <c r="D18227" t="s">
        <v>36</v>
      </c>
      <c r="E18227" t="s">
        <v>36</v>
      </c>
      <c r="F18227">
        <v>55</v>
      </c>
      <c r="G18227">
        <v>107</v>
      </c>
      <c r="H18227">
        <v>587</v>
      </c>
      <c r="I18227">
        <v>320</v>
      </c>
      <c r="J18227">
        <v>3</v>
      </c>
      <c r="K18227">
        <v>0</v>
      </c>
      <c r="L18227" t="s">
        <v>20</v>
      </c>
      <c r="M18227" t="s">
        <v>920</v>
      </c>
      <c r="N18227" t="s">
        <v>890</v>
      </c>
      <c r="O18227" t="s">
        <v>22</v>
      </c>
      <c r="P18227" t="s">
        <v>23</v>
      </c>
      <c r="Q18227" t="s">
        <v>24</v>
      </c>
    </row>
    <row r="18228" spans="1:17" x14ac:dyDescent="0.2">
      <c r="A18228" s="2">
        <v>42323</v>
      </c>
      <c r="B18228" t="s">
        <v>802</v>
      </c>
      <c r="C18228" t="s">
        <v>110</v>
      </c>
      <c r="D18228" t="s">
        <v>36</v>
      </c>
      <c r="E18228" t="s">
        <v>36</v>
      </c>
      <c r="F18228">
        <v>69</v>
      </c>
      <c r="G18228">
        <v>79</v>
      </c>
      <c r="H18228">
        <v>486</v>
      </c>
      <c r="I18228">
        <v>421</v>
      </c>
      <c r="J18228">
        <v>1</v>
      </c>
      <c r="K18228">
        <v>0</v>
      </c>
      <c r="L18228" t="s">
        <v>20</v>
      </c>
      <c r="M18228" t="s">
        <v>803</v>
      </c>
      <c r="N18228" t="s">
        <v>802</v>
      </c>
      <c r="O18228" t="s">
        <v>22</v>
      </c>
      <c r="P18228" t="s">
        <v>23</v>
      </c>
      <c r="Q18228" t="s">
        <v>24</v>
      </c>
    </row>
    <row r="18229" spans="1:17" x14ac:dyDescent="0.2">
      <c r="A18229" s="2">
        <v>42323</v>
      </c>
      <c r="B18229" t="s">
        <v>34</v>
      </c>
      <c r="C18229" t="s">
        <v>352</v>
      </c>
      <c r="D18229" t="s">
        <v>36</v>
      </c>
      <c r="E18229" t="s">
        <v>36</v>
      </c>
      <c r="F18229">
        <v>53</v>
      </c>
      <c r="G18229">
        <v>118</v>
      </c>
      <c r="H18229">
        <v>589</v>
      </c>
      <c r="I18229">
        <v>289</v>
      </c>
      <c r="J18229">
        <v>2</v>
      </c>
      <c r="K18229">
        <v>0</v>
      </c>
      <c r="L18229" t="s">
        <v>20</v>
      </c>
      <c r="M18229" t="s">
        <v>112</v>
      </c>
      <c r="N18229" t="s">
        <v>110</v>
      </c>
      <c r="O18229" t="s">
        <v>122</v>
      </c>
      <c r="P18229" t="s">
        <v>23</v>
      </c>
      <c r="Q18229" t="s">
        <v>24</v>
      </c>
    </row>
    <row r="18230" spans="1:17" x14ac:dyDescent="0.2">
      <c r="A18230" s="2">
        <v>42323</v>
      </c>
      <c r="B18230" t="s">
        <v>94</v>
      </c>
      <c r="C18230" t="s">
        <v>49</v>
      </c>
      <c r="D18230" t="s">
        <v>50</v>
      </c>
      <c r="E18230" t="s">
        <v>50</v>
      </c>
      <c r="F18230">
        <v>33</v>
      </c>
      <c r="G18230">
        <v>46</v>
      </c>
      <c r="H18230">
        <v>759</v>
      </c>
      <c r="I18230">
        <v>637</v>
      </c>
      <c r="J18230">
        <v>2</v>
      </c>
      <c r="K18230">
        <v>1</v>
      </c>
      <c r="L18230" t="s">
        <v>291</v>
      </c>
      <c r="M18230" t="s">
        <v>96</v>
      </c>
      <c r="N18230" t="s">
        <v>94</v>
      </c>
      <c r="O18230" t="s">
        <v>22</v>
      </c>
      <c r="P18230" t="s">
        <v>23</v>
      </c>
      <c r="Q18230" t="s">
        <v>24</v>
      </c>
    </row>
    <row r="18231" spans="1:17" x14ac:dyDescent="0.2">
      <c r="A18231" s="2">
        <v>42323</v>
      </c>
      <c r="B18231" t="s">
        <v>208</v>
      </c>
      <c r="C18231" t="s">
        <v>365</v>
      </c>
      <c r="D18231" t="s">
        <v>36</v>
      </c>
      <c r="E18231" t="s">
        <v>36</v>
      </c>
      <c r="F18231">
        <v>68</v>
      </c>
      <c r="G18231">
        <v>88</v>
      </c>
      <c r="H18231">
        <v>490</v>
      </c>
      <c r="I18231">
        <v>385</v>
      </c>
      <c r="J18231">
        <v>3</v>
      </c>
      <c r="K18231">
        <v>0</v>
      </c>
      <c r="L18231" t="s">
        <v>20</v>
      </c>
      <c r="M18231" t="s">
        <v>398</v>
      </c>
      <c r="N18231" t="s">
        <v>208</v>
      </c>
      <c r="O18231" t="s">
        <v>22</v>
      </c>
      <c r="P18231" t="s">
        <v>23</v>
      </c>
      <c r="Q18231" t="s">
        <v>24</v>
      </c>
    </row>
    <row r="18232" spans="1:17" x14ac:dyDescent="0.2">
      <c r="A18232" s="2">
        <v>42323</v>
      </c>
      <c r="B18232" t="s">
        <v>138</v>
      </c>
      <c r="C18232" t="s">
        <v>380</v>
      </c>
      <c r="D18232" t="s">
        <v>36</v>
      </c>
      <c r="E18232" t="s">
        <v>36</v>
      </c>
      <c r="F18232">
        <v>71</v>
      </c>
      <c r="G18232">
        <v>128</v>
      </c>
      <c r="H18232">
        <v>476</v>
      </c>
      <c r="I18232">
        <v>267</v>
      </c>
      <c r="J18232">
        <v>2</v>
      </c>
      <c r="K18232">
        <v>0</v>
      </c>
      <c r="L18232" t="s">
        <v>20</v>
      </c>
      <c r="M18232" t="s">
        <v>1526</v>
      </c>
      <c r="N18232" t="s">
        <v>138</v>
      </c>
      <c r="O18232" t="s">
        <v>22</v>
      </c>
      <c r="P18232" t="s">
        <v>23</v>
      </c>
      <c r="Q18232" t="s">
        <v>24</v>
      </c>
    </row>
    <row r="18233" spans="1:17" x14ac:dyDescent="0.2">
      <c r="A18233" s="2">
        <v>42324</v>
      </c>
      <c r="B18233" t="s">
        <v>85</v>
      </c>
      <c r="C18233" t="s">
        <v>345</v>
      </c>
      <c r="D18233" t="s">
        <v>50</v>
      </c>
      <c r="E18233" t="s">
        <v>50</v>
      </c>
      <c r="F18233">
        <v>36</v>
      </c>
      <c r="G18233">
        <v>111</v>
      </c>
      <c r="H18233">
        <v>723</v>
      </c>
      <c r="I18233">
        <v>301</v>
      </c>
      <c r="J18233">
        <v>2</v>
      </c>
      <c r="K18233">
        <v>2</v>
      </c>
      <c r="L18233" t="s">
        <v>28</v>
      </c>
      <c r="M18233" t="s">
        <v>86</v>
      </c>
      <c r="N18233" t="s">
        <v>85</v>
      </c>
      <c r="O18233" t="s">
        <v>22</v>
      </c>
      <c r="P18233" t="s">
        <v>23</v>
      </c>
      <c r="Q18233" t="s">
        <v>30</v>
      </c>
    </row>
    <row r="18234" spans="1:17" x14ac:dyDescent="0.2">
      <c r="A18234" s="2">
        <v>42324</v>
      </c>
      <c r="B18234" t="s">
        <v>98</v>
      </c>
      <c r="C18234" t="s">
        <v>646</v>
      </c>
      <c r="D18234" t="s">
        <v>50</v>
      </c>
      <c r="E18234" t="s">
        <v>50</v>
      </c>
      <c r="F18234">
        <v>42</v>
      </c>
      <c r="G18234">
        <v>20</v>
      </c>
      <c r="H18234">
        <v>659</v>
      </c>
      <c r="I18234">
        <v>922</v>
      </c>
      <c r="J18234">
        <v>2</v>
      </c>
      <c r="K18234">
        <v>0</v>
      </c>
      <c r="L18234" t="s">
        <v>291</v>
      </c>
      <c r="M18234" t="s">
        <v>99</v>
      </c>
      <c r="N18234" t="s">
        <v>98</v>
      </c>
      <c r="O18234" t="s">
        <v>22</v>
      </c>
      <c r="P18234" t="s">
        <v>23</v>
      </c>
      <c r="Q18234" t="s">
        <v>24</v>
      </c>
    </row>
    <row r="18235" spans="1:17" x14ac:dyDescent="0.2">
      <c r="A18235" s="2">
        <v>42325</v>
      </c>
      <c r="B18235" t="s">
        <v>150</v>
      </c>
      <c r="C18235" t="s">
        <v>211</v>
      </c>
      <c r="D18235" t="s">
        <v>36</v>
      </c>
      <c r="E18235" t="s">
        <v>36</v>
      </c>
      <c r="F18235">
        <v>26</v>
      </c>
      <c r="G18235">
        <v>135</v>
      </c>
      <c r="H18235">
        <v>871</v>
      </c>
      <c r="I18235">
        <v>244</v>
      </c>
      <c r="J18235">
        <v>7</v>
      </c>
      <c r="K18235">
        <v>0</v>
      </c>
      <c r="L18235" t="s">
        <v>20</v>
      </c>
      <c r="M18235" t="s">
        <v>1052</v>
      </c>
      <c r="N18235" t="s">
        <v>150</v>
      </c>
      <c r="O18235" t="s">
        <v>22</v>
      </c>
      <c r="P18235" t="s">
        <v>23</v>
      </c>
      <c r="Q18235" t="s">
        <v>24</v>
      </c>
    </row>
    <row r="18236" spans="1:17" x14ac:dyDescent="0.2">
      <c r="A18236" s="2">
        <v>42325</v>
      </c>
      <c r="B18236" t="s">
        <v>69</v>
      </c>
      <c r="C18236" t="s">
        <v>53</v>
      </c>
      <c r="D18236" t="s">
        <v>50</v>
      </c>
      <c r="E18236" t="s">
        <v>50</v>
      </c>
      <c r="F18236">
        <v>10</v>
      </c>
      <c r="G18236">
        <v>11</v>
      </c>
      <c r="H18236">
        <v>1130</v>
      </c>
      <c r="I18236">
        <v>1072</v>
      </c>
      <c r="J18236">
        <v>1</v>
      </c>
      <c r="K18236">
        <v>2</v>
      </c>
      <c r="L18236" t="s">
        <v>28</v>
      </c>
      <c r="M18236" t="s">
        <v>71</v>
      </c>
      <c r="N18236" t="s">
        <v>69</v>
      </c>
      <c r="O18236" t="s">
        <v>22</v>
      </c>
      <c r="P18236" t="s">
        <v>23</v>
      </c>
      <c r="Q18236" t="s">
        <v>41</v>
      </c>
    </row>
    <row r="18237" spans="1:17" x14ac:dyDescent="0.2">
      <c r="A18237" s="2">
        <v>42325</v>
      </c>
      <c r="B18237" t="s">
        <v>386</v>
      </c>
      <c r="C18237" t="s">
        <v>384</v>
      </c>
      <c r="D18237" t="s">
        <v>50</v>
      </c>
      <c r="E18237" t="s">
        <v>50</v>
      </c>
      <c r="F18237">
        <v>115</v>
      </c>
      <c r="G18237">
        <v>154</v>
      </c>
      <c r="H18237">
        <v>292</v>
      </c>
      <c r="I18237">
        <v>177</v>
      </c>
      <c r="J18237">
        <v>2</v>
      </c>
      <c r="K18237">
        <v>1</v>
      </c>
      <c r="L18237" t="s">
        <v>28</v>
      </c>
      <c r="M18237" t="s">
        <v>595</v>
      </c>
      <c r="N18237" t="s">
        <v>386</v>
      </c>
      <c r="O18237" t="s">
        <v>22</v>
      </c>
      <c r="P18237" t="s">
        <v>23</v>
      </c>
      <c r="Q18237" t="s">
        <v>24</v>
      </c>
    </row>
    <row r="18238" spans="1:17" x14ac:dyDescent="0.2">
      <c r="A18238" s="2">
        <v>42325</v>
      </c>
      <c r="B18238" t="s">
        <v>212</v>
      </c>
      <c r="C18238" t="s">
        <v>55</v>
      </c>
      <c r="D18238" t="s">
        <v>115</v>
      </c>
      <c r="E18238" t="s">
        <v>57</v>
      </c>
      <c r="F18238">
        <v>180</v>
      </c>
      <c r="G18238">
        <v>60</v>
      </c>
      <c r="H18238">
        <v>80</v>
      </c>
      <c r="I18238">
        <v>573</v>
      </c>
      <c r="J18238">
        <v>0</v>
      </c>
      <c r="K18238">
        <v>4</v>
      </c>
      <c r="L18238" t="s">
        <v>20</v>
      </c>
      <c r="M18238" t="s">
        <v>214</v>
      </c>
      <c r="N18238" t="s">
        <v>212</v>
      </c>
      <c r="O18238" t="s">
        <v>22</v>
      </c>
      <c r="P18238" t="s">
        <v>23</v>
      </c>
      <c r="Q18238" t="s">
        <v>41</v>
      </c>
    </row>
    <row r="18239" spans="1:17" x14ac:dyDescent="0.2">
      <c r="A18239" s="2">
        <v>42325</v>
      </c>
      <c r="B18239" t="s">
        <v>979</v>
      </c>
      <c r="C18239" t="s">
        <v>166</v>
      </c>
      <c r="D18239" t="s">
        <v>115</v>
      </c>
      <c r="E18239" t="s">
        <v>115</v>
      </c>
      <c r="F18239">
        <v>180</v>
      </c>
      <c r="G18239">
        <v>85</v>
      </c>
      <c r="H18239">
        <v>79</v>
      </c>
      <c r="I18239">
        <v>397</v>
      </c>
      <c r="J18239">
        <v>0</v>
      </c>
      <c r="K18239">
        <v>3</v>
      </c>
      <c r="L18239" t="s">
        <v>20</v>
      </c>
      <c r="M18239" t="s">
        <v>1049</v>
      </c>
      <c r="N18239" t="s">
        <v>979</v>
      </c>
      <c r="O18239" t="s">
        <v>22</v>
      </c>
      <c r="P18239" t="s">
        <v>23</v>
      </c>
      <c r="Q18239" t="s">
        <v>41</v>
      </c>
    </row>
    <row r="18240" spans="1:17" x14ac:dyDescent="0.2">
      <c r="A18240" s="2">
        <v>42325</v>
      </c>
      <c r="B18240" t="s">
        <v>25</v>
      </c>
      <c r="C18240" t="s">
        <v>42</v>
      </c>
      <c r="D18240" t="s">
        <v>19</v>
      </c>
      <c r="E18240" t="s">
        <v>19</v>
      </c>
      <c r="F18240">
        <v>8</v>
      </c>
      <c r="G18240">
        <v>57</v>
      </c>
      <c r="H18240">
        <v>1207</v>
      </c>
      <c r="I18240">
        <v>582</v>
      </c>
      <c r="J18240">
        <v>3</v>
      </c>
      <c r="K18240">
        <v>0</v>
      </c>
      <c r="L18240" t="s">
        <v>20</v>
      </c>
      <c r="M18240" t="s">
        <v>526</v>
      </c>
      <c r="N18240" t="s">
        <v>25</v>
      </c>
      <c r="O18240" t="s">
        <v>22</v>
      </c>
      <c r="P18240" t="s">
        <v>23</v>
      </c>
      <c r="Q18240" t="s">
        <v>24</v>
      </c>
    </row>
    <row r="18241" spans="1:17" x14ac:dyDescent="0.2">
      <c r="A18241" s="2">
        <v>42325</v>
      </c>
      <c r="B18241" t="s">
        <v>224</v>
      </c>
      <c r="C18241" t="s">
        <v>471</v>
      </c>
      <c r="D18241" t="s">
        <v>36</v>
      </c>
      <c r="E18241" t="s">
        <v>36</v>
      </c>
      <c r="F18241">
        <v>93</v>
      </c>
      <c r="G18241">
        <v>103</v>
      </c>
      <c r="H18241">
        <v>363</v>
      </c>
      <c r="I18241">
        <v>332</v>
      </c>
      <c r="J18241">
        <v>2</v>
      </c>
      <c r="K18241">
        <v>0</v>
      </c>
      <c r="L18241" t="s">
        <v>20</v>
      </c>
      <c r="M18241" t="s">
        <v>236</v>
      </c>
      <c r="N18241" t="s">
        <v>224</v>
      </c>
      <c r="O18241" t="s">
        <v>22</v>
      </c>
      <c r="P18241" t="s">
        <v>23</v>
      </c>
      <c r="Q18241" t="s">
        <v>24</v>
      </c>
    </row>
    <row r="18242" spans="1:17" x14ac:dyDescent="0.2">
      <c r="A18242" s="2">
        <v>42325</v>
      </c>
      <c r="B18242" t="s">
        <v>213</v>
      </c>
      <c r="C18242" t="s">
        <v>301</v>
      </c>
      <c r="D18242" t="s">
        <v>115</v>
      </c>
      <c r="E18242" t="s">
        <v>115</v>
      </c>
      <c r="F18242">
        <v>161</v>
      </c>
      <c r="G18242">
        <v>133</v>
      </c>
      <c r="H18242">
        <v>157</v>
      </c>
      <c r="I18242">
        <v>251</v>
      </c>
      <c r="J18242">
        <v>3</v>
      </c>
      <c r="K18242">
        <v>0</v>
      </c>
      <c r="L18242" t="s">
        <v>20</v>
      </c>
      <c r="M18242" t="s">
        <v>226</v>
      </c>
      <c r="N18242" t="s">
        <v>114</v>
      </c>
      <c r="O18242" t="s">
        <v>122</v>
      </c>
      <c r="P18242" t="s">
        <v>23</v>
      </c>
      <c r="Q18242" t="s">
        <v>24</v>
      </c>
    </row>
    <row r="18243" spans="1:17" x14ac:dyDescent="0.2">
      <c r="A18243" s="2">
        <v>42325</v>
      </c>
      <c r="B18243" t="s">
        <v>648</v>
      </c>
      <c r="C18243" t="s">
        <v>143</v>
      </c>
      <c r="D18243" t="s">
        <v>115</v>
      </c>
      <c r="E18243" t="s">
        <v>115</v>
      </c>
      <c r="F18243">
        <v>183</v>
      </c>
      <c r="G18243">
        <v>50</v>
      </c>
      <c r="H18243">
        <v>78</v>
      </c>
      <c r="I18243">
        <v>602</v>
      </c>
      <c r="J18243">
        <v>0</v>
      </c>
      <c r="K18243">
        <v>2</v>
      </c>
      <c r="L18243" t="s">
        <v>20</v>
      </c>
      <c r="M18243" t="s">
        <v>717</v>
      </c>
      <c r="N18243" t="s">
        <v>648</v>
      </c>
      <c r="O18243" t="s">
        <v>22</v>
      </c>
      <c r="P18243" t="s">
        <v>23</v>
      </c>
      <c r="Q18243" t="s">
        <v>41</v>
      </c>
    </row>
    <row r="18244" spans="1:17" x14ac:dyDescent="0.2">
      <c r="A18244" s="2">
        <v>42325</v>
      </c>
      <c r="B18244" t="s">
        <v>120</v>
      </c>
      <c r="C18244" t="s">
        <v>237</v>
      </c>
      <c r="D18244" t="s">
        <v>36</v>
      </c>
      <c r="E18244" t="s">
        <v>36</v>
      </c>
      <c r="F18244">
        <v>51</v>
      </c>
      <c r="G18244">
        <v>105</v>
      </c>
      <c r="H18244">
        <v>597</v>
      </c>
      <c r="I18244">
        <v>327</v>
      </c>
      <c r="J18244">
        <v>0</v>
      </c>
      <c r="K18244">
        <v>0</v>
      </c>
      <c r="L18244" t="s">
        <v>20</v>
      </c>
      <c r="M18244" t="s">
        <v>152</v>
      </c>
      <c r="N18244" t="s">
        <v>120</v>
      </c>
      <c r="O18244" t="s">
        <v>22</v>
      </c>
      <c r="P18244" t="s">
        <v>23</v>
      </c>
      <c r="Q18244" t="s">
        <v>30</v>
      </c>
    </row>
    <row r="18245" spans="1:17" x14ac:dyDescent="0.2">
      <c r="A18245" s="2">
        <v>42325</v>
      </c>
      <c r="B18245" t="s">
        <v>548</v>
      </c>
      <c r="C18245" t="s">
        <v>207</v>
      </c>
      <c r="D18245" t="s">
        <v>36</v>
      </c>
      <c r="E18245" t="s">
        <v>36</v>
      </c>
      <c r="F18245">
        <v>32</v>
      </c>
      <c r="G18245">
        <v>125</v>
      </c>
      <c r="H18245">
        <v>762</v>
      </c>
      <c r="I18245">
        <v>273</v>
      </c>
      <c r="J18245">
        <v>2</v>
      </c>
      <c r="K18245">
        <v>0</v>
      </c>
      <c r="L18245" t="s">
        <v>20</v>
      </c>
      <c r="M18245" t="s">
        <v>805</v>
      </c>
      <c r="N18245" t="s">
        <v>548</v>
      </c>
      <c r="O18245" t="s">
        <v>22</v>
      </c>
      <c r="P18245" t="s">
        <v>23</v>
      </c>
      <c r="Q18245" t="s">
        <v>24</v>
      </c>
    </row>
    <row r="18246" spans="1:17" x14ac:dyDescent="0.2">
      <c r="A18246" s="2">
        <v>42325</v>
      </c>
      <c r="B18246" t="s">
        <v>43</v>
      </c>
      <c r="C18246" t="s">
        <v>39</v>
      </c>
      <c r="D18246" t="s">
        <v>19</v>
      </c>
      <c r="E18246" t="s">
        <v>19</v>
      </c>
      <c r="F18246">
        <v>7</v>
      </c>
      <c r="G18246">
        <v>3</v>
      </c>
      <c r="H18246">
        <v>1232</v>
      </c>
      <c r="I18246">
        <v>1382</v>
      </c>
      <c r="J18246">
        <v>0</v>
      </c>
      <c r="K18246">
        <v>1</v>
      </c>
      <c r="L18246" t="s">
        <v>20</v>
      </c>
      <c r="M18246" t="s">
        <v>60</v>
      </c>
      <c r="N18246" t="s">
        <v>43</v>
      </c>
      <c r="O18246" t="s">
        <v>22</v>
      </c>
      <c r="P18246" t="s">
        <v>23</v>
      </c>
      <c r="Q18246" t="s">
        <v>41</v>
      </c>
    </row>
    <row r="18247" spans="1:17" x14ac:dyDescent="0.2">
      <c r="A18247" s="2">
        <v>42325</v>
      </c>
      <c r="B18247" t="s">
        <v>61</v>
      </c>
      <c r="C18247" t="s">
        <v>374</v>
      </c>
      <c r="D18247" t="s">
        <v>36</v>
      </c>
      <c r="E18247" t="s">
        <v>36</v>
      </c>
      <c r="F18247">
        <v>52</v>
      </c>
      <c r="G18247">
        <v>114</v>
      </c>
      <c r="H18247">
        <v>592</v>
      </c>
      <c r="I18247">
        <v>293</v>
      </c>
      <c r="J18247">
        <v>2</v>
      </c>
      <c r="K18247">
        <v>1</v>
      </c>
      <c r="L18247" t="s">
        <v>20</v>
      </c>
      <c r="M18247" t="s">
        <v>429</v>
      </c>
      <c r="N18247" t="s">
        <v>61</v>
      </c>
      <c r="O18247" t="s">
        <v>22</v>
      </c>
      <c r="P18247" t="s">
        <v>23</v>
      </c>
      <c r="Q18247" t="s">
        <v>24</v>
      </c>
    </row>
    <row r="18248" spans="1:17" x14ac:dyDescent="0.2">
      <c r="A18248" s="2">
        <v>42325</v>
      </c>
      <c r="B18248" t="s">
        <v>72</v>
      </c>
      <c r="C18248" t="s">
        <v>52</v>
      </c>
      <c r="D18248" t="s">
        <v>50</v>
      </c>
      <c r="E18248" t="s">
        <v>50</v>
      </c>
      <c r="F18248">
        <v>35</v>
      </c>
      <c r="G18248">
        <v>45</v>
      </c>
      <c r="H18248">
        <v>743</v>
      </c>
      <c r="I18248">
        <v>646</v>
      </c>
      <c r="J18248">
        <v>2</v>
      </c>
      <c r="K18248">
        <v>2</v>
      </c>
      <c r="L18248" t="s">
        <v>291</v>
      </c>
      <c r="M18248" t="s">
        <v>74</v>
      </c>
      <c r="N18248" t="s">
        <v>72</v>
      </c>
      <c r="O18248" t="s">
        <v>22</v>
      </c>
      <c r="P18248" t="s">
        <v>23</v>
      </c>
      <c r="Q18248" t="s">
        <v>30</v>
      </c>
    </row>
    <row r="18249" spans="1:17" x14ac:dyDescent="0.2">
      <c r="A18249" s="2">
        <v>42325</v>
      </c>
      <c r="B18249" t="s">
        <v>1288</v>
      </c>
      <c r="C18249" t="s">
        <v>113</v>
      </c>
      <c r="D18249" t="s">
        <v>115</v>
      </c>
      <c r="E18249" t="s">
        <v>115</v>
      </c>
      <c r="F18249">
        <v>162</v>
      </c>
      <c r="G18249">
        <v>80</v>
      </c>
      <c r="H18249">
        <v>155</v>
      </c>
      <c r="I18249">
        <v>417</v>
      </c>
      <c r="J18249">
        <v>0</v>
      </c>
      <c r="K18249">
        <v>10</v>
      </c>
      <c r="L18249" t="s">
        <v>20</v>
      </c>
      <c r="M18249" t="s">
        <v>1628</v>
      </c>
      <c r="N18249" t="s">
        <v>1629</v>
      </c>
      <c r="O18249" t="s">
        <v>22</v>
      </c>
      <c r="P18249" t="s">
        <v>23</v>
      </c>
      <c r="Q18249" t="s">
        <v>41</v>
      </c>
    </row>
    <row r="18250" spans="1:17" x14ac:dyDescent="0.2">
      <c r="A18250" s="2">
        <v>42325</v>
      </c>
      <c r="B18250" t="s">
        <v>183</v>
      </c>
      <c r="C18250" t="s">
        <v>756</v>
      </c>
      <c r="D18250" t="s">
        <v>36</v>
      </c>
      <c r="E18250" t="s">
        <v>36</v>
      </c>
      <c r="F18250">
        <v>57</v>
      </c>
      <c r="G18250">
        <v>136</v>
      </c>
      <c r="H18250">
        <v>582</v>
      </c>
      <c r="I18250">
        <v>240</v>
      </c>
      <c r="J18250">
        <v>4</v>
      </c>
      <c r="K18250">
        <v>0</v>
      </c>
      <c r="L18250" t="s">
        <v>20</v>
      </c>
      <c r="M18250" t="s">
        <v>682</v>
      </c>
      <c r="N18250" t="s">
        <v>183</v>
      </c>
      <c r="O18250" t="s">
        <v>22</v>
      </c>
      <c r="P18250" t="s">
        <v>23</v>
      </c>
      <c r="Q18250" t="s">
        <v>24</v>
      </c>
    </row>
    <row r="18251" spans="1:17" x14ac:dyDescent="0.2">
      <c r="A18251" s="2">
        <v>42325</v>
      </c>
      <c r="B18251" t="s">
        <v>89</v>
      </c>
      <c r="C18251" t="s">
        <v>67</v>
      </c>
      <c r="D18251" t="s">
        <v>50</v>
      </c>
      <c r="E18251" t="s">
        <v>50</v>
      </c>
      <c r="F18251">
        <v>9</v>
      </c>
      <c r="G18251">
        <v>24</v>
      </c>
      <c r="H18251">
        <v>1179</v>
      </c>
      <c r="I18251">
        <v>881</v>
      </c>
      <c r="J18251">
        <v>2</v>
      </c>
      <c r="K18251">
        <v>0</v>
      </c>
      <c r="L18251" t="s">
        <v>28</v>
      </c>
      <c r="M18251" t="s">
        <v>91</v>
      </c>
      <c r="N18251" t="s">
        <v>89</v>
      </c>
      <c r="O18251" t="s">
        <v>22</v>
      </c>
      <c r="P18251" t="s">
        <v>23</v>
      </c>
      <c r="Q18251" t="s">
        <v>24</v>
      </c>
    </row>
    <row r="18252" spans="1:17" x14ac:dyDescent="0.2">
      <c r="A18252" s="2">
        <v>42325</v>
      </c>
      <c r="B18252" t="s">
        <v>81</v>
      </c>
      <c r="C18252" t="s">
        <v>453</v>
      </c>
      <c r="D18252" t="s">
        <v>50</v>
      </c>
      <c r="E18252" t="s">
        <v>27</v>
      </c>
      <c r="F18252">
        <v>90</v>
      </c>
      <c r="G18252">
        <v>101</v>
      </c>
      <c r="H18252">
        <v>369</v>
      </c>
      <c r="I18252">
        <v>339</v>
      </c>
      <c r="J18252">
        <v>3</v>
      </c>
      <c r="K18252">
        <v>0</v>
      </c>
      <c r="L18252" t="s">
        <v>28</v>
      </c>
      <c r="M18252" t="s">
        <v>83</v>
      </c>
      <c r="N18252" t="s">
        <v>81</v>
      </c>
      <c r="O18252" t="s">
        <v>22</v>
      </c>
      <c r="P18252" t="s">
        <v>23</v>
      </c>
      <c r="Q18252" t="s">
        <v>24</v>
      </c>
    </row>
    <row r="18253" spans="1:17" x14ac:dyDescent="0.2">
      <c r="A18253" s="2">
        <v>42325</v>
      </c>
      <c r="B18253" t="s">
        <v>199</v>
      </c>
      <c r="C18253" t="s">
        <v>1284</v>
      </c>
      <c r="D18253" t="s">
        <v>36</v>
      </c>
      <c r="E18253" t="s">
        <v>36</v>
      </c>
      <c r="F18253">
        <v>30</v>
      </c>
      <c r="G18253">
        <v>177</v>
      </c>
      <c r="H18253">
        <v>793</v>
      </c>
      <c r="I18253">
        <v>88</v>
      </c>
      <c r="J18253">
        <v>2</v>
      </c>
      <c r="K18253">
        <v>0</v>
      </c>
      <c r="L18253" t="s">
        <v>20</v>
      </c>
      <c r="M18253" t="s">
        <v>627</v>
      </c>
      <c r="N18253" t="s">
        <v>199</v>
      </c>
      <c r="O18253" t="s">
        <v>22</v>
      </c>
      <c r="P18253" t="s">
        <v>23</v>
      </c>
      <c r="Q18253" t="s">
        <v>24</v>
      </c>
    </row>
    <row r="18254" spans="1:17" x14ac:dyDescent="0.2">
      <c r="A18254" s="2">
        <v>42325</v>
      </c>
      <c r="B18254" t="s">
        <v>889</v>
      </c>
      <c r="C18254" t="s">
        <v>167</v>
      </c>
      <c r="D18254" t="s">
        <v>115</v>
      </c>
      <c r="E18254" t="s">
        <v>115</v>
      </c>
      <c r="F18254">
        <v>155</v>
      </c>
      <c r="G18254">
        <v>43</v>
      </c>
      <c r="H18254">
        <v>170</v>
      </c>
      <c r="I18254">
        <v>650</v>
      </c>
      <c r="J18254">
        <v>0</v>
      </c>
      <c r="K18254">
        <v>6</v>
      </c>
      <c r="L18254" t="s">
        <v>20</v>
      </c>
      <c r="M18254" t="s">
        <v>1600</v>
      </c>
      <c r="N18254" t="s">
        <v>889</v>
      </c>
      <c r="O18254" t="s">
        <v>22</v>
      </c>
      <c r="P18254" t="s">
        <v>23</v>
      </c>
      <c r="Q18254" t="s">
        <v>41</v>
      </c>
    </row>
    <row r="18255" spans="1:17" x14ac:dyDescent="0.2">
      <c r="A18255" s="2">
        <v>42325</v>
      </c>
      <c r="B18255" t="s">
        <v>304</v>
      </c>
      <c r="C18255" t="s">
        <v>26</v>
      </c>
      <c r="D18255" t="s">
        <v>27</v>
      </c>
      <c r="E18255" t="s">
        <v>27</v>
      </c>
      <c r="F18255">
        <v>95</v>
      </c>
      <c r="G18255">
        <v>24</v>
      </c>
      <c r="H18255">
        <v>358</v>
      </c>
      <c r="I18255">
        <v>881</v>
      </c>
      <c r="J18255">
        <v>0</v>
      </c>
      <c r="K18255">
        <v>2</v>
      </c>
      <c r="L18255" t="s">
        <v>20</v>
      </c>
      <c r="M18255" t="s">
        <v>628</v>
      </c>
      <c r="N18255" t="s">
        <v>304</v>
      </c>
      <c r="O18255" t="s">
        <v>22</v>
      </c>
      <c r="P18255" t="s">
        <v>23</v>
      </c>
      <c r="Q18255" t="s">
        <v>41</v>
      </c>
    </row>
    <row r="18256" spans="1:17" x14ac:dyDescent="0.2">
      <c r="A18256" s="2">
        <v>42325</v>
      </c>
      <c r="B18256" t="s">
        <v>254</v>
      </c>
      <c r="C18256" t="s">
        <v>182</v>
      </c>
      <c r="D18256" t="s">
        <v>115</v>
      </c>
      <c r="E18256" t="s">
        <v>115</v>
      </c>
      <c r="F18256">
        <v>145</v>
      </c>
      <c r="G18256">
        <v>84</v>
      </c>
      <c r="H18256">
        <v>198</v>
      </c>
      <c r="I18256">
        <v>403</v>
      </c>
      <c r="J18256">
        <v>0</v>
      </c>
      <c r="K18256">
        <v>0</v>
      </c>
      <c r="L18256" t="s">
        <v>20</v>
      </c>
      <c r="M18256" t="s">
        <v>253</v>
      </c>
      <c r="N18256" t="s">
        <v>254</v>
      </c>
      <c r="O18256" t="s">
        <v>22</v>
      </c>
      <c r="P18256" t="s">
        <v>23</v>
      </c>
      <c r="Q18256" t="s">
        <v>30</v>
      </c>
    </row>
    <row r="18257" spans="1:17" x14ac:dyDescent="0.2">
      <c r="A18257" s="2">
        <v>42325</v>
      </c>
      <c r="B18257" t="s">
        <v>119</v>
      </c>
      <c r="C18257" t="s">
        <v>92</v>
      </c>
      <c r="D18257" t="s">
        <v>50</v>
      </c>
      <c r="E18257" t="s">
        <v>50</v>
      </c>
      <c r="F18257">
        <v>13</v>
      </c>
      <c r="G18257">
        <v>14</v>
      </c>
      <c r="H18257">
        <v>1040</v>
      </c>
      <c r="I18257">
        <v>1039</v>
      </c>
      <c r="J18257">
        <v>2</v>
      </c>
      <c r="K18257">
        <v>2</v>
      </c>
      <c r="L18257" t="s">
        <v>28</v>
      </c>
      <c r="M18257" t="s">
        <v>127</v>
      </c>
      <c r="N18257" t="s">
        <v>119</v>
      </c>
      <c r="O18257" t="s">
        <v>22</v>
      </c>
      <c r="P18257" t="s">
        <v>23</v>
      </c>
      <c r="Q18257" t="s">
        <v>30</v>
      </c>
    </row>
    <row r="18258" spans="1:17" x14ac:dyDescent="0.2">
      <c r="A18258" s="2">
        <v>42325</v>
      </c>
      <c r="B18258" t="s">
        <v>136</v>
      </c>
      <c r="C18258" t="s">
        <v>339</v>
      </c>
      <c r="D18258" t="s">
        <v>36</v>
      </c>
      <c r="E18258" t="s">
        <v>36</v>
      </c>
      <c r="F18258">
        <v>22</v>
      </c>
      <c r="G18258">
        <v>86</v>
      </c>
      <c r="H18258">
        <v>890</v>
      </c>
      <c r="I18258">
        <v>394</v>
      </c>
      <c r="J18258">
        <v>3</v>
      </c>
      <c r="K18258">
        <v>0</v>
      </c>
      <c r="L18258" t="s">
        <v>20</v>
      </c>
      <c r="M18258" t="s">
        <v>340</v>
      </c>
      <c r="N18258" t="s">
        <v>136</v>
      </c>
      <c r="O18258" t="s">
        <v>22</v>
      </c>
      <c r="P18258" t="s">
        <v>23</v>
      </c>
      <c r="Q18258" t="s">
        <v>24</v>
      </c>
    </row>
    <row r="18259" spans="1:17" x14ac:dyDescent="0.2">
      <c r="A18259" s="2">
        <v>42325</v>
      </c>
      <c r="B18259" t="s">
        <v>163</v>
      </c>
      <c r="C18259" t="s">
        <v>402</v>
      </c>
      <c r="D18259" t="s">
        <v>115</v>
      </c>
      <c r="E18259" t="s">
        <v>115</v>
      </c>
      <c r="F18259">
        <v>120</v>
      </c>
      <c r="G18259">
        <v>115</v>
      </c>
      <c r="H18259">
        <v>288</v>
      </c>
      <c r="I18259">
        <v>293</v>
      </c>
      <c r="J18259">
        <v>2</v>
      </c>
      <c r="K18259">
        <v>0</v>
      </c>
      <c r="L18259" t="s">
        <v>20</v>
      </c>
      <c r="M18259" t="s">
        <v>1074</v>
      </c>
      <c r="N18259" t="s">
        <v>163</v>
      </c>
      <c r="O18259" t="s">
        <v>22</v>
      </c>
      <c r="P18259" t="s">
        <v>23</v>
      </c>
      <c r="Q18259" t="s">
        <v>24</v>
      </c>
    </row>
    <row r="18260" spans="1:17" x14ac:dyDescent="0.2">
      <c r="A18260" s="2">
        <v>42325</v>
      </c>
      <c r="B18260" t="s">
        <v>569</v>
      </c>
      <c r="C18260" t="s">
        <v>177</v>
      </c>
      <c r="D18260" t="s">
        <v>115</v>
      </c>
      <c r="E18260" t="s">
        <v>115</v>
      </c>
      <c r="F18260">
        <v>124</v>
      </c>
      <c r="G18260">
        <v>82</v>
      </c>
      <c r="H18260">
        <v>276</v>
      </c>
      <c r="I18260">
        <v>410</v>
      </c>
      <c r="J18260">
        <v>1</v>
      </c>
      <c r="K18260">
        <v>0</v>
      </c>
      <c r="L18260" t="s">
        <v>20</v>
      </c>
      <c r="M18260" t="s">
        <v>1109</v>
      </c>
      <c r="N18260" t="s">
        <v>569</v>
      </c>
      <c r="O18260" t="s">
        <v>22</v>
      </c>
      <c r="P18260" t="s">
        <v>23</v>
      </c>
      <c r="Q18260" t="s">
        <v>24</v>
      </c>
    </row>
    <row r="18261" spans="1:17" x14ac:dyDescent="0.2">
      <c r="A18261" s="2">
        <v>42325</v>
      </c>
      <c r="B18261" t="s">
        <v>649</v>
      </c>
      <c r="C18261" t="s">
        <v>133</v>
      </c>
      <c r="D18261" t="s">
        <v>115</v>
      </c>
      <c r="E18261" t="s">
        <v>115</v>
      </c>
      <c r="F18261">
        <v>176</v>
      </c>
      <c r="G18261">
        <v>48</v>
      </c>
      <c r="H18261">
        <v>90</v>
      </c>
      <c r="I18261">
        <v>605</v>
      </c>
      <c r="J18261">
        <v>0</v>
      </c>
      <c r="K18261">
        <v>5</v>
      </c>
      <c r="L18261" t="s">
        <v>20</v>
      </c>
      <c r="M18261" t="s">
        <v>982</v>
      </c>
      <c r="N18261" t="s">
        <v>649</v>
      </c>
      <c r="O18261" t="s">
        <v>22</v>
      </c>
      <c r="P18261" t="s">
        <v>23</v>
      </c>
      <c r="Q18261" t="s">
        <v>41</v>
      </c>
    </row>
    <row r="18262" spans="1:17" x14ac:dyDescent="0.2">
      <c r="A18262" s="2">
        <v>42325</v>
      </c>
      <c r="B18262" t="s">
        <v>97</v>
      </c>
      <c r="C18262" t="s">
        <v>82</v>
      </c>
      <c r="D18262" t="s">
        <v>50</v>
      </c>
      <c r="E18262" t="s">
        <v>50</v>
      </c>
      <c r="F18262">
        <v>146</v>
      </c>
      <c r="G18262">
        <v>4</v>
      </c>
      <c r="H18262">
        <v>196</v>
      </c>
      <c r="I18262">
        <v>1364</v>
      </c>
      <c r="J18262">
        <v>0</v>
      </c>
      <c r="K18262">
        <v>2</v>
      </c>
      <c r="L18262" t="s">
        <v>28</v>
      </c>
      <c r="M18262" t="s">
        <v>97</v>
      </c>
      <c r="N18262" t="s">
        <v>97</v>
      </c>
      <c r="O18262" t="s">
        <v>22</v>
      </c>
      <c r="P18262" t="s">
        <v>23</v>
      </c>
      <c r="Q18262" t="s">
        <v>41</v>
      </c>
    </row>
    <row r="18263" spans="1:17" x14ac:dyDescent="0.2">
      <c r="A18263" s="2">
        <v>42325</v>
      </c>
      <c r="B18263" t="s">
        <v>328</v>
      </c>
      <c r="C18263" t="s">
        <v>464</v>
      </c>
      <c r="D18263" t="s">
        <v>50</v>
      </c>
      <c r="E18263" t="s">
        <v>115</v>
      </c>
      <c r="F18263">
        <v>139</v>
      </c>
      <c r="G18263">
        <v>140</v>
      </c>
      <c r="H18263">
        <v>229</v>
      </c>
      <c r="I18263">
        <v>228</v>
      </c>
      <c r="J18263">
        <v>0</v>
      </c>
      <c r="K18263">
        <v>1</v>
      </c>
      <c r="L18263" t="s">
        <v>28</v>
      </c>
      <c r="M18263" t="s">
        <v>329</v>
      </c>
      <c r="N18263" t="s">
        <v>328</v>
      </c>
      <c r="O18263" t="s">
        <v>22</v>
      </c>
      <c r="P18263" t="s">
        <v>23</v>
      </c>
      <c r="Q18263" t="s">
        <v>41</v>
      </c>
    </row>
    <row r="18264" spans="1:17" x14ac:dyDescent="0.2">
      <c r="A18264" s="2">
        <v>42325</v>
      </c>
      <c r="B18264" t="s">
        <v>391</v>
      </c>
      <c r="C18264" t="s">
        <v>176</v>
      </c>
      <c r="D18264" t="s">
        <v>115</v>
      </c>
      <c r="E18264" t="s">
        <v>115</v>
      </c>
      <c r="F18264">
        <v>171</v>
      </c>
      <c r="G18264">
        <v>67</v>
      </c>
      <c r="H18264">
        <v>127</v>
      </c>
      <c r="I18264">
        <v>495</v>
      </c>
      <c r="J18264">
        <v>1</v>
      </c>
      <c r="K18264">
        <v>2</v>
      </c>
      <c r="L18264" t="s">
        <v>20</v>
      </c>
      <c r="M18264" t="s">
        <v>861</v>
      </c>
      <c r="N18264" t="s">
        <v>391</v>
      </c>
      <c r="O18264" t="s">
        <v>22</v>
      </c>
      <c r="P18264" t="s">
        <v>23</v>
      </c>
      <c r="Q18264" t="s">
        <v>41</v>
      </c>
    </row>
    <row r="18265" spans="1:17" x14ac:dyDescent="0.2">
      <c r="A18265" s="2">
        <v>42325</v>
      </c>
      <c r="B18265" t="s">
        <v>111</v>
      </c>
      <c r="C18265" t="s">
        <v>351</v>
      </c>
      <c r="D18265" t="s">
        <v>36</v>
      </c>
      <c r="E18265" t="s">
        <v>36</v>
      </c>
      <c r="F18265">
        <v>63</v>
      </c>
      <c r="G18265">
        <v>105</v>
      </c>
      <c r="H18265">
        <v>552</v>
      </c>
      <c r="I18265">
        <v>326</v>
      </c>
      <c r="J18265">
        <v>2</v>
      </c>
      <c r="K18265">
        <v>0</v>
      </c>
      <c r="L18265" t="s">
        <v>20</v>
      </c>
      <c r="M18265" t="s">
        <v>218</v>
      </c>
      <c r="N18265" t="s">
        <v>111</v>
      </c>
      <c r="O18265" t="s">
        <v>22</v>
      </c>
      <c r="P18265" t="s">
        <v>23</v>
      </c>
      <c r="Q18265" t="s">
        <v>24</v>
      </c>
    </row>
    <row r="18266" spans="1:17" x14ac:dyDescent="0.2">
      <c r="A18266" s="2">
        <v>42325</v>
      </c>
      <c r="B18266" t="s">
        <v>135</v>
      </c>
      <c r="C18266" t="s">
        <v>46</v>
      </c>
      <c r="D18266" t="s">
        <v>36</v>
      </c>
      <c r="E18266" t="s">
        <v>36</v>
      </c>
      <c r="F18266">
        <v>59</v>
      </c>
      <c r="G18266">
        <v>130</v>
      </c>
      <c r="H18266">
        <v>581</v>
      </c>
      <c r="I18266">
        <v>258</v>
      </c>
      <c r="J18266">
        <v>2</v>
      </c>
      <c r="K18266">
        <v>0</v>
      </c>
      <c r="L18266" t="s">
        <v>20</v>
      </c>
      <c r="M18266" t="s">
        <v>930</v>
      </c>
      <c r="N18266" t="s">
        <v>135</v>
      </c>
      <c r="O18266" t="s">
        <v>22</v>
      </c>
      <c r="P18266" t="s">
        <v>23</v>
      </c>
      <c r="Q18266" t="s">
        <v>24</v>
      </c>
    </row>
    <row r="18267" spans="1:17" x14ac:dyDescent="0.2">
      <c r="A18267" s="2">
        <v>42325</v>
      </c>
      <c r="B18267" t="s">
        <v>38</v>
      </c>
      <c r="C18267" t="s">
        <v>17</v>
      </c>
      <c r="D18267" t="s">
        <v>19</v>
      </c>
      <c r="E18267" t="s">
        <v>19</v>
      </c>
      <c r="F18267">
        <v>47</v>
      </c>
      <c r="G18267">
        <v>77</v>
      </c>
      <c r="H18267">
        <v>610</v>
      </c>
      <c r="I18267">
        <v>441</v>
      </c>
      <c r="J18267">
        <v>2</v>
      </c>
      <c r="K18267">
        <v>1</v>
      </c>
      <c r="L18267" t="s">
        <v>20</v>
      </c>
      <c r="M18267" t="s">
        <v>40</v>
      </c>
      <c r="N18267" t="s">
        <v>38</v>
      </c>
      <c r="O18267" t="s">
        <v>22</v>
      </c>
      <c r="P18267" t="s">
        <v>23</v>
      </c>
      <c r="Q18267" t="s">
        <v>24</v>
      </c>
    </row>
    <row r="18268" spans="1:17" x14ac:dyDescent="0.2">
      <c r="A18268" s="2">
        <v>42325</v>
      </c>
      <c r="B18268" t="s">
        <v>90</v>
      </c>
      <c r="C18268" t="s">
        <v>293</v>
      </c>
      <c r="D18268" t="s">
        <v>50</v>
      </c>
      <c r="E18268" t="s">
        <v>50</v>
      </c>
      <c r="F18268">
        <v>38</v>
      </c>
      <c r="G18268">
        <v>17</v>
      </c>
      <c r="H18268">
        <v>712</v>
      </c>
      <c r="I18268">
        <v>974</v>
      </c>
      <c r="J18268">
        <v>3</v>
      </c>
      <c r="K18268">
        <v>1</v>
      </c>
      <c r="L18268" t="s">
        <v>28</v>
      </c>
      <c r="M18268" t="s">
        <v>1340</v>
      </c>
      <c r="N18268" t="s">
        <v>90</v>
      </c>
      <c r="O18268" t="s">
        <v>22</v>
      </c>
      <c r="P18268" t="s">
        <v>23</v>
      </c>
      <c r="Q18268" t="s">
        <v>24</v>
      </c>
    </row>
    <row r="18269" spans="1:17" x14ac:dyDescent="0.2">
      <c r="A18269" s="2">
        <v>42325</v>
      </c>
      <c r="B18269" t="s">
        <v>95</v>
      </c>
      <c r="C18269" t="s">
        <v>274</v>
      </c>
      <c r="D18269" t="s">
        <v>50</v>
      </c>
      <c r="E18269" t="s">
        <v>50</v>
      </c>
      <c r="F18269">
        <v>23</v>
      </c>
      <c r="G18269">
        <v>19</v>
      </c>
      <c r="H18269">
        <v>884</v>
      </c>
      <c r="I18269">
        <v>923</v>
      </c>
      <c r="J18269">
        <v>1</v>
      </c>
      <c r="K18269">
        <v>3</v>
      </c>
      <c r="L18269" t="s">
        <v>28</v>
      </c>
      <c r="M18269" t="s">
        <v>1659</v>
      </c>
      <c r="N18269" t="s">
        <v>95</v>
      </c>
      <c r="O18269" t="s">
        <v>22</v>
      </c>
      <c r="P18269" t="s">
        <v>23</v>
      </c>
      <c r="Q18269" t="s">
        <v>41</v>
      </c>
    </row>
    <row r="18270" spans="1:17" x14ac:dyDescent="0.2">
      <c r="A18270" s="2">
        <v>42325</v>
      </c>
      <c r="B18270" t="s">
        <v>617</v>
      </c>
      <c r="C18270" t="s">
        <v>718</v>
      </c>
      <c r="D18270" t="s">
        <v>36</v>
      </c>
      <c r="E18270" t="s">
        <v>36</v>
      </c>
      <c r="F18270">
        <v>96</v>
      </c>
      <c r="G18270">
        <v>113</v>
      </c>
      <c r="H18270">
        <v>355</v>
      </c>
      <c r="I18270">
        <v>297</v>
      </c>
      <c r="J18270">
        <v>1</v>
      </c>
      <c r="K18270">
        <v>3</v>
      </c>
      <c r="L18270" t="s">
        <v>20</v>
      </c>
      <c r="M18270" t="s">
        <v>618</v>
      </c>
      <c r="N18270" t="s">
        <v>617</v>
      </c>
      <c r="O18270" t="s">
        <v>22</v>
      </c>
      <c r="P18270" t="s">
        <v>23</v>
      </c>
      <c r="Q18270" t="s">
        <v>41</v>
      </c>
    </row>
    <row r="18271" spans="1:17" x14ac:dyDescent="0.2">
      <c r="A18271" s="2">
        <v>42325</v>
      </c>
      <c r="B18271" t="s">
        <v>118</v>
      </c>
      <c r="C18271" t="s">
        <v>378</v>
      </c>
      <c r="D18271" t="s">
        <v>36</v>
      </c>
      <c r="E18271" t="s">
        <v>36</v>
      </c>
      <c r="F18271">
        <v>39</v>
      </c>
      <c r="G18271">
        <v>118</v>
      </c>
      <c r="H18271">
        <v>678</v>
      </c>
      <c r="I18271">
        <v>290</v>
      </c>
      <c r="J18271">
        <v>3</v>
      </c>
      <c r="K18271">
        <v>0</v>
      </c>
      <c r="L18271" t="s">
        <v>20</v>
      </c>
      <c r="M18271" t="s">
        <v>241</v>
      </c>
      <c r="N18271" t="s">
        <v>118</v>
      </c>
      <c r="O18271" t="s">
        <v>22</v>
      </c>
      <c r="P18271" t="s">
        <v>23</v>
      </c>
      <c r="Q18271" t="s">
        <v>24</v>
      </c>
    </row>
    <row r="18272" spans="1:17" x14ac:dyDescent="0.2">
      <c r="A18272" s="2">
        <v>42325</v>
      </c>
      <c r="B18272" t="s">
        <v>443</v>
      </c>
      <c r="C18272" t="s">
        <v>469</v>
      </c>
      <c r="D18272" t="s">
        <v>115</v>
      </c>
      <c r="E18272" t="s">
        <v>115</v>
      </c>
      <c r="F18272">
        <v>152</v>
      </c>
      <c r="G18272">
        <v>132</v>
      </c>
      <c r="H18272">
        <v>179</v>
      </c>
      <c r="I18272">
        <v>253</v>
      </c>
      <c r="J18272">
        <v>1</v>
      </c>
      <c r="K18272">
        <v>2</v>
      </c>
      <c r="L18272" t="s">
        <v>20</v>
      </c>
      <c r="M18272" t="s">
        <v>1043</v>
      </c>
      <c r="N18272" t="s">
        <v>443</v>
      </c>
      <c r="O18272" t="s">
        <v>22</v>
      </c>
      <c r="P18272" t="s">
        <v>23</v>
      </c>
      <c r="Q18272" t="s">
        <v>41</v>
      </c>
    </row>
    <row r="18273" spans="1:17" x14ac:dyDescent="0.2">
      <c r="A18273" s="2">
        <v>42325</v>
      </c>
      <c r="B18273" t="s">
        <v>244</v>
      </c>
      <c r="C18273" t="s">
        <v>76</v>
      </c>
      <c r="D18273" t="s">
        <v>50</v>
      </c>
      <c r="E18273" t="s">
        <v>50</v>
      </c>
      <c r="F18273">
        <v>27</v>
      </c>
      <c r="G18273">
        <v>31</v>
      </c>
      <c r="H18273">
        <v>857</v>
      </c>
      <c r="I18273">
        <v>791</v>
      </c>
      <c r="J18273">
        <v>3</v>
      </c>
      <c r="K18273">
        <v>1</v>
      </c>
      <c r="L18273" t="s">
        <v>28</v>
      </c>
      <c r="M18273" t="s">
        <v>1081</v>
      </c>
      <c r="N18273" t="s">
        <v>244</v>
      </c>
      <c r="O18273" t="s">
        <v>22</v>
      </c>
      <c r="P18273" t="s">
        <v>23</v>
      </c>
      <c r="Q18273" t="s">
        <v>24</v>
      </c>
    </row>
    <row r="18274" spans="1:17" x14ac:dyDescent="0.2">
      <c r="A18274" s="2">
        <v>42325</v>
      </c>
      <c r="B18274" t="s">
        <v>249</v>
      </c>
      <c r="C18274" t="s">
        <v>168</v>
      </c>
      <c r="D18274" t="s">
        <v>50</v>
      </c>
      <c r="E18274" t="s">
        <v>50</v>
      </c>
      <c r="F18274">
        <v>64</v>
      </c>
      <c r="G18274">
        <v>28</v>
      </c>
      <c r="H18274">
        <v>547</v>
      </c>
      <c r="I18274">
        <v>805</v>
      </c>
      <c r="J18274">
        <v>1</v>
      </c>
      <c r="K18274">
        <v>1</v>
      </c>
      <c r="L18274" t="s">
        <v>291</v>
      </c>
      <c r="M18274" t="s">
        <v>299</v>
      </c>
      <c r="N18274" t="s">
        <v>249</v>
      </c>
      <c r="O18274" t="s">
        <v>22</v>
      </c>
      <c r="P18274" t="s">
        <v>23</v>
      </c>
      <c r="Q18274" t="s">
        <v>30</v>
      </c>
    </row>
    <row r="18275" spans="1:17" x14ac:dyDescent="0.2">
      <c r="A18275" s="2">
        <v>42325</v>
      </c>
      <c r="B18275" t="s">
        <v>149</v>
      </c>
      <c r="C18275" t="s">
        <v>267</v>
      </c>
      <c r="D18275" t="s">
        <v>36</v>
      </c>
      <c r="E18275" t="s">
        <v>36</v>
      </c>
      <c r="F18275">
        <v>75</v>
      </c>
      <c r="G18275">
        <v>98</v>
      </c>
      <c r="H18275">
        <v>460</v>
      </c>
      <c r="I18275">
        <v>344</v>
      </c>
      <c r="J18275">
        <v>1</v>
      </c>
      <c r="K18275">
        <v>0</v>
      </c>
      <c r="L18275" t="s">
        <v>20</v>
      </c>
      <c r="M18275" t="s">
        <v>566</v>
      </c>
      <c r="N18275" t="s">
        <v>149</v>
      </c>
      <c r="O18275" t="s">
        <v>22</v>
      </c>
      <c r="P18275" t="s">
        <v>23</v>
      </c>
      <c r="Q18275" t="s">
        <v>24</v>
      </c>
    </row>
    <row r="18276" spans="1:17" x14ac:dyDescent="0.2">
      <c r="A18276" s="2">
        <v>42325</v>
      </c>
      <c r="B18276" t="s">
        <v>128</v>
      </c>
      <c r="C18276" t="s">
        <v>197</v>
      </c>
      <c r="D18276" t="s">
        <v>36</v>
      </c>
      <c r="E18276" t="s">
        <v>36</v>
      </c>
      <c r="F18276">
        <v>41</v>
      </c>
      <c r="G18276">
        <v>104</v>
      </c>
      <c r="H18276">
        <v>668</v>
      </c>
      <c r="I18276">
        <v>328</v>
      </c>
      <c r="J18276">
        <v>2</v>
      </c>
      <c r="K18276">
        <v>1</v>
      </c>
      <c r="L18276" t="s">
        <v>20</v>
      </c>
      <c r="M18276" t="s">
        <v>1054</v>
      </c>
      <c r="N18276" t="s">
        <v>128</v>
      </c>
      <c r="O18276" t="s">
        <v>22</v>
      </c>
      <c r="P18276" t="s">
        <v>23</v>
      </c>
      <c r="Q18276" t="s">
        <v>24</v>
      </c>
    </row>
    <row r="18277" spans="1:17" x14ac:dyDescent="0.2">
      <c r="A18277" s="2">
        <v>42325</v>
      </c>
      <c r="B18277" t="s">
        <v>180</v>
      </c>
      <c r="C18277" t="s">
        <v>153</v>
      </c>
      <c r="D18277" t="s">
        <v>50</v>
      </c>
      <c r="E18277" t="s">
        <v>50</v>
      </c>
      <c r="F18277">
        <v>18</v>
      </c>
      <c r="G18277">
        <v>37</v>
      </c>
      <c r="H18277">
        <v>941</v>
      </c>
      <c r="I18277">
        <v>717</v>
      </c>
      <c r="J18277">
        <v>0</v>
      </c>
      <c r="K18277">
        <v>0</v>
      </c>
      <c r="L18277" t="s">
        <v>28</v>
      </c>
      <c r="M18277" t="s">
        <v>181</v>
      </c>
      <c r="N18277" t="s">
        <v>180</v>
      </c>
      <c r="O18277" t="s">
        <v>22</v>
      </c>
      <c r="P18277" t="s">
        <v>23</v>
      </c>
      <c r="Q18277" t="s">
        <v>30</v>
      </c>
    </row>
    <row r="18278" spans="1:17" x14ac:dyDescent="0.2">
      <c r="A18278" s="2">
        <v>42325</v>
      </c>
      <c r="B18278" t="s">
        <v>583</v>
      </c>
      <c r="C18278" t="s">
        <v>239</v>
      </c>
      <c r="D18278" t="s">
        <v>115</v>
      </c>
      <c r="E18278" t="s">
        <v>115</v>
      </c>
      <c r="F18278">
        <v>121</v>
      </c>
      <c r="G18278">
        <v>92</v>
      </c>
      <c r="H18278">
        <v>280</v>
      </c>
      <c r="I18278">
        <v>364</v>
      </c>
      <c r="J18278">
        <v>2</v>
      </c>
      <c r="K18278">
        <v>1</v>
      </c>
      <c r="L18278" t="s">
        <v>20</v>
      </c>
      <c r="M18278" t="s">
        <v>584</v>
      </c>
      <c r="N18278" t="s">
        <v>583</v>
      </c>
      <c r="O18278" t="s">
        <v>22</v>
      </c>
      <c r="P18278" t="s">
        <v>23</v>
      </c>
      <c r="Q18278" t="s">
        <v>24</v>
      </c>
    </row>
    <row r="18279" spans="1:17" x14ac:dyDescent="0.2">
      <c r="A18279" s="2">
        <v>42325</v>
      </c>
      <c r="B18279" t="s">
        <v>18</v>
      </c>
      <c r="C18279" t="s">
        <v>107</v>
      </c>
      <c r="D18279" t="s">
        <v>19</v>
      </c>
      <c r="E18279" t="s">
        <v>19</v>
      </c>
      <c r="F18279">
        <v>12</v>
      </c>
      <c r="G18279">
        <v>5</v>
      </c>
      <c r="H18279">
        <v>1050</v>
      </c>
      <c r="I18279">
        <v>1288</v>
      </c>
      <c r="J18279">
        <v>3</v>
      </c>
      <c r="K18279">
        <v>0</v>
      </c>
      <c r="L18279" t="s">
        <v>20</v>
      </c>
      <c r="M18279" t="s">
        <v>64</v>
      </c>
      <c r="N18279" t="s">
        <v>18</v>
      </c>
      <c r="O18279" t="s">
        <v>22</v>
      </c>
      <c r="P18279" t="s">
        <v>23</v>
      </c>
      <c r="Q18279" t="s">
        <v>24</v>
      </c>
    </row>
    <row r="18280" spans="1:17" x14ac:dyDescent="0.2">
      <c r="A18280" s="2">
        <v>42325</v>
      </c>
      <c r="B18280" t="s">
        <v>32</v>
      </c>
      <c r="C18280" t="s">
        <v>31</v>
      </c>
      <c r="D18280" t="s">
        <v>19</v>
      </c>
      <c r="E18280" t="s">
        <v>19</v>
      </c>
      <c r="F18280">
        <v>83</v>
      </c>
      <c r="G18280">
        <v>21</v>
      </c>
      <c r="H18280">
        <v>408</v>
      </c>
      <c r="I18280">
        <v>920</v>
      </c>
      <c r="J18280">
        <v>1</v>
      </c>
      <c r="K18280">
        <v>3</v>
      </c>
      <c r="L18280" t="s">
        <v>20</v>
      </c>
      <c r="M18280" t="s">
        <v>1657</v>
      </c>
      <c r="N18280" t="s">
        <v>32</v>
      </c>
      <c r="O18280" t="s">
        <v>22</v>
      </c>
      <c r="P18280" t="s">
        <v>23</v>
      </c>
      <c r="Q18280" t="s">
        <v>41</v>
      </c>
    </row>
    <row r="18281" spans="1:17" x14ac:dyDescent="0.2">
      <c r="A18281" s="2">
        <v>42325</v>
      </c>
      <c r="B18281" t="s">
        <v>389</v>
      </c>
      <c r="C18281" t="s">
        <v>449</v>
      </c>
      <c r="D18281" t="s">
        <v>115</v>
      </c>
      <c r="E18281" t="s">
        <v>115</v>
      </c>
      <c r="F18281">
        <v>179</v>
      </c>
      <c r="G18281">
        <v>71</v>
      </c>
      <c r="H18281">
        <v>81</v>
      </c>
      <c r="I18281">
        <v>476</v>
      </c>
      <c r="J18281">
        <v>1</v>
      </c>
      <c r="K18281">
        <v>3</v>
      </c>
      <c r="L18281" t="s">
        <v>20</v>
      </c>
      <c r="M18281" t="s">
        <v>165</v>
      </c>
      <c r="N18281" t="s">
        <v>166</v>
      </c>
      <c r="O18281" t="s">
        <v>122</v>
      </c>
      <c r="P18281" t="s">
        <v>23</v>
      </c>
      <c r="Q18281" t="s">
        <v>41</v>
      </c>
    </row>
    <row r="18282" spans="1:17" x14ac:dyDescent="0.2">
      <c r="A18282" s="2">
        <v>42329</v>
      </c>
      <c r="B18282" t="s">
        <v>374</v>
      </c>
      <c r="C18282" t="s">
        <v>617</v>
      </c>
      <c r="D18282" t="s">
        <v>36</v>
      </c>
      <c r="E18282" t="s">
        <v>36</v>
      </c>
      <c r="F18282">
        <v>114</v>
      </c>
      <c r="G18282">
        <v>96</v>
      </c>
      <c r="H18282">
        <v>293</v>
      </c>
      <c r="I18282">
        <v>355</v>
      </c>
      <c r="J18282">
        <v>0</v>
      </c>
      <c r="K18282">
        <v>1</v>
      </c>
      <c r="L18282" t="s">
        <v>418</v>
      </c>
      <c r="M18282" t="s">
        <v>375</v>
      </c>
      <c r="N18282" t="s">
        <v>374</v>
      </c>
      <c r="O18282" t="s">
        <v>22</v>
      </c>
      <c r="P18282" t="s">
        <v>23</v>
      </c>
      <c r="Q18282" t="s">
        <v>41</v>
      </c>
    </row>
    <row r="18283" spans="1:17" x14ac:dyDescent="0.2">
      <c r="A18283" s="2">
        <v>42330</v>
      </c>
      <c r="B18283" t="s">
        <v>207</v>
      </c>
      <c r="C18283" t="s">
        <v>208</v>
      </c>
      <c r="D18283" t="s">
        <v>36</v>
      </c>
      <c r="E18283" t="s">
        <v>36</v>
      </c>
      <c r="F18283">
        <v>125</v>
      </c>
      <c r="G18283">
        <v>68</v>
      </c>
      <c r="H18283">
        <v>273</v>
      </c>
      <c r="I18283">
        <v>490</v>
      </c>
      <c r="J18283">
        <v>2</v>
      </c>
      <c r="K18283">
        <v>0</v>
      </c>
      <c r="L18283" t="s">
        <v>418</v>
      </c>
      <c r="M18283" t="s">
        <v>375</v>
      </c>
      <c r="N18283" t="s">
        <v>374</v>
      </c>
      <c r="O18283" t="s">
        <v>122</v>
      </c>
      <c r="P18283" t="s">
        <v>23</v>
      </c>
      <c r="Q18283" t="s">
        <v>24</v>
      </c>
    </row>
    <row r="18284" spans="1:17" x14ac:dyDescent="0.2">
      <c r="A18284" s="2">
        <v>42330</v>
      </c>
      <c r="B18284" t="s">
        <v>556</v>
      </c>
      <c r="C18284" t="s">
        <v>211</v>
      </c>
      <c r="D18284" t="s">
        <v>36</v>
      </c>
      <c r="E18284" t="s">
        <v>36</v>
      </c>
      <c r="F18284">
        <v>203</v>
      </c>
      <c r="G18284">
        <v>135</v>
      </c>
      <c r="H18284">
        <v>5</v>
      </c>
      <c r="I18284">
        <v>244</v>
      </c>
      <c r="J18284">
        <v>0</v>
      </c>
      <c r="K18284">
        <v>4</v>
      </c>
      <c r="L18284" t="s">
        <v>418</v>
      </c>
      <c r="M18284" t="s">
        <v>375</v>
      </c>
      <c r="N18284" t="s">
        <v>374</v>
      </c>
      <c r="O18284" t="s">
        <v>122</v>
      </c>
      <c r="P18284" t="s">
        <v>23</v>
      </c>
      <c r="Q18284" t="s">
        <v>41</v>
      </c>
    </row>
    <row r="18285" spans="1:17" x14ac:dyDescent="0.2">
      <c r="A18285" s="2">
        <v>42331</v>
      </c>
      <c r="B18285" t="s">
        <v>1545</v>
      </c>
      <c r="C18285" t="s">
        <v>800</v>
      </c>
      <c r="D18285" t="s">
        <v>36</v>
      </c>
      <c r="E18285" t="s">
        <v>36</v>
      </c>
      <c r="F18285">
        <v>134</v>
      </c>
      <c r="G18285">
        <v>207</v>
      </c>
      <c r="H18285">
        <v>245</v>
      </c>
      <c r="I18285">
        <v>0</v>
      </c>
      <c r="J18285">
        <v>2</v>
      </c>
      <c r="K18285">
        <v>0</v>
      </c>
      <c r="L18285" t="s">
        <v>418</v>
      </c>
      <c r="M18285" t="s">
        <v>1649</v>
      </c>
      <c r="N18285" t="s">
        <v>374</v>
      </c>
      <c r="O18285" t="s">
        <v>122</v>
      </c>
      <c r="P18285" t="s">
        <v>23</v>
      </c>
      <c r="Q18285" t="s">
        <v>24</v>
      </c>
    </row>
    <row r="18286" spans="1:17" x14ac:dyDescent="0.2">
      <c r="A18286" s="2">
        <v>42331</v>
      </c>
      <c r="B18286" t="s">
        <v>380</v>
      </c>
      <c r="C18286" t="s">
        <v>250</v>
      </c>
      <c r="D18286" t="s">
        <v>36</v>
      </c>
      <c r="E18286" t="s">
        <v>36</v>
      </c>
      <c r="F18286">
        <v>128</v>
      </c>
      <c r="G18286">
        <v>97</v>
      </c>
      <c r="H18286">
        <v>267</v>
      </c>
      <c r="I18286">
        <v>350</v>
      </c>
      <c r="J18286">
        <v>1</v>
      </c>
      <c r="K18286">
        <v>2</v>
      </c>
      <c r="L18286" t="s">
        <v>418</v>
      </c>
      <c r="M18286" t="s">
        <v>1649</v>
      </c>
      <c r="N18286" t="s">
        <v>374</v>
      </c>
      <c r="O18286" t="s">
        <v>122</v>
      </c>
      <c r="P18286" t="s">
        <v>23</v>
      </c>
      <c r="Q18286" t="s">
        <v>41</v>
      </c>
    </row>
    <row r="18287" spans="1:17" x14ac:dyDescent="0.2">
      <c r="A18287" s="2">
        <v>42332</v>
      </c>
      <c r="B18287" t="s">
        <v>617</v>
      </c>
      <c r="C18287" t="s">
        <v>211</v>
      </c>
      <c r="D18287" t="s">
        <v>36</v>
      </c>
      <c r="E18287" t="s">
        <v>36</v>
      </c>
      <c r="F18287">
        <v>96</v>
      </c>
      <c r="G18287">
        <v>135</v>
      </c>
      <c r="H18287">
        <v>355</v>
      </c>
      <c r="I18287">
        <v>244</v>
      </c>
      <c r="J18287">
        <v>1</v>
      </c>
      <c r="K18287">
        <v>2</v>
      </c>
      <c r="L18287" t="s">
        <v>418</v>
      </c>
      <c r="M18287" t="s">
        <v>1660</v>
      </c>
      <c r="N18287" t="s">
        <v>374</v>
      </c>
      <c r="O18287" t="s">
        <v>122</v>
      </c>
      <c r="P18287" t="s">
        <v>23</v>
      </c>
      <c r="Q18287" t="s">
        <v>41</v>
      </c>
    </row>
    <row r="18288" spans="1:17" x14ac:dyDescent="0.2">
      <c r="A18288" s="2">
        <v>42333</v>
      </c>
      <c r="B18288" t="s">
        <v>374</v>
      </c>
      <c r="C18288" t="s">
        <v>556</v>
      </c>
      <c r="D18288" t="s">
        <v>36</v>
      </c>
      <c r="E18288" t="s">
        <v>36</v>
      </c>
      <c r="F18288">
        <v>114</v>
      </c>
      <c r="G18288">
        <v>203</v>
      </c>
      <c r="H18288">
        <v>293</v>
      </c>
      <c r="I18288">
        <v>5</v>
      </c>
      <c r="J18288">
        <v>2</v>
      </c>
      <c r="K18288">
        <v>0</v>
      </c>
      <c r="L18288" t="s">
        <v>418</v>
      </c>
      <c r="M18288" t="s">
        <v>1660</v>
      </c>
      <c r="N18288" t="s">
        <v>374</v>
      </c>
      <c r="O18288" t="s">
        <v>22</v>
      </c>
      <c r="P18288" t="s">
        <v>23</v>
      </c>
      <c r="Q18288" t="s">
        <v>24</v>
      </c>
    </row>
    <row r="18289" spans="1:17" x14ac:dyDescent="0.2">
      <c r="A18289" s="2">
        <v>42333</v>
      </c>
      <c r="B18289" t="s">
        <v>207</v>
      </c>
      <c r="C18289" t="s">
        <v>172</v>
      </c>
      <c r="D18289" t="s">
        <v>36</v>
      </c>
      <c r="E18289" t="s">
        <v>36</v>
      </c>
      <c r="F18289">
        <v>125</v>
      </c>
      <c r="G18289">
        <v>107</v>
      </c>
      <c r="H18289">
        <v>273</v>
      </c>
      <c r="I18289">
        <v>320</v>
      </c>
      <c r="J18289">
        <v>1</v>
      </c>
      <c r="K18289">
        <v>1</v>
      </c>
      <c r="L18289" t="s">
        <v>418</v>
      </c>
      <c r="M18289" t="s">
        <v>1660</v>
      </c>
      <c r="N18289" t="s">
        <v>374</v>
      </c>
      <c r="O18289" t="s">
        <v>122</v>
      </c>
      <c r="P18289" t="s">
        <v>23</v>
      </c>
      <c r="Q18289" t="s">
        <v>30</v>
      </c>
    </row>
    <row r="18290" spans="1:17" x14ac:dyDescent="0.2">
      <c r="A18290" s="2">
        <v>42333</v>
      </c>
      <c r="B18290" t="s">
        <v>250</v>
      </c>
      <c r="C18290" t="s">
        <v>800</v>
      </c>
      <c r="D18290" t="s">
        <v>36</v>
      </c>
      <c r="E18290" t="s">
        <v>36</v>
      </c>
      <c r="F18290">
        <v>97</v>
      </c>
      <c r="G18290">
        <v>207</v>
      </c>
      <c r="H18290">
        <v>350</v>
      </c>
      <c r="I18290">
        <v>0</v>
      </c>
      <c r="J18290">
        <v>3</v>
      </c>
      <c r="K18290">
        <v>0</v>
      </c>
      <c r="L18290" t="s">
        <v>418</v>
      </c>
      <c r="M18290" t="s">
        <v>1649</v>
      </c>
      <c r="N18290" t="s">
        <v>374</v>
      </c>
      <c r="O18290" t="s">
        <v>122</v>
      </c>
      <c r="P18290" t="s">
        <v>23</v>
      </c>
      <c r="Q18290" t="s">
        <v>24</v>
      </c>
    </row>
    <row r="18291" spans="1:17" x14ac:dyDescent="0.2">
      <c r="A18291" s="2">
        <v>42333</v>
      </c>
      <c r="B18291" t="s">
        <v>1545</v>
      </c>
      <c r="C18291" t="s">
        <v>380</v>
      </c>
      <c r="D18291" t="s">
        <v>36</v>
      </c>
      <c r="E18291" t="s">
        <v>36</v>
      </c>
      <c r="F18291">
        <v>134</v>
      </c>
      <c r="G18291">
        <v>128</v>
      </c>
      <c r="H18291">
        <v>245</v>
      </c>
      <c r="I18291">
        <v>267</v>
      </c>
      <c r="J18291">
        <v>0</v>
      </c>
      <c r="K18291">
        <v>0</v>
      </c>
      <c r="L18291" t="s">
        <v>418</v>
      </c>
      <c r="M18291" t="s">
        <v>1649</v>
      </c>
      <c r="N18291" t="s">
        <v>374</v>
      </c>
      <c r="O18291" t="s">
        <v>122</v>
      </c>
      <c r="P18291" t="s">
        <v>23</v>
      </c>
      <c r="Q18291" t="s">
        <v>30</v>
      </c>
    </row>
    <row r="18292" spans="1:17" x14ac:dyDescent="0.2">
      <c r="A18292" s="2">
        <v>42335</v>
      </c>
      <c r="B18292" t="s">
        <v>800</v>
      </c>
      <c r="C18292" t="s">
        <v>380</v>
      </c>
      <c r="D18292" t="s">
        <v>36</v>
      </c>
      <c r="E18292" t="s">
        <v>36</v>
      </c>
      <c r="F18292">
        <v>207</v>
      </c>
      <c r="G18292">
        <v>128</v>
      </c>
      <c r="H18292">
        <v>0</v>
      </c>
      <c r="I18292">
        <v>267</v>
      </c>
      <c r="J18292">
        <v>0</v>
      </c>
      <c r="K18292">
        <v>4</v>
      </c>
      <c r="L18292" t="s">
        <v>418</v>
      </c>
      <c r="M18292" t="s">
        <v>1649</v>
      </c>
      <c r="N18292" t="s">
        <v>374</v>
      </c>
      <c r="O18292" t="s">
        <v>122</v>
      </c>
      <c r="P18292" t="s">
        <v>23</v>
      </c>
      <c r="Q18292" t="s">
        <v>41</v>
      </c>
    </row>
    <row r="18293" spans="1:17" x14ac:dyDescent="0.2">
      <c r="A18293" s="2">
        <v>42335</v>
      </c>
      <c r="B18293" t="s">
        <v>617</v>
      </c>
      <c r="C18293" t="s">
        <v>556</v>
      </c>
      <c r="D18293" t="s">
        <v>36</v>
      </c>
      <c r="E18293" t="s">
        <v>36</v>
      </c>
      <c r="F18293">
        <v>96</v>
      </c>
      <c r="G18293">
        <v>203</v>
      </c>
      <c r="H18293">
        <v>355</v>
      </c>
      <c r="I18293">
        <v>5</v>
      </c>
      <c r="J18293">
        <v>3</v>
      </c>
      <c r="K18293">
        <v>0</v>
      </c>
      <c r="L18293" t="s">
        <v>418</v>
      </c>
      <c r="M18293" t="s">
        <v>1660</v>
      </c>
      <c r="N18293" t="s">
        <v>374</v>
      </c>
      <c r="O18293" t="s">
        <v>122</v>
      </c>
      <c r="P18293" t="s">
        <v>23</v>
      </c>
      <c r="Q18293" t="s">
        <v>24</v>
      </c>
    </row>
    <row r="18294" spans="1:17" x14ac:dyDescent="0.2">
      <c r="A18294" s="2">
        <v>42335</v>
      </c>
      <c r="B18294" t="s">
        <v>1545</v>
      </c>
      <c r="C18294" t="s">
        <v>250</v>
      </c>
      <c r="D18294" t="s">
        <v>36</v>
      </c>
      <c r="E18294" t="s">
        <v>36</v>
      </c>
      <c r="F18294">
        <v>134</v>
      </c>
      <c r="G18294">
        <v>97</v>
      </c>
      <c r="H18294">
        <v>245</v>
      </c>
      <c r="I18294">
        <v>350</v>
      </c>
      <c r="J18294">
        <v>2</v>
      </c>
      <c r="K18294">
        <v>0</v>
      </c>
      <c r="L18294" t="s">
        <v>418</v>
      </c>
      <c r="M18294" t="s">
        <v>1649</v>
      </c>
      <c r="N18294" t="s">
        <v>374</v>
      </c>
      <c r="O18294" t="s">
        <v>122</v>
      </c>
      <c r="P18294" t="s">
        <v>23</v>
      </c>
      <c r="Q18294" t="s">
        <v>24</v>
      </c>
    </row>
    <row r="18295" spans="1:17" x14ac:dyDescent="0.2">
      <c r="A18295" s="2">
        <v>42336</v>
      </c>
      <c r="B18295" t="s">
        <v>374</v>
      </c>
      <c r="C18295" t="s">
        <v>211</v>
      </c>
      <c r="D18295" t="s">
        <v>36</v>
      </c>
      <c r="E18295" t="s">
        <v>36</v>
      </c>
      <c r="F18295">
        <v>114</v>
      </c>
      <c r="G18295">
        <v>135</v>
      </c>
      <c r="H18295">
        <v>293</v>
      </c>
      <c r="I18295">
        <v>244</v>
      </c>
      <c r="J18295">
        <v>1</v>
      </c>
      <c r="K18295">
        <v>1</v>
      </c>
      <c r="L18295" t="s">
        <v>418</v>
      </c>
      <c r="M18295" t="s">
        <v>1660</v>
      </c>
      <c r="N18295" t="s">
        <v>374</v>
      </c>
      <c r="O18295" t="s">
        <v>22</v>
      </c>
      <c r="P18295" t="s">
        <v>23</v>
      </c>
      <c r="Q18295" t="s">
        <v>30</v>
      </c>
    </row>
    <row r="18296" spans="1:17" x14ac:dyDescent="0.2">
      <c r="A18296" s="2">
        <v>42336</v>
      </c>
      <c r="B18296" t="s">
        <v>208</v>
      </c>
      <c r="C18296" t="s">
        <v>172</v>
      </c>
      <c r="D18296" t="s">
        <v>36</v>
      </c>
      <c r="E18296" t="s">
        <v>36</v>
      </c>
      <c r="F18296">
        <v>68</v>
      </c>
      <c r="G18296">
        <v>107</v>
      </c>
      <c r="H18296">
        <v>490</v>
      </c>
      <c r="I18296">
        <v>320</v>
      </c>
      <c r="J18296">
        <v>1</v>
      </c>
      <c r="K18296">
        <v>0</v>
      </c>
      <c r="L18296" t="s">
        <v>418</v>
      </c>
      <c r="M18296" t="s">
        <v>1660</v>
      </c>
      <c r="N18296" t="s">
        <v>374</v>
      </c>
      <c r="O18296" t="s">
        <v>122</v>
      </c>
      <c r="P18296" t="s">
        <v>23</v>
      </c>
      <c r="Q18296" t="s">
        <v>24</v>
      </c>
    </row>
    <row r="18297" spans="1:17" x14ac:dyDescent="0.2">
      <c r="A18297" s="2">
        <v>42338</v>
      </c>
      <c r="B18297" t="s">
        <v>374</v>
      </c>
      <c r="C18297" t="s">
        <v>211</v>
      </c>
      <c r="D18297" t="s">
        <v>36</v>
      </c>
      <c r="E18297" t="s">
        <v>36</v>
      </c>
      <c r="F18297">
        <v>114</v>
      </c>
      <c r="G18297">
        <v>135</v>
      </c>
      <c r="H18297">
        <v>293</v>
      </c>
      <c r="I18297">
        <v>244</v>
      </c>
      <c r="J18297">
        <v>1</v>
      </c>
      <c r="K18297">
        <v>1</v>
      </c>
      <c r="L18297" t="s">
        <v>418</v>
      </c>
      <c r="M18297" t="s">
        <v>375</v>
      </c>
      <c r="N18297" t="s">
        <v>374</v>
      </c>
      <c r="O18297" t="s">
        <v>22</v>
      </c>
      <c r="P18297" t="s">
        <v>23</v>
      </c>
      <c r="Q18297" t="s">
        <v>30</v>
      </c>
    </row>
    <row r="18298" spans="1:17" x14ac:dyDescent="0.2">
      <c r="A18298" s="2">
        <v>42338</v>
      </c>
      <c r="B18298" t="s">
        <v>208</v>
      </c>
      <c r="C18298" t="s">
        <v>250</v>
      </c>
      <c r="D18298" t="s">
        <v>36</v>
      </c>
      <c r="E18298" t="s">
        <v>36</v>
      </c>
      <c r="F18298">
        <v>68</v>
      </c>
      <c r="G18298">
        <v>97</v>
      </c>
      <c r="H18298">
        <v>490</v>
      </c>
      <c r="I18298">
        <v>350</v>
      </c>
      <c r="J18298">
        <v>2</v>
      </c>
      <c r="K18298">
        <v>0</v>
      </c>
      <c r="L18298" t="s">
        <v>418</v>
      </c>
      <c r="M18298" t="s">
        <v>375</v>
      </c>
      <c r="N18298" t="s">
        <v>374</v>
      </c>
      <c r="O18298" t="s">
        <v>122</v>
      </c>
      <c r="P18298" t="s">
        <v>23</v>
      </c>
      <c r="Q18298" t="s">
        <v>24</v>
      </c>
    </row>
    <row r="18299" spans="1:17" x14ac:dyDescent="0.2">
      <c r="A18299" s="2">
        <v>42339</v>
      </c>
      <c r="B18299" t="s">
        <v>617</v>
      </c>
      <c r="C18299" t="s">
        <v>207</v>
      </c>
      <c r="D18299" t="s">
        <v>36</v>
      </c>
      <c r="E18299" t="s">
        <v>36</v>
      </c>
      <c r="F18299">
        <v>96</v>
      </c>
      <c r="G18299">
        <v>125</v>
      </c>
      <c r="H18299">
        <v>355</v>
      </c>
      <c r="I18299">
        <v>273</v>
      </c>
      <c r="J18299">
        <v>0</v>
      </c>
      <c r="K18299">
        <v>0</v>
      </c>
      <c r="L18299" t="s">
        <v>418</v>
      </c>
      <c r="M18299" t="s">
        <v>375</v>
      </c>
      <c r="N18299" t="s">
        <v>374</v>
      </c>
      <c r="O18299" t="s">
        <v>122</v>
      </c>
      <c r="P18299" t="s">
        <v>23</v>
      </c>
      <c r="Q18299" t="s">
        <v>30</v>
      </c>
    </row>
    <row r="18300" spans="1:17" x14ac:dyDescent="0.2">
      <c r="A18300" s="2">
        <v>42339</v>
      </c>
      <c r="B18300" t="s">
        <v>1545</v>
      </c>
      <c r="C18300" t="s">
        <v>380</v>
      </c>
      <c r="D18300" t="s">
        <v>36</v>
      </c>
      <c r="E18300" t="s">
        <v>36</v>
      </c>
      <c r="F18300">
        <v>134</v>
      </c>
      <c r="G18300">
        <v>128</v>
      </c>
      <c r="H18300">
        <v>245</v>
      </c>
      <c r="I18300">
        <v>267</v>
      </c>
      <c r="J18300">
        <v>0</v>
      </c>
      <c r="K18300">
        <v>0</v>
      </c>
      <c r="L18300" t="s">
        <v>418</v>
      </c>
      <c r="M18300" t="s">
        <v>375</v>
      </c>
      <c r="N18300" t="s">
        <v>374</v>
      </c>
      <c r="O18300" t="s">
        <v>122</v>
      </c>
      <c r="P18300" t="s">
        <v>23</v>
      </c>
      <c r="Q18300" t="s">
        <v>30</v>
      </c>
    </row>
    <row r="18301" spans="1:17" x14ac:dyDescent="0.2">
      <c r="A18301" s="2">
        <v>42341</v>
      </c>
      <c r="B18301" t="s">
        <v>374</v>
      </c>
      <c r="C18301" t="s">
        <v>208</v>
      </c>
      <c r="D18301" t="s">
        <v>36</v>
      </c>
      <c r="E18301" t="s">
        <v>36</v>
      </c>
      <c r="F18301">
        <v>120</v>
      </c>
      <c r="G18301">
        <v>63</v>
      </c>
      <c r="H18301">
        <v>293</v>
      </c>
      <c r="I18301">
        <v>549</v>
      </c>
      <c r="J18301">
        <v>0</v>
      </c>
      <c r="K18301">
        <v>0</v>
      </c>
      <c r="L18301" t="s">
        <v>418</v>
      </c>
      <c r="M18301" t="s">
        <v>375</v>
      </c>
      <c r="N18301" t="s">
        <v>374</v>
      </c>
      <c r="O18301" t="s">
        <v>22</v>
      </c>
      <c r="P18301" t="s">
        <v>23</v>
      </c>
      <c r="Q18301" t="s">
        <v>30</v>
      </c>
    </row>
    <row r="18302" spans="1:17" x14ac:dyDescent="0.2">
      <c r="A18302" s="2">
        <v>42341</v>
      </c>
      <c r="B18302" t="s">
        <v>617</v>
      </c>
      <c r="C18302" t="s">
        <v>380</v>
      </c>
      <c r="D18302" t="s">
        <v>36</v>
      </c>
      <c r="E18302" t="s">
        <v>36</v>
      </c>
      <c r="F18302">
        <v>101</v>
      </c>
      <c r="G18302">
        <v>134</v>
      </c>
      <c r="H18302">
        <v>338</v>
      </c>
      <c r="I18302">
        <v>258</v>
      </c>
      <c r="J18302">
        <v>1</v>
      </c>
      <c r="K18302">
        <v>1</v>
      </c>
      <c r="L18302" t="s">
        <v>418</v>
      </c>
      <c r="M18302" t="s">
        <v>375</v>
      </c>
      <c r="N18302" t="s">
        <v>374</v>
      </c>
      <c r="O18302" t="s">
        <v>122</v>
      </c>
      <c r="P18302" t="s">
        <v>23</v>
      </c>
      <c r="Q18302" t="s">
        <v>30</v>
      </c>
    </row>
    <row r="18303" spans="1:17" x14ac:dyDescent="0.2">
      <c r="A18303" s="2">
        <v>42343</v>
      </c>
      <c r="B18303" t="s">
        <v>374</v>
      </c>
      <c r="C18303" t="s">
        <v>380</v>
      </c>
      <c r="D18303" t="s">
        <v>36</v>
      </c>
      <c r="E18303" t="s">
        <v>36</v>
      </c>
      <c r="F18303">
        <v>120</v>
      </c>
      <c r="G18303">
        <v>134</v>
      </c>
      <c r="H18303">
        <v>293</v>
      </c>
      <c r="I18303">
        <v>258</v>
      </c>
      <c r="J18303">
        <v>1</v>
      </c>
      <c r="K18303">
        <v>1</v>
      </c>
      <c r="L18303" t="s">
        <v>418</v>
      </c>
      <c r="M18303" t="s">
        <v>375</v>
      </c>
      <c r="N18303" t="s">
        <v>374</v>
      </c>
      <c r="O18303" t="s">
        <v>22</v>
      </c>
      <c r="P18303" t="s">
        <v>23</v>
      </c>
      <c r="Q18303" t="s">
        <v>30</v>
      </c>
    </row>
    <row r="18304" spans="1:17" x14ac:dyDescent="0.2">
      <c r="A18304" s="2">
        <v>42343</v>
      </c>
      <c r="B18304" t="s">
        <v>208</v>
      </c>
      <c r="C18304" t="s">
        <v>617</v>
      </c>
      <c r="D18304" t="s">
        <v>36</v>
      </c>
      <c r="E18304" t="s">
        <v>36</v>
      </c>
      <c r="F18304">
        <v>63</v>
      </c>
      <c r="G18304">
        <v>101</v>
      </c>
      <c r="H18304">
        <v>549</v>
      </c>
      <c r="I18304">
        <v>338</v>
      </c>
      <c r="J18304">
        <v>1</v>
      </c>
      <c r="K18304">
        <v>0</v>
      </c>
      <c r="L18304" t="s">
        <v>418</v>
      </c>
      <c r="M18304" t="s">
        <v>375</v>
      </c>
      <c r="N18304" t="s">
        <v>374</v>
      </c>
      <c r="O18304" t="s">
        <v>122</v>
      </c>
      <c r="P18304" t="s">
        <v>23</v>
      </c>
      <c r="Q18304" t="s">
        <v>24</v>
      </c>
    </row>
    <row r="18305" spans="1:17" x14ac:dyDescent="0.2">
      <c r="A18305" s="2">
        <v>42346</v>
      </c>
      <c r="B18305" t="s">
        <v>532</v>
      </c>
      <c r="C18305" t="s">
        <v>454</v>
      </c>
      <c r="D18305" t="s">
        <v>27</v>
      </c>
      <c r="E18305" t="s">
        <v>27</v>
      </c>
      <c r="F18305">
        <v>92</v>
      </c>
      <c r="G18305">
        <v>91</v>
      </c>
      <c r="H18305">
        <v>369</v>
      </c>
      <c r="I18305">
        <v>377</v>
      </c>
      <c r="J18305">
        <v>5</v>
      </c>
      <c r="K18305">
        <v>0</v>
      </c>
      <c r="L18305" t="s">
        <v>28</v>
      </c>
      <c r="M18305" t="s">
        <v>1497</v>
      </c>
      <c r="N18305" t="s">
        <v>532</v>
      </c>
      <c r="O18305" t="s">
        <v>22</v>
      </c>
      <c r="P18305" t="s">
        <v>23</v>
      </c>
      <c r="Q18305" t="s">
        <v>24</v>
      </c>
    </row>
    <row r="18306" spans="1:17" x14ac:dyDescent="0.2">
      <c r="A18306" s="2">
        <v>42349</v>
      </c>
      <c r="B18306" t="s">
        <v>532</v>
      </c>
      <c r="C18306" t="s">
        <v>454</v>
      </c>
      <c r="D18306" t="s">
        <v>27</v>
      </c>
      <c r="E18306" t="s">
        <v>27</v>
      </c>
      <c r="F18306">
        <v>92</v>
      </c>
      <c r="G18306">
        <v>91</v>
      </c>
      <c r="H18306">
        <v>369</v>
      </c>
      <c r="I18306">
        <v>377</v>
      </c>
      <c r="J18306">
        <v>1</v>
      </c>
      <c r="K18306">
        <v>0</v>
      </c>
      <c r="L18306" t="s">
        <v>28</v>
      </c>
      <c r="M18306" t="s">
        <v>1125</v>
      </c>
      <c r="N18306" t="s">
        <v>532</v>
      </c>
      <c r="O18306" t="s">
        <v>22</v>
      </c>
      <c r="P18306" t="s">
        <v>23</v>
      </c>
      <c r="Q18306" t="s">
        <v>24</v>
      </c>
    </row>
    <row r="18307" spans="1:17" x14ac:dyDescent="0.2">
      <c r="A18307" s="2">
        <v>42354</v>
      </c>
      <c r="B18307" t="s">
        <v>304</v>
      </c>
      <c r="C18307" t="s">
        <v>454</v>
      </c>
      <c r="D18307" t="s">
        <v>27</v>
      </c>
      <c r="E18307" t="s">
        <v>27</v>
      </c>
      <c r="F18307">
        <v>101</v>
      </c>
      <c r="G18307">
        <v>91</v>
      </c>
      <c r="H18307">
        <v>337</v>
      </c>
      <c r="I18307">
        <v>377</v>
      </c>
      <c r="J18307">
        <v>2</v>
      </c>
      <c r="K18307">
        <v>0</v>
      </c>
      <c r="L18307" t="s">
        <v>28</v>
      </c>
      <c r="M18307" t="s">
        <v>1661</v>
      </c>
      <c r="N18307" t="s">
        <v>304</v>
      </c>
      <c r="O18307" t="s">
        <v>22</v>
      </c>
      <c r="P18307" t="s">
        <v>23</v>
      </c>
      <c r="Q18307" t="s">
        <v>24</v>
      </c>
    </row>
    <row r="18308" spans="1:17" x14ac:dyDescent="0.2">
      <c r="A18308" s="2">
        <v>42355</v>
      </c>
      <c r="B18308" t="s">
        <v>212</v>
      </c>
      <c r="C18308" t="s">
        <v>459</v>
      </c>
      <c r="D18308" t="s">
        <v>115</v>
      </c>
      <c r="E18308" t="s">
        <v>115</v>
      </c>
      <c r="F18308">
        <v>182</v>
      </c>
      <c r="G18308">
        <v>192</v>
      </c>
      <c r="H18308">
        <v>78</v>
      </c>
      <c r="I18308">
        <v>49</v>
      </c>
      <c r="J18308">
        <v>1</v>
      </c>
      <c r="K18308">
        <v>0</v>
      </c>
      <c r="L18308" t="s">
        <v>28</v>
      </c>
      <c r="M18308" t="s">
        <v>214</v>
      </c>
      <c r="N18308" t="s">
        <v>212</v>
      </c>
      <c r="O18308" t="s">
        <v>22</v>
      </c>
      <c r="P18308" t="s">
        <v>23</v>
      </c>
      <c r="Q18308" t="s">
        <v>24</v>
      </c>
    </row>
    <row r="18309" spans="1:17" x14ac:dyDescent="0.2">
      <c r="A18309" s="2">
        <v>42361</v>
      </c>
      <c r="B18309" t="s">
        <v>459</v>
      </c>
      <c r="C18309" t="s">
        <v>462</v>
      </c>
      <c r="D18309" t="s">
        <v>115</v>
      </c>
      <c r="E18309" t="s">
        <v>115</v>
      </c>
      <c r="F18309">
        <v>192</v>
      </c>
      <c r="G18309">
        <v>194</v>
      </c>
      <c r="H18309">
        <v>49</v>
      </c>
      <c r="I18309">
        <v>44</v>
      </c>
      <c r="J18309">
        <v>0</v>
      </c>
      <c r="K18309">
        <v>1</v>
      </c>
      <c r="L18309" t="s">
        <v>460</v>
      </c>
      <c r="M18309" t="s">
        <v>1662</v>
      </c>
      <c r="N18309" t="s">
        <v>388</v>
      </c>
      <c r="O18309" t="s">
        <v>122</v>
      </c>
      <c r="P18309" t="s">
        <v>23</v>
      </c>
      <c r="Q18309" t="s">
        <v>41</v>
      </c>
    </row>
    <row r="18310" spans="1:17" x14ac:dyDescent="0.2">
      <c r="A18310" s="2">
        <v>42362</v>
      </c>
      <c r="B18310" t="s">
        <v>1073</v>
      </c>
      <c r="C18310" t="s">
        <v>212</v>
      </c>
      <c r="D18310" t="s">
        <v>115</v>
      </c>
      <c r="E18310" t="s">
        <v>115</v>
      </c>
      <c r="F18310">
        <v>150</v>
      </c>
      <c r="G18310">
        <v>182</v>
      </c>
      <c r="H18310">
        <v>193</v>
      </c>
      <c r="I18310">
        <v>78</v>
      </c>
      <c r="J18310">
        <v>4</v>
      </c>
      <c r="K18310">
        <v>0</v>
      </c>
      <c r="L18310" t="s">
        <v>460</v>
      </c>
      <c r="M18310" t="s">
        <v>1662</v>
      </c>
      <c r="N18310" t="s">
        <v>388</v>
      </c>
      <c r="O18310" t="s">
        <v>122</v>
      </c>
      <c r="P18310" t="s">
        <v>23</v>
      </c>
      <c r="Q18310" t="s">
        <v>24</v>
      </c>
    </row>
    <row r="18311" spans="1:17" x14ac:dyDescent="0.2">
      <c r="A18311" s="2">
        <v>42362</v>
      </c>
      <c r="B18311" t="s">
        <v>629</v>
      </c>
      <c r="C18311" t="s">
        <v>979</v>
      </c>
      <c r="D18311" t="s">
        <v>36</v>
      </c>
      <c r="E18311" t="s">
        <v>115</v>
      </c>
      <c r="F18311">
        <v>160</v>
      </c>
      <c r="G18311">
        <v>188</v>
      </c>
      <c r="H18311">
        <v>150</v>
      </c>
      <c r="I18311">
        <v>63</v>
      </c>
      <c r="J18311">
        <v>3</v>
      </c>
      <c r="K18311">
        <v>1</v>
      </c>
      <c r="L18311" t="s">
        <v>460</v>
      </c>
      <c r="M18311" t="s">
        <v>1662</v>
      </c>
      <c r="N18311" t="s">
        <v>388</v>
      </c>
      <c r="O18311" t="s">
        <v>122</v>
      </c>
      <c r="P18311" t="s">
        <v>23</v>
      </c>
      <c r="Q18311" t="s">
        <v>24</v>
      </c>
    </row>
    <row r="18312" spans="1:17" x14ac:dyDescent="0.2">
      <c r="A18312" s="2">
        <v>42363</v>
      </c>
      <c r="B18312" t="s">
        <v>388</v>
      </c>
      <c r="C18312" t="s">
        <v>462</v>
      </c>
      <c r="D18312" t="s">
        <v>115</v>
      </c>
      <c r="E18312" t="s">
        <v>115</v>
      </c>
      <c r="F18312">
        <v>166</v>
      </c>
      <c r="G18312">
        <v>194</v>
      </c>
      <c r="H18312">
        <v>132</v>
      </c>
      <c r="I18312">
        <v>44</v>
      </c>
      <c r="J18312">
        <v>2</v>
      </c>
      <c r="K18312">
        <v>0</v>
      </c>
      <c r="L18312" t="s">
        <v>460</v>
      </c>
      <c r="M18312" t="s">
        <v>1662</v>
      </c>
      <c r="N18312" t="s">
        <v>388</v>
      </c>
      <c r="O18312" t="s">
        <v>22</v>
      </c>
      <c r="P18312" t="s">
        <v>23</v>
      </c>
      <c r="Q18312" t="s">
        <v>24</v>
      </c>
    </row>
    <row r="18313" spans="1:17" x14ac:dyDescent="0.2">
      <c r="A18313" s="2">
        <v>42364</v>
      </c>
      <c r="B18313" t="s">
        <v>212</v>
      </c>
      <c r="C18313" t="s">
        <v>629</v>
      </c>
      <c r="D18313" t="s">
        <v>115</v>
      </c>
      <c r="E18313" t="s">
        <v>36</v>
      </c>
      <c r="F18313">
        <v>182</v>
      </c>
      <c r="G18313">
        <v>160</v>
      </c>
      <c r="H18313">
        <v>78</v>
      </c>
      <c r="I18313">
        <v>150</v>
      </c>
      <c r="J18313">
        <v>1</v>
      </c>
      <c r="K18313">
        <v>3</v>
      </c>
      <c r="L18313" t="s">
        <v>460</v>
      </c>
      <c r="M18313" t="s">
        <v>1662</v>
      </c>
      <c r="N18313" t="s">
        <v>388</v>
      </c>
      <c r="O18313" t="s">
        <v>122</v>
      </c>
      <c r="P18313" t="s">
        <v>23</v>
      </c>
      <c r="Q18313" t="s">
        <v>41</v>
      </c>
    </row>
    <row r="18314" spans="1:17" x14ac:dyDescent="0.2">
      <c r="A18314" s="2">
        <v>42364</v>
      </c>
      <c r="B18314" t="s">
        <v>979</v>
      </c>
      <c r="C18314" t="s">
        <v>1073</v>
      </c>
      <c r="D18314" t="s">
        <v>115</v>
      </c>
      <c r="E18314" t="s">
        <v>115</v>
      </c>
      <c r="F18314">
        <v>188</v>
      </c>
      <c r="G18314">
        <v>150</v>
      </c>
      <c r="H18314">
        <v>63</v>
      </c>
      <c r="I18314">
        <v>193</v>
      </c>
      <c r="J18314">
        <v>0</v>
      </c>
      <c r="K18314">
        <v>3</v>
      </c>
      <c r="L18314" t="s">
        <v>460</v>
      </c>
      <c r="M18314" t="s">
        <v>1662</v>
      </c>
      <c r="N18314" t="s">
        <v>388</v>
      </c>
      <c r="O18314" t="s">
        <v>122</v>
      </c>
      <c r="P18314" t="s">
        <v>23</v>
      </c>
      <c r="Q18314" t="s">
        <v>41</v>
      </c>
    </row>
    <row r="18315" spans="1:17" x14ac:dyDescent="0.2">
      <c r="A18315" s="2">
        <v>42365</v>
      </c>
      <c r="B18315" t="s">
        <v>388</v>
      </c>
      <c r="C18315" t="s">
        <v>459</v>
      </c>
      <c r="D18315" t="s">
        <v>115</v>
      </c>
      <c r="E18315" t="s">
        <v>115</v>
      </c>
      <c r="F18315">
        <v>166</v>
      </c>
      <c r="G18315">
        <v>192</v>
      </c>
      <c r="H18315">
        <v>132</v>
      </c>
      <c r="I18315">
        <v>49</v>
      </c>
      <c r="J18315">
        <v>4</v>
      </c>
      <c r="K18315">
        <v>1</v>
      </c>
      <c r="L18315" t="s">
        <v>460</v>
      </c>
      <c r="M18315" t="s">
        <v>1662</v>
      </c>
      <c r="N18315" t="s">
        <v>388</v>
      </c>
      <c r="O18315" t="s">
        <v>22</v>
      </c>
      <c r="P18315" t="s">
        <v>23</v>
      </c>
      <c r="Q18315" t="s">
        <v>24</v>
      </c>
    </row>
    <row r="18316" spans="1:17" x14ac:dyDescent="0.2">
      <c r="A18316" s="2">
        <v>42366</v>
      </c>
      <c r="B18316" t="s">
        <v>1073</v>
      </c>
      <c r="C18316" t="s">
        <v>629</v>
      </c>
      <c r="D18316" t="s">
        <v>115</v>
      </c>
      <c r="E18316" t="s">
        <v>36</v>
      </c>
      <c r="F18316">
        <v>150</v>
      </c>
      <c r="G18316">
        <v>160</v>
      </c>
      <c r="H18316">
        <v>193</v>
      </c>
      <c r="I18316">
        <v>150</v>
      </c>
      <c r="J18316">
        <v>4</v>
      </c>
      <c r="K18316">
        <v>1</v>
      </c>
      <c r="L18316" t="s">
        <v>460</v>
      </c>
      <c r="M18316" t="s">
        <v>1662</v>
      </c>
      <c r="N18316" t="s">
        <v>388</v>
      </c>
      <c r="O18316" t="s">
        <v>122</v>
      </c>
      <c r="P18316" t="s">
        <v>23</v>
      </c>
      <c r="Q18316" t="s">
        <v>24</v>
      </c>
    </row>
    <row r="18317" spans="1:17" x14ac:dyDescent="0.2">
      <c r="A18317" s="2">
        <v>42366</v>
      </c>
      <c r="B18317" t="s">
        <v>979</v>
      </c>
      <c r="C18317" t="s">
        <v>212</v>
      </c>
      <c r="D18317" t="s">
        <v>115</v>
      </c>
      <c r="E18317" t="s">
        <v>115</v>
      </c>
      <c r="F18317">
        <v>188</v>
      </c>
      <c r="G18317">
        <v>182</v>
      </c>
      <c r="H18317">
        <v>63</v>
      </c>
      <c r="I18317">
        <v>78</v>
      </c>
      <c r="J18317">
        <v>0</v>
      </c>
      <c r="K18317">
        <v>3</v>
      </c>
      <c r="L18317" t="s">
        <v>460</v>
      </c>
      <c r="M18317" t="s">
        <v>1662</v>
      </c>
      <c r="N18317" t="s">
        <v>388</v>
      </c>
      <c r="O18317" t="s">
        <v>122</v>
      </c>
      <c r="P18317" t="s">
        <v>23</v>
      </c>
      <c r="Q18317" t="s">
        <v>41</v>
      </c>
    </row>
    <row r="18318" spans="1:17" x14ac:dyDescent="0.2">
      <c r="A18318" s="2">
        <v>42369</v>
      </c>
      <c r="B18318" t="s">
        <v>1073</v>
      </c>
      <c r="C18318" t="s">
        <v>462</v>
      </c>
      <c r="D18318" t="s">
        <v>115</v>
      </c>
      <c r="E18318" t="s">
        <v>115</v>
      </c>
      <c r="F18318">
        <v>150</v>
      </c>
      <c r="G18318">
        <v>194</v>
      </c>
      <c r="H18318">
        <v>193</v>
      </c>
      <c r="I18318">
        <v>44</v>
      </c>
      <c r="J18318">
        <v>5</v>
      </c>
      <c r="K18318">
        <v>0</v>
      </c>
      <c r="L18318" t="s">
        <v>460</v>
      </c>
      <c r="M18318" t="s">
        <v>1662</v>
      </c>
      <c r="N18318" t="s">
        <v>388</v>
      </c>
      <c r="O18318" t="s">
        <v>122</v>
      </c>
      <c r="P18318" t="s">
        <v>23</v>
      </c>
      <c r="Q18318" t="s">
        <v>24</v>
      </c>
    </row>
    <row r="18319" spans="1:17" x14ac:dyDescent="0.2">
      <c r="A18319" s="2">
        <v>42369</v>
      </c>
      <c r="B18319" t="s">
        <v>388</v>
      </c>
      <c r="C18319" t="s">
        <v>629</v>
      </c>
      <c r="D18319" t="s">
        <v>115</v>
      </c>
      <c r="E18319" t="s">
        <v>36</v>
      </c>
      <c r="F18319">
        <v>166</v>
      </c>
      <c r="G18319">
        <v>160</v>
      </c>
      <c r="H18319">
        <v>132</v>
      </c>
      <c r="I18319">
        <v>150</v>
      </c>
      <c r="J18319">
        <v>3</v>
      </c>
      <c r="K18319">
        <v>2</v>
      </c>
      <c r="L18319" t="s">
        <v>460</v>
      </c>
      <c r="M18319" t="s">
        <v>1662</v>
      </c>
      <c r="N18319" t="s">
        <v>388</v>
      </c>
      <c r="O18319" t="s">
        <v>22</v>
      </c>
      <c r="P18319" t="s">
        <v>23</v>
      </c>
      <c r="Q18319" t="s">
        <v>24</v>
      </c>
    </row>
    <row r="18320" spans="1:17" x14ac:dyDescent="0.2">
      <c r="A18320" s="2">
        <v>42372</v>
      </c>
      <c r="B18320" t="s">
        <v>388</v>
      </c>
      <c r="C18320" t="s">
        <v>1073</v>
      </c>
      <c r="D18320" t="s">
        <v>115</v>
      </c>
      <c r="E18320" t="s">
        <v>115</v>
      </c>
      <c r="F18320">
        <v>166</v>
      </c>
      <c r="G18320">
        <v>150</v>
      </c>
      <c r="H18320">
        <v>132</v>
      </c>
      <c r="I18320">
        <v>193</v>
      </c>
      <c r="J18320">
        <v>2</v>
      </c>
      <c r="K18320">
        <v>1</v>
      </c>
      <c r="L18320" t="s">
        <v>460</v>
      </c>
      <c r="M18320" t="s">
        <v>1662</v>
      </c>
      <c r="N18320" t="s">
        <v>388</v>
      </c>
      <c r="O18320" t="s">
        <v>22</v>
      </c>
      <c r="P18320" t="s">
        <v>23</v>
      </c>
      <c r="Q18320" t="s">
        <v>24</v>
      </c>
    </row>
    <row r="18321" spans="1:17" x14ac:dyDescent="0.2">
      <c r="A18321" s="2">
        <v>42375</v>
      </c>
      <c r="B18321" t="s">
        <v>617</v>
      </c>
      <c r="C18321" t="s">
        <v>120</v>
      </c>
      <c r="D18321" t="s">
        <v>36</v>
      </c>
      <c r="E18321" t="s">
        <v>36</v>
      </c>
      <c r="F18321">
        <v>101</v>
      </c>
      <c r="G18321">
        <v>59</v>
      </c>
      <c r="H18321">
        <v>338</v>
      </c>
      <c r="I18321">
        <v>583</v>
      </c>
      <c r="J18321">
        <v>1</v>
      </c>
      <c r="K18321">
        <v>1</v>
      </c>
      <c r="L18321" t="s">
        <v>28</v>
      </c>
      <c r="M18321" t="s">
        <v>1663</v>
      </c>
      <c r="N18321" t="s">
        <v>617</v>
      </c>
      <c r="O18321" t="s">
        <v>22</v>
      </c>
      <c r="P18321" t="s">
        <v>23</v>
      </c>
      <c r="Q18321" t="s">
        <v>30</v>
      </c>
    </row>
    <row r="18322" spans="1:17" x14ac:dyDescent="0.2">
      <c r="A18322" s="2">
        <v>42375</v>
      </c>
      <c r="B18322" t="s">
        <v>52</v>
      </c>
      <c r="C18322" t="s">
        <v>81</v>
      </c>
      <c r="D18322" t="s">
        <v>50</v>
      </c>
      <c r="E18322" t="s">
        <v>50</v>
      </c>
      <c r="F18322">
        <v>35</v>
      </c>
      <c r="G18322">
        <v>93</v>
      </c>
      <c r="H18322">
        <v>771</v>
      </c>
      <c r="I18322">
        <v>368</v>
      </c>
      <c r="J18322">
        <v>1</v>
      </c>
      <c r="K18322">
        <v>1</v>
      </c>
      <c r="L18322" t="s">
        <v>28</v>
      </c>
      <c r="M18322" t="s">
        <v>300</v>
      </c>
      <c r="N18322" t="s">
        <v>176</v>
      </c>
      <c r="O18322" t="s">
        <v>122</v>
      </c>
      <c r="P18322" t="s">
        <v>23</v>
      </c>
      <c r="Q18322" t="s">
        <v>30</v>
      </c>
    </row>
    <row r="18323" spans="1:17" x14ac:dyDescent="0.2">
      <c r="A18323" s="2">
        <v>42377</v>
      </c>
      <c r="B18323" t="s">
        <v>212</v>
      </c>
      <c r="C18323" t="s">
        <v>462</v>
      </c>
      <c r="D18323" t="s">
        <v>115</v>
      </c>
      <c r="E18323" t="s">
        <v>115</v>
      </c>
      <c r="F18323">
        <v>179</v>
      </c>
      <c r="G18323">
        <v>188</v>
      </c>
      <c r="H18323">
        <v>86</v>
      </c>
      <c r="I18323">
        <v>60</v>
      </c>
      <c r="J18323">
        <v>4</v>
      </c>
      <c r="K18323">
        <v>2</v>
      </c>
      <c r="L18323" t="s">
        <v>28</v>
      </c>
      <c r="M18323" t="s">
        <v>1613</v>
      </c>
      <c r="N18323" t="s">
        <v>212</v>
      </c>
      <c r="O18323" t="s">
        <v>22</v>
      </c>
      <c r="P18323" t="s">
        <v>23</v>
      </c>
      <c r="Q18323" t="s">
        <v>24</v>
      </c>
    </row>
    <row r="18324" spans="1:17" x14ac:dyDescent="0.2">
      <c r="A18324" s="2">
        <v>42377</v>
      </c>
      <c r="B18324" t="s">
        <v>282</v>
      </c>
      <c r="C18324" t="s">
        <v>263</v>
      </c>
      <c r="D18324" t="s">
        <v>19</v>
      </c>
      <c r="E18324" t="s">
        <v>27</v>
      </c>
      <c r="F18324">
        <v>50</v>
      </c>
      <c r="G18324">
        <v>79</v>
      </c>
      <c r="H18324">
        <v>622</v>
      </c>
      <c r="I18324">
        <v>452</v>
      </c>
      <c r="J18324">
        <v>0</v>
      </c>
      <c r="K18324">
        <v>1</v>
      </c>
      <c r="L18324" t="s">
        <v>1664</v>
      </c>
      <c r="M18324" t="s">
        <v>534</v>
      </c>
      <c r="N18324" t="s">
        <v>531</v>
      </c>
      <c r="O18324" t="s">
        <v>122</v>
      </c>
      <c r="P18324" t="s">
        <v>23</v>
      </c>
      <c r="Q18324" t="s">
        <v>41</v>
      </c>
    </row>
    <row r="18325" spans="1:17" x14ac:dyDescent="0.2">
      <c r="A18325" s="2">
        <v>42377</v>
      </c>
      <c r="B18325" t="s">
        <v>531</v>
      </c>
      <c r="C18325" t="s">
        <v>454</v>
      </c>
      <c r="D18325" t="s">
        <v>27</v>
      </c>
      <c r="E18325" t="s">
        <v>27</v>
      </c>
      <c r="F18325">
        <v>65</v>
      </c>
      <c r="G18325">
        <v>136</v>
      </c>
      <c r="H18325">
        <v>543</v>
      </c>
      <c r="I18325">
        <v>259</v>
      </c>
      <c r="J18325">
        <v>4</v>
      </c>
      <c r="K18325">
        <v>0</v>
      </c>
      <c r="L18325" t="s">
        <v>1664</v>
      </c>
      <c r="M18325" t="s">
        <v>534</v>
      </c>
      <c r="N18325" t="s">
        <v>531</v>
      </c>
      <c r="O18325" t="s">
        <v>22</v>
      </c>
      <c r="P18325" t="s">
        <v>23</v>
      </c>
      <c r="Q18325" t="s">
        <v>24</v>
      </c>
    </row>
    <row r="18326" spans="1:17" x14ac:dyDescent="0.2">
      <c r="A18326" s="2">
        <v>42379</v>
      </c>
      <c r="B18326" t="s">
        <v>617</v>
      </c>
      <c r="C18326" t="s">
        <v>890</v>
      </c>
      <c r="D18326" t="s">
        <v>36</v>
      </c>
      <c r="E18326" t="s">
        <v>36</v>
      </c>
      <c r="F18326">
        <v>91</v>
      </c>
      <c r="G18326">
        <v>60</v>
      </c>
      <c r="H18326">
        <v>374</v>
      </c>
      <c r="I18326">
        <v>580</v>
      </c>
      <c r="J18326">
        <v>1</v>
      </c>
      <c r="K18326">
        <v>0</v>
      </c>
      <c r="L18326" t="s">
        <v>28</v>
      </c>
      <c r="M18326" t="s">
        <v>1663</v>
      </c>
      <c r="N18326" t="s">
        <v>617</v>
      </c>
      <c r="O18326" t="s">
        <v>22</v>
      </c>
      <c r="P18326" t="s">
        <v>23</v>
      </c>
      <c r="Q18326" t="s">
        <v>24</v>
      </c>
    </row>
    <row r="18327" spans="1:17" x14ac:dyDescent="0.2">
      <c r="A18327" s="2">
        <v>42379</v>
      </c>
      <c r="B18327" t="s">
        <v>52</v>
      </c>
      <c r="C18327" t="s">
        <v>70</v>
      </c>
      <c r="D18327" t="s">
        <v>50</v>
      </c>
      <c r="E18327" t="s">
        <v>50</v>
      </c>
      <c r="F18327">
        <v>34</v>
      </c>
      <c r="G18327">
        <v>44</v>
      </c>
      <c r="H18327">
        <v>771</v>
      </c>
      <c r="I18327">
        <v>663</v>
      </c>
      <c r="J18327">
        <v>3</v>
      </c>
      <c r="K18327">
        <v>0</v>
      </c>
      <c r="L18327" t="s">
        <v>28</v>
      </c>
      <c r="M18327" t="s">
        <v>300</v>
      </c>
      <c r="N18327" t="s">
        <v>176</v>
      </c>
      <c r="O18327" t="s">
        <v>122</v>
      </c>
      <c r="P18327" t="s">
        <v>23</v>
      </c>
      <c r="Q18327" t="s">
        <v>24</v>
      </c>
    </row>
    <row r="18328" spans="1:17" x14ac:dyDescent="0.2">
      <c r="A18328" s="2">
        <v>42380</v>
      </c>
      <c r="B18328" t="s">
        <v>629</v>
      </c>
      <c r="C18328" t="s">
        <v>648</v>
      </c>
      <c r="D18328" t="s">
        <v>36</v>
      </c>
      <c r="E18328" t="s">
        <v>115</v>
      </c>
      <c r="F18328">
        <v>157</v>
      </c>
      <c r="G18328">
        <v>181</v>
      </c>
      <c r="H18328">
        <v>159</v>
      </c>
      <c r="I18328">
        <v>83</v>
      </c>
      <c r="J18328">
        <v>3</v>
      </c>
      <c r="K18328">
        <v>2</v>
      </c>
      <c r="L18328" t="s">
        <v>28</v>
      </c>
      <c r="M18328" t="s">
        <v>1613</v>
      </c>
      <c r="N18328" t="s">
        <v>212</v>
      </c>
      <c r="O18328" t="s">
        <v>122</v>
      </c>
      <c r="P18328" t="s">
        <v>23</v>
      </c>
      <c r="Q18328" t="s">
        <v>24</v>
      </c>
    </row>
    <row r="18329" spans="1:17" x14ac:dyDescent="0.2">
      <c r="A18329" s="2">
        <v>42382</v>
      </c>
      <c r="B18329" t="s">
        <v>70</v>
      </c>
      <c r="C18329" t="s">
        <v>76</v>
      </c>
      <c r="D18329" t="s">
        <v>50</v>
      </c>
      <c r="E18329" t="s">
        <v>50</v>
      </c>
      <c r="F18329">
        <v>44</v>
      </c>
      <c r="G18329">
        <v>36</v>
      </c>
      <c r="H18329">
        <v>663</v>
      </c>
      <c r="I18329">
        <v>760</v>
      </c>
      <c r="J18329">
        <v>0</v>
      </c>
      <c r="K18329">
        <v>1</v>
      </c>
      <c r="L18329" t="s">
        <v>28</v>
      </c>
      <c r="M18329" t="s">
        <v>300</v>
      </c>
      <c r="N18329" t="s">
        <v>176</v>
      </c>
      <c r="O18329" t="s">
        <v>122</v>
      </c>
      <c r="P18329" t="s">
        <v>23</v>
      </c>
      <c r="Q18329" t="s">
        <v>41</v>
      </c>
    </row>
    <row r="18330" spans="1:17" x14ac:dyDescent="0.2">
      <c r="A18330" s="2">
        <v>42382</v>
      </c>
      <c r="B18330" t="s">
        <v>459</v>
      </c>
      <c r="C18330" t="s">
        <v>462</v>
      </c>
      <c r="D18330" t="s">
        <v>115</v>
      </c>
      <c r="E18330" t="s">
        <v>115</v>
      </c>
      <c r="F18330">
        <v>196</v>
      </c>
      <c r="G18330">
        <v>188</v>
      </c>
      <c r="H18330">
        <v>41</v>
      </c>
      <c r="I18330">
        <v>60</v>
      </c>
      <c r="J18330">
        <v>1</v>
      </c>
      <c r="K18330">
        <v>0</v>
      </c>
      <c r="L18330" t="s">
        <v>28</v>
      </c>
      <c r="M18330" t="s">
        <v>214</v>
      </c>
      <c r="N18330" t="s">
        <v>212</v>
      </c>
      <c r="O18330" t="s">
        <v>122</v>
      </c>
      <c r="P18330" t="s">
        <v>23</v>
      </c>
      <c r="Q18330" t="s">
        <v>24</v>
      </c>
    </row>
    <row r="18331" spans="1:17" x14ac:dyDescent="0.2">
      <c r="A18331" s="2">
        <v>42382</v>
      </c>
      <c r="B18331" t="s">
        <v>208</v>
      </c>
      <c r="C18331" t="s">
        <v>120</v>
      </c>
      <c r="D18331" t="s">
        <v>36</v>
      </c>
      <c r="E18331" t="s">
        <v>36</v>
      </c>
      <c r="F18331">
        <v>62</v>
      </c>
      <c r="G18331">
        <v>57</v>
      </c>
      <c r="H18331">
        <v>552</v>
      </c>
      <c r="I18331">
        <v>586</v>
      </c>
      <c r="J18331">
        <v>0</v>
      </c>
      <c r="K18331">
        <v>0</v>
      </c>
      <c r="L18331" t="s">
        <v>28</v>
      </c>
      <c r="M18331" t="s">
        <v>1665</v>
      </c>
      <c r="N18331" t="s">
        <v>208</v>
      </c>
      <c r="O18331" t="s">
        <v>22</v>
      </c>
      <c r="P18331" t="s">
        <v>23</v>
      </c>
      <c r="Q18331" t="s">
        <v>30</v>
      </c>
    </row>
    <row r="18332" spans="1:17" x14ac:dyDescent="0.2">
      <c r="A18332" s="2">
        <v>42384</v>
      </c>
      <c r="B18332" t="s">
        <v>212</v>
      </c>
      <c r="C18332" t="s">
        <v>459</v>
      </c>
      <c r="D18332" t="s">
        <v>115</v>
      </c>
      <c r="E18332" t="s">
        <v>115</v>
      </c>
      <c r="F18332">
        <v>179</v>
      </c>
      <c r="G18332">
        <v>196</v>
      </c>
      <c r="H18332">
        <v>86</v>
      </c>
      <c r="I18332">
        <v>41</v>
      </c>
      <c r="J18332">
        <v>0</v>
      </c>
      <c r="K18332">
        <v>0</v>
      </c>
      <c r="L18332" t="s">
        <v>28</v>
      </c>
      <c r="M18332" t="s">
        <v>214</v>
      </c>
      <c r="N18332" t="s">
        <v>212</v>
      </c>
      <c r="O18332" t="s">
        <v>22</v>
      </c>
      <c r="P18332" t="s">
        <v>23</v>
      </c>
      <c r="Q18332" t="s">
        <v>30</v>
      </c>
    </row>
    <row r="18333" spans="1:17" x14ac:dyDescent="0.2">
      <c r="A18333" s="2">
        <v>42385</v>
      </c>
      <c r="B18333" t="s">
        <v>141</v>
      </c>
      <c r="C18333" t="s">
        <v>110</v>
      </c>
      <c r="D18333" t="s">
        <v>36</v>
      </c>
      <c r="E18333" t="s">
        <v>36</v>
      </c>
      <c r="F18333">
        <v>77</v>
      </c>
      <c r="G18333">
        <v>76</v>
      </c>
      <c r="H18333">
        <v>467</v>
      </c>
      <c r="I18333">
        <v>469</v>
      </c>
      <c r="J18333">
        <v>0</v>
      </c>
      <c r="K18333">
        <v>0</v>
      </c>
      <c r="L18333" t="s">
        <v>1343</v>
      </c>
      <c r="M18333" t="s">
        <v>618</v>
      </c>
      <c r="N18333" t="s">
        <v>617</v>
      </c>
      <c r="O18333" t="s">
        <v>122</v>
      </c>
      <c r="P18333" t="s">
        <v>23</v>
      </c>
      <c r="Q18333" t="s">
        <v>30</v>
      </c>
    </row>
    <row r="18334" spans="1:17" x14ac:dyDescent="0.2">
      <c r="A18334" s="2">
        <v>42385</v>
      </c>
      <c r="B18334" t="s">
        <v>617</v>
      </c>
      <c r="C18334" t="s">
        <v>136</v>
      </c>
      <c r="D18334" t="s">
        <v>36</v>
      </c>
      <c r="E18334" t="s">
        <v>36</v>
      </c>
      <c r="F18334">
        <v>91</v>
      </c>
      <c r="G18334">
        <v>19</v>
      </c>
      <c r="H18334">
        <v>374</v>
      </c>
      <c r="I18334">
        <v>950</v>
      </c>
      <c r="J18334">
        <v>1</v>
      </c>
      <c r="K18334">
        <v>0</v>
      </c>
      <c r="L18334" t="s">
        <v>1343</v>
      </c>
      <c r="M18334" t="s">
        <v>618</v>
      </c>
      <c r="N18334" t="s">
        <v>617</v>
      </c>
      <c r="O18334" t="s">
        <v>22</v>
      </c>
      <c r="P18334" t="s">
        <v>23</v>
      </c>
      <c r="Q18334" t="s">
        <v>24</v>
      </c>
    </row>
    <row r="18335" spans="1:17" x14ac:dyDescent="0.2">
      <c r="A18335" s="2">
        <v>42385</v>
      </c>
      <c r="B18335" t="s">
        <v>176</v>
      </c>
      <c r="C18335" t="s">
        <v>76</v>
      </c>
      <c r="D18335" t="s">
        <v>115</v>
      </c>
      <c r="E18335" t="s">
        <v>50</v>
      </c>
      <c r="F18335">
        <v>64</v>
      </c>
      <c r="G18335">
        <v>36</v>
      </c>
      <c r="H18335">
        <v>546</v>
      </c>
      <c r="I18335">
        <v>760</v>
      </c>
      <c r="J18335">
        <v>2</v>
      </c>
      <c r="K18335">
        <v>1</v>
      </c>
      <c r="L18335" t="s">
        <v>28</v>
      </c>
      <c r="M18335" t="s">
        <v>246</v>
      </c>
      <c r="N18335" t="s">
        <v>176</v>
      </c>
      <c r="O18335" t="s">
        <v>22</v>
      </c>
      <c r="P18335" t="s">
        <v>23</v>
      </c>
      <c r="Q18335" t="s">
        <v>24</v>
      </c>
    </row>
    <row r="18336" spans="1:17" x14ac:dyDescent="0.2">
      <c r="A18336" s="2">
        <v>42386</v>
      </c>
      <c r="B18336" t="s">
        <v>267</v>
      </c>
      <c r="C18336" t="s">
        <v>120</v>
      </c>
      <c r="D18336" t="s">
        <v>36</v>
      </c>
      <c r="E18336" t="s">
        <v>36</v>
      </c>
      <c r="F18336">
        <v>105</v>
      </c>
      <c r="G18336">
        <v>57</v>
      </c>
      <c r="H18336">
        <v>333</v>
      </c>
      <c r="I18336">
        <v>586</v>
      </c>
      <c r="J18336">
        <v>0</v>
      </c>
      <c r="K18336">
        <v>1</v>
      </c>
      <c r="L18336" t="s">
        <v>1343</v>
      </c>
      <c r="M18336" t="s">
        <v>1666</v>
      </c>
      <c r="N18336" t="s">
        <v>617</v>
      </c>
      <c r="O18336" t="s">
        <v>122</v>
      </c>
      <c r="P18336" t="s">
        <v>23</v>
      </c>
      <c r="Q18336" t="s">
        <v>41</v>
      </c>
    </row>
    <row r="18337" spans="1:17" x14ac:dyDescent="0.2">
      <c r="A18337" s="2">
        <v>42386</v>
      </c>
      <c r="B18337" t="s">
        <v>890</v>
      </c>
      <c r="C18337" t="s">
        <v>374</v>
      </c>
      <c r="D18337" t="s">
        <v>36</v>
      </c>
      <c r="E18337" t="s">
        <v>36</v>
      </c>
      <c r="F18337">
        <v>60</v>
      </c>
      <c r="G18337">
        <v>118</v>
      </c>
      <c r="H18337">
        <v>580</v>
      </c>
      <c r="I18337">
        <v>291</v>
      </c>
      <c r="J18337">
        <v>3</v>
      </c>
      <c r="K18337">
        <v>0</v>
      </c>
      <c r="L18337" t="s">
        <v>1343</v>
      </c>
      <c r="M18337" t="s">
        <v>1666</v>
      </c>
      <c r="N18337" t="s">
        <v>617</v>
      </c>
      <c r="O18337" t="s">
        <v>122</v>
      </c>
      <c r="P18337" t="s">
        <v>23</v>
      </c>
      <c r="Q18337" t="s">
        <v>24</v>
      </c>
    </row>
    <row r="18338" spans="1:17" x14ac:dyDescent="0.2">
      <c r="A18338" s="2">
        <v>42387</v>
      </c>
      <c r="B18338" t="s">
        <v>135</v>
      </c>
      <c r="C18338" t="s">
        <v>237</v>
      </c>
      <c r="D18338" t="s">
        <v>36</v>
      </c>
      <c r="E18338" t="s">
        <v>36</v>
      </c>
      <c r="F18338">
        <v>66</v>
      </c>
      <c r="G18338">
        <v>103</v>
      </c>
      <c r="H18338">
        <v>539</v>
      </c>
      <c r="I18338">
        <v>337</v>
      </c>
      <c r="J18338">
        <v>4</v>
      </c>
      <c r="K18338">
        <v>1</v>
      </c>
      <c r="L18338" t="s">
        <v>1343</v>
      </c>
      <c r="M18338" t="s">
        <v>618</v>
      </c>
      <c r="N18338" t="s">
        <v>617</v>
      </c>
      <c r="O18338" t="s">
        <v>122</v>
      </c>
      <c r="P18338" t="s">
        <v>23</v>
      </c>
      <c r="Q18338" t="s">
        <v>24</v>
      </c>
    </row>
    <row r="18339" spans="1:17" x14ac:dyDescent="0.2">
      <c r="A18339" s="2">
        <v>42387</v>
      </c>
      <c r="B18339" t="s">
        <v>128</v>
      </c>
      <c r="C18339" t="s">
        <v>34</v>
      </c>
      <c r="D18339" t="s">
        <v>36</v>
      </c>
      <c r="E18339" t="s">
        <v>36</v>
      </c>
      <c r="F18339">
        <v>40</v>
      </c>
      <c r="G18339">
        <v>49</v>
      </c>
      <c r="H18339">
        <v>710</v>
      </c>
      <c r="I18339">
        <v>623</v>
      </c>
      <c r="J18339">
        <v>2</v>
      </c>
      <c r="K18339">
        <v>2</v>
      </c>
      <c r="L18339" t="s">
        <v>1343</v>
      </c>
      <c r="M18339" t="s">
        <v>618</v>
      </c>
      <c r="N18339" t="s">
        <v>617</v>
      </c>
      <c r="O18339" t="s">
        <v>122</v>
      </c>
      <c r="P18339" t="s">
        <v>23</v>
      </c>
      <c r="Q18339" t="s">
        <v>30</v>
      </c>
    </row>
    <row r="18340" spans="1:17" x14ac:dyDescent="0.2">
      <c r="A18340" s="2">
        <v>42388</v>
      </c>
      <c r="B18340" t="s">
        <v>629</v>
      </c>
      <c r="C18340" t="s">
        <v>459</v>
      </c>
      <c r="D18340" t="s">
        <v>36</v>
      </c>
      <c r="E18340" t="s">
        <v>115</v>
      </c>
      <c r="F18340">
        <v>157</v>
      </c>
      <c r="G18340">
        <v>196</v>
      </c>
      <c r="H18340">
        <v>159</v>
      </c>
      <c r="I18340">
        <v>41</v>
      </c>
      <c r="J18340">
        <v>1</v>
      </c>
      <c r="K18340">
        <v>4</v>
      </c>
      <c r="L18340" t="s">
        <v>28</v>
      </c>
      <c r="M18340" t="s">
        <v>214</v>
      </c>
      <c r="N18340" t="s">
        <v>212</v>
      </c>
      <c r="O18340" t="s">
        <v>122</v>
      </c>
      <c r="P18340" t="s">
        <v>23</v>
      </c>
      <c r="Q18340" t="s">
        <v>41</v>
      </c>
    </row>
    <row r="18341" spans="1:17" x14ac:dyDescent="0.2">
      <c r="A18341" s="2">
        <v>42388</v>
      </c>
      <c r="B18341" t="s">
        <v>111</v>
      </c>
      <c r="C18341" t="s">
        <v>208</v>
      </c>
      <c r="D18341" t="s">
        <v>36</v>
      </c>
      <c r="E18341" t="s">
        <v>36</v>
      </c>
      <c r="F18341">
        <v>63</v>
      </c>
      <c r="G18341">
        <v>62</v>
      </c>
      <c r="H18341">
        <v>551</v>
      </c>
      <c r="I18341">
        <v>552</v>
      </c>
      <c r="J18341">
        <v>2</v>
      </c>
      <c r="K18341">
        <v>2</v>
      </c>
      <c r="L18341" t="s">
        <v>1343</v>
      </c>
      <c r="M18341" t="s">
        <v>1663</v>
      </c>
      <c r="N18341" t="s">
        <v>617</v>
      </c>
      <c r="O18341" t="s">
        <v>122</v>
      </c>
      <c r="P18341" t="s">
        <v>23</v>
      </c>
      <c r="Q18341" t="s">
        <v>30</v>
      </c>
    </row>
    <row r="18342" spans="1:17" x14ac:dyDescent="0.2">
      <c r="A18342" s="2">
        <v>42388</v>
      </c>
      <c r="B18342" t="s">
        <v>45</v>
      </c>
      <c r="C18342" t="s">
        <v>138</v>
      </c>
      <c r="D18342" t="s">
        <v>36</v>
      </c>
      <c r="E18342" t="s">
        <v>36</v>
      </c>
      <c r="F18342">
        <v>108</v>
      </c>
      <c r="G18342">
        <v>67</v>
      </c>
      <c r="H18342">
        <v>321</v>
      </c>
      <c r="I18342">
        <v>515</v>
      </c>
      <c r="J18342">
        <v>0</v>
      </c>
      <c r="K18342">
        <v>1</v>
      </c>
      <c r="L18342" t="s">
        <v>1343</v>
      </c>
      <c r="M18342" t="s">
        <v>1663</v>
      </c>
      <c r="N18342" t="s">
        <v>617</v>
      </c>
      <c r="O18342" t="s">
        <v>122</v>
      </c>
      <c r="P18342" t="s">
        <v>23</v>
      </c>
      <c r="Q18342" t="s">
        <v>41</v>
      </c>
    </row>
    <row r="18343" spans="1:17" x14ac:dyDescent="0.2">
      <c r="A18343" s="2">
        <v>42389</v>
      </c>
      <c r="B18343" t="s">
        <v>110</v>
      </c>
      <c r="C18343" t="s">
        <v>136</v>
      </c>
      <c r="D18343" t="s">
        <v>36</v>
      </c>
      <c r="E18343" t="s">
        <v>36</v>
      </c>
      <c r="F18343">
        <v>76</v>
      </c>
      <c r="G18343">
        <v>19</v>
      </c>
      <c r="H18343">
        <v>469</v>
      </c>
      <c r="I18343">
        <v>950</v>
      </c>
      <c r="J18343">
        <v>0</v>
      </c>
      <c r="K18343">
        <v>1</v>
      </c>
      <c r="L18343" t="s">
        <v>1343</v>
      </c>
      <c r="M18343" t="s">
        <v>618</v>
      </c>
      <c r="N18343" t="s">
        <v>617</v>
      </c>
      <c r="O18343" t="s">
        <v>122</v>
      </c>
      <c r="P18343" t="s">
        <v>23</v>
      </c>
      <c r="Q18343" t="s">
        <v>41</v>
      </c>
    </row>
    <row r="18344" spans="1:17" x14ac:dyDescent="0.2">
      <c r="A18344" s="2">
        <v>42389</v>
      </c>
      <c r="B18344" t="s">
        <v>617</v>
      </c>
      <c r="C18344" t="s">
        <v>141</v>
      </c>
      <c r="D18344" t="s">
        <v>36</v>
      </c>
      <c r="E18344" t="s">
        <v>36</v>
      </c>
      <c r="F18344">
        <v>91</v>
      </c>
      <c r="G18344">
        <v>77</v>
      </c>
      <c r="H18344">
        <v>374</v>
      </c>
      <c r="I18344">
        <v>467</v>
      </c>
      <c r="J18344">
        <v>2</v>
      </c>
      <c r="K18344">
        <v>1</v>
      </c>
      <c r="L18344" t="s">
        <v>1343</v>
      </c>
      <c r="M18344" t="s">
        <v>618</v>
      </c>
      <c r="N18344" t="s">
        <v>617</v>
      </c>
      <c r="O18344" t="s">
        <v>22</v>
      </c>
      <c r="P18344" t="s">
        <v>23</v>
      </c>
      <c r="Q18344" t="s">
        <v>24</v>
      </c>
    </row>
    <row r="18345" spans="1:17" x14ac:dyDescent="0.2">
      <c r="A18345" s="2">
        <v>42390</v>
      </c>
      <c r="B18345" t="s">
        <v>120</v>
      </c>
      <c r="C18345" t="s">
        <v>374</v>
      </c>
      <c r="D18345" t="s">
        <v>36</v>
      </c>
      <c r="E18345" t="s">
        <v>36</v>
      </c>
      <c r="F18345">
        <v>57</v>
      </c>
      <c r="G18345">
        <v>118</v>
      </c>
      <c r="H18345">
        <v>586</v>
      </c>
      <c r="I18345">
        <v>291</v>
      </c>
      <c r="J18345">
        <v>0</v>
      </c>
      <c r="K18345">
        <v>0</v>
      </c>
      <c r="L18345" t="s">
        <v>1343</v>
      </c>
      <c r="M18345" t="s">
        <v>1666</v>
      </c>
      <c r="N18345" t="s">
        <v>617</v>
      </c>
      <c r="O18345" t="s">
        <v>122</v>
      </c>
      <c r="P18345" t="s">
        <v>23</v>
      </c>
      <c r="Q18345" t="s">
        <v>30</v>
      </c>
    </row>
    <row r="18346" spans="1:17" x14ac:dyDescent="0.2">
      <c r="A18346" s="2">
        <v>42390</v>
      </c>
      <c r="B18346" t="s">
        <v>890</v>
      </c>
      <c r="C18346" t="s">
        <v>267</v>
      </c>
      <c r="D18346" t="s">
        <v>36</v>
      </c>
      <c r="E18346" t="s">
        <v>36</v>
      </c>
      <c r="F18346">
        <v>60</v>
      </c>
      <c r="G18346">
        <v>105</v>
      </c>
      <c r="H18346">
        <v>580</v>
      </c>
      <c r="I18346">
        <v>333</v>
      </c>
      <c r="J18346">
        <v>4</v>
      </c>
      <c r="K18346">
        <v>2</v>
      </c>
      <c r="L18346" t="s">
        <v>1343</v>
      </c>
      <c r="M18346" t="s">
        <v>1666</v>
      </c>
      <c r="N18346" t="s">
        <v>617</v>
      </c>
      <c r="O18346" t="s">
        <v>122</v>
      </c>
      <c r="P18346" t="s">
        <v>23</v>
      </c>
      <c r="Q18346" t="s">
        <v>24</v>
      </c>
    </row>
    <row r="18347" spans="1:17" x14ac:dyDescent="0.2">
      <c r="A18347" s="2">
        <v>42391</v>
      </c>
      <c r="B18347" t="s">
        <v>237</v>
      </c>
      <c r="C18347" t="s">
        <v>34</v>
      </c>
      <c r="D18347" t="s">
        <v>36</v>
      </c>
      <c r="E18347" t="s">
        <v>36</v>
      </c>
      <c r="F18347">
        <v>103</v>
      </c>
      <c r="G18347">
        <v>49</v>
      </c>
      <c r="H18347">
        <v>337</v>
      </c>
      <c r="I18347">
        <v>623</v>
      </c>
      <c r="J18347">
        <v>2</v>
      </c>
      <c r="K18347">
        <v>2</v>
      </c>
      <c r="L18347" t="s">
        <v>1343</v>
      </c>
      <c r="M18347" t="s">
        <v>618</v>
      </c>
      <c r="N18347" t="s">
        <v>617</v>
      </c>
      <c r="O18347" t="s">
        <v>122</v>
      </c>
      <c r="P18347" t="s">
        <v>23</v>
      </c>
      <c r="Q18347" t="s">
        <v>30</v>
      </c>
    </row>
    <row r="18348" spans="1:17" x14ac:dyDescent="0.2">
      <c r="A18348" s="2">
        <v>42391</v>
      </c>
      <c r="B18348" t="s">
        <v>128</v>
      </c>
      <c r="C18348" t="s">
        <v>135</v>
      </c>
      <c r="D18348" t="s">
        <v>36</v>
      </c>
      <c r="E18348" t="s">
        <v>36</v>
      </c>
      <c r="F18348">
        <v>40</v>
      </c>
      <c r="G18348">
        <v>66</v>
      </c>
      <c r="H18348">
        <v>710</v>
      </c>
      <c r="I18348">
        <v>539</v>
      </c>
      <c r="J18348">
        <v>1</v>
      </c>
      <c r="K18348">
        <v>1</v>
      </c>
      <c r="L18348" t="s">
        <v>1343</v>
      </c>
      <c r="M18348" t="s">
        <v>618</v>
      </c>
      <c r="N18348" t="s">
        <v>617</v>
      </c>
      <c r="O18348" t="s">
        <v>122</v>
      </c>
      <c r="P18348" t="s">
        <v>23</v>
      </c>
      <c r="Q18348" t="s">
        <v>30</v>
      </c>
    </row>
    <row r="18349" spans="1:17" x14ac:dyDescent="0.2">
      <c r="A18349" s="2">
        <v>42392</v>
      </c>
      <c r="B18349" t="s">
        <v>208</v>
      </c>
      <c r="C18349" t="s">
        <v>138</v>
      </c>
      <c r="D18349" t="s">
        <v>36</v>
      </c>
      <c r="E18349" t="s">
        <v>36</v>
      </c>
      <c r="F18349">
        <v>62</v>
      </c>
      <c r="G18349">
        <v>67</v>
      </c>
      <c r="H18349">
        <v>552</v>
      </c>
      <c r="I18349">
        <v>515</v>
      </c>
      <c r="J18349">
        <v>0</v>
      </c>
      <c r="K18349">
        <v>1</v>
      </c>
      <c r="L18349" t="s">
        <v>1343</v>
      </c>
      <c r="M18349" t="s">
        <v>1663</v>
      </c>
      <c r="N18349" t="s">
        <v>617</v>
      </c>
      <c r="O18349" t="s">
        <v>122</v>
      </c>
      <c r="P18349" t="s">
        <v>23</v>
      </c>
      <c r="Q18349" t="s">
        <v>41</v>
      </c>
    </row>
    <row r="18350" spans="1:17" x14ac:dyDescent="0.2">
      <c r="A18350" s="2">
        <v>42392</v>
      </c>
      <c r="B18350" t="s">
        <v>45</v>
      </c>
      <c r="C18350" t="s">
        <v>111</v>
      </c>
      <c r="D18350" t="s">
        <v>36</v>
      </c>
      <c r="E18350" t="s">
        <v>36</v>
      </c>
      <c r="F18350">
        <v>108</v>
      </c>
      <c r="G18350">
        <v>63</v>
      </c>
      <c r="H18350">
        <v>321</v>
      </c>
      <c r="I18350">
        <v>551</v>
      </c>
      <c r="J18350">
        <v>0</v>
      </c>
      <c r="K18350">
        <v>1</v>
      </c>
      <c r="L18350" t="s">
        <v>1343</v>
      </c>
      <c r="M18350" t="s">
        <v>1663</v>
      </c>
      <c r="N18350" t="s">
        <v>617</v>
      </c>
      <c r="O18350" t="s">
        <v>122</v>
      </c>
      <c r="P18350" t="s">
        <v>23</v>
      </c>
      <c r="Q18350" t="s">
        <v>41</v>
      </c>
    </row>
    <row r="18351" spans="1:17" x14ac:dyDescent="0.2">
      <c r="A18351" s="2">
        <v>42393</v>
      </c>
      <c r="B18351" t="s">
        <v>136</v>
      </c>
      <c r="C18351" t="s">
        <v>141</v>
      </c>
      <c r="D18351" t="s">
        <v>36</v>
      </c>
      <c r="E18351" t="s">
        <v>36</v>
      </c>
      <c r="F18351">
        <v>19</v>
      </c>
      <c r="G18351">
        <v>77</v>
      </c>
      <c r="H18351">
        <v>950</v>
      </c>
      <c r="I18351">
        <v>467</v>
      </c>
      <c r="J18351">
        <v>4</v>
      </c>
      <c r="K18351">
        <v>1</v>
      </c>
      <c r="L18351" t="s">
        <v>1343</v>
      </c>
      <c r="M18351" t="s">
        <v>1666</v>
      </c>
      <c r="N18351" t="s">
        <v>617</v>
      </c>
      <c r="O18351" t="s">
        <v>122</v>
      </c>
      <c r="P18351" t="s">
        <v>23</v>
      </c>
      <c r="Q18351" t="s">
        <v>24</v>
      </c>
    </row>
    <row r="18352" spans="1:17" x14ac:dyDescent="0.2">
      <c r="A18352" s="2">
        <v>42393</v>
      </c>
      <c r="B18352" t="s">
        <v>617</v>
      </c>
      <c r="C18352" t="s">
        <v>110</v>
      </c>
      <c r="D18352" t="s">
        <v>36</v>
      </c>
      <c r="E18352" t="s">
        <v>36</v>
      </c>
      <c r="F18352">
        <v>91</v>
      </c>
      <c r="G18352">
        <v>76</v>
      </c>
      <c r="H18352">
        <v>374</v>
      </c>
      <c r="I18352">
        <v>469</v>
      </c>
      <c r="J18352">
        <v>1</v>
      </c>
      <c r="K18352">
        <v>4</v>
      </c>
      <c r="L18352" t="s">
        <v>1343</v>
      </c>
      <c r="M18352" t="s">
        <v>618</v>
      </c>
      <c r="N18352" t="s">
        <v>617</v>
      </c>
      <c r="O18352" t="s">
        <v>22</v>
      </c>
      <c r="P18352" t="s">
        <v>23</v>
      </c>
      <c r="Q18352" t="s">
        <v>41</v>
      </c>
    </row>
    <row r="18353" spans="1:17" x14ac:dyDescent="0.2">
      <c r="A18353" s="2">
        <v>42394</v>
      </c>
      <c r="B18353" t="s">
        <v>120</v>
      </c>
      <c r="C18353" t="s">
        <v>890</v>
      </c>
      <c r="D18353" t="s">
        <v>36</v>
      </c>
      <c r="E18353" t="s">
        <v>36</v>
      </c>
      <c r="F18353">
        <v>57</v>
      </c>
      <c r="G18353">
        <v>60</v>
      </c>
      <c r="H18353">
        <v>586</v>
      </c>
      <c r="I18353">
        <v>580</v>
      </c>
      <c r="J18353">
        <v>3</v>
      </c>
      <c r="K18353">
        <v>1</v>
      </c>
      <c r="L18353" t="s">
        <v>1343</v>
      </c>
      <c r="M18353" t="s">
        <v>1666</v>
      </c>
      <c r="N18353" t="s">
        <v>617</v>
      </c>
      <c r="O18353" t="s">
        <v>122</v>
      </c>
      <c r="P18353" t="s">
        <v>23</v>
      </c>
      <c r="Q18353" t="s">
        <v>24</v>
      </c>
    </row>
    <row r="18354" spans="1:17" x14ac:dyDescent="0.2">
      <c r="A18354" s="2">
        <v>42394</v>
      </c>
      <c r="B18354" t="s">
        <v>374</v>
      </c>
      <c r="C18354" t="s">
        <v>267</v>
      </c>
      <c r="D18354" t="s">
        <v>36</v>
      </c>
      <c r="E18354" t="s">
        <v>36</v>
      </c>
      <c r="F18354">
        <v>118</v>
      </c>
      <c r="G18354">
        <v>105</v>
      </c>
      <c r="H18354">
        <v>291</v>
      </c>
      <c r="I18354">
        <v>333</v>
      </c>
      <c r="J18354">
        <v>1</v>
      </c>
      <c r="K18354">
        <v>2</v>
      </c>
      <c r="L18354" t="s">
        <v>1343</v>
      </c>
      <c r="M18354" t="s">
        <v>618</v>
      </c>
      <c r="N18354" t="s">
        <v>617</v>
      </c>
      <c r="O18354" t="s">
        <v>122</v>
      </c>
      <c r="P18354" t="s">
        <v>23</v>
      </c>
      <c r="Q18354" t="s">
        <v>41</v>
      </c>
    </row>
    <row r="18355" spans="1:17" x14ac:dyDescent="0.2">
      <c r="A18355" s="2">
        <v>42395</v>
      </c>
      <c r="B18355" t="s">
        <v>34</v>
      </c>
      <c r="C18355" t="s">
        <v>135</v>
      </c>
      <c r="D18355" t="s">
        <v>36</v>
      </c>
      <c r="E18355" t="s">
        <v>36</v>
      </c>
      <c r="F18355">
        <v>49</v>
      </c>
      <c r="G18355">
        <v>66</v>
      </c>
      <c r="H18355">
        <v>623</v>
      </c>
      <c r="I18355">
        <v>539</v>
      </c>
      <c r="J18355">
        <v>1</v>
      </c>
      <c r="K18355">
        <v>0</v>
      </c>
      <c r="L18355" t="s">
        <v>1343</v>
      </c>
      <c r="M18355" t="s">
        <v>1663</v>
      </c>
      <c r="N18355" t="s">
        <v>617</v>
      </c>
      <c r="O18355" t="s">
        <v>122</v>
      </c>
      <c r="P18355" t="s">
        <v>23</v>
      </c>
      <c r="Q18355" t="s">
        <v>24</v>
      </c>
    </row>
    <row r="18356" spans="1:17" x14ac:dyDescent="0.2">
      <c r="A18356" s="2">
        <v>42395</v>
      </c>
      <c r="B18356" t="s">
        <v>237</v>
      </c>
      <c r="C18356" t="s">
        <v>128</v>
      </c>
      <c r="D18356" t="s">
        <v>36</v>
      </c>
      <c r="E18356" t="s">
        <v>36</v>
      </c>
      <c r="F18356">
        <v>103</v>
      </c>
      <c r="G18356">
        <v>40</v>
      </c>
      <c r="H18356">
        <v>337</v>
      </c>
      <c r="I18356">
        <v>710</v>
      </c>
      <c r="J18356">
        <v>0</v>
      </c>
      <c r="K18356">
        <v>5</v>
      </c>
      <c r="L18356" t="s">
        <v>1343</v>
      </c>
      <c r="M18356" t="s">
        <v>618</v>
      </c>
      <c r="N18356" t="s">
        <v>617</v>
      </c>
      <c r="O18356" t="s">
        <v>122</v>
      </c>
      <c r="P18356" t="s">
        <v>23</v>
      </c>
      <c r="Q18356" t="s">
        <v>41</v>
      </c>
    </row>
    <row r="18357" spans="1:17" x14ac:dyDescent="0.2">
      <c r="A18357" s="2">
        <v>42396</v>
      </c>
      <c r="B18357" t="s">
        <v>183</v>
      </c>
      <c r="C18357" t="s">
        <v>177</v>
      </c>
      <c r="D18357" t="s">
        <v>36</v>
      </c>
      <c r="E18357" t="s">
        <v>115</v>
      </c>
      <c r="F18357">
        <v>58</v>
      </c>
      <c r="G18357">
        <v>86</v>
      </c>
      <c r="H18357">
        <v>584</v>
      </c>
      <c r="I18357">
        <v>398</v>
      </c>
      <c r="J18357">
        <v>0</v>
      </c>
      <c r="K18357">
        <v>1</v>
      </c>
      <c r="L18357" t="s">
        <v>28</v>
      </c>
      <c r="M18357" t="s">
        <v>765</v>
      </c>
      <c r="N18357" t="s">
        <v>183</v>
      </c>
      <c r="O18357" t="s">
        <v>22</v>
      </c>
      <c r="P18357" t="s">
        <v>23</v>
      </c>
      <c r="Q18357" t="s">
        <v>41</v>
      </c>
    </row>
    <row r="18358" spans="1:17" x14ac:dyDescent="0.2">
      <c r="A18358" s="2">
        <v>42396</v>
      </c>
      <c r="B18358" t="s">
        <v>208</v>
      </c>
      <c r="C18358" t="s">
        <v>45</v>
      </c>
      <c r="D18358" t="s">
        <v>36</v>
      </c>
      <c r="E18358" t="s">
        <v>36</v>
      </c>
      <c r="F18358">
        <v>62</v>
      </c>
      <c r="G18358">
        <v>108</v>
      </c>
      <c r="H18358">
        <v>552</v>
      </c>
      <c r="I18358">
        <v>321</v>
      </c>
      <c r="J18358">
        <v>1</v>
      </c>
      <c r="K18358">
        <v>1</v>
      </c>
      <c r="L18358" t="s">
        <v>1343</v>
      </c>
      <c r="M18358" t="s">
        <v>1663</v>
      </c>
      <c r="N18358" t="s">
        <v>617</v>
      </c>
      <c r="O18358" t="s">
        <v>122</v>
      </c>
      <c r="P18358" t="s">
        <v>23</v>
      </c>
      <c r="Q18358" t="s">
        <v>30</v>
      </c>
    </row>
    <row r="18359" spans="1:17" x14ac:dyDescent="0.2">
      <c r="A18359" s="2">
        <v>42396</v>
      </c>
      <c r="B18359" t="s">
        <v>138</v>
      </c>
      <c r="C18359" t="s">
        <v>111</v>
      </c>
      <c r="D18359" t="s">
        <v>36</v>
      </c>
      <c r="E18359" t="s">
        <v>36</v>
      </c>
      <c r="F18359">
        <v>67</v>
      </c>
      <c r="G18359">
        <v>63</v>
      </c>
      <c r="H18359">
        <v>515</v>
      </c>
      <c r="I18359">
        <v>551</v>
      </c>
      <c r="J18359">
        <v>0</v>
      </c>
      <c r="K18359">
        <v>0</v>
      </c>
      <c r="L18359" t="s">
        <v>1343</v>
      </c>
      <c r="M18359" t="s">
        <v>618</v>
      </c>
      <c r="N18359" t="s">
        <v>617</v>
      </c>
      <c r="O18359" t="s">
        <v>122</v>
      </c>
      <c r="P18359" t="s">
        <v>23</v>
      </c>
      <c r="Q18359" t="s">
        <v>30</v>
      </c>
    </row>
    <row r="18360" spans="1:17" x14ac:dyDescent="0.2">
      <c r="A18360" s="2">
        <v>42398</v>
      </c>
      <c r="B18360" t="s">
        <v>183</v>
      </c>
      <c r="C18360" t="s">
        <v>718</v>
      </c>
      <c r="D18360" t="s">
        <v>36</v>
      </c>
      <c r="E18360" t="s">
        <v>36</v>
      </c>
      <c r="F18360">
        <v>58</v>
      </c>
      <c r="G18360">
        <v>81</v>
      </c>
      <c r="H18360">
        <v>584</v>
      </c>
      <c r="I18360">
        <v>426</v>
      </c>
      <c r="J18360">
        <v>2</v>
      </c>
      <c r="K18360">
        <v>0</v>
      </c>
      <c r="L18360" t="s">
        <v>28</v>
      </c>
      <c r="M18360" t="s">
        <v>765</v>
      </c>
      <c r="N18360" t="s">
        <v>183</v>
      </c>
      <c r="O18360" t="s">
        <v>22</v>
      </c>
      <c r="P18360" t="s">
        <v>23</v>
      </c>
      <c r="Q18360" t="s">
        <v>24</v>
      </c>
    </row>
    <row r="18361" spans="1:17" x14ac:dyDescent="0.2">
      <c r="A18361" s="2">
        <v>42399</v>
      </c>
      <c r="B18361" t="s">
        <v>120</v>
      </c>
      <c r="C18361" t="s">
        <v>136</v>
      </c>
      <c r="D18361" t="s">
        <v>36</v>
      </c>
      <c r="E18361" t="s">
        <v>36</v>
      </c>
      <c r="F18361">
        <v>57</v>
      </c>
      <c r="G18361">
        <v>19</v>
      </c>
      <c r="H18361">
        <v>586</v>
      </c>
      <c r="I18361">
        <v>950</v>
      </c>
      <c r="J18361">
        <v>0</v>
      </c>
      <c r="K18361">
        <v>3</v>
      </c>
      <c r="L18361" t="s">
        <v>1343</v>
      </c>
      <c r="M18361" t="s">
        <v>1666</v>
      </c>
      <c r="N18361" t="s">
        <v>617</v>
      </c>
      <c r="O18361" t="s">
        <v>122</v>
      </c>
      <c r="P18361" t="s">
        <v>23</v>
      </c>
      <c r="Q18361" t="s">
        <v>41</v>
      </c>
    </row>
    <row r="18362" spans="1:17" x14ac:dyDescent="0.2">
      <c r="A18362" s="2">
        <v>42399</v>
      </c>
      <c r="B18362" t="s">
        <v>617</v>
      </c>
      <c r="C18362" t="s">
        <v>890</v>
      </c>
      <c r="D18362" t="s">
        <v>36</v>
      </c>
      <c r="E18362" t="s">
        <v>36</v>
      </c>
      <c r="F18362">
        <v>91</v>
      </c>
      <c r="G18362">
        <v>60</v>
      </c>
      <c r="H18362">
        <v>374</v>
      </c>
      <c r="I18362">
        <v>580</v>
      </c>
      <c r="J18362">
        <v>1</v>
      </c>
      <c r="K18362">
        <v>2</v>
      </c>
      <c r="L18362" t="s">
        <v>1343</v>
      </c>
      <c r="M18362" t="s">
        <v>618</v>
      </c>
      <c r="N18362" t="s">
        <v>617</v>
      </c>
      <c r="O18362" t="s">
        <v>22</v>
      </c>
      <c r="P18362" t="s">
        <v>23</v>
      </c>
      <c r="Q18362" t="s">
        <v>41</v>
      </c>
    </row>
    <row r="18363" spans="1:17" x14ac:dyDescent="0.2">
      <c r="A18363" s="2">
        <v>42400</v>
      </c>
      <c r="B18363" t="s">
        <v>128</v>
      </c>
      <c r="C18363" t="s">
        <v>111</v>
      </c>
      <c r="D18363" t="s">
        <v>36</v>
      </c>
      <c r="E18363" t="s">
        <v>36</v>
      </c>
      <c r="F18363">
        <v>40</v>
      </c>
      <c r="G18363">
        <v>63</v>
      </c>
      <c r="H18363">
        <v>710</v>
      </c>
      <c r="I18363">
        <v>551</v>
      </c>
      <c r="J18363">
        <v>1</v>
      </c>
      <c r="K18363">
        <v>2</v>
      </c>
      <c r="L18363" t="s">
        <v>1343</v>
      </c>
      <c r="M18363" t="s">
        <v>618</v>
      </c>
      <c r="N18363" t="s">
        <v>617</v>
      </c>
      <c r="O18363" t="s">
        <v>122</v>
      </c>
      <c r="P18363" t="s">
        <v>23</v>
      </c>
      <c r="Q18363" t="s">
        <v>41</v>
      </c>
    </row>
    <row r="18364" spans="1:17" x14ac:dyDescent="0.2">
      <c r="A18364" s="2">
        <v>42400</v>
      </c>
      <c r="B18364" t="s">
        <v>77</v>
      </c>
      <c r="C18364" t="s">
        <v>76</v>
      </c>
      <c r="D18364" t="s">
        <v>27</v>
      </c>
      <c r="E18364" t="s">
        <v>50</v>
      </c>
      <c r="F18364">
        <v>32</v>
      </c>
      <c r="G18364">
        <v>36</v>
      </c>
      <c r="H18364">
        <v>784</v>
      </c>
      <c r="I18364">
        <v>760</v>
      </c>
      <c r="J18364">
        <v>3</v>
      </c>
      <c r="K18364">
        <v>2</v>
      </c>
      <c r="L18364" t="s">
        <v>28</v>
      </c>
      <c r="M18364" t="s">
        <v>1089</v>
      </c>
      <c r="N18364" t="s">
        <v>77</v>
      </c>
      <c r="O18364" t="s">
        <v>22</v>
      </c>
      <c r="P18364" t="s">
        <v>23</v>
      </c>
      <c r="Q18364" t="s">
        <v>24</v>
      </c>
    </row>
    <row r="18365" spans="1:17" x14ac:dyDescent="0.2">
      <c r="A18365" s="2">
        <v>42400</v>
      </c>
      <c r="B18365" t="s">
        <v>138</v>
      </c>
      <c r="C18365" t="s">
        <v>34</v>
      </c>
      <c r="D18365" t="s">
        <v>36</v>
      </c>
      <c r="E18365" t="s">
        <v>36</v>
      </c>
      <c r="F18365">
        <v>67</v>
      </c>
      <c r="G18365">
        <v>49</v>
      </c>
      <c r="H18365">
        <v>515</v>
      </c>
      <c r="I18365">
        <v>623</v>
      </c>
      <c r="J18365">
        <v>0</v>
      </c>
      <c r="K18365">
        <v>0</v>
      </c>
      <c r="L18365" t="s">
        <v>1343</v>
      </c>
      <c r="M18365" t="s">
        <v>1663</v>
      </c>
      <c r="N18365" t="s">
        <v>617</v>
      </c>
      <c r="O18365" t="s">
        <v>122</v>
      </c>
      <c r="P18365" t="s">
        <v>23</v>
      </c>
      <c r="Q18365" t="s">
        <v>30</v>
      </c>
    </row>
    <row r="18366" spans="1:17" x14ac:dyDescent="0.2">
      <c r="A18366" s="2">
        <v>42403</v>
      </c>
      <c r="B18366" t="s">
        <v>890</v>
      </c>
      <c r="C18366" t="s">
        <v>34</v>
      </c>
      <c r="D18366" t="s">
        <v>36</v>
      </c>
      <c r="E18366" t="s">
        <v>36</v>
      </c>
      <c r="F18366">
        <v>60</v>
      </c>
      <c r="G18366">
        <v>49</v>
      </c>
      <c r="H18366">
        <v>580</v>
      </c>
      <c r="I18366">
        <v>623</v>
      </c>
      <c r="J18366">
        <v>1</v>
      </c>
      <c r="K18366">
        <v>1</v>
      </c>
      <c r="L18366" t="s">
        <v>1343</v>
      </c>
      <c r="M18366" t="s">
        <v>618</v>
      </c>
      <c r="N18366" t="s">
        <v>617</v>
      </c>
      <c r="O18366" t="s">
        <v>122</v>
      </c>
      <c r="P18366" t="s">
        <v>59</v>
      </c>
      <c r="Q18366" t="s">
        <v>24</v>
      </c>
    </row>
    <row r="18367" spans="1:17" x14ac:dyDescent="0.2">
      <c r="A18367" s="2">
        <v>42404</v>
      </c>
      <c r="B18367" t="s">
        <v>111</v>
      </c>
      <c r="C18367" t="s">
        <v>136</v>
      </c>
      <c r="D18367" t="s">
        <v>36</v>
      </c>
      <c r="E18367" t="s">
        <v>36</v>
      </c>
      <c r="F18367">
        <v>68</v>
      </c>
      <c r="G18367">
        <v>28</v>
      </c>
      <c r="H18367">
        <v>510</v>
      </c>
      <c r="I18367">
        <v>827</v>
      </c>
      <c r="J18367">
        <v>1</v>
      </c>
      <c r="K18367">
        <v>0</v>
      </c>
      <c r="L18367" t="s">
        <v>1343</v>
      </c>
      <c r="M18367" t="s">
        <v>618</v>
      </c>
      <c r="N18367" t="s">
        <v>617</v>
      </c>
      <c r="O18367" t="s">
        <v>122</v>
      </c>
      <c r="P18367" t="s">
        <v>23</v>
      </c>
      <c r="Q18367" t="s">
        <v>24</v>
      </c>
    </row>
    <row r="18368" spans="1:17" x14ac:dyDescent="0.2">
      <c r="A18368" s="2">
        <v>42405</v>
      </c>
      <c r="B18368" t="s">
        <v>402</v>
      </c>
      <c r="C18368" t="s">
        <v>464</v>
      </c>
      <c r="D18368" t="s">
        <v>115</v>
      </c>
      <c r="E18368" t="s">
        <v>115</v>
      </c>
      <c r="F18368">
        <v>130</v>
      </c>
      <c r="G18368">
        <v>140</v>
      </c>
      <c r="H18368">
        <v>268</v>
      </c>
      <c r="I18368">
        <v>245</v>
      </c>
      <c r="J18368">
        <v>2</v>
      </c>
      <c r="K18368">
        <v>0</v>
      </c>
      <c r="L18368" t="s">
        <v>28</v>
      </c>
      <c r="M18368" t="s">
        <v>1002</v>
      </c>
      <c r="N18368" t="s">
        <v>402</v>
      </c>
      <c r="O18368" t="s">
        <v>22</v>
      </c>
      <c r="P18368" t="s">
        <v>23</v>
      </c>
      <c r="Q18368" t="s">
        <v>24</v>
      </c>
    </row>
    <row r="18369" spans="1:17" x14ac:dyDescent="0.2">
      <c r="A18369" s="2">
        <v>42407</v>
      </c>
      <c r="B18369" t="s">
        <v>890</v>
      </c>
      <c r="C18369" t="s">
        <v>111</v>
      </c>
      <c r="D18369" t="s">
        <v>36</v>
      </c>
      <c r="E18369" t="s">
        <v>36</v>
      </c>
      <c r="F18369">
        <v>57</v>
      </c>
      <c r="G18369">
        <v>68</v>
      </c>
      <c r="H18369">
        <v>570</v>
      </c>
      <c r="I18369">
        <v>510</v>
      </c>
      <c r="J18369">
        <v>3</v>
      </c>
      <c r="K18369">
        <v>0</v>
      </c>
      <c r="L18369" t="s">
        <v>1343</v>
      </c>
      <c r="M18369" t="s">
        <v>618</v>
      </c>
      <c r="N18369" t="s">
        <v>617</v>
      </c>
      <c r="O18369" t="s">
        <v>122</v>
      </c>
      <c r="P18369" t="s">
        <v>23</v>
      </c>
      <c r="Q18369" t="s">
        <v>24</v>
      </c>
    </row>
    <row r="18370" spans="1:17" x14ac:dyDescent="0.2">
      <c r="A18370" s="2">
        <v>42407</v>
      </c>
      <c r="B18370" t="s">
        <v>34</v>
      </c>
      <c r="C18370" t="s">
        <v>136</v>
      </c>
      <c r="D18370" t="s">
        <v>36</v>
      </c>
      <c r="E18370" t="s">
        <v>36</v>
      </c>
      <c r="F18370">
        <v>61</v>
      </c>
      <c r="G18370">
        <v>28</v>
      </c>
      <c r="H18370">
        <v>559</v>
      </c>
      <c r="I18370">
        <v>827</v>
      </c>
      <c r="J18370">
        <v>1</v>
      </c>
      <c r="K18370">
        <v>2</v>
      </c>
      <c r="L18370" t="s">
        <v>1343</v>
      </c>
      <c r="M18370" t="s">
        <v>618</v>
      </c>
      <c r="N18370" t="s">
        <v>617</v>
      </c>
      <c r="O18370" t="s">
        <v>122</v>
      </c>
      <c r="P18370" t="s">
        <v>23</v>
      </c>
      <c r="Q18370" t="s">
        <v>41</v>
      </c>
    </row>
    <row r="18371" spans="1:17" x14ac:dyDescent="0.2">
      <c r="A18371" s="2">
        <v>42414</v>
      </c>
      <c r="B18371" t="s">
        <v>449</v>
      </c>
      <c r="C18371" t="s">
        <v>464</v>
      </c>
      <c r="D18371" t="s">
        <v>115</v>
      </c>
      <c r="E18371" t="s">
        <v>115</v>
      </c>
      <c r="F18371">
        <v>71</v>
      </c>
      <c r="G18371">
        <v>140</v>
      </c>
      <c r="H18371">
        <v>501</v>
      </c>
      <c r="I18371">
        <v>245</v>
      </c>
      <c r="J18371">
        <v>2</v>
      </c>
      <c r="K18371">
        <v>0</v>
      </c>
      <c r="L18371" t="s">
        <v>28</v>
      </c>
      <c r="M18371" t="s">
        <v>246</v>
      </c>
      <c r="N18371" t="s">
        <v>176</v>
      </c>
      <c r="O18371" t="s">
        <v>122</v>
      </c>
      <c r="P18371" t="s">
        <v>23</v>
      </c>
      <c r="Q18371" t="s">
        <v>24</v>
      </c>
    </row>
    <row r="18372" spans="1:17" x14ac:dyDescent="0.2">
      <c r="A18372" s="2">
        <v>42421</v>
      </c>
      <c r="B18372" t="s">
        <v>233</v>
      </c>
      <c r="C18372" t="s">
        <v>232</v>
      </c>
      <c r="D18372" t="s">
        <v>19</v>
      </c>
      <c r="E18372" t="s">
        <v>19</v>
      </c>
      <c r="F18372">
        <v>162</v>
      </c>
      <c r="G18372">
        <v>190</v>
      </c>
      <c r="H18372">
        <v>139</v>
      </c>
      <c r="I18372">
        <v>56</v>
      </c>
      <c r="J18372">
        <v>2</v>
      </c>
      <c r="K18372">
        <v>0</v>
      </c>
      <c r="L18372" t="s">
        <v>28</v>
      </c>
      <c r="M18372" t="s">
        <v>1328</v>
      </c>
      <c r="N18372" t="s">
        <v>233</v>
      </c>
      <c r="O18372" t="s">
        <v>22</v>
      </c>
      <c r="P18372" t="s">
        <v>23</v>
      </c>
      <c r="Q18372" t="s">
        <v>24</v>
      </c>
    </row>
    <row r="18373" spans="1:17" x14ac:dyDescent="0.2">
      <c r="A18373" s="2">
        <v>42427</v>
      </c>
      <c r="B18373" t="s">
        <v>183</v>
      </c>
      <c r="C18373" t="s">
        <v>224</v>
      </c>
      <c r="D18373" t="s">
        <v>36</v>
      </c>
      <c r="E18373" t="s">
        <v>36</v>
      </c>
      <c r="F18373">
        <v>55</v>
      </c>
      <c r="G18373">
        <v>85</v>
      </c>
      <c r="H18373">
        <v>570</v>
      </c>
      <c r="I18373">
        <v>402</v>
      </c>
      <c r="J18373">
        <v>2</v>
      </c>
      <c r="K18373">
        <v>0</v>
      </c>
      <c r="L18373" t="s">
        <v>28</v>
      </c>
      <c r="M18373" t="s">
        <v>682</v>
      </c>
      <c r="N18373" t="s">
        <v>183</v>
      </c>
      <c r="O18373" t="s">
        <v>22</v>
      </c>
      <c r="P18373" t="s">
        <v>23</v>
      </c>
      <c r="Q18373" t="s">
        <v>24</v>
      </c>
    </row>
    <row r="18374" spans="1:17" x14ac:dyDescent="0.2">
      <c r="A18374" s="2">
        <v>42447</v>
      </c>
      <c r="B18374" t="s">
        <v>164</v>
      </c>
      <c r="C18374" t="s">
        <v>469</v>
      </c>
      <c r="D18374" t="s">
        <v>115</v>
      </c>
      <c r="E18374" t="s">
        <v>115</v>
      </c>
      <c r="F18374">
        <v>91</v>
      </c>
      <c r="G18374">
        <v>123</v>
      </c>
      <c r="H18374">
        <v>370</v>
      </c>
      <c r="I18374">
        <v>279</v>
      </c>
      <c r="J18374">
        <v>0</v>
      </c>
      <c r="K18374">
        <v>1</v>
      </c>
      <c r="L18374" t="s">
        <v>28</v>
      </c>
      <c r="M18374" t="s">
        <v>625</v>
      </c>
      <c r="N18374" t="s">
        <v>167</v>
      </c>
      <c r="O18374" t="s">
        <v>122</v>
      </c>
      <c r="P18374" t="s">
        <v>23</v>
      </c>
      <c r="Q18374" t="s">
        <v>41</v>
      </c>
    </row>
    <row r="18375" spans="1:17" x14ac:dyDescent="0.2">
      <c r="A18375" s="2">
        <v>42447</v>
      </c>
      <c r="B18375" t="s">
        <v>176</v>
      </c>
      <c r="C18375" t="s">
        <v>212</v>
      </c>
      <c r="D18375" t="s">
        <v>115</v>
      </c>
      <c r="E18375" t="s">
        <v>115</v>
      </c>
      <c r="F18375">
        <v>64</v>
      </c>
      <c r="G18375">
        <v>177</v>
      </c>
      <c r="H18375">
        <v>517</v>
      </c>
      <c r="I18375">
        <v>99</v>
      </c>
      <c r="J18375">
        <v>6</v>
      </c>
      <c r="K18375">
        <v>1</v>
      </c>
      <c r="L18375" t="s">
        <v>28</v>
      </c>
      <c r="M18375" t="s">
        <v>300</v>
      </c>
      <c r="N18375" t="s">
        <v>176</v>
      </c>
      <c r="O18375" t="s">
        <v>22</v>
      </c>
      <c r="P18375" t="s">
        <v>23</v>
      </c>
      <c r="Q18375" t="s">
        <v>24</v>
      </c>
    </row>
    <row r="18376" spans="1:17" x14ac:dyDescent="0.2">
      <c r="A18376" s="2">
        <v>42451</v>
      </c>
      <c r="B18376" t="s">
        <v>454</v>
      </c>
      <c r="C18376" t="s">
        <v>700</v>
      </c>
      <c r="D18376" t="s">
        <v>27</v>
      </c>
      <c r="E18376" t="s">
        <v>27</v>
      </c>
      <c r="F18376">
        <v>135</v>
      </c>
      <c r="G18376">
        <v>164</v>
      </c>
      <c r="H18376">
        <v>262</v>
      </c>
      <c r="I18376">
        <v>134</v>
      </c>
      <c r="J18376">
        <v>2</v>
      </c>
      <c r="K18376">
        <v>1</v>
      </c>
      <c r="L18376" t="s">
        <v>230</v>
      </c>
      <c r="M18376" t="s">
        <v>900</v>
      </c>
      <c r="N18376" t="s">
        <v>454</v>
      </c>
      <c r="O18376" t="s">
        <v>22</v>
      </c>
      <c r="P18376" t="s">
        <v>23</v>
      </c>
      <c r="Q18376" t="s">
        <v>24</v>
      </c>
    </row>
    <row r="18377" spans="1:17" x14ac:dyDescent="0.2">
      <c r="A18377" s="2">
        <v>42452</v>
      </c>
      <c r="B18377" t="s">
        <v>481</v>
      </c>
      <c r="C18377" t="s">
        <v>586</v>
      </c>
      <c r="D18377" t="s">
        <v>27</v>
      </c>
      <c r="E18377" t="s">
        <v>27</v>
      </c>
      <c r="F18377">
        <v>90</v>
      </c>
      <c r="G18377">
        <v>113</v>
      </c>
      <c r="H18377">
        <v>372</v>
      </c>
      <c r="I18377">
        <v>298</v>
      </c>
      <c r="J18377">
        <v>2</v>
      </c>
      <c r="K18377">
        <v>1</v>
      </c>
      <c r="L18377" t="s">
        <v>230</v>
      </c>
      <c r="M18377" t="s">
        <v>486</v>
      </c>
      <c r="N18377" t="s">
        <v>481</v>
      </c>
      <c r="O18377" t="s">
        <v>22</v>
      </c>
      <c r="P18377" t="s">
        <v>23</v>
      </c>
      <c r="Q18377" t="s">
        <v>24</v>
      </c>
    </row>
    <row r="18378" spans="1:17" x14ac:dyDescent="0.2">
      <c r="A18378" s="2">
        <v>42452</v>
      </c>
      <c r="B18378" t="s">
        <v>221</v>
      </c>
      <c r="C18378" t="s">
        <v>1491</v>
      </c>
      <c r="D18378" t="s">
        <v>27</v>
      </c>
      <c r="E18378" t="s">
        <v>27</v>
      </c>
      <c r="F18378">
        <v>143</v>
      </c>
      <c r="G18378">
        <v>151</v>
      </c>
      <c r="H18378">
        <v>227</v>
      </c>
      <c r="I18378">
        <v>192</v>
      </c>
      <c r="J18378">
        <v>1</v>
      </c>
      <c r="K18378">
        <v>0</v>
      </c>
      <c r="L18378" t="s">
        <v>230</v>
      </c>
      <c r="M18378" t="s">
        <v>223</v>
      </c>
      <c r="N18378" t="s">
        <v>221</v>
      </c>
      <c r="O18378" t="s">
        <v>22</v>
      </c>
      <c r="P18378" t="s">
        <v>23</v>
      </c>
      <c r="Q18378" t="s">
        <v>24</v>
      </c>
    </row>
    <row r="18379" spans="1:17" x14ac:dyDescent="0.2">
      <c r="A18379" s="2">
        <v>42452</v>
      </c>
      <c r="B18379" t="s">
        <v>756</v>
      </c>
      <c r="C18379" t="s">
        <v>211</v>
      </c>
      <c r="D18379" t="s">
        <v>36</v>
      </c>
      <c r="E18379" t="s">
        <v>36</v>
      </c>
      <c r="F18379">
        <v>127</v>
      </c>
      <c r="G18379">
        <v>125</v>
      </c>
      <c r="H18379">
        <v>274</v>
      </c>
      <c r="I18379">
        <v>276</v>
      </c>
      <c r="J18379">
        <v>0</v>
      </c>
      <c r="K18379">
        <v>1</v>
      </c>
      <c r="L18379" t="s">
        <v>62</v>
      </c>
      <c r="M18379" t="s">
        <v>801</v>
      </c>
      <c r="N18379" t="s">
        <v>756</v>
      </c>
      <c r="O18379" t="s">
        <v>22</v>
      </c>
      <c r="P18379" t="s">
        <v>23</v>
      </c>
      <c r="Q18379" t="s">
        <v>41</v>
      </c>
    </row>
    <row r="18380" spans="1:17" x14ac:dyDescent="0.2">
      <c r="A18380" s="2">
        <v>42452</v>
      </c>
      <c r="B18380" t="s">
        <v>274</v>
      </c>
      <c r="C18380" t="s">
        <v>123</v>
      </c>
      <c r="D18380" t="s">
        <v>50</v>
      </c>
      <c r="E18380" t="s">
        <v>50</v>
      </c>
      <c r="F18380">
        <v>18</v>
      </c>
      <c r="G18380">
        <v>67</v>
      </c>
      <c r="H18380">
        <v>965</v>
      </c>
      <c r="I18380">
        <v>505</v>
      </c>
      <c r="J18380">
        <v>2</v>
      </c>
      <c r="K18380">
        <v>0</v>
      </c>
      <c r="L18380" t="s">
        <v>28</v>
      </c>
      <c r="M18380" t="s">
        <v>596</v>
      </c>
      <c r="N18380" t="s">
        <v>274</v>
      </c>
      <c r="O18380" t="s">
        <v>22</v>
      </c>
      <c r="P18380" t="s">
        <v>23</v>
      </c>
      <c r="Q18380" t="s">
        <v>24</v>
      </c>
    </row>
    <row r="18381" spans="1:17" x14ac:dyDescent="0.2">
      <c r="A18381" s="2">
        <v>42452</v>
      </c>
      <c r="B18381" t="s">
        <v>202</v>
      </c>
      <c r="C18381" t="s">
        <v>207</v>
      </c>
      <c r="D18381" t="s">
        <v>36</v>
      </c>
      <c r="E18381" t="s">
        <v>36</v>
      </c>
      <c r="F18381">
        <v>147</v>
      </c>
      <c r="G18381">
        <v>103</v>
      </c>
      <c r="H18381">
        <v>207</v>
      </c>
      <c r="I18381">
        <v>330</v>
      </c>
      <c r="J18381">
        <v>1</v>
      </c>
      <c r="K18381">
        <v>0</v>
      </c>
      <c r="L18381" t="s">
        <v>62</v>
      </c>
      <c r="M18381" t="s">
        <v>376</v>
      </c>
      <c r="N18381" t="s">
        <v>202</v>
      </c>
      <c r="O18381" t="s">
        <v>22</v>
      </c>
      <c r="P18381" t="s">
        <v>23</v>
      </c>
      <c r="Q18381" t="s">
        <v>24</v>
      </c>
    </row>
    <row r="18382" spans="1:17" x14ac:dyDescent="0.2">
      <c r="A18382" s="2">
        <v>42452</v>
      </c>
      <c r="B18382" t="s">
        <v>90</v>
      </c>
      <c r="C18382" t="s">
        <v>1204</v>
      </c>
      <c r="D18382" t="s">
        <v>50</v>
      </c>
      <c r="E18382" t="s">
        <v>50</v>
      </c>
      <c r="F18382">
        <v>31</v>
      </c>
      <c r="G18382">
        <v>50</v>
      </c>
      <c r="H18382">
        <v>789</v>
      </c>
      <c r="I18382">
        <v>595</v>
      </c>
      <c r="J18382">
        <v>1</v>
      </c>
      <c r="K18382">
        <v>0</v>
      </c>
      <c r="L18382" t="s">
        <v>28</v>
      </c>
      <c r="M18382" t="s">
        <v>158</v>
      </c>
      <c r="N18382" t="s">
        <v>90</v>
      </c>
      <c r="O18382" t="s">
        <v>22</v>
      </c>
      <c r="P18382" t="s">
        <v>23</v>
      </c>
      <c r="Q18382" t="s">
        <v>24</v>
      </c>
    </row>
    <row r="18383" spans="1:17" x14ac:dyDescent="0.2">
      <c r="A18383" s="2">
        <v>42452</v>
      </c>
      <c r="B18383" t="s">
        <v>92</v>
      </c>
      <c r="C18383" t="s">
        <v>73</v>
      </c>
      <c r="D18383" t="s">
        <v>50</v>
      </c>
      <c r="E18383" t="s">
        <v>50</v>
      </c>
      <c r="F18383">
        <v>16</v>
      </c>
      <c r="G18383">
        <v>128</v>
      </c>
      <c r="H18383">
        <v>990</v>
      </c>
      <c r="I18383">
        <v>273</v>
      </c>
      <c r="J18383">
        <v>1</v>
      </c>
      <c r="K18383">
        <v>0</v>
      </c>
      <c r="L18383" t="s">
        <v>28</v>
      </c>
      <c r="M18383" t="s">
        <v>1667</v>
      </c>
      <c r="N18383" t="s">
        <v>92</v>
      </c>
      <c r="O18383" t="s">
        <v>22</v>
      </c>
      <c r="P18383" t="s">
        <v>23</v>
      </c>
      <c r="Q18383" t="s">
        <v>24</v>
      </c>
    </row>
    <row r="18384" spans="1:17" x14ac:dyDescent="0.2">
      <c r="A18384" s="2">
        <v>42452</v>
      </c>
      <c r="B18384" t="s">
        <v>876</v>
      </c>
      <c r="C18384" t="s">
        <v>718</v>
      </c>
      <c r="D18384" t="s">
        <v>36</v>
      </c>
      <c r="E18384" t="s">
        <v>36</v>
      </c>
      <c r="F18384">
        <v>174</v>
      </c>
      <c r="G18384">
        <v>107</v>
      </c>
      <c r="H18384">
        <v>117</v>
      </c>
      <c r="I18384">
        <v>318</v>
      </c>
      <c r="J18384">
        <v>2</v>
      </c>
      <c r="K18384">
        <v>1</v>
      </c>
      <c r="L18384" t="s">
        <v>62</v>
      </c>
      <c r="M18384" t="s">
        <v>914</v>
      </c>
      <c r="N18384" t="s">
        <v>876</v>
      </c>
      <c r="O18384" t="s">
        <v>22</v>
      </c>
      <c r="P18384" t="s">
        <v>23</v>
      </c>
      <c r="Q18384" t="s">
        <v>24</v>
      </c>
    </row>
    <row r="18385" spans="1:17" x14ac:dyDescent="0.2">
      <c r="A18385" s="2">
        <v>42452</v>
      </c>
      <c r="B18385" t="s">
        <v>249</v>
      </c>
      <c r="C18385" t="s">
        <v>328</v>
      </c>
      <c r="D18385" t="s">
        <v>50</v>
      </c>
      <c r="E18385" t="s">
        <v>50</v>
      </c>
      <c r="F18385">
        <v>54</v>
      </c>
      <c r="G18385">
        <v>138</v>
      </c>
      <c r="H18385">
        <v>577</v>
      </c>
      <c r="I18385">
        <v>256</v>
      </c>
      <c r="J18385">
        <v>1</v>
      </c>
      <c r="K18385">
        <v>0</v>
      </c>
      <c r="L18385" t="s">
        <v>28</v>
      </c>
      <c r="M18385" t="s">
        <v>965</v>
      </c>
      <c r="N18385" t="s">
        <v>249</v>
      </c>
      <c r="O18385" t="s">
        <v>22</v>
      </c>
      <c r="P18385" t="s">
        <v>23</v>
      </c>
      <c r="Q18385" t="s">
        <v>24</v>
      </c>
    </row>
    <row r="18386" spans="1:17" x14ac:dyDescent="0.2">
      <c r="A18386" s="2">
        <v>42452</v>
      </c>
      <c r="B18386" t="s">
        <v>1545</v>
      </c>
      <c r="C18386" t="s">
        <v>471</v>
      </c>
      <c r="D18386" t="s">
        <v>36</v>
      </c>
      <c r="E18386" t="s">
        <v>36</v>
      </c>
      <c r="F18386">
        <v>140</v>
      </c>
      <c r="G18386">
        <v>77</v>
      </c>
      <c r="H18386">
        <v>245</v>
      </c>
      <c r="I18386">
        <v>463</v>
      </c>
      <c r="J18386">
        <v>1</v>
      </c>
      <c r="K18386">
        <v>2</v>
      </c>
      <c r="L18386" t="s">
        <v>62</v>
      </c>
      <c r="M18386" t="s">
        <v>1654</v>
      </c>
      <c r="N18386" t="s">
        <v>1545</v>
      </c>
      <c r="O18386" t="s">
        <v>22</v>
      </c>
      <c r="P18386" t="s">
        <v>23</v>
      </c>
      <c r="Q18386" t="s">
        <v>41</v>
      </c>
    </row>
    <row r="18387" spans="1:17" x14ac:dyDescent="0.2">
      <c r="A18387" s="2">
        <v>42452</v>
      </c>
      <c r="B18387" t="s">
        <v>138</v>
      </c>
      <c r="C18387" t="s">
        <v>61</v>
      </c>
      <c r="D18387" t="s">
        <v>36</v>
      </c>
      <c r="E18387" t="s">
        <v>36</v>
      </c>
      <c r="F18387">
        <v>78</v>
      </c>
      <c r="G18387">
        <v>59</v>
      </c>
      <c r="H18387">
        <v>456</v>
      </c>
      <c r="I18387">
        <v>563</v>
      </c>
      <c r="J18387">
        <v>1</v>
      </c>
      <c r="K18387">
        <v>1</v>
      </c>
      <c r="L18387" t="s">
        <v>62</v>
      </c>
      <c r="M18387" t="s">
        <v>1526</v>
      </c>
      <c r="N18387" t="s">
        <v>138</v>
      </c>
      <c r="O18387" t="s">
        <v>22</v>
      </c>
      <c r="P18387" t="s">
        <v>23</v>
      </c>
      <c r="Q18387" t="s">
        <v>30</v>
      </c>
    </row>
    <row r="18388" spans="1:17" x14ac:dyDescent="0.2">
      <c r="A18388" s="2">
        <v>42453</v>
      </c>
      <c r="B18388" t="s">
        <v>55</v>
      </c>
      <c r="C18388" t="s">
        <v>602</v>
      </c>
      <c r="D18388" t="s">
        <v>57</v>
      </c>
      <c r="E18388" t="s">
        <v>115</v>
      </c>
      <c r="F18388">
        <v>67</v>
      </c>
      <c r="G18388">
        <v>150</v>
      </c>
      <c r="H18388">
        <v>505</v>
      </c>
      <c r="I18388">
        <v>192</v>
      </c>
      <c r="J18388">
        <v>7</v>
      </c>
      <c r="K18388">
        <v>0</v>
      </c>
      <c r="L18388" t="s">
        <v>20</v>
      </c>
      <c r="M18388" t="s">
        <v>341</v>
      </c>
      <c r="N18388" t="s">
        <v>55</v>
      </c>
      <c r="O18388" t="s">
        <v>22</v>
      </c>
      <c r="P18388" t="s">
        <v>23</v>
      </c>
      <c r="Q18388" t="s">
        <v>24</v>
      </c>
    </row>
    <row r="18389" spans="1:17" x14ac:dyDescent="0.2">
      <c r="A18389" s="2">
        <v>42453</v>
      </c>
      <c r="B18389" t="s">
        <v>402</v>
      </c>
      <c r="C18389" t="s">
        <v>389</v>
      </c>
      <c r="D18389" t="s">
        <v>115</v>
      </c>
      <c r="E18389" t="s">
        <v>115</v>
      </c>
      <c r="F18389">
        <v>132</v>
      </c>
      <c r="G18389">
        <v>175</v>
      </c>
      <c r="H18389">
        <v>269</v>
      </c>
      <c r="I18389">
        <v>112</v>
      </c>
      <c r="J18389">
        <v>3</v>
      </c>
      <c r="K18389">
        <v>0</v>
      </c>
      <c r="L18389" t="s">
        <v>20</v>
      </c>
      <c r="M18389" t="s">
        <v>1002</v>
      </c>
      <c r="N18389" t="s">
        <v>402</v>
      </c>
      <c r="O18389" t="s">
        <v>22</v>
      </c>
      <c r="P18389" t="s">
        <v>23</v>
      </c>
      <c r="Q18389" t="s">
        <v>24</v>
      </c>
    </row>
    <row r="18390" spans="1:17" x14ac:dyDescent="0.2">
      <c r="A18390" s="2">
        <v>42453</v>
      </c>
      <c r="B18390" t="s">
        <v>17</v>
      </c>
      <c r="C18390" t="s">
        <v>43</v>
      </c>
      <c r="D18390" t="s">
        <v>19</v>
      </c>
      <c r="E18390" t="s">
        <v>19</v>
      </c>
      <c r="F18390">
        <v>72</v>
      </c>
      <c r="G18390">
        <v>8</v>
      </c>
      <c r="H18390">
        <v>498</v>
      </c>
      <c r="I18390">
        <v>1215</v>
      </c>
      <c r="J18390">
        <v>2</v>
      </c>
      <c r="K18390">
        <v>3</v>
      </c>
      <c r="L18390" t="s">
        <v>20</v>
      </c>
      <c r="M18390" t="s">
        <v>21</v>
      </c>
      <c r="N18390" t="s">
        <v>17</v>
      </c>
      <c r="O18390" t="s">
        <v>22</v>
      </c>
      <c r="P18390" t="s">
        <v>23</v>
      </c>
      <c r="Q18390" t="s">
        <v>41</v>
      </c>
    </row>
    <row r="18391" spans="1:17" x14ac:dyDescent="0.2">
      <c r="A18391" s="2">
        <v>42453</v>
      </c>
      <c r="B18391" t="s">
        <v>107</v>
      </c>
      <c r="C18391" t="s">
        <v>39</v>
      </c>
      <c r="D18391" t="s">
        <v>19</v>
      </c>
      <c r="E18391" t="s">
        <v>19</v>
      </c>
      <c r="F18391">
        <v>5</v>
      </c>
      <c r="G18391">
        <v>2</v>
      </c>
      <c r="H18391">
        <v>1307</v>
      </c>
      <c r="I18391">
        <v>1456</v>
      </c>
      <c r="J18391">
        <v>1</v>
      </c>
      <c r="K18391">
        <v>2</v>
      </c>
      <c r="L18391" t="s">
        <v>20</v>
      </c>
      <c r="M18391" t="s">
        <v>310</v>
      </c>
      <c r="N18391" t="s">
        <v>107</v>
      </c>
      <c r="O18391" t="s">
        <v>22</v>
      </c>
      <c r="P18391" t="s">
        <v>23</v>
      </c>
      <c r="Q18391" t="s">
        <v>41</v>
      </c>
    </row>
    <row r="18392" spans="1:17" x14ac:dyDescent="0.2">
      <c r="A18392" s="2">
        <v>42453</v>
      </c>
      <c r="B18392" t="s">
        <v>182</v>
      </c>
      <c r="C18392" t="s">
        <v>629</v>
      </c>
      <c r="D18392" t="s">
        <v>115</v>
      </c>
      <c r="E18392" t="s">
        <v>36</v>
      </c>
      <c r="F18392">
        <v>96</v>
      </c>
      <c r="G18392">
        <v>158</v>
      </c>
      <c r="H18392">
        <v>350</v>
      </c>
      <c r="I18392">
        <v>161</v>
      </c>
      <c r="J18392">
        <v>4</v>
      </c>
      <c r="K18392">
        <v>0</v>
      </c>
      <c r="L18392" t="s">
        <v>20</v>
      </c>
      <c r="M18392" t="s">
        <v>1070</v>
      </c>
      <c r="N18392" t="s">
        <v>182</v>
      </c>
      <c r="O18392" t="s">
        <v>22</v>
      </c>
      <c r="P18392" t="s">
        <v>23</v>
      </c>
      <c r="Q18392" t="s">
        <v>24</v>
      </c>
    </row>
    <row r="18393" spans="1:17" x14ac:dyDescent="0.2">
      <c r="A18393" s="2">
        <v>42453</v>
      </c>
      <c r="B18393" t="s">
        <v>1284</v>
      </c>
      <c r="C18393" t="s">
        <v>351</v>
      </c>
      <c r="D18393" t="s">
        <v>36</v>
      </c>
      <c r="E18393" t="s">
        <v>36</v>
      </c>
      <c r="F18393">
        <v>173</v>
      </c>
      <c r="G18393">
        <v>92</v>
      </c>
      <c r="H18393">
        <v>119</v>
      </c>
      <c r="I18393">
        <v>370</v>
      </c>
      <c r="J18393">
        <v>1</v>
      </c>
      <c r="K18393">
        <v>0</v>
      </c>
      <c r="L18393" t="s">
        <v>62</v>
      </c>
      <c r="M18393" t="s">
        <v>1449</v>
      </c>
      <c r="N18393" t="s">
        <v>1284</v>
      </c>
      <c r="O18393" t="s">
        <v>22</v>
      </c>
      <c r="P18393" t="s">
        <v>23</v>
      </c>
      <c r="Q18393" t="s">
        <v>24</v>
      </c>
    </row>
    <row r="18394" spans="1:17" x14ac:dyDescent="0.2">
      <c r="A18394" s="2">
        <v>42453</v>
      </c>
      <c r="B18394" t="s">
        <v>293</v>
      </c>
      <c r="C18394" t="s">
        <v>104</v>
      </c>
      <c r="D18394" t="s">
        <v>50</v>
      </c>
      <c r="E18394" t="s">
        <v>50</v>
      </c>
      <c r="F18394">
        <v>25</v>
      </c>
      <c r="G18394">
        <v>45</v>
      </c>
      <c r="H18394">
        <v>861</v>
      </c>
      <c r="I18394">
        <v>617</v>
      </c>
      <c r="J18394">
        <v>0</v>
      </c>
      <c r="K18394">
        <v>1</v>
      </c>
      <c r="L18394" t="s">
        <v>28</v>
      </c>
      <c r="M18394" t="s">
        <v>478</v>
      </c>
      <c r="N18394" t="s">
        <v>293</v>
      </c>
      <c r="O18394" t="s">
        <v>22</v>
      </c>
      <c r="P18394" t="s">
        <v>23</v>
      </c>
      <c r="Q18394" t="s">
        <v>41</v>
      </c>
    </row>
    <row r="18395" spans="1:17" x14ac:dyDescent="0.2">
      <c r="A18395" s="2">
        <v>42453</v>
      </c>
      <c r="B18395" t="s">
        <v>72</v>
      </c>
      <c r="C18395" t="s">
        <v>76</v>
      </c>
      <c r="D18395" t="s">
        <v>50</v>
      </c>
      <c r="E18395" t="s">
        <v>50</v>
      </c>
      <c r="F18395">
        <v>40</v>
      </c>
      <c r="G18395">
        <v>38</v>
      </c>
      <c r="H18395">
        <v>705</v>
      </c>
      <c r="I18395">
        <v>741</v>
      </c>
      <c r="J18395">
        <v>2</v>
      </c>
      <c r="K18395">
        <v>1</v>
      </c>
      <c r="L18395" t="s">
        <v>28</v>
      </c>
      <c r="M18395" t="s">
        <v>1308</v>
      </c>
      <c r="N18395" t="s">
        <v>72</v>
      </c>
      <c r="O18395" t="s">
        <v>22</v>
      </c>
      <c r="P18395" t="s">
        <v>23</v>
      </c>
      <c r="Q18395" t="s">
        <v>24</v>
      </c>
    </row>
    <row r="18396" spans="1:17" x14ac:dyDescent="0.2">
      <c r="A18396" s="2">
        <v>42453</v>
      </c>
      <c r="B18396" t="s">
        <v>800</v>
      </c>
      <c r="C18396" t="s">
        <v>339</v>
      </c>
      <c r="D18396" t="s">
        <v>36</v>
      </c>
      <c r="E18396" t="s">
        <v>36</v>
      </c>
      <c r="F18396">
        <v>204</v>
      </c>
      <c r="G18396">
        <v>101</v>
      </c>
      <c r="H18396">
        <v>0</v>
      </c>
      <c r="I18396">
        <v>332</v>
      </c>
      <c r="J18396">
        <v>0</v>
      </c>
      <c r="K18396">
        <v>1</v>
      </c>
      <c r="L18396" t="s">
        <v>62</v>
      </c>
      <c r="M18396" t="s">
        <v>800</v>
      </c>
      <c r="N18396" t="s">
        <v>800</v>
      </c>
      <c r="O18396" t="s">
        <v>22</v>
      </c>
      <c r="P18396" t="s">
        <v>23</v>
      </c>
      <c r="Q18396" t="s">
        <v>41</v>
      </c>
    </row>
    <row r="18397" spans="1:17" x14ac:dyDescent="0.2">
      <c r="A18397" s="2">
        <v>42453</v>
      </c>
      <c r="B18397" t="s">
        <v>31</v>
      </c>
      <c r="C18397" t="s">
        <v>38</v>
      </c>
      <c r="D18397" t="s">
        <v>19</v>
      </c>
      <c r="E18397" t="s">
        <v>19</v>
      </c>
      <c r="F18397">
        <v>13</v>
      </c>
      <c r="G18397">
        <v>43</v>
      </c>
      <c r="H18397">
        <v>1038</v>
      </c>
      <c r="I18397">
        <v>641</v>
      </c>
      <c r="J18397">
        <v>2</v>
      </c>
      <c r="K18397">
        <v>2</v>
      </c>
      <c r="L18397" t="s">
        <v>20</v>
      </c>
      <c r="M18397" t="s">
        <v>33</v>
      </c>
      <c r="N18397" t="s">
        <v>31</v>
      </c>
      <c r="O18397" t="s">
        <v>22</v>
      </c>
      <c r="P18397" t="s">
        <v>23</v>
      </c>
      <c r="Q18397" t="s">
        <v>30</v>
      </c>
    </row>
    <row r="18398" spans="1:17" x14ac:dyDescent="0.2">
      <c r="A18398" s="2">
        <v>42453</v>
      </c>
      <c r="B18398" t="s">
        <v>81</v>
      </c>
      <c r="C18398" t="s">
        <v>49</v>
      </c>
      <c r="D18398" t="s">
        <v>50</v>
      </c>
      <c r="E18398" t="s">
        <v>50</v>
      </c>
      <c r="F18398">
        <v>88</v>
      </c>
      <c r="G18398">
        <v>51</v>
      </c>
      <c r="H18398">
        <v>376</v>
      </c>
      <c r="I18398">
        <v>593</v>
      </c>
      <c r="J18398">
        <v>0</v>
      </c>
      <c r="K18398">
        <v>0</v>
      </c>
      <c r="L18398" t="s">
        <v>28</v>
      </c>
      <c r="M18398" t="s">
        <v>83</v>
      </c>
      <c r="N18398" t="s">
        <v>81</v>
      </c>
      <c r="O18398" t="s">
        <v>22</v>
      </c>
      <c r="P18398" t="s">
        <v>23</v>
      </c>
      <c r="Q18398" t="s">
        <v>30</v>
      </c>
    </row>
    <row r="18399" spans="1:17" x14ac:dyDescent="0.2">
      <c r="A18399" s="2">
        <v>42453</v>
      </c>
      <c r="B18399" t="s">
        <v>199</v>
      </c>
      <c r="C18399" t="s">
        <v>296</v>
      </c>
      <c r="D18399" t="s">
        <v>36</v>
      </c>
      <c r="E18399" t="s">
        <v>36</v>
      </c>
      <c r="F18399">
        <v>41</v>
      </c>
      <c r="G18399">
        <v>100</v>
      </c>
      <c r="H18399">
        <v>655</v>
      </c>
      <c r="I18399">
        <v>336</v>
      </c>
      <c r="J18399">
        <v>3</v>
      </c>
      <c r="K18399">
        <v>1</v>
      </c>
      <c r="L18399" t="s">
        <v>62</v>
      </c>
      <c r="M18399" t="s">
        <v>220</v>
      </c>
      <c r="N18399" t="s">
        <v>199</v>
      </c>
      <c r="O18399" t="s">
        <v>22</v>
      </c>
      <c r="P18399" t="s">
        <v>23</v>
      </c>
      <c r="Q18399" t="s">
        <v>24</v>
      </c>
    </row>
    <row r="18400" spans="1:17" x14ac:dyDescent="0.2">
      <c r="A18400" s="2">
        <v>42453</v>
      </c>
      <c r="B18400" t="s">
        <v>153</v>
      </c>
      <c r="C18400" t="s">
        <v>1279</v>
      </c>
      <c r="D18400" t="s">
        <v>50</v>
      </c>
      <c r="E18400" t="s">
        <v>50</v>
      </c>
      <c r="F18400">
        <v>39</v>
      </c>
      <c r="G18400">
        <v>84</v>
      </c>
      <c r="H18400">
        <v>718</v>
      </c>
      <c r="I18400">
        <v>408</v>
      </c>
      <c r="J18400">
        <v>2</v>
      </c>
      <c r="K18400">
        <v>1</v>
      </c>
      <c r="L18400" t="s">
        <v>28</v>
      </c>
      <c r="M18400" t="s">
        <v>307</v>
      </c>
      <c r="N18400" t="s">
        <v>153</v>
      </c>
      <c r="O18400" t="s">
        <v>22</v>
      </c>
      <c r="P18400" t="s">
        <v>23</v>
      </c>
      <c r="Q18400" t="s">
        <v>24</v>
      </c>
    </row>
    <row r="18401" spans="1:17" x14ac:dyDescent="0.2">
      <c r="A18401" s="2">
        <v>42453</v>
      </c>
      <c r="B18401" t="s">
        <v>167</v>
      </c>
      <c r="C18401" t="s">
        <v>388</v>
      </c>
      <c r="D18401" t="s">
        <v>115</v>
      </c>
      <c r="E18401" t="s">
        <v>115</v>
      </c>
      <c r="F18401">
        <v>44</v>
      </c>
      <c r="G18401">
        <v>160</v>
      </c>
      <c r="H18401">
        <v>626</v>
      </c>
      <c r="I18401">
        <v>142</v>
      </c>
      <c r="J18401">
        <v>4</v>
      </c>
      <c r="K18401">
        <v>0</v>
      </c>
      <c r="L18401" t="s">
        <v>20</v>
      </c>
      <c r="M18401" t="s">
        <v>625</v>
      </c>
      <c r="N18401" t="s">
        <v>167</v>
      </c>
      <c r="O18401" t="s">
        <v>22</v>
      </c>
      <c r="P18401" t="s">
        <v>23</v>
      </c>
      <c r="Q18401" t="s">
        <v>24</v>
      </c>
    </row>
    <row r="18402" spans="1:17" x14ac:dyDescent="0.2">
      <c r="A18402" s="2">
        <v>42453</v>
      </c>
      <c r="B18402" t="s">
        <v>164</v>
      </c>
      <c r="C18402" t="s">
        <v>114</v>
      </c>
      <c r="D18402" t="s">
        <v>115</v>
      </c>
      <c r="E18402" t="s">
        <v>115</v>
      </c>
      <c r="F18402">
        <v>91</v>
      </c>
      <c r="G18402">
        <v>118</v>
      </c>
      <c r="H18402">
        <v>370</v>
      </c>
      <c r="I18402">
        <v>288</v>
      </c>
      <c r="J18402">
        <v>2</v>
      </c>
      <c r="K18402">
        <v>2</v>
      </c>
      <c r="L18402" t="s">
        <v>20</v>
      </c>
      <c r="M18402" t="s">
        <v>625</v>
      </c>
      <c r="N18402" t="s">
        <v>167</v>
      </c>
      <c r="O18402" t="s">
        <v>122</v>
      </c>
      <c r="P18402" t="s">
        <v>23</v>
      </c>
      <c r="Q18402" t="s">
        <v>30</v>
      </c>
    </row>
    <row r="18403" spans="1:17" x14ac:dyDescent="0.2">
      <c r="A18403" s="2">
        <v>42453</v>
      </c>
      <c r="B18403" t="s">
        <v>119</v>
      </c>
      <c r="C18403" t="s">
        <v>106</v>
      </c>
      <c r="D18403" t="s">
        <v>50</v>
      </c>
      <c r="E18403" t="s">
        <v>50</v>
      </c>
      <c r="F18403">
        <v>14</v>
      </c>
      <c r="G18403">
        <v>3</v>
      </c>
      <c r="H18403">
        <v>999</v>
      </c>
      <c r="I18403">
        <v>1373</v>
      </c>
      <c r="J18403">
        <v>1</v>
      </c>
      <c r="K18403">
        <v>1</v>
      </c>
      <c r="L18403" t="s">
        <v>28</v>
      </c>
      <c r="M18403" t="s">
        <v>520</v>
      </c>
      <c r="N18403" t="s">
        <v>119</v>
      </c>
      <c r="O18403" t="s">
        <v>22</v>
      </c>
      <c r="P18403" t="s">
        <v>23</v>
      </c>
      <c r="Q18403" t="s">
        <v>30</v>
      </c>
    </row>
    <row r="18404" spans="1:17" x14ac:dyDescent="0.2">
      <c r="A18404" s="2">
        <v>42453</v>
      </c>
      <c r="B18404" t="s">
        <v>143</v>
      </c>
      <c r="C18404" t="s">
        <v>1073</v>
      </c>
      <c r="D18404" t="s">
        <v>115</v>
      </c>
      <c r="E18404" t="s">
        <v>115</v>
      </c>
      <c r="F18404">
        <v>56</v>
      </c>
      <c r="G18404">
        <v>151</v>
      </c>
      <c r="H18404">
        <v>575</v>
      </c>
      <c r="I18404">
        <v>191</v>
      </c>
      <c r="J18404">
        <v>5</v>
      </c>
      <c r="K18404">
        <v>0</v>
      </c>
      <c r="L18404" t="s">
        <v>20</v>
      </c>
      <c r="M18404" t="s">
        <v>1014</v>
      </c>
      <c r="N18404" t="s">
        <v>143</v>
      </c>
      <c r="O18404" t="s">
        <v>22</v>
      </c>
      <c r="P18404" t="s">
        <v>23</v>
      </c>
      <c r="Q18404" t="s">
        <v>24</v>
      </c>
    </row>
    <row r="18405" spans="1:17" x14ac:dyDescent="0.2">
      <c r="A18405" s="2">
        <v>42453</v>
      </c>
      <c r="B18405" t="s">
        <v>177</v>
      </c>
      <c r="C18405" t="s">
        <v>212</v>
      </c>
      <c r="D18405" t="s">
        <v>115</v>
      </c>
      <c r="E18405" t="s">
        <v>115</v>
      </c>
      <c r="F18405">
        <v>82</v>
      </c>
      <c r="G18405">
        <v>177</v>
      </c>
      <c r="H18405">
        <v>413</v>
      </c>
      <c r="I18405">
        <v>99</v>
      </c>
      <c r="J18405">
        <v>8</v>
      </c>
      <c r="K18405">
        <v>0</v>
      </c>
      <c r="L18405" t="s">
        <v>20</v>
      </c>
      <c r="M18405" t="s">
        <v>640</v>
      </c>
      <c r="N18405" t="s">
        <v>177</v>
      </c>
      <c r="O18405" t="s">
        <v>22</v>
      </c>
      <c r="P18405" t="s">
        <v>23</v>
      </c>
      <c r="Q18405" t="s">
        <v>24</v>
      </c>
    </row>
    <row r="18406" spans="1:17" x14ac:dyDescent="0.2">
      <c r="A18406" s="2">
        <v>42453</v>
      </c>
      <c r="B18406" t="s">
        <v>133</v>
      </c>
      <c r="C18406" t="s">
        <v>464</v>
      </c>
      <c r="D18406" t="s">
        <v>115</v>
      </c>
      <c r="E18406" t="s">
        <v>115</v>
      </c>
      <c r="F18406">
        <v>57</v>
      </c>
      <c r="G18406">
        <v>145</v>
      </c>
      <c r="H18406">
        <v>565</v>
      </c>
      <c r="I18406">
        <v>214</v>
      </c>
      <c r="J18406">
        <v>1</v>
      </c>
      <c r="K18406">
        <v>0</v>
      </c>
      <c r="L18406" t="s">
        <v>20</v>
      </c>
      <c r="M18406" t="s">
        <v>1668</v>
      </c>
      <c r="N18406" t="s">
        <v>133</v>
      </c>
      <c r="O18406" t="s">
        <v>22</v>
      </c>
      <c r="P18406" t="s">
        <v>23</v>
      </c>
      <c r="Q18406" t="s">
        <v>24</v>
      </c>
    </row>
    <row r="18407" spans="1:17" x14ac:dyDescent="0.2">
      <c r="A18407" s="2">
        <v>42453</v>
      </c>
      <c r="B18407" t="s">
        <v>378</v>
      </c>
      <c r="C18407" t="s">
        <v>660</v>
      </c>
      <c r="D18407" t="s">
        <v>36</v>
      </c>
      <c r="E18407" t="s">
        <v>36</v>
      </c>
      <c r="F18407">
        <v>130</v>
      </c>
      <c r="G18407">
        <v>110</v>
      </c>
      <c r="H18407">
        <v>271</v>
      </c>
      <c r="I18407">
        <v>302</v>
      </c>
      <c r="J18407">
        <v>1</v>
      </c>
      <c r="K18407">
        <v>1</v>
      </c>
      <c r="L18407" t="s">
        <v>62</v>
      </c>
      <c r="M18407" t="s">
        <v>379</v>
      </c>
      <c r="N18407" t="s">
        <v>378</v>
      </c>
      <c r="O18407" t="s">
        <v>22</v>
      </c>
      <c r="P18407" t="s">
        <v>23</v>
      </c>
      <c r="Q18407" t="s">
        <v>30</v>
      </c>
    </row>
    <row r="18408" spans="1:17" x14ac:dyDescent="0.2">
      <c r="A18408" s="2">
        <v>42453</v>
      </c>
      <c r="B18408" t="s">
        <v>184</v>
      </c>
      <c r="C18408" t="s">
        <v>384</v>
      </c>
      <c r="D18408" t="s">
        <v>50</v>
      </c>
      <c r="E18408" t="s">
        <v>50</v>
      </c>
      <c r="F18408">
        <v>161</v>
      </c>
      <c r="G18408">
        <v>156</v>
      </c>
      <c r="H18408">
        <v>139</v>
      </c>
      <c r="I18408">
        <v>164</v>
      </c>
      <c r="J18408">
        <v>0</v>
      </c>
      <c r="K18408">
        <v>0</v>
      </c>
      <c r="L18408" t="s">
        <v>28</v>
      </c>
      <c r="M18408" t="s">
        <v>193</v>
      </c>
      <c r="N18408" t="s">
        <v>184</v>
      </c>
      <c r="O18408" t="s">
        <v>22</v>
      </c>
      <c r="P18408" t="s">
        <v>23</v>
      </c>
      <c r="Q18408" t="s">
        <v>30</v>
      </c>
    </row>
    <row r="18409" spans="1:17" x14ac:dyDescent="0.2">
      <c r="A18409" s="2">
        <v>42453</v>
      </c>
      <c r="B18409" t="s">
        <v>239</v>
      </c>
      <c r="C18409" t="s">
        <v>889</v>
      </c>
      <c r="D18409" t="s">
        <v>115</v>
      </c>
      <c r="E18409" t="s">
        <v>115</v>
      </c>
      <c r="F18409">
        <v>97</v>
      </c>
      <c r="G18409">
        <v>154</v>
      </c>
      <c r="H18409">
        <v>341</v>
      </c>
      <c r="I18409">
        <v>168</v>
      </c>
      <c r="J18409">
        <v>1</v>
      </c>
      <c r="K18409">
        <v>0</v>
      </c>
      <c r="L18409" t="s">
        <v>20</v>
      </c>
      <c r="M18409" t="s">
        <v>240</v>
      </c>
      <c r="N18409" t="s">
        <v>239</v>
      </c>
      <c r="O18409" t="s">
        <v>22</v>
      </c>
      <c r="P18409" t="s">
        <v>23</v>
      </c>
      <c r="Q18409" t="s">
        <v>24</v>
      </c>
    </row>
    <row r="18410" spans="1:17" x14ac:dyDescent="0.2">
      <c r="A18410" s="2">
        <v>42453</v>
      </c>
      <c r="B18410" t="s">
        <v>42</v>
      </c>
      <c r="C18410" t="s">
        <v>32</v>
      </c>
      <c r="D18410" t="s">
        <v>19</v>
      </c>
      <c r="E18410" t="s">
        <v>19</v>
      </c>
      <c r="F18410">
        <v>42</v>
      </c>
      <c r="G18410">
        <v>75</v>
      </c>
      <c r="H18410">
        <v>646</v>
      </c>
      <c r="I18410">
        <v>479</v>
      </c>
      <c r="J18410">
        <v>2</v>
      </c>
      <c r="K18410">
        <v>2</v>
      </c>
      <c r="L18410" t="s">
        <v>20</v>
      </c>
      <c r="M18410" t="s">
        <v>44</v>
      </c>
      <c r="N18410" t="s">
        <v>42</v>
      </c>
      <c r="O18410" t="s">
        <v>22</v>
      </c>
      <c r="P18410" t="s">
        <v>23</v>
      </c>
      <c r="Q18410" t="s">
        <v>30</v>
      </c>
    </row>
    <row r="18411" spans="1:17" x14ac:dyDescent="0.2">
      <c r="A18411" s="2">
        <v>42453</v>
      </c>
      <c r="B18411" t="s">
        <v>166</v>
      </c>
      <c r="C18411" t="s">
        <v>254</v>
      </c>
      <c r="D18411" t="s">
        <v>115</v>
      </c>
      <c r="E18411" t="s">
        <v>115</v>
      </c>
      <c r="F18411">
        <v>80</v>
      </c>
      <c r="G18411">
        <v>139</v>
      </c>
      <c r="H18411">
        <v>440</v>
      </c>
      <c r="I18411">
        <v>253</v>
      </c>
      <c r="J18411">
        <v>2</v>
      </c>
      <c r="K18411">
        <v>0</v>
      </c>
      <c r="L18411" t="s">
        <v>20</v>
      </c>
      <c r="M18411" t="s">
        <v>165</v>
      </c>
      <c r="N18411" t="s">
        <v>166</v>
      </c>
      <c r="O18411" t="s">
        <v>22</v>
      </c>
      <c r="P18411" t="s">
        <v>23</v>
      </c>
      <c r="Q18411" t="s">
        <v>24</v>
      </c>
    </row>
    <row r="18412" spans="1:17" x14ac:dyDescent="0.2">
      <c r="A18412" s="2">
        <v>42453</v>
      </c>
      <c r="B18412" t="s">
        <v>113</v>
      </c>
      <c r="C18412" t="s">
        <v>391</v>
      </c>
      <c r="D18412" t="s">
        <v>115</v>
      </c>
      <c r="E18412" t="s">
        <v>115</v>
      </c>
      <c r="F18412">
        <v>60</v>
      </c>
      <c r="G18412">
        <v>166</v>
      </c>
      <c r="H18412">
        <v>562</v>
      </c>
      <c r="I18412">
        <v>128</v>
      </c>
      <c r="J18412">
        <v>2</v>
      </c>
      <c r="K18412">
        <v>0</v>
      </c>
      <c r="L18412" t="s">
        <v>20</v>
      </c>
      <c r="M18412" t="s">
        <v>245</v>
      </c>
      <c r="N18412" t="s">
        <v>113</v>
      </c>
      <c r="O18412" t="s">
        <v>22</v>
      </c>
      <c r="P18412" t="s">
        <v>23</v>
      </c>
      <c r="Q18412" t="s">
        <v>24</v>
      </c>
    </row>
    <row r="18413" spans="1:17" x14ac:dyDescent="0.2">
      <c r="A18413" s="2">
        <v>42453</v>
      </c>
      <c r="B18413" t="s">
        <v>443</v>
      </c>
      <c r="C18413" t="s">
        <v>213</v>
      </c>
      <c r="D18413" t="s">
        <v>115</v>
      </c>
      <c r="E18413" t="s">
        <v>115</v>
      </c>
      <c r="F18413">
        <v>148</v>
      </c>
      <c r="G18413">
        <v>154</v>
      </c>
      <c r="H18413">
        <v>198</v>
      </c>
      <c r="I18413">
        <v>168</v>
      </c>
      <c r="J18413">
        <v>2</v>
      </c>
      <c r="K18413">
        <v>1</v>
      </c>
      <c r="L18413" t="s">
        <v>28</v>
      </c>
      <c r="M18413" t="s">
        <v>1043</v>
      </c>
      <c r="N18413" t="s">
        <v>443</v>
      </c>
      <c r="O18413" t="s">
        <v>22</v>
      </c>
      <c r="P18413" t="s">
        <v>23</v>
      </c>
      <c r="Q18413" t="s">
        <v>24</v>
      </c>
    </row>
    <row r="18414" spans="1:17" x14ac:dyDescent="0.2">
      <c r="A18414" s="2">
        <v>42453</v>
      </c>
      <c r="B18414" t="s">
        <v>354</v>
      </c>
      <c r="C18414" t="s">
        <v>655</v>
      </c>
      <c r="D18414" t="s">
        <v>57</v>
      </c>
      <c r="E18414" t="s">
        <v>57</v>
      </c>
      <c r="F18414">
        <v>200</v>
      </c>
      <c r="G18414">
        <v>202</v>
      </c>
      <c r="H18414">
        <v>25</v>
      </c>
      <c r="I18414">
        <v>4</v>
      </c>
      <c r="J18414">
        <v>2</v>
      </c>
      <c r="K18414">
        <v>0</v>
      </c>
      <c r="L18414" t="s">
        <v>28</v>
      </c>
      <c r="M18414" t="s">
        <v>357</v>
      </c>
      <c r="N18414" t="s">
        <v>354</v>
      </c>
      <c r="O18414" t="s">
        <v>22</v>
      </c>
      <c r="P18414" t="s">
        <v>23</v>
      </c>
      <c r="Q18414" t="s">
        <v>24</v>
      </c>
    </row>
    <row r="18415" spans="1:17" x14ac:dyDescent="0.2">
      <c r="A18415" s="2">
        <v>42453</v>
      </c>
      <c r="B18415" t="s">
        <v>469</v>
      </c>
      <c r="C18415" t="s">
        <v>648</v>
      </c>
      <c r="D18415" t="s">
        <v>115</v>
      </c>
      <c r="E18415" t="s">
        <v>115</v>
      </c>
      <c r="F18415">
        <v>123</v>
      </c>
      <c r="G18415">
        <v>183</v>
      </c>
      <c r="H18415">
        <v>279</v>
      </c>
      <c r="I18415">
        <v>79</v>
      </c>
      <c r="J18415">
        <v>6</v>
      </c>
      <c r="K18415">
        <v>0</v>
      </c>
      <c r="L18415" t="s">
        <v>20</v>
      </c>
      <c r="M18415" t="s">
        <v>1512</v>
      </c>
      <c r="N18415" t="s">
        <v>239</v>
      </c>
      <c r="O18415" t="s">
        <v>122</v>
      </c>
      <c r="P18415" t="s">
        <v>23</v>
      </c>
      <c r="Q18415" t="s">
        <v>24</v>
      </c>
    </row>
    <row r="18416" spans="1:17" x14ac:dyDescent="0.2">
      <c r="A18416" s="2">
        <v>42453</v>
      </c>
      <c r="B18416" t="s">
        <v>180</v>
      </c>
      <c r="C18416" t="s">
        <v>52</v>
      </c>
      <c r="D18416" t="s">
        <v>50</v>
      </c>
      <c r="E18416" t="s">
        <v>50</v>
      </c>
      <c r="F18416">
        <v>20</v>
      </c>
      <c r="G18416">
        <v>34</v>
      </c>
      <c r="H18416">
        <v>942</v>
      </c>
      <c r="I18416">
        <v>769</v>
      </c>
      <c r="J18416">
        <v>2</v>
      </c>
      <c r="K18416">
        <v>1</v>
      </c>
      <c r="L18416" t="s">
        <v>28</v>
      </c>
      <c r="M18416" t="s">
        <v>767</v>
      </c>
      <c r="N18416" t="s">
        <v>180</v>
      </c>
      <c r="O18416" t="s">
        <v>22</v>
      </c>
      <c r="P18416" t="s">
        <v>23</v>
      </c>
      <c r="Q18416" t="s">
        <v>24</v>
      </c>
    </row>
    <row r="18417" spans="1:17" x14ac:dyDescent="0.2">
      <c r="A18417" s="2">
        <v>42453</v>
      </c>
      <c r="B18417" t="s">
        <v>168</v>
      </c>
      <c r="C18417" t="s">
        <v>145</v>
      </c>
      <c r="D18417" t="s">
        <v>50</v>
      </c>
      <c r="E18417" t="s">
        <v>50</v>
      </c>
      <c r="F18417">
        <v>27</v>
      </c>
      <c r="G18417">
        <v>79</v>
      </c>
      <c r="H18417">
        <v>844</v>
      </c>
      <c r="I18417">
        <v>442</v>
      </c>
      <c r="J18417">
        <v>1</v>
      </c>
      <c r="K18417">
        <v>0</v>
      </c>
      <c r="L18417" t="s">
        <v>28</v>
      </c>
      <c r="M18417" t="s">
        <v>1265</v>
      </c>
      <c r="N18417" t="s">
        <v>168</v>
      </c>
      <c r="O18417" t="s">
        <v>22</v>
      </c>
      <c r="P18417" t="s">
        <v>23</v>
      </c>
      <c r="Q18417" t="s">
        <v>24</v>
      </c>
    </row>
    <row r="18418" spans="1:17" x14ac:dyDescent="0.2">
      <c r="A18418" s="2">
        <v>42453</v>
      </c>
      <c r="B18418" t="s">
        <v>176</v>
      </c>
      <c r="C18418" t="s">
        <v>913</v>
      </c>
      <c r="D18418" t="s">
        <v>115</v>
      </c>
      <c r="E18418" t="s">
        <v>115</v>
      </c>
      <c r="F18418">
        <v>64</v>
      </c>
      <c r="G18418">
        <v>117</v>
      </c>
      <c r="H18418">
        <v>517</v>
      </c>
      <c r="I18418">
        <v>290</v>
      </c>
      <c r="J18418">
        <v>2</v>
      </c>
      <c r="K18418">
        <v>0</v>
      </c>
      <c r="L18418" t="s">
        <v>20</v>
      </c>
      <c r="M18418" t="s">
        <v>300</v>
      </c>
      <c r="N18418" t="s">
        <v>176</v>
      </c>
      <c r="O18418" t="s">
        <v>22</v>
      </c>
      <c r="P18418" t="s">
        <v>23</v>
      </c>
      <c r="Q18418" t="s">
        <v>24</v>
      </c>
    </row>
    <row r="18419" spans="1:17" x14ac:dyDescent="0.2">
      <c r="A18419" s="2">
        <v>42453</v>
      </c>
      <c r="B18419" t="s">
        <v>449</v>
      </c>
      <c r="C18419" t="s">
        <v>572</v>
      </c>
      <c r="D18419" t="s">
        <v>115</v>
      </c>
      <c r="E18419" t="s">
        <v>115</v>
      </c>
      <c r="F18419">
        <v>74</v>
      </c>
      <c r="G18419">
        <v>135</v>
      </c>
      <c r="H18419">
        <v>484</v>
      </c>
      <c r="I18419">
        <v>263</v>
      </c>
      <c r="J18419">
        <v>1</v>
      </c>
      <c r="K18419">
        <v>0</v>
      </c>
      <c r="L18419" t="s">
        <v>20</v>
      </c>
      <c r="M18419" t="s">
        <v>530</v>
      </c>
      <c r="N18419" t="s">
        <v>449</v>
      </c>
      <c r="O18419" t="s">
        <v>22</v>
      </c>
      <c r="P18419" t="s">
        <v>23</v>
      </c>
      <c r="Q18419" t="s">
        <v>24</v>
      </c>
    </row>
    <row r="18420" spans="1:17" x14ac:dyDescent="0.2">
      <c r="A18420" s="2">
        <v>42453</v>
      </c>
      <c r="B18420" t="s">
        <v>425</v>
      </c>
      <c r="C18420" t="s">
        <v>638</v>
      </c>
      <c r="D18420" t="s">
        <v>115</v>
      </c>
      <c r="E18420" t="s">
        <v>115</v>
      </c>
      <c r="F18420">
        <v>146</v>
      </c>
      <c r="G18420">
        <v>181</v>
      </c>
      <c r="H18420">
        <v>209</v>
      </c>
      <c r="I18420">
        <v>80</v>
      </c>
      <c r="J18420">
        <v>4</v>
      </c>
      <c r="K18420">
        <v>1</v>
      </c>
      <c r="L18420" t="s">
        <v>20</v>
      </c>
      <c r="M18420" t="s">
        <v>811</v>
      </c>
      <c r="N18420" t="s">
        <v>425</v>
      </c>
      <c r="O18420" t="s">
        <v>22</v>
      </c>
      <c r="P18420" t="s">
        <v>23</v>
      </c>
      <c r="Q18420" t="s">
        <v>24</v>
      </c>
    </row>
    <row r="18421" spans="1:17" x14ac:dyDescent="0.2">
      <c r="A18421" s="2">
        <v>42453</v>
      </c>
      <c r="B18421" t="s">
        <v>161</v>
      </c>
      <c r="C18421" t="s">
        <v>100</v>
      </c>
      <c r="D18421" t="s">
        <v>50</v>
      </c>
      <c r="E18421" t="s">
        <v>50</v>
      </c>
      <c r="F18421">
        <v>17</v>
      </c>
      <c r="G18421">
        <v>28</v>
      </c>
      <c r="H18421">
        <v>983</v>
      </c>
      <c r="I18421">
        <v>833</v>
      </c>
      <c r="J18421">
        <v>1</v>
      </c>
      <c r="K18421">
        <v>1</v>
      </c>
      <c r="L18421" t="s">
        <v>28</v>
      </c>
      <c r="M18421" t="s">
        <v>162</v>
      </c>
      <c r="N18421" t="s">
        <v>161</v>
      </c>
      <c r="O18421" t="s">
        <v>22</v>
      </c>
      <c r="P18421" t="s">
        <v>23</v>
      </c>
      <c r="Q18421" t="s">
        <v>30</v>
      </c>
    </row>
    <row r="18422" spans="1:17" x14ac:dyDescent="0.2">
      <c r="A18422" s="2">
        <v>42454</v>
      </c>
      <c r="B18422" t="s">
        <v>150</v>
      </c>
      <c r="C18422" t="s">
        <v>374</v>
      </c>
      <c r="D18422" t="s">
        <v>36</v>
      </c>
      <c r="E18422" t="s">
        <v>36</v>
      </c>
      <c r="F18422">
        <v>37</v>
      </c>
      <c r="G18422">
        <v>120</v>
      </c>
      <c r="H18422">
        <v>742</v>
      </c>
      <c r="I18422">
        <v>285</v>
      </c>
      <c r="J18422">
        <v>7</v>
      </c>
      <c r="K18422">
        <v>1</v>
      </c>
      <c r="L18422" t="s">
        <v>62</v>
      </c>
      <c r="M18422" t="s">
        <v>1052</v>
      </c>
      <c r="N18422" t="s">
        <v>150</v>
      </c>
      <c r="O18422" t="s">
        <v>22</v>
      </c>
      <c r="P18422" t="s">
        <v>23</v>
      </c>
      <c r="Q18422" t="s">
        <v>24</v>
      </c>
    </row>
    <row r="18423" spans="1:17" x14ac:dyDescent="0.2">
      <c r="A18423" s="2">
        <v>42454</v>
      </c>
      <c r="B18423" t="s">
        <v>286</v>
      </c>
      <c r="C18423" t="s">
        <v>317</v>
      </c>
      <c r="D18423" t="s">
        <v>50</v>
      </c>
      <c r="E18423" t="s">
        <v>50</v>
      </c>
      <c r="F18423">
        <v>116</v>
      </c>
      <c r="G18423">
        <v>64</v>
      </c>
      <c r="H18423">
        <v>296</v>
      </c>
      <c r="I18423">
        <v>517</v>
      </c>
      <c r="J18423">
        <v>0</v>
      </c>
      <c r="K18423">
        <v>0</v>
      </c>
      <c r="L18423" t="s">
        <v>28</v>
      </c>
      <c r="M18423" t="s">
        <v>359</v>
      </c>
      <c r="N18423" t="s">
        <v>286</v>
      </c>
      <c r="O18423" t="s">
        <v>22</v>
      </c>
      <c r="P18423" t="s">
        <v>23</v>
      </c>
      <c r="Q18423" t="s">
        <v>30</v>
      </c>
    </row>
    <row r="18424" spans="1:17" x14ac:dyDescent="0.2">
      <c r="A18424" s="2">
        <v>42454</v>
      </c>
      <c r="B18424" t="s">
        <v>25</v>
      </c>
      <c r="C18424" t="s">
        <v>18</v>
      </c>
      <c r="D18424" t="s">
        <v>19</v>
      </c>
      <c r="E18424" t="s">
        <v>19</v>
      </c>
      <c r="F18424">
        <v>6</v>
      </c>
      <c r="G18424">
        <v>11</v>
      </c>
      <c r="H18424">
        <v>1254</v>
      </c>
      <c r="I18424">
        <v>1082</v>
      </c>
      <c r="J18424">
        <v>2</v>
      </c>
      <c r="K18424">
        <v>2</v>
      </c>
      <c r="L18424" t="s">
        <v>20</v>
      </c>
      <c r="M18424" t="s">
        <v>75</v>
      </c>
      <c r="N18424" t="s">
        <v>25</v>
      </c>
      <c r="O18424" t="s">
        <v>22</v>
      </c>
      <c r="P18424" t="s">
        <v>23</v>
      </c>
      <c r="Q18424" t="s">
        <v>30</v>
      </c>
    </row>
    <row r="18425" spans="1:17" x14ac:dyDescent="0.2">
      <c r="A18425" s="2">
        <v>42454</v>
      </c>
      <c r="B18425" t="s">
        <v>56</v>
      </c>
      <c r="C18425" t="s">
        <v>26</v>
      </c>
      <c r="D18425" t="s">
        <v>27</v>
      </c>
      <c r="E18425" t="s">
        <v>27</v>
      </c>
      <c r="F18425">
        <v>87</v>
      </c>
      <c r="G18425">
        <v>22</v>
      </c>
      <c r="H18425">
        <v>384</v>
      </c>
      <c r="I18425">
        <v>902</v>
      </c>
      <c r="J18425">
        <v>0</v>
      </c>
      <c r="K18425">
        <v>3</v>
      </c>
      <c r="L18425" t="s">
        <v>20</v>
      </c>
      <c r="M18425" t="s">
        <v>1669</v>
      </c>
      <c r="N18425" t="s">
        <v>56</v>
      </c>
      <c r="O18425" t="s">
        <v>22</v>
      </c>
      <c r="P18425" t="s">
        <v>23</v>
      </c>
      <c r="Q18425" t="s">
        <v>41</v>
      </c>
    </row>
    <row r="18426" spans="1:17" x14ac:dyDescent="0.2">
      <c r="A18426" s="2">
        <v>42454</v>
      </c>
      <c r="B18426" t="s">
        <v>210</v>
      </c>
      <c r="C18426" t="s">
        <v>304</v>
      </c>
      <c r="D18426" t="s">
        <v>27</v>
      </c>
      <c r="E18426" t="s">
        <v>27</v>
      </c>
      <c r="F18426">
        <v>99</v>
      </c>
      <c r="G18426">
        <v>89</v>
      </c>
      <c r="H18426">
        <v>340</v>
      </c>
      <c r="I18426">
        <v>375</v>
      </c>
      <c r="J18426">
        <v>2</v>
      </c>
      <c r="K18426">
        <v>2</v>
      </c>
      <c r="L18426" t="s">
        <v>20</v>
      </c>
      <c r="M18426" t="s">
        <v>557</v>
      </c>
      <c r="N18426" t="s">
        <v>210</v>
      </c>
      <c r="O18426" t="s">
        <v>22</v>
      </c>
      <c r="P18426" t="s">
        <v>23</v>
      </c>
      <c r="Q18426" t="s">
        <v>30</v>
      </c>
    </row>
    <row r="18427" spans="1:17" x14ac:dyDescent="0.2">
      <c r="A18427" s="2">
        <v>42454</v>
      </c>
      <c r="B18427" t="s">
        <v>141</v>
      </c>
      <c r="C18427" t="s">
        <v>35</v>
      </c>
      <c r="D18427" t="s">
        <v>36</v>
      </c>
      <c r="E18427" t="s">
        <v>36</v>
      </c>
      <c r="F18427">
        <v>83</v>
      </c>
      <c r="G18427">
        <v>115</v>
      </c>
      <c r="H18427">
        <v>412</v>
      </c>
      <c r="I18427">
        <v>296</v>
      </c>
      <c r="J18427">
        <v>2</v>
      </c>
      <c r="K18427">
        <v>1</v>
      </c>
      <c r="L18427" t="s">
        <v>28</v>
      </c>
      <c r="M18427" t="s">
        <v>1477</v>
      </c>
      <c r="N18427" t="s">
        <v>141</v>
      </c>
      <c r="O18427" t="s">
        <v>22</v>
      </c>
      <c r="P18427" t="s">
        <v>23</v>
      </c>
      <c r="Q18427" t="s">
        <v>24</v>
      </c>
    </row>
    <row r="18428" spans="1:17" x14ac:dyDescent="0.2">
      <c r="A18428" s="2">
        <v>42454</v>
      </c>
      <c r="B18428" t="s">
        <v>555</v>
      </c>
      <c r="C18428" t="s">
        <v>77</v>
      </c>
      <c r="D18428" t="s">
        <v>27</v>
      </c>
      <c r="E18428" t="s">
        <v>27</v>
      </c>
      <c r="F18428">
        <v>95</v>
      </c>
      <c r="G18428">
        <v>30</v>
      </c>
      <c r="H18428">
        <v>353</v>
      </c>
      <c r="I18428">
        <v>791</v>
      </c>
      <c r="J18428">
        <v>2</v>
      </c>
      <c r="K18428">
        <v>0</v>
      </c>
      <c r="L18428" t="s">
        <v>20</v>
      </c>
      <c r="M18428" t="s">
        <v>555</v>
      </c>
      <c r="N18428" t="s">
        <v>555</v>
      </c>
      <c r="O18428" t="s">
        <v>22</v>
      </c>
      <c r="P18428" t="s">
        <v>23</v>
      </c>
      <c r="Q18428" t="s">
        <v>24</v>
      </c>
    </row>
    <row r="18429" spans="1:17" x14ac:dyDescent="0.2">
      <c r="A18429" s="2">
        <v>42454</v>
      </c>
      <c r="B18429" t="s">
        <v>34</v>
      </c>
      <c r="C18429" t="s">
        <v>250</v>
      </c>
      <c r="D18429" t="s">
        <v>36</v>
      </c>
      <c r="E18429" t="s">
        <v>36</v>
      </c>
      <c r="F18429">
        <v>63</v>
      </c>
      <c r="G18429">
        <v>104</v>
      </c>
      <c r="H18429">
        <v>540</v>
      </c>
      <c r="I18429">
        <v>329</v>
      </c>
      <c r="J18429">
        <v>0</v>
      </c>
      <c r="K18429">
        <v>0</v>
      </c>
      <c r="L18429" t="s">
        <v>62</v>
      </c>
      <c r="M18429" t="s">
        <v>37</v>
      </c>
      <c r="N18429" t="s">
        <v>34</v>
      </c>
      <c r="O18429" t="s">
        <v>22</v>
      </c>
      <c r="P18429" t="s">
        <v>23</v>
      </c>
      <c r="Q18429" t="s">
        <v>30</v>
      </c>
    </row>
    <row r="18430" spans="1:17" x14ac:dyDescent="0.2">
      <c r="A18430" s="2">
        <v>42454</v>
      </c>
      <c r="B18430" t="s">
        <v>263</v>
      </c>
      <c r="C18430" t="s">
        <v>531</v>
      </c>
      <c r="D18430" t="s">
        <v>27</v>
      </c>
      <c r="E18430" t="s">
        <v>27</v>
      </c>
      <c r="F18430">
        <v>64</v>
      </c>
      <c r="G18430">
        <v>55</v>
      </c>
      <c r="H18430">
        <v>516</v>
      </c>
      <c r="I18430">
        <v>576</v>
      </c>
      <c r="J18430">
        <v>0</v>
      </c>
      <c r="K18430">
        <v>0</v>
      </c>
      <c r="L18430" t="s">
        <v>20</v>
      </c>
      <c r="M18430" t="s">
        <v>599</v>
      </c>
      <c r="N18430" t="s">
        <v>263</v>
      </c>
      <c r="O18430" t="s">
        <v>22</v>
      </c>
      <c r="P18430" t="s">
        <v>23</v>
      </c>
      <c r="Q18430" t="s">
        <v>30</v>
      </c>
    </row>
    <row r="18431" spans="1:17" x14ac:dyDescent="0.2">
      <c r="A18431" s="2">
        <v>42454</v>
      </c>
      <c r="B18431" t="s">
        <v>98</v>
      </c>
      <c r="C18431" t="s">
        <v>53</v>
      </c>
      <c r="D18431" t="s">
        <v>50</v>
      </c>
      <c r="E18431" t="s">
        <v>50</v>
      </c>
      <c r="F18431">
        <v>29</v>
      </c>
      <c r="G18431">
        <v>12</v>
      </c>
      <c r="H18431">
        <v>809</v>
      </c>
      <c r="I18431">
        <v>1070</v>
      </c>
      <c r="J18431">
        <v>1</v>
      </c>
      <c r="K18431">
        <v>0</v>
      </c>
      <c r="L18431" t="s">
        <v>28</v>
      </c>
      <c r="M18431" t="s">
        <v>99</v>
      </c>
      <c r="N18431" t="s">
        <v>98</v>
      </c>
      <c r="O18431" t="s">
        <v>22</v>
      </c>
      <c r="P18431" t="s">
        <v>23</v>
      </c>
      <c r="Q18431" t="s">
        <v>24</v>
      </c>
    </row>
    <row r="18432" spans="1:17" x14ac:dyDescent="0.2">
      <c r="A18432" s="2">
        <v>42454</v>
      </c>
      <c r="B18432" t="s">
        <v>136</v>
      </c>
      <c r="C18432" t="s">
        <v>380</v>
      </c>
      <c r="D18432" t="s">
        <v>36</v>
      </c>
      <c r="E18432" t="s">
        <v>36</v>
      </c>
      <c r="F18432">
        <v>36</v>
      </c>
      <c r="G18432">
        <v>135</v>
      </c>
      <c r="H18432">
        <v>743</v>
      </c>
      <c r="I18432">
        <v>263</v>
      </c>
      <c r="J18432">
        <v>1</v>
      </c>
      <c r="K18432">
        <v>0</v>
      </c>
      <c r="L18432" t="s">
        <v>62</v>
      </c>
      <c r="M18432" t="s">
        <v>340</v>
      </c>
      <c r="N18432" t="s">
        <v>136</v>
      </c>
      <c r="O18432" t="s">
        <v>22</v>
      </c>
      <c r="P18432" t="s">
        <v>23</v>
      </c>
      <c r="Q18432" t="s">
        <v>24</v>
      </c>
    </row>
    <row r="18433" spans="1:17" x14ac:dyDescent="0.2">
      <c r="A18433" s="2">
        <v>42454</v>
      </c>
      <c r="B18433" t="s">
        <v>185</v>
      </c>
      <c r="C18433" t="s">
        <v>131</v>
      </c>
      <c r="D18433" t="s">
        <v>27</v>
      </c>
      <c r="E18433" t="s">
        <v>27</v>
      </c>
      <c r="F18433">
        <v>52</v>
      </c>
      <c r="G18433">
        <v>33</v>
      </c>
      <c r="H18433">
        <v>593</v>
      </c>
      <c r="I18433">
        <v>784</v>
      </c>
      <c r="J18433">
        <v>1</v>
      </c>
      <c r="K18433">
        <v>1</v>
      </c>
      <c r="L18433" t="s">
        <v>20</v>
      </c>
      <c r="M18433" t="s">
        <v>412</v>
      </c>
      <c r="N18433" t="s">
        <v>185</v>
      </c>
      <c r="O18433" t="s">
        <v>22</v>
      </c>
      <c r="P18433" t="s">
        <v>23</v>
      </c>
      <c r="Q18433" t="s">
        <v>30</v>
      </c>
    </row>
    <row r="18434" spans="1:17" x14ac:dyDescent="0.2">
      <c r="A18434" s="2">
        <v>42454</v>
      </c>
      <c r="B18434" t="s">
        <v>97</v>
      </c>
      <c r="C18434" t="s">
        <v>646</v>
      </c>
      <c r="D18434" t="s">
        <v>50</v>
      </c>
      <c r="E18434" t="s">
        <v>50</v>
      </c>
      <c r="F18434">
        <v>142</v>
      </c>
      <c r="G18434">
        <v>21</v>
      </c>
      <c r="H18434">
        <v>233</v>
      </c>
      <c r="I18434">
        <v>917</v>
      </c>
      <c r="J18434">
        <v>0</v>
      </c>
      <c r="K18434">
        <v>3</v>
      </c>
      <c r="L18434" t="s">
        <v>28</v>
      </c>
      <c r="M18434" t="s">
        <v>97</v>
      </c>
      <c r="N18434" t="s">
        <v>97</v>
      </c>
      <c r="O18434" t="s">
        <v>22</v>
      </c>
      <c r="P18434" t="s">
        <v>23</v>
      </c>
      <c r="Q18434" t="s">
        <v>41</v>
      </c>
    </row>
    <row r="18435" spans="1:17" x14ac:dyDescent="0.2">
      <c r="A18435" s="2">
        <v>42454</v>
      </c>
      <c r="B18435" t="s">
        <v>111</v>
      </c>
      <c r="C18435" t="s">
        <v>802</v>
      </c>
      <c r="D18435" t="s">
        <v>36</v>
      </c>
      <c r="E18435" t="s">
        <v>36</v>
      </c>
      <c r="F18435">
        <v>73</v>
      </c>
      <c r="G18435">
        <v>76</v>
      </c>
      <c r="H18435">
        <v>490</v>
      </c>
      <c r="I18435">
        <v>478</v>
      </c>
      <c r="J18435">
        <v>1</v>
      </c>
      <c r="K18435">
        <v>0</v>
      </c>
      <c r="L18435" t="s">
        <v>62</v>
      </c>
      <c r="M18435" t="s">
        <v>218</v>
      </c>
      <c r="N18435" t="s">
        <v>111</v>
      </c>
      <c r="O18435" t="s">
        <v>22</v>
      </c>
      <c r="P18435" t="s">
        <v>23</v>
      </c>
      <c r="Q18435" t="s">
        <v>24</v>
      </c>
    </row>
    <row r="18436" spans="1:17" x14ac:dyDescent="0.2">
      <c r="A18436" s="2">
        <v>42454</v>
      </c>
      <c r="B18436" t="s">
        <v>197</v>
      </c>
      <c r="C18436" t="s">
        <v>196</v>
      </c>
      <c r="D18436" t="s">
        <v>36</v>
      </c>
      <c r="E18436" t="s">
        <v>36</v>
      </c>
      <c r="F18436">
        <v>106</v>
      </c>
      <c r="G18436">
        <v>164</v>
      </c>
      <c r="H18436">
        <v>319</v>
      </c>
      <c r="I18436">
        <v>135</v>
      </c>
      <c r="J18436">
        <v>2</v>
      </c>
      <c r="K18436">
        <v>1</v>
      </c>
      <c r="L18436" t="s">
        <v>62</v>
      </c>
      <c r="M18436" t="s">
        <v>225</v>
      </c>
      <c r="N18436" t="s">
        <v>197</v>
      </c>
      <c r="O18436" t="s">
        <v>22</v>
      </c>
      <c r="P18436" t="s">
        <v>23</v>
      </c>
      <c r="Q18436" t="s">
        <v>24</v>
      </c>
    </row>
    <row r="18437" spans="1:17" x14ac:dyDescent="0.2">
      <c r="A18437" s="2">
        <v>42454</v>
      </c>
      <c r="B18437" t="s">
        <v>126</v>
      </c>
      <c r="C18437" t="s">
        <v>67</v>
      </c>
      <c r="D18437" t="s">
        <v>50</v>
      </c>
      <c r="E18437" t="s">
        <v>50</v>
      </c>
      <c r="F18437">
        <v>15</v>
      </c>
      <c r="G18437">
        <v>24</v>
      </c>
      <c r="H18437">
        <v>997</v>
      </c>
      <c r="I18437">
        <v>871</v>
      </c>
      <c r="J18437">
        <v>2</v>
      </c>
      <c r="K18437">
        <v>3</v>
      </c>
      <c r="L18437" t="s">
        <v>28</v>
      </c>
      <c r="M18437" t="s">
        <v>308</v>
      </c>
      <c r="N18437" t="s">
        <v>126</v>
      </c>
      <c r="O18437" t="s">
        <v>22</v>
      </c>
      <c r="P18437" t="s">
        <v>23</v>
      </c>
      <c r="Q18437" t="s">
        <v>41</v>
      </c>
    </row>
    <row r="18438" spans="1:17" x14ac:dyDescent="0.2">
      <c r="A18438" s="2">
        <v>42454</v>
      </c>
      <c r="B18438" t="s">
        <v>135</v>
      </c>
      <c r="C18438" t="s">
        <v>183</v>
      </c>
      <c r="D18438" t="s">
        <v>36</v>
      </c>
      <c r="E18438" t="s">
        <v>36</v>
      </c>
      <c r="F18438">
        <v>62</v>
      </c>
      <c r="G18438">
        <v>53</v>
      </c>
      <c r="H18438">
        <v>546</v>
      </c>
      <c r="I18438">
        <v>589</v>
      </c>
      <c r="J18438">
        <v>1</v>
      </c>
      <c r="K18438">
        <v>1</v>
      </c>
      <c r="L18438" t="s">
        <v>62</v>
      </c>
      <c r="M18438" t="s">
        <v>1507</v>
      </c>
      <c r="N18438" t="s">
        <v>135</v>
      </c>
      <c r="O18438" t="s">
        <v>22</v>
      </c>
      <c r="P18438" t="s">
        <v>23</v>
      </c>
      <c r="Q18438" t="s">
        <v>30</v>
      </c>
    </row>
    <row r="18439" spans="1:17" x14ac:dyDescent="0.2">
      <c r="A18439" s="2">
        <v>42454</v>
      </c>
      <c r="B18439" t="s">
        <v>82</v>
      </c>
      <c r="C18439" t="s">
        <v>87</v>
      </c>
      <c r="D18439" t="s">
        <v>50</v>
      </c>
      <c r="E18439" t="s">
        <v>50</v>
      </c>
      <c r="F18439">
        <v>7</v>
      </c>
      <c r="G18439">
        <v>70</v>
      </c>
      <c r="H18439">
        <v>1233</v>
      </c>
      <c r="I18439">
        <v>499</v>
      </c>
      <c r="J18439">
        <v>0</v>
      </c>
      <c r="K18439">
        <v>1</v>
      </c>
      <c r="L18439" t="s">
        <v>28</v>
      </c>
      <c r="M18439" t="s">
        <v>912</v>
      </c>
      <c r="N18439" t="s">
        <v>82</v>
      </c>
      <c r="O18439" t="s">
        <v>22</v>
      </c>
      <c r="P18439" t="s">
        <v>23</v>
      </c>
      <c r="Q18439" t="s">
        <v>41</v>
      </c>
    </row>
    <row r="18440" spans="1:17" x14ac:dyDescent="0.2">
      <c r="A18440" s="2">
        <v>42454</v>
      </c>
      <c r="B18440" t="s">
        <v>244</v>
      </c>
      <c r="C18440" t="s">
        <v>101</v>
      </c>
      <c r="D18440" t="s">
        <v>50</v>
      </c>
      <c r="E18440" t="s">
        <v>50</v>
      </c>
      <c r="F18440">
        <v>26</v>
      </c>
      <c r="G18440">
        <v>98</v>
      </c>
      <c r="H18440">
        <v>857</v>
      </c>
      <c r="I18440">
        <v>340</v>
      </c>
      <c r="J18440">
        <v>0</v>
      </c>
      <c r="K18440">
        <v>0</v>
      </c>
      <c r="L18440" t="s">
        <v>28</v>
      </c>
      <c r="M18440" t="s">
        <v>597</v>
      </c>
      <c r="N18440" t="s">
        <v>244</v>
      </c>
      <c r="O18440" t="s">
        <v>22</v>
      </c>
      <c r="P18440" t="s">
        <v>23</v>
      </c>
      <c r="Q18440" t="s">
        <v>30</v>
      </c>
    </row>
    <row r="18441" spans="1:17" x14ac:dyDescent="0.2">
      <c r="A18441" s="2">
        <v>42454</v>
      </c>
      <c r="B18441" t="s">
        <v>46</v>
      </c>
      <c r="C18441" t="s">
        <v>45</v>
      </c>
      <c r="D18441" t="s">
        <v>36</v>
      </c>
      <c r="E18441" t="s">
        <v>36</v>
      </c>
      <c r="F18441">
        <v>124</v>
      </c>
      <c r="G18441">
        <v>131</v>
      </c>
      <c r="H18441">
        <v>277</v>
      </c>
      <c r="I18441">
        <v>270</v>
      </c>
      <c r="J18441">
        <v>1</v>
      </c>
      <c r="K18441">
        <v>1</v>
      </c>
      <c r="L18441" t="s">
        <v>62</v>
      </c>
      <c r="M18441" t="s">
        <v>685</v>
      </c>
      <c r="N18441" t="s">
        <v>46</v>
      </c>
      <c r="O18441" t="s">
        <v>22</v>
      </c>
      <c r="P18441" t="s">
        <v>23</v>
      </c>
      <c r="Q18441" t="s">
        <v>30</v>
      </c>
    </row>
    <row r="18442" spans="1:17" x14ac:dyDescent="0.2">
      <c r="A18442" s="2">
        <v>42454</v>
      </c>
      <c r="B18442" t="s">
        <v>128</v>
      </c>
      <c r="C18442" t="s">
        <v>365</v>
      </c>
      <c r="D18442" t="s">
        <v>36</v>
      </c>
      <c r="E18442" t="s">
        <v>36</v>
      </c>
      <c r="F18442">
        <v>47</v>
      </c>
      <c r="G18442">
        <v>101</v>
      </c>
      <c r="H18442">
        <v>609</v>
      </c>
      <c r="I18442">
        <v>332</v>
      </c>
      <c r="J18442">
        <v>1</v>
      </c>
      <c r="K18442">
        <v>0</v>
      </c>
      <c r="L18442" t="s">
        <v>62</v>
      </c>
      <c r="M18442" t="s">
        <v>1115</v>
      </c>
      <c r="N18442" t="s">
        <v>128</v>
      </c>
      <c r="O18442" t="s">
        <v>22</v>
      </c>
      <c r="P18442" t="s">
        <v>23</v>
      </c>
      <c r="Q18442" t="s">
        <v>24</v>
      </c>
    </row>
    <row r="18443" spans="1:17" x14ac:dyDescent="0.2">
      <c r="A18443" s="2">
        <v>42455</v>
      </c>
      <c r="B18443" t="s">
        <v>776</v>
      </c>
      <c r="C18443" t="s">
        <v>229</v>
      </c>
      <c r="D18443" t="s">
        <v>27</v>
      </c>
      <c r="E18443" t="s">
        <v>27</v>
      </c>
      <c r="F18443">
        <v>204</v>
      </c>
      <c r="G18443">
        <v>170</v>
      </c>
      <c r="H18443">
        <v>0</v>
      </c>
      <c r="I18443">
        <v>127</v>
      </c>
      <c r="J18443">
        <v>0</v>
      </c>
      <c r="K18443">
        <v>4</v>
      </c>
      <c r="L18443" t="s">
        <v>230</v>
      </c>
      <c r="M18443" t="s">
        <v>899</v>
      </c>
      <c r="N18443" t="s">
        <v>776</v>
      </c>
      <c r="O18443" t="s">
        <v>22</v>
      </c>
      <c r="P18443" t="s">
        <v>23</v>
      </c>
      <c r="Q18443" t="s">
        <v>41</v>
      </c>
    </row>
    <row r="18444" spans="1:17" x14ac:dyDescent="0.2">
      <c r="A18444" s="2">
        <v>42455</v>
      </c>
      <c r="B18444" t="s">
        <v>586</v>
      </c>
      <c r="C18444" t="s">
        <v>453</v>
      </c>
      <c r="D18444" t="s">
        <v>27</v>
      </c>
      <c r="E18444" t="s">
        <v>27</v>
      </c>
      <c r="F18444">
        <v>113</v>
      </c>
      <c r="G18444">
        <v>121</v>
      </c>
      <c r="H18444">
        <v>298</v>
      </c>
      <c r="I18444">
        <v>283</v>
      </c>
      <c r="J18444">
        <v>0</v>
      </c>
      <c r="K18444">
        <v>2</v>
      </c>
      <c r="L18444" t="s">
        <v>230</v>
      </c>
      <c r="M18444" t="s">
        <v>594</v>
      </c>
      <c r="N18444" t="s">
        <v>586</v>
      </c>
      <c r="O18444" t="s">
        <v>22</v>
      </c>
      <c r="P18444" t="s">
        <v>23</v>
      </c>
      <c r="Q18444" t="s">
        <v>41</v>
      </c>
    </row>
    <row r="18445" spans="1:17" x14ac:dyDescent="0.2">
      <c r="A18445" s="2">
        <v>42455</v>
      </c>
      <c r="B18445" t="s">
        <v>69</v>
      </c>
      <c r="C18445" t="s">
        <v>85</v>
      </c>
      <c r="D18445" t="s">
        <v>50</v>
      </c>
      <c r="E18445" t="s">
        <v>50</v>
      </c>
      <c r="F18445">
        <v>10</v>
      </c>
      <c r="G18445">
        <v>35</v>
      </c>
      <c r="H18445">
        <v>1095</v>
      </c>
      <c r="I18445">
        <v>753</v>
      </c>
      <c r="J18445">
        <v>2</v>
      </c>
      <c r="K18445">
        <v>1</v>
      </c>
      <c r="L18445" t="s">
        <v>28</v>
      </c>
      <c r="M18445" t="s">
        <v>71</v>
      </c>
      <c r="N18445" t="s">
        <v>69</v>
      </c>
      <c r="O18445" t="s">
        <v>22</v>
      </c>
      <c r="P18445" t="s">
        <v>23</v>
      </c>
      <c r="Q18445" t="s">
        <v>24</v>
      </c>
    </row>
    <row r="18446" spans="1:17" x14ac:dyDescent="0.2">
      <c r="A18446" s="2">
        <v>42455</v>
      </c>
      <c r="B18446" t="s">
        <v>386</v>
      </c>
      <c r="C18446" t="s">
        <v>560</v>
      </c>
      <c r="D18446" t="s">
        <v>50</v>
      </c>
      <c r="E18446" t="s">
        <v>50</v>
      </c>
      <c r="F18446">
        <v>112</v>
      </c>
      <c r="G18446">
        <v>125</v>
      </c>
      <c r="H18446">
        <v>299</v>
      </c>
      <c r="I18446">
        <v>275</v>
      </c>
      <c r="J18446">
        <v>0</v>
      </c>
      <c r="K18446">
        <v>1</v>
      </c>
      <c r="L18446" t="s">
        <v>28</v>
      </c>
      <c r="M18446" t="s">
        <v>1511</v>
      </c>
      <c r="N18446" t="s">
        <v>180</v>
      </c>
      <c r="O18446" t="s">
        <v>122</v>
      </c>
      <c r="P18446" t="s">
        <v>23</v>
      </c>
      <c r="Q18446" t="s">
        <v>41</v>
      </c>
    </row>
    <row r="18447" spans="1:17" x14ac:dyDescent="0.2">
      <c r="A18447" s="2">
        <v>42455</v>
      </c>
      <c r="B18447" t="s">
        <v>775</v>
      </c>
      <c r="C18447" t="s">
        <v>549</v>
      </c>
      <c r="D18447" t="s">
        <v>27</v>
      </c>
      <c r="E18447" t="s">
        <v>27</v>
      </c>
      <c r="F18447">
        <v>199</v>
      </c>
      <c r="G18447">
        <v>176</v>
      </c>
      <c r="H18447">
        <v>26</v>
      </c>
      <c r="I18447">
        <v>109</v>
      </c>
      <c r="J18447">
        <v>0</v>
      </c>
      <c r="K18447">
        <v>7</v>
      </c>
      <c r="L18447" t="s">
        <v>230</v>
      </c>
      <c r="M18447" t="s">
        <v>825</v>
      </c>
      <c r="N18447" t="s">
        <v>775</v>
      </c>
      <c r="O18447" t="s">
        <v>22</v>
      </c>
      <c r="P18447" t="s">
        <v>23</v>
      </c>
      <c r="Q18447" t="s">
        <v>41</v>
      </c>
    </row>
    <row r="18448" spans="1:17" x14ac:dyDescent="0.2">
      <c r="A18448" s="2">
        <v>42455</v>
      </c>
      <c r="B18448" t="s">
        <v>224</v>
      </c>
      <c r="C18448" t="s">
        <v>208</v>
      </c>
      <c r="D18448" t="s">
        <v>36</v>
      </c>
      <c r="E18448" t="s">
        <v>36</v>
      </c>
      <c r="F18448">
        <v>86</v>
      </c>
      <c r="G18448">
        <v>67</v>
      </c>
      <c r="H18448">
        <v>392</v>
      </c>
      <c r="I18448">
        <v>506</v>
      </c>
      <c r="J18448">
        <v>1</v>
      </c>
      <c r="K18448">
        <v>0</v>
      </c>
      <c r="L18448" t="s">
        <v>62</v>
      </c>
      <c r="M18448" t="s">
        <v>236</v>
      </c>
      <c r="N18448" t="s">
        <v>224</v>
      </c>
      <c r="O18448" t="s">
        <v>22</v>
      </c>
      <c r="P18448" t="s">
        <v>23</v>
      </c>
      <c r="Q18448" t="s">
        <v>24</v>
      </c>
    </row>
    <row r="18449" spans="1:17" x14ac:dyDescent="0.2">
      <c r="A18449" s="2">
        <v>42455</v>
      </c>
      <c r="B18449" t="s">
        <v>172</v>
      </c>
      <c r="C18449" t="s">
        <v>352</v>
      </c>
      <c r="D18449" t="s">
        <v>36</v>
      </c>
      <c r="E18449" t="s">
        <v>36</v>
      </c>
      <c r="F18449">
        <v>129</v>
      </c>
      <c r="G18449">
        <v>133</v>
      </c>
      <c r="H18449">
        <v>273</v>
      </c>
      <c r="I18449">
        <v>265</v>
      </c>
      <c r="J18449">
        <v>1</v>
      </c>
      <c r="K18449">
        <v>3</v>
      </c>
      <c r="L18449" t="s">
        <v>62</v>
      </c>
      <c r="M18449" t="s">
        <v>616</v>
      </c>
      <c r="N18449" t="s">
        <v>172</v>
      </c>
      <c r="O18449" t="s">
        <v>22</v>
      </c>
      <c r="P18449" t="s">
        <v>23</v>
      </c>
      <c r="Q18449" t="s">
        <v>41</v>
      </c>
    </row>
    <row r="18450" spans="1:17" x14ac:dyDescent="0.2">
      <c r="A18450" s="2">
        <v>42455</v>
      </c>
      <c r="B18450" t="s">
        <v>120</v>
      </c>
      <c r="C18450" t="s">
        <v>149</v>
      </c>
      <c r="D18450" t="s">
        <v>36</v>
      </c>
      <c r="E18450" t="s">
        <v>36</v>
      </c>
      <c r="F18450">
        <v>61</v>
      </c>
      <c r="G18450">
        <v>70</v>
      </c>
      <c r="H18450">
        <v>550</v>
      </c>
      <c r="I18450">
        <v>499</v>
      </c>
      <c r="J18450">
        <v>2</v>
      </c>
      <c r="K18450">
        <v>2</v>
      </c>
      <c r="L18450" t="s">
        <v>62</v>
      </c>
      <c r="M18450" t="s">
        <v>1670</v>
      </c>
      <c r="N18450" t="s">
        <v>120</v>
      </c>
      <c r="O18450" t="s">
        <v>22</v>
      </c>
      <c r="P18450" t="s">
        <v>23</v>
      </c>
      <c r="Q18450" t="s">
        <v>30</v>
      </c>
    </row>
    <row r="18451" spans="1:17" x14ac:dyDescent="0.2">
      <c r="A18451" s="2">
        <v>42455</v>
      </c>
      <c r="B18451" t="s">
        <v>548</v>
      </c>
      <c r="C18451" t="s">
        <v>110</v>
      </c>
      <c r="D18451" t="s">
        <v>36</v>
      </c>
      <c r="E18451" t="s">
        <v>36</v>
      </c>
      <c r="F18451">
        <v>31</v>
      </c>
      <c r="G18451">
        <v>81</v>
      </c>
      <c r="H18451">
        <v>789</v>
      </c>
      <c r="I18451">
        <v>423</v>
      </c>
      <c r="J18451">
        <v>0</v>
      </c>
      <c r="K18451">
        <v>1</v>
      </c>
      <c r="L18451" t="s">
        <v>62</v>
      </c>
      <c r="M18451" t="s">
        <v>805</v>
      </c>
      <c r="N18451" t="s">
        <v>548</v>
      </c>
      <c r="O18451" t="s">
        <v>22</v>
      </c>
      <c r="P18451" t="s">
        <v>23</v>
      </c>
      <c r="Q18451" t="s">
        <v>41</v>
      </c>
    </row>
    <row r="18452" spans="1:17" x14ac:dyDescent="0.2">
      <c r="A18452" s="2">
        <v>42455</v>
      </c>
      <c r="B18452" t="s">
        <v>890</v>
      </c>
      <c r="C18452" t="s">
        <v>267</v>
      </c>
      <c r="D18452" t="s">
        <v>36</v>
      </c>
      <c r="E18452" t="s">
        <v>36</v>
      </c>
      <c r="F18452">
        <v>58</v>
      </c>
      <c r="G18452">
        <v>109</v>
      </c>
      <c r="H18452">
        <v>565</v>
      </c>
      <c r="I18452">
        <v>305</v>
      </c>
      <c r="J18452">
        <v>2</v>
      </c>
      <c r="K18452">
        <v>1</v>
      </c>
      <c r="L18452" t="s">
        <v>62</v>
      </c>
      <c r="M18452" t="s">
        <v>920</v>
      </c>
      <c r="N18452" t="s">
        <v>890</v>
      </c>
      <c r="O18452" t="s">
        <v>22</v>
      </c>
      <c r="P18452" t="s">
        <v>23</v>
      </c>
      <c r="Q18452" t="s">
        <v>24</v>
      </c>
    </row>
    <row r="18453" spans="1:17" x14ac:dyDescent="0.2">
      <c r="A18453" s="2">
        <v>42455</v>
      </c>
      <c r="B18453" t="s">
        <v>1491</v>
      </c>
      <c r="C18453" t="s">
        <v>262</v>
      </c>
      <c r="D18453" t="s">
        <v>27</v>
      </c>
      <c r="E18453" t="s">
        <v>27</v>
      </c>
      <c r="F18453">
        <v>151</v>
      </c>
      <c r="G18453">
        <v>159</v>
      </c>
      <c r="H18453">
        <v>192</v>
      </c>
      <c r="I18453">
        <v>149</v>
      </c>
      <c r="J18453">
        <v>2</v>
      </c>
      <c r="K18453">
        <v>1</v>
      </c>
      <c r="L18453" t="s">
        <v>230</v>
      </c>
      <c r="M18453" t="s">
        <v>849</v>
      </c>
      <c r="N18453" t="s">
        <v>1491</v>
      </c>
      <c r="O18453" t="s">
        <v>22</v>
      </c>
      <c r="P18453" t="s">
        <v>23</v>
      </c>
      <c r="Q18453" t="s">
        <v>24</v>
      </c>
    </row>
    <row r="18454" spans="1:17" x14ac:dyDescent="0.2">
      <c r="A18454" s="2">
        <v>42455</v>
      </c>
      <c r="B18454" t="s">
        <v>129</v>
      </c>
      <c r="C18454" t="s">
        <v>89</v>
      </c>
      <c r="D18454" t="s">
        <v>50</v>
      </c>
      <c r="E18454" t="s">
        <v>50</v>
      </c>
      <c r="F18454">
        <v>4</v>
      </c>
      <c r="G18454">
        <v>9</v>
      </c>
      <c r="H18454">
        <v>1355</v>
      </c>
      <c r="I18454">
        <v>1111</v>
      </c>
      <c r="J18454">
        <v>2</v>
      </c>
      <c r="K18454">
        <v>3</v>
      </c>
      <c r="L18454" t="s">
        <v>28</v>
      </c>
      <c r="M18454" t="s">
        <v>544</v>
      </c>
      <c r="N18454" t="s">
        <v>129</v>
      </c>
      <c r="O18454" t="s">
        <v>22</v>
      </c>
      <c r="P18454" t="s">
        <v>23</v>
      </c>
      <c r="Q18454" t="s">
        <v>41</v>
      </c>
    </row>
    <row r="18455" spans="1:17" x14ac:dyDescent="0.2">
      <c r="A18455" s="2">
        <v>42455</v>
      </c>
      <c r="B18455" t="s">
        <v>94</v>
      </c>
      <c r="C18455" t="s">
        <v>274</v>
      </c>
      <c r="D18455" t="s">
        <v>50</v>
      </c>
      <c r="E18455" t="s">
        <v>50</v>
      </c>
      <c r="F18455">
        <v>19</v>
      </c>
      <c r="G18455">
        <v>18</v>
      </c>
      <c r="H18455">
        <v>950</v>
      </c>
      <c r="I18455">
        <v>965</v>
      </c>
      <c r="J18455">
        <v>1</v>
      </c>
      <c r="K18455">
        <v>1</v>
      </c>
      <c r="L18455" t="s">
        <v>28</v>
      </c>
      <c r="M18455" t="s">
        <v>96</v>
      </c>
      <c r="N18455" t="s">
        <v>94</v>
      </c>
      <c r="O18455" t="s">
        <v>22</v>
      </c>
      <c r="P18455" t="s">
        <v>23</v>
      </c>
      <c r="Q18455" t="s">
        <v>30</v>
      </c>
    </row>
    <row r="18456" spans="1:17" x14ac:dyDescent="0.2">
      <c r="A18456" s="2">
        <v>42455</v>
      </c>
      <c r="B18456" t="s">
        <v>404</v>
      </c>
      <c r="C18456" t="s">
        <v>617</v>
      </c>
      <c r="D18456" t="s">
        <v>36</v>
      </c>
      <c r="E18456" t="s">
        <v>36</v>
      </c>
      <c r="F18456">
        <v>172</v>
      </c>
      <c r="G18456">
        <v>85</v>
      </c>
      <c r="H18456">
        <v>120</v>
      </c>
      <c r="I18456">
        <v>396</v>
      </c>
      <c r="J18456">
        <v>1</v>
      </c>
      <c r="K18456">
        <v>0</v>
      </c>
      <c r="L18456" t="s">
        <v>62</v>
      </c>
      <c r="M18456" t="s">
        <v>972</v>
      </c>
      <c r="N18456" t="s">
        <v>404</v>
      </c>
      <c r="O18456" t="s">
        <v>22</v>
      </c>
      <c r="P18456" t="s">
        <v>23</v>
      </c>
      <c r="Q18456" t="s">
        <v>24</v>
      </c>
    </row>
    <row r="18457" spans="1:17" x14ac:dyDescent="0.2">
      <c r="A18457" s="2">
        <v>42455</v>
      </c>
      <c r="B18457" t="s">
        <v>90</v>
      </c>
      <c r="C18457" t="s">
        <v>70</v>
      </c>
      <c r="D18457" t="s">
        <v>50</v>
      </c>
      <c r="E18457" t="s">
        <v>50</v>
      </c>
      <c r="F18457">
        <v>31</v>
      </c>
      <c r="G18457">
        <v>46</v>
      </c>
      <c r="H18457">
        <v>789</v>
      </c>
      <c r="I18457">
        <v>615</v>
      </c>
      <c r="J18457">
        <v>5</v>
      </c>
      <c r="K18457">
        <v>0</v>
      </c>
      <c r="L18457" t="s">
        <v>28</v>
      </c>
      <c r="M18457" t="s">
        <v>1340</v>
      </c>
      <c r="N18457" t="s">
        <v>90</v>
      </c>
      <c r="O18457" t="s">
        <v>22</v>
      </c>
      <c r="P18457" t="s">
        <v>23</v>
      </c>
      <c r="Q18457" t="s">
        <v>24</v>
      </c>
    </row>
    <row r="18458" spans="1:17" x14ac:dyDescent="0.2">
      <c r="A18458" s="2">
        <v>42455</v>
      </c>
      <c r="B18458" t="s">
        <v>95</v>
      </c>
      <c r="C18458" t="s">
        <v>73</v>
      </c>
      <c r="D18458" t="s">
        <v>50</v>
      </c>
      <c r="E18458" t="s">
        <v>50</v>
      </c>
      <c r="F18458">
        <v>23</v>
      </c>
      <c r="G18458">
        <v>128</v>
      </c>
      <c r="H18458">
        <v>891</v>
      </c>
      <c r="I18458">
        <v>273</v>
      </c>
      <c r="J18458">
        <v>3</v>
      </c>
      <c r="K18458">
        <v>0</v>
      </c>
      <c r="L18458" t="s">
        <v>28</v>
      </c>
      <c r="M18458" t="s">
        <v>326</v>
      </c>
      <c r="N18458" t="s">
        <v>95</v>
      </c>
      <c r="O18458" t="s">
        <v>22</v>
      </c>
      <c r="P18458" t="s">
        <v>23</v>
      </c>
      <c r="Q18458" t="s">
        <v>24</v>
      </c>
    </row>
    <row r="18459" spans="1:17" x14ac:dyDescent="0.2">
      <c r="A18459" s="2">
        <v>42455</v>
      </c>
      <c r="B18459" t="s">
        <v>118</v>
      </c>
      <c r="C18459" t="s">
        <v>237</v>
      </c>
      <c r="D18459" t="s">
        <v>36</v>
      </c>
      <c r="E18459" t="s">
        <v>36</v>
      </c>
      <c r="F18459">
        <v>48</v>
      </c>
      <c r="G18459">
        <v>108</v>
      </c>
      <c r="H18459">
        <v>603</v>
      </c>
      <c r="I18459">
        <v>312</v>
      </c>
      <c r="J18459">
        <v>2</v>
      </c>
      <c r="K18459">
        <v>0</v>
      </c>
      <c r="L18459" t="s">
        <v>62</v>
      </c>
      <c r="M18459" t="s">
        <v>241</v>
      </c>
      <c r="N18459" t="s">
        <v>118</v>
      </c>
      <c r="O18459" t="s">
        <v>22</v>
      </c>
      <c r="P18459" t="s">
        <v>23</v>
      </c>
      <c r="Q18459" t="s">
        <v>24</v>
      </c>
    </row>
    <row r="18460" spans="1:17" x14ac:dyDescent="0.2">
      <c r="A18460" s="2">
        <v>42455</v>
      </c>
      <c r="B18460" t="s">
        <v>419</v>
      </c>
      <c r="C18460" t="s">
        <v>405</v>
      </c>
      <c r="D18460" t="s">
        <v>36</v>
      </c>
      <c r="E18460" t="s">
        <v>36</v>
      </c>
      <c r="F18460">
        <v>191</v>
      </c>
      <c r="G18460">
        <v>153</v>
      </c>
      <c r="H18460">
        <v>56</v>
      </c>
      <c r="I18460">
        <v>185</v>
      </c>
      <c r="J18460">
        <v>2</v>
      </c>
      <c r="K18460">
        <v>0</v>
      </c>
      <c r="L18460" t="s">
        <v>62</v>
      </c>
      <c r="M18460" t="s">
        <v>441</v>
      </c>
      <c r="N18460" t="s">
        <v>419</v>
      </c>
      <c r="O18460" t="s">
        <v>22</v>
      </c>
      <c r="P18460" t="s">
        <v>23</v>
      </c>
      <c r="Q18460" t="s">
        <v>24</v>
      </c>
    </row>
    <row r="18461" spans="1:17" x14ac:dyDescent="0.2">
      <c r="A18461" s="2">
        <v>42456</v>
      </c>
      <c r="B18461" t="s">
        <v>471</v>
      </c>
      <c r="C18461" t="s">
        <v>1545</v>
      </c>
      <c r="D18461" t="s">
        <v>36</v>
      </c>
      <c r="E18461" t="s">
        <v>36</v>
      </c>
      <c r="F18461">
        <v>77</v>
      </c>
      <c r="G18461">
        <v>140</v>
      </c>
      <c r="H18461">
        <v>463</v>
      </c>
      <c r="I18461">
        <v>245</v>
      </c>
      <c r="J18461">
        <v>4</v>
      </c>
      <c r="K18461">
        <v>1</v>
      </c>
      <c r="L18461" t="s">
        <v>62</v>
      </c>
      <c r="M18461" t="s">
        <v>639</v>
      </c>
      <c r="N18461" t="s">
        <v>471</v>
      </c>
      <c r="O18461" t="s">
        <v>22</v>
      </c>
      <c r="P18461" t="s">
        <v>23</v>
      </c>
      <c r="Q18461" t="s">
        <v>24</v>
      </c>
    </row>
    <row r="18462" spans="1:17" x14ac:dyDescent="0.2">
      <c r="A18462" s="2">
        <v>42456</v>
      </c>
      <c r="B18462" t="s">
        <v>351</v>
      </c>
      <c r="C18462" t="s">
        <v>1284</v>
      </c>
      <c r="D18462" t="s">
        <v>36</v>
      </c>
      <c r="E18462" t="s">
        <v>36</v>
      </c>
      <c r="F18462">
        <v>92</v>
      </c>
      <c r="G18462">
        <v>173</v>
      </c>
      <c r="H18462">
        <v>370</v>
      </c>
      <c r="I18462">
        <v>119</v>
      </c>
      <c r="J18462">
        <v>2</v>
      </c>
      <c r="K18462">
        <v>1</v>
      </c>
      <c r="L18462" t="s">
        <v>62</v>
      </c>
      <c r="M18462" t="s">
        <v>1653</v>
      </c>
      <c r="N18462" t="s">
        <v>351</v>
      </c>
      <c r="O18462" t="s">
        <v>22</v>
      </c>
      <c r="P18462" t="s">
        <v>23</v>
      </c>
      <c r="Q18462" t="s">
        <v>24</v>
      </c>
    </row>
    <row r="18463" spans="1:17" x14ac:dyDescent="0.2">
      <c r="A18463" s="2">
        <v>42456</v>
      </c>
      <c r="B18463" t="s">
        <v>61</v>
      </c>
      <c r="C18463" t="s">
        <v>138</v>
      </c>
      <c r="D18463" t="s">
        <v>36</v>
      </c>
      <c r="E18463" t="s">
        <v>36</v>
      </c>
      <c r="F18463">
        <v>59</v>
      </c>
      <c r="G18463">
        <v>78</v>
      </c>
      <c r="H18463">
        <v>563</v>
      </c>
      <c r="I18463">
        <v>456</v>
      </c>
      <c r="J18463">
        <v>1</v>
      </c>
      <c r="K18463">
        <v>1</v>
      </c>
      <c r="L18463" t="s">
        <v>62</v>
      </c>
      <c r="M18463" t="s">
        <v>429</v>
      </c>
      <c r="N18463" t="s">
        <v>61</v>
      </c>
      <c r="O18463" t="s">
        <v>22</v>
      </c>
      <c r="P18463" t="s">
        <v>23</v>
      </c>
      <c r="Q18463" t="s">
        <v>30</v>
      </c>
    </row>
    <row r="18464" spans="1:17" x14ac:dyDescent="0.2">
      <c r="A18464" s="2">
        <v>42456</v>
      </c>
      <c r="B18464" t="s">
        <v>207</v>
      </c>
      <c r="C18464" t="s">
        <v>202</v>
      </c>
      <c r="D18464" t="s">
        <v>36</v>
      </c>
      <c r="E18464" t="s">
        <v>36</v>
      </c>
      <c r="F18464">
        <v>103</v>
      </c>
      <c r="G18464">
        <v>147</v>
      </c>
      <c r="H18464">
        <v>330</v>
      </c>
      <c r="I18464">
        <v>207</v>
      </c>
      <c r="J18464">
        <v>0</v>
      </c>
      <c r="K18464">
        <v>1</v>
      </c>
      <c r="L18464" t="s">
        <v>62</v>
      </c>
      <c r="M18464" t="s">
        <v>209</v>
      </c>
      <c r="N18464" t="s">
        <v>207</v>
      </c>
      <c r="O18464" t="s">
        <v>22</v>
      </c>
      <c r="P18464" t="s">
        <v>23</v>
      </c>
      <c r="Q18464" t="s">
        <v>41</v>
      </c>
    </row>
    <row r="18465" spans="1:17" x14ac:dyDescent="0.2">
      <c r="A18465" s="2">
        <v>42456</v>
      </c>
      <c r="B18465" t="s">
        <v>296</v>
      </c>
      <c r="C18465" t="s">
        <v>199</v>
      </c>
      <c r="D18465" t="s">
        <v>36</v>
      </c>
      <c r="E18465" t="s">
        <v>36</v>
      </c>
      <c r="F18465">
        <v>100</v>
      </c>
      <c r="G18465">
        <v>41</v>
      </c>
      <c r="H18465">
        <v>336</v>
      </c>
      <c r="I18465">
        <v>655</v>
      </c>
      <c r="J18465">
        <v>0</v>
      </c>
      <c r="K18465">
        <v>0</v>
      </c>
      <c r="L18465" t="s">
        <v>62</v>
      </c>
      <c r="M18465" t="s">
        <v>399</v>
      </c>
      <c r="N18465" t="s">
        <v>296</v>
      </c>
      <c r="O18465" t="s">
        <v>22</v>
      </c>
      <c r="P18465" t="s">
        <v>23</v>
      </c>
      <c r="Q18465" t="s">
        <v>30</v>
      </c>
    </row>
    <row r="18466" spans="1:17" x14ac:dyDescent="0.2">
      <c r="A18466" s="2">
        <v>42456</v>
      </c>
      <c r="B18466" t="s">
        <v>92</v>
      </c>
      <c r="C18466" t="s">
        <v>106</v>
      </c>
      <c r="D18466" t="s">
        <v>50</v>
      </c>
      <c r="E18466" t="s">
        <v>50</v>
      </c>
      <c r="F18466">
        <v>16</v>
      </c>
      <c r="G18466">
        <v>3</v>
      </c>
      <c r="H18466">
        <v>990</v>
      </c>
      <c r="I18466">
        <v>1373</v>
      </c>
      <c r="J18466">
        <v>0</v>
      </c>
      <c r="K18466">
        <v>0</v>
      </c>
      <c r="L18466" t="s">
        <v>28</v>
      </c>
      <c r="M18466" t="s">
        <v>1341</v>
      </c>
      <c r="N18466" t="s">
        <v>92</v>
      </c>
      <c r="O18466" t="s">
        <v>22</v>
      </c>
      <c r="P18466" t="s">
        <v>23</v>
      </c>
      <c r="Q18466" t="s">
        <v>30</v>
      </c>
    </row>
    <row r="18467" spans="1:17" x14ac:dyDescent="0.2">
      <c r="A18467" s="2">
        <v>42456</v>
      </c>
      <c r="B18467" t="s">
        <v>114</v>
      </c>
      <c r="C18467" t="s">
        <v>133</v>
      </c>
      <c r="D18467" t="s">
        <v>115</v>
      </c>
      <c r="E18467" t="s">
        <v>115</v>
      </c>
      <c r="F18467">
        <v>118</v>
      </c>
      <c r="G18467">
        <v>57</v>
      </c>
      <c r="H18467">
        <v>288</v>
      </c>
      <c r="I18467">
        <v>565</v>
      </c>
      <c r="J18467">
        <v>0</v>
      </c>
      <c r="K18467">
        <v>1</v>
      </c>
      <c r="L18467" t="s">
        <v>28</v>
      </c>
      <c r="M18467" t="s">
        <v>226</v>
      </c>
      <c r="N18467" t="s">
        <v>114</v>
      </c>
      <c r="O18467" t="s">
        <v>22</v>
      </c>
      <c r="P18467" t="s">
        <v>23</v>
      </c>
      <c r="Q18467" t="s">
        <v>41</v>
      </c>
    </row>
    <row r="18468" spans="1:17" x14ac:dyDescent="0.2">
      <c r="A18468" s="2">
        <v>42457</v>
      </c>
      <c r="B18468" t="s">
        <v>737</v>
      </c>
      <c r="C18468" t="s">
        <v>384</v>
      </c>
      <c r="D18468" t="s">
        <v>50</v>
      </c>
      <c r="E18468" t="s">
        <v>50</v>
      </c>
      <c r="F18468">
        <v>201</v>
      </c>
      <c r="G18468">
        <v>156</v>
      </c>
      <c r="H18468">
        <v>5</v>
      </c>
      <c r="I18468">
        <v>164</v>
      </c>
      <c r="J18468">
        <v>0</v>
      </c>
      <c r="K18468">
        <v>1</v>
      </c>
      <c r="L18468" t="s">
        <v>28</v>
      </c>
      <c r="M18468" t="s">
        <v>1018</v>
      </c>
      <c r="N18468" t="s">
        <v>184</v>
      </c>
      <c r="O18468" t="s">
        <v>122</v>
      </c>
      <c r="P18468" t="s">
        <v>23</v>
      </c>
      <c r="Q18468" t="s">
        <v>41</v>
      </c>
    </row>
    <row r="18469" spans="1:17" x14ac:dyDescent="0.2">
      <c r="A18469" s="2">
        <v>42457</v>
      </c>
      <c r="B18469" t="s">
        <v>660</v>
      </c>
      <c r="C18469" t="s">
        <v>378</v>
      </c>
      <c r="D18469" t="s">
        <v>36</v>
      </c>
      <c r="E18469" t="s">
        <v>36</v>
      </c>
      <c r="F18469">
        <v>110</v>
      </c>
      <c r="G18469">
        <v>130</v>
      </c>
      <c r="H18469">
        <v>302</v>
      </c>
      <c r="I18469">
        <v>271</v>
      </c>
      <c r="J18469">
        <v>2</v>
      </c>
      <c r="K18469">
        <v>1</v>
      </c>
      <c r="L18469" t="s">
        <v>62</v>
      </c>
      <c r="M18469" t="s">
        <v>661</v>
      </c>
      <c r="N18469" t="s">
        <v>660</v>
      </c>
      <c r="O18469" t="s">
        <v>22</v>
      </c>
      <c r="P18469" t="s">
        <v>23</v>
      </c>
      <c r="Q18469" t="s">
        <v>24</v>
      </c>
    </row>
    <row r="18470" spans="1:17" x14ac:dyDescent="0.2">
      <c r="A18470" s="2">
        <v>42457</v>
      </c>
      <c r="B18470" t="s">
        <v>802</v>
      </c>
      <c r="C18470" t="s">
        <v>111</v>
      </c>
      <c r="D18470" t="s">
        <v>36</v>
      </c>
      <c r="E18470" t="s">
        <v>36</v>
      </c>
      <c r="F18470">
        <v>76</v>
      </c>
      <c r="G18470">
        <v>73</v>
      </c>
      <c r="H18470">
        <v>478</v>
      </c>
      <c r="I18470">
        <v>490</v>
      </c>
      <c r="J18470">
        <v>0</v>
      </c>
      <c r="K18470">
        <v>1</v>
      </c>
      <c r="L18470" t="s">
        <v>62</v>
      </c>
      <c r="M18470" t="s">
        <v>916</v>
      </c>
      <c r="N18470" t="s">
        <v>802</v>
      </c>
      <c r="O18470" t="s">
        <v>22</v>
      </c>
      <c r="P18470" t="s">
        <v>23</v>
      </c>
      <c r="Q18470" t="s">
        <v>41</v>
      </c>
    </row>
    <row r="18471" spans="1:17" x14ac:dyDescent="0.2">
      <c r="A18471" s="2">
        <v>42457</v>
      </c>
      <c r="B18471" t="s">
        <v>718</v>
      </c>
      <c r="C18471" t="s">
        <v>876</v>
      </c>
      <c r="D18471" t="s">
        <v>36</v>
      </c>
      <c r="E18471" t="s">
        <v>36</v>
      </c>
      <c r="F18471">
        <v>107</v>
      </c>
      <c r="G18471">
        <v>174</v>
      </c>
      <c r="H18471">
        <v>318</v>
      </c>
      <c r="I18471">
        <v>117</v>
      </c>
      <c r="J18471">
        <v>4</v>
      </c>
      <c r="K18471">
        <v>0</v>
      </c>
      <c r="L18471" t="s">
        <v>62</v>
      </c>
      <c r="M18471" t="s">
        <v>266</v>
      </c>
      <c r="N18471" t="s">
        <v>183</v>
      </c>
      <c r="O18471" t="s">
        <v>122</v>
      </c>
      <c r="P18471" t="s">
        <v>23</v>
      </c>
      <c r="Q18471" t="s">
        <v>24</v>
      </c>
    </row>
    <row r="18472" spans="1:17" x14ac:dyDescent="0.2">
      <c r="A18472" s="2">
        <v>42457</v>
      </c>
      <c r="B18472" t="s">
        <v>174</v>
      </c>
      <c r="C18472" t="s">
        <v>48</v>
      </c>
      <c r="D18472" t="s">
        <v>50</v>
      </c>
      <c r="E18472" t="s">
        <v>50</v>
      </c>
      <c r="F18472">
        <v>163</v>
      </c>
      <c r="G18472">
        <v>93</v>
      </c>
      <c r="H18472">
        <v>136</v>
      </c>
      <c r="I18472">
        <v>357</v>
      </c>
      <c r="J18472">
        <v>2</v>
      </c>
      <c r="K18472">
        <v>3</v>
      </c>
      <c r="L18472" t="s">
        <v>28</v>
      </c>
      <c r="M18472" t="s">
        <v>1552</v>
      </c>
      <c r="N18472" t="s">
        <v>106</v>
      </c>
      <c r="O18472" t="s">
        <v>122</v>
      </c>
      <c r="P18472" t="s">
        <v>23</v>
      </c>
      <c r="Q18472" t="s">
        <v>41</v>
      </c>
    </row>
    <row r="18473" spans="1:17" x14ac:dyDescent="0.2">
      <c r="A18473" s="2">
        <v>42457</v>
      </c>
      <c r="B18473" t="s">
        <v>100</v>
      </c>
      <c r="C18473" t="s">
        <v>249</v>
      </c>
      <c r="D18473" t="s">
        <v>50</v>
      </c>
      <c r="E18473" t="s">
        <v>50</v>
      </c>
      <c r="F18473">
        <v>28</v>
      </c>
      <c r="G18473">
        <v>54</v>
      </c>
      <c r="H18473">
        <v>833</v>
      </c>
      <c r="I18473">
        <v>577</v>
      </c>
      <c r="J18473">
        <v>1</v>
      </c>
      <c r="K18473">
        <v>0</v>
      </c>
      <c r="L18473" t="s">
        <v>28</v>
      </c>
      <c r="M18473" t="s">
        <v>102</v>
      </c>
      <c r="N18473" t="s">
        <v>100</v>
      </c>
      <c r="O18473" t="s">
        <v>22</v>
      </c>
      <c r="P18473" t="s">
        <v>23</v>
      </c>
      <c r="Q18473" t="s">
        <v>24</v>
      </c>
    </row>
    <row r="18474" spans="1:17" x14ac:dyDescent="0.2">
      <c r="A18474" s="2">
        <v>42457</v>
      </c>
      <c r="B18474" t="s">
        <v>35</v>
      </c>
      <c r="C18474" t="s">
        <v>141</v>
      </c>
      <c r="D18474" t="s">
        <v>36</v>
      </c>
      <c r="E18474" t="s">
        <v>36</v>
      </c>
      <c r="F18474">
        <v>115</v>
      </c>
      <c r="G18474">
        <v>83</v>
      </c>
      <c r="H18474">
        <v>296</v>
      </c>
      <c r="I18474">
        <v>412</v>
      </c>
      <c r="J18474">
        <v>1</v>
      </c>
      <c r="K18474">
        <v>0</v>
      </c>
      <c r="L18474" t="s">
        <v>28</v>
      </c>
      <c r="M18474" t="s">
        <v>200</v>
      </c>
      <c r="N18474" t="s">
        <v>35</v>
      </c>
      <c r="O18474" t="s">
        <v>22</v>
      </c>
      <c r="P18474" t="s">
        <v>23</v>
      </c>
      <c r="Q18474" t="s">
        <v>24</v>
      </c>
    </row>
    <row r="18475" spans="1:17" x14ac:dyDescent="0.2">
      <c r="A18475" s="2">
        <v>42457</v>
      </c>
      <c r="B18475" t="s">
        <v>168</v>
      </c>
      <c r="C18475" t="s">
        <v>161</v>
      </c>
      <c r="D18475" t="s">
        <v>50</v>
      </c>
      <c r="E18475" t="s">
        <v>50</v>
      </c>
      <c r="F18475">
        <v>27</v>
      </c>
      <c r="G18475">
        <v>17</v>
      </c>
      <c r="H18475">
        <v>844</v>
      </c>
      <c r="I18475">
        <v>983</v>
      </c>
      <c r="J18475">
        <v>1</v>
      </c>
      <c r="K18475">
        <v>0</v>
      </c>
      <c r="L18475" t="s">
        <v>28</v>
      </c>
      <c r="M18475" t="s">
        <v>318</v>
      </c>
      <c r="N18475" t="s">
        <v>168</v>
      </c>
      <c r="O18475" t="s">
        <v>22</v>
      </c>
      <c r="P18475" t="s">
        <v>23</v>
      </c>
      <c r="Q18475" t="s">
        <v>24</v>
      </c>
    </row>
    <row r="18476" spans="1:17" x14ac:dyDescent="0.2">
      <c r="A18476" s="2">
        <v>42458</v>
      </c>
      <c r="B18476" t="s">
        <v>1073</v>
      </c>
      <c r="C18476" t="s">
        <v>443</v>
      </c>
      <c r="D18476" t="s">
        <v>115</v>
      </c>
      <c r="E18476" t="s">
        <v>115</v>
      </c>
      <c r="F18476">
        <v>151</v>
      </c>
      <c r="G18476">
        <v>148</v>
      </c>
      <c r="H18476">
        <v>191</v>
      </c>
      <c r="I18476">
        <v>198</v>
      </c>
      <c r="J18476">
        <v>2</v>
      </c>
      <c r="K18476">
        <v>1</v>
      </c>
      <c r="L18476" t="s">
        <v>20</v>
      </c>
      <c r="M18476" t="s">
        <v>625</v>
      </c>
      <c r="N18476" t="s">
        <v>167</v>
      </c>
      <c r="O18476" t="s">
        <v>122</v>
      </c>
      <c r="P18476" t="s">
        <v>23</v>
      </c>
      <c r="Q18476" t="s">
        <v>24</v>
      </c>
    </row>
    <row r="18477" spans="1:17" x14ac:dyDescent="0.2">
      <c r="A18477" s="2">
        <v>42458</v>
      </c>
      <c r="B18477" t="s">
        <v>267</v>
      </c>
      <c r="C18477" t="s">
        <v>890</v>
      </c>
      <c r="D18477" t="s">
        <v>36</v>
      </c>
      <c r="E18477" t="s">
        <v>36</v>
      </c>
      <c r="F18477">
        <v>109</v>
      </c>
      <c r="G18477">
        <v>58</v>
      </c>
      <c r="H18477">
        <v>305</v>
      </c>
      <c r="I18477">
        <v>565</v>
      </c>
      <c r="J18477">
        <v>0</v>
      </c>
      <c r="K18477">
        <v>2</v>
      </c>
      <c r="L18477" t="s">
        <v>62</v>
      </c>
      <c r="M18477" t="s">
        <v>268</v>
      </c>
      <c r="N18477" t="s">
        <v>267</v>
      </c>
      <c r="O18477" t="s">
        <v>22</v>
      </c>
      <c r="P18477" t="s">
        <v>23</v>
      </c>
      <c r="Q18477" t="s">
        <v>41</v>
      </c>
    </row>
    <row r="18478" spans="1:17" x14ac:dyDescent="0.2">
      <c r="A18478" s="2">
        <v>42458</v>
      </c>
      <c r="B18478" t="s">
        <v>39</v>
      </c>
      <c r="C18478" t="s">
        <v>17</v>
      </c>
      <c r="D18478" t="s">
        <v>19</v>
      </c>
      <c r="E18478" t="s">
        <v>19</v>
      </c>
      <c r="F18478">
        <v>2</v>
      </c>
      <c r="G18478">
        <v>72</v>
      </c>
      <c r="H18478">
        <v>1456</v>
      </c>
      <c r="I18478">
        <v>498</v>
      </c>
      <c r="J18478">
        <v>2</v>
      </c>
      <c r="K18478">
        <v>0</v>
      </c>
      <c r="L18478" t="s">
        <v>20</v>
      </c>
      <c r="M18478" t="s">
        <v>489</v>
      </c>
      <c r="N18478" t="s">
        <v>39</v>
      </c>
      <c r="O18478" t="s">
        <v>22</v>
      </c>
      <c r="P18478" t="s">
        <v>23</v>
      </c>
      <c r="Q18478" t="s">
        <v>24</v>
      </c>
    </row>
    <row r="18479" spans="1:17" x14ac:dyDescent="0.2">
      <c r="A18479" s="2">
        <v>42458</v>
      </c>
      <c r="B18479" t="s">
        <v>55</v>
      </c>
      <c r="C18479" t="s">
        <v>177</v>
      </c>
      <c r="D18479" t="s">
        <v>57</v>
      </c>
      <c r="E18479" t="s">
        <v>115</v>
      </c>
      <c r="F18479">
        <v>67</v>
      </c>
      <c r="G18479">
        <v>82</v>
      </c>
      <c r="H18479">
        <v>505</v>
      </c>
      <c r="I18479">
        <v>413</v>
      </c>
      <c r="J18479">
        <v>5</v>
      </c>
      <c r="K18479">
        <v>1</v>
      </c>
      <c r="L18479" t="s">
        <v>20</v>
      </c>
      <c r="M18479" t="s">
        <v>58</v>
      </c>
      <c r="N18479" t="s">
        <v>55</v>
      </c>
      <c r="O18479" t="s">
        <v>22</v>
      </c>
      <c r="P18479" t="s">
        <v>23</v>
      </c>
      <c r="Q18479" t="s">
        <v>24</v>
      </c>
    </row>
    <row r="18480" spans="1:17" x14ac:dyDescent="0.2">
      <c r="A18480" s="2">
        <v>42458</v>
      </c>
      <c r="B18480" t="s">
        <v>69</v>
      </c>
      <c r="C18480" t="s">
        <v>180</v>
      </c>
      <c r="D18480" t="s">
        <v>50</v>
      </c>
      <c r="E18480" t="s">
        <v>50</v>
      </c>
      <c r="F18480">
        <v>10</v>
      </c>
      <c r="G18480">
        <v>20</v>
      </c>
      <c r="H18480">
        <v>1095</v>
      </c>
      <c r="I18480">
        <v>942</v>
      </c>
      <c r="J18480">
        <v>1</v>
      </c>
      <c r="K18480">
        <v>2</v>
      </c>
      <c r="L18480" t="s">
        <v>28</v>
      </c>
      <c r="M18480" t="s">
        <v>71</v>
      </c>
      <c r="N18480" t="s">
        <v>69</v>
      </c>
      <c r="O18480" t="s">
        <v>22</v>
      </c>
      <c r="P18480" t="s">
        <v>23</v>
      </c>
      <c r="Q18480" t="s">
        <v>41</v>
      </c>
    </row>
    <row r="18481" spans="1:17" x14ac:dyDescent="0.2">
      <c r="A18481" s="2">
        <v>42458</v>
      </c>
      <c r="B18481" t="s">
        <v>182</v>
      </c>
      <c r="C18481" t="s">
        <v>166</v>
      </c>
      <c r="D18481" t="s">
        <v>115</v>
      </c>
      <c r="E18481" t="s">
        <v>115</v>
      </c>
      <c r="F18481">
        <v>96</v>
      </c>
      <c r="G18481">
        <v>80</v>
      </c>
      <c r="H18481">
        <v>350</v>
      </c>
      <c r="I18481">
        <v>440</v>
      </c>
      <c r="J18481">
        <v>2</v>
      </c>
      <c r="K18481">
        <v>0</v>
      </c>
      <c r="L18481" t="s">
        <v>20</v>
      </c>
      <c r="M18481" t="s">
        <v>973</v>
      </c>
      <c r="N18481" t="s">
        <v>182</v>
      </c>
      <c r="O18481" t="s">
        <v>22</v>
      </c>
      <c r="P18481" t="s">
        <v>23</v>
      </c>
      <c r="Q18481" t="s">
        <v>24</v>
      </c>
    </row>
    <row r="18482" spans="1:17" x14ac:dyDescent="0.2">
      <c r="A18482" s="2">
        <v>42458</v>
      </c>
      <c r="B18482" t="s">
        <v>43</v>
      </c>
      <c r="C18482" t="s">
        <v>31</v>
      </c>
      <c r="D18482" t="s">
        <v>19</v>
      </c>
      <c r="E18482" t="s">
        <v>19</v>
      </c>
      <c r="F18482">
        <v>8</v>
      </c>
      <c r="G18482">
        <v>13</v>
      </c>
      <c r="H18482">
        <v>1215</v>
      </c>
      <c r="I18482">
        <v>1038</v>
      </c>
      <c r="J18482">
        <v>3</v>
      </c>
      <c r="K18482">
        <v>0</v>
      </c>
      <c r="L18482" t="s">
        <v>20</v>
      </c>
      <c r="M18482" t="s">
        <v>60</v>
      </c>
      <c r="N18482" t="s">
        <v>43</v>
      </c>
      <c r="O18482" t="s">
        <v>22</v>
      </c>
      <c r="P18482" t="s">
        <v>23</v>
      </c>
      <c r="Q18482" t="s">
        <v>24</v>
      </c>
    </row>
    <row r="18483" spans="1:17" x14ac:dyDescent="0.2">
      <c r="A18483" s="2">
        <v>42458</v>
      </c>
      <c r="B18483" t="s">
        <v>131</v>
      </c>
      <c r="C18483" t="s">
        <v>185</v>
      </c>
      <c r="D18483" t="s">
        <v>27</v>
      </c>
      <c r="E18483" t="s">
        <v>27</v>
      </c>
      <c r="F18483">
        <v>33</v>
      </c>
      <c r="G18483">
        <v>52</v>
      </c>
      <c r="H18483">
        <v>784</v>
      </c>
      <c r="I18483">
        <v>593</v>
      </c>
      <c r="J18483">
        <v>3</v>
      </c>
      <c r="K18483">
        <v>0</v>
      </c>
      <c r="L18483" t="s">
        <v>20</v>
      </c>
      <c r="M18483" t="s">
        <v>637</v>
      </c>
      <c r="N18483" t="s">
        <v>131</v>
      </c>
      <c r="O18483" t="s">
        <v>22</v>
      </c>
      <c r="P18483" t="s">
        <v>23</v>
      </c>
      <c r="Q18483" t="s">
        <v>24</v>
      </c>
    </row>
    <row r="18484" spans="1:17" x14ac:dyDescent="0.2">
      <c r="A18484" s="2">
        <v>42458</v>
      </c>
      <c r="B18484" t="s">
        <v>262</v>
      </c>
      <c r="C18484" t="s">
        <v>221</v>
      </c>
      <c r="D18484" t="s">
        <v>27</v>
      </c>
      <c r="E18484" t="s">
        <v>27</v>
      </c>
      <c r="F18484">
        <v>159</v>
      </c>
      <c r="G18484">
        <v>143</v>
      </c>
      <c r="H18484">
        <v>149</v>
      </c>
      <c r="I18484">
        <v>227</v>
      </c>
      <c r="J18484">
        <v>2</v>
      </c>
      <c r="K18484">
        <v>0</v>
      </c>
      <c r="L18484" t="s">
        <v>230</v>
      </c>
      <c r="M18484" t="s">
        <v>264</v>
      </c>
      <c r="N18484" t="s">
        <v>262</v>
      </c>
      <c r="O18484" t="s">
        <v>22</v>
      </c>
      <c r="P18484" t="s">
        <v>23</v>
      </c>
      <c r="Q18484" t="s">
        <v>24</v>
      </c>
    </row>
    <row r="18485" spans="1:17" x14ac:dyDescent="0.2">
      <c r="A18485" s="2">
        <v>42458</v>
      </c>
      <c r="B18485" t="s">
        <v>183</v>
      </c>
      <c r="C18485" t="s">
        <v>135</v>
      </c>
      <c r="D18485" t="s">
        <v>36</v>
      </c>
      <c r="E18485" t="s">
        <v>36</v>
      </c>
      <c r="F18485">
        <v>53</v>
      </c>
      <c r="G18485">
        <v>62</v>
      </c>
      <c r="H18485">
        <v>589</v>
      </c>
      <c r="I18485">
        <v>546</v>
      </c>
      <c r="J18485">
        <v>1</v>
      </c>
      <c r="K18485">
        <v>0</v>
      </c>
      <c r="L18485" t="s">
        <v>62</v>
      </c>
      <c r="M18485" t="s">
        <v>682</v>
      </c>
      <c r="N18485" t="s">
        <v>183</v>
      </c>
      <c r="O18485" t="s">
        <v>22</v>
      </c>
      <c r="P18485" t="s">
        <v>23</v>
      </c>
      <c r="Q18485" t="s">
        <v>24</v>
      </c>
    </row>
    <row r="18486" spans="1:17" x14ac:dyDescent="0.2">
      <c r="A18486" s="2">
        <v>42458</v>
      </c>
      <c r="B18486" t="s">
        <v>89</v>
      </c>
      <c r="C18486" t="s">
        <v>126</v>
      </c>
      <c r="D18486" t="s">
        <v>50</v>
      </c>
      <c r="E18486" t="s">
        <v>50</v>
      </c>
      <c r="F18486">
        <v>9</v>
      </c>
      <c r="G18486">
        <v>15</v>
      </c>
      <c r="H18486">
        <v>1111</v>
      </c>
      <c r="I18486">
        <v>997</v>
      </c>
      <c r="J18486">
        <v>1</v>
      </c>
      <c r="K18486">
        <v>2</v>
      </c>
      <c r="L18486" t="s">
        <v>28</v>
      </c>
      <c r="M18486" t="s">
        <v>91</v>
      </c>
      <c r="N18486" t="s">
        <v>89</v>
      </c>
      <c r="O18486" t="s">
        <v>22</v>
      </c>
      <c r="P18486" t="s">
        <v>23</v>
      </c>
      <c r="Q18486" t="s">
        <v>41</v>
      </c>
    </row>
    <row r="18487" spans="1:17" x14ac:dyDescent="0.2">
      <c r="A18487" s="2">
        <v>42458</v>
      </c>
      <c r="B18487" t="s">
        <v>81</v>
      </c>
      <c r="C18487" t="s">
        <v>1204</v>
      </c>
      <c r="D18487" t="s">
        <v>50</v>
      </c>
      <c r="E18487" t="s">
        <v>50</v>
      </c>
      <c r="F18487">
        <v>88</v>
      </c>
      <c r="G18487">
        <v>50</v>
      </c>
      <c r="H18487">
        <v>376</v>
      </c>
      <c r="I18487">
        <v>595</v>
      </c>
      <c r="J18487">
        <v>0</v>
      </c>
      <c r="K18487">
        <v>1</v>
      </c>
      <c r="L18487" t="s">
        <v>28</v>
      </c>
      <c r="M18487" t="s">
        <v>83</v>
      </c>
      <c r="N18487" t="s">
        <v>81</v>
      </c>
      <c r="O18487" t="s">
        <v>22</v>
      </c>
      <c r="P18487" t="s">
        <v>23</v>
      </c>
      <c r="Q18487" t="s">
        <v>41</v>
      </c>
    </row>
    <row r="18488" spans="1:17" x14ac:dyDescent="0.2">
      <c r="A18488" s="2">
        <v>42458</v>
      </c>
      <c r="B18488" t="s">
        <v>374</v>
      </c>
      <c r="C18488" t="s">
        <v>150</v>
      </c>
      <c r="D18488" t="s">
        <v>36</v>
      </c>
      <c r="E18488" t="s">
        <v>36</v>
      </c>
      <c r="F18488">
        <v>120</v>
      </c>
      <c r="G18488">
        <v>37</v>
      </c>
      <c r="H18488">
        <v>285</v>
      </c>
      <c r="I18488">
        <v>742</v>
      </c>
      <c r="J18488">
        <v>3</v>
      </c>
      <c r="K18488">
        <v>3</v>
      </c>
      <c r="L18488" t="s">
        <v>62</v>
      </c>
      <c r="M18488" t="s">
        <v>375</v>
      </c>
      <c r="N18488" t="s">
        <v>374</v>
      </c>
      <c r="O18488" t="s">
        <v>22</v>
      </c>
      <c r="P18488" t="s">
        <v>23</v>
      </c>
      <c r="Q18488" t="s">
        <v>30</v>
      </c>
    </row>
    <row r="18489" spans="1:17" x14ac:dyDescent="0.2">
      <c r="A18489" s="2">
        <v>42458</v>
      </c>
      <c r="B18489" t="s">
        <v>67</v>
      </c>
      <c r="C18489" t="s">
        <v>95</v>
      </c>
      <c r="D18489" t="s">
        <v>50</v>
      </c>
      <c r="E18489" t="s">
        <v>50</v>
      </c>
      <c r="F18489">
        <v>24</v>
      </c>
      <c r="G18489">
        <v>23</v>
      </c>
      <c r="H18489">
        <v>871</v>
      </c>
      <c r="I18489">
        <v>891</v>
      </c>
      <c r="J18489">
        <v>4</v>
      </c>
      <c r="K18489">
        <v>2</v>
      </c>
      <c r="L18489" t="s">
        <v>28</v>
      </c>
      <c r="M18489" t="s">
        <v>769</v>
      </c>
      <c r="N18489" t="s">
        <v>67</v>
      </c>
      <c r="O18489" t="s">
        <v>22</v>
      </c>
      <c r="P18489" t="s">
        <v>23</v>
      </c>
      <c r="Q18489" t="s">
        <v>24</v>
      </c>
    </row>
    <row r="18490" spans="1:17" x14ac:dyDescent="0.2">
      <c r="A18490" s="2">
        <v>42458</v>
      </c>
      <c r="B18490" t="s">
        <v>196</v>
      </c>
      <c r="C18490" t="s">
        <v>197</v>
      </c>
      <c r="D18490" t="s">
        <v>36</v>
      </c>
      <c r="E18490" t="s">
        <v>36</v>
      </c>
      <c r="F18490">
        <v>164</v>
      </c>
      <c r="G18490">
        <v>106</v>
      </c>
      <c r="H18490">
        <v>135</v>
      </c>
      <c r="I18490">
        <v>319</v>
      </c>
      <c r="J18490">
        <v>0</v>
      </c>
      <c r="K18490">
        <v>0</v>
      </c>
      <c r="L18490" t="s">
        <v>62</v>
      </c>
      <c r="M18490" t="s">
        <v>917</v>
      </c>
      <c r="N18490" t="s">
        <v>196</v>
      </c>
      <c r="O18490" t="s">
        <v>22</v>
      </c>
      <c r="P18490" t="s">
        <v>23</v>
      </c>
      <c r="Q18490" t="s">
        <v>30</v>
      </c>
    </row>
    <row r="18491" spans="1:17" x14ac:dyDescent="0.2">
      <c r="A18491" s="2">
        <v>42458</v>
      </c>
      <c r="B18491" t="s">
        <v>345</v>
      </c>
      <c r="C18491" t="s">
        <v>560</v>
      </c>
      <c r="D18491" t="s">
        <v>50</v>
      </c>
      <c r="E18491" t="s">
        <v>50</v>
      </c>
      <c r="F18491">
        <v>122</v>
      </c>
      <c r="G18491">
        <v>125</v>
      </c>
      <c r="H18491">
        <v>282</v>
      </c>
      <c r="I18491">
        <v>275</v>
      </c>
      <c r="J18491">
        <v>1</v>
      </c>
      <c r="K18491">
        <v>1</v>
      </c>
      <c r="L18491" t="s">
        <v>28</v>
      </c>
      <c r="M18491" t="s">
        <v>360</v>
      </c>
      <c r="N18491" t="s">
        <v>345</v>
      </c>
      <c r="O18491" t="s">
        <v>22</v>
      </c>
      <c r="P18491" t="s">
        <v>23</v>
      </c>
      <c r="Q18491" t="s">
        <v>30</v>
      </c>
    </row>
    <row r="18492" spans="1:17" x14ac:dyDescent="0.2">
      <c r="A18492" s="2">
        <v>42458</v>
      </c>
      <c r="B18492" t="s">
        <v>129</v>
      </c>
      <c r="C18492" t="s">
        <v>119</v>
      </c>
      <c r="D18492" t="s">
        <v>50</v>
      </c>
      <c r="E18492" t="s">
        <v>50</v>
      </c>
      <c r="F18492">
        <v>4</v>
      </c>
      <c r="G18492">
        <v>14</v>
      </c>
      <c r="H18492">
        <v>1355</v>
      </c>
      <c r="I18492">
        <v>999</v>
      </c>
      <c r="J18492">
        <v>4</v>
      </c>
      <c r="K18492">
        <v>1</v>
      </c>
      <c r="L18492" t="s">
        <v>28</v>
      </c>
      <c r="M18492" t="s">
        <v>589</v>
      </c>
      <c r="N18492" t="s">
        <v>129</v>
      </c>
      <c r="O18492" t="s">
        <v>22</v>
      </c>
      <c r="P18492" t="s">
        <v>23</v>
      </c>
      <c r="Q18492" t="s">
        <v>24</v>
      </c>
    </row>
    <row r="18493" spans="1:17" x14ac:dyDescent="0.2">
      <c r="A18493" s="2">
        <v>42458</v>
      </c>
      <c r="B18493" t="s">
        <v>153</v>
      </c>
      <c r="C18493" t="s">
        <v>76</v>
      </c>
      <c r="D18493" t="s">
        <v>50</v>
      </c>
      <c r="E18493" t="s">
        <v>50</v>
      </c>
      <c r="F18493">
        <v>39</v>
      </c>
      <c r="G18493">
        <v>38</v>
      </c>
      <c r="H18493">
        <v>718</v>
      </c>
      <c r="I18493">
        <v>741</v>
      </c>
      <c r="J18493">
        <v>2</v>
      </c>
      <c r="K18493">
        <v>3</v>
      </c>
      <c r="L18493" t="s">
        <v>28</v>
      </c>
      <c r="M18493" t="s">
        <v>307</v>
      </c>
      <c r="N18493" t="s">
        <v>153</v>
      </c>
      <c r="O18493" t="s">
        <v>22</v>
      </c>
      <c r="P18493" t="s">
        <v>23</v>
      </c>
      <c r="Q18493" t="s">
        <v>41</v>
      </c>
    </row>
    <row r="18494" spans="1:17" x14ac:dyDescent="0.2">
      <c r="A18494" s="2">
        <v>42458</v>
      </c>
      <c r="B18494" t="s">
        <v>304</v>
      </c>
      <c r="C18494" t="s">
        <v>210</v>
      </c>
      <c r="D18494" t="s">
        <v>27</v>
      </c>
      <c r="E18494" t="s">
        <v>27</v>
      </c>
      <c r="F18494">
        <v>89</v>
      </c>
      <c r="G18494">
        <v>99</v>
      </c>
      <c r="H18494">
        <v>375</v>
      </c>
      <c r="I18494">
        <v>340</v>
      </c>
      <c r="J18494">
        <v>2</v>
      </c>
      <c r="K18494">
        <v>0</v>
      </c>
      <c r="L18494" t="s">
        <v>20</v>
      </c>
      <c r="M18494" t="s">
        <v>628</v>
      </c>
      <c r="N18494" t="s">
        <v>304</v>
      </c>
      <c r="O18494" t="s">
        <v>22</v>
      </c>
      <c r="P18494" t="s">
        <v>23</v>
      </c>
      <c r="Q18494" t="s">
        <v>24</v>
      </c>
    </row>
    <row r="18495" spans="1:17" x14ac:dyDescent="0.2">
      <c r="A18495" s="2">
        <v>42458</v>
      </c>
      <c r="B18495" t="s">
        <v>388</v>
      </c>
      <c r="C18495" t="s">
        <v>583</v>
      </c>
      <c r="D18495" t="s">
        <v>115</v>
      </c>
      <c r="E18495" t="s">
        <v>115</v>
      </c>
      <c r="F18495">
        <v>160</v>
      </c>
      <c r="G18495">
        <v>113</v>
      </c>
      <c r="H18495">
        <v>142</v>
      </c>
      <c r="I18495">
        <v>298</v>
      </c>
      <c r="J18495">
        <v>1</v>
      </c>
      <c r="K18495">
        <v>2</v>
      </c>
      <c r="L18495" t="s">
        <v>20</v>
      </c>
      <c r="M18495" t="s">
        <v>711</v>
      </c>
      <c r="N18495" t="s">
        <v>388</v>
      </c>
      <c r="O18495" t="s">
        <v>22</v>
      </c>
      <c r="P18495" t="s">
        <v>23</v>
      </c>
      <c r="Q18495" t="s">
        <v>41</v>
      </c>
    </row>
    <row r="18496" spans="1:17" x14ac:dyDescent="0.2">
      <c r="A18496" s="2">
        <v>42458</v>
      </c>
      <c r="B18496" t="s">
        <v>167</v>
      </c>
      <c r="C18496" t="s">
        <v>239</v>
      </c>
      <c r="D18496" t="s">
        <v>115</v>
      </c>
      <c r="E18496" t="s">
        <v>115</v>
      </c>
      <c r="F18496">
        <v>44</v>
      </c>
      <c r="G18496">
        <v>97</v>
      </c>
      <c r="H18496">
        <v>626</v>
      </c>
      <c r="I18496">
        <v>341</v>
      </c>
      <c r="J18496">
        <v>2</v>
      </c>
      <c r="K18496">
        <v>0</v>
      </c>
      <c r="L18496" t="s">
        <v>20</v>
      </c>
      <c r="M18496" t="s">
        <v>625</v>
      </c>
      <c r="N18496" t="s">
        <v>167</v>
      </c>
      <c r="O18496" t="s">
        <v>22</v>
      </c>
      <c r="P18496" t="s">
        <v>23</v>
      </c>
      <c r="Q18496" t="s">
        <v>24</v>
      </c>
    </row>
    <row r="18497" spans="1:17" x14ac:dyDescent="0.2">
      <c r="A18497" s="2">
        <v>42458</v>
      </c>
      <c r="B18497" t="s">
        <v>164</v>
      </c>
      <c r="C18497" t="s">
        <v>425</v>
      </c>
      <c r="D18497" t="s">
        <v>115</v>
      </c>
      <c r="E18497" t="s">
        <v>115</v>
      </c>
      <c r="F18497">
        <v>91</v>
      </c>
      <c r="G18497">
        <v>146</v>
      </c>
      <c r="H18497">
        <v>370</v>
      </c>
      <c r="I18497">
        <v>209</v>
      </c>
      <c r="J18497">
        <v>1</v>
      </c>
      <c r="K18497">
        <v>0</v>
      </c>
      <c r="L18497" t="s">
        <v>20</v>
      </c>
      <c r="M18497" t="s">
        <v>625</v>
      </c>
      <c r="N18497" t="s">
        <v>167</v>
      </c>
      <c r="O18497" t="s">
        <v>122</v>
      </c>
      <c r="P18497" t="s">
        <v>23</v>
      </c>
      <c r="Q18497" t="s">
        <v>24</v>
      </c>
    </row>
    <row r="18498" spans="1:17" x14ac:dyDescent="0.2">
      <c r="A18498" s="2">
        <v>42458</v>
      </c>
      <c r="B18498" t="s">
        <v>98</v>
      </c>
      <c r="C18498" t="s">
        <v>244</v>
      </c>
      <c r="D18498" t="s">
        <v>50</v>
      </c>
      <c r="E18498" t="s">
        <v>50</v>
      </c>
      <c r="F18498">
        <v>29</v>
      </c>
      <c r="G18498">
        <v>26</v>
      </c>
      <c r="H18498">
        <v>809</v>
      </c>
      <c r="I18498">
        <v>857</v>
      </c>
      <c r="J18498">
        <v>2</v>
      </c>
      <c r="K18498">
        <v>2</v>
      </c>
      <c r="L18498" t="s">
        <v>28</v>
      </c>
      <c r="M18498" t="s">
        <v>99</v>
      </c>
      <c r="N18498" t="s">
        <v>98</v>
      </c>
      <c r="O18498" t="s">
        <v>22</v>
      </c>
      <c r="P18498" t="s">
        <v>23</v>
      </c>
      <c r="Q18498" t="s">
        <v>30</v>
      </c>
    </row>
    <row r="18499" spans="1:17" x14ac:dyDescent="0.2">
      <c r="A18499" s="2">
        <v>42458</v>
      </c>
      <c r="B18499" t="s">
        <v>143</v>
      </c>
      <c r="C18499" t="s">
        <v>469</v>
      </c>
      <c r="D18499" t="s">
        <v>115</v>
      </c>
      <c r="E18499" t="s">
        <v>115</v>
      </c>
      <c r="F18499">
        <v>56</v>
      </c>
      <c r="G18499">
        <v>123</v>
      </c>
      <c r="H18499">
        <v>575</v>
      </c>
      <c r="I18499">
        <v>279</v>
      </c>
      <c r="J18499">
        <v>5</v>
      </c>
      <c r="K18499">
        <v>0</v>
      </c>
      <c r="L18499" t="s">
        <v>20</v>
      </c>
      <c r="M18499" t="s">
        <v>1014</v>
      </c>
      <c r="N18499" t="s">
        <v>143</v>
      </c>
      <c r="O18499" t="s">
        <v>22</v>
      </c>
      <c r="P18499" t="s">
        <v>23</v>
      </c>
      <c r="Q18499" t="s">
        <v>24</v>
      </c>
    </row>
    <row r="18500" spans="1:17" x14ac:dyDescent="0.2">
      <c r="A18500" s="2">
        <v>42458</v>
      </c>
      <c r="B18500" t="s">
        <v>464</v>
      </c>
      <c r="C18500" t="s">
        <v>213</v>
      </c>
      <c r="D18500" t="s">
        <v>115</v>
      </c>
      <c r="E18500" t="s">
        <v>115</v>
      </c>
      <c r="F18500">
        <v>145</v>
      </c>
      <c r="G18500">
        <v>154</v>
      </c>
      <c r="H18500">
        <v>214</v>
      </c>
      <c r="I18500">
        <v>168</v>
      </c>
      <c r="J18500">
        <v>1</v>
      </c>
      <c r="K18500">
        <v>1</v>
      </c>
      <c r="L18500" t="s">
        <v>20</v>
      </c>
      <c r="M18500" t="s">
        <v>948</v>
      </c>
      <c r="N18500" t="s">
        <v>464</v>
      </c>
      <c r="O18500" t="s">
        <v>22</v>
      </c>
      <c r="P18500" t="s">
        <v>23</v>
      </c>
      <c r="Q18500" t="s">
        <v>30</v>
      </c>
    </row>
    <row r="18501" spans="1:17" x14ac:dyDescent="0.2">
      <c r="A18501" s="2">
        <v>42458</v>
      </c>
      <c r="B18501" t="s">
        <v>405</v>
      </c>
      <c r="C18501" t="s">
        <v>419</v>
      </c>
      <c r="D18501" t="s">
        <v>36</v>
      </c>
      <c r="E18501" t="s">
        <v>36</v>
      </c>
      <c r="F18501">
        <v>153</v>
      </c>
      <c r="G18501">
        <v>191</v>
      </c>
      <c r="H18501">
        <v>185</v>
      </c>
      <c r="I18501">
        <v>56</v>
      </c>
      <c r="J18501">
        <v>2</v>
      </c>
      <c r="K18501">
        <v>1</v>
      </c>
      <c r="L18501" t="s">
        <v>62</v>
      </c>
      <c r="M18501" t="s">
        <v>406</v>
      </c>
      <c r="N18501" t="s">
        <v>405</v>
      </c>
      <c r="O18501" t="s">
        <v>22</v>
      </c>
      <c r="P18501" t="s">
        <v>23</v>
      </c>
      <c r="Q18501" t="s">
        <v>24</v>
      </c>
    </row>
    <row r="18502" spans="1:17" x14ac:dyDescent="0.2">
      <c r="A18502" s="2">
        <v>42458</v>
      </c>
      <c r="B18502" t="s">
        <v>339</v>
      </c>
      <c r="C18502" t="s">
        <v>800</v>
      </c>
      <c r="D18502" t="s">
        <v>36</v>
      </c>
      <c r="E18502" t="s">
        <v>36</v>
      </c>
      <c r="F18502">
        <v>101</v>
      </c>
      <c r="G18502">
        <v>204</v>
      </c>
      <c r="H18502">
        <v>332</v>
      </c>
      <c r="I18502">
        <v>0</v>
      </c>
      <c r="J18502">
        <v>5</v>
      </c>
      <c r="K18502">
        <v>0</v>
      </c>
      <c r="L18502" t="s">
        <v>62</v>
      </c>
      <c r="M18502" t="s">
        <v>377</v>
      </c>
      <c r="N18502" t="s">
        <v>339</v>
      </c>
      <c r="O18502" t="s">
        <v>22</v>
      </c>
      <c r="P18502" t="s">
        <v>23</v>
      </c>
      <c r="Q18502" t="s">
        <v>24</v>
      </c>
    </row>
    <row r="18503" spans="1:17" x14ac:dyDescent="0.2">
      <c r="A18503" s="2">
        <v>42458</v>
      </c>
      <c r="B18503" t="s">
        <v>97</v>
      </c>
      <c r="C18503" t="s">
        <v>85</v>
      </c>
      <c r="D18503" t="s">
        <v>50</v>
      </c>
      <c r="E18503" t="s">
        <v>50</v>
      </c>
      <c r="F18503">
        <v>142</v>
      </c>
      <c r="G18503">
        <v>35</v>
      </c>
      <c r="H18503">
        <v>233</v>
      </c>
      <c r="I18503">
        <v>753</v>
      </c>
      <c r="J18503">
        <v>0</v>
      </c>
      <c r="K18503">
        <v>2</v>
      </c>
      <c r="L18503" t="s">
        <v>28</v>
      </c>
      <c r="M18503" t="s">
        <v>97</v>
      </c>
      <c r="N18503" t="s">
        <v>97</v>
      </c>
      <c r="O18503" t="s">
        <v>22</v>
      </c>
      <c r="P18503" t="s">
        <v>23</v>
      </c>
      <c r="Q18503" t="s">
        <v>41</v>
      </c>
    </row>
    <row r="18504" spans="1:17" x14ac:dyDescent="0.2">
      <c r="A18504" s="2">
        <v>42458</v>
      </c>
      <c r="B18504" t="s">
        <v>328</v>
      </c>
      <c r="C18504" t="s">
        <v>87</v>
      </c>
      <c r="D18504" t="s">
        <v>50</v>
      </c>
      <c r="E18504" t="s">
        <v>50</v>
      </c>
      <c r="F18504">
        <v>138</v>
      </c>
      <c r="G18504">
        <v>70</v>
      </c>
      <c r="H18504">
        <v>256</v>
      </c>
      <c r="I18504">
        <v>499</v>
      </c>
      <c r="J18504">
        <v>0</v>
      </c>
      <c r="K18504">
        <v>2</v>
      </c>
      <c r="L18504" t="s">
        <v>28</v>
      </c>
      <c r="M18504" t="s">
        <v>329</v>
      </c>
      <c r="N18504" t="s">
        <v>328</v>
      </c>
      <c r="O18504" t="s">
        <v>22</v>
      </c>
      <c r="P18504" t="s">
        <v>23</v>
      </c>
      <c r="Q18504" t="s">
        <v>41</v>
      </c>
    </row>
    <row r="18505" spans="1:17" x14ac:dyDescent="0.2">
      <c r="A18505" s="2">
        <v>42458</v>
      </c>
      <c r="B18505" t="s">
        <v>250</v>
      </c>
      <c r="C18505" t="s">
        <v>34</v>
      </c>
      <c r="D18505" t="s">
        <v>36</v>
      </c>
      <c r="E18505" t="s">
        <v>36</v>
      </c>
      <c r="F18505">
        <v>104</v>
      </c>
      <c r="G18505">
        <v>63</v>
      </c>
      <c r="H18505">
        <v>329</v>
      </c>
      <c r="I18505">
        <v>540</v>
      </c>
      <c r="J18505">
        <v>1</v>
      </c>
      <c r="K18505">
        <v>2</v>
      </c>
      <c r="L18505" t="s">
        <v>62</v>
      </c>
      <c r="M18505" t="s">
        <v>251</v>
      </c>
      <c r="N18505" t="s">
        <v>250</v>
      </c>
      <c r="O18505" t="s">
        <v>22</v>
      </c>
      <c r="P18505" t="s">
        <v>23</v>
      </c>
      <c r="Q18505" t="s">
        <v>41</v>
      </c>
    </row>
    <row r="18506" spans="1:17" x14ac:dyDescent="0.2">
      <c r="A18506" s="2">
        <v>42458</v>
      </c>
      <c r="B18506" t="s">
        <v>391</v>
      </c>
      <c r="C18506" t="s">
        <v>571</v>
      </c>
      <c r="D18506" t="s">
        <v>115</v>
      </c>
      <c r="E18506" t="s">
        <v>115</v>
      </c>
      <c r="F18506">
        <v>166</v>
      </c>
      <c r="G18506">
        <v>195</v>
      </c>
      <c r="H18506">
        <v>128</v>
      </c>
      <c r="I18506">
        <v>44</v>
      </c>
      <c r="J18506">
        <v>0</v>
      </c>
      <c r="K18506">
        <v>0</v>
      </c>
      <c r="L18506" t="s">
        <v>28</v>
      </c>
      <c r="M18506" t="s">
        <v>1671</v>
      </c>
      <c r="N18506" t="s">
        <v>391</v>
      </c>
      <c r="O18506" t="s">
        <v>22</v>
      </c>
      <c r="P18506" t="s">
        <v>23</v>
      </c>
      <c r="Q18506" t="s">
        <v>30</v>
      </c>
    </row>
    <row r="18507" spans="1:17" x14ac:dyDescent="0.2">
      <c r="A18507" s="2">
        <v>42458</v>
      </c>
      <c r="B18507" t="s">
        <v>629</v>
      </c>
      <c r="C18507" t="s">
        <v>979</v>
      </c>
      <c r="D18507" t="s">
        <v>36</v>
      </c>
      <c r="E18507" t="s">
        <v>115</v>
      </c>
      <c r="F18507">
        <v>158</v>
      </c>
      <c r="G18507">
        <v>193</v>
      </c>
      <c r="H18507">
        <v>161</v>
      </c>
      <c r="I18507">
        <v>49</v>
      </c>
      <c r="J18507">
        <v>4</v>
      </c>
      <c r="K18507">
        <v>2</v>
      </c>
      <c r="L18507" t="s">
        <v>20</v>
      </c>
      <c r="M18507" t="s">
        <v>925</v>
      </c>
      <c r="N18507" t="s">
        <v>629</v>
      </c>
      <c r="O18507" t="s">
        <v>22</v>
      </c>
      <c r="P18507" t="s">
        <v>23</v>
      </c>
      <c r="Q18507" t="s">
        <v>24</v>
      </c>
    </row>
    <row r="18508" spans="1:17" x14ac:dyDescent="0.2">
      <c r="A18508" s="2">
        <v>42458</v>
      </c>
      <c r="B18508" t="s">
        <v>26</v>
      </c>
      <c r="C18508" t="s">
        <v>56</v>
      </c>
      <c r="D18508" t="s">
        <v>27</v>
      </c>
      <c r="E18508" t="s">
        <v>27</v>
      </c>
      <c r="F18508">
        <v>22</v>
      </c>
      <c r="G18508">
        <v>87</v>
      </c>
      <c r="H18508">
        <v>902</v>
      </c>
      <c r="I18508">
        <v>384</v>
      </c>
      <c r="J18508">
        <v>2</v>
      </c>
      <c r="K18508">
        <v>0</v>
      </c>
      <c r="L18508" t="s">
        <v>20</v>
      </c>
      <c r="M18508" t="s">
        <v>219</v>
      </c>
      <c r="N18508" t="s">
        <v>26</v>
      </c>
      <c r="O18508" t="s">
        <v>22</v>
      </c>
      <c r="P18508" t="s">
        <v>23</v>
      </c>
      <c r="Q18508" t="s">
        <v>24</v>
      </c>
    </row>
    <row r="18509" spans="1:17" x14ac:dyDescent="0.2">
      <c r="A18509" s="2">
        <v>42458</v>
      </c>
      <c r="B18509" t="s">
        <v>1279</v>
      </c>
      <c r="C18509" t="s">
        <v>317</v>
      </c>
      <c r="D18509" t="s">
        <v>50</v>
      </c>
      <c r="E18509" t="s">
        <v>50</v>
      </c>
      <c r="F18509">
        <v>84</v>
      </c>
      <c r="G18509">
        <v>64</v>
      </c>
      <c r="H18509">
        <v>408</v>
      </c>
      <c r="I18509">
        <v>517</v>
      </c>
      <c r="J18509">
        <v>0</v>
      </c>
      <c r="K18509">
        <v>0</v>
      </c>
      <c r="L18509" t="s">
        <v>28</v>
      </c>
      <c r="M18509" t="s">
        <v>1280</v>
      </c>
      <c r="N18509" t="s">
        <v>1279</v>
      </c>
      <c r="O18509" t="s">
        <v>22</v>
      </c>
      <c r="P18509" t="s">
        <v>23</v>
      </c>
      <c r="Q18509" t="s">
        <v>30</v>
      </c>
    </row>
    <row r="18510" spans="1:17" x14ac:dyDescent="0.2">
      <c r="A18510" s="2">
        <v>42458</v>
      </c>
      <c r="B18510" t="s">
        <v>110</v>
      </c>
      <c r="C18510" t="s">
        <v>548</v>
      </c>
      <c r="D18510" t="s">
        <v>36</v>
      </c>
      <c r="E18510" t="s">
        <v>36</v>
      </c>
      <c r="F18510">
        <v>81</v>
      </c>
      <c r="G18510">
        <v>31</v>
      </c>
      <c r="H18510">
        <v>423</v>
      </c>
      <c r="I18510">
        <v>789</v>
      </c>
      <c r="J18510">
        <v>2</v>
      </c>
      <c r="K18510">
        <v>0</v>
      </c>
      <c r="L18510" t="s">
        <v>62</v>
      </c>
      <c r="M18510" t="s">
        <v>485</v>
      </c>
      <c r="N18510" t="s">
        <v>110</v>
      </c>
      <c r="O18510" t="s">
        <v>22</v>
      </c>
      <c r="P18510" t="s">
        <v>23</v>
      </c>
      <c r="Q18510" t="s">
        <v>24</v>
      </c>
    </row>
    <row r="18511" spans="1:17" x14ac:dyDescent="0.2">
      <c r="A18511" s="2">
        <v>42458</v>
      </c>
      <c r="B18511" t="s">
        <v>352</v>
      </c>
      <c r="C18511" t="s">
        <v>172</v>
      </c>
      <c r="D18511" t="s">
        <v>36</v>
      </c>
      <c r="E18511" t="s">
        <v>36</v>
      </c>
      <c r="F18511">
        <v>133</v>
      </c>
      <c r="G18511">
        <v>129</v>
      </c>
      <c r="H18511">
        <v>265</v>
      </c>
      <c r="I18511">
        <v>273</v>
      </c>
      <c r="J18511">
        <v>1</v>
      </c>
      <c r="K18511">
        <v>3</v>
      </c>
      <c r="L18511" t="s">
        <v>62</v>
      </c>
      <c r="M18511" t="s">
        <v>371</v>
      </c>
      <c r="N18511" t="s">
        <v>352</v>
      </c>
      <c r="O18511" t="s">
        <v>22</v>
      </c>
      <c r="P18511" t="s">
        <v>23</v>
      </c>
      <c r="Q18511" t="s">
        <v>41</v>
      </c>
    </row>
    <row r="18512" spans="1:17" x14ac:dyDescent="0.2">
      <c r="A18512" s="2">
        <v>42458</v>
      </c>
      <c r="B18512" t="s">
        <v>237</v>
      </c>
      <c r="C18512" t="s">
        <v>118</v>
      </c>
      <c r="D18512" t="s">
        <v>36</v>
      </c>
      <c r="E18512" t="s">
        <v>36</v>
      </c>
      <c r="F18512">
        <v>108</v>
      </c>
      <c r="G18512">
        <v>48</v>
      </c>
      <c r="H18512">
        <v>312</v>
      </c>
      <c r="I18512">
        <v>603</v>
      </c>
      <c r="J18512">
        <v>1</v>
      </c>
      <c r="K18512">
        <v>2</v>
      </c>
      <c r="L18512" t="s">
        <v>62</v>
      </c>
      <c r="M18512" t="s">
        <v>366</v>
      </c>
      <c r="N18512" t="s">
        <v>237</v>
      </c>
      <c r="O18512" t="s">
        <v>22</v>
      </c>
      <c r="P18512" t="s">
        <v>23</v>
      </c>
      <c r="Q18512" t="s">
        <v>41</v>
      </c>
    </row>
    <row r="18513" spans="1:17" x14ac:dyDescent="0.2">
      <c r="A18513" s="2">
        <v>42458</v>
      </c>
      <c r="B18513" t="s">
        <v>49</v>
      </c>
      <c r="C18513" t="s">
        <v>70</v>
      </c>
      <c r="D18513" t="s">
        <v>50</v>
      </c>
      <c r="E18513" t="s">
        <v>50</v>
      </c>
      <c r="F18513">
        <v>51</v>
      </c>
      <c r="G18513">
        <v>46</v>
      </c>
      <c r="H18513">
        <v>593</v>
      </c>
      <c r="I18513">
        <v>615</v>
      </c>
      <c r="J18513">
        <v>2</v>
      </c>
      <c r="K18513">
        <v>0</v>
      </c>
      <c r="L18513" t="s">
        <v>28</v>
      </c>
      <c r="M18513" t="s">
        <v>103</v>
      </c>
      <c r="N18513" t="s">
        <v>49</v>
      </c>
      <c r="O18513" t="s">
        <v>22</v>
      </c>
      <c r="P18513" t="s">
        <v>23</v>
      </c>
      <c r="Q18513" t="s">
        <v>24</v>
      </c>
    </row>
    <row r="18514" spans="1:17" x14ac:dyDescent="0.2">
      <c r="A18514" s="2">
        <v>42458</v>
      </c>
      <c r="B18514" t="s">
        <v>913</v>
      </c>
      <c r="C18514" t="s">
        <v>1288</v>
      </c>
      <c r="D18514" t="s">
        <v>115</v>
      </c>
      <c r="E18514" t="s">
        <v>115</v>
      </c>
      <c r="F18514">
        <v>117</v>
      </c>
      <c r="G18514">
        <v>170</v>
      </c>
      <c r="H18514">
        <v>290</v>
      </c>
      <c r="I18514">
        <v>127</v>
      </c>
      <c r="J18514">
        <v>7</v>
      </c>
      <c r="K18514">
        <v>0</v>
      </c>
      <c r="L18514" t="s">
        <v>20</v>
      </c>
      <c r="M18514" t="s">
        <v>1672</v>
      </c>
      <c r="N18514" t="s">
        <v>913</v>
      </c>
      <c r="O18514" t="s">
        <v>22</v>
      </c>
      <c r="P18514" t="s">
        <v>23</v>
      </c>
      <c r="Q18514" t="s">
        <v>24</v>
      </c>
    </row>
    <row r="18515" spans="1:17" x14ac:dyDescent="0.2">
      <c r="A18515" s="2">
        <v>42458</v>
      </c>
      <c r="B18515" t="s">
        <v>531</v>
      </c>
      <c r="C18515" t="s">
        <v>263</v>
      </c>
      <c r="D18515" t="s">
        <v>27</v>
      </c>
      <c r="E18515" t="s">
        <v>27</v>
      </c>
      <c r="F18515">
        <v>55</v>
      </c>
      <c r="G18515">
        <v>64</v>
      </c>
      <c r="H18515">
        <v>576</v>
      </c>
      <c r="I18515">
        <v>516</v>
      </c>
      <c r="J18515">
        <v>1</v>
      </c>
      <c r="K18515">
        <v>0</v>
      </c>
      <c r="L18515" t="s">
        <v>20</v>
      </c>
      <c r="M18515" t="s">
        <v>534</v>
      </c>
      <c r="N18515" t="s">
        <v>531</v>
      </c>
      <c r="O18515" t="s">
        <v>22</v>
      </c>
      <c r="P18515" t="s">
        <v>23</v>
      </c>
      <c r="Q18515" t="s">
        <v>24</v>
      </c>
    </row>
    <row r="18516" spans="1:17" x14ac:dyDescent="0.2">
      <c r="A18516" s="2">
        <v>42458</v>
      </c>
      <c r="B18516" t="s">
        <v>38</v>
      </c>
      <c r="C18516" t="s">
        <v>25</v>
      </c>
      <c r="D18516" t="s">
        <v>19</v>
      </c>
      <c r="E18516" t="s">
        <v>19</v>
      </c>
      <c r="F18516">
        <v>43</v>
      </c>
      <c r="G18516">
        <v>6</v>
      </c>
      <c r="H18516">
        <v>641</v>
      </c>
      <c r="I18516">
        <v>1254</v>
      </c>
      <c r="J18516">
        <v>2</v>
      </c>
      <c r="K18516">
        <v>2</v>
      </c>
      <c r="L18516" t="s">
        <v>20</v>
      </c>
      <c r="M18516" t="s">
        <v>40</v>
      </c>
      <c r="N18516" t="s">
        <v>38</v>
      </c>
      <c r="O18516" t="s">
        <v>22</v>
      </c>
      <c r="P18516" t="s">
        <v>23</v>
      </c>
      <c r="Q18516" t="s">
        <v>30</v>
      </c>
    </row>
    <row r="18517" spans="1:17" x14ac:dyDescent="0.2">
      <c r="A18517" s="2">
        <v>42458</v>
      </c>
      <c r="B18517" t="s">
        <v>572</v>
      </c>
      <c r="C18517" t="s">
        <v>163</v>
      </c>
      <c r="D18517" t="s">
        <v>115</v>
      </c>
      <c r="E18517" t="s">
        <v>115</v>
      </c>
      <c r="F18517">
        <v>135</v>
      </c>
      <c r="G18517">
        <v>94</v>
      </c>
      <c r="H18517">
        <v>263</v>
      </c>
      <c r="I18517">
        <v>355</v>
      </c>
      <c r="J18517">
        <v>3</v>
      </c>
      <c r="K18517">
        <v>2</v>
      </c>
      <c r="L18517" t="s">
        <v>20</v>
      </c>
      <c r="M18517" t="s">
        <v>764</v>
      </c>
      <c r="N18517" t="s">
        <v>572</v>
      </c>
      <c r="O18517" t="s">
        <v>22</v>
      </c>
      <c r="P18517" t="s">
        <v>23</v>
      </c>
      <c r="Q18517" t="s">
        <v>24</v>
      </c>
    </row>
    <row r="18518" spans="1:17" x14ac:dyDescent="0.2">
      <c r="A18518" s="2">
        <v>42458</v>
      </c>
      <c r="B18518" t="s">
        <v>82</v>
      </c>
      <c r="C18518" t="s">
        <v>147</v>
      </c>
      <c r="D18518" t="s">
        <v>50</v>
      </c>
      <c r="E18518" t="s">
        <v>50</v>
      </c>
      <c r="F18518">
        <v>7</v>
      </c>
      <c r="G18518">
        <v>1</v>
      </c>
      <c r="H18518">
        <v>1233</v>
      </c>
      <c r="I18518">
        <v>1505</v>
      </c>
      <c r="J18518">
        <v>2</v>
      </c>
      <c r="K18518">
        <v>1</v>
      </c>
      <c r="L18518" t="s">
        <v>28</v>
      </c>
      <c r="M18518" t="s">
        <v>912</v>
      </c>
      <c r="N18518" t="s">
        <v>82</v>
      </c>
      <c r="O18518" t="s">
        <v>22</v>
      </c>
      <c r="P18518" t="s">
        <v>23</v>
      </c>
      <c r="Q18518" t="s">
        <v>24</v>
      </c>
    </row>
    <row r="18519" spans="1:17" x14ac:dyDescent="0.2">
      <c r="A18519" s="2">
        <v>42458</v>
      </c>
      <c r="B18519" t="s">
        <v>617</v>
      </c>
      <c r="C18519" t="s">
        <v>404</v>
      </c>
      <c r="D18519" t="s">
        <v>36</v>
      </c>
      <c r="E18519" t="s">
        <v>36</v>
      </c>
      <c r="F18519">
        <v>85</v>
      </c>
      <c r="G18519">
        <v>172</v>
      </c>
      <c r="H18519">
        <v>396</v>
      </c>
      <c r="I18519">
        <v>120</v>
      </c>
      <c r="J18519">
        <v>5</v>
      </c>
      <c r="K18519">
        <v>0</v>
      </c>
      <c r="L18519" t="s">
        <v>62</v>
      </c>
      <c r="M18519" t="s">
        <v>618</v>
      </c>
      <c r="N18519" t="s">
        <v>617</v>
      </c>
      <c r="O18519" t="s">
        <v>22</v>
      </c>
      <c r="P18519" t="s">
        <v>23</v>
      </c>
      <c r="Q18519" t="s">
        <v>24</v>
      </c>
    </row>
    <row r="18520" spans="1:17" x14ac:dyDescent="0.2">
      <c r="A18520" s="2">
        <v>42458</v>
      </c>
      <c r="B18520" t="s">
        <v>104</v>
      </c>
      <c r="C18520" t="s">
        <v>72</v>
      </c>
      <c r="D18520" t="s">
        <v>50</v>
      </c>
      <c r="E18520" t="s">
        <v>50</v>
      </c>
      <c r="F18520">
        <v>45</v>
      </c>
      <c r="G18520">
        <v>40</v>
      </c>
      <c r="H18520">
        <v>617</v>
      </c>
      <c r="I18520">
        <v>705</v>
      </c>
      <c r="J18520">
        <v>1</v>
      </c>
      <c r="K18520">
        <v>0</v>
      </c>
      <c r="L18520" t="s">
        <v>28</v>
      </c>
      <c r="M18520" t="s">
        <v>273</v>
      </c>
      <c r="N18520" t="s">
        <v>104</v>
      </c>
      <c r="O18520" t="s">
        <v>22</v>
      </c>
      <c r="P18520" t="s">
        <v>23</v>
      </c>
      <c r="Q18520" t="s">
        <v>24</v>
      </c>
    </row>
    <row r="18521" spans="1:17" x14ac:dyDescent="0.2">
      <c r="A18521" s="2">
        <v>42458</v>
      </c>
      <c r="B18521" t="s">
        <v>149</v>
      </c>
      <c r="C18521" t="s">
        <v>120</v>
      </c>
      <c r="D18521" t="s">
        <v>36</v>
      </c>
      <c r="E18521" t="s">
        <v>36</v>
      </c>
      <c r="F18521">
        <v>70</v>
      </c>
      <c r="G18521">
        <v>61</v>
      </c>
      <c r="H18521">
        <v>499</v>
      </c>
      <c r="I18521">
        <v>550</v>
      </c>
      <c r="J18521">
        <v>0</v>
      </c>
      <c r="K18521">
        <v>0</v>
      </c>
      <c r="L18521" t="s">
        <v>62</v>
      </c>
      <c r="M18521" t="s">
        <v>566</v>
      </c>
      <c r="N18521" t="s">
        <v>149</v>
      </c>
      <c r="O18521" t="s">
        <v>22</v>
      </c>
      <c r="P18521" t="s">
        <v>23</v>
      </c>
      <c r="Q18521" t="s">
        <v>30</v>
      </c>
    </row>
    <row r="18522" spans="1:17" x14ac:dyDescent="0.2">
      <c r="A18522" s="2">
        <v>42458</v>
      </c>
      <c r="B18522" t="s">
        <v>453</v>
      </c>
      <c r="C18522" t="s">
        <v>481</v>
      </c>
      <c r="D18522" t="s">
        <v>27</v>
      </c>
      <c r="E18522" t="s">
        <v>27</v>
      </c>
      <c r="F18522">
        <v>121</v>
      </c>
      <c r="G18522">
        <v>90</v>
      </c>
      <c r="H18522">
        <v>283</v>
      </c>
      <c r="I18522">
        <v>372</v>
      </c>
      <c r="J18522">
        <v>1</v>
      </c>
      <c r="K18522">
        <v>0</v>
      </c>
      <c r="L18522" t="s">
        <v>230</v>
      </c>
      <c r="M18522" t="s">
        <v>482</v>
      </c>
      <c r="N18522" t="s">
        <v>453</v>
      </c>
      <c r="O18522" t="s">
        <v>22</v>
      </c>
      <c r="P18522" t="s">
        <v>23</v>
      </c>
      <c r="Q18522" t="s">
        <v>24</v>
      </c>
    </row>
    <row r="18523" spans="1:17" x14ac:dyDescent="0.2">
      <c r="A18523" s="2">
        <v>42458</v>
      </c>
      <c r="B18523" t="s">
        <v>380</v>
      </c>
      <c r="C18523" t="s">
        <v>136</v>
      </c>
      <c r="D18523" t="s">
        <v>36</v>
      </c>
      <c r="E18523" t="s">
        <v>36</v>
      </c>
      <c r="F18523">
        <v>135</v>
      </c>
      <c r="G18523">
        <v>36</v>
      </c>
      <c r="H18523">
        <v>263</v>
      </c>
      <c r="I18523">
        <v>743</v>
      </c>
      <c r="J18523">
        <v>1</v>
      </c>
      <c r="K18523">
        <v>1</v>
      </c>
      <c r="L18523" t="s">
        <v>62</v>
      </c>
      <c r="M18523" t="s">
        <v>918</v>
      </c>
      <c r="N18523" t="s">
        <v>380</v>
      </c>
      <c r="O18523" t="s">
        <v>22</v>
      </c>
      <c r="P18523" t="s">
        <v>23</v>
      </c>
      <c r="Q18523" t="s">
        <v>30</v>
      </c>
    </row>
    <row r="18524" spans="1:17" x14ac:dyDescent="0.2">
      <c r="A18524" s="2">
        <v>42458</v>
      </c>
      <c r="B18524" t="s">
        <v>52</v>
      </c>
      <c r="C18524" t="s">
        <v>293</v>
      </c>
      <c r="D18524" t="s">
        <v>50</v>
      </c>
      <c r="E18524" t="s">
        <v>50</v>
      </c>
      <c r="F18524">
        <v>34</v>
      </c>
      <c r="G18524">
        <v>25</v>
      </c>
      <c r="H18524">
        <v>769</v>
      </c>
      <c r="I18524">
        <v>861</v>
      </c>
      <c r="J18524">
        <v>1</v>
      </c>
      <c r="K18524">
        <v>1</v>
      </c>
      <c r="L18524" t="s">
        <v>28</v>
      </c>
      <c r="M18524" t="s">
        <v>68</v>
      </c>
      <c r="N18524" t="s">
        <v>52</v>
      </c>
      <c r="O18524" t="s">
        <v>22</v>
      </c>
      <c r="P18524" t="s">
        <v>23</v>
      </c>
      <c r="Q18524" t="s">
        <v>30</v>
      </c>
    </row>
    <row r="18525" spans="1:17" x14ac:dyDescent="0.2">
      <c r="A18525" s="2">
        <v>42458</v>
      </c>
      <c r="B18525" t="s">
        <v>53</v>
      </c>
      <c r="C18525" t="s">
        <v>646</v>
      </c>
      <c r="D18525" t="s">
        <v>50</v>
      </c>
      <c r="E18525" t="s">
        <v>50</v>
      </c>
      <c r="F18525">
        <v>12</v>
      </c>
      <c r="G18525">
        <v>21</v>
      </c>
      <c r="H18525">
        <v>1070</v>
      </c>
      <c r="I18525">
        <v>917</v>
      </c>
      <c r="J18525">
        <v>0</v>
      </c>
      <c r="K18525">
        <v>2</v>
      </c>
      <c r="L18525" t="s">
        <v>28</v>
      </c>
      <c r="M18525" t="s">
        <v>195</v>
      </c>
      <c r="N18525" t="s">
        <v>53</v>
      </c>
      <c r="O18525" t="s">
        <v>22</v>
      </c>
      <c r="P18525" t="s">
        <v>23</v>
      </c>
      <c r="Q18525" t="s">
        <v>41</v>
      </c>
    </row>
    <row r="18526" spans="1:17" x14ac:dyDescent="0.2">
      <c r="A18526" s="2">
        <v>42458</v>
      </c>
      <c r="B18526" t="s">
        <v>602</v>
      </c>
      <c r="C18526" t="s">
        <v>569</v>
      </c>
      <c r="D18526" t="s">
        <v>115</v>
      </c>
      <c r="E18526" t="s">
        <v>115</v>
      </c>
      <c r="F18526">
        <v>150</v>
      </c>
      <c r="G18526">
        <v>105</v>
      </c>
      <c r="H18526">
        <v>192</v>
      </c>
      <c r="I18526">
        <v>324</v>
      </c>
      <c r="J18526">
        <v>0</v>
      </c>
      <c r="K18526">
        <v>1</v>
      </c>
      <c r="L18526" t="s">
        <v>20</v>
      </c>
      <c r="M18526" t="s">
        <v>603</v>
      </c>
      <c r="N18526" t="s">
        <v>602</v>
      </c>
      <c r="O18526" t="s">
        <v>22</v>
      </c>
      <c r="P18526" t="s">
        <v>23</v>
      </c>
      <c r="Q18526" t="s">
        <v>41</v>
      </c>
    </row>
    <row r="18527" spans="1:17" x14ac:dyDescent="0.2">
      <c r="A18527" s="2">
        <v>42458</v>
      </c>
      <c r="B18527" t="s">
        <v>365</v>
      </c>
      <c r="C18527" t="s">
        <v>128</v>
      </c>
      <c r="D18527" t="s">
        <v>36</v>
      </c>
      <c r="E18527" t="s">
        <v>36</v>
      </c>
      <c r="F18527">
        <v>101</v>
      </c>
      <c r="G18527">
        <v>47</v>
      </c>
      <c r="H18527">
        <v>332</v>
      </c>
      <c r="I18527">
        <v>609</v>
      </c>
      <c r="J18527">
        <v>0</v>
      </c>
      <c r="K18527">
        <v>0</v>
      </c>
      <c r="L18527" t="s">
        <v>62</v>
      </c>
      <c r="M18527" t="s">
        <v>400</v>
      </c>
      <c r="N18527" t="s">
        <v>365</v>
      </c>
      <c r="O18527" t="s">
        <v>22</v>
      </c>
      <c r="P18527" t="s">
        <v>23</v>
      </c>
      <c r="Q18527" t="s">
        <v>30</v>
      </c>
    </row>
    <row r="18528" spans="1:17" x14ac:dyDescent="0.2">
      <c r="A18528" s="2">
        <v>42458</v>
      </c>
      <c r="B18528" t="s">
        <v>208</v>
      </c>
      <c r="C18528" t="s">
        <v>224</v>
      </c>
      <c r="D18528" t="s">
        <v>36</v>
      </c>
      <c r="E18528" t="s">
        <v>36</v>
      </c>
      <c r="F18528">
        <v>67</v>
      </c>
      <c r="G18528">
        <v>86</v>
      </c>
      <c r="H18528">
        <v>506</v>
      </c>
      <c r="I18528">
        <v>392</v>
      </c>
      <c r="J18528">
        <v>0</v>
      </c>
      <c r="K18528">
        <v>0</v>
      </c>
      <c r="L18528" t="s">
        <v>62</v>
      </c>
      <c r="M18528" t="s">
        <v>398</v>
      </c>
      <c r="N18528" t="s">
        <v>208</v>
      </c>
      <c r="O18528" t="s">
        <v>22</v>
      </c>
      <c r="P18528" t="s">
        <v>23</v>
      </c>
      <c r="Q18528" t="s">
        <v>30</v>
      </c>
    </row>
    <row r="18529" spans="1:17" x14ac:dyDescent="0.2">
      <c r="A18529" s="2">
        <v>42458</v>
      </c>
      <c r="B18529" t="s">
        <v>176</v>
      </c>
      <c r="C18529" t="s">
        <v>113</v>
      </c>
      <c r="D18529" t="s">
        <v>115</v>
      </c>
      <c r="E18529" t="s">
        <v>115</v>
      </c>
      <c r="F18529">
        <v>64</v>
      </c>
      <c r="G18529">
        <v>60</v>
      </c>
      <c r="H18529">
        <v>517</v>
      </c>
      <c r="I18529">
        <v>562</v>
      </c>
      <c r="J18529">
        <v>1</v>
      </c>
      <c r="K18529">
        <v>1</v>
      </c>
      <c r="L18529" t="s">
        <v>20</v>
      </c>
      <c r="M18529" t="s">
        <v>300</v>
      </c>
      <c r="N18529" t="s">
        <v>176</v>
      </c>
      <c r="O18529" t="s">
        <v>22</v>
      </c>
      <c r="P18529" t="s">
        <v>23</v>
      </c>
      <c r="Q18529" t="s">
        <v>30</v>
      </c>
    </row>
    <row r="18530" spans="1:17" x14ac:dyDescent="0.2">
      <c r="A18530" s="2">
        <v>42458</v>
      </c>
      <c r="B18530" t="s">
        <v>18</v>
      </c>
      <c r="C18530" t="s">
        <v>42</v>
      </c>
      <c r="D18530" t="s">
        <v>19</v>
      </c>
      <c r="E18530" t="s">
        <v>19</v>
      </c>
      <c r="F18530">
        <v>11</v>
      </c>
      <c r="G18530">
        <v>42</v>
      </c>
      <c r="H18530">
        <v>1082</v>
      </c>
      <c r="I18530">
        <v>646</v>
      </c>
      <c r="J18530">
        <v>1</v>
      </c>
      <c r="K18530">
        <v>0</v>
      </c>
      <c r="L18530" t="s">
        <v>20</v>
      </c>
      <c r="M18530" t="s">
        <v>64</v>
      </c>
      <c r="N18530" t="s">
        <v>18</v>
      </c>
      <c r="O18530" t="s">
        <v>22</v>
      </c>
      <c r="P18530" t="s">
        <v>23</v>
      </c>
      <c r="Q18530" t="s">
        <v>24</v>
      </c>
    </row>
    <row r="18531" spans="1:17" x14ac:dyDescent="0.2">
      <c r="A18531" s="2">
        <v>42458</v>
      </c>
      <c r="B18531" t="s">
        <v>77</v>
      </c>
      <c r="C18531" t="s">
        <v>555</v>
      </c>
      <c r="D18531" t="s">
        <v>27</v>
      </c>
      <c r="E18531" t="s">
        <v>27</v>
      </c>
      <c r="F18531">
        <v>30</v>
      </c>
      <c r="G18531">
        <v>95</v>
      </c>
      <c r="H18531">
        <v>791</v>
      </c>
      <c r="I18531">
        <v>353</v>
      </c>
      <c r="J18531">
        <v>4</v>
      </c>
      <c r="K18531">
        <v>0</v>
      </c>
      <c r="L18531" t="s">
        <v>20</v>
      </c>
      <c r="M18531" t="s">
        <v>947</v>
      </c>
      <c r="N18531" t="s">
        <v>77</v>
      </c>
      <c r="O18531" t="s">
        <v>22</v>
      </c>
      <c r="P18531" t="s">
        <v>23</v>
      </c>
      <c r="Q18531" t="s">
        <v>24</v>
      </c>
    </row>
    <row r="18532" spans="1:17" x14ac:dyDescent="0.2">
      <c r="A18532" s="2">
        <v>42458</v>
      </c>
      <c r="B18532" t="s">
        <v>449</v>
      </c>
      <c r="C18532" t="s">
        <v>402</v>
      </c>
      <c r="D18532" t="s">
        <v>115</v>
      </c>
      <c r="E18532" t="s">
        <v>115</v>
      </c>
      <c r="F18532">
        <v>74</v>
      </c>
      <c r="G18532">
        <v>132</v>
      </c>
      <c r="H18532">
        <v>484</v>
      </c>
      <c r="I18532">
        <v>269</v>
      </c>
      <c r="J18532">
        <v>1</v>
      </c>
      <c r="K18532">
        <v>0</v>
      </c>
      <c r="L18532" t="s">
        <v>20</v>
      </c>
      <c r="M18532" t="s">
        <v>530</v>
      </c>
      <c r="N18532" t="s">
        <v>449</v>
      </c>
      <c r="O18532" t="s">
        <v>22</v>
      </c>
      <c r="P18532" t="s">
        <v>23</v>
      </c>
      <c r="Q18532" t="s">
        <v>24</v>
      </c>
    </row>
    <row r="18533" spans="1:17" x14ac:dyDescent="0.2">
      <c r="A18533" s="2">
        <v>42458</v>
      </c>
      <c r="B18533" t="s">
        <v>32</v>
      </c>
      <c r="C18533" t="s">
        <v>107</v>
      </c>
      <c r="D18533" t="s">
        <v>19</v>
      </c>
      <c r="E18533" t="s">
        <v>19</v>
      </c>
      <c r="F18533">
        <v>75</v>
      </c>
      <c r="G18533">
        <v>5</v>
      </c>
      <c r="H18533">
        <v>479</v>
      </c>
      <c r="I18533">
        <v>1307</v>
      </c>
      <c r="J18533">
        <v>1</v>
      </c>
      <c r="K18533">
        <v>4</v>
      </c>
      <c r="L18533" t="s">
        <v>20</v>
      </c>
      <c r="M18533" t="s">
        <v>235</v>
      </c>
      <c r="N18533" t="s">
        <v>32</v>
      </c>
      <c r="O18533" t="s">
        <v>22</v>
      </c>
      <c r="P18533" t="s">
        <v>23</v>
      </c>
      <c r="Q18533" t="s">
        <v>41</v>
      </c>
    </row>
    <row r="18534" spans="1:17" x14ac:dyDescent="0.2">
      <c r="A18534" s="2">
        <v>42458</v>
      </c>
      <c r="B18534" t="s">
        <v>892</v>
      </c>
      <c r="C18534" t="s">
        <v>222</v>
      </c>
      <c r="D18534" t="s">
        <v>27</v>
      </c>
      <c r="E18534" t="s">
        <v>27</v>
      </c>
      <c r="F18534">
        <v>178</v>
      </c>
      <c r="G18534">
        <v>161</v>
      </c>
      <c r="H18534">
        <v>87</v>
      </c>
      <c r="I18534">
        <v>138</v>
      </c>
      <c r="J18534">
        <v>1</v>
      </c>
      <c r="K18534">
        <v>2</v>
      </c>
      <c r="L18534" t="s">
        <v>230</v>
      </c>
      <c r="M18534" t="s">
        <v>1123</v>
      </c>
      <c r="N18534" t="s">
        <v>892</v>
      </c>
      <c r="O18534" t="s">
        <v>22</v>
      </c>
      <c r="P18534" t="s">
        <v>23</v>
      </c>
      <c r="Q18534" t="s">
        <v>41</v>
      </c>
    </row>
    <row r="18535" spans="1:17" x14ac:dyDescent="0.2">
      <c r="A18535" s="2">
        <v>42510</v>
      </c>
      <c r="B18535" t="s">
        <v>94</v>
      </c>
      <c r="C18535" t="s">
        <v>136</v>
      </c>
      <c r="D18535" t="s">
        <v>50</v>
      </c>
      <c r="E18535" t="s">
        <v>36</v>
      </c>
      <c r="F18535">
        <v>18</v>
      </c>
      <c r="G18535">
        <v>34</v>
      </c>
      <c r="H18535">
        <v>925</v>
      </c>
      <c r="I18535">
        <v>738</v>
      </c>
      <c r="J18535">
        <v>0</v>
      </c>
      <c r="K18535">
        <v>0</v>
      </c>
      <c r="L18535" t="s">
        <v>28</v>
      </c>
      <c r="M18535" t="s">
        <v>96</v>
      </c>
      <c r="N18535" t="s">
        <v>94</v>
      </c>
      <c r="O18535" t="s">
        <v>22</v>
      </c>
      <c r="P18535" t="s">
        <v>23</v>
      </c>
      <c r="Q18535" t="s">
        <v>30</v>
      </c>
    </row>
    <row r="18536" spans="1:17" x14ac:dyDescent="0.2">
      <c r="A18536" s="2">
        <v>42511</v>
      </c>
      <c r="B18536" t="s">
        <v>351</v>
      </c>
      <c r="C18536" t="s">
        <v>405</v>
      </c>
      <c r="D18536" t="s">
        <v>36</v>
      </c>
      <c r="E18536" t="s">
        <v>36</v>
      </c>
      <c r="F18536">
        <v>91</v>
      </c>
      <c r="G18536">
        <v>148</v>
      </c>
      <c r="H18536">
        <v>379</v>
      </c>
      <c r="I18536">
        <v>201</v>
      </c>
      <c r="J18536">
        <v>2</v>
      </c>
      <c r="K18536">
        <v>1</v>
      </c>
      <c r="L18536" t="s">
        <v>28</v>
      </c>
      <c r="M18536" t="s">
        <v>1673</v>
      </c>
      <c r="N18536" t="s">
        <v>351</v>
      </c>
      <c r="O18536" t="s">
        <v>22</v>
      </c>
      <c r="P18536" t="s">
        <v>23</v>
      </c>
      <c r="Q18536" t="s">
        <v>24</v>
      </c>
    </row>
    <row r="18537" spans="1:17" x14ac:dyDescent="0.2">
      <c r="A18537" s="2">
        <v>42512</v>
      </c>
      <c r="B18537" t="s">
        <v>89</v>
      </c>
      <c r="C18537" t="s">
        <v>180</v>
      </c>
      <c r="D18537" t="s">
        <v>50</v>
      </c>
      <c r="E18537" t="s">
        <v>50</v>
      </c>
      <c r="F18537">
        <v>10</v>
      </c>
      <c r="G18537">
        <v>13</v>
      </c>
      <c r="H18537">
        <v>1069</v>
      </c>
      <c r="I18537">
        <v>983</v>
      </c>
      <c r="J18537">
        <v>2</v>
      </c>
      <c r="K18537">
        <v>1</v>
      </c>
      <c r="L18537" t="s">
        <v>28</v>
      </c>
      <c r="M18537" t="s">
        <v>624</v>
      </c>
      <c r="N18537" t="s">
        <v>89</v>
      </c>
      <c r="O18537" t="s">
        <v>22</v>
      </c>
      <c r="P18537" t="s">
        <v>23</v>
      </c>
      <c r="Q18537" t="s">
        <v>24</v>
      </c>
    </row>
    <row r="18538" spans="1:17" x14ac:dyDescent="0.2">
      <c r="A18538" s="2">
        <v>42512</v>
      </c>
      <c r="B18538" t="s">
        <v>229</v>
      </c>
      <c r="C18538" t="s">
        <v>77</v>
      </c>
      <c r="D18538" t="s">
        <v>27</v>
      </c>
      <c r="E18538" t="s">
        <v>27</v>
      </c>
      <c r="F18538">
        <v>152</v>
      </c>
      <c r="G18538">
        <v>29</v>
      </c>
      <c r="H18538">
        <v>190</v>
      </c>
      <c r="I18538">
        <v>810</v>
      </c>
      <c r="J18538">
        <v>1</v>
      </c>
      <c r="K18538">
        <v>3</v>
      </c>
      <c r="L18538" t="s">
        <v>28</v>
      </c>
      <c r="M18538" t="s">
        <v>1300</v>
      </c>
      <c r="N18538" t="s">
        <v>229</v>
      </c>
      <c r="O18538" t="s">
        <v>22</v>
      </c>
      <c r="P18538" t="s">
        <v>23</v>
      </c>
      <c r="Q18538" t="s">
        <v>41</v>
      </c>
    </row>
    <row r="18539" spans="1:17" x14ac:dyDescent="0.2">
      <c r="A18539" s="2">
        <v>42515</v>
      </c>
      <c r="B18539" t="s">
        <v>92</v>
      </c>
      <c r="C18539" t="s">
        <v>890</v>
      </c>
      <c r="D18539" t="s">
        <v>50</v>
      </c>
      <c r="E18539" t="s">
        <v>36</v>
      </c>
      <c r="F18539">
        <v>19</v>
      </c>
      <c r="G18539">
        <v>51</v>
      </c>
      <c r="H18539">
        <v>920</v>
      </c>
      <c r="I18539">
        <v>596</v>
      </c>
      <c r="J18539">
        <v>1</v>
      </c>
      <c r="K18539">
        <v>1</v>
      </c>
      <c r="L18539" t="s">
        <v>28</v>
      </c>
      <c r="M18539" t="s">
        <v>1674</v>
      </c>
      <c r="N18539" t="s">
        <v>119</v>
      </c>
      <c r="O18539" t="s">
        <v>122</v>
      </c>
      <c r="P18539" t="s">
        <v>23</v>
      </c>
      <c r="Q18539" t="s">
        <v>30</v>
      </c>
    </row>
    <row r="18540" spans="1:17" x14ac:dyDescent="0.2">
      <c r="A18540" s="2">
        <v>42515</v>
      </c>
      <c r="B18540" t="s">
        <v>1204</v>
      </c>
      <c r="C18540" t="s">
        <v>145</v>
      </c>
      <c r="D18540" t="s">
        <v>50</v>
      </c>
      <c r="E18540" t="s">
        <v>50</v>
      </c>
      <c r="F18540">
        <v>56</v>
      </c>
      <c r="G18540">
        <v>80</v>
      </c>
      <c r="H18540">
        <v>580</v>
      </c>
      <c r="I18540">
        <v>425</v>
      </c>
      <c r="J18540">
        <v>2</v>
      </c>
      <c r="K18540">
        <v>1</v>
      </c>
      <c r="L18540" t="s">
        <v>28</v>
      </c>
      <c r="M18540" t="s">
        <v>1675</v>
      </c>
      <c r="N18540" t="s">
        <v>1204</v>
      </c>
      <c r="O18540" t="s">
        <v>22</v>
      </c>
      <c r="P18540" t="s">
        <v>23</v>
      </c>
      <c r="Q18540" t="s">
        <v>24</v>
      </c>
    </row>
    <row r="18541" spans="1:17" x14ac:dyDescent="0.2">
      <c r="A18541" s="2">
        <v>42516</v>
      </c>
      <c r="B18541" t="s">
        <v>386</v>
      </c>
      <c r="C18541" t="s">
        <v>737</v>
      </c>
      <c r="D18541" t="s">
        <v>50</v>
      </c>
      <c r="E18541" t="s">
        <v>50</v>
      </c>
      <c r="F18541">
        <v>133</v>
      </c>
      <c r="G18541">
        <v>202</v>
      </c>
      <c r="H18541">
        <v>268</v>
      </c>
      <c r="I18541">
        <v>5</v>
      </c>
      <c r="J18541">
        <v>0</v>
      </c>
      <c r="K18541">
        <v>0</v>
      </c>
      <c r="L18541" t="s">
        <v>28</v>
      </c>
      <c r="M18541" t="s">
        <v>1676</v>
      </c>
      <c r="N18541" t="s">
        <v>69</v>
      </c>
      <c r="O18541" t="s">
        <v>122</v>
      </c>
      <c r="P18541" t="s">
        <v>23</v>
      </c>
      <c r="Q18541" t="s">
        <v>30</v>
      </c>
    </row>
    <row r="18542" spans="1:17" x14ac:dyDescent="0.2">
      <c r="A18542" s="2">
        <v>42517</v>
      </c>
      <c r="B18542" t="s">
        <v>274</v>
      </c>
      <c r="C18542" t="s">
        <v>384</v>
      </c>
      <c r="D18542" t="s">
        <v>50</v>
      </c>
      <c r="E18542" t="s">
        <v>50</v>
      </c>
      <c r="F18542">
        <v>23</v>
      </c>
      <c r="G18542">
        <v>156</v>
      </c>
      <c r="H18542">
        <v>855</v>
      </c>
      <c r="I18542">
        <v>180</v>
      </c>
      <c r="J18542">
        <v>1</v>
      </c>
      <c r="K18542">
        <v>0</v>
      </c>
      <c r="L18542" t="s">
        <v>28</v>
      </c>
      <c r="M18542" t="s">
        <v>1677</v>
      </c>
      <c r="N18542" t="s">
        <v>274</v>
      </c>
      <c r="O18542" t="s">
        <v>22</v>
      </c>
      <c r="P18542" t="s">
        <v>23</v>
      </c>
      <c r="Q18542" t="s">
        <v>24</v>
      </c>
    </row>
    <row r="18543" spans="1:17" x14ac:dyDescent="0.2">
      <c r="A18543" s="2">
        <v>42517</v>
      </c>
      <c r="B18543" t="s">
        <v>293</v>
      </c>
      <c r="C18543" t="s">
        <v>184</v>
      </c>
      <c r="D18543" t="s">
        <v>50</v>
      </c>
      <c r="E18543" t="s">
        <v>50</v>
      </c>
      <c r="F18543">
        <v>29</v>
      </c>
      <c r="G18543">
        <v>165</v>
      </c>
      <c r="H18543">
        <v>809</v>
      </c>
      <c r="I18543">
        <v>148</v>
      </c>
      <c r="J18543">
        <v>6</v>
      </c>
      <c r="K18543">
        <v>0</v>
      </c>
      <c r="L18543" t="s">
        <v>28</v>
      </c>
      <c r="M18543" t="s">
        <v>1425</v>
      </c>
      <c r="N18543" t="s">
        <v>69</v>
      </c>
      <c r="O18543" t="s">
        <v>122</v>
      </c>
      <c r="P18543" t="s">
        <v>23</v>
      </c>
      <c r="Q18543" t="s">
        <v>24</v>
      </c>
    </row>
    <row r="18544" spans="1:17" x14ac:dyDescent="0.2">
      <c r="A18544" s="2">
        <v>42517</v>
      </c>
      <c r="B18544" t="s">
        <v>89</v>
      </c>
      <c r="C18544" t="s">
        <v>55</v>
      </c>
      <c r="D18544" t="s">
        <v>50</v>
      </c>
      <c r="E18544" t="s">
        <v>57</v>
      </c>
      <c r="F18544">
        <v>10</v>
      </c>
      <c r="G18544">
        <v>50</v>
      </c>
      <c r="H18544">
        <v>1069</v>
      </c>
      <c r="I18544">
        <v>600</v>
      </c>
      <c r="J18544">
        <v>2</v>
      </c>
      <c r="K18544">
        <v>1</v>
      </c>
      <c r="L18544" t="s">
        <v>28</v>
      </c>
      <c r="M18544" t="s">
        <v>872</v>
      </c>
      <c r="N18544" t="s">
        <v>89</v>
      </c>
      <c r="O18544" t="s">
        <v>22</v>
      </c>
      <c r="P18544" t="s">
        <v>23</v>
      </c>
      <c r="Q18544" t="s">
        <v>24</v>
      </c>
    </row>
    <row r="18545" spans="1:17" x14ac:dyDescent="0.2">
      <c r="A18545" s="2">
        <v>42517</v>
      </c>
      <c r="B18545" t="s">
        <v>98</v>
      </c>
      <c r="C18545" t="s">
        <v>126</v>
      </c>
      <c r="D18545" t="s">
        <v>50</v>
      </c>
      <c r="E18545" t="s">
        <v>50</v>
      </c>
      <c r="F18545">
        <v>31</v>
      </c>
      <c r="G18545">
        <v>17</v>
      </c>
      <c r="H18545">
        <v>792</v>
      </c>
      <c r="I18545">
        <v>930</v>
      </c>
      <c r="J18545">
        <v>1</v>
      </c>
      <c r="K18545">
        <v>1</v>
      </c>
      <c r="L18545" t="s">
        <v>28</v>
      </c>
      <c r="M18545" t="s">
        <v>99</v>
      </c>
      <c r="N18545" t="s">
        <v>98</v>
      </c>
      <c r="O18545" t="s">
        <v>22</v>
      </c>
      <c r="P18545" t="s">
        <v>23</v>
      </c>
      <c r="Q18545" t="s">
        <v>30</v>
      </c>
    </row>
    <row r="18546" spans="1:17" x14ac:dyDescent="0.2">
      <c r="A18546" s="2">
        <v>42517</v>
      </c>
      <c r="B18546" t="s">
        <v>110</v>
      </c>
      <c r="C18546" t="s">
        <v>61</v>
      </c>
      <c r="D18546" t="s">
        <v>36</v>
      </c>
      <c r="E18546" t="s">
        <v>36</v>
      </c>
      <c r="F18546">
        <v>64</v>
      </c>
      <c r="G18546">
        <v>59</v>
      </c>
      <c r="H18546">
        <v>554</v>
      </c>
      <c r="I18546">
        <v>561</v>
      </c>
      <c r="J18546">
        <v>2</v>
      </c>
      <c r="K18546">
        <v>0</v>
      </c>
      <c r="L18546" t="s">
        <v>28</v>
      </c>
      <c r="M18546" t="s">
        <v>815</v>
      </c>
      <c r="N18546" t="s">
        <v>110</v>
      </c>
      <c r="O18546" t="s">
        <v>22</v>
      </c>
      <c r="P18546" t="s">
        <v>23</v>
      </c>
      <c r="Q18546" t="s">
        <v>24</v>
      </c>
    </row>
    <row r="18547" spans="1:17" x14ac:dyDescent="0.2">
      <c r="A18547" s="2">
        <v>42517</v>
      </c>
      <c r="B18547" t="s">
        <v>135</v>
      </c>
      <c r="C18547" t="s">
        <v>111</v>
      </c>
      <c r="D18547" t="s">
        <v>36</v>
      </c>
      <c r="E18547" t="s">
        <v>36</v>
      </c>
      <c r="F18547">
        <v>67</v>
      </c>
      <c r="G18547">
        <v>65</v>
      </c>
      <c r="H18547">
        <v>540</v>
      </c>
      <c r="I18547">
        <v>551</v>
      </c>
      <c r="J18547">
        <v>1</v>
      </c>
      <c r="K18547">
        <v>0</v>
      </c>
      <c r="L18547" t="s">
        <v>28</v>
      </c>
      <c r="M18547" t="s">
        <v>1356</v>
      </c>
      <c r="N18547" t="s">
        <v>67</v>
      </c>
      <c r="O18547" t="s">
        <v>122</v>
      </c>
      <c r="P18547" t="s">
        <v>23</v>
      </c>
      <c r="Q18547" t="s">
        <v>24</v>
      </c>
    </row>
    <row r="18548" spans="1:17" x14ac:dyDescent="0.2">
      <c r="A18548" s="2">
        <v>42517</v>
      </c>
      <c r="B18548" t="s">
        <v>100</v>
      </c>
      <c r="C18548" t="s">
        <v>317</v>
      </c>
      <c r="D18548" t="s">
        <v>50</v>
      </c>
      <c r="E18548" t="s">
        <v>50</v>
      </c>
      <c r="F18548">
        <v>26</v>
      </c>
      <c r="G18548">
        <v>77</v>
      </c>
      <c r="H18548">
        <v>824</v>
      </c>
      <c r="I18548">
        <v>464</v>
      </c>
      <c r="J18548">
        <v>3</v>
      </c>
      <c r="K18548">
        <v>0</v>
      </c>
      <c r="L18548" t="s">
        <v>28</v>
      </c>
      <c r="M18548" t="s">
        <v>102</v>
      </c>
      <c r="N18548" t="s">
        <v>100</v>
      </c>
      <c r="O18548" t="s">
        <v>22</v>
      </c>
      <c r="P18548" t="s">
        <v>23</v>
      </c>
      <c r="Q18548" t="s">
        <v>24</v>
      </c>
    </row>
    <row r="18549" spans="1:17" x14ac:dyDescent="0.2">
      <c r="A18549" s="2">
        <v>42517</v>
      </c>
      <c r="B18549" t="s">
        <v>244</v>
      </c>
      <c r="C18549" t="s">
        <v>345</v>
      </c>
      <c r="D18549" t="s">
        <v>50</v>
      </c>
      <c r="E18549" t="s">
        <v>50</v>
      </c>
      <c r="F18549">
        <v>32</v>
      </c>
      <c r="G18549">
        <v>123</v>
      </c>
      <c r="H18549">
        <v>784</v>
      </c>
      <c r="I18549">
        <v>289</v>
      </c>
      <c r="J18549">
        <v>3</v>
      </c>
      <c r="K18549">
        <v>1</v>
      </c>
      <c r="L18549" t="s">
        <v>28</v>
      </c>
      <c r="M18549" t="s">
        <v>1678</v>
      </c>
      <c r="N18549" t="s">
        <v>69</v>
      </c>
      <c r="O18549" t="s">
        <v>122</v>
      </c>
      <c r="P18549" t="s">
        <v>23</v>
      </c>
      <c r="Q18549" t="s">
        <v>24</v>
      </c>
    </row>
    <row r="18550" spans="1:17" x14ac:dyDescent="0.2">
      <c r="A18550" s="2">
        <v>42517</v>
      </c>
      <c r="B18550" t="s">
        <v>365</v>
      </c>
      <c r="C18550" t="s">
        <v>138</v>
      </c>
      <c r="D18550" t="s">
        <v>36</v>
      </c>
      <c r="E18550" t="s">
        <v>36</v>
      </c>
      <c r="F18550">
        <v>103</v>
      </c>
      <c r="G18550">
        <v>78</v>
      </c>
      <c r="H18550">
        <v>334</v>
      </c>
      <c r="I18550">
        <v>457</v>
      </c>
      <c r="J18550">
        <v>1</v>
      </c>
      <c r="K18550">
        <v>0</v>
      </c>
      <c r="L18550" t="s">
        <v>28</v>
      </c>
      <c r="M18550" t="s">
        <v>400</v>
      </c>
      <c r="N18550" t="s">
        <v>365</v>
      </c>
      <c r="O18550" t="s">
        <v>22</v>
      </c>
      <c r="P18550" t="s">
        <v>23</v>
      </c>
      <c r="Q18550" t="s">
        <v>24</v>
      </c>
    </row>
    <row r="18551" spans="1:17" x14ac:dyDescent="0.2">
      <c r="A18551" s="2">
        <v>42518</v>
      </c>
      <c r="B18551" t="s">
        <v>213</v>
      </c>
      <c r="C18551" t="s">
        <v>391</v>
      </c>
      <c r="D18551" t="s">
        <v>115</v>
      </c>
      <c r="E18551" t="s">
        <v>115</v>
      </c>
      <c r="F18551">
        <v>167</v>
      </c>
      <c r="G18551">
        <v>174</v>
      </c>
      <c r="H18551">
        <v>147</v>
      </c>
      <c r="I18551">
        <v>116</v>
      </c>
      <c r="J18551">
        <v>0</v>
      </c>
      <c r="K18551">
        <v>0</v>
      </c>
      <c r="L18551" t="s">
        <v>28</v>
      </c>
      <c r="M18551" t="s">
        <v>535</v>
      </c>
      <c r="N18551" t="s">
        <v>213</v>
      </c>
      <c r="O18551" t="s">
        <v>22</v>
      </c>
      <c r="P18551" t="s">
        <v>23</v>
      </c>
      <c r="Q18551" t="s">
        <v>30</v>
      </c>
    </row>
    <row r="18552" spans="1:17" x14ac:dyDescent="0.2">
      <c r="A18552" s="2">
        <v>42518</v>
      </c>
      <c r="B18552" t="s">
        <v>131</v>
      </c>
      <c r="C18552" t="s">
        <v>32</v>
      </c>
      <c r="D18552" t="s">
        <v>27</v>
      </c>
      <c r="E18552" t="s">
        <v>19</v>
      </c>
      <c r="F18552">
        <v>25</v>
      </c>
      <c r="G18552">
        <v>74</v>
      </c>
      <c r="H18552">
        <v>828</v>
      </c>
      <c r="I18552">
        <v>476</v>
      </c>
      <c r="J18552">
        <v>2</v>
      </c>
      <c r="K18552">
        <v>1</v>
      </c>
      <c r="L18552" t="s">
        <v>28</v>
      </c>
      <c r="M18552" t="s">
        <v>637</v>
      </c>
      <c r="N18552" t="s">
        <v>131</v>
      </c>
      <c r="O18552" t="s">
        <v>22</v>
      </c>
      <c r="P18552" t="s">
        <v>23</v>
      </c>
      <c r="Q18552" t="s">
        <v>24</v>
      </c>
    </row>
    <row r="18553" spans="1:17" x14ac:dyDescent="0.2">
      <c r="A18553" s="2">
        <v>42518</v>
      </c>
      <c r="B18553" t="s">
        <v>210</v>
      </c>
      <c r="C18553" t="s">
        <v>42</v>
      </c>
      <c r="D18553" t="s">
        <v>27</v>
      </c>
      <c r="E18553" t="s">
        <v>19</v>
      </c>
      <c r="F18553">
        <v>97</v>
      </c>
      <c r="G18553">
        <v>46</v>
      </c>
      <c r="H18553">
        <v>347</v>
      </c>
      <c r="I18553">
        <v>631</v>
      </c>
      <c r="J18553">
        <v>1</v>
      </c>
      <c r="K18553">
        <v>3</v>
      </c>
      <c r="L18553" t="s">
        <v>28</v>
      </c>
      <c r="M18553" t="s">
        <v>238</v>
      </c>
      <c r="N18553" t="s">
        <v>77</v>
      </c>
      <c r="O18553" t="s">
        <v>122</v>
      </c>
      <c r="P18553" t="s">
        <v>23</v>
      </c>
      <c r="Q18553" t="s">
        <v>41</v>
      </c>
    </row>
    <row r="18554" spans="1:17" x14ac:dyDescent="0.2">
      <c r="A18554" s="2">
        <v>42518</v>
      </c>
      <c r="B18554" t="s">
        <v>141</v>
      </c>
      <c r="C18554" t="s">
        <v>197</v>
      </c>
      <c r="D18554" t="s">
        <v>36</v>
      </c>
      <c r="E18554" t="s">
        <v>36</v>
      </c>
      <c r="F18554">
        <v>88</v>
      </c>
      <c r="G18554">
        <v>109</v>
      </c>
      <c r="H18554">
        <v>394</v>
      </c>
      <c r="I18554">
        <v>321</v>
      </c>
      <c r="J18554">
        <v>0</v>
      </c>
      <c r="K18554">
        <v>2</v>
      </c>
      <c r="L18554" t="s">
        <v>28</v>
      </c>
      <c r="M18554" t="s">
        <v>1679</v>
      </c>
      <c r="N18554" t="s">
        <v>106</v>
      </c>
      <c r="O18554" t="s">
        <v>122</v>
      </c>
      <c r="P18554" t="s">
        <v>23</v>
      </c>
      <c r="Q18554" t="s">
        <v>41</v>
      </c>
    </row>
    <row r="18555" spans="1:17" x14ac:dyDescent="0.2">
      <c r="A18555" s="2">
        <v>42518</v>
      </c>
      <c r="B18555" t="s">
        <v>555</v>
      </c>
      <c r="C18555" t="s">
        <v>286</v>
      </c>
      <c r="D18555" t="s">
        <v>27</v>
      </c>
      <c r="E18555" t="s">
        <v>50</v>
      </c>
      <c r="F18555">
        <v>89</v>
      </c>
      <c r="G18555">
        <v>110</v>
      </c>
      <c r="H18555">
        <v>389</v>
      </c>
      <c r="I18555">
        <v>316</v>
      </c>
      <c r="J18555">
        <v>1</v>
      </c>
      <c r="K18555">
        <v>7</v>
      </c>
      <c r="L18555" t="s">
        <v>28</v>
      </c>
      <c r="M18555" t="s">
        <v>1089</v>
      </c>
      <c r="N18555" t="s">
        <v>77</v>
      </c>
      <c r="O18555" t="s">
        <v>122</v>
      </c>
      <c r="P18555" t="s">
        <v>23</v>
      </c>
      <c r="Q18555" t="s">
        <v>41</v>
      </c>
    </row>
    <row r="18556" spans="1:17" x14ac:dyDescent="0.2">
      <c r="A18556" s="2">
        <v>42518</v>
      </c>
      <c r="B18556" t="s">
        <v>26</v>
      </c>
      <c r="C18556" t="s">
        <v>38</v>
      </c>
      <c r="D18556" t="s">
        <v>27</v>
      </c>
      <c r="E18556" t="s">
        <v>19</v>
      </c>
      <c r="F18556">
        <v>16</v>
      </c>
      <c r="G18556">
        <v>39</v>
      </c>
      <c r="H18556">
        <v>938</v>
      </c>
      <c r="I18556">
        <v>688</v>
      </c>
      <c r="J18556">
        <v>1</v>
      </c>
      <c r="K18556">
        <v>0</v>
      </c>
      <c r="L18556" t="s">
        <v>28</v>
      </c>
      <c r="M18556" t="s">
        <v>1175</v>
      </c>
      <c r="N18556" t="s">
        <v>77</v>
      </c>
      <c r="O18556" t="s">
        <v>122</v>
      </c>
      <c r="P18556" t="s">
        <v>23</v>
      </c>
      <c r="Q18556" t="s">
        <v>24</v>
      </c>
    </row>
    <row r="18557" spans="1:17" x14ac:dyDescent="0.2">
      <c r="A18557" s="2">
        <v>42518</v>
      </c>
      <c r="B18557" t="s">
        <v>442</v>
      </c>
      <c r="C18557" t="s">
        <v>204</v>
      </c>
      <c r="D18557" t="s">
        <v>57</v>
      </c>
      <c r="E18557" t="s">
        <v>57</v>
      </c>
      <c r="F18557">
        <v>161</v>
      </c>
      <c r="G18557">
        <v>183</v>
      </c>
      <c r="H18557">
        <v>163</v>
      </c>
      <c r="I18557">
        <v>68</v>
      </c>
      <c r="J18557">
        <v>3</v>
      </c>
      <c r="K18557">
        <v>1</v>
      </c>
      <c r="L18557" t="s">
        <v>539</v>
      </c>
      <c r="M18557" t="s">
        <v>724</v>
      </c>
      <c r="N18557" t="s">
        <v>655</v>
      </c>
      <c r="O18557" t="s">
        <v>122</v>
      </c>
      <c r="P18557" t="s">
        <v>23</v>
      </c>
      <c r="Q18557" t="s">
        <v>24</v>
      </c>
    </row>
    <row r="18558" spans="1:17" x14ac:dyDescent="0.2">
      <c r="A18558" s="2">
        <v>42518</v>
      </c>
      <c r="B18558" t="s">
        <v>617</v>
      </c>
      <c r="C18558" t="s">
        <v>118</v>
      </c>
      <c r="D18558" t="s">
        <v>36</v>
      </c>
      <c r="E18558" t="s">
        <v>36</v>
      </c>
      <c r="F18558">
        <v>87</v>
      </c>
      <c r="G18558">
        <v>43</v>
      </c>
      <c r="H18558">
        <v>400</v>
      </c>
      <c r="I18558">
        <v>651</v>
      </c>
      <c r="J18558">
        <v>0</v>
      </c>
      <c r="K18558">
        <v>2</v>
      </c>
      <c r="L18558" t="s">
        <v>28</v>
      </c>
      <c r="M18558" t="s">
        <v>618</v>
      </c>
      <c r="N18558" t="s">
        <v>617</v>
      </c>
      <c r="O18558" t="s">
        <v>22</v>
      </c>
      <c r="P18558" t="s">
        <v>23</v>
      </c>
      <c r="Q18558" t="s">
        <v>41</v>
      </c>
    </row>
    <row r="18559" spans="1:17" x14ac:dyDescent="0.2">
      <c r="A18559" s="2">
        <v>42518</v>
      </c>
      <c r="B18559" t="s">
        <v>53</v>
      </c>
      <c r="C18559" t="s">
        <v>147</v>
      </c>
      <c r="D18559" t="s">
        <v>50</v>
      </c>
      <c r="E18559" t="s">
        <v>50</v>
      </c>
      <c r="F18559">
        <v>14</v>
      </c>
      <c r="G18559">
        <v>2</v>
      </c>
      <c r="H18559">
        <v>974</v>
      </c>
      <c r="I18559">
        <v>1364</v>
      </c>
      <c r="J18559">
        <v>1</v>
      </c>
      <c r="K18559">
        <v>2</v>
      </c>
      <c r="L18559" t="s">
        <v>28</v>
      </c>
      <c r="M18559" t="s">
        <v>976</v>
      </c>
      <c r="N18559" t="s">
        <v>53</v>
      </c>
      <c r="O18559" t="s">
        <v>22</v>
      </c>
      <c r="P18559" t="s">
        <v>23</v>
      </c>
      <c r="Q18559" t="s">
        <v>41</v>
      </c>
    </row>
    <row r="18560" spans="1:17" x14ac:dyDescent="0.2">
      <c r="A18560" s="2">
        <v>42518</v>
      </c>
      <c r="B18560" t="s">
        <v>355</v>
      </c>
      <c r="C18560" t="s">
        <v>354</v>
      </c>
      <c r="D18560" t="s">
        <v>57</v>
      </c>
      <c r="E18560" t="s">
        <v>57</v>
      </c>
      <c r="F18560">
        <v>181</v>
      </c>
      <c r="G18560">
        <v>192</v>
      </c>
      <c r="H18560">
        <v>72</v>
      </c>
      <c r="I18560">
        <v>46</v>
      </c>
      <c r="J18560">
        <v>0</v>
      </c>
      <c r="K18560">
        <v>1</v>
      </c>
      <c r="L18560" t="s">
        <v>539</v>
      </c>
      <c r="M18560" t="s">
        <v>724</v>
      </c>
      <c r="N18560" t="s">
        <v>655</v>
      </c>
      <c r="O18560" t="s">
        <v>122</v>
      </c>
      <c r="P18560" t="s">
        <v>23</v>
      </c>
      <c r="Q18560" t="s">
        <v>41</v>
      </c>
    </row>
    <row r="18561" spans="1:17" x14ac:dyDescent="0.2">
      <c r="A18561" s="2">
        <v>42519</v>
      </c>
      <c r="B18561" t="s">
        <v>85</v>
      </c>
      <c r="C18561" t="s">
        <v>166</v>
      </c>
      <c r="D18561" t="s">
        <v>50</v>
      </c>
      <c r="E18561" t="s">
        <v>115</v>
      </c>
      <c r="F18561">
        <v>45</v>
      </c>
      <c r="G18561">
        <v>83</v>
      </c>
      <c r="H18561">
        <v>631</v>
      </c>
      <c r="I18561">
        <v>416</v>
      </c>
      <c r="J18561">
        <v>3</v>
      </c>
      <c r="K18561">
        <v>1</v>
      </c>
      <c r="L18561" t="s">
        <v>28</v>
      </c>
      <c r="M18561" t="s">
        <v>1588</v>
      </c>
      <c r="N18561" t="s">
        <v>69</v>
      </c>
      <c r="O18561" t="s">
        <v>122</v>
      </c>
      <c r="P18561" t="s">
        <v>23</v>
      </c>
      <c r="Q18561" t="s">
        <v>24</v>
      </c>
    </row>
    <row r="18562" spans="1:17" x14ac:dyDescent="0.2">
      <c r="A18562" s="2">
        <v>42519</v>
      </c>
      <c r="B18562" t="s">
        <v>386</v>
      </c>
      <c r="C18562" t="s">
        <v>328</v>
      </c>
      <c r="D18562" t="s">
        <v>50</v>
      </c>
      <c r="E18562" t="s">
        <v>50</v>
      </c>
      <c r="F18562">
        <v>133</v>
      </c>
      <c r="G18562">
        <v>141</v>
      </c>
      <c r="H18562">
        <v>268</v>
      </c>
      <c r="I18562">
        <v>234</v>
      </c>
      <c r="J18562">
        <v>1</v>
      </c>
      <c r="K18562">
        <v>3</v>
      </c>
      <c r="L18562" t="s">
        <v>28</v>
      </c>
      <c r="M18562" t="s">
        <v>1676</v>
      </c>
      <c r="N18562" t="s">
        <v>69</v>
      </c>
      <c r="O18562" t="s">
        <v>122</v>
      </c>
      <c r="P18562" t="s">
        <v>23</v>
      </c>
      <c r="Q18562" t="s">
        <v>41</v>
      </c>
    </row>
    <row r="18563" spans="1:17" x14ac:dyDescent="0.2">
      <c r="A18563" s="2">
        <v>42519</v>
      </c>
      <c r="B18563" t="s">
        <v>646</v>
      </c>
      <c r="C18563" t="s">
        <v>106</v>
      </c>
      <c r="D18563" t="s">
        <v>50</v>
      </c>
      <c r="E18563" t="s">
        <v>50</v>
      </c>
      <c r="F18563">
        <v>20</v>
      </c>
      <c r="G18563">
        <v>6</v>
      </c>
      <c r="H18563">
        <v>913</v>
      </c>
      <c r="I18563">
        <v>1276</v>
      </c>
      <c r="J18563">
        <v>1</v>
      </c>
      <c r="K18563">
        <v>3</v>
      </c>
      <c r="L18563" t="s">
        <v>28</v>
      </c>
      <c r="M18563" t="s">
        <v>838</v>
      </c>
      <c r="N18563" t="s">
        <v>53</v>
      </c>
      <c r="O18563" t="s">
        <v>122</v>
      </c>
      <c r="P18563" t="s">
        <v>23</v>
      </c>
      <c r="Q18563" t="s">
        <v>41</v>
      </c>
    </row>
    <row r="18564" spans="1:17" x14ac:dyDescent="0.2">
      <c r="A18564" s="2">
        <v>42519</v>
      </c>
      <c r="B18564" t="s">
        <v>648</v>
      </c>
      <c r="C18564" t="s">
        <v>1288</v>
      </c>
      <c r="D18564" t="s">
        <v>115</v>
      </c>
      <c r="E18564" t="s">
        <v>115</v>
      </c>
      <c r="F18564">
        <v>183</v>
      </c>
      <c r="G18564">
        <v>175</v>
      </c>
      <c r="H18564">
        <v>68</v>
      </c>
      <c r="I18564">
        <v>109</v>
      </c>
      <c r="J18564">
        <v>2</v>
      </c>
      <c r="K18564">
        <v>0</v>
      </c>
      <c r="L18564" t="s">
        <v>28</v>
      </c>
      <c r="M18564" t="s">
        <v>717</v>
      </c>
      <c r="N18564" t="s">
        <v>648</v>
      </c>
      <c r="O18564" t="s">
        <v>22</v>
      </c>
      <c r="P18564" t="s">
        <v>23</v>
      </c>
      <c r="Q18564" t="s">
        <v>24</v>
      </c>
    </row>
    <row r="18565" spans="1:17" x14ac:dyDescent="0.2">
      <c r="A18565" s="2">
        <v>42519</v>
      </c>
      <c r="B18565" t="s">
        <v>129</v>
      </c>
      <c r="C18565" t="s">
        <v>244</v>
      </c>
      <c r="D18565" t="s">
        <v>50</v>
      </c>
      <c r="E18565" t="s">
        <v>50</v>
      </c>
      <c r="F18565">
        <v>5</v>
      </c>
      <c r="G18565">
        <v>32</v>
      </c>
      <c r="H18565">
        <v>1309</v>
      </c>
      <c r="I18565">
        <v>784</v>
      </c>
      <c r="J18565">
        <v>1</v>
      </c>
      <c r="K18565">
        <v>3</v>
      </c>
      <c r="L18565" t="s">
        <v>28</v>
      </c>
      <c r="M18565" t="s">
        <v>1680</v>
      </c>
      <c r="N18565" t="s">
        <v>129</v>
      </c>
      <c r="O18565" t="s">
        <v>22</v>
      </c>
      <c r="P18565" t="s">
        <v>23</v>
      </c>
      <c r="Q18565" t="s">
        <v>41</v>
      </c>
    </row>
    <row r="18566" spans="1:17" x14ac:dyDescent="0.2">
      <c r="A18566" s="2">
        <v>42519</v>
      </c>
      <c r="B18566" t="s">
        <v>119</v>
      </c>
      <c r="C18566" t="s">
        <v>104</v>
      </c>
      <c r="D18566" t="s">
        <v>50</v>
      </c>
      <c r="E18566" t="s">
        <v>50</v>
      </c>
      <c r="F18566">
        <v>15</v>
      </c>
      <c r="G18566">
        <v>40</v>
      </c>
      <c r="H18566">
        <v>958</v>
      </c>
      <c r="I18566">
        <v>687</v>
      </c>
      <c r="J18566">
        <v>1</v>
      </c>
      <c r="K18566">
        <v>0</v>
      </c>
      <c r="L18566" t="s">
        <v>28</v>
      </c>
      <c r="M18566" t="s">
        <v>193</v>
      </c>
      <c r="N18566" t="s">
        <v>184</v>
      </c>
      <c r="O18566" t="s">
        <v>122</v>
      </c>
      <c r="P18566" t="s">
        <v>23</v>
      </c>
      <c r="Q18566" t="s">
        <v>24</v>
      </c>
    </row>
    <row r="18567" spans="1:17" x14ac:dyDescent="0.2">
      <c r="A18567" s="2">
        <v>42519</v>
      </c>
      <c r="B18567" t="s">
        <v>207</v>
      </c>
      <c r="C18567" t="s">
        <v>211</v>
      </c>
      <c r="D18567" t="s">
        <v>36</v>
      </c>
      <c r="E18567" t="s">
        <v>36</v>
      </c>
      <c r="F18567">
        <v>116</v>
      </c>
      <c r="G18567">
        <v>129</v>
      </c>
      <c r="H18567">
        <v>302</v>
      </c>
      <c r="I18567">
        <v>274</v>
      </c>
      <c r="J18567">
        <v>1</v>
      </c>
      <c r="K18567">
        <v>1</v>
      </c>
      <c r="L18567" t="s">
        <v>28</v>
      </c>
      <c r="M18567" t="s">
        <v>209</v>
      </c>
      <c r="N18567" t="s">
        <v>207</v>
      </c>
      <c r="O18567" t="s">
        <v>22</v>
      </c>
      <c r="P18567" t="s">
        <v>23</v>
      </c>
      <c r="Q18567" t="s">
        <v>30</v>
      </c>
    </row>
    <row r="18568" spans="1:17" x14ac:dyDescent="0.2">
      <c r="A18568" s="2">
        <v>42519</v>
      </c>
      <c r="B18568" t="s">
        <v>649</v>
      </c>
      <c r="C18568" t="s">
        <v>459</v>
      </c>
      <c r="D18568" t="s">
        <v>115</v>
      </c>
      <c r="E18568" t="s">
        <v>115</v>
      </c>
      <c r="F18568">
        <v>176</v>
      </c>
      <c r="G18568">
        <v>180</v>
      </c>
      <c r="H18568">
        <v>105</v>
      </c>
      <c r="I18568">
        <v>77</v>
      </c>
      <c r="J18568">
        <v>1</v>
      </c>
      <c r="K18568">
        <v>1</v>
      </c>
      <c r="L18568" t="s">
        <v>28</v>
      </c>
      <c r="M18568" t="s">
        <v>982</v>
      </c>
      <c r="N18568" t="s">
        <v>649</v>
      </c>
      <c r="O18568" t="s">
        <v>22</v>
      </c>
      <c r="P18568" t="s">
        <v>23</v>
      </c>
      <c r="Q18568" t="s">
        <v>30</v>
      </c>
    </row>
    <row r="18569" spans="1:17" x14ac:dyDescent="0.2">
      <c r="A18569" s="2">
        <v>42519</v>
      </c>
      <c r="B18569" t="s">
        <v>73</v>
      </c>
      <c r="C18569" t="s">
        <v>81</v>
      </c>
      <c r="D18569" t="s">
        <v>50</v>
      </c>
      <c r="E18569" t="s">
        <v>50</v>
      </c>
      <c r="F18569">
        <v>138</v>
      </c>
      <c r="G18569">
        <v>93</v>
      </c>
      <c r="H18569">
        <v>253</v>
      </c>
      <c r="I18569">
        <v>366</v>
      </c>
      <c r="J18569">
        <v>2</v>
      </c>
      <c r="K18569">
        <v>0</v>
      </c>
      <c r="L18569" t="s">
        <v>361</v>
      </c>
      <c r="M18569" t="s">
        <v>1681</v>
      </c>
      <c r="N18569" t="s">
        <v>73</v>
      </c>
      <c r="O18569" t="s">
        <v>22</v>
      </c>
      <c r="P18569" t="s">
        <v>23</v>
      </c>
      <c r="Q18569" t="s">
        <v>24</v>
      </c>
    </row>
    <row r="18570" spans="1:17" x14ac:dyDescent="0.2">
      <c r="A18570" s="2">
        <v>42519</v>
      </c>
      <c r="B18570" t="s">
        <v>655</v>
      </c>
      <c r="C18570" t="s">
        <v>1273</v>
      </c>
      <c r="D18570" t="s">
        <v>57</v>
      </c>
      <c r="E18570" t="s">
        <v>57</v>
      </c>
      <c r="F18570">
        <v>198</v>
      </c>
      <c r="G18570">
        <v>191</v>
      </c>
      <c r="H18570">
        <v>29</v>
      </c>
      <c r="I18570">
        <v>53</v>
      </c>
      <c r="J18570">
        <v>1</v>
      </c>
      <c r="K18570">
        <v>1</v>
      </c>
      <c r="L18570" t="s">
        <v>539</v>
      </c>
      <c r="M18570" t="s">
        <v>724</v>
      </c>
      <c r="N18570" t="s">
        <v>655</v>
      </c>
      <c r="O18570" t="s">
        <v>22</v>
      </c>
      <c r="P18570" t="s">
        <v>23</v>
      </c>
      <c r="Q18570" t="s">
        <v>30</v>
      </c>
    </row>
    <row r="18571" spans="1:17" x14ac:dyDescent="0.2">
      <c r="A18571" s="2">
        <v>42519</v>
      </c>
      <c r="B18571" t="s">
        <v>82</v>
      </c>
      <c r="C18571" t="s">
        <v>49</v>
      </c>
      <c r="D18571" t="s">
        <v>50</v>
      </c>
      <c r="E18571" t="s">
        <v>50</v>
      </c>
      <c r="F18571">
        <v>8</v>
      </c>
      <c r="G18571">
        <v>49</v>
      </c>
      <c r="H18571">
        <v>1184</v>
      </c>
      <c r="I18571">
        <v>605</v>
      </c>
      <c r="J18571">
        <v>3</v>
      </c>
      <c r="K18571">
        <v>0</v>
      </c>
      <c r="L18571" t="s">
        <v>28</v>
      </c>
      <c r="M18571" t="s">
        <v>159</v>
      </c>
      <c r="N18571" t="s">
        <v>82</v>
      </c>
      <c r="O18571" t="s">
        <v>22</v>
      </c>
      <c r="P18571" t="s">
        <v>23</v>
      </c>
      <c r="Q18571" t="s">
        <v>24</v>
      </c>
    </row>
    <row r="18572" spans="1:17" x14ac:dyDescent="0.2">
      <c r="A18572" s="2">
        <v>42519</v>
      </c>
      <c r="B18572" t="s">
        <v>92</v>
      </c>
      <c r="C18572" t="s">
        <v>168</v>
      </c>
      <c r="D18572" t="s">
        <v>50</v>
      </c>
      <c r="E18572" t="s">
        <v>50</v>
      </c>
      <c r="F18572">
        <v>19</v>
      </c>
      <c r="G18572">
        <v>22</v>
      </c>
      <c r="H18572">
        <v>920</v>
      </c>
      <c r="I18572">
        <v>879</v>
      </c>
      <c r="J18572">
        <v>3</v>
      </c>
      <c r="K18572">
        <v>4</v>
      </c>
      <c r="L18572" t="s">
        <v>28</v>
      </c>
      <c r="M18572" t="s">
        <v>951</v>
      </c>
      <c r="N18572" t="s">
        <v>119</v>
      </c>
      <c r="O18572" t="s">
        <v>122</v>
      </c>
      <c r="P18572" t="s">
        <v>23</v>
      </c>
      <c r="Q18572" t="s">
        <v>41</v>
      </c>
    </row>
    <row r="18573" spans="1:17" x14ac:dyDescent="0.2">
      <c r="A18573" s="2">
        <v>42519</v>
      </c>
      <c r="B18573" t="s">
        <v>203</v>
      </c>
      <c r="C18573" t="s">
        <v>813</v>
      </c>
      <c r="D18573" t="s">
        <v>57</v>
      </c>
      <c r="E18573" t="s">
        <v>57</v>
      </c>
      <c r="F18573">
        <v>196</v>
      </c>
      <c r="G18573">
        <v>170</v>
      </c>
      <c r="H18573">
        <v>35</v>
      </c>
      <c r="I18573">
        <v>127</v>
      </c>
      <c r="J18573">
        <v>4</v>
      </c>
      <c r="K18573">
        <v>0</v>
      </c>
      <c r="L18573" t="s">
        <v>539</v>
      </c>
      <c r="M18573" t="s">
        <v>724</v>
      </c>
      <c r="N18573" t="s">
        <v>655</v>
      </c>
      <c r="O18573" t="s">
        <v>122</v>
      </c>
      <c r="P18573" t="s">
        <v>23</v>
      </c>
      <c r="Q18573" t="s">
        <v>24</v>
      </c>
    </row>
    <row r="18574" spans="1:17" x14ac:dyDescent="0.2">
      <c r="A18574" s="2">
        <v>42519</v>
      </c>
      <c r="B18574" t="s">
        <v>180</v>
      </c>
      <c r="C18574" t="s">
        <v>1279</v>
      </c>
      <c r="D18574" t="s">
        <v>50</v>
      </c>
      <c r="E18574" t="s">
        <v>50</v>
      </c>
      <c r="F18574">
        <v>13</v>
      </c>
      <c r="G18574">
        <v>94</v>
      </c>
      <c r="H18574">
        <v>983</v>
      </c>
      <c r="I18574">
        <v>364</v>
      </c>
      <c r="J18574">
        <v>1</v>
      </c>
      <c r="K18574">
        <v>0</v>
      </c>
      <c r="L18574" t="s">
        <v>28</v>
      </c>
      <c r="M18574" t="s">
        <v>767</v>
      </c>
      <c r="N18574" t="s">
        <v>180</v>
      </c>
      <c r="O18574" t="s">
        <v>22</v>
      </c>
      <c r="P18574" t="s">
        <v>23</v>
      </c>
      <c r="Q18574" t="s">
        <v>24</v>
      </c>
    </row>
    <row r="18575" spans="1:17" x14ac:dyDescent="0.2">
      <c r="A18575" s="2">
        <v>42520</v>
      </c>
      <c r="B18575" t="s">
        <v>67</v>
      </c>
      <c r="C18575" t="s">
        <v>120</v>
      </c>
      <c r="D18575" t="s">
        <v>50</v>
      </c>
      <c r="E18575" t="s">
        <v>36</v>
      </c>
      <c r="F18575">
        <v>21</v>
      </c>
      <c r="G18575">
        <v>63</v>
      </c>
      <c r="H18575">
        <v>906</v>
      </c>
      <c r="I18575">
        <v>556</v>
      </c>
      <c r="J18575">
        <v>3</v>
      </c>
      <c r="K18575">
        <v>2</v>
      </c>
      <c r="L18575" t="s">
        <v>28</v>
      </c>
      <c r="M18575" t="s">
        <v>479</v>
      </c>
      <c r="N18575" t="s">
        <v>67</v>
      </c>
      <c r="O18575" t="s">
        <v>22</v>
      </c>
      <c r="P18575" t="s">
        <v>23</v>
      </c>
      <c r="Q18575" t="s">
        <v>24</v>
      </c>
    </row>
    <row r="18576" spans="1:17" x14ac:dyDescent="0.2">
      <c r="A18576" s="2">
        <v>42520</v>
      </c>
      <c r="B18576" t="s">
        <v>196</v>
      </c>
      <c r="C18576" t="s">
        <v>138</v>
      </c>
      <c r="D18576" t="s">
        <v>36</v>
      </c>
      <c r="E18576" t="s">
        <v>36</v>
      </c>
      <c r="F18576">
        <v>168</v>
      </c>
      <c r="G18576">
        <v>78</v>
      </c>
      <c r="H18576">
        <v>144</v>
      </c>
      <c r="I18576">
        <v>457</v>
      </c>
      <c r="J18576">
        <v>0</v>
      </c>
      <c r="K18576">
        <v>0</v>
      </c>
      <c r="L18576" t="s">
        <v>28</v>
      </c>
      <c r="M18576" t="s">
        <v>917</v>
      </c>
      <c r="N18576" t="s">
        <v>196</v>
      </c>
      <c r="O18576" t="s">
        <v>22</v>
      </c>
      <c r="P18576" t="s">
        <v>23</v>
      </c>
      <c r="Q18576" t="s">
        <v>30</v>
      </c>
    </row>
    <row r="18577" spans="1:17" x14ac:dyDescent="0.2">
      <c r="A18577" s="2">
        <v>42520</v>
      </c>
      <c r="B18577" t="s">
        <v>52</v>
      </c>
      <c r="C18577" t="s">
        <v>249</v>
      </c>
      <c r="D18577" t="s">
        <v>50</v>
      </c>
      <c r="E18577" t="s">
        <v>50</v>
      </c>
      <c r="F18577">
        <v>36</v>
      </c>
      <c r="G18577">
        <v>61</v>
      </c>
      <c r="H18577">
        <v>713</v>
      </c>
      <c r="I18577">
        <v>558</v>
      </c>
      <c r="J18577">
        <v>0</v>
      </c>
      <c r="K18577">
        <v>0</v>
      </c>
      <c r="L18577" t="s">
        <v>28</v>
      </c>
      <c r="M18577" t="s">
        <v>743</v>
      </c>
      <c r="N18577" t="s">
        <v>52</v>
      </c>
      <c r="O18577" t="s">
        <v>22</v>
      </c>
      <c r="P18577" t="s">
        <v>23</v>
      </c>
      <c r="Q18577" t="s">
        <v>30</v>
      </c>
    </row>
    <row r="18578" spans="1:17" x14ac:dyDescent="0.2">
      <c r="A18578" s="2">
        <v>42521</v>
      </c>
      <c r="B18578" t="s">
        <v>69</v>
      </c>
      <c r="C18578" t="s">
        <v>184</v>
      </c>
      <c r="D18578" t="s">
        <v>50</v>
      </c>
      <c r="E18578" t="s">
        <v>50</v>
      </c>
      <c r="F18578">
        <v>11</v>
      </c>
      <c r="G18578">
        <v>165</v>
      </c>
      <c r="H18578">
        <v>1066</v>
      </c>
      <c r="I18578">
        <v>148</v>
      </c>
      <c r="J18578">
        <v>2</v>
      </c>
      <c r="K18578">
        <v>1</v>
      </c>
      <c r="L18578" t="s">
        <v>28</v>
      </c>
      <c r="M18578" t="s">
        <v>367</v>
      </c>
      <c r="N18578" t="s">
        <v>69</v>
      </c>
      <c r="O18578" t="s">
        <v>22</v>
      </c>
      <c r="P18578" t="s">
        <v>23</v>
      </c>
      <c r="Q18578" t="s">
        <v>24</v>
      </c>
    </row>
    <row r="18579" spans="1:17" x14ac:dyDescent="0.2">
      <c r="A18579" s="2">
        <v>42521</v>
      </c>
      <c r="B18579" t="s">
        <v>98</v>
      </c>
      <c r="C18579" t="s">
        <v>317</v>
      </c>
      <c r="D18579" t="s">
        <v>50</v>
      </c>
      <c r="E18579" t="s">
        <v>50</v>
      </c>
      <c r="F18579">
        <v>31</v>
      </c>
      <c r="G18579">
        <v>77</v>
      </c>
      <c r="H18579">
        <v>792</v>
      </c>
      <c r="I18579">
        <v>464</v>
      </c>
      <c r="J18579">
        <v>1</v>
      </c>
      <c r="K18579">
        <v>2</v>
      </c>
      <c r="L18579" t="s">
        <v>28</v>
      </c>
      <c r="M18579" t="s">
        <v>1682</v>
      </c>
      <c r="N18579" t="s">
        <v>98</v>
      </c>
      <c r="O18579" t="s">
        <v>22</v>
      </c>
      <c r="P18579" t="s">
        <v>23</v>
      </c>
      <c r="Q18579" t="s">
        <v>41</v>
      </c>
    </row>
    <row r="18580" spans="1:17" x14ac:dyDescent="0.2">
      <c r="A18580" s="2">
        <v>42521</v>
      </c>
      <c r="B18580" t="s">
        <v>207</v>
      </c>
      <c r="C18580" t="s">
        <v>380</v>
      </c>
      <c r="D18580" t="s">
        <v>36</v>
      </c>
      <c r="E18580" t="s">
        <v>36</v>
      </c>
      <c r="F18580">
        <v>116</v>
      </c>
      <c r="G18580">
        <v>128</v>
      </c>
      <c r="H18580">
        <v>302</v>
      </c>
      <c r="I18580">
        <v>276</v>
      </c>
      <c r="J18580">
        <v>1</v>
      </c>
      <c r="K18580">
        <v>1</v>
      </c>
      <c r="L18580" t="s">
        <v>28</v>
      </c>
      <c r="M18580" t="s">
        <v>209</v>
      </c>
      <c r="N18580" t="s">
        <v>207</v>
      </c>
      <c r="O18580" t="s">
        <v>22</v>
      </c>
      <c r="P18580" t="s">
        <v>23</v>
      </c>
      <c r="Q18580" t="s">
        <v>30</v>
      </c>
    </row>
    <row r="18581" spans="1:17" x14ac:dyDescent="0.2">
      <c r="A18581" s="2">
        <v>42521</v>
      </c>
      <c r="B18581" t="s">
        <v>97</v>
      </c>
      <c r="C18581" t="s">
        <v>135</v>
      </c>
      <c r="D18581" t="s">
        <v>50</v>
      </c>
      <c r="E18581" t="s">
        <v>36</v>
      </c>
      <c r="F18581">
        <v>146</v>
      </c>
      <c r="G18581">
        <v>67</v>
      </c>
      <c r="H18581">
        <v>220</v>
      </c>
      <c r="I18581">
        <v>540</v>
      </c>
      <c r="J18581">
        <v>1</v>
      </c>
      <c r="K18581">
        <v>3</v>
      </c>
      <c r="L18581" t="s">
        <v>28</v>
      </c>
      <c r="M18581" t="s">
        <v>97</v>
      </c>
      <c r="N18581" t="s">
        <v>97</v>
      </c>
      <c r="O18581" t="s">
        <v>22</v>
      </c>
      <c r="P18581" t="s">
        <v>23</v>
      </c>
      <c r="Q18581" t="s">
        <v>41</v>
      </c>
    </row>
    <row r="18582" spans="1:17" x14ac:dyDescent="0.2">
      <c r="A18582" s="2">
        <v>42521</v>
      </c>
      <c r="B18582" t="s">
        <v>1204</v>
      </c>
      <c r="C18582" t="s">
        <v>123</v>
      </c>
      <c r="D18582" t="s">
        <v>50</v>
      </c>
      <c r="E18582" t="s">
        <v>50</v>
      </c>
      <c r="F18582">
        <v>56</v>
      </c>
      <c r="G18582">
        <v>76</v>
      </c>
      <c r="H18582">
        <v>580</v>
      </c>
      <c r="I18582">
        <v>466</v>
      </c>
      <c r="J18582">
        <v>3</v>
      </c>
      <c r="K18582">
        <v>1</v>
      </c>
      <c r="L18582" t="s">
        <v>28</v>
      </c>
      <c r="M18582" t="s">
        <v>1536</v>
      </c>
      <c r="N18582" t="s">
        <v>1204</v>
      </c>
      <c r="O18582" t="s">
        <v>22</v>
      </c>
      <c r="P18582" t="s">
        <v>23</v>
      </c>
      <c r="Q18582" t="s">
        <v>24</v>
      </c>
    </row>
    <row r="18583" spans="1:17" x14ac:dyDescent="0.2">
      <c r="A18583" s="2">
        <v>42521</v>
      </c>
      <c r="B18583" t="s">
        <v>354</v>
      </c>
      <c r="C18583" t="s">
        <v>204</v>
      </c>
      <c r="D18583" t="s">
        <v>57</v>
      </c>
      <c r="E18583" t="s">
        <v>57</v>
      </c>
      <c r="F18583">
        <v>192</v>
      </c>
      <c r="G18583">
        <v>183</v>
      </c>
      <c r="H18583">
        <v>46</v>
      </c>
      <c r="I18583">
        <v>68</v>
      </c>
      <c r="J18583">
        <v>0</v>
      </c>
      <c r="K18583">
        <v>1</v>
      </c>
      <c r="L18583" t="s">
        <v>539</v>
      </c>
      <c r="M18583" t="s">
        <v>724</v>
      </c>
      <c r="N18583" t="s">
        <v>655</v>
      </c>
      <c r="O18583" t="s">
        <v>122</v>
      </c>
      <c r="P18583" t="s">
        <v>23</v>
      </c>
      <c r="Q18583" t="s">
        <v>41</v>
      </c>
    </row>
    <row r="18584" spans="1:17" x14ac:dyDescent="0.2">
      <c r="A18584" s="2">
        <v>42521</v>
      </c>
      <c r="B18584" t="s">
        <v>355</v>
      </c>
      <c r="C18584" t="s">
        <v>442</v>
      </c>
      <c r="D18584" t="s">
        <v>57</v>
      </c>
      <c r="E18584" t="s">
        <v>57</v>
      </c>
      <c r="F18584">
        <v>181</v>
      </c>
      <c r="G18584">
        <v>161</v>
      </c>
      <c r="H18584">
        <v>72</v>
      </c>
      <c r="I18584">
        <v>163</v>
      </c>
      <c r="J18584">
        <v>0</v>
      </c>
      <c r="K18584">
        <v>5</v>
      </c>
      <c r="L18584" t="s">
        <v>539</v>
      </c>
      <c r="M18584" t="s">
        <v>724</v>
      </c>
      <c r="N18584" t="s">
        <v>655</v>
      </c>
      <c r="O18584" t="s">
        <v>122</v>
      </c>
      <c r="P18584" t="s">
        <v>23</v>
      </c>
      <c r="Q18584" t="s">
        <v>41</v>
      </c>
    </row>
    <row r="18585" spans="1:17" x14ac:dyDescent="0.2">
      <c r="A18585" s="2">
        <v>42521</v>
      </c>
      <c r="B18585" t="s">
        <v>425</v>
      </c>
      <c r="C18585" t="s">
        <v>469</v>
      </c>
      <c r="D18585" t="s">
        <v>115</v>
      </c>
      <c r="E18585" t="s">
        <v>115</v>
      </c>
      <c r="F18585">
        <v>145</v>
      </c>
      <c r="G18585">
        <v>110</v>
      </c>
      <c r="H18585">
        <v>228</v>
      </c>
      <c r="I18585">
        <v>316</v>
      </c>
      <c r="J18585">
        <v>2</v>
      </c>
      <c r="K18585">
        <v>0</v>
      </c>
      <c r="L18585" t="s">
        <v>28</v>
      </c>
      <c r="M18585" t="s">
        <v>1683</v>
      </c>
      <c r="N18585" t="s">
        <v>425</v>
      </c>
      <c r="O18585" t="s">
        <v>22</v>
      </c>
      <c r="P18585" t="s">
        <v>23</v>
      </c>
      <c r="Q18585" t="s">
        <v>24</v>
      </c>
    </row>
    <row r="18586" spans="1:17" x14ac:dyDescent="0.2">
      <c r="A18586" s="2">
        <v>42521</v>
      </c>
      <c r="B18586" t="s">
        <v>45</v>
      </c>
      <c r="C18586" t="s">
        <v>208</v>
      </c>
      <c r="D18586" t="s">
        <v>36</v>
      </c>
      <c r="E18586" t="s">
        <v>36</v>
      </c>
      <c r="F18586">
        <v>126</v>
      </c>
      <c r="G18586">
        <v>72</v>
      </c>
      <c r="H18586">
        <v>279</v>
      </c>
      <c r="I18586">
        <v>490</v>
      </c>
      <c r="J18586">
        <v>2</v>
      </c>
      <c r="K18586">
        <v>0</v>
      </c>
      <c r="L18586" t="s">
        <v>28</v>
      </c>
      <c r="M18586" t="s">
        <v>47</v>
      </c>
      <c r="N18586" t="s">
        <v>45</v>
      </c>
      <c r="O18586" t="s">
        <v>22</v>
      </c>
      <c r="P18586" t="s">
        <v>23</v>
      </c>
      <c r="Q18586" t="s">
        <v>24</v>
      </c>
    </row>
    <row r="18587" spans="1:17" x14ac:dyDescent="0.2">
      <c r="A18587" s="2">
        <v>42522</v>
      </c>
      <c r="B18587" t="s">
        <v>147</v>
      </c>
      <c r="C18587" t="s">
        <v>70</v>
      </c>
      <c r="D18587" t="s">
        <v>50</v>
      </c>
      <c r="E18587" t="s">
        <v>50</v>
      </c>
      <c r="F18587">
        <v>2</v>
      </c>
      <c r="G18587">
        <v>61</v>
      </c>
      <c r="H18587">
        <v>1364</v>
      </c>
      <c r="I18587">
        <v>558</v>
      </c>
      <c r="J18587">
        <v>1</v>
      </c>
      <c r="K18587">
        <v>1</v>
      </c>
      <c r="L18587" t="s">
        <v>28</v>
      </c>
      <c r="M18587" t="s">
        <v>148</v>
      </c>
      <c r="N18587" t="s">
        <v>147</v>
      </c>
      <c r="O18587" t="s">
        <v>22</v>
      </c>
      <c r="P18587" t="s">
        <v>23</v>
      </c>
      <c r="Q18587" t="s">
        <v>30</v>
      </c>
    </row>
    <row r="18588" spans="1:17" x14ac:dyDescent="0.2">
      <c r="A18588" s="2">
        <v>42522</v>
      </c>
      <c r="B18588" t="s">
        <v>1491</v>
      </c>
      <c r="C18588" t="s">
        <v>233</v>
      </c>
      <c r="D18588" t="s">
        <v>27</v>
      </c>
      <c r="E18588" t="s">
        <v>19</v>
      </c>
      <c r="F18588">
        <v>152</v>
      </c>
      <c r="G18588">
        <v>132</v>
      </c>
      <c r="H18588">
        <v>191</v>
      </c>
      <c r="I18588">
        <v>269</v>
      </c>
      <c r="J18588">
        <v>5</v>
      </c>
      <c r="K18588">
        <v>2</v>
      </c>
      <c r="L18588" t="s">
        <v>230</v>
      </c>
      <c r="M18588" t="s">
        <v>849</v>
      </c>
      <c r="N18588" t="s">
        <v>1491</v>
      </c>
      <c r="O18588" t="s">
        <v>22</v>
      </c>
      <c r="P18588" t="s">
        <v>23</v>
      </c>
      <c r="Q18588" t="s">
        <v>24</v>
      </c>
    </row>
    <row r="18589" spans="1:17" x14ac:dyDescent="0.2">
      <c r="A18589" s="2">
        <v>42522</v>
      </c>
      <c r="B18589" t="s">
        <v>293</v>
      </c>
      <c r="C18589" t="s">
        <v>95</v>
      </c>
      <c r="D18589" t="s">
        <v>50</v>
      </c>
      <c r="E18589" t="s">
        <v>50</v>
      </c>
      <c r="F18589">
        <v>29</v>
      </c>
      <c r="G18589">
        <v>27</v>
      </c>
      <c r="H18589">
        <v>809</v>
      </c>
      <c r="I18589">
        <v>821</v>
      </c>
      <c r="J18589">
        <v>2</v>
      </c>
      <c r="K18589">
        <v>1</v>
      </c>
      <c r="L18589" t="s">
        <v>28</v>
      </c>
      <c r="M18589" t="s">
        <v>974</v>
      </c>
      <c r="N18589" t="s">
        <v>69</v>
      </c>
      <c r="O18589" t="s">
        <v>122</v>
      </c>
      <c r="P18589" t="s">
        <v>23</v>
      </c>
      <c r="Q18589" t="s">
        <v>24</v>
      </c>
    </row>
    <row r="18590" spans="1:17" x14ac:dyDescent="0.2">
      <c r="A18590" s="2">
        <v>42522</v>
      </c>
      <c r="B18590" t="s">
        <v>210</v>
      </c>
      <c r="C18590" t="s">
        <v>286</v>
      </c>
      <c r="D18590" t="s">
        <v>27</v>
      </c>
      <c r="E18590" t="s">
        <v>50</v>
      </c>
      <c r="F18590">
        <v>97</v>
      </c>
      <c r="G18590">
        <v>110</v>
      </c>
      <c r="H18590">
        <v>347</v>
      </c>
      <c r="I18590">
        <v>316</v>
      </c>
      <c r="J18590">
        <v>0</v>
      </c>
      <c r="K18590">
        <v>4</v>
      </c>
      <c r="L18590" t="s">
        <v>28</v>
      </c>
      <c r="M18590" t="s">
        <v>1089</v>
      </c>
      <c r="N18590" t="s">
        <v>77</v>
      </c>
      <c r="O18590" t="s">
        <v>122</v>
      </c>
      <c r="P18590" t="s">
        <v>23</v>
      </c>
      <c r="Q18590" t="s">
        <v>41</v>
      </c>
    </row>
    <row r="18591" spans="1:17" x14ac:dyDescent="0.2">
      <c r="A18591" s="2">
        <v>42522</v>
      </c>
      <c r="B18591" t="s">
        <v>81</v>
      </c>
      <c r="C18591" t="s">
        <v>737</v>
      </c>
      <c r="D18591" t="s">
        <v>50</v>
      </c>
      <c r="E18591" t="s">
        <v>50</v>
      </c>
      <c r="F18591">
        <v>93</v>
      </c>
      <c r="G18591">
        <v>202</v>
      </c>
      <c r="H18591">
        <v>366</v>
      </c>
      <c r="I18591">
        <v>5</v>
      </c>
      <c r="J18591">
        <v>2</v>
      </c>
      <c r="K18591">
        <v>0</v>
      </c>
      <c r="L18591" t="s">
        <v>28</v>
      </c>
      <c r="M18591" t="s">
        <v>83</v>
      </c>
      <c r="N18591" t="s">
        <v>81</v>
      </c>
      <c r="O18591" t="s">
        <v>22</v>
      </c>
      <c r="P18591" t="s">
        <v>23</v>
      </c>
      <c r="Q18591" t="s">
        <v>24</v>
      </c>
    </row>
    <row r="18592" spans="1:17" x14ac:dyDescent="0.2">
      <c r="A18592" s="2">
        <v>42522</v>
      </c>
      <c r="B18592" t="s">
        <v>222</v>
      </c>
      <c r="C18592" t="s">
        <v>229</v>
      </c>
      <c r="D18592" t="s">
        <v>27</v>
      </c>
      <c r="E18592" t="s">
        <v>27</v>
      </c>
      <c r="F18592">
        <v>157</v>
      </c>
      <c r="G18592">
        <v>152</v>
      </c>
      <c r="H18592">
        <v>179</v>
      </c>
      <c r="I18592">
        <v>190</v>
      </c>
      <c r="J18592">
        <v>3</v>
      </c>
      <c r="K18592">
        <v>3</v>
      </c>
      <c r="L18592" t="s">
        <v>230</v>
      </c>
      <c r="M18592" t="s">
        <v>407</v>
      </c>
      <c r="N18592" t="s">
        <v>222</v>
      </c>
      <c r="O18592" t="s">
        <v>22</v>
      </c>
      <c r="P18592" t="s">
        <v>23</v>
      </c>
      <c r="Q18592" t="s">
        <v>30</v>
      </c>
    </row>
    <row r="18593" spans="1:17" x14ac:dyDescent="0.2">
      <c r="A18593" s="2">
        <v>42522</v>
      </c>
      <c r="B18593" t="s">
        <v>101</v>
      </c>
      <c r="C18593" t="s">
        <v>73</v>
      </c>
      <c r="D18593" t="s">
        <v>50</v>
      </c>
      <c r="E18593" t="s">
        <v>50</v>
      </c>
      <c r="F18593">
        <v>107</v>
      </c>
      <c r="G18593">
        <v>138</v>
      </c>
      <c r="H18593">
        <v>322</v>
      </c>
      <c r="I18593">
        <v>253</v>
      </c>
      <c r="J18593">
        <v>2</v>
      </c>
      <c r="K18593">
        <v>1</v>
      </c>
      <c r="L18593" t="s">
        <v>361</v>
      </c>
      <c r="M18593" t="s">
        <v>777</v>
      </c>
      <c r="N18593" t="s">
        <v>101</v>
      </c>
      <c r="O18593" t="s">
        <v>22</v>
      </c>
      <c r="P18593" t="s">
        <v>23</v>
      </c>
      <c r="Q18593" t="s">
        <v>24</v>
      </c>
    </row>
    <row r="18594" spans="1:17" x14ac:dyDescent="0.2">
      <c r="A18594" s="2">
        <v>42522</v>
      </c>
      <c r="B18594" t="s">
        <v>1273</v>
      </c>
      <c r="C18594" t="s">
        <v>813</v>
      </c>
      <c r="D18594" t="s">
        <v>57</v>
      </c>
      <c r="E18594" t="s">
        <v>57</v>
      </c>
      <c r="F18594">
        <v>191</v>
      </c>
      <c r="G18594">
        <v>170</v>
      </c>
      <c r="H18594">
        <v>53</v>
      </c>
      <c r="I18594">
        <v>127</v>
      </c>
      <c r="J18594">
        <v>7</v>
      </c>
      <c r="K18594">
        <v>0</v>
      </c>
      <c r="L18594" t="s">
        <v>539</v>
      </c>
      <c r="M18594" t="s">
        <v>724</v>
      </c>
      <c r="N18594" t="s">
        <v>655</v>
      </c>
      <c r="O18594" t="s">
        <v>122</v>
      </c>
      <c r="P18594" t="s">
        <v>23</v>
      </c>
      <c r="Q18594" t="s">
        <v>24</v>
      </c>
    </row>
    <row r="18595" spans="1:17" x14ac:dyDescent="0.2">
      <c r="A18595" s="2">
        <v>42522</v>
      </c>
      <c r="B18595" t="s">
        <v>49</v>
      </c>
      <c r="C18595" t="s">
        <v>76</v>
      </c>
      <c r="D18595" t="s">
        <v>50</v>
      </c>
      <c r="E18595" t="s">
        <v>50</v>
      </c>
      <c r="F18595">
        <v>49</v>
      </c>
      <c r="G18595">
        <v>35</v>
      </c>
      <c r="H18595">
        <v>605</v>
      </c>
      <c r="I18595">
        <v>724</v>
      </c>
      <c r="J18595">
        <v>3</v>
      </c>
      <c r="K18595">
        <v>2</v>
      </c>
      <c r="L18595" t="s">
        <v>28</v>
      </c>
      <c r="M18595" t="s">
        <v>103</v>
      </c>
      <c r="N18595" t="s">
        <v>49</v>
      </c>
      <c r="O18595" t="s">
        <v>22</v>
      </c>
      <c r="P18595" t="s">
        <v>23</v>
      </c>
      <c r="Q18595" t="s">
        <v>24</v>
      </c>
    </row>
    <row r="18596" spans="1:17" x14ac:dyDescent="0.2">
      <c r="A18596" s="2">
        <v>42522</v>
      </c>
      <c r="B18596" t="s">
        <v>655</v>
      </c>
      <c r="C18596" t="s">
        <v>203</v>
      </c>
      <c r="D18596" t="s">
        <v>57</v>
      </c>
      <c r="E18596" t="s">
        <v>57</v>
      </c>
      <c r="F18596">
        <v>198</v>
      </c>
      <c r="G18596">
        <v>196</v>
      </c>
      <c r="H18596">
        <v>29</v>
      </c>
      <c r="I18596">
        <v>35</v>
      </c>
      <c r="J18596">
        <v>2</v>
      </c>
      <c r="K18596">
        <v>2</v>
      </c>
      <c r="L18596" t="s">
        <v>539</v>
      </c>
      <c r="M18596" t="s">
        <v>724</v>
      </c>
      <c r="N18596" t="s">
        <v>655</v>
      </c>
      <c r="O18596" t="s">
        <v>22</v>
      </c>
      <c r="P18596" t="s">
        <v>23</v>
      </c>
      <c r="Q18596" t="s">
        <v>30</v>
      </c>
    </row>
    <row r="18597" spans="1:17" x14ac:dyDescent="0.2">
      <c r="A18597" s="2">
        <v>42522</v>
      </c>
      <c r="B18597" t="s">
        <v>90</v>
      </c>
      <c r="C18597" t="s">
        <v>126</v>
      </c>
      <c r="D18597" t="s">
        <v>50</v>
      </c>
      <c r="E18597" t="s">
        <v>50</v>
      </c>
      <c r="F18597">
        <v>27</v>
      </c>
      <c r="G18597">
        <v>17</v>
      </c>
      <c r="H18597">
        <v>821</v>
      </c>
      <c r="I18597">
        <v>930</v>
      </c>
      <c r="J18597">
        <v>1</v>
      </c>
      <c r="K18597">
        <v>2</v>
      </c>
      <c r="L18597" t="s">
        <v>28</v>
      </c>
      <c r="M18597" t="s">
        <v>1498</v>
      </c>
      <c r="N18597" t="s">
        <v>90</v>
      </c>
      <c r="O18597" t="s">
        <v>22</v>
      </c>
      <c r="P18597" t="s">
        <v>23</v>
      </c>
      <c r="Q18597" t="s">
        <v>41</v>
      </c>
    </row>
    <row r="18598" spans="1:17" x14ac:dyDescent="0.2">
      <c r="A18598" s="2">
        <v>42522</v>
      </c>
      <c r="B18598" t="s">
        <v>106</v>
      </c>
      <c r="C18598" t="s">
        <v>133</v>
      </c>
      <c r="D18598" t="s">
        <v>50</v>
      </c>
      <c r="E18598" t="s">
        <v>115</v>
      </c>
      <c r="F18598">
        <v>6</v>
      </c>
      <c r="G18598">
        <v>54</v>
      </c>
      <c r="H18598">
        <v>1276</v>
      </c>
      <c r="I18598">
        <v>591</v>
      </c>
      <c r="J18598">
        <v>6</v>
      </c>
      <c r="K18598">
        <v>1</v>
      </c>
      <c r="L18598" t="s">
        <v>28</v>
      </c>
      <c r="M18598" t="s">
        <v>466</v>
      </c>
      <c r="N18598" t="s">
        <v>69</v>
      </c>
      <c r="O18598" t="s">
        <v>122</v>
      </c>
      <c r="P18598" t="s">
        <v>23</v>
      </c>
      <c r="Q18598" t="s">
        <v>24</v>
      </c>
    </row>
    <row r="18599" spans="1:17" x14ac:dyDescent="0.2">
      <c r="A18599" s="2">
        <v>42522</v>
      </c>
      <c r="B18599" t="s">
        <v>453</v>
      </c>
      <c r="C18599" t="s">
        <v>232</v>
      </c>
      <c r="D18599" t="s">
        <v>27</v>
      </c>
      <c r="E18599" t="s">
        <v>19</v>
      </c>
      <c r="F18599">
        <v>92</v>
      </c>
      <c r="G18599">
        <v>188</v>
      </c>
      <c r="H18599">
        <v>367</v>
      </c>
      <c r="I18599">
        <v>56</v>
      </c>
      <c r="J18599">
        <v>1</v>
      </c>
      <c r="K18599">
        <v>0</v>
      </c>
      <c r="L18599" t="s">
        <v>230</v>
      </c>
      <c r="M18599" t="s">
        <v>482</v>
      </c>
      <c r="N18599" t="s">
        <v>453</v>
      </c>
      <c r="O18599" t="s">
        <v>22</v>
      </c>
      <c r="P18599" t="s">
        <v>23</v>
      </c>
      <c r="Q18599" t="s">
        <v>24</v>
      </c>
    </row>
    <row r="18600" spans="1:17" x14ac:dyDescent="0.2">
      <c r="A18600" s="2">
        <v>42523</v>
      </c>
      <c r="B18600" t="s">
        <v>89</v>
      </c>
      <c r="C18600" t="s">
        <v>82</v>
      </c>
      <c r="D18600" t="s">
        <v>50</v>
      </c>
      <c r="E18600" t="s">
        <v>50</v>
      </c>
      <c r="F18600">
        <v>11</v>
      </c>
      <c r="G18600">
        <v>8</v>
      </c>
      <c r="H18600">
        <v>1069</v>
      </c>
      <c r="I18600">
        <v>1181</v>
      </c>
      <c r="J18600">
        <v>1</v>
      </c>
      <c r="K18600">
        <v>0</v>
      </c>
      <c r="L18600" t="s">
        <v>28</v>
      </c>
      <c r="M18600" t="s">
        <v>91</v>
      </c>
      <c r="N18600" t="s">
        <v>89</v>
      </c>
      <c r="O18600" t="s">
        <v>22</v>
      </c>
      <c r="P18600" t="s">
        <v>23</v>
      </c>
      <c r="Q18600" t="s">
        <v>24</v>
      </c>
    </row>
    <row r="18601" spans="1:17" x14ac:dyDescent="0.2">
      <c r="A18601" s="2">
        <v>42523</v>
      </c>
      <c r="B18601" t="s">
        <v>649</v>
      </c>
      <c r="C18601" t="s">
        <v>388</v>
      </c>
      <c r="D18601" t="s">
        <v>115</v>
      </c>
      <c r="E18601" t="s">
        <v>115</v>
      </c>
      <c r="F18601">
        <v>174</v>
      </c>
      <c r="G18601">
        <v>163</v>
      </c>
      <c r="H18601">
        <v>115</v>
      </c>
      <c r="I18601">
        <v>150</v>
      </c>
      <c r="J18601">
        <v>0</v>
      </c>
      <c r="K18601">
        <v>1</v>
      </c>
      <c r="L18601" t="s">
        <v>570</v>
      </c>
      <c r="M18601" t="s">
        <v>982</v>
      </c>
      <c r="N18601" t="s">
        <v>649</v>
      </c>
      <c r="O18601" t="s">
        <v>22</v>
      </c>
      <c r="P18601" t="s">
        <v>23</v>
      </c>
      <c r="Q18601" t="s">
        <v>41</v>
      </c>
    </row>
    <row r="18602" spans="1:17" x14ac:dyDescent="0.2">
      <c r="A18602" s="2">
        <v>42523</v>
      </c>
      <c r="B18602" t="s">
        <v>328</v>
      </c>
      <c r="C18602" t="s">
        <v>167</v>
      </c>
      <c r="D18602" t="s">
        <v>50</v>
      </c>
      <c r="E18602" t="s">
        <v>115</v>
      </c>
      <c r="F18602">
        <v>139</v>
      </c>
      <c r="G18602">
        <v>39</v>
      </c>
      <c r="H18602">
        <v>250</v>
      </c>
      <c r="I18602">
        <v>688</v>
      </c>
      <c r="J18602">
        <v>1</v>
      </c>
      <c r="K18602">
        <v>3</v>
      </c>
      <c r="L18602" t="s">
        <v>28</v>
      </c>
      <c r="M18602" t="s">
        <v>329</v>
      </c>
      <c r="N18602" t="s">
        <v>328</v>
      </c>
      <c r="O18602" t="s">
        <v>22</v>
      </c>
      <c r="P18602" t="s">
        <v>23</v>
      </c>
      <c r="Q18602" t="s">
        <v>41</v>
      </c>
    </row>
    <row r="18603" spans="1:17" x14ac:dyDescent="0.2">
      <c r="A18603" s="2">
        <v>42523</v>
      </c>
      <c r="B18603" t="s">
        <v>391</v>
      </c>
      <c r="C18603" t="s">
        <v>1288</v>
      </c>
      <c r="D18603" t="s">
        <v>115</v>
      </c>
      <c r="E18603" t="s">
        <v>115</v>
      </c>
      <c r="F18603">
        <v>173</v>
      </c>
      <c r="G18603">
        <v>177</v>
      </c>
      <c r="H18603">
        <v>116</v>
      </c>
      <c r="I18603">
        <v>106</v>
      </c>
      <c r="J18603">
        <v>3</v>
      </c>
      <c r="K18603">
        <v>0</v>
      </c>
      <c r="L18603" t="s">
        <v>570</v>
      </c>
      <c r="M18603" t="s">
        <v>762</v>
      </c>
      <c r="N18603" t="s">
        <v>391</v>
      </c>
      <c r="O18603" t="s">
        <v>22</v>
      </c>
      <c r="P18603" t="s">
        <v>23</v>
      </c>
      <c r="Q18603" t="s">
        <v>24</v>
      </c>
    </row>
    <row r="18604" spans="1:17" x14ac:dyDescent="0.2">
      <c r="A18604" s="2">
        <v>42523</v>
      </c>
      <c r="B18604" t="s">
        <v>629</v>
      </c>
      <c r="C18604" t="s">
        <v>389</v>
      </c>
      <c r="D18604" t="s">
        <v>36</v>
      </c>
      <c r="E18604" t="s">
        <v>115</v>
      </c>
      <c r="F18604">
        <v>174</v>
      </c>
      <c r="G18604">
        <v>178</v>
      </c>
      <c r="H18604">
        <v>114</v>
      </c>
      <c r="I18604">
        <v>101</v>
      </c>
      <c r="J18604">
        <v>0</v>
      </c>
      <c r="K18604">
        <v>2</v>
      </c>
      <c r="L18604" t="s">
        <v>570</v>
      </c>
      <c r="M18604" t="s">
        <v>925</v>
      </c>
      <c r="N18604" t="s">
        <v>629</v>
      </c>
      <c r="O18604" t="s">
        <v>22</v>
      </c>
      <c r="P18604" t="s">
        <v>23</v>
      </c>
      <c r="Q18604" t="s">
        <v>41</v>
      </c>
    </row>
    <row r="18605" spans="1:17" x14ac:dyDescent="0.2">
      <c r="A18605" s="2">
        <v>42523</v>
      </c>
      <c r="B18605" t="s">
        <v>419</v>
      </c>
      <c r="C18605" t="s">
        <v>150</v>
      </c>
      <c r="D18605" t="s">
        <v>36</v>
      </c>
      <c r="E18605" t="s">
        <v>36</v>
      </c>
      <c r="F18605">
        <v>180</v>
      </c>
      <c r="G18605">
        <v>32</v>
      </c>
      <c r="H18605">
        <v>93</v>
      </c>
      <c r="I18605">
        <v>786</v>
      </c>
      <c r="J18605">
        <v>0</v>
      </c>
      <c r="K18605">
        <v>2</v>
      </c>
      <c r="L18605" t="s">
        <v>62</v>
      </c>
      <c r="M18605" t="s">
        <v>441</v>
      </c>
      <c r="N18605" t="s">
        <v>419</v>
      </c>
      <c r="O18605" t="s">
        <v>22</v>
      </c>
      <c r="P18605" t="s">
        <v>23</v>
      </c>
      <c r="Q18605" t="s">
        <v>41</v>
      </c>
    </row>
    <row r="18606" spans="1:17" x14ac:dyDescent="0.2">
      <c r="A18606" s="2">
        <v>42523</v>
      </c>
      <c r="B18606" t="s">
        <v>602</v>
      </c>
      <c r="C18606" t="s">
        <v>212</v>
      </c>
      <c r="D18606" t="s">
        <v>115</v>
      </c>
      <c r="E18606" t="s">
        <v>115</v>
      </c>
      <c r="F18606">
        <v>164</v>
      </c>
      <c r="G18606">
        <v>181</v>
      </c>
      <c r="H18606">
        <v>149</v>
      </c>
      <c r="I18606">
        <v>93</v>
      </c>
      <c r="J18606">
        <v>5</v>
      </c>
      <c r="K18606">
        <v>0</v>
      </c>
      <c r="L18606" t="s">
        <v>570</v>
      </c>
      <c r="M18606" t="s">
        <v>603</v>
      </c>
      <c r="N18606" t="s">
        <v>602</v>
      </c>
      <c r="O18606" t="s">
        <v>22</v>
      </c>
      <c r="P18606" t="s">
        <v>23</v>
      </c>
      <c r="Q18606" t="s">
        <v>24</v>
      </c>
    </row>
    <row r="18607" spans="1:17" x14ac:dyDescent="0.2">
      <c r="A18607" s="2">
        <v>42524</v>
      </c>
      <c r="B18607" t="s">
        <v>85</v>
      </c>
      <c r="C18607" t="s">
        <v>168</v>
      </c>
      <c r="D18607" t="s">
        <v>50</v>
      </c>
      <c r="E18607" t="s">
        <v>50</v>
      </c>
      <c r="F18607">
        <v>42</v>
      </c>
      <c r="G18607">
        <v>19</v>
      </c>
      <c r="H18607">
        <v>666</v>
      </c>
      <c r="I18607">
        <v>894</v>
      </c>
      <c r="J18607">
        <v>1</v>
      </c>
      <c r="K18607">
        <v>3</v>
      </c>
      <c r="L18607" t="s">
        <v>28</v>
      </c>
      <c r="M18607" t="s">
        <v>1250</v>
      </c>
      <c r="N18607" t="s">
        <v>119</v>
      </c>
      <c r="O18607" t="s">
        <v>122</v>
      </c>
      <c r="P18607" t="s">
        <v>23</v>
      </c>
      <c r="Q18607" t="s">
        <v>41</v>
      </c>
    </row>
    <row r="18608" spans="1:17" x14ac:dyDescent="0.2">
      <c r="A18608" s="2">
        <v>42524</v>
      </c>
      <c r="B18608" t="s">
        <v>386</v>
      </c>
      <c r="C18608" t="s">
        <v>56</v>
      </c>
      <c r="D18608" t="s">
        <v>50</v>
      </c>
      <c r="E18608" t="s">
        <v>27</v>
      </c>
      <c r="F18608">
        <v>138</v>
      </c>
      <c r="G18608">
        <v>93</v>
      </c>
      <c r="H18608">
        <v>252</v>
      </c>
      <c r="I18608">
        <v>363</v>
      </c>
      <c r="J18608">
        <v>1</v>
      </c>
      <c r="K18608">
        <v>1</v>
      </c>
      <c r="L18608" t="s">
        <v>28</v>
      </c>
      <c r="M18608" t="s">
        <v>1684</v>
      </c>
      <c r="N18608" t="s">
        <v>69</v>
      </c>
      <c r="O18608" t="s">
        <v>122</v>
      </c>
      <c r="P18608" t="s">
        <v>23</v>
      </c>
      <c r="Q18608" t="s">
        <v>30</v>
      </c>
    </row>
    <row r="18609" spans="1:17" x14ac:dyDescent="0.2">
      <c r="A18609" s="2">
        <v>42524</v>
      </c>
      <c r="B18609" t="s">
        <v>646</v>
      </c>
      <c r="C18609" t="s">
        <v>72</v>
      </c>
      <c r="D18609" t="s">
        <v>50</v>
      </c>
      <c r="E18609" t="s">
        <v>50</v>
      </c>
      <c r="F18609">
        <v>20</v>
      </c>
      <c r="G18609">
        <v>38</v>
      </c>
      <c r="H18609">
        <v>885</v>
      </c>
      <c r="I18609">
        <v>696</v>
      </c>
      <c r="J18609">
        <v>2</v>
      </c>
      <c r="K18609">
        <v>2</v>
      </c>
      <c r="L18609" t="s">
        <v>312</v>
      </c>
      <c r="M18609" t="s">
        <v>1176</v>
      </c>
      <c r="N18609" t="s">
        <v>143</v>
      </c>
      <c r="O18609" t="s">
        <v>122</v>
      </c>
      <c r="P18609" t="s">
        <v>59</v>
      </c>
      <c r="Q18609" t="s">
        <v>24</v>
      </c>
    </row>
    <row r="18610" spans="1:17" x14ac:dyDescent="0.2">
      <c r="A18610" s="2">
        <v>42524</v>
      </c>
      <c r="B18610" t="s">
        <v>213</v>
      </c>
      <c r="C18610" t="s">
        <v>443</v>
      </c>
      <c r="D18610" t="s">
        <v>115</v>
      </c>
      <c r="E18610" t="s">
        <v>115</v>
      </c>
      <c r="F18610">
        <v>161</v>
      </c>
      <c r="G18610">
        <v>149</v>
      </c>
      <c r="H18610">
        <v>161</v>
      </c>
      <c r="I18610">
        <v>206</v>
      </c>
      <c r="J18610">
        <v>0</v>
      </c>
      <c r="K18610">
        <v>1</v>
      </c>
      <c r="L18610" t="s">
        <v>28</v>
      </c>
      <c r="M18610" t="s">
        <v>535</v>
      </c>
      <c r="N18610" t="s">
        <v>213</v>
      </c>
      <c r="O18610" t="s">
        <v>22</v>
      </c>
      <c r="P18610" t="s">
        <v>23</v>
      </c>
      <c r="Q18610" t="s">
        <v>41</v>
      </c>
    </row>
    <row r="18611" spans="1:17" x14ac:dyDescent="0.2">
      <c r="A18611" s="2">
        <v>42524</v>
      </c>
      <c r="B18611" t="s">
        <v>182</v>
      </c>
      <c r="C18611" t="s">
        <v>282</v>
      </c>
      <c r="D18611" t="s">
        <v>115</v>
      </c>
      <c r="E18611" t="s">
        <v>19</v>
      </c>
      <c r="F18611">
        <v>81</v>
      </c>
      <c r="G18611">
        <v>64</v>
      </c>
      <c r="H18611">
        <v>423</v>
      </c>
      <c r="I18611">
        <v>550</v>
      </c>
      <c r="J18611">
        <v>4</v>
      </c>
      <c r="K18611">
        <v>2</v>
      </c>
      <c r="L18611" t="s">
        <v>28</v>
      </c>
      <c r="M18611" t="s">
        <v>1366</v>
      </c>
      <c r="N18611" t="s">
        <v>182</v>
      </c>
      <c r="O18611" t="s">
        <v>22</v>
      </c>
      <c r="P18611" t="s">
        <v>23</v>
      </c>
      <c r="Q18611" t="s">
        <v>24</v>
      </c>
    </row>
    <row r="18612" spans="1:17" x14ac:dyDescent="0.2">
      <c r="A18612" s="2">
        <v>42524</v>
      </c>
      <c r="B18612" t="s">
        <v>800</v>
      </c>
      <c r="C18612" t="s">
        <v>128</v>
      </c>
      <c r="D18612" t="s">
        <v>36</v>
      </c>
      <c r="E18612" t="s">
        <v>36</v>
      </c>
      <c r="F18612">
        <v>204</v>
      </c>
      <c r="G18612">
        <v>47</v>
      </c>
      <c r="H18612">
        <v>0</v>
      </c>
      <c r="I18612">
        <v>629</v>
      </c>
      <c r="J18612">
        <v>0</v>
      </c>
      <c r="K18612">
        <v>3</v>
      </c>
      <c r="L18612" t="s">
        <v>62</v>
      </c>
      <c r="M18612" t="s">
        <v>800</v>
      </c>
      <c r="N18612" t="s">
        <v>800</v>
      </c>
      <c r="O18612" t="s">
        <v>22</v>
      </c>
      <c r="P18612" t="s">
        <v>23</v>
      </c>
      <c r="Q18612" t="s">
        <v>41</v>
      </c>
    </row>
    <row r="18613" spans="1:17" x14ac:dyDescent="0.2">
      <c r="A18613" s="2">
        <v>42524</v>
      </c>
      <c r="B18613" t="s">
        <v>143</v>
      </c>
      <c r="C18613" t="s">
        <v>87</v>
      </c>
      <c r="D18613" t="s">
        <v>115</v>
      </c>
      <c r="E18613" t="s">
        <v>50</v>
      </c>
      <c r="F18613">
        <v>53</v>
      </c>
      <c r="G18613">
        <v>69</v>
      </c>
      <c r="H18613">
        <v>581</v>
      </c>
      <c r="I18613">
        <v>518</v>
      </c>
      <c r="J18613">
        <v>7</v>
      </c>
      <c r="K18613">
        <v>2</v>
      </c>
      <c r="L18613" t="s">
        <v>312</v>
      </c>
      <c r="M18613" t="s">
        <v>1176</v>
      </c>
      <c r="N18613" t="s">
        <v>143</v>
      </c>
      <c r="O18613" t="s">
        <v>22</v>
      </c>
      <c r="P18613" t="s">
        <v>23</v>
      </c>
      <c r="Q18613" t="s">
        <v>24</v>
      </c>
    </row>
    <row r="18614" spans="1:17" x14ac:dyDescent="0.2">
      <c r="A18614" s="2">
        <v>42524</v>
      </c>
      <c r="B18614" t="s">
        <v>718</v>
      </c>
      <c r="C18614" t="s">
        <v>110</v>
      </c>
      <c r="D18614" t="s">
        <v>36</v>
      </c>
      <c r="E18614" t="s">
        <v>36</v>
      </c>
      <c r="F18614">
        <v>122</v>
      </c>
      <c r="G18614">
        <v>62</v>
      </c>
      <c r="H18614">
        <v>292</v>
      </c>
      <c r="I18614">
        <v>555</v>
      </c>
      <c r="J18614">
        <v>1</v>
      </c>
      <c r="K18614">
        <v>1</v>
      </c>
      <c r="L18614" t="s">
        <v>62</v>
      </c>
      <c r="M18614" t="s">
        <v>1054</v>
      </c>
      <c r="N18614" t="s">
        <v>128</v>
      </c>
      <c r="O18614" t="s">
        <v>122</v>
      </c>
      <c r="P18614" t="s">
        <v>23</v>
      </c>
      <c r="Q18614" t="s">
        <v>30</v>
      </c>
    </row>
    <row r="18615" spans="1:17" x14ac:dyDescent="0.2">
      <c r="A18615" s="2">
        <v>42524</v>
      </c>
      <c r="B18615" t="s">
        <v>197</v>
      </c>
      <c r="C18615" t="s">
        <v>120</v>
      </c>
      <c r="D18615" t="s">
        <v>36</v>
      </c>
      <c r="E18615" t="s">
        <v>36</v>
      </c>
      <c r="F18615">
        <v>121</v>
      </c>
      <c r="G18615">
        <v>58</v>
      </c>
      <c r="H18615">
        <v>293</v>
      </c>
      <c r="I18615">
        <v>565</v>
      </c>
      <c r="J18615">
        <v>0</v>
      </c>
      <c r="K18615">
        <v>1</v>
      </c>
      <c r="L18615" t="s">
        <v>62</v>
      </c>
      <c r="M18615" t="s">
        <v>225</v>
      </c>
      <c r="N18615" t="s">
        <v>197</v>
      </c>
      <c r="O18615" t="s">
        <v>22</v>
      </c>
      <c r="P18615" t="s">
        <v>23</v>
      </c>
      <c r="Q18615" t="s">
        <v>41</v>
      </c>
    </row>
    <row r="18616" spans="1:17" x14ac:dyDescent="0.2">
      <c r="A18616" s="2">
        <v>42524</v>
      </c>
      <c r="B18616" t="s">
        <v>92</v>
      </c>
      <c r="C18616" t="s">
        <v>345</v>
      </c>
      <c r="D18616" t="s">
        <v>50</v>
      </c>
      <c r="E18616" t="s">
        <v>50</v>
      </c>
      <c r="F18616">
        <v>22</v>
      </c>
      <c r="G18616">
        <v>137</v>
      </c>
      <c r="H18616">
        <v>878</v>
      </c>
      <c r="I18616">
        <v>260</v>
      </c>
      <c r="J18616">
        <v>5</v>
      </c>
      <c r="K18616">
        <v>1</v>
      </c>
      <c r="L18616" t="s">
        <v>28</v>
      </c>
      <c r="M18616" t="s">
        <v>124</v>
      </c>
      <c r="N18616" t="s">
        <v>92</v>
      </c>
      <c r="O18616" t="s">
        <v>22</v>
      </c>
      <c r="P18616" t="s">
        <v>23</v>
      </c>
      <c r="Q18616" t="s">
        <v>24</v>
      </c>
    </row>
    <row r="18617" spans="1:17" x14ac:dyDescent="0.2">
      <c r="A18617" s="2">
        <v>42524</v>
      </c>
      <c r="B18617" t="s">
        <v>35</v>
      </c>
      <c r="C18617" t="s">
        <v>380</v>
      </c>
      <c r="D18617" t="s">
        <v>36</v>
      </c>
      <c r="E18617" t="s">
        <v>36</v>
      </c>
      <c r="F18617">
        <v>108</v>
      </c>
      <c r="G18617">
        <v>128</v>
      </c>
      <c r="H18617">
        <v>317</v>
      </c>
      <c r="I18617">
        <v>278</v>
      </c>
      <c r="J18617">
        <v>1</v>
      </c>
      <c r="K18617">
        <v>0</v>
      </c>
      <c r="L18617" t="s">
        <v>62</v>
      </c>
      <c r="M18617" t="s">
        <v>200</v>
      </c>
      <c r="N18617" t="s">
        <v>35</v>
      </c>
      <c r="O18617" t="s">
        <v>22</v>
      </c>
      <c r="P18617" t="s">
        <v>23</v>
      </c>
      <c r="Q18617" t="s">
        <v>24</v>
      </c>
    </row>
    <row r="18618" spans="1:17" x14ac:dyDescent="0.2">
      <c r="A18618" s="2">
        <v>42524</v>
      </c>
      <c r="B18618" t="s">
        <v>53</v>
      </c>
      <c r="C18618" t="s">
        <v>384</v>
      </c>
      <c r="D18618" t="s">
        <v>50</v>
      </c>
      <c r="E18618" t="s">
        <v>50</v>
      </c>
      <c r="F18618">
        <v>15</v>
      </c>
      <c r="G18618">
        <v>159</v>
      </c>
      <c r="H18618">
        <v>947</v>
      </c>
      <c r="I18618">
        <v>164</v>
      </c>
      <c r="J18618">
        <v>2</v>
      </c>
      <c r="K18618">
        <v>1</v>
      </c>
      <c r="L18618" t="s">
        <v>28</v>
      </c>
      <c r="M18618" t="s">
        <v>598</v>
      </c>
      <c r="N18618" t="s">
        <v>53</v>
      </c>
      <c r="O18618" t="s">
        <v>22</v>
      </c>
      <c r="P18618" t="s">
        <v>23</v>
      </c>
      <c r="Q18618" t="s">
        <v>24</v>
      </c>
    </row>
    <row r="18619" spans="1:17" x14ac:dyDescent="0.2">
      <c r="A18619" s="2">
        <v>42524</v>
      </c>
      <c r="B18619" t="s">
        <v>114</v>
      </c>
      <c r="C18619" t="s">
        <v>469</v>
      </c>
      <c r="D18619" t="s">
        <v>115</v>
      </c>
      <c r="E18619" t="s">
        <v>115</v>
      </c>
      <c r="F18619">
        <v>117</v>
      </c>
      <c r="G18619">
        <v>101</v>
      </c>
      <c r="H18619">
        <v>302</v>
      </c>
      <c r="I18619">
        <v>335</v>
      </c>
      <c r="J18619">
        <v>2</v>
      </c>
      <c r="K18619">
        <v>2</v>
      </c>
      <c r="L18619" t="s">
        <v>447</v>
      </c>
      <c r="M18619" t="s">
        <v>226</v>
      </c>
      <c r="N18619" t="s">
        <v>114</v>
      </c>
      <c r="O18619" t="s">
        <v>22</v>
      </c>
      <c r="P18619" t="s">
        <v>59</v>
      </c>
      <c r="Q18619" t="s">
        <v>24</v>
      </c>
    </row>
    <row r="18620" spans="1:17" x14ac:dyDescent="0.2">
      <c r="A18620" s="2">
        <v>42524</v>
      </c>
      <c r="B18620" t="s">
        <v>176</v>
      </c>
      <c r="C18620" t="s">
        <v>177</v>
      </c>
      <c r="D18620" t="s">
        <v>115</v>
      </c>
      <c r="E18620" t="s">
        <v>115</v>
      </c>
      <c r="F18620">
        <v>70</v>
      </c>
      <c r="G18620">
        <v>80</v>
      </c>
      <c r="H18620">
        <v>516</v>
      </c>
      <c r="I18620">
        <v>434</v>
      </c>
      <c r="J18620">
        <v>1</v>
      </c>
      <c r="K18620">
        <v>3</v>
      </c>
      <c r="L18620" t="s">
        <v>447</v>
      </c>
      <c r="M18620" t="s">
        <v>226</v>
      </c>
      <c r="N18620" t="s">
        <v>114</v>
      </c>
      <c r="O18620" t="s">
        <v>122</v>
      </c>
      <c r="P18620" t="s">
        <v>23</v>
      </c>
      <c r="Q18620" t="s">
        <v>41</v>
      </c>
    </row>
    <row r="18621" spans="1:17" x14ac:dyDescent="0.2">
      <c r="A18621" s="2">
        <v>42524</v>
      </c>
      <c r="B18621" t="s">
        <v>77</v>
      </c>
      <c r="C18621" t="s">
        <v>43</v>
      </c>
      <c r="D18621" t="s">
        <v>27</v>
      </c>
      <c r="E18621" t="s">
        <v>19</v>
      </c>
      <c r="F18621">
        <v>31</v>
      </c>
      <c r="G18621">
        <v>3</v>
      </c>
      <c r="H18621">
        <v>802</v>
      </c>
      <c r="I18621">
        <v>1328</v>
      </c>
      <c r="J18621">
        <v>0</v>
      </c>
      <c r="K18621">
        <v>2</v>
      </c>
      <c r="L18621" t="s">
        <v>507</v>
      </c>
      <c r="M18621" t="s">
        <v>1607</v>
      </c>
      <c r="N18621" t="s">
        <v>77</v>
      </c>
      <c r="O18621" t="s">
        <v>22</v>
      </c>
      <c r="P18621" t="s">
        <v>23</v>
      </c>
      <c r="Q18621" t="s">
        <v>41</v>
      </c>
    </row>
    <row r="18622" spans="1:17" x14ac:dyDescent="0.2">
      <c r="A18622" s="2">
        <v>42524</v>
      </c>
      <c r="B18622" t="s">
        <v>425</v>
      </c>
      <c r="C18622" t="s">
        <v>254</v>
      </c>
      <c r="D18622" t="s">
        <v>115</v>
      </c>
      <c r="E18622" t="s">
        <v>115</v>
      </c>
      <c r="F18622">
        <v>133</v>
      </c>
      <c r="G18622">
        <v>143</v>
      </c>
      <c r="H18622">
        <v>265</v>
      </c>
      <c r="I18622">
        <v>233</v>
      </c>
      <c r="J18622">
        <v>2</v>
      </c>
      <c r="K18622">
        <v>2</v>
      </c>
      <c r="L18622" t="s">
        <v>28</v>
      </c>
      <c r="M18622" t="s">
        <v>535</v>
      </c>
      <c r="N18622" t="s">
        <v>213</v>
      </c>
      <c r="O18622" t="s">
        <v>122</v>
      </c>
      <c r="P18622" t="s">
        <v>59</v>
      </c>
      <c r="Q18622" t="s">
        <v>24</v>
      </c>
    </row>
    <row r="18623" spans="1:17" x14ac:dyDescent="0.2">
      <c r="A18623" s="2">
        <v>42525</v>
      </c>
      <c r="B18623" t="s">
        <v>55</v>
      </c>
      <c r="C18623" t="s">
        <v>153</v>
      </c>
      <c r="D18623" t="s">
        <v>57</v>
      </c>
      <c r="E18623" t="s">
        <v>50</v>
      </c>
      <c r="F18623">
        <v>59</v>
      </c>
      <c r="G18623">
        <v>40</v>
      </c>
      <c r="H18623">
        <v>562</v>
      </c>
      <c r="I18623">
        <v>677</v>
      </c>
      <c r="J18623">
        <v>1</v>
      </c>
      <c r="K18623">
        <v>0</v>
      </c>
      <c r="L18623" t="s">
        <v>28</v>
      </c>
      <c r="M18623" t="s">
        <v>58</v>
      </c>
      <c r="N18623" t="s">
        <v>55</v>
      </c>
      <c r="O18623" t="s">
        <v>22</v>
      </c>
      <c r="P18623" t="s">
        <v>23</v>
      </c>
      <c r="Q18623" t="s">
        <v>24</v>
      </c>
    </row>
    <row r="18624" spans="1:17" x14ac:dyDescent="0.2">
      <c r="A18624" s="2">
        <v>42525</v>
      </c>
      <c r="B18624" t="s">
        <v>69</v>
      </c>
      <c r="C18624" t="s">
        <v>126</v>
      </c>
      <c r="D18624" t="s">
        <v>50</v>
      </c>
      <c r="E18624" t="s">
        <v>50</v>
      </c>
      <c r="F18624">
        <v>10</v>
      </c>
      <c r="G18624">
        <v>14</v>
      </c>
      <c r="H18624">
        <v>1077</v>
      </c>
      <c r="I18624">
        <v>958</v>
      </c>
      <c r="J18624">
        <v>0</v>
      </c>
      <c r="K18624">
        <v>2</v>
      </c>
      <c r="L18624" t="s">
        <v>28</v>
      </c>
      <c r="M18624" t="s">
        <v>71</v>
      </c>
      <c r="N18624" t="s">
        <v>69</v>
      </c>
      <c r="O18624" t="s">
        <v>22</v>
      </c>
      <c r="P18624" t="s">
        <v>23</v>
      </c>
      <c r="Q18624" t="s">
        <v>41</v>
      </c>
    </row>
    <row r="18625" spans="1:17" x14ac:dyDescent="0.2">
      <c r="A18625" s="2">
        <v>42525</v>
      </c>
      <c r="B18625" t="s">
        <v>351</v>
      </c>
      <c r="C18625" t="s">
        <v>208</v>
      </c>
      <c r="D18625" t="s">
        <v>36</v>
      </c>
      <c r="E18625" t="s">
        <v>36</v>
      </c>
      <c r="F18625">
        <v>87</v>
      </c>
      <c r="G18625">
        <v>72</v>
      </c>
      <c r="H18625">
        <v>390</v>
      </c>
      <c r="I18625">
        <v>499</v>
      </c>
      <c r="J18625">
        <v>1</v>
      </c>
      <c r="K18625">
        <v>2</v>
      </c>
      <c r="L18625" t="s">
        <v>62</v>
      </c>
      <c r="M18625" t="s">
        <v>1653</v>
      </c>
      <c r="N18625" t="s">
        <v>351</v>
      </c>
      <c r="O18625" t="s">
        <v>22</v>
      </c>
      <c r="P18625" t="s">
        <v>23</v>
      </c>
      <c r="Q18625" t="s">
        <v>41</v>
      </c>
    </row>
    <row r="18626" spans="1:17" x14ac:dyDescent="0.2">
      <c r="A18626" s="2">
        <v>42525</v>
      </c>
      <c r="B18626" t="s">
        <v>25</v>
      </c>
      <c r="C18626" t="s">
        <v>31</v>
      </c>
      <c r="D18626" t="s">
        <v>19</v>
      </c>
      <c r="E18626" t="s">
        <v>19</v>
      </c>
      <c r="F18626">
        <v>7</v>
      </c>
      <c r="G18626">
        <v>13</v>
      </c>
      <c r="H18626">
        <v>1256</v>
      </c>
      <c r="I18626">
        <v>978</v>
      </c>
      <c r="J18626">
        <v>0</v>
      </c>
      <c r="K18626">
        <v>0</v>
      </c>
      <c r="L18626" t="s">
        <v>507</v>
      </c>
      <c r="M18626" t="s">
        <v>335</v>
      </c>
      <c r="N18626" t="s">
        <v>77</v>
      </c>
      <c r="O18626" t="s">
        <v>122</v>
      </c>
      <c r="P18626" t="s">
        <v>23</v>
      </c>
      <c r="Q18626" t="s">
        <v>30</v>
      </c>
    </row>
    <row r="18627" spans="1:17" x14ac:dyDescent="0.2">
      <c r="A18627" s="2">
        <v>42525</v>
      </c>
      <c r="B18627" t="s">
        <v>131</v>
      </c>
      <c r="C18627" t="s">
        <v>38</v>
      </c>
      <c r="D18627" t="s">
        <v>27</v>
      </c>
      <c r="E18627" t="s">
        <v>19</v>
      </c>
      <c r="F18627">
        <v>23</v>
      </c>
      <c r="G18627">
        <v>44</v>
      </c>
      <c r="H18627">
        <v>852</v>
      </c>
      <c r="I18627">
        <v>637</v>
      </c>
      <c r="J18627">
        <v>0</v>
      </c>
      <c r="K18627">
        <v>0</v>
      </c>
      <c r="L18627" t="s">
        <v>507</v>
      </c>
      <c r="M18627" t="s">
        <v>350</v>
      </c>
      <c r="N18627" t="s">
        <v>77</v>
      </c>
      <c r="O18627" t="s">
        <v>122</v>
      </c>
      <c r="P18627" t="s">
        <v>23</v>
      </c>
      <c r="Q18627" t="s">
        <v>30</v>
      </c>
    </row>
    <row r="18628" spans="1:17" x14ac:dyDescent="0.2">
      <c r="A18628" s="2">
        <v>42525</v>
      </c>
      <c r="B18628" t="s">
        <v>274</v>
      </c>
      <c r="C18628" t="s">
        <v>125</v>
      </c>
      <c r="D18628" t="s">
        <v>50</v>
      </c>
      <c r="E18628" t="s">
        <v>50</v>
      </c>
      <c r="F18628">
        <v>27</v>
      </c>
      <c r="G18628">
        <v>200</v>
      </c>
      <c r="H18628">
        <v>842</v>
      </c>
      <c r="I18628">
        <v>19</v>
      </c>
      <c r="J18628">
        <v>10</v>
      </c>
      <c r="K18628">
        <v>0</v>
      </c>
      <c r="L18628" t="s">
        <v>28</v>
      </c>
      <c r="M18628" t="s">
        <v>582</v>
      </c>
      <c r="N18628" t="s">
        <v>274</v>
      </c>
      <c r="O18628" t="s">
        <v>22</v>
      </c>
      <c r="P18628" t="s">
        <v>23</v>
      </c>
      <c r="Q18628" t="s">
        <v>24</v>
      </c>
    </row>
    <row r="18629" spans="1:17" x14ac:dyDescent="0.2">
      <c r="A18629" s="2">
        <v>42525</v>
      </c>
      <c r="B18629" t="s">
        <v>81</v>
      </c>
      <c r="C18629" t="s">
        <v>101</v>
      </c>
      <c r="D18629" t="s">
        <v>50</v>
      </c>
      <c r="E18629" t="s">
        <v>50</v>
      </c>
      <c r="F18629">
        <v>94</v>
      </c>
      <c r="G18629">
        <v>104</v>
      </c>
      <c r="H18629">
        <v>359</v>
      </c>
      <c r="I18629">
        <v>329</v>
      </c>
      <c r="J18629">
        <v>0</v>
      </c>
      <c r="K18629">
        <v>0</v>
      </c>
      <c r="L18629" t="s">
        <v>361</v>
      </c>
      <c r="M18629" t="s">
        <v>83</v>
      </c>
      <c r="N18629" t="s">
        <v>81</v>
      </c>
      <c r="O18629" t="s">
        <v>22</v>
      </c>
      <c r="P18629" t="s">
        <v>23</v>
      </c>
      <c r="Q18629" t="s">
        <v>30</v>
      </c>
    </row>
    <row r="18630" spans="1:17" x14ac:dyDescent="0.2">
      <c r="A18630" s="2">
        <v>42525</v>
      </c>
      <c r="B18630" t="s">
        <v>204</v>
      </c>
      <c r="C18630" t="s">
        <v>355</v>
      </c>
      <c r="D18630" t="s">
        <v>57</v>
      </c>
      <c r="E18630" t="s">
        <v>57</v>
      </c>
      <c r="F18630">
        <v>186</v>
      </c>
      <c r="G18630">
        <v>185</v>
      </c>
      <c r="H18630">
        <v>68</v>
      </c>
      <c r="I18630">
        <v>72</v>
      </c>
      <c r="J18630">
        <v>2</v>
      </c>
      <c r="K18630">
        <v>3</v>
      </c>
      <c r="L18630" t="s">
        <v>539</v>
      </c>
      <c r="M18630" t="s">
        <v>724</v>
      </c>
      <c r="N18630" t="s">
        <v>655</v>
      </c>
      <c r="O18630" t="s">
        <v>122</v>
      </c>
      <c r="P18630" t="s">
        <v>23</v>
      </c>
      <c r="Q18630" t="s">
        <v>41</v>
      </c>
    </row>
    <row r="18631" spans="1:17" x14ac:dyDescent="0.2">
      <c r="A18631" s="2">
        <v>42525</v>
      </c>
      <c r="B18631" t="s">
        <v>67</v>
      </c>
      <c r="C18631" t="s">
        <v>104</v>
      </c>
      <c r="D18631" t="s">
        <v>50</v>
      </c>
      <c r="E18631" t="s">
        <v>50</v>
      </c>
      <c r="F18631">
        <v>17</v>
      </c>
      <c r="G18631">
        <v>43</v>
      </c>
      <c r="H18631">
        <v>924</v>
      </c>
      <c r="I18631">
        <v>659</v>
      </c>
      <c r="J18631">
        <v>3</v>
      </c>
      <c r="K18631">
        <v>0</v>
      </c>
      <c r="L18631" t="s">
        <v>28</v>
      </c>
      <c r="M18631" t="s">
        <v>1177</v>
      </c>
      <c r="N18631" t="s">
        <v>67</v>
      </c>
      <c r="O18631" t="s">
        <v>22</v>
      </c>
      <c r="P18631" t="s">
        <v>23</v>
      </c>
      <c r="Q18631" t="s">
        <v>24</v>
      </c>
    </row>
    <row r="18632" spans="1:17" x14ac:dyDescent="0.2">
      <c r="A18632" s="2">
        <v>42525</v>
      </c>
      <c r="B18632" t="s">
        <v>196</v>
      </c>
      <c r="C18632" t="s">
        <v>149</v>
      </c>
      <c r="D18632" t="s">
        <v>36</v>
      </c>
      <c r="E18632" t="s">
        <v>36</v>
      </c>
      <c r="F18632">
        <v>165</v>
      </c>
      <c r="G18632">
        <v>68</v>
      </c>
      <c r="H18632">
        <v>144</v>
      </c>
      <c r="I18632">
        <v>529</v>
      </c>
      <c r="J18632">
        <v>0</v>
      </c>
      <c r="K18632">
        <v>4</v>
      </c>
      <c r="L18632" t="s">
        <v>62</v>
      </c>
      <c r="M18632" t="s">
        <v>917</v>
      </c>
      <c r="N18632" t="s">
        <v>196</v>
      </c>
      <c r="O18632" t="s">
        <v>22</v>
      </c>
      <c r="P18632" t="s">
        <v>23</v>
      </c>
      <c r="Q18632" t="s">
        <v>41</v>
      </c>
    </row>
    <row r="18633" spans="1:17" x14ac:dyDescent="0.2">
      <c r="A18633" s="2">
        <v>42525</v>
      </c>
      <c r="B18633" t="s">
        <v>129</v>
      </c>
      <c r="C18633" t="s">
        <v>94</v>
      </c>
      <c r="D18633" t="s">
        <v>50</v>
      </c>
      <c r="E18633" t="s">
        <v>50</v>
      </c>
      <c r="F18633">
        <v>4</v>
      </c>
      <c r="G18633">
        <v>20</v>
      </c>
      <c r="H18633">
        <v>1310</v>
      </c>
      <c r="I18633">
        <v>885</v>
      </c>
      <c r="J18633">
        <v>2</v>
      </c>
      <c r="K18633">
        <v>0</v>
      </c>
      <c r="L18633" t="s">
        <v>28</v>
      </c>
      <c r="M18633" t="s">
        <v>822</v>
      </c>
      <c r="N18633" t="s">
        <v>129</v>
      </c>
      <c r="O18633" t="s">
        <v>22</v>
      </c>
      <c r="P18633" t="s">
        <v>23</v>
      </c>
      <c r="Q18633" t="s">
        <v>24</v>
      </c>
    </row>
    <row r="18634" spans="1:17" x14ac:dyDescent="0.2">
      <c r="A18634" s="2">
        <v>42525</v>
      </c>
      <c r="B18634" t="s">
        <v>263</v>
      </c>
      <c r="C18634" t="s">
        <v>42</v>
      </c>
      <c r="D18634" t="s">
        <v>27</v>
      </c>
      <c r="E18634" t="s">
        <v>19</v>
      </c>
      <c r="F18634">
        <v>74</v>
      </c>
      <c r="G18634">
        <v>48</v>
      </c>
      <c r="H18634">
        <v>477</v>
      </c>
      <c r="I18634">
        <v>622</v>
      </c>
      <c r="J18634">
        <v>0</v>
      </c>
      <c r="K18634">
        <v>1</v>
      </c>
      <c r="L18634" t="s">
        <v>507</v>
      </c>
      <c r="M18634" t="s">
        <v>238</v>
      </c>
      <c r="N18634" t="s">
        <v>77</v>
      </c>
      <c r="O18634" t="s">
        <v>122</v>
      </c>
      <c r="P18634" t="s">
        <v>23</v>
      </c>
      <c r="Q18634" t="s">
        <v>41</v>
      </c>
    </row>
    <row r="18635" spans="1:17" x14ac:dyDescent="0.2">
      <c r="A18635" s="2">
        <v>42525</v>
      </c>
      <c r="B18635" t="s">
        <v>136</v>
      </c>
      <c r="C18635" t="s">
        <v>141</v>
      </c>
      <c r="D18635" t="s">
        <v>36</v>
      </c>
      <c r="E18635" t="s">
        <v>36</v>
      </c>
      <c r="F18635">
        <v>36</v>
      </c>
      <c r="G18635">
        <v>88</v>
      </c>
      <c r="H18635">
        <v>731</v>
      </c>
      <c r="I18635">
        <v>387</v>
      </c>
      <c r="J18635">
        <v>2</v>
      </c>
      <c r="K18635">
        <v>1</v>
      </c>
      <c r="L18635" t="s">
        <v>28</v>
      </c>
      <c r="M18635" t="s">
        <v>431</v>
      </c>
      <c r="N18635" t="s">
        <v>136</v>
      </c>
      <c r="O18635" t="s">
        <v>22</v>
      </c>
      <c r="P18635" t="s">
        <v>23</v>
      </c>
      <c r="Q18635" t="s">
        <v>24</v>
      </c>
    </row>
    <row r="18636" spans="1:17" x14ac:dyDescent="0.2">
      <c r="A18636" s="2">
        <v>42525</v>
      </c>
      <c r="B18636" t="s">
        <v>442</v>
      </c>
      <c r="C18636" t="s">
        <v>354</v>
      </c>
      <c r="D18636" t="s">
        <v>57</v>
      </c>
      <c r="E18636" t="s">
        <v>57</v>
      </c>
      <c r="F18636">
        <v>147</v>
      </c>
      <c r="G18636">
        <v>176</v>
      </c>
      <c r="H18636">
        <v>220</v>
      </c>
      <c r="I18636">
        <v>110</v>
      </c>
      <c r="J18636">
        <v>1</v>
      </c>
      <c r="K18636">
        <v>0</v>
      </c>
      <c r="L18636" t="s">
        <v>539</v>
      </c>
      <c r="M18636" t="s">
        <v>724</v>
      </c>
      <c r="N18636" t="s">
        <v>655</v>
      </c>
      <c r="O18636" t="s">
        <v>122</v>
      </c>
      <c r="P18636" t="s">
        <v>23</v>
      </c>
      <c r="Q18636" t="s">
        <v>24</v>
      </c>
    </row>
    <row r="18637" spans="1:17" x14ac:dyDescent="0.2">
      <c r="A18637" s="2">
        <v>42525</v>
      </c>
      <c r="B18637" t="s">
        <v>617</v>
      </c>
      <c r="C18637" t="s">
        <v>296</v>
      </c>
      <c r="D18637" t="s">
        <v>36</v>
      </c>
      <c r="E18637" t="s">
        <v>36</v>
      </c>
      <c r="F18637">
        <v>103</v>
      </c>
      <c r="G18637">
        <v>97</v>
      </c>
      <c r="H18637">
        <v>331</v>
      </c>
      <c r="I18637">
        <v>348</v>
      </c>
      <c r="J18637">
        <v>2</v>
      </c>
      <c r="K18637">
        <v>3</v>
      </c>
      <c r="L18637" t="s">
        <v>62</v>
      </c>
      <c r="M18637" t="s">
        <v>618</v>
      </c>
      <c r="N18637" t="s">
        <v>617</v>
      </c>
      <c r="O18637" t="s">
        <v>22</v>
      </c>
      <c r="P18637" t="s">
        <v>23</v>
      </c>
      <c r="Q18637" t="s">
        <v>41</v>
      </c>
    </row>
    <row r="18638" spans="1:17" x14ac:dyDescent="0.2">
      <c r="A18638" s="2">
        <v>42525</v>
      </c>
      <c r="B18638" t="s">
        <v>244</v>
      </c>
      <c r="C18638" t="s">
        <v>100</v>
      </c>
      <c r="D18638" t="s">
        <v>50</v>
      </c>
      <c r="E18638" t="s">
        <v>50</v>
      </c>
      <c r="F18638">
        <v>24</v>
      </c>
      <c r="G18638">
        <v>25</v>
      </c>
      <c r="H18638">
        <v>851</v>
      </c>
      <c r="I18638">
        <v>851</v>
      </c>
      <c r="J18638">
        <v>0</v>
      </c>
      <c r="K18638">
        <v>0</v>
      </c>
      <c r="L18638" t="s">
        <v>28</v>
      </c>
      <c r="M18638" t="s">
        <v>597</v>
      </c>
      <c r="N18638" t="s">
        <v>244</v>
      </c>
      <c r="O18638" t="s">
        <v>22</v>
      </c>
      <c r="P18638" t="s">
        <v>23</v>
      </c>
      <c r="Q18638" t="s">
        <v>30</v>
      </c>
    </row>
    <row r="18639" spans="1:17" x14ac:dyDescent="0.2">
      <c r="A18639" s="2">
        <v>42525</v>
      </c>
      <c r="B18639" t="s">
        <v>1545</v>
      </c>
      <c r="C18639" t="s">
        <v>111</v>
      </c>
      <c r="D18639" t="s">
        <v>36</v>
      </c>
      <c r="E18639" t="s">
        <v>36</v>
      </c>
      <c r="F18639">
        <v>157</v>
      </c>
      <c r="G18639">
        <v>63</v>
      </c>
      <c r="H18639">
        <v>174</v>
      </c>
      <c r="I18639">
        <v>554</v>
      </c>
      <c r="J18639">
        <v>0</v>
      </c>
      <c r="K18639">
        <v>3</v>
      </c>
      <c r="L18639" t="s">
        <v>62</v>
      </c>
      <c r="M18639" t="s">
        <v>1654</v>
      </c>
      <c r="N18639" t="s">
        <v>1545</v>
      </c>
      <c r="O18639" t="s">
        <v>22</v>
      </c>
      <c r="P18639" t="s">
        <v>23</v>
      </c>
      <c r="Q18639" t="s">
        <v>41</v>
      </c>
    </row>
    <row r="18640" spans="1:17" x14ac:dyDescent="0.2">
      <c r="A18640" s="2">
        <v>42525</v>
      </c>
      <c r="B18640" t="s">
        <v>211</v>
      </c>
      <c r="C18640" t="s">
        <v>183</v>
      </c>
      <c r="D18640" t="s">
        <v>36</v>
      </c>
      <c r="E18640" t="s">
        <v>36</v>
      </c>
      <c r="F18640">
        <v>136</v>
      </c>
      <c r="G18640">
        <v>45</v>
      </c>
      <c r="H18640">
        <v>260</v>
      </c>
      <c r="I18640">
        <v>631</v>
      </c>
      <c r="J18640">
        <v>0</v>
      </c>
      <c r="K18640">
        <v>2</v>
      </c>
      <c r="L18640" t="s">
        <v>62</v>
      </c>
      <c r="M18640" t="s">
        <v>373</v>
      </c>
      <c r="N18640" t="s">
        <v>211</v>
      </c>
      <c r="O18640" t="s">
        <v>22</v>
      </c>
      <c r="P18640" t="s">
        <v>23</v>
      </c>
      <c r="Q18640" t="s">
        <v>41</v>
      </c>
    </row>
    <row r="18641" spans="1:17" x14ac:dyDescent="0.2">
      <c r="A18641" s="2">
        <v>42525</v>
      </c>
      <c r="B18641" t="s">
        <v>892</v>
      </c>
      <c r="C18641" t="s">
        <v>233</v>
      </c>
      <c r="D18641" t="s">
        <v>27</v>
      </c>
      <c r="E18641" t="s">
        <v>19</v>
      </c>
      <c r="F18641">
        <v>194</v>
      </c>
      <c r="G18641">
        <v>130</v>
      </c>
      <c r="H18641">
        <v>43</v>
      </c>
      <c r="I18641">
        <v>271</v>
      </c>
      <c r="J18641">
        <v>0</v>
      </c>
      <c r="K18641">
        <v>7</v>
      </c>
      <c r="L18641" t="s">
        <v>230</v>
      </c>
      <c r="M18641" t="s">
        <v>1123</v>
      </c>
      <c r="N18641" t="s">
        <v>892</v>
      </c>
      <c r="O18641" t="s">
        <v>22</v>
      </c>
      <c r="P18641" t="s">
        <v>23</v>
      </c>
      <c r="Q18641" t="s">
        <v>41</v>
      </c>
    </row>
    <row r="18642" spans="1:17" x14ac:dyDescent="0.2">
      <c r="A18642" s="2">
        <v>42526</v>
      </c>
      <c r="B18642" t="s">
        <v>147</v>
      </c>
      <c r="C18642" t="s">
        <v>49</v>
      </c>
      <c r="D18642" t="s">
        <v>50</v>
      </c>
      <c r="E18642" t="s">
        <v>50</v>
      </c>
      <c r="F18642">
        <v>2</v>
      </c>
      <c r="G18642">
        <v>51</v>
      </c>
      <c r="H18642">
        <v>1383</v>
      </c>
      <c r="I18642">
        <v>592</v>
      </c>
      <c r="J18642">
        <v>3</v>
      </c>
      <c r="K18642">
        <v>2</v>
      </c>
      <c r="L18642" t="s">
        <v>28</v>
      </c>
      <c r="M18642" t="s">
        <v>148</v>
      </c>
      <c r="N18642" t="s">
        <v>147</v>
      </c>
      <c r="O18642" t="s">
        <v>22</v>
      </c>
      <c r="P18642" t="s">
        <v>23</v>
      </c>
      <c r="Q18642" t="s">
        <v>24</v>
      </c>
    </row>
    <row r="18643" spans="1:17" x14ac:dyDescent="0.2">
      <c r="A18643" s="2">
        <v>42526</v>
      </c>
      <c r="B18643" t="s">
        <v>660</v>
      </c>
      <c r="C18643" t="s">
        <v>267</v>
      </c>
      <c r="D18643" t="s">
        <v>36</v>
      </c>
      <c r="E18643" t="s">
        <v>36</v>
      </c>
      <c r="F18643">
        <v>96</v>
      </c>
      <c r="G18643">
        <v>123</v>
      </c>
      <c r="H18643">
        <v>350</v>
      </c>
      <c r="I18643">
        <v>292</v>
      </c>
      <c r="J18643">
        <v>3</v>
      </c>
      <c r="K18643">
        <v>0</v>
      </c>
      <c r="L18643" t="s">
        <v>62</v>
      </c>
      <c r="M18643" t="s">
        <v>661</v>
      </c>
      <c r="N18643" t="s">
        <v>660</v>
      </c>
      <c r="O18643" t="s">
        <v>22</v>
      </c>
      <c r="P18643" t="s">
        <v>23</v>
      </c>
      <c r="Q18643" t="s">
        <v>24</v>
      </c>
    </row>
    <row r="18644" spans="1:17" x14ac:dyDescent="0.2">
      <c r="A18644" s="2">
        <v>42526</v>
      </c>
      <c r="B18644" t="s">
        <v>1284</v>
      </c>
      <c r="C18644" t="s">
        <v>224</v>
      </c>
      <c r="D18644" t="s">
        <v>36</v>
      </c>
      <c r="E18644" t="s">
        <v>36</v>
      </c>
      <c r="F18644">
        <v>162</v>
      </c>
      <c r="G18644">
        <v>73</v>
      </c>
      <c r="H18644">
        <v>158</v>
      </c>
      <c r="I18644">
        <v>479</v>
      </c>
      <c r="J18644">
        <v>0</v>
      </c>
      <c r="K18644">
        <v>1</v>
      </c>
      <c r="L18644" t="s">
        <v>62</v>
      </c>
      <c r="M18644" t="s">
        <v>1291</v>
      </c>
      <c r="N18644" t="s">
        <v>1284</v>
      </c>
      <c r="O18644" t="s">
        <v>22</v>
      </c>
      <c r="P18644" t="s">
        <v>23</v>
      </c>
      <c r="Q18644" t="s">
        <v>41</v>
      </c>
    </row>
    <row r="18645" spans="1:17" x14ac:dyDescent="0.2">
      <c r="A18645" s="2">
        <v>42526</v>
      </c>
      <c r="B18645" t="s">
        <v>293</v>
      </c>
      <c r="C18645" t="s">
        <v>133</v>
      </c>
      <c r="D18645" t="s">
        <v>50</v>
      </c>
      <c r="E18645" t="s">
        <v>115</v>
      </c>
      <c r="F18645">
        <v>30</v>
      </c>
      <c r="G18645">
        <v>50</v>
      </c>
      <c r="H18645">
        <v>815</v>
      </c>
      <c r="I18645">
        <v>603</v>
      </c>
      <c r="J18645">
        <v>1</v>
      </c>
      <c r="K18645">
        <v>2</v>
      </c>
      <c r="L18645" t="s">
        <v>28</v>
      </c>
      <c r="M18645" t="s">
        <v>478</v>
      </c>
      <c r="N18645" t="s">
        <v>293</v>
      </c>
      <c r="O18645" t="s">
        <v>22</v>
      </c>
      <c r="P18645" t="s">
        <v>23</v>
      </c>
      <c r="Q18645" t="s">
        <v>41</v>
      </c>
    </row>
    <row r="18646" spans="1:17" x14ac:dyDescent="0.2">
      <c r="A18646" s="2">
        <v>42526</v>
      </c>
      <c r="B18646" t="s">
        <v>185</v>
      </c>
      <c r="C18646" t="s">
        <v>32</v>
      </c>
      <c r="D18646" t="s">
        <v>27</v>
      </c>
      <c r="E18646" t="s">
        <v>19</v>
      </c>
      <c r="F18646">
        <v>46</v>
      </c>
      <c r="G18646">
        <v>77</v>
      </c>
      <c r="H18646">
        <v>630</v>
      </c>
      <c r="I18646">
        <v>456</v>
      </c>
      <c r="J18646">
        <v>0</v>
      </c>
      <c r="K18646">
        <v>1</v>
      </c>
      <c r="L18646" t="s">
        <v>507</v>
      </c>
      <c r="M18646" t="s">
        <v>348</v>
      </c>
      <c r="N18646" t="s">
        <v>77</v>
      </c>
      <c r="O18646" t="s">
        <v>122</v>
      </c>
      <c r="P18646" t="s">
        <v>23</v>
      </c>
      <c r="Q18646" t="s">
        <v>41</v>
      </c>
    </row>
    <row r="18647" spans="1:17" x14ac:dyDescent="0.2">
      <c r="A18647" s="2">
        <v>42526</v>
      </c>
      <c r="B18647" t="s">
        <v>207</v>
      </c>
      <c r="C18647" t="s">
        <v>61</v>
      </c>
      <c r="D18647" t="s">
        <v>36</v>
      </c>
      <c r="E18647" t="s">
        <v>36</v>
      </c>
      <c r="F18647">
        <v>129</v>
      </c>
      <c r="G18647">
        <v>60</v>
      </c>
      <c r="H18647">
        <v>275</v>
      </c>
      <c r="I18647">
        <v>559</v>
      </c>
      <c r="J18647">
        <v>2</v>
      </c>
      <c r="K18647">
        <v>1</v>
      </c>
      <c r="L18647" t="s">
        <v>62</v>
      </c>
      <c r="M18647" t="s">
        <v>209</v>
      </c>
      <c r="N18647" t="s">
        <v>207</v>
      </c>
      <c r="O18647" t="s">
        <v>22</v>
      </c>
      <c r="P18647" t="s">
        <v>23</v>
      </c>
      <c r="Q18647" t="s">
        <v>24</v>
      </c>
    </row>
    <row r="18648" spans="1:17" x14ac:dyDescent="0.2">
      <c r="A18648" s="2">
        <v>42526</v>
      </c>
      <c r="B18648" t="s">
        <v>405</v>
      </c>
      <c r="C18648" t="s">
        <v>374</v>
      </c>
      <c r="D18648" t="s">
        <v>36</v>
      </c>
      <c r="E18648" t="s">
        <v>36</v>
      </c>
      <c r="F18648">
        <v>155</v>
      </c>
      <c r="G18648">
        <v>125</v>
      </c>
      <c r="H18648">
        <v>184</v>
      </c>
      <c r="I18648">
        <v>287</v>
      </c>
      <c r="J18648">
        <v>1</v>
      </c>
      <c r="K18648">
        <v>2</v>
      </c>
      <c r="L18648" t="s">
        <v>62</v>
      </c>
      <c r="M18648" t="s">
        <v>406</v>
      </c>
      <c r="N18648" t="s">
        <v>405</v>
      </c>
      <c r="O18648" t="s">
        <v>22</v>
      </c>
      <c r="P18648" t="s">
        <v>23</v>
      </c>
      <c r="Q18648" t="s">
        <v>41</v>
      </c>
    </row>
    <row r="18649" spans="1:17" x14ac:dyDescent="0.2">
      <c r="A18649" s="2">
        <v>42526</v>
      </c>
      <c r="B18649" t="s">
        <v>339</v>
      </c>
      <c r="C18649" t="s">
        <v>365</v>
      </c>
      <c r="D18649" t="s">
        <v>36</v>
      </c>
      <c r="E18649" t="s">
        <v>36</v>
      </c>
      <c r="F18649">
        <v>123</v>
      </c>
      <c r="G18649">
        <v>95</v>
      </c>
      <c r="H18649">
        <v>291</v>
      </c>
      <c r="I18649">
        <v>357</v>
      </c>
      <c r="J18649">
        <v>2</v>
      </c>
      <c r="K18649">
        <v>2</v>
      </c>
      <c r="L18649" t="s">
        <v>62</v>
      </c>
      <c r="M18649" t="s">
        <v>377</v>
      </c>
      <c r="N18649" t="s">
        <v>339</v>
      </c>
      <c r="O18649" t="s">
        <v>22</v>
      </c>
      <c r="P18649" t="s">
        <v>23</v>
      </c>
      <c r="Q18649" t="s">
        <v>30</v>
      </c>
    </row>
    <row r="18650" spans="1:17" x14ac:dyDescent="0.2">
      <c r="A18650" s="2">
        <v>42526</v>
      </c>
      <c r="B18650" t="s">
        <v>378</v>
      </c>
      <c r="C18650" t="s">
        <v>890</v>
      </c>
      <c r="D18650" t="s">
        <v>36</v>
      </c>
      <c r="E18650" t="s">
        <v>36</v>
      </c>
      <c r="F18650">
        <v>108</v>
      </c>
      <c r="G18650">
        <v>52</v>
      </c>
      <c r="H18650">
        <v>316</v>
      </c>
      <c r="I18650">
        <v>589</v>
      </c>
      <c r="J18650">
        <v>1</v>
      </c>
      <c r="K18650">
        <v>6</v>
      </c>
      <c r="L18650" t="s">
        <v>62</v>
      </c>
      <c r="M18650" t="s">
        <v>1440</v>
      </c>
      <c r="N18650" t="s">
        <v>378</v>
      </c>
      <c r="O18650" t="s">
        <v>22</v>
      </c>
      <c r="P18650" t="s">
        <v>23</v>
      </c>
      <c r="Q18650" t="s">
        <v>41</v>
      </c>
    </row>
    <row r="18651" spans="1:17" x14ac:dyDescent="0.2">
      <c r="A18651" s="2">
        <v>42526</v>
      </c>
      <c r="B18651" t="s">
        <v>404</v>
      </c>
      <c r="C18651" t="s">
        <v>199</v>
      </c>
      <c r="D18651" t="s">
        <v>36</v>
      </c>
      <c r="E18651" t="s">
        <v>36</v>
      </c>
      <c r="F18651">
        <v>142</v>
      </c>
      <c r="G18651">
        <v>37</v>
      </c>
      <c r="H18651">
        <v>238</v>
      </c>
      <c r="I18651">
        <v>728</v>
      </c>
      <c r="J18651">
        <v>0</v>
      </c>
      <c r="K18651">
        <v>2</v>
      </c>
      <c r="L18651" t="s">
        <v>62</v>
      </c>
      <c r="M18651" t="s">
        <v>972</v>
      </c>
      <c r="N18651" t="s">
        <v>404</v>
      </c>
      <c r="O18651" t="s">
        <v>22</v>
      </c>
      <c r="P18651" t="s">
        <v>23</v>
      </c>
      <c r="Q18651" t="s">
        <v>41</v>
      </c>
    </row>
    <row r="18652" spans="1:17" x14ac:dyDescent="0.2">
      <c r="A18652" s="2">
        <v>42526</v>
      </c>
      <c r="B18652" t="s">
        <v>26</v>
      </c>
      <c r="C18652" t="s">
        <v>18</v>
      </c>
      <c r="D18652" t="s">
        <v>27</v>
      </c>
      <c r="E18652" t="s">
        <v>19</v>
      </c>
      <c r="F18652">
        <v>16</v>
      </c>
      <c r="G18652">
        <v>9</v>
      </c>
      <c r="H18652">
        <v>941</v>
      </c>
      <c r="I18652">
        <v>1149</v>
      </c>
      <c r="J18652">
        <v>3</v>
      </c>
      <c r="K18652">
        <v>1</v>
      </c>
      <c r="L18652" t="s">
        <v>507</v>
      </c>
      <c r="M18652" t="s">
        <v>1256</v>
      </c>
      <c r="N18652" t="s">
        <v>77</v>
      </c>
      <c r="O18652" t="s">
        <v>122</v>
      </c>
      <c r="P18652" t="s">
        <v>23</v>
      </c>
      <c r="Q18652" t="s">
        <v>24</v>
      </c>
    </row>
    <row r="18653" spans="1:17" x14ac:dyDescent="0.2">
      <c r="A18653" s="2">
        <v>42526</v>
      </c>
      <c r="B18653" t="s">
        <v>655</v>
      </c>
      <c r="C18653" t="s">
        <v>813</v>
      </c>
      <c r="D18653" t="s">
        <v>57</v>
      </c>
      <c r="E18653" t="s">
        <v>57</v>
      </c>
      <c r="F18653">
        <v>193</v>
      </c>
      <c r="G18653">
        <v>168</v>
      </c>
      <c r="H18653">
        <v>51</v>
      </c>
      <c r="I18653">
        <v>127</v>
      </c>
      <c r="J18653">
        <v>8</v>
      </c>
      <c r="K18653">
        <v>0</v>
      </c>
      <c r="L18653" t="s">
        <v>539</v>
      </c>
      <c r="M18653" t="s">
        <v>724</v>
      </c>
      <c r="N18653" t="s">
        <v>655</v>
      </c>
      <c r="O18653" t="s">
        <v>22</v>
      </c>
      <c r="P18653" t="s">
        <v>23</v>
      </c>
      <c r="Q18653" t="s">
        <v>24</v>
      </c>
    </row>
    <row r="18654" spans="1:17" x14ac:dyDescent="0.2">
      <c r="A18654" s="2">
        <v>42526</v>
      </c>
      <c r="B18654" t="s">
        <v>95</v>
      </c>
      <c r="C18654" t="s">
        <v>1204</v>
      </c>
      <c r="D18654" t="s">
        <v>50</v>
      </c>
      <c r="E18654" t="s">
        <v>50</v>
      </c>
      <c r="F18654">
        <v>29</v>
      </c>
      <c r="G18654">
        <v>54</v>
      </c>
      <c r="H18654">
        <v>828</v>
      </c>
      <c r="I18654">
        <v>575</v>
      </c>
      <c r="J18654">
        <v>1</v>
      </c>
      <c r="K18654">
        <v>1</v>
      </c>
      <c r="L18654" t="s">
        <v>28</v>
      </c>
      <c r="M18654" t="s">
        <v>689</v>
      </c>
      <c r="N18654" t="s">
        <v>689</v>
      </c>
      <c r="O18654" t="s">
        <v>122</v>
      </c>
      <c r="P18654" t="s">
        <v>23</v>
      </c>
      <c r="Q18654" t="s">
        <v>30</v>
      </c>
    </row>
    <row r="18655" spans="1:17" x14ac:dyDescent="0.2">
      <c r="A18655" s="2">
        <v>42526</v>
      </c>
      <c r="B18655" t="s">
        <v>249</v>
      </c>
      <c r="C18655" t="s">
        <v>180</v>
      </c>
      <c r="D18655" t="s">
        <v>50</v>
      </c>
      <c r="E18655" t="s">
        <v>50</v>
      </c>
      <c r="F18655">
        <v>57</v>
      </c>
      <c r="G18655">
        <v>18</v>
      </c>
      <c r="H18655">
        <v>566</v>
      </c>
      <c r="I18655">
        <v>918</v>
      </c>
      <c r="J18655">
        <v>0</v>
      </c>
      <c r="K18655">
        <v>1</v>
      </c>
      <c r="L18655" t="s">
        <v>28</v>
      </c>
      <c r="M18655" t="s">
        <v>529</v>
      </c>
      <c r="N18655" t="s">
        <v>249</v>
      </c>
      <c r="O18655" t="s">
        <v>22</v>
      </c>
      <c r="P18655" t="s">
        <v>23</v>
      </c>
      <c r="Q18655" t="s">
        <v>41</v>
      </c>
    </row>
    <row r="18656" spans="1:17" x14ac:dyDescent="0.2">
      <c r="A18656" s="2">
        <v>42526</v>
      </c>
      <c r="B18656" t="s">
        <v>46</v>
      </c>
      <c r="C18656" t="s">
        <v>34</v>
      </c>
      <c r="D18656" t="s">
        <v>36</v>
      </c>
      <c r="E18656" t="s">
        <v>36</v>
      </c>
      <c r="F18656">
        <v>117</v>
      </c>
      <c r="G18656">
        <v>55</v>
      </c>
      <c r="H18656">
        <v>301</v>
      </c>
      <c r="I18656">
        <v>573</v>
      </c>
      <c r="J18656">
        <v>1</v>
      </c>
      <c r="K18656">
        <v>0</v>
      </c>
      <c r="L18656" t="s">
        <v>62</v>
      </c>
      <c r="M18656" t="s">
        <v>685</v>
      </c>
      <c r="N18656" t="s">
        <v>46</v>
      </c>
      <c r="O18656" t="s">
        <v>22</v>
      </c>
      <c r="P18656" t="s">
        <v>23</v>
      </c>
      <c r="Q18656" t="s">
        <v>24</v>
      </c>
    </row>
    <row r="18657" spans="1:17" x14ac:dyDescent="0.2">
      <c r="A18657" s="2">
        <v>42526</v>
      </c>
      <c r="B18657" t="s">
        <v>52</v>
      </c>
      <c r="C18657" t="s">
        <v>161</v>
      </c>
      <c r="D18657" t="s">
        <v>50</v>
      </c>
      <c r="E18657" t="s">
        <v>50</v>
      </c>
      <c r="F18657">
        <v>35</v>
      </c>
      <c r="G18657">
        <v>26</v>
      </c>
      <c r="H18657">
        <v>735</v>
      </c>
      <c r="I18657">
        <v>846</v>
      </c>
      <c r="J18657">
        <v>3</v>
      </c>
      <c r="K18657">
        <v>0</v>
      </c>
      <c r="L18657" t="s">
        <v>28</v>
      </c>
      <c r="M18657" t="s">
        <v>68</v>
      </c>
      <c r="N18657" t="s">
        <v>52</v>
      </c>
      <c r="O18657" t="s">
        <v>22</v>
      </c>
      <c r="P18657" t="s">
        <v>23</v>
      </c>
      <c r="Q18657" t="s">
        <v>24</v>
      </c>
    </row>
    <row r="18658" spans="1:17" x14ac:dyDescent="0.2">
      <c r="A18658" s="2">
        <v>42526</v>
      </c>
      <c r="B18658" t="s">
        <v>203</v>
      </c>
      <c r="C18658" t="s">
        <v>1273</v>
      </c>
      <c r="D18658" t="s">
        <v>57</v>
      </c>
      <c r="E18658" t="s">
        <v>57</v>
      </c>
      <c r="F18658">
        <v>179</v>
      </c>
      <c r="G18658">
        <v>183</v>
      </c>
      <c r="H18658">
        <v>96</v>
      </c>
      <c r="I18658">
        <v>73</v>
      </c>
      <c r="J18658">
        <v>1</v>
      </c>
      <c r="K18658">
        <v>1</v>
      </c>
      <c r="L18658" t="s">
        <v>539</v>
      </c>
      <c r="M18658" t="s">
        <v>724</v>
      </c>
      <c r="N18658" t="s">
        <v>655</v>
      </c>
      <c r="O18658" t="s">
        <v>122</v>
      </c>
      <c r="P18658" t="s">
        <v>23</v>
      </c>
      <c r="Q18658" t="s">
        <v>30</v>
      </c>
    </row>
    <row r="18659" spans="1:17" x14ac:dyDescent="0.2">
      <c r="A18659" s="2">
        <v>42526</v>
      </c>
      <c r="B18659" t="s">
        <v>114</v>
      </c>
      <c r="C18659" t="s">
        <v>177</v>
      </c>
      <c r="D18659" t="s">
        <v>115</v>
      </c>
      <c r="E18659" t="s">
        <v>115</v>
      </c>
      <c r="F18659">
        <v>117</v>
      </c>
      <c r="G18659">
        <v>80</v>
      </c>
      <c r="H18659">
        <v>302</v>
      </c>
      <c r="I18659">
        <v>434</v>
      </c>
      <c r="J18659">
        <v>2</v>
      </c>
      <c r="K18659">
        <v>0</v>
      </c>
      <c r="L18659" t="s">
        <v>447</v>
      </c>
      <c r="M18659" t="s">
        <v>226</v>
      </c>
      <c r="N18659" t="s">
        <v>114</v>
      </c>
      <c r="O18659" t="s">
        <v>22</v>
      </c>
      <c r="P18659" t="s">
        <v>23</v>
      </c>
      <c r="Q18659" t="s">
        <v>24</v>
      </c>
    </row>
    <row r="18660" spans="1:17" x14ac:dyDescent="0.2">
      <c r="A18660" s="2">
        <v>42526</v>
      </c>
      <c r="B18660" t="s">
        <v>176</v>
      </c>
      <c r="C18660" t="s">
        <v>469</v>
      </c>
      <c r="D18660" t="s">
        <v>115</v>
      </c>
      <c r="E18660" t="s">
        <v>115</v>
      </c>
      <c r="F18660">
        <v>70</v>
      </c>
      <c r="G18660">
        <v>101</v>
      </c>
      <c r="H18660">
        <v>516</v>
      </c>
      <c r="I18660">
        <v>335</v>
      </c>
      <c r="J18660">
        <v>0</v>
      </c>
      <c r="K18660">
        <v>1</v>
      </c>
      <c r="L18660" t="s">
        <v>447</v>
      </c>
      <c r="M18660" t="s">
        <v>226</v>
      </c>
      <c r="N18660" t="s">
        <v>114</v>
      </c>
      <c r="O18660" t="s">
        <v>122</v>
      </c>
      <c r="P18660" t="s">
        <v>23</v>
      </c>
      <c r="Q18660" t="s">
        <v>41</v>
      </c>
    </row>
    <row r="18661" spans="1:17" x14ac:dyDescent="0.2">
      <c r="A18661" s="2">
        <v>42526</v>
      </c>
      <c r="B18661" t="s">
        <v>45</v>
      </c>
      <c r="C18661" t="s">
        <v>250</v>
      </c>
      <c r="D18661" t="s">
        <v>36</v>
      </c>
      <c r="E18661" t="s">
        <v>36</v>
      </c>
      <c r="F18661">
        <v>115</v>
      </c>
      <c r="G18661">
        <v>107</v>
      </c>
      <c r="H18661">
        <v>302</v>
      </c>
      <c r="I18661">
        <v>319</v>
      </c>
      <c r="J18661">
        <v>3</v>
      </c>
      <c r="K18661">
        <v>0</v>
      </c>
      <c r="L18661" t="s">
        <v>62</v>
      </c>
      <c r="M18661" t="s">
        <v>47</v>
      </c>
      <c r="N18661" t="s">
        <v>45</v>
      </c>
      <c r="O18661" t="s">
        <v>22</v>
      </c>
      <c r="P18661" t="s">
        <v>23</v>
      </c>
      <c r="Q18661" t="s">
        <v>24</v>
      </c>
    </row>
    <row r="18662" spans="1:17" x14ac:dyDescent="0.2">
      <c r="A18662" s="2">
        <v>42527</v>
      </c>
      <c r="B18662" t="s">
        <v>39</v>
      </c>
      <c r="C18662" t="s">
        <v>107</v>
      </c>
      <c r="D18662" t="s">
        <v>19</v>
      </c>
      <c r="E18662" t="s">
        <v>19</v>
      </c>
      <c r="F18662">
        <v>1</v>
      </c>
      <c r="G18662">
        <v>5</v>
      </c>
      <c r="H18662">
        <v>1503</v>
      </c>
      <c r="I18662">
        <v>1293</v>
      </c>
      <c r="J18662">
        <v>2</v>
      </c>
      <c r="K18662">
        <v>1</v>
      </c>
      <c r="L18662" t="s">
        <v>507</v>
      </c>
      <c r="M18662" t="s">
        <v>1607</v>
      </c>
      <c r="N18662" t="s">
        <v>77</v>
      </c>
      <c r="O18662" t="s">
        <v>122</v>
      </c>
      <c r="P18662" t="s">
        <v>23</v>
      </c>
      <c r="Q18662" t="s">
        <v>24</v>
      </c>
    </row>
    <row r="18663" spans="1:17" x14ac:dyDescent="0.2">
      <c r="A18663" s="2">
        <v>42527</v>
      </c>
      <c r="B18663" t="s">
        <v>213</v>
      </c>
      <c r="C18663" t="s">
        <v>254</v>
      </c>
      <c r="D18663" t="s">
        <v>115</v>
      </c>
      <c r="E18663" t="s">
        <v>115</v>
      </c>
      <c r="F18663">
        <v>161</v>
      </c>
      <c r="G18663">
        <v>143</v>
      </c>
      <c r="H18663">
        <v>161</v>
      </c>
      <c r="I18663">
        <v>233</v>
      </c>
      <c r="J18663">
        <v>3</v>
      </c>
      <c r="K18663">
        <v>0</v>
      </c>
      <c r="L18663" t="s">
        <v>28</v>
      </c>
      <c r="M18663" t="s">
        <v>535</v>
      </c>
      <c r="N18663" t="s">
        <v>213</v>
      </c>
      <c r="O18663" t="s">
        <v>22</v>
      </c>
      <c r="P18663" t="s">
        <v>23</v>
      </c>
      <c r="Q18663" t="s">
        <v>24</v>
      </c>
    </row>
    <row r="18664" spans="1:17" x14ac:dyDescent="0.2">
      <c r="A18664" s="2">
        <v>42527</v>
      </c>
      <c r="B18664" t="s">
        <v>76</v>
      </c>
      <c r="C18664" t="s">
        <v>174</v>
      </c>
      <c r="D18664" t="s">
        <v>50</v>
      </c>
      <c r="E18664" t="s">
        <v>50</v>
      </c>
      <c r="F18664">
        <v>34</v>
      </c>
      <c r="G18664">
        <v>168</v>
      </c>
      <c r="H18664">
        <v>751</v>
      </c>
      <c r="I18664">
        <v>128</v>
      </c>
      <c r="J18664">
        <v>4</v>
      </c>
      <c r="K18664">
        <v>0</v>
      </c>
      <c r="L18664" t="s">
        <v>28</v>
      </c>
      <c r="M18664" t="s">
        <v>78</v>
      </c>
      <c r="N18664" t="s">
        <v>76</v>
      </c>
      <c r="O18664" t="s">
        <v>22</v>
      </c>
      <c r="P18664" t="s">
        <v>23</v>
      </c>
      <c r="Q18664" t="s">
        <v>24</v>
      </c>
    </row>
    <row r="18665" spans="1:17" x14ac:dyDescent="0.2">
      <c r="A18665" s="2">
        <v>42527</v>
      </c>
      <c r="B18665" t="s">
        <v>119</v>
      </c>
      <c r="C18665" t="s">
        <v>70</v>
      </c>
      <c r="D18665" t="s">
        <v>50</v>
      </c>
      <c r="E18665" t="s">
        <v>50</v>
      </c>
      <c r="F18665">
        <v>12</v>
      </c>
      <c r="G18665">
        <v>67</v>
      </c>
      <c r="H18665">
        <v>982</v>
      </c>
      <c r="I18665">
        <v>535</v>
      </c>
      <c r="J18665">
        <v>2</v>
      </c>
      <c r="K18665">
        <v>0</v>
      </c>
      <c r="L18665" t="s">
        <v>28</v>
      </c>
      <c r="M18665" t="s">
        <v>1685</v>
      </c>
      <c r="N18665" t="s">
        <v>119</v>
      </c>
      <c r="O18665" t="s">
        <v>22</v>
      </c>
      <c r="P18665" t="s">
        <v>23</v>
      </c>
      <c r="Q18665" t="s">
        <v>24</v>
      </c>
    </row>
    <row r="18666" spans="1:17" x14ac:dyDescent="0.2">
      <c r="A18666" s="2">
        <v>42527</v>
      </c>
      <c r="B18666" t="s">
        <v>391</v>
      </c>
      <c r="C18666" t="s">
        <v>1288</v>
      </c>
      <c r="D18666" t="s">
        <v>115</v>
      </c>
      <c r="E18666" t="s">
        <v>115</v>
      </c>
      <c r="F18666">
        <v>173</v>
      </c>
      <c r="G18666">
        <v>177</v>
      </c>
      <c r="H18666">
        <v>116</v>
      </c>
      <c r="I18666">
        <v>106</v>
      </c>
      <c r="J18666">
        <v>3</v>
      </c>
      <c r="K18666">
        <v>0</v>
      </c>
      <c r="L18666" t="s">
        <v>570</v>
      </c>
      <c r="M18666" t="s">
        <v>762</v>
      </c>
      <c r="N18666" t="s">
        <v>391</v>
      </c>
      <c r="O18666" t="s">
        <v>22</v>
      </c>
      <c r="P18666" t="s">
        <v>23</v>
      </c>
      <c r="Q18666" t="s">
        <v>24</v>
      </c>
    </row>
    <row r="18667" spans="1:17" x14ac:dyDescent="0.2">
      <c r="A18667" s="2">
        <v>42527</v>
      </c>
      <c r="B18667" t="s">
        <v>531</v>
      </c>
      <c r="C18667" t="s">
        <v>17</v>
      </c>
      <c r="D18667" t="s">
        <v>27</v>
      </c>
      <c r="E18667" t="s">
        <v>19</v>
      </c>
      <c r="F18667">
        <v>56</v>
      </c>
      <c r="G18667">
        <v>82</v>
      </c>
      <c r="H18667">
        <v>571</v>
      </c>
      <c r="I18667">
        <v>419</v>
      </c>
      <c r="J18667">
        <v>2</v>
      </c>
      <c r="K18667">
        <v>1</v>
      </c>
      <c r="L18667" t="s">
        <v>507</v>
      </c>
      <c r="M18667" t="s">
        <v>350</v>
      </c>
      <c r="N18667" t="s">
        <v>77</v>
      </c>
      <c r="O18667" t="s">
        <v>122</v>
      </c>
      <c r="P18667" t="s">
        <v>23</v>
      </c>
      <c r="Q18667" t="s">
        <v>24</v>
      </c>
    </row>
    <row r="18668" spans="1:17" x14ac:dyDescent="0.2">
      <c r="A18668" s="2">
        <v>42527</v>
      </c>
      <c r="B18668" t="s">
        <v>90</v>
      </c>
      <c r="C18668" t="s">
        <v>73</v>
      </c>
      <c r="D18668" t="s">
        <v>50</v>
      </c>
      <c r="E18668" t="s">
        <v>50</v>
      </c>
      <c r="F18668">
        <v>27</v>
      </c>
      <c r="G18668">
        <v>127</v>
      </c>
      <c r="H18668">
        <v>842</v>
      </c>
      <c r="I18668">
        <v>281</v>
      </c>
      <c r="J18668">
        <v>0</v>
      </c>
      <c r="K18668">
        <v>0</v>
      </c>
      <c r="L18668" t="s">
        <v>28</v>
      </c>
      <c r="M18668" t="s">
        <v>306</v>
      </c>
      <c r="N18668" t="s">
        <v>90</v>
      </c>
      <c r="O18668" t="s">
        <v>22</v>
      </c>
      <c r="P18668" t="s">
        <v>23</v>
      </c>
      <c r="Q18668" t="s">
        <v>30</v>
      </c>
    </row>
    <row r="18669" spans="1:17" x14ac:dyDescent="0.2">
      <c r="A18669" s="2">
        <v>42527</v>
      </c>
      <c r="B18669" t="s">
        <v>443</v>
      </c>
      <c r="C18669" t="s">
        <v>425</v>
      </c>
      <c r="D18669" t="s">
        <v>115</v>
      </c>
      <c r="E18669" t="s">
        <v>115</v>
      </c>
      <c r="F18669">
        <v>149</v>
      </c>
      <c r="G18669">
        <v>133</v>
      </c>
      <c r="H18669">
        <v>206</v>
      </c>
      <c r="I18669">
        <v>265</v>
      </c>
      <c r="J18669">
        <v>0</v>
      </c>
      <c r="K18669">
        <v>3</v>
      </c>
      <c r="L18669" t="s">
        <v>28</v>
      </c>
      <c r="M18669" t="s">
        <v>535</v>
      </c>
      <c r="N18669" t="s">
        <v>213</v>
      </c>
      <c r="O18669" t="s">
        <v>122</v>
      </c>
      <c r="P18669" t="s">
        <v>23</v>
      </c>
      <c r="Q18669" t="s">
        <v>41</v>
      </c>
    </row>
    <row r="18670" spans="1:17" x14ac:dyDescent="0.2">
      <c r="A18670" s="2">
        <v>42528</v>
      </c>
      <c r="B18670" t="s">
        <v>55</v>
      </c>
      <c r="C18670" t="s">
        <v>153</v>
      </c>
      <c r="D18670" t="s">
        <v>57</v>
      </c>
      <c r="E18670" t="s">
        <v>50</v>
      </c>
      <c r="F18670">
        <v>59</v>
      </c>
      <c r="G18670">
        <v>40</v>
      </c>
      <c r="H18670">
        <v>562</v>
      </c>
      <c r="I18670">
        <v>677</v>
      </c>
      <c r="J18670">
        <v>1</v>
      </c>
      <c r="K18670">
        <v>2</v>
      </c>
      <c r="L18670" t="s">
        <v>28</v>
      </c>
      <c r="M18670" t="s">
        <v>578</v>
      </c>
      <c r="N18670" t="s">
        <v>55</v>
      </c>
      <c r="O18670" t="s">
        <v>22</v>
      </c>
      <c r="P18670" t="s">
        <v>23</v>
      </c>
      <c r="Q18670" t="s">
        <v>41</v>
      </c>
    </row>
    <row r="18671" spans="1:17" x14ac:dyDescent="0.2">
      <c r="A18671" s="2">
        <v>42528</v>
      </c>
      <c r="B18671" t="s">
        <v>212</v>
      </c>
      <c r="C18671" t="s">
        <v>602</v>
      </c>
      <c r="D18671" t="s">
        <v>115</v>
      </c>
      <c r="E18671" t="s">
        <v>115</v>
      </c>
      <c r="F18671">
        <v>181</v>
      </c>
      <c r="G18671">
        <v>164</v>
      </c>
      <c r="H18671">
        <v>93</v>
      </c>
      <c r="I18671">
        <v>149</v>
      </c>
      <c r="J18671">
        <v>0</v>
      </c>
      <c r="K18671">
        <v>1</v>
      </c>
      <c r="L18671" t="s">
        <v>570</v>
      </c>
      <c r="M18671" t="s">
        <v>214</v>
      </c>
      <c r="N18671" t="s">
        <v>212</v>
      </c>
      <c r="O18671" t="s">
        <v>22</v>
      </c>
      <c r="P18671" t="s">
        <v>23</v>
      </c>
      <c r="Q18671" t="s">
        <v>41</v>
      </c>
    </row>
    <row r="18672" spans="1:17" x14ac:dyDescent="0.2">
      <c r="A18672" s="2">
        <v>42528</v>
      </c>
      <c r="B18672" t="s">
        <v>87</v>
      </c>
      <c r="C18672" t="s">
        <v>72</v>
      </c>
      <c r="D18672" t="s">
        <v>50</v>
      </c>
      <c r="E18672" t="s">
        <v>50</v>
      </c>
      <c r="F18672">
        <v>69</v>
      </c>
      <c r="G18672">
        <v>38</v>
      </c>
      <c r="H18672">
        <v>518</v>
      </c>
      <c r="I18672">
        <v>696</v>
      </c>
      <c r="J18672">
        <v>0</v>
      </c>
      <c r="K18672">
        <v>4</v>
      </c>
      <c r="L18672" t="s">
        <v>312</v>
      </c>
      <c r="M18672" t="s">
        <v>1686</v>
      </c>
      <c r="N18672" t="s">
        <v>143</v>
      </c>
      <c r="O18672" t="s">
        <v>122</v>
      </c>
      <c r="P18672" t="s">
        <v>23</v>
      </c>
      <c r="Q18672" t="s">
        <v>41</v>
      </c>
    </row>
    <row r="18673" spans="1:17" x14ac:dyDescent="0.2">
      <c r="A18673" s="2">
        <v>42528</v>
      </c>
      <c r="B18673" t="s">
        <v>648</v>
      </c>
      <c r="C18673" t="s">
        <v>638</v>
      </c>
      <c r="D18673" t="s">
        <v>115</v>
      </c>
      <c r="E18673" t="s">
        <v>115</v>
      </c>
      <c r="F18673">
        <v>184</v>
      </c>
      <c r="G18673">
        <v>191</v>
      </c>
      <c r="H18673">
        <v>73</v>
      </c>
      <c r="I18673">
        <v>56</v>
      </c>
      <c r="J18673">
        <v>2</v>
      </c>
      <c r="K18673">
        <v>0</v>
      </c>
      <c r="L18673" t="s">
        <v>570</v>
      </c>
      <c r="M18673" t="s">
        <v>717</v>
      </c>
      <c r="N18673" t="s">
        <v>648</v>
      </c>
      <c r="O18673" t="s">
        <v>22</v>
      </c>
      <c r="P18673" t="s">
        <v>23</v>
      </c>
      <c r="Q18673" t="s">
        <v>24</v>
      </c>
    </row>
    <row r="18674" spans="1:17" x14ac:dyDescent="0.2">
      <c r="A18674" s="2">
        <v>42528</v>
      </c>
      <c r="B18674" t="s">
        <v>56</v>
      </c>
      <c r="C18674" t="s">
        <v>449</v>
      </c>
      <c r="D18674" t="s">
        <v>27</v>
      </c>
      <c r="E18674" t="s">
        <v>115</v>
      </c>
      <c r="F18674">
        <v>93</v>
      </c>
      <c r="G18674">
        <v>66</v>
      </c>
      <c r="H18674">
        <v>363</v>
      </c>
      <c r="I18674">
        <v>543</v>
      </c>
      <c r="J18674">
        <v>2</v>
      </c>
      <c r="K18674">
        <v>1</v>
      </c>
      <c r="L18674" t="s">
        <v>28</v>
      </c>
      <c r="M18674" t="s">
        <v>1687</v>
      </c>
      <c r="N18674" t="s">
        <v>69</v>
      </c>
      <c r="O18674" t="s">
        <v>122</v>
      </c>
      <c r="P18674" t="s">
        <v>23</v>
      </c>
      <c r="Q18674" t="s">
        <v>24</v>
      </c>
    </row>
    <row r="18675" spans="1:17" x14ac:dyDescent="0.2">
      <c r="A18675" s="2">
        <v>42528</v>
      </c>
      <c r="B18675" t="s">
        <v>182</v>
      </c>
      <c r="C18675" t="s">
        <v>560</v>
      </c>
      <c r="D18675" t="s">
        <v>115</v>
      </c>
      <c r="E18675" t="s">
        <v>50</v>
      </c>
      <c r="F18675">
        <v>81</v>
      </c>
      <c r="G18675">
        <v>112</v>
      </c>
      <c r="H18675">
        <v>423</v>
      </c>
      <c r="I18675">
        <v>311</v>
      </c>
      <c r="J18675">
        <v>0</v>
      </c>
      <c r="K18675">
        <v>1</v>
      </c>
      <c r="L18675" t="s">
        <v>28</v>
      </c>
      <c r="M18675" t="s">
        <v>748</v>
      </c>
      <c r="N18675" t="s">
        <v>182</v>
      </c>
      <c r="O18675" t="s">
        <v>22</v>
      </c>
      <c r="P18675" t="s">
        <v>23</v>
      </c>
      <c r="Q18675" t="s">
        <v>41</v>
      </c>
    </row>
    <row r="18676" spans="1:17" x14ac:dyDescent="0.2">
      <c r="A18676" s="2">
        <v>42528</v>
      </c>
      <c r="B18676" t="s">
        <v>43</v>
      </c>
      <c r="C18676" t="s">
        <v>38</v>
      </c>
      <c r="D18676" t="s">
        <v>19</v>
      </c>
      <c r="E18676" t="s">
        <v>19</v>
      </c>
      <c r="F18676">
        <v>3</v>
      </c>
      <c r="G18676">
        <v>44</v>
      </c>
      <c r="H18676">
        <v>1328</v>
      </c>
      <c r="I18676">
        <v>637</v>
      </c>
      <c r="J18676">
        <v>2</v>
      </c>
      <c r="K18676">
        <v>1</v>
      </c>
      <c r="L18676" t="s">
        <v>507</v>
      </c>
      <c r="M18676" t="s">
        <v>335</v>
      </c>
      <c r="N18676" t="s">
        <v>77</v>
      </c>
      <c r="O18676" t="s">
        <v>122</v>
      </c>
      <c r="P18676" t="s">
        <v>23</v>
      </c>
      <c r="Q18676" t="s">
        <v>24</v>
      </c>
    </row>
    <row r="18677" spans="1:17" x14ac:dyDescent="0.2">
      <c r="A18677" s="2">
        <v>42528</v>
      </c>
      <c r="B18677" t="s">
        <v>1491</v>
      </c>
      <c r="C18677" t="s">
        <v>892</v>
      </c>
      <c r="D18677" t="s">
        <v>27</v>
      </c>
      <c r="E18677" t="s">
        <v>27</v>
      </c>
      <c r="F18677">
        <v>154</v>
      </c>
      <c r="G18677">
        <v>194</v>
      </c>
      <c r="H18677">
        <v>191</v>
      </c>
      <c r="I18677">
        <v>43</v>
      </c>
      <c r="J18677">
        <v>7</v>
      </c>
      <c r="K18677">
        <v>0</v>
      </c>
      <c r="L18677" t="s">
        <v>230</v>
      </c>
      <c r="M18677" t="s">
        <v>849</v>
      </c>
      <c r="N18677" t="s">
        <v>1491</v>
      </c>
      <c r="O18677" t="s">
        <v>22</v>
      </c>
      <c r="P18677" t="s">
        <v>23</v>
      </c>
      <c r="Q18677" t="s">
        <v>24</v>
      </c>
    </row>
    <row r="18678" spans="1:17" x14ac:dyDescent="0.2">
      <c r="A18678" s="2">
        <v>42528</v>
      </c>
      <c r="B18678" t="s">
        <v>388</v>
      </c>
      <c r="C18678" t="s">
        <v>649</v>
      </c>
      <c r="D18678" t="s">
        <v>115</v>
      </c>
      <c r="E18678" t="s">
        <v>115</v>
      </c>
      <c r="F18678">
        <v>163</v>
      </c>
      <c r="G18678">
        <v>174</v>
      </c>
      <c r="H18678">
        <v>150</v>
      </c>
      <c r="I18678">
        <v>115</v>
      </c>
      <c r="J18678">
        <v>6</v>
      </c>
      <c r="K18678">
        <v>1</v>
      </c>
      <c r="L18678" t="s">
        <v>570</v>
      </c>
      <c r="M18678" t="s">
        <v>1505</v>
      </c>
      <c r="N18678" t="s">
        <v>388</v>
      </c>
      <c r="O18678" t="s">
        <v>22</v>
      </c>
      <c r="P18678" t="s">
        <v>23</v>
      </c>
      <c r="Q18678" t="s">
        <v>24</v>
      </c>
    </row>
    <row r="18679" spans="1:17" x14ac:dyDescent="0.2">
      <c r="A18679" s="2">
        <v>42528</v>
      </c>
      <c r="B18679" t="s">
        <v>167</v>
      </c>
      <c r="C18679" t="s">
        <v>569</v>
      </c>
      <c r="D18679" t="s">
        <v>115</v>
      </c>
      <c r="E18679" t="s">
        <v>115</v>
      </c>
      <c r="F18679">
        <v>39</v>
      </c>
      <c r="G18679">
        <v>111</v>
      </c>
      <c r="H18679">
        <v>688</v>
      </c>
      <c r="I18679">
        <v>312</v>
      </c>
      <c r="J18679">
        <v>6</v>
      </c>
      <c r="K18679">
        <v>0</v>
      </c>
      <c r="L18679" t="s">
        <v>28</v>
      </c>
      <c r="M18679" t="s">
        <v>625</v>
      </c>
      <c r="N18679" t="s">
        <v>167</v>
      </c>
      <c r="O18679" t="s">
        <v>22</v>
      </c>
      <c r="P18679" t="s">
        <v>23</v>
      </c>
      <c r="Q18679" t="s">
        <v>24</v>
      </c>
    </row>
    <row r="18680" spans="1:17" x14ac:dyDescent="0.2">
      <c r="A18680" s="2">
        <v>42528</v>
      </c>
      <c r="B18680" t="s">
        <v>143</v>
      </c>
      <c r="C18680" t="s">
        <v>646</v>
      </c>
      <c r="D18680" t="s">
        <v>115</v>
      </c>
      <c r="E18680" t="s">
        <v>50</v>
      </c>
      <c r="F18680">
        <v>53</v>
      </c>
      <c r="G18680">
        <v>20</v>
      </c>
      <c r="H18680">
        <v>581</v>
      </c>
      <c r="I18680">
        <v>885</v>
      </c>
      <c r="J18680">
        <v>1</v>
      </c>
      <c r="K18680">
        <v>2</v>
      </c>
      <c r="L18680" t="s">
        <v>312</v>
      </c>
      <c r="M18680" t="s">
        <v>1686</v>
      </c>
      <c r="N18680" t="s">
        <v>143</v>
      </c>
      <c r="O18680" t="s">
        <v>22</v>
      </c>
      <c r="P18680" t="s">
        <v>23</v>
      </c>
      <c r="Q18680" t="s">
        <v>41</v>
      </c>
    </row>
    <row r="18681" spans="1:17" x14ac:dyDescent="0.2">
      <c r="A18681" s="2">
        <v>42528</v>
      </c>
      <c r="B18681" t="s">
        <v>106</v>
      </c>
      <c r="C18681" t="s">
        <v>345</v>
      </c>
      <c r="D18681" t="s">
        <v>50</v>
      </c>
      <c r="E18681" t="s">
        <v>50</v>
      </c>
      <c r="F18681">
        <v>6</v>
      </c>
      <c r="G18681">
        <v>137</v>
      </c>
      <c r="H18681">
        <v>1266</v>
      </c>
      <c r="I18681">
        <v>260</v>
      </c>
      <c r="J18681">
        <v>0</v>
      </c>
      <c r="K18681">
        <v>1</v>
      </c>
      <c r="L18681" t="s">
        <v>28</v>
      </c>
      <c r="M18681" t="s">
        <v>1142</v>
      </c>
      <c r="N18681" t="s">
        <v>106</v>
      </c>
      <c r="O18681" t="s">
        <v>22</v>
      </c>
      <c r="P18681" t="s">
        <v>23</v>
      </c>
      <c r="Q18681" t="s">
        <v>41</v>
      </c>
    </row>
    <row r="18682" spans="1:17" x14ac:dyDescent="0.2">
      <c r="A18682" s="2">
        <v>42528</v>
      </c>
      <c r="B18682" t="s">
        <v>512</v>
      </c>
      <c r="C18682" t="s">
        <v>453</v>
      </c>
      <c r="D18682" t="s">
        <v>27</v>
      </c>
      <c r="E18682" t="s">
        <v>27</v>
      </c>
      <c r="F18682">
        <v>148</v>
      </c>
      <c r="G18682">
        <v>92</v>
      </c>
      <c r="H18682">
        <v>210</v>
      </c>
      <c r="I18682">
        <v>374</v>
      </c>
      <c r="J18682">
        <v>0</v>
      </c>
      <c r="K18682">
        <v>1</v>
      </c>
      <c r="L18682" t="s">
        <v>230</v>
      </c>
      <c r="M18682" t="s">
        <v>632</v>
      </c>
      <c r="N18682" t="s">
        <v>512</v>
      </c>
      <c r="O18682" t="s">
        <v>22</v>
      </c>
      <c r="P18682" t="s">
        <v>23</v>
      </c>
      <c r="Q18682" t="s">
        <v>41</v>
      </c>
    </row>
    <row r="18683" spans="1:17" x14ac:dyDescent="0.2">
      <c r="A18683" s="2">
        <v>42528</v>
      </c>
      <c r="B18683" t="s">
        <v>77</v>
      </c>
      <c r="C18683" t="s">
        <v>131</v>
      </c>
      <c r="D18683" t="s">
        <v>27</v>
      </c>
      <c r="E18683" t="s">
        <v>27</v>
      </c>
      <c r="F18683">
        <v>31</v>
      </c>
      <c r="G18683">
        <v>23</v>
      </c>
      <c r="H18683">
        <v>802</v>
      </c>
      <c r="I18683">
        <v>852</v>
      </c>
      <c r="J18683">
        <v>4</v>
      </c>
      <c r="K18683">
        <v>0</v>
      </c>
      <c r="L18683" t="s">
        <v>507</v>
      </c>
      <c r="M18683" t="s">
        <v>348</v>
      </c>
      <c r="N18683" t="s">
        <v>77</v>
      </c>
      <c r="O18683" t="s">
        <v>22</v>
      </c>
      <c r="P18683" t="s">
        <v>23</v>
      </c>
      <c r="Q18683" t="s">
        <v>24</v>
      </c>
    </row>
    <row r="18684" spans="1:17" x14ac:dyDescent="0.2">
      <c r="A18684" s="2">
        <v>42528</v>
      </c>
      <c r="B18684" t="s">
        <v>389</v>
      </c>
      <c r="C18684" t="s">
        <v>629</v>
      </c>
      <c r="D18684" t="s">
        <v>115</v>
      </c>
      <c r="E18684" t="s">
        <v>36</v>
      </c>
      <c r="F18684">
        <v>178</v>
      </c>
      <c r="G18684">
        <v>174</v>
      </c>
      <c r="H18684">
        <v>101</v>
      </c>
      <c r="I18684">
        <v>114</v>
      </c>
      <c r="J18684">
        <v>2</v>
      </c>
      <c r="K18684">
        <v>0</v>
      </c>
      <c r="L18684" t="s">
        <v>570</v>
      </c>
      <c r="M18684" t="s">
        <v>165</v>
      </c>
      <c r="N18684" t="s">
        <v>166</v>
      </c>
      <c r="O18684" t="s">
        <v>122</v>
      </c>
      <c r="P18684" t="s">
        <v>23</v>
      </c>
      <c r="Q18684" t="s">
        <v>24</v>
      </c>
    </row>
    <row r="18685" spans="1:17" x14ac:dyDescent="0.2">
      <c r="A18685" s="2">
        <v>42529</v>
      </c>
      <c r="B18685" t="s">
        <v>25</v>
      </c>
      <c r="C18685" t="s">
        <v>263</v>
      </c>
      <c r="D18685" t="s">
        <v>19</v>
      </c>
      <c r="E18685" t="s">
        <v>27</v>
      </c>
      <c r="F18685">
        <v>7</v>
      </c>
      <c r="G18685">
        <v>74</v>
      </c>
      <c r="H18685">
        <v>1256</v>
      </c>
      <c r="I18685">
        <v>477</v>
      </c>
      <c r="J18685">
        <v>7</v>
      </c>
      <c r="K18685">
        <v>1</v>
      </c>
      <c r="L18685" t="s">
        <v>507</v>
      </c>
      <c r="M18685" t="s">
        <v>350</v>
      </c>
      <c r="N18685" t="s">
        <v>77</v>
      </c>
      <c r="O18685" t="s">
        <v>122</v>
      </c>
      <c r="P18685" t="s">
        <v>23</v>
      </c>
      <c r="Q18685" t="s">
        <v>24</v>
      </c>
    </row>
    <row r="18686" spans="1:17" x14ac:dyDescent="0.2">
      <c r="A18686" s="2">
        <v>42529</v>
      </c>
      <c r="B18686" t="s">
        <v>31</v>
      </c>
      <c r="C18686" t="s">
        <v>42</v>
      </c>
      <c r="D18686" t="s">
        <v>19</v>
      </c>
      <c r="E18686" t="s">
        <v>19</v>
      </c>
      <c r="F18686">
        <v>13</v>
      </c>
      <c r="G18686">
        <v>48</v>
      </c>
      <c r="H18686">
        <v>978</v>
      </c>
      <c r="I18686">
        <v>622</v>
      </c>
      <c r="J18686">
        <v>2</v>
      </c>
      <c r="K18686">
        <v>2</v>
      </c>
      <c r="L18686" t="s">
        <v>507</v>
      </c>
      <c r="M18686" t="s">
        <v>1256</v>
      </c>
      <c r="N18686" t="s">
        <v>77</v>
      </c>
      <c r="O18686" t="s">
        <v>122</v>
      </c>
      <c r="P18686" t="s">
        <v>23</v>
      </c>
      <c r="Q18686" t="s">
        <v>30</v>
      </c>
    </row>
    <row r="18687" spans="1:17" x14ac:dyDescent="0.2">
      <c r="A18687" s="2">
        <v>42529</v>
      </c>
      <c r="B18687" t="s">
        <v>442</v>
      </c>
      <c r="C18687" t="s">
        <v>1273</v>
      </c>
      <c r="D18687" t="s">
        <v>57</v>
      </c>
      <c r="E18687" t="s">
        <v>57</v>
      </c>
      <c r="F18687">
        <v>147</v>
      </c>
      <c r="G18687">
        <v>183</v>
      </c>
      <c r="H18687">
        <v>220</v>
      </c>
      <c r="I18687">
        <v>73</v>
      </c>
      <c r="J18687">
        <v>1</v>
      </c>
      <c r="K18687">
        <v>0</v>
      </c>
      <c r="L18687" t="s">
        <v>539</v>
      </c>
      <c r="M18687" t="s">
        <v>724</v>
      </c>
      <c r="N18687" t="s">
        <v>655</v>
      </c>
      <c r="O18687" t="s">
        <v>122</v>
      </c>
      <c r="P18687" t="s">
        <v>23</v>
      </c>
      <c r="Q18687" t="s">
        <v>24</v>
      </c>
    </row>
    <row r="18688" spans="1:17" x14ac:dyDescent="0.2">
      <c r="A18688" s="2">
        <v>42529</v>
      </c>
      <c r="B18688" t="s">
        <v>655</v>
      </c>
      <c r="C18688" t="s">
        <v>354</v>
      </c>
      <c r="D18688" t="s">
        <v>57</v>
      </c>
      <c r="E18688" t="s">
        <v>57</v>
      </c>
      <c r="F18688">
        <v>193</v>
      </c>
      <c r="G18688">
        <v>176</v>
      </c>
      <c r="H18688">
        <v>51</v>
      </c>
      <c r="I18688">
        <v>110</v>
      </c>
      <c r="J18688">
        <v>2</v>
      </c>
      <c r="K18688">
        <v>1</v>
      </c>
      <c r="L18688" t="s">
        <v>539</v>
      </c>
      <c r="M18688" t="s">
        <v>724</v>
      </c>
      <c r="N18688" t="s">
        <v>655</v>
      </c>
      <c r="O18688" t="s">
        <v>22</v>
      </c>
      <c r="P18688" t="s">
        <v>23</v>
      </c>
      <c r="Q18688" t="s">
        <v>24</v>
      </c>
    </row>
    <row r="18689" spans="1:17" x14ac:dyDescent="0.2">
      <c r="A18689" s="2">
        <v>42529</v>
      </c>
      <c r="B18689" t="s">
        <v>82</v>
      </c>
      <c r="C18689" t="s">
        <v>81</v>
      </c>
      <c r="D18689" t="s">
        <v>50</v>
      </c>
      <c r="E18689" t="s">
        <v>50</v>
      </c>
      <c r="F18689">
        <v>8</v>
      </c>
      <c r="G18689">
        <v>94</v>
      </c>
      <c r="H18689">
        <v>1181</v>
      </c>
      <c r="I18689">
        <v>359</v>
      </c>
      <c r="J18689">
        <v>7</v>
      </c>
      <c r="K18689">
        <v>0</v>
      </c>
      <c r="L18689" t="s">
        <v>28</v>
      </c>
      <c r="M18689" t="s">
        <v>187</v>
      </c>
      <c r="N18689" t="s">
        <v>82</v>
      </c>
      <c r="O18689" t="s">
        <v>22</v>
      </c>
      <c r="P18689" t="s">
        <v>23</v>
      </c>
      <c r="Q18689" t="s">
        <v>24</v>
      </c>
    </row>
    <row r="18690" spans="1:17" x14ac:dyDescent="0.2">
      <c r="A18690" s="2">
        <v>42530</v>
      </c>
      <c r="B18690" t="s">
        <v>26</v>
      </c>
      <c r="C18690" t="s">
        <v>185</v>
      </c>
      <c r="D18690" t="s">
        <v>27</v>
      </c>
      <c r="E18690" t="s">
        <v>27</v>
      </c>
      <c r="F18690">
        <v>16</v>
      </c>
      <c r="G18690">
        <v>46</v>
      </c>
      <c r="H18690">
        <v>941</v>
      </c>
      <c r="I18690">
        <v>630</v>
      </c>
      <c r="J18690">
        <v>2</v>
      </c>
      <c r="K18690">
        <v>0</v>
      </c>
      <c r="L18690" t="s">
        <v>507</v>
      </c>
      <c r="M18690" t="s">
        <v>335</v>
      </c>
      <c r="N18690" t="s">
        <v>77</v>
      </c>
      <c r="O18690" t="s">
        <v>122</v>
      </c>
      <c r="P18690" t="s">
        <v>23</v>
      </c>
      <c r="Q18690" t="s">
        <v>24</v>
      </c>
    </row>
    <row r="18691" spans="1:17" x14ac:dyDescent="0.2">
      <c r="A18691" s="2">
        <v>42530</v>
      </c>
      <c r="B18691" t="s">
        <v>18</v>
      </c>
      <c r="C18691" t="s">
        <v>32</v>
      </c>
      <c r="D18691" t="s">
        <v>19</v>
      </c>
      <c r="E18691" t="s">
        <v>19</v>
      </c>
      <c r="F18691">
        <v>9</v>
      </c>
      <c r="G18691">
        <v>77</v>
      </c>
      <c r="H18691">
        <v>1149</v>
      </c>
      <c r="I18691">
        <v>456</v>
      </c>
      <c r="J18691">
        <v>0</v>
      </c>
      <c r="K18691">
        <v>1</v>
      </c>
      <c r="L18691" t="s">
        <v>507</v>
      </c>
      <c r="M18691" t="s">
        <v>1373</v>
      </c>
      <c r="N18691" t="s">
        <v>77</v>
      </c>
      <c r="O18691" t="s">
        <v>122</v>
      </c>
      <c r="P18691" t="s">
        <v>23</v>
      </c>
      <c r="Q18691" t="s">
        <v>41</v>
      </c>
    </row>
    <row r="18692" spans="1:17" x14ac:dyDescent="0.2">
      <c r="A18692" s="2">
        <v>42531</v>
      </c>
      <c r="B18692" t="s">
        <v>39</v>
      </c>
      <c r="C18692" t="s">
        <v>531</v>
      </c>
      <c r="D18692" t="s">
        <v>19</v>
      </c>
      <c r="E18692" t="s">
        <v>27</v>
      </c>
      <c r="F18692">
        <v>1</v>
      </c>
      <c r="G18692">
        <v>56</v>
      </c>
      <c r="H18692">
        <v>1503</v>
      </c>
      <c r="I18692">
        <v>571</v>
      </c>
      <c r="J18692">
        <v>5</v>
      </c>
      <c r="K18692">
        <v>0</v>
      </c>
      <c r="L18692" t="s">
        <v>507</v>
      </c>
      <c r="M18692" t="s">
        <v>348</v>
      </c>
      <c r="N18692" t="s">
        <v>77</v>
      </c>
      <c r="O18692" t="s">
        <v>122</v>
      </c>
      <c r="P18692" t="s">
        <v>23</v>
      </c>
      <c r="Q18692" t="s">
        <v>24</v>
      </c>
    </row>
    <row r="18693" spans="1:17" x14ac:dyDescent="0.2">
      <c r="A18693" s="2">
        <v>42531</v>
      </c>
      <c r="B18693" t="s">
        <v>107</v>
      </c>
      <c r="C18693" t="s">
        <v>17</v>
      </c>
      <c r="D18693" t="s">
        <v>19</v>
      </c>
      <c r="E18693" t="s">
        <v>19</v>
      </c>
      <c r="F18693">
        <v>5</v>
      </c>
      <c r="G18693">
        <v>82</v>
      </c>
      <c r="H18693">
        <v>1293</v>
      </c>
      <c r="I18693">
        <v>419</v>
      </c>
      <c r="J18693">
        <v>2</v>
      </c>
      <c r="K18693">
        <v>1</v>
      </c>
      <c r="L18693" t="s">
        <v>507</v>
      </c>
      <c r="M18693" t="s">
        <v>332</v>
      </c>
      <c r="N18693" t="s">
        <v>77</v>
      </c>
      <c r="O18693" t="s">
        <v>122</v>
      </c>
      <c r="P18693" t="s">
        <v>23</v>
      </c>
      <c r="Q18693" t="s">
        <v>24</v>
      </c>
    </row>
    <row r="18694" spans="1:17" x14ac:dyDescent="0.2">
      <c r="A18694" s="2">
        <v>42531</v>
      </c>
      <c r="B18694" t="s">
        <v>67</v>
      </c>
      <c r="C18694" t="s">
        <v>92</v>
      </c>
      <c r="D18694" t="s">
        <v>50</v>
      </c>
      <c r="E18694" t="s">
        <v>50</v>
      </c>
      <c r="F18694">
        <v>17</v>
      </c>
      <c r="G18694">
        <v>22</v>
      </c>
      <c r="H18694">
        <v>924</v>
      </c>
      <c r="I18694">
        <v>878</v>
      </c>
      <c r="J18694">
        <v>2</v>
      </c>
      <c r="K18694">
        <v>1</v>
      </c>
      <c r="L18694" t="s">
        <v>622</v>
      </c>
      <c r="M18694" t="s">
        <v>769</v>
      </c>
      <c r="N18694" t="s">
        <v>67</v>
      </c>
      <c r="O18694" t="s">
        <v>22</v>
      </c>
      <c r="P18694" t="s">
        <v>23</v>
      </c>
      <c r="Q18694" t="s">
        <v>24</v>
      </c>
    </row>
    <row r="18695" spans="1:17" x14ac:dyDescent="0.2">
      <c r="A18695" s="2">
        <v>42532</v>
      </c>
      <c r="B18695" t="s">
        <v>85</v>
      </c>
      <c r="C18695" t="s">
        <v>53</v>
      </c>
      <c r="D18695" t="s">
        <v>50</v>
      </c>
      <c r="E18695" t="s">
        <v>50</v>
      </c>
      <c r="F18695">
        <v>42</v>
      </c>
      <c r="G18695">
        <v>15</v>
      </c>
      <c r="H18695">
        <v>666</v>
      </c>
      <c r="I18695">
        <v>947</v>
      </c>
      <c r="J18695">
        <v>0</v>
      </c>
      <c r="K18695">
        <v>1</v>
      </c>
      <c r="L18695" t="s">
        <v>622</v>
      </c>
      <c r="M18695" t="s">
        <v>759</v>
      </c>
      <c r="N18695" t="s">
        <v>67</v>
      </c>
      <c r="O18695" t="s">
        <v>122</v>
      </c>
      <c r="P18695" t="s">
        <v>23</v>
      </c>
      <c r="Q18695" t="s">
        <v>41</v>
      </c>
    </row>
    <row r="18696" spans="1:17" x14ac:dyDescent="0.2">
      <c r="A18696" s="2">
        <v>42532</v>
      </c>
      <c r="B18696" t="s">
        <v>43</v>
      </c>
      <c r="C18696" t="s">
        <v>131</v>
      </c>
      <c r="D18696" t="s">
        <v>19</v>
      </c>
      <c r="E18696" t="s">
        <v>27</v>
      </c>
      <c r="F18696">
        <v>3</v>
      </c>
      <c r="G18696">
        <v>23</v>
      </c>
      <c r="H18696">
        <v>1328</v>
      </c>
      <c r="I18696">
        <v>852</v>
      </c>
      <c r="J18696">
        <v>2</v>
      </c>
      <c r="K18696">
        <v>3</v>
      </c>
      <c r="L18696" t="s">
        <v>507</v>
      </c>
      <c r="M18696" t="s">
        <v>874</v>
      </c>
      <c r="N18696" t="s">
        <v>77</v>
      </c>
      <c r="O18696" t="s">
        <v>122</v>
      </c>
      <c r="P18696" t="s">
        <v>23</v>
      </c>
      <c r="Q18696" t="s">
        <v>41</v>
      </c>
    </row>
    <row r="18697" spans="1:17" x14ac:dyDescent="0.2">
      <c r="A18697" s="2">
        <v>42532</v>
      </c>
      <c r="B18697" t="s">
        <v>89</v>
      </c>
      <c r="C18697" t="s">
        <v>95</v>
      </c>
      <c r="D18697" t="s">
        <v>50</v>
      </c>
      <c r="E18697" t="s">
        <v>50</v>
      </c>
      <c r="F18697">
        <v>11</v>
      </c>
      <c r="G18697">
        <v>29</v>
      </c>
      <c r="H18697">
        <v>1069</v>
      </c>
      <c r="I18697">
        <v>828</v>
      </c>
      <c r="J18697">
        <v>1</v>
      </c>
      <c r="K18697">
        <v>1</v>
      </c>
      <c r="L18697" t="s">
        <v>622</v>
      </c>
      <c r="M18697" t="s">
        <v>772</v>
      </c>
      <c r="N18697" t="s">
        <v>67</v>
      </c>
      <c r="O18697" t="s">
        <v>122</v>
      </c>
      <c r="P18697" t="s">
        <v>23</v>
      </c>
      <c r="Q18697" t="s">
        <v>30</v>
      </c>
    </row>
    <row r="18698" spans="1:17" x14ac:dyDescent="0.2">
      <c r="A18698" s="2">
        <v>42532</v>
      </c>
      <c r="B18698" t="s">
        <v>655</v>
      </c>
      <c r="C18698" t="s">
        <v>442</v>
      </c>
      <c r="D18698" t="s">
        <v>57</v>
      </c>
      <c r="E18698" t="s">
        <v>57</v>
      </c>
      <c r="F18698">
        <v>193</v>
      </c>
      <c r="G18698">
        <v>147</v>
      </c>
      <c r="H18698">
        <v>51</v>
      </c>
      <c r="I18698">
        <v>220</v>
      </c>
      <c r="J18698">
        <v>0</v>
      </c>
      <c r="K18698">
        <v>0</v>
      </c>
      <c r="L18698" t="s">
        <v>539</v>
      </c>
      <c r="M18698" t="s">
        <v>724</v>
      </c>
      <c r="N18698" t="s">
        <v>655</v>
      </c>
      <c r="O18698" t="s">
        <v>22</v>
      </c>
      <c r="P18698" t="s">
        <v>59</v>
      </c>
      <c r="Q18698" t="s">
        <v>41</v>
      </c>
    </row>
    <row r="18699" spans="1:17" x14ac:dyDescent="0.2">
      <c r="A18699" s="2">
        <v>42532</v>
      </c>
      <c r="B18699" t="s">
        <v>419</v>
      </c>
      <c r="C18699" t="s">
        <v>378</v>
      </c>
      <c r="D18699" t="s">
        <v>36</v>
      </c>
      <c r="E18699" t="s">
        <v>36</v>
      </c>
      <c r="F18699">
        <v>180</v>
      </c>
      <c r="G18699">
        <v>108</v>
      </c>
      <c r="H18699">
        <v>93</v>
      </c>
      <c r="I18699">
        <v>316</v>
      </c>
      <c r="J18699">
        <v>0</v>
      </c>
      <c r="K18699">
        <v>1</v>
      </c>
      <c r="L18699" t="s">
        <v>716</v>
      </c>
      <c r="M18699" t="s">
        <v>371</v>
      </c>
      <c r="N18699" t="s">
        <v>352</v>
      </c>
      <c r="O18699" t="s">
        <v>122</v>
      </c>
      <c r="P18699" t="s">
        <v>23</v>
      </c>
      <c r="Q18699" t="s">
        <v>41</v>
      </c>
    </row>
    <row r="18700" spans="1:17" x14ac:dyDescent="0.2">
      <c r="A18700" s="2">
        <v>42532</v>
      </c>
      <c r="B18700" t="s">
        <v>77</v>
      </c>
      <c r="C18700" t="s">
        <v>38</v>
      </c>
      <c r="D18700" t="s">
        <v>27</v>
      </c>
      <c r="E18700" t="s">
        <v>19</v>
      </c>
      <c r="F18700">
        <v>31</v>
      </c>
      <c r="G18700">
        <v>44</v>
      </c>
      <c r="H18700">
        <v>802</v>
      </c>
      <c r="I18700">
        <v>637</v>
      </c>
      <c r="J18700">
        <v>1</v>
      </c>
      <c r="K18700">
        <v>0</v>
      </c>
      <c r="L18700" t="s">
        <v>507</v>
      </c>
      <c r="M18700" t="s">
        <v>1373</v>
      </c>
      <c r="N18700" t="s">
        <v>77</v>
      </c>
      <c r="O18700" t="s">
        <v>22</v>
      </c>
      <c r="P18700" t="s">
        <v>23</v>
      </c>
      <c r="Q18700" t="s">
        <v>24</v>
      </c>
    </row>
    <row r="18701" spans="1:17" x14ac:dyDescent="0.2">
      <c r="A18701" s="2">
        <v>42532</v>
      </c>
      <c r="B18701" t="s">
        <v>161</v>
      </c>
      <c r="C18701" t="s">
        <v>244</v>
      </c>
      <c r="D18701" t="s">
        <v>50</v>
      </c>
      <c r="E18701" t="s">
        <v>50</v>
      </c>
      <c r="F18701">
        <v>26</v>
      </c>
      <c r="G18701">
        <v>24</v>
      </c>
      <c r="H18701">
        <v>846</v>
      </c>
      <c r="I18701">
        <v>851</v>
      </c>
      <c r="J18701">
        <v>2</v>
      </c>
      <c r="K18701">
        <v>1</v>
      </c>
      <c r="L18701" t="s">
        <v>622</v>
      </c>
      <c r="M18701" t="s">
        <v>368</v>
      </c>
      <c r="N18701" t="s">
        <v>67</v>
      </c>
      <c r="O18701" t="s">
        <v>122</v>
      </c>
      <c r="P18701" t="s">
        <v>23</v>
      </c>
      <c r="Q18701" t="s">
        <v>24</v>
      </c>
    </row>
    <row r="18702" spans="1:17" x14ac:dyDescent="0.2">
      <c r="A18702" s="2">
        <v>42532</v>
      </c>
      <c r="B18702" t="s">
        <v>45</v>
      </c>
      <c r="C18702" t="s">
        <v>46</v>
      </c>
      <c r="D18702" t="s">
        <v>36</v>
      </c>
      <c r="E18702" t="s">
        <v>36</v>
      </c>
      <c r="F18702">
        <v>115</v>
      </c>
      <c r="G18702">
        <v>117</v>
      </c>
      <c r="H18702">
        <v>302</v>
      </c>
      <c r="I18702">
        <v>301</v>
      </c>
      <c r="J18702">
        <v>2</v>
      </c>
      <c r="K18702">
        <v>2</v>
      </c>
      <c r="L18702" t="s">
        <v>716</v>
      </c>
      <c r="M18702" t="s">
        <v>371</v>
      </c>
      <c r="N18702" t="s">
        <v>352</v>
      </c>
      <c r="O18702" t="s">
        <v>122</v>
      </c>
      <c r="P18702" t="s">
        <v>23</v>
      </c>
      <c r="Q18702" t="s">
        <v>30</v>
      </c>
    </row>
    <row r="18703" spans="1:17" x14ac:dyDescent="0.2">
      <c r="A18703" s="2">
        <v>42533</v>
      </c>
      <c r="B18703" t="s">
        <v>471</v>
      </c>
      <c r="C18703" t="s">
        <v>802</v>
      </c>
      <c r="D18703" t="s">
        <v>36</v>
      </c>
      <c r="E18703" t="s">
        <v>36</v>
      </c>
      <c r="F18703">
        <v>75</v>
      </c>
      <c r="G18703">
        <v>76</v>
      </c>
      <c r="H18703">
        <v>473</v>
      </c>
      <c r="I18703">
        <v>465</v>
      </c>
      <c r="J18703">
        <v>2</v>
      </c>
      <c r="K18703">
        <v>1</v>
      </c>
      <c r="L18703" t="s">
        <v>62</v>
      </c>
      <c r="M18703" t="s">
        <v>639</v>
      </c>
      <c r="N18703" t="s">
        <v>471</v>
      </c>
      <c r="O18703" t="s">
        <v>22</v>
      </c>
      <c r="P18703" t="s">
        <v>23</v>
      </c>
      <c r="Q18703" t="s">
        <v>24</v>
      </c>
    </row>
    <row r="18704" spans="1:17" x14ac:dyDescent="0.2">
      <c r="A18704" s="2">
        <v>42533</v>
      </c>
      <c r="B18704" t="s">
        <v>25</v>
      </c>
      <c r="C18704" t="s">
        <v>42</v>
      </c>
      <c r="D18704" t="s">
        <v>19</v>
      </c>
      <c r="E18704" t="s">
        <v>19</v>
      </c>
      <c r="F18704">
        <v>7</v>
      </c>
      <c r="G18704">
        <v>48</v>
      </c>
      <c r="H18704">
        <v>1256</v>
      </c>
      <c r="I18704">
        <v>622</v>
      </c>
      <c r="J18704">
        <v>0</v>
      </c>
      <c r="K18704">
        <v>1</v>
      </c>
      <c r="L18704" t="s">
        <v>507</v>
      </c>
      <c r="M18704" t="s">
        <v>332</v>
      </c>
      <c r="N18704" t="s">
        <v>77</v>
      </c>
      <c r="O18704" t="s">
        <v>122</v>
      </c>
      <c r="P18704" t="s">
        <v>23</v>
      </c>
      <c r="Q18704" t="s">
        <v>41</v>
      </c>
    </row>
    <row r="18705" spans="1:17" x14ac:dyDescent="0.2">
      <c r="A18705" s="2">
        <v>42533</v>
      </c>
      <c r="B18705" t="s">
        <v>31</v>
      </c>
      <c r="C18705" t="s">
        <v>263</v>
      </c>
      <c r="D18705" t="s">
        <v>19</v>
      </c>
      <c r="E18705" t="s">
        <v>27</v>
      </c>
      <c r="F18705">
        <v>13</v>
      </c>
      <c r="G18705">
        <v>74</v>
      </c>
      <c r="H18705">
        <v>978</v>
      </c>
      <c r="I18705">
        <v>477</v>
      </c>
      <c r="J18705">
        <v>4</v>
      </c>
      <c r="K18705">
        <v>0</v>
      </c>
      <c r="L18705" t="s">
        <v>507</v>
      </c>
      <c r="M18705" t="s">
        <v>337</v>
      </c>
      <c r="N18705" t="s">
        <v>77</v>
      </c>
      <c r="O18705" t="s">
        <v>122</v>
      </c>
      <c r="P18705" t="s">
        <v>23</v>
      </c>
      <c r="Q18705" t="s">
        <v>24</v>
      </c>
    </row>
    <row r="18706" spans="1:17" x14ac:dyDescent="0.2">
      <c r="A18706" s="2">
        <v>42533</v>
      </c>
      <c r="B18706" t="s">
        <v>129</v>
      </c>
      <c r="C18706" t="s">
        <v>168</v>
      </c>
      <c r="D18706" t="s">
        <v>50</v>
      </c>
      <c r="E18706" t="s">
        <v>50</v>
      </c>
      <c r="F18706">
        <v>4</v>
      </c>
      <c r="G18706">
        <v>19</v>
      </c>
      <c r="H18706">
        <v>1310</v>
      </c>
      <c r="I18706">
        <v>894</v>
      </c>
      <c r="J18706">
        <v>2</v>
      </c>
      <c r="K18706">
        <v>0</v>
      </c>
      <c r="L18706" t="s">
        <v>622</v>
      </c>
      <c r="M18706" t="s">
        <v>620</v>
      </c>
      <c r="N18706" t="s">
        <v>67</v>
      </c>
      <c r="O18706" t="s">
        <v>122</v>
      </c>
      <c r="P18706" t="s">
        <v>23</v>
      </c>
      <c r="Q18706" t="s">
        <v>24</v>
      </c>
    </row>
    <row r="18707" spans="1:17" x14ac:dyDescent="0.2">
      <c r="A18707" s="2">
        <v>42533</v>
      </c>
      <c r="B18707" t="s">
        <v>405</v>
      </c>
      <c r="C18707" t="s">
        <v>404</v>
      </c>
      <c r="D18707" t="s">
        <v>36</v>
      </c>
      <c r="E18707" t="s">
        <v>36</v>
      </c>
      <c r="F18707">
        <v>155</v>
      </c>
      <c r="G18707">
        <v>142</v>
      </c>
      <c r="H18707">
        <v>184</v>
      </c>
      <c r="I18707">
        <v>238</v>
      </c>
      <c r="J18707">
        <v>3</v>
      </c>
      <c r="K18707">
        <v>0</v>
      </c>
      <c r="L18707" t="s">
        <v>716</v>
      </c>
      <c r="M18707" t="s">
        <v>371</v>
      </c>
      <c r="N18707" t="s">
        <v>352</v>
      </c>
      <c r="O18707" t="s">
        <v>122</v>
      </c>
      <c r="P18707" t="s">
        <v>23</v>
      </c>
      <c r="Q18707" t="s">
        <v>24</v>
      </c>
    </row>
    <row r="18708" spans="1:17" x14ac:dyDescent="0.2">
      <c r="A18708" s="2">
        <v>42533</v>
      </c>
      <c r="B18708" t="s">
        <v>250</v>
      </c>
      <c r="C18708" t="s">
        <v>267</v>
      </c>
      <c r="D18708" t="s">
        <v>36</v>
      </c>
      <c r="E18708" t="s">
        <v>36</v>
      </c>
      <c r="F18708">
        <v>107</v>
      </c>
      <c r="G18708">
        <v>123</v>
      </c>
      <c r="H18708">
        <v>319</v>
      </c>
      <c r="I18708">
        <v>292</v>
      </c>
      <c r="J18708">
        <v>3</v>
      </c>
      <c r="K18708">
        <v>0</v>
      </c>
      <c r="L18708" t="s">
        <v>716</v>
      </c>
      <c r="M18708" t="s">
        <v>371</v>
      </c>
      <c r="N18708" t="s">
        <v>352</v>
      </c>
      <c r="O18708" t="s">
        <v>122</v>
      </c>
      <c r="P18708" t="s">
        <v>23</v>
      </c>
      <c r="Q18708" t="s">
        <v>24</v>
      </c>
    </row>
    <row r="18709" spans="1:17" x14ac:dyDescent="0.2">
      <c r="A18709" s="2">
        <v>42533</v>
      </c>
      <c r="B18709" t="s">
        <v>90</v>
      </c>
      <c r="C18709" t="s">
        <v>100</v>
      </c>
      <c r="D18709" t="s">
        <v>50</v>
      </c>
      <c r="E18709" t="s">
        <v>50</v>
      </c>
      <c r="F18709">
        <v>27</v>
      </c>
      <c r="G18709">
        <v>25</v>
      </c>
      <c r="H18709">
        <v>842</v>
      </c>
      <c r="I18709">
        <v>851</v>
      </c>
      <c r="J18709">
        <v>1</v>
      </c>
      <c r="K18709">
        <v>0</v>
      </c>
      <c r="L18709" t="s">
        <v>622</v>
      </c>
      <c r="M18709" t="s">
        <v>780</v>
      </c>
      <c r="N18709" t="s">
        <v>67</v>
      </c>
      <c r="O18709" t="s">
        <v>122</v>
      </c>
      <c r="P18709" t="s">
        <v>23</v>
      </c>
      <c r="Q18709" t="s">
        <v>24</v>
      </c>
    </row>
    <row r="18710" spans="1:17" x14ac:dyDescent="0.2">
      <c r="A18710" s="2">
        <v>42533</v>
      </c>
      <c r="B18710" t="s">
        <v>180</v>
      </c>
      <c r="C18710" t="s">
        <v>274</v>
      </c>
      <c r="D18710" t="s">
        <v>50</v>
      </c>
      <c r="E18710" t="s">
        <v>50</v>
      </c>
      <c r="F18710">
        <v>18</v>
      </c>
      <c r="G18710">
        <v>27</v>
      </c>
      <c r="H18710">
        <v>918</v>
      </c>
      <c r="I18710">
        <v>842</v>
      </c>
      <c r="J18710">
        <v>0</v>
      </c>
      <c r="K18710">
        <v>1</v>
      </c>
      <c r="L18710" t="s">
        <v>622</v>
      </c>
      <c r="M18710" t="s">
        <v>154</v>
      </c>
      <c r="N18710" t="s">
        <v>67</v>
      </c>
      <c r="O18710" t="s">
        <v>122</v>
      </c>
      <c r="P18710" t="s">
        <v>23</v>
      </c>
      <c r="Q18710" t="s">
        <v>41</v>
      </c>
    </row>
    <row r="18711" spans="1:17" x14ac:dyDescent="0.2">
      <c r="A18711" s="2">
        <v>42534</v>
      </c>
      <c r="B18711" t="s">
        <v>147</v>
      </c>
      <c r="C18711" t="s">
        <v>119</v>
      </c>
      <c r="D18711" t="s">
        <v>50</v>
      </c>
      <c r="E18711" t="s">
        <v>50</v>
      </c>
      <c r="F18711">
        <v>2</v>
      </c>
      <c r="G18711">
        <v>12</v>
      </c>
      <c r="H18711">
        <v>1383</v>
      </c>
      <c r="I18711">
        <v>982</v>
      </c>
      <c r="J18711">
        <v>0</v>
      </c>
      <c r="K18711">
        <v>2</v>
      </c>
      <c r="L18711" t="s">
        <v>622</v>
      </c>
      <c r="M18711" t="s">
        <v>269</v>
      </c>
      <c r="N18711" t="s">
        <v>67</v>
      </c>
      <c r="O18711" t="s">
        <v>122</v>
      </c>
      <c r="P18711" t="s">
        <v>23</v>
      </c>
      <c r="Q18711" t="s">
        <v>41</v>
      </c>
    </row>
    <row r="18712" spans="1:17" x14ac:dyDescent="0.2">
      <c r="A18712" s="2">
        <v>42534</v>
      </c>
      <c r="B18712" t="s">
        <v>98</v>
      </c>
      <c r="C18712" t="s">
        <v>52</v>
      </c>
      <c r="D18712" t="s">
        <v>50</v>
      </c>
      <c r="E18712" t="s">
        <v>50</v>
      </c>
      <c r="F18712">
        <v>33</v>
      </c>
      <c r="G18712">
        <v>35</v>
      </c>
      <c r="H18712">
        <v>768</v>
      </c>
      <c r="I18712">
        <v>735</v>
      </c>
      <c r="J18712">
        <v>1</v>
      </c>
      <c r="K18712">
        <v>1</v>
      </c>
      <c r="L18712" t="s">
        <v>622</v>
      </c>
      <c r="M18712" t="s">
        <v>769</v>
      </c>
      <c r="N18712" t="s">
        <v>67</v>
      </c>
      <c r="O18712" t="s">
        <v>122</v>
      </c>
      <c r="P18712" t="s">
        <v>23</v>
      </c>
      <c r="Q18712" t="s">
        <v>30</v>
      </c>
    </row>
    <row r="18713" spans="1:17" x14ac:dyDescent="0.2">
      <c r="A18713" s="2">
        <v>42534</v>
      </c>
      <c r="B18713" t="s">
        <v>378</v>
      </c>
      <c r="C18713" t="s">
        <v>45</v>
      </c>
      <c r="D18713" t="s">
        <v>36</v>
      </c>
      <c r="E18713" t="s">
        <v>36</v>
      </c>
      <c r="F18713">
        <v>108</v>
      </c>
      <c r="G18713">
        <v>115</v>
      </c>
      <c r="H18713">
        <v>316</v>
      </c>
      <c r="I18713">
        <v>302</v>
      </c>
      <c r="J18713">
        <v>0</v>
      </c>
      <c r="K18713">
        <v>0</v>
      </c>
      <c r="L18713" t="s">
        <v>716</v>
      </c>
      <c r="M18713" t="s">
        <v>371</v>
      </c>
      <c r="N18713" t="s">
        <v>352</v>
      </c>
      <c r="O18713" t="s">
        <v>122</v>
      </c>
      <c r="P18713" t="s">
        <v>23</v>
      </c>
      <c r="Q18713" t="s">
        <v>30</v>
      </c>
    </row>
    <row r="18714" spans="1:17" x14ac:dyDescent="0.2">
      <c r="A18714" s="2">
        <v>42534</v>
      </c>
      <c r="B18714" t="s">
        <v>26</v>
      </c>
      <c r="C18714" t="s">
        <v>32</v>
      </c>
      <c r="D18714" t="s">
        <v>27</v>
      </c>
      <c r="E18714" t="s">
        <v>19</v>
      </c>
      <c r="F18714">
        <v>16</v>
      </c>
      <c r="G18714">
        <v>77</v>
      </c>
      <c r="H18714">
        <v>941</v>
      </c>
      <c r="I18714">
        <v>456</v>
      </c>
      <c r="J18714">
        <v>1</v>
      </c>
      <c r="K18714">
        <v>1</v>
      </c>
      <c r="L18714" t="s">
        <v>507</v>
      </c>
      <c r="M18714" t="s">
        <v>874</v>
      </c>
      <c r="N18714" t="s">
        <v>77</v>
      </c>
      <c r="O18714" t="s">
        <v>122</v>
      </c>
      <c r="P18714" t="s">
        <v>23</v>
      </c>
      <c r="Q18714" t="s">
        <v>30</v>
      </c>
    </row>
    <row r="18715" spans="1:17" x14ac:dyDescent="0.2">
      <c r="A18715" s="2">
        <v>42534</v>
      </c>
      <c r="B18715" t="s">
        <v>106</v>
      </c>
      <c r="C18715" t="s">
        <v>293</v>
      </c>
      <c r="D18715" t="s">
        <v>50</v>
      </c>
      <c r="E18715" t="s">
        <v>50</v>
      </c>
      <c r="F18715">
        <v>6</v>
      </c>
      <c r="G18715">
        <v>30</v>
      </c>
      <c r="H18715">
        <v>1266</v>
      </c>
      <c r="I18715">
        <v>815</v>
      </c>
      <c r="J18715">
        <v>1</v>
      </c>
      <c r="K18715">
        <v>0</v>
      </c>
      <c r="L18715" t="s">
        <v>622</v>
      </c>
      <c r="M18715" t="s">
        <v>795</v>
      </c>
      <c r="N18715" t="s">
        <v>67</v>
      </c>
      <c r="O18715" t="s">
        <v>122</v>
      </c>
      <c r="P18715" t="s">
        <v>23</v>
      </c>
      <c r="Q18715" t="s">
        <v>24</v>
      </c>
    </row>
    <row r="18716" spans="1:17" x14ac:dyDescent="0.2">
      <c r="A18716" s="2">
        <v>42534</v>
      </c>
      <c r="B18716" t="s">
        <v>46</v>
      </c>
      <c r="C18716" t="s">
        <v>419</v>
      </c>
      <c r="D18716" t="s">
        <v>36</v>
      </c>
      <c r="E18716" t="s">
        <v>36</v>
      </c>
      <c r="F18716">
        <v>117</v>
      </c>
      <c r="G18716">
        <v>180</v>
      </c>
      <c r="H18716">
        <v>301</v>
      </c>
      <c r="I18716">
        <v>93</v>
      </c>
      <c r="J18716">
        <v>4</v>
      </c>
      <c r="K18716">
        <v>0</v>
      </c>
      <c r="L18716" t="s">
        <v>716</v>
      </c>
      <c r="M18716" t="s">
        <v>371</v>
      </c>
      <c r="N18716" t="s">
        <v>352</v>
      </c>
      <c r="O18716" t="s">
        <v>122</v>
      </c>
      <c r="P18716" t="s">
        <v>23</v>
      </c>
      <c r="Q18716" t="s">
        <v>24</v>
      </c>
    </row>
    <row r="18717" spans="1:17" x14ac:dyDescent="0.2">
      <c r="A18717" s="2">
        <v>42534</v>
      </c>
      <c r="B18717" t="s">
        <v>18</v>
      </c>
      <c r="C18717" t="s">
        <v>185</v>
      </c>
      <c r="D18717" t="s">
        <v>19</v>
      </c>
      <c r="E18717" t="s">
        <v>27</v>
      </c>
      <c r="F18717">
        <v>9</v>
      </c>
      <c r="G18717">
        <v>46</v>
      </c>
      <c r="H18717">
        <v>1149</v>
      </c>
      <c r="I18717">
        <v>630</v>
      </c>
      <c r="J18717">
        <v>3</v>
      </c>
      <c r="K18717">
        <v>0</v>
      </c>
      <c r="L18717" t="s">
        <v>507</v>
      </c>
      <c r="M18717" t="s">
        <v>1607</v>
      </c>
      <c r="N18717" t="s">
        <v>77</v>
      </c>
      <c r="O18717" t="s">
        <v>122</v>
      </c>
      <c r="P18717" t="s">
        <v>23</v>
      </c>
      <c r="Q18717" t="s">
        <v>24</v>
      </c>
    </row>
    <row r="18718" spans="1:17" x14ac:dyDescent="0.2">
      <c r="A18718" s="2">
        <v>42535</v>
      </c>
      <c r="B18718" t="s">
        <v>267</v>
      </c>
      <c r="C18718" t="s">
        <v>405</v>
      </c>
      <c r="D18718" t="s">
        <v>36</v>
      </c>
      <c r="E18718" t="s">
        <v>36</v>
      </c>
      <c r="F18718">
        <v>123</v>
      </c>
      <c r="G18718">
        <v>155</v>
      </c>
      <c r="H18718">
        <v>292</v>
      </c>
      <c r="I18718">
        <v>184</v>
      </c>
      <c r="J18718">
        <v>0</v>
      </c>
      <c r="K18718">
        <v>2</v>
      </c>
      <c r="L18718" t="s">
        <v>716</v>
      </c>
      <c r="M18718" t="s">
        <v>371</v>
      </c>
      <c r="N18718" t="s">
        <v>352</v>
      </c>
      <c r="O18718" t="s">
        <v>122</v>
      </c>
      <c r="P18718" t="s">
        <v>23</v>
      </c>
      <c r="Q18718" t="s">
        <v>41</v>
      </c>
    </row>
    <row r="18719" spans="1:17" x14ac:dyDescent="0.2">
      <c r="A18719" s="2">
        <v>42535</v>
      </c>
      <c r="B18719" t="s">
        <v>39</v>
      </c>
      <c r="C18719" t="s">
        <v>17</v>
      </c>
      <c r="D18719" t="s">
        <v>19</v>
      </c>
      <c r="E18719" t="s">
        <v>19</v>
      </c>
      <c r="F18719">
        <v>1</v>
      </c>
      <c r="G18719">
        <v>82</v>
      </c>
      <c r="H18719">
        <v>1503</v>
      </c>
      <c r="I18719">
        <v>419</v>
      </c>
      <c r="J18719">
        <v>3</v>
      </c>
      <c r="K18719">
        <v>0</v>
      </c>
      <c r="L18719" t="s">
        <v>507</v>
      </c>
      <c r="M18719" t="s">
        <v>238</v>
      </c>
      <c r="N18719" t="s">
        <v>77</v>
      </c>
      <c r="O18719" t="s">
        <v>122</v>
      </c>
      <c r="P18719" t="s">
        <v>23</v>
      </c>
      <c r="Q18719" t="s">
        <v>24</v>
      </c>
    </row>
    <row r="18720" spans="1:17" x14ac:dyDescent="0.2">
      <c r="A18720" s="2">
        <v>42535</v>
      </c>
      <c r="B18720" t="s">
        <v>69</v>
      </c>
      <c r="C18720" t="s">
        <v>94</v>
      </c>
      <c r="D18720" t="s">
        <v>50</v>
      </c>
      <c r="E18720" t="s">
        <v>50</v>
      </c>
      <c r="F18720">
        <v>10</v>
      </c>
      <c r="G18720">
        <v>20</v>
      </c>
      <c r="H18720">
        <v>1077</v>
      </c>
      <c r="I18720">
        <v>885</v>
      </c>
      <c r="J18720">
        <v>0</v>
      </c>
      <c r="K18720">
        <v>2</v>
      </c>
      <c r="L18720" t="s">
        <v>622</v>
      </c>
      <c r="M18720" t="s">
        <v>368</v>
      </c>
      <c r="N18720" t="s">
        <v>67</v>
      </c>
      <c r="O18720" t="s">
        <v>122</v>
      </c>
      <c r="P18720" t="s">
        <v>23</v>
      </c>
      <c r="Q18720" t="s">
        <v>41</v>
      </c>
    </row>
    <row r="18721" spans="1:17" x14ac:dyDescent="0.2">
      <c r="A18721" s="2">
        <v>42535</v>
      </c>
      <c r="B18721" t="s">
        <v>107</v>
      </c>
      <c r="C18721" t="s">
        <v>531</v>
      </c>
      <c r="D18721" t="s">
        <v>19</v>
      </c>
      <c r="E18721" t="s">
        <v>27</v>
      </c>
      <c r="F18721">
        <v>5</v>
      </c>
      <c r="G18721">
        <v>56</v>
      </c>
      <c r="H18721">
        <v>1293</v>
      </c>
      <c r="I18721">
        <v>571</v>
      </c>
      <c r="J18721">
        <v>4</v>
      </c>
      <c r="K18721">
        <v>2</v>
      </c>
      <c r="L18721" t="s">
        <v>507</v>
      </c>
      <c r="M18721" t="s">
        <v>1373</v>
      </c>
      <c r="N18721" t="s">
        <v>77</v>
      </c>
      <c r="O18721" t="s">
        <v>122</v>
      </c>
      <c r="P18721" t="s">
        <v>23</v>
      </c>
      <c r="Q18721" t="s">
        <v>24</v>
      </c>
    </row>
    <row r="18722" spans="1:17" x14ac:dyDescent="0.2">
      <c r="A18722" s="2">
        <v>42535</v>
      </c>
      <c r="B18722" t="s">
        <v>404</v>
      </c>
      <c r="C18722" t="s">
        <v>250</v>
      </c>
      <c r="D18722" t="s">
        <v>36</v>
      </c>
      <c r="E18722" t="s">
        <v>36</v>
      </c>
      <c r="F18722">
        <v>142</v>
      </c>
      <c r="G18722">
        <v>107</v>
      </c>
      <c r="H18722">
        <v>238</v>
      </c>
      <c r="I18722">
        <v>319</v>
      </c>
      <c r="J18722">
        <v>0</v>
      </c>
      <c r="K18722">
        <v>1</v>
      </c>
      <c r="L18722" t="s">
        <v>716</v>
      </c>
      <c r="M18722" t="s">
        <v>371</v>
      </c>
      <c r="N18722" t="s">
        <v>352</v>
      </c>
      <c r="O18722" t="s">
        <v>122</v>
      </c>
      <c r="P18722" t="s">
        <v>23</v>
      </c>
      <c r="Q18722" t="s">
        <v>41</v>
      </c>
    </row>
    <row r="18723" spans="1:17" x14ac:dyDescent="0.2">
      <c r="A18723" s="2">
        <v>42535</v>
      </c>
      <c r="B18723" t="s">
        <v>82</v>
      </c>
      <c r="C18723" t="s">
        <v>76</v>
      </c>
      <c r="D18723" t="s">
        <v>50</v>
      </c>
      <c r="E18723" t="s">
        <v>50</v>
      </c>
      <c r="F18723">
        <v>8</v>
      </c>
      <c r="G18723">
        <v>34</v>
      </c>
      <c r="H18723">
        <v>1181</v>
      </c>
      <c r="I18723">
        <v>751</v>
      </c>
      <c r="J18723">
        <v>1</v>
      </c>
      <c r="K18723">
        <v>1</v>
      </c>
      <c r="L18723" t="s">
        <v>622</v>
      </c>
      <c r="M18723" t="s">
        <v>393</v>
      </c>
      <c r="N18723" t="s">
        <v>67</v>
      </c>
      <c r="O18723" t="s">
        <v>122</v>
      </c>
      <c r="P18723" t="s">
        <v>23</v>
      </c>
      <c r="Q18723" t="s">
        <v>30</v>
      </c>
    </row>
    <row r="18724" spans="1:17" x14ac:dyDescent="0.2">
      <c r="A18724" s="2">
        <v>42536</v>
      </c>
      <c r="B18724" t="s">
        <v>67</v>
      </c>
      <c r="C18724" t="s">
        <v>85</v>
      </c>
      <c r="D18724" t="s">
        <v>50</v>
      </c>
      <c r="E18724" t="s">
        <v>50</v>
      </c>
      <c r="F18724">
        <v>17</v>
      </c>
      <c r="G18724">
        <v>42</v>
      </c>
      <c r="H18724">
        <v>924</v>
      </c>
      <c r="I18724">
        <v>666</v>
      </c>
      <c r="J18724">
        <v>2</v>
      </c>
      <c r="K18724">
        <v>0</v>
      </c>
      <c r="L18724" t="s">
        <v>622</v>
      </c>
      <c r="M18724" t="s">
        <v>772</v>
      </c>
      <c r="N18724" t="s">
        <v>67</v>
      </c>
      <c r="O18724" t="s">
        <v>22</v>
      </c>
      <c r="P18724" t="s">
        <v>23</v>
      </c>
      <c r="Q18724" t="s">
        <v>24</v>
      </c>
    </row>
    <row r="18725" spans="1:17" x14ac:dyDescent="0.2">
      <c r="A18725" s="2">
        <v>42536</v>
      </c>
      <c r="B18725" t="s">
        <v>92</v>
      </c>
      <c r="C18725" t="s">
        <v>53</v>
      </c>
      <c r="D18725" t="s">
        <v>50</v>
      </c>
      <c r="E18725" t="s">
        <v>50</v>
      </c>
      <c r="F18725">
        <v>22</v>
      </c>
      <c r="G18725">
        <v>15</v>
      </c>
      <c r="H18725">
        <v>878</v>
      </c>
      <c r="I18725">
        <v>947</v>
      </c>
      <c r="J18725">
        <v>1</v>
      </c>
      <c r="K18725">
        <v>1</v>
      </c>
      <c r="L18725" t="s">
        <v>622</v>
      </c>
      <c r="M18725" t="s">
        <v>154</v>
      </c>
      <c r="N18725" t="s">
        <v>67</v>
      </c>
      <c r="O18725" t="s">
        <v>122</v>
      </c>
      <c r="P18725" t="s">
        <v>23</v>
      </c>
      <c r="Q18725" t="s">
        <v>30</v>
      </c>
    </row>
    <row r="18726" spans="1:17" x14ac:dyDescent="0.2">
      <c r="A18726" s="2">
        <v>42536</v>
      </c>
      <c r="B18726" t="s">
        <v>95</v>
      </c>
      <c r="C18726" t="s">
        <v>244</v>
      </c>
      <c r="D18726" t="s">
        <v>50</v>
      </c>
      <c r="E18726" t="s">
        <v>50</v>
      </c>
      <c r="F18726">
        <v>29</v>
      </c>
      <c r="G18726">
        <v>24</v>
      </c>
      <c r="H18726">
        <v>828</v>
      </c>
      <c r="I18726">
        <v>851</v>
      </c>
      <c r="J18726">
        <v>1</v>
      </c>
      <c r="K18726">
        <v>2</v>
      </c>
      <c r="L18726" t="s">
        <v>622</v>
      </c>
      <c r="M18726" t="s">
        <v>620</v>
      </c>
      <c r="N18726" t="s">
        <v>67</v>
      </c>
      <c r="O18726" t="s">
        <v>122</v>
      </c>
      <c r="P18726" t="s">
        <v>23</v>
      </c>
      <c r="Q18726" t="s">
        <v>41</v>
      </c>
    </row>
    <row r="18727" spans="1:17" x14ac:dyDescent="0.2">
      <c r="A18727" s="2">
        <v>42536</v>
      </c>
      <c r="B18727" t="s">
        <v>46</v>
      </c>
      <c r="C18727" t="s">
        <v>378</v>
      </c>
      <c r="D18727" t="s">
        <v>36</v>
      </c>
      <c r="E18727" t="s">
        <v>36</v>
      </c>
      <c r="F18727">
        <v>117</v>
      </c>
      <c r="G18727">
        <v>108</v>
      </c>
      <c r="H18727">
        <v>301</v>
      </c>
      <c r="I18727">
        <v>316</v>
      </c>
      <c r="J18727">
        <v>1</v>
      </c>
      <c r="K18727">
        <v>0</v>
      </c>
      <c r="L18727" t="s">
        <v>716</v>
      </c>
      <c r="M18727" t="s">
        <v>371</v>
      </c>
      <c r="N18727" t="s">
        <v>352</v>
      </c>
      <c r="O18727" t="s">
        <v>122</v>
      </c>
      <c r="P18727" t="s">
        <v>23</v>
      </c>
      <c r="Q18727" t="s">
        <v>24</v>
      </c>
    </row>
    <row r="18728" spans="1:17" x14ac:dyDescent="0.2">
      <c r="A18728" s="2">
        <v>42536</v>
      </c>
      <c r="B18728" t="s">
        <v>45</v>
      </c>
      <c r="C18728" t="s">
        <v>419</v>
      </c>
      <c r="D18728" t="s">
        <v>36</v>
      </c>
      <c r="E18728" t="s">
        <v>36</v>
      </c>
      <c r="F18728">
        <v>115</v>
      </c>
      <c r="G18728">
        <v>180</v>
      </c>
      <c r="H18728">
        <v>302</v>
      </c>
      <c r="I18728">
        <v>93</v>
      </c>
      <c r="J18728">
        <v>5</v>
      </c>
      <c r="K18728">
        <v>0</v>
      </c>
      <c r="L18728" t="s">
        <v>716</v>
      </c>
      <c r="M18728" t="s">
        <v>371</v>
      </c>
      <c r="N18728" t="s">
        <v>352</v>
      </c>
      <c r="O18728" t="s">
        <v>122</v>
      </c>
      <c r="P18728" t="s">
        <v>23</v>
      </c>
      <c r="Q18728" t="s">
        <v>24</v>
      </c>
    </row>
    <row r="18729" spans="1:17" x14ac:dyDescent="0.2">
      <c r="A18729" s="2">
        <v>42537</v>
      </c>
      <c r="B18729" t="s">
        <v>267</v>
      </c>
      <c r="C18729" t="s">
        <v>404</v>
      </c>
      <c r="D18729" t="s">
        <v>36</v>
      </c>
      <c r="E18729" t="s">
        <v>36</v>
      </c>
      <c r="F18729">
        <v>123</v>
      </c>
      <c r="G18729">
        <v>142</v>
      </c>
      <c r="H18729">
        <v>292</v>
      </c>
      <c r="I18729">
        <v>238</v>
      </c>
      <c r="J18729">
        <v>0</v>
      </c>
      <c r="K18729">
        <v>2</v>
      </c>
      <c r="L18729" t="s">
        <v>716</v>
      </c>
      <c r="M18729" t="s">
        <v>371</v>
      </c>
      <c r="N18729" t="s">
        <v>352</v>
      </c>
      <c r="O18729" t="s">
        <v>122</v>
      </c>
      <c r="P18729" t="s">
        <v>23</v>
      </c>
      <c r="Q18729" t="s">
        <v>41</v>
      </c>
    </row>
    <row r="18730" spans="1:17" x14ac:dyDescent="0.2">
      <c r="A18730" s="2">
        <v>42537</v>
      </c>
      <c r="B18730" t="s">
        <v>89</v>
      </c>
      <c r="C18730" t="s">
        <v>161</v>
      </c>
      <c r="D18730" t="s">
        <v>50</v>
      </c>
      <c r="E18730" t="s">
        <v>50</v>
      </c>
      <c r="F18730">
        <v>11</v>
      </c>
      <c r="G18730">
        <v>26</v>
      </c>
      <c r="H18730">
        <v>1069</v>
      </c>
      <c r="I18730">
        <v>846</v>
      </c>
      <c r="J18730">
        <v>2</v>
      </c>
      <c r="K18730">
        <v>1</v>
      </c>
      <c r="L18730" t="s">
        <v>622</v>
      </c>
      <c r="M18730" t="s">
        <v>759</v>
      </c>
      <c r="N18730" t="s">
        <v>67</v>
      </c>
      <c r="O18730" t="s">
        <v>122</v>
      </c>
      <c r="P18730" t="s">
        <v>23</v>
      </c>
      <c r="Q18730" t="s">
        <v>24</v>
      </c>
    </row>
    <row r="18731" spans="1:17" x14ac:dyDescent="0.2">
      <c r="A18731" s="2">
        <v>42537</v>
      </c>
      <c r="B18731" t="s">
        <v>129</v>
      </c>
      <c r="C18731" t="s">
        <v>90</v>
      </c>
      <c r="D18731" t="s">
        <v>50</v>
      </c>
      <c r="E18731" t="s">
        <v>50</v>
      </c>
      <c r="F18731">
        <v>4</v>
      </c>
      <c r="G18731">
        <v>27</v>
      </c>
      <c r="H18731">
        <v>1310</v>
      </c>
      <c r="I18731">
        <v>842</v>
      </c>
      <c r="J18731">
        <v>0</v>
      </c>
      <c r="K18731">
        <v>0</v>
      </c>
      <c r="L18731" t="s">
        <v>622</v>
      </c>
      <c r="M18731" t="s">
        <v>769</v>
      </c>
      <c r="N18731" t="s">
        <v>67</v>
      </c>
      <c r="O18731" t="s">
        <v>122</v>
      </c>
      <c r="P18731" t="s">
        <v>23</v>
      </c>
      <c r="Q18731" t="s">
        <v>30</v>
      </c>
    </row>
    <row r="18732" spans="1:17" x14ac:dyDescent="0.2">
      <c r="A18732" s="2">
        <v>42537</v>
      </c>
      <c r="B18732" t="s">
        <v>250</v>
      </c>
      <c r="C18732" t="s">
        <v>405</v>
      </c>
      <c r="D18732" t="s">
        <v>36</v>
      </c>
      <c r="E18732" t="s">
        <v>36</v>
      </c>
      <c r="F18732">
        <v>107</v>
      </c>
      <c r="G18732">
        <v>155</v>
      </c>
      <c r="H18732">
        <v>319</v>
      </c>
      <c r="I18732">
        <v>184</v>
      </c>
      <c r="J18732">
        <v>0</v>
      </c>
      <c r="K18732">
        <v>1</v>
      </c>
      <c r="L18732" t="s">
        <v>716</v>
      </c>
      <c r="M18732" t="s">
        <v>371</v>
      </c>
      <c r="N18732" t="s">
        <v>352</v>
      </c>
      <c r="O18732" t="s">
        <v>122</v>
      </c>
      <c r="P18732" t="s">
        <v>23</v>
      </c>
      <c r="Q18732" t="s">
        <v>41</v>
      </c>
    </row>
    <row r="18733" spans="1:17" x14ac:dyDescent="0.2">
      <c r="A18733" s="2">
        <v>42537</v>
      </c>
      <c r="B18733" t="s">
        <v>168</v>
      </c>
      <c r="C18733" t="s">
        <v>100</v>
      </c>
      <c r="D18733" t="s">
        <v>50</v>
      </c>
      <c r="E18733" t="s">
        <v>50</v>
      </c>
      <c r="F18733">
        <v>19</v>
      </c>
      <c r="G18733">
        <v>25</v>
      </c>
      <c r="H18733">
        <v>894</v>
      </c>
      <c r="I18733">
        <v>851</v>
      </c>
      <c r="J18733">
        <v>0</v>
      </c>
      <c r="K18733">
        <v>2</v>
      </c>
      <c r="L18733" t="s">
        <v>622</v>
      </c>
      <c r="M18733" t="s">
        <v>269</v>
      </c>
      <c r="N18733" t="s">
        <v>67</v>
      </c>
      <c r="O18733" t="s">
        <v>122</v>
      </c>
      <c r="P18733" t="s">
        <v>23</v>
      </c>
      <c r="Q18733" t="s">
        <v>41</v>
      </c>
    </row>
    <row r="18734" spans="1:17" x14ac:dyDescent="0.2">
      <c r="A18734" s="2">
        <v>42537</v>
      </c>
      <c r="B18734" t="s">
        <v>77</v>
      </c>
      <c r="C18734" t="s">
        <v>31</v>
      </c>
      <c r="D18734" t="s">
        <v>27</v>
      </c>
      <c r="E18734" t="s">
        <v>19</v>
      </c>
      <c r="F18734">
        <v>31</v>
      </c>
      <c r="G18734">
        <v>13</v>
      </c>
      <c r="H18734">
        <v>802</v>
      </c>
      <c r="I18734">
        <v>978</v>
      </c>
      <c r="J18734">
        <v>2</v>
      </c>
      <c r="K18734">
        <v>1</v>
      </c>
      <c r="L18734" t="s">
        <v>507</v>
      </c>
      <c r="M18734" t="s">
        <v>238</v>
      </c>
      <c r="N18734" t="s">
        <v>77</v>
      </c>
      <c r="O18734" t="s">
        <v>22</v>
      </c>
      <c r="P18734" t="s">
        <v>23</v>
      </c>
      <c r="Q18734" t="s">
        <v>24</v>
      </c>
    </row>
    <row r="18735" spans="1:17" x14ac:dyDescent="0.2">
      <c r="A18735" s="2">
        <v>42538</v>
      </c>
      <c r="B18735" t="s">
        <v>293</v>
      </c>
      <c r="C18735" t="s">
        <v>274</v>
      </c>
      <c r="D18735" t="s">
        <v>50</v>
      </c>
      <c r="E18735" t="s">
        <v>50</v>
      </c>
      <c r="F18735">
        <v>30</v>
      </c>
      <c r="G18735">
        <v>27</v>
      </c>
      <c r="H18735">
        <v>815</v>
      </c>
      <c r="I18735">
        <v>842</v>
      </c>
      <c r="J18735">
        <v>2</v>
      </c>
      <c r="K18735">
        <v>2</v>
      </c>
      <c r="L18735" t="s">
        <v>622</v>
      </c>
      <c r="M18735" t="s">
        <v>393</v>
      </c>
      <c r="N18735" t="s">
        <v>67</v>
      </c>
      <c r="O18735" t="s">
        <v>122</v>
      </c>
      <c r="P18735" t="s">
        <v>23</v>
      </c>
      <c r="Q18735" t="s">
        <v>30</v>
      </c>
    </row>
    <row r="18736" spans="1:17" x14ac:dyDescent="0.2">
      <c r="A18736" s="2">
        <v>42538</v>
      </c>
      <c r="B18736" t="s">
        <v>119</v>
      </c>
      <c r="C18736" t="s">
        <v>52</v>
      </c>
      <c r="D18736" t="s">
        <v>50</v>
      </c>
      <c r="E18736" t="s">
        <v>50</v>
      </c>
      <c r="F18736">
        <v>12</v>
      </c>
      <c r="G18736">
        <v>35</v>
      </c>
      <c r="H18736">
        <v>982</v>
      </c>
      <c r="I18736">
        <v>735</v>
      </c>
      <c r="J18736">
        <v>1</v>
      </c>
      <c r="K18736">
        <v>0</v>
      </c>
      <c r="L18736" t="s">
        <v>622</v>
      </c>
      <c r="M18736" t="s">
        <v>795</v>
      </c>
      <c r="N18736" t="s">
        <v>67</v>
      </c>
      <c r="O18736" t="s">
        <v>122</v>
      </c>
      <c r="P18736" t="s">
        <v>23</v>
      </c>
      <c r="Q18736" t="s">
        <v>24</v>
      </c>
    </row>
    <row r="18737" spans="1:17" x14ac:dyDescent="0.2">
      <c r="A18737" s="2">
        <v>42538</v>
      </c>
      <c r="B18737" t="s">
        <v>42</v>
      </c>
      <c r="C18737" t="s">
        <v>43</v>
      </c>
      <c r="D18737" t="s">
        <v>19</v>
      </c>
      <c r="E18737" t="s">
        <v>19</v>
      </c>
      <c r="F18737">
        <v>48</v>
      </c>
      <c r="G18737">
        <v>3</v>
      </c>
      <c r="H18737">
        <v>622</v>
      </c>
      <c r="I18737">
        <v>1328</v>
      </c>
      <c r="J18737">
        <v>0</v>
      </c>
      <c r="K18737">
        <v>0</v>
      </c>
      <c r="L18737" t="s">
        <v>507</v>
      </c>
      <c r="M18737" t="s">
        <v>337</v>
      </c>
      <c r="N18737" t="s">
        <v>77</v>
      </c>
      <c r="O18737" t="s">
        <v>122</v>
      </c>
      <c r="P18737" t="s">
        <v>59</v>
      </c>
      <c r="Q18737" t="s">
        <v>41</v>
      </c>
    </row>
    <row r="18738" spans="1:17" x14ac:dyDescent="0.2">
      <c r="A18738" s="2">
        <v>42538</v>
      </c>
      <c r="B18738" t="s">
        <v>106</v>
      </c>
      <c r="C18738" t="s">
        <v>180</v>
      </c>
      <c r="D18738" t="s">
        <v>50</v>
      </c>
      <c r="E18738" t="s">
        <v>50</v>
      </c>
      <c r="F18738">
        <v>6</v>
      </c>
      <c r="G18738">
        <v>18</v>
      </c>
      <c r="H18738">
        <v>1266</v>
      </c>
      <c r="I18738">
        <v>918</v>
      </c>
      <c r="J18738">
        <v>3</v>
      </c>
      <c r="K18738">
        <v>0</v>
      </c>
      <c r="L18738" t="s">
        <v>622</v>
      </c>
      <c r="M18738" t="s">
        <v>780</v>
      </c>
      <c r="N18738" t="s">
        <v>67</v>
      </c>
      <c r="O18738" t="s">
        <v>122</v>
      </c>
      <c r="P18738" t="s">
        <v>23</v>
      </c>
      <c r="Q18738" t="s">
        <v>24</v>
      </c>
    </row>
    <row r="18739" spans="1:17" x14ac:dyDescent="0.2">
      <c r="A18739" s="2">
        <v>42539</v>
      </c>
      <c r="B18739" t="s">
        <v>39</v>
      </c>
      <c r="C18739" t="s">
        <v>32</v>
      </c>
      <c r="D18739" t="s">
        <v>19</v>
      </c>
      <c r="E18739" t="s">
        <v>19</v>
      </c>
      <c r="F18739">
        <v>1</v>
      </c>
      <c r="G18739">
        <v>77</v>
      </c>
      <c r="H18739">
        <v>1503</v>
      </c>
      <c r="I18739">
        <v>456</v>
      </c>
      <c r="J18739">
        <v>4</v>
      </c>
      <c r="K18739">
        <v>1</v>
      </c>
      <c r="L18739" t="s">
        <v>507</v>
      </c>
      <c r="M18739" t="s">
        <v>332</v>
      </c>
      <c r="N18739" t="s">
        <v>77</v>
      </c>
      <c r="O18739" t="s">
        <v>122</v>
      </c>
      <c r="P18739" t="s">
        <v>23</v>
      </c>
      <c r="Q18739" t="s">
        <v>24</v>
      </c>
    </row>
    <row r="18740" spans="1:17" x14ac:dyDescent="0.2">
      <c r="A18740" s="2">
        <v>42539</v>
      </c>
      <c r="B18740" t="s">
        <v>147</v>
      </c>
      <c r="C18740" t="s">
        <v>98</v>
      </c>
      <c r="D18740" t="s">
        <v>50</v>
      </c>
      <c r="E18740" t="s">
        <v>50</v>
      </c>
      <c r="F18740">
        <v>2</v>
      </c>
      <c r="G18740">
        <v>33</v>
      </c>
      <c r="H18740">
        <v>1383</v>
      </c>
      <c r="I18740">
        <v>768</v>
      </c>
      <c r="J18740">
        <v>3</v>
      </c>
      <c r="K18740">
        <v>0</v>
      </c>
      <c r="L18740" t="s">
        <v>622</v>
      </c>
      <c r="M18740" t="s">
        <v>368</v>
      </c>
      <c r="N18740" t="s">
        <v>67</v>
      </c>
      <c r="O18740" t="s">
        <v>122</v>
      </c>
      <c r="P18740" t="s">
        <v>23</v>
      </c>
      <c r="Q18740" t="s">
        <v>24</v>
      </c>
    </row>
    <row r="18741" spans="1:17" x14ac:dyDescent="0.2">
      <c r="A18741" s="2">
        <v>42539</v>
      </c>
      <c r="B18741" t="s">
        <v>76</v>
      </c>
      <c r="C18741" t="s">
        <v>94</v>
      </c>
      <c r="D18741" t="s">
        <v>50</v>
      </c>
      <c r="E18741" t="s">
        <v>50</v>
      </c>
      <c r="F18741">
        <v>34</v>
      </c>
      <c r="G18741">
        <v>20</v>
      </c>
      <c r="H18741">
        <v>751</v>
      </c>
      <c r="I18741">
        <v>885</v>
      </c>
      <c r="J18741">
        <v>1</v>
      </c>
      <c r="K18741">
        <v>1</v>
      </c>
      <c r="L18741" t="s">
        <v>622</v>
      </c>
      <c r="M18741" t="s">
        <v>772</v>
      </c>
      <c r="N18741" t="s">
        <v>67</v>
      </c>
      <c r="O18741" t="s">
        <v>122</v>
      </c>
      <c r="P18741" t="s">
        <v>23</v>
      </c>
      <c r="Q18741" t="s">
        <v>30</v>
      </c>
    </row>
    <row r="18742" spans="1:17" x14ac:dyDescent="0.2">
      <c r="A18742" s="2">
        <v>42539</v>
      </c>
      <c r="B18742" t="s">
        <v>26</v>
      </c>
      <c r="C18742" t="s">
        <v>107</v>
      </c>
      <c r="D18742" t="s">
        <v>27</v>
      </c>
      <c r="E18742" t="s">
        <v>19</v>
      </c>
      <c r="F18742">
        <v>16</v>
      </c>
      <c r="G18742">
        <v>5</v>
      </c>
      <c r="H18742">
        <v>941</v>
      </c>
      <c r="I18742">
        <v>1293</v>
      </c>
      <c r="J18742">
        <v>0</v>
      </c>
      <c r="K18742">
        <v>7</v>
      </c>
      <c r="L18742" t="s">
        <v>507</v>
      </c>
      <c r="M18742" t="s">
        <v>1607</v>
      </c>
      <c r="N18742" t="s">
        <v>77</v>
      </c>
      <c r="O18742" t="s">
        <v>122</v>
      </c>
      <c r="P18742" t="s">
        <v>23</v>
      </c>
      <c r="Q18742" t="s">
        <v>41</v>
      </c>
    </row>
    <row r="18743" spans="1:17" x14ac:dyDescent="0.2">
      <c r="A18743" s="2">
        <v>42539</v>
      </c>
      <c r="B18743" t="s">
        <v>352</v>
      </c>
      <c r="C18743" t="s">
        <v>351</v>
      </c>
      <c r="D18743" t="s">
        <v>36</v>
      </c>
      <c r="E18743" t="s">
        <v>36</v>
      </c>
      <c r="F18743">
        <v>135</v>
      </c>
      <c r="G18743">
        <v>87</v>
      </c>
      <c r="H18743">
        <v>263</v>
      </c>
      <c r="I18743">
        <v>390</v>
      </c>
      <c r="J18743">
        <v>1</v>
      </c>
      <c r="K18743">
        <v>1</v>
      </c>
      <c r="L18743" t="s">
        <v>716</v>
      </c>
      <c r="M18743" t="s">
        <v>371</v>
      </c>
      <c r="N18743" t="s">
        <v>352</v>
      </c>
      <c r="O18743" t="s">
        <v>22</v>
      </c>
      <c r="P18743" t="s">
        <v>59</v>
      </c>
      <c r="Q18743" t="s">
        <v>41</v>
      </c>
    </row>
    <row r="18744" spans="1:17" x14ac:dyDescent="0.2">
      <c r="A18744" s="2">
        <v>42539</v>
      </c>
      <c r="B18744" t="s">
        <v>82</v>
      </c>
      <c r="C18744" t="s">
        <v>69</v>
      </c>
      <c r="D18744" t="s">
        <v>50</v>
      </c>
      <c r="E18744" t="s">
        <v>50</v>
      </c>
      <c r="F18744">
        <v>8</v>
      </c>
      <c r="G18744">
        <v>10</v>
      </c>
      <c r="H18744">
        <v>1181</v>
      </c>
      <c r="I18744">
        <v>1077</v>
      </c>
      <c r="J18744">
        <v>0</v>
      </c>
      <c r="K18744">
        <v>0</v>
      </c>
      <c r="L18744" t="s">
        <v>622</v>
      </c>
      <c r="M18744" t="s">
        <v>269</v>
      </c>
      <c r="N18744" t="s">
        <v>67</v>
      </c>
      <c r="O18744" t="s">
        <v>122</v>
      </c>
      <c r="P18744" t="s">
        <v>23</v>
      </c>
      <c r="Q18744" t="s">
        <v>30</v>
      </c>
    </row>
    <row r="18745" spans="1:17" x14ac:dyDescent="0.2">
      <c r="A18745" s="2">
        <v>42539</v>
      </c>
      <c r="B18745" t="s">
        <v>149</v>
      </c>
      <c r="C18745" t="s">
        <v>405</v>
      </c>
      <c r="D18745" t="s">
        <v>36</v>
      </c>
      <c r="E18745" t="s">
        <v>36</v>
      </c>
      <c r="F18745">
        <v>68</v>
      </c>
      <c r="G18745">
        <v>155</v>
      </c>
      <c r="H18745">
        <v>529</v>
      </c>
      <c r="I18745">
        <v>184</v>
      </c>
      <c r="J18745">
        <v>1</v>
      </c>
      <c r="K18745">
        <v>1</v>
      </c>
      <c r="L18745" t="s">
        <v>716</v>
      </c>
      <c r="M18745" t="s">
        <v>371</v>
      </c>
      <c r="N18745" t="s">
        <v>352</v>
      </c>
      <c r="O18745" t="s">
        <v>122</v>
      </c>
      <c r="P18745" t="s">
        <v>59</v>
      </c>
      <c r="Q18745" t="s">
        <v>24</v>
      </c>
    </row>
    <row r="18746" spans="1:17" x14ac:dyDescent="0.2">
      <c r="A18746" s="2">
        <v>42540</v>
      </c>
      <c r="B18746" t="s">
        <v>890</v>
      </c>
      <c r="C18746" t="s">
        <v>296</v>
      </c>
      <c r="D18746" t="s">
        <v>36</v>
      </c>
      <c r="E18746" t="s">
        <v>36</v>
      </c>
      <c r="F18746">
        <v>52</v>
      </c>
      <c r="G18746">
        <v>97</v>
      </c>
      <c r="H18746">
        <v>589</v>
      </c>
      <c r="I18746">
        <v>348</v>
      </c>
      <c r="J18746">
        <v>1</v>
      </c>
      <c r="K18746">
        <v>0</v>
      </c>
      <c r="L18746" t="s">
        <v>716</v>
      </c>
      <c r="M18746" t="s">
        <v>371</v>
      </c>
      <c r="N18746" t="s">
        <v>352</v>
      </c>
      <c r="O18746" t="s">
        <v>122</v>
      </c>
      <c r="P18746" t="s">
        <v>23</v>
      </c>
      <c r="Q18746" t="s">
        <v>24</v>
      </c>
    </row>
    <row r="18747" spans="1:17" x14ac:dyDescent="0.2">
      <c r="A18747" s="2">
        <v>42540</v>
      </c>
      <c r="B18747" t="s">
        <v>67</v>
      </c>
      <c r="C18747" t="s">
        <v>53</v>
      </c>
      <c r="D18747" t="s">
        <v>50</v>
      </c>
      <c r="E18747" t="s">
        <v>50</v>
      </c>
      <c r="F18747">
        <v>17</v>
      </c>
      <c r="G18747">
        <v>15</v>
      </c>
      <c r="H18747">
        <v>924</v>
      </c>
      <c r="I18747">
        <v>947</v>
      </c>
      <c r="J18747">
        <v>0</v>
      </c>
      <c r="K18747">
        <v>0</v>
      </c>
      <c r="L18747" t="s">
        <v>622</v>
      </c>
      <c r="M18747" t="s">
        <v>620</v>
      </c>
      <c r="N18747" t="s">
        <v>67</v>
      </c>
      <c r="O18747" t="s">
        <v>22</v>
      </c>
      <c r="P18747" t="s">
        <v>23</v>
      </c>
      <c r="Q18747" t="s">
        <v>30</v>
      </c>
    </row>
    <row r="18748" spans="1:17" x14ac:dyDescent="0.2">
      <c r="A18748" s="2">
        <v>42540</v>
      </c>
      <c r="B18748" t="s">
        <v>92</v>
      </c>
      <c r="C18748" t="s">
        <v>85</v>
      </c>
      <c r="D18748" t="s">
        <v>50</v>
      </c>
      <c r="E18748" t="s">
        <v>50</v>
      </c>
      <c r="F18748">
        <v>22</v>
      </c>
      <c r="G18748">
        <v>42</v>
      </c>
      <c r="H18748">
        <v>878</v>
      </c>
      <c r="I18748">
        <v>666</v>
      </c>
      <c r="J18748">
        <v>0</v>
      </c>
      <c r="K18748">
        <v>1</v>
      </c>
      <c r="L18748" t="s">
        <v>622</v>
      </c>
      <c r="M18748" t="s">
        <v>269</v>
      </c>
      <c r="N18748" t="s">
        <v>67</v>
      </c>
      <c r="O18748" t="s">
        <v>122</v>
      </c>
      <c r="P18748" t="s">
        <v>23</v>
      </c>
      <c r="Q18748" t="s">
        <v>41</v>
      </c>
    </row>
    <row r="18749" spans="1:17" x14ac:dyDescent="0.2">
      <c r="A18749" s="2">
        <v>42540</v>
      </c>
      <c r="B18749" t="s">
        <v>138</v>
      </c>
      <c r="C18749" t="s">
        <v>46</v>
      </c>
      <c r="D18749" t="s">
        <v>36</v>
      </c>
      <c r="E18749" t="s">
        <v>36</v>
      </c>
      <c r="F18749">
        <v>79</v>
      </c>
      <c r="G18749">
        <v>117</v>
      </c>
      <c r="H18749">
        <v>436</v>
      </c>
      <c r="I18749">
        <v>301</v>
      </c>
      <c r="J18749">
        <v>0</v>
      </c>
      <c r="K18749">
        <v>0</v>
      </c>
      <c r="L18749" t="s">
        <v>716</v>
      </c>
      <c r="M18749" t="s">
        <v>371</v>
      </c>
      <c r="N18749" t="s">
        <v>352</v>
      </c>
      <c r="O18749" t="s">
        <v>122</v>
      </c>
      <c r="P18749" t="s">
        <v>59</v>
      </c>
      <c r="Q18749" t="s">
        <v>41</v>
      </c>
    </row>
    <row r="18750" spans="1:17" x14ac:dyDescent="0.2">
      <c r="A18750" s="2">
        <v>42541</v>
      </c>
      <c r="B18750" t="s">
        <v>95</v>
      </c>
      <c r="C18750" t="s">
        <v>161</v>
      </c>
      <c r="D18750" t="s">
        <v>50</v>
      </c>
      <c r="E18750" t="s">
        <v>50</v>
      </c>
      <c r="F18750">
        <v>29</v>
      </c>
      <c r="G18750">
        <v>26</v>
      </c>
      <c r="H18750">
        <v>828</v>
      </c>
      <c r="I18750">
        <v>846</v>
      </c>
      <c r="J18750">
        <v>0</v>
      </c>
      <c r="K18750">
        <v>3</v>
      </c>
      <c r="L18750" t="s">
        <v>622</v>
      </c>
      <c r="M18750" t="s">
        <v>795</v>
      </c>
      <c r="N18750" t="s">
        <v>67</v>
      </c>
      <c r="O18750" t="s">
        <v>122</v>
      </c>
      <c r="P18750" t="s">
        <v>23</v>
      </c>
      <c r="Q18750" t="s">
        <v>41</v>
      </c>
    </row>
    <row r="18751" spans="1:17" x14ac:dyDescent="0.2">
      <c r="A18751" s="2">
        <v>42541</v>
      </c>
      <c r="B18751" t="s">
        <v>244</v>
      </c>
      <c r="C18751" t="s">
        <v>89</v>
      </c>
      <c r="D18751" t="s">
        <v>50</v>
      </c>
      <c r="E18751" t="s">
        <v>50</v>
      </c>
      <c r="F18751">
        <v>24</v>
      </c>
      <c r="G18751">
        <v>11</v>
      </c>
      <c r="H18751">
        <v>851</v>
      </c>
      <c r="I18751">
        <v>1069</v>
      </c>
      <c r="J18751">
        <v>0</v>
      </c>
      <c r="K18751">
        <v>0</v>
      </c>
      <c r="L18751" t="s">
        <v>622</v>
      </c>
      <c r="M18751" t="s">
        <v>393</v>
      </c>
      <c r="N18751" t="s">
        <v>67</v>
      </c>
      <c r="O18751" t="s">
        <v>122</v>
      </c>
      <c r="P18751" t="s">
        <v>23</v>
      </c>
      <c r="Q18751" t="s">
        <v>30</v>
      </c>
    </row>
    <row r="18752" spans="1:17" x14ac:dyDescent="0.2">
      <c r="A18752" s="2">
        <v>42542</v>
      </c>
      <c r="B18752" t="s">
        <v>274</v>
      </c>
      <c r="C18752" t="s">
        <v>106</v>
      </c>
      <c r="D18752" t="s">
        <v>50</v>
      </c>
      <c r="E18752" t="s">
        <v>50</v>
      </c>
      <c r="F18752">
        <v>27</v>
      </c>
      <c r="G18752">
        <v>6</v>
      </c>
      <c r="H18752">
        <v>842</v>
      </c>
      <c r="I18752">
        <v>1266</v>
      </c>
      <c r="J18752">
        <v>2</v>
      </c>
      <c r="K18752">
        <v>1</v>
      </c>
      <c r="L18752" t="s">
        <v>622</v>
      </c>
      <c r="M18752" t="s">
        <v>368</v>
      </c>
      <c r="N18752" t="s">
        <v>67</v>
      </c>
      <c r="O18752" t="s">
        <v>122</v>
      </c>
      <c r="P18752" t="s">
        <v>23</v>
      </c>
      <c r="Q18752" t="s">
        <v>24</v>
      </c>
    </row>
    <row r="18753" spans="1:17" x14ac:dyDescent="0.2">
      <c r="A18753" s="2">
        <v>42542</v>
      </c>
      <c r="B18753" t="s">
        <v>293</v>
      </c>
      <c r="C18753" t="s">
        <v>180</v>
      </c>
      <c r="D18753" t="s">
        <v>50</v>
      </c>
      <c r="E18753" t="s">
        <v>50</v>
      </c>
      <c r="F18753">
        <v>30</v>
      </c>
      <c r="G18753">
        <v>18</v>
      </c>
      <c r="H18753">
        <v>815</v>
      </c>
      <c r="I18753">
        <v>918</v>
      </c>
      <c r="J18753">
        <v>0</v>
      </c>
      <c r="K18753">
        <v>2</v>
      </c>
      <c r="L18753" t="s">
        <v>622</v>
      </c>
      <c r="M18753" t="s">
        <v>759</v>
      </c>
      <c r="N18753" t="s">
        <v>67</v>
      </c>
      <c r="O18753" t="s">
        <v>122</v>
      </c>
      <c r="P18753" t="s">
        <v>23</v>
      </c>
      <c r="Q18753" t="s">
        <v>41</v>
      </c>
    </row>
    <row r="18754" spans="1:17" x14ac:dyDescent="0.2">
      <c r="A18754" s="2">
        <v>42542</v>
      </c>
      <c r="B18754" t="s">
        <v>405</v>
      </c>
      <c r="C18754" t="s">
        <v>138</v>
      </c>
      <c r="D18754" t="s">
        <v>36</v>
      </c>
      <c r="E18754" t="s">
        <v>36</v>
      </c>
      <c r="F18754">
        <v>155</v>
      </c>
      <c r="G18754">
        <v>79</v>
      </c>
      <c r="H18754">
        <v>184</v>
      </c>
      <c r="I18754">
        <v>436</v>
      </c>
      <c r="J18754">
        <v>2</v>
      </c>
      <c r="K18754">
        <v>3</v>
      </c>
      <c r="L18754" t="s">
        <v>716</v>
      </c>
      <c r="M18754" t="s">
        <v>371</v>
      </c>
      <c r="N18754" t="s">
        <v>352</v>
      </c>
      <c r="O18754" t="s">
        <v>122</v>
      </c>
      <c r="P18754" t="s">
        <v>23</v>
      </c>
      <c r="Q18754" t="s">
        <v>41</v>
      </c>
    </row>
    <row r="18755" spans="1:17" x14ac:dyDescent="0.2">
      <c r="A18755" s="2">
        <v>42542</v>
      </c>
      <c r="B18755" t="s">
        <v>352</v>
      </c>
      <c r="C18755" t="s">
        <v>296</v>
      </c>
      <c r="D18755" t="s">
        <v>36</v>
      </c>
      <c r="E18755" t="s">
        <v>36</v>
      </c>
      <c r="F18755">
        <v>135</v>
      </c>
      <c r="G18755">
        <v>97</v>
      </c>
      <c r="H18755">
        <v>263</v>
      </c>
      <c r="I18755">
        <v>348</v>
      </c>
      <c r="J18755">
        <v>3</v>
      </c>
      <c r="K18755">
        <v>0</v>
      </c>
      <c r="L18755" t="s">
        <v>716</v>
      </c>
      <c r="M18755" t="s">
        <v>371</v>
      </c>
      <c r="N18755" t="s">
        <v>352</v>
      </c>
      <c r="O18755" t="s">
        <v>22</v>
      </c>
      <c r="P18755" t="s">
        <v>23</v>
      </c>
      <c r="Q18755" t="s">
        <v>24</v>
      </c>
    </row>
    <row r="18756" spans="1:17" x14ac:dyDescent="0.2">
      <c r="A18756" s="2">
        <v>42542</v>
      </c>
      <c r="B18756" t="s">
        <v>100</v>
      </c>
      <c r="C18756" t="s">
        <v>129</v>
      </c>
      <c r="D18756" t="s">
        <v>50</v>
      </c>
      <c r="E18756" t="s">
        <v>50</v>
      </c>
      <c r="F18756">
        <v>25</v>
      </c>
      <c r="G18756">
        <v>4</v>
      </c>
      <c r="H18756">
        <v>851</v>
      </c>
      <c r="I18756">
        <v>1310</v>
      </c>
      <c r="J18756">
        <v>0</v>
      </c>
      <c r="K18756">
        <v>1</v>
      </c>
      <c r="L18756" t="s">
        <v>622</v>
      </c>
      <c r="M18756" t="s">
        <v>154</v>
      </c>
      <c r="N18756" t="s">
        <v>67</v>
      </c>
      <c r="O18756" t="s">
        <v>122</v>
      </c>
      <c r="P18756" t="s">
        <v>23</v>
      </c>
      <c r="Q18756" t="s">
        <v>41</v>
      </c>
    </row>
    <row r="18757" spans="1:17" x14ac:dyDescent="0.2">
      <c r="A18757" s="2">
        <v>42542</v>
      </c>
      <c r="B18757" t="s">
        <v>168</v>
      </c>
      <c r="C18757" t="s">
        <v>90</v>
      </c>
      <c r="D18757" t="s">
        <v>50</v>
      </c>
      <c r="E18757" t="s">
        <v>50</v>
      </c>
      <c r="F18757">
        <v>19</v>
      </c>
      <c r="G18757">
        <v>27</v>
      </c>
      <c r="H18757">
        <v>894</v>
      </c>
      <c r="I18757">
        <v>842</v>
      </c>
      <c r="J18757">
        <v>0</v>
      </c>
      <c r="K18757">
        <v>1</v>
      </c>
      <c r="L18757" t="s">
        <v>622</v>
      </c>
      <c r="M18757" t="s">
        <v>772</v>
      </c>
      <c r="N18757" t="s">
        <v>67</v>
      </c>
      <c r="O18757" t="s">
        <v>122</v>
      </c>
      <c r="P18757" t="s">
        <v>23</v>
      </c>
      <c r="Q18757" t="s">
        <v>41</v>
      </c>
    </row>
    <row r="18758" spans="1:17" x14ac:dyDescent="0.2">
      <c r="A18758" s="2">
        <v>42542</v>
      </c>
      <c r="B18758" t="s">
        <v>77</v>
      </c>
      <c r="C18758" t="s">
        <v>39</v>
      </c>
      <c r="D18758" t="s">
        <v>27</v>
      </c>
      <c r="E18758" t="s">
        <v>19</v>
      </c>
      <c r="F18758">
        <v>31</v>
      </c>
      <c r="G18758">
        <v>1</v>
      </c>
      <c r="H18758">
        <v>802</v>
      </c>
      <c r="I18758">
        <v>1503</v>
      </c>
      <c r="J18758">
        <v>0</v>
      </c>
      <c r="K18758">
        <v>4</v>
      </c>
      <c r="L18758" t="s">
        <v>507</v>
      </c>
      <c r="M18758" t="s">
        <v>874</v>
      </c>
      <c r="N18758" t="s">
        <v>77</v>
      </c>
      <c r="O18758" t="s">
        <v>22</v>
      </c>
      <c r="P18758" t="s">
        <v>23</v>
      </c>
      <c r="Q18758" t="s">
        <v>41</v>
      </c>
    </row>
    <row r="18759" spans="1:17" x14ac:dyDescent="0.2">
      <c r="A18759" s="2">
        <v>42543</v>
      </c>
      <c r="B18759" t="s">
        <v>351</v>
      </c>
      <c r="C18759" t="s">
        <v>890</v>
      </c>
      <c r="D18759" t="s">
        <v>36</v>
      </c>
      <c r="E18759" t="s">
        <v>36</v>
      </c>
      <c r="F18759">
        <v>87</v>
      </c>
      <c r="G18759">
        <v>52</v>
      </c>
      <c r="H18759">
        <v>390</v>
      </c>
      <c r="I18759">
        <v>589</v>
      </c>
      <c r="J18759">
        <v>0</v>
      </c>
      <c r="K18759">
        <v>0</v>
      </c>
      <c r="L18759" t="s">
        <v>716</v>
      </c>
      <c r="M18759" t="s">
        <v>371</v>
      </c>
      <c r="N18759" t="s">
        <v>352</v>
      </c>
      <c r="O18759" t="s">
        <v>122</v>
      </c>
      <c r="P18759" t="s">
        <v>59</v>
      </c>
      <c r="Q18759" t="s">
        <v>24</v>
      </c>
    </row>
    <row r="18760" spans="1:17" x14ac:dyDescent="0.2">
      <c r="A18760" s="2">
        <v>42543</v>
      </c>
      <c r="B18760" t="s">
        <v>43</v>
      </c>
      <c r="C18760" t="s">
        <v>107</v>
      </c>
      <c r="D18760" t="s">
        <v>19</v>
      </c>
      <c r="E18760" t="s">
        <v>19</v>
      </c>
      <c r="F18760">
        <v>3</v>
      </c>
      <c r="G18760">
        <v>5</v>
      </c>
      <c r="H18760">
        <v>1328</v>
      </c>
      <c r="I18760">
        <v>1293</v>
      </c>
      <c r="J18760">
        <v>0</v>
      </c>
      <c r="K18760">
        <v>2</v>
      </c>
      <c r="L18760" t="s">
        <v>507</v>
      </c>
      <c r="M18760" t="s">
        <v>348</v>
      </c>
      <c r="N18760" t="s">
        <v>77</v>
      </c>
      <c r="O18760" t="s">
        <v>122</v>
      </c>
      <c r="P18760" t="s">
        <v>23</v>
      </c>
      <c r="Q18760" t="s">
        <v>41</v>
      </c>
    </row>
    <row r="18761" spans="1:17" x14ac:dyDescent="0.2">
      <c r="A18761" s="2">
        <v>42543</v>
      </c>
      <c r="B18761" t="s">
        <v>94</v>
      </c>
      <c r="C18761" t="s">
        <v>82</v>
      </c>
      <c r="D18761" t="s">
        <v>50</v>
      </c>
      <c r="E18761" t="s">
        <v>50</v>
      </c>
      <c r="F18761">
        <v>20</v>
      </c>
      <c r="G18761">
        <v>8</v>
      </c>
      <c r="H18761">
        <v>885</v>
      </c>
      <c r="I18761">
        <v>1181</v>
      </c>
      <c r="J18761">
        <v>3</v>
      </c>
      <c r="K18761">
        <v>3</v>
      </c>
      <c r="L18761" t="s">
        <v>622</v>
      </c>
      <c r="M18761" t="s">
        <v>269</v>
      </c>
      <c r="N18761" t="s">
        <v>67</v>
      </c>
      <c r="O18761" t="s">
        <v>122</v>
      </c>
      <c r="P18761" t="s">
        <v>23</v>
      </c>
      <c r="Q18761" t="s">
        <v>30</v>
      </c>
    </row>
    <row r="18762" spans="1:17" x14ac:dyDescent="0.2">
      <c r="A18762" s="2">
        <v>42543</v>
      </c>
      <c r="B18762" t="s">
        <v>76</v>
      </c>
      <c r="C18762" t="s">
        <v>69</v>
      </c>
      <c r="D18762" t="s">
        <v>50</v>
      </c>
      <c r="E18762" t="s">
        <v>50</v>
      </c>
      <c r="F18762">
        <v>34</v>
      </c>
      <c r="G18762">
        <v>10</v>
      </c>
      <c r="H18762">
        <v>751</v>
      </c>
      <c r="I18762">
        <v>1077</v>
      </c>
      <c r="J18762">
        <v>2</v>
      </c>
      <c r="K18762">
        <v>1</v>
      </c>
      <c r="L18762" t="s">
        <v>622</v>
      </c>
      <c r="M18762" t="s">
        <v>769</v>
      </c>
      <c r="N18762" t="s">
        <v>67</v>
      </c>
      <c r="O18762" t="s">
        <v>122</v>
      </c>
      <c r="P18762" t="s">
        <v>23</v>
      </c>
      <c r="Q18762" t="s">
        <v>24</v>
      </c>
    </row>
    <row r="18763" spans="1:17" x14ac:dyDescent="0.2">
      <c r="A18763" s="2">
        <v>42543</v>
      </c>
      <c r="B18763" t="s">
        <v>119</v>
      </c>
      <c r="C18763" t="s">
        <v>98</v>
      </c>
      <c r="D18763" t="s">
        <v>50</v>
      </c>
      <c r="E18763" t="s">
        <v>50</v>
      </c>
      <c r="F18763">
        <v>12</v>
      </c>
      <c r="G18763">
        <v>33</v>
      </c>
      <c r="H18763">
        <v>982</v>
      </c>
      <c r="I18763">
        <v>768</v>
      </c>
      <c r="J18763">
        <v>0</v>
      </c>
      <c r="K18763">
        <v>1</v>
      </c>
      <c r="L18763" t="s">
        <v>622</v>
      </c>
      <c r="M18763" t="s">
        <v>620</v>
      </c>
      <c r="N18763" t="s">
        <v>67</v>
      </c>
      <c r="O18763" t="s">
        <v>122</v>
      </c>
      <c r="P18763" t="s">
        <v>23</v>
      </c>
      <c r="Q18763" t="s">
        <v>41</v>
      </c>
    </row>
    <row r="18764" spans="1:17" x14ac:dyDescent="0.2">
      <c r="A18764" s="2">
        <v>42543</v>
      </c>
      <c r="B18764" t="s">
        <v>1273</v>
      </c>
      <c r="C18764" t="s">
        <v>391</v>
      </c>
      <c r="D18764" t="s">
        <v>57</v>
      </c>
      <c r="E18764" t="s">
        <v>115</v>
      </c>
      <c r="F18764">
        <v>183</v>
      </c>
      <c r="G18764">
        <v>173</v>
      </c>
      <c r="H18764">
        <v>73</v>
      </c>
      <c r="I18764">
        <v>116</v>
      </c>
      <c r="J18764">
        <v>1</v>
      </c>
      <c r="K18764">
        <v>2</v>
      </c>
      <c r="L18764" t="s">
        <v>28</v>
      </c>
      <c r="M18764" t="s">
        <v>1274</v>
      </c>
      <c r="N18764" t="s">
        <v>1273</v>
      </c>
      <c r="O18764" t="s">
        <v>22</v>
      </c>
      <c r="P18764" t="s">
        <v>23</v>
      </c>
      <c r="Q18764" t="s">
        <v>41</v>
      </c>
    </row>
    <row r="18765" spans="1:17" x14ac:dyDescent="0.2">
      <c r="A18765" s="2">
        <v>42543</v>
      </c>
      <c r="B18765" t="s">
        <v>149</v>
      </c>
      <c r="C18765" t="s">
        <v>46</v>
      </c>
      <c r="D18765" t="s">
        <v>36</v>
      </c>
      <c r="E18765" t="s">
        <v>36</v>
      </c>
      <c r="F18765">
        <v>68</v>
      </c>
      <c r="G18765">
        <v>117</v>
      </c>
      <c r="H18765">
        <v>529</v>
      </c>
      <c r="I18765">
        <v>301</v>
      </c>
      <c r="J18765">
        <v>5</v>
      </c>
      <c r="K18765">
        <v>1</v>
      </c>
      <c r="L18765" t="s">
        <v>716</v>
      </c>
      <c r="M18765" t="s">
        <v>371</v>
      </c>
      <c r="N18765" t="s">
        <v>352</v>
      </c>
      <c r="O18765" t="s">
        <v>122</v>
      </c>
      <c r="P18765" t="s">
        <v>23</v>
      </c>
      <c r="Q18765" t="s">
        <v>24</v>
      </c>
    </row>
    <row r="18766" spans="1:17" x14ac:dyDescent="0.2">
      <c r="A18766" s="2">
        <v>42543</v>
      </c>
      <c r="B18766" t="s">
        <v>52</v>
      </c>
      <c r="C18766" t="s">
        <v>147</v>
      </c>
      <c r="D18766" t="s">
        <v>50</v>
      </c>
      <c r="E18766" t="s">
        <v>50</v>
      </c>
      <c r="F18766">
        <v>35</v>
      </c>
      <c r="G18766">
        <v>2</v>
      </c>
      <c r="H18766">
        <v>735</v>
      </c>
      <c r="I18766">
        <v>1383</v>
      </c>
      <c r="J18766">
        <v>0</v>
      </c>
      <c r="K18766">
        <v>1</v>
      </c>
      <c r="L18766" t="s">
        <v>622</v>
      </c>
      <c r="M18766" t="s">
        <v>780</v>
      </c>
      <c r="N18766" t="s">
        <v>67</v>
      </c>
      <c r="O18766" t="s">
        <v>122</v>
      </c>
      <c r="P18766" t="s">
        <v>23</v>
      </c>
      <c r="Q18766" t="s">
        <v>41</v>
      </c>
    </row>
    <row r="18767" spans="1:17" x14ac:dyDescent="0.2">
      <c r="A18767" s="2">
        <v>42545</v>
      </c>
      <c r="B18767" t="s">
        <v>352</v>
      </c>
      <c r="C18767" t="s">
        <v>138</v>
      </c>
      <c r="D18767" t="s">
        <v>36</v>
      </c>
      <c r="E18767" t="s">
        <v>36</v>
      </c>
      <c r="F18767">
        <v>135</v>
      </c>
      <c r="G18767">
        <v>79</v>
      </c>
      <c r="H18767">
        <v>263</v>
      </c>
      <c r="I18767">
        <v>436</v>
      </c>
      <c r="J18767">
        <v>1</v>
      </c>
      <c r="K18767">
        <v>0</v>
      </c>
      <c r="L18767" t="s">
        <v>716</v>
      </c>
      <c r="M18767" t="s">
        <v>371</v>
      </c>
      <c r="N18767" t="s">
        <v>352</v>
      </c>
      <c r="O18767" t="s">
        <v>22</v>
      </c>
      <c r="P18767" t="s">
        <v>23</v>
      </c>
      <c r="Q18767" t="s">
        <v>24</v>
      </c>
    </row>
    <row r="18768" spans="1:17" x14ac:dyDescent="0.2">
      <c r="A18768" s="2">
        <v>42546</v>
      </c>
      <c r="B18768" t="s">
        <v>274</v>
      </c>
      <c r="C18768" t="s">
        <v>82</v>
      </c>
      <c r="D18768" t="s">
        <v>50</v>
      </c>
      <c r="E18768" t="s">
        <v>50</v>
      </c>
      <c r="F18768">
        <v>27</v>
      </c>
      <c r="G18768">
        <v>8</v>
      </c>
      <c r="H18768">
        <v>842</v>
      </c>
      <c r="I18768">
        <v>1181</v>
      </c>
      <c r="J18768">
        <v>0</v>
      </c>
      <c r="K18768">
        <v>1</v>
      </c>
      <c r="L18768" t="s">
        <v>622</v>
      </c>
      <c r="M18768" t="s">
        <v>759</v>
      </c>
      <c r="N18768" t="s">
        <v>67</v>
      </c>
      <c r="O18768" t="s">
        <v>122</v>
      </c>
      <c r="P18768" t="s">
        <v>23</v>
      </c>
      <c r="Q18768" t="s">
        <v>41</v>
      </c>
    </row>
    <row r="18769" spans="1:17" x14ac:dyDescent="0.2">
      <c r="A18769" s="2">
        <v>42546</v>
      </c>
      <c r="B18769" t="s">
        <v>149</v>
      </c>
      <c r="C18769" t="s">
        <v>351</v>
      </c>
      <c r="D18769" t="s">
        <v>36</v>
      </c>
      <c r="E18769" t="s">
        <v>36</v>
      </c>
      <c r="F18769">
        <v>68</v>
      </c>
      <c r="G18769">
        <v>87</v>
      </c>
      <c r="H18769">
        <v>529</v>
      </c>
      <c r="I18769">
        <v>390</v>
      </c>
      <c r="J18769">
        <v>3</v>
      </c>
      <c r="K18769">
        <v>2</v>
      </c>
      <c r="L18769" t="s">
        <v>716</v>
      </c>
      <c r="M18769" t="s">
        <v>371</v>
      </c>
      <c r="N18769" t="s">
        <v>352</v>
      </c>
      <c r="O18769" t="s">
        <v>122</v>
      </c>
      <c r="P18769" t="s">
        <v>23</v>
      </c>
      <c r="Q18769" t="s">
        <v>24</v>
      </c>
    </row>
    <row r="18770" spans="1:17" x14ac:dyDescent="0.2">
      <c r="A18770" s="2">
        <v>42546</v>
      </c>
      <c r="B18770" t="s">
        <v>46</v>
      </c>
      <c r="C18770" t="s">
        <v>890</v>
      </c>
      <c r="D18770" t="s">
        <v>36</v>
      </c>
      <c r="E18770" t="s">
        <v>36</v>
      </c>
      <c r="F18770">
        <v>117</v>
      </c>
      <c r="G18770">
        <v>52</v>
      </c>
      <c r="H18770">
        <v>301</v>
      </c>
      <c r="I18770">
        <v>589</v>
      </c>
      <c r="J18770">
        <v>1</v>
      </c>
      <c r="K18770">
        <v>0</v>
      </c>
      <c r="L18770" t="s">
        <v>716</v>
      </c>
      <c r="M18770" t="s">
        <v>371</v>
      </c>
      <c r="N18770" t="s">
        <v>352</v>
      </c>
      <c r="O18770" t="s">
        <v>122</v>
      </c>
      <c r="P18770" t="s">
        <v>23</v>
      </c>
      <c r="Q18770" t="s">
        <v>24</v>
      </c>
    </row>
    <row r="18771" spans="1:17" x14ac:dyDescent="0.2">
      <c r="A18771" s="2">
        <v>42546</v>
      </c>
      <c r="B18771" t="s">
        <v>53</v>
      </c>
      <c r="C18771" t="s">
        <v>90</v>
      </c>
      <c r="D18771" t="s">
        <v>50</v>
      </c>
      <c r="E18771" t="s">
        <v>50</v>
      </c>
      <c r="F18771">
        <v>15</v>
      </c>
      <c r="G18771">
        <v>27</v>
      </c>
      <c r="H18771">
        <v>947</v>
      </c>
      <c r="I18771">
        <v>842</v>
      </c>
      <c r="J18771">
        <v>1</v>
      </c>
      <c r="K18771">
        <v>1</v>
      </c>
      <c r="L18771" t="s">
        <v>622</v>
      </c>
      <c r="M18771" t="s">
        <v>393</v>
      </c>
      <c r="N18771" t="s">
        <v>67</v>
      </c>
      <c r="O18771" t="s">
        <v>122</v>
      </c>
      <c r="P18771" t="s">
        <v>59</v>
      </c>
      <c r="Q18771" t="s">
        <v>41</v>
      </c>
    </row>
    <row r="18772" spans="1:17" x14ac:dyDescent="0.2">
      <c r="A18772" s="2">
        <v>42546</v>
      </c>
      <c r="B18772" t="s">
        <v>77</v>
      </c>
      <c r="C18772" t="s">
        <v>43</v>
      </c>
      <c r="D18772" t="s">
        <v>27</v>
      </c>
      <c r="E18772" t="s">
        <v>19</v>
      </c>
      <c r="F18772">
        <v>31</v>
      </c>
      <c r="G18772">
        <v>3</v>
      </c>
      <c r="H18772">
        <v>802</v>
      </c>
      <c r="I18772">
        <v>1328</v>
      </c>
      <c r="J18772">
        <v>0</v>
      </c>
      <c r="K18772">
        <v>1</v>
      </c>
      <c r="L18772" t="s">
        <v>507</v>
      </c>
      <c r="M18772" t="s">
        <v>1256</v>
      </c>
      <c r="N18772" t="s">
        <v>77</v>
      </c>
      <c r="O18772" t="s">
        <v>22</v>
      </c>
      <c r="P18772" t="s">
        <v>23</v>
      </c>
      <c r="Q18772" t="s">
        <v>41</v>
      </c>
    </row>
    <row r="18773" spans="1:17" x14ac:dyDescent="0.2">
      <c r="A18773" s="2">
        <v>42546</v>
      </c>
      <c r="B18773" t="s">
        <v>161</v>
      </c>
      <c r="C18773" t="s">
        <v>100</v>
      </c>
      <c r="D18773" t="s">
        <v>50</v>
      </c>
      <c r="E18773" t="s">
        <v>50</v>
      </c>
      <c r="F18773">
        <v>26</v>
      </c>
      <c r="G18773">
        <v>25</v>
      </c>
      <c r="H18773">
        <v>846</v>
      </c>
      <c r="I18773">
        <v>851</v>
      </c>
      <c r="J18773">
        <v>1</v>
      </c>
      <c r="K18773">
        <v>0</v>
      </c>
      <c r="L18773" t="s">
        <v>622</v>
      </c>
      <c r="M18773" t="s">
        <v>154</v>
      </c>
      <c r="N18773" t="s">
        <v>67</v>
      </c>
      <c r="O18773" t="s">
        <v>122</v>
      </c>
      <c r="P18773" t="s">
        <v>23</v>
      </c>
      <c r="Q18773" t="s">
        <v>24</v>
      </c>
    </row>
    <row r="18774" spans="1:17" x14ac:dyDescent="0.2">
      <c r="A18774" s="2">
        <v>42547</v>
      </c>
      <c r="B18774" t="s">
        <v>39</v>
      </c>
      <c r="C18774" t="s">
        <v>107</v>
      </c>
      <c r="D18774" t="s">
        <v>19</v>
      </c>
      <c r="E18774" t="s">
        <v>19</v>
      </c>
      <c r="F18774">
        <v>1</v>
      </c>
      <c r="G18774">
        <v>5</v>
      </c>
      <c r="H18774">
        <v>1503</v>
      </c>
      <c r="I18774">
        <v>1293</v>
      </c>
      <c r="J18774">
        <v>0</v>
      </c>
      <c r="K18774">
        <v>0</v>
      </c>
      <c r="L18774" t="s">
        <v>507</v>
      </c>
      <c r="M18774" t="s">
        <v>337</v>
      </c>
      <c r="N18774" t="s">
        <v>77</v>
      </c>
      <c r="O18774" t="s">
        <v>122</v>
      </c>
      <c r="P18774" t="s">
        <v>59</v>
      </c>
      <c r="Q18774" t="s">
        <v>41</v>
      </c>
    </row>
    <row r="18775" spans="1:17" x14ac:dyDescent="0.2">
      <c r="A18775" s="2">
        <v>42547</v>
      </c>
      <c r="B18775" t="s">
        <v>204</v>
      </c>
      <c r="C18775" t="s">
        <v>391</v>
      </c>
      <c r="D18775" t="s">
        <v>57</v>
      </c>
      <c r="E18775" t="s">
        <v>115</v>
      </c>
      <c r="F18775">
        <v>186</v>
      </c>
      <c r="G18775">
        <v>173</v>
      </c>
      <c r="H18775">
        <v>68</v>
      </c>
      <c r="I18775">
        <v>116</v>
      </c>
      <c r="J18775">
        <v>1</v>
      </c>
      <c r="K18775">
        <v>1</v>
      </c>
      <c r="L18775" t="s">
        <v>28</v>
      </c>
      <c r="M18775" t="s">
        <v>699</v>
      </c>
      <c r="N18775" t="s">
        <v>204</v>
      </c>
      <c r="O18775" t="s">
        <v>22</v>
      </c>
      <c r="P18775" t="s">
        <v>23</v>
      </c>
      <c r="Q18775" t="s">
        <v>30</v>
      </c>
    </row>
    <row r="18776" spans="1:17" x14ac:dyDescent="0.2">
      <c r="A18776" s="2">
        <v>42547</v>
      </c>
      <c r="B18776" t="s">
        <v>67</v>
      </c>
      <c r="C18776" t="s">
        <v>98</v>
      </c>
      <c r="D18776" t="s">
        <v>50</v>
      </c>
      <c r="E18776" t="s">
        <v>50</v>
      </c>
      <c r="F18776">
        <v>17</v>
      </c>
      <c r="G18776">
        <v>33</v>
      </c>
      <c r="H18776">
        <v>924</v>
      </c>
      <c r="I18776">
        <v>768</v>
      </c>
      <c r="J18776">
        <v>2</v>
      </c>
      <c r="K18776">
        <v>1</v>
      </c>
      <c r="L18776" t="s">
        <v>622</v>
      </c>
      <c r="M18776" t="s">
        <v>269</v>
      </c>
      <c r="N18776" t="s">
        <v>67</v>
      </c>
      <c r="O18776" t="s">
        <v>22</v>
      </c>
      <c r="P18776" t="s">
        <v>23</v>
      </c>
      <c r="Q18776" t="s">
        <v>24</v>
      </c>
    </row>
    <row r="18777" spans="1:17" x14ac:dyDescent="0.2">
      <c r="A18777" s="2">
        <v>42547</v>
      </c>
      <c r="B18777" t="s">
        <v>129</v>
      </c>
      <c r="C18777" t="s">
        <v>244</v>
      </c>
      <c r="D18777" t="s">
        <v>50</v>
      </c>
      <c r="E18777" t="s">
        <v>50</v>
      </c>
      <c r="F18777">
        <v>4</v>
      </c>
      <c r="G18777">
        <v>24</v>
      </c>
      <c r="H18777">
        <v>1310</v>
      </c>
      <c r="I18777">
        <v>851</v>
      </c>
      <c r="J18777">
        <v>3</v>
      </c>
      <c r="K18777">
        <v>0</v>
      </c>
      <c r="L18777" t="s">
        <v>622</v>
      </c>
      <c r="M18777" t="s">
        <v>620</v>
      </c>
      <c r="N18777" t="s">
        <v>67</v>
      </c>
      <c r="O18777" t="s">
        <v>122</v>
      </c>
      <c r="P18777" t="s">
        <v>23</v>
      </c>
      <c r="Q18777" t="s">
        <v>24</v>
      </c>
    </row>
    <row r="18778" spans="1:17" x14ac:dyDescent="0.2">
      <c r="A18778" s="2">
        <v>42547</v>
      </c>
      <c r="B18778" t="s">
        <v>94</v>
      </c>
      <c r="C18778" t="s">
        <v>147</v>
      </c>
      <c r="D18778" t="s">
        <v>50</v>
      </c>
      <c r="E18778" t="s">
        <v>50</v>
      </c>
      <c r="F18778">
        <v>20</v>
      </c>
      <c r="G18778">
        <v>2</v>
      </c>
      <c r="H18778">
        <v>885</v>
      </c>
      <c r="I18778">
        <v>1383</v>
      </c>
      <c r="J18778">
        <v>0</v>
      </c>
      <c r="K18778">
        <v>4</v>
      </c>
      <c r="L18778" t="s">
        <v>622</v>
      </c>
      <c r="M18778" t="s">
        <v>795</v>
      </c>
      <c r="N18778" t="s">
        <v>67</v>
      </c>
      <c r="O18778" t="s">
        <v>122</v>
      </c>
      <c r="P18778" t="s">
        <v>23</v>
      </c>
      <c r="Q18778" t="s">
        <v>41</v>
      </c>
    </row>
    <row r="18779" spans="1:17" x14ac:dyDescent="0.2">
      <c r="A18779" s="2">
        <v>42548</v>
      </c>
      <c r="B18779" t="s">
        <v>89</v>
      </c>
      <c r="C18779" t="s">
        <v>76</v>
      </c>
      <c r="D18779" t="s">
        <v>50</v>
      </c>
      <c r="E18779" t="s">
        <v>50</v>
      </c>
      <c r="F18779">
        <v>11</v>
      </c>
      <c r="G18779">
        <v>34</v>
      </c>
      <c r="H18779">
        <v>1069</v>
      </c>
      <c r="I18779">
        <v>751</v>
      </c>
      <c r="J18779">
        <v>1</v>
      </c>
      <c r="K18779">
        <v>2</v>
      </c>
      <c r="L18779" t="s">
        <v>622</v>
      </c>
      <c r="M18779" t="s">
        <v>780</v>
      </c>
      <c r="N18779" t="s">
        <v>67</v>
      </c>
      <c r="O18779" t="s">
        <v>122</v>
      </c>
      <c r="P18779" t="s">
        <v>23</v>
      </c>
      <c r="Q18779" t="s">
        <v>41</v>
      </c>
    </row>
    <row r="18780" spans="1:17" x14ac:dyDescent="0.2">
      <c r="A18780" s="2">
        <v>42548</v>
      </c>
      <c r="B18780" t="s">
        <v>119</v>
      </c>
      <c r="C18780" t="s">
        <v>106</v>
      </c>
      <c r="D18780" t="s">
        <v>50</v>
      </c>
      <c r="E18780" t="s">
        <v>50</v>
      </c>
      <c r="F18780">
        <v>12</v>
      </c>
      <c r="G18780">
        <v>6</v>
      </c>
      <c r="H18780">
        <v>982</v>
      </c>
      <c r="I18780">
        <v>1266</v>
      </c>
      <c r="J18780">
        <v>2</v>
      </c>
      <c r="K18780">
        <v>0</v>
      </c>
      <c r="L18780" t="s">
        <v>622</v>
      </c>
      <c r="M18780" t="s">
        <v>769</v>
      </c>
      <c r="N18780" t="s">
        <v>67</v>
      </c>
      <c r="O18780" t="s">
        <v>122</v>
      </c>
      <c r="P18780" t="s">
        <v>23</v>
      </c>
      <c r="Q18780" t="s">
        <v>24</v>
      </c>
    </row>
    <row r="18781" spans="1:17" x14ac:dyDescent="0.2">
      <c r="A18781" s="2">
        <v>42551</v>
      </c>
      <c r="B18781" t="s">
        <v>571</v>
      </c>
      <c r="C18781" t="s">
        <v>898</v>
      </c>
      <c r="D18781" t="s">
        <v>115</v>
      </c>
      <c r="E18781" t="s">
        <v>115</v>
      </c>
      <c r="F18781">
        <v>196</v>
      </c>
      <c r="G18781">
        <v>203</v>
      </c>
      <c r="H18781">
        <v>41</v>
      </c>
      <c r="I18781">
        <v>4</v>
      </c>
      <c r="J18781">
        <v>2</v>
      </c>
      <c r="K18781">
        <v>2</v>
      </c>
      <c r="L18781" t="s">
        <v>1071</v>
      </c>
      <c r="M18781" t="s">
        <v>1600</v>
      </c>
      <c r="N18781" t="s">
        <v>889</v>
      </c>
      <c r="O18781" t="s">
        <v>122</v>
      </c>
      <c r="P18781" t="s">
        <v>23</v>
      </c>
      <c r="Q18781" t="s">
        <v>30</v>
      </c>
    </row>
    <row r="18782" spans="1:17" x14ac:dyDescent="0.2">
      <c r="A18782" s="2">
        <v>42551</v>
      </c>
      <c r="B18782" t="s">
        <v>90</v>
      </c>
      <c r="C18782" t="s">
        <v>82</v>
      </c>
      <c r="D18782" t="s">
        <v>50</v>
      </c>
      <c r="E18782" t="s">
        <v>50</v>
      </c>
      <c r="F18782">
        <v>27</v>
      </c>
      <c r="G18782">
        <v>8</v>
      </c>
      <c r="H18782">
        <v>842</v>
      </c>
      <c r="I18782">
        <v>1181</v>
      </c>
      <c r="J18782">
        <v>1</v>
      </c>
      <c r="K18782">
        <v>1</v>
      </c>
      <c r="L18782" t="s">
        <v>622</v>
      </c>
      <c r="M18782" t="s">
        <v>772</v>
      </c>
      <c r="N18782" t="s">
        <v>67</v>
      </c>
      <c r="O18782" t="s">
        <v>122</v>
      </c>
      <c r="P18782" t="s">
        <v>59</v>
      </c>
      <c r="Q18782" t="s">
        <v>41</v>
      </c>
    </row>
    <row r="18783" spans="1:17" x14ac:dyDescent="0.2">
      <c r="A18783" s="2">
        <v>42552</v>
      </c>
      <c r="B18783" t="s">
        <v>161</v>
      </c>
      <c r="C18783" t="s">
        <v>147</v>
      </c>
      <c r="D18783" t="s">
        <v>50</v>
      </c>
      <c r="E18783" t="s">
        <v>50</v>
      </c>
      <c r="F18783">
        <v>26</v>
      </c>
      <c r="G18783">
        <v>2</v>
      </c>
      <c r="H18783">
        <v>846</v>
      </c>
      <c r="I18783">
        <v>1383</v>
      </c>
      <c r="J18783">
        <v>3</v>
      </c>
      <c r="K18783">
        <v>1</v>
      </c>
      <c r="L18783" t="s">
        <v>622</v>
      </c>
      <c r="M18783" t="s">
        <v>620</v>
      </c>
      <c r="N18783" t="s">
        <v>67</v>
      </c>
      <c r="O18783" t="s">
        <v>122</v>
      </c>
      <c r="P18783" t="s">
        <v>23</v>
      </c>
      <c r="Q18783" t="s">
        <v>24</v>
      </c>
    </row>
    <row r="18784" spans="1:17" x14ac:dyDescent="0.2">
      <c r="A18784" s="2">
        <v>42553</v>
      </c>
      <c r="B18784" t="s">
        <v>129</v>
      </c>
      <c r="C18784" t="s">
        <v>119</v>
      </c>
      <c r="D18784" t="s">
        <v>50</v>
      </c>
      <c r="E18784" t="s">
        <v>50</v>
      </c>
      <c r="F18784">
        <v>4</v>
      </c>
      <c r="G18784">
        <v>12</v>
      </c>
      <c r="H18784">
        <v>1310</v>
      </c>
      <c r="I18784">
        <v>982</v>
      </c>
      <c r="J18784">
        <v>1</v>
      </c>
      <c r="K18784">
        <v>1</v>
      </c>
      <c r="L18784" t="s">
        <v>622</v>
      </c>
      <c r="M18784" t="s">
        <v>368</v>
      </c>
      <c r="N18784" t="s">
        <v>67</v>
      </c>
      <c r="O18784" t="s">
        <v>122</v>
      </c>
      <c r="P18784" t="s">
        <v>59</v>
      </c>
      <c r="Q18784" t="s">
        <v>24</v>
      </c>
    </row>
    <row r="18785" spans="1:17" x14ac:dyDescent="0.2">
      <c r="A18785" s="2">
        <v>42553</v>
      </c>
      <c r="B18785" t="s">
        <v>898</v>
      </c>
      <c r="C18785" t="s">
        <v>638</v>
      </c>
      <c r="D18785" t="s">
        <v>115</v>
      </c>
      <c r="E18785" t="s">
        <v>115</v>
      </c>
      <c r="F18785">
        <v>203</v>
      </c>
      <c r="G18785">
        <v>191</v>
      </c>
      <c r="H18785">
        <v>4</v>
      </c>
      <c r="I18785">
        <v>56</v>
      </c>
      <c r="J18785">
        <v>0</v>
      </c>
      <c r="K18785">
        <v>2</v>
      </c>
      <c r="L18785" t="s">
        <v>1071</v>
      </c>
      <c r="M18785" t="s">
        <v>1600</v>
      </c>
      <c r="N18785" t="s">
        <v>889</v>
      </c>
      <c r="O18785" t="s">
        <v>122</v>
      </c>
      <c r="P18785" t="s">
        <v>23</v>
      </c>
      <c r="Q18785" t="s">
        <v>41</v>
      </c>
    </row>
    <row r="18786" spans="1:17" x14ac:dyDescent="0.2">
      <c r="A18786" s="2">
        <v>42554</v>
      </c>
      <c r="B18786" t="s">
        <v>67</v>
      </c>
      <c r="C18786" t="s">
        <v>76</v>
      </c>
      <c r="D18786" t="s">
        <v>50</v>
      </c>
      <c r="E18786" t="s">
        <v>50</v>
      </c>
      <c r="F18786">
        <v>17</v>
      </c>
      <c r="G18786">
        <v>34</v>
      </c>
      <c r="H18786">
        <v>924</v>
      </c>
      <c r="I18786">
        <v>751</v>
      </c>
      <c r="J18786">
        <v>5</v>
      </c>
      <c r="K18786">
        <v>2</v>
      </c>
      <c r="L18786" t="s">
        <v>622</v>
      </c>
      <c r="M18786" t="s">
        <v>769</v>
      </c>
      <c r="N18786" t="s">
        <v>67</v>
      </c>
      <c r="O18786" t="s">
        <v>22</v>
      </c>
      <c r="P18786" t="s">
        <v>23</v>
      </c>
      <c r="Q18786" t="s">
        <v>24</v>
      </c>
    </row>
    <row r="18787" spans="1:17" x14ac:dyDescent="0.2">
      <c r="A18787" s="2">
        <v>42557</v>
      </c>
      <c r="B18787" t="s">
        <v>82</v>
      </c>
      <c r="C18787" t="s">
        <v>161</v>
      </c>
      <c r="D18787" t="s">
        <v>50</v>
      </c>
      <c r="E18787" t="s">
        <v>50</v>
      </c>
      <c r="F18787">
        <v>8</v>
      </c>
      <c r="G18787">
        <v>26</v>
      </c>
      <c r="H18787">
        <v>1181</v>
      </c>
      <c r="I18787">
        <v>846</v>
      </c>
      <c r="J18787">
        <v>2</v>
      </c>
      <c r="K18787">
        <v>0</v>
      </c>
      <c r="L18787" t="s">
        <v>622</v>
      </c>
      <c r="M18787" t="s">
        <v>269</v>
      </c>
      <c r="N18787" t="s">
        <v>67</v>
      </c>
      <c r="O18787" t="s">
        <v>122</v>
      </c>
      <c r="P18787" t="s">
        <v>23</v>
      </c>
      <c r="Q18787" t="s">
        <v>24</v>
      </c>
    </row>
    <row r="18788" spans="1:17" x14ac:dyDescent="0.2">
      <c r="A18788" s="2">
        <v>42558</v>
      </c>
      <c r="B18788" t="s">
        <v>67</v>
      </c>
      <c r="C18788" t="s">
        <v>129</v>
      </c>
      <c r="D18788" t="s">
        <v>50</v>
      </c>
      <c r="E18788" t="s">
        <v>50</v>
      </c>
      <c r="F18788">
        <v>17</v>
      </c>
      <c r="G18788">
        <v>4</v>
      </c>
      <c r="H18788">
        <v>924</v>
      </c>
      <c r="I18788">
        <v>1310</v>
      </c>
      <c r="J18788">
        <v>2</v>
      </c>
      <c r="K18788">
        <v>0</v>
      </c>
      <c r="L18788" t="s">
        <v>622</v>
      </c>
      <c r="M18788" t="s">
        <v>772</v>
      </c>
      <c r="N18788" t="s">
        <v>67</v>
      </c>
      <c r="O18788" t="s">
        <v>22</v>
      </c>
      <c r="P18788" t="s">
        <v>23</v>
      </c>
      <c r="Q18788" t="s">
        <v>24</v>
      </c>
    </row>
    <row r="18789" spans="1:17" x14ac:dyDescent="0.2">
      <c r="A18789" s="2">
        <v>42561</v>
      </c>
      <c r="B18789" t="s">
        <v>67</v>
      </c>
      <c r="C18789" t="s">
        <v>82</v>
      </c>
      <c r="D18789" t="s">
        <v>50</v>
      </c>
      <c r="E18789" t="s">
        <v>50</v>
      </c>
      <c r="F18789">
        <v>17</v>
      </c>
      <c r="G18789">
        <v>8</v>
      </c>
      <c r="H18789">
        <v>924</v>
      </c>
      <c r="I18789">
        <v>1181</v>
      </c>
      <c r="J18789">
        <v>0</v>
      </c>
      <c r="K18789">
        <v>1</v>
      </c>
      <c r="L18789" t="s">
        <v>622</v>
      </c>
      <c r="M18789" t="s">
        <v>769</v>
      </c>
      <c r="N18789" t="s">
        <v>67</v>
      </c>
      <c r="O18789" t="s">
        <v>22</v>
      </c>
      <c r="P18789" t="s">
        <v>23</v>
      </c>
      <c r="Q18789" t="s">
        <v>41</v>
      </c>
    </row>
    <row r="18790" spans="1:17" x14ac:dyDescent="0.2">
      <c r="A18790" s="2">
        <v>42575</v>
      </c>
      <c r="B18790" t="s">
        <v>449</v>
      </c>
      <c r="C18790" t="s">
        <v>164</v>
      </c>
      <c r="D18790" t="s">
        <v>115</v>
      </c>
      <c r="E18790" t="s">
        <v>115</v>
      </c>
      <c r="F18790">
        <v>56</v>
      </c>
      <c r="G18790">
        <v>99</v>
      </c>
      <c r="H18790">
        <v>568</v>
      </c>
      <c r="I18790">
        <v>354</v>
      </c>
      <c r="J18790">
        <v>2</v>
      </c>
      <c r="K18790">
        <v>1</v>
      </c>
      <c r="L18790" t="s">
        <v>28</v>
      </c>
      <c r="M18790" t="s">
        <v>530</v>
      </c>
      <c r="N18790" t="s">
        <v>449</v>
      </c>
      <c r="O18790" t="s">
        <v>22</v>
      </c>
      <c r="P18790" t="s">
        <v>23</v>
      </c>
      <c r="Q18790" t="s">
        <v>24</v>
      </c>
    </row>
    <row r="18791" spans="1:17" x14ac:dyDescent="0.2">
      <c r="A18791" s="2">
        <v>42579</v>
      </c>
      <c r="B18791" t="s">
        <v>648</v>
      </c>
      <c r="C18791" t="s">
        <v>443</v>
      </c>
      <c r="D18791" t="s">
        <v>115</v>
      </c>
      <c r="E18791" t="s">
        <v>115</v>
      </c>
      <c r="F18791">
        <v>180</v>
      </c>
      <c r="G18791">
        <v>158</v>
      </c>
      <c r="H18791">
        <v>95</v>
      </c>
      <c r="I18791">
        <v>174</v>
      </c>
      <c r="J18791">
        <v>2</v>
      </c>
      <c r="K18791">
        <v>1</v>
      </c>
      <c r="L18791" t="s">
        <v>28</v>
      </c>
      <c r="M18791" t="s">
        <v>717</v>
      </c>
      <c r="N18791" t="s">
        <v>648</v>
      </c>
      <c r="O18791" t="s">
        <v>22</v>
      </c>
      <c r="P18791" t="s">
        <v>23</v>
      </c>
      <c r="Q18791" t="s">
        <v>24</v>
      </c>
    </row>
    <row r="18792" spans="1:17" x14ac:dyDescent="0.2">
      <c r="A18792" s="2">
        <v>42590</v>
      </c>
      <c r="B18792" t="s">
        <v>239</v>
      </c>
      <c r="C18792" t="s">
        <v>583</v>
      </c>
      <c r="D18792" t="s">
        <v>115</v>
      </c>
      <c r="E18792" t="s">
        <v>115</v>
      </c>
      <c r="F18792">
        <v>106</v>
      </c>
      <c r="G18792">
        <v>120</v>
      </c>
      <c r="H18792">
        <v>339</v>
      </c>
      <c r="I18792">
        <v>312</v>
      </c>
      <c r="J18792">
        <v>1</v>
      </c>
      <c r="K18792">
        <v>0</v>
      </c>
      <c r="L18792" t="s">
        <v>28</v>
      </c>
      <c r="M18792" t="s">
        <v>240</v>
      </c>
      <c r="N18792" t="s">
        <v>239</v>
      </c>
      <c r="O18792" t="s">
        <v>22</v>
      </c>
      <c r="P18792" t="s">
        <v>23</v>
      </c>
      <c r="Q18792" t="s">
        <v>24</v>
      </c>
    </row>
    <row r="18793" spans="1:17" x14ac:dyDescent="0.2">
      <c r="A18793" s="2">
        <v>42590</v>
      </c>
      <c r="B18793" t="s">
        <v>166</v>
      </c>
      <c r="C18793" t="s">
        <v>164</v>
      </c>
      <c r="D18793" t="s">
        <v>115</v>
      </c>
      <c r="E18793" t="s">
        <v>115</v>
      </c>
      <c r="F18793">
        <v>79</v>
      </c>
      <c r="G18793">
        <v>99</v>
      </c>
      <c r="H18793">
        <v>424</v>
      </c>
      <c r="I18793">
        <v>354</v>
      </c>
      <c r="J18793">
        <v>2</v>
      </c>
      <c r="K18793">
        <v>1</v>
      </c>
      <c r="L18793" t="s">
        <v>28</v>
      </c>
      <c r="M18793" t="s">
        <v>165</v>
      </c>
      <c r="N18793" t="s">
        <v>166</v>
      </c>
      <c r="O18793" t="s">
        <v>22</v>
      </c>
      <c r="P18793" t="s">
        <v>23</v>
      </c>
      <c r="Q18793" t="s">
        <v>24</v>
      </c>
    </row>
    <row r="18794" spans="1:17" x14ac:dyDescent="0.2">
      <c r="A18794" s="2">
        <v>42595</v>
      </c>
      <c r="B18794" t="s">
        <v>979</v>
      </c>
      <c r="C18794" t="s">
        <v>388</v>
      </c>
      <c r="D18794" t="s">
        <v>115</v>
      </c>
      <c r="E18794" t="s">
        <v>115</v>
      </c>
      <c r="F18794">
        <v>192</v>
      </c>
      <c r="G18794">
        <v>152</v>
      </c>
      <c r="H18794">
        <v>63</v>
      </c>
      <c r="I18794">
        <v>199</v>
      </c>
      <c r="J18794">
        <v>0</v>
      </c>
      <c r="K18794">
        <v>3</v>
      </c>
      <c r="L18794" t="s">
        <v>28</v>
      </c>
      <c r="M18794" t="s">
        <v>1049</v>
      </c>
      <c r="N18794" t="s">
        <v>979</v>
      </c>
      <c r="O18794" t="s">
        <v>22</v>
      </c>
      <c r="P18794" t="s">
        <v>23</v>
      </c>
      <c r="Q18794" t="s">
        <v>41</v>
      </c>
    </row>
    <row r="18795" spans="1:17" x14ac:dyDescent="0.2">
      <c r="A18795" s="2">
        <v>42600</v>
      </c>
      <c r="B18795" t="s">
        <v>177</v>
      </c>
      <c r="C18795" t="s">
        <v>166</v>
      </c>
      <c r="D18795" t="s">
        <v>115</v>
      </c>
      <c r="E18795" t="s">
        <v>115</v>
      </c>
      <c r="F18795">
        <v>79</v>
      </c>
      <c r="G18795">
        <v>80</v>
      </c>
      <c r="H18795">
        <v>436</v>
      </c>
      <c r="I18795">
        <v>424</v>
      </c>
      <c r="J18795">
        <v>2</v>
      </c>
      <c r="K18795">
        <v>3</v>
      </c>
      <c r="L18795" t="s">
        <v>28</v>
      </c>
      <c r="M18795" t="s">
        <v>714</v>
      </c>
      <c r="N18795" t="s">
        <v>53</v>
      </c>
      <c r="O18795" t="s">
        <v>122</v>
      </c>
      <c r="P18795" t="s">
        <v>23</v>
      </c>
      <c r="Q18795" t="s">
        <v>41</v>
      </c>
    </row>
    <row r="18796" spans="1:17" x14ac:dyDescent="0.2">
      <c r="A18796" s="2">
        <v>42603</v>
      </c>
      <c r="B18796" t="s">
        <v>164</v>
      </c>
      <c r="C18796" t="s">
        <v>163</v>
      </c>
      <c r="D18796" t="s">
        <v>115</v>
      </c>
      <c r="E18796" t="s">
        <v>115</v>
      </c>
      <c r="F18796">
        <v>113</v>
      </c>
      <c r="G18796">
        <v>99</v>
      </c>
      <c r="H18796">
        <v>336</v>
      </c>
      <c r="I18796">
        <v>354</v>
      </c>
      <c r="J18796">
        <v>1</v>
      </c>
      <c r="K18796">
        <v>1</v>
      </c>
      <c r="L18796" t="s">
        <v>28</v>
      </c>
      <c r="M18796" t="s">
        <v>1688</v>
      </c>
      <c r="N18796" t="s">
        <v>391</v>
      </c>
      <c r="O18796" t="s">
        <v>122</v>
      </c>
      <c r="P18796" t="s">
        <v>23</v>
      </c>
      <c r="Q18796" t="s">
        <v>30</v>
      </c>
    </row>
    <row r="18797" spans="1:17" x14ac:dyDescent="0.2">
      <c r="A18797" s="2">
        <v>42606</v>
      </c>
      <c r="B18797" t="s">
        <v>304</v>
      </c>
      <c r="C18797" t="s">
        <v>532</v>
      </c>
      <c r="D18797" t="s">
        <v>27</v>
      </c>
      <c r="E18797" t="s">
        <v>27</v>
      </c>
      <c r="F18797">
        <v>84</v>
      </c>
      <c r="G18797">
        <v>107</v>
      </c>
      <c r="H18797">
        <v>390</v>
      </c>
      <c r="I18797">
        <v>340</v>
      </c>
      <c r="J18797">
        <v>1</v>
      </c>
      <c r="K18797">
        <v>0</v>
      </c>
      <c r="L18797" t="s">
        <v>28</v>
      </c>
      <c r="M18797" t="s">
        <v>628</v>
      </c>
      <c r="N18797" t="s">
        <v>304</v>
      </c>
      <c r="O18797" t="s">
        <v>22</v>
      </c>
      <c r="P18797" t="s">
        <v>23</v>
      </c>
      <c r="Q18797" t="s">
        <v>24</v>
      </c>
    </row>
    <row r="18798" spans="1:17" x14ac:dyDescent="0.2">
      <c r="A18798" s="2">
        <v>42606</v>
      </c>
      <c r="B18798" t="s">
        <v>163</v>
      </c>
      <c r="C18798" t="s">
        <v>176</v>
      </c>
      <c r="D18798" t="s">
        <v>115</v>
      </c>
      <c r="E18798" t="s">
        <v>115</v>
      </c>
      <c r="F18798">
        <v>99</v>
      </c>
      <c r="G18798">
        <v>74</v>
      </c>
      <c r="H18798">
        <v>354</v>
      </c>
      <c r="I18798">
        <v>483</v>
      </c>
      <c r="J18798">
        <v>2</v>
      </c>
      <c r="K18798">
        <v>0</v>
      </c>
      <c r="L18798" t="s">
        <v>28</v>
      </c>
      <c r="M18798" t="s">
        <v>823</v>
      </c>
      <c r="N18798" t="s">
        <v>182</v>
      </c>
      <c r="O18798" t="s">
        <v>122</v>
      </c>
      <c r="P18798" t="s">
        <v>23</v>
      </c>
      <c r="Q18798" t="s">
        <v>24</v>
      </c>
    </row>
    <row r="18799" spans="1:17" x14ac:dyDescent="0.2">
      <c r="A18799" s="2">
        <v>42606</v>
      </c>
      <c r="B18799" t="s">
        <v>113</v>
      </c>
      <c r="C18799" t="s">
        <v>649</v>
      </c>
      <c r="D18799" t="s">
        <v>115</v>
      </c>
      <c r="E18799" t="s">
        <v>115</v>
      </c>
      <c r="F18799">
        <v>61</v>
      </c>
      <c r="G18799">
        <v>177</v>
      </c>
      <c r="H18799">
        <v>539</v>
      </c>
      <c r="I18799">
        <v>106</v>
      </c>
      <c r="J18799">
        <v>4</v>
      </c>
      <c r="K18799">
        <v>0</v>
      </c>
      <c r="L18799" t="s">
        <v>28</v>
      </c>
      <c r="M18799" t="s">
        <v>165</v>
      </c>
      <c r="N18799" t="s">
        <v>166</v>
      </c>
      <c r="O18799" t="s">
        <v>122</v>
      </c>
      <c r="P18799" t="s">
        <v>23</v>
      </c>
      <c r="Q18799" t="s">
        <v>24</v>
      </c>
    </row>
    <row r="18800" spans="1:17" x14ac:dyDescent="0.2">
      <c r="A18800" s="2">
        <v>42606</v>
      </c>
      <c r="B18800" t="s">
        <v>449</v>
      </c>
      <c r="C18800" t="s">
        <v>224</v>
      </c>
      <c r="D18800" t="s">
        <v>115</v>
      </c>
      <c r="E18800" t="s">
        <v>36</v>
      </c>
      <c r="F18800">
        <v>55</v>
      </c>
      <c r="G18800">
        <v>73</v>
      </c>
      <c r="H18800">
        <v>560</v>
      </c>
      <c r="I18800">
        <v>486</v>
      </c>
      <c r="J18800">
        <v>1</v>
      </c>
      <c r="K18800">
        <v>0</v>
      </c>
      <c r="L18800" t="s">
        <v>28</v>
      </c>
      <c r="M18800" t="s">
        <v>530</v>
      </c>
      <c r="N18800" t="s">
        <v>449</v>
      </c>
      <c r="O18800" t="s">
        <v>22</v>
      </c>
      <c r="P18800" t="s">
        <v>23</v>
      </c>
      <c r="Q18800" t="s">
        <v>24</v>
      </c>
    </row>
    <row r="18801" spans="1:17" x14ac:dyDescent="0.2">
      <c r="A18801" s="2">
        <v>42609</v>
      </c>
      <c r="B18801" t="s">
        <v>602</v>
      </c>
      <c r="C18801" t="s">
        <v>469</v>
      </c>
      <c r="D18801" t="s">
        <v>115</v>
      </c>
      <c r="E18801" t="s">
        <v>115</v>
      </c>
      <c r="F18801">
        <v>144</v>
      </c>
      <c r="G18801">
        <v>105</v>
      </c>
      <c r="H18801">
        <v>222</v>
      </c>
      <c r="I18801">
        <v>340</v>
      </c>
      <c r="J18801">
        <v>0</v>
      </c>
      <c r="K18801">
        <v>0</v>
      </c>
      <c r="L18801" t="s">
        <v>28</v>
      </c>
      <c r="M18801" t="s">
        <v>1567</v>
      </c>
      <c r="N18801" t="s">
        <v>602</v>
      </c>
      <c r="O18801" t="s">
        <v>22</v>
      </c>
      <c r="P18801" t="s">
        <v>23</v>
      </c>
      <c r="Q18801" t="s">
        <v>30</v>
      </c>
    </row>
    <row r="18802" spans="1:17" x14ac:dyDescent="0.2">
      <c r="A18802" s="2">
        <v>42610</v>
      </c>
      <c r="B18802" t="s">
        <v>262</v>
      </c>
      <c r="C18802" t="s">
        <v>229</v>
      </c>
      <c r="D18802" t="s">
        <v>27</v>
      </c>
      <c r="E18802" t="s">
        <v>27</v>
      </c>
      <c r="F18802">
        <v>138</v>
      </c>
      <c r="G18802">
        <v>114</v>
      </c>
      <c r="H18802">
        <v>243</v>
      </c>
      <c r="I18802">
        <v>332</v>
      </c>
      <c r="J18802">
        <v>5</v>
      </c>
      <c r="K18802">
        <v>0</v>
      </c>
      <c r="L18802" t="s">
        <v>28</v>
      </c>
      <c r="M18802" t="s">
        <v>664</v>
      </c>
      <c r="N18802" t="s">
        <v>262</v>
      </c>
      <c r="O18802" t="s">
        <v>22</v>
      </c>
      <c r="P18802" t="s">
        <v>23</v>
      </c>
      <c r="Q18802" t="s">
        <v>24</v>
      </c>
    </row>
    <row r="18803" spans="1:17" x14ac:dyDescent="0.2">
      <c r="A18803" s="2">
        <v>42612</v>
      </c>
      <c r="B18803" t="s">
        <v>183</v>
      </c>
      <c r="C18803" t="s">
        <v>34</v>
      </c>
      <c r="D18803" t="s">
        <v>36</v>
      </c>
      <c r="E18803" t="s">
        <v>36</v>
      </c>
      <c r="F18803">
        <v>43</v>
      </c>
      <c r="G18803">
        <v>66</v>
      </c>
      <c r="H18803">
        <v>631</v>
      </c>
      <c r="I18803">
        <v>521</v>
      </c>
      <c r="J18803">
        <v>1</v>
      </c>
      <c r="K18803">
        <v>1</v>
      </c>
      <c r="L18803" t="s">
        <v>28</v>
      </c>
      <c r="M18803" t="s">
        <v>682</v>
      </c>
      <c r="N18803" t="s">
        <v>183</v>
      </c>
      <c r="O18803" t="s">
        <v>22</v>
      </c>
      <c r="P18803" t="s">
        <v>23</v>
      </c>
      <c r="Q18803" t="s">
        <v>30</v>
      </c>
    </row>
    <row r="18804" spans="1:17" x14ac:dyDescent="0.2">
      <c r="A18804" s="2">
        <v>42612</v>
      </c>
      <c r="B18804" t="s">
        <v>569</v>
      </c>
      <c r="C18804" t="s">
        <v>560</v>
      </c>
      <c r="D18804" t="s">
        <v>115</v>
      </c>
      <c r="E18804" t="s">
        <v>50</v>
      </c>
      <c r="F18804">
        <v>105</v>
      </c>
      <c r="G18804">
        <v>96</v>
      </c>
      <c r="H18804">
        <v>340</v>
      </c>
      <c r="I18804">
        <v>358</v>
      </c>
      <c r="J18804">
        <v>2</v>
      </c>
      <c r="K18804">
        <v>0</v>
      </c>
      <c r="L18804" t="s">
        <v>28</v>
      </c>
      <c r="M18804" t="s">
        <v>1109</v>
      </c>
      <c r="N18804" t="s">
        <v>569</v>
      </c>
      <c r="O18804" t="s">
        <v>22</v>
      </c>
      <c r="P18804" t="s">
        <v>23</v>
      </c>
      <c r="Q18804" t="s">
        <v>24</v>
      </c>
    </row>
    <row r="18805" spans="1:17" x14ac:dyDescent="0.2">
      <c r="A18805" s="2">
        <v>42612</v>
      </c>
      <c r="B18805" t="s">
        <v>208</v>
      </c>
      <c r="C18805" t="s">
        <v>207</v>
      </c>
      <c r="D18805" t="s">
        <v>36</v>
      </c>
      <c r="E18805" t="s">
        <v>36</v>
      </c>
      <c r="F18805">
        <v>65</v>
      </c>
      <c r="G18805">
        <v>88</v>
      </c>
      <c r="H18805">
        <v>525</v>
      </c>
      <c r="I18805">
        <v>380</v>
      </c>
      <c r="J18805">
        <v>0</v>
      </c>
      <c r="K18805">
        <v>0</v>
      </c>
      <c r="L18805" t="s">
        <v>28</v>
      </c>
      <c r="M18805" t="s">
        <v>398</v>
      </c>
      <c r="N18805" t="s">
        <v>208</v>
      </c>
      <c r="O18805" t="s">
        <v>22</v>
      </c>
      <c r="P18805" t="s">
        <v>23</v>
      </c>
      <c r="Q18805" t="s">
        <v>30</v>
      </c>
    </row>
    <row r="18806" spans="1:17" x14ac:dyDescent="0.2">
      <c r="A18806" s="2">
        <v>42613</v>
      </c>
      <c r="B18806" t="s">
        <v>85</v>
      </c>
      <c r="C18806" t="s">
        <v>110</v>
      </c>
      <c r="D18806" t="s">
        <v>50</v>
      </c>
      <c r="E18806" t="s">
        <v>36</v>
      </c>
      <c r="F18806">
        <v>37</v>
      </c>
      <c r="G18806">
        <v>53</v>
      </c>
      <c r="H18806">
        <v>739</v>
      </c>
      <c r="I18806">
        <v>573</v>
      </c>
      <c r="J18806">
        <v>0</v>
      </c>
      <c r="K18806">
        <v>0</v>
      </c>
      <c r="L18806" t="s">
        <v>28</v>
      </c>
      <c r="M18806" t="s">
        <v>1075</v>
      </c>
      <c r="N18806" t="s">
        <v>85</v>
      </c>
      <c r="O18806" t="s">
        <v>22</v>
      </c>
      <c r="P18806" t="s">
        <v>23</v>
      </c>
      <c r="Q18806" t="s">
        <v>30</v>
      </c>
    </row>
    <row r="18807" spans="1:17" x14ac:dyDescent="0.2">
      <c r="A18807" s="2">
        <v>42613</v>
      </c>
      <c r="B18807" t="s">
        <v>293</v>
      </c>
      <c r="C18807" t="s">
        <v>286</v>
      </c>
      <c r="D18807" t="s">
        <v>50</v>
      </c>
      <c r="E18807" t="s">
        <v>50</v>
      </c>
      <c r="F18807">
        <v>34</v>
      </c>
      <c r="G18807">
        <v>102</v>
      </c>
      <c r="H18807">
        <v>768</v>
      </c>
      <c r="I18807">
        <v>348</v>
      </c>
      <c r="J18807">
        <v>3</v>
      </c>
      <c r="K18807">
        <v>0</v>
      </c>
      <c r="L18807" t="s">
        <v>28</v>
      </c>
      <c r="M18807" t="s">
        <v>1689</v>
      </c>
      <c r="N18807" t="s">
        <v>293</v>
      </c>
      <c r="O18807" t="s">
        <v>22</v>
      </c>
      <c r="P18807" t="s">
        <v>23</v>
      </c>
      <c r="Q18807" t="s">
        <v>24</v>
      </c>
    </row>
    <row r="18808" spans="1:17" x14ac:dyDescent="0.2">
      <c r="A18808" s="2">
        <v>42613</v>
      </c>
      <c r="B18808" t="s">
        <v>72</v>
      </c>
      <c r="C18808" t="s">
        <v>174</v>
      </c>
      <c r="D18808" t="s">
        <v>50</v>
      </c>
      <c r="E18808" t="s">
        <v>50</v>
      </c>
      <c r="F18808">
        <v>44</v>
      </c>
      <c r="G18808">
        <v>182</v>
      </c>
      <c r="H18808">
        <v>630</v>
      </c>
      <c r="I18808">
        <v>88</v>
      </c>
      <c r="J18808">
        <v>5</v>
      </c>
      <c r="K18808">
        <v>0</v>
      </c>
      <c r="L18808" t="s">
        <v>28</v>
      </c>
      <c r="M18808" t="s">
        <v>1690</v>
      </c>
      <c r="N18808" t="s">
        <v>72</v>
      </c>
      <c r="O18808" t="s">
        <v>22</v>
      </c>
      <c r="P18808" t="s">
        <v>23</v>
      </c>
      <c r="Q18808" t="s">
        <v>24</v>
      </c>
    </row>
    <row r="18809" spans="1:17" x14ac:dyDescent="0.2">
      <c r="A18809" s="2">
        <v>42613</v>
      </c>
      <c r="B18809" t="s">
        <v>81</v>
      </c>
      <c r="C18809" t="s">
        <v>184</v>
      </c>
      <c r="D18809" t="s">
        <v>50</v>
      </c>
      <c r="E18809" t="s">
        <v>50</v>
      </c>
      <c r="F18809">
        <v>117</v>
      </c>
      <c r="G18809">
        <v>176</v>
      </c>
      <c r="H18809">
        <v>322</v>
      </c>
      <c r="I18809">
        <v>109</v>
      </c>
      <c r="J18809">
        <v>1</v>
      </c>
      <c r="K18809">
        <v>1</v>
      </c>
      <c r="L18809" t="s">
        <v>28</v>
      </c>
      <c r="M18809" t="s">
        <v>797</v>
      </c>
      <c r="N18809" t="s">
        <v>81</v>
      </c>
      <c r="O18809" t="s">
        <v>22</v>
      </c>
      <c r="P18809" t="s">
        <v>23</v>
      </c>
      <c r="Q18809" t="s">
        <v>30</v>
      </c>
    </row>
    <row r="18810" spans="1:17" x14ac:dyDescent="0.2">
      <c r="A18810" s="2">
        <v>42613</v>
      </c>
      <c r="B18810" t="s">
        <v>129</v>
      </c>
      <c r="C18810" t="s">
        <v>70</v>
      </c>
      <c r="D18810" t="s">
        <v>50</v>
      </c>
      <c r="E18810" t="s">
        <v>50</v>
      </c>
      <c r="F18810">
        <v>4</v>
      </c>
      <c r="G18810">
        <v>61</v>
      </c>
      <c r="H18810">
        <v>1319</v>
      </c>
      <c r="I18810">
        <v>539</v>
      </c>
      <c r="J18810">
        <v>2</v>
      </c>
      <c r="K18810">
        <v>0</v>
      </c>
      <c r="L18810" t="s">
        <v>28</v>
      </c>
      <c r="M18810" t="s">
        <v>1181</v>
      </c>
      <c r="N18810" t="s">
        <v>129</v>
      </c>
      <c r="O18810" t="s">
        <v>22</v>
      </c>
      <c r="P18810" t="s">
        <v>23</v>
      </c>
      <c r="Q18810" t="s">
        <v>24</v>
      </c>
    </row>
    <row r="18811" spans="1:17" x14ac:dyDescent="0.2">
      <c r="A18811" s="2">
        <v>42613</v>
      </c>
      <c r="B18811" t="s">
        <v>98</v>
      </c>
      <c r="C18811" t="s">
        <v>239</v>
      </c>
      <c r="D18811" t="s">
        <v>50</v>
      </c>
      <c r="E18811" t="s">
        <v>115</v>
      </c>
      <c r="F18811">
        <v>31</v>
      </c>
      <c r="G18811">
        <v>107</v>
      </c>
      <c r="H18811">
        <v>800</v>
      </c>
      <c r="I18811">
        <v>339</v>
      </c>
      <c r="J18811">
        <v>4</v>
      </c>
      <c r="K18811">
        <v>0</v>
      </c>
      <c r="L18811" t="s">
        <v>28</v>
      </c>
      <c r="M18811" t="s">
        <v>99</v>
      </c>
      <c r="N18811" t="s">
        <v>98</v>
      </c>
      <c r="O18811" t="s">
        <v>22</v>
      </c>
      <c r="P18811" t="s">
        <v>23</v>
      </c>
      <c r="Q18811" t="s">
        <v>24</v>
      </c>
    </row>
    <row r="18812" spans="1:17" x14ac:dyDescent="0.2">
      <c r="A18812" s="2">
        <v>42613</v>
      </c>
      <c r="B18812" t="s">
        <v>464</v>
      </c>
      <c r="C18812" t="s">
        <v>177</v>
      </c>
      <c r="D18812" t="s">
        <v>115</v>
      </c>
      <c r="E18812" t="s">
        <v>115</v>
      </c>
      <c r="F18812">
        <v>149</v>
      </c>
      <c r="G18812">
        <v>79</v>
      </c>
      <c r="H18812">
        <v>208</v>
      </c>
      <c r="I18812">
        <v>436</v>
      </c>
      <c r="J18812">
        <v>1</v>
      </c>
      <c r="K18812">
        <v>1</v>
      </c>
      <c r="L18812" t="s">
        <v>28</v>
      </c>
      <c r="M18812" t="s">
        <v>465</v>
      </c>
      <c r="N18812" t="s">
        <v>464</v>
      </c>
      <c r="O18812" t="s">
        <v>22</v>
      </c>
      <c r="P18812" t="s">
        <v>23</v>
      </c>
      <c r="Q18812" t="s">
        <v>30</v>
      </c>
    </row>
    <row r="18813" spans="1:17" x14ac:dyDescent="0.2">
      <c r="A18813" s="2">
        <v>42613</v>
      </c>
      <c r="B18813" t="s">
        <v>49</v>
      </c>
      <c r="C18813" t="s">
        <v>317</v>
      </c>
      <c r="D18813" t="s">
        <v>50</v>
      </c>
      <c r="E18813" t="s">
        <v>50</v>
      </c>
      <c r="F18813">
        <v>50</v>
      </c>
      <c r="G18813">
        <v>70</v>
      </c>
      <c r="H18813">
        <v>588</v>
      </c>
      <c r="I18813">
        <v>506</v>
      </c>
      <c r="J18813">
        <v>0</v>
      </c>
      <c r="K18813">
        <v>1</v>
      </c>
      <c r="L18813" t="s">
        <v>28</v>
      </c>
      <c r="M18813" t="s">
        <v>103</v>
      </c>
      <c r="N18813" t="s">
        <v>49</v>
      </c>
      <c r="O18813" t="s">
        <v>22</v>
      </c>
      <c r="P18813" t="s">
        <v>23</v>
      </c>
      <c r="Q18813" t="s">
        <v>41</v>
      </c>
    </row>
    <row r="18814" spans="1:17" x14ac:dyDescent="0.2">
      <c r="A18814" s="2">
        <v>42613</v>
      </c>
      <c r="B18814" t="s">
        <v>180</v>
      </c>
      <c r="C18814" t="s">
        <v>95</v>
      </c>
      <c r="D18814" t="s">
        <v>50</v>
      </c>
      <c r="E18814" t="s">
        <v>50</v>
      </c>
      <c r="F18814">
        <v>19</v>
      </c>
      <c r="G18814">
        <v>38</v>
      </c>
      <c r="H18814">
        <v>915</v>
      </c>
      <c r="I18814">
        <v>728</v>
      </c>
      <c r="J18814">
        <v>0</v>
      </c>
      <c r="K18814">
        <v>0</v>
      </c>
      <c r="L18814" t="s">
        <v>28</v>
      </c>
      <c r="M18814" t="s">
        <v>767</v>
      </c>
      <c r="N18814" t="s">
        <v>180</v>
      </c>
      <c r="O18814" t="s">
        <v>22</v>
      </c>
      <c r="P18814" t="s">
        <v>23</v>
      </c>
      <c r="Q18814" t="s">
        <v>30</v>
      </c>
    </row>
    <row r="18815" spans="1:17" x14ac:dyDescent="0.2">
      <c r="A18815" s="2">
        <v>42614</v>
      </c>
      <c r="B18815" t="s">
        <v>39</v>
      </c>
      <c r="C18815" t="s">
        <v>18</v>
      </c>
      <c r="D18815" t="s">
        <v>19</v>
      </c>
      <c r="E18815" t="s">
        <v>19</v>
      </c>
      <c r="F18815">
        <v>1</v>
      </c>
      <c r="G18815">
        <v>12</v>
      </c>
      <c r="H18815">
        <v>1584</v>
      </c>
      <c r="I18815">
        <v>1129</v>
      </c>
      <c r="J18815">
        <v>1</v>
      </c>
      <c r="K18815">
        <v>0</v>
      </c>
      <c r="L18815" t="s">
        <v>20</v>
      </c>
      <c r="M18815" t="s">
        <v>437</v>
      </c>
      <c r="N18815" t="s">
        <v>39</v>
      </c>
      <c r="O18815" t="s">
        <v>22</v>
      </c>
      <c r="P18815" t="s">
        <v>23</v>
      </c>
      <c r="Q18815" t="s">
        <v>24</v>
      </c>
    </row>
    <row r="18816" spans="1:17" x14ac:dyDescent="0.2">
      <c r="A18816" s="2">
        <v>42614</v>
      </c>
      <c r="B18816" t="s">
        <v>55</v>
      </c>
      <c r="C18816" t="s">
        <v>164</v>
      </c>
      <c r="D18816" t="s">
        <v>57</v>
      </c>
      <c r="E18816" t="s">
        <v>115</v>
      </c>
      <c r="F18816">
        <v>57</v>
      </c>
      <c r="G18816">
        <v>113</v>
      </c>
      <c r="H18816">
        <v>549</v>
      </c>
      <c r="I18816">
        <v>336</v>
      </c>
      <c r="J18816">
        <v>2</v>
      </c>
      <c r="K18816">
        <v>0</v>
      </c>
      <c r="L18816" t="s">
        <v>20</v>
      </c>
      <c r="M18816" t="s">
        <v>501</v>
      </c>
      <c r="N18816" t="s">
        <v>55</v>
      </c>
      <c r="O18816" t="s">
        <v>22</v>
      </c>
      <c r="P18816" t="s">
        <v>23</v>
      </c>
      <c r="Q18816" t="s">
        <v>24</v>
      </c>
    </row>
    <row r="18817" spans="1:17" x14ac:dyDescent="0.2">
      <c r="A18817" s="2">
        <v>42614</v>
      </c>
      <c r="B18817" t="s">
        <v>402</v>
      </c>
      <c r="C18817" t="s">
        <v>443</v>
      </c>
      <c r="D18817" t="s">
        <v>115</v>
      </c>
      <c r="E18817" t="s">
        <v>115</v>
      </c>
      <c r="F18817">
        <v>126</v>
      </c>
      <c r="G18817">
        <v>159</v>
      </c>
      <c r="H18817">
        <v>289</v>
      </c>
      <c r="I18817">
        <v>166</v>
      </c>
      <c r="J18817">
        <v>3</v>
      </c>
      <c r="K18817">
        <v>1</v>
      </c>
      <c r="L18817" t="s">
        <v>28</v>
      </c>
      <c r="M18817" t="s">
        <v>1002</v>
      </c>
      <c r="N18817" t="s">
        <v>402</v>
      </c>
      <c r="O18817" t="s">
        <v>22</v>
      </c>
      <c r="P18817" t="s">
        <v>23</v>
      </c>
      <c r="Q18817" t="s">
        <v>24</v>
      </c>
    </row>
    <row r="18818" spans="1:17" x14ac:dyDescent="0.2">
      <c r="A18818" s="2">
        <v>42614</v>
      </c>
      <c r="B18818" t="s">
        <v>147</v>
      </c>
      <c r="C18818" t="s">
        <v>106</v>
      </c>
      <c r="D18818" t="s">
        <v>50</v>
      </c>
      <c r="E18818" t="s">
        <v>50</v>
      </c>
      <c r="F18818">
        <v>2</v>
      </c>
      <c r="G18818">
        <v>8</v>
      </c>
      <c r="H18818">
        <v>1400</v>
      </c>
      <c r="I18818">
        <v>1165</v>
      </c>
      <c r="J18818">
        <v>0</v>
      </c>
      <c r="K18818">
        <v>2</v>
      </c>
      <c r="L18818" t="s">
        <v>28</v>
      </c>
      <c r="M18818" t="s">
        <v>148</v>
      </c>
      <c r="N18818" t="s">
        <v>147</v>
      </c>
      <c r="O18818" t="s">
        <v>22</v>
      </c>
      <c r="P18818" t="s">
        <v>23</v>
      </c>
      <c r="Q18818" t="s">
        <v>41</v>
      </c>
    </row>
    <row r="18819" spans="1:17" x14ac:dyDescent="0.2">
      <c r="A18819" s="2">
        <v>42614</v>
      </c>
      <c r="B18819" t="s">
        <v>17</v>
      </c>
      <c r="C18819" t="s">
        <v>42</v>
      </c>
      <c r="D18819" t="s">
        <v>19</v>
      </c>
      <c r="E18819" t="s">
        <v>19</v>
      </c>
      <c r="F18819">
        <v>110</v>
      </c>
      <c r="G18819">
        <v>33</v>
      </c>
      <c r="H18819">
        <v>338</v>
      </c>
      <c r="I18819">
        <v>777</v>
      </c>
      <c r="J18819">
        <v>0</v>
      </c>
      <c r="K18819">
        <v>3</v>
      </c>
      <c r="L18819" t="s">
        <v>20</v>
      </c>
      <c r="M18819" t="s">
        <v>21</v>
      </c>
      <c r="N18819" t="s">
        <v>17</v>
      </c>
      <c r="O18819" t="s">
        <v>22</v>
      </c>
      <c r="P18819" t="s">
        <v>23</v>
      </c>
      <c r="Q18819" t="s">
        <v>41</v>
      </c>
    </row>
    <row r="18820" spans="1:17" x14ac:dyDescent="0.2">
      <c r="A18820" s="2">
        <v>42614</v>
      </c>
      <c r="B18820" t="s">
        <v>43</v>
      </c>
      <c r="C18820" t="s">
        <v>32</v>
      </c>
      <c r="D18820" t="s">
        <v>19</v>
      </c>
      <c r="E18820" t="s">
        <v>19</v>
      </c>
      <c r="F18820">
        <v>3</v>
      </c>
      <c r="G18820">
        <v>46</v>
      </c>
      <c r="H18820">
        <v>1330</v>
      </c>
      <c r="I18820">
        <v>620</v>
      </c>
      <c r="J18820">
        <v>2</v>
      </c>
      <c r="K18820">
        <v>0</v>
      </c>
      <c r="L18820" t="s">
        <v>20</v>
      </c>
      <c r="M18820" t="s">
        <v>60</v>
      </c>
      <c r="N18820" t="s">
        <v>43</v>
      </c>
      <c r="O18820" t="s">
        <v>22</v>
      </c>
      <c r="P18820" t="s">
        <v>23</v>
      </c>
      <c r="Q18820" t="s">
        <v>24</v>
      </c>
    </row>
    <row r="18821" spans="1:17" x14ac:dyDescent="0.2">
      <c r="A18821" s="2">
        <v>42614</v>
      </c>
      <c r="B18821" t="s">
        <v>31</v>
      </c>
      <c r="C18821" t="s">
        <v>25</v>
      </c>
      <c r="D18821" t="s">
        <v>19</v>
      </c>
      <c r="E18821" t="s">
        <v>19</v>
      </c>
      <c r="F18821">
        <v>17</v>
      </c>
      <c r="G18821">
        <v>9</v>
      </c>
      <c r="H18821">
        <v>1001</v>
      </c>
      <c r="I18821">
        <v>1155</v>
      </c>
      <c r="J18821">
        <v>0</v>
      </c>
      <c r="K18821">
        <v>3</v>
      </c>
      <c r="L18821" t="s">
        <v>20</v>
      </c>
      <c r="M18821" t="s">
        <v>33</v>
      </c>
      <c r="N18821" t="s">
        <v>31</v>
      </c>
      <c r="O18821" t="s">
        <v>22</v>
      </c>
      <c r="P18821" t="s">
        <v>23</v>
      </c>
      <c r="Q18821" t="s">
        <v>41</v>
      </c>
    </row>
    <row r="18822" spans="1:17" x14ac:dyDescent="0.2">
      <c r="A18822" s="2">
        <v>42614</v>
      </c>
      <c r="B18822" t="s">
        <v>254</v>
      </c>
      <c r="C18822" t="s">
        <v>648</v>
      </c>
      <c r="D18822" t="s">
        <v>115</v>
      </c>
      <c r="E18822" t="s">
        <v>115</v>
      </c>
      <c r="F18822">
        <v>147</v>
      </c>
      <c r="G18822">
        <v>180</v>
      </c>
      <c r="H18822">
        <v>212</v>
      </c>
      <c r="I18822">
        <v>99</v>
      </c>
      <c r="J18822">
        <v>4</v>
      </c>
      <c r="K18822">
        <v>2</v>
      </c>
      <c r="L18822" t="s">
        <v>28</v>
      </c>
      <c r="M18822" t="s">
        <v>253</v>
      </c>
      <c r="N18822" t="s">
        <v>254</v>
      </c>
      <c r="O18822" t="s">
        <v>22</v>
      </c>
      <c r="P18822" t="s">
        <v>23</v>
      </c>
      <c r="Q18822" t="s">
        <v>24</v>
      </c>
    </row>
    <row r="18823" spans="1:17" x14ac:dyDescent="0.2">
      <c r="A18823" s="2">
        <v>42614</v>
      </c>
      <c r="B18823" t="s">
        <v>167</v>
      </c>
      <c r="C18823" t="s">
        <v>166</v>
      </c>
      <c r="D18823" t="s">
        <v>115</v>
      </c>
      <c r="E18823" t="s">
        <v>115</v>
      </c>
      <c r="F18823">
        <v>39</v>
      </c>
      <c r="G18823">
        <v>80</v>
      </c>
      <c r="H18823">
        <v>674</v>
      </c>
      <c r="I18823">
        <v>424</v>
      </c>
      <c r="J18823">
        <v>2</v>
      </c>
      <c r="K18823">
        <v>0</v>
      </c>
      <c r="L18823" t="s">
        <v>20</v>
      </c>
      <c r="M18823" t="s">
        <v>625</v>
      </c>
      <c r="N18823" t="s">
        <v>167</v>
      </c>
      <c r="O18823" t="s">
        <v>22</v>
      </c>
      <c r="P18823" t="s">
        <v>23</v>
      </c>
      <c r="Q18823" t="s">
        <v>24</v>
      </c>
    </row>
    <row r="18824" spans="1:17" x14ac:dyDescent="0.2">
      <c r="A18824" s="2">
        <v>42614</v>
      </c>
      <c r="B18824" t="s">
        <v>119</v>
      </c>
      <c r="C18824" t="s">
        <v>67</v>
      </c>
      <c r="D18824" t="s">
        <v>50</v>
      </c>
      <c r="E18824" t="s">
        <v>50</v>
      </c>
      <c r="F18824">
        <v>10</v>
      </c>
      <c r="G18824">
        <v>7</v>
      </c>
      <c r="H18824">
        <v>1155</v>
      </c>
      <c r="I18824">
        <v>1188</v>
      </c>
      <c r="J18824">
        <v>1</v>
      </c>
      <c r="K18824">
        <v>3</v>
      </c>
      <c r="L18824" t="s">
        <v>28</v>
      </c>
      <c r="M18824" t="s">
        <v>541</v>
      </c>
      <c r="N18824" t="s">
        <v>119</v>
      </c>
      <c r="O18824" t="s">
        <v>22</v>
      </c>
      <c r="P18824" t="s">
        <v>23</v>
      </c>
      <c r="Q18824" t="s">
        <v>41</v>
      </c>
    </row>
    <row r="18825" spans="1:17" x14ac:dyDescent="0.2">
      <c r="A18825" s="2">
        <v>42614</v>
      </c>
      <c r="B18825" t="s">
        <v>143</v>
      </c>
      <c r="C18825" t="s">
        <v>176</v>
      </c>
      <c r="D18825" t="s">
        <v>115</v>
      </c>
      <c r="E18825" t="s">
        <v>115</v>
      </c>
      <c r="F18825">
        <v>49</v>
      </c>
      <c r="G18825">
        <v>74</v>
      </c>
      <c r="H18825">
        <v>594</v>
      </c>
      <c r="I18825">
        <v>483</v>
      </c>
      <c r="J18825">
        <v>1</v>
      </c>
      <c r="K18825">
        <v>2</v>
      </c>
      <c r="L18825" t="s">
        <v>20</v>
      </c>
      <c r="M18825" t="s">
        <v>1014</v>
      </c>
      <c r="N18825" t="s">
        <v>143</v>
      </c>
      <c r="O18825" t="s">
        <v>22</v>
      </c>
      <c r="P18825" t="s">
        <v>23</v>
      </c>
      <c r="Q18825" t="s">
        <v>41</v>
      </c>
    </row>
    <row r="18826" spans="1:17" x14ac:dyDescent="0.2">
      <c r="A18826" s="2">
        <v>42614</v>
      </c>
      <c r="B18826" t="s">
        <v>133</v>
      </c>
      <c r="C18826" t="s">
        <v>182</v>
      </c>
      <c r="D18826" t="s">
        <v>115</v>
      </c>
      <c r="E18826" t="s">
        <v>115</v>
      </c>
      <c r="F18826">
        <v>48</v>
      </c>
      <c r="G18826">
        <v>78</v>
      </c>
      <c r="H18826">
        <v>608</v>
      </c>
      <c r="I18826">
        <v>445</v>
      </c>
      <c r="J18826">
        <v>3</v>
      </c>
      <c r="K18826">
        <v>2</v>
      </c>
      <c r="L18826" t="s">
        <v>20</v>
      </c>
      <c r="M18826" t="s">
        <v>134</v>
      </c>
      <c r="N18826" t="s">
        <v>133</v>
      </c>
      <c r="O18826" t="s">
        <v>22</v>
      </c>
      <c r="P18826" t="s">
        <v>23</v>
      </c>
      <c r="Q18826" t="s">
        <v>24</v>
      </c>
    </row>
    <row r="18827" spans="1:17" x14ac:dyDescent="0.2">
      <c r="A18827" s="2">
        <v>42614</v>
      </c>
      <c r="B18827" t="s">
        <v>629</v>
      </c>
      <c r="C18827" t="s">
        <v>212</v>
      </c>
      <c r="D18827" t="s">
        <v>36</v>
      </c>
      <c r="E18827" t="s">
        <v>115</v>
      </c>
      <c r="F18827">
        <v>174</v>
      </c>
      <c r="G18827">
        <v>183</v>
      </c>
      <c r="H18827">
        <v>114</v>
      </c>
      <c r="I18827">
        <v>84</v>
      </c>
      <c r="J18827">
        <v>5</v>
      </c>
      <c r="K18827">
        <v>0</v>
      </c>
      <c r="L18827" t="s">
        <v>28</v>
      </c>
      <c r="M18827" t="s">
        <v>925</v>
      </c>
      <c r="N18827" t="s">
        <v>629</v>
      </c>
      <c r="O18827" t="s">
        <v>22</v>
      </c>
      <c r="P18827" t="s">
        <v>23</v>
      </c>
      <c r="Q18827" t="s">
        <v>24</v>
      </c>
    </row>
    <row r="18828" spans="1:17" x14ac:dyDescent="0.2">
      <c r="A18828" s="2">
        <v>42614</v>
      </c>
      <c r="B18828" t="s">
        <v>126</v>
      </c>
      <c r="C18828" t="s">
        <v>153</v>
      </c>
      <c r="D18828" t="s">
        <v>50</v>
      </c>
      <c r="E18828" t="s">
        <v>50</v>
      </c>
      <c r="F18828">
        <v>26</v>
      </c>
      <c r="G18828">
        <v>52</v>
      </c>
      <c r="H18828">
        <v>848</v>
      </c>
      <c r="I18828">
        <v>579</v>
      </c>
      <c r="J18828">
        <v>1</v>
      </c>
      <c r="K18828">
        <v>2</v>
      </c>
      <c r="L18828" t="s">
        <v>28</v>
      </c>
      <c r="M18828" t="s">
        <v>330</v>
      </c>
      <c r="N18828" t="s">
        <v>126</v>
      </c>
      <c r="O18828" t="s">
        <v>22</v>
      </c>
      <c r="P18828" t="s">
        <v>23</v>
      </c>
      <c r="Q18828" t="s">
        <v>41</v>
      </c>
    </row>
    <row r="18829" spans="1:17" x14ac:dyDescent="0.2">
      <c r="A18829" s="2">
        <v>42614</v>
      </c>
      <c r="B18829" t="s">
        <v>38</v>
      </c>
      <c r="C18829" t="s">
        <v>107</v>
      </c>
      <c r="D18829" t="s">
        <v>19</v>
      </c>
      <c r="E18829" t="s">
        <v>19</v>
      </c>
      <c r="F18829">
        <v>42</v>
      </c>
      <c r="G18829">
        <v>5</v>
      </c>
      <c r="H18829">
        <v>636</v>
      </c>
      <c r="I18829">
        <v>1316</v>
      </c>
      <c r="J18829">
        <v>2</v>
      </c>
      <c r="K18829">
        <v>1</v>
      </c>
      <c r="L18829" t="s">
        <v>20</v>
      </c>
      <c r="M18829" t="s">
        <v>40</v>
      </c>
      <c r="N18829" t="s">
        <v>38</v>
      </c>
      <c r="O18829" t="s">
        <v>22</v>
      </c>
      <c r="P18829" t="s">
        <v>23</v>
      </c>
      <c r="Q18829" t="s">
        <v>24</v>
      </c>
    </row>
    <row r="18830" spans="1:17" x14ac:dyDescent="0.2">
      <c r="A18830" s="2">
        <v>42614</v>
      </c>
      <c r="B18830" t="s">
        <v>113</v>
      </c>
      <c r="C18830" t="s">
        <v>114</v>
      </c>
      <c r="D18830" t="s">
        <v>115</v>
      </c>
      <c r="E18830" t="s">
        <v>115</v>
      </c>
      <c r="F18830">
        <v>61</v>
      </c>
      <c r="G18830">
        <v>120</v>
      </c>
      <c r="H18830">
        <v>539</v>
      </c>
      <c r="I18830">
        <v>305</v>
      </c>
      <c r="J18830">
        <v>1</v>
      </c>
      <c r="K18830">
        <v>0</v>
      </c>
      <c r="L18830" t="s">
        <v>20</v>
      </c>
      <c r="M18830" t="s">
        <v>231</v>
      </c>
      <c r="N18830" t="s">
        <v>113</v>
      </c>
      <c r="O18830" t="s">
        <v>22</v>
      </c>
      <c r="P18830" t="s">
        <v>23</v>
      </c>
      <c r="Q18830" t="s">
        <v>24</v>
      </c>
    </row>
    <row r="18831" spans="1:17" x14ac:dyDescent="0.2">
      <c r="A18831" s="2">
        <v>42614</v>
      </c>
      <c r="B18831" t="s">
        <v>449</v>
      </c>
      <c r="C18831" t="s">
        <v>469</v>
      </c>
      <c r="D18831" t="s">
        <v>115</v>
      </c>
      <c r="E18831" t="s">
        <v>115</v>
      </c>
      <c r="F18831">
        <v>55</v>
      </c>
      <c r="G18831">
        <v>105</v>
      </c>
      <c r="H18831">
        <v>560</v>
      </c>
      <c r="I18831">
        <v>340</v>
      </c>
      <c r="J18831">
        <v>1</v>
      </c>
      <c r="K18831">
        <v>0</v>
      </c>
      <c r="L18831" t="s">
        <v>20</v>
      </c>
      <c r="M18831" t="s">
        <v>530</v>
      </c>
      <c r="N18831" t="s">
        <v>449</v>
      </c>
      <c r="O18831" t="s">
        <v>22</v>
      </c>
      <c r="P18831" t="s">
        <v>23</v>
      </c>
      <c r="Q18831" t="s">
        <v>24</v>
      </c>
    </row>
    <row r="18832" spans="1:17" x14ac:dyDescent="0.2">
      <c r="A18832" s="2">
        <v>42615</v>
      </c>
      <c r="B18832" t="s">
        <v>210</v>
      </c>
      <c r="C18832" t="s">
        <v>26</v>
      </c>
      <c r="D18832" t="s">
        <v>27</v>
      </c>
      <c r="E18832" t="s">
        <v>27</v>
      </c>
      <c r="F18832">
        <v>137</v>
      </c>
      <c r="G18832">
        <v>14</v>
      </c>
      <c r="H18832">
        <v>243</v>
      </c>
      <c r="I18832">
        <v>1041</v>
      </c>
      <c r="J18832">
        <v>1</v>
      </c>
      <c r="K18832">
        <v>3</v>
      </c>
      <c r="L18832" t="s">
        <v>20</v>
      </c>
      <c r="M18832" t="s">
        <v>557</v>
      </c>
      <c r="N18832" t="s">
        <v>210</v>
      </c>
      <c r="O18832" t="s">
        <v>22</v>
      </c>
      <c r="P18832" t="s">
        <v>23</v>
      </c>
      <c r="Q18832" t="s">
        <v>41</v>
      </c>
    </row>
    <row r="18833" spans="1:17" x14ac:dyDescent="0.2">
      <c r="A18833" s="2">
        <v>42615</v>
      </c>
      <c r="B18833" t="s">
        <v>263</v>
      </c>
      <c r="C18833" t="s">
        <v>131</v>
      </c>
      <c r="D18833" t="s">
        <v>27</v>
      </c>
      <c r="E18833" t="s">
        <v>27</v>
      </c>
      <c r="F18833">
        <v>101</v>
      </c>
      <c r="G18833">
        <v>21</v>
      </c>
      <c r="H18833">
        <v>348</v>
      </c>
      <c r="I18833">
        <v>883</v>
      </c>
      <c r="J18833">
        <v>0</v>
      </c>
      <c r="K18833">
        <v>1</v>
      </c>
      <c r="L18833" t="s">
        <v>20</v>
      </c>
      <c r="M18833" t="s">
        <v>599</v>
      </c>
      <c r="N18833" t="s">
        <v>263</v>
      </c>
      <c r="O18833" t="s">
        <v>22</v>
      </c>
      <c r="P18833" t="s">
        <v>23</v>
      </c>
      <c r="Q18833" t="s">
        <v>41</v>
      </c>
    </row>
    <row r="18834" spans="1:17" x14ac:dyDescent="0.2">
      <c r="A18834" s="2">
        <v>42615</v>
      </c>
      <c r="B18834" t="s">
        <v>304</v>
      </c>
      <c r="C18834" t="s">
        <v>56</v>
      </c>
      <c r="D18834" t="s">
        <v>27</v>
      </c>
      <c r="E18834" t="s">
        <v>27</v>
      </c>
      <c r="F18834">
        <v>84</v>
      </c>
      <c r="G18834">
        <v>100</v>
      </c>
      <c r="H18834">
        <v>390</v>
      </c>
      <c r="I18834">
        <v>350</v>
      </c>
      <c r="J18834">
        <v>2</v>
      </c>
      <c r="K18834">
        <v>1</v>
      </c>
      <c r="L18834" t="s">
        <v>20</v>
      </c>
      <c r="M18834" t="s">
        <v>628</v>
      </c>
      <c r="N18834" t="s">
        <v>304</v>
      </c>
      <c r="O18834" t="s">
        <v>22</v>
      </c>
      <c r="P18834" t="s">
        <v>23</v>
      </c>
      <c r="Q18834" t="s">
        <v>24</v>
      </c>
    </row>
    <row r="18835" spans="1:17" x14ac:dyDescent="0.2">
      <c r="A18835" s="2">
        <v>42615</v>
      </c>
      <c r="B18835" t="s">
        <v>101</v>
      </c>
      <c r="C18835" t="s">
        <v>97</v>
      </c>
      <c r="D18835" t="s">
        <v>50</v>
      </c>
      <c r="E18835" t="s">
        <v>50</v>
      </c>
      <c r="F18835">
        <v>110</v>
      </c>
      <c r="G18835">
        <v>145</v>
      </c>
      <c r="H18835">
        <v>338</v>
      </c>
      <c r="I18835">
        <v>218</v>
      </c>
      <c r="J18835">
        <v>3</v>
      </c>
      <c r="K18835">
        <v>1</v>
      </c>
      <c r="L18835" t="s">
        <v>28</v>
      </c>
      <c r="M18835" t="s">
        <v>331</v>
      </c>
      <c r="N18835" t="s">
        <v>101</v>
      </c>
      <c r="O18835" t="s">
        <v>22</v>
      </c>
      <c r="P18835" t="s">
        <v>23</v>
      </c>
      <c r="Q18835" t="s">
        <v>24</v>
      </c>
    </row>
    <row r="18836" spans="1:17" x14ac:dyDescent="0.2">
      <c r="A18836" s="2">
        <v>42615</v>
      </c>
      <c r="B18836" t="s">
        <v>531</v>
      </c>
      <c r="C18836" t="s">
        <v>185</v>
      </c>
      <c r="D18836" t="s">
        <v>27</v>
      </c>
      <c r="E18836" t="s">
        <v>27</v>
      </c>
      <c r="F18836">
        <v>69</v>
      </c>
      <c r="G18836">
        <v>71</v>
      </c>
      <c r="H18836">
        <v>507</v>
      </c>
      <c r="I18836">
        <v>491</v>
      </c>
      <c r="J18836">
        <v>2</v>
      </c>
      <c r="K18836">
        <v>0</v>
      </c>
      <c r="L18836" t="s">
        <v>20</v>
      </c>
      <c r="M18836" t="s">
        <v>534</v>
      </c>
      <c r="N18836" t="s">
        <v>531</v>
      </c>
      <c r="O18836" t="s">
        <v>22</v>
      </c>
      <c r="P18836" t="s">
        <v>23</v>
      </c>
      <c r="Q18836" t="s">
        <v>24</v>
      </c>
    </row>
    <row r="18837" spans="1:17" x14ac:dyDescent="0.2">
      <c r="A18837" s="2">
        <v>42615</v>
      </c>
      <c r="B18837" t="s">
        <v>149</v>
      </c>
      <c r="C18837" t="s">
        <v>197</v>
      </c>
      <c r="D18837" t="s">
        <v>36</v>
      </c>
      <c r="E18837" t="s">
        <v>36</v>
      </c>
      <c r="F18837">
        <v>64</v>
      </c>
      <c r="G18837">
        <v>104</v>
      </c>
      <c r="H18837">
        <v>528</v>
      </c>
      <c r="I18837">
        <v>343</v>
      </c>
      <c r="J18837">
        <v>1</v>
      </c>
      <c r="K18837">
        <v>1</v>
      </c>
      <c r="L18837" t="s">
        <v>62</v>
      </c>
      <c r="M18837" t="s">
        <v>1412</v>
      </c>
      <c r="N18837" t="s">
        <v>149</v>
      </c>
      <c r="O18837" t="s">
        <v>22</v>
      </c>
      <c r="P18837" t="s">
        <v>23</v>
      </c>
      <c r="Q18837" t="s">
        <v>30</v>
      </c>
    </row>
    <row r="18838" spans="1:17" x14ac:dyDescent="0.2">
      <c r="A18838" s="2">
        <v>42615</v>
      </c>
      <c r="B18838" t="s">
        <v>512</v>
      </c>
      <c r="C18838" t="s">
        <v>77</v>
      </c>
      <c r="D18838" t="s">
        <v>27</v>
      </c>
      <c r="E18838" t="s">
        <v>27</v>
      </c>
      <c r="F18838">
        <v>156</v>
      </c>
      <c r="G18838">
        <v>26</v>
      </c>
      <c r="H18838">
        <v>181</v>
      </c>
      <c r="I18838">
        <v>848</v>
      </c>
      <c r="J18838">
        <v>0</v>
      </c>
      <c r="K18838">
        <v>6</v>
      </c>
      <c r="L18838" t="s">
        <v>20</v>
      </c>
      <c r="M18838" t="s">
        <v>632</v>
      </c>
      <c r="N18838" t="s">
        <v>512</v>
      </c>
      <c r="O18838" t="s">
        <v>22</v>
      </c>
      <c r="P18838" t="s">
        <v>23</v>
      </c>
      <c r="Q18838" t="s">
        <v>41</v>
      </c>
    </row>
    <row r="18839" spans="1:17" x14ac:dyDescent="0.2">
      <c r="A18839" s="2">
        <v>42615</v>
      </c>
      <c r="B18839" t="s">
        <v>380</v>
      </c>
      <c r="C18839" t="s">
        <v>141</v>
      </c>
      <c r="D18839" t="s">
        <v>36</v>
      </c>
      <c r="E18839" t="s">
        <v>36</v>
      </c>
      <c r="F18839">
        <v>141</v>
      </c>
      <c r="G18839">
        <v>96</v>
      </c>
      <c r="H18839">
        <v>231</v>
      </c>
      <c r="I18839">
        <v>359</v>
      </c>
      <c r="J18839">
        <v>1</v>
      </c>
      <c r="K18839">
        <v>2</v>
      </c>
      <c r="L18839" t="s">
        <v>28</v>
      </c>
      <c r="M18839" t="s">
        <v>381</v>
      </c>
      <c r="N18839" t="s">
        <v>380</v>
      </c>
      <c r="O18839" t="s">
        <v>22</v>
      </c>
      <c r="P18839" t="s">
        <v>23</v>
      </c>
      <c r="Q18839" t="s">
        <v>41</v>
      </c>
    </row>
    <row r="18840" spans="1:17" x14ac:dyDescent="0.2">
      <c r="A18840" s="2">
        <v>42615</v>
      </c>
      <c r="B18840" t="s">
        <v>282</v>
      </c>
      <c r="C18840" t="s">
        <v>555</v>
      </c>
      <c r="D18840" t="s">
        <v>19</v>
      </c>
      <c r="E18840" t="s">
        <v>27</v>
      </c>
      <c r="F18840">
        <v>68</v>
      </c>
      <c r="G18840">
        <v>82</v>
      </c>
      <c r="H18840">
        <v>510</v>
      </c>
      <c r="I18840">
        <v>393</v>
      </c>
      <c r="J18840">
        <v>2</v>
      </c>
      <c r="K18840">
        <v>2</v>
      </c>
      <c r="L18840" t="s">
        <v>20</v>
      </c>
      <c r="M18840" t="s">
        <v>285</v>
      </c>
      <c r="N18840" t="s">
        <v>282</v>
      </c>
      <c r="O18840" t="s">
        <v>22</v>
      </c>
      <c r="P18840" t="s">
        <v>23</v>
      </c>
      <c r="Q18840" t="s">
        <v>30</v>
      </c>
    </row>
    <row r="18841" spans="1:17" x14ac:dyDescent="0.2">
      <c r="A18841" s="2">
        <v>42616</v>
      </c>
      <c r="B18841" t="s">
        <v>267</v>
      </c>
      <c r="C18841" t="s">
        <v>378</v>
      </c>
      <c r="D18841" t="s">
        <v>36</v>
      </c>
      <c r="E18841" t="s">
        <v>36</v>
      </c>
      <c r="F18841">
        <v>132</v>
      </c>
      <c r="G18841">
        <v>129</v>
      </c>
      <c r="H18841">
        <v>259</v>
      </c>
      <c r="I18841">
        <v>273</v>
      </c>
      <c r="J18841">
        <v>1</v>
      </c>
      <c r="K18841">
        <v>1</v>
      </c>
      <c r="L18841" t="s">
        <v>62</v>
      </c>
      <c r="M18841" t="s">
        <v>268</v>
      </c>
      <c r="N18841" t="s">
        <v>267</v>
      </c>
      <c r="O18841" t="s">
        <v>22</v>
      </c>
      <c r="P18841" t="s">
        <v>23</v>
      </c>
      <c r="Q18841" t="s">
        <v>30</v>
      </c>
    </row>
    <row r="18842" spans="1:17" x14ac:dyDescent="0.2">
      <c r="A18842" s="2">
        <v>42616</v>
      </c>
      <c r="B18842" t="s">
        <v>120</v>
      </c>
      <c r="C18842" t="s">
        <v>196</v>
      </c>
      <c r="D18842" t="s">
        <v>36</v>
      </c>
      <c r="E18842" t="s">
        <v>36</v>
      </c>
      <c r="F18842">
        <v>54</v>
      </c>
      <c r="G18842">
        <v>163</v>
      </c>
      <c r="H18842">
        <v>570</v>
      </c>
      <c r="I18842">
        <v>154</v>
      </c>
      <c r="J18842">
        <v>2</v>
      </c>
      <c r="K18842">
        <v>0</v>
      </c>
      <c r="L18842" t="s">
        <v>62</v>
      </c>
      <c r="M18842" t="s">
        <v>1670</v>
      </c>
      <c r="N18842" t="s">
        <v>120</v>
      </c>
      <c r="O18842" t="s">
        <v>22</v>
      </c>
      <c r="P18842" t="s">
        <v>23</v>
      </c>
      <c r="Q18842" t="s">
        <v>24</v>
      </c>
    </row>
    <row r="18843" spans="1:17" x14ac:dyDescent="0.2">
      <c r="A18843" s="2">
        <v>42616</v>
      </c>
      <c r="B18843" t="s">
        <v>548</v>
      </c>
      <c r="C18843" t="s">
        <v>718</v>
      </c>
      <c r="D18843" t="s">
        <v>36</v>
      </c>
      <c r="E18843" t="s">
        <v>36</v>
      </c>
      <c r="F18843">
        <v>58</v>
      </c>
      <c r="G18843">
        <v>93</v>
      </c>
      <c r="H18843">
        <v>545</v>
      </c>
      <c r="I18843">
        <v>366</v>
      </c>
      <c r="J18843">
        <v>0</v>
      </c>
      <c r="K18843">
        <v>1</v>
      </c>
      <c r="L18843" t="s">
        <v>62</v>
      </c>
      <c r="M18843" t="s">
        <v>805</v>
      </c>
      <c r="N18843" t="s">
        <v>548</v>
      </c>
      <c r="O18843" t="s">
        <v>22</v>
      </c>
      <c r="P18843" t="s">
        <v>23</v>
      </c>
      <c r="Q18843" t="s">
        <v>41</v>
      </c>
    </row>
    <row r="18844" spans="1:17" x14ac:dyDescent="0.2">
      <c r="A18844" s="2">
        <v>42616</v>
      </c>
      <c r="B18844" t="s">
        <v>374</v>
      </c>
      <c r="C18844" t="s">
        <v>419</v>
      </c>
      <c r="D18844" t="s">
        <v>36</v>
      </c>
      <c r="E18844" t="s">
        <v>36</v>
      </c>
      <c r="F18844">
        <v>130</v>
      </c>
      <c r="G18844">
        <v>183</v>
      </c>
      <c r="H18844">
        <v>269</v>
      </c>
      <c r="I18844">
        <v>85</v>
      </c>
      <c r="J18844">
        <v>2</v>
      </c>
      <c r="K18844">
        <v>1</v>
      </c>
      <c r="L18844" t="s">
        <v>62</v>
      </c>
      <c r="M18844" t="s">
        <v>1660</v>
      </c>
      <c r="N18844" t="s">
        <v>374</v>
      </c>
      <c r="O18844" t="s">
        <v>22</v>
      </c>
      <c r="P18844" t="s">
        <v>23</v>
      </c>
      <c r="Q18844" t="s">
        <v>24</v>
      </c>
    </row>
    <row r="18845" spans="1:17" x14ac:dyDescent="0.2">
      <c r="A18845" s="2">
        <v>42616</v>
      </c>
      <c r="B18845" t="s">
        <v>199</v>
      </c>
      <c r="C18845" t="s">
        <v>617</v>
      </c>
      <c r="D18845" t="s">
        <v>36</v>
      </c>
      <c r="E18845" t="s">
        <v>36</v>
      </c>
      <c r="F18845">
        <v>35</v>
      </c>
      <c r="G18845">
        <v>121</v>
      </c>
      <c r="H18845">
        <v>749</v>
      </c>
      <c r="I18845">
        <v>302</v>
      </c>
      <c r="J18845">
        <v>1</v>
      </c>
      <c r="K18845">
        <v>1</v>
      </c>
      <c r="L18845" t="s">
        <v>62</v>
      </c>
      <c r="M18845" t="s">
        <v>220</v>
      </c>
      <c r="N18845" t="s">
        <v>199</v>
      </c>
      <c r="O18845" t="s">
        <v>22</v>
      </c>
      <c r="P18845" t="s">
        <v>23</v>
      </c>
      <c r="Q18845" t="s">
        <v>30</v>
      </c>
    </row>
    <row r="18846" spans="1:17" x14ac:dyDescent="0.2">
      <c r="A18846" s="2">
        <v>42616</v>
      </c>
      <c r="B18846" t="s">
        <v>388</v>
      </c>
      <c r="C18846" t="s">
        <v>229</v>
      </c>
      <c r="D18846" t="s">
        <v>115</v>
      </c>
      <c r="E18846" t="s">
        <v>27</v>
      </c>
      <c r="F18846">
        <v>152</v>
      </c>
      <c r="G18846">
        <v>114</v>
      </c>
      <c r="H18846">
        <v>199</v>
      </c>
      <c r="I18846">
        <v>332</v>
      </c>
      <c r="J18846">
        <v>4</v>
      </c>
      <c r="K18846">
        <v>1</v>
      </c>
      <c r="L18846" t="s">
        <v>28</v>
      </c>
      <c r="M18846" t="s">
        <v>1691</v>
      </c>
      <c r="N18846" t="s">
        <v>388</v>
      </c>
      <c r="O18846" t="s">
        <v>22</v>
      </c>
      <c r="P18846" t="s">
        <v>23</v>
      </c>
      <c r="Q18846" t="s">
        <v>24</v>
      </c>
    </row>
    <row r="18847" spans="1:17" x14ac:dyDescent="0.2">
      <c r="A18847" s="2">
        <v>42616</v>
      </c>
      <c r="B18847" t="s">
        <v>136</v>
      </c>
      <c r="C18847" t="s">
        <v>35</v>
      </c>
      <c r="D18847" t="s">
        <v>36</v>
      </c>
      <c r="E18847" t="s">
        <v>36</v>
      </c>
      <c r="F18847">
        <v>36</v>
      </c>
      <c r="G18847">
        <v>88</v>
      </c>
      <c r="H18847">
        <v>747</v>
      </c>
      <c r="I18847">
        <v>381</v>
      </c>
      <c r="J18847">
        <v>1</v>
      </c>
      <c r="K18847">
        <v>1</v>
      </c>
      <c r="L18847" t="s">
        <v>62</v>
      </c>
      <c r="M18847" t="s">
        <v>431</v>
      </c>
      <c r="N18847" t="s">
        <v>136</v>
      </c>
      <c r="O18847" t="s">
        <v>22</v>
      </c>
      <c r="P18847" t="s">
        <v>23</v>
      </c>
      <c r="Q18847" t="s">
        <v>30</v>
      </c>
    </row>
    <row r="18848" spans="1:17" x14ac:dyDescent="0.2">
      <c r="A18848" s="2">
        <v>42616</v>
      </c>
      <c r="B18848" t="s">
        <v>296</v>
      </c>
      <c r="C18848" t="s">
        <v>404</v>
      </c>
      <c r="D18848" t="s">
        <v>36</v>
      </c>
      <c r="E18848" t="s">
        <v>36</v>
      </c>
      <c r="F18848">
        <v>98</v>
      </c>
      <c r="G18848">
        <v>142</v>
      </c>
      <c r="H18848">
        <v>356</v>
      </c>
      <c r="I18848">
        <v>224</v>
      </c>
      <c r="J18848">
        <v>1</v>
      </c>
      <c r="K18848">
        <v>0</v>
      </c>
      <c r="L18848" t="s">
        <v>62</v>
      </c>
      <c r="M18848" t="s">
        <v>399</v>
      </c>
      <c r="N18848" t="s">
        <v>296</v>
      </c>
      <c r="O18848" t="s">
        <v>22</v>
      </c>
      <c r="P18848" t="s">
        <v>23</v>
      </c>
      <c r="Q18848" t="s">
        <v>24</v>
      </c>
    </row>
    <row r="18849" spans="1:17" x14ac:dyDescent="0.2">
      <c r="A18849" s="2">
        <v>42616</v>
      </c>
      <c r="B18849" t="s">
        <v>135</v>
      </c>
      <c r="C18849" t="s">
        <v>211</v>
      </c>
      <c r="D18849" t="s">
        <v>36</v>
      </c>
      <c r="E18849" t="s">
        <v>36</v>
      </c>
      <c r="F18849">
        <v>67</v>
      </c>
      <c r="G18849">
        <v>124</v>
      </c>
      <c r="H18849">
        <v>513</v>
      </c>
      <c r="I18849">
        <v>295</v>
      </c>
      <c r="J18849">
        <v>1</v>
      </c>
      <c r="K18849">
        <v>0</v>
      </c>
      <c r="L18849" t="s">
        <v>62</v>
      </c>
      <c r="M18849" t="s">
        <v>1618</v>
      </c>
      <c r="N18849" t="s">
        <v>135</v>
      </c>
      <c r="O18849" t="s">
        <v>22</v>
      </c>
      <c r="P18849" t="s">
        <v>23</v>
      </c>
      <c r="Q18849" t="s">
        <v>24</v>
      </c>
    </row>
    <row r="18850" spans="1:17" x14ac:dyDescent="0.2">
      <c r="A18850" s="2">
        <v>42616</v>
      </c>
      <c r="B18850" t="s">
        <v>118</v>
      </c>
      <c r="C18850" t="s">
        <v>352</v>
      </c>
      <c r="D18850" t="s">
        <v>36</v>
      </c>
      <c r="E18850" t="s">
        <v>36</v>
      </c>
      <c r="F18850">
        <v>41</v>
      </c>
      <c r="G18850">
        <v>121</v>
      </c>
      <c r="H18850">
        <v>654</v>
      </c>
      <c r="I18850">
        <v>302</v>
      </c>
      <c r="J18850">
        <v>2</v>
      </c>
      <c r="K18850">
        <v>0</v>
      </c>
      <c r="L18850" t="s">
        <v>62</v>
      </c>
      <c r="M18850" t="s">
        <v>241</v>
      </c>
      <c r="N18850" t="s">
        <v>118</v>
      </c>
      <c r="O18850" t="s">
        <v>22</v>
      </c>
      <c r="P18850" t="s">
        <v>23</v>
      </c>
      <c r="Q18850" t="s">
        <v>24</v>
      </c>
    </row>
    <row r="18851" spans="1:17" x14ac:dyDescent="0.2">
      <c r="A18851" s="2">
        <v>42617</v>
      </c>
      <c r="B18851" t="s">
        <v>150</v>
      </c>
      <c r="C18851" t="s">
        <v>405</v>
      </c>
      <c r="D18851" t="s">
        <v>36</v>
      </c>
      <c r="E18851" t="s">
        <v>36</v>
      </c>
      <c r="F18851">
        <v>32</v>
      </c>
      <c r="G18851">
        <v>146</v>
      </c>
      <c r="H18851">
        <v>781</v>
      </c>
      <c r="I18851">
        <v>214</v>
      </c>
      <c r="J18851">
        <v>6</v>
      </c>
      <c r="K18851">
        <v>0</v>
      </c>
      <c r="L18851" t="s">
        <v>62</v>
      </c>
      <c r="M18851" t="s">
        <v>1052</v>
      </c>
      <c r="N18851" t="s">
        <v>150</v>
      </c>
      <c r="O18851" t="s">
        <v>22</v>
      </c>
      <c r="P18851" t="s">
        <v>23</v>
      </c>
      <c r="Q18851" t="s">
        <v>24</v>
      </c>
    </row>
    <row r="18852" spans="1:17" x14ac:dyDescent="0.2">
      <c r="A18852" s="2">
        <v>42617</v>
      </c>
      <c r="B18852" t="s">
        <v>402</v>
      </c>
      <c r="C18852" t="s">
        <v>177</v>
      </c>
      <c r="D18852" t="s">
        <v>115</v>
      </c>
      <c r="E18852" t="s">
        <v>115</v>
      </c>
      <c r="F18852">
        <v>126</v>
      </c>
      <c r="G18852">
        <v>79</v>
      </c>
      <c r="H18852">
        <v>289</v>
      </c>
      <c r="I18852">
        <v>436</v>
      </c>
      <c r="J18852">
        <v>0</v>
      </c>
      <c r="K18852">
        <v>0</v>
      </c>
      <c r="L18852" t="s">
        <v>28</v>
      </c>
      <c r="M18852" t="s">
        <v>1551</v>
      </c>
      <c r="N18852" t="s">
        <v>402</v>
      </c>
      <c r="O18852" t="s">
        <v>22</v>
      </c>
      <c r="P18852" t="s">
        <v>23</v>
      </c>
      <c r="Q18852" t="s">
        <v>30</v>
      </c>
    </row>
    <row r="18853" spans="1:17" x14ac:dyDescent="0.2">
      <c r="A18853" s="2">
        <v>42617</v>
      </c>
      <c r="B18853" t="s">
        <v>224</v>
      </c>
      <c r="C18853" t="s">
        <v>351</v>
      </c>
      <c r="D18853" t="s">
        <v>36</v>
      </c>
      <c r="E18853" t="s">
        <v>36</v>
      </c>
      <c r="F18853">
        <v>73</v>
      </c>
      <c r="G18853">
        <v>90</v>
      </c>
      <c r="H18853">
        <v>486</v>
      </c>
      <c r="I18853">
        <v>378</v>
      </c>
      <c r="J18853">
        <v>2</v>
      </c>
      <c r="K18853">
        <v>1</v>
      </c>
      <c r="L18853" t="s">
        <v>62</v>
      </c>
      <c r="M18853" t="s">
        <v>236</v>
      </c>
      <c r="N18853" t="s">
        <v>224</v>
      </c>
      <c r="O18853" t="s">
        <v>22</v>
      </c>
      <c r="P18853" t="s">
        <v>23</v>
      </c>
      <c r="Q18853" t="s">
        <v>24</v>
      </c>
    </row>
    <row r="18854" spans="1:17" x14ac:dyDescent="0.2">
      <c r="A18854" s="2">
        <v>42617</v>
      </c>
      <c r="B18854" t="s">
        <v>61</v>
      </c>
      <c r="C18854" t="s">
        <v>202</v>
      </c>
      <c r="D18854" t="s">
        <v>36</v>
      </c>
      <c r="E18854" t="s">
        <v>36</v>
      </c>
      <c r="F18854">
        <v>63</v>
      </c>
      <c r="G18854">
        <v>75</v>
      </c>
      <c r="H18854">
        <v>533</v>
      </c>
      <c r="I18854">
        <v>473</v>
      </c>
      <c r="J18854">
        <v>1</v>
      </c>
      <c r="K18854">
        <v>0</v>
      </c>
      <c r="L18854" t="s">
        <v>62</v>
      </c>
      <c r="M18854" t="s">
        <v>429</v>
      </c>
      <c r="N18854" t="s">
        <v>61</v>
      </c>
      <c r="O18854" t="s">
        <v>22</v>
      </c>
      <c r="P18854" t="s">
        <v>23</v>
      </c>
      <c r="Q18854" t="s">
        <v>24</v>
      </c>
    </row>
    <row r="18855" spans="1:17" x14ac:dyDescent="0.2">
      <c r="A18855" s="2">
        <v>42617</v>
      </c>
      <c r="B18855" t="s">
        <v>890</v>
      </c>
      <c r="C18855" t="s">
        <v>660</v>
      </c>
      <c r="D18855" t="s">
        <v>36</v>
      </c>
      <c r="E18855" t="s">
        <v>36</v>
      </c>
      <c r="F18855">
        <v>56</v>
      </c>
      <c r="G18855">
        <v>87</v>
      </c>
      <c r="H18855">
        <v>553</v>
      </c>
      <c r="I18855">
        <v>386</v>
      </c>
      <c r="J18855">
        <v>4</v>
      </c>
      <c r="K18855">
        <v>1</v>
      </c>
      <c r="L18855" t="s">
        <v>62</v>
      </c>
      <c r="M18855" t="s">
        <v>920</v>
      </c>
      <c r="N18855" t="s">
        <v>890</v>
      </c>
      <c r="O18855" t="s">
        <v>22</v>
      </c>
      <c r="P18855" t="s">
        <v>23</v>
      </c>
      <c r="Q18855" t="s">
        <v>24</v>
      </c>
    </row>
    <row r="18856" spans="1:17" x14ac:dyDescent="0.2">
      <c r="A18856" s="2">
        <v>42617</v>
      </c>
      <c r="B18856" t="s">
        <v>293</v>
      </c>
      <c r="C18856" t="s">
        <v>100</v>
      </c>
      <c r="D18856" t="s">
        <v>50</v>
      </c>
      <c r="E18856" t="s">
        <v>50</v>
      </c>
      <c r="F18856">
        <v>34</v>
      </c>
      <c r="G18856">
        <v>28</v>
      </c>
      <c r="H18856">
        <v>768</v>
      </c>
      <c r="I18856">
        <v>822</v>
      </c>
      <c r="J18856">
        <v>0</v>
      </c>
      <c r="K18856">
        <v>0</v>
      </c>
      <c r="L18856" t="s">
        <v>20</v>
      </c>
      <c r="M18856" t="s">
        <v>478</v>
      </c>
      <c r="N18856" t="s">
        <v>293</v>
      </c>
      <c r="O18856" t="s">
        <v>22</v>
      </c>
      <c r="P18856" t="s">
        <v>23</v>
      </c>
      <c r="Q18856" t="s">
        <v>30</v>
      </c>
    </row>
    <row r="18857" spans="1:17" x14ac:dyDescent="0.2">
      <c r="A18857" s="2">
        <v>42617</v>
      </c>
      <c r="B18857" t="s">
        <v>72</v>
      </c>
      <c r="C18857" t="s">
        <v>286</v>
      </c>
      <c r="D18857" t="s">
        <v>50</v>
      </c>
      <c r="E18857" t="s">
        <v>50</v>
      </c>
      <c r="F18857">
        <v>44</v>
      </c>
      <c r="G18857">
        <v>102</v>
      </c>
      <c r="H18857">
        <v>630</v>
      </c>
      <c r="I18857">
        <v>348</v>
      </c>
      <c r="J18857">
        <v>1</v>
      </c>
      <c r="K18857">
        <v>0</v>
      </c>
      <c r="L18857" t="s">
        <v>20</v>
      </c>
      <c r="M18857" t="s">
        <v>74</v>
      </c>
      <c r="N18857" t="s">
        <v>72</v>
      </c>
      <c r="O18857" t="s">
        <v>22</v>
      </c>
      <c r="P18857" t="s">
        <v>23</v>
      </c>
      <c r="Q18857" t="s">
        <v>24</v>
      </c>
    </row>
    <row r="18858" spans="1:17" x14ac:dyDescent="0.2">
      <c r="A18858" s="2">
        <v>42617</v>
      </c>
      <c r="B18858" t="s">
        <v>802</v>
      </c>
      <c r="C18858" t="s">
        <v>1545</v>
      </c>
      <c r="D18858" t="s">
        <v>36</v>
      </c>
      <c r="E18858" t="s">
        <v>36</v>
      </c>
      <c r="F18858">
        <v>85</v>
      </c>
      <c r="G18858">
        <v>153</v>
      </c>
      <c r="H18858">
        <v>389</v>
      </c>
      <c r="I18858">
        <v>197</v>
      </c>
      <c r="J18858">
        <v>4</v>
      </c>
      <c r="K18858">
        <v>0</v>
      </c>
      <c r="L18858" t="s">
        <v>62</v>
      </c>
      <c r="M18858" t="s">
        <v>916</v>
      </c>
      <c r="N18858" t="s">
        <v>802</v>
      </c>
      <c r="O18858" t="s">
        <v>22</v>
      </c>
      <c r="P18858" t="s">
        <v>23</v>
      </c>
      <c r="Q18858" t="s">
        <v>24</v>
      </c>
    </row>
    <row r="18859" spans="1:17" x14ac:dyDescent="0.2">
      <c r="A18859" s="2">
        <v>42617</v>
      </c>
      <c r="B18859" t="s">
        <v>560</v>
      </c>
      <c r="C18859" t="s">
        <v>90</v>
      </c>
      <c r="D18859" t="s">
        <v>50</v>
      </c>
      <c r="E18859" t="s">
        <v>50</v>
      </c>
      <c r="F18859">
        <v>96</v>
      </c>
      <c r="G18859">
        <v>16</v>
      </c>
      <c r="H18859">
        <v>358</v>
      </c>
      <c r="I18859">
        <v>1011</v>
      </c>
      <c r="J18859">
        <v>2</v>
      </c>
      <c r="K18859">
        <v>2</v>
      </c>
      <c r="L18859" t="s">
        <v>20</v>
      </c>
      <c r="M18859" t="s">
        <v>1389</v>
      </c>
      <c r="N18859" t="s">
        <v>560</v>
      </c>
      <c r="O18859" t="s">
        <v>22</v>
      </c>
      <c r="P18859" t="s">
        <v>23</v>
      </c>
      <c r="Q18859" t="s">
        <v>30</v>
      </c>
    </row>
    <row r="18860" spans="1:17" x14ac:dyDescent="0.2">
      <c r="A18860" s="2">
        <v>42617</v>
      </c>
      <c r="B18860" t="s">
        <v>73</v>
      </c>
      <c r="C18860" t="s">
        <v>249</v>
      </c>
      <c r="D18860" t="s">
        <v>50</v>
      </c>
      <c r="E18860" t="s">
        <v>50</v>
      </c>
      <c r="F18860">
        <v>125</v>
      </c>
      <c r="G18860">
        <v>59</v>
      </c>
      <c r="H18860">
        <v>293</v>
      </c>
      <c r="I18860">
        <v>542</v>
      </c>
      <c r="J18860">
        <v>2</v>
      </c>
      <c r="K18860">
        <v>2</v>
      </c>
      <c r="L18860" t="s">
        <v>20</v>
      </c>
      <c r="M18860" t="s">
        <v>289</v>
      </c>
      <c r="N18860" t="s">
        <v>73</v>
      </c>
      <c r="O18860" t="s">
        <v>22</v>
      </c>
      <c r="P18860" t="s">
        <v>23</v>
      </c>
      <c r="Q18860" t="s">
        <v>30</v>
      </c>
    </row>
    <row r="18861" spans="1:17" x14ac:dyDescent="0.2">
      <c r="A18861" s="2">
        <v>42617</v>
      </c>
      <c r="B18861" t="s">
        <v>250</v>
      </c>
      <c r="C18861" t="s">
        <v>46</v>
      </c>
      <c r="D18861" t="s">
        <v>36</v>
      </c>
      <c r="E18861" t="s">
        <v>36</v>
      </c>
      <c r="F18861">
        <v>127</v>
      </c>
      <c r="G18861">
        <v>103</v>
      </c>
      <c r="H18861">
        <v>285</v>
      </c>
      <c r="I18861">
        <v>344</v>
      </c>
      <c r="J18861">
        <v>1</v>
      </c>
      <c r="K18861">
        <v>0</v>
      </c>
      <c r="L18861" t="s">
        <v>62</v>
      </c>
      <c r="M18861" t="s">
        <v>251</v>
      </c>
      <c r="N18861" t="s">
        <v>250</v>
      </c>
      <c r="O18861" t="s">
        <v>22</v>
      </c>
      <c r="P18861" t="s">
        <v>23</v>
      </c>
      <c r="Q18861" t="s">
        <v>24</v>
      </c>
    </row>
    <row r="18862" spans="1:17" x14ac:dyDescent="0.2">
      <c r="A18862" s="2">
        <v>42617</v>
      </c>
      <c r="B18862" t="s">
        <v>184</v>
      </c>
      <c r="C18862" t="s">
        <v>104</v>
      </c>
      <c r="D18862" t="s">
        <v>50</v>
      </c>
      <c r="E18862" t="s">
        <v>50</v>
      </c>
      <c r="F18862">
        <v>176</v>
      </c>
      <c r="G18862">
        <v>51</v>
      </c>
      <c r="H18862">
        <v>109</v>
      </c>
      <c r="I18862">
        <v>583</v>
      </c>
      <c r="J18862">
        <v>1</v>
      </c>
      <c r="K18862">
        <v>5</v>
      </c>
      <c r="L18862" t="s">
        <v>20</v>
      </c>
      <c r="M18862" t="s">
        <v>193</v>
      </c>
      <c r="N18862" t="s">
        <v>184</v>
      </c>
      <c r="O18862" t="s">
        <v>22</v>
      </c>
      <c r="P18862" t="s">
        <v>23</v>
      </c>
      <c r="Q18862" t="s">
        <v>41</v>
      </c>
    </row>
    <row r="18863" spans="1:17" x14ac:dyDescent="0.2">
      <c r="A18863" s="2">
        <v>42617</v>
      </c>
      <c r="B18863" t="s">
        <v>49</v>
      </c>
      <c r="C18863" t="s">
        <v>129</v>
      </c>
      <c r="D18863" t="s">
        <v>50</v>
      </c>
      <c r="E18863" t="s">
        <v>50</v>
      </c>
      <c r="F18863">
        <v>50</v>
      </c>
      <c r="G18863">
        <v>4</v>
      </c>
      <c r="H18863">
        <v>588</v>
      </c>
      <c r="I18863">
        <v>1319</v>
      </c>
      <c r="J18863">
        <v>0</v>
      </c>
      <c r="K18863">
        <v>3</v>
      </c>
      <c r="L18863" t="s">
        <v>20</v>
      </c>
      <c r="M18863" t="s">
        <v>103</v>
      </c>
      <c r="N18863" t="s">
        <v>49</v>
      </c>
      <c r="O18863" t="s">
        <v>22</v>
      </c>
      <c r="P18863" t="s">
        <v>23</v>
      </c>
      <c r="Q18863" t="s">
        <v>41</v>
      </c>
    </row>
    <row r="18864" spans="1:17" x14ac:dyDescent="0.2">
      <c r="A18864" s="2">
        <v>42617</v>
      </c>
      <c r="B18864" t="s">
        <v>92</v>
      </c>
      <c r="C18864" t="s">
        <v>1279</v>
      </c>
      <c r="D18864" t="s">
        <v>50</v>
      </c>
      <c r="E18864" t="s">
        <v>50</v>
      </c>
      <c r="F18864">
        <v>25</v>
      </c>
      <c r="G18864">
        <v>95</v>
      </c>
      <c r="H18864">
        <v>855</v>
      </c>
      <c r="I18864">
        <v>364</v>
      </c>
      <c r="J18864">
        <v>1</v>
      </c>
      <c r="K18864">
        <v>1</v>
      </c>
      <c r="L18864" t="s">
        <v>20</v>
      </c>
      <c r="M18864" t="s">
        <v>1341</v>
      </c>
      <c r="N18864" t="s">
        <v>92</v>
      </c>
      <c r="O18864" t="s">
        <v>22</v>
      </c>
      <c r="P18864" t="s">
        <v>23</v>
      </c>
      <c r="Q18864" t="s">
        <v>30</v>
      </c>
    </row>
    <row r="18865" spans="1:17" x14ac:dyDescent="0.2">
      <c r="A18865" s="2">
        <v>42617</v>
      </c>
      <c r="B18865" t="s">
        <v>125</v>
      </c>
      <c r="C18865" t="s">
        <v>386</v>
      </c>
      <c r="D18865" t="s">
        <v>50</v>
      </c>
      <c r="E18865" t="s">
        <v>50</v>
      </c>
      <c r="F18865">
        <v>200</v>
      </c>
      <c r="G18865">
        <v>136</v>
      </c>
      <c r="H18865">
        <v>19</v>
      </c>
      <c r="I18865">
        <v>252</v>
      </c>
      <c r="J18865">
        <v>0</v>
      </c>
      <c r="K18865">
        <v>1</v>
      </c>
      <c r="L18865" t="s">
        <v>20</v>
      </c>
      <c r="M18865" t="s">
        <v>468</v>
      </c>
      <c r="N18865" t="s">
        <v>125</v>
      </c>
      <c r="O18865" t="s">
        <v>22</v>
      </c>
      <c r="P18865" t="s">
        <v>23</v>
      </c>
      <c r="Q18865" t="s">
        <v>41</v>
      </c>
    </row>
    <row r="18866" spans="1:17" x14ac:dyDescent="0.2">
      <c r="A18866" s="2">
        <v>42617</v>
      </c>
      <c r="B18866" t="s">
        <v>244</v>
      </c>
      <c r="C18866" t="s">
        <v>89</v>
      </c>
      <c r="D18866" t="s">
        <v>50</v>
      </c>
      <c r="E18866" t="s">
        <v>50</v>
      </c>
      <c r="F18866">
        <v>24</v>
      </c>
      <c r="G18866">
        <v>13</v>
      </c>
      <c r="H18866">
        <v>866</v>
      </c>
      <c r="I18866">
        <v>1107</v>
      </c>
      <c r="J18866">
        <v>0</v>
      </c>
      <c r="K18866">
        <v>1</v>
      </c>
      <c r="L18866" t="s">
        <v>20</v>
      </c>
      <c r="M18866" t="s">
        <v>597</v>
      </c>
      <c r="N18866" t="s">
        <v>244</v>
      </c>
      <c r="O18866" t="s">
        <v>22</v>
      </c>
      <c r="P18866" t="s">
        <v>23</v>
      </c>
      <c r="Q18866" t="s">
        <v>41</v>
      </c>
    </row>
    <row r="18867" spans="1:17" x14ac:dyDescent="0.2">
      <c r="A18867" s="2">
        <v>42617</v>
      </c>
      <c r="B18867" t="s">
        <v>128</v>
      </c>
      <c r="C18867" t="s">
        <v>339</v>
      </c>
      <c r="D18867" t="s">
        <v>36</v>
      </c>
      <c r="E18867" t="s">
        <v>36</v>
      </c>
      <c r="F18867">
        <v>45</v>
      </c>
      <c r="G18867">
        <v>92</v>
      </c>
      <c r="H18867">
        <v>627</v>
      </c>
      <c r="I18867">
        <v>369</v>
      </c>
      <c r="J18867">
        <v>4</v>
      </c>
      <c r="K18867">
        <v>1</v>
      </c>
      <c r="L18867" t="s">
        <v>62</v>
      </c>
      <c r="M18867" t="s">
        <v>1115</v>
      </c>
      <c r="N18867" t="s">
        <v>128</v>
      </c>
      <c r="O18867" t="s">
        <v>22</v>
      </c>
      <c r="P18867" t="s">
        <v>23</v>
      </c>
      <c r="Q18867" t="s">
        <v>24</v>
      </c>
    </row>
    <row r="18868" spans="1:17" x14ac:dyDescent="0.2">
      <c r="A18868" s="2">
        <v>42617</v>
      </c>
      <c r="B18868" t="s">
        <v>208</v>
      </c>
      <c r="C18868" t="s">
        <v>1284</v>
      </c>
      <c r="D18868" t="s">
        <v>36</v>
      </c>
      <c r="E18868" t="s">
        <v>36</v>
      </c>
      <c r="F18868">
        <v>65</v>
      </c>
      <c r="G18868">
        <v>155</v>
      </c>
      <c r="H18868">
        <v>525</v>
      </c>
      <c r="I18868">
        <v>190</v>
      </c>
      <c r="J18868">
        <v>1</v>
      </c>
      <c r="K18868">
        <v>0</v>
      </c>
      <c r="L18868" t="s">
        <v>62</v>
      </c>
      <c r="M18868" t="s">
        <v>398</v>
      </c>
      <c r="N18868" t="s">
        <v>208</v>
      </c>
      <c r="O18868" t="s">
        <v>22</v>
      </c>
      <c r="P18868" t="s">
        <v>23</v>
      </c>
      <c r="Q18868" t="s">
        <v>24</v>
      </c>
    </row>
    <row r="18869" spans="1:17" x14ac:dyDescent="0.2">
      <c r="A18869" s="2">
        <v>42617</v>
      </c>
      <c r="B18869" t="s">
        <v>138</v>
      </c>
      <c r="C18869" t="s">
        <v>207</v>
      </c>
      <c r="D18869" t="s">
        <v>36</v>
      </c>
      <c r="E18869" t="s">
        <v>36</v>
      </c>
      <c r="F18869">
        <v>91</v>
      </c>
      <c r="G18869">
        <v>88</v>
      </c>
      <c r="H18869">
        <v>375</v>
      </c>
      <c r="I18869">
        <v>380</v>
      </c>
      <c r="J18869">
        <v>1</v>
      </c>
      <c r="K18869">
        <v>1</v>
      </c>
      <c r="L18869" t="s">
        <v>62</v>
      </c>
      <c r="M18869" t="s">
        <v>1526</v>
      </c>
      <c r="N18869" t="s">
        <v>138</v>
      </c>
      <c r="O18869" t="s">
        <v>22</v>
      </c>
      <c r="P18869" t="s">
        <v>23</v>
      </c>
      <c r="Q18869" t="s">
        <v>30</v>
      </c>
    </row>
    <row r="18870" spans="1:17" x14ac:dyDescent="0.2">
      <c r="A18870" s="2">
        <v>42618</v>
      </c>
      <c r="B18870" t="s">
        <v>85</v>
      </c>
      <c r="C18870" t="s">
        <v>328</v>
      </c>
      <c r="D18870" t="s">
        <v>50</v>
      </c>
      <c r="E18870" t="s">
        <v>50</v>
      </c>
      <c r="F18870">
        <v>37</v>
      </c>
      <c r="G18870">
        <v>138</v>
      </c>
      <c r="H18870">
        <v>739</v>
      </c>
      <c r="I18870">
        <v>243</v>
      </c>
      <c r="J18870">
        <v>2</v>
      </c>
      <c r="K18870">
        <v>1</v>
      </c>
      <c r="L18870" t="s">
        <v>20</v>
      </c>
      <c r="M18870" t="s">
        <v>1075</v>
      </c>
      <c r="N18870" t="s">
        <v>85</v>
      </c>
      <c r="O18870" t="s">
        <v>22</v>
      </c>
      <c r="P18870" t="s">
        <v>23</v>
      </c>
      <c r="Q18870" t="s">
        <v>24</v>
      </c>
    </row>
    <row r="18871" spans="1:17" x14ac:dyDescent="0.2">
      <c r="A18871" s="2">
        <v>42618</v>
      </c>
      <c r="B18871" t="s">
        <v>274</v>
      </c>
      <c r="C18871" t="s">
        <v>180</v>
      </c>
      <c r="D18871" t="s">
        <v>50</v>
      </c>
      <c r="E18871" t="s">
        <v>50</v>
      </c>
      <c r="F18871">
        <v>15</v>
      </c>
      <c r="G18871">
        <v>19</v>
      </c>
      <c r="H18871">
        <v>1022</v>
      </c>
      <c r="I18871">
        <v>915</v>
      </c>
      <c r="J18871">
        <v>1</v>
      </c>
      <c r="K18871">
        <v>1</v>
      </c>
      <c r="L18871" t="s">
        <v>20</v>
      </c>
      <c r="M18871" t="s">
        <v>333</v>
      </c>
      <c r="N18871" t="s">
        <v>274</v>
      </c>
      <c r="O18871" t="s">
        <v>22</v>
      </c>
      <c r="P18871" t="s">
        <v>23</v>
      </c>
      <c r="Q18871" t="s">
        <v>30</v>
      </c>
    </row>
    <row r="18872" spans="1:17" x14ac:dyDescent="0.2">
      <c r="A18872" s="2">
        <v>42618</v>
      </c>
      <c r="B18872" t="s">
        <v>70</v>
      </c>
      <c r="C18872" t="s">
        <v>1692</v>
      </c>
      <c r="D18872" t="s">
        <v>50</v>
      </c>
      <c r="E18872" t="s">
        <v>50</v>
      </c>
      <c r="F18872">
        <v>61</v>
      </c>
      <c r="G18872">
        <v>190</v>
      </c>
      <c r="H18872">
        <v>539</v>
      </c>
      <c r="I18872">
        <v>65</v>
      </c>
      <c r="J18872">
        <v>1</v>
      </c>
      <c r="K18872">
        <v>1</v>
      </c>
      <c r="L18872" t="s">
        <v>20</v>
      </c>
      <c r="M18872" t="s">
        <v>1326</v>
      </c>
      <c r="N18872" t="s">
        <v>70</v>
      </c>
      <c r="O18872" t="s">
        <v>22</v>
      </c>
      <c r="P18872" t="s">
        <v>23</v>
      </c>
      <c r="Q18872" t="s">
        <v>30</v>
      </c>
    </row>
    <row r="18873" spans="1:17" x14ac:dyDescent="0.2">
      <c r="A18873" s="2">
        <v>42618</v>
      </c>
      <c r="B18873" t="s">
        <v>345</v>
      </c>
      <c r="C18873" t="s">
        <v>69</v>
      </c>
      <c r="D18873" t="s">
        <v>50</v>
      </c>
      <c r="E18873" t="s">
        <v>50</v>
      </c>
      <c r="F18873">
        <v>118</v>
      </c>
      <c r="G18873">
        <v>22</v>
      </c>
      <c r="H18873">
        <v>317</v>
      </c>
      <c r="I18873">
        <v>874</v>
      </c>
      <c r="J18873">
        <v>1</v>
      </c>
      <c r="K18873">
        <v>2</v>
      </c>
      <c r="L18873" t="s">
        <v>20</v>
      </c>
      <c r="M18873" t="s">
        <v>360</v>
      </c>
      <c r="N18873" t="s">
        <v>345</v>
      </c>
      <c r="O18873" t="s">
        <v>22</v>
      </c>
      <c r="P18873" t="s">
        <v>23</v>
      </c>
      <c r="Q18873" t="s">
        <v>41</v>
      </c>
    </row>
    <row r="18874" spans="1:17" x14ac:dyDescent="0.2">
      <c r="A18874" s="2">
        <v>42618</v>
      </c>
      <c r="B18874" t="s">
        <v>123</v>
      </c>
      <c r="C18874" t="s">
        <v>119</v>
      </c>
      <c r="D18874" t="s">
        <v>50</v>
      </c>
      <c r="E18874" t="s">
        <v>50</v>
      </c>
      <c r="F18874">
        <v>76</v>
      </c>
      <c r="G18874">
        <v>10</v>
      </c>
      <c r="H18874">
        <v>470</v>
      </c>
      <c r="I18874">
        <v>1155</v>
      </c>
      <c r="J18874">
        <v>1</v>
      </c>
      <c r="K18874">
        <v>3</v>
      </c>
      <c r="L18874" t="s">
        <v>20</v>
      </c>
      <c r="M18874" t="s">
        <v>265</v>
      </c>
      <c r="N18874" t="s">
        <v>123</v>
      </c>
      <c r="O18874" t="s">
        <v>22</v>
      </c>
      <c r="P18874" t="s">
        <v>23</v>
      </c>
      <c r="Q18874" t="s">
        <v>41</v>
      </c>
    </row>
    <row r="18875" spans="1:17" x14ac:dyDescent="0.2">
      <c r="A18875" s="2">
        <v>42618</v>
      </c>
      <c r="B18875" t="s">
        <v>464</v>
      </c>
      <c r="C18875" t="s">
        <v>1073</v>
      </c>
      <c r="D18875" t="s">
        <v>115</v>
      </c>
      <c r="E18875" t="s">
        <v>115</v>
      </c>
      <c r="F18875">
        <v>149</v>
      </c>
      <c r="G18875">
        <v>150</v>
      </c>
      <c r="H18875">
        <v>208</v>
      </c>
      <c r="I18875">
        <v>206</v>
      </c>
      <c r="J18875">
        <v>2</v>
      </c>
      <c r="K18875">
        <v>0</v>
      </c>
      <c r="L18875" t="s">
        <v>28</v>
      </c>
      <c r="M18875" t="s">
        <v>465</v>
      </c>
      <c r="N18875" t="s">
        <v>464</v>
      </c>
      <c r="O18875" t="s">
        <v>22</v>
      </c>
      <c r="P18875" t="s">
        <v>23</v>
      </c>
      <c r="Q18875" t="s">
        <v>24</v>
      </c>
    </row>
    <row r="18876" spans="1:17" x14ac:dyDescent="0.2">
      <c r="A18876" s="2">
        <v>42618</v>
      </c>
      <c r="B18876" t="s">
        <v>1204</v>
      </c>
      <c r="C18876" t="s">
        <v>98</v>
      </c>
      <c r="D18876" t="s">
        <v>50</v>
      </c>
      <c r="E18876" t="s">
        <v>50</v>
      </c>
      <c r="F18876">
        <v>47</v>
      </c>
      <c r="G18876">
        <v>31</v>
      </c>
      <c r="H18876">
        <v>611</v>
      </c>
      <c r="I18876">
        <v>800</v>
      </c>
      <c r="J18876">
        <v>2</v>
      </c>
      <c r="K18876">
        <v>2</v>
      </c>
      <c r="L18876" t="s">
        <v>20</v>
      </c>
      <c r="M18876" t="s">
        <v>1219</v>
      </c>
      <c r="N18876" t="s">
        <v>1204</v>
      </c>
      <c r="O18876" t="s">
        <v>22</v>
      </c>
      <c r="P18876" t="s">
        <v>23</v>
      </c>
      <c r="Q18876" t="s">
        <v>30</v>
      </c>
    </row>
    <row r="18877" spans="1:17" x14ac:dyDescent="0.2">
      <c r="A18877" s="2">
        <v>42618</v>
      </c>
      <c r="B18877" t="s">
        <v>106</v>
      </c>
      <c r="C18877" t="s">
        <v>174</v>
      </c>
      <c r="D18877" t="s">
        <v>50</v>
      </c>
      <c r="E18877" t="s">
        <v>50</v>
      </c>
      <c r="F18877">
        <v>8</v>
      </c>
      <c r="G18877">
        <v>182</v>
      </c>
      <c r="H18877">
        <v>1165</v>
      </c>
      <c r="I18877">
        <v>88</v>
      </c>
      <c r="J18877">
        <v>8</v>
      </c>
      <c r="K18877">
        <v>0</v>
      </c>
      <c r="L18877" t="s">
        <v>20</v>
      </c>
      <c r="M18877" t="s">
        <v>1077</v>
      </c>
      <c r="N18877" t="s">
        <v>106</v>
      </c>
      <c r="O18877" t="s">
        <v>22</v>
      </c>
      <c r="P18877" t="s">
        <v>23</v>
      </c>
      <c r="Q18877" t="s">
        <v>24</v>
      </c>
    </row>
    <row r="18878" spans="1:17" x14ac:dyDescent="0.2">
      <c r="A18878" s="2">
        <v>42618</v>
      </c>
      <c r="B18878" t="s">
        <v>168</v>
      </c>
      <c r="C18878" t="s">
        <v>76</v>
      </c>
      <c r="D18878" t="s">
        <v>50</v>
      </c>
      <c r="E18878" t="s">
        <v>50</v>
      </c>
      <c r="F18878">
        <v>30</v>
      </c>
      <c r="G18878">
        <v>23</v>
      </c>
      <c r="H18878">
        <v>800</v>
      </c>
      <c r="I18878">
        <v>870</v>
      </c>
      <c r="J18878">
        <v>1</v>
      </c>
      <c r="K18878">
        <v>1</v>
      </c>
      <c r="L18878" t="s">
        <v>20</v>
      </c>
      <c r="M18878" t="s">
        <v>318</v>
      </c>
      <c r="N18878" t="s">
        <v>168</v>
      </c>
      <c r="O18878" t="s">
        <v>22</v>
      </c>
      <c r="P18878" t="s">
        <v>23</v>
      </c>
      <c r="Q18878" t="s">
        <v>30</v>
      </c>
    </row>
    <row r="18879" spans="1:17" x14ac:dyDescent="0.2">
      <c r="A18879" s="2">
        <v>42618</v>
      </c>
      <c r="B18879" t="s">
        <v>161</v>
      </c>
      <c r="C18879" t="s">
        <v>384</v>
      </c>
      <c r="D18879" t="s">
        <v>50</v>
      </c>
      <c r="E18879" t="s">
        <v>50</v>
      </c>
      <c r="F18879">
        <v>11</v>
      </c>
      <c r="G18879">
        <v>165</v>
      </c>
      <c r="H18879">
        <v>1136</v>
      </c>
      <c r="I18879">
        <v>151</v>
      </c>
      <c r="J18879">
        <v>4</v>
      </c>
      <c r="K18879">
        <v>0</v>
      </c>
      <c r="L18879" t="s">
        <v>20</v>
      </c>
      <c r="M18879" t="s">
        <v>162</v>
      </c>
      <c r="N18879" t="s">
        <v>161</v>
      </c>
      <c r="O18879" t="s">
        <v>22</v>
      </c>
      <c r="P18879" t="s">
        <v>23</v>
      </c>
      <c r="Q18879" t="s">
        <v>24</v>
      </c>
    </row>
    <row r="18880" spans="1:17" x14ac:dyDescent="0.2">
      <c r="A18880" s="2">
        <v>42619</v>
      </c>
      <c r="B18880" t="s">
        <v>737</v>
      </c>
      <c r="C18880" t="s">
        <v>101</v>
      </c>
      <c r="D18880" t="s">
        <v>50</v>
      </c>
      <c r="E18880" t="s">
        <v>50</v>
      </c>
      <c r="F18880">
        <v>203</v>
      </c>
      <c r="G18880">
        <v>110</v>
      </c>
      <c r="H18880">
        <v>11</v>
      </c>
      <c r="I18880">
        <v>338</v>
      </c>
      <c r="J18880">
        <v>0</v>
      </c>
      <c r="K18880">
        <v>1</v>
      </c>
      <c r="L18880" t="s">
        <v>20</v>
      </c>
      <c r="M18880" t="s">
        <v>819</v>
      </c>
      <c r="N18880" t="s">
        <v>737</v>
      </c>
      <c r="O18880" t="s">
        <v>22</v>
      </c>
      <c r="P18880" t="s">
        <v>23</v>
      </c>
      <c r="Q18880" t="s">
        <v>41</v>
      </c>
    </row>
    <row r="18881" spans="1:17" x14ac:dyDescent="0.2">
      <c r="A18881" s="2">
        <v>42619</v>
      </c>
      <c r="B18881" t="s">
        <v>212</v>
      </c>
      <c r="C18881" t="s">
        <v>979</v>
      </c>
      <c r="D18881" t="s">
        <v>115</v>
      </c>
      <c r="E18881" t="s">
        <v>115</v>
      </c>
      <c r="F18881">
        <v>183</v>
      </c>
      <c r="G18881">
        <v>192</v>
      </c>
      <c r="H18881">
        <v>84</v>
      </c>
      <c r="I18881">
        <v>63</v>
      </c>
      <c r="J18881">
        <v>0</v>
      </c>
      <c r="K18881">
        <v>0</v>
      </c>
      <c r="L18881" t="s">
        <v>570</v>
      </c>
      <c r="M18881" t="s">
        <v>214</v>
      </c>
      <c r="N18881" t="s">
        <v>212</v>
      </c>
      <c r="O18881" t="s">
        <v>22</v>
      </c>
      <c r="P18881" t="s">
        <v>23</v>
      </c>
      <c r="Q18881" t="s">
        <v>30</v>
      </c>
    </row>
    <row r="18882" spans="1:17" x14ac:dyDescent="0.2">
      <c r="A18882" s="2">
        <v>42619</v>
      </c>
      <c r="B18882" t="s">
        <v>317</v>
      </c>
      <c r="C18882" t="s">
        <v>67</v>
      </c>
      <c r="D18882" t="s">
        <v>50</v>
      </c>
      <c r="E18882" t="s">
        <v>50</v>
      </c>
      <c r="F18882">
        <v>70</v>
      </c>
      <c r="G18882">
        <v>7</v>
      </c>
      <c r="H18882">
        <v>506</v>
      </c>
      <c r="I18882">
        <v>1188</v>
      </c>
      <c r="J18882">
        <v>0</v>
      </c>
      <c r="K18882">
        <v>0</v>
      </c>
      <c r="L18882" t="s">
        <v>20</v>
      </c>
      <c r="M18882" t="s">
        <v>1369</v>
      </c>
      <c r="N18882" t="s">
        <v>317</v>
      </c>
      <c r="O18882" t="s">
        <v>22</v>
      </c>
      <c r="P18882" t="s">
        <v>23</v>
      </c>
      <c r="Q18882" t="s">
        <v>30</v>
      </c>
    </row>
    <row r="18883" spans="1:17" x14ac:dyDescent="0.2">
      <c r="A18883" s="2">
        <v>42619</v>
      </c>
      <c r="B18883" t="s">
        <v>646</v>
      </c>
      <c r="C18883" t="s">
        <v>81</v>
      </c>
      <c r="D18883" t="s">
        <v>50</v>
      </c>
      <c r="E18883" t="s">
        <v>50</v>
      </c>
      <c r="F18883">
        <v>29</v>
      </c>
      <c r="G18883">
        <v>117</v>
      </c>
      <c r="H18883">
        <v>813</v>
      </c>
      <c r="I18883">
        <v>322</v>
      </c>
      <c r="J18883">
        <v>5</v>
      </c>
      <c r="K18883">
        <v>0</v>
      </c>
      <c r="L18883" t="s">
        <v>20</v>
      </c>
      <c r="M18883" t="s">
        <v>909</v>
      </c>
      <c r="N18883" t="s">
        <v>646</v>
      </c>
      <c r="O18883" t="s">
        <v>22</v>
      </c>
      <c r="P18883" t="s">
        <v>23</v>
      </c>
      <c r="Q18883" t="s">
        <v>24</v>
      </c>
    </row>
    <row r="18884" spans="1:17" x14ac:dyDescent="0.2">
      <c r="A18884" s="2">
        <v>42619</v>
      </c>
      <c r="B18884" t="s">
        <v>25</v>
      </c>
      <c r="C18884" t="s">
        <v>43</v>
      </c>
      <c r="D18884" t="s">
        <v>19</v>
      </c>
      <c r="E18884" t="s">
        <v>19</v>
      </c>
      <c r="F18884">
        <v>9</v>
      </c>
      <c r="G18884">
        <v>3</v>
      </c>
      <c r="H18884">
        <v>1155</v>
      </c>
      <c r="I18884">
        <v>1330</v>
      </c>
      <c r="J18884">
        <v>2</v>
      </c>
      <c r="K18884">
        <v>1</v>
      </c>
      <c r="L18884" t="s">
        <v>20</v>
      </c>
      <c r="M18884" t="s">
        <v>559</v>
      </c>
      <c r="N18884" t="s">
        <v>25</v>
      </c>
      <c r="O18884" t="s">
        <v>22</v>
      </c>
      <c r="P18884" t="s">
        <v>23</v>
      </c>
      <c r="Q18884" t="s">
        <v>24</v>
      </c>
    </row>
    <row r="18885" spans="1:17" x14ac:dyDescent="0.2">
      <c r="A18885" s="2">
        <v>42619</v>
      </c>
      <c r="B18885" t="s">
        <v>87</v>
      </c>
      <c r="C18885" t="s">
        <v>97</v>
      </c>
      <c r="D18885" t="s">
        <v>50</v>
      </c>
      <c r="E18885" t="s">
        <v>50</v>
      </c>
      <c r="F18885">
        <v>77</v>
      </c>
      <c r="G18885">
        <v>145</v>
      </c>
      <c r="H18885">
        <v>445</v>
      </c>
      <c r="I18885">
        <v>218</v>
      </c>
      <c r="J18885">
        <v>4</v>
      </c>
      <c r="K18885">
        <v>3</v>
      </c>
      <c r="L18885" t="s">
        <v>20</v>
      </c>
      <c r="M18885" t="s">
        <v>88</v>
      </c>
      <c r="N18885" t="s">
        <v>87</v>
      </c>
      <c r="O18885" t="s">
        <v>22</v>
      </c>
      <c r="P18885" t="s">
        <v>23</v>
      </c>
      <c r="Q18885" t="s">
        <v>24</v>
      </c>
    </row>
    <row r="18886" spans="1:17" x14ac:dyDescent="0.2">
      <c r="A18886" s="2">
        <v>42619</v>
      </c>
      <c r="B18886" t="s">
        <v>120</v>
      </c>
      <c r="C18886" t="s">
        <v>141</v>
      </c>
      <c r="D18886" t="s">
        <v>36</v>
      </c>
      <c r="E18886" t="s">
        <v>36</v>
      </c>
      <c r="F18886">
        <v>54</v>
      </c>
      <c r="G18886">
        <v>96</v>
      </c>
      <c r="H18886">
        <v>570</v>
      </c>
      <c r="I18886">
        <v>359</v>
      </c>
      <c r="J18886">
        <v>2</v>
      </c>
      <c r="K18886">
        <v>1</v>
      </c>
      <c r="L18886" t="s">
        <v>28</v>
      </c>
      <c r="M18886" t="s">
        <v>1670</v>
      </c>
      <c r="N18886" t="s">
        <v>120</v>
      </c>
      <c r="O18886" t="s">
        <v>22</v>
      </c>
      <c r="P18886" t="s">
        <v>23</v>
      </c>
      <c r="Q18886" t="s">
        <v>24</v>
      </c>
    </row>
    <row r="18887" spans="1:17" x14ac:dyDescent="0.2">
      <c r="A18887" s="2">
        <v>42619</v>
      </c>
      <c r="B18887" t="s">
        <v>56</v>
      </c>
      <c r="C18887" t="s">
        <v>210</v>
      </c>
      <c r="D18887" t="s">
        <v>27</v>
      </c>
      <c r="E18887" t="s">
        <v>27</v>
      </c>
      <c r="F18887">
        <v>100</v>
      </c>
      <c r="G18887">
        <v>137</v>
      </c>
      <c r="H18887">
        <v>350</v>
      </c>
      <c r="I18887">
        <v>243</v>
      </c>
      <c r="J18887">
        <v>3</v>
      </c>
      <c r="K18887">
        <v>1</v>
      </c>
      <c r="L18887" t="s">
        <v>20</v>
      </c>
      <c r="M18887" t="s">
        <v>1669</v>
      </c>
      <c r="N18887" t="s">
        <v>56</v>
      </c>
      <c r="O18887" t="s">
        <v>22</v>
      </c>
      <c r="P18887" t="s">
        <v>23</v>
      </c>
      <c r="Q18887" t="s">
        <v>24</v>
      </c>
    </row>
    <row r="18888" spans="1:17" x14ac:dyDescent="0.2">
      <c r="A18888" s="2">
        <v>42619</v>
      </c>
      <c r="B18888" t="s">
        <v>107</v>
      </c>
      <c r="C18888" t="s">
        <v>17</v>
      </c>
      <c r="D18888" t="s">
        <v>19</v>
      </c>
      <c r="E18888" t="s">
        <v>19</v>
      </c>
      <c r="F18888">
        <v>5</v>
      </c>
      <c r="G18888">
        <v>110</v>
      </c>
      <c r="H18888">
        <v>1316</v>
      </c>
      <c r="I18888">
        <v>338</v>
      </c>
      <c r="J18888">
        <v>3</v>
      </c>
      <c r="K18888">
        <v>0</v>
      </c>
      <c r="L18888" t="s">
        <v>20</v>
      </c>
      <c r="M18888" t="s">
        <v>310</v>
      </c>
      <c r="N18888" t="s">
        <v>107</v>
      </c>
      <c r="O18888" t="s">
        <v>22</v>
      </c>
      <c r="P18888" t="s">
        <v>23</v>
      </c>
      <c r="Q18888" t="s">
        <v>24</v>
      </c>
    </row>
    <row r="18889" spans="1:17" x14ac:dyDescent="0.2">
      <c r="A18889" s="2">
        <v>42619</v>
      </c>
      <c r="B18889" t="s">
        <v>182</v>
      </c>
      <c r="C18889" t="s">
        <v>167</v>
      </c>
      <c r="D18889" t="s">
        <v>115</v>
      </c>
      <c r="E18889" t="s">
        <v>115</v>
      </c>
      <c r="F18889">
        <v>78</v>
      </c>
      <c r="G18889">
        <v>39</v>
      </c>
      <c r="H18889">
        <v>445</v>
      </c>
      <c r="I18889">
        <v>674</v>
      </c>
      <c r="J18889">
        <v>0</v>
      </c>
      <c r="K18889">
        <v>0</v>
      </c>
      <c r="L18889" t="s">
        <v>20</v>
      </c>
      <c r="M18889" t="s">
        <v>1004</v>
      </c>
      <c r="N18889" t="s">
        <v>182</v>
      </c>
      <c r="O18889" t="s">
        <v>22</v>
      </c>
      <c r="P18889" t="s">
        <v>23</v>
      </c>
      <c r="Q18889" t="s">
        <v>30</v>
      </c>
    </row>
    <row r="18890" spans="1:17" x14ac:dyDescent="0.2">
      <c r="A18890" s="2">
        <v>42619</v>
      </c>
      <c r="B18890" t="s">
        <v>131</v>
      </c>
      <c r="C18890" t="s">
        <v>531</v>
      </c>
      <c r="D18890" t="s">
        <v>27</v>
      </c>
      <c r="E18890" t="s">
        <v>27</v>
      </c>
      <c r="F18890">
        <v>21</v>
      </c>
      <c r="G18890">
        <v>69</v>
      </c>
      <c r="H18890">
        <v>883</v>
      </c>
      <c r="I18890">
        <v>507</v>
      </c>
      <c r="J18890">
        <v>3</v>
      </c>
      <c r="K18890">
        <v>1</v>
      </c>
      <c r="L18890" t="s">
        <v>20</v>
      </c>
      <c r="M18890" t="s">
        <v>637</v>
      </c>
      <c r="N18890" t="s">
        <v>131</v>
      </c>
      <c r="O18890" t="s">
        <v>22</v>
      </c>
      <c r="P18890" t="s">
        <v>23</v>
      </c>
      <c r="Q18890" t="s">
        <v>24</v>
      </c>
    </row>
    <row r="18891" spans="1:17" x14ac:dyDescent="0.2">
      <c r="A18891" s="2">
        <v>42619</v>
      </c>
      <c r="B18891" t="s">
        <v>145</v>
      </c>
      <c r="C18891" t="s">
        <v>147</v>
      </c>
      <c r="D18891" t="s">
        <v>50</v>
      </c>
      <c r="E18891" t="s">
        <v>50</v>
      </c>
      <c r="F18891">
        <v>86</v>
      </c>
      <c r="G18891">
        <v>2</v>
      </c>
      <c r="H18891">
        <v>387</v>
      </c>
      <c r="I18891">
        <v>1400</v>
      </c>
      <c r="J18891">
        <v>0</v>
      </c>
      <c r="K18891">
        <v>3</v>
      </c>
      <c r="L18891" t="s">
        <v>20</v>
      </c>
      <c r="M18891" t="s">
        <v>435</v>
      </c>
      <c r="N18891" t="s">
        <v>145</v>
      </c>
      <c r="O18891" t="s">
        <v>22</v>
      </c>
      <c r="P18891" t="s">
        <v>23</v>
      </c>
      <c r="Q18891" t="s">
        <v>41</v>
      </c>
    </row>
    <row r="18892" spans="1:17" x14ac:dyDescent="0.2">
      <c r="A18892" s="2">
        <v>42619</v>
      </c>
      <c r="B18892" t="s">
        <v>48</v>
      </c>
      <c r="C18892" t="s">
        <v>94</v>
      </c>
      <c r="D18892" t="s">
        <v>50</v>
      </c>
      <c r="E18892" t="s">
        <v>50</v>
      </c>
      <c r="F18892">
        <v>135</v>
      </c>
      <c r="G18892">
        <v>19</v>
      </c>
      <c r="H18892">
        <v>254</v>
      </c>
      <c r="I18892">
        <v>914</v>
      </c>
      <c r="J18892">
        <v>0</v>
      </c>
      <c r="K18892">
        <v>0</v>
      </c>
      <c r="L18892" t="s">
        <v>20</v>
      </c>
      <c r="M18892" t="s">
        <v>866</v>
      </c>
      <c r="N18892" t="s">
        <v>48</v>
      </c>
      <c r="O18892" t="s">
        <v>22</v>
      </c>
      <c r="P18892" t="s">
        <v>23</v>
      </c>
      <c r="Q18892" t="s">
        <v>30</v>
      </c>
    </row>
    <row r="18893" spans="1:17" x14ac:dyDescent="0.2">
      <c r="A18893" s="2">
        <v>42619</v>
      </c>
      <c r="B18893" t="s">
        <v>363</v>
      </c>
      <c r="C18893" t="s">
        <v>391</v>
      </c>
      <c r="D18893" t="s">
        <v>115</v>
      </c>
      <c r="E18893" t="s">
        <v>115</v>
      </c>
      <c r="F18893">
        <v>191</v>
      </c>
      <c r="G18893">
        <v>167</v>
      </c>
      <c r="H18893">
        <v>65</v>
      </c>
      <c r="I18893">
        <v>148</v>
      </c>
      <c r="J18893">
        <v>3</v>
      </c>
      <c r="K18893">
        <v>0</v>
      </c>
      <c r="L18893" t="s">
        <v>28</v>
      </c>
      <c r="M18893" t="s">
        <v>1492</v>
      </c>
      <c r="N18893" t="s">
        <v>363</v>
      </c>
      <c r="O18893" t="s">
        <v>22</v>
      </c>
      <c r="P18893" t="s">
        <v>23</v>
      </c>
      <c r="Q18893" t="s">
        <v>24</v>
      </c>
    </row>
    <row r="18894" spans="1:17" x14ac:dyDescent="0.2">
      <c r="A18894" s="2">
        <v>42619</v>
      </c>
      <c r="B18894" t="s">
        <v>164</v>
      </c>
      <c r="C18894" t="s">
        <v>113</v>
      </c>
      <c r="D18894" t="s">
        <v>115</v>
      </c>
      <c r="E18894" t="s">
        <v>115</v>
      </c>
      <c r="F18894">
        <v>113</v>
      </c>
      <c r="G18894">
        <v>61</v>
      </c>
      <c r="H18894">
        <v>336</v>
      </c>
      <c r="I18894">
        <v>539</v>
      </c>
      <c r="J18894">
        <v>1</v>
      </c>
      <c r="K18894">
        <v>2</v>
      </c>
      <c r="L18894" t="s">
        <v>20</v>
      </c>
      <c r="M18894" t="s">
        <v>861</v>
      </c>
      <c r="N18894" t="s">
        <v>391</v>
      </c>
      <c r="O18894" t="s">
        <v>122</v>
      </c>
      <c r="P18894" t="s">
        <v>23</v>
      </c>
      <c r="Q18894" t="s">
        <v>41</v>
      </c>
    </row>
    <row r="18895" spans="1:17" x14ac:dyDescent="0.2">
      <c r="A18895" s="2">
        <v>42619</v>
      </c>
      <c r="B18895" t="s">
        <v>185</v>
      </c>
      <c r="C18895" t="s">
        <v>263</v>
      </c>
      <c r="D18895" t="s">
        <v>27</v>
      </c>
      <c r="E18895" t="s">
        <v>27</v>
      </c>
      <c r="F18895">
        <v>71</v>
      </c>
      <c r="G18895">
        <v>101</v>
      </c>
      <c r="H18895">
        <v>491</v>
      </c>
      <c r="I18895">
        <v>348</v>
      </c>
      <c r="J18895">
        <v>0</v>
      </c>
      <c r="K18895">
        <v>2</v>
      </c>
      <c r="L18895" t="s">
        <v>20</v>
      </c>
      <c r="M18895" t="s">
        <v>412</v>
      </c>
      <c r="N18895" t="s">
        <v>185</v>
      </c>
      <c r="O18895" t="s">
        <v>22</v>
      </c>
      <c r="P18895" t="s">
        <v>23</v>
      </c>
      <c r="Q18895" t="s">
        <v>41</v>
      </c>
    </row>
    <row r="18896" spans="1:17" x14ac:dyDescent="0.2">
      <c r="A18896" s="2">
        <v>42619</v>
      </c>
      <c r="B18896" t="s">
        <v>569</v>
      </c>
      <c r="C18896" t="s">
        <v>572</v>
      </c>
      <c r="D18896" t="s">
        <v>115</v>
      </c>
      <c r="E18896" t="s">
        <v>115</v>
      </c>
      <c r="F18896">
        <v>105</v>
      </c>
      <c r="G18896">
        <v>134</v>
      </c>
      <c r="H18896">
        <v>340</v>
      </c>
      <c r="I18896">
        <v>255</v>
      </c>
      <c r="J18896">
        <v>1</v>
      </c>
      <c r="K18896">
        <v>2</v>
      </c>
      <c r="L18896" t="s">
        <v>28</v>
      </c>
      <c r="M18896" t="s">
        <v>1109</v>
      </c>
      <c r="N18896" t="s">
        <v>569</v>
      </c>
      <c r="O18896" t="s">
        <v>22</v>
      </c>
      <c r="P18896" t="s">
        <v>23</v>
      </c>
      <c r="Q18896" t="s">
        <v>41</v>
      </c>
    </row>
    <row r="18897" spans="1:17" x14ac:dyDescent="0.2">
      <c r="A18897" s="2">
        <v>42619</v>
      </c>
      <c r="B18897" t="s">
        <v>629</v>
      </c>
      <c r="C18897" t="s">
        <v>649</v>
      </c>
      <c r="D18897" t="s">
        <v>36</v>
      </c>
      <c r="E18897" t="s">
        <v>115</v>
      </c>
      <c r="F18897">
        <v>174</v>
      </c>
      <c r="G18897">
        <v>177</v>
      </c>
      <c r="H18897">
        <v>114</v>
      </c>
      <c r="I18897">
        <v>106</v>
      </c>
      <c r="J18897">
        <v>4</v>
      </c>
      <c r="K18897">
        <v>0</v>
      </c>
      <c r="L18897" t="s">
        <v>570</v>
      </c>
      <c r="M18897" t="s">
        <v>925</v>
      </c>
      <c r="N18897" t="s">
        <v>629</v>
      </c>
      <c r="O18897" t="s">
        <v>22</v>
      </c>
      <c r="P18897" t="s">
        <v>23</v>
      </c>
      <c r="Q18897" t="s">
        <v>24</v>
      </c>
    </row>
    <row r="18898" spans="1:17" x14ac:dyDescent="0.2">
      <c r="A18898" s="2">
        <v>42619</v>
      </c>
      <c r="B18898" t="s">
        <v>26</v>
      </c>
      <c r="C18898" t="s">
        <v>304</v>
      </c>
      <c r="D18898" t="s">
        <v>27</v>
      </c>
      <c r="E18898" t="s">
        <v>27</v>
      </c>
      <c r="F18898">
        <v>14</v>
      </c>
      <c r="G18898">
        <v>84</v>
      </c>
      <c r="H18898">
        <v>1041</v>
      </c>
      <c r="I18898">
        <v>390</v>
      </c>
      <c r="J18898">
        <v>0</v>
      </c>
      <c r="K18898">
        <v>0</v>
      </c>
      <c r="L18898" t="s">
        <v>20</v>
      </c>
      <c r="M18898" t="s">
        <v>219</v>
      </c>
      <c r="N18898" t="s">
        <v>26</v>
      </c>
      <c r="O18898" t="s">
        <v>22</v>
      </c>
      <c r="P18898" t="s">
        <v>23</v>
      </c>
      <c r="Q18898" t="s">
        <v>30</v>
      </c>
    </row>
    <row r="18899" spans="1:17" x14ac:dyDescent="0.2">
      <c r="A18899" s="2">
        <v>42619</v>
      </c>
      <c r="B18899" t="s">
        <v>913</v>
      </c>
      <c r="C18899" t="s">
        <v>602</v>
      </c>
      <c r="D18899" t="s">
        <v>115</v>
      </c>
      <c r="E18899" t="s">
        <v>115</v>
      </c>
      <c r="F18899">
        <v>115</v>
      </c>
      <c r="G18899">
        <v>144</v>
      </c>
      <c r="H18899">
        <v>325</v>
      </c>
      <c r="I18899">
        <v>222</v>
      </c>
      <c r="J18899">
        <v>1</v>
      </c>
      <c r="K18899">
        <v>1</v>
      </c>
      <c r="L18899" t="s">
        <v>28</v>
      </c>
      <c r="M18899" t="s">
        <v>1672</v>
      </c>
      <c r="N18899" t="s">
        <v>913</v>
      </c>
      <c r="O18899" t="s">
        <v>22</v>
      </c>
      <c r="P18899" t="s">
        <v>23</v>
      </c>
      <c r="Q18899" t="s">
        <v>30</v>
      </c>
    </row>
    <row r="18900" spans="1:17" x14ac:dyDescent="0.2">
      <c r="A18900" s="2">
        <v>42619</v>
      </c>
      <c r="B18900" t="s">
        <v>42</v>
      </c>
      <c r="C18900" t="s">
        <v>31</v>
      </c>
      <c r="D18900" t="s">
        <v>19</v>
      </c>
      <c r="E18900" t="s">
        <v>19</v>
      </c>
      <c r="F18900">
        <v>33</v>
      </c>
      <c r="G18900">
        <v>17</v>
      </c>
      <c r="H18900">
        <v>777</v>
      </c>
      <c r="I18900">
        <v>1001</v>
      </c>
      <c r="J18900">
        <v>2</v>
      </c>
      <c r="K18900">
        <v>1</v>
      </c>
      <c r="L18900" t="s">
        <v>20</v>
      </c>
      <c r="M18900" t="s">
        <v>44</v>
      </c>
      <c r="N18900" t="s">
        <v>42</v>
      </c>
      <c r="O18900" t="s">
        <v>22</v>
      </c>
      <c r="P18900" t="s">
        <v>23</v>
      </c>
      <c r="Q18900" t="s">
        <v>24</v>
      </c>
    </row>
    <row r="18901" spans="1:17" x14ac:dyDescent="0.2">
      <c r="A18901" s="2">
        <v>42619</v>
      </c>
      <c r="B18901" t="s">
        <v>166</v>
      </c>
      <c r="C18901" t="s">
        <v>449</v>
      </c>
      <c r="D18901" t="s">
        <v>115</v>
      </c>
      <c r="E18901" t="s">
        <v>115</v>
      </c>
      <c r="F18901">
        <v>80</v>
      </c>
      <c r="G18901">
        <v>55</v>
      </c>
      <c r="H18901">
        <v>424</v>
      </c>
      <c r="I18901">
        <v>560</v>
      </c>
      <c r="J18901">
        <v>0</v>
      </c>
      <c r="K18901">
        <v>1</v>
      </c>
      <c r="L18901" t="s">
        <v>20</v>
      </c>
      <c r="M18901" t="s">
        <v>165</v>
      </c>
      <c r="N18901" t="s">
        <v>166</v>
      </c>
      <c r="O18901" t="s">
        <v>22</v>
      </c>
      <c r="P18901" t="s">
        <v>23</v>
      </c>
      <c r="Q18901" t="s">
        <v>41</v>
      </c>
    </row>
    <row r="18902" spans="1:17" x14ac:dyDescent="0.2">
      <c r="A18902" s="2">
        <v>42619</v>
      </c>
      <c r="B18902" t="s">
        <v>95</v>
      </c>
      <c r="C18902" t="s">
        <v>199</v>
      </c>
      <c r="D18902" t="s">
        <v>50</v>
      </c>
      <c r="E18902" t="s">
        <v>36</v>
      </c>
      <c r="F18902">
        <v>38</v>
      </c>
      <c r="G18902">
        <v>35</v>
      </c>
      <c r="H18902">
        <v>728</v>
      </c>
      <c r="I18902">
        <v>749</v>
      </c>
      <c r="J18902">
        <v>1</v>
      </c>
      <c r="K18902">
        <v>0</v>
      </c>
      <c r="L18902" t="s">
        <v>28</v>
      </c>
      <c r="M18902" t="s">
        <v>326</v>
      </c>
      <c r="N18902" t="s">
        <v>95</v>
      </c>
      <c r="O18902" t="s">
        <v>22</v>
      </c>
      <c r="P18902" t="s">
        <v>23</v>
      </c>
      <c r="Q18902" t="s">
        <v>24</v>
      </c>
    </row>
    <row r="18903" spans="1:17" x14ac:dyDescent="0.2">
      <c r="A18903" s="2">
        <v>42619</v>
      </c>
      <c r="B18903" t="s">
        <v>149</v>
      </c>
      <c r="C18903" t="s">
        <v>183</v>
      </c>
      <c r="D18903" t="s">
        <v>36</v>
      </c>
      <c r="E18903" t="s">
        <v>36</v>
      </c>
      <c r="F18903">
        <v>64</v>
      </c>
      <c r="G18903">
        <v>43</v>
      </c>
      <c r="H18903">
        <v>528</v>
      </c>
      <c r="I18903">
        <v>631</v>
      </c>
      <c r="J18903">
        <v>1</v>
      </c>
      <c r="K18903">
        <v>0</v>
      </c>
      <c r="L18903" t="s">
        <v>28</v>
      </c>
      <c r="M18903" t="s">
        <v>420</v>
      </c>
      <c r="N18903" t="s">
        <v>149</v>
      </c>
      <c r="O18903" t="s">
        <v>22</v>
      </c>
      <c r="P18903" t="s">
        <v>23</v>
      </c>
      <c r="Q18903" t="s">
        <v>24</v>
      </c>
    </row>
    <row r="18904" spans="1:17" x14ac:dyDescent="0.2">
      <c r="A18904" s="2">
        <v>42619</v>
      </c>
      <c r="B18904" t="s">
        <v>52</v>
      </c>
      <c r="C18904" t="s">
        <v>126</v>
      </c>
      <c r="D18904" t="s">
        <v>50</v>
      </c>
      <c r="E18904" t="s">
        <v>50</v>
      </c>
      <c r="F18904">
        <v>40</v>
      </c>
      <c r="G18904">
        <v>26</v>
      </c>
      <c r="H18904">
        <v>655</v>
      </c>
      <c r="I18904">
        <v>848</v>
      </c>
      <c r="J18904">
        <v>1</v>
      </c>
      <c r="K18904">
        <v>1</v>
      </c>
      <c r="L18904" t="s">
        <v>20</v>
      </c>
      <c r="M18904" t="s">
        <v>68</v>
      </c>
      <c r="N18904" t="s">
        <v>52</v>
      </c>
      <c r="O18904" t="s">
        <v>22</v>
      </c>
      <c r="P18904" t="s">
        <v>23</v>
      </c>
      <c r="Q18904" t="s">
        <v>30</v>
      </c>
    </row>
    <row r="18905" spans="1:17" x14ac:dyDescent="0.2">
      <c r="A18905" s="2">
        <v>42619</v>
      </c>
      <c r="B18905" t="s">
        <v>53</v>
      </c>
      <c r="C18905" t="s">
        <v>82</v>
      </c>
      <c r="D18905" t="s">
        <v>50</v>
      </c>
      <c r="E18905" t="s">
        <v>50</v>
      </c>
      <c r="F18905">
        <v>18</v>
      </c>
      <c r="G18905">
        <v>6</v>
      </c>
      <c r="H18905">
        <v>957</v>
      </c>
      <c r="I18905">
        <v>1265</v>
      </c>
      <c r="J18905">
        <v>2</v>
      </c>
      <c r="K18905">
        <v>0</v>
      </c>
      <c r="L18905" t="s">
        <v>20</v>
      </c>
      <c r="M18905" t="s">
        <v>323</v>
      </c>
      <c r="N18905" t="s">
        <v>53</v>
      </c>
      <c r="O18905" t="s">
        <v>22</v>
      </c>
      <c r="P18905" t="s">
        <v>23</v>
      </c>
      <c r="Q18905" t="s">
        <v>24</v>
      </c>
    </row>
    <row r="18906" spans="1:17" x14ac:dyDescent="0.2">
      <c r="A18906" s="2">
        <v>42619</v>
      </c>
      <c r="B18906" t="s">
        <v>469</v>
      </c>
      <c r="C18906" t="s">
        <v>133</v>
      </c>
      <c r="D18906" t="s">
        <v>115</v>
      </c>
      <c r="E18906" t="s">
        <v>115</v>
      </c>
      <c r="F18906">
        <v>105</v>
      </c>
      <c r="G18906">
        <v>48</v>
      </c>
      <c r="H18906">
        <v>340</v>
      </c>
      <c r="I18906">
        <v>608</v>
      </c>
      <c r="J18906">
        <v>0</v>
      </c>
      <c r="K18906">
        <v>0</v>
      </c>
      <c r="L18906" t="s">
        <v>20</v>
      </c>
      <c r="M18906" t="s">
        <v>1688</v>
      </c>
      <c r="N18906" t="s">
        <v>391</v>
      </c>
      <c r="O18906" t="s">
        <v>122</v>
      </c>
      <c r="P18906" t="s">
        <v>23</v>
      </c>
      <c r="Q18906" t="s">
        <v>30</v>
      </c>
    </row>
    <row r="18907" spans="1:17" x14ac:dyDescent="0.2">
      <c r="A18907" s="2">
        <v>42619</v>
      </c>
      <c r="B18907" t="s">
        <v>114</v>
      </c>
      <c r="C18907" t="s">
        <v>143</v>
      </c>
      <c r="D18907" t="s">
        <v>115</v>
      </c>
      <c r="E18907" t="s">
        <v>115</v>
      </c>
      <c r="F18907">
        <v>120</v>
      </c>
      <c r="G18907">
        <v>49</v>
      </c>
      <c r="H18907">
        <v>305</v>
      </c>
      <c r="I18907">
        <v>594</v>
      </c>
      <c r="J18907">
        <v>0</v>
      </c>
      <c r="K18907">
        <v>2</v>
      </c>
      <c r="L18907" t="s">
        <v>20</v>
      </c>
      <c r="M18907" t="s">
        <v>226</v>
      </c>
      <c r="N18907" t="s">
        <v>114</v>
      </c>
      <c r="O18907" t="s">
        <v>22</v>
      </c>
      <c r="P18907" t="s">
        <v>23</v>
      </c>
      <c r="Q18907" t="s">
        <v>41</v>
      </c>
    </row>
    <row r="18908" spans="1:17" x14ac:dyDescent="0.2">
      <c r="A18908" s="2">
        <v>42619</v>
      </c>
      <c r="B18908" t="s">
        <v>176</v>
      </c>
      <c r="C18908" t="s">
        <v>55</v>
      </c>
      <c r="D18908" t="s">
        <v>115</v>
      </c>
      <c r="E18908" t="s">
        <v>57</v>
      </c>
      <c r="F18908">
        <v>74</v>
      </c>
      <c r="G18908">
        <v>57</v>
      </c>
      <c r="H18908">
        <v>483</v>
      </c>
      <c r="I18908">
        <v>549</v>
      </c>
      <c r="J18908">
        <v>0</v>
      </c>
      <c r="K18908">
        <v>1</v>
      </c>
      <c r="L18908" t="s">
        <v>20</v>
      </c>
      <c r="M18908" t="s">
        <v>300</v>
      </c>
      <c r="N18908" t="s">
        <v>176</v>
      </c>
      <c r="O18908" t="s">
        <v>22</v>
      </c>
      <c r="P18908" t="s">
        <v>23</v>
      </c>
      <c r="Q18908" t="s">
        <v>41</v>
      </c>
    </row>
    <row r="18909" spans="1:17" x14ac:dyDescent="0.2">
      <c r="A18909" s="2">
        <v>42619</v>
      </c>
      <c r="B18909" t="s">
        <v>18</v>
      </c>
      <c r="C18909" t="s">
        <v>38</v>
      </c>
      <c r="D18909" t="s">
        <v>19</v>
      </c>
      <c r="E18909" t="s">
        <v>19</v>
      </c>
      <c r="F18909">
        <v>12</v>
      </c>
      <c r="G18909">
        <v>42</v>
      </c>
      <c r="H18909">
        <v>1129</v>
      </c>
      <c r="I18909">
        <v>636</v>
      </c>
      <c r="J18909">
        <v>4</v>
      </c>
      <c r="K18909">
        <v>0</v>
      </c>
      <c r="L18909" t="s">
        <v>20</v>
      </c>
      <c r="M18909" t="s">
        <v>64</v>
      </c>
      <c r="N18909" t="s">
        <v>18</v>
      </c>
      <c r="O18909" t="s">
        <v>22</v>
      </c>
      <c r="P18909" t="s">
        <v>23</v>
      </c>
      <c r="Q18909" t="s">
        <v>24</v>
      </c>
    </row>
    <row r="18910" spans="1:17" x14ac:dyDescent="0.2">
      <c r="A18910" s="2">
        <v>42619</v>
      </c>
      <c r="B18910" t="s">
        <v>77</v>
      </c>
      <c r="C18910" t="s">
        <v>282</v>
      </c>
      <c r="D18910" t="s">
        <v>27</v>
      </c>
      <c r="E18910" t="s">
        <v>19</v>
      </c>
      <c r="F18910">
        <v>26</v>
      </c>
      <c r="G18910">
        <v>68</v>
      </c>
      <c r="H18910">
        <v>848</v>
      </c>
      <c r="I18910">
        <v>510</v>
      </c>
      <c r="J18910">
        <v>4</v>
      </c>
      <c r="K18910">
        <v>0</v>
      </c>
      <c r="L18910" t="s">
        <v>20</v>
      </c>
      <c r="M18910" t="s">
        <v>736</v>
      </c>
      <c r="N18910" t="s">
        <v>77</v>
      </c>
      <c r="O18910" t="s">
        <v>22</v>
      </c>
      <c r="P18910" t="s">
        <v>23</v>
      </c>
      <c r="Q18910" t="s">
        <v>24</v>
      </c>
    </row>
    <row r="18911" spans="1:17" x14ac:dyDescent="0.2">
      <c r="A18911" s="2">
        <v>42619</v>
      </c>
      <c r="B18911" t="s">
        <v>32</v>
      </c>
      <c r="C18911" t="s">
        <v>39</v>
      </c>
      <c r="D18911" t="s">
        <v>19</v>
      </c>
      <c r="E18911" t="s">
        <v>19</v>
      </c>
      <c r="F18911">
        <v>46</v>
      </c>
      <c r="G18911">
        <v>1</v>
      </c>
      <c r="H18911">
        <v>620</v>
      </c>
      <c r="I18911">
        <v>1584</v>
      </c>
      <c r="J18911">
        <v>2</v>
      </c>
      <c r="K18911">
        <v>2</v>
      </c>
      <c r="L18911" t="s">
        <v>20</v>
      </c>
      <c r="M18911" t="s">
        <v>683</v>
      </c>
      <c r="N18911" t="s">
        <v>32</v>
      </c>
      <c r="O18911" t="s">
        <v>22</v>
      </c>
      <c r="P18911" t="s">
        <v>23</v>
      </c>
      <c r="Q18911" t="s">
        <v>30</v>
      </c>
    </row>
    <row r="18912" spans="1:17" x14ac:dyDescent="0.2">
      <c r="A18912" s="2">
        <v>42642</v>
      </c>
      <c r="B18912" t="s">
        <v>166</v>
      </c>
      <c r="C18912" t="s">
        <v>1204</v>
      </c>
      <c r="D18912" t="s">
        <v>115</v>
      </c>
      <c r="E18912" t="s">
        <v>50</v>
      </c>
      <c r="F18912">
        <v>85</v>
      </c>
      <c r="G18912">
        <v>50</v>
      </c>
      <c r="H18912">
        <v>389</v>
      </c>
      <c r="I18912">
        <v>602</v>
      </c>
      <c r="J18912">
        <v>3</v>
      </c>
      <c r="K18912">
        <v>0</v>
      </c>
      <c r="L18912" t="s">
        <v>28</v>
      </c>
      <c r="M18912" t="s">
        <v>165</v>
      </c>
      <c r="N18912" t="s">
        <v>166</v>
      </c>
      <c r="O18912" t="s">
        <v>22</v>
      </c>
      <c r="P18912" t="s">
        <v>23</v>
      </c>
      <c r="Q18912" t="s">
        <v>24</v>
      </c>
    </row>
    <row r="18913" spans="1:17" x14ac:dyDescent="0.2">
      <c r="A18913" s="2">
        <v>42643</v>
      </c>
      <c r="B18913" t="s">
        <v>351</v>
      </c>
      <c r="C18913" t="s">
        <v>267</v>
      </c>
      <c r="D18913" t="s">
        <v>36</v>
      </c>
      <c r="E18913" t="s">
        <v>36</v>
      </c>
      <c r="F18913">
        <v>97</v>
      </c>
      <c r="G18913">
        <v>134</v>
      </c>
      <c r="H18913">
        <v>347</v>
      </c>
      <c r="I18913">
        <v>246</v>
      </c>
      <c r="J18913">
        <v>1</v>
      </c>
      <c r="K18913">
        <v>1</v>
      </c>
      <c r="L18913" t="s">
        <v>28</v>
      </c>
      <c r="M18913" t="s">
        <v>353</v>
      </c>
      <c r="N18913" t="s">
        <v>351</v>
      </c>
      <c r="O18913" t="s">
        <v>22</v>
      </c>
      <c r="P18913" t="s">
        <v>23</v>
      </c>
      <c r="Q18913" t="s">
        <v>30</v>
      </c>
    </row>
    <row r="18914" spans="1:17" x14ac:dyDescent="0.2">
      <c r="A18914" s="2">
        <v>42647</v>
      </c>
      <c r="B18914" t="s">
        <v>890</v>
      </c>
      <c r="C18914" t="s">
        <v>207</v>
      </c>
      <c r="D18914" t="s">
        <v>36</v>
      </c>
      <c r="E18914" t="s">
        <v>36</v>
      </c>
      <c r="F18914">
        <v>51</v>
      </c>
      <c r="G18914">
        <v>91</v>
      </c>
      <c r="H18914">
        <v>588</v>
      </c>
      <c r="I18914">
        <v>378</v>
      </c>
      <c r="J18914">
        <v>0</v>
      </c>
      <c r="K18914">
        <v>1</v>
      </c>
      <c r="L18914" t="s">
        <v>28</v>
      </c>
      <c r="M18914" t="s">
        <v>920</v>
      </c>
      <c r="N18914" t="s">
        <v>890</v>
      </c>
      <c r="O18914" t="s">
        <v>22</v>
      </c>
      <c r="P18914" t="s">
        <v>23</v>
      </c>
      <c r="Q18914" t="s">
        <v>41</v>
      </c>
    </row>
    <row r="18915" spans="1:17" x14ac:dyDescent="0.2">
      <c r="A18915" s="2">
        <v>42647</v>
      </c>
      <c r="B18915" t="s">
        <v>365</v>
      </c>
      <c r="C18915" t="s">
        <v>208</v>
      </c>
      <c r="D18915" t="s">
        <v>36</v>
      </c>
      <c r="E18915" t="s">
        <v>36</v>
      </c>
      <c r="F18915">
        <v>100</v>
      </c>
      <c r="G18915">
        <v>65</v>
      </c>
      <c r="H18915">
        <v>334</v>
      </c>
      <c r="I18915">
        <v>509</v>
      </c>
      <c r="J18915">
        <v>1</v>
      </c>
      <c r="K18915">
        <v>0</v>
      </c>
      <c r="L18915" t="s">
        <v>28</v>
      </c>
      <c r="M18915" t="s">
        <v>400</v>
      </c>
      <c r="N18915" t="s">
        <v>365</v>
      </c>
      <c r="O18915" t="s">
        <v>22</v>
      </c>
      <c r="P18915" t="s">
        <v>23</v>
      </c>
      <c r="Q18915" t="s">
        <v>24</v>
      </c>
    </row>
    <row r="18916" spans="1:17" x14ac:dyDescent="0.2">
      <c r="A18916" s="2">
        <v>42648</v>
      </c>
      <c r="B18916" t="s">
        <v>1491</v>
      </c>
      <c r="C18916" t="s">
        <v>481</v>
      </c>
      <c r="D18916" t="s">
        <v>27</v>
      </c>
      <c r="E18916" t="s">
        <v>27</v>
      </c>
      <c r="F18916">
        <v>122</v>
      </c>
      <c r="G18916">
        <v>89</v>
      </c>
      <c r="H18916">
        <v>298</v>
      </c>
      <c r="I18916">
        <v>380</v>
      </c>
      <c r="J18916">
        <v>3</v>
      </c>
      <c r="K18916">
        <v>0</v>
      </c>
      <c r="L18916" t="s">
        <v>230</v>
      </c>
      <c r="M18916" t="s">
        <v>849</v>
      </c>
      <c r="N18916" t="s">
        <v>1491</v>
      </c>
      <c r="O18916" t="s">
        <v>22</v>
      </c>
      <c r="P18916" t="s">
        <v>23</v>
      </c>
      <c r="Q18916" t="s">
        <v>24</v>
      </c>
    </row>
    <row r="18917" spans="1:17" x14ac:dyDescent="0.2">
      <c r="A18917" s="2">
        <v>42648</v>
      </c>
      <c r="B18917" t="s">
        <v>354</v>
      </c>
      <c r="C18917" t="s">
        <v>1273</v>
      </c>
      <c r="D18917" t="s">
        <v>57</v>
      </c>
      <c r="E18917" t="s">
        <v>57</v>
      </c>
      <c r="F18917">
        <v>186</v>
      </c>
      <c r="G18917">
        <v>162</v>
      </c>
      <c r="H18917">
        <v>74</v>
      </c>
      <c r="I18917">
        <v>152</v>
      </c>
      <c r="J18917">
        <v>0</v>
      </c>
      <c r="K18917">
        <v>3</v>
      </c>
      <c r="L18917" t="s">
        <v>28</v>
      </c>
      <c r="M18917" t="s">
        <v>357</v>
      </c>
      <c r="N18917" t="s">
        <v>354</v>
      </c>
      <c r="O18917" t="s">
        <v>22</v>
      </c>
      <c r="P18917" t="s">
        <v>23</v>
      </c>
      <c r="Q18917" t="s">
        <v>41</v>
      </c>
    </row>
    <row r="18918" spans="1:17" x14ac:dyDescent="0.2">
      <c r="A18918" s="2">
        <v>42648</v>
      </c>
      <c r="B18918" t="s">
        <v>602</v>
      </c>
      <c r="C18918" t="s">
        <v>913</v>
      </c>
      <c r="D18918" t="s">
        <v>115</v>
      </c>
      <c r="E18918" t="s">
        <v>115</v>
      </c>
      <c r="F18918">
        <v>144</v>
      </c>
      <c r="G18918">
        <v>118</v>
      </c>
      <c r="H18918">
        <v>214</v>
      </c>
      <c r="I18918">
        <v>302</v>
      </c>
      <c r="J18918">
        <v>3</v>
      </c>
      <c r="K18918">
        <v>3</v>
      </c>
      <c r="L18918" t="s">
        <v>28</v>
      </c>
      <c r="M18918" t="s">
        <v>603</v>
      </c>
      <c r="N18918" t="s">
        <v>602</v>
      </c>
      <c r="O18918" t="s">
        <v>22</v>
      </c>
      <c r="P18918" t="s">
        <v>23</v>
      </c>
      <c r="Q18918" t="s">
        <v>30</v>
      </c>
    </row>
    <row r="18919" spans="1:17" x14ac:dyDescent="0.2">
      <c r="A18919" s="2">
        <v>42648</v>
      </c>
      <c r="B18919" t="s">
        <v>282</v>
      </c>
      <c r="C18919" t="s">
        <v>262</v>
      </c>
      <c r="D18919" t="s">
        <v>19</v>
      </c>
      <c r="E18919" t="s">
        <v>27</v>
      </c>
      <c r="F18919">
        <v>69</v>
      </c>
      <c r="G18919">
        <v>114</v>
      </c>
      <c r="H18919">
        <v>490</v>
      </c>
      <c r="I18919">
        <v>315</v>
      </c>
      <c r="J18919">
        <v>4</v>
      </c>
      <c r="K18919">
        <v>0</v>
      </c>
      <c r="L18919" t="s">
        <v>230</v>
      </c>
      <c r="M18919" t="s">
        <v>1252</v>
      </c>
      <c r="N18919" t="s">
        <v>282</v>
      </c>
      <c r="O18919" t="s">
        <v>22</v>
      </c>
      <c r="P18919" t="s">
        <v>23</v>
      </c>
      <c r="Q18919" t="s">
        <v>24</v>
      </c>
    </row>
    <row r="18920" spans="1:17" x14ac:dyDescent="0.2">
      <c r="A18920" s="2">
        <v>42649</v>
      </c>
      <c r="B18920" t="s">
        <v>69</v>
      </c>
      <c r="C18920" t="s">
        <v>161</v>
      </c>
      <c r="D18920" t="s">
        <v>50</v>
      </c>
      <c r="E18920" t="s">
        <v>50</v>
      </c>
      <c r="F18920">
        <v>26</v>
      </c>
      <c r="G18920">
        <v>10</v>
      </c>
      <c r="H18920">
        <v>839</v>
      </c>
      <c r="I18920">
        <v>1160</v>
      </c>
      <c r="J18920">
        <v>2</v>
      </c>
      <c r="K18920">
        <v>2</v>
      </c>
      <c r="L18920" t="s">
        <v>20</v>
      </c>
      <c r="M18920" t="s">
        <v>71</v>
      </c>
      <c r="N18920" t="s">
        <v>69</v>
      </c>
      <c r="O18920" t="s">
        <v>22</v>
      </c>
      <c r="P18920" t="s">
        <v>23</v>
      </c>
      <c r="Q18920" t="s">
        <v>30</v>
      </c>
    </row>
    <row r="18921" spans="1:17" x14ac:dyDescent="0.2">
      <c r="A18921" s="2">
        <v>42649</v>
      </c>
      <c r="B18921" t="s">
        <v>25</v>
      </c>
      <c r="C18921" t="s">
        <v>17</v>
      </c>
      <c r="D18921" t="s">
        <v>19</v>
      </c>
      <c r="E18921" t="s">
        <v>19</v>
      </c>
      <c r="F18921">
        <v>4</v>
      </c>
      <c r="G18921">
        <v>75</v>
      </c>
      <c r="H18921">
        <v>1322</v>
      </c>
      <c r="I18921">
        <v>468</v>
      </c>
      <c r="J18921">
        <v>5</v>
      </c>
      <c r="K18921">
        <v>0</v>
      </c>
      <c r="L18921" t="s">
        <v>20</v>
      </c>
      <c r="M18921" t="s">
        <v>1597</v>
      </c>
      <c r="N18921" t="s">
        <v>25</v>
      </c>
      <c r="O18921" t="s">
        <v>22</v>
      </c>
      <c r="P18921" t="s">
        <v>23</v>
      </c>
      <c r="Q18921" t="s">
        <v>24</v>
      </c>
    </row>
    <row r="18922" spans="1:17" x14ac:dyDescent="0.2">
      <c r="A18922" s="2">
        <v>42649</v>
      </c>
      <c r="B18922" t="s">
        <v>648</v>
      </c>
      <c r="C18922" t="s">
        <v>254</v>
      </c>
      <c r="D18922" t="s">
        <v>115</v>
      </c>
      <c r="E18922" t="s">
        <v>115</v>
      </c>
      <c r="F18922">
        <v>173</v>
      </c>
      <c r="G18922">
        <v>142</v>
      </c>
      <c r="H18922">
        <v>102</v>
      </c>
      <c r="I18922">
        <v>220</v>
      </c>
      <c r="J18922">
        <v>0</v>
      </c>
      <c r="K18922">
        <v>2</v>
      </c>
      <c r="L18922" t="s">
        <v>28</v>
      </c>
      <c r="M18922" t="s">
        <v>717</v>
      </c>
      <c r="N18922" t="s">
        <v>648</v>
      </c>
      <c r="O18922" t="s">
        <v>22</v>
      </c>
      <c r="P18922" t="s">
        <v>23</v>
      </c>
      <c r="Q18922" t="s">
        <v>41</v>
      </c>
    </row>
    <row r="18923" spans="1:17" x14ac:dyDescent="0.2">
      <c r="A18923" s="2">
        <v>42649</v>
      </c>
      <c r="B18923" t="s">
        <v>182</v>
      </c>
      <c r="C18923" t="s">
        <v>469</v>
      </c>
      <c r="D18923" t="s">
        <v>115</v>
      </c>
      <c r="E18923" t="s">
        <v>115</v>
      </c>
      <c r="F18923">
        <v>78</v>
      </c>
      <c r="G18923">
        <v>114</v>
      </c>
      <c r="H18923">
        <v>445</v>
      </c>
      <c r="I18923">
        <v>314</v>
      </c>
      <c r="J18923">
        <v>0</v>
      </c>
      <c r="K18923">
        <v>1</v>
      </c>
      <c r="L18923" t="s">
        <v>20</v>
      </c>
      <c r="M18923" t="s">
        <v>973</v>
      </c>
      <c r="N18923" t="s">
        <v>182</v>
      </c>
      <c r="O18923" t="s">
        <v>22</v>
      </c>
      <c r="P18923" t="s">
        <v>23</v>
      </c>
      <c r="Q18923" t="s">
        <v>41</v>
      </c>
    </row>
    <row r="18924" spans="1:17" x14ac:dyDescent="0.2">
      <c r="A18924" s="2">
        <v>42649</v>
      </c>
      <c r="B18924" t="s">
        <v>31</v>
      </c>
      <c r="C18924" t="s">
        <v>107</v>
      </c>
      <c r="D18924" t="s">
        <v>19</v>
      </c>
      <c r="E18924" t="s">
        <v>19</v>
      </c>
      <c r="F18924">
        <v>19</v>
      </c>
      <c r="G18924">
        <v>6</v>
      </c>
      <c r="H18924">
        <v>916</v>
      </c>
      <c r="I18924">
        <v>1283</v>
      </c>
      <c r="J18924">
        <v>3</v>
      </c>
      <c r="K18924">
        <v>0</v>
      </c>
      <c r="L18924" t="s">
        <v>20</v>
      </c>
      <c r="M18924" t="s">
        <v>33</v>
      </c>
      <c r="N18924" t="s">
        <v>31</v>
      </c>
      <c r="O18924" t="s">
        <v>22</v>
      </c>
      <c r="P18924" t="s">
        <v>23</v>
      </c>
      <c r="Q18924" t="s">
        <v>24</v>
      </c>
    </row>
    <row r="18925" spans="1:17" x14ac:dyDescent="0.2">
      <c r="A18925" s="2">
        <v>42649</v>
      </c>
      <c r="B18925" t="s">
        <v>76</v>
      </c>
      <c r="C18925" t="s">
        <v>70</v>
      </c>
      <c r="D18925" t="s">
        <v>50</v>
      </c>
      <c r="E18925" t="s">
        <v>50</v>
      </c>
      <c r="F18925">
        <v>27</v>
      </c>
      <c r="G18925">
        <v>84</v>
      </c>
      <c r="H18925">
        <v>828</v>
      </c>
      <c r="I18925">
        <v>409</v>
      </c>
      <c r="J18925">
        <v>3</v>
      </c>
      <c r="K18925">
        <v>2</v>
      </c>
      <c r="L18925" t="s">
        <v>20</v>
      </c>
      <c r="M18925" t="s">
        <v>78</v>
      </c>
      <c r="N18925" t="s">
        <v>76</v>
      </c>
      <c r="O18925" t="s">
        <v>22</v>
      </c>
      <c r="P18925" t="s">
        <v>23</v>
      </c>
      <c r="Q18925" t="s">
        <v>24</v>
      </c>
    </row>
    <row r="18926" spans="1:17" x14ac:dyDescent="0.2">
      <c r="A18926" s="2">
        <v>42649</v>
      </c>
      <c r="B18926" t="s">
        <v>98</v>
      </c>
      <c r="C18926" t="s">
        <v>345</v>
      </c>
      <c r="D18926" t="s">
        <v>50</v>
      </c>
      <c r="E18926" t="s">
        <v>50</v>
      </c>
      <c r="F18926">
        <v>31</v>
      </c>
      <c r="G18926">
        <v>137</v>
      </c>
      <c r="H18926">
        <v>773</v>
      </c>
      <c r="I18926">
        <v>239</v>
      </c>
      <c r="J18926">
        <v>1</v>
      </c>
      <c r="K18926">
        <v>0</v>
      </c>
      <c r="L18926" t="s">
        <v>20</v>
      </c>
      <c r="M18926" t="s">
        <v>99</v>
      </c>
      <c r="N18926" t="s">
        <v>98</v>
      </c>
      <c r="O18926" t="s">
        <v>22</v>
      </c>
      <c r="P18926" t="s">
        <v>23</v>
      </c>
      <c r="Q18926" t="s">
        <v>24</v>
      </c>
    </row>
    <row r="18927" spans="1:17" x14ac:dyDescent="0.2">
      <c r="A18927" s="2">
        <v>42649</v>
      </c>
      <c r="B18927" t="s">
        <v>119</v>
      </c>
      <c r="C18927" t="s">
        <v>106</v>
      </c>
      <c r="D18927" t="s">
        <v>50</v>
      </c>
      <c r="E18927" t="s">
        <v>50</v>
      </c>
      <c r="F18927">
        <v>13</v>
      </c>
      <c r="G18927">
        <v>11</v>
      </c>
      <c r="H18927">
        <v>1123</v>
      </c>
      <c r="I18927">
        <v>1140</v>
      </c>
      <c r="J18927">
        <v>1</v>
      </c>
      <c r="K18927">
        <v>1</v>
      </c>
      <c r="L18927" t="s">
        <v>20</v>
      </c>
      <c r="M18927" t="s">
        <v>951</v>
      </c>
      <c r="N18927" t="s">
        <v>119</v>
      </c>
      <c r="O18927" t="s">
        <v>22</v>
      </c>
      <c r="P18927" t="s">
        <v>23</v>
      </c>
      <c r="Q18927" t="s">
        <v>30</v>
      </c>
    </row>
    <row r="18928" spans="1:17" x14ac:dyDescent="0.2">
      <c r="A18928" s="2">
        <v>42649</v>
      </c>
      <c r="B18928" t="s">
        <v>143</v>
      </c>
      <c r="C18928" t="s">
        <v>164</v>
      </c>
      <c r="D18928" t="s">
        <v>115</v>
      </c>
      <c r="E18928" t="s">
        <v>115</v>
      </c>
      <c r="F18928">
        <v>56</v>
      </c>
      <c r="G18928">
        <v>128</v>
      </c>
      <c r="H18928">
        <v>573</v>
      </c>
      <c r="I18928">
        <v>279</v>
      </c>
      <c r="J18928">
        <v>2</v>
      </c>
      <c r="K18928">
        <v>1</v>
      </c>
      <c r="L18928" t="s">
        <v>20</v>
      </c>
      <c r="M18928" t="s">
        <v>1014</v>
      </c>
      <c r="N18928" t="s">
        <v>143</v>
      </c>
      <c r="O18928" t="s">
        <v>22</v>
      </c>
      <c r="P18928" t="s">
        <v>23</v>
      </c>
      <c r="Q18928" t="s">
        <v>24</v>
      </c>
    </row>
    <row r="18929" spans="1:17" x14ac:dyDescent="0.2">
      <c r="A18929" s="2">
        <v>42649</v>
      </c>
      <c r="B18929" t="s">
        <v>133</v>
      </c>
      <c r="C18929" t="s">
        <v>166</v>
      </c>
      <c r="D18929" t="s">
        <v>115</v>
      </c>
      <c r="E18929" t="s">
        <v>115</v>
      </c>
      <c r="F18929">
        <v>47</v>
      </c>
      <c r="G18929">
        <v>85</v>
      </c>
      <c r="H18929">
        <v>634</v>
      </c>
      <c r="I18929">
        <v>389</v>
      </c>
      <c r="J18929">
        <v>3</v>
      </c>
      <c r="K18929">
        <v>2</v>
      </c>
      <c r="L18929" t="s">
        <v>20</v>
      </c>
      <c r="M18929" t="s">
        <v>492</v>
      </c>
      <c r="N18929" t="s">
        <v>133</v>
      </c>
      <c r="O18929" t="s">
        <v>22</v>
      </c>
      <c r="P18929" t="s">
        <v>23</v>
      </c>
      <c r="Q18929" t="s">
        <v>24</v>
      </c>
    </row>
    <row r="18930" spans="1:17" x14ac:dyDescent="0.2">
      <c r="A18930" s="2">
        <v>42649</v>
      </c>
      <c r="B18930" t="s">
        <v>1692</v>
      </c>
      <c r="C18930" t="s">
        <v>274</v>
      </c>
      <c r="D18930" t="s">
        <v>50</v>
      </c>
      <c r="E18930" t="s">
        <v>50</v>
      </c>
      <c r="F18930">
        <v>168</v>
      </c>
      <c r="G18930">
        <v>14</v>
      </c>
      <c r="H18930">
        <v>134</v>
      </c>
      <c r="I18930">
        <v>1059</v>
      </c>
      <c r="J18930">
        <v>0</v>
      </c>
      <c r="K18930">
        <v>6</v>
      </c>
      <c r="L18930" t="s">
        <v>20</v>
      </c>
      <c r="M18930" t="s">
        <v>1075</v>
      </c>
      <c r="N18930" t="s">
        <v>85</v>
      </c>
      <c r="O18930" t="s">
        <v>122</v>
      </c>
      <c r="P18930" t="s">
        <v>23</v>
      </c>
      <c r="Q18930" t="s">
        <v>41</v>
      </c>
    </row>
    <row r="18931" spans="1:17" x14ac:dyDescent="0.2">
      <c r="A18931" s="2">
        <v>42649</v>
      </c>
      <c r="B18931" t="s">
        <v>569</v>
      </c>
      <c r="C18931" t="s">
        <v>464</v>
      </c>
      <c r="D18931" t="s">
        <v>115</v>
      </c>
      <c r="E18931" t="s">
        <v>115</v>
      </c>
      <c r="F18931">
        <v>108</v>
      </c>
      <c r="G18931">
        <v>143</v>
      </c>
      <c r="H18931">
        <v>323</v>
      </c>
      <c r="I18931">
        <v>217</v>
      </c>
      <c r="J18931">
        <v>0</v>
      </c>
      <c r="K18931">
        <v>0</v>
      </c>
      <c r="L18931" t="s">
        <v>28</v>
      </c>
      <c r="M18931" t="s">
        <v>1109</v>
      </c>
      <c r="N18931" t="s">
        <v>569</v>
      </c>
      <c r="O18931" t="s">
        <v>22</v>
      </c>
      <c r="P18931" t="s">
        <v>23</v>
      </c>
      <c r="Q18931" t="s">
        <v>30</v>
      </c>
    </row>
    <row r="18932" spans="1:17" x14ac:dyDescent="0.2">
      <c r="A18932" s="2">
        <v>42649</v>
      </c>
      <c r="B18932" t="s">
        <v>174</v>
      </c>
      <c r="C18932" t="s">
        <v>85</v>
      </c>
      <c r="D18932" t="s">
        <v>50</v>
      </c>
      <c r="E18932" t="s">
        <v>50</v>
      </c>
      <c r="F18932">
        <v>182</v>
      </c>
      <c r="G18932">
        <v>40</v>
      </c>
      <c r="H18932">
        <v>85</v>
      </c>
      <c r="I18932">
        <v>677</v>
      </c>
      <c r="J18932">
        <v>0</v>
      </c>
      <c r="K18932">
        <v>2</v>
      </c>
      <c r="L18932" t="s">
        <v>20</v>
      </c>
      <c r="M18932" t="s">
        <v>820</v>
      </c>
      <c r="N18932" t="s">
        <v>174</v>
      </c>
      <c r="O18932" t="s">
        <v>22</v>
      </c>
      <c r="P18932" t="s">
        <v>23</v>
      </c>
      <c r="Q18932" t="s">
        <v>41</v>
      </c>
    </row>
    <row r="18933" spans="1:17" x14ac:dyDescent="0.2">
      <c r="A18933" s="2">
        <v>42649</v>
      </c>
      <c r="B18933" t="s">
        <v>328</v>
      </c>
      <c r="C18933" t="s">
        <v>123</v>
      </c>
      <c r="D18933" t="s">
        <v>50</v>
      </c>
      <c r="E18933" t="s">
        <v>50</v>
      </c>
      <c r="F18933">
        <v>146</v>
      </c>
      <c r="G18933">
        <v>98</v>
      </c>
      <c r="H18933">
        <v>211</v>
      </c>
      <c r="I18933">
        <v>346</v>
      </c>
      <c r="J18933">
        <v>1</v>
      </c>
      <c r="K18933">
        <v>2</v>
      </c>
      <c r="L18933" t="s">
        <v>20</v>
      </c>
      <c r="M18933" t="s">
        <v>329</v>
      </c>
      <c r="N18933" t="s">
        <v>328</v>
      </c>
      <c r="O18933" t="s">
        <v>22</v>
      </c>
      <c r="P18933" t="s">
        <v>23</v>
      </c>
      <c r="Q18933" t="s">
        <v>41</v>
      </c>
    </row>
    <row r="18934" spans="1:17" x14ac:dyDescent="0.2">
      <c r="A18934" s="2">
        <v>42649</v>
      </c>
      <c r="B18934" t="s">
        <v>197</v>
      </c>
      <c r="C18934" t="s">
        <v>56</v>
      </c>
      <c r="D18934" t="s">
        <v>36</v>
      </c>
      <c r="E18934" t="s">
        <v>27</v>
      </c>
      <c r="F18934">
        <v>96</v>
      </c>
      <c r="G18934">
        <v>103</v>
      </c>
      <c r="H18934">
        <v>348</v>
      </c>
      <c r="I18934">
        <v>328</v>
      </c>
      <c r="J18934">
        <v>0</v>
      </c>
      <c r="K18934">
        <v>4</v>
      </c>
      <c r="L18934" t="s">
        <v>28</v>
      </c>
      <c r="M18934" t="s">
        <v>485</v>
      </c>
      <c r="N18934" t="s">
        <v>110</v>
      </c>
      <c r="O18934" t="s">
        <v>122</v>
      </c>
      <c r="P18934" t="s">
        <v>23</v>
      </c>
      <c r="Q18934" t="s">
        <v>41</v>
      </c>
    </row>
    <row r="18935" spans="1:17" x14ac:dyDescent="0.2">
      <c r="A18935" s="2">
        <v>42649</v>
      </c>
      <c r="B18935" t="s">
        <v>384</v>
      </c>
      <c r="C18935" t="s">
        <v>1204</v>
      </c>
      <c r="D18935" t="s">
        <v>50</v>
      </c>
      <c r="E18935" t="s">
        <v>50</v>
      </c>
      <c r="F18935">
        <v>161</v>
      </c>
      <c r="G18935">
        <v>50</v>
      </c>
      <c r="H18935">
        <v>154</v>
      </c>
      <c r="I18935">
        <v>602</v>
      </c>
      <c r="J18935">
        <v>0</v>
      </c>
      <c r="K18935">
        <v>3</v>
      </c>
      <c r="L18935" t="s">
        <v>20</v>
      </c>
      <c r="M18935" t="s">
        <v>395</v>
      </c>
      <c r="N18935" t="s">
        <v>384</v>
      </c>
      <c r="O18935" t="s">
        <v>22</v>
      </c>
      <c r="P18935" t="s">
        <v>23</v>
      </c>
      <c r="Q18935" t="s">
        <v>41</v>
      </c>
    </row>
    <row r="18936" spans="1:17" x14ac:dyDescent="0.2">
      <c r="A18936" s="2">
        <v>42649</v>
      </c>
      <c r="B18936" t="s">
        <v>38</v>
      </c>
      <c r="C18936" t="s">
        <v>43</v>
      </c>
      <c r="D18936" t="s">
        <v>19</v>
      </c>
      <c r="E18936" t="s">
        <v>19</v>
      </c>
      <c r="F18936">
        <v>36</v>
      </c>
      <c r="G18936">
        <v>4</v>
      </c>
      <c r="H18936">
        <v>719</v>
      </c>
      <c r="I18936">
        <v>1323</v>
      </c>
      <c r="J18936">
        <v>0</v>
      </c>
      <c r="K18936">
        <v>1</v>
      </c>
      <c r="L18936" t="s">
        <v>20</v>
      </c>
      <c r="M18936" t="s">
        <v>40</v>
      </c>
      <c r="N18936" t="s">
        <v>38</v>
      </c>
      <c r="O18936" t="s">
        <v>22</v>
      </c>
      <c r="P18936" t="s">
        <v>23</v>
      </c>
      <c r="Q18936" t="s">
        <v>41</v>
      </c>
    </row>
    <row r="18937" spans="1:17" x14ac:dyDescent="0.2">
      <c r="A18937" s="2">
        <v>42649</v>
      </c>
      <c r="B18937" t="s">
        <v>42</v>
      </c>
      <c r="C18937" t="s">
        <v>39</v>
      </c>
      <c r="D18937" t="s">
        <v>19</v>
      </c>
      <c r="E18937" t="s">
        <v>19</v>
      </c>
      <c r="F18937">
        <v>25</v>
      </c>
      <c r="G18937">
        <v>1</v>
      </c>
      <c r="H18937">
        <v>841</v>
      </c>
      <c r="I18937">
        <v>1645</v>
      </c>
      <c r="J18937">
        <v>2</v>
      </c>
      <c r="K18937">
        <v>2</v>
      </c>
      <c r="L18937" t="s">
        <v>20</v>
      </c>
      <c r="M18937" t="s">
        <v>44</v>
      </c>
      <c r="N18937" t="s">
        <v>42</v>
      </c>
      <c r="O18937" t="s">
        <v>22</v>
      </c>
      <c r="P18937" t="s">
        <v>23</v>
      </c>
      <c r="Q18937" t="s">
        <v>30</v>
      </c>
    </row>
    <row r="18938" spans="1:17" x14ac:dyDescent="0.2">
      <c r="A18938" s="2">
        <v>42649</v>
      </c>
      <c r="B18938" t="s">
        <v>113</v>
      </c>
      <c r="C18938" t="s">
        <v>55</v>
      </c>
      <c r="D18938" t="s">
        <v>115</v>
      </c>
      <c r="E18938" t="s">
        <v>57</v>
      </c>
      <c r="F18938">
        <v>52</v>
      </c>
      <c r="G18938">
        <v>45</v>
      </c>
      <c r="H18938">
        <v>588</v>
      </c>
      <c r="I18938">
        <v>643</v>
      </c>
      <c r="J18938">
        <v>2</v>
      </c>
      <c r="K18938">
        <v>2</v>
      </c>
      <c r="L18938" t="s">
        <v>20</v>
      </c>
      <c r="M18938" t="s">
        <v>245</v>
      </c>
      <c r="N18938" t="s">
        <v>113</v>
      </c>
      <c r="O18938" t="s">
        <v>22</v>
      </c>
      <c r="P18938" t="s">
        <v>23</v>
      </c>
      <c r="Q18938" t="s">
        <v>30</v>
      </c>
    </row>
    <row r="18939" spans="1:17" x14ac:dyDescent="0.2">
      <c r="A18939" s="2">
        <v>42649</v>
      </c>
      <c r="B18939" t="s">
        <v>180</v>
      </c>
      <c r="C18939" t="s">
        <v>168</v>
      </c>
      <c r="D18939" t="s">
        <v>50</v>
      </c>
      <c r="E18939" t="s">
        <v>50</v>
      </c>
      <c r="F18939">
        <v>21</v>
      </c>
      <c r="G18939">
        <v>29</v>
      </c>
      <c r="H18939">
        <v>885</v>
      </c>
      <c r="I18939">
        <v>799</v>
      </c>
      <c r="J18939">
        <v>2</v>
      </c>
      <c r="K18939">
        <v>2</v>
      </c>
      <c r="L18939" t="s">
        <v>20</v>
      </c>
      <c r="M18939" t="s">
        <v>1652</v>
      </c>
      <c r="N18939" t="s">
        <v>180</v>
      </c>
      <c r="O18939" t="s">
        <v>22</v>
      </c>
      <c r="P18939" t="s">
        <v>23</v>
      </c>
      <c r="Q18939" t="s">
        <v>30</v>
      </c>
    </row>
    <row r="18940" spans="1:17" x14ac:dyDescent="0.2">
      <c r="A18940" s="2">
        <v>42649</v>
      </c>
      <c r="B18940" t="s">
        <v>176</v>
      </c>
      <c r="C18940" t="s">
        <v>114</v>
      </c>
      <c r="D18940" t="s">
        <v>115</v>
      </c>
      <c r="E18940" t="s">
        <v>115</v>
      </c>
      <c r="F18940">
        <v>66</v>
      </c>
      <c r="G18940">
        <v>135</v>
      </c>
      <c r="H18940">
        <v>503</v>
      </c>
      <c r="I18940">
        <v>245</v>
      </c>
      <c r="J18940">
        <v>3</v>
      </c>
      <c r="K18940">
        <v>1</v>
      </c>
      <c r="L18940" t="s">
        <v>20</v>
      </c>
      <c r="M18940" t="s">
        <v>300</v>
      </c>
      <c r="N18940" t="s">
        <v>176</v>
      </c>
      <c r="O18940" t="s">
        <v>22</v>
      </c>
      <c r="P18940" t="s">
        <v>23</v>
      </c>
      <c r="Q18940" t="s">
        <v>24</v>
      </c>
    </row>
    <row r="18941" spans="1:17" x14ac:dyDescent="0.2">
      <c r="A18941" s="2">
        <v>42649</v>
      </c>
      <c r="B18941" t="s">
        <v>18</v>
      </c>
      <c r="C18941" t="s">
        <v>32</v>
      </c>
      <c r="D18941" t="s">
        <v>19</v>
      </c>
      <c r="E18941" t="s">
        <v>19</v>
      </c>
      <c r="F18941">
        <v>9</v>
      </c>
      <c r="G18941">
        <v>60</v>
      </c>
      <c r="H18941">
        <v>1173</v>
      </c>
      <c r="I18941">
        <v>561</v>
      </c>
      <c r="J18941">
        <v>3</v>
      </c>
      <c r="K18941">
        <v>0</v>
      </c>
      <c r="L18941" t="s">
        <v>20</v>
      </c>
      <c r="M18941" t="s">
        <v>64</v>
      </c>
      <c r="N18941" t="s">
        <v>18</v>
      </c>
      <c r="O18941" t="s">
        <v>22</v>
      </c>
      <c r="P18941" t="s">
        <v>23</v>
      </c>
      <c r="Q18941" t="s">
        <v>24</v>
      </c>
    </row>
    <row r="18942" spans="1:17" x14ac:dyDescent="0.2">
      <c r="A18942" s="2">
        <v>42649</v>
      </c>
      <c r="B18942" t="s">
        <v>449</v>
      </c>
      <c r="C18942" t="s">
        <v>167</v>
      </c>
      <c r="D18942" t="s">
        <v>115</v>
      </c>
      <c r="E18942" t="s">
        <v>115</v>
      </c>
      <c r="F18942">
        <v>49</v>
      </c>
      <c r="G18942">
        <v>37</v>
      </c>
      <c r="H18942">
        <v>621</v>
      </c>
      <c r="I18942">
        <v>712</v>
      </c>
      <c r="J18942">
        <v>0</v>
      </c>
      <c r="K18942">
        <v>1</v>
      </c>
      <c r="L18942" t="s">
        <v>20</v>
      </c>
      <c r="M18942" t="s">
        <v>530</v>
      </c>
      <c r="N18942" t="s">
        <v>449</v>
      </c>
      <c r="O18942" t="s">
        <v>22</v>
      </c>
      <c r="P18942" t="s">
        <v>23</v>
      </c>
      <c r="Q18942" t="s">
        <v>41</v>
      </c>
    </row>
    <row r="18943" spans="1:17" x14ac:dyDescent="0.2">
      <c r="A18943" s="2">
        <v>42649</v>
      </c>
      <c r="B18943" t="s">
        <v>425</v>
      </c>
      <c r="C18943" t="s">
        <v>163</v>
      </c>
      <c r="D18943" t="s">
        <v>115</v>
      </c>
      <c r="E18943" t="s">
        <v>115</v>
      </c>
      <c r="F18943">
        <v>141</v>
      </c>
      <c r="G18943">
        <v>118</v>
      </c>
      <c r="H18943">
        <v>224</v>
      </c>
      <c r="I18943">
        <v>301</v>
      </c>
      <c r="J18943">
        <v>5</v>
      </c>
      <c r="K18943">
        <v>2</v>
      </c>
      <c r="L18943" t="s">
        <v>28</v>
      </c>
      <c r="M18943" t="s">
        <v>426</v>
      </c>
      <c r="N18943" t="s">
        <v>425</v>
      </c>
      <c r="O18943" t="s">
        <v>22</v>
      </c>
      <c r="P18943" t="s">
        <v>23</v>
      </c>
      <c r="Q18943" t="s">
        <v>24</v>
      </c>
    </row>
    <row r="18944" spans="1:17" x14ac:dyDescent="0.2">
      <c r="A18944" s="2">
        <v>42650</v>
      </c>
      <c r="B18944" t="s">
        <v>147</v>
      </c>
      <c r="C18944" t="s">
        <v>646</v>
      </c>
      <c r="D18944" t="s">
        <v>50</v>
      </c>
      <c r="E18944" t="s">
        <v>50</v>
      </c>
      <c r="F18944">
        <v>2</v>
      </c>
      <c r="G18944">
        <v>23</v>
      </c>
      <c r="H18944">
        <v>1369</v>
      </c>
      <c r="I18944">
        <v>863</v>
      </c>
      <c r="J18944">
        <v>4</v>
      </c>
      <c r="K18944">
        <v>0</v>
      </c>
      <c r="L18944" t="s">
        <v>20</v>
      </c>
      <c r="M18944" t="s">
        <v>148</v>
      </c>
      <c r="N18944" t="s">
        <v>147</v>
      </c>
      <c r="O18944" t="s">
        <v>22</v>
      </c>
      <c r="P18944" t="s">
        <v>23</v>
      </c>
      <c r="Q18944" t="s">
        <v>24</v>
      </c>
    </row>
    <row r="18945" spans="1:17" x14ac:dyDescent="0.2">
      <c r="A18945" s="2">
        <v>42650</v>
      </c>
      <c r="B18945" t="s">
        <v>454</v>
      </c>
      <c r="C18945" t="s">
        <v>77</v>
      </c>
      <c r="D18945" t="s">
        <v>27</v>
      </c>
      <c r="E18945" t="s">
        <v>27</v>
      </c>
      <c r="F18945">
        <v>139</v>
      </c>
      <c r="G18945">
        <v>22</v>
      </c>
      <c r="H18945">
        <v>228</v>
      </c>
      <c r="I18945">
        <v>874</v>
      </c>
      <c r="J18945">
        <v>0</v>
      </c>
      <c r="K18945">
        <v>2</v>
      </c>
      <c r="L18945" t="s">
        <v>28</v>
      </c>
      <c r="M18945" t="s">
        <v>900</v>
      </c>
      <c r="N18945" t="s">
        <v>454</v>
      </c>
      <c r="O18945" t="s">
        <v>22</v>
      </c>
      <c r="P18945" t="s">
        <v>23</v>
      </c>
      <c r="Q18945" t="s">
        <v>41</v>
      </c>
    </row>
    <row r="18946" spans="1:17" x14ac:dyDescent="0.2">
      <c r="A18946" s="2">
        <v>42650</v>
      </c>
      <c r="B18946" t="s">
        <v>81</v>
      </c>
      <c r="C18946" t="s">
        <v>1693</v>
      </c>
      <c r="D18946" t="s">
        <v>50</v>
      </c>
      <c r="E18946" t="s">
        <v>50</v>
      </c>
      <c r="F18946">
        <v>130</v>
      </c>
      <c r="G18946">
        <v>205</v>
      </c>
      <c r="H18946">
        <v>273</v>
      </c>
      <c r="I18946">
        <v>0</v>
      </c>
      <c r="J18946">
        <v>4</v>
      </c>
      <c r="K18946">
        <v>0</v>
      </c>
      <c r="L18946" t="s">
        <v>20</v>
      </c>
      <c r="M18946" t="s">
        <v>83</v>
      </c>
      <c r="N18946" t="s">
        <v>81</v>
      </c>
      <c r="O18946" t="s">
        <v>22</v>
      </c>
      <c r="P18946" t="s">
        <v>23</v>
      </c>
      <c r="Q18946" t="s">
        <v>24</v>
      </c>
    </row>
    <row r="18947" spans="1:17" x14ac:dyDescent="0.2">
      <c r="A18947" s="2">
        <v>42650</v>
      </c>
      <c r="B18947" t="s">
        <v>67</v>
      </c>
      <c r="C18947" t="s">
        <v>87</v>
      </c>
      <c r="D18947" t="s">
        <v>50</v>
      </c>
      <c r="E18947" t="s">
        <v>50</v>
      </c>
      <c r="F18947">
        <v>8</v>
      </c>
      <c r="G18947">
        <v>74</v>
      </c>
      <c r="H18947">
        <v>1188</v>
      </c>
      <c r="I18947">
        <v>470</v>
      </c>
      <c r="J18947">
        <v>4</v>
      </c>
      <c r="K18947">
        <v>1</v>
      </c>
      <c r="L18947" t="s">
        <v>20</v>
      </c>
      <c r="M18947" t="s">
        <v>769</v>
      </c>
      <c r="N18947" t="s">
        <v>67</v>
      </c>
      <c r="O18947" t="s">
        <v>22</v>
      </c>
      <c r="P18947" t="s">
        <v>23</v>
      </c>
      <c r="Q18947" t="s">
        <v>24</v>
      </c>
    </row>
    <row r="18948" spans="1:17" x14ac:dyDescent="0.2">
      <c r="A18948" s="2">
        <v>42650</v>
      </c>
      <c r="B18948" t="s">
        <v>199</v>
      </c>
      <c r="C18948" t="s">
        <v>208</v>
      </c>
      <c r="D18948" t="s">
        <v>36</v>
      </c>
      <c r="E18948" t="s">
        <v>36</v>
      </c>
      <c r="F18948">
        <v>43</v>
      </c>
      <c r="G18948">
        <v>65</v>
      </c>
      <c r="H18948">
        <v>658</v>
      </c>
      <c r="I18948">
        <v>509</v>
      </c>
      <c r="J18948">
        <v>0</v>
      </c>
      <c r="K18948">
        <v>0</v>
      </c>
      <c r="L18948" t="s">
        <v>20</v>
      </c>
      <c r="M18948" t="s">
        <v>1299</v>
      </c>
      <c r="N18948" t="s">
        <v>199</v>
      </c>
      <c r="O18948" t="s">
        <v>22</v>
      </c>
      <c r="P18948" t="s">
        <v>23</v>
      </c>
      <c r="Q18948" t="s">
        <v>30</v>
      </c>
    </row>
    <row r="18949" spans="1:17" x14ac:dyDescent="0.2">
      <c r="A18949" s="2">
        <v>42650</v>
      </c>
      <c r="B18949" t="s">
        <v>153</v>
      </c>
      <c r="C18949" t="s">
        <v>145</v>
      </c>
      <c r="D18949" t="s">
        <v>50</v>
      </c>
      <c r="E18949" t="s">
        <v>50</v>
      </c>
      <c r="F18949">
        <v>48</v>
      </c>
      <c r="G18949">
        <v>87</v>
      </c>
      <c r="H18949">
        <v>622</v>
      </c>
      <c r="I18949">
        <v>384</v>
      </c>
      <c r="J18949">
        <v>2</v>
      </c>
      <c r="K18949">
        <v>0</v>
      </c>
      <c r="L18949" t="s">
        <v>20</v>
      </c>
      <c r="M18949" t="s">
        <v>307</v>
      </c>
      <c r="N18949" t="s">
        <v>153</v>
      </c>
      <c r="O18949" t="s">
        <v>22</v>
      </c>
      <c r="P18949" t="s">
        <v>23</v>
      </c>
      <c r="Q18949" t="s">
        <v>24</v>
      </c>
    </row>
    <row r="18950" spans="1:17" x14ac:dyDescent="0.2">
      <c r="A18950" s="2">
        <v>42650</v>
      </c>
      <c r="B18950" t="s">
        <v>94</v>
      </c>
      <c r="C18950" t="s">
        <v>53</v>
      </c>
      <c r="D18950" t="s">
        <v>50</v>
      </c>
      <c r="E18950" t="s">
        <v>50</v>
      </c>
      <c r="F18950">
        <v>20</v>
      </c>
      <c r="G18950">
        <v>16</v>
      </c>
      <c r="H18950">
        <v>912</v>
      </c>
      <c r="I18950">
        <v>1020</v>
      </c>
      <c r="J18950">
        <v>2</v>
      </c>
      <c r="K18950">
        <v>3</v>
      </c>
      <c r="L18950" t="s">
        <v>20</v>
      </c>
      <c r="M18950" t="s">
        <v>96</v>
      </c>
      <c r="N18950" t="s">
        <v>94</v>
      </c>
      <c r="O18950" t="s">
        <v>22</v>
      </c>
      <c r="P18950" t="s">
        <v>23</v>
      </c>
      <c r="Q18950" t="s">
        <v>41</v>
      </c>
    </row>
    <row r="18951" spans="1:17" x14ac:dyDescent="0.2">
      <c r="A18951" s="2">
        <v>42650</v>
      </c>
      <c r="B18951" t="s">
        <v>101</v>
      </c>
      <c r="C18951" t="s">
        <v>48</v>
      </c>
      <c r="D18951" t="s">
        <v>50</v>
      </c>
      <c r="E18951" t="s">
        <v>50</v>
      </c>
      <c r="F18951">
        <v>95</v>
      </c>
      <c r="G18951">
        <v>111</v>
      </c>
      <c r="H18951">
        <v>357</v>
      </c>
      <c r="I18951">
        <v>318</v>
      </c>
      <c r="J18951">
        <v>0</v>
      </c>
      <c r="K18951">
        <v>2</v>
      </c>
      <c r="L18951" t="s">
        <v>20</v>
      </c>
      <c r="M18951" t="s">
        <v>331</v>
      </c>
      <c r="N18951" t="s">
        <v>101</v>
      </c>
      <c r="O18951" t="s">
        <v>22</v>
      </c>
      <c r="P18951" t="s">
        <v>23</v>
      </c>
      <c r="Q18951" t="s">
        <v>41</v>
      </c>
    </row>
    <row r="18952" spans="1:17" x14ac:dyDescent="0.2">
      <c r="A18952" s="2">
        <v>42650</v>
      </c>
      <c r="B18952" t="s">
        <v>97</v>
      </c>
      <c r="C18952" t="s">
        <v>52</v>
      </c>
      <c r="D18952" t="s">
        <v>50</v>
      </c>
      <c r="E18952" t="s">
        <v>50</v>
      </c>
      <c r="F18952">
        <v>145</v>
      </c>
      <c r="G18952">
        <v>41</v>
      </c>
      <c r="H18952">
        <v>212</v>
      </c>
      <c r="I18952">
        <v>677</v>
      </c>
      <c r="J18952">
        <v>0</v>
      </c>
      <c r="K18952">
        <v>1</v>
      </c>
      <c r="L18952" t="s">
        <v>20</v>
      </c>
      <c r="M18952" t="s">
        <v>97</v>
      </c>
      <c r="N18952" t="s">
        <v>97</v>
      </c>
      <c r="O18952" t="s">
        <v>22</v>
      </c>
      <c r="P18952" t="s">
        <v>23</v>
      </c>
      <c r="Q18952" t="s">
        <v>41</v>
      </c>
    </row>
    <row r="18953" spans="1:17" x14ac:dyDescent="0.2">
      <c r="A18953" s="2">
        <v>42650</v>
      </c>
      <c r="B18953" t="s">
        <v>126</v>
      </c>
      <c r="C18953" t="s">
        <v>317</v>
      </c>
      <c r="D18953" t="s">
        <v>50</v>
      </c>
      <c r="E18953" t="s">
        <v>50</v>
      </c>
      <c r="F18953">
        <v>24</v>
      </c>
      <c r="G18953">
        <v>57</v>
      </c>
      <c r="H18953">
        <v>860</v>
      </c>
      <c r="I18953">
        <v>572</v>
      </c>
      <c r="J18953">
        <v>4</v>
      </c>
      <c r="K18953">
        <v>1</v>
      </c>
      <c r="L18953" t="s">
        <v>20</v>
      </c>
      <c r="M18953" t="s">
        <v>157</v>
      </c>
      <c r="N18953" t="s">
        <v>126</v>
      </c>
      <c r="O18953" t="s">
        <v>22</v>
      </c>
      <c r="P18953" t="s">
        <v>23</v>
      </c>
      <c r="Q18953" t="s">
        <v>24</v>
      </c>
    </row>
    <row r="18954" spans="1:17" x14ac:dyDescent="0.2">
      <c r="A18954" s="2">
        <v>42650</v>
      </c>
      <c r="B18954" t="s">
        <v>239</v>
      </c>
      <c r="C18954" t="s">
        <v>177</v>
      </c>
      <c r="D18954" t="s">
        <v>115</v>
      </c>
      <c r="E18954" t="s">
        <v>115</v>
      </c>
      <c r="F18954">
        <v>110</v>
      </c>
      <c r="G18954">
        <v>86</v>
      </c>
      <c r="H18954">
        <v>323</v>
      </c>
      <c r="I18954">
        <v>386</v>
      </c>
      <c r="J18954">
        <v>1</v>
      </c>
      <c r="K18954">
        <v>1</v>
      </c>
      <c r="L18954" t="s">
        <v>28</v>
      </c>
      <c r="M18954" t="s">
        <v>240</v>
      </c>
      <c r="N18954" t="s">
        <v>239</v>
      </c>
      <c r="O18954" t="s">
        <v>22</v>
      </c>
      <c r="P18954" t="s">
        <v>23</v>
      </c>
      <c r="Q18954" t="s">
        <v>30</v>
      </c>
    </row>
    <row r="18955" spans="1:17" x14ac:dyDescent="0.2">
      <c r="A18955" s="2">
        <v>42650</v>
      </c>
      <c r="B18955" t="s">
        <v>572</v>
      </c>
      <c r="C18955" t="s">
        <v>402</v>
      </c>
      <c r="D18955" t="s">
        <v>115</v>
      </c>
      <c r="E18955" t="s">
        <v>115</v>
      </c>
      <c r="F18955">
        <v>125</v>
      </c>
      <c r="G18955">
        <v>126</v>
      </c>
      <c r="H18955">
        <v>296</v>
      </c>
      <c r="I18955">
        <v>283</v>
      </c>
      <c r="J18955">
        <v>1</v>
      </c>
      <c r="K18955">
        <v>3</v>
      </c>
      <c r="L18955" t="s">
        <v>28</v>
      </c>
      <c r="M18955" t="s">
        <v>764</v>
      </c>
      <c r="N18955" t="s">
        <v>572</v>
      </c>
      <c r="O18955" t="s">
        <v>22</v>
      </c>
      <c r="P18955" t="s">
        <v>23</v>
      </c>
      <c r="Q18955" t="s">
        <v>41</v>
      </c>
    </row>
    <row r="18956" spans="1:17" x14ac:dyDescent="0.2">
      <c r="A18956" s="2">
        <v>42650</v>
      </c>
      <c r="B18956" t="s">
        <v>82</v>
      </c>
      <c r="C18956" t="s">
        <v>737</v>
      </c>
      <c r="D18956" t="s">
        <v>50</v>
      </c>
      <c r="E18956" t="s">
        <v>50</v>
      </c>
      <c r="F18956">
        <v>7</v>
      </c>
      <c r="G18956">
        <v>203</v>
      </c>
      <c r="H18956">
        <v>1227</v>
      </c>
      <c r="I18956">
        <v>11</v>
      </c>
      <c r="J18956">
        <v>6</v>
      </c>
      <c r="K18956">
        <v>0</v>
      </c>
      <c r="L18956" t="s">
        <v>20</v>
      </c>
      <c r="M18956" t="s">
        <v>1105</v>
      </c>
      <c r="N18956" t="s">
        <v>82</v>
      </c>
      <c r="O18956" t="s">
        <v>22</v>
      </c>
      <c r="P18956" t="s">
        <v>23</v>
      </c>
      <c r="Q18956" t="s">
        <v>24</v>
      </c>
    </row>
    <row r="18957" spans="1:17" x14ac:dyDescent="0.2">
      <c r="A18957" s="2">
        <v>42650</v>
      </c>
      <c r="B18957" t="s">
        <v>443</v>
      </c>
      <c r="C18957" t="s">
        <v>391</v>
      </c>
      <c r="D18957" t="s">
        <v>115</v>
      </c>
      <c r="E18957" t="s">
        <v>115</v>
      </c>
      <c r="F18957">
        <v>155</v>
      </c>
      <c r="G18957">
        <v>158</v>
      </c>
      <c r="H18957">
        <v>176</v>
      </c>
      <c r="I18957">
        <v>157</v>
      </c>
      <c r="J18957">
        <v>0</v>
      </c>
      <c r="K18957">
        <v>0</v>
      </c>
      <c r="L18957" t="s">
        <v>28</v>
      </c>
      <c r="M18957" t="s">
        <v>1043</v>
      </c>
      <c r="N18957" t="s">
        <v>443</v>
      </c>
      <c r="O18957" t="s">
        <v>22</v>
      </c>
      <c r="P18957" t="s">
        <v>23</v>
      </c>
      <c r="Q18957" t="s">
        <v>30</v>
      </c>
    </row>
    <row r="18958" spans="1:17" x14ac:dyDescent="0.2">
      <c r="A18958" s="2">
        <v>42651</v>
      </c>
      <c r="B18958" t="s">
        <v>286</v>
      </c>
      <c r="C18958" t="s">
        <v>92</v>
      </c>
      <c r="D18958" t="s">
        <v>50</v>
      </c>
      <c r="E18958" t="s">
        <v>50</v>
      </c>
      <c r="F18958">
        <v>112</v>
      </c>
      <c r="G18958">
        <v>32</v>
      </c>
      <c r="H18958">
        <v>316</v>
      </c>
      <c r="I18958">
        <v>772</v>
      </c>
      <c r="J18958">
        <v>0</v>
      </c>
      <c r="K18958">
        <v>5</v>
      </c>
      <c r="L18958" t="s">
        <v>20</v>
      </c>
      <c r="M18958" t="s">
        <v>359</v>
      </c>
      <c r="N18958" t="s">
        <v>286</v>
      </c>
      <c r="O18958" t="s">
        <v>22</v>
      </c>
      <c r="P18958" t="s">
        <v>23</v>
      </c>
      <c r="Q18958" t="s">
        <v>41</v>
      </c>
    </row>
    <row r="18959" spans="1:17" x14ac:dyDescent="0.2">
      <c r="A18959" s="2">
        <v>42651</v>
      </c>
      <c r="B18959" t="s">
        <v>386</v>
      </c>
      <c r="C18959" t="s">
        <v>49</v>
      </c>
      <c r="D18959" t="s">
        <v>50</v>
      </c>
      <c r="E18959" t="s">
        <v>50</v>
      </c>
      <c r="F18959">
        <v>133</v>
      </c>
      <c r="G18959">
        <v>70</v>
      </c>
      <c r="H18959">
        <v>252</v>
      </c>
      <c r="I18959">
        <v>487</v>
      </c>
      <c r="J18959">
        <v>1</v>
      </c>
      <c r="K18959">
        <v>0</v>
      </c>
      <c r="L18959" t="s">
        <v>20</v>
      </c>
      <c r="M18959" t="s">
        <v>595</v>
      </c>
      <c r="N18959" t="s">
        <v>386</v>
      </c>
      <c r="O18959" t="s">
        <v>22</v>
      </c>
      <c r="P18959" t="s">
        <v>23</v>
      </c>
      <c r="Q18959" t="s">
        <v>24</v>
      </c>
    </row>
    <row r="18960" spans="1:17" x14ac:dyDescent="0.2">
      <c r="A18960" s="2">
        <v>42651</v>
      </c>
      <c r="B18960" t="s">
        <v>614</v>
      </c>
      <c r="C18960" t="s">
        <v>304</v>
      </c>
      <c r="D18960" t="s">
        <v>27</v>
      </c>
      <c r="E18960" t="s">
        <v>27</v>
      </c>
      <c r="F18960">
        <v>166</v>
      </c>
      <c r="G18960">
        <v>82</v>
      </c>
      <c r="H18960">
        <v>140</v>
      </c>
      <c r="I18960">
        <v>421</v>
      </c>
      <c r="J18960">
        <v>1</v>
      </c>
      <c r="K18960">
        <v>2</v>
      </c>
      <c r="L18960" t="s">
        <v>28</v>
      </c>
      <c r="M18960" t="s">
        <v>1445</v>
      </c>
      <c r="N18960" t="s">
        <v>614</v>
      </c>
      <c r="O18960" t="s">
        <v>22</v>
      </c>
      <c r="P18960" t="s">
        <v>23</v>
      </c>
      <c r="Q18960" t="s">
        <v>41</v>
      </c>
    </row>
    <row r="18961" spans="1:17" x14ac:dyDescent="0.2">
      <c r="A18961" s="2">
        <v>42651</v>
      </c>
      <c r="B18961" t="s">
        <v>224</v>
      </c>
      <c r="C18961" t="s">
        <v>149</v>
      </c>
      <c r="D18961" t="s">
        <v>36</v>
      </c>
      <c r="E18961" t="s">
        <v>36</v>
      </c>
      <c r="F18961">
        <v>67</v>
      </c>
      <c r="G18961">
        <v>62</v>
      </c>
      <c r="H18961">
        <v>501</v>
      </c>
      <c r="I18961">
        <v>539</v>
      </c>
      <c r="J18961">
        <v>1</v>
      </c>
      <c r="K18961">
        <v>1</v>
      </c>
      <c r="L18961" t="s">
        <v>20</v>
      </c>
      <c r="M18961" t="s">
        <v>236</v>
      </c>
      <c r="N18961" t="s">
        <v>224</v>
      </c>
      <c r="O18961" t="s">
        <v>22</v>
      </c>
      <c r="P18961" t="s">
        <v>23</v>
      </c>
      <c r="Q18961" t="s">
        <v>30</v>
      </c>
    </row>
    <row r="18962" spans="1:17" x14ac:dyDescent="0.2">
      <c r="A18962" s="2">
        <v>42651</v>
      </c>
      <c r="B18962" t="s">
        <v>890</v>
      </c>
      <c r="C18962" t="s">
        <v>718</v>
      </c>
      <c r="D18962" t="s">
        <v>36</v>
      </c>
      <c r="E18962" t="s">
        <v>36</v>
      </c>
      <c r="F18962">
        <v>51</v>
      </c>
      <c r="G18962">
        <v>76</v>
      </c>
      <c r="H18962">
        <v>588</v>
      </c>
      <c r="I18962">
        <v>466</v>
      </c>
      <c r="J18962">
        <v>4</v>
      </c>
      <c r="K18962">
        <v>0</v>
      </c>
      <c r="L18962" t="s">
        <v>20</v>
      </c>
      <c r="M18962" t="s">
        <v>920</v>
      </c>
      <c r="N18962" t="s">
        <v>890</v>
      </c>
      <c r="O18962" t="s">
        <v>22</v>
      </c>
      <c r="P18962" t="s">
        <v>23</v>
      </c>
      <c r="Q18962" t="s">
        <v>24</v>
      </c>
    </row>
    <row r="18963" spans="1:17" x14ac:dyDescent="0.2">
      <c r="A18963" s="2">
        <v>42651</v>
      </c>
      <c r="B18963" t="s">
        <v>89</v>
      </c>
      <c r="C18963" t="s">
        <v>184</v>
      </c>
      <c r="D18963" t="s">
        <v>50</v>
      </c>
      <c r="E18963" t="s">
        <v>50</v>
      </c>
      <c r="F18963">
        <v>12</v>
      </c>
      <c r="G18963">
        <v>176</v>
      </c>
      <c r="H18963">
        <v>1130</v>
      </c>
      <c r="I18963">
        <v>99</v>
      </c>
      <c r="J18963">
        <v>2</v>
      </c>
      <c r="K18963">
        <v>0</v>
      </c>
      <c r="L18963" t="s">
        <v>20</v>
      </c>
      <c r="M18963" t="s">
        <v>91</v>
      </c>
      <c r="N18963" t="s">
        <v>89</v>
      </c>
      <c r="O18963" t="s">
        <v>22</v>
      </c>
      <c r="P18963" t="s">
        <v>23</v>
      </c>
      <c r="Q18963" t="s">
        <v>24</v>
      </c>
    </row>
    <row r="18964" spans="1:17" x14ac:dyDescent="0.2">
      <c r="A18964" s="2">
        <v>42651</v>
      </c>
      <c r="B18964" t="s">
        <v>141</v>
      </c>
      <c r="C18964" t="s">
        <v>110</v>
      </c>
      <c r="D18964" t="s">
        <v>36</v>
      </c>
      <c r="E18964" t="s">
        <v>36</v>
      </c>
      <c r="F18964">
        <v>108</v>
      </c>
      <c r="G18964">
        <v>58</v>
      </c>
      <c r="H18964">
        <v>324</v>
      </c>
      <c r="I18964">
        <v>569</v>
      </c>
      <c r="J18964">
        <v>0</v>
      </c>
      <c r="K18964">
        <v>0</v>
      </c>
      <c r="L18964" t="s">
        <v>20</v>
      </c>
      <c r="M18964" t="s">
        <v>1477</v>
      </c>
      <c r="N18964" t="s">
        <v>141</v>
      </c>
      <c r="O18964" t="s">
        <v>22</v>
      </c>
      <c r="P18964" t="s">
        <v>23</v>
      </c>
      <c r="Q18964" t="s">
        <v>30</v>
      </c>
    </row>
    <row r="18965" spans="1:17" x14ac:dyDescent="0.2">
      <c r="A18965" s="2">
        <v>42651</v>
      </c>
      <c r="B18965" t="s">
        <v>129</v>
      </c>
      <c r="C18965" t="s">
        <v>293</v>
      </c>
      <c r="D18965" t="s">
        <v>50</v>
      </c>
      <c r="E18965" t="s">
        <v>50</v>
      </c>
      <c r="F18965">
        <v>3</v>
      </c>
      <c r="G18965">
        <v>33</v>
      </c>
      <c r="H18965">
        <v>1346</v>
      </c>
      <c r="I18965">
        <v>762</v>
      </c>
      <c r="J18965">
        <v>3</v>
      </c>
      <c r="K18965">
        <v>0</v>
      </c>
      <c r="L18965" t="s">
        <v>20</v>
      </c>
      <c r="M18965" t="s">
        <v>945</v>
      </c>
      <c r="N18965" t="s">
        <v>129</v>
      </c>
      <c r="O18965" t="s">
        <v>22</v>
      </c>
      <c r="P18965" t="s">
        <v>23</v>
      </c>
      <c r="Q18965" t="s">
        <v>24</v>
      </c>
    </row>
    <row r="18966" spans="1:17" x14ac:dyDescent="0.2">
      <c r="A18966" s="2">
        <v>42651</v>
      </c>
      <c r="B18966" t="s">
        <v>136</v>
      </c>
      <c r="C18966" t="s">
        <v>111</v>
      </c>
      <c r="D18966" t="s">
        <v>36</v>
      </c>
      <c r="E18966" t="s">
        <v>36</v>
      </c>
      <c r="F18966">
        <v>34</v>
      </c>
      <c r="G18966">
        <v>55</v>
      </c>
      <c r="H18966">
        <v>751</v>
      </c>
      <c r="I18966">
        <v>579</v>
      </c>
      <c r="J18966">
        <v>3</v>
      </c>
      <c r="K18966">
        <v>1</v>
      </c>
      <c r="L18966" t="s">
        <v>20</v>
      </c>
      <c r="M18966" t="s">
        <v>431</v>
      </c>
      <c r="N18966" t="s">
        <v>136</v>
      </c>
      <c r="O18966" t="s">
        <v>22</v>
      </c>
      <c r="P18966" t="s">
        <v>23</v>
      </c>
      <c r="Q18966" t="s">
        <v>24</v>
      </c>
    </row>
    <row r="18967" spans="1:17" x14ac:dyDescent="0.2">
      <c r="A18967" s="2">
        <v>42651</v>
      </c>
      <c r="B18967" t="s">
        <v>26</v>
      </c>
      <c r="C18967" t="s">
        <v>442</v>
      </c>
      <c r="D18967" t="s">
        <v>27</v>
      </c>
      <c r="E18967" t="s">
        <v>57</v>
      </c>
      <c r="F18967">
        <v>15</v>
      </c>
      <c r="G18967">
        <v>88</v>
      </c>
      <c r="H18967">
        <v>1057</v>
      </c>
      <c r="I18967">
        <v>381</v>
      </c>
      <c r="J18967">
        <v>2</v>
      </c>
      <c r="K18967">
        <v>1</v>
      </c>
      <c r="L18967" t="s">
        <v>28</v>
      </c>
      <c r="M18967" t="s">
        <v>1213</v>
      </c>
      <c r="N18967" t="s">
        <v>77</v>
      </c>
      <c r="O18967" t="s">
        <v>122</v>
      </c>
      <c r="P18967" t="s">
        <v>23</v>
      </c>
      <c r="Q18967" t="s">
        <v>24</v>
      </c>
    </row>
    <row r="18968" spans="1:17" x14ac:dyDescent="0.2">
      <c r="A18968" s="2">
        <v>42651</v>
      </c>
      <c r="B18968" t="s">
        <v>1279</v>
      </c>
      <c r="C18968" t="s">
        <v>560</v>
      </c>
      <c r="D18968" t="s">
        <v>50</v>
      </c>
      <c r="E18968" t="s">
        <v>50</v>
      </c>
      <c r="F18968">
        <v>105</v>
      </c>
      <c r="G18968">
        <v>83</v>
      </c>
      <c r="H18968">
        <v>325</v>
      </c>
      <c r="I18968">
        <v>411</v>
      </c>
      <c r="J18968">
        <v>5</v>
      </c>
      <c r="K18968">
        <v>0</v>
      </c>
      <c r="L18968" t="s">
        <v>20</v>
      </c>
      <c r="M18968" t="s">
        <v>1280</v>
      </c>
      <c r="N18968" t="s">
        <v>1279</v>
      </c>
      <c r="O18968" t="s">
        <v>22</v>
      </c>
      <c r="P18968" t="s">
        <v>23</v>
      </c>
      <c r="Q18968" t="s">
        <v>24</v>
      </c>
    </row>
    <row r="18969" spans="1:17" x14ac:dyDescent="0.2">
      <c r="A18969" s="2">
        <v>42651</v>
      </c>
      <c r="B18969" t="s">
        <v>100</v>
      </c>
      <c r="C18969" t="s">
        <v>125</v>
      </c>
      <c r="D18969" t="s">
        <v>50</v>
      </c>
      <c r="E18969" t="s">
        <v>50</v>
      </c>
      <c r="F18969">
        <v>30</v>
      </c>
      <c r="G18969">
        <v>201</v>
      </c>
      <c r="H18969">
        <v>797</v>
      </c>
      <c r="I18969">
        <v>17</v>
      </c>
      <c r="J18969">
        <v>4</v>
      </c>
      <c r="K18969">
        <v>0</v>
      </c>
      <c r="L18969" t="s">
        <v>20</v>
      </c>
      <c r="M18969" t="s">
        <v>102</v>
      </c>
      <c r="N18969" t="s">
        <v>100</v>
      </c>
      <c r="O18969" t="s">
        <v>22</v>
      </c>
      <c r="P18969" t="s">
        <v>23</v>
      </c>
      <c r="Q18969" t="s">
        <v>24</v>
      </c>
    </row>
    <row r="18970" spans="1:17" x14ac:dyDescent="0.2">
      <c r="A18970" s="2">
        <v>42651</v>
      </c>
      <c r="B18970" t="s">
        <v>90</v>
      </c>
      <c r="C18970" t="s">
        <v>72</v>
      </c>
      <c r="D18970" t="s">
        <v>50</v>
      </c>
      <c r="E18970" t="s">
        <v>50</v>
      </c>
      <c r="F18970">
        <v>17</v>
      </c>
      <c r="G18970">
        <v>46</v>
      </c>
      <c r="H18970">
        <v>983</v>
      </c>
      <c r="I18970">
        <v>636</v>
      </c>
      <c r="J18970">
        <v>3</v>
      </c>
      <c r="K18970">
        <v>2</v>
      </c>
      <c r="L18970" t="s">
        <v>20</v>
      </c>
      <c r="M18970" t="s">
        <v>750</v>
      </c>
      <c r="N18970" t="s">
        <v>90</v>
      </c>
      <c r="O18970" t="s">
        <v>22</v>
      </c>
      <c r="P18970" t="s">
        <v>23</v>
      </c>
      <c r="Q18970" t="s">
        <v>24</v>
      </c>
    </row>
    <row r="18971" spans="1:17" x14ac:dyDescent="0.2">
      <c r="A18971" s="2">
        <v>42651</v>
      </c>
      <c r="B18971" t="s">
        <v>104</v>
      </c>
      <c r="C18971" t="s">
        <v>73</v>
      </c>
      <c r="D18971" t="s">
        <v>50</v>
      </c>
      <c r="E18971" t="s">
        <v>50</v>
      </c>
      <c r="F18971">
        <v>44</v>
      </c>
      <c r="G18971">
        <v>117</v>
      </c>
      <c r="H18971">
        <v>651</v>
      </c>
      <c r="I18971">
        <v>310</v>
      </c>
      <c r="J18971">
        <v>1</v>
      </c>
      <c r="K18971">
        <v>1</v>
      </c>
      <c r="L18971" t="s">
        <v>20</v>
      </c>
      <c r="M18971" t="s">
        <v>273</v>
      </c>
      <c r="N18971" t="s">
        <v>104</v>
      </c>
      <c r="O18971" t="s">
        <v>22</v>
      </c>
      <c r="P18971" t="s">
        <v>23</v>
      </c>
      <c r="Q18971" t="s">
        <v>30</v>
      </c>
    </row>
    <row r="18972" spans="1:17" x14ac:dyDescent="0.2">
      <c r="A18972" s="2">
        <v>42651</v>
      </c>
      <c r="B18972" t="s">
        <v>118</v>
      </c>
      <c r="C18972" t="s">
        <v>548</v>
      </c>
      <c r="D18972" t="s">
        <v>36</v>
      </c>
      <c r="E18972" t="s">
        <v>36</v>
      </c>
      <c r="F18972">
        <v>39</v>
      </c>
      <c r="G18972">
        <v>72</v>
      </c>
      <c r="H18972">
        <v>684</v>
      </c>
      <c r="I18972">
        <v>474</v>
      </c>
      <c r="J18972">
        <v>2</v>
      </c>
      <c r="K18972">
        <v>0</v>
      </c>
      <c r="L18972" t="s">
        <v>20</v>
      </c>
      <c r="M18972" t="s">
        <v>241</v>
      </c>
      <c r="N18972" t="s">
        <v>118</v>
      </c>
      <c r="O18972" t="s">
        <v>22</v>
      </c>
      <c r="P18972" t="s">
        <v>23</v>
      </c>
      <c r="Q18972" t="s">
        <v>24</v>
      </c>
    </row>
    <row r="18973" spans="1:17" x14ac:dyDescent="0.2">
      <c r="A18973" s="2">
        <v>42651</v>
      </c>
      <c r="B18973" t="s">
        <v>249</v>
      </c>
      <c r="C18973" t="s">
        <v>244</v>
      </c>
      <c r="D18973" t="s">
        <v>50</v>
      </c>
      <c r="E18973" t="s">
        <v>50</v>
      </c>
      <c r="F18973">
        <v>67</v>
      </c>
      <c r="G18973">
        <v>28</v>
      </c>
      <c r="H18973">
        <v>501</v>
      </c>
      <c r="I18973">
        <v>820</v>
      </c>
      <c r="J18973">
        <v>1</v>
      </c>
      <c r="K18973">
        <v>0</v>
      </c>
      <c r="L18973" t="s">
        <v>20</v>
      </c>
      <c r="M18973" t="s">
        <v>529</v>
      </c>
      <c r="N18973" t="s">
        <v>249</v>
      </c>
      <c r="O18973" t="s">
        <v>22</v>
      </c>
      <c r="P18973" t="s">
        <v>23</v>
      </c>
      <c r="Q18973" t="s">
        <v>24</v>
      </c>
    </row>
    <row r="18974" spans="1:17" x14ac:dyDescent="0.2">
      <c r="A18974" s="2">
        <v>42651</v>
      </c>
      <c r="B18974" t="s">
        <v>354</v>
      </c>
      <c r="C18974" t="s">
        <v>1273</v>
      </c>
      <c r="D18974" t="s">
        <v>57</v>
      </c>
      <c r="E18974" t="s">
        <v>57</v>
      </c>
      <c r="F18974">
        <v>186</v>
      </c>
      <c r="G18974">
        <v>162</v>
      </c>
      <c r="H18974">
        <v>74</v>
      </c>
      <c r="I18974">
        <v>152</v>
      </c>
      <c r="J18974">
        <v>0</v>
      </c>
      <c r="K18974">
        <v>1</v>
      </c>
      <c r="L18974" t="s">
        <v>28</v>
      </c>
      <c r="M18974" t="s">
        <v>357</v>
      </c>
      <c r="N18974" t="s">
        <v>354</v>
      </c>
      <c r="O18974" t="s">
        <v>22</v>
      </c>
      <c r="P18974" t="s">
        <v>23</v>
      </c>
      <c r="Q18974" t="s">
        <v>41</v>
      </c>
    </row>
    <row r="18975" spans="1:17" x14ac:dyDescent="0.2">
      <c r="A18975" s="2">
        <v>42651</v>
      </c>
      <c r="B18975" t="s">
        <v>232</v>
      </c>
      <c r="C18975" t="s">
        <v>233</v>
      </c>
      <c r="D18975" t="s">
        <v>19</v>
      </c>
      <c r="E18975" t="s">
        <v>19</v>
      </c>
      <c r="F18975">
        <v>175</v>
      </c>
      <c r="G18975">
        <v>118</v>
      </c>
      <c r="H18975">
        <v>100</v>
      </c>
      <c r="I18975">
        <v>301</v>
      </c>
      <c r="J18975">
        <v>3</v>
      </c>
      <c r="K18975">
        <v>2</v>
      </c>
      <c r="L18975" t="s">
        <v>230</v>
      </c>
      <c r="M18975" t="s">
        <v>234</v>
      </c>
      <c r="N18975" t="s">
        <v>232</v>
      </c>
      <c r="O18975" t="s">
        <v>22</v>
      </c>
      <c r="P18975" t="s">
        <v>23</v>
      </c>
      <c r="Q18975" t="s">
        <v>24</v>
      </c>
    </row>
    <row r="18976" spans="1:17" x14ac:dyDescent="0.2">
      <c r="A18976" s="2">
        <v>42651</v>
      </c>
      <c r="B18976" t="s">
        <v>638</v>
      </c>
      <c r="C18976" t="s">
        <v>1288</v>
      </c>
      <c r="D18976" t="s">
        <v>115</v>
      </c>
      <c r="E18976" t="s">
        <v>115</v>
      </c>
      <c r="F18976">
        <v>178</v>
      </c>
      <c r="G18976">
        <v>183</v>
      </c>
      <c r="H18976">
        <v>96</v>
      </c>
      <c r="I18976">
        <v>80</v>
      </c>
      <c r="J18976">
        <v>2</v>
      </c>
      <c r="K18976">
        <v>1</v>
      </c>
      <c r="L18976" t="s">
        <v>570</v>
      </c>
      <c r="M18976" t="s">
        <v>1379</v>
      </c>
      <c r="N18976" t="s">
        <v>638</v>
      </c>
      <c r="O18976" t="s">
        <v>22</v>
      </c>
      <c r="P18976" t="s">
        <v>23</v>
      </c>
      <c r="Q18976" t="s">
        <v>24</v>
      </c>
    </row>
    <row r="18977" spans="1:17" x14ac:dyDescent="0.2">
      <c r="A18977" s="2">
        <v>42652</v>
      </c>
      <c r="B18977" t="s">
        <v>85</v>
      </c>
      <c r="C18977" t="s">
        <v>106</v>
      </c>
      <c r="D18977" t="s">
        <v>50</v>
      </c>
      <c r="E18977" t="s">
        <v>50</v>
      </c>
      <c r="F18977">
        <v>40</v>
      </c>
      <c r="G18977">
        <v>11</v>
      </c>
      <c r="H18977">
        <v>677</v>
      </c>
      <c r="I18977">
        <v>1140</v>
      </c>
      <c r="J18977">
        <v>0</v>
      </c>
      <c r="K18977">
        <v>2</v>
      </c>
      <c r="L18977" t="s">
        <v>20</v>
      </c>
      <c r="M18977" t="s">
        <v>1075</v>
      </c>
      <c r="N18977" t="s">
        <v>85</v>
      </c>
      <c r="O18977" t="s">
        <v>22</v>
      </c>
      <c r="P18977" t="s">
        <v>23</v>
      </c>
      <c r="Q18977" t="s">
        <v>41</v>
      </c>
    </row>
    <row r="18978" spans="1:17" x14ac:dyDescent="0.2">
      <c r="A18978" s="2">
        <v>42652</v>
      </c>
      <c r="B18978" t="s">
        <v>150</v>
      </c>
      <c r="C18978" t="s">
        <v>120</v>
      </c>
      <c r="D18978" t="s">
        <v>36</v>
      </c>
      <c r="E18978" t="s">
        <v>36</v>
      </c>
      <c r="F18978">
        <v>35</v>
      </c>
      <c r="G18978">
        <v>59</v>
      </c>
      <c r="H18978">
        <v>748</v>
      </c>
      <c r="I18978">
        <v>565</v>
      </c>
      <c r="J18978">
        <v>1</v>
      </c>
      <c r="K18978">
        <v>1</v>
      </c>
      <c r="L18978" t="s">
        <v>20</v>
      </c>
      <c r="M18978" t="s">
        <v>1052</v>
      </c>
      <c r="N18978" t="s">
        <v>150</v>
      </c>
      <c r="O18978" t="s">
        <v>22</v>
      </c>
      <c r="P18978" t="s">
        <v>23</v>
      </c>
      <c r="Q18978" t="s">
        <v>30</v>
      </c>
    </row>
    <row r="18979" spans="1:17" x14ac:dyDescent="0.2">
      <c r="A18979" s="2">
        <v>42652</v>
      </c>
      <c r="B18979" t="s">
        <v>648</v>
      </c>
      <c r="C18979" t="s">
        <v>462</v>
      </c>
      <c r="D18979" t="s">
        <v>115</v>
      </c>
      <c r="E18979" t="s">
        <v>115</v>
      </c>
      <c r="F18979">
        <v>173</v>
      </c>
      <c r="G18979">
        <v>193</v>
      </c>
      <c r="H18979">
        <v>102</v>
      </c>
      <c r="I18979">
        <v>52</v>
      </c>
      <c r="J18979">
        <v>4</v>
      </c>
      <c r="K18979">
        <v>0</v>
      </c>
      <c r="L18979" t="s">
        <v>28</v>
      </c>
      <c r="M18979" t="s">
        <v>717</v>
      </c>
      <c r="N18979" t="s">
        <v>648</v>
      </c>
      <c r="O18979" t="s">
        <v>22</v>
      </c>
      <c r="P18979" t="s">
        <v>23</v>
      </c>
      <c r="Q18979" t="s">
        <v>24</v>
      </c>
    </row>
    <row r="18980" spans="1:17" x14ac:dyDescent="0.2">
      <c r="A18980" s="2">
        <v>42652</v>
      </c>
      <c r="B18980" t="s">
        <v>61</v>
      </c>
      <c r="C18980" t="s">
        <v>183</v>
      </c>
      <c r="D18980" t="s">
        <v>36</v>
      </c>
      <c r="E18980" t="s">
        <v>36</v>
      </c>
      <c r="F18980">
        <v>54</v>
      </c>
      <c r="G18980">
        <v>53</v>
      </c>
      <c r="H18980">
        <v>584</v>
      </c>
      <c r="I18980">
        <v>587</v>
      </c>
      <c r="J18980">
        <v>1</v>
      </c>
      <c r="K18980">
        <v>2</v>
      </c>
      <c r="L18980" t="s">
        <v>20</v>
      </c>
      <c r="M18980" t="s">
        <v>429</v>
      </c>
      <c r="N18980" t="s">
        <v>61</v>
      </c>
      <c r="O18980" t="s">
        <v>22</v>
      </c>
      <c r="P18980" t="s">
        <v>23</v>
      </c>
      <c r="Q18980" t="s">
        <v>41</v>
      </c>
    </row>
    <row r="18981" spans="1:17" x14ac:dyDescent="0.2">
      <c r="A18981" s="2">
        <v>42652</v>
      </c>
      <c r="B18981" t="s">
        <v>70</v>
      </c>
      <c r="C18981" t="s">
        <v>274</v>
      </c>
      <c r="D18981" t="s">
        <v>50</v>
      </c>
      <c r="E18981" t="s">
        <v>50</v>
      </c>
      <c r="F18981">
        <v>84</v>
      </c>
      <c r="G18981">
        <v>14</v>
      </c>
      <c r="H18981">
        <v>409</v>
      </c>
      <c r="I18981">
        <v>1059</v>
      </c>
      <c r="J18981">
        <v>0</v>
      </c>
      <c r="K18981">
        <v>1</v>
      </c>
      <c r="L18981" t="s">
        <v>20</v>
      </c>
      <c r="M18981" t="s">
        <v>93</v>
      </c>
      <c r="N18981" t="s">
        <v>70</v>
      </c>
      <c r="O18981" t="s">
        <v>22</v>
      </c>
      <c r="P18981" t="s">
        <v>23</v>
      </c>
      <c r="Q18981" t="s">
        <v>41</v>
      </c>
    </row>
    <row r="18982" spans="1:17" x14ac:dyDescent="0.2">
      <c r="A18982" s="2">
        <v>42652</v>
      </c>
      <c r="B18982" t="s">
        <v>76</v>
      </c>
      <c r="C18982" t="s">
        <v>180</v>
      </c>
      <c r="D18982" t="s">
        <v>50</v>
      </c>
      <c r="E18982" t="s">
        <v>50</v>
      </c>
      <c r="F18982">
        <v>27</v>
      </c>
      <c r="G18982">
        <v>21</v>
      </c>
      <c r="H18982">
        <v>828</v>
      </c>
      <c r="I18982">
        <v>885</v>
      </c>
      <c r="J18982">
        <v>2</v>
      </c>
      <c r="K18982">
        <v>0</v>
      </c>
      <c r="L18982" t="s">
        <v>20</v>
      </c>
      <c r="M18982" t="s">
        <v>78</v>
      </c>
      <c r="N18982" t="s">
        <v>76</v>
      </c>
      <c r="O18982" t="s">
        <v>22</v>
      </c>
      <c r="P18982" t="s">
        <v>23</v>
      </c>
      <c r="Q18982" t="s">
        <v>24</v>
      </c>
    </row>
    <row r="18983" spans="1:17" x14ac:dyDescent="0.2">
      <c r="A18983" s="2">
        <v>42652</v>
      </c>
      <c r="B18983" t="s">
        <v>363</v>
      </c>
      <c r="C18983" t="s">
        <v>425</v>
      </c>
      <c r="D18983" t="s">
        <v>115</v>
      </c>
      <c r="E18983" t="s">
        <v>115</v>
      </c>
      <c r="F18983">
        <v>181</v>
      </c>
      <c r="G18983">
        <v>141</v>
      </c>
      <c r="H18983">
        <v>89</v>
      </c>
      <c r="I18983">
        <v>224</v>
      </c>
      <c r="J18983">
        <v>2</v>
      </c>
      <c r="K18983">
        <v>2</v>
      </c>
      <c r="L18983" t="s">
        <v>28</v>
      </c>
      <c r="M18983" t="s">
        <v>1694</v>
      </c>
      <c r="N18983" t="s">
        <v>363</v>
      </c>
      <c r="O18983" t="s">
        <v>22</v>
      </c>
      <c r="P18983" t="s">
        <v>23</v>
      </c>
      <c r="Q18983" t="s">
        <v>30</v>
      </c>
    </row>
    <row r="18984" spans="1:17" x14ac:dyDescent="0.2">
      <c r="A18984" s="2">
        <v>42652</v>
      </c>
      <c r="B18984" t="s">
        <v>123</v>
      </c>
      <c r="C18984" t="s">
        <v>174</v>
      </c>
      <c r="D18984" t="s">
        <v>50</v>
      </c>
      <c r="E18984" t="s">
        <v>50</v>
      </c>
      <c r="F18984">
        <v>98</v>
      </c>
      <c r="G18984">
        <v>182</v>
      </c>
      <c r="H18984">
        <v>346</v>
      </c>
      <c r="I18984">
        <v>85</v>
      </c>
      <c r="J18984">
        <v>2</v>
      </c>
      <c r="K18984">
        <v>1</v>
      </c>
      <c r="L18984" t="s">
        <v>20</v>
      </c>
      <c r="M18984" t="s">
        <v>415</v>
      </c>
      <c r="N18984" t="s">
        <v>123</v>
      </c>
      <c r="O18984" t="s">
        <v>22</v>
      </c>
      <c r="P18984" t="s">
        <v>23</v>
      </c>
      <c r="Q18984" t="s">
        <v>24</v>
      </c>
    </row>
    <row r="18985" spans="1:17" x14ac:dyDescent="0.2">
      <c r="A18985" s="2">
        <v>42652</v>
      </c>
      <c r="B18985" t="s">
        <v>328</v>
      </c>
      <c r="C18985" t="s">
        <v>119</v>
      </c>
      <c r="D18985" t="s">
        <v>50</v>
      </c>
      <c r="E18985" t="s">
        <v>50</v>
      </c>
      <c r="F18985">
        <v>146</v>
      </c>
      <c r="G18985">
        <v>13</v>
      </c>
      <c r="H18985">
        <v>211</v>
      </c>
      <c r="I18985">
        <v>1123</v>
      </c>
      <c r="J18985">
        <v>2</v>
      </c>
      <c r="K18985">
        <v>3</v>
      </c>
      <c r="L18985" t="s">
        <v>20</v>
      </c>
      <c r="M18985" t="s">
        <v>329</v>
      </c>
      <c r="N18985" t="s">
        <v>328</v>
      </c>
      <c r="O18985" t="s">
        <v>22</v>
      </c>
      <c r="P18985" t="s">
        <v>23</v>
      </c>
      <c r="Q18985" t="s">
        <v>41</v>
      </c>
    </row>
    <row r="18986" spans="1:17" x14ac:dyDescent="0.2">
      <c r="A18986" s="2">
        <v>42652</v>
      </c>
      <c r="B18986" t="s">
        <v>384</v>
      </c>
      <c r="C18986" t="s">
        <v>98</v>
      </c>
      <c r="D18986" t="s">
        <v>50</v>
      </c>
      <c r="E18986" t="s">
        <v>50</v>
      </c>
      <c r="F18986">
        <v>161</v>
      </c>
      <c r="G18986">
        <v>31</v>
      </c>
      <c r="H18986">
        <v>154</v>
      </c>
      <c r="I18986">
        <v>773</v>
      </c>
      <c r="J18986">
        <v>1</v>
      </c>
      <c r="K18986">
        <v>3</v>
      </c>
      <c r="L18986" t="s">
        <v>20</v>
      </c>
      <c r="M18986" t="s">
        <v>395</v>
      </c>
      <c r="N18986" t="s">
        <v>384</v>
      </c>
      <c r="O18986" t="s">
        <v>22</v>
      </c>
      <c r="P18986" t="s">
        <v>23</v>
      </c>
      <c r="Q18986" t="s">
        <v>41</v>
      </c>
    </row>
    <row r="18987" spans="1:17" x14ac:dyDescent="0.2">
      <c r="A18987" s="2">
        <v>42652</v>
      </c>
      <c r="B18987" t="s">
        <v>95</v>
      </c>
      <c r="C18987" t="s">
        <v>131</v>
      </c>
      <c r="D18987" t="s">
        <v>50</v>
      </c>
      <c r="E18987" t="s">
        <v>27</v>
      </c>
      <c r="F18987">
        <v>38</v>
      </c>
      <c r="G18987">
        <v>18</v>
      </c>
      <c r="H18987">
        <v>685</v>
      </c>
      <c r="I18987">
        <v>942</v>
      </c>
      <c r="J18987">
        <v>3</v>
      </c>
      <c r="K18987">
        <v>4</v>
      </c>
      <c r="L18987" t="s">
        <v>28</v>
      </c>
      <c r="M18987" t="s">
        <v>1161</v>
      </c>
      <c r="N18987" t="s">
        <v>95</v>
      </c>
      <c r="O18987" t="s">
        <v>22</v>
      </c>
      <c r="P18987" t="s">
        <v>23</v>
      </c>
      <c r="Q18987" t="s">
        <v>41</v>
      </c>
    </row>
    <row r="18988" spans="1:17" x14ac:dyDescent="0.2">
      <c r="A18988" s="2">
        <v>42652</v>
      </c>
      <c r="B18988" t="s">
        <v>1204</v>
      </c>
      <c r="C18988" t="s">
        <v>69</v>
      </c>
      <c r="D18988" t="s">
        <v>50</v>
      </c>
      <c r="E18988" t="s">
        <v>50</v>
      </c>
      <c r="F18988">
        <v>50</v>
      </c>
      <c r="G18988">
        <v>26</v>
      </c>
      <c r="H18988">
        <v>602</v>
      </c>
      <c r="I18988">
        <v>839</v>
      </c>
      <c r="J18988">
        <v>3</v>
      </c>
      <c r="K18988">
        <v>2</v>
      </c>
      <c r="L18988" t="s">
        <v>20</v>
      </c>
      <c r="M18988" t="s">
        <v>1219</v>
      </c>
      <c r="N18988" t="s">
        <v>1204</v>
      </c>
      <c r="O18988" t="s">
        <v>22</v>
      </c>
      <c r="P18988" t="s">
        <v>23</v>
      </c>
      <c r="Q18988" t="s">
        <v>24</v>
      </c>
    </row>
    <row r="18989" spans="1:17" x14ac:dyDescent="0.2">
      <c r="A18989" s="2">
        <v>42652</v>
      </c>
      <c r="B18989" t="s">
        <v>365</v>
      </c>
      <c r="C18989" t="s">
        <v>296</v>
      </c>
      <c r="D18989" t="s">
        <v>36</v>
      </c>
      <c r="E18989" t="s">
        <v>36</v>
      </c>
      <c r="F18989">
        <v>100</v>
      </c>
      <c r="G18989">
        <v>89</v>
      </c>
      <c r="H18989">
        <v>334</v>
      </c>
      <c r="I18989">
        <v>380</v>
      </c>
      <c r="J18989">
        <v>2</v>
      </c>
      <c r="K18989">
        <v>0</v>
      </c>
      <c r="L18989" t="s">
        <v>28</v>
      </c>
      <c r="M18989" t="s">
        <v>400</v>
      </c>
      <c r="N18989" t="s">
        <v>365</v>
      </c>
      <c r="O18989" t="s">
        <v>22</v>
      </c>
      <c r="P18989" t="s">
        <v>23</v>
      </c>
      <c r="Q18989" t="s">
        <v>24</v>
      </c>
    </row>
    <row r="18990" spans="1:17" x14ac:dyDescent="0.2">
      <c r="A18990" s="2">
        <v>42652</v>
      </c>
      <c r="B18990" t="s">
        <v>128</v>
      </c>
      <c r="C18990" t="s">
        <v>34</v>
      </c>
      <c r="D18990" t="s">
        <v>36</v>
      </c>
      <c r="E18990" t="s">
        <v>36</v>
      </c>
      <c r="F18990">
        <v>42</v>
      </c>
      <c r="G18990">
        <v>61</v>
      </c>
      <c r="H18990">
        <v>662</v>
      </c>
      <c r="I18990">
        <v>549</v>
      </c>
      <c r="J18990">
        <v>2</v>
      </c>
      <c r="K18990">
        <v>0</v>
      </c>
      <c r="L18990" t="s">
        <v>20</v>
      </c>
      <c r="M18990" t="s">
        <v>1115</v>
      </c>
      <c r="N18990" t="s">
        <v>128</v>
      </c>
      <c r="O18990" t="s">
        <v>22</v>
      </c>
      <c r="P18990" t="s">
        <v>23</v>
      </c>
      <c r="Q18990" t="s">
        <v>24</v>
      </c>
    </row>
    <row r="18991" spans="1:17" x14ac:dyDescent="0.2">
      <c r="A18991" s="2">
        <v>42652</v>
      </c>
      <c r="B18991" t="s">
        <v>168</v>
      </c>
      <c r="C18991" t="s">
        <v>1692</v>
      </c>
      <c r="D18991" t="s">
        <v>50</v>
      </c>
      <c r="E18991" t="s">
        <v>50</v>
      </c>
      <c r="F18991">
        <v>29</v>
      </c>
      <c r="G18991">
        <v>168</v>
      </c>
      <c r="H18991">
        <v>799</v>
      </c>
      <c r="I18991">
        <v>134</v>
      </c>
      <c r="J18991">
        <v>3</v>
      </c>
      <c r="K18991">
        <v>0</v>
      </c>
      <c r="L18991" t="s">
        <v>20</v>
      </c>
      <c r="M18991" t="s">
        <v>306</v>
      </c>
      <c r="N18991" t="s">
        <v>90</v>
      </c>
      <c r="O18991" t="s">
        <v>122</v>
      </c>
      <c r="P18991" t="s">
        <v>23</v>
      </c>
      <c r="Q18991" t="s">
        <v>24</v>
      </c>
    </row>
    <row r="18992" spans="1:17" x14ac:dyDescent="0.2">
      <c r="A18992" s="2">
        <v>42652</v>
      </c>
      <c r="B18992" t="s">
        <v>161</v>
      </c>
      <c r="C18992" t="s">
        <v>345</v>
      </c>
      <c r="D18992" t="s">
        <v>50</v>
      </c>
      <c r="E18992" t="s">
        <v>50</v>
      </c>
      <c r="F18992">
        <v>10</v>
      </c>
      <c r="G18992">
        <v>137</v>
      </c>
      <c r="H18992">
        <v>1160</v>
      </c>
      <c r="I18992">
        <v>239</v>
      </c>
      <c r="J18992">
        <v>1</v>
      </c>
      <c r="K18992">
        <v>1</v>
      </c>
      <c r="L18992" t="s">
        <v>20</v>
      </c>
      <c r="M18992" t="s">
        <v>162</v>
      </c>
      <c r="N18992" t="s">
        <v>161</v>
      </c>
      <c r="O18992" t="s">
        <v>22</v>
      </c>
      <c r="P18992" t="s">
        <v>23</v>
      </c>
      <c r="Q18992" t="s">
        <v>30</v>
      </c>
    </row>
    <row r="18993" spans="1:17" x14ac:dyDescent="0.2">
      <c r="A18993" s="2">
        <v>42652</v>
      </c>
      <c r="B18993" t="s">
        <v>138</v>
      </c>
      <c r="C18993" t="s">
        <v>135</v>
      </c>
      <c r="D18993" t="s">
        <v>36</v>
      </c>
      <c r="E18993" t="s">
        <v>36</v>
      </c>
      <c r="F18993">
        <v>92</v>
      </c>
      <c r="G18993">
        <v>64</v>
      </c>
      <c r="H18993">
        <v>376</v>
      </c>
      <c r="I18993">
        <v>533</v>
      </c>
      <c r="J18993">
        <v>1</v>
      </c>
      <c r="K18993">
        <v>2</v>
      </c>
      <c r="L18993" t="s">
        <v>20</v>
      </c>
      <c r="M18993" t="s">
        <v>1526</v>
      </c>
      <c r="N18993" t="s">
        <v>138</v>
      </c>
      <c r="O18993" t="s">
        <v>22</v>
      </c>
      <c r="P18993" t="s">
        <v>23</v>
      </c>
      <c r="Q18993" t="s">
        <v>41</v>
      </c>
    </row>
    <row r="18994" spans="1:17" x14ac:dyDescent="0.2">
      <c r="A18994" s="2">
        <v>42653</v>
      </c>
      <c r="B18994" t="s">
        <v>737</v>
      </c>
      <c r="C18994" t="s">
        <v>53</v>
      </c>
      <c r="D18994" t="s">
        <v>50</v>
      </c>
      <c r="E18994" t="s">
        <v>50</v>
      </c>
      <c r="F18994">
        <v>203</v>
      </c>
      <c r="G18994">
        <v>16</v>
      </c>
      <c r="H18994">
        <v>11</v>
      </c>
      <c r="I18994">
        <v>1020</v>
      </c>
      <c r="J18994">
        <v>1</v>
      </c>
      <c r="K18994">
        <v>2</v>
      </c>
      <c r="L18994" t="s">
        <v>20</v>
      </c>
      <c r="M18994" t="s">
        <v>819</v>
      </c>
      <c r="N18994" t="s">
        <v>737</v>
      </c>
      <c r="O18994" t="s">
        <v>22</v>
      </c>
      <c r="P18994" t="s">
        <v>23</v>
      </c>
      <c r="Q18994" t="s">
        <v>41</v>
      </c>
    </row>
    <row r="18995" spans="1:17" x14ac:dyDescent="0.2">
      <c r="A18995" s="2">
        <v>42653</v>
      </c>
      <c r="B18995" t="s">
        <v>317</v>
      </c>
      <c r="C18995" t="s">
        <v>97</v>
      </c>
      <c r="D18995" t="s">
        <v>50</v>
      </c>
      <c r="E18995" t="s">
        <v>50</v>
      </c>
      <c r="F18995">
        <v>57</v>
      </c>
      <c r="G18995">
        <v>145</v>
      </c>
      <c r="H18995">
        <v>572</v>
      </c>
      <c r="I18995">
        <v>212</v>
      </c>
      <c r="J18995">
        <v>1</v>
      </c>
      <c r="K18995">
        <v>1</v>
      </c>
      <c r="L18995" t="s">
        <v>20</v>
      </c>
      <c r="M18995" t="s">
        <v>1369</v>
      </c>
      <c r="N18995" t="s">
        <v>317</v>
      </c>
      <c r="O18995" t="s">
        <v>22</v>
      </c>
      <c r="P18995" t="s">
        <v>23</v>
      </c>
      <c r="Q18995" t="s">
        <v>30</v>
      </c>
    </row>
    <row r="18996" spans="1:17" x14ac:dyDescent="0.2">
      <c r="A18996" s="2">
        <v>42653</v>
      </c>
      <c r="B18996" t="s">
        <v>979</v>
      </c>
      <c r="C18996" t="s">
        <v>212</v>
      </c>
      <c r="D18996" t="s">
        <v>115</v>
      </c>
      <c r="E18996" t="s">
        <v>115</v>
      </c>
      <c r="F18996">
        <v>189</v>
      </c>
      <c r="G18996">
        <v>185</v>
      </c>
      <c r="H18996">
        <v>64</v>
      </c>
      <c r="I18996">
        <v>75</v>
      </c>
      <c r="J18996">
        <v>3</v>
      </c>
      <c r="K18996">
        <v>1</v>
      </c>
      <c r="L18996" t="s">
        <v>570</v>
      </c>
      <c r="M18996" t="s">
        <v>1049</v>
      </c>
      <c r="N18996" t="s">
        <v>979</v>
      </c>
      <c r="O18996" t="s">
        <v>22</v>
      </c>
      <c r="P18996" t="s">
        <v>23</v>
      </c>
      <c r="Q18996" t="s">
        <v>24</v>
      </c>
    </row>
    <row r="18997" spans="1:17" x14ac:dyDescent="0.2">
      <c r="A18997" s="2">
        <v>42653</v>
      </c>
      <c r="B18997" t="s">
        <v>646</v>
      </c>
      <c r="C18997" t="s">
        <v>145</v>
      </c>
      <c r="D18997" t="s">
        <v>50</v>
      </c>
      <c r="E18997" t="s">
        <v>50</v>
      </c>
      <c r="F18997">
        <v>23</v>
      </c>
      <c r="G18997">
        <v>87</v>
      </c>
      <c r="H18997">
        <v>863</v>
      </c>
      <c r="I18997">
        <v>384</v>
      </c>
      <c r="J18997">
        <v>2</v>
      </c>
      <c r="K18997">
        <v>0</v>
      </c>
      <c r="L18997" t="s">
        <v>20</v>
      </c>
      <c r="M18997" t="s">
        <v>909</v>
      </c>
      <c r="N18997" t="s">
        <v>646</v>
      </c>
      <c r="O18997" t="s">
        <v>22</v>
      </c>
      <c r="P18997" t="s">
        <v>23</v>
      </c>
      <c r="Q18997" t="s">
        <v>24</v>
      </c>
    </row>
    <row r="18998" spans="1:17" x14ac:dyDescent="0.2">
      <c r="A18998" s="2">
        <v>42653</v>
      </c>
      <c r="B18998" t="s">
        <v>81</v>
      </c>
      <c r="C18998" t="s">
        <v>153</v>
      </c>
      <c r="D18998" t="s">
        <v>50</v>
      </c>
      <c r="E18998" t="s">
        <v>50</v>
      </c>
      <c r="F18998">
        <v>130</v>
      </c>
      <c r="G18998">
        <v>48</v>
      </c>
      <c r="H18998">
        <v>273</v>
      </c>
      <c r="I18998">
        <v>622</v>
      </c>
      <c r="J18998">
        <v>0</v>
      </c>
      <c r="K18998">
        <v>2</v>
      </c>
      <c r="L18998" t="s">
        <v>20</v>
      </c>
      <c r="M18998" t="s">
        <v>83</v>
      </c>
      <c r="N18998" t="s">
        <v>81</v>
      </c>
      <c r="O18998" t="s">
        <v>22</v>
      </c>
      <c r="P18998" t="s">
        <v>23</v>
      </c>
      <c r="Q18998" t="s">
        <v>41</v>
      </c>
    </row>
    <row r="18999" spans="1:17" x14ac:dyDescent="0.2">
      <c r="A18999" s="2">
        <v>42653</v>
      </c>
      <c r="B18999" t="s">
        <v>48</v>
      </c>
      <c r="C18999" t="s">
        <v>82</v>
      </c>
      <c r="D18999" t="s">
        <v>50</v>
      </c>
      <c r="E18999" t="s">
        <v>50</v>
      </c>
      <c r="F18999">
        <v>111</v>
      </c>
      <c r="G18999">
        <v>7</v>
      </c>
      <c r="H18999">
        <v>318</v>
      </c>
      <c r="I18999">
        <v>1227</v>
      </c>
      <c r="J18999">
        <v>0</v>
      </c>
      <c r="K18999">
        <v>6</v>
      </c>
      <c r="L18999" t="s">
        <v>20</v>
      </c>
      <c r="M18999" t="s">
        <v>866</v>
      </c>
      <c r="N18999" t="s">
        <v>48</v>
      </c>
      <c r="O18999" t="s">
        <v>22</v>
      </c>
      <c r="P18999" t="s">
        <v>23</v>
      </c>
      <c r="Q18999" t="s">
        <v>41</v>
      </c>
    </row>
    <row r="19000" spans="1:17" x14ac:dyDescent="0.2">
      <c r="A19000" s="2">
        <v>42653</v>
      </c>
      <c r="B19000" t="s">
        <v>1693</v>
      </c>
      <c r="C19000" t="s">
        <v>147</v>
      </c>
      <c r="D19000" t="s">
        <v>50</v>
      </c>
      <c r="E19000" t="s">
        <v>50</v>
      </c>
      <c r="F19000">
        <v>205</v>
      </c>
      <c r="G19000">
        <v>2</v>
      </c>
      <c r="H19000">
        <v>0</v>
      </c>
      <c r="I19000">
        <v>1369</v>
      </c>
      <c r="J19000">
        <v>0</v>
      </c>
      <c r="K19000">
        <v>6</v>
      </c>
      <c r="L19000" t="s">
        <v>20</v>
      </c>
      <c r="M19000" t="s">
        <v>1001</v>
      </c>
      <c r="N19000" t="s">
        <v>82</v>
      </c>
      <c r="O19000" t="s">
        <v>122</v>
      </c>
      <c r="P19000" t="s">
        <v>23</v>
      </c>
      <c r="Q19000" t="s">
        <v>41</v>
      </c>
    </row>
    <row r="19001" spans="1:17" x14ac:dyDescent="0.2">
      <c r="A19001" s="2">
        <v>42653</v>
      </c>
      <c r="B19001" t="s">
        <v>101</v>
      </c>
      <c r="C19001" t="s">
        <v>94</v>
      </c>
      <c r="D19001" t="s">
        <v>50</v>
      </c>
      <c r="E19001" t="s">
        <v>50</v>
      </c>
      <c r="F19001">
        <v>95</v>
      </c>
      <c r="G19001">
        <v>20</v>
      </c>
      <c r="H19001">
        <v>357</v>
      </c>
      <c r="I19001">
        <v>912</v>
      </c>
      <c r="J19001">
        <v>0</v>
      </c>
      <c r="K19001">
        <v>2</v>
      </c>
      <c r="L19001" t="s">
        <v>20</v>
      </c>
      <c r="M19001" t="s">
        <v>331</v>
      </c>
      <c r="N19001" t="s">
        <v>101</v>
      </c>
      <c r="O19001" t="s">
        <v>22</v>
      </c>
      <c r="P19001" t="s">
        <v>23</v>
      </c>
      <c r="Q19001" t="s">
        <v>41</v>
      </c>
    </row>
    <row r="19002" spans="1:17" x14ac:dyDescent="0.2">
      <c r="A19002" s="2">
        <v>42653</v>
      </c>
      <c r="B19002" t="s">
        <v>126</v>
      </c>
      <c r="C19002" t="s">
        <v>67</v>
      </c>
      <c r="D19002" t="s">
        <v>50</v>
      </c>
      <c r="E19002" t="s">
        <v>50</v>
      </c>
      <c r="F19002">
        <v>24</v>
      </c>
      <c r="G19002">
        <v>8</v>
      </c>
      <c r="H19002">
        <v>860</v>
      </c>
      <c r="I19002">
        <v>1188</v>
      </c>
      <c r="J19002">
        <v>0</v>
      </c>
      <c r="K19002">
        <v>1</v>
      </c>
      <c r="L19002" t="s">
        <v>20</v>
      </c>
      <c r="M19002" t="s">
        <v>308</v>
      </c>
      <c r="N19002" t="s">
        <v>126</v>
      </c>
      <c r="O19002" t="s">
        <v>22</v>
      </c>
      <c r="P19002" t="s">
        <v>23</v>
      </c>
      <c r="Q19002" t="s">
        <v>41</v>
      </c>
    </row>
    <row r="19003" spans="1:17" x14ac:dyDescent="0.2">
      <c r="A19003" s="2">
        <v>42653</v>
      </c>
      <c r="B19003" t="s">
        <v>572</v>
      </c>
      <c r="C19003" t="s">
        <v>163</v>
      </c>
      <c r="D19003" t="s">
        <v>115</v>
      </c>
      <c r="E19003" t="s">
        <v>115</v>
      </c>
      <c r="F19003">
        <v>125</v>
      </c>
      <c r="G19003">
        <v>118</v>
      </c>
      <c r="H19003">
        <v>296</v>
      </c>
      <c r="I19003">
        <v>301</v>
      </c>
      <c r="J19003">
        <v>1</v>
      </c>
      <c r="K19003">
        <v>3</v>
      </c>
      <c r="L19003" t="s">
        <v>28</v>
      </c>
      <c r="M19003" t="s">
        <v>764</v>
      </c>
      <c r="N19003" t="s">
        <v>572</v>
      </c>
      <c r="O19003" t="s">
        <v>22</v>
      </c>
      <c r="P19003" t="s">
        <v>23</v>
      </c>
      <c r="Q19003" t="s">
        <v>41</v>
      </c>
    </row>
    <row r="19004" spans="1:17" x14ac:dyDescent="0.2">
      <c r="A19004" s="2">
        <v>42653</v>
      </c>
      <c r="B19004" t="s">
        <v>52</v>
      </c>
      <c r="C19004" t="s">
        <v>87</v>
      </c>
      <c r="D19004" t="s">
        <v>50</v>
      </c>
      <c r="E19004" t="s">
        <v>50</v>
      </c>
      <c r="F19004">
        <v>41</v>
      </c>
      <c r="G19004">
        <v>74</v>
      </c>
      <c r="H19004">
        <v>677</v>
      </c>
      <c r="I19004">
        <v>470</v>
      </c>
      <c r="J19004">
        <v>3</v>
      </c>
      <c r="K19004">
        <v>0</v>
      </c>
      <c r="L19004" t="s">
        <v>20</v>
      </c>
      <c r="M19004" t="s">
        <v>68</v>
      </c>
      <c r="N19004" t="s">
        <v>52</v>
      </c>
      <c r="O19004" t="s">
        <v>22</v>
      </c>
      <c r="P19004" t="s">
        <v>23</v>
      </c>
      <c r="Q19004" t="s">
        <v>24</v>
      </c>
    </row>
    <row r="19005" spans="1:17" x14ac:dyDescent="0.2">
      <c r="A19005" s="2">
        <v>42654</v>
      </c>
      <c r="B19005" t="s">
        <v>39</v>
      </c>
      <c r="C19005" t="s">
        <v>38</v>
      </c>
      <c r="D19005" t="s">
        <v>19</v>
      </c>
      <c r="E19005" t="s">
        <v>19</v>
      </c>
      <c r="F19005">
        <v>1</v>
      </c>
      <c r="G19005">
        <v>36</v>
      </c>
      <c r="H19005">
        <v>1645</v>
      </c>
      <c r="I19005">
        <v>719</v>
      </c>
      <c r="J19005">
        <v>0</v>
      </c>
      <c r="K19005">
        <v>1</v>
      </c>
      <c r="L19005" t="s">
        <v>20</v>
      </c>
      <c r="M19005" t="s">
        <v>489</v>
      </c>
      <c r="N19005" t="s">
        <v>39</v>
      </c>
      <c r="O19005" t="s">
        <v>22</v>
      </c>
      <c r="P19005" t="s">
        <v>23</v>
      </c>
      <c r="Q19005" t="s">
        <v>41</v>
      </c>
    </row>
    <row r="19006" spans="1:17" x14ac:dyDescent="0.2">
      <c r="A19006" s="2">
        <v>42654</v>
      </c>
      <c r="B19006" t="s">
        <v>55</v>
      </c>
      <c r="C19006" t="s">
        <v>143</v>
      </c>
      <c r="D19006" t="s">
        <v>57</v>
      </c>
      <c r="E19006" t="s">
        <v>115</v>
      </c>
      <c r="F19006">
        <v>45</v>
      </c>
      <c r="G19006">
        <v>56</v>
      </c>
      <c r="H19006">
        <v>643</v>
      </c>
      <c r="I19006">
        <v>573</v>
      </c>
      <c r="J19006">
        <v>1</v>
      </c>
      <c r="K19006">
        <v>1</v>
      </c>
      <c r="L19006" t="s">
        <v>20</v>
      </c>
      <c r="M19006" t="s">
        <v>578</v>
      </c>
      <c r="N19006" t="s">
        <v>55</v>
      </c>
      <c r="O19006" t="s">
        <v>22</v>
      </c>
      <c r="P19006" t="s">
        <v>23</v>
      </c>
      <c r="Q19006" t="s">
        <v>30</v>
      </c>
    </row>
    <row r="19007" spans="1:17" x14ac:dyDescent="0.2">
      <c r="A19007" s="2">
        <v>42654</v>
      </c>
      <c r="B19007" t="s">
        <v>17</v>
      </c>
      <c r="C19007" t="s">
        <v>31</v>
      </c>
      <c r="D19007" t="s">
        <v>19</v>
      </c>
      <c r="E19007" t="s">
        <v>19</v>
      </c>
      <c r="F19007">
        <v>75</v>
      </c>
      <c r="G19007">
        <v>19</v>
      </c>
      <c r="H19007">
        <v>468</v>
      </c>
      <c r="I19007">
        <v>916</v>
      </c>
      <c r="J19007">
        <v>2</v>
      </c>
      <c r="K19007">
        <v>2</v>
      </c>
      <c r="L19007" t="s">
        <v>20</v>
      </c>
      <c r="M19007" t="s">
        <v>21</v>
      </c>
      <c r="N19007" t="s">
        <v>17</v>
      </c>
      <c r="O19007" t="s">
        <v>22</v>
      </c>
      <c r="P19007" t="s">
        <v>23</v>
      </c>
      <c r="Q19007" t="s">
        <v>30</v>
      </c>
    </row>
    <row r="19008" spans="1:17" x14ac:dyDescent="0.2">
      <c r="A19008" s="2">
        <v>42654</v>
      </c>
      <c r="B19008" t="s">
        <v>107</v>
      </c>
      <c r="C19008" t="s">
        <v>42</v>
      </c>
      <c r="D19008" t="s">
        <v>19</v>
      </c>
      <c r="E19008" t="s">
        <v>19</v>
      </c>
      <c r="F19008">
        <v>6</v>
      </c>
      <c r="G19008">
        <v>25</v>
      </c>
      <c r="H19008">
        <v>1283</v>
      </c>
      <c r="I19008">
        <v>841</v>
      </c>
      <c r="J19008">
        <v>2</v>
      </c>
      <c r="K19008">
        <v>1</v>
      </c>
      <c r="L19008" t="s">
        <v>20</v>
      </c>
      <c r="M19008" t="s">
        <v>310</v>
      </c>
      <c r="N19008" t="s">
        <v>107</v>
      </c>
      <c r="O19008" t="s">
        <v>22</v>
      </c>
      <c r="P19008" t="s">
        <v>23</v>
      </c>
      <c r="Q19008" t="s">
        <v>24</v>
      </c>
    </row>
    <row r="19009" spans="1:17" x14ac:dyDescent="0.2">
      <c r="A19009" s="2">
        <v>42654</v>
      </c>
      <c r="B19009" t="s">
        <v>43</v>
      </c>
      <c r="C19009" t="s">
        <v>18</v>
      </c>
      <c r="D19009" t="s">
        <v>19</v>
      </c>
      <c r="E19009" t="s">
        <v>19</v>
      </c>
      <c r="F19009">
        <v>4</v>
      </c>
      <c r="G19009">
        <v>9</v>
      </c>
      <c r="H19009">
        <v>1323</v>
      </c>
      <c r="I19009">
        <v>1173</v>
      </c>
      <c r="J19009">
        <v>2</v>
      </c>
      <c r="K19009">
        <v>2</v>
      </c>
      <c r="L19009" t="s">
        <v>20</v>
      </c>
      <c r="M19009" t="s">
        <v>60</v>
      </c>
      <c r="N19009" t="s">
        <v>43</v>
      </c>
      <c r="O19009" t="s">
        <v>22</v>
      </c>
      <c r="P19009" t="s">
        <v>23</v>
      </c>
      <c r="Q19009" t="s">
        <v>30</v>
      </c>
    </row>
    <row r="19010" spans="1:17" x14ac:dyDescent="0.2">
      <c r="A19010" s="2">
        <v>42654</v>
      </c>
      <c r="B19010" t="s">
        <v>293</v>
      </c>
      <c r="C19010" t="s">
        <v>386</v>
      </c>
      <c r="D19010" t="s">
        <v>50</v>
      </c>
      <c r="E19010" t="s">
        <v>50</v>
      </c>
      <c r="F19010">
        <v>33</v>
      </c>
      <c r="G19010">
        <v>133</v>
      </c>
      <c r="H19010">
        <v>762</v>
      </c>
      <c r="I19010">
        <v>252</v>
      </c>
      <c r="J19010">
        <v>0</v>
      </c>
      <c r="K19010">
        <v>0</v>
      </c>
      <c r="L19010" t="s">
        <v>20</v>
      </c>
      <c r="M19010" t="s">
        <v>315</v>
      </c>
      <c r="N19010" t="s">
        <v>293</v>
      </c>
      <c r="O19010" t="s">
        <v>22</v>
      </c>
      <c r="P19010" t="s">
        <v>23</v>
      </c>
      <c r="Q19010" t="s">
        <v>30</v>
      </c>
    </row>
    <row r="19011" spans="1:17" x14ac:dyDescent="0.2">
      <c r="A19011" s="2">
        <v>42654</v>
      </c>
      <c r="B19011" t="s">
        <v>72</v>
      </c>
      <c r="C19011" t="s">
        <v>1279</v>
      </c>
      <c r="D19011" t="s">
        <v>50</v>
      </c>
      <c r="E19011" t="s">
        <v>50</v>
      </c>
      <c r="F19011">
        <v>46</v>
      </c>
      <c r="G19011">
        <v>105</v>
      </c>
      <c r="H19011">
        <v>636</v>
      </c>
      <c r="I19011">
        <v>325</v>
      </c>
      <c r="J19011">
        <v>0</v>
      </c>
      <c r="K19011">
        <v>1</v>
      </c>
      <c r="L19011" t="s">
        <v>20</v>
      </c>
      <c r="M19011" t="s">
        <v>74</v>
      </c>
      <c r="N19011" t="s">
        <v>72</v>
      </c>
      <c r="O19011" t="s">
        <v>22</v>
      </c>
      <c r="P19011" t="s">
        <v>23</v>
      </c>
      <c r="Q19011" t="s">
        <v>41</v>
      </c>
    </row>
    <row r="19012" spans="1:17" x14ac:dyDescent="0.2">
      <c r="A19012" s="2">
        <v>42654</v>
      </c>
      <c r="B19012" t="s">
        <v>129</v>
      </c>
      <c r="C19012" t="s">
        <v>100</v>
      </c>
      <c r="D19012" t="s">
        <v>50</v>
      </c>
      <c r="E19012" t="s">
        <v>50</v>
      </c>
      <c r="F19012">
        <v>3</v>
      </c>
      <c r="G19012">
        <v>30</v>
      </c>
      <c r="H19012">
        <v>1346</v>
      </c>
      <c r="I19012">
        <v>797</v>
      </c>
      <c r="J19012">
        <v>2</v>
      </c>
      <c r="K19012">
        <v>0</v>
      </c>
      <c r="L19012" t="s">
        <v>20</v>
      </c>
      <c r="M19012" t="s">
        <v>325</v>
      </c>
      <c r="N19012" t="s">
        <v>129</v>
      </c>
      <c r="O19012" t="s">
        <v>22</v>
      </c>
      <c r="P19012" t="s">
        <v>23</v>
      </c>
      <c r="Q19012" t="s">
        <v>24</v>
      </c>
    </row>
    <row r="19013" spans="1:17" x14ac:dyDescent="0.2">
      <c r="A19013" s="2">
        <v>42654</v>
      </c>
      <c r="B19013" t="s">
        <v>254</v>
      </c>
      <c r="C19013" t="s">
        <v>443</v>
      </c>
      <c r="D19013" t="s">
        <v>115</v>
      </c>
      <c r="E19013" t="s">
        <v>115</v>
      </c>
      <c r="F19013">
        <v>142</v>
      </c>
      <c r="G19013">
        <v>155</v>
      </c>
      <c r="H19013">
        <v>220</v>
      </c>
      <c r="I19013">
        <v>176</v>
      </c>
      <c r="J19013">
        <v>2</v>
      </c>
      <c r="K19013">
        <v>0</v>
      </c>
      <c r="L19013" t="s">
        <v>28</v>
      </c>
      <c r="M19013" t="s">
        <v>253</v>
      </c>
      <c r="N19013" t="s">
        <v>254</v>
      </c>
      <c r="O19013" t="s">
        <v>22</v>
      </c>
      <c r="P19013" t="s">
        <v>23</v>
      </c>
      <c r="Q19013" t="s">
        <v>24</v>
      </c>
    </row>
    <row r="19014" spans="1:17" x14ac:dyDescent="0.2">
      <c r="A19014" s="2">
        <v>42654</v>
      </c>
      <c r="B19014" t="s">
        <v>167</v>
      </c>
      <c r="C19014" t="s">
        <v>133</v>
      </c>
      <c r="D19014" t="s">
        <v>115</v>
      </c>
      <c r="E19014" t="s">
        <v>115</v>
      </c>
      <c r="F19014">
        <v>37</v>
      </c>
      <c r="G19014">
        <v>47</v>
      </c>
      <c r="H19014">
        <v>712</v>
      </c>
      <c r="I19014">
        <v>634</v>
      </c>
      <c r="J19014">
        <v>1</v>
      </c>
      <c r="K19014">
        <v>0</v>
      </c>
      <c r="L19014" t="s">
        <v>20</v>
      </c>
      <c r="M19014" t="s">
        <v>625</v>
      </c>
      <c r="N19014" t="s">
        <v>167</v>
      </c>
      <c r="O19014" t="s">
        <v>22</v>
      </c>
      <c r="P19014" t="s">
        <v>23</v>
      </c>
      <c r="Q19014" t="s">
        <v>24</v>
      </c>
    </row>
    <row r="19015" spans="1:17" x14ac:dyDescent="0.2">
      <c r="A19015" s="2">
        <v>42654</v>
      </c>
      <c r="B19015" t="s">
        <v>164</v>
      </c>
      <c r="C19015" t="s">
        <v>114</v>
      </c>
      <c r="D19015" t="s">
        <v>115</v>
      </c>
      <c r="E19015" t="s">
        <v>115</v>
      </c>
      <c r="F19015">
        <v>128</v>
      </c>
      <c r="G19015">
        <v>135</v>
      </c>
      <c r="H19015">
        <v>279</v>
      </c>
      <c r="I19015">
        <v>245</v>
      </c>
      <c r="J19015">
        <v>4</v>
      </c>
      <c r="K19015">
        <v>0</v>
      </c>
      <c r="L19015" t="s">
        <v>20</v>
      </c>
      <c r="M19015" t="s">
        <v>625</v>
      </c>
      <c r="N19015" t="s">
        <v>167</v>
      </c>
      <c r="O19015" t="s">
        <v>122</v>
      </c>
      <c r="P19015" t="s">
        <v>23</v>
      </c>
      <c r="Q19015" t="s">
        <v>24</v>
      </c>
    </row>
    <row r="19016" spans="1:17" x14ac:dyDescent="0.2">
      <c r="A19016" s="2">
        <v>42654</v>
      </c>
      <c r="B19016" t="s">
        <v>560</v>
      </c>
      <c r="C19016" t="s">
        <v>92</v>
      </c>
      <c r="D19016" t="s">
        <v>50</v>
      </c>
      <c r="E19016" t="s">
        <v>50</v>
      </c>
      <c r="F19016">
        <v>83</v>
      </c>
      <c r="G19016">
        <v>32</v>
      </c>
      <c r="H19016">
        <v>411</v>
      </c>
      <c r="I19016">
        <v>772</v>
      </c>
      <c r="J19016">
        <v>0</v>
      </c>
      <c r="K19016">
        <v>0</v>
      </c>
      <c r="L19016" t="s">
        <v>20</v>
      </c>
      <c r="M19016" t="s">
        <v>1389</v>
      </c>
      <c r="N19016" t="s">
        <v>560</v>
      </c>
      <c r="O19016" t="s">
        <v>22</v>
      </c>
      <c r="P19016" t="s">
        <v>23</v>
      </c>
      <c r="Q19016" t="s">
        <v>30</v>
      </c>
    </row>
    <row r="19017" spans="1:17" x14ac:dyDescent="0.2">
      <c r="A19017" s="2">
        <v>42654</v>
      </c>
      <c r="B19017" t="s">
        <v>569</v>
      </c>
      <c r="C19017" t="s">
        <v>583</v>
      </c>
      <c r="D19017" t="s">
        <v>115</v>
      </c>
      <c r="E19017" t="s">
        <v>115</v>
      </c>
      <c r="F19017">
        <v>108</v>
      </c>
      <c r="G19017">
        <v>116</v>
      </c>
      <c r="H19017">
        <v>323</v>
      </c>
      <c r="I19017">
        <v>312</v>
      </c>
      <c r="J19017">
        <v>1</v>
      </c>
      <c r="K19017">
        <v>0</v>
      </c>
      <c r="L19017" t="s">
        <v>28</v>
      </c>
      <c r="M19017" t="s">
        <v>1109</v>
      </c>
      <c r="N19017" t="s">
        <v>569</v>
      </c>
      <c r="O19017" t="s">
        <v>22</v>
      </c>
      <c r="P19017" t="s">
        <v>23</v>
      </c>
      <c r="Q19017" t="s">
        <v>24</v>
      </c>
    </row>
    <row r="19018" spans="1:17" x14ac:dyDescent="0.2">
      <c r="A19018" s="2">
        <v>42654</v>
      </c>
      <c r="B19018" t="s">
        <v>649</v>
      </c>
      <c r="C19018" t="s">
        <v>629</v>
      </c>
      <c r="D19018" t="s">
        <v>115</v>
      </c>
      <c r="E19018" t="s">
        <v>36</v>
      </c>
      <c r="F19018">
        <v>176</v>
      </c>
      <c r="G19018">
        <v>165</v>
      </c>
      <c r="H19018">
        <v>99</v>
      </c>
      <c r="I19018">
        <v>146</v>
      </c>
      <c r="J19018">
        <v>1</v>
      </c>
      <c r="K19018">
        <v>1</v>
      </c>
      <c r="L19018" t="s">
        <v>570</v>
      </c>
      <c r="M19018" t="s">
        <v>982</v>
      </c>
      <c r="N19018" t="s">
        <v>649</v>
      </c>
      <c r="O19018" t="s">
        <v>22</v>
      </c>
      <c r="P19018" t="s">
        <v>23</v>
      </c>
      <c r="Q19018" t="s">
        <v>30</v>
      </c>
    </row>
    <row r="19019" spans="1:17" x14ac:dyDescent="0.2">
      <c r="A19019" s="2">
        <v>42654</v>
      </c>
      <c r="B19019" t="s">
        <v>464</v>
      </c>
      <c r="C19019" t="s">
        <v>802</v>
      </c>
      <c r="D19019" t="s">
        <v>115</v>
      </c>
      <c r="E19019" t="s">
        <v>36</v>
      </c>
      <c r="F19019">
        <v>143</v>
      </c>
      <c r="G19019">
        <v>81</v>
      </c>
      <c r="H19019">
        <v>217</v>
      </c>
      <c r="I19019">
        <v>424</v>
      </c>
      <c r="J19019">
        <v>1</v>
      </c>
      <c r="K19019">
        <v>1</v>
      </c>
      <c r="L19019" t="s">
        <v>28</v>
      </c>
      <c r="M19019" t="s">
        <v>465</v>
      </c>
      <c r="N19019" t="s">
        <v>464</v>
      </c>
      <c r="O19019" t="s">
        <v>22</v>
      </c>
      <c r="P19019" t="s">
        <v>23</v>
      </c>
      <c r="Q19019" t="s">
        <v>30</v>
      </c>
    </row>
    <row r="19020" spans="1:17" x14ac:dyDescent="0.2">
      <c r="A19020" s="2">
        <v>42654</v>
      </c>
      <c r="B19020" t="s">
        <v>73</v>
      </c>
      <c r="C19020" t="s">
        <v>184</v>
      </c>
      <c r="D19020" t="s">
        <v>50</v>
      </c>
      <c r="E19020" t="s">
        <v>50</v>
      </c>
      <c r="F19020">
        <v>117</v>
      </c>
      <c r="G19020">
        <v>176</v>
      </c>
      <c r="H19020">
        <v>310</v>
      </c>
      <c r="I19020">
        <v>99</v>
      </c>
      <c r="J19020">
        <v>2</v>
      </c>
      <c r="K19020">
        <v>0</v>
      </c>
      <c r="L19020" t="s">
        <v>20</v>
      </c>
      <c r="M19020" t="s">
        <v>289</v>
      </c>
      <c r="N19020" t="s">
        <v>73</v>
      </c>
      <c r="O19020" t="s">
        <v>22</v>
      </c>
      <c r="P19020" t="s">
        <v>23</v>
      </c>
      <c r="Q19020" t="s">
        <v>24</v>
      </c>
    </row>
    <row r="19021" spans="1:17" x14ac:dyDescent="0.2">
      <c r="A19021" s="2">
        <v>42654</v>
      </c>
      <c r="B19021" t="s">
        <v>391</v>
      </c>
      <c r="C19021" t="s">
        <v>1073</v>
      </c>
      <c r="D19021" t="s">
        <v>115</v>
      </c>
      <c r="E19021" t="s">
        <v>115</v>
      </c>
      <c r="F19021">
        <v>158</v>
      </c>
      <c r="G19021">
        <v>149</v>
      </c>
      <c r="H19021">
        <v>157</v>
      </c>
      <c r="I19021">
        <v>200</v>
      </c>
      <c r="J19021">
        <v>1</v>
      </c>
      <c r="K19021">
        <v>1</v>
      </c>
      <c r="L19021" t="s">
        <v>28</v>
      </c>
      <c r="M19021" t="s">
        <v>861</v>
      </c>
      <c r="N19021" t="s">
        <v>391</v>
      </c>
      <c r="O19021" t="s">
        <v>22</v>
      </c>
      <c r="P19021" t="s">
        <v>23</v>
      </c>
      <c r="Q19021" t="s">
        <v>30</v>
      </c>
    </row>
    <row r="19022" spans="1:17" x14ac:dyDescent="0.2">
      <c r="A19022" s="2">
        <v>42654</v>
      </c>
      <c r="B19022" t="s">
        <v>26</v>
      </c>
      <c r="C19022" t="s">
        <v>531</v>
      </c>
      <c r="D19022" t="s">
        <v>27</v>
      </c>
      <c r="E19022" t="s">
        <v>27</v>
      </c>
      <c r="F19022">
        <v>15</v>
      </c>
      <c r="G19022">
        <v>62</v>
      </c>
      <c r="H19022">
        <v>1057</v>
      </c>
      <c r="I19022">
        <v>538</v>
      </c>
      <c r="J19022">
        <v>1</v>
      </c>
      <c r="K19022">
        <v>0</v>
      </c>
      <c r="L19022" t="s">
        <v>28</v>
      </c>
      <c r="M19022" t="s">
        <v>1342</v>
      </c>
      <c r="N19022" t="s">
        <v>77</v>
      </c>
      <c r="O19022" t="s">
        <v>122</v>
      </c>
      <c r="P19022" t="s">
        <v>23</v>
      </c>
      <c r="Q19022" t="s">
        <v>24</v>
      </c>
    </row>
    <row r="19023" spans="1:17" x14ac:dyDescent="0.2">
      <c r="A19023" s="2">
        <v>42654</v>
      </c>
      <c r="B19023" t="s">
        <v>110</v>
      </c>
      <c r="C19023" t="s">
        <v>56</v>
      </c>
      <c r="D19023" t="s">
        <v>36</v>
      </c>
      <c r="E19023" t="s">
        <v>27</v>
      </c>
      <c r="F19023">
        <v>58</v>
      </c>
      <c r="G19023">
        <v>103</v>
      </c>
      <c r="H19023">
        <v>569</v>
      </c>
      <c r="I19023">
        <v>328</v>
      </c>
      <c r="J19023">
        <v>4</v>
      </c>
      <c r="K19023">
        <v>0</v>
      </c>
      <c r="L19023" t="s">
        <v>28</v>
      </c>
      <c r="M19023" t="s">
        <v>485</v>
      </c>
      <c r="N19023" t="s">
        <v>110</v>
      </c>
      <c r="O19023" t="s">
        <v>22</v>
      </c>
      <c r="P19023" t="s">
        <v>23</v>
      </c>
      <c r="Q19023" t="s">
        <v>24</v>
      </c>
    </row>
    <row r="19024" spans="1:17" x14ac:dyDescent="0.2">
      <c r="A19024" s="2">
        <v>42654</v>
      </c>
      <c r="B19024" t="s">
        <v>49</v>
      </c>
      <c r="C19024" t="s">
        <v>125</v>
      </c>
      <c r="D19024" t="s">
        <v>50</v>
      </c>
      <c r="E19024" t="s">
        <v>50</v>
      </c>
      <c r="F19024">
        <v>70</v>
      </c>
      <c r="G19024">
        <v>201</v>
      </c>
      <c r="H19024">
        <v>487</v>
      </c>
      <c r="I19024">
        <v>17</v>
      </c>
      <c r="J19024">
        <v>4</v>
      </c>
      <c r="K19024">
        <v>1</v>
      </c>
      <c r="L19024" t="s">
        <v>20</v>
      </c>
      <c r="M19024" t="s">
        <v>103</v>
      </c>
      <c r="N19024" t="s">
        <v>49</v>
      </c>
      <c r="O19024" t="s">
        <v>22</v>
      </c>
      <c r="P19024" t="s">
        <v>23</v>
      </c>
      <c r="Q19024" t="s">
        <v>24</v>
      </c>
    </row>
    <row r="19025" spans="1:17" x14ac:dyDescent="0.2">
      <c r="A19025" s="2">
        <v>42654</v>
      </c>
      <c r="B19025" t="s">
        <v>239</v>
      </c>
      <c r="C19025" t="s">
        <v>402</v>
      </c>
      <c r="D19025" t="s">
        <v>115</v>
      </c>
      <c r="E19025" t="s">
        <v>115</v>
      </c>
      <c r="F19025">
        <v>110</v>
      </c>
      <c r="G19025">
        <v>126</v>
      </c>
      <c r="H19025">
        <v>323</v>
      </c>
      <c r="I19025">
        <v>283</v>
      </c>
      <c r="J19025">
        <v>2</v>
      </c>
      <c r="K19025">
        <v>2</v>
      </c>
      <c r="L19025" t="s">
        <v>28</v>
      </c>
      <c r="M19025" t="s">
        <v>240</v>
      </c>
      <c r="N19025" t="s">
        <v>239</v>
      </c>
      <c r="O19025" t="s">
        <v>22</v>
      </c>
      <c r="P19025" t="s">
        <v>23</v>
      </c>
      <c r="Q19025" t="s">
        <v>30</v>
      </c>
    </row>
    <row r="19026" spans="1:17" x14ac:dyDescent="0.2">
      <c r="A19026" s="2">
        <v>42654</v>
      </c>
      <c r="B19026" t="s">
        <v>90</v>
      </c>
      <c r="C19026" t="s">
        <v>286</v>
      </c>
      <c r="D19026" t="s">
        <v>50</v>
      </c>
      <c r="E19026" t="s">
        <v>50</v>
      </c>
      <c r="F19026">
        <v>17</v>
      </c>
      <c r="G19026">
        <v>112</v>
      </c>
      <c r="H19026">
        <v>983</v>
      </c>
      <c r="I19026">
        <v>316</v>
      </c>
      <c r="J19026">
        <v>2</v>
      </c>
      <c r="K19026">
        <v>1</v>
      </c>
      <c r="L19026" t="s">
        <v>20</v>
      </c>
      <c r="M19026" t="s">
        <v>750</v>
      </c>
      <c r="N19026" t="s">
        <v>90</v>
      </c>
      <c r="O19026" t="s">
        <v>22</v>
      </c>
      <c r="P19026" t="s">
        <v>23</v>
      </c>
      <c r="Q19026" t="s">
        <v>24</v>
      </c>
    </row>
    <row r="19027" spans="1:17" x14ac:dyDescent="0.2">
      <c r="A19027" s="2">
        <v>42654</v>
      </c>
      <c r="B19027" t="s">
        <v>229</v>
      </c>
      <c r="C19027" t="s">
        <v>1491</v>
      </c>
      <c r="D19027" t="s">
        <v>27</v>
      </c>
      <c r="E19027" t="s">
        <v>27</v>
      </c>
      <c r="F19027">
        <v>138</v>
      </c>
      <c r="G19027">
        <v>122</v>
      </c>
      <c r="H19027">
        <v>234</v>
      </c>
      <c r="I19027">
        <v>298</v>
      </c>
      <c r="J19027">
        <v>2</v>
      </c>
      <c r="K19027">
        <v>4</v>
      </c>
      <c r="L19027" t="s">
        <v>230</v>
      </c>
      <c r="M19027" t="s">
        <v>1300</v>
      </c>
      <c r="N19027" t="s">
        <v>229</v>
      </c>
      <c r="O19027" t="s">
        <v>22</v>
      </c>
      <c r="P19027" t="s">
        <v>23</v>
      </c>
      <c r="Q19027" t="s">
        <v>41</v>
      </c>
    </row>
    <row r="19028" spans="1:17" x14ac:dyDescent="0.2">
      <c r="A19028" s="2">
        <v>42654</v>
      </c>
      <c r="B19028" t="s">
        <v>166</v>
      </c>
      <c r="C19028" t="s">
        <v>469</v>
      </c>
      <c r="D19028" t="s">
        <v>115</v>
      </c>
      <c r="E19028" t="s">
        <v>115</v>
      </c>
      <c r="F19028">
        <v>85</v>
      </c>
      <c r="G19028">
        <v>114</v>
      </c>
      <c r="H19028">
        <v>389</v>
      </c>
      <c r="I19028">
        <v>314</v>
      </c>
      <c r="J19028">
        <v>1</v>
      </c>
      <c r="K19028">
        <v>0</v>
      </c>
      <c r="L19028" t="s">
        <v>20</v>
      </c>
      <c r="M19028" t="s">
        <v>165</v>
      </c>
      <c r="N19028" t="s">
        <v>166</v>
      </c>
      <c r="O19028" t="s">
        <v>22</v>
      </c>
      <c r="P19028" t="s">
        <v>23</v>
      </c>
      <c r="Q19028" t="s">
        <v>24</v>
      </c>
    </row>
    <row r="19029" spans="1:17" x14ac:dyDescent="0.2">
      <c r="A19029" s="2">
        <v>42654</v>
      </c>
      <c r="B19029" t="s">
        <v>113</v>
      </c>
      <c r="C19029" t="s">
        <v>176</v>
      </c>
      <c r="D19029" t="s">
        <v>115</v>
      </c>
      <c r="E19029" t="s">
        <v>115</v>
      </c>
      <c r="F19029">
        <v>52</v>
      </c>
      <c r="G19029">
        <v>66</v>
      </c>
      <c r="H19029">
        <v>588</v>
      </c>
      <c r="I19029">
        <v>503</v>
      </c>
      <c r="J19029">
        <v>3</v>
      </c>
      <c r="K19029">
        <v>0</v>
      </c>
      <c r="L19029" t="s">
        <v>20</v>
      </c>
      <c r="M19029" t="s">
        <v>245</v>
      </c>
      <c r="N19029" t="s">
        <v>113</v>
      </c>
      <c r="O19029" t="s">
        <v>22</v>
      </c>
      <c r="P19029" t="s">
        <v>23</v>
      </c>
      <c r="Q19029" t="s">
        <v>24</v>
      </c>
    </row>
    <row r="19030" spans="1:17" x14ac:dyDescent="0.2">
      <c r="A19030" s="2">
        <v>42654</v>
      </c>
      <c r="B19030" t="s">
        <v>244</v>
      </c>
      <c r="C19030" t="s">
        <v>104</v>
      </c>
      <c r="D19030" t="s">
        <v>50</v>
      </c>
      <c r="E19030" t="s">
        <v>50</v>
      </c>
      <c r="F19030">
        <v>28</v>
      </c>
      <c r="G19030">
        <v>44</v>
      </c>
      <c r="H19030">
        <v>820</v>
      </c>
      <c r="I19030">
        <v>651</v>
      </c>
      <c r="J19030">
        <v>3</v>
      </c>
      <c r="K19030">
        <v>0</v>
      </c>
      <c r="L19030" t="s">
        <v>20</v>
      </c>
      <c r="M19030" t="s">
        <v>597</v>
      </c>
      <c r="N19030" t="s">
        <v>244</v>
      </c>
      <c r="O19030" t="s">
        <v>22</v>
      </c>
      <c r="P19030" t="s">
        <v>23</v>
      </c>
      <c r="Q19030" t="s">
        <v>24</v>
      </c>
    </row>
    <row r="19031" spans="1:17" x14ac:dyDescent="0.2">
      <c r="A19031" s="2">
        <v>42654</v>
      </c>
      <c r="B19031" t="s">
        <v>249</v>
      </c>
      <c r="C19031" t="s">
        <v>89</v>
      </c>
      <c r="D19031" t="s">
        <v>50</v>
      </c>
      <c r="E19031" t="s">
        <v>50</v>
      </c>
      <c r="F19031">
        <v>67</v>
      </c>
      <c r="G19031">
        <v>12</v>
      </c>
      <c r="H19031">
        <v>501</v>
      </c>
      <c r="I19031">
        <v>1130</v>
      </c>
      <c r="J19031">
        <v>0</v>
      </c>
      <c r="K19031">
        <v>0</v>
      </c>
      <c r="L19031" t="s">
        <v>20</v>
      </c>
      <c r="M19031" t="s">
        <v>529</v>
      </c>
      <c r="N19031" t="s">
        <v>249</v>
      </c>
      <c r="O19031" t="s">
        <v>22</v>
      </c>
      <c r="P19031" t="s">
        <v>23</v>
      </c>
      <c r="Q19031" t="s">
        <v>30</v>
      </c>
    </row>
    <row r="19032" spans="1:17" x14ac:dyDescent="0.2">
      <c r="A19032" s="2">
        <v>42654</v>
      </c>
      <c r="B19032" t="s">
        <v>149</v>
      </c>
      <c r="C19032" t="s">
        <v>199</v>
      </c>
      <c r="D19032" t="s">
        <v>36</v>
      </c>
      <c r="E19032" t="s">
        <v>36</v>
      </c>
      <c r="F19032">
        <v>62</v>
      </c>
      <c r="G19032">
        <v>43</v>
      </c>
      <c r="H19032">
        <v>539</v>
      </c>
      <c r="I19032">
        <v>658</v>
      </c>
      <c r="J19032">
        <v>1</v>
      </c>
      <c r="K19032">
        <v>1</v>
      </c>
      <c r="L19032" t="s">
        <v>28</v>
      </c>
      <c r="M19032" t="s">
        <v>566</v>
      </c>
      <c r="N19032" t="s">
        <v>149</v>
      </c>
      <c r="O19032" t="s">
        <v>22</v>
      </c>
      <c r="P19032" t="s">
        <v>23</v>
      </c>
      <c r="Q19032" t="s">
        <v>30</v>
      </c>
    </row>
    <row r="19033" spans="1:17" x14ac:dyDescent="0.2">
      <c r="A19033" s="2">
        <v>42654</v>
      </c>
      <c r="B19033" t="s">
        <v>449</v>
      </c>
      <c r="C19033" t="s">
        <v>182</v>
      </c>
      <c r="D19033" t="s">
        <v>115</v>
      </c>
      <c r="E19033" t="s">
        <v>115</v>
      </c>
      <c r="F19033">
        <v>49</v>
      </c>
      <c r="G19033">
        <v>78</v>
      </c>
      <c r="H19033">
        <v>621</v>
      </c>
      <c r="I19033">
        <v>445</v>
      </c>
      <c r="J19033">
        <v>2</v>
      </c>
      <c r="K19033">
        <v>0</v>
      </c>
      <c r="L19033" t="s">
        <v>20</v>
      </c>
      <c r="M19033" t="s">
        <v>530</v>
      </c>
      <c r="N19033" t="s">
        <v>449</v>
      </c>
      <c r="O19033" t="s">
        <v>22</v>
      </c>
      <c r="P19033" t="s">
        <v>23</v>
      </c>
      <c r="Q19033" t="s">
        <v>24</v>
      </c>
    </row>
    <row r="19034" spans="1:17" x14ac:dyDescent="0.2">
      <c r="A19034" s="2">
        <v>42654</v>
      </c>
      <c r="B19034" t="s">
        <v>32</v>
      </c>
      <c r="C19034" t="s">
        <v>25</v>
      </c>
      <c r="D19034" t="s">
        <v>19</v>
      </c>
      <c r="E19034" t="s">
        <v>19</v>
      </c>
      <c r="F19034">
        <v>60</v>
      </c>
      <c r="G19034">
        <v>4</v>
      </c>
      <c r="H19034">
        <v>561</v>
      </c>
      <c r="I19034">
        <v>1322</v>
      </c>
      <c r="J19034">
        <v>0</v>
      </c>
      <c r="K19034">
        <v>2</v>
      </c>
      <c r="L19034" t="s">
        <v>20</v>
      </c>
      <c r="M19034" t="s">
        <v>683</v>
      </c>
      <c r="N19034" t="s">
        <v>32</v>
      </c>
      <c r="O19034" t="s">
        <v>22</v>
      </c>
      <c r="P19034" t="s">
        <v>23</v>
      </c>
      <c r="Q19034" t="s">
        <v>41</v>
      </c>
    </row>
    <row r="19035" spans="1:17" x14ac:dyDescent="0.2">
      <c r="A19035" s="2">
        <v>42658</v>
      </c>
      <c r="B19035" t="s">
        <v>651</v>
      </c>
      <c r="C19035" t="s">
        <v>1288</v>
      </c>
      <c r="D19035" t="s">
        <v>115</v>
      </c>
      <c r="E19035" t="s">
        <v>115</v>
      </c>
      <c r="F19035">
        <v>197</v>
      </c>
      <c r="G19035">
        <v>183</v>
      </c>
      <c r="H19035">
        <v>33</v>
      </c>
      <c r="I19035">
        <v>80</v>
      </c>
      <c r="J19035">
        <v>2</v>
      </c>
      <c r="K19035">
        <v>1</v>
      </c>
      <c r="L19035" t="s">
        <v>647</v>
      </c>
      <c r="M19035" t="s">
        <v>717</v>
      </c>
      <c r="N19035" t="s">
        <v>648</v>
      </c>
      <c r="O19035" t="s">
        <v>122</v>
      </c>
      <c r="P19035" t="s">
        <v>23</v>
      </c>
      <c r="Q19035" t="s">
        <v>24</v>
      </c>
    </row>
    <row r="19036" spans="1:17" x14ac:dyDescent="0.2">
      <c r="A19036" s="2">
        <v>42658</v>
      </c>
      <c r="B19036" t="s">
        <v>648</v>
      </c>
      <c r="C19036" t="s">
        <v>649</v>
      </c>
      <c r="D19036" t="s">
        <v>115</v>
      </c>
      <c r="E19036" t="s">
        <v>115</v>
      </c>
      <c r="F19036">
        <v>173</v>
      </c>
      <c r="G19036">
        <v>176</v>
      </c>
      <c r="H19036">
        <v>102</v>
      </c>
      <c r="I19036">
        <v>99</v>
      </c>
      <c r="J19036">
        <v>2</v>
      </c>
      <c r="K19036">
        <v>1</v>
      </c>
      <c r="L19036" t="s">
        <v>647</v>
      </c>
      <c r="M19036" t="s">
        <v>717</v>
      </c>
      <c r="N19036" t="s">
        <v>648</v>
      </c>
      <c r="O19036" t="s">
        <v>22</v>
      </c>
      <c r="P19036" t="s">
        <v>23</v>
      </c>
      <c r="Q19036" t="s">
        <v>24</v>
      </c>
    </row>
    <row r="19037" spans="1:17" x14ac:dyDescent="0.2">
      <c r="A19037" s="2">
        <v>42661</v>
      </c>
      <c r="B19037" t="s">
        <v>648</v>
      </c>
      <c r="C19037" t="s">
        <v>651</v>
      </c>
      <c r="D19037" t="s">
        <v>115</v>
      </c>
      <c r="E19037" t="s">
        <v>115</v>
      </c>
      <c r="F19037">
        <v>173</v>
      </c>
      <c r="G19037">
        <v>197</v>
      </c>
      <c r="H19037">
        <v>102</v>
      </c>
      <c r="I19037">
        <v>33</v>
      </c>
      <c r="J19037">
        <v>3</v>
      </c>
      <c r="K19037">
        <v>0</v>
      </c>
      <c r="L19037" t="s">
        <v>647</v>
      </c>
      <c r="M19037" t="s">
        <v>717</v>
      </c>
      <c r="N19037" t="s">
        <v>648</v>
      </c>
      <c r="O19037" t="s">
        <v>22</v>
      </c>
      <c r="P19037" t="s">
        <v>23</v>
      </c>
      <c r="Q19037" t="s">
        <v>24</v>
      </c>
    </row>
    <row r="19038" spans="1:17" x14ac:dyDescent="0.2">
      <c r="A19038" s="2">
        <v>42661</v>
      </c>
      <c r="B19038" t="s">
        <v>1288</v>
      </c>
      <c r="C19038" t="s">
        <v>649</v>
      </c>
      <c r="D19038" t="s">
        <v>115</v>
      </c>
      <c r="E19038" t="s">
        <v>115</v>
      </c>
      <c r="F19038">
        <v>183</v>
      </c>
      <c r="G19038">
        <v>176</v>
      </c>
      <c r="H19038">
        <v>80</v>
      </c>
      <c r="I19038">
        <v>99</v>
      </c>
      <c r="J19038">
        <v>1</v>
      </c>
      <c r="K19038">
        <v>2</v>
      </c>
      <c r="L19038" t="s">
        <v>647</v>
      </c>
      <c r="M19038" t="s">
        <v>717</v>
      </c>
      <c r="N19038" t="s">
        <v>648</v>
      </c>
      <c r="O19038" t="s">
        <v>122</v>
      </c>
      <c r="P19038" t="s">
        <v>23</v>
      </c>
      <c r="Q19038" t="s">
        <v>41</v>
      </c>
    </row>
    <row r="19039" spans="1:17" x14ac:dyDescent="0.2">
      <c r="A19039" s="2">
        <v>42664</v>
      </c>
      <c r="B19039" t="s">
        <v>648</v>
      </c>
      <c r="C19039" t="s">
        <v>1288</v>
      </c>
      <c r="D19039" t="s">
        <v>115</v>
      </c>
      <c r="E19039" t="s">
        <v>115</v>
      </c>
      <c r="F19039">
        <v>167</v>
      </c>
      <c r="G19039">
        <v>186</v>
      </c>
      <c r="H19039">
        <v>122</v>
      </c>
      <c r="I19039">
        <v>74</v>
      </c>
      <c r="J19039">
        <v>3</v>
      </c>
      <c r="K19039">
        <v>2</v>
      </c>
      <c r="L19039" t="s">
        <v>647</v>
      </c>
      <c r="M19039" t="s">
        <v>717</v>
      </c>
      <c r="N19039" t="s">
        <v>648</v>
      </c>
      <c r="O19039" t="s">
        <v>22</v>
      </c>
      <c r="P19039" t="s">
        <v>23</v>
      </c>
      <c r="Q19039" t="s">
        <v>24</v>
      </c>
    </row>
    <row r="19040" spans="1:17" x14ac:dyDescent="0.2">
      <c r="A19040" s="2">
        <v>42664</v>
      </c>
      <c r="B19040" t="s">
        <v>649</v>
      </c>
      <c r="C19040" t="s">
        <v>651</v>
      </c>
      <c r="D19040" t="s">
        <v>115</v>
      </c>
      <c r="E19040" t="s">
        <v>115</v>
      </c>
      <c r="F19040">
        <v>175</v>
      </c>
      <c r="G19040">
        <v>192</v>
      </c>
      <c r="H19040">
        <v>106</v>
      </c>
      <c r="I19040">
        <v>57</v>
      </c>
      <c r="J19040">
        <v>4</v>
      </c>
      <c r="K19040">
        <v>3</v>
      </c>
      <c r="L19040" t="s">
        <v>647</v>
      </c>
      <c r="M19040" t="s">
        <v>717</v>
      </c>
      <c r="N19040" t="s">
        <v>648</v>
      </c>
      <c r="O19040" t="s">
        <v>122</v>
      </c>
      <c r="P19040" t="s">
        <v>23</v>
      </c>
      <c r="Q19040" t="s">
        <v>24</v>
      </c>
    </row>
    <row r="19041" spans="1:17" x14ac:dyDescent="0.2">
      <c r="A19041" s="2">
        <v>42676</v>
      </c>
      <c r="B19041" t="s">
        <v>651</v>
      </c>
      <c r="C19041" t="s">
        <v>1288</v>
      </c>
      <c r="D19041" t="s">
        <v>115</v>
      </c>
      <c r="E19041" t="s">
        <v>115</v>
      </c>
      <c r="F19041">
        <v>192</v>
      </c>
      <c r="G19041">
        <v>186</v>
      </c>
      <c r="H19041">
        <v>57</v>
      </c>
      <c r="I19041">
        <v>74</v>
      </c>
      <c r="J19041">
        <v>4</v>
      </c>
      <c r="K19041">
        <v>0</v>
      </c>
      <c r="L19041" t="s">
        <v>1206</v>
      </c>
      <c r="M19041" t="s">
        <v>1695</v>
      </c>
      <c r="N19041" t="s">
        <v>391</v>
      </c>
      <c r="O19041" t="s">
        <v>122</v>
      </c>
      <c r="P19041" t="s">
        <v>23</v>
      </c>
      <c r="Q19041" t="s">
        <v>24</v>
      </c>
    </row>
    <row r="19042" spans="1:17" x14ac:dyDescent="0.2">
      <c r="A19042" s="2">
        <v>42677</v>
      </c>
      <c r="B19042" t="s">
        <v>571</v>
      </c>
      <c r="C19042" t="s">
        <v>898</v>
      </c>
      <c r="D19042" t="s">
        <v>115</v>
      </c>
      <c r="E19042" t="s">
        <v>115</v>
      </c>
      <c r="F19042">
        <v>196</v>
      </c>
      <c r="G19042">
        <v>202</v>
      </c>
      <c r="H19042">
        <v>40</v>
      </c>
      <c r="I19042">
        <v>12</v>
      </c>
      <c r="J19042">
        <v>2</v>
      </c>
      <c r="K19042">
        <v>1</v>
      </c>
      <c r="L19042" t="s">
        <v>1206</v>
      </c>
      <c r="M19042" t="s">
        <v>1695</v>
      </c>
      <c r="N19042" t="s">
        <v>391</v>
      </c>
      <c r="O19042" t="s">
        <v>122</v>
      </c>
      <c r="P19042" t="s">
        <v>23</v>
      </c>
      <c r="Q19042" t="s">
        <v>24</v>
      </c>
    </row>
    <row r="19043" spans="1:17" x14ac:dyDescent="0.2">
      <c r="A19043" s="2">
        <v>42677</v>
      </c>
      <c r="B19043" t="s">
        <v>462</v>
      </c>
      <c r="C19043" t="s">
        <v>649</v>
      </c>
      <c r="D19043" t="s">
        <v>115</v>
      </c>
      <c r="E19043" t="s">
        <v>115</v>
      </c>
      <c r="F19043">
        <v>194</v>
      </c>
      <c r="G19043">
        <v>175</v>
      </c>
      <c r="H19043">
        <v>48</v>
      </c>
      <c r="I19043">
        <v>106</v>
      </c>
      <c r="J19043">
        <v>1</v>
      </c>
      <c r="K19043">
        <v>2</v>
      </c>
      <c r="L19043" t="s">
        <v>1206</v>
      </c>
      <c r="M19043" t="s">
        <v>1695</v>
      </c>
      <c r="N19043" t="s">
        <v>391</v>
      </c>
      <c r="O19043" t="s">
        <v>122</v>
      </c>
      <c r="P19043" t="s">
        <v>23</v>
      </c>
      <c r="Q19043" t="s">
        <v>41</v>
      </c>
    </row>
    <row r="19044" spans="1:17" x14ac:dyDescent="0.2">
      <c r="A19044" s="2">
        <v>42678</v>
      </c>
      <c r="B19044" t="s">
        <v>213</v>
      </c>
      <c r="C19044" t="s">
        <v>363</v>
      </c>
      <c r="D19044" t="s">
        <v>115</v>
      </c>
      <c r="E19044" t="s">
        <v>115</v>
      </c>
      <c r="F19044">
        <v>156</v>
      </c>
      <c r="G19044">
        <v>179</v>
      </c>
      <c r="H19044">
        <v>165</v>
      </c>
      <c r="I19044">
        <v>93</v>
      </c>
      <c r="J19044">
        <v>0</v>
      </c>
      <c r="K19044">
        <v>0</v>
      </c>
      <c r="L19044" t="s">
        <v>28</v>
      </c>
      <c r="M19044" t="s">
        <v>535</v>
      </c>
      <c r="N19044" t="s">
        <v>213</v>
      </c>
      <c r="O19044" t="s">
        <v>22</v>
      </c>
      <c r="P19044" t="s">
        <v>23</v>
      </c>
      <c r="Q19044" t="s">
        <v>30</v>
      </c>
    </row>
    <row r="19045" spans="1:17" x14ac:dyDescent="0.2">
      <c r="A19045" s="2">
        <v>42679</v>
      </c>
      <c r="B19045" t="s">
        <v>1288</v>
      </c>
      <c r="C19045" t="s">
        <v>459</v>
      </c>
      <c r="D19045" t="s">
        <v>115</v>
      </c>
      <c r="E19045" t="s">
        <v>115</v>
      </c>
      <c r="F19045">
        <v>186</v>
      </c>
      <c r="G19045">
        <v>186</v>
      </c>
      <c r="H19045">
        <v>74</v>
      </c>
      <c r="I19045">
        <v>73</v>
      </c>
      <c r="J19045">
        <v>0</v>
      </c>
      <c r="K19045">
        <v>0</v>
      </c>
      <c r="L19045" t="s">
        <v>1206</v>
      </c>
      <c r="M19045" t="s">
        <v>1695</v>
      </c>
      <c r="N19045" t="s">
        <v>391</v>
      </c>
      <c r="O19045" t="s">
        <v>122</v>
      </c>
      <c r="P19045" t="s">
        <v>23</v>
      </c>
      <c r="Q19045" t="s">
        <v>30</v>
      </c>
    </row>
    <row r="19046" spans="1:17" x14ac:dyDescent="0.2">
      <c r="A19046" s="2">
        <v>42679</v>
      </c>
      <c r="B19046" t="s">
        <v>45</v>
      </c>
      <c r="C19046" t="s">
        <v>138</v>
      </c>
      <c r="D19046" t="s">
        <v>36</v>
      </c>
      <c r="E19046" t="s">
        <v>36</v>
      </c>
      <c r="F19046">
        <v>110</v>
      </c>
      <c r="G19046">
        <v>94</v>
      </c>
      <c r="H19046">
        <v>323</v>
      </c>
      <c r="I19046">
        <v>374</v>
      </c>
      <c r="J19046">
        <v>1</v>
      </c>
      <c r="K19046">
        <v>0</v>
      </c>
      <c r="L19046" t="s">
        <v>28</v>
      </c>
      <c r="M19046" t="s">
        <v>47</v>
      </c>
      <c r="N19046" t="s">
        <v>45</v>
      </c>
      <c r="O19046" t="s">
        <v>22</v>
      </c>
      <c r="P19046" t="s">
        <v>23</v>
      </c>
      <c r="Q19046" t="s">
        <v>24</v>
      </c>
    </row>
    <row r="19047" spans="1:17" x14ac:dyDescent="0.2">
      <c r="A19047" s="2">
        <v>42680</v>
      </c>
      <c r="B19047" t="s">
        <v>254</v>
      </c>
      <c r="C19047" t="s">
        <v>889</v>
      </c>
      <c r="D19047" t="s">
        <v>115</v>
      </c>
      <c r="E19047" t="s">
        <v>115</v>
      </c>
      <c r="F19047">
        <v>140</v>
      </c>
      <c r="G19047">
        <v>182</v>
      </c>
      <c r="H19047">
        <v>227</v>
      </c>
      <c r="I19047">
        <v>85</v>
      </c>
      <c r="J19047">
        <v>3</v>
      </c>
      <c r="K19047">
        <v>2</v>
      </c>
      <c r="L19047" t="s">
        <v>1071</v>
      </c>
      <c r="M19047" t="s">
        <v>253</v>
      </c>
      <c r="N19047" t="s">
        <v>254</v>
      </c>
      <c r="O19047" t="s">
        <v>22</v>
      </c>
      <c r="P19047" t="s">
        <v>23</v>
      </c>
      <c r="Q19047" t="s">
        <v>24</v>
      </c>
    </row>
    <row r="19048" spans="1:17" x14ac:dyDescent="0.2">
      <c r="A19048" s="2">
        <v>42680</v>
      </c>
      <c r="B19048" t="s">
        <v>177</v>
      </c>
      <c r="C19048" t="s">
        <v>164</v>
      </c>
      <c r="D19048" t="s">
        <v>115</v>
      </c>
      <c r="E19048" t="s">
        <v>115</v>
      </c>
      <c r="F19048">
        <v>104</v>
      </c>
      <c r="G19048">
        <v>113</v>
      </c>
      <c r="H19048">
        <v>331</v>
      </c>
      <c r="I19048">
        <v>313</v>
      </c>
      <c r="J19048">
        <v>0</v>
      </c>
      <c r="K19048">
        <v>0</v>
      </c>
      <c r="L19048" t="s">
        <v>28</v>
      </c>
      <c r="M19048" t="s">
        <v>640</v>
      </c>
      <c r="N19048" t="s">
        <v>177</v>
      </c>
      <c r="O19048" t="s">
        <v>22</v>
      </c>
      <c r="P19048" t="s">
        <v>23</v>
      </c>
      <c r="Q19048" t="s">
        <v>30</v>
      </c>
    </row>
    <row r="19049" spans="1:17" x14ac:dyDescent="0.2">
      <c r="A19049" s="2">
        <v>42680</v>
      </c>
      <c r="B19049" t="s">
        <v>163</v>
      </c>
      <c r="C19049" t="s">
        <v>638</v>
      </c>
      <c r="D19049" t="s">
        <v>115</v>
      </c>
      <c r="E19049" t="s">
        <v>115</v>
      </c>
      <c r="F19049">
        <v>126</v>
      </c>
      <c r="G19049">
        <v>161</v>
      </c>
      <c r="H19049">
        <v>266</v>
      </c>
      <c r="I19049">
        <v>144</v>
      </c>
      <c r="J19049">
        <v>2</v>
      </c>
      <c r="K19049">
        <v>0</v>
      </c>
      <c r="L19049" t="s">
        <v>1071</v>
      </c>
      <c r="M19049" t="s">
        <v>253</v>
      </c>
      <c r="N19049" t="s">
        <v>254</v>
      </c>
      <c r="O19049" t="s">
        <v>122</v>
      </c>
      <c r="P19049" t="s">
        <v>23</v>
      </c>
      <c r="Q19049" t="s">
        <v>24</v>
      </c>
    </row>
    <row r="19050" spans="1:17" x14ac:dyDescent="0.2">
      <c r="A19050" s="2">
        <v>42680</v>
      </c>
      <c r="B19050" t="s">
        <v>649</v>
      </c>
      <c r="C19050" t="s">
        <v>571</v>
      </c>
      <c r="D19050" t="s">
        <v>115</v>
      </c>
      <c r="E19050" t="s">
        <v>115</v>
      </c>
      <c r="F19050">
        <v>175</v>
      </c>
      <c r="G19050">
        <v>196</v>
      </c>
      <c r="H19050">
        <v>106</v>
      </c>
      <c r="I19050">
        <v>40</v>
      </c>
      <c r="J19050">
        <v>1</v>
      </c>
      <c r="K19050">
        <v>4</v>
      </c>
      <c r="L19050" t="s">
        <v>1206</v>
      </c>
      <c r="M19050" t="s">
        <v>1695</v>
      </c>
      <c r="N19050" t="s">
        <v>391</v>
      </c>
      <c r="O19050" t="s">
        <v>122</v>
      </c>
      <c r="P19050" t="s">
        <v>23</v>
      </c>
      <c r="Q19050" t="s">
        <v>41</v>
      </c>
    </row>
    <row r="19051" spans="1:17" x14ac:dyDescent="0.2">
      <c r="A19051" s="2">
        <v>42680</v>
      </c>
      <c r="B19051" t="s">
        <v>898</v>
      </c>
      <c r="C19051" t="s">
        <v>462</v>
      </c>
      <c r="D19051" t="s">
        <v>115</v>
      </c>
      <c r="E19051" t="s">
        <v>115</v>
      </c>
      <c r="F19051">
        <v>202</v>
      </c>
      <c r="G19051">
        <v>194</v>
      </c>
      <c r="H19051">
        <v>12</v>
      </c>
      <c r="I19051">
        <v>48</v>
      </c>
      <c r="J19051">
        <v>2</v>
      </c>
      <c r="K19051">
        <v>0</v>
      </c>
      <c r="L19051" t="s">
        <v>1206</v>
      </c>
      <c r="M19051" t="s">
        <v>1695</v>
      </c>
      <c r="N19051" t="s">
        <v>391</v>
      </c>
      <c r="O19051" t="s">
        <v>122</v>
      </c>
      <c r="P19051" t="s">
        <v>23</v>
      </c>
      <c r="Q19051" t="s">
        <v>24</v>
      </c>
    </row>
    <row r="19052" spans="1:17" x14ac:dyDescent="0.2">
      <c r="A19052" s="2">
        <v>42681</v>
      </c>
      <c r="B19052" t="s">
        <v>203</v>
      </c>
      <c r="C19052" t="s">
        <v>354</v>
      </c>
      <c r="D19052" t="s">
        <v>57</v>
      </c>
      <c r="E19052" t="s">
        <v>57</v>
      </c>
      <c r="F19052">
        <v>172</v>
      </c>
      <c r="G19052">
        <v>193</v>
      </c>
      <c r="H19052">
        <v>119</v>
      </c>
      <c r="I19052">
        <v>55</v>
      </c>
      <c r="J19052">
        <v>3</v>
      </c>
      <c r="K19052">
        <v>0</v>
      </c>
      <c r="L19052" t="s">
        <v>20</v>
      </c>
      <c r="M19052" t="s">
        <v>1537</v>
      </c>
      <c r="N19052" t="s">
        <v>206</v>
      </c>
      <c r="O19052" t="s">
        <v>122</v>
      </c>
      <c r="P19052" t="s">
        <v>23</v>
      </c>
      <c r="Q19052" t="s">
        <v>24</v>
      </c>
    </row>
    <row r="19053" spans="1:17" x14ac:dyDescent="0.2">
      <c r="A19053" s="2">
        <v>42682</v>
      </c>
      <c r="B19053" t="s">
        <v>459</v>
      </c>
      <c r="C19053" t="s">
        <v>651</v>
      </c>
      <c r="D19053" t="s">
        <v>115</v>
      </c>
      <c r="E19053" t="s">
        <v>115</v>
      </c>
      <c r="F19053">
        <v>186</v>
      </c>
      <c r="G19053">
        <v>192</v>
      </c>
      <c r="H19053">
        <v>73</v>
      </c>
      <c r="I19053">
        <v>57</v>
      </c>
      <c r="J19053">
        <v>3</v>
      </c>
      <c r="K19053">
        <v>0</v>
      </c>
      <c r="L19053" t="s">
        <v>1206</v>
      </c>
      <c r="M19053" t="s">
        <v>1695</v>
      </c>
      <c r="N19053" t="s">
        <v>391</v>
      </c>
      <c r="O19053" t="s">
        <v>122</v>
      </c>
      <c r="P19053" t="s">
        <v>23</v>
      </c>
      <c r="Q19053" t="s">
        <v>24</v>
      </c>
    </row>
    <row r="19054" spans="1:17" x14ac:dyDescent="0.2">
      <c r="A19054" s="2">
        <v>42682</v>
      </c>
      <c r="B19054" t="s">
        <v>208</v>
      </c>
      <c r="C19054" t="s">
        <v>138</v>
      </c>
      <c r="D19054" t="s">
        <v>36</v>
      </c>
      <c r="E19054" t="s">
        <v>36</v>
      </c>
      <c r="F19054">
        <v>72</v>
      </c>
      <c r="G19054">
        <v>94</v>
      </c>
      <c r="H19054">
        <v>500</v>
      </c>
      <c r="I19054">
        <v>374</v>
      </c>
      <c r="J19054">
        <v>0</v>
      </c>
      <c r="K19054">
        <v>1</v>
      </c>
      <c r="L19054" t="s">
        <v>28</v>
      </c>
      <c r="M19054" t="s">
        <v>398</v>
      </c>
      <c r="N19054" t="s">
        <v>208</v>
      </c>
      <c r="O19054" t="s">
        <v>22</v>
      </c>
      <c r="P19054" t="s">
        <v>23</v>
      </c>
      <c r="Q19054" t="s">
        <v>41</v>
      </c>
    </row>
    <row r="19055" spans="1:17" x14ac:dyDescent="0.2">
      <c r="A19055" s="2">
        <v>42682</v>
      </c>
      <c r="B19055" t="s">
        <v>425</v>
      </c>
      <c r="C19055" t="s">
        <v>363</v>
      </c>
      <c r="D19055" t="s">
        <v>115</v>
      </c>
      <c r="E19055" t="s">
        <v>115</v>
      </c>
      <c r="F19055">
        <v>136</v>
      </c>
      <c r="G19055">
        <v>179</v>
      </c>
      <c r="H19055">
        <v>231</v>
      </c>
      <c r="I19055">
        <v>93</v>
      </c>
      <c r="J19055">
        <v>3</v>
      </c>
      <c r="K19055">
        <v>2</v>
      </c>
      <c r="L19055" t="s">
        <v>28</v>
      </c>
      <c r="M19055" t="s">
        <v>811</v>
      </c>
      <c r="N19055" t="s">
        <v>425</v>
      </c>
      <c r="O19055" t="s">
        <v>22</v>
      </c>
      <c r="P19055" t="s">
        <v>23</v>
      </c>
      <c r="Q19055" t="s">
        <v>24</v>
      </c>
    </row>
    <row r="19056" spans="1:17" x14ac:dyDescent="0.2">
      <c r="A19056" s="2">
        <v>42683</v>
      </c>
      <c r="B19056" t="s">
        <v>153</v>
      </c>
      <c r="C19056" t="s">
        <v>317</v>
      </c>
      <c r="D19056" t="s">
        <v>50</v>
      </c>
      <c r="E19056" t="s">
        <v>50</v>
      </c>
      <c r="F19056">
        <v>42</v>
      </c>
      <c r="G19056">
        <v>77</v>
      </c>
      <c r="H19056">
        <v>656</v>
      </c>
      <c r="I19056">
        <v>451</v>
      </c>
      <c r="J19056">
        <v>0</v>
      </c>
      <c r="K19056">
        <v>1</v>
      </c>
      <c r="L19056" t="s">
        <v>28</v>
      </c>
      <c r="M19056" t="s">
        <v>307</v>
      </c>
      <c r="N19056" t="s">
        <v>153</v>
      </c>
      <c r="O19056" t="s">
        <v>22</v>
      </c>
      <c r="P19056" t="s">
        <v>23</v>
      </c>
      <c r="Q19056" t="s">
        <v>41</v>
      </c>
    </row>
    <row r="19057" spans="1:17" x14ac:dyDescent="0.2">
      <c r="A19057" s="2">
        <v>42683</v>
      </c>
      <c r="B19057" t="s">
        <v>889</v>
      </c>
      <c r="C19057" t="s">
        <v>163</v>
      </c>
      <c r="D19057" t="s">
        <v>115</v>
      </c>
      <c r="E19057" t="s">
        <v>115</v>
      </c>
      <c r="F19057">
        <v>182</v>
      </c>
      <c r="G19057">
        <v>126</v>
      </c>
      <c r="H19057">
        <v>85</v>
      </c>
      <c r="I19057">
        <v>266</v>
      </c>
      <c r="J19057">
        <v>0</v>
      </c>
      <c r="K19057">
        <v>2</v>
      </c>
      <c r="L19057" t="s">
        <v>1071</v>
      </c>
      <c r="M19057" t="s">
        <v>253</v>
      </c>
      <c r="N19057" t="s">
        <v>254</v>
      </c>
      <c r="O19057" t="s">
        <v>122</v>
      </c>
      <c r="P19057" t="s">
        <v>23</v>
      </c>
      <c r="Q19057" t="s">
        <v>41</v>
      </c>
    </row>
    <row r="19058" spans="1:17" x14ac:dyDescent="0.2">
      <c r="A19058" s="2">
        <v>42683</v>
      </c>
      <c r="B19058" t="s">
        <v>254</v>
      </c>
      <c r="C19058" t="s">
        <v>638</v>
      </c>
      <c r="D19058" t="s">
        <v>115</v>
      </c>
      <c r="E19058" t="s">
        <v>115</v>
      </c>
      <c r="F19058">
        <v>140</v>
      </c>
      <c r="G19058">
        <v>161</v>
      </c>
      <c r="H19058">
        <v>227</v>
      </c>
      <c r="I19058">
        <v>144</v>
      </c>
      <c r="J19058">
        <v>4</v>
      </c>
      <c r="K19058">
        <v>2</v>
      </c>
      <c r="L19058" t="s">
        <v>1071</v>
      </c>
      <c r="M19058" t="s">
        <v>253</v>
      </c>
      <c r="N19058" t="s">
        <v>254</v>
      </c>
      <c r="O19058" t="s">
        <v>22</v>
      </c>
      <c r="P19058" t="s">
        <v>23</v>
      </c>
      <c r="Q19058" t="s">
        <v>24</v>
      </c>
    </row>
    <row r="19059" spans="1:17" x14ac:dyDescent="0.2">
      <c r="A19059" s="2">
        <v>42683</v>
      </c>
      <c r="B19059" t="s">
        <v>898</v>
      </c>
      <c r="C19059" t="s">
        <v>649</v>
      </c>
      <c r="D19059" t="s">
        <v>115</v>
      </c>
      <c r="E19059" t="s">
        <v>115</v>
      </c>
      <c r="F19059">
        <v>202</v>
      </c>
      <c r="G19059">
        <v>175</v>
      </c>
      <c r="H19059">
        <v>12</v>
      </c>
      <c r="I19059">
        <v>106</v>
      </c>
      <c r="J19059">
        <v>0</v>
      </c>
      <c r="K19059">
        <v>3</v>
      </c>
      <c r="L19059" t="s">
        <v>1206</v>
      </c>
      <c r="M19059" t="s">
        <v>1695</v>
      </c>
      <c r="N19059" t="s">
        <v>391</v>
      </c>
      <c r="O19059" t="s">
        <v>122</v>
      </c>
      <c r="P19059" t="s">
        <v>23</v>
      </c>
      <c r="Q19059" t="s">
        <v>41</v>
      </c>
    </row>
    <row r="19060" spans="1:17" x14ac:dyDescent="0.2">
      <c r="A19060" s="2">
        <v>42683</v>
      </c>
      <c r="B19060" t="s">
        <v>126</v>
      </c>
      <c r="C19060" t="s">
        <v>147</v>
      </c>
      <c r="D19060" t="s">
        <v>50</v>
      </c>
      <c r="E19060" t="s">
        <v>50</v>
      </c>
      <c r="F19060">
        <v>20</v>
      </c>
      <c r="G19060">
        <v>4</v>
      </c>
      <c r="H19060">
        <v>901</v>
      </c>
      <c r="I19060">
        <v>1382</v>
      </c>
      <c r="J19060">
        <v>1</v>
      </c>
      <c r="K19060">
        <v>1</v>
      </c>
      <c r="L19060" t="s">
        <v>28</v>
      </c>
      <c r="M19060" t="s">
        <v>308</v>
      </c>
      <c r="N19060" t="s">
        <v>126</v>
      </c>
      <c r="O19060" t="s">
        <v>22</v>
      </c>
      <c r="P19060" t="s">
        <v>23</v>
      </c>
      <c r="Q19060" t="s">
        <v>30</v>
      </c>
    </row>
    <row r="19061" spans="1:17" x14ac:dyDescent="0.2">
      <c r="A19061" s="2">
        <v>42683</v>
      </c>
      <c r="B19061" t="s">
        <v>572</v>
      </c>
      <c r="C19061" t="s">
        <v>569</v>
      </c>
      <c r="D19061" t="s">
        <v>115</v>
      </c>
      <c r="E19061" t="s">
        <v>115</v>
      </c>
      <c r="F19061">
        <v>124</v>
      </c>
      <c r="G19061">
        <v>99</v>
      </c>
      <c r="H19061">
        <v>270</v>
      </c>
      <c r="I19061">
        <v>342</v>
      </c>
      <c r="J19061">
        <v>1</v>
      </c>
      <c r="K19061">
        <v>0</v>
      </c>
      <c r="L19061" t="s">
        <v>28</v>
      </c>
      <c r="M19061" t="s">
        <v>764</v>
      </c>
      <c r="N19061" t="s">
        <v>572</v>
      </c>
      <c r="O19061" t="s">
        <v>22</v>
      </c>
      <c r="P19061" t="s">
        <v>23</v>
      </c>
      <c r="Q19061" t="s">
        <v>24</v>
      </c>
    </row>
    <row r="19062" spans="1:17" x14ac:dyDescent="0.2">
      <c r="A19062" s="2">
        <v>42683</v>
      </c>
      <c r="B19062" t="s">
        <v>462</v>
      </c>
      <c r="C19062" t="s">
        <v>571</v>
      </c>
      <c r="D19062" t="s">
        <v>115</v>
      </c>
      <c r="E19062" t="s">
        <v>115</v>
      </c>
      <c r="F19062">
        <v>194</v>
      </c>
      <c r="G19062">
        <v>196</v>
      </c>
      <c r="H19062">
        <v>48</v>
      </c>
      <c r="I19062">
        <v>40</v>
      </c>
      <c r="J19062">
        <v>1</v>
      </c>
      <c r="K19062">
        <v>1</v>
      </c>
      <c r="L19062" t="s">
        <v>1206</v>
      </c>
      <c r="M19062" t="s">
        <v>1695</v>
      </c>
      <c r="N19062" t="s">
        <v>391</v>
      </c>
      <c r="O19062" t="s">
        <v>122</v>
      </c>
      <c r="P19062" t="s">
        <v>23</v>
      </c>
      <c r="Q19062" t="s">
        <v>30</v>
      </c>
    </row>
    <row r="19063" spans="1:17" x14ac:dyDescent="0.2">
      <c r="A19063" s="2">
        <v>42683</v>
      </c>
      <c r="B19063" t="s">
        <v>469</v>
      </c>
      <c r="C19063" t="s">
        <v>443</v>
      </c>
      <c r="D19063" t="s">
        <v>115</v>
      </c>
      <c r="E19063" t="s">
        <v>115</v>
      </c>
      <c r="F19063">
        <v>96</v>
      </c>
      <c r="G19063">
        <v>171</v>
      </c>
      <c r="H19063">
        <v>356</v>
      </c>
      <c r="I19063">
        <v>121</v>
      </c>
      <c r="J19063">
        <v>2</v>
      </c>
      <c r="K19063">
        <v>0</v>
      </c>
      <c r="L19063" t="s">
        <v>28</v>
      </c>
      <c r="M19063" t="s">
        <v>1688</v>
      </c>
      <c r="N19063" t="s">
        <v>391</v>
      </c>
      <c r="O19063" t="s">
        <v>122</v>
      </c>
      <c r="P19063" t="s">
        <v>23</v>
      </c>
      <c r="Q19063" t="s">
        <v>24</v>
      </c>
    </row>
    <row r="19064" spans="1:17" x14ac:dyDescent="0.2">
      <c r="A19064" s="2">
        <v>42683</v>
      </c>
      <c r="B19064" t="s">
        <v>602</v>
      </c>
      <c r="C19064" t="s">
        <v>583</v>
      </c>
      <c r="D19064" t="s">
        <v>115</v>
      </c>
      <c r="E19064" t="s">
        <v>115</v>
      </c>
      <c r="F19064">
        <v>140</v>
      </c>
      <c r="G19064">
        <v>114</v>
      </c>
      <c r="H19064">
        <v>226</v>
      </c>
      <c r="I19064">
        <v>309</v>
      </c>
      <c r="J19064">
        <v>3</v>
      </c>
      <c r="K19064">
        <v>0</v>
      </c>
      <c r="L19064" t="s">
        <v>28</v>
      </c>
      <c r="M19064" t="s">
        <v>603</v>
      </c>
      <c r="N19064" t="s">
        <v>602</v>
      </c>
      <c r="O19064" t="s">
        <v>22</v>
      </c>
      <c r="P19064" t="s">
        <v>23</v>
      </c>
      <c r="Q19064" t="s">
        <v>24</v>
      </c>
    </row>
    <row r="19065" spans="1:17" x14ac:dyDescent="0.2">
      <c r="A19065" s="2">
        <v>42683</v>
      </c>
      <c r="B19065" t="s">
        <v>176</v>
      </c>
      <c r="C19065" t="s">
        <v>402</v>
      </c>
      <c r="D19065" t="s">
        <v>115</v>
      </c>
      <c r="E19065" t="s">
        <v>115</v>
      </c>
      <c r="F19065">
        <v>70</v>
      </c>
      <c r="G19065">
        <v>123</v>
      </c>
      <c r="H19065">
        <v>513</v>
      </c>
      <c r="I19065">
        <v>272</v>
      </c>
      <c r="J19065">
        <v>2</v>
      </c>
      <c r="K19065">
        <v>0</v>
      </c>
      <c r="L19065" t="s">
        <v>28</v>
      </c>
      <c r="M19065" t="s">
        <v>178</v>
      </c>
      <c r="N19065" t="s">
        <v>176</v>
      </c>
      <c r="O19065" t="s">
        <v>22</v>
      </c>
      <c r="P19065" t="s">
        <v>23</v>
      </c>
      <c r="Q19065" t="s">
        <v>24</v>
      </c>
    </row>
    <row r="19066" spans="1:17" x14ac:dyDescent="0.2">
      <c r="A19066" s="2">
        <v>42684</v>
      </c>
      <c r="B19066" t="s">
        <v>25</v>
      </c>
      <c r="C19066" t="s">
        <v>39</v>
      </c>
      <c r="D19066" t="s">
        <v>19</v>
      </c>
      <c r="E19066" t="s">
        <v>19</v>
      </c>
      <c r="F19066">
        <v>3</v>
      </c>
      <c r="G19066">
        <v>1</v>
      </c>
      <c r="H19066">
        <v>1409</v>
      </c>
      <c r="I19066">
        <v>1621</v>
      </c>
      <c r="J19066">
        <v>3</v>
      </c>
      <c r="K19066">
        <v>0</v>
      </c>
      <c r="L19066" t="s">
        <v>20</v>
      </c>
      <c r="M19066" t="s">
        <v>79</v>
      </c>
      <c r="N19066" t="s">
        <v>25</v>
      </c>
      <c r="O19066" t="s">
        <v>22</v>
      </c>
      <c r="P19066" t="s">
        <v>23</v>
      </c>
      <c r="Q19066" t="s">
        <v>24</v>
      </c>
    </row>
    <row r="19067" spans="1:17" x14ac:dyDescent="0.2">
      <c r="A19067" s="2">
        <v>42684</v>
      </c>
      <c r="B19067" t="s">
        <v>43</v>
      </c>
      <c r="C19067" t="s">
        <v>107</v>
      </c>
      <c r="D19067" t="s">
        <v>19</v>
      </c>
      <c r="E19067" t="s">
        <v>19</v>
      </c>
      <c r="F19067">
        <v>5</v>
      </c>
      <c r="G19067">
        <v>6</v>
      </c>
      <c r="H19067">
        <v>1361</v>
      </c>
      <c r="I19067">
        <v>1273</v>
      </c>
      <c r="J19067">
        <v>0</v>
      </c>
      <c r="K19067">
        <v>0</v>
      </c>
      <c r="L19067" t="s">
        <v>20</v>
      </c>
      <c r="M19067" t="s">
        <v>60</v>
      </c>
      <c r="N19067" t="s">
        <v>43</v>
      </c>
      <c r="O19067" t="s">
        <v>22</v>
      </c>
      <c r="P19067" t="s">
        <v>23</v>
      </c>
      <c r="Q19067" t="s">
        <v>30</v>
      </c>
    </row>
    <row r="19068" spans="1:17" x14ac:dyDescent="0.2">
      <c r="A19068" s="2">
        <v>42684</v>
      </c>
      <c r="B19068" t="s">
        <v>167</v>
      </c>
      <c r="C19068" t="s">
        <v>655</v>
      </c>
      <c r="D19068" t="s">
        <v>115</v>
      </c>
      <c r="E19068" t="s">
        <v>57</v>
      </c>
      <c r="F19068">
        <v>27</v>
      </c>
      <c r="G19068">
        <v>159</v>
      </c>
      <c r="H19068">
        <v>837</v>
      </c>
      <c r="I19068">
        <v>152</v>
      </c>
      <c r="J19068">
        <v>8</v>
      </c>
      <c r="K19068">
        <v>1</v>
      </c>
      <c r="L19068" t="s">
        <v>28</v>
      </c>
      <c r="M19068" t="s">
        <v>861</v>
      </c>
      <c r="N19068" t="s">
        <v>391</v>
      </c>
      <c r="O19068" t="s">
        <v>122</v>
      </c>
      <c r="P19068" t="s">
        <v>23</v>
      </c>
      <c r="Q19068" t="s">
        <v>24</v>
      </c>
    </row>
    <row r="19069" spans="1:17" x14ac:dyDescent="0.2">
      <c r="A19069" s="2">
        <v>42684</v>
      </c>
      <c r="B19069" t="s">
        <v>464</v>
      </c>
      <c r="C19069" t="s">
        <v>913</v>
      </c>
      <c r="D19069" t="s">
        <v>115</v>
      </c>
      <c r="E19069" t="s">
        <v>115</v>
      </c>
      <c r="F19069">
        <v>149</v>
      </c>
      <c r="G19069">
        <v>120</v>
      </c>
      <c r="H19069">
        <v>201</v>
      </c>
      <c r="I19069">
        <v>284</v>
      </c>
      <c r="J19069">
        <v>1</v>
      </c>
      <c r="K19069">
        <v>1</v>
      </c>
      <c r="L19069" t="s">
        <v>28</v>
      </c>
      <c r="M19069" t="s">
        <v>465</v>
      </c>
      <c r="N19069" t="s">
        <v>464</v>
      </c>
      <c r="O19069" t="s">
        <v>22</v>
      </c>
      <c r="P19069" t="s">
        <v>23</v>
      </c>
      <c r="Q19069" t="s">
        <v>30</v>
      </c>
    </row>
    <row r="19070" spans="1:17" x14ac:dyDescent="0.2">
      <c r="A19070" s="2">
        <v>42684</v>
      </c>
      <c r="B19070" t="s">
        <v>38</v>
      </c>
      <c r="C19070" t="s">
        <v>42</v>
      </c>
      <c r="D19070" t="s">
        <v>19</v>
      </c>
      <c r="E19070" t="s">
        <v>19</v>
      </c>
      <c r="F19070">
        <v>37</v>
      </c>
      <c r="G19070">
        <v>23</v>
      </c>
      <c r="H19070">
        <v>737</v>
      </c>
      <c r="I19070">
        <v>865</v>
      </c>
      <c r="J19070">
        <v>1</v>
      </c>
      <c r="K19070">
        <v>4</v>
      </c>
      <c r="L19070" t="s">
        <v>20</v>
      </c>
      <c r="M19070" t="s">
        <v>40</v>
      </c>
      <c r="N19070" t="s">
        <v>38</v>
      </c>
      <c r="O19070" t="s">
        <v>22</v>
      </c>
      <c r="P19070" t="s">
        <v>23</v>
      </c>
      <c r="Q19070" t="s">
        <v>41</v>
      </c>
    </row>
    <row r="19071" spans="1:17" x14ac:dyDescent="0.2">
      <c r="A19071" s="2">
        <v>42684</v>
      </c>
      <c r="B19071" t="s">
        <v>166</v>
      </c>
      <c r="C19071" t="s">
        <v>95</v>
      </c>
      <c r="D19071" t="s">
        <v>115</v>
      </c>
      <c r="E19071" t="s">
        <v>50</v>
      </c>
      <c r="F19071">
        <v>91</v>
      </c>
      <c r="G19071">
        <v>53</v>
      </c>
      <c r="H19071">
        <v>385</v>
      </c>
      <c r="I19071">
        <v>593</v>
      </c>
      <c r="J19071">
        <v>2</v>
      </c>
      <c r="K19071">
        <v>1</v>
      </c>
      <c r="L19071" t="s">
        <v>28</v>
      </c>
      <c r="M19071" t="s">
        <v>165</v>
      </c>
      <c r="N19071" t="s">
        <v>166</v>
      </c>
      <c r="O19071" t="s">
        <v>22</v>
      </c>
      <c r="P19071" t="s">
        <v>23</v>
      </c>
      <c r="Q19071" t="s">
        <v>24</v>
      </c>
    </row>
    <row r="19072" spans="1:17" x14ac:dyDescent="0.2">
      <c r="A19072" s="2">
        <v>42684</v>
      </c>
      <c r="B19072" t="s">
        <v>18</v>
      </c>
      <c r="C19072" t="s">
        <v>31</v>
      </c>
      <c r="D19072" t="s">
        <v>19</v>
      </c>
      <c r="E19072" t="s">
        <v>19</v>
      </c>
      <c r="F19072">
        <v>9</v>
      </c>
      <c r="G19072">
        <v>19</v>
      </c>
      <c r="H19072">
        <v>1174</v>
      </c>
      <c r="I19072">
        <v>932</v>
      </c>
      <c r="J19072">
        <v>2</v>
      </c>
      <c r="K19072">
        <v>1</v>
      </c>
      <c r="L19072" t="s">
        <v>20</v>
      </c>
      <c r="M19072" t="s">
        <v>64</v>
      </c>
      <c r="N19072" t="s">
        <v>18</v>
      </c>
      <c r="O19072" t="s">
        <v>22</v>
      </c>
      <c r="P19072" t="s">
        <v>23</v>
      </c>
      <c r="Q19072" t="s">
        <v>24</v>
      </c>
    </row>
    <row r="19073" spans="1:17" x14ac:dyDescent="0.2">
      <c r="A19073" s="2">
        <v>42684</v>
      </c>
      <c r="B19073" t="s">
        <v>449</v>
      </c>
      <c r="C19073" t="s">
        <v>177</v>
      </c>
      <c r="D19073" t="s">
        <v>115</v>
      </c>
      <c r="E19073" t="s">
        <v>115</v>
      </c>
      <c r="F19073">
        <v>48</v>
      </c>
      <c r="G19073">
        <v>104</v>
      </c>
      <c r="H19073">
        <v>617</v>
      </c>
      <c r="I19073">
        <v>331</v>
      </c>
      <c r="J19073">
        <v>1</v>
      </c>
      <c r="K19073">
        <v>0</v>
      </c>
      <c r="L19073" t="s">
        <v>28</v>
      </c>
      <c r="M19073" t="s">
        <v>530</v>
      </c>
      <c r="N19073" t="s">
        <v>449</v>
      </c>
      <c r="O19073" t="s">
        <v>22</v>
      </c>
      <c r="P19073" t="s">
        <v>23</v>
      </c>
      <c r="Q19073" t="s">
        <v>24</v>
      </c>
    </row>
    <row r="19074" spans="1:17" x14ac:dyDescent="0.2">
      <c r="A19074" s="2">
        <v>42684</v>
      </c>
      <c r="B19074" t="s">
        <v>32</v>
      </c>
      <c r="C19074" t="s">
        <v>17</v>
      </c>
      <c r="D19074" t="s">
        <v>19</v>
      </c>
      <c r="E19074" t="s">
        <v>19</v>
      </c>
      <c r="F19074">
        <v>68</v>
      </c>
      <c r="G19074">
        <v>80</v>
      </c>
      <c r="H19074">
        <v>515</v>
      </c>
      <c r="I19074">
        <v>443</v>
      </c>
      <c r="J19074">
        <v>5</v>
      </c>
      <c r="K19074">
        <v>0</v>
      </c>
      <c r="L19074" t="s">
        <v>20</v>
      </c>
      <c r="M19074" t="s">
        <v>1269</v>
      </c>
      <c r="N19074" t="s">
        <v>32</v>
      </c>
      <c r="O19074" t="s">
        <v>22</v>
      </c>
      <c r="P19074" t="s">
        <v>23</v>
      </c>
      <c r="Q19074" t="s">
        <v>24</v>
      </c>
    </row>
    <row r="19075" spans="1:17" x14ac:dyDescent="0.2">
      <c r="A19075" s="2">
        <v>42685</v>
      </c>
      <c r="B19075" t="s">
        <v>286</v>
      </c>
      <c r="C19075" t="s">
        <v>1279</v>
      </c>
      <c r="D19075" t="s">
        <v>50</v>
      </c>
      <c r="E19075" t="s">
        <v>50</v>
      </c>
      <c r="F19075">
        <v>125</v>
      </c>
      <c r="G19075">
        <v>56</v>
      </c>
      <c r="H19075">
        <v>269</v>
      </c>
      <c r="I19075">
        <v>570</v>
      </c>
      <c r="J19075">
        <v>3</v>
      </c>
      <c r="K19075">
        <v>2</v>
      </c>
      <c r="L19075" t="s">
        <v>20</v>
      </c>
      <c r="M19075" t="s">
        <v>359</v>
      </c>
      <c r="N19075" t="s">
        <v>286</v>
      </c>
      <c r="O19075" t="s">
        <v>22</v>
      </c>
      <c r="P19075" t="s">
        <v>23</v>
      </c>
      <c r="Q19075" t="s">
        <v>24</v>
      </c>
    </row>
    <row r="19076" spans="1:17" x14ac:dyDescent="0.2">
      <c r="A19076" s="2">
        <v>42685</v>
      </c>
      <c r="B19076" t="s">
        <v>293</v>
      </c>
      <c r="C19076" t="s">
        <v>49</v>
      </c>
      <c r="D19076" t="s">
        <v>50</v>
      </c>
      <c r="E19076" t="s">
        <v>50</v>
      </c>
      <c r="F19076">
        <v>40</v>
      </c>
      <c r="G19076">
        <v>81</v>
      </c>
      <c r="H19076">
        <v>663</v>
      </c>
      <c r="I19076">
        <v>438</v>
      </c>
      <c r="J19076">
        <v>2</v>
      </c>
      <c r="K19076">
        <v>1</v>
      </c>
      <c r="L19076" t="s">
        <v>20</v>
      </c>
      <c r="M19076" t="s">
        <v>478</v>
      </c>
      <c r="N19076" t="s">
        <v>293</v>
      </c>
      <c r="O19076" t="s">
        <v>22</v>
      </c>
      <c r="P19076" t="s">
        <v>23</v>
      </c>
      <c r="Q19076" t="s">
        <v>24</v>
      </c>
    </row>
    <row r="19077" spans="1:17" x14ac:dyDescent="0.2">
      <c r="A19077" s="2">
        <v>42685</v>
      </c>
      <c r="B19077" t="s">
        <v>72</v>
      </c>
      <c r="C19077" t="s">
        <v>560</v>
      </c>
      <c r="D19077" t="s">
        <v>50</v>
      </c>
      <c r="E19077" t="s">
        <v>50</v>
      </c>
      <c r="F19077">
        <v>50</v>
      </c>
      <c r="G19077">
        <v>90</v>
      </c>
      <c r="H19077">
        <v>605</v>
      </c>
      <c r="I19077">
        <v>386</v>
      </c>
      <c r="J19077">
        <v>4</v>
      </c>
      <c r="K19077">
        <v>1</v>
      </c>
      <c r="L19077" t="s">
        <v>20</v>
      </c>
      <c r="M19077" t="s">
        <v>74</v>
      </c>
      <c r="N19077" t="s">
        <v>72</v>
      </c>
      <c r="O19077" t="s">
        <v>22</v>
      </c>
      <c r="P19077" t="s">
        <v>23</v>
      </c>
      <c r="Q19077" t="s">
        <v>24</v>
      </c>
    </row>
    <row r="19078" spans="1:17" x14ac:dyDescent="0.2">
      <c r="A19078" s="2">
        <v>42685</v>
      </c>
      <c r="B19078" t="s">
        <v>89</v>
      </c>
      <c r="C19078" t="s">
        <v>104</v>
      </c>
      <c r="D19078" t="s">
        <v>50</v>
      </c>
      <c r="E19078" t="s">
        <v>50</v>
      </c>
      <c r="F19078">
        <v>12</v>
      </c>
      <c r="G19078">
        <v>57</v>
      </c>
      <c r="H19078">
        <v>1090</v>
      </c>
      <c r="I19078">
        <v>568</v>
      </c>
      <c r="J19078">
        <v>3</v>
      </c>
      <c r="K19078">
        <v>0</v>
      </c>
      <c r="L19078" t="s">
        <v>20</v>
      </c>
      <c r="M19078" t="s">
        <v>91</v>
      </c>
      <c r="N19078" t="s">
        <v>89</v>
      </c>
      <c r="O19078" t="s">
        <v>22</v>
      </c>
      <c r="P19078" t="s">
        <v>23</v>
      </c>
      <c r="Q19078" t="s">
        <v>24</v>
      </c>
    </row>
    <row r="19079" spans="1:17" x14ac:dyDescent="0.2">
      <c r="A19079" s="2">
        <v>42685</v>
      </c>
      <c r="B19079" t="s">
        <v>67</v>
      </c>
      <c r="C19079" t="s">
        <v>52</v>
      </c>
      <c r="D19079" t="s">
        <v>50</v>
      </c>
      <c r="E19079" t="s">
        <v>50</v>
      </c>
      <c r="F19079">
        <v>7</v>
      </c>
      <c r="G19079">
        <v>39</v>
      </c>
      <c r="H19079">
        <v>1271</v>
      </c>
      <c r="I19079">
        <v>714</v>
      </c>
      <c r="J19079">
        <v>2</v>
      </c>
      <c r="K19079">
        <v>1</v>
      </c>
      <c r="L19079" t="s">
        <v>20</v>
      </c>
      <c r="M19079" t="s">
        <v>769</v>
      </c>
      <c r="N19079" t="s">
        <v>67</v>
      </c>
      <c r="O19079" t="s">
        <v>22</v>
      </c>
      <c r="P19079" t="s">
        <v>23</v>
      </c>
      <c r="Q19079" t="s">
        <v>24</v>
      </c>
    </row>
    <row r="19080" spans="1:17" x14ac:dyDescent="0.2">
      <c r="A19080" s="2">
        <v>42685</v>
      </c>
      <c r="B19080" t="s">
        <v>304</v>
      </c>
      <c r="C19080" t="s">
        <v>531</v>
      </c>
      <c r="D19080" t="s">
        <v>27</v>
      </c>
      <c r="E19080" t="s">
        <v>27</v>
      </c>
      <c r="F19080">
        <v>86</v>
      </c>
      <c r="G19080">
        <v>63</v>
      </c>
      <c r="H19080">
        <v>411</v>
      </c>
      <c r="I19080">
        <v>551</v>
      </c>
      <c r="J19080">
        <v>0</v>
      </c>
      <c r="K19080">
        <v>1</v>
      </c>
      <c r="L19080" t="s">
        <v>20</v>
      </c>
      <c r="M19080" t="s">
        <v>628</v>
      </c>
      <c r="N19080" t="s">
        <v>304</v>
      </c>
      <c r="O19080" t="s">
        <v>22</v>
      </c>
      <c r="P19080" t="s">
        <v>23</v>
      </c>
      <c r="Q19080" t="s">
        <v>41</v>
      </c>
    </row>
    <row r="19081" spans="1:17" x14ac:dyDescent="0.2">
      <c r="A19081" s="2">
        <v>42685</v>
      </c>
      <c r="B19081" t="s">
        <v>143</v>
      </c>
      <c r="C19081" t="s">
        <v>239</v>
      </c>
      <c r="D19081" t="s">
        <v>115</v>
      </c>
      <c r="E19081" t="s">
        <v>115</v>
      </c>
      <c r="F19081">
        <v>51</v>
      </c>
      <c r="G19081">
        <v>129</v>
      </c>
      <c r="H19081">
        <v>601</v>
      </c>
      <c r="I19081">
        <v>259</v>
      </c>
      <c r="J19081">
        <v>4</v>
      </c>
      <c r="K19081">
        <v>0</v>
      </c>
      <c r="L19081" t="s">
        <v>1557</v>
      </c>
      <c r="M19081" t="s">
        <v>986</v>
      </c>
      <c r="N19081" t="s">
        <v>143</v>
      </c>
      <c r="O19081" t="s">
        <v>22</v>
      </c>
      <c r="P19081" t="s">
        <v>23</v>
      </c>
      <c r="Q19081" t="s">
        <v>24</v>
      </c>
    </row>
    <row r="19082" spans="1:17" x14ac:dyDescent="0.2">
      <c r="A19082" s="2">
        <v>42685</v>
      </c>
      <c r="B19082" t="s">
        <v>133</v>
      </c>
      <c r="C19082" t="s">
        <v>56</v>
      </c>
      <c r="D19082" t="s">
        <v>115</v>
      </c>
      <c r="E19082" t="s">
        <v>27</v>
      </c>
      <c r="F19082">
        <v>44</v>
      </c>
      <c r="G19082">
        <v>110</v>
      </c>
      <c r="H19082">
        <v>640</v>
      </c>
      <c r="I19082">
        <v>322</v>
      </c>
      <c r="J19082">
        <v>2</v>
      </c>
      <c r="K19082">
        <v>0</v>
      </c>
      <c r="L19082" t="s">
        <v>28</v>
      </c>
      <c r="M19082" t="s">
        <v>1572</v>
      </c>
      <c r="N19082" t="s">
        <v>133</v>
      </c>
      <c r="O19082" t="s">
        <v>22</v>
      </c>
      <c r="P19082" t="s">
        <v>23</v>
      </c>
      <c r="Q19082" t="s">
        <v>24</v>
      </c>
    </row>
    <row r="19083" spans="1:17" x14ac:dyDescent="0.2">
      <c r="A19083" s="2">
        <v>42685</v>
      </c>
      <c r="B19083" t="s">
        <v>718</v>
      </c>
      <c r="C19083" t="s">
        <v>128</v>
      </c>
      <c r="D19083" t="s">
        <v>36</v>
      </c>
      <c r="E19083" t="s">
        <v>36</v>
      </c>
      <c r="F19083">
        <v>76</v>
      </c>
      <c r="G19083">
        <v>38</v>
      </c>
      <c r="H19083">
        <v>461</v>
      </c>
      <c r="I19083">
        <v>720</v>
      </c>
      <c r="J19083">
        <v>0</v>
      </c>
      <c r="K19083">
        <v>1</v>
      </c>
      <c r="L19083" t="s">
        <v>20</v>
      </c>
      <c r="M19083" t="s">
        <v>151</v>
      </c>
      <c r="N19083" t="s">
        <v>150</v>
      </c>
      <c r="O19083" t="s">
        <v>122</v>
      </c>
      <c r="P19083" t="s">
        <v>23</v>
      </c>
      <c r="Q19083" t="s">
        <v>41</v>
      </c>
    </row>
    <row r="19084" spans="1:17" x14ac:dyDescent="0.2">
      <c r="A19084" s="2">
        <v>42685</v>
      </c>
      <c r="B19084" t="s">
        <v>184</v>
      </c>
      <c r="C19084" t="s">
        <v>249</v>
      </c>
      <c r="D19084" t="s">
        <v>50</v>
      </c>
      <c r="E19084" t="s">
        <v>50</v>
      </c>
      <c r="F19084">
        <v>178</v>
      </c>
      <c r="G19084">
        <v>52</v>
      </c>
      <c r="H19084">
        <v>96</v>
      </c>
      <c r="I19084">
        <v>594</v>
      </c>
      <c r="J19084">
        <v>0</v>
      </c>
      <c r="K19084">
        <v>1</v>
      </c>
      <c r="L19084" t="s">
        <v>20</v>
      </c>
      <c r="M19084" t="s">
        <v>193</v>
      </c>
      <c r="N19084" t="s">
        <v>184</v>
      </c>
      <c r="O19084" t="s">
        <v>22</v>
      </c>
      <c r="P19084" t="s">
        <v>23</v>
      </c>
      <c r="Q19084" t="s">
        <v>41</v>
      </c>
    </row>
    <row r="19085" spans="1:17" x14ac:dyDescent="0.2">
      <c r="A19085" s="2">
        <v>42685</v>
      </c>
      <c r="B19085" t="s">
        <v>100</v>
      </c>
      <c r="C19085" t="s">
        <v>386</v>
      </c>
      <c r="D19085" t="s">
        <v>50</v>
      </c>
      <c r="E19085" t="s">
        <v>50</v>
      </c>
      <c r="F19085">
        <v>36</v>
      </c>
      <c r="G19085">
        <v>88</v>
      </c>
      <c r="H19085">
        <v>739</v>
      </c>
      <c r="I19085">
        <v>404</v>
      </c>
      <c r="J19085">
        <v>4</v>
      </c>
      <c r="K19085">
        <v>0</v>
      </c>
      <c r="L19085" t="s">
        <v>20</v>
      </c>
      <c r="M19085" t="s">
        <v>102</v>
      </c>
      <c r="N19085" t="s">
        <v>100</v>
      </c>
      <c r="O19085" t="s">
        <v>22</v>
      </c>
      <c r="P19085" t="s">
        <v>23</v>
      </c>
      <c r="Q19085" t="s">
        <v>24</v>
      </c>
    </row>
    <row r="19086" spans="1:17" x14ac:dyDescent="0.2">
      <c r="A19086" s="2">
        <v>42685</v>
      </c>
      <c r="B19086" t="s">
        <v>92</v>
      </c>
      <c r="C19086" t="s">
        <v>90</v>
      </c>
      <c r="D19086" t="s">
        <v>50</v>
      </c>
      <c r="E19086" t="s">
        <v>50</v>
      </c>
      <c r="F19086">
        <v>34</v>
      </c>
      <c r="G19086">
        <v>15</v>
      </c>
      <c r="H19086">
        <v>746</v>
      </c>
      <c r="I19086">
        <v>1029</v>
      </c>
      <c r="J19086">
        <v>0</v>
      </c>
      <c r="K19086">
        <v>3</v>
      </c>
      <c r="L19086" t="s">
        <v>20</v>
      </c>
      <c r="M19086" t="s">
        <v>124</v>
      </c>
      <c r="N19086" t="s">
        <v>92</v>
      </c>
      <c r="O19086" t="s">
        <v>22</v>
      </c>
      <c r="P19086" t="s">
        <v>23</v>
      </c>
      <c r="Q19086" t="s">
        <v>41</v>
      </c>
    </row>
    <row r="19087" spans="1:17" x14ac:dyDescent="0.2">
      <c r="A19087" s="2">
        <v>42685</v>
      </c>
      <c r="B19087" t="s">
        <v>125</v>
      </c>
      <c r="C19087" t="s">
        <v>129</v>
      </c>
      <c r="D19087" t="s">
        <v>50</v>
      </c>
      <c r="E19087" t="s">
        <v>50</v>
      </c>
      <c r="F19087">
        <v>201</v>
      </c>
      <c r="G19087">
        <v>2</v>
      </c>
      <c r="H19087">
        <v>17</v>
      </c>
      <c r="I19087">
        <v>1465</v>
      </c>
      <c r="J19087">
        <v>0</v>
      </c>
      <c r="K19087">
        <v>8</v>
      </c>
      <c r="L19087" t="s">
        <v>20</v>
      </c>
      <c r="M19087" t="s">
        <v>468</v>
      </c>
      <c r="N19087" t="s">
        <v>125</v>
      </c>
      <c r="O19087" t="s">
        <v>22</v>
      </c>
      <c r="P19087" t="s">
        <v>23</v>
      </c>
      <c r="Q19087" t="s">
        <v>41</v>
      </c>
    </row>
    <row r="19088" spans="1:17" x14ac:dyDescent="0.2">
      <c r="A19088" s="2">
        <v>42685</v>
      </c>
      <c r="B19088" t="s">
        <v>244</v>
      </c>
      <c r="C19088" t="s">
        <v>73</v>
      </c>
      <c r="D19088" t="s">
        <v>50</v>
      </c>
      <c r="E19088" t="s">
        <v>50</v>
      </c>
      <c r="F19088">
        <v>26</v>
      </c>
      <c r="G19088">
        <v>98</v>
      </c>
      <c r="H19088">
        <v>839</v>
      </c>
      <c r="I19088">
        <v>347</v>
      </c>
      <c r="J19088">
        <v>4</v>
      </c>
      <c r="K19088">
        <v>0</v>
      </c>
      <c r="L19088" t="s">
        <v>20</v>
      </c>
      <c r="M19088" t="s">
        <v>597</v>
      </c>
      <c r="N19088" t="s">
        <v>244</v>
      </c>
      <c r="O19088" t="s">
        <v>22</v>
      </c>
      <c r="P19088" t="s">
        <v>23</v>
      </c>
      <c r="Q19088" t="s">
        <v>24</v>
      </c>
    </row>
    <row r="19089" spans="1:17" x14ac:dyDescent="0.2">
      <c r="A19089" s="2">
        <v>42685</v>
      </c>
      <c r="B19089" t="s">
        <v>365</v>
      </c>
      <c r="C19089" t="s">
        <v>1284</v>
      </c>
      <c r="D19089" t="s">
        <v>36</v>
      </c>
      <c r="E19089" t="s">
        <v>36</v>
      </c>
      <c r="F19089">
        <v>93</v>
      </c>
      <c r="G19089">
        <v>143</v>
      </c>
      <c r="H19089">
        <v>374</v>
      </c>
      <c r="I19089">
        <v>222</v>
      </c>
      <c r="J19089">
        <v>2</v>
      </c>
      <c r="K19089">
        <v>2</v>
      </c>
      <c r="L19089" t="s">
        <v>28</v>
      </c>
      <c r="M19089" t="s">
        <v>130</v>
      </c>
      <c r="N19089" t="s">
        <v>128</v>
      </c>
      <c r="O19089" t="s">
        <v>122</v>
      </c>
      <c r="P19089" t="s">
        <v>23</v>
      </c>
      <c r="Q19089" t="s">
        <v>30</v>
      </c>
    </row>
    <row r="19090" spans="1:17" x14ac:dyDescent="0.2">
      <c r="A19090" s="2">
        <v>42685</v>
      </c>
      <c r="B19090" t="s">
        <v>282</v>
      </c>
      <c r="C19090" t="s">
        <v>131</v>
      </c>
      <c r="D19090" t="s">
        <v>19</v>
      </c>
      <c r="E19090" t="s">
        <v>27</v>
      </c>
      <c r="F19090">
        <v>65</v>
      </c>
      <c r="G19090">
        <v>18</v>
      </c>
      <c r="H19090">
        <v>533</v>
      </c>
      <c r="I19090">
        <v>971</v>
      </c>
      <c r="J19090">
        <v>0</v>
      </c>
      <c r="K19090">
        <v>2</v>
      </c>
      <c r="L19090" t="s">
        <v>20</v>
      </c>
      <c r="M19090" t="s">
        <v>285</v>
      </c>
      <c r="N19090" t="s">
        <v>282</v>
      </c>
      <c r="O19090" t="s">
        <v>22</v>
      </c>
      <c r="P19090" t="s">
        <v>23</v>
      </c>
      <c r="Q19090" t="s">
        <v>41</v>
      </c>
    </row>
    <row r="19091" spans="1:17" x14ac:dyDescent="0.2">
      <c r="A19091" s="2">
        <v>42685</v>
      </c>
      <c r="B19091" t="s">
        <v>77</v>
      </c>
      <c r="C19091" t="s">
        <v>26</v>
      </c>
      <c r="D19091" t="s">
        <v>27</v>
      </c>
      <c r="E19091" t="s">
        <v>27</v>
      </c>
      <c r="F19091">
        <v>24</v>
      </c>
      <c r="G19091">
        <v>17</v>
      </c>
      <c r="H19091">
        <v>852</v>
      </c>
      <c r="I19091">
        <v>1000</v>
      </c>
      <c r="J19091">
        <v>1</v>
      </c>
      <c r="K19091">
        <v>2</v>
      </c>
      <c r="L19091" t="s">
        <v>20</v>
      </c>
      <c r="M19091" t="s">
        <v>947</v>
      </c>
      <c r="N19091" t="s">
        <v>77</v>
      </c>
      <c r="O19091" t="s">
        <v>22</v>
      </c>
      <c r="P19091" t="s">
        <v>23</v>
      </c>
      <c r="Q19091" t="s">
        <v>41</v>
      </c>
    </row>
    <row r="19092" spans="1:17" x14ac:dyDescent="0.2">
      <c r="A19092" s="2">
        <v>42686</v>
      </c>
      <c r="B19092" t="s">
        <v>85</v>
      </c>
      <c r="C19092" t="s">
        <v>123</v>
      </c>
      <c r="D19092" t="s">
        <v>50</v>
      </c>
      <c r="E19092" t="s">
        <v>50</v>
      </c>
      <c r="F19092">
        <v>47</v>
      </c>
      <c r="G19092">
        <v>79</v>
      </c>
      <c r="H19092">
        <v>618</v>
      </c>
      <c r="I19092">
        <v>450</v>
      </c>
      <c r="J19092">
        <v>0</v>
      </c>
      <c r="K19092">
        <v>3</v>
      </c>
      <c r="L19092" t="s">
        <v>20</v>
      </c>
      <c r="M19092" t="s">
        <v>1611</v>
      </c>
      <c r="N19092" t="s">
        <v>85</v>
      </c>
      <c r="O19092" t="s">
        <v>22</v>
      </c>
      <c r="P19092" t="s">
        <v>23</v>
      </c>
      <c r="Q19092" t="s">
        <v>41</v>
      </c>
    </row>
    <row r="19093" spans="1:17" x14ac:dyDescent="0.2">
      <c r="A19093" s="2">
        <v>42686</v>
      </c>
      <c r="B19093" t="s">
        <v>69</v>
      </c>
      <c r="C19093" t="s">
        <v>98</v>
      </c>
      <c r="D19093" t="s">
        <v>50</v>
      </c>
      <c r="E19093" t="s">
        <v>50</v>
      </c>
      <c r="F19093">
        <v>30</v>
      </c>
      <c r="G19093">
        <v>33</v>
      </c>
      <c r="H19093">
        <v>792</v>
      </c>
      <c r="I19093">
        <v>776</v>
      </c>
      <c r="J19093">
        <v>0</v>
      </c>
      <c r="K19093">
        <v>1</v>
      </c>
      <c r="L19093" t="s">
        <v>20</v>
      </c>
      <c r="M19093" t="s">
        <v>71</v>
      </c>
      <c r="N19093" t="s">
        <v>69</v>
      </c>
      <c r="O19093" t="s">
        <v>22</v>
      </c>
      <c r="P19093" t="s">
        <v>23</v>
      </c>
      <c r="Q19093" t="s">
        <v>41</v>
      </c>
    </row>
    <row r="19094" spans="1:17" x14ac:dyDescent="0.2">
      <c r="A19094" s="2">
        <v>42686</v>
      </c>
      <c r="B19094" t="s">
        <v>120</v>
      </c>
      <c r="C19094" t="s">
        <v>138</v>
      </c>
      <c r="D19094" t="s">
        <v>36</v>
      </c>
      <c r="E19094" t="s">
        <v>36</v>
      </c>
      <c r="F19094">
        <v>59</v>
      </c>
      <c r="G19094">
        <v>94</v>
      </c>
      <c r="H19094">
        <v>566</v>
      </c>
      <c r="I19094">
        <v>374</v>
      </c>
      <c r="J19094">
        <v>1</v>
      </c>
      <c r="K19094">
        <v>1</v>
      </c>
      <c r="L19094" t="s">
        <v>20</v>
      </c>
      <c r="M19094" t="s">
        <v>1670</v>
      </c>
      <c r="N19094" t="s">
        <v>120</v>
      </c>
      <c r="O19094" t="s">
        <v>22</v>
      </c>
      <c r="P19094" t="s">
        <v>23</v>
      </c>
      <c r="Q19094" t="s">
        <v>30</v>
      </c>
    </row>
    <row r="19095" spans="1:17" x14ac:dyDescent="0.2">
      <c r="A19095" s="2">
        <v>42686</v>
      </c>
      <c r="B19095" t="s">
        <v>548</v>
      </c>
      <c r="C19095" t="s">
        <v>224</v>
      </c>
      <c r="D19095" t="s">
        <v>36</v>
      </c>
      <c r="E19095" t="s">
        <v>36</v>
      </c>
      <c r="F19095">
        <v>71</v>
      </c>
      <c r="G19095">
        <v>67</v>
      </c>
      <c r="H19095">
        <v>508</v>
      </c>
      <c r="I19095">
        <v>518</v>
      </c>
      <c r="J19095">
        <v>0</v>
      </c>
      <c r="K19095">
        <v>2</v>
      </c>
      <c r="L19095" t="s">
        <v>20</v>
      </c>
      <c r="M19095" t="s">
        <v>805</v>
      </c>
      <c r="N19095" t="s">
        <v>548</v>
      </c>
      <c r="O19095" t="s">
        <v>22</v>
      </c>
      <c r="P19095" t="s">
        <v>23</v>
      </c>
      <c r="Q19095" t="s">
        <v>41</v>
      </c>
    </row>
    <row r="19096" spans="1:17" x14ac:dyDescent="0.2">
      <c r="A19096" s="2">
        <v>42686</v>
      </c>
      <c r="B19096" t="s">
        <v>274</v>
      </c>
      <c r="C19096" t="s">
        <v>76</v>
      </c>
      <c r="D19096" t="s">
        <v>50</v>
      </c>
      <c r="E19096" t="s">
        <v>50</v>
      </c>
      <c r="F19096">
        <v>16</v>
      </c>
      <c r="G19096">
        <v>21</v>
      </c>
      <c r="H19096">
        <v>1027</v>
      </c>
      <c r="I19096">
        <v>898</v>
      </c>
      <c r="J19096">
        <v>2</v>
      </c>
      <c r="K19096">
        <v>0</v>
      </c>
      <c r="L19096" t="s">
        <v>20</v>
      </c>
      <c r="M19096" t="s">
        <v>333</v>
      </c>
      <c r="N19096" t="s">
        <v>274</v>
      </c>
      <c r="O19096" t="s">
        <v>22</v>
      </c>
      <c r="P19096" t="s">
        <v>23</v>
      </c>
      <c r="Q19096" t="s">
        <v>24</v>
      </c>
    </row>
    <row r="19097" spans="1:17" x14ac:dyDescent="0.2">
      <c r="A19097" s="2">
        <v>42686</v>
      </c>
      <c r="B19097" t="s">
        <v>345</v>
      </c>
      <c r="C19097" t="s">
        <v>384</v>
      </c>
      <c r="D19097" t="s">
        <v>50</v>
      </c>
      <c r="E19097" t="s">
        <v>50</v>
      </c>
      <c r="F19097">
        <v>122</v>
      </c>
      <c r="G19097">
        <v>173</v>
      </c>
      <c r="H19097">
        <v>275</v>
      </c>
      <c r="I19097">
        <v>118</v>
      </c>
      <c r="J19097">
        <v>1</v>
      </c>
      <c r="K19097">
        <v>1</v>
      </c>
      <c r="L19097" t="s">
        <v>20</v>
      </c>
      <c r="M19097" t="s">
        <v>360</v>
      </c>
      <c r="N19097" t="s">
        <v>345</v>
      </c>
      <c r="O19097" t="s">
        <v>22</v>
      </c>
      <c r="P19097" t="s">
        <v>23</v>
      </c>
      <c r="Q19097" t="s">
        <v>30</v>
      </c>
    </row>
    <row r="19098" spans="1:17" x14ac:dyDescent="0.2">
      <c r="A19098" s="2">
        <v>42686</v>
      </c>
      <c r="B19098" t="s">
        <v>254</v>
      </c>
      <c r="C19098" t="s">
        <v>163</v>
      </c>
      <c r="D19098" t="s">
        <v>115</v>
      </c>
      <c r="E19098" t="s">
        <v>115</v>
      </c>
      <c r="F19098">
        <v>140</v>
      </c>
      <c r="G19098">
        <v>126</v>
      </c>
      <c r="H19098">
        <v>227</v>
      </c>
      <c r="I19098">
        <v>266</v>
      </c>
      <c r="J19098">
        <v>0</v>
      </c>
      <c r="K19098">
        <v>1</v>
      </c>
      <c r="L19098" t="s">
        <v>1071</v>
      </c>
      <c r="M19098" t="s">
        <v>253</v>
      </c>
      <c r="N19098" t="s">
        <v>254</v>
      </c>
      <c r="O19098" t="s">
        <v>22</v>
      </c>
      <c r="P19098" t="s">
        <v>23</v>
      </c>
      <c r="Q19098" t="s">
        <v>41</v>
      </c>
    </row>
    <row r="19099" spans="1:17" x14ac:dyDescent="0.2">
      <c r="A19099" s="2">
        <v>42686</v>
      </c>
      <c r="B19099" t="s">
        <v>207</v>
      </c>
      <c r="C19099" t="s">
        <v>296</v>
      </c>
      <c r="D19099" t="s">
        <v>36</v>
      </c>
      <c r="E19099" t="s">
        <v>36</v>
      </c>
      <c r="F19099">
        <v>85</v>
      </c>
      <c r="G19099">
        <v>95</v>
      </c>
      <c r="H19099">
        <v>416</v>
      </c>
      <c r="I19099">
        <v>359</v>
      </c>
      <c r="J19099">
        <v>1</v>
      </c>
      <c r="K19099">
        <v>0</v>
      </c>
      <c r="L19099" t="s">
        <v>28</v>
      </c>
      <c r="M19099" t="s">
        <v>209</v>
      </c>
      <c r="N19099" t="s">
        <v>207</v>
      </c>
      <c r="O19099" t="s">
        <v>22</v>
      </c>
      <c r="P19099" t="s">
        <v>23</v>
      </c>
      <c r="Q19099" t="s">
        <v>24</v>
      </c>
    </row>
    <row r="19100" spans="1:17" x14ac:dyDescent="0.2">
      <c r="A19100" s="2">
        <v>42686</v>
      </c>
      <c r="B19100" t="s">
        <v>174</v>
      </c>
      <c r="C19100" t="s">
        <v>119</v>
      </c>
      <c r="D19100" t="s">
        <v>50</v>
      </c>
      <c r="E19100" t="s">
        <v>50</v>
      </c>
      <c r="F19100">
        <v>183</v>
      </c>
      <c r="G19100">
        <v>13</v>
      </c>
      <c r="H19100">
        <v>80</v>
      </c>
      <c r="I19100">
        <v>1081</v>
      </c>
      <c r="J19100">
        <v>0</v>
      </c>
      <c r="K19100">
        <v>4</v>
      </c>
      <c r="L19100" t="s">
        <v>20</v>
      </c>
      <c r="M19100" t="s">
        <v>820</v>
      </c>
      <c r="N19100" t="s">
        <v>174</v>
      </c>
      <c r="O19100" t="s">
        <v>22</v>
      </c>
      <c r="P19100" t="s">
        <v>23</v>
      </c>
      <c r="Q19100" t="s">
        <v>41</v>
      </c>
    </row>
    <row r="19101" spans="1:17" x14ac:dyDescent="0.2">
      <c r="A19101" s="2">
        <v>42686</v>
      </c>
      <c r="B19101" t="s">
        <v>571</v>
      </c>
      <c r="C19101" t="s">
        <v>651</v>
      </c>
      <c r="D19101" t="s">
        <v>115</v>
      </c>
      <c r="E19101" t="s">
        <v>115</v>
      </c>
      <c r="F19101">
        <v>196</v>
      </c>
      <c r="G19101">
        <v>192</v>
      </c>
      <c r="H19101">
        <v>40</v>
      </c>
      <c r="I19101">
        <v>57</v>
      </c>
      <c r="J19101">
        <v>1</v>
      </c>
      <c r="K19101">
        <v>1</v>
      </c>
      <c r="L19101" t="s">
        <v>1206</v>
      </c>
      <c r="M19101" t="s">
        <v>1695</v>
      </c>
      <c r="N19101" t="s">
        <v>391</v>
      </c>
      <c r="O19101" t="s">
        <v>122</v>
      </c>
      <c r="P19101" t="s">
        <v>23</v>
      </c>
      <c r="Q19101" t="s">
        <v>30</v>
      </c>
    </row>
    <row r="19102" spans="1:17" x14ac:dyDescent="0.2">
      <c r="A19102" s="2">
        <v>42686</v>
      </c>
      <c r="B19102" t="s">
        <v>111</v>
      </c>
      <c r="C19102" t="s">
        <v>141</v>
      </c>
      <c r="D19102" t="s">
        <v>36</v>
      </c>
      <c r="E19102" t="s">
        <v>36</v>
      </c>
      <c r="F19102">
        <v>58</v>
      </c>
      <c r="G19102">
        <v>110</v>
      </c>
      <c r="H19102">
        <v>567</v>
      </c>
      <c r="I19102">
        <v>322</v>
      </c>
      <c r="J19102">
        <v>0</v>
      </c>
      <c r="K19102">
        <v>0</v>
      </c>
      <c r="L19102" t="s">
        <v>20</v>
      </c>
      <c r="M19102" t="s">
        <v>218</v>
      </c>
      <c r="N19102" t="s">
        <v>111</v>
      </c>
      <c r="O19102" t="s">
        <v>22</v>
      </c>
      <c r="P19102" t="s">
        <v>23</v>
      </c>
      <c r="Q19102" t="s">
        <v>30</v>
      </c>
    </row>
    <row r="19103" spans="1:17" x14ac:dyDescent="0.2">
      <c r="A19103" s="2">
        <v>42686</v>
      </c>
      <c r="B19103" t="s">
        <v>110</v>
      </c>
      <c r="C19103" t="s">
        <v>136</v>
      </c>
      <c r="D19103" t="s">
        <v>36</v>
      </c>
      <c r="E19103" t="s">
        <v>36</v>
      </c>
      <c r="F19103">
        <v>60</v>
      </c>
      <c r="G19103">
        <v>31</v>
      </c>
      <c r="H19103">
        <v>561</v>
      </c>
      <c r="I19103">
        <v>790</v>
      </c>
      <c r="J19103">
        <v>0</v>
      </c>
      <c r="K19103">
        <v>0</v>
      </c>
      <c r="L19103" t="s">
        <v>20</v>
      </c>
      <c r="M19103" t="s">
        <v>485</v>
      </c>
      <c r="N19103" t="s">
        <v>110</v>
      </c>
      <c r="O19103" t="s">
        <v>22</v>
      </c>
      <c r="P19103" t="s">
        <v>23</v>
      </c>
      <c r="Q19103" t="s">
        <v>30</v>
      </c>
    </row>
    <row r="19104" spans="1:17" x14ac:dyDescent="0.2">
      <c r="A19104" s="2">
        <v>42686</v>
      </c>
      <c r="B19104" t="s">
        <v>459</v>
      </c>
      <c r="C19104" t="s">
        <v>649</v>
      </c>
      <c r="D19104" t="s">
        <v>115</v>
      </c>
      <c r="E19104" t="s">
        <v>115</v>
      </c>
      <c r="F19104">
        <v>186</v>
      </c>
      <c r="G19104">
        <v>175</v>
      </c>
      <c r="H19104">
        <v>73</v>
      </c>
      <c r="I19104">
        <v>106</v>
      </c>
      <c r="J19104">
        <v>2</v>
      </c>
      <c r="K19104">
        <v>2</v>
      </c>
      <c r="L19104" t="s">
        <v>1206</v>
      </c>
      <c r="M19104" t="s">
        <v>1695</v>
      </c>
      <c r="N19104" t="s">
        <v>391</v>
      </c>
      <c r="O19104" t="s">
        <v>122</v>
      </c>
      <c r="P19104" t="s">
        <v>23</v>
      </c>
      <c r="Q19104" t="s">
        <v>30</v>
      </c>
    </row>
    <row r="19105" spans="1:17" x14ac:dyDescent="0.2">
      <c r="A19105" s="2">
        <v>42686</v>
      </c>
      <c r="B19105" t="s">
        <v>442</v>
      </c>
      <c r="C19105" t="s">
        <v>1273</v>
      </c>
      <c r="D19105" t="s">
        <v>57</v>
      </c>
      <c r="E19105" t="s">
        <v>57</v>
      </c>
      <c r="F19105">
        <v>116</v>
      </c>
      <c r="G19105">
        <v>166</v>
      </c>
      <c r="H19105">
        <v>306</v>
      </c>
      <c r="I19105">
        <v>128</v>
      </c>
      <c r="J19105">
        <v>2</v>
      </c>
      <c r="K19105">
        <v>0</v>
      </c>
      <c r="L19105" t="s">
        <v>20</v>
      </c>
      <c r="M19105" t="s">
        <v>734</v>
      </c>
      <c r="N19105" t="s">
        <v>442</v>
      </c>
      <c r="O19105" t="s">
        <v>22</v>
      </c>
      <c r="P19105" t="s">
        <v>23</v>
      </c>
      <c r="Q19105" t="s">
        <v>24</v>
      </c>
    </row>
    <row r="19106" spans="1:17" x14ac:dyDescent="0.2">
      <c r="A19106" s="2">
        <v>42686</v>
      </c>
      <c r="B19106" t="s">
        <v>135</v>
      </c>
      <c r="C19106" t="s">
        <v>150</v>
      </c>
      <c r="D19106" t="s">
        <v>36</v>
      </c>
      <c r="E19106" t="s">
        <v>36</v>
      </c>
      <c r="F19106">
        <v>60</v>
      </c>
      <c r="G19106">
        <v>35</v>
      </c>
      <c r="H19106">
        <v>562</v>
      </c>
      <c r="I19106">
        <v>741</v>
      </c>
      <c r="J19106">
        <v>3</v>
      </c>
      <c r="K19106">
        <v>1</v>
      </c>
      <c r="L19106" t="s">
        <v>20</v>
      </c>
      <c r="M19106" t="s">
        <v>1618</v>
      </c>
      <c r="N19106" t="s">
        <v>135</v>
      </c>
      <c r="O19106" t="s">
        <v>22</v>
      </c>
      <c r="P19106" t="s">
        <v>23</v>
      </c>
      <c r="Q19106" t="s">
        <v>24</v>
      </c>
    </row>
    <row r="19107" spans="1:17" x14ac:dyDescent="0.2">
      <c r="A19107" s="2">
        <v>42686</v>
      </c>
      <c r="B19107" t="s">
        <v>106</v>
      </c>
      <c r="C19107" t="s">
        <v>328</v>
      </c>
      <c r="D19107" t="s">
        <v>50</v>
      </c>
      <c r="E19107" t="s">
        <v>50</v>
      </c>
      <c r="F19107">
        <v>10</v>
      </c>
      <c r="G19107">
        <v>155</v>
      </c>
      <c r="H19107">
        <v>1167</v>
      </c>
      <c r="I19107">
        <v>167</v>
      </c>
      <c r="J19107">
        <v>4</v>
      </c>
      <c r="K19107">
        <v>0</v>
      </c>
      <c r="L19107" t="s">
        <v>20</v>
      </c>
      <c r="M19107" t="s">
        <v>521</v>
      </c>
      <c r="N19107" t="s">
        <v>106</v>
      </c>
      <c r="O19107" t="s">
        <v>22</v>
      </c>
      <c r="P19107" t="s">
        <v>23</v>
      </c>
      <c r="Q19107" t="s">
        <v>24</v>
      </c>
    </row>
    <row r="19108" spans="1:17" x14ac:dyDescent="0.2">
      <c r="A19108" s="2">
        <v>42686</v>
      </c>
      <c r="B19108" t="s">
        <v>180</v>
      </c>
      <c r="C19108" t="s">
        <v>1692</v>
      </c>
      <c r="D19108" t="s">
        <v>50</v>
      </c>
      <c r="E19108" t="s">
        <v>50</v>
      </c>
      <c r="F19108">
        <v>25</v>
      </c>
      <c r="G19108">
        <v>164</v>
      </c>
      <c r="H19108">
        <v>843</v>
      </c>
      <c r="I19108">
        <v>134</v>
      </c>
      <c r="J19108">
        <v>2</v>
      </c>
      <c r="K19108">
        <v>0</v>
      </c>
      <c r="L19108" t="s">
        <v>20</v>
      </c>
      <c r="M19108" t="s">
        <v>767</v>
      </c>
      <c r="N19108" t="s">
        <v>180</v>
      </c>
      <c r="O19108" t="s">
        <v>22</v>
      </c>
      <c r="P19108" t="s">
        <v>23</v>
      </c>
      <c r="Q19108" t="s">
        <v>24</v>
      </c>
    </row>
    <row r="19109" spans="1:17" x14ac:dyDescent="0.2">
      <c r="A19109" s="2">
        <v>42686</v>
      </c>
      <c r="B19109" t="s">
        <v>208</v>
      </c>
      <c r="C19109" t="s">
        <v>61</v>
      </c>
      <c r="D19109" t="s">
        <v>36</v>
      </c>
      <c r="E19109" t="s">
        <v>36</v>
      </c>
      <c r="F19109">
        <v>72</v>
      </c>
      <c r="G19109">
        <v>55</v>
      </c>
      <c r="H19109">
        <v>500</v>
      </c>
      <c r="I19109">
        <v>575</v>
      </c>
      <c r="J19109">
        <v>1</v>
      </c>
      <c r="K19109">
        <v>0</v>
      </c>
      <c r="L19109" t="s">
        <v>20</v>
      </c>
      <c r="M19109" t="s">
        <v>398</v>
      </c>
      <c r="N19109" t="s">
        <v>208</v>
      </c>
      <c r="O19109" t="s">
        <v>22</v>
      </c>
      <c r="P19109" t="s">
        <v>23</v>
      </c>
      <c r="Q19109" t="s">
        <v>24</v>
      </c>
    </row>
    <row r="19110" spans="1:17" x14ac:dyDescent="0.2">
      <c r="A19110" s="2">
        <v>42686</v>
      </c>
      <c r="B19110" t="s">
        <v>168</v>
      </c>
      <c r="C19110" t="s">
        <v>70</v>
      </c>
      <c r="D19110" t="s">
        <v>50</v>
      </c>
      <c r="E19110" t="s">
        <v>50</v>
      </c>
      <c r="F19110">
        <v>29</v>
      </c>
      <c r="G19110">
        <v>101</v>
      </c>
      <c r="H19110">
        <v>802</v>
      </c>
      <c r="I19110">
        <v>337</v>
      </c>
      <c r="J19110">
        <v>1</v>
      </c>
      <c r="K19110">
        <v>0</v>
      </c>
      <c r="L19110" t="s">
        <v>20</v>
      </c>
      <c r="M19110" t="s">
        <v>1265</v>
      </c>
      <c r="N19110" t="s">
        <v>168</v>
      </c>
      <c r="O19110" t="s">
        <v>22</v>
      </c>
      <c r="P19110" t="s">
        <v>23</v>
      </c>
      <c r="Q19110" t="s">
        <v>24</v>
      </c>
    </row>
    <row r="19111" spans="1:17" x14ac:dyDescent="0.2">
      <c r="A19111" s="2">
        <v>42686</v>
      </c>
      <c r="B19111" t="s">
        <v>161</v>
      </c>
      <c r="C19111" t="s">
        <v>1204</v>
      </c>
      <c r="D19111" t="s">
        <v>50</v>
      </c>
      <c r="E19111" t="s">
        <v>50</v>
      </c>
      <c r="F19111">
        <v>11</v>
      </c>
      <c r="G19111">
        <v>43</v>
      </c>
      <c r="H19111">
        <v>1113</v>
      </c>
      <c r="I19111">
        <v>650</v>
      </c>
      <c r="J19111">
        <v>1</v>
      </c>
      <c r="K19111">
        <v>1</v>
      </c>
      <c r="L19111" t="s">
        <v>20</v>
      </c>
      <c r="M19111" t="s">
        <v>162</v>
      </c>
      <c r="N19111" t="s">
        <v>161</v>
      </c>
      <c r="O19111" t="s">
        <v>22</v>
      </c>
      <c r="P19111" t="s">
        <v>23</v>
      </c>
      <c r="Q19111" t="s">
        <v>30</v>
      </c>
    </row>
    <row r="19112" spans="1:17" x14ac:dyDescent="0.2">
      <c r="A19112" s="2">
        <v>42687</v>
      </c>
      <c r="B19112" t="s">
        <v>147</v>
      </c>
      <c r="C19112" t="s">
        <v>81</v>
      </c>
      <c r="D19112" t="s">
        <v>50</v>
      </c>
      <c r="E19112" t="s">
        <v>50</v>
      </c>
      <c r="F19112">
        <v>4</v>
      </c>
      <c r="G19112">
        <v>119</v>
      </c>
      <c r="H19112">
        <v>1382</v>
      </c>
      <c r="I19112">
        <v>298</v>
      </c>
      <c r="J19112">
        <v>8</v>
      </c>
      <c r="K19112">
        <v>1</v>
      </c>
      <c r="L19112" t="s">
        <v>20</v>
      </c>
      <c r="M19112" t="s">
        <v>148</v>
      </c>
      <c r="N19112" t="s">
        <v>147</v>
      </c>
      <c r="O19112" t="s">
        <v>22</v>
      </c>
      <c r="P19112" t="s">
        <v>23</v>
      </c>
      <c r="Q19112" t="s">
        <v>24</v>
      </c>
    </row>
    <row r="19113" spans="1:17" x14ac:dyDescent="0.2">
      <c r="A19113" s="2">
        <v>42687</v>
      </c>
      <c r="B19113" t="s">
        <v>87</v>
      </c>
      <c r="C19113" t="s">
        <v>317</v>
      </c>
      <c r="D19113" t="s">
        <v>50</v>
      </c>
      <c r="E19113" t="s">
        <v>50</v>
      </c>
      <c r="F19113">
        <v>89</v>
      </c>
      <c r="G19113">
        <v>77</v>
      </c>
      <c r="H19113">
        <v>395</v>
      </c>
      <c r="I19113">
        <v>451</v>
      </c>
      <c r="J19113">
        <v>1</v>
      </c>
      <c r="K19113">
        <v>0</v>
      </c>
      <c r="L19113" t="s">
        <v>20</v>
      </c>
      <c r="M19113" t="s">
        <v>88</v>
      </c>
      <c r="N19113" t="s">
        <v>87</v>
      </c>
      <c r="O19113" t="s">
        <v>22</v>
      </c>
      <c r="P19113" t="s">
        <v>23</v>
      </c>
      <c r="Q19113" t="s">
        <v>24</v>
      </c>
    </row>
    <row r="19114" spans="1:17" x14ac:dyDescent="0.2">
      <c r="A19114" s="2">
        <v>42687</v>
      </c>
      <c r="B19114" t="s">
        <v>145</v>
      </c>
      <c r="C19114" t="s">
        <v>1693</v>
      </c>
      <c r="D19114" t="s">
        <v>50</v>
      </c>
      <c r="E19114" t="s">
        <v>50</v>
      </c>
      <c r="F19114">
        <v>139</v>
      </c>
      <c r="G19114">
        <v>205</v>
      </c>
      <c r="H19114">
        <v>228</v>
      </c>
      <c r="I19114">
        <v>0</v>
      </c>
      <c r="J19114">
        <v>3</v>
      </c>
      <c r="K19114">
        <v>1</v>
      </c>
      <c r="L19114" t="s">
        <v>20</v>
      </c>
      <c r="M19114" t="s">
        <v>435</v>
      </c>
      <c r="N19114" t="s">
        <v>145</v>
      </c>
      <c r="O19114" t="s">
        <v>22</v>
      </c>
      <c r="P19114" t="s">
        <v>23</v>
      </c>
      <c r="Q19114" t="s">
        <v>24</v>
      </c>
    </row>
    <row r="19115" spans="1:17" x14ac:dyDescent="0.2">
      <c r="A19115" s="2">
        <v>42687</v>
      </c>
      <c r="B19115" t="s">
        <v>183</v>
      </c>
      <c r="C19115" t="s">
        <v>199</v>
      </c>
      <c r="D19115" t="s">
        <v>36</v>
      </c>
      <c r="E19115" t="s">
        <v>36</v>
      </c>
      <c r="F19115">
        <v>46</v>
      </c>
      <c r="G19115">
        <v>45</v>
      </c>
      <c r="H19115">
        <v>626</v>
      </c>
      <c r="I19115">
        <v>628</v>
      </c>
      <c r="J19115">
        <v>2</v>
      </c>
      <c r="K19115">
        <v>0</v>
      </c>
      <c r="L19115" t="s">
        <v>20</v>
      </c>
      <c r="M19115" t="s">
        <v>682</v>
      </c>
      <c r="N19115" t="s">
        <v>183</v>
      </c>
      <c r="O19115" t="s">
        <v>22</v>
      </c>
      <c r="P19115" t="s">
        <v>23</v>
      </c>
      <c r="Q19115" t="s">
        <v>24</v>
      </c>
    </row>
    <row r="19116" spans="1:17" x14ac:dyDescent="0.2">
      <c r="A19116" s="2">
        <v>42687</v>
      </c>
      <c r="B19116" t="s">
        <v>153</v>
      </c>
      <c r="C19116" t="s">
        <v>646</v>
      </c>
      <c r="D19116" t="s">
        <v>50</v>
      </c>
      <c r="E19116" t="s">
        <v>50</v>
      </c>
      <c r="F19116">
        <v>42</v>
      </c>
      <c r="G19116">
        <v>28</v>
      </c>
      <c r="H19116">
        <v>656</v>
      </c>
      <c r="I19116">
        <v>807</v>
      </c>
      <c r="J19116">
        <v>1</v>
      </c>
      <c r="K19116">
        <v>1</v>
      </c>
      <c r="L19116" t="s">
        <v>20</v>
      </c>
      <c r="M19116" t="s">
        <v>307</v>
      </c>
      <c r="N19116" t="s">
        <v>153</v>
      </c>
      <c r="O19116" t="s">
        <v>22</v>
      </c>
      <c r="P19116" t="s">
        <v>23</v>
      </c>
      <c r="Q19116" t="s">
        <v>30</v>
      </c>
    </row>
    <row r="19117" spans="1:17" x14ac:dyDescent="0.2">
      <c r="A19117" s="2">
        <v>42687</v>
      </c>
      <c r="B19117" t="s">
        <v>34</v>
      </c>
      <c r="C19117" t="s">
        <v>890</v>
      </c>
      <c r="D19117" t="s">
        <v>36</v>
      </c>
      <c r="E19117" t="s">
        <v>36</v>
      </c>
      <c r="F19117">
        <v>64</v>
      </c>
      <c r="G19117">
        <v>49</v>
      </c>
      <c r="H19117">
        <v>539</v>
      </c>
      <c r="I19117">
        <v>609</v>
      </c>
      <c r="J19117">
        <v>1</v>
      </c>
      <c r="K19117">
        <v>2</v>
      </c>
      <c r="L19117" t="s">
        <v>20</v>
      </c>
      <c r="M19117" t="s">
        <v>37</v>
      </c>
      <c r="N19117" t="s">
        <v>34</v>
      </c>
      <c r="O19117" t="s">
        <v>22</v>
      </c>
      <c r="P19117" t="s">
        <v>23</v>
      </c>
      <c r="Q19117" t="s">
        <v>41</v>
      </c>
    </row>
    <row r="19118" spans="1:17" x14ac:dyDescent="0.2">
      <c r="A19118" s="2">
        <v>42687</v>
      </c>
      <c r="B19118" t="s">
        <v>94</v>
      </c>
      <c r="C19118" t="s">
        <v>737</v>
      </c>
      <c r="D19118" t="s">
        <v>50</v>
      </c>
      <c r="E19118" t="s">
        <v>50</v>
      </c>
      <c r="F19118">
        <v>22</v>
      </c>
      <c r="G19118">
        <v>203</v>
      </c>
      <c r="H19118">
        <v>891</v>
      </c>
      <c r="I19118">
        <v>11</v>
      </c>
      <c r="J19118">
        <v>4</v>
      </c>
      <c r="K19118">
        <v>0</v>
      </c>
      <c r="L19118" t="s">
        <v>20</v>
      </c>
      <c r="M19118" t="s">
        <v>96</v>
      </c>
      <c r="N19118" t="s">
        <v>94</v>
      </c>
      <c r="O19118" t="s">
        <v>22</v>
      </c>
      <c r="P19118" t="s">
        <v>23</v>
      </c>
      <c r="Q19118" t="s">
        <v>24</v>
      </c>
    </row>
    <row r="19119" spans="1:17" x14ac:dyDescent="0.2">
      <c r="A19119" s="2">
        <v>42687</v>
      </c>
      <c r="B19119" t="s">
        <v>185</v>
      </c>
      <c r="C19119" t="s">
        <v>232</v>
      </c>
      <c r="D19119" t="s">
        <v>27</v>
      </c>
      <c r="E19119" t="s">
        <v>19</v>
      </c>
      <c r="F19119">
        <v>75</v>
      </c>
      <c r="G19119">
        <v>147</v>
      </c>
      <c r="H19119">
        <v>463</v>
      </c>
      <c r="I19119">
        <v>204</v>
      </c>
      <c r="J19119">
        <v>1</v>
      </c>
      <c r="K19119">
        <v>0</v>
      </c>
      <c r="L19119" t="s">
        <v>230</v>
      </c>
      <c r="M19119" t="s">
        <v>412</v>
      </c>
      <c r="N19119" t="s">
        <v>185</v>
      </c>
      <c r="O19119" t="s">
        <v>22</v>
      </c>
      <c r="P19119" t="s">
        <v>23</v>
      </c>
      <c r="Q19119" t="s">
        <v>24</v>
      </c>
    </row>
    <row r="19120" spans="1:17" x14ac:dyDescent="0.2">
      <c r="A19120" s="2">
        <v>42687</v>
      </c>
      <c r="B19120" t="s">
        <v>97</v>
      </c>
      <c r="C19120" t="s">
        <v>126</v>
      </c>
      <c r="D19120" t="s">
        <v>50</v>
      </c>
      <c r="E19120" t="s">
        <v>50</v>
      </c>
      <c r="F19120">
        <v>130</v>
      </c>
      <c r="G19120">
        <v>20</v>
      </c>
      <c r="H19120">
        <v>252</v>
      </c>
      <c r="I19120">
        <v>901</v>
      </c>
      <c r="J19120">
        <v>1</v>
      </c>
      <c r="K19120">
        <v>3</v>
      </c>
      <c r="L19120" t="s">
        <v>20</v>
      </c>
      <c r="M19120" t="s">
        <v>97</v>
      </c>
      <c r="N19120" t="s">
        <v>97</v>
      </c>
      <c r="O19120" t="s">
        <v>22</v>
      </c>
      <c r="P19120" t="s">
        <v>23</v>
      </c>
      <c r="Q19120" t="s">
        <v>41</v>
      </c>
    </row>
    <row r="19121" spans="1:17" x14ac:dyDescent="0.2">
      <c r="A19121" s="2">
        <v>42687</v>
      </c>
      <c r="B19121" t="s">
        <v>82</v>
      </c>
      <c r="C19121" t="s">
        <v>101</v>
      </c>
      <c r="D19121" t="s">
        <v>50</v>
      </c>
      <c r="E19121" t="s">
        <v>50</v>
      </c>
      <c r="F19121">
        <v>8</v>
      </c>
      <c r="G19121">
        <v>116</v>
      </c>
      <c r="H19121">
        <v>1230</v>
      </c>
      <c r="I19121">
        <v>306</v>
      </c>
      <c r="J19121">
        <v>4</v>
      </c>
      <c r="K19121">
        <v>1</v>
      </c>
      <c r="L19121" t="s">
        <v>20</v>
      </c>
      <c r="M19121" t="s">
        <v>1001</v>
      </c>
      <c r="N19121" t="s">
        <v>82</v>
      </c>
      <c r="O19121" t="s">
        <v>22</v>
      </c>
      <c r="P19121" t="s">
        <v>23</v>
      </c>
      <c r="Q19121" t="s">
        <v>24</v>
      </c>
    </row>
    <row r="19122" spans="1:17" x14ac:dyDescent="0.2">
      <c r="A19122" s="2">
        <v>42687</v>
      </c>
      <c r="B19122" t="s">
        <v>443</v>
      </c>
      <c r="C19122" t="s">
        <v>648</v>
      </c>
      <c r="D19122" t="s">
        <v>115</v>
      </c>
      <c r="E19122" t="s">
        <v>115</v>
      </c>
      <c r="F19122">
        <v>171</v>
      </c>
      <c r="G19122">
        <v>167</v>
      </c>
      <c r="H19122">
        <v>121</v>
      </c>
      <c r="I19122">
        <v>122</v>
      </c>
      <c r="J19122">
        <v>1</v>
      </c>
      <c r="K19122">
        <v>0</v>
      </c>
      <c r="L19122" t="s">
        <v>28</v>
      </c>
      <c r="M19122" t="s">
        <v>1696</v>
      </c>
      <c r="N19122" t="s">
        <v>443</v>
      </c>
      <c r="O19122" t="s">
        <v>22</v>
      </c>
      <c r="P19122" t="s">
        <v>23</v>
      </c>
      <c r="Q19122" t="s">
        <v>24</v>
      </c>
    </row>
    <row r="19123" spans="1:17" x14ac:dyDescent="0.2">
      <c r="A19123" s="2">
        <v>42687</v>
      </c>
      <c r="B19123" t="s">
        <v>354</v>
      </c>
      <c r="C19123" t="s">
        <v>203</v>
      </c>
      <c r="D19123" t="s">
        <v>57</v>
      </c>
      <c r="E19123" t="s">
        <v>57</v>
      </c>
      <c r="F19123">
        <v>193</v>
      </c>
      <c r="G19123">
        <v>172</v>
      </c>
      <c r="H19123">
        <v>55</v>
      </c>
      <c r="I19123">
        <v>119</v>
      </c>
      <c r="J19123">
        <v>1</v>
      </c>
      <c r="K19123">
        <v>0</v>
      </c>
      <c r="L19123" t="s">
        <v>20</v>
      </c>
      <c r="M19123" t="s">
        <v>357</v>
      </c>
      <c r="N19123" t="s">
        <v>354</v>
      </c>
      <c r="O19123" t="s">
        <v>22</v>
      </c>
      <c r="P19123" t="s">
        <v>23</v>
      </c>
      <c r="Q19123" t="s">
        <v>24</v>
      </c>
    </row>
    <row r="19124" spans="1:17" x14ac:dyDescent="0.2">
      <c r="A19124" s="2">
        <v>42687</v>
      </c>
      <c r="B19124" t="s">
        <v>453</v>
      </c>
      <c r="C19124" t="s">
        <v>263</v>
      </c>
      <c r="D19124" t="s">
        <v>27</v>
      </c>
      <c r="E19124" t="s">
        <v>27</v>
      </c>
      <c r="F19124">
        <v>73</v>
      </c>
      <c r="G19124">
        <v>87</v>
      </c>
      <c r="H19124">
        <v>471</v>
      </c>
      <c r="I19124">
        <v>404</v>
      </c>
      <c r="J19124">
        <v>0</v>
      </c>
      <c r="K19124">
        <v>2</v>
      </c>
      <c r="L19124" t="s">
        <v>230</v>
      </c>
      <c r="M19124" t="s">
        <v>482</v>
      </c>
      <c r="N19124" t="s">
        <v>453</v>
      </c>
      <c r="O19124" t="s">
        <v>22</v>
      </c>
      <c r="P19124" t="s">
        <v>23</v>
      </c>
      <c r="Q19124" t="s">
        <v>41</v>
      </c>
    </row>
    <row r="19125" spans="1:17" x14ac:dyDescent="0.2">
      <c r="A19125" s="2">
        <v>42687</v>
      </c>
      <c r="B19125" t="s">
        <v>53</v>
      </c>
      <c r="C19125" t="s">
        <v>48</v>
      </c>
      <c r="D19125" t="s">
        <v>50</v>
      </c>
      <c r="E19125" t="s">
        <v>50</v>
      </c>
      <c r="F19125">
        <v>14</v>
      </c>
      <c r="G19125">
        <v>74</v>
      </c>
      <c r="H19125">
        <v>1071</v>
      </c>
      <c r="I19125">
        <v>468</v>
      </c>
      <c r="J19125">
        <v>2</v>
      </c>
      <c r="K19125">
        <v>0</v>
      </c>
      <c r="L19125" t="s">
        <v>20</v>
      </c>
      <c r="M19125" t="s">
        <v>714</v>
      </c>
      <c r="N19125" t="s">
        <v>53</v>
      </c>
      <c r="O19125" t="s">
        <v>22</v>
      </c>
      <c r="P19125" t="s">
        <v>23</v>
      </c>
      <c r="Q19125" t="s">
        <v>24</v>
      </c>
    </row>
    <row r="19126" spans="1:17" x14ac:dyDescent="0.2">
      <c r="A19126" s="2">
        <v>42687</v>
      </c>
      <c r="B19126" t="s">
        <v>602</v>
      </c>
      <c r="C19126" t="s">
        <v>1073</v>
      </c>
      <c r="D19126" t="s">
        <v>115</v>
      </c>
      <c r="E19126" t="s">
        <v>115</v>
      </c>
      <c r="F19126">
        <v>140</v>
      </c>
      <c r="G19126">
        <v>145</v>
      </c>
      <c r="H19126">
        <v>226</v>
      </c>
      <c r="I19126">
        <v>207</v>
      </c>
      <c r="J19126">
        <v>1</v>
      </c>
      <c r="K19126">
        <v>0</v>
      </c>
      <c r="L19126" t="s">
        <v>28</v>
      </c>
      <c r="M19126" t="s">
        <v>603</v>
      </c>
      <c r="N19126" t="s">
        <v>602</v>
      </c>
      <c r="O19126" t="s">
        <v>22</v>
      </c>
      <c r="P19126" t="s">
        <v>23</v>
      </c>
      <c r="Q19126" t="s">
        <v>24</v>
      </c>
    </row>
    <row r="19127" spans="1:17" x14ac:dyDescent="0.2">
      <c r="A19127" s="2">
        <v>42687</v>
      </c>
      <c r="B19127" t="s">
        <v>45</v>
      </c>
      <c r="C19127" t="s">
        <v>211</v>
      </c>
      <c r="D19127" t="s">
        <v>36</v>
      </c>
      <c r="E19127" t="s">
        <v>36</v>
      </c>
      <c r="F19127">
        <v>110</v>
      </c>
      <c r="G19127">
        <v>144</v>
      </c>
      <c r="H19127">
        <v>323</v>
      </c>
      <c r="I19127">
        <v>212</v>
      </c>
      <c r="J19127">
        <v>3</v>
      </c>
      <c r="K19127">
        <v>0</v>
      </c>
      <c r="L19127" t="s">
        <v>28</v>
      </c>
      <c r="M19127" t="s">
        <v>47</v>
      </c>
      <c r="N19127" t="s">
        <v>45</v>
      </c>
      <c r="O19127" t="s">
        <v>22</v>
      </c>
      <c r="P19127" t="s">
        <v>23</v>
      </c>
      <c r="Q19127" t="s">
        <v>24</v>
      </c>
    </row>
    <row r="19128" spans="1:17" x14ac:dyDescent="0.2">
      <c r="A19128" s="2">
        <v>42688</v>
      </c>
      <c r="B19128" t="s">
        <v>213</v>
      </c>
      <c r="C19128" t="s">
        <v>239</v>
      </c>
      <c r="D19128" t="s">
        <v>115</v>
      </c>
      <c r="E19128" t="s">
        <v>115</v>
      </c>
      <c r="F19128">
        <v>156</v>
      </c>
      <c r="G19128">
        <v>129</v>
      </c>
      <c r="H19128">
        <v>165</v>
      </c>
      <c r="I19128">
        <v>259</v>
      </c>
      <c r="J19128">
        <v>0</v>
      </c>
      <c r="K19128">
        <v>3</v>
      </c>
      <c r="L19128" t="s">
        <v>28</v>
      </c>
      <c r="M19128" t="s">
        <v>535</v>
      </c>
      <c r="N19128" t="s">
        <v>213</v>
      </c>
      <c r="O19128" t="s">
        <v>22</v>
      </c>
      <c r="P19128" t="s">
        <v>23</v>
      </c>
      <c r="Q19128" t="s">
        <v>41</v>
      </c>
    </row>
    <row r="19129" spans="1:17" x14ac:dyDescent="0.2">
      <c r="A19129" s="2">
        <v>42688</v>
      </c>
      <c r="B19129" t="s">
        <v>649</v>
      </c>
      <c r="C19129" t="s">
        <v>651</v>
      </c>
      <c r="D19129" t="s">
        <v>115</v>
      </c>
      <c r="E19129" t="s">
        <v>115</v>
      </c>
      <c r="F19129">
        <v>175</v>
      </c>
      <c r="G19129">
        <v>192</v>
      </c>
      <c r="H19129">
        <v>106</v>
      </c>
      <c r="I19129">
        <v>57</v>
      </c>
      <c r="J19129">
        <v>3</v>
      </c>
      <c r="K19129">
        <v>2</v>
      </c>
      <c r="L19129" t="s">
        <v>1206</v>
      </c>
      <c r="M19129" t="s">
        <v>1695</v>
      </c>
      <c r="N19129" t="s">
        <v>391</v>
      </c>
      <c r="O19129" t="s">
        <v>122</v>
      </c>
      <c r="P19129" t="s">
        <v>23</v>
      </c>
      <c r="Q19129" t="s">
        <v>24</v>
      </c>
    </row>
    <row r="19130" spans="1:17" x14ac:dyDescent="0.2">
      <c r="A19130" s="2">
        <v>42688</v>
      </c>
      <c r="B19130" t="s">
        <v>391</v>
      </c>
      <c r="C19130" t="s">
        <v>655</v>
      </c>
      <c r="D19130" t="s">
        <v>115</v>
      </c>
      <c r="E19130" t="s">
        <v>57</v>
      </c>
      <c r="F19130">
        <v>164</v>
      </c>
      <c r="G19130">
        <v>159</v>
      </c>
      <c r="H19130">
        <v>134</v>
      </c>
      <c r="I19130">
        <v>152</v>
      </c>
      <c r="J19130">
        <v>2</v>
      </c>
      <c r="K19130">
        <v>1</v>
      </c>
      <c r="L19130" t="s">
        <v>28</v>
      </c>
      <c r="M19130" t="s">
        <v>861</v>
      </c>
      <c r="N19130" t="s">
        <v>391</v>
      </c>
      <c r="O19130" t="s">
        <v>22</v>
      </c>
      <c r="P19130" t="s">
        <v>23</v>
      </c>
      <c r="Q19130" t="s">
        <v>24</v>
      </c>
    </row>
    <row r="19131" spans="1:17" x14ac:dyDescent="0.2">
      <c r="A19131" s="2">
        <v>42688</v>
      </c>
      <c r="B19131" t="s">
        <v>90</v>
      </c>
      <c r="C19131" t="s">
        <v>249</v>
      </c>
      <c r="D19131" t="s">
        <v>50</v>
      </c>
      <c r="E19131" t="s">
        <v>50</v>
      </c>
      <c r="F19131">
        <v>15</v>
      </c>
      <c r="G19131">
        <v>52</v>
      </c>
      <c r="H19131">
        <v>1029</v>
      </c>
      <c r="I19131">
        <v>594</v>
      </c>
      <c r="J19131">
        <v>1</v>
      </c>
      <c r="K19131">
        <v>1</v>
      </c>
      <c r="L19131" t="s">
        <v>28</v>
      </c>
      <c r="M19131" t="s">
        <v>1340</v>
      </c>
      <c r="N19131" t="s">
        <v>90</v>
      </c>
      <c r="O19131" t="s">
        <v>22</v>
      </c>
      <c r="P19131" t="s">
        <v>23</v>
      </c>
      <c r="Q19131" t="s">
        <v>30</v>
      </c>
    </row>
    <row r="19132" spans="1:17" x14ac:dyDescent="0.2">
      <c r="A19132" s="2">
        <v>42689</v>
      </c>
      <c r="B19132" t="s">
        <v>39</v>
      </c>
      <c r="C19132" t="s">
        <v>43</v>
      </c>
      <c r="D19132" t="s">
        <v>19</v>
      </c>
      <c r="E19132" t="s">
        <v>19</v>
      </c>
      <c r="F19132">
        <v>1</v>
      </c>
      <c r="G19132">
        <v>5</v>
      </c>
      <c r="H19132">
        <v>1621</v>
      </c>
      <c r="I19132">
        <v>1361</v>
      </c>
      <c r="J19132">
        <v>3</v>
      </c>
      <c r="K19132">
        <v>0</v>
      </c>
      <c r="L19132" t="s">
        <v>20</v>
      </c>
      <c r="M19132" t="s">
        <v>903</v>
      </c>
      <c r="N19132" t="s">
        <v>39</v>
      </c>
      <c r="O19132" t="s">
        <v>22</v>
      </c>
      <c r="P19132" t="s">
        <v>23</v>
      </c>
      <c r="Q19132" t="s">
        <v>24</v>
      </c>
    </row>
    <row r="19133" spans="1:17" x14ac:dyDescent="0.2">
      <c r="A19133" s="2">
        <v>42689</v>
      </c>
      <c r="B19133" t="s">
        <v>69</v>
      </c>
      <c r="C19133" t="s">
        <v>244</v>
      </c>
      <c r="D19133" t="s">
        <v>50</v>
      </c>
      <c r="E19133" t="s">
        <v>50</v>
      </c>
      <c r="F19133">
        <v>30</v>
      </c>
      <c r="G19133">
        <v>26</v>
      </c>
      <c r="H19133">
        <v>792</v>
      </c>
      <c r="I19133">
        <v>839</v>
      </c>
      <c r="J19133">
        <v>0</v>
      </c>
      <c r="K19133">
        <v>0</v>
      </c>
      <c r="L19133" t="s">
        <v>28</v>
      </c>
      <c r="M19133" t="s">
        <v>71</v>
      </c>
      <c r="N19133" t="s">
        <v>69</v>
      </c>
      <c r="O19133" t="s">
        <v>22</v>
      </c>
      <c r="P19133" t="s">
        <v>23</v>
      </c>
      <c r="Q19133" t="s">
        <v>30</v>
      </c>
    </row>
    <row r="19134" spans="1:17" x14ac:dyDescent="0.2">
      <c r="A19134" s="2">
        <v>42689</v>
      </c>
      <c r="B19134" t="s">
        <v>402</v>
      </c>
      <c r="C19134" t="s">
        <v>569</v>
      </c>
      <c r="D19134" t="s">
        <v>115</v>
      </c>
      <c r="E19134" t="s">
        <v>115</v>
      </c>
      <c r="F19134">
        <v>123</v>
      </c>
      <c r="G19134">
        <v>99</v>
      </c>
      <c r="H19134">
        <v>272</v>
      </c>
      <c r="I19134">
        <v>342</v>
      </c>
      <c r="J19134">
        <v>0</v>
      </c>
      <c r="K19134">
        <v>0</v>
      </c>
      <c r="L19134" t="s">
        <v>28</v>
      </c>
      <c r="M19134" t="s">
        <v>1002</v>
      </c>
      <c r="N19134" t="s">
        <v>402</v>
      </c>
      <c r="O19134" t="s">
        <v>22</v>
      </c>
      <c r="P19134" t="s">
        <v>23</v>
      </c>
      <c r="Q19134" t="s">
        <v>30</v>
      </c>
    </row>
    <row r="19135" spans="1:17" x14ac:dyDescent="0.2">
      <c r="A19135" s="2">
        <v>42689</v>
      </c>
      <c r="B19135" t="s">
        <v>17</v>
      </c>
      <c r="C19135" t="s">
        <v>38</v>
      </c>
      <c r="D19135" t="s">
        <v>19</v>
      </c>
      <c r="E19135" t="s">
        <v>19</v>
      </c>
      <c r="F19135">
        <v>80</v>
      </c>
      <c r="G19135">
        <v>37</v>
      </c>
      <c r="H19135">
        <v>443</v>
      </c>
      <c r="I19135">
        <v>737</v>
      </c>
      <c r="J19135">
        <v>1</v>
      </c>
      <c r="K19135">
        <v>0</v>
      </c>
      <c r="L19135" t="s">
        <v>20</v>
      </c>
      <c r="M19135" t="s">
        <v>21</v>
      </c>
      <c r="N19135" t="s">
        <v>17</v>
      </c>
      <c r="O19135" t="s">
        <v>22</v>
      </c>
      <c r="P19135" t="s">
        <v>23</v>
      </c>
      <c r="Q19135" t="s">
        <v>24</v>
      </c>
    </row>
    <row r="19136" spans="1:17" x14ac:dyDescent="0.2">
      <c r="A19136" s="2">
        <v>42689</v>
      </c>
      <c r="B19136" t="s">
        <v>107</v>
      </c>
      <c r="C19136" t="s">
        <v>18</v>
      </c>
      <c r="D19136" t="s">
        <v>19</v>
      </c>
      <c r="E19136" t="s">
        <v>19</v>
      </c>
      <c r="F19136">
        <v>6</v>
      </c>
      <c r="G19136">
        <v>9</v>
      </c>
      <c r="H19136">
        <v>1273</v>
      </c>
      <c r="I19136">
        <v>1174</v>
      </c>
      <c r="J19136">
        <v>3</v>
      </c>
      <c r="K19136">
        <v>1</v>
      </c>
      <c r="L19136" t="s">
        <v>20</v>
      </c>
      <c r="M19136" t="s">
        <v>310</v>
      </c>
      <c r="N19136" t="s">
        <v>107</v>
      </c>
      <c r="O19136" t="s">
        <v>22</v>
      </c>
      <c r="P19136" t="s">
        <v>23</v>
      </c>
      <c r="Q19136" t="s">
        <v>24</v>
      </c>
    </row>
    <row r="19137" spans="1:17" x14ac:dyDescent="0.2">
      <c r="A19137" s="2">
        <v>42689</v>
      </c>
      <c r="B19137" t="s">
        <v>182</v>
      </c>
      <c r="C19137" t="s">
        <v>166</v>
      </c>
      <c r="D19137" t="s">
        <v>115</v>
      </c>
      <c r="E19137" t="s">
        <v>115</v>
      </c>
      <c r="F19137">
        <v>84</v>
      </c>
      <c r="G19137">
        <v>91</v>
      </c>
      <c r="H19137">
        <v>419</v>
      </c>
      <c r="I19137">
        <v>385</v>
      </c>
      <c r="J19137">
        <v>0</v>
      </c>
      <c r="K19137">
        <v>0</v>
      </c>
      <c r="L19137" t="s">
        <v>20</v>
      </c>
      <c r="M19137" t="s">
        <v>686</v>
      </c>
      <c r="N19137" t="s">
        <v>182</v>
      </c>
      <c r="O19137" t="s">
        <v>22</v>
      </c>
      <c r="P19137" t="s">
        <v>23</v>
      </c>
      <c r="Q19137" t="s">
        <v>30</v>
      </c>
    </row>
    <row r="19138" spans="1:17" x14ac:dyDescent="0.2">
      <c r="A19138" s="2">
        <v>42689</v>
      </c>
      <c r="B19138" t="s">
        <v>131</v>
      </c>
      <c r="C19138" t="s">
        <v>77</v>
      </c>
      <c r="D19138" t="s">
        <v>27</v>
      </c>
      <c r="E19138" t="s">
        <v>27</v>
      </c>
      <c r="F19138">
        <v>18</v>
      </c>
      <c r="G19138">
        <v>24</v>
      </c>
      <c r="H19138">
        <v>971</v>
      </c>
      <c r="I19138">
        <v>852</v>
      </c>
      <c r="J19138">
        <v>4</v>
      </c>
      <c r="K19138">
        <v>0</v>
      </c>
      <c r="L19138" t="s">
        <v>20</v>
      </c>
      <c r="M19138" t="s">
        <v>637</v>
      </c>
      <c r="N19138" t="s">
        <v>131</v>
      </c>
      <c r="O19138" t="s">
        <v>22</v>
      </c>
      <c r="P19138" t="s">
        <v>23</v>
      </c>
      <c r="Q19138" t="s">
        <v>24</v>
      </c>
    </row>
    <row r="19139" spans="1:17" x14ac:dyDescent="0.2">
      <c r="A19139" s="2">
        <v>42689</v>
      </c>
      <c r="B19139" t="s">
        <v>293</v>
      </c>
      <c r="C19139" t="s">
        <v>72</v>
      </c>
      <c r="D19139" t="s">
        <v>50</v>
      </c>
      <c r="E19139" t="s">
        <v>50</v>
      </c>
      <c r="F19139">
        <v>40</v>
      </c>
      <c r="G19139">
        <v>50</v>
      </c>
      <c r="H19139">
        <v>663</v>
      </c>
      <c r="I19139">
        <v>605</v>
      </c>
      <c r="J19139">
        <v>1</v>
      </c>
      <c r="K19139">
        <v>1</v>
      </c>
      <c r="L19139" t="s">
        <v>28</v>
      </c>
      <c r="M19139" t="s">
        <v>1689</v>
      </c>
      <c r="N19139" t="s">
        <v>293</v>
      </c>
      <c r="O19139" t="s">
        <v>22</v>
      </c>
      <c r="P19139" t="s">
        <v>23</v>
      </c>
      <c r="Q19139" t="s">
        <v>30</v>
      </c>
    </row>
    <row r="19140" spans="1:17" x14ac:dyDescent="0.2">
      <c r="A19140" s="2">
        <v>42689</v>
      </c>
      <c r="B19140" t="s">
        <v>31</v>
      </c>
      <c r="C19140" t="s">
        <v>32</v>
      </c>
      <c r="D19140" t="s">
        <v>19</v>
      </c>
      <c r="E19140" t="s">
        <v>19</v>
      </c>
      <c r="F19140">
        <v>19</v>
      </c>
      <c r="G19140">
        <v>68</v>
      </c>
      <c r="H19140">
        <v>932</v>
      </c>
      <c r="I19140">
        <v>515</v>
      </c>
      <c r="J19140">
        <v>3</v>
      </c>
      <c r="K19140">
        <v>0</v>
      </c>
      <c r="L19140" t="s">
        <v>20</v>
      </c>
      <c r="M19140" t="s">
        <v>33</v>
      </c>
      <c r="N19140" t="s">
        <v>31</v>
      </c>
      <c r="O19140" t="s">
        <v>22</v>
      </c>
      <c r="P19140" t="s">
        <v>23</v>
      </c>
      <c r="Q19140" t="s">
        <v>24</v>
      </c>
    </row>
    <row r="19141" spans="1:17" x14ac:dyDescent="0.2">
      <c r="A19141" s="2">
        <v>42689</v>
      </c>
      <c r="B19141" t="s">
        <v>89</v>
      </c>
      <c r="C19141" t="s">
        <v>106</v>
      </c>
      <c r="D19141" t="s">
        <v>50</v>
      </c>
      <c r="E19141" t="s">
        <v>50</v>
      </c>
      <c r="F19141">
        <v>12</v>
      </c>
      <c r="G19141">
        <v>10</v>
      </c>
      <c r="H19141">
        <v>1090</v>
      </c>
      <c r="I19141">
        <v>1167</v>
      </c>
      <c r="J19141">
        <v>2</v>
      </c>
      <c r="K19141">
        <v>2</v>
      </c>
      <c r="L19141" t="s">
        <v>28</v>
      </c>
      <c r="M19141" t="s">
        <v>91</v>
      </c>
      <c r="N19141" t="s">
        <v>89</v>
      </c>
      <c r="O19141" t="s">
        <v>22</v>
      </c>
      <c r="P19141" t="s">
        <v>23</v>
      </c>
      <c r="Q19141" t="s">
        <v>30</v>
      </c>
    </row>
    <row r="19142" spans="1:17" x14ac:dyDescent="0.2">
      <c r="A19142" s="2">
        <v>42689</v>
      </c>
      <c r="B19142" t="s">
        <v>67</v>
      </c>
      <c r="C19142" t="s">
        <v>136</v>
      </c>
      <c r="D19142" t="s">
        <v>50</v>
      </c>
      <c r="E19142" t="s">
        <v>36</v>
      </c>
      <c r="F19142">
        <v>7</v>
      </c>
      <c r="G19142">
        <v>31</v>
      </c>
      <c r="H19142">
        <v>1271</v>
      </c>
      <c r="I19142">
        <v>790</v>
      </c>
      <c r="J19142">
        <v>0</v>
      </c>
      <c r="K19142">
        <v>0</v>
      </c>
      <c r="L19142" t="s">
        <v>28</v>
      </c>
      <c r="M19142" t="s">
        <v>759</v>
      </c>
      <c r="N19142" t="s">
        <v>67</v>
      </c>
      <c r="O19142" t="s">
        <v>22</v>
      </c>
      <c r="P19142" t="s">
        <v>23</v>
      </c>
      <c r="Q19142" t="s">
        <v>30</v>
      </c>
    </row>
    <row r="19143" spans="1:17" x14ac:dyDescent="0.2">
      <c r="A19143" s="2">
        <v>42689</v>
      </c>
      <c r="B19143" t="s">
        <v>141</v>
      </c>
      <c r="C19143" t="s">
        <v>1284</v>
      </c>
      <c r="D19143" t="s">
        <v>36</v>
      </c>
      <c r="E19143" t="s">
        <v>36</v>
      </c>
      <c r="F19143">
        <v>110</v>
      </c>
      <c r="G19143">
        <v>143</v>
      </c>
      <c r="H19143">
        <v>322</v>
      </c>
      <c r="I19143">
        <v>222</v>
      </c>
      <c r="J19143">
        <v>1</v>
      </c>
      <c r="K19143">
        <v>1</v>
      </c>
      <c r="L19143" t="s">
        <v>28</v>
      </c>
      <c r="M19143" t="s">
        <v>130</v>
      </c>
      <c r="N19143" t="s">
        <v>128</v>
      </c>
      <c r="O19143" t="s">
        <v>122</v>
      </c>
      <c r="P19143" t="s">
        <v>23</v>
      </c>
      <c r="Q19143" t="s">
        <v>30</v>
      </c>
    </row>
    <row r="19144" spans="1:17" x14ac:dyDescent="0.2">
      <c r="A19144" s="2">
        <v>42689</v>
      </c>
      <c r="B19144" t="s">
        <v>304</v>
      </c>
      <c r="C19144" t="s">
        <v>282</v>
      </c>
      <c r="D19144" t="s">
        <v>27</v>
      </c>
      <c r="E19144" t="s">
        <v>19</v>
      </c>
      <c r="F19144">
        <v>86</v>
      </c>
      <c r="G19144">
        <v>65</v>
      </c>
      <c r="H19144">
        <v>411</v>
      </c>
      <c r="I19144">
        <v>533</v>
      </c>
      <c r="J19144">
        <v>3</v>
      </c>
      <c r="K19144">
        <v>1</v>
      </c>
      <c r="L19144" t="s">
        <v>20</v>
      </c>
      <c r="M19144" t="s">
        <v>628</v>
      </c>
      <c r="N19144" t="s">
        <v>304</v>
      </c>
      <c r="O19144" t="s">
        <v>22</v>
      </c>
      <c r="P19144" t="s">
        <v>23</v>
      </c>
      <c r="Q19144" t="s">
        <v>24</v>
      </c>
    </row>
    <row r="19145" spans="1:17" x14ac:dyDescent="0.2">
      <c r="A19145" s="2">
        <v>42689</v>
      </c>
      <c r="B19145" t="s">
        <v>119</v>
      </c>
      <c r="C19145" t="s">
        <v>129</v>
      </c>
      <c r="D19145" t="s">
        <v>50</v>
      </c>
      <c r="E19145" t="s">
        <v>50</v>
      </c>
      <c r="F19145">
        <v>13</v>
      </c>
      <c r="G19145">
        <v>2</v>
      </c>
      <c r="H19145">
        <v>1081</v>
      </c>
      <c r="I19145">
        <v>1465</v>
      </c>
      <c r="J19145">
        <v>0</v>
      </c>
      <c r="K19145">
        <v>0</v>
      </c>
      <c r="L19145" t="s">
        <v>28</v>
      </c>
      <c r="M19145" t="s">
        <v>192</v>
      </c>
      <c r="N19145" t="s">
        <v>119</v>
      </c>
      <c r="O19145" t="s">
        <v>22</v>
      </c>
      <c r="P19145" t="s">
        <v>23</v>
      </c>
      <c r="Q19145" t="s">
        <v>30</v>
      </c>
    </row>
    <row r="19146" spans="1:17" x14ac:dyDescent="0.2">
      <c r="A19146" s="2">
        <v>42689</v>
      </c>
      <c r="B19146" t="s">
        <v>143</v>
      </c>
      <c r="C19146" t="s">
        <v>113</v>
      </c>
      <c r="D19146" t="s">
        <v>115</v>
      </c>
      <c r="E19146" t="s">
        <v>115</v>
      </c>
      <c r="F19146">
        <v>51</v>
      </c>
      <c r="G19146">
        <v>54</v>
      </c>
      <c r="H19146">
        <v>601</v>
      </c>
      <c r="I19146">
        <v>593</v>
      </c>
      <c r="J19146">
        <v>2</v>
      </c>
      <c r="K19146">
        <v>1</v>
      </c>
      <c r="L19146" t="s">
        <v>20</v>
      </c>
      <c r="M19146" t="s">
        <v>1014</v>
      </c>
      <c r="N19146" t="s">
        <v>143</v>
      </c>
      <c r="O19146" t="s">
        <v>22</v>
      </c>
      <c r="P19146" t="s">
        <v>23</v>
      </c>
      <c r="Q19146" t="s">
        <v>24</v>
      </c>
    </row>
    <row r="19147" spans="1:17" x14ac:dyDescent="0.2">
      <c r="A19147" s="2">
        <v>42689</v>
      </c>
      <c r="B19147" t="s">
        <v>177</v>
      </c>
      <c r="C19147" t="s">
        <v>464</v>
      </c>
      <c r="D19147" t="s">
        <v>115</v>
      </c>
      <c r="E19147" t="s">
        <v>115</v>
      </c>
      <c r="F19147">
        <v>104</v>
      </c>
      <c r="G19147">
        <v>149</v>
      </c>
      <c r="H19147">
        <v>331</v>
      </c>
      <c r="I19147">
        <v>201</v>
      </c>
      <c r="J19147">
        <v>0</v>
      </c>
      <c r="K19147">
        <v>0</v>
      </c>
      <c r="L19147" t="s">
        <v>28</v>
      </c>
      <c r="M19147" t="s">
        <v>640</v>
      </c>
      <c r="N19147" t="s">
        <v>177</v>
      </c>
      <c r="O19147" t="s">
        <v>22</v>
      </c>
      <c r="P19147" t="s">
        <v>23</v>
      </c>
      <c r="Q19147" t="s">
        <v>30</v>
      </c>
    </row>
    <row r="19148" spans="1:17" x14ac:dyDescent="0.2">
      <c r="A19148" s="2">
        <v>42689</v>
      </c>
      <c r="B19148" t="s">
        <v>207</v>
      </c>
      <c r="C19148" t="s">
        <v>339</v>
      </c>
      <c r="D19148" t="s">
        <v>36</v>
      </c>
      <c r="E19148" t="s">
        <v>36</v>
      </c>
      <c r="F19148">
        <v>85</v>
      </c>
      <c r="G19148">
        <v>104</v>
      </c>
      <c r="H19148">
        <v>416</v>
      </c>
      <c r="I19148">
        <v>332</v>
      </c>
      <c r="J19148">
        <v>1</v>
      </c>
      <c r="K19148">
        <v>0</v>
      </c>
      <c r="L19148" t="s">
        <v>28</v>
      </c>
      <c r="M19148" t="s">
        <v>209</v>
      </c>
      <c r="N19148" t="s">
        <v>207</v>
      </c>
      <c r="O19148" t="s">
        <v>22</v>
      </c>
      <c r="P19148" t="s">
        <v>23</v>
      </c>
      <c r="Q19148" t="s">
        <v>24</v>
      </c>
    </row>
    <row r="19149" spans="1:17" x14ac:dyDescent="0.2">
      <c r="A19149" s="2">
        <v>42689</v>
      </c>
      <c r="B19149" t="s">
        <v>133</v>
      </c>
      <c r="C19149" t="s">
        <v>449</v>
      </c>
      <c r="D19149" t="s">
        <v>115</v>
      </c>
      <c r="E19149" t="s">
        <v>115</v>
      </c>
      <c r="F19149">
        <v>44</v>
      </c>
      <c r="G19149">
        <v>48</v>
      </c>
      <c r="H19149">
        <v>640</v>
      </c>
      <c r="I19149">
        <v>617</v>
      </c>
      <c r="J19149">
        <v>2</v>
      </c>
      <c r="K19149">
        <v>1</v>
      </c>
      <c r="L19149" t="s">
        <v>20</v>
      </c>
      <c r="M19149" t="s">
        <v>134</v>
      </c>
      <c r="N19149" t="s">
        <v>133</v>
      </c>
      <c r="O19149" t="s">
        <v>22</v>
      </c>
      <c r="P19149" t="s">
        <v>23</v>
      </c>
      <c r="Q19149" t="s">
        <v>24</v>
      </c>
    </row>
    <row r="19150" spans="1:17" x14ac:dyDescent="0.2">
      <c r="A19150" s="2">
        <v>42689</v>
      </c>
      <c r="B19150" t="s">
        <v>184</v>
      </c>
      <c r="C19150" t="s">
        <v>76</v>
      </c>
      <c r="D19150" t="s">
        <v>50</v>
      </c>
      <c r="E19150" t="s">
        <v>50</v>
      </c>
      <c r="F19150">
        <v>178</v>
      </c>
      <c r="G19150">
        <v>21</v>
      </c>
      <c r="H19150">
        <v>96</v>
      </c>
      <c r="I19150">
        <v>898</v>
      </c>
      <c r="J19150">
        <v>0</v>
      </c>
      <c r="K19150">
        <v>2</v>
      </c>
      <c r="L19150" t="s">
        <v>28</v>
      </c>
      <c r="M19150" t="s">
        <v>193</v>
      </c>
      <c r="N19150" t="s">
        <v>184</v>
      </c>
      <c r="O19150" t="s">
        <v>22</v>
      </c>
      <c r="P19150" t="s">
        <v>23</v>
      </c>
      <c r="Q19150" t="s">
        <v>41</v>
      </c>
    </row>
    <row r="19151" spans="1:17" x14ac:dyDescent="0.2">
      <c r="A19151" s="2">
        <v>42689</v>
      </c>
      <c r="B19151" t="s">
        <v>110</v>
      </c>
      <c r="C19151" t="s">
        <v>365</v>
      </c>
      <c r="D19151" t="s">
        <v>36</v>
      </c>
      <c r="E19151" t="s">
        <v>36</v>
      </c>
      <c r="F19151">
        <v>60</v>
      </c>
      <c r="G19151">
        <v>93</v>
      </c>
      <c r="H19151">
        <v>561</v>
      </c>
      <c r="I19151">
        <v>374</v>
      </c>
      <c r="J19151">
        <v>2</v>
      </c>
      <c r="K19151">
        <v>1</v>
      </c>
      <c r="L19151" t="s">
        <v>28</v>
      </c>
      <c r="M19151" t="s">
        <v>485</v>
      </c>
      <c r="N19151" t="s">
        <v>110</v>
      </c>
      <c r="O19151" t="s">
        <v>22</v>
      </c>
      <c r="P19151" t="s">
        <v>23</v>
      </c>
      <c r="Q19151" t="s">
        <v>24</v>
      </c>
    </row>
    <row r="19152" spans="1:17" x14ac:dyDescent="0.2">
      <c r="A19152" s="2">
        <v>42689</v>
      </c>
      <c r="B19152" t="s">
        <v>296</v>
      </c>
      <c r="C19152" t="s">
        <v>149</v>
      </c>
      <c r="D19152" t="s">
        <v>36</v>
      </c>
      <c r="E19152" t="s">
        <v>36</v>
      </c>
      <c r="F19152">
        <v>95</v>
      </c>
      <c r="G19152">
        <v>62</v>
      </c>
      <c r="H19152">
        <v>359</v>
      </c>
      <c r="I19152">
        <v>559</v>
      </c>
      <c r="J19152">
        <v>1</v>
      </c>
      <c r="K19152">
        <v>1</v>
      </c>
      <c r="L19152" t="s">
        <v>28</v>
      </c>
      <c r="M19152" t="s">
        <v>399</v>
      </c>
      <c r="N19152" t="s">
        <v>296</v>
      </c>
      <c r="O19152" t="s">
        <v>22</v>
      </c>
      <c r="P19152" t="s">
        <v>23</v>
      </c>
      <c r="Q19152" t="s">
        <v>30</v>
      </c>
    </row>
    <row r="19153" spans="1:17" x14ac:dyDescent="0.2">
      <c r="A19153" s="2">
        <v>42689</v>
      </c>
      <c r="B19153" t="s">
        <v>459</v>
      </c>
      <c r="C19153" t="s">
        <v>571</v>
      </c>
      <c r="D19153" t="s">
        <v>115</v>
      </c>
      <c r="E19153" t="s">
        <v>115</v>
      </c>
      <c r="F19153">
        <v>186</v>
      </c>
      <c r="G19153">
        <v>196</v>
      </c>
      <c r="H19153">
        <v>73</v>
      </c>
      <c r="I19153">
        <v>40</v>
      </c>
      <c r="J19153">
        <v>1</v>
      </c>
      <c r="K19153">
        <v>0</v>
      </c>
      <c r="L19153" t="s">
        <v>1206</v>
      </c>
      <c r="M19153" t="s">
        <v>1695</v>
      </c>
      <c r="N19153" t="s">
        <v>391</v>
      </c>
      <c r="O19153" t="s">
        <v>122</v>
      </c>
      <c r="P19153" t="s">
        <v>23</v>
      </c>
      <c r="Q19153" t="s">
        <v>24</v>
      </c>
    </row>
    <row r="19154" spans="1:17" x14ac:dyDescent="0.2">
      <c r="A19154" s="2">
        <v>42689</v>
      </c>
      <c r="B19154" t="s">
        <v>1273</v>
      </c>
      <c r="C19154" t="s">
        <v>442</v>
      </c>
      <c r="D19154" t="s">
        <v>57</v>
      </c>
      <c r="E19154" t="s">
        <v>57</v>
      </c>
      <c r="F19154">
        <v>166</v>
      </c>
      <c r="G19154">
        <v>116</v>
      </c>
      <c r="H19154">
        <v>128</v>
      </c>
      <c r="I19154">
        <v>306</v>
      </c>
      <c r="J19154">
        <v>0</v>
      </c>
      <c r="K19154">
        <v>0</v>
      </c>
      <c r="L19154" t="s">
        <v>20</v>
      </c>
      <c r="M19154" t="s">
        <v>1500</v>
      </c>
      <c r="N19154" t="s">
        <v>1273</v>
      </c>
      <c r="O19154" t="s">
        <v>22</v>
      </c>
      <c r="P19154" t="s">
        <v>23</v>
      </c>
      <c r="Q19154" t="s">
        <v>30</v>
      </c>
    </row>
    <row r="19155" spans="1:17" x14ac:dyDescent="0.2">
      <c r="A19155" s="2">
        <v>42689</v>
      </c>
      <c r="B19155" t="s">
        <v>100</v>
      </c>
      <c r="C19155" t="s">
        <v>274</v>
      </c>
      <c r="D19155" t="s">
        <v>50</v>
      </c>
      <c r="E19155" t="s">
        <v>50</v>
      </c>
      <c r="F19155">
        <v>36</v>
      </c>
      <c r="G19155">
        <v>16</v>
      </c>
      <c r="H19155">
        <v>739</v>
      </c>
      <c r="I19155">
        <v>1027</v>
      </c>
      <c r="J19155">
        <v>0</v>
      </c>
      <c r="K19155">
        <v>3</v>
      </c>
      <c r="L19155" t="s">
        <v>28</v>
      </c>
      <c r="M19155" t="s">
        <v>102</v>
      </c>
      <c r="N19155" t="s">
        <v>100</v>
      </c>
      <c r="O19155" t="s">
        <v>22</v>
      </c>
      <c r="P19155" t="s">
        <v>23</v>
      </c>
      <c r="Q19155" t="s">
        <v>41</v>
      </c>
    </row>
    <row r="19156" spans="1:17" x14ac:dyDescent="0.2">
      <c r="A19156" s="2">
        <v>42689</v>
      </c>
      <c r="B19156" t="s">
        <v>531</v>
      </c>
      <c r="C19156" t="s">
        <v>26</v>
      </c>
      <c r="D19156" t="s">
        <v>27</v>
      </c>
      <c r="E19156" t="s">
        <v>27</v>
      </c>
      <c r="F19156">
        <v>63</v>
      </c>
      <c r="G19156">
        <v>17</v>
      </c>
      <c r="H19156">
        <v>551</v>
      </c>
      <c r="I19156">
        <v>1000</v>
      </c>
      <c r="J19156">
        <v>0</v>
      </c>
      <c r="K19156">
        <v>0</v>
      </c>
      <c r="L19156" t="s">
        <v>20</v>
      </c>
      <c r="M19156" t="s">
        <v>534</v>
      </c>
      <c r="N19156" t="s">
        <v>531</v>
      </c>
      <c r="O19156" t="s">
        <v>22</v>
      </c>
      <c r="P19156" t="s">
        <v>23</v>
      </c>
      <c r="Q19156" t="s">
        <v>30</v>
      </c>
    </row>
    <row r="19157" spans="1:17" x14ac:dyDescent="0.2">
      <c r="A19157" s="2">
        <v>42689</v>
      </c>
      <c r="B19157" t="s">
        <v>42</v>
      </c>
      <c r="C19157" t="s">
        <v>25</v>
      </c>
      <c r="D19157" t="s">
        <v>19</v>
      </c>
      <c r="E19157" t="s">
        <v>19</v>
      </c>
      <c r="F19157">
        <v>23</v>
      </c>
      <c r="G19157">
        <v>3</v>
      </c>
      <c r="H19157">
        <v>865</v>
      </c>
      <c r="I19157">
        <v>1409</v>
      </c>
      <c r="J19157">
        <v>0</v>
      </c>
      <c r="K19157">
        <v>2</v>
      </c>
      <c r="L19157" t="s">
        <v>20</v>
      </c>
      <c r="M19157" t="s">
        <v>44</v>
      </c>
      <c r="N19157" t="s">
        <v>42</v>
      </c>
      <c r="O19157" t="s">
        <v>22</v>
      </c>
      <c r="P19157" t="s">
        <v>23</v>
      </c>
      <c r="Q19157" t="s">
        <v>41</v>
      </c>
    </row>
    <row r="19158" spans="1:17" x14ac:dyDescent="0.2">
      <c r="A19158" s="2">
        <v>42689</v>
      </c>
      <c r="B19158" t="s">
        <v>95</v>
      </c>
      <c r="C19158" t="s">
        <v>92</v>
      </c>
      <c r="D19158" t="s">
        <v>50</v>
      </c>
      <c r="E19158" t="s">
        <v>50</v>
      </c>
      <c r="F19158">
        <v>53</v>
      </c>
      <c r="G19158">
        <v>34</v>
      </c>
      <c r="H19158">
        <v>593</v>
      </c>
      <c r="I19158">
        <v>746</v>
      </c>
      <c r="J19158">
        <v>1</v>
      </c>
      <c r="K19158">
        <v>0</v>
      </c>
      <c r="L19158" t="s">
        <v>28</v>
      </c>
      <c r="M19158" t="s">
        <v>1697</v>
      </c>
      <c r="N19158" t="s">
        <v>95</v>
      </c>
      <c r="O19158" t="s">
        <v>22</v>
      </c>
      <c r="P19158" t="s">
        <v>23</v>
      </c>
      <c r="Q19158" t="s">
        <v>24</v>
      </c>
    </row>
    <row r="19159" spans="1:17" x14ac:dyDescent="0.2">
      <c r="A19159" s="2">
        <v>42689</v>
      </c>
      <c r="B19159" t="s">
        <v>469</v>
      </c>
      <c r="C19159" t="s">
        <v>167</v>
      </c>
      <c r="D19159" t="s">
        <v>115</v>
      </c>
      <c r="E19159" t="s">
        <v>115</v>
      </c>
      <c r="F19159">
        <v>96</v>
      </c>
      <c r="G19159">
        <v>27</v>
      </c>
      <c r="H19159">
        <v>356</v>
      </c>
      <c r="I19159">
        <v>837</v>
      </c>
      <c r="J19159">
        <v>0</v>
      </c>
      <c r="K19159">
        <v>0</v>
      </c>
      <c r="L19159" t="s">
        <v>20</v>
      </c>
      <c r="M19159" t="s">
        <v>1688</v>
      </c>
      <c r="N19159" t="s">
        <v>391</v>
      </c>
      <c r="O19159" t="s">
        <v>122</v>
      </c>
      <c r="P19159" t="s">
        <v>23</v>
      </c>
      <c r="Q19159" t="s">
        <v>30</v>
      </c>
    </row>
    <row r="19160" spans="1:17" x14ac:dyDescent="0.2">
      <c r="A19160" s="2">
        <v>42689</v>
      </c>
      <c r="B19160" t="s">
        <v>114</v>
      </c>
      <c r="C19160" t="s">
        <v>55</v>
      </c>
      <c r="D19160" t="s">
        <v>115</v>
      </c>
      <c r="E19160" t="s">
        <v>57</v>
      </c>
      <c r="F19160">
        <v>146</v>
      </c>
      <c r="G19160">
        <v>40</v>
      </c>
      <c r="H19160">
        <v>206</v>
      </c>
      <c r="I19160">
        <v>663</v>
      </c>
      <c r="J19160">
        <v>2</v>
      </c>
      <c r="K19160">
        <v>2</v>
      </c>
      <c r="L19160" t="s">
        <v>20</v>
      </c>
      <c r="M19160" t="s">
        <v>226</v>
      </c>
      <c r="N19160" t="s">
        <v>114</v>
      </c>
      <c r="O19160" t="s">
        <v>22</v>
      </c>
      <c r="P19160" t="s">
        <v>23</v>
      </c>
      <c r="Q19160" t="s">
        <v>30</v>
      </c>
    </row>
    <row r="19161" spans="1:17" x14ac:dyDescent="0.2">
      <c r="A19161" s="2">
        <v>42689</v>
      </c>
      <c r="B19161" t="s">
        <v>128</v>
      </c>
      <c r="C19161" t="s">
        <v>197</v>
      </c>
      <c r="D19161" t="s">
        <v>36</v>
      </c>
      <c r="E19161" t="s">
        <v>36</v>
      </c>
      <c r="F19161">
        <v>38</v>
      </c>
      <c r="G19161">
        <v>115</v>
      </c>
      <c r="H19161">
        <v>720</v>
      </c>
      <c r="I19161">
        <v>307</v>
      </c>
      <c r="J19161">
        <v>0</v>
      </c>
      <c r="K19161">
        <v>0</v>
      </c>
      <c r="L19161" t="s">
        <v>28</v>
      </c>
      <c r="M19161" t="s">
        <v>1698</v>
      </c>
      <c r="N19161" t="s">
        <v>128</v>
      </c>
      <c r="O19161" t="s">
        <v>22</v>
      </c>
      <c r="P19161" t="s">
        <v>23</v>
      </c>
      <c r="Q19161" t="s">
        <v>30</v>
      </c>
    </row>
    <row r="19162" spans="1:17" x14ac:dyDescent="0.2">
      <c r="A19162" s="2">
        <v>42689</v>
      </c>
      <c r="B19162" t="s">
        <v>168</v>
      </c>
      <c r="C19162" t="s">
        <v>1204</v>
      </c>
      <c r="D19162" t="s">
        <v>50</v>
      </c>
      <c r="E19162" t="s">
        <v>50</v>
      </c>
      <c r="F19162">
        <v>29</v>
      </c>
      <c r="G19162">
        <v>43</v>
      </c>
      <c r="H19162">
        <v>802</v>
      </c>
      <c r="I19162">
        <v>650</v>
      </c>
      <c r="J19162">
        <v>2</v>
      </c>
      <c r="K19162">
        <v>0</v>
      </c>
      <c r="L19162" t="s">
        <v>28</v>
      </c>
      <c r="M19162" t="s">
        <v>1344</v>
      </c>
      <c r="N19162" t="s">
        <v>168</v>
      </c>
      <c r="O19162" t="s">
        <v>22</v>
      </c>
      <c r="P19162" t="s">
        <v>23</v>
      </c>
      <c r="Q19162" t="s">
        <v>24</v>
      </c>
    </row>
    <row r="19163" spans="1:17" x14ac:dyDescent="0.2">
      <c r="A19163" s="2">
        <v>42689</v>
      </c>
      <c r="B19163" t="s">
        <v>176</v>
      </c>
      <c r="C19163" t="s">
        <v>164</v>
      </c>
      <c r="D19163" t="s">
        <v>115</v>
      </c>
      <c r="E19163" t="s">
        <v>115</v>
      </c>
      <c r="F19163">
        <v>70</v>
      </c>
      <c r="G19163">
        <v>113</v>
      </c>
      <c r="H19163">
        <v>513</v>
      </c>
      <c r="I19163">
        <v>313</v>
      </c>
      <c r="J19163">
        <v>2</v>
      </c>
      <c r="K19163">
        <v>0</v>
      </c>
      <c r="L19163" t="s">
        <v>20</v>
      </c>
      <c r="M19163" t="s">
        <v>300</v>
      </c>
      <c r="N19163" t="s">
        <v>176</v>
      </c>
      <c r="O19163" t="s">
        <v>22</v>
      </c>
      <c r="P19163" t="s">
        <v>23</v>
      </c>
      <c r="Q19163" t="s">
        <v>24</v>
      </c>
    </row>
    <row r="19164" spans="1:17" x14ac:dyDescent="0.2">
      <c r="A19164" s="2">
        <v>42693</v>
      </c>
      <c r="B19164" t="s">
        <v>572</v>
      </c>
      <c r="C19164" t="s">
        <v>443</v>
      </c>
      <c r="D19164" t="s">
        <v>115</v>
      </c>
      <c r="E19164" t="s">
        <v>115</v>
      </c>
      <c r="F19164">
        <v>124</v>
      </c>
      <c r="G19164">
        <v>171</v>
      </c>
      <c r="H19164">
        <v>270</v>
      </c>
      <c r="I19164">
        <v>121</v>
      </c>
      <c r="J19164">
        <v>0</v>
      </c>
      <c r="K19164">
        <v>0</v>
      </c>
      <c r="L19164" t="s">
        <v>647</v>
      </c>
      <c r="M19164" t="s">
        <v>1645</v>
      </c>
      <c r="N19164" t="s">
        <v>572</v>
      </c>
      <c r="O19164" t="s">
        <v>22</v>
      </c>
      <c r="P19164" t="s">
        <v>23</v>
      </c>
      <c r="Q19164" t="s">
        <v>30</v>
      </c>
    </row>
    <row r="19165" spans="1:17" x14ac:dyDescent="0.2">
      <c r="A19165" s="2">
        <v>42693</v>
      </c>
      <c r="B19165" t="s">
        <v>453</v>
      </c>
      <c r="C19165" t="s">
        <v>81</v>
      </c>
      <c r="D19165" t="s">
        <v>27</v>
      </c>
      <c r="E19165" t="s">
        <v>50</v>
      </c>
      <c r="F19165">
        <v>73</v>
      </c>
      <c r="G19165">
        <v>119</v>
      </c>
      <c r="H19165">
        <v>471</v>
      </c>
      <c r="I19165">
        <v>298</v>
      </c>
      <c r="J19165">
        <v>1</v>
      </c>
      <c r="K19165">
        <v>1</v>
      </c>
      <c r="L19165" t="s">
        <v>28</v>
      </c>
      <c r="M19165" t="s">
        <v>482</v>
      </c>
      <c r="N19165" t="s">
        <v>453</v>
      </c>
      <c r="O19165" t="s">
        <v>22</v>
      </c>
      <c r="P19165" t="s">
        <v>23</v>
      </c>
      <c r="Q19165" t="s">
        <v>30</v>
      </c>
    </row>
    <row r="19166" spans="1:17" x14ac:dyDescent="0.2">
      <c r="A19166" s="2">
        <v>42693</v>
      </c>
      <c r="B19166" t="s">
        <v>114</v>
      </c>
      <c r="C19166" t="s">
        <v>363</v>
      </c>
      <c r="D19166" t="s">
        <v>115</v>
      </c>
      <c r="E19166" t="s">
        <v>115</v>
      </c>
      <c r="F19166">
        <v>146</v>
      </c>
      <c r="G19166">
        <v>179</v>
      </c>
      <c r="H19166">
        <v>206</v>
      </c>
      <c r="I19166">
        <v>93</v>
      </c>
      <c r="J19166">
        <v>4</v>
      </c>
      <c r="K19166">
        <v>2</v>
      </c>
      <c r="L19166" t="s">
        <v>647</v>
      </c>
      <c r="M19166" t="s">
        <v>1645</v>
      </c>
      <c r="N19166" t="s">
        <v>572</v>
      </c>
      <c r="O19166" t="s">
        <v>122</v>
      </c>
      <c r="P19166" t="s">
        <v>23</v>
      </c>
      <c r="Q19166" t="s">
        <v>24</v>
      </c>
    </row>
    <row r="19167" spans="1:17" x14ac:dyDescent="0.2">
      <c r="A19167" s="2">
        <v>42694</v>
      </c>
      <c r="B19167" t="s">
        <v>213</v>
      </c>
      <c r="C19167" t="s">
        <v>425</v>
      </c>
      <c r="D19167" t="s">
        <v>115</v>
      </c>
      <c r="E19167" t="s">
        <v>115</v>
      </c>
      <c r="F19167">
        <v>156</v>
      </c>
      <c r="G19167">
        <v>136</v>
      </c>
      <c r="H19167">
        <v>165</v>
      </c>
      <c r="I19167">
        <v>231</v>
      </c>
      <c r="J19167">
        <v>1</v>
      </c>
      <c r="K19167">
        <v>2</v>
      </c>
      <c r="L19167" t="s">
        <v>647</v>
      </c>
      <c r="M19167" t="s">
        <v>535</v>
      </c>
      <c r="N19167" t="s">
        <v>213</v>
      </c>
      <c r="O19167" t="s">
        <v>22</v>
      </c>
      <c r="P19167" t="s">
        <v>23</v>
      </c>
      <c r="Q19167" t="s">
        <v>41</v>
      </c>
    </row>
    <row r="19168" spans="1:17" x14ac:dyDescent="0.2">
      <c r="A19168" s="2">
        <v>42694</v>
      </c>
      <c r="B19168" t="s">
        <v>391</v>
      </c>
      <c r="C19168" t="s">
        <v>648</v>
      </c>
      <c r="D19168" t="s">
        <v>115</v>
      </c>
      <c r="E19168" t="s">
        <v>115</v>
      </c>
      <c r="F19168">
        <v>164</v>
      </c>
      <c r="G19168">
        <v>167</v>
      </c>
      <c r="H19168">
        <v>134</v>
      </c>
      <c r="I19168">
        <v>122</v>
      </c>
      <c r="J19168">
        <v>3</v>
      </c>
      <c r="K19168">
        <v>2</v>
      </c>
      <c r="L19168" t="s">
        <v>647</v>
      </c>
      <c r="M19168" t="s">
        <v>535</v>
      </c>
      <c r="N19168" t="s">
        <v>213</v>
      </c>
      <c r="O19168" t="s">
        <v>122</v>
      </c>
      <c r="P19168" t="s">
        <v>23</v>
      </c>
      <c r="Q19168" t="s">
        <v>24</v>
      </c>
    </row>
    <row r="19169" spans="1:17" x14ac:dyDescent="0.2">
      <c r="A19169" s="2">
        <v>42696</v>
      </c>
      <c r="B19169" t="s">
        <v>481</v>
      </c>
      <c r="C19169" t="s">
        <v>81</v>
      </c>
      <c r="D19169" t="s">
        <v>27</v>
      </c>
      <c r="E19169" t="s">
        <v>50</v>
      </c>
      <c r="F19169">
        <v>82</v>
      </c>
      <c r="G19169">
        <v>119</v>
      </c>
      <c r="H19169">
        <v>434</v>
      </c>
      <c r="I19169">
        <v>298</v>
      </c>
      <c r="J19169">
        <v>0</v>
      </c>
      <c r="K19169">
        <v>1</v>
      </c>
      <c r="L19169" t="s">
        <v>28</v>
      </c>
      <c r="M19169" t="s">
        <v>486</v>
      </c>
      <c r="N19169" t="s">
        <v>481</v>
      </c>
      <c r="O19169" t="s">
        <v>22</v>
      </c>
      <c r="P19169" t="s">
        <v>23</v>
      </c>
      <c r="Q19169" t="s">
        <v>41</v>
      </c>
    </row>
    <row r="19170" spans="1:17" x14ac:dyDescent="0.2">
      <c r="A19170" s="2">
        <v>42696</v>
      </c>
      <c r="B19170" t="s">
        <v>572</v>
      </c>
      <c r="C19170" t="s">
        <v>363</v>
      </c>
      <c r="D19170" t="s">
        <v>115</v>
      </c>
      <c r="E19170" t="s">
        <v>115</v>
      </c>
      <c r="F19170">
        <v>124</v>
      </c>
      <c r="G19170">
        <v>179</v>
      </c>
      <c r="H19170">
        <v>270</v>
      </c>
      <c r="I19170">
        <v>93</v>
      </c>
      <c r="J19170">
        <v>2</v>
      </c>
      <c r="K19170">
        <v>2</v>
      </c>
      <c r="L19170" t="s">
        <v>647</v>
      </c>
      <c r="M19170" t="s">
        <v>1645</v>
      </c>
      <c r="N19170" t="s">
        <v>572</v>
      </c>
      <c r="O19170" t="s">
        <v>22</v>
      </c>
      <c r="P19170" t="s">
        <v>23</v>
      </c>
      <c r="Q19170" t="s">
        <v>30</v>
      </c>
    </row>
    <row r="19171" spans="1:17" x14ac:dyDescent="0.2">
      <c r="A19171" s="2">
        <v>42696</v>
      </c>
      <c r="B19171" t="s">
        <v>114</v>
      </c>
      <c r="C19171" t="s">
        <v>443</v>
      </c>
      <c r="D19171" t="s">
        <v>115</v>
      </c>
      <c r="E19171" t="s">
        <v>115</v>
      </c>
      <c r="F19171">
        <v>146</v>
      </c>
      <c r="G19171">
        <v>171</v>
      </c>
      <c r="H19171">
        <v>206</v>
      </c>
      <c r="I19171">
        <v>121</v>
      </c>
      <c r="J19171">
        <v>1</v>
      </c>
      <c r="K19171">
        <v>0</v>
      </c>
      <c r="L19171" t="s">
        <v>647</v>
      </c>
      <c r="M19171" t="s">
        <v>1645</v>
      </c>
      <c r="N19171" t="s">
        <v>572</v>
      </c>
      <c r="O19171" t="s">
        <v>122</v>
      </c>
      <c r="P19171" t="s">
        <v>23</v>
      </c>
      <c r="Q19171" t="s">
        <v>24</v>
      </c>
    </row>
    <row r="19172" spans="1:17" x14ac:dyDescent="0.2">
      <c r="A19172" s="2">
        <v>42697</v>
      </c>
      <c r="B19172" t="s">
        <v>213</v>
      </c>
      <c r="C19172" t="s">
        <v>648</v>
      </c>
      <c r="D19172" t="s">
        <v>115</v>
      </c>
      <c r="E19172" t="s">
        <v>115</v>
      </c>
      <c r="F19172">
        <v>156</v>
      </c>
      <c r="G19172">
        <v>167</v>
      </c>
      <c r="H19172">
        <v>165</v>
      </c>
      <c r="I19172">
        <v>122</v>
      </c>
      <c r="J19172">
        <v>3</v>
      </c>
      <c r="K19172">
        <v>1</v>
      </c>
      <c r="L19172" t="s">
        <v>647</v>
      </c>
      <c r="M19172" t="s">
        <v>535</v>
      </c>
      <c r="N19172" t="s">
        <v>213</v>
      </c>
      <c r="O19172" t="s">
        <v>22</v>
      </c>
      <c r="P19172" t="s">
        <v>23</v>
      </c>
      <c r="Q19172" t="s">
        <v>24</v>
      </c>
    </row>
    <row r="19173" spans="1:17" x14ac:dyDescent="0.2">
      <c r="A19173" s="2">
        <v>42697</v>
      </c>
      <c r="B19173" t="s">
        <v>391</v>
      </c>
      <c r="C19173" t="s">
        <v>425</v>
      </c>
      <c r="D19173" t="s">
        <v>115</v>
      </c>
      <c r="E19173" t="s">
        <v>115</v>
      </c>
      <c r="F19173">
        <v>164</v>
      </c>
      <c r="G19173">
        <v>136</v>
      </c>
      <c r="H19173">
        <v>134</v>
      </c>
      <c r="I19173">
        <v>231</v>
      </c>
      <c r="J19173">
        <v>0</v>
      </c>
      <c r="K19173">
        <v>1</v>
      </c>
      <c r="L19173" t="s">
        <v>647</v>
      </c>
      <c r="M19173" t="s">
        <v>535</v>
      </c>
      <c r="N19173" t="s">
        <v>213</v>
      </c>
      <c r="O19173" t="s">
        <v>122</v>
      </c>
      <c r="P19173" t="s">
        <v>23</v>
      </c>
      <c r="Q19173" t="s">
        <v>41</v>
      </c>
    </row>
    <row r="19174" spans="1:17" x14ac:dyDescent="0.2">
      <c r="A19174" s="2">
        <v>42699</v>
      </c>
      <c r="B19174" t="s">
        <v>572</v>
      </c>
      <c r="C19174" t="s">
        <v>114</v>
      </c>
      <c r="D19174" t="s">
        <v>115</v>
      </c>
      <c r="E19174" t="s">
        <v>115</v>
      </c>
      <c r="F19174">
        <v>117</v>
      </c>
      <c r="G19174">
        <v>129</v>
      </c>
      <c r="H19174">
        <v>289</v>
      </c>
      <c r="I19174">
        <v>234</v>
      </c>
      <c r="J19174">
        <v>0</v>
      </c>
      <c r="K19174">
        <v>1</v>
      </c>
      <c r="L19174" t="s">
        <v>647</v>
      </c>
      <c r="M19174" t="s">
        <v>1645</v>
      </c>
      <c r="N19174" t="s">
        <v>572</v>
      </c>
      <c r="O19174" t="s">
        <v>22</v>
      </c>
      <c r="P19174" t="s">
        <v>23</v>
      </c>
      <c r="Q19174" t="s">
        <v>41</v>
      </c>
    </row>
    <row r="19175" spans="1:17" x14ac:dyDescent="0.2">
      <c r="A19175" s="2">
        <v>42699</v>
      </c>
      <c r="B19175" t="s">
        <v>443</v>
      </c>
      <c r="C19175" t="s">
        <v>363</v>
      </c>
      <c r="D19175" t="s">
        <v>115</v>
      </c>
      <c r="E19175" t="s">
        <v>115</v>
      </c>
      <c r="F19175">
        <v>162</v>
      </c>
      <c r="G19175">
        <v>179</v>
      </c>
      <c r="H19175">
        <v>137</v>
      </c>
      <c r="I19175">
        <v>100</v>
      </c>
      <c r="J19175">
        <v>1</v>
      </c>
      <c r="K19175">
        <v>2</v>
      </c>
      <c r="L19175" t="s">
        <v>647</v>
      </c>
      <c r="M19175" t="s">
        <v>764</v>
      </c>
      <c r="N19175" t="s">
        <v>572</v>
      </c>
      <c r="O19175" t="s">
        <v>122</v>
      </c>
      <c r="P19175" t="s">
        <v>23</v>
      </c>
      <c r="Q19175" t="s">
        <v>41</v>
      </c>
    </row>
    <row r="19176" spans="1:17" x14ac:dyDescent="0.2">
      <c r="A19176" s="2">
        <v>42700</v>
      </c>
      <c r="B19176" t="s">
        <v>213</v>
      </c>
      <c r="C19176" t="s">
        <v>391</v>
      </c>
      <c r="D19176" t="s">
        <v>115</v>
      </c>
      <c r="E19176" t="s">
        <v>115</v>
      </c>
      <c r="F19176">
        <v>166</v>
      </c>
      <c r="G19176">
        <v>156</v>
      </c>
      <c r="H19176">
        <v>130</v>
      </c>
      <c r="I19176">
        <v>157</v>
      </c>
      <c r="J19176">
        <v>1</v>
      </c>
      <c r="K19176">
        <v>0</v>
      </c>
      <c r="L19176" t="s">
        <v>647</v>
      </c>
      <c r="M19176" t="s">
        <v>535</v>
      </c>
      <c r="N19176" t="s">
        <v>213</v>
      </c>
      <c r="O19176" t="s">
        <v>22</v>
      </c>
      <c r="P19176" t="s">
        <v>23</v>
      </c>
      <c r="Q19176" t="s">
        <v>24</v>
      </c>
    </row>
    <row r="19177" spans="1:17" x14ac:dyDescent="0.2">
      <c r="A19177" s="2">
        <v>42700</v>
      </c>
      <c r="B19177" t="s">
        <v>425</v>
      </c>
      <c r="C19177" t="s">
        <v>648</v>
      </c>
      <c r="D19177" t="s">
        <v>115</v>
      </c>
      <c r="E19177" t="s">
        <v>115</v>
      </c>
      <c r="F19177">
        <v>129</v>
      </c>
      <c r="G19177">
        <v>168</v>
      </c>
      <c r="H19177">
        <v>235</v>
      </c>
      <c r="I19177">
        <v>128</v>
      </c>
      <c r="J19177">
        <v>2</v>
      </c>
      <c r="K19177">
        <v>1</v>
      </c>
      <c r="L19177" t="s">
        <v>647</v>
      </c>
      <c r="M19177" t="s">
        <v>1699</v>
      </c>
      <c r="N19177" t="s">
        <v>213</v>
      </c>
      <c r="O19177" t="s">
        <v>122</v>
      </c>
      <c r="P19177" t="s">
        <v>23</v>
      </c>
      <c r="Q19177" t="s">
        <v>24</v>
      </c>
    </row>
    <row r="19178" spans="1:17" x14ac:dyDescent="0.2">
      <c r="A19178" s="2">
        <v>42707</v>
      </c>
      <c r="B19178" t="s">
        <v>363</v>
      </c>
      <c r="C19178" t="s">
        <v>425</v>
      </c>
      <c r="D19178" t="s">
        <v>115</v>
      </c>
      <c r="E19178" t="s">
        <v>115</v>
      </c>
      <c r="F19178">
        <v>179</v>
      </c>
      <c r="G19178">
        <v>129</v>
      </c>
      <c r="H19178">
        <v>100</v>
      </c>
      <c r="I19178">
        <v>235</v>
      </c>
      <c r="J19178">
        <v>2</v>
      </c>
      <c r="K19178">
        <v>1</v>
      </c>
      <c r="L19178" t="s">
        <v>647</v>
      </c>
      <c r="M19178" t="s">
        <v>1700</v>
      </c>
      <c r="N19178" t="s">
        <v>363</v>
      </c>
      <c r="O19178" t="s">
        <v>22</v>
      </c>
      <c r="P19178" t="s">
        <v>23</v>
      </c>
      <c r="Q19178" t="s">
        <v>24</v>
      </c>
    </row>
    <row r="19179" spans="1:17" x14ac:dyDescent="0.2">
      <c r="A19179" s="2">
        <v>42708</v>
      </c>
      <c r="B19179" t="s">
        <v>213</v>
      </c>
      <c r="C19179" t="s">
        <v>114</v>
      </c>
      <c r="D19179" t="s">
        <v>115</v>
      </c>
      <c r="E19179" t="s">
        <v>115</v>
      </c>
      <c r="F19179">
        <v>166</v>
      </c>
      <c r="G19179">
        <v>129</v>
      </c>
      <c r="H19179">
        <v>130</v>
      </c>
      <c r="I19179">
        <v>234</v>
      </c>
      <c r="J19179">
        <v>0</v>
      </c>
      <c r="K19179">
        <v>2</v>
      </c>
      <c r="L19179" t="s">
        <v>647</v>
      </c>
      <c r="M19179" t="s">
        <v>535</v>
      </c>
      <c r="N19179" t="s">
        <v>213</v>
      </c>
      <c r="O19179" t="s">
        <v>22</v>
      </c>
      <c r="P19179" t="s">
        <v>23</v>
      </c>
      <c r="Q19179" t="s">
        <v>41</v>
      </c>
    </row>
    <row r="19180" spans="1:17" x14ac:dyDescent="0.2">
      <c r="A19180" s="2">
        <v>42711</v>
      </c>
      <c r="B19180" t="s">
        <v>425</v>
      </c>
      <c r="C19180" t="s">
        <v>363</v>
      </c>
      <c r="D19180" t="s">
        <v>115</v>
      </c>
      <c r="E19180" t="s">
        <v>115</v>
      </c>
      <c r="F19180">
        <v>129</v>
      </c>
      <c r="G19180">
        <v>179</v>
      </c>
      <c r="H19180">
        <v>235</v>
      </c>
      <c r="I19180">
        <v>100</v>
      </c>
      <c r="J19180">
        <v>2</v>
      </c>
      <c r="K19180">
        <v>2</v>
      </c>
      <c r="L19180" t="s">
        <v>647</v>
      </c>
      <c r="M19180" t="s">
        <v>811</v>
      </c>
      <c r="N19180" t="s">
        <v>425</v>
      </c>
      <c r="O19180" t="s">
        <v>22</v>
      </c>
      <c r="P19180" t="s">
        <v>23</v>
      </c>
      <c r="Q19180" t="s">
        <v>30</v>
      </c>
    </row>
    <row r="19181" spans="1:17" x14ac:dyDescent="0.2">
      <c r="A19181" s="2">
        <v>42712</v>
      </c>
      <c r="B19181" t="s">
        <v>114</v>
      </c>
      <c r="C19181" t="s">
        <v>213</v>
      </c>
      <c r="D19181" t="s">
        <v>115</v>
      </c>
      <c r="E19181" t="s">
        <v>115</v>
      </c>
      <c r="F19181">
        <v>129</v>
      </c>
      <c r="G19181">
        <v>166</v>
      </c>
      <c r="H19181">
        <v>234</v>
      </c>
      <c r="I19181">
        <v>130</v>
      </c>
      <c r="J19181">
        <v>4</v>
      </c>
      <c r="K19181">
        <v>0</v>
      </c>
      <c r="L19181" t="s">
        <v>647</v>
      </c>
      <c r="M19181" t="s">
        <v>226</v>
      </c>
      <c r="N19181" t="s">
        <v>114</v>
      </c>
      <c r="O19181" t="s">
        <v>22</v>
      </c>
      <c r="P19181" t="s">
        <v>23</v>
      </c>
      <c r="Q19181" t="s">
        <v>24</v>
      </c>
    </row>
    <row r="19182" spans="1:17" x14ac:dyDescent="0.2">
      <c r="A19182" s="2">
        <v>42718</v>
      </c>
      <c r="B19182" t="s">
        <v>363</v>
      </c>
      <c r="C19182" t="s">
        <v>114</v>
      </c>
      <c r="D19182" t="s">
        <v>115</v>
      </c>
      <c r="E19182" t="s">
        <v>115</v>
      </c>
      <c r="F19182">
        <v>179</v>
      </c>
      <c r="G19182">
        <v>129</v>
      </c>
      <c r="H19182">
        <v>100</v>
      </c>
      <c r="I19182">
        <v>234</v>
      </c>
      <c r="J19182">
        <v>2</v>
      </c>
      <c r="K19182">
        <v>1</v>
      </c>
      <c r="L19182" t="s">
        <v>647</v>
      </c>
      <c r="M19182" t="s">
        <v>1700</v>
      </c>
      <c r="N19182" t="s">
        <v>363</v>
      </c>
      <c r="O19182" t="s">
        <v>22</v>
      </c>
      <c r="P19182" t="s">
        <v>23</v>
      </c>
      <c r="Q19182" t="s">
        <v>24</v>
      </c>
    </row>
    <row r="19183" spans="1:17" x14ac:dyDescent="0.2">
      <c r="A19183" s="2">
        <v>42721</v>
      </c>
      <c r="B19183" t="s">
        <v>114</v>
      </c>
      <c r="C19183" t="s">
        <v>363</v>
      </c>
      <c r="D19183" t="s">
        <v>115</v>
      </c>
      <c r="E19183" t="s">
        <v>115</v>
      </c>
      <c r="F19183">
        <v>129</v>
      </c>
      <c r="G19183">
        <v>179</v>
      </c>
      <c r="H19183">
        <v>234</v>
      </c>
      <c r="I19183">
        <v>100</v>
      </c>
      <c r="J19183">
        <v>2</v>
      </c>
      <c r="K19183">
        <v>0</v>
      </c>
      <c r="L19183" t="s">
        <v>647</v>
      </c>
      <c r="M19183" t="s">
        <v>226</v>
      </c>
      <c r="N19183" t="s">
        <v>114</v>
      </c>
      <c r="O19183" t="s">
        <v>22</v>
      </c>
      <c r="P19183" t="s">
        <v>23</v>
      </c>
      <c r="Q19183" t="s">
        <v>24</v>
      </c>
    </row>
    <row r="19184" spans="1:17" x14ac:dyDescent="0.2">
      <c r="A19184" s="2">
        <v>42730</v>
      </c>
      <c r="B19184" t="s">
        <v>136</v>
      </c>
      <c r="C19184" t="s">
        <v>45</v>
      </c>
      <c r="D19184" t="s">
        <v>36</v>
      </c>
      <c r="E19184" t="s">
        <v>36</v>
      </c>
      <c r="F19184">
        <v>34</v>
      </c>
      <c r="G19184">
        <v>102</v>
      </c>
      <c r="H19184">
        <v>746</v>
      </c>
      <c r="I19184">
        <v>334</v>
      </c>
      <c r="J19184">
        <v>0</v>
      </c>
      <c r="K19184">
        <v>0</v>
      </c>
      <c r="L19184" t="s">
        <v>28</v>
      </c>
      <c r="M19184" t="s">
        <v>340</v>
      </c>
      <c r="N19184" t="s">
        <v>136</v>
      </c>
      <c r="O19184" t="s">
        <v>22</v>
      </c>
      <c r="P19184" t="s">
        <v>23</v>
      </c>
      <c r="Q19184" t="s">
        <v>30</v>
      </c>
    </row>
    <row r="19185" spans="1:17" x14ac:dyDescent="0.2">
      <c r="A19185" s="2">
        <v>42731</v>
      </c>
      <c r="B19185" t="s">
        <v>532</v>
      </c>
      <c r="C19185" t="s">
        <v>282</v>
      </c>
      <c r="D19185" t="s">
        <v>27</v>
      </c>
      <c r="E19185" t="s">
        <v>19</v>
      </c>
      <c r="F19185">
        <v>124</v>
      </c>
      <c r="G19185">
        <v>78</v>
      </c>
      <c r="H19185">
        <v>261</v>
      </c>
      <c r="I19185">
        <v>451</v>
      </c>
      <c r="J19185">
        <v>2</v>
      </c>
      <c r="K19185">
        <v>1</v>
      </c>
      <c r="L19185" t="s">
        <v>28</v>
      </c>
      <c r="M19185" t="s">
        <v>1497</v>
      </c>
      <c r="N19185" t="s">
        <v>532</v>
      </c>
      <c r="O19185" t="s">
        <v>22</v>
      </c>
      <c r="P19185" t="s">
        <v>23</v>
      </c>
      <c r="Q19185" t="s">
        <v>24</v>
      </c>
    </row>
    <row r="19186" spans="1:17" x14ac:dyDescent="0.2">
      <c r="A19186" s="2">
        <v>42734</v>
      </c>
      <c r="B19186" t="s">
        <v>532</v>
      </c>
      <c r="C19186" t="s">
        <v>282</v>
      </c>
      <c r="D19186" t="s">
        <v>27</v>
      </c>
      <c r="E19186" t="s">
        <v>19</v>
      </c>
      <c r="F19186">
        <v>124</v>
      </c>
      <c r="G19186">
        <v>78</v>
      </c>
      <c r="H19186">
        <v>261</v>
      </c>
      <c r="I19186">
        <v>451</v>
      </c>
      <c r="J19186">
        <v>1</v>
      </c>
      <c r="K19186">
        <v>3</v>
      </c>
      <c r="L19186" t="s">
        <v>28</v>
      </c>
      <c r="M19186" t="s">
        <v>1497</v>
      </c>
      <c r="N19186" t="s">
        <v>532</v>
      </c>
      <c r="O19186" t="s">
        <v>22</v>
      </c>
      <c r="P19186" t="s">
        <v>23</v>
      </c>
      <c r="Q19186" t="s">
        <v>41</v>
      </c>
    </row>
    <row r="19187" spans="1:17" x14ac:dyDescent="0.2">
      <c r="A19187" s="2">
        <v>42739</v>
      </c>
      <c r="B19187" t="s">
        <v>282</v>
      </c>
      <c r="C19187" t="s">
        <v>232</v>
      </c>
      <c r="D19187" t="s">
        <v>19</v>
      </c>
      <c r="E19187" t="s">
        <v>19</v>
      </c>
      <c r="F19187">
        <v>78</v>
      </c>
      <c r="G19187">
        <v>150</v>
      </c>
      <c r="H19187">
        <v>451</v>
      </c>
      <c r="I19187">
        <v>182</v>
      </c>
      <c r="J19187">
        <v>1</v>
      </c>
      <c r="K19187">
        <v>2</v>
      </c>
      <c r="L19187" t="s">
        <v>230</v>
      </c>
      <c r="M19187" t="s">
        <v>1252</v>
      </c>
      <c r="N19187" t="s">
        <v>282</v>
      </c>
      <c r="O19187" t="s">
        <v>22</v>
      </c>
      <c r="P19187" t="s">
        <v>23</v>
      </c>
      <c r="Q19187" t="s">
        <v>41</v>
      </c>
    </row>
    <row r="19188" spans="1:17" x14ac:dyDescent="0.2">
      <c r="A19188" s="2">
        <v>42739</v>
      </c>
      <c r="B19188" t="s">
        <v>128</v>
      </c>
      <c r="C19188" t="s">
        <v>208</v>
      </c>
      <c r="D19188" t="s">
        <v>36</v>
      </c>
      <c r="E19188" t="s">
        <v>36</v>
      </c>
      <c r="F19188">
        <v>35</v>
      </c>
      <c r="G19188">
        <v>72</v>
      </c>
      <c r="H19188">
        <v>737</v>
      </c>
      <c r="I19188">
        <v>490</v>
      </c>
      <c r="J19188">
        <v>2</v>
      </c>
      <c r="K19188">
        <v>0</v>
      </c>
      <c r="L19188" t="s">
        <v>28</v>
      </c>
      <c r="M19188" t="s">
        <v>130</v>
      </c>
      <c r="N19188" t="s">
        <v>128</v>
      </c>
      <c r="O19188" t="s">
        <v>22</v>
      </c>
      <c r="P19188" t="s">
        <v>23</v>
      </c>
      <c r="Q19188" t="s">
        <v>24</v>
      </c>
    </row>
    <row r="19189" spans="1:17" x14ac:dyDescent="0.2">
      <c r="A19189" s="2">
        <v>42740</v>
      </c>
      <c r="B19189" t="s">
        <v>120</v>
      </c>
      <c r="C19189" t="s">
        <v>890</v>
      </c>
      <c r="D19189" t="s">
        <v>36</v>
      </c>
      <c r="E19189" t="s">
        <v>36</v>
      </c>
      <c r="F19189">
        <v>65</v>
      </c>
      <c r="G19189">
        <v>48</v>
      </c>
      <c r="H19189">
        <v>534</v>
      </c>
      <c r="I19189">
        <v>638</v>
      </c>
      <c r="J19189">
        <v>2</v>
      </c>
      <c r="K19189">
        <v>0</v>
      </c>
      <c r="L19189" t="s">
        <v>28</v>
      </c>
      <c r="M19189" t="s">
        <v>152</v>
      </c>
      <c r="N19189" t="s">
        <v>120</v>
      </c>
      <c r="O19189" t="s">
        <v>22</v>
      </c>
      <c r="P19189" t="s">
        <v>23</v>
      </c>
      <c r="Q19189" t="s">
        <v>24</v>
      </c>
    </row>
    <row r="19190" spans="1:17" x14ac:dyDescent="0.2">
      <c r="A19190" s="2">
        <v>42741</v>
      </c>
      <c r="B19190" t="s">
        <v>232</v>
      </c>
      <c r="C19190" t="s">
        <v>263</v>
      </c>
      <c r="D19190" t="s">
        <v>19</v>
      </c>
      <c r="E19190" t="s">
        <v>27</v>
      </c>
      <c r="F19190">
        <v>150</v>
      </c>
      <c r="G19190">
        <v>73</v>
      </c>
      <c r="H19190">
        <v>182</v>
      </c>
      <c r="I19190">
        <v>489</v>
      </c>
      <c r="J19190">
        <v>2</v>
      </c>
      <c r="K19190">
        <v>4</v>
      </c>
      <c r="L19190" t="s">
        <v>230</v>
      </c>
      <c r="M19190" t="s">
        <v>1252</v>
      </c>
      <c r="N19190" t="s">
        <v>282</v>
      </c>
      <c r="O19190" t="s">
        <v>122</v>
      </c>
      <c r="P19190" t="s">
        <v>23</v>
      </c>
      <c r="Q19190" t="s">
        <v>41</v>
      </c>
    </row>
    <row r="19191" spans="1:17" x14ac:dyDescent="0.2">
      <c r="A19191" s="2">
        <v>42742</v>
      </c>
      <c r="B19191" t="s">
        <v>150</v>
      </c>
      <c r="C19191" t="s">
        <v>197</v>
      </c>
      <c r="D19191" t="s">
        <v>36</v>
      </c>
      <c r="E19191" t="s">
        <v>36</v>
      </c>
      <c r="F19191">
        <v>38</v>
      </c>
      <c r="G19191">
        <v>108</v>
      </c>
      <c r="H19191">
        <v>692</v>
      </c>
      <c r="I19191">
        <v>316</v>
      </c>
      <c r="J19191">
        <v>3</v>
      </c>
      <c r="K19191">
        <v>1</v>
      </c>
      <c r="L19191" t="s">
        <v>28</v>
      </c>
      <c r="M19191" t="s">
        <v>1052</v>
      </c>
      <c r="N19191" t="s">
        <v>150</v>
      </c>
      <c r="O19191" t="s">
        <v>22</v>
      </c>
      <c r="P19191" t="s">
        <v>23</v>
      </c>
      <c r="Q19191" t="s">
        <v>24</v>
      </c>
    </row>
    <row r="19192" spans="1:17" x14ac:dyDescent="0.2">
      <c r="A19192" s="2">
        <v>42742</v>
      </c>
      <c r="B19192" t="s">
        <v>224</v>
      </c>
      <c r="C19192" t="s">
        <v>111</v>
      </c>
      <c r="D19192" t="s">
        <v>36</v>
      </c>
      <c r="E19192" t="s">
        <v>36</v>
      </c>
      <c r="F19192">
        <v>50</v>
      </c>
      <c r="G19192">
        <v>60</v>
      </c>
      <c r="H19192">
        <v>617</v>
      </c>
      <c r="I19192">
        <v>569</v>
      </c>
      <c r="J19192">
        <v>2</v>
      </c>
      <c r="K19192">
        <v>1</v>
      </c>
      <c r="L19192" t="s">
        <v>28</v>
      </c>
      <c r="M19192" t="s">
        <v>485</v>
      </c>
      <c r="N19192" t="s">
        <v>110</v>
      </c>
      <c r="O19192" t="s">
        <v>122</v>
      </c>
      <c r="P19192" t="s">
        <v>23</v>
      </c>
      <c r="Q19192" t="s">
        <v>24</v>
      </c>
    </row>
    <row r="19193" spans="1:17" x14ac:dyDescent="0.2">
      <c r="A19193" s="2">
        <v>42743</v>
      </c>
      <c r="B19193" t="s">
        <v>183</v>
      </c>
      <c r="C19193" t="s">
        <v>128</v>
      </c>
      <c r="D19193" t="s">
        <v>36</v>
      </c>
      <c r="E19193" t="s">
        <v>36</v>
      </c>
      <c r="F19193">
        <v>36</v>
      </c>
      <c r="G19193">
        <v>35</v>
      </c>
      <c r="H19193">
        <v>718</v>
      </c>
      <c r="I19193">
        <v>737</v>
      </c>
      <c r="J19193">
        <v>1</v>
      </c>
      <c r="K19193">
        <v>0</v>
      </c>
      <c r="L19193" t="s">
        <v>28</v>
      </c>
      <c r="M19193" t="s">
        <v>266</v>
      </c>
      <c r="N19193" t="s">
        <v>183</v>
      </c>
      <c r="O19193" t="s">
        <v>22</v>
      </c>
      <c r="P19193" t="s">
        <v>23</v>
      </c>
      <c r="Q19193" t="s">
        <v>24</v>
      </c>
    </row>
    <row r="19194" spans="1:17" x14ac:dyDescent="0.2">
      <c r="A19194" s="2">
        <v>42743</v>
      </c>
      <c r="B19194" t="s">
        <v>136</v>
      </c>
      <c r="C19194" t="s">
        <v>52</v>
      </c>
      <c r="D19194" t="s">
        <v>36</v>
      </c>
      <c r="E19194" t="s">
        <v>50</v>
      </c>
      <c r="F19194">
        <v>34</v>
      </c>
      <c r="G19194">
        <v>41</v>
      </c>
      <c r="H19194">
        <v>746</v>
      </c>
      <c r="I19194">
        <v>675</v>
      </c>
      <c r="J19194">
        <v>2</v>
      </c>
      <c r="K19194">
        <v>1</v>
      </c>
      <c r="L19194" t="s">
        <v>28</v>
      </c>
      <c r="M19194" t="s">
        <v>300</v>
      </c>
      <c r="N19194" t="s">
        <v>176</v>
      </c>
      <c r="O19194" t="s">
        <v>122</v>
      </c>
      <c r="P19194" t="s">
        <v>23</v>
      </c>
      <c r="Q19194" t="s">
        <v>24</v>
      </c>
    </row>
    <row r="19195" spans="1:17" x14ac:dyDescent="0.2">
      <c r="A19195" s="2">
        <v>42743</v>
      </c>
      <c r="B19195" t="s">
        <v>718</v>
      </c>
      <c r="C19195" t="s">
        <v>118</v>
      </c>
      <c r="D19195" t="s">
        <v>36</v>
      </c>
      <c r="E19195" t="s">
        <v>36</v>
      </c>
      <c r="F19195">
        <v>85</v>
      </c>
      <c r="G19195">
        <v>33</v>
      </c>
      <c r="H19195">
        <v>417</v>
      </c>
      <c r="I19195">
        <v>754</v>
      </c>
      <c r="J19195">
        <v>1</v>
      </c>
      <c r="K19195">
        <v>2</v>
      </c>
      <c r="L19195" t="s">
        <v>28</v>
      </c>
      <c r="M19195" t="s">
        <v>429</v>
      </c>
      <c r="N19195" t="s">
        <v>61</v>
      </c>
      <c r="O19195" t="s">
        <v>122</v>
      </c>
      <c r="P19195" t="s">
        <v>23</v>
      </c>
      <c r="Q19195" t="s">
        <v>41</v>
      </c>
    </row>
    <row r="19196" spans="1:17" x14ac:dyDescent="0.2">
      <c r="A19196" s="2">
        <v>42743</v>
      </c>
      <c r="B19196" t="s">
        <v>282</v>
      </c>
      <c r="C19196" t="s">
        <v>263</v>
      </c>
      <c r="D19196" t="s">
        <v>19</v>
      </c>
      <c r="E19196" t="s">
        <v>27</v>
      </c>
      <c r="F19196">
        <v>78</v>
      </c>
      <c r="G19196">
        <v>73</v>
      </c>
      <c r="H19196">
        <v>451</v>
      </c>
      <c r="I19196">
        <v>489</v>
      </c>
      <c r="J19196">
        <v>3</v>
      </c>
      <c r="K19196">
        <v>4</v>
      </c>
      <c r="L19196" t="s">
        <v>230</v>
      </c>
      <c r="M19196" t="s">
        <v>1252</v>
      </c>
      <c r="N19196" t="s">
        <v>282</v>
      </c>
      <c r="O19196" t="s">
        <v>22</v>
      </c>
      <c r="P19196" t="s">
        <v>23</v>
      </c>
      <c r="Q19196" t="s">
        <v>41</v>
      </c>
    </row>
    <row r="19197" spans="1:17" x14ac:dyDescent="0.2">
      <c r="A19197" s="2">
        <v>42744</v>
      </c>
      <c r="B19197" t="s">
        <v>110</v>
      </c>
      <c r="C19197" t="s">
        <v>70</v>
      </c>
      <c r="D19197" t="s">
        <v>36</v>
      </c>
      <c r="E19197" t="s">
        <v>50</v>
      </c>
      <c r="F19197">
        <v>57</v>
      </c>
      <c r="G19197">
        <v>94</v>
      </c>
      <c r="H19197">
        <v>586</v>
      </c>
      <c r="I19197">
        <v>367</v>
      </c>
      <c r="J19197">
        <v>0</v>
      </c>
      <c r="K19197">
        <v>1</v>
      </c>
      <c r="L19197" t="s">
        <v>28</v>
      </c>
      <c r="M19197" t="s">
        <v>178</v>
      </c>
      <c r="N19197" t="s">
        <v>176</v>
      </c>
      <c r="O19197" t="s">
        <v>122</v>
      </c>
      <c r="P19197" t="s">
        <v>23</v>
      </c>
      <c r="Q19197" t="s">
        <v>41</v>
      </c>
    </row>
    <row r="19198" spans="1:17" x14ac:dyDescent="0.2">
      <c r="A19198" s="2">
        <v>42745</v>
      </c>
      <c r="B19198" t="s">
        <v>150</v>
      </c>
      <c r="C19198" t="s">
        <v>197</v>
      </c>
      <c r="D19198" t="s">
        <v>36</v>
      </c>
      <c r="E19198" t="s">
        <v>36</v>
      </c>
      <c r="F19198">
        <v>38</v>
      </c>
      <c r="G19198">
        <v>108</v>
      </c>
      <c r="H19198">
        <v>692</v>
      </c>
      <c r="I19198">
        <v>316</v>
      </c>
      <c r="J19198">
        <v>6</v>
      </c>
      <c r="K19198">
        <v>0</v>
      </c>
      <c r="L19198" t="s">
        <v>28</v>
      </c>
      <c r="M19198" t="s">
        <v>1701</v>
      </c>
      <c r="N19198" t="s">
        <v>150</v>
      </c>
      <c r="O19198" t="s">
        <v>22</v>
      </c>
      <c r="P19198" t="s">
        <v>23</v>
      </c>
      <c r="Q19198" t="s">
        <v>24</v>
      </c>
    </row>
    <row r="19199" spans="1:17" x14ac:dyDescent="0.2">
      <c r="A19199" s="2">
        <v>42745</v>
      </c>
      <c r="B19199" t="s">
        <v>120</v>
      </c>
      <c r="C19199" t="s">
        <v>45</v>
      </c>
      <c r="D19199" t="s">
        <v>36</v>
      </c>
      <c r="E19199" t="s">
        <v>36</v>
      </c>
      <c r="F19199">
        <v>65</v>
      </c>
      <c r="G19199">
        <v>102</v>
      </c>
      <c r="H19199">
        <v>534</v>
      </c>
      <c r="I19199">
        <v>334</v>
      </c>
      <c r="J19199">
        <v>1</v>
      </c>
      <c r="K19199">
        <v>1</v>
      </c>
      <c r="L19199" t="s">
        <v>28</v>
      </c>
      <c r="M19199" t="s">
        <v>152</v>
      </c>
      <c r="N19199" t="s">
        <v>120</v>
      </c>
      <c r="O19199" t="s">
        <v>22</v>
      </c>
      <c r="P19199" t="s">
        <v>23</v>
      </c>
      <c r="Q19199" t="s">
        <v>30</v>
      </c>
    </row>
    <row r="19200" spans="1:17" x14ac:dyDescent="0.2">
      <c r="A19200" s="2">
        <v>42745</v>
      </c>
      <c r="B19200" t="s">
        <v>182</v>
      </c>
      <c r="C19200" t="s">
        <v>76</v>
      </c>
      <c r="D19200" t="s">
        <v>115</v>
      </c>
      <c r="E19200" t="s">
        <v>50</v>
      </c>
      <c r="F19200">
        <v>82</v>
      </c>
      <c r="G19200">
        <v>21</v>
      </c>
      <c r="H19200">
        <v>426</v>
      </c>
      <c r="I19200">
        <v>889</v>
      </c>
      <c r="J19200">
        <v>0</v>
      </c>
      <c r="K19200">
        <v>2</v>
      </c>
      <c r="L19200" t="s">
        <v>28</v>
      </c>
      <c r="M19200" t="s">
        <v>1438</v>
      </c>
      <c r="N19200" t="s">
        <v>182</v>
      </c>
      <c r="O19200" t="s">
        <v>22</v>
      </c>
      <c r="P19200" t="s">
        <v>23</v>
      </c>
      <c r="Q19200" t="s">
        <v>41</v>
      </c>
    </row>
    <row r="19201" spans="1:17" x14ac:dyDescent="0.2">
      <c r="A19201" s="2">
        <v>42746</v>
      </c>
      <c r="B19201" t="s">
        <v>107</v>
      </c>
      <c r="C19201" t="s">
        <v>274</v>
      </c>
      <c r="D19201" t="s">
        <v>19</v>
      </c>
      <c r="E19201" t="s">
        <v>50</v>
      </c>
      <c r="F19201">
        <v>4</v>
      </c>
      <c r="G19201">
        <v>14</v>
      </c>
      <c r="H19201">
        <v>1403</v>
      </c>
      <c r="I19201">
        <v>1103</v>
      </c>
      <c r="J19201">
        <v>1</v>
      </c>
      <c r="K19201">
        <v>1</v>
      </c>
      <c r="L19201" t="s">
        <v>28</v>
      </c>
      <c r="M19201" t="s">
        <v>1438</v>
      </c>
      <c r="N19201" t="s">
        <v>182</v>
      </c>
      <c r="O19201" t="s">
        <v>122</v>
      </c>
      <c r="P19201" t="s">
        <v>59</v>
      </c>
      <c r="Q19201" t="s">
        <v>24</v>
      </c>
    </row>
    <row r="19202" spans="1:17" x14ac:dyDescent="0.2">
      <c r="A19202" s="2">
        <v>42746</v>
      </c>
      <c r="B19202" t="s">
        <v>61</v>
      </c>
      <c r="C19202" t="s">
        <v>118</v>
      </c>
      <c r="D19202" t="s">
        <v>36</v>
      </c>
      <c r="E19202" t="s">
        <v>36</v>
      </c>
      <c r="F19202">
        <v>70</v>
      </c>
      <c r="G19202">
        <v>33</v>
      </c>
      <c r="H19202">
        <v>504</v>
      </c>
      <c r="I19202">
        <v>754</v>
      </c>
      <c r="J19202">
        <v>0</v>
      </c>
      <c r="K19202">
        <v>2</v>
      </c>
      <c r="L19202" t="s">
        <v>28</v>
      </c>
      <c r="M19202" t="s">
        <v>429</v>
      </c>
      <c r="N19202" t="s">
        <v>61</v>
      </c>
      <c r="O19202" t="s">
        <v>22</v>
      </c>
      <c r="P19202" t="s">
        <v>23</v>
      </c>
      <c r="Q19202" t="s">
        <v>41</v>
      </c>
    </row>
    <row r="19203" spans="1:17" x14ac:dyDescent="0.2">
      <c r="A19203" s="2">
        <v>42746</v>
      </c>
      <c r="B19203" t="s">
        <v>136</v>
      </c>
      <c r="C19203" t="s">
        <v>208</v>
      </c>
      <c r="D19203" t="s">
        <v>36</v>
      </c>
      <c r="E19203" t="s">
        <v>36</v>
      </c>
      <c r="F19203">
        <v>34</v>
      </c>
      <c r="G19203">
        <v>72</v>
      </c>
      <c r="H19203">
        <v>746</v>
      </c>
      <c r="I19203">
        <v>490</v>
      </c>
      <c r="J19203">
        <v>3</v>
      </c>
      <c r="K19203">
        <v>0</v>
      </c>
      <c r="L19203" t="s">
        <v>28</v>
      </c>
      <c r="M19203" t="s">
        <v>300</v>
      </c>
      <c r="N19203" t="s">
        <v>176</v>
      </c>
      <c r="O19203" t="s">
        <v>122</v>
      </c>
      <c r="P19203" t="s">
        <v>23</v>
      </c>
      <c r="Q19203" t="s">
        <v>24</v>
      </c>
    </row>
    <row r="19204" spans="1:17" x14ac:dyDescent="0.2">
      <c r="A19204" s="2">
        <v>42748</v>
      </c>
      <c r="B19204" t="s">
        <v>304</v>
      </c>
      <c r="C19204" t="s">
        <v>532</v>
      </c>
      <c r="D19204" t="s">
        <v>27</v>
      </c>
      <c r="E19204" t="s">
        <v>27</v>
      </c>
      <c r="F19204">
        <v>75</v>
      </c>
      <c r="G19204">
        <v>111</v>
      </c>
      <c r="H19204">
        <v>467</v>
      </c>
      <c r="I19204">
        <v>298</v>
      </c>
      <c r="J19204">
        <v>2</v>
      </c>
      <c r="K19204">
        <v>1</v>
      </c>
      <c r="L19204" t="s">
        <v>533</v>
      </c>
      <c r="M19204" t="s">
        <v>534</v>
      </c>
      <c r="N19204" t="s">
        <v>531</v>
      </c>
      <c r="O19204" t="s">
        <v>122</v>
      </c>
      <c r="P19204" t="s">
        <v>23</v>
      </c>
      <c r="Q19204" t="s">
        <v>24</v>
      </c>
    </row>
    <row r="19205" spans="1:17" x14ac:dyDescent="0.2">
      <c r="A19205" s="2">
        <v>42749</v>
      </c>
      <c r="B19205" t="s">
        <v>224</v>
      </c>
      <c r="C19205" t="s">
        <v>120</v>
      </c>
      <c r="D19205" t="s">
        <v>36</v>
      </c>
      <c r="E19205" t="s">
        <v>36</v>
      </c>
      <c r="F19205">
        <v>53</v>
      </c>
      <c r="G19205">
        <v>62</v>
      </c>
      <c r="H19205">
        <v>610</v>
      </c>
      <c r="I19205">
        <v>551</v>
      </c>
      <c r="J19205">
        <v>1</v>
      </c>
      <c r="K19205">
        <v>1</v>
      </c>
      <c r="L19205" t="s">
        <v>276</v>
      </c>
      <c r="M19205" t="s">
        <v>173</v>
      </c>
      <c r="N19205" t="s">
        <v>141</v>
      </c>
      <c r="O19205" t="s">
        <v>122</v>
      </c>
      <c r="P19205" t="s">
        <v>23</v>
      </c>
      <c r="Q19205" t="s">
        <v>30</v>
      </c>
    </row>
    <row r="19206" spans="1:17" x14ac:dyDescent="0.2">
      <c r="A19206" s="2">
        <v>42749</v>
      </c>
      <c r="B19206" t="s">
        <v>648</v>
      </c>
      <c r="C19206" t="s">
        <v>113</v>
      </c>
      <c r="D19206" t="s">
        <v>115</v>
      </c>
      <c r="E19206" t="s">
        <v>115</v>
      </c>
      <c r="F19206">
        <v>172</v>
      </c>
      <c r="G19206">
        <v>48</v>
      </c>
      <c r="H19206">
        <v>121</v>
      </c>
      <c r="I19206">
        <v>640</v>
      </c>
      <c r="J19206">
        <v>2</v>
      </c>
      <c r="K19206">
        <v>7</v>
      </c>
      <c r="L19206" t="s">
        <v>28</v>
      </c>
      <c r="M19206" t="s">
        <v>300</v>
      </c>
      <c r="N19206" t="s">
        <v>176</v>
      </c>
      <c r="O19206" t="s">
        <v>122</v>
      </c>
      <c r="P19206" t="s">
        <v>23</v>
      </c>
      <c r="Q19206" t="s">
        <v>41</v>
      </c>
    </row>
    <row r="19207" spans="1:17" x14ac:dyDescent="0.2">
      <c r="A19207" s="2">
        <v>42749</v>
      </c>
      <c r="B19207" t="s">
        <v>182</v>
      </c>
      <c r="C19207" t="s">
        <v>274</v>
      </c>
      <c r="D19207" t="s">
        <v>115</v>
      </c>
      <c r="E19207" t="s">
        <v>50</v>
      </c>
      <c r="F19207">
        <v>81</v>
      </c>
      <c r="G19207">
        <v>14</v>
      </c>
      <c r="H19207">
        <v>424</v>
      </c>
      <c r="I19207">
        <v>1103</v>
      </c>
      <c r="J19207">
        <v>1</v>
      </c>
      <c r="K19207">
        <v>1</v>
      </c>
      <c r="L19207" t="s">
        <v>28</v>
      </c>
      <c r="M19207" t="s">
        <v>1438</v>
      </c>
      <c r="N19207" t="s">
        <v>182</v>
      </c>
      <c r="O19207" t="s">
        <v>22</v>
      </c>
      <c r="P19207" t="s">
        <v>59</v>
      </c>
      <c r="Q19207" t="s">
        <v>24</v>
      </c>
    </row>
    <row r="19208" spans="1:17" x14ac:dyDescent="0.2">
      <c r="A19208" s="2">
        <v>42749</v>
      </c>
      <c r="B19208" t="s">
        <v>141</v>
      </c>
      <c r="C19208" t="s">
        <v>202</v>
      </c>
      <c r="D19208" t="s">
        <v>36</v>
      </c>
      <c r="E19208" t="s">
        <v>36</v>
      </c>
      <c r="F19208">
        <v>108</v>
      </c>
      <c r="G19208">
        <v>68</v>
      </c>
      <c r="H19208">
        <v>312</v>
      </c>
      <c r="I19208">
        <v>515</v>
      </c>
      <c r="J19208">
        <v>1</v>
      </c>
      <c r="K19208">
        <v>1</v>
      </c>
      <c r="L19208" t="s">
        <v>276</v>
      </c>
      <c r="M19208" t="s">
        <v>173</v>
      </c>
      <c r="N19208" t="s">
        <v>141</v>
      </c>
      <c r="O19208" t="s">
        <v>22</v>
      </c>
      <c r="P19208" t="s">
        <v>23</v>
      </c>
      <c r="Q19208" t="s">
        <v>30</v>
      </c>
    </row>
    <row r="19209" spans="1:17" x14ac:dyDescent="0.2">
      <c r="A19209" s="2">
        <v>42750</v>
      </c>
      <c r="B19209" t="s">
        <v>150</v>
      </c>
      <c r="C19209" t="s">
        <v>45</v>
      </c>
      <c r="D19209" t="s">
        <v>36</v>
      </c>
      <c r="E19209" t="s">
        <v>36</v>
      </c>
      <c r="F19209">
        <v>39</v>
      </c>
      <c r="G19209">
        <v>103</v>
      </c>
      <c r="H19209">
        <v>686</v>
      </c>
      <c r="I19209">
        <v>329</v>
      </c>
      <c r="J19209">
        <v>2</v>
      </c>
      <c r="K19209">
        <v>2</v>
      </c>
      <c r="L19209" t="s">
        <v>276</v>
      </c>
      <c r="M19209" t="s">
        <v>1477</v>
      </c>
      <c r="N19209" t="s">
        <v>141</v>
      </c>
      <c r="O19209" t="s">
        <v>122</v>
      </c>
      <c r="P19209" t="s">
        <v>23</v>
      </c>
      <c r="Q19209" t="s">
        <v>30</v>
      </c>
    </row>
    <row r="19210" spans="1:17" x14ac:dyDescent="0.2">
      <c r="A19210" s="2">
        <v>42750</v>
      </c>
      <c r="B19210" t="s">
        <v>614</v>
      </c>
      <c r="C19210" t="s">
        <v>131</v>
      </c>
      <c r="D19210" t="s">
        <v>27</v>
      </c>
      <c r="E19210" t="s">
        <v>27</v>
      </c>
      <c r="F19210">
        <v>163</v>
      </c>
      <c r="G19210">
        <v>17</v>
      </c>
      <c r="H19210">
        <v>140</v>
      </c>
      <c r="I19210">
        <v>1040</v>
      </c>
      <c r="J19210">
        <v>0</v>
      </c>
      <c r="K19210">
        <v>3</v>
      </c>
      <c r="L19210" t="s">
        <v>533</v>
      </c>
      <c r="M19210" t="s">
        <v>534</v>
      </c>
      <c r="N19210" t="s">
        <v>531</v>
      </c>
      <c r="O19210" t="s">
        <v>122</v>
      </c>
      <c r="P19210" t="s">
        <v>23</v>
      </c>
      <c r="Q19210" t="s">
        <v>41</v>
      </c>
    </row>
    <row r="19211" spans="1:17" x14ac:dyDescent="0.2">
      <c r="A19211" s="2">
        <v>42750</v>
      </c>
      <c r="B19211" t="s">
        <v>210</v>
      </c>
      <c r="C19211" t="s">
        <v>304</v>
      </c>
      <c r="D19211" t="s">
        <v>27</v>
      </c>
      <c r="E19211" t="s">
        <v>27</v>
      </c>
      <c r="F19211">
        <v>138</v>
      </c>
      <c r="G19211">
        <v>75</v>
      </c>
      <c r="H19211">
        <v>216</v>
      </c>
      <c r="I19211">
        <v>467</v>
      </c>
      <c r="J19211">
        <v>1</v>
      </c>
      <c r="K19211">
        <v>2</v>
      </c>
      <c r="L19211" t="s">
        <v>533</v>
      </c>
      <c r="M19211" t="s">
        <v>534</v>
      </c>
      <c r="N19211" t="s">
        <v>531</v>
      </c>
      <c r="O19211" t="s">
        <v>122</v>
      </c>
      <c r="P19211" t="s">
        <v>23</v>
      </c>
      <c r="Q19211" t="s">
        <v>41</v>
      </c>
    </row>
    <row r="19212" spans="1:17" x14ac:dyDescent="0.2">
      <c r="A19212" s="2">
        <v>42750</v>
      </c>
      <c r="B19212" t="s">
        <v>76</v>
      </c>
      <c r="C19212" t="s">
        <v>107</v>
      </c>
      <c r="D19212" t="s">
        <v>50</v>
      </c>
      <c r="E19212" t="s">
        <v>19</v>
      </c>
      <c r="F19212">
        <v>21</v>
      </c>
      <c r="G19212">
        <v>4</v>
      </c>
      <c r="H19212">
        <v>889</v>
      </c>
      <c r="I19212">
        <v>1403</v>
      </c>
      <c r="J19212">
        <v>0</v>
      </c>
      <c r="K19212">
        <v>1</v>
      </c>
      <c r="L19212" t="s">
        <v>28</v>
      </c>
      <c r="M19212" t="s">
        <v>1438</v>
      </c>
      <c r="N19212" t="s">
        <v>182</v>
      </c>
      <c r="O19212" t="s">
        <v>122</v>
      </c>
      <c r="P19212" t="s">
        <v>23</v>
      </c>
      <c r="Q19212" t="s">
        <v>41</v>
      </c>
    </row>
    <row r="19213" spans="1:17" x14ac:dyDescent="0.2">
      <c r="A19213" s="2">
        <v>42750</v>
      </c>
      <c r="B19213" t="s">
        <v>128</v>
      </c>
      <c r="C19213" t="s">
        <v>118</v>
      </c>
      <c r="D19213" t="s">
        <v>36</v>
      </c>
      <c r="E19213" t="s">
        <v>36</v>
      </c>
      <c r="F19213">
        <v>36</v>
      </c>
      <c r="G19213">
        <v>33</v>
      </c>
      <c r="H19213">
        <v>713</v>
      </c>
      <c r="I19213">
        <v>742</v>
      </c>
      <c r="J19213">
        <v>0</v>
      </c>
      <c r="K19213">
        <v>2</v>
      </c>
      <c r="L19213" t="s">
        <v>276</v>
      </c>
      <c r="M19213" t="s">
        <v>1477</v>
      </c>
      <c r="N19213" t="s">
        <v>141</v>
      </c>
      <c r="O19213" t="s">
        <v>122</v>
      </c>
      <c r="P19213" t="s">
        <v>23</v>
      </c>
      <c r="Q19213" t="s">
        <v>41</v>
      </c>
    </row>
    <row r="19214" spans="1:17" x14ac:dyDescent="0.2">
      <c r="A19214" s="2">
        <v>42751</v>
      </c>
      <c r="B19214" t="s">
        <v>890</v>
      </c>
      <c r="C19214" t="s">
        <v>110</v>
      </c>
      <c r="D19214" t="s">
        <v>36</v>
      </c>
      <c r="E19214" t="s">
        <v>36</v>
      </c>
      <c r="F19214">
        <v>49</v>
      </c>
      <c r="G19214">
        <v>57</v>
      </c>
      <c r="H19214">
        <v>629</v>
      </c>
      <c r="I19214">
        <v>587</v>
      </c>
      <c r="J19214">
        <v>1</v>
      </c>
      <c r="K19214">
        <v>0</v>
      </c>
      <c r="L19214" t="s">
        <v>276</v>
      </c>
      <c r="M19214" t="s">
        <v>1702</v>
      </c>
      <c r="N19214" t="s">
        <v>141</v>
      </c>
      <c r="O19214" t="s">
        <v>122</v>
      </c>
      <c r="P19214" t="s">
        <v>23</v>
      </c>
      <c r="Q19214" t="s">
        <v>24</v>
      </c>
    </row>
    <row r="19215" spans="1:17" x14ac:dyDescent="0.2">
      <c r="A19215" s="2">
        <v>42751</v>
      </c>
      <c r="B19215" t="s">
        <v>136</v>
      </c>
      <c r="C19215" t="s">
        <v>365</v>
      </c>
      <c r="D19215" t="s">
        <v>36</v>
      </c>
      <c r="E19215" t="s">
        <v>36</v>
      </c>
      <c r="F19215">
        <v>34</v>
      </c>
      <c r="G19215">
        <v>90</v>
      </c>
      <c r="H19215">
        <v>732</v>
      </c>
      <c r="I19215">
        <v>386</v>
      </c>
      <c r="J19215">
        <v>0</v>
      </c>
      <c r="K19215">
        <v>0</v>
      </c>
      <c r="L19215" t="s">
        <v>276</v>
      </c>
      <c r="M19215" t="s">
        <v>1702</v>
      </c>
      <c r="N19215" t="s">
        <v>141</v>
      </c>
      <c r="O19215" t="s">
        <v>122</v>
      </c>
      <c r="P19215" t="s">
        <v>23</v>
      </c>
      <c r="Q19215" t="s">
        <v>30</v>
      </c>
    </row>
    <row r="19216" spans="1:17" x14ac:dyDescent="0.2">
      <c r="A19216" s="2">
        <v>42752</v>
      </c>
      <c r="B19216" t="s">
        <v>210</v>
      </c>
      <c r="C19216" t="s">
        <v>614</v>
      </c>
      <c r="D19216" t="s">
        <v>27</v>
      </c>
      <c r="E19216" t="s">
        <v>27</v>
      </c>
      <c r="F19216">
        <v>138</v>
      </c>
      <c r="G19216">
        <v>163</v>
      </c>
      <c r="H19216">
        <v>216</v>
      </c>
      <c r="I19216">
        <v>140</v>
      </c>
      <c r="J19216">
        <v>3</v>
      </c>
      <c r="K19216">
        <v>1</v>
      </c>
      <c r="L19216" t="s">
        <v>533</v>
      </c>
      <c r="M19216" t="s">
        <v>534</v>
      </c>
      <c r="N19216" t="s">
        <v>531</v>
      </c>
      <c r="O19216" t="s">
        <v>122</v>
      </c>
      <c r="P19216" t="s">
        <v>23</v>
      </c>
      <c r="Q19216" t="s">
        <v>24</v>
      </c>
    </row>
    <row r="19217" spans="1:17" x14ac:dyDescent="0.2">
      <c r="A19217" s="2">
        <v>42752</v>
      </c>
      <c r="B19217" t="s">
        <v>199</v>
      </c>
      <c r="C19217" t="s">
        <v>208</v>
      </c>
      <c r="D19217" t="s">
        <v>36</v>
      </c>
      <c r="E19217" t="s">
        <v>36</v>
      </c>
      <c r="F19217">
        <v>54</v>
      </c>
      <c r="G19217">
        <v>73</v>
      </c>
      <c r="H19217">
        <v>610</v>
      </c>
      <c r="I19217">
        <v>475</v>
      </c>
      <c r="J19217">
        <v>1</v>
      </c>
      <c r="K19217">
        <v>0</v>
      </c>
      <c r="L19217" t="s">
        <v>276</v>
      </c>
      <c r="M19217" t="s">
        <v>1193</v>
      </c>
      <c r="N19217" t="s">
        <v>141</v>
      </c>
      <c r="O19217" t="s">
        <v>122</v>
      </c>
      <c r="P19217" t="s">
        <v>23</v>
      </c>
      <c r="Q19217" t="s">
        <v>24</v>
      </c>
    </row>
    <row r="19218" spans="1:17" x14ac:dyDescent="0.2">
      <c r="A19218" s="2">
        <v>42752</v>
      </c>
      <c r="B19218" t="s">
        <v>111</v>
      </c>
      <c r="C19218" t="s">
        <v>183</v>
      </c>
      <c r="D19218" t="s">
        <v>36</v>
      </c>
      <c r="E19218" t="s">
        <v>36</v>
      </c>
      <c r="F19218">
        <v>64</v>
      </c>
      <c r="G19218">
        <v>35</v>
      </c>
      <c r="H19218">
        <v>543</v>
      </c>
      <c r="I19218">
        <v>726</v>
      </c>
      <c r="J19218">
        <v>0</v>
      </c>
      <c r="K19218">
        <v>0</v>
      </c>
      <c r="L19218" t="s">
        <v>276</v>
      </c>
      <c r="M19218" t="s">
        <v>1193</v>
      </c>
      <c r="N19218" t="s">
        <v>141</v>
      </c>
      <c r="O19218" t="s">
        <v>122</v>
      </c>
      <c r="P19218" t="s">
        <v>23</v>
      </c>
      <c r="Q19218" t="s">
        <v>30</v>
      </c>
    </row>
    <row r="19219" spans="1:17" x14ac:dyDescent="0.2">
      <c r="A19219" s="2">
        <v>42752</v>
      </c>
      <c r="B19219" t="s">
        <v>166</v>
      </c>
      <c r="C19219" t="s">
        <v>384</v>
      </c>
      <c r="D19219" t="s">
        <v>115</v>
      </c>
      <c r="E19219" t="s">
        <v>50</v>
      </c>
      <c r="F19219">
        <v>85</v>
      </c>
      <c r="G19219">
        <v>164</v>
      </c>
      <c r="H19219">
        <v>416</v>
      </c>
      <c r="I19219">
        <v>137</v>
      </c>
      <c r="J19219">
        <v>1</v>
      </c>
      <c r="K19219">
        <v>1</v>
      </c>
      <c r="L19219" t="s">
        <v>28</v>
      </c>
      <c r="M19219" t="s">
        <v>165</v>
      </c>
      <c r="N19219" t="s">
        <v>166</v>
      </c>
      <c r="O19219" t="s">
        <v>22</v>
      </c>
      <c r="P19219" t="s">
        <v>23</v>
      </c>
      <c r="Q19219" t="s">
        <v>30</v>
      </c>
    </row>
    <row r="19220" spans="1:17" x14ac:dyDescent="0.2">
      <c r="A19220" s="2">
        <v>42753</v>
      </c>
      <c r="B19220" t="s">
        <v>120</v>
      </c>
      <c r="C19220" t="s">
        <v>202</v>
      </c>
      <c r="D19220" t="s">
        <v>36</v>
      </c>
      <c r="E19220" t="s">
        <v>36</v>
      </c>
      <c r="F19220">
        <v>62</v>
      </c>
      <c r="G19220">
        <v>68</v>
      </c>
      <c r="H19220">
        <v>551</v>
      </c>
      <c r="I19220">
        <v>515</v>
      </c>
      <c r="J19220">
        <v>2</v>
      </c>
      <c r="K19220">
        <v>1</v>
      </c>
      <c r="L19220" t="s">
        <v>276</v>
      </c>
      <c r="M19220" t="s">
        <v>173</v>
      </c>
      <c r="N19220" t="s">
        <v>141</v>
      </c>
      <c r="O19220" t="s">
        <v>122</v>
      </c>
      <c r="P19220" t="s">
        <v>23</v>
      </c>
      <c r="Q19220" t="s">
        <v>24</v>
      </c>
    </row>
    <row r="19221" spans="1:17" x14ac:dyDescent="0.2">
      <c r="A19221" s="2">
        <v>42753</v>
      </c>
      <c r="B19221" t="s">
        <v>141</v>
      </c>
      <c r="C19221" t="s">
        <v>224</v>
      </c>
      <c r="D19221" t="s">
        <v>36</v>
      </c>
      <c r="E19221" t="s">
        <v>36</v>
      </c>
      <c r="F19221">
        <v>108</v>
      </c>
      <c r="G19221">
        <v>53</v>
      </c>
      <c r="H19221">
        <v>312</v>
      </c>
      <c r="I19221">
        <v>610</v>
      </c>
      <c r="J19221">
        <v>1</v>
      </c>
      <c r="K19221">
        <v>1</v>
      </c>
      <c r="L19221" t="s">
        <v>276</v>
      </c>
      <c r="M19221" t="s">
        <v>173</v>
      </c>
      <c r="N19221" t="s">
        <v>141</v>
      </c>
      <c r="O19221" t="s">
        <v>22</v>
      </c>
      <c r="P19221" t="s">
        <v>23</v>
      </c>
      <c r="Q19221" t="s">
        <v>30</v>
      </c>
    </row>
    <row r="19222" spans="1:17" x14ac:dyDescent="0.2">
      <c r="A19222" s="2">
        <v>42754</v>
      </c>
      <c r="B19222" t="s">
        <v>150</v>
      </c>
      <c r="C19222" t="s">
        <v>128</v>
      </c>
      <c r="D19222" t="s">
        <v>36</v>
      </c>
      <c r="E19222" t="s">
        <v>36</v>
      </c>
      <c r="F19222">
        <v>39</v>
      </c>
      <c r="G19222">
        <v>36</v>
      </c>
      <c r="H19222">
        <v>686</v>
      </c>
      <c r="I19222">
        <v>713</v>
      </c>
      <c r="J19222">
        <v>1</v>
      </c>
      <c r="K19222">
        <v>2</v>
      </c>
      <c r="L19222" t="s">
        <v>276</v>
      </c>
      <c r="M19222" t="s">
        <v>1477</v>
      </c>
      <c r="N19222" t="s">
        <v>141</v>
      </c>
      <c r="O19222" t="s">
        <v>122</v>
      </c>
      <c r="P19222" t="s">
        <v>23</v>
      </c>
      <c r="Q19222" t="s">
        <v>41</v>
      </c>
    </row>
    <row r="19223" spans="1:17" x14ac:dyDescent="0.2">
      <c r="A19223" s="2">
        <v>42754</v>
      </c>
      <c r="B19223" t="s">
        <v>118</v>
      </c>
      <c r="C19223" t="s">
        <v>45</v>
      </c>
      <c r="D19223" t="s">
        <v>36</v>
      </c>
      <c r="E19223" t="s">
        <v>36</v>
      </c>
      <c r="F19223">
        <v>33</v>
      </c>
      <c r="G19223">
        <v>103</v>
      </c>
      <c r="H19223">
        <v>742</v>
      </c>
      <c r="I19223">
        <v>329</v>
      </c>
      <c r="J19223">
        <v>2</v>
      </c>
      <c r="K19223">
        <v>0</v>
      </c>
      <c r="L19223" t="s">
        <v>276</v>
      </c>
      <c r="M19223" t="s">
        <v>1477</v>
      </c>
      <c r="N19223" t="s">
        <v>141</v>
      </c>
      <c r="O19223" t="s">
        <v>122</v>
      </c>
      <c r="P19223" t="s">
        <v>23</v>
      </c>
      <c r="Q19223" t="s">
        <v>24</v>
      </c>
    </row>
    <row r="19224" spans="1:17" x14ac:dyDescent="0.2">
      <c r="A19224" s="2">
        <v>42755</v>
      </c>
      <c r="B19224" t="s">
        <v>136</v>
      </c>
      <c r="C19224" t="s">
        <v>890</v>
      </c>
      <c r="D19224" t="s">
        <v>36</v>
      </c>
      <c r="E19224" t="s">
        <v>36</v>
      </c>
      <c r="F19224">
        <v>34</v>
      </c>
      <c r="G19224">
        <v>49</v>
      </c>
      <c r="H19224">
        <v>732</v>
      </c>
      <c r="I19224">
        <v>629</v>
      </c>
      <c r="J19224">
        <v>2</v>
      </c>
      <c r="K19224">
        <v>2</v>
      </c>
      <c r="L19224" t="s">
        <v>276</v>
      </c>
      <c r="M19224" t="s">
        <v>1702</v>
      </c>
      <c r="N19224" t="s">
        <v>141</v>
      </c>
      <c r="O19224" t="s">
        <v>122</v>
      </c>
      <c r="P19224" t="s">
        <v>23</v>
      </c>
      <c r="Q19224" t="s">
        <v>30</v>
      </c>
    </row>
    <row r="19225" spans="1:17" x14ac:dyDescent="0.2">
      <c r="A19225" s="2">
        <v>42755</v>
      </c>
      <c r="B19225" t="s">
        <v>110</v>
      </c>
      <c r="C19225" t="s">
        <v>365</v>
      </c>
      <c r="D19225" t="s">
        <v>36</v>
      </c>
      <c r="E19225" t="s">
        <v>36</v>
      </c>
      <c r="F19225">
        <v>57</v>
      </c>
      <c r="G19225">
        <v>90</v>
      </c>
      <c r="H19225">
        <v>587</v>
      </c>
      <c r="I19225">
        <v>386</v>
      </c>
      <c r="J19225">
        <v>3</v>
      </c>
      <c r="K19225">
        <v>1</v>
      </c>
      <c r="L19225" t="s">
        <v>276</v>
      </c>
      <c r="M19225" t="s">
        <v>1702</v>
      </c>
      <c r="N19225" t="s">
        <v>141</v>
      </c>
      <c r="O19225" t="s">
        <v>122</v>
      </c>
      <c r="P19225" t="s">
        <v>23</v>
      </c>
      <c r="Q19225" t="s">
        <v>24</v>
      </c>
    </row>
    <row r="19226" spans="1:17" x14ac:dyDescent="0.2">
      <c r="A19226" s="2">
        <v>42755</v>
      </c>
      <c r="B19226" t="s">
        <v>532</v>
      </c>
      <c r="C19226" t="s">
        <v>614</v>
      </c>
      <c r="D19226" t="s">
        <v>27</v>
      </c>
      <c r="E19226" t="s">
        <v>27</v>
      </c>
      <c r="F19226">
        <v>111</v>
      </c>
      <c r="G19226">
        <v>163</v>
      </c>
      <c r="H19226">
        <v>298</v>
      </c>
      <c r="I19226">
        <v>140</v>
      </c>
      <c r="J19226">
        <v>3</v>
      </c>
      <c r="K19226">
        <v>1</v>
      </c>
      <c r="L19226" t="s">
        <v>533</v>
      </c>
      <c r="M19226" t="s">
        <v>534</v>
      </c>
      <c r="N19226" t="s">
        <v>531</v>
      </c>
      <c r="O19226" t="s">
        <v>122</v>
      </c>
      <c r="P19226" t="s">
        <v>23</v>
      </c>
      <c r="Q19226" t="s">
        <v>24</v>
      </c>
    </row>
    <row r="19227" spans="1:17" x14ac:dyDescent="0.2">
      <c r="A19227" s="2">
        <v>42756</v>
      </c>
      <c r="B19227" t="s">
        <v>183</v>
      </c>
      <c r="C19227" t="s">
        <v>208</v>
      </c>
      <c r="D19227" t="s">
        <v>36</v>
      </c>
      <c r="E19227" t="s">
        <v>36</v>
      </c>
      <c r="F19227">
        <v>35</v>
      </c>
      <c r="G19227">
        <v>73</v>
      </c>
      <c r="H19227">
        <v>726</v>
      </c>
      <c r="I19227">
        <v>475</v>
      </c>
      <c r="J19227">
        <v>1</v>
      </c>
      <c r="K19227">
        <v>0</v>
      </c>
      <c r="L19227" t="s">
        <v>276</v>
      </c>
      <c r="M19227" t="s">
        <v>1193</v>
      </c>
      <c r="N19227" t="s">
        <v>141</v>
      </c>
      <c r="O19227" t="s">
        <v>122</v>
      </c>
      <c r="P19227" t="s">
        <v>23</v>
      </c>
      <c r="Q19227" t="s">
        <v>24</v>
      </c>
    </row>
    <row r="19228" spans="1:17" x14ac:dyDescent="0.2">
      <c r="A19228" s="2">
        <v>42756</v>
      </c>
      <c r="B19228" t="s">
        <v>199</v>
      </c>
      <c r="C19228" t="s">
        <v>111</v>
      </c>
      <c r="D19228" t="s">
        <v>36</v>
      </c>
      <c r="E19228" t="s">
        <v>36</v>
      </c>
      <c r="F19228">
        <v>54</v>
      </c>
      <c r="G19228">
        <v>64</v>
      </c>
      <c r="H19228">
        <v>610</v>
      </c>
      <c r="I19228">
        <v>543</v>
      </c>
      <c r="J19228">
        <v>1</v>
      </c>
      <c r="K19228">
        <v>0</v>
      </c>
      <c r="L19228" t="s">
        <v>276</v>
      </c>
      <c r="M19228" t="s">
        <v>1193</v>
      </c>
      <c r="N19228" t="s">
        <v>141</v>
      </c>
      <c r="O19228" t="s">
        <v>122</v>
      </c>
      <c r="P19228" t="s">
        <v>23</v>
      </c>
      <c r="Q19228" t="s">
        <v>24</v>
      </c>
    </row>
    <row r="19229" spans="1:17" x14ac:dyDescent="0.2">
      <c r="A19229" s="2">
        <v>42757</v>
      </c>
      <c r="B19229" t="s">
        <v>614</v>
      </c>
      <c r="C19229" t="s">
        <v>304</v>
      </c>
      <c r="D19229" t="s">
        <v>27</v>
      </c>
      <c r="E19229" t="s">
        <v>27</v>
      </c>
      <c r="F19229">
        <v>163</v>
      </c>
      <c r="G19229">
        <v>75</v>
      </c>
      <c r="H19229">
        <v>140</v>
      </c>
      <c r="I19229">
        <v>467</v>
      </c>
      <c r="J19229">
        <v>0</v>
      </c>
      <c r="K19229">
        <v>1</v>
      </c>
      <c r="L19229" t="s">
        <v>533</v>
      </c>
      <c r="M19229" t="s">
        <v>534</v>
      </c>
      <c r="N19229" t="s">
        <v>531</v>
      </c>
      <c r="O19229" t="s">
        <v>122</v>
      </c>
      <c r="P19229" t="s">
        <v>23</v>
      </c>
      <c r="Q19229" t="s">
        <v>41</v>
      </c>
    </row>
    <row r="19230" spans="1:17" x14ac:dyDescent="0.2">
      <c r="A19230" s="2">
        <v>42757</v>
      </c>
      <c r="B19230" t="s">
        <v>700</v>
      </c>
      <c r="C19230" t="s">
        <v>56</v>
      </c>
      <c r="D19230" t="s">
        <v>27</v>
      </c>
      <c r="E19230" t="s">
        <v>27</v>
      </c>
      <c r="F19230">
        <v>186</v>
      </c>
      <c r="G19230">
        <v>120</v>
      </c>
      <c r="H19230">
        <v>76</v>
      </c>
      <c r="I19230">
        <v>281</v>
      </c>
      <c r="J19230">
        <v>2</v>
      </c>
      <c r="K19230">
        <v>4</v>
      </c>
      <c r="L19230" t="s">
        <v>28</v>
      </c>
      <c r="M19230" t="s">
        <v>826</v>
      </c>
      <c r="N19230" t="s">
        <v>700</v>
      </c>
      <c r="O19230" t="s">
        <v>22</v>
      </c>
      <c r="P19230" t="s">
        <v>23</v>
      </c>
      <c r="Q19230" t="s">
        <v>41</v>
      </c>
    </row>
    <row r="19231" spans="1:17" x14ac:dyDescent="0.2">
      <c r="A19231" s="2">
        <v>42757</v>
      </c>
      <c r="B19231" t="s">
        <v>210</v>
      </c>
      <c r="C19231" t="s">
        <v>532</v>
      </c>
      <c r="D19231" t="s">
        <v>27</v>
      </c>
      <c r="E19231" t="s">
        <v>27</v>
      </c>
      <c r="F19231">
        <v>138</v>
      </c>
      <c r="G19231">
        <v>111</v>
      </c>
      <c r="H19231">
        <v>216</v>
      </c>
      <c r="I19231">
        <v>298</v>
      </c>
      <c r="J19231">
        <v>1</v>
      </c>
      <c r="K19231">
        <v>0</v>
      </c>
      <c r="L19231" t="s">
        <v>533</v>
      </c>
      <c r="M19231" t="s">
        <v>534</v>
      </c>
      <c r="N19231" t="s">
        <v>531</v>
      </c>
      <c r="O19231" t="s">
        <v>122</v>
      </c>
      <c r="P19231" t="s">
        <v>23</v>
      </c>
      <c r="Q19231" t="s">
        <v>24</v>
      </c>
    </row>
    <row r="19232" spans="1:17" x14ac:dyDescent="0.2">
      <c r="A19232" s="2">
        <v>42757</v>
      </c>
      <c r="B19232" t="s">
        <v>141</v>
      </c>
      <c r="C19232" t="s">
        <v>120</v>
      </c>
      <c r="D19232" t="s">
        <v>36</v>
      </c>
      <c r="E19232" t="s">
        <v>36</v>
      </c>
      <c r="F19232">
        <v>108</v>
      </c>
      <c r="G19232">
        <v>62</v>
      </c>
      <c r="H19232">
        <v>312</v>
      </c>
      <c r="I19232">
        <v>551</v>
      </c>
      <c r="J19232">
        <v>0</v>
      </c>
      <c r="K19232">
        <v>0</v>
      </c>
      <c r="L19232" t="s">
        <v>276</v>
      </c>
      <c r="M19232" t="s">
        <v>173</v>
      </c>
      <c r="N19232" t="s">
        <v>141</v>
      </c>
      <c r="O19232" t="s">
        <v>22</v>
      </c>
      <c r="P19232" t="s">
        <v>23</v>
      </c>
      <c r="Q19232" t="s">
        <v>30</v>
      </c>
    </row>
    <row r="19233" spans="1:17" x14ac:dyDescent="0.2">
      <c r="A19233" s="2">
        <v>42757</v>
      </c>
      <c r="B19233" t="s">
        <v>202</v>
      </c>
      <c r="C19233" t="s">
        <v>224</v>
      </c>
      <c r="D19233" t="s">
        <v>36</v>
      </c>
      <c r="E19233" t="s">
        <v>36</v>
      </c>
      <c r="F19233">
        <v>68</v>
      </c>
      <c r="G19233">
        <v>53</v>
      </c>
      <c r="H19233">
        <v>515</v>
      </c>
      <c r="I19233">
        <v>610</v>
      </c>
      <c r="J19233">
        <v>0</v>
      </c>
      <c r="K19233">
        <v>2</v>
      </c>
      <c r="L19233" t="s">
        <v>276</v>
      </c>
      <c r="M19233" t="s">
        <v>1477</v>
      </c>
      <c r="N19233" t="s">
        <v>141</v>
      </c>
      <c r="O19233" t="s">
        <v>122</v>
      </c>
      <c r="P19233" t="s">
        <v>23</v>
      </c>
      <c r="Q19233" t="s">
        <v>41</v>
      </c>
    </row>
    <row r="19234" spans="1:17" x14ac:dyDescent="0.2">
      <c r="A19234" s="2">
        <v>42757</v>
      </c>
      <c r="B19234" t="s">
        <v>531</v>
      </c>
      <c r="C19234" t="s">
        <v>131</v>
      </c>
      <c r="D19234" t="s">
        <v>27</v>
      </c>
      <c r="E19234" t="s">
        <v>27</v>
      </c>
      <c r="F19234">
        <v>58</v>
      </c>
      <c r="G19234">
        <v>17</v>
      </c>
      <c r="H19234">
        <v>582</v>
      </c>
      <c r="I19234">
        <v>1040</v>
      </c>
      <c r="J19234">
        <v>1</v>
      </c>
      <c r="K19234">
        <v>0</v>
      </c>
      <c r="L19234" t="s">
        <v>533</v>
      </c>
      <c r="M19234" t="s">
        <v>534</v>
      </c>
      <c r="N19234" t="s">
        <v>531</v>
      </c>
      <c r="O19234" t="s">
        <v>22</v>
      </c>
      <c r="P19234" t="s">
        <v>23</v>
      </c>
      <c r="Q19234" t="s">
        <v>24</v>
      </c>
    </row>
    <row r="19235" spans="1:17" x14ac:dyDescent="0.2">
      <c r="A19235" s="2">
        <v>42758</v>
      </c>
      <c r="B19235" t="s">
        <v>118</v>
      </c>
      <c r="C19235" t="s">
        <v>150</v>
      </c>
      <c r="D19235" t="s">
        <v>36</v>
      </c>
      <c r="E19235" t="s">
        <v>36</v>
      </c>
      <c r="F19235">
        <v>33</v>
      </c>
      <c r="G19235">
        <v>39</v>
      </c>
      <c r="H19235">
        <v>742</v>
      </c>
      <c r="I19235">
        <v>686</v>
      </c>
      <c r="J19235">
        <v>2</v>
      </c>
      <c r="K19235">
        <v>2</v>
      </c>
      <c r="L19235" t="s">
        <v>276</v>
      </c>
      <c r="M19235" t="s">
        <v>1477</v>
      </c>
      <c r="N19235" t="s">
        <v>141</v>
      </c>
      <c r="O19235" t="s">
        <v>122</v>
      </c>
      <c r="P19235" t="s">
        <v>23</v>
      </c>
      <c r="Q19235" t="s">
        <v>30</v>
      </c>
    </row>
    <row r="19236" spans="1:17" x14ac:dyDescent="0.2">
      <c r="A19236" s="2">
        <v>42758</v>
      </c>
      <c r="B19236" t="s">
        <v>449</v>
      </c>
      <c r="C19236" t="s">
        <v>345</v>
      </c>
      <c r="D19236" t="s">
        <v>115</v>
      </c>
      <c r="E19236" t="s">
        <v>50</v>
      </c>
      <c r="F19236">
        <v>61</v>
      </c>
      <c r="G19236">
        <v>121</v>
      </c>
      <c r="H19236">
        <v>567</v>
      </c>
      <c r="I19236">
        <v>280</v>
      </c>
      <c r="J19236">
        <v>2</v>
      </c>
      <c r="K19236">
        <v>2</v>
      </c>
      <c r="L19236" t="s">
        <v>28</v>
      </c>
      <c r="M19236" t="s">
        <v>246</v>
      </c>
      <c r="N19236" t="s">
        <v>176</v>
      </c>
      <c r="O19236" t="s">
        <v>122</v>
      </c>
      <c r="P19236" t="s">
        <v>23</v>
      </c>
      <c r="Q19236" t="s">
        <v>30</v>
      </c>
    </row>
    <row r="19237" spans="1:17" x14ac:dyDescent="0.2">
      <c r="A19237" s="2">
        <v>42758</v>
      </c>
      <c r="B19237" t="s">
        <v>45</v>
      </c>
      <c r="C19237" t="s">
        <v>128</v>
      </c>
      <c r="D19237" t="s">
        <v>36</v>
      </c>
      <c r="E19237" t="s">
        <v>36</v>
      </c>
      <c r="F19237">
        <v>103</v>
      </c>
      <c r="G19237">
        <v>36</v>
      </c>
      <c r="H19237">
        <v>329</v>
      </c>
      <c r="I19237">
        <v>713</v>
      </c>
      <c r="J19237">
        <v>2</v>
      </c>
      <c r="K19237">
        <v>4</v>
      </c>
      <c r="L19237" t="s">
        <v>276</v>
      </c>
      <c r="M19237" t="s">
        <v>173</v>
      </c>
      <c r="N19237" t="s">
        <v>141</v>
      </c>
      <c r="O19237" t="s">
        <v>122</v>
      </c>
      <c r="P19237" t="s">
        <v>23</v>
      </c>
      <c r="Q19237" t="s">
        <v>41</v>
      </c>
    </row>
    <row r="19238" spans="1:17" x14ac:dyDescent="0.2">
      <c r="A19238" s="2">
        <v>42759</v>
      </c>
      <c r="B19238" t="s">
        <v>110</v>
      </c>
      <c r="C19238" t="s">
        <v>136</v>
      </c>
      <c r="D19238" t="s">
        <v>36</v>
      </c>
      <c r="E19238" t="s">
        <v>36</v>
      </c>
      <c r="F19238">
        <v>57</v>
      </c>
      <c r="G19238">
        <v>34</v>
      </c>
      <c r="H19238">
        <v>587</v>
      </c>
      <c r="I19238">
        <v>732</v>
      </c>
      <c r="J19238">
        <v>1</v>
      </c>
      <c r="K19238">
        <v>0</v>
      </c>
      <c r="L19238" t="s">
        <v>276</v>
      </c>
      <c r="M19238" t="s">
        <v>1702</v>
      </c>
      <c r="N19238" t="s">
        <v>141</v>
      </c>
      <c r="O19238" t="s">
        <v>122</v>
      </c>
      <c r="P19238" t="s">
        <v>23</v>
      </c>
      <c r="Q19238" t="s">
        <v>24</v>
      </c>
    </row>
    <row r="19239" spans="1:17" x14ac:dyDescent="0.2">
      <c r="A19239" s="2">
        <v>42759</v>
      </c>
      <c r="B19239" t="s">
        <v>365</v>
      </c>
      <c r="C19239" t="s">
        <v>890</v>
      </c>
      <c r="D19239" t="s">
        <v>36</v>
      </c>
      <c r="E19239" t="s">
        <v>36</v>
      </c>
      <c r="F19239">
        <v>90</v>
      </c>
      <c r="G19239">
        <v>49</v>
      </c>
      <c r="H19239">
        <v>386</v>
      </c>
      <c r="I19239">
        <v>629</v>
      </c>
      <c r="J19239">
        <v>1</v>
      </c>
      <c r="K19239">
        <v>3</v>
      </c>
      <c r="L19239" t="s">
        <v>276</v>
      </c>
      <c r="M19239" t="s">
        <v>1193</v>
      </c>
      <c r="N19239" t="s">
        <v>141</v>
      </c>
      <c r="O19239" t="s">
        <v>122</v>
      </c>
      <c r="P19239" t="s">
        <v>23</v>
      </c>
      <c r="Q19239" t="s">
        <v>41</v>
      </c>
    </row>
    <row r="19240" spans="1:17" x14ac:dyDescent="0.2">
      <c r="A19240" s="2">
        <v>42760</v>
      </c>
      <c r="B19240" t="s">
        <v>183</v>
      </c>
      <c r="C19240" t="s">
        <v>199</v>
      </c>
      <c r="D19240" t="s">
        <v>36</v>
      </c>
      <c r="E19240" t="s">
        <v>36</v>
      </c>
      <c r="F19240">
        <v>35</v>
      </c>
      <c r="G19240">
        <v>54</v>
      </c>
      <c r="H19240">
        <v>726</v>
      </c>
      <c r="I19240">
        <v>610</v>
      </c>
      <c r="J19240">
        <v>1</v>
      </c>
      <c r="K19240">
        <v>0</v>
      </c>
      <c r="L19240" t="s">
        <v>276</v>
      </c>
      <c r="M19240" t="s">
        <v>1193</v>
      </c>
      <c r="N19240" t="s">
        <v>141</v>
      </c>
      <c r="O19240" t="s">
        <v>122</v>
      </c>
      <c r="P19240" t="s">
        <v>23</v>
      </c>
      <c r="Q19240" t="s">
        <v>24</v>
      </c>
    </row>
    <row r="19241" spans="1:17" x14ac:dyDescent="0.2">
      <c r="A19241" s="2">
        <v>42760</v>
      </c>
      <c r="B19241" t="s">
        <v>177</v>
      </c>
      <c r="C19241" t="s">
        <v>345</v>
      </c>
      <c r="D19241" t="s">
        <v>115</v>
      </c>
      <c r="E19241" t="s">
        <v>50</v>
      </c>
      <c r="F19241">
        <v>107</v>
      </c>
      <c r="G19241">
        <v>121</v>
      </c>
      <c r="H19241">
        <v>318</v>
      </c>
      <c r="I19241">
        <v>280</v>
      </c>
      <c r="J19241">
        <v>1</v>
      </c>
      <c r="K19241">
        <v>0</v>
      </c>
      <c r="L19241" t="s">
        <v>28</v>
      </c>
      <c r="M19241" t="s">
        <v>246</v>
      </c>
      <c r="N19241" t="s">
        <v>176</v>
      </c>
      <c r="O19241" t="s">
        <v>122</v>
      </c>
      <c r="P19241" t="s">
        <v>23</v>
      </c>
      <c r="Q19241" t="s">
        <v>24</v>
      </c>
    </row>
    <row r="19242" spans="1:17" x14ac:dyDescent="0.2">
      <c r="A19242" s="2">
        <v>42760</v>
      </c>
      <c r="B19242" t="s">
        <v>208</v>
      </c>
      <c r="C19242" t="s">
        <v>111</v>
      </c>
      <c r="D19242" t="s">
        <v>36</v>
      </c>
      <c r="E19242" t="s">
        <v>36</v>
      </c>
      <c r="F19242">
        <v>73</v>
      </c>
      <c r="G19242">
        <v>64</v>
      </c>
      <c r="H19242">
        <v>475</v>
      </c>
      <c r="I19242">
        <v>543</v>
      </c>
      <c r="J19242">
        <v>1</v>
      </c>
      <c r="K19242">
        <v>1</v>
      </c>
      <c r="L19242" t="s">
        <v>276</v>
      </c>
      <c r="M19242" t="s">
        <v>1702</v>
      </c>
      <c r="N19242" t="s">
        <v>141</v>
      </c>
      <c r="O19242" t="s">
        <v>122</v>
      </c>
      <c r="P19242" t="s">
        <v>23</v>
      </c>
      <c r="Q19242" t="s">
        <v>30</v>
      </c>
    </row>
    <row r="19243" spans="1:17" x14ac:dyDescent="0.2">
      <c r="A19243" s="2">
        <v>42761</v>
      </c>
      <c r="B19243" t="s">
        <v>25</v>
      </c>
      <c r="C19243" t="s">
        <v>43</v>
      </c>
      <c r="D19243" t="s">
        <v>19</v>
      </c>
      <c r="E19243" t="s">
        <v>19</v>
      </c>
      <c r="F19243">
        <v>2</v>
      </c>
      <c r="G19243">
        <v>6</v>
      </c>
      <c r="H19243">
        <v>1544</v>
      </c>
      <c r="I19243">
        <v>1344</v>
      </c>
      <c r="J19243">
        <v>1</v>
      </c>
      <c r="K19243">
        <v>0</v>
      </c>
      <c r="L19243" t="s">
        <v>28</v>
      </c>
      <c r="M19243" t="s">
        <v>117</v>
      </c>
      <c r="N19243" t="s">
        <v>25</v>
      </c>
      <c r="O19243" t="s">
        <v>22</v>
      </c>
      <c r="P19243" t="s">
        <v>23</v>
      </c>
      <c r="Q19243" t="s">
        <v>24</v>
      </c>
    </row>
    <row r="19244" spans="1:17" x14ac:dyDescent="0.2">
      <c r="A19244" s="2">
        <v>42763</v>
      </c>
      <c r="B19244" t="s">
        <v>224</v>
      </c>
      <c r="C19244" t="s">
        <v>128</v>
      </c>
      <c r="D19244" t="s">
        <v>36</v>
      </c>
      <c r="E19244" t="s">
        <v>36</v>
      </c>
      <c r="F19244">
        <v>53</v>
      </c>
      <c r="G19244">
        <v>36</v>
      </c>
      <c r="H19244">
        <v>610</v>
      </c>
      <c r="I19244">
        <v>713</v>
      </c>
      <c r="J19244">
        <v>2</v>
      </c>
      <c r="K19244">
        <v>0</v>
      </c>
      <c r="L19244" t="s">
        <v>276</v>
      </c>
      <c r="M19244" t="s">
        <v>173</v>
      </c>
      <c r="N19244" t="s">
        <v>141</v>
      </c>
      <c r="O19244" t="s">
        <v>122</v>
      </c>
      <c r="P19244" t="s">
        <v>23</v>
      </c>
      <c r="Q19244" t="s">
        <v>24</v>
      </c>
    </row>
    <row r="19245" spans="1:17" x14ac:dyDescent="0.2">
      <c r="A19245" s="2">
        <v>42763</v>
      </c>
      <c r="B19245" t="s">
        <v>118</v>
      </c>
      <c r="C19245" t="s">
        <v>120</v>
      </c>
      <c r="D19245" t="s">
        <v>36</v>
      </c>
      <c r="E19245" t="s">
        <v>36</v>
      </c>
      <c r="F19245">
        <v>33</v>
      </c>
      <c r="G19245">
        <v>62</v>
      </c>
      <c r="H19245">
        <v>742</v>
      </c>
      <c r="I19245">
        <v>551</v>
      </c>
      <c r="J19245">
        <v>0</v>
      </c>
      <c r="K19245">
        <v>0</v>
      </c>
      <c r="L19245" t="s">
        <v>276</v>
      </c>
      <c r="M19245" t="s">
        <v>1477</v>
      </c>
      <c r="N19245" t="s">
        <v>141</v>
      </c>
      <c r="O19245" t="s">
        <v>122</v>
      </c>
      <c r="P19245" t="s">
        <v>23</v>
      </c>
      <c r="Q19245" t="s">
        <v>30</v>
      </c>
    </row>
    <row r="19246" spans="1:17" x14ac:dyDescent="0.2">
      <c r="A19246" s="2">
        <v>42764</v>
      </c>
      <c r="B19246" t="s">
        <v>890</v>
      </c>
      <c r="C19246" t="s">
        <v>199</v>
      </c>
      <c r="D19246" t="s">
        <v>36</v>
      </c>
      <c r="E19246" t="s">
        <v>36</v>
      </c>
      <c r="F19246">
        <v>49</v>
      </c>
      <c r="G19246">
        <v>54</v>
      </c>
      <c r="H19246">
        <v>629</v>
      </c>
      <c r="I19246">
        <v>610</v>
      </c>
      <c r="J19246">
        <v>1</v>
      </c>
      <c r="K19246">
        <v>2</v>
      </c>
      <c r="L19246" t="s">
        <v>276</v>
      </c>
      <c r="M19246" t="s">
        <v>1702</v>
      </c>
      <c r="N19246" t="s">
        <v>141</v>
      </c>
      <c r="O19246" t="s">
        <v>122</v>
      </c>
      <c r="P19246" t="s">
        <v>23</v>
      </c>
      <c r="Q19246" t="s">
        <v>41</v>
      </c>
    </row>
    <row r="19247" spans="1:17" x14ac:dyDescent="0.2">
      <c r="A19247" s="2">
        <v>42764</v>
      </c>
      <c r="B19247" t="s">
        <v>183</v>
      </c>
      <c r="C19247" t="s">
        <v>110</v>
      </c>
      <c r="D19247" t="s">
        <v>36</v>
      </c>
      <c r="E19247" t="s">
        <v>36</v>
      </c>
      <c r="F19247">
        <v>35</v>
      </c>
      <c r="G19247">
        <v>57</v>
      </c>
      <c r="H19247">
        <v>726</v>
      </c>
      <c r="I19247">
        <v>587</v>
      </c>
      <c r="J19247">
        <v>1</v>
      </c>
      <c r="K19247">
        <v>0</v>
      </c>
      <c r="L19247" t="s">
        <v>276</v>
      </c>
      <c r="M19247" t="s">
        <v>1193</v>
      </c>
      <c r="N19247" t="s">
        <v>141</v>
      </c>
      <c r="O19247" t="s">
        <v>122</v>
      </c>
      <c r="P19247" t="s">
        <v>23</v>
      </c>
      <c r="Q19247" t="s">
        <v>24</v>
      </c>
    </row>
    <row r="19248" spans="1:17" x14ac:dyDescent="0.2">
      <c r="A19248" s="2">
        <v>42764</v>
      </c>
      <c r="B19248" t="s">
        <v>77</v>
      </c>
      <c r="C19248" t="s">
        <v>1204</v>
      </c>
      <c r="D19248" t="s">
        <v>27</v>
      </c>
      <c r="E19248" t="s">
        <v>50</v>
      </c>
      <c r="F19248">
        <v>28</v>
      </c>
      <c r="G19248">
        <v>45</v>
      </c>
      <c r="H19248">
        <v>822</v>
      </c>
      <c r="I19248">
        <v>646</v>
      </c>
      <c r="J19248">
        <v>0</v>
      </c>
      <c r="K19248">
        <v>0</v>
      </c>
      <c r="L19248" t="s">
        <v>28</v>
      </c>
      <c r="M19248" t="s">
        <v>170</v>
      </c>
      <c r="N19248" t="s">
        <v>77</v>
      </c>
      <c r="O19248" t="s">
        <v>22</v>
      </c>
      <c r="P19248" t="s">
        <v>23</v>
      </c>
      <c r="Q19248" t="s">
        <v>30</v>
      </c>
    </row>
    <row r="19249" spans="1:17" x14ac:dyDescent="0.2">
      <c r="A19249" s="2">
        <v>42767</v>
      </c>
      <c r="B19249" t="s">
        <v>224</v>
      </c>
      <c r="C19249" t="s">
        <v>183</v>
      </c>
      <c r="D19249" t="s">
        <v>36</v>
      </c>
      <c r="E19249" t="s">
        <v>36</v>
      </c>
      <c r="F19249">
        <v>53</v>
      </c>
      <c r="G19249">
        <v>35</v>
      </c>
      <c r="H19249">
        <v>610</v>
      </c>
      <c r="I19249">
        <v>726</v>
      </c>
      <c r="J19249">
        <v>1</v>
      </c>
      <c r="K19249">
        <v>1</v>
      </c>
      <c r="L19249" t="s">
        <v>276</v>
      </c>
      <c r="M19249" t="s">
        <v>173</v>
      </c>
      <c r="N19249" t="s">
        <v>141</v>
      </c>
      <c r="O19249" t="s">
        <v>122</v>
      </c>
      <c r="P19249" t="s">
        <v>59</v>
      </c>
      <c r="Q19249" t="s">
        <v>41</v>
      </c>
    </row>
    <row r="19250" spans="1:17" x14ac:dyDescent="0.2">
      <c r="A19250" s="2">
        <v>42768</v>
      </c>
      <c r="B19250" t="s">
        <v>120</v>
      </c>
      <c r="C19250" t="s">
        <v>199</v>
      </c>
      <c r="D19250" t="s">
        <v>36</v>
      </c>
      <c r="E19250" t="s">
        <v>36</v>
      </c>
      <c r="F19250">
        <v>62</v>
      </c>
      <c r="G19250">
        <v>54</v>
      </c>
      <c r="H19250">
        <v>551</v>
      </c>
      <c r="I19250">
        <v>610</v>
      </c>
      <c r="J19250">
        <v>2</v>
      </c>
      <c r="K19250">
        <v>0</v>
      </c>
      <c r="L19250" t="s">
        <v>276</v>
      </c>
      <c r="M19250" t="s">
        <v>1477</v>
      </c>
      <c r="N19250" t="s">
        <v>141</v>
      </c>
      <c r="O19250" t="s">
        <v>122</v>
      </c>
      <c r="P19250" t="s">
        <v>23</v>
      </c>
      <c r="Q19250" t="s">
        <v>24</v>
      </c>
    </row>
    <row r="19251" spans="1:17" x14ac:dyDescent="0.2">
      <c r="A19251" s="2">
        <v>42770</v>
      </c>
      <c r="B19251" t="s">
        <v>224</v>
      </c>
      <c r="C19251" t="s">
        <v>199</v>
      </c>
      <c r="D19251" t="s">
        <v>36</v>
      </c>
      <c r="E19251" t="s">
        <v>36</v>
      </c>
      <c r="F19251">
        <v>53</v>
      </c>
      <c r="G19251">
        <v>54</v>
      </c>
      <c r="H19251">
        <v>610</v>
      </c>
      <c r="I19251">
        <v>610</v>
      </c>
      <c r="J19251">
        <v>1</v>
      </c>
      <c r="K19251">
        <v>0</v>
      </c>
      <c r="L19251" t="s">
        <v>276</v>
      </c>
      <c r="M19251" t="s">
        <v>1193</v>
      </c>
      <c r="N19251" t="s">
        <v>141</v>
      </c>
      <c r="O19251" t="s">
        <v>122</v>
      </c>
      <c r="P19251" t="s">
        <v>23</v>
      </c>
      <c r="Q19251" t="s">
        <v>24</v>
      </c>
    </row>
    <row r="19252" spans="1:17" x14ac:dyDescent="0.2">
      <c r="A19252" s="2">
        <v>42771</v>
      </c>
      <c r="B19252" t="s">
        <v>183</v>
      </c>
      <c r="C19252" t="s">
        <v>120</v>
      </c>
      <c r="D19252" t="s">
        <v>36</v>
      </c>
      <c r="E19252" t="s">
        <v>36</v>
      </c>
      <c r="F19252">
        <v>35</v>
      </c>
      <c r="G19252">
        <v>62</v>
      </c>
      <c r="H19252">
        <v>726</v>
      </c>
      <c r="I19252">
        <v>551</v>
      </c>
      <c r="J19252">
        <v>1</v>
      </c>
      <c r="K19252">
        <v>2</v>
      </c>
      <c r="L19252" t="s">
        <v>276</v>
      </c>
      <c r="M19252" t="s">
        <v>173</v>
      </c>
      <c r="N19252" t="s">
        <v>141</v>
      </c>
      <c r="O19252" t="s">
        <v>122</v>
      </c>
      <c r="P19252" t="s">
        <v>23</v>
      </c>
      <c r="Q19252" t="s">
        <v>41</v>
      </c>
    </row>
    <row r="19253" spans="1:17" x14ac:dyDescent="0.2">
      <c r="A19253" s="2">
        <v>42774</v>
      </c>
      <c r="B19253" t="s">
        <v>26</v>
      </c>
      <c r="C19253" t="s">
        <v>76</v>
      </c>
      <c r="D19253" t="s">
        <v>27</v>
      </c>
      <c r="E19253" t="s">
        <v>50</v>
      </c>
      <c r="F19253">
        <v>18</v>
      </c>
      <c r="G19253">
        <v>21</v>
      </c>
      <c r="H19253">
        <v>1012</v>
      </c>
      <c r="I19253">
        <v>889</v>
      </c>
      <c r="J19253">
        <v>1</v>
      </c>
      <c r="K19253">
        <v>0</v>
      </c>
      <c r="L19253" t="s">
        <v>28</v>
      </c>
      <c r="M19253" t="s">
        <v>1481</v>
      </c>
      <c r="N19253" t="s">
        <v>77</v>
      </c>
      <c r="O19253" t="s">
        <v>122</v>
      </c>
      <c r="P19253" t="s">
        <v>23</v>
      </c>
      <c r="Q19253" t="s">
        <v>24</v>
      </c>
    </row>
    <row r="19254" spans="1:17" x14ac:dyDescent="0.2">
      <c r="A19254" s="2">
        <v>42788</v>
      </c>
      <c r="B19254" t="s">
        <v>31</v>
      </c>
      <c r="C19254" t="s">
        <v>304</v>
      </c>
      <c r="D19254" t="s">
        <v>19</v>
      </c>
      <c r="E19254" t="s">
        <v>27</v>
      </c>
      <c r="F19254">
        <v>22</v>
      </c>
      <c r="G19254">
        <v>65</v>
      </c>
      <c r="H19254">
        <v>886</v>
      </c>
      <c r="I19254">
        <v>547</v>
      </c>
      <c r="J19254">
        <v>3</v>
      </c>
      <c r="K19254">
        <v>1</v>
      </c>
      <c r="L19254" t="s">
        <v>28</v>
      </c>
      <c r="M19254" t="s">
        <v>80</v>
      </c>
      <c r="N19254" t="s">
        <v>31</v>
      </c>
      <c r="O19254" t="s">
        <v>22</v>
      </c>
      <c r="P19254" t="s">
        <v>23</v>
      </c>
      <c r="Q19254" t="s">
        <v>24</v>
      </c>
    </row>
    <row r="19255" spans="1:17" x14ac:dyDescent="0.2">
      <c r="A19255" s="2">
        <v>42803</v>
      </c>
      <c r="B19255" t="s">
        <v>166</v>
      </c>
      <c r="C19255" t="s">
        <v>386</v>
      </c>
      <c r="D19255" t="s">
        <v>115</v>
      </c>
      <c r="E19255" t="s">
        <v>50</v>
      </c>
      <c r="F19255">
        <v>84</v>
      </c>
      <c r="G19255">
        <v>89</v>
      </c>
      <c r="H19255">
        <v>415</v>
      </c>
      <c r="I19255">
        <v>380</v>
      </c>
      <c r="J19255">
        <v>1</v>
      </c>
      <c r="K19255">
        <v>2</v>
      </c>
      <c r="L19255" t="s">
        <v>28</v>
      </c>
      <c r="M19255" t="s">
        <v>165</v>
      </c>
      <c r="N19255" t="s">
        <v>166</v>
      </c>
      <c r="O19255" t="s">
        <v>22</v>
      </c>
      <c r="P19255" t="s">
        <v>23</v>
      </c>
      <c r="Q19255" t="s">
        <v>41</v>
      </c>
    </row>
    <row r="19256" spans="1:17" x14ac:dyDescent="0.2">
      <c r="A19256" s="2">
        <v>42804</v>
      </c>
      <c r="B19256" t="s">
        <v>282</v>
      </c>
      <c r="C19256" t="s">
        <v>221</v>
      </c>
      <c r="D19256" t="s">
        <v>19</v>
      </c>
      <c r="E19256" t="s">
        <v>27</v>
      </c>
      <c r="F19256">
        <v>83</v>
      </c>
      <c r="G19256">
        <v>154</v>
      </c>
      <c r="H19256">
        <v>420</v>
      </c>
      <c r="I19256">
        <v>174</v>
      </c>
      <c r="J19256">
        <v>2</v>
      </c>
      <c r="K19256">
        <v>0</v>
      </c>
      <c r="L19256" t="s">
        <v>28</v>
      </c>
      <c r="M19256" t="s">
        <v>1252</v>
      </c>
      <c r="N19256" t="s">
        <v>282</v>
      </c>
      <c r="O19256" t="s">
        <v>22</v>
      </c>
      <c r="P19256" t="s">
        <v>23</v>
      </c>
      <c r="Q19256" t="s">
        <v>24</v>
      </c>
    </row>
    <row r="19257" spans="1:17" x14ac:dyDescent="0.2">
      <c r="A19257" s="2">
        <v>42805</v>
      </c>
      <c r="B19257" t="s">
        <v>172</v>
      </c>
      <c r="C19257" t="s">
        <v>800</v>
      </c>
      <c r="D19257" t="s">
        <v>36</v>
      </c>
      <c r="E19257" t="s">
        <v>36</v>
      </c>
      <c r="F19257">
        <v>139</v>
      </c>
      <c r="G19257">
        <v>205</v>
      </c>
      <c r="H19257">
        <v>214</v>
      </c>
      <c r="I19257">
        <v>0</v>
      </c>
      <c r="J19257">
        <v>7</v>
      </c>
      <c r="K19257">
        <v>0</v>
      </c>
      <c r="L19257" t="s">
        <v>28</v>
      </c>
      <c r="M19257" t="s">
        <v>616</v>
      </c>
      <c r="N19257" t="s">
        <v>172</v>
      </c>
      <c r="O19257" t="s">
        <v>22</v>
      </c>
      <c r="P19257" t="s">
        <v>23</v>
      </c>
      <c r="Q19257" t="s">
        <v>24</v>
      </c>
    </row>
    <row r="19258" spans="1:17" x14ac:dyDescent="0.2">
      <c r="A19258" s="2">
        <v>42807</v>
      </c>
      <c r="B19258" t="s">
        <v>172</v>
      </c>
      <c r="C19258" t="s">
        <v>800</v>
      </c>
      <c r="D19258" t="s">
        <v>36</v>
      </c>
      <c r="E19258" t="s">
        <v>36</v>
      </c>
      <c r="F19258">
        <v>139</v>
      </c>
      <c r="G19258">
        <v>205</v>
      </c>
      <c r="H19258">
        <v>214</v>
      </c>
      <c r="I19258">
        <v>0</v>
      </c>
      <c r="J19258">
        <v>1</v>
      </c>
      <c r="K19258">
        <v>0</v>
      </c>
      <c r="L19258" t="s">
        <v>28</v>
      </c>
      <c r="M19258" t="s">
        <v>616</v>
      </c>
      <c r="N19258" t="s">
        <v>172</v>
      </c>
      <c r="O19258" t="s">
        <v>22</v>
      </c>
      <c r="P19258" t="s">
        <v>23</v>
      </c>
      <c r="Q19258" t="s">
        <v>24</v>
      </c>
    </row>
    <row r="19259" spans="1:17" x14ac:dyDescent="0.2">
      <c r="A19259" s="2">
        <v>42810</v>
      </c>
      <c r="B19259" t="s">
        <v>304</v>
      </c>
      <c r="C19259" t="s">
        <v>532</v>
      </c>
      <c r="D19259" t="s">
        <v>27</v>
      </c>
      <c r="E19259" t="s">
        <v>27</v>
      </c>
      <c r="F19259">
        <v>65</v>
      </c>
      <c r="G19259">
        <v>118</v>
      </c>
      <c r="H19259">
        <v>538</v>
      </c>
      <c r="I19259">
        <v>292</v>
      </c>
      <c r="J19259">
        <v>2</v>
      </c>
      <c r="K19259">
        <v>0</v>
      </c>
      <c r="L19259" t="s">
        <v>28</v>
      </c>
      <c r="M19259" t="s">
        <v>628</v>
      </c>
      <c r="N19259" t="s">
        <v>304</v>
      </c>
      <c r="O19259" t="s">
        <v>22</v>
      </c>
      <c r="P19259" t="s">
        <v>23</v>
      </c>
      <c r="Q19259" t="s">
        <v>24</v>
      </c>
    </row>
    <row r="19260" spans="1:17" x14ac:dyDescent="0.2">
      <c r="A19260" s="2">
        <v>42812</v>
      </c>
      <c r="B19260" t="s">
        <v>167</v>
      </c>
      <c r="C19260" t="s">
        <v>164</v>
      </c>
      <c r="D19260" t="s">
        <v>115</v>
      </c>
      <c r="E19260" t="s">
        <v>115</v>
      </c>
      <c r="F19260">
        <v>33</v>
      </c>
      <c r="G19260">
        <v>122</v>
      </c>
      <c r="H19260">
        <v>793</v>
      </c>
      <c r="I19260">
        <v>274</v>
      </c>
      <c r="J19260">
        <v>0</v>
      </c>
      <c r="K19260">
        <v>1</v>
      </c>
      <c r="L19260" t="s">
        <v>28</v>
      </c>
      <c r="M19260" t="s">
        <v>625</v>
      </c>
      <c r="N19260" t="s">
        <v>167</v>
      </c>
      <c r="O19260" t="s">
        <v>22</v>
      </c>
      <c r="P19260" t="s">
        <v>23</v>
      </c>
      <c r="Q19260" t="s">
        <v>41</v>
      </c>
    </row>
    <row r="19261" spans="1:17" x14ac:dyDescent="0.2">
      <c r="A19261" s="2">
        <v>42813</v>
      </c>
      <c r="B19261" t="s">
        <v>125</v>
      </c>
      <c r="C19261" t="s">
        <v>384</v>
      </c>
      <c r="D19261" t="s">
        <v>50</v>
      </c>
      <c r="E19261" t="s">
        <v>50</v>
      </c>
      <c r="F19261">
        <v>203</v>
      </c>
      <c r="G19261">
        <v>162</v>
      </c>
      <c r="H19261">
        <v>16</v>
      </c>
      <c r="I19261">
        <v>139</v>
      </c>
      <c r="J19261">
        <v>0</v>
      </c>
      <c r="K19261">
        <v>2</v>
      </c>
      <c r="L19261" t="s">
        <v>28</v>
      </c>
      <c r="M19261" t="s">
        <v>468</v>
      </c>
      <c r="N19261" t="s">
        <v>125</v>
      </c>
      <c r="O19261" t="s">
        <v>22</v>
      </c>
      <c r="P19261" t="s">
        <v>23</v>
      </c>
      <c r="Q19261" t="s">
        <v>41</v>
      </c>
    </row>
    <row r="19262" spans="1:17" x14ac:dyDescent="0.2">
      <c r="A19262" s="2">
        <v>42815</v>
      </c>
      <c r="B19262" t="s">
        <v>363</v>
      </c>
      <c r="C19262" t="s">
        <v>213</v>
      </c>
      <c r="D19262" t="s">
        <v>115</v>
      </c>
      <c r="E19262" t="s">
        <v>115</v>
      </c>
      <c r="F19262">
        <v>167</v>
      </c>
      <c r="G19262">
        <v>172</v>
      </c>
      <c r="H19262">
        <v>123</v>
      </c>
      <c r="I19262">
        <v>120</v>
      </c>
      <c r="J19262">
        <v>1</v>
      </c>
      <c r="K19262">
        <v>3</v>
      </c>
      <c r="L19262" t="s">
        <v>28</v>
      </c>
      <c r="M19262" t="s">
        <v>1703</v>
      </c>
      <c r="N19262" t="s">
        <v>363</v>
      </c>
      <c r="O19262" t="s">
        <v>22</v>
      </c>
      <c r="P19262" t="s">
        <v>23</v>
      </c>
      <c r="Q19262" t="s">
        <v>41</v>
      </c>
    </row>
    <row r="19263" spans="1:17" x14ac:dyDescent="0.2">
      <c r="A19263" s="2">
        <v>42816</v>
      </c>
      <c r="B19263" t="s">
        <v>648</v>
      </c>
      <c r="C19263" t="s">
        <v>388</v>
      </c>
      <c r="D19263" t="s">
        <v>115</v>
      </c>
      <c r="E19263" t="s">
        <v>115</v>
      </c>
      <c r="F19263">
        <v>173</v>
      </c>
      <c r="G19263">
        <v>132</v>
      </c>
      <c r="H19263">
        <v>116</v>
      </c>
      <c r="I19263">
        <v>232</v>
      </c>
      <c r="J19263">
        <v>2</v>
      </c>
      <c r="K19263">
        <v>3</v>
      </c>
      <c r="L19263" t="s">
        <v>28</v>
      </c>
      <c r="M19263" t="s">
        <v>717</v>
      </c>
      <c r="N19263" t="s">
        <v>648</v>
      </c>
      <c r="O19263" t="s">
        <v>22</v>
      </c>
      <c r="P19263" t="s">
        <v>23</v>
      </c>
      <c r="Q19263" t="s">
        <v>41</v>
      </c>
    </row>
    <row r="19264" spans="1:17" x14ac:dyDescent="0.2">
      <c r="A19264" s="2">
        <v>42816</v>
      </c>
      <c r="B19264" t="s">
        <v>1491</v>
      </c>
      <c r="C19264" t="s">
        <v>210</v>
      </c>
      <c r="D19264" t="s">
        <v>27</v>
      </c>
      <c r="E19264" t="s">
        <v>27</v>
      </c>
      <c r="F19264">
        <v>74</v>
      </c>
      <c r="G19264">
        <v>112</v>
      </c>
      <c r="H19264">
        <v>466</v>
      </c>
      <c r="I19264">
        <v>305</v>
      </c>
      <c r="J19264">
        <v>1</v>
      </c>
      <c r="K19264">
        <v>1</v>
      </c>
      <c r="L19264" t="s">
        <v>28</v>
      </c>
      <c r="M19264" t="s">
        <v>849</v>
      </c>
      <c r="N19264" t="s">
        <v>1491</v>
      </c>
      <c r="O19264" t="s">
        <v>22</v>
      </c>
      <c r="P19264" t="s">
        <v>23</v>
      </c>
      <c r="Q19264" t="s">
        <v>30</v>
      </c>
    </row>
    <row r="19265" spans="1:17" x14ac:dyDescent="0.2">
      <c r="A19265" s="2">
        <v>42816</v>
      </c>
      <c r="B19265" t="s">
        <v>145</v>
      </c>
      <c r="C19265" t="s">
        <v>560</v>
      </c>
      <c r="D19265" t="s">
        <v>50</v>
      </c>
      <c r="E19265" t="s">
        <v>50</v>
      </c>
      <c r="F19265">
        <v>114</v>
      </c>
      <c r="G19265">
        <v>94</v>
      </c>
      <c r="H19265">
        <v>300</v>
      </c>
      <c r="I19265">
        <v>356</v>
      </c>
      <c r="J19265">
        <v>3</v>
      </c>
      <c r="K19265">
        <v>1</v>
      </c>
      <c r="L19265" t="s">
        <v>28</v>
      </c>
      <c r="M19265" t="s">
        <v>433</v>
      </c>
      <c r="N19265" t="s">
        <v>145</v>
      </c>
      <c r="O19265" t="s">
        <v>22</v>
      </c>
      <c r="P19265" t="s">
        <v>23</v>
      </c>
      <c r="Q19265" t="s">
        <v>24</v>
      </c>
    </row>
    <row r="19266" spans="1:17" x14ac:dyDescent="0.2">
      <c r="A19266" s="2">
        <v>42816</v>
      </c>
      <c r="B19266" t="s">
        <v>293</v>
      </c>
      <c r="C19266" t="s">
        <v>73</v>
      </c>
      <c r="D19266" t="s">
        <v>50</v>
      </c>
      <c r="E19266" t="s">
        <v>50</v>
      </c>
      <c r="F19266">
        <v>42</v>
      </c>
      <c r="G19266">
        <v>107</v>
      </c>
      <c r="H19266">
        <v>684</v>
      </c>
      <c r="I19266">
        <v>325</v>
      </c>
      <c r="J19266">
        <v>3</v>
      </c>
      <c r="K19266">
        <v>0</v>
      </c>
      <c r="L19266" t="s">
        <v>28</v>
      </c>
      <c r="M19266" t="s">
        <v>1704</v>
      </c>
      <c r="N19266" t="s">
        <v>293</v>
      </c>
      <c r="O19266" t="s">
        <v>22</v>
      </c>
      <c r="P19266" t="s">
        <v>23</v>
      </c>
      <c r="Q19266" t="s">
        <v>24</v>
      </c>
    </row>
    <row r="19267" spans="1:17" x14ac:dyDescent="0.2">
      <c r="A19267" s="2">
        <v>42816</v>
      </c>
      <c r="B19267" t="s">
        <v>800</v>
      </c>
      <c r="C19267" t="s">
        <v>1545</v>
      </c>
      <c r="D19267" t="s">
        <v>36</v>
      </c>
      <c r="E19267" t="s">
        <v>36</v>
      </c>
      <c r="F19267">
        <v>205</v>
      </c>
      <c r="G19267">
        <v>167</v>
      </c>
      <c r="H19267">
        <v>0</v>
      </c>
      <c r="I19267">
        <v>122</v>
      </c>
      <c r="J19267">
        <v>2</v>
      </c>
      <c r="K19267">
        <v>0</v>
      </c>
      <c r="L19267" t="s">
        <v>62</v>
      </c>
      <c r="M19267" t="s">
        <v>800</v>
      </c>
      <c r="N19267" t="s">
        <v>800</v>
      </c>
      <c r="O19267" t="s">
        <v>22</v>
      </c>
      <c r="P19267" t="s">
        <v>23</v>
      </c>
      <c r="Q19267" t="s">
        <v>24</v>
      </c>
    </row>
    <row r="19268" spans="1:17" x14ac:dyDescent="0.2">
      <c r="A19268" s="2">
        <v>42816</v>
      </c>
      <c r="B19268" t="s">
        <v>129</v>
      </c>
      <c r="C19268" t="s">
        <v>89</v>
      </c>
      <c r="D19268" t="s">
        <v>50</v>
      </c>
      <c r="E19268" t="s">
        <v>50</v>
      </c>
      <c r="F19268">
        <v>3</v>
      </c>
      <c r="G19268">
        <v>14</v>
      </c>
      <c r="H19268">
        <v>1443</v>
      </c>
      <c r="I19268">
        <v>1113</v>
      </c>
      <c r="J19268">
        <v>1</v>
      </c>
      <c r="K19268">
        <v>0</v>
      </c>
      <c r="L19268" t="s">
        <v>28</v>
      </c>
      <c r="M19268" t="s">
        <v>752</v>
      </c>
      <c r="N19268" t="s">
        <v>129</v>
      </c>
      <c r="O19268" t="s">
        <v>22</v>
      </c>
      <c r="P19268" t="s">
        <v>23</v>
      </c>
      <c r="Q19268" t="s">
        <v>24</v>
      </c>
    </row>
    <row r="19269" spans="1:17" x14ac:dyDescent="0.2">
      <c r="A19269" s="2">
        <v>42816</v>
      </c>
      <c r="B19269" t="s">
        <v>572</v>
      </c>
      <c r="C19269" t="s">
        <v>391</v>
      </c>
      <c r="D19269" t="s">
        <v>115</v>
      </c>
      <c r="E19269" t="s">
        <v>115</v>
      </c>
      <c r="F19269">
        <v>124</v>
      </c>
      <c r="G19269">
        <v>161</v>
      </c>
      <c r="H19269">
        <v>271</v>
      </c>
      <c r="I19269">
        <v>145</v>
      </c>
      <c r="J19269">
        <v>0</v>
      </c>
      <c r="K19269">
        <v>0</v>
      </c>
      <c r="L19269" t="s">
        <v>28</v>
      </c>
      <c r="M19269" t="s">
        <v>764</v>
      </c>
      <c r="N19269" t="s">
        <v>572</v>
      </c>
      <c r="O19269" t="s">
        <v>22</v>
      </c>
      <c r="P19269" t="s">
        <v>23</v>
      </c>
      <c r="Q19269" t="s">
        <v>30</v>
      </c>
    </row>
    <row r="19270" spans="1:17" x14ac:dyDescent="0.2">
      <c r="A19270" s="2">
        <v>42816</v>
      </c>
      <c r="B19270" t="s">
        <v>876</v>
      </c>
      <c r="C19270" t="s">
        <v>378</v>
      </c>
      <c r="D19270" t="s">
        <v>36</v>
      </c>
      <c r="E19270" t="s">
        <v>36</v>
      </c>
      <c r="F19270">
        <v>151</v>
      </c>
      <c r="G19270">
        <v>137</v>
      </c>
      <c r="H19270">
        <v>177</v>
      </c>
      <c r="I19270">
        <v>219</v>
      </c>
      <c r="J19270">
        <v>0</v>
      </c>
      <c r="K19270">
        <v>1</v>
      </c>
      <c r="L19270" t="s">
        <v>62</v>
      </c>
      <c r="M19270" t="s">
        <v>914</v>
      </c>
      <c r="N19270" t="s">
        <v>876</v>
      </c>
      <c r="O19270" t="s">
        <v>22</v>
      </c>
      <c r="P19270" t="s">
        <v>23</v>
      </c>
      <c r="Q19270" t="s">
        <v>41</v>
      </c>
    </row>
    <row r="19271" spans="1:17" x14ac:dyDescent="0.2">
      <c r="A19271" s="2">
        <v>42816</v>
      </c>
      <c r="B19271" t="s">
        <v>104</v>
      </c>
      <c r="C19271" t="s">
        <v>56</v>
      </c>
      <c r="D19271" t="s">
        <v>50</v>
      </c>
      <c r="E19271" t="s">
        <v>27</v>
      </c>
      <c r="F19271">
        <v>67</v>
      </c>
      <c r="G19271">
        <v>117</v>
      </c>
      <c r="H19271">
        <v>523</v>
      </c>
      <c r="I19271">
        <v>292</v>
      </c>
      <c r="J19271">
        <v>1</v>
      </c>
      <c r="K19271">
        <v>1</v>
      </c>
      <c r="L19271" t="s">
        <v>28</v>
      </c>
      <c r="M19271" t="s">
        <v>778</v>
      </c>
      <c r="N19271" t="s">
        <v>104</v>
      </c>
      <c r="O19271" t="s">
        <v>22</v>
      </c>
      <c r="P19271" t="s">
        <v>23</v>
      </c>
      <c r="Q19271" t="s">
        <v>30</v>
      </c>
    </row>
    <row r="19272" spans="1:17" x14ac:dyDescent="0.2">
      <c r="A19272" s="2">
        <v>42816</v>
      </c>
      <c r="B19272" t="s">
        <v>425</v>
      </c>
      <c r="C19272" t="s">
        <v>638</v>
      </c>
      <c r="D19272" t="s">
        <v>115</v>
      </c>
      <c r="E19272" t="s">
        <v>115</v>
      </c>
      <c r="F19272">
        <v>136</v>
      </c>
      <c r="G19272">
        <v>159</v>
      </c>
      <c r="H19272">
        <v>221</v>
      </c>
      <c r="I19272">
        <v>148</v>
      </c>
      <c r="J19272">
        <v>1</v>
      </c>
      <c r="K19272">
        <v>1</v>
      </c>
      <c r="L19272" t="s">
        <v>28</v>
      </c>
      <c r="M19272" t="s">
        <v>811</v>
      </c>
      <c r="N19272" t="s">
        <v>425</v>
      </c>
      <c r="O19272" t="s">
        <v>22</v>
      </c>
      <c r="P19272" t="s">
        <v>23</v>
      </c>
      <c r="Q19272" t="s">
        <v>30</v>
      </c>
    </row>
    <row r="19273" spans="1:17" x14ac:dyDescent="0.2">
      <c r="A19273" s="2">
        <v>42816</v>
      </c>
      <c r="B19273" t="s">
        <v>389</v>
      </c>
      <c r="C19273" t="s">
        <v>913</v>
      </c>
      <c r="D19273" t="s">
        <v>115</v>
      </c>
      <c r="E19273" t="s">
        <v>115</v>
      </c>
      <c r="F19273">
        <v>148</v>
      </c>
      <c r="G19273">
        <v>134</v>
      </c>
      <c r="H19273">
        <v>186</v>
      </c>
      <c r="I19273">
        <v>229</v>
      </c>
      <c r="J19273">
        <v>0</v>
      </c>
      <c r="K19273">
        <v>1</v>
      </c>
      <c r="L19273" t="s">
        <v>28</v>
      </c>
      <c r="M19273" t="s">
        <v>1122</v>
      </c>
      <c r="N19273" t="s">
        <v>166</v>
      </c>
      <c r="O19273" t="s">
        <v>122</v>
      </c>
      <c r="P19273" t="s">
        <v>23</v>
      </c>
      <c r="Q19273" t="s">
        <v>41</v>
      </c>
    </row>
    <row r="19274" spans="1:17" x14ac:dyDescent="0.2">
      <c r="A19274" s="2">
        <v>42817</v>
      </c>
      <c r="B19274" t="s">
        <v>1073</v>
      </c>
      <c r="C19274" t="s">
        <v>443</v>
      </c>
      <c r="D19274" t="s">
        <v>115</v>
      </c>
      <c r="E19274" t="s">
        <v>115</v>
      </c>
      <c r="F19274">
        <v>156</v>
      </c>
      <c r="G19274">
        <v>163</v>
      </c>
      <c r="H19274">
        <v>170</v>
      </c>
      <c r="I19274">
        <v>137</v>
      </c>
      <c r="J19274">
        <v>2</v>
      </c>
      <c r="K19274">
        <v>1</v>
      </c>
      <c r="L19274" t="s">
        <v>28</v>
      </c>
      <c r="M19274" t="s">
        <v>1122</v>
      </c>
      <c r="N19274" t="s">
        <v>166</v>
      </c>
      <c r="O19274" t="s">
        <v>122</v>
      </c>
      <c r="P19274" t="s">
        <v>23</v>
      </c>
      <c r="Q19274" t="s">
        <v>24</v>
      </c>
    </row>
    <row r="19275" spans="1:17" x14ac:dyDescent="0.2">
      <c r="A19275" s="2">
        <v>42817</v>
      </c>
      <c r="B19275" t="s">
        <v>39</v>
      </c>
      <c r="C19275" t="s">
        <v>107</v>
      </c>
      <c r="D19275" t="s">
        <v>19</v>
      </c>
      <c r="E19275" t="s">
        <v>19</v>
      </c>
      <c r="F19275">
        <v>1</v>
      </c>
      <c r="G19275">
        <v>4</v>
      </c>
      <c r="H19275">
        <v>1644</v>
      </c>
      <c r="I19275">
        <v>1388</v>
      </c>
      <c r="J19275">
        <v>1</v>
      </c>
      <c r="K19275">
        <v>0</v>
      </c>
      <c r="L19275" t="s">
        <v>20</v>
      </c>
      <c r="M19275" t="s">
        <v>65</v>
      </c>
      <c r="N19275" t="s">
        <v>39</v>
      </c>
      <c r="O19275" t="s">
        <v>22</v>
      </c>
      <c r="P19275" t="s">
        <v>23</v>
      </c>
      <c r="Q19275" t="s">
        <v>24</v>
      </c>
    </row>
    <row r="19276" spans="1:17" x14ac:dyDescent="0.2">
      <c r="A19276" s="2">
        <v>42817</v>
      </c>
      <c r="B19276" t="s">
        <v>402</v>
      </c>
      <c r="C19276" t="s">
        <v>602</v>
      </c>
      <c r="D19276" t="s">
        <v>115</v>
      </c>
      <c r="E19276" t="s">
        <v>115</v>
      </c>
      <c r="F19276">
        <v>127</v>
      </c>
      <c r="G19276">
        <v>133</v>
      </c>
      <c r="H19276">
        <v>254</v>
      </c>
      <c r="I19276">
        <v>231</v>
      </c>
      <c r="J19276">
        <v>1</v>
      </c>
      <c r="K19276">
        <v>1</v>
      </c>
      <c r="L19276" t="s">
        <v>28</v>
      </c>
      <c r="M19276" t="s">
        <v>1002</v>
      </c>
      <c r="N19276" t="s">
        <v>402</v>
      </c>
      <c r="O19276" t="s">
        <v>22</v>
      </c>
      <c r="P19276" t="s">
        <v>23</v>
      </c>
      <c r="Q19276" t="s">
        <v>30</v>
      </c>
    </row>
    <row r="19277" spans="1:17" x14ac:dyDescent="0.2">
      <c r="A19277" s="2">
        <v>42817</v>
      </c>
      <c r="B19277" t="s">
        <v>182</v>
      </c>
      <c r="C19277" t="s">
        <v>133</v>
      </c>
      <c r="D19277" t="s">
        <v>115</v>
      </c>
      <c r="E19277" t="s">
        <v>115</v>
      </c>
      <c r="F19277">
        <v>86</v>
      </c>
      <c r="G19277">
        <v>40</v>
      </c>
      <c r="H19277">
        <v>406</v>
      </c>
      <c r="I19277">
        <v>690</v>
      </c>
      <c r="J19277">
        <v>1</v>
      </c>
      <c r="K19277">
        <v>0</v>
      </c>
      <c r="L19277" t="s">
        <v>20</v>
      </c>
      <c r="M19277" t="s">
        <v>1185</v>
      </c>
      <c r="N19277" t="s">
        <v>182</v>
      </c>
      <c r="O19277" t="s">
        <v>22</v>
      </c>
      <c r="P19277" t="s">
        <v>23</v>
      </c>
      <c r="Q19277" t="s">
        <v>24</v>
      </c>
    </row>
    <row r="19278" spans="1:17" x14ac:dyDescent="0.2">
      <c r="A19278" s="2">
        <v>42817</v>
      </c>
      <c r="B19278" t="s">
        <v>43</v>
      </c>
      <c r="C19278" t="s">
        <v>17</v>
      </c>
      <c r="D19278" t="s">
        <v>19</v>
      </c>
      <c r="E19278" t="s">
        <v>19</v>
      </c>
      <c r="F19278">
        <v>7</v>
      </c>
      <c r="G19278">
        <v>97</v>
      </c>
      <c r="H19278">
        <v>1311</v>
      </c>
      <c r="I19278">
        <v>353</v>
      </c>
      <c r="J19278">
        <v>1</v>
      </c>
      <c r="K19278">
        <v>0</v>
      </c>
      <c r="L19278" t="s">
        <v>20</v>
      </c>
      <c r="M19278" t="s">
        <v>60</v>
      </c>
      <c r="N19278" t="s">
        <v>43</v>
      </c>
      <c r="O19278" t="s">
        <v>22</v>
      </c>
      <c r="P19278" t="s">
        <v>23</v>
      </c>
      <c r="Q19278" t="s">
        <v>24</v>
      </c>
    </row>
    <row r="19279" spans="1:17" x14ac:dyDescent="0.2">
      <c r="A19279" s="2">
        <v>42817</v>
      </c>
      <c r="B19279" t="s">
        <v>164</v>
      </c>
      <c r="C19279" t="s">
        <v>55</v>
      </c>
      <c r="D19279" t="s">
        <v>115</v>
      </c>
      <c r="E19279" t="s">
        <v>57</v>
      </c>
      <c r="F19279">
        <v>122</v>
      </c>
      <c r="G19279">
        <v>55</v>
      </c>
      <c r="H19279">
        <v>274</v>
      </c>
      <c r="I19279">
        <v>621</v>
      </c>
      <c r="J19279">
        <v>1</v>
      </c>
      <c r="K19279">
        <v>1</v>
      </c>
      <c r="L19279" t="s">
        <v>20</v>
      </c>
      <c r="M19279" t="s">
        <v>625</v>
      </c>
      <c r="N19279" t="s">
        <v>167</v>
      </c>
      <c r="O19279" t="s">
        <v>122</v>
      </c>
      <c r="P19279" t="s">
        <v>23</v>
      </c>
      <c r="Q19279" t="s">
        <v>30</v>
      </c>
    </row>
    <row r="19280" spans="1:17" x14ac:dyDescent="0.2">
      <c r="A19280" s="2">
        <v>42817</v>
      </c>
      <c r="B19280" t="s">
        <v>177</v>
      </c>
      <c r="C19280" t="s">
        <v>254</v>
      </c>
      <c r="D19280" t="s">
        <v>115</v>
      </c>
      <c r="E19280" t="s">
        <v>115</v>
      </c>
      <c r="F19280">
        <v>115</v>
      </c>
      <c r="G19280">
        <v>142</v>
      </c>
      <c r="H19280">
        <v>299</v>
      </c>
      <c r="I19280">
        <v>202</v>
      </c>
      <c r="J19280">
        <v>4</v>
      </c>
      <c r="K19280">
        <v>0</v>
      </c>
      <c r="L19280" t="s">
        <v>28</v>
      </c>
      <c r="M19280" t="s">
        <v>640</v>
      </c>
      <c r="N19280" t="s">
        <v>177</v>
      </c>
      <c r="O19280" t="s">
        <v>22</v>
      </c>
      <c r="P19280" t="s">
        <v>23</v>
      </c>
      <c r="Q19280" t="s">
        <v>24</v>
      </c>
    </row>
    <row r="19281" spans="1:17" x14ac:dyDescent="0.2">
      <c r="A19281" s="2">
        <v>42817</v>
      </c>
      <c r="B19281" t="s">
        <v>207</v>
      </c>
      <c r="C19281" t="s">
        <v>208</v>
      </c>
      <c r="D19281" t="s">
        <v>36</v>
      </c>
      <c r="E19281" t="s">
        <v>36</v>
      </c>
      <c r="F19281">
        <v>88</v>
      </c>
      <c r="G19281">
        <v>74</v>
      </c>
      <c r="H19281">
        <v>392</v>
      </c>
      <c r="I19281">
        <v>467</v>
      </c>
      <c r="J19281">
        <v>1</v>
      </c>
      <c r="K19281">
        <v>1</v>
      </c>
      <c r="L19281" t="s">
        <v>28</v>
      </c>
      <c r="M19281" t="s">
        <v>1578</v>
      </c>
      <c r="N19281" t="s">
        <v>207</v>
      </c>
      <c r="O19281" t="s">
        <v>22</v>
      </c>
      <c r="P19281" t="s">
        <v>23</v>
      </c>
      <c r="Q19281" t="s">
        <v>30</v>
      </c>
    </row>
    <row r="19282" spans="1:17" x14ac:dyDescent="0.2">
      <c r="A19282" s="2">
        <v>42817</v>
      </c>
      <c r="B19282" t="s">
        <v>135</v>
      </c>
      <c r="C19282" t="s">
        <v>118</v>
      </c>
      <c r="D19282" t="s">
        <v>36</v>
      </c>
      <c r="E19282" t="s">
        <v>36</v>
      </c>
      <c r="F19282">
        <v>41</v>
      </c>
      <c r="G19282">
        <v>28</v>
      </c>
      <c r="H19282">
        <v>685</v>
      </c>
      <c r="I19282">
        <v>831</v>
      </c>
      <c r="J19282">
        <v>1</v>
      </c>
      <c r="K19282">
        <v>1</v>
      </c>
      <c r="L19282" t="s">
        <v>28</v>
      </c>
      <c r="M19282" t="s">
        <v>91</v>
      </c>
      <c r="N19282" t="s">
        <v>89</v>
      </c>
      <c r="O19282" t="s">
        <v>122</v>
      </c>
      <c r="P19282" t="s">
        <v>23</v>
      </c>
      <c r="Q19282" t="s">
        <v>30</v>
      </c>
    </row>
    <row r="19283" spans="1:17" x14ac:dyDescent="0.2">
      <c r="A19283" s="2">
        <v>42817</v>
      </c>
      <c r="B19283" t="s">
        <v>655</v>
      </c>
      <c r="C19283" t="s">
        <v>203</v>
      </c>
      <c r="D19283" t="s">
        <v>57</v>
      </c>
      <c r="E19283" t="s">
        <v>57</v>
      </c>
      <c r="F19283">
        <v>170</v>
      </c>
      <c r="G19283">
        <v>149</v>
      </c>
      <c r="H19283">
        <v>121</v>
      </c>
      <c r="I19283">
        <v>183</v>
      </c>
      <c r="J19283">
        <v>1</v>
      </c>
      <c r="K19283">
        <v>3</v>
      </c>
      <c r="L19283" t="s">
        <v>20</v>
      </c>
      <c r="M19283" t="s">
        <v>724</v>
      </c>
      <c r="N19283" t="s">
        <v>655</v>
      </c>
      <c r="O19283" t="s">
        <v>22</v>
      </c>
      <c r="P19283" t="s">
        <v>23</v>
      </c>
      <c r="Q19283" t="s">
        <v>41</v>
      </c>
    </row>
    <row r="19284" spans="1:17" x14ac:dyDescent="0.2">
      <c r="A19284" s="2">
        <v>42817</v>
      </c>
      <c r="B19284" t="s">
        <v>38</v>
      </c>
      <c r="C19284" t="s">
        <v>31</v>
      </c>
      <c r="D19284" t="s">
        <v>19</v>
      </c>
      <c r="E19284" t="s">
        <v>19</v>
      </c>
      <c r="F19284">
        <v>43</v>
      </c>
      <c r="G19284">
        <v>22</v>
      </c>
      <c r="H19284">
        <v>683</v>
      </c>
      <c r="I19284">
        <v>887</v>
      </c>
      <c r="J19284">
        <v>2</v>
      </c>
      <c r="K19284">
        <v>1</v>
      </c>
      <c r="L19284" t="s">
        <v>20</v>
      </c>
      <c r="M19284" t="s">
        <v>40</v>
      </c>
      <c r="N19284" t="s">
        <v>38</v>
      </c>
      <c r="O19284" t="s">
        <v>22</v>
      </c>
      <c r="P19284" t="s">
        <v>23</v>
      </c>
      <c r="Q19284" t="s">
        <v>24</v>
      </c>
    </row>
    <row r="19285" spans="1:17" x14ac:dyDescent="0.2">
      <c r="A19285" s="2">
        <v>42817</v>
      </c>
      <c r="B19285" t="s">
        <v>166</v>
      </c>
      <c r="C19285" t="s">
        <v>167</v>
      </c>
      <c r="D19285" t="s">
        <v>115</v>
      </c>
      <c r="E19285" t="s">
        <v>115</v>
      </c>
      <c r="F19285">
        <v>84</v>
      </c>
      <c r="G19285">
        <v>33</v>
      </c>
      <c r="H19285">
        <v>415</v>
      </c>
      <c r="I19285">
        <v>793</v>
      </c>
      <c r="J19285">
        <v>0</v>
      </c>
      <c r="K19285">
        <v>1</v>
      </c>
      <c r="L19285" t="s">
        <v>20</v>
      </c>
      <c r="M19285" t="s">
        <v>165</v>
      </c>
      <c r="N19285" t="s">
        <v>166</v>
      </c>
      <c r="O19285" t="s">
        <v>22</v>
      </c>
      <c r="P19285" t="s">
        <v>23</v>
      </c>
      <c r="Q19285" t="s">
        <v>41</v>
      </c>
    </row>
    <row r="19286" spans="1:17" x14ac:dyDescent="0.2">
      <c r="A19286" s="2">
        <v>42817</v>
      </c>
      <c r="B19286" t="s">
        <v>469</v>
      </c>
      <c r="C19286" t="s">
        <v>449</v>
      </c>
      <c r="D19286" t="s">
        <v>115</v>
      </c>
      <c r="E19286" t="s">
        <v>115</v>
      </c>
      <c r="F19286">
        <v>95</v>
      </c>
      <c r="G19286">
        <v>63</v>
      </c>
      <c r="H19286">
        <v>354</v>
      </c>
      <c r="I19286">
        <v>560</v>
      </c>
      <c r="J19286">
        <v>1</v>
      </c>
      <c r="K19286">
        <v>0</v>
      </c>
      <c r="L19286" t="s">
        <v>20</v>
      </c>
      <c r="M19286" t="s">
        <v>1705</v>
      </c>
      <c r="N19286" t="s">
        <v>391</v>
      </c>
      <c r="O19286" t="s">
        <v>122</v>
      </c>
      <c r="P19286" t="s">
        <v>23</v>
      </c>
      <c r="Q19286" t="s">
        <v>24</v>
      </c>
    </row>
    <row r="19287" spans="1:17" x14ac:dyDescent="0.2">
      <c r="A19287" s="2">
        <v>42817</v>
      </c>
      <c r="B19287" t="s">
        <v>114</v>
      </c>
      <c r="C19287" t="s">
        <v>113</v>
      </c>
      <c r="D19287" t="s">
        <v>115</v>
      </c>
      <c r="E19287" t="s">
        <v>115</v>
      </c>
      <c r="F19287">
        <v>127</v>
      </c>
      <c r="G19287">
        <v>57</v>
      </c>
      <c r="H19287">
        <v>254</v>
      </c>
      <c r="I19287">
        <v>609</v>
      </c>
      <c r="J19287">
        <v>0</v>
      </c>
      <c r="K19287">
        <v>3</v>
      </c>
      <c r="L19287" t="s">
        <v>20</v>
      </c>
      <c r="M19287" t="s">
        <v>226</v>
      </c>
      <c r="N19287" t="s">
        <v>114</v>
      </c>
      <c r="O19287" t="s">
        <v>22</v>
      </c>
      <c r="P19287" t="s">
        <v>23</v>
      </c>
      <c r="Q19287" t="s">
        <v>41</v>
      </c>
    </row>
    <row r="19288" spans="1:17" x14ac:dyDescent="0.2">
      <c r="A19288" s="2">
        <v>42817</v>
      </c>
      <c r="B19288" t="s">
        <v>176</v>
      </c>
      <c r="C19288" t="s">
        <v>143</v>
      </c>
      <c r="D19288" t="s">
        <v>115</v>
      </c>
      <c r="E19288" t="s">
        <v>115</v>
      </c>
      <c r="F19288">
        <v>68</v>
      </c>
      <c r="G19288">
        <v>51</v>
      </c>
      <c r="H19288">
        <v>521</v>
      </c>
      <c r="I19288">
        <v>630</v>
      </c>
      <c r="J19288">
        <v>0</v>
      </c>
      <c r="K19288">
        <v>2</v>
      </c>
      <c r="L19288" t="s">
        <v>20</v>
      </c>
      <c r="M19288" t="s">
        <v>178</v>
      </c>
      <c r="N19288" t="s">
        <v>176</v>
      </c>
      <c r="O19288" t="s">
        <v>22</v>
      </c>
      <c r="P19288" t="s">
        <v>23</v>
      </c>
      <c r="Q19288" t="s">
        <v>41</v>
      </c>
    </row>
    <row r="19289" spans="1:17" x14ac:dyDescent="0.2">
      <c r="A19289" s="2">
        <v>42817</v>
      </c>
      <c r="B19289" t="s">
        <v>18</v>
      </c>
      <c r="C19289" t="s">
        <v>25</v>
      </c>
      <c r="D19289" t="s">
        <v>19</v>
      </c>
      <c r="E19289" t="s">
        <v>19</v>
      </c>
      <c r="F19289">
        <v>9</v>
      </c>
      <c r="G19289">
        <v>2</v>
      </c>
      <c r="H19289">
        <v>1199</v>
      </c>
      <c r="I19289">
        <v>1533</v>
      </c>
      <c r="J19289">
        <v>1</v>
      </c>
      <c r="K19289">
        <v>4</v>
      </c>
      <c r="L19289" t="s">
        <v>20</v>
      </c>
      <c r="M19289" t="s">
        <v>64</v>
      </c>
      <c r="N19289" t="s">
        <v>18</v>
      </c>
      <c r="O19289" t="s">
        <v>22</v>
      </c>
      <c r="P19289" t="s">
        <v>23</v>
      </c>
      <c r="Q19289" t="s">
        <v>41</v>
      </c>
    </row>
    <row r="19290" spans="1:17" x14ac:dyDescent="0.2">
      <c r="A19290" s="2">
        <v>42817</v>
      </c>
      <c r="B19290" t="s">
        <v>32</v>
      </c>
      <c r="C19290" t="s">
        <v>42</v>
      </c>
      <c r="D19290" t="s">
        <v>19</v>
      </c>
      <c r="E19290" t="s">
        <v>19</v>
      </c>
      <c r="F19290">
        <v>59</v>
      </c>
      <c r="G19290">
        <v>18</v>
      </c>
      <c r="H19290">
        <v>600</v>
      </c>
      <c r="I19290">
        <v>965</v>
      </c>
      <c r="J19290">
        <v>2</v>
      </c>
      <c r="K19290">
        <v>2</v>
      </c>
      <c r="L19290" t="s">
        <v>20</v>
      </c>
      <c r="M19290" t="s">
        <v>1269</v>
      </c>
      <c r="N19290" t="s">
        <v>32</v>
      </c>
      <c r="O19290" t="s">
        <v>22</v>
      </c>
      <c r="P19290" t="s">
        <v>23</v>
      </c>
      <c r="Q19290" t="s">
        <v>30</v>
      </c>
    </row>
    <row r="19291" spans="1:17" x14ac:dyDescent="0.2">
      <c r="A19291" s="2">
        <v>42818</v>
      </c>
      <c r="B19291" t="s">
        <v>69</v>
      </c>
      <c r="C19291" t="s">
        <v>384</v>
      </c>
      <c r="D19291" t="s">
        <v>50</v>
      </c>
      <c r="E19291" t="s">
        <v>50</v>
      </c>
      <c r="F19291">
        <v>34</v>
      </c>
      <c r="G19291">
        <v>162</v>
      </c>
      <c r="H19291">
        <v>792</v>
      </c>
      <c r="I19291">
        <v>139</v>
      </c>
      <c r="J19291">
        <v>2</v>
      </c>
      <c r="K19291">
        <v>0</v>
      </c>
      <c r="L19291" t="s">
        <v>20</v>
      </c>
      <c r="M19291" t="s">
        <v>71</v>
      </c>
      <c r="N19291" t="s">
        <v>69</v>
      </c>
      <c r="O19291" t="s">
        <v>22</v>
      </c>
      <c r="P19291" t="s">
        <v>23</v>
      </c>
      <c r="Q19291" t="s">
        <v>24</v>
      </c>
    </row>
    <row r="19292" spans="1:17" x14ac:dyDescent="0.2">
      <c r="A19292" s="2">
        <v>42818</v>
      </c>
      <c r="B19292" t="s">
        <v>1284</v>
      </c>
      <c r="C19292" t="s">
        <v>404</v>
      </c>
      <c r="D19292" t="s">
        <v>36</v>
      </c>
      <c r="E19292" t="s">
        <v>36</v>
      </c>
      <c r="F19292">
        <v>142</v>
      </c>
      <c r="G19292">
        <v>146</v>
      </c>
      <c r="H19292">
        <v>202</v>
      </c>
      <c r="I19292">
        <v>191</v>
      </c>
      <c r="J19292">
        <v>2</v>
      </c>
      <c r="K19292">
        <v>0</v>
      </c>
      <c r="L19292" t="s">
        <v>62</v>
      </c>
      <c r="M19292" t="s">
        <v>1449</v>
      </c>
      <c r="N19292" t="s">
        <v>1284</v>
      </c>
      <c r="O19292" t="s">
        <v>22</v>
      </c>
      <c r="P19292" t="s">
        <v>23</v>
      </c>
      <c r="Q19292" t="s">
        <v>24</v>
      </c>
    </row>
    <row r="19293" spans="1:17" x14ac:dyDescent="0.2">
      <c r="A19293" s="2">
        <v>42818</v>
      </c>
      <c r="B19293" t="s">
        <v>274</v>
      </c>
      <c r="C19293" t="s">
        <v>168</v>
      </c>
      <c r="D19293" t="s">
        <v>50</v>
      </c>
      <c r="E19293" t="s">
        <v>50</v>
      </c>
      <c r="F19293">
        <v>16</v>
      </c>
      <c r="G19293">
        <v>31</v>
      </c>
      <c r="H19293">
        <v>1042</v>
      </c>
      <c r="I19293">
        <v>798</v>
      </c>
      <c r="J19293">
        <v>1</v>
      </c>
      <c r="K19293">
        <v>0</v>
      </c>
      <c r="L19293" t="s">
        <v>20</v>
      </c>
      <c r="M19293" t="s">
        <v>333</v>
      </c>
      <c r="N19293" t="s">
        <v>274</v>
      </c>
      <c r="O19293" t="s">
        <v>22</v>
      </c>
      <c r="P19293" t="s">
        <v>23</v>
      </c>
      <c r="Q19293" t="s">
        <v>24</v>
      </c>
    </row>
    <row r="19294" spans="1:17" x14ac:dyDescent="0.2">
      <c r="A19294" s="2">
        <v>42818</v>
      </c>
      <c r="B19294" t="s">
        <v>345</v>
      </c>
      <c r="C19294" t="s">
        <v>1204</v>
      </c>
      <c r="D19294" t="s">
        <v>50</v>
      </c>
      <c r="E19294" t="s">
        <v>50</v>
      </c>
      <c r="F19294">
        <v>126</v>
      </c>
      <c r="G19294">
        <v>52</v>
      </c>
      <c r="H19294">
        <v>260</v>
      </c>
      <c r="I19294">
        <v>628</v>
      </c>
      <c r="J19294">
        <v>1</v>
      </c>
      <c r="K19294">
        <v>2</v>
      </c>
      <c r="L19294" t="s">
        <v>20</v>
      </c>
      <c r="M19294" t="s">
        <v>360</v>
      </c>
      <c r="N19294" t="s">
        <v>345</v>
      </c>
      <c r="O19294" t="s">
        <v>22</v>
      </c>
      <c r="P19294" t="s">
        <v>23</v>
      </c>
      <c r="Q19294" t="s">
        <v>41</v>
      </c>
    </row>
    <row r="19295" spans="1:17" x14ac:dyDescent="0.2">
      <c r="A19295" s="2">
        <v>42818</v>
      </c>
      <c r="B19295" t="s">
        <v>34</v>
      </c>
      <c r="C19295" t="s">
        <v>141</v>
      </c>
      <c r="D19295" t="s">
        <v>36</v>
      </c>
      <c r="E19295" t="s">
        <v>36</v>
      </c>
      <c r="F19295">
        <v>70</v>
      </c>
      <c r="G19295">
        <v>87</v>
      </c>
      <c r="H19295">
        <v>500</v>
      </c>
      <c r="I19295">
        <v>399</v>
      </c>
      <c r="J19295">
        <v>2</v>
      </c>
      <c r="K19295">
        <v>2</v>
      </c>
      <c r="L19295" t="s">
        <v>28</v>
      </c>
      <c r="M19295" t="s">
        <v>1253</v>
      </c>
      <c r="N19295" t="s">
        <v>67</v>
      </c>
      <c r="O19295" t="s">
        <v>122</v>
      </c>
      <c r="P19295" t="s">
        <v>23</v>
      </c>
      <c r="Q19295" t="s">
        <v>30</v>
      </c>
    </row>
    <row r="19296" spans="1:17" x14ac:dyDescent="0.2">
      <c r="A19296" s="2">
        <v>42818</v>
      </c>
      <c r="B19296" t="s">
        <v>98</v>
      </c>
      <c r="C19296" t="s">
        <v>161</v>
      </c>
      <c r="D19296" t="s">
        <v>50</v>
      </c>
      <c r="E19296" t="s">
        <v>50</v>
      </c>
      <c r="F19296">
        <v>24</v>
      </c>
      <c r="G19296">
        <v>12</v>
      </c>
      <c r="H19296">
        <v>859</v>
      </c>
      <c r="I19296">
        <v>1120</v>
      </c>
      <c r="J19296">
        <v>0</v>
      </c>
      <c r="K19296">
        <v>0</v>
      </c>
      <c r="L19296" t="s">
        <v>20</v>
      </c>
      <c r="M19296" t="s">
        <v>99</v>
      </c>
      <c r="N19296" t="s">
        <v>98</v>
      </c>
      <c r="O19296" t="s">
        <v>22</v>
      </c>
      <c r="P19296" t="s">
        <v>23</v>
      </c>
      <c r="Q19296" t="s">
        <v>30</v>
      </c>
    </row>
    <row r="19297" spans="1:17" x14ac:dyDescent="0.2">
      <c r="A19297" s="2">
        <v>42818</v>
      </c>
      <c r="B19297" t="s">
        <v>119</v>
      </c>
      <c r="C19297" t="s">
        <v>85</v>
      </c>
      <c r="D19297" t="s">
        <v>50</v>
      </c>
      <c r="E19297" t="s">
        <v>50</v>
      </c>
      <c r="F19297">
        <v>15</v>
      </c>
      <c r="G19297">
        <v>54</v>
      </c>
      <c r="H19297">
        <v>1094</v>
      </c>
      <c r="I19297">
        <v>622</v>
      </c>
      <c r="J19297">
        <v>2</v>
      </c>
      <c r="K19297">
        <v>0</v>
      </c>
      <c r="L19297" t="s">
        <v>20</v>
      </c>
      <c r="M19297" t="s">
        <v>409</v>
      </c>
      <c r="N19297" t="s">
        <v>119</v>
      </c>
      <c r="O19297" t="s">
        <v>22</v>
      </c>
      <c r="P19297" t="s">
        <v>23</v>
      </c>
      <c r="Q19297" t="s">
        <v>24</v>
      </c>
    </row>
    <row r="19298" spans="1:17" x14ac:dyDescent="0.2">
      <c r="A19298" s="2">
        <v>42818</v>
      </c>
      <c r="B19298" t="s">
        <v>1692</v>
      </c>
      <c r="C19298" t="s">
        <v>76</v>
      </c>
      <c r="D19298" t="s">
        <v>50</v>
      </c>
      <c r="E19298" t="s">
        <v>50</v>
      </c>
      <c r="F19298">
        <v>164</v>
      </c>
      <c r="G19298">
        <v>23</v>
      </c>
      <c r="H19298">
        <v>134</v>
      </c>
      <c r="I19298">
        <v>874</v>
      </c>
      <c r="J19298">
        <v>1</v>
      </c>
      <c r="K19298">
        <v>2</v>
      </c>
      <c r="L19298" t="s">
        <v>20</v>
      </c>
      <c r="M19298" t="s">
        <v>1075</v>
      </c>
      <c r="N19298" t="s">
        <v>85</v>
      </c>
      <c r="O19298" t="s">
        <v>122</v>
      </c>
      <c r="P19298" t="s">
        <v>23</v>
      </c>
      <c r="Q19298" t="s">
        <v>41</v>
      </c>
    </row>
    <row r="19299" spans="1:17" x14ac:dyDescent="0.2">
      <c r="A19299" s="2">
        <v>42818</v>
      </c>
      <c r="B19299" t="s">
        <v>718</v>
      </c>
      <c r="C19299" t="s">
        <v>365</v>
      </c>
      <c r="D19299" t="s">
        <v>36</v>
      </c>
      <c r="E19299" t="s">
        <v>36</v>
      </c>
      <c r="F19299">
        <v>92</v>
      </c>
      <c r="G19299">
        <v>101</v>
      </c>
      <c r="H19299">
        <v>366</v>
      </c>
      <c r="I19299">
        <v>338</v>
      </c>
      <c r="J19299">
        <v>0</v>
      </c>
      <c r="K19299">
        <v>0</v>
      </c>
      <c r="L19299" t="s">
        <v>28</v>
      </c>
      <c r="M19299" t="s">
        <v>682</v>
      </c>
      <c r="N19299" t="s">
        <v>183</v>
      </c>
      <c r="O19299" t="s">
        <v>122</v>
      </c>
      <c r="P19299" t="s">
        <v>23</v>
      </c>
      <c r="Q19299" t="s">
        <v>30</v>
      </c>
    </row>
    <row r="19300" spans="1:17" x14ac:dyDescent="0.2">
      <c r="A19300" s="2">
        <v>42818</v>
      </c>
      <c r="B19300" t="s">
        <v>174</v>
      </c>
      <c r="C19300" t="s">
        <v>328</v>
      </c>
      <c r="D19300" t="s">
        <v>50</v>
      </c>
      <c r="E19300" t="s">
        <v>50</v>
      </c>
      <c r="F19300">
        <v>184</v>
      </c>
      <c r="G19300">
        <v>166</v>
      </c>
      <c r="H19300">
        <v>82</v>
      </c>
      <c r="I19300">
        <v>130</v>
      </c>
      <c r="J19300">
        <v>0</v>
      </c>
      <c r="K19300">
        <v>3</v>
      </c>
      <c r="L19300" t="s">
        <v>20</v>
      </c>
      <c r="M19300" t="s">
        <v>820</v>
      </c>
      <c r="N19300" t="s">
        <v>174</v>
      </c>
      <c r="O19300" t="s">
        <v>22</v>
      </c>
      <c r="P19300" t="s">
        <v>23</v>
      </c>
      <c r="Q19300" t="s">
        <v>41</v>
      </c>
    </row>
    <row r="19301" spans="1:17" x14ac:dyDescent="0.2">
      <c r="A19301" s="2">
        <v>42818</v>
      </c>
      <c r="B19301" t="s">
        <v>197</v>
      </c>
      <c r="C19301" t="s">
        <v>471</v>
      </c>
      <c r="D19301" t="s">
        <v>36</v>
      </c>
      <c r="E19301" t="s">
        <v>36</v>
      </c>
      <c r="F19301">
        <v>106</v>
      </c>
      <c r="G19301">
        <v>66</v>
      </c>
      <c r="H19301">
        <v>331</v>
      </c>
      <c r="I19301">
        <v>531</v>
      </c>
      <c r="J19301">
        <v>1</v>
      </c>
      <c r="K19301">
        <v>0</v>
      </c>
      <c r="L19301" t="s">
        <v>28</v>
      </c>
      <c r="M19301" t="s">
        <v>225</v>
      </c>
      <c r="N19301" t="s">
        <v>197</v>
      </c>
      <c r="O19301" t="s">
        <v>22</v>
      </c>
      <c r="P19301" t="s">
        <v>23</v>
      </c>
      <c r="Q19301" t="s">
        <v>24</v>
      </c>
    </row>
    <row r="19302" spans="1:17" x14ac:dyDescent="0.2">
      <c r="A19302" s="2">
        <v>42818</v>
      </c>
      <c r="B19302" t="s">
        <v>26</v>
      </c>
      <c r="C19302" t="s">
        <v>131</v>
      </c>
      <c r="D19302" t="s">
        <v>27</v>
      </c>
      <c r="E19302" t="s">
        <v>27</v>
      </c>
      <c r="F19302">
        <v>17</v>
      </c>
      <c r="G19302">
        <v>19</v>
      </c>
      <c r="H19302">
        <v>1025</v>
      </c>
      <c r="I19302">
        <v>953</v>
      </c>
      <c r="J19302">
        <v>2</v>
      </c>
      <c r="K19302">
        <v>0</v>
      </c>
      <c r="L19302" t="s">
        <v>20</v>
      </c>
      <c r="M19302" t="s">
        <v>219</v>
      </c>
      <c r="N19302" t="s">
        <v>26</v>
      </c>
      <c r="O19302" t="s">
        <v>22</v>
      </c>
      <c r="P19302" t="s">
        <v>23</v>
      </c>
      <c r="Q19302" t="s">
        <v>24</v>
      </c>
    </row>
    <row r="19303" spans="1:17" x14ac:dyDescent="0.2">
      <c r="A19303" s="2">
        <v>42818</v>
      </c>
      <c r="B19303" t="s">
        <v>110</v>
      </c>
      <c r="C19303" t="s">
        <v>224</v>
      </c>
      <c r="D19303" t="s">
        <v>36</v>
      </c>
      <c r="E19303" t="s">
        <v>36</v>
      </c>
      <c r="F19303">
        <v>49</v>
      </c>
      <c r="G19303">
        <v>36</v>
      </c>
      <c r="H19303">
        <v>660</v>
      </c>
      <c r="I19303">
        <v>777</v>
      </c>
      <c r="J19303">
        <v>2</v>
      </c>
      <c r="K19303">
        <v>0</v>
      </c>
      <c r="L19303" t="s">
        <v>28</v>
      </c>
      <c r="M19303" t="s">
        <v>485</v>
      </c>
      <c r="N19303" t="s">
        <v>110</v>
      </c>
      <c r="O19303" t="s">
        <v>22</v>
      </c>
      <c r="P19303" t="s">
        <v>23</v>
      </c>
      <c r="Q19303" t="s">
        <v>24</v>
      </c>
    </row>
    <row r="19304" spans="1:17" x14ac:dyDescent="0.2">
      <c r="A19304" s="2">
        <v>42818</v>
      </c>
      <c r="B19304" t="s">
        <v>95</v>
      </c>
      <c r="C19304" t="s">
        <v>136</v>
      </c>
      <c r="D19304" t="s">
        <v>50</v>
      </c>
      <c r="E19304" t="s">
        <v>36</v>
      </c>
      <c r="F19304">
        <v>60</v>
      </c>
      <c r="G19304">
        <v>47</v>
      </c>
      <c r="H19304">
        <v>591</v>
      </c>
      <c r="I19304">
        <v>663</v>
      </c>
      <c r="J19304">
        <v>0</v>
      </c>
      <c r="K19304">
        <v>2</v>
      </c>
      <c r="L19304" t="s">
        <v>28</v>
      </c>
      <c r="M19304" t="s">
        <v>1161</v>
      </c>
      <c r="N19304" t="s">
        <v>95</v>
      </c>
      <c r="O19304" t="s">
        <v>22</v>
      </c>
      <c r="P19304" t="s">
        <v>23</v>
      </c>
      <c r="Q19304" t="s">
        <v>41</v>
      </c>
    </row>
    <row r="19305" spans="1:17" x14ac:dyDescent="0.2">
      <c r="A19305" s="2">
        <v>42818</v>
      </c>
      <c r="B19305" t="s">
        <v>106</v>
      </c>
      <c r="C19305" t="s">
        <v>123</v>
      </c>
      <c r="D19305" t="s">
        <v>50</v>
      </c>
      <c r="E19305" t="s">
        <v>50</v>
      </c>
      <c r="F19305">
        <v>10</v>
      </c>
      <c r="G19305">
        <v>56</v>
      </c>
      <c r="H19305">
        <v>1161</v>
      </c>
      <c r="I19305">
        <v>616</v>
      </c>
      <c r="J19305">
        <v>4</v>
      </c>
      <c r="K19305">
        <v>1</v>
      </c>
      <c r="L19305" t="s">
        <v>20</v>
      </c>
      <c r="M19305" t="s">
        <v>760</v>
      </c>
      <c r="N19305" t="s">
        <v>106</v>
      </c>
      <c r="O19305" t="s">
        <v>22</v>
      </c>
      <c r="P19305" t="s">
        <v>23</v>
      </c>
      <c r="Q19305" t="s">
        <v>24</v>
      </c>
    </row>
    <row r="19306" spans="1:17" x14ac:dyDescent="0.2">
      <c r="A19306" s="2">
        <v>42818</v>
      </c>
      <c r="B19306" t="s">
        <v>282</v>
      </c>
      <c r="C19306" t="s">
        <v>531</v>
      </c>
      <c r="D19306" t="s">
        <v>19</v>
      </c>
      <c r="E19306" t="s">
        <v>27</v>
      </c>
      <c r="F19306">
        <v>83</v>
      </c>
      <c r="G19306">
        <v>53</v>
      </c>
      <c r="H19306">
        <v>420</v>
      </c>
      <c r="I19306">
        <v>626</v>
      </c>
      <c r="J19306">
        <v>1</v>
      </c>
      <c r="K19306">
        <v>0</v>
      </c>
      <c r="L19306" t="s">
        <v>20</v>
      </c>
      <c r="M19306" t="s">
        <v>285</v>
      </c>
      <c r="N19306" t="s">
        <v>282</v>
      </c>
      <c r="O19306" t="s">
        <v>22</v>
      </c>
      <c r="P19306" t="s">
        <v>23</v>
      </c>
      <c r="Q19306" t="s">
        <v>24</v>
      </c>
    </row>
    <row r="19307" spans="1:17" x14ac:dyDescent="0.2">
      <c r="A19307" s="2">
        <v>42818</v>
      </c>
      <c r="B19307" t="s">
        <v>128</v>
      </c>
      <c r="C19307" t="s">
        <v>120</v>
      </c>
      <c r="D19307" t="s">
        <v>36</v>
      </c>
      <c r="E19307" t="s">
        <v>36</v>
      </c>
      <c r="F19307">
        <v>37</v>
      </c>
      <c r="G19307">
        <v>32</v>
      </c>
      <c r="H19307">
        <v>774</v>
      </c>
      <c r="I19307">
        <v>795</v>
      </c>
      <c r="J19307">
        <v>0</v>
      </c>
      <c r="K19307">
        <v>1</v>
      </c>
      <c r="L19307" t="s">
        <v>28</v>
      </c>
      <c r="M19307" t="s">
        <v>1115</v>
      </c>
      <c r="N19307" t="s">
        <v>128</v>
      </c>
      <c r="O19307" t="s">
        <v>22</v>
      </c>
      <c r="P19307" t="s">
        <v>23</v>
      </c>
      <c r="Q19307" t="s">
        <v>41</v>
      </c>
    </row>
    <row r="19308" spans="1:17" x14ac:dyDescent="0.2">
      <c r="A19308" s="2">
        <v>42818</v>
      </c>
      <c r="B19308" t="s">
        <v>180</v>
      </c>
      <c r="C19308" t="s">
        <v>70</v>
      </c>
      <c r="D19308" t="s">
        <v>50</v>
      </c>
      <c r="E19308" t="s">
        <v>50</v>
      </c>
      <c r="F19308">
        <v>26</v>
      </c>
      <c r="G19308">
        <v>99</v>
      </c>
      <c r="H19308">
        <v>850</v>
      </c>
      <c r="I19308">
        <v>341</v>
      </c>
      <c r="J19308">
        <v>2</v>
      </c>
      <c r="K19308">
        <v>0</v>
      </c>
      <c r="L19308" t="s">
        <v>20</v>
      </c>
      <c r="M19308" t="s">
        <v>767</v>
      </c>
      <c r="N19308" t="s">
        <v>180</v>
      </c>
      <c r="O19308" t="s">
        <v>22</v>
      </c>
      <c r="P19308" t="s">
        <v>23</v>
      </c>
      <c r="Q19308" t="s">
        <v>24</v>
      </c>
    </row>
    <row r="19309" spans="1:17" x14ac:dyDescent="0.2">
      <c r="A19309" s="2">
        <v>42818</v>
      </c>
      <c r="B19309" t="s">
        <v>77</v>
      </c>
      <c r="C19309" t="s">
        <v>304</v>
      </c>
      <c r="D19309" t="s">
        <v>27</v>
      </c>
      <c r="E19309" t="s">
        <v>27</v>
      </c>
      <c r="F19309">
        <v>30</v>
      </c>
      <c r="G19309">
        <v>65</v>
      </c>
      <c r="H19309">
        <v>818</v>
      </c>
      <c r="I19309">
        <v>538</v>
      </c>
      <c r="J19309">
        <v>6</v>
      </c>
      <c r="K19309">
        <v>0</v>
      </c>
      <c r="L19309" t="s">
        <v>20</v>
      </c>
      <c r="M19309" t="s">
        <v>782</v>
      </c>
      <c r="N19309" t="s">
        <v>77</v>
      </c>
      <c r="O19309" t="s">
        <v>22</v>
      </c>
      <c r="P19309" t="s">
        <v>23</v>
      </c>
      <c r="Q19309" t="s">
        <v>24</v>
      </c>
    </row>
    <row r="19310" spans="1:17" x14ac:dyDescent="0.2">
      <c r="A19310" s="2">
        <v>42819</v>
      </c>
      <c r="B19310" t="s">
        <v>737</v>
      </c>
      <c r="C19310" t="s">
        <v>48</v>
      </c>
      <c r="D19310" t="s">
        <v>50</v>
      </c>
      <c r="E19310" t="s">
        <v>50</v>
      </c>
      <c r="F19310">
        <v>200</v>
      </c>
      <c r="G19310">
        <v>82</v>
      </c>
      <c r="H19310">
        <v>28</v>
      </c>
      <c r="I19310">
        <v>422</v>
      </c>
      <c r="J19310">
        <v>0</v>
      </c>
      <c r="K19310">
        <v>0</v>
      </c>
      <c r="L19310" t="s">
        <v>20</v>
      </c>
      <c r="M19310" t="s">
        <v>819</v>
      </c>
      <c r="N19310" t="s">
        <v>737</v>
      </c>
      <c r="O19310" t="s">
        <v>22</v>
      </c>
      <c r="P19310" t="s">
        <v>23</v>
      </c>
      <c r="Q19310" t="s">
        <v>30</v>
      </c>
    </row>
    <row r="19311" spans="1:17" x14ac:dyDescent="0.2">
      <c r="A19311" s="2">
        <v>42819</v>
      </c>
      <c r="B19311" t="s">
        <v>147</v>
      </c>
      <c r="C19311" t="s">
        <v>153</v>
      </c>
      <c r="D19311" t="s">
        <v>50</v>
      </c>
      <c r="E19311" t="s">
        <v>50</v>
      </c>
      <c r="F19311">
        <v>5</v>
      </c>
      <c r="G19311">
        <v>46</v>
      </c>
      <c r="H19311">
        <v>1379</v>
      </c>
      <c r="I19311">
        <v>678</v>
      </c>
      <c r="J19311">
        <v>1</v>
      </c>
      <c r="K19311">
        <v>1</v>
      </c>
      <c r="L19311" t="s">
        <v>20</v>
      </c>
      <c r="M19311" t="s">
        <v>148</v>
      </c>
      <c r="N19311" t="s">
        <v>147</v>
      </c>
      <c r="O19311" t="s">
        <v>22</v>
      </c>
      <c r="P19311" t="s">
        <v>23</v>
      </c>
      <c r="Q19311" t="s">
        <v>30</v>
      </c>
    </row>
    <row r="19312" spans="1:17" x14ac:dyDescent="0.2">
      <c r="A19312" s="2">
        <v>42819</v>
      </c>
      <c r="B19312" t="s">
        <v>646</v>
      </c>
      <c r="C19312" t="s">
        <v>1693</v>
      </c>
      <c r="D19312" t="s">
        <v>50</v>
      </c>
      <c r="E19312" t="s">
        <v>50</v>
      </c>
      <c r="F19312">
        <v>29</v>
      </c>
      <c r="G19312">
        <v>205</v>
      </c>
      <c r="H19312">
        <v>825</v>
      </c>
      <c r="I19312">
        <v>0</v>
      </c>
      <c r="J19312">
        <v>5</v>
      </c>
      <c r="K19312">
        <v>0</v>
      </c>
      <c r="L19312" t="s">
        <v>20</v>
      </c>
      <c r="M19312" t="s">
        <v>909</v>
      </c>
      <c r="N19312" t="s">
        <v>646</v>
      </c>
      <c r="O19312" t="s">
        <v>22</v>
      </c>
      <c r="P19312" t="s">
        <v>23</v>
      </c>
      <c r="Q19312" t="s">
        <v>24</v>
      </c>
    </row>
    <row r="19313" spans="1:17" x14ac:dyDescent="0.2">
      <c r="A19313" s="2">
        <v>42819</v>
      </c>
      <c r="B19313" t="s">
        <v>87</v>
      </c>
      <c r="C19313" t="s">
        <v>126</v>
      </c>
      <c r="D19313" t="s">
        <v>50</v>
      </c>
      <c r="E19313" t="s">
        <v>50</v>
      </c>
      <c r="F19313">
        <v>71</v>
      </c>
      <c r="G19313">
        <v>21</v>
      </c>
      <c r="H19313">
        <v>488</v>
      </c>
      <c r="I19313">
        <v>900</v>
      </c>
      <c r="J19313">
        <v>2</v>
      </c>
      <c r="K19313">
        <v>0</v>
      </c>
      <c r="L19313" t="s">
        <v>20</v>
      </c>
      <c r="M19313" t="s">
        <v>88</v>
      </c>
      <c r="N19313" t="s">
        <v>87</v>
      </c>
      <c r="O19313" t="s">
        <v>22</v>
      </c>
      <c r="P19313" t="s">
        <v>23</v>
      </c>
      <c r="Q19313" t="s">
        <v>24</v>
      </c>
    </row>
    <row r="19314" spans="1:17" x14ac:dyDescent="0.2">
      <c r="A19314" s="2">
        <v>42819</v>
      </c>
      <c r="B19314" t="s">
        <v>145</v>
      </c>
      <c r="C19314" t="s">
        <v>81</v>
      </c>
      <c r="D19314" t="s">
        <v>50</v>
      </c>
      <c r="E19314" t="s">
        <v>50</v>
      </c>
      <c r="F19314">
        <v>114</v>
      </c>
      <c r="G19314">
        <v>119</v>
      </c>
      <c r="H19314">
        <v>300</v>
      </c>
      <c r="I19314">
        <v>291</v>
      </c>
      <c r="J19314">
        <v>0</v>
      </c>
      <c r="K19314">
        <v>0</v>
      </c>
      <c r="L19314" t="s">
        <v>20</v>
      </c>
      <c r="M19314" t="s">
        <v>435</v>
      </c>
      <c r="N19314" t="s">
        <v>145</v>
      </c>
      <c r="O19314" t="s">
        <v>22</v>
      </c>
      <c r="P19314" t="s">
        <v>23</v>
      </c>
      <c r="Q19314" t="s">
        <v>30</v>
      </c>
    </row>
    <row r="19315" spans="1:17" x14ac:dyDescent="0.2">
      <c r="A19315" s="2">
        <v>42819</v>
      </c>
      <c r="B19315" t="s">
        <v>204</v>
      </c>
      <c r="C19315" t="s">
        <v>442</v>
      </c>
      <c r="D19315" t="s">
        <v>57</v>
      </c>
      <c r="E19315" t="s">
        <v>57</v>
      </c>
      <c r="F19315">
        <v>181</v>
      </c>
      <c r="G19315">
        <v>112</v>
      </c>
      <c r="H19315">
        <v>102</v>
      </c>
      <c r="I19315">
        <v>306</v>
      </c>
      <c r="J19315">
        <v>0</v>
      </c>
      <c r="K19315">
        <v>2</v>
      </c>
      <c r="L19315" t="s">
        <v>20</v>
      </c>
      <c r="M19315" t="s">
        <v>316</v>
      </c>
      <c r="N19315" t="s">
        <v>204</v>
      </c>
      <c r="O19315" t="s">
        <v>22</v>
      </c>
      <c r="P19315" t="s">
        <v>23</v>
      </c>
      <c r="Q19315" t="s">
        <v>41</v>
      </c>
    </row>
    <row r="19316" spans="1:17" x14ac:dyDescent="0.2">
      <c r="A19316" s="2">
        <v>42819</v>
      </c>
      <c r="B19316" t="s">
        <v>97</v>
      </c>
      <c r="C19316" t="s">
        <v>67</v>
      </c>
      <c r="D19316" t="s">
        <v>50</v>
      </c>
      <c r="E19316" t="s">
        <v>50</v>
      </c>
      <c r="F19316">
        <v>135</v>
      </c>
      <c r="G19316">
        <v>6</v>
      </c>
      <c r="H19316">
        <v>227</v>
      </c>
      <c r="I19316">
        <v>1317</v>
      </c>
      <c r="J19316">
        <v>1</v>
      </c>
      <c r="K19316">
        <v>3</v>
      </c>
      <c r="L19316" t="s">
        <v>20</v>
      </c>
      <c r="M19316" t="s">
        <v>97</v>
      </c>
      <c r="N19316" t="s">
        <v>97</v>
      </c>
      <c r="O19316" t="s">
        <v>22</v>
      </c>
      <c r="P19316" t="s">
        <v>23</v>
      </c>
      <c r="Q19316" t="s">
        <v>41</v>
      </c>
    </row>
    <row r="19317" spans="1:17" x14ac:dyDescent="0.2">
      <c r="A19317" s="2">
        <v>42819</v>
      </c>
      <c r="B19317" t="s">
        <v>296</v>
      </c>
      <c r="C19317" t="s">
        <v>267</v>
      </c>
      <c r="D19317" t="s">
        <v>36</v>
      </c>
      <c r="E19317" t="s">
        <v>36</v>
      </c>
      <c r="F19317">
        <v>105</v>
      </c>
      <c r="G19317">
        <v>147</v>
      </c>
      <c r="H19317">
        <v>333</v>
      </c>
      <c r="I19317">
        <v>186</v>
      </c>
      <c r="J19317">
        <v>2</v>
      </c>
      <c r="K19317">
        <v>0</v>
      </c>
      <c r="L19317" t="s">
        <v>28</v>
      </c>
      <c r="M19317" t="s">
        <v>399</v>
      </c>
      <c r="N19317" t="s">
        <v>296</v>
      </c>
      <c r="O19317" t="s">
        <v>22</v>
      </c>
      <c r="P19317" t="s">
        <v>23</v>
      </c>
      <c r="Q19317" t="s">
        <v>24</v>
      </c>
    </row>
    <row r="19318" spans="1:17" x14ac:dyDescent="0.2">
      <c r="A19318" s="2">
        <v>42819</v>
      </c>
      <c r="B19318" t="s">
        <v>82</v>
      </c>
      <c r="C19318" t="s">
        <v>94</v>
      </c>
      <c r="D19318" t="s">
        <v>50</v>
      </c>
      <c r="E19318" t="s">
        <v>50</v>
      </c>
      <c r="F19318">
        <v>8</v>
      </c>
      <c r="G19318">
        <v>27</v>
      </c>
      <c r="H19318">
        <v>1240</v>
      </c>
      <c r="I19318">
        <v>834</v>
      </c>
      <c r="J19318">
        <v>3</v>
      </c>
      <c r="K19318">
        <v>0</v>
      </c>
      <c r="L19318" t="s">
        <v>20</v>
      </c>
      <c r="M19318" t="s">
        <v>187</v>
      </c>
      <c r="N19318" t="s">
        <v>82</v>
      </c>
      <c r="O19318" t="s">
        <v>22</v>
      </c>
      <c r="P19318" t="s">
        <v>23</v>
      </c>
      <c r="Q19318" t="s">
        <v>24</v>
      </c>
    </row>
    <row r="19319" spans="1:17" x14ac:dyDescent="0.2">
      <c r="A19319" s="2">
        <v>42819</v>
      </c>
      <c r="B19319" t="s">
        <v>149</v>
      </c>
      <c r="C19319" t="s">
        <v>202</v>
      </c>
      <c r="D19319" t="s">
        <v>36</v>
      </c>
      <c r="E19319" t="s">
        <v>36</v>
      </c>
      <c r="F19319">
        <v>62</v>
      </c>
      <c r="G19319">
        <v>80</v>
      </c>
      <c r="H19319">
        <v>566</v>
      </c>
      <c r="I19319">
        <v>434</v>
      </c>
      <c r="J19319">
        <v>3</v>
      </c>
      <c r="K19319">
        <v>1</v>
      </c>
      <c r="L19319" t="s">
        <v>28</v>
      </c>
      <c r="M19319" t="s">
        <v>566</v>
      </c>
      <c r="N19319" t="s">
        <v>149</v>
      </c>
      <c r="O19319" t="s">
        <v>22</v>
      </c>
      <c r="P19319" t="s">
        <v>23</v>
      </c>
      <c r="Q19319" t="s">
        <v>24</v>
      </c>
    </row>
    <row r="19320" spans="1:17" x14ac:dyDescent="0.2">
      <c r="A19320" s="2">
        <v>42819</v>
      </c>
      <c r="B19320" t="s">
        <v>52</v>
      </c>
      <c r="C19320" t="s">
        <v>317</v>
      </c>
      <c r="D19320" t="s">
        <v>50</v>
      </c>
      <c r="E19320" t="s">
        <v>50</v>
      </c>
      <c r="F19320">
        <v>45</v>
      </c>
      <c r="G19320">
        <v>72</v>
      </c>
      <c r="H19320">
        <v>681</v>
      </c>
      <c r="I19320">
        <v>472</v>
      </c>
      <c r="J19320">
        <v>4</v>
      </c>
      <c r="K19320">
        <v>0</v>
      </c>
      <c r="L19320" t="s">
        <v>20</v>
      </c>
      <c r="M19320" t="s">
        <v>68</v>
      </c>
      <c r="N19320" t="s">
        <v>52</v>
      </c>
      <c r="O19320" t="s">
        <v>22</v>
      </c>
      <c r="P19320" t="s">
        <v>23</v>
      </c>
      <c r="Q19320" t="s">
        <v>24</v>
      </c>
    </row>
    <row r="19321" spans="1:17" x14ac:dyDescent="0.2">
      <c r="A19321" s="2">
        <v>42819</v>
      </c>
      <c r="B19321" t="s">
        <v>53</v>
      </c>
      <c r="C19321" t="s">
        <v>101</v>
      </c>
      <c r="D19321" t="s">
        <v>50</v>
      </c>
      <c r="E19321" t="s">
        <v>50</v>
      </c>
      <c r="F19321">
        <v>11</v>
      </c>
      <c r="G19321">
        <v>111</v>
      </c>
      <c r="H19321">
        <v>1137</v>
      </c>
      <c r="I19321">
        <v>311</v>
      </c>
      <c r="J19321">
        <v>1</v>
      </c>
      <c r="K19321">
        <v>0</v>
      </c>
      <c r="L19321" t="s">
        <v>20</v>
      </c>
      <c r="M19321" t="s">
        <v>976</v>
      </c>
      <c r="N19321" t="s">
        <v>53</v>
      </c>
      <c r="O19321" t="s">
        <v>22</v>
      </c>
      <c r="P19321" t="s">
        <v>23</v>
      </c>
      <c r="Q19321" t="s">
        <v>24</v>
      </c>
    </row>
    <row r="19322" spans="1:17" x14ac:dyDescent="0.2">
      <c r="A19322" s="2">
        <v>42819</v>
      </c>
      <c r="B19322" t="s">
        <v>211</v>
      </c>
      <c r="C19322" t="s">
        <v>351</v>
      </c>
      <c r="D19322" t="s">
        <v>36</v>
      </c>
      <c r="E19322" t="s">
        <v>36</v>
      </c>
      <c r="F19322">
        <v>157</v>
      </c>
      <c r="G19322">
        <v>116</v>
      </c>
      <c r="H19322">
        <v>156</v>
      </c>
      <c r="I19322">
        <v>298</v>
      </c>
      <c r="J19322">
        <v>2</v>
      </c>
      <c r="K19322">
        <v>0</v>
      </c>
      <c r="L19322" t="s">
        <v>28</v>
      </c>
      <c r="M19322" t="s">
        <v>373</v>
      </c>
      <c r="N19322" t="s">
        <v>211</v>
      </c>
      <c r="O19322" t="s">
        <v>22</v>
      </c>
      <c r="P19322" t="s">
        <v>23</v>
      </c>
      <c r="Q19322" t="s">
        <v>24</v>
      </c>
    </row>
    <row r="19323" spans="1:17" x14ac:dyDescent="0.2">
      <c r="A19323" s="2">
        <v>42820</v>
      </c>
      <c r="B19323" t="s">
        <v>286</v>
      </c>
      <c r="C19323" t="s">
        <v>560</v>
      </c>
      <c r="D19323" t="s">
        <v>50</v>
      </c>
      <c r="E19323" t="s">
        <v>50</v>
      </c>
      <c r="F19323">
        <v>85</v>
      </c>
      <c r="G19323">
        <v>94</v>
      </c>
      <c r="H19323">
        <v>414</v>
      </c>
      <c r="I19323">
        <v>356</v>
      </c>
      <c r="J19323">
        <v>2</v>
      </c>
      <c r="K19323">
        <v>0</v>
      </c>
      <c r="L19323" t="s">
        <v>20</v>
      </c>
      <c r="M19323" t="s">
        <v>359</v>
      </c>
      <c r="N19323" t="s">
        <v>286</v>
      </c>
      <c r="O19323" t="s">
        <v>22</v>
      </c>
      <c r="P19323" t="s">
        <v>23</v>
      </c>
      <c r="Q19323" t="s">
        <v>24</v>
      </c>
    </row>
    <row r="19324" spans="1:17" x14ac:dyDescent="0.2">
      <c r="A19324" s="2">
        <v>42820</v>
      </c>
      <c r="B19324" t="s">
        <v>386</v>
      </c>
      <c r="C19324" t="s">
        <v>129</v>
      </c>
      <c r="D19324" t="s">
        <v>50</v>
      </c>
      <c r="E19324" t="s">
        <v>50</v>
      </c>
      <c r="F19324">
        <v>89</v>
      </c>
      <c r="G19324">
        <v>3</v>
      </c>
      <c r="H19324">
        <v>380</v>
      </c>
      <c r="I19324">
        <v>1443</v>
      </c>
      <c r="J19324">
        <v>1</v>
      </c>
      <c r="K19324">
        <v>4</v>
      </c>
      <c r="L19324" t="s">
        <v>20</v>
      </c>
      <c r="M19324" t="s">
        <v>595</v>
      </c>
      <c r="N19324" t="s">
        <v>386</v>
      </c>
      <c r="O19324" t="s">
        <v>22</v>
      </c>
      <c r="P19324" t="s">
        <v>23</v>
      </c>
      <c r="Q19324" t="s">
        <v>41</v>
      </c>
    </row>
    <row r="19325" spans="1:17" x14ac:dyDescent="0.2">
      <c r="A19325" s="2">
        <v>42820</v>
      </c>
      <c r="B19325" t="s">
        <v>89</v>
      </c>
      <c r="C19325" t="s">
        <v>73</v>
      </c>
      <c r="D19325" t="s">
        <v>50</v>
      </c>
      <c r="E19325" t="s">
        <v>50</v>
      </c>
      <c r="F19325">
        <v>14</v>
      </c>
      <c r="G19325">
        <v>107</v>
      </c>
      <c r="H19325">
        <v>1113</v>
      </c>
      <c r="I19325">
        <v>325</v>
      </c>
      <c r="J19325">
        <v>2</v>
      </c>
      <c r="K19325">
        <v>0</v>
      </c>
      <c r="L19325" t="s">
        <v>20</v>
      </c>
      <c r="M19325" t="s">
        <v>91</v>
      </c>
      <c r="N19325" t="s">
        <v>89</v>
      </c>
      <c r="O19325" t="s">
        <v>22</v>
      </c>
      <c r="P19325" t="s">
        <v>23</v>
      </c>
      <c r="Q19325" t="s">
        <v>24</v>
      </c>
    </row>
    <row r="19326" spans="1:17" x14ac:dyDescent="0.2">
      <c r="A19326" s="2">
        <v>42820</v>
      </c>
      <c r="B19326" t="s">
        <v>207</v>
      </c>
      <c r="C19326" t="s">
        <v>890</v>
      </c>
      <c r="D19326" t="s">
        <v>36</v>
      </c>
      <c r="E19326" t="s">
        <v>36</v>
      </c>
      <c r="F19326">
        <v>88</v>
      </c>
      <c r="G19326">
        <v>38</v>
      </c>
      <c r="H19326">
        <v>392</v>
      </c>
      <c r="I19326">
        <v>749</v>
      </c>
      <c r="J19326">
        <v>2</v>
      </c>
      <c r="K19326">
        <v>1</v>
      </c>
      <c r="L19326" t="s">
        <v>28</v>
      </c>
      <c r="M19326" t="s">
        <v>1578</v>
      </c>
      <c r="N19326" t="s">
        <v>207</v>
      </c>
      <c r="O19326" t="s">
        <v>22</v>
      </c>
      <c r="P19326" t="s">
        <v>23</v>
      </c>
      <c r="Q19326" t="s">
        <v>24</v>
      </c>
    </row>
    <row r="19327" spans="1:17" x14ac:dyDescent="0.2">
      <c r="A19327" s="2">
        <v>42820</v>
      </c>
      <c r="B19327" t="s">
        <v>378</v>
      </c>
      <c r="C19327" t="s">
        <v>876</v>
      </c>
      <c r="D19327" t="s">
        <v>36</v>
      </c>
      <c r="E19327" t="s">
        <v>36</v>
      </c>
      <c r="F19327">
        <v>137</v>
      </c>
      <c r="G19327">
        <v>151</v>
      </c>
      <c r="H19327">
        <v>219</v>
      </c>
      <c r="I19327">
        <v>177</v>
      </c>
      <c r="J19327">
        <v>3</v>
      </c>
      <c r="K19327">
        <v>2</v>
      </c>
      <c r="L19327" t="s">
        <v>62</v>
      </c>
      <c r="M19327" t="s">
        <v>379</v>
      </c>
      <c r="N19327" t="s">
        <v>378</v>
      </c>
      <c r="O19327" t="s">
        <v>22</v>
      </c>
      <c r="P19327" t="s">
        <v>23</v>
      </c>
      <c r="Q19327" t="s">
        <v>24</v>
      </c>
    </row>
    <row r="19328" spans="1:17" x14ac:dyDescent="0.2">
      <c r="A19328" s="2">
        <v>42820</v>
      </c>
      <c r="B19328" t="s">
        <v>184</v>
      </c>
      <c r="C19328" t="s">
        <v>244</v>
      </c>
      <c r="D19328" t="s">
        <v>50</v>
      </c>
      <c r="E19328" t="s">
        <v>50</v>
      </c>
      <c r="F19328">
        <v>182</v>
      </c>
      <c r="G19328">
        <v>25</v>
      </c>
      <c r="H19328">
        <v>86</v>
      </c>
      <c r="I19328">
        <v>853</v>
      </c>
      <c r="J19328">
        <v>1</v>
      </c>
      <c r="K19328">
        <v>3</v>
      </c>
      <c r="L19328" t="s">
        <v>20</v>
      </c>
      <c r="M19328" t="s">
        <v>193</v>
      </c>
      <c r="N19328" t="s">
        <v>184</v>
      </c>
      <c r="O19328" t="s">
        <v>22</v>
      </c>
      <c r="P19328" t="s">
        <v>23</v>
      </c>
      <c r="Q19328" t="s">
        <v>41</v>
      </c>
    </row>
    <row r="19329" spans="1:17" x14ac:dyDescent="0.2">
      <c r="A19329" s="2">
        <v>42820</v>
      </c>
      <c r="B19329" t="s">
        <v>1279</v>
      </c>
      <c r="C19329" t="s">
        <v>90</v>
      </c>
      <c r="D19329" t="s">
        <v>50</v>
      </c>
      <c r="E19329" t="s">
        <v>50</v>
      </c>
      <c r="F19329">
        <v>64</v>
      </c>
      <c r="G19329">
        <v>12</v>
      </c>
      <c r="H19329">
        <v>545</v>
      </c>
      <c r="I19329">
        <v>1120</v>
      </c>
      <c r="J19329">
        <v>1</v>
      </c>
      <c r="K19329">
        <v>2</v>
      </c>
      <c r="L19329" t="s">
        <v>20</v>
      </c>
      <c r="M19329" t="s">
        <v>1280</v>
      </c>
      <c r="N19329" t="s">
        <v>1279</v>
      </c>
      <c r="O19329" t="s">
        <v>22</v>
      </c>
      <c r="P19329" t="s">
        <v>23</v>
      </c>
      <c r="Q19329" t="s">
        <v>41</v>
      </c>
    </row>
    <row r="19330" spans="1:17" x14ac:dyDescent="0.2">
      <c r="A19330" s="2">
        <v>42820</v>
      </c>
      <c r="B19330" t="s">
        <v>100</v>
      </c>
      <c r="C19330" t="s">
        <v>49</v>
      </c>
      <c r="D19330" t="s">
        <v>50</v>
      </c>
      <c r="E19330" t="s">
        <v>50</v>
      </c>
      <c r="F19330">
        <v>35</v>
      </c>
      <c r="G19330">
        <v>81</v>
      </c>
      <c r="H19330">
        <v>785</v>
      </c>
      <c r="I19330">
        <v>428</v>
      </c>
      <c r="J19330">
        <v>2</v>
      </c>
      <c r="K19330">
        <v>0</v>
      </c>
      <c r="L19330" t="s">
        <v>20</v>
      </c>
      <c r="M19330" t="s">
        <v>102</v>
      </c>
      <c r="N19330" t="s">
        <v>100</v>
      </c>
      <c r="O19330" t="s">
        <v>22</v>
      </c>
      <c r="P19330" t="s">
        <v>23</v>
      </c>
      <c r="Q19330" t="s">
        <v>24</v>
      </c>
    </row>
    <row r="19331" spans="1:17" x14ac:dyDescent="0.2">
      <c r="A19331" s="2">
        <v>42820</v>
      </c>
      <c r="B19331" t="s">
        <v>92</v>
      </c>
      <c r="C19331" t="s">
        <v>72</v>
      </c>
      <c r="D19331" t="s">
        <v>50</v>
      </c>
      <c r="E19331" t="s">
        <v>50</v>
      </c>
      <c r="F19331">
        <v>39</v>
      </c>
      <c r="G19331">
        <v>48</v>
      </c>
      <c r="H19331">
        <v>703</v>
      </c>
      <c r="I19331">
        <v>662</v>
      </c>
      <c r="J19331">
        <v>0</v>
      </c>
      <c r="K19331">
        <v>0</v>
      </c>
      <c r="L19331" t="s">
        <v>20</v>
      </c>
      <c r="M19331" t="s">
        <v>1341</v>
      </c>
      <c r="N19331" t="s">
        <v>92</v>
      </c>
      <c r="O19331" t="s">
        <v>22</v>
      </c>
      <c r="P19331" t="s">
        <v>23</v>
      </c>
      <c r="Q19331" t="s">
        <v>30</v>
      </c>
    </row>
    <row r="19332" spans="1:17" x14ac:dyDescent="0.2">
      <c r="A19332" s="2">
        <v>42820</v>
      </c>
      <c r="B19332" t="s">
        <v>125</v>
      </c>
      <c r="C19332" t="s">
        <v>293</v>
      </c>
      <c r="D19332" t="s">
        <v>50</v>
      </c>
      <c r="E19332" t="s">
        <v>50</v>
      </c>
      <c r="F19332">
        <v>203</v>
      </c>
      <c r="G19332">
        <v>42</v>
      </c>
      <c r="H19332">
        <v>16</v>
      </c>
      <c r="I19332">
        <v>684</v>
      </c>
      <c r="J19332">
        <v>0</v>
      </c>
      <c r="K19332">
        <v>6</v>
      </c>
      <c r="L19332" t="s">
        <v>20</v>
      </c>
      <c r="M19332" t="s">
        <v>468</v>
      </c>
      <c r="N19332" t="s">
        <v>125</v>
      </c>
      <c r="O19332" t="s">
        <v>22</v>
      </c>
      <c r="P19332" t="s">
        <v>23</v>
      </c>
      <c r="Q19332" t="s">
        <v>41</v>
      </c>
    </row>
    <row r="19333" spans="1:17" x14ac:dyDescent="0.2">
      <c r="A19333" s="2">
        <v>42820</v>
      </c>
      <c r="B19333" t="s">
        <v>104</v>
      </c>
      <c r="C19333" t="s">
        <v>249</v>
      </c>
      <c r="D19333" t="s">
        <v>50</v>
      </c>
      <c r="E19333" t="s">
        <v>50</v>
      </c>
      <c r="F19333">
        <v>67</v>
      </c>
      <c r="G19333">
        <v>58</v>
      </c>
      <c r="H19333">
        <v>523</v>
      </c>
      <c r="I19333">
        <v>609</v>
      </c>
      <c r="J19333">
        <v>1</v>
      </c>
      <c r="K19333">
        <v>0</v>
      </c>
      <c r="L19333" t="s">
        <v>20</v>
      </c>
      <c r="M19333" t="s">
        <v>273</v>
      </c>
      <c r="N19333" t="s">
        <v>104</v>
      </c>
      <c r="O19333" t="s">
        <v>22</v>
      </c>
      <c r="P19333" t="s">
        <v>23</v>
      </c>
      <c r="Q19333" t="s">
        <v>24</v>
      </c>
    </row>
    <row r="19334" spans="1:17" x14ac:dyDescent="0.2">
      <c r="A19334" s="2">
        <v>42820</v>
      </c>
      <c r="B19334" t="s">
        <v>45</v>
      </c>
      <c r="C19334" t="s">
        <v>138</v>
      </c>
      <c r="D19334" t="s">
        <v>36</v>
      </c>
      <c r="E19334" t="s">
        <v>36</v>
      </c>
      <c r="F19334">
        <v>109</v>
      </c>
      <c r="G19334">
        <v>90</v>
      </c>
      <c r="H19334">
        <v>322</v>
      </c>
      <c r="I19334">
        <v>370</v>
      </c>
      <c r="J19334">
        <v>0</v>
      </c>
      <c r="K19334">
        <v>0</v>
      </c>
      <c r="L19334" t="s">
        <v>28</v>
      </c>
      <c r="M19334" t="s">
        <v>47</v>
      </c>
      <c r="N19334" t="s">
        <v>45</v>
      </c>
      <c r="O19334" t="s">
        <v>22</v>
      </c>
      <c r="P19334" t="s">
        <v>23</v>
      </c>
      <c r="Q19334" t="s">
        <v>30</v>
      </c>
    </row>
    <row r="19335" spans="1:17" x14ac:dyDescent="0.2">
      <c r="A19335" s="2">
        <v>42821</v>
      </c>
      <c r="B19335" t="s">
        <v>660</v>
      </c>
      <c r="C19335" t="s">
        <v>196</v>
      </c>
      <c r="D19335" t="s">
        <v>36</v>
      </c>
      <c r="E19335" t="s">
        <v>36</v>
      </c>
      <c r="F19335">
        <v>108</v>
      </c>
      <c r="G19335">
        <v>179</v>
      </c>
      <c r="H19335">
        <v>325</v>
      </c>
      <c r="I19335">
        <v>106</v>
      </c>
      <c r="J19335">
        <v>1</v>
      </c>
      <c r="K19335">
        <v>2</v>
      </c>
      <c r="L19335" t="s">
        <v>28</v>
      </c>
      <c r="M19335" t="s">
        <v>142</v>
      </c>
      <c r="N19335" t="s">
        <v>110</v>
      </c>
      <c r="O19335" t="s">
        <v>122</v>
      </c>
      <c r="P19335" t="s">
        <v>23</v>
      </c>
      <c r="Q19335" t="s">
        <v>41</v>
      </c>
    </row>
    <row r="19336" spans="1:17" x14ac:dyDescent="0.2">
      <c r="A19336" s="2">
        <v>42821</v>
      </c>
      <c r="B19336" t="s">
        <v>136</v>
      </c>
      <c r="C19336" t="s">
        <v>118</v>
      </c>
      <c r="D19336" t="s">
        <v>36</v>
      </c>
      <c r="E19336" t="s">
        <v>36</v>
      </c>
      <c r="F19336">
        <v>47</v>
      </c>
      <c r="G19336">
        <v>28</v>
      </c>
      <c r="H19336">
        <v>663</v>
      </c>
      <c r="I19336">
        <v>831</v>
      </c>
      <c r="J19336">
        <v>1</v>
      </c>
      <c r="K19336">
        <v>1</v>
      </c>
      <c r="L19336" t="s">
        <v>28</v>
      </c>
      <c r="M19336" t="s">
        <v>154</v>
      </c>
      <c r="N19336" t="s">
        <v>67</v>
      </c>
      <c r="O19336" t="s">
        <v>122</v>
      </c>
      <c r="P19336" t="s">
        <v>23</v>
      </c>
      <c r="Q19336" t="s">
        <v>30</v>
      </c>
    </row>
    <row r="19337" spans="1:17" x14ac:dyDescent="0.2">
      <c r="A19337" s="2">
        <v>42821</v>
      </c>
      <c r="B19337" t="s">
        <v>197</v>
      </c>
      <c r="C19337" t="s">
        <v>61</v>
      </c>
      <c r="D19337" t="s">
        <v>36</v>
      </c>
      <c r="E19337" t="s">
        <v>36</v>
      </c>
      <c r="F19337">
        <v>106</v>
      </c>
      <c r="G19337">
        <v>78</v>
      </c>
      <c r="H19337">
        <v>331</v>
      </c>
      <c r="I19337">
        <v>455</v>
      </c>
      <c r="J19337">
        <v>2</v>
      </c>
      <c r="K19337">
        <v>1</v>
      </c>
      <c r="L19337" t="s">
        <v>28</v>
      </c>
      <c r="M19337" t="s">
        <v>225</v>
      </c>
      <c r="N19337" t="s">
        <v>197</v>
      </c>
      <c r="O19337" t="s">
        <v>22</v>
      </c>
      <c r="P19337" t="s">
        <v>23</v>
      </c>
      <c r="Q19337" t="s">
        <v>24</v>
      </c>
    </row>
    <row r="19338" spans="1:17" x14ac:dyDescent="0.2">
      <c r="A19338" s="2">
        <v>42821</v>
      </c>
      <c r="B19338" t="s">
        <v>180</v>
      </c>
      <c r="C19338" t="s">
        <v>384</v>
      </c>
      <c r="D19338" t="s">
        <v>50</v>
      </c>
      <c r="E19338" t="s">
        <v>50</v>
      </c>
      <c r="F19338">
        <v>26</v>
      </c>
      <c r="G19338">
        <v>162</v>
      </c>
      <c r="H19338">
        <v>850</v>
      </c>
      <c r="I19338">
        <v>139</v>
      </c>
      <c r="J19338">
        <v>3</v>
      </c>
      <c r="K19338">
        <v>1</v>
      </c>
      <c r="L19338" t="s">
        <v>28</v>
      </c>
      <c r="M19338" t="s">
        <v>1706</v>
      </c>
      <c r="N19338" t="s">
        <v>180</v>
      </c>
      <c r="O19338" t="s">
        <v>22</v>
      </c>
      <c r="P19338" t="s">
        <v>23</v>
      </c>
      <c r="Q19338" t="s">
        <v>24</v>
      </c>
    </row>
    <row r="19339" spans="1:17" x14ac:dyDescent="0.2">
      <c r="A19339" s="2">
        <v>42822</v>
      </c>
      <c r="B19339" t="s">
        <v>1073</v>
      </c>
      <c r="C19339" t="s">
        <v>425</v>
      </c>
      <c r="D19339" t="s">
        <v>115</v>
      </c>
      <c r="E19339" t="s">
        <v>115</v>
      </c>
      <c r="F19339">
        <v>156</v>
      </c>
      <c r="G19339">
        <v>136</v>
      </c>
      <c r="H19339">
        <v>170</v>
      </c>
      <c r="I19339">
        <v>221</v>
      </c>
      <c r="J19339">
        <v>1</v>
      </c>
      <c r="K19339">
        <v>1</v>
      </c>
      <c r="L19339" t="s">
        <v>570</v>
      </c>
      <c r="M19339" t="s">
        <v>603</v>
      </c>
      <c r="N19339" t="s">
        <v>602</v>
      </c>
      <c r="O19339" t="s">
        <v>122</v>
      </c>
      <c r="P19339" t="s">
        <v>23</v>
      </c>
      <c r="Q19339" t="s">
        <v>30</v>
      </c>
    </row>
    <row r="19340" spans="1:17" x14ac:dyDescent="0.2">
      <c r="A19340" s="2">
        <v>42822</v>
      </c>
      <c r="B19340" t="s">
        <v>85</v>
      </c>
      <c r="C19340" t="s">
        <v>646</v>
      </c>
      <c r="D19340" t="s">
        <v>50</v>
      </c>
      <c r="E19340" t="s">
        <v>50</v>
      </c>
      <c r="F19340">
        <v>54</v>
      </c>
      <c r="G19340">
        <v>29</v>
      </c>
      <c r="H19340">
        <v>622</v>
      </c>
      <c r="I19340">
        <v>825</v>
      </c>
      <c r="J19340">
        <v>1</v>
      </c>
      <c r="K19340">
        <v>2</v>
      </c>
      <c r="L19340" t="s">
        <v>28</v>
      </c>
      <c r="M19340" t="s">
        <v>1611</v>
      </c>
      <c r="N19340" t="s">
        <v>85</v>
      </c>
      <c r="O19340" t="s">
        <v>22</v>
      </c>
      <c r="P19340" t="s">
        <v>23</v>
      </c>
      <c r="Q19340" t="s">
        <v>41</v>
      </c>
    </row>
    <row r="19341" spans="1:17" x14ac:dyDescent="0.2">
      <c r="A19341" s="2">
        <v>42822</v>
      </c>
      <c r="B19341" t="s">
        <v>55</v>
      </c>
      <c r="C19341" t="s">
        <v>176</v>
      </c>
      <c r="D19341" t="s">
        <v>57</v>
      </c>
      <c r="E19341" t="s">
        <v>115</v>
      </c>
      <c r="F19341">
        <v>55</v>
      </c>
      <c r="G19341">
        <v>68</v>
      </c>
      <c r="H19341">
        <v>621</v>
      </c>
      <c r="I19341">
        <v>521</v>
      </c>
      <c r="J19341">
        <v>2</v>
      </c>
      <c r="K19341">
        <v>0</v>
      </c>
      <c r="L19341" t="s">
        <v>20</v>
      </c>
      <c r="M19341" t="s">
        <v>58</v>
      </c>
      <c r="N19341" t="s">
        <v>55</v>
      </c>
      <c r="O19341" t="s">
        <v>22</v>
      </c>
      <c r="P19341" t="s">
        <v>23</v>
      </c>
      <c r="Q19341" t="s">
        <v>24</v>
      </c>
    </row>
    <row r="19342" spans="1:17" x14ac:dyDescent="0.2">
      <c r="A19342" s="2">
        <v>42822</v>
      </c>
      <c r="B19342" t="s">
        <v>69</v>
      </c>
      <c r="C19342" t="s">
        <v>70</v>
      </c>
      <c r="D19342" t="s">
        <v>50</v>
      </c>
      <c r="E19342" t="s">
        <v>50</v>
      </c>
      <c r="F19342">
        <v>34</v>
      </c>
      <c r="G19342">
        <v>99</v>
      </c>
      <c r="H19342">
        <v>792</v>
      </c>
      <c r="I19342">
        <v>341</v>
      </c>
      <c r="J19342">
        <v>1</v>
      </c>
      <c r="K19342">
        <v>1</v>
      </c>
      <c r="L19342" t="s">
        <v>28</v>
      </c>
      <c r="M19342" t="s">
        <v>974</v>
      </c>
      <c r="N19342" t="s">
        <v>69</v>
      </c>
      <c r="O19342" t="s">
        <v>22</v>
      </c>
      <c r="P19342" t="s">
        <v>23</v>
      </c>
      <c r="Q19342" t="s">
        <v>30</v>
      </c>
    </row>
    <row r="19343" spans="1:17" x14ac:dyDescent="0.2">
      <c r="A19343" s="2">
        <v>42822</v>
      </c>
      <c r="B19343" t="s">
        <v>402</v>
      </c>
      <c r="C19343" t="s">
        <v>443</v>
      </c>
      <c r="D19343" t="s">
        <v>115</v>
      </c>
      <c r="E19343" t="s">
        <v>115</v>
      </c>
      <c r="F19343">
        <v>127</v>
      </c>
      <c r="G19343">
        <v>163</v>
      </c>
      <c r="H19343">
        <v>254</v>
      </c>
      <c r="I19343">
        <v>137</v>
      </c>
      <c r="J19343">
        <v>0</v>
      </c>
      <c r="K19343">
        <v>0</v>
      </c>
      <c r="L19343" t="s">
        <v>570</v>
      </c>
      <c r="M19343" t="s">
        <v>1002</v>
      </c>
      <c r="N19343" t="s">
        <v>402</v>
      </c>
      <c r="O19343" t="s">
        <v>22</v>
      </c>
      <c r="P19343" t="s">
        <v>23</v>
      </c>
      <c r="Q19343" t="s">
        <v>30</v>
      </c>
    </row>
    <row r="19344" spans="1:17" x14ac:dyDescent="0.2">
      <c r="A19344" s="2">
        <v>42822</v>
      </c>
      <c r="B19344" t="s">
        <v>17</v>
      </c>
      <c r="C19344" t="s">
        <v>39</v>
      </c>
      <c r="D19344" t="s">
        <v>19</v>
      </c>
      <c r="E19344" t="s">
        <v>19</v>
      </c>
      <c r="F19344">
        <v>97</v>
      </c>
      <c r="G19344">
        <v>1</v>
      </c>
      <c r="H19344">
        <v>353</v>
      </c>
      <c r="I19344">
        <v>1644</v>
      </c>
      <c r="J19344">
        <v>2</v>
      </c>
      <c r="K19344">
        <v>0</v>
      </c>
      <c r="L19344" t="s">
        <v>20</v>
      </c>
      <c r="M19344" t="s">
        <v>21</v>
      </c>
      <c r="N19344" t="s">
        <v>17</v>
      </c>
      <c r="O19344" t="s">
        <v>22</v>
      </c>
      <c r="P19344" t="s">
        <v>23</v>
      </c>
      <c r="Q19344" t="s">
        <v>24</v>
      </c>
    </row>
    <row r="19345" spans="1:17" x14ac:dyDescent="0.2">
      <c r="A19345" s="2">
        <v>42822</v>
      </c>
      <c r="B19345" t="s">
        <v>25</v>
      </c>
      <c r="C19345" t="s">
        <v>38</v>
      </c>
      <c r="D19345" t="s">
        <v>19</v>
      </c>
      <c r="E19345" t="s">
        <v>19</v>
      </c>
      <c r="F19345">
        <v>2</v>
      </c>
      <c r="G19345">
        <v>43</v>
      </c>
      <c r="H19345">
        <v>1533</v>
      </c>
      <c r="I19345">
        <v>683</v>
      </c>
      <c r="J19345">
        <v>3</v>
      </c>
      <c r="K19345">
        <v>0</v>
      </c>
      <c r="L19345" t="s">
        <v>20</v>
      </c>
      <c r="M19345" t="s">
        <v>66</v>
      </c>
      <c r="N19345" t="s">
        <v>25</v>
      </c>
      <c r="O19345" t="s">
        <v>22</v>
      </c>
      <c r="P19345" t="s">
        <v>23</v>
      </c>
      <c r="Q19345" t="s">
        <v>24</v>
      </c>
    </row>
    <row r="19346" spans="1:17" x14ac:dyDescent="0.2">
      <c r="A19346" s="2">
        <v>42822</v>
      </c>
      <c r="B19346" t="s">
        <v>213</v>
      </c>
      <c r="C19346" t="s">
        <v>388</v>
      </c>
      <c r="D19346" t="s">
        <v>115</v>
      </c>
      <c r="E19346" t="s">
        <v>115</v>
      </c>
      <c r="F19346">
        <v>172</v>
      </c>
      <c r="G19346">
        <v>132</v>
      </c>
      <c r="H19346">
        <v>120</v>
      </c>
      <c r="I19346">
        <v>232</v>
      </c>
      <c r="J19346">
        <v>0</v>
      </c>
      <c r="K19346">
        <v>1</v>
      </c>
      <c r="L19346" t="s">
        <v>570</v>
      </c>
      <c r="M19346" t="s">
        <v>535</v>
      </c>
      <c r="N19346" t="s">
        <v>213</v>
      </c>
      <c r="O19346" t="s">
        <v>22</v>
      </c>
      <c r="P19346" t="s">
        <v>23</v>
      </c>
      <c r="Q19346" t="s">
        <v>41</v>
      </c>
    </row>
    <row r="19347" spans="1:17" x14ac:dyDescent="0.2">
      <c r="A19347" s="2">
        <v>42822</v>
      </c>
      <c r="B19347" t="s">
        <v>120</v>
      </c>
      <c r="C19347" t="s">
        <v>34</v>
      </c>
      <c r="D19347" t="s">
        <v>36</v>
      </c>
      <c r="E19347" t="s">
        <v>36</v>
      </c>
      <c r="F19347">
        <v>32</v>
      </c>
      <c r="G19347">
        <v>70</v>
      </c>
      <c r="H19347">
        <v>795</v>
      </c>
      <c r="I19347">
        <v>500</v>
      </c>
      <c r="J19347">
        <v>1</v>
      </c>
      <c r="K19347">
        <v>2</v>
      </c>
      <c r="L19347" t="s">
        <v>28</v>
      </c>
      <c r="M19347" t="s">
        <v>1707</v>
      </c>
      <c r="N19347" t="s">
        <v>147</v>
      </c>
      <c r="O19347" t="s">
        <v>122</v>
      </c>
      <c r="P19347" t="s">
        <v>23</v>
      </c>
      <c r="Q19347" t="s">
        <v>41</v>
      </c>
    </row>
    <row r="19348" spans="1:17" x14ac:dyDescent="0.2">
      <c r="A19348" s="2">
        <v>42822</v>
      </c>
      <c r="B19348" t="s">
        <v>107</v>
      </c>
      <c r="C19348" t="s">
        <v>32</v>
      </c>
      <c r="D19348" t="s">
        <v>19</v>
      </c>
      <c r="E19348" t="s">
        <v>19</v>
      </c>
      <c r="F19348">
        <v>4</v>
      </c>
      <c r="G19348">
        <v>59</v>
      </c>
      <c r="H19348">
        <v>1388</v>
      </c>
      <c r="I19348">
        <v>600</v>
      </c>
      <c r="J19348">
        <v>3</v>
      </c>
      <c r="K19348">
        <v>1</v>
      </c>
      <c r="L19348" t="s">
        <v>20</v>
      </c>
      <c r="M19348" t="s">
        <v>310</v>
      </c>
      <c r="N19348" t="s">
        <v>107</v>
      </c>
      <c r="O19348" t="s">
        <v>22</v>
      </c>
      <c r="P19348" t="s">
        <v>23</v>
      </c>
      <c r="Q19348" t="s">
        <v>24</v>
      </c>
    </row>
    <row r="19349" spans="1:17" x14ac:dyDescent="0.2">
      <c r="A19349" s="2">
        <v>42822</v>
      </c>
      <c r="B19349" t="s">
        <v>31</v>
      </c>
      <c r="C19349" t="s">
        <v>43</v>
      </c>
      <c r="D19349" t="s">
        <v>19</v>
      </c>
      <c r="E19349" t="s">
        <v>19</v>
      </c>
      <c r="F19349">
        <v>22</v>
      </c>
      <c r="G19349">
        <v>7</v>
      </c>
      <c r="H19349">
        <v>887</v>
      </c>
      <c r="I19349">
        <v>1311</v>
      </c>
      <c r="J19349">
        <v>0</v>
      </c>
      <c r="K19349">
        <v>2</v>
      </c>
      <c r="L19349" t="s">
        <v>20</v>
      </c>
      <c r="M19349" t="s">
        <v>33</v>
      </c>
      <c r="N19349" t="s">
        <v>31</v>
      </c>
      <c r="O19349" t="s">
        <v>22</v>
      </c>
      <c r="P19349" t="s">
        <v>23</v>
      </c>
      <c r="Q19349" t="s">
        <v>41</v>
      </c>
    </row>
    <row r="19350" spans="1:17" x14ac:dyDescent="0.2">
      <c r="A19350" s="2">
        <v>42822</v>
      </c>
      <c r="B19350" t="s">
        <v>183</v>
      </c>
      <c r="C19350" t="s">
        <v>365</v>
      </c>
      <c r="D19350" t="s">
        <v>36</v>
      </c>
      <c r="E19350" t="s">
        <v>36</v>
      </c>
      <c r="F19350">
        <v>20</v>
      </c>
      <c r="G19350">
        <v>101</v>
      </c>
      <c r="H19350">
        <v>903</v>
      </c>
      <c r="I19350">
        <v>338</v>
      </c>
      <c r="J19350">
        <v>3</v>
      </c>
      <c r="K19350">
        <v>0</v>
      </c>
      <c r="L19350" t="s">
        <v>28</v>
      </c>
      <c r="M19350" t="s">
        <v>682</v>
      </c>
      <c r="N19350" t="s">
        <v>183</v>
      </c>
      <c r="O19350" t="s">
        <v>22</v>
      </c>
      <c r="P19350" t="s">
        <v>23</v>
      </c>
      <c r="Q19350" t="s">
        <v>24</v>
      </c>
    </row>
    <row r="19351" spans="1:17" x14ac:dyDescent="0.2">
      <c r="A19351" s="2">
        <v>42822</v>
      </c>
      <c r="B19351" t="s">
        <v>81</v>
      </c>
      <c r="C19351" t="s">
        <v>274</v>
      </c>
      <c r="D19351" t="s">
        <v>50</v>
      </c>
      <c r="E19351" t="s">
        <v>50</v>
      </c>
      <c r="F19351">
        <v>119</v>
      </c>
      <c r="G19351">
        <v>16</v>
      </c>
      <c r="H19351">
        <v>291</v>
      </c>
      <c r="I19351">
        <v>1042</v>
      </c>
      <c r="J19351">
        <v>3</v>
      </c>
      <c r="K19351">
        <v>0</v>
      </c>
      <c r="L19351" t="s">
        <v>28</v>
      </c>
      <c r="M19351" t="s">
        <v>83</v>
      </c>
      <c r="N19351" t="s">
        <v>81</v>
      </c>
      <c r="O19351" t="s">
        <v>22</v>
      </c>
      <c r="P19351" t="s">
        <v>23</v>
      </c>
      <c r="Q19351" t="s">
        <v>24</v>
      </c>
    </row>
    <row r="19352" spans="1:17" x14ac:dyDescent="0.2">
      <c r="A19352" s="2">
        <v>42822</v>
      </c>
      <c r="B19352" t="s">
        <v>67</v>
      </c>
      <c r="C19352" t="s">
        <v>106</v>
      </c>
      <c r="D19352" t="s">
        <v>50</v>
      </c>
      <c r="E19352" t="s">
        <v>50</v>
      </c>
      <c r="F19352">
        <v>6</v>
      </c>
      <c r="G19352">
        <v>10</v>
      </c>
      <c r="H19352">
        <v>1317</v>
      </c>
      <c r="I19352">
        <v>1161</v>
      </c>
      <c r="J19352">
        <v>0</v>
      </c>
      <c r="K19352">
        <v>2</v>
      </c>
      <c r="L19352" t="s">
        <v>28</v>
      </c>
      <c r="M19352" t="s">
        <v>769</v>
      </c>
      <c r="N19352" t="s">
        <v>67</v>
      </c>
      <c r="O19352" t="s">
        <v>22</v>
      </c>
      <c r="P19352" t="s">
        <v>23</v>
      </c>
      <c r="Q19352" t="s">
        <v>41</v>
      </c>
    </row>
    <row r="19353" spans="1:17" x14ac:dyDescent="0.2">
      <c r="A19353" s="2">
        <v>42822</v>
      </c>
      <c r="B19353" t="s">
        <v>345</v>
      </c>
      <c r="C19353" t="s">
        <v>101</v>
      </c>
      <c r="D19353" t="s">
        <v>50</v>
      </c>
      <c r="E19353" t="s">
        <v>50</v>
      </c>
      <c r="F19353">
        <v>126</v>
      </c>
      <c r="G19353">
        <v>111</v>
      </c>
      <c r="H19353">
        <v>260</v>
      </c>
      <c r="I19353">
        <v>311</v>
      </c>
      <c r="J19353">
        <v>5</v>
      </c>
      <c r="K19353">
        <v>0</v>
      </c>
      <c r="L19353" t="s">
        <v>28</v>
      </c>
      <c r="M19353" t="s">
        <v>360</v>
      </c>
      <c r="N19353" t="s">
        <v>345</v>
      </c>
      <c r="O19353" t="s">
        <v>22</v>
      </c>
      <c r="P19353" t="s">
        <v>23</v>
      </c>
      <c r="Q19353" t="s">
        <v>24</v>
      </c>
    </row>
    <row r="19354" spans="1:17" x14ac:dyDescent="0.2">
      <c r="A19354" s="2">
        <v>42822</v>
      </c>
      <c r="B19354" t="s">
        <v>304</v>
      </c>
      <c r="C19354" t="s">
        <v>131</v>
      </c>
      <c r="D19354" t="s">
        <v>27</v>
      </c>
      <c r="E19354" t="s">
        <v>27</v>
      </c>
      <c r="F19354">
        <v>65</v>
      </c>
      <c r="G19354">
        <v>19</v>
      </c>
      <c r="H19354">
        <v>538</v>
      </c>
      <c r="I19354">
        <v>953</v>
      </c>
      <c r="J19354">
        <v>1</v>
      </c>
      <c r="K19354">
        <v>1</v>
      </c>
      <c r="L19354" t="s">
        <v>20</v>
      </c>
      <c r="M19354" t="s">
        <v>628</v>
      </c>
      <c r="N19354" t="s">
        <v>304</v>
      </c>
      <c r="O19354" t="s">
        <v>22</v>
      </c>
      <c r="P19354" t="s">
        <v>23</v>
      </c>
      <c r="Q19354" t="s">
        <v>30</v>
      </c>
    </row>
    <row r="19355" spans="1:17" x14ac:dyDescent="0.2">
      <c r="A19355" s="2">
        <v>42822</v>
      </c>
      <c r="B19355" t="s">
        <v>167</v>
      </c>
      <c r="C19355" t="s">
        <v>182</v>
      </c>
      <c r="D19355" t="s">
        <v>115</v>
      </c>
      <c r="E19355" t="s">
        <v>115</v>
      </c>
      <c r="F19355">
        <v>33</v>
      </c>
      <c r="G19355">
        <v>86</v>
      </c>
      <c r="H19355">
        <v>793</v>
      </c>
      <c r="I19355">
        <v>406</v>
      </c>
      <c r="J19355">
        <v>1</v>
      </c>
      <c r="K19355">
        <v>0</v>
      </c>
      <c r="L19355" t="s">
        <v>20</v>
      </c>
      <c r="M19355" t="s">
        <v>625</v>
      </c>
      <c r="N19355" t="s">
        <v>167</v>
      </c>
      <c r="O19355" t="s">
        <v>22</v>
      </c>
      <c r="P19355" t="s">
        <v>23</v>
      </c>
      <c r="Q19355" t="s">
        <v>24</v>
      </c>
    </row>
    <row r="19356" spans="1:17" x14ac:dyDescent="0.2">
      <c r="A19356" s="2">
        <v>42822</v>
      </c>
      <c r="B19356" t="s">
        <v>98</v>
      </c>
      <c r="C19356" t="s">
        <v>76</v>
      </c>
      <c r="D19356" t="s">
        <v>50</v>
      </c>
      <c r="E19356" t="s">
        <v>50</v>
      </c>
      <c r="F19356">
        <v>24</v>
      </c>
      <c r="G19356">
        <v>23</v>
      </c>
      <c r="H19356">
        <v>859</v>
      </c>
      <c r="I19356">
        <v>874</v>
      </c>
      <c r="J19356">
        <v>0</v>
      </c>
      <c r="K19356">
        <v>1</v>
      </c>
      <c r="L19356" t="s">
        <v>28</v>
      </c>
      <c r="M19356" t="s">
        <v>99</v>
      </c>
      <c r="N19356" t="s">
        <v>98</v>
      </c>
      <c r="O19356" t="s">
        <v>22</v>
      </c>
      <c r="P19356" t="s">
        <v>23</v>
      </c>
      <c r="Q19356" t="s">
        <v>41</v>
      </c>
    </row>
    <row r="19357" spans="1:17" x14ac:dyDescent="0.2">
      <c r="A19357" s="2">
        <v>42822</v>
      </c>
      <c r="B19357" t="s">
        <v>143</v>
      </c>
      <c r="C19357" t="s">
        <v>114</v>
      </c>
      <c r="D19357" t="s">
        <v>115</v>
      </c>
      <c r="E19357" t="s">
        <v>115</v>
      </c>
      <c r="F19357">
        <v>51</v>
      </c>
      <c r="G19357">
        <v>127</v>
      </c>
      <c r="H19357">
        <v>630</v>
      </c>
      <c r="I19357">
        <v>254</v>
      </c>
      <c r="J19357">
        <v>4</v>
      </c>
      <c r="K19357">
        <v>0</v>
      </c>
      <c r="L19357" t="s">
        <v>20</v>
      </c>
      <c r="M19357" t="s">
        <v>1014</v>
      </c>
      <c r="N19357" t="s">
        <v>143</v>
      </c>
      <c r="O19357" t="s">
        <v>22</v>
      </c>
      <c r="P19357" t="s">
        <v>23</v>
      </c>
      <c r="Q19357" t="s">
        <v>24</v>
      </c>
    </row>
    <row r="19358" spans="1:17" x14ac:dyDescent="0.2">
      <c r="A19358" s="2">
        <v>42822</v>
      </c>
      <c r="B19358" t="s">
        <v>177</v>
      </c>
      <c r="C19358" t="s">
        <v>648</v>
      </c>
      <c r="D19358" t="s">
        <v>115</v>
      </c>
      <c r="E19358" t="s">
        <v>115</v>
      </c>
      <c r="F19358">
        <v>115</v>
      </c>
      <c r="G19358">
        <v>173</v>
      </c>
      <c r="H19358">
        <v>299</v>
      </c>
      <c r="I19358">
        <v>116</v>
      </c>
      <c r="J19358">
        <v>7</v>
      </c>
      <c r="K19358">
        <v>0</v>
      </c>
      <c r="L19358" t="s">
        <v>570</v>
      </c>
      <c r="M19358" t="s">
        <v>640</v>
      </c>
      <c r="N19358" t="s">
        <v>177</v>
      </c>
      <c r="O19358" t="s">
        <v>22</v>
      </c>
      <c r="P19358" t="s">
        <v>23</v>
      </c>
      <c r="Q19358" t="s">
        <v>24</v>
      </c>
    </row>
    <row r="19359" spans="1:17" x14ac:dyDescent="0.2">
      <c r="A19359" s="2">
        <v>42822</v>
      </c>
      <c r="B19359" t="s">
        <v>133</v>
      </c>
      <c r="C19359" t="s">
        <v>469</v>
      </c>
      <c r="D19359" t="s">
        <v>115</v>
      </c>
      <c r="E19359" t="s">
        <v>115</v>
      </c>
      <c r="F19359">
        <v>40</v>
      </c>
      <c r="G19359">
        <v>95</v>
      </c>
      <c r="H19359">
        <v>690</v>
      </c>
      <c r="I19359">
        <v>354</v>
      </c>
      <c r="J19359">
        <v>1</v>
      </c>
      <c r="K19359">
        <v>0</v>
      </c>
      <c r="L19359" t="s">
        <v>20</v>
      </c>
      <c r="M19359" t="s">
        <v>134</v>
      </c>
      <c r="N19359" t="s">
        <v>133</v>
      </c>
      <c r="O19359" t="s">
        <v>22</v>
      </c>
      <c r="P19359" t="s">
        <v>23</v>
      </c>
      <c r="Q19359" t="s">
        <v>24</v>
      </c>
    </row>
    <row r="19360" spans="1:17" x14ac:dyDescent="0.2">
      <c r="A19360" s="2">
        <v>42822</v>
      </c>
      <c r="B19360" t="s">
        <v>569</v>
      </c>
      <c r="C19360" t="s">
        <v>571</v>
      </c>
      <c r="D19360" t="s">
        <v>115</v>
      </c>
      <c r="E19360" t="s">
        <v>115</v>
      </c>
      <c r="F19360">
        <v>125</v>
      </c>
      <c r="G19360">
        <v>184</v>
      </c>
      <c r="H19360">
        <v>265</v>
      </c>
      <c r="I19360">
        <v>81</v>
      </c>
      <c r="J19360">
        <v>1</v>
      </c>
      <c r="K19360">
        <v>0</v>
      </c>
      <c r="L19360" t="s">
        <v>570</v>
      </c>
      <c r="M19360" t="s">
        <v>1109</v>
      </c>
      <c r="N19360" t="s">
        <v>569</v>
      </c>
      <c r="O19360" t="s">
        <v>22</v>
      </c>
      <c r="P19360" t="s">
        <v>23</v>
      </c>
      <c r="Q19360" t="s">
        <v>24</v>
      </c>
    </row>
    <row r="19361" spans="1:17" x14ac:dyDescent="0.2">
      <c r="A19361" s="2">
        <v>42822</v>
      </c>
      <c r="B19361" t="s">
        <v>464</v>
      </c>
      <c r="C19361" t="s">
        <v>254</v>
      </c>
      <c r="D19361" t="s">
        <v>115</v>
      </c>
      <c r="E19361" t="s">
        <v>115</v>
      </c>
      <c r="F19361">
        <v>155</v>
      </c>
      <c r="G19361">
        <v>142</v>
      </c>
      <c r="H19361">
        <v>172</v>
      </c>
      <c r="I19361">
        <v>202</v>
      </c>
      <c r="J19361">
        <v>2</v>
      </c>
      <c r="K19361">
        <v>0</v>
      </c>
      <c r="L19361" t="s">
        <v>570</v>
      </c>
      <c r="M19361" t="s">
        <v>465</v>
      </c>
      <c r="N19361" t="s">
        <v>464</v>
      </c>
      <c r="O19361" t="s">
        <v>22</v>
      </c>
      <c r="P19361" t="s">
        <v>23</v>
      </c>
      <c r="Q19361" t="s">
        <v>24</v>
      </c>
    </row>
    <row r="19362" spans="1:17" x14ac:dyDescent="0.2">
      <c r="A19362" s="2">
        <v>42822</v>
      </c>
      <c r="B19362" t="s">
        <v>97</v>
      </c>
      <c r="C19362" t="s">
        <v>548</v>
      </c>
      <c r="D19362" t="s">
        <v>50</v>
      </c>
      <c r="E19362" t="s">
        <v>36</v>
      </c>
      <c r="F19362">
        <v>135</v>
      </c>
      <c r="G19362">
        <v>77</v>
      </c>
      <c r="H19362">
        <v>227</v>
      </c>
      <c r="I19362">
        <v>460</v>
      </c>
      <c r="J19362">
        <v>0</v>
      </c>
      <c r="K19362">
        <v>2</v>
      </c>
      <c r="L19362" t="s">
        <v>28</v>
      </c>
      <c r="M19362" t="s">
        <v>1026</v>
      </c>
      <c r="N19362" t="s">
        <v>97</v>
      </c>
      <c r="O19362" t="s">
        <v>22</v>
      </c>
      <c r="P19362" t="s">
        <v>23</v>
      </c>
      <c r="Q19362" t="s">
        <v>41</v>
      </c>
    </row>
    <row r="19363" spans="1:17" x14ac:dyDescent="0.2">
      <c r="A19363" s="2">
        <v>42822</v>
      </c>
      <c r="B19363" t="s">
        <v>328</v>
      </c>
      <c r="C19363" t="s">
        <v>317</v>
      </c>
      <c r="D19363" t="s">
        <v>50</v>
      </c>
      <c r="E19363" t="s">
        <v>50</v>
      </c>
      <c r="F19363">
        <v>166</v>
      </c>
      <c r="G19363">
        <v>72</v>
      </c>
      <c r="H19363">
        <v>130</v>
      </c>
      <c r="I19363">
        <v>472</v>
      </c>
      <c r="J19363">
        <v>3</v>
      </c>
      <c r="K19363">
        <v>0</v>
      </c>
      <c r="L19363" t="s">
        <v>28</v>
      </c>
      <c r="M19363" t="s">
        <v>329</v>
      </c>
      <c r="N19363" t="s">
        <v>328</v>
      </c>
      <c r="O19363" t="s">
        <v>22</v>
      </c>
      <c r="P19363" t="s">
        <v>23</v>
      </c>
      <c r="Q19363" t="s">
        <v>24</v>
      </c>
    </row>
    <row r="19364" spans="1:17" x14ac:dyDescent="0.2">
      <c r="A19364" s="2">
        <v>42822</v>
      </c>
      <c r="B19364" t="s">
        <v>629</v>
      </c>
      <c r="C19364" t="s">
        <v>913</v>
      </c>
      <c r="D19364" t="s">
        <v>36</v>
      </c>
      <c r="E19364" t="s">
        <v>115</v>
      </c>
      <c r="F19364">
        <v>140</v>
      </c>
      <c r="G19364">
        <v>134</v>
      </c>
      <c r="H19364">
        <v>205</v>
      </c>
      <c r="I19364">
        <v>229</v>
      </c>
      <c r="J19364">
        <v>0</v>
      </c>
      <c r="K19364">
        <v>3</v>
      </c>
      <c r="L19364" t="s">
        <v>570</v>
      </c>
      <c r="M19364" t="s">
        <v>925</v>
      </c>
      <c r="N19364" t="s">
        <v>629</v>
      </c>
      <c r="O19364" t="s">
        <v>22</v>
      </c>
      <c r="P19364" t="s">
        <v>23</v>
      </c>
      <c r="Q19364" t="s">
        <v>41</v>
      </c>
    </row>
    <row r="19365" spans="1:17" x14ac:dyDescent="0.2">
      <c r="A19365" s="2">
        <v>42822</v>
      </c>
      <c r="B19365" t="s">
        <v>404</v>
      </c>
      <c r="C19365" t="s">
        <v>1284</v>
      </c>
      <c r="D19365" t="s">
        <v>36</v>
      </c>
      <c r="E19365" t="s">
        <v>36</v>
      </c>
      <c r="F19365">
        <v>146</v>
      </c>
      <c r="G19365">
        <v>142</v>
      </c>
      <c r="H19365">
        <v>191</v>
      </c>
      <c r="I19365">
        <v>202</v>
      </c>
      <c r="J19365">
        <v>1</v>
      </c>
      <c r="K19365">
        <v>1</v>
      </c>
      <c r="L19365" t="s">
        <v>62</v>
      </c>
      <c r="M19365" t="s">
        <v>972</v>
      </c>
      <c r="N19365" t="s">
        <v>404</v>
      </c>
      <c r="O19365" t="s">
        <v>22</v>
      </c>
      <c r="P19365" t="s">
        <v>23</v>
      </c>
      <c r="Q19365" t="s">
        <v>30</v>
      </c>
    </row>
    <row r="19366" spans="1:17" x14ac:dyDescent="0.2">
      <c r="A19366" s="2">
        <v>42822</v>
      </c>
      <c r="B19366" t="s">
        <v>110</v>
      </c>
      <c r="C19366" t="s">
        <v>128</v>
      </c>
      <c r="D19366" t="s">
        <v>36</v>
      </c>
      <c r="E19366" t="s">
        <v>36</v>
      </c>
      <c r="F19366">
        <v>49</v>
      </c>
      <c r="G19366">
        <v>37</v>
      </c>
      <c r="H19366">
        <v>660</v>
      </c>
      <c r="I19366">
        <v>774</v>
      </c>
      <c r="J19366">
        <v>1</v>
      </c>
      <c r="K19366">
        <v>0</v>
      </c>
      <c r="L19366" t="s">
        <v>28</v>
      </c>
      <c r="M19366" t="s">
        <v>485</v>
      </c>
      <c r="N19366" t="s">
        <v>110</v>
      </c>
      <c r="O19366" t="s">
        <v>22</v>
      </c>
      <c r="P19366" t="s">
        <v>23</v>
      </c>
      <c r="Q19366" t="s">
        <v>24</v>
      </c>
    </row>
    <row r="19367" spans="1:17" x14ac:dyDescent="0.2">
      <c r="A19367" s="2">
        <v>42822</v>
      </c>
      <c r="B19367" t="s">
        <v>296</v>
      </c>
      <c r="C19367" t="s">
        <v>405</v>
      </c>
      <c r="D19367" t="s">
        <v>36</v>
      </c>
      <c r="E19367" t="s">
        <v>36</v>
      </c>
      <c r="F19367">
        <v>105</v>
      </c>
      <c r="G19367">
        <v>141</v>
      </c>
      <c r="H19367">
        <v>333</v>
      </c>
      <c r="I19367">
        <v>205</v>
      </c>
      <c r="J19367">
        <v>1</v>
      </c>
      <c r="K19367">
        <v>0</v>
      </c>
      <c r="L19367" t="s">
        <v>28</v>
      </c>
      <c r="M19367" t="s">
        <v>502</v>
      </c>
      <c r="N19367" t="s">
        <v>296</v>
      </c>
      <c r="O19367" t="s">
        <v>22</v>
      </c>
      <c r="P19367" t="s">
        <v>23</v>
      </c>
      <c r="Q19367" t="s">
        <v>24</v>
      </c>
    </row>
    <row r="19368" spans="1:17" x14ac:dyDescent="0.2">
      <c r="A19368" s="2">
        <v>42822</v>
      </c>
      <c r="B19368" t="s">
        <v>126</v>
      </c>
      <c r="C19368" t="s">
        <v>119</v>
      </c>
      <c r="D19368" t="s">
        <v>50</v>
      </c>
      <c r="E19368" t="s">
        <v>50</v>
      </c>
      <c r="F19368">
        <v>21</v>
      </c>
      <c r="G19368">
        <v>15</v>
      </c>
      <c r="H19368">
        <v>900</v>
      </c>
      <c r="I19368">
        <v>1094</v>
      </c>
      <c r="J19368">
        <v>1</v>
      </c>
      <c r="K19368">
        <v>2</v>
      </c>
      <c r="L19368" t="s">
        <v>28</v>
      </c>
      <c r="M19368" t="s">
        <v>308</v>
      </c>
      <c r="N19368" t="s">
        <v>126</v>
      </c>
      <c r="O19368" t="s">
        <v>22</v>
      </c>
      <c r="P19368" t="s">
        <v>23</v>
      </c>
      <c r="Q19368" t="s">
        <v>41</v>
      </c>
    </row>
    <row r="19369" spans="1:17" x14ac:dyDescent="0.2">
      <c r="A19369" s="2">
        <v>42822</v>
      </c>
      <c r="B19369" t="s">
        <v>442</v>
      </c>
      <c r="C19369" t="s">
        <v>204</v>
      </c>
      <c r="D19369" t="s">
        <v>57</v>
      </c>
      <c r="E19369" t="s">
        <v>57</v>
      </c>
      <c r="F19369">
        <v>112</v>
      </c>
      <c r="G19369">
        <v>181</v>
      </c>
      <c r="H19369">
        <v>306</v>
      </c>
      <c r="I19369">
        <v>102</v>
      </c>
      <c r="J19369">
        <v>2</v>
      </c>
      <c r="K19369">
        <v>0</v>
      </c>
      <c r="L19369" t="s">
        <v>20</v>
      </c>
      <c r="M19369" t="s">
        <v>994</v>
      </c>
      <c r="N19369" t="s">
        <v>442</v>
      </c>
      <c r="O19369" t="s">
        <v>22</v>
      </c>
      <c r="P19369" t="s">
        <v>23</v>
      </c>
      <c r="Q19369" t="s">
        <v>24</v>
      </c>
    </row>
    <row r="19370" spans="1:17" x14ac:dyDescent="0.2">
      <c r="A19370" s="2">
        <v>42822</v>
      </c>
      <c r="B19370" t="s">
        <v>239</v>
      </c>
      <c r="C19370" t="s">
        <v>979</v>
      </c>
      <c r="D19370" t="s">
        <v>115</v>
      </c>
      <c r="E19370" t="s">
        <v>115</v>
      </c>
      <c r="F19370">
        <v>122</v>
      </c>
      <c r="G19370">
        <v>177</v>
      </c>
      <c r="H19370">
        <v>273</v>
      </c>
      <c r="I19370">
        <v>109</v>
      </c>
      <c r="J19370">
        <v>14</v>
      </c>
      <c r="K19370">
        <v>0</v>
      </c>
      <c r="L19370" t="s">
        <v>570</v>
      </c>
      <c r="M19370" t="s">
        <v>240</v>
      </c>
      <c r="N19370" t="s">
        <v>239</v>
      </c>
      <c r="O19370" t="s">
        <v>22</v>
      </c>
      <c r="P19370" t="s">
        <v>23</v>
      </c>
      <c r="Q19370" t="s">
        <v>24</v>
      </c>
    </row>
    <row r="19371" spans="1:17" x14ac:dyDescent="0.2">
      <c r="A19371" s="2">
        <v>42822</v>
      </c>
      <c r="B19371" t="s">
        <v>531</v>
      </c>
      <c r="C19371" t="s">
        <v>77</v>
      </c>
      <c r="D19371" t="s">
        <v>27</v>
      </c>
      <c r="E19371" t="s">
        <v>27</v>
      </c>
      <c r="F19371">
        <v>53</v>
      </c>
      <c r="G19371">
        <v>30</v>
      </c>
      <c r="H19371">
        <v>626</v>
      </c>
      <c r="I19371">
        <v>818</v>
      </c>
      <c r="J19371">
        <v>1</v>
      </c>
      <c r="K19371">
        <v>1</v>
      </c>
      <c r="L19371" t="s">
        <v>20</v>
      </c>
      <c r="M19371" t="s">
        <v>534</v>
      </c>
      <c r="N19371" t="s">
        <v>531</v>
      </c>
      <c r="O19371" t="s">
        <v>22</v>
      </c>
      <c r="P19371" t="s">
        <v>23</v>
      </c>
      <c r="Q19371" t="s">
        <v>30</v>
      </c>
    </row>
    <row r="19372" spans="1:17" x14ac:dyDescent="0.2">
      <c r="A19372" s="2">
        <v>42822</v>
      </c>
      <c r="B19372" t="s">
        <v>42</v>
      </c>
      <c r="C19372" t="s">
        <v>18</v>
      </c>
      <c r="D19372" t="s">
        <v>19</v>
      </c>
      <c r="E19372" t="s">
        <v>19</v>
      </c>
      <c r="F19372">
        <v>18</v>
      </c>
      <c r="G19372">
        <v>9</v>
      </c>
      <c r="H19372">
        <v>965</v>
      </c>
      <c r="I19372">
        <v>1199</v>
      </c>
      <c r="J19372">
        <v>2</v>
      </c>
      <c r="K19372">
        <v>1</v>
      </c>
      <c r="L19372" t="s">
        <v>20</v>
      </c>
      <c r="M19372" t="s">
        <v>44</v>
      </c>
      <c r="N19372" t="s">
        <v>42</v>
      </c>
      <c r="O19372" t="s">
        <v>22</v>
      </c>
      <c r="P19372" t="s">
        <v>23</v>
      </c>
      <c r="Q19372" t="s">
        <v>24</v>
      </c>
    </row>
    <row r="19373" spans="1:17" x14ac:dyDescent="0.2">
      <c r="A19373" s="2">
        <v>42822</v>
      </c>
      <c r="B19373" t="s">
        <v>572</v>
      </c>
      <c r="C19373" t="s">
        <v>459</v>
      </c>
      <c r="D19373" t="s">
        <v>115</v>
      </c>
      <c r="E19373" t="s">
        <v>115</v>
      </c>
      <c r="F19373">
        <v>124</v>
      </c>
      <c r="G19373">
        <v>170</v>
      </c>
      <c r="H19373">
        <v>271</v>
      </c>
      <c r="I19373">
        <v>122</v>
      </c>
      <c r="J19373">
        <v>4</v>
      </c>
      <c r="K19373">
        <v>1</v>
      </c>
      <c r="L19373" t="s">
        <v>570</v>
      </c>
      <c r="M19373" t="s">
        <v>764</v>
      </c>
      <c r="N19373" t="s">
        <v>572</v>
      </c>
      <c r="O19373" t="s">
        <v>22</v>
      </c>
      <c r="P19373" t="s">
        <v>23</v>
      </c>
      <c r="Q19373" t="s">
        <v>24</v>
      </c>
    </row>
    <row r="19374" spans="1:17" x14ac:dyDescent="0.2">
      <c r="A19374" s="2">
        <v>42822</v>
      </c>
      <c r="B19374" t="s">
        <v>82</v>
      </c>
      <c r="C19374" t="s">
        <v>52</v>
      </c>
      <c r="D19374" t="s">
        <v>50</v>
      </c>
      <c r="E19374" t="s">
        <v>50</v>
      </c>
      <c r="F19374">
        <v>8</v>
      </c>
      <c r="G19374">
        <v>45</v>
      </c>
      <c r="H19374">
        <v>1240</v>
      </c>
      <c r="I19374">
        <v>681</v>
      </c>
      <c r="J19374">
        <v>2</v>
      </c>
      <c r="K19374">
        <v>3</v>
      </c>
      <c r="L19374" t="s">
        <v>28</v>
      </c>
      <c r="M19374" t="s">
        <v>964</v>
      </c>
      <c r="N19374" t="s">
        <v>82</v>
      </c>
      <c r="O19374" t="s">
        <v>22</v>
      </c>
      <c r="P19374" t="s">
        <v>23</v>
      </c>
      <c r="Q19374" t="s">
        <v>41</v>
      </c>
    </row>
    <row r="19375" spans="1:17" x14ac:dyDescent="0.2">
      <c r="A19375" s="2">
        <v>42822</v>
      </c>
      <c r="B19375" t="s">
        <v>95</v>
      </c>
      <c r="C19375" t="s">
        <v>147</v>
      </c>
      <c r="D19375" t="s">
        <v>50</v>
      </c>
      <c r="E19375" t="s">
        <v>50</v>
      </c>
      <c r="F19375">
        <v>60</v>
      </c>
      <c r="G19375">
        <v>5</v>
      </c>
      <c r="H19375">
        <v>591</v>
      </c>
      <c r="I19375">
        <v>1379</v>
      </c>
      <c r="J19375">
        <v>3</v>
      </c>
      <c r="K19375">
        <v>3</v>
      </c>
      <c r="L19375" t="s">
        <v>28</v>
      </c>
      <c r="M19375" t="s">
        <v>1708</v>
      </c>
      <c r="N19375" t="s">
        <v>95</v>
      </c>
      <c r="O19375" t="s">
        <v>22</v>
      </c>
      <c r="P19375" t="s">
        <v>23</v>
      </c>
      <c r="Q19375" t="s">
        <v>30</v>
      </c>
    </row>
    <row r="19376" spans="1:17" x14ac:dyDescent="0.2">
      <c r="A19376" s="2">
        <v>42822</v>
      </c>
      <c r="B19376" t="s">
        <v>113</v>
      </c>
      <c r="C19376" t="s">
        <v>164</v>
      </c>
      <c r="D19376" t="s">
        <v>115</v>
      </c>
      <c r="E19376" t="s">
        <v>115</v>
      </c>
      <c r="F19376">
        <v>57</v>
      </c>
      <c r="G19376">
        <v>122</v>
      </c>
      <c r="H19376">
        <v>609</v>
      </c>
      <c r="I19376">
        <v>274</v>
      </c>
      <c r="J19376">
        <v>1</v>
      </c>
      <c r="K19376">
        <v>0</v>
      </c>
      <c r="L19376" t="s">
        <v>20</v>
      </c>
      <c r="M19376" t="s">
        <v>245</v>
      </c>
      <c r="N19376" t="s">
        <v>113</v>
      </c>
      <c r="O19376" t="s">
        <v>22</v>
      </c>
      <c r="P19376" t="s">
        <v>23</v>
      </c>
      <c r="Q19376" t="s">
        <v>24</v>
      </c>
    </row>
    <row r="19377" spans="1:17" x14ac:dyDescent="0.2">
      <c r="A19377" s="2">
        <v>42822</v>
      </c>
      <c r="B19377" t="s">
        <v>149</v>
      </c>
      <c r="C19377" t="s">
        <v>267</v>
      </c>
      <c r="D19377" t="s">
        <v>36</v>
      </c>
      <c r="E19377" t="s">
        <v>36</v>
      </c>
      <c r="F19377">
        <v>62</v>
      </c>
      <c r="G19377">
        <v>147</v>
      </c>
      <c r="H19377">
        <v>566</v>
      </c>
      <c r="I19377">
        <v>186</v>
      </c>
      <c r="J19377">
        <v>0</v>
      </c>
      <c r="K19377">
        <v>0</v>
      </c>
      <c r="L19377" t="s">
        <v>28</v>
      </c>
      <c r="M19377" t="s">
        <v>1091</v>
      </c>
      <c r="N19377" t="s">
        <v>149</v>
      </c>
      <c r="O19377" t="s">
        <v>22</v>
      </c>
      <c r="P19377" t="s">
        <v>23</v>
      </c>
      <c r="Q19377" t="s">
        <v>30</v>
      </c>
    </row>
    <row r="19378" spans="1:17" x14ac:dyDescent="0.2">
      <c r="A19378" s="2">
        <v>42822</v>
      </c>
      <c r="B19378" t="s">
        <v>1545</v>
      </c>
      <c r="C19378" t="s">
        <v>800</v>
      </c>
      <c r="D19378" t="s">
        <v>36</v>
      </c>
      <c r="E19378" t="s">
        <v>36</v>
      </c>
      <c r="F19378">
        <v>167</v>
      </c>
      <c r="G19378">
        <v>205</v>
      </c>
      <c r="H19378">
        <v>122</v>
      </c>
      <c r="I19378">
        <v>0</v>
      </c>
      <c r="J19378">
        <v>6</v>
      </c>
      <c r="K19378">
        <v>0</v>
      </c>
      <c r="L19378" t="s">
        <v>62</v>
      </c>
      <c r="M19378" t="s">
        <v>1654</v>
      </c>
      <c r="N19378" t="s">
        <v>1545</v>
      </c>
      <c r="O19378" t="s">
        <v>22</v>
      </c>
      <c r="P19378" t="s">
        <v>23</v>
      </c>
      <c r="Q19378" t="s">
        <v>24</v>
      </c>
    </row>
    <row r="19379" spans="1:17" x14ac:dyDescent="0.2">
      <c r="A19379" s="2">
        <v>42822</v>
      </c>
      <c r="B19379" t="s">
        <v>211</v>
      </c>
      <c r="C19379" t="s">
        <v>172</v>
      </c>
      <c r="D19379" t="s">
        <v>36</v>
      </c>
      <c r="E19379" t="s">
        <v>36</v>
      </c>
      <c r="F19379">
        <v>157</v>
      </c>
      <c r="G19379">
        <v>139</v>
      </c>
      <c r="H19379">
        <v>156</v>
      </c>
      <c r="I19379">
        <v>214</v>
      </c>
      <c r="J19379">
        <v>2</v>
      </c>
      <c r="K19379">
        <v>1</v>
      </c>
      <c r="L19379" t="s">
        <v>28</v>
      </c>
      <c r="M19379" t="s">
        <v>373</v>
      </c>
      <c r="N19379" t="s">
        <v>211</v>
      </c>
      <c r="O19379" t="s">
        <v>22</v>
      </c>
      <c r="P19379" t="s">
        <v>23</v>
      </c>
      <c r="Q19379" t="s">
        <v>24</v>
      </c>
    </row>
    <row r="19380" spans="1:17" x14ac:dyDescent="0.2">
      <c r="A19380" s="2">
        <v>42822</v>
      </c>
      <c r="B19380" t="s">
        <v>282</v>
      </c>
      <c r="C19380" t="s">
        <v>26</v>
      </c>
      <c r="D19380" t="s">
        <v>19</v>
      </c>
      <c r="E19380" t="s">
        <v>27</v>
      </c>
      <c r="F19380">
        <v>83</v>
      </c>
      <c r="G19380">
        <v>17</v>
      </c>
      <c r="H19380">
        <v>420</v>
      </c>
      <c r="I19380">
        <v>1025</v>
      </c>
      <c r="J19380">
        <v>0</v>
      </c>
      <c r="K19380">
        <v>1</v>
      </c>
      <c r="L19380" t="s">
        <v>20</v>
      </c>
      <c r="M19380" t="s">
        <v>285</v>
      </c>
      <c r="N19380" t="s">
        <v>282</v>
      </c>
      <c r="O19380" t="s">
        <v>22</v>
      </c>
      <c r="P19380" t="s">
        <v>23</v>
      </c>
      <c r="Q19380" t="s">
        <v>41</v>
      </c>
    </row>
    <row r="19381" spans="1:17" x14ac:dyDescent="0.2">
      <c r="A19381" s="2">
        <v>42822</v>
      </c>
      <c r="B19381" t="s">
        <v>449</v>
      </c>
      <c r="C19381" t="s">
        <v>166</v>
      </c>
      <c r="D19381" t="s">
        <v>115</v>
      </c>
      <c r="E19381" t="s">
        <v>115</v>
      </c>
      <c r="F19381">
        <v>63</v>
      </c>
      <c r="G19381">
        <v>84</v>
      </c>
      <c r="H19381">
        <v>560</v>
      </c>
      <c r="I19381">
        <v>415</v>
      </c>
      <c r="J19381">
        <v>1</v>
      </c>
      <c r="K19381">
        <v>0</v>
      </c>
      <c r="L19381" t="s">
        <v>20</v>
      </c>
      <c r="M19381" t="s">
        <v>530</v>
      </c>
      <c r="N19381" t="s">
        <v>449</v>
      </c>
      <c r="O19381" t="s">
        <v>22</v>
      </c>
      <c r="P19381" t="s">
        <v>23</v>
      </c>
      <c r="Q19381" t="s">
        <v>24</v>
      </c>
    </row>
    <row r="19382" spans="1:17" x14ac:dyDescent="0.2">
      <c r="A19382" s="2">
        <v>42822</v>
      </c>
      <c r="B19382" t="s">
        <v>389</v>
      </c>
      <c r="C19382" t="s">
        <v>602</v>
      </c>
      <c r="D19382" t="s">
        <v>115</v>
      </c>
      <c r="E19382" t="s">
        <v>115</v>
      </c>
      <c r="F19382">
        <v>148</v>
      </c>
      <c r="G19382">
        <v>133</v>
      </c>
      <c r="H19382">
        <v>186</v>
      </c>
      <c r="I19382">
        <v>231</v>
      </c>
      <c r="J19382">
        <v>2</v>
      </c>
      <c r="K19382">
        <v>1</v>
      </c>
      <c r="L19382" t="s">
        <v>570</v>
      </c>
      <c r="M19382" t="s">
        <v>165</v>
      </c>
      <c r="N19382" t="s">
        <v>166</v>
      </c>
      <c r="O19382" t="s">
        <v>122</v>
      </c>
      <c r="P19382" t="s">
        <v>23</v>
      </c>
      <c r="Q19382" t="s">
        <v>24</v>
      </c>
    </row>
    <row r="19383" spans="1:17" x14ac:dyDescent="0.2">
      <c r="A19383" s="2">
        <v>42847</v>
      </c>
      <c r="B19383" t="s">
        <v>556</v>
      </c>
      <c r="C19383" t="s">
        <v>1545</v>
      </c>
      <c r="D19383" t="s">
        <v>36</v>
      </c>
      <c r="E19383" t="s">
        <v>36</v>
      </c>
      <c r="F19383">
        <v>206</v>
      </c>
      <c r="G19383">
        <v>154</v>
      </c>
      <c r="H19383">
        <v>0</v>
      </c>
      <c r="I19383">
        <v>154</v>
      </c>
      <c r="J19383">
        <v>1</v>
      </c>
      <c r="K19383">
        <v>2</v>
      </c>
      <c r="L19383" t="s">
        <v>1343</v>
      </c>
      <c r="M19383" t="s">
        <v>800</v>
      </c>
      <c r="N19383" t="s">
        <v>800</v>
      </c>
      <c r="O19383" t="s">
        <v>122</v>
      </c>
      <c r="P19383" t="s">
        <v>23</v>
      </c>
      <c r="Q19383" t="s">
        <v>41</v>
      </c>
    </row>
    <row r="19384" spans="1:17" x14ac:dyDescent="0.2">
      <c r="A19384" s="2">
        <v>42847</v>
      </c>
      <c r="B19384" t="s">
        <v>378</v>
      </c>
      <c r="C19384" t="s">
        <v>250</v>
      </c>
      <c r="D19384" t="s">
        <v>36</v>
      </c>
      <c r="E19384" t="s">
        <v>36</v>
      </c>
      <c r="F19384">
        <v>120</v>
      </c>
      <c r="G19384">
        <v>100</v>
      </c>
      <c r="H19384">
        <v>276</v>
      </c>
      <c r="I19384">
        <v>333</v>
      </c>
      <c r="J19384">
        <v>1</v>
      </c>
      <c r="K19384">
        <v>0</v>
      </c>
      <c r="L19384" t="s">
        <v>1343</v>
      </c>
      <c r="M19384" t="s">
        <v>379</v>
      </c>
      <c r="N19384" t="s">
        <v>378</v>
      </c>
      <c r="O19384" t="s">
        <v>22</v>
      </c>
      <c r="P19384" t="s">
        <v>23</v>
      </c>
      <c r="Q19384" t="s">
        <v>24</v>
      </c>
    </row>
    <row r="19385" spans="1:17" x14ac:dyDescent="0.2">
      <c r="A19385" s="2">
        <v>42847</v>
      </c>
      <c r="B19385" t="s">
        <v>404</v>
      </c>
      <c r="C19385" t="s">
        <v>419</v>
      </c>
      <c r="D19385" t="s">
        <v>36</v>
      </c>
      <c r="E19385" t="s">
        <v>36</v>
      </c>
      <c r="F19385">
        <v>160</v>
      </c>
      <c r="G19385">
        <v>196</v>
      </c>
      <c r="H19385">
        <v>140</v>
      </c>
      <c r="I19385">
        <v>45</v>
      </c>
      <c r="J19385">
        <v>2</v>
      </c>
      <c r="K19385">
        <v>1</v>
      </c>
      <c r="L19385" t="s">
        <v>1343</v>
      </c>
      <c r="M19385" t="s">
        <v>1709</v>
      </c>
      <c r="N19385" t="s">
        <v>404</v>
      </c>
      <c r="O19385" t="s">
        <v>22</v>
      </c>
      <c r="P19385" t="s">
        <v>23</v>
      </c>
      <c r="Q19385" t="s">
        <v>24</v>
      </c>
    </row>
    <row r="19386" spans="1:17" x14ac:dyDescent="0.2">
      <c r="A19386" s="2">
        <v>42854</v>
      </c>
      <c r="B19386" t="s">
        <v>250</v>
      </c>
      <c r="C19386" t="s">
        <v>378</v>
      </c>
      <c r="D19386" t="s">
        <v>36</v>
      </c>
      <c r="E19386" t="s">
        <v>36</v>
      </c>
      <c r="F19386">
        <v>100</v>
      </c>
      <c r="G19386">
        <v>120</v>
      </c>
      <c r="H19386">
        <v>333</v>
      </c>
      <c r="I19386">
        <v>276</v>
      </c>
      <c r="J19386">
        <v>0</v>
      </c>
      <c r="K19386">
        <v>1</v>
      </c>
      <c r="L19386" t="s">
        <v>1343</v>
      </c>
      <c r="M19386" t="s">
        <v>634</v>
      </c>
      <c r="N19386" t="s">
        <v>250</v>
      </c>
      <c r="O19386" t="s">
        <v>22</v>
      </c>
      <c r="P19386" t="s">
        <v>23</v>
      </c>
      <c r="Q19386" t="s">
        <v>41</v>
      </c>
    </row>
    <row r="19387" spans="1:17" x14ac:dyDescent="0.2">
      <c r="A19387" s="2">
        <v>42854</v>
      </c>
      <c r="B19387" t="s">
        <v>419</v>
      </c>
      <c r="C19387" t="s">
        <v>404</v>
      </c>
      <c r="D19387" t="s">
        <v>36</v>
      </c>
      <c r="E19387" t="s">
        <v>36</v>
      </c>
      <c r="F19387">
        <v>196</v>
      </c>
      <c r="G19387">
        <v>160</v>
      </c>
      <c r="H19387">
        <v>45</v>
      </c>
      <c r="I19387">
        <v>140</v>
      </c>
      <c r="J19387">
        <v>1</v>
      </c>
      <c r="K19387">
        <v>1</v>
      </c>
      <c r="L19387" t="s">
        <v>1343</v>
      </c>
      <c r="M19387" t="s">
        <v>441</v>
      </c>
      <c r="N19387" t="s">
        <v>419</v>
      </c>
      <c r="O19387" t="s">
        <v>22</v>
      </c>
      <c r="P19387" t="s">
        <v>23</v>
      </c>
      <c r="Q19387" t="s">
        <v>30</v>
      </c>
    </row>
    <row r="19388" spans="1:17" x14ac:dyDescent="0.2">
      <c r="A19388" s="2">
        <v>42855</v>
      </c>
      <c r="B19388" t="s">
        <v>1545</v>
      </c>
      <c r="C19388" t="s">
        <v>556</v>
      </c>
      <c r="D19388" t="s">
        <v>36</v>
      </c>
      <c r="E19388" t="s">
        <v>36</v>
      </c>
      <c r="F19388">
        <v>154</v>
      </c>
      <c r="G19388">
        <v>206</v>
      </c>
      <c r="H19388">
        <v>154</v>
      </c>
      <c r="I19388">
        <v>0</v>
      </c>
      <c r="J19388">
        <v>2</v>
      </c>
      <c r="K19388">
        <v>0</v>
      </c>
      <c r="L19388" t="s">
        <v>1343</v>
      </c>
      <c r="M19388" t="s">
        <v>1654</v>
      </c>
      <c r="N19388" t="s">
        <v>1545</v>
      </c>
      <c r="O19388" t="s">
        <v>22</v>
      </c>
      <c r="P19388" t="s">
        <v>23</v>
      </c>
      <c r="Q19388" t="s">
        <v>24</v>
      </c>
    </row>
    <row r="19389" spans="1:17" x14ac:dyDescent="0.2">
      <c r="A19389" s="2">
        <v>42859</v>
      </c>
      <c r="B19389" t="s">
        <v>224</v>
      </c>
      <c r="C19389" t="s">
        <v>471</v>
      </c>
      <c r="D19389" t="s">
        <v>36</v>
      </c>
      <c r="E19389" t="s">
        <v>36</v>
      </c>
      <c r="F19389">
        <v>35</v>
      </c>
      <c r="G19389">
        <v>83</v>
      </c>
      <c r="H19389">
        <v>765</v>
      </c>
      <c r="I19389">
        <v>395</v>
      </c>
      <c r="J19389">
        <v>1</v>
      </c>
      <c r="K19389">
        <v>1</v>
      </c>
      <c r="L19389" t="s">
        <v>28</v>
      </c>
      <c r="M19389" t="s">
        <v>236</v>
      </c>
      <c r="N19389" t="s">
        <v>224</v>
      </c>
      <c r="O19389" t="s">
        <v>22</v>
      </c>
      <c r="P19389" t="s">
        <v>23</v>
      </c>
      <c r="Q19389" t="s">
        <v>30</v>
      </c>
    </row>
    <row r="19390" spans="1:17" x14ac:dyDescent="0.2">
      <c r="A19390" s="2">
        <v>42862</v>
      </c>
      <c r="B19390" t="s">
        <v>453</v>
      </c>
      <c r="C19390" t="s">
        <v>221</v>
      </c>
      <c r="D19390" t="s">
        <v>27</v>
      </c>
      <c r="E19390" t="s">
        <v>27</v>
      </c>
      <c r="F19390">
        <v>98</v>
      </c>
      <c r="G19390">
        <v>173</v>
      </c>
      <c r="H19390">
        <v>333</v>
      </c>
      <c r="I19390">
        <v>109</v>
      </c>
      <c r="J19390">
        <v>2</v>
      </c>
      <c r="K19390">
        <v>1</v>
      </c>
      <c r="L19390" t="s">
        <v>28</v>
      </c>
      <c r="M19390" t="s">
        <v>482</v>
      </c>
      <c r="N19390" t="s">
        <v>453</v>
      </c>
      <c r="O19390" t="s">
        <v>22</v>
      </c>
      <c r="P19390" t="s">
        <v>23</v>
      </c>
      <c r="Q19390" t="s">
        <v>24</v>
      </c>
    </row>
    <row r="19391" spans="1:17" x14ac:dyDescent="0.2">
      <c r="A19391" s="2">
        <v>42866</v>
      </c>
      <c r="B19391" t="s">
        <v>118</v>
      </c>
      <c r="C19391" t="s">
        <v>197</v>
      </c>
      <c r="D19391" t="s">
        <v>36</v>
      </c>
      <c r="E19391" t="s">
        <v>36</v>
      </c>
      <c r="F19391">
        <v>30</v>
      </c>
      <c r="G19391">
        <v>91</v>
      </c>
      <c r="H19391">
        <v>805</v>
      </c>
      <c r="I19391">
        <v>358</v>
      </c>
      <c r="J19391">
        <v>2</v>
      </c>
      <c r="K19391">
        <v>0</v>
      </c>
      <c r="L19391" t="s">
        <v>28</v>
      </c>
      <c r="M19391" t="s">
        <v>241</v>
      </c>
      <c r="N19391" t="s">
        <v>118</v>
      </c>
      <c r="O19391" t="s">
        <v>22</v>
      </c>
      <c r="P19391" t="s">
        <v>23</v>
      </c>
      <c r="Q19391" t="s">
        <v>24</v>
      </c>
    </row>
    <row r="19392" spans="1:17" x14ac:dyDescent="0.2">
      <c r="A19392" s="2">
        <v>42868</v>
      </c>
      <c r="B19392" t="s">
        <v>183</v>
      </c>
      <c r="C19392" t="s">
        <v>718</v>
      </c>
      <c r="D19392" t="s">
        <v>36</v>
      </c>
      <c r="E19392" t="s">
        <v>36</v>
      </c>
      <c r="F19392">
        <v>19</v>
      </c>
      <c r="G19392">
        <v>90</v>
      </c>
      <c r="H19392">
        <v>909</v>
      </c>
      <c r="I19392">
        <v>361</v>
      </c>
      <c r="J19392">
        <v>1</v>
      </c>
      <c r="K19392">
        <v>0</v>
      </c>
      <c r="L19392" t="s">
        <v>28</v>
      </c>
      <c r="M19392" t="s">
        <v>266</v>
      </c>
      <c r="N19392" t="s">
        <v>183</v>
      </c>
      <c r="O19392" t="s">
        <v>22</v>
      </c>
      <c r="P19392" t="s">
        <v>23</v>
      </c>
      <c r="Q19392" t="s">
        <v>24</v>
      </c>
    </row>
    <row r="19393" spans="1:17" x14ac:dyDescent="0.2">
      <c r="A19393" s="2">
        <v>42876</v>
      </c>
      <c r="B19393" t="s">
        <v>471</v>
      </c>
      <c r="C19393" t="s">
        <v>224</v>
      </c>
      <c r="D19393" t="s">
        <v>36</v>
      </c>
      <c r="E19393" t="s">
        <v>36</v>
      </c>
      <c r="F19393">
        <v>83</v>
      </c>
      <c r="G19393">
        <v>35</v>
      </c>
      <c r="H19393">
        <v>395</v>
      </c>
      <c r="I19393">
        <v>765</v>
      </c>
      <c r="J19393">
        <v>2</v>
      </c>
      <c r="K19393">
        <v>2</v>
      </c>
      <c r="L19393" t="s">
        <v>28</v>
      </c>
      <c r="M19393" t="s">
        <v>639</v>
      </c>
      <c r="N19393" t="s">
        <v>471</v>
      </c>
      <c r="O19393" t="s">
        <v>22</v>
      </c>
      <c r="P19393" t="s">
        <v>23</v>
      </c>
      <c r="Q19393" t="s">
        <v>30</v>
      </c>
    </row>
    <row r="19394" spans="1:17" x14ac:dyDescent="0.2">
      <c r="A19394" s="2">
        <v>42880</v>
      </c>
      <c r="B19394" t="s">
        <v>204</v>
      </c>
      <c r="C19394" t="s">
        <v>354</v>
      </c>
      <c r="D19394" t="s">
        <v>57</v>
      </c>
      <c r="E19394" t="s">
        <v>57</v>
      </c>
      <c r="F19394">
        <v>181</v>
      </c>
      <c r="G19394">
        <v>180</v>
      </c>
      <c r="H19394">
        <v>89</v>
      </c>
      <c r="I19394">
        <v>92</v>
      </c>
      <c r="J19394">
        <v>1</v>
      </c>
      <c r="K19394">
        <v>1</v>
      </c>
      <c r="L19394" t="s">
        <v>28</v>
      </c>
      <c r="M19394" t="s">
        <v>314</v>
      </c>
      <c r="N19394" t="s">
        <v>204</v>
      </c>
      <c r="O19394" t="s">
        <v>22</v>
      </c>
      <c r="P19394" t="s">
        <v>23</v>
      </c>
      <c r="Q19394" t="s">
        <v>30</v>
      </c>
    </row>
    <row r="19395" spans="1:17" x14ac:dyDescent="0.2">
      <c r="A19395" s="2">
        <v>42880</v>
      </c>
      <c r="B19395" t="s">
        <v>199</v>
      </c>
      <c r="C19395" t="s">
        <v>471</v>
      </c>
      <c r="D19395" t="s">
        <v>36</v>
      </c>
      <c r="E19395" t="s">
        <v>36</v>
      </c>
      <c r="F19395">
        <v>45</v>
      </c>
      <c r="G19395">
        <v>83</v>
      </c>
      <c r="H19395">
        <v>682</v>
      </c>
      <c r="I19395">
        <v>395</v>
      </c>
      <c r="J19395">
        <v>1</v>
      </c>
      <c r="K19395">
        <v>1</v>
      </c>
      <c r="L19395" t="s">
        <v>28</v>
      </c>
      <c r="M19395" t="s">
        <v>220</v>
      </c>
      <c r="N19395" t="s">
        <v>199</v>
      </c>
      <c r="O19395" t="s">
        <v>22</v>
      </c>
      <c r="P19395" t="s">
        <v>23</v>
      </c>
      <c r="Q19395" t="s">
        <v>30</v>
      </c>
    </row>
    <row r="19396" spans="1:17" x14ac:dyDescent="0.2">
      <c r="A19396" s="2">
        <v>42883</v>
      </c>
      <c r="B19396" t="s">
        <v>210</v>
      </c>
      <c r="C19396" t="s">
        <v>304</v>
      </c>
      <c r="D19396" t="s">
        <v>27</v>
      </c>
      <c r="E19396" t="s">
        <v>27</v>
      </c>
      <c r="F19396">
        <v>107</v>
      </c>
      <c r="G19396">
        <v>68</v>
      </c>
      <c r="H19396">
        <v>317</v>
      </c>
      <c r="I19396">
        <v>524</v>
      </c>
      <c r="J19396">
        <v>2</v>
      </c>
      <c r="K19396">
        <v>2</v>
      </c>
      <c r="L19396" t="s">
        <v>28</v>
      </c>
      <c r="M19396" t="s">
        <v>160</v>
      </c>
      <c r="N19396" t="s">
        <v>77</v>
      </c>
      <c r="O19396" t="s">
        <v>122</v>
      </c>
      <c r="P19396" t="s">
        <v>23</v>
      </c>
      <c r="Q19396" t="s">
        <v>30</v>
      </c>
    </row>
    <row r="19397" spans="1:17" x14ac:dyDescent="0.2">
      <c r="A19397" s="2">
        <v>42883</v>
      </c>
      <c r="B19397" t="s">
        <v>204</v>
      </c>
      <c r="C19397" t="s">
        <v>354</v>
      </c>
      <c r="D19397" t="s">
        <v>57</v>
      </c>
      <c r="E19397" t="s">
        <v>57</v>
      </c>
      <c r="F19397">
        <v>181</v>
      </c>
      <c r="G19397">
        <v>180</v>
      </c>
      <c r="H19397">
        <v>89</v>
      </c>
      <c r="I19397">
        <v>92</v>
      </c>
      <c r="J19397">
        <v>1</v>
      </c>
      <c r="K19397">
        <v>0</v>
      </c>
      <c r="L19397" t="s">
        <v>28</v>
      </c>
      <c r="M19397" t="s">
        <v>316</v>
      </c>
      <c r="N19397" t="s">
        <v>204</v>
      </c>
      <c r="O19397" t="s">
        <v>22</v>
      </c>
      <c r="P19397" t="s">
        <v>23</v>
      </c>
      <c r="Q19397" t="s">
        <v>24</v>
      </c>
    </row>
    <row r="19398" spans="1:17" x14ac:dyDescent="0.2">
      <c r="A19398" s="2">
        <v>42883</v>
      </c>
      <c r="B19398" t="s">
        <v>26</v>
      </c>
      <c r="C19398" t="s">
        <v>274</v>
      </c>
      <c r="D19398" t="s">
        <v>27</v>
      </c>
      <c r="E19398" t="s">
        <v>50</v>
      </c>
      <c r="F19398">
        <v>16</v>
      </c>
      <c r="G19398">
        <v>18</v>
      </c>
      <c r="H19398">
        <v>1075</v>
      </c>
      <c r="I19398">
        <v>1016</v>
      </c>
      <c r="J19398">
        <v>1</v>
      </c>
      <c r="K19398">
        <v>2</v>
      </c>
      <c r="L19398" t="s">
        <v>28</v>
      </c>
      <c r="M19398" t="s">
        <v>121</v>
      </c>
      <c r="N19398" t="s">
        <v>77</v>
      </c>
      <c r="O19398" t="s">
        <v>122</v>
      </c>
      <c r="P19398" t="s">
        <v>23</v>
      </c>
      <c r="Q19398" t="s">
        <v>41</v>
      </c>
    </row>
    <row r="19399" spans="1:17" x14ac:dyDescent="0.2">
      <c r="A19399" s="2">
        <v>42886</v>
      </c>
      <c r="B19399" t="s">
        <v>119</v>
      </c>
      <c r="C19399" t="s">
        <v>125</v>
      </c>
      <c r="D19399" t="s">
        <v>50</v>
      </c>
      <c r="E19399" t="s">
        <v>50</v>
      </c>
      <c r="F19399">
        <v>12</v>
      </c>
      <c r="G19399">
        <v>204</v>
      </c>
      <c r="H19399">
        <v>1165</v>
      </c>
      <c r="I19399">
        <v>11</v>
      </c>
      <c r="J19399">
        <v>8</v>
      </c>
      <c r="K19399">
        <v>0</v>
      </c>
      <c r="L19399" t="s">
        <v>28</v>
      </c>
      <c r="M19399" t="s">
        <v>1710</v>
      </c>
      <c r="N19399" t="s">
        <v>119</v>
      </c>
      <c r="O19399" t="s">
        <v>22</v>
      </c>
      <c r="P19399" t="s">
        <v>23</v>
      </c>
      <c r="Q19399" t="s">
        <v>24</v>
      </c>
    </row>
    <row r="19400" spans="1:17" x14ac:dyDescent="0.2">
      <c r="A19400" s="2">
        <v>42886</v>
      </c>
      <c r="B19400" t="s">
        <v>136</v>
      </c>
      <c r="C19400" t="s">
        <v>471</v>
      </c>
      <c r="D19400" t="s">
        <v>36</v>
      </c>
      <c r="E19400" t="s">
        <v>36</v>
      </c>
      <c r="F19400">
        <v>48</v>
      </c>
      <c r="G19400">
        <v>83</v>
      </c>
      <c r="H19400">
        <v>672</v>
      </c>
      <c r="I19400">
        <v>395</v>
      </c>
      <c r="J19400">
        <v>1</v>
      </c>
      <c r="K19400">
        <v>1</v>
      </c>
      <c r="L19400" t="s">
        <v>28</v>
      </c>
      <c r="M19400" t="s">
        <v>340</v>
      </c>
      <c r="N19400" t="s">
        <v>136</v>
      </c>
      <c r="O19400" t="s">
        <v>22</v>
      </c>
      <c r="P19400" t="s">
        <v>23</v>
      </c>
      <c r="Q19400" t="s">
        <v>30</v>
      </c>
    </row>
    <row r="19401" spans="1:17" x14ac:dyDescent="0.2">
      <c r="A19401" s="2">
        <v>42886</v>
      </c>
      <c r="B19401" t="s">
        <v>110</v>
      </c>
      <c r="C19401" t="s">
        <v>126</v>
      </c>
      <c r="D19401" t="s">
        <v>36</v>
      </c>
      <c r="E19401" t="s">
        <v>50</v>
      </c>
      <c r="F19401">
        <v>53</v>
      </c>
      <c r="G19401">
        <v>32</v>
      </c>
      <c r="H19401">
        <v>632</v>
      </c>
      <c r="I19401">
        <v>791</v>
      </c>
      <c r="J19401">
        <v>1</v>
      </c>
      <c r="K19401">
        <v>2</v>
      </c>
      <c r="L19401" t="s">
        <v>28</v>
      </c>
      <c r="M19401" t="s">
        <v>884</v>
      </c>
      <c r="N19401" t="s">
        <v>110</v>
      </c>
      <c r="O19401" t="s">
        <v>22</v>
      </c>
      <c r="P19401" t="s">
        <v>23</v>
      </c>
      <c r="Q19401" t="s">
        <v>41</v>
      </c>
    </row>
    <row r="19402" spans="1:17" x14ac:dyDescent="0.2">
      <c r="A19402" s="2">
        <v>42887</v>
      </c>
      <c r="B19402" t="s">
        <v>164</v>
      </c>
      <c r="C19402" t="s">
        <v>177</v>
      </c>
      <c r="D19402" t="s">
        <v>115</v>
      </c>
      <c r="E19402" t="s">
        <v>115</v>
      </c>
      <c r="F19402">
        <v>120</v>
      </c>
      <c r="G19402">
        <v>109</v>
      </c>
      <c r="H19402">
        <v>280</v>
      </c>
      <c r="I19402">
        <v>318</v>
      </c>
      <c r="J19402">
        <v>1</v>
      </c>
      <c r="K19402">
        <v>0</v>
      </c>
      <c r="L19402" t="s">
        <v>28</v>
      </c>
      <c r="M19402" t="s">
        <v>1711</v>
      </c>
      <c r="N19402" t="s">
        <v>164</v>
      </c>
      <c r="O19402" t="s">
        <v>22</v>
      </c>
      <c r="P19402" t="s">
        <v>23</v>
      </c>
      <c r="Q19402" t="s">
        <v>24</v>
      </c>
    </row>
    <row r="19403" spans="1:17" x14ac:dyDescent="0.2">
      <c r="A19403" s="2">
        <v>42887</v>
      </c>
      <c r="B19403" t="s">
        <v>26</v>
      </c>
      <c r="C19403" t="s">
        <v>98</v>
      </c>
      <c r="D19403" t="s">
        <v>27</v>
      </c>
      <c r="E19403" t="s">
        <v>50</v>
      </c>
      <c r="F19403">
        <v>17</v>
      </c>
      <c r="G19403">
        <v>26</v>
      </c>
      <c r="H19403">
        <v>1049</v>
      </c>
      <c r="I19403">
        <v>853</v>
      </c>
      <c r="J19403">
        <v>3</v>
      </c>
      <c r="K19403">
        <v>1</v>
      </c>
      <c r="L19403" t="s">
        <v>28</v>
      </c>
      <c r="M19403" t="s">
        <v>337</v>
      </c>
      <c r="N19403" t="s">
        <v>77</v>
      </c>
      <c r="O19403" t="s">
        <v>122</v>
      </c>
      <c r="P19403" t="s">
        <v>23</v>
      </c>
      <c r="Q19403" t="s">
        <v>24</v>
      </c>
    </row>
    <row r="19404" spans="1:17" x14ac:dyDescent="0.2">
      <c r="A19404" s="2">
        <v>42887</v>
      </c>
      <c r="B19404" t="s">
        <v>135</v>
      </c>
      <c r="C19404" t="s">
        <v>365</v>
      </c>
      <c r="D19404" t="s">
        <v>36</v>
      </c>
      <c r="E19404" t="s">
        <v>36</v>
      </c>
      <c r="F19404">
        <v>38</v>
      </c>
      <c r="G19404">
        <v>112</v>
      </c>
      <c r="H19404">
        <v>729</v>
      </c>
      <c r="I19404">
        <v>316</v>
      </c>
      <c r="J19404">
        <v>3</v>
      </c>
      <c r="K19404">
        <v>0</v>
      </c>
      <c r="L19404" t="s">
        <v>28</v>
      </c>
      <c r="M19404" t="s">
        <v>1488</v>
      </c>
      <c r="N19404" t="s">
        <v>67</v>
      </c>
      <c r="O19404" t="s">
        <v>122</v>
      </c>
      <c r="P19404" t="s">
        <v>23</v>
      </c>
      <c r="Q19404" t="s">
        <v>24</v>
      </c>
    </row>
    <row r="19405" spans="1:17" x14ac:dyDescent="0.2">
      <c r="A19405" s="2">
        <v>42887</v>
      </c>
      <c r="B19405" t="s">
        <v>53</v>
      </c>
      <c r="C19405" t="s">
        <v>317</v>
      </c>
      <c r="D19405" t="s">
        <v>50</v>
      </c>
      <c r="E19405" t="s">
        <v>50</v>
      </c>
      <c r="F19405">
        <v>9</v>
      </c>
      <c r="G19405">
        <v>83</v>
      </c>
      <c r="H19405">
        <v>1263</v>
      </c>
      <c r="I19405">
        <v>418</v>
      </c>
      <c r="J19405">
        <v>1</v>
      </c>
      <c r="K19405">
        <v>0</v>
      </c>
      <c r="L19405" t="s">
        <v>28</v>
      </c>
      <c r="M19405" t="s">
        <v>1712</v>
      </c>
      <c r="N19405" t="s">
        <v>53</v>
      </c>
      <c r="O19405" t="s">
        <v>22</v>
      </c>
      <c r="P19405" t="s">
        <v>23</v>
      </c>
      <c r="Q19405" t="s">
        <v>24</v>
      </c>
    </row>
    <row r="19406" spans="1:17" x14ac:dyDescent="0.2">
      <c r="A19406" s="2">
        <v>42888</v>
      </c>
      <c r="B19406" t="s">
        <v>107</v>
      </c>
      <c r="C19406" t="s">
        <v>224</v>
      </c>
      <c r="D19406" t="s">
        <v>19</v>
      </c>
      <c r="E19406" t="s">
        <v>36</v>
      </c>
      <c r="F19406">
        <v>4</v>
      </c>
      <c r="G19406">
        <v>41</v>
      </c>
      <c r="H19406">
        <v>1422</v>
      </c>
      <c r="I19406">
        <v>704</v>
      </c>
      <c r="J19406">
        <v>3</v>
      </c>
      <c r="K19406">
        <v>0</v>
      </c>
      <c r="L19406" t="s">
        <v>28</v>
      </c>
      <c r="M19406" t="s">
        <v>310</v>
      </c>
      <c r="N19406" t="s">
        <v>107</v>
      </c>
      <c r="O19406" t="s">
        <v>22</v>
      </c>
      <c r="P19406" t="s">
        <v>23</v>
      </c>
      <c r="Q19406" t="s">
        <v>24</v>
      </c>
    </row>
    <row r="19407" spans="1:17" x14ac:dyDescent="0.2">
      <c r="A19407" s="2">
        <v>42888</v>
      </c>
      <c r="B19407" t="s">
        <v>67</v>
      </c>
      <c r="C19407" t="s">
        <v>38</v>
      </c>
      <c r="D19407" t="s">
        <v>50</v>
      </c>
      <c r="E19407" t="s">
        <v>19</v>
      </c>
      <c r="F19407">
        <v>6</v>
      </c>
      <c r="G19407">
        <v>36</v>
      </c>
      <c r="H19407">
        <v>1332</v>
      </c>
      <c r="I19407">
        <v>747</v>
      </c>
      <c r="J19407">
        <v>5</v>
      </c>
      <c r="K19407">
        <v>0</v>
      </c>
      <c r="L19407" t="s">
        <v>28</v>
      </c>
      <c r="M19407" t="s">
        <v>1157</v>
      </c>
      <c r="N19407" t="s">
        <v>67</v>
      </c>
      <c r="O19407" t="s">
        <v>22</v>
      </c>
      <c r="P19407" t="s">
        <v>23</v>
      </c>
      <c r="Q19407" t="s">
        <v>24</v>
      </c>
    </row>
    <row r="19408" spans="1:17" x14ac:dyDescent="0.2">
      <c r="A19408" s="2">
        <v>42888</v>
      </c>
      <c r="B19408" t="s">
        <v>532</v>
      </c>
      <c r="C19408" t="s">
        <v>17</v>
      </c>
      <c r="D19408" t="s">
        <v>27</v>
      </c>
      <c r="E19408" t="s">
        <v>19</v>
      </c>
      <c r="F19408">
        <v>100</v>
      </c>
      <c r="G19408">
        <v>73</v>
      </c>
      <c r="H19408">
        <v>331</v>
      </c>
      <c r="I19408">
        <v>472</v>
      </c>
      <c r="J19408">
        <v>0</v>
      </c>
      <c r="K19408">
        <v>1</v>
      </c>
      <c r="L19408" t="s">
        <v>28</v>
      </c>
      <c r="M19408" t="s">
        <v>1497</v>
      </c>
      <c r="N19408" t="s">
        <v>532</v>
      </c>
      <c r="O19408" t="s">
        <v>22</v>
      </c>
      <c r="P19408" t="s">
        <v>23</v>
      </c>
      <c r="Q19408" t="s">
        <v>41</v>
      </c>
    </row>
    <row r="19409" spans="1:17" x14ac:dyDescent="0.2">
      <c r="A19409" s="2">
        <v>42888</v>
      </c>
      <c r="B19409" t="s">
        <v>100</v>
      </c>
      <c r="C19409" t="s">
        <v>442</v>
      </c>
      <c r="D19409" t="s">
        <v>50</v>
      </c>
      <c r="E19409" t="s">
        <v>57</v>
      </c>
      <c r="F19409">
        <v>28</v>
      </c>
      <c r="G19409">
        <v>95</v>
      </c>
      <c r="H19409">
        <v>837</v>
      </c>
      <c r="I19409">
        <v>343</v>
      </c>
      <c r="J19409">
        <v>1</v>
      </c>
      <c r="K19409">
        <v>0</v>
      </c>
      <c r="L19409" t="s">
        <v>28</v>
      </c>
      <c r="M19409" t="s">
        <v>102</v>
      </c>
      <c r="N19409" t="s">
        <v>100</v>
      </c>
      <c r="O19409" t="s">
        <v>22</v>
      </c>
      <c r="P19409" t="s">
        <v>23</v>
      </c>
      <c r="Q19409" t="s">
        <v>24</v>
      </c>
    </row>
    <row r="19410" spans="1:17" x14ac:dyDescent="0.2">
      <c r="A19410" s="2">
        <v>42888</v>
      </c>
      <c r="B19410" t="s">
        <v>239</v>
      </c>
      <c r="C19410" t="s">
        <v>469</v>
      </c>
      <c r="D19410" t="s">
        <v>115</v>
      </c>
      <c r="E19410" t="s">
        <v>115</v>
      </c>
      <c r="F19410">
        <v>118</v>
      </c>
      <c r="G19410">
        <v>77</v>
      </c>
      <c r="H19410">
        <v>284</v>
      </c>
      <c r="I19410">
        <v>435</v>
      </c>
      <c r="J19410">
        <v>1</v>
      </c>
      <c r="K19410">
        <v>1</v>
      </c>
      <c r="L19410" t="s">
        <v>28</v>
      </c>
      <c r="M19410" t="s">
        <v>240</v>
      </c>
      <c r="N19410" t="s">
        <v>239</v>
      </c>
      <c r="O19410" t="s">
        <v>22</v>
      </c>
      <c r="P19410" t="s">
        <v>23</v>
      </c>
      <c r="Q19410" t="s">
        <v>30</v>
      </c>
    </row>
    <row r="19411" spans="1:17" x14ac:dyDescent="0.2">
      <c r="A19411" s="2">
        <v>42889</v>
      </c>
      <c r="B19411" t="s">
        <v>374</v>
      </c>
      <c r="C19411" t="s">
        <v>208</v>
      </c>
      <c r="D19411" t="s">
        <v>36</v>
      </c>
      <c r="E19411" t="s">
        <v>36</v>
      </c>
      <c r="F19411">
        <v>125</v>
      </c>
      <c r="G19411">
        <v>71</v>
      </c>
      <c r="H19411">
        <v>264</v>
      </c>
      <c r="I19411">
        <v>478</v>
      </c>
      <c r="J19411">
        <v>0</v>
      </c>
      <c r="K19411">
        <v>0</v>
      </c>
      <c r="L19411" t="s">
        <v>28</v>
      </c>
      <c r="M19411" t="s">
        <v>1660</v>
      </c>
      <c r="N19411" t="s">
        <v>374</v>
      </c>
      <c r="O19411" t="s">
        <v>22</v>
      </c>
      <c r="P19411" t="s">
        <v>23</v>
      </c>
      <c r="Q19411" t="s">
        <v>30</v>
      </c>
    </row>
    <row r="19412" spans="1:17" x14ac:dyDescent="0.2">
      <c r="A19412" s="2">
        <v>42889</v>
      </c>
      <c r="B19412" t="s">
        <v>82</v>
      </c>
      <c r="C19412" t="s">
        <v>145</v>
      </c>
      <c r="D19412" t="s">
        <v>50</v>
      </c>
      <c r="E19412" t="s">
        <v>50</v>
      </c>
      <c r="F19412">
        <v>8</v>
      </c>
      <c r="G19412">
        <v>91</v>
      </c>
      <c r="H19412">
        <v>1266</v>
      </c>
      <c r="I19412">
        <v>355</v>
      </c>
      <c r="J19412">
        <v>4</v>
      </c>
      <c r="K19412">
        <v>0</v>
      </c>
      <c r="L19412" t="s">
        <v>28</v>
      </c>
      <c r="M19412" t="s">
        <v>1542</v>
      </c>
      <c r="N19412" t="s">
        <v>82</v>
      </c>
      <c r="O19412" t="s">
        <v>22</v>
      </c>
      <c r="P19412" t="s">
        <v>23</v>
      </c>
      <c r="Q19412" t="s">
        <v>24</v>
      </c>
    </row>
    <row r="19413" spans="1:17" x14ac:dyDescent="0.2">
      <c r="A19413" s="2">
        <v>42889</v>
      </c>
      <c r="B19413" t="s">
        <v>77</v>
      </c>
      <c r="C19413" t="s">
        <v>32</v>
      </c>
      <c r="D19413" t="s">
        <v>27</v>
      </c>
      <c r="E19413" t="s">
        <v>19</v>
      </c>
      <c r="F19413">
        <v>23</v>
      </c>
      <c r="G19413">
        <v>58</v>
      </c>
      <c r="H19413">
        <v>861</v>
      </c>
      <c r="I19413">
        <v>629</v>
      </c>
      <c r="J19413">
        <v>1</v>
      </c>
      <c r="K19413">
        <v>1</v>
      </c>
      <c r="L19413" t="s">
        <v>28</v>
      </c>
      <c r="M19413" t="s">
        <v>1560</v>
      </c>
      <c r="N19413" t="s">
        <v>77</v>
      </c>
      <c r="O19413" t="s">
        <v>22</v>
      </c>
      <c r="P19413" t="s">
        <v>23</v>
      </c>
      <c r="Q19413" t="s">
        <v>30</v>
      </c>
    </row>
    <row r="19414" spans="1:17" x14ac:dyDescent="0.2">
      <c r="A19414" s="2">
        <v>42890</v>
      </c>
      <c r="B19414" t="s">
        <v>286</v>
      </c>
      <c r="C19414" t="s">
        <v>453</v>
      </c>
      <c r="D19414" t="s">
        <v>50</v>
      </c>
      <c r="E19414" t="s">
        <v>27</v>
      </c>
      <c r="F19414">
        <v>68</v>
      </c>
      <c r="G19414">
        <v>89</v>
      </c>
      <c r="H19414">
        <v>527</v>
      </c>
      <c r="I19414">
        <v>361</v>
      </c>
      <c r="J19414">
        <v>5</v>
      </c>
      <c r="K19414">
        <v>0</v>
      </c>
      <c r="L19414" t="s">
        <v>28</v>
      </c>
      <c r="M19414" t="s">
        <v>359</v>
      </c>
      <c r="N19414" t="s">
        <v>286</v>
      </c>
      <c r="O19414" t="s">
        <v>22</v>
      </c>
      <c r="P19414" t="s">
        <v>23</v>
      </c>
      <c r="Q19414" t="s">
        <v>24</v>
      </c>
    </row>
    <row r="19415" spans="1:17" x14ac:dyDescent="0.2">
      <c r="A19415" s="2">
        <v>42890</v>
      </c>
      <c r="B19415" t="s">
        <v>141</v>
      </c>
      <c r="C19415" t="s">
        <v>138</v>
      </c>
      <c r="D19415" t="s">
        <v>36</v>
      </c>
      <c r="E19415" t="s">
        <v>36</v>
      </c>
      <c r="F19415">
        <v>86</v>
      </c>
      <c r="G19415">
        <v>99</v>
      </c>
      <c r="H19415">
        <v>408</v>
      </c>
      <c r="I19415">
        <v>335</v>
      </c>
      <c r="J19415">
        <v>0</v>
      </c>
      <c r="K19415">
        <v>0</v>
      </c>
      <c r="L19415" t="s">
        <v>28</v>
      </c>
      <c r="M19415" t="s">
        <v>173</v>
      </c>
      <c r="N19415" t="s">
        <v>141</v>
      </c>
      <c r="O19415" t="s">
        <v>22</v>
      </c>
      <c r="P19415" t="s">
        <v>23</v>
      </c>
      <c r="Q19415" t="s">
        <v>30</v>
      </c>
    </row>
    <row r="19416" spans="1:17" x14ac:dyDescent="0.2">
      <c r="A19416" s="2">
        <v>42890</v>
      </c>
      <c r="B19416" t="s">
        <v>98</v>
      </c>
      <c r="C19416" t="s">
        <v>18</v>
      </c>
      <c r="D19416" t="s">
        <v>50</v>
      </c>
      <c r="E19416" t="s">
        <v>19</v>
      </c>
      <c r="F19416">
        <v>26</v>
      </c>
      <c r="G19416">
        <v>16</v>
      </c>
      <c r="H19416">
        <v>853</v>
      </c>
      <c r="I19416">
        <v>1098</v>
      </c>
      <c r="J19416">
        <v>3</v>
      </c>
      <c r="K19416">
        <v>1</v>
      </c>
      <c r="L19416" t="s">
        <v>28</v>
      </c>
      <c r="M19416" t="s">
        <v>99</v>
      </c>
      <c r="N19416" t="s">
        <v>98</v>
      </c>
      <c r="O19416" t="s">
        <v>22</v>
      </c>
      <c r="P19416" t="s">
        <v>23</v>
      </c>
      <c r="Q19416" t="s">
        <v>24</v>
      </c>
    </row>
    <row r="19417" spans="1:17" x14ac:dyDescent="0.2">
      <c r="A19417" s="2">
        <v>42890</v>
      </c>
      <c r="B19417" t="s">
        <v>405</v>
      </c>
      <c r="C19417" t="s">
        <v>197</v>
      </c>
      <c r="D19417" t="s">
        <v>36</v>
      </c>
      <c r="E19417" t="s">
        <v>36</v>
      </c>
      <c r="F19417">
        <v>140</v>
      </c>
      <c r="G19417">
        <v>104</v>
      </c>
      <c r="H19417">
        <v>190</v>
      </c>
      <c r="I19417">
        <v>327</v>
      </c>
      <c r="J19417">
        <v>1</v>
      </c>
      <c r="K19417">
        <v>0</v>
      </c>
      <c r="L19417" t="s">
        <v>28</v>
      </c>
      <c r="M19417" t="s">
        <v>414</v>
      </c>
      <c r="N19417" t="s">
        <v>149</v>
      </c>
      <c r="O19417" t="s">
        <v>122</v>
      </c>
      <c r="P19417" t="s">
        <v>23</v>
      </c>
      <c r="Q19417" t="s">
        <v>24</v>
      </c>
    </row>
    <row r="19418" spans="1:17" x14ac:dyDescent="0.2">
      <c r="A19418" s="2">
        <v>42890</v>
      </c>
      <c r="B19418" t="s">
        <v>97</v>
      </c>
      <c r="C19418" t="s">
        <v>85</v>
      </c>
      <c r="D19418" t="s">
        <v>50</v>
      </c>
      <c r="E19418" t="s">
        <v>50</v>
      </c>
      <c r="F19418">
        <v>145</v>
      </c>
      <c r="G19418">
        <v>66</v>
      </c>
      <c r="H19418">
        <v>183</v>
      </c>
      <c r="I19418">
        <v>544</v>
      </c>
      <c r="J19418">
        <v>2</v>
      </c>
      <c r="K19418">
        <v>1</v>
      </c>
      <c r="L19418" t="s">
        <v>28</v>
      </c>
      <c r="M19418" t="s">
        <v>97</v>
      </c>
      <c r="N19418" t="s">
        <v>97</v>
      </c>
      <c r="O19418" t="s">
        <v>22</v>
      </c>
      <c r="P19418" t="s">
        <v>23</v>
      </c>
      <c r="Q19418" t="s">
        <v>24</v>
      </c>
    </row>
    <row r="19419" spans="1:17" x14ac:dyDescent="0.2">
      <c r="A19419" s="2">
        <v>42890</v>
      </c>
      <c r="B19419" t="s">
        <v>1279</v>
      </c>
      <c r="C19419" t="s">
        <v>167</v>
      </c>
      <c r="D19419" t="s">
        <v>50</v>
      </c>
      <c r="E19419" t="s">
        <v>115</v>
      </c>
      <c r="F19419">
        <v>52</v>
      </c>
      <c r="G19419">
        <v>30</v>
      </c>
      <c r="H19419">
        <v>647</v>
      </c>
      <c r="I19419">
        <v>828</v>
      </c>
      <c r="J19419">
        <v>1</v>
      </c>
      <c r="K19419">
        <v>2</v>
      </c>
      <c r="L19419" t="s">
        <v>28</v>
      </c>
      <c r="M19419" t="s">
        <v>1280</v>
      </c>
      <c r="N19419" t="s">
        <v>1279</v>
      </c>
      <c r="O19419" t="s">
        <v>22</v>
      </c>
      <c r="P19419" t="s">
        <v>23</v>
      </c>
      <c r="Q19419" t="s">
        <v>41</v>
      </c>
    </row>
    <row r="19420" spans="1:17" x14ac:dyDescent="0.2">
      <c r="A19420" s="2">
        <v>42890</v>
      </c>
      <c r="B19420" t="s">
        <v>126</v>
      </c>
      <c r="C19420" t="s">
        <v>136</v>
      </c>
      <c r="D19420" t="s">
        <v>50</v>
      </c>
      <c r="E19420" t="s">
        <v>36</v>
      </c>
      <c r="F19420">
        <v>31</v>
      </c>
      <c r="G19420">
        <v>47</v>
      </c>
      <c r="H19420">
        <v>819</v>
      </c>
      <c r="I19420">
        <v>684</v>
      </c>
      <c r="J19420">
        <v>5</v>
      </c>
      <c r="K19420">
        <v>0</v>
      </c>
      <c r="L19420" t="s">
        <v>28</v>
      </c>
      <c r="M19420" t="s">
        <v>157</v>
      </c>
      <c r="N19420" t="s">
        <v>126</v>
      </c>
      <c r="O19420" t="s">
        <v>22</v>
      </c>
      <c r="P19420" t="s">
        <v>23</v>
      </c>
      <c r="Q19420" t="s">
        <v>24</v>
      </c>
    </row>
    <row r="19421" spans="1:17" x14ac:dyDescent="0.2">
      <c r="A19421" s="2">
        <v>42890</v>
      </c>
      <c r="B19421" t="s">
        <v>365</v>
      </c>
      <c r="C19421" t="s">
        <v>1284</v>
      </c>
      <c r="D19421" t="s">
        <v>36</v>
      </c>
      <c r="E19421" t="s">
        <v>36</v>
      </c>
      <c r="F19421">
        <v>112</v>
      </c>
      <c r="G19421">
        <v>144</v>
      </c>
      <c r="H19421">
        <v>316</v>
      </c>
      <c r="I19421">
        <v>185</v>
      </c>
      <c r="J19421">
        <v>2</v>
      </c>
      <c r="K19421">
        <v>0</v>
      </c>
      <c r="L19421" t="s">
        <v>28</v>
      </c>
      <c r="M19421" t="s">
        <v>772</v>
      </c>
      <c r="N19421" t="s">
        <v>67</v>
      </c>
      <c r="O19421" t="s">
        <v>122</v>
      </c>
      <c r="P19421" t="s">
        <v>23</v>
      </c>
      <c r="Q19421" t="s">
        <v>24</v>
      </c>
    </row>
    <row r="19422" spans="1:17" x14ac:dyDescent="0.2">
      <c r="A19422" s="2">
        <v>42891</v>
      </c>
      <c r="B19422" t="s">
        <v>147</v>
      </c>
      <c r="C19422" t="s">
        <v>293</v>
      </c>
      <c r="D19422" t="s">
        <v>50</v>
      </c>
      <c r="E19422" t="s">
        <v>50</v>
      </c>
      <c r="F19422">
        <v>7</v>
      </c>
      <c r="G19422">
        <v>44</v>
      </c>
      <c r="H19422">
        <v>1291</v>
      </c>
      <c r="I19422">
        <v>689</v>
      </c>
      <c r="J19422">
        <v>2</v>
      </c>
      <c r="K19422">
        <v>1</v>
      </c>
      <c r="L19422" t="s">
        <v>28</v>
      </c>
      <c r="M19422" t="s">
        <v>148</v>
      </c>
      <c r="N19422" t="s">
        <v>147</v>
      </c>
      <c r="O19422" t="s">
        <v>22</v>
      </c>
      <c r="P19422" t="s">
        <v>23</v>
      </c>
      <c r="Q19422" t="s">
        <v>24</v>
      </c>
    </row>
    <row r="19423" spans="1:17" x14ac:dyDescent="0.2">
      <c r="A19423" s="2">
        <v>42891</v>
      </c>
      <c r="B19423" t="s">
        <v>890</v>
      </c>
      <c r="C19423" t="s">
        <v>351</v>
      </c>
      <c r="D19423" t="s">
        <v>36</v>
      </c>
      <c r="E19423" t="s">
        <v>36</v>
      </c>
      <c r="F19423">
        <v>39</v>
      </c>
      <c r="G19423">
        <v>121</v>
      </c>
      <c r="H19423">
        <v>728</v>
      </c>
      <c r="I19423">
        <v>273</v>
      </c>
      <c r="J19423">
        <v>2</v>
      </c>
      <c r="K19423">
        <v>0</v>
      </c>
      <c r="L19423" t="s">
        <v>28</v>
      </c>
      <c r="M19423" t="s">
        <v>1713</v>
      </c>
      <c r="N19423" t="s">
        <v>110</v>
      </c>
      <c r="O19423" t="s">
        <v>122</v>
      </c>
      <c r="P19423" t="s">
        <v>23</v>
      </c>
      <c r="Q19423" t="s">
        <v>24</v>
      </c>
    </row>
    <row r="19424" spans="1:17" x14ac:dyDescent="0.2">
      <c r="A19424" s="2">
        <v>42891</v>
      </c>
      <c r="B19424" t="s">
        <v>183</v>
      </c>
      <c r="C19424" t="s">
        <v>718</v>
      </c>
      <c r="D19424" t="s">
        <v>36</v>
      </c>
      <c r="E19424" t="s">
        <v>36</v>
      </c>
      <c r="F19424">
        <v>20</v>
      </c>
      <c r="G19424">
        <v>92</v>
      </c>
      <c r="H19424">
        <v>902</v>
      </c>
      <c r="I19424">
        <v>351</v>
      </c>
      <c r="J19424">
        <v>1</v>
      </c>
      <c r="K19424">
        <v>0</v>
      </c>
      <c r="L19424" t="s">
        <v>28</v>
      </c>
      <c r="M19424" t="s">
        <v>1714</v>
      </c>
      <c r="N19424" t="s">
        <v>183</v>
      </c>
      <c r="O19424" t="s">
        <v>22</v>
      </c>
      <c r="P19424" t="s">
        <v>23</v>
      </c>
      <c r="Q19424" t="s">
        <v>24</v>
      </c>
    </row>
    <row r="19425" spans="1:17" x14ac:dyDescent="0.2">
      <c r="A19425" s="2">
        <v>42891</v>
      </c>
      <c r="B19425" t="s">
        <v>94</v>
      </c>
      <c r="C19425" t="s">
        <v>95</v>
      </c>
      <c r="D19425" t="s">
        <v>50</v>
      </c>
      <c r="E19425" t="s">
        <v>50</v>
      </c>
      <c r="F19425">
        <v>33</v>
      </c>
      <c r="G19425">
        <v>63</v>
      </c>
      <c r="H19425">
        <v>801</v>
      </c>
      <c r="I19425">
        <v>560</v>
      </c>
      <c r="J19425">
        <v>0</v>
      </c>
      <c r="K19425">
        <v>3</v>
      </c>
      <c r="L19425" t="s">
        <v>28</v>
      </c>
      <c r="M19425" t="s">
        <v>96</v>
      </c>
      <c r="N19425" t="s">
        <v>94</v>
      </c>
      <c r="O19425" t="s">
        <v>22</v>
      </c>
      <c r="P19425" t="s">
        <v>23</v>
      </c>
      <c r="Q19425" t="s">
        <v>41</v>
      </c>
    </row>
    <row r="19426" spans="1:17" x14ac:dyDescent="0.2">
      <c r="A19426" s="2">
        <v>42891</v>
      </c>
      <c r="B19426" t="s">
        <v>328</v>
      </c>
      <c r="C19426" t="s">
        <v>180</v>
      </c>
      <c r="D19426" t="s">
        <v>50</v>
      </c>
      <c r="E19426" t="s">
        <v>50</v>
      </c>
      <c r="F19426">
        <v>136</v>
      </c>
      <c r="G19426">
        <v>25</v>
      </c>
      <c r="H19426">
        <v>217</v>
      </c>
      <c r="I19426">
        <v>855</v>
      </c>
      <c r="J19426">
        <v>0</v>
      </c>
      <c r="K19426">
        <v>0</v>
      </c>
      <c r="L19426" t="s">
        <v>28</v>
      </c>
      <c r="M19426" t="s">
        <v>329</v>
      </c>
      <c r="N19426" t="s">
        <v>328</v>
      </c>
      <c r="O19426" t="s">
        <v>22</v>
      </c>
      <c r="P19426" t="s">
        <v>23</v>
      </c>
      <c r="Q19426" t="s">
        <v>30</v>
      </c>
    </row>
    <row r="19427" spans="1:17" x14ac:dyDescent="0.2">
      <c r="A19427" s="2">
        <v>42891</v>
      </c>
      <c r="B19427" t="s">
        <v>118</v>
      </c>
      <c r="C19427" t="s">
        <v>208</v>
      </c>
      <c r="D19427" t="s">
        <v>36</v>
      </c>
      <c r="E19427" t="s">
        <v>36</v>
      </c>
      <c r="F19427">
        <v>27</v>
      </c>
      <c r="G19427">
        <v>71</v>
      </c>
      <c r="H19427">
        <v>838</v>
      </c>
      <c r="I19427">
        <v>478</v>
      </c>
      <c r="J19427">
        <v>0</v>
      </c>
      <c r="K19427">
        <v>0</v>
      </c>
      <c r="L19427" t="s">
        <v>28</v>
      </c>
      <c r="M19427" t="s">
        <v>241</v>
      </c>
      <c r="N19427" t="s">
        <v>118</v>
      </c>
      <c r="O19427" t="s">
        <v>22</v>
      </c>
      <c r="P19427" t="s">
        <v>23</v>
      </c>
      <c r="Q19427" t="s">
        <v>30</v>
      </c>
    </row>
    <row r="19428" spans="1:17" x14ac:dyDescent="0.2">
      <c r="A19428" s="2">
        <v>42892</v>
      </c>
      <c r="B19428" t="s">
        <v>1073</v>
      </c>
      <c r="C19428" t="s">
        <v>629</v>
      </c>
      <c r="D19428" t="s">
        <v>115</v>
      </c>
      <c r="E19428" t="s">
        <v>36</v>
      </c>
      <c r="F19428">
        <v>158</v>
      </c>
      <c r="G19428">
        <v>156</v>
      </c>
      <c r="H19428">
        <v>140</v>
      </c>
      <c r="I19428">
        <v>145</v>
      </c>
      <c r="J19428">
        <v>2</v>
      </c>
      <c r="K19428">
        <v>1</v>
      </c>
      <c r="L19428" t="s">
        <v>28</v>
      </c>
      <c r="M19428" t="s">
        <v>246</v>
      </c>
      <c r="N19428" t="s">
        <v>176</v>
      </c>
      <c r="O19428" t="s">
        <v>122</v>
      </c>
      <c r="P19428" t="s">
        <v>23</v>
      </c>
      <c r="Q19428" t="s">
        <v>24</v>
      </c>
    </row>
    <row r="19429" spans="1:17" x14ac:dyDescent="0.2">
      <c r="A19429" s="2">
        <v>42892</v>
      </c>
      <c r="B19429" t="s">
        <v>150</v>
      </c>
      <c r="C19429" t="s">
        <v>34</v>
      </c>
      <c r="D19429" t="s">
        <v>36</v>
      </c>
      <c r="E19429" t="s">
        <v>36</v>
      </c>
      <c r="F19429">
        <v>53</v>
      </c>
      <c r="G19429">
        <v>72</v>
      </c>
      <c r="H19429">
        <v>636</v>
      </c>
      <c r="I19429">
        <v>475</v>
      </c>
      <c r="J19429">
        <v>2</v>
      </c>
      <c r="K19429">
        <v>1</v>
      </c>
      <c r="L19429" t="s">
        <v>28</v>
      </c>
      <c r="M19429" t="s">
        <v>1052</v>
      </c>
      <c r="N19429" t="s">
        <v>150</v>
      </c>
      <c r="O19429" t="s">
        <v>22</v>
      </c>
      <c r="P19429" t="s">
        <v>23</v>
      </c>
      <c r="Q19429" t="s">
        <v>24</v>
      </c>
    </row>
    <row r="19430" spans="1:17" x14ac:dyDescent="0.2">
      <c r="A19430" s="2">
        <v>42892</v>
      </c>
      <c r="B19430" t="s">
        <v>402</v>
      </c>
      <c r="C19430" t="s">
        <v>913</v>
      </c>
      <c r="D19430" t="s">
        <v>115</v>
      </c>
      <c r="E19430" t="s">
        <v>115</v>
      </c>
      <c r="F19430">
        <v>133</v>
      </c>
      <c r="G19430">
        <v>116</v>
      </c>
      <c r="H19430">
        <v>231</v>
      </c>
      <c r="I19430">
        <v>294</v>
      </c>
      <c r="J19430">
        <v>0</v>
      </c>
      <c r="K19430">
        <v>2</v>
      </c>
      <c r="L19430" t="s">
        <v>28</v>
      </c>
      <c r="M19430" t="s">
        <v>1002</v>
      </c>
      <c r="N19430" t="s">
        <v>402</v>
      </c>
      <c r="O19430" t="s">
        <v>22</v>
      </c>
      <c r="P19430" t="s">
        <v>23</v>
      </c>
      <c r="Q19430" t="s">
        <v>41</v>
      </c>
    </row>
    <row r="19431" spans="1:17" x14ac:dyDescent="0.2">
      <c r="A19431" s="2">
        <v>42892</v>
      </c>
      <c r="B19431" t="s">
        <v>72</v>
      </c>
      <c r="C19431" t="s">
        <v>129</v>
      </c>
      <c r="D19431" t="s">
        <v>50</v>
      </c>
      <c r="E19431" t="s">
        <v>50</v>
      </c>
      <c r="F19431">
        <v>51</v>
      </c>
      <c r="G19431">
        <v>3</v>
      </c>
      <c r="H19431">
        <v>660</v>
      </c>
      <c r="I19431">
        <v>1511</v>
      </c>
      <c r="J19431">
        <v>1</v>
      </c>
      <c r="K19431">
        <v>1</v>
      </c>
      <c r="L19431" t="s">
        <v>28</v>
      </c>
      <c r="M19431" t="s">
        <v>1240</v>
      </c>
      <c r="N19431" t="s">
        <v>72</v>
      </c>
      <c r="O19431" t="s">
        <v>22</v>
      </c>
      <c r="P19431" t="s">
        <v>23</v>
      </c>
      <c r="Q19431" t="s">
        <v>30</v>
      </c>
    </row>
    <row r="19432" spans="1:17" x14ac:dyDescent="0.2">
      <c r="A19432" s="2">
        <v>42892</v>
      </c>
      <c r="B19432" t="s">
        <v>388</v>
      </c>
      <c r="C19432" t="s">
        <v>459</v>
      </c>
      <c r="D19432" t="s">
        <v>115</v>
      </c>
      <c r="E19432" t="s">
        <v>115</v>
      </c>
      <c r="F19432">
        <v>100</v>
      </c>
      <c r="G19432">
        <v>169</v>
      </c>
      <c r="H19432">
        <v>331</v>
      </c>
      <c r="I19432">
        <v>115</v>
      </c>
      <c r="J19432">
        <v>2</v>
      </c>
      <c r="K19432">
        <v>0</v>
      </c>
      <c r="L19432" t="s">
        <v>28</v>
      </c>
      <c r="M19432" t="s">
        <v>1691</v>
      </c>
      <c r="N19432" t="s">
        <v>388</v>
      </c>
      <c r="O19432" t="s">
        <v>22</v>
      </c>
      <c r="P19432" t="s">
        <v>23</v>
      </c>
      <c r="Q19432" t="s">
        <v>24</v>
      </c>
    </row>
    <row r="19433" spans="1:17" x14ac:dyDescent="0.2">
      <c r="A19433" s="2">
        <v>42892</v>
      </c>
      <c r="B19433" t="s">
        <v>123</v>
      </c>
      <c r="C19433" t="s">
        <v>384</v>
      </c>
      <c r="D19433" t="s">
        <v>50</v>
      </c>
      <c r="E19433" t="s">
        <v>50</v>
      </c>
      <c r="F19433">
        <v>55</v>
      </c>
      <c r="G19433">
        <v>161</v>
      </c>
      <c r="H19433">
        <v>634</v>
      </c>
      <c r="I19433">
        <v>135</v>
      </c>
      <c r="J19433">
        <v>1</v>
      </c>
      <c r="K19433">
        <v>1</v>
      </c>
      <c r="L19433" t="s">
        <v>28</v>
      </c>
      <c r="M19433" t="s">
        <v>1553</v>
      </c>
      <c r="N19433" t="s">
        <v>123</v>
      </c>
      <c r="O19433" t="s">
        <v>22</v>
      </c>
      <c r="P19433" t="s">
        <v>23</v>
      </c>
      <c r="Q19433" t="s">
        <v>30</v>
      </c>
    </row>
    <row r="19434" spans="1:17" x14ac:dyDescent="0.2">
      <c r="A19434" s="2">
        <v>42892</v>
      </c>
      <c r="B19434" t="s">
        <v>184</v>
      </c>
      <c r="C19434" t="s">
        <v>168</v>
      </c>
      <c r="D19434" t="s">
        <v>50</v>
      </c>
      <c r="E19434" t="s">
        <v>50</v>
      </c>
      <c r="F19434">
        <v>182</v>
      </c>
      <c r="G19434">
        <v>37</v>
      </c>
      <c r="H19434">
        <v>83</v>
      </c>
      <c r="I19434">
        <v>737</v>
      </c>
      <c r="J19434">
        <v>1</v>
      </c>
      <c r="K19434">
        <v>0</v>
      </c>
      <c r="L19434" t="s">
        <v>28</v>
      </c>
      <c r="M19434" t="s">
        <v>846</v>
      </c>
      <c r="N19434" t="s">
        <v>69</v>
      </c>
      <c r="O19434" t="s">
        <v>122</v>
      </c>
      <c r="P19434" t="s">
        <v>23</v>
      </c>
      <c r="Q19434" t="s">
        <v>24</v>
      </c>
    </row>
    <row r="19435" spans="1:17" x14ac:dyDescent="0.2">
      <c r="A19435" s="2">
        <v>42892</v>
      </c>
      <c r="B19435" t="s">
        <v>166</v>
      </c>
      <c r="C19435" t="s">
        <v>163</v>
      </c>
      <c r="D19435" t="s">
        <v>115</v>
      </c>
      <c r="E19435" t="s">
        <v>115</v>
      </c>
      <c r="F19435">
        <v>88</v>
      </c>
      <c r="G19435">
        <v>114</v>
      </c>
      <c r="H19435">
        <v>374</v>
      </c>
      <c r="I19435">
        <v>306</v>
      </c>
      <c r="J19435">
        <v>2</v>
      </c>
      <c r="K19435">
        <v>2</v>
      </c>
      <c r="L19435" t="s">
        <v>28</v>
      </c>
      <c r="M19435" t="s">
        <v>165</v>
      </c>
      <c r="N19435" t="s">
        <v>166</v>
      </c>
      <c r="O19435" t="s">
        <v>22</v>
      </c>
      <c r="P19435" t="s">
        <v>23</v>
      </c>
      <c r="Q19435" t="s">
        <v>30</v>
      </c>
    </row>
    <row r="19436" spans="1:17" x14ac:dyDescent="0.2">
      <c r="A19436" s="2">
        <v>42892</v>
      </c>
      <c r="B19436" t="s">
        <v>449</v>
      </c>
      <c r="C19436" t="s">
        <v>114</v>
      </c>
      <c r="D19436" t="s">
        <v>115</v>
      </c>
      <c r="E19436" t="s">
        <v>115</v>
      </c>
      <c r="F19436">
        <v>62</v>
      </c>
      <c r="G19436">
        <v>127</v>
      </c>
      <c r="H19436">
        <v>582</v>
      </c>
      <c r="I19436">
        <v>248</v>
      </c>
      <c r="J19436">
        <v>2</v>
      </c>
      <c r="K19436">
        <v>0</v>
      </c>
      <c r="L19436" t="s">
        <v>28</v>
      </c>
      <c r="M19436" t="s">
        <v>530</v>
      </c>
      <c r="N19436" t="s">
        <v>449</v>
      </c>
      <c r="O19436" t="s">
        <v>22</v>
      </c>
      <c r="P19436" t="s">
        <v>23</v>
      </c>
      <c r="Q19436" t="s">
        <v>24</v>
      </c>
    </row>
    <row r="19437" spans="1:17" x14ac:dyDescent="0.2">
      <c r="A19437" s="2">
        <v>42893</v>
      </c>
      <c r="B19437" t="s">
        <v>17</v>
      </c>
      <c r="C19437" t="s">
        <v>532</v>
      </c>
      <c r="D19437" t="s">
        <v>19</v>
      </c>
      <c r="E19437" t="s">
        <v>27</v>
      </c>
      <c r="F19437">
        <v>73</v>
      </c>
      <c r="G19437">
        <v>100</v>
      </c>
      <c r="H19437">
        <v>472</v>
      </c>
      <c r="I19437">
        <v>331</v>
      </c>
      <c r="J19437">
        <v>3</v>
      </c>
      <c r="K19437">
        <v>2</v>
      </c>
      <c r="L19437" t="s">
        <v>28</v>
      </c>
      <c r="M19437" t="s">
        <v>1715</v>
      </c>
      <c r="N19437" t="s">
        <v>17</v>
      </c>
      <c r="O19437" t="s">
        <v>22</v>
      </c>
      <c r="P19437" t="s">
        <v>23</v>
      </c>
      <c r="Q19437" t="s">
        <v>24</v>
      </c>
    </row>
    <row r="19438" spans="1:17" x14ac:dyDescent="0.2">
      <c r="A19438" s="2">
        <v>42893</v>
      </c>
      <c r="B19438" t="s">
        <v>182</v>
      </c>
      <c r="C19438" t="s">
        <v>572</v>
      </c>
      <c r="D19438" t="s">
        <v>115</v>
      </c>
      <c r="E19438" t="s">
        <v>115</v>
      </c>
      <c r="F19438">
        <v>82</v>
      </c>
      <c r="G19438">
        <v>126</v>
      </c>
      <c r="H19438">
        <v>424</v>
      </c>
      <c r="I19438">
        <v>251</v>
      </c>
      <c r="J19438">
        <v>8</v>
      </c>
      <c r="K19438">
        <v>1</v>
      </c>
      <c r="L19438" t="s">
        <v>28</v>
      </c>
      <c r="M19438" t="s">
        <v>677</v>
      </c>
      <c r="N19438" t="s">
        <v>182</v>
      </c>
      <c r="O19438" t="s">
        <v>22</v>
      </c>
      <c r="P19438" t="s">
        <v>23</v>
      </c>
      <c r="Q19438" t="s">
        <v>24</v>
      </c>
    </row>
    <row r="19439" spans="1:17" x14ac:dyDescent="0.2">
      <c r="A19439" s="2">
        <v>42893</v>
      </c>
      <c r="B19439" t="s">
        <v>204</v>
      </c>
      <c r="C19439" t="s">
        <v>1273</v>
      </c>
      <c r="D19439" t="s">
        <v>57</v>
      </c>
      <c r="E19439" t="s">
        <v>57</v>
      </c>
      <c r="F19439">
        <v>181</v>
      </c>
      <c r="G19439">
        <v>162</v>
      </c>
      <c r="H19439">
        <v>86</v>
      </c>
      <c r="I19439">
        <v>133</v>
      </c>
      <c r="J19439">
        <v>2</v>
      </c>
      <c r="K19439">
        <v>2</v>
      </c>
      <c r="L19439" t="s">
        <v>20</v>
      </c>
      <c r="M19439" t="s">
        <v>316</v>
      </c>
      <c r="N19439" t="s">
        <v>204</v>
      </c>
      <c r="O19439" t="s">
        <v>22</v>
      </c>
      <c r="P19439" t="s">
        <v>23</v>
      </c>
      <c r="Q19439" t="s">
        <v>30</v>
      </c>
    </row>
    <row r="19440" spans="1:17" x14ac:dyDescent="0.2">
      <c r="A19440" s="2">
        <v>42893</v>
      </c>
      <c r="B19440" t="s">
        <v>70</v>
      </c>
      <c r="C19440" t="s">
        <v>174</v>
      </c>
      <c r="D19440" t="s">
        <v>50</v>
      </c>
      <c r="E19440" t="s">
        <v>50</v>
      </c>
      <c r="F19440">
        <v>108</v>
      </c>
      <c r="G19440">
        <v>186</v>
      </c>
      <c r="H19440">
        <v>322</v>
      </c>
      <c r="I19440">
        <v>69</v>
      </c>
      <c r="J19440">
        <v>1</v>
      </c>
      <c r="K19440">
        <v>1</v>
      </c>
      <c r="L19440" t="s">
        <v>28</v>
      </c>
      <c r="M19440" t="s">
        <v>1326</v>
      </c>
      <c r="N19440" t="s">
        <v>70</v>
      </c>
      <c r="O19440" t="s">
        <v>22</v>
      </c>
      <c r="P19440" t="s">
        <v>23</v>
      </c>
      <c r="Q19440" t="s">
        <v>30</v>
      </c>
    </row>
    <row r="19441" spans="1:17" x14ac:dyDescent="0.2">
      <c r="A19441" s="2">
        <v>42893</v>
      </c>
      <c r="B19441" t="s">
        <v>345</v>
      </c>
      <c r="C19441" t="s">
        <v>453</v>
      </c>
      <c r="D19441" t="s">
        <v>50</v>
      </c>
      <c r="E19441" t="s">
        <v>27</v>
      </c>
      <c r="F19441">
        <v>122</v>
      </c>
      <c r="G19441">
        <v>89</v>
      </c>
      <c r="H19441">
        <v>270</v>
      </c>
      <c r="I19441">
        <v>361</v>
      </c>
      <c r="J19441">
        <v>3</v>
      </c>
      <c r="K19441">
        <v>0</v>
      </c>
      <c r="L19441" t="s">
        <v>28</v>
      </c>
      <c r="M19441" t="s">
        <v>360</v>
      </c>
      <c r="N19441" t="s">
        <v>345</v>
      </c>
      <c r="O19441" t="s">
        <v>22</v>
      </c>
      <c r="P19441" t="s">
        <v>23</v>
      </c>
      <c r="Q19441" t="s">
        <v>24</v>
      </c>
    </row>
    <row r="19442" spans="1:17" x14ac:dyDescent="0.2">
      <c r="A19442" s="2">
        <v>42893</v>
      </c>
      <c r="B19442" t="s">
        <v>254</v>
      </c>
      <c r="C19442" t="s">
        <v>177</v>
      </c>
      <c r="D19442" t="s">
        <v>115</v>
      </c>
      <c r="E19442" t="s">
        <v>115</v>
      </c>
      <c r="F19442">
        <v>148</v>
      </c>
      <c r="G19442">
        <v>109</v>
      </c>
      <c r="H19442">
        <v>179</v>
      </c>
      <c r="I19442">
        <v>318</v>
      </c>
      <c r="J19442">
        <v>0</v>
      </c>
      <c r="K19442">
        <v>0</v>
      </c>
      <c r="L19442" t="s">
        <v>28</v>
      </c>
      <c r="M19442" t="s">
        <v>253</v>
      </c>
      <c r="N19442" t="s">
        <v>254</v>
      </c>
      <c r="O19442" t="s">
        <v>22</v>
      </c>
      <c r="P19442" t="s">
        <v>23</v>
      </c>
      <c r="Q19442" t="s">
        <v>30</v>
      </c>
    </row>
    <row r="19443" spans="1:17" x14ac:dyDescent="0.2">
      <c r="A19443" s="2">
        <v>42893</v>
      </c>
      <c r="B19443" t="s">
        <v>164</v>
      </c>
      <c r="C19443" t="s">
        <v>133</v>
      </c>
      <c r="D19443" t="s">
        <v>115</v>
      </c>
      <c r="E19443" t="s">
        <v>115</v>
      </c>
      <c r="F19443">
        <v>120</v>
      </c>
      <c r="G19443">
        <v>43</v>
      </c>
      <c r="H19443">
        <v>280</v>
      </c>
      <c r="I19443">
        <v>703</v>
      </c>
      <c r="J19443">
        <v>0</v>
      </c>
      <c r="K19443">
        <v>0</v>
      </c>
      <c r="L19443" t="s">
        <v>28</v>
      </c>
      <c r="M19443" t="s">
        <v>1716</v>
      </c>
      <c r="N19443" t="s">
        <v>176</v>
      </c>
      <c r="O19443" t="s">
        <v>122</v>
      </c>
      <c r="P19443" t="s">
        <v>23</v>
      </c>
      <c r="Q19443" t="s">
        <v>30</v>
      </c>
    </row>
    <row r="19444" spans="1:17" x14ac:dyDescent="0.2">
      <c r="A19444" s="2">
        <v>42893</v>
      </c>
      <c r="B19444" t="s">
        <v>119</v>
      </c>
      <c r="C19444" t="s">
        <v>18</v>
      </c>
      <c r="D19444" t="s">
        <v>50</v>
      </c>
      <c r="E19444" t="s">
        <v>19</v>
      </c>
      <c r="F19444">
        <v>12</v>
      </c>
      <c r="G19444">
        <v>16</v>
      </c>
      <c r="H19444">
        <v>1193</v>
      </c>
      <c r="I19444">
        <v>1098</v>
      </c>
      <c r="J19444">
        <v>3</v>
      </c>
      <c r="K19444">
        <v>0</v>
      </c>
      <c r="L19444" t="s">
        <v>28</v>
      </c>
      <c r="M19444" t="s">
        <v>780</v>
      </c>
      <c r="N19444" t="s">
        <v>67</v>
      </c>
      <c r="O19444" t="s">
        <v>122</v>
      </c>
      <c r="P19444" t="s">
        <v>23</v>
      </c>
      <c r="Q19444" t="s">
        <v>24</v>
      </c>
    </row>
    <row r="19445" spans="1:17" x14ac:dyDescent="0.2">
      <c r="A19445" s="2">
        <v>42893</v>
      </c>
      <c r="B19445" t="s">
        <v>143</v>
      </c>
      <c r="C19445" t="s">
        <v>469</v>
      </c>
      <c r="D19445" t="s">
        <v>115</v>
      </c>
      <c r="E19445" t="s">
        <v>115</v>
      </c>
      <c r="F19445">
        <v>45</v>
      </c>
      <c r="G19445">
        <v>77</v>
      </c>
      <c r="H19445">
        <v>689</v>
      </c>
      <c r="I19445">
        <v>435</v>
      </c>
      <c r="J19445">
        <v>1</v>
      </c>
      <c r="K19445">
        <v>1</v>
      </c>
      <c r="L19445" t="s">
        <v>1557</v>
      </c>
      <c r="M19445" t="s">
        <v>1634</v>
      </c>
      <c r="N19445" t="s">
        <v>143</v>
      </c>
      <c r="O19445" t="s">
        <v>22</v>
      </c>
      <c r="P19445" t="s">
        <v>23</v>
      </c>
      <c r="Q19445" t="s">
        <v>30</v>
      </c>
    </row>
    <row r="19446" spans="1:17" x14ac:dyDescent="0.2">
      <c r="A19446" s="2">
        <v>42893</v>
      </c>
      <c r="B19446" t="s">
        <v>106</v>
      </c>
      <c r="C19446" t="s">
        <v>43</v>
      </c>
      <c r="D19446" t="s">
        <v>50</v>
      </c>
      <c r="E19446" t="s">
        <v>19</v>
      </c>
      <c r="F19446">
        <v>10</v>
      </c>
      <c r="G19446">
        <v>5</v>
      </c>
      <c r="H19446">
        <v>1198</v>
      </c>
      <c r="I19446">
        <v>1365</v>
      </c>
      <c r="J19446">
        <v>2</v>
      </c>
      <c r="K19446">
        <v>2</v>
      </c>
      <c r="L19446" t="s">
        <v>28</v>
      </c>
      <c r="M19446" t="s">
        <v>1037</v>
      </c>
      <c r="N19446" t="s">
        <v>106</v>
      </c>
      <c r="O19446" t="s">
        <v>22</v>
      </c>
      <c r="P19446" t="s">
        <v>23</v>
      </c>
      <c r="Q19446" t="s">
        <v>30</v>
      </c>
    </row>
    <row r="19447" spans="1:17" x14ac:dyDescent="0.2">
      <c r="A19447" s="2">
        <v>42893</v>
      </c>
      <c r="B19447" t="s">
        <v>176</v>
      </c>
      <c r="C19447" t="s">
        <v>649</v>
      </c>
      <c r="D19447" t="s">
        <v>115</v>
      </c>
      <c r="E19447" t="s">
        <v>115</v>
      </c>
      <c r="F19447">
        <v>75</v>
      </c>
      <c r="G19447">
        <v>172</v>
      </c>
      <c r="H19447">
        <v>449</v>
      </c>
      <c r="I19447">
        <v>113</v>
      </c>
      <c r="J19447">
        <v>4</v>
      </c>
      <c r="K19447">
        <v>0</v>
      </c>
      <c r="L19447" t="s">
        <v>28</v>
      </c>
      <c r="M19447" t="s">
        <v>861</v>
      </c>
      <c r="N19447" t="s">
        <v>391</v>
      </c>
      <c r="O19447" t="s">
        <v>122</v>
      </c>
      <c r="P19447" t="s">
        <v>23</v>
      </c>
      <c r="Q19447" t="s">
        <v>24</v>
      </c>
    </row>
    <row r="19448" spans="1:17" x14ac:dyDescent="0.2">
      <c r="A19448" s="2">
        <v>42894</v>
      </c>
      <c r="B19448" t="s">
        <v>55</v>
      </c>
      <c r="C19448" t="s">
        <v>113</v>
      </c>
      <c r="D19448" t="s">
        <v>57</v>
      </c>
      <c r="E19448" t="s">
        <v>115</v>
      </c>
      <c r="F19448">
        <v>48</v>
      </c>
      <c r="G19448">
        <v>53</v>
      </c>
      <c r="H19448">
        <v>681</v>
      </c>
      <c r="I19448">
        <v>635</v>
      </c>
      <c r="J19448">
        <v>3</v>
      </c>
      <c r="K19448">
        <v>2</v>
      </c>
      <c r="L19448" t="s">
        <v>20</v>
      </c>
      <c r="M19448" t="s">
        <v>341</v>
      </c>
      <c r="N19448" t="s">
        <v>55</v>
      </c>
      <c r="O19448" t="s">
        <v>22</v>
      </c>
      <c r="P19448" t="s">
        <v>23</v>
      </c>
      <c r="Q19448" t="s">
        <v>24</v>
      </c>
    </row>
    <row r="19449" spans="1:17" x14ac:dyDescent="0.2">
      <c r="A19449" s="2">
        <v>42894</v>
      </c>
      <c r="B19449" t="s">
        <v>648</v>
      </c>
      <c r="C19449" t="s">
        <v>363</v>
      </c>
      <c r="D19449" t="s">
        <v>115</v>
      </c>
      <c r="E19449" t="s">
        <v>115</v>
      </c>
      <c r="F19449">
        <v>174</v>
      </c>
      <c r="G19449">
        <v>175</v>
      </c>
      <c r="H19449">
        <v>107</v>
      </c>
      <c r="I19449">
        <v>105</v>
      </c>
      <c r="J19449">
        <v>0</v>
      </c>
      <c r="K19449">
        <v>2</v>
      </c>
      <c r="L19449" t="s">
        <v>28</v>
      </c>
      <c r="M19449" t="s">
        <v>717</v>
      </c>
      <c r="N19449" t="s">
        <v>648</v>
      </c>
      <c r="O19449" t="s">
        <v>22</v>
      </c>
      <c r="P19449" t="s">
        <v>23</v>
      </c>
      <c r="Q19449" t="s">
        <v>41</v>
      </c>
    </row>
    <row r="19450" spans="1:17" x14ac:dyDescent="0.2">
      <c r="A19450" s="2">
        <v>42894</v>
      </c>
      <c r="B19450" t="s">
        <v>131</v>
      </c>
      <c r="C19450" t="s">
        <v>531</v>
      </c>
      <c r="D19450" t="s">
        <v>27</v>
      </c>
      <c r="E19450" t="s">
        <v>27</v>
      </c>
      <c r="F19450">
        <v>19</v>
      </c>
      <c r="G19450">
        <v>59</v>
      </c>
      <c r="H19450">
        <v>912</v>
      </c>
      <c r="I19450">
        <v>626</v>
      </c>
      <c r="J19450">
        <v>0</v>
      </c>
      <c r="K19450">
        <v>0</v>
      </c>
      <c r="L19450" t="s">
        <v>20</v>
      </c>
      <c r="M19450" t="s">
        <v>637</v>
      </c>
      <c r="N19450" t="s">
        <v>131</v>
      </c>
      <c r="O19450" t="s">
        <v>22</v>
      </c>
      <c r="P19450" t="s">
        <v>23</v>
      </c>
      <c r="Q19450" t="s">
        <v>30</v>
      </c>
    </row>
    <row r="19451" spans="1:17" x14ac:dyDescent="0.2">
      <c r="A19451" s="2">
        <v>42894</v>
      </c>
      <c r="B19451" t="s">
        <v>31</v>
      </c>
      <c r="C19451" t="s">
        <v>32</v>
      </c>
      <c r="D19451" t="s">
        <v>19</v>
      </c>
      <c r="E19451" t="s">
        <v>19</v>
      </c>
      <c r="F19451">
        <v>24</v>
      </c>
      <c r="G19451">
        <v>58</v>
      </c>
      <c r="H19451">
        <v>858</v>
      </c>
      <c r="I19451">
        <v>629</v>
      </c>
      <c r="J19451">
        <v>1</v>
      </c>
      <c r="K19451">
        <v>1</v>
      </c>
      <c r="L19451" t="s">
        <v>28</v>
      </c>
      <c r="M19451" t="s">
        <v>1556</v>
      </c>
      <c r="N19451" t="s">
        <v>77</v>
      </c>
      <c r="O19451" t="s">
        <v>122</v>
      </c>
      <c r="P19451" t="s">
        <v>23</v>
      </c>
      <c r="Q19451" t="s">
        <v>30</v>
      </c>
    </row>
    <row r="19452" spans="1:17" x14ac:dyDescent="0.2">
      <c r="A19452" s="2">
        <v>42894</v>
      </c>
      <c r="B19452" t="s">
        <v>26</v>
      </c>
      <c r="C19452" t="s">
        <v>304</v>
      </c>
      <c r="D19452" t="s">
        <v>27</v>
      </c>
      <c r="E19452" t="s">
        <v>27</v>
      </c>
      <c r="F19452">
        <v>17</v>
      </c>
      <c r="G19452">
        <v>69</v>
      </c>
      <c r="H19452">
        <v>1049</v>
      </c>
      <c r="I19452">
        <v>517</v>
      </c>
      <c r="J19452">
        <v>3</v>
      </c>
      <c r="K19452">
        <v>0</v>
      </c>
      <c r="L19452" t="s">
        <v>20</v>
      </c>
      <c r="M19452" t="s">
        <v>219</v>
      </c>
      <c r="N19452" t="s">
        <v>26</v>
      </c>
      <c r="O19452" t="s">
        <v>22</v>
      </c>
      <c r="P19452" t="s">
        <v>23</v>
      </c>
      <c r="Q19452" t="s">
        <v>24</v>
      </c>
    </row>
    <row r="19453" spans="1:17" x14ac:dyDescent="0.2">
      <c r="A19453" s="2">
        <v>42894</v>
      </c>
      <c r="B19453" t="s">
        <v>42</v>
      </c>
      <c r="C19453" t="s">
        <v>38</v>
      </c>
      <c r="D19453" t="s">
        <v>19</v>
      </c>
      <c r="E19453" t="s">
        <v>19</v>
      </c>
      <c r="F19453">
        <v>15</v>
      </c>
      <c r="G19453">
        <v>36</v>
      </c>
      <c r="H19453">
        <v>1108</v>
      </c>
      <c r="I19453">
        <v>747</v>
      </c>
      <c r="J19453">
        <v>1</v>
      </c>
      <c r="K19453">
        <v>0</v>
      </c>
      <c r="L19453" t="s">
        <v>28</v>
      </c>
      <c r="M19453" t="s">
        <v>1150</v>
      </c>
      <c r="N19453" t="s">
        <v>42</v>
      </c>
      <c r="O19453" t="s">
        <v>22</v>
      </c>
      <c r="P19453" t="s">
        <v>23</v>
      </c>
      <c r="Q19453" t="s">
        <v>24</v>
      </c>
    </row>
    <row r="19454" spans="1:17" x14ac:dyDescent="0.2">
      <c r="A19454" s="2">
        <v>42894</v>
      </c>
      <c r="B19454" t="s">
        <v>77</v>
      </c>
      <c r="C19454" t="s">
        <v>282</v>
      </c>
      <c r="D19454" t="s">
        <v>27</v>
      </c>
      <c r="E19454" t="s">
        <v>19</v>
      </c>
      <c r="F19454">
        <v>23</v>
      </c>
      <c r="G19454">
        <v>77</v>
      </c>
      <c r="H19454">
        <v>861</v>
      </c>
      <c r="I19454">
        <v>435</v>
      </c>
      <c r="J19454">
        <v>2</v>
      </c>
      <c r="K19454">
        <v>0</v>
      </c>
      <c r="L19454" t="s">
        <v>20</v>
      </c>
      <c r="M19454" t="s">
        <v>1278</v>
      </c>
      <c r="N19454" t="s">
        <v>77</v>
      </c>
      <c r="O19454" t="s">
        <v>22</v>
      </c>
      <c r="P19454" t="s">
        <v>23</v>
      </c>
      <c r="Q19454" t="s">
        <v>24</v>
      </c>
    </row>
    <row r="19455" spans="1:17" x14ac:dyDescent="0.2">
      <c r="A19455" s="2">
        <v>42895</v>
      </c>
      <c r="B19455" t="s">
        <v>737</v>
      </c>
      <c r="C19455" t="s">
        <v>94</v>
      </c>
      <c r="D19455" t="s">
        <v>50</v>
      </c>
      <c r="E19455" t="s">
        <v>50</v>
      </c>
      <c r="F19455">
        <v>186</v>
      </c>
      <c r="G19455">
        <v>33</v>
      </c>
      <c r="H19455">
        <v>68</v>
      </c>
      <c r="I19455">
        <v>801</v>
      </c>
      <c r="J19455">
        <v>1</v>
      </c>
      <c r="K19455">
        <v>0</v>
      </c>
      <c r="L19455" t="s">
        <v>20</v>
      </c>
      <c r="M19455" t="s">
        <v>819</v>
      </c>
      <c r="N19455" t="s">
        <v>737</v>
      </c>
      <c r="O19455" t="s">
        <v>22</v>
      </c>
      <c r="P19455" t="s">
        <v>23</v>
      </c>
      <c r="Q19455" t="s">
        <v>24</v>
      </c>
    </row>
    <row r="19456" spans="1:17" x14ac:dyDescent="0.2">
      <c r="A19456" s="2">
        <v>42895</v>
      </c>
      <c r="B19456" t="s">
        <v>39</v>
      </c>
      <c r="C19456" t="s">
        <v>25</v>
      </c>
      <c r="D19456" t="s">
        <v>19</v>
      </c>
      <c r="E19456" t="s">
        <v>19</v>
      </c>
      <c r="F19456">
        <v>2</v>
      </c>
      <c r="G19456">
        <v>1</v>
      </c>
      <c r="H19456">
        <v>1626</v>
      </c>
      <c r="I19456">
        <v>1715</v>
      </c>
      <c r="J19456">
        <v>1</v>
      </c>
      <c r="K19456">
        <v>0</v>
      </c>
      <c r="L19456" t="s">
        <v>1502</v>
      </c>
      <c r="M19456" t="s">
        <v>578</v>
      </c>
      <c r="N19456" t="s">
        <v>55</v>
      </c>
      <c r="O19456" t="s">
        <v>122</v>
      </c>
      <c r="P19456" t="s">
        <v>23</v>
      </c>
      <c r="Q19456" t="s">
        <v>24</v>
      </c>
    </row>
    <row r="19457" spans="1:17" x14ac:dyDescent="0.2">
      <c r="A19457" s="2">
        <v>42895</v>
      </c>
      <c r="B19457" t="s">
        <v>317</v>
      </c>
      <c r="C19457" t="s">
        <v>87</v>
      </c>
      <c r="D19457" t="s">
        <v>50</v>
      </c>
      <c r="E19457" t="s">
        <v>50</v>
      </c>
      <c r="F19457">
        <v>83</v>
      </c>
      <c r="G19457">
        <v>60</v>
      </c>
      <c r="H19457">
        <v>418</v>
      </c>
      <c r="I19457">
        <v>615</v>
      </c>
      <c r="J19457">
        <v>2</v>
      </c>
      <c r="K19457">
        <v>1</v>
      </c>
      <c r="L19457" t="s">
        <v>20</v>
      </c>
      <c r="M19457" t="s">
        <v>1369</v>
      </c>
      <c r="N19457" t="s">
        <v>317</v>
      </c>
      <c r="O19457" t="s">
        <v>22</v>
      </c>
      <c r="P19457" t="s">
        <v>23</v>
      </c>
      <c r="Q19457" t="s">
        <v>24</v>
      </c>
    </row>
    <row r="19458" spans="1:17" x14ac:dyDescent="0.2">
      <c r="A19458" s="2">
        <v>42895</v>
      </c>
      <c r="B19458" t="s">
        <v>646</v>
      </c>
      <c r="C19458" t="s">
        <v>153</v>
      </c>
      <c r="D19458" t="s">
        <v>50</v>
      </c>
      <c r="E19458" t="s">
        <v>50</v>
      </c>
      <c r="F19458">
        <v>29</v>
      </c>
      <c r="G19458">
        <v>40</v>
      </c>
      <c r="H19458">
        <v>835</v>
      </c>
      <c r="I19458">
        <v>726</v>
      </c>
      <c r="J19458">
        <v>0</v>
      </c>
      <c r="K19458">
        <v>0</v>
      </c>
      <c r="L19458" t="s">
        <v>20</v>
      </c>
      <c r="M19458" t="s">
        <v>909</v>
      </c>
      <c r="N19458" t="s">
        <v>646</v>
      </c>
      <c r="O19458" t="s">
        <v>22</v>
      </c>
      <c r="P19458" t="s">
        <v>23</v>
      </c>
      <c r="Q19458" t="s">
        <v>30</v>
      </c>
    </row>
    <row r="19459" spans="1:17" x14ac:dyDescent="0.2">
      <c r="A19459" s="2">
        <v>42895</v>
      </c>
      <c r="B19459" t="s">
        <v>81</v>
      </c>
      <c r="C19459" t="s">
        <v>147</v>
      </c>
      <c r="D19459" t="s">
        <v>50</v>
      </c>
      <c r="E19459" t="s">
        <v>50</v>
      </c>
      <c r="F19459">
        <v>98</v>
      </c>
      <c r="G19459">
        <v>7</v>
      </c>
      <c r="H19459">
        <v>337</v>
      </c>
      <c r="I19459">
        <v>1291</v>
      </c>
      <c r="J19459">
        <v>0</v>
      </c>
      <c r="K19459">
        <v>2</v>
      </c>
      <c r="L19459" t="s">
        <v>20</v>
      </c>
      <c r="M19459" t="s">
        <v>83</v>
      </c>
      <c r="N19459" t="s">
        <v>81</v>
      </c>
      <c r="O19459" t="s">
        <v>22</v>
      </c>
      <c r="P19459" t="s">
        <v>23</v>
      </c>
      <c r="Q19459" t="s">
        <v>41</v>
      </c>
    </row>
    <row r="19460" spans="1:17" x14ac:dyDescent="0.2">
      <c r="A19460" s="2">
        <v>42895</v>
      </c>
      <c r="B19460" t="s">
        <v>48</v>
      </c>
      <c r="C19460" t="s">
        <v>53</v>
      </c>
      <c r="D19460" t="s">
        <v>50</v>
      </c>
      <c r="E19460" t="s">
        <v>50</v>
      </c>
      <c r="F19460">
        <v>80</v>
      </c>
      <c r="G19460">
        <v>9</v>
      </c>
      <c r="H19460">
        <v>431</v>
      </c>
      <c r="I19460">
        <v>1263</v>
      </c>
      <c r="J19460">
        <v>0</v>
      </c>
      <c r="K19460">
        <v>2</v>
      </c>
      <c r="L19460" t="s">
        <v>20</v>
      </c>
      <c r="M19460" t="s">
        <v>866</v>
      </c>
      <c r="N19460" t="s">
        <v>48</v>
      </c>
      <c r="O19460" t="s">
        <v>22</v>
      </c>
      <c r="P19460" t="s">
        <v>23</v>
      </c>
      <c r="Q19460" t="s">
        <v>41</v>
      </c>
    </row>
    <row r="19461" spans="1:17" x14ac:dyDescent="0.2">
      <c r="A19461" s="2">
        <v>42895</v>
      </c>
      <c r="B19461" t="s">
        <v>1693</v>
      </c>
      <c r="C19461" t="s">
        <v>145</v>
      </c>
      <c r="D19461" t="s">
        <v>50</v>
      </c>
      <c r="E19461" t="s">
        <v>50</v>
      </c>
      <c r="F19461">
        <v>206</v>
      </c>
      <c r="G19461">
        <v>91</v>
      </c>
      <c r="H19461">
        <v>0</v>
      </c>
      <c r="I19461">
        <v>355</v>
      </c>
      <c r="J19461">
        <v>1</v>
      </c>
      <c r="K19461">
        <v>2</v>
      </c>
      <c r="L19461" t="s">
        <v>20</v>
      </c>
      <c r="M19461" t="s">
        <v>1001</v>
      </c>
      <c r="N19461" t="s">
        <v>82</v>
      </c>
      <c r="O19461" t="s">
        <v>122</v>
      </c>
      <c r="P19461" t="s">
        <v>23</v>
      </c>
      <c r="Q19461" t="s">
        <v>41</v>
      </c>
    </row>
    <row r="19462" spans="1:17" x14ac:dyDescent="0.2">
      <c r="A19462" s="2">
        <v>42895</v>
      </c>
      <c r="B19462" t="s">
        <v>101</v>
      </c>
      <c r="C19462" t="s">
        <v>82</v>
      </c>
      <c r="D19462" t="s">
        <v>50</v>
      </c>
      <c r="E19462" t="s">
        <v>50</v>
      </c>
      <c r="F19462">
        <v>122</v>
      </c>
      <c r="G19462">
        <v>8</v>
      </c>
      <c r="H19462">
        <v>271</v>
      </c>
      <c r="I19462">
        <v>1266</v>
      </c>
      <c r="J19462">
        <v>0</v>
      </c>
      <c r="K19462">
        <v>3</v>
      </c>
      <c r="L19462" t="s">
        <v>20</v>
      </c>
      <c r="M19462" t="s">
        <v>331</v>
      </c>
      <c r="N19462" t="s">
        <v>101</v>
      </c>
      <c r="O19462" t="s">
        <v>22</v>
      </c>
      <c r="P19462" t="s">
        <v>23</v>
      </c>
      <c r="Q19462" t="s">
        <v>41</v>
      </c>
    </row>
    <row r="19463" spans="1:17" x14ac:dyDescent="0.2">
      <c r="A19463" s="2">
        <v>42895</v>
      </c>
      <c r="B19463" t="s">
        <v>718</v>
      </c>
      <c r="C19463" t="s">
        <v>419</v>
      </c>
      <c r="D19463" t="s">
        <v>36</v>
      </c>
      <c r="E19463" t="s">
        <v>36</v>
      </c>
      <c r="F19463">
        <v>92</v>
      </c>
      <c r="G19463">
        <v>194</v>
      </c>
      <c r="H19463">
        <v>351</v>
      </c>
      <c r="I19463">
        <v>56</v>
      </c>
      <c r="J19463">
        <v>5</v>
      </c>
      <c r="K19463">
        <v>1</v>
      </c>
      <c r="L19463" t="s">
        <v>62</v>
      </c>
      <c r="M19463" t="s">
        <v>1714</v>
      </c>
      <c r="N19463" t="s">
        <v>183</v>
      </c>
      <c r="O19463" t="s">
        <v>122</v>
      </c>
      <c r="P19463" t="s">
        <v>23</v>
      </c>
      <c r="Q19463" t="s">
        <v>24</v>
      </c>
    </row>
    <row r="19464" spans="1:17" x14ac:dyDescent="0.2">
      <c r="A19464" s="2">
        <v>42895</v>
      </c>
      <c r="B19464" t="s">
        <v>126</v>
      </c>
      <c r="C19464" t="s">
        <v>97</v>
      </c>
      <c r="D19464" t="s">
        <v>50</v>
      </c>
      <c r="E19464" t="s">
        <v>50</v>
      </c>
      <c r="F19464">
        <v>31</v>
      </c>
      <c r="G19464">
        <v>145</v>
      </c>
      <c r="H19464">
        <v>819</v>
      </c>
      <c r="I19464">
        <v>183</v>
      </c>
      <c r="J19464">
        <v>5</v>
      </c>
      <c r="K19464">
        <v>0</v>
      </c>
      <c r="L19464" t="s">
        <v>20</v>
      </c>
      <c r="M19464" t="s">
        <v>157</v>
      </c>
      <c r="N19464" t="s">
        <v>126</v>
      </c>
      <c r="O19464" t="s">
        <v>22</v>
      </c>
      <c r="P19464" t="s">
        <v>23</v>
      </c>
      <c r="Q19464" t="s">
        <v>24</v>
      </c>
    </row>
    <row r="19465" spans="1:17" x14ac:dyDescent="0.2">
      <c r="A19465" s="2">
        <v>42895</v>
      </c>
      <c r="B19465" t="s">
        <v>95</v>
      </c>
      <c r="C19465" t="s">
        <v>107</v>
      </c>
      <c r="D19465" t="s">
        <v>50</v>
      </c>
      <c r="E19465" t="s">
        <v>19</v>
      </c>
      <c r="F19465">
        <v>63</v>
      </c>
      <c r="G19465">
        <v>4</v>
      </c>
      <c r="H19465">
        <v>560</v>
      </c>
      <c r="I19465">
        <v>1422</v>
      </c>
      <c r="J19465">
        <v>1</v>
      </c>
      <c r="K19465">
        <v>1</v>
      </c>
      <c r="L19465" t="s">
        <v>28</v>
      </c>
      <c r="M19465" t="s">
        <v>326</v>
      </c>
      <c r="N19465" t="s">
        <v>95</v>
      </c>
      <c r="O19465" t="s">
        <v>22</v>
      </c>
      <c r="P19465" t="s">
        <v>23</v>
      </c>
      <c r="Q19465" t="s">
        <v>30</v>
      </c>
    </row>
    <row r="19466" spans="1:17" x14ac:dyDescent="0.2">
      <c r="A19466" s="2">
        <v>42895</v>
      </c>
      <c r="B19466" t="s">
        <v>354</v>
      </c>
      <c r="C19466" t="s">
        <v>655</v>
      </c>
      <c r="D19466" t="s">
        <v>57</v>
      </c>
      <c r="E19466" t="s">
        <v>57</v>
      </c>
      <c r="F19466">
        <v>180</v>
      </c>
      <c r="G19466">
        <v>153</v>
      </c>
      <c r="H19466">
        <v>89</v>
      </c>
      <c r="I19466">
        <v>168</v>
      </c>
      <c r="J19466">
        <v>3</v>
      </c>
      <c r="K19466">
        <v>2</v>
      </c>
      <c r="L19466" t="s">
        <v>20</v>
      </c>
      <c r="M19466" t="s">
        <v>357</v>
      </c>
      <c r="N19466" t="s">
        <v>354</v>
      </c>
      <c r="O19466" t="s">
        <v>22</v>
      </c>
      <c r="P19466" t="s">
        <v>23</v>
      </c>
      <c r="Q19466" t="s">
        <v>24</v>
      </c>
    </row>
    <row r="19467" spans="1:17" x14ac:dyDescent="0.2">
      <c r="A19467" s="2">
        <v>42895</v>
      </c>
      <c r="B19467" t="s">
        <v>380</v>
      </c>
      <c r="C19467" t="s">
        <v>378</v>
      </c>
      <c r="D19467" t="s">
        <v>36</v>
      </c>
      <c r="E19467" t="s">
        <v>36</v>
      </c>
      <c r="F19467">
        <v>158</v>
      </c>
      <c r="G19467">
        <v>97</v>
      </c>
      <c r="H19467">
        <v>140</v>
      </c>
      <c r="I19467">
        <v>341</v>
      </c>
      <c r="J19467">
        <v>1</v>
      </c>
      <c r="K19467">
        <v>3</v>
      </c>
      <c r="L19467" t="s">
        <v>62</v>
      </c>
      <c r="M19467" t="s">
        <v>1717</v>
      </c>
      <c r="N19467" t="s">
        <v>380</v>
      </c>
      <c r="O19467" t="s">
        <v>22</v>
      </c>
      <c r="P19467" t="s">
        <v>23</v>
      </c>
      <c r="Q19467" t="s">
        <v>41</v>
      </c>
    </row>
    <row r="19468" spans="1:17" x14ac:dyDescent="0.2">
      <c r="A19468" s="2">
        <v>42895</v>
      </c>
      <c r="B19468" t="s">
        <v>52</v>
      </c>
      <c r="C19468" t="s">
        <v>67</v>
      </c>
      <c r="D19468" t="s">
        <v>50</v>
      </c>
      <c r="E19468" t="s">
        <v>50</v>
      </c>
      <c r="F19468">
        <v>34</v>
      </c>
      <c r="G19468">
        <v>6</v>
      </c>
      <c r="H19468">
        <v>792</v>
      </c>
      <c r="I19468">
        <v>1332</v>
      </c>
      <c r="J19468">
        <v>2</v>
      </c>
      <c r="K19468">
        <v>1</v>
      </c>
      <c r="L19468" t="s">
        <v>20</v>
      </c>
      <c r="M19468" t="s">
        <v>68</v>
      </c>
      <c r="N19468" t="s">
        <v>52</v>
      </c>
      <c r="O19468" t="s">
        <v>22</v>
      </c>
      <c r="P19468" t="s">
        <v>23</v>
      </c>
      <c r="Q19468" t="s">
        <v>24</v>
      </c>
    </row>
    <row r="19469" spans="1:17" x14ac:dyDescent="0.2">
      <c r="A19469" s="2">
        <v>42896</v>
      </c>
      <c r="B19469" t="s">
        <v>386</v>
      </c>
      <c r="C19469" t="s">
        <v>100</v>
      </c>
      <c r="D19469" t="s">
        <v>50</v>
      </c>
      <c r="E19469" t="s">
        <v>50</v>
      </c>
      <c r="F19469">
        <v>76</v>
      </c>
      <c r="G19469">
        <v>28</v>
      </c>
      <c r="H19469">
        <v>438</v>
      </c>
      <c r="I19469">
        <v>837</v>
      </c>
      <c r="J19469">
        <v>0</v>
      </c>
      <c r="K19469">
        <v>1</v>
      </c>
      <c r="L19469" t="s">
        <v>20</v>
      </c>
      <c r="M19469" t="s">
        <v>595</v>
      </c>
      <c r="N19469" t="s">
        <v>386</v>
      </c>
      <c r="O19469" t="s">
        <v>22</v>
      </c>
      <c r="P19469" t="s">
        <v>23</v>
      </c>
      <c r="Q19469" t="s">
        <v>41</v>
      </c>
    </row>
    <row r="19470" spans="1:17" x14ac:dyDescent="0.2">
      <c r="A19470" s="2">
        <v>42896</v>
      </c>
      <c r="B19470" t="s">
        <v>224</v>
      </c>
      <c r="C19470" t="s">
        <v>267</v>
      </c>
      <c r="D19470" t="s">
        <v>36</v>
      </c>
      <c r="E19470" t="s">
        <v>36</v>
      </c>
      <c r="F19470">
        <v>41</v>
      </c>
      <c r="G19470">
        <v>141</v>
      </c>
      <c r="H19470">
        <v>704</v>
      </c>
      <c r="I19470">
        <v>188</v>
      </c>
      <c r="J19470">
        <v>3</v>
      </c>
      <c r="K19470">
        <v>1</v>
      </c>
      <c r="L19470" t="s">
        <v>62</v>
      </c>
      <c r="M19470" t="s">
        <v>236</v>
      </c>
      <c r="N19470" t="s">
        <v>224</v>
      </c>
      <c r="O19470" t="s">
        <v>22</v>
      </c>
      <c r="P19470" t="s">
        <v>23</v>
      </c>
      <c r="Q19470" t="s">
        <v>24</v>
      </c>
    </row>
    <row r="19471" spans="1:17" x14ac:dyDescent="0.2">
      <c r="A19471" s="2">
        <v>42896</v>
      </c>
      <c r="B19471" t="s">
        <v>172</v>
      </c>
      <c r="C19471" t="s">
        <v>1545</v>
      </c>
      <c r="D19471" t="s">
        <v>36</v>
      </c>
      <c r="E19471" t="s">
        <v>36</v>
      </c>
      <c r="F19471">
        <v>148</v>
      </c>
      <c r="G19471">
        <v>147</v>
      </c>
      <c r="H19471">
        <v>179</v>
      </c>
      <c r="I19471">
        <v>182</v>
      </c>
      <c r="J19471">
        <v>3</v>
      </c>
      <c r="K19471">
        <v>0</v>
      </c>
      <c r="L19471" t="s">
        <v>62</v>
      </c>
      <c r="M19471" t="s">
        <v>616</v>
      </c>
      <c r="N19471" t="s">
        <v>172</v>
      </c>
      <c r="O19471" t="s">
        <v>22</v>
      </c>
      <c r="P19471" t="s">
        <v>23</v>
      </c>
      <c r="Q19471" t="s">
        <v>24</v>
      </c>
    </row>
    <row r="19472" spans="1:17" x14ac:dyDescent="0.2">
      <c r="A19472" s="2">
        <v>42896</v>
      </c>
      <c r="B19472" t="s">
        <v>120</v>
      </c>
      <c r="C19472" t="s">
        <v>110</v>
      </c>
      <c r="D19472" t="s">
        <v>36</v>
      </c>
      <c r="E19472" t="s">
        <v>36</v>
      </c>
      <c r="F19472">
        <v>32</v>
      </c>
      <c r="G19472">
        <v>56</v>
      </c>
      <c r="H19472">
        <v>811</v>
      </c>
      <c r="I19472">
        <v>631</v>
      </c>
      <c r="J19472">
        <v>1</v>
      </c>
      <c r="K19472">
        <v>0</v>
      </c>
      <c r="L19472" t="s">
        <v>62</v>
      </c>
      <c r="M19472" t="s">
        <v>152</v>
      </c>
      <c r="N19472" t="s">
        <v>120</v>
      </c>
      <c r="O19472" t="s">
        <v>22</v>
      </c>
      <c r="P19472" t="s">
        <v>23</v>
      </c>
      <c r="Q19472" t="s">
        <v>24</v>
      </c>
    </row>
    <row r="19473" spans="1:17" x14ac:dyDescent="0.2">
      <c r="A19473" s="2">
        <v>42896</v>
      </c>
      <c r="B19473" t="s">
        <v>890</v>
      </c>
      <c r="C19473" t="s">
        <v>61</v>
      </c>
      <c r="D19473" t="s">
        <v>36</v>
      </c>
      <c r="E19473" t="s">
        <v>36</v>
      </c>
      <c r="F19473">
        <v>39</v>
      </c>
      <c r="G19473">
        <v>85</v>
      </c>
      <c r="H19473">
        <v>728</v>
      </c>
      <c r="I19473">
        <v>412</v>
      </c>
      <c r="J19473">
        <v>3</v>
      </c>
      <c r="K19473">
        <v>1</v>
      </c>
      <c r="L19473" t="s">
        <v>62</v>
      </c>
      <c r="M19473" t="s">
        <v>920</v>
      </c>
      <c r="N19473" t="s">
        <v>890</v>
      </c>
      <c r="O19473" t="s">
        <v>22</v>
      </c>
      <c r="P19473" t="s">
        <v>23</v>
      </c>
      <c r="Q19473" t="s">
        <v>24</v>
      </c>
    </row>
    <row r="19474" spans="1:17" x14ac:dyDescent="0.2">
      <c r="A19474" s="2">
        <v>42896</v>
      </c>
      <c r="B19474" t="s">
        <v>129</v>
      </c>
      <c r="C19474" t="s">
        <v>125</v>
      </c>
      <c r="D19474" t="s">
        <v>50</v>
      </c>
      <c r="E19474" t="s">
        <v>50</v>
      </c>
      <c r="F19474">
        <v>3</v>
      </c>
      <c r="G19474">
        <v>204</v>
      </c>
      <c r="H19474">
        <v>1511</v>
      </c>
      <c r="I19474">
        <v>11</v>
      </c>
      <c r="J19474">
        <v>7</v>
      </c>
      <c r="K19474">
        <v>0</v>
      </c>
      <c r="L19474" t="s">
        <v>20</v>
      </c>
      <c r="M19474" t="s">
        <v>519</v>
      </c>
      <c r="N19474" t="s">
        <v>129</v>
      </c>
      <c r="O19474" t="s">
        <v>22</v>
      </c>
      <c r="P19474" t="s">
        <v>23</v>
      </c>
      <c r="Q19474" t="s">
        <v>24</v>
      </c>
    </row>
    <row r="19475" spans="1:17" x14ac:dyDescent="0.2">
      <c r="A19475" s="2">
        <v>42896</v>
      </c>
      <c r="B19475" t="s">
        <v>222</v>
      </c>
      <c r="C19475" t="s">
        <v>700</v>
      </c>
      <c r="D19475" t="s">
        <v>27</v>
      </c>
      <c r="E19475" t="s">
        <v>27</v>
      </c>
      <c r="F19475">
        <v>164</v>
      </c>
      <c r="G19475">
        <v>185</v>
      </c>
      <c r="H19475">
        <v>130</v>
      </c>
      <c r="I19475">
        <v>75</v>
      </c>
      <c r="J19475">
        <v>1</v>
      </c>
      <c r="K19475">
        <v>2</v>
      </c>
      <c r="L19475" t="s">
        <v>28</v>
      </c>
      <c r="M19475" t="s">
        <v>407</v>
      </c>
      <c r="N19475" t="s">
        <v>222</v>
      </c>
      <c r="O19475" t="s">
        <v>22</v>
      </c>
      <c r="P19475" t="s">
        <v>23</v>
      </c>
      <c r="Q19475" t="s">
        <v>41</v>
      </c>
    </row>
    <row r="19476" spans="1:17" x14ac:dyDescent="0.2">
      <c r="A19476" s="2">
        <v>42896</v>
      </c>
      <c r="B19476" t="s">
        <v>202</v>
      </c>
      <c r="C19476" t="s">
        <v>352</v>
      </c>
      <c r="D19476" t="s">
        <v>36</v>
      </c>
      <c r="E19476" t="s">
        <v>36</v>
      </c>
      <c r="F19476">
        <v>103</v>
      </c>
      <c r="G19476">
        <v>94</v>
      </c>
      <c r="H19476">
        <v>329</v>
      </c>
      <c r="I19476">
        <v>345</v>
      </c>
      <c r="J19476">
        <v>1</v>
      </c>
      <c r="K19476">
        <v>0</v>
      </c>
      <c r="L19476" t="s">
        <v>62</v>
      </c>
      <c r="M19476" t="s">
        <v>376</v>
      </c>
      <c r="N19476" t="s">
        <v>202</v>
      </c>
      <c r="O19476" t="s">
        <v>22</v>
      </c>
      <c r="P19476" t="s">
        <v>23</v>
      </c>
      <c r="Q19476" t="s">
        <v>24</v>
      </c>
    </row>
    <row r="19477" spans="1:17" x14ac:dyDescent="0.2">
      <c r="A19477" s="2">
        <v>42896</v>
      </c>
      <c r="B19477" t="s">
        <v>136</v>
      </c>
      <c r="C19477" t="s">
        <v>34</v>
      </c>
      <c r="D19477" t="s">
        <v>36</v>
      </c>
      <c r="E19477" t="s">
        <v>36</v>
      </c>
      <c r="F19477">
        <v>47</v>
      </c>
      <c r="G19477">
        <v>72</v>
      </c>
      <c r="H19477">
        <v>684</v>
      </c>
      <c r="I19477">
        <v>475</v>
      </c>
      <c r="J19477">
        <v>2</v>
      </c>
      <c r="K19477">
        <v>3</v>
      </c>
      <c r="L19477" t="s">
        <v>62</v>
      </c>
      <c r="M19477" t="s">
        <v>431</v>
      </c>
      <c r="N19477" t="s">
        <v>136</v>
      </c>
      <c r="O19477" t="s">
        <v>22</v>
      </c>
      <c r="P19477" t="s">
        <v>23</v>
      </c>
      <c r="Q19477" t="s">
        <v>41</v>
      </c>
    </row>
    <row r="19478" spans="1:17" x14ac:dyDescent="0.2">
      <c r="A19478" s="2">
        <v>42896</v>
      </c>
      <c r="B19478" t="s">
        <v>560</v>
      </c>
      <c r="C19478" t="s">
        <v>72</v>
      </c>
      <c r="D19478" t="s">
        <v>50</v>
      </c>
      <c r="E19478" t="s">
        <v>50</v>
      </c>
      <c r="F19478">
        <v>100</v>
      </c>
      <c r="G19478">
        <v>51</v>
      </c>
      <c r="H19478">
        <v>331</v>
      </c>
      <c r="I19478">
        <v>660</v>
      </c>
      <c r="J19478">
        <v>1</v>
      </c>
      <c r="K19478">
        <v>3</v>
      </c>
      <c r="L19478" t="s">
        <v>20</v>
      </c>
      <c r="M19478" t="s">
        <v>626</v>
      </c>
      <c r="N19478" t="s">
        <v>560</v>
      </c>
      <c r="O19478" t="s">
        <v>22</v>
      </c>
      <c r="P19478" t="s">
        <v>23</v>
      </c>
      <c r="Q19478" t="s">
        <v>41</v>
      </c>
    </row>
    <row r="19479" spans="1:17" x14ac:dyDescent="0.2">
      <c r="A19479" s="2">
        <v>42896</v>
      </c>
      <c r="B19479" t="s">
        <v>73</v>
      </c>
      <c r="C19479" t="s">
        <v>244</v>
      </c>
      <c r="D19479" t="s">
        <v>50</v>
      </c>
      <c r="E19479" t="s">
        <v>50</v>
      </c>
      <c r="F19479">
        <v>104</v>
      </c>
      <c r="G19479">
        <v>21</v>
      </c>
      <c r="H19479">
        <v>327</v>
      </c>
      <c r="I19479">
        <v>882</v>
      </c>
      <c r="J19479">
        <v>1</v>
      </c>
      <c r="K19479">
        <v>2</v>
      </c>
      <c r="L19479" t="s">
        <v>20</v>
      </c>
      <c r="M19479" t="s">
        <v>289</v>
      </c>
      <c r="N19479" t="s">
        <v>73</v>
      </c>
      <c r="O19479" t="s">
        <v>22</v>
      </c>
      <c r="P19479" t="s">
        <v>23</v>
      </c>
      <c r="Q19479" t="s">
        <v>41</v>
      </c>
    </row>
    <row r="19480" spans="1:17" x14ac:dyDescent="0.2">
      <c r="A19480" s="2">
        <v>42896</v>
      </c>
      <c r="B19480" t="s">
        <v>250</v>
      </c>
      <c r="C19480" t="s">
        <v>1284</v>
      </c>
      <c r="D19480" t="s">
        <v>36</v>
      </c>
      <c r="E19480" t="s">
        <v>36</v>
      </c>
      <c r="F19480">
        <v>117</v>
      </c>
      <c r="G19480">
        <v>144</v>
      </c>
      <c r="H19480">
        <v>287</v>
      </c>
      <c r="I19480">
        <v>185</v>
      </c>
      <c r="J19480">
        <v>1</v>
      </c>
      <c r="K19480">
        <v>0</v>
      </c>
      <c r="L19480" t="s">
        <v>62</v>
      </c>
      <c r="M19480" t="s">
        <v>634</v>
      </c>
      <c r="N19480" t="s">
        <v>250</v>
      </c>
      <c r="O19480" t="s">
        <v>22</v>
      </c>
      <c r="P19480" t="s">
        <v>23</v>
      </c>
      <c r="Q19480" t="s">
        <v>24</v>
      </c>
    </row>
    <row r="19481" spans="1:17" x14ac:dyDescent="0.2">
      <c r="A19481" s="2">
        <v>42896</v>
      </c>
      <c r="B19481" t="s">
        <v>111</v>
      </c>
      <c r="C19481" t="s">
        <v>141</v>
      </c>
      <c r="D19481" t="s">
        <v>36</v>
      </c>
      <c r="E19481" t="s">
        <v>36</v>
      </c>
      <c r="F19481">
        <v>66</v>
      </c>
      <c r="G19481">
        <v>86</v>
      </c>
      <c r="H19481">
        <v>544</v>
      </c>
      <c r="I19481">
        <v>408</v>
      </c>
      <c r="J19481">
        <v>2</v>
      </c>
      <c r="K19481">
        <v>1</v>
      </c>
      <c r="L19481" t="s">
        <v>62</v>
      </c>
      <c r="M19481" t="s">
        <v>218</v>
      </c>
      <c r="N19481" t="s">
        <v>111</v>
      </c>
      <c r="O19481" t="s">
        <v>22</v>
      </c>
      <c r="P19481" t="s">
        <v>23</v>
      </c>
      <c r="Q19481" t="s">
        <v>24</v>
      </c>
    </row>
    <row r="19482" spans="1:17" x14ac:dyDescent="0.2">
      <c r="A19482" s="2">
        <v>42896</v>
      </c>
      <c r="B19482" t="s">
        <v>1279</v>
      </c>
      <c r="C19482" t="s">
        <v>286</v>
      </c>
      <c r="D19482" t="s">
        <v>50</v>
      </c>
      <c r="E19482" t="s">
        <v>50</v>
      </c>
      <c r="F19482">
        <v>52</v>
      </c>
      <c r="G19482">
        <v>68</v>
      </c>
      <c r="H19482">
        <v>647</v>
      </c>
      <c r="I19482">
        <v>527</v>
      </c>
      <c r="J19482">
        <v>4</v>
      </c>
      <c r="K19482">
        <v>1</v>
      </c>
      <c r="L19482" t="s">
        <v>20</v>
      </c>
      <c r="M19482" t="s">
        <v>1280</v>
      </c>
      <c r="N19482" t="s">
        <v>1279</v>
      </c>
      <c r="O19482" t="s">
        <v>22</v>
      </c>
      <c r="P19482" t="s">
        <v>23</v>
      </c>
      <c r="Q19482" t="s">
        <v>24</v>
      </c>
    </row>
    <row r="19483" spans="1:17" x14ac:dyDescent="0.2">
      <c r="A19483" s="2">
        <v>42896</v>
      </c>
      <c r="B19483" t="s">
        <v>237</v>
      </c>
      <c r="C19483" t="s">
        <v>46</v>
      </c>
      <c r="D19483" t="s">
        <v>36</v>
      </c>
      <c r="E19483" t="s">
        <v>36</v>
      </c>
      <c r="F19483">
        <v>130</v>
      </c>
      <c r="G19483">
        <v>90</v>
      </c>
      <c r="H19483">
        <v>236</v>
      </c>
      <c r="I19483">
        <v>361</v>
      </c>
      <c r="J19483">
        <v>0</v>
      </c>
      <c r="K19483">
        <v>0</v>
      </c>
      <c r="L19483" t="s">
        <v>62</v>
      </c>
      <c r="M19483" t="s">
        <v>366</v>
      </c>
      <c r="N19483" t="s">
        <v>237</v>
      </c>
      <c r="O19483" t="s">
        <v>22</v>
      </c>
      <c r="P19483" t="s">
        <v>23</v>
      </c>
      <c r="Q19483" t="s">
        <v>30</v>
      </c>
    </row>
    <row r="19484" spans="1:17" x14ac:dyDescent="0.2">
      <c r="A19484" s="2">
        <v>42896</v>
      </c>
      <c r="B19484" t="s">
        <v>135</v>
      </c>
      <c r="C19484" t="s">
        <v>149</v>
      </c>
      <c r="D19484" t="s">
        <v>36</v>
      </c>
      <c r="E19484" t="s">
        <v>36</v>
      </c>
      <c r="F19484">
        <v>38</v>
      </c>
      <c r="G19484">
        <v>65</v>
      </c>
      <c r="H19484">
        <v>729</v>
      </c>
      <c r="I19484">
        <v>547</v>
      </c>
      <c r="J19484">
        <v>0</v>
      </c>
      <c r="K19484">
        <v>2</v>
      </c>
      <c r="L19484" t="s">
        <v>62</v>
      </c>
      <c r="M19484" t="s">
        <v>1618</v>
      </c>
      <c r="N19484" t="s">
        <v>135</v>
      </c>
      <c r="O19484" t="s">
        <v>22</v>
      </c>
      <c r="P19484" t="s">
        <v>23</v>
      </c>
      <c r="Q19484" t="s">
        <v>41</v>
      </c>
    </row>
    <row r="19485" spans="1:17" x14ac:dyDescent="0.2">
      <c r="A19485" s="2">
        <v>42896</v>
      </c>
      <c r="B19485" t="s">
        <v>49</v>
      </c>
      <c r="C19485" t="s">
        <v>293</v>
      </c>
      <c r="D19485" t="s">
        <v>50</v>
      </c>
      <c r="E19485" t="s">
        <v>50</v>
      </c>
      <c r="F19485">
        <v>87</v>
      </c>
      <c r="G19485">
        <v>44</v>
      </c>
      <c r="H19485">
        <v>390</v>
      </c>
      <c r="I19485">
        <v>689</v>
      </c>
      <c r="J19485">
        <v>1</v>
      </c>
      <c r="K19485">
        <v>1</v>
      </c>
      <c r="L19485" t="s">
        <v>20</v>
      </c>
      <c r="M19485" t="s">
        <v>103</v>
      </c>
      <c r="N19485" t="s">
        <v>49</v>
      </c>
      <c r="O19485" t="s">
        <v>22</v>
      </c>
      <c r="P19485" t="s">
        <v>23</v>
      </c>
      <c r="Q19485" t="s">
        <v>30</v>
      </c>
    </row>
    <row r="19486" spans="1:17" x14ac:dyDescent="0.2">
      <c r="A19486" s="2">
        <v>42896</v>
      </c>
      <c r="B19486" t="s">
        <v>90</v>
      </c>
      <c r="C19486" t="s">
        <v>92</v>
      </c>
      <c r="D19486" t="s">
        <v>50</v>
      </c>
      <c r="E19486" t="s">
        <v>50</v>
      </c>
      <c r="F19486">
        <v>10</v>
      </c>
      <c r="G19486">
        <v>46</v>
      </c>
      <c r="H19486">
        <v>1197</v>
      </c>
      <c r="I19486">
        <v>686</v>
      </c>
      <c r="J19486">
        <v>3</v>
      </c>
      <c r="K19486">
        <v>1</v>
      </c>
      <c r="L19486" t="s">
        <v>20</v>
      </c>
      <c r="M19486" t="s">
        <v>750</v>
      </c>
      <c r="N19486" t="s">
        <v>90</v>
      </c>
      <c r="O19486" t="s">
        <v>22</v>
      </c>
      <c r="P19486" t="s">
        <v>23</v>
      </c>
      <c r="Q19486" t="s">
        <v>24</v>
      </c>
    </row>
    <row r="19487" spans="1:17" x14ac:dyDescent="0.2">
      <c r="A19487" s="2">
        <v>42896</v>
      </c>
      <c r="B19487" t="s">
        <v>104</v>
      </c>
      <c r="C19487" t="s">
        <v>89</v>
      </c>
      <c r="D19487" t="s">
        <v>50</v>
      </c>
      <c r="E19487" t="s">
        <v>50</v>
      </c>
      <c r="F19487">
        <v>61</v>
      </c>
      <c r="G19487">
        <v>13</v>
      </c>
      <c r="H19487">
        <v>603</v>
      </c>
      <c r="I19487">
        <v>1119</v>
      </c>
      <c r="J19487">
        <v>2</v>
      </c>
      <c r="K19487">
        <v>2</v>
      </c>
      <c r="L19487" t="s">
        <v>20</v>
      </c>
      <c r="M19487" t="s">
        <v>273</v>
      </c>
      <c r="N19487" t="s">
        <v>104</v>
      </c>
      <c r="O19487" t="s">
        <v>22</v>
      </c>
      <c r="P19487" t="s">
        <v>23</v>
      </c>
      <c r="Q19487" t="s">
        <v>30</v>
      </c>
    </row>
    <row r="19488" spans="1:17" x14ac:dyDescent="0.2">
      <c r="A19488" s="2">
        <v>42896</v>
      </c>
      <c r="B19488" t="s">
        <v>118</v>
      </c>
      <c r="C19488" t="s">
        <v>802</v>
      </c>
      <c r="D19488" t="s">
        <v>36</v>
      </c>
      <c r="E19488" t="s">
        <v>36</v>
      </c>
      <c r="F19488">
        <v>27</v>
      </c>
      <c r="G19488">
        <v>109</v>
      </c>
      <c r="H19488">
        <v>838</v>
      </c>
      <c r="I19488">
        <v>317</v>
      </c>
      <c r="J19488">
        <v>3</v>
      </c>
      <c r="K19488">
        <v>0</v>
      </c>
      <c r="L19488" t="s">
        <v>62</v>
      </c>
      <c r="M19488" t="s">
        <v>241</v>
      </c>
      <c r="N19488" t="s">
        <v>118</v>
      </c>
      <c r="O19488" t="s">
        <v>22</v>
      </c>
      <c r="P19488" t="s">
        <v>23</v>
      </c>
      <c r="Q19488" t="s">
        <v>24</v>
      </c>
    </row>
    <row r="19489" spans="1:17" x14ac:dyDescent="0.2">
      <c r="A19489" s="2">
        <v>42896</v>
      </c>
      <c r="B19489" t="s">
        <v>35</v>
      </c>
      <c r="C19489" t="s">
        <v>207</v>
      </c>
      <c r="D19489" t="s">
        <v>36</v>
      </c>
      <c r="E19489" t="s">
        <v>36</v>
      </c>
      <c r="F19489">
        <v>113</v>
      </c>
      <c r="G19489">
        <v>74</v>
      </c>
      <c r="H19489">
        <v>308</v>
      </c>
      <c r="I19489">
        <v>463</v>
      </c>
      <c r="J19489">
        <v>2</v>
      </c>
      <c r="K19489">
        <v>1</v>
      </c>
      <c r="L19489" t="s">
        <v>62</v>
      </c>
      <c r="M19489" t="s">
        <v>200</v>
      </c>
      <c r="N19489" t="s">
        <v>35</v>
      </c>
      <c r="O19489" t="s">
        <v>22</v>
      </c>
      <c r="P19489" t="s">
        <v>23</v>
      </c>
      <c r="Q19489" t="s">
        <v>24</v>
      </c>
    </row>
    <row r="19490" spans="1:17" x14ac:dyDescent="0.2">
      <c r="A19490" s="2">
        <v>42896</v>
      </c>
      <c r="B19490" t="s">
        <v>443</v>
      </c>
      <c r="C19490" t="s">
        <v>638</v>
      </c>
      <c r="D19490" t="s">
        <v>115</v>
      </c>
      <c r="E19490" t="s">
        <v>115</v>
      </c>
      <c r="F19490">
        <v>157</v>
      </c>
      <c r="G19490">
        <v>160</v>
      </c>
      <c r="H19490">
        <v>143</v>
      </c>
      <c r="I19490">
        <v>136</v>
      </c>
      <c r="J19490">
        <v>1</v>
      </c>
      <c r="K19490">
        <v>2</v>
      </c>
      <c r="L19490" t="s">
        <v>570</v>
      </c>
      <c r="M19490" t="s">
        <v>1043</v>
      </c>
      <c r="N19490" t="s">
        <v>443</v>
      </c>
      <c r="O19490" t="s">
        <v>22</v>
      </c>
      <c r="P19490" t="s">
        <v>23</v>
      </c>
      <c r="Q19490" t="s">
        <v>41</v>
      </c>
    </row>
    <row r="19491" spans="1:17" x14ac:dyDescent="0.2">
      <c r="A19491" s="2">
        <v>42896</v>
      </c>
      <c r="B19491" t="s">
        <v>249</v>
      </c>
      <c r="C19491" t="s">
        <v>184</v>
      </c>
      <c r="D19491" t="s">
        <v>50</v>
      </c>
      <c r="E19491" t="s">
        <v>50</v>
      </c>
      <c r="F19491">
        <v>56</v>
      </c>
      <c r="G19491">
        <v>182</v>
      </c>
      <c r="H19491">
        <v>630</v>
      </c>
      <c r="I19491">
        <v>83</v>
      </c>
      <c r="J19491">
        <v>2</v>
      </c>
      <c r="K19491">
        <v>0</v>
      </c>
      <c r="L19491" t="s">
        <v>20</v>
      </c>
      <c r="M19491" t="s">
        <v>529</v>
      </c>
      <c r="N19491" t="s">
        <v>249</v>
      </c>
      <c r="O19491" t="s">
        <v>22</v>
      </c>
      <c r="P19491" t="s">
        <v>23</v>
      </c>
      <c r="Q19491" t="s">
        <v>24</v>
      </c>
    </row>
    <row r="19492" spans="1:17" x14ac:dyDescent="0.2">
      <c r="A19492" s="2">
        <v>42896</v>
      </c>
      <c r="B19492" t="s">
        <v>211</v>
      </c>
      <c r="C19492" t="s">
        <v>405</v>
      </c>
      <c r="D19492" t="s">
        <v>36</v>
      </c>
      <c r="E19492" t="s">
        <v>36</v>
      </c>
      <c r="F19492">
        <v>139</v>
      </c>
      <c r="G19492">
        <v>140</v>
      </c>
      <c r="H19492">
        <v>192</v>
      </c>
      <c r="I19492">
        <v>190</v>
      </c>
      <c r="J19492">
        <v>1</v>
      </c>
      <c r="K19492">
        <v>1</v>
      </c>
      <c r="L19492" t="s">
        <v>62</v>
      </c>
      <c r="M19492" t="s">
        <v>373</v>
      </c>
      <c r="N19492" t="s">
        <v>211</v>
      </c>
      <c r="O19492" t="s">
        <v>22</v>
      </c>
      <c r="P19492" t="s">
        <v>23</v>
      </c>
      <c r="Q19492" t="s">
        <v>30</v>
      </c>
    </row>
    <row r="19493" spans="1:17" x14ac:dyDescent="0.2">
      <c r="A19493" s="2">
        <v>42896</v>
      </c>
      <c r="B19493" t="s">
        <v>138</v>
      </c>
      <c r="C19493" t="s">
        <v>296</v>
      </c>
      <c r="D19493" t="s">
        <v>36</v>
      </c>
      <c r="E19493" t="s">
        <v>36</v>
      </c>
      <c r="F19493">
        <v>99</v>
      </c>
      <c r="G19493">
        <v>106</v>
      </c>
      <c r="H19493">
        <v>335</v>
      </c>
      <c r="I19493">
        <v>325</v>
      </c>
      <c r="J19493">
        <v>0</v>
      </c>
      <c r="K19493">
        <v>1</v>
      </c>
      <c r="L19493" t="s">
        <v>62</v>
      </c>
      <c r="M19493" t="s">
        <v>1526</v>
      </c>
      <c r="N19493" t="s">
        <v>138</v>
      </c>
      <c r="O19493" t="s">
        <v>22</v>
      </c>
      <c r="P19493" t="s">
        <v>23</v>
      </c>
      <c r="Q19493" t="s">
        <v>41</v>
      </c>
    </row>
    <row r="19494" spans="1:17" x14ac:dyDescent="0.2">
      <c r="A19494" s="2">
        <v>42897</v>
      </c>
      <c r="B19494" t="s">
        <v>150</v>
      </c>
      <c r="C19494" t="s">
        <v>365</v>
      </c>
      <c r="D19494" t="s">
        <v>36</v>
      </c>
      <c r="E19494" t="s">
        <v>36</v>
      </c>
      <c r="F19494">
        <v>53</v>
      </c>
      <c r="G19494">
        <v>112</v>
      </c>
      <c r="H19494">
        <v>636</v>
      </c>
      <c r="I19494">
        <v>316</v>
      </c>
      <c r="J19494">
        <v>1</v>
      </c>
      <c r="K19494">
        <v>0</v>
      </c>
      <c r="L19494" t="s">
        <v>62</v>
      </c>
      <c r="M19494" t="s">
        <v>1052</v>
      </c>
      <c r="N19494" t="s">
        <v>150</v>
      </c>
      <c r="O19494" t="s">
        <v>22</v>
      </c>
      <c r="P19494" t="s">
        <v>23</v>
      </c>
      <c r="Q19494" t="s">
        <v>24</v>
      </c>
    </row>
    <row r="19495" spans="1:17" x14ac:dyDescent="0.2">
      <c r="A19495" s="2">
        <v>42897</v>
      </c>
      <c r="B19495" t="s">
        <v>471</v>
      </c>
      <c r="C19495" t="s">
        <v>196</v>
      </c>
      <c r="D19495" t="s">
        <v>36</v>
      </c>
      <c r="E19495" t="s">
        <v>36</v>
      </c>
      <c r="F19495">
        <v>81</v>
      </c>
      <c r="G19495">
        <v>167</v>
      </c>
      <c r="H19495">
        <v>427</v>
      </c>
      <c r="I19495">
        <v>120</v>
      </c>
      <c r="J19495">
        <v>1</v>
      </c>
      <c r="K19495">
        <v>0</v>
      </c>
      <c r="L19495" t="s">
        <v>62</v>
      </c>
      <c r="M19495" t="s">
        <v>639</v>
      </c>
      <c r="N19495" t="s">
        <v>471</v>
      </c>
      <c r="O19495" t="s">
        <v>22</v>
      </c>
      <c r="P19495" t="s">
        <v>23</v>
      </c>
      <c r="Q19495" t="s">
        <v>24</v>
      </c>
    </row>
    <row r="19496" spans="1:17" x14ac:dyDescent="0.2">
      <c r="A19496" s="2">
        <v>42897</v>
      </c>
      <c r="B19496" t="s">
        <v>548</v>
      </c>
      <c r="C19496" t="s">
        <v>208</v>
      </c>
      <c r="D19496" t="s">
        <v>36</v>
      </c>
      <c r="E19496" t="s">
        <v>36</v>
      </c>
      <c r="F19496">
        <v>84</v>
      </c>
      <c r="G19496">
        <v>71</v>
      </c>
      <c r="H19496">
        <v>417</v>
      </c>
      <c r="I19496">
        <v>478</v>
      </c>
      <c r="J19496">
        <v>0</v>
      </c>
      <c r="K19496">
        <v>1</v>
      </c>
      <c r="L19496" t="s">
        <v>62</v>
      </c>
      <c r="M19496" t="s">
        <v>805</v>
      </c>
      <c r="N19496" t="s">
        <v>548</v>
      </c>
      <c r="O19496" t="s">
        <v>22</v>
      </c>
      <c r="P19496" t="s">
        <v>23</v>
      </c>
      <c r="Q19496" t="s">
        <v>41</v>
      </c>
    </row>
    <row r="19497" spans="1:17" x14ac:dyDescent="0.2">
      <c r="A19497" s="2">
        <v>42897</v>
      </c>
      <c r="B19497" t="s">
        <v>660</v>
      </c>
      <c r="C19497" t="s">
        <v>617</v>
      </c>
      <c r="D19497" t="s">
        <v>36</v>
      </c>
      <c r="E19497" t="s">
        <v>36</v>
      </c>
      <c r="F19497">
        <v>129</v>
      </c>
      <c r="G19497">
        <v>128</v>
      </c>
      <c r="H19497">
        <v>236</v>
      </c>
      <c r="I19497">
        <v>245</v>
      </c>
      <c r="J19497">
        <v>2</v>
      </c>
      <c r="K19497">
        <v>1</v>
      </c>
      <c r="L19497" t="s">
        <v>62</v>
      </c>
      <c r="M19497" t="s">
        <v>661</v>
      </c>
      <c r="N19497" t="s">
        <v>660</v>
      </c>
      <c r="O19497" t="s">
        <v>22</v>
      </c>
      <c r="P19497" t="s">
        <v>23</v>
      </c>
      <c r="Q19497" t="s">
        <v>24</v>
      </c>
    </row>
    <row r="19498" spans="1:17" x14ac:dyDescent="0.2">
      <c r="A19498" s="2">
        <v>42897</v>
      </c>
      <c r="B19498" t="s">
        <v>70</v>
      </c>
      <c r="C19498" t="s">
        <v>168</v>
      </c>
      <c r="D19498" t="s">
        <v>50</v>
      </c>
      <c r="E19498" t="s">
        <v>50</v>
      </c>
      <c r="F19498">
        <v>108</v>
      </c>
      <c r="G19498">
        <v>37</v>
      </c>
      <c r="H19498">
        <v>322</v>
      </c>
      <c r="I19498">
        <v>737</v>
      </c>
      <c r="J19498">
        <v>1</v>
      </c>
      <c r="K19498">
        <v>2</v>
      </c>
      <c r="L19498" t="s">
        <v>20</v>
      </c>
      <c r="M19498" t="s">
        <v>93</v>
      </c>
      <c r="N19498" t="s">
        <v>70</v>
      </c>
      <c r="O19498" t="s">
        <v>22</v>
      </c>
      <c r="P19498" t="s">
        <v>23</v>
      </c>
      <c r="Q19498" t="s">
        <v>41</v>
      </c>
    </row>
    <row r="19499" spans="1:17" x14ac:dyDescent="0.2">
      <c r="A19499" s="2">
        <v>42897</v>
      </c>
      <c r="B19499" t="s">
        <v>199</v>
      </c>
      <c r="C19499" t="s">
        <v>374</v>
      </c>
      <c r="D19499" t="s">
        <v>36</v>
      </c>
      <c r="E19499" t="s">
        <v>36</v>
      </c>
      <c r="F19499">
        <v>49</v>
      </c>
      <c r="G19499">
        <v>125</v>
      </c>
      <c r="H19499">
        <v>678</v>
      </c>
      <c r="I19499">
        <v>264</v>
      </c>
      <c r="J19499">
        <v>5</v>
      </c>
      <c r="K19499">
        <v>0</v>
      </c>
      <c r="L19499" t="s">
        <v>62</v>
      </c>
      <c r="M19499" t="s">
        <v>627</v>
      </c>
      <c r="N19499" t="s">
        <v>199</v>
      </c>
      <c r="O19499" t="s">
        <v>22</v>
      </c>
      <c r="P19499" t="s">
        <v>23</v>
      </c>
      <c r="Q19499" t="s">
        <v>24</v>
      </c>
    </row>
    <row r="19500" spans="1:17" x14ac:dyDescent="0.2">
      <c r="A19500" s="2">
        <v>42897</v>
      </c>
      <c r="B19500" t="s">
        <v>76</v>
      </c>
      <c r="C19500" t="s">
        <v>274</v>
      </c>
      <c r="D19500" t="s">
        <v>50</v>
      </c>
      <c r="E19500" t="s">
        <v>50</v>
      </c>
      <c r="F19500">
        <v>22</v>
      </c>
      <c r="G19500">
        <v>18</v>
      </c>
      <c r="H19500">
        <v>876</v>
      </c>
      <c r="I19500">
        <v>1033</v>
      </c>
      <c r="J19500">
        <v>1</v>
      </c>
      <c r="K19500">
        <v>0</v>
      </c>
      <c r="L19500" t="s">
        <v>20</v>
      </c>
      <c r="M19500" t="s">
        <v>78</v>
      </c>
      <c r="N19500" t="s">
        <v>76</v>
      </c>
      <c r="O19500" t="s">
        <v>22</v>
      </c>
      <c r="P19500" t="s">
        <v>23</v>
      </c>
      <c r="Q19500" t="s">
        <v>24</v>
      </c>
    </row>
    <row r="19501" spans="1:17" x14ac:dyDescent="0.2">
      <c r="A19501" s="2">
        <v>42897</v>
      </c>
      <c r="B19501" t="s">
        <v>98</v>
      </c>
      <c r="C19501" t="s">
        <v>69</v>
      </c>
      <c r="D19501" t="s">
        <v>50</v>
      </c>
      <c r="E19501" t="s">
        <v>50</v>
      </c>
      <c r="F19501">
        <v>26</v>
      </c>
      <c r="G19501">
        <v>35</v>
      </c>
      <c r="H19501">
        <v>853</v>
      </c>
      <c r="I19501">
        <v>750</v>
      </c>
      <c r="J19501">
        <v>1</v>
      </c>
      <c r="K19501">
        <v>1</v>
      </c>
      <c r="L19501" t="s">
        <v>20</v>
      </c>
      <c r="M19501" t="s">
        <v>99</v>
      </c>
      <c r="N19501" t="s">
        <v>98</v>
      </c>
      <c r="O19501" t="s">
        <v>22</v>
      </c>
      <c r="P19501" t="s">
        <v>23</v>
      </c>
      <c r="Q19501" t="s">
        <v>30</v>
      </c>
    </row>
    <row r="19502" spans="1:17" x14ac:dyDescent="0.2">
      <c r="A19502" s="2">
        <v>42897</v>
      </c>
      <c r="B19502" t="s">
        <v>123</v>
      </c>
      <c r="C19502" t="s">
        <v>85</v>
      </c>
      <c r="D19502" t="s">
        <v>50</v>
      </c>
      <c r="E19502" t="s">
        <v>50</v>
      </c>
      <c r="F19502">
        <v>55</v>
      </c>
      <c r="G19502">
        <v>66</v>
      </c>
      <c r="H19502">
        <v>634</v>
      </c>
      <c r="I19502">
        <v>544</v>
      </c>
      <c r="J19502">
        <v>0</v>
      </c>
      <c r="K19502">
        <v>3</v>
      </c>
      <c r="L19502" t="s">
        <v>20</v>
      </c>
      <c r="M19502" t="s">
        <v>265</v>
      </c>
      <c r="N19502" t="s">
        <v>123</v>
      </c>
      <c r="O19502" t="s">
        <v>22</v>
      </c>
      <c r="P19502" t="s">
        <v>23</v>
      </c>
      <c r="Q19502" t="s">
        <v>41</v>
      </c>
    </row>
    <row r="19503" spans="1:17" x14ac:dyDescent="0.2">
      <c r="A19503" s="2">
        <v>42897</v>
      </c>
      <c r="B19503" t="s">
        <v>119</v>
      </c>
      <c r="C19503" t="s">
        <v>174</v>
      </c>
      <c r="D19503" t="s">
        <v>50</v>
      </c>
      <c r="E19503" t="s">
        <v>50</v>
      </c>
      <c r="F19503">
        <v>12</v>
      </c>
      <c r="G19503">
        <v>186</v>
      </c>
      <c r="H19503">
        <v>1193</v>
      </c>
      <c r="I19503">
        <v>69</v>
      </c>
      <c r="J19503">
        <v>5</v>
      </c>
      <c r="K19503">
        <v>0</v>
      </c>
      <c r="L19503" t="s">
        <v>20</v>
      </c>
      <c r="M19503" t="s">
        <v>520</v>
      </c>
      <c r="N19503" t="s">
        <v>119</v>
      </c>
      <c r="O19503" t="s">
        <v>22</v>
      </c>
      <c r="P19503" t="s">
        <v>23</v>
      </c>
      <c r="Q19503" t="s">
        <v>24</v>
      </c>
    </row>
    <row r="19504" spans="1:17" x14ac:dyDescent="0.2">
      <c r="A19504" s="2">
        <v>42897</v>
      </c>
      <c r="B19504" t="s">
        <v>1692</v>
      </c>
      <c r="C19504" t="s">
        <v>180</v>
      </c>
      <c r="D19504" t="s">
        <v>50</v>
      </c>
      <c r="E19504" t="s">
        <v>50</v>
      </c>
      <c r="F19504">
        <v>173</v>
      </c>
      <c r="G19504">
        <v>25</v>
      </c>
      <c r="H19504">
        <v>112</v>
      </c>
      <c r="I19504">
        <v>855</v>
      </c>
      <c r="J19504">
        <v>1</v>
      </c>
      <c r="K19504">
        <v>4</v>
      </c>
      <c r="L19504" t="s">
        <v>20</v>
      </c>
      <c r="M19504" t="s">
        <v>1075</v>
      </c>
      <c r="N19504" t="s">
        <v>85</v>
      </c>
      <c r="O19504" t="s">
        <v>122</v>
      </c>
      <c r="P19504" t="s">
        <v>23</v>
      </c>
      <c r="Q19504" t="s">
        <v>41</v>
      </c>
    </row>
    <row r="19505" spans="1:17" x14ac:dyDescent="0.2">
      <c r="A19505" s="2">
        <v>42897</v>
      </c>
      <c r="B19505" t="s">
        <v>328</v>
      </c>
      <c r="C19505" t="s">
        <v>106</v>
      </c>
      <c r="D19505" t="s">
        <v>50</v>
      </c>
      <c r="E19505" t="s">
        <v>50</v>
      </c>
      <c r="F19505">
        <v>136</v>
      </c>
      <c r="G19505">
        <v>10</v>
      </c>
      <c r="H19505">
        <v>217</v>
      </c>
      <c r="I19505">
        <v>1198</v>
      </c>
      <c r="J19505">
        <v>1</v>
      </c>
      <c r="K19505">
        <v>2</v>
      </c>
      <c r="L19505" t="s">
        <v>20</v>
      </c>
      <c r="M19505" t="s">
        <v>329</v>
      </c>
      <c r="N19505" t="s">
        <v>328</v>
      </c>
      <c r="O19505" t="s">
        <v>22</v>
      </c>
      <c r="P19505" t="s">
        <v>23</v>
      </c>
      <c r="Q19505" t="s">
        <v>41</v>
      </c>
    </row>
    <row r="19506" spans="1:17" x14ac:dyDescent="0.2">
      <c r="A19506" s="2">
        <v>42897</v>
      </c>
      <c r="B19506" t="s">
        <v>26</v>
      </c>
      <c r="C19506" t="s">
        <v>77</v>
      </c>
      <c r="D19506" t="s">
        <v>27</v>
      </c>
      <c r="E19506" t="s">
        <v>27</v>
      </c>
      <c r="F19506">
        <v>17</v>
      </c>
      <c r="G19506">
        <v>23</v>
      </c>
      <c r="H19506">
        <v>1049</v>
      </c>
      <c r="I19506">
        <v>861</v>
      </c>
      <c r="J19506">
        <v>1</v>
      </c>
      <c r="K19506">
        <v>1</v>
      </c>
      <c r="L19506" t="s">
        <v>20</v>
      </c>
      <c r="M19506" t="s">
        <v>219</v>
      </c>
      <c r="N19506" t="s">
        <v>26</v>
      </c>
      <c r="O19506" t="s">
        <v>22</v>
      </c>
      <c r="P19506" t="s">
        <v>23</v>
      </c>
      <c r="Q19506" t="s">
        <v>30</v>
      </c>
    </row>
    <row r="19507" spans="1:17" x14ac:dyDescent="0.2">
      <c r="A19507" s="2">
        <v>42897</v>
      </c>
      <c r="B19507" t="s">
        <v>384</v>
      </c>
      <c r="C19507" t="s">
        <v>345</v>
      </c>
      <c r="D19507" t="s">
        <v>50</v>
      </c>
      <c r="E19507" t="s">
        <v>50</v>
      </c>
      <c r="F19507">
        <v>161</v>
      </c>
      <c r="G19507">
        <v>122</v>
      </c>
      <c r="H19507">
        <v>135</v>
      </c>
      <c r="I19507">
        <v>270</v>
      </c>
      <c r="J19507">
        <v>2</v>
      </c>
      <c r="K19507">
        <v>2</v>
      </c>
      <c r="L19507" t="s">
        <v>20</v>
      </c>
      <c r="M19507" t="s">
        <v>395</v>
      </c>
      <c r="N19507" t="s">
        <v>384</v>
      </c>
      <c r="O19507" t="s">
        <v>22</v>
      </c>
      <c r="P19507" t="s">
        <v>23</v>
      </c>
      <c r="Q19507" t="s">
        <v>30</v>
      </c>
    </row>
    <row r="19508" spans="1:17" x14ac:dyDescent="0.2">
      <c r="A19508" s="2">
        <v>42897</v>
      </c>
      <c r="B19508" t="s">
        <v>1273</v>
      </c>
      <c r="C19508" t="s">
        <v>204</v>
      </c>
      <c r="D19508" t="s">
        <v>57</v>
      </c>
      <c r="E19508" t="s">
        <v>57</v>
      </c>
      <c r="F19508">
        <v>162</v>
      </c>
      <c r="G19508">
        <v>181</v>
      </c>
      <c r="H19508">
        <v>133</v>
      </c>
      <c r="I19508">
        <v>86</v>
      </c>
      <c r="J19508">
        <v>2</v>
      </c>
      <c r="K19508">
        <v>1</v>
      </c>
      <c r="L19508" t="s">
        <v>20</v>
      </c>
      <c r="M19508" t="s">
        <v>1274</v>
      </c>
      <c r="N19508" t="s">
        <v>1273</v>
      </c>
      <c r="O19508" t="s">
        <v>22</v>
      </c>
      <c r="P19508" t="s">
        <v>23</v>
      </c>
      <c r="Q19508" t="s">
        <v>24</v>
      </c>
    </row>
    <row r="19509" spans="1:17" x14ac:dyDescent="0.2">
      <c r="A19509" s="2">
        <v>42897</v>
      </c>
      <c r="B19509" t="s">
        <v>1204</v>
      </c>
      <c r="C19509" t="s">
        <v>161</v>
      </c>
      <c r="D19509" t="s">
        <v>50</v>
      </c>
      <c r="E19509" t="s">
        <v>50</v>
      </c>
      <c r="F19509">
        <v>50</v>
      </c>
      <c r="G19509">
        <v>13</v>
      </c>
      <c r="H19509">
        <v>665</v>
      </c>
      <c r="I19509">
        <v>1119</v>
      </c>
      <c r="J19509">
        <v>1</v>
      </c>
      <c r="K19509">
        <v>1</v>
      </c>
      <c r="L19509" t="s">
        <v>20</v>
      </c>
      <c r="M19509" t="s">
        <v>1219</v>
      </c>
      <c r="N19509" t="s">
        <v>1204</v>
      </c>
      <c r="O19509" t="s">
        <v>22</v>
      </c>
      <c r="P19509" t="s">
        <v>23</v>
      </c>
      <c r="Q19509" t="s">
        <v>30</v>
      </c>
    </row>
    <row r="19510" spans="1:17" x14ac:dyDescent="0.2">
      <c r="A19510" s="2">
        <v>42897</v>
      </c>
      <c r="B19510" t="s">
        <v>45</v>
      </c>
      <c r="C19510" t="s">
        <v>339</v>
      </c>
      <c r="D19510" t="s">
        <v>36</v>
      </c>
      <c r="E19510" t="s">
        <v>36</v>
      </c>
      <c r="F19510">
        <v>115</v>
      </c>
      <c r="G19510">
        <v>151</v>
      </c>
      <c r="H19510">
        <v>303</v>
      </c>
      <c r="I19510">
        <v>174</v>
      </c>
      <c r="J19510">
        <v>3</v>
      </c>
      <c r="K19510">
        <v>0</v>
      </c>
      <c r="L19510" t="s">
        <v>62</v>
      </c>
      <c r="M19510" t="s">
        <v>47</v>
      </c>
      <c r="N19510" t="s">
        <v>45</v>
      </c>
      <c r="O19510" t="s">
        <v>22</v>
      </c>
      <c r="P19510" t="s">
        <v>23</v>
      </c>
      <c r="Q19510" t="s">
        <v>24</v>
      </c>
    </row>
    <row r="19511" spans="1:17" x14ac:dyDescent="0.2">
      <c r="A19511" s="2">
        <v>42898</v>
      </c>
      <c r="B19511" t="s">
        <v>317</v>
      </c>
      <c r="C19511" t="s">
        <v>442</v>
      </c>
      <c r="D19511" t="s">
        <v>50</v>
      </c>
      <c r="E19511" t="s">
        <v>57</v>
      </c>
      <c r="F19511">
        <v>83</v>
      </c>
      <c r="G19511">
        <v>95</v>
      </c>
      <c r="H19511">
        <v>418</v>
      </c>
      <c r="I19511">
        <v>343</v>
      </c>
      <c r="J19511">
        <v>1</v>
      </c>
      <c r="K19511">
        <v>0</v>
      </c>
      <c r="L19511" t="s">
        <v>28</v>
      </c>
      <c r="M19511" t="s">
        <v>394</v>
      </c>
      <c r="N19511" t="s">
        <v>317</v>
      </c>
      <c r="O19511" t="s">
        <v>22</v>
      </c>
      <c r="P19511" t="s">
        <v>23</v>
      </c>
      <c r="Q19511" t="s">
        <v>24</v>
      </c>
    </row>
    <row r="19512" spans="1:17" x14ac:dyDescent="0.2">
      <c r="A19512" s="2">
        <v>42898</v>
      </c>
      <c r="B19512" t="s">
        <v>167</v>
      </c>
      <c r="C19512" t="s">
        <v>449</v>
      </c>
      <c r="D19512" t="s">
        <v>115</v>
      </c>
      <c r="E19512" t="s">
        <v>115</v>
      </c>
      <c r="F19512">
        <v>30</v>
      </c>
      <c r="G19512">
        <v>62</v>
      </c>
      <c r="H19512">
        <v>828</v>
      </c>
      <c r="I19512">
        <v>582</v>
      </c>
      <c r="J19512">
        <v>2</v>
      </c>
      <c r="K19512">
        <v>0</v>
      </c>
      <c r="L19512" t="s">
        <v>20</v>
      </c>
      <c r="M19512" t="s">
        <v>625</v>
      </c>
      <c r="N19512" t="s">
        <v>167</v>
      </c>
      <c r="O19512" t="s">
        <v>22</v>
      </c>
      <c r="P19512" t="s">
        <v>23</v>
      </c>
      <c r="Q19512" t="s">
        <v>24</v>
      </c>
    </row>
    <row r="19513" spans="1:17" x14ac:dyDescent="0.2">
      <c r="A19513" s="2">
        <v>42898</v>
      </c>
      <c r="B19513" t="s">
        <v>101</v>
      </c>
      <c r="C19513" t="s">
        <v>81</v>
      </c>
      <c r="D19513" t="s">
        <v>50</v>
      </c>
      <c r="E19513" t="s">
        <v>50</v>
      </c>
      <c r="F19513">
        <v>122</v>
      </c>
      <c r="G19513">
        <v>98</v>
      </c>
      <c r="H19513">
        <v>271</v>
      </c>
      <c r="I19513">
        <v>337</v>
      </c>
      <c r="J19513">
        <v>1</v>
      </c>
      <c r="K19513">
        <v>2</v>
      </c>
      <c r="L19513" t="s">
        <v>28</v>
      </c>
      <c r="M19513" t="s">
        <v>331</v>
      </c>
      <c r="N19513" t="s">
        <v>101</v>
      </c>
      <c r="O19513" t="s">
        <v>22</v>
      </c>
      <c r="P19513" t="s">
        <v>23</v>
      </c>
      <c r="Q19513" t="s">
        <v>41</v>
      </c>
    </row>
    <row r="19514" spans="1:17" x14ac:dyDescent="0.2">
      <c r="A19514" s="2">
        <v>42899</v>
      </c>
      <c r="B19514" t="s">
        <v>55</v>
      </c>
      <c r="C19514" t="s">
        <v>25</v>
      </c>
      <c r="D19514" t="s">
        <v>57</v>
      </c>
      <c r="E19514" t="s">
        <v>19</v>
      </c>
      <c r="F19514">
        <v>48</v>
      </c>
      <c r="G19514">
        <v>1</v>
      </c>
      <c r="H19514">
        <v>681</v>
      </c>
      <c r="I19514">
        <v>1715</v>
      </c>
      <c r="J19514">
        <v>0</v>
      </c>
      <c r="K19514">
        <v>4</v>
      </c>
      <c r="L19514" t="s">
        <v>28</v>
      </c>
      <c r="M19514" t="s">
        <v>578</v>
      </c>
      <c r="N19514" t="s">
        <v>55</v>
      </c>
      <c r="O19514" t="s">
        <v>22</v>
      </c>
      <c r="P19514" t="s">
        <v>23</v>
      </c>
      <c r="Q19514" t="s">
        <v>41</v>
      </c>
    </row>
    <row r="19515" spans="1:17" x14ac:dyDescent="0.2">
      <c r="A19515" s="2">
        <v>42899</v>
      </c>
      <c r="B19515" t="s">
        <v>979</v>
      </c>
      <c r="C19515" t="s">
        <v>629</v>
      </c>
      <c r="D19515" t="s">
        <v>115</v>
      </c>
      <c r="E19515" t="s">
        <v>36</v>
      </c>
      <c r="F19515">
        <v>166</v>
      </c>
      <c r="G19515">
        <v>156</v>
      </c>
      <c r="H19515">
        <v>123</v>
      </c>
      <c r="I19515">
        <v>145</v>
      </c>
      <c r="J19515">
        <v>0</v>
      </c>
      <c r="K19515">
        <v>2</v>
      </c>
      <c r="L19515" t="s">
        <v>570</v>
      </c>
      <c r="M19515" t="s">
        <v>1049</v>
      </c>
      <c r="N19515" t="s">
        <v>979</v>
      </c>
      <c r="O19515" t="s">
        <v>22</v>
      </c>
      <c r="P19515" t="s">
        <v>23</v>
      </c>
      <c r="Q19515" t="s">
        <v>41</v>
      </c>
    </row>
    <row r="19516" spans="1:17" x14ac:dyDescent="0.2">
      <c r="A19516" s="2">
        <v>42899</v>
      </c>
      <c r="B19516" t="s">
        <v>648</v>
      </c>
      <c r="C19516" t="s">
        <v>1073</v>
      </c>
      <c r="D19516" t="s">
        <v>115</v>
      </c>
      <c r="E19516" t="s">
        <v>115</v>
      </c>
      <c r="F19516">
        <v>174</v>
      </c>
      <c r="G19516">
        <v>158</v>
      </c>
      <c r="H19516">
        <v>107</v>
      </c>
      <c r="I19516">
        <v>140</v>
      </c>
      <c r="J19516">
        <v>1</v>
      </c>
      <c r="K19516">
        <v>0</v>
      </c>
      <c r="L19516" t="s">
        <v>570</v>
      </c>
      <c r="M19516" t="s">
        <v>717</v>
      </c>
      <c r="N19516" t="s">
        <v>648</v>
      </c>
      <c r="O19516" t="s">
        <v>22</v>
      </c>
      <c r="P19516" t="s">
        <v>23</v>
      </c>
      <c r="Q19516" t="s">
        <v>24</v>
      </c>
    </row>
    <row r="19517" spans="1:17" x14ac:dyDescent="0.2">
      <c r="A19517" s="2">
        <v>42899</v>
      </c>
      <c r="B19517" t="s">
        <v>120</v>
      </c>
      <c r="C19517" t="s">
        <v>43</v>
      </c>
      <c r="D19517" t="s">
        <v>36</v>
      </c>
      <c r="E19517" t="s">
        <v>19</v>
      </c>
      <c r="F19517">
        <v>32</v>
      </c>
      <c r="G19517">
        <v>5</v>
      </c>
      <c r="H19517">
        <v>811</v>
      </c>
      <c r="I19517">
        <v>1365</v>
      </c>
      <c r="J19517">
        <v>0</v>
      </c>
      <c r="K19517">
        <v>4</v>
      </c>
      <c r="L19517" t="s">
        <v>28</v>
      </c>
      <c r="M19517" t="s">
        <v>1142</v>
      </c>
      <c r="N19517" t="s">
        <v>106</v>
      </c>
      <c r="O19517" t="s">
        <v>122</v>
      </c>
      <c r="P19517" t="s">
        <v>23</v>
      </c>
      <c r="Q19517" t="s">
        <v>41</v>
      </c>
    </row>
    <row r="19518" spans="1:17" x14ac:dyDescent="0.2">
      <c r="A19518" s="2">
        <v>42899</v>
      </c>
      <c r="B19518" t="s">
        <v>56</v>
      </c>
      <c r="C19518" t="s">
        <v>1491</v>
      </c>
      <c r="D19518" t="s">
        <v>27</v>
      </c>
      <c r="E19518" t="s">
        <v>27</v>
      </c>
      <c r="F19518">
        <v>109</v>
      </c>
      <c r="G19518">
        <v>70</v>
      </c>
      <c r="H19518">
        <v>318</v>
      </c>
      <c r="I19518">
        <v>491</v>
      </c>
      <c r="J19518">
        <v>2</v>
      </c>
      <c r="K19518">
        <v>1</v>
      </c>
      <c r="L19518" t="s">
        <v>28</v>
      </c>
      <c r="M19518" t="s">
        <v>327</v>
      </c>
      <c r="N19518" t="s">
        <v>56</v>
      </c>
      <c r="O19518" t="s">
        <v>22</v>
      </c>
      <c r="P19518" t="s">
        <v>23</v>
      </c>
      <c r="Q19518" t="s">
        <v>24</v>
      </c>
    </row>
    <row r="19519" spans="1:17" x14ac:dyDescent="0.2">
      <c r="A19519" s="2">
        <v>42899</v>
      </c>
      <c r="B19519" t="s">
        <v>131</v>
      </c>
      <c r="C19519" t="s">
        <v>282</v>
      </c>
      <c r="D19519" t="s">
        <v>27</v>
      </c>
      <c r="E19519" t="s">
        <v>19</v>
      </c>
      <c r="F19519">
        <v>19</v>
      </c>
      <c r="G19519">
        <v>77</v>
      </c>
      <c r="H19519">
        <v>912</v>
      </c>
      <c r="I19519">
        <v>435</v>
      </c>
      <c r="J19519">
        <v>2</v>
      </c>
      <c r="K19519">
        <v>1</v>
      </c>
      <c r="L19519" t="s">
        <v>20</v>
      </c>
      <c r="M19519" t="s">
        <v>637</v>
      </c>
      <c r="N19519" t="s">
        <v>131</v>
      </c>
      <c r="O19519" t="s">
        <v>22</v>
      </c>
      <c r="P19519" t="s">
        <v>23</v>
      </c>
      <c r="Q19519" t="s">
        <v>24</v>
      </c>
    </row>
    <row r="19520" spans="1:17" x14ac:dyDescent="0.2">
      <c r="A19520" s="2">
        <v>42899</v>
      </c>
      <c r="B19520" t="s">
        <v>210</v>
      </c>
      <c r="C19520" t="s">
        <v>31</v>
      </c>
      <c r="D19520" t="s">
        <v>27</v>
      </c>
      <c r="E19520" t="s">
        <v>19</v>
      </c>
      <c r="F19520">
        <v>106</v>
      </c>
      <c r="G19520">
        <v>24</v>
      </c>
      <c r="H19520">
        <v>325</v>
      </c>
      <c r="I19520">
        <v>858</v>
      </c>
      <c r="J19520">
        <v>0</v>
      </c>
      <c r="K19520">
        <v>3</v>
      </c>
      <c r="L19520" t="s">
        <v>28</v>
      </c>
      <c r="M19520" t="s">
        <v>1415</v>
      </c>
      <c r="N19520" t="s">
        <v>77</v>
      </c>
      <c r="O19520" t="s">
        <v>122</v>
      </c>
      <c r="P19520" t="s">
        <v>23</v>
      </c>
      <c r="Q19520" t="s">
        <v>41</v>
      </c>
    </row>
    <row r="19521" spans="1:17" x14ac:dyDescent="0.2">
      <c r="A19521" s="2">
        <v>42899</v>
      </c>
      <c r="B19521" t="s">
        <v>67</v>
      </c>
      <c r="C19521" t="s">
        <v>89</v>
      </c>
      <c r="D19521" t="s">
        <v>50</v>
      </c>
      <c r="E19521" t="s">
        <v>50</v>
      </c>
      <c r="F19521">
        <v>6</v>
      </c>
      <c r="G19521">
        <v>13</v>
      </c>
      <c r="H19521">
        <v>1332</v>
      </c>
      <c r="I19521">
        <v>1119</v>
      </c>
      <c r="J19521">
        <v>3</v>
      </c>
      <c r="K19521">
        <v>2</v>
      </c>
      <c r="L19521" t="s">
        <v>28</v>
      </c>
      <c r="M19521" t="s">
        <v>769</v>
      </c>
      <c r="N19521" t="s">
        <v>67</v>
      </c>
      <c r="O19521" t="s">
        <v>22</v>
      </c>
      <c r="P19521" t="s">
        <v>23</v>
      </c>
      <c r="Q19521" t="s">
        <v>24</v>
      </c>
    </row>
    <row r="19522" spans="1:17" x14ac:dyDescent="0.2">
      <c r="A19522" s="2">
        <v>42899</v>
      </c>
      <c r="B19522" t="s">
        <v>254</v>
      </c>
      <c r="C19522" t="s">
        <v>163</v>
      </c>
      <c r="D19522" t="s">
        <v>115</v>
      </c>
      <c r="E19522" t="s">
        <v>115</v>
      </c>
      <c r="F19522">
        <v>148</v>
      </c>
      <c r="G19522">
        <v>114</v>
      </c>
      <c r="H19522">
        <v>179</v>
      </c>
      <c r="I19522">
        <v>306</v>
      </c>
      <c r="J19522">
        <v>1</v>
      </c>
      <c r="K19522">
        <v>1</v>
      </c>
      <c r="L19522" t="s">
        <v>570</v>
      </c>
      <c r="M19522" t="s">
        <v>434</v>
      </c>
      <c r="N19522" t="s">
        <v>254</v>
      </c>
      <c r="O19522" t="s">
        <v>22</v>
      </c>
      <c r="P19522" t="s">
        <v>23</v>
      </c>
      <c r="Q19522" t="s">
        <v>30</v>
      </c>
    </row>
    <row r="19523" spans="1:17" x14ac:dyDescent="0.2">
      <c r="A19523" s="2">
        <v>42899</v>
      </c>
      <c r="B19523" t="s">
        <v>388</v>
      </c>
      <c r="C19523" t="s">
        <v>569</v>
      </c>
      <c r="D19523" t="s">
        <v>115</v>
      </c>
      <c r="E19523" t="s">
        <v>115</v>
      </c>
      <c r="F19523">
        <v>100</v>
      </c>
      <c r="G19523">
        <v>132</v>
      </c>
      <c r="H19523">
        <v>331</v>
      </c>
      <c r="I19523">
        <v>232</v>
      </c>
      <c r="J19523">
        <v>1</v>
      </c>
      <c r="K19523">
        <v>0</v>
      </c>
      <c r="L19523" t="s">
        <v>570</v>
      </c>
      <c r="M19523" t="s">
        <v>971</v>
      </c>
      <c r="N19523" t="s">
        <v>388</v>
      </c>
      <c r="O19523" t="s">
        <v>22</v>
      </c>
      <c r="P19523" t="s">
        <v>23</v>
      </c>
      <c r="Q19523" t="s">
        <v>24</v>
      </c>
    </row>
    <row r="19524" spans="1:17" x14ac:dyDescent="0.2">
      <c r="A19524" s="2">
        <v>42899</v>
      </c>
      <c r="B19524" t="s">
        <v>363</v>
      </c>
      <c r="C19524" t="s">
        <v>229</v>
      </c>
      <c r="D19524" t="s">
        <v>115</v>
      </c>
      <c r="E19524" t="s">
        <v>27</v>
      </c>
      <c r="F19524">
        <v>175</v>
      </c>
      <c r="G19524">
        <v>133</v>
      </c>
      <c r="H19524">
        <v>105</v>
      </c>
      <c r="I19524">
        <v>231</v>
      </c>
      <c r="J19524">
        <v>0</v>
      </c>
      <c r="K19524">
        <v>0</v>
      </c>
      <c r="L19524" t="s">
        <v>28</v>
      </c>
      <c r="M19524" t="s">
        <v>1694</v>
      </c>
      <c r="N19524" t="s">
        <v>363</v>
      </c>
      <c r="O19524" t="s">
        <v>22</v>
      </c>
      <c r="P19524" t="s">
        <v>23</v>
      </c>
      <c r="Q19524" t="s">
        <v>30</v>
      </c>
    </row>
    <row r="19525" spans="1:17" x14ac:dyDescent="0.2">
      <c r="A19525" s="2">
        <v>42899</v>
      </c>
      <c r="B19525" t="s">
        <v>164</v>
      </c>
      <c r="C19525" t="s">
        <v>143</v>
      </c>
      <c r="D19525" t="s">
        <v>115</v>
      </c>
      <c r="E19525" t="s">
        <v>115</v>
      </c>
      <c r="F19525">
        <v>120</v>
      </c>
      <c r="G19525">
        <v>45</v>
      </c>
      <c r="H19525">
        <v>280</v>
      </c>
      <c r="I19525">
        <v>689</v>
      </c>
      <c r="J19525">
        <v>1</v>
      </c>
      <c r="K19525">
        <v>1</v>
      </c>
      <c r="L19525" t="s">
        <v>20</v>
      </c>
      <c r="M19525" t="s">
        <v>625</v>
      </c>
      <c r="N19525" t="s">
        <v>167</v>
      </c>
      <c r="O19525" t="s">
        <v>122</v>
      </c>
      <c r="P19525" t="s">
        <v>23</v>
      </c>
      <c r="Q19525" t="s">
        <v>30</v>
      </c>
    </row>
    <row r="19526" spans="1:17" x14ac:dyDescent="0.2">
      <c r="A19526" s="2">
        <v>42899</v>
      </c>
      <c r="B19526" t="s">
        <v>571</v>
      </c>
      <c r="C19526" t="s">
        <v>213</v>
      </c>
      <c r="D19526" t="s">
        <v>115</v>
      </c>
      <c r="E19526" t="s">
        <v>115</v>
      </c>
      <c r="F19526">
        <v>184</v>
      </c>
      <c r="G19526">
        <v>163</v>
      </c>
      <c r="H19526">
        <v>76</v>
      </c>
      <c r="I19526">
        <v>131</v>
      </c>
      <c r="J19526">
        <v>0</v>
      </c>
      <c r="K19526">
        <v>4</v>
      </c>
      <c r="L19526" t="s">
        <v>570</v>
      </c>
      <c r="M19526" t="s">
        <v>571</v>
      </c>
      <c r="N19526" t="s">
        <v>571</v>
      </c>
      <c r="O19526" t="s">
        <v>22</v>
      </c>
      <c r="P19526" t="s">
        <v>23</v>
      </c>
      <c r="Q19526" t="s">
        <v>41</v>
      </c>
    </row>
    <row r="19527" spans="1:17" x14ac:dyDescent="0.2">
      <c r="A19527" s="2">
        <v>42899</v>
      </c>
      <c r="B19527" t="s">
        <v>391</v>
      </c>
      <c r="C19527" t="s">
        <v>464</v>
      </c>
      <c r="D19527" t="s">
        <v>115</v>
      </c>
      <c r="E19527" t="s">
        <v>115</v>
      </c>
      <c r="F19527">
        <v>155</v>
      </c>
      <c r="G19527">
        <v>135</v>
      </c>
      <c r="H19527">
        <v>147</v>
      </c>
      <c r="I19527">
        <v>228</v>
      </c>
      <c r="J19527">
        <v>1</v>
      </c>
      <c r="K19527">
        <v>2</v>
      </c>
      <c r="L19527" t="s">
        <v>570</v>
      </c>
      <c r="M19527" t="s">
        <v>762</v>
      </c>
      <c r="N19527" t="s">
        <v>391</v>
      </c>
      <c r="O19527" t="s">
        <v>22</v>
      </c>
      <c r="P19527" t="s">
        <v>23</v>
      </c>
      <c r="Q19527" t="s">
        <v>41</v>
      </c>
    </row>
    <row r="19528" spans="1:17" x14ac:dyDescent="0.2">
      <c r="A19528" s="2">
        <v>42899</v>
      </c>
      <c r="B19528" t="s">
        <v>459</v>
      </c>
      <c r="C19528" t="s">
        <v>389</v>
      </c>
      <c r="D19528" t="s">
        <v>115</v>
      </c>
      <c r="E19528" t="s">
        <v>115</v>
      </c>
      <c r="F19528">
        <v>169</v>
      </c>
      <c r="G19528">
        <v>124</v>
      </c>
      <c r="H19528">
        <v>115</v>
      </c>
      <c r="I19528">
        <v>267</v>
      </c>
      <c r="J19528">
        <v>0</v>
      </c>
      <c r="K19528">
        <v>0</v>
      </c>
      <c r="L19528" t="s">
        <v>570</v>
      </c>
      <c r="M19528" t="s">
        <v>749</v>
      </c>
      <c r="N19528" t="s">
        <v>459</v>
      </c>
      <c r="O19528" t="s">
        <v>22</v>
      </c>
      <c r="P19528" t="s">
        <v>23</v>
      </c>
      <c r="Q19528" t="s">
        <v>30</v>
      </c>
    </row>
    <row r="19529" spans="1:17" x14ac:dyDescent="0.2">
      <c r="A19529" s="2">
        <v>42899</v>
      </c>
      <c r="B19529" t="s">
        <v>49</v>
      </c>
      <c r="C19529" t="s">
        <v>52</v>
      </c>
      <c r="D19529" t="s">
        <v>50</v>
      </c>
      <c r="E19529" t="s">
        <v>50</v>
      </c>
      <c r="F19529">
        <v>87</v>
      </c>
      <c r="G19529">
        <v>34</v>
      </c>
      <c r="H19529">
        <v>390</v>
      </c>
      <c r="I19529">
        <v>792</v>
      </c>
      <c r="J19529">
        <v>1</v>
      </c>
      <c r="K19529">
        <v>1</v>
      </c>
      <c r="L19529" t="s">
        <v>28</v>
      </c>
      <c r="M19529" t="s">
        <v>103</v>
      </c>
      <c r="N19529" t="s">
        <v>49</v>
      </c>
      <c r="O19529" t="s">
        <v>22</v>
      </c>
      <c r="P19529" t="s">
        <v>23</v>
      </c>
      <c r="Q19529" t="s">
        <v>30</v>
      </c>
    </row>
    <row r="19530" spans="1:17" x14ac:dyDescent="0.2">
      <c r="A19530" s="2">
        <v>42899</v>
      </c>
      <c r="B19530" t="s">
        <v>913</v>
      </c>
      <c r="C19530" t="s">
        <v>239</v>
      </c>
      <c r="D19530" t="s">
        <v>115</v>
      </c>
      <c r="E19530" t="s">
        <v>115</v>
      </c>
      <c r="F19530">
        <v>116</v>
      </c>
      <c r="G19530">
        <v>118</v>
      </c>
      <c r="H19530">
        <v>294</v>
      </c>
      <c r="I19530">
        <v>284</v>
      </c>
      <c r="J19530">
        <v>2</v>
      </c>
      <c r="K19530">
        <v>1</v>
      </c>
      <c r="L19530" t="s">
        <v>570</v>
      </c>
      <c r="M19530" t="s">
        <v>1347</v>
      </c>
      <c r="N19530" t="s">
        <v>913</v>
      </c>
      <c r="O19530" t="s">
        <v>22</v>
      </c>
      <c r="P19530" t="s">
        <v>23</v>
      </c>
      <c r="Q19530" t="s">
        <v>24</v>
      </c>
    </row>
    <row r="19531" spans="1:17" x14ac:dyDescent="0.2">
      <c r="A19531" s="2">
        <v>42899</v>
      </c>
      <c r="B19531" t="s">
        <v>531</v>
      </c>
      <c r="C19531" t="s">
        <v>304</v>
      </c>
      <c r="D19531" t="s">
        <v>27</v>
      </c>
      <c r="E19531" t="s">
        <v>27</v>
      </c>
      <c r="F19531">
        <v>59</v>
      </c>
      <c r="G19531">
        <v>69</v>
      </c>
      <c r="H19531">
        <v>626</v>
      </c>
      <c r="I19531">
        <v>517</v>
      </c>
      <c r="J19531">
        <v>2</v>
      </c>
      <c r="K19531">
        <v>2</v>
      </c>
      <c r="L19531" t="s">
        <v>20</v>
      </c>
      <c r="M19531" t="s">
        <v>534</v>
      </c>
      <c r="N19531" t="s">
        <v>531</v>
      </c>
      <c r="O19531" t="s">
        <v>22</v>
      </c>
      <c r="P19531" t="s">
        <v>23</v>
      </c>
      <c r="Q19531" t="s">
        <v>30</v>
      </c>
    </row>
    <row r="19532" spans="1:17" x14ac:dyDescent="0.2">
      <c r="A19532" s="2">
        <v>42899</v>
      </c>
      <c r="B19532" t="s">
        <v>655</v>
      </c>
      <c r="C19532" t="s">
        <v>354</v>
      </c>
      <c r="D19532" t="s">
        <v>57</v>
      </c>
      <c r="E19532" t="s">
        <v>57</v>
      </c>
      <c r="F19532">
        <v>153</v>
      </c>
      <c r="G19532">
        <v>180</v>
      </c>
      <c r="H19532">
        <v>168</v>
      </c>
      <c r="I19532">
        <v>89</v>
      </c>
      <c r="J19532">
        <v>1</v>
      </c>
      <c r="K19532">
        <v>2</v>
      </c>
      <c r="L19532" t="s">
        <v>20</v>
      </c>
      <c r="M19532" t="s">
        <v>724</v>
      </c>
      <c r="N19532" t="s">
        <v>655</v>
      </c>
      <c r="O19532" t="s">
        <v>22</v>
      </c>
      <c r="P19532" t="s">
        <v>23</v>
      </c>
      <c r="Q19532" t="s">
        <v>41</v>
      </c>
    </row>
    <row r="19533" spans="1:17" x14ac:dyDescent="0.2">
      <c r="A19533" s="2">
        <v>42899</v>
      </c>
      <c r="B19533" t="s">
        <v>166</v>
      </c>
      <c r="C19533" t="s">
        <v>133</v>
      </c>
      <c r="D19533" t="s">
        <v>115</v>
      </c>
      <c r="E19533" t="s">
        <v>115</v>
      </c>
      <c r="F19533">
        <v>88</v>
      </c>
      <c r="G19533">
        <v>43</v>
      </c>
      <c r="H19533">
        <v>374</v>
      </c>
      <c r="I19533">
        <v>703</v>
      </c>
      <c r="J19533">
        <v>3</v>
      </c>
      <c r="K19533">
        <v>2</v>
      </c>
      <c r="L19533" t="s">
        <v>20</v>
      </c>
      <c r="M19533" t="s">
        <v>165</v>
      </c>
      <c r="N19533" t="s">
        <v>166</v>
      </c>
      <c r="O19533" t="s">
        <v>22</v>
      </c>
      <c r="P19533" t="s">
        <v>23</v>
      </c>
      <c r="Q19533" t="s">
        <v>24</v>
      </c>
    </row>
    <row r="19534" spans="1:17" x14ac:dyDescent="0.2">
      <c r="A19534" s="2">
        <v>42899</v>
      </c>
      <c r="B19534" t="s">
        <v>92</v>
      </c>
      <c r="C19534" t="s">
        <v>107</v>
      </c>
      <c r="D19534" t="s">
        <v>50</v>
      </c>
      <c r="E19534" t="s">
        <v>19</v>
      </c>
      <c r="F19534">
        <v>46</v>
      </c>
      <c r="G19534">
        <v>4</v>
      </c>
      <c r="H19534">
        <v>686</v>
      </c>
      <c r="I19534">
        <v>1422</v>
      </c>
      <c r="J19534">
        <v>3</v>
      </c>
      <c r="K19534">
        <v>2</v>
      </c>
      <c r="L19534" t="s">
        <v>28</v>
      </c>
      <c r="M19534" t="s">
        <v>1341</v>
      </c>
      <c r="N19534" t="s">
        <v>92</v>
      </c>
      <c r="O19534" t="s">
        <v>22</v>
      </c>
      <c r="P19534" t="s">
        <v>23</v>
      </c>
      <c r="Q19534" t="s">
        <v>24</v>
      </c>
    </row>
    <row r="19535" spans="1:17" x14ac:dyDescent="0.2">
      <c r="A19535" s="2">
        <v>42899</v>
      </c>
      <c r="B19535" t="s">
        <v>443</v>
      </c>
      <c r="C19535" t="s">
        <v>39</v>
      </c>
      <c r="D19535" t="s">
        <v>115</v>
      </c>
      <c r="E19535" t="s">
        <v>19</v>
      </c>
      <c r="F19535">
        <v>157</v>
      </c>
      <c r="G19535">
        <v>2</v>
      </c>
      <c r="H19535">
        <v>143</v>
      </c>
      <c r="I19535">
        <v>1626</v>
      </c>
      <c r="J19535">
        <v>0</v>
      </c>
      <c r="K19535">
        <v>6</v>
      </c>
      <c r="L19535" t="s">
        <v>28</v>
      </c>
      <c r="M19535" t="s">
        <v>1043</v>
      </c>
      <c r="N19535" t="s">
        <v>443</v>
      </c>
      <c r="O19535" t="s">
        <v>22</v>
      </c>
      <c r="P19535" t="s">
        <v>23</v>
      </c>
      <c r="Q19535" t="s">
        <v>41</v>
      </c>
    </row>
    <row r="19536" spans="1:17" x14ac:dyDescent="0.2">
      <c r="A19536" s="2">
        <v>42899</v>
      </c>
      <c r="B19536" t="s">
        <v>149</v>
      </c>
      <c r="C19536" t="s">
        <v>138</v>
      </c>
      <c r="D19536" t="s">
        <v>36</v>
      </c>
      <c r="E19536" t="s">
        <v>36</v>
      </c>
      <c r="F19536">
        <v>65</v>
      </c>
      <c r="G19536">
        <v>99</v>
      </c>
      <c r="H19536">
        <v>547</v>
      </c>
      <c r="I19536">
        <v>335</v>
      </c>
      <c r="J19536">
        <v>1</v>
      </c>
      <c r="K19536">
        <v>2</v>
      </c>
      <c r="L19536" t="s">
        <v>28</v>
      </c>
      <c r="M19536" t="s">
        <v>1718</v>
      </c>
      <c r="N19536" t="s">
        <v>149</v>
      </c>
      <c r="O19536" t="s">
        <v>22</v>
      </c>
      <c r="P19536" t="s">
        <v>23</v>
      </c>
      <c r="Q19536" t="s">
        <v>41</v>
      </c>
    </row>
    <row r="19537" spans="1:17" x14ac:dyDescent="0.2">
      <c r="A19537" s="2">
        <v>42899</v>
      </c>
      <c r="B19537" t="s">
        <v>469</v>
      </c>
      <c r="C19537" t="s">
        <v>182</v>
      </c>
      <c r="D19537" t="s">
        <v>115</v>
      </c>
      <c r="E19537" t="s">
        <v>115</v>
      </c>
      <c r="F19537">
        <v>77</v>
      </c>
      <c r="G19537">
        <v>82</v>
      </c>
      <c r="H19537">
        <v>435</v>
      </c>
      <c r="I19537">
        <v>424</v>
      </c>
      <c r="J19537">
        <v>2</v>
      </c>
      <c r="K19537">
        <v>2</v>
      </c>
      <c r="L19537" t="s">
        <v>20</v>
      </c>
      <c r="M19537" t="s">
        <v>1705</v>
      </c>
      <c r="N19537" t="s">
        <v>391</v>
      </c>
      <c r="O19537" t="s">
        <v>122</v>
      </c>
      <c r="P19537" t="s">
        <v>23</v>
      </c>
      <c r="Q19537" t="s">
        <v>30</v>
      </c>
    </row>
    <row r="19538" spans="1:17" x14ac:dyDescent="0.2">
      <c r="A19538" s="2">
        <v>42899</v>
      </c>
      <c r="B19538" t="s">
        <v>602</v>
      </c>
      <c r="C19538" t="s">
        <v>572</v>
      </c>
      <c r="D19538" t="s">
        <v>115</v>
      </c>
      <c r="E19538" t="s">
        <v>115</v>
      </c>
      <c r="F19538">
        <v>137</v>
      </c>
      <c r="G19538">
        <v>126</v>
      </c>
      <c r="H19538">
        <v>204</v>
      </c>
      <c r="I19538">
        <v>251</v>
      </c>
      <c r="J19538">
        <v>3</v>
      </c>
      <c r="K19538">
        <v>4</v>
      </c>
      <c r="L19538" t="s">
        <v>570</v>
      </c>
      <c r="M19538" t="s">
        <v>603</v>
      </c>
      <c r="N19538" t="s">
        <v>602</v>
      </c>
      <c r="O19538" t="s">
        <v>22</v>
      </c>
      <c r="P19538" t="s">
        <v>23</v>
      </c>
      <c r="Q19538" t="s">
        <v>41</v>
      </c>
    </row>
    <row r="19539" spans="1:17" x14ac:dyDescent="0.2">
      <c r="A19539" s="2">
        <v>42899</v>
      </c>
      <c r="B19539" t="s">
        <v>114</v>
      </c>
      <c r="C19539" t="s">
        <v>176</v>
      </c>
      <c r="D19539" t="s">
        <v>115</v>
      </c>
      <c r="E19539" t="s">
        <v>115</v>
      </c>
      <c r="F19539">
        <v>127</v>
      </c>
      <c r="G19539">
        <v>75</v>
      </c>
      <c r="H19539">
        <v>248</v>
      </c>
      <c r="I19539">
        <v>449</v>
      </c>
      <c r="J19539">
        <v>1</v>
      </c>
      <c r="K19539">
        <v>1</v>
      </c>
      <c r="L19539" t="s">
        <v>20</v>
      </c>
      <c r="M19539" t="s">
        <v>226</v>
      </c>
      <c r="N19539" t="s">
        <v>114</v>
      </c>
      <c r="O19539" t="s">
        <v>22</v>
      </c>
      <c r="P19539" t="s">
        <v>23</v>
      </c>
      <c r="Q19539" t="s">
        <v>30</v>
      </c>
    </row>
    <row r="19540" spans="1:17" x14ac:dyDescent="0.2">
      <c r="A19540" s="2">
        <v>42899</v>
      </c>
      <c r="B19540" t="s">
        <v>583</v>
      </c>
      <c r="C19540" t="s">
        <v>402</v>
      </c>
      <c r="D19540" t="s">
        <v>115</v>
      </c>
      <c r="E19540" t="s">
        <v>115</v>
      </c>
      <c r="F19540">
        <v>143</v>
      </c>
      <c r="G19540">
        <v>133</v>
      </c>
      <c r="H19540">
        <v>186</v>
      </c>
      <c r="I19540">
        <v>231</v>
      </c>
      <c r="J19540">
        <v>1</v>
      </c>
      <c r="K19540">
        <v>2</v>
      </c>
      <c r="L19540" t="s">
        <v>570</v>
      </c>
      <c r="M19540" t="s">
        <v>1647</v>
      </c>
      <c r="N19540" t="s">
        <v>583</v>
      </c>
      <c r="O19540" t="s">
        <v>22</v>
      </c>
      <c r="P19540" t="s">
        <v>23</v>
      </c>
      <c r="Q19540" t="s">
        <v>41</v>
      </c>
    </row>
    <row r="19541" spans="1:17" x14ac:dyDescent="0.2">
      <c r="A19541" s="2">
        <v>42899</v>
      </c>
      <c r="B19541" t="s">
        <v>425</v>
      </c>
      <c r="C19541" t="s">
        <v>177</v>
      </c>
      <c r="D19541" t="s">
        <v>115</v>
      </c>
      <c r="E19541" t="s">
        <v>115</v>
      </c>
      <c r="F19541">
        <v>131</v>
      </c>
      <c r="G19541">
        <v>109</v>
      </c>
      <c r="H19541">
        <v>235</v>
      </c>
      <c r="I19541">
        <v>318</v>
      </c>
      <c r="J19541">
        <v>0</v>
      </c>
      <c r="K19541">
        <v>0</v>
      </c>
      <c r="L19541" t="s">
        <v>570</v>
      </c>
      <c r="M19541" t="s">
        <v>426</v>
      </c>
      <c r="N19541" t="s">
        <v>425</v>
      </c>
      <c r="O19541" t="s">
        <v>22</v>
      </c>
      <c r="P19541" t="s">
        <v>23</v>
      </c>
      <c r="Q19541" t="s">
        <v>30</v>
      </c>
    </row>
    <row r="19542" spans="1:17" x14ac:dyDescent="0.2">
      <c r="A19542" s="2">
        <v>42903</v>
      </c>
      <c r="B19542" t="s">
        <v>1491</v>
      </c>
      <c r="C19542" t="s">
        <v>532</v>
      </c>
      <c r="D19542" t="s">
        <v>27</v>
      </c>
      <c r="E19542" t="s">
        <v>27</v>
      </c>
      <c r="F19542">
        <v>70</v>
      </c>
      <c r="G19542">
        <v>100</v>
      </c>
      <c r="H19542">
        <v>491</v>
      </c>
      <c r="I19542">
        <v>331</v>
      </c>
      <c r="J19542">
        <v>0</v>
      </c>
      <c r="K19542">
        <v>0</v>
      </c>
      <c r="L19542" t="s">
        <v>28</v>
      </c>
      <c r="M19542" t="s">
        <v>849</v>
      </c>
      <c r="N19542" t="s">
        <v>1491</v>
      </c>
      <c r="O19542" t="s">
        <v>22</v>
      </c>
      <c r="P19542" t="s">
        <v>23</v>
      </c>
      <c r="Q19542" t="s">
        <v>30</v>
      </c>
    </row>
    <row r="19543" spans="1:17" x14ac:dyDescent="0.2">
      <c r="A19543" s="2">
        <v>42903</v>
      </c>
      <c r="B19543" t="s">
        <v>95</v>
      </c>
      <c r="C19543" t="s">
        <v>442</v>
      </c>
      <c r="D19543" t="s">
        <v>50</v>
      </c>
      <c r="E19543" t="s">
        <v>57</v>
      </c>
      <c r="F19543">
        <v>63</v>
      </c>
      <c r="G19543">
        <v>95</v>
      </c>
      <c r="H19543">
        <v>560</v>
      </c>
      <c r="I19543">
        <v>343</v>
      </c>
      <c r="J19543">
        <v>2</v>
      </c>
      <c r="K19543">
        <v>0</v>
      </c>
      <c r="L19543" t="s">
        <v>427</v>
      </c>
      <c r="M19543" t="s">
        <v>1179</v>
      </c>
      <c r="N19543" t="s">
        <v>95</v>
      </c>
      <c r="O19543" t="s">
        <v>22</v>
      </c>
      <c r="P19543" t="s">
        <v>23</v>
      </c>
      <c r="Q19543" t="s">
        <v>24</v>
      </c>
    </row>
    <row r="19544" spans="1:17" x14ac:dyDescent="0.2">
      <c r="A19544" s="2">
        <v>42904</v>
      </c>
      <c r="B19544" t="s">
        <v>120</v>
      </c>
      <c r="C19544" t="s">
        <v>107</v>
      </c>
      <c r="D19544" t="s">
        <v>36</v>
      </c>
      <c r="E19544" t="s">
        <v>19</v>
      </c>
      <c r="F19544">
        <v>32</v>
      </c>
      <c r="G19544">
        <v>4</v>
      </c>
      <c r="H19544">
        <v>811</v>
      </c>
      <c r="I19544">
        <v>1422</v>
      </c>
      <c r="J19544">
        <v>0</v>
      </c>
      <c r="K19544">
        <v>2</v>
      </c>
      <c r="L19544" t="s">
        <v>427</v>
      </c>
      <c r="M19544" t="s">
        <v>326</v>
      </c>
      <c r="N19544" t="s">
        <v>95</v>
      </c>
      <c r="O19544" t="s">
        <v>122</v>
      </c>
      <c r="P19544" t="s">
        <v>23</v>
      </c>
      <c r="Q19544" t="s">
        <v>41</v>
      </c>
    </row>
    <row r="19545" spans="1:17" x14ac:dyDescent="0.2">
      <c r="A19545" s="2">
        <v>42904</v>
      </c>
      <c r="B19545" t="s">
        <v>82</v>
      </c>
      <c r="C19545" t="s">
        <v>26</v>
      </c>
      <c r="D19545" t="s">
        <v>50</v>
      </c>
      <c r="E19545" t="s">
        <v>27</v>
      </c>
      <c r="F19545">
        <v>8</v>
      </c>
      <c r="G19545">
        <v>17</v>
      </c>
      <c r="H19545">
        <v>1266</v>
      </c>
      <c r="I19545">
        <v>1049</v>
      </c>
      <c r="J19545">
        <v>2</v>
      </c>
      <c r="K19545">
        <v>2</v>
      </c>
      <c r="L19545" t="s">
        <v>427</v>
      </c>
      <c r="M19545" t="s">
        <v>1570</v>
      </c>
      <c r="N19545" t="s">
        <v>95</v>
      </c>
      <c r="O19545" t="s">
        <v>122</v>
      </c>
      <c r="P19545" t="s">
        <v>23</v>
      </c>
      <c r="Q19545" t="s">
        <v>30</v>
      </c>
    </row>
    <row r="19546" spans="1:17" x14ac:dyDescent="0.2">
      <c r="A19546" s="2">
        <v>42905</v>
      </c>
      <c r="B19546" t="s">
        <v>55</v>
      </c>
      <c r="C19546" t="s">
        <v>129</v>
      </c>
      <c r="D19546" t="s">
        <v>57</v>
      </c>
      <c r="E19546" t="s">
        <v>50</v>
      </c>
      <c r="F19546">
        <v>48</v>
      </c>
      <c r="G19546">
        <v>3</v>
      </c>
      <c r="H19546">
        <v>681</v>
      </c>
      <c r="I19546">
        <v>1511</v>
      </c>
      <c r="J19546">
        <v>2</v>
      </c>
      <c r="K19546">
        <v>3</v>
      </c>
      <c r="L19546" t="s">
        <v>427</v>
      </c>
      <c r="M19546" t="s">
        <v>1708</v>
      </c>
      <c r="N19546" t="s">
        <v>95</v>
      </c>
      <c r="O19546" t="s">
        <v>122</v>
      </c>
      <c r="P19546" t="s">
        <v>23</v>
      </c>
      <c r="Q19546" t="s">
        <v>41</v>
      </c>
    </row>
    <row r="19547" spans="1:17" x14ac:dyDescent="0.2">
      <c r="A19547" s="2">
        <v>42907</v>
      </c>
      <c r="B19547" t="s">
        <v>26</v>
      </c>
      <c r="C19547" t="s">
        <v>442</v>
      </c>
      <c r="D19547" t="s">
        <v>27</v>
      </c>
      <c r="E19547" t="s">
        <v>57</v>
      </c>
      <c r="F19547">
        <v>17</v>
      </c>
      <c r="G19547">
        <v>95</v>
      </c>
      <c r="H19547">
        <v>1049</v>
      </c>
      <c r="I19547">
        <v>343</v>
      </c>
      <c r="J19547">
        <v>2</v>
      </c>
      <c r="K19547">
        <v>1</v>
      </c>
      <c r="L19547" t="s">
        <v>427</v>
      </c>
      <c r="M19547" t="s">
        <v>1708</v>
      </c>
      <c r="N19547" t="s">
        <v>95</v>
      </c>
      <c r="O19547" t="s">
        <v>122</v>
      </c>
      <c r="P19547" t="s">
        <v>23</v>
      </c>
      <c r="Q19547" t="s">
        <v>24</v>
      </c>
    </row>
    <row r="19548" spans="1:17" x14ac:dyDescent="0.2">
      <c r="A19548" s="2">
        <v>42907</v>
      </c>
      <c r="B19548" t="s">
        <v>95</v>
      </c>
      <c r="C19548" t="s">
        <v>82</v>
      </c>
      <c r="D19548" t="s">
        <v>50</v>
      </c>
      <c r="E19548" t="s">
        <v>50</v>
      </c>
      <c r="F19548">
        <v>63</v>
      </c>
      <c r="G19548">
        <v>8</v>
      </c>
      <c r="H19548">
        <v>560</v>
      </c>
      <c r="I19548">
        <v>1266</v>
      </c>
      <c r="J19548">
        <v>0</v>
      </c>
      <c r="K19548">
        <v>1</v>
      </c>
      <c r="L19548" t="s">
        <v>427</v>
      </c>
      <c r="M19548" t="s">
        <v>326</v>
      </c>
      <c r="N19548" t="s">
        <v>95</v>
      </c>
      <c r="O19548" t="s">
        <v>22</v>
      </c>
      <c r="P19548" t="s">
        <v>23</v>
      </c>
      <c r="Q19548" t="s">
        <v>41</v>
      </c>
    </row>
    <row r="19549" spans="1:17" x14ac:dyDescent="0.2">
      <c r="A19549" s="2">
        <v>42908</v>
      </c>
      <c r="B19549" t="s">
        <v>120</v>
      </c>
      <c r="C19549" t="s">
        <v>55</v>
      </c>
      <c r="D19549" t="s">
        <v>36</v>
      </c>
      <c r="E19549" t="s">
        <v>57</v>
      </c>
      <c r="F19549">
        <v>32</v>
      </c>
      <c r="G19549">
        <v>48</v>
      </c>
      <c r="H19549">
        <v>811</v>
      </c>
      <c r="I19549">
        <v>681</v>
      </c>
      <c r="J19549">
        <v>1</v>
      </c>
      <c r="K19549">
        <v>1</v>
      </c>
      <c r="L19549" t="s">
        <v>427</v>
      </c>
      <c r="M19549" t="s">
        <v>1179</v>
      </c>
      <c r="N19549" t="s">
        <v>95</v>
      </c>
      <c r="O19549" t="s">
        <v>122</v>
      </c>
      <c r="P19549" t="s">
        <v>23</v>
      </c>
      <c r="Q19549" t="s">
        <v>30</v>
      </c>
    </row>
    <row r="19550" spans="1:17" x14ac:dyDescent="0.2">
      <c r="A19550" s="2">
        <v>42908</v>
      </c>
      <c r="B19550" t="s">
        <v>129</v>
      </c>
      <c r="C19550" t="s">
        <v>107</v>
      </c>
      <c r="D19550" t="s">
        <v>50</v>
      </c>
      <c r="E19550" t="s">
        <v>19</v>
      </c>
      <c r="F19550">
        <v>3</v>
      </c>
      <c r="G19550">
        <v>4</v>
      </c>
      <c r="H19550">
        <v>1511</v>
      </c>
      <c r="I19550">
        <v>1422</v>
      </c>
      <c r="J19550">
        <v>1</v>
      </c>
      <c r="K19550">
        <v>1</v>
      </c>
      <c r="L19550" t="s">
        <v>427</v>
      </c>
      <c r="M19550" t="s">
        <v>1570</v>
      </c>
      <c r="N19550" t="s">
        <v>95</v>
      </c>
      <c r="O19550" t="s">
        <v>122</v>
      </c>
      <c r="P19550" t="s">
        <v>23</v>
      </c>
      <c r="Q19550" t="s">
        <v>30</v>
      </c>
    </row>
    <row r="19551" spans="1:17" x14ac:dyDescent="0.2">
      <c r="A19551" s="2">
        <v>42910</v>
      </c>
      <c r="B19551" t="s">
        <v>442</v>
      </c>
      <c r="C19551" t="s">
        <v>82</v>
      </c>
      <c r="D19551" t="s">
        <v>57</v>
      </c>
      <c r="E19551" t="s">
        <v>50</v>
      </c>
      <c r="F19551">
        <v>95</v>
      </c>
      <c r="G19551">
        <v>8</v>
      </c>
      <c r="H19551">
        <v>343</v>
      </c>
      <c r="I19551">
        <v>1266</v>
      </c>
      <c r="J19551">
        <v>0</v>
      </c>
      <c r="K19551">
        <v>4</v>
      </c>
      <c r="L19551" t="s">
        <v>427</v>
      </c>
      <c r="M19551" t="s">
        <v>1179</v>
      </c>
      <c r="N19551" t="s">
        <v>95</v>
      </c>
      <c r="O19551" t="s">
        <v>122</v>
      </c>
      <c r="P19551" t="s">
        <v>23</v>
      </c>
      <c r="Q19551" t="s">
        <v>41</v>
      </c>
    </row>
    <row r="19552" spans="1:17" x14ac:dyDescent="0.2">
      <c r="A19552" s="2">
        <v>42910</v>
      </c>
      <c r="B19552" t="s">
        <v>95</v>
      </c>
      <c r="C19552" t="s">
        <v>26</v>
      </c>
      <c r="D19552" t="s">
        <v>50</v>
      </c>
      <c r="E19552" t="s">
        <v>27</v>
      </c>
      <c r="F19552">
        <v>63</v>
      </c>
      <c r="G19552">
        <v>17</v>
      </c>
      <c r="H19552">
        <v>560</v>
      </c>
      <c r="I19552">
        <v>1049</v>
      </c>
      <c r="J19552">
        <v>1</v>
      </c>
      <c r="K19552">
        <v>2</v>
      </c>
      <c r="L19552" t="s">
        <v>427</v>
      </c>
      <c r="M19552" t="s">
        <v>1570</v>
      </c>
      <c r="N19552" t="s">
        <v>95</v>
      </c>
      <c r="O19552" t="s">
        <v>22</v>
      </c>
      <c r="P19552" t="s">
        <v>23</v>
      </c>
      <c r="Q19552" t="s">
        <v>41</v>
      </c>
    </row>
    <row r="19553" spans="1:17" x14ac:dyDescent="0.2">
      <c r="A19553" s="2">
        <v>42911</v>
      </c>
      <c r="B19553" t="s">
        <v>107</v>
      </c>
      <c r="C19553" t="s">
        <v>55</v>
      </c>
      <c r="D19553" t="s">
        <v>19</v>
      </c>
      <c r="E19553" t="s">
        <v>57</v>
      </c>
      <c r="F19553">
        <v>4</v>
      </c>
      <c r="G19553">
        <v>48</v>
      </c>
      <c r="H19553">
        <v>1422</v>
      </c>
      <c r="I19553">
        <v>681</v>
      </c>
      <c r="J19553">
        <v>1</v>
      </c>
      <c r="K19553">
        <v>1</v>
      </c>
      <c r="L19553" t="s">
        <v>427</v>
      </c>
      <c r="M19553" t="s">
        <v>326</v>
      </c>
      <c r="N19553" t="s">
        <v>95</v>
      </c>
      <c r="O19553" t="s">
        <v>122</v>
      </c>
      <c r="P19553" t="s">
        <v>23</v>
      </c>
      <c r="Q19553" t="s">
        <v>30</v>
      </c>
    </row>
    <row r="19554" spans="1:17" x14ac:dyDescent="0.2">
      <c r="A19554" s="2">
        <v>42911</v>
      </c>
      <c r="B19554" t="s">
        <v>129</v>
      </c>
      <c r="C19554" t="s">
        <v>120</v>
      </c>
      <c r="D19554" t="s">
        <v>50</v>
      </c>
      <c r="E19554" t="s">
        <v>36</v>
      </c>
      <c r="F19554">
        <v>3</v>
      </c>
      <c r="G19554">
        <v>32</v>
      </c>
      <c r="H19554">
        <v>1511</v>
      </c>
      <c r="I19554">
        <v>811</v>
      </c>
      <c r="J19554">
        <v>3</v>
      </c>
      <c r="K19554">
        <v>1</v>
      </c>
      <c r="L19554" t="s">
        <v>427</v>
      </c>
      <c r="M19554" t="s">
        <v>1708</v>
      </c>
      <c r="N19554" t="s">
        <v>95</v>
      </c>
      <c r="O19554" t="s">
        <v>122</v>
      </c>
      <c r="P19554" t="s">
        <v>23</v>
      </c>
      <c r="Q19554" t="s">
        <v>24</v>
      </c>
    </row>
    <row r="19555" spans="1:17" x14ac:dyDescent="0.2">
      <c r="A19555" s="2">
        <v>42911</v>
      </c>
      <c r="B19555" t="s">
        <v>185</v>
      </c>
      <c r="C19555" t="s">
        <v>1491</v>
      </c>
      <c r="D19555" t="s">
        <v>27</v>
      </c>
      <c r="E19555" t="s">
        <v>27</v>
      </c>
      <c r="F19555">
        <v>79</v>
      </c>
      <c r="G19555">
        <v>70</v>
      </c>
      <c r="H19555">
        <v>435</v>
      </c>
      <c r="I19555">
        <v>491</v>
      </c>
      <c r="J19555">
        <v>1</v>
      </c>
      <c r="K19555">
        <v>2</v>
      </c>
      <c r="L19555" t="s">
        <v>280</v>
      </c>
      <c r="M19555" t="s">
        <v>704</v>
      </c>
      <c r="N19555" t="s">
        <v>705</v>
      </c>
      <c r="O19555" t="s">
        <v>122</v>
      </c>
      <c r="P19555" t="s">
        <v>23</v>
      </c>
      <c r="Q19555" t="s">
        <v>41</v>
      </c>
    </row>
    <row r="19556" spans="1:17" x14ac:dyDescent="0.2">
      <c r="A19556" s="2">
        <v>42911</v>
      </c>
      <c r="B19556" t="s">
        <v>404</v>
      </c>
      <c r="C19556" t="s">
        <v>267</v>
      </c>
      <c r="D19556" t="s">
        <v>36</v>
      </c>
      <c r="E19556" t="s">
        <v>36</v>
      </c>
      <c r="F19556">
        <v>150</v>
      </c>
      <c r="G19556">
        <v>141</v>
      </c>
      <c r="H19556">
        <v>174</v>
      </c>
      <c r="I19556">
        <v>188</v>
      </c>
      <c r="J19556">
        <v>0</v>
      </c>
      <c r="K19556">
        <v>1</v>
      </c>
      <c r="L19556" t="s">
        <v>716</v>
      </c>
      <c r="M19556" t="s">
        <v>1718</v>
      </c>
      <c r="N19556" t="s">
        <v>149</v>
      </c>
      <c r="O19556" t="s">
        <v>122</v>
      </c>
      <c r="P19556" t="s">
        <v>23</v>
      </c>
      <c r="Q19556" t="s">
        <v>41</v>
      </c>
    </row>
    <row r="19557" spans="1:17" x14ac:dyDescent="0.2">
      <c r="A19557" s="2">
        <v>42911</v>
      </c>
      <c r="B19557" t="s">
        <v>211</v>
      </c>
      <c r="C19557" t="s">
        <v>250</v>
      </c>
      <c r="D19557" t="s">
        <v>36</v>
      </c>
      <c r="E19557" t="s">
        <v>36</v>
      </c>
      <c r="F19557">
        <v>139</v>
      </c>
      <c r="G19557">
        <v>117</v>
      </c>
      <c r="H19557">
        <v>192</v>
      </c>
      <c r="I19557">
        <v>287</v>
      </c>
      <c r="J19557">
        <v>2</v>
      </c>
      <c r="K19557">
        <v>0</v>
      </c>
      <c r="L19557" t="s">
        <v>716</v>
      </c>
      <c r="M19557" t="s">
        <v>1718</v>
      </c>
      <c r="N19557" t="s">
        <v>149</v>
      </c>
      <c r="O19557" t="s">
        <v>122</v>
      </c>
      <c r="P19557" t="s">
        <v>23</v>
      </c>
      <c r="Q19557" t="s">
        <v>24</v>
      </c>
    </row>
    <row r="19558" spans="1:17" x14ac:dyDescent="0.2">
      <c r="A19558" s="2">
        <v>42912</v>
      </c>
      <c r="B19558" t="s">
        <v>378</v>
      </c>
      <c r="C19558" t="s">
        <v>419</v>
      </c>
      <c r="D19558" t="s">
        <v>36</v>
      </c>
      <c r="E19558" t="s">
        <v>36</v>
      </c>
      <c r="F19558">
        <v>97</v>
      </c>
      <c r="G19558">
        <v>194</v>
      </c>
      <c r="H19558">
        <v>341</v>
      </c>
      <c r="I19558">
        <v>56</v>
      </c>
      <c r="J19558">
        <v>2</v>
      </c>
      <c r="K19558">
        <v>0</v>
      </c>
      <c r="L19558" t="s">
        <v>716</v>
      </c>
      <c r="M19558" t="s">
        <v>1718</v>
      </c>
      <c r="N19558" t="s">
        <v>149</v>
      </c>
      <c r="O19558" t="s">
        <v>122</v>
      </c>
      <c r="P19558" t="s">
        <v>23</v>
      </c>
      <c r="Q19558" t="s">
        <v>24</v>
      </c>
    </row>
    <row r="19559" spans="1:17" x14ac:dyDescent="0.2">
      <c r="A19559" s="2">
        <v>42912</v>
      </c>
      <c r="B19559" t="s">
        <v>296</v>
      </c>
      <c r="C19559" t="s">
        <v>45</v>
      </c>
      <c r="D19559" t="s">
        <v>36</v>
      </c>
      <c r="E19559" t="s">
        <v>36</v>
      </c>
      <c r="F19559">
        <v>106</v>
      </c>
      <c r="G19559">
        <v>115</v>
      </c>
      <c r="H19559">
        <v>325</v>
      </c>
      <c r="I19559">
        <v>303</v>
      </c>
      <c r="J19559">
        <v>0</v>
      </c>
      <c r="K19559">
        <v>4</v>
      </c>
      <c r="L19559" t="s">
        <v>716</v>
      </c>
      <c r="M19559" t="s">
        <v>1718</v>
      </c>
      <c r="N19559" t="s">
        <v>149</v>
      </c>
      <c r="O19559" t="s">
        <v>122</v>
      </c>
      <c r="P19559" t="s">
        <v>23</v>
      </c>
      <c r="Q19559" t="s">
        <v>41</v>
      </c>
    </row>
    <row r="19560" spans="1:17" x14ac:dyDescent="0.2">
      <c r="A19560" s="2">
        <v>42913</v>
      </c>
      <c r="B19560" t="s">
        <v>267</v>
      </c>
      <c r="C19560" t="s">
        <v>211</v>
      </c>
      <c r="D19560" t="s">
        <v>36</v>
      </c>
      <c r="E19560" t="s">
        <v>36</v>
      </c>
      <c r="F19560">
        <v>141</v>
      </c>
      <c r="G19560">
        <v>139</v>
      </c>
      <c r="H19560">
        <v>188</v>
      </c>
      <c r="I19560">
        <v>192</v>
      </c>
      <c r="J19560">
        <v>0</v>
      </c>
      <c r="K19560">
        <v>0</v>
      </c>
      <c r="L19560" t="s">
        <v>716</v>
      </c>
      <c r="M19560" t="s">
        <v>924</v>
      </c>
      <c r="N19560" t="s">
        <v>149</v>
      </c>
      <c r="O19560" t="s">
        <v>122</v>
      </c>
      <c r="P19560" t="s">
        <v>23</v>
      </c>
      <c r="Q19560" t="s">
        <v>30</v>
      </c>
    </row>
    <row r="19561" spans="1:17" x14ac:dyDescent="0.2">
      <c r="A19561" s="2">
        <v>42913</v>
      </c>
      <c r="B19561" t="s">
        <v>250</v>
      </c>
      <c r="C19561" t="s">
        <v>404</v>
      </c>
      <c r="D19561" t="s">
        <v>36</v>
      </c>
      <c r="E19561" t="s">
        <v>36</v>
      </c>
      <c r="F19561">
        <v>117</v>
      </c>
      <c r="G19561">
        <v>150</v>
      </c>
      <c r="H19561">
        <v>287</v>
      </c>
      <c r="I19561">
        <v>174</v>
      </c>
      <c r="J19561">
        <v>0</v>
      </c>
      <c r="K19561">
        <v>0</v>
      </c>
      <c r="L19561" t="s">
        <v>716</v>
      </c>
      <c r="M19561" t="s">
        <v>924</v>
      </c>
      <c r="N19561" t="s">
        <v>149</v>
      </c>
      <c r="O19561" t="s">
        <v>122</v>
      </c>
      <c r="P19561" t="s">
        <v>23</v>
      </c>
      <c r="Q19561" t="s">
        <v>30</v>
      </c>
    </row>
    <row r="19562" spans="1:17" x14ac:dyDescent="0.2">
      <c r="A19562" s="2">
        <v>42914</v>
      </c>
      <c r="B19562" t="s">
        <v>82</v>
      </c>
      <c r="C19562" t="s">
        <v>107</v>
      </c>
      <c r="D19562" t="s">
        <v>50</v>
      </c>
      <c r="E19562" t="s">
        <v>19</v>
      </c>
      <c r="F19562">
        <v>8</v>
      </c>
      <c r="G19562">
        <v>4</v>
      </c>
      <c r="H19562">
        <v>1266</v>
      </c>
      <c r="I19562">
        <v>1422</v>
      </c>
      <c r="J19562">
        <v>0</v>
      </c>
      <c r="K19562">
        <v>0</v>
      </c>
      <c r="L19562" t="s">
        <v>427</v>
      </c>
      <c r="M19562" t="s">
        <v>1570</v>
      </c>
      <c r="N19562" t="s">
        <v>95</v>
      </c>
      <c r="O19562" t="s">
        <v>122</v>
      </c>
      <c r="P19562" t="s">
        <v>59</v>
      </c>
      <c r="Q19562" t="s">
        <v>41</v>
      </c>
    </row>
    <row r="19563" spans="1:17" x14ac:dyDescent="0.2">
      <c r="A19563" s="2">
        <v>42914</v>
      </c>
      <c r="B19563" t="s">
        <v>419</v>
      </c>
      <c r="C19563" t="s">
        <v>296</v>
      </c>
      <c r="D19563" t="s">
        <v>36</v>
      </c>
      <c r="E19563" t="s">
        <v>36</v>
      </c>
      <c r="F19563">
        <v>194</v>
      </c>
      <c r="G19563">
        <v>106</v>
      </c>
      <c r="H19563">
        <v>56</v>
      </c>
      <c r="I19563">
        <v>325</v>
      </c>
      <c r="J19563">
        <v>1</v>
      </c>
      <c r="K19563">
        <v>2</v>
      </c>
      <c r="L19563" t="s">
        <v>716</v>
      </c>
      <c r="M19563" t="s">
        <v>924</v>
      </c>
      <c r="N19563" t="s">
        <v>149</v>
      </c>
      <c r="O19563" t="s">
        <v>122</v>
      </c>
      <c r="P19563" t="s">
        <v>23</v>
      </c>
      <c r="Q19563" t="s">
        <v>41</v>
      </c>
    </row>
    <row r="19564" spans="1:17" x14ac:dyDescent="0.2">
      <c r="A19564" s="2">
        <v>42914</v>
      </c>
      <c r="B19564" t="s">
        <v>456</v>
      </c>
      <c r="C19564" t="s">
        <v>512</v>
      </c>
      <c r="D19564" t="s">
        <v>27</v>
      </c>
      <c r="E19564" t="s">
        <v>27</v>
      </c>
      <c r="F19564">
        <v>177</v>
      </c>
      <c r="G19564">
        <v>176</v>
      </c>
      <c r="H19564">
        <v>102</v>
      </c>
      <c r="I19564">
        <v>103</v>
      </c>
      <c r="J19564">
        <v>2</v>
      </c>
      <c r="K19564">
        <v>1</v>
      </c>
      <c r="L19564" t="s">
        <v>550</v>
      </c>
      <c r="M19564" t="s">
        <v>407</v>
      </c>
      <c r="N19564" t="s">
        <v>222</v>
      </c>
      <c r="O19564" t="s">
        <v>122</v>
      </c>
      <c r="P19564" t="s">
        <v>23</v>
      </c>
      <c r="Q19564" t="s">
        <v>24</v>
      </c>
    </row>
    <row r="19565" spans="1:17" x14ac:dyDescent="0.2">
      <c r="A19565" s="2">
        <v>42914</v>
      </c>
      <c r="B19565" t="s">
        <v>45</v>
      </c>
      <c r="C19565" t="s">
        <v>378</v>
      </c>
      <c r="D19565" t="s">
        <v>36</v>
      </c>
      <c r="E19565" t="s">
        <v>36</v>
      </c>
      <c r="F19565">
        <v>115</v>
      </c>
      <c r="G19565">
        <v>97</v>
      </c>
      <c r="H19565">
        <v>303</v>
      </c>
      <c r="I19565">
        <v>341</v>
      </c>
      <c r="J19565">
        <v>0</v>
      </c>
      <c r="K19565">
        <v>0</v>
      </c>
      <c r="L19565" t="s">
        <v>716</v>
      </c>
      <c r="M19565" t="s">
        <v>924</v>
      </c>
      <c r="N19565" t="s">
        <v>149</v>
      </c>
      <c r="O19565" t="s">
        <v>122</v>
      </c>
      <c r="P19565" t="s">
        <v>23</v>
      </c>
      <c r="Q19565" t="s">
        <v>30</v>
      </c>
    </row>
    <row r="19566" spans="1:17" x14ac:dyDescent="0.2">
      <c r="A19566" s="2">
        <v>42915</v>
      </c>
      <c r="B19566" t="s">
        <v>129</v>
      </c>
      <c r="C19566" t="s">
        <v>26</v>
      </c>
      <c r="D19566" t="s">
        <v>50</v>
      </c>
      <c r="E19566" t="s">
        <v>27</v>
      </c>
      <c r="F19566">
        <v>3</v>
      </c>
      <c r="G19566">
        <v>17</v>
      </c>
      <c r="H19566">
        <v>1511</v>
      </c>
      <c r="I19566">
        <v>1049</v>
      </c>
      <c r="J19566">
        <v>4</v>
      </c>
      <c r="K19566">
        <v>1</v>
      </c>
      <c r="L19566" t="s">
        <v>427</v>
      </c>
      <c r="M19566" t="s">
        <v>1708</v>
      </c>
      <c r="N19566" t="s">
        <v>95</v>
      </c>
      <c r="O19566" t="s">
        <v>122</v>
      </c>
      <c r="P19566" t="s">
        <v>23</v>
      </c>
      <c r="Q19566" t="s">
        <v>24</v>
      </c>
    </row>
    <row r="19567" spans="1:17" x14ac:dyDescent="0.2">
      <c r="A19567" s="2">
        <v>42915</v>
      </c>
      <c r="B19567" t="s">
        <v>250</v>
      </c>
      <c r="C19567" t="s">
        <v>267</v>
      </c>
      <c r="D19567" t="s">
        <v>36</v>
      </c>
      <c r="E19567" t="s">
        <v>36</v>
      </c>
      <c r="F19567">
        <v>117</v>
      </c>
      <c r="G19567">
        <v>141</v>
      </c>
      <c r="H19567">
        <v>287</v>
      </c>
      <c r="I19567">
        <v>188</v>
      </c>
      <c r="J19567">
        <v>0</v>
      </c>
      <c r="K19567">
        <v>0</v>
      </c>
      <c r="L19567" t="s">
        <v>716</v>
      </c>
      <c r="M19567" t="s">
        <v>924</v>
      </c>
      <c r="N19567" t="s">
        <v>149</v>
      </c>
      <c r="O19567" t="s">
        <v>122</v>
      </c>
      <c r="P19567" t="s">
        <v>23</v>
      </c>
      <c r="Q19567" t="s">
        <v>30</v>
      </c>
    </row>
    <row r="19568" spans="1:17" x14ac:dyDescent="0.2">
      <c r="A19568" s="2">
        <v>42915</v>
      </c>
      <c r="B19568" t="s">
        <v>211</v>
      </c>
      <c r="C19568" t="s">
        <v>404</v>
      </c>
      <c r="D19568" t="s">
        <v>36</v>
      </c>
      <c r="E19568" t="s">
        <v>36</v>
      </c>
      <c r="F19568">
        <v>139</v>
      </c>
      <c r="G19568">
        <v>150</v>
      </c>
      <c r="H19568">
        <v>192</v>
      </c>
      <c r="I19568">
        <v>174</v>
      </c>
      <c r="J19568">
        <v>1</v>
      </c>
      <c r="K19568">
        <v>1</v>
      </c>
      <c r="L19568" t="s">
        <v>716</v>
      </c>
      <c r="M19568" t="s">
        <v>1718</v>
      </c>
      <c r="N19568" t="s">
        <v>149</v>
      </c>
      <c r="O19568" t="s">
        <v>122</v>
      </c>
      <c r="P19568" t="s">
        <v>23</v>
      </c>
      <c r="Q19568" t="s">
        <v>30</v>
      </c>
    </row>
    <row r="19569" spans="1:17" x14ac:dyDescent="0.2">
      <c r="A19569" s="2">
        <v>42916</v>
      </c>
      <c r="B19569" t="s">
        <v>549</v>
      </c>
      <c r="C19569" t="s">
        <v>221</v>
      </c>
      <c r="D19569" t="s">
        <v>27</v>
      </c>
      <c r="E19569" t="s">
        <v>27</v>
      </c>
      <c r="F19569">
        <v>193</v>
      </c>
      <c r="G19569">
        <v>169</v>
      </c>
      <c r="H19569">
        <v>60</v>
      </c>
      <c r="I19569">
        <v>115</v>
      </c>
      <c r="J19569">
        <v>2</v>
      </c>
      <c r="K19569">
        <v>1</v>
      </c>
      <c r="L19569" t="s">
        <v>550</v>
      </c>
      <c r="M19569" t="s">
        <v>1719</v>
      </c>
      <c r="N19569" t="s">
        <v>222</v>
      </c>
      <c r="O19569" t="s">
        <v>122</v>
      </c>
      <c r="P19569" t="s">
        <v>23</v>
      </c>
      <c r="Q19569" t="s">
        <v>24</v>
      </c>
    </row>
    <row r="19570" spans="1:17" x14ac:dyDescent="0.2">
      <c r="A19570" s="2">
        <v>42916</v>
      </c>
      <c r="B19570" t="s">
        <v>296</v>
      </c>
      <c r="C19570" t="s">
        <v>378</v>
      </c>
      <c r="D19570" t="s">
        <v>36</v>
      </c>
      <c r="E19570" t="s">
        <v>36</v>
      </c>
      <c r="F19570">
        <v>106</v>
      </c>
      <c r="G19570">
        <v>97</v>
      </c>
      <c r="H19570">
        <v>325</v>
      </c>
      <c r="I19570">
        <v>341</v>
      </c>
      <c r="J19570">
        <v>1</v>
      </c>
      <c r="K19570">
        <v>4</v>
      </c>
      <c r="L19570" t="s">
        <v>716</v>
      </c>
      <c r="M19570" t="s">
        <v>1718</v>
      </c>
      <c r="N19570" t="s">
        <v>149</v>
      </c>
      <c r="O19570" t="s">
        <v>122</v>
      </c>
      <c r="P19570" t="s">
        <v>23</v>
      </c>
      <c r="Q19570" t="s">
        <v>41</v>
      </c>
    </row>
    <row r="19571" spans="1:17" x14ac:dyDescent="0.2">
      <c r="A19571" s="2">
        <v>42916</v>
      </c>
      <c r="B19571" t="s">
        <v>45</v>
      </c>
      <c r="C19571" t="s">
        <v>419</v>
      </c>
      <c r="D19571" t="s">
        <v>36</v>
      </c>
      <c r="E19571" t="s">
        <v>36</v>
      </c>
      <c r="F19571">
        <v>115</v>
      </c>
      <c r="G19571">
        <v>194</v>
      </c>
      <c r="H19571">
        <v>303</v>
      </c>
      <c r="I19571">
        <v>56</v>
      </c>
      <c r="J19571">
        <v>6</v>
      </c>
      <c r="K19571">
        <v>0</v>
      </c>
      <c r="L19571" t="s">
        <v>716</v>
      </c>
      <c r="M19571" t="s">
        <v>924</v>
      </c>
      <c r="N19571" t="s">
        <v>149</v>
      </c>
      <c r="O19571" t="s">
        <v>122</v>
      </c>
      <c r="P19571" t="s">
        <v>23</v>
      </c>
      <c r="Q19571" t="s">
        <v>24</v>
      </c>
    </row>
    <row r="19572" spans="1:17" x14ac:dyDescent="0.2">
      <c r="A19572" s="2">
        <v>42917</v>
      </c>
      <c r="B19572" t="s">
        <v>351</v>
      </c>
      <c r="C19572" t="s">
        <v>138</v>
      </c>
      <c r="D19572" t="s">
        <v>36</v>
      </c>
      <c r="E19572" t="s">
        <v>36</v>
      </c>
      <c r="F19572">
        <v>121</v>
      </c>
      <c r="G19572">
        <v>99</v>
      </c>
      <c r="H19572">
        <v>273</v>
      </c>
      <c r="I19572">
        <v>335</v>
      </c>
      <c r="J19572">
        <v>1</v>
      </c>
      <c r="K19572">
        <v>2</v>
      </c>
      <c r="L19572" t="s">
        <v>716</v>
      </c>
      <c r="M19572" t="s">
        <v>924</v>
      </c>
      <c r="N19572" t="s">
        <v>149</v>
      </c>
      <c r="O19572" t="s">
        <v>122</v>
      </c>
      <c r="P19572" t="s">
        <v>23</v>
      </c>
      <c r="Q19572" t="s">
        <v>41</v>
      </c>
    </row>
    <row r="19573" spans="1:17" x14ac:dyDescent="0.2">
      <c r="A19573" s="2">
        <v>42917</v>
      </c>
      <c r="B19573" t="s">
        <v>196</v>
      </c>
      <c r="C19573" t="s">
        <v>202</v>
      </c>
      <c r="D19573" t="s">
        <v>36</v>
      </c>
      <c r="E19573" t="s">
        <v>36</v>
      </c>
      <c r="F19573">
        <v>167</v>
      </c>
      <c r="G19573">
        <v>103</v>
      </c>
      <c r="H19573">
        <v>120</v>
      </c>
      <c r="I19573">
        <v>329</v>
      </c>
      <c r="J19573">
        <v>0</v>
      </c>
      <c r="K19573">
        <v>0</v>
      </c>
      <c r="L19573" t="s">
        <v>28</v>
      </c>
      <c r="M19573" t="s">
        <v>917</v>
      </c>
      <c r="N19573" t="s">
        <v>196</v>
      </c>
      <c r="O19573" t="s">
        <v>22</v>
      </c>
      <c r="P19573" t="s">
        <v>23</v>
      </c>
      <c r="Q19573" t="s">
        <v>30</v>
      </c>
    </row>
    <row r="19574" spans="1:17" x14ac:dyDescent="0.2">
      <c r="A19574" s="2">
        <v>42917</v>
      </c>
      <c r="B19574" t="s">
        <v>26</v>
      </c>
      <c r="C19574" t="s">
        <v>38</v>
      </c>
      <c r="D19574" t="s">
        <v>27</v>
      </c>
      <c r="E19574" t="s">
        <v>19</v>
      </c>
      <c r="F19574">
        <v>17</v>
      </c>
      <c r="G19574">
        <v>36</v>
      </c>
      <c r="H19574">
        <v>1049</v>
      </c>
      <c r="I19574">
        <v>747</v>
      </c>
      <c r="J19574">
        <v>2</v>
      </c>
      <c r="K19574">
        <v>1</v>
      </c>
      <c r="L19574" t="s">
        <v>28</v>
      </c>
      <c r="M19574" t="s">
        <v>238</v>
      </c>
      <c r="N19574" t="s">
        <v>77</v>
      </c>
      <c r="O19574" t="s">
        <v>122</v>
      </c>
      <c r="P19574" t="s">
        <v>23</v>
      </c>
      <c r="Q19574" t="s">
        <v>24</v>
      </c>
    </row>
    <row r="19575" spans="1:17" x14ac:dyDescent="0.2">
      <c r="A19575" s="2">
        <v>42917</v>
      </c>
      <c r="B19575" t="s">
        <v>352</v>
      </c>
      <c r="C19575" t="s">
        <v>405</v>
      </c>
      <c r="D19575" t="s">
        <v>36</v>
      </c>
      <c r="E19575" t="s">
        <v>36</v>
      </c>
      <c r="F19575">
        <v>94</v>
      </c>
      <c r="G19575">
        <v>140</v>
      </c>
      <c r="H19575">
        <v>345</v>
      </c>
      <c r="I19575">
        <v>190</v>
      </c>
      <c r="J19575">
        <v>0</v>
      </c>
      <c r="K19575">
        <v>0</v>
      </c>
      <c r="L19575" t="s">
        <v>716</v>
      </c>
      <c r="M19575" t="s">
        <v>924</v>
      </c>
      <c r="N19575" t="s">
        <v>149</v>
      </c>
      <c r="O19575" t="s">
        <v>122</v>
      </c>
      <c r="P19575" t="s">
        <v>59</v>
      </c>
      <c r="Q19575" t="s">
        <v>41</v>
      </c>
    </row>
    <row r="19576" spans="1:17" x14ac:dyDescent="0.2">
      <c r="A19576" s="2">
        <v>42917</v>
      </c>
      <c r="B19576" t="s">
        <v>77</v>
      </c>
      <c r="C19576" t="s">
        <v>199</v>
      </c>
      <c r="D19576" t="s">
        <v>27</v>
      </c>
      <c r="E19576" t="s">
        <v>36</v>
      </c>
      <c r="F19576">
        <v>23</v>
      </c>
      <c r="G19576">
        <v>49</v>
      </c>
      <c r="H19576">
        <v>861</v>
      </c>
      <c r="I19576">
        <v>678</v>
      </c>
      <c r="J19576">
        <v>2</v>
      </c>
      <c r="K19576">
        <v>1</v>
      </c>
      <c r="L19576" t="s">
        <v>28</v>
      </c>
      <c r="M19576" t="s">
        <v>1221</v>
      </c>
      <c r="N19576" t="s">
        <v>77</v>
      </c>
      <c r="O19576" t="s">
        <v>22</v>
      </c>
      <c r="P19576" t="s">
        <v>23</v>
      </c>
      <c r="Q19576" t="s">
        <v>24</v>
      </c>
    </row>
    <row r="19577" spans="1:17" x14ac:dyDescent="0.2">
      <c r="A19577" s="2">
        <v>42918</v>
      </c>
      <c r="B19577" t="s">
        <v>107</v>
      </c>
      <c r="C19577" t="s">
        <v>129</v>
      </c>
      <c r="D19577" t="s">
        <v>19</v>
      </c>
      <c r="E19577" t="s">
        <v>50</v>
      </c>
      <c r="F19577">
        <v>4</v>
      </c>
      <c r="G19577">
        <v>3</v>
      </c>
      <c r="H19577">
        <v>1422</v>
      </c>
      <c r="I19577">
        <v>1511</v>
      </c>
      <c r="J19577">
        <v>0</v>
      </c>
      <c r="K19577">
        <v>1</v>
      </c>
      <c r="L19577" t="s">
        <v>427</v>
      </c>
      <c r="M19577" t="s">
        <v>1179</v>
      </c>
      <c r="N19577" t="s">
        <v>95</v>
      </c>
      <c r="O19577" t="s">
        <v>122</v>
      </c>
      <c r="P19577" t="s">
        <v>23</v>
      </c>
      <c r="Q19577" t="s">
        <v>41</v>
      </c>
    </row>
    <row r="19578" spans="1:17" x14ac:dyDescent="0.2">
      <c r="A19578" s="2">
        <v>42918</v>
      </c>
      <c r="B19578" t="s">
        <v>82</v>
      </c>
      <c r="C19578" t="s">
        <v>26</v>
      </c>
      <c r="D19578" t="s">
        <v>50</v>
      </c>
      <c r="E19578" t="s">
        <v>27</v>
      </c>
      <c r="F19578">
        <v>8</v>
      </c>
      <c r="G19578">
        <v>17</v>
      </c>
      <c r="H19578">
        <v>1266</v>
      </c>
      <c r="I19578">
        <v>1049</v>
      </c>
      <c r="J19578">
        <v>2</v>
      </c>
      <c r="K19578">
        <v>1</v>
      </c>
      <c r="L19578" t="s">
        <v>427</v>
      </c>
      <c r="M19578" t="s">
        <v>326</v>
      </c>
      <c r="N19578" t="s">
        <v>95</v>
      </c>
      <c r="O19578" t="s">
        <v>122</v>
      </c>
      <c r="P19578" t="s">
        <v>23</v>
      </c>
      <c r="Q19578" t="s">
        <v>24</v>
      </c>
    </row>
    <row r="19579" spans="1:17" x14ac:dyDescent="0.2">
      <c r="A19579" s="2">
        <v>42918</v>
      </c>
      <c r="B19579" t="s">
        <v>149</v>
      </c>
      <c r="C19579" t="s">
        <v>211</v>
      </c>
      <c r="D19579" t="s">
        <v>36</v>
      </c>
      <c r="E19579" t="s">
        <v>36</v>
      </c>
      <c r="F19579">
        <v>65</v>
      </c>
      <c r="G19579">
        <v>139</v>
      </c>
      <c r="H19579">
        <v>547</v>
      </c>
      <c r="I19579">
        <v>192</v>
      </c>
      <c r="J19579">
        <v>0</v>
      </c>
      <c r="K19579">
        <v>1</v>
      </c>
      <c r="L19579" t="s">
        <v>716</v>
      </c>
      <c r="M19579" t="s">
        <v>924</v>
      </c>
      <c r="N19579" t="s">
        <v>149</v>
      </c>
      <c r="O19579" t="s">
        <v>22</v>
      </c>
      <c r="P19579" t="s">
        <v>23</v>
      </c>
      <c r="Q19579" t="s">
        <v>41</v>
      </c>
    </row>
    <row r="19580" spans="1:17" x14ac:dyDescent="0.2">
      <c r="A19580" s="2">
        <v>42918</v>
      </c>
      <c r="B19580" t="s">
        <v>46</v>
      </c>
      <c r="C19580" t="s">
        <v>45</v>
      </c>
      <c r="D19580" t="s">
        <v>36</v>
      </c>
      <c r="E19580" t="s">
        <v>36</v>
      </c>
      <c r="F19580">
        <v>90</v>
      </c>
      <c r="G19580">
        <v>115</v>
      </c>
      <c r="H19580">
        <v>361</v>
      </c>
      <c r="I19580">
        <v>303</v>
      </c>
      <c r="J19580">
        <v>1</v>
      </c>
      <c r="K19580">
        <v>2</v>
      </c>
      <c r="L19580" t="s">
        <v>716</v>
      </c>
      <c r="M19580" t="s">
        <v>924</v>
      </c>
      <c r="N19580" t="s">
        <v>149</v>
      </c>
      <c r="O19580" t="s">
        <v>122</v>
      </c>
      <c r="P19580" t="s">
        <v>23</v>
      </c>
      <c r="Q19580" t="s">
        <v>41</v>
      </c>
    </row>
    <row r="19581" spans="1:17" x14ac:dyDescent="0.2">
      <c r="A19581" s="2">
        <v>42919</v>
      </c>
      <c r="B19581" t="s">
        <v>221</v>
      </c>
      <c r="C19581" t="s">
        <v>456</v>
      </c>
      <c r="D19581" t="s">
        <v>27</v>
      </c>
      <c r="E19581" t="s">
        <v>27</v>
      </c>
      <c r="F19581">
        <v>169</v>
      </c>
      <c r="G19581">
        <v>177</v>
      </c>
      <c r="H19581">
        <v>115</v>
      </c>
      <c r="I19581">
        <v>102</v>
      </c>
      <c r="J19581">
        <v>1</v>
      </c>
      <c r="K19581">
        <v>1</v>
      </c>
      <c r="L19581" t="s">
        <v>550</v>
      </c>
      <c r="M19581" t="s">
        <v>407</v>
      </c>
      <c r="N19581" t="s">
        <v>222</v>
      </c>
      <c r="O19581" t="s">
        <v>122</v>
      </c>
      <c r="P19581" t="s">
        <v>23</v>
      </c>
      <c r="Q19581" t="s">
        <v>30</v>
      </c>
    </row>
    <row r="19582" spans="1:17" x14ac:dyDescent="0.2">
      <c r="A19582" s="2">
        <v>42919</v>
      </c>
      <c r="B19582" t="s">
        <v>222</v>
      </c>
      <c r="C19582" t="s">
        <v>512</v>
      </c>
      <c r="D19582" t="s">
        <v>27</v>
      </c>
      <c r="E19582" t="s">
        <v>27</v>
      </c>
      <c r="F19582">
        <v>164</v>
      </c>
      <c r="G19582">
        <v>176</v>
      </c>
      <c r="H19582">
        <v>130</v>
      </c>
      <c r="I19582">
        <v>103</v>
      </c>
      <c r="J19582">
        <v>4</v>
      </c>
      <c r="K19582">
        <v>3</v>
      </c>
      <c r="L19582" t="s">
        <v>28</v>
      </c>
      <c r="M19582" t="s">
        <v>407</v>
      </c>
      <c r="N19582" t="s">
        <v>222</v>
      </c>
      <c r="O19582" t="s">
        <v>22</v>
      </c>
      <c r="P19582" t="s">
        <v>23</v>
      </c>
      <c r="Q19582" t="s">
        <v>24</v>
      </c>
    </row>
    <row r="19583" spans="1:17" x14ac:dyDescent="0.2">
      <c r="A19583" s="2">
        <v>42920</v>
      </c>
      <c r="B19583" t="s">
        <v>352</v>
      </c>
      <c r="C19583" t="s">
        <v>46</v>
      </c>
      <c r="D19583" t="s">
        <v>36</v>
      </c>
      <c r="E19583" t="s">
        <v>36</v>
      </c>
      <c r="F19583">
        <v>94</v>
      </c>
      <c r="G19583">
        <v>90</v>
      </c>
      <c r="H19583">
        <v>345</v>
      </c>
      <c r="I19583">
        <v>361</v>
      </c>
      <c r="J19583">
        <v>1</v>
      </c>
      <c r="K19583">
        <v>0</v>
      </c>
      <c r="L19583" t="s">
        <v>716</v>
      </c>
      <c r="M19583" t="s">
        <v>1718</v>
      </c>
      <c r="N19583" t="s">
        <v>149</v>
      </c>
      <c r="O19583" t="s">
        <v>122</v>
      </c>
      <c r="P19583" t="s">
        <v>23</v>
      </c>
      <c r="Q19583" t="s">
        <v>24</v>
      </c>
    </row>
    <row r="19584" spans="1:17" x14ac:dyDescent="0.2">
      <c r="A19584" s="2">
        <v>42920</v>
      </c>
      <c r="B19584" t="s">
        <v>149</v>
      </c>
      <c r="C19584" t="s">
        <v>351</v>
      </c>
      <c r="D19584" t="s">
        <v>36</v>
      </c>
      <c r="E19584" t="s">
        <v>36</v>
      </c>
      <c r="F19584">
        <v>65</v>
      </c>
      <c r="G19584">
        <v>121</v>
      </c>
      <c r="H19584">
        <v>547</v>
      </c>
      <c r="I19584">
        <v>273</v>
      </c>
      <c r="J19584">
        <v>2</v>
      </c>
      <c r="K19584">
        <v>0</v>
      </c>
      <c r="L19584" t="s">
        <v>716</v>
      </c>
      <c r="M19584" t="s">
        <v>1718</v>
      </c>
      <c r="N19584" t="s">
        <v>149</v>
      </c>
      <c r="O19584" t="s">
        <v>22</v>
      </c>
      <c r="P19584" t="s">
        <v>23</v>
      </c>
      <c r="Q19584" t="s">
        <v>24</v>
      </c>
    </row>
    <row r="19585" spans="1:17" x14ac:dyDescent="0.2">
      <c r="A19585" s="2">
        <v>42920</v>
      </c>
      <c r="B19585" t="s">
        <v>456</v>
      </c>
      <c r="C19585" t="s">
        <v>549</v>
      </c>
      <c r="D19585" t="s">
        <v>27</v>
      </c>
      <c r="E19585" t="s">
        <v>27</v>
      </c>
      <c r="F19585">
        <v>177</v>
      </c>
      <c r="G19585">
        <v>193</v>
      </c>
      <c r="H19585">
        <v>102</v>
      </c>
      <c r="I19585">
        <v>60</v>
      </c>
      <c r="J19585">
        <v>0</v>
      </c>
      <c r="K19585">
        <v>0</v>
      </c>
      <c r="L19585" t="s">
        <v>550</v>
      </c>
      <c r="M19585" t="s">
        <v>407</v>
      </c>
      <c r="N19585" t="s">
        <v>222</v>
      </c>
      <c r="O19585" t="s">
        <v>122</v>
      </c>
      <c r="P19585" t="s">
        <v>23</v>
      </c>
      <c r="Q19585" t="s">
        <v>30</v>
      </c>
    </row>
    <row r="19586" spans="1:17" x14ac:dyDescent="0.2">
      <c r="A19586" s="2">
        <v>42920</v>
      </c>
      <c r="B19586" t="s">
        <v>512</v>
      </c>
      <c r="C19586" t="s">
        <v>221</v>
      </c>
      <c r="D19586" t="s">
        <v>27</v>
      </c>
      <c r="E19586" t="s">
        <v>27</v>
      </c>
      <c r="F19586">
        <v>176</v>
      </c>
      <c r="G19586">
        <v>169</v>
      </c>
      <c r="H19586">
        <v>103</v>
      </c>
      <c r="I19586">
        <v>115</v>
      </c>
      <c r="J19586">
        <v>4</v>
      </c>
      <c r="K19586">
        <v>2</v>
      </c>
      <c r="L19586" t="s">
        <v>28</v>
      </c>
      <c r="M19586" t="s">
        <v>407</v>
      </c>
      <c r="N19586" t="s">
        <v>222</v>
      </c>
      <c r="O19586" t="s">
        <v>122</v>
      </c>
      <c r="P19586" t="s">
        <v>23</v>
      </c>
      <c r="Q19586" t="s">
        <v>24</v>
      </c>
    </row>
    <row r="19587" spans="1:17" x14ac:dyDescent="0.2">
      <c r="A19587" s="2">
        <v>42921</v>
      </c>
      <c r="B19587" t="s">
        <v>405</v>
      </c>
      <c r="C19587" t="s">
        <v>45</v>
      </c>
      <c r="D19587" t="s">
        <v>36</v>
      </c>
      <c r="E19587" t="s">
        <v>36</v>
      </c>
      <c r="F19587">
        <v>140</v>
      </c>
      <c r="G19587">
        <v>115</v>
      </c>
      <c r="H19587">
        <v>190</v>
      </c>
      <c r="I19587">
        <v>303</v>
      </c>
      <c r="J19587">
        <v>3</v>
      </c>
      <c r="K19587">
        <v>4</v>
      </c>
      <c r="L19587" t="s">
        <v>716</v>
      </c>
      <c r="M19587" t="s">
        <v>1718</v>
      </c>
      <c r="N19587" t="s">
        <v>149</v>
      </c>
      <c r="O19587" t="s">
        <v>122</v>
      </c>
      <c r="P19587" t="s">
        <v>23</v>
      </c>
      <c r="Q19587" t="s">
        <v>41</v>
      </c>
    </row>
    <row r="19588" spans="1:17" x14ac:dyDescent="0.2">
      <c r="A19588" s="2">
        <v>42921</v>
      </c>
      <c r="B19588" t="s">
        <v>138</v>
      </c>
      <c r="C19588" t="s">
        <v>211</v>
      </c>
      <c r="D19588" t="s">
        <v>36</v>
      </c>
      <c r="E19588" t="s">
        <v>36</v>
      </c>
      <c r="F19588">
        <v>99</v>
      </c>
      <c r="G19588">
        <v>139</v>
      </c>
      <c r="H19588">
        <v>335</v>
      </c>
      <c r="I19588">
        <v>192</v>
      </c>
      <c r="J19588">
        <v>4</v>
      </c>
      <c r="K19588">
        <v>2</v>
      </c>
      <c r="L19588" t="s">
        <v>716</v>
      </c>
      <c r="M19588" t="s">
        <v>1718</v>
      </c>
      <c r="N19588" t="s">
        <v>149</v>
      </c>
      <c r="O19588" t="s">
        <v>122</v>
      </c>
      <c r="P19588" t="s">
        <v>23</v>
      </c>
      <c r="Q19588" t="s">
        <v>24</v>
      </c>
    </row>
    <row r="19589" spans="1:17" x14ac:dyDescent="0.2">
      <c r="A19589" s="2">
        <v>42922</v>
      </c>
      <c r="B19589" t="s">
        <v>549</v>
      </c>
      <c r="C19589" t="s">
        <v>512</v>
      </c>
      <c r="D19589" t="s">
        <v>27</v>
      </c>
      <c r="E19589" t="s">
        <v>27</v>
      </c>
      <c r="F19589">
        <v>177</v>
      </c>
      <c r="G19589">
        <v>179</v>
      </c>
      <c r="H19589">
        <v>90</v>
      </c>
      <c r="I19589">
        <v>88</v>
      </c>
      <c r="J19589">
        <v>2</v>
      </c>
      <c r="K19589">
        <v>2</v>
      </c>
      <c r="L19589" t="s">
        <v>550</v>
      </c>
      <c r="M19589" t="s">
        <v>407</v>
      </c>
      <c r="N19589" t="s">
        <v>222</v>
      </c>
      <c r="O19589" t="s">
        <v>122</v>
      </c>
      <c r="P19589" t="s">
        <v>23</v>
      </c>
      <c r="Q19589" t="s">
        <v>30</v>
      </c>
    </row>
    <row r="19590" spans="1:17" x14ac:dyDescent="0.2">
      <c r="A19590" s="2">
        <v>42922</v>
      </c>
      <c r="B19590" t="s">
        <v>222</v>
      </c>
      <c r="C19590" t="s">
        <v>221</v>
      </c>
      <c r="D19590" t="s">
        <v>27</v>
      </c>
      <c r="E19590" t="s">
        <v>27</v>
      </c>
      <c r="F19590">
        <v>163</v>
      </c>
      <c r="G19590">
        <v>181</v>
      </c>
      <c r="H19590">
        <v>128</v>
      </c>
      <c r="I19590">
        <v>84</v>
      </c>
      <c r="J19590">
        <v>0</v>
      </c>
      <c r="K19590">
        <v>2</v>
      </c>
      <c r="L19590" t="s">
        <v>550</v>
      </c>
      <c r="M19590" t="s">
        <v>407</v>
      </c>
      <c r="N19590" t="s">
        <v>222</v>
      </c>
      <c r="O19590" t="s">
        <v>22</v>
      </c>
      <c r="P19590" t="s">
        <v>23</v>
      </c>
      <c r="Q19590" t="s">
        <v>41</v>
      </c>
    </row>
    <row r="19591" spans="1:17" x14ac:dyDescent="0.2">
      <c r="A19591" s="2">
        <v>42923</v>
      </c>
      <c r="B19591" t="s">
        <v>304</v>
      </c>
      <c r="C19591" t="s">
        <v>131</v>
      </c>
      <c r="D19591" t="s">
        <v>27</v>
      </c>
      <c r="E19591" t="s">
        <v>27</v>
      </c>
      <c r="F19591">
        <v>72</v>
      </c>
      <c r="G19591">
        <v>26</v>
      </c>
      <c r="H19591">
        <v>498</v>
      </c>
      <c r="I19591">
        <v>838</v>
      </c>
      <c r="J19591">
        <v>0</v>
      </c>
      <c r="K19591">
        <v>1</v>
      </c>
      <c r="L19591" t="s">
        <v>563</v>
      </c>
      <c r="M19591" t="s">
        <v>1415</v>
      </c>
      <c r="N19591" t="s">
        <v>77</v>
      </c>
      <c r="O19591" t="s">
        <v>122</v>
      </c>
      <c r="P19591" t="s">
        <v>23</v>
      </c>
      <c r="Q19591" t="s">
        <v>41</v>
      </c>
    </row>
    <row r="19592" spans="1:17" x14ac:dyDescent="0.2">
      <c r="A19592" s="2">
        <v>42923</v>
      </c>
      <c r="B19592" t="s">
        <v>149</v>
      </c>
      <c r="C19592" t="s">
        <v>352</v>
      </c>
      <c r="D19592" t="s">
        <v>36</v>
      </c>
      <c r="E19592" t="s">
        <v>36</v>
      </c>
      <c r="F19592">
        <v>64</v>
      </c>
      <c r="G19592">
        <v>156</v>
      </c>
      <c r="H19592">
        <v>580</v>
      </c>
      <c r="I19592">
        <v>159</v>
      </c>
      <c r="J19592">
        <v>1</v>
      </c>
      <c r="K19592">
        <v>0</v>
      </c>
      <c r="L19592" t="s">
        <v>716</v>
      </c>
      <c r="M19592" t="s">
        <v>1718</v>
      </c>
      <c r="N19592" t="s">
        <v>149</v>
      </c>
      <c r="O19592" t="s">
        <v>22</v>
      </c>
      <c r="P19592" t="s">
        <v>23</v>
      </c>
      <c r="Q19592" t="s">
        <v>24</v>
      </c>
    </row>
    <row r="19593" spans="1:17" x14ac:dyDescent="0.2">
      <c r="A19593" s="2">
        <v>42923</v>
      </c>
      <c r="B19593" t="s">
        <v>211</v>
      </c>
      <c r="C19593" t="s">
        <v>405</v>
      </c>
      <c r="D19593" t="s">
        <v>36</v>
      </c>
      <c r="E19593" t="s">
        <v>36</v>
      </c>
      <c r="F19593">
        <v>114</v>
      </c>
      <c r="G19593">
        <v>138</v>
      </c>
      <c r="H19593">
        <v>286</v>
      </c>
      <c r="I19593">
        <v>204</v>
      </c>
      <c r="J19593">
        <v>0</v>
      </c>
      <c r="K19593">
        <v>0</v>
      </c>
      <c r="L19593" t="s">
        <v>716</v>
      </c>
      <c r="M19593" t="s">
        <v>1718</v>
      </c>
      <c r="N19593" t="s">
        <v>149</v>
      </c>
      <c r="O19593" t="s">
        <v>122</v>
      </c>
      <c r="P19593" t="s">
        <v>59</v>
      </c>
      <c r="Q19593" t="s">
        <v>24</v>
      </c>
    </row>
    <row r="19594" spans="1:17" x14ac:dyDescent="0.2">
      <c r="A19594" s="2">
        <v>42924</v>
      </c>
      <c r="B19594" t="s">
        <v>202</v>
      </c>
      <c r="C19594" t="s">
        <v>196</v>
      </c>
      <c r="D19594" t="s">
        <v>36</v>
      </c>
      <c r="E19594" t="s">
        <v>36</v>
      </c>
      <c r="F19594">
        <v>85</v>
      </c>
      <c r="G19594">
        <v>161</v>
      </c>
      <c r="H19594">
        <v>407</v>
      </c>
      <c r="I19594">
        <v>131</v>
      </c>
      <c r="J19594">
        <v>0</v>
      </c>
      <c r="K19594">
        <v>1</v>
      </c>
      <c r="L19594" t="s">
        <v>28</v>
      </c>
      <c r="M19594" t="s">
        <v>376</v>
      </c>
      <c r="N19594" t="s">
        <v>202</v>
      </c>
      <c r="O19594" t="s">
        <v>22</v>
      </c>
      <c r="P19594" t="s">
        <v>23</v>
      </c>
      <c r="Q19594" t="s">
        <v>41</v>
      </c>
    </row>
    <row r="19595" spans="1:17" x14ac:dyDescent="0.2">
      <c r="A19595" s="2">
        <v>42924</v>
      </c>
      <c r="B19595" t="s">
        <v>77</v>
      </c>
      <c r="C19595" t="s">
        <v>531</v>
      </c>
      <c r="D19595" t="s">
        <v>27</v>
      </c>
      <c r="E19595" t="s">
        <v>27</v>
      </c>
      <c r="F19595">
        <v>35</v>
      </c>
      <c r="G19595">
        <v>52</v>
      </c>
      <c r="H19595">
        <v>751</v>
      </c>
      <c r="I19595">
        <v>652</v>
      </c>
      <c r="J19595">
        <v>1</v>
      </c>
      <c r="K19595">
        <v>1</v>
      </c>
      <c r="L19595" t="s">
        <v>563</v>
      </c>
      <c r="M19595" t="s">
        <v>1213</v>
      </c>
      <c r="N19595" t="s">
        <v>77</v>
      </c>
      <c r="O19595" t="s">
        <v>22</v>
      </c>
      <c r="P19595" t="s">
        <v>23</v>
      </c>
      <c r="Q19595" t="s">
        <v>30</v>
      </c>
    </row>
    <row r="19596" spans="1:17" x14ac:dyDescent="0.2">
      <c r="A19596" s="2">
        <v>42925</v>
      </c>
      <c r="B19596" t="s">
        <v>1491</v>
      </c>
      <c r="C19596" t="s">
        <v>185</v>
      </c>
      <c r="D19596" t="s">
        <v>27</v>
      </c>
      <c r="E19596" t="s">
        <v>27</v>
      </c>
      <c r="F19596">
        <v>68</v>
      </c>
      <c r="G19596">
        <v>76</v>
      </c>
      <c r="H19596">
        <v>530</v>
      </c>
      <c r="I19596">
        <v>442</v>
      </c>
      <c r="J19596">
        <v>0</v>
      </c>
      <c r="K19596">
        <v>2</v>
      </c>
      <c r="L19596" t="s">
        <v>563</v>
      </c>
      <c r="M19596" t="s">
        <v>170</v>
      </c>
      <c r="N19596" t="s">
        <v>77</v>
      </c>
      <c r="O19596" t="s">
        <v>122</v>
      </c>
      <c r="P19596" t="s">
        <v>23</v>
      </c>
      <c r="Q19596" t="s">
        <v>41</v>
      </c>
    </row>
    <row r="19597" spans="1:17" x14ac:dyDescent="0.2">
      <c r="A19597" s="2">
        <v>42925</v>
      </c>
      <c r="B19597" t="s">
        <v>26</v>
      </c>
      <c r="C19597" t="s">
        <v>210</v>
      </c>
      <c r="D19597" t="s">
        <v>27</v>
      </c>
      <c r="E19597" t="s">
        <v>27</v>
      </c>
      <c r="F19597">
        <v>16</v>
      </c>
      <c r="G19597">
        <v>103</v>
      </c>
      <c r="H19597">
        <v>1002</v>
      </c>
      <c r="I19597">
        <v>318</v>
      </c>
      <c r="J19597">
        <v>3</v>
      </c>
      <c r="K19597">
        <v>1</v>
      </c>
      <c r="L19597" t="s">
        <v>563</v>
      </c>
      <c r="M19597" t="s">
        <v>170</v>
      </c>
      <c r="N19597" t="s">
        <v>77</v>
      </c>
      <c r="O19597" t="s">
        <v>122</v>
      </c>
      <c r="P19597" t="s">
        <v>23</v>
      </c>
      <c r="Q19597" t="s">
        <v>24</v>
      </c>
    </row>
    <row r="19598" spans="1:17" x14ac:dyDescent="0.2">
      <c r="A19598" s="2">
        <v>42925</v>
      </c>
      <c r="B19598" t="s">
        <v>138</v>
      </c>
      <c r="C19598" t="s">
        <v>45</v>
      </c>
      <c r="D19598" t="s">
        <v>36</v>
      </c>
      <c r="E19598" t="s">
        <v>36</v>
      </c>
      <c r="F19598">
        <v>92</v>
      </c>
      <c r="G19598">
        <v>101</v>
      </c>
      <c r="H19598">
        <v>369</v>
      </c>
      <c r="I19598">
        <v>324</v>
      </c>
      <c r="J19598">
        <v>1</v>
      </c>
      <c r="K19598">
        <v>3</v>
      </c>
      <c r="L19598" t="s">
        <v>716</v>
      </c>
      <c r="M19598" t="s">
        <v>924</v>
      </c>
      <c r="N19598" t="s">
        <v>149</v>
      </c>
      <c r="O19598" t="s">
        <v>122</v>
      </c>
      <c r="P19598" t="s">
        <v>23</v>
      </c>
      <c r="Q19598" t="s">
        <v>41</v>
      </c>
    </row>
    <row r="19599" spans="1:17" x14ac:dyDescent="0.2">
      <c r="A19599" s="2">
        <v>42927</v>
      </c>
      <c r="B19599" t="s">
        <v>131</v>
      </c>
      <c r="C19599" t="s">
        <v>56</v>
      </c>
      <c r="D19599" t="s">
        <v>27</v>
      </c>
      <c r="E19599" t="s">
        <v>27</v>
      </c>
      <c r="F19599">
        <v>26</v>
      </c>
      <c r="G19599">
        <v>100</v>
      </c>
      <c r="H19599">
        <v>838</v>
      </c>
      <c r="I19599">
        <v>330</v>
      </c>
      <c r="J19599">
        <v>1</v>
      </c>
      <c r="K19599">
        <v>1</v>
      </c>
      <c r="L19599" t="s">
        <v>563</v>
      </c>
      <c r="M19599" t="s">
        <v>874</v>
      </c>
      <c r="N19599" t="s">
        <v>77</v>
      </c>
      <c r="O19599" t="s">
        <v>122</v>
      </c>
      <c r="P19599" t="s">
        <v>23</v>
      </c>
      <c r="Q19599" t="s">
        <v>30</v>
      </c>
    </row>
    <row r="19600" spans="1:17" x14ac:dyDescent="0.2">
      <c r="A19600" s="2">
        <v>42928</v>
      </c>
      <c r="B19600" t="s">
        <v>531</v>
      </c>
      <c r="C19600" t="s">
        <v>532</v>
      </c>
      <c r="D19600" t="s">
        <v>27</v>
      </c>
      <c r="E19600" t="s">
        <v>27</v>
      </c>
      <c r="F19600">
        <v>52</v>
      </c>
      <c r="G19600">
        <v>105</v>
      </c>
      <c r="H19600">
        <v>652</v>
      </c>
      <c r="I19600">
        <v>312</v>
      </c>
      <c r="J19600">
        <v>2</v>
      </c>
      <c r="K19600">
        <v>1</v>
      </c>
      <c r="L19600" t="s">
        <v>563</v>
      </c>
      <c r="M19600" t="s">
        <v>488</v>
      </c>
      <c r="N19600" t="s">
        <v>77</v>
      </c>
      <c r="O19600" t="s">
        <v>122</v>
      </c>
      <c r="P19600" t="s">
        <v>23</v>
      </c>
      <c r="Q19600" t="s">
        <v>24</v>
      </c>
    </row>
    <row r="19601" spans="1:17" x14ac:dyDescent="0.2">
      <c r="A19601" s="2">
        <v>42929</v>
      </c>
      <c r="B19601" t="s">
        <v>210</v>
      </c>
      <c r="C19601" t="s">
        <v>1491</v>
      </c>
      <c r="D19601" t="s">
        <v>27</v>
      </c>
      <c r="E19601" t="s">
        <v>27</v>
      </c>
      <c r="F19601">
        <v>103</v>
      </c>
      <c r="G19601">
        <v>68</v>
      </c>
      <c r="H19601">
        <v>318</v>
      </c>
      <c r="I19601">
        <v>530</v>
      </c>
      <c r="J19601">
        <v>2</v>
      </c>
      <c r="K19601">
        <v>0</v>
      </c>
      <c r="L19601" t="s">
        <v>563</v>
      </c>
      <c r="M19601" t="s">
        <v>1475</v>
      </c>
      <c r="N19601" t="s">
        <v>77</v>
      </c>
      <c r="O19601" t="s">
        <v>122</v>
      </c>
      <c r="P19601" t="s">
        <v>23</v>
      </c>
      <c r="Q19601" t="s">
        <v>24</v>
      </c>
    </row>
    <row r="19602" spans="1:17" x14ac:dyDescent="0.2">
      <c r="A19602" s="2">
        <v>42929</v>
      </c>
      <c r="B19602" t="s">
        <v>26</v>
      </c>
      <c r="C19602" t="s">
        <v>185</v>
      </c>
      <c r="D19602" t="s">
        <v>27</v>
      </c>
      <c r="E19602" t="s">
        <v>27</v>
      </c>
      <c r="F19602">
        <v>16</v>
      </c>
      <c r="G19602">
        <v>76</v>
      </c>
      <c r="H19602">
        <v>1002</v>
      </c>
      <c r="I19602">
        <v>442</v>
      </c>
      <c r="J19602">
        <v>0</v>
      </c>
      <c r="K19602">
        <v>0</v>
      </c>
      <c r="L19602" t="s">
        <v>563</v>
      </c>
      <c r="M19602" t="s">
        <v>1475</v>
      </c>
      <c r="N19602" t="s">
        <v>77</v>
      </c>
      <c r="O19602" t="s">
        <v>122</v>
      </c>
      <c r="P19602" t="s">
        <v>23</v>
      </c>
      <c r="Q19602" t="s">
        <v>30</v>
      </c>
    </row>
    <row r="19603" spans="1:17" x14ac:dyDescent="0.2">
      <c r="A19603" s="2">
        <v>42930</v>
      </c>
      <c r="B19603" t="s">
        <v>56</v>
      </c>
      <c r="C19603" t="s">
        <v>304</v>
      </c>
      <c r="D19603" t="s">
        <v>27</v>
      </c>
      <c r="E19603" t="s">
        <v>27</v>
      </c>
      <c r="F19603">
        <v>100</v>
      </c>
      <c r="G19603">
        <v>72</v>
      </c>
      <c r="H19603">
        <v>330</v>
      </c>
      <c r="I19603">
        <v>498</v>
      </c>
      <c r="J19603">
        <v>0</v>
      </c>
      <c r="K19603">
        <v>0</v>
      </c>
      <c r="L19603" t="s">
        <v>563</v>
      </c>
      <c r="M19603" t="s">
        <v>1203</v>
      </c>
      <c r="N19603" t="s">
        <v>77</v>
      </c>
      <c r="O19603" t="s">
        <v>122</v>
      </c>
      <c r="P19603" t="s">
        <v>23</v>
      </c>
      <c r="Q19603" t="s">
        <v>30</v>
      </c>
    </row>
    <row r="19604" spans="1:17" x14ac:dyDescent="0.2">
      <c r="A19604" s="2">
        <v>42930</v>
      </c>
      <c r="B19604" t="s">
        <v>114</v>
      </c>
      <c r="C19604" t="s">
        <v>163</v>
      </c>
      <c r="D19604" t="s">
        <v>115</v>
      </c>
      <c r="E19604" t="s">
        <v>115</v>
      </c>
      <c r="F19604">
        <v>131</v>
      </c>
      <c r="G19604">
        <v>113</v>
      </c>
      <c r="H19604">
        <v>234</v>
      </c>
      <c r="I19604">
        <v>287</v>
      </c>
      <c r="J19604">
        <v>3</v>
      </c>
      <c r="K19604">
        <v>0</v>
      </c>
      <c r="L19604" t="s">
        <v>447</v>
      </c>
      <c r="M19604" t="s">
        <v>226</v>
      </c>
      <c r="N19604" t="s">
        <v>114</v>
      </c>
      <c r="O19604" t="s">
        <v>22</v>
      </c>
      <c r="P19604" t="s">
        <v>23</v>
      </c>
      <c r="Q19604" t="s">
        <v>24</v>
      </c>
    </row>
    <row r="19605" spans="1:17" x14ac:dyDescent="0.2">
      <c r="A19605" s="2">
        <v>42930</v>
      </c>
      <c r="B19605" t="s">
        <v>1545</v>
      </c>
      <c r="C19605" t="s">
        <v>208</v>
      </c>
      <c r="D19605" t="s">
        <v>36</v>
      </c>
      <c r="E19605" t="s">
        <v>36</v>
      </c>
      <c r="F19605">
        <v>143</v>
      </c>
      <c r="G19605">
        <v>74</v>
      </c>
      <c r="H19605">
        <v>195</v>
      </c>
      <c r="I19605">
        <v>476</v>
      </c>
      <c r="J19605">
        <v>0</v>
      </c>
      <c r="K19605">
        <v>0</v>
      </c>
      <c r="L19605" t="s">
        <v>1343</v>
      </c>
      <c r="M19605" t="s">
        <v>1654</v>
      </c>
      <c r="N19605" t="s">
        <v>1545</v>
      </c>
      <c r="O19605" t="s">
        <v>22</v>
      </c>
      <c r="P19605" t="s">
        <v>23</v>
      </c>
      <c r="Q19605" t="s">
        <v>30</v>
      </c>
    </row>
    <row r="19606" spans="1:17" x14ac:dyDescent="0.2">
      <c r="A19606" s="2">
        <v>42931</v>
      </c>
      <c r="B19606" t="s">
        <v>77</v>
      </c>
      <c r="C19606" t="s">
        <v>532</v>
      </c>
      <c r="D19606" t="s">
        <v>27</v>
      </c>
      <c r="E19606" t="s">
        <v>27</v>
      </c>
      <c r="F19606">
        <v>35</v>
      </c>
      <c r="G19606">
        <v>105</v>
      </c>
      <c r="H19606">
        <v>751</v>
      </c>
      <c r="I19606">
        <v>312</v>
      </c>
      <c r="J19606">
        <v>3</v>
      </c>
      <c r="K19606">
        <v>0</v>
      </c>
      <c r="L19606" t="s">
        <v>563</v>
      </c>
      <c r="M19606" t="s">
        <v>1215</v>
      </c>
      <c r="N19606" t="s">
        <v>77</v>
      </c>
      <c r="O19606" t="s">
        <v>22</v>
      </c>
      <c r="P19606" t="s">
        <v>23</v>
      </c>
      <c r="Q19606" t="s">
        <v>24</v>
      </c>
    </row>
    <row r="19607" spans="1:17" x14ac:dyDescent="0.2">
      <c r="A19607" s="2">
        <v>42931</v>
      </c>
      <c r="B19607" t="s">
        <v>800</v>
      </c>
      <c r="C19607" t="s">
        <v>374</v>
      </c>
      <c r="D19607" t="s">
        <v>36</v>
      </c>
      <c r="E19607" t="s">
        <v>36</v>
      </c>
      <c r="F19607">
        <v>185</v>
      </c>
      <c r="G19607">
        <v>136</v>
      </c>
      <c r="H19607">
        <v>63</v>
      </c>
      <c r="I19607">
        <v>214</v>
      </c>
      <c r="J19607">
        <v>1</v>
      </c>
      <c r="K19607">
        <v>5</v>
      </c>
      <c r="L19607" t="s">
        <v>1343</v>
      </c>
      <c r="M19607" t="s">
        <v>800</v>
      </c>
      <c r="N19607" t="s">
        <v>800</v>
      </c>
      <c r="O19607" t="s">
        <v>22</v>
      </c>
      <c r="P19607" t="s">
        <v>23</v>
      </c>
      <c r="Q19607" t="s">
        <v>41</v>
      </c>
    </row>
    <row r="19608" spans="1:17" x14ac:dyDescent="0.2">
      <c r="A19608" s="2">
        <v>42931</v>
      </c>
      <c r="B19608" t="s">
        <v>211</v>
      </c>
      <c r="C19608" t="s">
        <v>617</v>
      </c>
      <c r="D19608" t="s">
        <v>36</v>
      </c>
      <c r="E19608" t="s">
        <v>36</v>
      </c>
      <c r="F19608">
        <v>114</v>
      </c>
      <c r="G19608">
        <v>127</v>
      </c>
      <c r="H19608">
        <v>286</v>
      </c>
      <c r="I19608">
        <v>247</v>
      </c>
      <c r="J19608">
        <v>1</v>
      </c>
      <c r="K19608">
        <v>1</v>
      </c>
      <c r="L19608" t="s">
        <v>1343</v>
      </c>
      <c r="M19608" t="s">
        <v>725</v>
      </c>
      <c r="N19608" t="s">
        <v>211</v>
      </c>
      <c r="O19608" t="s">
        <v>22</v>
      </c>
      <c r="P19608" t="s">
        <v>23</v>
      </c>
      <c r="Q19608" t="s">
        <v>30</v>
      </c>
    </row>
    <row r="19609" spans="1:17" x14ac:dyDescent="0.2">
      <c r="A19609" s="2">
        <v>42931</v>
      </c>
      <c r="B19609" t="s">
        <v>351</v>
      </c>
      <c r="C19609" t="s">
        <v>149</v>
      </c>
      <c r="D19609" t="s">
        <v>36</v>
      </c>
      <c r="E19609" t="s">
        <v>36</v>
      </c>
      <c r="F19609">
        <v>138</v>
      </c>
      <c r="G19609">
        <v>64</v>
      </c>
      <c r="H19609">
        <v>203</v>
      </c>
      <c r="I19609">
        <v>580</v>
      </c>
      <c r="J19609">
        <v>0</v>
      </c>
      <c r="K19609">
        <v>2</v>
      </c>
      <c r="L19609" t="s">
        <v>1343</v>
      </c>
      <c r="M19609" t="s">
        <v>1653</v>
      </c>
      <c r="N19609" t="s">
        <v>351</v>
      </c>
      <c r="O19609" t="s">
        <v>22</v>
      </c>
      <c r="P19609" t="s">
        <v>23</v>
      </c>
      <c r="Q19609" t="s">
        <v>41</v>
      </c>
    </row>
    <row r="19610" spans="1:17" x14ac:dyDescent="0.2">
      <c r="A19610" s="2">
        <v>42931</v>
      </c>
      <c r="B19610" t="s">
        <v>1284</v>
      </c>
      <c r="C19610" t="s">
        <v>405</v>
      </c>
      <c r="D19610" t="s">
        <v>36</v>
      </c>
      <c r="E19610" t="s">
        <v>36</v>
      </c>
      <c r="F19610">
        <v>140</v>
      </c>
      <c r="G19610">
        <v>138</v>
      </c>
      <c r="H19610">
        <v>202</v>
      </c>
      <c r="I19610">
        <v>204</v>
      </c>
      <c r="J19610">
        <v>2</v>
      </c>
      <c r="K19610">
        <v>0</v>
      </c>
      <c r="L19610" t="s">
        <v>1343</v>
      </c>
      <c r="M19610" t="s">
        <v>1291</v>
      </c>
      <c r="N19610" t="s">
        <v>1284</v>
      </c>
      <c r="O19610" t="s">
        <v>22</v>
      </c>
      <c r="P19610" t="s">
        <v>23</v>
      </c>
      <c r="Q19610" t="s">
        <v>24</v>
      </c>
    </row>
    <row r="19611" spans="1:17" x14ac:dyDescent="0.2">
      <c r="A19611" s="2">
        <v>42931</v>
      </c>
      <c r="B19611" t="s">
        <v>196</v>
      </c>
      <c r="C19611" t="s">
        <v>111</v>
      </c>
      <c r="D19611" t="s">
        <v>36</v>
      </c>
      <c r="E19611" t="s">
        <v>36</v>
      </c>
      <c r="F19611">
        <v>161</v>
      </c>
      <c r="G19611">
        <v>59</v>
      </c>
      <c r="H19611">
        <v>131</v>
      </c>
      <c r="I19611">
        <v>606</v>
      </c>
      <c r="J19611">
        <v>0</v>
      </c>
      <c r="K19611">
        <v>0</v>
      </c>
      <c r="L19611" t="s">
        <v>1343</v>
      </c>
      <c r="M19611" t="s">
        <v>917</v>
      </c>
      <c r="N19611" t="s">
        <v>196</v>
      </c>
      <c r="O19611" t="s">
        <v>22</v>
      </c>
      <c r="P19611" t="s">
        <v>23</v>
      </c>
      <c r="Q19611" t="s">
        <v>30</v>
      </c>
    </row>
    <row r="19612" spans="1:17" x14ac:dyDescent="0.2">
      <c r="A19612" s="2">
        <v>42931</v>
      </c>
      <c r="B19612" t="s">
        <v>202</v>
      </c>
      <c r="C19612" t="s">
        <v>34</v>
      </c>
      <c r="D19612" t="s">
        <v>36</v>
      </c>
      <c r="E19612" t="s">
        <v>36</v>
      </c>
      <c r="F19612">
        <v>85</v>
      </c>
      <c r="G19612">
        <v>66</v>
      </c>
      <c r="H19612">
        <v>407</v>
      </c>
      <c r="I19612">
        <v>540</v>
      </c>
      <c r="J19612">
        <v>1</v>
      </c>
      <c r="K19612">
        <v>3</v>
      </c>
      <c r="L19612" t="s">
        <v>1343</v>
      </c>
      <c r="M19612" t="s">
        <v>376</v>
      </c>
      <c r="N19612" t="s">
        <v>202</v>
      </c>
      <c r="O19612" t="s">
        <v>22</v>
      </c>
      <c r="P19612" t="s">
        <v>23</v>
      </c>
      <c r="Q19612" t="s">
        <v>41</v>
      </c>
    </row>
    <row r="19613" spans="1:17" x14ac:dyDescent="0.2">
      <c r="A19613" s="2">
        <v>42931</v>
      </c>
      <c r="B19613" t="s">
        <v>35</v>
      </c>
      <c r="C19613" t="s">
        <v>118</v>
      </c>
      <c r="D19613" t="s">
        <v>36</v>
      </c>
      <c r="E19613" t="s">
        <v>36</v>
      </c>
      <c r="F19613">
        <v>83</v>
      </c>
      <c r="G19613">
        <v>27</v>
      </c>
      <c r="H19613">
        <v>414</v>
      </c>
      <c r="I19613">
        <v>831</v>
      </c>
      <c r="J19613">
        <v>1</v>
      </c>
      <c r="K19613">
        <v>1</v>
      </c>
      <c r="L19613" t="s">
        <v>1343</v>
      </c>
      <c r="M19613" t="s">
        <v>200</v>
      </c>
      <c r="N19613" t="s">
        <v>35</v>
      </c>
      <c r="O19613" t="s">
        <v>22</v>
      </c>
      <c r="P19613" t="s">
        <v>23</v>
      </c>
      <c r="Q19613" t="s">
        <v>30</v>
      </c>
    </row>
    <row r="19614" spans="1:17" x14ac:dyDescent="0.2">
      <c r="A19614" s="2">
        <v>42932</v>
      </c>
      <c r="B19614" t="s">
        <v>224</v>
      </c>
      <c r="C19614" t="s">
        <v>163</v>
      </c>
      <c r="D19614" t="s">
        <v>36</v>
      </c>
      <c r="E19614" t="s">
        <v>115</v>
      </c>
      <c r="F19614">
        <v>44</v>
      </c>
      <c r="G19614">
        <v>113</v>
      </c>
      <c r="H19614">
        <v>697</v>
      </c>
      <c r="I19614">
        <v>287</v>
      </c>
      <c r="J19614">
        <v>3</v>
      </c>
      <c r="K19614">
        <v>3</v>
      </c>
      <c r="L19614" t="s">
        <v>447</v>
      </c>
      <c r="M19614" t="s">
        <v>226</v>
      </c>
      <c r="N19614" t="s">
        <v>114</v>
      </c>
      <c r="O19614" t="s">
        <v>122</v>
      </c>
      <c r="P19614" t="s">
        <v>23</v>
      </c>
      <c r="Q19614" t="s">
        <v>30</v>
      </c>
    </row>
    <row r="19615" spans="1:17" x14ac:dyDescent="0.2">
      <c r="A19615" s="2">
        <v>42932</v>
      </c>
      <c r="B19615" t="s">
        <v>1491</v>
      </c>
      <c r="C19615" t="s">
        <v>26</v>
      </c>
      <c r="D19615" t="s">
        <v>27</v>
      </c>
      <c r="E19615" t="s">
        <v>27</v>
      </c>
      <c r="F19615">
        <v>68</v>
      </c>
      <c r="G19615">
        <v>16</v>
      </c>
      <c r="H19615">
        <v>530</v>
      </c>
      <c r="I19615">
        <v>1002</v>
      </c>
      <c r="J19615">
        <v>0</v>
      </c>
      <c r="K19615">
        <v>2</v>
      </c>
      <c r="L19615" t="s">
        <v>563</v>
      </c>
      <c r="M19615" t="s">
        <v>1145</v>
      </c>
      <c r="N19615" t="s">
        <v>77</v>
      </c>
      <c r="O19615" t="s">
        <v>122</v>
      </c>
      <c r="P19615" t="s">
        <v>23</v>
      </c>
      <c r="Q19615" t="s">
        <v>41</v>
      </c>
    </row>
    <row r="19616" spans="1:17" x14ac:dyDescent="0.2">
      <c r="A19616" s="2">
        <v>42932</v>
      </c>
      <c r="B19616" t="s">
        <v>185</v>
      </c>
      <c r="C19616" t="s">
        <v>210</v>
      </c>
      <c r="D19616" t="s">
        <v>27</v>
      </c>
      <c r="E19616" t="s">
        <v>27</v>
      </c>
      <c r="F19616">
        <v>76</v>
      </c>
      <c r="G19616">
        <v>103</v>
      </c>
      <c r="H19616">
        <v>442</v>
      </c>
      <c r="I19616">
        <v>318</v>
      </c>
      <c r="J19616">
        <v>1</v>
      </c>
      <c r="K19616">
        <v>1</v>
      </c>
      <c r="L19616" t="s">
        <v>563</v>
      </c>
      <c r="M19616" t="s">
        <v>1145</v>
      </c>
      <c r="N19616" t="s">
        <v>77</v>
      </c>
      <c r="O19616" t="s">
        <v>122</v>
      </c>
      <c r="P19616" t="s">
        <v>23</v>
      </c>
      <c r="Q19616" t="s">
        <v>30</v>
      </c>
    </row>
    <row r="19617" spans="1:17" x14ac:dyDescent="0.2">
      <c r="A19617" s="2">
        <v>42932</v>
      </c>
      <c r="B19617" t="s">
        <v>378</v>
      </c>
      <c r="C19617" t="s">
        <v>296</v>
      </c>
      <c r="D19617" t="s">
        <v>36</v>
      </c>
      <c r="E19617" t="s">
        <v>36</v>
      </c>
      <c r="F19617">
        <v>89</v>
      </c>
      <c r="G19617">
        <v>97</v>
      </c>
      <c r="H19617">
        <v>380</v>
      </c>
      <c r="I19617">
        <v>335</v>
      </c>
      <c r="J19617">
        <v>2</v>
      </c>
      <c r="K19617">
        <v>2</v>
      </c>
      <c r="L19617" t="s">
        <v>1343</v>
      </c>
      <c r="M19617" t="s">
        <v>379</v>
      </c>
      <c r="N19617" t="s">
        <v>378</v>
      </c>
      <c r="O19617" t="s">
        <v>22</v>
      </c>
      <c r="P19617" t="s">
        <v>23</v>
      </c>
      <c r="Q19617" t="s">
        <v>30</v>
      </c>
    </row>
    <row r="19618" spans="1:17" x14ac:dyDescent="0.2">
      <c r="A19618" s="2">
        <v>42932</v>
      </c>
      <c r="B19618" t="s">
        <v>404</v>
      </c>
      <c r="C19618" t="s">
        <v>267</v>
      </c>
      <c r="D19618" t="s">
        <v>36</v>
      </c>
      <c r="E19618" t="s">
        <v>36</v>
      </c>
      <c r="F19618">
        <v>153</v>
      </c>
      <c r="G19618">
        <v>141</v>
      </c>
      <c r="H19618">
        <v>165</v>
      </c>
      <c r="I19618">
        <v>200</v>
      </c>
      <c r="J19618">
        <v>0</v>
      </c>
      <c r="K19618">
        <v>1</v>
      </c>
      <c r="L19618" t="s">
        <v>1343</v>
      </c>
      <c r="M19618" t="s">
        <v>1709</v>
      </c>
      <c r="N19618" t="s">
        <v>404</v>
      </c>
      <c r="O19618" t="s">
        <v>22</v>
      </c>
      <c r="P19618" t="s">
        <v>23</v>
      </c>
      <c r="Q19618" t="s">
        <v>41</v>
      </c>
    </row>
    <row r="19619" spans="1:17" x14ac:dyDescent="0.2">
      <c r="A19619" s="2">
        <v>42932</v>
      </c>
      <c r="B19619" t="s">
        <v>352</v>
      </c>
      <c r="C19619" t="s">
        <v>45</v>
      </c>
      <c r="D19619" t="s">
        <v>36</v>
      </c>
      <c r="E19619" t="s">
        <v>36</v>
      </c>
      <c r="F19619">
        <v>156</v>
      </c>
      <c r="G19619">
        <v>101</v>
      </c>
      <c r="H19619">
        <v>159</v>
      </c>
      <c r="I19619">
        <v>324</v>
      </c>
      <c r="J19619">
        <v>1</v>
      </c>
      <c r="K19619">
        <v>0</v>
      </c>
      <c r="L19619" t="s">
        <v>1343</v>
      </c>
      <c r="M19619" t="s">
        <v>371</v>
      </c>
      <c r="N19619" t="s">
        <v>352</v>
      </c>
      <c r="O19619" t="s">
        <v>22</v>
      </c>
      <c r="P19619" t="s">
        <v>23</v>
      </c>
      <c r="Q19619" t="s">
        <v>24</v>
      </c>
    </row>
    <row r="19620" spans="1:17" x14ac:dyDescent="0.2">
      <c r="A19620" s="2">
        <v>42932</v>
      </c>
      <c r="B19620" t="s">
        <v>46</v>
      </c>
      <c r="C19620" t="s">
        <v>138</v>
      </c>
      <c r="D19620" t="s">
        <v>36</v>
      </c>
      <c r="E19620" t="s">
        <v>36</v>
      </c>
      <c r="F19620">
        <v>132</v>
      </c>
      <c r="G19620">
        <v>92</v>
      </c>
      <c r="H19620">
        <v>232</v>
      </c>
      <c r="I19620">
        <v>369</v>
      </c>
      <c r="J19620">
        <v>0</v>
      </c>
      <c r="K19620">
        <v>4</v>
      </c>
      <c r="L19620" t="s">
        <v>1343</v>
      </c>
      <c r="M19620" t="s">
        <v>685</v>
      </c>
      <c r="N19620" t="s">
        <v>46</v>
      </c>
      <c r="O19620" t="s">
        <v>22</v>
      </c>
      <c r="P19620" t="s">
        <v>23</v>
      </c>
      <c r="Q19620" t="s">
        <v>41</v>
      </c>
    </row>
    <row r="19621" spans="1:17" x14ac:dyDescent="0.2">
      <c r="A19621" s="2">
        <v>42932</v>
      </c>
      <c r="B19621" t="s">
        <v>339</v>
      </c>
      <c r="C19621" t="s">
        <v>197</v>
      </c>
      <c r="D19621" t="s">
        <v>36</v>
      </c>
      <c r="E19621" t="s">
        <v>36</v>
      </c>
      <c r="F19621">
        <v>150</v>
      </c>
      <c r="G19621">
        <v>81</v>
      </c>
      <c r="H19621">
        <v>171</v>
      </c>
      <c r="I19621">
        <v>424</v>
      </c>
      <c r="J19621">
        <v>0</v>
      </c>
      <c r="K19621">
        <v>2</v>
      </c>
      <c r="L19621" t="s">
        <v>1343</v>
      </c>
      <c r="M19621" t="s">
        <v>377</v>
      </c>
      <c r="N19621" t="s">
        <v>339</v>
      </c>
      <c r="O19621" t="s">
        <v>22</v>
      </c>
      <c r="P19621" t="s">
        <v>23</v>
      </c>
      <c r="Q19621" t="s">
        <v>41</v>
      </c>
    </row>
    <row r="19622" spans="1:17" x14ac:dyDescent="0.2">
      <c r="A19622" s="2">
        <v>42932</v>
      </c>
      <c r="B19622" t="s">
        <v>365</v>
      </c>
      <c r="C19622" t="s">
        <v>471</v>
      </c>
      <c r="D19622" t="s">
        <v>36</v>
      </c>
      <c r="E19622" t="s">
        <v>36</v>
      </c>
      <c r="F19622">
        <v>109</v>
      </c>
      <c r="G19622">
        <v>93</v>
      </c>
      <c r="H19622">
        <v>296</v>
      </c>
      <c r="I19622">
        <v>365</v>
      </c>
      <c r="J19622">
        <v>1</v>
      </c>
      <c r="K19622">
        <v>1</v>
      </c>
      <c r="L19622" t="s">
        <v>1343</v>
      </c>
      <c r="M19622" t="s">
        <v>400</v>
      </c>
      <c r="N19622" t="s">
        <v>365</v>
      </c>
      <c r="O19622" t="s">
        <v>22</v>
      </c>
      <c r="P19622" t="s">
        <v>23</v>
      </c>
      <c r="Q19622" t="s">
        <v>30</v>
      </c>
    </row>
    <row r="19623" spans="1:17" x14ac:dyDescent="0.2">
      <c r="A19623" s="2">
        <v>42932</v>
      </c>
      <c r="B19623" t="s">
        <v>114</v>
      </c>
      <c r="C19623" t="s">
        <v>317</v>
      </c>
      <c r="D19623" t="s">
        <v>115</v>
      </c>
      <c r="E19623" t="s">
        <v>50</v>
      </c>
      <c r="F19623">
        <v>131</v>
      </c>
      <c r="G19623">
        <v>71</v>
      </c>
      <c r="H19623">
        <v>234</v>
      </c>
      <c r="I19623">
        <v>503</v>
      </c>
      <c r="J19623">
        <v>0</v>
      </c>
      <c r="K19623">
        <v>0</v>
      </c>
      <c r="L19623" t="s">
        <v>447</v>
      </c>
      <c r="M19623" t="s">
        <v>226</v>
      </c>
      <c r="N19623" t="s">
        <v>114</v>
      </c>
      <c r="O19623" t="s">
        <v>22</v>
      </c>
      <c r="P19623" t="s">
        <v>59</v>
      </c>
      <c r="Q19623" t="s">
        <v>24</v>
      </c>
    </row>
    <row r="19624" spans="1:17" x14ac:dyDescent="0.2">
      <c r="A19624" s="2">
        <v>42935</v>
      </c>
      <c r="B19624" t="s">
        <v>131</v>
      </c>
      <c r="C19624" t="s">
        <v>531</v>
      </c>
      <c r="D19624" t="s">
        <v>27</v>
      </c>
      <c r="E19624" t="s">
        <v>27</v>
      </c>
      <c r="F19624">
        <v>26</v>
      </c>
      <c r="G19624">
        <v>52</v>
      </c>
      <c r="H19624">
        <v>838</v>
      </c>
      <c r="I19624">
        <v>652</v>
      </c>
      <c r="J19624">
        <v>1</v>
      </c>
      <c r="K19624">
        <v>0</v>
      </c>
      <c r="L19624" t="s">
        <v>563</v>
      </c>
      <c r="M19624" t="s">
        <v>1373</v>
      </c>
      <c r="N19624" t="s">
        <v>77</v>
      </c>
      <c r="O19624" t="s">
        <v>122</v>
      </c>
      <c r="P19624" t="s">
        <v>23</v>
      </c>
      <c r="Q19624" t="s">
        <v>24</v>
      </c>
    </row>
    <row r="19625" spans="1:17" x14ac:dyDescent="0.2">
      <c r="A19625" s="2">
        <v>42935</v>
      </c>
      <c r="B19625" t="s">
        <v>77</v>
      </c>
      <c r="C19625" t="s">
        <v>210</v>
      </c>
      <c r="D19625" t="s">
        <v>27</v>
      </c>
      <c r="E19625" t="s">
        <v>27</v>
      </c>
      <c r="F19625">
        <v>35</v>
      </c>
      <c r="G19625">
        <v>103</v>
      </c>
      <c r="H19625">
        <v>751</v>
      </c>
      <c r="I19625">
        <v>318</v>
      </c>
      <c r="J19625">
        <v>2</v>
      </c>
      <c r="K19625">
        <v>0</v>
      </c>
      <c r="L19625" t="s">
        <v>563</v>
      </c>
      <c r="M19625" t="s">
        <v>1373</v>
      </c>
      <c r="N19625" t="s">
        <v>77</v>
      </c>
      <c r="O19625" t="s">
        <v>22</v>
      </c>
      <c r="P19625" t="s">
        <v>23</v>
      </c>
      <c r="Q19625" t="s">
        <v>24</v>
      </c>
    </row>
    <row r="19626" spans="1:17" x14ac:dyDescent="0.2">
      <c r="A19626" s="2">
        <v>42936</v>
      </c>
      <c r="B19626" t="s">
        <v>185</v>
      </c>
      <c r="C19626" t="s">
        <v>56</v>
      </c>
      <c r="D19626" t="s">
        <v>27</v>
      </c>
      <c r="E19626" t="s">
        <v>27</v>
      </c>
      <c r="F19626">
        <v>76</v>
      </c>
      <c r="G19626">
        <v>100</v>
      </c>
      <c r="H19626">
        <v>442</v>
      </c>
      <c r="I19626">
        <v>330</v>
      </c>
      <c r="J19626">
        <v>2</v>
      </c>
      <c r="K19626">
        <v>1</v>
      </c>
      <c r="L19626" t="s">
        <v>563</v>
      </c>
      <c r="M19626" t="s">
        <v>1256</v>
      </c>
      <c r="N19626" t="s">
        <v>77</v>
      </c>
      <c r="O19626" t="s">
        <v>122</v>
      </c>
      <c r="P19626" t="s">
        <v>23</v>
      </c>
      <c r="Q19626" t="s">
        <v>24</v>
      </c>
    </row>
    <row r="19627" spans="1:17" x14ac:dyDescent="0.2">
      <c r="A19627" s="2">
        <v>42936</v>
      </c>
      <c r="B19627" t="s">
        <v>26</v>
      </c>
      <c r="C19627" t="s">
        <v>304</v>
      </c>
      <c r="D19627" t="s">
        <v>27</v>
      </c>
      <c r="E19627" t="s">
        <v>27</v>
      </c>
      <c r="F19627">
        <v>16</v>
      </c>
      <c r="G19627">
        <v>72</v>
      </c>
      <c r="H19627">
        <v>1002</v>
      </c>
      <c r="I19627">
        <v>498</v>
      </c>
      <c r="J19627">
        <v>1</v>
      </c>
      <c r="K19627">
        <v>0</v>
      </c>
      <c r="L19627" t="s">
        <v>563</v>
      </c>
      <c r="M19627" t="s">
        <v>1256</v>
      </c>
      <c r="N19627" t="s">
        <v>77</v>
      </c>
      <c r="O19627" t="s">
        <v>122</v>
      </c>
      <c r="P19627" t="s">
        <v>23</v>
      </c>
      <c r="Q19627" t="s">
        <v>24</v>
      </c>
    </row>
    <row r="19628" spans="1:17" x14ac:dyDescent="0.2">
      <c r="A19628" s="2">
        <v>42938</v>
      </c>
      <c r="B19628" t="s">
        <v>77</v>
      </c>
      <c r="C19628" t="s">
        <v>131</v>
      </c>
      <c r="D19628" t="s">
        <v>27</v>
      </c>
      <c r="E19628" t="s">
        <v>27</v>
      </c>
      <c r="F19628">
        <v>35</v>
      </c>
      <c r="G19628">
        <v>26</v>
      </c>
      <c r="H19628">
        <v>751</v>
      </c>
      <c r="I19628">
        <v>838</v>
      </c>
      <c r="J19628">
        <v>2</v>
      </c>
      <c r="K19628">
        <v>0</v>
      </c>
      <c r="L19628" t="s">
        <v>563</v>
      </c>
      <c r="M19628" t="s">
        <v>1374</v>
      </c>
      <c r="N19628" t="s">
        <v>77</v>
      </c>
      <c r="O19628" t="s">
        <v>22</v>
      </c>
      <c r="P19628" t="s">
        <v>23</v>
      </c>
      <c r="Q19628" t="s">
        <v>24</v>
      </c>
    </row>
    <row r="19629" spans="1:17" x14ac:dyDescent="0.2">
      <c r="A19629" s="2">
        <v>42938</v>
      </c>
      <c r="B19629" t="s">
        <v>617</v>
      </c>
      <c r="C19629" t="s">
        <v>211</v>
      </c>
      <c r="D19629" t="s">
        <v>36</v>
      </c>
      <c r="E19629" t="s">
        <v>36</v>
      </c>
      <c r="F19629">
        <v>127</v>
      </c>
      <c r="G19629">
        <v>114</v>
      </c>
      <c r="H19629">
        <v>247</v>
      </c>
      <c r="I19629">
        <v>286</v>
      </c>
      <c r="J19629">
        <v>0</v>
      </c>
      <c r="K19629">
        <v>0</v>
      </c>
      <c r="L19629" t="s">
        <v>1343</v>
      </c>
      <c r="M19629" t="s">
        <v>618</v>
      </c>
      <c r="N19629" t="s">
        <v>617</v>
      </c>
      <c r="O19629" t="s">
        <v>22</v>
      </c>
      <c r="P19629" t="s">
        <v>23</v>
      </c>
      <c r="Q19629" t="s">
        <v>30</v>
      </c>
    </row>
    <row r="19630" spans="1:17" x14ac:dyDescent="0.2">
      <c r="A19630" s="2">
        <v>42938</v>
      </c>
      <c r="B19630" t="s">
        <v>208</v>
      </c>
      <c r="C19630" t="s">
        <v>1545</v>
      </c>
      <c r="D19630" t="s">
        <v>36</v>
      </c>
      <c r="E19630" t="s">
        <v>36</v>
      </c>
      <c r="F19630">
        <v>74</v>
      </c>
      <c r="G19630">
        <v>143</v>
      </c>
      <c r="H19630">
        <v>476</v>
      </c>
      <c r="I19630">
        <v>195</v>
      </c>
      <c r="J19630">
        <v>5</v>
      </c>
      <c r="K19630">
        <v>1</v>
      </c>
      <c r="L19630" t="s">
        <v>1343</v>
      </c>
      <c r="M19630" t="s">
        <v>398</v>
      </c>
      <c r="N19630" t="s">
        <v>208</v>
      </c>
      <c r="O19630" t="s">
        <v>22</v>
      </c>
      <c r="P19630" t="s">
        <v>23</v>
      </c>
      <c r="Q19630" t="s">
        <v>24</v>
      </c>
    </row>
    <row r="19631" spans="1:17" x14ac:dyDescent="0.2">
      <c r="A19631" s="2">
        <v>42938</v>
      </c>
      <c r="B19631" t="s">
        <v>149</v>
      </c>
      <c r="C19631" t="s">
        <v>351</v>
      </c>
      <c r="D19631" t="s">
        <v>36</v>
      </c>
      <c r="E19631" t="s">
        <v>36</v>
      </c>
      <c r="F19631">
        <v>64</v>
      </c>
      <c r="G19631">
        <v>138</v>
      </c>
      <c r="H19631">
        <v>580</v>
      </c>
      <c r="I19631">
        <v>203</v>
      </c>
      <c r="J19631">
        <v>1</v>
      </c>
      <c r="K19631">
        <v>0</v>
      </c>
      <c r="L19631" t="s">
        <v>1343</v>
      </c>
      <c r="M19631" t="s">
        <v>1720</v>
      </c>
      <c r="N19631" t="s">
        <v>149</v>
      </c>
      <c r="O19631" t="s">
        <v>22</v>
      </c>
      <c r="P19631" t="s">
        <v>23</v>
      </c>
      <c r="Q19631" t="s">
        <v>24</v>
      </c>
    </row>
    <row r="19632" spans="1:17" x14ac:dyDescent="0.2">
      <c r="A19632" s="2">
        <v>42938</v>
      </c>
      <c r="B19632" t="s">
        <v>138</v>
      </c>
      <c r="C19632" t="s">
        <v>46</v>
      </c>
      <c r="D19632" t="s">
        <v>36</v>
      </c>
      <c r="E19632" t="s">
        <v>36</v>
      </c>
      <c r="F19632">
        <v>92</v>
      </c>
      <c r="G19632">
        <v>132</v>
      </c>
      <c r="H19632">
        <v>369</v>
      </c>
      <c r="I19632">
        <v>232</v>
      </c>
      <c r="J19632">
        <v>3</v>
      </c>
      <c r="K19632">
        <v>0</v>
      </c>
      <c r="L19632" t="s">
        <v>1343</v>
      </c>
      <c r="M19632" t="s">
        <v>139</v>
      </c>
      <c r="N19632" t="s">
        <v>138</v>
      </c>
      <c r="O19632" t="s">
        <v>22</v>
      </c>
      <c r="P19632" t="s">
        <v>23</v>
      </c>
      <c r="Q19632" t="s">
        <v>24</v>
      </c>
    </row>
    <row r="19633" spans="1:17" x14ac:dyDescent="0.2">
      <c r="A19633" s="2">
        <v>42938</v>
      </c>
      <c r="B19633" t="s">
        <v>34</v>
      </c>
      <c r="C19633" t="s">
        <v>202</v>
      </c>
      <c r="D19633" t="s">
        <v>36</v>
      </c>
      <c r="E19633" t="s">
        <v>36</v>
      </c>
      <c r="F19633">
        <v>66</v>
      </c>
      <c r="G19633">
        <v>85</v>
      </c>
      <c r="H19633">
        <v>540</v>
      </c>
      <c r="I19633">
        <v>407</v>
      </c>
      <c r="J19633">
        <v>7</v>
      </c>
      <c r="K19633">
        <v>0</v>
      </c>
      <c r="L19633" t="s">
        <v>1343</v>
      </c>
      <c r="M19633" t="s">
        <v>37</v>
      </c>
      <c r="N19633" t="s">
        <v>34</v>
      </c>
      <c r="O19633" t="s">
        <v>22</v>
      </c>
      <c r="P19633" t="s">
        <v>23</v>
      </c>
      <c r="Q19633" t="s">
        <v>24</v>
      </c>
    </row>
    <row r="19634" spans="1:17" x14ac:dyDescent="0.2">
      <c r="A19634" s="2">
        <v>42938</v>
      </c>
      <c r="B19634" t="s">
        <v>111</v>
      </c>
      <c r="C19634" t="s">
        <v>196</v>
      </c>
      <c r="D19634" t="s">
        <v>36</v>
      </c>
      <c r="E19634" t="s">
        <v>36</v>
      </c>
      <c r="F19634">
        <v>59</v>
      </c>
      <c r="G19634">
        <v>161</v>
      </c>
      <c r="H19634">
        <v>606</v>
      </c>
      <c r="I19634">
        <v>131</v>
      </c>
      <c r="J19634">
        <v>4</v>
      </c>
      <c r="K19634">
        <v>0</v>
      </c>
      <c r="L19634" t="s">
        <v>1343</v>
      </c>
      <c r="M19634" t="s">
        <v>218</v>
      </c>
      <c r="N19634" t="s">
        <v>111</v>
      </c>
      <c r="O19634" t="s">
        <v>22</v>
      </c>
      <c r="P19634" t="s">
        <v>23</v>
      </c>
      <c r="Q19634" t="s">
        <v>24</v>
      </c>
    </row>
    <row r="19635" spans="1:17" x14ac:dyDescent="0.2">
      <c r="A19635" s="2">
        <v>42938</v>
      </c>
      <c r="B19635" t="s">
        <v>118</v>
      </c>
      <c r="C19635" t="s">
        <v>35</v>
      </c>
      <c r="D19635" t="s">
        <v>36</v>
      </c>
      <c r="E19635" t="s">
        <v>36</v>
      </c>
      <c r="F19635">
        <v>27</v>
      </c>
      <c r="G19635">
        <v>83</v>
      </c>
      <c r="H19635">
        <v>831</v>
      </c>
      <c r="I19635">
        <v>414</v>
      </c>
      <c r="J19635">
        <v>3</v>
      </c>
      <c r="K19635">
        <v>1</v>
      </c>
      <c r="L19635" t="s">
        <v>1343</v>
      </c>
      <c r="M19635" t="s">
        <v>241</v>
      </c>
      <c r="N19635" t="s">
        <v>118</v>
      </c>
      <c r="O19635" t="s">
        <v>22</v>
      </c>
      <c r="P19635" t="s">
        <v>23</v>
      </c>
      <c r="Q19635" t="s">
        <v>24</v>
      </c>
    </row>
    <row r="19636" spans="1:17" x14ac:dyDescent="0.2">
      <c r="A19636" s="2">
        <v>42939</v>
      </c>
      <c r="B19636" t="s">
        <v>26</v>
      </c>
      <c r="C19636" t="s">
        <v>185</v>
      </c>
      <c r="D19636" t="s">
        <v>27</v>
      </c>
      <c r="E19636" t="s">
        <v>27</v>
      </c>
      <c r="F19636">
        <v>16</v>
      </c>
      <c r="G19636">
        <v>76</v>
      </c>
      <c r="H19636">
        <v>1002</v>
      </c>
      <c r="I19636">
        <v>442</v>
      </c>
      <c r="J19636">
        <v>0</v>
      </c>
      <c r="K19636">
        <v>1</v>
      </c>
      <c r="L19636" t="s">
        <v>563</v>
      </c>
      <c r="M19636" t="s">
        <v>335</v>
      </c>
      <c r="N19636" t="s">
        <v>77</v>
      </c>
      <c r="O19636" t="s">
        <v>122</v>
      </c>
      <c r="P19636" t="s">
        <v>23</v>
      </c>
      <c r="Q19636" t="s">
        <v>41</v>
      </c>
    </row>
    <row r="19637" spans="1:17" x14ac:dyDescent="0.2">
      <c r="A19637" s="2">
        <v>42939</v>
      </c>
      <c r="B19637" t="s">
        <v>172</v>
      </c>
      <c r="C19637" t="s">
        <v>380</v>
      </c>
      <c r="D19637" t="s">
        <v>36</v>
      </c>
      <c r="E19637" t="s">
        <v>36</v>
      </c>
      <c r="F19637">
        <v>121</v>
      </c>
      <c r="G19637">
        <v>164</v>
      </c>
      <c r="H19637">
        <v>261</v>
      </c>
      <c r="I19637">
        <v>122</v>
      </c>
      <c r="J19637">
        <v>0</v>
      </c>
      <c r="K19637">
        <v>0</v>
      </c>
      <c r="L19637" t="s">
        <v>1343</v>
      </c>
      <c r="M19637" t="s">
        <v>616</v>
      </c>
      <c r="N19637" t="s">
        <v>172</v>
      </c>
      <c r="O19637" t="s">
        <v>22</v>
      </c>
      <c r="P19637" t="s">
        <v>23</v>
      </c>
      <c r="Q19637" t="s">
        <v>30</v>
      </c>
    </row>
    <row r="19638" spans="1:17" x14ac:dyDescent="0.2">
      <c r="A19638" s="2">
        <v>42939</v>
      </c>
      <c r="B19638" t="s">
        <v>374</v>
      </c>
      <c r="C19638" t="s">
        <v>800</v>
      </c>
      <c r="D19638" t="s">
        <v>36</v>
      </c>
      <c r="E19638" t="s">
        <v>36</v>
      </c>
      <c r="F19638">
        <v>136</v>
      </c>
      <c r="G19638">
        <v>185</v>
      </c>
      <c r="H19638">
        <v>214</v>
      </c>
      <c r="I19638">
        <v>63</v>
      </c>
      <c r="J19638">
        <v>3</v>
      </c>
      <c r="K19638">
        <v>0</v>
      </c>
      <c r="L19638" t="s">
        <v>1343</v>
      </c>
      <c r="M19638" t="s">
        <v>1660</v>
      </c>
      <c r="N19638" t="s">
        <v>374</v>
      </c>
      <c r="O19638" t="s">
        <v>22</v>
      </c>
      <c r="P19638" t="s">
        <v>23</v>
      </c>
      <c r="Q19638" t="s">
        <v>24</v>
      </c>
    </row>
    <row r="19639" spans="1:17" x14ac:dyDescent="0.2">
      <c r="A19639" s="2">
        <v>42939</v>
      </c>
      <c r="B19639" t="s">
        <v>267</v>
      </c>
      <c r="C19639" t="s">
        <v>404</v>
      </c>
      <c r="D19639" t="s">
        <v>36</v>
      </c>
      <c r="E19639" t="s">
        <v>36</v>
      </c>
      <c r="F19639">
        <v>141</v>
      </c>
      <c r="G19639">
        <v>153</v>
      </c>
      <c r="H19639">
        <v>200</v>
      </c>
      <c r="I19639">
        <v>165</v>
      </c>
      <c r="J19639">
        <v>3</v>
      </c>
      <c r="K19639">
        <v>2</v>
      </c>
      <c r="L19639" t="s">
        <v>1343</v>
      </c>
      <c r="M19639" t="s">
        <v>268</v>
      </c>
      <c r="N19639" t="s">
        <v>267</v>
      </c>
      <c r="O19639" t="s">
        <v>22</v>
      </c>
      <c r="P19639" t="s">
        <v>23</v>
      </c>
      <c r="Q19639" t="s">
        <v>24</v>
      </c>
    </row>
    <row r="19640" spans="1:17" x14ac:dyDescent="0.2">
      <c r="A19640" s="2">
        <v>42939</v>
      </c>
      <c r="B19640" t="s">
        <v>405</v>
      </c>
      <c r="C19640" t="s">
        <v>1284</v>
      </c>
      <c r="D19640" t="s">
        <v>36</v>
      </c>
      <c r="E19640" t="s">
        <v>36</v>
      </c>
      <c r="F19640">
        <v>138</v>
      </c>
      <c r="G19640">
        <v>140</v>
      </c>
      <c r="H19640">
        <v>204</v>
      </c>
      <c r="I19640">
        <v>202</v>
      </c>
      <c r="J19640">
        <v>1</v>
      </c>
      <c r="K19640">
        <v>0</v>
      </c>
      <c r="L19640" t="s">
        <v>1343</v>
      </c>
      <c r="M19640" t="s">
        <v>406</v>
      </c>
      <c r="N19640" t="s">
        <v>405</v>
      </c>
      <c r="O19640" t="s">
        <v>22</v>
      </c>
      <c r="P19640" t="s">
        <v>23</v>
      </c>
      <c r="Q19640" t="s">
        <v>24</v>
      </c>
    </row>
    <row r="19641" spans="1:17" x14ac:dyDescent="0.2">
      <c r="A19641" s="2">
        <v>42939</v>
      </c>
      <c r="B19641" t="s">
        <v>296</v>
      </c>
      <c r="C19641" t="s">
        <v>378</v>
      </c>
      <c r="D19641" t="s">
        <v>36</v>
      </c>
      <c r="E19641" t="s">
        <v>36</v>
      </c>
      <c r="F19641">
        <v>97</v>
      </c>
      <c r="G19641">
        <v>89</v>
      </c>
      <c r="H19641">
        <v>335</v>
      </c>
      <c r="I19641">
        <v>380</v>
      </c>
      <c r="J19641">
        <v>0</v>
      </c>
      <c r="K19641">
        <v>2</v>
      </c>
      <c r="L19641" t="s">
        <v>1343</v>
      </c>
      <c r="M19641" t="s">
        <v>399</v>
      </c>
      <c r="N19641" t="s">
        <v>296</v>
      </c>
      <c r="O19641" t="s">
        <v>22</v>
      </c>
      <c r="P19641" t="s">
        <v>23</v>
      </c>
      <c r="Q19641" t="s">
        <v>41</v>
      </c>
    </row>
    <row r="19642" spans="1:17" x14ac:dyDescent="0.2">
      <c r="A19642" s="2">
        <v>42939</v>
      </c>
      <c r="B19642" t="s">
        <v>45</v>
      </c>
      <c r="C19642" t="s">
        <v>352</v>
      </c>
      <c r="D19642" t="s">
        <v>36</v>
      </c>
      <c r="E19642" t="s">
        <v>36</v>
      </c>
      <c r="F19642">
        <v>101</v>
      </c>
      <c r="G19642">
        <v>156</v>
      </c>
      <c r="H19642">
        <v>324</v>
      </c>
      <c r="I19642">
        <v>159</v>
      </c>
      <c r="J19642">
        <v>1</v>
      </c>
      <c r="K19642">
        <v>0</v>
      </c>
      <c r="L19642" t="s">
        <v>1343</v>
      </c>
      <c r="M19642" t="s">
        <v>47</v>
      </c>
      <c r="N19642" t="s">
        <v>45</v>
      </c>
      <c r="O19642" t="s">
        <v>22</v>
      </c>
      <c r="P19642" t="s">
        <v>23</v>
      </c>
      <c r="Q19642" t="s">
        <v>24</v>
      </c>
    </row>
    <row r="19643" spans="1:17" x14ac:dyDescent="0.2">
      <c r="A19643" s="2">
        <v>42939</v>
      </c>
      <c r="B19643" t="s">
        <v>197</v>
      </c>
      <c r="C19643" t="s">
        <v>339</v>
      </c>
      <c r="D19643" t="s">
        <v>36</v>
      </c>
      <c r="E19643" t="s">
        <v>36</v>
      </c>
      <c r="F19643">
        <v>81</v>
      </c>
      <c r="G19643">
        <v>150</v>
      </c>
      <c r="H19643">
        <v>424</v>
      </c>
      <c r="I19643">
        <v>171</v>
      </c>
      <c r="J19643">
        <v>0</v>
      </c>
      <c r="K19643">
        <v>1</v>
      </c>
      <c r="L19643" t="s">
        <v>1343</v>
      </c>
      <c r="M19643" t="s">
        <v>1721</v>
      </c>
      <c r="N19643" t="s">
        <v>197</v>
      </c>
      <c r="O19643" t="s">
        <v>22</v>
      </c>
      <c r="P19643" t="s">
        <v>23</v>
      </c>
      <c r="Q19643" t="s">
        <v>41</v>
      </c>
    </row>
    <row r="19644" spans="1:17" x14ac:dyDescent="0.2">
      <c r="A19644" s="2">
        <v>42939</v>
      </c>
      <c r="B19644" t="s">
        <v>471</v>
      </c>
      <c r="C19644" t="s">
        <v>365</v>
      </c>
      <c r="D19644" t="s">
        <v>36</v>
      </c>
      <c r="E19644" t="s">
        <v>36</v>
      </c>
      <c r="F19644">
        <v>93</v>
      </c>
      <c r="G19644">
        <v>109</v>
      </c>
      <c r="H19644">
        <v>365</v>
      </c>
      <c r="I19644">
        <v>296</v>
      </c>
      <c r="J19644">
        <v>1</v>
      </c>
      <c r="K19644">
        <v>1</v>
      </c>
      <c r="L19644" t="s">
        <v>1343</v>
      </c>
      <c r="M19644" t="s">
        <v>639</v>
      </c>
      <c r="N19644" t="s">
        <v>471</v>
      </c>
      <c r="O19644" t="s">
        <v>22</v>
      </c>
      <c r="P19644" t="s">
        <v>23</v>
      </c>
      <c r="Q19644" t="s">
        <v>30</v>
      </c>
    </row>
    <row r="19645" spans="1:17" x14ac:dyDescent="0.2">
      <c r="A19645" s="2">
        <v>42942</v>
      </c>
      <c r="B19645" t="s">
        <v>31</v>
      </c>
      <c r="C19645" t="s">
        <v>282</v>
      </c>
      <c r="D19645" t="s">
        <v>19</v>
      </c>
      <c r="E19645" t="s">
        <v>19</v>
      </c>
      <c r="F19645">
        <v>31</v>
      </c>
      <c r="G19645">
        <v>78</v>
      </c>
      <c r="H19645">
        <v>791</v>
      </c>
      <c r="I19645">
        <v>435</v>
      </c>
      <c r="J19645">
        <v>3</v>
      </c>
      <c r="K19645">
        <v>1</v>
      </c>
      <c r="L19645" t="s">
        <v>28</v>
      </c>
      <c r="M19645" t="s">
        <v>80</v>
      </c>
      <c r="N19645" t="s">
        <v>31</v>
      </c>
      <c r="O19645" t="s">
        <v>22</v>
      </c>
      <c r="P19645" t="s">
        <v>23</v>
      </c>
      <c r="Q19645" t="s">
        <v>24</v>
      </c>
    </row>
    <row r="19646" spans="1:17" x14ac:dyDescent="0.2">
      <c r="A19646" s="2">
        <v>42942</v>
      </c>
      <c r="B19646" t="s">
        <v>77</v>
      </c>
      <c r="C19646" t="s">
        <v>185</v>
      </c>
      <c r="D19646" t="s">
        <v>27</v>
      </c>
      <c r="E19646" t="s">
        <v>27</v>
      </c>
      <c r="F19646">
        <v>35</v>
      </c>
      <c r="G19646">
        <v>76</v>
      </c>
      <c r="H19646">
        <v>751</v>
      </c>
      <c r="I19646">
        <v>442</v>
      </c>
      <c r="J19646">
        <v>2</v>
      </c>
      <c r="K19646">
        <v>1</v>
      </c>
      <c r="L19646" t="s">
        <v>563</v>
      </c>
      <c r="M19646" t="s">
        <v>1607</v>
      </c>
      <c r="N19646" t="s">
        <v>77</v>
      </c>
      <c r="O19646" t="s">
        <v>22</v>
      </c>
      <c r="P19646" t="s">
        <v>23</v>
      </c>
      <c r="Q19646" t="s">
        <v>24</v>
      </c>
    </row>
    <row r="19647" spans="1:17" x14ac:dyDescent="0.2">
      <c r="A19647" s="2">
        <v>42945</v>
      </c>
      <c r="B19647" t="s">
        <v>380</v>
      </c>
      <c r="C19647" t="s">
        <v>172</v>
      </c>
      <c r="D19647" t="s">
        <v>36</v>
      </c>
      <c r="E19647" t="s">
        <v>36</v>
      </c>
      <c r="F19647">
        <v>164</v>
      </c>
      <c r="G19647">
        <v>121</v>
      </c>
      <c r="H19647">
        <v>122</v>
      </c>
      <c r="I19647">
        <v>261</v>
      </c>
      <c r="J19647">
        <v>1</v>
      </c>
      <c r="K19647">
        <v>0</v>
      </c>
      <c r="L19647" t="s">
        <v>1343</v>
      </c>
      <c r="M19647" t="s">
        <v>1722</v>
      </c>
      <c r="N19647" t="s">
        <v>380</v>
      </c>
      <c r="O19647" t="s">
        <v>22</v>
      </c>
      <c r="P19647" t="s">
        <v>23</v>
      </c>
      <c r="Q19647" t="s">
        <v>24</v>
      </c>
    </row>
    <row r="19648" spans="1:17" x14ac:dyDescent="0.2">
      <c r="A19648" s="2">
        <v>42952</v>
      </c>
      <c r="B19648" t="s">
        <v>138</v>
      </c>
      <c r="C19648" t="s">
        <v>374</v>
      </c>
      <c r="D19648" t="s">
        <v>36</v>
      </c>
      <c r="E19648" t="s">
        <v>36</v>
      </c>
      <c r="F19648">
        <v>92</v>
      </c>
      <c r="G19648">
        <v>136</v>
      </c>
      <c r="H19648">
        <v>369</v>
      </c>
      <c r="I19648">
        <v>214</v>
      </c>
      <c r="J19648">
        <v>0</v>
      </c>
      <c r="K19648">
        <v>0</v>
      </c>
      <c r="L19648" t="s">
        <v>28</v>
      </c>
      <c r="M19648" t="s">
        <v>139</v>
      </c>
      <c r="N19648" t="s">
        <v>138</v>
      </c>
      <c r="O19648" t="s">
        <v>22</v>
      </c>
      <c r="P19648" t="s">
        <v>23</v>
      </c>
      <c r="Q19648" t="s">
        <v>30</v>
      </c>
    </row>
    <row r="19649" spans="1:17" x14ac:dyDescent="0.2">
      <c r="A19649" s="2">
        <v>42954</v>
      </c>
      <c r="B19649" t="s">
        <v>617</v>
      </c>
      <c r="C19649" t="s">
        <v>380</v>
      </c>
      <c r="D19649" t="s">
        <v>36</v>
      </c>
      <c r="E19649" t="s">
        <v>36</v>
      </c>
      <c r="F19649">
        <v>127</v>
      </c>
      <c r="G19649">
        <v>164</v>
      </c>
      <c r="H19649">
        <v>247</v>
      </c>
      <c r="I19649">
        <v>122</v>
      </c>
      <c r="J19649">
        <v>2</v>
      </c>
      <c r="K19649">
        <v>1</v>
      </c>
      <c r="L19649" t="s">
        <v>28</v>
      </c>
      <c r="M19649" t="s">
        <v>618</v>
      </c>
      <c r="N19649" t="s">
        <v>617</v>
      </c>
      <c r="O19649" t="s">
        <v>22</v>
      </c>
      <c r="P19649" t="s">
        <v>23</v>
      </c>
      <c r="Q19649" t="s">
        <v>24</v>
      </c>
    </row>
    <row r="19650" spans="1:17" x14ac:dyDescent="0.2">
      <c r="A19650" s="2">
        <v>42958</v>
      </c>
      <c r="B19650" t="s">
        <v>61</v>
      </c>
      <c r="C19650" t="s">
        <v>890</v>
      </c>
      <c r="D19650" t="s">
        <v>36</v>
      </c>
      <c r="E19650" t="s">
        <v>36</v>
      </c>
      <c r="F19650">
        <v>81</v>
      </c>
      <c r="G19650">
        <v>28</v>
      </c>
      <c r="H19650">
        <v>413</v>
      </c>
      <c r="I19650">
        <v>822</v>
      </c>
      <c r="J19650">
        <v>0</v>
      </c>
      <c r="K19650">
        <v>0</v>
      </c>
      <c r="L19650" t="s">
        <v>1343</v>
      </c>
      <c r="M19650" t="s">
        <v>429</v>
      </c>
      <c r="N19650" t="s">
        <v>61</v>
      </c>
      <c r="O19650" t="s">
        <v>22</v>
      </c>
      <c r="P19650" t="s">
        <v>23</v>
      </c>
      <c r="Q19650" t="s">
        <v>30</v>
      </c>
    </row>
    <row r="19651" spans="1:17" x14ac:dyDescent="0.2">
      <c r="A19651" s="2">
        <v>42959</v>
      </c>
      <c r="B19651" t="s">
        <v>876</v>
      </c>
      <c r="C19651" t="s">
        <v>120</v>
      </c>
      <c r="D19651" t="s">
        <v>36</v>
      </c>
      <c r="E19651" t="s">
        <v>36</v>
      </c>
      <c r="F19651">
        <v>178</v>
      </c>
      <c r="G19651">
        <v>35</v>
      </c>
      <c r="H19651">
        <v>98</v>
      </c>
      <c r="I19651">
        <v>737</v>
      </c>
      <c r="J19651">
        <v>0</v>
      </c>
      <c r="K19651">
        <v>2</v>
      </c>
      <c r="L19651" t="s">
        <v>1343</v>
      </c>
      <c r="M19651" t="s">
        <v>914</v>
      </c>
      <c r="N19651" t="s">
        <v>876</v>
      </c>
      <c r="O19651" t="s">
        <v>22</v>
      </c>
      <c r="P19651" t="s">
        <v>23</v>
      </c>
      <c r="Q19651" t="s">
        <v>41</v>
      </c>
    </row>
    <row r="19652" spans="1:17" x14ac:dyDescent="0.2">
      <c r="A19652" s="2">
        <v>42959</v>
      </c>
      <c r="B19652" t="s">
        <v>150</v>
      </c>
      <c r="C19652" t="s">
        <v>718</v>
      </c>
      <c r="D19652" t="s">
        <v>36</v>
      </c>
      <c r="E19652" t="s">
        <v>36</v>
      </c>
      <c r="F19652">
        <v>48</v>
      </c>
      <c r="G19652">
        <v>83</v>
      </c>
      <c r="H19652">
        <v>676</v>
      </c>
      <c r="I19652">
        <v>398</v>
      </c>
      <c r="J19652">
        <v>1</v>
      </c>
      <c r="K19652">
        <v>2</v>
      </c>
      <c r="L19652" t="s">
        <v>1343</v>
      </c>
      <c r="M19652" t="s">
        <v>1723</v>
      </c>
      <c r="N19652" t="s">
        <v>150</v>
      </c>
      <c r="O19652" t="s">
        <v>22</v>
      </c>
      <c r="P19652" t="s">
        <v>23</v>
      </c>
      <c r="Q19652" t="s">
        <v>41</v>
      </c>
    </row>
    <row r="19653" spans="1:17" x14ac:dyDescent="0.2">
      <c r="A19653" s="2">
        <v>42959</v>
      </c>
      <c r="B19653" t="s">
        <v>224</v>
      </c>
      <c r="C19653" t="s">
        <v>199</v>
      </c>
      <c r="D19653" t="s">
        <v>36</v>
      </c>
      <c r="E19653" t="s">
        <v>36</v>
      </c>
      <c r="F19653">
        <v>47</v>
      </c>
      <c r="G19653">
        <v>50</v>
      </c>
      <c r="H19653">
        <v>678</v>
      </c>
      <c r="I19653">
        <v>665</v>
      </c>
      <c r="J19653">
        <v>2</v>
      </c>
      <c r="K19653">
        <v>2</v>
      </c>
      <c r="L19653" t="s">
        <v>1343</v>
      </c>
      <c r="M19653" t="s">
        <v>236</v>
      </c>
      <c r="N19653" t="s">
        <v>224</v>
      </c>
      <c r="O19653" t="s">
        <v>22</v>
      </c>
      <c r="P19653" t="s">
        <v>23</v>
      </c>
      <c r="Q19653" t="s">
        <v>30</v>
      </c>
    </row>
    <row r="19654" spans="1:17" x14ac:dyDescent="0.2">
      <c r="A19654" s="2">
        <v>42960</v>
      </c>
      <c r="B19654" t="s">
        <v>183</v>
      </c>
      <c r="C19654" t="s">
        <v>110</v>
      </c>
      <c r="D19654" t="s">
        <v>36</v>
      </c>
      <c r="E19654" t="s">
        <v>36</v>
      </c>
      <c r="F19654">
        <v>25</v>
      </c>
      <c r="G19654">
        <v>60</v>
      </c>
      <c r="H19654">
        <v>866</v>
      </c>
      <c r="I19654">
        <v>599</v>
      </c>
      <c r="J19654">
        <v>1</v>
      </c>
      <c r="K19654">
        <v>1</v>
      </c>
      <c r="L19654" t="s">
        <v>1343</v>
      </c>
      <c r="M19654" t="s">
        <v>682</v>
      </c>
      <c r="N19654" t="s">
        <v>183</v>
      </c>
      <c r="O19654" t="s">
        <v>22</v>
      </c>
      <c r="P19654" t="s">
        <v>23</v>
      </c>
      <c r="Q19654" t="s">
        <v>30</v>
      </c>
    </row>
    <row r="19655" spans="1:17" x14ac:dyDescent="0.2">
      <c r="A19655" s="2">
        <v>42960</v>
      </c>
      <c r="B19655" t="s">
        <v>237</v>
      </c>
      <c r="C19655" t="s">
        <v>136</v>
      </c>
      <c r="D19655" t="s">
        <v>36</v>
      </c>
      <c r="E19655" t="s">
        <v>36</v>
      </c>
      <c r="F19655">
        <v>116</v>
      </c>
      <c r="G19655">
        <v>54</v>
      </c>
      <c r="H19655">
        <v>271</v>
      </c>
      <c r="I19655">
        <v>635</v>
      </c>
      <c r="J19655">
        <v>2</v>
      </c>
      <c r="K19655">
        <v>1</v>
      </c>
      <c r="L19655" t="s">
        <v>1343</v>
      </c>
      <c r="M19655" t="s">
        <v>366</v>
      </c>
      <c r="N19655" t="s">
        <v>237</v>
      </c>
      <c r="O19655" t="s">
        <v>22</v>
      </c>
      <c r="P19655" t="s">
        <v>23</v>
      </c>
      <c r="Q19655" t="s">
        <v>24</v>
      </c>
    </row>
    <row r="19656" spans="1:17" x14ac:dyDescent="0.2">
      <c r="A19656" s="2">
        <v>42963</v>
      </c>
      <c r="B19656" t="s">
        <v>737</v>
      </c>
      <c r="C19656" t="s">
        <v>166</v>
      </c>
      <c r="D19656" t="s">
        <v>50</v>
      </c>
      <c r="E19656" t="s">
        <v>115</v>
      </c>
      <c r="F19656">
        <v>129</v>
      </c>
      <c r="G19656">
        <v>78</v>
      </c>
      <c r="H19656">
        <v>246</v>
      </c>
      <c r="I19656">
        <v>432</v>
      </c>
      <c r="J19656">
        <v>0</v>
      </c>
      <c r="K19656">
        <v>1</v>
      </c>
      <c r="L19656" t="s">
        <v>28</v>
      </c>
      <c r="M19656" t="s">
        <v>1724</v>
      </c>
      <c r="N19656" t="s">
        <v>89</v>
      </c>
      <c r="O19656" t="s">
        <v>122</v>
      </c>
      <c r="P19656" t="s">
        <v>23</v>
      </c>
      <c r="Q19656" t="s">
        <v>41</v>
      </c>
    </row>
    <row r="19657" spans="1:17" x14ac:dyDescent="0.2">
      <c r="A19657" s="2">
        <v>42965</v>
      </c>
      <c r="B19657" t="s">
        <v>718</v>
      </c>
      <c r="C19657" t="s">
        <v>150</v>
      </c>
      <c r="D19657" t="s">
        <v>36</v>
      </c>
      <c r="E19657" t="s">
        <v>36</v>
      </c>
      <c r="F19657">
        <v>83</v>
      </c>
      <c r="G19657">
        <v>48</v>
      </c>
      <c r="H19657">
        <v>398</v>
      </c>
      <c r="I19657">
        <v>676</v>
      </c>
      <c r="J19657">
        <v>1</v>
      </c>
      <c r="K19657">
        <v>1</v>
      </c>
      <c r="L19657" t="s">
        <v>1343</v>
      </c>
      <c r="M19657" t="s">
        <v>421</v>
      </c>
      <c r="N19657" t="s">
        <v>128</v>
      </c>
      <c r="O19657" t="s">
        <v>122</v>
      </c>
      <c r="P19657" t="s">
        <v>23</v>
      </c>
      <c r="Q19657" t="s">
        <v>30</v>
      </c>
    </row>
    <row r="19658" spans="1:17" x14ac:dyDescent="0.2">
      <c r="A19658" s="2">
        <v>42965</v>
      </c>
      <c r="B19658" t="s">
        <v>110</v>
      </c>
      <c r="C19658" t="s">
        <v>183</v>
      </c>
      <c r="D19658" t="s">
        <v>36</v>
      </c>
      <c r="E19658" t="s">
        <v>36</v>
      </c>
      <c r="F19658">
        <v>60</v>
      </c>
      <c r="G19658">
        <v>25</v>
      </c>
      <c r="H19658">
        <v>599</v>
      </c>
      <c r="I19658">
        <v>866</v>
      </c>
      <c r="J19658">
        <v>3</v>
      </c>
      <c r="K19658">
        <v>1</v>
      </c>
      <c r="L19658" t="s">
        <v>1343</v>
      </c>
      <c r="M19658" t="s">
        <v>142</v>
      </c>
      <c r="N19658" t="s">
        <v>110</v>
      </c>
      <c r="O19658" t="s">
        <v>22</v>
      </c>
      <c r="P19658" t="s">
        <v>23</v>
      </c>
      <c r="Q19658" t="s">
        <v>24</v>
      </c>
    </row>
    <row r="19659" spans="1:17" x14ac:dyDescent="0.2">
      <c r="A19659" s="2">
        <v>42966</v>
      </c>
      <c r="B19659" t="s">
        <v>388</v>
      </c>
      <c r="C19659" t="s">
        <v>404</v>
      </c>
      <c r="D19659" t="s">
        <v>115</v>
      </c>
      <c r="E19659" t="s">
        <v>36</v>
      </c>
      <c r="F19659">
        <v>97</v>
      </c>
      <c r="G19659">
        <v>160</v>
      </c>
      <c r="H19659">
        <v>340</v>
      </c>
      <c r="I19659">
        <v>149</v>
      </c>
      <c r="J19659">
        <v>2</v>
      </c>
      <c r="K19659">
        <v>1</v>
      </c>
      <c r="L19659" t="s">
        <v>28</v>
      </c>
      <c r="M19659" t="s">
        <v>1691</v>
      </c>
      <c r="N19659" t="s">
        <v>388</v>
      </c>
      <c r="O19659" t="s">
        <v>22</v>
      </c>
      <c r="P19659" t="s">
        <v>23</v>
      </c>
      <c r="Q19659" t="s">
        <v>24</v>
      </c>
    </row>
    <row r="19660" spans="1:17" x14ac:dyDescent="0.2">
      <c r="A19660" s="2">
        <v>42966</v>
      </c>
      <c r="B19660" t="s">
        <v>120</v>
      </c>
      <c r="C19660" t="s">
        <v>876</v>
      </c>
      <c r="D19660" t="s">
        <v>36</v>
      </c>
      <c r="E19660" t="s">
        <v>36</v>
      </c>
      <c r="F19660">
        <v>35</v>
      </c>
      <c r="G19660">
        <v>178</v>
      </c>
      <c r="H19660">
        <v>737</v>
      </c>
      <c r="I19660">
        <v>98</v>
      </c>
      <c r="J19660">
        <v>2</v>
      </c>
      <c r="K19660">
        <v>0</v>
      </c>
      <c r="L19660" t="s">
        <v>1343</v>
      </c>
      <c r="M19660" t="s">
        <v>152</v>
      </c>
      <c r="N19660" t="s">
        <v>120</v>
      </c>
      <c r="O19660" t="s">
        <v>22</v>
      </c>
      <c r="P19660" t="s">
        <v>23</v>
      </c>
      <c r="Q19660" t="s">
        <v>24</v>
      </c>
    </row>
    <row r="19661" spans="1:17" x14ac:dyDescent="0.2">
      <c r="A19661" s="2">
        <v>42966</v>
      </c>
      <c r="B19661" t="s">
        <v>890</v>
      </c>
      <c r="C19661" t="s">
        <v>61</v>
      </c>
      <c r="D19661" t="s">
        <v>36</v>
      </c>
      <c r="E19661" t="s">
        <v>36</v>
      </c>
      <c r="F19661">
        <v>28</v>
      </c>
      <c r="G19661">
        <v>81</v>
      </c>
      <c r="H19661">
        <v>822</v>
      </c>
      <c r="I19661">
        <v>413</v>
      </c>
      <c r="J19661">
        <v>1</v>
      </c>
      <c r="K19661">
        <v>1</v>
      </c>
      <c r="L19661" t="s">
        <v>1343</v>
      </c>
      <c r="M19661" t="s">
        <v>920</v>
      </c>
      <c r="N19661" t="s">
        <v>890</v>
      </c>
      <c r="O19661" t="s">
        <v>22</v>
      </c>
      <c r="P19661" t="s">
        <v>23</v>
      </c>
      <c r="Q19661" t="s">
        <v>30</v>
      </c>
    </row>
    <row r="19662" spans="1:17" x14ac:dyDescent="0.2">
      <c r="A19662" s="2">
        <v>42966</v>
      </c>
      <c r="B19662" t="s">
        <v>136</v>
      </c>
      <c r="C19662" t="s">
        <v>237</v>
      </c>
      <c r="D19662" t="s">
        <v>36</v>
      </c>
      <c r="E19662" t="s">
        <v>36</v>
      </c>
      <c r="F19662">
        <v>54</v>
      </c>
      <c r="G19662">
        <v>116</v>
      </c>
      <c r="H19662">
        <v>635</v>
      </c>
      <c r="I19662">
        <v>271</v>
      </c>
      <c r="J19662">
        <v>1</v>
      </c>
      <c r="K19662">
        <v>0</v>
      </c>
      <c r="L19662" t="s">
        <v>1343</v>
      </c>
      <c r="M19662" t="s">
        <v>340</v>
      </c>
      <c r="N19662" t="s">
        <v>136</v>
      </c>
      <c r="O19662" t="s">
        <v>22</v>
      </c>
      <c r="P19662" t="s">
        <v>23</v>
      </c>
      <c r="Q19662" t="s">
        <v>24</v>
      </c>
    </row>
    <row r="19663" spans="1:17" x14ac:dyDescent="0.2">
      <c r="A19663" s="2">
        <v>42967</v>
      </c>
      <c r="B19663" t="s">
        <v>199</v>
      </c>
      <c r="C19663" t="s">
        <v>224</v>
      </c>
      <c r="D19663" t="s">
        <v>36</v>
      </c>
      <c r="E19663" t="s">
        <v>36</v>
      </c>
      <c r="F19663">
        <v>50</v>
      </c>
      <c r="G19663">
        <v>47</v>
      </c>
      <c r="H19663">
        <v>665</v>
      </c>
      <c r="I19663">
        <v>678</v>
      </c>
      <c r="J19663">
        <v>1</v>
      </c>
      <c r="K19663">
        <v>2</v>
      </c>
      <c r="L19663" t="s">
        <v>1343</v>
      </c>
      <c r="M19663" t="s">
        <v>627</v>
      </c>
      <c r="N19663" t="s">
        <v>199</v>
      </c>
      <c r="O19663" t="s">
        <v>22</v>
      </c>
      <c r="P19663" t="s">
        <v>23</v>
      </c>
      <c r="Q19663" t="s">
        <v>41</v>
      </c>
    </row>
    <row r="19664" spans="1:17" x14ac:dyDescent="0.2">
      <c r="A19664" s="2">
        <v>42969</v>
      </c>
      <c r="B19664" t="s">
        <v>391</v>
      </c>
      <c r="C19664" t="s">
        <v>469</v>
      </c>
      <c r="D19664" t="s">
        <v>115</v>
      </c>
      <c r="E19664" t="s">
        <v>115</v>
      </c>
      <c r="F19664">
        <v>166</v>
      </c>
      <c r="G19664">
        <v>80</v>
      </c>
      <c r="H19664">
        <v>118</v>
      </c>
      <c r="I19664">
        <v>422</v>
      </c>
      <c r="J19664">
        <v>1</v>
      </c>
      <c r="K19664">
        <v>2</v>
      </c>
      <c r="L19664" t="s">
        <v>28</v>
      </c>
      <c r="M19664" t="s">
        <v>1705</v>
      </c>
      <c r="N19664" t="s">
        <v>391</v>
      </c>
      <c r="O19664" t="s">
        <v>22</v>
      </c>
      <c r="P19664" t="s">
        <v>23</v>
      </c>
      <c r="Q19664" t="s">
        <v>41</v>
      </c>
    </row>
    <row r="19665" spans="1:17" x14ac:dyDescent="0.2">
      <c r="A19665" s="2">
        <v>42969</v>
      </c>
      <c r="B19665" t="s">
        <v>404</v>
      </c>
      <c r="C19665" t="s">
        <v>453</v>
      </c>
      <c r="D19665" t="s">
        <v>36</v>
      </c>
      <c r="E19665" t="s">
        <v>27</v>
      </c>
      <c r="F19665">
        <v>160</v>
      </c>
      <c r="G19665">
        <v>125</v>
      </c>
      <c r="H19665">
        <v>149</v>
      </c>
      <c r="I19665">
        <v>255</v>
      </c>
      <c r="J19665">
        <v>1</v>
      </c>
      <c r="K19665">
        <v>1</v>
      </c>
      <c r="L19665" t="s">
        <v>28</v>
      </c>
      <c r="M19665" t="s">
        <v>1691</v>
      </c>
      <c r="N19665" t="s">
        <v>388</v>
      </c>
      <c r="O19665" t="s">
        <v>122</v>
      </c>
      <c r="P19665" t="s">
        <v>23</v>
      </c>
      <c r="Q19665" t="s">
        <v>30</v>
      </c>
    </row>
    <row r="19666" spans="1:17" x14ac:dyDescent="0.2">
      <c r="A19666" s="2">
        <v>42970</v>
      </c>
      <c r="B19666" t="s">
        <v>166</v>
      </c>
      <c r="C19666" t="s">
        <v>583</v>
      </c>
      <c r="D19666" t="s">
        <v>115</v>
      </c>
      <c r="E19666" t="s">
        <v>115</v>
      </c>
      <c r="F19666">
        <v>78</v>
      </c>
      <c r="G19666">
        <v>141</v>
      </c>
      <c r="H19666">
        <v>432</v>
      </c>
      <c r="I19666">
        <v>199</v>
      </c>
      <c r="J19666">
        <v>2</v>
      </c>
      <c r="K19666">
        <v>1</v>
      </c>
      <c r="L19666" t="s">
        <v>28</v>
      </c>
      <c r="M19666" t="s">
        <v>1158</v>
      </c>
      <c r="N19666" t="s">
        <v>166</v>
      </c>
      <c r="O19666" t="s">
        <v>22</v>
      </c>
      <c r="P19666" t="s">
        <v>23</v>
      </c>
      <c r="Q19666" t="s">
        <v>24</v>
      </c>
    </row>
    <row r="19667" spans="1:17" x14ac:dyDescent="0.2">
      <c r="A19667" s="2">
        <v>42971</v>
      </c>
      <c r="B19667" t="s">
        <v>388</v>
      </c>
      <c r="C19667" t="s">
        <v>453</v>
      </c>
      <c r="D19667" t="s">
        <v>115</v>
      </c>
      <c r="E19667" t="s">
        <v>27</v>
      </c>
      <c r="F19667">
        <v>97</v>
      </c>
      <c r="G19667">
        <v>125</v>
      </c>
      <c r="H19667">
        <v>340</v>
      </c>
      <c r="I19667">
        <v>255</v>
      </c>
      <c r="J19667">
        <v>1</v>
      </c>
      <c r="K19667">
        <v>1</v>
      </c>
      <c r="L19667" t="s">
        <v>28</v>
      </c>
      <c r="M19667" t="s">
        <v>1691</v>
      </c>
      <c r="N19667" t="s">
        <v>388</v>
      </c>
      <c r="O19667" t="s">
        <v>22</v>
      </c>
      <c r="P19667" t="s">
        <v>23</v>
      </c>
      <c r="Q19667" t="s">
        <v>30</v>
      </c>
    </row>
    <row r="19668" spans="1:17" x14ac:dyDescent="0.2">
      <c r="A19668" s="2">
        <v>42971</v>
      </c>
      <c r="B19668" t="s">
        <v>282</v>
      </c>
      <c r="C19668" t="s">
        <v>185</v>
      </c>
      <c r="D19668" t="s">
        <v>19</v>
      </c>
      <c r="E19668" t="s">
        <v>27</v>
      </c>
      <c r="F19668">
        <v>83</v>
      </c>
      <c r="G19668">
        <v>57</v>
      </c>
      <c r="H19668">
        <v>399</v>
      </c>
      <c r="I19668">
        <v>614</v>
      </c>
      <c r="J19668">
        <v>1</v>
      </c>
      <c r="K19668">
        <v>2</v>
      </c>
      <c r="L19668" t="s">
        <v>28</v>
      </c>
      <c r="M19668" t="s">
        <v>285</v>
      </c>
      <c r="N19668" t="s">
        <v>282</v>
      </c>
      <c r="O19668" t="s">
        <v>22</v>
      </c>
      <c r="P19668" t="s">
        <v>23</v>
      </c>
      <c r="Q19668" t="s">
        <v>41</v>
      </c>
    </row>
    <row r="19669" spans="1:17" x14ac:dyDescent="0.2">
      <c r="A19669" s="2">
        <v>42973</v>
      </c>
      <c r="B19669" t="s">
        <v>164</v>
      </c>
      <c r="C19669" t="s">
        <v>469</v>
      </c>
      <c r="D19669" t="s">
        <v>115</v>
      </c>
      <c r="E19669" t="s">
        <v>115</v>
      </c>
      <c r="F19669">
        <v>102</v>
      </c>
      <c r="G19669">
        <v>80</v>
      </c>
      <c r="H19669">
        <v>323</v>
      </c>
      <c r="I19669">
        <v>422</v>
      </c>
      <c r="J19669">
        <v>1</v>
      </c>
      <c r="K19669">
        <v>1</v>
      </c>
      <c r="L19669" t="s">
        <v>28</v>
      </c>
      <c r="M19669" t="s">
        <v>1705</v>
      </c>
      <c r="N19669" t="s">
        <v>391</v>
      </c>
      <c r="O19669" t="s">
        <v>122</v>
      </c>
      <c r="P19669" t="s">
        <v>23</v>
      </c>
      <c r="Q19669" t="s">
        <v>30</v>
      </c>
    </row>
    <row r="19670" spans="1:17" x14ac:dyDescent="0.2">
      <c r="A19670" s="2">
        <v>42976</v>
      </c>
      <c r="B19670" t="s">
        <v>402</v>
      </c>
      <c r="C19670" t="s">
        <v>177</v>
      </c>
      <c r="D19670" t="s">
        <v>115</v>
      </c>
      <c r="E19670" t="s">
        <v>115</v>
      </c>
      <c r="F19670">
        <v>124</v>
      </c>
      <c r="G19670">
        <v>108</v>
      </c>
      <c r="H19670">
        <v>256</v>
      </c>
      <c r="I19670">
        <v>298</v>
      </c>
      <c r="J19670">
        <v>0</v>
      </c>
      <c r="K19670">
        <v>0</v>
      </c>
      <c r="L19670" t="s">
        <v>28</v>
      </c>
      <c r="M19670" t="s">
        <v>1551</v>
      </c>
      <c r="N19670" t="s">
        <v>402</v>
      </c>
      <c r="O19670" t="s">
        <v>22</v>
      </c>
      <c r="P19670" t="s">
        <v>23</v>
      </c>
      <c r="Q19670" t="s">
        <v>30</v>
      </c>
    </row>
    <row r="19671" spans="1:17" x14ac:dyDescent="0.2">
      <c r="A19671" s="2">
        <v>42976</v>
      </c>
      <c r="B19671" t="s">
        <v>213</v>
      </c>
      <c r="C19671" t="s">
        <v>391</v>
      </c>
      <c r="D19671" t="s">
        <v>115</v>
      </c>
      <c r="E19671" t="s">
        <v>115</v>
      </c>
      <c r="F19671">
        <v>157</v>
      </c>
      <c r="G19671">
        <v>166</v>
      </c>
      <c r="H19671">
        <v>157</v>
      </c>
      <c r="I19671">
        <v>118</v>
      </c>
      <c r="J19671">
        <v>1</v>
      </c>
      <c r="K19671">
        <v>0</v>
      </c>
      <c r="L19671" t="s">
        <v>28</v>
      </c>
      <c r="M19671" t="s">
        <v>535</v>
      </c>
      <c r="N19671" t="s">
        <v>213</v>
      </c>
      <c r="O19671" t="s">
        <v>22</v>
      </c>
      <c r="P19671" t="s">
        <v>23</v>
      </c>
      <c r="Q19671" t="s">
        <v>24</v>
      </c>
    </row>
    <row r="19672" spans="1:17" x14ac:dyDescent="0.2">
      <c r="A19672" s="2">
        <v>42976</v>
      </c>
      <c r="B19672" t="s">
        <v>176</v>
      </c>
      <c r="C19672" t="s">
        <v>113</v>
      </c>
      <c r="D19672" t="s">
        <v>115</v>
      </c>
      <c r="E19672" t="s">
        <v>115</v>
      </c>
      <c r="F19672">
        <v>74</v>
      </c>
      <c r="G19672">
        <v>59</v>
      </c>
      <c r="H19672">
        <v>458</v>
      </c>
      <c r="I19672">
        <v>600</v>
      </c>
      <c r="J19672">
        <v>2</v>
      </c>
      <c r="K19672">
        <v>1</v>
      </c>
      <c r="L19672" t="s">
        <v>20</v>
      </c>
      <c r="M19672" t="s">
        <v>178</v>
      </c>
      <c r="N19672" t="s">
        <v>176</v>
      </c>
      <c r="O19672" t="s">
        <v>22</v>
      </c>
      <c r="P19672" t="s">
        <v>23</v>
      </c>
      <c r="Q19672" t="s">
        <v>24</v>
      </c>
    </row>
    <row r="19673" spans="1:17" x14ac:dyDescent="0.2">
      <c r="A19673" s="2">
        <v>42977</v>
      </c>
      <c r="B19673" t="s">
        <v>239</v>
      </c>
      <c r="C19673" t="s">
        <v>1073</v>
      </c>
      <c r="D19673" t="s">
        <v>115</v>
      </c>
      <c r="E19673" t="s">
        <v>115</v>
      </c>
      <c r="F19673">
        <v>120</v>
      </c>
      <c r="G19673">
        <v>156</v>
      </c>
      <c r="H19673">
        <v>259</v>
      </c>
      <c r="I19673">
        <v>160</v>
      </c>
      <c r="J19673">
        <v>2</v>
      </c>
      <c r="K19673">
        <v>0</v>
      </c>
      <c r="L19673" t="s">
        <v>28</v>
      </c>
      <c r="M19673" t="s">
        <v>240</v>
      </c>
      <c r="N19673" t="s">
        <v>239</v>
      </c>
      <c r="O19673" t="s">
        <v>22</v>
      </c>
      <c r="P19673" t="s">
        <v>23</v>
      </c>
      <c r="Q19673" t="s">
        <v>24</v>
      </c>
    </row>
    <row r="19674" spans="1:17" x14ac:dyDescent="0.2">
      <c r="A19674" s="2">
        <v>42978</v>
      </c>
      <c r="B19674" t="s">
        <v>147</v>
      </c>
      <c r="C19674" t="s">
        <v>1693</v>
      </c>
      <c r="D19674" t="s">
        <v>50</v>
      </c>
      <c r="E19674" t="s">
        <v>50</v>
      </c>
      <c r="F19674">
        <v>9</v>
      </c>
      <c r="G19674">
        <v>206</v>
      </c>
      <c r="H19674">
        <v>1193</v>
      </c>
      <c r="I19674">
        <v>0</v>
      </c>
      <c r="J19674">
        <v>9</v>
      </c>
      <c r="K19674">
        <v>0</v>
      </c>
      <c r="L19674" t="s">
        <v>20</v>
      </c>
      <c r="M19674" t="s">
        <v>840</v>
      </c>
      <c r="N19674" t="s">
        <v>147</v>
      </c>
      <c r="O19674" t="s">
        <v>22</v>
      </c>
      <c r="P19674" t="s">
        <v>23</v>
      </c>
      <c r="Q19674" t="s">
        <v>24</v>
      </c>
    </row>
    <row r="19675" spans="1:17" x14ac:dyDescent="0.2">
      <c r="A19675" s="2">
        <v>42978</v>
      </c>
      <c r="B19675" t="s">
        <v>25</v>
      </c>
      <c r="C19675" t="s">
        <v>31</v>
      </c>
      <c r="D19675" t="s">
        <v>19</v>
      </c>
      <c r="E19675" t="s">
        <v>19</v>
      </c>
      <c r="F19675">
        <v>1</v>
      </c>
      <c r="G19675">
        <v>32</v>
      </c>
      <c r="H19675">
        <v>1604</v>
      </c>
      <c r="I19675">
        <v>791</v>
      </c>
      <c r="J19675">
        <v>2</v>
      </c>
      <c r="K19675">
        <v>0</v>
      </c>
      <c r="L19675" t="s">
        <v>20</v>
      </c>
      <c r="M19675" t="s">
        <v>869</v>
      </c>
      <c r="N19675" t="s">
        <v>25</v>
      </c>
      <c r="O19675" t="s">
        <v>22</v>
      </c>
      <c r="P19675" t="s">
        <v>23</v>
      </c>
      <c r="Q19675" t="s">
        <v>24</v>
      </c>
    </row>
    <row r="19676" spans="1:17" x14ac:dyDescent="0.2">
      <c r="A19676" s="2">
        <v>42978</v>
      </c>
      <c r="B19676" t="s">
        <v>87</v>
      </c>
      <c r="C19676" t="s">
        <v>52</v>
      </c>
      <c r="D19676" t="s">
        <v>50</v>
      </c>
      <c r="E19676" t="s">
        <v>50</v>
      </c>
      <c r="F19676">
        <v>52</v>
      </c>
      <c r="G19676">
        <v>19</v>
      </c>
      <c r="H19676">
        <v>643</v>
      </c>
      <c r="I19676">
        <v>932</v>
      </c>
      <c r="J19676">
        <v>3</v>
      </c>
      <c r="K19676">
        <v>2</v>
      </c>
      <c r="L19676" t="s">
        <v>20</v>
      </c>
      <c r="M19676" t="s">
        <v>88</v>
      </c>
      <c r="N19676" t="s">
        <v>87</v>
      </c>
      <c r="O19676" t="s">
        <v>22</v>
      </c>
      <c r="P19676" t="s">
        <v>23</v>
      </c>
      <c r="Q19676" t="s">
        <v>24</v>
      </c>
    </row>
    <row r="19677" spans="1:17" x14ac:dyDescent="0.2">
      <c r="A19677" s="2">
        <v>42978</v>
      </c>
      <c r="B19677" t="s">
        <v>107</v>
      </c>
      <c r="C19677" t="s">
        <v>38</v>
      </c>
      <c r="D19677" t="s">
        <v>19</v>
      </c>
      <c r="E19677" t="s">
        <v>19</v>
      </c>
      <c r="F19677">
        <v>7</v>
      </c>
      <c r="G19677">
        <v>40</v>
      </c>
      <c r="H19677">
        <v>1249</v>
      </c>
      <c r="I19677">
        <v>713</v>
      </c>
      <c r="J19677">
        <v>0</v>
      </c>
      <c r="K19677">
        <v>3</v>
      </c>
      <c r="L19677" t="s">
        <v>20</v>
      </c>
      <c r="M19677" t="s">
        <v>310</v>
      </c>
      <c r="N19677" t="s">
        <v>107</v>
      </c>
      <c r="O19677" t="s">
        <v>22</v>
      </c>
      <c r="P19677" t="s">
        <v>23</v>
      </c>
      <c r="Q19677" t="s">
        <v>41</v>
      </c>
    </row>
    <row r="19678" spans="1:17" x14ac:dyDescent="0.2">
      <c r="A19678" s="2">
        <v>42978</v>
      </c>
      <c r="B19678" t="s">
        <v>182</v>
      </c>
      <c r="C19678" t="s">
        <v>449</v>
      </c>
      <c r="D19678" t="s">
        <v>115</v>
      </c>
      <c r="E19678" t="s">
        <v>115</v>
      </c>
      <c r="F19678">
        <v>77</v>
      </c>
      <c r="G19678">
        <v>64</v>
      </c>
      <c r="H19678">
        <v>446</v>
      </c>
      <c r="I19678">
        <v>578</v>
      </c>
      <c r="J19678">
        <v>1</v>
      </c>
      <c r="K19678">
        <v>0</v>
      </c>
      <c r="L19678" t="s">
        <v>20</v>
      </c>
      <c r="M19678" t="s">
        <v>1070</v>
      </c>
      <c r="N19678" t="s">
        <v>182</v>
      </c>
      <c r="O19678" t="s">
        <v>22</v>
      </c>
      <c r="P19678" t="s">
        <v>23</v>
      </c>
      <c r="Q19678" t="s">
        <v>24</v>
      </c>
    </row>
    <row r="19679" spans="1:17" x14ac:dyDescent="0.2">
      <c r="A19679" s="2">
        <v>42978</v>
      </c>
      <c r="B19679" t="s">
        <v>145</v>
      </c>
      <c r="C19679" t="s">
        <v>646</v>
      </c>
      <c r="D19679" t="s">
        <v>50</v>
      </c>
      <c r="E19679" t="s">
        <v>50</v>
      </c>
      <c r="F19679">
        <v>94</v>
      </c>
      <c r="G19679">
        <v>30</v>
      </c>
      <c r="H19679">
        <v>358</v>
      </c>
      <c r="I19679">
        <v>815</v>
      </c>
      <c r="J19679">
        <v>3</v>
      </c>
      <c r="K19679">
        <v>2</v>
      </c>
      <c r="L19679" t="s">
        <v>20</v>
      </c>
      <c r="M19679" t="s">
        <v>435</v>
      </c>
      <c r="N19679" t="s">
        <v>145</v>
      </c>
      <c r="O19679" t="s">
        <v>22</v>
      </c>
      <c r="P19679" t="s">
        <v>23</v>
      </c>
      <c r="Q19679" t="s">
        <v>24</v>
      </c>
    </row>
    <row r="19680" spans="1:17" x14ac:dyDescent="0.2">
      <c r="A19680" s="2">
        <v>42978</v>
      </c>
      <c r="B19680" t="s">
        <v>67</v>
      </c>
      <c r="C19680" t="s">
        <v>126</v>
      </c>
      <c r="D19680" t="s">
        <v>50</v>
      </c>
      <c r="E19680" t="s">
        <v>50</v>
      </c>
      <c r="F19680">
        <v>10</v>
      </c>
      <c r="G19680">
        <v>36</v>
      </c>
      <c r="H19680">
        <v>1157</v>
      </c>
      <c r="I19680">
        <v>734</v>
      </c>
      <c r="J19680">
        <v>4</v>
      </c>
      <c r="K19680">
        <v>0</v>
      </c>
      <c r="L19680" t="s">
        <v>20</v>
      </c>
      <c r="M19680" t="s">
        <v>769</v>
      </c>
      <c r="N19680" t="s">
        <v>67</v>
      </c>
      <c r="O19680" t="s">
        <v>22</v>
      </c>
      <c r="P19680" t="s">
        <v>23</v>
      </c>
      <c r="Q19680" t="s">
        <v>24</v>
      </c>
    </row>
    <row r="19681" spans="1:17" x14ac:dyDescent="0.2">
      <c r="A19681" s="2">
        <v>42978</v>
      </c>
      <c r="B19681" t="s">
        <v>153</v>
      </c>
      <c r="C19681" t="s">
        <v>81</v>
      </c>
      <c r="D19681" t="s">
        <v>50</v>
      </c>
      <c r="E19681" t="s">
        <v>50</v>
      </c>
      <c r="F19681">
        <v>38</v>
      </c>
      <c r="G19681">
        <v>98</v>
      </c>
      <c r="H19681">
        <v>716</v>
      </c>
      <c r="I19681">
        <v>333</v>
      </c>
      <c r="J19681">
        <v>0</v>
      </c>
      <c r="K19681">
        <v>0</v>
      </c>
      <c r="L19681" t="s">
        <v>20</v>
      </c>
      <c r="M19681" t="s">
        <v>307</v>
      </c>
      <c r="N19681" t="s">
        <v>153</v>
      </c>
      <c r="O19681" t="s">
        <v>22</v>
      </c>
      <c r="P19681" t="s">
        <v>23</v>
      </c>
      <c r="Q19681" t="s">
        <v>30</v>
      </c>
    </row>
    <row r="19682" spans="1:17" x14ac:dyDescent="0.2">
      <c r="A19682" s="2">
        <v>42978</v>
      </c>
      <c r="B19682" t="s">
        <v>34</v>
      </c>
      <c r="C19682" t="s">
        <v>718</v>
      </c>
      <c r="D19682" t="s">
        <v>36</v>
      </c>
      <c r="E19682" t="s">
        <v>36</v>
      </c>
      <c r="F19682">
        <v>66</v>
      </c>
      <c r="G19682">
        <v>83</v>
      </c>
      <c r="H19682">
        <v>535</v>
      </c>
      <c r="I19682">
        <v>398</v>
      </c>
      <c r="J19682">
        <v>3</v>
      </c>
      <c r="K19682">
        <v>2</v>
      </c>
      <c r="L19682" t="s">
        <v>20</v>
      </c>
      <c r="M19682" t="s">
        <v>37</v>
      </c>
      <c r="N19682" t="s">
        <v>34</v>
      </c>
      <c r="O19682" t="s">
        <v>22</v>
      </c>
      <c r="P19682" t="s">
        <v>23</v>
      </c>
      <c r="Q19682" t="s">
        <v>24</v>
      </c>
    </row>
    <row r="19683" spans="1:17" x14ac:dyDescent="0.2">
      <c r="A19683" s="2">
        <v>42978</v>
      </c>
      <c r="B19683" t="s">
        <v>94</v>
      </c>
      <c r="C19683" t="s">
        <v>101</v>
      </c>
      <c r="D19683" t="s">
        <v>50</v>
      </c>
      <c r="E19683" t="s">
        <v>50</v>
      </c>
      <c r="F19683">
        <v>56</v>
      </c>
      <c r="G19683">
        <v>131</v>
      </c>
      <c r="H19683">
        <v>616</v>
      </c>
      <c r="I19683">
        <v>241</v>
      </c>
      <c r="J19683">
        <v>3</v>
      </c>
      <c r="K19683">
        <v>1</v>
      </c>
      <c r="L19683" t="s">
        <v>20</v>
      </c>
      <c r="M19683" t="s">
        <v>96</v>
      </c>
      <c r="N19683" t="s">
        <v>94</v>
      </c>
      <c r="O19683" t="s">
        <v>22</v>
      </c>
      <c r="P19683" t="s">
        <v>23</v>
      </c>
      <c r="Q19683" t="s">
        <v>24</v>
      </c>
    </row>
    <row r="19684" spans="1:17" x14ac:dyDescent="0.2">
      <c r="A19684" s="2">
        <v>42978</v>
      </c>
      <c r="B19684" t="s">
        <v>143</v>
      </c>
      <c r="C19684" t="s">
        <v>55</v>
      </c>
      <c r="D19684" t="s">
        <v>115</v>
      </c>
      <c r="E19684" t="s">
        <v>57</v>
      </c>
      <c r="F19684">
        <v>44</v>
      </c>
      <c r="G19684">
        <v>45</v>
      </c>
      <c r="H19684">
        <v>696</v>
      </c>
      <c r="I19684">
        <v>690</v>
      </c>
      <c r="J19684">
        <v>2</v>
      </c>
      <c r="K19684">
        <v>0</v>
      </c>
      <c r="L19684" t="s">
        <v>20</v>
      </c>
      <c r="M19684" t="s">
        <v>1014</v>
      </c>
      <c r="N19684" t="s">
        <v>143</v>
      </c>
      <c r="O19684" t="s">
        <v>22</v>
      </c>
      <c r="P19684" t="s">
        <v>23</v>
      </c>
      <c r="Q19684" t="s">
        <v>24</v>
      </c>
    </row>
    <row r="19685" spans="1:17" x14ac:dyDescent="0.2">
      <c r="A19685" s="2">
        <v>42978</v>
      </c>
      <c r="B19685" t="s">
        <v>207</v>
      </c>
      <c r="C19685" t="s">
        <v>197</v>
      </c>
      <c r="D19685" t="s">
        <v>36</v>
      </c>
      <c r="E19685" t="s">
        <v>36</v>
      </c>
      <c r="F19685">
        <v>82</v>
      </c>
      <c r="G19685">
        <v>86</v>
      </c>
      <c r="H19685">
        <v>411</v>
      </c>
      <c r="I19685">
        <v>384</v>
      </c>
      <c r="J19685">
        <v>1</v>
      </c>
      <c r="K19685">
        <v>1</v>
      </c>
      <c r="L19685" t="s">
        <v>28</v>
      </c>
      <c r="M19685" t="s">
        <v>884</v>
      </c>
      <c r="N19685" t="s">
        <v>110</v>
      </c>
      <c r="O19685" t="s">
        <v>122</v>
      </c>
      <c r="P19685" t="s">
        <v>23</v>
      </c>
      <c r="Q19685" t="s">
        <v>30</v>
      </c>
    </row>
    <row r="19686" spans="1:17" x14ac:dyDescent="0.2">
      <c r="A19686" s="2">
        <v>42978</v>
      </c>
      <c r="B19686" t="s">
        <v>133</v>
      </c>
      <c r="C19686" t="s">
        <v>167</v>
      </c>
      <c r="D19686" t="s">
        <v>115</v>
      </c>
      <c r="E19686" t="s">
        <v>115</v>
      </c>
      <c r="F19686">
        <v>49</v>
      </c>
      <c r="G19686">
        <v>24</v>
      </c>
      <c r="H19686">
        <v>673</v>
      </c>
      <c r="I19686">
        <v>893</v>
      </c>
      <c r="J19686">
        <v>0</v>
      </c>
      <c r="K19686">
        <v>0</v>
      </c>
      <c r="L19686" t="s">
        <v>20</v>
      </c>
      <c r="M19686" t="s">
        <v>134</v>
      </c>
      <c r="N19686" t="s">
        <v>133</v>
      </c>
      <c r="O19686" t="s">
        <v>22</v>
      </c>
      <c r="P19686" t="s">
        <v>23</v>
      </c>
      <c r="Q19686" t="s">
        <v>30</v>
      </c>
    </row>
    <row r="19687" spans="1:17" x14ac:dyDescent="0.2">
      <c r="A19687" s="2">
        <v>42978</v>
      </c>
      <c r="B19687" t="s">
        <v>97</v>
      </c>
      <c r="C19687" t="s">
        <v>317</v>
      </c>
      <c r="D19687" t="s">
        <v>50</v>
      </c>
      <c r="E19687" t="s">
        <v>50</v>
      </c>
      <c r="F19687">
        <v>136</v>
      </c>
      <c r="G19687">
        <v>71</v>
      </c>
      <c r="H19687">
        <v>223</v>
      </c>
      <c r="I19687">
        <v>503</v>
      </c>
      <c r="J19687">
        <v>1</v>
      </c>
      <c r="K19687">
        <v>0</v>
      </c>
      <c r="L19687" t="s">
        <v>20</v>
      </c>
      <c r="M19687" t="s">
        <v>97</v>
      </c>
      <c r="N19687" t="s">
        <v>97</v>
      </c>
      <c r="O19687" t="s">
        <v>22</v>
      </c>
      <c r="P19687" t="s">
        <v>23</v>
      </c>
      <c r="Q19687" t="s">
        <v>24</v>
      </c>
    </row>
    <row r="19688" spans="1:17" x14ac:dyDescent="0.2">
      <c r="A19688" s="2">
        <v>42978</v>
      </c>
      <c r="B19688" t="s">
        <v>237</v>
      </c>
      <c r="C19688" t="s">
        <v>365</v>
      </c>
      <c r="D19688" t="s">
        <v>36</v>
      </c>
      <c r="E19688" t="s">
        <v>36</v>
      </c>
      <c r="F19688">
        <v>116</v>
      </c>
      <c r="G19688">
        <v>113</v>
      </c>
      <c r="H19688">
        <v>271</v>
      </c>
      <c r="I19688">
        <v>289</v>
      </c>
      <c r="J19688">
        <v>0</v>
      </c>
      <c r="K19688">
        <v>2</v>
      </c>
      <c r="L19688" t="s">
        <v>28</v>
      </c>
      <c r="M19688" t="s">
        <v>884</v>
      </c>
      <c r="N19688" t="s">
        <v>110</v>
      </c>
      <c r="O19688" t="s">
        <v>122</v>
      </c>
      <c r="P19688" t="s">
        <v>23</v>
      </c>
      <c r="Q19688" t="s">
        <v>41</v>
      </c>
    </row>
    <row r="19689" spans="1:17" x14ac:dyDescent="0.2">
      <c r="A19689" s="2">
        <v>42978</v>
      </c>
      <c r="B19689" t="s">
        <v>42</v>
      </c>
      <c r="C19689" t="s">
        <v>17</v>
      </c>
      <c r="D19689" t="s">
        <v>19</v>
      </c>
      <c r="E19689" t="s">
        <v>19</v>
      </c>
      <c r="F19689">
        <v>15</v>
      </c>
      <c r="G19689">
        <v>68</v>
      </c>
      <c r="H19689">
        <v>1022</v>
      </c>
      <c r="I19689">
        <v>532</v>
      </c>
      <c r="J19689">
        <v>2</v>
      </c>
      <c r="K19689">
        <v>1</v>
      </c>
      <c r="L19689" t="s">
        <v>20</v>
      </c>
      <c r="M19689" t="s">
        <v>44</v>
      </c>
      <c r="N19689" t="s">
        <v>42</v>
      </c>
      <c r="O19689" t="s">
        <v>22</v>
      </c>
      <c r="P19689" t="s">
        <v>23</v>
      </c>
      <c r="Q19689" t="s">
        <v>24</v>
      </c>
    </row>
    <row r="19690" spans="1:17" x14ac:dyDescent="0.2">
      <c r="A19690" s="2">
        <v>42978</v>
      </c>
      <c r="B19690" t="s">
        <v>82</v>
      </c>
      <c r="C19690" t="s">
        <v>48</v>
      </c>
      <c r="D19690" t="s">
        <v>50</v>
      </c>
      <c r="E19690" t="s">
        <v>50</v>
      </c>
      <c r="F19690">
        <v>6</v>
      </c>
      <c r="G19690">
        <v>89</v>
      </c>
      <c r="H19690">
        <v>1267</v>
      </c>
      <c r="I19690">
        <v>375</v>
      </c>
      <c r="J19690">
        <v>5</v>
      </c>
      <c r="K19690">
        <v>1</v>
      </c>
      <c r="L19690" t="s">
        <v>20</v>
      </c>
      <c r="M19690" t="s">
        <v>159</v>
      </c>
      <c r="N19690" t="s">
        <v>82</v>
      </c>
      <c r="O19690" t="s">
        <v>22</v>
      </c>
      <c r="P19690" t="s">
        <v>23</v>
      </c>
      <c r="Q19690" t="s">
        <v>24</v>
      </c>
    </row>
    <row r="19691" spans="1:17" x14ac:dyDescent="0.2">
      <c r="A19691" s="2">
        <v>42978</v>
      </c>
      <c r="B19691" t="s">
        <v>443</v>
      </c>
      <c r="C19691" t="s">
        <v>254</v>
      </c>
      <c r="D19691" t="s">
        <v>115</v>
      </c>
      <c r="E19691" t="s">
        <v>115</v>
      </c>
      <c r="F19691">
        <v>171</v>
      </c>
      <c r="G19691">
        <v>146</v>
      </c>
      <c r="H19691">
        <v>116</v>
      </c>
      <c r="I19691">
        <v>192</v>
      </c>
      <c r="J19691">
        <v>1</v>
      </c>
      <c r="K19691">
        <v>1</v>
      </c>
      <c r="L19691" t="s">
        <v>28</v>
      </c>
      <c r="M19691" t="s">
        <v>1043</v>
      </c>
      <c r="N19691" t="s">
        <v>443</v>
      </c>
      <c r="O19691" t="s">
        <v>22</v>
      </c>
      <c r="P19691" t="s">
        <v>23</v>
      </c>
      <c r="Q19691" t="s">
        <v>30</v>
      </c>
    </row>
    <row r="19692" spans="1:17" x14ac:dyDescent="0.2">
      <c r="A19692" s="2">
        <v>42978</v>
      </c>
      <c r="B19692" t="s">
        <v>53</v>
      </c>
      <c r="C19692" t="s">
        <v>737</v>
      </c>
      <c r="D19692" t="s">
        <v>50</v>
      </c>
      <c r="E19692" t="s">
        <v>50</v>
      </c>
      <c r="F19692">
        <v>4</v>
      </c>
      <c r="G19692">
        <v>129</v>
      </c>
      <c r="H19692">
        <v>1329</v>
      </c>
      <c r="I19692">
        <v>246</v>
      </c>
      <c r="J19692">
        <v>3</v>
      </c>
      <c r="K19692">
        <v>0</v>
      </c>
      <c r="L19692" t="s">
        <v>20</v>
      </c>
      <c r="M19692" t="s">
        <v>838</v>
      </c>
      <c r="N19692" t="s">
        <v>53</v>
      </c>
      <c r="O19692" t="s">
        <v>22</v>
      </c>
      <c r="P19692" t="s">
        <v>23</v>
      </c>
      <c r="Q19692" t="s">
        <v>24</v>
      </c>
    </row>
    <row r="19693" spans="1:17" x14ac:dyDescent="0.2">
      <c r="A19693" s="2">
        <v>42978</v>
      </c>
      <c r="B19693" t="s">
        <v>469</v>
      </c>
      <c r="C19693" t="s">
        <v>166</v>
      </c>
      <c r="D19693" t="s">
        <v>115</v>
      </c>
      <c r="E19693" t="s">
        <v>115</v>
      </c>
      <c r="F19693">
        <v>80</v>
      </c>
      <c r="G19693">
        <v>78</v>
      </c>
      <c r="H19693">
        <v>422</v>
      </c>
      <c r="I19693">
        <v>432</v>
      </c>
      <c r="J19693">
        <v>3</v>
      </c>
      <c r="K19693">
        <v>1</v>
      </c>
      <c r="L19693" t="s">
        <v>20</v>
      </c>
      <c r="M19693" t="s">
        <v>1705</v>
      </c>
      <c r="N19693" t="s">
        <v>391</v>
      </c>
      <c r="O19693" t="s">
        <v>122</v>
      </c>
      <c r="P19693" t="s">
        <v>23</v>
      </c>
      <c r="Q19693" t="s">
        <v>24</v>
      </c>
    </row>
    <row r="19694" spans="1:17" x14ac:dyDescent="0.2">
      <c r="A19694" s="2">
        <v>42978</v>
      </c>
      <c r="B19694" t="s">
        <v>114</v>
      </c>
      <c r="C19694" t="s">
        <v>164</v>
      </c>
      <c r="D19694" t="s">
        <v>115</v>
      </c>
      <c r="E19694" t="s">
        <v>115</v>
      </c>
      <c r="F19694">
        <v>130</v>
      </c>
      <c r="G19694">
        <v>102</v>
      </c>
      <c r="H19694">
        <v>242</v>
      </c>
      <c r="I19694">
        <v>323</v>
      </c>
      <c r="J19694">
        <v>1</v>
      </c>
      <c r="K19694">
        <v>2</v>
      </c>
      <c r="L19694" t="s">
        <v>20</v>
      </c>
      <c r="M19694" t="s">
        <v>226</v>
      </c>
      <c r="N19694" t="s">
        <v>114</v>
      </c>
      <c r="O19694" t="s">
        <v>22</v>
      </c>
      <c r="P19694" t="s">
        <v>23</v>
      </c>
      <c r="Q19694" t="s">
        <v>41</v>
      </c>
    </row>
    <row r="19695" spans="1:17" x14ac:dyDescent="0.2">
      <c r="A19695" s="2">
        <v>42978</v>
      </c>
      <c r="B19695" t="s">
        <v>208</v>
      </c>
      <c r="C19695" t="s">
        <v>183</v>
      </c>
      <c r="D19695" t="s">
        <v>36</v>
      </c>
      <c r="E19695" t="s">
        <v>36</v>
      </c>
      <c r="F19695">
        <v>73</v>
      </c>
      <c r="G19695">
        <v>25</v>
      </c>
      <c r="H19695">
        <v>463</v>
      </c>
      <c r="I19695">
        <v>866</v>
      </c>
      <c r="J19695">
        <v>1</v>
      </c>
      <c r="K19695">
        <v>0</v>
      </c>
      <c r="L19695" t="s">
        <v>20</v>
      </c>
      <c r="M19695" t="s">
        <v>398</v>
      </c>
      <c r="N19695" t="s">
        <v>208</v>
      </c>
      <c r="O19695" t="s">
        <v>22</v>
      </c>
      <c r="P19695" t="s">
        <v>23</v>
      </c>
      <c r="Q19695" t="s">
        <v>24</v>
      </c>
    </row>
    <row r="19696" spans="1:17" x14ac:dyDescent="0.2">
      <c r="A19696" s="2">
        <v>42978</v>
      </c>
      <c r="B19696" t="s">
        <v>18</v>
      </c>
      <c r="C19696" t="s">
        <v>39</v>
      </c>
      <c r="D19696" t="s">
        <v>19</v>
      </c>
      <c r="E19696" t="s">
        <v>19</v>
      </c>
      <c r="F19696">
        <v>17</v>
      </c>
      <c r="G19696">
        <v>3</v>
      </c>
      <c r="H19696">
        <v>995</v>
      </c>
      <c r="I19696">
        <v>1399</v>
      </c>
      <c r="J19696">
        <v>0</v>
      </c>
      <c r="K19696">
        <v>0</v>
      </c>
      <c r="L19696" t="s">
        <v>20</v>
      </c>
      <c r="M19696" t="s">
        <v>64</v>
      </c>
      <c r="N19696" t="s">
        <v>18</v>
      </c>
      <c r="O19696" t="s">
        <v>22</v>
      </c>
      <c r="P19696" t="s">
        <v>23</v>
      </c>
      <c r="Q19696" t="s">
        <v>30</v>
      </c>
    </row>
    <row r="19697" spans="1:17" x14ac:dyDescent="0.2">
      <c r="A19697" s="2">
        <v>42978</v>
      </c>
      <c r="B19697" t="s">
        <v>32</v>
      </c>
      <c r="C19697" t="s">
        <v>43</v>
      </c>
      <c r="D19697" t="s">
        <v>19</v>
      </c>
      <c r="E19697" t="s">
        <v>19</v>
      </c>
      <c r="F19697">
        <v>69</v>
      </c>
      <c r="G19697">
        <v>8</v>
      </c>
      <c r="H19697">
        <v>521</v>
      </c>
      <c r="I19697">
        <v>1207</v>
      </c>
      <c r="J19697">
        <v>0</v>
      </c>
      <c r="K19697">
        <v>0</v>
      </c>
      <c r="L19697" t="s">
        <v>20</v>
      </c>
      <c r="M19697" t="s">
        <v>664</v>
      </c>
      <c r="N19697" t="s">
        <v>32</v>
      </c>
      <c r="O19697" t="s">
        <v>22</v>
      </c>
      <c r="P19697" t="s">
        <v>23</v>
      </c>
      <c r="Q19697" t="s">
        <v>30</v>
      </c>
    </row>
    <row r="19698" spans="1:17" x14ac:dyDescent="0.2">
      <c r="A19698" s="2">
        <v>42979</v>
      </c>
      <c r="B19698" t="s">
        <v>548</v>
      </c>
      <c r="C19698" t="s">
        <v>149</v>
      </c>
      <c r="D19698" t="s">
        <v>36</v>
      </c>
      <c r="E19698" t="s">
        <v>36</v>
      </c>
      <c r="F19698">
        <v>114</v>
      </c>
      <c r="G19698">
        <v>66</v>
      </c>
      <c r="H19698">
        <v>283</v>
      </c>
      <c r="I19698">
        <v>535</v>
      </c>
      <c r="J19698">
        <v>2</v>
      </c>
      <c r="K19698">
        <v>1</v>
      </c>
      <c r="L19698" t="s">
        <v>20</v>
      </c>
      <c r="M19698" t="s">
        <v>805</v>
      </c>
      <c r="N19698" t="s">
        <v>548</v>
      </c>
      <c r="O19698" t="s">
        <v>22</v>
      </c>
      <c r="P19698" t="s">
        <v>23</v>
      </c>
      <c r="Q19698" t="s">
        <v>24</v>
      </c>
    </row>
    <row r="19699" spans="1:17" x14ac:dyDescent="0.2">
      <c r="A19699" s="2">
        <v>42979</v>
      </c>
      <c r="B19699" t="s">
        <v>293</v>
      </c>
      <c r="C19699" t="s">
        <v>129</v>
      </c>
      <c r="D19699" t="s">
        <v>50</v>
      </c>
      <c r="E19699" t="s">
        <v>50</v>
      </c>
      <c r="F19699">
        <v>40</v>
      </c>
      <c r="G19699">
        <v>2</v>
      </c>
      <c r="H19699">
        <v>714</v>
      </c>
      <c r="I19699">
        <v>1549</v>
      </c>
      <c r="J19699">
        <v>1</v>
      </c>
      <c r="K19699">
        <v>2</v>
      </c>
      <c r="L19699" t="s">
        <v>20</v>
      </c>
      <c r="M19699" t="s">
        <v>478</v>
      </c>
      <c r="N19699" t="s">
        <v>293</v>
      </c>
      <c r="O19699" t="s">
        <v>22</v>
      </c>
      <c r="P19699" t="s">
        <v>23</v>
      </c>
      <c r="Q19699" t="s">
        <v>41</v>
      </c>
    </row>
    <row r="19700" spans="1:17" x14ac:dyDescent="0.2">
      <c r="A19700" s="2">
        <v>42979</v>
      </c>
      <c r="B19700" t="s">
        <v>72</v>
      </c>
      <c r="C19700" t="s">
        <v>90</v>
      </c>
      <c r="D19700" t="s">
        <v>50</v>
      </c>
      <c r="E19700" t="s">
        <v>50</v>
      </c>
      <c r="F19700">
        <v>46</v>
      </c>
      <c r="G19700">
        <v>5</v>
      </c>
      <c r="H19700">
        <v>683</v>
      </c>
      <c r="I19700">
        <v>1318</v>
      </c>
      <c r="J19700">
        <v>4</v>
      </c>
      <c r="K19700">
        <v>0</v>
      </c>
      <c r="L19700" t="s">
        <v>20</v>
      </c>
      <c r="M19700" t="s">
        <v>74</v>
      </c>
      <c r="N19700" t="s">
        <v>72</v>
      </c>
      <c r="O19700" t="s">
        <v>22</v>
      </c>
      <c r="P19700" t="s">
        <v>23</v>
      </c>
      <c r="Q19700" t="s">
        <v>24</v>
      </c>
    </row>
    <row r="19701" spans="1:17" x14ac:dyDescent="0.2">
      <c r="A19701" s="2">
        <v>42979</v>
      </c>
      <c r="B19701" t="s">
        <v>199</v>
      </c>
      <c r="C19701" t="s">
        <v>61</v>
      </c>
      <c r="D19701" t="s">
        <v>36</v>
      </c>
      <c r="E19701" t="s">
        <v>36</v>
      </c>
      <c r="F19701">
        <v>50</v>
      </c>
      <c r="G19701">
        <v>81</v>
      </c>
      <c r="H19701">
        <v>665</v>
      </c>
      <c r="I19701">
        <v>413</v>
      </c>
      <c r="J19701">
        <v>1</v>
      </c>
      <c r="K19701">
        <v>1</v>
      </c>
      <c r="L19701" t="s">
        <v>20</v>
      </c>
      <c r="M19701" t="s">
        <v>627</v>
      </c>
      <c r="N19701" t="s">
        <v>199</v>
      </c>
      <c r="O19701" t="s">
        <v>22</v>
      </c>
      <c r="P19701" t="s">
        <v>23</v>
      </c>
      <c r="Q19701" t="s">
        <v>30</v>
      </c>
    </row>
    <row r="19702" spans="1:17" x14ac:dyDescent="0.2">
      <c r="A19702" s="2">
        <v>42979</v>
      </c>
      <c r="B19702" t="s">
        <v>560</v>
      </c>
      <c r="C19702" t="s">
        <v>1279</v>
      </c>
      <c r="D19702" t="s">
        <v>50</v>
      </c>
      <c r="E19702" t="s">
        <v>50</v>
      </c>
      <c r="F19702">
        <v>105</v>
      </c>
      <c r="G19702">
        <v>52</v>
      </c>
      <c r="H19702">
        <v>307</v>
      </c>
      <c r="I19702">
        <v>642</v>
      </c>
      <c r="J19702">
        <v>0</v>
      </c>
      <c r="K19702">
        <v>3</v>
      </c>
      <c r="L19702" t="s">
        <v>20</v>
      </c>
      <c r="M19702" t="s">
        <v>1389</v>
      </c>
      <c r="N19702" t="s">
        <v>560</v>
      </c>
      <c r="O19702" t="s">
        <v>22</v>
      </c>
      <c r="P19702" t="s">
        <v>23</v>
      </c>
      <c r="Q19702" t="s">
        <v>41</v>
      </c>
    </row>
    <row r="19703" spans="1:17" x14ac:dyDescent="0.2">
      <c r="A19703" s="2">
        <v>42979</v>
      </c>
      <c r="B19703" t="s">
        <v>73</v>
      </c>
      <c r="C19703" t="s">
        <v>104</v>
      </c>
      <c r="D19703" t="s">
        <v>50</v>
      </c>
      <c r="E19703" t="s">
        <v>50</v>
      </c>
      <c r="F19703">
        <v>99</v>
      </c>
      <c r="G19703">
        <v>58</v>
      </c>
      <c r="H19703">
        <v>333</v>
      </c>
      <c r="I19703">
        <v>611</v>
      </c>
      <c r="J19703">
        <v>0</v>
      </c>
      <c r="K19703">
        <v>3</v>
      </c>
      <c r="L19703" t="s">
        <v>20</v>
      </c>
      <c r="M19703" t="s">
        <v>289</v>
      </c>
      <c r="N19703" t="s">
        <v>73</v>
      </c>
      <c r="O19703" t="s">
        <v>22</v>
      </c>
      <c r="P19703" t="s">
        <v>23</v>
      </c>
      <c r="Q19703" t="s">
        <v>41</v>
      </c>
    </row>
    <row r="19704" spans="1:17" x14ac:dyDescent="0.2">
      <c r="A19704" s="2">
        <v>42979</v>
      </c>
      <c r="B19704" t="s">
        <v>184</v>
      </c>
      <c r="C19704" t="s">
        <v>89</v>
      </c>
      <c r="D19704" t="s">
        <v>50</v>
      </c>
      <c r="E19704" t="s">
        <v>50</v>
      </c>
      <c r="F19704">
        <v>190</v>
      </c>
      <c r="G19704">
        <v>13</v>
      </c>
      <c r="H19704">
        <v>55</v>
      </c>
      <c r="I19704">
        <v>1051</v>
      </c>
      <c r="J19704">
        <v>0</v>
      </c>
      <c r="K19704">
        <v>4</v>
      </c>
      <c r="L19704" t="s">
        <v>20</v>
      </c>
      <c r="M19704" t="s">
        <v>193</v>
      </c>
      <c r="N19704" t="s">
        <v>184</v>
      </c>
      <c r="O19704" t="s">
        <v>22</v>
      </c>
      <c r="P19704" t="s">
        <v>23</v>
      </c>
      <c r="Q19704" t="s">
        <v>41</v>
      </c>
    </row>
    <row r="19705" spans="1:17" x14ac:dyDescent="0.2">
      <c r="A19705" s="2">
        <v>42979</v>
      </c>
      <c r="B19705" t="s">
        <v>26</v>
      </c>
      <c r="C19705" t="s">
        <v>531</v>
      </c>
      <c r="D19705" t="s">
        <v>27</v>
      </c>
      <c r="E19705" t="s">
        <v>27</v>
      </c>
      <c r="F19705">
        <v>14</v>
      </c>
      <c r="G19705">
        <v>61</v>
      </c>
      <c r="H19705">
        <v>1045</v>
      </c>
      <c r="I19705">
        <v>592</v>
      </c>
      <c r="J19705">
        <v>1</v>
      </c>
      <c r="K19705">
        <v>0</v>
      </c>
      <c r="L19705" t="s">
        <v>20</v>
      </c>
      <c r="M19705" t="s">
        <v>219</v>
      </c>
      <c r="N19705" t="s">
        <v>26</v>
      </c>
      <c r="O19705" t="s">
        <v>22</v>
      </c>
      <c r="P19705" t="s">
        <v>23</v>
      </c>
      <c r="Q19705" t="s">
        <v>24</v>
      </c>
    </row>
    <row r="19706" spans="1:17" x14ac:dyDescent="0.2">
      <c r="A19706" s="2">
        <v>42979</v>
      </c>
      <c r="B19706" t="s">
        <v>110</v>
      </c>
      <c r="C19706" t="s">
        <v>111</v>
      </c>
      <c r="D19706" t="s">
        <v>36</v>
      </c>
      <c r="E19706" t="s">
        <v>36</v>
      </c>
      <c r="F19706">
        <v>60</v>
      </c>
      <c r="G19706">
        <v>65</v>
      </c>
      <c r="H19706">
        <v>599</v>
      </c>
      <c r="I19706">
        <v>544</v>
      </c>
      <c r="J19706">
        <v>6</v>
      </c>
      <c r="K19706">
        <v>0</v>
      </c>
      <c r="L19706" t="s">
        <v>20</v>
      </c>
      <c r="M19706" t="s">
        <v>142</v>
      </c>
      <c r="N19706" t="s">
        <v>110</v>
      </c>
      <c r="O19706" t="s">
        <v>22</v>
      </c>
      <c r="P19706" t="s">
        <v>23</v>
      </c>
      <c r="Q19706" t="s">
        <v>24</v>
      </c>
    </row>
    <row r="19707" spans="1:17" x14ac:dyDescent="0.2">
      <c r="A19707" s="2">
        <v>42979</v>
      </c>
      <c r="B19707" t="s">
        <v>442</v>
      </c>
      <c r="C19707" t="s">
        <v>354</v>
      </c>
      <c r="D19707" t="s">
        <v>57</v>
      </c>
      <c r="E19707" t="s">
        <v>57</v>
      </c>
      <c r="F19707">
        <v>123</v>
      </c>
      <c r="G19707">
        <v>155</v>
      </c>
      <c r="H19707">
        <v>258</v>
      </c>
      <c r="I19707">
        <v>162</v>
      </c>
      <c r="J19707">
        <v>6</v>
      </c>
      <c r="K19707">
        <v>1</v>
      </c>
      <c r="L19707" t="s">
        <v>20</v>
      </c>
      <c r="M19707" t="s">
        <v>734</v>
      </c>
      <c r="N19707" t="s">
        <v>442</v>
      </c>
      <c r="O19707" t="s">
        <v>22</v>
      </c>
      <c r="P19707" t="s">
        <v>23</v>
      </c>
      <c r="Q19707" t="s">
        <v>24</v>
      </c>
    </row>
    <row r="19708" spans="1:17" x14ac:dyDescent="0.2">
      <c r="A19708" s="2">
        <v>42979</v>
      </c>
      <c r="B19708" t="s">
        <v>135</v>
      </c>
      <c r="C19708" t="s">
        <v>120</v>
      </c>
      <c r="D19708" t="s">
        <v>36</v>
      </c>
      <c r="E19708" t="s">
        <v>36</v>
      </c>
      <c r="F19708">
        <v>38</v>
      </c>
      <c r="G19708">
        <v>35</v>
      </c>
      <c r="H19708">
        <v>716</v>
      </c>
      <c r="I19708">
        <v>737</v>
      </c>
      <c r="J19708">
        <v>4</v>
      </c>
      <c r="K19708">
        <v>0</v>
      </c>
      <c r="L19708" t="s">
        <v>20</v>
      </c>
      <c r="M19708" t="s">
        <v>1618</v>
      </c>
      <c r="N19708" t="s">
        <v>135</v>
      </c>
      <c r="O19708" t="s">
        <v>22</v>
      </c>
      <c r="P19708" t="s">
        <v>23</v>
      </c>
      <c r="Q19708" t="s">
        <v>24</v>
      </c>
    </row>
    <row r="19709" spans="1:17" x14ac:dyDescent="0.2">
      <c r="A19709" s="2">
        <v>42979</v>
      </c>
      <c r="B19709" t="s">
        <v>49</v>
      </c>
      <c r="C19709" t="s">
        <v>386</v>
      </c>
      <c r="D19709" t="s">
        <v>50</v>
      </c>
      <c r="E19709" t="s">
        <v>50</v>
      </c>
      <c r="F19709">
        <v>85</v>
      </c>
      <c r="G19709">
        <v>79</v>
      </c>
      <c r="H19709">
        <v>391</v>
      </c>
      <c r="I19709">
        <v>426</v>
      </c>
      <c r="J19709">
        <v>2</v>
      </c>
      <c r="K19709">
        <v>0</v>
      </c>
      <c r="L19709" t="s">
        <v>20</v>
      </c>
      <c r="M19709" t="s">
        <v>103</v>
      </c>
      <c r="N19709" t="s">
        <v>49</v>
      </c>
      <c r="O19709" t="s">
        <v>22</v>
      </c>
      <c r="P19709" t="s">
        <v>23</v>
      </c>
      <c r="Q19709" t="s">
        <v>24</v>
      </c>
    </row>
    <row r="19710" spans="1:17" x14ac:dyDescent="0.2">
      <c r="A19710" s="2">
        <v>42979</v>
      </c>
      <c r="B19710" t="s">
        <v>92</v>
      </c>
      <c r="C19710" t="s">
        <v>286</v>
      </c>
      <c r="D19710" t="s">
        <v>50</v>
      </c>
      <c r="E19710" t="s">
        <v>50</v>
      </c>
      <c r="F19710">
        <v>42</v>
      </c>
      <c r="G19710">
        <v>72</v>
      </c>
      <c r="H19710">
        <v>712</v>
      </c>
      <c r="I19710">
        <v>480</v>
      </c>
      <c r="J19710">
        <v>1</v>
      </c>
      <c r="K19710">
        <v>0</v>
      </c>
      <c r="L19710" t="s">
        <v>20</v>
      </c>
      <c r="M19710" t="s">
        <v>124</v>
      </c>
      <c r="N19710" t="s">
        <v>92</v>
      </c>
      <c r="O19710" t="s">
        <v>22</v>
      </c>
      <c r="P19710" t="s">
        <v>23</v>
      </c>
      <c r="Q19710" t="s">
        <v>24</v>
      </c>
    </row>
    <row r="19711" spans="1:17" x14ac:dyDescent="0.2">
      <c r="A19711" s="2">
        <v>42979</v>
      </c>
      <c r="B19711" t="s">
        <v>125</v>
      </c>
      <c r="C19711" t="s">
        <v>100</v>
      </c>
      <c r="D19711" t="s">
        <v>50</v>
      </c>
      <c r="E19711" t="s">
        <v>50</v>
      </c>
      <c r="F19711">
        <v>204</v>
      </c>
      <c r="G19711">
        <v>23</v>
      </c>
      <c r="H19711">
        <v>11</v>
      </c>
      <c r="I19711">
        <v>896</v>
      </c>
      <c r="J19711">
        <v>0</v>
      </c>
      <c r="K19711">
        <v>3</v>
      </c>
      <c r="L19711" t="s">
        <v>20</v>
      </c>
      <c r="M19711" t="s">
        <v>468</v>
      </c>
      <c r="N19711" t="s">
        <v>125</v>
      </c>
      <c r="O19711" t="s">
        <v>22</v>
      </c>
      <c r="P19711" t="s">
        <v>23</v>
      </c>
      <c r="Q19711" t="s">
        <v>41</v>
      </c>
    </row>
    <row r="19712" spans="1:17" x14ac:dyDescent="0.2">
      <c r="A19712" s="2">
        <v>42979</v>
      </c>
      <c r="B19712" t="s">
        <v>244</v>
      </c>
      <c r="C19712" t="s">
        <v>249</v>
      </c>
      <c r="D19712" t="s">
        <v>50</v>
      </c>
      <c r="E19712" t="s">
        <v>50</v>
      </c>
      <c r="F19712">
        <v>22</v>
      </c>
      <c r="G19712">
        <v>51</v>
      </c>
      <c r="H19712">
        <v>916</v>
      </c>
      <c r="I19712">
        <v>652</v>
      </c>
      <c r="J19712">
        <v>1</v>
      </c>
      <c r="K19712">
        <v>0</v>
      </c>
      <c r="L19712" t="s">
        <v>20</v>
      </c>
      <c r="M19712" t="s">
        <v>597</v>
      </c>
      <c r="N19712" t="s">
        <v>244</v>
      </c>
      <c r="O19712" t="s">
        <v>22</v>
      </c>
      <c r="P19712" t="s">
        <v>23</v>
      </c>
      <c r="Q19712" t="s">
        <v>24</v>
      </c>
    </row>
    <row r="19713" spans="1:17" x14ac:dyDescent="0.2">
      <c r="A19713" s="2">
        <v>42979</v>
      </c>
      <c r="B19713" t="s">
        <v>282</v>
      </c>
      <c r="C19713" t="s">
        <v>304</v>
      </c>
      <c r="D19713" t="s">
        <v>19</v>
      </c>
      <c r="E19713" t="s">
        <v>27</v>
      </c>
      <c r="F19713">
        <v>83</v>
      </c>
      <c r="G19713">
        <v>75</v>
      </c>
      <c r="H19713">
        <v>399</v>
      </c>
      <c r="I19713">
        <v>454</v>
      </c>
      <c r="J19713">
        <v>1</v>
      </c>
      <c r="K19713">
        <v>2</v>
      </c>
      <c r="L19713" t="s">
        <v>20</v>
      </c>
      <c r="M19713" t="s">
        <v>1252</v>
      </c>
      <c r="N19713" t="s">
        <v>282</v>
      </c>
      <c r="O19713" t="s">
        <v>22</v>
      </c>
      <c r="P19713" t="s">
        <v>23</v>
      </c>
      <c r="Q19713" t="s">
        <v>41</v>
      </c>
    </row>
    <row r="19714" spans="1:17" x14ac:dyDescent="0.2">
      <c r="A19714" s="2">
        <v>42979</v>
      </c>
      <c r="B19714" t="s">
        <v>128</v>
      </c>
      <c r="C19714" t="s">
        <v>890</v>
      </c>
      <c r="D19714" t="s">
        <v>36</v>
      </c>
      <c r="E19714" t="s">
        <v>36</v>
      </c>
      <c r="F19714">
        <v>34</v>
      </c>
      <c r="G19714">
        <v>28</v>
      </c>
      <c r="H19714">
        <v>776</v>
      </c>
      <c r="I19714">
        <v>822</v>
      </c>
      <c r="J19714">
        <v>2</v>
      </c>
      <c r="K19714">
        <v>1</v>
      </c>
      <c r="L19714" t="s">
        <v>20</v>
      </c>
      <c r="M19714" t="s">
        <v>1054</v>
      </c>
      <c r="N19714" t="s">
        <v>128</v>
      </c>
      <c r="O19714" t="s">
        <v>22</v>
      </c>
      <c r="P19714" t="s">
        <v>23</v>
      </c>
      <c r="Q19714" t="s">
        <v>24</v>
      </c>
    </row>
    <row r="19715" spans="1:17" x14ac:dyDescent="0.2">
      <c r="A19715" s="2">
        <v>42979</v>
      </c>
      <c r="B19715" t="s">
        <v>77</v>
      </c>
      <c r="C19715" t="s">
        <v>131</v>
      </c>
      <c r="D19715" t="s">
        <v>27</v>
      </c>
      <c r="E19715" t="s">
        <v>27</v>
      </c>
      <c r="F19715">
        <v>26</v>
      </c>
      <c r="G19715">
        <v>21</v>
      </c>
      <c r="H19715">
        <v>865</v>
      </c>
      <c r="I19715">
        <v>917</v>
      </c>
      <c r="J19715">
        <v>0</v>
      </c>
      <c r="K19715">
        <v>2</v>
      </c>
      <c r="L19715" t="s">
        <v>20</v>
      </c>
      <c r="M19715" t="s">
        <v>1415</v>
      </c>
      <c r="N19715" t="s">
        <v>77</v>
      </c>
      <c r="O19715" t="s">
        <v>22</v>
      </c>
      <c r="P19715" t="s">
        <v>23</v>
      </c>
      <c r="Q19715" t="s">
        <v>41</v>
      </c>
    </row>
    <row r="19716" spans="1:17" x14ac:dyDescent="0.2">
      <c r="A19716" s="2">
        <v>42980</v>
      </c>
      <c r="B19716" t="s">
        <v>85</v>
      </c>
      <c r="C19716" t="s">
        <v>174</v>
      </c>
      <c r="D19716" t="s">
        <v>50</v>
      </c>
      <c r="E19716" t="s">
        <v>50</v>
      </c>
      <c r="F19716">
        <v>63</v>
      </c>
      <c r="G19716">
        <v>190</v>
      </c>
      <c r="H19716">
        <v>582</v>
      </c>
      <c r="I19716">
        <v>55</v>
      </c>
      <c r="J19716">
        <v>2</v>
      </c>
      <c r="K19716">
        <v>0</v>
      </c>
      <c r="L19716" t="s">
        <v>20</v>
      </c>
      <c r="M19716" t="s">
        <v>1611</v>
      </c>
      <c r="N19716" t="s">
        <v>85</v>
      </c>
      <c r="O19716" t="s">
        <v>22</v>
      </c>
      <c r="P19716" t="s">
        <v>23</v>
      </c>
      <c r="Q19716" t="s">
        <v>24</v>
      </c>
    </row>
    <row r="19717" spans="1:17" x14ac:dyDescent="0.2">
      <c r="A19717" s="2">
        <v>42980</v>
      </c>
      <c r="B19717" t="s">
        <v>56</v>
      </c>
      <c r="C19717" t="s">
        <v>185</v>
      </c>
      <c r="D19717" t="s">
        <v>27</v>
      </c>
      <c r="E19717" t="s">
        <v>27</v>
      </c>
      <c r="F19717">
        <v>95</v>
      </c>
      <c r="G19717">
        <v>57</v>
      </c>
      <c r="H19717">
        <v>351</v>
      </c>
      <c r="I19717">
        <v>614</v>
      </c>
      <c r="J19717">
        <v>2</v>
      </c>
      <c r="K19717">
        <v>0</v>
      </c>
      <c r="L19717" t="s">
        <v>28</v>
      </c>
      <c r="M19717" t="s">
        <v>343</v>
      </c>
      <c r="N19717" t="s">
        <v>56</v>
      </c>
      <c r="O19717" t="s">
        <v>22</v>
      </c>
      <c r="P19717" t="s">
        <v>23</v>
      </c>
      <c r="Q19717" t="s">
        <v>24</v>
      </c>
    </row>
    <row r="19718" spans="1:17" x14ac:dyDescent="0.2">
      <c r="A19718" s="2">
        <v>42980</v>
      </c>
      <c r="B19718" t="s">
        <v>274</v>
      </c>
      <c r="C19718" t="s">
        <v>1692</v>
      </c>
      <c r="D19718" t="s">
        <v>50</v>
      </c>
      <c r="E19718" t="s">
        <v>50</v>
      </c>
      <c r="F19718">
        <v>16</v>
      </c>
      <c r="G19718">
        <v>180</v>
      </c>
      <c r="H19718">
        <v>1007</v>
      </c>
      <c r="I19718">
        <v>90</v>
      </c>
      <c r="J19718">
        <v>1</v>
      </c>
      <c r="K19718">
        <v>0</v>
      </c>
      <c r="L19718" t="s">
        <v>20</v>
      </c>
      <c r="M19718" t="s">
        <v>333</v>
      </c>
      <c r="N19718" t="s">
        <v>274</v>
      </c>
      <c r="O19718" t="s">
        <v>22</v>
      </c>
      <c r="P19718" t="s">
        <v>23</v>
      </c>
      <c r="Q19718" t="s">
        <v>24</v>
      </c>
    </row>
    <row r="19719" spans="1:17" x14ac:dyDescent="0.2">
      <c r="A19719" s="2">
        <v>42980</v>
      </c>
      <c r="B19719" t="s">
        <v>70</v>
      </c>
      <c r="C19719" t="s">
        <v>76</v>
      </c>
      <c r="D19719" t="s">
        <v>50</v>
      </c>
      <c r="E19719" t="s">
        <v>50</v>
      </c>
      <c r="F19719">
        <v>110</v>
      </c>
      <c r="G19719">
        <v>20</v>
      </c>
      <c r="H19719">
        <v>293</v>
      </c>
      <c r="I19719">
        <v>926</v>
      </c>
      <c r="J19719">
        <v>1</v>
      </c>
      <c r="K19719">
        <v>0</v>
      </c>
      <c r="L19719" t="s">
        <v>20</v>
      </c>
      <c r="M19719" t="s">
        <v>93</v>
      </c>
      <c r="N19719" t="s">
        <v>70</v>
      </c>
      <c r="O19719" t="s">
        <v>22</v>
      </c>
      <c r="P19719" t="s">
        <v>23</v>
      </c>
      <c r="Q19719" t="s">
        <v>24</v>
      </c>
    </row>
    <row r="19720" spans="1:17" x14ac:dyDescent="0.2">
      <c r="A19720" s="2">
        <v>42980</v>
      </c>
      <c r="B19720" t="s">
        <v>141</v>
      </c>
      <c r="C19720" t="s">
        <v>136</v>
      </c>
      <c r="D19720" t="s">
        <v>36</v>
      </c>
      <c r="E19720" t="s">
        <v>36</v>
      </c>
      <c r="F19720">
        <v>88</v>
      </c>
      <c r="G19720">
        <v>54</v>
      </c>
      <c r="H19720">
        <v>380</v>
      </c>
      <c r="I19720">
        <v>635</v>
      </c>
      <c r="J19720">
        <v>0</v>
      </c>
      <c r="K19720">
        <v>3</v>
      </c>
      <c r="L19720" t="s">
        <v>20</v>
      </c>
      <c r="M19720" t="s">
        <v>1477</v>
      </c>
      <c r="N19720" t="s">
        <v>141</v>
      </c>
      <c r="O19720" t="s">
        <v>22</v>
      </c>
      <c r="P19720" t="s">
        <v>23</v>
      </c>
      <c r="Q19720" t="s">
        <v>41</v>
      </c>
    </row>
    <row r="19721" spans="1:17" x14ac:dyDescent="0.2">
      <c r="A19721" s="2">
        <v>42980</v>
      </c>
      <c r="B19721" t="s">
        <v>345</v>
      </c>
      <c r="C19721" t="s">
        <v>98</v>
      </c>
      <c r="D19721" t="s">
        <v>50</v>
      </c>
      <c r="E19721" t="s">
        <v>50</v>
      </c>
      <c r="F19721">
        <v>112</v>
      </c>
      <c r="G19721">
        <v>29</v>
      </c>
      <c r="H19721">
        <v>290</v>
      </c>
      <c r="I19721">
        <v>815</v>
      </c>
      <c r="J19721">
        <v>1</v>
      </c>
      <c r="K19721">
        <v>1</v>
      </c>
      <c r="L19721" t="s">
        <v>20</v>
      </c>
      <c r="M19721" t="s">
        <v>360</v>
      </c>
      <c r="N19721" t="s">
        <v>345</v>
      </c>
      <c r="O19721" t="s">
        <v>22</v>
      </c>
      <c r="P19721" t="s">
        <v>23</v>
      </c>
      <c r="Q19721" t="s">
        <v>30</v>
      </c>
    </row>
    <row r="19722" spans="1:17" x14ac:dyDescent="0.2">
      <c r="A19722" s="2">
        <v>42980</v>
      </c>
      <c r="B19722" t="s">
        <v>363</v>
      </c>
      <c r="C19722" t="s">
        <v>204</v>
      </c>
      <c r="D19722" t="s">
        <v>115</v>
      </c>
      <c r="E19722" t="s">
        <v>57</v>
      </c>
      <c r="F19722">
        <v>175</v>
      </c>
      <c r="G19722">
        <v>181</v>
      </c>
      <c r="H19722">
        <v>109</v>
      </c>
      <c r="I19722">
        <v>87</v>
      </c>
      <c r="J19722">
        <v>0</v>
      </c>
      <c r="K19722">
        <v>0</v>
      </c>
      <c r="L19722" t="s">
        <v>28</v>
      </c>
      <c r="M19722" t="s">
        <v>1725</v>
      </c>
      <c r="N19722" t="s">
        <v>363</v>
      </c>
      <c r="O19722" t="s">
        <v>22</v>
      </c>
      <c r="P19722" t="s">
        <v>23</v>
      </c>
      <c r="Q19722" t="s">
        <v>30</v>
      </c>
    </row>
    <row r="19723" spans="1:17" x14ac:dyDescent="0.2">
      <c r="A19723" s="2">
        <v>42980</v>
      </c>
      <c r="B19723" t="s">
        <v>123</v>
      </c>
      <c r="C19723" t="s">
        <v>328</v>
      </c>
      <c r="D19723" t="s">
        <v>50</v>
      </c>
      <c r="E19723" t="s">
        <v>50</v>
      </c>
      <c r="F19723">
        <v>70</v>
      </c>
      <c r="G19723">
        <v>135</v>
      </c>
      <c r="H19723">
        <v>512</v>
      </c>
      <c r="I19723">
        <v>228</v>
      </c>
      <c r="J19723">
        <v>0</v>
      </c>
      <c r="K19723">
        <v>1</v>
      </c>
      <c r="L19723" t="s">
        <v>20</v>
      </c>
      <c r="M19723" t="s">
        <v>265</v>
      </c>
      <c r="N19723" t="s">
        <v>123</v>
      </c>
      <c r="O19723" t="s">
        <v>22</v>
      </c>
      <c r="P19723" t="s">
        <v>23</v>
      </c>
      <c r="Q19723" t="s">
        <v>41</v>
      </c>
    </row>
    <row r="19724" spans="1:17" x14ac:dyDescent="0.2">
      <c r="A19724" s="2">
        <v>42980</v>
      </c>
      <c r="B19724" t="s">
        <v>296</v>
      </c>
      <c r="C19724" t="s">
        <v>207</v>
      </c>
      <c r="D19724" t="s">
        <v>36</v>
      </c>
      <c r="E19724" t="s">
        <v>36</v>
      </c>
      <c r="F19724">
        <v>104</v>
      </c>
      <c r="G19724">
        <v>82</v>
      </c>
      <c r="H19724">
        <v>315</v>
      </c>
      <c r="I19724">
        <v>411</v>
      </c>
      <c r="J19724">
        <v>1</v>
      </c>
      <c r="K19724">
        <v>1</v>
      </c>
      <c r="L19724" t="s">
        <v>28</v>
      </c>
      <c r="M19724" t="s">
        <v>399</v>
      </c>
      <c r="N19724" t="s">
        <v>296</v>
      </c>
      <c r="O19724" t="s">
        <v>22</v>
      </c>
      <c r="P19724" t="s">
        <v>23</v>
      </c>
      <c r="Q19724" t="s">
        <v>30</v>
      </c>
    </row>
    <row r="19725" spans="1:17" x14ac:dyDescent="0.2">
      <c r="A19725" s="2">
        <v>42980</v>
      </c>
      <c r="B19725" t="s">
        <v>118</v>
      </c>
      <c r="C19725" t="s">
        <v>224</v>
      </c>
      <c r="D19725" t="s">
        <v>36</v>
      </c>
      <c r="E19725" t="s">
        <v>36</v>
      </c>
      <c r="F19725">
        <v>31</v>
      </c>
      <c r="G19725">
        <v>47</v>
      </c>
      <c r="H19725">
        <v>794</v>
      </c>
      <c r="I19725">
        <v>678</v>
      </c>
      <c r="J19725">
        <v>0</v>
      </c>
      <c r="K19725">
        <v>0</v>
      </c>
      <c r="L19725" t="s">
        <v>20</v>
      </c>
      <c r="M19725" t="s">
        <v>241</v>
      </c>
      <c r="N19725" t="s">
        <v>118</v>
      </c>
      <c r="O19725" t="s">
        <v>22</v>
      </c>
      <c r="P19725" t="s">
        <v>23</v>
      </c>
      <c r="Q19725" t="s">
        <v>30</v>
      </c>
    </row>
    <row r="19726" spans="1:17" x14ac:dyDescent="0.2">
      <c r="A19726" s="2">
        <v>42980</v>
      </c>
      <c r="B19726" t="s">
        <v>1204</v>
      </c>
      <c r="C19726" t="s">
        <v>384</v>
      </c>
      <c r="D19726" t="s">
        <v>50</v>
      </c>
      <c r="E19726" t="s">
        <v>50</v>
      </c>
      <c r="F19726">
        <v>42</v>
      </c>
      <c r="G19726">
        <v>159</v>
      </c>
      <c r="H19726">
        <v>713</v>
      </c>
      <c r="I19726">
        <v>154</v>
      </c>
      <c r="J19726">
        <v>3</v>
      </c>
      <c r="K19726">
        <v>0</v>
      </c>
      <c r="L19726" t="s">
        <v>20</v>
      </c>
      <c r="M19726" t="s">
        <v>1219</v>
      </c>
      <c r="N19726" t="s">
        <v>1204</v>
      </c>
      <c r="O19726" t="s">
        <v>22</v>
      </c>
      <c r="P19726" t="s">
        <v>23</v>
      </c>
      <c r="Q19726" t="s">
        <v>24</v>
      </c>
    </row>
    <row r="19727" spans="1:17" x14ac:dyDescent="0.2">
      <c r="A19727" s="2">
        <v>42980</v>
      </c>
      <c r="B19727" t="s">
        <v>106</v>
      </c>
      <c r="C19727" t="s">
        <v>119</v>
      </c>
      <c r="D19727" t="s">
        <v>50</v>
      </c>
      <c r="E19727" t="s">
        <v>50</v>
      </c>
      <c r="F19727">
        <v>11</v>
      </c>
      <c r="G19727">
        <v>12</v>
      </c>
      <c r="H19727">
        <v>1113</v>
      </c>
      <c r="I19727">
        <v>1059</v>
      </c>
      <c r="J19727">
        <v>3</v>
      </c>
      <c r="K19727">
        <v>0</v>
      </c>
      <c r="L19727" t="s">
        <v>20</v>
      </c>
      <c r="M19727" t="s">
        <v>523</v>
      </c>
      <c r="N19727" t="s">
        <v>106</v>
      </c>
      <c r="O19727" t="s">
        <v>22</v>
      </c>
      <c r="P19727" t="s">
        <v>23</v>
      </c>
      <c r="Q19727" t="s">
        <v>24</v>
      </c>
    </row>
    <row r="19728" spans="1:17" x14ac:dyDescent="0.2">
      <c r="A19728" s="2">
        <v>42980</v>
      </c>
      <c r="B19728" t="s">
        <v>168</v>
      </c>
      <c r="C19728" t="s">
        <v>180</v>
      </c>
      <c r="D19728" t="s">
        <v>50</v>
      </c>
      <c r="E19728" t="s">
        <v>50</v>
      </c>
      <c r="F19728">
        <v>27</v>
      </c>
      <c r="G19728">
        <v>33</v>
      </c>
      <c r="H19728">
        <v>843</v>
      </c>
      <c r="I19728">
        <v>778</v>
      </c>
      <c r="J19728">
        <v>2</v>
      </c>
      <c r="K19728">
        <v>0</v>
      </c>
      <c r="L19728" t="s">
        <v>20</v>
      </c>
      <c r="M19728" t="s">
        <v>1344</v>
      </c>
      <c r="N19728" t="s">
        <v>168</v>
      </c>
      <c r="O19728" t="s">
        <v>22</v>
      </c>
      <c r="P19728" t="s">
        <v>23</v>
      </c>
      <c r="Q19728" t="s">
        <v>24</v>
      </c>
    </row>
    <row r="19729" spans="1:17" x14ac:dyDescent="0.2">
      <c r="A19729" s="2">
        <v>42980</v>
      </c>
      <c r="B19729" t="s">
        <v>161</v>
      </c>
      <c r="C19729" t="s">
        <v>69</v>
      </c>
      <c r="D19729" t="s">
        <v>50</v>
      </c>
      <c r="E19729" t="s">
        <v>50</v>
      </c>
      <c r="F19729">
        <v>18</v>
      </c>
      <c r="G19729">
        <v>37</v>
      </c>
      <c r="H19729">
        <v>950</v>
      </c>
      <c r="I19729">
        <v>722</v>
      </c>
      <c r="J19729">
        <v>1</v>
      </c>
      <c r="K19729">
        <v>0</v>
      </c>
      <c r="L19729" t="s">
        <v>20</v>
      </c>
      <c r="M19729" t="s">
        <v>162</v>
      </c>
      <c r="N19729" t="s">
        <v>161</v>
      </c>
      <c r="O19729" t="s">
        <v>22</v>
      </c>
      <c r="P19729" t="s">
        <v>23</v>
      </c>
      <c r="Q19729" t="s">
        <v>24</v>
      </c>
    </row>
    <row r="19730" spans="1:17" x14ac:dyDescent="0.2">
      <c r="A19730" s="2">
        <v>42980</v>
      </c>
      <c r="B19730" t="s">
        <v>138</v>
      </c>
      <c r="C19730" t="s">
        <v>150</v>
      </c>
      <c r="D19730" t="s">
        <v>36</v>
      </c>
      <c r="E19730" t="s">
        <v>36</v>
      </c>
      <c r="F19730">
        <v>96</v>
      </c>
      <c r="G19730">
        <v>48</v>
      </c>
      <c r="H19730">
        <v>344</v>
      </c>
      <c r="I19730">
        <v>676</v>
      </c>
      <c r="J19730">
        <v>3</v>
      </c>
      <c r="K19730">
        <v>1</v>
      </c>
      <c r="L19730" t="s">
        <v>20</v>
      </c>
      <c r="M19730" t="s">
        <v>139</v>
      </c>
      <c r="N19730" t="s">
        <v>138</v>
      </c>
      <c r="O19730" t="s">
        <v>22</v>
      </c>
      <c r="P19730" t="s">
        <v>23</v>
      </c>
      <c r="Q19730" t="s">
        <v>24</v>
      </c>
    </row>
    <row r="19731" spans="1:17" x14ac:dyDescent="0.2">
      <c r="A19731" s="2">
        <v>42981</v>
      </c>
      <c r="B19731" t="s">
        <v>317</v>
      </c>
      <c r="C19731" t="s">
        <v>52</v>
      </c>
      <c r="D19731" t="s">
        <v>50</v>
      </c>
      <c r="E19731" t="s">
        <v>50</v>
      </c>
      <c r="F19731">
        <v>71</v>
      </c>
      <c r="G19731">
        <v>19</v>
      </c>
      <c r="H19731">
        <v>503</v>
      </c>
      <c r="I19731">
        <v>932</v>
      </c>
      <c r="J19731">
        <v>0</v>
      </c>
      <c r="K19731">
        <v>4</v>
      </c>
      <c r="L19731" t="s">
        <v>20</v>
      </c>
      <c r="M19731" t="s">
        <v>1369</v>
      </c>
      <c r="N19731" t="s">
        <v>317</v>
      </c>
      <c r="O19731" t="s">
        <v>22</v>
      </c>
      <c r="P19731" t="s">
        <v>23</v>
      </c>
      <c r="Q19731" t="s">
        <v>41</v>
      </c>
    </row>
    <row r="19732" spans="1:17" x14ac:dyDescent="0.2">
      <c r="A19732" s="2">
        <v>42981</v>
      </c>
      <c r="B19732" t="s">
        <v>802</v>
      </c>
      <c r="C19732" t="s">
        <v>471</v>
      </c>
      <c r="D19732" t="s">
        <v>36</v>
      </c>
      <c r="E19732" t="s">
        <v>36</v>
      </c>
      <c r="F19732">
        <v>116</v>
      </c>
      <c r="G19732">
        <v>91</v>
      </c>
      <c r="H19732">
        <v>272</v>
      </c>
      <c r="I19732">
        <v>368</v>
      </c>
      <c r="J19732">
        <v>1</v>
      </c>
      <c r="K19732">
        <v>2</v>
      </c>
      <c r="L19732" t="s">
        <v>28</v>
      </c>
      <c r="M19732" t="s">
        <v>916</v>
      </c>
      <c r="N19732" t="s">
        <v>802</v>
      </c>
      <c r="O19732" t="s">
        <v>22</v>
      </c>
      <c r="P19732" t="s">
        <v>23</v>
      </c>
      <c r="Q19732" t="s">
        <v>41</v>
      </c>
    </row>
    <row r="19733" spans="1:17" x14ac:dyDescent="0.2">
      <c r="A19733" s="2">
        <v>42981</v>
      </c>
      <c r="B19733" t="s">
        <v>81</v>
      </c>
      <c r="C19733" t="s">
        <v>145</v>
      </c>
      <c r="D19733" t="s">
        <v>50</v>
      </c>
      <c r="E19733" t="s">
        <v>50</v>
      </c>
      <c r="F19733">
        <v>98</v>
      </c>
      <c r="G19733">
        <v>94</v>
      </c>
      <c r="H19733">
        <v>333</v>
      </c>
      <c r="I19733">
        <v>358</v>
      </c>
      <c r="J19733">
        <v>1</v>
      </c>
      <c r="K19733">
        <v>0</v>
      </c>
      <c r="L19733" t="s">
        <v>20</v>
      </c>
      <c r="M19733" t="s">
        <v>83</v>
      </c>
      <c r="N19733" t="s">
        <v>81</v>
      </c>
      <c r="O19733" t="s">
        <v>22</v>
      </c>
      <c r="P19733" t="s">
        <v>23</v>
      </c>
      <c r="Q19733" t="s">
        <v>24</v>
      </c>
    </row>
    <row r="19734" spans="1:17" x14ac:dyDescent="0.2">
      <c r="A19734" s="2">
        <v>42981</v>
      </c>
      <c r="B19734" t="s">
        <v>48</v>
      </c>
      <c r="C19734" t="s">
        <v>737</v>
      </c>
      <c r="D19734" t="s">
        <v>50</v>
      </c>
      <c r="E19734" t="s">
        <v>50</v>
      </c>
      <c r="F19734">
        <v>89</v>
      </c>
      <c r="G19734">
        <v>129</v>
      </c>
      <c r="H19734">
        <v>375</v>
      </c>
      <c r="I19734">
        <v>246</v>
      </c>
      <c r="J19734">
        <v>1</v>
      </c>
      <c r="K19734">
        <v>0</v>
      </c>
      <c r="L19734" t="s">
        <v>20</v>
      </c>
      <c r="M19734" t="s">
        <v>866</v>
      </c>
      <c r="N19734" t="s">
        <v>48</v>
      </c>
      <c r="O19734" t="s">
        <v>22</v>
      </c>
      <c r="P19734" t="s">
        <v>23</v>
      </c>
      <c r="Q19734" t="s">
        <v>24</v>
      </c>
    </row>
    <row r="19735" spans="1:17" x14ac:dyDescent="0.2">
      <c r="A19735" s="2">
        <v>42981</v>
      </c>
      <c r="B19735" t="s">
        <v>67</v>
      </c>
      <c r="C19735" t="s">
        <v>97</v>
      </c>
      <c r="D19735" t="s">
        <v>50</v>
      </c>
      <c r="E19735" t="s">
        <v>50</v>
      </c>
      <c r="F19735">
        <v>10</v>
      </c>
      <c r="G19735">
        <v>136</v>
      </c>
      <c r="H19735">
        <v>1157</v>
      </c>
      <c r="I19735">
        <v>223</v>
      </c>
      <c r="J19735">
        <v>0</v>
      </c>
      <c r="K19735">
        <v>0</v>
      </c>
      <c r="L19735" t="s">
        <v>20</v>
      </c>
      <c r="M19735" t="s">
        <v>795</v>
      </c>
      <c r="N19735" t="s">
        <v>67</v>
      </c>
      <c r="O19735" t="s">
        <v>22</v>
      </c>
      <c r="P19735" t="s">
        <v>23</v>
      </c>
      <c r="Q19735" t="s">
        <v>30</v>
      </c>
    </row>
    <row r="19736" spans="1:17" x14ac:dyDescent="0.2">
      <c r="A19736" s="2">
        <v>42981</v>
      </c>
      <c r="B19736" t="s">
        <v>1693</v>
      </c>
      <c r="C19736" t="s">
        <v>646</v>
      </c>
      <c r="D19736" t="s">
        <v>50</v>
      </c>
      <c r="E19736" t="s">
        <v>50</v>
      </c>
      <c r="F19736">
        <v>206</v>
      </c>
      <c r="G19736">
        <v>30</v>
      </c>
      <c r="H19736">
        <v>0</v>
      </c>
      <c r="I19736">
        <v>815</v>
      </c>
      <c r="J19736">
        <v>0</v>
      </c>
      <c r="K19736">
        <v>4</v>
      </c>
      <c r="L19736" t="s">
        <v>20</v>
      </c>
      <c r="M19736" t="s">
        <v>1001</v>
      </c>
      <c r="N19736" t="s">
        <v>82</v>
      </c>
      <c r="O19736" t="s">
        <v>122</v>
      </c>
      <c r="P19736" t="s">
        <v>23</v>
      </c>
      <c r="Q19736" t="s">
        <v>41</v>
      </c>
    </row>
    <row r="19737" spans="1:17" x14ac:dyDescent="0.2">
      <c r="A19737" s="2">
        <v>42981</v>
      </c>
      <c r="B19737" t="s">
        <v>153</v>
      </c>
      <c r="C19737" t="s">
        <v>147</v>
      </c>
      <c r="D19737" t="s">
        <v>50</v>
      </c>
      <c r="E19737" t="s">
        <v>50</v>
      </c>
      <c r="F19737">
        <v>38</v>
      </c>
      <c r="G19737">
        <v>9</v>
      </c>
      <c r="H19737">
        <v>716</v>
      </c>
      <c r="I19737">
        <v>1193</v>
      </c>
      <c r="J19737">
        <v>1</v>
      </c>
      <c r="K19737">
        <v>2</v>
      </c>
      <c r="L19737" t="s">
        <v>20</v>
      </c>
      <c r="M19737" t="s">
        <v>307</v>
      </c>
      <c r="N19737" t="s">
        <v>153</v>
      </c>
      <c r="O19737" t="s">
        <v>22</v>
      </c>
      <c r="P19737" t="s">
        <v>23</v>
      </c>
      <c r="Q19737" t="s">
        <v>41</v>
      </c>
    </row>
    <row r="19738" spans="1:17" x14ac:dyDescent="0.2">
      <c r="A19738" s="2">
        <v>42981</v>
      </c>
      <c r="B19738" t="s">
        <v>94</v>
      </c>
      <c r="C19738" t="s">
        <v>82</v>
      </c>
      <c r="D19738" t="s">
        <v>50</v>
      </c>
      <c r="E19738" t="s">
        <v>50</v>
      </c>
      <c r="F19738">
        <v>56</v>
      </c>
      <c r="G19738">
        <v>6</v>
      </c>
      <c r="H19738">
        <v>616</v>
      </c>
      <c r="I19738">
        <v>1267</v>
      </c>
      <c r="J19738">
        <v>0</v>
      </c>
      <c r="K19738">
        <v>1</v>
      </c>
      <c r="L19738" t="s">
        <v>20</v>
      </c>
      <c r="M19738" t="s">
        <v>96</v>
      </c>
      <c r="N19738" t="s">
        <v>94</v>
      </c>
      <c r="O19738" t="s">
        <v>22</v>
      </c>
      <c r="P19738" t="s">
        <v>23</v>
      </c>
      <c r="Q19738" t="s">
        <v>41</v>
      </c>
    </row>
    <row r="19739" spans="1:17" x14ac:dyDescent="0.2">
      <c r="A19739" s="2">
        <v>42981</v>
      </c>
      <c r="B19739" t="s">
        <v>101</v>
      </c>
      <c r="C19739" t="s">
        <v>53</v>
      </c>
      <c r="D19739" t="s">
        <v>50</v>
      </c>
      <c r="E19739" t="s">
        <v>50</v>
      </c>
      <c r="F19739">
        <v>131</v>
      </c>
      <c r="G19739">
        <v>4</v>
      </c>
      <c r="H19739">
        <v>241</v>
      </c>
      <c r="I19739">
        <v>1329</v>
      </c>
      <c r="J19739">
        <v>0</v>
      </c>
      <c r="K19739">
        <v>3</v>
      </c>
      <c r="L19739" t="s">
        <v>20</v>
      </c>
      <c r="M19739" t="s">
        <v>331</v>
      </c>
      <c r="N19739" t="s">
        <v>101</v>
      </c>
      <c r="O19739" t="s">
        <v>22</v>
      </c>
      <c r="P19739" t="s">
        <v>23</v>
      </c>
      <c r="Q19739" t="s">
        <v>41</v>
      </c>
    </row>
    <row r="19740" spans="1:17" x14ac:dyDescent="0.2">
      <c r="A19740" s="2">
        <v>42981</v>
      </c>
      <c r="B19740" t="s">
        <v>126</v>
      </c>
      <c r="C19740" t="s">
        <v>87</v>
      </c>
      <c r="D19740" t="s">
        <v>50</v>
      </c>
      <c r="E19740" t="s">
        <v>50</v>
      </c>
      <c r="F19740">
        <v>36</v>
      </c>
      <c r="G19740">
        <v>52</v>
      </c>
      <c r="H19740">
        <v>734</v>
      </c>
      <c r="I19740">
        <v>643</v>
      </c>
      <c r="J19740">
        <v>3</v>
      </c>
      <c r="K19740">
        <v>1</v>
      </c>
      <c r="L19740" t="s">
        <v>20</v>
      </c>
      <c r="M19740" t="s">
        <v>308</v>
      </c>
      <c r="N19740" t="s">
        <v>126</v>
      </c>
      <c r="O19740" t="s">
        <v>22</v>
      </c>
      <c r="P19740" t="s">
        <v>23</v>
      </c>
      <c r="Q19740" t="s">
        <v>24</v>
      </c>
    </row>
    <row r="19741" spans="1:17" x14ac:dyDescent="0.2">
      <c r="A19741" s="2">
        <v>42982</v>
      </c>
      <c r="B19741" t="s">
        <v>286</v>
      </c>
      <c r="C19741" t="s">
        <v>72</v>
      </c>
      <c r="D19741" t="s">
        <v>50</v>
      </c>
      <c r="E19741" t="s">
        <v>50</v>
      </c>
      <c r="F19741">
        <v>72</v>
      </c>
      <c r="G19741">
        <v>46</v>
      </c>
      <c r="H19741">
        <v>480</v>
      </c>
      <c r="I19741">
        <v>683</v>
      </c>
      <c r="J19741">
        <v>1</v>
      </c>
      <c r="K19741">
        <v>4</v>
      </c>
      <c r="L19741" t="s">
        <v>20</v>
      </c>
      <c r="M19741" t="s">
        <v>359</v>
      </c>
      <c r="N19741" t="s">
        <v>286</v>
      </c>
      <c r="O19741" t="s">
        <v>22</v>
      </c>
      <c r="P19741" t="s">
        <v>23</v>
      </c>
      <c r="Q19741" t="s">
        <v>41</v>
      </c>
    </row>
    <row r="19742" spans="1:17" x14ac:dyDescent="0.2">
      <c r="A19742" s="2">
        <v>42982</v>
      </c>
      <c r="B19742" t="s">
        <v>386</v>
      </c>
      <c r="C19742" t="s">
        <v>125</v>
      </c>
      <c r="D19742" t="s">
        <v>50</v>
      </c>
      <c r="E19742" t="s">
        <v>50</v>
      </c>
      <c r="F19742">
        <v>79</v>
      </c>
      <c r="G19742">
        <v>204</v>
      </c>
      <c r="H19742">
        <v>426</v>
      </c>
      <c r="I19742">
        <v>11</v>
      </c>
      <c r="J19742">
        <v>5</v>
      </c>
      <c r="K19742">
        <v>1</v>
      </c>
      <c r="L19742" t="s">
        <v>20</v>
      </c>
      <c r="M19742" t="s">
        <v>595</v>
      </c>
      <c r="N19742" t="s">
        <v>386</v>
      </c>
      <c r="O19742" t="s">
        <v>22</v>
      </c>
      <c r="P19742" t="s">
        <v>23</v>
      </c>
      <c r="Q19742" t="s">
        <v>24</v>
      </c>
    </row>
    <row r="19743" spans="1:17" x14ac:dyDescent="0.2">
      <c r="A19743" s="2">
        <v>42982</v>
      </c>
      <c r="B19743" t="s">
        <v>120</v>
      </c>
      <c r="C19743" t="s">
        <v>135</v>
      </c>
      <c r="D19743" t="s">
        <v>36</v>
      </c>
      <c r="E19743" t="s">
        <v>36</v>
      </c>
      <c r="F19743">
        <v>35</v>
      </c>
      <c r="G19743">
        <v>38</v>
      </c>
      <c r="H19743">
        <v>737</v>
      </c>
      <c r="I19743">
        <v>716</v>
      </c>
      <c r="J19743">
        <v>1</v>
      </c>
      <c r="K19743">
        <v>1</v>
      </c>
      <c r="L19743" t="s">
        <v>20</v>
      </c>
      <c r="M19743" t="s">
        <v>152</v>
      </c>
      <c r="N19743" t="s">
        <v>120</v>
      </c>
      <c r="O19743" t="s">
        <v>22</v>
      </c>
      <c r="P19743" t="s">
        <v>23</v>
      </c>
      <c r="Q19743" t="s">
        <v>30</v>
      </c>
    </row>
    <row r="19744" spans="1:17" x14ac:dyDescent="0.2">
      <c r="A19744" s="2">
        <v>42982</v>
      </c>
      <c r="B19744" t="s">
        <v>89</v>
      </c>
      <c r="C19744" t="s">
        <v>244</v>
      </c>
      <c r="D19744" t="s">
        <v>50</v>
      </c>
      <c r="E19744" t="s">
        <v>50</v>
      </c>
      <c r="F19744">
        <v>13</v>
      </c>
      <c r="G19744">
        <v>22</v>
      </c>
      <c r="H19744">
        <v>1051</v>
      </c>
      <c r="I19744">
        <v>916</v>
      </c>
      <c r="J19744">
        <v>2</v>
      </c>
      <c r="K19744">
        <v>1</v>
      </c>
      <c r="L19744" t="s">
        <v>20</v>
      </c>
      <c r="M19744" t="s">
        <v>91</v>
      </c>
      <c r="N19744" t="s">
        <v>89</v>
      </c>
      <c r="O19744" t="s">
        <v>22</v>
      </c>
      <c r="P19744" t="s">
        <v>23</v>
      </c>
      <c r="Q19744" t="s">
        <v>24</v>
      </c>
    </row>
    <row r="19745" spans="1:17" x14ac:dyDescent="0.2">
      <c r="A19745" s="2">
        <v>42982</v>
      </c>
      <c r="B19745" t="s">
        <v>129</v>
      </c>
      <c r="C19745" t="s">
        <v>49</v>
      </c>
      <c r="D19745" t="s">
        <v>50</v>
      </c>
      <c r="E19745" t="s">
        <v>50</v>
      </c>
      <c r="F19745">
        <v>2</v>
      </c>
      <c r="G19745">
        <v>85</v>
      </c>
      <c r="H19745">
        <v>1549</v>
      </c>
      <c r="I19745">
        <v>391</v>
      </c>
      <c r="J19745">
        <v>6</v>
      </c>
      <c r="K19745">
        <v>0</v>
      </c>
      <c r="L19745" t="s">
        <v>20</v>
      </c>
      <c r="M19745" t="s">
        <v>271</v>
      </c>
      <c r="N19745" t="s">
        <v>129</v>
      </c>
      <c r="O19745" t="s">
        <v>22</v>
      </c>
      <c r="P19745" t="s">
        <v>23</v>
      </c>
      <c r="Q19745" t="s">
        <v>24</v>
      </c>
    </row>
    <row r="19746" spans="1:17" x14ac:dyDescent="0.2">
      <c r="A19746" s="2">
        <v>42982</v>
      </c>
      <c r="B19746" t="s">
        <v>718</v>
      </c>
      <c r="C19746" t="s">
        <v>34</v>
      </c>
      <c r="D19746" t="s">
        <v>36</v>
      </c>
      <c r="E19746" t="s">
        <v>36</v>
      </c>
      <c r="F19746">
        <v>83</v>
      </c>
      <c r="G19746">
        <v>66</v>
      </c>
      <c r="H19746">
        <v>398</v>
      </c>
      <c r="I19746">
        <v>535</v>
      </c>
      <c r="J19746">
        <v>1</v>
      </c>
      <c r="K19746">
        <v>0</v>
      </c>
      <c r="L19746" t="s">
        <v>20</v>
      </c>
      <c r="M19746" t="s">
        <v>1115</v>
      </c>
      <c r="N19746" t="s">
        <v>128</v>
      </c>
      <c r="O19746" t="s">
        <v>122</v>
      </c>
      <c r="P19746" t="s">
        <v>23</v>
      </c>
      <c r="Q19746" t="s">
        <v>24</v>
      </c>
    </row>
    <row r="19747" spans="1:17" x14ac:dyDescent="0.2">
      <c r="A19747" s="2">
        <v>42982</v>
      </c>
      <c r="B19747" t="s">
        <v>250</v>
      </c>
      <c r="C19747" t="s">
        <v>365</v>
      </c>
      <c r="D19747" t="s">
        <v>36</v>
      </c>
      <c r="E19747" t="s">
        <v>36</v>
      </c>
      <c r="F19747">
        <v>106</v>
      </c>
      <c r="G19747">
        <v>113</v>
      </c>
      <c r="H19747">
        <v>305</v>
      </c>
      <c r="I19747">
        <v>289</v>
      </c>
      <c r="J19747">
        <v>1</v>
      </c>
      <c r="K19747">
        <v>0</v>
      </c>
      <c r="L19747" t="s">
        <v>28</v>
      </c>
      <c r="M19747" t="s">
        <v>884</v>
      </c>
      <c r="N19747" t="s">
        <v>110</v>
      </c>
      <c r="O19747" t="s">
        <v>122</v>
      </c>
      <c r="P19747" t="s">
        <v>23</v>
      </c>
      <c r="Q19747" t="s">
        <v>24</v>
      </c>
    </row>
    <row r="19748" spans="1:17" x14ac:dyDescent="0.2">
      <c r="A19748" s="2">
        <v>42982</v>
      </c>
      <c r="B19748" t="s">
        <v>1279</v>
      </c>
      <c r="C19748" t="s">
        <v>92</v>
      </c>
      <c r="D19748" t="s">
        <v>50</v>
      </c>
      <c r="E19748" t="s">
        <v>50</v>
      </c>
      <c r="F19748">
        <v>52</v>
      </c>
      <c r="G19748">
        <v>42</v>
      </c>
      <c r="H19748">
        <v>642</v>
      </c>
      <c r="I19748">
        <v>712</v>
      </c>
      <c r="J19748">
        <v>1</v>
      </c>
      <c r="K19748">
        <v>0</v>
      </c>
      <c r="L19748" t="s">
        <v>20</v>
      </c>
      <c r="M19748" t="s">
        <v>1280</v>
      </c>
      <c r="N19748" t="s">
        <v>1279</v>
      </c>
      <c r="O19748" t="s">
        <v>22</v>
      </c>
      <c r="P19748" t="s">
        <v>23</v>
      </c>
      <c r="Q19748" t="s">
        <v>24</v>
      </c>
    </row>
    <row r="19749" spans="1:17" x14ac:dyDescent="0.2">
      <c r="A19749" s="2">
        <v>42982</v>
      </c>
      <c r="B19749" t="s">
        <v>100</v>
      </c>
      <c r="C19749" t="s">
        <v>293</v>
      </c>
      <c r="D19749" t="s">
        <v>50</v>
      </c>
      <c r="E19749" t="s">
        <v>50</v>
      </c>
      <c r="F19749">
        <v>23</v>
      </c>
      <c r="G19749">
        <v>40</v>
      </c>
      <c r="H19749">
        <v>896</v>
      </c>
      <c r="I19749">
        <v>714</v>
      </c>
      <c r="J19749">
        <v>2</v>
      </c>
      <c r="K19749">
        <v>0</v>
      </c>
      <c r="L19749" t="s">
        <v>20</v>
      </c>
      <c r="M19749" t="s">
        <v>102</v>
      </c>
      <c r="N19749" t="s">
        <v>100</v>
      </c>
      <c r="O19749" t="s">
        <v>22</v>
      </c>
      <c r="P19749" t="s">
        <v>23</v>
      </c>
      <c r="Q19749" t="s">
        <v>24</v>
      </c>
    </row>
    <row r="19750" spans="1:17" x14ac:dyDescent="0.2">
      <c r="A19750" s="2">
        <v>42982</v>
      </c>
      <c r="B19750" t="s">
        <v>90</v>
      </c>
      <c r="C19750" t="s">
        <v>560</v>
      </c>
      <c r="D19750" t="s">
        <v>50</v>
      </c>
      <c r="E19750" t="s">
        <v>50</v>
      </c>
      <c r="F19750">
        <v>5</v>
      </c>
      <c r="G19750">
        <v>105</v>
      </c>
      <c r="H19750">
        <v>1318</v>
      </c>
      <c r="I19750">
        <v>307</v>
      </c>
      <c r="J19750">
        <v>3</v>
      </c>
      <c r="K19750">
        <v>0</v>
      </c>
      <c r="L19750" t="s">
        <v>20</v>
      </c>
      <c r="M19750" t="s">
        <v>750</v>
      </c>
      <c r="N19750" t="s">
        <v>90</v>
      </c>
      <c r="O19750" t="s">
        <v>22</v>
      </c>
      <c r="P19750" t="s">
        <v>23</v>
      </c>
      <c r="Q19750" t="s">
        <v>24</v>
      </c>
    </row>
    <row r="19751" spans="1:17" x14ac:dyDescent="0.2">
      <c r="A19751" s="2">
        <v>42982</v>
      </c>
      <c r="B19751" t="s">
        <v>104</v>
      </c>
      <c r="C19751" t="s">
        <v>184</v>
      </c>
      <c r="D19751" t="s">
        <v>50</v>
      </c>
      <c r="E19751" t="s">
        <v>50</v>
      </c>
      <c r="F19751">
        <v>58</v>
      </c>
      <c r="G19751">
        <v>190</v>
      </c>
      <c r="H19751">
        <v>611</v>
      </c>
      <c r="I19751">
        <v>55</v>
      </c>
      <c r="J19751">
        <v>2</v>
      </c>
      <c r="K19751">
        <v>0</v>
      </c>
      <c r="L19751" t="s">
        <v>20</v>
      </c>
      <c r="M19751" t="s">
        <v>273</v>
      </c>
      <c r="N19751" t="s">
        <v>104</v>
      </c>
      <c r="O19751" t="s">
        <v>22</v>
      </c>
      <c r="P19751" t="s">
        <v>23</v>
      </c>
      <c r="Q19751" t="s">
        <v>24</v>
      </c>
    </row>
    <row r="19752" spans="1:17" x14ac:dyDescent="0.2">
      <c r="A19752" s="2">
        <v>42982</v>
      </c>
      <c r="B19752" t="s">
        <v>249</v>
      </c>
      <c r="C19752" t="s">
        <v>73</v>
      </c>
      <c r="D19752" t="s">
        <v>50</v>
      </c>
      <c r="E19752" t="s">
        <v>50</v>
      </c>
      <c r="F19752">
        <v>51</v>
      </c>
      <c r="G19752">
        <v>99</v>
      </c>
      <c r="H19752">
        <v>652</v>
      </c>
      <c r="I19752">
        <v>333</v>
      </c>
      <c r="J19752">
        <v>4</v>
      </c>
      <c r="K19752">
        <v>0</v>
      </c>
      <c r="L19752" t="s">
        <v>20</v>
      </c>
      <c r="M19752" t="s">
        <v>529</v>
      </c>
      <c r="N19752" t="s">
        <v>249</v>
      </c>
      <c r="O19752" t="s">
        <v>22</v>
      </c>
      <c r="P19752" t="s">
        <v>23</v>
      </c>
      <c r="Q19752" t="s">
        <v>24</v>
      </c>
    </row>
    <row r="19753" spans="1:17" x14ac:dyDescent="0.2">
      <c r="A19753" s="2">
        <v>42983</v>
      </c>
      <c r="B19753" t="s">
        <v>150</v>
      </c>
      <c r="C19753" t="s">
        <v>138</v>
      </c>
      <c r="D19753" t="s">
        <v>36</v>
      </c>
      <c r="E19753" t="s">
        <v>36</v>
      </c>
      <c r="F19753">
        <v>48</v>
      </c>
      <c r="G19753">
        <v>96</v>
      </c>
      <c r="H19753">
        <v>676</v>
      </c>
      <c r="I19753">
        <v>344</v>
      </c>
      <c r="J19753">
        <v>0</v>
      </c>
      <c r="K19753">
        <v>1</v>
      </c>
      <c r="L19753" t="s">
        <v>20</v>
      </c>
      <c r="M19753" t="s">
        <v>1723</v>
      </c>
      <c r="N19753" t="s">
        <v>150</v>
      </c>
      <c r="O19753" t="s">
        <v>22</v>
      </c>
      <c r="P19753" t="s">
        <v>23</v>
      </c>
      <c r="Q19753" t="s">
        <v>41</v>
      </c>
    </row>
    <row r="19754" spans="1:17" x14ac:dyDescent="0.2">
      <c r="A19754" s="2">
        <v>42983</v>
      </c>
      <c r="B19754" t="s">
        <v>39</v>
      </c>
      <c r="C19754" t="s">
        <v>32</v>
      </c>
      <c r="D19754" t="s">
        <v>19</v>
      </c>
      <c r="E19754" t="s">
        <v>19</v>
      </c>
      <c r="F19754">
        <v>3</v>
      </c>
      <c r="G19754">
        <v>69</v>
      </c>
      <c r="H19754">
        <v>1399</v>
      </c>
      <c r="I19754">
        <v>521</v>
      </c>
      <c r="J19754">
        <v>1</v>
      </c>
      <c r="K19754">
        <v>1</v>
      </c>
      <c r="L19754" t="s">
        <v>20</v>
      </c>
      <c r="M19754" t="s">
        <v>65</v>
      </c>
      <c r="N19754" t="s">
        <v>39</v>
      </c>
      <c r="O19754" t="s">
        <v>22</v>
      </c>
      <c r="P19754" t="s">
        <v>23</v>
      </c>
      <c r="Q19754" t="s">
        <v>30</v>
      </c>
    </row>
    <row r="19755" spans="1:17" x14ac:dyDescent="0.2">
      <c r="A19755" s="2">
        <v>42983</v>
      </c>
      <c r="B19755" t="s">
        <v>55</v>
      </c>
      <c r="C19755" t="s">
        <v>114</v>
      </c>
      <c r="D19755" t="s">
        <v>57</v>
      </c>
      <c r="E19755" t="s">
        <v>115</v>
      </c>
      <c r="F19755">
        <v>45</v>
      </c>
      <c r="G19755">
        <v>130</v>
      </c>
      <c r="H19755">
        <v>690</v>
      </c>
      <c r="I19755">
        <v>242</v>
      </c>
      <c r="J19755">
        <v>2</v>
      </c>
      <c r="K19755">
        <v>1</v>
      </c>
      <c r="L19755" t="s">
        <v>20</v>
      </c>
      <c r="M19755" t="s">
        <v>578</v>
      </c>
      <c r="N19755" t="s">
        <v>55</v>
      </c>
      <c r="O19755" t="s">
        <v>22</v>
      </c>
      <c r="P19755" t="s">
        <v>23</v>
      </c>
      <c r="Q19755" t="s">
        <v>24</v>
      </c>
    </row>
    <row r="19756" spans="1:17" x14ac:dyDescent="0.2">
      <c r="A19756" s="2">
        <v>42983</v>
      </c>
      <c r="B19756" t="s">
        <v>69</v>
      </c>
      <c r="C19756" t="s">
        <v>345</v>
      </c>
      <c r="D19756" t="s">
        <v>50</v>
      </c>
      <c r="E19756" t="s">
        <v>50</v>
      </c>
      <c r="F19756">
        <v>37</v>
      </c>
      <c r="G19756">
        <v>112</v>
      </c>
      <c r="H19756">
        <v>722</v>
      </c>
      <c r="I19756">
        <v>290</v>
      </c>
      <c r="J19756">
        <v>1</v>
      </c>
      <c r="K19756">
        <v>1</v>
      </c>
      <c r="L19756" t="s">
        <v>20</v>
      </c>
      <c r="M19756" t="s">
        <v>71</v>
      </c>
      <c r="N19756" t="s">
        <v>69</v>
      </c>
      <c r="O19756" t="s">
        <v>22</v>
      </c>
      <c r="P19756" t="s">
        <v>23</v>
      </c>
      <c r="Q19756" t="s">
        <v>30</v>
      </c>
    </row>
    <row r="19757" spans="1:17" x14ac:dyDescent="0.2">
      <c r="A19757" s="2">
        <v>42983</v>
      </c>
      <c r="B19757" t="s">
        <v>402</v>
      </c>
      <c r="C19757" t="s">
        <v>638</v>
      </c>
      <c r="D19757" t="s">
        <v>115</v>
      </c>
      <c r="E19757" t="s">
        <v>115</v>
      </c>
      <c r="F19757">
        <v>124</v>
      </c>
      <c r="G19757">
        <v>148</v>
      </c>
      <c r="H19757">
        <v>256</v>
      </c>
      <c r="I19757">
        <v>184</v>
      </c>
      <c r="J19757">
        <v>5</v>
      </c>
      <c r="K19757">
        <v>0</v>
      </c>
      <c r="L19757" t="s">
        <v>570</v>
      </c>
      <c r="M19757" t="s">
        <v>1002</v>
      </c>
      <c r="N19757" t="s">
        <v>402</v>
      </c>
      <c r="O19757" t="s">
        <v>22</v>
      </c>
      <c r="P19757" t="s">
        <v>23</v>
      </c>
      <c r="Q19757" t="s">
        <v>24</v>
      </c>
    </row>
    <row r="19758" spans="1:17" x14ac:dyDescent="0.2">
      <c r="A19758" s="2">
        <v>42983</v>
      </c>
      <c r="B19758" t="s">
        <v>979</v>
      </c>
      <c r="C19758" t="s">
        <v>913</v>
      </c>
      <c r="D19758" t="s">
        <v>115</v>
      </c>
      <c r="E19758" t="s">
        <v>115</v>
      </c>
      <c r="F19758">
        <v>165</v>
      </c>
      <c r="G19758">
        <v>93</v>
      </c>
      <c r="H19758">
        <v>123</v>
      </c>
      <c r="I19758">
        <v>363</v>
      </c>
      <c r="J19758">
        <v>0</v>
      </c>
      <c r="K19758">
        <v>2</v>
      </c>
      <c r="L19758" t="s">
        <v>570</v>
      </c>
      <c r="M19758" t="s">
        <v>1049</v>
      </c>
      <c r="N19758" t="s">
        <v>979</v>
      </c>
      <c r="O19758" t="s">
        <v>22</v>
      </c>
      <c r="P19758" t="s">
        <v>23</v>
      </c>
      <c r="Q19758" t="s">
        <v>41</v>
      </c>
    </row>
    <row r="19759" spans="1:17" x14ac:dyDescent="0.2">
      <c r="A19759" s="2">
        <v>42983</v>
      </c>
      <c r="B19759" t="s">
        <v>17</v>
      </c>
      <c r="C19759" t="s">
        <v>107</v>
      </c>
      <c r="D19759" t="s">
        <v>19</v>
      </c>
      <c r="E19759" t="s">
        <v>19</v>
      </c>
      <c r="F19759">
        <v>68</v>
      </c>
      <c r="G19759">
        <v>7</v>
      </c>
      <c r="H19759">
        <v>532</v>
      </c>
      <c r="I19759">
        <v>1249</v>
      </c>
      <c r="J19759">
        <v>1</v>
      </c>
      <c r="K19759">
        <v>0</v>
      </c>
      <c r="L19759" t="s">
        <v>20</v>
      </c>
      <c r="M19759" t="s">
        <v>21</v>
      </c>
      <c r="N19759" t="s">
        <v>17</v>
      </c>
      <c r="O19759" t="s">
        <v>22</v>
      </c>
      <c r="P19759" t="s">
        <v>23</v>
      </c>
      <c r="Q19759" t="s">
        <v>24</v>
      </c>
    </row>
    <row r="19760" spans="1:17" x14ac:dyDescent="0.2">
      <c r="A19760" s="2">
        <v>42983</v>
      </c>
      <c r="B19760" t="s">
        <v>224</v>
      </c>
      <c r="C19760" t="s">
        <v>118</v>
      </c>
      <c r="D19760" t="s">
        <v>36</v>
      </c>
      <c r="E19760" t="s">
        <v>36</v>
      </c>
      <c r="F19760">
        <v>47</v>
      </c>
      <c r="G19760">
        <v>31</v>
      </c>
      <c r="H19760">
        <v>678</v>
      </c>
      <c r="I19760">
        <v>794</v>
      </c>
      <c r="J19760">
        <v>2</v>
      </c>
      <c r="K19760">
        <v>2</v>
      </c>
      <c r="L19760" t="s">
        <v>20</v>
      </c>
      <c r="M19760" t="s">
        <v>236</v>
      </c>
      <c r="N19760" t="s">
        <v>224</v>
      </c>
      <c r="O19760" t="s">
        <v>22</v>
      </c>
      <c r="P19760" t="s">
        <v>23</v>
      </c>
      <c r="Q19760" t="s">
        <v>30</v>
      </c>
    </row>
    <row r="19761" spans="1:17" x14ac:dyDescent="0.2">
      <c r="A19761" s="2">
        <v>42983</v>
      </c>
      <c r="B19761" t="s">
        <v>648</v>
      </c>
      <c r="C19761" t="s">
        <v>425</v>
      </c>
      <c r="D19761" t="s">
        <v>115</v>
      </c>
      <c r="E19761" t="s">
        <v>115</v>
      </c>
      <c r="F19761">
        <v>176</v>
      </c>
      <c r="G19761">
        <v>134</v>
      </c>
      <c r="H19761">
        <v>108</v>
      </c>
      <c r="I19761">
        <v>231</v>
      </c>
      <c r="J19761">
        <v>1</v>
      </c>
      <c r="K19761">
        <v>2</v>
      </c>
      <c r="L19761" t="s">
        <v>570</v>
      </c>
      <c r="M19761" t="s">
        <v>717</v>
      </c>
      <c r="N19761" t="s">
        <v>648</v>
      </c>
      <c r="O19761" t="s">
        <v>22</v>
      </c>
      <c r="P19761" t="s">
        <v>23</v>
      </c>
      <c r="Q19761" t="s">
        <v>41</v>
      </c>
    </row>
    <row r="19762" spans="1:17" x14ac:dyDescent="0.2">
      <c r="A19762" s="2">
        <v>42983</v>
      </c>
      <c r="B19762" t="s">
        <v>43</v>
      </c>
      <c r="C19762" t="s">
        <v>25</v>
      </c>
      <c r="D19762" t="s">
        <v>19</v>
      </c>
      <c r="E19762" t="s">
        <v>19</v>
      </c>
      <c r="F19762">
        <v>8</v>
      </c>
      <c r="G19762">
        <v>1</v>
      </c>
      <c r="H19762">
        <v>1207</v>
      </c>
      <c r="I19762">
        <v>1604</v>
      </c>
      <c r="J19762">
        <v>1</v>
      </c>
      <c r="K19762">
        <v>1</v>
      </c>
      <c r="L19762" t="s">
        <v>20</v>
      </c>
      <c r="M19762" t="s">
        <v>60</v>
      </c>
      <c r="N19762" t="s">
        <v>43</v>
      </c>
      <c r="O19762" t="s">
        <v>22</v>
      </c>
      <c r="P19762" t="s">
        <v>23</v>
      </c>
      <c r="Q19762" t="s">
        <v>30</v>
      </c>
    </row>
    <row r="19763" spans="1:17" x14ac:dyDescent="0.2">
      <c r="A19763" s="2">
        <v>42983</v>
      </c>
      <c r="B19763" t="s">
        <v>61</v>
      </c>
      <c r="C19763" t="s">
        <v>199</v>
      </c>
      <c r="D19763" t="s">
        <v>36</v>
      </c>
      <c r="E19763" t="s">
        <v>36</v>
      </c>
      <c r="F19763">
        <v>81</v>
      </c>
      <c r="G19763">
        <v>50</v>
      </c>
      <c r="H19763">
        <v>413</v>
      </c>
      <c r="I19763">
        <v>665</v>
      </c>
      <c r="J19763">
        <v>1</v>
      </c>
      <c r="K19763">
        <v>5</v>
      </c>
      <c r="L19763" t="s">
        <v>20</v>
      </c>
      <c r="M19763" t="s">
        <v>429</v>
      </c>
      <c r="N19763" t="s">
        <v>61</v>
      </c>
      <c r="O19763" t="s">
        <v>22</v>
      </c>
      <c r="P19763" t="s">
        <v>23</v>
      </c>
      <c r="Q19763" t="s">
        <v>41</v>
      </c>
    </row>
    <row r="19764" spans="1:17" x14ac:dyDescent="0.2">
      <c r="A19764" s="2">
        <v>42983</v>
      </c>
      <c r="B19764" t="s">
        <v>890</v>
      </c>
      <c r="C19764" t="s">
        <v>128</v>
      </c>
      <c r="D19764" t="s">
        <v>36</v>
      </c>
      <c r="E19764" t="s">
        <v>36</v>
      </c>
      <c r="F19764">
        <v>28</v>
      </c>
      <c r="G19764">
        <v>34</v>
      </c>
      <c r="H19764">
        <v>822</v>
      </c>
      <c r="I19764">
        <v>776</v>
      </c>
      <c r="J19764">
        <v>2</v>
      </c>
      <c r="K19764">
        <v>2</v>
      </c>
      <c r="L19764" t="s">
        <v>20</v>
      </c>
      <c r="M19764" t="s">
        <v>920</v>
      </c>
      <c r="N19764" t="s">
        <v>890</v>
      </c>
      <c r="O19764" t="s">
        <v>22</v>
      </c>
      <c r="P19764" t="s">
        <v>23</v>
      </c>
      <c r="Q19764" t="s">
        <v>30</v>
      </c>
    </row>
    <row r="19765" spans="1:17" x14ac:dyDescent="0.2">
      <c r="A19765" s="2">
        <v>42983</v>
      </c>
      <c r="B19765" t="s">
        <v>131</v>
      </c>
      <c r="C19765" t="s">
        <v>26</v>
      </c>
      <c r="D19765" t="s">
        <v>27</v>
      </c>
      <c r="E19765" t="s">
        <v>27</v>
      </c>
      <c r="F19765">
        <v>21</v>
      </c>
      <c r="G19765">
        <v>14</v>
      </c>
      <c r="H19765">
        <v>917</v>
      </c>
      <c r="I19765">
        <v>1045</v>
      </c>
      <c r="J19765">
        <v>1</v>
      </c>
      <c r="K19765">
        <v>1</v>
      </c>
      <c r="L19765" t="s">
        <v>20</v>
      </c>
      <c r="M19765" t="s">
        <v>637</v>
      </c>
      <c r="N19765" t="s">
        <v>131</v>
      </c>
      <c r="O19765" t="s">
        <v>22</v>
      </c>
      <c r="P19765" t="s">
        <v>23</v>
      </c>
      <c r="Q19765" t="s">
        <v>30</v>
      </c>
    </row>
    <row r="19766" spans="1:17" x14ac:dyDescent="0.2">
      <c r="A19766" s="2">
        <v>42983</v>
      </c>
      <c r="B19766" t="s">
        <v>31</v>
      </c>
      <c r="C19766" t="s">
        <v>42</v>
      </c>
      <c r="D19766" t="s">
        <v>19</v>
      </c>
      <c r="E19766" t="s">
        <v>19</v>
      </c>
      <c r="F19766">
        <v>32</v>
      </c>
      <c r="G19766">
        <v>15</v>
      </c>
      <c r="H19766">
        <v>791</v>
      </c>
      <c r="I19766">
        <v>1022</v>
      </c>
      <c r="J19766">
        <v>0</v>
      </c>
      <c r="K19766">
        <v>2</v>
      </c>
      <c r="L19766" t="s">
        <v>20</v>
      </c>
      <c r="M19766" t="s">
        <v>33</v>
      </c>
      <c r="N19766" t="s">
        <v>31</v>
      </c>
      <c r="O19766" t="s">
        <v>22</v>
      </c>
      <c r="P19766" t="s">
        <v>23</v>
      </c>
      <c r="Q19766" t="s">
        <v>41</v>
      </c>
    </row>
    <row r="19767" spans="1:17" x14ac:dyDescent="0.2">
      <c r="A19767" s="2">
        <v>42983</v>
      </c>
      <c r="B19767" t="s">
        <v>183</v>
      </c>
      <c r="C19767" t="s">
        <v>208</v>
      </c>
      <c r="D19767" t="s">
        <v>36</v>
      </c>
      <c r="E19767" t="s">
        <v>36</v>
      </c>
      <c r="F19767">
        <v>25</v>
      </c>
      <c r="G19767">
        <v>73</v>
      </c>
      <c r="H19767">
        <v>866</v>
      </c>
      <c r="I19767">
        <v>463</v>
      </c>
      <c r="J19767">
        <v>1</v>
      </c>
      <c r="K19767">
        <v>0</v>
      </c>
      <c r="L19767" t="s">
        <v>20</v>
      </c>
      <c r="M19767" t="s">
        <v>682</v>
      </c>
      <c r="N19767" t="s">
        <v>183</v>
      </c>
      <c r="O19767" t="s">
        <v>22</v>
      </c>
      <c r="P19767" t="s">
        <v>23</v>
      </c>
      <c r="Q19767" t="s">
        <v>24</v>
      </c>
    </row>
    <row r="19768" spans="1:17" x14ac:dyDescent="0.2">
      <c r="A19768" s="2">
        <v>42983</v>
      </c>
      <c r="B19768" t="s">
        <v>304</v>
      </c>
      <c r="C19768" t="s">
        <v>77</v>
      </c>
      <c r="D19768" t="s">
        <v>27</v>
      </c>
      <c r="E19768" t="s">
        <v>27</v>
      </c>
      <c r="F19768">
        <v>75</v>
      </c>
      <c r="G19768">
        <v>26</v>
      </c>
      <c r="H19768">
        <v>454</v>
      </c>
      <c r="I19768">
        <v>865</v>
      </c>
      <c r="J19768">
        <v>1</v>
      </c>
      <c r="K19768">
        <v>1</v>
      </c>
      <c r="L19768" t="s">
        <v>20</v>
      </c>
      <c r="M19768" t="s">
        <v>628</v>
      </c>
      <c r="N19768" t="s">
        <v>304</v>
      </c>
      <c r="O19768" t="s">
        <v>22</v>
      </c>
      <c r="P19768" t="s">
        <v>23</v>
      </c>
      <c r="Q19768" t="s">
        <v>30</v>
      </c>
    </row>
    <row r="19769" spans="1:17" x14ac:dyDescent="0.2">
      <c r="A19769" s="2">
        <v>42983</v>
      </c>
      <c r="B19769" t="s">
        <v>76</v>
      </c>
      <c r="C19769" t="s">
        <v>168</v>
      </c>
      <c r="D19769" t="s">
        <v>50</v>
      </c>
      <c r="E19769" t="s">
        <v>50</v>
      </c>
      <c r="F19769">
        <v>20</v>
      </c>
      <c r="G19769">
        <v>27</v>
      </c>
      <c r="H19769">
        <v>926</v>
      </c>
      <c r="I19769">
        <v>843</v>
      </c>
      <c r="J19769">
        <v>2</v>
      </c>
      <c r="K19769">
        <v>0</v>
      </c>
      <c r="L19769" t="s">
        <v>20</v>
      </c>
      <c r="M19769" t="s">
        <v>78</v>
      </c>
      <c r="N19769" t="s">
        <v>76</v>
      </c>
      <c r="O19769" t="s">
        <v>22</v>
      </c>
      <c r="P19769" t="s">
        <v>23</v>
      </c>
      <c r="Q19769" t="s">
        <v>24</v>
      </c>
    </row>
    <row r="19770" spans="1:17" x14ac:dyDescent="0.2">
      <c r="A19770" s="2">
        <v>42983</v>
      </c>
      <c r="B19770" t="s">
        <v>167</v>
      </c>
      <c r="C19770" t="s">
        <v>469</v>
      </c>
      <c r="D19770" t="s">
        <v>115</v>
      </c>
      <c r="E19770" t="s">
        <v>115</v>
      </c>
      <c r="F19770">
        <v>24</v>
      </c>
      <c r="G19770">
        <v>80</v>
      </c>
      <c r="H19770">
        <v>893</v>
      </c>
      <c r="I19770">
        <v>422</v>
      </c>
      <c r="J19770">
        <v>2</v>
      </c>
      <c r="K19770">
        <v>2</v>
      </c>
      <c r="L19770" t="s">
        <v>20</v>
      </c>
      <c r="M19770" t="s">
        <v>625</v>
      </c>
      <c r="N19770" t="s">
        <v>167</v>
      </c>
      <c r="O19770" t="s">
        <v>22</v>
      </c>
      <c r="P19770" t="s">
        <v>23</v>
      </c>
      <c r="Q19770" t="s">
        <v>30</v>
      </c>
    </row>
    <row r="19771" spans="1:17" x14ac:dyDescent="0.2">
      <c r="A19771" s="2">
        <v>42983</v>
      </c>
      <c r="B19771" t="s">
        <v>164</v>
      </c>
      <c r="C19771" t="s">
        <v>176</v>
      </c>
      <c r="D19771" t="s">
        <v>115</v>
      </c>
      <c r="E19771" t="s">
        <v>115</v>
      </c>
      <c r="F19771">
        <v>102</v>
      </c>
      <c r="G19771">
        <v>74</v>
      </c>
      <c r="H19771">
        <v>323</v>
      </c>
      <c r="I19771">
        <v>458</v>
      </c>
      <c r="J19771">
        <v>1</v>
      </c>
      <c r="K19771">
        <v>0</v>
      </c>
      <c r="L19771" t="s">
        <v>20</v>
      </c>
      <c r="M19771" t="s">
        <v>640</v>
      </c>
      <c r="N19771" t="s">
        <v>177</v>
      </c>
      <c r="O19771" t="s">
        <v>122</v>
      </c>
      <c r="P19771" t="s">
        <v>23</v>
      </c>
      <c r="Q19771" t="s">
        <v>24</v>
      </c>
    </row>
    <row r="19772" spans="1:17" x14ac:dyDescent="0.2">
      <c r="A19772" s="2">
        <v>42983</v>
      </c>
      <c r="B19772" t="s">
        <v>98</v>
      </c>
      <c r="C19772" t="s">
        <v>1204</v>
      </c>
      <c r="D19772" t="s">
        <v>50</v>
      </c>
      <c r="E19772" t="s">
        <v>50</v>
      </c>
      <c r="F19772">
        <v>29</v>
      </c>
      <c r="G19772">
        <v>42</v>
      </c>
      <c r="H19772">
        <v>815</v>
      </c>
      <c r="I19772">
        <v>713</v>
      </c>
      <c r="J19772">
        <v>0</v>
      </c>
      <c r="K19772">
        <v>1</v>
      </c>
      <c r="L19772" t="s">
        <v>20</v>
      </c>
      <c r="M19772" t="s">
        <v>99</v>
      </c>
      <c r="N19772" t="s">
        <v>98</v>
      </c>
      <c r="O19772" t="s">
        <v>22</v>
      </c>
      <c r="P19772" t="s">
        <v>23</v>
      </c>
      <c r="Q19772" t="s">
        <v>41</v>
      </c>
    </row>
    <row r="19773" spans="1:17" x14ac:dyDescent="0.2">
      <c r="A19773" s="2">
        <v>42983</v>
      </c>
      <c r="B19773" t="s">
        <v>119</v>
      </c>
      <c r="C19773" t="s">
        <v>123</v>
      </c>
      <c r="D19773" t="s">
        <v>50</v>
      </c>
      <c r="E19773" t="s">
        <v>50</v>
      </c>
      <c r="F19773">
        <v>12</v>
      </c>
      <c r="G19773">
        <v>70</v>
      </c>
      <c r="H19773">
        <v>1059</v>
      </c>
      <c r="I19773">
        <v>512</v>
      </c>
      <c r="J19773">
        <v>1</v>
      </c>
      <c r="K19773">
        <v>0</v>
      </c>
      <c r="L19773" t="s">
        <v>20</v>
      </c>
      <c r="M19773" t="s">
        <v>546</v>
      </c>
      <c r="N19773" t="s">
        <v>119</v>
      </c>
      <c r="O19773" t="s">
        <v>22</v>
      </c>
      <c r="P19773" t="s">
        <v>23</v>
      </c>
      <c r="Q19773" t="s">
        <v>24</v>
      </c>
    </row>
    <row r="19774" spans="1:17" x14ac:dyDescent="0.2">
      <c r="A19774" s="2">
        <v>42983</v>
      </c>
      <c r="B19774" t="s">
        <v>136</v>
      </c>
      <c r="C19774" t="s">
        <v>141</v>
      </c>
      <c r="D19774" t="s">
        <v>36</v>
      </c>
      <c r="E19774" t="s">
        <v>36</v>
      </c>
      <c r="F19774">
        <v>54</v>
      </c>
      <c r="G19774">
        <v>88</v>
      </c>
      <c r="H19774">
        <v>635</v>
      </c>
      <c r="I19774">
        <v>380</v>
      </c>
      <c r="J19774">
        <v>1</v>
      </c>
      <c r="K19774">
        <v>2</v>
      </c>
      <c r="L19774" t="s">
        <v>20</v>
      </c>
      <c r="M19774" t="s">
        <v>431</v>
      </c>
      <c r="N19774" t="s">
        <v>136</v>
      </c>
      <c r="O19774" t="s">
        <v>22</v>
      </c>
      <c r="P19774" t="s">
        <v>23</v>
      </c>
      <c r="Q19774" t="s">
        <v>41</v>
      </c>
    </row>
    <row r="19775" spans="1:17" x14ac:dyDescent="0.2">
      <c r="A19775" s="2">
        <v>42983</v>
      </c>
      <c r="B19775" t="s">
        <v>177</v>
      </c>
      <c r="C19775" t="s">
        <v>1073</v>
      </c>
      <c r="D19775" t="s">
        <v>115</v>
      </c>
      <c r="E19775" t="s">
        <v>115</v>
      </c>
      <c r="F19775">
        <v>108</v>
      </c>
      <c r="G19775">
        <v>156</v>
      </c>
      <c r="H19775">
        <v>298</v>
      </c>
      <c r="I19775">
        <v>160</v>
      </c>
      <c r="J19775">
        <v>4</v>
      </c>
      <c r="K19775">
        <v>1</v>
      </c>
      <c r="L19775" t="s">
        <v>570</v>
      </c>
      <c r="M19775" t="s">
        <v>640</v>
      </c>
      <c r="N19775" t="s">
        <v>177</v>
      </c>
      <c r="O19775" t="s">
        <v>22</v>
      </c>
      <c r="P19775" t="s">
        <v>23</v>
      </c>
      <c r="Q19775" t="s">
        <v>24</v>
      </c>
    </row>
    <row r="19776" spans="1:17" x14ac:dyDescent="0.2">
      <c r="A19776" s="2">
        <v>42983</v>
      </c>
      <c r="B19776" t="s">
        <v>163</v>
      </c>
      <c r="C19776" t="s">
        <v>464</v>
      </c>
      <c r="D19776" t="s">
        <v>115</v>
      </c>
      <c r="E19776" t="s">
        <v>115</v>
      </c>
      <c r="F19776">
        <v>110</v>
      </c>
      <c r="G19776">
        <v>125</v>
      </c>
      <c r="H19776">
        <v>292</v>
      </c>
      <c r="I19776">
        <v>254</v>
      </c>
      <c r="J19776">
        <v>2</v>
      </c>
      <c r="K19776">
        <v>2</v>
      </c>
      <c r="L19776" t="s">
        <v>570</v>
      </c>
      <c r="M19776" t="s">
        <v>1074</v>
      </c>
      <c r="N19776" t="s">
        <v>163</v>
      </c>
      <c r="O19776" t="s">
        <v>22</v>
      </c>
      <c r="P19776" t="s">
        <v>23</v>
      </c>
      <c r="Q19776" t="s">
        <v>30</v>
      </c>
    </row>
    <row r="19777" spans="1:17" x14ac:dyDescent="0.2">
      <c r="A19777" s="2">
        <v>42983</v>
      </c>
      <c r="B19777" t="s">
        <v>1692</v>
      </c>
      <c r="C19777" t="s">
        <v>70</v>
      </c>
      <c r="D19777" t="s">
        <v>50</v>
      </c>
      <c r="E19777" t="s">
        <v>50</v>
      </c>
      <c r="F19777">
        <v>180</v>
      </c>
      <c r="G19777">
        <v>110</v>
      </c>
      <c r="H19777">
        <v>90</v>
      </c>
      <c r="I19777">
        <v>293</v>
      </c>
      <c r="J19777">
        <v>0</v>
      </c>
      <c r="K19777">
        <v>1</v>
      </c>
      <c r="L19777" t="s">
        <v>20</v>
      </c>
      <c r="M19777" t="s">
        <v>1075</v>
      </c>
      <c r="N19777" t="s">
        <v>85</v>
      </c>
      <c r="O19777" t="s">
        <v>122</v>
      </c>
      <c r="P19777" t="s">
        <v>23</v>
      </c>
      <c r="Q19777" t="s">
        <v>41</v>
      </c>
    </row>
    <row r="19778" spans="1:17" x14ac:dyDescent="0.2">
      <c r="A19778" s="2">
        <v>42983</v>
      </c>
      <c r="B19778" t="s">
        <v>174</v>
      </c>
      <c r="C19778" t="s">
        <v>106</v>
      </c>
      <c r="D19778" t="s">
        <v>50</v>
      </c>
      <c r="E19778" t="s">
        <v>50</v>
      </c>
      <c r="F19778">
        <v>190</v>
      </c>
      <c r="G19778">
        <v>11</v>
      </c>
      <c r="H19778">
        <v>55</v>
      </c>
      <c r="I19778">
        <v>1113</v>
      </c>
      <c r="J19778">
        <v>0</v>
      </c>
      <c r="K19778">
        <v>8</v>
      </c>
      <c r="L19778" t="s">
        <v>20</v>
      </c>
      <c r="M19778" t="s">
        <v>820</v>
      </c>
      <c r="N19778" t="s">
        <v>174</v>
      </c>
      <c r="O19778" t="s">
        <v>22</v>
      </c>
      <c r="P19778" t="s">
        <v>23</v>
      </c>
      <c r="Q19778" t="s">
        <v>41</v>
      </c>
    </row>
    <row r="19779" spans="1:17" x14ac:dyDescent="0.2">
      <c r="A19779" s="2">
        <v>42983</v>
      </c>
      <c r="B19779" t="s">
        <v>571</v>
      </c>
      <c r="C19779" t="s">
        <v>388</v>
      </c>
      <c r="D19779" t="s">
        <v>115</v>
      </c>
      <c r="E19779" t="s">
        <v>115</v>
      </c>
      <c r="F19779">
        <v>183</v>
      </c>
      <c r="G19779">
        <v>97</v>
      </c>
      <c r="H19779">
        <v>78</v>
      </c>
      <c r="I19779">
        <v>340</v>
      </c>
      <c r="J19779">
        <v>0</v>
      </c>
      <c r="K19779">
        <v>2</v>
      </c>
      <c r="L19779" t="s">
        <v>570</v>
      </c>
      <c r="M19779" t="s">
        <v>571</v>
      </c>
      <c r="N19779" t="s">
        <v>571</v>
      </c>
      <c r="O19779" t="s">
        <v>22</v>
      </c>
      <c r="P19779" t="s">
        <v>23</v>
      </c>
      <c r="Q19779" t="s">
        <v>41</v>
      </c>
    </row>
    <row r="19780" spans="1:17" x14ac:dyDescent="0.2">
      <c r="A19780" s="2">
        <v>42983</v>
      </c>
      <c r="B19780" t="s">
        <v>328</v>
      </c>
      <c r="C19780" t="s">
        <v>85</v>
      </c>
      <c r="D19780" t="s">
        <v>50</v>
      </c>
      <c r="E19780" t="s">
        <v>50</v>
      </c>
      <c r="F19780">
        <v>135</v>
      </c>
      <c r="G19780">
        <v>63</v>
      </c>
      <c r="H19780">
        <v>228</v>
      </c>
      <c r="I19780">
        <v>582</v>
      </c>
      <c r="J19780">
        <v>1</v>
      </c>
      <c r="K19780">
        <v>1</v>
      </c>
      <c r="L19780" t="s">
        <v>20</v>
      </c>
      <c r="M19780" t="s">
        <v>475</v>
      </c>
      <c r="N19780" t="s">
        <v>328</v>
      </c>
      <c r="O19780" t="s">
        <v>22</v>
      </c>
      <c r="P19780" t="s">
        <v>23</v>
      </c>
      <c r="Q19780" t="s">
        <v>30</v>
      </c>
    </row>
    <row r="19781" spans="1:17" x14ac:dyDescent="0.2">
      <c r="A19781" s="2">
        <v>42983</v>
      </c>
      <c r="B19781" t="s">
        <v>391</v>
      </c>
      <c r="C19781" t="s">
        <v>254</v>
      </c>
      <c r="D19781" t="s">
        <v>115</v>
      </c>
      <c r="E19781" t="s">
        <v>115</v>
      </c>
      <c r="F19781">
        <v>166</v>
      </c>
      <c r="G19781">
        <v>146</v>
      </c>
      <c r="H19781">
        <v>118</v>
      </c>
      <c r="I19781">
        <v>192</v>
      </c>
      <c r="J19781">
        <v>1</v>
      </c>
      <c r="K19781">
        <v>1</v>
      </c>
      <c r="L19781" t="s">
        <v>570</v>
      </c>
      <c r="M19781" t="s">
        <v>1705</v>
      </c>
      <c r="N19781" t="s">
        <v>391</v>
      </c>
      <c r="O19781" t="s">
        <v>22</v>
      </c>
      <c r="P19781" t="s">
        <v>23</v>
      </c>
      <c r="Q19781" t="s">
        <v>30</v>
      </c>
    </row>
    <row r="19782" spans="1:17" x14ac:dyDescent="0.2">
      <c r="A19782" s="2">
        <v>42983</v>
      </c>
      <c r="B19782" t="s">
        <v>111</v>
      </c>
      <c r="C19782" t="s">
        <v>110</v>
      </c>
      <c r="D19782" t="s">
        <v>36</v>
      </c>
      <c r="E19782" t="s">
        <v>36</v>
      </c>
      <c r="F19782">
        <v>65</v>
      </c>
      <c r="G19782">
        <v>60</v>
      </c>
      <c r="H19782">
        <v>544</v>
      </c>
      <c r="I19782">
        <v>599</v>
      </c>
      <c r="J19782">
        <v>0</v>
      </c>
      <c r="K19782">
        <v>0</v>
      </c>
      <c r="L19782" t="s">
        <v>20</v>
      </c>
      <c r="M19782" t="s">
        <v>218</v>
      </c>
      <c r="N19782" t="s">
        <v>111</v>
      </c>
      <c r="O19782" t="s">
        <v>22</v>
      </c>
      <c r="P19782" t="s">
        <v>23</v>
      </c>
      <c r="Q19782" t="s">
        <v>30</v>
      </c>
    </row>
    <row r="19783" spans="1:17" x14ac:dyDescent="0.2">
      <c r="A19783" s="2">
        <v>42983</v>
      </c>
      <c r="B19783" t="s">
        <v>197</v>
      </c>
      <c r="C19783" t="s">
        <v>237</v>
      </c>
      <c r="D19783" t="s">
        <v>36</v>
      </c>
      <c r="E19783" t="s">
        <v>36</v>
      </c>
      <c r="F19783">
        <v>86</v>
      </c>
      <c r="G19783">
        <v>116</v>
      </c>
      <c r="H19783">
        <v>384</v>
      </c>
      <c r="I19783">
        <v>271</v>
      </c>
      <c r="J19783">
        <v>0</v>
      </c>
      <c r="K19783">
        <v>2</v>
      </c>
      <c r="L19783" t="s">
        <v>28</v>
      </c>
      <c r="M19783" t="s">
        <v>884</v>
      </c>
      <c r="N19783" t="s">
        <v>110</v>
      </c>
      <c r="O19783" t="s">
        <v>122</v>
      </c>
      <c r="P19783" t="s">
        <v>23</v>
      </c>
      <c r="Q19783" t="s">
        <v>41</v>
      </c>
    </row>
    <row r="19784" spans="1:17" x14ac:dyDescent="0.2">
      <c r="A19784" s="2">
        <v>42983</v>
      </c>
      <c r="B19784" t="s">
        <v>384</v>
      </c>
      <c r="C19784" t="s">
        <v>161</v>
      </c>
      <c r="D19784" t="s">
        <v>50</v>
      </c>
      <c r="E19784" t="s">
        <v>50</v>
      </c>
      <c r="F19784">
        <v>159</v>
      </c>
      <c r="G19784">
        <v>18</v>
      </c>
      <c r="H19784">
        <v>154</v>
      </c>
      <c r="I19784">
        <v>950</v>
      </c>
      <c r="J19784">
        <v>0</v>
      </c>
      <c r="K19784">
        <v>2</v>
      </c>
      <c r="L19784" t="s">
        <v>20</v>
      </c>
      <c r="M19784" t="s">
        <v>395</v>
      </c>
      <c r="N19784" t="s">
        <v>384</v>
      </c>
      <c r="O19784" t="s">
        <v>22</v>
      </c>
      <c r="P19784" t="s">
        <v>23</v>
      </c>
      <c r="Q19784" t="s">
        <v>41</v>
      </c>
    </row>
    <row r="19785" spans="1:17" x14ac:dyDescent="0.2">
      <c r="A19785" s="2">
        <v>42983</v>
      </c>
      <c r="B19785" t="s">
        <v>459</v>
      </c>
      <c r="C19785" t="s">
        <v>602</v>
      </c>
      <c r="D19785" t="s">
        <v>115</v>
      </c>
      <c r="E19785" t="s">
        <v>115</v>
      </c>
      <c r="F19785">
        <v>169</v>
      </c>
      <c r="G19785">
        <v>151</v>
      </c>
      <c r="H19785">
        <v>116</v>
      </c>
      <c r="I19785">
        <v>180</v>
      </c>
      <c r="J19785">
        <v>1</v>
      </c>
      <c r="K19785">
        <v>2</v>
      </c>
      <c r="L19785" t="s">
        <v>570</v>
      </c>
      <c r="M19785" t="s">
        <v>1726</v>
      </c>
      <c r="N19785" t="s">
        <v>459</v>
      </c>
      <c r="O19785" t="s">
        <v>22</v>
      </c>
      <c r="P19785" t="s">
        <v>23</v>
      </c>
      <c r="Q19785" t="s">
        <v>41</v>
      </c>
    </row>
    <row r="19786" spans="1:17" x14ac:dyDescent="0.2">
      <c r="A19786" s="2">
        <v>42983</v>
      </c>
      <c r="B19786" t="s">
        <v>239</v>
      </c>
      <c r="C19786" t="s">
        <v>629</v>
      </c>
      <c r="D19786" t="s">
        <v>115</v>
      </c>
      <c r="E19786" t="s">
        <v>36</v>
      </c>
      <c r="F19786">
        <v>120</v>
      </c>
      <c r="G19786">
        <v>142</v>
      </c>
      <c r="H19786">
        <v>259</v>
      </c>
      <c r="I19786">
        <v>198</v>
      </c>
      <c r="J19786">
        <v>5</v>
      </c>
      <c r="K19786">
        <v>0</v>
      </c>
      <c r="L19786" t="s">
        <v>570</v>
      </c>
      <c r="M19786" t="s">
        <v>240</v>
      </c>
      <c r="N19786" t="s">
        <v>239</v>
      </c>
      <c r="O19786" t="s">
        <v>22</v>
      </c>
      <c r="P19786" t="s">
        <v>23</v>
      </c>
      <c r="Q19786" t="s">
        <v>24</v>
      </c>
    </row>
    <row r="19787" spans="1:17" x14ac:dyDescent="0.2">
      <c r="A19787" s="2">
        <v>42983</v>
      </c>
      <c r="B19787" t="s">
        <v>531</v>
      </c>
      <c r="C19787" t="s">
        <v>282</v>
      </c>
      <c r="D19787" t="s">
        <v>27</v>
      </c>
      <c r="E19787" t="s">
        <v>19</v>
      </c>
      <c r="F19787">
        <v>61</v>
      </c>
      <c r="G19787">
        <v>83</v>
      </c>
      <c r="H19787">
        <v>592</v>
      </c>
      <c r="I19787">
        <v>399</v>
      </c>
      <c r="J19787">
        <v>3</v>
      </c>
      <c r="K19787">
        <v>0</v>
      </c>
      <c r="L19787" t="s">
        <v>20</v>
      </c>
      <c r="M19787" t="s">
        <v>534</v>
      </c>
      <c r="N19787" t="s">
        <v>531</v>
      </c>
      <c r="O19787" t="s">
        <v>22</v>
      </c>
      <c r="P19787" t="s">
        <v>23</v>
      </c>
      <c r="Q19787" t="s">
        <v>24</v>
      </c>
    </row>
    <row r="19788" spans="1:17" x14ac:dyDescent="0.2">
      <c r="A19788" s="2">
        <v>42983</v>
      </c>
      <c r="B19788" t="s">
        <v>38</v>
      </c>
      <c r="C19788" t="s">
        <v>18</v>
      </c>
      <c r="D19788" t="s">
        <v>19</v>
      </c>
      <c r="E19788" t="s">
        <v>19</v>
      </c>
      <c r="F19788">
        <v>40</v>
      </c>
      <c r="G19788">
        <v>17</v>
      </c>
      <c r="H19788">
        <v>713</v>
      </c>
      <c r="I19788">
        <v>995</v>
      </c>
      <c r="J19788">
        <v>1</v>
      </c>
      <c r="K19788">
        <v>2</v>
      </c>
      <c r="L19788" t="s">
        <v>20</v>
      </c>
      <c r="M19788" t="s">
        <v>40</v>
      </c>
      <c r="N19788" t="s">
        <v>38</v>
      </c>
      <c r="O19788" t="s">
        <v>22</v>
      </c>
      <c r="P19788" t="s">
        <v>23</v>
      </c>
      <c r="Q19788" t="s">
        <v>41</v>
      </c>
    </row>
    <row r="19789" spans="1:17" x14ac:dyDescent="0.2">
      <c r="A19789" s="2">
        <v>42983</v>
      </c>
      <c r="B19789" t="s">
        <v>572</v>
      </c>
      <c r="C19789" t="s">
        <v>389</v>
      </c>
      <c r="D19789" t="s">
        <v>115</v>
      </c>
      <c r="E19789" t="s">
        <v>115</v>
      </c>
      <c r="F19789">
        <v>127</v>
      </c>
      <c r="G19789">
        <v>146</v>
      </c>
      <c r="H19789">
        <v>249</v>
      </c>
      <c r="I19789">
        <v>191</v>
      </c>
      <c r="J19789">
        <v>2</v>
      </c>
      <c r="K19789">
        <v>2</v>
      </c>
      <c r="L19789" t="s">
        <v>570</v>
      </c>
      <c r="M19789" t="s">
        <v>1247</v>
      </c>
      <c r="N19789" t="s">
        <v>572</v>
      </c>
      <c r="O19789" t="s">
        <v>22</v>
      </c>
      <c r="P19789" t="s">
        <v>23</v>
      </c>
      <c r="Q19789" t="s">
        <v>30</v>
      </c>
    </row>
    <row r="19790" spans="1:17" x14ac:dyDescent="0.2">
      <c r="A19790" s="2">
        <v>42983</v>
      </c>
      <c r="B19790" t="s">
        <v>166</v>
      </c>
      <c r="C19790" t="s">
        <v>182</v>
      </c>
      <c r="D19790" t="s">
        <v>115</v>
      </c>
      <c r="E19790" t="s">
        <v>115</v>
      </c>
      <c r="F19790">
        <v>78</v>
      </c>
      <c r="G19790">
        <v>77</v>
      </c>
      <c r="H19790">
        <v>432</v>
      </c>
      <c r="I19790">
        <v>446</v>
      </c>
      <c r="J19790">
        <v>1</v>
      </c>
      <c r="K19790">
        <v>2</v>
      </c>
      <c r="L19790" t="s">
        <v>20</v>
      </c>
      <c r="M19790" t="s">
        <v>165</v>
      </c>
      <c r="N19790" t="s">
        <v>166</v>
      </c>
      <c r="O19790" t="s">
        <v>22</v>
      </c>
      <c r="P19790" t="s">
        <v>23</v>
      </c>
      <c r="Q19790" t="s">
        <v>41</v>
      </c>
    </row>
    <row r="19791" spans="1:17" x14ac:dyDescent="0.2">
      <c r="A19791" s="2">
        <v>42983</v>
      </c>
      <c r="B19791" t="s">
        <v>113</v>
      </c>
      <c r="C19791" t="s">
        <v>143</v>
      </c>
      <c r="D19791" t="s">
        <v>115</v>
      </c>
      <c r="E19791" t="s">
        <v>115</v>
      </c>
      <c r="F19791">
        <v>59</v>
      </c>
      <c r="G19791">
        <v>44</v>
      </c>
      <c r="H19791">
        <v>600</v>
      </c>
      <c r="I19791">
        <v>696</v>
      </c>
      <c r="J19791">
        <v>1</v>
      </c>
      <c r="K19791">
        <v>0</v>
      </c>
      <c r="L19791" t="s">
        <v>20</v>
      </c>
      <c r="M19791" t="s">
        <v>245</v>
      </c>
      <c r="N19791" t="s">
        <v>113</v>
      </c>
      <c r="O19791" t="s">
        <v>22</v>
      </c>
      <c r="P19791" t="s">
        <v>23</v>
      </c>
      <c r="Q19791" t="s">
        <v>24</v>
      </c>
    </row>
    <row r="19792" spans="1:17" x14ac:dyDescent="0.2">
      <c r="A19792" s="2">
        <v>42983</v>
      </c>
      <c r="B19792" t="s">
        <v>443</v>
      </c>
      <c r="C19792" t="s">
        <v>583</v>
      </c>
      <c r="D19792" t="s">
        <v>115</v>
      </c>
      <c r="E19792" t="s">
        <v>115</v>
      </c>
      <c r="F19792">
        <v>171</v>
      </c>
      <c r="G19792">
        <v>141</v>
      </c>
      <c r="H19792">
        <v>116</v>
      </c>
      <c r="I19792">
        <v>199</v>
      </c>
      <c r="J19792">
        <v>1</v>
      </c>
      <c r="K19792">
        <v>1</v>
      </c>
      <c r="L19792" t="s">
        <v>570</v>
      </c>
      <c r="M19792" t="s">
        <v>1043</v>
      </c>
      <c r="N19792" t="s">
        <v>443</v>
      </c>
      <c r="O19792" t="s">
        <v>22</v>
      </c>
      <c r="P19792" t="s">
        <v>23</v>
      </c>
      <c r="Q19792" t="s">
        <v>30</v>
      </c>
    </row>
    <row r="19793" spans="1:17" x14ac:dyDescent="0.2">
      <c r="A19793" s="2">
        <v>42983</v>
      </c>
      <c r="B19793" t="s">
        <v>354</v>
      </c>
      <c r="C19793" t="s">
        <v>442</v>
      </c>
      <c r="D19793" t="s">
        <v>57</v>
      </c>
      <c r="E19793" t="s">
        <v>57</v>
      </c>
      <c r="F19793">
        <v>155</v>
      </c>
      <c r="G19793">
        <v>123</v>
      </c>
      <c r="H19793">
        <v>162</v>
      </c>
      <c r="I19793">
        <v>258</v>
      </c>
      <c r="J19793">
        <v>2</v>
      </c>
      <c r="K19793">
        <v>2</v>
      </c>
      <c r="L19793" t="s">
        <v>20</v>
      </c>
      <c r="M19793" t="s">
        <v>357</v>
      </c>
      <c r="N19793" t="s">
        <v>354</v>
      </c>
      <c r="O19793" t="s">
        <v>22</v>
      </c>
      <c r="P19793" t="s">
        <v>23</v>
      </c>
      <c r="Q19793" t="s">
        <v>30</v>
      </c>
    </row>
    <row r="19794" spans="1:17" x14ac:dyDescent="0.2">
      <c r="A19794" s="2">
        <v>42983</v>
      </c>
      <c r="B19794" t="s">
        <v>149</v>
      </c>
      <c r="C19794" t="s">
        <v>548</v>
      </c>
      <c r="D19794" t="s">
        <v>36</v>
      </c>
      <c r="E19794" t="s">
        <v>36</v>
      </c>
      <c r="F19794">
        <v>66</v>
      </c>
      <c r="G19794">
        <v>114</v>
      </c>
      <c r="H19794">
        <v>535</v>
      </c>
      <c r="I19794">
        <v>283</v>
      </c>
      <c r="J19794">
        <v>1</v>
      </c>
      <c r="K19794">
        <v>2</v>
      </c>
      <c r="L19794" t="s">
        <v>20</v>
      </c>
      <c r="M19794" t="s">
        <v>566</v>
      </c>
      <c r="N19794" t="s">
        <v>149</v>
      </c>
      <c r="O19794" t="s">
        <v>22</v>
      </c>
      <c r="P19794" t="s">
        <v>23</v>
      </c>
      <c r="Q19794" t="s">
        <v>41</v>
      </c>
    </row>
    <row r="19795" spans="1:17" x14ac:dyDescent="0.2">
      <c r="A19795" s="2">
        <v>42983</v>
      </c>
      <c r="B19795" t="s">
        <v>180</v>
      </c>
      <c r="C19795" t="s">
        <v>274</v>
      </c>
      <c r="D19795" t="s">
        <v>50</v>
      </c>
      <c r="E19795" t="s">
        <v>50</v>
      </c>
      <c r="F19795">
        <v>33</v>
      </c>
      <c r="G19795">
        <v>16</v>
      </c>
      <c r="H19795">
        <v>778</v>
      </c>
      <c r="I19795">
        <v>1007</v>
      </c>
      <c r="J19795">
        <v>1</v>
      </c>
      <c r="K19795">
        <v>0</v>
      </c>
      <c r="L19795" t="s">
        <v>20</v>
      </c>
      <c r="M19795" t="s">
        <v>1706</v>
      </c>
      <c r="N19795" t="s">
        <v>180</v>
      </c>
      <c r="O19795" t="s">
        <v>22</v>
      </c>
      <c r="P19795" t="s">
        <v>23</v>
      </c>
      <c r="Q19795" t="s">
        <v>24</v>
      </c>
    </row>
    <row r="19796" spans="1:17" x14ac:dyDescent="0.2">
      <c r="A19796" s="2">
        <v>42983</v>
      </c>
      <c r="B19796" t="s">
        <v>449</v>
      </c>
      <c r="C19796" t="s">
        <v>133</v>
      </c>
      <c r="D19796" t="s">
        <v>115</v>
      </c>
      <c r="E19796" t="s">
        <v>115</v>
      </c>
      <c r="F19796">
        <v>64</v>
      </c>
      <c r="G19796">
        <v>49</v>
      </c>
      <c r="H19796">
        <v>578</v>
      </c>
      <c r="I19796">
        <v>673</v>
      </c>
      <c r="J19796">
        <v>0</v>
      </c>
      <c r="K19796">
        <v>0</v>
      </c>
      <c r="L19796" t="s">
        <v>20</v>
      </c>
      <c r="M19796" t="s">
        <v>530</v>
      </c>
      <c r="N19796" t="s">
        <v>449</v>
      </c>
      <c r="O19796" t="s">
        <v>22</v>
      </c>
      <c r="P19796" t="s">
        <v>23</v>
      </c>
      <c r="Q19796" t="s">
        <v>30</v>
      </c>
    </row>
    <row r="19797" spans="1:17" x14ac:dyDescent="0.2">
      <c r="A19797" s="2">
        <v>43010</v>
      </c>
      <c r="B19797" t="s">
        <v>571</v>
      </c>
      <c r="C19797" t="s">
        <v>649</v>
      </c>
      <c r="D19797" t="s">
        <v>115</v>
      </c>
      <c r="E19797" t="s">
        <v>115</v>
      </c>
      <c r="F19797">
        <v>182</v>
      </c>
      <c r="G19797">
        <v>166</v>
      </c>
      <c r="H19797">
        <v>72</v>
      </c>
      <c r="I19797">
        <v>125</v>
      </c>
      <c r="J19797">
        <v>3</v>
      </c>
      <c r="K19797">
        <v>1</v>
      </c>
      <c r="L19797" t="s">
        <v>28</v>
      </c>
      <c r="M19797" t="s">
        <v>571</v>
      </c>
      <c r="N19797" t="s">
        <v>571</v>
      </c>
      <c r="O19797" t="s">
        <v>22</v>
      </c>
      <c r="P19797" t="s">
        <v>23</v>
      </c>
      <c r="Q19797" t="s">
        <v>24</v>
      </c>
    </row>
    <row r="19798" spans="1:17" x14ac:dyDescent="0.2">
      <c r="A19798" s="2">
        <v>43013</v>
      </c>
      <c r="B19798" t="s">
        <v>39</v>
      </c>
      <c r="C19798" t="s">
        <v>42</v>
      </c>
      <c r="D19798" t="s">
        <v>19</v>
      </c>
      <c r="E19798" t="s">
        <v>19</v>
      </c>
      <c r="F19798">
        <v>4</v>
      </c>
      <c r="G19798">
        <v>12</v>
      </c>
      <c r="H19798">
        <v>1325</v>
      </c>
      <c r="I19798">
        <v>1102</v>
      </c>
      <c r="J19798">
        <v>0</v>
      </c>
      <c r="K19798">
        <v>0</v>
      </c>
      <c r="L19798" t="s">
        <v>20</v>
      </c>
      <c r="M19798" t="s">
        <v>65</v>
      </c>
      <c r="N19798" t="s">
        <v>39</v>
      </c>
      <c r="O19798" t="s">
        <v>22</v>
      </c>
      <c r="P19798" t="s">
        <v>23</v>
      </c>
      <c r="Q19798" t="s">
        <v>30</v>
      </c>
    </row>
    <row r="19799" spans="1:17" x14ac:dyDescent="0.2">
      <c r="A19799" s="2">
        <v>43013</v>
      </c>
      <c r="B19799" t="s">
        <v>286</v>
      </c>
      <c r="C19799" t="s">
        <v>90</v>
      </c>
      <c r="D19799" t="s">
        <v>50</v>
      </c>
      <c r="E19799" t="s">
        <v>50</v>
      </c>
      <c r="F19799">
        <v>83</v>
      </c>
      <c r="G19799">
        <v>6</v>
      </c>
      <c r="H19799">
        <v>413</v>
      </c>
      <c r="I19799">
        <v>1249</v>
      </c>
      <c r="J19799">
        <v>1</v>
      </c>
      <c r="K19799">
        <v>6</v>
      </c>
      <c r="L19799" t="s">
        <v>20</v>
      </c>
      <c r="M19799" t="s">
        <v>359</v>
      </c>
      <c r="N19799" t="s">
        <v>286</v>
      </c>
      <c r="O19799" t="s">
        <v>22</v>
      </c>
      <c r="P19799" t="s">
        <v>23</v>
      </c>
      <c r="Q19799" t="s">
        <v>41</v>
      </c>
    </row>
    <row r="19800" spans="1:17" x14ac:dyDescent="0.2">
      <c r="A19800" s="2">
        <v>43013</v>
      </c>
      <c r="B19800" t="s">
        <v>386</v>
      </c>
      <c r="C19800" t="s">
        <v>293</v>
      </c>
      <c r="D19800" t="s">
        <v>50</v>
      </c>
      <c r="E19800" t="s">
        <v>50</v>
      </c>
      <c r="F19800">
        <v>92</v>
      </c>
      <c r="G19800">
        <v>58</v>
      </c>
      <c r="H19800">
        <v>388</v>
      </c>
      <c r="I19800">
        <v>629</v>
      </c>
      <c r="J19800">
        <v>1</v>
      </c>
      <c r="K19800">
        <v>2</v>
      </c>
      <c r="L19800" t="s">
        <v>20</v>
      </c>
      <c r="M19800" t="s">
        <v>595</v>
      </c>
      <c r="N19800" t="s">
        <v>386</v>
      </c>
      <c r="O19800" t="s">
        <v>22</v>
      </c>
      <c r="P19800" t="s">
        <v>23</v>
      </c>
      <c r="Q19800" t="s">
        <v>41</v>
      </c>
    </row>
    <row r="19801" spans="1:17" x14ac:dyDescent="0.2">
      <c r="A19801" s="2">
        <v>43013</v>
      </c>
      <c r="B19801" t="s">
        <v>17</v>
      </c>
      <c r="C19801" t="s">
        <v>25</v>
      </c>
      <c r="D19801" t="s">
        <v>19</v>
      </c>
      <c r="E19801" t="s">
        <v>19</v>
      </c>
      <c r="F19801">
        <v>46</v>
      </c>
      <c r="G19801">
        <v>2</v>
      </c>
      <c r="H19801">
        <v>666</v>
      </c>
      <c r="I19801">
        <v>1589</v>
      </c>
      <c r="J19801">
        <v>0</v>
      </c>
      <c r="K19801">
        <v>0</v>
      </c>
      <c r="L19801" t="s">
        <v>20</v>
      </c>
      <c r="M19801" t="s">
        <v>21</v>
      </c>
      <c r="N19801" t="s">
        <v>17</v>
      </c>
      <c r="O19801" t="s">
        <v>22</v>
      </c>
      <c r="P19801" t="s">
        <v>23</v>
      </c>
      <c r="Q19801" t="s">
        <v>30</v>
      </c>
    </row>
    <row r="19802" spans="1:17" x14ac:dyDescent="0.2">
      <c r="A19802" s="2">
        <v>43013</v>
      </c>
      <c r="B19802" t="s">
        <v>213</v>
      </c>
      <c r="C19802" t="s">
        <v>114</v>
      </c>
      <c r="D19802" t="s">
        <v>115</v>
      </c>
      <c r="E19802" t="s">
        <v>115</v>
      </c>
      <c r="F19802">
        <v>152</v>
      </c>
      <c r="G19802">
        <v>137</v>
      </c>
      <c r="H19802">
        <v>172</v>
      </c>
      <c r="I19802">
        <v>218</v>
      </c>
      <c r="J19802">
        <v>1</v>
      </c>
      <c r="K19802">
        <v>3</v>
      </c>
      <c r="L19802" t="s">
        <v>28</v>
      </c>
      <c r="M19802" t="s">
        <v>1727</v>
      </c>
      <c r="N19802" t="s">
        <v>213</v>
      </c>
      <c r="O19802" t="s">
        <v>22</v>
      </c>
      <c r="P19802" t="s">
        <v>23</v>
      </c>
      <c r="Q19802" t="s">
        <v>41</v>
      </c>
    </row>
    <row r="19803" spans="1:17" x14ac:dyDescent="0.2">
      <c r="A19803" s="2">
        <v>43013</v>
      </c>
      <c r="B19803" t="s">
        <v>107</v>
      </c>
      <c r="C19803" t="s">
        <v>31</v>
      </c>
      <c r="D19803" t="s">
        <v>19</v>
      </c>
      <c r="E19803" t="s">
        <v>19</v>
      </c>
      <c r="F19803">
        <v>9</v>
      </c>
      <c r="G19803">
        <v>35</v>
      </c>
      <c r="H19803">
        <v>1194</v>
      </c>
      <c r="I19803">
        <v>767</v>
      </c>
      <c r="J19803">
        <v>2</v>
      </c>
      <c r="K19803">
        <v>1</v>
      </c>
      <c r="L19803" t="s">
        <v>20</v>
      </c>
      <c r="M19803" t="s">
        <v>310</v>
      </c>
      <c r="N19803" t="s">
        <v>107</v>
      </c>
      <c r="O19803" t="s">
        <v>22</v>
      </c>
      <c r="P19803" t="s">
        <v>23</v>
      </c>
      <c r="Q19803" t="s">
        <v>24</v>
      </c>
    </row>
    <row r="19804" spans="1:17" x14ac:dyDescent="0.2">
      <c r="A19804" s="2">
        <v>43013</v>
      </c>
      <c r="B19804" t="s">
        <v>43</v>
      </c>
      <c r="C19804" t="s">
        <v>38</v>
      </c>
      <c r="D19804" t="s">
        <v>19</v>
      </c>
      <c r="E19804" t="s">
        <v>19</v>
      </c>
      <c r="F19804">
        <v>10</v>
      </c>
      <c r="G19804">
        <v>39</v>
      </c>
      <c r="H19804">
        <v>1190</v>
      </c>
      <c r="I19804">
        <v>738</v>
      </c>
      <c r="J19804">
        <v>1</v>
      </c>
      <c r="K19804">
        <v>2</v>
      </c>
      <c r="L19804" t="s">
        <v>20</v>
      </c>
      <c r="M19804" t="s">
        <v>60</v>
      </c>
      <c r="N19804" t="s">
        <v>43</v>
      </c>
      <c r="O19804" t="s">
        <v>22</v>
      </c>
      <c r="P19804" t="s">
        <v>23</v>
      </c>
      <c r="Q19804" t="s">
        <v>41</v>
      </c>
    </row>
    <row r="19805" spans="1:17" x14ac:dyDescent="0.2">
      <c r="A19805" s="2">
        <v>43013</v>
      </c>
      <c r="B19805" t="s">
        <v>89</v>
      </c>
      <c r="C19805" t="s">
        <v>249</v>
      </c>
      <c r="D19805" t="s">
        <v>50</v>
      </c>
      <c r="E19805" t="s">
        <v>50</v>
      </c>
      <c r="F19805">
        <v>15</v>
      </c>
      <c r="G19805">
        <v>55</v>
      </c>
      <c r="H19805">
        <v>1055</v>
      </c>
      <c r="I19805">
        <v>635</v>
      </c>
      <c r="J19805">
        <v>1</v>
      </c>
      <c r="K19805">
        <v>0</v>
      </c>
      <c r="L19805" t="s">
        <v>20</v>
      </c>
      <c r="M19805" t="s">
        <v>91</v>
      </c>
      <c r="N19805" t="s">
        <v>89</v>
      </c>
      <c r="O19805" t="s">
        <v>22</v>
      </c>
      <c r="P19805" t="s">
        <v>23</v>
      </c>
      <c r="Q19805" t="s">
        <v>24</v>
      </c>
    </row>
    <row r="19806" spans="1:17" x14ac:dyDescent="0.2">
      <c r="A19806" s="2">
        <v>43013</v>
      </c>
      <c r="B19806" t="s">
        <v>254</v>
      </c>
      <c r="C19806" t="s">
        <v>649</v>
      </c>
      <c r="D19806" t="s">
        <v>115</v>
      </c>
      <c r="E19806" t="s">
        <v>115</v>
      </c>
      <c r="F19806">
        <v>147</v>
      </c>
      <c r="G19806">
        <v>166</v>
      </c>
      <c r="H19806">
        <v>188</v>
      </c>
      <c r="I19806">
        <v>125</v>
      </c>
      <c r="J19806">
        <v>4</v>
      </c>
      <c r="K19806">
        <v>0</v>
      </c>
      <c r="L19806" t="s">
        <v>28</v>
      </c>
      <c r="M19806" t="s">
        <v>253</v>
      </c>
      <c r="N19806" t="s">
        <v>254</v>
      </c>
      <c r="O19806" t="s">
        <v>22</v>
      </c>
      <c r="P19806" t="s">
        <v>23</v>
      </c>
      <c r="Q19806" t="s">
        <v>24</v>
      </c>
    </row>
    <row r="19807" spans="1:17" x14ac:dyDescent="0.2">
      <c r="A19807" s="2">
        <v>43013</v>
      </c>
      <c r="B19807" t="s">
        <v>167</v>
      </c>
      <c r="C19807" t="s">
        <v>365</v>
      </c>
      <c r="D19807" t="s">
        <v>115</v>
      </c>
      <c r="E19807" t="s">
        <v>36</v>
      </c>
      <c r="F19807">
        <v>25</v>
      </c>
      <c r="G19807">
        <v>121</v>
      </c>
      <c r="H19807">
        <v>864</v>
      </c>
      <c r="I19807">
        <v>263</v>
      </c>
      <c r="J19807">
        <v>2</v>
      </c>
      <c r="K19807">
        <v>0</v>
      </c>
      <c r="L19807" t="s">
        <v>28</v>
      </c>
      <c r="M19807" t="s">
        <v>625</v>
      </c>
      <c r="N19807" t="s">
        <v>167</v>
      </c>
      <c r="O19807" t="s">
        <v>22</v>
      </c>
      <c r="P19807" t="s">
        <v>23</v>
      </c>
      <c r="Q19807" t="s">
        <v>24</v>
      </c>
    </row>
    <row r="19808" spans="1:17" x14ac:dyDescent="0.2">
      <c r="A19808" s="2">
        <v>43013</v>
      </c>
      <c r="B19808" t="s">
        <v>164</v>
      </c>
      <c r="C19808" t="s">
        <v>207</v>
      </c>
      <c r="D19808" t="s">
        <v>115</v>
      </c>
      <c r="E19808" t="s">
        <v>36</v>
      </c>
      <c r="F19808">
        <v>88</v>
      </c>
      <c r="G19808">
        <v>88</v>
      </c>
      <c r="H19808">
        <v>399</v>
      </c>
      <c r="I19808">
        <v>400</v>
      </c>
      <c r="J19808">
        <v>2</v>
      </c>
      <c r="K19808">
        <v>1</v>
      </c>
      <c r="L19808" t="s">
        <v>28</v>
      </c>
      <c r="M19808" t="s">
        <v>1711</v>
      </c>
      <c r="N19808" t="s">
        <v>164</v>
      </c>
      <c r="O19808" t="s">
        <v>22</v>
      </c>
      <c r="P19808" t="s">
        <v>23</v>
      </c>
      <c r="Q19808" t="s">
        <v>24</v>
      </c>
    </row>
    <row r="19809" spans="1:17" x14ac:dyDescent="0.2">
      <c r="A19809" s="2">
        <v>43013</v>
      </c>
      <c r="B19809" t="s">
        <v>184</v>
      </c>
      <c r="C19809" t="s">
        <v>73</v>
      </c>
      <c r="D19809" t="s">
        <v>50</v>
      </c>
      <c r="E19809" t="s">
        <v>50</v>
      </c>
      <c r="F19809">
        <v>191</v>
      </c>
      <c r="G19809">
        <v>120</v>
      </c>
      <c r="H19809">
        <v>43</v>
      </c>
      <c r="I19809">
        <v>266</v>
      </c>
      <c r="J19809">
        <v>1</v>
      </c>
      <c r="K19809">
        <v>1</v>
      </c>
      <c r="L19809" t="s">
        <v>20</v>
      </c>
      <c r="M19809" t="s">
        <v>193</v>
      </c>
      <c r="N19809" t="s">
        <v>184</v>
      </c>
      <c r="O19809" t="s">
        <v>22</v>
      </c>
      <c r="P19809" t="s">
        <v>23</v>
      </c>
      <c r="Q19809" t="s">
        <v>30</v>
      </c>
    </row>
    <row r="19810" spans="1:17" x14ac:dyDescent="0.2">
      <c r="A19810" s="2">
        <v>43013</v>
      </c>
      <c r="B19810" t="s">
        <v>1279</v>
      </c>
      <c r="C19810" t="s">
        <v>72</v>
      </c>
      <c r="D19810" t="s">
        <v>50</v>
      </c>
      <c r="E19810" t="s">
        <v>50</v>
      </c>
      <c r="F19810">
        <v>37</v>
      </c>
      <c r="G19810">
        <v>26</v>
      </c>
      <c r="H19810">
        <v>749</v>
      </c>
      <c r="I19810">
        <v>848</v>
      </c>
      <c r="J19810">
        <v>0</v>
      </c>
      <c r="K19810">
        <v>1</v>
      </c>
      <c r="L19810" t="s">
        <v>20</v>
      </c>
      <c r="M19810" t="s">
        <v>1280</v>
      </c>
      <c r="N19810" t="s">
        <v>1279</v>
      </c>
      <c r="O19810" t="s">
        <v>22</v>
      </c>
      <c r="P19810" t="s">
        <v>23</v>
      </c>
      <c r="Q19810" t="s">
        <v>41</v>
      </c>
    </row>
    <row r="19811" spans="1:17" x14ac:dyDescent="0.2">
      <c r="A19811" s="2">
        <v>43013</v>
      </c>
      <c r="B19811" t="s">
        <v>100</v>
      </c>
      <c r="C19811" t="s">
        <v>129</v>
      </c>
      <c r="D19811" t="s">
        <v>50</v>
      </c>
      <c r="E19811" t="s">
        <v>50</v>
      </c>
      <c r="F19811">
        <v>20</v>
      </c>
      <c r="G19811">
        <v>1</v>
      </c>
      <c r="H19811">
        <v>945</v>
      </c>
      <c r="I19811">
        <v>1606</v>
      </c>
      <c r="J19811">
        <v>1</v>
      </c>
      <c r="K19811">
        <v>3</v>
      </c>
      <c r="L19811" t="s">
        <v>20</v>
      </c>
      <c r="M19811" t="s">
        <v>102</v>
      </c>
      <c r="N19811" t="s">
        <v>100</v>
      </c>
      <c r="O19811" t="s">
        <v>22</v>
      </c>
      <c r="P19811" t="s">
        <v>23</v>
      </c>
      <c r="Q19811" t="s">
        <v>41</v>
      </c>
    </row>
    <row r="19812" spans="1:17" x14ac:dyDescent="0.2">
      <c r="A19812" s="2">
        <v>43013</v>
      </c>
      <c r="B19812" t="s">
        <v>166</v>
      </c>
      <c r="C19812" t="s">
        <v>443</v>
      </c>
      <c r="D19812" t="s">
        <v>115</v>
      </c>
      <c r="E19812" t="s">
        <v>115</v>
      </c>
      <c r="F19812">
        <v>85</v>
      </c>
      <c r="G19812">
        <v>162</v>
      </c>
      <c r="H19812">
        <v>405</v>
      </c>
      <c r="I19812">
        <v>133</v>
      </c>
      <c r="J19812">
        <v>3</v>
      </c>
      <c r="K19812">
        <v>1</v>
      </c>
      <c r="L19812" t="s">
        <v>28</v>
      </c>
      <c r="M19812" t="s">
        <v>165</v>
      </c>
      <c r="N19812" t="s">
        <v>166</v>
      </c>
      <c r="O19812" t="s">
        <v>22</v>
      </c>
      <c r="P19812" t="s">
        <v>23</v>
      </c>
      <c r="Q19812" t="s">
        <v>24</v>
      </c>
    </row>
    <row r="19813" spans="1:17" x14ac:dyDescent="0.2">
      <c r="A19813" s="2">
        <v>43013</v>
      </c>
      <c r="B19813" t="s">
        <v>92</v>
      </c>
      <c r="C19813" t="s">
        <v>560</v>
      </c>
      <c r="D19813" t="s">
        <v>50</v>
      </c>
      <c r="E19813" t="s">
        <v>50</v>
      </c>
      <c r="F19813">
        <v>41</v>
      </c>
      <c r="G19813">
        <v>126</v>
      </c>
      <c r="H19813">
        <v>714</v>
      </c>
      <c r="I19813">
        <v>253</v>
      </c>
      <c r="J19813">
        <v>3</v>
      </c>
      <c r="K19813">
        <v>1</v>
      </c>
      <c r="L19813" t="s">
        <v>20</v>
      </c>
      <c r="M19813" t="s">
        <v>794</v>
      </c>
      <c r="N19813" t="s">
        <v>92</v>
      </c>
      <c r="O19813" t="s">
        <v>22</v>
      </c>
      <c r="P19813" t="s">
        <v>23</v>
      </c>
      <c r="Q19813" t="s">
        <v>24</v>
      </c>
    </row>
    <row r="19814" spans="1:17" x14ac:dyDescent="0.2">
      <c r="A19814" s="2">
        <v>43013</v>
      </c>
      <c r="B19814" t="s">
        <v>125</v>
      </c>
      <c r="C19814" t="s">
        <v>49</v>
      </c>
      <c r="D19814" t="s">
        <v>50</v>
      </c>
      <c r="E19814" t="s">
        <v>50</v>
      </c>
      <c r="F19814">
        <v>204</v>
      </c>
      <c r="G19814">
        <v>73</v>
      </c>
      <c r="H19814">
        <v>10</v>
      </c>
      <c r="I19814">
        <v>471</v>
      </c>
      <c r="J19814">
        <v>0</v>
      </c>
      <c r="K19814">
        <v>8</v>
      </c>
      <c r="L19814" t="s">
        <v>20</v>
      </c>
      <c r="M19814" t="s">
        <v>468</v>
      </c>
      <c r="N19814" t="s">
        <v>125</v>
      </c>
      <c r="O19814" t="s">
        <v>22</v>
      </c>
      <c r="P19814" t="s">
        <v>23</v>
      </c>
      <c r="Q19814" t="s">
        <v>41</v>
      </c>
    </row>
    <row r="19815" spans="1:17" x14ac:dyDescent="0.2">
      <c r="A19815" s="2">
        <v>43013</v>
      </c>
      <c r="B19815" t="s">
        <v>104</v>
      </c>
      <c r="C19815" t="s">
        <v>244</v>
      </c>
      <c r="D19815" t="s">
        <v>50</v>
      </c>
      <c r="E19815" t="s">
        <v>50</v>
      </c>
      <c r="F19815">
        <v>43</v>
      </c>
      <c r="G19815">
        <v>19</v>
      </c>
      <c r="H19815">
        <v>701</v>
      </c>
      <c r="I19815">
        <v>966</v>
      </c>
      <c r="J19815">
        <v>1</v>
      </c>
      <c r="K19815">
        <v>0</v>
      </c>
      <c r="L19815" t="s">
        <v>20</v>
      </c>
      <c r="M19815" t="s">
        <v>273</v>
      </c>
      <c r="N19815" t="s">
        <v>104</v>
      </c>
      <c r="O19815" t="s">
        <v>22</v>
      </c>
      <c r="P19815" t="s">
        <v>23</v>
      </c>
      <c r="Q19815" t="s">
        <v>24</v>
      </c>
    </row>
    <row r="19816" spans="1:17" x14ac:dyDescent="0.2">
      <c r="A19816" s="2">
        <v>43013</v>
      </c>
      <c r="B19816" t="s">
        <v>469</v>
      </c>
      <c r="C19816" t="s">
        <v>55</v>
      </c>
      <c r="D19816" t="s">
        <v>115</v>
      </c>
      <c r="E19816" t="s">
        <v>57</v>
      </c>
      <c r="F19816">
        <v>75</v>
      </c>
      <c r="G19816">
        <v>50</v>
      </c>
      <c r="H19816">
        <v>465</v>
      </c>
      <c r="I19816">
        <v>661</v>
      </c>
      <c r="J19816">
        <v>1</v>
      </c>
      <c r="K19816">
        <v>1</v>
      </c>
      <c r="L19816" t="s">
        <v>20</v>
      </c>
      <c r="M19816" t="s">
        <v>1705</v>
      </c>
      <c r="N19816" t="s">
        <v>391</v>
      </c>
      <c r="O19816" t="s">
        <v>122</v>
      </c>
      <c r="P19816" t="s">
        <v>23</v>
      </c>
      <c r="Q19816" t="s">
        <v>30</v>
      </c>
    </row>
    <row r="19817" spans="1:17" x14ac:dyDescent="0.2">
      <c r="A19817" s="2">
        <v>43013</v>
      </c>
      <c r="B19817" t="s">
        <v>638</v>
      </c>
      <c r="C19817" t="s">
        <v>898</v>
      </c>
      <c r="D19817" t="s">
        <v>115</v>
      </c>
      <c r="E19817" t="s">
        <v>115</v>
      </c>
      <c r="F19817">
        <v>151</v>
      </c>
      <c r="G19817">
        <v>197</v>
      </c>
      <c r="H19817">
        <v>175</v>
      </c>
      <c r="I19817">
        <v>29</v>
      </c>
      <c r="J19817">
        <v>4</v>
      </c>
      <c r="K19817">
        <v>2</v>
      </c>
      <c r="L19817" t="s">
        <v>28</v>
      </c>
      <c r="M19817" t="s">
        <v>1170</v>
      </c>
      <c r="N19817" t="s">
        <v>638</v>
      </c>
      <c r="O19817" t="s">
        <v>22</v>
      </c>
      <c r="P19817" t="s">
        <v>23</v>
      </c>
      <c r="Q19817" t="s">
        <v>24</v>
      </c>
    </row>
    <row r="19818" spans="1:17" x14ac:dyDescent="0.2">
      <c r="A19818" s="2">
        <v>43013</v>
      </c>
      <c r="B19818" t="s">
        <v>32</v>
      </c>
      <c r="C19818" t="s">
        <v>18</v>
      </c>
      <c r="D19818" t="s">
        <v>19</v>
      </c>
      <c r="E19818" t="s">
        <v>19</v>
      </c>
      <c r="F19818">
        <v>68</v>
      </c>
      <c r="G19818">
        <v>16</v>
      </c>
      <c r="H19818">
        <v>524</v>
      </c>
      <c r="I19818">
        <v>1043</v>
      </c>
      <c r="J19818">
        <v>0</v>
      </c>
      <c r="K19818">
        <v>0</v>
      </c>
      <c r="L19818" t="s">
        <v>20</v>
      </c>
      <c r="M19818" t="s">
        <v>664</v>
      </c>
      <c r="N19818" t="s">
        <v>32</v>
      </c>
      <c r="O19818" t="s">
        <v>22</v>
      </c>
      <c r="P19818" t="s">
        <v>23</v>
      </c>
      <c r="Q19818" t="s">
        <v>30</v>
      </c>
    </row>
    <row r="19819" spans="1:17" x14ac:dyDescent="0.2">
      <c r="A19819" s="2">
        <v>43014</v>
      </c>
      <c r="B19819" t="s">
        <v>69</v>
      </c>
      <c r="C19819" t="s">
        <v>1204</v>
      </c>
      <c r="D19819" t="s">
        <v>50</v>
      </c>
      <c r="E19819" t="s">
        <v>50</v>
      </c>
      <c r="F19819">
        <v>57</v>
      </c>
      <c r="G19819">
        <v>32</v>
      </c>
      <c r="H19819">
        <v>631</v>
      </c>
      <c r="I19819">
        <v>789</v>
      </c>
      <c r="J19819">
        <v>3</v>
      </c>
      <c r="K19819">
        <v>2</v>
      </c>
      <c r="L19819" t="s">
        <v>20</v>
      </c>
      <c r="M19819" t="s">
        <v>71</v>
      </c>
      <c r="N19819" t="s">
        <v>69</v>
      </c>
      <c r="O19819" t="s">
        <v>22</v>
      </c>
      <c r="P19819" t="s">
        <v>23</v>
      </c>
      <c r="Q19819" t="s">
        <v>24</v>
      </c>
    </row>
    <row r="19820" spans="1:17" x14ac:dyDescent="0.2">
      <c r="A19820" s="2">
        <v>43014</v>
      </c>
      <c r="B19820" t="s">
        <v>274</v>
      </c>
      <c r="C19820" t="s">
        <v>70</v>
      </c>
      <c r="D19820" t="s">
        <v>50</v>
      </c>
      <c r="E19820" t="s">
        <v>50</v>
      </c>
      <c r="F19820">
        <v>18</v>
      </c>
      <c r="G19820">
        <v>87</v>
      </c>
      <c r="H19820">
        <v>977</v>
      </c>
      <c r="I19820">
        <v>404</v>
      </c>
      <c r="J19820">
        <v>1</v>
      </c>
      <c r="K19820">
        <v>1</v>
      </c>
      <c r="L19820" t="s">
        <v>20</v>
      </c>
      <c r="M19820" t="s">
        <v>582</v>
      </c>
      <c r="N19820" t="s">
        <v>274</v>
      </c>
      <c r="O19820" t="s">
        <v>22</v>
      </c>
      <c r="P19820" t="s">
        <v>23</v>
      </c>
      <c r="Q19820" t="s">
        <v>30</v>
      </c>
    </row>
    <row r="19821" spans="1:17" x14ac:dyDescent="0.2">
      <c r="A19821" s="2">
        <v>43014</v>
      </c>
      <c r="B19821" t="s">
        <v>345</v>
      </c>
      <c r="C19821" t="s">
        <v>161</v>
      </c>
      <c r="D19821" t="s">
        <v>50</v>
      </c>
      <c r="E19821" t="s">
        <v>50</v>
      </c>
      <c r="F19821">
        <v>103</v>
      </c>
      <c r="G19821">
        <v>13</v>
      </c>
      <c r="H19821">
        <v>327</v>
      </c>
      <c r="I19821">
        <v>1088</v>
      </c>
      <c r="J19821">
        <v>0</v>
      </c>
      <c r="K19821">
        <v>1</v>
      </c>
      <c r="L19821" t="s">
        <v>20</v>
      </c>
      <c r="M19821" t="s">
        <v>360</v>
      </c>
      <c r="N19821" t="s">
        <v>345</v>
      </c>
      <c r="O19821" t="s">
        <v>22</v>
      </c>
      <c r="P19821" t="s">
        <v>23</v>
      </c>
      <c r="Q19821" t="s">
        <v>41</v>
      </c>
    </row>
    <row r="19822" spans="1:17" x14ac:dyDescent="0.2">
      <c r="A19822" s="2">
        <v>43014</v>
      </c>
      <c r="B19822" t="s">
        <v>98</v>
      </c>
      <c r="C19822" t="s">
        <v>384</v>
      </c>
      <c r="D19822" t="s">
        <v>50</v>
      </c>
      <c r="E19822" t="s">
        <v>50</v>
      </c>
      <c r="F19822">
        <v>34</v>
      </c>
      <c r="G19822">
        <v>156</v>
      </c>
      <c r="H19822">
        <v>769</v>
      </c>
      <c r="I19822">
        <v>147</v>
      </c>
      <c r="J19822">
        <v>2</v>
      </c>
      <c r="K19822">
        <v>0</v>
      </c>
      <c r="L19822" t="s">
        <v>20</v>
      </c>
      <c r="M19822" t="s">
        <v>99</v>
      </c>
      <c r="N19822" t="s">
        <v>98</v>
      </c>
      <c r="O19822" t="s">
        <v>22</v>
      </c>
      <c r="P19822" t="s">
        <v>23</v>
      </c>
      <c r="Q19822" t="s">
        <v>24</v>
      </c>
    </row>
    <row r="19823" spans="1:17" x14ac:dyDescent="0.2">
      <c r="A19823" s="2">
        <v>43014</v>
      </c>
      <c r="B19823" t="s">
        <v>119</v>
      </c>
      <c r="C19823" t="s">
        <v>328</v>
      </c>
      <c r="D19823" t="s">
        <v>50</v>
      </c>
      <c r="E19823" t="s">
        <v>50</v>
      </c>
      <c r="F19823">
        <v>17</v>
      </c>
      <c r="G19823">
        <v>103</v>
      </c>
      <c r="H19823">
        <v>1035</v>
      </c>
      <c r="I19823">
        <v>328</v>
      </c>
      <c r="J19823">
        <v>1</v>
      </c>
      <c r="K19823">
        <v>1</v>
      </c>
      <c r="L19823" t="s">
        <v>20</v>
      </c>
      <c r="M19823" t="s">
        <v>951</v>
      </c>
      <c r="N19823" t="s">
        <v>119</v>
      </c>
      <c r="O19823" t="s">
        <v>22</v>
      </c>
      <c r="P19823" t="s">
        <v>23</v>
      </c>
      <c r="Q19823" t="s">
        <v>30</v>
      </c>
    </row>
    <row r="19824" spans="1:17" x14ac:dyDescent="0.2">
      <c r="A19824" s="2">
        <v>43014</v>
      </c>
      <c r="B19824" t="s">
        <v>143</v>
      </c>
      <c r="C19824" t="s">
        <v>442</v>
      </c>
      <c r="D19824" t="s">
        <v>115</v>
      </c>
      <c r="E19824" t="s">
        <v>57</v>
      </c>
      <c r="F19824">
        <v>40</v>
      </c>
      <c r="G19824">
        <v>113</v>
      </c>
      <c r="H19824">
        <v>736</v>
      </c>
      <c r="I19824">
        <v>288</v>
      </c>
      <c r="J19824">
        <v>2</v>
      </c>
      <c r="K19824">
        <v>1</v>
      </c>
      <c r="L19824" t="s">
        <v>1557</v>
      </c>
      <c r="M19824" t="s">
        <v>1176</v>
      </c>
      <c r="N19824" t="s">
        <v>143</v>
      </c>
      <c r="O19824" t="s">
        <v>22</v>
      </c>
      <c r="P19824" t="s">
        <v>23</v>
      </c>
      <c r="Q19824" t="s">
        <v>24</v>
      </c>
    </row>
    <row r="19825" spans="1:17" x14ac:dyDescent="0.2">
      <c r="A19825" s="2">
        <v>43014</v>
      </c>
      <c r="B19825" t="s">
        <v>1692</v>
      </c>
      <c r="C19825" t="s">
        <v>168</v>
      </c>
      <c r="D19825" t="s">
        <v>50</v>
      </c>
      <c r="E19825" t="s">
        <v>50</v>
      </c>
      <c r="F19825">
        <v>184</v>
      </c>
      <c r="G19825">
        <v>24</v>
      </c>
      <c r="H19825">
        <v>67</v>
      </c>
      <c r="I19825">
        <v>887</v>
      </c>
      <c r="J19825">
        <v>0</v>
      </c>
      <c r="K19825">
        <v>2</v>
      </c>
      <c r="L19825" t="s">
        <v>20</v>
      </c>
      <c r="M19825" t="s">
        <v>1075</v>
      </c>
      <c r="N19825" t="s">
        <v>85</v>
      </c>
      <c r="O19825" t="s">
        <v>122</v>
      </c>
      <c r="P19825" t="s">
        <v>23</v>
      </c>
      <c r="Q19825" t="s">
        <v>41</v>
      </c>
    </row>
    <row r="19826" spans="1:17" x14ac:dyDescent="0.2">
      <c r="A19826" s="2">
        <v>43014</v>
      </c>
      <c r="B19826" t="s">
        <v>174</v>
      </c>
      <c r="C19826" t="s">
        <v>123</v>
      </c>
      <c r="D19826" t="s">
        <v>50</v>
      </c>
      <c r="E19826" t="s">
        <v>50</v>
      </c>
      <c r="F19826">
        <v>187</v>
      </c>
      <c r="G19826">
        <v>82</v>
      </c>
      <c r="H19826">
        <v>55</v>
      </c>
      <c r="I19826">
        <v>420</v>
      </c>
      <c r="J19826">
        <v>0</v>
      </c>
      <c r="K19826">
        <v>1</v>
      </c>
      <c r="L19826" t="s">
        <v>20</v>
      </c>
      <c r="M19826" t="s">
        <v>820</v>
      </c>
      <c r="N19826" t="s">
        <v>174</v>
      </c>
      <c r="O19826" t="s">
        <v>22</v>
      </c>
      <c r="P19826" t="s">
        <v>23</v>
      </c>
      <c r="Q19826" t="s">
        <v>41</v>
      </c>
    </row>
    <row r="19827" spans="1:17" x14ac:dyDescent="0.2">
      <c r="A19827" s="2">
        <v>43014</v>
      </c>
      <c r="B19827" t="s">
        <v>111</v>
      </c>
      <c r="C19827" t="s">
        <v>136</v>
      </c>
      <c r="D19827" t="s">
        <v>36</v>
      </c>
      <c r="E19827" t="s">
        <v>36</v>
      </c>
      <c r="F19827">
        <v>76</v>
      </c>
      <c r="G19827">
        <v>54</v>
      </c>
      <c r="H19827">
        <v>463</v>
      </c>
      <c r="I19827">
        <v>637</v>
      </c>
      <c r="J19827">
        <v>0</v>
      </c>
      <c r="K19827">
        <v>0</v>
      </c>
      <c r="L19827" t="s">
        <v>20</v>
      </c>
      <c r="M19827" t="s">
        <v>218</v>
      </c>
      <c r="N19827" t="s">
        <v>111</v>
      </c>
      <c r="O19827" t="s">
        <v>22</v>
      </c>
      <c r="P19827" t="s">
        <v>23</v>
      </c>
      <c r="Q19827" t="s">
        <v>30</v>
      </c>
    </row>
    <row r="19828" spans="1:17" x14ac:dyDescent="0.2">
      <c r="A19828" s="2">
        <v>43014</v>
      </c>
      <c r="B19828" t="s">
        <v>197</v>
      </c>
      <c r="C19828" t="s">
        <v>1284</v>
      </c>
      <c r="D19828" t="s">
        <v>36</v>
      </c>
      <c r="E19828" t="s">
        <v>36</v>
      </c>
      <c r="F19828">
        <v>98</v>
      </c>
      <c r="G19828">
        <v>141</v>
      </c>
      <c r="H19828">
        <v>365</v>
      </c>
      <c r="I19828">
        <v>203</v>
      </c>
      <c r="J19828">
        <v>0</v>
      </c>
      <c r="K19828">
        <v>1</v>
      </c>
      <c r="L19828" t="s">
        <v>28</v>
      </c>
      <c r="M19828" t="s">
        <v>1728</v>
      </c>
      <c r="N19828" t="s">
        <v>128</v>
      </c>
      <c r="O19828" t="s">
        <v>122</v>
      </c>
      <c r="P19828" t="s">
        <v>23</v>
      </c>
      <c r="Q19828" t="s">
        <v>41</v>
      </c>
    </row>
    <row r="19829" spans="1:17" x14ac:dyDescent="0.2">
      <c r="A19829" s="2">
        <v>43014</v>
      </c>
      <c r="B19829" t="s">
        <v>26</v>
      </c>
      <c r="C19829" t="s">
        <v>282</v>
      </c>
      <c r="D19829" t="s">
        <v>27</v>
      </c>
      <c r="E19829" t="s">
        <v>19</v>
      </c>
      <c r="F19829">
        <v>14</v>
      </c>
      <c r="G19829">
        <v>99</v>
      </c>
      <c r="H19829">
        <v>1085</v>
      </c>
      <c r="I19829">
        <v>361</v>
      </c>
      <c r="J19829">
        <v>3</v>
      </c>
      <c r="K19829">
        <v>1</v>
      </c>
      <c r="L19829" t="s">
        <v>20</v>
      </c>
      <c r="M19829" t="s">
        <v>1194</v>
      </c>
      <c r="N19829" t="s">
        <v>26</v>
      </c>
      <c r="O19829" t="s">
        <v>22</v>
      </c>
      <c r="P19829" t="s">
        <v>23</v>
      </c>
      <c r="Q19829" t="s">
        <v>24</v>
      </c>
    </row>
    <row r="19830" spans="1:17" x14ac:dyDescent="0.2">
      <c r="A19830" s="2">
        <v>43014</v>
      </c>
      <c r="B19830" t="s">
        <v>106</v>
      </c>
      <c r="C19830" t="s">
        <v>85</v>
      </c>
      <c r="D19830" t="s">
        <v>50</v>
      </c>
      <c r="E19830" t="s">
        <v>50</v>
      </c>
      <c r="F19830">
        <v>11</v>
      </c>
      <c r="G19830">
        <v>66</v>
      </c>
      <c r="H19830">
        <v>1183</v>
      </c>
      <c r="I19830">
        <v>551</v>
      </c>
      <c r="J19830">
        <v>3</v>
      </c>
      <c r="K19830">
        <v>0</v>
      </c>
      <c r="L19830" t="s">
        <v>20</v>
      </c>
      <c r="M19830" t="s">
        <v>108</v>
      </c>
      <c r="N19830" t="s">
        <v>106</v>
      </c>
      <c r="O19830" t="s">
        <v>22</v>
      </c>
      <c r="P19830" t="s">
        <v>23</v>
      </c>
      <c r="Q19830" t="s">
        <v>24</v>
      </c>
    </row>
    <row r="19831" spans="1:17" x14ac:dyDescent="0.2">
      <c r="A19831" s="2">
        <v>43014</v>
      </c>
      <c r="B19831" t="s">
        <v>180</v>
      </c>
      <c r="C19831" t="s">
        <v>76</v>
      </c>
      <c r="D19831" t="s">
        <v>50</v>
      </c>
      <c r="E19831" t="s">
        <v>50</v>
      </c>
      <c r="F19831">
        <v>27</v>
      </c>
      <c r="G19831">
        <v>22</v>
      </c>
      <c r="H19831">
        <v>842</v>
      </c>
      <c r="I19831">
        <v>931</v>
      </c>
      <c r="J19831">
        <v>0</v>
      </c>
      <c r="K19831">
        <v>3</v>
      </c>
      <c r="L19831" t="s">
        <v>20</v>
      </c>
      <c r="M19831" t="s">
        <v>1706</v>
      </c>
      <c r="N19831" t="s">
        <v>180</v>
      </c>
      <c r="O19831" t="s">
        <v>22</v>
      </c>
      <c r="P19831" t="s">
        <v>23</v>
      </c>
      <c r="Q19831" t="s">
        <v>41</v>
      </c>
    </row>
    <row r="19832" spans="1:17" x14ac:dyDescent="0.2">
      <c r="A19832" s="2">
        <v>43014</v>
      </c>
      <c r="B19832" t="s">
        <v>77</v>
      </c>
      <c r="C19832" t="s">
        <v>531</v>
      </c>
      <c r="D19832" t="s">
        <v>27</v>
      </c>
      <c r="E19832" t="s">
        <v>27</v>
      </c>
      <c r="F19832">
        <v>28</v>
      </c>
      <c r="G19832">
        <v>60</v>
      </c>
      <c r="H19832">
        <v>827</v>
      </c>
      <c r="I19832">
        <v>618</v>
      </c>
      <c r="J19832">
        <v>4</v>
      </c>
      <c r="K19832">
        <v>0</v>
      </c>
      <c r="L19832" t="s">
        <v>20</v>
      </c>
      <c r="M19832" t="s">
        <v>350</v>
      </c>
      <c r="N19832" t="s">
        <v>77</v>
      </c>
      <c r="O19832" t="s">
        <v>22</v>
      </c>
      <c r="P19832" t="s">
        <v>23</v>
      </c>
      <c r="Q19832" t="s">
        <v>24</v>
      </c>
    </row>
    <row r="19833" spans="1:17" x14ac:dyDescent="0.2">
      <c r="A19833" s="2">
        <v>43015</v>
      </c>
      <c r="B19833" t="s">
        <v>737</v>
      </c>
      <c r="C19833" t="s">
        <v>82</v>
      </c>
      <c r="D19833" t="s">
        <v>50</v>
      </c>
      <c r="E19833" t="s">
        <v>50</v>
      </c>
      <c r="F19833">
        <v>144</v>
      </c>
      <c r="G19833">
        <v>3</v>
      </c>
      <c r="H19833">
        <v>191</v>
      </c>
      <c r="I19833">
        <v>1386</v>
      </c>
      <c r="J19833">
        <v>0</v>
      </c>
      <c r="K19833">
        <v>2</v>
      </c>
      <c r="L19833" t="s">
        <v>20</v>
      </c>
      <c r="M19833" t="s">
        <v>819</v>
      </c>
      <c r="N19833" t="s">
        <v>737</v>
      </c>
      <c r="O19833" t="s">
        <v>22</v>
      </c>
      <c r="P19833" t="s">
        <v>23</v>
      </c>
      <c r="Q19833" t="s">
        <v>41</v>
      </c>
    </row>
    <row r="19834" spans="1:17" x14ac:dyDescent="0.2">
      <c r="A19834" s="2">
        <v>43015</v>
      </c>
      <c r="B19834" t="s">
        <v>317</v>
      </c>
      <c r="C19834" t="s">
        <v>126</v>
      </c>
      <c r="D19834" t="s">
        <v>50</v>
      </c>
      <c r="E19834" t="s">
        <v>50</v>
      </c>
      <c r="F19834">
        <v>77</v>
      </c>
      <c r="G19834">
        <v>29</v>
      </c>
      <c r="H19834">
        <v>454</v>
      </c>
      <c r="I19834">
        <v>818</v>
      </c>
      <c r="J19834">
        <v>1</v>
      </c>
      <c r="K19834">
        <v>3</v>
      </c>
      <c r="L19834" t="s">
        <v>20</v>
      </c>
      <c r="M19834" t="s">
        <v>1369</v>
      </c>
      <c r="N19834" t="s">
        <v>317</v>
      </c>
      <c r="O19834" t="s">
        <v>22</v>
      </c>
      <c r="P19834" t="s">
        <v>23</v>
      </c>
      <c r="Q19834" t="s">
        <v>41</v>
      </c>
    </row>
    <row r="19835" spans="1:17" x14ac:dyDescent="0.2">
      <c r="A19835" s="2">
        <v>43015</v>
      </c>
      <c r="B19835" t="s">
        <v>646</v>
      </c>
      <c r="C19835" t="s">
        <v>147</v>
      </c>
      <c r="D19835" t="s">
        <v>50</v>
      </c>
      <c r="E19835" t="s">
        <v>50</v>
      </c>
      <c r="F19835">
        <v>36</v>
      </c>
      <c r="G19835">
        <v>5</v>
      </c>
      <c r="H19835">
        <v>761</v>
      </c>
      <c r="I19835">
        <v>1265</v>
      </c>
      <c r="J19835">
        <v>3</v>
      </c>
      <c r="K19835">
        <v>4</v>
      </c>
      <c r="L19835" t="s">
        <v>20</v>
      </c>
      <c r="M19835" t="s">
        <v>671</v>
      </c>
      <c r="N19835" t="s">
        <v>646</v>
      </c>
      <c r="O19835" t="s">
        <v>22</v>
      </c>
      <c r="P19835" t="s">
        <v>23</v>
      </c>
      <c r="Q19835" t="s">
        <v>41</v>
      </c>
    </row>
    <row r="19836" spans="1:17" x14ac:dyDescent="0.2">
      <c r="A19836" s="2">
        <v>43015</v>
      </c>
      <c r="B19836" t="s">
        <v>87</v>
      </c>
      <c r="C19836" t="s">
        <v>67</v>
      </c>
      <c r="D19836" t="s">
        <v>50</v>
      </c>
      <c r="E19836" t="s">
        <v>50</v>
      </c>
      <c r="F19836">
        <v>38</v>
      </c>
      <c r="G19836">
        <v>8</v>
      </c>
      <c r="H19836">
        <v>738</v>
      </c>
      <c r="I19836">
        <v>1207</v>
      </c>
      <c r="J19836">
        <v>0</v>
      </c>
      <c r="K19836">
        <v>1</v>
      </c>
      <c r="L19836" t="s">
        <v>20</v>
      </c>
      <c r="M19836" t="s">
        <v>88</v>
      </c>
      <c r="N19836" t="s">
        <v>87</v>
      </c>
      <c r="O19836" t="s">
        <v>22</v>
      </c>
      <c r="P19836" t="s">
        <v>23</v>
      </c>
      <c r="Q19836" t="s">
        <v>41</v>
      </c>
    </row>
    <row r="19837" spans="1:17" x14ac:dyDescent="0.2">
      <c r="A19837" s="2">
        <v>43015</v>
      </c>
      <c r="B19837" t="s">
        <v>120</v>
      </c>
      <c r="C19837" t="s">
        <v>150</v>
      </c>
      <c r="D19837" t="s">
        <v>36</v>
      </c>
      <c r="E19837" t="s">
        <v>36</v>
      </c>
      <c r="F19837">
        <v>45</v>
      </c>
      <c r="G19837">
        <v>62</v>
      </c>
      <c r="H19837">
        <v>689</v>
      </c>
      <c r="I19837">
        <v>563</v>
      </c>
      <c r="J19837">
        <v>2</v>
      </c>
      <c r="K19837">
        <v>0</v>
      </c>
      <c r="L19837" t="s">
        <v>20</v>
      </c>
      <c r="M19837" t="s">
        <v>152</v>
      </c>
      <c r="N19837" t="s">
        <v>120</v>
      </c>
      <c r="O19837" t="s">
        <v>22</v>
      </c>
      <c r="P19837" t="s">
        <v>23</v>
      </c>
      <c r="Q19837" t="s">
        <v>24</v>
      </c>
    </row>
    <row r="19838" spans="1:17" x14ac:dyDescent="0.2">
      <c r="A19838" s="2">
        <v>43015</v>
      </c>
      <c r="B19838" t="s">
        <v>548</v>
      </c>
      <c r="C19838" t="s">
        <v>118</v>
      </c>
      <c r="D19838" t="s">
        <v>36</v>
      </c>
      <c r="E19838" t="s">
        <v>36</v>
      </c>
      <c r="F19838">
        <v>67</v>
      </c>
      <c r="G19838">
        <v>33</v>
      </c>
      <c r="H19838">
        <v>548</v>
      </c>
      <c r="I19838">
        <v>774</v>
      </c>
      <c r="J19838">
        <v>0</v>
      </c>
      <c r="K19838">
        <v>2</v>
      </c>
      <c r="L19838" t="s">
        <v>20</v>
      </c>
      <c r="M19838" t="s">
        <v>805</v>
      </c>
      <c r="N19838" t="s">
        <v>548</v>
      </c>
      <c r="O19838" t="s">
        <v>22</v>
      </c>
      <c r="P19838" t="s">
        <v>23</v>
      </c>
      <c r="Q19838" t="s">
        <v>41</v>
      </c>
    </row>
    <row r="19839" spans="1:17" x14ac:dyDescent="0.2">
      <c r="A19839" s="2">
        <v>43015</v>
      </c>
      <c r="B19839" t="s">
        <v>131</v>
      </c>
      <c r="C19839" t="s">
        <v>304</v>
      </c>
      <c r="D19839" t="s">
        <v>27</v>
      </c>
      <c r="E19839" t="s">
        <v>27</v>
      </c>
      <c r="F19839">
        <v>21</v>
      </c>
      <c r="G19839">
        <v>74</v>
      </c>
      <c r="H19839">
        <v>935</v>
      </c>
      <c r="I19839">
        <v>467</v>
      </c>
      <c r="J19839">
        <v>1</v>
      </c>
      <c r="K19839">
        <v>1</v>
      </c>
      <c r="L19839" t="s">
        <v>20</v>
      </c>
      <c r="M19839" t="s">
        <v>637</v>
      </c>
      <c r="N19839" t="s">
        <v>131</v>
      </c>
      <c r="O19839" t="s">
        <v>22</v>
      </c>
      <c r="P19839" t="s">
        <v>23</v>
      </c>
      <c r="Q19839" t="s">
        <v>30</v>
      </c>
    </row>
    <row r="19840" spans="1:17" x14ac:dyDescent="0.2">
      <c r="A19840" s="2">
        <v>43015</v>
      </c>
      <c r="B19840" t="s">
        <v>145</v>
      </c>
      <c r="C19840" t="s">
        <v>153</v>
      </c>
      <c r="D19840" t="s">
        <v>50</v>
      </c>
      <c r="E19840" t="s">
        <v>50</v>
      </c>
      <c r="F19840">
        <v>70</v>
      </c>
      <c r="G19840">
        <v>47</v>
      </c>
      <c r="H19840">
        <v>486</v>
      </c>
      <c r="I19840">
        <v>665</v>
      </c>
      <c r="J19840">
        <v>1</v>
      </c>
      <c r="K19840">
        <v>2</v>
      </c>
      <c r="L19840" t="s">
        <v>20</v>
      </c>
      <c r="M19840" t="s">
        <v>435</v>
      </c>
      <c r="N19840" t="s">
        <v>145</v>
      </c>
      <c r="O19840" t="s">
        <v>22</v>
      </c>
      <c r="P19840" t="s">
        <v>23</v>
      </c>
      <c r="Q19840" t="s">
        <v>41</v>
      </c>
    </row>
    <row r="19841" spans="1:17" x14ac:dyDescent="0.2">
      <c r="A19841" s="2">
        <v>43015</v>
      </c>
      <c r="B19841" t="s">
        <v>48</v>
      </c>
      <c r="C19841" t="s">
        <v>101</v>
      </c>
      <c r="D19841" t="s">
        <v>50</v>
      </c>
      <c r="E19841" t="s">
        <v>50</v>
      </c>
      <c r="F19841">
        <v>93</v>
      </c>
      <c r="G19841">
        <v>148</v>
      </c>
      <c r="H19841">
        <v>384</v>
      </c>
      <c r="I19841">
        <v>182</v>
      </c>
      <c r="J19841">
        <v>0</v>
      </c>
      <c r="K19841">
        <v>0</v>
      </c>
      <c r="L19841" t="s">
        <v>20</v>
      </c>
      <c r="M19841" t="s">
        <v>866</v>
      </c>
      <c r="N19841" t="s">
        <v>48</v>
      </c>
      <c r="O19841" t="s">
        <v>22</v>
      </c>
      <c r="P19841" t="s">
        <v>23</v>
      </c>
      <c r="Q19841" t="s">
        <v>30</v>
      </c>
    </row>
    <row r="19842" spans="1:17" x14ac:dyDescent="0.2">
      <c r="A19842" s="2">
        <v>43015</v>
      </c>
      <c r="B19842" t="s">
        <v>1693</v>
      </c>
      <c r="C19842" t="s">
        <v>81</v>
      </c>
      <c r="D19842" t="s">
        <v>50</v>
      </c>
      <c r="E19842" t="s">
        <v>50</v>
      </c>
      <c r="F19842">
        <v>206</v>
      </c>
      <c r="G19842">
        <v>84</v>
      </c>
      <c r="H19842">
        <v>0</v>
      </c>
      <c r="I19842">
        <v>413</v>
      </c>
      <c r="J19842">
        <v>0</v>
      </c>
      <c r="K19842">
        <v>6</v>
      </c>
      <c r="L19842" t="s">
        <v>20</v>
      </c>
      <c r="M19842" t="s">
        <v>1001</v>
      </c>
      <c r="N19842" t="s">
        <v>82</v>
      </c>
      <c r="O19842" t="s">
        <v>122</v>
      </c>
      <c r="P19842" t="s">
        <v>23</v>
      </c>
      <c r="Q19842" t="s">
        <v>41</v>
      </c>
    </row>
    <row r="19843" spans="1:17" x14ac:dyDescent="0.2">
      <c r="A19843" s="2">
        <v>43015</v>
      </c>
      <c r="B19843" t="s">
        <v>222</v>
      </c>
      <c r="C19843" t="s">
        <v>233</v>
      </c>
      <c r="D19843" t="s">
        <v>27</v>
      </c>
      <c r="E19843" t="s">
        <v>19</v>
      </c>
      <c r="F19843">
        <v>159</v>
      </c>
      <c r="G19843">
        <v>156</v>
      </c>
      <c r="H19843">
        <v>141</v>
      </c>
      <c r="I19843">
        <v>148</v>
      </c>
      <c r="J19843">
        <v>1</v>
      </c>
      <c r="K19843">
        <v>0</v>
      </c>
      <c r="L19843" t="s">
        <v>28</v>
      </c>
      <c r="M19843" t="s">
        <v>407</v>
      </c>
      <c r="N19843" t="s">
        <v>222</v>
      </c>
      <c r="O19843" t="s">
        <v>22</v>
      </c>
      <c r="P19843" t="s">
        <v>23</v>
      </c>
      <c r="Q19843" t="s">
        <v>24</v>
      </c>
    </row>
    <row r="19844" spans="1:17" x14ac:dyDescent="0.2">
      <c r="A19844" s="2">
        <v>43015</v>
      </c>
      <c r="B19844" t="s">
        <v>34</v>
      </c>
      <c r="C19844" t="s">
        <v>128</v>
      </c>
      <c r="D19844" t="s">
        <v>36</v>
      </c>
      <c r="E19844" t="s">
        <v>36</v>
      </c>
      <c r="F19844">
        <v>65</v>
      </c>
      <c r="G19844">
        <v>31</v>
      </c>
      <c r="H19844">
        <v>553</v>
      </c>
      <c r="I19844">
        <v>809</v>
      </c>
      <c r="J19844">
        <v>1</v>
      </c>
      <c r="K19844">
        <v>4</v>
      </c>
      <c r="L19844" t="s">
        <v>20</v>
      </c>
      <c r="M19844" t="s">
        <v>37</v>
      </c>
      <c r="N19844" t="s">
        <v>34</v>
      </c>
      <c r="O19844" t="s">
        <v>22</v>
      </c>
      <c r="P19844" t="s">
        <v>23</v>
      </c>
      <c r="Q19844" t="s">
        <v>41</v>
      </c>
    </row>
    <row r="19845" spans="1:17" x14ac:dyDescent="0.2">
      <c r="A19845" s="2">
        <v>43015</v>
      </c>
      <c r="B19845" t="s">
        <v>718</v>
      </c>
      <c r="C19845" t="s">
        <v>890</v>
      </c>
      <c r="D19845" t="s">
        <v>36</v>
      </c>
      <c r="E19845" t="s">
        <v>36</v>
      </c>
      <c r="F19845">
        <v>81</v>
      </c>
      <c r="G19845">
        <v>42</v>
      </c>
      <c r="H19845">
        <v>422</v>
      </c>
      <c r="I19845">
        <v>708</v>
      </c>
      <c r="J19845">
        <v>1</v>
      </c>
      <c r="K19845">
        <v>2</v>
      </c>
      <c r="L19845" t="s">
        <v>20</v>
      </c>
      <c r="M19845" t="s">
        <v>1115</v>
      </c>
      <c r="N19845" t="s">
        <v>128</v>
      </c>
      <c r="O19845" t="s">
        <v>122</v>
      </c>
      <c r="P19845" t="s">
        <v>23</v>
      </c>
      <c r="Q19845" t="s">
        <v>41</v>
      </c>
    </row>
    <row r="19846" spans="1:17" x14ac:dyDescent="0.2">
      <c r="A19846" s="2">
        <v>43015</v>
      </c>
      <c r="B19846" t="s">
        <v>110</v>
      </c>
      <c r="C19846" t="s">
        <v>141</v>
      </c>
      <c r="D19846" t="s">
        <v>36</v>
      </c>
      <c r="E19846" t="s">
        <v>36</v>
      </c>
      <c r="F19846">
        <v>56</v>
      </c>
      <c r="G19846">
        <v>79</v>
      </c>
      <c r="H19846">
        <v>635</v>
      </c>
      <c r="I19846">
        <v>429</v>
      </c>
      <c r="J19846">
        <v>3</v>
      </c>
      <c r="K19846">
        <v>0</v>
      </c>
      <c r="L19846" t="s">
        <v>20</v>
      </c>
      <c r="M19846" t="s">
        <v>112</v>
      </c>
      <c r="N19846" t="s">
        <v>110</v>
      </c>
      <c r="O19846" t="s">
        <v>22</v>
      </c>
      <c r="P19846" t="s">
        <v>23</v>
      </c>
      <c r="Q19846" t="s">
        <v>24</v>
      </c>
    </row>
    <row r="19847" spans="1:17" x14ac:dyDescent="0.2">
      <c r="A19847" s="2">
        <v>43015</v>
      </c>
      <c r="B19847" t="s">
        <v>135</v>
      </c>
      <c r="C19847" t="s">
        <v>138</v>
      </c>
      <c r="D19847" t="s">
        <v>36</v>
      </c>
      <c r="E19847" t="s">
        <v>36</v>
      </c>
      <c r="F19847">
        <v>44</v>
      </c>
      <c r="G19847">
        <v>78</v>
      </c>
      <c r="H19847">
        <v>696</v>
      </c>
      <c r="I19847">
        <v>447</v>
      </c>
      <c r="J19847">
        <v>1</v>
      </c>
      <c r="K19847">
        <v>0</v>
      </c>
      <c r="L19847" t="s">
        <v>20</v>
      </c>
      <c r="M19847" t="s">
        <v>1618</v>
      </c>
      <c r="N19847" t="s">
        <v>135</v>
      </c>
      <c r="O19847" t="s">
        <v>22</v>
      </c>
      <c r="P19847" t="s">
        <v>23</v>
      </c>
      <c r="Q19847" t="s">
        <v>24</v>
      </c>
    </row>
    <row r="19848" spans="1:17" x14ac:dyDescent="0.2">
      <c r="A19848" s="2">
        <v>43015</v>
      </c>
      <c r="B19848" t="s">
        <v>95</v>
      </c>
      <c r="C19848" t="s">
        <v>133</v>
      </c>
      <c r="D19848" t="s">
        <v>50</v>
      </c>
      <c r="E19848" t="s">
        <v>115</v>
      </c>
      <c r="F19848">
        <v>64</v>
      </c>
      <c r="G19848">
        <v>51</v>
      </c>
      <c r="H19848">
        <v>558</v>
      </c>
      <c r="I19848">
        <v>659</v>
      </c>
      <c r="J19848">
        <v>4</v>
      </c>
      <c r="K19848">
        <v>2</v>
      </c>
      <c r="L19848" t="s">
        <v>28</v>
      </c>
      <c r="M19848" t="s">
        <v>326</v>
      </c>
      <c r="N19848" t="s">
        <v>95</v>
      </c>
      <c r="O19848" t="s">
        <v>22</v>
      </c>
      <c r="P19848" t="s">
        <v>23</v>
      </c>
      <c r="Q19848" t="s">
        <v>24</v>
      </c>
    </row>
    <row r="19849" spans="1:17" x14ac:dyDescent="0.2">
      <c r="A19849" s="2">
        <v>43015</v>
      </c>
      <c r="B19849" t="s">
        <v>113</v>
      </c>
      <c r="C19849" t="s">
        <v>185</v>
      </c>
      <c r="D19849" t="s">
        <v>115</v>
      </c>
      <c r="E19849" t="s">
        <v>27</v>
      </c>
      <c r="F19849">
        <v>53</v>
      </c>
      <c r="G19849">
        <v>61</v>
      </c>
      <c r="H19849">
        <v>641</v>
      </c>
      <c r="I19849">
        <v>606</v>
      </c>
      <c r="J19849">
        <v>5</v>
      </c>
      <c r="K19849">
        <v>2</v>
      </c>
      <c r="L19849" t="s">
        <v>28</v>
      </c>
      <c r="M19849" t="s">
        <v>245</v>
      </c>
      <c r="N19849" t="s">
        <v>113</v>
      </c>
      <c r="O19849" t="s">
        <v>22</v>
      </c>
      <c r="P19849" t="s">
        <v>23</v>
      </c>
      <c r="Q19849" t="s">
        <v>24</v>
      </c>
    </row>
    <row r="19850" spans="1:17" x14ac:dyDescent="0.2">
      <c r="A19850" s="2">
        <v>43015</v>
      </c>
      <c r="B19850" t="s">
        <v>149</v>
      </c>
      <c r="C19850" t="s">
        <v>224</v>
      </c>
      <c r="D19850" t="s">
        <v>36</v>
      </c>
      <c r="E19850" t="s">
        <v>36</v>
      </c>
      <c r="F19850">
        <v>80</v>
      </c>
      <c r="G19850">
        <v>49</v>
      </c>
      <c r="H19850">
        <v>423</v>
      </c>
      <c r="I19850">
        <v>663</v>
      </c>
      <c r="J19850">
        <v>3</v>
      </c>
      <c r="K19850">
        <v>1</v>
      </c>
      <c r="L19850" t="s">
        <v>20</v>
      </c>
      <c r="M19850" t="s">
        <v>420</v>
      </c>
      <c r="N19850" t="s">
        <v>149</v>
      </c>
      <c r="O19850" t="s">
        <v>22</v>
      </c>
      <c r="P19850" t="s">
        <v>23</v>
      </c>
      <c r="Q19850" t="s">
        <v>24</v>
      </c>
    </row>
    <row r="19851" spans="1:17" x14ac:dyDescent="0.2">
      <c r="A19851" s="2">
        <v>43015</v>
      </c>
      <c r="B19851" t="s">
        <v>52</v>
      </c>
      <c r="C19851" t="s">
        <v>97</v>
      </c>
      <c r="D19851" t="s">
        <v>50</v>
      </c>
      <c r="E19851" t="s">
        <v>50</v>
      </c>
      <c r="F19851">
        <v>23</v>
      </c>
      <c r="G19851">
        <v>101</v>
      </c>
      <c r="H19851">
        <v>917</v>
      </c>
      <c r="I19851">
        <v>343</v>
      </c>
      <c r="J19851">
        <v>8</v>
      </c>
      <c r="K19851">
        <v>0</v>
      </c>
      <c r="L19851" t="s">
        <v>20</v>
      </c>
      <c r="M19851" t="s">
        <v>68</v>
      </c>
      <c r="N19851" t="s">
        <v>52</v>
      </c>
      <c r="O19851" t="s">
        <v>22</v>
      </c>
      <c r="P19851" t="s">
        <v>23</v>
      </c>
      <c r="Q19851" t="s">
        <v>24</v>
      </c>
    </row>
    <row r="19852" spans="1:17" x14ac:dyDescent="0.2">
      <c r="A19852" s="2">
        <v>43015</v>
      </c>
      <c r="B19852" t="s">
        <v>53</v>
      </c>
      <c r="C19852" t="s">
        <v>94</v>
      </c>
      <c r="D19852" t="s">
        <v>50</v>
      </c>
      <c r="E19852" t="s">
        <v>50</v>
      </c>
      <c r="F19852">
        <v>7</v>
      </c>
      <c r="G19852">
        <v>59</v>
      </c>
      <c r="H19852">
        <v>1210</v>
      </c>
      <c r="I19852">
        <v>629</v>
      </c>
      <c r="J19852">
        <v>5</v>
      </c>
      <c r="K19852">
        <v>2</v>
      </c>
      <c r="L19852" t="s">
        <v>20</v>
      </c>
      <c r="M19852" t="s">
        <v>323</v>
      </c>
      <c r="N19852" t="s">
        <v>53</v>
      </c>
      <c r="O19852" t="s">
        <v>22</v>
      </c>
      <c r="P19852" t="s">
        <v>23</v>
      </c>
      <c r="Q19852" t="s">
        <v>24</v>
      </c>
    </row>
    <row r="19853" spans="1:17" x14ac:dyDescent="0.2">
      <c r="A19853" s="2">
        <v>43015</v>
      </c>
      <c r="B19853" t="s">
        <v>211</v>
      </c>
      <c r="C19853" t="s">
        <v>250</v>
      </c>
      <c r="D19853" t="s">
        <v>36</v>
      </c>
      <c r="E19853" t="s">
        <v>36</v>
      </c>
      <c r="F19853">
        <v>125</v>
      </c>
      <c r="G19853">
        <v>116</v>
      </c>
      <c r="H19853">
        <v>255</v>
      </c>
      <c r="I19853">
        <v>277</v>
      </c>
      <c r="J19853">
        <v>1</v>
      </c>
      <c r="K19853">
        <v>1</v>
      </c>
      <c r="L19853" t="s">
        <v>28</v>
      </c>
      <c r="M19853" t="s">
        <v>373</v>
      </c>
      <c r="N19853" t="s">
        <v>211</v>
      </c>
      <c r="O19853" t="s">
        <v>22</v>
      </c>
      <c r="P19853" t="s">
        <v>23</v>
      </c>
      <c r="Q19853" t="s">
        <v>30</v>
      </c>
    </row>
    <row r="19854" spans="1:17" x14ac:dyDescent="0.2">
      <c r="A19854" s="2">
        <v>43015</v>
      </c>
      <c r="B19854" t="s">
        <v>208</v>
      </c>
      <c r="C19854" t="s">
        <v>199</v>
      </c>
      <c r="D19854" t="s">
        <v>36</v>
      </c>
      <c r="E19854" t="s">
        <v>36</v>
      </c>
      <c r="F19854">
        <v>71</v>
      </c>
      <c r="G19854">
        <v>52</v>
      </c>
      <c r="H19854">
        <v>486</v>
      </c>
      <c r="I19854">
        <v>646</v>
      </c>
      <c r="J19854">
        <v>0</v>
      </c>
      <c r="K19854">
        <v>0</v>
      </c>
      <c r="L19854" t="s">
        <v>20</v>
      </c>
      <c r="M19854" t="s">
        <v>398</v>
      </c>
      <c r="N19854" t="s">
        <v>208</v>
      </c>
      <c r="O19854" t="s">
        <v>22</v>
      </c>
      <c r="P19854" t="s">
        <v>23</v>
      </c>
      <c r="Q19854" t="s">
        <v>30</v>
      </c>
    </row>
    <row r="19855" spans="1:17" x14ac:dyDescent="0.2">
      <c r="A19855" s="2">
        <v>43016</v>
      </c>
      <c r="B19855" t="s">
        <v>293</v>
      </c>
      <c r="C19855" t="s">
        <v>125</v>
      </c>
      <c r="D19855" t="s">
        <v>50</v>
      </c>
      <c r="E19855" t="s">
        <v>50</v>
      </c>
      <c r="F19855">
        <v>58</v>
      </c>
      <c r="G19855">
        <v>204</v>
      </c>
      <c r="H19855">
        <v>629</v>
      </c>
      <c r="I19855">
        <v>10</v>
      </c>
      <c r="J19855">
        <v>5</v>
      </c>
      <c r="K19855">
        <v>0</v>
      </c>
      <c r="L19855" t="s">
        <v>20</v>
      </c>
      <c r="M19855" t="s">
        <v>1539</v>
      </c>
      <c r="N19855" t="s">
        <v>293</v>
      </c>
      <c r="O19855" t="s">
        <v>22</v>
      </c>
      <c r="P19855" t="s">
        <v>23</v>
      </c>
      <c r="Q19855" t="s">
        <v>24</v>
      </c>
    </row>
    <row r="19856" spans="1:17" x14ac:dyDescent="0.2">
      <c r="A19856" s="2">
        <v>43016</v>
      </c>
      <c r="B19856" t="s">
        <v>72</v>
      </c>
      <c r="C19856" t="s">
        <v>92</v>
      </c>
      <c r="D19856" t="s">
        <v>50</v>
      </c>
      <c r="E19856" t="s">
        <v>50</v>
      </c>
      <c r="F19856">
        <v>26</v>
      </c>
      <c r="G19856">
        <v>41</v>
      </c>
      <c r="H19856">
        <v>848</v>
      </c>
      <c r="I19856">
        <v>714</v>
      </c>
      <c r="J19856">
        <v>1</v>
      </c>
      <c r="K19856">
        <v>1</v>
      </c>
      <c r="L19856" t="s">
        <v>20</v>
      </c>
      <c r="M19856" t="s">
        <v>74</v>
      </c>
      <c r="N19856" t="s">
        <v>72</v>
      </c>
      <c r="O19856" t="s">
        <v>22</v>
      </c>
      <c r="P19856" t="s">
        <v>23</v>
      </c>
      <c r="Q19856" t="s">
        <v>30</v>
      </c>
    </row>
    <row r="19857" spans="1:17" x14ac:dyDescent="0.2">
      <c r="A19857" s="2">
        <v>43016</v>
      </c>
      <c r="B19857" t="s">
        <v>183</v>
      </c>
      <c r="C19857" t="s">
        <v>61</v>
      </c>
      <c r="D19857" t="s">
        <v>36</v>
      </c>
      <c r="E19857" t="s">
        <v>36</v>
      </c>
      <c r="F19857">
        <v>30</v>
      </c>
      <c r="G19857">
        <v>95</v>
      </c>
      <c r="H19857">
        <v>815</v>
      </c>
      <c r="I19857">
        <v>377</v>
      </c>
      <c r="J19857">
        <v>2</v>
      </c>
      <c r="K19857">
        <v>1</v>
      </c>
      <c r="L19857" t="s">
        <v>20</v>
      </c>
      <c r="M19857" t="s">
        <v>682</v>
      </c>
      <c r="N19857" t="s">
        <v>183</v>
      </c>
      <c r="O19857" t="s">
        <v>22</v>
      </c>
      <c r="P19857" t="s">
        <v>23</v>
      </c>
      <c r="Q19857" t="s">
        <v>24</v>
      </c>
    </row>
    <row r="19858" spans="1:17" x14ac:dyDescent="0.2">
      <c r="A19858" s="2">
        <v>43016</v>
      </c>
      <c r="B19858" t="s">
        <v>210</v>
      </c>
      <c r="C19858" t="s">
        <v>56</v>
      </c>
      <c r="D19858" t="s">
        <v>27</v>
      </c>
      <c r="E19858" t="s">
        <v>27</v>
      </c>
      <c r="F19858">
        <v>99</v>
      </c>
      <c r="G19858">
        <v>96</v>
      </c>
      <c r="H19858">
        <v>361</v>
      </c>
      <c r="I19858">
        <v>368</v>
      </c>
      <c r="J19858">
        <v>1</v>
      </c>
      <c r="K19858">
        <v>0</v>
      </c>
      <c r="L19858" t="s">
        <v>28</v>
      </c>
      <c r="M19858" t="s">
        <v>874</v>
      </c>
      <c r="N19858" t="s">
        <v>77</v>
      </c>
      <c r="O19858" t="s">
        <v>122</v>
      </c>
      <c r="P19858" t="s">
        <v>23</v>
      </c>
      <c r="Q19858" t="s">
        <v>24</v>
      </c>
    </row>
    <row r="19859" spans="1:17" x14ac:dyDescent="0.2">
      <c r="A19859" s="2">
        <v>43016</v>
      </c>
      <c r="B19859" t="s">
        <v>129</v>
      </c>
      <c r="C19859" t="s">
        <v>386</v>
      </c>
      <c r="D19859" t="s">
        <v>50</v>
      </c>
      <c r="E19859" t="s">
        <v>50</v>
      </c>
      <c r="F19859">
        <v>1</v>
      </c>
      <c r="G19859">
        <v>92</v>
      </c>
      <c r="H19859">
        <v>1606</v>
      </c>
      <c r="I19859">
        <v>388</v>
      </c>
      <c r="J19859">
        <v>5</v>
      </c>
      <c r="K19859">
        <v>1</v>
      </c>
      <c r="L19859" t="s">
        <v>20</v>
      </c>
      <c r="M19859" t="s">
        <v>423</v>
      </c>
      <c r="N19859" t="s">
        <v>129</v>
      </c>
      <c r="O19859" t="s">
        <v>22</v>
      </c>
      <c r="P19859" t="s">
        <v>23</v>
      </c>
      <c r="Q19859" t="s">
        <v>24</v>
      </c>
    </row>
    <row r="19860" spans="1:17" x14ac:dyDescent="0.2">
      <c r="A19860" s="2">
        <v>43016</v>
      </c>
      <c r="B19860" t="s">
        <v>560</v>
      </c>
      <c r="C19860" t="s">
        <v>286</v>
      </c>
      <c r="D19860" t="s">
        <v>50</v>
      </c>
      <c r="E19860" t="s">
        <v>50</v>
      </c>
      <c r="F19860">
        <v>126</v>
      </c>
      <c r="G19860">
        <v>83</v>
      </c>
      <c r="H19860">
        <v>253</v>
      </c>
      <c r="I19860">
        <v>413</v>
      </c>
      <c r="J19860">
        <v>1</v>
      </c>
      <c r="K19860">
        <v>1</v>
      </c>
      <c r="L19860" t="s">
        <v>20</v>
      </c>
      <c r="M19860" t="s">
        <v>1389</v>
      </c>
      <c r="N19860" t="s">
        <v>560</v>
      </c>
      <c r="O19860" t="s">
        <v>22</v>
      </c>
      <c r="P19860" t="s">
        <v>23</v>
      </c>
      <c r="Q19860" t="s">
        <v>30</v>
      </c>
    </row>
    <row r="19861" spans="1:17" x14ac:dyDescent="0.2">
      <c r="A19861" s="2">
        <v>43016</v>
      </c>
      <c r="B19861" t="s">
        <v>73</v>
      </c>
      <c r="C19861" t="s">
        <v>89</v>
      </c>
      <c r="D19861" t="s">
        <v>50</v>
      </c>
      <c r="E19861" t="s">
        <v>50</v>
      </c>
      <c r="F19861">
        <v>120</v>
      </c>
      <c r="G19861">
        <v>15</v>
      </c>
      <c r="H19861">
        <v>266</v>
      </c>
      <c r="I19861">
        <v>1055</v>
      </c>
      <c r="J19861">
        <v>0</v>
      </c>
      <c r="K19861">
        <v>1</v>
      </c>
      <c r="L19861" t="s">
        <v>20</v>
      </c>
      <c r="M19861" t="s">
        <v>289</v>
      </c>
      <c r="N19861" t="s">
        <v>73</v>
      </c>
      <c r="O19861" t="s">
        <v>22</v>
      </c>
      <c r="P19861" t="s">
        <v>23</v>
      </c>
      <c r="Q19861" t="s">
        <v>41</v>
      </c>
    </row>
    <row r="19862" spans="1:17" x14ac:dyDescent="0.2">
      <c r="A19862" s="2">
        <v>43016</v>
      </c>
      <c r="B19862" t="s">
        <v>49</v>
      </c>
      <c r="C19862" t="s">
        <v>100</v>
      </c>
      <c r="D19862" t="s">
        <v>50</v>
      </c>
      <c r="E19862" t="s">
        <v>50</v>
      </c>
      <c r="F19862">
        <v>73</v>
      </c>
      <c r="G19862">
        <v>20</v>
      </c>
      <c r="H19862">
        <v>471</v>
      </c>
      <c r="I19862">
        <v>945</v>
      </c>
      <c r="J19862">
        <v>1</v>
      </c>
      <c r="K19862">
        <v>0</v>
      </c>
      <c r="L19862" t="s">
        <v>20</v>
      </c>
      <c r="M19862" t="s">
        <v>103</v>
      </c>
      <c r="N19862" t="s">
        <v>49</v>
      </c>
      <c r="O19862" t="s">
        <v>22</v>
      </c>
      <c r="P19862" t="s">
        <v>23</v>
      </c>
      <c r="Q19862" t="s">
        <v>24</v>
      </c>
    </row>
    <row r="19863" spans="1:17" x14ac:dyDescent="0.2">
      <c r="A19863" s="2">
        <v>43016</v>
      </c>
      <c r="B19863" t="s">
        <v>90</v>
      </c>
      <c r="C19863" t="s">
        <v>1279</v>
      </c>
      <c r="D19863" t="s">
        <v>50</v>
      </c>
      <c r="E19863" t="s">
        <v>50</v>
      </c>
      <c r="F19863">
        <v>6</v>
      </c>
      <c r="G19863">
        <v>37</v>
      </c>
      <c r="H19863">
        <v>1249</v>
      </c>
      <c r="I19863">
        <v>749</v>
      </c>
      <c r="J19863">
        <v>4</v>
      </c>
      <c r="K19863">
        <v>2</v>
      </c>
      <c r="L19863" t="s">
        <v>20</v>
      </c>
      <c r="M19863" t="s">
        <v>750</v>
      </c>
      <c r="N19863" t="s">
        <v>90</v>
      </c>
      <c r="O19863" t="s">
        <v>22</v>
      </c>
      <c r="P19863" t="s">
        <v>23</v>
      </c>
      <c r="Q19863" t="s">
        <v>24</v>
      </c>
    </row>
    <row r="19864" spans="1:17" x14ac:dyDescent="0.2">
      <c r="A19864" s="2">
        <v>43016</v>
      </c>
      <c r="B19864" t="s">
        <v>244</v>
      </c>
      <c r="C19864" t="s">
        <v>184</v>
      </c>
      <c r="D19864" t="s">
        <v>50</v>
      </c>
      <c r="E19864" t="s">
        <v>50</v>
      </c>
      <c r="F19864">
        <v>19</v>
      </c>
      <c r="G19864">
        <v>191</v>
      </c>
      <c r="H19864">
        <v>966</v>
      </c>
      <c r="I19864">
        <v>43</v>
      </c>
      <c r="J19864">
        <v>3</v>
      </c>
      <c r="K19864">
        <v>0</v>
      </c>
      <c r="L19864" t="s">
        <v>20</v>
      </c>
      <c r="M19864" t="s">
        <v>597</v>
      </c>
      <c r="N19864" t="s">
        <v>244</v>
      </c>
      <c r="O19864" t="s">
        <v>22</v>
      </c>
      <c r="P19864" t="s">
        <v>23</v>
      </c>
      <c r="Q19864" t="s">
        <v>24</v>
      </c>
    </row>
    <row r="19865" spans="1:17" x14ac:dyDescent="0.2">
      <c r="A19865" s="2">
        <v>43016</v>
      </c>
      <c r="B19865" t="s">
        <v>249</v>
      </c>
      <c r="C19865" t="s">
        <v>104</v>
      </c>
      <c r="D19865" t="s">
        <v>50</v>
      </c>
      <c r="E19865" t="s">
        <v>50</v>
      </c>
      <c r="F19865">
        <v>55</v>
      </c>
      <c r="G19865">
        <v>43</v>
      </c>
      <c r="H19865">
        <v>635</v>
      </c>
      <c r="I19865">
        <v>701</v>
      </c>
      <c r="J19865">
        <v>2</v>
      </c>
      <c r="K19865">
        <v>2</v>
      </c>
      <c r="L19865" t="s">
        <v>20</v>
      </c>
      <c r="M19865" t="s">
        <v>529</v>
      </c>
      <c r="N19865" t="s">
        <v>249</v>
      </c>
      <c r="O19865" t="s">
        <v>22</v>
      </c>
      <c r="P19865" t="s">
        <v>23</v>
      </c>
      <c r="Q19865" t="s">
        <v>30</v>
      </c>
    </row>
    <row r="19866" spans="1:17" x14ac:dyDescent="0.2">
      <c r="A19866" s="2">
        <v>43016</v>
      </c>
      <c r="B19866" t="s">
        <v>114</v>
      </c>
      <c r="C19866" t="s">
        <v>207</v>
      </c>
      <c r="D19866" t="s">
        <v>115</v>
      </c>
      <c r="E19866" t="s">
        <v>36</v>
      </c>
      <c r="F19866">
        <v>137</v>
      </c>
      <c r="G19866">
        <v>88</v>
      </c>
      <c r="H19866">
        <v>218</v>
      </c>
      <c r="I19866">
        <v>400</v>
      </c>
      <c r="J19866">
        <v>1</v>
      </c>
      <c r="K19866">
        <v>0</v>
      </c>
      <c r="L19866" t="s">
        <v>28</v>
      </c>
      <c r="M19866" t="s">
        <v>1729</v>
      </c>
      <c r="N19866" t="s">
        <v>114</v>
      </c>
      <c r="O19866" t="s">
        <v>22</v>
      </c>
      <c r="P19866" t="s">
        <v>23</v>
      </c>
      <c r="Q19866" t="s">
        <v>24</v>
      </c>
    </row>
    <row r="19867" spans="1:17" x14ac:dyDescent="0.2">
      <c r="A19867" s="2">
        <v>43017</v>
      </c>
      <c r="B19867" t="s">
        <v>85</v>
      </c>
      <c r="C19867" t="s">
        <v>119</v>
      </c>
      <c r="D19867" t="s">
        <v>50</v>
      </c>
      <c r="E19867" t="s">
        <v>50</v>
      </c>
      <c r="F19867">
        <v>66</v>
      </c>
      <c r="G19867">
        <v>17</v>
      </c>
      <c r="H19867">
        <v>551</v>
      </c>
      <c r="I19867">
        <v>1035</v>
      </c>
      <c r="J19867">
        <v>0</v>
      </c>
      <c r="K19867">
        <v>1</v>
      </c>
      <c r="L19867" t="s">
        <v>20</v>
      </c>
      <c r="M19867" t="s">
        <v>1075</v>
      </c>
      <c r="N19867" t="s">
        <v>85</v>
      </c>
      <c r="O19867" t="s">
        <v>22</v>
      </c>
      <c r="P19867" t="s">
        <v>23</v>
      </c>
      <c r="Q19867" t="s">
        <v>41</v>
      </c>
    </row>
    <row r="19868" spans="1:17" x14ac:dyDescent="0.2">
      <c r="A19868" s="2">
        <v>43017</v>
      </c>
      <c r="B19868" t="s">
        <v>802</v>
      </c>
      <c r="C19868" t="s">
        <v>404</v>
      </c>
      <c r="D19868" t="s">
        <v>36</v>
      </c>
      <c r="E19868" t="s">
        <v>36</v>
      </c>
      <c r="F19868">
        <v>135</v>
      </c>
      <c r="G19868">
        <v>161</v>
      </c>
      <c r="H19868">
        <v>224</v>
      </c>
      <c r="I19868">
        <v>135</v>
      </c>
      <c r="J19868">
        <v>3</v>
      </c>
      <c r="K19868">
        <v>1</v>
      </c>
      <c r="L19868" t="s">
        <v>28</v>
      </c>
      <c r="M19868" t="s">
        <v>803</v>
      </c>
      <c r="N19868" t="s">
        <v>802</v>
      </c>
      <c r="O19868" t="s">
        <v>22</v>
      </c>
      <c r="P19868" t="s">
        <v>23</v>
      </c>
      <c r="Q19868" t="s">
        <v>24</v>
      </c>
    </row>
    <row r="19869" spans="1:17" x14ac:dyDescent="0.2">
      <c r="A19869" s="2">
        <v>43017</v>
      </c>
      <c r="B19869" t="s">
        <v>70</v>
      </c>
      <c r="C19869" t="s">
        <v>180</v>
      </c>
      <c r="D19869" t="s">
        <v>50</v>
      </c>
      <c r="E19869" t="s">
        <v>50</v>
      </c>
      <c r="F19869">
        <v>87</v>
      </c>
      <c r="G19869">
        <v>27</v>
      </c>
      <c r="H19869">
        <v>404</v>
      </c>
      <c r="I19869">
        <v>842</v>
      </c>
      <c r="J19869">
        <v>2</v>
      </c>
      <c r="K19869">
        <v>2</v>
      </c>
      <c r="L19869" t="s">
        <v>20</v>
      </c>
      <c r="M19869" t="s">
        <v>1326</v>
      </c>
      <c r="N19869" t="s">
        <v>70</v>
      </c>
      <c r="O19869" t="s">
        <v>22</v>
      </c>
      <c r="P19869" t="s">
        <v>23</v>
      </c>
      <c r="Q19869" t="s">
        <v>30</v>
      </c>
    </row>
    <row r="19870" spans="1:17" x14ac:dyDescent="0.2">
      <c r="A19870" s="2">
        <v>43017</v>
      </c>
      <c r="B19870" t="s">
        <v>76</v>
      </c>
      <c r="C19870" t="s">
        <v>1692</v>
      </c>
      <c r="D19870" t="s">
        <v>50</v>
      </c>
      <c r="E19870" t="s">
        <v>50</v>
      </c>
      <c r="F19870">
        <v>22</v>
      </c>
      <c r="G19870">
        <v>184</v>
      </c>
      <c r="H19870">
        <v>931</v>
      </c>
      <c r="I19870">
        <v>67</v>
      </c>
      <c r="J19870">
        <v>2</v>
      </c>
      <c r="K19870">
        <v>0</v>
      </c>
      <c r="L19870" t="s">
        <v>20</v>
      </c>
      <c r="M19870" t="s">
        <v>78</v>
      </c>
      <c r="N19870" t="s">
        <v>76</v>
      </c>
      <c r="O19870" t="s">
        <v>22</v>
      </c>
      <c r="P19870" t="s">
        <v>23</v>
      </c>
      <c r="Q19870" t="s">
        <v>24</v>
      </c>
    </row>
    <row r="19871" spans="1:17" x14ac:dyDescent="0.2">
      <c r="A19871" s="2">
        <v>43017</v>
      </c>
      <c r="B19871" t="s">
        <v>123</v>
      </c>
      <c r="C19871" t="s">
        <v>106</v>
      </c>
      <c r="D19871" t="s">
        <v>50</v>
      </c>
      <c r="E19871" t="s">
        <v>50</v>
      </c>
      <c r="F19871">
        <v>82</v>
      </c>
      <c r="G19871">
        <v>11</v>
      </c>
      <c r="H19871">
        <v>420</v>
      </c>
      <c r="I19871">
        <v>1183</v>
      </c>
      <c r="J19871">
        <v>0</v>
      </c>
      <c r="K19871">
        <v>1</v>
      </c>
      <c r="L19871" t="s">
        <v>20</v>
      </c>
      <c r="M19871" t="s">
        <v>415</v>
      </c>
      <c r="N19871" t="s">
        <v>123</v>
      </c>
      <c r="O19871" t="s">
        <v>22</v>
      </c>
      <c r="P19871" t="s">
        <v>23</v>
      </c>
      <c r="Q19871" t="s">
        <v>41</v>
      </c>
    </row>
    <row r="19872" spans="1:17" x14ac:dyDescent="0.2">
      <c r="A19872" s="2">
        <v>43017</v>
      </c>
      <c r="B19872" t="s">
        <v>328</v>
      </c>
      <c r="C19872" t="s">
        <v>174</v>
      </c>
      <c r="D19872" t="s">
        <v>50</v>
      </c>
      <c r="E19872" t="s">
        <v>50</v>
      </c>
      <c r="F19872">
        <v>103</v>
      </c>
      <c r="G19872">
        <v>187</v>
      </c>
      <c r="H19872">
        <v>328</v>
      </c>
      <c r="I19872">
        <v>55</v>
      </c>
      <c r="J19872">
        <v>4</v>
      </c>
      <c r="K19872">
        <v>0</v>
      </c>
      <c r="L19872" t="s">
        <v>20</v>
      </c>
      <c r="M19872" t="s">
        <v>475</v>
      </c>
      <c r="N19872" t="s">
        <v>328</v>
      </c>
      <c r="O19872" t="s">
        <v>22</v>
      </c>
      <c r="P19872" t="s">
        <v>23</v>
      </c>
      <c r="Q19872" t="s">
        <v>24</v>
      </c>
    </row>
    <row r="19873" spans="1:17" x14ac:dyDescent="0.2">
      <c r="A19873" s="2">
        <v>43017</v>
      </c>
      <c r="B19873" t="s">
        <v>384</v>
      </c>
      <c r="C19873" t="s">
        <v>69</v>
      </c>
      <c r="D19873" t="s">
        <v>50</v>
      </c>
      <c r="E19873" t="s">
        <v>50</v>
      </c>
      <c r="F19873">
        <v>156</v>
      </c>
      <c r="G19873">
        <v>57</v>
      </c>
      <c r="H19873">
        <v>147</v>
      </c>
      <c r="I19873">
        <v>631</v>
      </c>
      <c r="J19873">
        <v>0</v>
      </c>
      <c r="K19873">
        <v>1</v>
      </c>
      <c r="L19873" t="s">
        <v>20</v>
      </c>
      <c r="M19873" t="s">
        <v>395</v>
      </c>
      <c r="N19873" t="s">
        <v>384</v>
      </c>
      <c r="O19873" t="s">
        <v>22</v>
      </c>
      <c r="P19873" t="s">
        <v>23</v>
      </c>
      <c r="Q19873" t="s">
        <v>41</v>
      </c>
    </row>
    <row r="19874" spans="1:17" x14ac:dyDescent="0.2">
      <c r="A19874" s="2">
        <v>43017</v>
      </c>
      <c r="B19874" t="s">
        <v>1204</v>
      </c>
      <c r="C19874" t="s">
        <v>345</v>
      </c>
      <c r="D19874" t="s">
        <v>50</v>
      </c>
      <c r="E19874" t="s">
        <v>50</v>
      </c>
      <c r="F19874">
        <v>32</v>
      </c>
      <c r="G19874">
        <v>103</v>
      </c>
      <c r="H19874">
        <v>789</v>
      </c>
      <c r="I19874">
        <v>327</v>
      </c>
      <c r="J19874">
        <v>1</v>
      </c>
      <c r="K19874">
        <v>0</v>
      </c>
      <c r="L19874" t="s">
        <v>20</v>
      </c>
      <c r="M19874" t="s">
        <v>1219</v>
      </c>
      <c r="N19874" t="s">
        <v>1204</v>
      </c>
      <c r="O19874" t="s">
        <v>22</v>
      </c>
      <c r="P19874" t="s">
        <v>23</v>
      </c>
      <c r="Q19874" t="s">
        <v>24</v>
      </c>
    </row>
    <row r="19875" spans="1:17" x14ac:dyDescent="0.2">
      <c r="A19875" s="2">
        <v>43017</v>
      </c>
      <c r="B19875" t="s">
        <v>168</v>
      </c>
      <c r="C19875" t="s">
        <v>274</v>
      </c>
      <c r="D19875" t="s">
        <v>50</v>
      </c>
      <c r="E19875" t="s">
        <v>50</v>
      </c>
      <c r="F19875">
        <v>24</v>
      </c>
      <c r="G19875">
        <v>18</v>
      </c>
      <c r="H19875">
        <v>887</v>
      </c>
      <c r="I19875">
        <v>977</v>
      </c>
      <c r="J19875">
        <v>0</v>
      </c>
      <c r="K19875">
        <v>2</v>
      </c>
      <c r="L19875" t="s">
        <v>20</v>
      </c>
      <c r="M19875" t="s">
        <v>318</v>
      </c>
      <c r="N19875" t="s">
        <v>168</v>
      </c>
      <c r="O19875" t="s">
        <v>22</v>
      </c>
      <c r="P19875" t="s">
        <v>23</v>
      </c>
      <c r="Q19875" t="s">
        <v>41</v>
      </c>
    </row>
    <row r="19876" spans="1:17" x14ac:dyDescent="0.2">
      <c r="A19876" s="2">
        <v>43017</v>
      </c>
      <c r="B19876" t="s">
        <v>161</v>
      </c>
      <c r="C19876" t="s">
        <v>98</v>
      </c>
      <c r="D19876" t="s">
        <v>50</v>
      </c>
      <c r="E19876" t="s">
        <v>50</v>
      </c>
      <c r="F19876">
        <v>13</v>
      </c>
      <c r="G19876">
        <v>34</v>
      </c>
      <c r="H19876">
        <v>1088</v>
      </c>
      <c r="I19876">
        <v>769</v>
      </c>
      <c r="J19876">
        <v>0</v>
      </c>
      <c r="K19876">
        <v>1</v>
      </c>
      <c r="L19876" t="s">
        <v>20</v>
      </c>
      <c r="M19876" t="s">
        <v>162</v>
      </c>
      <c r="N19876" t="s">
        <v>161</v>
      </c>
      <c r="O19876" t="s">
        <v>22</v>
      </c>
      <c r="P19876" t="s">
        <v>23</v>
      </c>
      <c r="Q19876" t="s">
        <v>41</v>
      </c>
    </row>
    <row r="19877" spans="1:17" x14ac:dyDescent="0.2">
      <c r="A19877" s="2">
        <v>43018</v>
      </c>
      <c r="B19877" t="s">
        <v>1073</v>
      </c>
      <c r="C19877" t="s">
        <v>177</v>
      </c>
      <c r="D19877" t="s">
        <v>115</v>
      </c>
      <c r="E19877" t="s">
        <v>115</v>
      </c>
      <c r="F19877">
        <v>158</v>
      </c>
      <c r="G19877">
        <v>110</v>
      </c>
      <c r="H19877">
        <v>146</v>
      </c>
      <c r="I19877">
        <v>304</v>
      </c>
      <c r="J19877">
        <v>3</v>
      </c>
      <c r="K19877">
        <v>3</v>
      </c>
      <c r="L19877" t="s">
        <v>570</v>
      </c>
      <c r="M19877" t="s">
        <v>603</v>
      </c>
      <c r="N19877" t="s">
        <v>602</v>
      </c>
      <c r="O19877" t="s">
        <v>122</v>
      </c>
      <c r="P19877" t="s">
        <v>23</v>
      </c>
      <c r="Q19877" t="s">
        <v>30</v>
      </c>
    </row>
    <row r="19878" spans="1:17" x14ac:dyDescent="0.2">
      <c r="A19878" s="2">
        <v>43018</v>
      </c>
      <c r="B19878" t="s">
        <v>55</v>
      </c>
      <c r="C19878" t="s">
        <v>469</v>
      </c>
      <c r="D19878" t="s">
        <v>57</v>
      </c>
      <c r="E19878" t="s">
        <v>115</v>
      </c>
      <c r="F19878">
        <v>50</v>
      </c>
      <c r="G19878">
        <v>75</v>
      </c>
      <c r="H19878">
        <v>661</v>
      </c>
      <c r="I19878">
        <v>465</v>
      </c>
      <c r="J19878">
        <v>2</v>
      </c>
      <c r="K19878">
        <v>1</v>
      </c>
      <c r="L19878" t="s">
        <v>20</v>
      </c>
      <c r="M19878" t="s">
        <v>58</v>
      </c>
      <c r="N19878" t="s">
        <v>55</v>
      </c>
      <c r="O19878" t="s">
        <v>22</v>
      </c>
      <c r="P19878" t="s">
        <v>23</v>
      </c>
      <c r="Q19878" t="s">
        <v>24</v>
      </c>
    </row>
    <row r="19879" spans="1:17" x14ac:dyDescent="0.2">
      <c r="A19879" s="2">
        <v>43018</v>
      </c>
      <c r="B19879" t="s">
        <v>147</v>
      </c>
      <c r="C19879" t="s">
        <v>145</v>
      </c>
      <c r="D19879" t="s">
        <v>50</v>
      </c>
      <c r="E19879" t="s">
        <v>50</v>
      </c>
      <c r="F19879">
        <v>5</v>
      </c>
      <c r="G19879">
        <v>70</v>
      </c>
      <c r="H19879">
        <v>1265</v>
      </c>
      <c r="I19879">
        <v>486</v>
      </c>
      <c r="J19879">
        <v>4</v>
      </c>
      <c r="K19879">
        <v>0</v>
      </c>
      <c r="L19879" t="s">
        <v>20</v>
      </c>
      <c r="M19879" t="s">
        <v>148</v>
      </c>
      <c r="N19879" t="s">
        <v>147</v>
      </c>
      <c r="O19879" t="s">
        <v>22</v>
      </c>
      <c r="P19879" t="s">
        <v>23</v>
      </c>
      <c r="Q19879" t="s">
        <v>24</v>
      </c>
    </row>
    <row r="19880" spans="1:17" x14ac:dyDescent="0.2">
      <c r="A19880" s="2">
        <v>43018</v>
      </c>
      <c r="B19880" t="s">
        <v>471</v>
      </c>
      <c r="C19880" t="s">
        <v>141</v>
      </c>
      <c r="D19880" t="s">
        <v>36</v>
      </c>
      <c r="E19880" t="s">
        <v>36</v>
      </c>
      <c r="F19880">
        <v>88</v>
      </c>
      <c r="G19880">
        <v>79</v>
      </c>
      <c r="H19880">
        <v>400</v>
      </c>
      <c r="I19880">
        <v>429</v>
      </c>
      <c r="J19880">
        <v>1</v>
      </c>
      <c r="K19880">
        <v>0</v>
      </c>
      <c r="L19880" t="s">
        <v>28</v>
      </c>
      <c r="M19880" t="s">
        <v>1730</v>
      </c>
      <c r="N19880" t="s">
        <v>67</v>
      </c>
      <c r="O19880" t="s">
        <v>122</v>
      </c>
      <c r="P19880" t="s">
        <v>23</v>
      </c>
      <c r="Q19880" t="s">
        <v>24</v>
      </c>
    </row>
    <row r="19881" spans="1:17" x14ac:dyDescent="0.2">
      <c r="A19881" s="2">
        <v>43018</v>
      </c>
      <c r="B19881" t="s">
        <v>25</v>
      </c>
      <c r="C19881" t="s">
        <v>107</v>
      </c>
      <c r="D19881" t="s">
        <v>19</v>
      </c>
      <c r="E19881" t="s">
        <v>19</v>
      </c>
      <c r="F19881">
        <v>2</v>
      </c>
      <c r="G19881">
        <v>9</v>
      </c>
      <c r="H19881">
        <v>1589</v>
      </c>
      <c r="I19881">
        <v>1194</v>
      </c>
      <c r="J19881">
        <v>3</v>
      </c>
      <c r="K19881">
        <v>0</v>
      </c>
      <c r="L19881" t="s">
        <v>20</v>
      </c>
      <c r="M19881" t="s">
        <v>66</v>
      </c>
      <c r="N19881" t="s">
        <v>25</v>
      </c>
      <c r="O19881" t="s">
        <v>22</v>
      </c>
      <c r="P19881" t="s">
        <v>23</v>
      </c>
      <c r="Q19881" t="s">
        <v>24</v>
      </c>
    </row>
    <row r="19882" spans="1:17" x14ac:dyDescent="0.2">
      <c r="A19882" s="2">
        <v>43018</v>
      </c>
      <c r="B19882" t="s">
        <v>213</v>
      </c>
      <c r="C19882" t="s">
        <v>569</v>
      </c>
      <c r="D19882" t="s">
        <v>115</v>
      </c>
      <c r="E19882" t="s">
        <v>115</v>
      </c>
      <c r="F19882">
        <v>152</v>
      </c>
      <c r="G19882">
        <v>122</v>
      </c>
      <c r="H19882">
        <v>172</v>
      </c>
      <c r="I19882">
        <v>260</v>
      </c>
      <c r="J19882">
        <v>2</v>
      </c>
      <c r="K19882">
        <v>2</v>
      </c>
      <c r="L19882" t="s">
        <v>570</v>
      </c>
      <c r="M19882" t="s">
        <v>535</v>
      </c>
      <c r="N19882" t="s">
        <v>213</v>
      </c>
      <c r="O19882" t="s">
        <v>22</v>
      </c>
      <c r="P19882" t="s">
        <v>23</v>
      </c>
      <c r="Q19882" t="s">
        <v>30</v>
      </c>
    </row>
    <row r="19883" spans="1:17" x14ac:dyDescent="0.2">
      <c r="A19883" s="2">
        <v>43018</v>
      </c>
      <c r="B19883" t="s">
        <v>31</v>
      </c>
      <c r="C19883" t="s">
        <v>39</v>
      </c>
      <c r="D19883" t="s">
        <v>19</v>
      </c>
      <c r="E19883" t="s">
        <v>19</v>
      </c>
      <c r="F19883">
        <v>35</v>
      </c>
      <c r="G19883">
        <v>4</v>
      </c>
      <c r="H19883">
        <v>767</v>
      </c>
      <c r="I19883">
        <v>1325</v>
      </c>
      <c r="J19883">
        <v>1</v>
      </c>
      <c r="K19883">
        <v>3</v>
      </c>
      <c r="L19883" t="s">
        <v>20</v>
      </c>
      <c r="M19883" t="s">
        <v>33</v>
      </c>
      <c r="N19883" t="s">
        <v>31</v>
      </c>
      <c r="O19883" t="s">
        <v>22</v>
      </c>
      <c r="P19883" t="s">
        <v>23</v>
      </c>
      <c r="Q19883" t="s">
        <v>41</v>
      </c>
    </row>
    <row r="19884" spans="1:17" x14ac:dyDescent="0.2">
      <c r="A19884" s="2">
        <v>43018</v>
      </c>
      <c r="B19884" t="s">
        <v>81</v>
      </c>
      <c r="C19884" t="s">
        <v>646</v>
      </c>
      <c r="D19884" t="s">
        <v>50</v>
      </c>
      <c r="E19884" t="s">
        <v>50</v>
      </c>
      <c r="F19884">
        <v>84</v>
      </c>
      <c r="G19884">
        <v>36</v>
      </c>
      <c r="H19884">
        <v>413</v>
      </c>
      <c r="I19884">
        <v>761</v>
      </c>
      <c r="J19884">
        <v>1</v>
      </c>
      <c r="K19884">
        <v>2</v>
      </c>
      <c r="L19884" t="s">
        <v>20</v>
      </c>
      <c r="M19884" t="s">
        <v>83</v>
      </c>
      <c r="N19884" t="s">
        <v>81</v>
      </c>
      <c r="O19884" t="s">
        <v>22</v>
      </c>
      <c r="P19884" t="s">
        <v>23</v>
      </c>
      <c r="Q19884" t="s">
        <v>41</v>
      </c>
    </row>
    <row r="19885" spans="1:17" x14ac:dyDescent="0.2">
      <c r="A19885" s="2">
        <v>43018</v>
      </c>
      <c r="B19885" t="s">
        <v>67</v>
      </c>
      <c r="C19885" t="s">
        <v>317</v>
      </c>
      <c r="D19885" t="s">
        <v>50</v>
      </c>
      <c r="E19885" t="s">
        <v>50</v>
      </c>
      <c r="F19885">
        <v>8</v>
      </c>
      <c r="G19885">
        <v>77</v>
      </c>
      <c r="H19885">
        <v>1207</v>
      </c>
      <c r="I19885">
        <v>454</v>
      </c>
      <c r="J19885">
        <v>2</v>
      </c>
      <c r="K19885">
        <v>1</v>
      </c>
      <c r="L19885" t="s">
        <v>20</v>
      </c>
      <c r="M19885" t="s">
        <v>769</v>
      </c>
      <c r="N19885" t="s">
        <v>67</v>
      </c>
      <c r="O19885" t="s">
        <v>22</v>
      </c>
      <c r="P19885" t="s">
        <v>23</v>
      </c>
      <c r="Q19885" t="s">
        <v>24</v>
      </c>
    </row>
    <row r="19886" spans="1:17" x14ac:dyDescent="0.2">
      <c r="A19886" s="2">
        <v>43018</v>
      </c>
      <c r="B19886" t="s">
        <v>153</v>
      </c>
      <c r="C19886" t="s">
        <v>1693</v>
      </c>
      <c r="D19886" t="s">
        <v>50</v>
      </c>
      <c r="E19886" t="s">
        <v>50</v>
      </c>
      <c r="F19886">
        <v>47</v>
      </c>
      <c r="G19886">
        <v>206</v>
      </c>
      <c r="H19886">
        <v>665</v>
      </c>
      <c r="I19886">
        <v>0</v>
      </c>
      <c r="J19886">
        <v>4</v>
      </c>
      <c r="K19886">
        <v>0</v>
      </c>
      <c r="L19886" t="s">
        <v>20</v>
      </c>
      <c r="M19886" t="s">
        <v>307</v>
      </c>
      <c r="N19886" t="s">
        <v>153</v>
      </c>
      <c r="O19886" t="s">
        <v>22</v>
      </c>
      <c r="P19886" t="s">
        <v>23</v>
      </c>
      <c r="Q19886" t="s">
        <v>24</v>
      </c>
    </row>
    <row r="19887" spans="1:17" x14ac:dyDescent="0.2">
      <c r="A19887" s="2">
        <v>43018</v>
      </c>
      <c r="B19887" t="s">
        <v>304</v>
      </c>
      <c r="C19887" t="s">
        <v>26</v>
      </c>
      <c r="D19887" t="s">
        <v>27</v>
      </c>
      <c r="E19887" t="s">
        <v>27</v>
      </c>
      <c r="F19887">
        <v>74</v>
      </c>
      <c r="G19887">
        <v>14</v>
      </c>
      <c r="H19887">
        <v>467</v>
      </c>
      <c r="I19887">
        <v>1085</v>
      </c>
      <c r="J19887">
        <v>3</v>
      </c>
      <c r="K19887">
        <v>2</v>
      </c>
      <c r="L19887" t="s">
        <v>20</v>
      </c>
      <c r="M19887" t="s">
        <v>628</v>
      </c>
      <c r="N19887" t="s">
        <v>304</v>
      </c>
      <c r="O19887" t="s">
        <v>22</v>
      </c>
      <c r="P19887" t="s">
        <v>23</v>
      </c>
      <c r="Q19887" t="s">
        <v>24</v>
      </c>
    </row>
    <row r="19888" spans="1:17" x14ac:dyDescent="0.2">
      <c r="A19888" s="2">
        <v>43018</v>
      </c>
      <c r="B19888" t="s">
        <v>254</v>
      </c>
      <c r="C19888" t="s">
        <v>391</v>
      </c>
      <c r="D19888" t="s">
        <v>115</v>
      </c>
      <c r="E19888" t="s">
        <v>115</v>
      </c>
      <c r="F19888">
        <v>147</v>
      </c>
      <c r="G19888">
        <v>166</v>
      </c>
      <c r="H19888">
        <v>188</v>
      </c>
      <c r="I19888">
        <v>125</v>
      </c>
      <c r="J19888">
        <v>2</v>
      </c>
      <c r="K19888">
        <v>0</v>
      </c>
      <c r="L19888" t="s">
        <v>570</v>
      </c>
      <c r="M19888" t="s">
        <v>434</v>
      </c>
      <c r="N19888" t="s">
        <v>254</v>
      </c>
      <c r="O19888" t="s">
        <v>22</v>
      </c>
      <c r="P19888" t="s">
        <v>23</v>
      </c>
      <c r="Q19888" t="s">
        <v>24</v>
      </c>
    </row>
    <row r="19889" spans="1:17" x14ac:dyDescent="0.2">
      <c r="A19889" s="2">
        <v>43018</v>
      </c>
      <c r="B19889" t="s">
        <v>94</v>
      </c>
      <c r="C19889" t="s">
        <v>48</v>
      </c>
      <c r="D19889" t="s">
        <v>50</v>
      </c>
      <c r="E19889" t="s">
        <v>50</v>
      </c>
      <c r="F19889">
        <v>59</v>
      </c>
      <c r="G19889">
        <v>93</v>
      </c>
      <c r="H19889">
        <v>629</v>
      </c>
      <c r="I19889">
        <v>384</v>
      </c>
      <c r="J19889">
        <v>1</v>
      </c>
      <c r="K19889">
        <v>0</v>
      </c>
      <c r="L19889" t="s">
        <v>20</v>
      </c>
      <c r="M19889" t="s">
        <v>96</v>
      </c>
      <c r="N19889" t="s">
        <v>94</v>
      </c>
      <c r="O19889" t="s">
        <v>22</v>
      </c>
      <c r="P19889" t="s">
        <v>23</v>
      </c>
      <c r="Q19889" t="s">
        <v>24</v>
      </c>
    </row>
    <row r="19890" spans="1:17" x14ac:dyDescent="0.2">
      <c r="A19890" s="2">
        <v>43018</v>
      </c>
      <c r="B19890" t="s">
        <v>143</v>
      </c>
      <c r="C19890" t="s">
        <v>263</v>
      </c>
      <c r="D19890" t="s">
        <v>115</v>
      </c>
      <c r="E19890" t="s">
        <v>27</v>
      </c>
      <c r="F19890">
        <v>40</v>
      </c>
      <c r="G19890">
        <v>48</v>
      </c>
      <c r="H19890">
        <v>736</v>
      </c>
      <c r="I19890">
        <v>664</v>
      </c>
      <c r="J19890">
        <v>3</v>
      </c>
      <c r="K19890">
        <v>3</v>
      </c>
      <c r="L19890" t="s">
        <v>1557</v>
      </c>
      <c r="M19890" t="s">
        <v>773</v>
      </c>
      <c r="N19890" t="s">
        <v>143</v>
      </c>
      <c r="O19890" t="s">
        <v>22</v>
      </c>
      <c r="P19890" t="s">
        <v>23</v>
      </c>
      <c r="Q19890" t="s">
        <v>30</v>
      </c>
    </row>
    <row r="19891" spans="1:17" x14ac:dyDescent="0.2">
      <c r="A19891" s="2">
        <v>43018</v>
      </c>
      <c r="B19891" t="s">
        <v>133</v>
      </c>
      <c r="C19891" t="s">
        <v>110</v>
      </c>
      <c r="D19891" t="s">
        <v>115</v>
      </c>
      <c r="E19891" t="s">
        <v>36</v>
      </c>
      <c r="F19891">
        <v>51</v>
      </c>
      <c r="G19891">
        <v>56</v>
      </c>
      <c r="H19891">
        <v>659</v>
      </c>
      <c r="I19891">
        <v>635</v>
      </c>
      <c r="J19891">
        <v>1</v>
      </c>
      <c r="K19891">
        <v>3</v>
      </c>
      <c r="L19891" t="s">
        <v>28</v>
      </c>
      <c r="M19891" t="s">
        <v>1731</v>
      </c>
      <c r="N19891" t="s">
        <v>53</v>
      </c>
      <c r="O19891" t="s">
        <v>122</v>
      </c>
      <c r="P19891" t="s">
        <v>23</v>
      </c>
      <c r="Q19891" t="s">
        <v>41</v>
      </c>
    </row>
    <row r="19892" spans="1:17" x14ac:dyDescent="0.2">
      <c r="A19892" s="2">
        <v>43018</v>
      </c>
      <c r="B19892" t="s">
        <v>101</v>
      </c>
      <c r="C19892" t="s">
        <v>737</v>
      </c>
      <c r="D19892" t="s">
        <v>50</v>
      </c>
      <c r="E19892" t="s">
        <v>50</v>
      </c>
      <c r="F19892">
        <v>148</v>
      </c>
      <c r="G19892">
        <v>144</v>
      </c>
      <c r="H19892">
        <v>182</v>
      </c>
      <c r="I19892">
        <v>191</v>
      </c>
      <c r="J19892">
        <v>4</v>
      </c>
      <c r="K19892">
        <v>0</v>
      </c>
      <c r="L19892" t="s">
        <v>20</v>
      </c>
      <c r="M19892" t="s">
        <v>331</v>
      </c>
      <c r="N19892" t="s">
        <v>101</v>
      </c>
      <c r="O19892" t="s">
        <v>22</v>
      </c>
      <c r="P19892" t="s">
        <v>23</v>
      </c>
      <c r="Q19892" t="s">
        <v>24</v>
      </c>
    </row>
    <row r="19893" spans="1:17" x14ac:dyDescent="0.2">
      <c r="A19893" s="2">
        <v>43018</v>
      </c>
      <c r="B19893" t="s">
        <v>464</v>
      </c>
      <c r="C19893" t="s">
        <v>163</v>
      </c>
      <c r="D19893" t="s">
        <v>115</v>
      </c>
      <c r="E19893" t="s">
        <v>115</v>
      </c>
      <c r="F19893">
        <v>115</v>
      </c>
      <c r="G19893">
        <v>124</v>
      </c>
      <c r="H19893">
        <v>280</v>
      </c>
      <c r="I19893">
        <v>258</v>
      </c>
      <c r="J19893">
        <v>5</v>
      </c>
      <c r="K19893">
        <v>0</v>
      </c>
      <c r="L19893" t="s">
        <v>570</v>
      </c>
      <c r="M19893" t="s">
        <v>465</v>
      </c>
      <c r="N19893" t="s">
        <v>464</v>
      </c>
      <c r="O19893" t="s">
        <v>22</v>
      </c>
      <c r="P19893" t="s">
        <v>23</v>
      </c>
      <c r="Q19893" t="s">
        <v>24</v>
      </c>
    </row>
    <row r="19894" spans="1:17" x14ac:dyDescent="0.2">
      <c r="A19894" s="2">
        <v>43018</v>
      </c>
      <c r="B19894" t="s">
        <v>97</v>
      </c>
      <c r="C19894" t="s">
        <v>87</v>
      </c>
      <c r="D19894" t="s">
        <v>50</v>
      </c>
      <c r="E19894" t="s">
        <v>50</v>
      </c>
      <c r="F19894">
        <v>101</v>
      </c>
      <c r="G19894">
        <v>38</v>
      </c>
      <c r="H19894">
        <v>343</v>
      </c>
      <c r="I19894">
        <v>738</v>
      </c>
      <c r="J19894">
        <v>1</v>
      </c>
      <c r="K19894">
        <v>1</v>
      </c>
      <c r="L19894" t="s">
        <v>20</v>
      </c>
      <c r="M19894" t="s">
        <v>97</v>
      </c>
      <c r="N19894" t="s">
        <v>97</v>
      </c>
      <c r="O19894" t="s">
        <v>22</v>
      </c>
      <c r="P19894" t="s">
        <v>23</v>
      </c>
      <c r="Q19894" t="s">
        <v>30</v>
      </c>
    </row>
    <row r="19895" spans="1:17" x14ac:dyDescent="0.2">
      <c r="A19895" s="2">
        <v>43018</v>
      </c>
      <c r="B19895" t="s">
        <v>629</v>
      </c>
      <c r="C19895" t="s">
        <v>239</v>
      </c>
      <c r="D19895" t="s">
        <v>36</v>
      </c>
      <c r="E19895" t="s">
        <v>115</v>
      </c>
      <c r="F19895">
        <v>154</v>
      </c>
      <c r="G19895">
        <v>112</v>
      </c>
      <c r="H19895">
        <v>155</v>
      </c>
      <c r="I19895">
        <v>292</v>
      </c>
      <c r="J19895">
        <v>1</v>
      </c>
      <c r="K19895">
        <v>3</v>
      </c>
      <c r="L19895" t="s">
        <v>570</v>
      </c>
      <c r="M19895" t="s">
        <v>925</v>
      </c>
      <c r="N19895" t="s">
        <v>629</v>
      </c>
      <c r="O19895" t="s">
        <v>22</v>
      </c>
      <c r="P19895" t="s">
        <v>23</v>
      </c>
      <c r="Q19895" t="s">
        <v>41</v>
      </c>
    </row>
    <row r="19896" spans="1:17" x14ac:dyDescent="0.2">
      <c r="A19896" s="2">
        <v>43018</v>
      </c>
      <c r="B19896" t="s">
        <v>126</v>
      </c>
      <c r="C19896" t="s">
        <v>52</v>
      </c>
      <c r="D19896" t="s">
        <v>50</v>
      </c>
      <c r="E19896" t="s">
        <v>50</v>
      </c>
      <c r="F19896">
        <v>29</v>
      </c>
      <c r="G19896">
        <v>23</v>
      </c>
      <c r="H19896">
        <v>818</v>
      </c>
      <c r="I19896">
        <v>917</v>
      </c>
      <c r="J19896">
        <v>2</v>
      </c>
      <c r="K19896">
        <v>0</v>
      </c>
      <c r="L19896" t="s">
        <v>20</v>
      </c>
      <c r="M19896" t="s">
        <v>308</v>
      </c>
      <c r="N19896" t="s">
        <v>126</v>
      </c>
      <c r="O19896" t="s">
        <v>22</v>
      </c>
      <c r="P19896" t="s">
        <v>23</v>
      </c>
      <c r="Q19896" t="s">
        <v>24</v>
      </c>
    </row>
    <row r="19897" spans="1:17" x14ac:dyDescent="0.2">
      <c r="A19897" s="2">
        <v>43018</v>
      </c>
      <c r="B19897" t="s">
        <v>913</v>
      </c>
      <c r="C19897" t="s">
        <v>979</v>
      </c>
      <c r="D19897" t="s">
        <v>115</v>
      </c>
      <c r="E19897" t="s">
        <v>115</v>
      </c>
      <c r="F19897">
        <v>91</v>
      </c>
      <c r="G19897">
        <v>174</v>
      </c>
      <c r="H19897">
        <v>389</v>
      </c>
      <c r="I19897">
        <v>101</v>
      </c>
      <c r="J19897">
        <v>10</v>
      </c>
      <c r="K19897">
        <v>0</v>
      </c>
      <c r="L19897" t="s">
        <v>570</v>
      </c>
      <c r="M19897" t="s">
        <v>1672</v>
      </c>
      <c r="N19897" t="s">
        <v>913</v>
      </c>
      <c r="O19897" t="s">
        <v>22</v>
      </c>
      <c r="P19897" t="s">
        <v>23</v>
      </c>
      <c r="Q19897" t="s">
        <v>24</v>
      </c>
    </row>
    <row r="19898" spans="1:17" x14ac:dyDescent="0.2">
      <c r="A19898" s="2">
        <v>43018</v>
      </c>
      <c r="B19898" t="s">
        <v>531</v>
      </c>
      <c r="C19898" t="s">
        <v>131</v>
      </c>
      <c r="D19898" t="s">
        <v>27</v>
      </c>
      <c r="E19898" t="s">
        <v>27</v>
      </c>
      <c r="F19898">
        <v>60</v>
      </c>
      <c r="G19898">
        <v>21</v>
      </c>
      <c r="H19898">
        <v>618</v>
      </c>
      <c r="I19898">
        <v>935</v>
      </c>
      <c r="J19898">
        <v>2</v>
      </c>
      <c r="K19898">
        <v>1</v>
      </c>
      <c r="L19898" t="s">
        <v>20</v>
      </c>
      <c r="M19898" t="s">
        <v>534</v>
      </c>
      <c r="N19898" t="s">
        <v>531</v>
      </c>
      <c r="O19898" t="s">
        <v>22</v>
      </c>
      <c r="P19898" t="s">
        <v>23</v>
      </c>
      <c r="Q19898" t="s">
        <v>24</v>
      </c>
    </row>
    <row r="19899" spans="1:17" x14ac:dyDescent="0.2">
      <c r="A19899" s="2">
        <v>43018</v>
      </c>
      <c r="B19899" t="s">
        <v>38</v>
      </c>
      <c r="C19899" t="s">
        <v>32</v>
      </c>
      <c r="D19899" t="s">
        <v>19</v>
      </c>
      <c r="E19899" t="s">
        <v>19</v>
      </c>
      <c r="F19899">
        <v>39</v>
      </c>
      <c r="G19899">
        <v>68</v>
      </c>
      <c r="H19899">
        <v>738</v>
      </c>
      <c r="I19899">
        <v>524</v>
      </c>
      <c r="J19899">
        <v>0</v>
      </c>
      <c r="K19899">
        <v>1</v>
      </c>
      <c r="L19899" t="s">
        <v>20</v>
      </c>
      <c r="M19899" t="s">
        <v>40</v>
      </c>
      <c r="N19899" t="s">
        <v>38</v>
      </c>
      <c r="O19899" t="s">
        <v>22</v>
      </c>
      <c r="P19899" t="s">
        <v>23</v>
      </c>
      <c r="Q19899" t="s">
        <v>41</v>
      </c>
    </row>
    <row r="19900" spans="1:17" x14ac:dyDescent="0.2">
      <c r="A19900" s="2">
        <v>43018</v>
      </c>
      <c r="B19900" t="s">
        <v>42</v>
      </c>
      <c r="C19900" t="s">
        <v>43</v>
      </c>
      <c r="D19900" t="s">
        <v>19</v>
      </c>
      <c r="E19900" t="s">
        <v>19</v>
      </c>
      <c r="F19900">
        <v>12</v>
      </c>
      <c r="G19900">
        <v>10</v>
      </c>
      <c r="H19900">
        <v>1102</v>
      </c>
      <c r="I19900">
        <v>1190</v>
      </c>
      <c r="J19900">
        <v>1</v>
      </c>
      <c r="K19900">
        <v>1</v>
      </c>
      <c r="L19900" t="s">
        <v>20</v>
      </c>
      <c r="M19900" t="s">
        <v>44</v>
      </c>
      <c r="N19900" t="s">
        <v>42</v>
      </c>
      <c r="O19900" t="s">
        <v>22</v>
      </c>
      <c r="P19900" t="s">
        <v>23</v>
      </c>
      <c r="Q19900" t="s">
        <v>30</v>
      </c>
    </row>
    <row r="19901" spans="1:17" x14ac:dyDescent="0.2">
      <c r="A19901" s="2">
        <v>43018</v>
      </c>
      <c r="B19901" t="s">
        <v>82</v>
      </c>
      <c r="C19901" t="s">
        <v>53</v>
      </c>
      <c r="D19901" t="s">
        <v>50</v>
      </c>
      <c r="E19901" t="s">
        <v>50</v>
      </c>
      <c r="F19901">
        <v>3</v>
      </c>
      <c r="G19901">
        <v>7</v>
      </c>
      <c r="H19901">
        <v>1386</v>
      </c>
      <c r="I19901">
        <v>1210</v>
      </c>
      <c r="J19901">
        <v>2</v>
      </c>
      <c r="K19901">
        <v>0</v>
      </c>
      <c r="L19901" t="s">
        <v>20</v>
      </c>
      <c r="M19901" t="s">
        <v>187</v>
      </c>
      <c r="N19901" t="s">
        <v>82</v>
      </c>
      <c r="O19901" t="s">
        <v>22</v>
      </c>
      <c r="P19901" t="s">
        <v>23</v>
      </c>
      <c r="Q19901" t="s">
        <v>24</v>
      </c>
    </row>
    <row r="19902" spans="1:17" x14ac:dyDescent="0.2">
      <c r="A19902" s="2">
        <v>43018</v>
      </c>
      <c r="B19902" t="s">
        <v>166</v>
      </c>
      <c r="C19902" t="s">
        <v>1491</v>
      </c>
      <c r="D19902" t="s">
        <v>115</v>
      </c>
      <c r="E19902" t="s">
        <v>27</v>
      </c>
      <c r="F19902">
        <v>85</v>
      </c>
      <c r="G19902">
        <v>86</v>
      </c>
      <c r="H19902">
        <v>405</v>
      </c>
      <c r="I19902">
        <v>404</v>
      </c>
      <c r="J19902">
        <v>1</v>
      </c>
      <c r="K19902">
        <v>2</v>
      </c>
      <c r="L19902" t="s">
        <v>28</v>
      </c>
      <c r="M19902" t="s">
        <v>165</v>
      </c>
      <c r="N19902" t="s">
        <v>166</v>
      </c>
      <c r="O19902" t="s">
        <v>22</v>
      </c>
      <c r="P19902" t="s">
        <v>23</v>
      </c>
      <c r="Q19902" t="s">
        <v>41</v>
      </c>
    </row>
    <row r="19903" spans="1:17" x14ac:dyDescent="0.2">
      <c r="A19903" s="2">
        <v>43018</v>
      </c>
      <c r="B19903" t="s">
        <v>95</v>
      </c>
      <c r="C19903" t="s">
        <v>167</v>
      </c>
      <c r="D19903" t="s">
        <v>50</v>
      </c>
      <c r="E19903" t="s">
        <v>115</v>
      </c>
      <c r="F19903">
        <v>64</v>
      </c>
      <c r="G19903">
        <v>25</v>
      </c>
      <c r="H19903">
        <v>558</v>
      </c>
      <c r="I19903">
        <v>864</v>
      </c>
      <c r="J19903">
        <v>1</v>
      </c>
      <c r="K19903">
        <v>1</v>
      </c>
      <c r="L19903" t="s">
        <v>28</v>
      </c>
      <c r="M19903" t="s">
        <v>1570</v>
      </c>
      <c r="N19903" t="s">
        <v>95</v>
      </c>
      <c r="O19903" t="s">
        <v>22</v>
      </c>
      <c r="P19903" t="s">
        <v>23</v>
      </c>
      <c r="Q19903" t="s">
        <v>30</v>
      </c>
    </row>
    <row r="19904" spans="1:17" x14ac:dyDescent="0.2">
      <c r="A19904" s="2">
        <v>43018</v>
      </c>
      <c r="B19904" t="s">
        <v>113</v>
      </c>
      <c r="C19904" t="s">
        <v>199</v>
      </c>
      <c r="D19904" t="s">
        <v>115</v>
      </c>
      <c r="E19904" t="s">
        <v>36</v>
      </c>
      <c r="F19904">
        <v>53</v>
      </c>
      <c r="G19904">
        <v>52</v>
      </c>
      <c r="H19904">
        <v>641</v>
      </c>
      <c r="I19904">
        <v>646</v>
      </c>
      <c r="J19904">
        <v>0</v>
      </c>
      <c r="K19904">
        <v>3</v>
      </c>
      <c r="L19904" t="s">
        <v>28</v>
      </c>
      <c r="M19904" t="s">
        <v>245</v>
      </c>
      <c r="N19904" t="s">
        <v>113</v>
      </c>
      <c r="O19904" t="s">
        <v>22</v>
      </c>
      <c r="P19904" t="s">
        <v>23</v>
      </c>
      <c r="Q19904" t="s">
        <v>41</v>
      </c>
    </row>
    <row r="19905" spans="1:17" x14ac:dyDescent="0.2">
      <c r="A19905" s="2">
        <v>43018</v>
      </c>
      <c r="B19905" t="s">
        <v>638</v>
      </c>
      <c r="C19905" t="s">
        <v>402</v>
      </c>
      <c r="D19905" t="s">
        <v>115</v>
      </c>
      <c r="E19905" t="s">
        <v>115</v>
      </c>
      <c r="F19905">
        <v>151</v>
      </c>
      <c r="G19905">
        <v>118</v>
      </c>
      <c r="H19905">
        <v>175</v>
      </c>
      <c r="I19905">
        <v>272</v>
      </c>
      <c r="J19905">
        <v>2</v>
      </c>
      <c r="K19905">
        <v>1</v>
      </c>
      <c r="L19905" t="s">
        <v>570</v>
      </c>
      <c r="M19905" t="s">
        <v>1170</v>
      </c>
      <c r="N19905" t="s">
        <v>638</v>
      </c>
      <c r="O19905" t="s">
        <v>22</v>
      </c>
      <c r="P19905" t="s">
        <v>23</v>
      </c>
      <c r="Q19905" t="s">
        <v>24</v>
      </c>
    </row>
    <row r="19906" spans="1:17" x14ac:dyDescent="0.2">
      <c r="A19906" s="2">
        <v>43018</v>
      </c>
      <c r="B19906" t="s">
        <v>602</v>
      </c>
      <c r="C19906" t="s">
        <v>459</v>
      </c>
      <c r="D19906" t="s">
        <v>115</v>
      </c>
      <c r="E19906" t="s">
        <v>115</v>
      </c>
      <c r="F19906">
        <v>140</v>
      </c>
      <c r="G19906">
        <v>175</v>
      </c>
      <c r="H19906">
        <v>213</v>
      </c>
      <c r="I19906">
        <v>101</v>
      </c>
      <c r="J19906">
        <v>3</v>
      </c>
      <c r="K19906">
        <v>0</v>
      </c>
      <c r="L19906" t="s">
        <v>570</v>
      </c>
      <c r="M19906" t="s">
        <v>1732</v>
      </c>
      <c r="N19906" t="s">
        <v>602</v>
      </c>
      <c r="O19906" t="s">
        <v>22</v>
      </c>
      <c r="P19906" t="s">
        <v>23</v>
      </c>
      <c r="Q19906" t="s">
        <v>24</v>
      </c>
    </row>
    <row r="19907" spans="1:17" x14ac:dyDescent="0.2">
      <c r="A19907" s="2">
        <v>43018</v>
      </c>
      <c r="B19907" t="s">
        <v>282</v>
      </c>
      <c r="C19907" t="s">
        <v>77</v>
      </c>
      <c r="D19907" t="s">
        <v>19</v>
      </c>
      <c r="E19907" t="s">
        <v>27</v>
      </c>
      <c r="F19907">
        <v>99</v>
      </c>
      <c r="G19907">
        <v>28</v>
      </c>
      <c r="H19907">
        <v>361</v>
      </c>
      <c r="I19907">
        <v>827</v>
      </c>
      <c r="J19907">
        <v>2</v>
      </c>
      <c r="K19907">
        <v>1</v>
      </c>
      <c r="L19907" t="s">
        <v>20</v>
      </c>
      <c r="M19907" t="s">
        <v>1252</v>
      </c>
      <c r="N19907" t="s">
        <v>282</v>
      </c>
      <c r="O19907" t="s">
        <v>22</v>
      </c>
      <c r="P19907" t="s">
        <v>23</v>
      </c>
      <c r="Q19907" t="s">
        <v>24</v>
      </c>
    </row>
    <row r="19908" spans="1:17" x14ac:dyDescent="0.2">
      <c r="A19908" s="2">
        <v>43018</v>
      </c>
      <c r="B19908" t="s">
        <v>583</v>
      </c>
      <c r="C19908" t="s">
        <v>443</v>
      </c>
      <c r="D19908" t="s">
        <v>115</v>
      </c>
      <c r="E19908" t="s">
        <v>115</v>
      </c>
      <c r="F19908">
        <v>136</v>
      </c>
      <c r="G19908">
        <v>162</v>
      </c>
      <c r="H19908">
        <v>221</v>
      </c>
      <c r="I19908">
        <v>133</v>
      </c>
      <c r="J19908">
        <v>2</v>
      </c>
      <c r="K19908">
        <v>1</v>
      </c>
      <c r="L19908" t="s">
        <v>570</v>
      </c>
      <c r="M19908" t="s">
        <v>584</v>
      </c>
      <c r="N19908" t="s">
        <v>583</v>
      </c>
      <c r="O19908" t="s">
        <v>22</v>
      </c>
      <c r="P19908" t="s">
        <v>23</v>
      </c>
      <c r="Q19908" t="s">
        <v>24</v>
      </c>
    </row>
    <row r="19909" spans="1:17" x14ac:dyDescent="0.2">
      <c r="A19909" s="2">
        <v>43018</v>
      </c>
      <c r="B19909" t="s">
        <v>18</v>
      </c>
      <c r="C19909" t="s">
        <v>17</v>
      </c>
      <c r="D19909" t="s">
        <v>19</v>
      </c>
      <c r="E19909" t="s">
        <v>19</v>
      </c>
      <c r="F19909">
        <v>16</v>
      </c>
      <c r="G19909">
        <v>46</v>
      </c>
      <c r="H19909">
        <v>1043</v>
      </c>
      <c r="I19909">
        <v>666</v>
      </c>
      <c r="J19909">
        <v>4</v>
      </c>
      <c r="K19909">
        <v>2</v>
      </c>
      <c r="L19909" t="s">
        <v>20</v>
      </c>
      <c r="M19909" t="s">
        <v>64</v>
      </c>
      <c r="N19909" t="s">
        <v>18</v>
      </c>
      <c r="O19909" t="s">
        <v>22</v>
      </c>
      <c r="P19909" t="s">
        <v>23</v>
      </c>
      <c r="Q19909" t="s">
        <v>24</v>
      </c>
    </row>
    <row r="19910" spans="1:17" x14ac:dyDescent="0.2">
      <c r="A19910" s="2">
        <v>43018</v>
      </c>
      <c r="B19910" t="s">
        <v>425</v>
      </c>
      <c r="C19910" t="s">
        <v>648</v>
      </c>
      <c r="D19910" t="s">
        <v>115</v>
      </c>
      <c r="E19910" t="s">
        <v>115</v>
      </c>
      <c r="F19910">
        <v>130</v>
      </c>
      <c r="G19910">
        <v>172</v>
      </c>
      <c r="H19910">
        <v>241</v>
      </c>
      <c r="I19910">
        <v>109</v>
      </c>
      <c r="J19910">
        <v>5</v>
      </c>
      <c r="K19910">
        <v>0</v>
      </c>
      <c r="L19910" t="s">
        <v>570</v>
      </c>
      <c r="M19910" t="s">
        <v>811</v>
      </c>
      <c r="N19910" t="s">
        <v>425</v>
      </c>
      <c r="O19910" t="s">
        <v>22</v>
      </c>
      <c r="P19910" t="s">
        <v>23</v>
      </c>
      <c r="Q19910" t="s">
        <v>24</v>
      </c>
    </row>
    <row r="19911" spans="1:17" x14ac:dyDescent="0.2">
      <c r="A19911" s="2">
        <v>43018</v>
      </c>
      <c r="B19911" t="s">
        <v>389</v>
      </c>
      <c r="C19911" t="s">
        <v>572</v>
      </c>
      <c r="D19911" t="s">
        <v>115</v>
      </c>
      <c r="E19911" t="s">
        <v>115</v>
      </c>
      <c r="F19911">
        <v>128</v>
      </c>
      <c r="G19911">
        <v>123</v>
      </c>
      <c r="H19911">
        <v>247</v>
      </c>
      <c r="I19911">
        <v>259</v>
      </c>
      <c r="J19911">
        <v>1</v>
      </c>
      <c r="K19911">
        <v>1</v>
      </c>
      <c r="L19911" t="s">
        <v>570</v>
      </c>
      <c r="M19911" t="s">
        <v>1122</v>
      </c>
      <c r="N19911" t="s">
        <v>166</v>
      </c>
      <c r="O19911" t="s">
        <v>122</v>
      </c>
      <c r="P19911" t="s">
        <v>23</v>
      </c>
      <c r="Q19911" t="s">
        <v>30</v>
      </c>
    </row>
    <row r="19912" spans="1:17" x14ac:dyDescent="0.2">
      <c r="A19912" s="2">
        <v>43019</v>
      </c>
      <c r="B19912" t="s">
        <v>388</v>
      </c>
      <c r="C19912" t="s">
        <v>571</v>
      </c>
      <c r="D19912" t="s">
        <v>115</v>
      </c>
      <c r="E19912" t="s">
        <v>115</v>
      </c>
      <c r="F19912">
        <v>107</v>
      </c>
      <c r="G19912">
        <v>182</v>
      </c>
      <c r="H19912">
        <v>316</v>
      </c>
      <c r="I19912">
        <v>72</v>
      </c>
      <c r="J19912">
        <v>4</v>
      </c>
      <c r="K19912">
        <v>1</v>
      </c>
      <c r="L19912" t="s">
        <v>570</v>
      </c>
      <c r="M19912" t="s">
        <v>971</v>
      </c>
      <c r="N19912" t="s">
        <v>388</v>
      </c>
      <c r="O19912" t="s">
        <v>22</v>
      </c>
      <c r="P19912" t="s">
        <v>23</v>
      </c>
      <c r="Q19912" t="s">
        <v>24</v>
      </c>
    </row>
    <row r="19913" spans="1:17" x14ac:dyDescent="0.2">
      <c r="A19913" s="2">
        <v>43032</v>
      </c>
      <c r="B19913" t="s">
        <v>222</v>
      </c>
      <c r="C19913" t="s">
        <v>531</v>
      </c>
      <c r="D19913" t="s">
        <v>27</v>
      </c>
      <c r="E19913" t="s">
        <v>27</v>
      </c>
      <c r="F19913">
        <v>157</v>
      </c>
      <c r="G19913">
        <v>49</v>
      </c>
      <c r="H19913">
        <v>141</v>
      </c>
      <c r="I19913">
        <v>669</v>
      </c>
      <c r="J19913">
        <v>0</v>
      </c>
      <c r="K19913">
        <v>5</v>
      </c>
      <c r="L19913" t="s">
        <v>28</v>
      </c>
      <c r="M19913" t="s">
        <v>407</v>
      </c>
      <c r="N19913" t="s">
        <v>222</v>
      </c>
      <c r="O19913" t="s">
        <v>22</v>
      </c>
      <c r="P19913" t="s">
        <v>23</v>
      </c>
      <c r="Q19913" t="s">
        <v>41</v>
      </c>
    </row>
    <row r="19914" spans="1:17" x14ac:dyDescent="0.2">
      <c r="A19914" s="2">
        <v>43036</v>
      </c>
      <c r="B19914" t="s">
        <v>700</v>
      </c>
      <c r="C19914" t="s">
        <v>221</v>
      </c>
      <c r="D19914" t="s">
        <v>27</v>
      </c>
      <c r="E19914" t="s">
        <v>27</v>
      </c>
      <c r="F19914">
        <v>181</v>
      </c>
      <c r="G19914">
        <v>160</v>
      </c>
      <c r="H19914">
        <v>71</v>
      </c>
      <c r="I19914">
        <v>128</v>
      </c>
      <c r="J19914">
        <v>2</v>
      </c>
      <c r="K19914">
        <v>3</v>
      </c>
      <c r="L19914" t="s">
        <v>28</v>
      </c>
      <c r="M19914" t="s">
        <v>826</v>
      </c>
      <c r="N19914" t="s">
        <v>700</v>
      </c>
      <c r="O19914" t="s">
        <v>22</v>
      </c>
      <c r="P19914" t="s">
        <v>23</v>
      </c>
      <c r="Q19914" t="s">
        <v>41</v>
      </c>
    </row>
    <row r="19915" spans="1:17" x14ac:dyDescent="0.2">
      <c r="A19915" s="2">
        <v>43047</v>
      </c>
      <c r="B19915" t="s">
        <v>61</v>
      </c>
      <c r="C19915" t="s">
        <v>471</v>
      </c>
      <c r="D19915" t="s">
        <v>36</v>
      </c>
      <c r="E19915" t="s">
        <v>36</v>
      </c>
      <c r="F19915">
        <v>94</v>
      </c>
      <c r="G19915">
        <v>79</v>
      </c>
      <c r="H19915">
        <v>366</v>
      </c>
      <c r="I19915">
        <v>438</v>
      </c>
      <c r="J19915">
        <v>1</v>
      </c>
      <c r="K19915">
        <v>1</v>
      </c>
      <c r="L19915" t="s">
        <v>28</v>
      </c>
      <c r="M19915" t="s">
        <v>429</v>
      </c>
      <c r="N19915" t="s">
        <v>61</v>
      </c>
      <c r="O19915" t="s">
        <v>22</v>
      </c>
      <c r="P19915" t="s">
        <v>23</v>
      </c>
      <c r="Q19915" t="s">
        <v>30</v>
      </c>
    </row>
    <row r="19916" spans="1:17" x14ac:dyDescent="0.2">
      <c r="A19916" s="2">
        <v>43047</v>
      </c>
      <c r="B19916" t="s">
        <v>76</v>
      </c>
      <c r="C19916" t="s">
        <v>293</v>
      </c>
      <c r="D19916" t="s">
        <v>50</v>
      </c>
      <c r="E19916" t="s">
        <v>50</v>
      </c>
      <c r="F19916">
        <v>21</v>
      </c>
      <c r="G19916">
        <v>46</v>
      </c>
      <c r="H19916">
        <v>919</v>
      </c>
      <c r="I19916">
        <v>698</v>
      </c>
      <c r="J19916">
        <v>1</v>
      </c>
      <c r="K19916">
        <v>2</v>
      </c>
      <c r="L19916" t="s">
        <v>28</v>
      </c>
      <c r="M19916" t="s">
        <v>165</v>
      </c>
      <c r="N19916" t="s">
        <v>166</v>
      </c>
      <c r="O19916" t="s">
        <v>122</v>
      </c>
      <c r="P19916" t="s">
        <v>23</v>
      </c>
      <c r="Q19916" t="s">
        <v>41</v>
      </c>
    </row>
    <row r="19917" spans="1:17" x14ac:dyDescent="0.2">
      <c r="A19917" s="2">
        <v>43047</v>
      </c>
      <c r="B19917" t="s">
        <v>532</v>
      </c>
      <c r="C19917" t="s">
        <v>262</v>
      </c>
      <c r="D19917" t="s">
        <v>27</v>
      </c>
      <c r="E19917" t="s">
        <v>27</v>
      </c>
      <c r="F19917">
        <v>108</v>
      </c>
      <c r="G19917">
        <v>163</v>
      </c>
      <c r="H19917">
        <v>302</v>
      </c>
      <c r="I19917">
        <v>120</v>
      </c>
      <c r="J19917">
        <v>0</v>
      </c>
      <c r="K19917">
        <v>3</v>
      </c>
      <c r="L19917" t="s">
        <v>28</v>
      </c>
      <c r="M19917" t="s">
        <v>538</v>
      </c>
      <c r="N19917" t="s">
        <v>532</v>
      </c>
      <c r="O19917" t="s">
        <v>22</v>
      </c>
      <c r="P19917" t="s">
        <v>23</v>
      </c>
      <c r="Q19917" t="s">
        <v>41</v>
      </c>
    </row>
    <row r="19918" spans="1:17" x14ac:dyDescent="0.2">
      <c r="A19918" s="2">
        <v>43048</v>
      </c>
      <c r="B19918" t="s">
        <v>286</v>
      </c>
      <c r="C19918" t="s">
        <v>317</v>
      </c>
      <c r="D19918" t="s">
        <v>50</v>
      </c>
      <c r="E19918" t="s">
        <v>50</v>
      </c>
      <c r="F19918">
        <v>90</v>
      </c>
      <c r="G19918">
        <v>91</v>
      </c>
      <c r="H19918">
        <v>391</v>
      </c>
      <c r="I19918">
        <v>391</v>
      </c>
      <c r="J19918">
        <v>4</v>
      </c>
      <c r="K19918">
        <v>1</v>
      </c>
      <c r="L19918" t="s">
        <v>28</v>
      </c>
      <c r="M19918" t="s">
        <v>359</v>
      </c>
      <c r="N19918" t="s">
        <v>286</v>
      </c>
      <c r="O19918" t="s">
        <v>22</v>
      </c>
      <c r="P19918" t="s">
        <v>23</v>
      </c>
      <c r="Q19918" t="s">
        <v>24</v>
      </c>
    </row>
    <row r="19919" spans="1:17" x14ac:dyDescent="0.2">
      <c r="A19919" s="2">
        <v>43048</v>
      </c>
      <c r="B19919" t="s">
        <v>648</v>
      </c>
      <c r="C19919" t="s">
        <v>213</v>
      </c>
      <c r="D19919" t="s">
        <v>115</v>
      </c>
      <c r="E19919" t="s">
        <v>115</v>
      </c>
      <c r="F19919">
        <v>170</v>
      </c>
      <c r="G19919">
        <v>155</v>
      </c>
      <c r="H19919">
        <v>109</v>
      </c>
      <c r="I19919">
        <v>166</v>
      </c>
      <c r="J19919">
        <v>1</v>
      </c>
      <c r="K19919">
        <v>2</v>
      </c>
      <c r="L19919" t="s">
        <v>28</v>
      </c>
      <c r="M19919" t="s">
        <v>717</v>
      </c>
      <c r="N19919" t="s">
        <v>648</v>
      </c>
      <c r="O19919" t="s">
        <v>22</v>
      </c>
      <c r="P19919" t="s">
        <v>23</v>
      </c>
      <c r="Q19919" t="s">
        <v>41</v>
      </c>
    </row>
    <row r="19920" spans="1:17" x14ac:dyDescent="0.2">
      <c r="A19920" s="2">
        <v>43048</v>
      </c>
      <c r="B19920" t="s">
        <v>274</v>
      </c>
      <c r="C19920" t="s">
        <v>153</v>
      </c>
      <c r="D19920" t="s">
        <v>50</v>
      </c>
      <c r="E19920" t="s">
        <v>50</v>
      </c>
      <c r="F19920">
        <v>18</v>
      </c>
      <c r="G19920">
        <v>47</v>
      </c>
      <c r="H19920">
        <v>1012</v>
      </c>
      <c r="I19920">
        <v>681</v>
      </c>
      <c r="J19920">
        <v>4</v>
      </c>
      <c r="K19920">
        <v>1</v>
      </c>
      <c r="L19920" t="s">
        <v>20</v>
      </c>
      <c r="M19920" t="s">
        <v>333</v>
      </c>
      <c r="N19920" t="s">
        <v>274</v>
      </c>
      <c r="O19920" t="s">
        <v>22</v>
      </c>
      <c r="P19920" t="s">
        <v>23</v>
      </c>
      <c r="Q19920" t="s">
        <v>24</v>
      </c>
    </row>
    <row r="19921" spans="1:17" x14ac:dyDescent="0.2">
      <c r="A19921" s="2">
        <v>43048</v>
      </c>
      <c r="B19921" t="s">
        <v>70</v>
      </c>
      <c r="C19921" t="s">
        <v>81</v>
      </c>
      <c r="D19921" t="s">
        <v>50</v>
      </c>
      <c r="E19921" t="s">
        <v>50</v>
      </c>
      <c r="F19921">
        <v>74</v>
      </c>
      <c r="G19921">
        <v>80</v>
      </c>
      <c r="H19921">
        <v>473</v>
      </c>
      <c r="I19921">
        <v>428</v>
      </c>
      <c r="J19921">
        <v>3</v>
      </c>
      <c r="K19921">
        <v>0</v>
      </c>
      <c r="L19921" t="s">
        <v>28</v>
      </c>
      <c r="M19921" t="s">
        <v>383</v>
      </c>
      <c r="N19921" t="s">
        <v>70</v>
      </c>
      <c r="O19921" t="s">
        <v>22</v>
      </c>
      <c r="P19921" t="s">
        <v>23</v>
      </c>
      <c r="Q19921" t="s">
        <v>24</v>
      </c>
    </row>
    <row r="19922" spans="1:17" x14ac:dyDescent="0.2">
      <c r="A19922" s="2">
        <v>43048</v>
      </c>
      <c r="B19922" t="s">
        <v>254</v>
      </c>
      <c r="C19922" t="s">
        <v>402</v>
      </c>
      <c r="D19922" t="s">
        <v>115</v>
      </c>
      <c r="E19922" t="s">
        <v>115</v>
      </c>
      <c r="F19922">
        <v>142</v>
      </c>
      <c r="G19922">
        <v>125</v>
      </c>
      <c r="H19922">
        <v>210</v>
      </c>
      <c r="I19922">
        <v>251</v>
      </c>
      <c r="J19922">
        <v>0</v>
      </c>
      <c r="K19922">
        <v>2</v>
      </c>
      <c r="L19922" t="s">
        <v>28</v>
      </c>
      <c r="M19922" t="s">
        <v>253</v>
      </c>
      <c r="N19922" t="s">
        <v>254</v>
      </c>
      <c r="O19922" t="s">
        <v>22</v>
      </c>
      <c r="P19922" t="s">
        <v>23</v>
      </c>
      <c r="Q19922" t="s">
        <v>41</v>
      </c>
    </row>
    <row r="19923" spans="1:17" x14ac:dyDescent="0.2">
      <c r="A19923" s="2">
        <v>43048</v>
      </c>
      <c r="B19923" t="s">
        <v>167</v>
      </c>
      <c r="C19923" t="s">
        <v>531</v>
      </c>
      <c r="D19923" t="s">
        <v>115</v>
      </c>
      <c r="E19923" t="s">
        <v>27</v>
      </c>
      <c r="F19923">
        <v>34</v>
      </c>
      <c r="G19923">
        <v>49</v>
      </c>
      <c r="H19923">
        <v>784</v>
      </c>
      <c r="I19923">
        <v>669</v>
      </c>
      <c r="J19923">
        <v>2</v>
      </c>
      <c r="K19923">
        <v>1</v>
      </c>
      <c r="L19923" t="s">
        <v>28</v>
      </c>
      <c r="M19923" t="s">
        <v>846</v>
      </c>
      <c r="N19923" t="s">
        <v>69</v>
      </c>
      <c r="O19923" t="s">
        <v>122</v>
      </c>
      <c r="P19923" t="s">
        <v>23</v>
      </c>
      <c r="Q19923" t="s">
        <v>24</v>
      </c>
    </row>
    <row r="19924" spans="1:17" x14ac:dyDescent="0.2">
      <c r="A19924" s="2">
        <v>43048</v>
      </c>
      <c r="B19924" t="s">
        <v>97</v>
      </c>
      <c r="C19924" t="s">
        <v>94</v>
      </c>
      <c r="D19924" t="s">
        <v>50</v>
      </c>
      <c r="E19924" t="s">
        <v>50</v>
      </c>
      <c r="F19924">
        <v>93</v>
      </c>
      <c r="G19924">
        <v>53</v>
      </c>
      <c r="H19924">
        <v>368</v>
      </c>
      <c r="I19924">
        <v>641</v>
      </c>
      <c r="J19924">
        <v>2</v>
      </c>
      <c r="K19924">
        <v>1</v>
      </c>
      <c r="L19924" t="s">
        <v>28</v>
      </c>
      <c r="M19924" t="s">
        <v>97</v>
      </c>
      <c r="N19924" t="s">
        <v>97</v>
      </c>
      <c r="O19924" t="s">
        <v>22</v>
      </c>
      <c r="P19924" t="s">
        <v>23</v>
      </c>
      <c r="Q19924" t="s">
        <v>24</v>
      </c>
    </row>
    <row r="19925" spans="1:17" x14ac:dyDescent="0.2">
      <c r="A19925" s="2">
        <v>43048</v>
      </c>
      <c r="B19925" t="s">
        <v>100</v>
      </c>
      <c r="C19925" t="s">
        <v>53</v>
      </c>
      <c r="D19925" t="s">
        <v>50</v>
      </c>
      <c r="E19925" t="s">
        <v>50</v>
      </c>
      <c r="F19925">
        <v>23</v>
      </c>
      <c r="G19925">
        <v>11</v>
      </c>
      <c r="H19925">
        <v>889</v>
      </c>
      <c r="I19925">
        <v>1134</v>
      </c>
      <c r="J19925">
        <v>0</v>
      </c>
      <c r="K19925">
        <v>1</v>
      </c>
      <c r="L19925" t="s">
        <v>20</v>
      </c>
      <c r="M19925" t="s">
        <v>102</v>
      </c>
      <c r="N19925" t="s">
        <v>100</v>
      </c>
      <c r="O19925" t="s">
        <v>22</v>
      </c>
      <c r="P19925" t="s">
        <v>23</v>
      </c>
      <c r="Q19925" t="s">
        <v>41</v>
      </c>
    </row>
    <row r="19926" spans="1:17" x14ac:dyDescent="0.2">
      <c r="A19926" s="2">
        <v>43048</v>
      </c>
      <c r="B19926" t="s">
        <v>92</v>
      </c>
      <c r="C19926" t="s">
        <v>180</v>
      </c>
      <c r="D19926" t="s">
        <v>50</v>
      </c>
      <c r="E19926" t="s">
        <v>50</v>
      </c>
      <c r="F19926">
        <v>45</v>
      </c>
      <c r="G19926">
        <v>33</v>
      </c>
      <c r="H19926">
        <v>705</v>
      </c>
      <c r="I19926">
        <v>806</v>
      </c>
      <c r="J19926">
        <v>2</v>
      </c>
      <c r="K19926">
        <v>0</v>
      </c>
      <c r="L19926" t="s">
        <v>28</v>
      </c>
      <c r="M19926" t="s">
        <v>1341</v>
      </c>
      <c r="N19926" t="s">
        <v>92</v>
      </c>
      <c r="O19926" t="s">
        <v>22</v>
      </c>
      <c r="P19926" t="s">
        <v>23</v>
      </c>
      <c r="Q19926" t="s">
        <v>24</v>
      </c>
    </row>
    <row r="19927" spans="1:17" x14ac:dyDescent="0.2">
      <c r="A19927" s="2">
        <v>43048</v>
      </c>
      <c r="B19927" t="s">
        <v>104</v>
      </c>
      <c r="C19927" t="s">
        <v>126</v>
      </c>
      <c r="D19927" t="s">
        <v>50</v>
      </c>
      <c r="E19927" t="s">
        <v>50</v>
      </c>
      <c r="F19927">
        <v>29</v>
      </c>
      <c r="G19927">
        <v>20</v>
      </c>
      <c r="H19927">
        <v>820</v>
      </c>
      <c r="I19927">
        <v>931</v>
      </c>
      <c r="J19927">
        <v>0</v>
      </c>
      <c r="K19927">
        <v>1</v>
      </c>
      <c r="L19927" t="s">
        <v>28</v>
      </c>
      <c r="M19927" t="s">
        <v>105</v>
      </c>
      <c r="N19927" t="s">
        <v>104</v>
      </c>
      <c r="O19927" t="s">
        <v>22</v>
      </c>
      <c r="P19927" t="s">
        <v>23</v>
      </c>
      <c r="Q19927" t="s">
        <v>41</v>
      </c>
    </row>
    <row r="19928" spans="1:17" x14ac:dyDescent="0.2">
      <c r="A19928" s="2">
        <v>43048</v>
      </c>
      <c r="B19928" t="s">
        <v>443</v>
      </c>
      <c r="C19928" t="s">
        <v>464</v>
      </c>
      <c r="D19928" t="s">
        <v>115</v>
      </c>
      <c r="E19928" t="s">
        <v>115</v>
      </c>
      <c r="F19928">
        <v>173</v>
      </c>
      <c r="G19928">
        <v>100</v>
      </c>
      <c r="H19928">
        <v>100</v>
      </c>
      <c r="I19928">
        <v>352</v>
      </c>
      <c r="J19928">
        <v>0</v>
      </c>
      <c r="K19928">
        <v>1</v>
      </c>
      <c r="L19928" t="s">
        <v>28</v>
      </c>
      <c r="M19928" t="s">
        <v>1043</v>
      </c>
      <c r="N19928" t="s">
        <v>443</v>
      </c>
      <c r="O19928" t="s">
        <v>22</v>
      </c>
      <c r="P19928" t="s">
        <v>23</v>
      </c>
      <c r="Q19928" t="s">
        <v>41</v>
      </c>
    </row>
    <row r="19929" spans="1:17" x14ac:dyDescent="0.2">
      <c r="A19929" s="2">
        <v>43049</v>
      </c>
      <c r="B19929" t="s">
        <v>150</v>
      </c>
      <c r="C19929" t="s">
        <v>135</v>
      </c>
      <c r="D19929" t="s">
        <v>36</v>
      </c>
      <c r="E19929" t="s">
        <v>36</v>
      </c>
      <c r="F19929">
        <v>67</v>
      </c>
      <c r="G19929">
        <v>41</v>
      </c>
      <c r="H19929">
        <v>539</v>
      </c>
      <c r="I19929">
        <v>720</v>
      </c>
      <c r="J19929">
        <v>3</v>
      </c>
      <c r="K19929">
        <v>0</v>
      </c>
      <c r="L19929" t="s">
        <v>20</v>
      </c>
      <c r="M19929" t="s">
        <v>1723</v>
      </c>
      <c r="N19929" t="s">
        <v>150</v>
      </c>
      <c r="O19929" t="s">
        <v>22</v>
      </c>
      <c r="P19929" t="s">
        <v>23</v>
      </c>
      <c r="Q19929" t="s">
        <v>24</v>
      </c>
    </row>
    <row r="19930" spans="1:17" x14ac:dyDescent="0.2">
      <c r="A19930" s="2">
        <v>43049</v>
      </c>
      <c r="B19930" t="s">
        <v>147</v>
      </c>
      <c r="C19930" t="s">
        <v>26</v>
      </c>
      <c r="D19930" t="s">
        <v>50</v>
      </c>
      <c r="E19930" t="s">
        <v>27</v>
      </c>
      <c r="F19930">
        <v>5</v>
      </c>
      <c r="G19930">
        <v>16</v>
      </c>
      <c r="H19930">
        <v>1332</v>
      </c>
      <c r="I19930">
        <v>1059</v>
      </c>
      <c r="J19930">
        <v>3</v>
      </c>
      <c r="K19930">
        <v>3</v>
      </c>
      <c r="L19930" t="s">
        <v>28</v>
      </c>
      <c r="M19930" t="s">
        <v>148</v>
      </c>
      <c r="N19930" t="s">
        <v>147</v>
      </c>
      <c r="O19930" t="s">
        <v>22</v>
      </c>
      <c r="P19930" t="s">
        <v>23</v>
      </c>
      <c r="Q19930" t="s">
        <v>30</v>
      </c>
    </row>
    <row r="19931" spans="1:17" x14ac:dyDescent="0.2">
      <c r="A19931" s="2">
        <v>43049</v>
      </c>
      <c r="B19931" t="s">
        <v>182</v>
      </c>
      <c r="C19931" t="s">
        <v>1204</v>
      </c>
      <c r="D19931" t="s">
        <v>115</v>
      </c>
      <c r="E19931" t="s">
        <v>50</v>
      </c>
      <c r="F19931">
        <v>57</v>
      </c>
      <c r="G19931">
        <v>38</v>
      </c>
      <c r="H19931">
        <v>626</v>
      </c>
      <c r="I19931">
        <v>748</v>
      </c>
      <c r="J19931">
        <v>0</v>
      </c>
      <c r="K19931">
        <v>2</v>
      </c>
      <c r="L19931" t="s">
        <v>28</v>
      </c>
      <c r="M19931" t="s">
        <v>677</v>
      </c>
      <c r="N19931" t="s">
        <v>182</v>
      </c>
      <c r="O19931" t="s">
        <v>22</v>
      </c>
      <c r="P19931" t="s">
        <v>23</v>
      </c>
      <c r="Q19931" t="s">
        <v>41</v>
      </c>
    </row>
    <row r="19932" spans="1:17" x14ac:dyDescent="0.2">
      <c r="A19932" s="2">
        <v>43049</v>
      </c>
      <c r="B19932" t="s">
        <v>89</v>
      </c>
      <c r="C19932" t="s">
        <v>129</v>
      </c>
      <c r="D19932" t="s">
        <v>50</v>
      </c>
      <c r="E19932" t="s">
        <v>50</v>
      </c>
      <c r="F19932">
        <v>12</v>
      </c>
      <c r="G19932">
        <v>1</v>
      </c>
      <c r="H19932">
        <v>1115</v>
      </c>
      <c r="I19932">
        <v>1631</v>
      </c>
      <c r="J19932">
        <v>0</v>
      </c>
      <c r="K19932">
        <v>0</v>
      </c>
      <c r="L19932" t="s">
        <v>28</v>
      </c>
      <c r="M19932" t="s">
        <v>91</v>
      </c>
      <c r="N19932" t="s">
        <v>89</v>
      </c>
      <c r="O19932" t="s">
        <v>22</v>
      </c>
      <c r="P19932" t="s">
        <v>23</v>
      </c>
      <c r="Q19932" t="s">
        <v>30</v>
      </c>
    </row>
    <row r="19933" spans="1:17" x14ac:dyDescent="0.2">
      <c r="A19933" s="2">
        <v>43049</v>
      </c>
      <c r="B19933" t="s">
        <v>67</v>
      </c>
      <c r="C19933" t="s">
        <v>161</v>
      </c>
      <c r="D19933" t="s">
        <v>50</v>
      </c>
      <c r="E19933" t="s">
        <v>50</v>
      </c>
      <c r="F19933">
        <v>7</v>
      </c>
      <c r="G19933">
        <v>14</v>
      </c>
      <c r="H19933">
        <v>1226</v>
      </c>
      <c r="I19933">
        <v>1072</v>
      </c>
      <c r="J19933">
        <v>2</v>
      </c>
      <c r="K19933">
        <v>0</v>
      </c>
      <c r="L19933" t="s">
        <v>28</v>
      </c>
      <c r="M19933" t="s">
        <v>769</v>
      </c>
      <c r="N19933" t="s">
        <v>67</v>
      </c>
      <c r="O19933" t="s">
        <v>22</v>
      </c>
      <c r="P19933" t="s">
        <v>23</v>
      </c>
      <c r="Q19933" t="s">
        <v>24</v>
      </c>
    </row>
    <row r="19934" spans="1:17" x14ac:dyDescent="0.2">
      <c r="A19934" s="2">
        <v>43049</v>
      </c>
      <c r="B19934" t="s">
        <v>345</v>
      </c>
      <c r="C19934" t="s">
        <v>145</v>
      </c>
      <c r="D19934" t="s">
        <v>50</v>
      </c>
      <c r="E19934" t="s">
        <v>50</v>
      </c>
      <c r="F19934">
        <v>107</v>
      </c>
      <c r="G19934">
        <v>86</v>
      </c>
      <c r="H19934">
        <v>305</v>
      </c>
      <c r="I19934">
        <v>409</v>
      </c>
      <c r="J19934">
        <v>1</v>
      </c>
      <c r="K19934">
        <v>0</v>
      </c>
      <c r="L19934" t="s">
        <v>28</v>
      </c>
      <c r="M19934" t="s">
        <v>1733</v>
      </c>
      <c r="N19934" t="s">
        <v>345</v>
      </c>
      <c r="O19934" t="s">
        <v>22</v>
      </c>
      <c r="P19934" t="s">
        <v>23</v>
      </c>
      <c r="Q19934" t="s">
        <v>24</v>
      </c>
    </row>
    <row r="19935" spans="1:17" x14ac:dyDescent="0.2">
      <c r="A19935" s="2">
        <v>43049</v>
      </c>
      <c r="B19935" t="s">
        <v>304</v>
      </c>
      <c r="C19935" t="s">
        <v>55</v>
      </c>
      <c r="D19935" t="s">
        <v>27</v>
      </c>
      <c r="E19935" t="s">
        <v>57</v>
      </c>
      <c r="F19935">
        <v>69</v>
      </c>
      <c r="G19935">
        <v>43</v>
      </c>
      <c r="H19935">
        <v>510</v>
      </c>
      <c r="I19935">
        <v>714</v>
      </c>
      <c r="J19935">
        <v>0</v>
      </c>
      <c r="K19935">
        <v>0</v>
      </c>
      <c r="L19935" t="s">
        <v>20</v>
      </c>
      <c r="M19935" t="s">
        <v>628</v>
      </c>
      <c r="N19935" t="s">
        <v>304</v>
      </c>
      <c r="O19935" t="s">
        <v>22</v>
      </c>
      <c r="P19935" t="s">
        <v>23</v>
      </c>
      <c r="Q19935" t="s">
        <v>30</v>
      </c>
    </row>
    <row r="19936" spans="1:17" x14ac:dyDescent="0.2">
      <c r="A19936" s="2">
        <v>43049</v>
      </c>
      <c r="B19936" t="s">
        <v>143</v>
      </c>
      <c r="C19936" t="s">
        <v>25</v>
      </c>
      <c r="D19936" t="s">
        <v>115</v>
      </c>
      <c r="E19936" t="s">
        <v>19</v>
      </c>
      <c r="F19936">
        <v>44</v>
      </c>
      <c r="G19936">
        <v>2</v>
      </c>
      <c r="H19936">
        <v>711</v>
      </c>
      <c r="I19936">
        <v>1618</v>
      </c>
      <c r="J19936">
        <v>1</v>
      </c>
      <c r="K19936">
        <v>3</v>
      </c>
      <c r="L19936" t="s">
        <v>28</v>
      </c>
      <c r="M19936" t="s">
        <v>620</v>
      </c>
      <c r="N19936" t="s">
        <v>67</v>
      </c>
      <c r="O19936" t="s">
        <v>122</v>
      </c>
      <c r="P19936" t="s">
        <v>23</v>
      </c>
      <c r="Q19936" t="s">
        <v>41</v>
      </c>
    </row>
    <row r="19937" spans="1:17" x14ac:dyDescent="0.2">
      <c r="A19937" s="2">
        <v>43049</v>
      </c>
      <c r="B19937" t="s">
        <v>163</v>
      </c>
      <c r="C19937" t="s">
        <v>391</v>
      </c>
      <c r="D19937" t="s">
        <v>115</v>
      </c>
      <c r="E19937" t="s">
        <v>115</v>
      </c>
      <c r="F19937">
        <v>132</v>
      </c>
      <c r="G19937">
        <v>170</v>
      </c>
      <c r="H19937">
        <v>232</v>
      </c>
      <c r="I19937">
        <v>110</v>
      </c>
      <c r="J19937">
        <v>4</v>
      </c>
      <c r="K19937">
        <v>1</v>
      </c>
      <c r="L19937" t="s">
        <v>570</v>
      </c>
      <c r="M19937" t="s">
        <v>1485</v>
      </c>
      <c r="N19937" t="s">
        <v>114</v>
      </c>
      <c r="O19937" t="s">
        <v>122</v>
      </c>
      <c r="P19937" t="s">
        <v>23</v>
      </c>
      <c r="Q19937" t="s">
        <v>24</v>
      </c>
    </row>
    <row r="19938" spans="1:17" x14ac:dyDescent="0.2">
      <c r="A19938" s="2">
        <v>43049</v>
      </c>
      <c r="B19938" t="s">
        <v>133</v>
      </c>
      <c r="C19938" t="s">
        <v>43</v>
      </c>
      <c r="D19938" t="s">
        <v>115</v>
      </c>
      <c r="E19938" t="s">
        <v>19</v>
      </c>
      <c r="F19938">
        <v>62</v>
      </c>
      <c r="G19938">
        <v>13</v>
      </c>
      <c r="H19938">
        <v>588</v>
      </c>
      <c r="I19938">
        <v>1094</v>
      </c>
      <c r="J19938">
        <v>2</v>
      </c>
      <c r="K19938">
        <v>1</v>
      </c>
      <c r="L19938" t="s">
        <v>28</v>
      </c>
      <c r="M19938" t="s">
        <v>492</v>
      </c>
      <c r="N19938" t="s">
        <v>133</v>
      </c>
      <c r="O19938" t="s">
        <v>22</v>
      </c>
      <c r="P19938" t="s">
        <v>23</v>
      </c>
      <c r="Q19938" t="s">
        <v>24</v>
      </c>
    </row>
    <row r="19939" spans="1:17" x14ac:dyDescent="0.2">
      <c r="A19939" s="2">
        <v>43049</v>
      </c>
      <c r="B19939" t="s">
        <v>90</v>
      </c>
      <c r="C19939" t="s">
        <v>18</v>
      </c>
      <c r="D19939" t="s">
        <v>50</v>
      </c>
      <c r="E19939" t="s">
        <v>19</v>
      </c>
      <c r="F19939">
        <v>6</v>
      </c>
      <c r="G19939">
        <v>17</v>
      </c>
      <c r="H19939">
        <v>1322</v>
      </c>
      <c r="I19939">
        <v>1033</v>
      </c>
      <c r="J19939">
        <v>0</v>
      </c>
      <c r="K19939">
        <v>0</v>
      </c>
      <c r="L19939" t="s">
        <v>28</v>
      </c>
      <c r="M19939" t="s">
        <v>750</v>
      </c>
      <c r="N19939" t="s">
        <v>90</v>
      </c>
      <c r="O19939" t="s">
        <v>22</v>
      </c>
      <c r="P19939" t="s">
        <v>23</v>
      </c>
      <c r="Q19939" t="s">
        <v>30</v>
      </c>
    </row>
    <row r="19940" spans="1:17" x14ac:dyDescent="0.2">
      <c r="A19940" s="2">
        <v>43049</v>
      </c>
      <c r="B19940" t="s">
        <v>82</v>
      </c>
      <c r="C19940" t="s">
        <v>113</v>
      </c>
      <c r="D19940" t="s">
        <v>50</v>
      </c>
      <c r="E19940" t="s">
        <v>115</v>
      </c>
      <c r="F19940">
        <v>3</v>
      </c>
      <c r="G19940">
        <v>63</v>
      </c>
      <c r="H19940">
        <v>1446</v>
      </c>
      <c r="I19940">
        <v>576</v>
      </c>
      <c r="J19940">
        <v>3</v>
      </c>
      <c r="K19940">
        <v>0</v>
      </c>
      <c r="L19940" t="s">
        <v>28</v>
      </c>
      <c r="M19940" t="s">
        <v>944</v>
      </c>
      <c r="N19940" t="s">
        <v>82</v>
      </c>
      <c r="O19940" t="s">
        <v>22</v>
      </c>
      <c r="P19940" t="s">
        <v>23</v>
      </c>
      <c r="Q19940" t="s">
        <v>24</v>
      </c>
    </row>
    <row r="19941" spans="1:17" x14ac:dyDescent="0.2">
      <c r="A19941" s="2">
        <v>43049</v>
      </c>
      <c r="B19941" t="s">
        <v>149</v>
      </c>
      <c r="C19941" t="s">
        <v>118</v>
      </c>
      <c r="D19941" t="s">
        <v>36</v>
      </c>
      <c r="E19941" t="s">
        <v>36</v>
      </c>
      <c r="F19941">
        <v>74</v>
      </c>
      <c r="G19941">
        <v>32</v>
      </c>
      <c r="H19941">
        <v>472</v>
      </c>
      <c r="I19941">
        <v>814</v>
      </c>
      <c r="J19941">
        <v>0</v>
      </c>
      <c r="K19941">
        <v>2</v>
      </c>
      <c r="L19941" t="s">
        <v>20</v>
      </c>
      <c r="M19941" t="s">
        <v>1055</v>
      </c>
      <c r="N19941" t="s">
        <v>149</v>
      </c>
      <c r="O19941" t="s">
        <v>22</v>
      </c>
      <c r="P19941" t="s">
        <v>23</v>
      </c>
      <c r="Q19941" t="s">
        <v>41</v>
      </c>
    </row>
    <row r="19942" spans="1:17" x14ac:dyDescent="0.2">
      <c r="A19942" s="2">
        <v>43049</v>
      </c>
      <c r="B19942" t="s">
        <v>52</v>
      </c>
      <c r="C19942" t="s">
        <v>119</v>
      </c>
      <c r="D19942" t="s">
        <v>50</v>
      </c>
      <c r="E19942" t="s">
        <v>50</v>
      </c>
      <c r="F19942">
        <v>25</v>
      </c>
      <c r="G19942">
        <v>15</v>
      </c>
      <c r="H19942">
        <v>872</v>
      </c>
      <c r="I19942">
        <v>1065</v>
      </c>
      <c r="J19942">
        <v>1</v>
      </c>
      <c r="K19942">
        <v>0</v>
      </c>
      <c r="L19942" t="s">
        <v>20</v>
      </c>
      <c r="M19942" t="s">
        <v>68</v>
      </c>
      <c r="N19942" t="s">
        <v>52</v>
      </c>
      <c r="O19942" t="s">
        <v>22</v>
      </c>
      <c r="P19942" t="s">
        <v>23</v>
      </c>
      <c r="Q19942" t="s">
        <v>24</v>
      </c>
    </row>
    <row r="19943" spans="1:17" x14ac:dyDescent="0.2">
      <c r="A19943" s="2">
        <v>43049</v>
      </c>
      <c r="B19943" t="s">
        <v>168</v>
      </c>
      <c r="C19943" t="s">
        <v>244</v>
      </c>
      <c r="D19943" t="s">
        <v>50</v>
      </c>
      <c r="E19943" t="s">
        <v>50</v>
      </c>
      <c r="F19943">
        <v>30</v>
      </c>
      <c r="G19943">
        <v>24</v>
      </c>
      <c r="H19943">
        <v>818</v>
      </c>
      <c r="I19943">
        <v>884</v>
      </c>
      <c r="J19943">
        <v>2</v>
      </c>
      <c r="K19943">
        <v>1</v>
      </c>
      <c r="L19943" t="s">
        <v>28</v>
      </c>
      <c r="M19943" t="s">
        <v>1008</v>
      </c>
      <c r="N19943" t="s">
        <v>168</v>
      </c>
      <c r="O19943" t="s">
        <v>22</v>
      </c>
      <c r="P19943" t="s">
        <v>23</v>
      </c>
      <c r="Q19943" t="s">
        <v>24</v>
      </c>
    </row>
    <row r="19944" spans="1:17" x14ac:dyDescent="0.2">
      <c r="A19944" s="2">
        <v>43050</v>
      </c>
      <c r="B19944" t="s">
        <v>1284</v>
      </c>
      <c r="C19944" t="s">
        <v>378</v>
      </c>
      <c r="D19944" t="s">
        <v>36</v>
      </c>
      <c r="E19944" t="s">
        <v>36</v>
      </c>
      <c r="F19944">
        <v>127</v>
      </c>
      <c r="G19944">
        <v>103</v>
      </c>
      <c r="H19944">
        <v>237</v>
      </c>
      <c r="I19944">
        <v>331</v>
      </c>
      <c r="J19944">
        <v>1</v>
      </c>
      <c r="K19944">
        <v>1</v>
      </c>
      <c r="L19944" t="s">
        <v>28</v>
      </c>
      <c r="M19944" t="s">
        <v>1488</v>
      </c>
      <c r="N19944" t="s">
        <v>67</v>
      </c>
      <c r="O19944" t="s">
        <v>122</v>
      </c>
      <c r="P19944" t="s">
        <v>23</v>
      </c>
      <c r="Q19944" t="s">
        <v>30</v>
      </c>
    </row>
    <row r="19945" spans="1:17" x14ac:dyDescent="0.2">
      <c r="A19945" s="2">
        <v>43050</v>
      </c>
      <c r="B19945" t="s">
        <v>890</v>
      </c>
      <c r="C19945" t="s">
        <v>34</v>
      </c>
      <c r="D19945" t="s">
        <v>36</v>
      </c>
      <c r="E19945" t="s">
        <v>36</v>
      </c>
      <c r="F19945">
        <v>35</v>
      </c>
      <c r="G19945">
        <v>66</v>
      </c>
      <c r="H19945">
        <v>751</v>
      </c>
      <c r="I19945">
        <v>551</v>
      </c>
      <c r="J19945">
        <v>3</v>
      </c>
      <c r="K19945">
        <v>1</v>
      </c>
      <c r="L19945" t="s">
        <v>20</v>
      </c>
      <c r="M19945" t="s">
        <v>920</v>
      </c>
      <c r="N19945" t="s">
        <v>890</v>
      </c>
      <c r="O19945" t="s">
        <v>22</v>
      </c>
      <c r="P19945" t="s">
        <v>23</v>
      </c>
      <c r="Q19945" t="s">
        <v>24</v>
      </c>
    </row>
    <row r="19946" spans="1:17" x14ac:dyDescent="0.2">
      <c r="A19946" s="2">
        <v>43050</v>
      </c>
      <c r="B19946" t="s">
        <v>72</v>
      </c>
      <c r="C19946" t="s">
        <v>98</v>
      </c>
      <c r="D19946" t="s">
        <v>50</v>
      </c>
      <c r="E19946" t="s">
        <v>50</v>
      </c>
      <c r="F19946">
        <v>19</v>
      </c>
      <c r="G19946">
        <v>26</v>
      </c>
      <c r="H19946">
        <v>1001</v>
      </c>
      <c r="I19946">
        <v>866</v>
      </c>
      <c r="J19946">
        <v>0</v>
      </c>
      <c r="K19946">
        <v>0</v>
      </c>
      <c r="L19946" t="s">
        <v>20</v>
      </c>
      <c r="M19946" t="s">
        <v>74</v>
      </c>
      <c r="N19946" t="s">
        <v>72</v>
      </c>
      <c r="O19946" t="s">
        <v>22</v>
      </c>
      <c r="P19946" t="s">
        <v>23</v>
      </c>
      <c r="Q19946" t="s">
        <v>30</v>
      </c>
    </row>
    <row r="19947" spans="1:17" x14ac:dyDescent="0.2">
      <c r="A19947" s="2">
        <v>43050</v>
      </c>
      <c r="B19947" t="s">
        <v>262</v>
      </c>
      <c r="C19947" t="s">
        <v>532</v>
      </c>
      <c r="D19947" t="s">
        <v>27</v>
      </c>
      <c r="E19947" t="s">
        <v>27</v>
      </c>
      <c r="F19947">
        <v>163</v>
      </c>
      <c r="G19947">
        <v>108</v>
      </c>
      <c r="H19947">
        <v>120</v>
      </c>
      <c r="I19947">
        <v>302</v>
      </c>
      <c r="J19947">
        <v>1</v>
      </c>
      <c r="K19947">
        <v>0</v>
      </c>
      <c r="L19947" t="s">
        <v>28</v>
      </c>
      <c r="M19947" t="s">
        <v>664</v>
      </c>
      <c r="N19947" t="s">
        <v>262</v>
      </c>
      <c r="O19947" t="s">
        <v>22</v>
      </c>
      <c r="P19947" t="s">
        <v>23</v>
      </c>
      <c r="Q19947" t="s">
        <v>24</v>
      </c>
    </row>
    <row r="19948" spans="1:17" x14ac:dyDescent="0.2">
      <c r="A19948" s="2">
        <v>43050</v>
      </c>
      <c r="B19948" t="s">
        <v>141</v>
      </c>
      <c r="C19948" t="s">
        <v>111</v>
      </c>
      <c r="D19948" t="s">
        <v>36</v>
      </c>
      <c r="E19948" t="s">
        <v>36</v>
      </c>
      <c r="F19948">
        <v>92</v>
      </c>
      <c r="G19948">
        <v>72</v>
      </c>
      <c r="H19948">
        <v>384</v>
      </c>
      <c r="I19948">
        <v>487</v>
      </c>
      <c r="J19948">
        <v>0</v>
      </c>
      <c r="K19948">
        <v>0</v>
      </c>
      <c r="L19948" t="s">
        <v>20</v>
      </c>
      <c r="M19948" t="s">
        <v>1477</v>
      </c>
      <c r="N19948" t="s">
        <v>141</v>
      </c>
      <c r="O19948" t="s">
        <v>22</v>
      </c>
      <c r="P19948" t="s">
        <v>23</v>
      </c>
      <c r="Q19948" t="s">
        <v>30</v>
      </c>
    </row>
    <row r="19949" spans="1:17" x14ac:dyDescent="0.2">
      <c r="A19949" s="2">
        <v>43050</v>
      </c>
      <c r="B19949" t="s">
        <v>136</v>
      </c>
      <c r="C19949" t="s">
        <v>110</v>
      </c>
      <c r="D19949" t="s">
        <v>36</v>
      </c>
      <c r="E19949" t="s">
        <v>36</v>
      </c>
      <c r="F19949">
        <v>61</v>
      </c>
      <c r="G19949">
        <v>48</v>
      </c>
      <c r="H19949">
        <v>600</v>
      </c>
      <c r="I19949">
        <v>679</v>
      </c>
      <c r="J19949">
        <v>0</v>
      </c>
      <c r="K19949">
        <v>2</v>
      </c>
      <c r="L19949" t="s">
        <v>20</v>
      </c>
      <c r="M19949" t="s">
        <v>340</v>
      </c>
      <c r="N19949" t="s">
        <v>136</v>
      </c>
      <c r="O19949" t="s">
        <v>22</v>
      </c>
      <c r="P19949" t="s">
        <v>23</v>
      </c>
      <c r="Q19949" t="s">
        <v>41</v>
      </c>
    </row>
    <row r="19950" spans="1:17" x14ac:dyDescent="0.2">
      <c r="A19950" s="2">
        <v>43050</v>
      </c>
      <c r="B19950" t="s">
        <v>328</v>
      </c>
      <c r="C19950" t="s">
        <v>49</v>
      </c>
      <c r="D19950" t="s">
        <v>50</v>
      </c>
      <c r="E19950" t="s">
        <v>50</v>
      </c>
      <c r="F19950">
        <v>85</v>
      </c>
      <c r="G19950">
        <v>58</v>
      </c>
      <c r="H19950">
        <v>410</v>
      </c>
      <c r="I19950">
        <v>619</v>
      </c>
      <c r="J19950">
        <v>2</v>
      </c>
      <c r="K19950">
        <v>0</v>
      </c>
      <c r="L19950" t="s">
        <v>28</v>
      </c>
      <c r="M19950" t="s">
        <v>329</v>
      </c>
      <c r="N19950" t="s">
        <v>328</v>
      </c>
      <c r="O19950" t="s">
        <v>22</v>
      </c>
      <c r="P19950" t="s">
        <v>23</v>
      </c>
      <c r="Q19950" t="s">
        <v>24</v>
      </c>
    </row>
    <row r="19951" spans="1:17" x14ac:dyDescent="0.2">
      <c r="A19951" s="2">
        <v>43050</v>
      </c>
      <c r="B19951" t="s">
        <v>250</v>
      </c>
      <c r="C19951" t="s">
        <v>405</v>
      </c>
      <c r="D19951" t="s">
        <v>36</v>
      </c>
      <c r="E19951" t="s">
        <v>36</v>
      </c>
      <c r="F19951">
        <v>117</v>
      </c>
      <c r="G19951">
        <v>146</v>
      </c>
      <c r="H19951">
        <v>270</v>
      </c>
      <c r="I19951">
        <v>188</v>
      </c>
      <c r="J19951">
        <v>1</v>
      </c>
      <c r="K19951">
        <v>1</v>
      </c>
      <c r="L19951" t="s">
        <v>28</v>
      </c>
      <c r="M19951" t="s">
        <v>634</v>
      </c>
      <c r="N19951" t="s">
        <v>250</v>
      </c>
      <c r="O19951" t="s">
        <v>22</v>
      </c>
      <c r="P19951" t="s">
        <v>23</v>
      </c>
      <c r="Q19951" t="s">
        <v>30</v>
      </c>
    </row>
    <row r="19952" spans="1:17" x14ac:dyDescent="0.2">
      <c r="A19952" s="2">
        <v>43050</v>
      </c>
      <c r="B19952" t="s">
        <v>352</v>
      </c>
      <c r="C19952" t="s">
        <v>45</v>
      </c>
      <c r="D19952" t="s">
        <v>36</v>
      </c>
      <c r="E19952" t="s">
        <v>36</v>
      </c>
      <c r="F19952">
        <v>129</v>
      </c>
      <c r="G19952">
        <v>104</v>
      </c>
      <c r="H19952">
        <v>232</v>
      </c>
      <c r="I19952">
        <v>328</v>
      </c>
      <c r="J19952">
        <v>3</v>
      </c>
      <c r="K19952">
        <v>1</v>
      </c>
      <c r="L19952" t="s">
        <v>28</v>
      </c>
      <c r="M19952" t="s">
        <v>371</v>
      </c>
      <c r="N19952" t="s">
        <v>352</v>
      </c>
      <c r="O19952" t="s">
        <v>22</v>
      </c>
      <c r="P19952" t="s">
        <v>23</v>
      </c>
      <c r="Q19952" t="s">
        <v>24</v>
      </c>
    </row>
    <row r="19953" spans="1:17" x14ac:dyDescent="0.2">
      <c r="A19953" s="2">
        <v>43050</v>
      </c>
      <c r="B19953" t="s">
        <v>442</v>
      </c>
      <c r="C19953" t="s">
        <v>42</v>
      </c>
      <c r="D19953" t="s">
        <v>57</v>
      </c>
      <c r="E19953" t="s">
        <v>19</v>
      </c>
      <c r="F19953">
        <v>122</v>
      </c>
      <c r="G19953">
        <v>10</v>
      </c>
      <c r="H19953">
        <v>256</v>
      </c>
      <c r="I19953">
        <v>1159</v>
      </c>
      <c r="J19953">
        <v>0</v>
      </c>
      <c r="K19953">
        <v>0</v>
      </c>
      <c r="L19953" t="s">
        <v>20</v>
      </c>
      <c r="M19953" t="s">
        <v>994</v>
      </c>
      <c r="N19953" t="s">
        <v>442</v>
      </c>
      <c r="O19953" t="s">
        <v>22</v>
      </c>
      <c r="P19953" t="s">
        <v>23</v>
      </c>
      <c r="Q19953" t="s">
        <v>30</v>
      </c>
    </row>
    <row r="19954" spans="1:17" x14ac:dyDescent="0.2">
      <c r="A19954" s="2">
        <v>43050</v>
      </c>
      <c r="B19954" t="s">
        <v>166</v>
      </c>
      <c r="C19954" t="s">
        <v>293</v>
      </c>
      <c r="D19954" t="s">
        <v>115</v>
      </c>
      <c r="E19954" t="s">
        <v>50</v>
      </c>
      <c r="F19954">
        <v>97</v>
      </c>
      <c r="G19954">
        <v>46</v>
      </c>
      <c r="H19954">
        <v>360</v>
      </c>
      <c r="I19954">
        <v>698</v>
      </c>
      <c r="J19954">
        <v>0</v>
      </c>
      <c r="K19954">
        <v>1</v>
      </c>
      <c r="L19954" t="s">
        <v>28</v>
      </c>
      <c r="M19954" t="s">
        <v>165</v>
      </c>
      <c r="N19954" t="s">
        <v>166</v>
      </c>
      <c r="O19954" t="s">
        <v>22</v>
      </c>
      <c r="P19954" t="s">
        <v>23</v>
      </c>
      <c r="Q19954" t="s">
        <v>41</v>
      </c>
    </row>
    <row r="19955" spans="1:17" x14ac:dyDescent="0.2">
      <c r="A19955" s="2">
        <v>43050</v>
      </c>
      <c r="B19955" t="s">
        <v>95</v>
      </c>
      <c r="C19955" t="s">
        <v>39</v>
      </c>
      <c r="D19955" t="s">
        <v>50</v>
      </c>
      <c r="E19955" t="s">
        <v>19</v>
      </c>
      <c r="F19955">
        <v>65</v>
      </c>
      <c r="G19955">
        <v>4</v>
      </c>
      <c r="H19955">
        <v>562</v>
      </c>
      <c r="I19955">
        <v>1444</v>
      </c>
      <c r="J19955">
        <v>0</v>
      </c>
      <c r="K19955">
        <v>1</v>
      </c>
      <c r="L19955" t="s">
        <v>28</v>
      </c>
      <c r="M19955" t="s">
        <v>326</v>
      </c>
      <c r="N19955" t="s">
        <v>95</v>
      </c>
      <c r="O19955" t="s">
        <v>22</v>
      </c>
      <c r="P19955" t="s">
        <v>23</v>
      </c>
      <c r="Q19955" t="s">
        <v>41</v>
      </c>
    </row>
    <row r="19956" spans="1:17" x14ac:dyDescent="0.2">
      <c r="A19956" s="2">
        <v>43050</v>
      </c>
      <c r="B19956" t="s">
        <v>106</v>
      </c>
      <c r="C19956" t="s">
        <v>131</v>
      </c>
      <c r="D19956" t="s">
        <v>50</v>
      </c>
      <c r="E19956" t="s">
        <v>27</v>
      </c>
      <c r="F19956">
        <v>8</v>
      </c>
      <c r="G19956">
        <v>22</v>
      </c>
      <c r="H19956">
        <v>1217</v>
      </c>
      <c r="I19956">
        <v>913</v>
      </c>
      <c r="J19956">
        <v>5</v>
      </c>
      <c r="K19956">
        <v>0</v>
      </c>
      <c r="L19956" t="s">
        <v>28</v>
      </c>
      <c r="M19956" t="s">
        <v>417</v>
      </c>
      <c r="N19956" t="s">
        <v>106</v>
      </c>
      <c r="O19956" t="s">
        <v>22</v>
      </c>
      <c r="P19956" t="s">
        <v>23</v>
      </c>
      <c r="Q19956" t="s">
        <v>24</v>
      </c>
    </row>
    <row r="19957" spans="1:17" x14ac:dyDescent="0.2">
      <c r="A19957" s="2">
        <v>43050</v>
      </c>
      <c r="B19957" t="s">
        <v>282</v>
      </c>
      <c r="C19957" t="s">
        <v>222</v>
      </c>
      <c r="D19957" t="s">
        <v>19</v>
      </c>
      <c r="E19957" t="s">
        <v>27</v>
      </c>
      <c r="F19957">
        <v>83</v>
      </c>
      <c r="G19957">
        <v>157</v>
      </c>
      <c r="H19957">
        <v>418</v>
      </c>
      <c r="I19957">
        <v>141</v>
      </c>
      <c r="J19957">
        <v>2</v>
      </c>
      <c r="K19957">
        <v>2</v>
      </c>
      <c r="L19957" t="s">
        <v>28</v>
      </c>
      <c r="M19957" t="s">
        <v>1252</v>
      </c>
      <c r="N19957" t="s">
        <v>282</v>
      </c>
      <c r="O19957" t="s">
        <v>22</v>
      </c>
      <c r="P19957" t="s">
        <v>23</v>
      </c>
      <c r="Q19957" t="s">
        <v>30</v>
      </c>
    </row>
    <row r="19958" spans="1:17" x14ac:dyDescent="0.2">
      <c r="A19958" s="2">
        <v>43050</v>
      </c>
      <c r="B19958" t="s">
        <v>128</v>
      </c>
      <c r="C19958" t="s">
        <v>718</v>
      </c>
      <c r="D19958" t="s">
        <v>36</v>
      </c>
      <c r="E19958" t="s">
        <v>36</v>
      </c>
      <c r="F19958">
        <v>28</v>
      </c>
      <c r="G19958">
        <v>87</v>
      </c>
      <c r="H19958">
        <v>834</v>
      </c>
      <c r="I19958">
        <v>406</v>
      </c>
      <c r="J19958">
        <v>0</v>
      </c>
      <c r="K19958">
        <v>0</v>
      </c>
      <c r="L19958" t="s">
        <v>20</v>
      </c>
      <c r="M19958" t="s">
        <v>1054</v>
      </c>
      <c r="N19958" t="s">
        <v>128</v>
      </c>
      <c r="O19958" t="s">
        <v>22</v>
      </c>
      <c r="P19958" t="s">
        <v>23</v>
      </c>
      <c r="Q19958" t="s">
        <v>30</v>
      </c>
    </row>
    <row r="19959" spans="1:17" x14ac:dyDescent="0.2">
      <c r="A19959" s="2">
        <v>43050</v>
      </c>
      <c r="B19959" t="s">
        <v>138</v>
      </c>
      <c r="C19959" t="s">
        <v>120</v>
      </c>
      <c r="D19959" t="s">
        <v>36</v>
      </c>
      <c r="E19959" t="s">
        <v>36</v>
      </c>
      <c r="F19959">
        <v>77</v>
      </c>
      <c r="G19959">
        <v>42</v>
      </c>
      <c r="H19959">
        <v>450</v>
      </c>
      <c r="I19959">
        <v>717</v>
      </c>
      <c r="J19959">
        <v>2</v>
      </c>
      <c r="K19959">
        <v>2</v>
      </c>
      <c r="L19959" t="s">
        <v>20</v>
      </c>
      <c r="M19959" t="s">
        <v>1526</v>
      </c>
      <c r="N19959" t="s">
        <v>138</v>
      </c>
      <c r="O19959" t="s">
        <v>22</v>
      </c>
      <c r="P19959" t="s">
        <v>23</v>
      </c>
      <c r="Q19959" t="s">
        <v>30</v>
      </c>
    </row>
    <row r="19960" spans="1:17" x14ac:dyDescent="0.2">
      <c r="A19960" s="2">
        <v>43051</v>
      </c>
      <c r="B19960" t="s">
        <v>471</v>
      </c>
      <c r="C19960" t="s">
        <v>211</v>
      </c>
      <c r="D19960" t="s">
        <v>36</v>
      </c>
      <c r="E19960" t="s">
        <v>36</v>
      </c>
      <c r="F19960">
        <v>79</v>
      </c>
      <c r="G19960">
        <v>136</v>
      </c>
      <c r="H19960">
        <v>438</v>
      </c>
      <c r="I19960">
        <v>227</v>
      </c>
      <c r="J19960">
        <v>1</v>
      </c>
      <c r="K19960">
        <v>1</v>
      </c>
      <c r="L19960" t="s">
        <v>28</v>
      </c>
      <c r="M19960" t="s">
        <v>639</v>
      </c>
      <c r="N19960" t="s">
        <v>471</v>
      </c>
      <c r="O19960" t="s">
        <v>22</v>
      </c>
      <c r="P19960" t="s">
        <v>23</v>
      </c>
      <c r="Q19960" t="s">
        <v>30</v>
      </c>
    </row>
    <row r="19961" spans="1:17" x14ac:dyDescent="0.2">
      <c r="A19961" s="2">
        <v>43051</v>
      </c>
      <c r="B19961" t="s">
        <v>61</v>
      </c>
      <c r="C19961" t="s">
        <v>208</v>
      </c>
      <c r="D19961" t="s">
        <v>36</v>
      </c>
      <c r="E19961" t="s">
        <v>36</v>
      </c>
      <c r="F19961">
        <v>94</v>
      </c>
      <c r="G19961">
        <v>70</v>
      </c>
      <c r="H19961">
        <v>366</v>
      </c>
      <c r="I19961">
        <v>503</v>
      </c>
      <c r="J19961">
        <v>1</v>
      </c>
      <c r="K19961">
        <v>1</v>
      </c>
      <c r="L19961" t="s">
        <v>20</v>
      </c>
      <c r="M19961" t="s">
        <v>429</v>
      </c>
      <c r="N19961" t="s">
        <v>61</v>
      </c>
      <c r="O19961" t="s">
        <v>22</v>
      </c>
      <c r="P19961" t="s">
        <v>23</v>
      </c>
      <c r="Q19961" t="s">
        <v>30</v>
      </c>
    </row>
    <row r="19962" spans="1:17" x14ac:dyDescent="0.2">
      <c r="A19962" s="2">
        <v>43051</v>
      </c>
      <c r="B19962" t="s">
        <v>199</v>
      </c>
      <c r="C19962" t="s">
        <v>183</v>
      </c>
      <c r="D19962" t="s">
        <v>36</v>
      </c>
      <c r="E19962" t="s">
        <v>36</v>
      </c>
      <c r="F19962">
        <v>52</v>
      </c>
      <c r="G19962">
        <v>30</v>
      </c>
      <c r="H19962">
        <v>651</v>
      </c>
      <c r="I19962">
        <v>818</v>
      </c>
      <c r="J19962">
        <v>1</v>
      </c>
      <c r="K19962">
        <v>1</v>
      </c>
      <c r="L19962" t="s">
        <v>20</v>
      </c>
      <c r="M19962" t="s">
        <v>627</v>
      </c>
      <c r="N19962" t="s">
        <v>199</v>
      </c>
      <c r="O19962" t="s">
        <v>22</v>
      </c>
      <c r="P19962" t="s">
        <v>23</v>
      </c>
      <c r="Q19962" t="s">
        <v>30</v>
      </c>
    </row>
    <row r="19963" spans="1:17" x14ac:dyDescent="0.2">
      <c r="A19963" s="2">
        <v>43051</v>
      </c>
      <c r="B19963" t="s">
        <v>153</v>
      </c>
      <c r="C19963" t="s">
        <v>274</v>
      </c>
      <c r="D19963" t="s">
        <v>50</v>
      </c>
      <c r="E19963" t="s">
        <v>50</v>
      </c>
      <c r="F19963">
        <v>47</v>
      </c>
      <c r="G19963">
        <v>18</v>
      </c>
      <c r="H19963">
        <v>681</v>
      </c>
      <c r="I19963">
        <v>1012</v>
      </c>
      <c r="J19963">
        <v>0</v>
      </c>
      <c r="K19963">
        <v>0</v>
      </c>
      <c r="L19963" t="s">
        <v>20</v>
      </c>
      <c r="M19963" t="s">
        <v>307</v>
      </c>
      <c r="N19963" t="s">
        <v>153</v>
      </c>
      <c r="O19963" t="s">
        <v>22</v>
      </c>
      <c r="P19963" t="s">
        <v>23</v>
      </c>
      <c r="Q19963" t="s">
        <v>30</v>
      </c>
    </row>
    <row r="19964" spans="1:17" x14ac:dyDescent="0.2">
      <c r="A19964" s="2">
        <v>43051</v>
      </c>
      <c r="B19964" t="s">
        <v>184</v>
      </c>
      <c r="C19964" t="s">
        <v>81</v>
      </c>
      <c r="D19964" t="s">
        <v>50</v>
      </c>
      <c r="E19964" t="s">
        <v>50</v>
      </c>
      <c r="F19964">
        <v>182</v>
      </c>
      <c r="G19964">
        <v>80</v>
      </c>
      <c r="H19964">
        <v>68</v>
      </c>
      <c r="I19964">
        <v>428</v>
      </c>
      <c r="J19964">
        <v>0</v>
      </c>
      <c r="K19964">
        <v>3</v>
      </c>
      <c r="L19964" t="s">
        <v>28</v>
      </c>
      <c r="M19964" t="s">
        <v>193</v>
      </c>
      <c r="N19964" t="s">
        <v>184</v>
      </c>
      <c r="O19964" t="s">
        <v>22</v>
      </c>
      <c r="P19964" t="s">
        <v>23</v>
      </c>
      <c r="Q19964" t="s">
        <v>41</v>
      </c>
    </row>
    <row r="19965" spans="1:17" x14ac:dyDescent="0.2">
      <c r="A19965" s="2">
        <v>43051</v>
      </c>
      <c r="B19965" t="s">
        <v>53</v>
      </c>
      <c r="C19965" t="s">
        <v>100</v>
      </c>
      <c r="D19965" t="s">
        <v>50</v>
      </c>
      <c r="E19965" t="s">
        <v>50</v>
      </c>
      <c r="F19965">
        <v>11</v>
      </c>
      <c r="G19965">
        <v>23</v>
      </c>
      <c r="H19965">
        <v>1134</v>
      </c>
      <c r="I19965">
        <v>889</v>
      </c>
      <c r="J19965">
        <v>0</v>
      </c>
      <c r="K19965">
        <v>0</v>
      </c>
      <c r="L19965" t="s">
        <v>20</v>
      </c>
      <c r="M19965" t="s">
        <v>323</v>
      </c>
      <c r="N19965" t="s">
        <v>53</v>
      </c>
      <c r="O19965" t="s">
        <v>22</v>
      </c>
      <c r="P19965" t="s">
        <v>23</v>
      </c>
      <c r="Q19965" t="s">
        <v>30</v>
      </c>
    </row>
    <row r="19966" spans="1:17" x14ac:dyDescent="0.2">
      <c r="A19966" s="2">
        <v>43051</v>
      </c>
      <c r="B19966" t="s">
        <v>365</v>
      </c>
      <c r="C19966" t="s">
        <v>404</v>
      </c>
      <c r="D19966" t="s">
        <v>36</v>
      </c>
      <c r="E19966" t="s">
        <v>36</v>
      </c>
      <c r="F19966">
        <v>124</v>
      </c>
      <c r="G19966">
        <v>158</v>
      </c>
      <c r="H19966">
        <v>252</v>
      </c>
      <c r="I19966">
        <v>136</v>
      </c>
      <c r="J19966">
        <v>6</v>
      </c>
      <c r="K19966">
        <v>0</v>
      </c>
      <c r="L19966" t="s">
        <v>28</v>
      </c>
      <c r="M19966" t="s">
        <v>400</v>
      </c>
      <c r="N19966" t="s">
        <v>365</v>
      </c>
      <c r="O19966" t="s">
        <v>22</v>
      </c>
      <c r="P19966" t="s">
        <v>23</v>
      </c>
      <c r="Q19966" t="s">
        <v>24</v>
      </c>
    </row>
    <row r="19967" spans="1:17" x14ac:dyDescent="0.2">
      <c r="A19967" s="2">
        <v>43052</v>
      </c>
      <c r="B19967" t="s">
        <v>286</v>
      </c>
      <c r="C19967" t="s">
        <v>145</v>
      </c>
      <c r="D19967" t="s">
        <v>50</v>
      </c>
      <c r="E19967" t="s">
        <v>50</v>
      </c>
      <c r="F19967">
        <v>90</v>
      </c>
      <c r="G19967">
        <v>86</v>
      </c>
      <c r="H19967">
        <v>391</v>
      </c>
      <c r="I19967">
        <v>409</v>
      </c>
      <c r="J19967">
        <v>3</v>
      </c>
      <c r="K19967">
        <v>2</v>
      </c>
      <c r="L19967" t="s">
        <v>28</v>
      </c>
      <c r="M19967" t="s">
        <v>359</v>
      </c>
      <c r="N19967" t="s">
        <v>286</v>
      </c>
      <c r="O19967" t="s">
        <v>22</v>
      </c>
      <c r="P19967" t="s">
        <v>23</v>
      </c>
      <c r="Q19967" t="s">
        <v>24</v>
      </c>
    </row>
    <row r="19968" spans="1:17" x14ac:dyDescent="0.2">
      <c r="A19968" s="2">
        <v>43052</v>
      </c>
      <c r="B19968" t="s">
        <v>87</v>
      </c>
      <c r="C19968" t="s">
        <v>113</v>
      </c>
      <c r="D19968" t="s">
        <v>50</v>
      </c>
      <c r="E19968" t="s">
        <v>115</v>
      </c>
      <c r="F19968">
        <v>36</v>
      </c>
      <c r="G19968">
        <v>63</v>
      </c>
      <c r="H19968">
        <v>749</v>
      </c>
      <c r="I19968">
        <v>576</v>
      </c>
      <c r="J19968">
        <v>1</v>
      </c>
      <c r="K19968">
        <v>0</v>
      </c>
      <c r="L19968" t="s">
        <v>28</v>
      </c>
      <c r="M19968" t="s">
        <v>187</v>
      </c>
      <c r="N19968" t="s">
        <v>82</v>
      </c>
      <c r="O19968" t="s">
        <v>122</v>
      </c>
      <c r="P19968" t="s">
        <v>23</v>
      </c>
      <c r="Q19968" t="s">
        <v>24</v>
      </c>
    </row>
    <row r="19969" spans="1:17" x14ac:dyDescent="0.2">
      <c r="A19969" s="2">
        <v>43052</v>
      </c>
      <c r="B19969" t="s">
        <v>345</v>
      </c>
      <c r="C19969" t="s">
        <v>317</v>
      </c>
      <c r="D19969" t="s">
        <v>50</v>
      </c>
      <c r="E19969" t="s">
        <v>50</v>
      </c>
      <c r="F19969">
        <v>107</v>
      </c>
      <c r="G19969">
        <v>91</v>
      </c>
      <c r="H19969">
        <v>305</v>
      </c>
      <c r="I19969">
        <v>391</v>
      </c>
      <c r="J19969">
        <v>2</v>
      </c>
      <c r="K19969">
        <v>2</v>
      </c>
      <c r="L19969" t="s">
        <v>28</v>
      </c>
      <c r="M19969" t="s">
        <v>981</v>
      </c>
      <c r="N19969" t="s">
        <v>345</v>
      </c>
      <c r="O19969" t="s">
        <v>22</v>
      </c>
      <c r="P19969" t="s">
        <v>23</v>
      </c>
      <c r="Q19969" t="s">
        <v>30</v>
      </c>
    </row>
    <row r="19970" spans="1:17" x14ac:dyDescent="0.2">
      <c r="A19970" s="2">
        <v>43052</v>
      </c>
      <c r="B19970" t="s">
        <v>167</v>
      </c>
      <c r="C19970" t="s">
        <v>32</v>
      </c>
      <c r="D19970" t="s">
        <v>115</v>
      </c>
      <c r="E19970" t="s">
        <v>19</v>
      </c>
      <c r="F19970">
        <v>34</v>
      </c>
      <c r="G19970">
        <v>51</v>
      </c>
      <c r="H19970">
        <v>784</v>
      </c>
      <c r="I19970">
        <v>662</v>
      </c>
      <c r="J19970">
        <v>1</v>
      </c>
      <c r="K19970">
        <v>0</v>
      </c>
      <c r="L19970" t="s">
        <v>28</v>
      </c>
      <c r="M19970" t="s">
        <v>784</v>
      </c>
      <c r="N19970" t="s">
        <v>126</v>
      </c>
      <c r="O19970" t="s">
        <v>122</v>
      </c>
      <c r="P19970" t="s">
        <v>23</v>
      </c>
      <c r="Q19970" t="s">
        <v>24</v>
      </c>
    </row>
    <row r="19971" spans="1:17" x14ac:dyDescent="0.2">
      <c r="A19971" s="2">
        <v>43052</v>
      </c>
      <c r="B19971" t="s">
        <v>164</v>
      </c>
      <c r="C19971" t="s">
        <v>469</v>
      </c>
      <c r="D19971" t="s">
        <v>115</v>
      </c>
      <c r="E19971" t="s">
        <v>115</v>
      </c>
      <c r="F19971">
        <v>80</v>
      </c>
      <c r="G19971">
        <v>77</v>
      </c>
      <c r="H19971">
        <v>428</v>
      </c>
      <c r="I19971">
        <v>450</v>
      </c>
      <c r="J19971">
        <v>1</v>
      </c>
      <c r="K19971">
        <v>1</v>
      </c>
      <c r="L19971" t="s">
        <v>28</v>
      </c>
      <c r="M19971" t="s">
        <v>1734</v>
      </c>
      <c r="N19971" t="s">
        <v>164</v>
      </c>
      <c r="O19971" t="s">
        <v>22</v>
      </c>
      <c r="P19971" t="s">
        <v>23</v>
      </c>
      <c r="Q19971" t="s">
        <v>30</v>
      </c>
    </row>
    <row r="19972" spans="1:17" x14ac:dyDescent="0.2">
      <c r="A19972" s="2">
        <v>43052</v>
      </c>
      <c r="B19972" t="s">
        <v>119</v>
      </c>
      <c r="C19972" t="s">
        <v>52</v>
      </c>
      <c r="D19972" t="s">
        <v>50</v>
      </c>
      <c r="E19972" t="s">
        <v>50</v>
      </c>
      <c r="F19972">
        <v>15</v>
      </c>
      <c r="G19972">
        <v>25</v>
      </c>
      <c r="H19972">
        <v>1065</v>
      </c>
      <c r="I19972">
        <v>872</v>
      </c>
      <c r="J19972">
        <v>0</v>
      </c>
      <c r="K19972">
        <v>0</v>
      </c>
      <c r="L19972" t="s">
        <v>20</v>
      </c>
      <c r="M19972" t="s">
        <v>192</v>
      </c>
      <c r="N19972" t="s">
        <v>119</v>
      </c>
      <c r="O19972" t="s">
        <v>22</v>
      </c>
      <c r="P19972" t="s">
        <v>23</v>
      </c>
      <c r="Q19972" t="s">
        <v>30</v>
      </c>
    </row>
    <row r="19973" spans="1:17" x14ac:dyDescent="0.2">
      <c r="A19973" s="2">
        <v>43052</v>
      </c>
      <c r="B19973" t="s">
        <v>1692</v>
      </c>
      <c r="C19973" t="s">
        <v>101</v>
      </c>
      <c r="D19973" t="s">
        <v>50</v>
      </c>
      <c r="E19973" t="s">
        <v>50</v>
      </c>
      <c r="F19973">
        <v>183</v>
      </c>
      <c r="G19973">
        <v>129</v>
      </c>
      <c r="H19973">
        <v>67</v>
      </c>
      <c r="I19973">
        <v>233</v>
      </c>
      <c r="J19973">
        <v>4</v>
      </c>
      <c r="K19973">
        <v>3</v>
      </c>
      <c r="L19973" t="s">
        <v>28</v>
      </c>
      <c r="M19973" t="s">
        <v>1735</v>
      </c>
      <c r="N19973" t="s">
        <v>1692</v>
      </c>
      <c r="O19973" t="s">
        <v>22</v>
      </c>
      <c r="P19973" t="s">
        <v>23</v>
      </c>
      <c r="Q19973" t="s">
        <v>24</v>
      </c>
    </row>
    <row r="19974" spans="1:17" x14ac:dyDescent="0.2">
      <c r="A19974" s="2">
        <v>43052</v>
      </c>
      <c r="B19974" t="s">
        <v>391</v>
      </c>
      <c r="C19974" t="s">
        <v>163</v>
      </c>
      <c r="D19974" t="s">
        <v>115</v>
      </c>
      <c r="E19974" t="s">
        <v>115</v>
      </c>
      <c r="F19974">
        <v>170</v>
      </c>
      <c r="G19974">
        <v>132</v>
      </c>
      <c r="H19974">
        <v>110</v>
      </c>
      <c r="I19974">
        <v>232</v>
      </c>
      <c r="J19974">
        <v>1</v>
      </c>
      <c r="K19974">
        <v>4</v>
      </c>
      <c r="L19974" t="s">
        <v>570</v>
      </c>
      <c r="M19974" t="s">
        <v>1485</v>
      </c>
      <c r="N19974" t="s">
        <v>114</v>
      </c>
      <c r="O19974" t="s">
        <v>122</v>
      </c>
      <c r="P19974" t="s">
        <v>23</v>
      </c>
      <c r="Q19974" t="s">
        <v>41</v>
      </c>
    </row>
    <row r="19975" spans="1:17" x14ac:dyDescent="0.2">
      <c r="A19975" s="2">
        <v>43052</v>
      </c>
      <c r="B19975" t="s">
        <v>90</v>
      </c>
      <c r="C19975" t="s">
        <v>26</v>
      </c>
      <c r="D19975" t="s">
        <v>50</v>
      </c>
      <c r="E19975" t="s">
        <v>27</v>
      </c>
      <c r="F19975">
        <v>6</v>
      </c>
      <c r="G19975">
        <v>16</v>
      </c>
      <c r="H19975">
        <v>1322</v>
      </c>
      <c r="I19975">
        <v>1059</v>
      </c>
      <c r="J19975">
        <v>0</v>
      </c>
      <c r="K19975">
        <v>1</v>
      </c>
      <c r="L19975" t="s">
        <v>28</v>
      </c>
      <c r="M19975" t="s">
        <v>1498</v>
      </c>
      <c r="N19975" t="s">
        <v>90</v>
      </c>
      <c r="O19975" t="s">
        <v>22</v>
      </c>
      <c r="P19975" t="s">
        <v>23</v>
      </c>
      <c r="Q19975" t="s">
        <v>41</v>
      </c>
    </row>
    <row r="19976" spans="1:17" x14ac:dyDescent="0.2">
      <c r="A19976" s="2">
        <v>43052</v>
      </c>
      <c r="B19976" t="s">
        <v>180</v>
      </c>
      <c r="C19976" t="s">
        <v>85</v>
      </c>
      <c r="D19976" t="s">
        <v>50</v>
      </c>
      <c r="E19976" t="s">
        <v>50</v>
      </c>
      <c r="F19976">
        <v>33</v>
      </c>
      <c r="G19976">
        <v>71</v>
      </c>
      <c r="H19976">
        <v>806</v>
      </c>
      <c r="I19976">
        <v>498</v>
      </c>
      <c r="J19976">
        <v>2</v>
      </c>
      <c r="K19976">
        <v>3</v>
      </c>
      <c r="L19976" t="s">
        <v>28</v>
      </c>
      <c r="M19976" t="s">
        <v>767</v>
      </c>
      <c r="N19976" t="s">
        <v>180</v>
      </c>
      <c r="O19976" t="s">
        <v>22</v>
      </c>
      <c r="P19976" t="s">
        <v>23</v>
      </c>
      <c r="Q19976" t="s">
        <v>41</v>
      </c>
    </row>
    <row r="19977" spans="1:17" x14ac:dyDescent="0.2">
      <c r="A19977" s="2">
        <v>43053</v>
      </c>
      <c r="B19977" t="s">
        <v>150</v>
      </c>
      <c r="C19977" t="s">
        <v>660</v>
      </c>
      <c r="D19977" t="s">
        <v>36</v>
      </c>
      <c r="E19977" t="s">
        <v>36</v>
      </c>
      <c r="F19977">
        <v>67</v>
      </c>
      <c r="G19977">
        <v>119</v>
      </c>
      <c r="H19977">
        <v>539</v>
      </c>
      <c r="I19977">
        <v>265</v>
      </c>
      <c r="J19977">
        <v>3</v>
      </c>
      <c r="K19977">
        <v>0</v>
      </c>
      <c r="L19977" t="s">
        <v>28</v>
      </c>
      <c r="M19977" t="s">
        <v>151</v>
      </c>
      <c r="N19977" t="s">
        <v>150</v>
      </c>
      <c r="O19977" t="s">
        <v>22</v>
      </c>
      <c r="P19977" t="s">
        <v>23</v>
      </c>
      <c r="Q19977" t="s">
        <v>24</v>
      </c>
    </row>
    <row r="19978" spans="1:17" x14ac:dyDescent="0.2">
      <c r="A19978" s="2">
        <v>43053</v>
      </c>
      <c r="B19978" t="s">
        <v>39</v>
      </c>
      <c r="C19978" t="s">
        <v>135</v>
      </c>
      <c r="D19978" t="s">
        <v>19</v>
      </c>
      <c r="E19978" t="s">
        <v>36</v>
      </c>
      <c r="F19978">
        <v>4</v>
      </c>
      <c r="G19978">
        <v>41</v>
      </c>
      <c r="H19978">
        <v>1444</v>
      </c>
      <c r="I19978">
        <v>720</v>
      </c>
      <c r="J19978">
        <v>2</v>
      </c>
      <c r="K19978">
        <v>4</v>
      </c>
      <c r="L19978" t="s">
        <v>28</v>
      </c>
      <c r="M19978" t="s">
        <v>1161</v>
      </c>
      <c r="N19978" t="s">
        <v>95</v>
      </c>
      <c r="O19978" t="s">
        <v>122</v>
      </c>
      <c r="P19978" t="s">
        <v>23</v>
      </c>
      <c r="Q19978" t="s">
        <v>41</v>
      </c>
    </row>
    <row r="19979" spans="1:17" x14ac:dyDescent="0.2">
      <c r="A19979" s="2">
        <v>43053</v>
      </c>
      <c r="B19979" t="s">
        <v>69</v>
      </c>
      <c r="C19979" t="s">
        <v>18</v>
      </c>
      <c r="D19979" t="s">
        <v>50</v>
      </c>
      <c r="E19979" t="s">
        <v>19</v>
      </c>
      <c r="F19979">
        <v>39</v>
      </c>
      <c r="G19979">
        <v>17</v>
      </c>
      <c r="H19979">
        <v>745</v>
      </c>
      <c r="I19979">
        <v>1033</v>
      </c>
      <c r="J19979">
        <v>2</v>
      </c>
      <c r="K19979">
        <v>1</v>
      </c>
      <c r="L19979" t="s">
        <v>28</v>
      </c>
      <c r="M19979" t="s">
        <v>71</v>
      </c>
      <c r="N19979" t="s">
        <v>69</v>
      </c>
      <c r="O19979" t="s">
        <v>22</v>
      </c>
      <c r="P19979" t="s">
        <v>23</v>
      </c>
      <c r="Q19979" t="s">
        <v>24</v>
      </c>
    </row>
    <row r="19980" spans="1:17" x14ac:dyDescent="0.2">
      <c r="A19980" s="2">
        <v>43053</v>
      </c>
      <c r="B19980" t="s">
        <v>147</v>
      </c>
      <c r="C19980" t="s">
        <v>143</v>
      </c>
      <c r="D19980" t="s">
        <v>50</v>
      </c>
      <c r="E19980" t="s">
        <v>115</v>
      </c>
      <c r="F19980">
        <v>5</v>
      </c>
      <c r="G19980">
        <v>44</v>
      </c>
      <c r="H19980">
        <v>1332</v>
      </c>
      <c r="I19980">
        <v>711</v>
      </c>
      <c r="J19980">
        <v>1</v>
      </c>
      <c r="K19980">
        <v>0</v>
      </c>
      <c r="L19980" t="s">
        <v>28</v>
      </c>
      <c r="M19980" t="s">
        <v>864</v>
      </c>
      <c r="N19980" t="s">
        <v>147</v>
      </c>
      <c r="O19980" t="s">
        <v>22</v>
      </c>
      <c r="P19980" t="s">
        <v>23</v>
      </c>
      <c r="Q19980" t="s">
        <v>24</v>
      </c>
    </row>
    <row r="19981" spans="1:17" x14ac:dyDescent="0.2">
      <c r="A19981" s="2">
        <v>43053</v>
      </c>
      <c r="B19981" t="s">
        <v>979</v>
      </c>
      <c r="C19981" t="s">
        <v>239</v>
      </c>
      <c r="D19981" t="s">
        <v>115</v>
      </c>
      <c r="E19981" t="s">
        <v>115</v>
      </c>
      <c r="F19981">
        <v>190</v>
      </c>
      <c r="G19981">
        <v>110</v>
      </c>
      <c r="H19981">
        <v>50</v>
      </c>
      <c r="I19981">
        <v>300</v>
      </c>
      <c r="J19981">
        <v>2</v>
      </c>
      <c r="K19981">
        <v>4</v>
      </c>
      <c r="L19981" t="s">
        <v>570</v>
      </c>
      <c r="M19981" t="s">
        <v>1049</v>
      </c>
      <c r="N19981" t="s">
        <v>979</v>
      </c>
      <c r="O19981" t="s">
        <v>22</v>
      </c>
      <c r="P19981" t="s">
        <v>23</v>
      </c>
      <c r="Q19981" t="s">
        <v>41</v>
      </c>
    </row>
    <row r="19982" spans="1:17" x14ac:dyDescent="0.2">
      <c r="A19982" s="2">
        <v>43053</v>
      </c>
      <c r="B19982" t="s">
        <v>224</v>
      </c>
      <c r="C19982" t="s">
        <v>548</v>
      </c>
      <c r="D19982" t="s">
        <v>36</v>
      </c>
      <c r="E19982" t="s">
        <v>36</v>
      </c>
      <c r="F19982">
        <v>55</v>
      </c>
      <c r="G19982">
        <v>64</v>
      </c>
      <c r="H19982">
        <v>639</v>
      </c>
      <c r="I19982">
        <v>568</v>
      </c>
      <c r="J19982">
        <v>4</v>
      </c>
      <c r="K19982">
        <v>0</v>
      </c>
      <c r="L19982" t="s">
        <v>20</v>
      </c>
      <c r="M19982" t="s">
        <v>236</v>
      </c>
      <c r="N19982" t="s">
        <v>224</v>
      </c>
      <c r="O19982" t="s">
        <v>22</v>
      </c>
      <c r="P19982" t="s">
        <v>23</v>
      </c>
      <c r="Q19982" t="s">
        <v>24</v>
      </c>
    </row>
    <row r="19983" spans="1:17" x14ac:dyDescent="0.2">
      <c r="A19983" s="2">
        <v>43053</v>
      </c>
      <c r="B19983" t="s">
        <v>648</v>
      </c>
      <c r="C19983" t="s">
        <v>177</v>
      </c>
      <c r="D19983" t="s">
        <v>115</v>
      </c>
      <c r="E19983" t="s">
        <v>115</v>
      </c>
      <c r="F19983">
        <v>170</v>
      </c>
      <c r="G19983">
        <v>113</v>
      </c>
      <c r="H19983">
        <v>109</v>
      </c>
      <c r="I19983">
        <v>281</v>
      </c>
      <c r="J19983">
        <v>0</v>
      </c>
      <c r="K19983">
        <v>1</v>
      </c>
      <c r="L19983" t="s">
        <v>570</v>
      </c>
      <c r="M19983" t="s">
        <v>717</v>
      </c>
      <c r="N19983" t="s">
        <v>648</v>
      </c>
      <c r="O19983" t="s">
        <v>22</v>
      </c>
      <c r="P19983" t="s">
        <v>23</v>
      </c>
      <c r="Q19983" t="s">
        <v>41</v>
      </c>
    </row>
    <row r="19984" spans="1:17" x14ac:dyDescent="0.2">
      <c r="A19984" s="2">
        <v>43053</v>
      </c>
      <c r="B19984" t="s">
        <v>182</v>
      </c>
      <c r="C19984" t="s">
        <v>43</v>
      </c>
      <c r="D19984" t="s">
        <v>115</v>
      </c>
      <c r="E19984" t="s">
        <v>19</v>
      </c>
      <c r="F19984">
        <v>57</v>
      </c>
      <c r="G19984">
        <v>13</v>
      </c>
      <c r="H19984">
        <v>626</v>
      </c>
      <c r="I19984">
        <v>1094</v>
      </c>
      <c r="J19984">
        <v>0</v>
      </c>
      <c r="K19984">
        <v>4</v>
      </c>
      <c r="L19984" t="s">
        <v>28</v>
      </c>
      <c r="M19984" t="s">
        <v>1147</v>
      </c>
      <c r="N19984" t="s">
        <v>182</v>
      </c>
      <c r="O19984" t="s">
        <v>22</v>
      </c>
      <c r="P19984" t="s">
        <v>23</v>
      </c>
      <c r="Q19984" t="s">
        <v>41</v>
      </c>
    </row>
    <row r="19985" spans="1:17" x14ac:dyDescent="0.2">
      <c r="A19985" s="2">
        <v>43053</v>
      </c>
      <c r="B19985" t="s">
        <v>89</v>
      </c>
      <c r="C19985" t="s">
        <v>25</v>
      </c>
      <c r="D19985" t="s">
        <v>50</v>
      </c>
      <c r="E19985" t="s">
        <v>19</v>
      </c>
      <c r="F19985">
        <v>12</v>
      </c>
      <c r="G19985">
        <v>2</v>
      </c>
      <c r="H19985">
        <v>1115</v>
      </c>
      <c r="I19985">
        <v>1618</v>
      </c>
      <c r="J19985">
        <v>0</v>
      </c>
      <c r="K19985">
        <v>0</v>
      </c>
      <c r="L19985" t="s">
        <v>28</v>
      </c>
      <c r="M19985" t="s">
        <v>91</v>
      </c>
      <c r="N19985" t="s">
        <v>89</v>
      </c>
      <c r="O19985" t="s">
        <v>22</v>
      </c>
      <c r="P19985" t="s">
        <v>23</v>
      </c>
      <c r="Q19985" t="s">
        <v>30</v>
      </c>
    </row>
    <row r="19986" spans="1:17" x14ac:dyDescent="0.2">
      <c r="A19986" s="2">
        <v>43053</v>
      </c>
      <c r="B19986" t="s">
        <v>141</v>
      </c>
      <c r="C19986" t="s">
        <v>351</v>
      </c>
      <c r="D19986" t="s">
        <v>36</v>
      </c>
      <c r="E19986" t="s">
        <v>36</v>
      </c>
      <c r="F19986">
        <v>92</v>
      </c>
      <c r="G19986">
        <v>147</v>
      </c>
      <c r="H19986">
        <v>384</v>
      </c>
      <c r="I19986">
        <v>185</v>
      </c>
      <c r="J19986">
        <v>0</v>
      </c>
      <c r="K19986">
        <v>0</v>
      </c>
      <c r="L19986" t="s">
        <v>28</v>
      </c>
      <c r="M19986" t="s">
        <v>1477</v>
      </c>
      <c r="N19986" t="s">
        <v>141</v>
      </c>
      <c r="O19986" t="s">
        <v>22</v>
      </c>
      <c r="P19986" t="s">
        <v>23</v>
      </c>
      <c r="Q19986" t="s">
        <v>30</v>
      </c>
    </row>
    <row r="19987" spans="1:17" x14ac:dyDescent="0.2">
      <c r="A19987" s="2">
        <v>43053</v>
      </c>
      <c r="B19987" t="s">
        <v>129</v>
      </c>
      <c r="C19987" t="s">
        <v>67</v>
      </c>
      <c r="D19987" t="s">
        <v>50</v>
      </c>
      <c r="E19987" t="s">
        <v>50</v>
      </c>
      <c r="F19987">
        <v>1</v>
      </c>
      <c r="G19987">
        <v>7</v>
      </c>
      <c r="H19987">
        <v>1631</v>
      </c>
      <c r="I19987">
        <v>1226</v>
      </c>
      <c r="J19987">
        <v>2</v>
      </c>
      <c r="K19987">
        <v>2</v>
      </c>
      <c r="L19987" t="s">
        <v>28</v>
      </c>
      <c r="M19987" t="s">
        <v>190</v>
      </c>
      <c r="N19987" t="s">
        <v>129</v>
      </c>
      <c r="O19987" t="s">
        <v>22</v>
      </c>
      <c r="P19987" t="s">
        <v>23</v>
      </c>
      <c r="Q19987" t="s">
        <v>30</v>
      </c>
    </row>
    <row r="19988" spans="1:17" x14ac:dyDescent="0.2">
      <c r="A19988" s="2">
        <v>43053</v>
      </c>
      <c r="B19988" t="s">
        <v>254</v>
      </c>
      <c r="C19988" t="s">
        <v>464</v>
      </c>
      <c r="D19988" t="s">
        <v>115</v>
      </c>
      <c r="E19988" t="s">
        <v>115</v>
      </c>
      <c r="F19988">
        <v>142</v>
      </c>
      <c r="G19988">
        <v>100</v>
      </c>
      <c r="H19988">
        <v>210</v>
      </c>
      <c r="I19988">
        <v>352</v>
      </c>
      <c r="J19988">
        <v>0</v>
      </c>
      <c r="K19988">
        <v>1</v>
      </c>
      <c r="L19988" t="s">
        <v>570</v>
      </c>
      <c r="M19988" t="s">
        <v>434</v>
      </c>
      <c r="N19988" t="s">
        <v>254</v>
      </c>
      <c r="O19988" t="s">
        <v>22</v>
      </c>
      <c r="P19988" t="s">
        <v>23</v>
      </c>
      <c r="Q19988" t="s">
        <v>41</v>
      </c>
    </row>
    <row r="19989" spans="1:17" x14ac:dyDescent="0.2">
      <c r="A19989" s="2">
        <v>43053</v>
      </c>
      <c r="B19989" t="s">
        <v>94</v>
      </c>
      <c r="C19989" t="s">
        <v>131</v>
      </c>
      <c r="D19989" t="s">
        <v>50</v>
      </c>
      <c r="E19989" t="s">
        <v>27</v>
      </c>
      <c r="F19989">
        <v>53</v>
      </c>
      <c r="G19989">
        <v>22</v>
      </c>
      <c r="H19989">
        <v>641</v>
      </c>
      <c r="I19989">
        <v>913</v>
      </c>
      <c r="J19989">
        <v>1</v>
      </c>
      <c r="K19989">
        <v>0</v>
      </c>
      <c r="L19989" t="s">
        <v>28</v>
      </c>
      <c r="M19989" t="s">
        <v>96</v>
      </c>
      <c r="N19989" t="s">
        <v>94</v>
      </c>
      <c r="O19989" t="s">
        <v>22</v>
      </c>
      <c r="P19989" t="s">
        <v>23</v>
      </c>
      <c r="Q19989" t="s">
        <v>24</v>
      </c>
    </row>
    <row r="19990" spans="1:17" x14ac:dyDescent="0.2">
      <c r="A19990" s="2">
        <v>43053</v>
      </c>
      <c r="B19990" t="s">
        <v>388</v>
      </c>
      <c r="C19990" t="s">
        <v>213</v>
      </c>
      <c r="D19990" t="s">
        <v>115</v>
      </c>
      <c r="E19990" t="s">
        <v>115</v>
      </c>
      <c r="F19990">
        <v>105</v>
      </c>
      <c r="G19990">
        <v>155</v>
      </c>
      <c r="H19990">
        <v>327</v>
      </c>
      <c r="I19990">
        <v>166</v>
      </c>
      <c r="J19990">
        <v>2</v>
      </c>
      <c r="K19990">
        <v>2</v>
      </c>
      <c r="L19990" t="s">
        <v>570</v>
      </c>
      <c r="M19990" t="s">
        <v>844</v>
      </c>
      <c r="N19990" t="s">
        <v>388</v>
      </c>
      <c r="O19990" t="s">
        <v>22</v>
      </c>
      <c r="P19990" t="s">
        <v>23</v>
      </c>
      <c r="Q19990" t="s">
        <v>30</v>
      </c>
    </row>
    <row r="19991" spans="1:17" x14ac:dyDescent="0.2">
      <c r="A19991" s="2">
        <v>43053</v>
      </c>
      <c r="B19991" t="s">
        <v>98</v>
      </c>
      <c r="C19991" t="s">
        <v>72</v>
      </c>
      <c r="D19991" t="s">
        <v>50</v>
      </c>
      <c r="E19991" t="s">
        <v>50</v>
      </c>
      <c r="F19991">
        <v>26</v>
      </c>
      <c r="G19991">
        <v>19</v>
      </c>
      <c r="H19991">
        <v>866</v>
      </c>
      <c r="I19991">
        <v>1001</v>
      </c>
      <c r="J19991">
        <v>1</v>
      </c>
      <c r="K19991">
        <v>5</v>
      </c>
      <c r="L19991" t="s">
        <v>20</v>
      </c>
      <c r="M19991" t="s">
        <v>99</v>
      </c>
      <c r="N19991" t="s">
        <v>98</v>
      </c>
      <c r="O19991" t="s">
        <v>22</v>
      </c>
      <c r="P19991" t="s">
        <v>23</v>
      </c>
      <c r="Q19991" t="s">
        <v>41</v>
      </c>
    </row>
    <row r="19992" spans="1:17" x14ac:dyDescent="0.2">
      <c r="A19992" s="2">
        <v>43053</v>
      </c>
      <c r="B19992" t="s">
        <v>133</v>
      </c>
      <c r="C19992" t="s">
        <v>1204</v>
      </c>
      <c r="D19992" t="s">
        <v>115</v>
      </c>
      <c r="E19992" t="s">
        <v>50</v>
      </c>
      <c r="F19992">
        <v>62</v>
      </c>
      <c r="G19992">
        <v>38</v>
      </c>
      <c r="H19992">
        <v>588</v>
      </c>
      <c r="I19992">
        <v>748</v>
      </c>
      <c r="J19992">
        <v>1</v>
      </c>
      <c r="K19992">
        <v>1</v>
      </c>
      <c r="L19992" t="s">
        <v>28</v>
      </c>
      <c r="M19992" t="s">
        <v>988</v>
      </c>
      <c r="N19992" t="s">
        <v>133</v>
      </c>
      <c r="O19992" t="s">
        <v>22</v>
      </c>
      <c r="P19992" t="s">
        <v>23</v>
      </c>
      <c r="Q19992" t="s">
        <v>30</v>
      </c>
    </row>
    <row r="19993" spans="1:17" x14ac:dyDescent="0.2">
      <c r="A19993" s="2">
        <v>43053</v>
      </c>
      <c r="B19993" t="s">
        <v>571</v>
      </c>
      <c r="C19993" t="s">
        <v>569</v>
      </c>
      <c r="D19993" t="s">
        <v>115</v>
      </c>
      <c r="E19993" t="s">
        <v>115</v>
      </c>
      <c r="F19993">
        <v>180</v>
      </c>
      <c r="G19993">
        <v>120</v>
      </c>
      <c r="H19993">
        <v>80</v>
      </c>
      <c r="I19993">
        <v>264</v>
      </c>
      <c r="J19993">
        <v>3</v>
      </c>
      <c r="K19993">
        <v>4</v>
      </c>
      <c r="L19993" t="s">
        <v>570</v>
      </c>
      <c r="M19993" t="s">
        <v>571</v>
      </c>
      <c r="N19993" t="s">
        <v>571</v>
      </c>
      <c r="O19993" t="s">
        <v>22</v>
      </c>
      <c r="P19993" t="s">
        <v>23</v>
      </c>
      <c r="Q19993" t="s">
        <v>41</v>
      </c>
    </row>
    <row r="19994" spans="1:17" x14ac:dyDescent="0.2">
      <c r="A19994" s="2">
        <v>43053</v>
      </c>
      <c r="B19994" t="s">
        <v>459</v>
      </c>
      <c r="C19994" t="s">
        <v>572</v>
      </c>
      <c r="D19994" t="s">
        <v>115</v>
      </c>
      <c r="E19994" t="s">
        <v>115</v>
      </c>
      <c r="F19994">
        <v>176</v>
      </c>
      <c r="G19994">
        <v>116</v>
      </c>
      <c r="H19994">
        <v>93</v>
      </c>
      <c r="I19994">
        <v>272</v>
      </c>
      <c r="J19994">
        <v>0</v>
      </c>
      <c r="K19994">
        <v>0</v>
      </c>
      <c r="L19994" t="s">
        <v>570</v>
      </c>
      <c r="M19994" t="s">
        <v>1726</v>
      </c>
      <c r="N19994" t="s">
        <v>459</v>
      </c>
      <c r="O19994" t="s">
        <v>22</v>
      </c>
      <c r="P19994" t="s">
        <v>23</v>
      </c>
      <c r="Q19994" t="s">
        <v>30</v>
      </c>
    </row>
    <row r="19995" spans="1:17" x14ac:dyDescent="0.2">
      <c r="A19995" s="2">
        <v>43053</v>
      </c>
      <c r="B19995" t="s">
        <v>913</v>
      </c>
      <c r="C19995" t="s">
        <v>629</v>
      </c>
      <c r="D19995" t="s">
        <v>115</v>
      </c>
      <c r="E19995" t="s">
        <v>36</v>
      </c>
      <c r="F19995">
        <v>84</v>
      </c>
      <c r="G19995">
        <v>156</v>
      </c>
      <c r="H19995">
        <v>417</v>
      </c>
      <c r="I19995">
        <v>144</v>
      </c>
      <c r="J19995">
        <v>8</v>
      </c>
      <c r="K19995">
        <v>1</v>
      </c>
      <c r="L19995" t="s">
        <v>570</v>
      </c>
      <c r="M19995" t="s">
        <v>1736</v>
      </c>
      <c r="N19995" t="s">
        <v>913</v>
      </c>
      <c r="O19995" t="s">
        <v>22</v>
      </c>
      <c r="P19995" t="s">
        <v>23</v>
      </c>
      <c r="Q19995" t="s">
        <v>24</v>
      </c>
    </row>
    <row r="19996" spans="1:17" x14ac:dyDescent="0.2">
      <c r="A19996" s="2">
        <v>43053</v>
      </c>
      <c r="B19996" t="s">
        <v>82</v>
      </c>
      <c r="C19996" t="s">
        <v>77</v>
      </c>
      <c r="D19996" t="s">
        <v>50</v>
      </c>
      <c r="E19996" t="s">
        <v>27</v>
      </c>
      <c r="F19996">
        <v>3</v>
      </c>
      <c r="G19996">
        <v>27</v>
      </c>
      <c r="H19996">
        <v>1446</v>
      </c>
      <c r="I19996">
        <v>842</v>
      </c>
      <c r="J19996">
        <v>1</v>
      </c>
      <c r="K19996">
        <v>1</v>
      </c>
      <c r="L19996" t="s">
        <v>28</v>
      </c>
      <c r="M19996" t="s">
        <v>912</v>
      </c>
      <c r="N19996" t="s">
        <v>82</v>
      </c>
      <c r="O19996" t="s">
        <v>22</v>
      </c>
      <c r="P19996" t="s">
        <v>23</v>
      </c>
      <c r="Q19996" t="s">
        <v>30</v>
      </c>
    </row>
    <row r="19997" spans="1:17" x14ac:dyDescent="0.2">
      <c r="A19997" s="2">
        <v>43053</v>
      </c>
      <c r="B19997" t="s">
        <v>166</v>
      </c>
      <c r="C19997" t="s">
        <v>76</v>
      </c>
      <c r="D19997" t="s">
        <v>115</v>
      </c>
      <c r="E19997" t="s">
        <v>50</v>
      </c>
      <c r="F19997">
        <v>97</v>
      </c>
      <c r="G19997">
        <v>21</v>
      </c>
      <c r="H19997">
        <v>360</v>
      </c>
      <c r="I19997">
        <v>919</v>
      </c>
      <c r="J19997">
        <v>1</v>
      </c>
      <c r="K19997">
        <v>1</v>
      </c>
      <c r="L19997" t="s">
        <v>28</v>
      </c>
      <c r="M19997" t="s">
        <v>165</v>
      </c>
      <c r="N19997" t="s">
        <v>166</v>
      </c>
      <c r="O19997" t="s">
        <v>22</v>
      </c>
      <c r="P19997" t="s">
        <v>23</v>
      </c>
      <c r="Q19997" t="s">
        <v>30</v>
      </c>
    </row>
    <row r="19998" spans="1:17" x14ac:dyDescent="0.2">
      <c r="A19998" s="2">
        <v>43053</v>
      </c>
      <c r="B19998" t="s">
        <v>92</v>
      </c>
      <c r="C19998" t="s">
        <v>126</v>
      </c>
      <c r="D19998" t="s">
        <v>50</v>
      </c>
      <c r="E19998" t="s">
        <v>50</v>
      </c>
      <c r="F19998">
        <v>45</v>
      </c>
      <c r="G19998">
        <v>20</v>
      </c>
      <c r="H19998">
        <v>705</v>
      </c>
      <c r="I19998">
        <v>931</v>
      </c>
      <c r="J19998">
        <v>0</v>
      </c>
      <c r="K19998">
        <v>3</v>
      </c>
      <c r="L19998" t="s">
        <v>28</v>
      </c>
      <c r="M19998" t="s">
        <v>124</v>
      </c>
      <c r="N19998" t="s">
        <v>92</v>
      </c>
      <c r="O19998" t="s">
        <v>22</v>
      </c>
      <c r="P19998" t="s">
        <v>23</v>
      </c>
      <c r="Q19998" t="s">
        <v>41</v>
      </c>
    </row>
    <row r="19999" spans="1:17" x14ac:dyDescent="0.2">
      <c r="A19999" s="2">
        <v>43053</v>
      </c>
      <c r="B19999" t="s">
        <v>95</v>
      </c>
      <c r="C19999" t="s">
        <v>106</v>
      </c>
      <c r="D19999" t="s">
        <v>50</v>
      </c>
      <c r="E19999" t="s">
        <v>50</v>
      </c>
      <c r="F19999">
        <v>65</v>
      </c>
      <c r="G19999">
        <v>8</v>
      </c>
      <c r="H19999">
        <v>562</v>
      </c>
      <c r="I19999">
        <v>1217</v>
      </c>
      <c r="J19999">
        <v>3</v>
      </c>
      <c r="K19999">
        <v>3</v>
      </c>
      <c r="L19999" t="s">
        <v>28</v>
      </c>
      <c r="M19999" t="s">
        <v>1179</v>
      </c>
      <c r="N19999" t="s">
        <v>95</v>
      </c>
      <c r="O19999" t="s">
        <v>22</v>
      </c>
      <c r="P19999" t="s">
        <v>23</v>
      </c>
      <c r="Q19999" t="s">
        <v>30</v>
      </c>
    </row>
    <row r="20000" spans="1:17" x14ac:dyDescent="0.2">
      <c r="A20000" s="2">
        <v>43053</v>
      </c>
      <c r="B20000" t="s">
        <v>118</v>
      </c>
      <c r="C20000" t="s">
        <v>149</v>
      </c>
      <c r="D20000" t="s">
        <v>36</v>
      </c>
      <c r="E20000" t="s">
        <v>36</v>
      </c>
      <c r="F20000">
        <v>32</v>
      </c>
      <c r="G20000">
        <v>74</v>
      </c>
      <c r="H20000">
        <v>814</v>
      </c>
      <c r="I20000">
        <v>472</v>
      </c>
      <c r="J20000">
        <v>2</v>
      </c>
      <c r="K20000">
        <v>1</v>
      </c>
      <c r="L20000" t="s">
        <v>20</v>
      </c>
      <c r="M20000" t="s">
        <v>241</v>
      </c>
      <c r="N20000" t="s">
        <v>118</v>
      </c>
      <c r="O20000" t="s">
        <v>22</v>
      </c>
      <c r="P20000" t="s">
        <v>23</v>
      </c>
      <c r="Q20000" t="s">
        <v>24</v>
      </c>
    </row>
    <row r="20001" spans="1:17" x14ac:dyDescent="0.2">
      <c r="A20001" s="2">
        <v>43053</v>
      </c>
      <c r="B20001" t="s">
        <v>443</v>
      </c>
      <c r="C20001" t="s">
        <v>402</v>
      </c>
      <c r="D20001" t="s">
        <v>115</v>
      </c>
      <c r="E20001" t="s">
        <v>115</v>
      </c>
      <c r="F20001">
        <v>173</v>
      </c>
      <c r="G20001">
        <v>125</v>
      </c>
      <c r="H20001">
        <v>100</v>
      </c>
      <c r="I20001">
        <v>251</v>
      </c>
      <c r="J20001">
        <v>0</v>
      </c>
      <c r="K20001">
        <v>3</v>
      </c>
      <c r="L20001" t="s">
        <v>570</v>
      </c>
      <c r="M20001" t="s">
        <v>1043</v>
      </c>
      <c r="N20001" t="s">
        <v>443</v>
      </c>
      <c r="O20001" t="s">
        <v>22</v>
      </c>
      <c r="P20001" t="s">
        <v>23</v>
      </c>
      <c r="Q20001" t="s">
        <v>41</v>
      </c>
    </row>
    <row r="20002" spans="1:17" x14ac:dyDescent="0.2">
      <c r="A20002" s="2">
        <v>43053</v>
      </c>
      <c r="B20002" t="s">
        <v>244</v>
      </c>
      <c r="C20002" t="s">
        <v>49</v>
      </c>
      <c r="D20002" t="s">
        <v>50</v>
      </c>
      <c r="E20002" t="s">
        <v>50</v>
      </c>
      <c r="F20002">
        <v>24</v>
      </c>
      <c r="G20002">
        <v>58</v>
      </c>
      <c r="H20002">
        <v>884</v>
      </c>
      <c r="I20002">
        <v>619</v>
      </c>
      <c r="J20002">
        <v>1</v>
      </c>
      <c r="K20002">
        <v>0</v>
      </c>
      <c r="L20002" t="s">
        <v>28</v>
      </c>
      <c r="M20002" t="s">
        <v>597</v>
      </c>
      <c r="N20002" t="s">
        <v>244</v>
      </c>
      <c r="O20002" t="s">
        <v>22</v>
      </c>
      <c r="P20002" t="s">
        <v>23</v>
      </c>
      <c r="Q20002" t="s">
        <v>24</v>
      </c>
    </row>
    <row r="20003" spans="1:17" x14ac:dyDescent="0.2">
      <c r="A20003" s="2">
        <v>43053</v>
      </c>
      <c r="B20003" t="s">
        <v>602</v>
      </c>
      <c r="C20003" t="s">
        <v>389</v>
      </c>
      <c r="D20003" t="s">
        <v>115</v>
      </c>
      <c r="E20003" t="s">
        <v>115</v>
      </c>
      <c r="F20003">
        <v>123</v>
      </c>
      <c r="G20003">
        <v>112</v>
      </c>
      <c r="H20003">
        <v>254</v>
      </c>
      <c r="I20003">
        <v>296</v>
      </c>
      <c r="J20003">
        <v>0</v>
      </c>
      <c r="K20003">
        <v>0</v>
      </c>
      <c r="L20003" t="s">
        <v>570</v>
      </c>
      <c r="M20003" t="s">
        <v>1732</v>
      </c>
      <c r="N20003" t="s">
        <v>602</v>
      </c>
      <c r="O20003" t="s">
        <v>22</v>
      </c>
      <c r="P20003" t="s">
        <v>23</v>
      </c>
      <c r="Q20003" t="s">
        <v>30</v>
      </c>
    </row>
    <row r="20004" spans="1:17" x14ac:dyDescent="0.2">
      <c r="A20004" s="2">
        <v>43053</v>
      </c>
      <c r="B20004" t="s">
        <v>282</v>
      </c>
      <c r="C20004" t="s">
        <v>233</v>
      </c>
      <c r="D20004" t="s">
        <v>19</v>
      </c>
      <c r="E20004" t="s">
        <v>19</v>
      </c>
      <c r="F20004">
        <v>83</v>
      </c>
      <c r="G20004">
        <v>165</v>
      </c>
      <c r="H20004">
        <v>418</v>
      </c>
      <c r="I20004">
        <v>117</v>
      </c>
      <c r="J20004">
        <v>1</v>
      </c>
      <c r="K20004">
        <v>1</v>
      </c>
      <c r="L20004" t="s">
        <v>28</v>
      </c>
      <c r="M20004" t="s">
        <v>1252</v>
      </c>
      <c r="N20004" t="s">
        <v>282</v>
      </c>
      <c r="O20004" t="s">
        <v>22</v>
      </c>
      <c r="P20004" t="s">
        <v>23</v>
      </c>
      <c r="Q20004" t="s">
        <v>30</v>
      </c>
    </row>
    <row r="20005" spans="1:17" x14ac:dyDescent="0.2">
      <c r="A20005" s="2">
        <v>43053</v>
      </c>
      <c r="B20005" t="s">
        <v>583</v>
      </c>
      <c r="C20005" t="s">
        <v>638</v>
      </c>
      <c r="D20005" t="s">
        <v>115</v>
      </c>
      <c r="E20005" t="s">
        <v>115</v>
      </c>
      <c r="F20005">
        <v>114</v>
      </c>
      <c r="G20005">
        <v>143</v>
      </c>
      <c r="H20005">
        <v>279</v>
      </c>
      <c r="I20005">
        <v>199</v>
      </c>
      <c r="J20005">
        <v>2</v>
      </c>
      <c r="K20005">
        <v>1</v>
      </c>
      <c r="L20005" t="s">
        <v>570</v>
      </c>
      <c r="M20005" t="s">
        <v>1103</v>
      </c>
      <c r="N20005" t="s">
        <v>583</v>
      </c>
      <c r="O20005" t="s">
        <v>22</v>
      </c>
      <c r="P20005" t="s">
        <v>23</v>
      </c>
      <c r="Q20005" t="s">
        <v>24</v>
      </c>
    </row>
    <row r="20006" spans="1:17" x14ac:dyDescent="0.2">
      <c r="A20006" s="2">
        <v>43053</v>
      </c>
      <c r="B20006" t="s">
        <v>176</v>
      </c>
      <c r="C20006" t="s">
        <v>449</v>
      </c>
      <c r="D20006" t="s">
        <v>115</v>
      </c>
      <c r="E20006" t="s">
        <v>115</v>
      </c>
      <c r="F20006">
        <v>72</v>
      </c>
      <c r="G20006">
        <v>76</v>
      </c>
      <c r="H20006">
        <v>487</v>
      </c>
      <c r="I20006">
        <v>470</v>
      </c>
      <c r="J20006">
        <v>1</v>
      </c>
      <c r="K20006">
        <v>0</v>
      </c>
      <c r="L20006" t="s">
        <v>28</v>
      </c>
      <c r="M20006" t="s">
        <v>178</v>
      </c>
      <c r="N20006" t="s">
        <v>176</v>
      </c>
      <c r="O20006" t="s">
        <v>22</v>
      </c>
      <c r="P20006" t="s">
        <v>23</v>
      </c>
      <c r="Q20006" t="s">
        <v>24</v>
      </c>
    </row>
    <row r="20007" spans="1:17" x14ac:dyDescent="0.2">
      <c r="A20007" s="2">
        <v>43053</v>
      </c>
      <c r="B20007" t="s">
        <v>425</v>
      </c>
      <c r="C20007" t="s">
        <v>1073</v>
      </c>
      <c r="D20007" t="s">
        <v>115</v>
      </c>
      <c r="E20007" t="s">
        <v>115</v>
      </c>
      <c r="F20007">
        <v>121</v>
      </c>
      <c r="G20007">
        <v>154</v>
      </c>
      <c r="H20007">
        <v>260</v>
      </c>
      <c r="I20007">
        <v>168</v>
      </c>
      <c r="J20007">
        <v>0</v>
      </c>
      <c r="K20007">
        <v>0</v>
      </c>
      <c r="L20007" t="s">
        <v>570</v>
      </c>
      <c r="M20007" t="s">
        <v>811</v>
      </c>
      <c r="N20007" t="s">
        <v>425</v>
      </c>
      <c r="O20007" t="s">
        <v>22</v>
      </c>
      <c r="P20007" t="s">
        <v>23</v>
      </c>
      <c r="Q20007" t="s">
        <v>30</v>
      </c>
    </row>
    <row r="20008" spans="1:17" x14ac:dyDescent="0.2">
      <c r="A20008" s="2">
        <v>43053</v>
      </c>
      <c r="B20008" t="s">
        <v>161</v>
      </c>
      <c r="C20008" t="s">
        <v>531</v>
      </c>
      <c r="D20008" t="s">
        <v>50</v>
      </c>
      <c r="E20008" t="s">
        <v>27</v>
      </c>
      <c r="F20008">
        <v>14</v>
      </c>
      <c r="G20008">
        <v>49</v>
      </c>
      <c r="H20008">
        <v>1072</v>
      </c>
      <c r="I20008">
        <v>669</v>
      </c>
      <c r="J20008">
        <v>1</v>
      </c>
      <c r="K20008">
        <v>1</v>
      </c>
      <c r="L20008" t="s">
        <v>28</v>
      </c>
      <c r="M20008" t="s">
        <v>162</v>
      </c>
      <c r="N20008" t="s">
        <v>161</v>
      </c>
      <c r="O20008" t="s">
        <v>22</v>
      </c>
      <c r="P20008" t="s">
        <v>23</v>
      </c>
      <c r="Q20008" t="s">
        <v>30</v>
      </c>
    </row>
    <row r="20009" spans="1:17" x14ac:dyDescent="0.2">
      <c r="A20009" s="2">
        <v>43054</v>
      </c>
      <c r="B20009" t="s">
        <v>55</v>
      </c>
      <c r="C20009" t="s">
        <v>304</v>
      </c>
      <c r="D20009" t="s">
        <v>57</v>
      </c>
      <c r="E20009" t="s">
        <v>27</v>
      </c>
      <c r="F20009">
        <v>43</v>
      </c>
      <c r="G20009">
        <v>69</v>
      </c>
      <c r="H20009">
        <v>714</v>
      </c>
      <c r="I20009">
        <v>510</v>
      </c>
      <c r="J20009">
        <v>3</v>
      </c>
      <c r="K20009">
        <v>1</v>
      </c>
      <c r="L20009" t="s">
        <v>20</v>
      </c>
      <c r="M20009" t="s">
        <v>58</v>
      </c>
      <c r="N20009" t="s">
        <v>55</v>
      </c>
      <c r="O20009" t="s">
        <v>22</v>
      </c>
      <c r="P20009" t="s">
        <v>23</v>
      </c>
      <c r="Q20009" t="s">
        <v>24</v>
      </c>
    </row>
    <row r="20010" spans="1:17" x14ac:dyDescent="0.2">
      <c r="A20010" s="2">
        <v>43054</v>
      </c>
      <c r="B20010" t="s">
        <v>42</v>
      </c>
      <c r="C20010" t="s">
        <v>442</v>
      </c>
      <c r="D20010" t="s">
        <v>19</v>
      </c>
      <c r="E20010" t="s">
        <v>57</v>
      </c>
      <c r="F20010">
        <v>10</v>
      </c>
      <c r="G20010">
        <v>122</v>
      </c>
      <c r="H20010">
        <v>1159</v>
      </c>
      <c r="I20010">
        <v>256</v>
      </c>
      <c r="J20010">
        <v>2</v>
      </c>
      <c r="K20010">
        <v>0</v>
      </c>
      <c r="L20010" t="s">
        <v>20</v>
      </c>
      <c r="M20010" t="s">
        <v>44</v>
      </c>
      <c r="N20010" t="s">
        <v>42</v>
      </c>
      <c r="O20010" t="s">
        <v>22</v>
      </c>
      <c r="P20010" t="s">
        <v>23</v>
      </c>
      <c r="Q20010" t="s">
        <v>24</v>
      </c>
    </row>
    <row r="20011" spans="1:17" x14ac:dyDescent="0.2">
      <c r="A20011" s="2">
        <v>43057</v>
      </c>
      <c r="B20011" t="s">
        <v>204</v>
      </c>
      <c r="C20011" t="s">
        <v>81</v>
      </c>
      <c r="D20011" t="s">
        <v>57</v>
      </c>
      <c r="E20011" t="s">
        <v>50</v>
      </c>
      <c r="F20011">
        <v>175</v>
      </c>
      <c r="G20011">
        <v>80</v>
      </c>
      <c r="H20011">
        <v>94</v>
      </c>
      <c r="I20011">
        <v>428</v>
      </c>
      <c r="J20011">
        <v>0</v>
      </c>
      <c r="K20011">
        <v>2</v>
      </c>
      <c r="L20011" t="s">
        <v>28</v>
      </c>
      <c r="M20011" t="s">
        <v>314</v>
      </c>
      <c r="N20011" t="s">
        <v>204</v>
      </c>
      <c r="O20011" t="s">
        <v>22</v>
      </c>
      <c r="P20011" t="s">
        <v>23</v>
      </c>
      <c r="Q20011" t="s">
        <v>41</v>
      </c>
    </row>
    <row r="20012" spans="1:17" x14ac:dyDescent="0.2">
      <c r="A20012" s="2">
        <v>43061</v>
      </c>
      <c r="B20012" t="s">
        <v>355</v>
      </c>
      <c r="C20012" t="s">
        <v>81</v>
      </c>
      <c r="D20012" t="s">
        <v>57</v>
      </c>
      <c r="E20012" t="s">
        <v>50</v>
      </c>
      <c r="F20012">
        <v>188</v>
      </c>
      <c r="G20012">
        <v>80</v>
      </c>
      <c r="H20012">
        <v>51</v>
      </c>
      <c r="I20012">
        <v>428</v>
      </c>
      <c r="J20012">
        <v>0</v>
      </c>
      <c r="K20012">
        <v>1</v>
      </c>
      <c r="L20012" t="s">
        <v>28</v>
      </c>
      <c r="M20012" t="s">
        <v>1134</v>
      </c>
      <c r="N20012" t="s">
        <v>355</v>
      </c>
      <c r="O20012" t="s">
        <v>22</v>
      </c>
      <c r="P20012" t="s">
        <v>23</v>
      </c>
      <c r="Q20012" t="s">
        <v>41</v>
      </c>
    </row>
    <row r="20013" spans="1:17" x14ac:dyDescent="0.2">
      <c r="A20013" s="2">
        <v>43064</v>
      </c>
      <c r="B20013" t="s">
        <v>363</v>
      </c>
      <c r="C20013" t="s">
        <v>233</v>
      </c>
      <c r="D20013" t="s">
        <v>115</v>
      </c>
      <c r="E20013" t="s">
        <v>19</v>
      </c>
      <c r="F20013">
        <v>154</v>
      </c>
      <c r="G20013">
        <v>164</v>
      </c>
      <c r="H20013">
        <v>144</v>
      </c>
      <c r="I20013">
        <v>117</v>
      </c>
      <c r="J20013">
        <v>2</v>
      </c>
      <c r="K20013">
        <v>1</v>
      </c>
      <c r="L20013" t="s">
        <v>28</v>
      </c>
      <c r="M20013" t="s">
        <v>1737</v>
      </c>
      <c r="N20013" t="s">
        <v>363</v>
      </c>
      <c r="O20013" t="s">
        <v>22</v>
      </c>
      <c r="P20013" t="s">
        <v>23</v>
      </c>
      <c r="Q20013" t="s">
        <v>24</v>
      </c>
    </row>
    <row r="20014" spans="1:17" x14ac:dyDescent="0.2">
      <c r="A20014" s="2">
        <v>43065</v>
      </c>
      <c r="B20014" t="s">
        <v>1273</v>
      </c>
      <c r="C20014" t="s">
        <v>81</v>
      </c>
      <c r="D20014" t="s">
        <v>57</v>
      </c>
      <c r="E20014" t="s">
        <v>50</v>
      </c>
      <c r="F20014">
        <v>156</v>
      </c>
      <c r="G20014">
        <v>84</v>
      </c>
      <c r="H20014">
        <v>138</v>
      </c>
      <c r="I20014">
        <v>406</v>
      </c>
      <c r="J20014">
        <v>1</v>
      </c>
      <c r="K20014">
        <v>1</v>
      </c>
      <c r="L20014" t="s">
        <v>28</v>
      </c>
      <c r="M20014" t="s">
        <v>1274</v>
      </c>
      <c r="N20014" t="s">
        <v>1273</v>
      </c>
      <c r="O20014" t="s">
        <v>22</v>
      </c>
      <c r="P20014" t="s">
        <v>23</v>
      </c>
      <c r="Q20014" t="s">
        <v>30</v>
      </c>
    </row>
    <row r="20015" spans="1:17" x14ac:dyDescent="0.2">
      <c r="A20015" s="2">
        <v>43070</v>
      </c>
      <c r="B20015" t="s">
        <v>649</v>
      </c>
      <c r="C20015" t="s">
        <v>572</v>
      </c>
      <c r="D20015" t="s">
        <v>115</v>
      </c>
      <c r="E20015" t="s">
        <v>115</v>
      </c>
      <c r="F20015">
        <v>184</v>
      </c>
      <c r="G20015">
        <v>118</v>
      </c>
      <c r="H20015">
        <v>62</v>
      </c>
      <c r="I20015">
        <v>279</v>
      </c>
      <c r="J20015">
        <v>1</v>
      </c>
      <c r="K20015">
        <v>3</v>
      </c>
      <c r="L20015" t="s">
        <v>28</v>
      </c>
      <c r="M20015" t="s">
        <v>1170</v>
      </c>
      <c r="N20015" t="s">
        <v>638</v>
      </c>
      <c r="O20015" t="s">
        <v>122</v>
      </c>
      <c r="P20015" t="s">
        <v>23</v>
      </c>
      <c r="Q20015" t="s">
        <v>41</v>
      </c>
    </row>
    <row r="20016" spans="1:17" x14ac:dyDescent="0.2">
      <c r="A20016" s="2">
        <v>43071</v>
      </c>
      <c r="B20016" t="s">
        <v>363</v>
      </c>
      <c r="C20016" t="s">
        <v>651</v>
      </c>
      <c r="D20016" t="s">
        <v>115</v>
      </c>
      <c r="E20016" t="s">
        <v>115</v>
      </c>
      <c r="F20016">
        <v>154</v>
      </c>
      <c r="G20016">
        <v>190</v>
      </c>
      <c r="H20016">
        <v>144</v>
      </c>
      <c r="I20016">
        <v>45</v>
      </c>
      <c r="J20016">
        <v>4</v>
      </c>
      <c r="K20016">
        <v>0</v>
      </c>
      <c r="L20016" t="s">
        <v>28</v>
      </c>
      <c r="M20016" t="s">
        <v>1738</v>
      </c>
      <c r="N20016" t="s">
        <v>363</v>
      </c>
      <c r="O20016" t="s">
        <v>22</v>
      </c>
      <c r="P20016" t="s">
        <v>23</v>
      </c>
      <c r="Q20016" t="s">
        <v>24</v>
      </c>
    </row>
    <row r="20017" spans="1:17" x14ac:dyDescent="0.2">
      <c r="A20017" s="2">
        <v>43071</v>
      </c>
      <c r="B20017" t="s">
        <v>569</v>
      </c>
      <c r="C20017" t="s">
        <v>898</v>
      </c>
      <c r="D20017" t="s">
        <v>115</v>
      </c>
      <c r="E20017" t="s">
        <v>115</v>
      </c>
      <c r="F20017">
        <v>115</v>
      </c>
      <c r="G20017">
        <v>199</v>
      </c>
      <c r="H20017">
        <v>282</v>
      </c>
      <c r="I20017">
        <v>17</v>
      </c>
      <c r="J20017">
        <v>3</v>
      </c>
      <c r="K20017">
        <v>0</v>
      </c>
      <c r="L20017" t="s">
        <v>28</v>
      </c>
      <c r="M20017" t="s">
        <v>1738</v>
      </c>
      <c r="N20017" t="s">
        <v>363</v>
      </c>
      <c r="O20017" t="s">
        <v>122</v>
      </c>
      <c r="P20017" t="s">
        <v>23</v>
      </c>
      <c r="Q20017" t="s">
        <v>24</v>
      </c>
    </row>
    <row r="20018" spans="1:17" x14ac:dyDescent="0.2">
      <c r="A20018" s="2">
        <v>43071</v>
      </c>
      <c r="B20018" t="s">
        <v>694</v>
      </c>
      <c r="C20018" t="s">
        <v>354</v>
      </c>
      <c r="D20018" t="s">
        <v>36</v>
      </c>
      <c r="E20018" t="s">
        <v>57</v>
      </c>
      <c r="F20018">
        <v>206</v>
      </c>
      <c r="G20018">
        <v>148</v>
      </c>
      <c r="H20018">
        <v>0</v>
      </c>
      <c r="I20018">
        <v>178</v>
      </c>
      <c r="J20018">
        <v>0</v>
      </c>
      <c r="K20018">
        <v>8</v>
      </c>
      <c r="L20018" t="s">
        <v>1739</v>
      </c>
      <c r="M20018" t="s">
        <v>1134</v>
      </c>
      <c r="N20018" t="s">
        <v>355</v>
      </c>
      <c r="O20018" t="s">
        <v>122</v>
      </c>
      <c r="P20018" t="s">
        <v>23</v>
      </c>
      <c r="Q20018" t="s">
        <v>41</v>
      </c>
    </row>
    <row r="20019" spans="1:17" x14ac:dyDescent="0.2">
      <c r="A20019" s="2">
        <v>43071</v>
      </c>
      <c r="B20019" t="s">
        <v>355</v>
      </c>
      <c r="C20019" t="s">
        <v>1273</v>
      </c>
      <c r="D20019" t="s">
        <v>57</v>
      </c>
      <c r="E20019" t="s">
        <v>57</v>
      </c>
      <c r="F20019">
        <v>185</v>
      </c>
      <c r="G20019">
        <v>156</v>
      </c>
      <c r="H20019">
        <v>54</v>
      </c>
      <c r="I20019">
        <v>138</v>
      </c>
      <c r="J20019">
        <v>1</v>
      </c>
      <c r="K20019">
        <v>2</v>
      </c>
      <c r="L20019" t="s">
        <v>1739</v>
      </c>
      <c r="M20019" t="s">
        <v>1134</v>
      </c>
      <c r="N20019" t="s">
        <v>355</v>
      </c>
      <c r="O20019" t="s">
        <v>22</v>
      </c>
      <c r="P20019" t="s">
        <v>23</v>
      </c>
      <c r="Q20019" t="s">
        <v>41</v>
      </c>
    </row>
    <row r="20020" spans="1:17" x14ac:dyDescent="0.2">
      <c r="A20020" s="2">
        <v>43072</v>
      </c>
      <c r="B20020" t="s">
        <v>207</v>
      </c>
      <c r="C20020" t="s">
        <v>617</v>
      </c>
      <c r="D20020" t="s">
        <v>36</v>
      </c>
      <c r="E20020" t="s">
        <v>36</v>
      </c>
      <c r="F20020">
        <v>111</v>
      </c>
      <c r="G20020">
        <v>120</v>
      </c>
      <c r="H20020">
        <v>300</v>
      </c>
      <c r="I20020">
        <v>269</v>
      </c>
      <c r="J20020">
        <v>2</v>
      </c>
      <c r="K20020">
        <v>0</v>
      </c>
      <c r="L20020" t="s">
        <v>418</v>
      </c>
      <c r="M20020" t="s">
        <v>1740</v>
      </c>
      <c r="N20020" t="s">
        <v>207</v>
      </c>
      <c r="O20020" t="s">
        <v>22</v>
      </c>
      <c r="P20020" t="s">
        <v>23</v>
      </c>
      <c r="Q20020" t="s">
        <v>24</v>
      </c>
    </row>
    <row r="20021" spans="1:17" x14ac:dyDescent="0.2">
      <c r="A20021" s="2">
        <v>43072</v>
      </c>
      <c r="B20021" t="s">
        <v>649</v>
      </c>
      <c r="C20021" t="s">
        <v>1288</v>
      </c>
      <c r="D20021" t="s">
        <v>115</v>
      </c>
      <c r="E20021" t="s">
        <v>115</v>
      </c>
      <c r="F20021">
        <v>184</v>
      </c>
      <c r="G20021">
        <v>196</v>
      </c>
      <c r="H20021">
        <v>62</v>
      </c>
      <c r="I20021">
        <v>31</v>
      </c>
      <c r="J20021">
        <v>2</v>
      </c>
      <c r="K20021">
        <v>1</v>
      </c>
      <c r="L20021" t="s">
        <v>28</v>
      </c>
      <c r="M20021" t="s">
        <v>1170</v>
      </c>
      <c r="N20021" t="s">
        <v>638</v>
      </c>
      <c r="O20021" t="s">
        <v>122</v>
      </c>
      <c r="P20021" t="s">
        <v>23</v>
      </c>
      <c r="Q20021" t="s">
        <v>24</v>
      </c>
    </row>
    <row r="20022" spans="1:17" x14ac:dyDescent="0.2">
      <c r="A20022" s="2">
        <v>43072</v>
      </c>
      <c r="B20022" t="s">
        <v>718</v>
      </c>
      <c r="C20022" t="s">
        <v>211</v>
      </c>
      <c r="D20022" t="s">
        <v>36</v>
      </c>
      <c r="E20022" t="s">
        <v>36</v>
      </c>
      <c r="F20022">
        <v>77</v>
      </c>
      <c r="G20022">
        <v>142</v>
      </c>
      <c r="H20022">
        <v>442</v>
      </c>
      <c r="I20022">
        <v>193</v>
      </c>
      <c r="J20022">
        <v>0</v>
      </c>
      <c r="K20022">
        <v>0</v>
      </c>
      <c r="L20022" t="s">
        <v>418</v>
      </c>
      <c r="M20022" t="s">
        <v>1578</v>
      </c>
      <c r="N20022" t="s">
        <v>207</v>
      </c>
      <c r="O20022" t="s">
        <v>122</v>
      </c>
      <c r="P20022" t="s">
        <v>23</v>
      </c>
      <c r="Q20022" t="s">
        <v>30</v>
      </c>
    </row>
    <row r="20023" spans="1:17" x14ac:dyDescent="0.2">
      <c r="A20023" s="2">
        <v>43072</v>
      </c>
      <c r="B20023" t="s">
        <v>453</v>
      </c>
      <c r="C20023" t="s">
        <v>222</v>
      </c>
      <c r="D20023" t="s">
        <v>27</v>
      </c>
      <c r="E20023" t="s">
        <v>27</v>
      </c>
      <c r="F20023">
        <v>113</v>
      </c>
      <c r="G20023">
        <v>160</v>
      </c>
      <c r="H20023">
        <v>290</v>
      </c>
      <c r="I20023">
        <v>131</v>
      </c>
      <c r="J20023">
        <v>1</v>
      </c>
      <c r="K20023">
        <v>0</v>
      </c>
      <c r="L20023" t="s">
        <v>28</v>
      </c>
      <c r="M20023" t="s">
        <v>482</v>
      </c>
      <c r="N20023" t="s">
        <v>453</v>
      </c>
      <c r="O20023" t="s">
        <v>22</v>
      </c>
      <c r="P20023" t="s">
        <v>23</v>
      </c>
      <c r="Q20023" t="s">
        <v>24</v>
      </c>
    </row>
    <row r="20024" spans="1:17" x14ac:dyDescent="0.2">
      <c r="A20024" s="2">
        <v>43072</v>
      </c>
      <c r="B20024" t="s">
        <v>638</v>
      </c>
      <c r="C20024" t="s">
        <v>572</v>
      </c>
      <c r="D20024" t="s">
        <v>115</v>
      </c>
      <c r="E20024" t="s">
        <v>115</v>
      </c>
      <c r="F20024">
        <v>135</v>
      </c>
      <c r="G20024">
        <v>118</v>
      </c>
      <c r="H20024">
        <v>220</v>
      </c>
      <c r="I20024">
        <v>279</v>
      </c>
      <c r="J20024">
        <v>3</v>
      </c>
      <c r="K20024">
        <v>0</v>
      </c>
      <c r="L20024" t="s">
        <v>28</v>
      </c>
      <c r="M20024" t="s">
        <v>1170</v>
      </c>
      <c r="N20024" t="s">
        <v>638</v>
      </c>
      <c r="O20024" t="s">
        <v>22</v>
      </c>
      <c r="P20024" t="s">
        <v>23</v>
      </c>
      <c r="Q20024" t="s">
        <v>24</v>
      </c>
    </row>
    <row r="20025" spans="1:17" x14ac:dyDescent="0.2">
      <c r="A20025" s="2">
        <v>43073</v>
      </c>
      <c r="B20025" t="s">
        <v>651</v>
      </c>
      <c r="C20025" t="s">
        <v>569</v>
      </c>
      <c r="D20025" t="s">
        <v>115</v>
      </c>
      <c r="E20025" t="s">
        <v>115</v>
      </c>
      <c r="F20025">
        <v>190</v>
      </c>
      <c r="G20025">
        <v>115</v>
      </c>
      <c r="H20025">
        <v>45</v>
      </c>
      <c r="I20025">
        <v>282</v>
      </c>
      <c r="J20025">
        <v>0</v>
      </c>
      <c r="K20025">
        <v>4</v>
      </c>
      <c r="L20025" t="s">
        <v>28</v>
      </c>
      <c r="M20025" t="s">
        <v>1738</v>
      </c>
      <c r="N20025" t="s">
        <v>363</v>
      </c>
      <c r="O20025" t="s">
        <v>122</v>
      </c>
      <c r="P20025" t="s">
        <v>23</v>
      </c>
      <c r="Q20025" t="s">
        <v>41</v>
      </c>
    </row>
    <row r="20026" spans="1:17" x14ac:dyDescent="0.2">
      <c r="A20026" s="2">
        <v>43073</v>
      </c>
      <c r="B20026" t="s">
        <v>363</v>
      </c>
      <c r="C20026" t="s">
        <v>898</v>
      </c>
      <c r="D20026" t="s">
        <v>115</v>
      </c>
      <c r="E20026" t="s">
        <v>115</v>
      </c>
      <c r="F20026">
        <v>154</v>
      </c>
      <c r="G20026">
        <v>199</v>
      </c>
      <c r="H20026">
        <v>144</v>
      </c>
      <c r="I20026">
        <v>17</v>
      </c>
      <c r="J20026">
        <v>3</v>
      </c>
      <c r="K20026">
        <v>2</v>
      </c>
      <c r="L20026" t="s">
        <v>28</v>
      </c>
      <c r="M20026" t="s">
        <v>1738</v>
      </c>
      <c r="N20026" t="s">
        <v>363</v>
      </c>
      <c r="O20026" t="s">
        <v>22</v>
      </c>
      <c r="P20026" t="s">
        <v>23</v>
      </c>
      <c r="Q20026" t="s">
        <v>24</v>
      </c>
    </row>
    <row r="20027" spans="1:17" x14ac:dyDescent="0.2">
      <c r="A20027" s="2">
        <v>43073</v>
      </c>
      <c r="B20027" t="s">
        <v>638</v>
      </c>
      <c r="C20027" t="s">
        <v>1288</v>
      </c>
      <c r="D20027" t="s">
        <v>115</v>
      </c>
      <c r="E20027" t="s">
        <v>115</v>
      </c>
      <c r="F20027">
        <v>135</v>
      </c>
      <c r="G20027">
        <v>196</v>
      </c>
      <c r="H20027">
        <v>220</v>
      </c>
      <c r="I20027">
        <v>31</v>
      </c>
      <c r="J20027">
        <v>3</v>
      </c>
      <c r="K20027">
        <v>1</v>
      </c>
      <c r="L20027" t="s">
        <v>28</v>
      </c>
      <c r="M20027" t="s">
        <v>1170</v>
      </c>
      <c r="N20027" t="s">
        <v>638</v>
      </c>
      <c r="O20027" t="s">
        <v>22</v>
      </c>
      <c r="P20027" t="s">
        <v>23</v>
      </c>
      <c r="Q20027" t="s">
        <v>24</v>
      </c>
    </row>
    <row r="20028" spans="1:17" x14ac:dyDescent="0.2">
      <c r="A20028" s="2">
        <v>43073</v>
      </c>
      <c r="B20028" t="s">
        <v>208</v>
      </c>
      <c r="C20028" t="s">
        <v>172</v>
      </c>
      <c r="D20028" t="s">
        <v>36</v>
      </c>
      <c r="E20028" t="s">
        <v>36</v>
      </c>
      <c r="F20028">
        <v>74</v>
      </c>
      <c r="G20028">
        <v>138</v>
      </c>
      <c r="H20028">
        <v>470</v>
      </c>
      <c r="I20028">
        <v>215</v>
      </c>
      <c r="J20028">
        <v>0</v>
      </c>
      <c r="K20028">
        <v>0</v>
      </c>
      <c r="L20028" t="s">
        <v>418</v>
      </c>
      <c r="M20028" t="s">
        <v>1740</v>
      </c>
      <c r="N20028" t="s">
        <v>207</v>
      </c>
      <c r="O20028" t="s">
        <v>122</v>
      </c>
      <c r="P20028" t="s">
        <v>23</v>
      </c>
      <c r="Q20028" t="s">
        <v>30</v>
      </c>
    </row>
    <row r="20029" spans="1:17" x14ac:dyDescent="0.2">
      <c r="A20029" s="2">
        <v>43074</v>
      </c>
      <c r="B20029" t="s">
        <v>1288</v>
      </c>
      <c r="C20029" t="s">
        <v>572</v>
      </c>
      <c r="D20029" t="s">
        <v>115</v>
      </c>
      <c r="E20029" t="s">
        <v>115</v>
      </c>
      <c r="F20029">
        <v>196</v>
      </c>
      <c r="G20029">
        <v>118</v>
      </c>
      <c r="H20029">
        <v>31</v>
      </c>
      <c r="I20029">
        <v>279</v>
      </c>
      <c r="J20029">
        <v>1</v>
      </c>
      <c r="K20029">
        <v>0</v>
      </c>
      <c r="L20029" t="s">
        <v>28</v>
      </c>
      <c r="M20029" t="s">
        <v>1170</v>
      </c>
      <c r="N20029" t="s">
        <v>638</v>
      </c>
      <c r="O20029" t="s">
        <v>122</v>
      </c>
      <c r="P20029" t="s">
        <v>23</v>
      </c>
      <c r="Q20029" t="s">
        <v>24</v>
      </c>
    </row>
    <row r="20030" spans="1:17" x14ac:dyDescent="0.2">
      <c r="A20030" s="2">
        <v>43074</v>
      </c>
      <c r="B20030" t="s">
        <v>207</v>
      </c>
      <c r="C20030" t="s">
        <v>718</v>
      </c>
      <c r="D20030" t="s">
        <v>36</v>
      </c>
      <c r="E20030" t="s">
        <v>36</v>
      </c>
      <c r="F20030">
        <v>111</v>
      </c>
      <c r="G20030">
        <v>77</v>
      </c>
      <c r="H20030">
        <v>300</v>
      </c>
      <c r="I20030">
        <v>442</v>
      </c>
      <c r="J20030">
        <v>0</v>
      </c>
      <c r="K20030">
        <v>0</v>
      </c>
      <c r="L20030" t="s">
        <v>418</v>
      </c>
      <c r="M20030" t="s">
        <v>1578</v>
      </c>
      <c r="N20030" t="s">
        <v>207</v>
      </c>
      <c r="O20030" t="s">
        <v>22</v>
      </c>
      <c r="P20030" t="s">
        <v>23</v>
      </c>
      <c r="Q20030" t="s">
        <v>30</v>
      </c>
    </row>
    <row r="20031" spans="1:17" x14ac:dyDescent="0.2">
      <c r="A20031" s="2">
        <v>43074</v>
      </c>
      <c r="B20031" t="s">
        <v>1545</v>
      </c>
      <c r="C20031" t="s">
        <v>374</v>
      </c>
      <c r="D20031" t="s">
        <v>36</v>
      </c>
      <c r="E20031" t="s">
        <v>36</v>
      </c>
      <c r="F20031">
        <v>152</v>
      </c>
      <c r="G20031">
        <v>145</v>
      </c>
      <c r="H20031">
        <v>171</v>
      </c>
      <c r="I20031">
        <v>187</v>
      </c>
      <c r="J20031">
        <v>0</v>
      </c>
      <c r="K20031">
        <v>3</v>
      </c>
      <c r="L20031" t="s">
        <v>418</v>
      </c>
      <c r="M20031" t="s">
        <v>1740</v>
      </c>
      <c r="N20031" t="s">
        <v>207</v>
      </c>
      <c r="O20031" t="s">
        <v>122</v>
      </c>
      <c r="P20031" t="s">
        <v>23</v>
      </c>
      <c r="Q20031" t="s">
        <v>41</v>
      </c>
    </row>
    <row r="20032" spans="1:17" x14ac:dyDescent="0.2">
      <c r="A20032" s="2">
        <v>43074</v>
      </c>
      <c r="B20032" t="s">
        <v>638</v>
      </c>
      <c r="C20032" t="s">
        <v>649</v>
      </c>
      <c r="D20032" t="s">
        <v>115</v>
      </c>
      <c r="E20032" t="s">
        <v>115</v>
      </c>
      <c r="F20032">
        <v>135</v>
      </c>
      <c r="G20032">
        <v>184</v>
      </c>
      <c r="H20032">
        <v>220</v>
      </c>
      <c r="I20032">
        <v>62</v>
      </c>
      <c r="J20032">
        <v>2</v>
      </c>
      <c r="K20032">
        <v>0</v>
      </c>
      <c r="L20032" t="s">
        <v>28</v>
      </c>
      <c r="M20032" t="s">
        <v>1170</v>
      </c>
      <c r="N20032" t="s">
        <v>638</v>
      </c>
      <c r="O20032" t="s">
        <v>22</v>
      </c>
      <c r="P20032" t="s">
        <v>23</v>
      </c>
      <c r="Q20032" t="s">
        <v>24</v>
      </c>
    </row>
    <row r="20033" spans="1:17" x14ac:dyDescent="0.2">
      <c r="A20033" s="2">
        <v>43075</v>
      </c>
      <c r="B20033" t="s">
        <v>363</v>
      </c>
      <c r="C20033" t="s">
        <v>569</v>
      </c>
      <c r="D20033" t="s">
        <v>115</v>
      </c>
      <c r="E20033" t="s">
        <v>115</v>
      </c>
      <c r="F20033">
        <v>154</v>
      </c>
      <c r="G20033">
        <v>115</v>
      </c>
      <c r="H20033">
        <v>144</v>
      </c>
      <c r="I20033">
        <v>282</v>
      </c>
      <c r="J20033">
        <v>0</v>
      </c>
      <c r="K20033">
        <v>1</v>
      </c>
      <c r="L20033" t="s">
        <v>28</v>
      </c>
      <c r="M20033" t="s">
        <v>1738</v>
      </c>
      <c r="N20033" t="s">
        <v>363</v>
      </c>
      <c r="O20033" t="s">
        <v>22</v>
      </c>
      <c r="P20033" t="s">
        <v>23</v>
      </c>
      <c r="Q20033" t="s">
        <v>41</v>
      </c>
    </row>
    <row r="20034" spans="1:17" x14ac:dyDescent="0.2">
      <c r="A20034" s="2">
        <v>43075</v>
      </c>
      <c r="B20034" t="s">
        <v>354</v>
      </c>
      <c r="C20034" t="s">
        <v>204</v>
      </c>
      <c r="D20034" t="s">
        <v>57</v>
      </c>
      <c r="E20034" t="s">
        <v>57</v>
      </c>
      <c r="F20034">
        <v>148</v>
      </c>
      <c r="G20034">
        <v>178</v>
      </c>
      <c r="H20034">
        <v>178</v>
      </c>
      <c r="I20034">
        <v>93</v>
      </c>
      <c r="J20034">
        <v>0</v>
      </c>
      <c r="K20034">
        <v>0</v>
      </c>
      <c r="L20034" t="s">
        <v>1739</v>
      </c>
      <c r="M20034" t="s">
        <v>1134</v>
      </c>
      <c r="N20034" t="s">
        <v>355</v>
      </c>
      <c r="O20034" t="s">
        <v>122</v>
      </c>
      <c r="P20034" t="s">
        <v>23</v>
      </c>
      <c r="Q20034" t="s">
        <v>30</v>
      </c>
    </row>
    <row r="20035" spans="1:17" x14ac:dyDescent="0.2">
      <c r="A20035" s="2">
        <v>43075</v>
      </c>
      <c r="B20035" t="s">
        <v>355</v>
      </c>
      <c r="C20035" t="s">
        <v>694</v>
      </c>
      <c r="D20035" t="s">
        <v>57</v>
      </c>
      <c r="E20035" t="s">
        <v>36</v>
      </c>
      <c r="F20035">
        <v>185</v>
      </c>
      <c r="G20035">
        <v>206</v>
      </c>
      <c r="H20035">
        <v>54</v>
      </c>
      <c r="I20035">
        <v>0</v>
      </c>
      <c r="J20035">
        <v>5</v>
      </c>
      <c r="K20035">
        <v>0</v>
      </c>
      <c r="L20035" t="s">
        <v>1739</v>
      </c>
      <c r="M20035" t="s">
        <v>1134</v>
      </c>
      <c r="N20035" t="s">
        <v>355</v>
      </c>
      <c r="O20035" t="s">
        <v>22</v>
      </c>
      <c r="P20035" t="s">
        <v>23</v>
      </c>
      <c r="Q20035" t="s">
        <v>24</v>
      </c>
    </row>
    <row r="20036" spans="1:17" x14ac:dyDescent="0.2">
      <c r="A20036" s="2">
        <v>43076</v>
      </c>
      <c r="B20036" t="s">
        <v>172</v>
      </c>
      <c r="C20036" t="s">
        <v>374</v>
      </c>
      <c r="D20036" t="s">
        <v>36</v>
      </c>
      <c r="E20036" t="s">
        <v>36</v>
      </c>
      <c r="F20036">
        <v>138</v>
      </c>
      <c r="G20036">
        <v>145</v>
      </c>
      <c r="H20036">
        <v>215</v>
      </c>
      <c r="I20036">
        <v>187</v>
      </c>
      <c r="J20036">
        <v>4</v>
      </c>
      <c r="K20036">
        <v>1</v>
      </c>
      <c r="L20036" t="s">
        <v>418</v>
      </c>
      <c r="M20036" t="s">
        <v>1740</v>
      </c>
      <c r="N20036" t="s">
        <v>207</v>
      </c>
      <c r="O20036" t="s">
        <v>122</v>
      </c>
      <c r="P20036" t="s">
        <v>23</v>
      </c>
      <c r="Q20036" t="s">
        <v>24</v>
      </c>
    </row>
    <row r="20037" spans="1:17" x14ac:dyDescent="0.2">
      <c r="A20037" s="2">
        <v>43076</v>
      </c>
      <c r="B20037" t="s">
        <v>617</v>
      </c>
      <c r="C20037" t="s">
        <v>718</v>
      </c>
      <c r="D20037" t="s">
        <v>36</v>
      </c>
      <c r="E20037" t="s">
        <v>36</v>
      </c>
      <c r="F20037">
        <v>120</v>
      </c>
      <c r="G20037">
        <v>77</v>
      </c>
      <c r="H20037">
        <v>269</v>
      </c>
      <c r="I20037">
        <v>442</v>
      </c>
      <c r="J20037">
        <v>0</v>
      </c>
      <c r="K20037">
        <v>0</v>
      </c>
      <c r="L20037" t="s">
        <v>418</v>
      </c>
      <c r="M20037" t="s">
        <v>1578</v>
      </c>
      <c r="N20037" t="s">
        <v>207</v>
      </c>
      <c r="O20037" t="s">
        <v>122</v>
      </c>
      <c r="P20037" t="s">
        <v>23</v>
      </c>
      <c r="Q20037" t="s">
        <v>30</v>
      </c>
    </row>
    <row r="20038" spans="1:17" x14ac:dyDescent="0.2">
      <c r="A20038" s="2">
        <v>43077</v>
      </c>
      <c r="B20038" t="s">
        <v>208</v>
      </c>
      <c r="C20038" t="s">
        <v>1545</v>
      </c>
      <c r="D20038" t="s">
        <v>36</v>
      </c>
      <c r="E20038" t="s">
        <v>36</v>
      </c>
      <c r="F20038">
        <v>74</v>
      </c>
      <c r="G20038">
        <v>152</v>
      </c>
      <c r="H20038">
        <v>470</v>
      </c>
      <c r="I20038">
        <v>171</v>
      </c>
      <c r="J20038">
        <v>5</v>
      </c>
      <c r="K20038">
        <v>1</v>
      </c>
      <c r="L20038" t="s">
        <v>418</v>
      </c>
      <c r="M20038" t="s">
        <v>1740</v>
      </c>
      <c r="N20038" t="s">
        <v>207</v>
      </c>
      <c r="O20038" t="s">
        <v>122</v>
      </c>
      <c r="P20038" t="s">
        <v>23</v>
      </c>
      <c r="Q20038" t="s">
        <v>24</v>
      </c>
    </row>
    <row r="20039" spans="1:17" x14ac:dyDescent="0.2">
      <c r="A20039" s="2">
        <v>43078</v>
      </c>
      <c r="B20039" t="s">
        <v>694</v>
      </c>
      <c r="C20039" t="s">
        <v>1273</v>
      </c>
      <c r="D20039" t="s">
        <v>36</v>
      </c>
      <c r="E20039" t="s">
        <v>57</v>
      </c>
      <c r="F20039">
        <v>206</v>
      </c>
      <c r="G20039">
        <v>156</v>
      </c>
      <c r="H20039">
        <v>0</v>
      </c>
      <c r="I20039">
        <v>138</v>
      </c>
      <c r="J20039">
        <v>2</v>
      </c>
      <c r="K20039">
        <v>4</v>
      </c>
      <c r="L20039" t="s">
        <v>1739</v>
      </c>
      <c r="M20039" t="s">
        <v>1134</v>
      </c>
      <c r="N20039" t="s">
        <v>355</v>
      </c>
      <c r="O20039" t="s">
        <v>122</v>
      </c>
      <c r="P20039" t="s">
        <v>23</v>
      </c>
      <c r="Q20039" t="s">
        <v>41</v>
      </c>
    </row>
    <row r="20040" spans="1:17" x14ac:dyDescent="0.2">
      <c r="A20040" s="2">
        <v>43078</v>
      </c>
      <c r="B20040" t="s">
        <v>143</v>
      </c>
      <c r="C20040" t="s">
        <v>163</v>
      </c>
      <c r="D20040" t="s">
        <v>115</v>
      </c>
      <c r="E20040" t="s">
        <v>115</v>
      </c>
      <c r="F20040">
        <v>55</v>
      </c>
      <c r="G20040">
        <v>114</v>
      </c>
      <c r="H20040">
        <v>622</v>
      </c>
      <c r="I20040">
        <v>282</v>
      </c>
      <c r="J20040">
        <v>1</v>
      </c>
      <c r="K20040">
        <v>0</v>
      </c>
      <c r="L20040" t="s">
        <v>1071</v>
      </c>
      <c r="M20040" t="s">
        <v>1634</v>
      </c>
      <c r="N20040" t="s">
        <v>143</v>
      </c>
      <c r="O20040" t="s">
        <v>22</v>
      </c>
      <c r="P20040" t="s">
        <v>23</v>
      </c>
      <c r="Q20040" t="s">
        <v>24</v>
      </c>
    </row>
    <row r="20041" spans="1:17" x14ac:dyDescent="0.2">
      <c r="A20041" s="2">
        <v>43078</v>
      </c>
      <c r="B20041" t="s">
        <v>133</v>
      </c>
      <c r="C20041" t="s">
        <v>182</v>
      </c>
      <c r="D20041" t="s">
        <v>115</v>
      </c>
      <c r="E20041" t="s">
        <v>115</v>
      </c>
      <c r="F20041">
        <v>59</v>
      </c>
      <c r="G20041">
        <v>60</v>
      </c>
      <c r="H20041">
        <v>563</v>
      </c>
      <c r="I20041">
        <v>560</v>
      </c>
      <c r="J20041">
        <v>2</v>
      </c>
      <c r="K20041">
        <v>2</v>
      </c>
      <c r="L20041" t="s">
        <v>1071</v>
      </c>
      <c r="M20041" t="s">
        <v>1634</v>
      </c>
      <c r="N20041" t="s">
        <v>143</v>
      </c>
      <c r="O20041" t="s">
        <v>122</v>
      </c>
      <c r="P20041" t="s">
        <v>23</v>
      </c>
      <c r="Q20041" t="s">
        <v>30</v>
      </c>
    </row>
    <row r="20042" spans="1:17" x14ac:dyDescent="0.2">
      <c r="A20042" s="2">
        <v>43078</v>
      </c>
      <c r="B20042" t="s">
        <v>617</v>
      </c>
      <c r="C20042" t="s">
        <v>211</v>
      </c>
      <c r="D20042" t="s">
        <v>36</v>
      </c>
      <c r="E20042" t="s">
        <v>36</v>
      </c>
      <c r="F20042">
        <v>120</v>
      </c>
      <c r="G20042">
        <v>142</v>
      </c>
      <c r="H20042">
        <v>269</v>
      </c>
      <c r="I20042">
        <v>193</v>
      </c>
      <c r="J20042">
        <v>2</v>
      </c>
      <c r="K20042">
        <v>1</v>
      </c>
      <c r="L20042" t="s">
        <v>418</v>
      </c>
      <c r="M20042" t="s">
        <v>1578</v>
      </c>
      <c r="N20042" t="s">
        <v>207</v>
      </c>
      <c r="O20042" t="s">
        <v>122</v>
      </c>
      <c r="P20042" t="s">
        <v>23</v>
      </c>
      <c r="Q20042" t="s">
        <v>24</v>
      </c>
    </row>
    <row r="20043" spans="1:17" x14ac:dyDescent="0.2">
      <c r="A20043" s="2">
        <v>43078</v>
      </c>
      <c r="B20043" t="s">
        <v>355</v>
      </c>
      <c r="C20043" t="s">
        <v>204</v>
      </c>
      <c r="D20043" t="s">
        <v>57</v>
      </c>
      <c r="E20043" t="s">
        <v>57</v>
      </c>
      <c r="F20043">
        <v>185</v>
      </c>
      <c r="G20043">
        <v>178</v>
      </c>
      <c r="H20043">
        <v>54</v>
      </c>
      <c r="I20043">
        <v>93</v>
      </c>
      <c r="J20043">
        <v>1</v>
      </c>
      <c r="K20043">
        <v>1</v>
      </c>
      <c r="L20043" t="s">
        <v>1739</v>
      </c>
      <c r="M20043" t="s">
        <v>1134</v>
      </c>
      <c r="N20043" t="s">
        <v>355</v>
      </c>
      <c r="O20043" t="s">
        <v>22</v>
      </c>
      <c r="P20043" t="s">
        <v>23</v>
      </c>
      <c r="Q20043" t="s">
        <v>30</v>
      </c>
    </row>
    <row r="20044" spans="1:17" x14ac:dyDescent="0.2">
      <c r="A20044" s="2">
        <v>43079</v>
      </c>
      <c r="B20044" t="s">
        <v>374</v>
      </c>
      <c r="C20044" t="s">
        <v>208</v>
      </c>
      <c r="D20044" t="s">
        <v>36</v>
      </c>
      <c r="E20044" t="s">
        <v>36</v>
      </c>
      <c r="F20044">
        <v>145</v>
      </c>
      <c r="G20044">
        <v>74</v>
      </c>
      <c r="H20044">
        <v>187</v>
      </c>
      <c r="I20044">
        <v>470</v>
      </c>
      <c r="J20044">
        <v>1</v>
      </c>
      <c r="K20044">
        <v>1</v>
      </c>
      <c r="L20044" t="s">
        <v>418</v>
      </c>
      <c r="M20044" t="s">
        <v>1740</v>
      </c>
      <c r="N20044" t="s">
        <v>207</v>
      </c>
      <c r="O20044" t="s">
        <v>122</v>
      </c>
      <c r="P20044" t="s">
        <v>23</v>
      </c>
      <c r="Q20044" t="s">
        <v>30</v>
      </c>
    </row>
    <row r="20045" spans="1:17" x14ac:dyDescent="0.2">
      <c r="A20045" s="2">
        <v>43080</v>
      </c>
      <c r="B20045" t="s">
        <v>207</v>
      </c>
      <c r="C20045" t="s">
        <v>211</v>
      </c>
      <c r="D20045" t="s">
        <v>36</v>
      </c>
      <c r="E20045" t="s">
        <v>36</v>
      </c>
      <c r="F20045">
        <v>111</v>
      </c>
      <c r="G20045">
        <v>142</v>
      </c>
      <c r="H20045">
        <v>300</v>
      </c>
      <c r="I20045">
        <v>193</v>
      </c>
      <c r="J20045">
        <v>1</v>
      </c>
      <c r="K20045">
        <v>0</v>
      </c>
      <c r="L20045" t="s">
        <v>418</v>
      </c>
      <c r="M20045" t="s">
        <v>1578</v>
      </c>
      <c r="N20045" t="s">
        <v>207</v>
      </c>
      <c r="O20045" t="s">
        <v>22</v>
      </c>
      <c r="P20045" t="s">
        <v>23</v>
      </c>
      <c r="Q20045" t="s">
        <v>24</v>
      </c>
    </row>
    <row r="20046" spans="1:17" x14ac:dyDescent="0.2">
      <c r="A20046" s="2">
        <v>43080</v>
      </c>
      <c r="B20046" t="s">
        <v>1545</v>
      </c>
      <c r="C20046" t="s">
        <v>172</v>
      </c>
      <c r="D20046" t="s">
        <v>36</v>
      </c>
      <c r="E20046" t="s">
        <v>36</v>
      </c>
      <c r="F20046">
        <v>152</v>
      </c>
      <c r="G20046">
        <v>138</v>
      </c>
      <c r="H20046">
        <v>171</v>
      </c>
      <c r="I20046">
        <v>215</v>
      </c>
      <c r="J20046">
        <v>0</v>
      </c>
      <c r="K20046">
        <v>0</v>
      </c>
      <c r="L20046" t="s">
        <v>418</v>
      </c>
      <c r="M20046" t="s">
        <v>1740</v>
      </c>
      <c r="N20046" t="s">
        <v>207</v>
      </c>
      <c r="O20046" t="s">
        <v>122</v>
      </c>
      <c r="P20046" t="s">
        <v>23</v>
      </c>
      <c r="Q20046" t="s">
        <v>30</v>
      </c>
    </row>
    <row r="20047" spans="1:17" x14ac:dyDescent="0.2">
      <c r="A20047" s="2">
        <v>43081</v>
      </c>
      <c r="B20047" t="s">
        <v>204</v>
      </c>
      <c r="C20047" t="s">
        <v>694</v>
      </c>
      <c r="D20047" t="s">
        <v>57</v>
      </c>
      <c r="E20047" t="s">
        <v>36</v>
      </c>
      <c r="F20047">
        <v>178</v>
      </c>
      <c r="G20047">
        <v>206</v>
      </c>
      <c r="H20047">
        <v>93</v>
      </c>
      <c r="I20047">
        <v>0</v>
      </c>
      <c r="J20047">
        <v>4</v>
      </c>
      <c r="K20047">
        <v>0</v>
      </c>
      <c r="L20047" t="s">
        <v>1739</v>
      </c>
      <c r="M20047" t="s">
        <v>1134</v>
      </c>
      <c r="N20047" t="s">
        <v>355</v>
      </c>
      <c r="O20047" t="s">
        <v>122</v>
      </c>
      <c r="P20047" t="s">
        <v>23</v>
      </c>
      <c r="Q20047" t="s">
        <v>24</v>
      </c>
    </row>
    <row r="20048" spans="1:17" x14ac:dyDescent="0.2">
      <c r="A20048" s="2">
        <v>43081</v>
      </c>
      <c r="B20048" t="s">
        <v>1273</v>
      </c>
      <c r="C20048" t="s">
        <v>354</v>
      </c>
      <c r="D20048" t="s">
        <v>57</v>
      </c>
      <c r="E20048" t="s">
        <v>57</v>
      </c>
      <c r="F20048">
        <v>156</v>
      </c>
      <c r="G20048">
        <v>148</v>
      </c>
      <c r="H20048">
        <v>138</v>
      </c>
      <c r="I20048">
        <v>178</v>
      </c>
      <c r="J20048">
        <v>0</v>
      </c>
      <c r="K20048">
        <v>0</v>
      </c>
      <c r="L20048" t="s">
        <v>1739</v>
      </c>
      <c r="M20048" t="s">
        <v>1134</v>
      </c>
      <c r="N20048" t="s">
        <v>355</v>
      </c>
      <c r="O20048" t="s">
        <v>122</v>
      </c>
      <c r="P20048" t="s">
        <v>23</v>
      </c>
      <c r="Q20048" t="s">
        <v>30</v>
      </c>
    </row>
    <row r="20049" spans="1:17" x14ac:dyDescent="0.2">
      <c r="A20049" s="2">
        <v>43081</v>
      </c>
      <c r="B20049" t="s">
        <v>143</v>
      </c>
      <c r="C20049" t="s">
        <v>182</v>
      </c>
      <c r="D20049" t="s">
        <v>115</v>
      </c>
      <c r="E20049" t="s">
        <v>115</v>
      </c>
      <c r="F20049">
        <v>55</v>
      </c>
      <c r="G20049">
        <v>60</v>
      </c>
      <c r="H20049">
        <v>622</v>
      </c>
      <c r="I20049">
        <v>560</v>
      </c>
      <c r="J20049">
        <v>2</v>
      </c>
      <c r="K20049">
        <v>1</v>
      </c>
      <c r="L20049" t="s">
        <v>1071</v>
      </c>
      <c r="M20049" t="s">
        <v>1634</v>
      </c>
      <c r="N20049" t="s">
        <v>143</v>
      </c>
      <c r="O20049" t="s">
        <v>22</v>
      </c>
      <c r="P20049" t="s">
        <v>23</v>
      </c>
      <c r="Q20049" t="s">
        <v>24</v>
      </c>
    </row>
    <row r="20050" spans="1:17" x14ac:dyDescent="0.2">
      <c r="A20050" s="2">
        <v>43081</v>
      </c>
      <c r="B20050" t="s">
        <v>163</v>
      </c>
      <c r="C20050" t="s">
        <v>133</v>
      </c>
      <c r="D20050" t="s">
        <v>115</v>
      </c>
      <c r="E20050" t="s">
        <v>115</v>
      </c>
      <c r="F20050">
        <v>114</v>
      </c>
      <c r="G20050">
        <v>59</v>
      </c>
      <c r="H20050">
        <v>282</v>
      </c>
      <c r="I20050">
        <v>563</v>
      </c>
      <c r="J20050">
        <v>0</v>
      </c>
      <c r="K20050">
        <v>1</v>
      </c>
      <c r="L20050" t="s">
        <v>1071</v>
      </c>
      <c r="M20050" t="s">
        <v>1634</v>
      </c>
      <c r="N20050" t="s">
        <v>143</v>
      </c>
      <c r="O20050" t="s">
        <v>122</v>
      </c>
      <c r="P20050" t="s">
        <v>23</v>
      </c>
      <c r="Q20050" t="s">
        <v>41</v>
      </c>
    </row>
    <row r="20051" spans="1:17" x14ac:dyDescent="0.2">
      <c r="A20051" s="2">
        <v>43083</v>
      </c>
      <c r="B20051" t="s">
        <v>207</v>
      </c>
      <c r="C20051" t="s">
        <v>172</v>
      </c>
      <c r="D20051" t="s">
        <v>36</v>
      </c>
      <c r="E20051" t="s">
        <v>36</v>
      </c>
      <c r="F20051">
        <v>111</v>
      </c>
      <c r="G20051">
        <v>138</v>
      </c>
      <c r="H20051">
        <v>300</v>
      </c>
      <c r="I20051">
        <v>215</v>
      </c>
      <c r="J20051">
        <v>1</v>
      </c>
      <c r="K20051">
        <v>0</v>
      </c>
      <c r="L20051" t="s">
        <v>418</v>
      </c>
      <c r="M20051" t="s">
        <v>1051</v>
      </c>
      <c r="N20051" t="s">
        <v>207</v>
      </c>
      <c r="O20051" t="s">
        <v>22</v>
      </c>
      <c r="P20051" t="s">
        <v>23</v>
      </c>
      <c r="Q20051" t="s">
        <v>24</v>
      </c>
    </row>
    <row r="20052" spans="1:17" x14ac:dyDescent="0.2">
      <c r="A20052" s="2">
        <v>43083</v>
      </c>
      <c r="B20052" t="s">
        <v>166</v>
      </c>
      <c r="C20052" t="s">
        <v>174</v>
      </c>
      <c r="D20052" t="s">
        <v>115</v>
      </c>
      <c r="E20052" t="s">
        <v>50</v>
      </c>
      <c r="F20052">
        <v>102</v>
      </c>
      <c r="G20052">
        <v>187</v>
      </c>
      <c r="H20052">
        <v>336</v>
      </c>
      <c r="I20052">
        <v>53</v>
      </c>
      <c r="J20052">
        <v>1</v>
      </c>
      <c r="K20052">
        <v>2</v>
      </c>
      <c r="L20052" t="s">
        <v>28</v>
      </c>
      <c r="M20052" t="s">
        <v>165</v>
      </c>
      <c r="N20052" t="s">
        <v>166</v>
      </c>
      <c r="O20052" t="s">
        <v>22</v>
      </c>
      <c r="P20052" t="s">
        <v>23</v>
      </c>
      <c r="Q20052" t="s">
        <v>41</v>
      </c>
    </row>
    <row r="20053" spans="1:17" x14ac:dyDescent="0.2">
      <c r="A20053" s="2">
        <v>43084</v>
      </c>
      <c r="B20053" t="s">
        <v>204</v>
      </c>
      <c r="C20053" t="s">
        <v>1273</v>
      </c>
      <c r="D20053" t="s">
        <v>57</v>
      </c>
      <c r="E20053" t="s">
        <v>57</v>
      </c>
      <c r="F20053">
        <v>178</v>
      </c>
      <c r="G20053">
        <v>156</v>
      </c>
      <c r="H20053">
        <v>93</v>
      </c>
      <c r="I20053">
        <v>138</v>
      </c>
      <c r="J20053">
        <v>2</v>
      </c>
      <c r="K20053">
        <v>3</v>
      </c>
      <c r="L20053" t="s">
        <v>1739</v>
      </c>
      <c r="M20053" t="s">
        <v>1134</v>
      </c>
      <c r="N20053" t="s">
        <v>355</v>
      </c>
      <c r="O20053" t="s">
        <v>122</v>
      </c>
      <c r="P20053" t="s">
        <v>23</v>
      </c>
      <c r="Q20053" t="s">
        <v>41</v>
      </c>
    </row>
    <row r="20054" spans="1:17" x14ac:dyDescent="0.2">
      <c r="A20054" s="2">
        <v>43084</v>
      </c>
      <c r="B20054" t="s">
        <v>355</v>
      </c>
      <c r="C20054" t="s">
        <v>354</v>
      </c>
      <c r="D20054" t="s">
        <v>57</v>
      </c>
      <c r="E20054" t="s">
        <v>57</v>
      </c>
      <c r="F20054">
        <v>185</v>
      </c>
      <c r="G20054">
        <v>148</v>
      </c>
      <c r="H20054">
        <v>54</v>
      </c>
      <c r="I20054">
        <v>178</v>
      </c>
      <c r="J20054">
        <v>3</v>
      </c>
      <c r="K20054">
        <v>2</v>
      </c>
      <c r="L20054" t="s">
        <v>1739</v>
      </c>
      <c r="M20054" t="s">
        <v>1134</v>
      </c>
      <c r="N20054" t="s">
        <v>355</v>
      </c>
      <c r="O20054" t="s">
        <v>22</v>
      </c>
      <c r="P20054" t="s">
        <v>23</v>
      </c>
      <c r="Q20054" t="s">
        <v>24</v>
      </c>
    </row>
    <row r="20055" spans="1:17" x14ac:dyDescent="0.2">
      <c r="A20055" s="2">
        <v>43085</v>
      </c>
      <c r="B20055" t="s">
        <v>182</v>
      </c>
      <c r="C20055" t="s">
        <v>163</v>
      </c>
      <c r="D20055" t="s">
        <v>115</v>
      </c>
      <c r="E20055" t="s">
        <v>115</v>
      </c>
      <c r="F20055">
        <v>60</v>
      </c>
      <c r="G20055">
        <v>114</v>
      </c>
      <c r="H20055">
        <v>560</v>
      </c>
      <c r="I20055">
        <v>282</v>
      </c>
      <c r="J20055">
        <v>1</v>
      </c>
      <c r="K20055">
        <v>1</v>
      </c>
      <c r="L20055" t="s">
        <v>1071</v>
      </c>
      <c r="M20055" t="s">
        <v>1634</v>
      </c>
      <c r="N20055" t="s">
        <v>143</v>
      </c>
      <c r="O20055" t="s">
        <v>122</v>
      </c>
      <c r="P20055" t="s">
        <v>23</v>
      </c>
      <c r="Q20055" t="s">
        <v>30</v>
      </c>
    </row>
    <row r="20056" spans="1:17" x14ac:dyDescent="0.2">
      <c r="A20056" s="2">
        <v>43085</v>
      </c>
      <c r="B20056" t="s">
        <v>143</v>
      </c>
      <c r="C20056" t="s">
        <v>133</v>
      </c>
      <c r="D20056" t="s">
        <v>115</v>
      </c>
      <c r="E20056" t="s">
        <v>115</v>
      </c>
      <c r="F20056">
        <v>55</v>
      </c>
      <c r="G20056">
        <v>59</v>
      </c>
      <c r="H20056">
        <v>622</v>
      </c>
      <c r="I20056">
        <v>563</v>
      </c>
      <c r="J20056">
        <v>1</v>
      </c>
      <c r="K20056">
        <v>4</v>
      </c>
      <c r="L20056" t="s">
        <v>1071</v>
      </c>
      <c r="M20056" t="s">
        <v>1634</v>
      </c>
      <c r="N20056" t="s">
        <v>143</v>
      </c>
      <c r="O20056" t="s">
        <v>22</v>
      </c>
      <c r="P20056" t="s">
        <v>23</v>
      </c>
      <c r="Q20056" t="s">
        <v>41</v>
      </c>
    </row>
    <row r="20057" spans="1:17" x14ac:dyDescent="0.2">
      <c r="A20057" s="2">
        <v>43086</v>
      </c>
      <c r="B20057" t="s">
        <v>172</v>
      </c>
      <c r="C20057" t="s">
        <v>208</v>
      </c>
      <c r="D20057" t="s">
        <v>36</v>
      </c>
      <c r="E20057" t="s">
        <v>36</v>
      </c>
      <c r="F20057">
        <v>138</v>
      </c>
      <c r="G20057">
        <v>74</v>
      </c>
      <c r="H20057">
        <v>215</v>
      </c>
      <c r="I20057">
        <v>470</v>
      </c>
      <c r="J20057">
        <v>1</v>
      </c>
      <c r="K20057">
        <v>2</v>
      </c>
      <c r="L20057" t="s">
        <v>418</v>
      </c>
      <c r="M20057" t="s">
        <v>1578</v>
      </c>
      <c r="N20057" t="s">
        <v>207</v>
      </c>
      <c r="O20057" t="s">
        <v>122</v>
      </c>
      <c r="P20057" t="s">
        <v>23</v>
      </c>
      <c r="Q20057" t="s">
        <v>41</v>
      </c>
    </row>
    <row r="20058" spans="1:17" x14ac:dyDescent="0.2">
      <c r="A20058" s="2">
        <v>43087</v>
      </c>
      <c r="B20058" t="s">
        <v>402</v>
      </c>
      <c r="C20058" t="s">
        <v>301</v>
      </c>
      <c r="D20058" t="s">
        <v>115</v>
      </c>
      <c r="E20058" t="s">
        <v>115</v>
      </c>
      <c r="F20058">
        <v>115</v>
      </c>
      <c r="G20058">
        <v>188</v>
      </c>
      <c r="H20058">
        <v>282</v>
      </c>
      <c r="I20058">
        <v>52</v>
      </c>
      <c r="J20058">
        <v>0</v>
      </c>
      <c r="K20058">
        <v>0</v>
      </c>
      <c r="L20058" t="s">
        <v>28</v>
      </c>
      <c r="M20058" t="s">
        <v>1002</v>
      </c>
      <c r="N20058" t="s">
        <v>402</v>
      </c>
      <c r="O20058" t="s">
        <v>22</v>
      </c>
      <c r="P20058" t="s">
        <v>23</v>
      </c>
      <c r="Q20058" t="s">
        <v>30</v>
      </c>
    </row>
    <row r="20059" spans="1:17" x14ac:dyDescent="0.2">
      <c r="A20059" s="2">
        <v>43091</v>
      </c>
      <c r="B20059" t="s">
        <v>301</v>
      </c>
      <c r="C20059" t="s">
        <v>113</v>
      </c>
      <c r="D20059" t="s">
        <v>115</v>
      </c>
      <c r="E20059" t="s">
        <v>115</v>
      </c>
      <c r="F20059">
        <v>189</v>
      </c>
      <c r="G20059">
        <v>63</v>
      </c>
      <c r="H20059">
        <v>52</v>
      </c>
      <c r="I20059">
        <v>543</v>
      </c>
      <c r="J20059">
        <v>1</v>
      </c>
      <c r="K20059">
        <v>2</v>
      </c>
      <c r="L20059" t="s">
        <v>401</v>
      </c>
      <c r="M20059" t="s">
        <v>302</v>
      </c>
      <c r="N20059" t="s">
        <v>301</v>
      </c>
      <c r="O20059" t="s">
        <v>22</v>
      </c>
      <c r="P20059" t="s">
        <v>23</v>
      </c>
      <c r="Q20059" t="s">
        <v>41</v>
      </c>
    </row>
    <row r="20060" spans="1:17" x14ac:dyDescent="0.2">
      <c r="A20060" s="2">
        <v>43091</v>
      </c>
      <c r="B20060" t="s">
        <v>239</v>
      </c>
      <c r="C20060" t="s">
        <v>176</v>
      </c>
      <c r="D20060" t="s">
        <v>115</v>
      </c>
      <c r="E20060" t="s">
        <v>115</v>
      </c>
      <c r="F20060">
        <v>101</v>
      </c>
      <c r="G20060">
        <v>73</v>
      </c>
      <c r="H20060">
        <v>351</v>
      </c>
      <c r="I20060">
        <v>476</v>
      </c>
      <c r="J20060">
        <v>0</v>
      </c>
      <c r="K20060">
        <v>1</v>
      </c>
      <c r="L20060" t="s">
        <v>401</v>
      </c>
      <c r="M20060" t="s">
        <v>302</v>
      </c>
      <c r="N20060" t="s">
        <v>301</v>
      </c>
      <c r="O20060" t="s">
        <v>122</v>
      </c>
      <c r="P20060" t="s">
        <v>23</v>
      </c>
      <c r="Q20060" t="s">
        <v>41</v>
      </c>
    </row>
    <row r="20061" spans="1:17" x14ac:dyDescent="0.2">
      <c r="A20061" s="2">
        <v>43092</v>
      </c>
      <c r="B20061" t="s">
        <v>402</v>
      </c>
      <c r="C20061" t="s">
        <v>164</v>
      </c>
      <c r="D20061" t="s">
        <v>115</v>
      </c>
      <c r="E20061" t="s">
        <v>115</v>
      </c>
      <c r="F20061">
        <v>115</v>
      </c>
      <c r="G20061">
        <v>79</v>
      </c>
      <c r="H20061">
        <v>282</v>
      </c>
      <c r="I20061">
        <v>437</v>
      </c>
      <c r="J20061">
        <v>1</v>
      </c>
      <c r="K20061">
        <v>1</v>
      </c>
      <c r="L20061" t="s">
        <v>401</v>
      </c>
      <c r="M20061" t="s">
        <v>302</v>
      </c>
      <c r="N20061" t="s">
        <v>301</v>
      </c>
      <c r="O20061" t="s">
        <v>122</v>
      </c>
      <c r="P20061" t="s">
        <v>23</v>
      </c>
      <c r="Q20061" t="s">
        <v>30</v>
      </c>
    </row>
    <row r="20062" spans="1:17" x14ac:dyDescent="0.2">
      <c r="A20062" s="2">
        <v>43092</v>
      </c>
      <c r="B20062" t="s">
        <v>166</v>
      </c>
      <c r="C20062" t="s">
        <v>389</v>
      </c>
      <c r="D20062" t="s">
        <v>115</v>
      </c>
      <c r="E20062" t="s">
        <v>115</v>
      </c>
      <c r="F20062">
        <v>102</v>
      </c>
      <c r="G20062">
        <v>120</v>
      </c>
      <c r="H20062">
        <v>328</v>
      </c>
      <c r="I20062">
        <v>268</v>
      </c>
      <c r="J20062">
        <v>4</v>
      </c>
      <c r="K20062">
        <v>0</v>
      </c>
      <c r="L20062" t="s">
        <v>401</v>
      </c>
      <c r="M20062" t="s">
        <v>302</v>
      </c>
      <c r="N20062" t="s">
        <v>301</v>
      </c>
      <c r="O20062" t="s">
        <v>122</v>
      </c>
      <c r="P20062" t="s">
        <v>23</v>
      </c>
      <c r="Q20062" t="s">
        <v>24</v>
      </c>
    </row>
    <row r="20063" spans="1:17" x14ac:dyDescent="0.2">
      <c r="A20063" s="2">
        <v>43094</v>
      </c>
      <c r="B20063" t="s">
        <v>177</v>
      </c>
      <c r="C20063" t="s">
        <v>718</v>
      </c>
      <c r="D20063" t="s">
        <v>115</v>
      </c>
      <c r="E20063" t="s">
        <v>36</v>
      </c>
      <c r="F20063">
        <v>107</v>
      </c>
      <c r="G20063">
        <v>88</v>
      </c>
      <c r="H20063">
        <v>312</v>
      </c>
      <c r="I20063">
        <v>399</v>
      </c>
      <c r="J20063">
        <v>1</v>
      </c>
      <c r="K20063">
        <v>1</v>
      </c>
      <c r="L20063" t="s">
        <v>28</v>
      </c>
      <c r="M20063" t="s">
        <v>640</v>
      </c>
      <c r="N20063" t="s">
        <v>177</v>
      </c>
      <c r="O20063" t="s">
        <v>22</v>
      </c>
      <c r="P20063" t="s">
        <v>23</v>
      </c>
      <c r="Q20063" t="s">
        <v>30</v>
      </c>
    </row>
    <row r="20064" spans="1:17" x14ac:dyDescent="0.2">
      <c r="A20064" s="2">
        <v>43094</v>
      </c>
      <c r="B20064" t="s">
        <v>301</v>
      </c>
      <c r="C20064" t="s">
        <v>239</v>
      </c>
      <c r="D20064" t="s">
        <v>115</v>
      </c>
      <c r="E20064" t="s">
        <v>115</v>
      </c>
      <c r="F20064">
        <v>189</v>
      </c>
      <c r="G20064">
        <v>101</v>
      </c>
      <c r="H20064">
        <v>52</v>
      </c>
      <c r="I20064">
        <v>351</v>
      </c>
      <c r="J20064">
        <v>0</v>
      </c>
      <c r="K20064">
        <v>1</v>
      </c>
      <c r="L20064" t="s">
        <v>401</v>
      </c>
      <c r="M20064" t="s">
        <v>302</v>
      </c>
      <c r="N20064" t="s">
        <v>301</v>
      </c>
      <c r="O20064" t="s">
        <v>22</v>
      </c>
      <c r="P20064" t="s">
        <v>23</v>
      </c>
      <c r="Q20064" t="s">
        <v>41</v>
      </c>
    </row>
    <row r="20065" spans="1:17" x14ac:dyDescent="0.2">
      <c r="A20065" s="2">
        <v>43094</v>
      </c>
      <c r="B20065" t="s">
        <v>176</v>
      </c>
      <c r="C20065" t="s">
        <v>113</v>
      </c>
      <c r="D20065" t="s">
        <v>115</v>
      </c>
      <c r="E20065" t="s">
        <v>115</v>
      </c>
      <c r="F20065">
        <v>73</v>
      </c>
      <c r="G20065">
        <v>63</v>
      </c>
      <c r="H20065">
        <v>476</v>
      </c>
      <c r="I20065">
        <v>543</v>
      </c>
      <c r="J20065">
        <v>0</v>
      </c>
      <c r="K20065">
        <v>0</v>
      </c>
      <c r="L20065" t="s">
        <v>401</v>
      </c>
      <c r="M20065" t="s">
        <v>302</v>
      </c>
      <c r="N20065" t="s">
        <v>301</v>
      </c>
      <c r="O20065" t="s">
        <v>122</v>
      </c>
      <c r="P20065" t="s">
        <v>23</v>
      </c>
      <c r="Q20065" t="s">
        <v>30</v>
      </c>
    </row>
    <row r="20066" spans="1:17" x14ac:dyDescent="0.2">
      <c r="A20066" s="2">
        <v>43095</v>
      </c>
      <c r="B20066" t="s">
        <v>164</v>
      </c>
      <c r="C20066" t="s">
        <v>166</v>
      </c>
      <c r="D20066" t="s">
        <v>115</v>
      </c>
      <c r="E20066" t="s">
        <v>115</v>
      </c>
      <c r="F20066">
        <v>79</v>
      </c>
      <c r="G20066">
        <v>102</v>
      </c>
      <c r="H20066">
        <v>437</v>
      </c>
      <c r="I20066">
        <v>328</v>
      </c>
      <c r="J20066">
        <v>2</v>
      </c>
      <c r="K20066">
        <v>1</v>
      </c>
      <c r="L20066" t="s">
        <v>401</v>
      </c>
      <c r="M20066" t="s">
        <v>302</v>
      </c>
      <c r="N20066" t="s">
        <v>301</v>
      </c>
      <c r="O20066" t="s">
        <v>122</v>
      </c>
      <c r="P20066" t="s">
        <v>23</v>
      </c>
      <c r="Q20066" t="s">
        <v>24</v>
      </c>
    </row>
    <row r="20067" spans="1:17" x14ac:dyDescent="0.2">
      <c r="A20067" s="2">
        <v>43095</v>
      </c>
      <c r="B20067" t="s">
        <v>389</v>
      </c>
      <c r="C20067" t="s">
        <v>402</v>
      </c>
      <c r="D20067" t="s">
        <v>115</v>
      </c>
      <c r="E20067" t="s">
        <v>115</v>
      </c>
      <c r="F20067">
        <v>120</v>
      </c>
      <c r="G20067">
        <v>115</v>
      </c>
      <c r="H20067">
        <v>268</v>
      </c>
      <c r="I20067">
        <v>282</v>
      </c>
      <c r="J20067">
        <v>0</v>
      </c>
      <c r="K20067">
        <v>1</v>
      </c>
      <c r="L20067" t="s">
        <v>401</v>
      </c>
      <c r="M20067" t="s">
        <v>302</v>
      </c>
      <c r="N20067" t="s">
        <v>301</v>
      </c>
      <c r="O20067" t="s">
        <v>122</v>
      </c>
      <c r="P20067" t="s">
        <v>23</v>
      </c>
      <c r="Q20067" t="s">
        <v>41</v>
      </c>
    </row>
    <row r="20068" spans="1:17" x14ac:dyDescent="0.2">
      <c r="A20068" s="2">
        <v>43097</v>
      </c>
      <c r="B20068" t="s">
        <v>301</v>
      </c>
      <c r="C20068" t="s">
        <v>176</v>
      </c>
      <c r="D20068" t="s">
        <v>115</v>
      </c>
      <c r="E20068" t="s">
        <v>115</v>
      </c>
      <c r="F20068">
        <v>189</v>
      </c>
      <c r="G20068">
        <v>73</v>
      </c>
      <c r="H20068">
        <v>52</v>
      </c>
      <c r="I20068">
        <v>476</v>
      </c>
      <c r="J20068">
        <v>0</v>
      </c>
      <c r="K20068">
        <v>0</v>
      </c>
      <c r="L20068" t="s">
        <v>401</v>
      </c>
      <c r="M20068" t="s">
        <v>302</v>
      </c>
      <c r="N20068" t="s">
        <v>301</v>
      </c>
      <c r="O20068" t="s">
        <v>22</v>
      </c>
      <c r="P20068" t="s">
        <v>23</v>
      </c>
      <c r="Q20068" t="s">
        <v>30</v>
      </c>
    </row>
    <row r="20069" spans="1:17" x14ac:dyDescent="0.2">
      <c r="A20069" s="2">
        <v>43097</v>
      </c>
      <c r="B20069" t="s">
        <v>113</v>
      </c>
      <c r="C20069" t="s">
        <v>239</v>
      </c>
      <c r="D20069" t="s">
        <v>115</v>
      </c>
      <c r="E20069" t="s">
        <v>115</v>
      </c>
      <c r="F20069">
        <v>63</v>
      </c>
      <c r="G20069">
        <v>101</v>
      </c>
      <c r="H20069">
        <v>543</v>
      </c>
      <c r="I20069">
        <v>351</v>
      </c>
      <c r="J20069">
        <v>0</v>
      </c>
      <c r="K20069">
        <v>2</v>
      </c>
      <c r="L20069" t="s">
        <v>401</v>
      </c>
      <c r="M20069" t="s">
        <v>302</v>
      </c>
      <c r="N20069" t="s">
        <v>301</v>
      </c>
      <c r="O20069" t="s">
        <v>122</v>
      </c>
      <c r="P20069" t="s">
        <v>23</v>
      </c>
      <c r="Q20069" t="s">
        <v>41</v>
      </c>
    </row>
    <row r="20070" spans="1:17" x14ac:dyDescent="0.2">
      <c r="A20070" s="2">
        <v>43098</v>
      </c>
      <c r="B20070" t="s">
        <v>164</v>
      </c>
      <c r="C20070" t="s">
        <v>389</v>
      </c>
      <c r="D20070" t="s">
        <v>115</v>
      </c>
      <c r="E20070" t="s">
        <v>115</v>
      </c>
      <c r="F20070">
        <v>79</v>
      </c>
      <c r="G20070">
        <v>120</v>
      </c>
      <c r="H20070">
        <v>437</v>
      </c>
      <c r="I20070">
        <v>268</v>
      </c>
      <c r="J20070">
        <v>3</v>
      </c>
      <c r="K20070">
        <v>0</v>
      </c>
      <c r="L20070" t="s">
        <v>401</v>
      </c>
      <c r="M20070" t="s">
        <v>302</v>
      </c>
      <c r="N20070" t="s">
        <v>301</v>
      </c>
      <c r="O20070" t="s">
        <v>122</v>
      </c>
      <c r="P20070" t="s">
        <v>23</v>
      </c>
      <c r="Q20070" t="s">
        <v>24</v>
      </c>
    </row>
    <row r="20071" spans="1:17" x14ac:dyDescent="0.2">
      <c r="A20071" s="2">
        <v>43098</v>
      </c>
      <c r="B20071" t="s">
        <v>166</v>
      </c>
      <c r="C20071" t="s">
        <v>402</v>
      </c>
      <c r="D20071" t="s">
        <v>115</v>
      </c>
      <c r="E20071" t="s">
        <v>115</v>
      </c>
      <c r="F20071">
        <v>102</v>
      </c>
      <c r="G20071">
        <v>115</v>
      </c>
      <c r="H20071">
        <v>328</v>
      </c>
      <c r="I20071">
        <v>282</v>
      </c>
      <c r="J20071">
        <v>1</v>
      </c>
      <c r="K20071">
        <v>1</v>
      </c>
      <c r="L20071" t="s">
        <v>401</v>
      </c>
      <c r="M20071" t="s">
        <v>302</v>
      </c>
      <c r="N20071" t="s">
        <v>301</v>
      </c>
      <c r="O20071" t="s">
        <v>122</v>
      </c>
      <c r="P20071" t="s">
        <v>23</v>
      </c>
      <c r="Q20071" t="s">
        <v>30</v>
      </c>
    </row>
    <row r="20072" spans="1:17" x14ac:dyDescent="0.2">
      <c r="A20072" s="2">
        <v>43102</v>
      </c>
      <c r="B20072" t="s">
        <v>164</v>
      </c>
      <c r="C20072" t="s">
        <v>176</v>
      </c>
      <c r="D20072" t="s">
        <v>115</v>
      </c>
      <c r="E20072" t="s">
        <v>115</v>
      </c>
      <c r="F20072">
        <v>79</v>
      </c>
      <c r="G20072">
        <v>73</v>
      </c>
      <c r="H20072">
        <v>437</v>
      </c>
      <c r="I20072">
        <v>476</v>
      </c>
      <c r="J20072">
        <v>0</v>
      </c>
      <c r="K20072">
        <v>0</v>
      </c>
      <c r="L20072" t="s">
        <v>401</v>
      </c>
      <c r="M20072" t="s">
        <v>302</v>
      </c>
      <c r="N20072" t="s">
        <v>301</v>
      </c>
      <c r="O20072" t="s">
        <v>122</v>
      </c>
      <c r="P20072" t="s">
        <v>23</v>
      </c>
      <c r="Q20072" t="s">
        <v>30</v>
      </c>
    </row>
    <row r="20073" spans="1:17" x14ac:dyDescent="0.2">
      <c r="A20073" s="2">
        <v>43102</v>
      </c>
      <c r="B20073" t="s">
        <v>239</v>
      </c>
      <c r="C20073" t="s">
        <v>402</v>
      </c>
      <c r="D20073" t="s">
        <v>115</v>
      </c>
      <c r="E20073" t="s">
        <v>115</v>
      </c>
      <c r="F20073">
        <v>101</v>
      </c>
      <c r="G20073">
        <v>115</v>
      </c>
      <c r="H20073">
        <v>351</v>
      </c>
      <c r="I20073">
        <v>282</v>
      </c>
      <c r="J20073">
        <v>1</v>
      </c>
      <c r="K20073">
        <v>0</v>
      </c>
      <c r="L20073" t="s">
        <v>401</v>
      </c>
      <c r="M20073" t="s">
        <v>302</v>
      </c>
      <c r="N20073" t="s">
        <v>301</v>
      </c>
      <c r="O20073" t="s">
        <v>122</v>
      </c>
      <c r="P20073" t="s">
        <v>23</v>
      </c>
      <c r="Q20073" t="s">
        <v>24</v>
      </c>
    </row>
    <row r="20074" spans="1:17" x14ac:dyDescent="0.2">
      <c r="A20074" s="2">
        <v>43105</v>
      </c>
      <c r="B20074" t="s">
        <v>239</v>
      </c>
      <c r="C20074" t="s">
        <v>176</v>
      </c>
      <c r="D20074" t="s">
        <v>115</v>
      </c>
      <c r="E20074" t="s">
        <v>115</v>
      </c>
      <c r="F20074">
        <v>101</v>
      </c>
      <c r="G20074">
        <v>73</v>
      </c>
      <c r="H20074">
        <v>351</v>
      </c>
      <c r="I20074">
        <v>476</v>
      </c>
      <c r="J20074">
        <v>0</v>
      </c>
      <c r="K20074">
        <v>0</v>
      </c>
      <c r="L20074" t="s">
        <v>401</v>
      </c>
      <c r="M20074" t="s">
        <v>302</v>
      </c>
      <c r="N20074" t="s">
        <v>301</v>
      </c>
      <c r="O20074" t="s">
        <v>122</v>
      </c>
      <c r="P20074" t="s">
        <v>23</v>
      </c>
      <c r="Q20074" t="s">
        <v>30</v>
      </c>
    </row>
    <row r="20075" spans="1:17" x14ac:dyDescent="0.2">
      <c r="A20075" s="2">
        <v>43107</v>
      </c>
      <c r="B20075" t="s">
        <v>81</v>
      </c>
      <c r="C20075" t="s">
        <v>52</v>
      </c>
      <c r="D20075" t="s">
        <v>50</v>
      </c>
      <c r="E20075" t="s">
        <v>50</v>
      </c>
      <c r="F20075">
        <v>89</v>
      </c>
      <c r="G20075">
        <v>18</v>
      </c>
      <c r="H20075">
        <v>396</v>
      </c>
      <c r="I20075">
        <v>997</v>
      </c>
      <c r="J20075">
        <v>1</v>
      </c>
      <c r="K20075">
        <v>1</v>
      </c>
      <c r="L20075" t="s">
        <v>28</v>
      </c>
      <c r="M20075" t="s">
        <v>300</v>
      </c>
      <c r="N20075" t="s">
        <v>176</v>
      </c>
      <c r="O20075" t="s">
        <v>122</v>
      </c>
      <c r="P20075" t="s">
        <v>23</v>
      </c>
      <c r="Q20075" t="s">
        <v>30</v>
      </c>
    </row>
    <row r="20076" spans="1:17" x14ac:dyDescent="0.2">
      <c r="A20076" s="2">
        <v>43111</v>
      </c>
      <c r="B20076" t="s">
        <v>72</v>
      </c>
      <c r="C20076" t="s">
        <v>52</v>
      </c>
      <c r="D20076" t="s">
        <v>50</v>
      </c>
      <c r="E20076" t="s">
        <v>50</v>
      </c>
      <c r="F20076">
        <v>12</v>
      </c>
      <c r="G20076">
        <v>18</v>
      </c>
      <c r="H20076">
        <v>1098</v>
      </c>
      <c r="I20076">
        <v>997</v>
      </c>
      <c r="J20076">
        <v>0</v>
      </c>
      <c r="K20076">
        <v>1</v>
      </c>
      <c r="L20076" t="s">
        <v>28</v>
      </c>
      <c r="M20076" t="s">
        <v>300</v>
      </c>
      <c r="N20076" t="s">
        <v>176</v>
      </c>
      <c r="O20076" t="s">
        <v>122</v>
      </c>
      <c r="P20076" t="s">
        <v>23</v>
      </c>
      <c r="Q20076" t="s">
        <v>41</v>
      </c>
    </row>
    <row r="20077" spans="1:17" x14ac:dyDescent="0.2">
      <c r="A20077" s="2">
        <v>43111</v>
      </c>
      <c r="B20077" t="s">
        <v>363</v>
      </c>
      <c r="C20077" t="s">
        <v>76</v>
      </c>
      <c r="D20077" t="s">
        <v>115</v>
      </c>
      <c r="E20077" t="s">
        <v>50</v>
      </c>
      <c r="F20077">
        <v>162</v>
      </c>
      <c r="G20077">
        <v>22</v>
      </c>
      <c r="H20077">
        <v>121</v>
      </c>
      <c r="I20077">
        <v>909</v>
      </c>
      <c r="J20077">
        <v>0</v>
      </c>
      <c r="K20077">
        <v>6</v>
      </c>
      <c r="L20077" t="s">
        <v>28</v>
      </c>
      <c r="M20077" t="s">
        <v>1694</v>
      </c>
      <c r="N20077" t="s">
        <v>363</v>
      </c>
      <c r="O20077" t="s">
        <v>22</v>
      </c>
      <c r="P20077" t="s">
        <v>23</v>
      </c>
      <c r="Q20077" t="s">
        <v>41</v>
      </c>
    </row>
    <row r="20078" spans="1:17" x14ac:dyDescent="0.2">
      <c r="A20078" s="2">
        <v>43111</v>
      </c>
      <c r="B20078" t="s">
        <v>177</v>
      </c>
      <c r="C20078" t="s">
        <v>70</v>
      </c>
      <c r="D20078" t="s">
        <v>115</v>
      </c>
      <c r="E20078" t="s">
        <v>50</v>
      </c>
      <c r="F20078">
        <v>107</v>
      </c>
      <c r="G20078">
        <v>66</v>
      </c>
      <c r="H20078">
        <v>312</v>
      </c>
      <c r="I20078">
        <v>531</v>
      </c>
      <c r="J20078">
        <v>1</v>
      </c>
      <c r="K20078">
        <v>2</v>
      </c>
      <c r="L20078" t="s">
        <v>28</v>
      </c>
      <c r="M20078" t="s">
        <v>300</v>
      </c>
      <c r="N20078" t="s">
        <v>176</v>
      </c>
      <c r="O20078" t="s">
        <v>122</v>
      </c>
      <c r="P20078" t="s">
        <v>23</v>
      </c>
      <c r="Q20078" t="s">
        <v>41</v>
      </c>
    </row>
    <row r="20079" spans="1:17" x14ac:dyDescent="0.2">
      <c r="A20079" s="2">
        <v>43113</v>
      </c>
      <c r="B20079" t="s">
        <v>110</v>
      </c>
      <c r="C20079" t="s">
        <v>197</v>
      </c>
      <c r="D20079" t="s">
        <v>36</v>
      </c>
      <c r="E20079" t="s">
        <v>36</v>
      </c>
      <c r="F20079">
        <v>40</v>
      </c>
      <c r="G20079">
        <v>99</v>
      </c>
      <c r="H20079">
        <v>737</v>
      </c>
      <c r="I20079">
        <v>353</v>
      </c>
      <c r="J20079">
        <v>4</v>
      </c>
      <c r="K20079">
        <v>0</v>
      </c>
      <c r="L20079" t="s">
        <v>1343</v>
      </c>
      <c r="M20079" t="s">
        <v>112</v>
      </c>
      <c r="N20079" t="s">
        <v>110</v>
      </c>
      <c r="O20079" t="s">
        <v>22</v>
      </c>
      <c r="P20079" t="s">
        <v>23</v>
      </c>
      <c r="Q20079" t="s">
        <v>24</v>
      </c>
    </row>
    <row r="20080" spans="1:17" x14ac:dyDescent="0.2">
      <c r="A20080" s="2">
        <v>43114</v>
      </c>
      <c r="B20080" t="s">
        <v>363</v>
      </c>
      <c r="C20080" t="s">
        <v>76</v>
      </c>
      <c r="D20080" t="s">
        <v>115</v>
      </c>
      <c r="E20080" t="s">
        <v>50</v>
      </c>
      <c r="F20080">
        <v>162</v>
      </c>
      <c r="G20080">
        <v>22</v>
      </c>
      <c r="H20080">
        <v>121</v>
      </c>
      <c r="I20080">
        <v>909</v>
      </c>
      <c r="J20080">
        <v>1</v>
      </c>
      <c r="K20080">
        <v>4</v>
      </c>
      <c r="L20080" t="s">
        <v>28</v>
      </c>
      <c r="M20080" t="s">
        <v>513</v>
      </c>
      <c r="N20080" t="s">
        <v>363</v>
      </c>
      <c r="O20080" t="s">
        <v>22</v>
      </c>
      <c r="P20080" t="s">
        <v>23</v>
      </c>
      <c r="Q20080" t="s">
        <v>41</v>
      </c>
    </row>
    <row r="20081" spans="1:17" x14ac:dyDescent="0.2">
      <c r="A20081" s="2">
        <v>43114</v>
      </c>
      <c r="B20081" t="s">
        <v>34</v>
      </c>
      <c r="C20081" t="s">
        <v>380</v>
      </c>
      <c r="D20081" t="s">
        <v>36</v>
      </c>
      <c r="E20081" t="s">
        <v>36</v>
      </c>
      <c r="F20081">
        <v>65</v>
      </c>
      <c r="G20081">
        <v>136</v>
      </c>
      <c r="H20081">
        <v>531</v>
      </c>
      <c r="I20081">
        <v>220</v>
      </c>
      <c r="J20081">
        <v>1</v>
      </c>
      <c r="K20081">
        <v>2</v>
      </c>
      <c r="L20081" t="s">
        <v>1343</v>
      </c>
      <c r="M20081" t="s">
        <v>112</v>
      </c>
      <c r="N20081" t="s">
        <v>110</v>
      </c>
      <c r="O20081" t="s">
        <v>122</v>
      </c>
      <c r="P20081" t="s">
        <v>23</v>
      </c>
      <c r="Q20081" t="s">
        <v>41</v>
      </c>
    </row>
    <row r="20082" spans="1:17" x14ac:dyDescent="0.2">
      <c r="A20082" s="2">
        <v>43114</v>
      </c>
      <c r="B20082" t="s">
        <v>136</v>
      </c>
      <c r="C20082" t="s">
        <v>352</v>
      </c>
      <c r="D20082" t="s">
        <v>36</v>
      </c>
      <c r="E20082" t="s">
        <v>36</v>
      </c>
      <c r="F20082">
        <v>61</v>
      </c>
      <c r="G20082">
        <v>118</v>
      </c>
      <c r="H20082">
        <v>561</v>
      </c>
      <c r="I20082">
        <v>274</v>
      </c>
      <c r="J20082">
        <v>0</v>
      </c>
      <c r="K20082">
        <v>1</v>
      </c>
      <c r="L20082" t="s">
        <v>1343</v>
      </c>
      <c r="M20082" t="s">
        <v>485</v>
      </c>
      <c r="N20082" t="s">
        <v>110</v>
      </c>
      <c r="O20082" t="s">
        <v>122</v>
      </c>
      <c r="P20082" t="s">
        <v>23</v>
      </c>
      <c r="Q20082" t="s">
        <v>41</v>
      </c>
    </row>
    <row r="20083" spans="1:17" x14ac:dyDescent="0.2">
      <c r="A20083" s="2">
        <v>43114</v>
      </c>
      <c r="B20083" t="s">
        <v>138</v>
      </c>
      <c r="C20083" t="s">
        <v>208</v>
      </c>
      <c r="D20083" t="s">
        <v>36</v>
      </c>
      <c r="E20083" t="s">
        <v>36</v>
      </c>
      <c r="F20083">
        <v>74</v>
      </c>
      <c r="G20083">
        <v>75</v>
      </c>
      <c r="H20083">
        <v>467</v>
      </c>
      <c r="I20083">
        <v>448</v>
      </c>
      <c r="J20083">
        <v>3</v>
      </c>
      <c r="K20083">
        <v>1</v>
      </c>
      <c r="L20083" t="s">
        <v>1343</v>
      </c>
      <c r="M20083" t="s">
        <v>485</v>
      </c>
      <c r="N20083" t="s">
        <v>110</v>
      </c>
      <c r="O20083" t="s">
        <v>122</v>
      </c>
      <c r="P20083" t="s">
        <v>23</v>
      </c>
      <c r="Q20083" t="s">
        <v>24</v>
      </c>
    </row>
    <row r="20084" spans="1:17" x14ac:dyDescent="0.2">
      <c r="A20084" s="2">
        <v>43115</v>
      </c>
      <c r="B20084" t="s">
        <v>718</v>
      </c>
      <c r="C20084" t="s">
        <v>802</v>
      </c>
      <c r="D20084" t="s">
        <v>36</v>
      </c>
      <c r="E20084" t="s">
        <v>36</v>
      </c>
      <c r="F20084">
        <v>88</v>
      </c>
      <c r="G20084">
        <v>146</v>
      </c>
      <c r="H20084">
        <v>399</v>
      </c>
      <c r="I20084">
        <v>187</v>
      </c>
      <c r="J20084">
        <v>3</v>
      </c>
      <c r="K20084">
        <v>0</v>
      </c>
      <c r="L20084" t="s">
        <v>1343</v>
      </c>
      <c r="M20084" t="s">
        <v>815</v>
      </c>
      <c r="N20084" t="s">
        <v>110</v>
      </c>
      <c r="O20084" t="s">
        <v>122</v>
      </c>
      <c r="P20084" t="s">
        <v>23</v>
      </c>
      <c r="Q20084" t="s">
        <v>24</v>
      </c>
    </row>
    <row r="20085" spans="1:17" x14ac:dyDescent="0.2">
      <c r="A20085" s="2">
        <v>43115</v>
      </c>
      <c r="B20085" t="s">
        <v>135</v>
      </c>
      <c r="C20085" t="s">
        <v>617</v>
      </c>
      <c r="D20085" t="s">
        <v>36</v>
      </c>
      <c r="E20085" t="s">
        <v>36</v>
      </c>
      <c r="F20085">
        <v>51</v>
      </c>
      <c r="G20085">
        <v>113</v>
      </c>
      <c r="H20085">
        <v>639</v>
      </c>
      <c r="I20085">
        <v>294</v>
      </c>
      <c r="J20085">
        <v>0</v>
      </c>
      <c r="K20085">
        <v>0</v>
      </c>
      <c r="L20085" t="s">
        <v>1343</v>
      </c>
      <c r="M20085" t="s">
        <v>815</v>
      </c>
      <c r="N20085" t="s">
        <v>110</v>
      </c>
      <c r="O20085" t="s">
        <v>122</v>
      </c>
      <c r="P20085" t="s">
        <v>23</v>
      </c>
      <c r="Q20085" t="s">
        <v>30</v>
      </c>
    </row>
    <row r="20086" spans="1:17" x14ac:dyDescent="0.2">
      <c r="A20086" s="2">
        <v>43116</v>
      </c>
      <c r="B20086" t="s">
        <v>267</v>
      </c>
      <c r="C20086" t="s">
        <v>224</v>
      </c>
      <c r="D20086" t="s">
        <v>36</v>
      </c>
      <c r="E20086" t="s">
        <v>36</v>
      </c>
      <c r="F20086">
        <v>141</v>
      </c>
      <c r="G20086">
        <v>44</v>
      </c>
      <c r="H20086">
        <v>200</v>
      </c>
      <c r="I20086">
        <v>704</v>
      </c>
      <c r="J20086">
        <v>0</v>
      </c>
      <c r="K20086">
        <v>0</v>
      </c>
      <c r="L20086" t="s">
        <v>1343</v>
      </c>
      <c r="M20086" t="s">
        <v>884</v>
      </c>
      <c r="N20086" t="s">
        <v>110</v>
      </c>
      <c r="O20086" t="s">
        <v>122</v>
      </c>
      <c r="P20086" t="s">
        <v>23</v>
      </c>
      <c r="Q20086" t="s">
        <v>30</v>
      </c>
    </row>
    <row r="20087" spans="1:17" x14ac:dyDescent="0.2">
      <c r="A20087" s="2">
        <v>43116</v>
      </c>
      <c r="B20087" t="s">
        <v>120</v>
      </c>
      <c r="C20087" t="s">
        <v>61</v>
      </c>
      <c r="D20087" t="s">
        <v>36</v>
      </c>
      <c r="E20087" t="s">
        <v>36</v>
      </c>
      <c r="F20087">
        <v>45</v>
      </c>
      <c r="G20087">
        <v>96</v>
      </c>
      <c r="H20087">
        <v>695</v>
      </c>
      <c r="I20087">
        <v>362</v>
      </c>
      <c r="J20087">
        <v>0</v>
      </c>
      <c r="K20087">
        <v>1</v>
      </c>
      <c r="L20087" t="s">
        <v>1343</v>
      </c>
      <c r="M20087" t="s">
        <v>884</v>
      </c>
      <c r="N20087" t="s">
        <v>110</v>
      </c>
      <c r="O20087" t="s">
        <v>122</v>
      </c>
      <c r="P20087" t="s">
        <v>23</v>
      </c>
      <c r="Q20087" t="s">
        <v>41</v>
      </c>
    </row>
    <row r="20088" spans="1:17" x14ac:dyDescent="0.2">
      <c r="A20088" s="2">
        <v>43117</v>
      </c>
      <c r="B20088" t="s">
        <v>110</v>
      </c>
      <c r="C20088" t="s">
        <v>34</v>
      </c>
      <c r="D20088" t="s">
        <v>36</v>
      </c>
      <c r="E20088" t="s">
        <v>36</v>
      </c>
      <c r="F20088">
        <v>40</v>
      </c>
      <c r="G20088">
        <v>65</v>
      </c>
      <c r="H20088">
        <v>737</v>
      </c>
      <c r="I20088">
        <v>531</v>
      </c>
      <c r="J20088">
        <v>3</v>
      </c>
      <c r="K20088">
        <v>1</v>
      </c>
      <c r="L20088" t="s">
        <v>1343</v>
      </c>
      <c r="M20088" t="s">
        <v>112</v>
      </c>
      <c r="N20088" t="s">
        <v>110</v>
      </c>
      <c r="O20088" t="s">
        <v>22</v>
      </c>
      <c r="P20088" t="s">
        <v>23</v>
      </c>
      <c r="Q20088" t="s">
        <v>24</v>
      </c>
    </row>
    <row r="20089" spans="1:17" x14ac:dyDescent="0.2">
      <c r="A20089" s="2">
        <v>43117</v>
      </c>
      <c r="B20089" t="s">
        <v>380</v>
      </c>
      <c r="C20089" t="s">
        <v>197</v>
      </c>
      <c r="D20089" t="s">
        <v>36</v>
      </c>
      <c r="E20089" t="s">
        <v>36</v>
      </c>
      <c r="F20089">
        <v>136</v>
      </c>
      <c r="G20089">
        <v>99</v>
      </c>
      <c r="H20089">
        <v>220</v>
      </c>
      <c r="I20089">
        <v>353</v>
      </c>
      <c r="J20089">
        <v>1</v>
      </c>
      <c r="K20089">
        <v>0</v>
      </c>
      <c r="L20089" t="s">
        <v>1343</v>
      </c>
      <c r="M20089" t="s">
        <v>112</v>
      </c>
      <c r="N20089" t="s">
        <v>110</v>
      </c>
      <c r="O20089" t="s">
        <v>122</v>
      </c>
      <c r="P20089" t="s">
        <v>23</v>
      </c>
      <c r="Q20089" t="s">
        <v>24</v>
      </c>
    </row>
    <row r="20090" spans="1:17" x14ac:dyDescent="0.2">
      <c r="A20090" s="2">
        <v>43118</v>
      </c>
      <c r="B20090" t="s">
        <v>136</v>
      </c>
      <c r="C20090" t="s">
        <v>138</v>
      </c>
      <c r="D20090" t="s">
        <v>36</v>
      </c>
      <c r="E20090" t="s">
        <v>36</v>
      </c>
      <c r="F20090">
        <v>61</v>
      </c>
      <c r="G20090">
        <v>72</v>
      </c>
      <c r="H20090">
        <v>543</v>
      </c>
      <c r="I20090">
        <v>465</v>
      </c>
      <c r="J20090">
        <v>0</v>
      </c>
      <c r="K20090">
        <v>2</v>
      </c>
      <c r="L20090" t="s">
        <v>1343</v>
      </c>
      <c r="M20090" t="s">
        <v>485</v>
      </c>
      <c r="N20090" t="s">
        <v>110</v>
      </c>
      <c r="O20090" t="s">
        <v>122</v>
      </c>
      <c r="P20090" t="s">
        <v>23</v>
      </c>
      <c r="Q20090" t="s">
        <v>41</v>
      </c>
    </row>
    <row r="20091" spans="1:17" x14ac:dyDescent="0.2">
      <c r="A20091" s="2">
        <v>43118</v>
      </c>
      <c r="B20091" t="s">
        <v>208</v>
      </c>
      <c r="C20091" t="s">
        <v>352</v>
      </c>
      <c r="D20091" t="s">
        <v>36</v>
      </c>
      <c r="E20091" t="s">
        <v>36</v>
      </c>
      <c r="F20091">
        <v>73</v>
      </c>
      <c r="G20091">
        <v>111</v>
      </c>
      <c r="H20091">
        <v>445</v>
      </c>
      <c r="I20091">
        <v>300</v>
      </c>
      <c r="J20091">
        <v>0</v>
      </c>
      <c r="K20091">
        <v>1</v>
      </c>
      <c r="L20091" t="s">
        <v>1343</v>
      </c>
      <c r="M20091" t="s">
        <v>485</v>
      </c>
      <c r="N20091" t="s">
        <v>110</v>
      </c>
      <c r="O20091" t="s">
        <v>122</v>
      </c>
      <c r="P20091" t="s">
        <v>23</v>
      </c>
      <c r="Q20091" t="s">
        <v>41</v>
      </c>
    </row>
    <row r="20092" spans="1:17" x14ac:dyDescent="0.2">
      <c r="A20092" s="2">
        <v>43119</v>
      </c>
      <c r="B20092" t="s">
        <v>718</v>
      </c>
      <c r="C20092" t="s">
        <v>135</v>
      </c>
      <c r="D20092" t="s">
        <v>36</v>
      </c>
      <c r="E20092" t="s">
        <v>36</v>
      </c>
      <c r="F20092">
        <v>89</v>
      </c>
      <c r="G20092">
        <v>51</v>
      </c>
      <c r="H20092">
        <v>389</v>
      </c>
      <c r="I20092">
        <v>651</v>
      </c>
      <c r="J20092">
        <v>0</v>
      </c>
      <c r="K20092">
        <v>1</v>
      </c>
      <c r="L20092" t="s">
        <v>1343</v>
      </c>
      <c r="M20092" t="s">
        <v>815</v>
      </c>
      <c r="N20092" t="s">
        <v>110</v>
      </c>
      <c r="O20092" t="s">
        <v>122</v>
      </c>
      <c r="P20092" t="s">
        <v>23</v>
      </c>
      <c r="Q20092" t="s">
        <v>41</v>
      </c>
    </row>
    <row r="20093" spans="1:17" x14ac:dyDescent="0.2">
      <c r="A20093" s="2">
        <v>43119</v>
      </c>
      <c r="B20093" t="s">
        <v>617</v>
      </c>
      <c r="C20093" t="s">
        <v>802</v>
      </c>
      <c r="D20093" t="s">
        <v>36</v>
      </c>
      <c r="E20093" t="s">
        <v>36</v>
      </c>
      <c r="F20093">
        <v>116</v>
      </c>
      <c r="G20093">
        <v>141</v>
      </c>
      <c r="H20093">
        <v>281</v>
      </c>
      <c r="I20093">
        <v>201</v>
      </c>
      <c r="J20093">
        <v>1</v>
      </c>
      <c r="K20093">
        <v>0</v>
      </c>
      <c r="L20093" t="s">
        <v>1343</v>
      </c>
      <c r="M20093" t="s">
        <v>815</v>
      </c>
      <c r="N20093" t="s">
        <v>110</v>
      </c>
      <c r="O20093" t="s">
        <v>122</v>
      </c>
      <c r="P20093" t="s">
        <v>23</v>
      </c>
      <c r="Q20093" t="s">
        <v>24</v>
      </c>
    </row>
    <row r="20094" spans="1:17" x14ac:dyDescent="0.2">
      <c r="A20094" s="2">
        <v>43120</v>
      </c>
      <c r="B20094" t="s">
        <v>267</v>
      </c>
      <c r="C20094" t="s">
        <v>120</v>
      </c>
      <c r="D20094" t="s">
        <v>36</v>
      </c>
      <c r="E20094" t="s">
        <v>36</v>
      </c>
      <c r="F20094">
        <v>142</v>
      </c>
      <c r="G20094">
        <v>45</v>
      </c>
      <c r="H20094">
        <v>199</v>
      </c>
      <c r="I20094">
        <v>706</v>
      </c>
      <c r="J20094">
        <v>1</v>
      </c>
      <c r="K20094">
        <v>0</v>
      </c>
      <c r="L20094" t="s">
        <v>1343</v>
      </c>
      <c r="M20094" t="s">
        <v>884</v>
      </c>
      <c r="N20094" t="s">
        <v>110</v>
      </c>
      <c r="O20094" t="s">
        <v>122</v>
      </c>
      <c r="P20094" t="s">
        <v>23</v>
      </c>
      <c r="Q20094" t="s">
        <v>24</v>
      </c>
    </row>
    <row r="20095" spans="1:17" x14ac:dyDescent="0.2">
      <c r="A20095" s="2">
        <v>43120</v>
      </c>
      <c r="B20095" t="s">
        <v>61</v>
      </c>
      <c r="C20095" t="s">
        <v>224</v>
      </c>
      <c r="D20095" t="s">
        <v>36</v>
      </c>
      <c r="E20095" t="s">
        <v>36</v>
      </c>
      <c r="F20095">
        <v>96</v>
      </c>
      <c r="G20095">
        <v>44</v>
      </c>
      <c r="H20095">
        <v>369</v>
      </c>
      <c r="I20095">
        <v>708</v>
      </c>
      <c r="J20095">
        <v>2</v>
      </c>
      <c r="K20095">
        <v>0</v>
      </c>
      <c r="L20095" t="s">
        <v>1343</v>
      </c>
      <c r="M20095" t="s">
        <v>884</v>
      </c>
      <c r="N20095" t="s">
        <v>110</v>
      </c>
      <c r="O20095" t="s">
        <v>122</v>
      </c>
      <c r="P20095" t="s">
        <v>23</v>
      </c>
      <c r="Q20095" t="s">
        <v>24</v>
      </c>
    </row>
    <row r="20096" spans="1:17" x14ac:dyDescent="0.2">
      <c r="A20096" s="2">
        <v>43121</v>
      </c>
      <c r="B20096" t="s">
        <v>197</v>
      </c>
      <c r="C20096" t="s">
        <v>34</v>
      </c>
      <c r="D20096" t="s">
        <v>36</v>
      </c>
      <c r="E20096" t="s">
        <v>36</v>
      </c>
      <c r="F20096">
        <v>100</v>
      </c>
      <c r="G20096">
        <v>66</v>
      </c>
      <c r="H20096">
        <v>339</v>
      </c>
      <c r="I20096">
        <v>510</v>
      </c>
      <c r="J20096">
        <v>0</v>
      </c>
      <c r="K20096">
        <v>1</v>
      </c>
      <c r="L20096" t="s">
        <v>1343</v>
      </c>
      <c r="M20096" t="s">
        <v>485</v>
      </c>
      <c r="N20096" t="s">
        <v>110</v>
      </c>
      <c r="O20096" t="s">
        <v>122</v>
      </c>
      <c r="P20096" t="s">
        <v>23</v>
      </c>
      <c r="Q20096" t="s">
        <v>41</v>
      </c>
    </row>
    <row r="20097" spans="1:17" x14ac:dyDescent="0.2">
      <c r="A20097" s="2">
        <v>43121</v>
      </c>
      <c r="B20097" t="s">
        <v>110</v>
      </c>
      <c r="C20097" t="s">
        <v>380</v>
      </c>
      <c r="D20097" t="s">
        <v>36</v>
      </c>
      <c r="E20097" t="s">
        <v>36</v>
      </c>
      <c r="F20097">
        <v>39</v>
      </c>
      <c r="G20097">
        <v>124</v>
      </c>
      <c r="H20097">
        <v>747</v>
      </c>
      <c r="I20097">
        <v>260</v>
      </c>
      <c r="J20097">
        <v>0</v>
      </c>
      <c r="K20097">
        <v>0</v>
      </c>
      <c r="L20097" t="s">
        <v>1343</v>
      </c>
      <c r="M20097" t="s">
        <v>112</v>
      </c>
      <c r="N20097" t="s">
        <v>110</v>
      </c>
      <c r="O20097" t="s">
        <v>22</v>
      </c>
      <c r="P20097" t="s">
        <v>23</v>
      </c>
      <c r="Q20097" t="s">
        <v>30</v>
      </c>
    </row>
    <row r="20098" spans="1:17" x14ac:dyDescent="0.2">
      <c r="A20098" s="2">
        <v>43122</v>
      </c>
      <c r="B20098" t="s">
        <v>352</v>
      </c>
      <c r="C20098" t="s">
        <v>138</v>
      </c>
      <c r="D20098" t="s">
        <v>36</v>
      </c>
      <c r="E20098" t="s">
        <v>36</v>
      </c>
      <c r="F20098">
        <v>111</v>
      </c>
      <c r="G20098">
        <v>72</v>
      </c>
      <c r="H20098">
        <v>300</v>
      </c>
      <c r="I20098">
        <v>465</v>
      </c>
      <c r="J20098">
        <v>1</v>
      </c>
      <c r="K20098">
        <v>1</v>
      </c>
      <c r="L20098" t="s">
        <v>1343</v>
      </c>
      <c r="M20098" t="s">
        <v>112</v>
      </c>
      <c r="N20098" t="s">
        <v>110</v>
      </c>
      <c r="O20098" t="s">
        <v>122</v>
      </c>
      <c r="P20098" t="s">
        <v>23</v>
      </c>
      <c r="Q20098" t="s">
        <v>30</v>
      </c>
    </row>
    <row r="20099" spans="1:17" x14ac:dyDescent="0.2">
      <c r="A20099" s="2">
        <v>43122</v>
      </c>
      <c r="B20099" t="s">
        <v>208</v>
      </c>
      <c r="C20099" t="s">
        <v>136</v>
      </c>
      <c r="D20099" t="s">
        <v>36</v>
      </c>
      <c r="E20099" t="s">
        <v>36</v>
      </c>
      <c r="F20099">
        <v>73</v>
      </c>
      <c r="G20099">
        <v>61</v>
      </c>
      <c r="H20099">
        <v>445</v>
      </c>
      <c r="I20099">
        <v>543</v>
      </c>
      <c r="J20099">
        <v>0</v>
      </c>
      <c r="K20099">
        <v>0</v>
      </c>
      <c r="L20099" t="s">
        <v>1343</v>
      </c>
      <c r="M20099" t="s">
        <v>485</v>
      </c>
      <c r="N20099" t="s">
        <v>110</v>
      </c>
      <c r="O20099" t="s">
        <v>122</v>
      </c>
      <c r="P20099" t="s">
        <v>23</v>
      </c>
      <c r="Q20099" t="s">
        <v>30</v>
      </c>
    </row>
    <row r="20100" spans="1:17" x14ac:dyDescent="0.2">
      <c r="A20100" s="2">
        <v>43123</v>
      </c>
      <c r="B20100" t="s">
        <v>802</v>
      </c>
      <c r="C20100" t="s">
        <v>135</v>
      </c>
      <c r="D20100" t="s">
        <v>36</v>
      </c>
      <c r="E20100" t="s">
        <v>36</v>
      </c>
      <c r="F20100">
        <v>141</v>
      </c>
      <c r="G20100">
        <v>51</v>
      </c>
      <c r="H20100">
        <v>201</v>
      </c>
      <c r="I20100">
        <v>651</v>
      </c>
      <c r="J20100">
        <v>1</v>
      </c>
      <c r="K20100">
        <v>3</v>
      </c>
      <c r="L20100" t="s">
        <v>1343</v>
      </c>
      <c r="M20100" t="s">
        <v>884</v>
      </c>
      <c r="N20100" t="s">
        <v>110</v>
      </c>
      <c r="O20100" t="s">
        <v>122</v>
      </c>
      <c r="P20100" t="s">
        <v>23</v>
      </c>
      <c r="Q20100" t="s">
        <v>41</v>
      </c>
    </row>
    <row r="20101" spans="1:17" x14ac:dyDescent="0.2">
      <c r="A20101" s="2">
        <v>43123</v>
      </c>
      <c r="B20101" t="s">
        <v>617</v>
      </c>
      <c r="C20101" t="s">
        <v>718</v>
      </c>
      <c r="D20101" t="s">
        <v>36</v>
      </c>
      <c r="E20101" t="s">
        <v>36</v>
      </c>
      <c r="F20101">
        <v>116</v>
      </c>
      <c r="G20101">
        <v>89</v>
      </c>
      <c r="H20101">
        <v>281</v>
      </c>
      <c r="I20101">
        <v>389</v>
      </c>
      <c r="J20101">
        <v>0</v>
      </c>
      <c r="K20101">
        <v>1</v>
      </c>
      <c r="L20101" t="s">
        <v>1343</v>
      </c>
      <c r="M20101" t="s">
        <v>815</v>
      </c>
      <c r="N20101" t="s">
        <v>110</v>
      </c>
      <c r="O20101" t="s">
        <v>122</v>
      </c>
      <c r="P20101" t="s">
        <v>23</v>
      </c>
      <c r="Q20101" t="s">
        <v>41</v>
      </c>
    </row>
    <row r="20102" spans="1:17" x14ac:dyDescent="0.2">
      <c r="A20102" s="2">
        <v>43124</v>
      </c>
      <c r="B20102" t="s">
        <v>224</v>
      </c>
      <c r="C20102" t="s">
        <v>120</v>
      </c>
      <c r="D20102" t="s">
        <v>36</v>
      </c>
      <c r="E20102" t="s">
        <v>36</v>
      </c>
      <c r="F20102">
        <v>44</v>
      </c>
      <c r="G20102">
        <v>45</v>
      </c>
      <c r="H20102">
        <v>708</v>
      </c>
      <c r="I20102">
        <v>706</v>
      </c>
      <c r="J20102">
        <v>1</v>
      </c>
      <c r="K20102">
        <v>1</v>
      </c>
      <c r="L20102" t="s">
        <v>1343</v>
      </c>
      <c r="M20102" t="s">
        <v>815</v>
      </c>
      <c r="N20102" t="s">
        <v>110</v>
      </c>
      <c r="O20102" t="s">
        <v>122</v>
      </c>
      <c r="P20102" t="s">
        <v>23</v>
      </c>
      <c r="Q20102" t="s">
        <v>30</v>
      </c>
    </row>
    <row r="20103" spans="1:17" x14ac:dyDescent="0.2">
      <c r="A20103" s="2">
        <v>43124</v>
      </c>
      <c r="B20103" t="s">
        <v>61</v>
      </c>
      <c r="C20103" t="s">
        <v>267</v>
      </c>
      <c r="D20103" t="s">
        <v>36</v>
      </c>
      <c r="E20103" t="s">
        <v>36</v>
      </c>
      <c r="F20103">
        <v>96</v>
      </c>
      <c r="G20103">
        <v>142</v>
      </c>
      <c r="H20103">
        <v>369</v>
      </c>
      <c r="I20103">
        <v>199</v>
      </c>
      <c r="J20103">
        <v>0</v>
      </c>
      <c r="K20103">
        <v>0</v>
      </c>
      <c r="L20103" t="s">
        <v>1343</v>
      </c>
      <c r="M20103" t="s">
        <v>884</v>
      </c>
      <c r="N20103" t="s">
        <v>110</v>
      </c>
      <c r="O20103" t="s">
        <v>122</v>
      </c>
      <c r="P20103" t="s">
        <v>23</v>
      </c>
      <c r="Q20103" t="s">
        <v>30</v>
      </c>
    </row>
    <row r="20104" spans="1:17" x14ac:dyDescent="0.2">
      <c r="A20104" s="2">
        <v>43127</v>
      </c>
      <c r="B20104" t="s">
        <v>384</v>
      </c>
      <c r="C20104" t="s">
        <v>133</v>
      </c>
      <c r="D20104" t="s">
        <v>50</v>
      </c>
      <c r="E20104" t="s">
        <v>115</v>
      </c>
      <c r="F20104">
        <v>166</v>
      </c>
      <c r="G20104">
        <v>59</v>
      </c>
      <c r="H20104">
        <v>112</v>
      </c>
      <c r="I20104">
        <v>569</v>
      </c>
      <c r="J20104">
        <v>0</v>
      </c>
      <c r="K20104">
        <v>1</v>
      </c>
      <c r="L20104" t="s">
        <v>28</v>
      </c>
      <c r="M20104" t="s">
        <v>767</v>
      </c>
      <c r="N20104" t="s">
        <v>180</v>
      </c>
      <c r="O20104" t="s">
        <v>122</v>
      </c>
      <c r="P20104" t="s">
        <v>23</v>
      </c>
      <c r="Q20104" t="s">
        <v>41</v>
      </c>
    </row>
    <row r="20105" spans="1:17" x14ac:dyDescent="0.2">
      <c r="A20105" s="2">
        <v>43127</v>
      </c>
      <c r="B20105" t="s">
        <v>110</v>
      </c>
      <c r="C20105" t="s">
        <v>352</v>
      </c>
      <c r="D20105" t="s">
        <v>36</v>
      </c>
      <c r="E20105" t="s">
        <v>36</v>
      </c>
      <c r="F20105">
        <v>39</v>
      </c>
      <c r="G20105">
        <v>111</v>
      </c>
      <c r="H20105">
        <v>747</v>
      </c>
      <c r="I20105">
        <v>300</v>
      </c>
      <c r="J20105">
        <v>2</v>
      </c>
      <c r="K20105">
        <v>0</v>
      </c>
      <c r="L20105" t="s">
        <v>1343</v>
      </c>
      <c r="M20105" t="s">
        <v>112</v>
      </c>
      <c r="N20105" t="s">
        <v>110</v>
      </c>
      <c r="O20105" t="s">
        <v>22</v>
      </c>
      <c r="P20105" t="s">
        <v>23</v>
      </c>
      <c r="Q20105" t="s">
        <v>24</v>
      </c>
    </row>
    <row r="20106" spans="1:17" x14ac:dyDescent="0.2">
      <c r="A20106" s="2">
        <v>43127</v>
      </c>
      <c r="B20106" t="s">
        <v>138</v>
      </c>
      <c r="C20106" t="s">
        <v>380</v>
      </c>
      <c r="D20106" t="s">
        <v>36</v>
      </c>
      <c r="E20106" t="s">
        <v>36</v>
      </c>
      <c r="F20106">
        <v>72</v>
      </c>
      <c r="G20106">
        <v>124</v>
      </c>
      <c r="H20106">
        <v>465</v>
      </c>
      <c r="I20106">
        <v>260</v>
      </c>
      <c r="J20106">
        <v>0</v>
      </c>
      <c r="K20106">
        <v>1</v>
      </c>
      <c r="L20106" t="s">
        <v>1343</v>
      </c>
      <c r="M20106" t="s">
        <v>485</v>
      </c>
      <c r="N20106" t="s">
        <v>110</v>
      </c>
      <c r="O20106" t="s">
        <v>122</v>
      </c>
      <c r="P20106" t="s">
        <v>23</v>
      </c>
      <c r="Q20106" t="s">
        <v>41</v>
      </c>
    </row>
    <row r="20107" spans="1:17" x14ac:dyDescent="0.2">
      <c r="A20107" s="2">
        <v>43128</v>
      </c>
      <c r="B20107" t="s">
        <v>77</v>
      </c>
      <c r="C20107" t="s">
        <v>646</v>
      </c>
      <c r="D20107" t="s">
        <v>27</v>
      </c>
      <c r="E20107" t="s">
        <v>50</v>
      </c>
      <c r="F20107">
        <v>25</v>
      </c>
      <c r="G20107">
        <v>38</v>
      </c>
      <c r="H20107">
        <v>867</v>
      </c>
      <c r="I20107">
        <v>752</v>
      </c>
      <c r="J20107">
        <v>0</v>
      </c>
      <c r="K20107">
        <v>0</v>
      </c>
      <c r="L20107" t="s">
        <v>28</v>
      </c>
      <c r="M20107" t="s">
        <v>1089</v>
      </c>
      <c r="N20107" t="s">
        <v>77</v>
      </c>
      <c r="O20107" t="s">
        <v>22</v>
      </c>
      <c r="P20107" t="s">
        <v>23</v>
      </c>
      <c r="Q20107" t="s">
        <v>30</v>
      </c>
    </row>
    <row r="20108" spans="1:17" x14ac:dyDescent="0.2">
      <c r="A20108" s="2">
        <v>43128</v>
      </c>
      <c r="B20108" t="s">
        <v>61</v>
      </c>
      <c r="C20108" t="s">
        <v>718</v>
      </c>
      <c r="D20108" t="s">
        <v>36</v>
      </c>
      <c r="E20108" t="s">
        <v>36</v>
      </c>
      <c r="F20108">
        <v>96</v>
      </c>
      <c r="G20108">
        <v>89</v>
      </c>
      <c r="H20108">
        <v>369</v>
      </c>
      <c r="I20108">
        <v>389</v>
      </c>
      <c r="J20108">
        <v>1</v>
      </c>
      <c r="K20108">
        <v>1</v>
      </c>
      <c r="L20108" t="s">
        <v>1343</v>
      </c>
      <c r="M20108" t="s">
        <v>884</v>
      </c>
      <c r="N20108" t="s">
        <v>110</v>
      </c>
      <c r="O20108" t="s">
        <v>122</v>
      </c>
      <c r="P20108" t="s">
        <v>23</v>
      </c>
      <c r="Q20108" t="s">
        <v>30</v>
      </c>
    </row>
    <row r="20109" spans="1:17" x14ac:dyDescent="0.2">
      <c r="A20109" s="2">
        <v>43128</v>
      </c>
      <c r="B20109" t="s">
        <v>135</v>
      </c>
      <c r="C20109" t="s">
        <v>267</v>
      </c>
      <c r="D20109" t="s">
        <v>36</v>
      </c>
      <c r="E20109" t="s">
        <v>36</v>
      </c>
      <c r="F20109">
        <v>51</v>
      </c>
      <c r="G20109">
        <v>142</v>
      </c>
      <c r="H20109">
        <v>651</v>
      </c>
      <c r="I20109">
        <v>199</v>
      </c>
      <c r="J20109">
        <v>2</v>
      </c>
      <c r="K20109">
        <v>1</v>
      </c>
      <c r="L20109" t="s">
        <v>1343</v>
      </c>
      <c r="M20109" t="s">
        <v>815</v>
      </c>
      <c r="N20109" t="s">
        <v>110</v>
      </c>
      <c r="O20109" t="s">
        <v>122</v>
      </c>
      <c r="P20109" t="s">
        <v>23</v>
      </c>
      <c r="Q20109" t="s">
        <v>24</v>
      </c>
    </row>
    <row r="20110" spans="1:17" x14ac:dyDescent="0.2">
      <c r="A20110" s="2">
        <v>43130</v>
      </c>
      <c r="B20110" t="s">
        <v>386</v>
      </c>
      <c r="C20110" t="s">
        <v>384</v>
      </c>
      <c r="D20110" t="s">
        <v>50</v>
      </c>
      <c r="E20110" t="s">
        <v>50</v>
      </c>
      <c r="F20110">
        <v>118</v>
      </c>
      <c r="G20110">
        <v>166</v>
      </c>
      <c r="H20110">
        <v>281</v>
      </c>
      <c r="I20110">
        <v>112</v>
      </c>
      <c r="J20110">
        <v>0</v>
      </c>
      <c r="K20110">
        <v>0</v>
      </c>
      <c r="L20110" t="s">
        <v>28</v>
      </c>
      <c r="M20110" t="s">
        <v>767</v>
      </c>
      <c r="N20110" t="s">
        <v>180</v>
      </c>
      <c r="O20110" t="s">
        <v>122</v>
      </c>
      <c r="P20110" t="s">
        <v>23</v>
      </c>
      <c r="Q20110" t="s">
        <v>30</v>
      </c>
    </row>
    <row r="20111" spans="1:17" x14ac:dyDescent="0.2">
      <c r="A20111" s="2">
        <v>43130</v>
      </c>
      <c r="B20111" t="s">
        <v>185</v>
      </c>
      <c r="C20111" t="s">
        <v>133</v>
      </c>
      <c r="D20111" t="s">
        <v>27</v>
      </c>
      <c r="E20111" t="s">
        <v>115</v>
      </c>
      <c r="F20111">
        <v>55</v>
      </c>
      <c r="G20111">
        <v>59</v>
      </c>
      <c r="H20111">
        <v>625</v>
      </c>
      <c r="I20111">
        <v>569</v>
      </c>
      <c r="J20111">
        <v>2</v>
      </c>
      <c r="K20111">
        <v>2</v>
      </c>
      <c r="L20111" t="s">
        <v>28</v>
      </c>
      <c r="M20111" t="s">
        <v>767</v>
      </c>
      <c r="N20111" t="s">
        <v>180</v>
      </c>
      <c r="O20111" t="s">
        <v>122</v>
      </c>
      <c r="P20111" t="s">
        <v>23</v>
      </c>
      <c r="Q20111" t="s">
        <v>30</v>
      </c>
    </row>
    <row r="20112" spans="1:17" x14ac:dyDescent="0.2">
      <c r="A20112" s="2">
        <v>43131</v>
      </c>
      <c r="B20112" t="s">
        <v>26</v>
      </c>
      <c r="C20112" t="s">
        <v>646</v>
      </c>
      <c r="D20112" t="s">
        <v>27</v>
      </c>
      <c r="E20112" t="s">
        <v>50</v>
      </c>
      <c r="F20112">
        <v>17</v>
      </c>
      <c r="G20112">
        <v>38</v>
      </c>
      <c r="H20112">
        <v>1032</v>
      </c>
      <c r="I20112">
        <v>752</v>
      </c>
      <c r="J20112">
        <v>1</v>
      </c>
      <c r="K20112">
        <v>0</v>
      </c>
      <c r="L20112" t="s">
        <v>28</v>
      </c>
      <c r="M20112" t="s">
        <v>1145</v>
      </c>
      <c r="N20112" t="s">
        <v>77</v>
      </c>
      <c r="O20112" t="s">
        <v>122</v>
      </c>
      <c r="P20112" t="s">
        <v>23</v>
      </c>
      <c r="Q20112" t="s">
        <v>24</v>
      </c>
    </row>
    <row r="20113" spans="1:17" x14ac:dyDescent="0.2">
      <c r="A20113" s="2">
        <v>43131</v>
      </c>
      <c r="B20113" t="s">
        <v>110</v>
      </c>
      <c r="C20113" t="s">
        <v>718</v>
      </c>
      <c r="D20113" t="s">
        <v>36</v>
      </c>
      <c r="E20113" t="s">
        <v>36</v>
      </c>
      <c r="F20113">
        <v>39</v>
      </c>
      <c r="G20113">
        <v>89</v>
      </c>
      <c r="H20113">
        <v>747</v>
      </c>
      <c r="I20113">
        <v>389</v>
      </c>
      <c r="J20113">
        <v>3</v>
      </c>
      <c r="K20113">
        <v>1</v>
      </c>
      <c r="L20113" t="s">
        <v>1343</v>
      </c>
      <c r="M20113" t="s">
        <v>112</v>
      </c>
      <c r="N20113" t="s">
        <v>110</v>
      </c>
      <c r="O20113" t="s">
        <v>22</v>
      </c>
      <c r="P20113" t="s">
        <v>23</v>
      </c>
      <c r="Q20113" t="s">
        <v>24</v>
      </c>
    </row>
    <row r="20114" spans="1:17" x14ac:dyDescent="0.2">
      <c r="A20114" s="2">
        <v>43131</v>
      </c>
      <c r="B20114" t="s">
        <v>380</v>
      </c>
      <c r="C20114" t="s">
        <v>135</v>
      </c>
      <c r="D20114" t="s">
        <v>36</v>
      </c>
      <c r="E20114" t="s">
        <v>36</v>
      </c>
      <c r="F20114">
        <v>124</v>
      </c>
      <c r="G20114">
        <v>51</v>
      </c>
      <c r="H20114">
        <v>260</v>
      </c>
      <c r="I20114">
        <v>651</v>
      </c>
      <c r="J20114">
        <v>0</v>
      </c>
      <c r="K20114">
        <v>1</v>
      </c>
      <c r="L20114" t="s">
        <v>1343</v>
      </c>
      <c r="M20114" t="s">
        <v>485</v>
      </c>
      <c r="N20114" t="s">
        <v>110</v>
      </c>
      <c r="O20114" t="s">
        <v>122</v>
      </c>
      <c r="P20114" t="s">
        <v>23</v>
      </c>
      <c r="Q20114" t="s">
        <v>41</v>
      </c>
    </row>
    <row r="20115" spans="1:17" x14ac:dyDescent="0.2">
      <c r="A20115" s="2">
        <v>43134</v>
      </c>
      <c r="B20115" t="s">
        <v>101</v>
      </c>
      <c r="C20115" t="s">
        <v>133</v>
      </c>
      <c r="D20115" t="s">
        <v>50</v>
      </c>
      <c r="E20115" t="s">
        <v>115</v>
      </c>
      <c r="F20115">
        <v>131</v>
      </c>
      <c r="G20115">
        <v>59</v>
      </c>
      <c r="H20115">
        <v>233</v>
      </c>
      <c r="I20115">
        <v>569</v>
      </c>
      <c r="J20115">
        <v>0</v>
      </c>
      <c r="K20115">
        <v>1</v>
      </c>
      <c r="L20115" t="s">
        <v>28</v>
      </c>
      <c r="M20115" t="s">
        <v>767</v>
      </c>
      <c r="N20115" t="s">
        <v>180</v>
      </c>
      <c r="O20115" t="s">
        <v>122</v>
      </c>
      <c r="P20115" t="s">
        <v>23</v>
      </c>
      <c r="Q20115" t="s">
        <v>41</v>
      </c>
    </row>
    <row r="20116" spans="1:17" x14ac:dyDescent="0.2">
      <c r="A20116" s="2">
        <v>43134</v>
      </c>
      <c r="B20116" t="s">
        <v>718</v>
      </c>
      <c r="C20116" t="s">
        <v>380</v>
      </c>
      <c r="D20116" t="s">
        <v>36</v>
      </c>
      <c r="E20116" t="s">
        <v>36</v>
      </c>
      <c r="F20116">
        <v>89</v>
      </c>
      <c r="G20116">
        <v>124</v>
      </c>
      <c r="H20116">
        <v>389</v>
      </c>
      <c r="I20116">
        <v>260</v>
      </c>
      <c r="J20116">
        <v>1</v>
      </c>
      <c r="K20116">
        <v>1</v>
      </c>
      <c r="L20116" t="s">
        <v>1343</v>
      </c>
      <c r="M20116" t="s">
        <v>485</v>
      </c>
      <c r="N20116" t="s">
        <v>110</v>
      </c>
      <c r="O20116" t="s">
        <v>122</v>
      </c>
      <c r="P20116" t="s">
        <v>23</v>
      </c>
      <c r="Q20116" t="s">
        <v>30</v>
      </c>
    </row>
    <row r="20117" spans="1:17" x14ac:dyDescent="0.2">
      <c r="A20117" s="2">
        <v>43135</v>
      </c>
      <c r="B20117" t="s">
        <v>110</v>
      </c>
      <c r="C20117" t="s">
        <v>135</v>
      </c>
      <c r="D20117" t="s">
        <v>36</v>
      </c>
      <c r="E20117" t="s">
        <v>36</v>
      </c>
      <c r="F20117">
        <v>39</v>
      </c>
      <c r="G20117">
        <v>51</v>
      </c>
      <c r="H20117">
        <v>747</v>
      </c>
      <c r="I20117">
        <v>651</v>
      </c>
      <c r="J20117">
        <v>4</v>
      </c>
      <c r="K20117">
        <v>0</v>
      </c>
      <c r="L20117" t="s">
        <v>1343</v>
      </c>
      <c r="M20117" t="s">
        <v>112</v>
      </c>
      <c r="N20117" t="s">
        <v>110</v>
      </c>
      <c r="O20117" t="s">
        <v>22</v>
      </c>
      <c r="P20117" t="s">
        <v>23</v>
      </c>
      <c r="Q20117" t="s">
        <v>24</v>
      </c>
    </row>
    <row r="20118" spans="1:17" x14ac:dyDescent="0.2">
      <c r="A20118" s="2">
        <v>43157</v>
      </c>
      <c r="B20118" t="s">
        <v>113</v>
      </c>
      <c r="C20118" t="s">
        <v>384</v>
      </c>
      <c r="D20118" t="s">
        <v>115</v>
      </c>
      <c r="E20118" t="s">
        <v>50</v>
      </c>
      <c r="F20118">
        <v>64</v>
      </c>
      <c r="G20118">
        <v>166</v>
      </c>
      <c r="H20118">
        <v>521</v>
      </c>
      <c r="I20118">
        <v>111</v>
      </c>
      <c r="J20118">
        <v>3</v>
      </c>
      <c r="K20118">
        <v>0</v>
      </c>
      <c r="L20118" t="s">
        <v>28</v>
      </c>
      <c r="M20118" t="s">
        <v>245</v>
      </c>
      <c r="N20118" t="s">
        <v>113</v>
      </c>
      <c r="O20118" t="s">
        <v>22</v>
      </c>
      <c r="P20118" t="s">
        <v>23</v>
      </c>
      <c r="Q20118" t="s">
        <v>24</v>
      </c>
    </row>
    <row r="20119" spans="1:17" x14ac:dyDescent="0.2">
      <c r="A20119" s="2">
        <v>43159</v>
      </c>
      <c r="B20119" t="s">
        <v>164</v>
      </c>
      <c r="C20119" t="s">
        <v>113</v>
      </c>
      <c r="D20119" t="s">
        <v>115</v>
      </c>
      <c r="E20119" t="s">
        <v>115</v>
      </c>
      <c r="F20119">
        <v>85</v>
      </c>
      <c r="G20119">
        <v>64</v>
      </c>
      <c r="H20119">
        <v>405</v>
      </c>
      <c r="I20119">
        <v>521</v>
      </c>
      <c r="J20119">
        <v>4</v>
      </c>
      <c r="K20119">
        <v>1</v>
      </c>
      <c r="L20119" t="s">
        <v>28</v>
      </c>
      <c r="M20119" t="s">
        <v>1711</v>
      </c>
      <c r="N20119" t="s">
        <v>164</v>
      </c>
      <c r="O20119" t="s">
        <v>22</v>
      </c>
      <c r="P20119" t="s">
        <v>23</v>
      </c>
      <c r="Q20119" t="s">
        <v>24</v>
      </c>
    </row>
    <row r="20120" spans="1:17" x14ac:dyDescent="0.2">
      <c r="A20120" s="2">
        <v>43176</v>
      </c>
      <c r="B20120" t="s">
        <v>167</v>
      </c>
      <c r="C20120" t="s">
        <v>35</v>
      </c>
      <c r="D20120" t="s">
        <v>115</v>
      </c>
      <c r="E20120" t="s">
        <v>36</v>
      </c>
      <c r="F20120">
        <v>33</v>
      </c>
      <c r="G20120">
        <v>98</v>
      </c>
      <c r="H20120">
        <v>791</v>
      </c>
      <c r="I20120">
        <v>359</v>
      </c>
      <c r="J20120">
        <v>4</v>
      </c>
      <c r="K20120">
        <v>0</v>
      </c>
      <c r="L20120" t="s">
        <v>28</v>
      </c>
      <c r="M20120" t="s">
        <v>625</v>
      </c>
      <c r="N20120" t="s">
        <v>167</v>
      </c>
      <c r="O20120" t="s">
        <v>22</v>
      </c>
      <c r="P20120" t="s">
        <v>23</v>
      </c>
      <c r="Q20120" t="s">
        <v>24</v>
      </c>
    </row>
    <row r="20121" spans="1:17" x14ac:dyDescent="0.2">
      <c r="A20121" s="2">
        <v>43180</v>
      </c>
      <c r="B20121" t="s">
        <v>737</v>
      </c>
      <c r="C20121" t="s">
        <v>174</v>
      </c>
      <c r="D20121" t="s">
        <v>50</v>
      </c>
      <c r="E20121" t="s">
        <v>50</v>
      </c>
      <c r="F20121">
        <v>130</v>
      </c>
      <c r="G20121">
        <v>181</v>
      </c>
      <c r="H20121">
        <v>232</v>
      </c>
      <c r="I20121">
        <v>90</v>
      </c>
      <c r="J20121">
        <v>1</v>
      </c>
      <c r="K20121">
        <v>0</v>
      </c>
      <c r="L20121" t="s">
        <v>28</v>
      </c>
      <c r="M20121" t="s">
        <v>1741</v>
      </c>
      <c r="N20121" t="s">
        <v>106</v>
      </c>
      <c r="O20121" t="s">
        <v>122</v>
      </c>
      <c r="P20121" t="s">
        <v>23</v>
      </c>
      <c r="Q20121" t="s">
        <v>24</v>
      </c>
    </row>
    <row r="20122" spans="1:17" x14ac:dyDescent="0.2">
      <c r="A20122" s="2">
        <v>43180</v>
      </c>
      <c r="B20122" t="s">
        <v>481</v>
      </c>
      <c r="C20122" t="s">
        <v>700</v>
      </c>
      <c r="D20122" t="s">
        <v>27</v>
      </c>
      <c r="E20122" t="s">
        <v>27</v>
      </c>
      <c r="F20122">
        <v>139</v>
      </c>
      <c r="G20122">
        <v>184</v>
      </c>
      <c r="H20122">
        <v>211</v>
      </c>
      <c r="I20122">
        <v>77</v>
      </c>
      <c r="J20122">
        <v>3</v>
      </c>
      <c r="K20122">
        <v>2</v>
      </c>
      <c r="L20122" t="s">
        <v>28</v>
      </c>
      <c r="M20122" t="s">
        <v>486</v>
      </c>
      <c r="N20122" t="s">
        <v>481</v>
      </c>
      <c r="O20122" t="s">
        <v>22</v>
      </c>
      <c r="P20122" t="s">
        <v>23</v>
      </c>
      <c r="Q20122" t="s">
        <v>24</v>
      </c>
    </row>
    <row r="20123" spans="1:17" x14ac:dyDescent="0.2">
      <c r="A20123" s="2">
        <v>43180</v>
      </c>
      <c r="B20123" t="s">
        <v>164</v>
      </c>
      <c r="C20123" t="s">
        <v>166</v>
      </c>
      <c r="D20123" t="s">
        <v>115</v>
      </c>
      <c r="E20123" t="s">
        <v>115</v>
      </c>
      <c r="F20123">
        <v>83</v>
      </c>
      <c r="G20123">
        <v>101</v>
      </c>
      <c r="H20123">
        <v>405</v>
      </c>
      <c r="I20123">
        <v>332</v>
      </c>
      <c r="J20123">
        <v>2</v>
      </c>
      <c r="K20123">
        <v>3</v>
      </c>
      <c r="L20123" t="s">
        <v>28</v>
      </c>
      <c r="M20123" t="s">
        <v>1711</v>
      </c>
      <c r="N20123" t="s">
        <v>164</v>
      </c>
      <c r="O20123" t="s">
        <v>22</v>
      </c>
      <c r="P20123" t="s">
        <v>23</v>
      </c>
      <c r="Q20123" t="s">
        <v>41</v>
      </c>
    </row>
    <row r="20124" spans="1:17" x14ac:dyDescent="0.2">
      <c r="A20124" s="2">
        <v>43180</v>
      </c>
      <c r="B20124" t="s">
        <v>177</v>
      </c>
      <c r="C20124" t="s">
        <v>301</v>
      </c>
      <c r="D20124" t="s">
        <v>115</v>
      </c>
      <c r="E20124" t="s">
        <v>115</v>
      </c>
      <c r="F20124">
        <v>117</v>
      </c>
      <c r="G20124">
        <v>173</v>
      </c>
      <c r="H20124">
        <v>275</v>
      </c>
      <c r="I20124">
        <v>100</v>
      </c>
      <c r="J20124">
        <v>1</v>
      </c>
      <c r="K20124">
        <v>0</v>
      </c>
      <c r="L20124" t="s">
        <v>28</v>
      </c>
      <c r="M20124" t="s">
        <v>640</v>
      </c>
      <c r="N20124" t="s">
        <v>177</v>
      </c>
      <c r="O20124" t="s">
        <v>22</v>
      </c>
      <c r="P20124" t="s">
        <v>23</v>
      </c>
      <c r="Q20124" t="s">
        <v>24</v>
      </c>
    </row>
    <row r="20125" spans="1:17" x14ac:dyDescent="0.2">
      <c r="A20125" s="2">
        <v>43180</v>
      </c>
      <c r="B20125" t="s">
        <v>649</v>
      </c>
      <c r="C20125" t="s">
        <v>648</v>
      </c>
      <c r="D20125" t="s">
        <v>115</v>
      </c>
      <c r="E20125" t="s">
        <v>115</v>
      </c>
      <c r="F20125">
        <v>183</v>
      </c>
      <c r="G20125">
        <v>171</v>
      </c>
      <c r="H20125">
        <v>82</v>
      </c>
      <c r="I20125">
        <v>102</v>
      </c>
      <c r="J20125">
        <v>0</v>
      </c>
      <c r="K20125">
        <v>1</v>
      </c>
      <c r="L20125" t="s">
        <v>28</v>
      </c>
      <c r="M20125" t="s">
        <v>982</v>
      </c>
      <c r="N20125" t="s">
        <v>649</v>
      </c>
      <c r="O20125" t="s">
        <v>22</v>
      </c>
      <c r="P20125" t="s">
        <v>23</v>
      </c>
      <c r="Q20125" t="s">
        <v>41</v>
      </c>
    </row>
    <row r="20126" spans="1:17" x14ac:dyDescent="0.2">
      <c r="A20126" s="2">
        <v>43180</v>
      </c>
      <c r="B20126" t="s">
        <v>378</v>
      </c>
      <c r="C20126" t="s">
        <v>365</v>
      </c>
      <c r="D20126" t="s">
        <v>36</v>
      </c>
      <c r="E20126" t="s">
        <v>36</v>
      </c>
      <c r="F20126">
        <v>109</v>
      </c>
      <c r="G20126">
        <v>128</v>
      </c>
      <c r="H20126">
        <v>309</v>
      </c>
      <c r="I20126">
        <v>240</v>
      </c>
      <c r="J20126">
        <v>0</v>
      </c>
      <c r="K20126">
        <v>0</v>
      </c>
      <c r="L20126" t="s">
        <v>28</v>
      </c>
      <c r="M20126" t="s">
        <v>1488</v>
      </c>
      <c r="N20126" t="s">
        <v>67</v>
      </c>
      <c r="O20126" t="s">
        <v>122</v>
      </c>
      <c r="P20126" t="s">
        <v>23</v>
      </c>
      <c r="Q20126" t="s">
        <v>30</v>
      </c>
    </row>
    <row r="20127" spans="1:17" x14ac:dyDescent="0.2">
      <c r="A20127" s="2">
        <v>43180</v>
      </c>
      <c r="B20127" t="s">
        <v>149</v>
      </c>
      <c r="C20127" t="s">
        <v>267</v>
      </c>
      <c r="D20127" t="s">
        <v>36</v>
      </c>
      <c r="E20127" t="s">
        <v>36</v>
      </c>
      <c r="F20127">
        <v>76</v>
      </c>
      <c r="G20127">
        <v>141</v>
      </c>
      <c r="H20127">
        <v>440</v>
      </c>
      <c r="I20127">
        <v>210</v>
      </c>
      <c r="J20127">
        <v>1</v>
      </c>
      <c r="K20127">
        <v>1</v>
      </c>
      <c r="L20127" t="s">
        <v>28</v>
      </c>
      <c r="M20127" t="s">
        <v>1526</v>
      </c>
      <c r="N20127" t="s">
        <v>138</v>
      </c>
      <c r="O20127" t="s">
        <v>122</v>
      </c>
      <c r="P20127" t="s">
        <v>59</v>
      </c>
      <c r="Q20127" t="s">
        <v>24</v>
      </c>
    </row>
    <row r="20128" spans="1:17" x14ac:dyDescent="0.2">
      <c r="A20128" s="2">
        <v>43180</v>
      </c>
      <c r="B20128" t="s">
        <v>203</v>
      </c>
      <c r="C20128" t="s">
        <v>1273</v>
      </c>
      <c r="D20128" t="s">
        <v>57</v>
      </c>
      <c r="E20128" t="s">
        <v>57</v>
      </c>
      <c r="F20128">
        <v>153</v>
      </c>
      <c r="G20128">
        <v>155</v>
      </c>
      <c r="H20128">
        <v>148</v>
      </c>
      <c r="I20128">
        <v>145</v>
      </c>
      <c r="J20128">
        <v>0</v>
      </c>
      <c r="K20128">
        <v>0</v>
      </c>
      <c r="L20128" t="s">
        <v>28</v>
      </c>
      <c r="M20128" t="s">
        <v>1537</v>
      </c>
      <c r="N20128" t="s">
        <v>203</v>
      </c>
      <c r="O20128" t="s">
        <v>22</v>
      </c>
      <c r="P20128" t="s">
        <v>23</v>
      </c>
      <c r="Q20128" t="s">
        <v>30</v>
      </c>
    </row>
    <row r="20129" spans="1:17" x14ac:dyDescent="0.2">
      <c r="A20129" s="2">
        <v>43180</v>
      </c>
      <c r="B20129" t="s">
        <v>138</v>
      </c>
      <c r="C20129" t="s">
        <v>45</v>
      </c>
      <c r="D20129" t="s">
        <v>36</v>
      </c>
      <c r="E20129" t="s">
        <v>36</v>
      </c>
      <c r="F20129">
        <v>77</v>
      </c>
      <c r="G20129">
        <v>108</v>
      </c>
      <c r="H20129">
        <v>437</v>
      </c>
      <c r="I20129">
        <v>312</v>
      </c>
      <c r="J20129">
        <v>2</v>
      </c>
      <c r="K20129">
        <v>2</v>
      </c>
      <c r="L20129" t="s">
        <v>28</v>
      </c>
      <c r="M20129" t="s">
        <v>1526</v>
      </c>
      <c r="N20129" t="s">
        <v>138</v>
      </c>
      <c r="O20129" t="s">
        <v>22</v>
      </c>
      <c r="P20129" t="s">
        <v>59</v>
      </c>
      <c r="Q20129" t="s">
        <v>24</v>
      </c>
    </row>
    <row r="20130" spans="1:17" x14ac:dyDescent="0.2">
      <c r="A20130" s="2">
        <v>43181</v>
      </c>
      <c r="B20130" t="s">
        <v>150</v>
      </c>
      <c r="C20130" t="s">
        <v>211</v>
      </c>
      <c r="D20130" t="s">
        <v>36</v>
      </c>
      <c r="E20130" t="s">
        <v>36</v>
      </c>
      <c r="F20130">
        <v>60</v>
      </c>
      <c r="G20130">
        <v>146</v>
      </c>
      <c r="H20130">
        <v>552</v>
      </c>
      <c r="I20130">
        <v>185</v>
      </c>
      <c r="J20130">
        <v>4</v>
      </c>
      <c r="K20130">
        <v>1</v>
      </c>
      <c r="L20130" t="s">
        <v>28</v>
      </c>
      <c r="M20130" t="s">
        <v>151</v>
      </c>
      <c r="N20130" t="s">
        <v>150</v>
      </c>
      <c r="O20130" t="s">
        <v>22</v>
      </c>
      <c r="P20130" t="s">
        <v>23</v>
      </c>
      <c r="Q20130" t="s">
        <v>24</v>
      </c>
    </row>
    <row r="20131" spans="1:17" x14ac:dyDescent="0.2">
      <c r="A20131" s="2">
        <v>43181</v>
      </c>
      <c r="B20131" t="s">
        <v>402</v>
      </c>
      <c r="C20131" t="s">
        <v>913</v>
      </c>
      <c r="D20131" t="s">
        <v>115</v>
      </c>
      <c r="E20131" t="s">
        <v>115</v>
      </c>
      <c r="F20131">
        <v>125</v>
      </c>
      <c r="G20131">
        <v>73</v>
      </c>
      <c r="H20131">
        <v>253</v>
      </c>
      <c r="I20131">
        <v>449</v>
      </c>
      <c r="J20131">
        <v>0</v>
      </c>
      <c r="K20131">
        <v>0</v>
      </c>
      <c r="L20131" t="s">
        <v>28</v>
      </c>
      <c r="M20131" t="s">
        <v>1002</v>
      </c>
      <c r="N20131" t="s">
        <v>402</v>
      </c>
      <c r="O20131" t="s">
        <v>22</v>
      </c>
      <c r="P20131" t="s">
        <v>23</v>
      </c>
      <c r="Q20131" t="s">
        <v>30</v>
      </c>
    </row>
    <row r="20132" spans="1:17" x14ac:dyDescent="0.2">
      <c r="A20132" s="2">
        <v>43181</v>
      </c>
      <c r="B20132" t="s">
        <v>614</v>
      </c>
      <c r="C20132" t="s">
        <v>222</v>
      </c>
      <c r="D20132" t="s">
        <v>27</v>
      </c>
      <c r="E20132" t="s">
        <v>27</v>
      </c>
      <c r="F20132">
        <v>177</v>
      </c>
      <c r="G20132">
        <v>159</v>
      </c>
      <c r="H20132">
        <v>96</v>
      </c>
      <c r="I20132">
        <v>125</v>
      </c>
      <c r="J20132">
        <v>4</v>
      </c>
      <c r="K20132">
        <v>2</v>
      </c>
      <c r="L20132" t="s">
        <v>28</v>
      </c>
      <c r="M20132" t="s">
        <v>1445</v>
      </c>
      <c r="N20132" t="s">
        <v>614</v>
      </c>
      <c r="O20132" t="s">
        <v>22</v>
      </c>
      <c r="P20132" t="s">
        <v>23</v>
      </c>
      <c r="Q20132" t="s">
        <v>24</v>
      </c>
    </row>
    <row r="20133" spans="1:17" x14ac:dyDescent="0.2">
      <c r="A20133" s="2">
        <v>43181</v>
      </c>
      <c r="B20133" t="s">
        <v>224</v>
      </c>
      <c r="C20133" t="s">
        <v>202</v>
      </c>
      <c r="D20133" t="s">
        <v>36</v>
      </c>
      <c r="E20133" t="s">
        <v>36</v>
      </c>
      <c r="F20133">
        <v>56</v>
      </c>
      <c r="G20133">
        <v>96</v>
      </c>
      <c r="H20133">
        <v>587</v>
      </c>
      <c r="I20133">
        <v>367</v>
      </c>
      <c r="J20133">
        <v>2</v>
      </c>
      <c r="K20133">
        <v>0</v>
      </c>
      <c r="L20133" t="s">
        <v>28</v>
      </c>
      <c r="M20133" t="s">
        <v>1742</v>
      </c>
      <c r="N20133" t="s">
        <v>67</v>
      </c>
      <c r="O20133" t="s">
        <v>122</v>
      </c>
      <c r="P20133" t="s">
        <v>23</v>
      </c>
      <c r="Q20133" t="s">
        <v>24</v>
      </c>
    </row>
    <row r="20134" spans="1:17" x14ac:dyDescent="0.2">
      <c r="A20134" s="2">
        <v>43181</v>
      </c>
      <c r="B20134" t="s">
        <v>182</v>
      </c>
      <c r="C20134" t="s">
        <v>161</v>
      </c>
      <c r="D20134" t="s">
        <v>115</v>
      </c>
      <c r="E20134" t="s">
        <v>50</v>
      </c>
      <c r="F20134">
        <v>65</v>
      </c>
      <c r="G20134">
        <v>20</v>
      </c>
      <c r="H20134">
        <v>507</v>
      </c>
      <c r="I20134">
        <v>983</v>
      </c>
      <c r="J20134">
        <v>0</v>
      </c>
      <c r="K20134">
        <v>6</v>
      </c>
      <c r="L20134" t="s">
        <v>28</v>
      </c>
      <c r="M20134" t="s">
        <v>1438</v>
      </c>
      <c r="N20134" t="s">
        <v>182</v>
      </c>
      <c r="O20134" t="s">
        <v>22</v>
      </c>
      <c r="P20134" t="s">
        <v>23</v>
      </c>
      <c r="Q20134" t="s">
        <v>41</v>
      </c>
    </row>
    <row r="20135" spans="1:17" x14ac:dyDescent="0.2">
      <c r="A20135" s="2">
        <v>43181</v>
      </c>
      <c r="B20135" t="s">
        <v>72</v>
      </c>
      <c r="C20135" t="s">
        <v>531</v>
      </c>
      <c r="D20135" t="s">
        <v>50</v>
      </c>
      <c r="E20135" t="s">
        <v>27</v>
      </c>
      <c r="F20135">
        <v>12</v>
      </c>
      <c r="G20135">
        <v>53</v>
      </c>
      <c r="H20135">
        <v>1108</v>
      </c>
      <c r="I20135">
        <v>605</v>
      </c>
      <c r="J20135">
        <v>1</v>
      </c>
      <c r="K20135">
        <v>0</v>
      </c>
      <c r="L20135" t="s">
        <v>28</v>
      </c>
      <c r="M20135" t="s">
        <v>1240</v>
      </c>
      <c r="N20135" t="s">
        <v>72</v>
      </c>
      <c r="O20135" t="s">
        <v>22</v>
      </c>
      <c r="P20135" t="s">
        <v>23</v>
      </c>
      <c r="Q20135" t="s">
        <v>24</v>
      </c>
    </row>
    <row r="20136" spans="1:17" x14ac:dyDescent="0.2">
      <c r="A20136" s="2">
        <v>43181</v>
      </c>
      <c r="B20136" t="s">
        <v>262</v>
      </c>
      <c r="C20136" t="s">
        <v>904</v>
      </c>
      <c r="D20136" t="s">
        <v>27</v>
      </c>
      <c r="E20136" t="s">
        <v>27</v>
      </c>
      <c r="F20136">
        <v>163</v>
      </c>
      <c r="G20136">
        <v>201</v>
      </c>
      <c r="H20136">
        <v>120</v>
      </c>
      <c r="I20136">
        <v>13</v>
      </c>
      <c r="J20136">
        <v>4</v>
      </c>
      <c r="K20136">
        <v>0</v>
      </c>
      <c r="L20136" t="s">
        <v>28</v>
      </c>
      <c r="M20136" t="s">
        <v>264</v>
      </c>
      <c r="N20136" t="s">
        <v>262</v>
      </c>
      <c r="O20136" t="s">
        <v>22</v>
      </c>
      <c r="P20136" t="s">
        <v>23</v>
      </c>
      <c r="Q20136" t="s">
        <v>24</v>
      </c>
    </row>
    <row r="20137" spans="1:17" x14ac:dyDescent="0.2">
      <c r="A20137" s="2">
        <v>43181</v>
      </c>
      <c r="B20137" t="s">
        <v>48</v>
      </c>
      <c r="C20137" t="s">
        <v>101</v>
      </c>
      <c r="D20137" t="s">
        <v>50</v>
      </c>
      <c r="E20137" t="s">
        <v>50</v>
      </c>
      <c r="F20137">
        <v>97</v>
      </c>
      <c r="G20137">
        <v>131</v>
      </c>
      <c r="H20137">
        <v>363</v>
      </c>
      <c r="I20137">
        <v>231</v>
      </c>
      <c r="J20137">
        <v>1</v>
      </c>
      <c r="K20137">
        <v>1</v>
      </c>
      <c r="L20137" t="s">
        <v>28</v>
      </c>
      <c r="M20137" t="s">
        <v>1743</v>
      </c>
      <c r="N20137" t="s">
        <v>106</v>
      </c>
      <c r="O20137" t="s">
        <v>122</v>
      </c>
      <c r="P20137" t="s">
        <v>23</v>
      </c>
      <c r="Q20137" t="s">
        <v>30</v>
      </c>
    </row>
    <row r="20138" spans="1:17" x14ac:dyDescent="0.2">
      <c r="A20138" s="2">
        <v>43181</v>
      </c>
      <c r="B20138" t="s">
        <v>569</v>
      </c>
      <c r="C20138" t="s">
        <v>213</v>
      </c>
      <c r="D20138" t="s">
        <v>115</v>
      </c>
      <c r="E20138" t="s">
        <v>115</v>
      </c>
      <c r="F20138">
        <v>115</v>
      </c>
      <c r="G20138">
        <v>142</v>
      </c>
      <c r="H20138">
        <v>282</v>
      </c>
      <c r="I20138">
        <v>202</v>
      </c>
      <c r="J20138">
        <v>5</v>
      </c>
      <c r="K20138">
        <v>1</v>
      </c>
      <c r="L20138" t="s">
        <v>570</v>
      </c>
      <c r="M20138" t="s">
        <v>1040</v>
      </c>
      <c r="N20138" t="s">
        <v>133</v>
      </c>
      <c r="O20138" t="s">
        <v>122</v>
      </c>
      <c r="P20138" t="s">
        <v>23</v>
      </c>
      <c r="Q20138" t="s">
        <v>24</v>
      </c>
    </row>
    <row r="20139" spans="1:17" x14ac:dyDescent="0.2">
      <c r="A20139" s="2">
        <v>43181</v>
      </c>
      <c r="B20139" t="s">
        <v>571</v>
      </c>
      <c r="C20139" t="s">
        <v>404</v>
      </c>
      <c r="D20139" t="s">
        <v>115</v>
      </c>
      <c r="E20139" t="s">
        <v>36</v>
      </c>
      <c r="F20139">
        <v>186</v>
      </c>
      <c r="G20139">
        <v>158</v>
      </c>
      <c r="H20139">
        <v>65</v>
      </c>
      <c r="I20139">
        <v>133</v>
      </c>
      <c r="J20139">
        <v>0</v>
      </c>
      <c r="K20139">
        <v>1</v>
      </c>
      <c r="L20139" t="s">
        <v>28</v>
      </c>
      <c r="M20139" t="s">
        <v>571</v>
      </c>
      <c r="N20139" t="s">
        <v>571</v>
      </c>
      <c r="O20139" t="s">
        <v>22</v>
      </c>
      <c r="P20139" t="s">
        <v>23</v>
      </c>
      <c r="Q20139" t="s">
        <v>41</v>
      </c>
    </row>
    <row r="20140" spans="1:17" x14ac:dyDescent="0.2">
      <c r="A20140" s="2">
        <v>43181</v>
      </c>
      <c r="B20140" t="s">
        <v>391</v>
      </c>
      <c r="C20140" t="s">
        <v>898</v>
      </c>
      <c r="D20140" t="s">
        <v>115</v>
      </c>
      <c r="E20140" t="s">
        <v>115</v>
      </c>
      <c r="F20140">
        <v>178</v>
      </c>
      <c r="G20140">
        <v>189</v>
      </c>
      <c r="H20140">
        <v>95</v>
      </c>
      <c r="I20140">
        <v>48</v>
      </c>
      <c r="J20140">
        <v>2</v>
      </c>
      <c r="K20140">
        <v>2</v>
      </c>
      <c r="L20140" t="s">
        <v>28</v>
      </c>
      <c r="M20140" t="s">
        <v>392</v>
      </c>
      <c r="N20140" t="s">
        <v>391</v>
      </c>
      <c r="O20140" t="s">
        <v>22</v>
      </c>
      <c r="P20140" t="s">
        <v>23</v>
      </c>
      <c r="Q20140" t="s">
        <v>30</v>
      </c>
    </row>
    <row r="20141" spans="1:17" x14ac:dyDescent="0.2">
      <c r="A20141" s="2">
        <v>43181</v>
      </c>
      <c r="B20141" t="s">
        <v>184</v>
      </c>
      <c r="C20141" t="s">
        <v>97</v>
      </c>
      <c r="D20141" t="s">
        <v>50</v>
      </c>
      <c r="E20141" t="s">
        <v>50</v>
      </c>
      <c r="F20141">
        <v>185</v>
      </c>
      <c r="G20141">
        <v>83</v>
      </c>
      <c r="H20141">
        <v>68</v>
      </c>
      <c r="I20141">
        <v>405</v>
      </c>
      <c r="J20141">
        <v>0</v>
      </c>
      <c r="K20141">
        <v>1</v>
      </c>
      <c r="L20141" t="s">
        <v>28</v>
      </c>
      <c r="M20141" t="s">
        <v>193</v>
      </c>
      <c r="N20141" t="s">
        <v>184</v>
      </c>
      <c r="O20141" t="s">
        <v>22</v>
      </c>
      <c r="P20141" t="s">
        <v>23</v>
      </c>
      <c r="Q20141" t="s">
        <v>41</v>
      </c>
    </row>
    <row r="20142" spans="1:17" x14ac:dyDescent="0.2">
      <c r="A20142" s="2">
        <v>43181</v>
      </c>
      <c r="B20142" t="s">
        <v>532</v>
      </c>
      <c r="C20142" t="s">
        <v>454</v>
      </c>
      <c r="D20142" t="s">
        <v>27</v>
      </c>
      <c r="E20142" t="s">
        <v>27</v>
      </c>
      <c r="F20142">
        <v>116</v>
      </c>
      <c r="G20142">
        <v>182</v>
      </c>
      <c r="H20142">
        <v>276</v>
      </c>
      <c r="I20142">
        <v>88</v>
      </c>
      <c r="J20142">
        <v>3</v>
      </c>
      <c r="K20142">
        <v>1</v>
      </c>
      <c r="L20142" t="s">
        <v>28</v>
      </c>
      <c r="M20142" t="s">
        <v>1497</v>
      </c>
      <c r="N20142" t="s">
        <v>532</v>
      </c>
      <c r="O20142" t="s">
        <v>22</v>
      </c>
      <c r="P20142" t="s">
        <v>23</v>
      </c>
      <c r="Q20142" t="s">
        <v>24</v>
      </c>
    </row>
    <row r="20143" spans="1:17" x14ac:dyDescent="0.2">
      <c r="A20143" s="2">
        <v>43181</v>
      </c>
      <c r="B20143" t="s">
        <v>572</v>
      </c>
      <c r="C20143" t="s">
        <v>204</v>
      </c>
      <c r="D20143" t="s">
        <v>115</v>
      </c>
      <c r="E20143" t="s">
        <v>57</v>
      </c>
      <c r="F20143">
        <v>122</v>
      </c>
      <c r="G20143">
        <v>168</v>
      </c>
      <c r="H20143">
        <v>264</v>
      </c>
      <c r="I20143">
        <v>110</v>
      </c>
      <c r="J20143">
        <v>3</v>
      </c>
      <c r="K20143">
        <v>2</v>
      </c>
      <c r="L20143" t="s">
        <v>28</v>
      </c>
      <c r="M20143" t="s">
        <v>764</v>
      </c>
      <c r="N20143" t="s">
        <v>572</v>
      </c>
      <c r="O20143" t="s">
        <v>22</v>
      </c>
      <c r="P20143" t="s">
        <v>23</v>
      </c>
      <c r="Q20143" t="s">
        <v>24</v>
      </c>
    </row>
    <row r="20144" spans="1:17" x14ac:dyDescent="0.2">
      <c r="A20144" s="2">
        <v>43181</v>
      </c>
      <c r="B20144" t="s">
        <v>244</v>
      </c>
      <c r="C20144" t="s">
        <v>176</v>
      </c>
      <c r="D20144" t="s">
        <v>50</v>
      </c>
      <c r="E20144" t="s">
        <v>115</v>
      </c>
      <c r="F20144">
        <v>29</v>
      </c>
      <c r="G20144">
        <v>79</v>
      </c>
      <c r="H20144">
        <v>822</v>
      </c>
      <c r="I20144">
        <v>430</v>
      </c>
      <c r="J20144">
        <v>2</v>
      </c>
      <c r="K20144">
        <v>1</v>
      </c>
      <c r="L20144" t="s">
        <v>28</v>
      </c>
      <c r="M20144" t="s">
        <v>226</v>
      </c>
      <c r="N20144" t="s">
        <v>114</v>
      </c>
      <c r="O20144" t="s">
        <v>122</v>
      </c>
      <c r="P20144" t="s">
        <v>23</v>
      </c>
      <c r="Q20144" t="s">
        <v>24</v>
      </c>
    </row>
    <row r="20145" spans="1:17" x14ac:dyDescent="0.2">
      <c r="A20145" s="2">
        <v>43181</v>
      </c>
      <c r="B20145" t="s">
        <v>114</v>
      </c>
      <c r="C20145" t="s">
        <v>141</v>
      </c>
      <c r="D20145" t="s">
        <v>115</v>
      </c>
      <c r="E20145" t="s">
        <v>36</v>
      </c>
      <c r="F20145">
        <v>129</v>
      </c>
      <c r="G20145">
        <v>95</v>
      </c>
      <c r="H20145">
        <v>238</v>
      </c>
      <c r="I20145">
        <v>370</v>
      </c>
      <c r="J20145">
        <v>0</v>
      </c>
      <c r="K20145">
        <v>0</v>
      </c>
      <c r="L20145" t="s">
        <v>28</v>
      </c>
      <c r="M20145" t="s">
        <v>226</v>
      </c>
      <c r="N20145" t="s">
        <v>114</v>
      </c>
      <c r="O20145" t="s">
        <v>22</v>
      </c>
      <c r="P20145" t="s">
        <v>59</v>
      </c>
      <c r="Q20145" t="s">
        <v>24</v>
      </c>
    </row>
    <row r="20146" spans="1:17" x14ac:dyDescent="0.2">
      <c r="A20146" s="2">
        <v>43182</v>
      </c>
      <c r="B20146" t="s">
        <v>69</v>
      </c>
      <c r="C20146" t="s">
        <v>249</v>
      </c>
      <c r="D20146" t="s">
        <v>50</v>
      </c>
      <c r="E20146" t="s">
        <v>50</v>
      </c>
      <c r="F20146">
        <v>28</v>
      </c>
      <c r="G20146">
        <v>62</v>
      </c>
      <c r="H20146">
        <v>825</v>
      </c>
      <c r="I20146">
        <v>536</v>
      </c>
      <c r="J20146">
        <v>3</v>
      </c>
      <c r="K20146">
        <v>0</v>
      </c>
      <c r="L20146" t="s">
        <v>28</v>
      </c>
      <c r="M20146" t="s">
        <v>367</v>
      </c>
      <c r="N20146" t="s">
        <v>69</v>
      </c>
      <c r="O20146" t="s">
        <v>22</v>
      </c>
      <c r="P20146" t="s">
        <v>23</v>
      </c>
      <c r="Q20146" t="s">
        <v>24</v>
      </c>
    </row>
    <row r="20147" spans="1:17" x14ac:dyDescent="0.2">
      <c r="A20147" s="2">
        <v>43182</v>
      </c>
      <c r="B20147" t="s">
        <v>386</v>
      </c>
      <c r="C20147" t="s">
        <v>317</v>
      </c>
      <c r="D20147" t="s">
        <v>50</v>
      </c>
      <c r="E20147" t="s">
        <v>50</v>
      </c>
      <c r="F20147">
        <v>127</v>
      </c>
      <c r="G20147">
        <v>93</v>
      </c>
      <c r="H20147">
        <v>242</v>
      </c>
      <c r="I20147">
        <v>375</v>
      </c>
      <c r="J20147">
        <v>0</v>
      </c>
      <c r="K20147">
        <v>1</v>
      </c>
      <c r="L20147" t="s">
        <v>28</v>
      </c>
      <c r="M20147" t="s">
        <v>595</v>
      </c>
      <c r="N20147" t="s">
        <v>386</v>
      </c>
      <c r="O20147" t="s">
        <v>22</v>
      </c>
      <c r="P20147" t="s">
        <v>23</v>
      </c>
      <c r="Q20147" t="s">
        <v>41</v>
      </c>
    </row>
    <row r="20148" spans="1:17" x14ac:dyDescent="0.2">
      <c r="A20148" s="2">
        <v>43182</v>
      </c>
      <c r="B20148" t="s">
        <v>87</v>
      </c>
      <c r="C20148" t="s">
        <v>646</v>
      </c>
      <c r="D20148" t="s">
        <v>50</v>
      </c>
      <c r="E20148" t="s">
        <v>50</v>
      </c>
      <c r="F20148">
        <v>40</v>
      </c>
      <c r="G20148">
        <v>41</v>
      </c>
      <c r="H20148">
        <v>714</v>
      </c>
      <c r="I20148">
        <v>700</v>
      </c>
      <c r="J20148">
        <v>0</v>
      </c>
      <c r="K20148">
        <v>1</v>
      </c>
      <c r="L20148" t="s">
        <v>28</v>
      </c>
      <c r="M20148" t="s">
        <v>1744</v>
      </c>
      <c r="N20148" t="s">
        <v>87</v>
      </c>
      <c r="O20148" t="s">
        <v>22</v>
      </c>
      <c r="P20148" t="s">
        <v>23</v>
      </c>
      <c r="Q20148" t="s">
        <v>41</v>
      </c>
    </row>
    <row r="20149" spans="1:17" x14ac:dyDescent="0.2">
      <c r="A20149" s="2">
        <v>43182</v>
      </c>
      <c r="B20149" t="s">
        <v>1491</v>
      </c>
      <c r="C20149" t="s">
        <v>17</v>
      </c>
      <c r="D20149" t="s">
        <v>27</v>
      </c>
      <c r="E20149" t="s">
        <v>19</v>
      </c>
      <c r="F20149">
        <v>82</v>
      </c>
      <c r="G20149">
        <v>47</v>
      </c>
      <c r="H20149">
        <v>406</v>
      </c>
      <c r="I20149">
        <v>673</v>
      </c>
      <c r="J20149">
        <v>1</v>
      </c>
      <c r="K20149">
        <v>1</v>
      </c>
      <c r="L20149" t="s">
        <v>28</v>
      </c>
      <c r="M20149" t="s">
        <v>849</v>
      </c>
      <c r="N20149" t="s">
        <v>1491</v>
      </c>
      <c r="O20149" t="s">
        <v>22</v>
      </c>
      <c r="P20149" t="s">
        <v>23</v>
      </c>
      <c r="Q20149" t="s">
        <v>30</v>
      </c>
    </row>
    <row r="20150" spans="1:17" x14ac:dyDescent="0.2">
      <c r="A20150" s="2">
        <v>43182</v>
      </c>
      <c r="B20150" t="s">
        <v>145</v>
      </c>
      <c r="C20150" t="s">
        <v>1279</v>
      </c>
      <c r="D20150" t="s">
        <v>50</v>
      </c>
      <c r="E20150" t="s">
        <v>50</v>
      </c>
      <c r="F20150">
        <v>92</v>
      </c>
      <c r="G20150">
        <v>46</v>
      </c>
      <c r="H20150">
        <v>378</v>
      </c>
      <c r="I20150">
        <v>675</v>
      </c>
      <c r="J20150">
        <v>0</v>
      </c>
      <c r="K20150">
        <v>0</v>
      </c>
      <c r="L20150" t="s">
        <v>28</v>
      </c>
      <c r="M20150" t="s">
        <v>435</v>
      </c>
      <c r="N20150" t="s">
        <v>145</v>
      </c>
      <c r="O20150" t="s">
        <v>22</v>
      </c>
      <c r="P20150" t="s">
        <v>23</v>
      </c>
      <c r="Q20150" t="s">
        <v>30</v>
      </c>
    </row>
    <row r="20151" spans="1:17" x14ac:dyDescent="0.2">
      <c r="A20151" s="2">
        <v>43182</v>
      </c>
      <c r="B20151" t="s">
        <v>70</v>
      </c>
      <c r="C20151" t="s">
        <v>328</v>
      </c>
      <c r="D20151" t="s">
        <v>50</v>
      </c>
      <c r="E20151" t="s">
        <v>50</v>
      </c>
      <c r="F20151">
        <v>68</v>
      </c>
      <c r="G20151">
        <v>75</v>
      </c>
      <c r="H20151">
        <v>502</v>
      </c>
      <c r="I20151">
        <v>441</v>
      </c>
      <c r="J20151">
        <v>0</v>
      </c>
      <c r="K20151">
        <v>0</v>
      </c>
      <c r="L20151" t="s">
        <v>28</v>
      </c>
      <c r="M20151" t="s">
        <v>1511</v>
      </c>
      <c r="N20151" t="s">
        <v>180</v>
      </c>
      <c r="O20151" t="s">
        <v>122</v>
      </c>
      <c r="P20151" t="s">
        <v>23</v>
      </c>
      <c r="Q20151" t="s">
        <v>30</v>
      </c>
    </row>
    <row r="20152" spans="1:17" x14ac:dyDescent="0.2">
      <c r="A20152" s="2">
        <v>43182</v>
      </c>
      <c r="B20152" t="s">
        <v>67</v>
      </c>
      <c r="C20152" t="s">
        <v>43</v>
      </c>
      <c r="D20152" t="s">
        <v>50</v>
      </c>
      <c r="E20152" t="s">
        <v>19</v>
      </c>
      <c r="F20152">
        <v>9</v>
      </c>
      <c r="G20152">
        <v>13</v>
      </c>
      <c r="H20152">
        <v>1185</v>
      </c>
      <c r="I20152">
        <v>1105</v>
      </c>
      <c r="J20152">
        <v>2</v>
      </c>
      <c r="K20152">
        <v>3</v>
      </c>
      <c r="L20152" t="s">
        <v>28</v>
      </c>
      <c r="M20152" t="s">
        <v>769</v>
      </c>
      <c r="N20152" t="s">
        <v>67</v>
      </c>
      <c r="O20152" t="s">
        <v>22</v>
      </c>
      <c r="P20152" t="s">
        <v>23</v>
      </c>
      <c r="Q20152" t="s">
        <v>41</v>
      </c>
    </row>
    <row r="20153" spans="1:17" x14ac:dyDescent="0.2">
      <c r="A20153" s="2">
        <v>43182</v>
      </c>
      <c r="B20153" t="s">
        <v>196</v>
      </c>
      <c r="C20153" t="s">
        <v>660</v>
      </c>
      <c r="D20153" t="s">
        <v>36</v>
      </c>
      <c r="E20153" t="s">
        <v>36</v>
      </c>
      <c r="F20153">
        <v>164</v>
      </c>
      <c r="G20153">
        <v>121</v>
      </c>
      <c r="H20153">
        <v>119</v>
      </c>
      <c r="I20153">
        <v>265</v>
      </c>
      <c r="J20153">
        <v>1</v>
      </c>
      <c r="K20153">
        <v>1</v>
      </c>
      <c r="L20153" t="s">
        <v>28</v>
      </c>
      <c r="M20153" t="s">
        <v>917</v>
      </c>
      <c r="N20153" t="s">
        <v>196</v>
      </c>
      <c r="O20153" t="s">
        <v>22</v>
      </c>
      <c r="P20153" t="s">
        <v>23</v>
      </c>
      <c r="Q20153" t="s">
        <v>30</v>
      </c>
    </row>
    <row r="20154" spans="1:17" x14ac:dyDescent="0.2">
      <c r="A20154" s="2">
        <v>43182</v>
      </c>
      <c r="B20154" t="s">
        <v>129</v>
      </c>
      <c r="C20154" t="s">
        <v>106</v>
      </c>
      <c r="D20154" t="s">
        <v>50</v>
      </c>
      <c r="E20154" t="s">
        <v>50</v>
      </c>
      <c r="F20154">
        <v>1</v>
      </c>
      <c r="G20154">
        <v>6</v>
      </c>
      <c r="H20154">
        <v>1609</v>
      </c>
      <c r="I20154">
        <v>1228</v>
      </c>
      <c r="J20154">
        <v>1</v>
      </c>
      <c r="K20154">
        <v>1</v>
      </c>
      <c r="L20154" t="s">
        <v>28</v>
      </c>
      <c r="M20154" t="s">
        <v>480</v>
      </c>
      <c r="N20154" t="s">
        <v>129</v>
      </c>
      <c r="O20154" t="s">
        <v>22</v>
      </c>
      <c r="P20154" t="s">
        <v>23</v>
      </c>
      <c r="Q20154" t="s">
        <v>30</v>
      </c>
    </row>
    <row r="20155" spans="1:17" x14ac:dyDescent="0.2">
      <c r="A20155" s="2">
        <v>43182</v>
      </c>
      <c r="B20155" t="s">
        <v>153</v>
      </c>
      <c r="C20155" t="s">
        <v>53</v>
      </c>
      <c r="D20155" t="s">
        <v>50</v>
      </c>
      <c r="E20155" t="s">
        <v>50</v>
      </c>
      <c r="F20155">
        <v>45</v>
      </c>
      <c r="G20155">
        <v>8</v>
      </c>
      <c r="H20155">
        <v>685</v>
      </c>
      <c r="I20155">
        <v>1196</v>
      </c>
      <c r="J20155">
        <v>0</v>
      </c>
      <c r="K20155">
        <v>1</v>
      </c>
      <c r="L20155" t="s">
        <v>28</v>
      </c>
      <c r="M20155" t="s">
        <v>191</v>
      </c>
      <c r="N20155" t="s">
        <v>153</v>
      </c>
      <c r="O20155" t="s">
        <v>22</v>
      </c>
      <c r="P20155" t="s">
        <v>23</v>
      </c>
      <c r="Q20155" t="s">
        <v>41</v>
      </c>
    </row>
    <row r="20156" spans="1:17" x14ac:dyDescent="0.2">
      <c r="A20156" s="2">
        <v>43182</v>
      </c>
      <c r="B20156" t="s">
        <v>94</v>
      </c>
      <c r="C20156" t="s">
        <v>560</v>
      </c>
      <c r="D20156" t="s">
        <v>50</v>
      </c>
      <c r="E20156" t="s">
        <v>50</v>
      </c>
      <c r="F20156">
        <v>50</v>
      </c>
      <c r="G20156">
        <v>136</v>
      </c>
      <c r="H20156">
        <v>637</v>
      </c>
      <c r="I20156">
        <v>223</v>
      </c>
      <c r="J20156">
        <v>2</v>
      </c>
      <c r="K20156">
        <v>3</v>
      </c>
      <c r="L20156" t="s">
        <v>28</v>
      </c>
      <c r="M20156" t="s">
        <v>96</v>
      </c>
      <c r="N20156" t="s">
        <v>94</v>
      </c>
      <c r="O20156" t="s">
        <v>22</v>
      </c>
      <c r="P20156" t="s">
        <v>23</v>
      </c>
      <c r="Q20156" t="s">
        <v>41</v>
      </c>
    </row>
    <row r="20157" spans="1:17" x14ac:dyDescent="0.2">
      <c r="A20157" s="2">
        <v>43182</v>
      </c>
      <c r="B20157" t="s">
        <v>119</v>
      </c>
      <c r="C20157" t="s">
        <v>39</v>
      </c>
      <c r="D20157" t="s">
        <v>50</v>
      </c>
      <c r="E20157" t="s">
        <v>19</v>
      </c>
      <c r="F20157">
        <v>14</v>
      </c>
      <c r="G20157">
        <v>4</v>
      </c>
      <c r="H20157">
        <v>1061</v>
      </c>
      <c r="I20157">
        <v>1359</v>
      </c>
      <c r="J20157">
        <v>0</v>
      </c>
      <c r="K20157">
        <v>2</v>
      </c>
      <c r="L20157" t="s">
        <v>28</v>
      </c>
      <c r="M20157" t="s">
        <v>624</v>
      </c>
      <c r="N20157" t="s">
        <v>89</v>
      </c>
      <c r="O20157" t="s">
        <v>122</v>
      </c>
      <c r="P20157" t="s">
        <v>23</v>
      </c>
      <c r="Q20157" t="s">
        <v>41</v>
      </c>
    </row>
    <row r="20158" spans="1:17" x14ac:dyDescent="0.2">
      <c r="A20158" s="2">
        <v>43182</v>
      </c>
      <c r="B20158" t="s">
        <v>143</v>
      </c>
      <c r="C20158" t="s">
        <v>111</v>
      </c>
      <c r="D20158" t="s">
        <v>115</v>
      </c>
      <c r="E20158" t="s">
        <v>36</v>
      </c>
      <c r="F20158">
        <v>55</v>
      </c>
      <c r="G20158">
        <v>67</v>
      </c>
      <c r="H20158">
        <v>593</v>
      </c>
      <c r="I20158">
        <v>506</v>
      </c>
      <c r="J20158">
        <v>1</v>
      </c>
      <c r="K20158">
        <v>1</v>
      </c>
      <c r="L20158" t="s">
        <v>28</v>
      </c>
      <c r="M20158" t="s">
        <v>840</v>
      </c>
      <c r="N20158" t="s">
        <v>147</v>
      </c>
      <c r="O20158" t="s">
        <v>122</v>
      </c>
      <c r="P20158" t="s">
        <v>23</v>
      </c>
      <c r="Q20158" t="s">
        <v>30</v>
      </c>
    </row>
    <row r="20159" spans="1:17" x14ac:dyDescent="0.2">
      <c r="A20159" s="2">
        <v>43182</v>
      </c>
      <c r="B20159" t="s">
        <v>26</v>
      </c>
      <c r="C20159" t="s">
        <v>76</v>
      </c>
      <c r="D20159" t="s">
        <v>27</v>
      </c>
      <c r="E20159" t="s">
        <v>50</v>
      </c>
      <c r="F20159">
        <v>17</v>
      </c>
      <c r="G20159">
        <v>18</v>
      </c>
      <c r="H20159">
        <v>1038</v>
      </c>
      <c r="I20159">
        <v>1026</v>
      </c>
      <c r="J20159">
        <v>3</v>
      </c>
      <c r="K20159">
        <v>0</v>
      </c>
      <c r="L20159" t="s">
        <v>28</v>
      </c>
      <c r="M20159" t="s">
        <v>1607</v>
      </c>
      <c r="N20159" t="s">
        <v>77</v>
      </c>
      <c r="O20159" t="s">
        <v>122</v>
      </c>
      <c r="P20159" t="s">
        <v>23</v>
      </c>
      <c r="Q20159" t="s">
        <v>24</v>
      </c>
    </row>
    <row r="20160" spans="1:17" x14ac:dyDescent="0.2">
      <c r="A20160" s="2">
        <v>43182</v>
      </c>
      <c r="B20160" t="s">
        <v>126</v>
      </c>
      <c r="C20160" t="s">
        <v>89</v>
      </c>
      <c r="D20160" t="s">
        <v>50</v>
      </c>
      <c r="E20160" t="s">
        <v>50</v>
      </c>
      <c r="F20160">
        <v>21</v>
      </c>
      <c r="G20160">
        <v>16</v>
      </c>
      <c r="H20160">
        <v>963</v>
      </c>
      <c r="I20160">
        <v>1046</v>
      </c>
      <c r="J20160">
        <v>0</v>
      </c>
      <c r="K20160">
        <v>1</v>
      </c>
      <c r="L20160" t="s">
        <v>28</v>
      </c>
      <c r="M20160" t="s">
        <v>308</v>
      </c>
      <c r="N20160" t="s">
        <v>126</v>
      </c>
      <c r="O20160" t="s">
        <v>22</v>
      </c>
      <c r="P20160" t="s">
        <v>23</v>
      </c>
      <c r="Q20160" t="s">
        <v>41</v>
      </c>
    </row>
    <row r="20161" spans="1:17" x14ac:dyDescent="0.2">
      <c r="A20161" s="2">
        <v>43182</v>
      </c>
      <c r="B20161" t="s">
        <v>49</v>
      </c>
      <c r="C20161" t="s">
        <v>55</v>
      </c>
      <c r="D20161" t="s">
        <v>50</v>
      </c>
      <c r="E20161" t="s">
        <v>57</v>
      </c>
      <c r="F20161">
        <v>57</v>
      </c>
      <c r="G20161">
        <v>37</v>
      </c>
      <c r="H20161">
        <v>578</v>
      </c>
      <c r="I20161">
        <v>740</v>
      </c>
      <c r="J20161">
        <v>4</v>
      </c>
      <c r="K20161">
        <v>1</v>
      </c>
      <c r="L20161" t="s">
        <v>28</v>
      </c>
      <c r="M20161" t="s">
        <v>103</v>
      </c>
      <c r="N20161" t="s">
        <v>49</v>
      </c>
      <c r="O20161" t="s">
        <v>22</v>
      </c>
      <c r="P20161" t="s">
        <v>23</v>
      </c>
      <c r="Q20161" t="s">
        <v>24</v>
      </c>
    </row>
    <row r="20162" spans="1:17" x14ac:dyDescent="0.2">
      <c r="A20162" s="2">
        <v>43182</v>
      </c>
      <c r="B20162" t="s">
        <v>42</v>
      </c>
      <c r="C20162" t="s">
        <v>274</v>
      </c>
      <c r="D20162" t="s">
        <v>19</v>
      </c>
      <c r="E20162" t="s">
        <v>50</v>
      </c>
      <c r="F20162">
        <v>11</v>
      </c>
      <c r="G20162">
        <v>15</v>
      </c>
      <c r="H20162">
        <v>1128</v>
      </c>
      <c r="I20162">
        <v>1052</v>
      </c>
      <c r="J20162">
        <v>2</v>
      </c>
      <c r="K20162">
        <v>0</v>
      </c>
      <c r="L20162" t="s">
        <v>28</v>
      </c>
      <c r="M20162" t="s">
        <v>771</v>
      </c>
      <c r="N20162" t="s">
        <v>77</v>
      </c>
      <c r="O20162" t="s">
        <v>122</v>
      </c>
      <c r="P20162" t="s">
        <v>23</v>
      </c>
      <c r="Q20162" t="s">
        <v>24</v>
      </c>
    </row>
    <row r="20163" spans="1:17" x14ac:dyDescent="0.2">
      <c r="A20163" s="2">
        <v>43182</v>
      </c>
      <c r="B20163" t="s">
        <v>90</v>
      </c>
      <c r="C20163" t="s">
        <v>135</v>
      </c>
      <c r="D20163" t="s">
        <v>50</v>
      </c>
      <c r="E20163" t="s">
        <v>36</v>
      </c>
      <c r="F20163">
        <v>6</v>
      </c>
      <c r="G20163">
        <v>52</v>
      </c>
      <c r="H20163">
        <v>1228</v>
      </c>
      <c r="I20163">
        <v>609</v>
      </c>
      <c r="J20163">
        <v>0</v>
      </c>
      <c r="K20163">
        <v>1</v>
      </c>
      <c r="L20163" t="s">
        <v>28</v>
      </c>
      <c r="M20163" t="s">
        <v>1340</v>
      </c>
      <c r="N20163" t="s">
        <v>90</v>
      </c>
      <c r="O20163" t="s">
        <v>22</v>
      </c>
      <c r="P20163" t="s">
        <v>23</v>
      </c>
      <c r="Q20163" t="s">
        <v>41</v>
      </c>
    </row>
    <row r="20164" spans="1:17" x14ac:dyDescent="0.2">
      <c r="A20164" s="2">
        <v>43182</v>
      </c>
      <c r="B20164" t="s">
        <v>82</v>
      </c>
      <c r="C20164" t="s">
        <v>183</v>
      </c>
      <c r="D20164" t="s">
        <v>50</v>
      </c>
      <c r="E20164" t="s">
        <v>36</v>
      </c>
      <c r="F20164">
        <v>3</v>
      </c>
      <c r="G20164">
        <v>44</v>
      </c>
      <c r="H20164">
        <v>1360</v>
      </c>
      <c r="I20164">
        <v>686</v>
      </c>
      <c r="J20164">
        <v>2</v>
      </c>
      <c r="K20164">
        <v>1</v>
      </c>
      <c r="L20164" t="s">
        <v>28</v>
      </c>
      <c r="M20164" t="s">
        <v>195</v>
      </c>
      <c r="N20164" t="s">
        <v>53</v>
      </c>
      <c r="O20164" t="s">
        <v>122</v>
      </c>
      <c r="P20164" t="s">
        <v>23</v>
      </c>
      <c r="Q20164" t="s">
        <v>24</v>
      </c>
    </row>
    <row r="20165" spans="1:17" x14ac:dyDescent="0.2">
      <c r="A20165" s="2">
        <v>43182</v>
      </c>
      <c r="B20165" t="s">
        <v>95</v>
      </c>
      <c r="C20165" t="s">
        <v>25</v>
      </c>
      <c r="D20165" t="s">
        <v>50</v>
      </c>
      <c r="E20165" t="s">
        <v>19</v>
      </c>
      <c r="F20165">
        <v>63</v>
      </c>
      <c r="G20165">
        <v>2</v>
      </c>
      <c r="H20165">
        <v>530</v>
      </c>
      <c r="I20165">
        <v>1489</v>
      </c>
      <c r="J20165">
        <v>0</v>
      </c>
      <c r="K20165">
        <v>3</v>
      </c>
      <c r="L20165" t="s">
        <v>28</v>
      </c>
      <c r="M20165" t="s">
        <v>326</v>
      </c>
      <c r="N20165" t="s">
        <v>95</v>
      </c>
      <c r="O20165" t="s">
        <v>22</v>
      </c>
      <c r="P20165" t="s">
        <v>23</v>
      </c>
      <c r="Q20165" t="s">
        <v>41</v>
      </c>
    </row>
    <row r="20166" spans="1:17" x14ac:dyDescent="0.2">
      <c r="A20166" s="2">
        <v>43182</v>
      </c>
      <c r="B20166" t="s">
        <v>104</v>
      </c>
      <c r="C20166" t="s">
        <v>131</v>
      </c>
      <c r="D20166" t="s">
        <v>50</v>
      </c>
      <c r="E20166" t="s">
        <v>27</v>
      </c>
      <c r="F20166">
        <v>32</v>
      </c>
      <c r="G20166">
        <v>26</v>
      </c>
      <c r="H20166">
        <v>796</v>
      </c>
      <c r="I20166">
        <v>871</v>
      </c>
      <c r="J20166">
        <v>0</v>
      </c>
      <c r="K20166">
        <v>1</v>
      </c>
      <c r="L20166" t="s">
        <v>28</v>
      </c>
      <c r="M20166" t="s">
        <v>273</v>
      </c>
      <c r="N20166" t="s">
        <v>104</v>
      </c>
      <c r="O20166" t="s">
        <v>22</v>
      </c>
      <c r="P20166" t="s">
        <v>23</v>
      </c>
      <c r="Q20166" t="s">
        <v>41</v>
      </c>
    </row>
    <row r="20167" spans="1:17" x14ac:dyDescent="0.2">
      <c r="A20167" s="2">
        <v>43182</v>
      </c>
      <c r="B20167" t="s">
        <v>118</v>
      </c>
      <c r="C20167" t="s">
        <v>449</v>
      </c>
      <c r="D20167" t="s">
        <v>36</v>
      </c>
      <c r="E20167" t="s">
        <v>115</v>
      </c>
      <c r="F20167">
        <v>27</v>
      </c>
      <c r="G20167">
        <v>72</v>
      </c>
      <c r="H20167">
        <v>861</v>
      </c>
      <c r="I20167">
        <v>451</v>
      </c>
      <c r="J20167">
        <v>1</v>
      </c>
      <c r="K20167">
        <v>1</v>
      </c>
      <c r="L20167" t="s">
        <v>28</v>
      </c>
      <c r="M20167" t="s">
        <v>112</v>
      </c>
      <c r="N20167" t="s">
        <v>110</v>
      </c>
      <c r="O20167" t="s">
        <v>122</v>
      </c>
      <c r="P20167" t="s">
        <v>23</v>
      </c>
      <c r="Q20167" t="s">
        <v>30</v>
      </c>
    </row>
    <row r="20168" spans="1:17" x14ac:dyDescent="0.2">
      <c r="A20168" s="2">
        <v>43182</v>
      </c>
      <c r="B20168" t="s">
        <v>1204</v>
      </c>
      <c r="C20168" t="s">
        <v>110</v>
      </c>
      <c r="D20168" t="s">
        <v>50</v>
      </c>
      <c r="E20168" t="s">
        <v>36</v>
      </c>
      <c r="F20168">
        <v>34</v>
      </c>
      <c r="G20168">
        <v>42</v>
      </c>
      <c r="H20168">
        <v>779</v>
      </c>
      <c r="I20168">
        <v>693</v>
      </c>
      <c r="J20168">
        <v>1</v>
      </c>
      <c r="K20168">
        <v>2</v>
      </c>
      <c r="L20168" t="s">
        <v>28</v>
      </c>
      <c r="M20168" t="s">
        <v>951</v>
      </c>
      <c r="N20168" t="s">
        <v>119</v>
      </c>
      <c r="O20168" t="s">
        <v>122</v>
      </c>
      <c r="P20168" t="s">
        <v>23</v>
      </c>
      <c r="Q20168" t="s">
        <v>41</v>
      </c>
    </row>
    <row r="20169" spans="1:17" x14ac:dyDescent="0.2">
      <c r="A20169" s="2">
        <v>43182</v>
      </c>
      <c r="B20169" t="s">
        <v>443</v>
      </c>
      <c r="C20169" t="s">
        <v>629</v>
      </c>
      <c r="D20169" t="s">
        <v>115</v>
      </c>
      <c r="E20169" t="s">
        <v>36</v>
      </c>
      <c r="F20169">
        <v>171</v>
      </c>
      <c r="G20169">
        <v>150</v>
      </c>
      <c r="H20169">
        <v>103</v>
      </c>
      <c r="I20169">
        <v>161</v>
      </c>
      <c r="J20169">
        <v>3</v>
      </c>
      <c r="K20169">
        <v>2</v>
      </c>
      <c r="L20169" t="s">
        <v>28</v>
      </c>
      <c r="M20169" t="s">
        <v>1043</v>
      </c>
      <c r="N20169" t="s">
        <v>443</v>
      </c>
      <c r="O20169" t="s">
        <v>22</v>
      </c>
      <c r="P20169" t="s">
        <v>23</v>
      </c>
      <c r="Q20169" t="s">
        <v>24</v>
      </c>
    </row>
    <row r="20170" spans="1:17" x14ac:dyDescent="0.2">
      <c r="A20170" s="2">
        <v>43182</v>
      </c>
      <c r="B20170" t="s">
        <v>128</v>
      </c>
      <c r="C20170" t="s">
        <v>167</v>
      </c>
      <c r="D20170" t="s">
        <v>36</v>
      </c>
      <c r="E20170" t="s">
        <v>115</v>
      </c>
      <c r="F20170">
        <v>23</v>
      </c>
      <c r="G20170">
        <v>33</v>
      </c>
      <c r="H20170">
        <v>919</v>
      </c>
      <c r="I20170">
        <v>791</v>
      </c>
      <c r="J20170">
        <v>1</v>
      </c>
      <c r="K20170">
        <v>0</v>
      </c>
      <c r="L20170" t="s">
        <v>28</v>
      </c>
      <c r="M20170" t="s">
        <v>1054</v>
      </c>
      <c r="N20170" t="s">
        <v>128</v>
      </c>
      <c r="O20170" t="s">
        <v>22</v>
      </c>
      <c r="P20170" t="s">
        <v>23</v>
      </c>
      <c r="Q20170" t="s">
        <v>24</v>
      </c>
    </row>
    <row r="20171" spans="1:17" x14ac:dyDescent="0.2">
      <c r="A20171" s="2">
        <v>43182</v>
      </c>
      <c r="B20171" t="s">
        <v>180</v>
      </c>
      <c r="C20171" t="s">
        <v>98</v>
      </c>
      <c r="D20171" t="s">
        <v>50</v>
      </c>
      <c r="E20171" t="s">
        <v>50</v>
      </c>
      <c r="F20171">
        <v>38</v>
      </c>
      <c r="G20171">
        <v>31</v>
      </c>
      <c r="H20171">
        <v>729</v>
      </c>
      <c r="I20171">
        <v>803</v>
      </c>
      <c r="J20171">
        <v>1</v>
      </c>
      <c r="K20171">
        <v>0</v>
      </c>
      <c r="L20171" t="s">
        <v>28</v>
      </c>
      <c r="M20171" t="s">
        <v>767</v>
      </c>
      <c r="N20171" t="s">
        <v>180</v>
      </c>
      <c r="O20171" t="s">
        <v>22</v>
      </c>
      <c r="P20171" t="s">
        <v>23</v>
      </c>
      <c r="Q20171" t="s">
        <v>24</v>
      </c>
    </row>
    <row r="20172" spans="1:17" x14ac:dyDescent="0.2">
      <c r="A20172" s="2">
        <v>43182</v>
      </c>
      <c r="B20172" t="s">
        <v>168</v>
      </c>
      <c r="C20172" t="s">
        <v>113</v>
      </c>
      <c r="D20172" t="s">
        <v>50</v>
      </c>
      <c r="E20172" t="s">
        <v>115</v>
      </c>
      <c r="F20172">
        <v>35</v>
      </c>
      <c r="G20172">
        <v>69</v>
      </c>
      <c r="H20172">
        <v>777</v>
      </c>
      <c r="I20172">
        <v>493</v>
      </c>
      <c r="J20172">
        <v>1</v>
      </c>
      <c r="K20172">
        <v>1</v>
      </c>
      <c r="L20172" t="s">
        <v>28</v>
      </c>
      <c r="M20172" t="s">
        <v>1552</v>
      </c>
      <c r="N20172" t="s">
        <v>106</v>
      </c>
      <c r="O20172" t="s">
        <v>122</v>
      </c>
      <c r="P20172" t="s">
        <v>23</v>
      </c>
      <c r="Q20172" t="s">
        <v>30</v>
      </c>
    </row>
    <row r="20173" spans="1:17" x14ac:dyDescent="0.2">
      <c r="A20173" s="2">
        <v>43182</v>
      </c>
      <c r="B20173" t="s">
        <v>18</v>
      </c>
      <c r="C20173" t="s">
        <v>293</v>
      </c>
      <c r="D20173" t="s">
        <v>19</v>
      </c>
      <c r="E20173" t="s">
        <v>50</v>
      </c>
      <c r="F20173">
        <v>22</v>
      </c>
      <c r="G20173">
        <v>43</v>
      </c>
      <c r="H20173">
        <v>931</v>
      </c>
      <c r="I20173">
        <v>689</v>
      </c>
      <c r="J20173">
        <v>2</v>
      </c>
      <c r="K20173">
        <v>0</v>
      </c>
      <c r="L20173" t="s">
        <v>28</v>
      </c>
      <c r="M20173" t="s">
        <v>1438</v>
      </c>
      <c r="N20173" t="s">
        <v>182</v>
      </c>
      <c r="O20173" t="s">
        <v>122</v>
      </c>
      <c r="P20173" t="s">
        <v>23</v>
      </c>
      <c r="Q20173" t="s">
        <v>24</v>
      </c>
    </row>
    <row r="20174" spans="1:17" x14ac:dyDescent="0.2">
      <c r="A20174" s="2">
        <v>43183</v>
      </c>
      <c r="B20174" t="s">
        <v>267</v>
      </c>
      <c r="C20174" t="s">
        <v>45</v>
      </c>
      <c r="D20174" t="s">
        <v>36</v>
      </c>
      <c r="E20174" t="s">
        <v>36</v>
      </c>
      <c r="F20174">
        <v>141</v>
      </c>
      <c r="G20174">
        <v>108</v>
      </c>
      <c r="H20174">
        <v>210</v>
      </c>
      <c r="I20174">
        <v>312</v>
      </c>
      <c r="J20174">
        <v>2</v>
      </c>
      <c r="K20174">
        <v>2</v>
      </c>
      <c r="L20174" t="s">
        <v>28</v>
      </c>
      <c r="M20174" t="s">
        <v>1526</v>
      </c>
      <c r="N20174" t="s">
        <v>138</v>
      </c>
      <c r="O20174" t="s">
        <v>122</v>
      </c>
      <c r="P20174" t="s">
        <v>59</v>
      </c>
      <c r="Q20174" t="s">
        <v>24</v>
      </c>
    </row>
    <row r="20175" spans="1:17" x14ac:dyDescent="0.2">
      <c r="A20175" s="2">
        <v>43183</v>
      </c>
      <c r="B20175" t="s">
        <v>286</v>
      </c>
      <c r="C20175" t="s">
        <v>81</v>
      </c>
      <c r="D20175" t="s">
        <v>50</v>
      </c>
      <c r="E20175" t="s">
        <v>50</v>
      </c>
      <c r="F20175">
        <v>91</v>
      </c>
      <c r="G20175">
        <v>86</v>
      </c>
      <c r="H20175">
        <v>384</v>
      </c>
      <c r="I20175">
        <v>398</v>
      </c>
      <c r="J20175">
        <v>0</v>
      </c>
      <c r="K20175">
        <v>0</v>
      </c>
      <c r="L20175" t="s">
        <v>28</v>
      </c>
      <c r="M20175" t="s">
        <v>359</v>
      </c>
      <c r="N20175" t="s">
        <v>286</v>
      </c>
      <c r="O20175" t="s">
        <v>22</v>
      </c>
      <c r="P20175" t="s">
        <v>23</v>
      </c>
      <c r="Q20175" t="s">
        <v>30</v>
      </c>
    </row>
    <row r="20176" spans="1:17" x14ac:dyDescent="0.2">
      <c r="A20176" s="2">
        <v>43183</v>
      </c>
      <c r="B20176" t="s">
        <v>351</v>
      </c>
      <c r="C20176" t="s">
        <v>405</v>
      </c>
      <c r="D20176" t="s">
        <v>36</v>
      </c>
      <c r="E20176" t="s">
        <v>36</v>
      </c>
      <c r="F20176">
        <v>149</v>
      </c>
      <c r="G20176">
        <v>144</v>
      </c>
      <c r="H20176">
        <v>172</v>
      </c>
      <c r="I20176">
        <v>192</v>
      </c>
      <c r="J20176">
        <v>1</v>
      </c>
      <c r="K20176">
        <v>0</v>
      </c>
      <c r="L20176" t="s">
        <v>28</v>
      </c>
      <c r="M20176" t="s">
        <v>353</v>
      </c>
      <c r="N20176" t="s">
        <v>351</v>
      </c>
      <c r="O20176" t="s">
        <v>22</v>
      </c>
      <c r="P20176" t="s">
        <v>23</v>
      </c>
      <c r="Q20176" t="s">
        <v>24</v>
      </c>
    </row>
    <row r="20177" spans="1:17" x14ac:dyDescent="0.2">
      <c r="A20177" s="2">
        <v>43183</v>
      </c>
      <c r="B20177" t="s">
        <v>56</v>
      </c>
      <c r="C20177" t="s">
        <v>442</v>
      </c>
      <c r="D20177" t="s">
        <v>27</v>
      </c>
      <c r="E20177" t="s">
        <v>57</v>
      </c>
      <c r="F20177">
        <v>90</v>
      </c>
      <c r="G20177">
        <v>120</v>
      </c>
      <c r="H20177">
        <v>387</v>
      </c>
      <c r="I20177">
        <v>267</v>
      </c>
      <c r="J20177">
        <v>1</v>
      </c>
      <c r="K20177">
        <v>0</v>
      </c>
      <c r="L20177" t="s">
        <v>28</v>
      </c>
      <c r="M20177" t="s">
        <v>1745</v>
      </c>
      <c r="N20177" t="s">
        <v>106</v>
      </c>
      <c r="O20177" t="s">
        <v>122</v>
      </c>
      <c r="P20177" t="s">
        <v>23</v>
      </c>
      <c r="Q20177" t="s">
        <v>24</v>
      </c>
    </row>
    <row r="20178" spans="1:17" x14ac:dyDescent="0.2">
      <c r="A20178" s="2">
        <v>43183</v>
      </c>
      <c r="B20178" t="s">
        <v>1284</v>
      </c>
      <c r="C20178" t="s">
        <v>207</v>
      </c>
      <c r="D20178" t="s">
        <v>36</v>
      </c>
      <c r="E20178" t="s">
        <v>36</v>
      </c>
      <c r="F20178">
        <v>132</v>
      </c>
      <c r="G20178">
        <v>105</v>
      </c>
      <c r="H20178">
        <v>229</v>
      </c>
      <c r="I20178">
        <v>317</v>
      </c>
      <c r="J20178">
        <v>2</v>
      </c>
      <c r="K20178">
        <v>2</v>
      </c>
      <c r="L20178" t="s">
        <v>28</v>
      </c>
      <c r="M20178" t="s">
        <v>485</v>
      </c>
      <c r="N20178" t="s">
        <v>110</v>
      </c>
      <c r="O20178" t="s">
        <v>122</v>
      </c>
      <c r="P20178" t="s">
        <v>23</v>
      </c>
      <c r="Q20178" t="s">
        <v>30</v>
      </c>
    </row>
    <row r="20179" spans="1:17" x14ac:dyDescent="0.2">
      <c r="A20179" s="2">
        <v>43183</v>
      </c>
      <c r="B20179" t="s">
        <v>345</v>
      </c>
      <c r="C20179" t="s">
        <v>73</v>
      </c>
      <c r="D20179" t="s">
        <v>50</v>
      </c>
      <c r="E20179" t="s">
        <v>50</v>
      </c>
      <c r="F20179">
        <v>101</v>
      </c>
      <c r="G20179">
        <v>147</v>
      </c>
      <c r="H20179">
        <v>332</v>
      </c>
      <c r="I20179">
        <v>181</v>
      </c>
      <c r="J20179">
        <v>4</v>
      </c>
      <c r="K20179">
        <v>0</v>
      </c>
      <c r="L20179" t="s">
        <v>28</v>
      </c>
      <c r="M20179" t="s">
        <v>360</v>
      </c>
      <c r="N20179" t="s">
        <v>345</v>
      </c>
      <c r="O20179" t="s">
        <v>22</v>
      </c>
      <c r="P20179" t="s">
        <v>23</v>
      </c>
      <c r="Q20179" t="s">
        <v>24</v>
      </c>
    </row>
    <row r="20180" spans="1:17" x14ac:dyDescent="0.2">
      <c r="A20180" s="2">
        <v>43183</v>
      </c>
      <c r="B20180" t="s">
        <v>123</v>
      </c>
      <c r="C20180" t="s">
        <v>92</v>
      </c>
      <c r="D20180" t="s">
        <v>50</v>
      </c>
      <c r="E20180" t="s">
        <v>50</v>
      </c>
      <c r="F20180">
        <v>94</v>
      </c>
      <c r="G20180">
        <v>36</v>
      </c>
      <c r="H20180">
        <v>375</v>
      </c>
      <c r="I20180">
        <v>748</v>
      </c>
      <c r="J20180">
        <v>1</v>
      </c>
      <c r="K20180">
        <v>2</v>
      </c>
      <c r="L20180" t="s">
        <v>28</v>
      </c>
      <c r="M20180" t="s">
        <v>1553</v>
      </c>
      <c r="N20180" t="s">
        <v>123</v>
      </c>
      <c r="O20180" t="s">
        <v>22</v>
      </c>
      <c r="P20180" t="s">
        <v>23</v>
      </c>
      <c r="Q20180" t="s">
        <v>41</v>
      </c>
    </row>
    <row r="20181" spans="1:17" x14ac:dyDescent="0.2">
      <c r="A20181" s="2">
        <v>43183</v>
      </c>
      <c r="B20181" t="s">
        <v>136</v>
      </c>
      <c r="C20181" t="s">
        <v>365</v>
      </c>
      <c r="D20181" t="s">
        <v>36</v>
      </c>
      <c r="E20181" t="s">
        <v>36</v>
      </c>
      <c r="F20181">
        <v>71</v>
      </c>
      <c r="G20181">
        <v>128</v>
      </c>
      <c r="H20181">
        <v>478</v>
      </c>
      <c r="I20181">
        <v>240</v>
      </c>
      <c r="J20181">
        <v>2</v>
      </c>
      <c r="K20181">
        <v>2</v>
      </c>
      <c r="L20181" t="s">
        <v>28</v>
      </c>
      <c r="M20181" t="s">
        <v>1632</v>
      </c>
      <c r="N20181" t="s">
        <v>67</v>
      </c>
      <c r="O20181" t="s">
        <v>122</v>
      </c>
      <c r="P20181" t="s">
        <v>23</v>
      </c>
      <c r="Q20181" t="s">
        <v>30</v>
      </c>
    </row>
    <row r="20182" spans="1:17" x14ac:dyDescent="0.2">
      <c r="A20182" s="2">
        <v>43183</v>
      </c>
      <c r="B20182" t="s">
        <v>1692</v>
      </c>
      <c r="C20182" t="s">
        <v>378</v>
      </c>
      <c r="D20182" t="s">
        <v>50</v>
      </c>
      <c r="E20182" t="s">
        <v>36</v>
      </c>
      <c r="F20182">
        <v>176</v>
      </c>
      <c r="G20182">
        <v>109</v>
      </c>
      <c r="H20182">
        <v>97</v>
      </c>
      <c r="I20182">
        <v>309</v>
      </c>
      <c r="J20182">
        <v>1</v>
      </c>
      <c r="K20182">
        <v>0</v>
      </c>
      <c r="L20182" t="s">
        <v>28</v>
      </c>
      <c r="M20182" t="s">
        <v>1538</v>
      </c>
      <c r="N20182" t="s">
        <v>67</v>
      </c>
      <c r="O20182" t="s">
        <v>122</v>
      </c>
      <c r="P20182" t="s">
        <v>23</v>
      </c>
      <c r="Q20182" t="s">
        <v>24</v>
      </c>
    </row>
    <row r="20183" spans="1:17" x14ac:dyDescent="0.2">
      <c r="A20183" s="2">
        <v>43183</v>
      </c>
      <c r="B20183" t="s">
        <v>197</v>
      </c>
      <c r="C20183" t="s">
        <v>34</v>
      </c>
      <c r="D20183" t="s">
        <v>36</v>
      </c>
      <c r="E20183" t="s">
        <v>36</v>
      </c>
      <c r="F20183">
        <v>104</v>
      </c>
      <c r="G20183">
        <v>70</v>
      </c>
      <c r="H20183">
        <v>322</v>
      </c>
      <c r="I20183">
        <v>484</v>
      </c>
      <c r="J20183">
        <v>2</v>
      </c>
      <c r="K20183">
        <v>0</v>
      </c>
      <c r="L20183" t="s">
        <v>28</v>
      </c>
      <c r="M20183" t="s">
        <v>225</v>
      </c>
      <c r="N20183" t="s">
        <v>197</v>
      </c>
      <c r="O20183" t="s">
        <v>22</v>
      </c>
      <c r="P20183" t="s">
        <v>23</v>
      </c>
      <c r="Q20183" t="s">
        <v>24</v>
      </c>
    </row>
    <row r="20184" spans="1:17" x14ac:dyDescent="0.2">
      <c r="A20184" s="2">
        <v>43183</v>
      </c>
      <c r="B20184" t="s">
        <v>100</v>
      </c>
      <c r="C20184" t="s">
        <v>133</v>
      </c>
      <c r="D20184" t="s">
        <v>50</v>
      </c>
      <c r="E20184" t="s">
        <v>115</v>
      </c>
      <c r="F20184">
        <v>24</v>
      </c>
      <c r="G20184">
        <v>59</v>
      </c>
      <c r="H20184">
        <v>878</v>
      </c>
      <c r="I20184">
        <v>553</v>
      </c>
      <c r="J20184">
        <v>2</v>
      </c>
      <c r="K20184">
        <v>1</v>
      </c>
      <c r="L20184" t="s">
        <v>28</v>
      </c>
      <c r="M20184" t="s">
        <v>102</v>
      </c>
      <c r="N20184" t="s">
        <v>100</v>
      </c>
      <c r="O20184" t="s">
        <v>22</v>
      </c>
      <c r="P20184" t="s">
        <v>23</v>
      </c>
      <c r="Q20184" t="s">
        <v>24</v>
      </c>
    </row>
    <row r="20185" spans="1:17" x14ac:dyDescent="0.2">
      <c r="A20185" s="2">
        <v>43183</v>
      </c>
      <c r="B20185" t="s">
        <v>166</v>
      </c>
      <c r="C20185" t="s">
        <v>469</v>
      </c>
      <c r="D20185" t="s">
        <v>115</v>
      </c>
      <c r="E20185" t="s">
        <v>115</v>
      </c>
      <c r="F20185">
        <v>101</v>
      </c>
      <c r="G20185">
        <v>74</v>
      </c>
      <c r="H20185">
        <v>332</v>
      </c>
      <c r="I20185">
        <v>442</v>
      </c>
      <c r="J20185">
        <v>2</v>
      </c>
      <c r="K20185">
        <v>2</v>
      </c>
      <c r="L20185" t="s">
        <v>28</v>
      </c>
      <c r="M20185" t="s">
        <v>1711</v>
      </c>
      <c r="N20185" t="s">
        <v>164</v>
      </c>
      <c r="O20185" t="s">
        <v>122</v>
      </c>
      <c r="P20185" t="s">
        <v>23</v>
      </c>
      <c r="Q20185" t="s">
        <v>30</v>
      </c>
    </row>
    <row r="20186" spans="1:17" x14ac:dyDescent="0.2">
      <c r="A20186" s="2">
        <v>43183</v>
      </c>
      <c r="B20186" t="s">
        <v>52</v>
      </c>
      <c r="C20186" t="s">
        <v>107</v>
      </c>
      <c r="D20186" t="s">
        <v>50</v>
      </c>
      <c r="E20186" t="s">
        <v>19</v>
      </c>
      <c r="F20186">
        <v>19</v>
      </c>
      <c r="G20186">
        <v>10</v>
      </c>
      <c r="H20186">
        <v>1001</v>
      </c>
      <c r="I20186">
        <v>1160</v>
      </c>
      <c r="J20186">
        <v>1</v>
      </c>
      <c r="K20186">
        <v>2</v>
      </c>
      <c r="L20186" t="s">
        <v>28</v>
      </c>
      <c r="M20186" t="s">
        <v>68</v>
      </c>
      <c r="N20186" t="s">
        <v>52</v>
      </c>
      <c r="O20186" t="s">
        <v>22</v>
      </c>
      <c r="P20186" t="s">
        <v>23</v>
      </c>
      <c r="Q20186" t="s">
        <v>41</v>
      </c>
    </row>
    <row r="20187" spans="1:17" x14ac:dyDescent="0.2">
      <c r="A20187" s="2">
        <v>43183</v>
      </c>
      <c r="B20187" t="s">
        <v>203</v>
      </c>
      <c r="C20187" t="s">
        <v>1273</v>
      </c>
      <c r="D20187" t="s">
        <v>57</v>
      </c>
      <c r="E20187" t="s">
        <v>57</v>
      </c>
      <c r="F20187">
        <v>153</v>
      </c>
      <c r="G20187">
        <v>155</v>
      </c>
      <c r="H20187">
        <v>148</v>
      </c>
      <c r="I20187">
        <v>145</v>
      </c>
      <c r="J20187">
        <v>4</v>
      </c>
      <c r="K20187">
        <v>3</v>
      </c>
      <c r="L20187" t="s">
        <v>28</v>
      </c>
      <c r="M20187" t="s">
        <v>1537</v>
      </c>
      <c r="N20187" t="s">
        <v>203</v>
      </c>
      <c r="O20187" t="s">
        <v>22</v>
      </c>
      <c r="P20187" t="s">
        <v>23</v>
      </c>
      <c r="Q20187" t="s">
        <v>24</v>
      </c>
    </row>
    <row r="20188" spans="1:17" x14ac:dyDescent="0.2">
      <c r="A20188" s="2">
        <v>43183</v>
      </c>
      <c r="B20188" t="s">
        <v>208</v>
      </c>
      <c r="C20188" t="s">
        <v>876</v>
      </c>
      <c r="D20188" t="s">
        <v>36</v>
      </c>
      <c r="E20188" t="s">
        <v>36</v>
      </c>
      <c r="F20188">
        <v>78</v>
      </c>
      <c r="G20188">
        <v>179</v>
      </c>
      <c r="H20188">
        <v>435</v>
      </c>
      <c r="I20188">
        <v>94</v>
      </c>
      <c r="J20188">
        <v>3</v>
      </c>
      <c r="K20188">
        <v>1</v>
      </c>
      <c r="L20188" t="s">
        <v>28</v>
      </c>
      <c r="M20188" t="s">
        <v>398</v>
      </c>
      <c r="N20188" t="s">
        <v>208</v>
      </c>
      <c r="O20188" t="s">
        <v>22</v>
      </c>
      <c r="P20188" t="s">
        <v>23</v>
      </c>
      <c r="Q20188" t="s">
        <v>24</v>
      </c>
    </row>
    <row r="20189" spans="1:17" x14ac:dyDescent="0.2">
      <c r="A20189" s="2">
        <v>43183</v>
      </c>
      <c r="B20189" t="s">
        <v>138</v>
      </c>
      <c r="C20189" t="s">
        <v>149</v>
      </c>
      <c r="D20189" t="s">
        <v>36</v>
      </c>
      <c r="E20189" t="s">
        <v>36</v>
      </c>
      <c r="F20189">
        <v>77</v>
      </c>
      <c r="G20189">
        <v>76</v>
      </c>
      <c r="H20189">
        <v>437</v>
      </c>
      <c r="I20189">
        <v>440</v>
      </c>
      <c r="J20189">
        <v>0</v>
      </c>
      <c r="K20189">
        <v>2</v>
      </c>
      <c r="L20189" t="s">
        <v>28</v>
      </c>
      <c r="M20189" t="s">
        <v>1526</v>
      </c>
      <c r="N20189" t="s">
        <v>138</v>
      </c>
      <c r="O20189" t="s">
        <v>22</v>
      </c>
      <c r="P20189" t="s">
        <v>23</v>
      </c>
      <c r="Q20189" t="s">
        <v>41</v>
      </c>
    </row>
    <row r="20190" spans="1:17" x14ac:dyDescent="0.2">
      <c r="A20190" s="2">
        <v>43184</v>
      </c>
      <c r="B20190" t="s">
        <v>221</v>
      </c>
      <c r="C20190" t="s">
        <v>700</v>
      </c>
      <c r="D20190" t="s">
        <v>27</v>
      </c>
      <c r="E20190" t="s">
        <v>27</v>
      </c>
      <c r="F20190">
        <v>152</v>
      </c>
      <c r="G20190">
        <v>184</v>
      </c>
      <c r="H20190">
        <v>151</v>
      </c>
      <c r="I20190">
        <v>77</v>
      </c>
      <c r="J20190">
        <v>0</v>
      </c>
      <c r="K20190">
        <v>0</v>
      </c>
      <c r="L20190" t="s">
        <v>28</v>
      </c>
      <c r="M20190" t="s">
        <v>223</v>
      </c>
      <c r="N20190" t="s">
        <v>221</v>
      </c>
      <c r="O20190" t="s">
        <v>22</v>
      </c>
      <c r="P20190" t="s">
        <v>23</v>
      </c>
      <c r="Q20190" t="s">
        <v>30</v>
      </c>
    </row>
    <row r="20191" spans="1:17" x14ac:dyDescent="0.2">
      <c r="A20191" s="2">
        <v>43184</v>
      </c>
      <c r="B20191" t="s">
        <v>262</v>
      </c>
      <c r="C20191" t="s">
        <v>453</v>
      </c>
      <c r="D20191" t="s">
        <v>27</v>
      </c>
      <c r="E20191" t="s">
        <v>27</v>
      </c>
      <c r="F20191">
        <v>163</v>
      </c>
      <c r="G20191">
        <v>107</v>
      </c>
      <c r="H20191">
        <v>120</v>
      </c>
      <c r="I20191">
        <v>316</v>
      </c>
      <c r="J20191">
        <v>2</v>
      </c>
      <c r="K20191">
        <v>1</v>
      </c>
      <c r="L20191" t="s">
        <v>28</v>
      </c>
      <c r="M20191" t="s">
        <v>310</v>
      </c>
      <c r="N20191" t="s">
        <v>262</v>
      </c>
      <c r="O20191" t="s">
        <v>22</v>
      </c>
      <c r="P20191" t="s">
        <v>23</v>
      </c>
      <c r="Q20191" t="s">
        <v>24</v>
      </c>
    </row>
    <row r="20192" spans="1:17" x14ac:dyDescent="0.2">
      <c r="A20192" s="2">
        <v>43184</v>
      </c>
      <c r="B20192" t="s">
        <v>48</v>
      </c>
      <c r="C20192" t="s">
        <v>174</v>
      </c>
      <c r="D20192" t="s">
        <v>50</v>
      </c>
      <c r="E20192" t="s">
        <v>50</v>
      </c>
      <c r="F20192">
        <v>97</v>
      </c>
      <c r="G20192">
        <v>181</v>
      </c>
      <c r="H20192">
        <v>363</v>
      </c>
      <c r="I20192">
        <v>90</v>
      </c>
      <c r="J20192">
        <v>3</v>
      </c>
      <c r="K20192">
        <v>0</v>
      </c>
      <c r="L20192" t="s">
        <v>28</v>
      </c>
      <c r="M20192" t="s">
        <v>1552</v>
      </c>
      <c r="N20192" t="s">
        <v>106</v>
      </c>
      <c r="O20192" t="s">
        <v>122</v>
      </c>
      <c r="P20192" t="s">
        <v>23</v>
      </c>
      <c r="Q20192" t="s">
        <v>24</v>
      </c>
    </row>
    <row r="20193" spans="1:17" x14ac:dyDescent="0.2">
      <c r="A20193" s="2">
        <v>43184</v>
      </c>
      <c r="B20193" t="s">
        <v>1693</v>
      </c>
      <c r="C20193" t="s">
        <v>101</v>
      </c>
      <c r="D20193" t="s">
        <v>50</v>
      </c>
      <c r="E20193" t="s">
        <v>50</v>
      </c>
      <c r="F20193">
        <v>206</v>
      </c>
      <c r="G20193">
        <v>131</v>
      </c>
      <c r="H20193">
        <v>0</v>
      </c>
      <c r="I20193">
        <v>231</v>
      </c>
      <c r="J20193">
        <v>1</v>
      </c>
      <c r="K20193">
        <v>0</v>
      </c>
      <c r="L20193" t="s">
        <v>28</v>
      </c>
      <c r="M20193" t="s">
        <v>1693</v>
      </c>
      <c r="N20193" t="s">
        <v>1693</v>
      </c>
      <c r="O20193" t="s">
        <v>22</v>
      </c>
      <c r="P20193" t="s">
        <v>23</v>
      </c>
      <c r="Q20193" t="s">
        <v>24</v>
      </c>
    </row>
    <row r="20194" spans="1:17" x14ac:dyDescent="0.2">
      <c r="A20194" s="2">
        <v>43184</v>
      </c>
      <c r="B20194" t="s">
        <v>185</v>
      </c>
      <c r="C20194" t="s">
        <v>481</v>
      </c>
      <c r="D20194" t="s">
        <v>27</v>
      </c>
      <c r="E20194" t="s">
        <v>27</v>
      </c>
      <c r="F20194">
        <v>49</v>
      </c>
      <c r="G20194">
        <v>139</v>
      </c>
      <c r="H20194">
        <v>643</v>
      </c>
      <c r="I20194">
        <v>211</v>
      </c>
      <c r="J20194">
        <v>1</v>
      </c>
      <c r="K20194">
        <v>1</v>
      </c>
      <c r="L20194" t="s">
        <v>28</v>
      </c>
      <c r="M20194" t="s">
        <v>412</v>
      </c>
      <c r="N20194" t="s">
        <v>185</v>
      </c>
      <c r="O20194" t="s">
        <v>22</v>
      </c>
      <c r="P20194" t="s">
        <v>23</v>
      </c>
      <c r="Q20194" t="s">
        <v>30</v>
      </c>
    </row>
    <row r="20195" spans="1:17" x14ac:dyDescent="0.2">
      <c r="A20195" s="2">
        <v>43184</v>
      </c>
      <c r="B20195" t="s">
        <v>301</v>
      </c>
      <c r="C20195" t="s">
        <v>120</v>
      </c>
      <c r="D20195" t="s">
        <v>115</v>
      </c>
      <c r="E20195" t="s">
        <v>36</v>
      </c>
      <c r="F20195">
        <v>173</v>
      </c>
      <c r="G20195">
        <v>51</v>
      </c>
      <c r="H20195">
        <v>100</v>
      </c>
      <c r="I20195">
        <v>611</v>
      </c>
      <c r="J20195">
        <v>1</v>
      </c>
      <c r="K20195">
        <v>3</v>
      </c>
      <c r="L20195" t="s">
        <v>28</v>
      </c>
      <c r="M20195" t="s">
        <v>302</v>
      </c>
      <c r="N20195" t="s">
        <v>301</v>
      </c>
      <c r="O20195" t="s">
        <v>22</v>
      </c>
      <c r="P20195" t="s">
        <v>23</v>
      </c>
      <c r="Q20195" t="s">
        <v>41</v>
      </c>
    </row>
    <row r="20196" spans="1:17" x14ac:dyDescent="0.2">
      <c r="A20196" s="2">
        <v>43184</v>
      </c>
      <c r="B20196" t="s">
        <v>532</v>
      </c>
      <c r="C20196" t="s">
        <v>454</v>
      </c>
      <c r="D20196" t="s">
        <v>27</v>
      </c>
      <c r="E20196" t="s">
        <v>27</v>
      </c>
      <c r="F20196">
        <v>116</v>
      </c>
      <c r="G20196">
        <v>182</v>
      </c>
      <c r="H20196">
        <v>276</v>
      </c>
      <c r="I20196">
        <v>88</v>
      </c>
      <c r="J20196">
        <v>3</v>
      </c>
      <c r="K20196">
        <v>3</v>
      </c>
      <c r="L20196" t="s">
        <v>28</v>
      </c>
      <c r="M20196" t="s">
        <v>1497</v>
      </c>
      <c r="N20196" t="s">
        <v>532</v>
      </c>
      <c r="O20196" t="s">
        <v>22</v>
      </c>
      <c r="P20196" t="s">
        <v>23</v>
      </c>
      <c r="Q20196" t="s">
        <v>30</v>
      </c>
    </row>
    <row r="20197" spans="1:17" x14ac:dyDescent="0.2">
      <c r="A20197" s="2">
        <v>43184</v>
      </c>
      <c r="B20197" t="s">
        <v>114</v>
      </c>
      <c r="C20197" t="s">
        <v>244</v>
      </c>
      <c r="D20197" t="s">
        <v>115</v>
      </c>
      <c r="E20197" t="s">
        <v>50</v>
      </c>
      <c r="F20197">
        <v>129</v>
      </c>
      <c r="G20197">
        <v>29</v>
      </c>
      <c r="H20197">
        <v>238</v>
      </c>
      <c r="I20197">
        <v>822</v>
      </c>
      <c r="J20197">
        <v>2</v>
      </c>
      <c r="K20197">
        <v>3</v>
      </c>
      <c r="L20197" t="s">
        <v>28</v>
      </c>
      <c r="M20197" t="s">
        <v>226</v>
      </c>
      <c r="N20197" t="s">
        <v>114</v>
      </c>
      <c r="O20197" t="s">
        <v>22</v>
      </c>
      <c r="P20197" t="s">
        <v>23</v>
      </c>
      <c r="Q20197" t="s">
        <v>41</v>
      </c>
    </row>
    <row r="20198" spans="1:17" x14ac:dyDescent="0.2">
      <c r="A20198" s="2">
        <v>43185</v>
      </c>
      <c r="B20198" t="s">
        <v>85</v>
      </c>
      <c r="C20198" t="s">
        <v>49</v>
      </c>
      <c r="D20198" t="s">
        <v>50</v>
      </c>
      <c r="E20198" t="s">
        <v>50</v>
      </c>
      <c r="F20198">
        <v>58</v>
      </c>
      <c r="G20198">
        <v>57</v>
      </c>
      <c r="H20198">
        <v>557</v>
      </c>
      <c r="I20198">
        <v>578</v>
      </c>
      <c r="J20198">
        <v>0</v>
      </c>
      <c r="K20198">
        <v>1</v>
      </c>
      <c r="L20198" t="s">
        <v>28</v>
      </c>
      <c r="M20198" t="s">
        <v>1611</v>
      </c>
      <c r="N20198" t="s">
        <v>85</v>
      </c>
      <c r="O20198" t="s">
        <v>22</v>
      </c>
      <c r="P20198" t="s">
        <v>23</v>
      </c>
      <c r="Q20198" t="s">
        <v>41</v>
      </c>
    </row>
    <row r="20199" spans="1:17" x14ac:dyDescent="0.2">
      <c r="A20199" s="2">
        <v>43185</v>
      </c>
      <c r="B20199" t="s">
        <v>87</v>
      </c>
      <c r="C20199" t="s">
        <v>560</v>
      </c>
      <c r="D20199" t="s">
        <v>50</v>
      </c>
      <c r="E20199" t="s">
        <v>50</v>
      </c>
      <c r="F20199">
        <v>40</v>
      </c>
      <c r="G20199">
        <v>136</v>
      </c>
      <c r="H20199">
        <v>714</v>
      </c>
      <c r="I20199">
        <v>223</v>
      </c>
      <c r="J20199">
        <v>2</v>
      </c>
      <c r="K20199">
        <v>1</v>
      </c>
      <c r="L20199" t="s">
        <v>28</v>
      </c>
      <c r="M20199" t="s">
        <v>1746</v>
      </c>
      <c r="N20199" t="s">
        <v>94</v>
      </c>
      <c r="O20199" t="s">
        <v>122</v>
      </c>
      <c r="P20199" t="s">
        <v>23</v>
      </c>
      <c r="Q20199" t="s">
        <v>24</v>
      </c>
    </row>
    <row r="20200" spans="1:17" x14ac:dyDescent="0.2">
      <c r="A20200" s="2">
        <v>43185</v>
      </c>
      <c r="B20200" t="s">
        <v>182</v>
      </c>
      <c r="C20200" t="s">
        <v>293</v>
      </c>
      <c r="D20200" t="s">
        <v>115</v>
      </c>
      <c r="E20200" t="s">
        <v>50</v>
      </c>
      <c r="F20200">
        <v>65</v>
      </c>
      <c r="G20200">
        <v>43</v>
      </c>
      <c r="H20200">
        <v>507</v>
      </c>
      <c r="I20200">
        <v>689</v>
      </c>
      <c r="J20200">
        <v>1</v>
      </c>
      <c r="K20200">
        <v>4</v>
      </c>
      <c r="L20200" t="s">
        <v>28</v>
      </c>
      <c r="M20200" t="s">
        <v>1438</v>
      </c>
      <c r="N20200" t="s">
        <v>182</v>
      </c>
      <c r="O20200" t="s">
        <v>22</v>
      </c>
      <c r="P20200" t="s">
        <v>23</v>
      </c>
      <c r="Q20200" t="s">
        <v>41</v>
      </c>
    </row>
    <row r="20201" spans="1:17" x14ac:dyDescent="0.2">
      <c r="A20201" s="2">
        <v>43185</v>
      </c>
      <c r="B20201" t="s">
        <v>1491</v>
      </c>
      <c r="C20201" t="s">
        <v>17</v>
      </c>
      <c r="D20201" t="s">
        <v>27</v>
      </c>
      <c r="E20201" t="s">
        <v>19</v>
      </c>
      <c r="F20201">
        <v>82</v>
      </c>
      <c r="G20201">
        <v>47</v>
      </c>
      <c r="H20201">
        <v>406</v>
      </c>
      <c r="I20201">
        <v>673</v>
      </c>
      <c r="J20201">
        <v>1</v>
      </c>
      <c r="K20201">
        <v>0</v>
      </c>
      <c r="L20201" t="s">
        <v>28</v>
      </c>
      <c r="M20201" t="s">
        <v>849</v>
      </c>
      <c r="N20201" t="s">
        <v>1491</v>
      </c>
      <c r="O20201" t="s">
        <v>22</v>
      </c>
      <c r="P20201" t="s">
        <v>23</v>
      </c>
      <c r="Q20201" t="s">
        <v>24</v>
      </c>
    </row>
    <row r="20202" spans="1:17" x14ac:dyDescent="0.2">
      <c r="A20202" s="2">
        <v>43185</v>
      </c>
      <c r="B20202" t="s">
        <v>70</v>
      </c>
      <c r="C20202" t="s">
        <v>184</v>
      </c>
      <c r="D20202" t="s">
        <v>50</v>
      </c>
      <c r="E20202" t="s">
        <v>50</v>
      </c>
      <c r="F20202">
        <v>68</v>
      </c>
      <c r="G20202">
        <v>185</v>
      </c>
      <c r="H20202">
        <v>502</v>
      </c>
      <c r="I20202">
        <v>68</v>
      </c>
      <c r="J20202">
        <v>5</v>
      </c>
      <c r="K20202">
        <v>0</v>
      </c>
      <c r="L20202" t="s">
        <v>28</v>
      </c>
      <c r="M20202" t="s">
        <v>1511</v>
      </c>
      <c r="N20202" t="s">
        <v>180</v>
      </c>
      <c r="O20202" t="s">
        <v>122</v>
      </c>
      <c r="P20202" t="s">
        <v>23</v>
      </c>
      <c r="Q20202" t="s">
        <v>24</v>
      </c>
    </row>
    <row r="20203" spans="1:17" x14ac:dyDescent="0.2">
      <c r="A20203" s="2">
        <v>43185</v>
      </c>
      <c r="B20203" t="s">
        <v>82</v>
      </c>
      <c r="C20203" t="s">
        <v>126</v>
      </c>
      <c r="D20203" t="s">
        <v>50</v>
      </c>
      <c r="E20203" t="s">
        <v>50</v>
      </c>
      <c r="F20203">
        <v>3</v>
      </c>
      <c r="G20203">
        <v>21</v>
      </c>
      <c r="H20203">
        <v>1360</v>
      </c>
      <c r="I20203">
        <v>963</v>
      </c>
      <c r="J20203">
        <v>0</v>
      </c>
      <c r="K20203">
        <v>3</v>
      </c>
      <c r="L20203" t="s">
        <v>28</v>
      </c>
      <c r="M20203" t="s">
        <v>976</v>
      </c>
      <c r="N20203" t="s">
        <v>53</v>
      </c>
      <c r="O20203" t="s">
        <v>122</v>
      </c>
      <c r="P20203" t="s">
        <v>23</v>
      </c>
      <c r="Q20203" t="s">
        <v>41</v>
      </c>
    </row>
    <row r="20204" spans="1:17" x14ac:dyDescent="0.2">
      <c r="A20204" s="2">
        <v>43185</v>
      </c>
      <c r="B20204" t="s">
        <v>161</v>
      </c>
      <c r="C20204" t="s">
        <v>18</v>
      </c>
      <c r="D20204" t="s">
        <v>50</v>
      </c>
      <c r="E20204" t="s">
        <v>19</v>
      </c>
      <c r="F20204">
        <v>20</v>
      </c>
      <c r="G20204">
        <v>22</v>
      </c>
      <c r="H20204">
        <v>983</v>
      </c>
      <c r="I20204">
        <v>931</v>
      </c>
      <c r="J20204">
        <v>0</v>
      </c>
      <c r="K20204">
        <v>1</v>
      </c>
      <c r="L20204" t="s">
        <v>28</v>
      </c>
      <c r="M20204" t="s">
        <v>1438</v>
      </c>
      <c r="N20204" t="s">
        <v>182</v>
      </c>
      <c r="O20204" t="s">
        <v>122</v>
      </c>
      <c r="P20204" t="s">
        <v>23</v>
      </c>
      <c r="Q20204" t="s">
        <v>41</v>
      </c>
    </row>
    <row r="20205" spans="1:17" x14ac:dyDescent="0.2">
      <c r="A20205" s="2">
        <v>43186</v>
      </c>
      <c r="B20205" t="s">
        <v>1073</v>
      </c>
      <c r="C20205" t="s">
        <v>648</v>
      </c>
      <c r="D20205" t="s">
        <v>115</v>
      </c>
      <c r="E20205" t="s">
        <v>115</v>
      </c>
      <c r="F20205">
        <v>148</v>
      </c>
      <c r="G20205">
        <v>171</v>
      </c>
      <c r="H20205">
        <v>176</v>
      </c>
      <c r="I20205">
        <v>102</v>
      </c>
      <c r="J20205">
        <v>2</v>
      </c>
      <c r="K20205">
        <v>1</v>
      </c>
      <c r="L20205" t="s">
        <v>570</v>
      </c>
      <c r="M20205" t="s">
        <v>603</v>
      </c>
      <c r="N20205" t="s">
        <v>602</v>
      </c>
      <c r="O20205" t="s">
        <v>122</v>
      </c>
      <c r="P20205" t="s">
        <v>23</v>
      </c>
      <c r="Q20205" t="s">
        <v>24</v>
      </c>
    </row>
    <row r="20206" spans="1:17" x14ac:dyDescent="0.2">
      <c r="A20206" s="2">
        <v>43186</v>
      </c>
      <c r="B20206" t="s">
        <v>150</v>
      </c>
      <c r="C20206" t="s">
        <v>167</v>
      </c>
      <c r="D20206" t="s">
        <v>36</v>
      </c>
      <c r="E20206" t="s">
        <v>115</v>
      </c>
      <c r="F20206">
        <v>60</v>
      </c>
      <c r="G20206">
        <v>33</v>
      </c>
      <c r="H20206">
        <v>552</v>
      </c>
      <c r="I20206">
        <v>791</v>
      </c>
      <c r="J20206">
        <v>1</v>
      </c>
      <c r="K20206">
        <v>2</v>
      </c>
      <c r="L20206" t="s">
        <v>28</v>
      </c>
      <c r="M20206" t="s">
        <v>846</v>
      </c>
      <c r="N20206" t="s">
        <v>69</v>
      </c>
      <c r="O20206" t="s">
        <v>122</v>
      </c>
      <c r="P20206" t="s">
        <v>23</v>
      </c>
      <c r="Q20206" t="s">
        <v>41</v>
      </c>
    </row>
    <row r="20207" spans="1:17" x14ac:dyDescent="0.2">
      <c r="A20207" s="2">
        <v>43186</v>
      </c>
      <c r="B20207" t="s">
        <v>286</v>
      </c>
      <c r="C20207" t="s">
        <v>73</v>
      </c>
      <c r="D20207" t="s">
        <v>50</v>
      </c>
      <c r="E20207" t="s">
        <v>50</v>
      </c>
      <c r="F20207">
        <v>91</v>
      </c>
      <c r="G20207">
        <v>147</v>
      </c>
      <c r="H20207">
        <v>384</v>
      </c>
      <c r="I20207">
        <v>181</v>
      </c>
      <c r="J20207">
        <v>0</v>
      </c>
      <c r="K20207">
        <v>1</v>
      </c>
      <c r="L20207" t="s">
        <v>28</v>
      </c>
      <c r="M20207" t="s">
        <v>359</v>
      </c>
      <c r="N20207" t="s">
        <v>286</v>
      </c>
      <c r="O20207" t="s">
        <v>22</v>
      </c>
      <c r="P20207" t="s">
        <v>23</v>
      </c>
      <c r="Q20207" t="s">
        <v>41</v>
      </c>
    </row>
    <row r="20208" spans="1:17" x14ac:dyDescent="0.2">
      <c r="A20208" s="2">
        <v>43186</v>
      </c>
      <c r="B20208" t="s">
        <v>55</v>
      </c>
      <c r="C20208" t="s">
        <v>43</v>
      </c>
      <c r="D20208" t="s">
        <v>57</v>
      </c>
      <c r="E20208" t="s">
        <v>19</v>
      </c>
      <c r="F20208">
        <v>37</v>
      </c>
      <c r="G20208">
        <v>13</v>
      </c>
      <c r="H20208">
        <v>740</v>
      </c>
      <c r="I20208">
        <v>1105</v>
      </c>
      <c r="J20208">
        <v>0</v>
      </c>
      <c r="K20208">
        <v>0</v>
      </c>
      <c r="L20208" t="s">
        <v>28</v>
      </c>
      <c r="M20208" t="s">
        <v>91</v>
      </c>
      <c r="N20208" t="s">
        <v>89</v>
      </c>
      <c r="O20208" t="s">
        <v>122</v>
      </c>
      <c r="P20208" t="s">
        <v>23</v>
      </c>
      <c r="Q20208" t="s">
        <v>30</v>
      </c>
    </row>
    <row r="20209" spans="1:17" x14ac:dyDescent="0.2">
      <c r="A20209" s="2">
        <v>43186</v>
      </c>
      <c r="B20209" t="s">
        <v>386</v>
      </c>
      <c r="C20209" t="s">
        <v>328</v>
      </c>
      <c r="D20209" t="s">
        <v>50</v>
      </c>
      <c r="E20209" t="s">
        <v>50</v>
      </c>
      <c r="F20209">
        <v>127</v>
      </c>
      <c r="G20209">
        <v>75</v>
      </c>
      <c r="H20209">
        <v>242</v>
      </c>
      <c r="I20209">
        <v>441</v>
      </c>
      <c r="J20209">
        <v>1</v>
      </c>
      <c r="K20209">
        <v>1</v>
      </c>
      <c r="L20209" t="s">
        <v>28</v>
      </c>
      <c r="M20209" t="s">
        <v>767</v>
      </c>
      <c r="N20209" t="s">
        <v>180</v>
      </c>
      <c r="O20209" t="s">
        <v>122</v>
      </c>
      <c r="P20209" t="s">
        <v>23</v>
      </c>
      <c r="Q20209" t="s">
        <v>30</v>
      </c>
    </row>
    <row r="20210" spans="1:17" x14ac:dyDescent="0.2">
      <c r="A20210" s="2">
        <v>43186</v>
      </c>
      <c r="B20210" t="s">
        <v>402</v>
      </c>
      <c r="C20210" t="s">
        <v>583</v>
      </c>
      <c r="D20210" t="s">
        <v>115</v>
      </c>
      <c r="E20210" t="s">
        <v>115</v>
      </c>
      <c r="F20210">
        <v>125</v>
      </c>
      <c r="G20210">
        <v>114</v>
      </c>
      <c r="H20210">
        <v>253</v>
      </c>
      <c r="I20210">
        <v>291</v>
      </c>
      <c r="J20210">
        <v>4</v>
      </c>
      <c r="K20210">
        <v>0</v>
      </c>
      <c r="L20210" t="s">
        <v>570</v>
      </c>
      <c r="M20210" t="s">
        <v>1002</v>
      </c>
      <c r="N20210" t="s">
        <v>402</v>
      </c>
      <c r="O20210" t="s">
        <v>22</v>
      </c>
      <c r="P20210" t="s">
        <v>23</v>
      </c>
      <c r="Q20210" t="s">
        <v>24</v>
      </c>
    </row>
    <row r="20211" spans="1:17" x14ac:dyDescent="0.2">
      <c r="A20211" s="2">
        <v>43186</v>
      </c>
      <c r="B20211" t="s">
        <v>147</v>
      </c>
      <c r="C20211" t="s">
        <v>113</v>
      </c>
      <c r="D20211" t="s">
        <v>50</v>
      </c>
      <c r="E20211" t="s">
        <v>115</v>
      </c>
      <c r="F20211">
        <v>5</v>
      </c>
      <c r="G20211">
        <v>69</v>
      </c>
      <c r="H20211">
        <v>1336</v>
      </c>
      <c r="I20211">
        <v>493</v>
      </c>
      <c r="J20211">
        <v>4</v>
      </c>
      <c r="K20211">
        <v>0</v>
      </c>
      <c r="L20211" t="s">
        <v>28</v>
      </c>
      <c r="M20211" t="s">
        <v>148</v>
      </c>
      <c r="N20211" t="s">
        <v>147</v>
      </c>
      <c r="O20211" t="s">
        <v>22</v>
      </c>
      <c r="P20211" t="s">
        <v>23</v>
      </c>
      <c r="Q20211" t="s">
        <v>24</v>
      </c>
    </row>
    <row r="20212" spans="1:17" x14ac:dyDescent="0.2">
      <c r="A20212" s="2">
        <v>43186</v>
      </c>
      <c r="B20212" t="s">
        <v>646</v>
      </c>
      <c r="C20212" t="s">
        <v>118</v>
      </c>
      <c r="D20212" t="s">
        <v>50</v>
      </c>
      <c r="E20212" t="s">
        <v>36</v>
      </c>
      <c r="F20212">
        <v>41</v>
      </c>
      <c r="G20212">
        <v>27</v>
      </c>
      <c r="H20212">
        <v>700</v>
      </c>
      <c r="I20212">
        <v>861</v>
      </c>
      <c r="J20212">
        <v>0</v>
      </c>
      <c r="K20212">
        <v>0</v>
      </c>
      <c r="L20212" t="s">
        <v>28</v>
      </c>
      <c r="M20212" t="s">
        <v>1253</v>
      </c>
      <c r="N20212" t="s">
        <v>67</v>
      </c>
      <c r="O20212" t="s">
        <v>122</v>
      </c>
      <c r="P20212" t="s">
        <v>23</v>
      </c>
      <c r="Q20212" t="s">
        <v>30</v>
      </c>
    </row>
    <row r="20213" spans="1:17" x14ac:dyDescent="0.2">
      <c r="A20213" s="2">
        <v>43186</v>
      </c>
      <c r="B20213" t="s">
        <v>213</v>
      </c>
      <c r="C20213" t="s">
        <v>571</v>
      </c>
      <c r="D20213" t="s">
        <v>115</v>
      </c>
      <c r="E20213" t="s">
        <v>115</v>
      </c>
      <c r="F20213">
        <v>142</v>
      </c>
      <c r="G20213">
        <v>186</v>
      </c>
      <c r="H20213">
        <v>202</v>
      </c>
      <c r="I20213">
        <v>65</v>
      </c>
      <c r="J20213">
        <v>1</v>
      </c>
      <c r="K20213">
        <v>0</v>
      </c>
      <c r="L20213" t="s">
        <v>570</v>
      </c>
      <c r="M20213" t="s">
        <v>535</v>
      </c>
      <c r="N20213" t="s">
        <v>213</v>
      </c>
      <c r="O20213" t="s">
        <v>22</v>
      </c>
      <c r="P20213" t="s">
        <v>23</v>
      </c>
      <c r="Q20213" t="s">
        <v>24</v>
      </c>
    </row>
    <row r="20214" spans="1:17" x14ac:dyDescent="0.2">
      <c r="A20214" s="2">
        <v>43186</v>
      </c>
      <c r="B20214" t="s">
        <v>660</v>
      </c>
      <c r="C20214" t="s">
        <v>207</v>
      </c>
      <c r="D20214" t="s">
        <v>36</v>
      </c>
      <c r="E20214" t="s">
        <v>36</v>
      </c>
      <c r="F20214">
        <v>121</v>
      </c>
      <c r="G20214">
        <v>105</v>
      </c>
      <c r="H20214">
        <v>265</v>
      </c>
      <c r="I20214">
        <v>317</v>
      </c>
      <c r="J20214">
        <v>3</v>
      </c>
      <c r="K20214">
        <v>2</v>
      </c>
      <c r="L20214" t="s">
        <v>28</v>
      </c>
      <c r="M20214" t="s">
        <v>485</v>
      </c>
      <c r="N20214" t="s">
        <v>110</v>
      </c>
      <c r="O20214" t="s">
        <v>122</v>
      </c>
      <c r="P20214" t="s">
        <v>23</v>
      </c>
      <c r="Q20214" t="s">
        <v>24</v>
      </c>
    </row>
    <row r="20215" spans="1:17" x14ac:dyDescent="0.2">
      <c r="A20215" s="2">
        <v>43186</v>
      </c>
      <c r="B20215" t="s">
        <v>72</v>
      </c>
      <c r="C20215" t="s">
        <v>107</v>
      </c>
      <c r="D20215" t="s">
        <v>50</v>
      </c>
      <c r="E20215" t="s">
        <v>19</v>
      </c>
      <c r="F20215">
        <v>12</v>
      </c>
      <c r="G20215">
        <v>10</v>
      </c>
      <c r="H20215">
        <v>1108</v>
      </c>
      <c r="I20215">
        <v>1160</v>
      </c>
      <c r="J20215">
        <v>0</v>
      </c>
      <c r="K20215">
        <v>0</v>
      </c>
      <c r="L20215" t="s">
        <v>28</v>
      </c>
      <c r="M20215" t="s">
        <v>1422</v>
      </c>
      <c r="N20215" t="s">
        <v>72</v>
      </c>
      <c r="O20215" t="s">
        <v>22</v>
      </c>
      <c r="P20215" t="s">
        <v>23</v>
      </c>
      <c r="Q20215" t="s">
        <v>30</v>
      </c>
    </row>
    <row r="20216" spans="1:17" x14ac:dyDescent="0.2">
      <c r="A20216" s="2">
        <v>43186</v>
      </c>
      <c r="B20216" t="s">
        <v>89</v>
      </c>
      <c r="C20216" t="s">
        <v>119</v>
      </c>
      <c r="D20216" t="s">
        <v>50</v>
      </c>
      <c r="E20216" t="s">
        <v>50</v>
      </c>
      <c r="F20216">
        <v>16</v>
      </c>
      <c r="G20216">
        <v>14</v>
      </c>
      <c r="H20216">
        <v>1046</v>
      </c>
      <c r="I20216">
        <v>1061</v>
      </c>
      <c r="J20216">
        <v>1</v>
      </c>
      <c r="K20216">
        <v>1</v>
      </c>
      <c r="L20216" t="s">
        <v>28</v>
      </c>
      <c r="M20216" t="s">
        <v>91</v>
      </c>
      <c r="N20216" t="s">
        <v>89</v>
      </c>
      <c r="O20216" t="s">
        <v>22</v>
      </c>
      <c r="P20216" t="s">
        <v>23</v>
      </c>
      <c r="Q20216" t="s">
        <v>30</v>
      </c>
    </row>
    <row r="20217" spans="1:17" x14ac:dyDescent="0.2">
      <c r="A20217" s="2">
        <v>43186</v>
      </c>
      <c r="B20217" t="s">
        <v>345</v>
      </c>
      <c r="C20217" t="s">
        <v>81</v>
      </c>
      <c r="D20217" t="s">
        <v>50</v>
      </c>
      <c r="E20217" t="s">
        <v>50</v>
      </c>
      <c r="F20217">
        <v>101</v>
      </c>
      <c r="G20217">
        <v>86</v>
      </c>
      <c r="H20217">
        <v>332</v>
      </c>
      <c r="I20217">
        <v>398</v>
      </c>
      <c r="J20217">
        <v>2</v>
      </c>
      <c r="K20217">
        <v>0</v>
      </c>
      <c r="L20217" t="s">
        <v>28</v>
      </c>
      <c r="M20217" t="s">
        <v>360</v>
      </c>
      <c r="N20217" t="s">
        <v>345</v>
      </c>
      <c r="O20217" t="s">
        <v>22</v>
      </c>
      <c r="P20217" t="s">
        <v>23</v>
      </c>
      <c r="Q20217" t="s">
        <v>24</v>
      </c>
    </row>
    <row r="20218" spans="1:17" x14ac:dyDescent="0.2">
      <c r="A20218" s="2">
        <v>43186</v>
      </c>
      <c r="B20218" t="s">
        <v>129</v>
      </c>
      <c r="C20218" t="s">
        <v>25</v>
      </c>
      <c r="D20218" t="s">
        <v>50</v>
      </c>
      <c r="E20218" t="s">
        <v>19</v>
      </c>
      <c r="F20218">
        <v>1</v>
      </c>
      <c r="G20218">
        <v>2</v>
      </c>
      <c r="H20218">
        <v>1609</v>
      </c>
      <c r="I20218">
        <v>1489</v>
      </c>
      <c r="J20218">
        <v>0</v>
      </c>
      <c r="K20218">
        <v>1</v>
      </c>
      <c r="L20218" t="s">
        <v>28</v>
      </c>
      <c r="M20218" t="s">
        <v>544</v>
      </c>
      <c r="N20218" t="s">
        <v>129</v>
      </c>
      <c r="O20218" t="s">
        <v>22</v>
      </c>
      <c r="P20218" t="s">
        <v>23</v>
      </c>
      <c r="Q20218" t="s">
        <v>41</v>
      </c>
    </row>
    <row r="20219" spans="1:17" x14ac:dyDescent="0.2">
      <c r="A20219" s="2">
        <v>43186</v>
      </c>
      <c r="B20219" t="s">
        <v>153</v>
      </c>
      <c r="C20219" t="s">
        <v>183</v>
      </c>
      <c r="D20219" t="s">
        <v>50</v>
      </c>
      <c r="E20219" t="s">
        <v>36</v>
      </c>
      <c r="F20219">
        <v>45</v>
      </c>
      <c r="G20219">
        <v>44</v>
      </c>
      <c r="H20219">
        <v>685</v>
      </c>
      <c r="I20219">
        <v>686</v>
      </c>
      <c r="J20219">
        <v>1</v>
      </c>
      <c r="K20219">
        <v>0</v>
      </c>
      <c r="L20219" t="s">
        <v>28</v>
      </c>
      <c r="M20219" t="s">
        <v>195</v>
      </c>
      <c r="N20219" t="s">
        <v>53</v>
      </c>
      <c r="O20219" t="s">
        <v>122</v>
      </c>
      <c r="P20219" t="s">
        <v>23</v>
      </c>
      <c r="Q20219" t="s">
        <v>24</v>
      </c>
    </row>
    <row r="20220" spans="1:17" x14ac:dyDescent="0.2">
      <c r="A20220" s="2">
        <v>43186</v>
      </c>
      <c r="B20220" t="s">
        <v>94</v>
      </c>
      <c r="C20220" t="s">
        <v>104</v>
      </c>
      <c r="D20220" t="s">
        <v>50</v>
      </c>
      <c r="E20220" t="s">
        <v>50</v>
      </c>
      <c r="F20220">
        <v>50</v>
      </c>
      <c r="G20220">
        <v>32</v>
      </c>
      <c r="H20220">
        <v>637</v>
      </c>
      <c r="I20220">
        <v>796</v>
      </c>
      <c r="J20220">
        <v>0</v>
      </c>
      <c r="K20220">
        <v>1</v>
      </c>
      <c r="L20220" t="s">
        <v>28</v>
      </c>
      <c r="M20220" t="s">
        <v>96</v>
      </c>
      <c r="N20220" t="s">
        <v>94</v>
      </c>
      <c r="O20220" t="s">
        <v>22</v>
      </c>
      <c r="P20220" t="s">
        <v>23</v>
      </c>
      <c r="Q20220" t="s">
        <v>41</v>
      </c>
    </row>
    <row r="20221" spans="1:17" x14ac:dyDescent="0.2">
      <c r="A20221" s="2">
        <v>43186</v>
      </c>
      <c r="B20221" t="s">
        <v>164</v>
      </c>
      <c r="C20221" t="s">
        <v>469</v>
      </c>
      <c r="D20221" t="s">
        <v>115</v>
      </c>
      <c r="E20221" t="s">
        <v>115</v>
      </c>
      <c r="F20221">
        <v>83</v>
      </c>
      <c r="G20221">
        <v>74</v>
      </c>
      <c r="H20221">
        <v>405</v>
      </c>
      <c r="I20221">
        <v>442</v>
      </c>
      <c r="J20221">
        <v>1</v>
      </c>
      <c r="K20221">
        <v>1</v>
      </c>
      <c r="L20221" t="s">
        <v>28</v>
      </c>
      <c r="M20221" t="s">
        <v>1711</v>
      </c>
      <c r="N20221" t="s">
        <v>164</v>
      </c>
      <c r="O20221" t="s">
        <v>22</v>
      </c>
      <c r="P20221" t="s">
        <v>23</v>
      </c>
      <c r="Q20221" t="s">
        <v>30</v>
      </c>
    </row>
    <row r="20222" spans="1:17" x14ac:dyDescent="0.2">
      <c r="A20222" s="2">
        <v>43186</v>
      </c>
      <c r="B20222" t="s">
        <v>177</v>
      </c>
      <c r="C20222" t="s">
        <v>425</v>
      </c>
      <c r="D20222" t="s">
        <v>115</v>
      </c>
      <c r="E20222" t="s">
        <v>115</v>
      </c>
      <c r="F20222">
        <v>117</v>
      </c>
      <c r="G20222">
        <v>113</v>
      </c>
      <c r="H20222">
        <v>275</v>
      </c>
      <c r="I20222">
        <v>292</v>
      </c>
      <c r="J20222">
        <v>1</v>
      </c>
      <c r="K20222">
        <v>1</v>
      </c>
      <c r="L20222" t="s">
        <v>570</v>
      </c>
      <c r="M20222" t="s">
        <v>640</v>
      </c>
      <c r="N20222" t="s">
        <v>177</v>
      </c>
      <c r="O20222" t="s">
        <v>22</v>
      </c>
      <c r="P20222" t="s">
        <v>23</v>
      </c>
      <c r="Q20222" t="s">
        <v>30</v>
      </c>
    </row>
    <row r="20223" spans="1:17" x14ac:dyDescent="0.2">
      <c r="A20223" s="2">
        <v>43186</v>
      </c>
      <c r="B20223" t="s">
        <v>163</v>
      </c>
      <c r="C20223" t="s">
        <v>254</v>
      </c>
      <c r="D20223" t="s">
        <v>115</v>
      </c>
      <c r="E20223" t="s">
        <v>115</v>
      </c>
      <c r="F20223">
        <v>119</v>
      </c>
      <c r="G20223">
        <v>145</v>
      </c>
      <c r="H20223">
        <v>269</v>
      </c>
      <c r="I20223">
        <v>190</v>
      </c>
      <c r="J20223">
        <v>2</v>
      </c>
      <c r="K20223">
        <v>0</v>
      </c>
      <c r="L20223" t="s">
        <v>570</v>
      </c>
      <c r="M20223" t="s">
        <v>1074</v>
      </c>
      <c r="N20223" t="s">
        <v>163</v>
      </c>
      <c r="O20223" t="s">
        <v>22</v>
      </c>
      <c r="P20223" t="s">
        <v>23</v>
      </c>
      <c r="Q20223" t="s">
        <v>24</v>
      </c>
    </row>
    <row r="20224" spans="1:17" x14ac:dyDescent="0.2">
      <c r="A20224" s="2">
        <v>43186</v>
      </c>
      <c r="B20224" t="s">
        <v>1692</v>
      </c>
      <c r="C20224" t="s">
        <v>224</v>
      </c>
      <c r="D20224" t="s">
        <v>50</v>
      </c>
      <c r="E20224" t="s">
        <v>36</v>
      </c>
      <c r="F20224">
        <v>176</v>
      </c>
      <c r="G20224">
        <v>56</v>
      </c>
      <c r="H20224">
        <v>97</v>
      </c>
      <c r="I20224">
        <v>587</v>
      </c>
      <c r="J20224">
        <v>2</v>
      </c>
      <c r="K20224">
        <v>0</v>
      </c>
      <c r="L20224" t="s">
        <v>28</v>
      </c>
      <c r="M20224" t="s">
        <v>1538</v>
      </c>
      <c r="N20224" t="s">
        <v>67</v>
      </c>
      <c r="O20224" t="s">
        <v>122</v>
      </c>
      <c r="P20224" t="s">
        <v>23</v>
      </c>
      <c r="Q20224" t="s">
        <v>24</v>
      </c>
    </row>
    <row r="20225" spans="1:17" x14ac:dyDescent="0.2">
      <c r="A20225" s="2">
        <v>43186</v>
      </c>
      <c r="B20225" t="s">
        <v>569</v>
      </c>
      <c r="C20225" t="s">
        <v>388</v>
      </c>
      <c r="D20225" t="s">
        <v>115</v>
      </c>
      <c r="E20225" t="s">
        <v>115</v>
      </c>
      <c r="F20225">
        <v>115</v>
      </c>
      <c r="G20225">
        <v>99</v>
      </c>
      <c r="H20225">
        <v>282</v>
      </c>
      <c r="I20225">
        <v>338</v>
      </c>
      <c r="J20225">
        <v>2</v>
      </c>
      <c r="K20225">
        <v>1</v>
      </c>
      <c r="L20225" t="s">
        <v>570</v>
      </c>
      <c r="M20225" t="s">
        <v>1109</v>
      </c>
      <c r="N20225" t="s">
        <v>569</v>
      </c>
      <c r="O20225" t="s">
        <v>22</v>
      </c>
      <c r="P20225" t="s">
        <v>23</v>
      </c>
      <c r="Q20225" t="s">
        <v>24</v>
      </c>
    </row>
    <row r="20226" spans="1:17" x14ac:dyDescent="0.2">
      <c r="A20226" s="2">
        <v>43186</v>
      </c>
      <c r="B20226" t="s">
        <v>649</v>
      </c>
      <c r="C20226" t="s">
        <v>212</v>
      </c>
      <c r="D20226" t="s">
        <v>115</v>
      </c>
      <c r="E20226" t="s">
        <v>115</v>
      </c>
      <c r="F20226">
        <v>183</v>
      </c>
      <c r="G20226">
        <v>197</v>
      </c>
      <c r="H20226">
        <v>82</v>
      </c>
      <c r="I20226">
        <v>31</v>
      </c>
      <c r="J20226">
        <v>2</v>
      </c>
      <c r="K20226">
        <v>2</v>
      </c>
      <c r="L20226" t="s">
        <v>28</v>
      </c>
      <c r="M20226" t="s">
        <v>982</v>
      </c>
      <c r="N20226" t="s">
        <v>649</v>
      </c>
      <c r="O20226" t="s">
        <v>22</v>
      </c>
      <c r="P20226" t="s">
        <v>23</v>
      </c>
      <c r="Q20226" t="s">
        <v>30</v>
      </c>
    </row>
    <row r="20227" spans="1:17" x14ac:dyDescent="0.2">
      <c r="A20227" s="2">
        <v>43186</v>
      </c>
      <c r="B20227" t="s">
        <v>464</v>
      </c>
      <c r="C20227" t="s">
        <v>391</v>
      </c>
      <c r="D20227" t="s">
        <v>115</v>
      </c>
      <c r="E20227" t="s">
        <v>115</v>
      </c>
      <c r="F20227">
        <v>87</v>
      </c>
      <c r="G20227">
        <v>178</v>
      </c>
      <c r="H20227">
        <v>390</v>
      </c>
      <c r="I20227">
        <v>95</v>
      </c>
      <c r="J20227">
        <v>2</v>
      </c>
      <c r="K20227">
        <v>1</v>
      </c>
      <c r="L20227" t="s">
        <v>570</v>
      </c>
      <c r="M20227" t="s">
        <v>465</v>
      </c>
      <c r="N20227" t="s">
        <v>464</v>
      </c>
      <c r="O20227" t="s">
        <v>22</v>
      </c>
      <c r="P20227" t="s">
        <v>23</v>
      </c>
      <c r="Q20227" t="s">
        <v>24</v>
      </c>
    </row>
    <row r="20228" spans="1:17" x14ac:dyDescent="0.2">
      <c r="A20228" s="2">
        <v>43186</v>
      </c>
      <c r="B20228" t="s">
        <v>97</v>
      </c>
      <c r="C20228" t="s">
        <v>69</v>
      </c>
      <c r="D20228" t="s">
        <v>50</v>
      </c>
      <c r="E20228" t="s">
        <v>50</v>
      </c>
      <c r="F20228">
        <v>83</v>
      </c>
      <c r="G20228">
        <v>28</v>
      </c>
      <c r="H20228">
        <v>405</v>
      </c>
      <c r="I20228">
        <v>825</v>
      </c>
      <c r="J20228">
        <v>0</v>
      </c>
      <c r="K20228">
        <v>4</v>
      </c>
      <c r="L20228" t="s">
        <v>28</v>
      </c>
      <c r="M20228" t="s">
        <v>97</v>
      </c>
      <c r="N20228" t="s">
        <v>97</v>
      </c>
      <c r="O20228" t="s">
        <v>22</v>
      </c>
      <c r="P20228" t="s">
        <v>23</v>
      </c>
      <c r="Q20228" t="s">
        <v>41</v>
      </c>
    </row>
    <row r="20229" spans="1:17" x14ac:dyDescent="0.2">
      <c r="A20229" s="2">
        <v>43186</v>
      </c>
      <c r="B20229" t="s">
        <v>629</v>
      </c>
      <c r="C20229" t="s">
        <v>979</v>
      </c>
      <c r="D20229" t="s">
        <v>36</v>
      </c>
      <c r="E20229" t="s">
        <v>115</v>
      </c>
      <c r="F20229">
        <v>150</v>
      </c>
      <c r="G20229">
        <v>188</v>
      </c>
      <c r="H20229">
        <v>161</v>
      </c>
      <c r="I20229">
        <v>63</v>
      </c>
      <c r="J20229">
        <v>7</v>
      </c>
      <c r="K20229">
        <v>0</v>
      </c>
      <c r="L20229" t="s">
        <v>570</v>
      </c>
      <c r="M20229" t="s">
        <v>925</v>
      </c>
      <c r="N20229" t="s">
        <v>629</v>
      </c>
      <c r="O20229" t="s">
        <v>22</v>
      </c>
      <c r="P20229" t="s">
        <v>23</v>
      </c>
      <c r="Q20229" t="s">
        <v>24</v>
      </c>
    </row>
    <row r="20230" spans="1:17" x14ac:dyDescent="0.2">
      <c r="A20230" s="2">
        <v>43186</v>
      </c>
      <c r="B20230" t="s">
        <v>26</v>
      </c>
      <c r="C20230" t="s">
        <v>274</v>
      </c>
      <c r="D20230" t="s">
        <v>27</v>
      </c>
      <c r="E20230" t="s">
        <v>50</v>
      </c>
      <c r="F20230">
        <v>17</v>
      </c>
      <c r="G20230">
        <v>15</v>
      </c>
      <c r="H20230">
        <v>1038</v>
      </c>
      <c r="I20230">
        <v>1052</v>
      </c>
      <c r="J20230">
        <v>0</v>
      </c>
      <c r="K20230">
        <v>1</v>
      </c>
      <c r="L20230" t="s">
        <v>28</v>
      </c>
      <c r="M20230" t="s">
        <v>1374</v>
      </c>
      <c r="N20230" t="s">
        <v>77</v>
      </c>
      <c r="O20230" t="s">
        <v>122</v>
      </c>
      <c r="P20230" t="s">
        <v>23</v>
      </c>
      <c r="Q20230" t="s">
        <v>41</v>
      </c>
    </row>
    <row r="20231" spans="1:17" x14ac:dyDescent="0.2">
      <c r="A20231" s="2">
        <v>43186</v>
      </c>
      <c r="B20231" t="s">
        <v>384</v>
      </c>
      <c r="C20231" t="s">
        <v>136</v>
      </c>
      <c r="D20231" t="s">
        <v>50</v>
      </c>
      <c r="E20231" t="s">
        <v>36</v>
      </c>
      <c r="F20231">
        <v>170</v>
      </c>
      <c r="G20231">
        <v>71</v>
      </c>
      <c r="H20231">
        <v>104</v>
      </c>
      <c r="I20231">
        <v>478</v>
      </c>
      <c r="J20231">
        <v>1</v>
      </c>
      <c r="K20231">
        <v>2</v>
      </c>
      <c r="L20231" t="s">
        <v>28</v>
      </c>
      <c r="M20231" t="s">
        <v>1632</v>
      </c>
      <c r="N20231" t="s">
        <v>67</v>
      </c>
      <c r="O20231" t="s">
        <v>122</v>
      </c>
      <c r="P20231" t="s">
        <v>23</v>
      </c>
      <c r="Q20231" t="s">
        <v>41</v>
      </c>
    </row>
    <row r="20232" spans="1:17" x14ac:dyDescent="0.2">
      <c r="A20232" s="2">
        <v>43186</v>
      </c>
      <c r="B20232" t="s">
        <v>898</v>
      </c>
      <c r="C20232" t="s">
        <v>404</v>
      </c>
      <c r="D20232" t="s">
        <v>115</v>
      </c>
      <c r="E20232" t="s">
        <v>36</v>
      </c>
      <c r="F20232">
        <v>189</v>
      </c>
      <c r="G20232">
        <v>158</v>
      </c>
      <c r="H20232">
        <v>48</v>
      </c>
      <c r="I20232">
        <v>133</v>
      </c>
      <c r="J20232">
        <v>0</v>
      </c>
      <c r="K20232">
        <v>2</v>
      </c>
      <c r="L20232" t="s">
        <v>28</v>
      </c>
      <c r="M20232" t="s">
        <v>1630</v>
      </c>
      <c r="N20232" t="s">
        <v>898</v>
      </c>
      <c r="O20232" t="s">
        <v>22</v>
      </c>
      <c r="P20232" t="s">
        <v>23</v>
      </c>
      <c r="Q20232" t="s">
        <v>41</v>
      </c>
    </row>
    <row r="20233" spans="1:17" x14ac:dyDescent="0.2">
      <c r="A20233" s="2">
        <v>43186</v>
      </c>
      <c r="B20233" t="s">
        <v>1279</v>
      </c>
      <c r="C20233" t="s">
        <v>180</v>
      </c>
      <c r="D20233" t="s">
        <v>50</v>
      </c>
      <c r="E20233" t="s">
        <v>50</v>
      </c>
      <c r="F20233">
        <v>46</v>
      </c>
      <c r="G20233">
        <v>38</v>
      </c>
      <c r="H20233">
        <v>675</v>
      </c>
      <c r="I20233">
        <v>729</v>
      </c>
      <c r="J20233">
        <v>2</v>
      </c>
      <c r="K20233">
        <v>2</v>
      </c>
      <c r="L20233" t="s">
        <v>28</v>
      </c>
      <c r="M20233" t="s">
        <v>1280</v>
      </c>
      <c r="N20233" t="s">
        <v>1279</v>
      </c>
      <c r="O20233" t="s">
        <v>22</v>
      </c>
      <c r="P20233" t="s">
        <v>23</v>
      </c>
      <c r="Q20233" t="s">
        <v>30</v>
      </c>
    </row>
    <row r="20234" spans="1:17" x14ac:dyDescent="0.2">
      <c r="A20234" s="2">
        <v>43186</v>
      </c>
      <c r="B20234" t="s">
        <v>110</v>
      </c>
      <c r="C20234" t="s">
        <v>449</v>
      </c>
      <c r="D20234" t="s">
        <v>36</v>
      </c>
      <c r="E20234" t="s">
        <v>115</v>
      </c>
      <c r="F20234">
        <v>42</v>
      </c>
      <c r="G20234">
        <v>72</v>
      </c>
      <c r="H20234">
        <v>693</v>
      </c>
      <c r="I20234">
        <v>451</v>
      </c>
      <c r="J20234">
        <v>2</v>
      </c>
      <c r="K20234">
        <v>0</v>
      </c>
      <c r="L20234" t="s">
        <v>28</v>
      </c>
      <c r="M20234" t="s">
        <v>112</v>
      </c>
      <c r="N20234" t="s">
        <v>110</v>
      </c>
      <c r="O20234" t="s">
        <v>22</v>
      </c>
      <c r="P20234" t="s">
        <v>23</v>
      </c>
      <c r="Q20234" t="s">
        <v>24</v>
      </c>
    </row>
    <row r="20235" spans="1:17" x14ac:dyDescent="0.2">
      <c r="A20235" s="2">
        <v>43186</v>
      </c>
      <c r="B20235" t="s">
        <v>352</v>
      </c>
      <c r="C20235" t="s">
        <v>405</v>
      </c>
      <c r="D20235" t="s">
        <v>36</v>
      </c>
      <c r="E20235" t="s">
        <v>36</v>
      </c>
      <c r="F20235">
        <v>111</v>
      </c>
      <c r="G20235">
        <v>144</v>
      </c>
      <c r="H20235">
        <v>302</v>
      </c>
      <c r="I20235">
        <v>192</v>
      </c>
      <c r="J20235">
        <v>2</v>
      </c>
      <c r="K20235">
        <v>1</v>
      </c>
      <c r="L20235" t="s">
        <v>28</v>
      </c>
      <c r="M20235" t="s">
        <v>371</v>
      </c>
      <c r="N20235" t="s">
        <v>352</v>
      </c>
      <c r="O20235" t="s">
        <v>22</v>
      </c>
      <c r="P20235" t="s">
        <v>23</v>
      </c>
      <c r="Q20235" t="s">
        <v>24</v>
      </c>
    </row>
    <row r="20236" spans="1:17" x14ac:dyDescent="0.2">
      <c r="A20236" s="2">
        <v>43186</v>
      </c>
      <c r="B20236" t="s">
        <v>239</v>
      </c>
      <c r="C20236" t="s">
        <v>913</v>
      </c>
      <c r="D20236" t="s">
        <v>115</v>
      </c>
      <c r="E20236" t="s">
        <v>115</v>
      </c>
      <c r="F20236">
        <v>103</v>
      </c>
      <c r="G20236">
        <v>73</v>
      </c>
      <c r="H20236">
        <v>331</v>
      </c>
      <c r="I20236">
        <v>449</v>
      </c>
      <c r="J20236">
        <v>1</v>
      </c>
      <c r="K20236">
        <v>0</v>
      </c>
      <c r="L20236" t="s">
        <v>570</v>
      </c>
      <c r="M20236" t="s">
        <v>240</v>
      </c>
      <c r="N20236" t="s">
        <v>239</v>
      </c>
      <c r="O20236" t="s">
        <v>22</v>
      </c>
      <c r="P20236" t="s">
        <v>23</v>
      </c>
      <c r="Q20236" t="s">
        <v>24</v>
      </c>
    </row>
    <row r="20237" spans="1:17" x14ac:dyDescent="0.2">
      <c r="A20237" s="2">
        <v>43186</v>
      </c>
      <c r="B20237" t="s">
        <v>42</v>
      </c>
      <c r="C20237" t="s">
        <v>76</v>
      </c>
      <c r="D20237" t="s">
        <v>19</v>
      </c>
      <c r="E20237" t="s">
        <v>50</v>
      </c>
      <c r="F20237">
        <v>11</v>
      </c>
      <c r="G20237">
        <v>18</v>
      </c>
      <c r="H20237">
        <v>1128</v>
      </c>
      <c r="I20237">
        <v>1026</v>
      </c>
      <c r="J20237">
        <v>3</v>
      </c>
      <c r="K20237">
        <v>1</v>
      </c>
      <c r="L20237" t="s">
        <v>28</v>
      </c>
      <c r="M20237" t="s">
        <v>1415</v>
      </c>
      <c r="N20237" t="s">
        <v>77</v>
      </c>
      <c r="O20237" t="s">
        <v>122</v>
      </c>
      <c r="P20237" t="s">
        <v>23</v>
      </c>
      <c r="Q20237" t="s">
        <v>24</v>
      </c>
    </row>
    <row r="20238" spans="1:17" x14ac:dyDescent="0.2">
      <c r="A20238" s="2">
        <v>43186</v>
      </c>
      <c r="B20238" t="s">
        <v>572</v>
      </c>
      <c r="C20238" t="s">
        <v>602</v>
      </c>
      <c r="D20238" t="s">
        <v>115</v>
      </c>
      <c r="E20238" t="s">
        <v>115</v>
      </c>
      <c r="F20238">
        <v>122</v>
      </c>
      <c r="G20238">
        <v>124</v>
      </c>
      <c r="H20238">
        <v>264</v>
      </c>
      <c r="I20238">
        <v>255</v>
      </c>
      <c r="J20238">
        <v>2</v>
      </c>
      <c r="K20238">
        <v>1</v>
      </c>
      <c r="L20238" t="s">
        <v>570</v>
      </c>
      <c r="M20238" t="s">
        <v>764</v>
      </c>
      <c r="N20238" t="s">
        <v>572</v>
      </c>
      <c r="O20238" t="s">
        <v>22</v>
      </c>
      <c r="P20238" t="s">
        <v>23</v>
      </c>
      <c r="Q20238" t="s">
        <v>24</v>
      </c>
    </row>
    <row r="20239" spans="1:17" x14ac:dyDescent="0.2">
      <c r="A20239" s="2">
        <v>43186</v>
      </c>
      <c r="B20239" t="s">
        <v>90</v>
      </c>
      <c r="C20239" t="s">
        <v>133</v>
      </c>
      <c r="D20239" t="s">
        <v>50</v>
      </c>
      <c r="E20239" t="s">
        <v>115</v>
      </c>
      <c r="F20239">
        <v>6</v>
      </c>
      <c r="G20239">
        <v>59</v>
      </c>
      <c r="H20239">
        <v>1228</v>
      </c>
      <c r="I20239">
        <v>553</v>
      </c>
      <c r="J20239">
        <v>3</v>
      </c>
      <c r="K20239">
        <v>2</v>
      </c>
      <c r="L20239" t="s">
        <v>28</v>
      </c>
      <c r="M20239" t="s">
        <v>713</v>
      </c>
      <c r="N20239" t="s">
        <v>90</v>
      </c>
      <c r="O20239" t="s">
        <v>22</v>
      </c>
      <c r="P20239" t="s">
        <v>23</v>
      </c>
      <c r="Q20239" t="s">
        <v>24</v>
      </c>
    </row>
    <row r="20240" spans="1:17" x14ac:dyDescent="0.2">
      <c r="A20240" s="2">
        <v>43186</v>
      </c>
      <c r="B20240" t="s">
        <v>92</v>
      </c>
      <c r="C20240" t="s">
        <v>52</v>
      </c>
      <c r="D20240" t="s">
        <v>50</v>
      </c>
      <c r="E20240" t="s">
        <v>50</v>
      </c>
      <c r="F20240">
        <v>36</v>
      </c>
      <c r="G20240">
        <v>19</v>
      </c>
      <c r="H20240">
        <v>748</v>
      </c>
      <c r="I20240">
        <v>1001</v>
      </c>
      <c r="J20240">
        <v>1</v>
      </c>
      <c r="K20240">
        <v>0</v>
      </c>
      <c r="L20240" t="s">
        <v>28</v>
      </c>
      <c r="M20240" t="s">
        <v>1085</v>
      </c>
      <c r="N20240" t="s">
        <v>92</v>
      </c>
      <c r="O20240" t="s">
        <v>22</v>
      </c>
      <c r="P20240" t="s">
        <v>23</v>
      </c>
      <c r="Q20240" t="s">
        <v>24</v>
      </c>
    </row>
    <row r="20241" spans="1:17" x14ac:dyDescent="0.2">
      <c r="A20241" s="2">
        <v>43186</v>
      </c>
      <c r="B20241" t="s">
        <v>95</v>
      </c>
      <c r="C20241" t="s">
        <v>67</v>
      </c>
      <c r="D20241" t="s">
        <v>50</v>
      </c>
      <c r="E20241" t="s">
        <v>50</v>
      </c>
      <c r="F20241">
        <v>63</v>
      </c>
      <c r="G20241">
        <v>9</v>
      </c>
      <c r="H20241">
        <v>530</v>
      </c>
      <c r="I20241">
        <v>1185</v>
      </c>
      <c r="J20241">
        <v>1</v>
      </c>
      <c r="K20241">
        <v>3</v>
      </c>
      <c r="L20241" t="s">
        <v>28</v>
      </c>
      <c r="M20241" t="s">
        <v>1179</v>
      </c>
      <c r="N20241" t="s">
        <v>95</v>
      </c>
      <c r="O20241" t="s">
        <v>22</v>
      </c>
      <c r="P20241" t="s">
        <v>23</v>
      </c>
      <c r="Q20241" t="s">
        <v>41</v>
      </c>
    </row>
    <row r="20242" spans="1:17" x14ac:dyDescent="0.2">
      <c r="A20242" s="2">
        <v>43186</v>
      </c>
      <c r="B20242" t="s">
        <v>1204</v>
      </c>
      <c r="C20242" t="s">
        <v>135</v>
      </c>
      <c r="D20242" t="s">
        <v>50</v>
      </c>
      <c r="E20242" t="s">
        <v>36</v>
      </c>
      <c r="F20242">
        <v>34</v>
      </c>
      <c r="G20242">
        <v>52</v>
      </c>
      <c r="H20242">
        <v>779</v>
      </c>
      <c r="I20242">
        <v>609</v>
      </c>
      <c r="J20242">
        <v>2</v>
      </c>
      <c r="K20242">
        <v>0</v>
      </c>
      <c r="L20242" t="s">
        <v>28</v>
      </c>
      <c r="M20242" t="s">
        <v>91</v>
      </c>
      <c r="N20242" t="s">
        <v>89</v>
      </c>
      <c r="O20242" t="s">
        <v>122</v>
      </c>
      <c r="P20242" t="s">
        <v>23</v>
      </c>
      <c r="Q20242" t="s">
        <v>24</v>
      </c>
    </row>
    <row r="20243" spans="1:17" x14ac:dyDescent="0.2">
      <c r="A20243" s="2">
        <v>43186</v>
      </c>
      <c r="B20243" t="s">
        <v>419</v>
      </c>
      <c r="C20243" t="s">
        <v>46</v>
      </c>
      <c r="D20243" t="s">
        <v>36</v>
      </c>
      <c r="E20243" t="s">
        <v>36</v>
      </c>
      <c r="F20243">
        <v>191</v>
      </c>
      <c r="G20243">
        <v>133</v>
      </c>
      <c r="H20243">
        <v>43</v>
      </c>
      <c r="I20243">
        <v>226</v>
      </c>
      <c r="J20243">
        <v>0</v>
      </c>
      <c r="K20243">
        <v>0</v>
      </c>
      <c r="L20243" t="s">
        <v>28</v>
      </c>
      <c r="M20243" t="s">
        <v>441</v>
      </c>
      <c r="N20243" t="s">
        <v>419</v>
      </c>
      <c r="O20243" t="s">
        <v>22</v>
      </c>
      <c r="P20243" t="s">
        <v>23</v>
      </c>
      <c r="Q20243" t="s">
        <v>30</v>
      </c>
    </row>
    <row r="20244" spans="1:17" x14ac:dyDescent="0.2">
      <c r="A20244" s="2">
        <v>43186</v>
      </c>
      <c r="B20244" t="s">
        <v>249</v>
      </c>
      <c r="C20244" t="s">
        <v>317</v>
      </c>
      <c r="D20244" t="s">
        <v>50</v>
      </c>
      <c r="E20244" t="s">
        <v>50</v>
      </c>
      <c r="F20244">
        <v>62</v>
      </c>
      <c r="G20244">
        <v>93</v>
      </c>
      <c r="H20244">
        <v>536</v>
      </c>
      <c r="I20244">
        <v>375</v>
      </c>
      <c r="J20244">
        <v>0</v>
      </c>
      <c r="K20244">
        <v>2</v>
      </c>
      <c r="L20244" t="s">
        <v>28</v>
      </c>
      <c r="M20244" t="s">
        <v>529</v>
      </c>
      <c r="N20244" t="s">
        <v>249</v>
      </c>
      <c r="O20244" t="s">
        <v>22</v>
      </c>
      <c r="P20244" t="s">
        <v>23</v>
      </c>
      <c r="Q20244" t="s">
        <v>41</v>
      </c>
    </row>
    <row r="20245" spans="1:17" x14ac:dyDescent="0.2">
      <c r="A20245" s="2">
        <v>43186</v>
      </c>
      <c r="B20245" t="s">
        <v>106</v>
      </c>
      <c r="C20245" t="s">
        <v>39</v>
      </c>
      <c r="D20245" t="s">
        <v>50</v>
      </c>
      <c r="E20245" t="s">
        <v>19</v>
      </c>
      <c r="F20245">
        <v>6</v>
      </c>
      <c r="G20245">
        <v>4</v>
      </c>
      <c r="H20245">
        <v>1228</v>
      </c>
      <c r="I20245">
        <v>1359</v>
      </c>
      <c r="J20245">
        <v>6</v>
      </c>
      <c r="K20245">
        <v>1</v>
      </c>
      <c r="L20245" t="s">
        <v>28</v>
      </c>
      <c r="M20245" t="s">
        <v>523</v>
      </c>
      <c r="N20245" t="s">
        <v>106</v>
      </c>
      <c r="O20245" t="s">
        <v>22</v>
      </c>
      <c r="P20245" t="s">
        <v>23</v>
      </c>
      <c r="Q20245" t="s">
        <v>24</v>
      </c>
    </row>
    <row r="20246" spans="1:17" x14ac:dyDescent="0.2">
      <c r="A20246" s="2">
        <v>43186</v>
      </c>
      <c r="B20246" t="s">
        <v>53</v>
      </c>
      <c r="C20246" t="s">
        <v>531</v>
      </c>
      <c r="D20246" t="s">
        <v>50</v>
      </c>
      <c r="E20246" t="s">
        <v>27</v>
      </c>
      <c r="F20246">
        <v>8</v>
      </c>
      <c r="G20246">
        <v>53</v>
      </c>
      <c r="H20246">
        <v>1196</v>
      </c>
      <c r="I20246">
        <v>605</v>
      </c>
      <c r="J20246">
        <v>6</v>
      </c>
      <c r="K20246">
        <v>0</v>
      </c>
      <c r="L20246" t="s">
        <v>28</v>
      </c>
      <c r="M20246" t="s">
        <v>714</v>
      </c>
      <c r="N20246" t="s">
        <v>53</v>
      </c>
      <c r="O20246" t="s">
        <v>22</v>
      </c>
      <c r="P20246" t="s">
        <v>23</v>
      </c>
      <c r="Q20246" t="s">
        <v>24</v>
      </c>
    </row>
    <row r="20247" spans="1:17" x14ac:dyDescent="0.2">
      <c r="A20247" s="2">
        <v>43186</v>
      </c>
      <c r="B20247" t="s">
        <v>638</v>
      </c>
      <c r="C20247" t="s">
        <v>443</v>
      </c>
      <c r="D20247" t="s">
        <v>115</v>
      </c>
      <c r="E20247" t="s">
        <v>115</v>
      </c>
      <c r="F20247">
        <v>134</v>
      </c>
      <c r="G20247">
        <v>171</v>
      </c>
      <c r="H20247">
        <v>225</v>
      </c>
      <c r="I20247">
        <v>103</v>
      </c>
      <c r="J20247">
        <v>1</v>
      </c>
      <c r="K20247">
        <v>0</v>
      </c>
      <c r="L20247" t="s">
        <v>570</v>
      </c>
      <c r="M20247" t="s">
        <v>1170</v>
      </c>
      <c r="N20247" t="s">
        <v>638</v>
      </c>
      <c r="O20247" t="s">
        <v>22</v>
      </c>
      <c r="P20247" t="s">
        <v>23</v>
      </c>
      <c r="Q20247" t="s">
        <v>24</v>
      </c>
    </row>
    <row r="20248" spans="1:17" x14ac:dyDescent="0.2">
      <c r="A20248" s="2">
        <v>43186</v>
      </c>
      <c r="B20248" t="s">
        <v>211</v>
      </c>
      <c r="C20248" t="s">
        <v>890</v>
      </c>
      <c r="D20248" t="s">
        <v>36</v>
      </c>
      <c r="E20248" t="s">
        <v>36</v>
      </c>
      <c r="F20248">
        <v>146</v>
      </c>
      <c r="G20248">
        <v>39</v>
      </c>
      <c r="H20248">
        <v>185</v>
      </c>
      <c r="I20248">
        <v>728</v>
      </c>
      <c r="J20248">
        <v>2</v>
      </c>
      <c r="K20248">
        <v>0</v>
      </c>
      <c r="L20248" t="s">
        <v>28</v>
      </c>
      <c r="M20248" t="s">
        <v>373</v>
      </c>
      <c r="N20248" t="s">
        <v>211</v>
      </c>
      <c r="O20248" t="s">
        <v>22</v>
      </c>
      <c r="P20248" t="s">
        <v>23</v>
      </c>
      <c r="Q20248" t="s">
        <v>24</v>
      </c>
    </row>
    <row r="20249" spans="1:17" x14ac:dyDescent="0.2">
      <c r="A20249" s="2">
        <v>43186</v>
      </c>
      <c r="B20249" t="s">
        <v>128</v>
      </c>
      <c r="C20249" t="s">
        <v>131</v>
      </c>
      <c r="D20249" t="s">
        <v>36</v>
      </c>
      <c r="E20249" t="s">
        <v>27</v>
      </c>
      <c r="F20249">
        <v>23</v>
      </c>
      <c r="G20249">
        <v>26</v>
      </c>
      <c r="H20249">
        <v>919</v>
      </c>
      <c r="I20249">
        <v>871</v>
      </c>
      <c r="J20249">
        <v>1</v>
      </c>
      <c r="K20249">
        <v>0</v>
      </c>
      <c r="L20249" t="s">
        <v>28</v>
      </c>
      <c r="M20249" t="s">
        <v>780</v>
      </c>
      <c r="N20249" t="s">
        <v>67</v>
      </c>
      <c r="O20249" t="s">
        <v>122</v>
      </c>
      <c r="P20249" t="s">
        <v>23</v>
      </c>
      <c r="Q20249" t="s">
        <v>24</v>
      </c>
    </row>
    <row r="20250" spans="1:17" x14ac:dyDescent="0.2">
      <c r="A20250" s="2">
        <v>43186</v>
      </c>
      <c r="B20250" t="s">
        <v>208</v>
      </c>
      <c r="C20250" t="s">
        <v>250</v>
      </c>
      <c r="D20250" t="s">
        <v>36</v>
      </c>
      <c r="E20250" t="s">
        <v>36</v>
      </c>
      <c r="F20250">
        <v>78</v>
      </c>
      <c r="G20250">
        <v>123</v>
      </c>
      <c r="H20250">
        <v>435</v>
      </c>
      <c r="I20250">
        <v>263</v>
      </c>
      <c r="J20250">
        <v>0</v>
      </c>
      <c r="K20250">
        <v>0</v>
      </c>
      <c r="L20250" t="s">
        <v>28</v>
      </c>
      <c r="M20250" t="s">
        <v>398</v>
      </c>
      <c r="N20250" t="s">
        <v>208</v>
      </c>
      <c r="O20250" t="s">
        <v>22</v>
      </c>
      <c r="P20250" t="s">
        <v>23</v>
      </c>
      <c r="Q20250" t="s">
        <v>30</v>
      </c>
    </row>
    <row r="20251" spans="1:17" x14ac:dyDescent="0.2">
      <c r="A20251" s="2">
        <v>43186</v>
      </c>
      <c r="B20251" t="s">
        <v>168</v>
      </c>
      <c r="C20251" t="s">
        <v>143</v>
      </c>
      <c r="D20251" t="s">
        <v>50</v>
      </c>
      <c r="E20251" t="s">
        <v>115</v>
      </c>
      <c r="F20251">
        <v>35</v>
      </c>
      <c r="G20251">
        <v>55</v>
      </c>
      <c r="H20251">
        <v>777</v>
      </c>
      <c r="I20251">
        <v>593</v>
      </c>
      <c r="J20251">
        <v>2</v>
      </c>
      <c r="K20251">
        <v>1</v>
      </c>
      <c r="L20251" t="s">
        <v>28</v>
      </c>
      <c r="M20251" t="s">
        <v>840</v>
      </c>
      <c r="N20251" t="s">
        <v>147</v>
      </c>
      <c r="O20251" t="s">
        <v>122</v>
      </c>
      <c r="P20251" t="s">
        <v>23</v>
      </c>
      <c r="Q20251" t="s">
        <v>24</v>
      </c>
    </row>
    <row r="20252" spans="1:17" x14ac:dyDescent="0.2">
      <c r="A20252" s="2">
        <v>43186</v>
      </c>
      <c r="B20252" t="s">
        <v>77</v>
      </c>
      <c r="C20252" t="s">
        <v>38</v>
      </c>
      <c r="D20252" t="s">
        <v>27</v>
      </c>
      <c r="E20252" t="s">
        <v>19</v>
      </c>
      <c r="F20252">
        <v>25</v>
      </c>
      <c r="G20252">
        <v>30</v>
      </c>
      <c r="H20252">
        <v>875</v>
      </c>
      <c r="I20252">
        <v>816</v>
      </c>
      <c r="J20252">
        <v>1</v>
      </c>
      <c r="K20252">
        <v>0</v>
      </c>
      <c r="L20252" t="s">
        <v>28</v>
      </c>
      <c r="M20252" t="s">
        <v>1208</v>
      </c>
      <c r="N20252" t="s">
        <v>77</v>
      </c>
      <c r="O20252" t="s">
        <v>22</v>
      </c>
      <c r="P20252" t="s">
        <v>23</v>
      </c>
      <c r="Q20252" t="s">
        <v>24</v>
      </c>
    </row>
    <row r="20253" spans="1:17" x14ac:dyDescent="0.2">
      <c r="A20253" s="2">
        <v>43186</v>
      </c>
      <c r="B20253" t="s">
        <v>389</v>
      </c>
      <c r="C20253" t="s">
        <v>459</v>
      </c>
      <c r="D20253" t="s">
        <v>115</v>
      </c>
      <c r="E20253" t="s">
        <v>115</v>
      </c>
      <c r="F20253">
        <v>140</v>
      </c>
      <c r="G20253">
        <v>165</v>
      </c>
      <c r="H20253">
        <v>210</v>
      </c>
      <c r="I20253">
        <v>115</v>
      </c>
      <c r="J20253">
        <v>2</v>
      </c>
      <c r="K20253">
        <v>1</v>
      </c>
      <c r="L20253" t="s">
        <v>570</v>
      </c>
      <c r="M20253" t="s">
        <v>165</v>
      </c>
      <c r="N20253" t="s">
        <v>166</v>
      </c>
      <c r="O20253" t="s">
        <v>122</v>
      </c>
      <c r="P20253" t="s">
        <v>23</v>
      </c>
      <c r="Q20253" t="s">
        <v>24</v>
      </c>
    </row>
    <row r="20254" spans="1:17" x14ac:dyDescent="0.2">
      <c r="A20254" s="2">
        <v>43191</v>
      </c>
      <c r="B20254" t="s">
        <v>391</v>
      </c>
      <c r="C20254" t="s">
        <v>979</v>
      </c>
      <c r="D20254" t="s">
        <v>115</v>
      </c>
      <c r="E20254" t="s">
        <v>115</v>
      </c>
      <c r="F20254">
        <v>178</v>
      </c>
      <c r="G20254">
        <v>188</v>
      </c>
      <c r="H20254">
        <v>95</v>
      </c>
      <c r="I20254">
        <v>63</v>
      </c>
      <c r="J20254">
        <v>7</v>
      </c>
      <c r="K20254">
        <v>0</v>
      </c>
      <c r="L20254" t="s">
        <v>28</v>
      </c>
      <c r="M20254" t="s">
        <v>392</v>
      </c>
      <c r="N20254" t="s">
        <v>391</v>
      </c>
      <c r="O20254" t="s">
        <v>22</v>
      </c>
      <c r="P20254" t="s">
        <v>23</v>
      </c>
      <c r="Q20254" t="s">
        <v>24</v>
      </c>
    </row>
    <row r="20255" spans="1:17" x14ac:dyDescent="0.2">
      <c r="A20255" s="2">
        <v>43208</v>
      </c>
      <c r="B20255" t="s">
        <v>282</v>
      </c>
      <c r="C20255" t="s">
        <v>531</v>
      </c>
      <c r="D20255" t="s">
        <v>19</v>
      </c>
      <c r="E20255" t="s">
        <v>27</v>
      </c>
      <c r="F20255">
        <v>92</v>
      </c>
      <c r="G20255">
        <v>55</v>
      </c>
      <c r="H20255">
        <v>374</v>
      </c>
      <c r="I20255">
        <v>574</v>
      </c>
      <c r="J20255">
        <v>0</v>
      </c>
      <c r="K20255">
        <v>1</v>
      </c>
      <c r="L20255" t="s">
        <v>28</v>
      </c>
      <c r="M20255" t="s">
        <v>1252</v>
      </c>
      <c r="N20255" t="s">
        <v>282</v>
      </c>
      <c r="O20255" t="s">
        <v>22</v>
      </c>
      <c r="P20255" t="s">
        <v>23</v>
      </c>
      <c r="Q20255" t="s">
        <v>41</v>
      </c>
    </row>
    <row r="20256" spans="1:17" x14ac:dyDescent="0.2">
      <c r="A20256" s="2">
        <v>43208</v>
      </c>
      <c r="B20256" t="s">
        <v>45</v>
      </c>
      <c r="C20256" t="s">
        <v>351</v>
      </c>
      <c r="D20256" t="s">
        <v>36</v>
      </c>
      <c r="E20256" t="s">
        <v>36</v>
      </c>
      <c r="F20256">
        <v>110</v>
      </c>
      <c r="G20256">
        <v>148</v>
      </c>
      <c r="H20256">
        <v>294</v>
      </c>
      <c r="I20256">
        <v>175</v>
      </c>
      <c r="J20256">
        <v>0</v>
      </c>
      <c r="K20256">
        <v>1</v>
      </c>
      <c r="L20256" t="s">
        <v>28</v>
      </c>
      <c r="M20256" t="s">
        <v>47</v>
      </c>
      <c r="N20256" t="s">
        <v>45</v>
      </c>
      <c r="O20256" t="s">
        <v>22</v>
      </c>
      <c r="P20256" t="s">
        <v>23</v>
      </c>
      <c r="Q20256" t="s">
        <v>41</v>
      </c>
    </row>
    <row r="20257" spans="1:17" x14ac:dyDescent="0.2">
      <c r="A20257" s="2">
        <v>43216</v>
      </c>
      <c r="B20257" t="s">
        <v>453</v>
      </c>
      <c r="C20257" t="s">
        <v>185</v>
      </c>
      <c r="D20257" t="s">
        <v>27</v>
      </c>
      <c r="E20257" t="s">
        <v>27</v>
      </c>
      <c r="F20257">
        <v>126</v>
      </c>
      <c r="G20257">
        <v>48</v>
      </c>
      <c r="H20257">
        <v>245</v>
      </c>
      <c r="I20257">
        <v>611</v>
      </c>
      <c r="J20257">
        <v>1</v>
      </c>
      <c r="K20257">
        <v>3</v>
      </c>
      <c r="L20257" t="s">
        <v>28</v>
      </c>
      <c r="M20257" t="s">
        <v>482</v>
      </c>
      <c r="N20257" t="s">
        <v>453</v>
      </c>
      <c r="O20257" t="s">
        <v>22</v>
      </c>
      <c r="P20257" t="s">
        <v>23</v>
      </c>
      <c r="Q20257" t="s">
        <v>41</v>
      </c>
    </row>
    <row r="20258" spans="1:17" x14ac:dyDescent="0.2">
      <c r="A20258" s="2">
        <v>43220</v>
      </c>
      <c r="B20258" t="s">
        <v>481</v>
      </c>
      <c r="C20258" t="s">
        <v>185</v>
      </c>
      <c r="D20258" t="s">
        <v>27</v>
      </c>
      <c r="E20258" t="s">
        <v>27</v>
      </c>
      <c r="F20258">
        <v>124</v>
      </c>
      <c r="G20258">
        <v>48</v>
      </c>
      <c r="H20258">
        <v>250</v>
      </c>
      <c r="I20258">
        <v>611</v>
      </c>
      <c r="J20258">
        <v>0</v>
      </c>
      <c r="K20258">
        <v>2</v>
      </c>
      <c r="L20258" t="s">
        <v>28</v>
      </c>
      <c r="M20258" t="s">
        <v>486</v>
      </c>
      <c r="N20258" t="s">
        <v>481</v>
      </c>
      <c r="O20258" t="s">
        <v>22</v>
      </c>
      <c r="P20258" t="s">
        <v>23</v>
      </c>
      <c r="Q20258" t="s">
        <v>41</v>
      </c>
    </row>
    <row r="20259" spans="1:17" x14ac:dyDescent="0.2">
      <c r="A20259" s="2">
        <v>43228</v>
      </c>
      <c r="B20259" t="s">
        <v>164</v>
      </c>
      <c r="C20259" t="s">
        <v>913</v>
      </c>
      <c r="D20259" t="s">
        <v>115</v>
      </c>
      <c r="E20259" t="s">
        <v>115</v>
      </c>
      <c r="F20259">
        <v>88</v>
      </c>
      <c r="G20259">
        <v>83</v>
      </c>
      <c r="H20259">
        <v>380</v>
      </c>
      <c r="I20259">
        <v>400</v>
      </c>
      <c r="J20259">
        <v>0</v>
      </c>
      <c r="K20259">
        <v>0</v>
      </c>
      <c r="L20259" t="s">
        <v>28</v>
      </c>
      <c r="M20259" t="s">
        <v>1711</v>
      </c>
      <c r="N20259" t="s">
        <v>164</v>
      </c>
      <c r="O20259" t="s">
        <v>22</v>
      </c>
      <c r="P20259" t="s">
        <v>23</v>
      </c>
      <c r="Q20259" t="s">
        <v>30</v>
      </c>
    </row>
    <row r="20260" spans="1:17" x14ac:dyDescent="0.2">
      <c r="A20260" s="2">
        <v>43229</v>
      </c>
      <c r="B20260" t="s">
        <v>150</v>
      </c>
      <c r="C20260" t="s">
        <v>113</v>
      </c>
      <c r="D20260" t="s">
        <v>36</v>
      </c>
      <c r="E20260" t="s">
        <v>115</v>
      </c>
      <c r="F20260">
        <v>62</v>
      </c>
      <c r="G20260">
        <v>70</v>
      </c>
      <c r="H20260">
        <v>516</v>
      </c>
      <c r="I20260">
        <v>444</v>
      </c>
      <c r="J20260">
        <v>0</v>
      </c>
      <c r="K20260">
        <v>2</v>
      </c>
      <c r="L20260" t="s">
        <v>28</v>
      </c>
      <c r="M20260" t="s">
        <v>1251</v>
      </c>
      <c r="N20260" t="s">
        <v>106</v>
      </c>
      <c r="O20260" t="s">
        <v>122</v>
      </c>
      <c r="P20260" t="s">
        <v>23</v>
      </c>
      <c r="Q20260" t="s">
        <v>41</v>
      </c>
    </row>
    <row r="20261" spans="1:17" x14ac:dyDescent="0.2">
      <c r="A20261" s="2">
        <v>43231</v>
      </c>
      <c r="B20261" t="s">
        <v>301</v>
      </c>
      <c r="C20261" t="s">
        <v>913</v>
      </c>
      <c r="D20261" t="s">
        <v>115</v>
      </c>
      <c r="E20261" t="s">
        <v>115</v>
      </c>
      <c r="F20261">
        <v>176</v>
      </c>
      <c r="G20261">
        <v>83</v>
      </c>
      <c r="H20261">
        <v>88</v>
      </c>
      <c r="I20261">
        <v>400</v>
      </c>
      <c r="J20261">
        <v>2</v>
      </c>
      <c r="K20261">
        <v>0</v>
      </c>
      <c r="L20261" t="s">
        <v>28</v>
      </c>
      <c r="M20261" t="s">
        <v>302</v>
      </c>
      <c r="N20261" t="s">
        <v>301</v>
      </c>
      <c r="O20261" t="s">
        <v>22</v>
      </c>
      <c r="P20261" t="s">
        <v>23</v>
      </c>
      <c r="Q20261" t="s">
        <v>24</v>
      </c>
    </row>
    <row r="20262" spans="1:17" x14ac:dyDescent="0.2">
      <c r="A20262" s="2">
        <v>43235</v>
      </c>
      <c r="B20262" t="s">
        <v>113</v>
      </c>
      <c r="C20262" t="s">
        <v>153</v>
      </c>
      <c r="D20262" t="s">
        <v>115</v>
      </c>
      <c r="E20262" t="s">
        <v>50</v>
      </c>
      <c r="F20262">
        <v>70</v>
      </c>
      <c r="G20262">
        <v>44</v>
      </c>
      <c r="H20262">
        <v>444</v>
      </c>
      <c r="I20262">
        <v>656</v>
      </c>
      <c r="J20262">
        <v>2</v>
      </c>
      <c r="K20262">
        <v>0</v>
      </c>
      <c r="L20262" t="s">
        <v>28</v>
      </c>
      <c r="M20262" t="s">
        <v>194</v>
      </c>
      <c r="N20262" t="s">
        <v>106</v>
      </c>
      <c r="O20262" t="s">
        <v>122</v>
      </c>
      <c r="P20262" t="s">
        <v>23</v>
      </c>
      <c r="Q20262" t="s">
        <v>24</v>
      </c>
    </row>
    <row r="20263" spans="1:17" x14ac:dyDescent="0.2">
      <c r="A20263" s="2">
        <v>43239</v>
      </c>
      <c r="B20263" t="s">
        <v>167</v>
      </c>
      <c r="C20263" t="s">
        <v>449</v>
      </c>
      <c r="D20263" t="s">
        <v>115</v>
      </c>
      <c r="E20263" t="s">
        <v>115</v>
      </c>
      <c r="F20263">
        <v>36</v>
      </c>
      <c r="G20263">
        <v>88</v>
      </c>
      <c r="H20263">
        <v>726</v>
      </c>
      <c r="I20263">
        <v>380</v>
      </c>
      <c r="J20263">
        <v>1</v>
      </c>
      <c r="K20263">
        <v>0</v>
      </c>
      <c r="L20263" t="s">
        <v>28</v>
      </c>
      <c r="M20263" t="s">
        <v>625</v>
      </c>
      <c r="N20263" t="s">
        <v>167</v>
      </c>
      <c r="O20263" t="s">
        <v>22</v>
      </c>
      <c r="P20263" t="s">
        <v>23</v>
      </c>
      <c r="Q20263" t="s">
        <v>24</v>
      </c>
    </row>
    <row r="20264" spans="1:17" x14ac:dyDescent="0.2">
      <c r="A20264" s="2">
        <v>43240</v>
      </c>
      <c r="B20264" t="s">
        <v>177</v>
      </c>
      <c r="C20264" t="s">
        <v>145</v>
      </c>
      <c r="D20264" t="s">
        <v>115</v>
      </c>
      <c r="E20264" t="s">
        <v>50</v>
      </c>
      <c r="F20264">
        <v>118</v>
      </c>
      <c r="G20264">
        <v>86</v>
      </c>
      <c r="H20264">
        <v>272</v>
      </c>
      <c r="I20264">
        <v>386</v>
      </c>
      <c r="J20264">
        <v>3</v>
      </c>
      <c r="K20264">
        <v>0</v>
      </c>
      <c r="L20264" t="s">
        <v>28</v>
      </c>
      <c r="M20264" t="s">
        <v>640</v>
      </c>
      <c r="N20264" t="s">
        <v>177</v>
      </c>
      <c r="O20264" t="s">
        <v>22</v>
      </c>
      <c r="P20264" t="s">
        <v>23</v>
      </c>
      <c r="Q20264" t="s">
        <v>24</v>
      </c>
    </row>
    <row r="20265" spans="1:17" x14ac:dyDescent="0.2">
      <c r="A20265" s="2">
        <v>43245</v>
      </c>
      <c r="B20265" t="s">
        <v>301</v>
      </c>
      <c r="C20265" t="s">
        <v>183</v>
      </c>
      <c r="D20265" t="s">
        <v>115</v>
      </c>
      <c r="E20265" t="s">
        <v>36</v>
      </c>
      <c r="F20265">
        <v>160</v>
      </c>
      <c r="G20265">
        <v>46</v>
      </c>
      <c r="H20265">
        <v>125</v>
      </c>
      <c r="I20265">
        <v>635</v>
      </c>
      <c r="J20265">
        <v>1</v>
      </c>
      <c r="K20265">
        <v>1</v>
      </c>
      <c r="L20265" t="s">
        <v>28</v>
      </c>
      <c r="M20265" t="s">
        <v>301</v>
      </c>
      <c r="N20265" t="s">
        <v>301</v>
      </c>
      <c r="O20265" t="s">
        <v>22</v>
      </c>
      <c r="P20265" t="s">
        <v>23</v>
      </c>
      <c r="Q20265" t="s">
        <v>30</v>
      </c>
    </row>
    <row r="20266" spans="1:17" x14ac:dyDescent="0.2">
      <c r="A20266" s="2">
        <v>43245</v>
      </c>
      <c r="B20266" t="s">
        <v>207</v>
      </c>
      <c r="C20266" t="s">
        <v>46</v>
      </c>
      <c r="D20266" t="s">
        <v>36</v>
      </c>
      <c r="E20266" t="s">
        <v>36</v>
      </c>
      <c r="F20266">
        <v>111</v>
      </c>
      <c r="G20266">
        <v>131</v>
      </c>
      <c r="H20266">
        <v>289</v>
      </c>
      <c r="I20266">
        <v>239</v>
      </c>
      <c r="J20266">
        <v>0</v>
      </c>
      <c r="K20266">
        <v>1</v>
      </c>
      <c r="L20266" t="s">
        <v>28</v>
      </c>
      <c r="M20266" t="s">
        <v>1578</v>
      </c>
      <c r="N20266" t="s">
        <v>207</v>
      </c>
      <c r="O20266" t="s">
        <v>22</v>
      </c>
      <c r="P20266" t="s">
        <v>23</v>
      </c>
      <c r="Q20266" t="s">
        <v>41</v>
      </c>
    </row>
    <row r="20267" spans="1:17" x14ac:dyDescent="0.2">
      <c r="A20267" s="2">
        <v>43246</v>
      </c>
      <c r="B20267" t="s">
        <v>182</v>
      </c>
      <c r="C20267" t="s">
        <v>213</v>
      </c>
      <c r="D20267" t="s">
        <v>115</v>
      </c>
      <c r="E20267" t="s">
        <v>115</v>
      </c>
      <c r="F20267">
        <v>73</v>
      </c>
      <c r="G20267">
        <v>135</v>
      </c>
      <c r="H20267">
        <v>431</v>
      </c>
      <c r="I20267">
        <v>226</v>
      </c>
      <c r="J20267">
        <v>1</v>
      </c>
      <c r="K20267">
        <v>0</v>
      </c>
      <c r="L20267" t="s">
        <v>28</v>
      </c>
      <c r="M20267" t="s">
        <v>1444</v>
      </c>
      <c r="N20267" t="s">
        <v>182</v>
      </c>
      <c r="O20267" t="s">
        <v>22</v>
      </c>
      <c r="P20267" t="s">
        <v>23</v>
      </c>
      <c r="Q20267" t="s">
        <v>24</v>
      </c>
    </row>
    <row r="20268" spans="1:17" x14ac:dyDescent="0.2">
      <c r="A20268" s="2">
        <v>43247</v>
      </c>
      <c r="B20268" t="s">
        <v>120</v>
      </c>
      <c r="C20268" t="s">
        <v>224</v>
      </c>
      <c r="D20268" t="s">
        <v>36</v>
      </c>
      <c r="E20268" t="s">
        <v>36</v>
      </c>
      <c r="F20268">
        <v>50</v>
      </c>
      <c r="G20268">
        <v>54</v>
      </c>
      <c r="H20268">
        <v>603</v>
      </c>
      <c r="I20268">
        <v>582</v>
      </c>
      <c r="J20268">
        <v>0</v>
      </c>
      <c r="K20268">
        <v>1</v>
      </c>
      <c r="L20268" t="s">
        <v>28</v>
      </c>
      <c r="M20268" t="s">
        <v>1632</v>
      </c>
      <c r="N20268" t="s">
        <v>67</v>
      </c>
      <c r="O20268" t="s">
        <v>122</v>
      </c>
      <c r="P20268" t="s">
        <v>23</v>
      </c>
      <c r="Q20268" t="s">
        <v>41</v>
      </c>
    </row>
    <row r="20269" spans="1:17" x14ac:dyDescent="0.2">
      <c r="A20269" s="2">
        <v>43247</v>
      </c>
      <c r="B20269" t="s">
        <v>237</v>
      </c>
      <c r="C20269" t="s">
        <v>660</v>
      </c>
      <c r="D20269" t="s">
        <v>36</v>
      </c>
      <c r="E20269" t="s">
        <v>36</v>
      </c>
      <c r="F20269">
        <v>109</v>
      </c>
      <c r="G20269">
        <v>115</v>
      </c>
      <c r="H20269">
        <v>298</v>
      </c>
      <c r="I20269">
        <v>282</v>
      </c>
      <c r="J20269">
        <v>3</v>
      </c>
      <c r="K20269">
        <v>3</v>
      </c>
      <c r="L20269" t="s">
        <v>28</v>
      </c>
      <c r="M20269" t="s">
        <v>366</v>
      </c>
      <c r="N20269" t="s">
        <v>237</v>
      </c>
      <c r="O20269" t="s">
        <v>22</v>
      </c>
      <c r="P20269" t="s">
        <v>23</v>
      </c>
      <c r="Q20269" t="s">
        <v>30</v>
      </c>
    </row>
    <row r="20270" spans="1:17" x14ac:dyDescent="0.2">
      <c r="A20270" s="2">
        <v>43247</v>
      </c>
      <c r="B20270" t="s">
        <v>378</v>
      </c>
      <c r="C20270" t="s">
        <v>296</v>
      </c>
      <c r="D20270" t="s">
        <v>36</v>
      </c>
      <c r="E20270" t="s">
        <v>36</v>
      </c>
      <c r="F20270">
        <v>114</v>
      </c>
      <c r="G20270">
        <v>106</v>
      </c>
      <c r="H20270">
        <v>284</v>
      </c>
      <c r="I20270">
        <v>311</v>
      </c>
      <c r="J20270">
        <v>2</v>
      </c>
      <c r="K20270">
        <v>1</v>
      </c>
      <c r="L20270" t="s">
        <v>716</v>
      </c>
      <c r="M20270" t="s">
        <v>1055</v>
      </c>
      <c r="N20270" t="s">
        <v>149</v>
      </c>
      <c r="O20270" t="s">
        <v>122</v>
      </c>
      <c r="P20270" t="s">
        <v>23</v>
      </c>
      <c r="Q20270" t="s">
        <v>24</v>
      </c>
    </row>
    <row r="20271" spans="1:17" x14ac:dyDescent="0.2">
      <c r="A20271" s="2">
        <v>43247</v>
      </c>
      <c r="B20271" t="s">
        <v>1284</v>
      </c>
      <c r="C20271" t="s">
        <v>419</v>
      </c>
      <c r="D20271" t="s">
        <v>36</v>
      </c>
      <c r="E20271" t="s">
        <v>36</v>
      </c>
      <c r="F20271">
        <v>142</v>
      </c>
      <c r="G20271">
        <v>194</v>
      </c>
      <c r="H20271">
        <v>194</v>
      </c>
      <c r="I20271">
        <v>36</v>
      </c>
      <c r="J20271">
        <v>1</v>
      </c>
      <c r="K20271">
        <v>1</v>
      </c>
      <c r="L20271" t="s">
        <v>716</v>
      </c>
      <c r="M20271" t="s">
        <v>1055</v>
      </c>
      <c r="N20271" t="s">
        <v>149</v>
      </c>
      <c r="O20271" t="s">
        <v>122</v>
      </c>
      <c r="P20271" t="s">
        <v>23</v>
      </c>
      <c r="Q20271" t="s">
        <v>30</v>
      </c>
    </row>
    <row r="20272" spans="1:17" x14ac:dyDescent="0.2">
      <c r="A20272" s="2">
        <v>43248</v>
      </c>
      <c r="B20272" t="s">
        <v>77</v>
      </c>
      <c r="C20272" t="s">
        <v>17</v>
      </c>
      <c r="D20272" t="s">
        <v>27</v>
      </c>
      <c r="E20272" t="s">
        <v>19</v>
      </c>
      <c r="F20272">
        <v>24</v>
      </c>
      <c r="G20272">
        <v>57</v>
      </c>
      <c r="H20272">
        <v>880</v>
      </c>
      <c r="I20272">
        <v>548</v>
      </c>
      <c r="J20272">
        <v>3</v>
      </c>
      <c r="K20272">
        <v>0</v>
      </c>
      <c r="L20272" t="s">
        <v>28</v>
      </c>
      <c r="M20272" t="s">
        <v>1452</v>
      </c>
      <c r="N20272" t="s">
        <v>77</v>
      </c>
      <c r="O20272" t="s">
        <v>22</v>
      </c>
      <c r="P20272" t="s">
        <v>23</v>
      </c>
      <c r="Q20272" t="s">
        <v>24</v>
      </c>
    </row>
    <row r="20273" spans="1:17" x14ac:dyDescent="0.2">
      <c r="A20273" s="2">
        <v>43248</v>
      </c>
      <c r="B20273" t="s">
        <v>135</v>
      </c>
      <c r="C20273" t="s">
        <v>890</v>
      </c>
      <c r="D20273" t="s">
        <v>36</v>
      </c>
      <c r="E20273" t="s">
        <v>36</v>
      </c>
      <c r="F20273">
        <v>47</v>
      </c>
      <c r="G20273">
        <v>38</v>
      </c>
      <c r="H20273">
        <v>635</v>
      </c>
      <c r="I20273">
        <v>711</v>
      </c>
      <c r="J20273">
        <v>1</v>
      </c>
      <c r="K20273">
        <v>1</v>
      </c>
      <c r="L20273" t="s">
        <v>28</v>
      </c>
      <c r="M20273" t="s">
        <v>930</v>
      </c>
      <c r="N20273" t="s">
        <v>135</v>
      </c>
      <c r="O20273" t="s">
        <v>22</v>
      </c>
      <c r="P20273" t="s">
        <v>23</v>
      </c>
      <c r="Q20273" t="s">
        <v>30</v>
      </c>
    </row>
    <row r="20274" spans="1:17" x14ac:dyDescent="0.2">
      <c r="A20274" s="2">
        <v>43248</v>
      </c>
      <c r="B20274" t="s">
        <v>207</v>
      </c>
      <c r="C20274" t="s">
        <v>802</v>
      </c>
      <c r="D20274" t="s">
        <v>36</v>
      </c>
      <c r="E20274" t="s">
        <v>36</v>
      </c>
      <c r="F20274">
        <v>111</v>
      </c>
      <c r="G20274">
        <v>145</v>
      </c>
      <c r="H20274">
        <v>289</v>
      </c>
      <c r="I20274">
        <v>189</v>
      </c>
      <c r="J20274">
        <v>1</v>
      </c>
      <c r="K20274">
        <v>0</v>
      </c>
      <c r="L20274" t="s">
        <v>28</v>
      </c>
      <c r="M20274" t="s">
        <v>1578</v>
      </c>
      <c r="N20274" t="s">
        <v>207</v>
      </c>
      <c r="O20274" t="s">
        <v>22</v>
      </c>
      <c r="P20274" t="s">
        <v>23</v>
      </c>
      <c r="Q20274" t="s">
        <v>24</v>
      </c>
    </row>
    <row r="20275" spans="1:17" x14ac:dyDescent="0.2">
      <c r="A20275" s="2">
        <v>43248</v>
      </c>
      <c r="B20275" t="s">
        <v>82</v>
      </c>
      <c r="C20275" t="s">
        <v>128</v>
      </c>
      <c r="D20275" t="s">
        <v>50</v>
      </c>
      <c r="E20275" t="s">
        <v>36</v>
      </c>
      <c r="F20275">
        <v>4</v>
      </c>
      <c r="G20275">
        <v>14</v>
      </c>
      <c r="H20275">
        <v>1306</v>
      </c>
      <c r="I20275">
        <v>1012</v>
      </c>
      <c r="J20275">
        <v>2</v>
      </c>
      <c r="K20275">
        <v>2</v>
      </c>
      <c r="L20275" t="s">
        <v>28</v>
      </c>
      <c r="M20275" t="s">
        <v>684</v>
      </c>
      <c r="N20275" t="s">
        <v>82</v>
      </c>
      <c r="O20275" t="s">
        <v>22</v>
      </c>
      <c r="P20275" t="s">
        <v>23</v>
      </c>
      <c r="Q20275" t="s">
        <v>30</v>
      </c>
    </row>
    <row r="20276" spans="1:17" x14ac:dyDescent="0.2">
      <c r="A20276" s="2">
        <v>43248</v>
      </c>
      <c r="B20276" t="s">
        <v>119</v>
      </c>
      <c r="C20276" t="s">
        <v>113</v>
      </c>
      <c r="D20276" t="s">
        <v>50</v>
      </c>
      <c r="E20276" t="s">
        <v>115</v>
      </c>
      <c r="F20276">
        <v>20</v>
      </c>
      <c r="G20276">
        <v>67</v>
      </c>
      <c r="H20276">
        <v>947</v>
      </c>
      <c r="I20276">
        <v>461</v>
      </c>
      <c r="J20276">
        <v>2</v>
      </c>
      <c r="K20276">
        <v>1</v>
      </c>
      <c r="L20276" t="s">
        <v>28</v>
      </c>
      <c r="M20276" t="s">
        <v>838</v>
      </c>
      <c r="N20276" t="s">
        <v>53</v>
      </c>
      <c r="O20276" t="s">
        <v>122</v>
      </c>
      <c r="P20276" t="s">
        <v>23</v>
      </c>
      <c r="Q20276" t="s">
        <v>24</v>
      </c>
    </row>
    <row r="20277" spans="1:17" x14ac:dyDescent="0.2">
      <c r="A20277" s="2">
        <v>43248</v>
      </c>
      <c r="B20277" t="s">
        <v>67</v>
      </c>
      <c r="C20277" t="s">
        <v>98</v>
      </c>
      <c r="D20277" t="s">
        <v>50</v>
      </c>
      <c r="E20277" t="s">
        <v>50</v>
      </c>
      <c r="F20277">
        <v>7</v>
      </c>
      <c r="G20277">
        <v>31</v>
      </c>
      <c r="H20277">
        <v>1166</v>
      </c>
      <c r="I20277">
        <v>775</v>
      </c>
      <c r="J20277">
        <v>2</v>
      </c>
      <c r="K20277">
        <v>0</v>
      </c>
      <c r="L20277" t="s">
        <v>28</v>
      </c>
      <c r="M20277" t="s">
        <v>769</v>
      </c>
      <c r="N20277" t="s">
        <v>67</v>
      </c>
      <c r="O20277" t="s">
        <v>22</v>
      </c>
      <c r="P20277" t="s">
        <v>23</v>
      </c>
      <c r="Q20277" t="s">
        <v>24</v>
      </c>
    </row>
    <row r="20278" spans="1:17" x14ac:dyDescent="0.2">
      <c r="A20278" s="2">
        <v>43248</v>
      </c>
      <c r="B20278" t="s">
        <v>26</v>
      </c>
      <c r="C20278" t="s">
        <v>161</v>
      </c>
      <c r="D20278" t="s">
        <v>27</v>
      </c>
      <c r="E20278" t="s">
        <v>50</v>
      </c>
      <c r="F20278">
        <v>15</v>
      </c>
      <c r="G20278">
        <v>21</v>
      </c>
      <c r="H20278">
        <v>1008</v>
      </c>
      <c r="I20278">
        <v>931</v>
      </c>
      <c r="J20278">
        <v>0</v>
      </c>
      <c r="K20278">
        <v>0</v>
      </c>
      <c r="L20278" t="s">
        <v>28</v>
      </c>
      <c r="M20278" t="s">
        <v>335</v>
      </c>
      <c r="N20278" t="s">
        <v>77</v>
      </c>
      <c r="O20278" t="s">
        <v>122</v>
      </c>
      <c r="P20278" t="s">
        <v>23</v>
      </c>
      <c r="Q20278" t="s">
        <v>30</v>
      </c>
    </row>
    <row r="20279" spans="1:17" x14ac:dyDescent="0.2">
      <c r="A20279" s="2">
        <v>43248</v>
      </c>
      <c r="B20279" t="s">
        <v>180</v>
      </c>
      <c r="C20279" t="s">
        <v>167</v>
      </c>
      <c r="D20279" t="s">
        <v>50</v>
      </c>
      <c r="E20279" t="s">
        <v>115</v>
      </c>
      <c r="F20279">
        <v>37</v>
      </c>
      <c r="G20279">
        <v>36</v>
      </c>
      <c r="H20279">
        <v>714</v>
      </c>
      <c r="I20279">
        <v>726</v>
      </c>
      <c r="J20279">
        <v>2</v>
      </c>
      <c r="K20279">
        <v>1</v>
      </c>
      <c r="L20279" t="s">
        <v>28</v>
      </c>
      <c r="M20279" t="s">
        <v>181</v>
      </c>
      <c r="N20279" t="s">
        <v>180</v>
      </c>
      <c r="O20279" t="s">
        <v>22</v>
      </c>
      <c r="P20279" t="s">
        <v>23</v>
      </c>
      <c r="Q20279" t="s">
        <v>24</v>
      </c>
    </row>
    <row r="20280" spans="1:17" x14ac:dyDescent="0.2">
      <c r="A20280" s="2">
        <v>43248</v>
      </c>
      <c r="B20280" t="s">
        <v>133</v>
      </c>
      <c r="C20280" t="s">
        <v>304</v>
      </c>
      <c r="D20280" t="s">
        <v>115</v>
      </c>
      <c r="E20280" t="s">
        <v>27</v>
      </c>
      <c r="F20280">
        <v>61</v>
      </c>
      <c r="G20280">
        <v>59</v>
      </c>
      <c r="H20280">
        <v>519</v>
      </c>
      <c r="I20280">
        <v>529</v>
      </c>
      <c r="J20280">
        <v>2</v>
      </c>
      <c r="K20280">
        <v>0</v>
      </c>
      <c r="L20280" t="s">
        <v>28</v>
      </c>
      <c r="M20280" t="s">
        <v>747</v>
      </c>
      <c r="N20280" t="s">
        <v>133</v>
      </c>
      <c r="O20280" t="s">
        <v>22</v>
      </c>
      <c r="P20280" t="s">
        <v>23</v>
      </c>
      <c r="Q20280" t="s">
        <v>24</v>
      </c>
    </row>
    <row r="20281" spans="1:17" x14ac:dyDescent="0.2">
      <c r="A20281" s="2">
        <v>43248</v>
      </c>
      <c r="B20281" t="s">
        <v>646</v>
      </c>
      <c r="C20281" t="s">
        <v>1279</v>
      </c>
      <c r="D20281" t="s">
        <v>50</v>
      </c>
      <c r="E20281" t="s">
        <v>50</v>
      </c>
      <c r="F20281">
        <v>41</v>
      </c>
      <c r="G20281">
        <v>43</v>
      </c>
      <c r="H20281">
        <v>687</v>
      </c>
      <c r="I20281">
        <v>670</v>
      </c>
      <c r="J20281">
        <v>0</v>
      </c>
      <c r="K20281">
        <v>0</v>
      </c>
      <c r="L20281" t="s">
        <v>28</v>
      </c>
      <c r="M20281" t="s">
        <v>909</v>
      </c>
      <c r="N20281" t="s">
        <v>646</v>
      </c>
      <c r="O20281" t="s">
        <v>22</v>
      </c>
      <c r="P20281" t="s">
        <v>23</v>
      </c>
      <c r="Q20281" t="s">
        <v>30</v>
      </c>
    </row>
    <row r="20282" spans="1:17" x14ac:dyDescent="0.2">
      <c r="A20282" s="2">
        <v>43248</v>
      </c>
      <c r="B20282" t="s">
        <v>250</v>
      </c>
      <c r="C20282" t="s">
        <v>404</v>
      </c>
      <c r="D20282" t="s">
        <v>36</v>
      </c>
      <c r="E20282" t="s">
        <v>36</v>
      </c>
      <c r="F20282">
        <v>119</v>
      </c>
      <c r="G20282">
        <v>161</v>
      </c>
      <c r="H20282">
        <v>268</v>
      </c>
      <c r="I20282">
        <v>124</v>
      </c>
      <c r="J20282">
        <v>0</v>
      </c>
      <c r="K20282">
        <v>1</v>
      </c>
      <c r="L20282" t="s">
        <v>716</v>
      </c>
      <c r="M20282" t="s">
        <v>1055</v>
      </c>
      <c r="N20282" t="s">
        <v>149</v>
      </c>
      <c r="O20282" t="s">
        <v>122</v>
      </c>
      <c r="P20282" t="s">
        <v>23</v>
      </c>
      <c r="Q20282" t="s">
        <v>41</v>
      </c>
    </row>
    <row r="20283" spans="1:17" x14ac:dyDescent="0.2">
      <c r="A20283" s="2">
        <v>43248</v>
      </c>
      <c r="B20283" t="s">
        <v>267</v>
      </c>
      <c r="C20283" t="s">
        <v>351</v>
      </c>
      <c r="D20283" t="s">
        <v>36</v>
      </c>
      <c r="E20283" t="s">
        <v>36</v>
      </c>
      <c r="F20283">
        <v>138</v>
      </c>
      <c r="G20283">
        <v>142</v>
      </c>
      <c r="H20283">
        <v>220</v>
      </c>
      <c r="I20283">
        <v>194</v>
      </c>
      <c r="J20283">
        <v>1</v>
      </c>
      <c r="K20283">
        <v>2</v>
      </c>
      <c r="L20283" t="s">
        <v>716</v>
      </c>
      <c r="M20283" t="s">
        <v>1055</v>
      </c>
      <c r="N20283" t="s">
        <v>149</v>
      </c>
      <c r="O20283" t="s">
        <v>122</v>
      </c>
      <c r="P20283" t="s">
        <v>23</v>
      </c>
      <c r="Q20283" t="s">
        <v>41</v>
      </c>
    </row>
    <row r="20284" spans="1:17" x14ac:dyDescent="0.2">
      <c r="A20284" s="2">
        <v>43249</v>
      </c>
      <c r="B20284" t="s">
        <v>39</v>
      </c>
      <c r="C20284" t="s">
        <v>263</v>
      </c>
      <c r="D20284" t="s">
        <v>19</v>
      </c>
      <c r="E20284" t="s">
        <v>27</v>
      </c>
      <c r="F20284">
        <v>5</v>
      </c>
      <c r="G20284">
        <v>108</v>
      </c>
      <c r="H20284">
        <v>1253</v>
      </c>
      <c r="I20284">
        <v>302</v>
      </c>
      <c r="J20284">
        <v>4</v>
      </c>
      <c r="K20284">
        <v>0</v>
      </c>
      <c r="L20284" t="s">
        <v>28</v>
      </c>
      <c r="M20284" t="s">
        <v>65</v>
      </c>
      <c r="N20284" t="s">
        <v>39</v>
      </c>
      <c r="O20284" t="s">
        <v>22</v>
      </c>
      <c r="P20284" t="s">
        <v>23</v>
      </c>
      <c r="Q20284" t="s">
        <v>24</v>
      </c>
    </row>
    <row r="20285" spans="1:17" x14ac:dyDescent="0.2">
      <c r="A20285" s="2">
        <v>43249</v>
      </c>
      <c r="B20285" t="s">
        <v>85</v>
      </c>
      <c r="C20285" t="s">
        <v>1692</v>
      </c>
      <c r="D20285" t="s">
        <v>50</v>
      </c>
      <c r="E20285" t="s">
        <v>50</v>
      </c>
      <c r="F20285">
        <v>56</v>
      </c>
      <c r="G20285">
        <v>152</v>
      </c>
      <c r="H20285">
        <v>548</v>
      </c>
      <c r="I20285">
        <v>163</v>
      </c>
      <c r="J20285">
        <v>0</v>
      </c>
      <c r="K20285">
        <v>3</v>
      </c>
      <c r="L20285" t="s">
        <v>28</v>
      </c>
      <c r="M20285" t="s">
        <v>195</v>
      </c>
      <c r="N20285" t="s">
        <v>53</v>
      </c>
      <c r="O20285" t="s">
        <v>122</v>
      </c>
      <c r="P20285" t="s">
        <v>23</v>
      </c>
      <c r="Q20285" t="s">
        <v>41</v>
      </c>
    </row>
    <row r="20286" spans="1:17" x14ac:dyDescent="0.2">
      <c r="A20286" s="2">
        <v>43249</v>
      </c>
      <c r="B20286" t="s">
        <v>286</v>
      </c>
      <c r="C20286" t="s">
        <v>184</v>
      </c>
      <c r="D20286" t="s">
        <v>50</v>
      </c>
      <c r="E20286" t="s">
        <v>50</v>
      </c>
      <c r="F20286">
        <v>98</v>
      </c>
      <c r="G20286">
        <v>185</v>
      </c>
      <c r="H20286">
        <v>346</v>
      </c>
      <c r="I20286">
        <v>61</v>
      </c>
      <c r="J20286">
        <v>1</v>
      </c>
      <c r="K20286">
        <v>1</v>
      </c>
      <c r="L20286" t="s">
        <v>28</v>
      </c>
      <c r="M20286" t="s">
        <v>1418</v>
      </c>
      <c r="N20286" t="s">
        <v>69</v>
      </c>
      <c r="O20286" t="s">
        <v>122</v>
      </c>
      <c r="P20286" t="s">
        <v>23</v>
      </c>
      <c r="Q20286" t="s">
        <v>30</v>
      </c>
    </row>
    <row r="20287" spans="1:17" x14ac:dyDescent="0.2">
      <c r="A20287" s="2">
        <v>43249</v>
      </c>
      <c r="B20287" t="s">
        <v>386</v>
      </c>
      <c r="C20287" t="s">
        <v>569</v>
      </c>
      <c r="D20287" t="s">
        <v>50</v>
      </c>
      <c r="E20287" t="s">
        <v>115</v>
      </c>
      <c r="F20287">
        <v>126</v>
      </c>
      <c r="G20287">
        <v>75</v>
      </c>
      <c r="H20287">
        <v>245</v>
      </c>
      <c r="I20287">
        <v>423</v>
      </c>
      <c r="J20287">
        <v>3</v>
      </c>
      <c r="K20287">
        <v>0</v>
      </c>
      <c r="L20287" t="s">
        <v>28</v>
      </c>
      <c r="M20287" t="s">
        <v>595</v>
      </c>
      <c r="N20287" t="s">
        <v>386</v>
      </c>
      <c r="O20287" t="s">
        <v>22</v>
      </c>
      <c r="P20287" t="s">
        <v>23</v>
      </c>
      <c r="Q20287" t="s">
        <v>24</v>
      </c>
    </row>
    <row r="20288" spans="1:17" x14ac:dyDescent="0.2">
      <c r="A20288" s="2">
        <v>43249</v>
      </c>
      <c r="B20288" t="s">
        <v>42</v>
      </c>
      <c r="C20288" t="s">
        <v>104</v>
      </c>
      <c r="D20288" t="s">
        <v>19</v>
      </c>
      <c r="E20288" t="s">
        <v>50</v>
      </c>
      <c r="F20288">
        <v>11</v>
      </c>
      <c r="G20288">
        <v>34</v>
      </c>
      <c r="H20288">
        <v>1106</v>
      </c>
      <c r="I20288">
        <v>734</v>
      </c>
      <c r="J20288">
        <v>2</v>
      </c>
      <c r="K20288">
        <v>0</v>
      </c>
      <c r="L20288" t="s">
        <v>28</v>
      </c>
      <c r="M20288" t="s">
        <v>44</v>
      </c>
      <c r="N20288" t="s">
        <v>42</v>
      </c>
      <c r="O20288" t="s">
        <v>22</v>
      </c>
      <c r="P20288" t="s">
        <v>23</v>
      </c>
      <c r="Q20288" t="s">
        <v>24</v>
      </c>
    </row>
    <row r="20289" spans="1:17" x14ac:dyDescent="0.2">
      <c r="A20289" s="2">
        <v>43249</v>
      </c>
      <c r="B20289" t="s">
        <v>531</v>
      </c>
      <c r="C20289" t="s">
        <v>100</v>
      </c>
      <c r="D20289" t="s">
        <v>27</v>
      </c>
      <c r="E20289" t="s">
        <v>50</v>
      </c>
      <c r="F20289">
        <v>55</v>
      </c>
      <c r="G20289">
        <v>27</v>
      </c>
      <c r="H20289">
        <v>574</v>
      </c>
      <c r="I20289">
        <v>837</v>
      </c>
      <c r="J20289">
        <v>0</v>
      </c>
      <c r="K20289">
        <v>0</v>
      </c>
      <c r="L20289" t="s">
        <v>28</v>
      </c>
      <c r="M20289" t="s">
        <v>534</v>
      </c>
      <c r="N20289" t="s">
        <v>531</v>
      </c>
      <c r="O20289" t="s">
        <v>22</v>
      </c>
      <c r="P20289" t="s">
        <v>23</v>
      </c>
      <c r="Q20289" t="s">
        <v>30</v>
      </c>
    </row>
    <row r="20290" spans="1:17" x14ac:dyDescent="0.2">
      <c r="A20290" s="2">
        <v>43249</v>
      </c>
      <c r="B20290" t="s">
        <v>378</v>
      </c>
      <c r="C20290" t="s">
        <v>419</v>
      </c>
      <c r="D20290" t="s">
        <v>36</v>
      </c>
      <c r="E20290" t="s">
        <v>36</v>
      </c>
      <c r="F20290">
        <v>114</v>
      </c>
      <c r="G20290">
        <v>194</v>
      </c>
      <c r="H20290">
        <v>284</v>
      </c>
      <c r="I20290">
        <v>36</v>
      </c>
      <c r="J20290">
        <v>1</v>
      </c>
      <c r="K20290">
        <v>1</v>
      </c>
      <c r="L20290" t="s">
        <v>716</v>
      </c>
      <c r="M20290" t="s">
        <v>1055</v>
      </c>
      <c r="N20290" t="s">
        <v>149</v>
      </c>
      <c r="O20290" t="s">
        <v>122</v>
      </c>
      <c r="P20290" t="s">
        <v>23</v>
      </c>
      <c r="Q20290" t="s">
        <v>30</v>
      </c>
    </row>
    <row r="20291" spans="1:17" x14ac:dyDescent="0.2">
      <c r="A20291" s="2">
        <v>43249</v>
      </c>
      <c r="B20291" t="s">
        <v>1284</v>
      </c>
      <c r="C20291" t="s">
        <v>296</v>
      </c>
      <c r="D20291" t="s">
        <v>36</v>
      </c>
      <c r="E20291" t="s">
        <v>36</v>
      </c>
      <c r="F20291">
        <v>142</v>
      </c>
      <c r="G20291">
        <v>106</v>
      </c>
      <c r="H20291">
        <v>194</v>
      </c>
      <c r="I20291">
        <v>311</v>
      </c>
      <c r="J20291">
        <v>0</v>
      </c>
      <c r="K20291">
        <v>3</v>
      </c>
      <c r="L20291" t="s">
        <v>716</v>
      </c>
      <c r="M20291" t="s">
        <v>1055</v>
      </c>
      <c r="N20291" t="s">
        <v>149</v>
      </c>
      <c r="O20291" t="s">
        <v>122</v>
      </c>
      <c r="P20291" t="s">
        <v>23</v>
      </c>
      <c r="Q20291" t="s">
        <v>41</v>
      </c>
    </row>
    <row r="20292" spans="1:17" x14ac:dyDescent="0.2">
      <c r="A20292" s="2">
        <v>43250</v>
      </c>
      <c r="B20292" t="s">
        <v>143</v>
      </c>
      <c r="C20292" t="s">
        <v>199</v>
      </c>
      <c r="D20292" t="s">
        <v>115</v>
      </c>
      <c r="E20292" t="s">
        <v>36</v>
      </c>
      <c r="F20292">
        <v>60</v>
      </c>
      <c r="G20292">
        <v>50</v>
      </c>
      <c r="H20292">
        <v>528</v>
      </c>
      <c r="I20292">
        <v>602</v>
      </c>
      <c r="J20292">
        <v>0</v>
      </c>
      <c r="K20292">
        <v>2</v>
      </c>
      <c r="L20292" t="s">
        <v>28</v>
      </c>
      <c r="M20292" t="s">
        <v>773</v>
      </c>
      <c r="N20292" t="s">
        <v>143</v>
      </c>
      <c r="O20292" t="s">
        <v>22</v>
      </c>
      <c r="P20292" t="s">
        <v>23</v>
      </c>
      <c r="Q20292" t="s">
        <v>41</v>
      </c>
    </row>
    <row r="20293" spans="1:17" x14ac:dyDescent="0.2">
      <c r="A20293" s="2">
        <v>43250</v>
      </c>
      <c r="B20293" t="s">
        <v>660</v>
      </c>
      <c r="C20293" t="s">
        <v>208</v>
      </c>
      <c r="D20293" t="s">
        <v>36</v>
      </c>
      <c r="E20293" t="s">
        <v>36</v>
      </c>
      <c r="F20293">
        <v>115</v>
      </c>
      <c r="G20293">
        <v>74</v>
      </c>
      <c r="H20293">
        <v>282</v>
      </c>
      <c r="I20293">
        <v>425</v>
      </c>
      <c r="J20293">
        <v>1</v>
      </c>
      <c r="K20293">
        <v>0</v>
      </c>
      <c r="L20293" t="s">
        <v>28</v>
      </c>
      <c r="M20293" t="s">
        <v>366</v>
      </c>
      <c r="N20293" t="s">
        <v>237</v>
      </c>
      <c r="O20293" t="s">
        <v>122</v>
      </c>
      <c r="P20293" t="s">
        <v>23</v>
      </c>
      <c r="Q20293" t="s">
        <v>24</v>
      </c>
    </row>
    <row r="20294" spans="1:17" x14ac:dyDescent="0.2">
      <c r="A20294" s="2">
        <v>43250</v>
      </c>
      <c r="B20294" t="s">
        <v>69</v>
      </c>
      <c r="C20294" t="s">
        <v>95</v>
      </c>
      <c r="D20294" t="s">
        <v>50</v>
      </c>
      <c r="E20294" t="s">
        <v>50</v>
      </c>
      <c r="F20294">
        <v>26</v>
      </c>
      <c r="G20294">
        <v>66</v>
      </c>
      <c r="H20294">
        <v>840</v>
      </c>
      <c r="I20294">
        <v>493</v>
      </c>
      <c r="J20294">
        <v>1</v>
      </c>
      <c r="K20294">
        <v>0</v>
      </c>
      <c r="L20294" t="s">
        <v>28</v>
      </c>
      <c r="M20294" t="s">
        <v>974</v>
      </c>
      <c r="N20294" t="s">
        <v>69</v>
      </c>
      <c r="O20294" t="s">
        <v>22</v>
      </c>
      <c r="P20294" t="s">
        <v>23</v>
      </c>
      <c r="Q20294" t="s">
        <v>24</v>
      </c>
    </row>
    <row r="20295" spans="1:17" x14ac:dyDescent="0.2">
      <c r="A20295" s="2">
        <v>43250</v>
      </c>
      <c r="B20295" t="s">
        <v>250</v>
      </c>
      <c r="C20295" t="s">
        <v>351</v>
      </c>
      <c r="D20295" t="s">
        <v>36</v>
      </c>
      <c r="E20295" t="s">
        <v>36</v>
      </c>
      <c r="F20295">
        <v>119</v>
      </c>
      <c r="G20295">
        <v>142</v>
      </c>
      <c r="H20295">
        <v>268</v>
      </c>
      <c r="I20295">
        <v>194</v>
      </c>
      <c r="J20295">
        <v>1</v>
      </c>
      <c r="K20295">
        <v>1</v>
      </c>
      <c r="L20295" t="s">
        <v>716</v>
      </c>
      <c r="M20295" t="s">
        <v>1055</v>
      </c>
      <c r="N20295" t="s">
        <v>149</v>
      </c>
      <c r="O20295" t="s">
        <v>122</v>
      </c>
      <c r="P20295" t="s">
        <v>23</v>
      </c>
      <c r="Q20295" t="s">
        <v>30</v>
      </c>
    </row>
    <row r="20296" spans="1:17" x14ac:dyDescent="0.2">
      <c r="A20296" s="2">
        <v>43250</v>
      </c>
      <c r="B20296" t="s">
        <v>267</v>
      </c>
      <c r="C20296" t="s">
        <v>404</v>
      </c>
      <c r="D20296" t="s">
        <v>36</v>
      </c>
      <c r="E20296" t="s">
        <v>36</v>
      </c>
      <c r="F20296">
        <v>138</v>
      </c>
      <c r="G20296">
        <v>161</v>
      </c>
      <c r="H20296">
        <v>220</v>
      </c>
      <c r="I20296">
        <v>124</v>
      </c>
      <c r="J20296">
        <v>1</v>
      </c>
      <c r="K20296">
        <v>0</v>
      </c>
      <c r="L20296" t="s">
        <v>716</v>
      </c>
      <c r="M20296" t="s">
        <v>1055</v>
      </c>
      <c r="N20296" t="s">
        <v>149</v>
      </c>
      <c r="O20296" t="s">
        <v>122</v>
      </c>
      <c r="P20296" t="s">
        <v>23</v>
      </c>
      <c r="Q20296" t="s">
        <v>24</v>
      </c>
    </row>
    <row r="20297" spans="1:17" x14ac:dyDescent="0.2">
      <c r="A20297" s="2">
        <v>43250</v>
      </c>
      <c r="B20297" t="s">
        <v>81</v>
      </c>
      <c r="C20297" t="s">
        <v>73</v>
      </c>
      <c r="D20297" t="s">
        <v>50</v>
      </c>
      <c r="E20297" t="s">
        <v>50</v>
      </c>
      <c r="F20297">
        <v>93</v>
      </c>
      <c r="G20297">
        <v>133</v>
      </c>
      <c r="H20297">
        <v>364</v>
      </c>
      <c r="I20297">
        <v>228</v>
      </c>
      <c r="J20297">
        <v>2</v>
      </c>
      <c r="K20297">
        <v>0</v>
      </c>
      <c r="L20297" t="s">
        <v>361</v>
      </c>
      <c r="M20297" t="s">
        <v>1747</v>
      </c>
      <c r="N20297" t="s">
        <v>81</v>
      </c>
      <c r="O20297" t="s">
        <v>22</v>
      </c>
      <c r="P20297" t="s">
        <v>23</v>
      </c>
      <c r="Q20297" t="s">
        <v>24</v>
      </c>
    </row>
    <row r="20298" spans="1:17" x14ac:dyDescent="0.2">
      <c r="A20298" s="2">
        <v>43251</v>
      </c>
      <c r="B20298" t="s">
        <v>168</v>
      </c>
      <c r="C20298" t="s">
        <v>110</v>
      </c>
      <c r="D20298" t="s">
        <v>50</v>
      </c>
      <c r="E20298" t="s">
        <v>36</v>
      </c>
      <c r="F20298">
        <v>30</v>
      </c>
      <c r="G20298">
        <v>42</v>
      </c>
      <c r="H20298">
        <v>777</v>
      </c>
      <c r="I20298">
        <v>681</v>
      </c>
      <c r="J20298">
        <v>0</v>
      </c>
      <c r="K20298">
        <v>0</v>
      </c>
      <c r="L20298" t="s">
        <v>28</v>
      </c>
      <c r="M20298" t="s">
        <v>976</v>
      </c>
      <c r="N20298" t="s">
        <v>53</v>
      </c>
      <c r="O20298" t="s">
        <v>122</v>
      </c>
      <c r="P20298" t="s">
        <v>23</v>
      </c>
      <c r="Q20298" t="s">
        <v>30</v>
      </c>
    </row>
    <row r="20299" spans="1:17" x14ac:dyDescent="0.2">
      <c r="A20299" s="2">
        <v>43251</v>
      </c>
      <c r="B20299" t="s">
        <v>92</v>
      </c>
      <c r="C20299" t="s">
        <v>107</v>
      </c>
      <c r="D20299" t="s">
        <v>50</v>
      </c>
      <c r="E20299" t="s">
        <v>19</v>
      </c>
      <c r="F20299">
        <v>32</v>
      </c>
      <c r="G20299">
        <v>9</v>
      </c>
      <c r="H20299">
        <v>737</v>
      </c>
      <c r="I20299">
        <v>1145</v>
      </c>
      <c r="J20299">
        <v>3</v>
      </c>
      <c r="K20299">
        <v>2</v>
      </c>
      <c r="L20299" t="s">
        <v>28</v>
      </c>
      <c r="M20299" t="s">
        <v>846</v>
      </c>
      <c r="N20299" t="s">
        <v>69</v>
      </c>
      <c r="O20299" t="s">
        <v>122</v>
      </c>
      <c r="P20299" t="s">
        <v>23</v>
      </c>
      <c r="Q20299" t="s">
        <v>24</v>
      </c>
    </row>
    <row r="20300" spans="1:17" x14ac:dyDescent="0.2">
      <c r="A20300" s="2">
        <v>43251</v>
      </c>
      <c r="B20300" t="s">
        <v>97</v>
      </c>
      <c r="C20300" t="s">
        <v>118</v>
      </c>
      <c r="D20300" t="s">
        <v>50</v>
      </c>
      <c r="E20300" t="s">
        <v>36</v>
      </c>
      <c r="F20300">
        <v>83</v>
      </c>
      <c r="G20300">
        <v>28</v>
      </c>
      <c r="H20300">
        <v>400</v>
      </c>
      <c r="I20300">
        <v>825</v>
      </c>
      <c r="J20300">
        <v>0</v>
      </c>
      <c r="K20300">
        <v>0</v>
      </c>
      <c r="L20300" t="s">
        <v>28</v>
      </c>
      <c r="M20300" t="s">
        <v>97</v>
      </c>
      <c r="N20300" t="s">
        <v>97</v>
      </c>
      <c r="O20300" t="s">
        <v>22</v>
      </c>
      <c r="P20300" t="s">
        <v>23</v>
      </c>
      <c r="Q20300" t="s">
        <v>30</v>
      </c>
    </row>
    <row r="20301" spans="1:17" x14ac:dyDescent="0.2">
      <c r="A20301" s="2">
        <v>43251</v>
      </c>
      <c r="B20301" t="s">
        <v>296</v>
      </c>
      <c r="C20301" t="s">
        <v>419</v>
      </c>
      <c r="D20301" t="s">
        <v>36</v>
      </c>
      <c r="E20301" t="s">
        <v>36</v>
      </c>
      <c r="F20301">
        <v>106</v>
      </c>
      <c r="G20301">
        <v>194</v>
      </c>
      <c r="H20301">
        <v>311</v>
      </c>
      <c r="I20301">
        <v>36</v>
      </c>
      <c r="J20301">
        <v>2</v>
      </c>
      <c r="K20301">
        <v>1</v>
      </c>
      <c r="L20301" t="s">
        <v>716</v>
      </c>
      <c r="M20301" t="s">
        <v>1055</v>
      </c>
      <c r="N20301" t="s">
        <v>149</v>
      </c>
      <c r="O20301" t="s">
        <v>122</v>
      </c>
      <c r="P20301" t="s">
        <v>23</v>
      </c>
      <c r="Q20301" t="s">
        <v>24</v>
      </c>
    </row>
    <row r="20302" spans="1:17" x14ac:dyDescent="0.2">
      <c r="A20302" s="2">
        <v>43251</v>
      </c>
      <c r="B20302" t="s">
        <v>1284</v>
      </c>
      <c r="C20302" t="s">
        <v>378</v>
      </c>
      <c r="D20302" t="s">
        <v>36</v>
      </c>
      <c r="E20302" t="s">
        <v>36</v>
      </c>
      <c r="F20302">
        <v>142</v>
      </c>
      <c r="G20302">
        <v>114</v>
      </c>
      <c r="H20302">
        <v>194</v>
      </c>
      <c r="I20302">
        <v>284</v>
      </c>
      <c r="J20302">
        <v>0</v>
      </c>
      <c r="K20302">
        <v>1</v>
      </c>
      <c r="L20302" t="s">
        <v>716</v>
      </c>
      <c r="M20302" t="s">
        <v>1055</v>
      </c>
      <c r="N20302" t="s">
        <v>149</v>
      </c>
      <c r="O20302" t="s">
        <v>122</v>
      </c>
      <c r="P20302" t="s">
        <v>23</v>
      </c>
      <c r="Q20302" t="s">
        <v>41</v>
      </c>
    </row>
    <row r="20303" spans="1:17" x14ac:dyDescent="0.2">
      <c r="A20303" s="2">
        <v>43251</v>
      </c>
      <c r="B20303" t="s">
        <v>244</v>
      </c>
      <c r="C20303" t="s">
        <v>126</v>
      </c>
      <c r="D20303" t="s">
        <v>50</v>
      </c>
      <c r="E20303" t="s">
        <v>50</v>
      </c>
      <c r="F20303">
        <v>29</v>
      </c>
      <c r="G20303">
        <v>19</v>
      </c>
      <c r="H20303">
        <v>785</v>
      </c>
      <c r="I20303">
        <v>968</v>
      </c>
      <c r="J20303">
        <v>1</v>
      </c>
      <c r="K20303">
        <v>1</v>
      </c>
      <c r="L20303" t="s">
        <v>28</v>
      </c>
      <c r="M20303" t="s">
        <v>597</v>
      </c>
      <c r="N20303" t="s">
        <v>244</v>
      </c>
      <c r="O20303" t="s">
        <v>22</v>
      </c>
      <c r="P20303" t="s">
        <v>23</v>
      </c>
      <c r="Q20303" t="s">
        <v>30</v>
      </c>
    </row>
    <row r="20304" spans="1:17" x14ac:dyDescent="0.2">
      <c r="A20304" s="2">
        <v>43252</v>
      </c>
      <c r="B20304" t="s">
        <v>67</v>
      </c>
      <c r="C20304" t="s">
        <v>119</v>
      </c>
      <c r="D20304" t="s">
        <v>50</v>
      </c>
      <c r="E20304" t="s">
        <v>50</v>
      </c>
      <c r="F20304">
        <v>7</v>
      </c>
      <c r="G20304">
        <v>20</v>
      </c>
      <c r="H20304">
        <v>1166</v>
      </c>
      <c r="I20304">
        <v>947</v>
      </c>
      <c r="J20304">
        <v>3</v>
      </c>
      <c r="K20304">
        <v>1</v>
      </c>
      <c r="L20304" t="s">
        <v>28</v>
      </c>
      <c r="M20304" t="s">
        <v>780</v>
      </c>
      <c r="N20304" t="s">
        <v>67</v>
      </c>
      <c r="O20304" t="s">
        <v>22</v>
      </c>
      <c r="P20304" t="s">
        <v>23</v>
      </c>
      <c r="Q20304" t="s">
        <v>24</v>
      </c>
    </row>
    <row r="20305" spans="1:17" x14ac:dyDescent="0.2">
      <c r="A20305" s="2">
        <v>43252</v>
      </c>
      <c r="B20305" t="s">
        <v>180</v>
      </c>
      <c r="C20305" t="s">
        <v>128</v>
      </c>
      <c r="D20305" t="s">
        <v>50</v>
      </c>
      <c r="E20305" t="s">
        <v>36</v>
      </c>
      <c r="F20305">
        <v>37</v>
      </c>
      <c r="G20305">
        <v>14</v>
      </c>
      <c r="H20305">
        <v>714</v>
      </c>
      <c r="I20305">
        <v>1012</v>
      </c>
      <c r="J20305">
        <v>2</v>
      </c>
      <c r="K20305">
        <v>2</v>
      </c>
      <c r="L20305" t="s">
        <v>28</v>
      </c>
      <c r="M20305" t="s">
        <v>976</v>
      </c>
      <c r="N20305" t="s">
        <v>53</v>
      </c>
      <c r="O20305" t="s">
        <v>122</v>
      </c>
      <c r="P20305" t="s">
        <v>23</v>
      </c>
      <c r="Q20305" t="s">
        <v>30</v>
      </c>
    </row>
    <row r="20306" spans="1:17" x14ac:dyDescent="0.2">
      <c r="A20306" s="2">
        <v>43252</v>
      </c>
      <c r="B20306" t="s">
        <v>133</v>
      </c>
      <c r="C20306" t="s">
        <v>646</v>
      </c>
      <c r="D20306" t="s">
        <v>115</v>
      </c>
      <c r="E20306" t="s">
        <v>50</v>
      </c>
      <c r="F20306">
        <v>61</v>
      </c>
      <c r="G20306">
        <v>41</v>
      </c>
      <c r="H20306">
        <v>519</v>
      </c>
      <c r="I20306">
        <v>687</v>
      </c>
      <c r="J20306">
        <v>1</v>
      </c>
      <c r="K20306">
        <v>3</v>
      </c>
      <c r="L20306" t="s">
        <v>28</v>
      </c>
      <c r="M20306" t="s">
        <v>1015</v>
      </c>
      <c r="N20306" t="s">
        <v>133</v>
      </c>
      <c r="O20306" t="s">
        <v>22</v>
      </c>
      <c r="P20306" t="s">
        <v>23</v>
      </c>
      <c r="Q20306" t="s">
        <v>41</v>
      </c>
    </row>
    <row r="20307" spans="1:17" x14ac:dyDescent="0.2">
      <c r="A20307" s="2">
        <v>43252</v>
      </c>
      <c r="B20307" t="s">
        <v>293</v>
      </c>
      <c r="C20307" t="s">
        <v>55</v>
      </c>
      <c r="D20307" t="s">
        <v>50</v>
      </c>
      <c r="E20307" t="s">
        <v>57</v>
      </c>
      <c r="F20307">
        <v>45</v>
      </c>
      <c r="G20307">
        <v>40</v>
      </c>
      <c r="H20307">
        <v>646</v>
      </c>
      <c r="I20307">
        <v>699</v>
      </c>
      <c r="J20307">
        <v>0</v>
      </c>
      <c r="K20307">
        <v>4</v>
      </c>
      <c r="L20307" t="s">
        <v>28</v>
      </c>
      <c r="M20307" t="s">
        <v>1633</v>
      </c>
      <c r="N20307" t="s">
        <v>69</v>
      </c>
      <c r="O20307" t="s">
        <v>122</v>
      </c>
      <c r="P20307" t="s">
        <v>23</v>
      </c>
      <c r="Q20307" t="s">
        <v>41</v>
      </c>
    </row>
    <row r="20308" spans="1:17" x14ac:dyDescent="0.2">
      <c r="A20308" s="2">
        <v>43252</v>
      </c>
      <c r="B20308" t="s">
        <v>150</v>
      </c>
      <c r="C20308" t="s">
        <v>548</v>
      </c>
      <c r="D20308" t="s">
        <v>36</v>
      </c>
      <c r="E20308" t="s">
        <v>36</v>
      </c>
      <c r="F20308">
        <v>64</v>
      </c>
      <c r="G20308">
        <v>58</v>
      </c>
      <c r="H20308">
        <v>499</v>
      </c>
      <c r="I20308">
        <v>545</v>
      </c>
      <c r="J20308">
        <v>2</v>
      </c>
      <c r="K20308">
        <v>3</v>
      </c>
      <c r="L20308" t="s">
        <v>28</v>
      </c>
      <c r="M20308" t="s">
        <v>151</v>
      </c>
      <c r="N20308" t="s">
        <v>150</v>
      </c>
      <c r="O20308" t="s">
        <v>22</v>
      </c>
      <c r="P20308" t="s">
        <v>23</v>
      </c>
      <c r="Q20308" t="s">
        <v>41</v>
      </c>
    </row>
    <row r="20309" spans="1:17" x14ac:dyDescent="0.2">
      <c r="A20309" s="2">
        <v>43252</v>
      </c>
      <c r="B20309" t="s">
        <v>43</v>
      </c>
      <c r="C20309" t="s">
        <v>183</v>
      </c>
      <c r="D20309" t="s">
        <v>19</v>
      </c>
      <c r="E20309" t="s">
        <v>36</v>
      </c>
      <c r="F20309">
        <v>16</v>
      </c>
      <c r="G20309">
        <v>46</v>
      </c>
      <c r="H20309">
        <v>988</v>
      </c>
      <c r="I20309">
        <v>635</v>
      </c>
      <c r="J20309">
        <v>0</v>
      </c>
      <c r="K20309">
        <v>0</v>
      </c>
      <c r="L20309" t="s">
        <v>28</v>
      </c>
      <c r="M20309" t="s">
        <v>1250</v>
      </c>
      <c r="N20309" t="s">
        <v>119</v>
      </c>
      <c r="O20309" t="s">
        <v>122</v>
      </c>
      <c r="P20309" t="s">
        <v>23</v>
      </c>
      <c r="Q20309" t="s">
        <v>30</v>
      </c>
    </row>
    <row r="20310" spans="1:17" x14ac:dyDescent="0.2">
      <c r="A20310" s="2">
        <v>43252</v>
      </c>
      <c r="B20310" t="s">
        <v>184</v>
      </c>
      <c r="C20310" t="s">
        <v>345</v>
      </c>
      <c r="D20310" t="s">
        <v>50</v>
      </c>
      <c r="E20310" t="s">
        <v>50</v>
      </c>
      <c r="F20310">
        <v>185</v>
      </c>
      <c r="G20310">
        <v>95</v>
      </c>
      <c r="H20310">
        <v>61</v>
      </c>
      <c r="I20310">
        <v>361</v>
      </c>
      <c r="J20310">
        <v>0</v>
      </c>
      <c r="K20310">
        <v>1</v>
      </c>
      <c r="L20310" t="s">
        <v>28</v>
      </c>
      <c r="M20310" t="s">
        <v>1414</v>
      </c>
      <c r="N20310" t="s">
        <v>69</v>
      </c>
      <c r="O20310" t="s">
        <v>122</v>
      </c>
      <c r="P20310" t="s">
        <v>23</v>
      </c>
      <c r="Q20310" t="s">
        <v>41</v>
      </c>
    </row>
    <row r="20311" spans="1:17" x14ac:dyDescent="0.2">
      <c r="A20311" s="2">
        <v>43252</v>
      </c>
      <c r="B20311" t="s">
        <v>351</v>
      </c>
      <c r="C20311" t="s">
        <v>404</v>
      </c>
      <c r="D20311" t="s">
        <v>36</v>
      </c>
      <c r="E20311" t="s">
        <v>36</v>
      </c>
      <c r="F20311">
        <v>142</v>
      </c>
      <c r="G20311">
        <v>161</v>
      </c>
      <c r="H20311">
        <v>194</v>
      </c>
      <c r="I20311">
        <v>124</v>
      </c>
      <c r="J20311">
        <v>6</v>
      </c>
      <c r="K20311">
        <v>0</v>
      </c>
      <c r="L20311" t="s">
        <v>716</v>
      </c>
      <c r="M20311" t="s">
        <v>1055</v>
      </c>
      <c r="N20311" t="s">
        <v>149</v>
      </c>
      <c r="O20311" t="s">
        <v>122</v>
      </c>
      <c r="P20311" t="s">
        <v>23</v>
      </c>
      <c r="Q20311" t="s">
        <v>24</v>
      </c>
    </row>
    <row r="20312" spans="1:17" x14ac:dyDescent="0.2">
      <c r="A20312" s="2">
        <v>43252</v>
      </c>
      <c r="B20312" t="s">
        <v>267</v>
      </c>
      <c r="C20312" t="s">
        <v>250</v>
      </c>
      <c r="D20312" t="s">
        <v>36</v>
      </c>
      <c r="E20312" t="s">
        <v>36</v>
      </c>
      <c r="F20312">
        <v>138</v>
      </c>
      <c r="G20312">
        <v>119</v>
      </c>
      <c r="H20312">
        <v>220</v>
      </c>
      <c r="I20312">
        <v>268</v>
      </c>
      <c r="J20312">
        <v>0</v>
      </c>
      <c r="K20312">
        <v>0</v>
      </c>
      <c r="L20312" t="s">
        <v>716</v>
      </c>
      <c r="M20312" t="s">
        <v>1055</v>
      </c>
      <c r="N20312" t="s">
        <v>149</v>
      </c>
      <c r="O20312" t="s">
        <v>122</v>
      </c>
      <c r="P20312" t="s">
        <v>23</v>
      </c>
      <c r="Q20312" t="s">
        <v>30</v>
      </c>
    </row>
    <row r="20313" spans="1:17" x14ac:dyDescent="0.2">
      <c r="A20313" s="2">
        <v>43252</v>
      </c>
      <c r="B20313" t="s">
        <v>388</v>
      </c>
      <c r="C20313" t="s">
        <v>638</v>
      </c>
      <c r="D20313" t="s">
        <v>115</v>
      </c>
      <c r="E20313" t="s">
        <v>115</v>
      </c>
      <c r="F20313">
        <v>97</v>
      </c>
      <c r="G20313">
        <v>121</v>
      </c>
      <c r="H20313">
        <v>354</v>
      </c>
      <c r="I20313">
        <v>262</v>
      </c>
      <c r="J20313">
        <v>5</v>
      </c>
      <c r="K20313">
        <v>0</v>
      </c>
      <c r="L20313" t="s">
        <v>1748</v>
      </c>
      <c r="M20313" t="s">
        <v>1749</v>
      </c>
      <c r="N20313" t="s">
        <v>388</v>
      </c>
      <c r="O20313" t="s">
        <v>22</v>
      </c>
      <c r="P20313" t="s">
        <v>23</v>
      </c>
      <c r="Q20313" t="s">
        <v>24</v>
      </c>
    </row>
    <row r="20314" spans="1:17" x14ac:dyDescent="0.2">
      <c r="A20314" s="2">
        <v>43253</v>
      </c>
      <c r="B20314" t="s">
        <v>210</v>
      </c>
      <c r="C20314" t="s">
        <v>304</v>
      </c>
      <c r="D20314" t="s">
        <v>27</v>
      </c>
      <c r="E20314" t="s">
        <v>27</v>
      </c>
      <c r="F20314">
        <v>85</v>
      </c>
      <c r="G20314">
        <v>59</v>
      </c>
      <c r="H20314">
        <v>392</v>
      </c>
      <c r="I20314">
        <v>529</v>
      </c>
      <c r="J20314">
        <v>1</v>
      </c>
      <c r="K20314">
        <v>0</v>
      </c>
      <c r="L20314" t="s">
        <v>28</v>
      </c>
      <c r="M20314" t="s">
        <v>874</v>
      </c>
      <c r="N20314" t="s">
        <v>77</v>
      </c>
      <c r="O20314" t="s">
        <v>122</v>
      </c>
      <c r="P20314" t="s">
        <v>23</v>
      </c>
      <c r="Q20314" t="s">
        <v>24</v>
      </c>
    </row>
    <row r="20315" spans="1:17" x14ac:dyDescent="0.2">
      <c r="A20315" s="2">
        <v>43253</v>
      </c>
      <c r="B20315" t="s">
        <v>114</v>
      </c>
      <c r="C20315" t="s">
        <v>182</v>
      </c>
      <c r="D20315" t="s">
        <v>115</v>
      </c>
      <c r="E20315" t="s">
        <v>115</v>
      </c>
      <c r="F20315">
        <v>122</v>
      </c>
      <c r="G20315">
        <v>73</v>
      </c>
      <c r="H20315">
        <v>252</v>
      </c>
      <c r="I20315">
        <v>431</v>
      </c>
      <c r="J20315">
        <v>0</v>
      </c>
      <c r="K20315">
        <v>2</v>
      </c>
      <c r="L20315" t="s">
        <v>28</v>
      </c>
      <c r="M20315" t="s">
        <v>226</v>
      </c>
      <c r="N20315" t="s">
        <v>114</v>
      </c>
      <c r="O20315" t="s">
        <v>22</v>
      </c>
      <c r="P20315" t="s">
        <v>23</v>
      </c>
      <c r="Q20315" t="s">
        <v>41</v>
      </c>
    </row>
    <row r="20316" spans="1:17" x14ac:dyDescent="0.2">
      <c r="A20316" s="2">
        <v>43253</v>
      </c>
      <c r="B20316" t="s">
        <v>89</v>
      </c>
      <c r="C20316" t="s">
        <v>135</v>
      </c>
      <c r="D20316" t="s">
        <v>50</v>
      </c>
      <c r="E20316" t="s">
        <v>36</v>
      </c>
      <c r="F20316">
        <v>13</v>
      </c>
      <c r="G20316">
        <v>47</v>
      </c>
      <c r="H20316">
        <v>1040</v>
      </c>
      <c r="I20316">
        <v>635</v>
      </c>
      <c r="J20316">
        <v>2</v>
      </c>
      <c r="K20316">
        <v>1</v>
      </c>
      <c r="L20316" t="s">
        <v>28</v>
      </c>
      <c r="M20316" t="s">
        <v>91</v>
      </c>
      <c r="N20316" t="s">
        <v>89</v>
      </c>
      <c r="O20316" t="s">
        <v>22</v>
      </c>
      <c r="P20316" t="s">
        <v>23</v>
      </c>
      <c r="Q20316" t="s">
        <v>24</v>
      </c>
    </row>
    <row r="20317" spans="1:17" x14ac:dyDescent="0.2">
      <c r="A20317" s="2">
        <v>43253</v>
      </c>
      <c r="B20317" t="s">
        <v>1279</v>
      </c>
      <c r="C20317" t="s">
        <v>249</v>
      </c>
      <c r="D20317" t="s">
        <v>50</v>
      </c>
      <c r="E20317" t="s">
        <v>50</v>
      </c>
      <c r="F20317">
        <v>43</v>
      </c>
      <c r="G20317">
        <v>65</v>
      </c>
      <c r="H20317">
        <v>670</v>
      </c>
      <c r="I20317">
        <v>495</v>
      </c>
      <c r="J20317">
        <v>0</v>
      </c>
      <c r="K20317">
        <v>2</v>
      </c>
      <c r="L20317" t="s">
        <v>28</v>
      </c>
      <c r="M20317" t="s">
        <v>1280</v>
      </c>
      <c r="N20317" t="s">
        <v>1279</v>
      </c>
      <c r="O20317" t="s">
        <v>22</v>
      </c>
      <c r="P20317" t="s">
        <v>23</v>
      </c>
      <c r="Q20317" t="s">
        <v>41</v>
      </c>
    </row>
    <row r="20318" spans="1:17" x14ac:dyDescent="0.2">
      <c r="A20318" s="2">
        <v>43253</v>
      </c>
      <c r="B20318" t="s">
        <v>26</v>
      </c>
      <c r="C20318" t="s">
        <v>104</v>
      </c>
      <c r="D20318" t="s">
        <v>27</v>
      </c>
      <c r="E20318" t="s">
        <v>50</v>
      </c>
      <c r="F20318">
        <v>15</v>
      </c>
      <c r="G20318">
        <v>34</v>
      </c>
      <c r="H20318">
        <v>1008</v>
      </c>
      <c r="I20318">
        <v>734</v>
      </c>
      <c r="J20318">
        <v>1</v>
      </c>
      <c r="K20318">
        <v>0</v>
      </c>
      <c r="L20318" t="s">
        <v>28</v>
      </c>
      <c r="M20318" t="s">
        <v>219</v>
      </c>
      <c r="N20318" t="s">
        <v>26</v>
      </c>
      <c r="O20318" t="s">
        <v>22</v>
      </c>
      <c r="P20318" t="s">
        <v>23</v>
      </c>
      <c r="Q20318" t="s">
        <v>24</v>
      </c>
    </row>
    <row r="20319" spans="1:17" x14ac:dyDescent="0.2">
      <c r="A20319" s="2">
        <v>43253</v>
      </c>
      <c r="B20319" t="s">
        <v>52</v>
      </c>
      <c r="C20319" t="s">
        <v>72</v>
      </c>
      <c r="D20319" t="s">
        <v>50</v>
      </c>
      <c r="E20319" t="s">
        <v>50</v>
      </c>
      <c r="F20319">
        <v>23</v>
      </c>
      <c r="G20319">
        <v>12</v>
      </c>
      <c r="H20319">
        <v>889</v>
      </c>
      <c r="I20319">
        <v>1053</v>
      </c>
      <c r="J20319">
        <v>0</v>
      </c>
      <c r="K20319">
        <v>0</v>
      </c>
      <c r="L20319" t="s">
        <v>28</v>
      </c>
      <c r="M20319" t="s">
        <v>68</v>
      </c>
      <c r="N20319" t="s">
        <v>52</v>
      </c>
      <c r="O20319" t="s">
        <v>22</v>
      </c>
      <c r="P20319" t="s">
        <v>23</v>
      </c>
      <c r="Q20319" t="s">
        <v>30</v>
      </c>
    </row>
    <row r="20320" spans="1:17" x14ac:dyDescent="0.2">
      <c r="A20320" s="2">
        <v>43253</v>
      </c>
      <c r="B20320" t="s">
        <v>98</v>
      </c>
      <c r="C20320" t="s">
        <v>77</v>
      </c>
      <c r="D20320" t="s">
        <v>50</v>
      </c>
      <c r="E20320" t="s">
        <v>27</v>
      </c>
      <c r="F20320">
        <v>31</v>
      </c>
      <c r="G20320">
        <v>24</v>
      </c>
      <c r="H20320">
        <v>775</v>
      </c>
      <c r="I20320">
        <v>880</v>
      </c>
      <c r="J20320">
        <v>2</v>
      </c>
      <c r="K20320">
        <v>1</v>
      </c>
      <c r="L20320" t="s">
        <v>28</v>
      </c>
      <c r="M20320" t="s">
        <v>99</v>
      </c>
      <c r="N20320" t="s">
        <v>98</v>
      </c>
      <c r="O20320" t="s">
        <v>22</v>
      </c>
      <c r="P20320" t="s">
        <v>23</v>
      </c>
      <c r="Q20320" t="s">
        <v>24</v>
      </c>
    </row>
    <row r="20321" spans="1:17" x14ac:dyDescent="0.2">
      <c r="A20321" s="2">
        <v>43253</v>
      </c>
      <c r="B20321" t="s">
        <v>147</v>
      </c>
      <c r="C20321" t="s">
        <v>82</v>
      </c>
      <c r="D20321" t="s">
        <v>50</v>
      </c>
      <c r="E20321" t="s">
        <v>50</v>
      </c>
      <c r="F20321">
        <v>3</v>
      </c>
      <c r="G20321">
        <v>4</v>
      </c>
      <c r="H20321">
        <v>1345</v>
      </c>
      <c r="I20321">
        <v>1306</v>
      </c>
      <c r="J20321">
        <v>0</v>
      </c>
      <c r="K20321">
        <v>0</v>
      </c>
      <c r="L20321" t="s">
        <v>28</v>
      </c>
      <c r="M20321" t="s">
        <v>148</v>
      </c>
      <c r="N20321" t="s">
        <v>147</v>
      </c>
      <c r="O20321" t="s">
        <v>22</v>
      </c>
      <c r="P20321" t="s">
        <v>23</v>
      </c>
      <c r="Q20321" t="s">
        <v>30</v>
      </c>
    </row>
    <row r="20322" spans="1:17" x14ac:dyDescent="0.2">
      <c r="A20322" s="2">
        <v>43253</v>
      </c>
      <c r="B20322" t="s">
        <v>69</v>
      </c>
      <c r="C20322" t="s">
        <v>129</v>
      </c>
      <c r="D20322" t="s">
        <v>50</v>
      </c>
      <c r="E20322" t="s">
        <v>50</v>
      </c>
      <c r="F20322">
        <v>26</v>
      </c>
      <c r="G20322">
        <v>1</v>
      </c>
      <c r="H20322">
        <v>840</v>
      </c>
      <c r="I20322">
        <v>1543</v>
      </c>
      <c r="J20322">
        <v>2</v>
      </c>
      <c r="K20322">
        <v>1</v>
      </c>
      <c r="L20322" t="s">
        <v>28</v>
      </c>
      <c r="M20322" t="s">
        <v>367</v>
      </c>
      <c r="N20322" t="s">
        <v>69</v>
      </c>
      <c r="O20322" t="s">
        <v>22</v>
      </c>
      <c r="P20322" t="s">
        <v>23</v>
      </c>
      <c r="Q20322" t="s">
        <v>24</v>
      </c>
    </row>
    <row r="20323" spans="1:17" x14ac:dyDescent="0.2">
      <c r="A20323" s="2">
        <v>43253</v>
      </c>
      <c r="B20323" t="s">
        <v>237</v>
      </c>
      <c r="C20323" t="s">
        <v>208</v>
      </c>
      <c r="D20323" t="s">
        <v>36</v>
      </c>
      <c r="E20323" t="s">
        <v>36</v>
      </c>
      <c r="F20323">
        <v>109</v>
      </c>
      <c r="G20323">
        <v>74</v>
      </c>
      <c r="H20323">
        <v>298</v>
      </c>
      <c r="I20323">
        <v>425</v>
      </c>
      <c r="J20323">
        <v>2</v>
      </c>
      <c r="K20323">
        <v>1</v>
      </c>
      <c r="L20323" t="s">
        <v>28</v>
      </c>
      <c r="M20323" t="s">
        <v>366</v>
      </c>
      <c r="N20323" t="s">
        <v>237</v>
      </c>
      <c r="O20323" t="s">
        <v>22</v>
      </c>
      <c r="P20323" t="s">
        <v>23</v>
      </c>
      <c r="Q20323" t="s">
        <v>24</v>
      </c>
    </row>
    <row r="20324" spans="1:17" x14ac:dyDescent="0.2">
      <c r="A20324" s="2">
        <v>43253</v>
      </c>
      <c r="B20324" t="s">
        <v>76</v>
      </c>
      <c r="C20324" t="s">
        <v>49</v>
      </c>
      <c r="D20324" t="s">
        <v>50</v>
      </c>
      <c r="E20324" t="s">
        <v>50</v>
      </c>
      <c r="F20324">
        <v>22</v>
      </c>
      <c r="G20324">
        <v>48</v>
      </c>
      <c r="H20324">
        <v>930</v>
      </c>
      <c r="I20324">
        <v>608</v>
      </c>
      <c r="J20324">
        <v>2</v>
      </c>
      <c r="K20324">
        <v>3</v>
      </c>
      <c r="L20324" t="s">
        <v>28</v>
      </c>
      <c r="M20324" t="s">
        <v>78</v>
      </c>
      <c r="N20324" t="s">
        <v>76</v>
      </c>
      <c r="O20324" t="s">
        <v>22</v>
      </c>
      <c r="P20324" t="s">
        <v>23</v>
      </c>
      <c r="Q20324" t="s">
        <v>41</v>
      </c>
    </row>
    <row r="20325" spans="1:17" x14ac:dyDescent="0.2">
      <c r="A20325" s="2">
        <v>43253</v>
      </c>
      <c r="B20325" t="s">
        <v>138</v>
      </c>
      <c r="C20325" t="s">
        <v>352</v>
      </c>
      <c r="D20325" t="s">
        <v>36</v>
      </c>
      <c r="E20325" t="s">
        <v>36</v>
      </c>
      <c r="F20325">
        <v>78</v>
      </c>
      <c r="G20325">
        <v>107</v>
      </c>
      <c r="H20325">
        <v>411</v>
      </c>
      <c r="I20325">
        <v>308</v>
      </c>
      <c r="J20325">
        <v>0</v>
      </c>
      <c r="K20325">
        <v>0</v>
      </c>
      <c r="L20325" t="s">
        <v>716</v>
      </c>
      <c r="M20325" t="s">
        <v>1055</v>
      </c>
      <c r="N20325" t="s">
        <v>149</v>
      </c>
      <c r="O20325" t="s">
        <v>122</v>
      </c>
      <c r="P20325" t="s">
        <v>59</v>
      </c>
      <c r="Q20325" t="s">
        <v>24</v>
      </c>
    </row>
    <row r="20326" spans="1:17" x14ac:dyDescent="0.2">
      <c r="A20326" s="2">
        <v>43253</v>
      </c>
      <c r="B20326" t="s">
        <v>405</v>
      </c>
      <c r="C20326" t="s">
        <v>46</v>
      </c>
      <c r="D20326" t="s">
        <v>36</v>
      </c>
      <c r="E20326" t="s">
        <v>36</v>
      </c>
      <c r="F20326">
        <v>150</v>
      </c>
      <c r="G20326">
        <v>131</v>
      </c>
      <c r="H20326">
        <v>172</v>
      </c>
      <c r="I20326">
        <v>239</v>
      </c>
      <c r="J20326">
        <v>1</v>
      </c>
      <c r="K20326">
        <v>0</v>
      </c>
      <c r="L20326" t="s">
        <v>716</v>
      </c>
      <c r="M20326" t="s">
        <v>1055</v>
      </c>
      <c r="N20326" t="s">
        <v>149</v>
      </c>
      <c r="O20326" t="s">
        <v>122</v>
      </c>
      <c r="P20326" t="s">
        <v>23</v>
      </c>
      <c r="Q20326" t="s">
        <v>24</v>
      </c>
    </row>
    <row r="20327" spans="1:17" x14ac:dyDescent="0.2">
      <c r="A20327" s="2">
        <v>43253</v>
      </c>
      <c r="B20327" t="s">
        <v>101</v>
      </c>
      <c r="C20327" t="s">
        <v>81</v>
      </c>
      <c r="D20327" t="s">
        <v>50</v>
      </c>
      <c r="E20327" t="s">
        <v>50</v>
      </c>
      <c r="F20327">
        <v>139</v>
      </c>
      <c r="G20327">
        <v>93</v>
      </c>
      <c r="H20327">
        <v>216</v>
      </c>
      <c r="I20327">
        <v>364</v>
      </c>
      <c r="J20327">
        <v>1</v>
      </c>
      <c r="K20327">
        <v>0</v>
      </c>
      <c r="L20327" t="s">
        <v>361</v>
      </c>
      <c r="M20327" t="s">
        <v>331</v>
      </c>
      <c r="N20327" t="s">
        <v>101</v>
      </c>
      <c r="O20327" t="s">
        <v>22</v>
      </c>
      <c r="P20327" t="s">
        <v>23</v>
      </c>
      <c r="Q20327" t="s">
        <v>24</v>
      </c>
    </row>
    <row r="20328" spans="1:17" x14ac:dyDescent="0.2">
      <c r="A20328" s="2">
        <v>43253</v>
      </c>
      <c r="B20328" t="s">
        <v>207</v>
      </c>
      <c r="C20328" t="s">
        <v>442</v>
      </c>
      <c r="D20328" t="s">
        <v>36</v>
      </c>
      <c r="E20328" t="s">
        <v>57</v>
      </c>
      <c r="F20328">
        <v>111</v>
      </c>
      <c r="G20328">
        <v>133</v>
      </c>
      <c r="H20328">
        <v>289</v>
      </c>
      <c r="I20328">
        <v>228</v>
      </c>
      <c r="J20328">
        <v>2</v>
      </c>
      <c r="K20328">
        <v>1</v>
      </c>
      <c r="L20328" t="s">
        <v>1748</v>
      </c>
      <c r="M20328" t="s">
        <v>1749</v>
      </c>
      <c r="N20328" t="s">
        <v>388</v>
      </c>
      <c r="O20328" t="s">
        <v>122</v>
      </c>
      <c r="P20328" t="s">
        <v>23</v>
      </c>
      <c r="Q20328" t="s">
        <v>24</v>
      </c>
    </row>
    <row r="20329" spans="1:17" x14ac:dyDescent="0.2">
      <c r="A20329" s="2">
        <v>43254</v>
      </c>
      <c r="B20329" t="s">
        <v>85</v>
      </c>
      <c r="C20329" t="s">
        <v>168</v>
      </c>
      <c r="D20329" t="s">
        <v>50</v>
      </c>
      <c r="E20329" t="s">
        <v>50</v>
      </c>
      <c r="F20329">
        <v>56</v>
      </c>
      <c r="G20329">
        <v>30</v>
      </c>
      <c r="H20329">
        <v>548</v>
      </c>
      <c r="I20329">
        <v>777</v>
      </c>
      <c r="J20329">
        <v>1</v>
      </c>
      <c r="K20329">
        <v>4</v>
      </c>
      <c r="L20329" t="s">
        <v>28</v>
      </c>
      <c r="M20329" t="s">
        <v>1750</v>
      </c>
      <c r="N20329" t="s">
        <v>67</v>
      </c>
      <c r="O20329" t="s">
        <v>122</v>
      </c>
      <c r="P20329" t="s">
        <v>23</v>
      </c>
      <c r="Q20329" t="s">
        <v>41</v>
      </c>
    </row>
    <row r="20330" spans="1:17" x14ac:dyDescent="0.2">
      <c r="A20330" s="2">
        <v>43254</v>
      </c>
      <c r="B20330" t="s">
        <v>113</v>
      </c>
      <c r="C20330" t="s">
        <v>42</v>
      </c>
      <c r="D20330" t="s">
        <v>115</v>
      </c>
      <c r="E20330" t="s">
        <v>19</v>
      </c>
      <c r="F20330">
        <v>67</v>
      </c>
      <c r="G20330">
        <v>11</v>
      </c>
      <c r="H20330">
        <v>461</v>
      </c>
      <c r="I20330">
        <v>1106</v>
      </c>
      <c r="J20330">
        <v>0</v>
      </c>
      <c r="K20330">
        <v>3</v>
      </c>
      <c r="L20330" t="s">
        <v>28</v>
      </c>
      <c r="M20330" t="s">
        <v>838</v>
      </c>
      <c r="N20330" t="s">
        <v>53</v>
      </c>
      <c r="O20330" t="s">
        <v>122</v>
      </c>
      <c r="P20330" t="s">
        <v>23</v>
      </c>
      <c r="Q20330" t="s">
        <v>41</v>
      </c>
    </row>
    <row r="20331" spans="1:17" x14ac:dyDescent="0.2">
      <c r="A20331" s="2">
        <v>43254</v>
      </c>
      <c r="B20331" t="s">
        <v>106</v>
      </c>
      <c r="C20331" t="s">
        <v>53</v>
      </c>
      <c r="D20331" t="s">
        <v>50</v>
      </c>
      <c r="E20331" t="s">
        <v>50</v>
      </c>
      <c r="F20331">
        <v>8</v>
      </c>
      <c r="G20331">
        <v>6</v>
      </c>
      <c r="H20331">
        <v>1161</v>
      </c>
      <c r="I20331">
        <v>1179</v>
      </c>
      <c r="J20331">
        <v>1</v>
      </c>
      <c r="K20331">
        <v>1</v>
      </c>
      <c r="L20331" t="s">
        <v>28</v>
      </c>
      <c r="M20331" t="s">
        <v>854</v>
      </c>
      <c r="N20331" t="s">
        <v>106</v>
      </c>
      <c r="O20331" t="s">
        <v>22</v>
      </c>
      <c r="P20331" t="s">
        <v>23</v>
      </c>
      <c r="Q20331" t="s">
        <v>30</v>
      </c>
    </row>
    <row r="20332" spans="1:17" x14ac:dyDescent="0.2">
      <c r="A20332" s="2">
        <v>43254</v>
      </c>
      <c r="B20332" t="s">
        <v>274</v>
      </c>
      <c r="C20332" t="s">
        <v>25</v>
      </c>
      <c r="D20332" t="s">
        <v>50</v>
      </c>
      <c r="E20332" t="s">
        <v>19</v>
      </c>
      <c r="F20332">
        <v>18</v>
      </c>
      <c r="G20332">
        <v>2</v>
      </c>
      <c r="H20332">
        <v>975</v>
      </c>
      <c r="I20332">
        <v>1384</v>
      </c>
      <c r="J20332">
        <v>0</v>
      </c>
      <c r="K20332">
        <v>2</v>
      </c>
      <c r="L20332" t="s">
        <v>28</v>
      </c>
      <c r="M20332" t="s">
        <v>493</v>
      </c>
      <c r="N20332" t="s">
        <v>89</v>
      </c>
      <c r="O20332" t="s">
        <v>122</v>
      </c>
      <c r="P20332" t="s">
        <v>23</v>
      </c>
      <c r="Q20332" t="s">
        <v>41</v>
      </c>
    </row>
    <row r="20333" spans="1:17" x14ac:dyDescent="0.2">
      <c r="A20333" s="2">
        <v>43254</v>
      </c>
      <c r="B20333" t="s">
        <v>131</v>
      </c>
      <c r="C20333" t="s">
        <v>100</v>
      </c>
      <c r="D20333" t="s">
        <v>27</v>
      </c>
      <c r="E20333" t="s">
        <v>50</v>
      </c>
      <c r="F20333">
        <v>25</v>
      </c>
      <c r="G20333">
        <v>27</v>
      </c>
      <c r="H20333">
        <v>858</v>
      </c>
      <c r="I20333">
        <v>837</v>
      </c>
      <c r="J20333">
        <v>3</v>
      </c>
      <c r="K20333">
        <v>0</v>
      </c>
      <c r="L20333" t="s">
        <v>28</v>
      </c>
      <c r="M20333" t="s">
        <v>637</v>
      </c>
      <c r="N20333" t="s">
        <v>131</v>
      </c>
      <c r="O20333" t="s">
        <v>22</v>
      </c>
      <c r="P20333" t="s">
        <v>23</v>
      </c>
      <c r="Q20333" t="s">
        <v>24</v>
      </c>
    </row>
    <row r="20334" spans="1:17" x14ac:dyDescent="0.2">
      <c r="A20334" s="2">
        <v>43254</v>
      </c>
      <c r="B20334" t="s">
        <v>221</v>
      </c>
      <c r="C20334" t="s">
        <v>614</v>
      </c>
      <c r="D20334" t="s">
        <v>27</v>
      </c>
      <c r="E20334" t="s">
        <v>27</v>
      </c>
      <c r="F20334">
        <v>158</v>
      </c>
      <c r="G20334">
        <v>169</v>
      </c>
      <c r="H20334">
        <v>129</v>
      </c>
      <c r="I20334">
        <v>106</v>
      </c>
      <c r="J20334">
        <v>0</v>
      </c>
      <c r="K20334">
        <v>0</v>
      </c>
      <c r="L20334" t="s">
        <v>28</v>
      </c>
      <c r="M20334" t="s">
        <v>223</v>
      </c>
      <c r="N20334" t="s">
        <v>221</v>
      </c>
      <c r="O20334" t="s">
        <v>22</v>
      </c>
      <c r="P20334" t="s">
        <v>23</v>
      </c>
      <c r="Q20334" t="s">
        <v>30</v>
      </c>
    </row>
    <row r="20335" spans="1:17" x14ac:dyDescent="0.2">
      <c r="A20335" s="2">
        <v>43254</v>
      </c>
      <c r="B20335" t="s">
        <v>737</v>
      </c>
      <c r="C20335" t="s">
        <v>548</v>
      </c>
      <c r="D20335" t="s">
        <v>50</v>
      </c>
      <c r="E20335" t="s">
        <v>36</v>
      </c>
      <c r="F20335">
        <v>132</v>
      </c>
      <c r="G20335">
        <v>58</v>
      </c>
      <c r="H20335">
        <v>230</v>
      </c>
      <c r="I20335">
        <v>545</v>
      </c>
      <c r="J20335">
        <v>0</v>
      </c>
      <c r="K20335">
        <v>0</v>
      </c>
      <c r="L20335" t="s">
        <v>28</v>
      </c>
      <c r="M20335" t="s">
        <v>1751</v>
      </c>
      <c r="N20335" t="s">
        <v>82</v>
      </c>
      <c r="O20335" t="s">
        <v>122</v>
      </c>
      <c r="P20335" t="s">
        <v>59</v>
      </c>
      <c r="Q20335" t="s">
        <v>41</v>
      </c>
    </row>
    <row r="20336" spans="1:17" x14ac:dyDescent="0.2">
      <c r="A20336" s="2">
        <v>43254</v>
      </c>
      <c r="B20336" t="s">
        <v>149</v>
      </c>
      <c r="C20336" t="s">
        <v>378</v>
      </c>
      <c r="D20336" t="s">
        <v>36</v>
      </c>
      <c r="E20336" t="s">
        <v>36</v>
      </c>
      <c r="F20336">
        <v>72</v>
      </c>
      <c r="G20336">
        <v>114</v>
      </c>
      <c r="H20336">
        <v>432</v>
      </c>
      <c r="I20336">
        <v>284</v>
      </c>
      <c r="J20336">
        <v>0</v>
      </c>
      <c r="K20336">
        <v>0</v>
      </c>
      <c r="L20336" t="s">
        <v>716</v>
      </c>
      <c r="M20336" t="s">
        <v>1055</v>
      </c>
      <c r="N20336" t="s">
        <v>149</v>
      </c>
      <c r="O20336" t="s">
        <v>22</v>
      </c>
      <c r="P20336" t="s">
        <v>59</v>
      </c>
      <c r="Q20336" t="s">
        <v>41</v>
      </c>
    </row>
    <row r="20337" spans="1:17" x14ac:dyDescent="0.2">
      <c r="A20337" s="2">
        <v>43254</v>
      </c>
      <c r="B20337" t="s">
        <v>45</v>
      </c>
      <c r="C20337" t="s">
        <v>351</v>
      </c>
      <c r="D20337" t="s">
        <v>36</v>
      </c>
      <c r="E20337" t="s">
        <v>36</v>
      </c>
      <c r="F20337">
        <v>113</v>
      </c>
      <c r="G20337">
        <v>142</v>
      </c>
      <c r="H20337">
        <v>286</v>
      </c>
      <c r="I20337">
        <v>194</v>
      </c>
      <c r="J20337">
        <v>1</v>
      </c>
      <c r="K20337">
        <v>1</v>
      </c>
      <c r="L20337" t="s">
        <v>716</v>
      </c>
      <c r="M20337" t="s">
        <v>1055</v>
      </c>
      <c r="N20337" t="s">
        <v>149</v>
      </c>
      <c r="O20337" t="s">
        <v>122</v>
      </c>
      <c r="P20337" t="s">
        <v>59</v>
      </c>
      <c r="Q20337" t="s">
        <v>24</v>
      </c>
    </row>
    <row r="20338" spans="1:17" x14ac:dyDescent="0.2">
      <c r="A20338" s="2">
        <v>43255</v>
      </c>
      <c r="B20338" t="s">
        <v>119</v>
      </c>
      <c r="C20338" t="s">
        <v>126</v>
      </c>
      <c r="D20338" t="s">
        <v>50</v>
      </c>
      <c r="E20338" t="s">
        <v>50</v>
      </c>
      <c r="F20338">
        <v>20</v>
      </c>
      <c r="G20338">
        <v>19</v>
      </c>
      <c r="H20338">
        <v>947</v>
      </c>
      <c r="I20338">
        <v>968</v>
      </c>
      <c r="J20338">
        <v>1</v>
      </c>
      <c r="K20338">
        <v>1</v>
      </c>
      <c r="L20338" t="s">
        <v>28</v>
      </c>
      <c r="M20338" t="s">
        <v>951</v>
      </c>
      <c r="N20338" t="s">
        <v>119</v>
      </c>
      <c r="O20338" t="s">
        <v>22</v>
      </c>
      <c r="P20338" t="s">
        <v>23</v>
      </c>
      <c r="Q20338" t="s">
        <v>30</v>
      </c>
    </row>
    <row r="20339" spans="1:17" x14ac:dyDescent="0.2">
      <c r="A20339" s="2">
        <v>43255</v>
      </c>
      <c r="B20339" t="s">
        <v>1204</v>
      </c>
      <c r="C20339" t="s">
        <v>107</v>
      </c>
      <c r="D20339" t="s">
        <v>50</v>
      </c>
      <c r="E20339" t="s">
        <v>19</v>
      </c>
      <c r="F20339">
        <v>35</v>
      </c>
      <c r="G20339">
        <v>9</v>
      </c>
      <c r="H20339">
        <v>731</v>
      </c>
      <c r="I20339">
        <v>1145</v>
      </c>
      <c r="J20339">
        <v>0</v>
      </c>
      <c r="K20339">
        <v>1</v>
      </c>
      <c r="L20339" t="s">
        <v>28</v>
      </c>
      <c r="M20339" t="s">
        <v>846</v>
      </c>
      <c r="N20339" t="s">
        <v>69</v>
      </c>
      <c r="O20339" t="s">
        <v>122</v>
      </c>
      <c r="P20339" t="s">
        <v>23</v>
      </c>
      <c r="Q20339" t="s">
        <v>41</v>
      </c>
    </row>
    <row r="20340" spans="1:17" x14ac:dyDescent="0.2">
      <c r="A20340" s="2">
        <v>43255</v>
      </c>
      <c r="B20340" t="s">
        <v>244</v>
      </c>
      <c r="C20340" t="s">
        <v>110</v>
      </c>
      <c r="D20340" t="s">
        <v>50</v>
      </c>
      <c r="E20340" t="s">
        <v>36</v>
      </c>
      <c r="F20340">
        <v>29</v>
      </c>
      <c r="G20340">
        <v>42</v>
      </c>
      <c r="H20340">
        <v>785</v>
      </c>
      <c r="I20340">
        <v>681</v>
      </c>
      <c r="J20340">
        <v>1</v>
      </c>
      <c r="K20340">
        <v>2</v>
      </c>
      <c r="L20340" t="s">
        <v>28</v>
      </c>
      <c r="M20340" t="s">
        <v>976</v>
      </c>
      <c r="N20340" t="s">
        <v>53</v>
      </c>
      <c r="O20340" t="s">
        <v>122</v>
      </c>
      <c r="P20340" t="s">
        <v>23</v>
      </c>
      <c r="Q20340" t="s">
        <v>41</v>
      </c>
    </row>
    <row r="20341" spans="1:17" x14ac:dyDescent="0.2">
      <c r="A20341" s="2">
        <v>43255</v>
      </c>
      <c r="B20341" t="s">
        <v>286</v>
      </c>
      <c r="C20341" t="s">
        <v>384</v>
      </c>
      <c r="D20341" t="s">
        <v>50</v>
      </c>
      <c r="E20341" t="s">
        <v>50</v>
      </c>
      <c r="F20341">
        <v>98</v>
      </c>
      <c r="G20341">
        <v>173</v>
      </c>
      <c r="H20341">
        <v>346</v>
      </c>
      <c r="I20341">
        <v>97</v>
      </c>
      <c r="J20341">
        <v>0</v>
      </c>
      <c r="K20341">
        <v>0</v>
      </c>
      <c r="L20341" t="s">
        <v>28</v>
      </c>
      <c r="M20341" t="s">
        <v>1752</v>
      </c>
      <c r="N20341" t="s">
        <v>69</v>
      </c>
      <c r="O20341" t="s">
        <v>122</v>
      </c>
      <c r="P20341" t="s">
        <v>23</v>
      </c>
      <c r="Q20341" t="s">
        <v>30</v>
      </c>
    </row>
    <row r="20342" spans="1:17" x14ac:dyDescent="0.2">
      <c r="A20342" s="2">
        <v>43255</v>
      </c>
      <c r="B20342" t="s">
        <v>388</v>
      </c>
      <c r="C20342" t="s">
        <v>207</v>
      </c>
      <c r="D20342" t="s">
        <v>115</v>
      </c>
      <c r="E20342" t="s">
        <v>36</v>
      </c>
      <c r="F20342">
        <v>97</v>
      </c>
      <c r="G20342">
        <v>111</v>
      </c>
      <c r="H20342">
        <v>354</v>
      </c>
      <c r="I20342">
        <v>289</v>
      </c>
      <c r="J20342">
        <v>3</v>
      </c>
      <c r="K20342">
        <v>0</v>
      </c>
      <c r="L20342" t="s">
        <v>1748</v>
      </c>
      <c r="M20342" t="s">
        <v>1749</v>
      </c>
      <c r="N20342" t="s">
        <v>388</v>
      </c>
      <c r="O20342" t="s">
        <v>22</v>
      </c>
      <c r="P20342" t="s">
        <v>23</v>
      </c>
      <c r="Q20342" t="s">
        <v>24</v>
      </c>
    </row>
    <row r="20343" spans="1:17" x14ac:dyDescent="0.2">
      <c r="A20343" s="2">
        <v>43256</v>
      </c>
      <c r="B20343" t="s">
        <v>95</v>
      </c>
      <c r="C20343" t="s">
        <v>180</v>
      </c>
      <c r="D20343" t="s">
        <v>50</v>
      </c>
      <c r="E20343" t="s">
        <v>50</v>
      </c>
      <c r="F20343">
        <v>66</v>
      </c>
      <c r="G20343">
        <v>37</v>
      </c>
      <c r="H20343">
        <v>493</v>
      </c>
      <c r="I20343">
        <v>714</v>
      </c>
      <c r="J20343">
        <v>1</v>
      </c>
      <c r="K20343">
        <v>1</v>
      </c>
      <c r="L20343" t="s">
        <v>28</v>
      </c>
      <c r="M20343" t="s">
        <v>326</v>
      </c>
      <c r="N20343" t="s">
        <v>95</v>
      </c>
      <c r="O20343" t="s">
        <v>22</v>
      </c>
      <c r="P20343" t="s">
        <v>23</v>
      </c>
      <c r="Q20343" t="s">
        <v>30</v>
      </c>
    </row>
    <row r="20344" spans="1:17" x14ac:dyDescent="0.2">
      <c r="A20344" s="2">
        <v>43256</v>
      </c>
      <c r="B20344" t="s">
        <v>92</v>
      </c>
      <c r="C20344" t="s">
        <v>70</v>
      </c>
      <c r="D20344" t="s">
        <v>50</v>
      </c>
      <c r="E20344" t="s">
        <v>50</v>
      </c>
      <c r="F20344">
        <v>32</v>
      </c>
      <c r="G20344">
        <v>62</v>
      </c>
      <c r="H20344">
        <v>737</v>
      </c>
      <c r="I20344">
        <v>506</v>
      </c>
      <c r="J20344">
        <v>2</v>
      </c>
      <c r="K20344">
        <v>0</v>
      </c>
      <c r="L20344" t="s">
        <v>28</v>
      </c>
      <c r="M20344" t="s">
        <v>794</v>
      </c>
      <c r="N20344" t="s">
        <v>92</v>
      </c>
      <c r="O20344" t="s">
        <v>22</v>
      </c>
      <c r="P20344" t="s">
        <v>23</v>
      </c>
      <c r="Q20344" t="s">
        <v>24</v>
      </c>
    </row>
    <row r="20345" spans="1:17" x14ac:dyDescent="0.2">
      <c r="A20345" s="2">
        <v>43256</v>
      </c>
      <c r="B20345" t="s">
        <v>97</v>
      </c>
      <c r="C20345" t="s">
        <v>345</v>
      </c>
      <c r="D20345" t="s">
        <v>50</v>
      </c>
      <c r="E20345" t="s">
        <v>50</v>
      </c>
      <c r="F20345">
        <v>83</v>
      </c>
      <c r="G20345">
        <v>95</v>
      </c>
      <c r="H20345">
        <v>400</v>
      </c>
      <c r="I20345">
        <v>361</v>
      </c>
      <c r="J20345">
        <v>1</v>
      </c>
      <c r="K20345">
        <v>0</v>
      </c>
      <c r="L20345" t="s">
        <v>28</v>
      </c>
      <c r="M20345" t="s">
        <v>97</v>
      </c>
      <c r="N20345" t="s">
        <v>97</v>
      </c>
      <c r="O20345" t="s">
        <v>22</v>
      </c>
      <c r="P20345" t="s">
        <v>23</v>
      </c>
      <c r="Q20345" t="s">
        <v>24</v>
      </c>
    </row>
    <row r="20346" spans="1:17" x14ac:dyDescent="0.2">
      <c r="A20346" s="2">
        <v>43256</v>
      </c>
      <c r="B20346" t="s">
        <v>560</v>
      </c>
      <c r="C20346" t="s">
        <v>386</v>
      </c>
      <c r="D20346" t="s">
        <v>50</v>
      </c>
      <c r="E20346" t="s">
        <v>50</v>
      </c>
      <c r="F20346">
        <v>117</v>
      </c>
      <c r="G20346">
        <v>126</v>
      </c>
      <c r="H20346">
        <v>272</v>
      </c>
      <c r="I20346">
        <v>245</v>
      </c>
      <c r="J20346">
        <v>3</v>
      </c>
      <c r="K20346">
        <v>0</v>
      </c>
      <c r="L20346" t="s">
        <v>28</v>
      </c>
      <c r="M20346" t="s">
        <v>1389</v>
      </c>
      <c r="N20346" t="s">
        <v>560</v>
      </c>
      <c r="O20346" t="s">
        <v>22</v>
      </c>
      <c r="P20346" t="s">
        <v>23</v>
      </c>
      <c r="Q20346" t="s">
        <v>24</v>
      </c>
    </row>
    <row r="20347" spans="1:17" x14ac:dyDescent="0.2">
      <c r="A20347" s="2">
        <v>43256</v>
      </c>
      <c r="B20347" t="s">
        <v>73</v>
      </c>
      <c r="C20347" t="s">
        <v>101</v>
      </c>
      <c r="D20347" t="s">
        <v>50</v>
      </c>
      <c r="E20347" t="s">
        <v>50</v>
      </c>
      <c r="F20347">
        <v>133</v>
      </c>
      <c r="G20347">
        <v>139</v>
      </c>
      <c r="H20347">
        <v>228</v>
      </c>
      <c r="I20347">
        <v>216</v>
      </c>
      <c r="J20347">
        <v>1</v>
      </c>
      <c r="K20347">
        <v>1</v>
      </c>
      <c r="L20347" t="s">
        <v>361</v>
      </c>
      <c r="M20347" t="s">
        <v>289</v>
      </c>
      <c r="N20347" t="s">
        <v>73</v>
      </c>
      <c r="O20347" t="s">
        <v>22</v>
      </c>
      <c r="P20347" t="s">
        <v>23</v>
      </c>
      <c r="Q20347" t="s">
        <v>30</v>
      </c>
    </row>
    <row r="20348" spans="1:17" x14ac:dyDescent="0.2">
      <c r="A20348" s="2">
        <v>43256</v>
      </c>
      <c r="B20348" t="s">
        <v>638</v>
      </c>
      <c r="C20348" t="s">
        <v>442</v>
      </c>
      <c r="D20348" t="s">
        <v>115</v>
      </c>
      <c r="E20348" t="s">
        <v>57</v>
      </c>
      <c r="F20348">
        <v>121</v>
      </c>
      <c r="G20348">
        <v>133</v>
      </c>
      <c r="H20348">
        <v>262</v>
      </c>
      <c r="I20348">
        <v>228</v>
      </c>
      <c r="J20348">
        <v>0</v>
      </c>
      <c r="K20348">
        <v>1</v>
      </c>
      <c r="L20348" t="s">
        <v>1748</v>
      </c>
      <c r="M20348" t="s">
        <v>1749</v>
      </c>
      <c r="N20348" t="s">
        <v>388</v>
      </c>
      <c r="O20348" t="s">
        <v>122</v>
      </c>
      <c r="P20348" t="s">
        <v>23</v>
      </c>
      <c r="Q20348" t="s">
        <v>41</v>
      </c>
    </row>
    <row r="20349" spans="1:17" x14ac:dyDescent="0.2">
      <c r="A20349" s="2">
        <v>43256</v>
      </c>
      <c r="B20349" t="s">
        <v>149</v>
      </c>
      <c r="C20349" t="s">
        <v>352</v>
      </c>
      <c r="D20349" t="s">
        <v>36</v>
      </c>
      <c r="E20349" t="s">
        <v>36</v>
      </c>
      <c r="F20349">
        <v>72</v>
      </c>
      <c r="G20349">
        <v>107</v>
      </c>
      <c r="H20349">
        <v>432</v>
      </c>
      <c r="I20349">
        <v>308</v>
      </c>
      <c r="J20349">
        <v>4</v>
      </c>
      <c r="K20349">
        <v>1</v>
      </c>
      <c r="L20349" t="s">
        <v>716</v>
      </c>
      <c r="M20349" t="s">
        <v>1055</v>
      </c>
      <c r="N20349" t="s">
        <v>149</v>
      </c>
      <c r="O20349" t="s">
        <v>22</v>
      </c>
      <c r="P20349" t="s">
        <v>23</v>
      </c>
      <c r="Q20349" t="s">
        <v>24</v>
      </c>
    </row>
    <row r="20350" spans="1:17" x14ac:dyDescent="0.2">
      <c r="A20350" s="2">
        <v>43256</v>
      </c>
      <c r="B20350" t="s">
        <v>46</v>
      </c>
      <c r="C20350" t="s">
        <v>351</v>
      </c>
      <c r="D20350" t="s">
        <v>36</v>
      </c>
      <c r="E20350" t="s">
        <v>36</v>
      </c>
      <c r="F20350">
        <v>131</v>
      </c>
      <c r="G20350">
        <v>142</v>
      </c>
      <c r="H20350">
        <v>239</v>
      </c>
      <c r="I20350">
        <v>194</v>
      </c>
      <c r="J20350">
        <v>0</v>
      </c>
      <c r="K20350">
        <v>2</v>
      </c>
      <c r="L20350" t="s">
        <v>716</v>
      </c>
      <c r="M20350" t="s">
        <v>1055</v>
      </c>
      <c r="N20350" t="s">
        <v>149</v>
      </c>
      <c r="O20350" t="s">
        <v>122</v>
      </c>
      <c r="P20350" t="s">
        <v>23</v>
      </c>
      <c r="Q20350" t="s">
        <v>41</v>
      </c>
    </row>
    <row r="20351" spans="1:17" x14ac:dyDescent="0.2">
      <c r="A20351" s="2">
        <v>43257</v>
      </c>
      <c r="B20351" t="s">
        <v>49</v>
      </c>
      <c r="C20351" t="s">
        <v>531</v>
      </c>
      <c r="D20351" t="s">
        <v>50</v>
      </c>
      <c r="E20351" t="s">
        <v>27</v>
      </c>
      <c r="F20351">
        <v>48</v>
      </c>
      <c r="G20351">
        <v>55</v>
      </c>
      <c r="H20351">
        <v>608</v>
      </c>
      <c r="I20351">
        <v>574</v>
      </c>
      <c r="J20351">
        <v>1</v>
      </c>
      <c r="K20351">
        <v>0</v>
      </c>
      <c r="L20351" t="s">
        <v>28</v>
      </c>
      <c r="M20351" t="s">
        <v>103</v>
      </c>
      <c r="N20351" t="s">
        <v>49</v>
      </c>
      <c r="O20351" t="s">
        <v>22</v>
      </c>
      <c r="P20351" t="s">
        <v>23</v>
      </c>
      <c r="Q20351" t="s">
        <v>24</v>
      </c>
    </row>
    <row r="20352" spans="1:17" x14ac:dyDescent="0.2">
      <c r="A20352" s="2">
        <v>43257</v>
      </c>
      <c r="B20352" t="s">
        <v>293</v>
      </c>
      <c r="C20352" t="s">
        <v>135</v>
      </c>
      <c r="D20352" t="s">
        <v>50</v>
      </c>
      <c r="E20352" t="s">
        <v>36</v>
      </c>
      <c r="F20352">
        <v>45</v>
      </c>
      <c r="G20352">
        <v>47</v>
      </c>
      <c r="H20352">
        <v>646</v>
      </c>
      <c r="I20352">
        <v>635</v>
      </c>
      <c r="J20352">
        <v>1</v>
      </c>
      <c r="K20352">
        <v>0</v>
      </c>
      <c r="L20352" t="s">
        <v>28</v>
      </c>
      <c r="M20352" t="s">
        <v>1753</v>
      </c>
      <c r="N20352" t="s">
        <v>69</v>
      </c>
      <c r="O20352" t="s">
        <v>122</v>
      </c>
      <c r="P20352" t="s">
        <v>23</v>
      </c>
      <c r="Q20352" t="s">
        <v>24</v>
      </c>
    </row>
    <row r="20353" spans="1:17" x14ac:dyDescent="0.2">
      <c r="A20353" s="2">
        <v>43257</v>
      </c>
      <c r="B20353" t="s">
        <v>147</v>
      </c>
      <c r="C20353" t="s">
        <v>183</v>
      </c>
      <c r="D20353" t="s">
        <v>50</v>
      </c>
      <c r="E20353" t="s">
        <v>36</v>
      </c>
      <c r="F20353">
        <v>3</v>
      </c>
      <c r="G20353">
        <v>46</v>
      </c>
      <c r="H20353">
        <v>1345</v>
      </c>
      <c r="I20353">
        <v>635</v>
      </c>
      <c r="J20353">
        <v>3</v>
      </c>
      <c r="K20353">
        <v>0</v>
      </c>
      <c r="L20353" t="s">
        <v>28</v>
      </c>
      <c r="M20353" t="s">
        <v>148</v>
      </c>
      <c r="N20353" t="s">
        <v>147</v>
      </c>
      <c r="O20353" t="s">
        <v>22</v>
      </c>
      <c r="P20353" t="s">
        <v>23</v>
      </c>
      <c r="Q20353" t="s">
        <v>24</v>
      </c>
    </row>
    <row r="20354" spans="1:17" x14ac:dyDescent="0.2">
      <c r="A20354" s="2">
        <v>43257</v>
      </c>
      <c r="B20354" t="s">
        <v>317</v>
      </c>
      <c r="C20354" t="s">
        <v>94</v>
      </c>
      <c r="D20354" t="s">
        <v>50</v>
      </c>
      <c r="E20354" t="s">
        <v>50</v>
      </c>
      <c r="F20354">
        <v>79</v>
      </c>
      <c r="G20354">
        <v>49</v>
      </c>
      <c r="H20354">
        <v>409</v>
      </c>
      <c r="I20354">
        <v>603</v>
      </c>
      <c r="J20354">
        <v>1</v>
      </c>
      <c r="K20354">
        <v>1</v>
      </c>
      <c r="L20354" t="s">
        <v>28</v>
      </c>
      <c r="M20354" t="s">
        <v>1385</v>
      </c>
      <c r="N20354" t="s">
        <v>317</v>
      </c>
      <c r="O20354" t="s">
        <v>22</v>
      </c>
      <c r="P20354" t="s">
        <v>23</v>
      </c>
      <c r="Q20354" t="s">
        <v>30</v>
      </c>
    </row>
    <row r="20355" spans="1:17" x14ac:dyDescent="0.2">
      <c r="A20355" s="2">
        <v>43257</v>
      </c>
      <c r="B20355" t="s">
        <v>138</v>
      </c>
      <c r="C20355" t="s">
        <v>378</v>
      </c>
      <c r="D20355" t="s">
        <v>36</v>
      </c>
      <c r="E20355" t="s">
        <v>36</v>
      </c>
      <c r="F20355">
        <v>78</v>
      </c>
      <c r="G20355">
        <v>114</v>
      </c>
      <c r="H20355">
        <v>411</v>
      </c>
      <c r="I20355">
        <v>284</v>
      </c>
      <c r="J20355">
        <v>1</v>
      </c>
      <c r="K20355">
        <v>0</v>
      </c>
      <c r="L20355" t="s">
        <v>716</v>
      </c>
      <c r="M20355" t="s">
        <v>1055</v>
      </c>
      <c r="N20355" t="s">
        <v>149</v>
      </c>
      <c r="O20355" t="s">
        <v>122</v>
      </c>
      <c r="P20355" t="s">
        <v>23</v>
      </c>
      <c r="Q20355" t="s">
        <v>24</v>
      </c>
    </row>
    <row r="20356" spans="1:17" x14ac:dyDescent="0.2">
      <c r="A20356" s="2">
        <v>43257</v>
      </c>
      <c r="B20356" t="s">
        <v>405</v>
      </c>
      <c r="C20356" t="s">
        <v>45</v>
      </c>
      <c r="D20356" t="s">
        <v>36</v>
      </c>
      <c r="E20356" t="s">
        <v>36</v>
      </c>
      <c r="F20356">
        <v>150</v>
      </c>
      <c r="G20356">
        <v>113</v>
      </c>
      <c r="H20356">
        <v>172</v>
      </c>
      <c r="I20356">
        <v>286</v>
      </c>
      <c r="J20356">
        <v>0</v>
      </c>
      <c r="K20356">
        <v>0</v>
      </c>
      <c r="L20356" t="s">
        <v>716</v>
      </c>
      <c r="M20356" t="s">
        <v>1055</v>
      </c>
      <c r="N20356" t="s">
        <v>149</v>
      </c>
      <c r="O20356" t="s">
        <v>122</v>
      </c>
      <c r="P20356" t="s">
        <v>59</v>
      </c>
      <c r="Q20356" t="s">
        <v>41</v>
      </c>
    </row>
    <row r="20357" spans="1:17" x14ac:dyDescent="0.2">
      <c r="A20357" s="2">
        <v>43258</v>
      </c>
      <c r="B20357" t="s">
        <v>89</v>
      </c>
      <c r="C20357" t="s">
        <v>131</v>
      </c>
      <c r="D20357" t="s">
        <v>50</v>
      </c>
      <c r="E20357" t="s">
        <v>27</v>
      </c>
      <c r="F20357">
        <v>12</v>
      </c>
      <c r="G20357">
        <v>23</v>
      </c>
      <c r="H20357">
        <v>1050</v>
      </c>
      <c r="I20357">
        <v>884</v>
      </c>
      <c r="J20357">
        <v>2</v>
      </c>
      <c r="K20357">
        <v>0</v>
      </c>
      <c r="L20357" t="s">
        <v>28</v>
      </c>
      <c r="M20357" t="s">
        <v>494</v>
      </c>
      <c r="N20357" t="s">
        <v>89</v>
      </c>
      <c r="O20357" t="s">
        <v>22</v>
      </c>
      <c r="P20357" t="s">
        <v>23</v>
      </c>
      <c r="Q20357" t="s">
        <v>24</v>
      </c>
    </row>
    <row r="20358" spans="1:17" x14ac:dyDescent="0.2">
      <c r="A20358" s="2">
        <v>43258</v>
      </c>
      <c r="B20358" t="s">
        <v>18</v>
      </c>
      <c r="C20358" t="s">
        <v>449</v>
      </c>
      <c r="D20358" t="s">
        <v>19</v>
      </c>
      <c r="E20358" t="s">
        <v>115</v>
      </c>
      <c r="F20358">
        <v>14</v>
      </c>
      <c r="G20358">
        <v>95</v>
      </c>
      <c r="H20358">
        <v>1018</v>
      </c>
      <c r="I20358">
        <v>353</v>
      </c>
      <c r="J20358">
        <v>3</v>
      </c>
      <c r="K20358">
        <v>0</v>
      </c>
      <c r="L20358" t="s">
        <v>28</v>
      </c>
      <c r="M20358" t="s">
        <v>64</v>
      </c>
      <c r="N20358" t="s">
        <v>18</v>
      </c>
      <c r="O20358" t="s">
        <v>22</v>
      </c>
      <c r="P20358" t="s">
        <v>23</v>
      </c>
      <c r="Q20358" t="s">
        <v>24</v>
      </c>
    </row>
    <row r="20359" spans="1:17" x14ac:dyDescent="0.2">
      <c r="A20359" s="2">
        <v>43258</v>
      </c>
      <c r="B20359" t="s">
        <v>82</v>
      </c>
      <c r="C20359" t="s">
        <v>150</v>
      </c>
      <c r="D20359" t="s">
        <v>50</v>
      </c>
      <c r="E20359" t="s">
        <v>36</v>
      </c>
      <c r="F20359">
        <v>4</v>
      </c>
      <c r="G20359">
        <v>66</v>
      </c>
      <c r="H20359">
        <v>1273</v>
      </c>
      <c r="I20359">
        <v>473</v>
      </c>
      <c r="J20359">
        <v>3</v>
      </c>
      <c r="K20359">
        <v>0</v>
      </c>
      <c r="L20359" t="s">
        <v>28</v>
      </c>
      <c r="M20359" t="s">
        <v>187</v>
      </c>
      <c r="N20359" t="s">
        <v>82</v>
      </c>
      <c r="O20359" t="s">
        <v>22</v>
      </c>
      <c r="P20359" t="s">
        <v>23</v>
      </c>
      <c r="Q20359" t="s">
        <v>24</v>
      </c>
    </row>
    <row r="20360" spans="1:17" x14ac:dyDescent="0.2">
      <c r="A20360" s="2">
        <v>43258</v>
      </c>
      <c r="B20360" t="s">
        <v>133</v>
      </c>
      <c r="C20360" t="s">
        <v>17</v>
      </c>
      <c r="D20360" t="s">
        <v>115</v>
      </c>
      <c r="E20360" t="s">
        <v>19</v>
      </c>
      <c r="F20360">
        <v>57</v>
      </c>
      <c r="G20360">
        <v>59</v>
      </c>
      <c r="H20360">
        <v>543</v>
      </c>
      <c r="I20360">
        <v>536</v>
      </c>
      <c r="J20360">
        <v>0</v>
      </c>
      <c r="K20360">
        <v>0</v>
      </c>
      <c r="L20360" t="s">
        <v>28</v>
      </c>
      <c r="M20360" t="s">
        <v>974</v>
      </c>
      <c r="N20360" t="s">
        <v>69</v>
      </c>
      <c r="O20360" t="s">
        <v>122</v>
      </c>
      <c r="P20360" t="s">
        <v>23</v>
      </c>
      <c r="Q20360" t="s">
        <v>30</v>
      </c>
    </row>
    <row r="20361" spans="1:17" x14ac:dyDescent="0.2">
      <c r="A20361" s="2">
        <v>43258</v>
      </c>
      <c r="B20361" t="s">
        <v>76</v>
      </c>
      <c r="C20361" t="s">
        <v>199</v>
      </c>
      <c r="D20361" t="s">
        <v>50</v>
      </c>
      <c r="E20361" t="s">
        <v>36</v>
      </c>
      <c r="F20361">
        <v>22</v>
      </c>
      <c r="G20361">
        <v>47</v>
      </c>
      <c r="H20361">
        <v>908</v>
      </c>
      <c r="I20361">
        <v>623</v>
      </c>
      <c r="J20361">
        <v>2</v>
      </c>
      <c r="K20361">
        <v>2</v>
      </c>
      <c r="L20361" t="s">
        <v>28</v>
      </c>
      <c r="M20361" t="s">
        <v>78</v>
      </c>
      <c r="N20361" t="s">
        <v>76</v>
      </c>
      <c r="O20361" t="s">
        <v>22</v>
      </c>
      <c r="P20361" t="s">
        <v>23</v>
      </c>
      <c r="Q20361" t="s">
        <v>30</v>
      </c>
    </row>
    <row r="20362" spans="1:17" x14ac:dyDescent="0.2">
      <c r="A20362" s="2">
        <v>43258</v>
      </c>
      <c r="B20362" t="s">
        <v>388</v>
      </c>
      <c r="C20362" t="s">
        <v>442</v>
      </c>
      <c r="D20362" t="s">
        <v>115</v>
      </c>
      <c r="E20362" t="s">
        <v>57</v>
      </c>
      <c r="F20362">
        <v>97</v>
      </c>
      <c r="G20362">
        <v>120</v>
      </c>
      <c r="H20362">
        <v>349</v>
      </c>
      <c r="I20362">
        <v>255</v>
      </c>
      <c r="J20362">
        <v>1</v>
      </c>
      <c r="K20362">
        <v>2</v>
      </c>
      <c r="L20362" t="s">
        <v>1748</v>
      </c>
      <c r="M20362" t="s">
        <v>1749</v>
      </c>
      <c r="N20362" t="s">
        <v>388</v>
      </c>
      <c r="O20362" t="s">
        <v>22</v>
      </c>
      <c r="P20362" t="s">
        <v>23</v>
      </c>
      <c r="Q20362" t="s">
        <v>41</v>
      </c>
    </row>
    <row r="20363" spans="1:17" x14ac:dyDescent="0.2">
      <c r="A20363" s="2">
        <v>43259</v>
      </c>
      <c r="B20363" t="s">
        <v>129</v>
      </c>
      <c r="C20363" t="s">
        <v>113</v>
      </c>
      <c r="D20363" t="s">
        <v>50</v>
      </c>
      <c r="E20363" t="s">
        <v>115</v>
      </c>
      <c r="F20363">
        <v>1</v>
      </c>
      <c r="G20363">
        <v>67</v>
      </c>
      <c r="H20363">
        <v>1558</v>
      </c>
      <c r="I20363">
        <v>465</v>
      </c>
      <c r="J20363">
        <v>2</v>
      </c>
      <c r="K20363">
        <v>1</v>
      </c>
      <c r="L20363" t="s">
        <v>28</v>
      </c>
      <c r="M20363" t="s">
        <v>525</v>
      </c>
      <c r="N20363" t="s">
        <v>129</v>
      </c>
      <c r="O20363" t="s">
        <v>22</v>
      </c>
      <c r="P20363" t="s">
        <v>23</v>
      </c>
      <c r="Q20363" t="s">
        <v>24</v>
      </c>
    </row>
    <row r="20364" spans="1:17" x14ac:dyDescent="0.2">
      <c r="A20364" s="2">
        <v>43259</v>
      </c>
      <c r="B20364" t="s">
        <v>274</v>
      </c>
      <c r="C20364" t="s">
        <v>118</v>
      </c>
      <c r="D20364" t="s">
        <v>50</v>
      </c>
      <c r="E20364" t="s">
        <v>36</v>
      </c>
      <c r="F20364">
        <v>20</v>
      </c>
      <c r="G20364">
        <v>27</v>
      </c>
      <c r="H20364">
        <v>945</v>
      </c>
      <c r="I20364">
        <v>837</v>
      </c>
      <c r="J20364">
        <v>2</v>
      </c>
      <c r="K20364">
        <v>1</v>
      </c>
      <c r="L20364" t="s">
        <v>28</v>
      </c>
      <c r="M20364" t="s">
        <v>596</v>
      </c>
      <c r="N20364" t="s">
        <v>274</v>
      </c>
      <c r="O20364" t="s">
        <v>22</v>
      </c>
      <c r="P20364" t="s">
        <v>23</v>
      </c>
      <c r="Q20364" t="s">
        <v>24</v>
      </c>
    </row>
    <row r="20365" spans="1:17" x14ac:dyDescent="0.2">
      <c r="A20365" s="2">
        <v>43259</v>
      </c>
      <c r="B20365" t="s">
        <v>53</v>
      </c>
      <c r="C20365" t="s">
        <v>143</v>
      </c>
      <c r="D20365" t="s">
        <v>50</v>
      </c>
      <c r="E20365" t="s">
        <v>115</v>
      </c>
      <c r="F20365">
        <v>6</v>
      </c>
      <c r="G20365">
        <v>61</v>
      </c>
      <c r="H20365">
        <v>1198</v>
      </c>
      <c r="I20365">
        <v>520</v>
      </c>
      <c r="J20365">
        <v>2</v>
      </c>
      <c r="K20365">
        <v>0</v>
      </c>
      <c r="L20365" t="s">
        <v>28</v>
      </c>
      <c r="M20365" t="s">
        <v>598</v>
      </c>
      <c r="N20365" t="s">
        <v>53</v>
      </c>
      <c r="O20365" t="s">
        <v>22</v>
      </c>
      <c r="P20365" t="s">
        <v>23</v>
      </c>
      <c r="Q20365" t="s">
        <v>24</v>
      </c>
    </row>
    <row r="20366" spans="1:17" x14ac:dyDescent="0.2">
      <c r="A20366" s="2">
        <v>43259</v>
      </c>
      <c r="B20366" t="s">
        <v>73</v>
      </c>
      <c r="C20366" t="s">
        <v>167</v>
      </c>
      <c r="D20366" t="s">
        <v>50</v>
      </c>
      <c r="E20366" t="s">
        <v>115</v>
      </c>
      <c r="F20366">
        <v>126</v>
      </c>
      <c r="G20366">
        <v>37</v>
      </c>
      <c r="H20366">
        <v>239</v>
      </c>
      <c r="I20366">
        <v>708</v>
      </c>
      <c r="J20366">
        <v>0</v>
      </c>
      <c r="K20366">
        <v>1</v>
      </c>
      <c r="L20366" t="s">
        <v>28</v>
      </c>
      <c r="M20366" t="s">
        <v>326</v>
      </c>
      <c r="N20366" t="s">
        <v>95</v>
      </c>
      <c r="O20366" t="s">
        <v>122</v>
      </c>
      <c r="P20366" t="s">
        <v>23</v>
      </c>
      <c r="Q20366" t="s">
        <v>41</v>
      </c>
    </row>
    <row r="20367" spans="1:17" x14ac:dyDescent="0.2">
      <c r="A20367" s="2">
        <v>43259</v>
      </c>
      <c r="B20367" t="s">
        <v>90</v>
      </c>
      <c r="C20367" t="s">
        <v>107</v>
      </c>
      <c r="D20367" t="s">
        <v>50</v>
      </c>
      <c r="E20367" t="s">
        <v>19</v>
      </c>
      <c r="F20367">
        <v>8</v>
      </c>
      <c r="G20367">
        <v>9</v>
      </c>
      <c r="H20367">
        <v>1182</v>
      </c>
      <c r="I20367">
        <v>1134</v>
      </c>
      <c r="J20367">
        <v>2</v>
      </c>
      <c r="K20367">
        <v>2</v>
      </c>
      <c r="L20367" t="s">
        <v>28</v>
      </c>
      <c r="M20367" t="s">
        <v>158</v>
      </c>
      <c r="N20367" t="s">
        <v>90</v>
      </c>
      <c r="O20367" t="s">
        <v>22</v>
      </c>
      <c r="P20367" t="s">
        <v>23</v>
      </c>
      <c r="Q20367" t="s">
        <v>30</v>
      </c>
    </row>
    <row r="20368" spans="1:17" x14ac:dyDescent="0.2">
      <c r="A20368" s="2">
        <v>43259</v>
      </c>
      <c r="B20368" t="s">
        <v>638</v>
      </c>
      <c r="C20368" t="s">
        <v>207</v>
      </c>
      <c r="D20368" t="s">
        <v>115</v>
      </c>
      <c r="E20368" t="s">
        <v>36</v>
      </c>
      <c r="F20368">
        <v>123</v>
      </c>
      <c r="G20368">
        <v>112</v>
      </c>
      <c r="H20368">
        <v>246</v>
      </c>
      <c r="I20368">
        <v>290</v>
      </c>
      <c r="J20368">
        <v>0</v>
      </c>
      <c r="K20368">
        <v>4</v>
      </c>
      <c r="L20368" t="s">
        <v>1748</v>
      </c>
      <c r="M20368" t="s">
        <v>1749</v>
      </c>
      <c r="N20368" t="s">
        <v>388</v>
      </c>
      <c r="O20368" t="s">
        <v>122</v>
      </c>
      <c r="P20368" t="s">
        <v>23</v>
      </c>
      <c r="Q20368" t="s">
        <v>41</v>
      </c>
    </row>
    <row r="20369" spans="1:17" x14ac:dyDescent="0.2">
      <c r="A20369" s="2">
        <v>43259</v>
      </c>
      <c r="B20369" t="s">
        <v>149</v>
      </c>
      <c r="C20369" t="s">
        <v>351</v>
      </c>
      <c r="D20369" t="s">
        <v>36</v>
      </c>
      <c r="E20369" t="s">
        <v>36</v>
      </c>
      <c r="F20369">
        <v>74</v>
      </c>
      <c r="G20369">
        <v>139</v>
      </c>
      <c r="H20369">
        <v>427</v>
      </c>
      <c r="I20369">
        <v>204</v>
      </c>
      <c r="J20369">
        <v>3</v>
      </c>
      <c r="K20369">
        <v>0</v>
      </c>
      <c r="L20369" t="s">
        <v>716</v>
      </c>
      <c r="M20369" t="s">
        <v>1055</v>
      </c>
      <c r="N20369" t="s">
        <v>149</v>
      </c>
      <c r="O20369" t="s">
        <v>22</v>
      </c>
      <c r="P20369" t="s">
        <v>23</v>
      </c>
      <c r="Q20369" t="s">
        <v>24</v>
      </c>
    </row>
    <row r="20370" spans="1:17" x14ac:dyDescent="0.2">
      <c r="A20370" s="2">
        <v>43259</v>
      </c>
      <c r="B20370" t="s">
        <v>378</v>
      </c>
      <c r="C20370" t="s">
        <v>405</v>
      </c>
      <c r="D20370" t="s">
        <v>36</v>
      </c>
      <c r="E20370" t="s">
        <v>36</v>
      </c>
      <c r="F20370">
        <v>106</v>
      </c>
      <c r="G20370">
        <v>147</v>
      </c>
      <c r="H20370">
        <v>307</v>
      </c>
      <c r="I20370">
        <v>175</v>
      </c>
      <c r="J20370">
        <v>0</v>
      </c>
      <c r="K20370">
        <v>1</v>
      </c>
      <c r="L20370" t="s">
        <v>716</v>
      </c>
      <c r="M20370" t="s">
        <v>1055</v>
      </c>
      <c r="N20370" t="s">
        <v>149</v>
      </c>
      <c r="O20370" t="s">
        <v>122</v>
      </c>
      <c r="P20370" t="s">
        <v>23</v>
      </c>
      <c r="Q20370" t="s">
        <v>41</v>
      </c>
    </row>
    <row r="20371" spans="1:17" x14ac:dyDescent="0.2">
      <c r="A20371" s="2">
        <v>43260</v>
      </c>
      <c r="B20371" t="s">
        <v>138</v>
      </c>
      <c r="C20371" t="s">
        <v>45</v>
      </c>
      <c r="D20371" t="s">
        <v>36</v>
      </c>
      <c r="E20371" t="s">
        <v>36</v>
      </c>
      <c r="F20371">
        <v>76</v>
      </c>
      <c r="G20371">
        <v>118</v>
      </c>
      <c r="H20371">
        <v>420</v>
      </c>
      <c r="I20371">
        <v>264</v>
      </c>
      <c r="J20371">
        <v>2</v>
      </c>
      <c r="K20371">
        <v>4</v>
      </c>
      <c r="L20371" t="s">
        <v>716</v>
      </c>
      <c r="M20371" t="s">
        <v>1055</v>
      </c>
      <c r="N20371" t="s">
        <v>149</v>
      </c>
      <c r="O20371" t="s">
        <v>122</v>
      </c>
      <c r="P20371" t="s">
        <v>23</v>
      </c>
      <c r="Q20371" t="s">
        <v>41</v>
      </c>
    </row>
    <row r="20372" spans="1:17" x14ac:dyDescent="0.2">
      <c r="A20372" s="2">
        <v>43260</v>
      </c>
      <c r="B20372" t="s">
        <v>1204</v>
      </c>
      <c r="C20372" t="s">
        <v>17</v>
      </c>
      <c r="D20372" t="s">
        <v>50</v>
      </c>
      <c r="E20372" t="s">
        <v>19</v>
      </c>
      <c r="F20372">
        <v>34</v>
      </c>
      <c r="G20372">
        <v>59</v>
      </c>
      <c r="H20372">
        <v>750</v>
      </c>
      <c r="I20372">
        <v>536</v>
      </c>
      <c r="J20372">
        <v>5</v>
      </c>
      <c r="K20372">
        <v>1</v>
      </c>
      <c r="L20372" t="s">
        <v>28</v>
      </c>
      <c r="M20372" t="s">
        <v>846</v>
      </c>
      <c r="N20372" t="s">
        <v>69</v>
      </c>
      <c r="O20372" t="s">
        <v>122</v>
      </c>
      <c r="P20372" t="s">
        <v>23</v>
      </c>
      <c r="Q20372" t="s">
        <v>24</v>
      </c>
    </row>
    <row r="20373" spans="1:17" x14ac:dyDescent="0.2">
      <c r="A20373" s="2">
        <v>43260</v>
      </c>
      <c r="B20373" t="s">
        <v>72</v>
      </c>
      <c r="C20373" t="s">
        <v>26</v>
      </c>
      <c r="D20373" t="s">
        <v>50</v>
      </c>
      <c r="E20373" t="s">
        <v>27</v>
      </c>
      <c r="F20373">
        <v>12</v>
      </c>
      <c r="G20373">
        <v>15</v>
      </c>
      <c r="H20373">
        <v>1051</v>
      </c>
      <c r="I20373">
        <v>989</v>
      </c>
      <c r="J20373">
        <v>2</v>
      </c>
      <c r="K20373">
        <v>0</v>
      </c>
      <c r="L20373" t="s">
        <v>28</v>
      </c>
      <c r="M20373" t="s">
        <v>1240</v>
      </c>
      <c r="N20373" t="s">
        <v>72</v>
      </c>
      <c r="O20373" t="s">
        <v>22</v>
      </c>
      <c r="P20373" t="s">
        <v>23</v>
      </c>
      <c r="Q20373" t="s">
        <v>24</v>
      </c>
    </row>
    <row r="20374" spans="1:17" x14ac:dyDescent="0.2">
      <c r="A20374" s="2">
        <v>43260</v>
      </c>
      <c r="B20374" t="s">
        <v>52</v>
      </c>
      <c r="C20374" t="s">
        <v>42</v>
      </c>
      <c r="D20374" t="s">
        <v>50</v>
      </c>
      <c r="E20374" t="s">
        <v>19</v>
      </c>
      <c r="F20374">
        <v>24</v>
      </c>
      <c r="G20374">
        <v>11</v>
      </c>
      <c r="H20374">
        <v>879</v>
      </c>
      <c r="I20374">
        <v>1125</v>
      </c>
      <c r="J20374">
        <v>0</v>
      </c>
      <c r="K20374">
        <v>0</v>
      </c>
      <c r="L20374" t="s">
        <v>28</v>
      </c>
      <c r="M20374" t="s">
        <v>522</v>
      </c>
      <c r="N20374" t="s">
        <v>52</v>
      </c>
      <c r="O20374" t="s">
        <v>22</v>
      </c>
      <c r="P20374" t="s">
        <v>23</v>
      </c>
      <c r="Q20374" t="s">
        <v>30</v>
      </c>
    </row>
    <row r="20375" spans="1:17" x14ac:dyDescent="0.2">
      <c r="A20375" s="2">
        <v>43260</v>
      </c>
      <c r="B20375" t="s">
        <v>94</v>
      </c>
      <c r="C20375" t="s">
        <v>55</v>
      </c>
      <c r="D20375" t="s">
        <v>50</v>
      </c>
      <c r="E20375" t="s">
        <v>57</v>
      </c>
      <c r="F20375">
        <v>51</v>
      </c>
      <c r="G20375">
        <v>36</v>
      </c>
      <c r="H20375">
        <v>611</v>
      </c>
      <c r="I20375">
        <v>718</v>
      </c>
      <c r="J20375">
        <v>1</v>
      </c>
      <c r="K20375">
        <v>2</v>
      </c>
      <c r="L20375" t="s">
        <v>28</v>
      </c>
      <c r="M20375" t="s">
        <v>96</v>
      </c>
      <c r="N20375" t="s">
        <v>94</v>
      </c>
      <c r="O20375" t="s">
        <v>22</v>
      </c>
      <c r="P20375" t="s">
        <v>23</v>
      </c>
      <c r="Q20375" t="s">
        <v>41</v>
      </c>
    </row>
    <row r="20376" spans="1:17" x14ac:dyDescent="0.2">
      <c r="A20376" s="2">
        <v>43260</v>
      </c>
      <c r="B20376" t="s">
        <v>81</v>
      </c>
      <c r="C20376" t="s">
        <v>110</v>
      </c>
      <c r="D20376" t="s">
        <v>50</v>
      </c>
      <c r="E20376" t="s">
        <v>36</v>
      </c>
      <c r="F20376">
        <v>94</v>
      </c>
      <c r="G20376">
        <v>41</v>
      </c>
      <c r="H20376">
        <v>359</v>
      </c>
      <c r="I20376">
        <v>685</v>
      </c>
      <c r="J20376">
        <v>1</v>
      </c>
      <c r="K20376">
        <v>3</v>
      </c>
      <c r="L20376" t="s">
        <v>28</v>
      </c>
      <c r="M20376" t="s">
        <v>83</v>
      </c>
      <c r="N20376" t="s">
        <v>81</v>
      </c>
      <c r="O20376" t="s">
        <v>22</v>
      </c>
      <c r="P20376" t="s">
        <v>23</v>
      </c>
      <c r="Q20376" t="s">
        <v>41</v>
      </c>
    </row>
    <row r="20377" spans="1:17" x14ac:dyDescent="0.2">
      <c r="A20377" s="2">
        <v>43260</v>
      </c>
      <c r="B20377" t="s">
        <v>101</v>
      </c>
      <c r="C20377" t="s">
        <v>386</v>
      </c>
      <c r="D20377" t="s">
        <v>50</v>
      </c>
      <c r="E20377" t="s">
        <v>50</v>
      </c>
      <c r="F20377">
        <v>129</v>
      </c>
      <c r="G20377">
        <v>105</v>
      </c>
      <c r="H20377">
        <v>230</v>
      </c>
      <c r="I20377">
        <v>321</v>
      </c>
      <c r="J20377">
        <v>1</v>
      </c>
      <c r="K20377">
        <v>3</v>
      </c>
      <c r="L20377" t="s">
        <v>28</v>
      </c>
      <c r="M20377" t="s">
        <v>331</v>
      </c>
      <c r="N20377" t="s">
        <v>101</v>
      </c>
      <c r="O20377" t="s">
        <v>22</v>
      </c>
      <c r="P20377" t="s">
        <v>23</v>
      </c>
      <c r="Q20377" t="s">
        <v>41</v>
      </c>
    </row>
    <row r="20378" spans="1:17" x14ac:dyDescent="0.2">
      <c r="A20378" s="2">
        <v>43260</v>
      </c>
      <c r="B20378" t="s">
        <v>70</v>
      </c>
      <c r="C20378" t="s">
        <v>317</v>
      </c>
      <c r="D20378" t="s">
        <v>50</v>
      </c>
      <c r="E20378" t="s">
        <v>50</v>
      </c>
      <c r="F20378">
        <v>63</v>
      </c>
      <c r="G20378">
        <v>78</v>
      </c>
      <c r="H20378">
        <v>486</v>
      </c>
      <c r="I20378">
        <v>417</v>
      </c>
      <c r="J20378">
        <v>2</v>
      </c>
      <c r="K20378">
        <v>0</v>
      </c>
      <c r="L20378" t="s">
        <v>28</v>
      </c>
      <c r="M20378" t="s">
        <v>93</v>
      </c>
      <c r="N20378" t="s">
        <v>70</v>
      </c>
      <c r="O20378" t="s">
        <v>22</v>
      </c>
      <c r="P20378" t="s">
        <v>23</v>
      </c>
      <c r="Q20378" t="s">
        <v>24</v>
      </c>
    </row>
    <row r="20379" spans="1:17" x14ac:dyDescent="0.2">
      <c r="A20379" s="2">
        <v>43260</v>
      </c>
      <c r="B20379" t="s">
        <v>128</v>
      </c>
      <c r="C20379" t="s">
        <v>106</v>
      </c>
      <c r="D20379" t="s">
        <v>36</v>
      </c>
      <c r="E20379" t="s">
        <v>50</v>
      </c>
      <c r="F20379">
        <v>21</v>
      </c>
      <c r="G20379">
        <v>10</v>
      </c>
      <c r="H20379">
        <v>909</v>
      </c>
      <c r="I20379">
        <v>1125</v>
      </c>
      <c r="J20379">
        <v>0</v>
      </c>
      <c r="K20379">
        <v>1</v>
      </c>
      <c r="L20379" t="s">
        <v>28</v>
      </c>
      <c r="M20379" t="s">
        <v>1161</v>
      </c>
      <c r="N20379" t="s">
        <v>95</v>
      </c>
      <c r="O20379" t="s">
        <v>122</v>
      </c>
      <c r="P20379" t="s">
        <v>23</v>
      </c>
      <c r="Q20379" t="s">
        <v>41</v>
      </c>
    </row>
    <row r="20380" spans="1:17" x14ac:dyDescent="0.2">
      <c r="A20380" s="2">
        <v>43260</v>
      </c>
      <c r="B20380" t="s">
        <v>67</v>
      </c>
      <c r="C20380" t="s">
        <v>77</v>
      </c>
      <c r="D20380" t="s">
        <v>50</v>
      </c>
      <c r="E20380" t="s">
        <v>27</v>
      </c>
      <c r="F20380">
        <v>7</v>
      </c>
      <c r="G20380">
        <v>25</v>
      </c>
      <c r="H20380">
        <v>1198</v>
      </c>
      <c r="I20380">
        <v>872</v>
      </c>
      <c r="J20380">
        <v>1</v>
      </c>
      <c r="K20380">
        <v>1</v>
      </c>
      <c r="L20380" t="s">
        <v>28</v>
      </c>
      <c r="M20380" t="s">
        <v>269</v>
      </c>
      <c r="N20380" t="s">
        <v>67</v>
      </c>
      <c r="O20380" t="s">
        <v>22</v>
      </c>
      <c r="P20380" t="s">
        <v>23</v>
      </c>
      <c r="Q20380" t="s">
        <v>30</v>
      </c>
    </row>
    <row r="20381" spans="1:17" x14ac:dyDescent="0.2">
      <c r="A20381" s="2">
        <v>43261</v>
      </c>
      <c r="B20381" t="s">
        <v>69</v>
      </c>
      <c r="C20381" t="s">
        <v>25</v>
      </c>
      <c r="D20381" t="s">
        <v>50</v>
      </c>
      <c r="E20381" t="s">
        <v>19</v>
      </c>
      <c r="F20381">
        <v>26</v>
      </c>
      <c r="G20381">
        <v>2</v>
      </c>
      <c r="H20381">
        <v>844</v>
      </c>
      <c r="I20381">
        <v>1430</v>
      </c>
      <c r="J20381">
        <v>0</v>
      </c>
      <c r="K20381">
        <v>3</v>
      </c>
      <c r="L20381" t="s">
        <v>28</v>
      </c>
      <c r="M20381" t="s">
        <v>71</v>
      </c>
      <c r="N20381" t="s">
        <v>69</v>
      </c>
      <c r="O20381" t="s">
        <v>22</v>
      </c>
      <c r="P20381" t="s">
        <v>23</v>
      </c>
      <c r="Q20381" t="s">
        <v>41</v>
      </c>
    </row>
    <row r="20382" spans="1:17" x14ac:dyDescent="0.2">
      <c r="A20382" s="2">
        <v>43261</v>
      </c>
      <c r="B20382" t="s">
        <v>388</v>
      </c>
      <c r="C20382" t="s">
        <v>207</v>
      </c>
      <c r="D20382" t="s">
        <v>115</v>
      </c>
      <c r="E20382" t="s">
        <v>36</v>
      </c>
      <c r="F20382">
        <v>97</v>
      </c>
      <c r="G20382">
        <v>112</v>
      </c>
      <c r="H20382">
        <v>349</v>
      </c>
      <c r="I20382">
        <v>290</v>
      </c>
      <c r="J20382">
        <v>2</v>
      </c>
      <c r="K20382">
        <v>0</v>
      </c>
      <c r="L20382" t="s">
        <v>1748</v>
      </c>
      <c r="M20382" t="s">
        <v>1749</v>
      </c>
      <c r="N20382" t="s">
        <v>388</v>
      </c>
      <c r="O20382" t="s">
        <v>22</v>
      </c>
      <c r="P20382" t="s">
        <v>23</v>
      </c>
      <c r="Q20382" t="s">
        <v>24</v>
      </c>
    </row>
    <row r="20383" spans="1:17" x14ac:dyDescent="0.2">
      <c r="A20383" s="2">
        <v>43262</v>
      </c>
      <c r="B20383" t="s">
        <v>133</v>
      </c>
      <c r="C20383" t="s">
        <v>118</v>
      </c>
      <c r="D20383" t="s">
        <v>115</v>
      </c>
      <c r="E20383" t="s">
        <v>36</v>
      </c>
      <c r="F20383">
        <v>57</v>
      </c>
      <c r="G20383">
        <v>27</v>
      </c>
      <c r="H20383">
        <v>543</v>
      </c>
      <c r="I20383">
        <v>837</v>
      </c>
      <c r="J20383">
        <v>0</v>
      </c>
      <c r="K20383">
        <v>2</v>
      </c>
      <c r="L20383" t="s">
        <v>28</v>
      </c>
      <c r="M20383" t="s">
        <v>1754</v>
      </c>
      <c r="N20383" t="s">
        <v>69</v>
      </c>
      <c r="O20383" t="s">
        <v>122</v>
      </c>
      <c r="P20383" t="s">
        <v>23</v>
      </c>
      <c r="Q20383" t="s">
        <v>41</v>
      </c>
    </row>
    <row r="20384" spans="1:17" x14ac:dyDescent="0.2">
      <c r="A20384" s="2">
        <v>43262</v>
      </c>
      <c r="B20384" t="s">
        <v>147</v>
      </c>
      <c r="C20384" t="s">
        <v>131</v>
      </c>
      <c r="D20384" t="s">
        <v>50</v>
      </c>
      <c r="E20384" t="s">
        <v>27</v>
      </c>
      <c r="F20384">
        <v>3</v>
      </c>
      <c r="G20384">
        <v>23</v>
      </c>
      <c r="H20384">
        <v>1298</v>
      </c>
      <c r="I20384">
        <v>884</v>
      </c>
      <c r="J20384">
        <v>4</v>
      </c>
      <c r="K20384">
        <v>1</v>
      </c>
      <c r="L20384" t="s">
        <v>28</v>
      </c>
      <c r="M20384" t="s">
        <v>148</v>
      </c>
      <c r="N20384" t="s">
        <v>147</v>
      </c>
      <c r="O20384" t="s">
        <v>22</v>
      </c>
      <c r="P20384" t="s">
        <v>23</v>
      </c>
      <c r="Q20384" t="s">
        <v>24</v>
      </c>
    </row>
    <row r="20385" spans="1:17" x14ac:dyDescent="0.2">
      <c r="A20385" s="2">
        <v>43263</v>
      </c>
      <c r="B20385" t="s">
        <v>143</v>
      </c>
      <c r="C20385" t="s">
        <v>38</v>
      </c>
      <c r="D20385" t="s">
        <v>115</v>
      </c>
      <c r="E20385" t="s">
        <v>19</v>
      </c>
      <c r="F20385">
        <v>61</v>
      </c>
      <c r="G20385">
        <v>32</v>
      </c>
      <c r="H20385">
        <v>520</v>
      </c>
      <c r="I20385">
        <v>773</v>
      </c>
      <c r="J20385">
        <v>4</v>
      </c>
      <c r="K20385">
        <v>2</v>
      </c>
      <c r="L20385" t="s">
        <v>28</v>
      </c>
      <c r="M20385" t="s">
        <v>974</v>
      </c>
      <c r="N20385" t="s">
        <v>69</v>
      </c>
      <c r="O20385" t="s">
        <v>122</v>
      </c>
      <c r="P20385" t="s">
        <v>23</v>
      </c>
      <c r="Q20385" t="s">
        <v>24</v>
      </c>
    </row>
    <row r="20386" spans="1:17" x14ac:dyDescent="0.2">
      <c r="A20386" s="2">
        <v>43263</v>
      </c>
      <c r="B20386" t="s">
        <v>90</v>
      </c>
      <c r="C20386" t="s">
        <v>73</v>
      </c>
      <c r="D20386" t="s">
        <v>50</v>
      </c>
      <c r="E20386" t="s">
        <v>50</v>
      </c>
      <c r="F20386">
        <v>8</v>
      </c>
      <c r="G20386">
        <v>126</v>
      </c>
      <c r="H20386">
        <v>1182</v>
      </c>
      <c r="I20386">
        <v>239</v>
      </c>
      <c r="J20386">
        <v>4</v>
      </c>
      <c r="K20386">
        <v>0</v>
      </c>
      <c r="L20386" t="s">
        <v>28</v>
      </c>
      <c r="M20386" t="s">
        <v>750</v>
      </c>
      <c r="N20386" t="s">
        <v>90</v>
      </c>
      <c r="O20386" t="s">
        <v>22</v>
      </c>
      <c r="P20386" t="s">
        <v>23</v>
      </c>
      <c r="Q20386" t="s">
        <v>24</v>
      </c>
    </row>
    <row r="20387" spans="1:17" x14ac:dyDescent="0.2">
      <c r="A20387" s="2">
        <v>43265</v>
      </c>
      <c r="B20387" t="s">
        <v>95</v>
      </c>
      <c r="C20387" t="s">
        <v>113</v>
      </c>
      <c r="D20387" t="s">
        <v>50</v>
      </c>
      <c r="E20387" t="s">
        <v>115</v>
      </c>
      <c r="F20387">
        <v>70</v>
      </c>
      <c r="G20387">
        <v>67</v>
      </c>
      <c r="H20387">
        <v>456</v>
      </c>
      <c r="I20387">
        <v>465</v>
      </c>
      <c r="J20387">
        <v>5</v>
      </c>
      <c r="K20387">
        <v>0</v>
      </c>
      <c r="L20387" t="s">
        <v>347</v>
      </c>
      <c r="M20387" t="s">
        <v>326</v>
      </c>
      <c r="N20387" t="s">
        <v>95</v>
      </c>
      <c r="O20387" t="s">
        <v>22</v>
      </c>
      <c r="P20387" t="s">
        <v>23</v>
      </c>
      <c r="Q20387" t="s">
        <v>24</v>
      </c>
    </row>
    <row r="20388" spans="1:17" x14ac:dyDescent="0.2">
      <c r="A20388" s="2">
        <v>43266</v>
      </c>
      <c r="B20388" t="s">
        <v>183</v>
      </c>
      <c r="C20388" t="s">
        <v>18</v>
      </c>
      <c r="D20388" t="s">
        <v>36</v>
      </c>
      <c r="E20388" t="s">
        <v>19</v>
      </c>
      <c r="F20388">
        <v>45</v>
      </c>
      <c r="G20388">
        <v>14</v>
      </c>
      <c r="H20388">
        <v>649</v>
      </c>
      <c r="I20388">
        <v>1018</v>
      </c>
      <c r="J20388">
        <v>0</v>
      </c>
      <c r="K20388">
        <v>1</v>
      </c>
      <c r="L20388" t="s">
        <v>347</v>
      </c>
      <c r="M20388" t="s">
        <v>1755</v>
      </c>
      <c r="N20388" t="s">
        <v>95</v>
      </c>
      <c r="O20388" t="s">
        <v>122</v>
      </c>
      <c r="P20388" t="s">
        <v>23</v>
      </c>
      <c r="Q20388" t="s">
        <v>41</v>
      </c>
    </row>
    <row r="20389" spans="1:17" x14ac:dyDescent="0.2">
      <c r="A20389" s="2">
        <v>43266</v>
      </c>
      <c r="B20389" t="s">
        <v>110</v>
      </c>
      <c r="C20389" t="s">
        <v>167</v>
      </c>
      <c r="D20389" t="s">
        <v>36</v>
      </c>
      <c r="E20389" t="s">
        <v>115</v>
      </c>
      <c r="F20389">
        <v>41</v>
      </c>
      <c r="G20389">
        <v>37</v>
      </c>
      <c r="H20389">
        <v>685</v>
      </c>
      <c r="I20389">
        <v>708</v>
      </c>
      <c r="J20389">
        <v>0</v>
      </c>
      <c r="K20389">
        <v>1</v>
      </c>
      <c r="L20389" t="s">
        <v>347</v>
      </c>
      <c r="M20389" t="s">
        <v>1179</v>
      </c>
      <c r="N20389" t="s">
        <v>95</v>
      </c>
      <c r="O20389" t="s">
        <v>122</v>
      </c>
      <c r="P20389" t="s">
        <v>23</v>
      </c>
      <c r="Q20389" t="s">
        <v>41</v>
      </c>
    </row>
    <row r="20390" spans="1:17" x14ac:dyDescent="0.2">
      <c r="A20390" s="2">
        <v>43266</v>
      </c>
      <c r="B20390" t="s">
        <v>82</v>
      </c>
      <c r="C20390" t="s">
        <v>106</v>
      </c>
      <c r="D20390" t="s">
        <v>50</v>
      </c>
      <c r="E20390" t="s">
        <v>50</v>
      </c>
      <c r="F20390">
        <v>4</v>
      </c>
      <c r="G20390">
        <v>10</v>
      </c>
      <c r="H20390">
        <v>1273</v>
      </c>
      <c r="I20390">
        <v>1125</v>
      </c>
      <c r="J20390">
        <v>3</v>
      </c>
      <c r="K20390">
        <v>3</v>
      </c>
      <c r="L20390" t="s">
        <v>347</v>
      </c>
      <c r="M20390" t="s">
        <v>1708</v>
      </c>
      <c r="N20390" t="s">
        <v>95</v>
      </c>
      <c r="O20390" t="s">
        <v>122</v>
      </c>
      <c r="P20390" t="s">
        <v>23</v>
      </c>
      <c r="Q20390" t="s">
        <v>30</v>
      </c>
    </row>
    <row r="20391" spans="1:17" x14ac:dyDescent="0.2">
      <c r="A20391" s="2">
        <v>43267</v>
      </c>
      <c r="B20391" t="s">
        <v>67</v>
      </c>
      <c r="C20391" t="s">
        <v>55</v>
      </c>
      <c r="D20391" t="s">
        <v>50</v>
      </c>
      <c r="E20391" t="s">
        <v>57</v>
      </c>
      <c r="F20391">
        <v>7</v>
      </c>
      <c r="G20391">
        <v>36</v>
      </c>
      <c r="H20391">
        <v>1198</v>
      </c>
      <c r="I20391">
        <v>718</v>
      </c>
      <c r="J20391">
        <v>2</v>
      </c>
      <c r="K20391">
        <v>1</v>
      </c>
      <c r="L20391" t="s">
        <v>347</v>
      </c>
      <c r="M20391" t="s">
        <v>1570</v>
      </c>
      <c r="N20391" t="s">
        <v>95</v>
      </c>
      <c r="O20391" t="s">
        <v>122</v>
      </c>
      <c r="P20391" t="s">
        <v>23</v>
      </c>
      <c r="Q20391" t="s">
        <v>24</v>
      </c>
    </row>
    <row r="20392" spans="1:17" x14ac:dyDescent="0.2">
      <c r="A20392" s="2">
        <v>43267</v>
      </c>
      <c r="B20392" t="s">
        <v>39</v>
      </c>
      <c r="C20392" t="s">
        <v>76</v>
      </c>
      <c r="D20392" t="s">
        <v>19</v>
      </c>
      <c r="E20392" t="s">
        <v>50</v>
      </c>
      <c r="F20392">
        <v>5</v>
      </c>
      <c r="G20392">
        <v>22</v>
      </c>
      <c r="H20392">
        <v>1241</v>
      </c>
      <c r="I20392">
        <v>908</v>
      </c>
      <c r="J20392">
        <v>1</v>
      </c>
      <c r="K20392">
        <v>1</v>
      </c>
      <c r="L20392" t="s">
        <v>347</v>
      </c>
      <c r="M20392" t="s">
        <v>326</v>
      </c>
      <c r="N20392" t="s">
        <v>95</v>
      </c>
      <c r="O20392" t="s">
        <v>122</v>
      </c>
      <c r="P20392" t="s">
        <v>23</v>
      </c>
      <c r="Q20392" t="s">
        <v>30</v>
      </c>
    </row>
    <row r="20393" spans="1:17" x14ac:dyDescent="0.2">
      <c r="A20393" s="2">
        <v>43267</v>
      </c>
      <c r="B20393" t="s">
        <v>42</v>
      </c>
      <c r="C20393" t="s">
        <v>72</v>
      </c>
      <c r="D20393" t="s">
        <v>19</v>
      </c>
      <c r="E20393" t="s">
        <v>50</v>
      </c>
      <c r="F20393">
        <v>11</v>
      </c>
      <c r="G20393">
        <v>12</v>
      </c>
      <c r="H20393">
        <v>1125</v>
      </c>
      <c r="I20393">
        <v>1051</v>
      </c>
      <c r="J20393">
        <v>0</v>
      </c>
      <c r="K20393">
        <v>1</v>
      </c>
      <c r="L20393" t="s">
        <v>347</v>
      </c>
      <c r="M20393" t="s">
        <v>1756</v>
      </c>
      <c r="N20393" t="s">
        <v>95</v>
      </c>
      <c r="O20393" t="s">
        <v>122</v>
      </c>
      <c r="P20393" t="s">
        <v>23</v>
      </c>
      <c r="Q20393" t="s">
        <v>41</v>
      </c>
    </row>
    <row r="20394" spans="1:17" x14ac:dyDescent="0.2">
      <c r="A20394" s="2">
        <v>43267</v>
      </c>
      <c r="B20394" t="s">
        <v>274</v>
      </c>
      <c r="C20394" t="s">
        <v>135</v>
      </c>
      <c r="D20394" t="s">
        <v>50</v>
      </c>
      <c r="E20394" t="s">
        <v>36</v>
      </c>
      <c r="F20394">
        <v>20</v>
      </c>
      <c r="G20394">
        <v>48</v>
      </c>
      <c r="H20394">
        <v>945</v>
      </c>
      <c r="I20394">
        <v>617</v>
      </c>
      <c r="J20394">
        <v>2</v>
      </c>
      <c r="K20394">
        <v>0</v>
      </c>
      <c r="L20394" t="s">
        <v>347</v>
      </c>
      <c r="M20394" t="s">
        <v>1757</v>
      </c>
      <c r="N20394" t="s">
        <v>95</v>
      </c>
      <c r="O20394" t="s">
        <v>122</v>
      </c>
      <c r="P20394" t="s">
        <v>23</v>
      </c>
      <c r="Q20394" t="s">
        <v>24</v>
      </c>
    </row>
    <row r="20395" spans="1:17" x14ac:dyDescent="0.2">
      <c r="A20395" s="2">
        <v>43268</v>
      </c>
      <c r="B20395" t="s">
        <v>131</v>
      </c>
      <c r="C20395" t="s">
        <v>1204</v>
      </c>
      <c r="D20395" t="s">
        <v>27</v>
      </c>
      <c r="E20395" t="s">
        <v>50</v>
      </c>
      <c r="F20395">
        <v>23</v>
      </c>
      <c r="G20395">
        <v>34</v>
      </c>
      <c r="H20395">
        <v>884</v>
      </c>
      <c r="I20395">
        <v>750</v>
      </c>
      <c r="J20395">
        <v>0</v>
      </c>
      <c r="K20395">
        <v>1</v>
      </c>
      <c r="L20395" t="s">
        <v>347</v>
      </c>
      <c r="M20395" t="s">
        <v>1758</v>
      </c>
      <c r="N20395" t="s">
        <v>95</v>
      </c>
      <c r="O20395" t="s">
        <v>122</v>
      </c>
      <c r="P20395" t="s">
        <v>23</v>
      </c>
      <c r="Q20395" t="s">
        <v>41</v>
      </c>
    </row>
    <row r="20396" spans="1:17" x14ac:dyDescent="0.2">
      <c r="A20396" s="2">
        <v>43268</v>
      </c>
      <c r="B20396" t="s">
        <v>129</v>
      </c>
      <c r="C20396" t="s">
        <v>26</v>
      </c>
      <c r="D20396" t="s">
        <v>50</v>
      </c>
      <c r="E20396" t="s">
        <v>27</v>
      </c>
      <c r="F20396">
        <v>1</v>
      </c>
      <c r="G20396">
        <v>15</v>
      </c>
      <c r="H20396">
        <v>1558</v>
      </c>
      <c r="I20396">
        <v>989</v>
      </c>
      <c r="J20396">
        <v>0</v>
      </c>
      <c r="K20396">
        <v>1</v>
      </c>
      <c r="L20396" t="s">
        <v>347</v>
      </c>
      <c r="M20396" t="s">
        <v>326</v>
      </c>
      <c r="N20396" t="s">
        <v>95</v>
      </c>
      <c r="O20396" t="s">
        <v>122</v>
      </c>
      <c r="P20396" t="s">
        <v>23</v>
      </c>
      <c r="Q20396" t="s">
        <v>41</v>
      </c>
    </row>
    <row r="20397" spans="1:17" x14ac:dyDescent="0.2">
      <c r="A20397" s="2">
        <v>43268</v>
      </c>
      <c r="B20397" t="s">
        <v>25</v>
      </c>
      <c r="C20397" t="s">
        <v>53</v>
      </c>
      <c r="D20397" t="s">
        <v>19</v>
      </c>
      <c r="E20397" t="s">
        <v>50</v>
      </c>
      <c r="F20397">
        <v>2</v>
      </c>
      <c r="G20397">
        <v>6</v>
      </c>
      <c r="H20397">
        <v>1430</v>
      </c>
      <c r="I20397">
        <v>1198</v>
      </c>
      <c r="J20397">
        <v>1</v>
      </c>
      <c r="K20397">
        <v>1</v>
      </c>
      <c r="L20397" t="s">
        <v>347</v>
      </c>
      <c r="M20397" t="s">
        <v>1659</v>
      </c>
      <c r="N20397" t="s">
        <v>95</v>
      </c>
      <c r="O20397" t="s">
        <v>122</v>
      </c>
      <c r="P20397" t="s">
        <v>23</v>
      </c>
      <c r="Q20397" t="s">
        <v>30</v>
      </c>
    </row>
    <row r="20398" spans="1:17" x14ac:dyDescent="0.2">
      <c r="A20398" s="2">
        <v>43269</v>
      </c>
      <c r="B20398" t="s">
        <v>52</v>
      </c>
      <c r="C20398" t="s">
        <v>133</v>
      </c>
      <c r="D20398" t="s">
        <v>50</v>
      </c>
      <c r="E20398" t="s">
        <v>115</v>
      </c>
      <c r="F20398">
        <v>24</v>
      </c>
      <c r="G20398">
        <v>57</v>
      </c>
      <c r="H20398">
        <v>879</v>
      </c>
      <c r="I20398">
        <v>543</v>
      </c>
      <c r="J20398">
        <v>1</v>
      </c>
      <c r="K20398">
        <v>0</v>
      </c>
      <c r="L20398" t="s">
        <v>347</v>
      </c>
      <c r="M20398" t="s">
        <v>1759</v>
      </c>
      <c r="N20398" t="s">
        <v>95</v>
      </c>
      <c r="O20398" t="s">
        <v>122</v>
      </c>
      <c r="P20398" t="s">
        <v>23</v>
      </c>
      <c r="Q20398" t="s">
        <v>24</v>
      </c>
    </row>
    <row r="20399" spans="1:17" x14ac:dyDescent="0.2">
      <c r="A20399" s="2">
        <v>43269</v>
      </c>
      <c r="B20399" t="s">
        <v>147</v>
      </c>
      <c r="C20399" t="s">
        <v>531</v>
      </c>
      <c r="D20399" t="s">
        <v>50</v>
      </c>
      <c r="E20399" t="s">
        <v>27</v>
      </c>
      <c r="F20399">
        <v>3</v>
      </c>
      <c r="G20399">
        <v>55</v>
      </c>
      <c r="H20399">
        <v>1298</v>
      </c>
      <c r="I20399">
        <v>571</v>
      </c>
      <c r="J20399">
        <v>3</v>
      </c>
      <c r="K20399">
        <v>0</v>
      </c>
      <c r="L20399" t="s">
        <v>347</v>
      </c>
      <c r="M20399" t="s">
        <v>1708</v>
      </c>
      <c r="N20399" t="s">
        <v>95</v>
      </c>
      <c r="O20399" t="s">
        <v>122</v>
      </c>
      <c r="P20399" t="s">
        <v>23</v>
      </c>
      <c r="Q20399" t="s">
        <v>24</v>
      </c>
    </row>
    <row r="20400" spans="1:17" x14ac:dyDescent="0.2">
      <c r="A20400" s="2">
        <v>43269</v>
      </c>
      <c r="B20400" t="s">
        <v>128</v>
      </c>
      <c r="C20400" t="s">
        <v>89</v>
      </c>
      <c r="D20400" t="s">
        <v>36</v>
      </c>
      <c r="E20400" t="s">
        <v>50</v>
      </c>
      <c r="F20400">
        <v>21</v>
      </c>
      <c r="G20400">
        <v>12</v>
      </c>
      <c r="H20400">
        <v>909</v>
      </c>
      <c r="I20400">
        <v>1050</v>
      </c>
      <c r="J20400">
        <v>1</v>
      </c>
      <c r="K20400">
        <v>2</v>
      </c>
      <c r="L20400" t="s">
        <v>347</v>
      </c>
      <c r="M20400" t="s">
        <v>1060</v>
      </c>
      <c r="N20400" t="s">
        <v>95</v>
      </c>
      <c r="O20400" t="s">
        <v>122</v>
      </c>
      <c r="P20400" t="s">
        <v>23</v>
      </c>
      <c r="Q20400" t="s">
        <v>41</v>
      </c>
    </row>
    <row r="20401" spans="1:17" x14ac:dyDescent="0.2">
      <c r="A20401" s="2">
        <v>43270</v>
      </c>
      <c r="B20401" t="s">
        <v>43</v>
      </c>
      <c r="C20401" t="s">
        <v>143</v>
      </c>
      <c r="D20401" t="s">
        <v>19</v>
      </c>
      <c r="E20401" t="s">
        <v>115</v>
      </c>
      <c r="F20401">
        <v>16</v>
      </c>
      <c r="G20401">
        <v>61</v>
      </c>
      <c r="H20401">
        <v>985</v>
      </c>
      <c r="I20401">
        <v>520</v>
      </c>
      <c r="J20401">
        <v>1</v>
      </c>
      <c r="K20401">
        <v>2</v>
      </c>
      <c r="L20401" t="s">
        <v>347</v>
      </c>
      <c r="M20401" t="s">
        <v>1756</v>
      </c>
      <c r="N20401" t="s">
        <v>95</v>
      </c>
      <c r="O20401" t="s">
        <v>122</v>
      </c>
      <c r="P20401" t="s">
        <v>23</v>
      </c>
      <c r="Q20401" t="s">
        <v>41</v>
      </c>
    </row>
    <row r="20402" spans="1:17" x14ac:dyDescent="0.2">
      <c r="A20402" s="2">
        <v>43270</v>
      </c>
      <c r="B20402" t="s">
        <v>90</v>
      </c>
      <c r="C20402" t="s">
        <v>118</v>
      </c>
      <c r="D20402" t="s">
        <v>50</v>
      </c>
      <c r="E20402" t="s">
        <v>36</v>
      </c>
      <c r="F20402">
        <v>8</v>
      </c>
      <c r="G20402">
        <v>27</v>
      </c>
      <c r="H20402">
        <v>1182</v>
      </c>
      <c r="I20402">
        <v>837</v>
      </c>
      <c r="J20402">
        <v>1</v>
      </c>
      <c r="K20402">
        <v>2</v>
      </c>
      <c r="L20402" t="s">
        <v>347</v>
      </c>
      <c r="M20402" t="s">
        <v>326</v>
      </c>
      <c r="N20402" t="s">
        <v>95</v>
      </c>
      <c r="O20402" t="s">
        <v>122</v>
      </c>
      <c r="P20402" t="s">
        <v>23</v>
      </c>
      <c r="Q20402" t="s">
        <v>41</v>
      </c>
    </row>
    <row r="20403" spans="1:17" x14ac:dyDescent="0.2">
      <c r="A20403" s="2">
        <v>43270</v>
      </c>
      <c r="B20403" t="s">
        <v>95</v>
      </c>
      <c r="C20403" t="s">
        <v>183</v>
      </c>
      <c r="D20403" t="s">
        <v>50</v>
      </c>
      <c r="E20403" t="s">
        <v>36</v>
      </c>
      <c r="F20403">
        <v>70</v>
      </c>
      <c r="G20403">
        <v>45</v>
      </c>
      <c r="H20403">
        <v>456</v>
      </c>
      <c r="I20403">
        <v>649</v>
      </c>
      <c r="J20403">
        <v>3</v>
      </c>
      <c r="K20403">
        <v>1</v>
      </c>
      <c r="L20403" t="s">
        <v>347</v>
      </c>
      <c r="M20403" t="s">
        <v>1179</v>
      </c>
      <c r="N20403" t="s">
        <v>95</v>
      </c>
      <c r="O20403" t="s">
        <v>22</v>
      </c>
      <c r="P20403" t="s">
        <v>23</v>
      </c>
      <c r="Q20403" t="s">
        <v>24</v>
      </c>
    </row>
    <row r="20404" spans="1:17" x14ac:dyDescent="0.2">
      <c r="A20404" s="2">
        <v>43271</v>
      </c>
      <c r="B20404" t="s">
        <v>82</v>
      </c>
      <c r="C20404" t="s">
        <v>110</v>
      </c>
      <c r="D20404" t="s">
        <v>50</v>
      </c>
      <c r="E20404" t="s">
        <v>36</v>
      </c>
      <c r="F20404">
        <v>4</v>
      </c>
      <c r="G20404">
        <v>41</v>
      </c>
      <c r="H20404">
        <v>1273</v>
      </c>
      <c r="I20404">
        <v>685</v>
      </c>
      <c r="J20404">
        <v>1</v>
      </c>
      <c r="K20404">
        <v>0</v>
      </c>
      <c r="L20404" t="s">
        <v>347</v>
      </c>
      <c r="M20404" t="s">
        <v>326</v>
      </c>
      <c r="N20404" t="s">
        <v>95</v>
      </c>
      <c r="O20404" t="s">
        <v>122</v>
      </c>
      <c r="P20404" t="s">
        <v>23</v>
      </c>
      <c r="Q20404" t="s">
        <v>24</v>
      </c>
    </row>
    <row r="20405" spans="1:17" x14ac:dyDescent="0.2">
      <c r="A20405" s="2">
        <v>43271</v>
      </c>
      <c r="B20405" t="s">
        <v>18</v>
      </c>
      <c r="C20405" t="s">
        <v>113</v>
      </c>
      <c r="D20405" t="s">
        <v>19</v>
      </c>
      <c r="E20405" t="s">
        <v>115</v>
      </c>
      <c r="F20405">
        <v>14</v>
      </c>
      <c r="G20405">
        <v>67</v>
      </c>
      <c r="H20405">
        <v>1018</v>
      </c>
      <c r="I20405">
        <v>465</v>
      </c>
      <c r="J20405">
        <v>1</v>
      </c>
      <c r="K20405">
        <v>0</v>
      </c>
      <c r="L20405" t="s">
        <v>347</v>
      </c>
      <c r="M20405" t="s">
        <v>1659</v>
      </c>
      <c r="N20405" t="s">
        <v>95</v>
      </c>
      <c r="O20405" t="s">
        <v>122</v>
      </c>
      <c r="P20405" t="s">
        <v>23</v>
      </c>
      <c r="Q20405" t="s">
        <v>24</v>
      </c>
    </row>
    <row r="20406" spans="1:17" x14ac:dyDescent="0.2">
      <c r="A20406" s="2">
        <v>43271</v>
      </c>
      <c r="B20406" t="s">
        <v>167</v>
      </c>
      <c r="C20406" t="s">
        <v>106</v>
      </c>
      <c r="D20406" t="s">
        <v>115</v>
      </c>
      <c r="E20406" t="s">
        <v>50</v>
      </c>
      <c r="F20406">
        <v>37</v>
      </c>
      <c r="G20406">
        <v>10</v>
      </c>
      <c r="H20406">
        <v>708</v>
      </c>
      <c r="I20406">
        <v>1125</v>
      </c>
      <c r="J20406">
        <v>0</v>
      </c>
      <c r="K20406">
        <v>1</v>
      </c>
      <c r="L20406" t="s">
        <v>347</v>
      </c>
      <c r="M20406" t="s">
        <v>1570</v>
      </c>
      <c r="N20406" t="s">
        <v>95</v>
      </c>
      <c r="O20406" t="s">
        <v>122</v>
      </c>
      <c r="P20406" t="s">
        <v>23</v>
      </c>
      <c r="Q20406" t="s">
        <v>41</v>
      </c>
    </row>
    <row r="20407" spans="1:17" x14ac:dyDescent="0.2">
      <c r="A20407" s="2">
        <v>43272</v>
      </c>
      <c r="B20407" t="s">
        <v>72</v>
      </c>
      <c r="C20407" t="s">
        <v>55</v>
      </c>
      <c r="D20407" t="s">
        <v>50</v>
      </c>
      <c r="E20407" t="s">
        <v>57</v>
      </c>
      <c r="F20407">
        <v>12</v>
      </c>
      <c r="G20407">
        <v>36</v>
      </c>
      <c r="H20407">
        <v>1051</v>
      </c>
      <c r="I20407">
        <v>718</v>
      </c>
      <c r="J20407">
        <v>1</v>
      </c>
      <c r="K20407">
        <v>1</v>
      </c>
      <c r="L20407" t="s">
        <v>347</v>
      </c>
      <c r="M20407" t="s">
        <v>1758</v>
      </c>
      <c r="N20407" t="s">
        <v>95</v>
      </c>
      <c r="O20407" t="s">
        <v>122</v>
      </c>
      <c r="P20407" t="s">
        <v>23</v>
      </c>
      <c r="Q20407" t="s">
        <v>30</v>
      </c>
    </row>
    <row r="20408" spans="1:17" x14ac:dyDescent="0.2">
      <c r="A20408" s="2">
        <v>43272</v>
      </c>
      <c r="B20408" t="s">
        <v>67</v>
      </c>
      <c r="C20408" t="s">
        <v>42</v>
      </c>
      <c r="D20408" t="s">
        <v>50</v>
      </c>
      <c r="E20408" t="s">
        <v>19</v>
      </c>
      <c r="F20408">
        <v>7</v>
      </c>
      <c r="G20408">
        <v>11</v>
      </c>
      <c r="H20408">
        <v>1198</v>
      </c>
      <c r="I20408">
        <v>1125</v>
      </c>
      <c r="J20408">
        <v>1</v>
      </c>
      <c r="K20408">
        <v>0</v>
      </c>
      <c r="L20408" t="s">
        <v>347</v>
      </c>
      <c r="M20408" t="s">
        <v>1755</v>
      </c>
      <c r="N20408" t="s">
        <v>95</v>
      </c>
      <c r="O20408" t="s">
        <v>122</v>
      </c>
      <c r="P20408" t="s">
        <v>23</v>
      </c>
      <c r="Q20408" t="s">
        <v>24</v>
      </c>
    </row>
    <row r="20409" spans="1:17" x14ac:dyDescent="0.2">
      <c r="A20409" s="2">
        <v>43272</v>
      </c>
      <c r="B20409" t="s">
        <v>39</v>
      </c>
      <c r="C20409" t="s">
        <v>274</v>
      </c>
      <c r="D20409" t="s">
        <v>19</v>
      </c>
      <c r="E20409" t="s">
        <v>50</v>
      </c>
      <c r="F20409">
        <v>5</v>
      </c>
      <c r="G20409">
        <v>20</v>
      </c>
      <c r="H20409">
        <v>1241</v>
      </c>
      <c r="I20409">
        <v>945</v>
      </c>
      <c r="J20409">
        <v>0</v>
      </c>
      <c r="K20409">
        <v>3</v>
      </c>
      <c r="L20409" t="s">
        <v>347</v>
      </c>
      <c r="M20409" t="s">
        <v>1759</v>
      </c>
      <c r="N20409" t="s">
        <v>95</v>
      </c>
      <c r="O20409" t="s">
        <v>122</v>
      </c>
      <c r="P20409" t="s">
        <v>23</v>
      </c>
      <c r="Q20409" t="s">
        <v>41</v>
      </c>
    </row>
    <row r="20410" spans="1:17" x14ac:dyDescent="0.2">
      <c r="A20410" s="2">
        <v>43273</v>
      </c>
      <c r="B20410" t="s">
        <v>25</v>
      </c>
      <c r="C20410" t="s">
        <v>131</v>
      </c>
      <c r="D20410" t="s">
        <v>19</v>
      </c>
      <c r="E20410" t="s">
        <v>27</v>
      </c>
      <c r="F20410">
        <v>2</v>
      </c>
      <c r="G20410">
        <v>23</v>
      </c>
      <c r="H20410">
        <v>1430</v>
      </c>
      <c r="I20410">
        <v>884</v>
      </c>
      <c r="J20410">
        <v>2</v>
      </c>
      <c r="K20410">
        <v>0</v>
      </c>
      <c r="L20410" t="s">
        <v>347</v>
      </c>
      <c r="M20410" t="s">
        <v>1179</v>
      </c>
      <c r="N20410" t="s">
        <v>95</v>
      </c>
      <c r="O20410" t="s">
        <v>122</v>
      </c>
      <c r="P20410" t="s">
        <v>23</v>
      </c>
      <c r="Q20410" t="s">
        <v>24</v>
      </c>
    </row>
    <row r="20411" spans="1:17" x14ac:dyDescent="0.2">
      <c r="A20411" s="2">
        <v>43273</v>
      </c>
      <c r="B20411" t="s">
        <v>135</v>
      </c>
      <c r="C20411" t="s">
        <v>76</v>
      </c>
      <c r="D20411" t="s">
        <v>36</v>
      </c>
      <c r="E20411" t="s">
        <v>50</v>
      </c>
      <c r="F20411">
        <v>48</v>
      </c>
      <c r="G20411">
        <v>22</v>
      </c>
      <c r="H20411">
        <v>617</v>
      </c>
      <c r="I20411">
        <v>908</v>
      </c>
      <c r="J20411">
        <v>2</v>
      </c>
      <c r="K20411">
        <v>0</v>
      </c>
      <c r="L20411" t="s">
        <v>347</v>
      </c>
      <c r="M20411" t="s">
        <v>1060</v>
      </c>
      <c r="N20411" t="s">
        <v>95</v>
      </c>
      <c r="O20411" t="s">
        <v>122</v>
      </c>
      <c r="P20411" t="s">
        <v>23</v>
      </c>
      <c r="Q20411" t="s">
        <v>24</v>
      </c>
    </row>
    <row r="20412" spans="1:17" x14ac:dyDescent="0.2">
      <c r="A20412" s="2">
        <v>43273</v>
      </c>
      <c r="B20412" t="s">
        <v>1204</v>
      </c>
      <c r="C20412" t="s">
        <v>53</v>
      </c>
      <c r="D20412" t="s">
        <v>50</v>
      </c>
      <c r="E20412" t="s">
        <v>50</v>
      </c>
      <c r="F20412">
        <v>34</v>
      </c>
      <c r="G20412">
        <v>6</v>
      </c>
      <c r="H20412">
        <v>750</v>
      </c>
      <c r="I20412">
        <v>1198</v>
      </c>
      <c r="J20412">
        <v>1</v>
      </c>
      <c r="K20412">
        <v>2</v>
      </c>
      <c r="L20412" t="s">
        <v>347</v>
      </c>
      <c r="M20412" t="s">
        <v>1757</v>
      </c>
      <c r="N20412" t="s">
        <v>95</v>
      </c>
      <c r="O20412" t="s">
        <v>122</v>
      </c>
      <c r="P20412" t="s">
        <v>23</v>
      </c>
      <c r="Q20412" t="s">
        <v>41</v>
      </c>
    </row>
    <row r="20413" spans="1:17" x14ac:dyDescent="0.2">
      <c r="A20413" s="2">
        <v>43274</v>
      </c>
      <c r="B20413" t="s">
        <v>147</v>
      </c>
      <c r="C20413" t="s">
        <v>128</v>
      </c>
      <c r="D20413" t="s">
        <v>50</v>
      </c>
      <c r="E20413" t="s">
        <v>36</v>
      </c>
      <c r="F20413">
        <v>3</v>
      </c>
      <c r="G20413">
        <v>21</v>
      </c>
      <c r="H20413">
        <v>1298</v>
      </c>
      <c r="I20413">
        <v>909</v>
      </c>
      <c r="J20413">
        <v>5</v>
      </c>
      <c r="K20413">
        <v>2</v>
      </c>
      <c r="L20413" t="s">
        <v>347</v>
      </c>
      <c r="M20413" t="s">
        <v>326</v>
      </c>
      <c r="N20413" t="s">
        <v>95</v>
      </c>
      <c r="O20413" t="s">
        <v>122</v>
      </c>
      <c r="P20413" t="s">
        <v>23</v>
      </c>
      <c r="Q20413" t="s">
        <v>24</v>
      </c>
    </row>
    <row r="20414" spans="1:17" x14ac:dyDescent="0.2">
      <c r="A20414" s="2">
        <v>43274</v>
      </c>
      <c r="B20414" t="s">
        <v>133</v>
      </c>
      <c r="C20414" t="s">
        <v>26</v>
      </c>
      <c r="D20414" t="s">
        <v>115</v>
      </c>
      <c r="E20414" t="s">
        <v>27</v>
      </c>
      <c r="F20414">
        <v>57</v>
      </c>
      <c r="G20414">
        <v>15</v>
      </c>
      <c r="H20414">
        <v>543</v>
      </c>
      <c r="I20414">
        <v>989</v>
      </c>
      <c r="J20414">
        <v>1</v>
      </c>
      <c r="K20414">
        <v>2</v>
      </c>
      <c r="L20414" t="s">
        <v>347</v>
      </c>
      <c r="M20414" t="s">
        <v>1659</v>
      </c>
      <c r="N20414" t="s">
        <v>95</v>
      </c>
      <c r="O20414" t="s">
        <v>122</v>
      </c>
      <c r="P20414" t="s">
        <v>23</v>
      </c>
      <c r="Q20414" t="s">
        <v>41</v>
      </c>
    </row>
    <row r="20415" spans="1:17" x14ac:dyDescent="0.2">
      <c r="A20415" s="2">
        <v>43274</v>
      </c>
      <c r="B20415" t="s">
        <v>129</v>
      </c>
      <c r="C20415" t="s">
        <v>52</v>
      </c>
      <c r="D20415" t="s">
        <v>50</v>
      </c>
      <c r="E20415" t="s">
        <v>50</v>
      </c>
      <c r="F20415">
        <v>1</v>
      </c>
      <c r="G20415">
        <v>24</v>
      </c>
      <c r="H20415">
        <v>1558</v>
      </c>
      <c r="I20415">
        <v>879</v>
      </c>
      <c r="J20415">
        <v>2</v>
      </c>
      <c r="K20415">
        <v>1</v>
      </c>
      <c r="L20415" t="s">
        <v>347</v>
      </c>
      <c r="M20415" t="s">
        <v>1708</v>
      </c>
      <c r="N20415" t="s">
        <v>95</v>
      </c>
      <c r="O20415" t="s">
        <v>122</v>
      </c>
      <c r="P20415" t="s">
        <v>23</v>
      </c>
      <c r="Q20415" t="s">
        <v>24</v>
      </c>
    </row>
    <row r="20416" spans="1:17" x14ac:dyDescent="0.2">
      <c r="A20416" s="2">
        <v>43275</v>
      </c>
      <c r="B20416" t="s">
        <v>89</v>
      </c>
      <c r="C20416" t="s">
        <v>531</v>
      </c>
      <c r="D20416" t="s">
        <v>50</v>
      </c>
      <c r="E20416" t="s">
        <v>27</v>
      </c>
      <c r="F20416">
        <v>12</v>
      </c>
      <c r="G20416">
        <v>55</v>
      </c>
      <c r="H20416">
        <v>1050</v>
      </c>
      <c r="I20416">
        <v>571</v>
      </c>
      <c r="J20416">
        <v>6</v>
      </c>
      <c r="K20416">
        <v>1</v>
      </c>
      <c r="L20416" t="s">
        <v>347</v>
      </c>
      <c r="M20416" t="s">
        <v>1759</v>
      </c>
      <c r="N20416" t="s">
        <v>95</v>
      </c>
      <c r="O20416" t="s">
        <v>122</v>
      </c>
      <c r="P20416" t="s">
        <v>23</v>
      </c>
      <c r="Q20416" t="s">
        <v>24</v>
      </c>
    </row>
    <row r="20417" spans="1:17" x14ac:dyDescent="0.2">
      <c r="A20417" s="2">
        <v>43275</v>
      </c>
      <c r="B20417" t="s">
        <v>143</v>
      </c>
      <c r="C20417" t="s">
        <v>118</v>
      </c>
      <c r="D20417" t="s">
        <v>115</v>
      </c>
      <c r="E20417" t="s">
        <v>36</v>
      </c>
      <c r="F20417">
        <v>61</v>
      </c>
      <c r="G20417">
        <v>27</v>
      </c>
      <c r="H20417">
        <v>520</v>
      </c>
      <c r="I20417">
        <v>837</v>
      </c>
      <c r="J20417">
        <v>2</v>
      </c>
      <c r="K20417">
        <v>2</v>
      </c>
      <c r="L20417" t="s">
        <v>347</v>
      </c>
      <c r="M20417" t="s">
        <v>1755</v>
      </c>
      <c r="N20417" t="s">
        <v>95</v>
      </c>
      <c r="O20417" t="s">
        <v>122</v>
      </c>
      <c r="P20417" t="s">
        <v>23</v>
      </c>
      <c r="Q20417" t="s">
        <v>30</v>
      </c>
    </row>
    <row r="20418" spans="1:17" x14ac:dyDescent="0.2">
      <c r="A20418" s="2">
        <v>43275</v>
      </c>
      <c r="B20418" t="s">
        <v>90</v>
      </c>
      <c r="C20418" t="s">
        <v>43</v>
      </c>
      <c r="D20418" t="s">
        <v>50</v>
      </c>
      <c r="E20418" t="s">
        <v>19</v>
      </c>
      <c r="F20418">
        <v>8</v>
      </c>
      <c r="G20418">
        <v>16</v>
      </c>
      <c r="H20418">
        <v>1182</v>
      </c>
      <c r="I20418">
        <v>985</v>
      </c>
      <c r="J20418">
        <v>0</v>
      </c>
      <c r="K20418">
        <v>3</v>
      </c>
      <c r="L20418" t="s">
        <v>347</v>
      </c>
      <c r="M20418" t="s">
        <v>1570</v>
      </c>
      <c r="N20418" t="s">
        <v>95</v>
      </c>
      <c r="O20418" t="s">
        <v>122</v>
      </c>
      <c r="P20418" t="s">
        <v>23</v>
      </c>
      <c r="Q20418" t="s">
        <v>41</v>
      </c>
    </row>
    <row r="20419" spans="1:17" x14ac:dyDescent="0.2">
      <c r="A20419" s="2">
        <v>43276</v>
      </c>
      <c r="B20419" t="s">
        <v>95</v>
      </c>
      <c r="C20419" t="s">
        <v>18</v>
      </c>
      <c r="D20419" t="s">
        <v>50</v>
      </c>
      <c r="E20419" t="s">
        <v>19</v>
      </c>
      <c r="F20419">
        <v>70</v>
      </c>
      <c r="G20419">
        <v>14</v>
      </c>
      <c r="H20419">
        <v>456</v>
      </c>
      <c r="I20419">
        <v>1018</v>
      </c>
      <c r="J20419">
        <v>0</v>
      </c>
      <c r="K20419">
        <v>3</v>
      </c>
      <c r="L20419" t="s">
        <v>347</v>
      </c>
      <c r="M20419" t="s">
        <v>1758</v>
      </c>
      <c r="N20419" t="s">
        <v>95</v>
      </c>
      <c r="O20419" t="s">
        <v>22</v>
      </c>
      <c r="P20419" t="s">
        <v>23</v>
      </c>
      <c r="Q20419" t="s">
        <v>41</v>
      </c>
    </row>
    <row r="20420" spans="1:17" x14ac:dyDescent="0.2">
      <c r="A20420" s="2">
        <v>43276</v>
      </c>
      <c r="B20420" t="s">
        <v>113</v>
      </c>
      <c r="C20420" t="s">
        <v>183</v>
      </c>
      <c r="D20420" t="s">
        <v>115</v>
      </c>
      <c r="E20420" t="s">
        <v>36</v>
      </c>
      <c r="F20420">
        <v>67</v>
      </c>
      <c r="G20420">
        <v>45</v>
      </c>
      <c r="H20420">
        <v>465</v>
      </c>
      <c r="I20420">
        <v>649</v>
      </c>
      <c r="J20420">
        <v>2</v>
      </c>
      <c r="K20420">
        <v>1</v>
      </c>
      <c r="L20420" t="s">
        <v>347</v>
      </c>
      <c r="M20420" t="s">
        <v>1060</v>
      </c>
      <c r="N20420" t="s">
        <v>95</v>
      </c>
      <c r="O20420" t="s">
        <v>122</v>
      </c>
      <c r="P20420" t="s">
        <v>23</v>
      </c>
      <c r="Q20420" t="s">
        <v>24</v>
      </c>
    </row>
    <row r="20421" spans="1:17" x14ac:dyDescent="0.2">
      <c r="A20421" s="2">
        <v>43276</v>
      </c>
      <c r="B20421" t="s">
        <v>106</v>
      </c>
      <c r="C20421" t="s">
        <v>110</v>
      </c>
      <c r="D20421" t="s">
        <v>50</v>
      </c>
      <c r="E20421" t="s">
        <v>36</v>
      </c>
      <c r="F20421">
        <v>10</v>
      </c>
      <c r="G20421">
        <v>41</v>
      </c>
      <c r="H20421">
        <v>1125</v>
      </c>
      <c r="I20421">
        <v>685</v>
      </c>
      <c r="J20421">
        <v>2</v>
      </c>
      <c r="K20421">
        <v>2</v>
      </c>
      <c r="L20421" t="s">
        <v>347</v>
      </c>
      <c r="M20421" t="s">
        <v>1757</v>
      </c>
      <c r="N20421" t="s">
        <v>95</v>
      </c>
      <c r="O20421" t="s">
        <v>122</v>
      </c>
      <c r="P20421" t="s">
        <v>23</v>
      </c>
      <c r="Q20421" t="s">
        <v>30</v>
      </c>
    </row>
    <row r="20422" spans="1:17" x14ac:dyDescent="0.2">
      <c r="A20422" s="2">
        <v>43276</v>
      </c>
      <c r="B20422" t="s">
        <v>167</v>
      </c>
      <c r="C20422" t="s">
        <v>82</v>
      </c>
      <c r="D20422" t="s">
        <v>115</v>
      </c>
      <c r="E20422" t="s">
        <v>50</v>
      </c>
      <c r="F20422">
        <v>37</v>
      </c>
      <c r="G20422">
        <v>4</v>
      </c>
      <c r="H20422">
        <v>708</v>
      </c>
      <c r="I20422">
        <v>1273</v>
      </c>
      <c r="J20422">
        <v>1</v>
      </c>
      <c r="K20422">
        <v>1</v>
      </c>
      <c r="L20422" t="s">
        <v>347</v>
      </c>
      <c r="M20422" t="s">
        <v>1756</v>
      </c>
      <c r="N20422" t="s">
        <v>95</v>
      </c>
      <c r="O20422" t="s">
        <v>122</v>
      </c>
      <c r="P20422" t="s">
        <v>23</v>
      </c>
      <c r="Q20422" t="s">
        <v>30</v>
      </c>
    </row>
    <row r="20423" spans="1:17" x14ac:dyDescent="0.2">
      <c r="A20423" s="2">
        <v>43277</v>
      </c>
      <c r="B20423" t="s">
        <v>55</v>
      </c>
      <c r="C20423" t="s">
        <v>42</v>
      </c>
      <c r="D20423" t="s">
        <v>57</v>
      </c>
      <c r="E20423" t="s">
        <v>19</v>
      </c>
      <c r="F20423">
        <v>36</v>
      </c>
      <c r="G20423">
        <v>11</v>
      </c>
      <c r="H20423">
        <v>718</v>
      </c>
      <c r="I20423">
        <v>1125</v>
      </c>
      <c r="J20423">
        <v>0</v>
      </c>
      <c r="K20423">
        <v>2</v>
      </c>
      <c r="L20423" t="s">
        <v>347</v>
      </c>
      <c r="M20423" t="s">
        <v>1708</v>
      </c>
      <c r="N20423" t="s">
        <v>95</v>
      </c>
      <c r="O20423" t="s">
        <v>122</v>
      </c>
      <c r="P20423" t="s">
        <v>23</v>
      </c>
      <c r="Q20423" t="s">
        <v>41</v>
      </c>
    </row>
    <row r="20424" spans="1:17" x14ac:dyDescent="0.2">
      <c r="A20424" s="2">
        <v>43277</v>
      </c>
      <c r="B20424" t="s">
        <v>72</v>
      </c>
      <c r="C20424" t="s">
        <v>67</v>
      </c>
      <c r="D20424" t="s">
        <v>50</v>
      </c>
      <c r="E20424" t="s">
        <v>50</v>
      </c>
      <c r="F20424">
        <v>12</v>
      </c>
      <c r="G20424">
        <v>7</v>
      </c>
      <c r="H20424">
        <v>1051</v>
      </c>
      <c r="I20424">
        <v>1198</v>
      </c>
      <c r="J20424">
        <v>0</v>
      </c>
      <c r="K20424">
        <v>0</v>
      </c>
      <c r="L20424" t="s">
        <v>347</v>
      </c>
      <c r="M20424" t="s">
        <v>326</v>
      </c>
      <c r="N20424" t="s">
        <v>95</v>
      </c>
      <c r="O20424" t="s">
        <v>122</v>
      </c>
      <c r="P20424" t="s">
        <v>23</v>
      </c>
      <c r="Q20424" t="s">
        <v>30</v>
      </c>
    </row>
    <row r="20425" spans="1:17" x14ac:dyDescent="0.2">
      <c r="A20425" s="2">
        <v>43277</v>
      </c>
      <c r="B20425" t="s">
        <v>135</v>
      </c>
      <c r="C20425" t="s">
        <v>39</v>
      </c>
      <c r="D20425" t="s">
        <v>36</v>
      </c>
      <c r="E20425" t="s">
        <v>19</v>
      </c>
      <c r="F20425">
        <v>48</v>
      </c>
      <c r="G20425">
        <v>5</v>
      </c>
      <c r="H20425">
        <v>617</v>
      </c>
      <c r="I20425">
        <v>1241</v>
      </c>
      <c r="J20425">
        <v>1</v>
      </c>
      <c r="K20425">
        <v>2</v>
      </c>
      <c r="L20425" t="s">
        <v>347</v>
      </c>
      <c r="M20425" t="s">
        <v>1179</v>
      </c>
      <c r="N20425" t="s">
        <v>95</v>
      </c>
      <c r="O20425" t="s">
        <v>122</v>
      </c>
      <c r="P20425" t="s">
        <v>23</v>
      </c>
      <c r="Q20425" t="s">
        <v>41</v>
      </c>
    </row>
    <row r="20426" spans="1:17" x14ac:dyDescent="0.2">
      <c r="A20426" s="2">
        <v>43277</v>
      </c>
      <c r="B20426" t="s">
        <v>76</v>
      </c>
      <c r="C20426" t="s">
        <v>274</v>
      </c>
      <c r="D20426" t="s">
        <v>50</v>
      </c>
      <c r="E20426" t="s">
        <v>50</v>
      </c>
      <c r="F20426">
        <v>22</v>
      </c>
      <c r="G20426">
        <v>20</v>
      </c>
      <c r="H20426">
        <v>908</v>
      </c>
      <c r="I20426">
        <v>945</v>
      </c>
      <c r="J20426">
        <v>1</v>
      </c>
      <c r="K20426">
        <v>2</v>
      </c>
      <c r="L20426" t="s">
        <v>347</v>
      </c>
      <c r="M20426" t="s">
        <v>1659</v>
      </c>
      <c r="N20426" t="s">
        <v>95</v>
      </c>
      <c r="O20426" t="s">
        <v>122</v>
      </c>
      <c r="P20426" t="s">
        <v>23</v>
      </c>
      <c r="Q20426" t="s">
        <v>41</v>
      </c>
    </row>
    <row r="20427" spans="1:17" x14ac:dyDescent="0.2">
      <c r="A20427" s="2">
        <v>43278</v>
      </c>
      <c r="B20427" t="s">
        <v>133</v>
      </c>
      <c r="C20427" t="s">
        <v>129</v>
      </c>
      <c r="D20427" t="s">
        <v>115</v>
      </c>
      <c r="E20427" t="s">
        <v>50</v>
      </c>
      <c r="F20427">
        <v>57</v>
      </c>
      <c r="G20427">
        <v>1</v>
      </c>
      <c r="H20427">
        <v>543</v>
      </c>
      <c r="I20427">
        <v>1558</v>
      </c>
      <c r="J20427">
        <v>2</v>
      </c>
      <c r="K20427">
        <v>0</v>
      </c>
      <c r="L20427" t="s">
        <v>347</v>
      </c>
      <c r="M20427" t="s">
        <v>1570</v>
      </c>
      <c r="N20427" t="s">
        <v>95</v>
      </c>
      <c r="O20427" t="s">
        <v>122</v>
      </c>
      <c r="P20427" t="s">
        <v>23</v>
      </c>
      <c r="Q20427" t="s">
        <v>24</v>
      </c>
    </row>
    <row r="20428" spans="1:17" x14ac:dyDescent="0.2">
      <c r="A20428" s="2">
        <v>43278</v>
      </c>
      <c r="B20428" t="s">
        <v>26</v>
      </c>
      <c r="C20428" t="s">
        <v>52</v>
      </c>
      <c r="D20428" t="s">
        <v>27</v>
      </c>
      <c r="E20428" t="s">
        <v>50</v>
      </c>
      <c r="F20428">
        <v>15</v>
      </c>
      <c r="G20428">
        <v>24</v>
      </c>
      <c r="H20428">
        <v>989</v>
      </c>
      <c r="I20428">
        <v>879</v>
      </c>
      <c r="J20428">
        <v>0</v>
      </c>
      <c r="K20428">
        <v>3</v>
      </c>
      <c r="L20428" t="s">
        <v>347</v>
      </c>
      <c r="M20428" t="s">
        <v>1755</v>
      </c>
      <c r="N20428" t="s">
        <v>95</v>
      </c>
      <c r="O20428" t="s">
        <v>122</v>
      </c>
      <c r="P20428" t="s">
        <v>23</v>
      </c>
      <c r="Q20428" t="s">
        <v>41</v>
      </c>
    </row>
    <row r="20429" spans="1:17" x14ac:dyDescent="0.2">
      <c r="A20429" s="2">
        <v>43278</v>
      </c>
      <c r="B20429" t="s">
        <v>1204</v>
      </c>
      <c r="C20429" t="s">
        <v>25</v>
      </c>
      <c r="D20429" t="s">
        <v>50</v>
      </c>
      <c r="E20429" t="s">
        <v>19</v>
      </c>
      <c r="F20429">
        <v>34</v>
      </c>
      <c r="G20429">
        <v>2</v>
      </c>
      <c r="H20429">
        <v>750</v>
      </c>
      <c r="I20429">
        <v>1430</v>
      </c>
      <c r="J20429">
        <v>0</v>
      </c>
      <c r="K20429">
        <v>2</v>
      </c>
      <c r="L20429" t="s">
        <v>347</v>
      </c>
      <c r="M20429" t="s">
        <v>326</v>
      </c>
      <c r="N20429" t="s">
        <v>95</v>
      </c>
      <c r="O20429" t="s">
        <v>122</v>
      </c>
      <c r="P20429" t="s">
        <v>23</v>
      </c>
      <c r="Q20429" t="s">
        <v>41</v>
      </c>
    </row>
    <row r="20430" spans="1:17" x14ac:dyDescent="0.2">
      <c r="A20430" s="2">
        <v>43278</v>
      </c>
      <c r="B20430" t="s">
        <v>53</v>
      </c>
      <c r="C20430" t="s">
        <v>131</v>
      </c>
      <c r="D20430" t="s">
        <v>50</v>
      </c>
      <c r="E20430" t="s">
        <v>27</v>
      </c>
      <c r="F20430">
        <v>6</v>
      </c>
      <c r="G20430">
        <v>23</v>
      </c>
      <c r="H20430">
        <v>1198</v>
      </c>
      <c r="I20430">
        <v>884</v>
      </c>
      <c r="J20430">
        <v>2</v>
      </c>
      <c r="K20430">
        <v>2</v>
      </c>
      <c r="L20430" t="s">
        <v>347</v>
      </c>
      <c r="M20430" t="s">
        <v>1759</v>
      </c>
      <c r="N20430" t="s">
        <v>95</v>
      </c>
      <c r="O20430" t="s">
        <v>122</v>
      </c>
      <c r="P20430" t="s">
        <v>23</v>
      </c>
      <c r="Q20430" t="s">
        <v>30</v>
      </c>
    </row>
    <row r="20431" spans="1:17" x14ac:dyDescent="0.2">
      <c r="A20431" s="2">
        <v>43279</v>
      </c>
      <c r="B20431" t="s">
        <v>143</v>
      </c>
      <c r="C20431" t="s">
        <v>90</v>
      </c>
      <c r="D20431" t="s">
        <v>115</v>
      </c>
      <c r="E20431" t="s">
        <v>50</v>
      </c>
      <c r="F20431">
        <v>61</v>
      </c>
      <c r="G20431">
        <v>8</v>
      </c>
      <c r="H20431">
        <v>520</v>
      </c>
      <c r="I20431">
        <v>1182</v>
      </c>
      <c r="J20431">
        <v>0</v>
      </c>
      <c r="K20431">
        <v>1</v>
      </c>
      <c r="L20431" t="s">
        <v>347</v>
      </c>
      <c r="M20431" t="s">
        <v>1060</v>
      </c>
      <c r="N20431" t="s">
        <v>95</v>
      </c>
      <c r="O20431" t="s">
        <v>122</v>
      </c>
      <c r="P20431" t="s">
        <v>23</v>
      </c>
      <c r="Q20431" t="s">
        <v>41</v>
      </c>
    </row>
    <row r="20432" spans="1:17" x14ac:dyDescent="0.2">
      <c r="A20432" s="2">
        <v>43279</v>
      </c>
      <c r="B20432" t="s">
        <v>118</v>
      </c>
      <c r="C20432" t="s">
        <v>43</v>
      </c>
      <c r="D20432" t="s">
        <v>36</v>
      </c>
      <c r="E20432" t="s">
        <v>19</v>
      </c>
      <c r="F20432">
        <v>27</v>
      </c>
      <c r="G20432">
        <v>16</v>
      </c>
      <c r="H20432">
        <v>837</v>
      </c>
      <c r="I20432">
        <v>985</v>
      </c>
      <c r="J20432">
        <v>0</v>
      </c>
      <c r="K20432">
        <v>1</v>
      </c>
      <c r="L20432" t="s">
        <v>347</v>
      </c>
      <c r="M20432" t="s">
        <v>1758</v>
      </c>
      <c r="N20432" t="s">
        <v>95</v>
      </c>
      <c r="O20432" t="s">
        <v>122</v>
      </c>
      <c r="P20432" t="s">
        <v>23</v>
      </c>
      <c r="Q20432" t="s">
        <v>41</v>
      </c>
    </row>
    <row r="20433" spans="1:17" x14ac:dyDescent="0.2">
      <c r="A20433" s="2">
        <v>43279</v>
      </c>
      <c r="B20433" t="s">
        <v>531</v>
      </c>
      <c r="C20433" t="s">
        <v>128</v>
      </c>
      <c r="D20433" t="s">
        <v>27</v>
      </c>
      <c r="E20433" t="s">
        <v>36</v>
      </c>
      <c r="F20433">
        <v>55</v>
      </c>
      <c r="G20433">
        <v>21</v>
      </c>
      <c r="H20433">
        <v>571</v>
      </c>
      <c r="I20433">
        <v>909</v>
      </c>
      <c r="J20433">
        <v>1</v>
      </c>
      <c r="K20433">
        <v>2</v>
      </c>
      <c r="L20433" t="s">
        <v>347</v>
      </c>
      <c r="M20433" t="s">
        <v>1756</v>
      </c>
      <c r="N20433" t="s">
        <v>95</v>
      </c>
      <c r="O20433" t="s">
        <v>122</v>
      </c>
      <c r="P20433" t="s">
        <v>23</v>
      </c>
      <c r="Q20433" t="s">
        <v>41</v>
      </c>
    </row>
    <row r="20434" spans="1:17" x14ac:dyDescent="0.2">
      <c r="A20434" s="2">
        <v>43279</v>
      </c>
      <c r="B20434" t="s">
        <v>89</v>
      </c>
      <c r="C20434" t="s">
        <v>147</v>
      </c>
      <c r="D20434" t="s">
        <v>50</v>
      </c>
      <c r="E20434" t="s">
        <v>50</v>
      </c>
      <c r="F20434">
        <v>12</v>
      </c>
      <c r="G20434">
        <v>3</v>
      </c>
      <c r="H20434">
        <v>1050</v>
      </c>
      <c r="I20434">
        <v>1298</v>
      </c>
      <c r="J20434">
        <v>0</v>
      </c>
      <c r="K20434">
        <v>1</v>
      </c>
      <c r="L20434" t="s">
        <v>347</v>
      </c>
      <c r="M20434" t="s">
        <v>1757</v>
      </c>
      <c r="N20434" t="s">
        <v>95</v>
      </c>
      <c r="O20434" t="s">
        <v>122</v>
      </c>
      <c r="P20434" t="s">
        <v>23</v>
      </c>
      <c r="Q20434" t="s">
        <v>41</v>
      </c>
    </row>
    <row r="20435" spans="1:17" x14ac:dyDescent="0.2">
      <c r="A20435" s="2">
        <v>43281</v>
      </c>
      <c r="B20435" t="s">
        <v>67</v>
      </c>
      <c r="C20435" t="s">
        <v>39</v>
      </c>
      <c r="D20435" t="s">
        <v>50</v>
      </c>
      <c r="E20435" t="s">
        <v>19</v>
      </c>
      <c r="F20435">
        <v>7</v>
      </c>
      <c r="G20435">
        <v>5</v>
      </c>
      <c r="H20435">
        <v>1198</v>
      </c>
      <c r="I20435">
        <v>1241</v>
      </c>
      <c r="J20435">
        <v>4</v>
      </c>
      <c r="K20435">
        <v>3</v>
      </c>
      <c r="L20435" t="s">
        <v>347</v>
      </c>
      <c r="M20435" t="s">
        <v>1570</v>
      </c>
      <c r="N20435" t="s">
        <v>95</v>
      </c>
      <c r="O20435" t="s">
        <v>122</v>
      </c>
      <c r="P20435" t="s">
        <v>23</v>
      </c>
      <c r="Q20435" t="s">
        <v>24</v>
      </c>
    </row>
    <row r="20436" spans="1:17" x14ac:dyDescent="0.2">
      <c r="A20436" s="2">
        <v>43281</v>
      </c>
      <c r="B20436" t="s">
        <v>18</v>
      </c>
      <c r="C20436" t="s">
        <v>82</v>
      </c>
      <c r="D20436" t="s">
        <v>19</v>
      </c>
      <c r="E20436" t="s">
        <v>50</v>
      </c>
      <c r="F20436">
        <v>14</v>
      </c>
      <c r="G20436">
        <v>4</v>
      </c>
      <c r="H20436">
        <v>1018</v>
      </c>
      <c r="I20436">
        <v>1273</v>
      </c>
      <c r="J20436">
        <v>2</v>
      </c>
      <c r="K20436">
        <v>1</v>
      </c>
      <c r="L20436" t="s">
        <v>347</v>
      </c>
      <c r="M20436" t="s">
        <v>1708</v>
      </c>
      <c r="N20436" t="s">
        <v>95</v>
      </c>
      <c r="O20436" t="s">
        <v>122</v>
      </c>
      <c r="P20436" t="s">
        <v>23</v>
      </c>
      <c r="Q20436" t="s">
        <v>24</v>
      </c>
    </row>
    <row r="20437" spans="1:17" x14ac:dyDescent="0.2">
      <c r="A20437" s="2">
        <v>43282</v>
      </c>
      <c r="B20437" t="s">
        <v>95</v>
      </c>
      <c r="C20437" t="s">
        <v>106</v>
      </c>
      <c r="D20437" t="s">
        <v>50</v>
      </c>
      <c r="E20437" t="s">
        <v>50</v>
      </c>
      <c r="F20437">
        <v>49</v>
      </c>
      <c r="G20437">
        <v>6</v>
      </c>
      <c r="H20437">
        <v>1758</v>
      </c>
      <c r="I20437">
        <v>2104</v>
      </c>
      <c r="J20437">
        <v>1</v>
      </c>
      <c r="K20437">
        <v>1</v>
      </c>
      <c r="L20437" t="s">
        <v>347</v>
      </c>
      <c r="M20437" t="s">
        <v>326</v>
      </c>
      <c r="N20437" t="s">
        <v>95</v>
      </c>
      <c r="O20437" t="s">
        <v>22</v>
      </c>
      <c r="P20437" t="s">
        <v>59</v>
      </c>
      <c r="Q20437" t="s">
        <v>24</v>
      </c>
    </row>
    <row r="20438" spans="1:17" x14ac:dyDescent="0.2">
      <c r="A20438" s="2">
        <v>43282</v>
      </c>
      <c r="B20438" t="s">
        <v>274</v>
      </c>
      <c r="C20438" t="s">
        <v>72</v>
      </c>
      <c r="D20438" t="s">
        <v>50</v>
      </c>
      <c r="E20438" t="s">
        <v>50</v>
      </c>
      <c r="F20438">
        <v>12</v>
      </c>
      <c r="G20438">
        <v>15</v>
      </c>
      <c r="H20438">
        <v>2036</v>
      </c>
      <c r="I20438">
        <v>2014</v>
      </c>
      <c r="J20438">
        <v>1</v>
      </c>
      <c r="K20438">
        <v>1</v>
      </c>
      <c r="L20438" t="s">
        <v>347</v>
      </c>
      <c r="M20438" t="s">
        <v>1759</v>
      </c>
      <c r="N20438" t="s">
        <v>95</v>
      </c>
      <c r="O20438" t="s">
        <v>122</v>
      </c>
      <c r="P20438" t="s">
        <v>59</v>
      </c>
      <c r="Q20438" t="s">
        <v>24</v>
      </c>
    </row>
    <row r="20439" spans="1:17" x14ac:dyDescent="0.2">
      <c r="A20439" s="2">
        <v>43283</v>
      </c>
      <c r="B20439" t="s">
        <v>25</v>
      </c>
      <c r="C20439" t="s">
        <v>26</v>
      </c>
      <c r="D20439" t="s">
        <v>19</v>
      </c>
      <c r="E20439" t="s">
        <v>27</v>
      </c>
      <c r="F20439">
        <v>4</v>
      </c>
      <c r="G20439">
        <v>10</v>
      </c>
      <c r="H20439">
        <v>2160</v>
      </c>
      <c r="I20439">
        <v>2041</v>
      </c>
      <c r="J20439">
        <v>2</v>
      </c>
      <c r="K20439">
        <v>0</v>
      </c>
      <c r="L20439" t="s">
        <v>347</v>
      </c>
      <c r="M20439" t="s">
        <v>1758</v>
      </c>
      <c r="N20439" t="s">
        <v>95</v>
      </c>
      <c r="O20439" t="s">
        <v>122</v>
      </c>
      <c r="P20439" t="s">
        <v>23</v>
      </c>
      <c r="Q20439" t="s">
        <v>24</v>
      </c>
    </row>
    <row r="20440" spans="1:17" x14ac:dyDescent="0.2">
      <c r="A20440" s="2">
        <v>43283</v>
      </c>
      <c r="B20440" t="s">
        <v>147</v>
      </c>
      <c r="C20440" t="s">
        <v>143</v>
      </c>
      <c r="D20440" t="s">
        <v>50</v>
      </c>
      <c r="E20440" t="s">
        <v>115</v>
      </c>
      <c r="F20440">
        <v>5</v>
      </c>
      <c r="G20440">
        <v>41</v>
      </c>
      <c r="H20440">
        <v>2124</v>
      </c>
      <c r="I20440">
        <v>1816</v>
      </c>
      <c r="J20440">
        <v>3</v>
      </c>
      <c r="K20440">
        <v>2</v>
      </c>
      <c r="L20440" t="s">
        <v>347</v>
      </c>
      <c r="M20440" t="s">
        <v>1659</v>
      </c>
      <c r="N20440" t="s">
        <v>95</v>
      </c>
      <c r="O20440" t="s">
        <v>122</v>
      </c>
      <c r="P20440" t="s">
        <v>23</v>
      </c>
      <c r="Q20440" t="s">
        <v>24</v>
      </c>
    </row>
    <row r="20441" spans="1:17" x14ac:dyDescent="0.2">
      <c r="A20441" s="2">
        <v>43284</v>
      </c>
      <c r="B20441" t="s">
        <v>52</v>
      </c>
      <c r="C20441" t="s">
        <v>53</v>
      </c>
      <c r="D20441" t="s">
        <v>50</v>
      </c>
      <c r="E20441" t="s">
        <v>50</v>
      </c>
      <c r="F20441">
        <v>21</v>
      </c>
      <c r="G20441">
        <v>8</v>
      </c>
      <c r="H20441">
        <v>1955</v>
      </c>
      <c r="I20441">
        <v>2087</v>
      </c>
      <c r="J20441">
        <v>1</v>
      </c>
      <c r="K20441">
        <v>0</v>
      </c>
      <c r="L20441" t="s">
        <v>347</v>
      </c>
      <c r="M20441" t="s">
        <v>1179</v>
      </c>
      <c r="N20441" t="s">
        <v>95</v>
      </c>
      <c r="O20441" t="s">
        <v>122</v>
      </c>
      <c r="P20441" t="s">
        <v>23</v>
      </c>
      <c r="Q20441" t="s">
        <v>24</v>
      </c>
    </row>
    <row r="20442" spans="1:17" x14ac:dyDescent="0.2">
      <c r="A20442" s="2">
        <v>43284</v>
      </c>
      <c r="B20442" t="s">
        <v>43</v>
      </c>
      <c r="C20442" t="s">
        <v>89</v>
      </c>
      <c r="D20442" t="s">
        <v>19</v>
      </c>
      <c r="E20442" t="s">
        <v>50</v>
      </c>
      <c r="F20442">
        <v>17</v>
      </c>
      <c r="G20442">
        <v>7</v>
      </c>
      <c r="H20442">
        <v>1998</v>
      </c>
      <c r="I20442">
        <v>2099</v>
      </c>
      <c r="J20442">
        <v>1</v>
      </c>
      <c r="K20442">
        <v>1</v>
      </c>
      <c r="L20442" t="s">
        <v>347</v>
      </c>
      <c r="M20442" t="s">
        <v>326</v>
      </c>
      <c r="N20442" t="s">
        <v>95</v>
      </c>
      <c r="O20442" t="s">
        <v>122</v>
      </c>
      <c r="P20442" t="s">
        <v>59</v>
      </c>
      <c r="Q20442" t="s">
        <v>41</v>
      </c>
    </row>
    <row r="20443" spans="1:17" x14ac:dyDescent="0.2">
      <c r="A20443" s="2">
        <v>43286</v>
      </c>
      <c r="B20443" t="s">
        <v>391</v>
      </c>
      <c r="C20443" t="s">
        <v>204</v>
      </c>
      <c r="D20443" t="s">
        <v>115</v>
      </c>
      <c r="E20443" t="s">
        <v>57</v>
      </c>
      <c r="F20443">
        <v>171</v>
      </c>
      <c r="G20443">
        <v>167</v>
      </c>
      <c r="H20443">
        <v>1004</v>
      </c>
      <c r="I20443">
        <v>1025</v>
      </c>
      <c r="J20443">
        <v>1</v>
      </c>
      <c r="K20443">
        <v>0</v>
      </c>
      <c r="L20443" t="s">
        <v>28</v>
      </c>
      <c r="M20443" t="s">
        <v>392</v>
      </c>
      <c r="N20443" t="s">
        <v>391</v>
      </c>
      <c r="O20443" t="s">
        <v>22</v>
      </c>
      <c r="P20443" t="s">
        <v>23</v>
      </c>
      <c r="Q20443" t="s">
        <v>24</v>
      </c>
    </row>
    <row r="20444" spans="1:17" x14ac:dyDescent="0.2">
      <c r="A20444" s="2">
        <v>43287</v>
      </c>
      <c r="B20444" t="s">
        <v>18</v>
      </c>
      <c r="C20444" t="s">
        <v>67</v>
      </c>
      <c r="D20444" t="s">
        <v>19</v>
      </c>
      <c r="E20444" t="s">
        <v>50</v>
      </c>
      <c r="F20444">
        <v>14</v>
      </c>
      <c r="G20444">
        <v>2</v>
      </c>
      <c r="H20444">
        <v>2017</v>
      </c>
      <c r="I20444">
        <v>2164</v>
      </c>
      <c r="J20444">
        <v>0</v>
      </c>
      <c r="K20444">
        <v>2</v>
      </c>
      <c r="L20444" t="s">
        <v>347</v>
      </c>
      <c r="M20444" t="s">
        <v>1759</v>
      </c>
      <c r="N20444" t="s">
        <v>95</v>
      </c>
      <c r="O20444" t="s">
        <v>122</v>
      </c>
      <c r="P20444" t="s">
        <v>23</v>
      </c>
      <c r="Q20444" t="s">
        <v>41</v>
      </c>
    </row>
    <row r="20445" spans="1:17" x14ac:dyDescent="0.2">
      <c r="A20445" s="2">
        <v>43287</v>
      </c>
      <c r="B20445" t="s">
        <v>25</v>
      </c>
      <c r="C20445" t="s">
        <v>147</v>
      </c>
      <c r="D20445" t="s">
        <v>19</v>
      </c>
      <c r="E20445" t="s">
        <v>50</v>
      </c>
      <c r="F20445">
        <v>4</v>
      </c>
      <c r="G20445">
        <v>5</v>
      </c>
      <c r="H20445">
        <v>2160</v>
      </c>
      <c r="I20445">
        <v>2124</v>
      </c>
      <c r="J20445">
        <v>1</v>
      </c>
      <c r="K20445">
        <v>2</v>
      </c>
      <c r="L20445" t="s">
        <v>347</v>
      </c>
      <c r="M20445" t="s">
        <v>1570</v>
      </c>
      <c r="N20445" t="s">
        <v>95</v>
      </c>
      <c r="O20445" t="s">
        <v>122</v>
      </c>
      <c r="P20445" t="s">
        <v>23</v>
      </c>
      <c r="Q20445" t="s">
        <v>41</v>
      </c>
    </row>
    <row r="20446" spans="1:17" x14ac:dyDescent="0.2">
      <c r="A20446" s="2">
        <v>43288</v>
      </c>
      <c r="B20446" t="s">
        <v>52</v>
      </c>
      <c r="C20446" t="s">
        <v>89</v>
      </c>
      <c r="D20446" t="s">
        <v>50</v>
      </c>
      <c r="E20446" t="s">
        <v>50</v>
      </c>
      <c r="F20446">
        <v>21</v>
      </c>
      <c r="G20446">
        <v>7</v>
      </c>
      <c r="H20446">
        <v>1955</v>
      </c>
      <c r="I20446">
        <v>2099</v>
      </c>
      <c r="J20446">
        <v>0</v>
      </c>
      <c r="K20446">
        <v>2</v>
      </c>
      <c r="L20446" t="s">
        <v>347</v>
      </c>
      <c r="M20446" t="s">
        <v>1758</v>
      </c>
      <c r="N20446" t="s">
        <v>95</v>
      </c>
      <c r="O20446" t="s">
        <v>122</v>
      </c>
      <c r="P20446" t="s">
        <v>23</v>
      </c>
      <c r="Q20446" t="s">
        <v>41</v>
      </c>
    </row>
    <row r="20447" spans="1:17" x14ac:dyDescent="0.2">
      <c r="A20447" s="2">
        <v>43288</v>
      </c>
      <c r="B20447" t="s">
        <v>95</v>
      </c>
      <c r="C20447" t="s">
        <v>274</v>
      </c>
      <c r="D20447" t="s">
        <v>50</v>
      </c>
      <c r="E20447" t="s">
        <v>50</v>
      </c>
      <c r="F20447">
        <v>49</v>
      </c>
      <c r="G20447">
        <v>12</v>
      </c>
      <c r="H20447">
        <v>1758</v>
      </c>
      <c r="I20447">
        <v>2036</v>
      </c>
      <c r="J20447">
        <v>2</v>
      </c>
      <c r="K20447">
        <v>2</v>
      </c>
      <c r="L20447" t="s">
        <v>347</v>
      </c>
      <c r="M20447" t="s">
        <v>1708</v>
      </c>
      <c r="N20447" t="s">
        <v>95</v>
      </c>
      <c r="O20447" t="s">
        <v>22</v>
      </c>
      <c r="P20447" t="s">
        <v>59</v>
      </c>
      <c r="Q20447" t="s">
        <v>41</v>
      </c>
    </row>
    <row r="20448" spans="1:17" x14ac:dyDescent="0.2">
      <c r="A20448" s="2">
        <v>43291</v>
      </c>
      <c r="B20448" t="s">
        <v>67</v>
      </c>
      <c r="C20448" t="s">
        <v>147</v>
      </c>
      <c r="D20448" t="s">
        <v>50</v>
      </c>
      <c r="E20448" t="s">
        <v>50</v>
      </c>
      <c r="F20448">
        <v>2</v>
      </c>
      <c r="G20448">
        <v>5</v>
      </c>
      <c r="H20448">
        <v>2164</v>
      </c>
      <c r="I20448">
        <v>2124</v>
      </c>
      <c r="J20448">
        <v>1</v>
      </c>
      <c r="K20448">
        <v>0</v>
      </c>
      <c r="L20448" t="s">
        <v>347</v>
      </c>
      <c r="M20448" t="s">
        <v>1179</v>
      </c>
      <c r="N20448" t="s">
        <v>95</v>
      </c>
      <c r="O20448" t="s">
        <v>122</v>
      </c>
      <c r="P20448" t="s">
        <v>23</v>
      </c>
      <c r="Q20448" t="s">
        <v>24</v>
      </c>
    </row>
    <row r="20449" spans="1:17" x14ac:dyDescent="0.2">
      <c r="A20449" s="2">
        <v>43292</v>
      </c>
      <c r="B20449" t="s">
        <v>274</v>
      </c>
      <c r="C20449" t="s">
        <v>89</v>
      </c>
      <c r="D20449" t="s">
        <v>50</v>
      </c>
      <c r="E20449" t="s">
        <v>50</v>
      </c>
      <c r="F20449">
        <v>12</v>
      </c>
      <c r="G20449">
        <v>7</v>
      </c>
      <c r="H20449">
        <v>2036</v>
      </c>
      <c r="I20449">
        <v>2099</v>
      </c>
      <c r="J20449">
        <v>2</v>
      </c>
      <c r="K20449">
        <v>1</v>
      </c>
      <c r="L20449" t="s">
        <v>347</v>
      </c>
      <c r="M20449" t="s">
        <v>326</v>
      </c>
      <c r="N20449" t="s">
        <v>95</v>
      </c>
      <c r="O20449" t="s">
        <v>122</v>
      </c>
      <c r="P20449" t="s">
        <v>23</v>
      </c>
      <c r="Q20449" t="s">
        <v>24</v>
      </c>
    </row>
    <row r="20450" spans="1:17" x14ac:dyDescent="0.2">
      <c r="A20450" s="2">
        <v>43295</v>
      </c>
      <c r="B20450" t="s">
        <v>147</v>
      </c>
      <c r="C20450" t="s">
        <v>89</v>
      </c>
      <c r="D20450" t="s">
        <v>50</v>
      </c>
      <c r="E20450" t="s">
        <v>50</v>
      </c>
      <c r="F20450">
        <v>5</v>
      </c>
      <c r="G20450">
        <v>7</v>
      </c>
      <c r="H20450">
        <v>2124</v>
      </c>
      <c r="I20450">
        <v>2099</v>
      </c>
      <c r="J20450">
        <v>2</v>
      </c>
      <c r="K20450">
        <v>0</v>
      </c>
      <c r="L20450" t="s">
        <v>347</v>
      </c>
      <c r="M20450" t="s">
        <v>1179</v>
      </c>
      <c r="N20450" t="s">
        <v>95</v>
      </c>
      <c r="O20450" t="s">
        <v>122</v>
      </c>
      <c r="P20450" t="s">
        <v>23</v>
      </c>
      <c r="Q20450" t="s">
        <v>24</v>
      </c>
    </row>
    <row r="20451" spans="1:17" x14ac:dyDescent="0.2">
      <c r="A20451" s="2">
        <v>43296</v>
      </c>
      <c r="B20451" t="s">
        <v>67</v>
      </c>
      <c r="C20451" t="s">
        <v>274</v>
      </c>
      <c r="D20451" t="s">
        <v>50</v>
      </c>
      <c r="E20451" t="s">
        <v>50</v>
      </c>
      <c r="F20451">
        <v>2</v>
      </c>
      <c r="G20451">
        <v>12</v>
      </c>
      <c r="H20451">
        <v>2164</v>
      </c>
      <c r="I20451">
        <v>2036</v>
      </c>
      <c r="J20451">
        <v>4</v>
      </c>
      <c r="K20451">
        <v>2</v>
      </c>
      <c r="L20451" t="s">
        <v>347</v>
      </c>
      <c r="M20451" t="s">
        <v>326</v>
      </c>
      <c r="N20451" t="s">
        <v>95</v>
      </c>
      <c r="O20451" t="s">
        <v>122</v>
      </c>
      <c r="P20451" t="s">
        <v>23</v>
      </c>
      <c r="Q20451" t="s">
        <v>24</v>
      </c>
    </row>
    <row r="20452" spans="1:17" x14ac:dyDescent="0.2">
      <c r="A20452" s="2">
        <v>43303</v>
      </c>
      <c r="B20452" t="s">
        <v>339</v>
      </c>
      <c r="C20452" t="s">
        <v>35</v>
      </c>
      <c r="D20452" t="s">
        <v>36</v>
      </c>
      <c r="E20452" t="s">
        <v>36</v>
      </c>
      <c r="F20452">
        <v>151</v>
      </c>
      <c r="G20452">
        <v>113</v>
      </c>
      <c r="H20452">
        <v>1126</v>
      </c>
      <c r="I20452">
        <v>1373</v>
      </c>
      <c r="J20452">
        <v>0</v>
      </c>
      <c r="K20452">
        <v>0</v>
      </c>
      <c r="L20452" t="s">
        <v>28</v>
      </c>
      <c r="M20452" t="s">
        <v>377</v>
      </c>
      <c r="N20452" t="s">
        <v>339</v>
      </c>
      <c r="O20452" t="s">
        <v>22</v>
      </c>
      <c r="P20452" t="s">
        <v>23</v>
      </c>
      <c r="Q20452" t="s">
        <v>30</v>
      </c>
    </row>
    <row r="20453" spans="1:17" x14ac:dyDescent="0.2">
      <c r="A20453" s="2">
        <v>43316</v>
      </c>
      <c r="B20453" t="s">
        <v>614</v>
      </c>
      <c r="C20453" t="s">
        <v>221</v>
      </c>
      <c r="D20453" t="s">
        <v>27</v>
      </c>
      <c r="E20453" t="s">
        <v>27</v>
      </c>
      <c r="F20453">
        <v>163</v>
      </c>
      <c r="G20453">
        <v>162</v>
      </c>
      <c r="H20453">
        <v>1052</v>
      </c>
      <c r="I20453">
        <v>1059</v>
      </c>
      <c r="J20453">
        <v>1</v>
      </c>
      <c r="K20453">
        <v>0</v>
      </c>
      <c r="L20453" t="s">
        <v>28</v>
      </c>
      <c r="M20453" t="s">
        <v>1760</v>
      </c>
      <c r="N20453" t="s">
        <v>614</v>
      </c>
      <c r="O20453" t="s">
        <v>22</v>
      </c>
      <c r="P20453" t="s">
        <v>23</v>
      </c>
      <c r="Q20453" t="s">
        <v>24</v>
      </c>
    </row>
    <row r="20454" spans="1:17" x14ac:dyDescent="0.2">
      <c r="A20454" s="2">
        <v>43316</v>
      </c>
      <c r="B20454" t="s">
        <v>913</v>
      </c>
      <c r="C20454" t="s">
        <v>164</v>
      </c>
      <c r="D20454" t="s">
        <v>115</v>
      </c>
      <c r="E20454" t="s">
        <v>115</v>
      </c>
      <c r="F20454">
        <v>101</v>
      </c>
      <c r="G20454">
        <v>84</v>
      </c>
      <c r="H20454">
        <v>1449</v>
      </c>
      <c r="I20454">
        <v>1534</v>
      </c>
      <c r="J20454">
        <v>0</v>
      </c>
      <c r="K20454">
        <v>3</v>
      </c>
      <c r="L20454" t="s">
        <v>28</v>
      </c>
      <c r="M20454" t="s">
        <v>1347</v>
      </c>
      <c r="N20454" t="s">
        <v>913</v>
      </c>
      <c r="O20454" t="s">
        <v>22</v>
      </c>
      <c r="P20454" t="s">
        <v>23</v>
      </c>
      <c r="Q20454" t="s">
        <v>41</v>
      </c>
    </row>
    <row r="20455" spans="1:17" x14ac:dyDescent="0.2">
      <c r="A20455" s="2">
        <v>43327</v>
      </c>
      <c r="B20455" t="s">
        <v>555</v>
      </c>
      <c r="C20455" t="s">
        <v>454</v>
      </c>
      <c r="D20455" t="s">
        <v>27</v>
      </c>
      <c r="E20455" t="s">
        <v>27</v>
      </c>
      <c r="F20455">
        <v>133</v>
      </c>
      <c r="G20455">
        <v>168</v>
      </c>
      <c r="H20455">
        <v>1263</v>
      </c>
      <c r="I20455">
        <v>1018</v>
      </c>
      <c r="J20455">
        <v>3</v>
      </c>
      <c r="K20455">
        <v>0</v>
      </c>
      <c r="L20455" t="s">
        <v>28</v>
      </c>
      <c r="M20455" t="s">
        <v>1761</v>
      </c>
      <c r="N20455" t="s">
        <v>555</v>
      </c>
      <c r="O20455" t="s">
        <v>22</v>
      </c>
      <c r="P20455" t="s">
        <v>23</v>
      </c>
      <c r="Q20455" t="s">
        <v>24</v>
      </c>
    </row>
    <row r="20456" spans="1:17" x14ac:dyDescent="0.2">
      <c r="A20456" s="2">
        <v>43330</v>
      </c>
      <c r="B20456" t="s">
        <v>737</v>
      </c>
      <c r="C20456" t="s">
        <v>176</v>
      </c>
      <c r="D20456" t="s">
        <v>50</v>
      </c>
      <c r="E20456" t="s">
        <v>115</v>
      </c>
      <c r="F20456">
        <v>130</v>
      </c>
      <c r="G20456">
        <v>77</v>
      </c>
      <c r="H20456">
        <v>1120</v>
      </c>
      <c r="I20456">
        <v>1312</v>
      </c>
      <c r="J20456">
        <v>0</v>
      </c>
      <c r="K20456">
        <v>0</v>
      </c>
      <c r="L20456" t="s">
        <v>28</v>
      </c>
      <c r="M20456" t="s">
        <v>1754</v>
      </c>
      <c r="N20456" t="s">
        <v>69</v>
      </c>
      <c r="O20456" t="s">
        <v>122</v>
      </c>
      <c r="P20456" t="s">
        <v>23</v>
      </c>
      <c r="Q20456" t="s">
        <v>30</v>
      </c>
    </row>
    <row r="20457" spans="1:17" x14ac:dyDescent="0.2">
      <c r="A20457" s="2">
        <v>43330</v>
      </c>
      <c r="B20457" t="s">
        <v>222</v>
      </c>
      <c r="C20457" t="s">
        <v>185</v>
      </c>
      <c r="D20457" t="s">
        <v>27</v>
      </c>
      <c r="E20457" t="s">
        <v>27</v>
      </c>
      <c r="F20457">
        <v>168</v>
      </c>
      <c r="G20457">
        <v>54</v>
      </c>
      <c r="H20457">
        <v>980</v>
      </c>
      <c r="I20457">
        <v>1400</v>
      </c>
      <c r="J20457">
        <v>1</v>
      </c>
      <c r="K20457">
        <v>5</v>
      </c>
      <c r="L20457" t="s">
        <v>28</v>
      </c>
      <c r="M20457" t="s">
        <v>407</v>
      </c>
      <c r="N20457" t="s">
        <v>222</v>
      </c>
      <c r="O20457" t="s">
        <v>22</v>
      </c>
      <c r="P20457" t="s">
        <v>23</v>
      </c>
      <c r="Q20457" t="s">
        <v>41</v>
      </c>
    </row>
    <row r="20458" spans="1:17" x14ac:dyDescent="0.2">
      <c r="A20458" s="2">
        <v>43330</v>
      </c>
      <c r="B20458" t="s">
        <v>555</v>
      </c>
      <c r="C20458" t="s">
        <v>454</v>
      </c>
      <c r="D20458" t="s">
        <v>27</v>
      </c>
      <c r="E20458" t="s">
        <v>27</v>
      </c>
      <c r="F20458">
        <v>146</v>
      </c>
      <c r="G20458">
        <v>181</v>
      </c>
      <c r="H20458">
        <v>1064</v>
      </c>
      <c r="I20458">
        <v>940</v>
      </c>
      <c r="J20458">
        <v>1</v>
      </c>
      <c r="K20458">
        <v>0</v>
      </c>
      <c r="L20458" t="s">
        <v>28</v>
      </c>
      <c r="M20458" t="s">
        <v>939</v>
      </c>
      <c r="N20458" t="s">
        <v>555</v>
      </c>
      <c r="O20458" t="s">
        <v>22</v>
      </c>
      <c r="P20458" t="s">
        <v>23</v>
      </c>
      <c r="Q20458" t="s">
        <v>24</v>
      </c>
    </row>
    <row r="20459" spans="1:17" x14ac:dyDescent="0.2">
      <c r="A20459" s="2">
        <v>43332</v>
      </c>
      <c r="B20459" t="s">
        <v>221</v>
      </c>
      <c r="C20459" t="s">
        <v>185</v>
      </c>
      <c r="D20459" t="s">
        <v>27</v>
      </c>
      <c r="E20459" t="s">
        <v>27</v>
      </c>
      <c r="F20459">
        <v>160</v>
      </c>
      <c r="G20459">
        <v>54</v>
      </c>
      <c r="H20459">
        <v>1005</v>
      </c>
      <c r="I20459">
        <v>1400</v>
      </c>
      <c r="J20459">
        <v>2</v>
      </c>
      <c r="K20459">
        <v>2</v>
      </c>
      <c r="L20459" t="s">
        <v>28</v>
      </c>
      <c r="M20459" t="s">
        <v>223</v>
      </c>
      <c r="N20459" t="s">
        <v>221</v>
      </c>
      <c r="O20459" t="s">
        <v>22</v>
      </c>
      <c r="P20459" t="s">
        <v>23</v>
      </c>
      <c r="Q20459" t="s">
        <v>30</v>
      </c>
    </row>
    <row r="20460" spans="1:17" x14ac:dyDescent="0.2">
      <c r="A20460" s="2">
        <v>43338</v>
      </c>
      <c r="B20460" t="s">
        <v>221</v>
      </c>
      <c r="C20460" t="s">
        <v>454</v>
      </c>
      <c r="D20460" t="s">
        <v>27</v>
      </c>
      <c r="E20460" t="s">
        <v>27</v>
      </c>
      <c r="F20460">
        <v>160</v>
      </c>
      <c r="G20460">
        <v>181</v>
      </c>
      <c r="H20460">
        <v>1005</v>
      </c>
      <c r="I20460">
        <v>940</v>
      </c>
      <c r="J20460">
        <v>0</v>
      </c>
      <c r="K20460">
        <v>0</v>
      </c>
      <c r="L20460" t="s">
        <v>28</v>
      </c>
      <c r="M20460" t="s">
        <v>223</v>
      </c>
      <c r="N20460" t="s">
        <v>221</v>
      </c>
      <c r="O20460" t="s">
        <v>22</v>
      </c>
      <c r="P20460" t="s">
        <v>23</v>
      </c>
      <c r="Q20460" t="s">
        <v>30</v>
      </c>
    </row>
    <row r="20461" spans="1:17" x14ac:dyDescent="0.2">
      <c r="A20461" s="2">
        <v>43341</v>
      </c>
      <c r="B20461" t="s">
        <v>212</v>
      </c>
      <c r="C20461" t="s">
        <v>462</v>
      </c>
      <c r="D20461" t="s">
        <v>115</v>
      </c>
      <c r="E20461" t="s">
        <v>115</v>
      </c>
      <c r="F20461">
        <v>194</v>
      </c>
      <c r="G20461">
        <v>200</v>
      </c>
      <c r="H20461">
        <v>904</v>
      </c>
      <c r="I20461">
        <v>888</v>
      </c>
      <c r="J20461">
        <v>0</v>
      </c>
      <c r="K20461">
        <v>1</v>
      </c>
      <c r="L20461" t="s">
        <v>28</v>
      </c>
      <c r="M20461" t="s">
        <v>1762</v>
      </c>
      <c r="N20461" t="s">
        <v>212</v>
      </c>
      <c r="O20461" t="s">
        <v>22</v>
      </c>
      <c r="P20461" t="s">
        <v>23</v>
      </c>
      <c r="Q20461" t="s">
        <v>41</v>
      </c>
    </row>
    <row r="20462" spans="1:17" x14ac:dyDescent="0.2">
      <c r="A20462" s="2">
        <v>43341</v>
      </c>
      <c r="B20462" t="s">
        <v>221</v>
      </c>
      <c r="C20462" t="s">
        <v>454</v>
      </c>
      <c r="D20462" t="s">
        <v>27</v>
      </c>
      <c r="E20462" t="s">
        <v>27</v>
      </c>
      <c r="F20462">
        <v>160</v>
      </c>
      <c r="G20462">
        <v>181</v>
      </c>
      <c r="H20462">
        <v>1005</v>
      </c>
      <c r="I20462">
        <v>940</v>
      </c>
      <c r="J20462">
        <v>0</v>
      </c>
      <c r="K20462">
        <v>2</v>
      </c>
      <c r="L20462" t="s">
        <v>28</v>
      </c>
      <c r="M20462" t="s">
        <v>223</v>
      </c>
      <c r="N20462" t="s">
        <v>221</v>
      </c>
      <c r="O20462" t="s">
        <v>22</v>
      </c>
      <c r="P20462" t="s">
        <v>23</v>
      </c>
      <c r="Q20462" t="s">
        <v>41</v>
      </c>
    </row>
    <row r="20463" spans="1:17" x14ac:dyDescent="0.2">
      <c r="A20463" s="2">
        <v>43341</v>
      </c>
      <c r="B20463" t="s">
        <v>571</v>
      </c>
      <c r="C20463" t="s">
        <v>354</v>
      </c>
      <c r="D20463" t="s">
        <v>115</v>
      </c>
      <c r="E20463" t="s">
        <v>57</v>
      </c>
      <c r="F20463">
        <v>185</v>
      </c>
      <c r="G20463">
        <v>143</v>
      </c>
      <c r="H20463">
        <v>924</v>
      </c>
      <c r="I20463">
        <v>1072</v>
      </c>
      <c r="J20463">
        <v>1</v>
      </c>
      <c r="K20463">
        <v>4</v>
      </c>
      <c r="L20463" t="s">
        <v>28</v>
      </c>
      <c r="M20463" t="s">
        <v>1612</v>
      </c>
      <c r="N20463" t="s">
        <v>571</v>
      </c>
      <c r="O20463" t="s">
        <v>22</v>
      </c>
      <c r="P20463" t="s">
        <v>23</v>
      </c>
      <c r="Q20463" t="s">
        <v>41</v>
      </c>
    </row>
    <row r="20464" spans="1:17" x14ac:dyDescent="0.2">
      <c r="A20464" s="2">
        <v>43344</v>
      </c>
      <c r="B20464" t="s">
        <v>1288</v>
      </c>
      <c r="C20464" t="s">
        <v>651</v>
      </c>
      <c r="D20464" t="s">
        <v>115</v>
      </c>
      <c r="E20464" t="s">
        <v>115</v>
      </c>
      <c r="F20464">
        <v>190</v>
      </c>
      <c r="G20464">
        <v>195</v>
      </c>
      <c r="H20464">
        <v>912</v>
      </c>
      <c r="I20464">
        <v>900</v>
      </c>
      <c r="J20464">
        <v>3</v>
      </c>
      <c r="K20464">
        <v>1</v>
      </c>
      <c r="L20464" t="s">
        <v>1763</v>
      </c>
      <c r="M20464" t="s">
        <v>392</v>
      </c>
      <c r="N20464" t="s">
        <v>391</v>
      </c>
      <c r="O20464" t="s">
        <v>122</v>
      </c>
      <c r="P20464" t="s">
        <v>23</v>
      </c>
      <c r="Q20464" t="s">
        <v>24</v>
      </c>
    </row>
    <row r="20465" spans="1:17" x14ac:dyDescent="0.2">
      <c r="A20465" s="2">
        <v>43345</v>
      </c>
      <c r="B20465" t="s">
        <v>374</v>
      </c>
      <c r="C20465" t="s">
        <v>172</v>
      </c>
      <c r="D20465" t="s">
        <v>36</v>
      </c>
      <c r="E20465" t="s">
        <v>36</v>
      </c>
      <c r="F20465">
        <v>151</v>
      </c>
      <c r="G20465">
        <v>148</v>
      </c>
      <c r="H20465">
        <v>1044</v>
      </c>
      <c r="I20465">
        <v>1056</v>
      </c>
      <c r="J20465">
        <v>1</v>
      </c>
      <c r="K20465">
        <v>1</v>
      </c>
      <c r="L20465" t="s">
        <v>28</v>
      </c>
      <c r="M20465" t="s">
        <v>1660</v>
      </c>
      <c r="N20465" t="s">
        <v>374</v>
      </c>
      <c r="O20465" t="s">
        <v>22</v>
      </c>
      <c r="P20465" t="s">
        <v>23</v>
      </c>
      <c r="Q20465" t="s">
        <v>30</v>
      </c>
    </row>
    <row r="20466" spans="1:17" x14ac:dyDescent="0.2">
      <c r="A20466" s="2">
        <v>43345</v>
      </c>
      <c r="B20466" t="s">
        <v>898</v>
      </c>
      <c r="C20466" t="s">
        <v>571</v>
      </c>
      <c r="D20466" t="s">
        <v>115</v>
      </c>
      <c r="E20466" t="s">
        <v>115</v>
      </c>
      <c r="F20466">
        <v>186</v>
      </c>
      <c r="G20466">
        <v>185</v>
      </c>
      <c r="H20466">
        <v>920</v>
      </c>
      <c r="I20466">
        <v>924</v>
      </c>
      <c r="J20466">
        <v>4</v>
      </c>
      <c r="K20466">
        <v>1</v>
      </c>
      <c r="L20466" t="s">
        <v>1071</v>
      </c>
      <c r="M20466" t="s">
        <v>1107</v>
      </c>
      <c r="N20466" t="s">
        <v>898</v>
      </c>
      <c r="O20466" t="s">
        <v>22</v>
      </c>
      <c r="P20466" t="s">
        <v>23</v>
      </c>
      <c r="Q20466" t="s">
        <v>24</v>
      </c>
    </row>
    <row r="20467" spans="1:17" x14ac:dyDescent="0.2">
      <c r="A20467" s="2">
        <v>43347</v>
      </c>
      <c r="B20467" t="s">
        <v>571</v>
      </c>
      <c r="C20467" t="s">
        <v>889</v>
      </c>
      <c r="D20467" t="s">
        <v>115</v>
      </c>
      <c r="E20467" t="s">
        <v>115</v>
      </c>
      <c r="F20467">
        <v>185</v>
      </c>
      <c r="G20467">
        <v>190</v>
      </c>
      <c r="H20467">
        <v>924</v>
      </c>
      <c r="I20467">
        <v>912</v>
      </c>
      <c r="J20467">
        <v>2</v>
      </c>
      <c r="K20467">
        <v>0</v>
      </c>
      <c r="L20467" t="s">
        <v>1071</v>
      </c>
      <c r="M20467" t="s">
        <v>1107</v>
      </c>
      <c r="N20467" t="s">
        <v>898</v>
      </c>
      <c r="O20467" t="s">
        <v>122</v>
      </c>
      <c r="P20467" t="s">
        <v>23</v>
      </c>
      <c r="Q20467" t="s">
        <v>24</v>
      </c>
    </row>
    <row r="20468" spans="1:17" x14ac:dyDescent="0.2">
      <c r="A20468" s="2">
        <v>43347</v>
      </c>
      <c r="B20468" t="s">
        <v>459</v>
      </c>
      <c r="C20468" t="s">
        <v>463</v>
      </c>
      <c r="D20468" t="s">
        <v>115</v>
      </c>
      <c r="E20468" t="s">
        <v>115</v>
      </c>
      <c r="F20468">
        <v>161</v>
      </c>
      <c r="G20468">
        <v>201</v>
      </c>
      <c r="H20468">
        <v>1004</v>
      </c>
      <c r="I20468">
        <v>884</v>
      </c>
      <c r="J20468">
        <v>1</v>
      </c>
      <c r="K20468">
        <v>2</v>
      </c>
      <c r="L20468" t="s">
        <v>460</v>
      </c>
      <c r="M20468" t="s">
        <v>214</v>
      </c>
      <c r="N20468" t="s">
        <v>212</v>
      </c>
      <c r="O20468" t="s">
        <v>122</v>
      </c>
      <c r="P20468" t="s">
        <v>23</v>
      </c>
      <c r="Q20468" t="s">
        <v>41</v>
      </c>
    </row>
    <row r="20469" spans="1:17" x14ac:dyDescent="0.2">
      <c r="A20469" s="2">
        <v>43347</v>
      </c>
      <c r="B20469" t="s">
        <v>212</v>
      </c>
      <c r="C20469" t="s">
        <v>979</v>
      </c>
      <c r="D20469" t="s">
        <v>115</v>
      </c>
      <c r="E20469" t="s">
        <v>115</v>
      </c>
      <c r="F20469">
        <v>194</v>
      </c>
      <c r="G20469">
        <v>183</v>
      </c>
      <c r="H20469">
        <v>904</v>
      </c>
      <c r="I20469">
        <v>932</v>
      </c>
      <c r="J20469">
        <v>2</v>
      </c>
      <c r="K20469">
        <v>0</v>
      </c>
      <c r="L20469" t="s">
        <v>460</v>
      </c>
      <c r="M20469" t="s">
        <v>214</v>
      </c>
      <c r="N20469" t="s">
        <v>212</v>
      </c>
      <c r="O20469" t="s">
        <v>22</v>
      </c>
      <c r="P20469" t="s">
        <v>23</v>
      </c>
      <c r="Q20469" t="s">
        <v>24</v>
      </c>
    </row>
    <row r="20470" spans="1:17" x14ac:dyDescent="0.2">
      <c r="A20470" s="2">
        <v>43348</v>
      </c>
      <c r="B20470" t="s">
        <v>204</v>
      </c>
      <c r="C20470" t="s">
        <v>354</v>
      </c>
      <c r="D20470" t="s">
        <v>57</v>
      </c>
      <c r="E20470" t="s">
        <v>57</v>
      </c>
      <c r="F20470">
        <v>165</v>
      </c>
      <c r="G20470">
        <v>143</v>
      </c>
      <c r="H20470">
        <v>985</v>
      </c>
      <c r="I20470">
        <v>1072</v>
      </c>
      <c r="J20470">
        <v>1</v>
      </c>
      <c r="K20470">
        <v>1</v>
      </c>
      <c r="L20470" t="s">
        <v>28</v>
      </c>
      <c r="M20470" t="s">
        <v>314</v>
      </c>
      <c r="N20470" t="s">
        <v>204</v>
      </c>
      <c r="O20470" t="s">
        <v>22</v>
      </c>
      <c r="P20470" t="s">
        <v>23</v>
      </c>
      <c r="Q20470" t="s">
        <v>30</v>
      </c>
    </row>
    <row r="20471" spans="1:17" x14ac:dyDescent="0.2">
      <c r="A20471" s="2">
        <v>43348</v>
      </c>
      <c r="B20471" t="s">
        <v>244</v>
      </c>
      <c r="C20471" t="s">
        <v>72</v>
      </c>
      <c r="D20471" t="s">
        <v>50</v>
      </c>
      <c r="E20471" t="s">
        <v>50</v>
      </c>
      <c r="F20471">
        <v>26</v>
      </c>
      <c r="G20471">
        <v>9</v>
      </c>
      <c r="H20471">
        <v>1493</v>
      </c>
      <c r="I20471">
        <v>1580</v>
      </c>
      <c r="J20471">
        <v>3</v>
      </c>
      <c r="K20471">
        <v>0</v>
      </c>
      <c r="L20471" t="s">
        <v>28</v>
      </c>
      <c r="M20471" t="s">
        <v>597</v>
      </c>
      <c r="N20471" t="s">
        <v>244</v>
      </c>
      <c r="O20471" t="s">
        <v>22</v>
      </c>
      <c r="P20471" t="s">
        <v>23</v>
      </c>
      <c r="Q20471" t="s">
        <v>24</v>
      </c>
    </row>
    <row r="20472" spans="1:17" x14ac:dyDescent="0.2">
      <c r="A20472" s="2">
        <v>43348</v>
      </c>
      <c r="B20472" t="s">
        <v>388</v>
      </c>
      <c r="C20472" t="s">
        <v>462</v>
      </c>
      <c r="D20472" t="s">
        <v>115</v>
      </c>
      <c r="E20472" t="s">
        <v>115</v>
      </c>
      <c r="F20472">
        <v>96</v>
      </c>
      <c r="G20472">
        <v>200</v>
      </c>
      <c r="H20472">
        <v>1242</v>
      </c>
      <c r="I20472">
        <v>888</v>
      </c>
      <c r="J20472">
        <v>2</v>
      </c>
      <c r="K20472">
        <v>0</v>
      </c>
      <c r="L20472" t="s">
        <v>460</v>
      </c>
      <c r="M20472" t="s">
        <v>214</v>
      </c>
      <c r="N20472" t="s">
        <v>212</v>
      </c>
      <c r="O20472" t="s">
        <v>122</v>
      </c>
      <c r="P20472" t="s">
        <v>23</v>
      </c>
      <c r="Q20472" t="s">
        <v>24</v>
      </c>
    </row>
    <row r="20473" spans="1:17" x14ac:dyDescent="0.2">
      <c r="A20473" s="2">
        <v>43349</v>
      </c>
      <c r="B20473" t="s">
        <v>129</v>
      </c>
      <c r="C20473" t="s">
        <v>67</v>
      </c>
      <c r="D20473" t="s">
        <v>50</v>
      </c>
      <c r="E20473" t="s">
        <v>50</v>
      </c>
      <c r="F20473">
        <v>15</v>
      </c>
      <c r="G20473">
        <v>1</v>
      </c>
      <c r="H20473">
        <v>1561</v>
      </c>
      <c r="I20473">
        <v>1726</v>
      </c>
      <c r="J20473">
        <v>0</v>
      </c>
      <c r="K20473">
        <v>0</v>
      </c>
      <c r="L20473" t="s">
        <v>1764</v>
      </c>
      <c r="M20473" t="s">
        <v>589</v>
      </c>
      <c r="N20473" t="s">
        <v>129</v>
      </c>
      <c r="O20473" t="s">
        <v>22</v>
      </c>
      <c r="P20473" t="s">
        <v>23</v>
      </c>
      <c r="Q20473" t="s">
        <v>30</v>
      </c>
    </row>
    <row r="20474" spans="1:17" x14ac:dyDescent="0.2">
      <c r="A20474" s="2">
        <v>43349</v>
      </c>
      <c r="B20474" t="s">
        <v>293</v>
      </c>
      <c r="C20474" t="s">
        <v>168</v>
      </c>
      <c r="D20474" t="s">
        <v>50</v>
      </c>
      <c r="E20474" t="s">
        <v>50</v>
      </c>
      <c r="F20474">
        <v>44</v>
      </c>
      <c r="G20474">
        <v>35</v>
      </c>
      <c r="H20474">
        <v>1430</v>
      </c>
      <c r="I20474">
        <v>1468</v>
      </c>
      <c r="J20474">
        <v>1</v>
      </c>
      <c r="K20474">
        <v>2</v>
      </c>
      <c r="L20474" t="s">
        <v>1764</v>
      </c>
      <c r="M20474" t="s">
        <v>1233</v>
      </c>
      <c r="N20474" t="s">
        <v>293</v>
      </c>
      <c r="O20474" t="s">
        <v>22</v>
      </c>
      <c r="P20474" t="s">
        <v>23</v>
      </c>
      <c r="Q20474" t="s">
        <v>41</v>
      </c>
    </row>
    <row r="20475" spans="1:17" x14ac:dyDescent="0.2">
      <c r="A20475" s="2">
        <v>43349</v>
      </c>
      <c r="B20475" t="s">
        <v>161</v>
      </c>
      <c r="C20475" t="s">
        <v>98</v>
      </c>
      <c r="D20475" t="s">
        <v>50</v>
      </c>
      <c r="E20475" t="s">
        <v>50</v>
      </c>
      <c r="F20475">
        <v>19</v>
      </c>
      <c r="G20475">
        <v>29</v>
      </c>
      <c r="H20475">
        <v>1536</v>
      </c>
      <c r="I20475">
        <v>1484</v>
      </c>
      <c r="J20475">
        <v>4</v>
      </c>
      <c r="K20475">
        <v>1</v>
      </c>
      <c r="L20475" t="s">
        <v>1764</v>
      </c>
      <c r="M20475" t="s">
        <v>162</v>
      </c>
      <c r="N20475" t="s">
        <v>161</v>
      </c>
      <c r="O20475" t="s">
        <v>22</v>
      </c>
      <c r="P20475" t="s">
        <v>23</v>
      </c>
      <c r="Q20475" t="s">
        <v>24</v>
      </c>
    </row>
    <row r="20476" spans="1:17" x14ac:dyDescent="0.2">
      <c r="A20476" s="2">
        <v>43349</v>
      </c>
      <c r="B20476" t="s">
        <v>49</v>
      </c>
      <c r="C20476" t="s">
        <v>145</v>
      </c>
      <c r="D20476" t="s">
        <v>50</v>
      </c>
      <c r="E20476" t="s">
        <v>50</v>
      </c>
      <c r="F20476">
        <v>53</v>
      </c>
      <c r="G20476">
        <v>87</v>
      </c>
      <c r="H20476">
        <v>1406</v>
      </c>
      <c r="I20476">
        <v>1280</v>
      </c>
      <c r="J20476">
        <v>2</v>
      </c>
      <c r="K20476">
        <v>0</v>
      </c>
      <c r="L20476" t="s">
        <v>1764</v>
      </c>
      <c r="M20476" t="s">
        <v>103</v>
      </c>
      <c r="N20476" t="s">
        <v>49</v>
      </c>
      <c r="O20476" t="s">
        <v>22</v>
      </c>
      <c r="P20476" t="s">
        <v>23</v>
      </c>
      <c r="Q20476" t="s">
        <v>24</v>
      </c>
    </row>
    <row r="20477" spans="1:17" x14ac:dyDescent="0.2">
      <c r="A20477" s="2">
        <v>43349</v>
      </c>
      <c r="B20477" t="s">
        <v>249</v>
      </c>
      <c r="C20477" t="s">
        <v>87</v>
      </c>
      <c r="D20477" t="s">
        <v>50</v>
      </c>
      <c r="E20477" t="s">
        <v>50</v>
      </c>
      <c r="F20477">
        <v>55</v>
      </c>
      <c r="G20477">
        <v>47</v>
      </c>
      <c r="H20477">
        <v>1392</v>
      </c>
      <c r="I20477">
        <v>1416</v>
      </c>
      <c r="J20477">
        <v>1</v>
      </c>
      <c r="K20477">
        <v>2</v>
      </c>
      <c r="L20477" t="s">
        <v>1764</v>
      </c>
      <c r="M20477" t="s">
        <v>529</v>
      </c>
      <c r="N20477" t="s">
        <v>249</v>
      </c>
      <c r="O20477" t="s">
        <v>22</v>
      </c>
      <c r="P20477" t="s">
        <v>23</v>
      </c>
      <c r="Q20477" t="s">
        <v>41</v>
      </c>
    </row>
    <row r="20478" spans="1:17" x14ac:dyDescent="0.2">
      <c r="A20478" s="2">
        <v>43349</v>
      </c>
      <c r="B20478" t="s">
        <v>560</v>
      </c>
      <c r="C20478" t="s">
        <v>345</v>
      </c>
      <c r="D20478" t="s">
        <v>50</v>
      </c>
      <c r="E20478" t="s">
        <v>50</v>
      </c>
      <c r="F20478">
        <v>116</v>
      </c>
      <c r="G20478">
        <v>96</v>
      </c>
      <c r="H20478">
        <v>1167</v>
      </c>
      <c r="I20478">
        <v>1242</v>
      </c>
      <c r="J20478">
        <v>0</v>
      </c>
      <c r="K20478">
        <v>2</v>
      </c>
      <c r="L20478" t="s">
        <v>1764</v>
      </c>
      <c r="M20478" t="s">
        <v>1389</v>
      </c>
      <c r="N20478" t="s">
        <v>560</v>
      </c>
      <c r="O20478" t="s">
        <v>22</v>
      </c>
      <c r="P20478" t="s">
        <v>23</v>
      </c>
      <c r="Q20478" t="s">
        <v>41</v>
      </c>
    </row>
    <row r="20479" spans="1:17" x14ac:dyDescent="0.2">
      <c r="A20479" s="2">
        <v>43349</v>
      </c>
      <c r="B20479" t="s">
        <v>101</v>
      </c>
      <c r="C20479" t="s">
        <v>737</v>
      </c>
      <c r="D20479" t="s">
        <v>50</v>
      </c>
      <c r="E20479" t="s">
        <v>50</v>
      </c>
      <c r="F20479">
        <v>129</v>
      </c>
      <c r="G20479">
        <v>130</v>
      </c>
      <c r="H20479">
        <v>1122</v>
      </c>
      <c r="I20479">
        <v>1120</v>
      </c>
      <c r="J20479">
        <v>0</v>
      </c>
      <c r="K20479">
        <v>0</v>
      </c>
      <c r="L20479" t="s">
        <v>1764</v>
      </c>
      <c r="M20479" t="s">
        <v>331</v>
      </c>
      <c r="N20479" t="s">
        <v>101</v>
      </c>
      <c r="O20479" t="s">
        <v>22</v>
      </c>
      <c r="P20479" t="s">
        <v>23</v>
      </c>
      <c r="Q20479" t="s">
        <v>30</v>
      </c>
    </row>
    <row r="20480" spans="1:17" x14ac:dyDescent="0.2">
      <c r="A20480" s="2">
        <v>43349</v>
      </c>
      <c r="B20480" t="s">
        <v>286</v>
      </c>
      <c r="C20480" t="s">
        <v>174</v>
      </c>
      <c r="D20480" t="s">
        <v>50</v>
      </c>
      <c r="E20480" t="s">
        <v>50</v>
      </c>
      <c r="F20480">
        <v>100</v>
      </c>
      <c r="G20480">
        <v>180</v>
      </c>
      <c r="H20480">
        <v>1227</v>
      </c>
      <c r="I20480">
        <v>944</v>
      </c>
      <c r="J20480">
        <v>2</v>
      </c>
      <c r="K20480">
        <v>1</v>
      </c>
      <c r="L20480" t="s">
        <v>1764</v>
      </c>
      <c r="M20480" t="s">
        <v>359</v>
      </c>
      <c r="N20480" t="s">
        <v>286</v>
      </c>
      <c r="O20480" t="s">
        <v>22</v>
      </c>
      <c r="P20480" t="s">
        <v>23</v>
      </c>
      <c r="Q20480" t="s">
        <v>24</v>
      </c>
    </row>
    <row r="20481" spans="1:17" x14ac:dyDescent="0.2">
      <c r="A20481" s="2">
        <v>43349</v>
      </c>
      <c r="B20481" t="s">
        <v>1693</v>
      </c>
      <c r="C20481" t="s">
        <v>328</v>
      </c>
      <c r="D20481" t="s">
        <v>50</v>
      </c>
      <c r="E20481" t="s">
        <v>50</v>
      </c>
      <c r="F20481">
        <v>195</v>
      </c>
      <c r="G20481">
        <v>70</v>
      </c>
      <c r="H20481">
        <v>900</v>
      </c>
      <c r="I20481">
        <v>1336</v>
      </c>
      <c r="J20481">
        <v>0</v>
      </c>
      <c r="K20481">
        <v>2</v>
      </c>
      <c r="L20481" t="s">
        <v>1764</v>
      </c>
      <c r="M20481" t="s">
        <v>1693</v>
      </c>
      <c r="N20481" t="s">
        <v>1693</v>
      </c>
      <c r="O20481" t="s">
        <v>22</v>
      </c>
      <c r="P20481" t="s">
        <v>23</v>
      </c>
      <c r="Q20481" t="s">
        <v>41</v>
      </c>
    </row>
    <row r="20482" spans="1:17" x14ac:dyDescent="0.2">
      <c r="A20482" s="2">
        <v>43349</v>
      </c>
      <c r="B20482" t="s">
        <v>69</v>
      </c>
      <c r="C20482" t="s">
        <v>52</v>
      </c>
      <c r="D20482" t="s">
        <v>50</v>
      </c>
      <c r="E20482" t="s">
        <v>50</v>
      </c>
      <c r="F20482">
        <v>23</v>
      </c>
      <c r="G20482">
        <v>13</v>
      </c>
      <c r="H20482">
        <v>1502</v>
      </c>
      <c r="I20482">
        <v>1565</v>
      </c>
      <c r="J20482">
        <v>2</v>
      </c>
      <c r="K20482">
        <v>0</v>
      </c>
      <c r="L20482" t="s">
        <v>28</v>
      </c>
      <c r="M20482" t="s">
        <v>71</v>
      </c>
      <c r="N20482" t="s">
        <v>69</v>
      </c>
      <c r="O20482" t="s">
        <v>22</v>
      </c>
      <c r="P20482" t="s">
        <v>23</v>
      </c>
      <c r="Q20482" t="s">
        <v>24</v>
      </c>
    </row>
    <row r="20483" spans="1:17" x14ac:dyDescent="0.2">
      <c r="A20483" s="2">
        <v>43349</v>
      </c>
      <c r="B20483" t="s">
        <v>402</v>
      </c>
      <c r="C20483" t="s">
        <v>572</v>
      </c>
      <c r="D20483" t="s">
        <v>115</v>
      </c>
      <c r="E20483" t="s">
        <v>115</v>
      </c>
      <c r="F20483">
        <v>113</v>
      </c>
      <c r="G20483">
        <v>115</v>
      </c>
      <c r="H20483">
        <v>1180</v>
      </c>
      <c r="I20483">
        <v>1172</v>
      </c>
      <c r="J20483">
        <v>1</v>
      </c>
      <c r="K20483">
        <v>1</v>
      </c>
      <c r="L20483" t="s">
        <v>28</v>
      </c>
      <c r="M20483" t="s">
        <v>1765</v>
      </c>
      <c r="N20483" t="s">
        <v>402</v>
      </c>
      <c r="O20483" t="s">
        <v>22</v>
      </c>
      <c r="P20483" t="s">
        <v>23</v>
      </c>
      <c r="Q20483" t="s">
        <v>30</v>
      </c>
    </row>
    <row r="20484" spans="1:17" x14ac:dyDescent="0.2">
      <c r="A20484" s="2">
        <v>43349</v>
      </c>
      <c r="B20484" t="s">
        <v>177</v>
      </c>
      <c r="C20484" t="s">
        <v>464</v>
      </c>
      <c r="D20484" t="s">
        <v>115</v>
      </c>
      <c r="E20484" t="s">
        <v>115</v>
      </c>
      <c r="F20484">
        <v>110</v>
      </c>
      <c r="G20484">
        <v>79</v>
      </c>
      <c r="H20484">
        <v>1192</v>
      </c>
      <c r="I20484">
        <v>1304</v>
      </c>
      <c r="J20484">
        <v>0</v>
      </c>
      <c r="K20484">
        <v>1</v>
      </c>
      <c r="L20484" t="s">
        <v>28</v>
      </c>
      <c r="M20484" t="s">
        <v>640</v>
      </c>
      <c r="N20484" t="s">
        <v>177</v>
      </c>
      <c r="O20484" t="s">
        <v>22</v>
      </c>
      <c r="P20484" t="s">
        <v>23</v>
      </c>
      <c r="Q20484" t="s">
        <v>41</v>
      </c>
    </row>
    <row r="20485" spans="1:17" x14ac:dyDescent="0.2">
      <c r="A20485" s="2">
        <v>43349</v>
      </c>
      <c r="B20485" t="s">
        <v>569</v>
      </c>
      <c r="C20485" t="s">
        <v>913</v>
      </c>
      <c r="D20485" t="s">
        <v>115</v>
      </c>
      <c r="E20485" t="s">
        <v>115</v>
      </c>
      <c r="F20485">
        <v>92</v>
      </c>
      <c r="G20485">
        <v>99</v>
      </c>
      <c r="H20485">
        <v>1260</v>
      </c>
      <c r="I20485">
        <v>1230</v>
      </c>
      <c r="J20485">
        <v>1</v>
      </c>
      <c r="K20485">
        <v>1</v>
      </c>
      <c r="L20485" t="s">
        <v>28</v>
      </c>
      <c r="M20485" t="s">
        <v>1109</v>
      </c>
      <c r="N20485" t="s">
        <v>569</v>
      </c>
      <c r="O20485" t="s">
        <v>22</v>
      </c>
      <c r="P20485" t="s">
        <v>23</v>
      </c>
      <c r="Q20485" t="s">
        <v>30</v>
      </c>
    </row>
    <row r="20486" spans="1:17" x14ac:dyDescent="0.2">
      <c r="A20486" s="2">
        <v>43349</v>
      </c>
      <c r="B20486" t="s">
        <v>126</v>
      </c>
      <c r="C20486" t="s">
        <v>42</v>
      </c>
      <c r="D20486" t="s">
        <v>50</v>
      </c>
      <c r="E20486" t="s">
        <v>19</v>
      </c>
      <c r="F20486">
        <v>17</v>
      </c>
      <c r="G20486">
        <v>20</v>
      </c>
      <c r="H20486">
        <v>1540</v>
      </c>
      <c r="I20486">
        <v>1535</v>
      </c>
      <c r="J20486">
        <v>2</v>
      </c>
      <c r="K20486">
        <v>1</v>
      </c>
      <c r="L20486" t="s">
        <v>28</v>
      </c>
      <c r="M20486" t="s">
        <v>308</v>
      </c>
      <c r="N20486" t="s">
        <v>126</v>
      </c>
      <c r="O20486" t="s">
        <v>22</v>
      </c>
      <c r="P20486" t="s">
        <v>23</v>
      </c>
      <c r="Q20486" t="s">
        <v>24</v>
      </c>
    </row>
    <row r="20487" spans="1:17" x14ac:dyDescent="0.2">
      <c r="A20487" s="2">
        <v>43349</v>
      </c>
      <c r="B20487" t="s">
        <v>82</v>
      </c>
      <c r="C20487" t="s">
        <v>274</v>
      </c>
      <c r="D20487" t="s">
        <v>50</v>
      </c>
      <c r="E20487" t="s">
        <v>50</v>
      </c>
      <c r="F20487">
        <v>7</v>
      </c>
      <c r="G20487">
        <v>4</v>
      </c>
      <c r="H20487">
        <v>1599</v>
      </c>
      <c r="I20487">
        <v>1643</v>
      </c>
      <c r="J20487">
        <v>1</v>
      </c>
      <c r="K20487">
        <v>1</v>
      </c>
      <c r="L20487" t="s">
        <v>28</v>
      </c>
      <c r="M20487" t="s">
        <v>1766</v>
      </c>
      <c r="N20487" t="s">
        <v>82</v>
      </c>
      <c r="O20487" t="s">
        <v>22</v>
      </c>
      <c r="P20487" t="s">
        <v>23</v>
      </c>
      <c r="Q20487" t="s">
        <v>30</v>
      </c>
    </row>
    <row r="20488" spans="1:17" x14ac:dyDescent="0.2">
      <c r="A20488" s="2">
        <v>43349</v>
      </c>
      <c r="B20488" t="s">
        <v>282</v>
      </c>
      <c r="C20488" t="s">
        <v>176</v>
      </c>
      <c r="D20488" t="s">
        <v>19</v>
      </c>
      <c r="E20488" t="s">
        <v>115</v>
      </c>
      <c r="F20488">
        <v>91</v>
      </c>
      <c r="G20488">
        <v>77</v>
      </c>
      <c r="H20488">
        <v>1264</v>
      </c>
      <c r="I20488">
        <v>1312</v>
      </c>
      <c r="J20488">
        <v>2</v>
      </c>
      <c r="K20488">
        <v>0</v>
      </c>
      <c r="L20488" t="s">
        <v>28</v>
      </c>
      <c r="M20488" t="s">
        <v>1767</v>
      </c>
      <c r="N20488" t="s">
        <v>282</v>
      </c>
      <c r="O20488" t="s">
        <v>22</v>
      </c>
      <c r="P20488" t="s">
        <v>23</v>
      </c>
      <c r="Q20488" t="s">
        <v>24</v>
      </c>
    </row>
    <row r="20489" spans="1:17" x14ac:dyDescent="0.2">
      <c r="A20489" s="2">
        <v>43349</v>
      </c>
      <c r="B20489" t="s">
        <v>449</v>
      </c>
      <c r="C20489" t="s">
        <v>469</v>
      </c>
      <c r="D20489" t="s">
        <v>115</v>
      </c>
      <c r="E20489" t="s">
        <v>115</v>
      </c>
      <c r="F20489">
        <v>95</v>
      </c>
      <c r="G20489">
        <v>73</v>
      </c>
      <c r="H20489">
        <v>1247</v>
      </c>
      <c r="I20489">
        <v>1328</v>
      </c>
      <c r="J20489">
        <v>1</v>
      </c>
      <c r="K20489">
        <v>1</v>
      </c>
      <c r="L20489" t="s">
        <v>28</v>
      </c>
      <c r="M20489" t="s">
        <v>530</v>
      </c>
      <c r="N20489" t="s">
        <v>449</v>
      </c>
      <c r="O20489" t="s">
        <v>22</v>
      </c>
      <c r="P20489" t="s">
        <v>23</v>
      </c>
      <c r="Q20489" t="s">
        <v>30</v>
      </c>
    </row>
    <row r="20490" spans="1:17" x14ac:dyDescent="0.2">
      <c r="A20490" s="2">
        <v>43349</v>
      </c>
      <c r="B20490" t="s">
        <v>898</v>
      </c>
      <c r="C20490" t="s">
        <v>889</v>
      </c>
      <c r="D20490" t="s">
        <v>115</v>
      </c>
      <c r="E20490" t="s">
        <v>115</v>
      </c>
      <c r="F20490">
        <v>186</v>
      </c>
      <c r="G20490">
        <v>190</v>
      </c>
      <c r="H20490">
        <v>920</v>
      </c>
      <c r="I20490">
        <v>912</v>
      </c>
      <c r="J20490">
        <v>1</v>
      </c>
      <c r="K20490">
        <v>1</v>
      </c>
      <c r="L20490" t="s">
        <v>1071</v>
      </c>
      <c r="M20490" t="s">
        <v>1107</v>
      </c>
      <c r="N20490" t="s">
        <v>898</v>
      </c>
      <c r="O20490" t="s">
        <v>22</v>
      </c>
      <c r="P20490" t="s">
        <v>23</v>
      </c>
      <c r="Q20490" t="s">
        <v>30</v>
      </c>
    </row>
    <row r="20491" spans="1:17" x14ac:dyDescent="0.2">
      <c r="A20491" s="2">
        <v>43349</v>
      </c>
      <c r="B20491" t="s">
        <v>459</v>
      </c>
      <c r="C20491" t="s">
        <v>979</v>
      </c>
      <c r="D20491" t="s">
        <v>115</v>
      </c>
      <c r="E20491" t="s">
        <v>115</v>
      </c>
      <c r="F20491">
        <v>161</v>
      </c>
      <c r="G20491">
        <v>183</v>
      </c>
      <c r="H20491">
        <v>1004</v>
      </c>
      <c r="I20491">
        <v>932</v>
      </c>
      <c r="J20491">
        <v>4</v>
      </c>
      <c r="K20491">
        <v>0</v>
      </c>
      <c r="L20491" t="s">
        <v>460</v>
      </c>
      <c r="M20491" t="s">
        <v>214</v>
      </c>
      <c r="N20491" t="s">
        <v>212</v>
      </c>
      <c r="O20491" t="s">
        <v>122</v>
      </c>
      <c r="P20491" t="s">
        <v>23</v>
      </c>
      <c r="Q20491" t="s">
        <v>24</v>
      </c>
    </row>
    <row r="20492" spans="1:17" x14ac:dyDescent="0.2">
      <c r="A20492" s="2">
        <v>43349</v>
      </c>
      <c r="B20492" t="s">
        <v>212</v>
      </c>
      <c r="C20492" t="s">
        <v>463</v>
      </c>
      <c r="D20492" t="s">
        <v>115</v>
      </c>
      <c r="E20492" t="s">
        <v>115</v>
      </c>
      <c r="F20492">
        <v>194</v>
      </c>
      <c r="G20492">
        <v>201</v>
      </c>
      <c r="H20492">
        <v>904</v>
      </c>
      <c r="I20492">
        <v>884</v>
      </c>
      <c r="J20492">
        <v>1</v>
      </c>
      <c r="K20492">
        <v>0</v>
      </c>
      <c r="L20492" t="s">
        <v>460</v>
      </c>
      <c r="M20492" t="s">
        <v>214</v>
      </c>
      <c r="N20492" t="s">
        <v>212</v>
      </c>
      <c r="O20492" t="s">
        <v>22</v>
      </c>
      <c r="P20492" t="s">
        <v>23</v>
      </c>
      <c r="Q20492" t="s">
        <v>24</v>
      </c>
    </row>
    <row r="20493" spans="1:17" x14ac:dyDescent="0.2">
      <c r="A20493" s="2">
        <v>43349</v>
      </c>
      <c r="B20493" t="s">
        <v>549</v>
      </c>
      <c r="C20493" t="s">
        <v>232</v>
      </c>
      <c r="D20493" t="s">
        <v>27</v>
      </c>
      <c r="E20493" t="s">
        <v>19</v>
      </c>
      <c r="F20493">
        <v>177</v>
      </c>
      <c r="G20493">
        <v>153</v>
      </c>
      <c r="H20493">
        <v>952</v>
      </c>
      <c r="I20493">
        <v>1036</v>
      </c>
      <c r="J20493">
        <v>0</v>
      </c>
      <c r="K20493">
        <v>0</v>
      </c>
      <c r="L20493" t="s">
        <v>1768</v>
      </c>
      <c r="M20493" t="s">
        <v>1346</v>
      </c>
      <c r="N20493" t="s">
        <v>837</v>
      </c>
      <c r="O20493" t="s">
        <v>122</v>
      </c>
      <c r="P20493" t="s">
        <v>23</v>
      </c>
      <c r="Q20493" t="s">
        <v>30</v>
      </c>
    </row>
    <row r="20494" spans="1:17" x14ac:dyDescent="0.2">
      <c r="A20494" s="2">
        <v>43349</v>
      </c>
      <c r="B20494" t="s">
        <v>233</v>
      </c>
      <c r="C20494" t="s">
        <v>221</v>
      </c>
      <c r="D20494" t="s">
        <v>19</v>
      </c>
      <c r="E20494" t="s">
        <v>27</v>
      </c>
      <c r="F20494">
        <v>182</v>
      </c>
      <c r="G20494">
        <v>160</v>
      </c>
      <c r="H20494">
        <v>936</v>
      </c>
      <c r="I20494">
        <v>1005</v>
      </c>
      <c r="J20494">
        <v>3</v>
      </c>
      <c r="K20494">
        <v>0</v>
      </c>
      <c r="L20494" t="s">
        <v>1768</v>
      </c>
      <c r="M20494" t="s">
        <v>1769</v>
      </c>
      <c r="N20494" t="s">
        <v>233</v>
      </c>
      <c r="O20494" t="s">
        <v>22</v>
      </c>
      <c r="P20494" t="s">
        <v>23</v>
      </c>
      <c r="Q20494" t="s">
        <v>24</v>
      </c>
    </row>
    <row r="20495" spans="1:17" x14ac:dyDescent="0.2">
      <c r="A20495" s="2">
        <v>43350</v>
      </c>
      <c r="B20495" t="s">
        <v>119</v>
      </c>
      <c r="C20495" t="s">
        <v>90</v>
      </c>
      <c r="D20495" t="s">
        <v>50</v>
      </c>
      <c r="E20495" t="s">
        <v>50</v>
      </c>
      <c r="F20495">
        <v>21</v>
      </c>
      <c r="G20495">
        <v>18</v>
      </c>
      <c r="H20495">
        <v>1532</v>
      </c>
      <c r="I20495">
        <v>1538</v>
      </c>
      <c r="J20495">
        <v>1</v>
      </c>
      <c r="K20495">
        <v>1</v>
      </c>
      <c r="L20495" t="s">
        <v>1764</v>
      </c>
      <c r="M20495" t="s">
        <v>127</v>
      </c>
      <c r="N20495" t="s">
        <v>119</v>
      </c>
      <c r="O20495" t="s">
        <v>22</v>
      </c>
      <c r="P20495" t="s">
        <v>23</v>
      </c>
      <c r="Q20495" t="s">
        <v>30</v>
      </c>
    </row>
    <row r="20496" spans="1:17" x14ac:dyDescent="0.2">
      <c r="A20496" s="2">
        <v>43350</v>
      </c>
      <c r="B20496" t="s">
        <v>180</v>
      </c>
      <c r="C20496" t="s">
        <v>95</v>
      </c>
      <c r="D20496" t="s">
        <v>50</v>
      </c>
      <c r="E20496" t="s">
        <v>50</v>
      </c>
      <c r="F20496">
        <v>38</v>
      </c>
      <c r="G20496">
        <v>49</v>
      </c>
      <c r="H20496">
        <v>1455</v>
      </c>
      <c r="I20496">
        <v>1410</v>
      </c>
      <c r="J20496">
        <v>1</v>
      </c>
      <c r="K20496">
        <v>2</v>
      </c>
      <c r="L20496" t="s">
        <v>1764</v>
      </c>
      <c r="M20496" t="s">
        <v>408</v>
      </c>
      <c r="N20496" t="s">
        <v>180</v>
      </c>
      <c r="O20496" t="s">
        <v>22</v>
      </c>
      <c r="P20496" t="s">
        <v>23</v>
      </c>
      <c r="Q20496" t="s">
        <v>41</v>
      </c>
    </row>
    <row r="20497" spans="1:17" x14ac:dyDescent="0.2">
      <c r="A20497" s="2">
        <v>43350</v>
      </c>
      <c r="B20497" t="s">
        <v>85</v>
      </c>
      <c r="C20497" t="s">
        <v>123</v>
      </c>
      <c r="D20497" t="s">
        <v>50</v>
      </c>
      <c r="E20497" t="s">
        <v>50</v>
      </c>
      <c r="F20497">
        <v>58</v>
      </c>
      <c r="G20497">
        <v>93</v>
      </c>
      <c r="H20497">
        <v>1384</v>
      </c>
      <c r="I20497">
        <v>1256</v>
      </c>
      <c r="J20497">
        <v>1</v>
      </c>
      <c r="K20497">
        <v>0</v>
      </c>
      <c r="L20497" t="s">
        <v>1764</v>
      </c>
      <c r="M20497" t="s">
        <v>1611</v>
      </c>
      <c r="N20497" t="s">
        <v>85</v>
      </c>
      <c r="O20497" t="s">
        <v>22</v>
      </c>
      <c r="P20497" t="s">
        <v>23</v>
      </c>
      <c r="Q20497" t="s">
        <v>24</v>
      </c>
    </row>
    <row r="20498" spans="1:17" x14ac:dyDescent="0.2">
      <c r="A20498" s="2">
        <v>43350</v>
      </c>
      <c r="B20498" t="s">
        <v>73</v>
      </c>
      <c r="C20498" t="s">
        <v>1204</v>
      </c>
      <c r="D20498" t="s">
        <v>50</v>
      </c>
      <c r="E20498" t="s">
        <v>50</v>
      </c>
      <c r="F20498">
        <v>127</v>
      </c>
      <c r="G20498">
        <v>36</v>
      </c>
      <c r="H20498">
        <v>1130</v>
      </c>
      <c r="I20498">
        <v>1459</v>
      </c>
      <c r="J20498">
        <v>0</v>
      </c>
      <c r="K20498">
        <v>1</v>
      </c>
      <c r="L20498" t="s">
        <v>1764</v>
      </c>
      <c r="M20498" t="s">
        <v>289</v>
      </c>
      <c r="N20498" t="s">
        <v>73</v>
      </c>
      <c r="O20498" t="s">
        <v>22</v>
      </c>
      <c r="P20498" t="s">
        <v>23</v>
      </c>
      <c r="Q20498" t="s">
        <v>41</v>
      </c>
    </row>
    <row r="20499" spans="1:17" x14ac:dyDescent="0.2">
      <c r="A20499" s="2">
        <v>43350</v>
      </c>
      <c r="B20499" t="s">
        <v>92</v>
      </c>
      <c r="C20499" t="s">
        <v>1279</v>
      </c>
      <c r="D20499" t="s">
        <v>50</v>
      </c>
      <c r="E20499" t="s">
        <v>50</v>
      </c>
      <c r="F20499">
        <v>28</v>
      </c>
      <c r="G20499">
        <v>41</v>
      </c>
      <c r="H20499">
        <v>1490</v>
      </c>
      <c r="I20499">
        <v>1440</v>
      </c>
      <c r="J20499">
        <v>0</v>
      </c>
      <c r="K20499">
        <v>0</v>
      </c>
      <c r="L20499" t="s">
        <v>1764</v>
      </c>
      <c r="M20499" t="s">
        <v>794</v>
      </c>
      <c r="N20499" t="s">
        <v>92</v>
      </c>
      <c r="O20499" t="s">
        <v>22</v>
      </c>
      <c r="P20499" t="s">
        <v>23</v>
      </c>
      <c r="Q20499" t="s">
        <v>30</v>
      </c>
    </row>
    <row r="20500" spans="1:17" x14ac:dyDescent="0.2">
      <c r="A20500" s="2">
        <v>43350</v>
      </c>
      <c r="B20500" t="s">
        <v>48</v>
      </c>
      <c r="C20500" t="s">
        <v>184</v>
      </c>
      <c r="D20500" t="s">
        <v>50</v>
      </c>
      <c r="E20500" t="s">
        <v>50</v>
      </c>
      <c r="F20500">
        <v>90</v>
      </c>
      <c r="G20500">
        <v>184</v>
      </c>
      <c r="H20500">
        <v>1268</v>
      </c>
      <c r="I20500">
        <v>928</v>
      </c>
      <c r="J20500">
        <v>3</v>
      </c>
      <c r="K20500">
        <v>1</v>
      </c>
      <c r="L20500" t="s">
        <v>1764</v>
      </c>
      <c r="M20500" t="s">
        <v>866</v>
      </c>
      <c r="N20500" t="s">
        <v>48</v>
      </c>
      <c r="O20500" t="s">
        <v>22</v>
      </c>
      <c r="P20500" t="s">
        <v>23</v>
      </c>
      <c r="Q20500" t="s">
        <v>24</v>
      </c>
    </row>
    <row r="20501" spans="1:17" x14ac:dyDescent="0.2">
      <c r="A20501" s="2">
        <v>43350</v>
      </c>
      <c r="B20501" t="s">
        <v>386</v>
      </c>
      <c r="C20501" t="s">
        <v>1692</v>
      </c>
      <c r="D20501" t="s">
        <v>50</v>
      </c>
      <c r="E20501" t="s">
        <v>50</v>
      </c>
      <c r="F20501">
        <v>105</v>
      </c>
      <c r="G20501">
        <v>141</v>
      </c>
      <c r="H20501">
        <v>1207</v>
      </c>
      <c r="I20501">
        <v>1080</v>
      </c>
      <c r="J20501">
        <v>0</v>
      </c>
      <c r="K20501">
        <v>0</v>
      </c>
      <c r="L20501" t="s">
        <v>1764</v>
      </c>
      <c r="M20501" t="s">
        <v>595</v>
      </c>
      <c r="N20501" t="s">
        <v>386</v>
      </c>
      <c r="O20501" t="s">
        <v>22</v>
      </c>
      <c r="P20501" t="s">
        <v>23</v>
      </c>
      <c r="Q20501" t="s">
        <v>30</v>
      </c>
    </row>
    <row r="20502" spans="1:17" x14ac:dyDescent="0.2">
      <c r="A20502" s="2">
        <v>43350</v>
      </c>
      <c r="B20502" t="s">
        <v>39</v>
      </c>
      <c r="C20502" t="s">
        <v>555</v>
      </c>
      <c r="D20502" t="s">
        <v>19</v>
      </c>
      <c r="E20502" t="s">
        <v>27</v>
      </c>
      <c r="F20502">
        <v>11</v>
      </c>
      <c r="G20502">
        <v>146</v>
      </c>
      <c r="H20502">
        <v>1574</v>
      </c>
      <c r="I20502">
        <v>1064</v>
      </c>
      <c r="J20502">
        <v>3</v>
      </c>
      <c r="K20502">
        <v>0</v>
      </c>
      <c r="L20502" t="s">
        <v>28</v>
      </c>
      <c r="M20502" t="s">
        <v>121</v>
      </c>
      <c r="N20502" t="s">
        <v>77</v>
      </c>
      <c r="O20502" t="s">
        <v>122</v>
      </c>
      <c r="P20502" t="s">
        <v>23</v>
      </c>
      <c r="Q20502" t="s">
        <v>24</v>
      </c>
    </row>
    <row r="20503" spans="1:17" x14ac:dyDescent="0.2">
      <c r="A20503" s="2">
        <v>43350</v>
      </c>
      <c r="B20503" t="s">
        <v>638</v>
      </c>
      <c r="C20503" t="s">
        <v>391</v>
      </c>
      <c r="D20503" t="s">
        <v>115</v>
      </c>
      <c r="E20503" t="s">
        <v>115</v>
      </c>
      <c r="F20503">
        <v>125</v>
      </c>
      <c r="G20503">
        <v>171</v>
      </c>
      <c r="H20503">
        <v>1135</v>
      </c>
      <c r="I20503">
        <v>971</v>
      </c>
      <c r="J20503">
        <v>2</v>
      </c>
      <c r="K20503">
        <v>0</v>
      </c>
      <c r="L20503" t="s">
        <v>28</v>
      </c>
      <c r="M20503" t="s">
        <v>1170</v>
      </c>
      <c r="N20503" t="s">
        <v>638</v>
      </c>
      <c r="O20503" t="s">
        <v>22</v>
      </c>
      <c r="P20503" t="s">
        <v>23</v>
      </c>
      <c r="Q20503" t="s">
        <v>24</v>
      </c>
    </row>
    <row r="20504" spans="1:17" x14ac:dyDescent="0.2">
      <c r="A20504" s="2">
        <v>43350</v>
      </c>
      <c r="B20504" t="s">
        <v>31</v>
      </c>
      <c r="C20504" t="s">
        <v>185</v>
      </c>
      <c r="D20504" t="s">
        <v>19</v>
      </c>
      <c r="E20504" t="s">
        <v>27</v>
      </c>
      <c r="F20504">
        <v>60</v>
      </c>
      <c r="G20504">
        <v>54</v>
      </c>
      <c r="H20504">
        <v>1376</v>
      </c>
      <c r="I20504">
        <v>1400</v>
      </c>
      <c r="J20504">
        <v>2</v>
      </c>
      <c r="K20504">
        <v>0</v>
      </c>
      <c r="L20504" t="s">
        <v>28</v>
      </c>
      <c r="M20504" t="s">
        <v>1415</v>
      </c>
      <c r="N20504" t="s">
        <v>77</v>
      </c>
      <c r="O20504" t="s">
        <v>122</v>
      </c>
      <c r="P20504" t="s">
        <v>23</v>
      </c>
      <c r="Q20504" t="s">
        <v>24</v>
      </c>
    </row>
    <row r="20505" spans="1:17" x14ac:dyDescent="0.2">
      <c r="A20505" s="2">
        <v>43350</v>
      </c>
      <c r="B20505" t="s">
        <v>133</v>
      </c>
      <c r="C20505" t="s">
        <v>131</v>
      </c>
      <c r="D20505" t="s">
        <v>115</v>
      </c>
      <c r="E20505" t="s">
        <v>27</v>
      </c>
      <c r="F20505">
        <v>57</v>
      </c>
      <c r="G20505">
        <v>32</v>
      </c>
      <c r="H20505">
        <v>1387</v>
      </c>
      <c r="I20505">
        <v>1471</v>
      </c>
      <c r="J20505">
        <v>2</v>
      </c>
      <c r="K20505">
        <v>0</v>
      </c>
      <c r="L20505" t="s">
        <v>28</v>
      </c>
      <c r="M20505" t="s">
        <v>1496</v>
      </c>
      <c r="N20505" t="s">
        <v>133</v>
      </c>
      <c r="O20505" t="s">
        <v>22</v>
      </c>
      <c r="P20505" t="s">
        <v>23</v>
      </c>
      <c r="Q20505" t="s">
        <v>24</v>
      </c>
    </row>
    <row r="20506" spans="1:17" x14ac:dyDescent="0.2">
      <c r="A20506" s="2">
        <v>43350</v>
      </c>
      <c r="B20506" t="s">
        <v>26</v>
      </c>
      <c r="C20506" t="s">
        <v>18</v>
      </c>
      <c r="D20506" t="s">
        <v>27</v>
      </c>
      <c r="E20506" t="s">
        <v>19</v>
      </c>
      <c r="F20506">
        <v>16</v>
      </c>
      <c r="G20506">
        <v>5</v>
      </c>
      <c r="H20506">
        <v>1560</v>
      </c>
      <c r="I20506">
        <v>1627</v>
      </c>
      <c r="J20506">
        <v>1</v>
      </c>
      <c r="K20506">
        <v>4</v>
      </c>
      <c r="L20506" t="s">
        <v>28</v>
      </c>
      <c r="M20506" t="s">
        <v>874</v>
      </c>
      <c r="N20506" t="s">
        <v>77</v>
      </c>
      <c r="O20506" t="s">
        <v>122</v>
      </c>
      <c r="P20506" t="s">
        <v>23</v>
      </c>
      <c r="Q20506" t="s">
        <v>41</v>
      </c>
    </row>
    <row r="20507" spans="1:17" x14ac:dyDescent="0.2">
      <c r="A20507" s="2">
        <v>43350</v>
      </c>
      <c r="B20507" t="s">
        <v>166</v>
      </c>
      <c r="C20507" t="s">
        <v>182</v>
      </c>
      <c r="D20507" t="s">
        <v>115</v>
      </c>
      <c r="E20507" t="s">
        <v>115</v>
      </c>
      <c r="F20507">
        <v>98</v>
      </c>
      <c r="G20507">
        <v>75</v>
      </c>
      <c r="H20507">
        <v>1236</v>
      </c>
      <c r="I20507">
        <v>1320</v>
      </c>
      <c r="J20507">
        <v>1</v>
      </c>
      <c r="K20507">
        <v>0</v>
      </c>
      <c r="L20507" t="s">
        <v>28</v>
      </c>
      <c r="M20507" t="s">
        <v>165</v>
      </c>
      <c r="N20507" t="s">
        <v>166</v>
      </c>
      <c r="O20507" t="s">
        <v>22</v>
      </c>
      <c r="P20507" t="s">
        <v>23</v>
      </c>
      <c r="Q20507" t="s">
        <v>24</v>
      </c>
    </row>
    <row r="20508" spans="1:17" x14ac:dyDescent="0.2">
      <c r="A20508" s="2">
        <v>43350</v>
      </c>
      <c r="B20508" t="s">
        <v>104</v>
      </c>
      <c r="C20508" t="s">
        <v>147</v>
      </c>
      <c r="D20508" t="s">
        <v>50</v>
      </c>
      <c r="E20508" t="s">
        <v>50</v>
      </c>
      <c r="F20508">
        <v>40</v>
      </c>
      <c r="G20508">
        <v>2</v>
      </c>
      <c r="H20508">
        <v>1444</v>
      </c>
      <c r="I20508">
        <v>1723</v>
      </c>
      <c r="J20508">
        <v>0</v>
      </c>
      <c r="K20508">
        <v>4</v>
      </c>
      <c r="L20508" t="s">
        <v>28</v>
      </c>
      <c r="M20508" t="s">
        <v>273</v>
      </c>
      <c r="N20508" t="s">
        <v>104</v>
      </c>
      <c r="O20508" t="s">
        <v>22</v>
      </c>
      <c r="P20508" t="s">
        <v>23</v>
      </c>
      <c r="Q20508" t="s">
        <v>41</v>
      </c>
    </row>
    <row r="20509" spans="1:17" x14ac:dyDescent="0.2">
      <c r="A20509" s="2">
        <v>43350</v>
      </c>
      <c r="B20509" t="s">
        <v>443</v>
      </c>
      <c r="C20509" t="s">
        <v>404</v>
      </c>
      <c r="D20509" t="s">
        <v>115</v>
      </c>
      <c r="E20509" t="s">
        <v>36</v>
      </c>
      <c r="F20509">
        <v>169</v>
      </c>
      <c r="G20509">
        <v>155</v>
      </c>
      <c r="H20509">
        <v>976</v>
      </c>
      <c r="I20509">
        <v>1028</v>
      </c>
      <c r="J20509">
        <v>1</v>
      </c>
      <c r="K20509">
        <v>1</v>
      </c>
      <c r="L20509" t="s">
        <v>28</v>
      </c>
      <c r="M20509" t="s">
        <v>1696</v>
      </c>
      <c r="N20509" t="s">
        <v>443</v>
      </c>
      <c r="O20509" t="s">
        <v>22</v>
      </c>
      <c r="P20509" t="s">
        <v>23</v>
      </c>
      <c r="Q20509" t="s">
        <v>30</v>
      </c>
    </row>
    <row r="20510" spans="1:17" x14ac:dyDescent="0.2">
      <c r="A20510" s="2">
        <v>43350</v>
      </c>
      <c r="B20510" t="s">
        <v>77</v>
      </c>
      <c r="C20510" t="s">
        <v>25</v>
      </c>
      <c r="D20510" t="s">
        <v>27</v>
      </c>
      <c r="E20510" t="s">
        <v>19</v>
      </c>
      <c r="F20510">
        <v>22</v>
      </c>
      <c r="G20510">
        <v>3</v>
      </c>
      <c r="H20510">
        <v>1508</v>
      </c>
      <c r="I20510">
        <v>1657</v>
      </c>
      <c r="J20510">
        <v>0</v>
      </c>
      <c r="K20510">
        <v>2</v>
      </c>
      <c r="L20510" t="s">
        <v>28</v>
      </c>
      <c r="M20510" t="s">
        <v>337</v>
      </c>
      <c r="N20510" t="s">
        <v>77</v>
      </c>
      <c r="O20510" t="s">
        <v>22</v>
      </c>
      <c r="P20510" t="s">
        <v>23</v>
      </c>
      <c r="Q20510" t="s">
        <v>41</v>
      </c>
    </row>
    <row r="20511" spans="1:17" x14ac:dyDescent="0.2">
      <c r="A20511" s="2">
        <v>43350</v>
      </c>
      <c r="B20511" t="s">
        <v>32</v>
      </c>
      <c r="C20511" t="s">
        <v>43</v>
      </c>
      <c r="D20511" t="s">
        <v>19</v>
      </c>
      <c r="E20511" t="s">
        <v>19</v>
      </c>
      <c r="F20511">
        <v>31</v>
      </c>
      <c r="G20511">
        <v>14</v>
      </c>
      <c r="H20511">
        <v>1476</v>
      </c>
      <c r="I20511">
        <v>1563</v>
      </c>
      <c r="J20511">
        <v>1</v>
      </c>
      <c r="K20511">
        <v>2</v>
      </c>
      <c r="L20511" t="s">
        <v>28</v>
      </c>
      <c r="M20511" t="s">
        <v>771</v>
      </c>
      <c r="N20511" t="s">
        <v>77</v>
      </c>
      <c r="O20511" t="s">
        <v>122</v>
      </c>
      <c r="P20511" t="s">
        <v>23</v>
      </c>
      <c r="Q20511" t="s">
        <v>41</v>
      </c>
    </row>
    <row r="20512" spans="1:17" x14ac:dyDescent="0.2">
      <c r="A20512" s="2">
        <v>43350</v>
      </c>
      <c r="B20512" t="s">
        <v>629</v>
      </c>
      <c r="C20512" t="s">
        <v>462</v>
      </c>
      <c r="D20512" t="s">
        <v>36</v>
      </c>
      <c r="E20512" t="s">
        <v>115</v>
      </c>
      <c r="F20512">
        <v>150</v>
      </c>
      <c r="G20512">
        <v>200</v>
      </c>
      <c r="H20512">
        <v>1048</v>
      </c>
      <c r="I20512">
        <v>888</v>
      </c>
      <c r="J20512">
        <v>0</v>
      </c>
      <c r="K20512">
        <v>0</v>
      </c>
      <c r="L20512" t="s">
        <v>460</v>
      </c>
      <c r="M20512" t="s">
        <v>214</v>
      </c>
      <c r="N20512" t="s">
        <v>212</v>
      </c>
      <c r="O20512" t="s">
        <v>122</v>
      </c>
      <c r="P20512" t="s">
        <v>23</v>
      </c>
      <c r="Q20512" t="s">
        <v>30</v>
      </c>
    </row>
    <row r="20513" spans="1:17" x14ac:dyDescent="0.2">
      <c r="A20513" s="2">
        <v>43350</v>
      </c>
      <c r="B20513" t="s">
        <v>481</v>
      </c>
      <c r="C20513" t="s">
        <v>456</v>
      </c>
      <c r="D20513" t="s">
        <v>27</v>
      </c>
      <c r="E20513" t="s">
        <v>27</v>
      </c>
      <c r="F20513">
        <v>126</v>
      </c>
      <c r="G20513">
        <v>170</v>
      </c>
      <c r="H20513">
        <v>1132</v>
      </c>
      <c r="I20513">
        <v>972</v>
      </c>
      <c r="J20513">
        <v>0</v>
      </c>
      <c r="K20513">
        <v>3</v>
      </c>
      <c r="L20513" t="s">
        <v>1768</v>
      </c>
      <c r="M20513" t="s">
        <v>1547</v>
      </c>
      <c r="N20513" t="s">
        <v>481</v>
      </c>
      <c r="O20513" t="s">
        <v>22</v>
      </c>
      <c r="P20513" t="s">
        <v>23</v>
      </c>
      <c r="Q20513" t="s">
        <v>41</v>
      </c>
    </row>
    <row r="20514" spans="1:17" x14ac:dyDescent="0.2">
      <c r="A20514" s="2">
        <v>43350</v>
      </c>
      <c r="B20514" t="s">
        <v>614</v>
      </c>
      <c r="C20514" t="s">
        <v>848</v>
      </c>
      <c r="D20514" t="s">
        <v>27</v>
      </c>
      <c r="E20514" t="s">
        <v>27</v>
      </c>
      <c r="F20514">
        <v>163</v>
      </c>
      <c r="G20514">
        <v>206</v>
      </c>
      <c r="H20514">
        <v>999</v>
      </c>
      <c r="I20514">
        <v>868</v>
      </c>
      <c r="J20514">
        <v>4</v>
      </c>
      <c r="K20514">
        <v>0</v>
      </c>
      <c r="L20514" t="s">
        <v>1768</v>
      </c>
      <c r="M20514" t="s">
        <v>1445</v>
      </c>
      <c r="N20514" t="s">
        <v>614</v>
      </c>
      <c r="O20514" t="s">
        <v>22</v>
      </c>
      <c r="P20514" t="s">
        <v>23</v>
      </c>
      <c r="Q20514" t="s">
        <v>24</v>
      </c>
    </row>
    <row r="20515" spans="1:17" x14ac:dyDescent="0.2">
      <c r="A20515" s="2">
        <v>43351</v>
      </c>
      <c r="B20515" t="s">
        <v>53</v>
      </c>
      <c r="C20515" t="s">
        <v>76</v>
      </c>
      <c r="D20515" t="s">
        <v>50</v>
      </c>
      <c r="E20515" t="s">
        <v>50</v>
      </c>
      <c r="F20515">
        <v>8</v>
      </c>
      <c r="G20515">
        <v>32</v>
      </c>
      <c r="H20515">
        <v>1597</v>
      </c>
      <c r="I20515">
        <v>1471</v>
      </c>
      <c r="J20515">
        <v>6</v>
      </c>
      <c r="K20515">
        <v>0</v>
      </c>
      <c r="L20515" t="s">
        <v>1764</v>
      </c>
      <c r="M20515" t="s">
        <v>838</v>
      </c>
      <c r="N20515" t="s">
        <v>53</v>
      </c>
      <c r="O20515" t="s">
        <v>22</v>
      </c>
      <c r="P20515" t="s">
        <v>23</v>
      </c>
      <c r="Q20515" t="s">
        <v>24</v>
      </c>
    </row>
    <row r="20516" spans="1:17" x14ac:dyDescent="0.2">
      <c r="A20516" s="2">
        <v>43351</v>
      </c>
      <c r="B20516" t="s">
        <v>89</v>
      </c>
      <c r="C20516" t="s">
        <v>106</v>
      </c>
      <c r="D20516" t="s">
        <v>50</v>
      </c>
      <c r="E20516" t="s">
        <v>50</v>
      </c>
      <c r="F20516">
        <v>6</v>
      </c>
      <c r="G20516">
        <v>9</v>
      </c>
      <c r="H20516">
        <v>1615</v>
      </c>
      <c r="I20516">
        <v>1580</v>
      </c>
      <c r="J20516">
        <v>1</v>
      </c>
      <c r="K20516">
        <v>2</v>
      </c>
      <c r="L20516" t="s">
        <v>1764</v>
      </c>
      <c r="M20516" t="s">
        <v>91</v>
      </c>
      <c r="N20516" t="s">
        <v>89</v>
      </c>
      <c r="O20516" t="s">
        <v>22</v>
      </c>
      <c r="P20516" t="s">
        <v>23</v>
      </c>
      <c r="Q20516" t="s">
        <v>41</v>
      </c>
    </row>
    <row r="20517" spans="1:17" x14ac:dyDescent="0.2">
      <c r="A20517" s="2">
        <v>43351</v>
      </c>
      <c r="B20517" t="s">
        <v>100</v>
      </c>
      <c r="C20517" t="s">
        <v>646</v>
      </c>
      <c r="D20517" t="s">
        <v>50</v>
      </c>
      <c r="E20517" t="s">
        <v>50</v>
      </c>
      <c r="F20517">
        <v>27</v>
      </c>
      <c r="G20517">
        <v>39</v>
      </c>
      <c r="H20517">
        <v>1492</v>
      </c>
      <c r="I20517">
        <v>1452</v>
      </c>
      <c r="J20517">
        <v>1</v>
      </c>
      <c r="K20517">
        <v>2</v>
      </c>
      <c r="L20517" t="s">
        <v>1764</v>
      </c>
      <c r="M20517" t="s">
        <v>102</v>
      </c>
      <c r="N20517" t="s">
        <v>100</v>
      </c>
      <c r="O20517" t="s">
        <v>22</v>
      </c>
      <c r="P20517" t="s">
        <v>23</v>
      </c>
      <c r="Q20517" t="s">
        <v>41</v>
      </c>
    </row>
    <row r="20518" spans="1:17" x14ac:dyDescent="0.2">
      <c r="A20518" s="2">
        <v>43351</v>
      </c>
      <c r="B20518" t="s">
        <v>70</v>
      </c>
      <c r="C20518" t="s">
        <v>94</v>
      </c>
      <c r="D20518" t="s">
        <v>50</v>
      </c>
      <c r="E20518" t="s">
        <v>50</v>
      </c>
      <c r="F20518">
        <v>62</v>
      </c>
      <c r="G20518">
        <v>51</v>
      </c>
      <c r="H20518">
        <v>1364</v>
      </c>
      <c r="I20518">
        <v>1409</v>
      </c>
      <c r="J20518">
        <v>1</v>
      </c>
      <c r="K20518">
        <v>0</v>
      </c>
      <c r="L20518" t="s">
        <v>1764</v>
      </c>
      <c r="M20518" t="s">
        <v>93</v>
      </c>
      <c r="N20518" t="s">
        <v>70</v>
      </c>
      <c r="O20518" t="s">
        <v>22</v>
      </c>
      <c r="P20518" t="s">
        <v>23</v>
      </c>
      <c r="Q20518" t="s">
        <v>24</v>
      </c>
    </row>
    <row r="20519" spans="1:17" x14ac:dyDescent="0.2">
      <c r="A20519" s="2">
        <v>43351</v>
      </c>
      <c r="B20519" t="s">
        <v>81</v>
      </c>
      <c r="C20519" t="s">
        <v>153</v>
      </c>
      <c r="D20519" t="s">
        <v>50</v>
      </c>
      <c r="E20519" t="s">
        <v>50</v>
      </c>
      <c r="F20519">
        <v>94</v>
      </c>
      <c r="G20519">
        <v>42</v>
      </c>
      <c r="H20519">
        <v>1250</v>
      </c>
      <c r="I20519">
        <v>1436</v>
      </c>
      <c r="J20519">
        <v>0</v>
      </c>
      <c r="K20519">
        <v>1</v>
      </c>
      <c r="L20519" t="s">
        <v>1764</v>
      </c>
      <c r="M20519" t="s">
        <v>83</v>
      </c>
      <c r="N20519" t="s">
        <v>81</v>
      </c>
      <c r="O20519" t="s">
        <v>22</v>
      </c>
      <c r="P20519" t="s">
        <v>23</v>
      </c>
      <c r="Q20519" t="s">
        <v>41</v>
      </c>
    </row>
    <row r="20520" spans="1:17" x14ac:dyDescent="0.2">
      <c r="A20520" s="2">
        <v>43351</v>
      </c>
      <c r="B20520" t="s">
        <v>317</v>
      </c>
      <c r="C20520" t="s">
        <v>125</v>
      </c>
      <c r="D20520" t="s">
        <v>50</v>
      </c>
      <c r="E20520" t="s">
        <v>50</v>
      </c>
      <c r="F20520">
        <v>78</v>
      </c>
      <c r="G20520">
        <v>203</v>
      </c>
      <c r="H20520">
        <v>1306</v>
      </c>
      <c r="I20520">
        <v>876</v>
      </c>
      <c r="J20520">
        <v>5</v>
      </c>
      <c r="K20520">
        <v>0</v>
      </c>
      <c r="L20520" t="s">
        <v>1764</v>
      </c>
      <c r="M20520" t="s">
        <v>394</v>
      </c>
      <c r="N20520" t="s">
        <v>317</v>
      </c>
      <c r="O20520" t="s">
        <v>22</v>
      </c>
      <c r="P20520" t="s">
        <v>23</v>
      </c>
      <c r="Q20520" t="s">
        <v>24</v>
      </c>
    </row>
    <row r="20521" spans="1:17" x14ac:dyDescent="0.2">
      <c r="A20521" s="2">
        <v>43351</v>
      </c>
      <c r="B20521" t="s">
        <v>97</v>
      </c>
      <c r="C20521" t="s">
        <v>384</v>
      </c>
      <c r="D20521" t="s">
        <v>50</v>
      </c>
      <c r="E20521" t="s">
        <v>50</v>
      </c>
      <c r="F20521">
        <v>85</v>
      </c>
      <c r="G20521">
        <v>175</v>
      </c>
      <c r="H20521">
        <v>1286</v>
      </c>
      <c r="I20521">
        <v>957</v>
      </c>
      <c r="J20521">
        <v>4</v>
      </c>
      <c r="K20521">
        <v>0</v>
      </c>
      <c r="L20521" t="s">
        <v>1764</v>
      </c>
      <c r="M20521" t="s">
        <v>1770</v>
      </c>
      <c r="N20521" t="s">
        <v>97</v>
      </c>
      <c r="O20521" t="s">
        <v>22</v>
      </c>
      <c r="P20521" t="s">
        <v>23</v>
      </c>
      <c r="Q20521" t="s">
        <v>24</v>
      </c>
    </row>
    <row r="20522" spans="1:17" x14ac:dyDescent="0.2">
      <c r="A20522" s="2">
        <v>43351</v>
      </c>
      <c r="B20522" t="s">
        <v>651</v>
      </c>
      <c r="C20522" t="s">
        <v>1288</v>
      </c>
      <c r="D20522" t="s">
        <v>115</v>
      </c>
      <c r="E20522" t="s">
        <v>115</v>
      </c>
      <c r="F20522">
        <v>195</v>
      </c>
      <c r="G20522">
        <v>190</v>
      </c>
      <c r="H20522">
        <v>900</v>
      </c>
      <c r="I20522">
        <v>912</v>
      </c>
      <c r="J20522">
        <v>1</v>
      </c>
      <c r="K20522">
        <v>0</v>
      </c>
      <c r="L20522" t="s">
        <v>1763</v>
      </c>
      <c r="M20522" t="s">
        <v>969</v>
      </c>
      <c r="N20522" t="s">
        <v>651</v>
      </c>
      <c r="O20522" t="s">
        <v>22</v>
      </c>
      <c r="P20522" t="s">
        <v>23</v>
      </c>
      <c r="Q20522" t="s">
        <v>24</v>
      </c>
    </row>
    <row r="20523" spans="1:17" x14ac:dyDescent="0.2">
      <c r="A20523" s="2">
        <v>43351</v>
      </c>
      <c r="B20523" t="s">
        <v>802</v>
      </c>
      <c r="C20523" t="s">
        <v>380</v>
      </c>
      <c r="D20523" t="s">
        <v>36</v>
      </c>
      <c r="E20523" t="s">
        <v>36</v>
      </c>
      <c r="F20523">
        <v>143</v>
      </c>
      <c r="G20523">
        <v>128</v>
      </c>
      <c r="H20523">
        <v>1072</v>
      </c>
      <c r="I20523">
        <v>1128</v>
      </c>
      <c r="J20523">
        <v>1</v>
      </c>
      <c r="K20523">
        <v>0</v>
      </c>
      <c r="L20523" t="s">
        <v>62</v>
      </c>
      <c r="M20523" t="s">
        <v>803</v>
      </c>
      <c r="N20523" t="s">
        <v>802</v>
      </c>
      <c r="O20523" t="s">
        <v>22</v>
      </c>
      <c r="P20523" t="s">
        <v>23</v>
      </c>
      <c r="Q20523" t="s">
        <v>24</v>
      </c>
    </row>
    <row r="20524" spans="1:17" x14ac:dyDescent="0.2">
      <c r="A20524" s="2">
        <v>43351</v>
      </c>
      <c r="B20524" t="s">
        <v>1284</v>
      </c>
      <c r="C20524" t="s">
        <v>120</v>
      </c>
      <c r="D20524" t="s">
        <v>36</v>
      </c>
      <c r="E20524" t="s">
        <v>36</v>
      </c>
      <c r="F20524">
        <v>149</v>
      </c>
      <c r="G20524">
        <v>47</v>
      </c>
      <c r="H20524">
        <v>1052</v>
      </c>
      <c r="I20524">
        <v>1416</v>
      </c>
      <c r="J20524">
        <v>1</v>
      </c>
      <c r="K20524">
        <v>1</v>
      </c>
      <c r="L20524" t="s">
        <v>62</v>
      </c>
      <c r="M20524" t="s">
        <v>1449</v>
      </c>
      <c r="N20524" t="s">
        <v>1284</v>
      </c>
      <c r="O20524" t="s">
        <v>22</v>
      </c>
      <c r="P20524" t="s">
        <v>23</v>
      </c>
      <c r="Q20524" t="s">
        <v>30</v>
      </c>
    </row>
    <row r="20525" spans="1:17" x14ac:dyDescent="0.2">
      <c r="A20525" s="2">
        <v>43351</v>
      </c>
      <c r="B20525" t="s">
        <v>141</v>
      </c>
      <c r="C20525" t="s">
        <v>172</v>
      </c>
      <c r="D20525" t="s">
        <v>36</v>
      </c>
      <c r="E20525" t="s">
        <v>36</v>
      </c>
      <c r="F20525">
        <v>86</v>
      </c>
      <c r="G20525">
        <v>148</v>
      </c>
      <c r="H20525">
        <v>1284</v>
      </c>
      <c r="I20525">
        <v>1056</v>
      </c>
      <c r="J20525">
        <v>1</v>
      </c>
      <c r="K20525">
        <v>1</v>
      </c>
      <c r="L20525" t="s">
        <v>62</v>
      </c>
      <c r="M20525" t="s">
        <v>173</v>
      </c>
      <c r="N20525" t="s">
        <v>141</v>
      </c>
      <c r="O20525" t="s">
        <v>22</v>
      </c>
      <c r="P20525" t="s">
        <v>23</v>
      </c>
      <c r="Q20525" t="s">
        <v>30</v>
      </c>
    </row>
    <row r="20526" spans="1:17" x14ac:dyDescent="0.2">
      <c r="A20526" s="2">
        <v>43351</v>
      </c>
      <c r="B20526" t="s">
        <v>196</v>
      </c>
      <c r="C20526" t="s">
        <v>150</v>
      </c>
      <c r="D20526" t="s">
        <v>36</v>
      </c>
      <c r="E20526" t="s">
        <v>36</v>
      </c>
      <c r="F20526">
        <v>172</v>
      </c>
      <c r="G20526">
        <v>66</v>
      </c>
      <c r="H20526">
        <v>964</v>
      </c>
      <c r="I20526">
        <v>1351</v>
      </c>
      <c r="J20526">
        <v>1</v>
      </c>
      <c r="K20526">
        <v>1</v>
      </c>
      <c r="L20526" t="s">
        <v>62</v>
      </c>
      <c r="M20526" t="s">
        <v>917</v>
      </c>
      <c r="N20526" t="s">
        <v>196</v>
      </c>
      <c r="O20526" t="s">
        <v>22</v>
      </c>
      <c r="P20526" t="s">
        <v>23</v>
      </c>
      <c r="Q20526" t="s">
        <v>30</v>
      </c>
    </row>
    <row r="20527" spans="1:17" x14ac:dyDescent="0.2">
      <c r="A20527" s="2">
        <v>43351</v>
      </c>
      <c r="B20527" t="s">
        <v>149</v>
      </c>
      <c r="C20527" t="s">
        <v>718</v>
      </c>
      <c r="D20527" t="s">
        <v>36</v>
      </c>
      <c r="E20527" t="s">
        <v>36</v>
      </c>
      <c r="F20527">
        <v>74</v>
      </c>
      <c r="G20527">
        <v>101</v>
      </c>
      <c r="H20527">
        <v>1327</v>
      </c>
      <c r="I20527">
        <v>1224</v>
      </c>
      <c r="J20527">
        <v>0</v>
      </c>
      <c r="K20527">
        <v>0</v>
      </c>
      <c r="L20527" t="s">
        <v>62</v>
      </c>
      <c r="M20527" t="s">
        <v>566</v>
      </c>
      <c r="N20527" t="s">
        <v>149</v>
      </c>
      <c r="O20527" t="s">
        <v>22</v>
      </c>
      <c r="P20527" t="s">
        <v>23</v>
      </c>
      <c r="Q20527" t="s">
        <v>30</v>
      </c>
    </row>
    <row r="20528" spans="1:17" x14ac:dyDescent="0.2">
      <c r="A20528" s="2">
        <v>43351</v>
      </c>
      <c r="B20528" t="s">
        <v>197</v>
      </c>
      <c r="C20528" t="s">
        <v>224</v>
      </c>
      <c r="D20528" t="s">
        <v>36</v>
      </c>
      <c r="E20528" t="s">
        <v>36</v>
      </c>
      <c r="F20528">
        <v>106</v>
      </c>
      <c r="G20528">
        <v>52</v>
      </c>
      <c r="H20528">
        <v>1200</v>
      </c>
      <c r="I20528">
        <v>1408</v>
      </c>
      <c r="J20528">
        <v>2</v>
      </c>
      <c r="K20528">
        <v>0</v>
      </c>
      <c r="L20528" t="s">
        <v>62</v>
      </c>
      <c r="M20528" t="s">
        <v>225</v>
      </c>
      <c r="N20528" t="s">
        <v>197</v>
      </c>
      <c r="O20528" t="s">
        <v>22</v>
      </c>
      <c r="P20528" t="s">
        <v>23</v>
      </c>
      <c r="Q20528" t="s">
        <v>24</v>
      </c>
    </row>
    <row r="20529" spans="1:17" x14ac:dyDescent="0.2">
      <c r="A20529" s="2">
        <v>43351</v>
      </c>
      <c r="B20529" t="s">
        <v>183</v>
      </c>
      <c r="C20529" t="s">
        <v>237</v>
      </c>
      <c r="D20529" t="s">
        <v>36</v>
      </c>
      <c r="E20529" t="s">
        <v>36</v>
      </c>
      <c r="F20529">
        <v>65</v>
      </c>
      <c r="G20529">
        <v>103</v>
      </c>
      <c r="H20529">
        <v>1355</v>
      </c>
      <c r="I20529">
        <v>1216</v>
      </c>
      <c r="J20529">
        <v>6</v>
      </c>
      <c r="K20529">
        <v>0</v>
      </c>
      <c r="L20529" t="s">
        <v>62</v>
      </c>
      <c r="M20529" t="s">
        <v>682</v>
      </c>
      <c r="N20529" t="s">
        <v>183</v>
      </c>
      <c r="O20529" t="s">
        <v>22</v>
      </c>
      <c r="P20529" t="s">
        <v>23</v>
      </c>
      <c r="Q20529" t="s">
        <v>24</v>
      </c>
    </row>
    <row r="20530" spans="1:17" x14ac:dyDescent="0.2">
      <c r="A20530" s="2">
        <v>43351</v>
      </c>
      <c r="B20530" t="s">
        <v>352</v>
      </c>
      <c r="C20530" t="s">
        <v>138</v>
      </c>
      <c r="D20530" t="s">
        <v>36</v>
      </c>
      <c r="E20530" t="s">
        <v>36</v>
      </c>
      <c r="F20530">
        <v>117</v>
      </c>
      <c r="G20530">
        <v>76</v>
      </c>
      <c r="H20530">
        <v>1166</v>
      </c>
      <c r="I20530">
        <v>1315</v>
      </c>
      <c r="J20530">
        <v>1</v>
      </c>
      <c r="K20530">
        <v>1</v>
      </c>
      <c r="L20530" t="s">
        <v>62</v>
      </c>
      <c r="M20530" t="s">
        <v>371</v>
      </c>
      <c r="N20530" t="s">
        <v>352</v>
      </c>
      <c r="O20530" t="s">
        <v>22</v>
      </c>
      <c r="P20530" t="s">
        <v>23</v>
      </c>
      <c r="Q20530" t="s">
        <v>30</v>
      </c>
    </row>
    <row r="20531" spans="1:17" x14ac:dyDescent="0.2">
      <c r="A20531" s="2">
        <v>43351</v>
      </c>
      <c r="B20531" t="s">
        <v>208</v>
      </c>
      <c r="C20531" t="s">
        <v>211</v>
      </c>
      <c r="D20531" t="s">
        <v>36</v>
      </c>
      <c r="E20531" t="s">
        <v>36</v>
      </c>
      <c r="F20531">
        <v>82</v>
      </c>
      <c r="G20531">
        <v>140</v>
      </c>
      <c r="H20531">
        <v>1296</v>
      </c>
      <c r="I20531">
        <v>1084</v>
      </c>
      <c r="J20531">
        <v>0</v>
      </c>
      <c r="K20531">
        <v>0</v>
      </c>
      <c r="L20531" t="s">
        <v>62</v>
      </c>
      <c r="M20531" t="s">
        <v>1771</v>
      </c>
      <c r="N20531" t="s">
        <v>208</v>
      </c>
      <c r="O20531" t="s">
        <v>22</v>
      </c>
      <c r="P20531" t="s">
        <v>23</v>
      </c>
      <c r="Q20531" t="s">
        <v>30</v>
      </c>
    </row>
    <row r="20532" spans="1:17" x14ac:dyDescent="0.2">
      <c r="A20532" s="2">
        <v>43351</v>
      </c>
      <c r="B20532" t="s">
        <v>463</v>
      </c>
      <c r="C20532" t="s">
        <v>979</v>
      </c>
      <c r="D20532" t="s">
        <v>115</v>
      </c>
      <c r="E20532" t="s">
        <v>115</v>
      </c>
      <c r="F20532">
        <v>201</v>
      </c>
      <c r="G20532">
        <v>183</v>
      </c>
      <c r="H20532">
        <v>884</v>
      </c>
      <c r="I20532">
        <v>932</v>
      </c>
      <c r="J20532">
        <v>3</v>
      </c>
      <c r="K20532">
        <v>0</v>
      </c>
      <c r="L20532" t="s">
        <v>460</v>
      </c>
      <c r="M20532" t="s">
        <v>214</v>
      </c>
      <c r="N20532" t="s">
        <v>212</v>
      </c>
      <c r="O20532" t="s">
        <v>122</v>
      </c>
      <c r="P20532" t="s">
        <v>23</v>
      </c>
      <c r="Q20532" t="s">
        <v>24</v>
      </c>
    </row>
    <row r="20533" spans="1:17" x14ac:dyDescent="0.2">
      <c r="A20533" s="2">
        <v>43351</v>
      </c>
      <c r="B20533" t="s">
        <v>212</v>
      </c>
      <c r="C20533" t="s">
        <v>459</v>
      </c>
      <c r="D20533" t="s">
        <v>115</v>
      </c>
      <c r="E20533" t="s">
        <v>115</v>
      </c>
      <c r="F20533">
        <v>194</v>
      </c>
      <c r="G20533">
        <v>161</v>
      </c>
      <c r="H20533">
        <v>904</v>
      </c>
      <c r="I20533">
        <v>1004</v>
      </c>
      <c r="J20533">
        <v>0</v>
      </c>
      <c r="K20533">
        <v>2</v>
      </c>
      <c r="L20533" t="s">
        <v>460</v>
      </c>
      <c r="M20533" t="s">
        <v>214</v>
      </c>
      <c r="N20533" t="s">
        <v>212</v>
      </c>
      <c r="O20533" t="s">
        <v>22</v>
      </c>
      <c r="P20533" t="s">
        <v>23</v>
      </c>
      <c r="Q20533" t="s">
        <v>41</v>
      </c>
    </row>
    <row r="20534" spans="1:17" x14ac:dyDescent="0.2">
      <c r="A20534" s="2">
        <v>43351</v>
      </c>
      <c r="B20534" t="s">
        <v>512</v>
      </c>
      <c r="C20534" t="s">
        <v>532</v>
      </c>
      <c r="D20534" t="s">
        <v>27</v>
      </c>
      <c r="E20534" t="s">
        <v>27</v>
      </c>
      <c r="F20534">
        <v>173</v>
      </c>
      <c r="G20534">
        <v>132</v>
      </c>
      <c r="H20534">
        <v>960</v>
      </c>
      <c r="I20534">
        <v>1116</v>
      </c>
      <c r="J20534">
        <v>0</v>
      </c>
      <c r="K20534">
        <v>2</v>
      </c>
      <c r="L20534" t="s">
        <v>1768</v>
      </c>
      <c r="M20534" t="s">
        <v>632</v>
      </c>
      <c r="N20534" t="s">
        <v>512</v>
      </c>
      <c r="O20534" t="s">
        <v>22</v>
      </c>
      <c r="P20534" t="s">
        <v>23</v>
      </c>
      <c r="Q20534" t="s">
        <v>41</v>
      </c>
    </row>
    <row r="20535" spans="1:17" x14ac:dyDescent="0.2">
      <c r="A20535" s="2">
        <v>43351</v>
      </c>
      <c r="B20535" t="s">
        <v>454</v>
      </c>
      <c r="C20535" t="s">
        <v>904</v>
      </c>
      <c r="D20535" t="s">
        <v>27</v>
      </c>
      <c r="E20535" t="s">
        <v>27</v>
      </c>
      <c r="F20535">
        <v>181</v>
      </c>
      <c r="G20535">
        <v>206</v>
      </c>
      <c r="H20535">
        <v>940</v>
      </c>
      <c r="I20535">
        <v>868</v>
      </c>
      <c r="J20535">
        <v>11</v>
      </c>
      <c r="K20535">
        <v>0</v>
      </c>
      <c r="L20535" t="s">
        <v>1768</v>
      </c>
      <c r="M20535" t="s">
        <v>900</v>
      </c>
      <c r="N20535" t="s">
        <v>454</v>
      </c>
      <c r="O20535" t="s">
        <v>22</v>
      </c>
      <c r="P20535" t="s">
        <v>23</v>
      </c>
      <c r="Q20535" t="s">
        <v>24</v>
      </c>
    </row>
    <row r="20536" spans="1:17" x14ac:dyDescent="0.2">
      <c r="A20536" s="2">
        <v>43351</v>
      </c>
      <c r="B20536" t="s">
        <v>901</v>
      </c>
      <c r="C20536" t="s">
        <v>210</v>
      </c>
      <c r="D20536" t="s">
        <v>27</v>
      </c>
      <c r="E20536" t="s">
        <v>27</v>
      </c>
      <c r="F20536">
        <v>204</v>
      </c>
      <c r="G20536">
        <v>72</v>
      </c>
      <c r="H20536">
        <v>872</v>
      </c>
      <c r="I20536">
        <v>1332</v>
      </c>
      <c r="J20536">
        <v>1</v>
      </c>
      <c r="K20536">
        <v>2</v>
      </c>
      <c r="L20536" t="s">
        <v>1768</v>
      </c>
      <c r="M20536" t="s">
        <v>1128</v>
      </c>
      <c r="N20536" t="s">
        <v>901</v>
      </c>
      <c r="O20536" t="s">
        <v>22</v>
      </c>
      <c r="P20536" t="s">
        <v>23</v>
      </c>
      <c r="Q20536" t="s">
        <v>41</v>
      </c>
    </row>
    <row r="20537" spans="1:17" x14ac:dyDescent="0.2">
      <c r="A20537" s="2">
        <v>43352</v>
      </c>
      <c r="B20537" t="s">
        <v>67</v>
      </c>
      <c r="C20537" t="s">
        <v>126</v>
      </c>
      <c r="D20537" t="s">
        <v>50</v>
      </c>
      <c r="E20537" t="s">
        <v>50</v>
      </c>
      <c r="F20537">
        <v>1</v>
      </c>
      <c r="G20537">
        <v>17</v>
      </c>
      <c r="H20537">
        <v>1726</v>
      </c>
      <c r="I20537">
        <v>1540</v>
      </c>
      <c r="J20537">
        <v>2</v>
      </c>
      <c r="K20537">
        <v>1</v>
      </c>
      <c r="L20537" t="s">
        <v>1764</v>
      </c>
      <c r="M20537" t="s">
        <v>154</v>
      </c>
      <c r="N20537" t="s">
        <v>67</v>
      </c>
      <c r="O20537" t="s">
        <v>22</v>
      </c>
      <c r="P20537" t="s">
        <v>23</v>
      </c>
      <c r="Q20537" t="s">
        <v>24</v>
      </c>
    </row>
    <row r="20538" spans="1:17" x14ac:dyDescent="0.2">
      <c r="A20538" s="2">
        <v>43352</v>
      </c>
      <c r="B20538" t="s">
        <v>168</v>
      </c>
      <c r="C20538" t="s">
        <v>244</v>
      </c>
      <c r="D20538" t="s">
        <v>50</v>
      </c>
      <c r="E20538" t="s">
        <v>50</v>
      </c>
      <c r="F20538">
        <v>35</v>
      </c>
      <c r="G20538">
        <v>26</v>
      </c>
      <c r="H20538">
        <v>1468</v>
      </c>
      <c r="I20538">
        <v>1493</v>
      </c>
      <c r="J20538">
        <v>1</v>
      </c>
      <c r="K20538">
        <v>0</v>
      </c>
      <c r="L20538" t="s">
        <v>1764</v>
      </c>
      <c r="M20538" t="s">
        <v>1008</v>
      </c>
      <c r="N20538" t="s">
        <v>168</v>
      </c>
      <c r="O20538" t="s">
        <v>22</v>
      </c>
      <c r="P20538" t="s">
        <v>23</v>
      </c>
      <c r="Q20538" t="s">
        <v>24</v>
      </c>
    </row>
    <row r="20539" spans="1:17" x14ac:dyDescent="0.2">
      <c r="A20539" s="2">
        <v>43352</v>
      </c>
      <c r="B20539" t="s">
        <v>72</v>
      </c>
      <c r="C20539" t="s">
        <v>161</v>
      </c>
      <c r="D20539" t="s">
        <v>50</v>
      </c>
      <c r="E20539" t="s">
        <v>50</v>
      </c>
      <c r="F20539">
        <v>9</v>
      </c>
      <c r="G20539">
        <v>19</v>
      </c>
      <c r="H20539">
        <v>1580</v>
      </c>
      <c r="I20539">
        <v>1536</v>
      </c>
      <c r="J20539">
        <v>2</v>
      </c>
      <c r="K20539">
        <v>0</v>
      </c>
      <c r="L20539" t="s">
        <v>1764</v>
      </c>
      <c r="M20539" t="s">
        <v>1216</v>
      </c>
      <c r="N20539" t="s">
        <v>72</v>
      </c>
      <c r="O20539" t="s">
        <v>22</v>
      </c>
      <c r="P20539" t="s">
        <v>23</v>
      </c>
      <c r="Q20539" t="s">
        <v>24</v>
      </c>
    </row>
    <row r="20540" spans="1:17" x14ac:dyDescent="0.2">
      <c r="A20540" s="2">
        <v>43352</v>
      </c>
      <c r="B20540" t="s">
        <v>87</v>
      </c>
      <c r="C20540" t="s">
        <v>49</v>
      </c>
      <c r="D20540" t="s">
        <v>50</v>
      </c>
      <c r="E20540" t="s">
        <v>50</v>
      </c>
      <c r="F20540">
        <v>47</v>
      </c>
      <c r="G20540">
        <v>53</v>
      </c>
      <c r="H20540">
        <v>1416</v>
      </c>
      <c r="I20540">
        <v>1406</v>
      </c>
      <c r="J20540">
        <v>1</v>
      </c>
      <c r="K20540">
        <v>0</v>
      </c>
      <c r="L20540" t="s">
        <v>1764</v>
      </c>
      <c r="M20540" t="s">
        <v>88</v>
      </c>
      <c r="N20540" t="s">
        <v>87</v>
      </c>
      <c r="O20540" t="s">
        <v>22</v>
      </c>
      <c r="P20540" t="s">
        <v>23</v>
      </c>
      <c r="Q20540" t="s">
        <v>24</v>
      </c>
    </row>
    <row r="20541" spans="1:17" x14ac:dyDescent="0.2">
      <c r="A20541" s="2">
        <v>43352</v>
      </c>
      <c r="B20541" t="s">
        <v>145</v>
      </c>
      <c r="C20541" t="s">
        <v>249</v>
      </c>
      <c r="D20541" t="s">
        <v>50</v>
      </c>
      <c r="E20541" t="s">
        <v>50</v>
      </c>
      <c r="F20541">
        <v>87</v>
      </c>
      <c r="G20541">
        <v>55</v>
      </c>
      <c r="H20541">
        <v>1280</v>
      </c>
      <c r="I20541">
        <v>1392</v>
      </c>
      <c r="J20541">
        <v>2</v>
      </c>
      <c r="K20541">
        <v>1</v>
      </c>
      <c r="L20541" t="s">
        <v>1764</v>
      </c>
      <c r="M20541" t="s">
        <v>435</v>
      </c>
      <c r="N20541" t="s">
        <v>145</v>
      </c>
      <c r="O20541" t="s">
        <v>22</v>
      </c>
      <c r="P20541" t="s">
        <v>23</v>
      </c>
      <c r="Q20541" t="s">
        <v>24</v>
      </c>
    </row>
    <row r="20542" spans="1:17" x14ac:dyDescent="0.2">
      <c r="A20542" s="2">
        <v>43352</v>
      </c>
      <c r="B20542" t="s">
        <v>345</v>
      </c>
      <c r="C20542" t="s">
        <v>101</v>
      </c>
      <c r="D20542" t="s">
        <v>50</v>
      </c>
      <c r="E20542" t="s">
        <v>50</v>
      </c>
      <c r="F20542">
        <v>96</v>
      </c>
      <c r="G20542">
        <v>129</v>
      </c>
      <c r="H20542">
        <v>1242</v>
      </c>
      <c r="I20542">
        <v>1122</v>
      </c>
      <c r="J20542">
        <v>1</v>
      </c>
      <c r="K20542">
        <v>0</v>
      </c>
      <c r="L20542" t="s">
        <v>1764</v>
      </c>
      <c r="M20542" t="s">
        <v>360</v>
      </c>
      <c r="N20542" t="s">
        <v>345</v>
      </c>
      <c r="O20542" t="s">
        <v>22</v>
      </c>
      <c r="P20542" t="s">
        <v>23</v>
      </c>
      <c r="Q20542" t="s">
        <v>24</v>
      </c>
    </row>
    <row r="20543" spans="1:17" x14ac:dyDescent="0.2">
      <c r="A20543" s="2">
        <v>43352</v>
      </c>
      <c r="B20543" t="s">
        <v>328</v>
      </c>
      <c r="C20543" t="s">
        <v>286</v>
      </c>
      <c r="D20543" t="s">
        <v>50</v>
      </c>
      <c r="E20543" t="s">
        <v>50</v>
      </c>
      <c r="F20543">
        <v>70</v>
      </c>
      <c r="G20543">
        <v>100</v>
      </c>
      <c r="H20543">
        <v>1336</v>
      </c>
      <c r="I20543">
        <v>1227</v>
      </c>
      <c r="J20543">
        <v>2</v>
      </c>
      <c r="K20543">
        <v>0</v>
      </c>
      <c r="L20543" t="s">
        <v>1764</v>
      </c>
      <c r="M20543" t="s">
        <v>329</v>
      </c>
      <c r="N20543" t="s">
        <v>328</v>
      </c>
      <c r="O20543" t="s">
        <v>22</v>
      </c>
      <c r="P20543" t="s">
        <v>23</v>
      </c>
      <c r="Q20543" t="s">
        <v>24</v>
      </c>
    </row>
    <row r="20544" spans="1:17" x14ac:dyDescent="0.2">
      <c r="A20544" s="2">
        <v>43352</v>
      </c>
      <c r="B20544" t="s">
        <v>174</v>
      </c>
      <c r="C20544" t="s">
        <v>1693</v>
      </c>
      <c r="D20544" t="s">
        <v>50</v>
      </c>
      <c r="E20544" t="s">
        <v>50</v>
      </c>
      <c r="F20544">
        <v>180</v>
      </c>
      <c r="G20544">
        <v>195</v>
      </c>
      <c r="H20544">
        <v>944</v>
      </c>
      <c r="I20544">
        <v>900</v>
      </c>
      <c r="J20544">
        <v>2</v>
      </c>
      <c r="K20544">
        <v>0</v>
      </c>
      <c r="L20544" t="s">
        <v>1764</v>
      </c>
      <c r="M20544" t="s">
        <v>820</v>
      </c>
      <c r="N20544" t="s">
        <v>174</v>
      </c>
      <c r="O20544" t="s">
        <v>22</v>
      </c>
      <c r="P20544" t="s">
        <v>23</v>
      </c>
      <c r="Q20544" t="s">
        <v>24</v>
      </c>
    </row>
    <row r="20545" spans="1:17" x14ac:dyDescent="0.2">
      <c r="A20545" s="2">
        <v>43352</v>
      </c>
      <c r="B20545" t="s">
        <v>129</v>
      </c>
      <c r="C20545" t="s">
        <v>42</v>
      </c>
      <c r="D20545" t="s">
        <v>50</v>
      </c>
      <c r="E20545" t="s">
        <v>19</v>
      </c>
      <c r="F20545">
        <v>15</v>
      </c>
      <c r="G20545">
        <v>20</v>
      </c>
      <c r="H20545">
        <v>1561</v>
      </c>
      <c r="I20545">
        <v>1535</v>
      </c>
      <c r="J20545">
        <v>2</v>
      </c>
      <c r="K20545">
        <v>1</v>
      </c>
      <c r="L20545" t="s">
        <v>28</v>
      </c>
      <c r="M20545" t="s">
        <v>1474</v>
      </c>
      <c r="N20545" t="s">
        <v>129</v>
      </c>
      <c r="O20545" t="s">
        <v>22</v>
      </c>
      <c r="P20545" t="s">
        <v>23</v>
      </c>
      <c r="Q20545" t="s">
        <v>24</v>
      </c>
    </row>
    <row r="20546" spans="1:17" x14ac:dyDescent="0.2">
      <c r="A20546" s="2">
        <v>43352</v>
      </c>
      <c r="B20546" t="s">
        <v>464</v>
      </c>
      <c r="C20546" t="s">
        <v>239</v>
      </c>
      <c r="D20546" t="s">
        <v>115</v>
      </c>
      <c r="E20546" t="s">
        <v>115</v>
      </c>
      <c r="F20546">
        <v>79</v>
      </c>
      <c r="G20546">
        <v>84</v>
      </c>
      <c r="H20546">
        <v>1304</v>
      </c>
      <c r="I20546">
        <v>1288</v>
      </c>
      <c r="J20546">
        <v>0</v>
      </c>
      <c r="K20546">
        <v>0</v>
      </c>
      <c r="L20546" t="s">
        <v>28</v>
      </c>
      <c r="M20546" t="s">
        <v>640</v>
      </c>
      <c r="N20546" t="s">
        <v>177</v>
      </c>
      <c r="O20546" t="s">
        <v>122</v>
      </c>
      <c r="P20546" t="s">
        <v>23</v>
      </c>
      <c r="Q20546" t="s">
        <v>30</v>
      </c>
    </row>
    <row r="20547" spans="1:17" x14ac:dyDescent="0.2">
      <c r="A20547" s="2">
        <v>43352</v>
      </c>
      <c r="B20547" t="s">
        <v>61</v>
      </c>
      <c r="C20547" t="s">
        <v>45</v>
      </c>
      <c r="D20547" t="s">
        <v>36</v>
      </c>
      <c r="E20547" t="s">
        <v>36</v>
      </c>
      <c r="F20547">
        <v>83</v>
      </c>
      <c r="G20547">
        <v>118</v>
      </c>
      <c r="H20547">
        <v>1292</v>
      </c>
      <c r="I20547">
        <v>1164</v>
      </c>
      <c r="J20547">
        <v>1</v>
      </c>
      <c r="K20547">
        <v>1</v>
      </c>
      <c r="L20547" t="s">
        <v>62</v>
      </c>
      <c r="M20547" t="s">
        <v>429</v>
      </c>
      <c r="N20547" t="s">
        <v>61</v>
      </c>
      <c r="O20547" t="s">
        <v>22</v>
      </c>
      <c r="P20547" t="s">
        <v>23</v>
      </c>
      <c r="Q20547" t="s">
        <v>30</v>
      </c>
    </row>
    <row r="20548" spans="1:17" x14ac:dyDescent="0.2">
      <c r="A20548" s="2">
        <v>43352</v>
      </c>
      <c r="B20548" t="s">
        <v>617</v>
      </c>
      <c r="C20548" t="s">
        <v>136</v>
      </c>
      <c r="D20548" t="s">
        <v>36</v>
      </c>
      <c r="E20548" t="s">
        <v>36</v>
      </c>
      <c r="F20548">
        <v>136</v>
      </c>
      <c r="G20548">
        <v>67</v>
      </c>
      <c r="H20548">
        <v>1100</v>
      </c>
      <c r="I20548">
        <v>1344</v>
      </c>
      <c r="J20548">
        <v>1</v>
      </c>
      <c r="K20548">
        <v>2</v>
      </c>
      <c r="L20548" t="s">
        <v>62</v>
      </c>
      <c r="M20548" t="s">
        <v>618</v>
      </c>
      <c r="N20548" t="s">
        <v>617</v>
      </c>
      <c r="O20548" t="s">
        <v>22</v>
      </c>
      <c r="P20548" t="s">
        <v>23</v>
      </c>
      <c r="Q20548" t="s">
        <v>41</v>
      </c>
    </row>
    <row r="20549" spans="1:17" x14ac:dyDescent="0.2">
      <c r="A20549" s="2">
        <v>43352</v>
      </c>
      <c r="B20549" t="s">
        <v>388</v>
      </c>
      <c r="C20549" t="s">
        <v>629</v>
      </c>
      <c r="D20549" t="s">
        <v>115</v>
      </c>
      <c r="E20549" t="s">
        <v>36</v>
      </c>
      <c r="F20549">
        <v>96</v>
      </c>
      <c r="G20549">
        <v>150</v>
      </c>
      <c r="H20549">
        <v>1242</v>
      </c>
      <c r="I20549">
        <v>1048</v>
      </c>
      <c r="J20549">
        <v>2</v>
      </c>
      <c r="K20549">
        <v>0</v>
      </c>
      <c r="L20549" t="s">
        <v>460</v>
      </c>
      <c r="M20549" t="s">
        <v>214</v>
      </c>
      <c r="N20549" t="s">
        <v>212</v>
      </c>
      <c r="O20549" t="s">
        <v>122</v>
      </c>
      <c r="P20549" t="s">
        <v>23</v>
      </c>
      <c r="Q20549" t="s">
        <v>24</v>
      </c>
    </row>
    <row r="20550" spans="1:17" x14ac:dyDescent="0.2">
      <c r="A20550" s="2">
        <v>43352</v>
      </c>
      <c r="B20550" t="s">
        <v>892</v>
      </c>
      <c r="C20550" t="s">
        <v>56</v>
      </c>
      <c r="D20550" t="s">
        <v>27</v>
      </c>
      <c r="E20550" t="s">
        <v>27</v>
      </c>
      <c r="F20550">
        <v>199</v>
      </c>
      <c r="G20550">
        <v>79</v>
      </c>
      <c r="H20550">
        <v>892</v>
      </c>
      <c r="I20550">
        <v>1304</v>
      </c>
      <c r="J20550">
        <v>0</v>
      </c>
      <c r="K20550">
        <v>8</v>
      </c>
      <c r="L20550" t="s">
        <v>1768</v>
      </c>
      <c r="M20550" t="s">
        <v>1772</v>
      </c>
      <c r="N20550" t="s">
        <v>77</v>
      </c>
      <c r="O20550" t="s">
        <v>122</v>
      </c>
      <c r="P20550" t="s">
        <v>23</v>
      </c>
      <c r="Q20550" t="s">
        <v>41</v>
      </c>
    </row>
    <row r="20551" spans="1:17" x14ac:dyDescent="0.2">
      <c r="A20551" s="2">
        <v>43352</v>
      </c>
      <c r="B20551" t="s">
        <v>586</v>
      </c>
      <c r="C20551" t="s">
        <v>700</v>
      </c>
      <c r="D20551" t="s">
        <v>27</v>
      </c>
      <c r="E20551" t="s">
        <v>27</v>
      </c>
      <c r="F20551">
        <v>188</v>
      </c>
      <c r="G20551">
        <v>178</v>
      </c>
      <c r="H20551">
        <v>916</v>
      </c>
      <c r="I20551">
        <v>948</v>
      </c>
      <c r="J20551">
        <v>3</v>
      </c>
      <c r="K20551">
        <v>1</v>
      </c>
      <c r="L20551" t="s">
        <v>1768</v>
      </c>
      <c r="M20551" t="s">
        <v>849</v>
      </c>
      <c r="N20551" t="s">
        <v>850</v>
      </c>
      <c r="O20551" t="s">
        <v>122</v>
      </c>
      <c r="P20551" t="s">
        <v>23</v>
      </c>
      <c r="Q20551" t="s">
        <v>24</v>
      </c>
    </row>
    <row r="20552" spans="1:17" x14ac:dyDescent="0.2">
      <c r="A20552" s="2">
        <v>43352</v>
      </c>
      <c r="B20552" t="s">
        <v>185</v>
      </c>
      <c r="C20552" t="s">
        <v>188</v>
      </c>
      <c r="D20552" t="s">
        <v>27</v>
      </c>
      <c r="E20552" t="s">
        <v>27</v>
      </c>
      <c r="F20552">
        <v>54</v>
      </c>
      <c r="G20552">
        <v>202</v>
      </c>
      <c r="H20552">
        <v>1400</v>
      </c>
      <c r="I20552">
        <v>880</v>
      </c>
      <c r="J20552">
        <v>4</v>
      </c>
      <c r="K20552">
        <v>0</v>
      </c>
      <c r="L20552" t="s">
        <v>1768</v>
      </c>
      <c r="M20552" t="s">
        <v>412</v>
      </c>
      <c r="N20552" t="s">
        <v>185</v>
      </c>
      <c r="O20552" t="s">
        <v>22</v>
      </c>
      <c r="P20552" t="s">
        <v>23</v>
      </c>
      <c r="Q20552" t="s">
        <v>24</v>
      </c>
    </row>
    <row r="20553" spans="1:17" x14ac:dyDescent="0.2">
      <c r="A20553" s="2">
        <v>43352</v>
      </c>
      <c r="B20553" t="s">
        <v>453</v>
      </c>
      <c r="C20553" t="s">
        <v>229</v>
      </c>
      <c r="D20553" t="s">
        <v>27</v>
      </c>
      <c r="E20553" t="s">
        <v>27</v>
      </c>
      <c r="F20553">
        <v>135</v>
      </c>
      <c r="G20553">
        <v>173</v>
      </c>
      <c r="H20553">
        <v>1104</v>
      </c>
      <c r="I20553">
        <v>960</v>
      </c>
      <c r="J20553">
        <v>1</v>
      </c>
      <c r="K20553">
        <v>0</v>
      </c>
      <c r="L20553" t="s">
        <v>1768</v>
      </c>
      <c r="M20553" t="s">
        <v>482</v>
      </c>
      <c r="N20553" t="s">
        <v>453</v>
      </c>
      <c r="O20553" t="s">
        <v>22</v>
      </c>
      <c r="P20553" t="s">
        <v>23</v>
      </c>
      <c r="Q20553" t="s">
        <v>24</v>
      </c>
    </row>
    <row r="20554" spans="1:17" x14ac:dyDescent="0.2">
      <c r="A20554" s="2">
        <v>43353</v>
      </c>
      <c r="B20554" t="s">
        <v>82</v>
      </c>
      <c r="C20554" t="s">
        <v>119</v>
      </c>
      <c r="D20554" t="s">
        <v>50</v>
      </c>
      <c r="E20554" t="s">
        <v>50</v>
      </c>
      <c r="F20554">
        <v>7</v>
      </c>
      <c r="G20554">
        <v>21</v>
      </c>
      <c r="H20554">
        <v>1599</v>
      </c>
      <c r="I20554">
        <v>1532</v>
      </c>
      <c r="J20554">
        <v>1</v>
      </c>
      <c r="K20554">
        <v>0</v>
      </c>
      <c r="L20554" t="s">
        <v>1764</v>
      </c>
      <c r="M20554" t="s">
        <v>187</v>
      </c>
      <c r="N20554" t="s">
        <v>82</v>
      </c>
      <c r="O20554" t="s">
        <v>22</v>
      </c>
      <c r="P20554" t="s">
        <v>23</v>
      </c>
      <c r="Q20554" t="s">
        <v>24</v>
      </c>
    </row>
    <row r="20555" spans="1:17" x14ac:dyDescent="0.2">
      <c r="A20555" s="2">
        <v>43353</v>
      </c>
      <c r="B20555" t="s">
        <v>52</v>
      </c>
      <c r="C20555" t="s">
        <v>180</v>
      </c>
      <c r="D20555" t="s">
        <v>50</v>
      </c>
      <c r="E20555" t="s">
        <v>50</v>
      </c>
      <c r="F20555">
        <v>13</v>
      </c>
      <c r="G20555">
        <v>38</v>
      </c>
      <c r="H20555">
        <v>1565</v>
      </c>
      <c r="I20555">
        <v>1455</v>
      </c>
      <c r="J20555">
        <v>2</v>
      </c>
      <c r="K20555">
        <v>3</v>
      </c>
      <c r="L20555" t="s">
        <v>1764</v>
      </c>
      <c r="M20555" t="s">
        <v>1773</v>
      </c>
      <c r="N20555" t="s">
        <v>52</v>
      </c>
      <c r="O20555" t="s">
        <v>22</v>
      </c>
      <c r="P20555" t="s">
        <v>23</v>
      </c>
      <c r="Q20555" t="s">
        <v>41</v>
      </c>
    </row>
    <row r="20556" spans="1:17" x14ac:dyDescent="0.2">
      <c r="A20556" s="2">
        <v>43353</v>
      </c>
      <c r="B20556" t="s">
        <v>104</v>
      </c>
      <c r="C20556" t="s">
        <v>85</v>
      </c>
      <c r="D20556" t="s">
        <v>50</v>
      </c>
      <c r="E20556" t="s">
        <v>50</v>
      </c>
      <c r="F20556">
        <v>40</v>
      </c>
      <c r="G20556">
        <v>58</v>
      </c>
      <c r="H20556">
        <v>1444</v>
      </c>
      <c r="I20556">
        <v>1384</v>
      </c>
      <c r="J20556">
        <v>2</v>
      </c>
      <c r="K20556">
        <v>0</v>
      </c>
      <c r="L20556" t="s">
        <v>1764</v>
      </c>
      <c r="M20556" t="s">
        <v>273</v>
      </c>
      <c r="N20556" t="s">
        <v>104</v>
      </c>
      <c r="O20556" t="s">
        <v>22</v>
      </c>
      <c r="P20556" t="s">
        <v>23</v>
      </c>
      <c r="Q20556" t="s">
        <v>24</v>
      </c>
    </row>
    <row r="20557" spans="1:17" x14ac:dyDescent="0.2">
      <c r="A20557" s="2">
        <v>43353</v>
      </c>
      <c r="B20557" t="s">
        <v>1279</v>
      </c>
      <c r="C20557" t="s">
        <v>73</v>
      </c>
      <c r="D20557" t="s">
        <v>50</v>
      </c>
      <c r="E20557" t="s">
        <v>50</v>
      </c>
      <c r="F20557">
        <v>41</v>
      </c>
      <c r="G20557">
        <v>127</v>
      </c>
      <c r="H20557">
        <v>1440</v>
      </c>
      <c r="I20557">
        <v>1130</v>
      </c>
      <c r="J20557">
        <v>2</v>
      </c>
      <c r="K20557">
        <v>0</v>
      </c>
      <c r="L20557" t="s">
        <v>1764</v>
      </c>
      <c r="M20557" t="s">
        <v>1280</v>
      </c>
      <c r="N20557" t="s">
        <v>1279</v>
      </c>
      <c r="O20557" t="s">
        <v>22</v>
      </c>
      <c r="P20557" t="s">
        <v>23</v>
      </c>
      <c r="Q20557" t="s">
        <v>24</v>
      </c>
    </row>
    <row r="20558" spans="1:17" x14ac:dyDescent="0.2">
      <c r="A20558" s="2">
        <v>43353</v>
      </c>
      <c r="B20558" t="s">
        <v>1204</v>
      </c>
      <c r="C20558" t="s">
        <v>92</v>
      </c>
      <c r="D20558" t="s">
        <v>50</v>
      </c>
      <c r="E20558" t="s">
        <v>50</v>
      </c>
      <c r="F20558">
        <v>36</v>
      </c>
      <c r="G20558">
        <v>28</v>
      </c>
      <c r="H20558">
        <v>1459</v>
      </c>
      <c r="I20558">
        <v>1490</v>
      </c>
      <c r="J20558">
        <v>2</v>
      </c>
      <c r="K20558">
        <v>2</v>
      </c>
      <c r="L20558" t="s">
        <v>1764</v>
      </c>
      <c r="M20558" t="s">
        <v>1219</v>
      </c>
      <c r="N20558" t="s">
        <v>1204</v>
      </c>
      <c r="O20558" t="s">
        <v>22</v>
      </c>
      <c r="P20558" t="s">
        <v>23</v>
      </c>
      <c r="Q20558" t="s">
        <v>30</v>
      </c>
    </row>
    <row r="20559" spans="1:17" x14ac:dyDescent="0.2">
      <c r="A20559" s="2">
        <v>43353</v>
      </c>
      <c r="B20559" t="s">
        <v>737</v>
      </c>
      <c r="C20559" t="s">
        <v>560</v>
      </c>
      <c r="D20559" t="s">
        <v>50</v>
      </c>
      <c r="E20559" t="s">
        <v>50</v>
      </c>
      <c r="F20559">
        <v>130</v>
      </c>
      <c r="G20559">
        <v>116</v>
      </c>
      <c r="H20559">
        <v>1120</v>
      </c>
      <c r="I20559">
        <v>1167</v>
      </c>
      <c r="J20559">
        <v>1</v>
      </c>
      <c r="K20559">
        <v>1</v>
      </c>
      <c r="L20559" t="s">
        <v>1764</v>
      </c>
      <c r="M20559" t="s">
        <v>1774</v>
      </c>
      <c r="N20559" t="s">
        <v>737</v>
      </c>
      <c r="O20559" t="s">
        <v>22</v>
      </c>
      <c r="P20559" t="s">
        <v>23</v>
      </c>
      <c r="Q20559" t="s">
        <v>30</v>
      </c>
    </row>
    <row r="20560" spans="1:17" x14ac:dyDescent="0.2">
      <c r="A20560" s="2">
        <v>43353</v>
      </c>
      <c r="B20560" t="s">
        <v>1692</v>
      </c>
      <c r="C20560" t="s">
        <v>48</v>
      </c>
      <c r="D20560" t="s">
        <v>50</v>
      </c>
      <c r="E20560" t="s">
        <v>50</v>
      </c>
      <c r="F20560">
        <v>141</v>
      </c>
      <c r="G20560">
        <v>90</v>
      </c>
      <c r="H20560">
        <v>1080</v>
      </c>
      <c r="I20560">
        <v>1268</v>
      </c>
      <c r="J20560">
        <v>2</v>
      </c>
      <c r="K20560">
        <v>0</v>
      </c>
      <c r="L20560" t="s">
        <v>1764</v>
      </c>
      <c r="M20560" t="s">
        <v>1775</v>
      </c>
      <c r="N20560" t="s">
        <v>1692</v>
      </c>
      <c r="O20560" t="s">
        <v>22</v>
      </c>
      <c r="P20560" t="s">
        <v>23</v>
      </c>
      <c r="Q20560" t="s">
        <v>24</v>
      </c>
    </row>
    <row r="20561" spans="1:17" x14ac:dyDescent="0.2">
      <c r="A20561" s="2">
        <v>43353</v>
      </c>
      <c r="B20561" t="s">
        <v>184</v>
      </c>
      <c r="C20561" t="s">
        <v>386</v>
      </c>
      <c r="D20561" t="s">
        <v>50</v>
      </c>
      <c r="E20561" t="s">
        <v>50</v>
      </c>
      <c r="F20561">
        <v>184</v>
      </c>
      <c r="G20561">
        <v>105</v>
      </c>
      <c r="H20561">
        <v>928</v>
      </c>
      <c r="I20561">
        <v>1207</v>
      </c>
      <c r="J20561">
        <v>1</v>
      </c>
      <c r="K20561">
        <v>1</v>
      </c>
      <c r="L20561" t="s">
        <v>1764</v>
      </c>
      <c r="M20561" t="s">
        <v>193</v>
      </c>
      <c r="N20561" t="s">
        <v>184</v>
      </c>
      <c r="O20561" t="s">
        <v>22</v>
      </c>
      <c r="P20561" t="s">
        <v>23</v>
      </c>
      <c r="Q20561" t="s">
        <v>30</v>
      </c>
    </row>
    <row r="20562" spans="1:17" x14ac:dyDescent="0.2">
      <c r="A20562" s="2">
        <v>43353</v>
      </c>
      <c r="B20562" t="s">
        <v>402</v>
      </c>
      <c r="C20562" t="s">
        <v>182</v>
      </c>
      <c r="D20562" t="s">
        <v>115</v>
      </c>
      <c r="E20562" t="s">
        <v>115</v>
      </c>
      <c r="F20562">
        <v>113</v>
      </c>
      <c r="G20562">
        <v>75</v>
      </c>
      <c r="H20562">
        <v>1180</v>
      </c>
      <c r="I20562">
        <v>1320</v>
      </c>
      <c r="J20562">
        <v>0</v>
      </c>
      <c r="K20562">
        <v>0</v>
      </c>
      <c r="L20562" t="s">
        <v>28</v>
      </c>
      <c r="M20562" t="s">
        <v>1765</v>
      </c>
      <c r="N20562" t="s">
        <v>402</v>
      </c>
      <c r="O20562" t="s">
        <v>22</v>
      </c>
      <c r="P20562" t="s">
        <v>23</v>
      </c>
      <c r="Q20562" t="s">
        <v>30</v>
      </c>
    </row>
    <row r="20563" spans="1:17" x14ac:dyDescent="0.2">
      <c r="A20563" s="2">
        <v>43353</v>
      </c>
      <c r="B20563" t="s">
        <v>648</v>
      </c>
      <c r="C20563" t="s">
        <v>391</v>
      </c>
      <c r="D20563" t="s">
        <v>115</v>
      </c>
      <c r="E20563" t="s">
        <v>115</v>
      </c>
      <c r="F20563">
        <v>166</v>
      </c>
      <c r="G20563">
        <v>171</v>
      </c>
      <c r="H20563">
        <v>984</v>
      </c>
      <c r="I20563">
        <v>971</v>
      </c>
      <c r="J20563">
        <v>1</v>
      </c>
      <c r="K20563">
        <v>3</v>
      </c>
      <c r="L20563" t="s">
        <v>28</v>
      </c>
      <c r="M20563" t="s">
        <v>717</v>
      </c>
      <c r="N20563" t="s">
        <v>648</v>
      </c>
      <c r="O20563" t="s">
        <v>22</v>
      </c>
      <c r="P20563" t="s">
        <v>23</v>
      </c>
      <c r="Q20563" t="s">
        <v>41</v>
      </c>
    </row>
    <row r="20564" spans="1:17" x14ac:dyDescent="0.2">
      <c r="A20564" s="2">
        <v>43353</v>
      </c>
      <c r="B20564" t="s">
        <v>301</v>
      </c>
      <c r="C20564" t="s">
        <v>164</v>
      </c>
      <c r="D20564" t="s">
        <v>115</v>
      </c>
      <c r="E20564" t="s">
        <v>115</v>
      </c>
      <c r="F20564">
        <v>159</v>
      </c>
      <c r="G20564">
        <v>89</v>
      </c>
      <c r="H20564">
        <v>1012</v>
      </c>
      <c r="I20564">
        <v>1274</v>
      </c>
      <c r="J20564">
        <v>2</v>
      </c>
      <c r="K20564">
        <v>2</v>
      </c>
      <c r="L20564" t="s">
        <v>28</v>
      </c>
      <c r="M20564" t="s">
        <v>1546</v>
      </c>
      <c r="N20564" t="s">
        <v>301</v>
      </c>
      <c r="O20564" t="s">
        <v>22</v>
      </c>
      <c r="P20564" t="s">
        <v>23</v>
      </c>
      <c r="Q20564" t="s">
        <v>30</v>
      </c>
    </row>
    <row r="20565" spans="1:17" x14ac:dyDescent="0.2">
      <c r="A20565" s="2">
        <v>43353</v>
      </c>
      <c r="B20565" t="s">
        <v>569</v>
      </c>
      <c r="C20565" t="s">
        <v>469</v>
      </c>
      <c r="D20565" t="s">
        <v>115</v>
      </c>
      <c r="E20565" t="s">
        <v>115</v>
      </c>
      <c r="F20565">
        <v>92</v>
      </c>
      <c r="G20565">
        <v>73</v>
      </c>
      <c r="H20565">
        <v>1260</v>
      </c>
      <c r="I20565">
        <v>1328</v>
      </c>
      <c r="J20565">
        <v>2</v>
      </c>
      <c r="K20565">
        <v>1</v>
      </c>
      <c r="L20565" t="s">
        <v>28</v>
      </c>
      <c r="M20565" t="s">
        <v>1109</v>
      </c>
      <c r="N20565" t="s">
        <v>569</v>
      </c>
      <c r="O20565" t="s">
        <v>22</v>
      </c>
      <c r="P20565" t="s">
        <v>23</v>
      </c>
      <c r="Q20565" t="s">
        <v>24</v>
      </c>
    </row>
    <row r="20566" spans="1:17" x14ac:dyDescent="0.2">
      <c r="A20566" s="2">
        <v>43353</v>
      </c>
      <c r="B20566" t="s">
        <v>95</v>
      </c>
      <c r="C20566" t="s">
        <v>293</v>
      </c>
      <c r="D20566" t="s">
        <v>50</v>
      </c>
      <c r="E20566" t="s">
        <v>50</v>
      </c>
      <c r="F20566">
        <v>49</v>
      </c>
      <c r="G20566">
        <v>44</v>
      </c>
      <c r="H20566">
        <v>1410</v>
      </c>
      <c r="I20566">
        <v>1430</v>
      </c>
      <c r="J20566">
        <v>5</v>
      </c>
      <c r="K20566">
        <v>1</v>
      </c>
      <c r="L20566" t="s">
        <v>28</v>
      </c>
      <c r="M20566" t="s">
        <v>1659</v>
      </c>
      <c r="N20566" t="s">
        <v>95</v>
      </c>
      <c r="O20566" t="s">
        <v>22</v>
      </c>
      <c r="P20566" t="s">
        <v>23</v>
      </c>
      <c r="Q20566" t="s">
        <v>24</v>
      </c>
    </row>
    <row r="20567" spans="1:17" x14ac:dyDescent="0.2">
      <c r="A20567" s="2">
        <v>43353</v>
      </c>
      <c r="B20567" t="s">
        <v>113</v>
      </c>
      <c r="C20567" t="s">
        <v>17</v>
      </c>
      <c r="D20567" t="s">
        <v>115</v>
      </c>
      <c r="E20567" t="s">
        <v>19</v>
      </c>
      <c r="F20567">
        <v>70</v>
      </c>
      <c r="G20567">
        <v>59</v>
      </c>
      <c r="H20567">
        <v>1336</v>
      </c>
      <c r="I20567">
        <v>1378</v>
      </c>
      <c r="J20567">
        <v>2</v>
      </c>
      <c r="K20567">
        <v>2</v>
      </c>
      <c r="L20567" t="s">
        <v>28</v>
      </c>
      <c r="M20567" t="s">
        <v>231</v>
      </c>
      <c r="N20567" t="s">
        <v>113</v>
      </c>
      <c r="O20567" t="s">
        <v>22</v>
      </c>
      <c r="P20567" t="s">
        <v>23</v>
      </c>
      <c r="Q20567" t="s">
        <v>30</v>
      </c>
    </row>
    <row r="20568" spans="1:17" x14ac:dyDescent="0.2">
      <c r="A20568" s="2">
        <v>43353</v>
      </c>
      <c r="B20568" t="s">
        <v>1491</v>
      </c>
      <c r="C20568" t="s">
        <v>222</v>
      </c>
      <c r="D20568" t="s">
        <v>27</v>
      </c>
      <c r="E20568" t="s">
        <v>27</v>
      </c>
      <c r="F20568">
        <v>81</v>
      </c>
      <c r="G20568">
        <v>168</v>
      </c>
      <c r="H20568">
        <v>1300</v>
      </c>
      <c r="I20568">
        <v>980</v>
      </c>
      <c r="J20568">
        <v>10</v>
      </c>
      <c r="K20568">
        <v>0</v>
      </c>
      <c r="L20568" t="s">
        <v>1768</v>
      </c>
      <c r="M20568" t="s">
        <v>849</v>
      </c>
      <c r="N20568" t="s">
        <v>1491</v>
      </c>
      <c r="O20568" t="s">
        <v>22</v>
      </c>
      <c r="P20568" t="s">
        <v>23</v>
      </c>
      <c r="Q20568" t="s">
        <v>24</v>
      </c>
    </row>
    <row r="20569" spans="1:17" x14ac:dyDescent="0.2">
      <c r="A20569" s="2">
        <v>43354</v>
      </c>
      <c r="B20569" t="s">
        <v>76</v>
      </c>
      <c r="C20569" t="s">
        <v>147</v>
      </c>
      <c r="D20569" t="s">
        <v>50</v>
      </c>
      <c r="E20569" t="s">
        <v>50</v>
      </c>
      <c r="F20569">
        <v>32</v>
      </c>
      <c r="G20569">
        <v>2</v>
      </c>
      <c r="H20569">
        <v>1471</v>
      </c>
      <c r="I20569">
        <v>1723</v>
      </c>
      <c r="J20569">
        <v>0</v>
      </c>
      <c r="K20569">
        <v>3</v>
      </c>
      <c r="L20569" t="s">
        <v>1764</v>
      </c>
      <c r="M20569" t="s">
        <v>78</v>
      </c>
      <c r="N20569" t="s">
        <v>76</v>
      </c>
      <c r="O20569" t="s">
        <v>22</v>
      </c>
      <c r="P20569" t="s">
        <v>23</v>
      </c>
      <c r="Q20569" t="s">
        <v>41</v>
      </c>
    </row>
    <row r="20570" spans="1:17" x14ac:dyDescent="0.2">
      <c r="A20570" s="2">
        <v>43354</v>
      </c>
      <c r="B20570" t="s">
        <v>106</v>
      </c>
      <c r="C20570" t="s">
        <v>274</v>
      </c>
      <c r="D20570" t="s">
        <v>50</v>
      </c>
      <c r="E20570" t="s">
        <v>50</v>
      </c>
      <c r="F20570">
        <v>9</v>
      </c>
      <c r="G20570">
        <v>4</v>
      </c>
      <c r="H20570">
        <v>1580</v>
      </c>
      <c r="I20570">
        <v>1643</v>
      </c>
      <c r="J20570">
        <v>6</v>
      </c>
      <c r="K20570">
        <v>0</v>
      </c>
      <c r="L20570" t="s">
        <v>1764</v>
      </c>
      <c r="M20570" t="s">
        <v>547</v>
      </c>
      <c r="N20570" t="s">
        <v>106</v>
      </c>
      <c r="O20570" t="s">
        <v>22</v>
      </c>
      <c r="P20570" t="s">
        <v>23</v>
      </c>
      <c r="Q20570" t="s">
        <v>24</v>
      </c>
    </row>
    <row r="20571" spans="1:17" x14ac:dyDescent="0.2">
      <c r="A20571" s="2">
        <v>43354</v>
      </c>
      <c r="B20571" t="s">
        <v>646</v>
      </c>
      <c r="C20571" t="s">
        <v>69</v>
      </c>
      <c r="D20571" t="s">
        <v>50</v>
      </c>
      <c r="E20571" t="s">
        <v>50</v>
      </c>
      <c r="F20571">
        <v>39</v>
      </c>
      <c r="G20571">
        <v>23</v>
      </c>
      <c r="H20571">
        <v>1452</v>
      </c>
      <c r="I20571">
        <v>1502</v>
      </c>
      <c r="J20571">
        <v>1</v>
      </c>
      <c r="K20571">
        <v>0</v>
      </c>
      <c r="L20571" t="s">
        <v>1764</v>
      </c>
      <c r="M20571" t="s">
        <v>909</v>
      </c>
      <c r="N20571" t="s">
        <v>646</v>
      </c>
      <c r="O20571" t="s">
        <v>22</v>
      </c>
      <c r="P20571" t="s">
        <v>23</v>
      </c>
      <c r="Q20571" t="s">
        <v>24</v>
      </c>
    </row>
    <row r="20572" spans="1:17" x14ac:dyDescent="0.2">
      <c r="A20572" s="2">
        <v>43354</v>
      </c>
      <c r="B20572" t="s">
        <v>94</v>
      </c>
      <c r="C20572" t="s">
        <v>153</v>
      </c>
      <c r="D20572" t="s">
        <v>50</v>
      </c>
      <c r="E20572" t="s">
        <v>50</v>
      </c>
      <c r="F20572">
        <v>51</v>
      </c>
      <c r="G20572">
        <v>42</v>
      </c>
      <c r="H20572">
        <v>1409</v>
      </c>
      <c r="I20572">
        <v>1436</v>
      </c>
      <c r="J20572">
        <v>2</v>
      </c>
      <c r="K20572">
        <v>1</v>
      </c>
      <c r="L20572" t="s">
        <v>1764</v>
      </c>
      <c r="M20572" t="s">
        <v>96</v>
      </c>
      <c r="N20572" t="s">
        <v>94</v>
      </c>
      <c r="O20572" t="s">
        <v>22</v>
      </c>
      <c r="P20572" t="s">
        <v>23</v>
      </c>
      <c r="Q20572" t="s">
        <v>24</v>
      </c>
    </row>
    <row r="20573" spans="1:17" x14ac:dyDescent="0.2">
      <c r="A20573" s="2">
        <v>43354</v>
      </c>
      <c r="B20573" t="s">
        <v>70</v>
      </c>
      <c r="C20573" t="s">
        <v>81</v>
      </c>
      <c r="D20573" t="s">
        <v>50</v>
      </c>
      <c r="E20573" t="s">
        <v>50</v>
      </c>
      <c r="F20573">
        <v>62</v>
      </c>
      <c r="G20573">
        <v>94</v>
      </c>
      <c r="H20573">
        <v>1364</v>
      </c>
      <c r="I20573">
        <v>1250</v>
      </c>
      <c r="J20573">
        <v>1</v>
      </c>
      <c r="K20573">
        <v>0</v>
      </c>
      <c r="L20573" t="s">
        <v>1764</v>
      </c>
      <c r="M20573" t="s">
        <v>1326</v>
      </c>
      <c r="N20573" t="s">
        <v>70</v>
      </c>
      <c r="O20573" t="s">
        <v>22</v>
      </c>
      <c r="P20573" t="s">
        <v>23</v>
      </c>
      <c r="Q20573" t="s">
        <v>24</v>
      </c>
    </row>
    <row r="20574" spans="1:17" x14ac:dyDescent="0.2">
      <c r="A20574" s="2">
        <v>43354</v>
      </c>
      <c r="B20574" t="s">
        <v>125</v>
      </c>
      <c r="C20574" t="s">
        <v>97</v>
      </c>
      <c r="D20574" t="s">
        <v>50</v>
      </c>
      <c r="E20574" t="s">
        <v>50</v>
      </c>
      <c r="F20574">
        <v>203</v>
      </c>
      <c r="G20574">
        <v>85</v>
      </c>
      <c r="H20574">
        <v>876</v>
      </c>
      <c r="I20574">
        <v>1286</v>
      </c>
      <c r="J20574">
        <v>0</v>
      </c>
      <c r="K20574">
        <v>3</v>
      </c>
      <c r="L20574" t="s">
        <v>1764</v>
      </c>
      <c r="M20574" t="s">
        <v>468</v>
      </c>
      <c r="N20574" t="s">
        <v>125</v>
      </c>
      <c r="O20574" t="s">
        <v>22</v>
      </c>
      <c r="P20574" t="s">
        <v>23</v>
      </c>
      <c r="Q20574" t="s">
        <v>41</v>
      </c>
    </row>
    <row r="20575" spans="1:17" x14ac:dyDescent="0.2">
      <c r="A20575" s="2">
        <v>43354</v>
      </c>
      <c r="B20575" t="s">
        <v>384</v>
      </c>
      <c r="C20575" t="s">
        <v>317</v>
      </c>
      <c r="D20575" t="s">
        <v>50</v>
      </c>
      <c r="E20575" t="s">
        <v>50</v>
      </c>
      <c r="F20575">
        <v>175</v>
      </c>
      <c r="G20575">
        <v>78</v>
      </c>
      <c r="H20575">
        <v>957</v>
      </c>
      <c r="I20575">
        <v>1306</v>
      </c>
      <c r="J20575">
        <v>0</v>
      </c>
      <c r="K20575">
        <v>0</v>
      </c>
      <c r="L20575" t="s">
        <v>1764</v>
      </c>
      <c r="M20575" t="s">
        <v>395</v>
      </c>
      <c r="N20575" t="s">
        <v>384</v>
      </c>
      <c r="O20575" t="s">
        <v>22</v>
      </c>
      <c r="P20575" t="s">
        <v>23</v>
      </c>
      <c r="Q20575" t="s">
        <v>30</v>
      </c>
    </row>
    <row r="20576" spans="1:17" x14ac:dyDescent="0.2">
      <c r="A20576" s="2">
        <v>43354</v>
      </c>
      <c r="B20576" t="s">
        <v>43</v>
      </c>
      <c r="C20576" t="s">
        <v>39</v>
      </c>
      <c r="D20576" t="s">
        <v>19</v>
      </c>
      <c r="E20576" t="s">
        <v>19</v>
      </c>
      <c r="F20576">
        <v>14</v>
      </c>
      <c r="G20576">
        <v>11</v>
      </c>
      <c r="H20576">
        <v>1563</v>
      </c>
      <c r="I20576">
        <v>1574</v>
      </c>
      <c r="J20576">
        <v>0</v>
      </c>
      <c r="K20576">
        <v>0</v>
      </c>
      <c r="L20576" t="s">
        <v>28</v>
      </c>
      <c r="M20576" t="s">
        <v>337</v>
      </c>
      <c r="N20576" t="s">
        <v>77</v>
      </c>
      <c r="O20576" t="s">
        <v>122</v>
      </c>
      <c r="P20576" t="s">
        <v>23</v>
      </c>
      <c r="Q20576" t="s">
        <v>30</v>
      </c>
    </row>
    <row r="20577" spans="1:17" x14ac:dyDescent="0.2">
      <c r="A20577" s="2">
        <v>43354</v>
      </c>
      <c r="B20577" t="s">
        <v>31</v>
      </c>
      <c r="C20577" t="s">
        <v>555</v>
      </c>
      <c r="D20577" t="s">
        <v>19</v>
      </c>
      <c r="E20577" t="s">
        <v>27</v>
      </c>
      <c r="F20577">
        <v>60</v>
      </c>
      <c r="G20577">
        <v>146</v>
      </c>
      <c r="H20577">
        <v>1376</v>
      </c>
      <c r="I20577">
        <v>1064</v>
      </c>
      <c r="J20577">
        <v>2</v>
      </c>
      <c r="K20577">
        <v>0</v>
      </c>
      <c r="L20577" t="s">
        <v>28</v>
      </c>
      <c r="M20577" t="s">
        <v>1342</v>
      </c>
      <c r="N20577" t="s">
        <v>77</v>
      </c>
      <c r="O20577" t="s">
        <v>122</v>
      </c>
      <c r="P20577" t="s">
        <v>23</v>
      </c>
      <c r="Q20577" t="s">
        <v>24</v>
      </c>
    </row>
    <row r="20578" spans="1:17" x14ac:dyDescent="0.2">
      <c r="A20578" s="2">
        <v>43354</v>
      </c>
      <c r="B20578" t="s">
        <v>89</v>
      </c>
      <c r="C20578" t="s">
        <v>53</v>
      </c>
      <c r="D20578" t="s">
        <v>50</v>
      </c>
      <c r="E20578" t="s">
        <v>50</v>
      </c>
      <c r="F20578">
        <v>6</v>
      </c>
      <c r="G20578">
        <v>8</v>
      </c>
      <c r="H20578">
        <v>1615</v>
      </c>
      <c r="I20578">
        <v>1597</v>
      </c>
      <c r="J20578">
        <v>1</v>
      </c>
      <c r="K20578">
        <v>0</v>
      </c>
      <c r="L20578" t="s">
        <v>28</v>
      </c>
      <c r="M20578" t="s">
        <v>91</v>
      </c>
      <c r="N20578" t="s">
        <v>89</v>
      </c>
      <c r="O20578" t="s">
        <v>22</v>
      </c>
      <c r="P20578" t="s">
        <v>23</v>
      </c>
      <c r="Q20578" t="s">
        <v>24</v>
      </c>
    </row>
    <row r="20579" spans="1:17" x14ac:dyDescent="0.2">
      <c r="A20579" s="2">
        <v>43354</v>
      </c>
      <c r="B20579" t="s">
        <v>141</v>
      </c>
      <c r="C20579" t="s">
        <v>138</v>
      </c>
      <c r="D20579" t="s">
        <v>36</v>
      </c>
      <c r="E20579" t="s">
        <v>36</v>
      </c>
      <c r="F20579">
        <v>86</v>
      </c>
      <c r="G20579">
        <v>76</v>
      </c>
      <c r="H20579">
        <v>1284</v>
      </c>
      <c r="I20579">
        <v>1315</v>
      </c>
      <c r="J20579">
        <v>0</v>
      </c>
      <c r="K20579">
        <v>1</v>
      </c>
      <c r="L20579" t="s">
        <v>28</v>
      </c>
      <c r="M20579" t="s">
        <v>173</v>
      </c>
      <c r="N20579" t="s">
        <v>141</v>
      </c>
      <c r="O20579" t="s">
        <v>22</v>
      </c>
      <c r="P20579" t="s">
        <v>23</v>
      </c>
      <c r="Q20579" t="s">
        <v>41</v>
      </c>
    </row>
    <row r="20580" spans="1:17" x14ac:dyDescent="0.2">
      <c r="A20580" s="2">
        <v>43354</v>
      </c>
      <c r="B20580" t="s">
        <v>363</v>
      </c>
      <c r="C20580" t="s">
        <v>404</v>
      </c>
      <c r="D20580" t="s">
        <v>115</v>
      </c>
      <c r="E20580" t="s">
        <v>36</v>
      </c>
      <c r="F20580">
        <v>164</v>
      </c>
      <c r="G20580">
        <v>155</v>
      </c>
      <c r="H20580">
        <v>992</v>
      </c>
      <c r="I20580">
        <v>1028</v>
      </c>
      <c r="J20580">
        <v>1</v>
      </c>
      <c r="K20580">
        <v>0</v>
      </c>
      <c r="L20580" t="s">
        <v>28</v>
      </c>
      <c r="M20580" t="s">
        <v>1737</v>
      </c>
      <c r="N20580" t="s">
        <v>363</v>
      </c>
      <c r="O20580" t="s">
        <v>22</v>
      </c>
      <c r="P20580" t="s">
        <v>23</v>
      </c>
      <c r="Q20580" t="s">
        <v>24</v>
      </c>
    </row>
    <row r="20581" spans="1:17" x14ac:dyDescent="0.2">
      <c r="A20581" s="2">
        <v>43354</v>
      </c>
      <c r="B20581" t="s">
        <v>143</v>
      </c>
      <c r="C20581" t="s">
        <v>131</v>
      </c>
      <c r="D20581" t="s">
        <v>115</v>
      </c>
      <c r="E20581" t="s">
        <v>27</v>
      </c>
      <c r="F20581">
        <v>55</v>
      </c>
      <c r="G20581">
        <v>32</v>
      </c>
      <c r="H20581">
        <v>1392</v>
      </c>
      <c r="I20581">
        <v>1471</v>
      </c>
      <c r="J20581">
        <v>3</v>
      </c>
      <c r="K20581">
        <v>0</v>
      </c>
      <c r="L20581" t="s">
        <v>1557</v>
      </c>
      <c r="M20581" t="s">
        <v>1686</v>
      </c>
      <c r="N20581" t="s">
        <v>143</v>
      </c>
      <c r="O20581" t="s">
        <v>22</v>
      </c>
      <c r="P20581" t="s">
        <v>23</v>
      </c>
      <c r="Q20581" t="s">
        <v>24</v>
      </c>
    </row>
    <row r="20582" spans="1:17" x14ac:dyDescent="0.2">
      <c r="A20582" s="2">
        <v>43354</v>
      </c>
      <c r="B20582" t="s">
        <v>177</v>
      </c>
      <c r="C20582" t="s">
        <v>239</v>
      </c>
      <c r="D20582" t="s">
        <v>115</v>
      </c>
      <c r="E20582" t="s">
        <v>115</v>
      </c>
      <c r="F20582">
        <v>110</v>
      </c>
      <c r="G20582">
        <v>84</v>
      </c>
      <c r="H20582">
        <v>1192</v>
      </c>
      <c r="I20582">
        <v>1288</v>
      </c>
      <c r="J20582">
        <v>0</v>
      </c>
      <c r="K20582">
        <v>0</v>
      </c>
      <c r="L20582" t="s">
        <v>28</v>
      </c>
      <c r="M20582" t="s">
        <v>640</v>
      </c>
      <c r="N20582" t="s">
        <v>177</v>
      </c>
      <c r="O20582" t="s">
        <v>22</v>
      </c>
      <c r="P20582" t="s">
        <v>23</v>
      </c>
      <c r="Q20582" t="s">
        <v>30</v>
      </c>
    </row>
    <row r="20583" spans="1:17" x14ac:dyDescent="0.2">
      <c r="A20583" s="2">
        <v>43354</v>
      </c>
      <c r="B20583" t="s">
        <v>207</v>
      </c>
      <c r="C20583" t="s">
        <v>250</v>
      </c>
      <c r="D20583" t="s">
        <v>36</v>
      </c>
      <c r="E20583" t="s">
        <v>36</v>
      </c>
      <c r="F20583">
        <v>112</v>
      </c>
      <c r="G20583">
        <v>123</v>
      </c>
      <c r="H20583">
        <v>1182</v>
      </c>
      <c r="I20583">
        <v>1140</v>
      </c>
      <c r="J20583">
        <v>1</v>
      </c>
      <c r="K20583">
        <v>0</v>
      </c>
      <c r="L20583" t="s">
        <v>28</v>
      </c>
      <c r="M20583" t="s">
        <v>209</v>
      </c>
      <c r="N20583" t="s">
        <v>207</v>
      </c>
      <c r="O20583" t="s">
        <v>22</v>
      </c>
      <c r="P20583" t="s">
        <v>23</v>
      </c>
      <c r="Q20583" t="s">
        <v>24</v>
      </c>
    </row>
    <row r="20584" spans="1:17" x14ac:dyDescent="0.2">
      <c r="A20584" s="2">
        <v>43354</v>
      </c>
      <c r="B20584" t="s">
        <v>133</v>
      </c>
      <c r="C20584" t="s">
        <v>107</v>
      </c>
      <c r="D20584" t="s">
        <v>115</v>
      </c>
      <c r="E20584" t="s">
        <v>19</v>
      </c>
      <c r="F20584">
        <v>57</v>
      </c>
      <c r="G20584">
        <v>12</v>
      </c>
      <c r="H20584">
        <v>1387</v>
      </c>
      <c r="I20584">
        <v>1570</v>
      </c>
      <c r="J20584">
        <v>0</v>
      </c>
      <c r="K20584">
        <v>0</v>
      </c>
      <c r="L20584" t="s">
        <v>28</v>
      </c>
      <c r="M20584" t="s">
        <v>492</v>
      </c>
      <c r="N20584" t="s">
        <v>133</v>
      </c>
      <c r="O20584" t="s">
        <v>22</v>
      </c>
      <c r="P20584" t="s">
        <v>23</v>
      </c>
      <c r="Q20584" t="s">
        <v>30</v>
      </c>
    </row>
    <row r="20585" spans="1:17" x14ac:dyDescent="0.2">
      <c r="A20585" s="2">
        <v>43354</v>
      </c>
      <c r="B20585" t="s">
        <v>649</v>
      </c>
      <c r="C20585" t="s">
        <v>176</v>
      </c>
      <c r="D20585" t="s">
        <v>115</v>
      </c>
      <c r="E20585" t="s">
        <v>115</v>
      </c>
      <c r="F20585">
        <v>178</v>
      </c>
      <c r="G20585">
        <v>77</v>
      </c>
      <c r="H20585">
        <v>948</v>
      </c>
      <c r="I20585">
        <v>1312</v>
      </c>
      <c r="J20585">
        <v>0</v>
      </c>
      <c r="K20585">
        <v>3</v>
      </c>
      <c r="L20585" t="s">
        <v>28</v>
      </c>
      <c r="M20585" t="s">
        <v>1767</v>
      </c>
      <c r="N20585" t="s">
        <v>649</v>
      </c>
      <c r="O20585" t="s">
        <v>22</v>
      </c>
      <c r="P20585" t="s">
        <v>23</v>
      </c>
      <c r="Q20585" t="s">
        <v>41</v>
      </c>
    </row>
    <row r="20586" spans="1:17" x14ac:dyDescent="0.2">
      <c r="A20586" s="2">
        <v>43354</v>
      </c>
      <c r="B20586" t="s">
        <v>339</v>
      </c>
      <c r="C20586" t="s">
        <v>135</v>
      </c>
      <c r="D20586" t="s">
        <v>36</v>
      </c>
      <c r="E20586" t="s">
        <v>36</v>
      </c>
      <c r="F20586">
        <v>158</v>
      </c>
      <c r="G20586">
        <v>49</v>
      </c>
      <c r="H20586">
        <v>1016</v>
      </c>
      <c r="I20586">
        <v>1410</v>
      </c>
      <c r="J20586">
        <v>1</v>
      </c>
      <c r="K20586">
        <v>2</v>
      </c>
      <c r="L20586" t="s">
        <v>28</v>
      </c>
      <c r="M20586" t="s">
        <v>377</v>
      </c>
      <c r="N20586" t="s">
        <v>339</v>
      </c>
      <c r="O20586" t="s">
        <v>22</v>
      </c>
      <c r="P20586" t="s">
        <v>23</v>
      </c>
      <c r="Q20586" t="s">
        <v>41</v>
      </c>
    </row>
    <row r="20587" spans="1:17" x14ac:dyDescent="0.2">
      <c r="A20587" s="2">
        <v>43354</v>
      </c>
      <c r="B20587" t="s">
        <v>100</v>
      </c>
      <c r="C20587" t="s">
        <v>123</v>
      </c>
      <c r="D20587" t="s">
        <v>50</v>
      </c>
      <c r="E20587" t="s">
        <v>50</v>
      </c>
      <c r="F20587">
        <v>27</v>
      </c>
      <c r="G20587">
        <v>93</v>
      </c>
      <c r="H20587">
        <v>1492</v>
      </c>
      <c r="I20587">
        <v>1256</v>
      </c>
      <c r="J20587">
        <v>3</v>
      </c>
      <c r="K20587">
        <v>0</v>
      </c>
      <c r="L20587" t="s">
        <v>28</v>
      </c>
      <c r="M20587" t="s">
        <v>102</v>
      </c>
      <c r="N20587" t="s">
        <v>100</v>
      </c>
      <c r="O20587" t="s">
        <v>22</v>
      </c>
      <c r="P20587" t="s">
        <v>23</v>
      </c>
      <c r="Q20587" t="s">
        <v>24</v>
      </c>
    </row>
    <row r="20588" spans="1:17" x14ac:dyDescent="0.2">
      <c r="A20588" s="2">
        <v>43354</v>
      </c>
      <c r="B20588" t="s">
        <v>531</v>
      </c>
      <c r="C20588" t="s">
        <v>32</v>
      </c>
      <c r="D20588" t="s">
        <v>27</v>
      </c>
      <c r="E20588" t="s">
        <v>19</v>
      </c>
      <c r="F20588">
        <v>69</v>
      </c>
      <c r="G20588">
        <v>31</v>
      </c>
      <c r="H20588">
        <v>1343</v>
      </c>
      <c r="I20588">
        <v>1476</v>
      </c>
      <c r="J20588">
        <v>0</v>
      </c>
      <c r="K20588">
        <v>2</v>
      </c>
      <c r="L20588" t="s">
        <v>28</v>
      </c>
      <c r="M20588" t="s">
        <v>534</v>
      </c>
      <c r="N20588" t="s">
        <v>531</v>
      </c>
      <c r="O20588" t="s">
        <v>22</v>
      </c>
      <c r="P20588" t="s">
        <v>23</v>
      </c>
      <c r="Q20588" t="s">
        <v>41</v>
      </c>
    </row>
    <row r="20589" spans="1:17" x14ac:dyDescent="0.2">
      <c r="A20589" s="2">
        <v>43354</v>
      </c>
      <c r="B20589" t="s">
        <v>90</v>
      </c>
      <c r="C20589" t="s">
        <v>98</v>
      </c>
      <c r="D20589" t="s">
        <v>50</v>
      </c>
      <c r="E20589" t="s">
        <v>50</v>
      </c>
      <c r="F20589">
        <v>18</v>
      </c>
      <c r="G20589">
        <v>29</v>
      </c>
      <c r="H20589">
        <v>1538</v>
      </c>
      <c r="I20589">
        <v>1484</v>
      </c>
      <c r="J20589">
        <v>1</v>
      </c>
      <c r="K20589">
        <v>1</v>
      </c>
      <c r="L20589" t="s">
        <v>28</v>
      </c>
      <c r="M20589" t="s">
        <v>1340</v>
      </c>
      <c r="N20589" t="s">
        <v>90</v>
      </c>
      <c r="O20589" t="s">
        <v>22</v>
      </c>
      <c r="P20589" t="s">
        <v>23</v>
      </c>
      <c r="Q20589" t="s">
        <v>30</v>
      </c>
    </row>
    <row r="20590" spans="1:17" x14ac:dyDescent="0.2">
      <c r="A20590" s="2">
        <v>43354</v>
      </c>
      <c r="B20590" t="s">
        <v>166</v>
      </c>
      <c r="C20590" t="s">
        <v>913</v>
      </c>
      <c r="D20590" t="s">
        <v>115</v>
      </c>
      <c r="E20590" t="s">
        <v>115</v>
      </c>
      <c r="F20590">
        <v>98</v>
      </c>
      <c r="G20590">
        <v>99</v>
      </c>
      <c r="H20590">
        <v>1236</v>
      </c>
      <c r="I20590">
        <v>1230</v>
      </c>
      <c r="J20590">
        <v>3</v>
      </c>
      <c r="K20590">
        <v>0</v>
      </c>
      <c r="L20590" t="s">
        <v>28</v>
      </c>
      <c r="M20590" t="s">
        <v>165</v>
      </c>
      <c r="N20590" t="s">
        <v>166</v>
      </c>
      <c r="O20590" t="s">
        <v>22</v>
      </c>
      <c r="P20590" t="s">
        <v>23</v>
      </c>
      <c r="Q20590" t="s">
        <v>24</v>
      </c>
    </row>
    <row r="20591" spans="1:17" x14ac:dyDescent="0.2">
      <c r="A20591" s="2">
        <v>43354</v>
      </c>
      <c r="B20591" t="s">
        <v>443</v>
      </c>
      <c r="C20591" t="s">
        <v>204</v>
      </c>
      <c r="D20591" t="s">
        <v>115</v>
      </c>
      <c r="E20591" t="s">
        <v>57</v>
      </c>
      <c r="F20591">
        <v>169</v>
      </c>
      <c r="G20591">
        <v>165</v>
      </c>
      <c r="H20591">
        <v>976</v>
      </c>
      <c r="I20591">
        <v>985</v>
      </c>
      <c r="J20591">
        <v>2</v>
      </c>
      <c r="K20591">
        <v>0</v>
      </c>
      <c r="L20591" t="s">
        <v>28</v>
      </c>
      <c r="M20591" t="s">
        <v>1696</v>
      </c>
      <c r="N20591" t="s">
        <v>443</v>
      </c>
      <c r="O20591" t="s">
        <v>22</v>
      </c>
      <c r="P20591" t="s">
        <v>23</v>
      </c>
      <c r="Q20591" t="s">
        <v>24</v>
      </c>
    </row>
    <row r="20592" spans="1:17" x14ac:dyDescent="0.2">
      <c r="A20592" s="2">
        <v>43354</v>
      </c>
      <c r="B20592" t="s">
        <v>77</v>
      </c>
      <c r="C20592" t="s">
        <v>26</v>
      </c>
      <c r="D20592" t="s">
        <v>27</v>
      </c>
      <c r="E20592" t="s">
        <v>27</v>
      </c>
      <c r="F20592">
        <v>22</v>
      </c>
      <c r="G20592">
        <v>16</v>
      </c>
      <c r="H20592">
        <v>1508</v>
      </c>
      <c r="I20592">
        <v>1560</v>
      </c>
      <c r="J20592">
        <v>1</v>
      </c>
      <c r="K20592">
        <v>0</v>
      </c>
      <c r="L20592" t="s">
        <v>28</v>
      </c>
      <c r="M20592" t="s">
        <v>1213</v>
      </c>
      <c r="N20592" t="s">
        <v>77</v>
      </c>
      <c r="O20592" t="s">
        <v>22</v>
      </c>
      <c r="P20592" t="s">
        <v>23</v>
      </c>
      <c r="Q20592" t="s">
        <v>24</v>
      </c>
    </row>
    <row r="20593" spans="1:17" x14ac:dyDescent="0.2">
      <c r="A20593" s="2">
        <v>43354</v>
      </c>
      <c r="B20593" t="s">
        <v>449</v>
      </c>
      <c r="C20593" t="s">
        <v>167</v>
      </c>
      <c r="D20593" t="s">
        <v>115</v>
      </c>
      <c r="E20593" t="s">
        <v>115</v>
      </c>
      <c r="F20593">
        <v>95</v>
      </c>
      <c r="G20593">
        <v>32</v>
      </c>
      <c r="H20593">
        <v>1247</v>
      </c>
      <c r="I20593">
        <v>1471</v>
      </c>
      <c r="J20593">
        <v>0</v>
      </c>
      <c r="K20593">
        <v>1</v>
      </c>
      <c r="L20593" t="s">
        <v>28</v>
      </c>
      <c r="M20593" t="s">
        <v>530</v>
      </c>
      <c r="N20593" t="s">
        <v>449</v>
      </c>
      <c r="O20593" t="s">
        <v>22</v>
      </c>
      <c r="P20593" t="s">
        <v>23</v>
      </c>
      <c r="Q20593" t="s">
        <v>41</v>
      </c>
    </row>
    <row r="20594" spans="1:17" x14ac:dyDescent="0.2">
      <c r="A20594" s="2">
        <v>43355</v>
      </c>
      <c r="B20594" t="s">
        <v>25</v>
      </c>
      <c r="C20594" t="s">
        <v>210</v>
      </c>
      <c r="D20594" t="s">
        <v>19</v>
      </c>
      <c r="E20594" t="s">
        <v>27</v>
      </c>
      <c r="F20594">
        <v>3</v>
      </c>
      <c r="G20594">
        <v>72</v>
      </c>
      <c r="H20594">
        <v>1657</v>
      </c>
      <c r="I20594">
        <v>1332</v>
      </c>
      <c r="J20594">
        <v>5</v>
      </c>
      <c r="K20594">
        <v>0</v>
      </c>
      <c r="L20594" t="s">
        <v>28</v>
      </c>
      <c r="M20594" t="s">
        <v>1596</v>
      </c>
      <c r="N20594" t="s">
        <v>77</v>
      </c>
      <c r="O20594" t="s">
        <v>122</v>
      </c>
      <c r="P20594" t="s">
        <v>23</v>
      </c>
      <c r="Q20594" t="s">
        <v>24</v>
      </c>
    </row>
    <row r="20595" spans="1:17" x14ac:dyDescent="0.2">
      <c r="A20595" s="2">
        <v>43355</v>
      </c>
      <c r="B20595" t="s">
        <v>388</v>
      </c>
      <c r="C20595" t="s">
        <v>463</v>
      </c>
      <c r="D20595" t="s">
        <v>115</v>
      </c>
      <c r="E20595" t="s">
        <v>115</v>
      </c>
      <c r="F20595">
        <v>96</v>
      </c>
      <c r="G20595">
        <v>201</v>
      </c>
      <c r="H20595">
        <v>1242</v>
      </c>
      <c r="I20595">
        <v>884</v>
      </c>
      <c r="J20595">
        <v>3</v>
      </c>
      <c r="K20595">
        <v>1</v>
      </c>
      <c r="L20595" t="s">
        <v>460</v>
      </c>
      <c r="M20595" t="s">
        <v>214</v>
      </c>
      <c r="N20595" t="s">
        <v>212</v>
      </c>
      <c r="O20595" t="s">
        <v>122</v>
      </c>
      <c r="P20595" t="s">
        <v>23</v>
      </c>
      <c r="Q20595" t="s">
        <v>24</v>
      </c>
    </row>
    <row r="20596" spans="1:17" x14ac:dyDescent="0.2">
      <c r="A20596" s="2">
        <v>43355</v>
      </c>
      <c r="B20596" t="s">
        <v>459</v>
      </c>
      <c r="C20596" t="s">
        <v>629</v>
      </c>
      <c r="D20596" t="s">
        <v>115</v>
      </c>
      <c r="E20596" t="s">
        <v>36</v>
      </c>
      <c r="F20596">
        <v>161</v>
      </c>
      <c r="G20596">
        <v>150</v>
      </c>
      <c r="H20596">
        <v>1004</v>
      </c>
      <c r="I20596">
        <v>1048</v>
      </c>
      <c r="J20596">
        <v>0</v>
      </c>
      <c r="K20596">
        <v>3</v>
      </c>
      <c r="L20596" t="s">
        <v>460</v>
      </c>
      <c r="M20596" t="s">
        <v>214</v>
      </c>
      <c r="N20596" t="s">
        <v>212</v>
      </c>
      <c r="O20596" t="s">
        <v>122</v>
      </c>
      <c r="P20596" t="s">
        <v>23</v>
      </c>
      <c r="Q20596" t="s">
        <v>41</v>
      </c>
    </row>
    <row r="20597" spans="1:17" x14ac:dyDescent="0.2">
      <c r="A20597" s="2">
        <v>43358</v>
      </c>
      <c r="B20597" t="s">
        <v>629</v>
      </c>
      <c r="C20597" t="s">
        <v>388</v>
      </c>
      <c r="D20597" t="s">
        <v>36</v>
      </c>
      <c r="E20597" t="s">
        <v>115</v>
      </c>
      <c r="F20597">
        <v>150</v>
      </c>
      <c r="G20597">
        <v>96</v>
      </c>
      <c r="H20597">
        <v>1048</v>
      </c>
      <c r="I20597">
        <v>1242</v>
      </c>
      <c r="J20597">
        <v>2</v>
      </c>
      <c r="K20597">
        <v>1</v>
      </c>
      <c r="L20597" t="s">
        <v>460</v>
      </c>
      <c r="M20597" t="s">
        <v>214</v>
      </c>
      <c r="N20597" t="s">
        <v>212</v>
      </c>
      <c r="O20597" t="s">
        <v>122</v>
      </c>
      <c r="P20597" t="s">
        <v>23</v>
      </c>
      <c r="Q20597" t="s">
        <v>24</v>
      </c>
    </row>
    <row r="20598" spans="1:17" x14ac:dyDescent="0.2">
      <c r="A20598" s="2">
        <v>43373</v>
      </c>
      <c r="B20598" t="s">
        <v>351</v>
      </c>
      <c r="C20598" t="s">
        <v>352</v>
      </c>
      <c r="D20598" t="s">
        <v>36</v>
      </c>
      <c r="E20598" t="s">
        <v>36</v>
      </c>
      <c r="F20598">
        <v>142</v>
      </c>
      <c r="G20598">
        <v>116</v>
      </c>
      <c r="H20598">
        <v>1077</v>
      </c>
      <c r="I20598">
        <v>1170</v>
      </c>
      <c r="J20598">
        <v>1</v>
      </c>
      <c r="K20598">
        <v>0</v>
      </c>
      <c r="L20598" t="s">
        <v>28</v>
      </c>
      <c r="M20598" t="s">
        <v>353</v>
      </c>
      <c r="N20598" t="s">
        <v>351</v>
      </c>
      <c r="O20598" t="s">
        <v>22</v>
      </c>
      <c r="P20598" t="s">
        <v>23</v>
      </c>
      <c r="Q20598" t="s">
        <v>24</v>
      </c>
    </row>
    <row r="20599" spans="1:17" x14ac:dyDescent="0.2">
      <c r="A20599" s="2">
        <v>43373</v>
      </c>
      <c r="B20599" t="s">
        <v>512</v>
      </c>
      <c r="C20599" t="s">
        <v>221</v>
      </c>
      <c r="D20599" t="s">
        <v>27</v>
      </c>
      <c r="E20599" t="s">
        <v>27</v>
      </c>
      <c r="F20599">
        <v>175</v>
      </c>
      <c r="G20599">
        <v>162</v>
      </c>
      <c r="H20599">
        <v>955</v>
      </c>
      <c r="I20599">
        <v>1003</v>
      </c>
      <c r="J20599">
        <v>1</v>
      </c>
      <c r="K20599">
        <v>1</v>
      </c>
      <c r="L20599" t="s">
        <v>28</v>
      </c>
      <c r="M20599" t="s">
        <v>472</v>
      </c>
      <c r="N20599" t="s">
        <v>512</v>
      </c>
      <c r="O20599" t="s">
        <v>22</v>
      </c>
      <c r="P20599" t="s">
        <v>23</v>
      </c>
      <c r="Q20599" t="s">
        <v>30</v>
      </c>
    </row>
    <row r="20600" spans="1:17" x14ac:dyDescent="0.2">
      <c r="A20600" s="2">
        <v>43383</v>
      </c>
      <c r="B20600" t="s">
        <v>85</v>
      </c>
      <c r="C20600" t="s">
        <v>177</v>
      </c>
      <c r="D20600" t="s">
        <v>50</v>
      </c>
      <c r="E20600" t="s">
        <v>115</v>
      </c>
      <c r="F20600">
        <v>57</v>
      </c>
      <c r="G20600">
        <v>110</v>
      </c>
      <c r="H20600">
        <v>1383</v>
      </c>
      <c r="I20600">
        <v>1189</v>
      </c>
      <c r="J20600">
        <v>0</v>
      </c>
      <c r="K20600">
        <v>0</v>
      </c>
      <c r="L20600" t="s">
        <v>28</v>
      </c>
      <c r="M20600" t="s">
        <v>1611</v>
      </c>
      <c r="N20600" t="s">
        <v>85</v>
      </c>
      <c r="O20600" t="s">
        <v>22</v>
      </c>
      <c r="P20600" t="s">
        <v>23</v>
      </c>
      <c r="Q20600" t="s">
        <v>30</v>
      </c>
    </row>
    <row r="20601" spans="1:17" x14ac:dyDescent="0.2">
      <c r="A20601" s="2">
        <v>43383</v>
      </c>
      <c r="B20601" t="s">
        <v>363</v>
      </c>
      <c r="C20601" t="s">
        <v>213</v>
      </c>
      <c r="D20601" t="s">
        <v>115</v>
      </c>
      <c r="E20601" t="s">
        <v>115</v>
      </c>
      <c r="F20601">
        <v>164</v>
      </c>
      <c r="G20601">
        <v>138</v>
      </c>
      <c r="H20601">
        <v>997</v>
      </c>
      <c r="I20601">
        <v>1092</v>
      </c>
      <c r="J20601">
        <v>3</v>
      </c>
      <c r="K20601">
        <v>0</v>
      </c>
      <c r="L20601" t="s">
        <v>28</v>
      </c>
      <c r="M20601" t="s">
        <v>1737</v>
      </c>
      <c r="N20601" t="s">
        <v>363</v>
      </c>
      <c r="O20601" t="s">
        <v>22</v>
      </c>
      <c r="P20601" t="s">
        <v>23</v>
      </c>
      <c r="Q20601" t="s">
        <v>24</v>
      </c>
    </row>
    <row r="20602" spans="1:17" x14ac:dyDescent="0.2">
      <c r="A20602" s="2">
        <v>43383</v>
      </c>
      <c r="B20602" t="s">
        <v>119</v>
      </c>
      <c r="C20602" t="s">
        <v>168</v>
      </c>
      <c r="D20602" t="s">
        <v>50</v>
      </c>
      <c r="E20602" t="s">
        <v>50</v>
      </c>
      <c r="F20602">
        <v>20</v>
      </c>
      <c r="G20602">
        <v>29</v>
      </c>
      <c r="H20602">
        <v>1526</v>
      </c>
      <c r="I20602">
        <v>1483</v>
      </c>
      <c r="J20602">
        <v>1</v>
      </c>
      <c r="K20602">
        <v>1</v>
      </c>
      <c r="L20602" t="s">
        <v>28</v>
      </c>
      <c r="M20602" t="s">
        <v>667</v>
      </c>
      <c r="N20602" t="s">
        <v>119</v>
      </c>
      <c r="O20602" t="s">
        <v>22</v>
      </c>
      <c r="P20602" t="s">
        <v>23</v>
      </c>
      <c r="Q20602" t="s">
        <v>30</v>
      </c>
    </row>
    <row r="20603" spans="1:17" x14ac:dyDescent="0.2">
      <c r="A20603" s="2">
        <v>43383</v>
      </c>
      <c r="B20603" t="s">
        <v>374</v>
      </c>
      <c r="C20603" t="s">
        <v>207</v>
      </c>
      <c r="D20603" t="s">
        <v>36</v>
      </c>
      <c r="E20603" t="s">
        <v>36</v>
      </c>
      <c r="F20603">
        <v>149</v>
      </c>
      <c r="G20603">
        <v>107</v>
      </c>
      <c r="H20603">
        <v>1060</v>
      </c>
      <c r="I20603">
        <v>1204</v>
      </c>
      <c r="J20603">
        <v>0</v>
      </c>
      <c r="K20603">
        <v>0</v>
      </c>
      <c r="L20603" t="s">
        <v>62</v>
      </c>
      <c r="M20603" t="s">
        <v>1649</v>
      </c>
      <c r="N20603" t="s">
        <v>374</v>
      </c>
      <c r="O20603" t="s">
        <v>22</v>
      </c>
      <c r="P20603" t="s">
        <v>23</v>
      </c>
      <c r="Q20603" t="s">
        <v>30</v>
      </c>
    </row>
    <row r="20604" spans="1:17" x14ac:dyDescent="0.2">
      <c r="A20604" s="2">
        <v>43383</v>
      </c>
      <c r="B20604" t="s">
        <v>138</v>
      </c>
      <c r="C20604" t="s">
        <v>202</v>
      </c>
      <c r="D20604" t="s">
        <v>36</v>
      </c>
      <c r="E20604" t="s">
        <v>36</v>
      </c>
      <c r="F20604">
        <v>75</v>
      </c>
      <c r="G20604">
        <v>121</v>
      </c>
      <c r="H20604">
        <v>1316</v>
      </c>
      <c r="I20604">
        <v>1149</v>
      </c>
      <c r="J20604">
        <v>2</v>
      </c>
      <c r="K20604">
        <v>1</v>
      </c>
      <c r="L20604" t="s">
        <v>62</v>
      </c>
      <c r="M20604" t="s">
        <v>139</v>
      </c>
      <c r="N20604" t="s">
        <v>138</v>
      </c>
      <c r="O20604" t="s">
        <v>22</v>
      </c>
      <c r="P20604" t="s">
        <v>23</v>
      </c>
      <c r="Q20604" t="s">
        <v>24</v>
      </c>
    </row>
    <row r="20605" spans="1:17" x14ac:dyDescent="0.2">
      <c r="A20605" s="2">
        <v>43384</v>
      </c>
      <c r="B20605" t="s">
        <v>90</v>
      </c>
      <c r="C20605" t="s">
        <v>82</v>
      </c>
      <c r="D20605" t="s">
        <v>50</v>
      </c>
      <c r="E20605" t="s">
        <v>50</v>
      </c>
      <c r="F20605">
        <v>18</v>
      </c>
      <c r="G20605">
        <v>7</v>
      </c>
      <c r="H20605">
        <v>1537</v>
      </c>
      <c r="I20605">
        <v>1606</v>
      </c>
      <c r="J20605">
        <v>2</v>
      </c>
      <c r="K20605">
        <v>3</v>
      </c>
      <c r="L20605" t="s">
        <v>1764</v>
      </c>
      <c r="M20605" t="s">
        <v>713</v>
      </c>
      <c r="N20605" t="s">
        <v>90</v>
      </c>
      <c r="O20605" t="s">
        <v>22</v>
      </c>
      <c r="P20605" t="s">
        <v>23</v>
      </c>
      <c r="Q20605" t="s">
        <v>41</v>
      </c>
    </row>
    <row r="20606" spans="1:17" x14ac:dyDescent="0.2">
      <c r="A20606" s="2">
        <v>43384</v>
      </c>
      <c r="B20606" t="s">
        <v>95</v>
      </c>
      <c r="C20606" t="s">
        <v>52</v>
      </c>
      <c r="D20606" t="s">
        <v>50</v>
      </c>
      <c r="E20606" t="s">
        <v>50</v>
      </c>
      <c r="F20606">
        <v>46</v>
      </c>
      <c r="G20606">
        <v>15</v>
      </c>
      <c r="H20606">
        <v>1423</v>
      </c>
      <c r="I20606">
        <v>1550</v>
      </c>
      <c r="J20606">
        <v>0</v>
      </c>
      <c r="K20606">
        <v>0</v>
      </c>
      <c r="L20606" t="s">
        <v>1764</v>
      </c>
      <c r="M20606" t="s">
        <v>1757</v>
      </c>
      <c r="N20606" t="s">
        <v>95</v>
      </c>
      <c r="O20606" t="s">
        <v>22</v>
      </c>
      <c r="P20606" t="s">
        <v>23</v>
      </c>
      <c r="Q20606" t="s">
        <v>30</v>
      </c>
    </row>
    <row r="20607" spans="1:17" x14ac:dyDescent="0.2">
      <c r="A20607" s="2">
        <v>43384</v>
      </c>
      <c r="B20607" t="s">
        <v>123</v>
      </c>
      <c r="C20607" t="s">
        <v>104</v>
      </c>
      <c r="D20607" t="s">
        <v>50</v>
      </c>
      <c r="E20607" t="s">
        <v>50</v>
      </c>
      <c r="F20607">
        <v>94</v>
      </c>
      <c r="G20607">
        <v>39</v>
      </c>
      <c r="H20607">
        <v>1247</v>
      </c>
      <c r="I20607">
        <v>1448</v>
      </c>
      <c r="J20607">
        <v>2</v>
      </c>
      <c r="K20607">
        <v>1</v>
      </c>
      <c r="L20607" t="s">
        <v>1764</v>
      </c>
      <c r="M20607" t="s">
        <v>265</v>
      </c>
      <c r="N20607" t="s">
        <v>123</v>
      </c>
      <c r="O20607" t="s">
        <v>22</v>
      </c>
      <c r="P20607" t="s">
        <v>23</v>
      </c>
      <c r="Q20607" t="s">
        <v>24</v>
      </c>
    </row>
    <row r="20608" spans="1:17" x14ac:dyDescent="0.2">
      <c r="A20608" s="2">
        <v>43384</v>
      </c>
      <c r="B20608" t="s">
        <v>1279</v>
      </c>
      <c r="C20608" t="s">
        <v>1204</v>
      </c>
      <c r="D20608" t="s">
        <v>50</v>
      </c>
      <c r="E20608" t="s">
        <v>50</v>
      </c>
      <c r="F20608">
        <v>41</v>
      </c>
      <c r="G20608">
        <v>35</v>
      </c>
      <c r="H20608">
        <v>1444</v>
      </c>
      <c r="I20608">
        <v>1463</v>
      </c>
      <c r="J20608">
        <v>0</v>
      </c>
      <c r="K20608">
        <v>2</v>
      </c>
      <c r="L20608" t="s">
        <v>1764</v>
      </c>
      <c r="M20608" t="s">
        <v>1280</v>
      </c>
      <c r="N20608" t="s">
        <v>1279</v>
      </c>
      <c r="O20608" t="s">
        <v>22</v>
      </c>
      <c r="P20608" t="s">
        <v>23</v>
      </c>
      <c r="Q20608" t="s">
        <v>41</v>
      </c>
    </row>
    <row r="20609" spans="1:17" x14ac:dyDescent="0.2">
      <c r="A20609" s="2">
        <v>43384</v>
      </c>
      <c r="B20609" t="s">
        <v>73</v>
      </c>
      <c r="C20609" t="s">
        <v>92</v>
      </c>
      <c r="D20609" t="s">
        <v>50</v>
      </c>
      <c r="E20609" t="s">
        <v>50</v>
      </c>
      <c r="F20609">
        <v>126</v>
      </c>
      <c r="G20609">
        <v>27</v>
      </c>
      <c r="H20609">
        <v>1123</v>
      </c>
      <c r="I20609">
        <v>1489</v>
      </c>
      <c r="J20609">
        <v>1</v>
      </c>
      <c r="K20609">
        <v>2</v>
      </c>
      <c r="L20609" t="s">
        <v>1764</v>
      </c>
      <c r="M20609" t="s">
        <v>289</v>
      </c>
      <c r="N20609" t="s">
        <v>73</v>
      </c>
      <c r="O20609" t="s">
        <v>22</v>
      </c>
      <c r="P20609" t="s">
        <v>23</v>
      </c>
      <c r="Q20609" t="s">
        <v>41</v>
      </c>
    </row>
    <row r="20610" spans="1:17" x14ac:dyDescent="0.2">
      <c r="A20610" s="2">
        <v>43384</v>
      </c>
      <c r="B20610" t="s">
        <v>48</v>
      </c>
      <c r="C20610" t="s">
        <v>386</v>
      </c>
      <c r="D20610" t="s">
        <v>50</v>
      </c>
      <c r="E20610" t="s">
        <v>50</v>
      </c>
      <c r="F20610">
        <v>92</v>
      </c>
      <c r="G20610">
        <v>108</v>
      </c>
      <c r="H20610">
        <v>1261</v>
      </c>
      <c r="I20610">
        <v>1202</v>
      </c>
      <c r="J20610">
        <v>0</v>
      </c>
      <c r="K20610">
        <v>3</v>
      </c>
      <c r="L20610" t="s">
        <v>1764</v>
      </c>
      <c r="M20610" t="s">
        <v>866</v>
      </c>
      <c r="N20610" t="s">
        <v>48</v>
      </c>
      <c r="O20610" t="s">
        <v>22</v>
      </c>
      <c r="P20610" t="s">
        <v>23</v>
      </c>
      <c r="Q20610" t="s">
        <v>41</v>
      </c>
    </row>
    <row r="20611" spans="1:17" x14ac:dyDescent="0.2">
      <c r="A20611" s="2">
        <v>43384</v>
      </c>
      <c r="B20611" t="s">
        <v>1692</v>
      </c>
      <c r="C20611" t="s">
        <v>184</v>
      </c>
      <c r="D20611" t="s">
        <v>50</v>
      </c>
      <c r="E20611" t="s">
        <v>50</v>
      </c>
      <c r="F20611">
        <v>138</v>
      </c>
      <c r="G20611">
        <v>183</v>
      </c>
      <c r="H20611">
        <v>1092</v>
      </c>
      <c r="I20611">
        <v>928</v>
      </c>
      <c r="J20611">
        <v>3</v>
      </c>
      <c r="K20611">
        <v>1</v>
      </c>
      <c r="L20611" t="s">
        <v>1764</v>
      </c>
      <c r="M20611" t="s">
        <v>1775</v>
      </c>
      <c r="N20611" t="s">
        <v>1692</v>
      </c>
      <c r="O20611" t="s">
        <v>22</v>
      </c>
      <c r="P20611" t="s">
        <v>23</v>
      </c>
      <c r="Q20611" t="s">
        <v>24</v>
      </c>
    </row>
    <row r="20612" spans="1:17" x14ac:dyDescent="0.2">
      <c r="A20612" s="2">
        <v>43384</v>
      </c>
      <c r="B20612" t="s">
        <v>39</v>
      </c>
      <c r="C20612" t="s">
        <v>164</v>
      </c>
      <c r="D20612" t="s">
        <v>19</v>
      </c>
      <c r="E20612" t="s">
        <v>115</v>
      </c>
      <c r="F20612">
        <v>11</v>
      </c>
      <c r="G20612">
        <v>89</v>
      </c>
      <c r="H20612">
        <v>1575</v>
      </c>
      <c r="I20612">
        <v>1272</v>
      </c>
      <c r="J20612">
        <v>4</v>
      </c>
      <c r="K20612">
        <v>0</v>
      </c>
      <c r="L20612" t="s">
        <v>28</v>
      </c>
      <c r="M20612" t="s">
        <v>231</v>
      </c>
      <c r="N20612" t="s">
        <v>113</v>
      </c>
      <c r="O20612" t="s">
        <v>122</v>
      </c>
      <c r="P20612" t="s">
        <v>23</v>
      </c>
      <c r="Q20612" t="s">
        <v>24</v>
      </c>
    </row>
    <row r="20613" spans="1:17" x14ac:dyDescent="0.2">
      <c r="A20613" s="2">
        <v>43384</v>
      </c>
      <c r="B20613" t="s">
        <v>402</v>
      </c>
      <c r="C20613" t="s">
        <v>469</v>
      </c>
      <c r="D20613" t="s">
        <v>115</v>
      </c>
      <c r="E20613" t="s">
        <v>115</v>
      </c>
      <c r="F20613">
        <v>112</v>
      </c>
      <c r="G20613">
        <v>74</v>
      </c>
      <c r="H20613">
        <v>1181</v>
      </c>
      <c r="I20613">
        <v>1322</v>
      </c>
      <c r="J20613">
        <v>0</v>
      </c>
      <c r="K20613">
        <v>1</v>
      </c>
      <c r="L20613" t="s">
        <v>28</v>
      </c>
      <c r="M20613" t="s">
        <v>1765</v>
      </c>
      <c r="N20613" t="s">
        <v>402</v>
      </c>
      <c r="O20613" t="s">
        <v>22</v>
      </c>
      <c r="P20613" t="s">
        <v>23</v>
      </c>
      <c r="Q20613" t="s">
        <v>41</v>
      </c>
    </row>
    <row r="20614" spans="1:17" x14ac:dyDescent="0.2">
      <c r="A20614" s="2">
        <v>43384</v>
      </c>
      <c r="B20614" t="s">
        <v>67</v>
      </c>
      <c r="C20614" t="s">
        <v>76</v>
      </c>
      <c r="D20614" t="s">
        <v>50</v>
      </c>
      <c r="E20614" t="s">
        <v>50</v>
      </c>
      <c r="F20614">
        <v>1</v>
      </c>
      <c r="G20614">
        <v>36</v>
      </c>
      <c r="H20614">
        <v>1729</v>
      </c>
      <c r="I20614">
        <v>1461</v>
      </c>
      <c r="J20614">
        <v>2</v>
      </c>
      <c r="K20614">
        <v>2</v>
      </c>
      <c r="L20614" t="s">
        <v>28</v>
      </c>
      <c r="M20614" t="s">
        <v>1386</v>
      </c>
      <c r="N20614" t="s">
        <v>67</v>
      </c>
      <c r="O20614" t="s">
        <v>22</v>
      </c>
      <c r="P20614" t="s">
        <v>23</v>
      </c>
      <c r="Q20614" t="s">
        <v>30</v>
      </c>
    </row>
    <row r="20615" spans="1:17" x14ac:dyDescent="0.2">
      <c r="A20615" s="2">
        <v>43384</v>
      </c>
      <c r="B20615" t="s">
        <v>304</v>
      </c>
      <c r="C20615" t="s">
        <v>176</v>
      </c>
      <c r="D20615" t="s">
        <v>27</v>
      </c>
      <c r="E20615" t="s">
        <v>115</v>
      </c>
      <c r="F20615">
        <v>62</v>
      </c>
      <c r="G20615">
        <v>77</v>
      </c>
      <c r="H20615">
        <v>1368</v>
      </c>
      <c r="I20615">
        <v>1308</v>
      </c>
      <c r="J20615">
        <v>1</v>
      </c>
      <c r="K20615">
        <v>1</v>
      </c>
      <c r="L20615" t="s">
        <v>28</v>
      </c>
      <c r="M20615" t="s">
        <v>855</v>
      </c>
      <c r="N20615" t="s">
        <v>106</v>
      </c>
      <c r="O20615" t="s">
        <v>122</v>
      </c>
      <c r="P20615" t="s">
        <v>23</v>
      </c>
      <c r="Q20615" t="s">
        <v>30</v>
      </c>
    </row>
    <row r="20616" spans="1:17" x14ac:dyDescent="0.2">
      <c r="A20616" s="2">
        <v>43384</v>
      </c>
      <c r="B20616" t="s">
        <v>254</v>
      </c>
      <c r="C20616" t="s">
        <v>114</v>
      </c>
      <c r="D20616" t="s">
        <v>115</v>
      </c>
      <c r="E20616" t="s">
        <v>115</v>
      </c>
      <c r="F20616">
        <v>143</v>
      </c>
      <c r="G20616">
        <v>122</v>
      </c>
      <c r="H20616">
        <v>1076</v>
      </c>
      <c r="I20616">
        <v>1144</v>
      </c>
      <c r="J20616">
        <v>0</v>
      </c>
      <c r="K20616">
        <v>1</v>
      </c>
      <c r="L20616" t="s">
        <v>28</v>
      </c>
      <c r="M20616" t="s">
        <v>254</v>
      </c>
      <c r="N20616" t="s">
        <v>254</v>
      </c>
      <c r="O20616" t="s">
        <v>22</v>
      </c>
      <c r="P20616" t="s">
        <v>23</v>
      </c>
      <c r="Q20616" t="s">
        <v>41</v>
      </c>
    </row>
    <row r="20617" spans="1:17" x14ac:dyDescent="0.2">
      <c r="A20617" s="2">
        <v>43384</v>
      </c>
      <c r="B20617" t="s">
        <v>301</v>
      </c>
      <c r="C20617" t="s">
        <v>464</v>
      </c>
      <c r="D20617" t="s">
        <v>115</v>
      </c>
      <c r="E20617" t="s">
        <v>115</v>
      </c>
      <c r="F20617">
        <v>159</v>
      </c>
      <c r="G20617">
        <v>77</v>
      </c>
      <c r="H20617">
        <v>1014</v>
      </c>
      <c r="I20617">
        <v>1308</v>
      </c>
      <c r="J20617">
        <v>1</v>
      </c>
      <c r="K20617">
        <v>0</v>
      </c>
      <c r="L20617" t="s">
        <v>28</v>
      </c>
      <c r="M20617" t="s">
        <v>302</v>
      </c>
      <c r="N20617" t="s">
        <v>301</v>
      </c>
      <c r="O20617" t="s">
        <v>22</v>
      </c>
      <c r="P20617" t="s">
        <v>23</v>
      </c>
      <c r="Q20617" t="s">
        <v>24</v>
      </c>
    </row>
    <row r="20618" spans="1:17" x14ac:dyDescent="0.2">
      <c r="A20618" s="2">
        <v>43384</v>
      </c>
      <c r="B20618" t="s">
        <v>26</v>
      </c>
      <c r="C20618" t="s">
        <v>131</v>
      </c>
      <c r="D20618" t="s">
        <v>27</v>
      </c>
      <c r="E20618" t="s">
        <v>27</v>
      </c>
      <c r="F20618">
        <v>15</v>
      </c>
      <c r="G20618">
        <v>37</v>
      </c>
      <c r="H20618">
        <v>1550</v>
      </c>
      <c r="I20618">
        <v>1460</v>
      </c>
      <c r="J20618">
        <v>3</v>
      </c>
      <c r="K20618">
        <v>2</v>
      </c>
      <c r="L20618" t="s">
        <v>28</v>
      </c>
      <c r="M20618" t="s">
        <v>1776</v>
      </c>
      <c r="N20618" t="s">
        <v>26</v>
      </c>
      <c r="O20618" t="s">
        <v>22</v>
      </c>
      <c r="P20618" t="s">
        <v>23</v>
      </c>
      <c r="Q20618" t="s">
        <v>24</v>
      </c>
    </row>
    <row r="20619" spans="1:17" x14ac:dyDescent="0.2">
      <c r="A20619" s="2">
        <v>43384</v>
      </c>
      <c r="B20619" t="s">
        <v>180</v>
      </c>
      <c r="C20619" t="s">
        <v>646</v>
      </c>
      <c r="D20619" t="s">
        <v>50</v>
      </c>
      <c r="E20619" t="s">
        <v>50</v>
      </c>
      <c r="F20619">
        <v>38</v>
      </c>
      <c r="G20619">
        <v>34</v>
      </c>
      <c r="H20619">
        <v>1456</v>
      </c>
      <c r="I20619">
        <v>1468</v>
      </c>
      <c r="J20619">
        <v>0</v>
      </c>
      <c r="K20619">
        <v>0</v>
      </c>
      <c r="L20619" t="s">
        <v>28</v>
      </c>
      <c r="M20619" t="s">
        <v>1777</v>
      </c>
      <c r="N20619" t="s">
        <v>180</v>
      </c>
      <c r="O20619" t="s">
        <v>22</v>
      </c>
      <c r="P20619" t="s">
        <v>23</v>
      </c>
      <c r="Q20619" t="s">
        <v>30</v>
      </c>
    </row>
    <row r="20620" spans="1:17" x14ac:dyDescent="0.2">
      <c r="A20620" s="2">
        <v>43384</v>
      </c>
      <c r="B20620" t="s">
        <v>77</v>
      </c>
      <c r="C20620" t="s">
        <v>43</v>
      </c>
      <c r="D20620" t="s">
        <v>27</v>
      </c>
      <c r="E20620" t="s">
        <v>19</v>
      </c>
      <c r="F20620">
        <v>22</v>
      </c>
      <c r="G20620">
        <v>14</v>
      </c>
      <c r="H20620">
        <v>1510</v>
      </c>
      <c r="I20620">
        <v>1567</v>
      </c>
      <c r="J20620">
        <v>2</v>
      </c>
      <c r="K20620">
        <v>4</v>
      </c>
      <c r="L20620" t="s">
        <v>28</v>
      </c>
      <c r="M20620" t="s">
        <v>488</v>
      </c>
      <c r="N20620" t="s">
        <v>77</v>
      </c>
      <c r="O20620" t="s">
        <v>22</v>
      </c>
      <c r="P20620" t="s">
        <v>23</v>
      </c>
      <c r="Q20620" t="s">
        <v>41</v>
      </c>
    </row>
    <row r="20621" spans="1:17" x14ac:dyDescent="0.2">
      <c r="A20621" s="2">
        <v>43384</v>
      </c>
      <c r="B20621" t="s">
        <v>161</v>
      </c>
      <c r="C20621" t="s">
        <v>106</v>
      </c>
      <c r="D20621" t="s">
        <v>50</v>
      </c>
      <c r="E20621" t="s">
        <v>50</v>
      </c>
      <c r="F20621">
        <v>19</v>
      </c>
      <c r="G20621">
        <v>9</v>
      </c>
      <c r="H20621">
        <v>1536</v>
      </c>
      <c r="I20621">
        <v>1597</v>
      </c>
      <c r="J20621">
        <v>1</v>
      </c>
      <c r="K20621">
        <v>4</v>
      </c>
      <c r="L20621" t="s">
        <v>28</v>
      </c>
      <c r="M20621" t="s">
        <v>162</v>
      </c>
      <c r="N20621" t="s">
        <v>161</v>
      </c>
      <c r="O20621" t="s">
        <v>22</v>
      </c>
      <c r="P20621" t="s">
        <v>23</v>
      </c>
      <c r="Q20621" t="s">
        <v>41</v>
      </c>
    </row>
    <row r="20622" spans="1:17" x14ac:dyDescent="0.2">
      <c r="A20622" s="2">
        <v>43384</v>
      </c>
      <c r="B20622" t="s">
        <v>61</v>
      </c>
      <c r="C20622" t="s">
        <v>339</v>
      </c>
      <c r="D20622" t="s">
        <v>36</v>
      </c>
      <c r="E20622" t="s">
        <v>36</v>
      </c>
      <c r="F20622">
        <v>84</v>
      </c>
      <c r="G20622">
        <v>155</v>
      </c>
      <c r="H20622">
        <v>1289</v>
      </c>
      <c r="I20622">
        <v>1023</v>
      </c>
      <c r="J20622">
        <v>3</v>
      </c>
      <c r="K20622">
        <v>1</v>
      </c>
      <c r="L20622" t="s">
        <v>62</v>
      </c>
      <c r="M20622" t="s">
        <v>429</v>
      </c>
      <c r="N20622" t="s">
        <v>61</v>
      </c>
      <c r="O20622" t="s">
        <v>22</v>
      </c>
      <c r="P20622" t="s">
        <v>23</v>
      </c>
      <c r="Q20622" t="s">
        <v>24</v>
      </c>
    </row>
    <row r="20623" spans="1:17" x14ac:dyDescent="0.2">
      <c r="A20623" s="2">
        <v>43385</v>
      </c>
      <c r="B20623" t="s">
        <v>147</v>
      </c>
      <c r="C20623" t="s">
        <v>53</v>
      </c>
      <c r="D20623" t="s">
        <v>50</v>
      </c>
      <c r="E20623" t="s">
        <v>50</v>
      </c>
      <c r="F20623">
        <v>1</v>
      </c>
      <c r="G20623">
        <v>8</v>
      </c>
      <c r="H20623">
        <v>1729</v>
      </c>
      <c r="I20623">
        <v>1598</v>
      </c>
      <c r="J20623">
        <v>2</v>
      </c>
      <c r="K20623">
        <v>1</v>
      </c>
      <c r="L20623" t="s">
        <v>1764</v>
      </c>
      <c r="M20623" t="s">
        <v>148</v>
      </c>
      <c r="N20623" t="s">
        <v>147</v>
      </c>
      <c r="O20623" t="s">
        <v>22</v>
      </c>
      <c r="P20623" t="s">
        <v>23</v>
      </c>
      <c r="Q20623" t="s">
        <v>24</v>
      </c>
    </row>
    <row r="20624" spans="1:17" x14ac:dyDescent="0.2">
      <c r="A20624" s="2">
        <v>43385</v>
      </c>
      <c r="B20624" t="s">
        <v>274</v>
      </c>
      <c r="C20624" t="s">
        <v>89</v>
      </c>
      <c r="D20624" t="s">
        <v>50</v>
      </c>
      <c r="E20624" t="s">
        <v>50</v>
      </c>
      <c r="F20624">
        <v>4</v>
      </c>
      <c r="G20624">
        <v>6</v>
      </c>
      <c r="H20624">
        <v>1634</v>
      </c>
      <c r="I20624">
        <v>1612</v>
      </c>
      <c r="J20624">
        <v>0</v>
      </c>
      <c r="K20624">
        <v>0</v>
      </c>
      <c r="L20624" t="s">
        <v>1764</v>
      </c>
      <c r="M20624" t="s">
        <v>582</v>
      </c>
      <c r="N20624" t="s">
        <v>274</v>
      </c>
      <c r="O20624" t="s">
        <v>22</v>
      </c>
      <c r="P20624" t="s">
        <v>23</v>
      </c>
      <c r="Q20624" t="s">
        <v>30</v>
      </c>
    </row>
    <row r="20625" spans="1:17" x14ac:dyDescent="0.2">
      <c r="A20625" s="2">
        <v>43385</v>
      </c>
      <c r="B20625" t="s">
        <v>69</v>
      </c>
      <c r="C20625" t="s">
        <v>100</v>
      </c>
      <c r="D20625" t="s">
        <v>50</v>
      </c>
      <c r="E20625" t="s">
        <v>50</v>
      </c>
      <c r="F20625">
        <v>24</v>
      </c>
      <c r="G20625">
        <v>28</v>
      </c>
      <c r="H20625">
        <v>1499</v>
      </c>
      <c r="I20625">
        <v>1487</v>
      </c>
      <c r="J20625">
        <v>1</v>
      </c>
      <c r="K20625">
        <v>0</v>
      </c>
      <c r="L20625" t="s">
        <v>1764</v>
      </c>
      <c r="M20625" t="s">
        <v>71</v>
      </c>
      <c r="N20625" t="s">
        <v>69</v>
      </c>
      <c r="O20625" t="s">
        <v>22</v>
      </c>
      <c r="P20625" t="s">
        <v>23</v>
      </c>
      <c r="Q20625" t="s">
        <v>24</v>
      </c>
    </row>
    <row r="20626" spans="1:17" x14ac:dyDescent="0.2">
      <c r="A20626" s="2">
        <v>43385</v>
      </c>
      <c r="B20626" t="s">
        <v>81</v>
      </c>
      <c r="C20626" t="s">
        <v>70</v>
      </c>
      <c r="D20626" t="s">
        <v>50</v>
      </c>
      <c r="E20626" t="s">
        <v>50</v>
      </c>
      <c r="F20626">
        <v>98</v>
      </c>
      <c r="G20626">
        <v>58</v>
      </c>
      <c r="H20626">
        <v>1240</v>
      </c>
      <c r="I20626">
        <v>1378</v>
      </c>
      <c r="J20626">
        <v>0</v>
      </c>
      <c r="K20626">
        <v>1</v>
      </c>
      <c r="L20626" t="s">
        <v>1764</v>
      </c>
      <c r="M20626" t="s">
        <v>83</v>
      </c>
      <c r="N20626" t="s">
        <v>81</v>
      </c>
      <c r="O20626" t="s">
        <v>22</v>
      </c>
      <c r="P20626" t="s">
        <v>23</v>
      </c>
      <c r="Q20626" t="s">
        <v>41</v>
      </c>
    </row>
    <row r="20627" spans="1:17" x14ac:dyDescent="0.2">
      <c r="A20627" s="2">
        <v>43385</v>
      </c>
      <c r="B20627" t="s">
        <v>153</v>
      </c>
      <c r="C20627" t="s">
        <v>94</v>
      </c>
      <c r="D20627" t="s">
        <v>50</v>
      </c>
      <c r="E20627" t="s">
        <v>50</v>
      </c>
      <c r="F20627">
        <v>42</v>
      </c>
      <c r="G20627">
        <v>49</v>
      </c>
      <c r="H20627">
        <v>1433</v>
      </c>
      <c r="I20627">
        <v>1409</v>
      </c>
      <c r="J20627">
        <v>1</v>
      </c>
      <c r="K20627">
        <v>0</v>
      </c>
      <c r="L20627" t="s">
        <v>1764</v>
      </c>
      <c r="M20627" t="s">
        <v>191</v>
      </c>
      <c r="N20627" t="s">
        <v>153</v>
      </c>
      <c r="O20627" t="s">
        <v>22</v>
      </c>
      <c r="P20627" t="s">
        <v>23</v>
      </c>
      <c r="Q20627" t="s">
        <v>24</v>
      </c>
    </row>
    <row r="20628" spans="1:17" x14ac:dyDescent="0.2">
      <c r="A20628" s="2">
        <v>43385</v>
      </c>
      <c r="B20628" t="s">
        <v>317</v>
      </c>
      <c r="C20628" t="s">
        <v>97</v>
      </c>
      <c r="D20628" t="s">
        <v>50</v>
      </c>
      <c r="E20628" t="s">
        <v>50</v>
      </c>
      <c r="F20628">
        <v>80</v>
      </c>
      <c r="G20628">
        <v>82</v>
      </c>
      <c r="H20628">
        <v>1304</v>
      </c>
      <c r="I20628">
        <v>1292</v>
      </c>
      <c r="J20628">
        <v>1</v>
      </c>
      <c r="K20628">
        <v>0</v>
      </c>
      <c r="L20628" t="s">
        <v>1764</v>
      </c>
      <c r="M20628" t="s">
        <v>394</v>
      </c>
      <c r="N20628" t="s">
        <v>317</v>
      </c>
      <c r="O20628" t="s">
        <v>22</v>
      </c>
      <c r="P20628" t="s">
        <v>23</v>
      </c>
      <c r="Q20628" t="s">
        <v>24</v>
      </c>
    </row>
    <row r="20629" spans="1:17" x14ac:dyDescent="0.2">
      <c r="A20629" s="2">
        <v>43385</v>
      </c>
      <c r="B20629" t="s">
        <v>384</v>
      </c>
      <c r="C20629" t="s">
        <v>125</v>
      </c>
      <c r="D20629" t="s">
        <v>50</v>
      </c>
      <c r="E20629" t="s">
        <v>50</v>
      </c>
      <c r="F20629">
        <v>173</v>
      </c>
      <c r="G20629">
        <v>204</v>
      </c>
      <c r="H20629">
        <v>958</v>
      </c>
      <c r="I20629">
        <v>871</v>
      </c>
      <c r="J20629">
        <v>2</v>
      </c>
      <c r="K20629">
        <v>0</v>
      </c>
      <c r="L20629" t="s">
        <v>1764</v>
      </c>
      <c r="M20629" t="s">
        <v>395</v>
      </c>
      <c r="N20629" t="s">
        <v>384</v>
      </c>
      <c r="O20629" t="s">
        <v>22</v>
      </c>
      <c r="P20629" t="s">
        <v>23</v>
      </c>
      <c r="Q20629" t="s">
        <v>24</v>
      </c>
    </row>
    <row r="20630" spans="1:17" x14ac:dyDescent="0.2">
      <c r="A20630" s="2">
        <v>43385</v>
      </c>
      <c r="B20630" t="s">
        <v>648</v>
      </c>
      <c r="C20630" t="s">
        <v>1288</v>
      </c>
      <c r="D20630" t="s">
        <v>115</v>
      </c>
      <c r="E20630" t="s">
        <v>115</v>
      </c>
      <c r="F20630">
        <v>169</v>
      </c>
      <c r="G20630">
        <v>190</v>
      </c>
      <c r="H20630">
        <v>979</v>
      </c>
      <c r="I20630">
        <v>909</v>
      </c>
      <c r="J20630">
        <v>2</v>
      </c>
      <c r="K20630">
        <v>2</v>
      </c>
      <c r="L20630" t="s">
        <v>28</v>
      </c>
      <c r="M20630" t="s">
        <v>717</v>
      </c>
      <c r="N20630" t="s">
        <v>648</v>
      </c>
      <c r="O20630" t="s">
        <v>22</v>
      </c>
      <c r="P20630" t="s">
        <v>23</v>
      </c>
      <c r="Q20630" t="s">
        <v>30</v>
      </c>
    </row>
    <row r="20631" spans="1:17" x14ac:dyDescent="0.2">
      <c r="A20631" s="2">
        <v>43385</v>
      </c>
      <c r="B20631" t="s">
        <v>143</v>
      </c>
      <c r="C20631" t="s">
        <v>531</v>
      </c>
      <c r="D20631" t="s">
        <v>115</v>
      </c>
      <c r="E20631" t="s">
        <v>27</v>
      </c>
      <c r="F20631">
        <v>54</v>
      </c>
      <c r="G20631">
        <v>70</v>
      </c>
      <c r="H20631">
        <v>1398</v>
      </c>
      <c r="I20631">
        <v>1339</v>
      </c>
      <c r="J20631">
        <v>3</v>
      </c>
      <c r="K20631">
        <v>0</v>
      </c>
      <c r="L20631" t="s">
        <v>1557</v>
      </c>
      <c r="M20631" t="s">
        <v>987</v>
      </c>
      <c r="N20631" t="s">
        <v>143</v>
      </c>
      <c r="O20631" t="s">
        <v>22</v>
      </c>
      <c r="P20631" t="s">
        <v>23</v>
      </c>
      <c r="Q20631" t="s">
        <v>24</v>
      </c>
    </row>
    <row r="20632" spans="1:17" x14ac:dyDescent="0.2">
      <c r="A20632" s="2">
        <v>43385</v>
      </c>
      <c r="B20632" t="s">
        <v>133</v>
      </c>
      <c r="C20632" t="s">
        <v>18</v>
      </c>
      <c r="D20632" t="s">
        <v>115</v>
      </c>
      <c r="E20632" t="s">
        <v>19</v>
      </c>
      <c r="F20632">
        <v>55</v>
      </c>
      <c r="G20632">
        <v>5</v>
      </c>
      <c r="H20632">
        <v>1395</v>
      </c>
      <c r="I20632">
        <v>1632</v>
      </c>
      <c r="J20632">
        <v>2</v>
      </c>
      <c r="K20632">
        <v>1</v>
      </c>
      <c r="L20632" t="s">
        <v>28</v>
      </c>
      <c r="M20632" t="s">
        <v>134</v>
      </c>
      <c r="N20632" t="s">
        <v>133</v>
      </c>
      <c r="O20632" t="s">
        <v>22</v>
      </c>
      <c r="P20632" t="s">
        <v>23</v>
      </c>
      <c r="Q20632" t="s">
        <v>24</v>
      </c>
    </row>
    <row r="20633" spans="1:17" x14ac:dyDescent="0.2">
      <c r="A20633" s="2">
        <v>43385</v>
      </c>
      <c r="B20633" t="s">
        <v>42</v>
      </c>
      <c r="C20633" t="s">
        <v>107</v>
      </c>
      <c r="D20633" t="s">
        <v>19</v>
      </c>
      <c r="E20633" t="s">
        <v>19</v>
      </c>
      <c r="F20633">
        <v>21</v>
      </c>
      <c r="G20633">
        <v>12</v>
      </c>
      <c r="H20633">
        <v>1525</v>
      </c>
      <c r="I20633">
        <v>1568</v>
      </c>
      <c r="J20633">
        <v>3</v>
      </c>
      <c r="K20633">
        <v>0</v>
      </c>
      <c r="L20633" t="s">
        <v>28</v>
      </c>
      <c r="M20633" t="s">
        <v>771</v>
      </c>
      <c r="N20633" t="s">
        <v>77</v>
      </c>
      <c r="O20633" t="s">
        <v>122</v>
      </c>
      <c r="P20633" t="s">
        <v>23</v>
      </c>
      <c r="Q20633" t="s">
        <v>24</v>
      </c>
    </row>
    <row r="20634" spans="1:17" x14ac:dyDescent="0.2">
      <c r="A20634" s="2">
        <v>43385</v>
      </c>
      <c r="B20634" t="s">
        <v>166</v>
      </c>
      <c r="C20634" t="s">
        <v>31</v>
      </c>
      <c r="D20634" t="s">
        <v>115</v>
      </c>
      <c r="E20634" t="s">
        <v>19</v>
      </c>
      <c r="F20634">
        <v>94</v>
      </c>
      <c r="G20634">
        <v>58</v>
      </c>
      <c r="H20634">
        <v>1247</v>
      </c>
      <c r="I20634">
        <v>1378</v>
      </c>
      <c r="J20634">
        <v>4</v>
      </c>
      <c r="K20634">
        <v>3</v>
      </c>
      <c r="L20634" t="s">
        <v>28</v>
      </c>
      <c r="M20634" t="s">
        <v>165</v>
      </c>
      <c r="N20634" t="s">
        <v>166</v>
      </c>
      <c r="O20634" t="s">
        <v>22</v>
      </c>
      <c r="P20634" t="s">
        <v>23</v>
      </c>
      <c r="Q20634" t="s">
        <v>24</v>
      </c>
    </row>
    <row r="20635" spans="1:17" x14ac:dyDescent="0.2">
      <c r="A20635" s="2">
        <v>43385</v>
      </c>
      <c r="B20635" t="s">
        <v>113</v>
      </c>
      <c r="C20635" t="s">
        <v>25</v>
      </c>
      <c r="D20635" t="s">
        <v>115</v>
      </c>
      <c r="E20635" t="s">
        <v>19</v>
      </c>
      <c r="F20635">
        <v>71</v>
      </c>
      <c r="G20635">
        <v>3</v>
      </c>
      <c r="H20635">
        <v>1337</v>
      </c>
      <c r="I20635">
        <v>1663</v>
      </c>
      <c r="J20635">
        <v>0</v>
      </c>
      <c r="K20635">
        <v>2</v>
      </c>
      <c r="L20635" t="s">
        <v>28</v>
      </c>
      <c r="M20635" t="s">
        <v>231</v>
      </c>
      <c r="N20635" t="s">
        <v>113</v>
      </c>
      <c r="O20635" t="s">
        <v>22</v>
      </c>
      <c r="P20635" t="s">
        <v>23</v>
      </c>
      <c r="Q20635" t="s">
        <v>41</v>
      </c>
    </row>
    <row r="20636" spans="1:17" x14ac:dyDescent="0.2">
      <c r="A20636" s="2">
        <v>43385</v>
      </c>
      <c r="B20636" t="s">
        <v>443</v>
      </c>
      <c r="C20636" t="s">
        <v>898</v>
      </c>
      <c r="D20636" t="s">
        <v>115</v>
      </c>
      <c r="E20636" t="s">
        <v>115</v>
      </c>
      <c r="F20636">
        <v>166</v>
      </c>
      <c r="G20636">
        <v>186</v>
      </c>
      <c r="H20636">
        <v>982</v>
      </c>
      <c r="I20636">
        <v>922</v>
      </c>
      <c r="J20636">
        <v>2</v>
      </c>
      <c r="K20636">
        <v>0</v>
      </c>
      <c r="L20636" t="s">
        <v>28</v>
      </c>
      <c r="M20636" t="s">
        <v>1696</v>
      </c>
      <c r="N20636" t="s">
        <v>443</v>
      </c>
      <c r="O20636" t="s">
        <v>22</v>
      </c>
      <c r="P20636" t="s">
        <v>23</v>
      </c>
      <c r="Q20636" t="s">
        <v>24</v>
      </c>
    </row>
    <row r="20637" spans="1:17" x14ac:dyDescent="0.2">
      <c r="A20637" s="2">
        <v>43385</v>
      </c>
      <c r="B20637" t="s">
        <v>462</v>
      </c>
      <c r="C20637" t="s">
        <v>391</v>
      </c>
      <c r="D20637" t="s">
        <v>115</v>
      </c>
      <c r="E20637" t="s">
        <v>115</v>
      </c>
      <c r="F20637">
        <v>199</v>
      </c>
      <c r="G20637">
        <v>171</v>
      </c>
      <c r="H20637">
        <v>890</v>
      </c>
      <c r="I20637">
        <v>972</v>
      </c>
      <c r="J20637">
        <v>1</v>
      </c>
      <c r="K20637">
        <v>4</v>
      </c>
      <c r="L20637" t="s">
        <v>28</v>
      </c>
      <c r="M20637" t="s">
        <v>461</v>
      </c>
      <c r="N20637" t="s">
        <v>462</v>
      </c>
      <c r="O20637" t="s">
        <v>22</v>
      </c>
      <c r="P20637" t="s">
        <v>23</v>
      </c>
      <c r="Q20637" t="s">
        <v>41</v>
      </c>
    </row>
    <row r="20638" spans="1:17" x14ac:dyDescent="0.2">
      <c r="A20638" s="2">
        <v>43385</v>
      </c>
      <c r="B20638" t="s">
        <v>120</v>
      </c>
      <c r="C20638" t="s">
        <v>250</v>
      </c>
      <c r="D20638" t="s">
        <v>36</v>
      </c>
      <c r="E20638" t="s">
        <v>36</v>
      </c>
      <c r="F20638">
        <v>50</v>
      </c>
      <c r="G20638">
        <v>125</v>
      </c>
      <c r="H20638">
        <v>1408</v>
      </c>
      <c r="I20638">
        <v>1129</v>
      </c>
      <c r="J20638">
        <v>1</v>
      </c>
      <c r="K20638">
        <v>0</v>
      </c>
      <c r="L20638" t="s">
        <v>62</v>
      </c>
      <c r="M20638" t="s">
        <v>152</v>
      </c>
      <c r="N20638" t="s">
        <v>120</v>
      </c>
      <c r="O20638" t="s">
        <v>22</v>
      </c>
      <c r="P20638" t="s">
        <v>23</v>
      </c>
      <c r="Q20638" t="s">
        <v>24</v>
      </c>
    </row>
    <row r="20639" spans="1:17" x14ac:dyDescent="0.2">
      <c r="A20639" s="2">
        <v>43385</v>
      </c>
      <c r="B20639" t="s">
        <v>141</v>
      </c>
      <c r="C20639" t="s">
        <v>1545</v>
      </c>
      <c r="D20639" t="s">
        <v>36</v>
      </c>
      <c r="E20639" t="s">
        <v>36</v>
      </c>
      <c r="F20639">
        <v>87</v>
      </c>
      <c r="G20639">
        <v>158</v>
      </c>
      <c r="H20639">
        <v>1274</v>
      </c>
      <c r="I20639">
        <v>1019</v>
      </c>
      <c r="J20639">
        <v>3</v>
      </c>
      <c r="K20639">
        <v>0</v>
      </c>
      <c r="L20639" t="s">
        <v>62</v>
      </c>
      <c r="M20639" t="s">
        <v>173</v>
      </c>
      <c r="N20639" t="s">
        <v>141</v>
      </c>
      <c r="O20639" t="s">
        <v>22</v>
      </c>
      <c r="P20639" t="s">
        <v>23</v>
      </c>
      <c r="Q20639" t="s">
        <v>24</v>
      </c>
    </row>
    <row r="20640" spans="1:17" x14ac:dyDescent="0.2">
      <c r="A20640" s="2">
        <v>43385</v>
      </c>
      <c r="B20640" t="s">
        <v>365</v>
      </c>
      <c r="C20640" t="s">
        <v>196</v>
      </c>
      <c r="D20640" t="s">
        <v>36</v>
      </c>
      <c r="E20640" t="s">
        <v>36</v>
      </c>
      <c r="F20640">
        <v>123</v>
      </c>
      <c r="G20640">
        <v>171</v>
      </c>
      <c r="H20640">
        <v>1139</v>
      </c>
      <c r="I20640">
        <v>972</v>
      </c>
      <c r="J20640">
        <v>1</v>
      </c>
      <c r="K20640">
        <v>1</v>
      </c>
      <c r="L20640" t="s">
        <v>62</v>
      </c>
      <c r="M20640" t="s">
        <v>400</v>
      </c>
      <c r="N20640" t="s">
        <v>365</v>
      </c>
      <c r="O20640" t="s">
        <v>22</v>
      </c>
      <c r="P20640" t="s">
        <v>23</v>
      </c>
      <c r="Q20640" t="s">
        <v>30</v>
      </c>
    </row>
    <row r="20641" spans="1:17" x14ac:dyDescent="0.2">
      <c r="A20641" s="2">
        <v>43385</v>
      </c>
      <c r="B20641" t="s">
        <v>136</v>
      </c>
      <c r="C20641" t="s">
        <v>660</v>
      </c>
      <c r="D20641" t="s">
        <v>36</v>
      </c>
      <c r="E20641" t="s">
        <v>36</v>
      </c>
      <c r="F20641">
        <v>66</v>
      </c>
      <c r="G20641">
        <v>111</v>
      </c>
      <c r="H20641">
        <v>1351</v>
      </c>
      <c r="I20641">
        <v>1187</v>
      </c>
      <c r="J20641">
        <v>4</v>
      </c>
      <c r="K20641">
        <v>0</v>
      </c>
      <c r="L20641" t="s">
        <v>62</v>
      </c>
      <c r="M20641" t="s">
        <v>431</v>
      </c>
      <c r="N20641" t="s">
        <v>136</v>
      </c>
      <c r="O20641" t="s">
        <v>22</v>
      </c>
      <c r="P20641" t="s">
        <v>23</v>
      </c>
      <c r="Q20641" t="s">
        <v>24</v>
      </c>
    </row>
    <row r="20642" spans="1:17" x14ac:dyDescent="0.2">
      <c r="A20642" s="2">
        <v>43385</v>
      </c>
      <c r="B20642" t="s">
        <v>267</v>
      </c>
      <c r="C20642" t="s">
        <v>197</v>
      </c>
      <c r="D20642" t="s">
        <v>36</v>
      </c>
      <c r="E20642" t="s">
        <v>36</v>
      </c>
      <c r="F20642">
        <v>135</v>
      </c>
      <c r="G20642">
        <v>103</v>
      </c>
      <c r="H20642">
        <v>1108</v>
      </c>
      <c r="I20642">
        <v>1217</v>
      </c>
      <c r="J20642">
        <v>4</v>
      </c>
      <c r="K20642">
        <v>1</v>
      </c>
      <c r="L20642" t="s">
        <v>62</v>
      </c>
      <c r="M20642" t="s">
        <v>268</v>
      </c>
      <c r="N20642" t="s">
        <v>267</v>
      </c>
      <c r="O20642" t="s">
        <v>22</v>
      </c>
      <c r="P20642" t="s">
        <v>23</v>
      </c>
      <c r="Q20642" t="s">
        <v>24</v>
      </c>
    </row>
    <row r="20643" spans="1:17" x14ac:dyDescent="0.2">
      <c r="A20643" s="2">
        <v>43385</v>
      </c>
      <c r="B20643" t="s">
        <v>183</v>
      </c>
      <c r="C20643" t="s">
        <v>46</v>
      </c>
      <c r="D20643" t="s">
        <v>36</v>
      </c>
      <c r="E20643" t="s">
        <v>36</v>
      </c>
      <c r="F20643">
        <v>64</v>
      </c>
      <c r="G20643">
        <v>136</v>
      </c>
      <c r="H20643">
        <v>1364</v>
      </c>
      <c r="I20643">
        <v>1101</v>
      </c>
      <c r="J20643">
        <v>4</v>
      </c>
      <c r="K20643">
        <v>1</v>
      </c>
      <c r="L20643" t="s">
        <v>62</v>
      </c>
      <c r="M20643" t="s">
        <v>266</v>
      </c>
      <c r="N20643" t="s">
        <v>183</v>
      </c>
      <c r="O20643" t="s">
        <v>22</v>
      </c>
      <c r="P20643" t="s">
        <v>23</v>
      </c>
      <c r="Q20643" t="s">
        <v>24</v>
      </c>
    </row>
    <row r="20644" spans="1:17" x14ac:dyDescent="0.2">
      <c r="A20644" s="2">
        <v>43385</v>
      </c>
      <c r="B20644" t="s">
        <v>548</v>
      </c>
      <c r="C20644" t="s">
        <v>211</v>
      </c>
      <c r="D20644" t="s">
        <v>36</v>
      </c>
      <c r="E20644" t="s">
        <v>36</v>
      </c>
      <c r="F20644">
        <v>67</v>
      </c>
      <c r="G20644">
        <v>140</v>
      </c>
      <c r="H20644">
        <v>1350</v>
      </c>
      <c r="I20644">
        <v>1089</v>
      </c>
      <c r="J20644">
        <v>3</v>
      </c>
      <c r="K20644">
        <v>0</v>
      </c>
      <c r="L20644" t="s">
        <v>62</v>
      </c>
      <c r="M20644" t="s">
        <v>805</v>
      </c>
      <c r="N20644" t="s">
        <v>548</v>
      </c>
      <c r="O20644" t="s">
        <v>22</v>
      </c>
      <c r="P20644" t="s">
        <v>23</v>
      </c>
      <c r="Q20644" t="s">
        <v>24</v>
      </c>
    </row>
    <row r="20645" spans="1:17" x14ac:dyDescent="0.2">
      <c r="A20645" s="2">
        <v>43385</v>
      </c>
      <c r="B20645" t="s">
        <v>892</v>
      </c>
      <c r="C20645" t="s">
        <v>1491</v>
      </c>
      <c r="D20645" t="s">
        <v>27</v>
      </c>
      <c r="E20645" t="s">
        <v>27</v>
      </c>
      <c r="F20645">
        <v>201</v>
      </c>
      <c r="G20645">
        <v>81</v>
      </c>
      <c r="H20645">
        <v>889</v>
      </c>
      <c r="I20645">
        <v>1303</v>
      </c>
      <c r="J20645">
        <v>0</v>
      </c>
      <c r="K20645">
        <v>5</v>
      </c>
      <c r="L20645" t="s">
        <v>1768</v>
      </c>
      <c r="M20645" t="s">
        <v>1772</v>
      </c>
      <c r="N20645" t="s">
        <v>77</v>
      </c>
      <c r="O20645" t="s">
        <v>122</v>
      </c>
      <c r="P20645" t="s">
        <v>23</v>
      </c>
      <c r="Q20645" t="s">
        <v>41</v>
      </c>
    </row>
    <row r="20646" spans="1:17" x14ac:dyDescent="0.2">
      <c r="A20646" s="2">
        <v>43385</v>
      </c>
      <c r="B20646" t="s">
        <v>848</v>
      </c>
      <c r="C20646" t="s">
        <v>481</v>
      </c>
      <c r="D20646" t="s">
        <v>27</v>
      </c>
      <c r="E20646" t="s">
        <v>27</v>
      </c>
      <c r="F20646">
        <v>210</v>
      </c>
      <c r="G20646">
        <v>127</v>
      </c>
      <c r="H20646">
        <v>862</v>
      </c>
      <c r="I20646">
        <v>1122</v>
      </c>
      <c r="J20646">
        <v>0</v>
      </c>
      <c r="K20646">
        <v>6</v>
      </c>
      <c r="L20646" t="s">
        <v>1768</v>
      </c>
      <c r="M20646" t="s">
        <v>905</v>
      </c>
      <c r="N20646" t="s">
        <v>848</v>
      </c>
      <c r="O20646" t="s">
        <v>22</v>
      </c>
      <c r="P20646" t="s">
        <v>23</v>
      </c>
      <c r="Q20646" t="s">
        <v>41</v>
      </c>
    </row>
    <row r="20647" spans="1:17" x14ac:dyDescent="0.2">
      <c r="A20647" s="2">
        <v>43385</v>
      </c>
      <c r="B20647" t="s">
        <v>262</v>
      </c>
      <c r="C20647" t="s">
        <v>188</v>
      </c>
      <c r="D20647" t="s">
        <v>27</v>
      </c>
      <c r="E20647" t="s">
        <v>27</v>
      </c>
      <c r="F20647">
        <v>152</v>
      </c>
      <c r="G20647">
        <v>202</v>
      </c>
      <c r="H20647">
        <v>1040</v>
      </c>
      <c r="I20647">
        <v>878</v>
      </c>
      <c r="J20647">
        <v>3</v>
      </c>
      <c r="K20647">
        <v>0</v>
      </c>
      <c r="L20647" t="s">
        <v>1768</v>
      </c>
      <c r="M20647" t="s">
        <v>1631</v>
      </c>
      <c r="N20647" t="s">
        <v>262</v>
      </c>
      <c r="O20647" t="s">
        <v>22</v>
      </c>
      <c r="P20647" t="s">
        <v>23</v>
      </c>
      <c r="Q20647" t="s">
        <v>24</v>
      </c>
    </row>
    <row r="20648" spans="1:17" x14ac:dyDescent="0.2">
      <c r="A20648" s="2">
        <v>43385</v>
      </c>
      <c r="B20648" t="s">
        <v>222</v>
      </c>
      <c r="C20648" t="s">
        <v>454</v>
      </c>
      <c r="D20648" t="s">
        <v>27</v>
      </c>
      <c r="E20648" t="s">
        <v>27</v>
      </c>
      <c r="F20648">
        <v>170</v>
      </c>
      <c r="G20648">
        <v>179</v>
      </c>
      <c r="H20648">
        <v>976</v>
      </c>
      <c r="I20648">
        <v>946</v>
      </c>
      <c r="J20648">
        <v>0</v>
      </c>
      <c r="K20648">
        <v>2</v>
      </c>
      <c r="L20648" t="s">
        <v>1768</v>
      </c>
      <c r="M20648" t="s">
        <v>407</v>
      </c>
      <c r="N20648" t="s">
        <v>222</v>
      </c>
      <c r="O20648" t="s">
        <v>22</v>
      </c>
      <c r="P20648" t="s">
        <v>23</v>
      </c>
      <c r="Q20648" t="s">
        <v>41</v>
      </c>
    </row>
    <row r="20649" spans="1:17" x14ac:dyDescent="0.2">
      <c r="A20649" s="2">
        <v>43386</v>
      </c>
      <c r="B20649" t="s">
        <v>126</v>
      </c>
      <c r="C20649" t="s">
        <v>129</v>
      </c>
      <c r="D20649" t="s">
        <v>50</v>
      </c>
      <c r="E20649" t="s">
        <v>50</v>
      </c>
      <c r="F20649">
        <v>17</v>
      </c>
      <c r="G20649">
        <v>12</v>
      </c>
      <c r="H20649">
        <v>1540</v>
      </c>
      <c r="I20649">
        <v>1568</v>
      </c>
      <c r="J20649">
        <v>3</v>
      </c>
      <c r="K20649">
        <v>0</v>
      </c>
      <c r="L20649" t="s">
        <v>1764</v>
      </c>
      <c r="M20649" t="s">
        <v>308</v>
      </c>
      <c r="N20649" t="s">
        <v>126</v>
      </c>
      <c r="O20649" t="s">
        <v>22</v>
      </c>
      <c r="P20649" t="s">
        <v>23</v>
      </c>
      <c r="Q20649" t="s">
        <v>24</v>
      </c>
    </row>
    <row r="20650" spans="1:17" x14ac:dyDescent="0.2">
      <c r="A20650" s="2">
        <v>43386</v>
      </c>
      <c r="B20650" t="s">
        <v>244</v>
      </c>
      <c r="C20650" t="s">
        <v>293</v>
      </c>
      <c r="D20650" t="s">
        <v>50</v>
      </c>
      <c r="E20650" t="s">
        <v>50</v>
      </c>
      <c r="F20650">
        <v>26</v>
      </c>
      <c r="G20650">
        <v>47</v>
      </c>
      <c r="H20650">
        <v>1491</v>
      </c>
      <c r="I20650">
        <v>1418</v>
      </c>
      <c r="J20650">
        <v>1</v>
      </c>
      <c r="K20650">
        <v>2</v>
      </c>
      <c r="L20650" t="s">
        <v>1764</v>
      </c>
      <c r="M20650" t="s">
        <v>597</v>
      </c>
      <c r="N20650" t="s">
        <v>244</v>
      </c>
      <c r="O20650" t="s">
        <v>22</v>
      </c>
      <c r="P20650" t="s">
        <v>23</v>
      </c>
      <c r="Q20650" t="s">
        <v>41</v>
      </c>
    </row>
    <row r="20651" spans="1:17" x14ac:dyDescent="0.2">
      <c r="A20651" s="2">
        <v>43386</v>
      </c>
      <c r="B20651" t="s">
        <v>98</v>
      </c>
      <c r="C20651" t="s">
        <v>72</v>
      </c>
      <c r="D20651" t="s">
        <v>50</v>
      </c>
      <c r="E20651" t="s">
        <v>50</v>
      </c>
      <c r="F20651">
        <v>30</v>
      </c>
      <c r="G20651">
        <v>10</v>
      </c>
      <c r="H20651">
        <v>1478</v>
      </c>
      <c r="I20651">
        <v>1581</v>
      </c>
      <c r="J20651">
        <v>0</v>
      </c>
      <c r="K20651">
        <v>0</v>
      </c>
      <c r="L20651" t="s">
        <v>1764</v>
      </c>
      <c r="M20651" t="s">
        <v>99</v>
      </c>
      <c r="N20651" t="s">
        <v>98</v>
      </c>
      <c r="O20651" t="s">
        <v>22</v>
      </c>
      <c r="P20651" t="s">
        <v>23</v>
      </c>
      <c r="Q20651" t="s">
        <v>30</v>
      </c>
    </row>
    <row r="20652" spans="1:17" x14ac:dyDescent="0.2">
      <c r="A20652" s="2">
        <v>43386</v>
      </c>
      <c r="B20652" t="s">
        <v>49</v>
      </c>
      <c r="C20652" t="s">
        <v>249</v>
      </c>
      <c r="D20652" t="s">
        <v>50</v>
      </c>
      <c r="E20652" t="s">
        <v>50</v>
      </c>
      <c r="F20652">
        <v>52</v>
      </c>
      <c r="G20652">
        <v>61</v>
      </c>
      <c r="H20652">
        <v>1405</v>
      </c>
      <c r="I20652">
        <v>1376</v>
      </c>
      <c r="J20652">
        <v>1</v>
      </c>
      <c r="K20652">
        <v>0</v>
      </c>
      <c r="L20652" t="s">
        <v>1764</v>
      </c>
      <c r="M20652" t="s">
        <v>103</v>
      </c>
      <c r="N20652" t="s">
        <v>49</v>
      </c>
      <c r="O20652" t="s">
        <v>22</v>
      </c>
      <c r="P20652" t="s">
        <v>23</v>
      </c>
      <c r="Q20652" t="s">
        <v>24</v>
      </c>
    </row>
    <row r="20653" spans="1:17" x14ac:dyDescent="0.2">
      <c r="A20653" s="2">
        <v>43386</v>
      </c>
      <c r="B20653" t="s">
        <v>87</v>
      </c>
      <c r="C20653" t="s">
        <v>145</v>
      </c>
      <c r="D20653" t="s">
        <v>50</v>
      </c>
      <c r="E20653" t="s">
        <v>50</v>
      </c>
      <c r="F20653">
        <v>44</v>
      </c>
      <c r="G20653">
        <v>86</v>
      </c>
      <c r="H20653">
        <v>1430</v>
      </c>
      <c r="I20653">
        <v>1283</v>
      </c>
      <c r="J20653">
        <v>2</v>
      </c>
      <c r="K20653">
        <v>1</v>
      </c>
      <c r="L20653" t="s">
        <v>1764</v>
      </c>
      <c r="M20653" t="s">
        <v>88</v>
      </c>
      <c r="N20653" t="s">
        <v>87</v>
      </c>
      <c r="O20653" t="s">
        <v>22</v>
      </c>
      <c r="P20653" t="s">
        <v>23</v>
      </c>
      <c r="Q20653" t="s">
        <v>24</v>
      </c>
    </row>
    <row r="20654" spans="1:17" x14ac:dyDescent="0.2">
      <c r="A20654" s="2">
        <v>43386</v>
      </c>
      <c r="B20654" t="s">
        <v>101</v>
      </c>
      <c r="C20654" t="s">
        <v>560</v>
      </c>
      <c r="D20654" t="s">
        <v>50</v>
      </c>
      <c r="E20654" t="s">
        <v>50</v>
      </c>
      <c r="F20654">
        <v>131</v>
      </c>
      <c r="G20654">
        <v>118</v>
      </c>
      <c r="H20654">
        <v>1116</v>
      </c>
      <c r="I20654">
        <v>1160</v>
      </c>
      <c r="J20654">
        <v>1</v>
      </c>
      <c r="K20654">
        <v>1</v>
      </c>
      <c r="L20654" t="s">
        <v>1764</v>
      </c>
      <c r="M20654" t="s">
        <v>331</v>
      </c>
      <c r="N20654" t="s">
        <v>101</v>
      </c>
      <c r="O20654" t="s">
        <v>22</v>
      </c>
      <c r="P20654" t="s">
        <v>23</v>
      </c>
      <c r="Q20654" t="s">
        <v>30</v>
      </c>
    </row>
    <row r="20655" spans="1:17" x14ac:dyDescent="0.2">
      <c r="A20655" s="2">
        <v>43386</v>
      </c>
      <c r="B20655" t="s">
        <v>345</v>
      </c>
      <c r="C20655" t="s">
        <v>737</v>
      </c>
      <c r="D20655" t="s">
        <v>50</v>
      </c>
      <c r="E20655" t="s">
        <v>50</v>
      </c>
      <c r="F20655">
        <v>93</v>
      </c>
      <c r="G20655">
        <v>128</v>
      </c>
      <c r="H20655">
        <v>1254</v>
      </c>
      <c r="I20655">
        <v>1121</v>
      </c>
      <c r="J20655">
        <v>3</v>
      </c>
      <c r="K20655">
        <v>0</v>
      </c>
      <c r="L20655" t="s">
        <v>1764</v>
      </c>
      <c r="M20655" t="s">
        <v>360</v>
      </c>
      <c r="N20655" t="s">
        <v>345</v>
      </c>
      <c r="O20655" t="s">
        <v>22</v>
      </c>
      <c r="P20655" t="s">
        <v>23</v>
      </c>
      <c r="Q20655" t="s">
        <v>24</v>
      </c>
    </row>
    <row r="20656" spans="1:17" x14ac:dyDescent="0.2">
      <c r="A20656" s="2">
        <v>43386</v>
      </c>
      <c r="B20656" t="s">
        <v>286</v>
      </c>
      <c r="C20656" t="s">
        <v>1693</v>
      </c>
      <c r="D20656" t="s">
        <v>50</v>
      </c>
      <c r="E20656" t="s">
        <v>50</v>
      </c>
      <c r="F20656">
        <v>100</v>
      </c>
      <c r="G20656">
        <v>198</v>
      </c>
      <c r="H20656">
        <v>1225</v>
      </c>
      <c r="I20656">
        <v>891</v>
      </c>
      <c r="J20656">
        <v>0</v>
      </c>
      <c r="K20656">
        <v>1</v>
      </c>
      <c r="L20656" t="s">
        <v>1764</v>
      </c>
      <c r="M20656" t="s">
        <v>359</v>
      </c>
      <c r="N20656" t="s">
        <v>286</v>
      </c>
      <c r="O20656" t="s">
        <v>22</v>
      </c>
      <c r="P20656" t="s">
        <v>23</v>
      </c>
      <c r="Q20656" t="s">
        <v>41</v>
      </c>
    </row>
    <row r="20657" spans="1:17" x14ac:dyDescent="0.2">
      <c r="A20657" s="2">
        <v>43386</v>
      </c>
      <c r="B20657" t="s">
        <v>328</v>
      </c>
      <c r="C20657" t="s">
        <v>174</v>
      </c>
      <c r="D20657" t="s">
        <v>50</v>
      </c>
      <c r="E20657" t="s">
        <v>50</v>
      </c>
      <c r="F20657">
        <v>68</v>
      </c>
      <c r="G20657">
        <v>178</v>
      </c>
      <c r="H20657">
        <v>1344</v>
      </c>
      <c r="I20657">
        <v>947</v>
      </c>
      <c r="J20657">
        <v>4</v>
      </c>
      <c r="K20657">
        <v>1</v>
      </c>
      <c r="L20657" t="s">
        <v>1764</v>
      </c>
      <c r="M20657" t="s">
        <v>329</v>
      </c>
      <c r="N20657" t="s">
        <v>328</v>
      </c>
      <c r="O20657" t="s">
        <v>22</v>
      </c>
      <c r="P20657" t="s">
        <v>23</v>
      </c>
      <c r="Q20657" t="s">
        <v>24</v>
      </c>
    </row>
    <row r="20658" spans="1:17" x14ac:dyDescent="0.2">
      <c r="A20658" s="2">
        <v>43386</v>
      </c>
      <c r="B20658" t="s">
        <v>182</v>
      </c>
      <c r="C20658" t="s">
        <v>388</v>
      </c>
      <c r="D20658" t="s">
        <v>115</v>
      </c>
      <c r="E20658" t="s">
        <v>115</v>
      </c>
      <c r="F20658">
        <v>76</v>
      </c>
      <c r="G20658">
        <v>97</v>
      </c>
      <c r="H20658">
        <v>1313</v>
      </c>
      <c r="I20658">
        <v>1244</v>
      </c>
      <c r="J20658">
        <v>0</v>
      </c>
      <c r="K20658">
        <v>0</v>
      </c>
      <c r="L20658" t="s">
        <v>28</v>
      </c>
      <c r="M20658" t="s">
        <v>1116</v>
      </c>
      <c r="N20658" t="s">
        <v>182</v>
      </c>
      <c r="O20658" t="s">
        <v>22</v>
      </c>
      <c r="P20658" t="s">
        <v>23</v>
      </c>
      <c r="Q20658" t="s">
        <v>30</v>
      </c>
    </row>
    <row r="20659" spans="1:17" x14ac:dyDescent="0.2">
      <c r="A20659" s="2">
        <v>43386</v>
      </c>
      <c r="B20659" t="s">
        <v>213</v>
      </c>
      <c r="C20659" t="s">
        <v>17</v>
      </c>
      <c r="D20659" t="s">
        <v>115</v>
      </c>
      <c r="E20659" t="s">
        <v>19</v>
      </c>
      <c r="F20659">
        <v>138</v>
      </c>
      <c r="G20659">
        <v>58</v>
      </c>
      <c r="H20659">
        <v>1092</v>
      </c>
      <c r="I20659">
        <v>1378</v>
      </c>
      <c r="J20659">
        <v>0</v>
      </c>
      <c r="K20659">
        <v>3</v>
      </c>
      <c r="L20659" t="s">
        <v>28</v>
      </c>
      <c r="M20659" t="s">
        <v>535</v>
      </c>
      <c r="N20659" t="s">
        <v>213</v>
      </c>
      <c r="O20659" t="s">
        <v>22</v>
      </c>
      <c r="P20659" t="s">
        <v>23</v>
      </c>
      <c r="Q20659" t="s">
        <v>41</v>
      </c>
    </row>
    <row r="20660" spans="1:17" x14ac:dyDescent="0.2">
      <c r="A20660" s="2">
        <v>43386</v>
      </c>
      <c r="B20660" t="s">
        <v>239</v>
      </c>
      <c r="C20660" t="s">
        <v>572</v>
      </c>
      <c r="D20660" t="s">
        <v>115</v>
      </c>
      <c r="E20660" t="s">
        <v>115</v>
      </c>
      <c r="F20660">
        <v>85</v>
      </c>
      <c r="G20660">
        <v>114</v>
      </c>
      <c r="H20660">
        <v>1287</v>
      </c>
      <c r="I20660">
        <v>1172</v>
      </c>
      <c r="J20660">
        <v>1</v>
      </c>
      <c r="K20660">
        <v>1</v>
      </c>
      <c r="L20660" t="s">
        <v>28</v>
      </c>
      <c r="M20660" t="s">
        <v>1158</v>
      </c>
      <c r="N20660" t="s">
        <v>166</v>
      </c>
      <c r="O20660" t="s">
        <v>122</v>
      </c>
      <c r="P20660" t="s">
        <v>23</v>
      </c>
      <c r="Q20660" t="s">
        <v>30</v>
      </c>
    </row>
    <row r="20661" spans="1:17" x14ac:dyDescent="0.2">
      <c r="A20661" s="2">
        <v>43386</v>
      </c>
      <c r="B20661" t="s">
        <v>449</v>
      </c>
      <c r="C20661" t="s">
        <v>163</v>
      </c>
      <c r="D20661" t="s">
        <v>115</v>
      </c>
      <c r="E20661" t="s">
        <v>115</v>
      </c>
      <c r="F20661">
        <v>96</v>
      </c>
      <c r="G20661">
        <v>109</v>
      </c>
      <c r="H20661">
        <v>1245</v>
      </c>
      <c r="I20661">
        <v>1196</v>
      </c>
      <c r="J20661">
        <v>2</v>
      </c>
      <c r="K20661">
        <v>0</v>
      </c>
      <c r="L20661" t="s">
        <v>28</v>
      </c>
      <c r="M20661" t="s">
        <v>530</v>
      </c>
      <c r="N20661" t="s">
        <v>449</v>
      </c>
      <c r="O20661" t="s">
        <v>22</v>
      </c>
      <c r="P20661" t="s">
        <v>23</v>
      </c>
      <c r="Q20661" t="s">
        <v>24</v>
      </c>
    </row>
    <row r="20662" spans="1:17" x14ac:dyDescent="0.2">
      <c r="A20662" s="2">
        <v>43386</v>
      </c>
      <c r="B20662" t="s">
        <v>802</v>
      </c>
      <c r="C20662" t="s">
        <v>378</v>
      </c>
      <c r="D20662" t="s">
        <v>36</v>
      </c>
      <c r="E20662" t="s">
        <v>36</v>
      </c>
      <c r="F20662">
        <v>141</v>
      </c>
      <c r="G20662">
        <v>106</v>
      </c>
      <c r="H20662">
        <v>1086</v>
      </c>
      <c r="I20662">
        <v>1205</v>
      </c>
      <c r="J20662">
        <v>0</v>
      </c>
      <c r="K20662">
        <v>1</v>
      </c>
      <c r="L20662" t="s">
        <v>62</v>
      </c>
      <c r="M20662" t="s">
        <v>803</v>
      </c>
      <c r="N20662" t="s">
        <v>802</v>
      </c>
      <c r="O20662" t="s">
        <v>22</v>
      </c>
      <c r="P20662" t="s">
        <v>23</v>
      </c>
      <c r="Q20662" t="s">
        <v>41</v>
      </c>
    </row>
    <row r="20663" spans="1:17" x14ac:dyDescent="0.2">
      <c r="A20663" s="2">
        <v>43386</v>
      </c>
      <c r="B20663" t="s">
        <v>135</v>
      </c>
      <c r="C20663" t="s">
        <v>718</v>
      </c>
      <c r="D20663" t="s">
        <v>36</v>
      </c>
      <c r="E20663" t="s">
        <v>36</v>
      </c>
      <c r="F20663">
        <v>48</v>
      </c>
      <c r="G20663">
        <v>99</v>
      </c>
      <c r="H20663">
        <v>1415</v>
      </c>
      <c r="I20663">
        <v>1226</v>
      </c>
      <c r="J20663">
        <v>4</v>
      </c>
      <c r="K20663">
        <v>0</v>
      </c>
      <c r="L20663" t="s">
        <v>62</v>
      </c>
      <c r="M20663" t="s">
        <v>1618</v>
      </c>
      <c r="N20663" t="s">
        <v>135</v>
      </c>
      <c r="O20663" t="s">
        <v>22</v>
      </c>
      <c r="P20663" t="s">
        <v>23</v>
      </c>
      <c r="Q20663" t="s">
        <v>24</v>
      </c>
    </row>
    <row r="20664" spans="1:17" x14ac:dyDescent="0.2">
      <c r="A20664" s="2">
        <v>43386</v>
      </c>
      <c r="B20664" t="s">
        <v>904</v>
      </c>
      <c r="C20664" t="s">
        <v>233</v>
      </c>
      <c r="D20664" t="s">
        <v>27</v>
      </c>
      <c r="E20664" t="s">
        <v>19</v>
      </c>
      <c r="F20664">
        <v>210</v>
      </c>
      <c r="G20664">
        <v>182</v>
      </c>
      <c r="H20664">
        <v>862</v>
      </c>
      <c r="I20664">
        <v>937</v>
      </c>
      <c r="J20664">
        <v>0</v>
      </c>
      <c r="K20664">
        <v>8</v>
      </c>
      <c r="L20664" t="s">
        <v>1768</v>
      </c>
      <c r="M20664" t="s">
        <v>1301</v>
      </c>
      <c r="N20664" t="s">
        <v>904</v>
      </c>
      <c r="O20664" t="s">
        <v>22</v>
      </c>
      <c r="P20664" t="s">
        <v>23</v>
      </c>
      <c r="Q20664" t="s">
        <v>41</v>
      </c>
    </row>
    <row r="20665" spans="1:17" x14ac:dyDescent="0.2">
      <c r="A20665" s="2">
        <v>43386</v>
      </c>
      <c r="B20665" t="s">
        <v>232</v>
      </c>
      <c r="C20665" t="s">
        <v>775</v>
      </c>
      <c r="D20665" t="s">
        <v>19</v>
      </c>
      <c r="E20665" t="s">
        <v>27</v>
      </c>
      <c r="F20665">
        <v>153</v>
      </c>
      <c r="G20665">
        <v>203</v>
      </c>
      <c r="H20665">
        <v>1035</v>
      </c>
      <c r="I20665">
        <v>872</v>
      </c>
      <c r="J20665">
        <v>5</v>
      </c>
      <c r="K20665">
        <v>0</v>
      </c>
      <c r="L20665" t="s">
        <v>1768</v>
      </c>
      <c r="M20665" t="s">
        <v>234</v>
      </c>
      <c r="N20665" t="s">
        <v>232</v>
      </c>
      <c r="O20665" t="s">
        <v>22</v>
      </c>
      <c r="P20665" t="s">
        <v>23</v>
      </c>
      <c r="Q20665" t="s">
        <v>24</v>
      </c>
    </row>
    <row r="20666" spans="1:17" x14ac:dyDescent="0.2">
      <c r="A20666" s="2">
        <v>43386</v>
      </c>
      <c r="B20666" t="s">
        <v>210</v>
      </c>
      <c r="C20666" t="s">
        <v>221</v>
      </c>
      <c r="D20666" t="s">
        <v>27</v>
      </c>
      <c r="E20666" t="s">
        <v>27</v>
      </c>
      <c r="F20666">
        <v>72</v>
      </c>
      <c r="G20666">
        <v>162</v>
      </c>
      <c r="H20666">
        <v>1332</v>
      </c>
      <c r="I20666">
        <v>1003</v>
      </c>
      <c r="J20666">
        <v>3</v>
      </c>
      <c r="K20666">
        <v>0</v>
      </c>
      <c r="L20666" t="s">
        <v>1768</v>
      </c>
      <c r="M20666" t="s">
        <v>557</v>
      </c>
      <c r="N20666" t="s">
        <v>210</v>
      </c>
      <c r="O20666" t="s">
        <v>22</v>
      </c>
      <c r="P20666" t="s">
        <v>23</v>
      </c>
      <c r="Q20666" t="s">
        <v>24</v>
      </c>
    </row>
    <row r="20667" spans="1:17" x14ac:dyDescent="0.2">
      <c r="A20667" s="2">
        <v>43387</v>
      </c>
      <c r="B20667" t="s">
        <v>90</v>
      </c>
      <c r="C20667" t="s">
        <v>119</v>
      </c>
      <c r="D20667" t="s">
        <v>50</v>
      </c>
      <c r="E20667" t="s">
        <v>50</v>
      </c>
      <c r="F20667">
        <v>18</v>
      </c>
      <c r="G20667">
        <v>20</v>
      </c>
      <c r="H20667">
        <v>1537</v>
      </c>
      <c r="I20667">
        <v>1526</v>
      </c>
      <c r="J20667">
        <v>0</v>
      </c>
      <c r="K20667">
        <v>1</v>
      </c>
      <c r="L20667" t="s">
        <v>1764</v>
      </c>
      <c r="M20667" t="s">
        <v>713</v>
      </c>
      <c r="N20667" t="s">
        <v>90</v>
      </c>
      <c r="O20667" t="s">
        <v>22</v>
      </c>
      <c r="P20667" t="s">
        <v>23</v>
      </c>
      <c r="Q20667" t="s">
        <v>41</v>
      </c>
    </row>
    <row r="20668" spans="1:17" x14ac:dyDescent="0.2">
      <c r="A20668" s="2">
        <v>43387</v>
      </c>
      <c r="B20668" t="s">
        <v>95</v>
      </c>
      <c r="C20668" t="s">
        <v>180</v>
      </c>
      <c r="D20668" t="s">
        <v>50</v>
      </c>
      <c r="E20668" t="s">
        <v>50</v>
      </c>
      <c r="F20668">
        <v>46</v>
      </c>
      <c r="G20668">
        <v>38</v>
      </c>
      <c r="H20668">
        <v>1423</v>
      </c>
      <c r="I20668">
        <v>1456</v>
      </c>
      <c r="J20668">
        <v>2</v>
      </c>
      <c r="K20668">
        <v>0</v>
      </c>
      <c r="L20668" t="s">
        <v>1764</v>
      </c>
      <c r="M20668" t="s">
        <v>1708</v>
      </c>
      <c r="N20668" t="s">
        <v>95</v>
      </c>
      <c r="O20668" t="s">
        <v>22</v>
      </c>
      <c r="P20668" t="s">
        <v>23</v>
      </c>
      <c r="Q20668" t="s">
        <v>24</v>
      </c>
    </row>
    <row r="20669" spans="1:17" x14ac:dyDescent="0.2">
      <c r="A20669" s="2">
        <v>43387</v>
      </c>
      <c r="B20669" t="s">
        <v>123</v>
      </c>
      <c r="C20669" t="s">
        <v>85</v>
      </c>
      <c r="D20669" t="s">
        <v>50</v>
      </c>
      <c r="E20669" t="s">
        <v>50</v>
      </c>
      <c r="F20669">
        <v>94</v>
      </c>
      <c r="G20669">
        <v>57</v>
      </c>
      <c r="H20669">
        <v>1247</v>
      </c>
      <c r="I20669">
        <v>1383</v>
      </c>
      <c r="J20669">
        <v>2</v>
      </c>
      <c r="K20669">
        <v>0</v>
      </c>
      <c r="L20669" t="s">
        <v>1764</v>
      </c>
      <c r="M20669" t="s">
        <v>1778</v>
      </c>
      <c r="N20669" t="s">
        <v>123</v>
      </c>
      <c r="O20669" t="s">
        <v>22</v>
      </c>
      <c r="P20669" t="s">
        <v>23</v>
      </c>
      <c r="Q20669" t="s">
        <v>24</v>
      </c>
    </row>
    <row r="20670" spans="1:17" x14ac:dyDescent="0.2">
      <c r="A20670" s="2">
        <v>43387</v>
      </c>
      <c r="B20670" t="s">
        <v>92</v>
      </c>
      <c r="C20670" t="s">
        <v>1204</v>
      </c>
      <c r="D20670" t="s">
        <v>50</v>
      </c>
      <c r="E20670" t="s">
        <v>50</v>
      </c>
      <c r="F20670">
        <v>27</v>
      </c>
      <c r="G20670">
        <v>35</v>
      </c>
      <c r="H20670">
        <v>1489</v>
      </c>
      <c r="I20670">
        <v>1463</v>
      </c>
      <c r="J20670">
        <v>0</v>
      </c>
      <c r="K20670">
        <v>0</v>
      </c>
      <c r="L20670" t="s">
        <v>1764</v>
      </c>
      <c r="M20670" t="s">
        <v>124</v>
      </c>
      <c r="N20670" t="s">
        <v>92</v>
      </c>
      <c r="O20670" t="s">
        <v>22</v>
      </c>
      <c r="P20670" t="s">
        <v>23</v>
      </c>
      <c r="Q20670" t="s">
        <v>30</v>
      </c>
    </row>
    <row r="20671" spans="1:17" x14ac:dyDescent="0.2">
      <c r="A20671" s="2">
        <v>43387</v>
      </c>
      <c r="B20671" t="s">
        <v>73</v>
      </c>
      <c r="C20671" t="s">
        <v>1279</v>
      </c>
      <c r="D20671" t="s">
        <v>50</v>
      </c>
      <c r="E20671" t="s">
        <v>50</v>
      </c>
      <c r="F20671">
        <v>126</v>
      </c>
      <c r="G20671">
        <v>41</v>
      </c>
      <c r="H20671">
        <v>1123</v>
      </c>
      <c r="I20671">
        <v>1444</v>
      </c>
      <c r="J20671">
        <v>1</v>
      </c>
      <c r="K20671">
        <v>4</v>
      </c>
      <c r="L20671" t="s">
        <v>1764</v>
      </c>
      <c r="M20671" t="s">
        <v>289</v>
      </c>
      <c r="N20671" t="s">
        <v>73</v>
      </c>
      <c r="O20671" t="s">
        <v>22</v>
      </c>
      <c r="P20671" t="s">
        <v>23</v>
      </c>
      <c r="Q20671" t="s">
        <v>41</v>
      </c>
    </row>
    <row r="20672" spans="1:17" x14ac:dyDescent="0.2">
      <c r="A20672" s="2">
        <v>43387</v>
      </c>
      <c r="B20672" t="s">
        <v>48</v>
      </c>
      <c r="C20672" t="s">
        <v>1692</v>
      </c>
      <c r="D20672" t="s">
        <v>50</v>
      </c>
      <c r="E20672" t="s">
        <v>50</v>
      </c>
      <c r="F20672">
        <v>92</v>
      </c>
      <c r="G20672">
        <v>138</v>
      </c>
      <c r="H20672">
        <v>1261</v>
      </c>
      <c r="I20672">
        <v>1092</v>
      </c>
      <c r="J20672">
        <v>1</v>
      </c>
      <c r="K20672">
        <v>1</v>
      </c>
      <c r="L20672" t="s">
        <v>1764</v>
      </c>
      <c r="M20672" t="s">
        <v>866</v>
      </c>
      <c r="N20672" t="s">
        <v>48</v>
      </c>
      <c r="O20672" t="s">
        <v>22</v>
      </c>
      <c r="P20672" t="s">
        <v>23</v>
      </c>
      <c r="Q20672" t="s">
        <v>30</v>
      </c>
    </row>
    <row r="20673" spans="1:17" x14ac:dyDescent="0.2">
      <c r="A20673" s="2">
        <v>43387</v>
      </c>
      <c r="B20673" t="s">
        <v>386</v>
      </c>
      <c r="C20673" t="s">
        <v>184</v>
      </c>
      <c r="D20673" t="s">
        <v>50</v>
      </c>
      <c r="E20673" t="s">
        <v>50</v>
      </c>
      <c r="F20673">
        <v>108</v>
      </c>
      <c r="G20673">
        <v>183</v>
      </c>
      <c r="H20673">
        <v>1202</v>
      </c>
      <c r="I20673">
        <v>928</v>
      </c>
      <c r="J20673">
        <v>1</v>
      </c>
      <c r="K20673">
        <v>1</v>
      </c>
      <c r="L20673" t="s">
        <v>1764</v>
      </c>
      <c r="M20673" t="s">
        <v>595</v>
      </c>
      <c r="N20673" t="s">
        <v>386</v>
      </c>
      <c r="O20673" t="s">
        <v>22</v>
      </c>
      <c r="P20673" t="s">
        <v>23</v>
      </c>
      <c r="Q20673" t="s">
        <v>30</v>
      </c>
    </row>
    <row r="20674" spans="1:17" x14ac:dyDescent="0.2">
      <c r="A20674" s="2">
        <v>43387</v>
      </c>
      <c r="B20674" t="s">
        <v>104</v>
      </c>
      <c r="C20674" t="s">
        <v>82</v>
      </c>
      <c r="D20674" t="s">
        <v>50</v>
      </c>
      <c r="E20674" t="s">
        <v>50</v>
      </c>
      <c r="F20674">
        <v>39</v>
      </c>
      <c r="G20674">
        <v>7</v>
      </c>
      <c r="H20674">
        <v>1448</v>
      </c>
      <c r="I20674">
        <v>1606</v>
      </c>
      <c r="J20674">
        <v>1</v>
      </c>
      <c r="K20674">
        <v>3</v>
      </c>
      <c r="L20674" t="s">
        <v>28</v>
      </c>
      <c r="M20674" t="s">
        <v>273</v>
      </c>
      <c r="N20674" t="s">
        <v>104</v>
      </c>
      <c r="O20674" t="s">
        <v>22</v>
      </c>
      <c r="P20674" t="s">
        <v>23</v>
      </c>
      <c r="Q20674" t="s">
        <v>41</v>
      </c>
    </row>
    <row r="20675" spans="1:17" x14ac:dyDescent="0.2">
      <c r="A20675" s="2">
        <v>43387</v>
      </c>
      <c r="B20675" t="s">
        <v>114</v>
      </c>
      <c r="C20675" t="s">
        <v>282</v>
      </c>
      <c r="D20675" t="s">
        <v>115</v>
      </c>
      <c r="E20675" t="s">
        <v>19</v>
      </c>
      <c r="F20675">
        <v>122</v>
      </c>
      <c r="G20675">
        <v>90</v>
      </c>
      <c r="H20675">
        <v>1144</v>
      </c>
      <c r="I20675">
        <v>1269</v>
      </c>
      <c r="J20675">
        <v>1</v>
      </c>
      <c r="K20675">
        <v>0</v>
      </c>
      <c r="L20675" t="s">
        <v>28</v>
      </c>
      <c r="M20675" t="s">
        <v>1779</v>
      </c>
      <c r="N20675" t="s">
        <v>114</v>
      </c>
      <c r="O20675" t="s">
        <v>22</v>
      </c>
      <c r="P20675" t="s">
        <v>23</v>
      </c>
      <c r="Q20675" t="s">
        <v>24</v>
      </c>
    </row>
    <row r="20676" spans="1:17" x14ac:dyDescent="0.2">
      <c r="A20676" s="2">
        <v>43387</v>
      </c>
      <c r="B20676" t="s">
        <v>202</v>
      </c>
      <c r="C20676" t="s">
        <v>138</v>
      </c>
      <c r="D20676" t="s">
        <v>36</v>
      </c>
      <c r="E20676" t="s">
        <v>36</v>
      </c>
      <c r="F20676">
        <v>121</v>
      </c>
      <c r="G20676">
        <v>75</v>
      </c>
      <c r="H20676">
        <v>1149</v>
      </c>
      <c r="I20676">
        <v>1316</v>
      </c>
      <c r="J20676">
        <v>2</v>
      </c>
      <c r="K20676">
        <v>1</v>
      </c>
      <c r="L20676" t="s">
        <v>62</v>
      </c>
      <c r="M20676" t="s">
        <v>376</v>
      </c>
      <c r="N20676" t="s">
        <v>202</v>
      </c>
      <c r="O20676" t="s">
        <v>22</v>
      </c>
      <c r="P20676" t="s">
        <v>23</v>
      </c>
      <c r="Q20676" t="s">
        <v>24</v>
      </c>
    </row>
    <row r="20677" spans="1:17" x14ac:dyDescent="0.2">
      <c r="A20677" s="2">
        <v>43387</v>
      </c>
      <c r="B20677" t="s">
        <v>901</v>
      </c>
      <c r="C20677" t="s">
        <v>614</v>
      </c>
      <c r="D20677" t="s">
        <v>27</v>
      </c>
      <c r="E20677" t="s">
        <v>27</v>
      </c>
      <c r="F20677">
        <v>205</v>
      </c>
      <c r="G20677">
        <v>160</v>
      </c>
      <c r="H20677">
        <v>870</v>
      </c>
      <c r="I20677">
        <v>1004</v>
      </c>
      <c r="J20677">
        <v>1</v>
      </c>
      <c r="K20677">
        <v>0</v>
      </c>
      <c r="L20677" t="s">
        <v>1768</v>
      </c>
      <c r="M20677" t="s">
        <v>1128</v>
      </c>
      <c r="N20677" t="s">
        <v>901</v>
      </c>
      <c r="O20677" t="s">
        <v>22</v>
      </c>
      <c r="P20677" t="s">
        <v>23</v>
      </c>
      <c r="Q20677" t="s">
        <v>24</v>
      </c>
    </row>
    <row r="20678" spans="1:17" x14ac:dyDescent="0.2">
      <c r="A20678" s="2">
        <v>43387</v>
      </c>
      <c r="B20678" t="s">
        <v>532</v>
      </c>
      <c r="C20678" t="s">
        <v>776</v>
      </c>
      <c r="D20678" t="s">
        <v>27</v>
      </c>
      <c r="E20678" t="s">
        <v>27</v>
      </c>
      <c r="F20678">
        <v>128</v>
      </c>
      <c r="G20678">
        <v>206</v>
      </c>
      <c r="H20678">
        <v>1121</v>
      </c>
      <c r="I20678">
        <v>868</v>
      </c>
      <c r="J20678">
        <v>6</v>
      </c>
      <c r="K20678">
        <v>0</v>
      </c>
      <c r="L20678" t="s">
        <v>1768</v>
      </c>
      <c r="M20678" t="s">
        <v>697</v>
      </c>
      <c r="N20678" t="s">
        <v>131</v>
      </c>
      <c r="O20678" t="s">
        <v>122</v>
      </c>
      <c r="P20678" t="s">
        <v>23</v>
      </c>
      <c r="Q20678" t="s">
        <v>24</v>
      </c>
    </row>
    <row r="20679" spans="1:17" x14ac:dyDescent="0.2">
      <c r="A20679" s="2">
        <v>43388</v>
      </c>
      <c r="B20679" t="s">
        <v>76</v>
      </c>
      <c r="C20679" t="s">
        <v>53</v>
      </c>
      <c r="D20679" t="s">
        <v>50</v>
      </c>
      <c r="E20679" t="s">
        <v>50</v>
      </c>
      <c r="F20679">
        <v>36</v>
      </c>
      <c r="G20679">
        <v>8</v>
      </c>
      <c r="H20679">
        <v>1461</v>
      </c>
      <c r="I20679">
        <v>1598</v>
      </c>
      <c r="J20679">
        <v>1</v>
      </c>
      <c r="K20679">
        <v>2</v>
      </c>
      <c r="L20679" t="s">
        <v>1764</v>
      </c>
      <c r="M20679" t="s">
        <v>78</v>
      </c>
      <c r="N20679" t="s">
        <v>76</v>
      </c>
      <c r="O20679" t="s">
        <v>22</v>
      </c>
      <c r="P20679" t="s">
        <v>23</v>
      </c>
      <c r="Q20679" t="s">
        <v>41</v>
      </c>
    </row>
    <row r="20680" spans="1:17" x14ac:dyDescent="0.2">
      <c r="A20680" s="2">
        <v>43388</v>
      </c>
      <c r="B20680" t="s">
        <v>106</v>
      </c>
      <c r="C20680" t="s">
        <v>89</v>
      </c>
      <c r="D20680" t="s">
        <v>50</v>
      </c>
      <c r="E20680" t="s">
        <v>50</v>
      </c>
      <c r="F20680">
        <v>9</v>
      </c>
      <c r="G20680">
        <v>6</v>
      </c>
      <c r="H20680">
        <v>1597</v>
      </c>
      <c r="I20680">
        <v>1612</v>
      </c>
      <c r="J20680">
        <v>2</v>
      </c>
      <c r="K20680">
        <v>3</v>
      </c>
      <c r="L20680" t="s">
        <v>1764</v>
      </c>
      <c r="M20680" t="s">
        <v>194</v>
      </c>
      <c r="N20680" t="s">
        <v>106</v>
      </c>
      <c r="O20680" t="s">
        <v>22</v>
      </c>
      <c r="P20680" t="s">
        <v>23</v>
      </c>
      <c r="Q20680" t="s">
        <v>41</v>
      </c>
    </row>
    <row r="20681" spans="1:17" x14ac:dyDescent="0.2">
      <c r="A20681" s="2">
        <v>43388</v>
      </c>
      <c r="B20681" t="s">
        <v>646</v>
      </c>
      <c r="C20681" t="s">
        <v>100</v>
      </c>
      <c r="D20681" t="s">
        <v>50</v>
      </c>
      <c r="E20681" t="s">
        <v>50</v>
      </c>
      <c r="F20681">
        <v>34</v>
      </c>
      <c r="G20681">
        <v>28</v>
      </c>
      <c r="H20681">
        <v>1468</v>
      </c>
      <c r="I20681">
        <v>1487</v>
      </c>
      <c r="J20681">
        <v>2</v>
      </c>
      <c r="K20681">
        <v>0</v>
      </c>
      <c r="L20681" t="s">
        <v>1764</v>
      </c>
      <c r="M20681" t="s">
        <v>671</v>
      </c>
      <c r="N20681" t="s">
        <v>646</v>
      </c>
      <c r="O20681" t="s">
        <v>22</v>
      </c>
      <c r="P20681" t="s">
        <v>23</v>
      </c>
      <c r="Q20681" t="s">
        <v>24</v>
      </c>
    </row>
    <row r="20682" spans="1:17" x14ac:dyDescent="0.2">
      <c r="A20682" s="2">
        <v>43388</v>
      </c>
      <c r="B20682" t="s">
        <v>81</v>
      </c>
      <c r="C20682" t="s">
        <v>94</v>
      </c>
      <c r="D20682" t="s">
        <v>50</v>
      </c>
      <c r="E20682" t="s">
        <v>50</v>
      </c>
      <c r="F20682">
        <v>98</v>
      </c>
      <c r="G20682">
        <v>49</v>
      </c>
      <c r="H20682">
        <v>1240</v>
      </c>
      <c r="I20682">
        <v>1409</v>
      </c>
      <c r="J20682">
        <v>3</v>
      </c>
      <c r="K20682">
        <v>3</v>
      </c>
      <c r="L20682" t="s">
        <v>1764</v>
      </c>
      <c r="M20682" t="s">
        <v>83</v>
      </c>
      <c r="N20682" t="s">
        <v>81</v>
      </c>
      <c r="O20682" t="s">
        <v>22</v>
      </c>
      <c r="P20682" t="s">
        <v>23</v>
      </c>
      <c r="Q20682" t="s">
        <v>30</v>
      </c>
    </row>
    <row r="20683" spans="1:17" x14ac:dyDescent="0.2">
      <c r="A20683" s="2">
        <v>43388</v>
      </c>
      <c r="B20683" t="s">
        <v>70</v>
      </c>
      <c r="C20683" t="s">
        <v>153</v>
      </c>
      <c r="D20683" t="s">
        <v>50</v>
      </c>
      <c r="E20683" t="s">
        <v>50</v>
      </c>
      <c r="F20683">
        <v>58</v>
      </c>
      <c r="G20683">
        <v>42</v>
      </c>
      <c r="H20683">
        <v>1378</v>
      </c>
      <c r="I20683">
        <v>1433</v>
      </c>
      <c r="J20683">
        <v>2</v>
      </c>
      <c r="K20683">
        <v>0</v>
      </c>
      <c r="L20683" t="s">
        <v>1764</v>
      </c>
      <c r="M20683" t="s">
        <v>93</v>
      </c>
      <c r="N20683" t="s">
        <v>70</v>
      </c>
      <c r="O20683" t="s">
        <v>22</v>
      </c>
      <c r="P20683" t="s">
        <v>23</v>
      </c>
      <c r="Q20683" t="s">
        <v>24</v>
      </c>
    </row>
    <row r="20684" spans="1:17" x14ac:dyDescent="0.2">
      <c r="A20684" s="2">
        <v>43388</v>
      </c>
      <c r="B20684" t="s">
        <v>97</v>
      </c>
      <c r="C20684" t="s">
        <v>125</v>
      </c>
      <c r="D20684" t="s">
        <v>50</v>
      </c>
      <c r="E20684" t="s">
        <v>50</v>
      </c>
      <c r="F20684">
        <v>82</v>
      </c>
      <c r="G20684">
        <v>204</v>
      </c>
      <c r="H20684">
        <v>1292</v>
      </c>
      <c r="I20684">
        <v>871</v>
      </c>
      <c r="J20684">
        <v>3</v>
      </c>
      <c r="K20684">
        <v>0</v>
      </c>
      <c r="L20684" t="s">
        <v>1764</v>
      </c>
      <c r="M20684" t="s">
        <v>1770</v>
      </c>
      <c r="N20684" t="s">
        <v>97</v>
      </c>
      <c r="O20684" t="s">
        <v>22</v>
      </c>
      <c r="P20684" t="s">
        <v>23</v>
      </c>
      <c r="Q20684" t="s">
        <v>24</v>
      </c>
    </row>
    <row r="20685" spans="1:17" x14ac:dyDescent="0.2">
      <c r="A20685" s="2">
        <v>43388</v>
      </c>
      <c r="B20685" t="s">
        <v>317</v>
      </c>
      <c r="C20685" t="s">
        <v>384</v>
      </c>
      <c r="D20685" t="s">
        <v>50</v>
      </c>
      <c r="E20685" t="s">
        <v>50</v>
      </c>
      <c r="F20685">
        <v>80</v>
      </c>
      <c r="G20685">
        <v>173</v>
      </c>
      <c r="H20685">
        <v>1304</v>
      </c>
      <c r="I20685">
        <v>958</v>
      </c>
      <c r="J20685">
        <v>0</v>
      </c>
      <c r="K20685">
        <v>0</v>
      </c>
      <c r="L20685" t="s">
        <v>1764</v>
      </c>
      <c r="M20685" t="s">
        <v>394</v>
      </c>
      <c r="N20685" t="s">
        <v>317</v>
      </c>
      <c r="O20685" t="s">
        <v>22</v>
      </c>
      <c r="P20685" t="s">
        <v>23</v>
      </c>
      <c r="Q20685" t="s">
        <v>30</v>
      </c>
    </row>
    <row r="20686" spans="1:17" x14ac:dyDescent="0.2">
      <c r="A20686" s="2">
        <v>43388</v>
      </c>
      <c r="B20686" t="s">
        <v>274</v>
      </c>
      <c r="C20686" t="s">
        <v>177</v>
      </c>
      <c r="D20686" t="s">
        <v>50</v>
      </c>
      <c r="E20686" t="s">
        <v>115</v>
      </c>
      <c r="F20686">
        <v>4</v>
      </c>
      <c r="G20686">
        <v>110</v>
      </c>
      <c r="H20686">
        <v>1634</v>
      </c>
      <c r="I20686">
        <v>1189</v>
      </c>
      <c r="J20686">
        <v>2</v>
      </c>
      <c r="K20686">
        <v>1</v>
      </c>
      <c r="L20686" t="s">
        <v>28</v>
      </c>
      <c r="M20686" t="s">
        <v>582</v>
      </c>
      <c r="N20686" t="s">
        <v>274</v>
      </c>
      <c r="O20686" t="s">
        <v>22</v>
      </c>
      <c r="P20686" t="s">
        <v>23</v>
      </c>
      <c r="Q20686" t="s">
        <v>24</v>
      </c>
    </row>
    <row r="20687" spans="1:17" x14ac:dyDescent="0.2">
      <c r="A20687" s="2">
        <v>43388</v>
      </c>
      <c r="B20687" t="s">
        <v>301</v>
      </c>
      <c r="C20687" t="s">
        <v>55</v>
      </c>
      <c r="D20687" t="s">
        <v>115</v>
      </c>
      <c r="E20687" t="s">
        <v>57</v>
      </c>
      <c r="F20687">
        <v>159</v>
      </c>
      <c r="G20687">
        <v>43</v>
      </c>
      <c r="H20687">
        <v>1014</v>
      </c>
      <c r="I20687">
        <v>1431</v>
      </c>
      <c r="J20687">
        <v>0</v>
      </c>
      <c r="K20687">
        <v>4</v>
      </c>
      <c r="L20687" t="s">
        <v>28</v>
      </c>
      <c r="M20687" t="s">
        <v>302</v>
      </c>
      <c r="N20687" t="s">
        <v>301</v>
      </c>
      <c r="O20687" t="s">
        <v>22</v>
      </c>
      <c r="P20687" t="s">
        <v>23</v>
      </c>
      <c r="Q20687" t="s">
        <v>41</v>
      </c>
    </row>
    <row r="20688" spans="1:17" x14ac:dyDescent="0.2">
      <c r="A20688" s="2">
        <v>43388</v>
      </c>
      <c r="B20688" t="s">
        <v>113</v>
      </c>
      <c r="C20688" t="s">
        <v>164</v>
      </c>
      <c r="D20688" t="s">
        <v>115</v>
      </c>
      <c r="E20688" t="s">
        <v>115</v>
      </c>
      <c r="F20688">
        <v>71</v>
      </c>
      <c r="G20688">
        <v>89</v>
      </c>
      <c r="H20688">
        <v>1337</v>
      </c>
      <c r="I20688">
        <v>1272</v>
      </c>
      <c r="J20688">
        <v>1</v>
      </c>
      <c r="K20688">
        <v>1</v>
      </c>
      <c r="L20688" t="s">
        <v>28</v>
      </c>
      <c r="M20688" t="s">
        <v>231</v>
      </c>
      <c r="N20688" t="s">
        <v>113</v>
      </c>
      <c r="O20688" t="s">
        <v>22</v>
      </c>
      <c r="P20688" t="s">
        <v>23</v>
      </c>
      <c r="Q20688" t="s">
        <v>30</v>
      </c>
    </row>
    <row r="20689" spans="1:17" x14ac:dyDescent="0.2">
      <c r="A20689" s="2">
        <v>43389</v>
      </c>
      <c r="B20689" t="s">
        <v>67</v>
      </c>
      <c r="C20689" t="s">
        <v>129</v>
      </c>
      <c r="D20689" t="s">
        <v>50</v>
      </c>
      <c r="E20689" t="s">
        <v>50</v>
      </c>
      <c r="F20689">
        <v>1</v>
      </c>
      <c r="G20689">
        <v>12</v>
      </c>
      <c r="H20689">
        <v>1729</v>
      </c>
      <c r="I20689">
        <v>1568</v>
      </c>
      <c r="J20689">
        <v>2</v>
      </c>
      <c r="K20689">
        <v>1</v>
      </c>
      <c r="L20689" t="s">
        <v>1764</v>
      </c>
      <c r="M20689" t="s">
        <v>154</v>
      </c>
      <c r="N20689" t="s">
        <v>67</v>
      </c>
      <c r="O20689" t="s">
        <v>22</v>
      </c>
      <c r="P20689" t="s">
        <v>23</v>
      </c>
      <c r="Q20689" t="s">
        <v>24</v>
      </c>
    </row>
    <row r="20690" spans="1:17" x14ac:dyDescent="0.2">
      <c r="A20690" s="2">
        <v>43389</v>
      </c>
      <c r="B20690" t="s">
        <v>168</v>
      </c>
      <c r="C20690" t="s">
        <v>293</v>
      </c>
      <c r="D20690" t="s">
        <v>50</v>
      </c>
      <c r="E20690" t="s">
        <v>50</v>
      </c>
      <c r="F20690">
        <v>29</v>
      </c>
      <c r="G20690">
        <v>47</v>
      </c>
      <c r="H20690">
        <v>1483</v>
      </c>
      <c r="I20690">
        <v>1418</v>
      </c>
      <c r="J20690">
        <v>1</v>
      </c>
      <c r="K20690">
        <v>0</v>
      </c>
      <c r="L20690" t="s">
        <v>1764</v>
      </c>
      <c r="M20690" t="s">
        <v>1344</v>
      </c>
      <c r="N20690" t="s">
        <v>168</v>
      </c>
      <c r="O20690" t="s">
        <v>22</v>
      </c>
      <c r="P20690" t="s">
        <v>23</v>
      </c>
      <c r="Q20690" t="s">
        <v>24</v>
      </c>
    </row>
    <row r="20691" spans="1:17" x14ac:dyDescent="0.2">
      <c r="A20691" s="2">
        <v>43389</v>
      </c>
      <c r="B20691" t="s">
        <v>98</v>
      </c>
      <c r="C20691" t="s">
        <v>161</v>
      </c>
      <c r="D20691" t="s">
        <v>50</v>
      </c>
      <c r="E20691" t="s">
        <v>50</v>
      </c>
      <c r="F20691">
        <v>30</v>
      </c>
      <c r="G20691">
        <v>19</v>
      </c>
      <c r="H20691">
        <v>1478</v>
      </c>
      <c r="I20691">
        <v>1536</v>
      </c>
      <c r="J20691">
        <v>0</v>
      </c>
      <c r="K20691">
        <v>1</v>
      </c>
      <c r="L20691" t="s">
        <v>1764</v>
      </c>
      <c r="M20691" t="s">
        <v>99</v>
      </c>
      <c r="N20691" t="s">
        <v>98</v>
      </c>
      <c r="O20691" t="s">
        <v>22</v>
      </c>
      <c r="P20691" t="s">
        <v>23</v>
      </c>
      <c r="Q20691" t="s">
        <v>41</v>
      </c>
    </row>
    <row r="20692" spans="1:17" x14ac:dyDescent="0.2">
      <c r="A20692" s="2">
        <v>43389</v>
      </c>
      <c r="B20692" t="s">
        <v>49</v>
      </c>
      <c r="C20692" t="s">
        <v>87</v>
      </c>
      <c r="D20692" t="s">
        <v>50</v>
      </c>
      <c r="E20692" t="s">
        <v>50</v>
      </c>
      <c r="F20692">
        <v>52</v>
      </c>
      <c r="G20692">
        <v>44</v>
      </c>
      <c r="H20692">
        <v>1405</v>
      </c>
      <c r="I20692">
        <v>1430</v>
      </c>
      <c r="J20692">
        <v>1</v>
      </c>
      <c r="K20692">
        <v>0</v>
      </c>
      <c r="L20692" t="s">
        <v>1764</v>
      </c>
      <c r="M20692" t="s">
        <v>103</v>
      </c>
      <c r="N20692" t="s">
        <v>49</v>
      </c>
      <c r="O20692" t="s">
        <v>22</v>
      </c>
      <c r="P20692" t="s">
        <v>23</v>
      </c>
      <c r="Q20692" t="s">
        <v>24</v>
      </c>
    </row>
    <row r="20693" spans="1:17" x14ac:dyDescent="0.2">
      <c r="A20693" s="2">
        <v>43389</v>
      </c>
      <c r="B20693" t="s">
        <v>249</v>
      </c>
      <c r="C20693" t="s">
        <v>145</v>
      </c>
      <c r="D20693" t="s">
        <v>50</v>
      </c>
      <c r="E20693" t="s">
        <v>50</v>
      </c>
      <c r="F20693">
        <v>61</v>
      </c>
      <c r="G20693">
        <v>86</v>
      </c>
      <c r="H20693">
        <v>1376</v>
      </c>
      <c r="I20693">
        <v>1283</v>
      </c>
      <c r="J20693">
        <v>1</v>
      </c>
      <c r="K20693">
        <v>1</v>
      </c>
      <c r="L20693" t="s">
        <v>1764</v>
      </c>
      <c r="M20693" t="s">
        <v>529</v>
      </c>
      <c r="N20693" t="s">
        <v>249</v>
      </c>
      <c r="O20693" t="s">
        <v>22</v>
      </c>
      <c r="P20693" t="s">
        <v>23</v>
      </c>
      <c r="Q20693" t="s">
        <v>30</v>
      </c>
    </row>
    <row r="20694" spans="1:17" x14ac:dyDescent="0.2">
      <c r="A20694" s="2">
        <v>43389</v>
      </c>
      <c r="B20694" t="s">
        <v>560</v>
      </c>
      <c r="C20694" t="s">
        <v>737</v>
      </c>
      <c r="D20694" t="s">
        <v>50</v>
      </c>
      <c r="E20694" t="s">
        <v>50</v>
      </c>
      <c r="F20694">
        <v>118</v>
      </c>
      <c r="G20694">
        <v>128</v>
      </c>
      <c r="H20694">
        <v>1160</v>
      </c>
      <c r="I20694">
        <v>1121</v>
      </c>
      <c r="J20694">
        <v>4</v>
      </c>
      <c r="K20694">
        <v>0</v>
      </c>
      <c r="L20694" t="s">
        <v>1764</v>
      </c>
      <c r="M20694" t="s">
        <v>1389</v>
      </c>
      <c r="N20694" t="s">
        <v>560</v>
      </c>
      <c r="O20694" t="s">
        <v>22</v>
      </c>
      <c r="P20694" t="s">
        <v>23</v>
      </c>
      <c r="Q20694" t="s">
        <v>24</v>
      </c>
    </row>
    <row r="20695" spans="1:17" x14ac:dyDescent="0.2">
      <c r="A20695" s="2">
        <v>43389</v>
      </c>
      <c r="B20695" t="s">
        <v>101</v>
      </c>
      <c r="C20695" t="s">
        <v>345</v>
      </c>
      <c r="D20695" t="s">
        <v>50</v>
      </c>
      <c r="E20695" t="s">
        <v>50</v>
      </c>
      <c r="F20695">
        <v>131</v>
      </c>
      <c r="G20695">
        <v>93</v>
      </c>
      <c r="H20695">
        <v>1116</v>
      </c>
      <c r="I20695">
        <v>1254</v>
      </c>
      <c r="J20695">
        <v>0</v>
      </c>
      <c r="K20695">
        <v>3</v>
      </c>
      <c r="L20695" t="s">
        <v>1764</v>
      </c>
      <c r="M20695" t="s">
        <v>331</v>
      </c>
      <c r="N20695" t="s">
        <v>101</v>
      </c>
      <c r="O20695" t="s">
        <v>22</v>
      </c>
      <c r="P20695" t="s">
        <v>23</v>
      </c>
      <c r="Q20695" t="s">
        <v>41</v>
      </c>
    </row>
    <row r="20696" spans="1:17" x14ac:dyDescent="0.2">
      <c r="A20696" s="2">
        <v>43389</v>
      </c>
      <c r="B20696" t="s">
        <v>286</v>
      </c>
      <c r="C20696" t="s">
        <v>328</v>
      </c>
      <c r="D20696" t="s">
        <v>50</v>
      </c>
      <c r="E20696" t="s">
        <v>50</v>
      </c>
      <c r="F20696">
        <v>100</v>
      </c>
      <c r="G20696">
        <v>68</v>
      </c>
      <c r="H20696">
        <v>1225</v>
      </c>
      <c r="I20696">
        <v>1344</v>
      </c>
      <c r="J20696">
        <v>4</v>
      </c>
      <c r="K20696">
        <v>0</v>
      </c>
      <c r="L20696" t="s">
        <v>1764</v>
      </c>
      <c r="M20696" t="s">
        <v>359</v>
      </c>
      <c r="N20696" t="s">
        <v>286</v>
      </c>
      <c r="O20696" t="s">
        <v>22</v>
      </c>
      <c r="P20696" t="s">
        <v>23</v>
      </c>
      <c r="Q20696" t="s">
        <v>24</v>
      </c>
    </row>
    <row r="20697" spans="1:17" x14ac:dyDescent="0.2">
      <c r="A20697" s="2">
        <v>43389</v>
      </c>
      <c r="B20697" t="s">
        <v>1693</v>
      </c>
      <c r="C20697" t="s">
        <v>174</v>
      </c>
      <c r="D20697" t="s">
        <v>50</v>
      </c>
      <c r="E20697" t="s">
        <v>50</v>
      </c>
      <c r="F20697">
        <v>198</v>
      </c>
      <c r="G20697">
        <v>178</v>
      </c>
      <c r="H20697">
        <v>891</v>
      </c>
      <c r="I20697">
        <v>947</v>
      </c>
      <c r="J20697">
        <v>2</v>
      </c>
      <c r="K20697">
        <v>1</v>
      </c>
      <c r="L20697" t="s">
        <v>1764</v>
      </c>
      <c r="M20697" t="s">
        <v>1693</v>
      </c>
      <c r="N20697" t="s">
        <v>1693</v>
      </c>
      <c r="O20697" t="s">
        <v>22</v>
      </c>
      <c r="P20697" t="s">
        <v>23</v>
      </c>
      <c r="Q20697" t="s">
        <v>24</v>
      </c>
    </row>
    <row r="20698" spans="1:17" x14ac:dyDescent="0.2">
      <c r="A20698" s="2">
        <v>43389</v>
      </c>
      <c r="B20698" t="s">
        <v>402</v>
      </c>
      <c r="C20698" t="s">
        <v>213</v>
      </c>
      <c r="D20698" t="s">
        <v>115</v>
      </c>
      <c r="E20698" t="s">
        <v>115</v>
      </c>
      <c r="F20698">
        <v>112</v>
      </c>
      <c r="G20698">
        <v>138</v>
      </c>
      <c r="H20698">
        <v>1181</v>
      </c>
      <c r="I20698">
        <v>1092</v>
      </c>
      <c r="J20698">
        <v>4</v>
      </c>
      <c r="K20698">
        <v>1</v>
      </c>
      <c r="L20698" t="s">
        <v>28</v>
      </c>
      <c r="M20698" t="s">
        <v>1765</v>
      </c>
      <c r="N20698" t="s">
        <v>402</v>
      </c>
      <c r="O20698" t="s">
        <v>22</v>
      </c>
      <c r="P20698" t="s">
        <v>23</v>
      </c>
      <c r="Q20698" t="s">
        <v>24</v>
      </c>
    </row>
    <row r="20699" spans="1:17" x14ac:dyDescent="0.2">
      <c r="A20699" s="2">
        <v>43389</v>
      </c>
      <c r="B20699" t="s">
        <v>147</v>
      </c>
      <c r="C20699" t="s">
        <v>126</v>
      </c>
      <c r="D20699" t="s">
        <v>50</v>
      </c>
      <c r="E20699" t="s">
        <v>50</v>
      </c>
      <c r="F20699">
        <v>1</v>
      </c>
      <c r="G20699">
        <v>17</v>
      </c>
      <c r="H20699">
        <v>1729</v>
      </c>
      <c r="I20699">
        <v>1540</v>
      </c>
      <c r="J20699">
        <v>1</v>
      </c>
      <c r="K20699">
        <v>1</v>
      </c>
      <c r="L20699" t="s">
        <v>28</v>
      </c>
      <c r="M20699" t="s">
        <v>148</v>
      </c>
      <c r="N20699" t="s">
        <v>147</v>
      </c>
      <c r="O20699" t="s">
        <v>22</v>
      </c>
      <c r="P20699" t="s">
        <v>23</v>
      </c>
      <c r="Q20699" t="s">
        <v>30</v>
      </c>
    </row>
    <row r="20700" spans="1:17" x14ac:dyDescent="0.2">
      <c r="A20700" s="2">
        <v>43389</v>
      </c>
      <c r="B20700" t="s">
        <v>648</v>
      </c>
      <c r="C20700" t="s">
        <v>443</v>
      </c>
      <c r="D20700" t="s">
        <v>115</v>
      </c>
      <c r="E20700" t="s">
        <v>115</v>
      </c>
      <c r="F20700">
        <v>169</v>
      </c>
      <c r="G20700">
        <v>166</v>
      </c>
      <c r="H20700">
        <v>979</v>
      </c>
      <c r="I20700">
        <v>982</v>
      </c>
      <c r="J20700">
        <v>1</v>
      </c>
      <c r="K20700">
        <v>2</v>
      </c>
      <c r="L20700" t="s">
        <v>28</v>
      </c>
      <c r="M20700" t="s">
        <v>717</v>
      </c>
      <c r="N20700" t="s">
        <v>648</v>
      </c>
      <c r="O20700" t="s">
        <v>22</v>
      </c>
      <c r="P20700" t="s">
        <v>23</v>
      </c>
      <c r="Q20700" t="s">
        <v>41</v>
      </c>
    </row>
    <row r="20701" spans="1:17" x14ac:dyDescent="0.2">
      <c r="A20701" s="2">
        <v>43389</v>
      </c>
      <c r="B20701" t="s">
        <v>182</v>
      </c>
      <c r="C20701" t="s">
        <v>469</v>
      </c>
      <c r="D20701" t="s">
        <v>115</v>
      </c>
      <c r="E20701" t="s">
        <v>115</v>
      </c>
      <c r="F20701">
        <v>76</v>
      </c>
      <c r="G20701">
        <v>74</v>
      </c>
      <c r="H20701">
        <v>1313</v>
      </c>
      <c r="I20701">
        <v>1322</v>
      </c>
      <c r="J20701">
        <v>2</v>
      </c>
      <c r="K20701">
        <v>0</v>
      </c>
      <c r="L20701" t="s">
        <v>28</v>
      </c>
      <c r="M20701" t="s">
        <v>1444</v>
      </c>
      <c r="N20701" t="s">
        <v>182</v>
      </c>
      <c r="O20701" t="s">
        <v>22</v>
      </c>
      <c r="P20701" t="s">
        <v>23</v>
      </c>
      <c r="Q20701" t="s">
        <v>24</v>
      </c>
    </row>
    <row r="20702" spans="1:17" x14ac:dyDescent="0.2">
      <c r="A20702" s="2">
        <v>43389</v>
      </c>
      <c r="B20702" t="s">
        <v>43</v>
      </c>
      <c r="C20702" t="s">
        <v>131</v>
      </c>
      <c r="D20702" t="s">
        <v>19</v>
      </c>
      <c r="E20702" t="s">
        <v>27</v>
      </c>
      <c r="F20702">
        <v>14</v>
      </c>
      <c r="G20702">
        <v>37</v>
      </c>
      <c r="H20702">
        <v>1567</v>
      </c>
      <c r="I20702">
        <v>1460</v>
      </c>
      <c r="J20702">
        <v>3</v>
      </c>
      <c r="K20702">
        <v>1</v>
      </c>
      <c r="L20702" t="s">
        <v>28</v>
      </c>
      <c r="M20702" t="s">
        <v>1415</v>
      </c>
      <c r="N20702" t="s">
        <v>77</v>
      </c>
      <c r="O20702" t="s">
        <v>122</v>
      </c>
      <c r="P20702" t="s">
        <v>23</v>
      </c>
      <c r="Q20702" t="s">
        <v>24</v>
      </c>
    </row>
    <row r="20703" spans="1:17" x14ac:dyDescent="0.2">
      <c r="A20703" s="2">
        <v>43389</v>
      </c>
      <c r="B20703" t="s">
        <v>72</v>
      </c>
      <c r="C20703" t="s">
        <v>69</v>
      </c>
      <c r="D20703" t="s">
        <v>50</v>
      </c>
      <c r="E20703" t="s">
        <v>50</v>
      </c>
      <c r="F20703">
        <v>10</v>
      </c>
      <c r="G20703">
        <v>24</v>
      </c>
      <c r="H20703">
        <v>1581</v>
      </c>
      <c r="I20703">
        <v>1499</v>
      </c>
      <c r="J20703">
        <v>2</v>
      </c>
      <c r="K20703">
        <v>0</v>
      </c>
      <c r="L20703" t="s">
        <v>28</v>
      </c>
      <c r="M20703" t="s">
        <v>1308</v>
      </c>
      <c r="N20703" t="s">
        <v>72</v>
      </c>
      <c r="O20703" t="s">
        <v>22</v>
      </c>
      <c r="P20703" t="s">
        <v>23</v>
      </c>
      <c r="Q20703" t="s">
        <v>24</v>
      </c>
    </row>
    <row r="20704" spans="1:17" x14ac:dyDescent="0.2">
      <c r="A20704" s="2">
        <v>43389</v>
      </c>
      <c r="B20704" t="s">
        <v>363</v>
      </c>
      <c r="C20704" t="s">
        <v>254</v>
      </c>
      <c r="D20704" t="s">
        <v>115</v>
      </c>
      <c r="E20704" t="s">
        <v>115</v>
      </c>
      <c r="F20704">
        <v>164</v>
      </c>
      <c r="G20704">
        <v>143</v>
      </c>
      <c r="H20704">
        <v>997</v>
      </c>
      <c r="I20704">
        <v>1076</v>
      </c>
      <c r="J20704">
        <v>1</v>
      </c>
      <c r="K20704">
        <v>1</v>
      </c>
      <c r="L20704" t="s">
        <v>28</v>
      </c>
      <c r="M20704" t="s">
        <v>1737</v>
      </c>
      <c r="N20704" t="s">
        <v>363</v>
      </c>
      <c r="O20704" t="s">
        <v>22</v>
      </c>
      <c r="P20704" t="s">
        <v>23</v>
      </c>
      <c r="Q20704" t="s">
        <v>30</v>
      </c>
    </row>
    <row r="20705" spans="1:17" x14ac:dyDescent="0.2">
      <c r="A20705" s="2">
        <v>43389</v>
      </c>
      <c r="B20705" t="s">
        <v>167</v>
      </c>
      <c r="C20705" t="s">
        <v>17</v>
      </c>
      <c r="D20705" t="s">
        <v>115</v>
      </c>
      <c r="E20705" t="s">
        <v>19</v>
      </c>
      <c r="F20705">
        <v>33</v>
      </c>
      <c r="G20705">
        <v>58</v>
      </c>
      <c r="H20705">
        <v>1474</v>
      </c>
      <c r="I20705">
        <v>1378</v>
      </c>
      <c r="J20705">
        <v>2</v>
      </c>
      <c r="K20705">
        <v>1</v>
      </c>
      <c r="L20705" t="s">
        <v>28</v>
      </c>
      <c r="M20705" t="s">
        <v>625</v>
      </c>
      <c r="N20705" t="s">
        <v>167</v>
      </c>
      <c r="O20705" t="s">
        <v>22</v>
      </c>
      <c r="P20705" t="s">
        <v>23</v>
      </c>
      <c r="Q20705" t="s">
        <v>24</v>
      </c>
    </row>
    <row r="20706" spans="1:17" x14ac:dyDescent="0.2">
      <c r="A20706" s="2">
        <v>43389</v>
      </c>
      <c r="B20706" t="s">
        <v>143</v>
      </c>
      <c r="C20706" t="s">
        <v>18</v>
      </c>
      <c r="D20706" t="s">
        <v>115</v>
      </c>
      <c r="E20706" t="s">
        <v>19</v>
      </c>
      <c r="F20706">
        <v>54</v>
      </c>
      <c r="G20706">
        <v>5</v>
      </c>
      <c r="H20706">
        <v>1398</v>
      </c>
      <c r="I20706">
        <v>1632</v>
      </c>
      <c r="J20706">
        <v>4</v>
      </c>
      <c r="K20706">
        <v>3</v>
      </c>
      <c r="L20706" t="s">
        <v>1557</v>
      </c>
      <c r="M20706" t="s">
        <v>1014</v>
      </c>
      <c r="N20706" t="s">
        <v>143</v>
      </c>
      <c r="O20706" t="s">
        <v>22</v>
      </c>
      <c r="P20706" t="s">
        <v>23</v>
      </c>
      <c r="Q20706" t="s">
        <v>24</v>
      </c>
    </row>
    <row r="20707" spans="1:17" x14ac:dyDescent="0.2">
      <c r="A20707" s="2">
        <v>43389</v>
      </c>
      <c r="B20707" t="s">
        <v>133</v>
      </c>
      <c r="C20707" t="s">
        <v>531</v>
      </c>
      <c r="D20707" t="s">
        <v>115</v>
      </c>
      <c r="E20707" t="s">
        <v>27</v>
      </c>
      <c r="F20707">
        <v>55</v>
      </c>
      <c r="G20707">
        <v>70</v>
      </c>
      <c r="H20707">
        <v>1395</v>
      </c>
      <c r="I20707">
        <v>1339</v>
      </c>
      <c r="J20707">
        <v>2</v>
      </c>
      <c r="K20707">
        <v>2</v>
      </c>
      <c r="L20707" t="s">
        <v>28</v>
      </c>
      <c r="M20707" t="s">
        <v>1572</v>
      </c>
      <c r="N20707" t="s">
        <v>133</v>
      </c>
      <c r="O20707" t="s">
        <v>22</v>
      </c>
      <c r="P20707" t="s">
        <v>23</v>
      </c>
      <c r="Q20707" t="s">
        <v>30</v>
      </c>
    </row>
    <row r="20708" spans="1:17" x14ac:dyDescent="0.2">
      <c r="A20708" s="2">
        <v>43389</v>
      </c>
      <c r="B20708" t="s">
        <v>649</v>
      </c>
      <c r="C20708" t="s">
        <v>898</v>
      </c>
      <c r="D20708" t="s">
        <v>115</v>
      </c>
      <c r="E20708" t="s">
        <v>115</v>
      </c>
      <c r="F20708">
        <v>179</v>
      </c>
      <c r="G20708">
        <v>186</v>
      </c>
      <c r="H20708">
        <v>946</v>
      </c>
      <c r="I20708">
        <v>922</v>
      </c>
      <c r="J20708">
        <v>1</v>
      </c>
      <c r="K20708">
        <v>4</v>
      </c>
      <c r="L20708" t="s">
        <v>28</v>
      </c>
      <c r="M20708" t="s">
        <v>982</v>
      </c>
      <c r="N20708" t="s">
        <v>649</v>
      </c>
      <c r="O20708" t="s">
        <v>22</v>
      </c>
      <c r="P20708" t="s">
        <v>23</v>
      </c>
      <c r="Q20708" t="s">
        <v>41</v>
      </c>
    </row>
    <row r="20709" spans="1:17" x14ac:dyDescent="0.2">
      <c r="A20709" s="2">
        <v>43389</v>
      </c>
      <c r="B20709" t="s">
        <v>391</v>
      </c>
      <c r="C20709" t="s">
        <v>569</v>
      </c>
      <c r="D20709" t="s">
        <v>115</v>
      </c>
      <c r="E20709" t="s">
        <v>115</v>
      </c>
      <c r="F20709">
        <v>171</v>
      </c>
      <c r="G20709">
        <v>91</v>
      </c>
      <c r="H20709">
        <v>972</v>
      </c>
      <c r="I20709">
        <v>1265</v>
      </c>
      <c r="J20709">
        <v>0</v>
      </c>
      <c r="K20709">
        <v>1</v>
      </c>
      <c r="L20709" t="s">
        <v>28</v>
      </c>
      <c r="M20709" t="s">
        <v>1780</v>
      </c>
      <c r="N20709" t="s">
        <v>391</v>
      </c>
      <c r="O20709" t="s">
        <v>22</v>
      </c>
      <c r="P20709" t="s">
        <v>23</v>
      </c>
      <c r="Q20709" t="s">
        <v>41</v>
      </c>
    </row>
    <row r="20710" spans="1:17" x14ac:dyDescent="0.2">
      <c r="A20710" s="2">
        <v>43389</v>
      </c>
      <c r="B20710" t="s">
        <v>26</v>
      </c>
      <c r="C20710" t="s">
        <v>107</v>
      </c>
      <c r="D20710" t="s">
        <v>27</v>
      </c>
      <c r="E20710" t="s">
        <v>19</v>
      </c>
      <c r="F20710">
        <v>15</v>
      </c>
      <c r="G20710">
        <v>12</v>
      </c>
      <c r="H20710">
        <v>1550</v>
      </c>
      <c r="I20710">
        <v>1568</v>
      </c>
      <c r="J20710">
        <v>0</v>
      </c>
      <c r="K20710">
        <v>1</v>
      </c>
      <c r="L20710" t="s">
        <v>28</v>
      </c>
      <c r="M20710" t="s">
        <v>1504</v>
      </c>
      <c r="N20710" t="s">
        <v>26</v>
      </c>
      <c r="O20710" t="s">
        <v>22</v>
      </c>
      <c r="P20710" t="s">
        <v>23</v>
      </c>
      <c r="Q20710" t="s">
        <v>41</v>
      </c>
    </row>
    <row r="20711" spans="1:17" x14ac:dyDescent="0.2">
      <c r="A20711" s="2">
        <v>43389</v>
      </c>
      <c r="B20711" t="s">
        <v>239</v>
      </c>
      <c r="C20711" t="s">
        <v>31</v>
      </c>
      <c r="D20711" t="s">
        <v>115</v>
      </c>
      <c r="E20711" t="s">
        <v>19</v>
      </c>
      <c r="F20711">
        <v>85</v>
      </c>
      <c r="G20711">
        <v>58</v>
      </c>
      <c r="H20711">
        <v>1287</v>
      </c>
      <c r="I20711">
        <v>1378</v>
      </c>
      <c r="J20711">
        <v>0</v>
      </c>
      <c r="K20711">
        <v>0</v>
      </c>
      <c r="L20711" t="s">
        <v>28</v>
      </c>
      <c r="M20711" t="s">
        <v>165</v>
      </c>
      <c r="N20711" t="s">
        <v>166</v>
      </c>
      <c r="O20711" t="s">
        <v>122</v>
      </c>
      <c r="P20711" t="s">
        <v>23</v>
      </c>
      <c r="Q20711" t="s">
        <v>30</v>
      </c>
    </row>
    <row r="20712" spans="1:17" x14ac:dyDescent="0.2">
      <c r="A20712" s="2">
        <v>43389</v>
      </c>
      <c r="B20712" t="s">
        <v>52</v>
      </c>
      <c r="C20712" t="s">
        <v>244</v>
      </c>
      <c r="D20712" t="s">
        <v>50</v>
      </c>
      <c r="E20712" t="s">
        <v>50</v>
      </c>
      <c r="F20712">
        <v>15</v>
      </c>
      <c r="G20712">
        <v>26</v>
      </c>
      <c r="H20712">
        <v>1550</v>
      </c>
      <c r="I20712">
        <v>1491</v>
      </c>
      <c r="J20712">
        <v>1</v>
      </c>
      <c r="K20712">
        <v>1</v>
      </c>
      <c r="L20712" t="s">
        <v>28</v>
      </c>
      <c r="M20712" t="s">
        <v>1773</v>
      </c>
      <c r="N20712" t="s">
        <v>52</v>
      </c>
      <c r="O20712" t="s">
        <v>22</v>
      </c>
      <c r="P20712" t="s">
        <v>23</v>
      </c>
      <c r="Q20712" t="s">
        <v>30</v>
      </c>
    </row>
    <row r="20713" spans="1:17" x14ac:dyDescent="0.2">
      <c r="A20713" s="2">
        <v>43389</v>
      </c>
      <c r="B20713" t="s">
        <v>176</v>
      </c>
      <c r="C20713" t="s">
        <v>32</v>
      </c>
      <c r="D20713" t="s">
        <v>115</v>
      </c>
      <c r="E20713" t="s">
        <v>19</v>
      </c>
      <c r="F20713">
        <v>77</v>
      </c>
      <c r="G20713">
        <v>32</v>
      </c>
      <c r="H20713">
        <v>1308</v>
      </c>
      <c r="I20713">
        <v>1476</v>
      </c>
      <c r="J20713">
        <v>0</v>
      </c>
      <c r="K20713">
        <v>2</v>
      </c>
      <c r="L20713" t="s">
        <v>28</v>
      </c>
      <c r="M20713" t="s">
        <v>855</v>
      </c>
      <c r="N20713" t="s">
        <v>106</v>
      </c>
      <c r="O20713" t="s">
        <v>122</v>
      </c>
      <c r="P20713" t="s">
        <v>23</v>
      </c>
      <c r="Q20713" t="s">
        <v>41</v>
      </c>
    </row>
    <row r="20714" spans="1:17" x14ac:dyDescent="0.2">
      <c r="A20714" s="2">
        <v>43389</v>
      </c>
      <c r="B20714" t="s">
        <v>77</v>
      </c>
      <c r="C20714" t="s">
        <v>42</v>
      </c>
      <c r="D20714" t="s">
        <v>27</v>
      </c>
      <c r="E20714" t="s">
        <v>19</v>
      </c>
      <c r="F20714">
        <v>22</v>
      </c>
      <c r="G20714">
        <v>21</v>
      </c>
      <c r="H20714">
        <v>1510</v>
      </c>
      <c r="I20714">
        <v>1525</v>
      </c>
      <c r="J20714">
        <v>1</v>
      </c>
      <c r="K20714">
        <v>1</v>
      </c>
      <c r="L20714" t="s">
        <v>28</v>
      </c>
      <c r="M20714" t="s">
        <v>1221</v>
      </c>
      <c r="N20714" t="s">
        <v>77</v>
      </c>
      <c r="O20714" t="s">
        <v>22</v>
      </c>
      <c r="P20714" t="s">
        <v>23</v>
      </c>
      <c r="Q20714" t="s">
        <v>30</v>
      </c>
    </row>
    <row r="20715" spans="1:17" x14ac:dyDescent="0.2">
      <c r="A20715" s="2">
        <v>43389</v>
      </c>
      <c r="B20715" t="s">
        <v>449</v>
      </c>
      <c r="C20715" t="s">
        <v>166</v>
      </c>
      <c r="D20715" t="s">
        <v>115</v>
      </c>
      <c r="E20715" t="s">
        <v>115</v>
      </c>
      <c r="F20715">
        <v>96</v>
      </c>
      <c r="G20715">
        <v>94</v>
      </c>
      <c r="H20715">
        <v>1245</v>
      </c>
      <c r="I20715">
        <v>1247</v>
      </c>
      <c r="J20715">
        <v>2</v>
      </c>
      <c r="K20715">
        <v>0</v>
      </c>
      <c r="L20715" t="s">
        <v>28</v>
      </c>
      <c r="M20715" t="s">
        <v>530</v>
      </c>
      <c r="N20715" t="s">
        <v>449</v>
      </c>
      <c r="O20715" t="s">
        <v>22</v>
      </c>
      <c r="P20715" t="s">
        <v>23</v>
      </c>
      <c r="Q20715" t="s">
        <v>24</v>
      </c>
    </row>
    <row r="20716" spans="1:17" x14ac:dyDescent="0.2">
      <c r="A20716" s="2">
        <v>43389</v>
      </c>
      <c r="B20716" t="s">
        <v>378</v>
      </c>
      <c r="C20716" t="s">
        <v>802</v>
      </c>
      <c r="D20716" t="s">
        <v>36</v>
      </c>
      <c r="E20716" t="s">
        <v>36</v>
      </c>
      <c r="F20716">
        <v>106</v>
      </c>
      <c r="G20716">
        <v>141</v>
      </c>
      <c r="H20716">
        <v>1205</v>
      </c>
      <c r="I20716">
        <v>1086</v>
      </c>
      <c r="J20716">
        <v>1</v>
      </c>
      <c r="K20716">
        <v>0</v>
      </c>
      <c r="L20716" t="s">
        <v>62</v>
      </c>
      <c r="M20716" t="s">
        <v>379</v>
      </c>
      <c r="N20716" t="s">
        <v>378</v>
      </c>
      <c r="O20716" t="s">
        <v>22</v>
      </c>
      <c r="P20716" t="s">
        <v>23</v>
      </c>
      <c r="Q20716" t="s">
        <v>24</v>
      </c>
    </row>
    <row r="20717" spans="1:17" x14ac:dyDescent="0.2">
      <c r="A20717" s="2">
        <v>43389</v>
      </c>
      <c r="B20717" t="s">
        <v>250</v>
      </c>
      <c r="C20717" t="s">
        <v>120</v>
      </c>
      <c r="D20717" t="s">
        <v>36</v>
      </c>
      <c r="E20717" t="s">
        <v>36</v>
      </c>
      <c r="F20717">
        <v>125</v>
      </c>
      <c r="G20717">
        <v>50</v>
      </c>
      <c r="H20717">
        <v>1129</v>
      </c>
      <c r="I20717">
        <v>1408</v>
      </c>
      <c r="J20717">
        <v>0</v>
      </c>
      <c r="K20717">
        <v>0</v>
      </c>
      <c r="L20717" t="s">
        <v>62</v>
      </c>
      <c r="M20717" t="s">
        <v>251</v>
      </c>
      <c r="N20717" t="s">
        <v>250</v>
      </c>
      <c r="O20717" t="s">
        <v>22</v>
      </c>
      <c r="P20717" t="s">
        <v>23</v>
      </c>
      <c r="Q20717" t="s">
        <v>30</v>
      </c>
    </row>
    <row r="20718" spans="1:17" x14ac:dyDescent="0.2">
      <c r="A20718" s="2">
        <v>43389</v>
      </c>
      <c r="B20718" t="s">
        <v>172</v>
      </c>
      <c r="C20718" t="s">
        <v>111</v>
      </c>
      <c r="D20718" t="s">
        <v>36</v>
      </c>
      <c r="E20718" t="s">
        <v>36</v>
      </c>
      <c r="F20718">
        <v>148</v>
      </c>
      <c r="G20718">
        <v>63</v>
      </c>
      <c r="H20718">
        <v>1061</v>
      </c>
      <c r="I20718">
        <v>1365</v>
      </c>
      <c r="J20718">
        <v>1</v>
      </c>
      <c r="K20718">
        <v>1</v>
      </c>
      <c r="L20718" t="s">
        <v>62</v>
      </c>
      <c r="M20718" t="s">
        <v>616</v>
      </c>
      <c r="N20718" t="s">
        <v>172</v>
      </c>
      <c r="O20718" t="s">
        <v>22</v>
      </c>
      <c r="P20718" t="s">
        <v>23</v>
      </c>
      <c r="Q20718" t="s">
        <v>30</v>
      </c>
    </row>
    <row r="20719" spans="1:17" x14ac:dyDescent="0.2">
      <c r="A20719" s="2">
        <v>43389</v>
      </c>
      <c r="B20719" t="s">
        <v>471</v>
      </c>
      <c r="C20719" t="s">
        <v>150</v>
      </c>
      <c r="D20719" t="s">
        <v>36</v>
      </c>
      <c r="E20719" t="s">
        <v>36</v>
      </c>
      <c r="F20719">
        <v>88</v>
      </c>
      <c r="G20719">
        <v>69</v>
      </c>
      <c r="H20719">
        <v>1273</v>
      </c>
      <c r="I20719">
        <v>1343</v>
      </c>
      <c r="J20719">
        <v>1</v>
      </c>
      <c r="K20719">
        <v>0</v>
      </c>
      <c r="L20719" t="s">
        <v>62</v>
      </c>
      <c r="M20719" t="s">
        <v>639</v>
      </c>
      <c r="N20719" t="s">
        <v>471</v>
      </c>
      <c r="O20719" t="s">
        <v>22</v>
      </c>
      <c r="P20719" t="s">
        <v>23</v>
      </c>
      <c r="Q20719" t="s">
        <v>24</v>
      </c>
    </row>
    <row r="20720" spans="1:17" x14ac:dyDescent="0.2">
      <c r="A20720" s="2">
        <v>43389</v>
      </c>
      <c r="B20720" t="s">
        <v>419</v>
      </c>
      <c r="C20720" t="s">
        <v>149</v>
      </c>
      <c r="D20720" t="s">
        <v>36</v>
      </c>
      <c r="E20720" t="s">
        <v>36</v>
      </c>
      <c r="F20720">
        <v>189</v>
      </c>
      <c r="G20720">
        <v>73</v>
      </c>
      <c r="H20720">
        <v>913</v>
      </c>
      <c r="I20720">
        <v>1325</v>
      </c>
      <c r="J20720">
        <v>0</v>
      </c>
      <c r="K20720">
        <v>0</v>
      </c>
      <c r="L20720" t="s">
        <v>62</v>
      </c>
      <c r="M20720" t="s">
        <v>441</v>
      </c>
      <c r="N20720" t="s">
        <v>419</v>
      </c>
      <c r="O20720" t="s">
        <v>22</v>
      </c>
      <c r="P20720" t="s">
        <v>23</v>
      </c>
      <c r="Q20720" t="s">
        <v>30</v>
      </c>
    </row>
    <row r="20721" spans="1:17" x14ac:dyDescent="0.2">
      <c r="A20721" s="2">
        <v>43389</v>
      </c>
      <c r="B20721" t="s">
        <v>339</v>
      </c>
      <c r="C20721" t="s">
        <v>61</v>
      </c>
      <c r="D20721" t="s">
        <v>36</v>
      </c>
      <c r="E20721" t="s">
        <v>36</v>
      </c>
      <c r="F20721">
        <v>155</v>
      </c>
      <c r="G20721">
        <v>84</v>
      </c>
      <c r="H20721">
        <v>1023</v>
      </c>
      <c r="I20721">
        <v>1289</v>
      </c>
      <c r="J20721">
        <v>2</v>
      </c>
      <c r="K20721">
        <v>1</v>
      </c>
      <c r="L20721" t="s">
        <v>62</v>
      </c>
      <c r="M20721" t="s">
        <v>377</v>
      </c>
      <c r="N20721" t="s">
        <v>339</v>
      </c>
      <c r="O20721" t="s">
        <v>22</v>
      </c>
      <c r="P20721" t="s">
        <v>23</v>
      </c>
      <c r="Q20721" t="s">
        <v>24</v>
      </c>
    </row>
    <row r="20722" spans="1:17" x14ac:dyDescent="0.2">
      <c r="A20722" s="2">
        <v>43389</v>
      </c>
      <c r="B20722" t="s">
        <v>660</v>
      </c>
      <c r="C20722" t="s">
        <v>136</v>
      </c>
      <c r="D20722" t="s">
        <v>36</v>
      </c>
      <c r="E20722" t="s">
        <v>36</v>
      </c>
      <c r="F20722">
        <v>111</v>
      </c>
      <c r="G20722">
        <v>66</v>
      </c>
      <c r="H20722">
        <v>1187</v>
      </c>
      <c r="I20722">
        <v>1351</v>
      </c>
      <c r="J20722">
        <v>0</v>
      </c>
      <c r="K20722">
        <v>0</v>
      </c>
      <c r="L20722" t="s">
        <v>62</v>
      </c>
      <c r="M20722" t="s">
        <v>661</v>
      </c>
      <c r="N20722" t="s">
        <v>660</v>
      </c>
      <c r="O20722" t="s">
        <v>22</v>
      </c>
      <c r="P20722" t="s">
        <v>23</v>
      </c>
      <c r="Q20722" t="s">
        <v>30</v>
      </c>
    </row>
    <row r="20723" spans="1:17" x14ac:dyDescent="0.2">
      <c r="A20723" s="2">
        <v>43389</v>
      </c>
      <c r="B20723" t="s">
        <v>197</v>
      </c>
      <c r="C20723" t="s">
        <v>267</v>
      </c>
      <c r="D20723" t="s">
        <v>36</v>
      </c>
      <c r="E20723" t="s">
        <v>36</v>
      </c>
      <c r="F20723">
        <v>103</v>
      </c>
      <c r="G20723">
        <v>135</v>
      </c>
      <c r="H20723">
        <v>1217</v>
      </c>
      <c r="I20723">
        <v>1108</v>
      </c>
      <c r="J20723">
        <v>1</v>
      </c>
      <c r="K20723">
        <v>0</v>
      </c>
      <c r="L20723" t="s">
        <v>62</v>
      </c>
      <c r="M20723" t="s">
        <v>225</v>
      </c>
      <c r="N20723" t="s">
        <v>197</v>
      </c>
      <c r="O20723" t="s">
        <v>22</v>
      </c>
      <c r="P20723" t="s">
        <v>23</v>
      </c>
      <c r="Q20723" t="s">
        <v>24</v>
      </c>
    </row>
    <row r="20724" spans="1:17" x14ac:dyDescent="0.2">
      <c r="A20724" s="2">
        <v>43389</v>
      </c>
      <c r="B20724" t="s">
        <v>46</v>
      </c>
      <c r="C20724" t="s">
        <v>183</v>
      </c>
      <c r="D20724" t="s">
        <v>36</v>
      </c>
      <c r="E20724" t="s">
        <v>36</v>
      </c>
      <c r="F20724">
        <v>136</v>
      </c>
      <c r="G20724">
        <v>64</v>
      </c>
      <c r="H20724">
        <v>1101</v>
      </c>
      <c r="I20724">
        <v>1364</v>
      </c>
      <c r="J20724">
        <v>0</v>
      </c>
      <c r="K20724">
        <v>2</v>
      </c>
      <c r="L20724" t="s">
        <v>62</v>
      </c>
      <c r="M20724" t="s">
        <v>953</v>
      </c>
      <c r="N20724" t="s">
        <v>46</v>
      </c>
      <c r="O20724" t="s">
        <v>22</v>
      </c>
      <c r="P20724" t="s">
        <v>23</v>
      </c>
      <c r="Q20724" t="s">
        <v>41</v>
      </c>
    </row>
    <row r="20725" spans="1:17" x14ac:dyDescent="0.2">
      <c r="A20725" s="2">
        <v>43389</v>
      </c>
      <c r="B20725" t="s">
        <v>211</v>
      </c>
      <c r="C20725" t="s">
        <v>548</v>
      </c>
      <c r="D20725" t="s">
        <v>36</v>
      </c>
      <c r="E20725" t="s">
        <v>36</v>
      </c>
      <c r="F20725">
        <v>140</v>
      </c>
      <c r="G20725">
        <v>67</v>
      </c>
      <c r="H20725">
        <v>1089</v>
      </c>
      <c r="I20725">
        <v>1350</v>
      </c>
      <c r="J20725">
        <v>2</v>
      </c>
      <c r="K20725">
        <v>0</v>
      </c>
      <c r="L20725" t="s">
        <v>62</v>
      </c>
      <c r="M20725" t="s">
        <v>373</v>
      </c>
      <c r="N20725" t="s">
        <v>211</v>
      </c>
      <c r="O20725" t="s">
        <v>22</v>
      </c>
      <c r="P20725" t="s">
        <v>23</v>
      </c>
      <c r="Q20725" t="s">
        <v>24</v>
      </c>
    </row>
    <row r="20726" spans="1:17" x14ac:dyDescent="0.2">
      <c r="A20726" s="2">
        <v>43389</v>
      </c>
      <c r="B20726" t="s">
        <v>39</v>
      </c>
      <c r="C20726" t="s">
        <v>25</v>
      </c>
      <c r="D20726" t="s">
        <v>19</v>
      </c>
      <c r="E20726" t="s">
        <v>19</v>
      </c>
      <c r="F20726">
        <v>11</v>
      </c>
      <c r="G20726">
        <v>3</v>
      </c>
      <c r="H20726">
        <v>1575</v>
      </c>
      <c r="I20726">
        <v>1663</v>
      </c>
      <c r="J20726">
        <v>0</v>
      </c>
      <c r="K20726">
        <v>1</v>
      </c>
      <c r="L20726" t="s">
        <v>1502</v>
      </c>
      <c r="M20726" t="s">
        <v>245</v>
      </c>
      <c r="N20726" t="s">
        <v>113</v>
      </c>
      <c r="O20726" t="s">
        <v>122</v>
      </c>
      <c r="P20726" t="s">
        <v>23</v>
      </c>
      <c r="Q20726" t="s">
        <v>41</v>
      </c>
    </row>
    <row r="20727" spans="1:17" x14ac:dyDescent="0.2">
      <c r="A20727" s="2">
        <v>43389</v>
      </c>
      <c r="B20727" t="s">
        <v>56</v>
      </c>
      <c r="C20727" t="s">
        <v>549</v>
      </c>
      <c r="D20727" t="s">
        <v>27</v>
      </c>
      <c r="E20727" t="s">
        <v>27</v>
      </c>
      <c r="F20727">
        <v>79</v>
      </c>
      <c r="G20727">
        <v>177</v>
      </c>
      <c r="H20727">
        <v>1307</v>
      </c>
      <c r="I20727">
        <v>953</v>
      </c>
      <c r="J20727">
        <v>5</v>
      </c>
      <c r="K20727">
        <v>0</v>
      </c>
      <c r="L20727" t="s">
        <v>1768</v>
      </c>
      <c r="M20727" t="s">
        <v>343</v>
      </c>
      <c r="N20727" t="s">
        <v>56</v>
      </c>
      <c r="O20727" t="s">
        <v>22</v>
      </c>
      <c r="P20727" t="s">
        <v>23</v>
      </c>
      <c r="Q20727" t="s">
        <v>24</v>
      </c>
    </row>
    <row r="20728" spans="1:17" x14ac:dyDescent="0.2">
      <c r="A20728" s="2">
        <v>43389</v>
      </c>
      <c r="B20728" t="s">
        <v>456</v>
      </c>
      <c r="C20728" t="s">
        <v>263</v>
      </c>
      <c r="D20728" t="s">
        <v>27</v>
      </c>
      <c r="E20728" t="s">
        <v>27</v>
      </c>
      <c r="F20728">
        <v>166</v>
      </c>
      <c r="G20728">
        <v>104</v>
      </c>
      <c r="H20728">
        <v>982</v>
      </c>
      <c r="I20728">
        <v>1212</v>
      </c>
      <c r="J20728">
        <v>1</v>
      </c>
      <c r="K20728">
        <v>2</v>
      </c>
      <c r="L20728" t="s">
        <v>1768</v>
      </c>
      <c r="M20728" t="s">
        <v>704</v>
      </c>
      <c r="N20728" t="s">
        <v>705</v>
      </c>
      <c r="O20728" t="s">
        <v>122</v>
      </c>
      <c r="P20728" t="s">
        <v>23</v>
      </c>
      <c r="Q20728" t="s">
        <v>41</v>
      </c>
    </row>
    <row r="20729" spans="1:17" x14ac:dyDescent="0.2">
      <c r="A20729" s="2">
        <v>43407</v>
      </c>
      <c r="B20729" t="s">
        <v>391</v>
      </c>
      <c r="C20729" t="s">
        <v>629</v>
      </c>
      <c r="D20729" t="s">
        <v>115</v>
      </c>
      <c r="E20729" t="s">
        <v>36</v>
      </c>
      <c r="F20729">
        <v>169</v>
      </c>
      <c r="G20729">
        <v>151</v>
      </c>
      <c r="H20729">
        <v>974</v>
      </c>
      <c r="I20729">
        <v>1049</v>
      </c>
      <c r="J20729">
        <v>3</v>
      </c>
      <c r="K20729">
        <v>0</v>
      </c>
      <c r="L20729" t="s">
        <v>28</v>
      </c>
      <c r="M20729" t="s">
        <v>392</v>
      </c>
      <c r="N20729" t="s">
        <v>391</v>
      </c>
      <c r="O20729" t="s">
        <v>22</v>
      </c>
      <c r="P20729" t="s">
        <v>23</v>
      </c>
      <c r="Q20729" t="s">
        <v>24</v>
      </c>
    </row>
    <row r="20730" spans="1:17" x14ac:dyDescent="0.2">
      <c r="A20730" s="2">
        <v>43412</v>
      </c>
      <c r="B20730" t="s">
        <v>648</v>
      </c>
      <c r="C20730" t="s">
        <v>391</v>
      </c>
      <c r="D20730" t="s">
        <v>115</v>
      </c>
      <c r="E20730" t="s">
        <v>115</v>
      </c>
      <c r="F20730">
        <v>170</v>
      </c>
      <c r="G20730">
        <v>169</v>
      </c>
      <c r="H20730">
        <v>973</v>
      </c>
      <c r="I20730">
        <v>974</v>
      </c>
      <c r="J20730">
        <v>0</v>
      </c>
      <c r="K20730">
        <v>1</v>
      </c>
      <c r="L20730" t="s">
        <v>647</v>
      </c>
      <c r="M20730" t="s">
        <v>717</v>
      </c>
      <c r="N20730" t="s">
        <v>648</v>
      </c>
      <c r="O20730" t="s">
        <v>22</v>
      </c>
      <c r="P20730" t="s">
        <v>23</v>
      </c>
      <c r="Q20730" t="s">
        <v>41</v>
      </c>
    </row>
    <row r="20731" spans="1:17" x14ac:dyDescent="0.2">
      <c r="A20731" s="2">
        <v>43412</v>
      </c>
      <c r="B20731" t="s">
        <v>649</v>
      </c>
      <c r="C20731" t="s">
        <v>425</v>
      </c>
      <c r="D20731" t="s">
        <v>115</v>
      </c>
      <c r="E20731" t="s">
        <v>115</v>
      </c>
      <c r="F20731">
        <v>181</v>
      </c>
      <c r="G20731">
        <v>102</v>
      </c>
      <c r="H20731">
        <v>937</v>
      </c>
      <c r="I20731">
        <v>1220</v>
      </c>
      <c r="J20731">
        <v>0</v>
      </c>
      <c r="K20731">
        <v>3</v>
      </c>
      <c r="L20731" t="s">
        <v>647</v>
      </c>
      <c r="M20731" t="s">
        <v>982</v>
      </c>
      <c r="N20731" t="s">
        <v>649</v>
      </c>
      <c r="O20731" t="s">
        <v>22</v>
      </c>
      <c r="P20731" t="s">
        <v>23</v>
      </c>
      <c r="Q20731" t="s">
        <v>41</v>
      </c>
    </row>
    <row r="20732" spans="1:17" x14ac:dyDescent="0.2">
      <c r="A20732" s="2">
        <v>43413</v>
      </c>
      <c r="B20732" t="s">
        <v>443</v>
      </c>
      <c r="C20732" t="s">
        <v>363</v>
      </c>
      <c r="D20732" t="s">
        <v>115</v>
      </c>
      <c r="E20732" t="s">
        <v>115</v>
      </c>
      <c r="F20732">
        <v>165</v>
      </c>
      <c r="G20732">
        <v>160</v>
      </c>
      <c r="H20732">
        <v>991</v>
      </c>
      <c r="I20732">
        <v>1004</v>
      </c>
      <c r="J20732">
        <v>1</v>
      </c>
      <c r="K20732">
        <v>0</v>
      </c>
      <c r="L20732" t="s">
        <v>647</v>
      </c>
      <c r="M20732" t="s">
        <v>1043</v>
      </c>
      <c r="N20732" t="s">
        <v>443</v>
      </c>
      <c r="O20732" t="s">
        <v>22</v>
      </c>
      <c r="P20732" t="s">
        <v>23</v>
      </c>
      <c r="Q20732" t="s">
        <v>24</v>
      </c>
    </row>
    <row r="20733" spans="1:17" x14ac:dyDescent="0.2">
      <c r="A20733" s="2">
        <v>43413</v>
      </c>
      <c r="B20733" t="s">
        <v>114</v>
      </c>
      <c r="C20733" t="s">
        <v>1288</v>
      </c>
      <c r="D20733" t="s">
        <v>115</v>
      </c>
      <c r="E20733" t="s">
        <v>115</v>
      </c>
      <c r="F20733">
        <v>121</v>
      </c>
      <c r="G20733">
        <v>191</v>
      </c>
      <c r="H20733">
        <v>1154</v>
      </c>
      <c r="I20733">
        <v>910</v>
      </c>
      <c r="J20733">
        <v>7</v>
      </c>
      <c r="K20733">
        <v>0</v>
      </c>
      <c r="L20733" t="s">
        <v>647</v>
      </c>
      <c r="M20733" t="s">
        <v>226</v>
      </c>
      <c r="N20733" t="s">
        <v>114</v>
      </c>
      <c r="O20733" t="s">
        <v>22</v>
      </c>
      <c r="P20733" t="s">
        <v>23</v>
      </c>
      <c r="Q20733" t="s">
        <v>24</v>
      </c>
    </row>
    <row r="20734" spans="1:17" x14ac:dyDescent="0.2">
      <c r="A20734" s="2">
        <v>43415</v>
      </c>
      <c r="B20734" t="s">
        <v>163</v>
      </c>
      <c r="C20734" t="s">
        <v>898</v>
      </c>
      <c r="D20734" t="s">
        <v>115</v>
      </c>
      <c r="E20734" t="s">
        <v>115</v>
      </c>
      <c r="F20734">
        <v>110</v>
      </c>
      <c r="G20734">
        <v>186</v>
      </c>
      <c r="H20734">
        <v>1191</v>
      </c>
      <c r="I20734">
        <v>923</v>
      </c>
      <c r="J20734">
        <v>4</v>
      </c>
      <c r="K20734">
        <v>1</v>
      </c>
      <c r="L20734" t="s">
        <v>1071</v>
      </c>
      <c r="M20734" t="s">
        <v>1170</v>
      </c>
      <c r="N20734" t="s">
        <v>638</v>
      </c>
      <c r="O20734" t="s">
        <v>122</v>
      </c>
      <c r="P20734" t="s">
        <v>23</v>
      </c>
      <c r="Q20734" t="s">
        <v>24</v>
      </c>
    </row>
    <row r="20735" spans="1:17" x14ac:dyDescent="0.2">
      <c r="A20735" s="2">
        <v>43415</v>
      </c>
      <c r="B20735" t="s">
        <v>638</v>
      </c>
      <c r="C20735" t="s">
        <v>254</v>
      </c>
      <c r="D20735" t="s">
        <v>115</v>
      </c>
      <c r="E20735" t="s">
        <v>115</v>
      </c>
      <c r="F20735">
        <v>124</v>
      </c>
      <c r="G20735">
        <v>144</v>
      </c>
      <c r="H20735">
        <v>1139</v>
      </c>
      <c r="I20735">
        <v>1071</v>
      </c>
      <c r="J20735">
        <v>1</v>
      </c>
      <c r="K20735">
        <v>2</v>
      </c>
      <c r="L20735" t="s">
        <v>1071</v>
      </c>
      <c r="M20735" t="s">
        <v>1170</v>
      </c>
      <c r="N20735" t="s">
        <v>638</v>
      </c>
      <c r="O20735" t="s">
        <v>22</v>
      </c>
      <c r="P20735" t="s">
        <v>23</v>
      </c>
      <c r="Q20735" t="s">
        <v>41</v>
      </c>
    </row>
    <row r="20736" spans="1:17" x14ac:dyDescent="0.2">
      <c r="A20736" s="2">
        <v>43416</v>
      </c>
      <c r="B20736" t="s">
        <v>213</v>
      </c>
      <c r="C20736" t="s">
        <v>648</v>
      </c>
      <c r="D20736" t="s">
        <v>115</v>
      </c>
      <c r="E20736" t="s">
        <v>115</v>
      </c>
      <c r="F20736">
        <v>141</v>
      </c>
      <c r="G20736">
        <v>170</v>
      </c>
      <c r="H20736">
        <v>1080</v>
      </c>
      <c r="I20736">
        <v>973</v>
      </c>
      <c r="J20736">
        <v>4</v>
      </c>
      <c r="K20736">
        <v>1</v>
      </c>
      <c r="L20736" t="s">
        <v>647</v>
      </c>
      <c r="M20736" t="s">
        <v>1727</v>
      </c>
      <c r="N20736" t="s">
        <v>213</v>
      </c>
      <c r="O20736" t="s">
        <v>22</v>
      </c>
      <c r="P20736" t="s">
        <v>23</v>
      </c>
      <c r="Q20736" t="s">
        <v>24</v>
      </c>
    </row>
    <row r="20737" spans="1:17" x14ac:dyDescent="0.2">
      <c r="A20737" s="2">
        <v>43416</v>
      </c>
      <c r="B20737" t="s">
        <v>391</v>
      </c>
      <c r="C20737" t="s">
        <v>649</v>
      </c>
      <c r="D20737" t="s">
        <v>115</v>
      </c>
      <c r="E20737" t="s">
        <v>115</v>
      </c>
      <c r="F20737">
        <v>169</v>
      </c>
      <c r="G20737">
        <v>181</v>
      </c>
      <c r="H20737">
        <v>974</v>
      </c>
      <c r="I20737">
        <v>937</v>
      </c>
      <c r="J20737">
        <v>3</v>
      </c>
      <c r="K20737">
        <v>1</v>
      </c>
      <c r="L20737" t="s">
        <v>647</v>
      </c>
      <c r="M20737" t="s">
        <v>392</v>
      </c>
      <c r="N20737" t="s">
        <v>391</v>
      </c>
      <c r="O20737" t="s">
        <v>22</v>
      </c>
      <c r="P20737" t="s">
        <v>23</v>
      </c>
      <c r="Q20737" t="s">
        <v>24</v>
      </c>
    </row>
    <row r="20738" spans="1:17" x14ac:dyDescent="0.2">
      <c r="A20738" s="2">
        <v>43417</v>
      </c>
      <c r="B20738" t="s">
        <v>363</v>
      </c>
      <c r="C20738" t="s">
        <v>1288</v>
      </c>
      <c r="D20738" t="s">
        <v>115</v>
      </c>
      <c r="E20738" t="s">
        <v>115</v>
      </c>
      <c r="F20738">
        <v>160</v>
      </c>
      <c r="G20738">
        <v>191</v>
      </c>
      <c r="H20738">
        <v>1004</v>
      </c>
      <c r="I20738">
        <v>910</v>
      </c>
      <c r="J20738">
        <v>3</v>
      </c>
      <c r="K20738">
        <v>1</v>
      </c>
      <c r="L20738" t="s">
        <v>647</v>
      </c>
      <c r="M20738" t="s">
        <v>513</v>
      </c>
      <c r="N20738" t="s">
        <v>363</v>
      </c>
      <c r="O20738" t="s">
        <v>22</v>
      </c>
      <c r="P20738" t="s">
        <v>23</v>
      </c>
      <c r="Q20738" t="s">
        <v>24</v>
      </c>
    </row>
    <row r="20739" spans="1:17" x14ac:dyDescent="0.2">
      <c r="A20739" s="2">
        <v>43417</v>
      </c>
      <c r="B20739" t="s">
        <v>572</v>
      </c>
      <c r="C20739" t="s">
        <v>443</v>
      </c>
      <c r="D20739" t="s">
        <v>115</v>
      </c>
      <c r="E20739" t="s">
        <v>115</v>
      </c>
      <c r="F20739">
        <v>116</v>
      </c>
      <c r="G20739">
        <v>165</v>
      </c>
      <c r="H20739">
        <v>1171</v>
      </c>
      <c r="I20739">
        <v>991</v>
      </c>
      <c r="J20739">
        <v>1</v>
      </c>
      <c r="K20739">
        <v>0</v>
      </c>
      <c r="L20739" t="s">
        <v>647</v>
      </c>
      <c r="M20739" t="s">
        <v>1247</v>
      </c>
      <c r="N20739" t="s">
        <v>572</v>
      </c>
      <c r="O20739" t="s">
        <v>22</v>
      </c>
      <c r="P20739" t="s">
        <v>23</v>
      </c>
      <c r="Q20739" t="s">
        <v>24</v>
      </c>
    </row>
    <row r="20740" spans="1:17" x14ac:dyDescent="0.2">
      <c r="A20740" s="2">
        <v>43417</v>
      </c>
      <c r="B20740" t="s">
        <v>638</v>
      </c>
      <c r="C20740" t="s">
        <v>898</v>
      </c>
      <c r="D20740" t="s">
        <v>115</v>
      </c>
      <c r="E20740" t="s">
        <v>115</v>
      </c>
      <c r="F20740">
        <v>124</v>
      </c>
      <c r="G20740">
        <v>186</v>
      </c>
      <c r="H20740">
        <v>1139</v>
      </c>
      <c r="I20740">
        <v>923</v>
      </c>
      <c r="J20740">
        <v>2</v>
      </c>
      <c r="K20740">
        <v>1</v>
      </c>
      <c r="L20740" t="s">
        <v>1071</v>
      </c>
      <c r="M20740" t="s">
        <v>1170</v>
      </c>
      <c r="N20740" t="s">
        <v>638</v>
      </c>
      <c r="O20740" t="s">
        <v>22</v>
      </c>
      <c r="P20740" t="s">
        <v>23</v>
      </c>
      <c r="Q20740" t="s">
        <v>24</v>
      </c>
    </row>
    <row r="20741" spans="1:17" x14ac:dyDescent="0.2">
      <c r="A20741" s="2">
        <v>43417</v>
      </c>
      <c r="B20741" t="s">
        <v>254</v>
      </c>
      <c r="C20741" t="s">
        <v>163</v>
      </c>
      <c r="D20741" t="s">
        <v>115</v>
      </c>
      <c r="E20741" t="s">
        <v>115</v>
      </c>
      <c r="F20741">
        <v>144</v>
      </c>
      <c r="G20741">
        <v>110</v>
      </c>
      <c r="H20741">
        <v>1071</v>
      </c>
      <c r="I20741">
        <v>1191</v>
      </c>
      <c r="J20741">
        <v>0</v>
      </c>
      <c r="K20741">
        <v>0</v>
      </c>
      <c r="L20741" t="s">
        <v>1071</v>
      </c>
      <c r="M20741" t="s">
        <v>1170</v>
      </c>
      <c r="N20741" t="s">
        <v>638</v>
      </c>
      <c r="O20741" t="s">
        <v>122</v>
      </c>
      <c r="P20741" t="s">
        <v>23</v>
      </c>
      <c r="Q20741" t="s">
        <v>30</v>
      </c>
    </row>
    <row r="20742" spans="1:17" x14ac:dyDescent="0.2">
      <c r="A20742" s="2">
        <v>43418</v>
      </c>
      <c r="B20742" t="s">
        <v>53</v>
      </c>
      <c r="C20742" t="s">
        <v>166</v>
      </c>
      <c r="D20742" t="s">
        <v>50</v>
      </c>
      <c r="E20742" t="s">
        <v>115</v>
      </c>
      <c r="F20742">
        <v>8</v>
      </c>
      <c r="G20742">
        <v>96</v>
      </c>
      <c r="H20742">
        <v>1598</v>
      </c>
      <c r="I20742">
        <v>1248</v>
      </c>
      <c r="J20742">
        <v>0</v>
      </c>
      <c r="K20742">
        <v>1</v>
      </c>
      <c r="L20742" t="s">
        <v>28</v>
      </c>
      <c r="M20742" t="s">
        <v>598</v>
      </c>
      <c r="N20742" t="s">
        <v>53</v>
      </c>
      <c r="O20742" t="s">
        <v>22</v>
      </c>
      <c r="P20742" t="s">
        <v>23</v>
      </c>
      <c r="Q20742" t="s">
        <v>41</v>
      </c>
    </row>
    <row r="20743" spans="1:17" x14ac:dyDescent="0.2">
      <c r="A20743" s="2">
        <v>43418</v>
      </c>
      <c r="B20743" t="s">
        <v>355</v>
      </c>
      <c r="C20743" t="s">
        <v>1273</v>
      </c>
      <c r="D20743" t="s">
        <v>57</v>
      </c>
      <c r="E20743" t="s">
        <v>57</v>
      </c>
      <c r="F20743">
        <v>162</v>
      </c>
      <c r="G20743">
        <v>155</v>
      </c>
      <c r="H20743">
        <v>1000</v>
      </c>
      <c r="I20743">
        <v>1032</v>
      </c>
      <c r="J20743">
        <v>0</v>
      </c>
      <c r="K20743">
        <v>1</v>
      </c>
      <c r="L20743" t="s">
        <v>28</v>
      </c>
      <c r="M20743" t="s">
        <v>1134</v>
      </c>
      <c r="N20743" t="s">
        <v>355</v>
      </c>
      <c r="O20743" t="s">
        <v>22</v>
      </c>
      <c r="P20743" t="s">
        <v>23</v>
      </c>
      <c r="Q20743" t="s">
        <v>41</v>
      </c>
    </row>
    <row r="20744" spans="1:17" x14ac:dyDescent="0.2">
      <c r="A20744" s="2">
        <v>43419</v>
      </c>
      <c r="B20744" t="s">
        <v>147</v>
      </c>
      <c r="C20744" t="s">
        <v>76</v>
      </c>
      <c r="D20744" t="s">
        <v>50</v>
      </c>
      <c r="E20744" t="s">
        <v>50</v>
      </c>
      <c r="F20744">
        <v>1</v>
      </c>
      <c r="G20744">
        <v>36</v>
      </c>
      <c r="H20744">
        <v>1733</v>
      </c>
      <c r="I20744">
        <v>1458</v>
      </c>
      <c r="J20744">
        <v>2</v>
      </c>
      <c r="K20744">
        <v>0</v>
      </c>
      <c r="L20744" t="s">
        <v>1764</v>
      </c>
      <c r="M20744" t="s">
        <v>148</v>
      </c>
      <c r="N20744" t="s">
        <v>147</v>
      </c>
      <c r="O20744" t="s">
        <v>22</v>
      </c>
      <c r="P20744" t="s">
        <v>23</v>
      </c>
      <c r="Q20744" t="s">
        <v>24</v>
      </c>
    </row>
    <row r="20745" spans="1:17" x14ac:dyDescent="0.2">
      <c r="A20745" s="2">
        <v>43419</v>
      </c>
      <c r="B20745" t="s">
        <v>274</v>
      </c>
      <c r="C20745" t="s">
        <v>106</v>
      </c>
      <c r="D20745" t="s">
        <v>50</v>
      </c>
      <c r="E20745" t="s">
        <v>50</v>
      </c>
      <c r="F20745">
        <v>4</v>
      </c>
      <c r="G20745">
        <v>9</v>
      </c>
      <c r="H20745">
        <v>1635</v>
      </c>
      <c r="I20745">
        <v>1594</v>
      </c>
      <c r="J20745">
        <v>3</v>
      </c>
      <c r="K20745">
        <v>2</v>
      </c>
      <c r="L20745" t="s">
        <v>1764</v>
      </c>
      <c r="M20745" t="s">
        <v>333</v>
      </c>
      <c r="N20745" t="s">
        <v>274</v>
      </c>
      <c r="O20745" t="s">
        <v>22</v>
      </c>
      <c r="P20745" t="s">
        <v>23</v>
      </c>
      <c r="Q20745" t="s">
        <v>24</v>
      </c>
    </row>
    <row r="20746" spans="1:17" x14ac:dyDescent="0.2">
      <c r="A20746" s="2">
        <v>43419</v>
      </c>
      <c r="B20746" t="s">
        <v>69</v>
      </c>
      <c r="C20746" t="s">
        <v>646</v>
      </c>
      <c r="D20746" t="s">
        <v>50</v>
      </c>
      <c r="E20746" t="s">
        <v>50</v>
      </c>
      <c r="F20746">
        <v>24</v>
      </c>
      <c r="G20746">
        <v>32</v>
      </c>
      <c r="H20746">
        <v>1502</v>
      </c>
      <c r="I20746">
        <v>1476</v>
      </c>
      <c r="J20746">
        <v>0</v>
      </c>
      <c r="K20746">
        <v>0</v>
      </c>
      <c r="L20746" t="s">
        <v>1764</v>
      </c>
      <c r="M20746" t="s">
        <v>71</v>
      </c>
      <c r="N20746" t="s">
        <v>69</v>
      </c>
      <c r="O20746" t="s">
        <v>22</v>
      </c>
      <c r="P20746" t="s">
        <v>23</v>
      </c>
      <c r="Q20746" t="s">
        <v>30</v>
      </c>
    </row>
    <row r="20747" spans="1:17" x14ac:dyDescent="0.2">
      <c r="A20747" s="2">
        <v>43419</v>
      </c>
      <c r="B20747" t="s">
        <v>94</v>
      </c>
      <c r="C20747" t="s">
        <v>81</v>
      </c>
      <c r="D20747" t="s">
        <v>50</v>
      </c>
      <c r="E20747" t="s">
        <v>50</v>
      </c>
      <c r="F20747">
        <v>55</v>
      </c>
      <c r="G20747">
        <v>98</v>
      </c>
      <c r="H20747">
        <v>1400</v>
      </c>
      <c r="I20747">
        <v>1237</v>
      </c>
      <c r="J20747">
        <v>2</v>
      </c>
      <c r="K20747">
        <v>0</v>
      </c>
      <c r="L20747" t="s">
        <v>1764</v>
      </c>
      <c r="M20747" t="s">
        <v>96</v>
      </c>
      <c r="N20747" t="s">
        <v>94</v>
      </c>
      <c r="O20747" t="s">
        <v>22</v>
      </c>
      <c r="P20747" t="s">
        <v>23</v>
      </c>
      <c r="Q20747" t="s">
        <v>24</v>
      </c>
    </row>
    <row r="20748" spans="1:17" x14ac:dyDescent="0.2">
      <c r="A20748" s="2">
        <v>43419</v>
      </c>
      <c r="B20748" t="s">
        <v>153</v>
      </c>
      <c r="C20748" t="s">
        <v>70</v>
      </c>
      <c r="D20748" t="s">
        <v>50</v>
      </c>
      <c r="E20748" t="s">
        <v>50</v>
      </c>
      <c r="F20748">
        <v>42</v>
      </c>
      <c r="G20748">
        <v>56</v>
      </c>
      <c r="H20748">
        <v>1432</v>
      </c>
      <c r="I20748">
        <v>1392</v>
      </c>
      <c r="J20748">
        <v>1</v>
      </c>
      <c r="K20748">
        <v>0</v>
      </c>
      <c r="L20748" t="s">
        <v>1764</v>
      </c>
      <c r="M20748" t="s">
        <v>191</v>
      </c>
      <c r="N20748" t="s">
        <v>153</v>
      </c>
      <c r="O20748" t="s">
        <v>22</v>
      </c>
      <c r="P20748" t="s">
        <v>23</v>
      </c>
      <c r="Q20748" t="s">
        <v>24</v>
      </c>
    </row>
    <row r="20749" spans="1:17" x14ac:dyDescent="0.2">
      <c r="A20749" s="2">
        <v>43419</v>
      </c>
      <c r="B20749" t="s">
        <v>737</v>
      </c>
      <c r="C20749" t="s">
        <v>345</v>
      </c>
      <c r="D20749" t="s">
        <v>50</v>
      </c>
      <c r="E20749" t="s">
        <v>50</v>
      </c>
      <c r="F20749">
        <v>133</v>
      </c>
      <c r="G20749">
        <v>92</v>
      </c>
      <c r="H20749">
        <v>1109</v>
      </c>
      <c r="I20749">
        <v>1265</v>
      </c>
      <c r="J20749">
        <v>1</v>
      </c>
      <c r="K20749">
        <v>1</v>
      </c>
      <c r="L20749" t="s">
        <v>1764</v>
      </c>
      <c r="M20749" t="s">
        <v>1774</v>
      </c>
      <c r="N20749" t="s">
        <v>737</v>
      </c>
      <c r="O20749" t="s">
        <v>22</v>
      </c>
      <c r="P20749" t="s">
        <v>23</v>
      </c>
      <c r="Q20749" t="s">
        <v>30</v>
      </c>
    </row>
    <row r="20750" spans="1:17" x14ac:dyDescent="0.2">
      <c r="A20750" s="2">
        <v>43419</v>
      </c>
      <c r="B20750" t="s">
        <v>560</v>
      </c>
      <c r="C20750" t="s">
        <v>101</v>
      </c>
      <c r="D20750" t="s">
        <v>50</v>
      </c>
      <c r="E20750" t="s">
        <v>50</v>
      </c>
      <c r="F20750">
        <v>117</v>
      </c>
      <c r="G20750">
        <v>132</v>
      </c>
      <c r="H20750">
        <v>1166</v>
      </c>
      <c r="I20750">
        <v>1111</v>
      </c>
      <c r="J20750">
        <v>1</v>
      </c>
      <c r="K20750">
        <v>1</v>
      </c>
      <c r="L20750" t="s">
        <v>1764</v>
      </c>
      <c r="M20750" t="s">
        <v>1389</v>
      </c>
      <c r="N20750" t="s">
        <v>560</v>
      </c>
      <c r="O20750" t="s">
        <v>22</v>
      </c>
      <c r="P20750" t="s">
        <v>23</v>
      </c>
      <c r="Q20750" t="s">
        <v>30</v>
      </c>
    </row>
    <row r="20751" spans="1:17" x14ac:dyDescent="0.2">
      <c r="A20751" s="2">
        <v>43419</v>
      </c>
      <c r="B20751" t="s">
        <v>97</v>
      </c>
      <c r="C20751" t="s">
        <v>317</v>
      </c>
      <c r="D20751" t="s">
        <v>50</v>
      </c>
      <c r="E20751" t="s">
        <v>50</v>
      </c>
      <c r="F20751">
        <v>84</v>
      </c>
      <c r="G20751">
        <v>78</v>
      </c>
      <c r="H20751">
        <v>1287</v>
      </c>
      <c r="I20751">
        <v>1307</v>
      </c>
      <c r="J20751">
        <v>0</v>
      </c>
      <c r="K20751">
        <v>2</v>
      </c>
      <c r="L20751" t="s">
        <v>1764</v>
      </c>
      <c r="M20751" t="s">
        <v>1770</v>
      </c>
      <c r="N20751" t="s">
        <v>97</v>
      </c>
      <c r="O20751" t="s">
        <v>22</v>
      </c>
      <c r="P20751" t="s">
        <v>23</v>
      </c>
      <c r="Q20751" t="s">
        <v>41</v>
      </c>
    </row>
    <row r="20752" spans="1:17" x14ac:dyDescent="0.2">
      <c r="A20752" s="2">
        <v>43419</v>
      </c>
      <c r="B20752" t="s">
        <v>125</v>
      </c>
      <c r="C20752" t="s">
        <v>384</v>
      </c>
      <c r="D20752" t="s">
        <v>50</v>
      </c>
      <c r="E20752" t="s">
        <v>50</v>
      </c>
      <c r="F20752">
        <v>209</v>
      </c>
      <c r="G20752">
        <v>171</v>
      </c>
      <c r="H20752">
        <v>862</v>
      </c>
      <c r="I20752">
        <v>969</v>
      </c>
      <c r="J20752">
        <v>0</v>
      </c>
      <c r="K20752">
        <v>1</v>
      </c>
      <c r="L20752" t="s">
        <v>1764</v>
      </c>
      <c r="M20752" t="s">
        <v>468</v>
      </c>
      <c r="N20752" t="s">
        <v>125</v>
      </c>
      <c r="O20752" t="s">
        <v>22</v>
      </c>
      <c r="P20752" t="s">
        <v>23</v>
      </c>
      <c r="Q20752" t="s">
        <v>41</v>
      </c>
    </row>
    <row r="20753" spans="1:17" x14ac:dyDescent="0.2">
      <c r="A20753" s="2">
        <v>43419</v>
      </c>
      <c r="B20753" t="s">
        <v>89</v>
      </c>
      <c r="C20753" t="s">
        <v>77</v>
      </c>
      <c r="D20753" t="s">
        <v>50</v>
      </c>
      <c r="E20753" t="s">
        <v>27</v>
      </c>
      <c r="F20753">
        <v>5</v>
      </c>
      <c r="G20753">
        <v>23</v>
      </c>
      <c r="H20753">
        <v>1619</v>
      </c>
      <c r="I20753">
        <v>1506</v>
      </c>
      <c r="J20753">
        <v>3</v>
      </c>
      <c r="K20753">
        <v>0</v>
      </c>
      <c r="L20753" t="s">
        <v>28</v>
      </c>
      <c r="M20753" t="s">
        <v>91</v>
      </c>
      <c r="N20753" t="s">
        <v>89</v>
      </c>
      <c r="O20753" t="s">
        <v>22</v>
      </c>
      <c r="P20753" t="s">
        <v>23</v>
      </c>
      <c r="Q20753" t="s">
        <v>24</v>
      </c>
    </row>
    <row r="20754" spans="1:17" x14ac:dyDescent="0.2">
      <c r="A20754" s="2">
        <v>43419</v>
      </c>
      <c r="B20754" t="s">
        <v>129</v>
      </c>
      <c r="C20754" t="s">
        <v>95</v>
      </c>
      <c r="D20754" t="s">
        <v>50</v>
      </c>
      <c r="E20754" t="s">
        <v>50</v>
      </c>
      <c r="F20754">
        <v>14</v>
      </c>
      <c r="G20754">
        <v>41</v>
      </c>
      <c r="H20754">
        <v>1555</v>
      </c>
      <c r="I20754">
        <v>1433</v>
      </c>
      <c r="J20754">
        <v>3</v>
      </c>
      <c r="K20754">
        <v>0</v>
      </c>
      <c r="L20754" t="s">
        <v>28</v>
      </c>
      <c r="M20754" t="s">
        <v>1159</v>
      </c>
      <c r="N20754" t="s">
        <v>129</v>
      </c>
      <c r="O20754" t="s">
        <v>22</v>
      </c>
      <c r="P20754" t="s">
        <v>23</v>
      </c>
      <c r="Q20754" t="s">
        <v>24</v>
      </c>
    </row>
    <row r="20755" spans="1:17" x14ac:dyDescent="0.2">
      <c r="A20755" s="2">
        <v>43419</v>
      </c>
      <c r="B20755" t="s">
        <v>167</v>
      </c>
      <c r="C20755" t="s">
        <v>282</v>
      </c>
      <c r="D20755" t="s">
        <v>115</v>
      </c>
      <c r="E20755" t="s">
        <v>19</v>
      </c>
      <c r="F20755">
        <v>30</v>
      </c>
      <c r="G20755">
        <v>93</v>
      </c>
      <c r="H20755">
        <v>1478</v>
      </c>
      <c r="I20755">
        <v>1263</v>
      </c>
      <c r="J20755">
        <v>1</v>
      </c>
      <c r="K20755">
        <v>0</v>
      </c>
      <c r="L20755" t="s">
        <v>28</v>
      </c>
      <c r="M20755" t="s">
        <v>625</v>
      </c>
      <c r="N20755" t="s">
        <v>167</v>
      </c>
      <c r="O20755" t="s">
        <v>22</v>
      </c>
      <c r="P20755" t="s">
        <v>23</v>
      </c>
      <c r="Q20755" t="s">
        <v>24</v>
      </c>
    </row>
    <row r="20756" spans="1:17" x14ac:dyDescent="0.2">
      <c r="A20756" s="2">
        <v>43419</v>
      </c>
      <c r="B20756" t="s">
        <v>123</v>
      </c>
      <c r="C20756" t="s">
        <v>555</v>
      </c>
      <c r="D20756" t="s">
        <v>50</v>
      </c>
      <c r="E20756" t="s">
        <v>27</v>
      </c>
      <c r="F20756">
        <v>91</v>
      </c>
      <c r="G20756">
        <v>147</v>
      </c>
      <c r="H20756">
        <v>1267</v>
      </c>
      <c r="I20756">
        <v>1064</v>
      </c>
      <c r="J20756">
        <v>7</v>
      </c>
      <c r="K20756">
        <v>0</v>
      </c>
      <c r="L20756" t="s">
        <v>28</v>
      </c>
      <c r="M20756" t="s">
        <v>1553</v>
      </c>
      <c r="N20756" t="s">
        <v>123</v>
      </c>
      <c r="O20756" t="s">
        <v>22</v>
      </c>
      <c r="P20756" t="s">
        <v>23</v>
      </c>
      <c r="Q20756" t="s">
        <v>24</v>
      </c>
    </row>
    <row r="20757" spans="1:17" x14ac:dyDescent="0.2">
      <c r="A20757" s="2">
        <v>43419</v>
      </c>
      <c r="B20757" t="s">
        <v>42</v>
      </c>
      <c r="C20757" t="s">
        <v>31</v>
      </c>
      <c r="D20757" t="s">
        <v>19</v>
      </c>
      <c r="E20757" t="s">
        <v>19</v>
      </c>
      <c r="F20757">
        <v>20</v>
      </c>
      <c r="G20757">
        <v>61</v>
      </c>
      <c r="H20757">
        <v>1530</v>
      </c>
      <c r="I20757">
        <v>1371</v>
      </c>
      <c r="J20757">
        <v>0</v>
      </c>
      <c r="K20757">
        <v>2</v>
      </c>
      <c r="L20757" t="s">
        <v>28</v>
      </c>
      <c r="M20757" t="s">
        <v>44</v>
      </c>
      <c r="N20757" t="s">
        <v>42</v>
      </c>
      <c r="O20757" t="s">
        <v>22</v>
      </c>
      <c r="P20757" t="s">
        <v>23</v>
      </c>
      <c r="Q20757" t="s">
        <v>41</v>
      </c>
    </row>
    <row r="20758" spans="1:17" x14ac:dyDescent="0.2">
      <c r="A20758" s="2">
        <v>43419</v>
      </c>
      <c r="B20758" t="s">
        <v>90</v>
      </c>
      <c r="C20758" t="s">
        <v>293</v>
      </c>
      <c r="D20758" t="s">
        <v>50</v>
      </c>
      <c r="E20758" t="s">
        <v>50</v>
      </c>
      <c r="F20758">
        <v>21</v>
      </c>
      <c r="G20758">
        <v>48</v>
      </c>
      <c r="H20758">
        <v>1523</v>
      </c>
      <c r="I20758">
        <v>1420</v>
      </c>
      <c r="J20758">
        <v>0</v>
      </c>
      <c r="K20758">
        <v>1</v>
      </c>
      <c r="L20758" t="s">
        <v>28</v>
      </c>
      <c r="M20758" t="s">
        <v>1498</v>
      </c>
      <c r="N20758" t="s">
        <v>90</v>
      </c>
      <c r="O20758" t="s">
        <v>22</v>
      </c>
      <c r="P20758" t="s">
        <v>23</v>
      </c>
      <c r="Q20758" t="s">
        <v>41</v>
      </c>
    </row>
    <row r="20759" spans="1:17" x14ac:dyDescent="0.2">
      <c r="A20759" s="2">
        <v>43419</v>
      </c>
      <c r="B20759" t="s">
        <v>98</v>
      </c>
      <c r="C20759" t="s">
        <v>100</v>
      </c>
      <c r="D20759" t="s">
        <v>50</v>
      </c>
      <c r="E20759" t="s">
        <v>50</v>
      </c>
      <c r="F20759">
        <v>33</v>
      </c>
      <c r="G20759">
        <v>34</v>
      </c>
      <c r="H20759">
        <v>1473</v>
      </c>
      <c r="I20759">
        <v>1472</v>
      </c>
      <c r="J20759">
        <v>0</v>
      </c>
      <c r="K20759">
        <v>0</v>
      </c>
      <c r="L20759" t="s">
        <v>28</v>
      </c>
      <c r="M20759" t="s">
        <v>99</v>
      </c>
      <c r="N20759" t="s">
        <v>98</v>
      </c>
      <c r="O20759" t="s">
        <v>22</v>
      </c>
      <c r="P20759" t="s">
        <v>23</v>
      </c>
      <c r="Q20759" t="s">
        <v>30</v>
      </c>
    </row>
    <row r="20760" spans="1:17" x14ac:dyDescent="0.2">
      <c r="A20760" s="2">
        <v>43419</v>
      </c>
      <c r="B20760" t="s">
        <v>449</v>
      </c>
      <c r="C20760" t="s">
        <v>464</v>
      </c>
      <c r="D20760" t="s">
        <v>115</v>
      </c>
      <c r="E20760" t="s">
        <v>115</v>
      </c>
      <c r="F20760">
        <v>94</v>
      </c>
      <c r="G20760">
        <v>82</v>
      </c>
      <c r="H20760">
        <v>1254</v>
      </c>
      <c r="I20760">
        <v>1300</v>
      </c>
      <c r="J20760">
        <v>0</v>
      </c>
      <c r="K20760">
        <v>0</v>
      </c>
      <c r="L20760" t="s">
        <v>28</v>
      </c>
      <c r="M20760" t="s">
        <v>1622</v>
      </c>
      <c r="N20760" t="s">
        <v>55</v>
      </c>
      <c r="O20760" t="s">
        <v>122</v>
      </c>
      <c r="P20760" t="s">
        <v>23</v>
      </c>
      <c r="Q20760" t="s">
        <v>30</v>
      </c>
    </row>
    <row r="20761" spans="1:17" x14ac:dyDescent="0.2">
      <c r="A20761" s="2">
        <v>43420</v>
      </c>
      <c r="B20761" t="s">
        <v>126</v>
      </c>
      <c r="C20761" t="s">
        <v>67</v>
      </c>
      <c r="D20761" t="s">
        <v>50</v>
      </c>
      <c r="E20761" t="s">
        <v>50</v>
      </c>
      <c r="F20761">
        <v>15</v>
      </c>
      <c r="G20761">
        <v>2</v>
      </c>
      <c r="H20761">
        <v>1550</v>
      </c>
      <c r="I20761">
        <v>1732</v>
      </c>
      <c r="J20761">
        <v>2</v>
      </c>
      <c r="K20761">
        <v>0</v>
      </c>
      <c r="L20761" t="s">
        <v>1764</v>
      </c>
      <c r="M20761" t="s">
        <v>157</v>
      </c>
      <c r="N20761" t="s">
        <v>126</v>
      </c>
      <c r="O20761" t="s">
        <v>22</v>
      </c>
      <c r="P20761" t="s">
        <v>23</v>
      </c>
      <c r="Q20761" t="s">
        <v>24</v>
      </c>
    </row>
    <row r="20762" spans="1:17" x14ac:dyDescent="0.2">
      <c r="A20762" s="2">
        <v>43420</v>
      </c>
      <c r="B20762" t="s">
        <v>244</v>
      </c>
      <c r="C20762" t="s">
        <v>168</v>
      </c>
      <c r="D20762" t="s">
        <v>50</v>
      </c>
      <c r="E20762" t="s">
        <v>50</v>
      </c>
      <c r="F20762">
        <v>28</v>
      </c>
      <c r="G20762">
        <v>27</v>
      </c>
      <c r="H20762">
        <v>1483</v>
      </c>
      <c r="I20762">
        <v>1490</v>
      </c>
      <c r="J20762">
        <v>4</v>
      </c>
      <c r="K20762">
        <v>1</v>
      </c>
      <c r="L20762" t="s">
        <v>1764</v>
      </c>
      <c r="M20762" t="s">
        <v>597</v>
      </c>
      <c r="N20762" t="s">
        <v>244</v>
      </c>
      <c r="O20762" t="s">
        <v>22</v>
      </c>
      <c r="P20762" t="s">
        <v>23</v>
      </c>
      <c r="Q20762" t="s">
        <v>24</v>
      </c>
    </row>
    <row r="20763" spans="1:17" x14ac:dyDescent="0.2">
      <c r="A20763" s="2">
        <v>43420</v>
      </c>
      <c r="B20763" t="s">
        <v>161</v>
      </c>
      <c r="C20763" t="s">
        <v>72</v>
      </c>
      <c r="D20763" t="s">
        <v>50</v>
      </c>
      <c r="E20763" t="s">
        <v>50</v>
      </c>
      <c r="F20763">
        <v>18</v>
      </c>
      <c r="G20763">
        <v>10</v>
      </c>
      <c r="H20763">
        <v>1538</v>
      </c>
      <c r="I20763">
        <v>1584</v>
      </c>
      <c r="J20763">
        <v>1</v>
      </c>
      <c r="K20763">
        <v>2</v>
      </c>
      <c r="L20763" t="s">
        <v>1764</v>
      </c>
      <c r="M20763" t="s">
        <v>162</v>
      </c>
      <c r="N20763" t="s">
        <v>161</v>
      </c>
      <c r="O20763" t="s">
        <v>22</v>
      </c>
      <c r="P20763" t="s">
        <v>23</v>
      </c>
      <c r="Q20763" t="s">
        <v>41</v>
      </c>
    </row>
    <row r="20764" spans="1:17" x14ac:dyDescent="0.2">
      <c r="A20764" s="2">
        <v>43420</v>
      </c>
      <c r="B20764" t="s">
        <v>249</v>
      </c>
      <c r="C20764" t="s">
        <v>49</v>
      </c>
      <c r="D20764" t="s">
        <v>50</v>
      </c>
      <c r="E20764" t="s">
        <v>50</v>
      </c>
      <c r="F20764">
        <v>62</v>
      </c>
      <c r="G20764">
        <v>48</v>
      </c>
      <c r="H20764">
        <v>1367</v>
      </c>
      <c r="I20764">
        <v>1420</v>
      </c>
      <c r="J20764">
        <v>1</v>
      </c>
      <c r="K20764">
        <v>1</v>
      </c>
      <c r="L20764" t="s">
        <v>1764</v>
      </c>
      <c r="M20764" t="s">
        <v>529</v>
      </c>
      <c r="N20764" t="s">
        <v>249</v>
      </c>
      <c r="O20764" t="s">
        <v>22</v>
      </c>
      <c r="P20764" t="s">
        <v>23</v>
      </c>
      <c r="Q20764" t="s">
        <v>30</v>
      </c>
    </row>
    <row r="20765" spans="1:17" x14ac:dyDescent="0.2">
      <c r="A20765" s="2">
        <v>43420</v>
      </c>
      <c r="B20765" t="s">
        <v>145</v>
      </c>
      <c r="C20765" t="s">
        <v>87</v>
      </c>
      <c r="D20765" t="s">
        <v>50</v>
      </c>
      <c r="E20765" t="s">
        <v>50</v>
      </c>
      <c r="F20765">
        <v>86</v>
      </c>
      <c r="G20765">
        <v>45</v>
      </c>
      <c r="H20765">
        <v>1279</v>
      </c>
      <c r="I20765">
        <v>1428</v>
      </c>
      <c r="J20765">
        <v>1</v>
      </c>
      <c r="K20765">
        <v>1</v>
      </c>
      <c r="L20765" t="s">
        <v>1764</v>
      </c>
      <c r="M20765" t="s">
        <v>435</v>
      </c>
      <c r="N20765" t="s">
        <v>145</v>
      </c>
      <c r="O20765" t="s">
        <v>22</v>
      </c>
      <c r="P20765" t="s">
        <v>23</v>
      </c>
      <c r="Q20765" t="s">
        <v>30</v>
      </c>
    </row>
    <row r="20766" spans="1:17" x14ac:dyDescent="0.2">
      <c r="A20766" s="2">
        <v>43420</v>
      </c>
      <c r="B20766" t="s">
        <v>1693</v>
      </c>
      <c r="C20766" t="s">
        <v>286</v>
      </c>
      <c r="D20766" t="s">
        <v>50</v>
      </c>
      <c r="E20766" t="s">
        <v>50</v>
      </c>
      <c r="F20766">
        <v>190</v>
      </c>
      <c r="G20766">
        <v>101</v>
      </c>
      <c r="H20766">
        <v>911</v>
      </c>
      <c r="I20766">
        <v>1222</v>
      </c>
      <c r="J20766">
        <v>2</v>
      </c>
      <c r="K20766">
        <v>6</v>
      </c>
      <c r="L20766" t="s">
        <v>1764</v>
      </c>
      <c r="M20766" t="s">
        <v>1693</v>
      </c>
      <c r="N20766" t="s">
        <v>1693</v>
      </c>
      <c r="O20766" t="s">
        <v>22</v>
      </c>
      <c r="P20766" t="s">
        <v>23</v>
      </c>
      <c r="Q20766" t="s">
        <v>41</v>
      </c>
    </row>
    <row r="20767" spans="1:17" x14ac:dyDescent="0.2">
      <c r="A20767" s="2">
        <v>43420</v>
      </c>
      <c r="B20767" t="s">
        <v>174</v>
      </c>
      <c r="C20767" t="s">
        <v>328</v>
      </c>
      <c r="D20767" t="s">
        <v>50</v>
      </c>
      <c r="E20767" t="s">
        <v>50</v>
      </c>
      <c r="F20767">
        <v>182</v>
      </c>
      <c r="G20767">
        <v>68</v>
      </c>
      <c r="H20767">
        <v>936</v>
      </c>
      <c r="I20767">
        <v>1338</v>
      </c>
      <c r="J20767">
        <v>0</v>
      </c>
      <c r="K20767">
        <v>2</v>
      </c>
      <c r="L20767" t="s">
        <v>1764</v>
      </c>
      <c r="M20767" t="s">
        <v>820</v>
      </c>
      <c r="N20767" t="s">
        <v>174</v>
      </c>
      <c r="O20767" t="s">
        <v>22</v>
      </c>
      <c r="P20767" t="s">
        <v>23</v>
      </c>
      <c r="Q20767" t="s">
        <v>41</v>
      </c>
    </row>
    <row r="20768" spans="1:17" x14ac:dyDescent="0.2">
      <c r="A20768" s="2">
        <v>43420</v>
      </c>
      <c r="B20768" t="s">
        <v>39</v>
      </c>
      <c r="C20768" t="s">
        <v>26</v>
      </c>
      <c r="D20768" t="s">
        <v>19</v>
      </c>
      <c r="E20768" t="s">
        <v>27</v>
      </c>
      <c r="F20768">
        <v>12</v>
      </c>
      <c r="G20768">
        <v>16</v>
      </c>
      <c r="H20768">
        <v>1573</v>
      </c>
      <c r="I20768">
        <v>1549</v>
      </c>
      <c r="J20768">
        <v>2</v>
      </c>
      <c r="K20768">
        <v>0</v>
      </c>
      <c r="L20768" t="s">
        <v>28</v>
      </c>
      <c r="M20768" t="s">
        <v>489</v>
      </c>
      <c r="N20768" t="s">
        <v>39</v>
      </c>
      <c r="O20768" t="s">
        <v>22</v>
      </c>
      <c r="P20768" t="s">
        <v>23</v>
      </c>
      <c r="Q20768" t="s">
        <v>24</v>
      </c>
    </row>
    <row r="20769" spans="1:17" x14ac:dyDescent="0.2">
      <c r="A20769" s="2">
        <v>43420</v>
      </c>
      <c r="B20769" t="s">
        <v>25</v>
      </c>
      <c r="C20769" t="s">
        <v>18</v>
      </c>
      <c r="D20769" t="s">
        <v>19</v>
      </c>
      <c r="E20769" t="s">
        <v>19</v>
      </c>
      <c r="F20769">
        <v>3</v>
      </c>
      <c r="G20769">
        <v>6</v>
      </c>
      <c r="H20769">
        <v>1669</v>
      </c>
      <c r="I20769">
        <v>1617</v>
      </c>
      <c r="J20769">
        <v>1</v>
      </c>
      <c r="K20769">
        <v>0</v>
      </c>
      <c r="L20769" t="s">
        <v>28</v>
      </c>
      <c r="M20769" t="s">
        <v>91</v>
      </c>
      <c r="N20769" t="s">
        <v>89</v>
      </c>
      <c r="O20769" t="s">
        <v>122</v>
      </c>
      <c r="P20769" t="s">
        <v>23</v>
      </c>
      <c r="Q20769" t="s">
        <v>24</v>
      </c>
    </row>
    <row r="20770" spans="1:17" x14ac:dyDescent="0.2">
      <c r="A20770" s="2">
        <v>43420</v>
      </c>
      <c r="B20770" t="s">
        <v>107</v>
      </c>
      <c r="C20770" t="s">
        <v>131</v>
      </c>
      <c r="D20770" t="s">
        <v>19</v>
      </c>
      <c r="E20770" t="s">
        <v>27</v>
      </c>
      <c r="F20770">
        <v>13</v>
      </c>
      <c r="G20770">
        <v>37</v>
      </c>
      <c r="H20770">
        <v>1568</v>
      </c>
      <c r="I20770">
        <v>1452</v>
      </c>
      <c r="J20770">
        <v>2</v>
      </c>
      <c r="K20770">
        <v>3</v>
      </c>
      <c r="L20770" t="s">
        <v>28</v>
      </c>
      <c r="M20770" t="s">
        <v>1209</v>
      </c>
      <c r="N20770" t="s">
        <v>107</v>
      </c>
      <c r="O20770" t="s">
        <v>22</v>
      </c>
      <c r="P20770" t="s">
        <v>23</v>
      </c>
      <c r="Q20770" t="s">
        <v>41</v>
      </c>
    </row>
    <row r="20771" spans="1:17" x14ac:dyDescent="0.2">
      <c r="A20771" s="2">
        <v>43420</v>
      </c>
      <c r="B20771" t="s">
        <v>304</v>
      </c>
      <c r="C20771" t="s">
        <v>531</v>
      </c>
      <c r="D20771" t="s">
        <v>27</v>
      </c>
      <c r="E20771" t="s">
        <v>27</v>
      </c>
      <c r="F20771">
        <v>62</v>
      </c>
      <c r="G20771">
        <v>70</v>
      </c>
      <c r="H20771">
        <v>1367</v>
      </c>
      <c r="I20771">
        <v>1335</v>
      </c>
      <c r="J20771">
        <v>1</v>
      </c>
      <c r="K20771">
        <v>0</v>
      </c>
      <c r="L20771" t="s">
        <v>28</v>
      </c>
      <c r="M20771" t="s">
        <v>636</v>
      </c>
      <c r="N20771" t="s">
        <v>304</v>
      </c>
      <c r="O20771" t="s">
        <v>22</v>
      </c>
      <c r="P20771" t="s">
        <v>23</v>
      </c>
      <c r="Q20771" t="s">
        <v>24</v>
      </c>
    </row>
    <row r="20772" spans="1:17" x14ac:dyDescent="0.2">
      <c r="A20772" s="2">
        <v>43420</v>
      </c>
      <c r="B20772" t="s">
        <v>143</v>
      </c>
      <c r="C20772" t="s">
        <v>32</v>
      </c>
      <c r="D20772" t="s">
        <v>115</v>
      </c>
      <c r="E20772" t="s">
        <v>19</v>
      </c>
      <c r="F20772">
        <v>50</v>
      </c>
      <c r="G20772">
        <v>29</v>
      </c>
      <c r="H20772">
        <v>1409</v>
      </c>
      <c r="I20772">
        <v>1479</v>
      </c>
      <c r="J20772">
        <v>1</v>
      </c>
      <c r="K20772">
        <v>1</v>
      </c>
      <c r="L20772" t="s">
        <v>1557</v>
      </c>
      <c r="M20772" t="s">
        <v>1048</v>
      </c>
      <c r="N20772" t="s">
        <v>143</v>
      </c>
      <c r="O20772" t="s">
        <v>22</v>
      </c>
      <c r="P20772" t="s">
        <v>23</v>
      </c>
      <c r="Q20772" t="s">
        <v>30</v>
      </c>
    </row>
    <row r="20773" spans="1:17" x14ac:dyDescent="0.2">
      <c r="A20773" s="2">
        <v>43420</v>
      </c>
      <c r="B20773" t="s">
        <v>239</v>
      </c>
      <c r="C20773" t="s">
        <v>469</v>
      </c>
      <c r="D20773" t="s">
        <v>115</v>
      </c>
      <c r="E20773" t="s">
        <v>115</v>
      </c>
      <c r="F20773">
        <v>84</v>
      </c>
      <c r="G20773">
        <v>74</v>
      </c>
      <c r="H20773">
        <v>1287</v>
      </c>
      <c r="I20773">
        <v>1320</v>
      </c>
      <c r="J20773">
        <v>1</v>
      </c>
      <c r="K20773">
        <v>1</v>
      </c>
      <c r="L20773" t="s">
        <v>28</v>
      </c>
      <c r="M20773" t="s">
        <v>240</v>
      </c>
      <c r="N20773" t="s">
        <v>239</v>
      </c>
      <c r="O20773" t="s">
        <v>22</v>
      </c>
      <c r="P20773" t="s">
        <v>23</v>
      </c>
      <c r="Q20773" t="s">
        <v>30</v>
      </c>
    </row>
    <row r="20774" spans="1:17" x14ac:dyDescent="0.2">
      <c r="A20774" s="2">
        <v>43420</v>
      </c>
      <c r="B20774" t="s">
        <v>913</v>
      </c>
      <c r="C20774" t="s">
        <v>463</v>
      </c>
      <c r="D20774" t="s">
        <v>115</v>
      </c>
      <c r="E20774" t="s">
        <v>115</v>
      </c>
      <c r="F20774">
        <v>99</v>
      </c>
      <c r="G20774">
        <v>199</v>
      </c>
      <c r="H20774">
        <v>1233</v>
      </c>
      <c r="I20774">
        <v>890</v>
      </c>
      <c r="J20774">
        <v>2</v>
      </c>
      <c r="K20774">
        <v>1</v>
      </c>
      <c r="L20774" t="s">
        <v>28</v>
      </c>
      <c r="M20774" t="s">
        <v>1347</v>
      </c>
      <c r="N20774" t="s">
        <v>913</v>
      </c>
      <c r="O20774" t="s">
        <v>22</v>
      </c>
      <c r="P20774" t="s">
        <v>23</v>
      </c>
      <c r="Q20774" t="s">
        <v>24</v>
      </c>
    </row>
    <row r="20775" spans="1:17" x14ac:dyDescent="0.2">
      <c r="A20775" s="2">
        <v>43420</v>
      </c>
      <c r="B20775" t="s">
        <v>113</v>
      </c>
      <c r="C20775" t="s">
        <v>389</v>
      </c>
      <c r="D20775" t="s">
        <v>115</v>
      </c>
      <c r="E20775" t="s">
        <v>115</v>
      </c>
      <c r="F20775">
        <v>72</v>
      </c>
      <c r="G20775">
        <v>131</v>
      </c>
      <c r="H20775">
        <v>1334</v>
      </c>
      <c r="I20775">
        <v>1112</v>
      </c>
      <c r="J20775">
        <v>1</v>
      </c>
      <c r="K20775">
        <v>0</v>
      </c>
      <c r="L20775" t="s">
        <v>28</v>
      </c>
      <c r="M20775" t="s">
        <v>116</v>
      </c>
      <c r="N20775" t="s">
        <v>113</v>
      </c>
      <c r="O20775" t="s">
        <v>22</v>
      </c>
      <c r="P20775" t="s">
        <v>23</v>
      </c>
      <c r="Q20775" t="s">
        <v>24</v>
      </c>
    </row>
    <row r="20776" spans="1:17" x14ac:dyDescent="0.2">
      <c r="A20776" s="2">
        <v>43420</v>
      </c>
      <c r="B20776" t="s">
        <v>176</v>
      </c>
      <c r="C20776" t="s">
        <v>17</v>
      </c>
      <c r="D20776" t="s">
        <v>115</v>
      </c>
      <c r="E20776" t="s">
        <v>19</v>
      </c>
      <c r="F20776">
        <v>81</v>
      </c>
      <c r="G20776">
        <v>59</v>
      </c>
      <c r="H20776">
        <v>1305</v>
      </c>
      <c r="I20776">
        <v>1376</v>
      </c>
      <c r="J20776">
        <v>0</v>
      </c>
      <c r="K20776">
        <v>0</v>
      </c>
      <c r="L20776" t="s">
        <v>28</v>
      </c>
      <c r="M20776" t="s">
        <v>246</v>
      </c>
      <c r="N20776" t="s">
        <v>176</v>
      </c>
      <c r="O20776" t="s">
        <v>22</v>
      </c>
      <c r="P20776" t="s">
        <v>23</v>
      </c>
      <c r="Q20776" t="s">
        <v>30</v>
      </c>
    </row>
    <row r="20777" spans="1:17" x14ac:dyDescent="0.2">
      <c r="A20777" s="2">
        <v>43420</v>
      </c>
      <c r="B20777" t="s">
        <v>649</v>
      </c>
      <c r="C20777" t="s">
        <v>213</v>
      </c>
      <c r="D20777" t="s">
        <v>115</v>
      </c>
      <c r="E20777" t="s">
        <v>115</v>
      </c>
      <c r="F20777">
        <v>181</v>
      </c>
      <c r="G20777">
        <v>141</v>
      </c>
      <c r="H20777">
        <v>937</v>
      </c>
      <c r="I20777">
        <v>1080</v>
      </c>
      <c r="J20777">
        <v>1</v>
      </c>
      <c r="K20777">
        <v>3</v>
      </c>
      <c r="L20777" t="s">
        <v>647</v>
      </c>
      <c r="M20777" t="s">
        <v>982</v>
      </c>
      <c r="N20777" t="s">
        <v>649</v>
      </c>
      <c r="O20777" t="s">
        <v>22</v>
      </c>
      <c r="P20777" t="s">
        <v>23</v>
      </c>
      <c r="Q20777" t="s">
        <v>41</v>
      </c>
    </row>
    <row r="20778" spans="1:17" x14ac:dyDescent="0.2">
      <c r="A20778" s="2">
        <v>43420</v>
      </c>
      <c r="B20778" t="s">
        <v>425</v>
      </c>
      <c r="C20778" t="s">
        <v>391</v>
      </c>
      <c r="D20778" t="s">
        <v>115</v>
      </c>
      <c r="E20778" t="s">
        <v>115</v>
      </c>
      <c r="F20778">
        <v>102</v>
      </c>
      <c r="G20778">
        <v>169</v>
      </c>
      <c r="H20778">
        <v>1220</v>
      </c>
      <c r="I20778">
        <v>974</v>
      </c>
      <c r="J20778">
        <v>2</v>
      </c>
      <c r="K20778">
        <v>0</v>
      </c>
      <c r="L20778" t="s">
        <v>647</v>
      </c>
      <c r="M20778" t="s">
        <v>811</v>
      </c>
      <c r="N20778" t="s">
        <v>425</v>
      </c>
      <c r="O20778" t="s">
        <v>22</v>
      </c>
      <c r="P20778" t="s">
        <v>23</v>
      </c>
      <c r="Q20778" t="s">
        <v>24</v>
      </c>
    </row>
    <row r="20779" spans="1:17" x14ac:dyDescent="0.2">
      <c r="A20779" s="2">
        <v>43420</v>
      </c>
      <c r="B20779" t="s">
        <v>110</v>
      </c>
      <c r="C20779" t="s">
        <v>120</v>
      </c>
      <c r="D20779" t="s">
        <v>36</v>
      </c>
      <c r="E20779" t="s">
        <v>36</v>
      </c>
      <c r="F20779">
        <v>47</v>
      </c>
      <c r="G20779">
        <v>51</v>
      </c>
      <c r="H20779">
        <v>1422</v>
      </c>
      <c r="I20779">
        <v>1408</v>
      </c>
      <c r="J20779">
        <v>2</v>
      </c>
      <c r="K20779">
        <v>0</v>
      </c>
      <c r="L20779" t="s">
        <v>62</v>
      </c>
      <c r="M20779" t="s">
        <v>112</v>
      </c>
      <c r="N20779" t="s">
        <v>110</v>
      </c>
      <c r="O20779" t="s">
        <v>22</v>
      </c>
      <c r="P20779" t="s">
        <v>23</v>
      </c>
      <c r="Q20779" t="s">
        <v>24</v>
      </c>
    </row>
    <row r="20780" spans="1:17" x14ac:dyDescent="0.2">
      <c r="A20780" s="2">
        <v>43420</v>
      </c>
      <c r="B20780" t="s">
        <v>1545</v>
      </c>
      <c r="C20780" t="s">
        <v>172</v>
      </c>
      <c r="D20780" t="s">
        <v>36</v>
      </c>
      <c r="E20780" t="s">
        <v>36</v>
      </c>
      <c r="F20780">
        <v>159</v>
      </c>
      <c r="G20780">
        <v>142</v>
      </c>
      <c r="H20780">
        <v>1005</v>
      </c>
      <c r="I20780">
        <v>1074</v>
      </c>
      <c r="J20780">
        <v>2</v>
      </c>
      <c r="K20780">
        <v>5</v>
      </c>
      <c r="L20780" t="s">
        <v>62</v>
      </c>
      <c r="M20780" t="s">
        <v>1654</v>
      </c>
      <c r="N20780" t="s">
        <v>1545</v>
      </c>
      <c r="O20780" t="s">
        <v>22</v>
      </c>
      <c r="P20780" t="s">
        <v>23</v>
      </c>
      <c r="Q20780" t="s">
        <v>41</v>
      </c>
    </row>
    <row r="20781" spans="1:17" x14ac:dyDescent="0.2">
      <c r="A20781" s="2">
        <v>43420</v>
      </c>
      <c r="B20781" t="s">
        <v>183</v>
      </c>
      <c r="C20781" t="s">
        <v>128</v>
      </c>
      <c r="D20781" t="s">
        <v>36</v>
      </c>
      <c r="E20781" t="s">
        <v>36</v>
      </c>
      <c r="F20781">
        <v>58</v>
      </c>
      <c r="G20781">
        <v>22</v>
      </c>
      <c r="H20781">
        <v>1378</v>
      </c>
      <c r="I20781">
        <v>1515</v>
      </c>
      <c r="J20781">
        <v>3</v>
      </c>
      <c r="K20781">
        <v>2</v>
      </c>
      <c r="L20781" t="s">
        <v>62</v>
      </c>
      <c r="M20781" t="s">
        <v>682</v>
      </c>
      <c r="N20781" t="s">
        <v>183</v>
      </c>
      <c r="O20781" t="s">
        <v>22</v>
      </c>
      <c r="P20781" t="s">
        <v>23</v>
      </c>
      <c r="Q20781" t="s">
        <v>24</v>
      </c>
    </row>
    <row r="20782" spans="1:17" x14ac:dyDescent="0.2">
      <c r="A20782" s="2">
        <v>43420</v>
      </c>
      <c r="B20782" t="s">
        <v>638</v>
      </c>
      <c r="C20782" t="s">
        <v>163</v>
      </c>
      <c r="D20782" t="s">
        <v>115</v>
      </c>
      <c r="E20782" t="s">
        <v>115</v>
      </c>
      <c r="F20782">
        <v>124</v>
      </c>
      <c r="G20782">
        <v>110</v>
      </c>
      <c r="H20782">
        <v>1139</v>
      </c>
      <c r="I20782">
        <v>1191</v>
      </c>
      <c r="J20782">
        <v>0</v>
      </c>
      <c r="K20782">
        <v>2</v>
      </c>
      <c r="L20782" t="s">
        <v>1071</v>
      </c>
      <c r="M20782" t="s">
        <v>1170</v>
      </c>
      <c r="N20782" t="s">
        <v>638</v>
      </c>
      <c r="O20782" t="s">
        <v>22</v>
      </c>
      <c r="P20782" t="s">
        <v>23</v>
      </c>
      <c r="Q20782" t="s">
        <v>41</v>
      </c>
    </row>
    <row r="20783" spans="1:17" x14ac:dyDescent="0.2">
      <c r="A20783" s="2">
        <v>43420</v>
      </c>
      <c r="B20783" t="s">
        <v>898</v>
      </c>
      <c r="C20783" t="s">
        <v>254</v>
      </c>
      <c r="D20783" t="s">
        <v>115</v>
      </c>
      <c r="E20783" t="s">
        <v>115</v>
      </c>
      <c r="F20783">
        <v>186</v>
      </c>
      <c r="G20783">
        <v>144</v>
      </c>
      <c r="H20783">
        <v>923</v>
      </c>
      <c r="I20783">
        <v>1071</v>
      </c>
      <c r="J20783">
        <v>1</v>
      </c>
      <c r="K20783">
        <v>5</v>
      </c>
      <c r="L20783" t="s">
        <v>1071</v>
      </c>
      <c r="M20783" t="s">
        <v>1170</v>
      </c>
      <c r="N20783" t="s">
        <v>638</v>
      </c>
      <c r="O20783" t="s">
        <v>122</v>
      </c>
      <c r="P20783" t="s">
        <v>23</v>
      </c>
      <c r="Q20783" t="s">
        <v>41</v>
      </c>
    </row>
    <row r="20784" spans="1:17" x14ac:dyDescent="0.2">
      <c r="A20784" s="2">
        <v>43420</v>
      </c>
      <c r="B20784" t="s">
        <v>700</v>
      </c>
      <c r="C20784" t="s">
        <v>210</v>
      </c>
      <c r="D20784" t="s">
        <v>27</v>
      </c>
      <c r="E20784" t="s">
        <v>27</v>
      </c>
      <c r="F20784">
        <v>180</v>
      </c>
      <c r="G20784">
        <v>70</v>
      </c>
      <c r="H20784">
        <v>940</v>
      </c>
      <c r="I20784">
        <v>1335</v>
      </c>
      <c r="J20784">
        <v>1</v>
      </c>
      <c r="K20784">
        <v>0</v>
      </c>
      <c r="L20784" t="s">
        <v>1768</v>
      </c>
      <c r="M20784" t="s">
        <v>826</v>
      </c>
      <c r="N20784" t="s">
        <v>700</v>
      </c>
      <c r="O20784" t="s">
        <v>22</v>
      </c>
      <c r="P20784" t="s">
        <v>23</v>
      </c>
      <c r="Q20784" t="s">
        <v>24</v>
      </c>
    </row>
    <row r="20785" spans="1:17" x14ac:dyDescent="0.2">
      <c r="A20785" s="2">
        <v>43420</v>
      </c>
      <c r="B20785" t="s">
        <v>586</v>
      </c>
      <c r="C20785" t="s">
        <v>901</v>
      </c>
      <c r="D20785" t="s">
        <v>27</v>
      </c>
      <c r="E20785" t="s">
        <v>27</v>
      </c>
      <c r="F20785">
        <v>185</v>
      </c>
      <c r="G20785">
        <v>202</v>
      </c>
      <c r="H20785">
        <v>924</v>
      </c>
      <c r="I20785">
        <v>879</v>
      </c>
      <c r="J20785">
        <v>0</v>
      </c>
      <c r="K20785">
        <v>2</v>
      </c>
      <c r="L20785" t="s">
        <v>1768</v>
      </c>
      <c r="M20785" t="s">
        <v>849</v>
      </c>
      <c r="N20785" t="s">
        <v>850</v>
      </c>
      <c r="O20785" t="s">
        <v>122</v>
      </c>
      <c r="P20785" t="s">
        <v>23</v>
      </c>
      <c r="Q20785" t="s">
        <v>41</v>
      </c>
    </row>
    <row r="20786" spans="1:17" x14ac:dyDescent="0.2">
      <c r="A20786" s="2">
        <v>43420</v>
      </c>
      <c r="B20786" t="s">
        <v>614</v>
      </c>
      <c r="C20786" t="s">
        <v>229</v>
      </c>
      <c r="D20786" t="s">
        <v>27</v>
      </c>
      <c r="E20786" t="s">
        <v>27</v>
      </c>
      <c r="F20786">
        <v>164</v>
      </c>
      <c r="G20786">
        <v>175</v>
      </c>
      <c r="H20786">
        <v>995</v>
      </c>
      <c r="I20786">
        <v>955</v>
      </c>
      <c r="J20786">
        <v>1</v>
      </c>
      <c r="K20786">
        <v>0</v>
      </c>
      <c r="L20786" t="s">
        <v>1768</v>
      </c>
      <c r="M20786" t="s">
        <v>1445</v>
      </c>
      <c r="N20786" t="s">
        <v>614</v>
      </c>
      <c r="O20786" t="s">
        <v>22</v>
      </c>
      <c r="P20786" t="s">
        <v>23</v>
      </c>
      <c r="Q20786" t="s">
        <v>24</v>
      </c>
    </row>
    <row r="20787" spans="1:17" x14ac:dyDescent="0.2">
      <c r="A20787" s="2">
        <v>43421</v>
      </c>
      <c r="B20787" t="s">
        <v>119</v>
      </c>
      <c r="C20787" t="s">
        <v>82</v>
      </c>
      <c r="D20787" t="s">
        <v>50</v>
      </c>
      <c r="E20787" t="s">
        <v>50</v>
      </c>
      <c r="F20787">
        <v>19</v>
      </c>
      <c r="G20787">
        <v>7</v>
      </c>
      <c r="H20787">
        <v>1533</v>
      </c>
      <c r="I20787">
        <v>1616</v>
      </c>
      <c r="J20787">
        <v>0</v>
      </c>
      <c r="K20787">
        <v>0</v>
      </c>
      <c r="L20787" t="s">
        <v>1764</v>
      </c>
      <c r="M20787" t="s">
        <v>192</v>
      </c>
      <c r="N20787" t="s">
        <v>119</v>
      </c>
      <c r="O20787" t="s">
        <v>22</v>
      </c>
      <c r="P20787" t="s">
        <v>23</v>
      </c>
      <c r="Q20787" t="s">
        <v>30</v>
      </c>
    </row>
    <row r="20788" spans="1:17" x14ac:dyDescent="0.2">
      <c r="A20788" s="2">
        <v>43421</v>
      </c>
      <c r="B20788" t="s">
        <v>180</v>
      </c>
      <c r="C20788" t="s">
        <v>52</v>
      </c>
      <c r="D20788" t="s">
        <v>50</v>
      </c>
      <c r="E20788" t="s">
        <v>50</v>
      </c>
      <c r="F20788">
        <v>38</v>
      </c>
      <c r="G20788">
        <v>17</v>
      </c>
      <c r="H20788">
        <v>1449</v>
      </c>
      <c r="I20788">
        <v>1548</v>
      </c>
      <c r="J20788">
        <v>0</v>
      </c>
      <c r="K20788">
        <v>1</v>
      </c>
      <c r="L20788" t="s">
        <v>1764</v>
      </c>
      <c r="M20788" t="s">
        <v>1652</v>
      </c>
      <c r="N20788" t="s">
        <v>180</v>
      </c>
      <c r="O20788" t="s">
        <v>22</v>
      </c>
      <c r="P20788" t="s">
        <v>23</v>
      </c>
      <c r="Q20788" t="s">
        <v>41</v>
      </c>
    </row>
    <row r="20789" spans="1:17" x14ac:dyDescent="0.2">
      <c r="A20789" s="2">
        <v>43421</v>
      </c>
      <c r="B20789" t="s">
        <v>85</v>
      </c>
      <c r="C20789" t="s">
        <v>104</v>
      </c>
      <c r="D20789" t="s">
        <v>50</v>
      </c>
      <c r="E20789" t="s">
        <v>50</v>
      </c>
      <c r="F20789">
        <v>60</v>
      </c>
      <c r="G20789">
        <v>40</v>
      </c>
      <c r="H20789">
        <v>1372</v>
      </c>
      <c r="I20789">
        <v>1435</v>
      </c>
      <c r="J20789">
        <v>0</v>
      </c>
      <c r="K20789">
        <v>4</v>
      </c>
      <c r="L20789" t="s">
        <v>1764</v>
      </c>
      <c r="M20789" t="s">
        <v>1075</v>
      </c>
      <c r="N20789" t="s">
        <v>85</v>
      </c>
      <c r="O20789" t="s">
        <v>22</v>
      </c>
      <c r="P20789" t="s">
        <v>23</v>
      </c>
      <c r="Q20789" t="s">
        <v>41</v>
      </c>
    </row>
    <row r="20790" spans="1:17" x14ac:dyDescent="0.2">
      <c r="A20790" s="2">
        <v>43421</v>
      </c>
      <c r="B20790" t="s">
        <v>1204</v>
      </c>
      <c r="C20790" t="s">
        <v>1279</v>
      </c>
      <c r="D20790" t="s">
        <v>50</v>
      </c>
      <c r="E20790" t="s">
        <v>50</v>
      </c>
      <c r="F20790">
        <v>35</v>
      </c>
      <c r="G20790">
        <v>39</v>
      </c>
      <c r="H20790">
        <v>1471</v>
      </c>
      <c r="I20790">
        <v>1440</v>
      </c>
      <c r="J20790">
        <v>2</v>
      </c>
      <c r="K20790">
        <v>1</v>
      </c>
      <c r="L20790" t="s">
        <v>1764</v>
      </c>
      <c r="M20790" t="s">
        <v>1219</v>
      </c>
      <c r="N20790" t="s">
        <v>1204</v>
      </c>
      <c r="O20790" t="s">
        <v>22</v>
      </c>
      <c r="P20790" t="s">
        <v>23</v>
      </c>
      <c r="Q20790" t="s">
        <v>24</v>
      </c>
    </row>
    <row r="20791" spans="1:17" x14ac:dyDescent="0.2">
      <c r="A20791" s="2">
        <v>43421</v>
      </c>
      <c r="B20791" t="s">
        <v>92</v>
      </c>
      <c r="C20791" t="s">
        <v>73</v>
      </c>
      <c r="D20791" t="s">
        <v>50</v>
      </c>
      <c r="E20791" t="s">
        <v>50</v>
      </c>
      <c r="F20791">
        <v>26</v>
      </c>
      <c r="G20791">
        <v>129</v>
      </c>
      <c r="H20791">
        <v>1491</v>
      </c>
      <c r="I20791">
        <v>1117</v>
      </c>
      <c r="J20791">
        <v>3</v>
      </c>
      <c r="K20791">
        <v>0</v>
      </c>
      <c r="L20791" t="s">
        <v>1764</v>
      </c>
      <c r="M20791" t="s">
        <v>794</v>
      </c>
      <c r="N20791" t="s">
        <v>92</v>
      </c>
      <c r="O20791" t="s">
        <v>22</v>
      </c>
      <c r="P20791" t="s">
        <v>23</v>
      </c>
      <c r="Q20791" t="s">
        <v>24</v>
      </c>
    </row>
    <row r="20792" spans="1:17" x14ac:dyDescent="0.2">
      <c r="A20792" s="2">
        <v>43421</v>
      </c>
      <c r="B20792" t="s">
        <v>184</v>
      </c>
      <c r="C20792" t="s">
        <v>1692</v>
      </c>
      <c r="D20792" t="s">
        <v>50</v>
      </c>
      <c r="E20792" t="s">
        <v>50</v>
      </c>
      <c r="F20792">
        <v>183</v>
      </c>
      <c r="G20792">
        <v>137</v>
      </c>
      <c r="H20792">
        <v>927</v>
      </c>
      <c r="I20792">
        <v>1099</v>
      </c>
      <c r="J20792">
        <v>0</v>
      </c>
      <c r="K20792">
        <v>5</v>
      </c>
      <c r="L20792" t="s">
        <v>1764</v>
      </c>
      <c r="M20792" t="s">
        <v>193</v>
      </c>
      <c r="N20792" t="s">
        <v>184</v>
      </c>
      <c r="O20792" t="s">
        <v>22</v>
      </c>
      <c r="P20792" t="s">
        <v>23</v>
      </c>
      <c r="Q20792" t="s">
        <v>41</v>
      </c>
    </row>
    <row r="20793" spans="1:17" x14ac:dyDescent="0.2">
      <c r="A20793" s="2">
        <v>43421</v>
      </c>
      <c r="B20793" t="s">
        <v>386</v>
      </c>
      <c r="C20793" t="s">
        <v>48</v>
      </c>
      <c r="D20793" t="s">
        <v>50</v>
      </c>
      <c r="E20793" t="s">
        <v>50</v>
      </c>
      <c r="F20793">
        <v>107</v>
      </c>
      <c r="G20793">
        <v>95</v>
      </c>
      <c r="H20793">
        <v>1207</v>
      </c>
      <c r="I20793">
        <v>1251</v>
      </c>
      <c r="J20793">
        <v>2</v>
      </c>
      <c r="K20793">
        <v>0</v>
      </c>
      <c r="L20793" t="s">
        <v>1764</v>
      </c>
      <c r="M20793" t="s">
        <v>595</v>
      </c>
      <c r="N20793" t="s">
        <v>386</v>
      </c>
      <c r="O20793" t="s">
        <v>22</v>
      </c>
      <c r="P20793" t="s">
        <v>23</v>
      </c>
      <c r="Q20793" t="s">
        <v>24</v>
      </c>
    </row>
    <row r="20794" spans="1:17" x14ac:dyDescent="0.2">
      <c r="A20794" s="2">
        <v>43421</v>
      </c>
      <c r="B20794" t="s">
        <v>55</v>
      </c>
      <c r="C20794" t="s">
        <v>133</v>
      </c>
      <c r="D20794" t="s">
        <v>57</v>
      </c>
      <c r="E20794" t="s">
        <v>115</v>
      </c>
      <c r="F20794">
        <v>42</v>
      </c>
      <c r="G20794">
        <v>53</v>
      </c>
      <c r="H20794">
        <v>1432</v>
      </c>
      <c r="I20794">
        <v>1401</v>
      </c>
      <c r="J20794">
        <v>1</v>
      </c>
      <c r="K20794">
        <v>1</v>
      </c>
      <c r="L20794" t="s">
        <v>28</v>
      </c>
      <c r="M20794" t="s">
        <v>581</v>
      </c>
      <c r="N20794" t="s">
        <v>55</v>
      </c>
      <c r="O20794" t="s">
        <v>22</v>
      </c>
      <c r="P20794" t="s">
        <v>23</v>
      </c>
      <c r="Q20794" t="s">
        <v>30</v>
      </c>
    </row>
    <row r="20795" spans="1:17" x14ac:dyDescent="0.2">
      <c r="A20795" s="2">
        <v>43421</v>
      </c>
      <c r="B20795" t="s">
        <v>177</v>
      </c>
      <c r="C20795" t="s">
        <v>388</v>
      </c>
      <c r="D20795" t="s">
        <v>115</v>
      </c>
      <c r="E20795" t="s">
        <v>115</v>
      </c>
      <c r="F20795">
        <v>112</v>
      </c>
      <c r="G20795">
        <v>97</v>
      </c>
      <c r="H20795">
        <v>1189</v>
      </c>
      <c r="I20795">
        <v>1245</v>
      </c>
      <c r="J20795">
        <v>2</v>
      </c>
      <c r="K20795">
        <v>1</v>
      </c>
      <c r="L20795" t="s">
        <v>28</v>
      </c>
      <c r="M20795" t="s">
        <v>640</v>
      </c>
      <c r="N20795" t="s">
        <v>177</v>
      </c>
      <c r="O20795" t="s">
        <v>22</v>
      </c>
      <c r="P20795" t="s">
        <v>23</v>
      </c>
      <c r="Q20795" t="s">
        <v>24</v>
      </c>
    </row>
    <row r="20796" spans="1:17" x14ac:dyDescent="0.2">
      <c r="A20796" s="2">
        <v>43421</v>
      </c>
      <c r="B20796" t="s">
        <v>355</v>
      </c>
      <c r="C20796" t="s">
        <v>1273</v>
      </c>
      <c r="D20796" t="s">
        <v>57</v>
      </c>
      <c r="E20796" t="s">
        <v>57</v>
      </c>
      <c r="F20796">
        <v>162</v>
      </c>
      <c r="G20796">
        <v>155</v>
      </c>
      <c r="H20796">
        <v>1000</v>
      </c>
      <c r="I20796">
        <v>1032</v>
      </c>
      <c r="J20796">
        <v>2</v>
      </c>
      <c r="K20796">
        <v>2</v>
      </c>
      <c r="L20796" t="s">
        <v>28</v>
      </c>
      <c r="M20796" t="s">
        <v>1134</v>
      </c>
      <c r="N20796" t="s">
        <v>355</v>
      </c>
      <c r="O20796" t="s">
        <v>22</v>
      </c>
      <c r="P20796" t="s">
        <v>23</v>
      </c>
      <c r="Q20796" t="s">
        <v>30</v>
      </c>
    </row>
    <row r="20797" spans="1:17" x14ac:dyDescent="0.2">
      <c r="A20797" s="2">
        <v>43421</v>
      </c>
      <c r="B20797" t="s">
        <v>114</v>
      </c>
      <c r="C20797" t="s">
        <v>363</v>
      </c>
      <c r="D20797" t="s">
        <v>115</v>
      </c>
      <c r="E20797" t="s">
        <v>115</v>
      </c>
      <c r="F20797">
        <v>121</v>
      </c>
      <c r="G20797">
        <v>160</v>
      </c>
      <c r="H20797">
        <v>1154</v>
      </c>
      <c r="I20797">
        <v>1004</v>
      </c>
      <c r="J20797">
        <v>4</v>
      </c>
      <c r="K20797">
        <v>2</v>
      </c>
      <c r="L20797" t="s">
        <v>647</v>
      </c>
      <c r="M20797" t="s">
        <v>226</v>
      </c>
      <c r="N20797" t="s">
        <v>114</v>
      </c>
      <c r="O20797" t="s">
        <v>22</v>
      </c>
      <c r="P20797" t="s">
        <v>23</v>
      </c>
      <c r="Q20797" t="s">
        <v>24</v>
      </c>
    </row>
    <row r="20798" spans="1:17" x14ac:dyDescent="0.2">
      <c r="A20798" s="2">
        <v>43421</v>
      </c>
      <c r="B20798" t="s">
        <v>1288</v>
      </c>
      <c r="C20798" t="s">
        <v>572</v>
      </c>
      <c r="D20798" t="s">
        <v>115</v>
      </c>
      <c r="E20798" t="s">
        <v>115</v>
      </c>
      <c r="F20798">
        <v>191</v>
      </c>
      <c r="G20798">
        <v>116</v>
      </c>
      <c r="H20798">
        <v>910</v>
      </c>
      <c r="I20798">
        <v>1171</v>
      </c>
      <c r="J20798">
        <v>2</v>
      </c>
      <c r="K20798">
        <v>3</v>
      </c>
      <c r="L20798" t="s">
        <v>647</v>
      </c>
      <c r="M20798" t="s">
        <v>392</v>
      </c>
      <c r="N20798" t="s">
        <v>391</v>
      </c>
      <c r="O20798" t="s">
        <v>122</v>
      </c>
      <c r="P20798" t="s">
        <v>23</v>
      </c>
      <c r="Q20798" t="s">
        <v>41</v>
      </c>
    </row>
    <row r="20799" spans="1:17" x14ac:dyDescent="0.2">
      <c r="A20799" s="2">
        <v>43421</v>
      </c>
      <c r="B20799" t="s">
        <v>802</v>
      </c>
      <c r="C20799" t="s">
        <v>118</v>
      </c>
      <c r="D20799" t="s">
        <v>36</v>
      </c>
      <c r="E20799" t="s">
        <v>36</v>
      </c>
      <c r="F20799">
        <v>146</v>
      </c>
      <c r="G20799">
        <v>25</v>
      </c>
      <c r="H20799">
        <v>1067</v>
      </c>
      <c r="I20799">
        <v>1501</v>
      </c>
      <c r="J20799">
        <v>0</v>
      </c>
      <c r="K20799">
        <v>1</v>
      </c>
      <c r="L20799" t="s">
        <v>62</v>
      </c>
      <c r="M20799" t="s">
        <v>803</v>
      </c>
      <c r="N20799" t="s">
        <v>802</v>
      </c>
      <c r="O20799" t="s">
        <v>22</v>
      </c>
      <c r="P20799" t="s">
        <v>23</v>
      </c>
      <c r="Q20799" t="s">
        <v>41</v>
      </c>
    </row>
    <row r="20800" spans="1:17" x14ac:dyDescent="0.2">
      <c r="A20800" s="2">
        <v>43421</v>
      </c>
      <c r="B20800" t="s">
        <v>196</v>
      </c>
      <c r="C20800" t="s">
        <v>471</v>
      </c>
      <c r="D20800" t="s">
        <v>36</v>
      </c>
      <c r="E20800" t="s">
        <v>36</v>
      </c>
      <c r="F20800">
        <v>173</v>
      </c>
      <c r="G20800">
        <v>87</v>
      </c>
      <c r="H20800">
        <v>967</v>
      </c>
      <c r="I20800">
        <v>1277</v>
      </c>
      <c r="J20800">
        <v>3</v>
      </c>
      <c r="K20800">
        <v>1</v>
      </c>
      <c r="L20800" t="s">
        <v>62</v>
      </c>
      <c r="M20800" t="s">
        <v>917</v>
      </c>
      <c r="N20800" t="s">
        <v>196</v>
      </c>
      <c r="O20800" t="s">
        <v>22</v>
      </c>
      <c r="P20800" t="s">
        <v>23</v>
      </c>
      <c r="Q20800" t="s">
        <v>24</v>
      </c>
    </row>
    <row r="20801" spans="1:17" x14ac:dyDescent="0.2">
      <c r="A20801" s="2">
        <v>43421</v>
      </c>
      <c r="B20801" t="s">
        <v>419</v>
      </c>
      <c r="C20801" t="s">
        <v>718</v>
      </c>
      <c r="D20801" t="s">
        <v>36</v>
      </c>
      <c r="E20801" t="s">
        <v>36</v>
      </c>
      <c r="F20801">
        <v>188</v>
      </c>
      <c r="G20801">
        <v>105</v>
      </c>
      <c r="H20801">
        <v>917</v>
      </c>
      <c r="I20801">
        <v>1210</v>
      </c>
      <c r="J20801">
        <v>1</v>
      </c>
      <c r="K20801">
        <v>8</v>
      </c>
      <c r="L20801" t="s">
        <v>62</v>
      </c>
      <c r="M20801" t="s">
        <v>441</v>
      </c>
      <c r="N20801" t="s">
        <v>419</v>
      </c>
      <c r="O20801" t="s">
        <v>22</v>
      </c>
      <c r="P20801" t="s">
        <v>23</v>
      </c>
      <c r="Q20801" t="s">
        <v>41</v>
      </c>
    </row>
    <row r="20802" spans="1:17" x14ac:dyDescent="0.2">
      <c r="A20802" s="2">
        <v>43421</v>
      </c>
      <c r="B20802" t="s">
        <v>352</v>
      </c>
      <c r="C20802" t="s">
        <v>202</v>
      </c>
      <c r="D20802" t="s">
        <v>36</v>
      </c>
      <c r="E20802" t="s">
        <v>36</v>
      </c>
      <c r="F20802">
        <v>109</v>
      </c>
      <c r="G20802">
        <v>119</v>
      </c>
      <c r="H20802">
        <v>1192</v>
      </c>
      <c r="I20802">
        <v>1157</v>
      </c>
      <c r="J20802">
        <v>0</v>
      </c>
      <c r="K20802">
        <v>0</v>
      </c>
      <c r="L20802" t="s">
        <v>62</v>
      </c>
      <c r="M20802" t="s">
        <v>371</v>
      </c>
      <c r="N20802" t="s">
        <v>352</v>
      </c>
      <c r="O20802" t="s">
        <v>22</v>
      </c>
      <c r="P20802" t="s">
        <v>23</v>
      </c>
      <c r="Q20802" t="s">
        <v>30</v>
      </c>
    </row>
    <row r="20803" spans="1:17" x14ac:dyDescent="0.2">
      <c r="A20803" s="2">
        <v>43421</v>
      </c>
      <c r="B20803" t="s">
        <v>208</v>
      </c>
      <c r="C20803" t="s">
        <v>548</v>
      </c>
      <c r="D20803" t="s">
        <v>36</v>
      </c>
      <c r="E20803" t="s">
        <v>36</v>
      </c>
      <c r="F20803">
        <v>79</v>
      </c>
      <c r="G20803">
        <v>68</v>
      </c>
      <c r="H20803">
        <v>1306</v>
      </c>
      <c r="I20803">
        <v>1338</v>
      </c>
      <c r="J20803">
        <v>1</v>
      </c>
      <c r="K20803">
        <v>0</v>
      </c>
      <c r="L20803" t="s">
        <v>62</v>
      </c>
      <c r="M20803" t="s">
        <v>1771</v>
      </c>
      <c r="N20803" t="s">
        <v>208</v>
      </c>
      <c r="O20803" t="s">
        <v>22</v>
      </c>
      <c r="P20803" t="s">
        <v>23</v>
      </c>
      <c r="Q20803" t="s">
        <v>24</v>
      </c>
    </row>
    <row r="20804" spans="1:17" x14ac:dyDescent="0.2">
      <c r="A20804" s="2">
        <v>43421</v>
      </c>
      <c r="B20804" t="s">
        <v>454</v>
      </c>
      <c r="C20804" t="s">
        <v>262</v>
      </c>
      <c r="D20804" t="s">
        <v>27</v>
      </c>
      <c r="E20804" t="s">
        <v>27</v>
      </c>
      <c r="F20804">
        <v>177</v>
      </c>
      <c r="G20804">
        <v>152</v>
      </c>
      <c r="H20804">
        <v>954</v>
      </c>
      <c r="I20804">
        <v>1045</v>
      </c>
      <c r="J20804">
        <v>1</v>
      </c>
      <c r="K20804">
        <v>0</v>
      </c>
      <c r="L20804" t="s">
        <v>1768</v>
      </c>
      <c r="M20804" t="s">
        <v>900</v>
      </c>
      <c r="N20804" t="s">
        <v>454</v>
      </c>
      <c r="O20804" t="s">
        <v>22</v>
      </c>
      <c r="P20804" t="s">
        <v>23</v>
      </c>
      <c r="Q20804" t="s">
        <v>24</v>
      </c>
    </row>
    <row r="20805" spans="1:17" x14ac:dyDescent="0.2">
      <c r="A20805" s="2">
        <v>43421</v>
      </c>
      <c r="B20805" t="s">
        <v>185</v>
      </c>
      <c r="C20805" t="s">
        <v>232</v>
      </c>
      <c r="D20805" t="s">
        <v>27</v>
      </c>
      <c r="E20805" t="s">
        <v>19</v>
      </c>
      <c r="F20805">
        <v>53</v>
      </c>
      <c r="G20805">
        <v>153</v>
      </c>
      <c r="H20805">
        <v>1401</v>
      </c>
      <c r="I20805">
        <v>1040</v>
      </c>
      <c r="J20805">
        <v>2</v>
      </c>
      <c r="K20805">
        <v>1</v>
      </c>
      <c r="L20805" t="s">
        <v>1768</v>
      </c>
      <c r="M20805" t="s">
        <v>412</v>
      </c>
      <c r="N20805" t="s">
        <v>185</v>
      </c>
      <c r="O20805" t="s">
        <v>22</v>
      </c>
      <c r="P20805" t="s">
        <v>23</v>
      </c>
      <c r="Q20805" t="s">
        <v>24</v>
      </c>
    </row>
    <row r="20806" spans="1:17" x14ac:dyDescent="0.2">
      <c r="A20806" s="2">
        <v>43421</v>
      </c>
      <c r="B20806" t="s">
        <v>188</v>
      </c>
      <c r="C20806" t="s">
        <v>456</v>
      </c>
      <c r="D20806" t="s">
        <v>27</v>
      </c>
      <c r="E20806" t="s">
        <v>27</v>
      </c>
      <c r="F20806">
        <v>203</v>
      </c>
      <c r="G20806">
        <v>168</v>
      </c>
      <c r="H20806">
        <v>873</v>
      </c>
      <c r="I20806">
        <v>977</v>
      </c>
      <c r="J20806">
        <v>0</v>
      </c>
      <c r="K20806">
        <v>0</v>
      </c>
      <c r="L20806" t="s">
        <v>1768</v>
      </c>
      <c r="M20806" t="s">
        <v>509</v>
      </c>
      <c r="N20806" t="s">
        <v>188</v>
      </c>
      <c r="O20806" t="s">
        <v>22</v>
      </c>
      <c r="P20806" t="s">
        <v>23</v>
      </c>
      <c r="Q20806" t="s">
        <v>30</v>
      </c>
    </row>
    <row r="20807" spans="1:17" x14ac:dyDescent="0.2">
      <c r="A20807" s="2">
        <v>43421</v>
      </c>
      <c r="B20807" t="s">
        <v>532</v>
      </c>
      <c r="C20807" t="s">
        <v>263</v>
      </c>
      <c r="D20807" t="s">
        <v>27</v>
      </c>
      <c r="E20807" t="s">
        <v>27</v>
      </c>
      <c r="F20807">
        <v>127</v>
      </c>
      <c r="G20807">
        <v>103</v>
      </c>
      <c r="H20807">
        <v>1125</v>
      </c>
      <c r="I20807">
        <v>1216</v>
      </c>
      <c r="J20807">
        <v>0</v>
      </c>
      <c r="K20807">
        <v>2</v>
      </c>
      <c r="L20807" t="s">
        <v>1768</v>
      </c>
      <c r="M20807" t="s">
        <v>1497</v>
      </c>
      <c r="N20807" t="s">
        <v>532</v>
      </c>
      <c r="O20807" t="s">
        <v>22</v>
      </c>
      <c r="P20807" t="s">
        <v>23</v>
      </c>
      <c r="Q20807" t="s">
        <v>41</v>
      </c>
    </row>
    <row r="20808" spans="1:17" x14ac:dyDescent="0.2">
      <c r="A20808" s="2">
        <v>43422</v>
      </c>
      <c r="B20808" t="s">
        <v>53</v>
      </c>
      <c r="C20808" t="s">
        <v>147</v>
      </c>
      <c r="D20808" t="s">
        <v>50</v>
      </c>
      <c r="E20808" t="s">
        <v>50</v>
      </c>
      <c r="F20808">
        <v>8</v>
      </c>
      <c r="G20808">
        <v>1</v>
      </c>
      <c r="H20808">
        <v>1598</v>
      </c>
      <c r="I20808">
        <v>1733</v>
      </c>
      <c r="J20808">
        <v>5</v>
      </c>
      <c r="K20808">
        <v>2</v>
      </c>
      <c r="L20808" t="s">
        <v>1764</v>
      </c>
      <c r="M20808" t="s">
        <v>714</v>
      </c>
      <c r="N20808" t="s">
        <v>53</v>
      </c>
      <c r="O20808" t="s">
        <v>22</v>
      </c>
      <c r="P20808" t="s">
        <v>23</v>
      </c>
      <c r="Q20808" t="s">
        <v>24</v>
      </c>
    </row>
    <row r="20809" spans="1:17" x14ac:dyDescent="0.2">
      <c r="A20809" s="2">
        <v>43422</v>
      </c>
      <c r="B20809" t="s">
        <v>89</v>
      </c>
      <c r="C20809" t="s">
        <v>274</v>
      </c>
      <c r="D20809" t="s">
        <v>50</v>
      </c>
      <c r="E20809" t="s">
        <v>50</v>
      </c>
      <c r="F20809">
        <v>5</v>
      </c>
      <c r="G20809">
        <v>4</v>
      </c>
      <c r="H20809">
        <v>1619</v>
      </c>
      <c r="I20809">
        <v>1635</v>
      </c>
      <c r="J20809">
        <v>2</v>
      </c>
      <c r="K20809">
        <v>1</v>
      </c>
      <c r="L20809" t="s">
        <v>1764</v>
      </c>
      <c r="M20809" t="s">
        <v>91</v>
      </c>
      <c r="N20809" t="s">
        <v>89</v>
      </c>
      <c r="O20809" t="s">
        <v>22</v>
      </c>
      <c r="P20809" t="s">
        <v>23</v>
      </c>
      <c r="Q20809" t="s">
        <v>24</v>
      </c>
    </row>
    <row r="20810" spans="1:17" x14ac:dyDescent="0.2">
      <c r="A20810" s="2">
        <v>43422</v>
      </c>
      <c r="B20810" t="s">
        <v>100</v>
      </c>
      <c r="C20810" t="s">
        <v>69</v>
      </c>
      <c r="D20810" t="s">
        <v>50</v>
      </c>
      <c r="E20810" t="s">
        <v>50</v>
      </c>
      <c r="F20810">
        <v>34</v>
      </c>
      <c r="G20810">
        <v>24</v>
      </c>
      <c r="H20810">
        <v>1472</v>
      </c>
      <c r="I20810">
        <v>1502</v>
      </c>
      <c r="J20810">
        <v>1</v>
      </c>
      <c r="K20810">
        <v>2</v>
      </c>
      <c r="L20810" t="s">
        <v>1764</v>
      </c>
      <c r="M20810" t="s">
        <v>102</v>
      </c>
      <c r="N20810" t="s">
        <v>100</v>
      </c>
      <c r="O20810" t="s">
        <v>22</v>
      </c>
      <c r="P20810" t="s">
        <v>23</v>
      </c>
      <c r="Q20810" t="s">
        <v>41</v>
      </c>
    </row>
    <row r="20811" spans="1:17" x14ac:dyDescent="0.2">
      <c r="A20811" s="2">
        <v>43422</v>
      </c>
      <c r="B20811" t="s">
        <v>153</v>
      </c>
      <c r="C20811" t="s">
        <v>81</v>
      </c>
      <c r="D20811" t="s">
        <v>50</v>
      </c>
      <c r="E20811" t="s">
        <v>50</v>
      </c>
      <c r="F20811">
        <v>42</v>
      </c>
      <c r="G20811">
        <v>98</v>
      </c>
      <c r="H20811">
        <v>1432</v>
      </c>
      <c r="I20811">
        <v>1237</v>
      </c>
      <c r="J20811">
        <v>0</v>
      </c>
      <c r="K20811">
        <v>1</v>
      </c>
      <c r="L20811" t="s">
        <v>1764</v>
      </c>
      <c r="M20811" t="s">
        <v>191</v>
      </c>
      <c r="N20811" t="s">
        <v>153</v>
      </c>
      <c r="O20811" t="s">
        <v>22</v>
      </c>
      <c r="P20811" t="s">
        <v>23</v>
      </c>
      <c r="Q20811" t="s">
        <v>41</v>
      </c>
    </row>
    <row r="20812" spans="1:17" x14ac:dyDescent="0.2">
      <c r="A20812" s="2">
        <v>43422</v>
      </c>
      <c r="B20812" t="s">
        <v>94</v>
      </c>
      <c r="C20812" t="s">
        <v>70</v>
      </c>
      <c r="D20812" t="s">
        <v>50</v>
      </c>
      <c r="E20812" t="s">
        <v>50</v>
      </c>
      <c r="F20812">
        <v>55</v>
      </c>
      <c r="G20812">
        <v>56</v>
      </c>
      <c r="H20812">
        <v>1400</v>
      </c>
      <c r="I20812">
        <v>1392</v>
      </c>
      <c r="J20812">
        <v>2</v>
      </c>
      <c r="K20812">
        <v>0</v>
      </c>
      <c r="L20812" t="s">
        <v>1764</v>
      </c>
      <c r="M20812" t="s">
        <v>96</v>
      </c>
      <c r="N20812" t="s">
        <v>94</v>
      </c>
      <c r="O20812" t="s">
        <v>22</v>
      </c>
      <c r="P20812" t="s">
        <v>23</v>
      </c>
      <c r="Q20812" t="s">
        <v>24</v>
      </c>
    </row>
    <row r="20813" spans="1:17" x14ac:dyDescent="0.2">
      <c r="A20813" s="2">
        <v>43422</v>
      </c>
      <c r="B20813" t="s">
        <v>125</v>
      </c>
      <c r="C20813" t="s">
        <v>317</v>
      </c>
      <c r="D20813" t="s">
        <v>50</v>
      </c>
      <c r="E20813" t="s">
        <v>50</v>
      </c>
      <c r="F20813">
        <v>209</v>
      </c>
      <c r="G20813">
        <v>78</v>
      </c>
      <c r="H20813">
        <v>862</v>
      </c>
      <c r="I20813">
        <v>1307</v>
      </c>
      <c r="J20813">
        <v>0</v>
      </c>
      <c r="K20813">
        <v>2</v>
      </c>
      <c r="L20813" t="s">
        <v>1764</v>
      </c>
      <c r="M20813" t="s">
        <v>468</v>
      </c>
      <c r="N20813" t="s">
        <v>125</v>
      </c>
      <c r="O20813" t="s">
        <v>22</v>
      </c>
      <c r="P20813" t="s">
        <v>23</v>
      </c>
      <c r="Q20813" t="s">
        <v>41</v>
      </c>
    </row>
    <row r="20814" spans="1:17" x14ac:dyDescent="0.2">
      <c r="A20814" s="2">
        <v>43422</v>
      </c>
      <c r="B20814" t="s">
        <v>384</v>
      </c>
      <c r="C20814" t="s">
        <v>97</v>
      </c>
      <c r="D20814" t="s">
        <v>50</v>
      </c>
      <c r="E20814" t="s">
        <v>50</v>
      </c>
      <c r="F20814">
        <v>171</v>
      </c>
      <c r="G20814">
        <v>84</v>
      </c>
      <c r="H20814">
        <v>969</v>
      </c>
      <c r="I20814">
        <v>1287</v>
      </c>
      <c r="J20814">
        <v>1</v>
      </c>
      <c r="K20814">
        <v>1</v>
      </c>
      <c r="L20814" t="s">
        <v>1764</v>
      </c>
      <c r="M20814" t="s">
        <v>395</v>
      </c>
      <c r="N20814" t="s">
        <v>384</v>
      </c>
      <c r="O20814" t="s">
        <v>22</v>
      </c>
      <c r="P20814" t="s">
        <v>23</v>
      </c>
      <c r="Q20814" t="s">
        <v>30</v>
      </c>
    </row>
    <row r="20815" spans="1:17" x14ac:dyDescent="0.2">
      <c r="A20815" s="2">
        <v>43422</v>
      </c>
      <c r="B20815" t="s">
        <v>106</v>
      </c>
      <c r="C20815" t="s">
        <v>646</v>
      </c>
      <c r="D20815" t="s">
        <v>50</v>
      </c>
      <c r="E20815" t="s">
        <v>50</v>
      </c>
      <c r="F20815">
        <v>9</v>
      </c>
      <c r="G20815">
        <v>32</v>
      </c>
      <c r="H20815">
        <v>1594</v>
      </c>
      <c r="I20815">
        <v>1476</v>
      </c>
      <c r="J20815">
        <v>1</v>
      </c>
      <c r="K20815">
        <v>0</v>
      </c>
      <c r="L20815" t="s">
        <v>28</v>
      </c>
      <c r="M20815" t="s">
        <v>575</v>
      </c>
      <c r="N20815" t="s">
        <v>106</v>
      </c>
      <c r="O20815" t="s">
        <v>22</v>
      </c>
      <c r="P20815" t="s">
        <v>23</v>
      </c>
      <c r="Q20815" t="s">
        <v>24</v>
      </c>
    </row>
    <row r="20816" spans="1:17" x14ac:dyDescent="0.2">
      <c r="A20816" s="2">
        <v>43422</v>
      </c>
      <c r="B20816" t="s">
        <v>374</v>
      </c>
      <c r="C20816" t="s">
        <v>199</v>
      </c>
      <c r="D20816" t="s">
        <v>36</v>
      </c>
      <c r="E20816" t="s">
        <v>36</v>
      </c>
      <c r="F20816">
        <v>150</v>
      </c>
      <c r="G20816">
        <v>52</v>
      </c>
      <c r="H20816">
        <v>1054</v>
      </c>
      <c r="I20816">
        <v>1407</v>
      </c>
      <c r="J20816">
        <v>0</v>
      </c>
      <c r="K20816">
        <v>2</v>
      </c>
      <c r="L20816" t="s">
        <v>62</v>
      </c>
      <c r="M20816" t="s">
        <v>375</v>
      </c>
      <c r="N20816" t="s">
        <v>374</v>
      </c>
      <c r="O20816" t="s">
        <v>22</v>
      </c>
      <c r="P20816" t="s">
        <v>23</v>
      </c>
      <c r="Q20816" t="s">
        <v>41</v>
      </c>
    </row>
    <row r="20817" spans="1:17" x14ac:dyDescent="0.2">
      <c r="A20817" s="2">
        <v>43422</v>
      </c>
      <c r="B20817" t="s">
        <v>61</v>
      </c>
      <c r="C20817" t="s">
        <v>890</v>
      </c>
      <c r="D20817" t="s">
        <v>36</v>
      </c>
      <c r="E20817" t="s">
        <v>36</v>
      </c>
      <c r="F20817">
        <v>87</v>
      </c>
      <c r="G20817">
        <v>46</v>
      </c>
      <c r="H20817">
        <v>1277</v>
      </c>
      <c r="I20817">
        <v>1423</v>
      </c>
      <c r="J20817">
        <v>1</v>
      </c>
      <c r="K20817">
        <v>1</v>
      </c>
      <c r="L20817" t="s">
        <v>62</v>
      </c>
      <c r="M20817" t="s">
        <v>429</v>
      </c>
      <c r="N20817" t="s">
        <v>61</v>
      </c>
      <c r="O20817" t="s">
        <v>22</v>
      </c>
      <c r="P20817" t="s">
        <v>23</v>
      </c>
      <c r="Q20817" t="s">
        <v>30</v>
      </c>
    </row>
    <row r="20818" spans="1:17" x14ac:dyDescent="0.2">
      <c r="A20818" s="2">
        <v>43422</v>
      </c>
      <c r="B20818" t="s">
        <v>34</v>
      </c>
      <c r="C20818" t="s">
        <v>136</v>
      </c>
      <c r="D20818" t="s">
        <v>36</v>
      </c>
      <c r="E20818" t="s">
        <v>36</v>
      </c>
      <c r="F20818">
        <v>65</v>
      </c>
      <c r="G20818">
        <v>64</v>
      </c>
      <c r="H20818">
        <v>1354</v>
      </c>
      <c r="I20818">
        <v>1356</v>
      </c>
      <c r="J20818">
        <v>1</v>
      </c>
      <c r="K20818">
        <v>1</v>
      </c>
      <c r="L20818" t="s">
        <v>62</v>
      </c>
      <c r="M20818" t="s">
        <v>37</v>
      </c>
      <c r="N20818" t="s">
        <v>34</v>
      </c>
      <c r="O20818" t="s">
        <v>22</v>
      </c>
      <c r="P20818" t="s">
        <v>23</v>
      </c>
      <c r="Q20818" t="s">
        <v>30</v>
      </c>
    </row>
    <row r="20819" spans="1:17" x14ac:dyDescent="0.2">
      <c r="A20819" s="2">
        <v>43422</v>
      </c>
      <c r="B20819" t="s">
        <v>267</v>
      </c>
      <c r="C20819" t="s">
        <v>224</v>
      </c>
      <c r="D20819" t="s">
        <v>36</v>
      </c>
      <c r="E20819" t="s">
        <v>36</v>
      </c>
      <c r="F20819">
        <v>130</v>
      </c>
      <c r="G20819">
        <v>57</v>
      </c>
      <c r="H20819">
        <v>1113</v>
      </c>
      <c r="I20819">
        <v>1390</v>
      </c>
      <c r="J20819">
        <v>2</v>
      </c>
      <c r="K20819">
        <v>1</v>
      </c>
      <c r="L20819" t="s">
        <v>62</v>
      </c>
      <c r="M20819" t="s">
        <v>268</v>
      </c>
      <c r="N20819" t="s">
        <v>267</v>
      </c>
      <c r="O20819" t="s">
        <v>22</v>
      </c>
      <c r="P20819" t="s">
        <v>23</v>
      </c>
      <c r="Q20819" t="s">
        <v>24</v>
      </c>
    </row>
    <row r="20820" spans="1:17" x14ac:dyDescent="0.2">
      <c r="A20820" s="2">
        <v>43422</v>
      </c>
      <c r="B20820" t="s">
        <v>904</v>
      </c>
      <c r="C20820" t="s">
        <v>512</v>
      </c>
      <c r="D20820" t="s">
        <v>27</v>
      </c>
      <c r="E20820" t="s">
        <v>27</v>
      </c>
      <c r="F20820">
        <v>211</v>
      </c>
      <c r="G20820">
        <v>175</v>
      </c>
      <c r="H20820">
        <v>855</v>
      </c>
      <c r="I20820">
        <v>955</v>
      </c>
      <c r="J20820">
        <v>3</v>
      </c>
      <c r="K20820">
        <v>2</v>
      </c>
      <c r="L20820" t="s">
        <v>1768</v>
      </c>
      <c r="M20820" t="s">
        <v>1301</v>
      </c>
      <c r="N20820" t="s">
        <v>904</v>
      </c>
      <c r="O20820" t="s">
        <v>22</v>
      </c>
      <c r="P20820" t="s">
        <v>23</v>
      </c>
      <c r="Q20820" t="s">
        <v>24</v>
      </c>
    </row>
    <row r="20821" spans="1:17" x14ac:dyDescent="0.2">
      <c r="A20821" s="2">
        <v>43422</v>
      </c>
      <c r="B20821" t="s">
        <v>848</v>
      </c>
      <c r="C20821" t="s">
        <v>776</v>
      </c>
      <c r="D20821" t="s">
        <v>27</v>
      </c>
      <c r="E20821" t="s">
        <v>27</v>
      </c>
      <c r="F20821">
        <v>210</v>
      </c>
      <c r="G20821">
        <v>208</v>
      </c>
      <c r="H20821">
        <v>858</v>
      </c>
      <c r="I20821">
        <v>864</v>
      </c>
      <c r="J20821">
        <v>1</v>
      </c>
      <c r="K20821">
        <v>1</v>
      </c>
      <c r="L20821" t="s">
        <v>1768</v>
      </c>
      <c r="M20821" t="s">
        <v>905</v>
      </c>
      <c r="N20821" t="s">
        <v>848</v>
      </c>
      <c r="O20821" t="s">
        <v>22</v>
      </c>
      <c r="P20821" t="s">
        <v>23</v>
      </c>
      <c r="Q20821" t="s">
        <v>30</v>
      </c>
    </row>
    <row r="20822" spans="1:17" x14ac:dyDescent="0.2">
      <c r="A20822" s="2">
        <v>43422</v>
      </c>
      <c r="B20822" t="s">
        <v>221</v>
      </c>
      <c r="C20822" t="s">
        <v>892</v>
      </c>
      <c r="D20822" t="s">
        <v>27</v>
      </c>
      <c r="E20822" t="s">
        <v>27</v>
      </c>
      <c r="F20822">
        <v>162</v>
      </c>
      <c r="G20822">
        <v>200</v>
      </c>
      <c r="H20822">
        <v>1000</v>
      </c>
      <c r="I20822">
        <v>887</v>
      </c>
      <c r="J20822">
        <v>3</v>
      </c>
      <c r="K20822">
        <v>0</v>
      </c>
      <c r="L20822" t="s">
        <v>1768</v>
      </c>
      <c r="M20822" t="s">
        <v>223</v>
      </c>
      <c r="N20822" t="s">
        <v>221</v>
      </c>
      <c r="O20822" t="s">
        <v>22</v>
      </c>
      <c r="P20822" t="s">
        <v>23</v>
      </c>
      <c r="Q20822" t="s">
        <v>24</v>
      </c>
    </row>
    <row r="20823" spans="1:17" x14ac:dyDescent="0.2">
      <c r="A20823" s="2">
        <v>43422</v>
      </c>
      <c r="B20823" t="s">
        <v>453</v>
      </c>
      <c r="C20823" t="s">
        <v>56</v>
      </c>
      <c r="D20823" t="s">
        <v>27</v>
      </c>
      <c r="E20823" t="s">
        <v>27</v>
      </c>
      <c r="F20823">
        <v>133</v>
      </c>
      <c r="G20823">
        <v>76</v>
      </c>
      <c r="H20823">
        <v>1109</v>
      </c>
      <c r="I20823">
        <v>1310</v>
      </c>
      <c r="J20823">
        <v>0</v>
      </c>
      <c r="K20823">
        <v>1</v>
      </c>
      <c r="L20823" t="s">
        <v>1768</v>
      </c>
      <c r="M20823" t="s">
        <v>482</v>
      </c>
      <c r="N20823" t="s">
        <v>453</v>
      </c>
      <c r="O20823" t="s">
        <v>22</v>
      </c>
      <c r="P20823" t="s">
        <v>23</v>
      </c>
      <c r="Q20823" t="s">
        <v>41</v>
      </c>
    </row>
    <row r="20824" spans="1:17" x14ac:dyDescent="0.2">
      <c r="A20824" s="2">
        <v>43423</v>
      </c>
      <c r="B20824" t="s">
        <v>129</v>
      </c>
      <c r="C20824" t="s">
        <v>126</v>
      </c>
      <c r="D20824" t="s">
        <v>50</v>
      </c>
      <c r="E20824" t="s">
        <v>50</v>
      </c>
      <c r="F20824">
        <v>14</v>
      </c>
      <c r="G20824">
        <v>15</v>
      </c>
      <c r="H20824">
        <v>1555</v>
      </c>
      <c r="I20824">
        <v>1550</v>
      </c>
      <c r="J20824">
        <v>2</v>
      </c>
      <c r="K20824">
        <v>2</v>
      </c>
      <c r="L20824" t="s">
        <v>1764</v>
      </c>
      <c r="M20824" t="s">
        <v>822</v>
      </c>
      <c r="N20824" t="s">
        <v>129</v>
      </c>
      <c r="O20824" t="s">
        <v>22</v>
      </c>
      <c r="P20824" t="s">
        <v>23</v>
      </c>
      <c r="Q20824" t="s">
        <v>30</v>
      </c>
    </row>
    <row r="20825" spans="1:17" x14ac:dyDescent="0.2">
      <c r="A20825" s="2">
        <v>43423</v>
      </c>
      <c r="B20825" t="s">
        <v>293</v>
      </c>
      <c r="C20825" t="s">
        <v>244</v>
      </c>
      <c r="D20825" t="s">
        <v>50</v>
      </c>
      <c r="E20825" t="s">
        <v>50</v>
      </c>
      <c r="F20825">
        <v>48</v>
      </c>
      <c r="G20825">
        <v>28</v>
      </c>
      <c r="H20825">
        <v>1420</v>
      </c>
      <c r="I20825">
        <v>1483</v>
      </c>
      <c r="J20825">
        <v>1</v>
      </c>
      <c r="K20825">
        <v>0</v>
      </c>
      <c r="L20825" t="s">
        <v>1764</v>
      </c>
      <c r="M20825" t="s">
        <v>478</v>
      </c>
      <c r="N20825" t="s">
        <v>293</v>
      </c>
      <c r="O20825" t="s">
        <v>22</v>
      </c>
      <c r="P20825" t="s">
        <v>23</v>
      </c>
      <c r="Q20825" t="s">
        <v>24</v>
      </c>
    </row>
    <row r="20826" spans="1:17" x14ac:dyDescent="0.2">
      <c r="A20826" s="2">
        <v>43423</v>
      </c>
      <c r="B20826" t="s">
        <v>72</v>
      </c>
      <c r="C20826" t="s">
        <v>98</v>
      </c>
      <c r="D20826" t="s">
        <v>50</v>
      </c>
      <c r="E20826" t="s">
        <v>50</v>
      </c>
      <c r="F20826">
        <v>10</v>
      </c>
      <c r="G20826">
        <v>33</v>
      </c>
      <c r="H20826">
        <v>1584</v>
      </c>
      <c r="I20826">
        <v>1473</v>
      </c>
      <c r="J20826">
        <v>0</v>
      </c>
      <c r="K20826">
        <v>0</v>
      </c>
      <c r="L20826" t="s">
        <v>1764</v>
      </c>
      <c r="M20826" t="s">
        <v>1216</v>
      </c>
      <c r="N20826" t="s">
        <v>72</v>
      </c>
      <c r="O20826" t="s">
        <v>22</v>
      </c>
      <c r="P20826" t="s">
        <v>23</v>
      </c>
      <c r="Q20826" t="s">
        <v>30</v>
      </c>
    </row>
    <row r="20827" spans="1:17" x14ac:dyDescent="0.2">
      <c r="A20827" s="2">
        <v>43423</v>
      </c>
      <c r="B20827" t="s">
        <v>87</v>
      </c>
      <c r="C20827" t="s">
        <v>249</v>
      </c>
      <c r="D20827" t="s">
        <v>50</v>
      </c>
      <c r="E20827" t="s">
        <v>50</v>
      </c>
      <c r="F20827">
        <v>45</v>
      </c>
      <c r="G20827">
        <v>62</v>
      </c>
      <c r="H20827">
        <v>1428</v>
      </c>
      <c r="I20827">
        <v>1367</v>
      </c>
      <c r="J20827">
        <v>1</v>
      </c>
      <c r="K20827">
        <v>1</v>
      </c>
      <c r="L20827" t="s">
        <v>1764</v>
      </c>
      <c r="M20827" t="s">
        <v>88</v>
      </c>
      <c r="N20827" t="s">
        <v>87</v>
      </c>
      <c r="O20827" t="s">
        <v>22</v>
      </c>
      <c r="P20827" t="s">
        <v>23</v>
      </c>
      <c r="Q20827" t="s">
        <v>30</v>
      </c>
    </row>
    <row r="20828" spans="1:17" x14ac:dyDescent="0.2">
      <c r="A20828" s="2">
        <v>43423</v>
      </c>
      <c r="B20828" t="s">
        <v>145</v>
      </c>
      <c r="C20828" t="s">
        <v>49</v>
      </c>
      <c r="D20828" t="s">
        <v>50</v>
      </c>
      <c r="E20828" t="s">
        <v>50</v>
      </c>
      <c r="F20828">
        <v>86</v>
      </c>
      <c r="G20828">
        <v>48</v>
      </c>
      <c r="H20828">
        <v>1279</v>
      </c>
      <c r="I20828">
        <v>1420</v>
      </c>
      <c r="J20828">
        <v>0</v>
      </c>
      <c r="K20828">
        <v>2</v>
      </c>
      <c r="L20828" t="s">
        <v>1764</v>
      </c>
      <c r="M20828" t="s">
        <v>435</v>
      </c>
      <c r="N20828" t="s">
        <v>145</v>
      </c>
      <c r="O20828" t="s">
        <v>22</v>
      </c>
      <c r="P20828" t="s">
        <v>23</v>
      </c>
      <c r="Q20828" t="s">
        <v>41</v>
      </c>
    </row>
    <row r="20829" spans="1:17" x14ac:dyDescent="0.2">
      <c r="A20829" s="2">
        <v>43423</v>
      </c>
      <c r="B20829" t="s">
        <v>737</v>
      </c>
      <c r="C20829" t="s">
        <v>101</v>
      </c>
      <c r="D20829" t="s">
        <v>50</v>
      </c>
      <c r="E20829" t="s">
        <v>50</v>
      </c>
      <c r="F20829">
        <v>133</v>
      </c>
      <c r="G20829">
        <v>132</v>
      </c>
      <c r="H20829">
        <v>1109</v>
      </c>
      <c r="I20829">
        <v>1111</v>
      </c>
      <c r="J20829">
        <v>0</v>
      </c>
      <c r="K20829">
        <v>0</v>
      </c>
      <c r="L20829" t="s">
        <v>1764</v>
      </c>
      <c r="M20829" t="s">
        <v>1774</v>
      </c>
      <c r="N20829" t="s">
        <v>737</v>
      </c>
      <c r="O20829" t="s">
        <v>22</v>
      </c>
      <c r="P20829" t="s">
        <v>23</v>
      </c>
      <c r="Q20829" t="s">
        <v>30</v>
      </c>
    </row>
    <row r="20830" spans="1:17" x14ac:dyDescent="0.2">
      <c r="A20830" s="2">
        <v>43423</v>
      </c>
      <c r="B20830" t="s">
        <v>345</v>
      </c>
      <c r="C20830" t="s">
        <v>560</v>
      </c>
      <c r="D20830" t="s">
        <v>50</v>
      </c>
      <c r="E20830" t="s">
        <v>50</v>
      </c>
      <c r="F20830">
        <v>92</v>
      </c>
      <c r="G20830">
        <v>117</v>
      </c>
      <c r="H20830">
        <v>1265</v>
      </c>
      <c r="I20830">
        <v>1166</v>
      </c>
      <c r="J20830">
        <v>2</v>
      </c>
      <c r="K20830">
        <v>1</v>
      </c>
      <c r="L20830" t="s">
        <v>1764</v>
      </c>
      <c r="M20830" t="s">
        <v>360</v>
      </c>
      <c r="N20830" t="s">
        <v>345</v>
      </c>
      <c r="O20830" t="s">
        <v>22</v>
      </c>
      <c r="P20830" t="s">
        <v>23</v>
      </c>
      <c r="Q20830" t="s">
        <v>24</v>
      </c>
    </row>
    <row r="20831" spans="1:17" x14ac:dyDescent="0.2">
      <c r="A20831" s="2">
        <v>43423</v>
      </c>
      <c r="B20831" t="s">
        <v>328</v>
      </c>
      <c r="C20831" t="s">
        <v>1693</v>
      </c>
      <c r="D20831" t="s">
        <v>50</v>
      </c>
      <c r="E20831" t="s">
        <v>50</v>
      </c>
      <c r="F20831">
        <v>68</v>
      </c>
      <c r="G20831">
        <v>190</v>
      </c>
      <c r="H20831">
        <v>1338</v>
      </c>
      <c r="I20831">
        <v>911</v>
      </c>
      <c r="J20831">
        <v>4</v>
      </c>
      <c r="K20831">
        <v>0</v>
      </c>
      <c r="L20831" t="s">
        <v>1764</v>
      </c>
      <c r="M20831" t="s">
        <v>329</v>
      </c>
      <c r="N20831" t="s">
        <v>328</v>
      </c>
      <c r="O20831" t="s">
        <v>22</v>
      </c>
      <c r="P20831" t="s">
        <v>23</v>
      </c>
      <c r="Q20831" t="s">
        <v>24</v>
      </c>
    </row>
    <row r="20832" spans="1:17" x14ac:dyDescent="0.2">
      <c r="A20832" s="2">
        <v>43423</v>
      </c>
      <c r="B20832" t="s">
        <v>174</v>
      </c>
      <c r="C20832" t="s">
        <v>286</v>
      </c>
      <c r="D20832" t="s">
        <v>50</v>
      </c>
      <c r="E20832" t="s">
        <v>50</v>
      </c>
      <c r="F20832">
        <v>182</v>
      </c>
      <c r="G20832">
        <v>101</v>
      </c>
      <c r="H20832">
        <v>936</v>
      </c>
      <c r="I20832">
        <v>1222</v>
      </c>
      <c r="J20832">
        <v>2</v>
      </c>
      <c r="K20832">
        <v>2</v>
      </c>
      <c r="L20832" t="s">
        <v>1764</v>
      </c>
      <c r="M20832" t="s">
        <v>820</v>
      </c>
      <c r="N20832" t="s">
        <v>174</v>
      </c>
      <c r="O20832" t="s">
        <v>22</v>
      </c>
      <c r="P20832" t="s">
        <v>23</v>
      </c>
      <c r="Q20832" t="s">
        <v>30</v>
      </c>
    </row>
    <row r="20833" spans="1:17" x14ac:dyDescent="0.2">
      <c r="A20833" s="2">
        <v>43423</v>
      </c>
      <c r="B20833" t="s">
        <v>76</v>
      </c>
      <c r="C20833" t="s">
        <v>166</v>
      </c>
      <c r="D20833" t="s">
        <v>50</v>
      </c>
      <c r="E20833" t="s">
        <v>115</v>
      </c>
      <c r="F20833">
        <v>36</v>
      </c>
      <c r="G20833">
        <v>96</v>
      </c>
      <c r="H20833">
        <v>1458</v>
      </c>
      <c r="I20833">
        <v>1248</v>
      </c>
      <c r="J20833">
        <v>2</v>
      </c>
      <c r="K20833">
        <v>2</v>
      </c>
      <c r="L20833" t="s">
        <v>28</v>
      </c>
      <c r="M20833" t="s">
        <v>1781</v>
      </c>
      <c r="N20833" t="s">
        <v>147</v>
      </c>
      <c r="O20833" t="s">
        <v>122</v>
      </c>
      <c r="P20833" t="s">
        <v>23</v>
      </c>
      <c r="Q20833" t="s">
        <v>30</v>
      </c>
    </row>
    <row r="20834" spans="1:17" x14ac:dyDescent="0.2">
      <c r="A20834" s="2">
        <v>43423</v>
      </c>
      <c r="B20834" t="s">
        <v>239</v>
      </c>
      <c r="C20834" t="s">
        <v>402</v>
      </c>
      <c r="D20834" t="s">
        <v>115</v>
      </c>
      <c r="E20834" t="s">
        <v>115</v>
      </c>
      <c r="F20834">
        <v>84</v>
      </c>
      <c r="G20834">
        <v>113</v>
      </c>
      <c r="H20834">
        <v>1287</v>
      </c>
      <c r="I20834">
        <v>1182</v>
      </c>
      <c r="J20834">
        <v>2</v>
      </c>
      <c r="K20834">
        <v>1</v>
      </c>
      <c r="L20834" t="s">
        <v>28</v>
      </c>
      <c r="M20834" t="s">
        <v>240</v>
      </c>
      <c r="N20834" t="s">
        <v>239</v>
      </c>
      <c r="O20834" t="s">
        <v>22</v>
      </c>
      <c r="P20834" t="s">
        <v>23</v>
      </c>
      <c r="Q20834" t="s">
        <v>24</v>
      </c>
    </row>
    <row r="20835" spans="1:17" x14ac:dyDescent="0.2">
      <c r="A20835" s="2">
        <v>43424</v>
      </c>
      <c r="B20835" t="s">
        <v>82</v>
      </c>
      <c r="C20835" t="s">
        <v>90</v>
      </c>
      <c r="D20835" t="s">
        <v>50</v>
      </c>
      <c r="E20835" t="s">
        <v>50</v>
      </c>
      <c r="F20835">
        <v>7</v>
      </c>
      <c r="G20835">
        <v>21</v>
      </c>
      <c r="H20835">
        <v>1616</v>
      </c>
      <c r="I20835">
        <v>1523</v>
      </c>
      <c r="J20835">
        <v>1</v>
      </c>
      <c r="K20835">
        <v>1</v>
      </c>
      <c r="L20835" t="s">
        <v>1764</v>
      </c>
      <c r="M20835" t="s">
        <v>839</v>
      </c>
      <c r="N20835" t="s">
        <v>82</v>
      </c>
      <c r="O20835" t="s">
        <v>22</v>
      </c>
      <c r="P20835" t="s">
        <v>23</v>
      </c>
      <c r="Q20835" t="s">
        <v>30</v>
      </c>
    </row>
    <row r="20836" spans="1:17" x14ac:dyDescent="0.2">
      <c r="A20836" s="2">
        <v>43424</v>
      </c>
      <c r="B20836" t="s">
        <v>52</v>
      </c>
      <c r="C20836" t="s">
        <v>95</v>
      </c>
      <c r="D20836" t="s">
        <v>50</v>
      </c>
      <c r="E20836" t="s">
        <v>50</v>
      </c>
      <c r="F20836">
        <v>17</v>
      </c>
      <c r="G20836">
        <v>41</v>
      </c>
      <c r="H20836">
        <v>1548</v>
      </c>
      <c r="I20836">
        <v>1433</v>
      </c>
      <c r="J20836">
        <v>2</v>
      </c>
      <c r="K20836">
        <v>0</v>
      </c>
      <c r="L20836" t="s">
        <v>1764</v>
      </c>
      <c r="M20836" t="s">
        <v>1773</v>
      </c>
      <c r="N20836" t="s">
        <v>52</v>
      </c>
      <c r="O20836" t="s">
        <v>22</v>
      </c>
      <c r="P20836" t="s">
        <v>23</v>
      </c>
      <c r="Q20836" t="s">
        <v>24</v>
      </c>
    </row>
    <row r="20837" spans="1:17" x14ac:dyDescent="0.2">
      <c r="A20837" s="2">
        <v>43424</v>
      </c>
      <c r="B20837" t="s">
        <v>104</v>
      </c>
      <c r="C20837" t="s">
        <v>123</v>
      </c>
      <c r="D20837" t="s">
        <v>50</v>
      </c>
      <c r="E20837" t="s">
        <v>50</v>
      </c>
      <c r="F20837">
        <v>40</v>
      </c>
      <c r="G20837">
        <v>91</v>
      </c>
      <c r="H20837">
        <v>1435</v>
      </c>
      <c r="I20837">
        <v>1267</v>
      </c>
      <c r="J20837">
        <v>3</v>
      </c>
      <c r="K20837">
        <v>2</v>
      </c>
      <c r="L20837" t="s">
        <v>1764</v>
      </c>
      <c r="M20837" t="s">
        <v>273</v>
      </c>
      <c r="N20837" t="s">
        <v>104</v>
      </c>
      <c r="O20837" t="s">
        <v>22</v>
      </c>
      <c r="P20837" t="s">
        <v>23</v>
      </c>
      <c r="Q20837" t="s">
        <v>24</v>
      </c>
    </row>
    <row r="20838" spans="1:17" x14ac:dyDescent="0.2">
      <c r="A20838" s="2">
        <v>43424</v>
      </c>
      <c r="B20838" t="s">
        <v>1279</v>
      </c>
      <c r="C20838" t="s">
        <v>92</v>
      </c>
      <c r="D20838" t="s">
        <v>50</v>
      </c>
      <c r="E20838" t="s">
        <v>50</v>
      </c>
      <c r="F20838">
        <v>39</v>
      </c>
      <c r="G20838">
        <v>26</v>
      </c>
      <c r="H20838">
        <v>1440</v>
      </c>
      <c r="I20838">
        <v>1491</v>
      </c>
      <c r="J20838">
        <v>0</v>
      </c>
      <c r="K20838">
        <v>1</v>
      </c>
      <c r="L20838" t="s">
        <v>1764</v>
      </c>
      <c r="M20838" t="s">
        <v>1280</v>
      </c>
      <c r="N20838" t="s">
        <v>1279</v>
      </c>
      <c r="O20838" t="s">
        <v>22</v>
      </c>
      <c r="P20838" t="s">
        <v>23</v>
      </c>
      <c r="Q20838" t="s">
        <v>41</v>
      </c>
    </row>
    <row r="20839" spans="1:17" x14ac:dyDescent="0.2">
      <c r="A20839" s="2">
        <v>43424</v>
      </c>
      <c r="B20839" t="s">
        <v>1204</v>
      </c>
      <c r="C20839" t="s">
        <v>73</v>
      </c>
      <c r="D20839" t="s">
        <v>50</v>
      </c>
      <c r="E20839" t="s">
        <v>50</v>
      </c>
      <c r="F20839">
        <v>35</v>
      </c>
      <c r="G20839">
        <v>129</v>
      </c>
      <c r="H20839">
        <v>1471</v>
      </c>
      <c r="I20839">
        <v>1117</v>
      </c>
      <c r="J20839">
        <v>4</v>
      </c>
      <c r="K20839">
        <v>1</v>
      </c>
      <c r="L20839" t="s">
        <v>1764</v>
      </c>
      <c r="M20839" t="s">
        <v>1219</v>
      </c>
      <c r="N20839" t="s">
        <v>1204</v>
      </c>
      <c r="O20839" t="s">
        <v>22</v>
      </c>
      <c r="P20839" t="s">
        <v>23</v>
      </c>
      <c r="Q20839" t="s">
        <v>24</v>
      </c>
    </row>
    <row r="20840" spans="1:17" x14ac:dyDescent="0.2">
      <c r="A20840" s="2">
        <v>43424</v>
      </c>
      <c r="B20840" t="s">
        <v>1692</v>
      </c>
      <c r="C20840" t="s">
        <v>386</v>
      </c>
      <c r="D20840" t="s">
        <v>50</v>
      </c>
      <c r="E20840" t="s">
        <v>50</v>
      </c>
      <c r="F20840">
        <v>137</v>
      </c>
      <c r="G20840">
        <v>107</v>
      </c>
      <c r="H20840">
        <v>1099</v>
      </c>
      <c r="I20840">
        <v>1207</v>
      </c>
      <c r="J20840">
        <v>4</v>
      </c>
      <c r="K20840">
        <v>0</v>
      </c>
      <c r="L20840" t="s">
        <v>1764</v>
      </c>
      <c r="M20840" t="s">
        <v>1775</v>
      </c>
      <c r="N20840" t="s">
        <v>1692</v>
      </c>
      <c r="O20840" t="s">
        <v>22</v>
      </c>
      <c r="P20840" t="s">
        <v>23</v>
      </c>
      <c r="Q20840" t="s">
        <v>24</v>
      </c>
    </row>
    <row r="20841" spans="1:17" x14ac:dyDescent="0.2">
      <c r="A20841" s="2">
        <v>43424</v>
      </c>
      <c r="B20841" t="s">
        <v>184</v>
      </c>
      <c r="C20841" t="s">
        <v>48</v>
      </c>
      <c r="D20841" t="s">
        <v>50</v>
      </c>
      <c r="E20841" t="s">
        <v>50</v>
      </c>
      <c r="F20841">
        <v>183</v>
      </c>
      <c r="G20841">
        <v>95</v>
      </c>
      <c r="H20841">
        <v>927</v>
      </c>
      <c r="I20841">
        <v>1251</v>
      </c>
      <c r="J20841">
        <v>1</v>
      </c>
      <c r="K20841">
        <v>1</v>
      </c>
      <c r="L20841" t="s">
        <v>1764</v>
      </c>
      <c r="M20841" t="s">
        <v>193</v>
      </c>
      <c r="N20841" t="s">
        <v>184</v>
      </c>
      <c r="O20841" t="s">
        <v>22</v>
      </c>
      <c r="P20841" t="s">
        <v>23</v>
      </c>
      <c r="Q20841" t="s">
        <v>30</v>
      </c>
    </row>
    <row r="20842" spans="1:17" x14ac:dyDescent="0.2">
      <c r="A20842" s="2">
        <v>43424</v>
      </c>
      <c r="B20842" t="s">
        <v>85</v>
      </c>
      <c r="C20842" t="s">
        <v>161</v>
      </c>
      <c r="D20842" t="s">
        <v>50</v>
      </c>
      <c r="E20842" t="s">
        <v>50</v>
      </c>
      <c r="F20842">
        <v>60</v>
      </c>
      <c r="G20842">
        <v>18</v>
      </c>
      <c r="H20842">
        <v>1372</v>
      </c>
      <c r="I20842">
        <v>1538</v>
      </c>
      <c r="J20842">
        <v>1</v>
      </c>
      <c r="K20842">
        <v>0</v>
      </c>
      <c r="L20842" t="s">
        <v>28</v>
      </c>
      <c r="M20842" t="s">
        <v>1611</v>
      </c>
      <c r="N20842" t="s">
        <v>85</v>
      </c>
      <c r="O20842" t="s">
        <v>22</v>
      </c>
      <c r="P20842" t="s">
        <v>23</v>
      </c>
      <c r="Q20842" t="s">
        <v>24</v>
      </c>
    </row>
    <row r="20843" spans="1:17" x14ac:dyDescent="0.2">
      <c r="A20843" s="2">
        <v>43424</v>
      </c>
      <c r="B20843" t="s">
        <v>39</v>
      </c>
      <c r="C20843" t="s">
        <v>26</v>
      </c>
      <c r="D20843" t="s">
        <v>19</v>
      </c>
      <c r="E20843" t="s">
        <v>27</v>
      </c>
      <c r="F20843">
        <v>12</v>
      </c>
      <c r="G20843">
        <v>16</v>
      </c>
      <c r="H20843">
        <v>1573</v>
      </c>
      <c r="I20843">
        <v>1549</v>
      </c>
      <c r="J20843">
        <v>2</v>
      </c>
      <c r="K20843">
        <v>0</v>
      </c>
      <c r="L20843" t="s">
        <v>28</v>
      </c>
      <c r="M20843" t="s">
        <v>437</v>
      </c>
      <c r="N20843" t="s">
        <v>39</v>
      </c>
      <c r="O20843" t="s">
        <v>22</v>
      </c>
      <c r="P20843" t="s">
        <v>23</v>
      </c>
      <c r="Q20843" t="s">
        <v>24</v>
      </c>
    </row>
    <row r="20844" spans="1:17" x14ac:dyDescent="0.2">
      <c r="A20844" s="2">
        <v>43424</v>
      </c>
      <c r="B20844" t="s">
        <v>55</v>
      </c>
      <c r="C20844" t="s">
        <v>464</v>
      </c>
      <c r="D20844" t="s">
        <v>57</v>
      </c>
      <c r="E20844" t="s">
        <v>115</v>
      </c>
      <c r="F20844">
        <v>42</v>
      </c>
      <c r="G20844">
        <v>82</v>
      </c>
      <c r="H20844">
        <v>1432</v>
      </c>
      <c r="I20844">
        <v>1300</v>
      </c>
      <c r="J20844">
        <v>3</v>
      </c>
      <c r="K20844">
        <v>0</v>
      </c>
      <c r="L20844" t="s">
        <v>28</v>
      </c>
      <c r="M20844" t="s">
        <v>58</v>
      </c>
      <c r="N20844" t="s">
        <v>55</v>
      </c>
      <c r="O20844" t="s">
        <v>22</v>
      </c>
      <c r="P20844" t="s">
        <v>23</v>
      </c>
      <c r="Q20844" t="s">
        <v>24</v>
      </c>
    </row>
    <row r="20845" spans="1:17" x14ac:dyDescent="0.2">
      <c r="A20845" s="2">
        <v>43424</v>
      </c>
      <c r="B20845" t="s">
        <v>25</v>
      </c>
      <c r="C20845" t="s">
        <v>120</v>
      </c>
      <c r="D20845" t="s">
        <v>19</v>
      </c>
      <c r="E20845" t="s">
        <v>36</v>
      </c>
      <c r="F20845">
        <v>3</v>
      </c>
      <c r="G20845">
        <v>51</v>
      </c>
      <c r="H20845">
        <v>1669</v>
      </c>
      <c r="I20845">
        <v>1408</v>
      </c>
      <c r="J20845">
        <v>1</v>
      </c>
      <c r="K20845">
        <v>0</v>
      </c>
      <c r="L20845" t="s">
        <v>28</v>
      </c>
      <c r="M20845" t="s">
        <v>91</v>
      </c>
      <c r="N20845" t="s">
        <v>89</v>
      </c>
      <c r="O20845" t="s">
        <v>122</v>
      </c>
      <c r="P20845" t="s">
        <v>23</v>
      </c>
      <c r="Q20845" t="s">
        <v>24</v>
      </c>
    </row>
    <row r="20846" spans="1:17" x14ac:dyDescent="0.2">
      <c r="A20846" s="2">
        <v>43424</v>
      </c>
      <c r="B20846" t="s">
        <v>107</v>
      </c>
      <c r="C20846" t="s">
        <v>304</v>
      </c>
      <c r="D20846" t="s">
        <v>19</v>
      </c>
      <c r="E20846" t="s">
        <v>27</v>
      </c>
      <c r="F20846">
        <v>13</v>
      </c>
      <c r="G20846">
        <v>62</v>
      </c>
      <c r="H20846">
        <v>1568</v>
      </c>
      <c r="I20846">
        <v>1367</v>
      </c>
      <c r="J20846">
        <v>4</v>
      </c>
      <c r="K20846">
        <v>1</v>
      </c>
      <c r="L20846" t="s">
        <v>28</v>
      </c>
      <c r="M20846" t="s">
        <v>477</v>
      </c>
      <c r="N20846" t="s">
        <v>107</v>
      </c>
      <c r="O20846" t="s">
        <v>22</v>
      </c>
      <c r="P20846" t="s">
        <v>23</v>
      </c>
      <c r="Q20846" t="s">
        <v>24</v>
      </c>
    </row>
    <row r="20847" spans="1:17" x14ac:dyDescent="0.2">
      <c r="A20847" s="2">
        <v>43424</v>
      </c>
      <c r="B20847" t="s">
        <v>182</v>
      </c>
      <c r="C20847" t="s">
        <v>913</v>
      </c>
      <c r="D20847" t="s">
        <v>115</v>
      </c>
      <c r="E20847" t="s">
        <v>115</v>
      </c>
      <c r="F20847">
        <v>75</v>
      </c>
      <c r="G20847">
        <v>99</v>
      </c>
      <c r="H20847">
        <v>1317</v>
      </c>
      <c r="I20847">
        <v>1233</v>
      </c>
      <c r="J20847">
        <v>1</v>
      </c>
      <c r="K20847">
        <v>1</v>
      </c>
      <c r="L20847" t="s">
        <v>28</v>
      </c>
      <c r="M20847" t="s">
        <v>1070</v>
      </c>
      <c r="N20847" t="s">
        <v>182</v>
      </c>
      <c r="O20847" t="s">
        <v>22</v>
      </c>
      <c r="P20847" t="s">
        <v>23</v>
      </c>
      <c r="Q20847" t="s">
        <v>30</v>
      </c>
    </row>
    <row r="20848" spans="1:17" x14ac:dyDescent="0.2">
      <c r="A20848" s="2">
        <v>43424</v>
      </c>
      <c r="B20848" t="s">
        <v>210</v>
      </c>
      <c r="C20848" t="s">
        <v>263</v>
      </c>
      <c r="D20848" t="s">
        <v>27</v>
      </c>
      <c r="E20848" t="s">
        <v>27</v>
      </c>
      <c r="F20848">
        <v>70</v>
      </c>
      <c r="G20848">
        <v>103</v>
      </c>
      <c r="H20848">
        <v>1335</v>
      </c>
      <c r="I20848">
        <v>1216</v>
      </c>
      <c r="J20848">
        <v>1</v>
      </c>
      <c r="K20848">
        <v>0</v>
      </c>
      <c r="L20848" t="s">
        <v>28</v>
      </c>
      <c r="M20848" t="s">
        <v>557</v>
      </c>
      <c r="N20848" t="s">
        <v>210</v>
      </c>
      <c r="O20848" t="s">
        <v>22</v>
      </c>
      <c r="P20848" t="s">
        <v>23</v>
      </c>
      <c r="Q20848" t="s">
        <v>24</v>
      </c>
    </row>
    <row r="20849" spans="1:17" x14ac:dyDescent="0.2">
      <c r="A20849" s="2">
        <v>43424</v>
      </c>
      <c r="B20849" t="s">
        <v>67</v>
      </c>
      <c r="C20849" t="s">
        <v>18</v>
      </c>
      <c r="D20849" t="s">
        <v>50</v>
      </c>
      <c r="E20849" t="s">
        <v>19</v>
      </c>
      <c r="F20849">
        <v>2</v>
      </c>
      <c r="G20849">
        <v>6</v>
      </c>
      <c r="H20849">
        <v>1732</v>
      </c>
      <c r="I20849">
        <v>1617</v>
      </c>
      <c r="J20849">
        <v>1</v>
      </c>
      <c r="K20849">
        <v>0</v>
      </c>
      <c r="L20849" t="s">
        <v>28</v>
      </c>
      <c r="M20849" t="s">
        <v>154</v>
      </c>
      <c r="N20849" t="s">
        <v>67</v>
      </c>
      <c r="O20849" t="s">
        <v>22</v>
      </c>
      <c r="P20849" t="s">
        <v>23</v>
      </c>
      <c r="Q20849" t="s">
        <v>24</v>
      </c>
    </row>
    <row r="20850" spans="1:17" x14ac:dyDescent="0.2">
      <c r="A20850" s="2">
        <v>43424</v>
      </c>
      <c r="B20850" t="s">
        <v>167</v>
      </c>
      <c r="C20850" t="s">
        <v>32</v>
      </c>
      <c r="D20850" t="s">
        <v>115</v>
      </c>
      <c r="E20850" t="s">
        <v>19</v>
      </c>
      <c r="F20850">
        <v>30</v>
      </c>
      <c r="G20850">
        <v>29</v>
      </c>
      <c r="H20850">
        <v>1478</v>
      </c>
      <c r="I20850">
        <v>1479</v>
      </c>
      <c r="J20850">
        <v>1</v>
      </c>
      <c r="K20850">
        <v>1</v>
      </c>
      <c r="L20850" t="s">
        <v>28</v>
      </c>
      <c r="M20850" t="s">
        <v>165</v>
      </c>
      <c r="N20850" t="s">
        <v>166</v>
      </c>
      <c r="O20850" t="s">
        <v>122</v>
      </c>
      <c r="P20850" t="s">
        <v>23</v>
      </c>
      <c r="Q20850" t="s">
        <v>30</v>
      </c>
    </row>
    <row r="20851" spans="1:17" x14ac:dyDescent="0.2">
      <c r="A20851" s="2">
        <v>43424</v>
      </c>
      <c r="B20851" t="s">
        <v>164</v>
      </c>
      <c r="C20851" t="s">
        <v>17</v>
      </c>
      <c r="D20851" t="s">
        <v>115</v>
      </c>
      <c r="E20851" t="s">
        <v>19</v>
      </c>
      <c r="F20851">
        <v>89</v>
      </c>
      <c r="G20851">
        <v>59</v>
      </c>
      <c r="H20851">
        <v>1270</v>
      </c>
      <c r="I20851">
        <v>1376</v>
      </c>
      <c r="J20851">
        <v>0</v>
      </c>
      <c r="K20851">
        <v>0</v>
      </c>
      <c r="L20851" t="s">
        <v>28</v>
      </c>
      <c r="M20851" t="s">
        <v>1782</v>
      </c>
      <c r="N20851" t="s">
        <v>164</v>
      </c>
      <c r="O20851" t="s">
        <v>22</v>
      </c>
      <c r="P20851" t="s">
        <v>23</v>
      </c>
      <c r="Q20851" t="s">
        <v>30</v>
      </c>
    </row>
    <row r="20852" spans="1:17" x14ac:dyDescent="0.2">
      <c r="A20852" s="2">
        <v>43424</v>
      </c>
      <c r="B20852" t="s">
        <v>119</v>
      </c>
      <c r="C20852" t="s">
        <v>77</v>
      </c>
      <c r="D20852" t="s">
        <v>50</v>
      </c>
      <c r="E20852" t="s">
        <v>27</v>
      </c>
      <c r="F20852">
        <v>19</v>
      </c>
      <c r="G20852">
        <v>23</v>
      </c>
      <c r="H20852">
        <v>1533</v>
      </c>
      <c r="I20852">
        <v>1506</v>
      </c>
      <c r="J20852">
        <v>1</v>
      </c>
      <c r="K20852">
        <v>0</v>
      </c>
      <c r="L20852" t="s">
        <v>28</v>
      </c>
      <c r="M20852" t="s">
        <v>1214</v>
      </c>
      <c r="N20852" t="s">
        <v>147</v>
      </c>
      <c r="O20852" t="s">
        <v>122</v>
      </c>
      <c r="P20852" t="s">
        <v>23</v>
      </c>
      <c r="Q20852" t="s">
        <v>24</v>
      </c>
    </row>
    <row r="20853" spans="1:17" x14ac:dyDescent="0.2">
      <c r="A20853" s="2">
        <v>43424</v>
      </c>
      <c r="B20853" t="s">
        <v>143</v>
      </c>
      <c r="C20853" t="s">
        <v>569</v>
      </c>
      <c r="D20853" t="s">
        <v>115</v>
      </c>
      <c r="E20853" t="s">
        <v>115</v>
      </c>
      <c r="F20853">
        <v>50</v>
      </c>
      <c r="G20853">
        <v>90</v>
      </c>
      <c r="H20853">
        <v>1409</v>
      </c>
      <c r="I20853">
        <v>1268</v>
      </c>
      <c r="J20853">
        <v>4</v>
      </c>
      <c r="K20853">
        <v>0</v>
      </c>
      <c r="L20853" t="s">
        <v>1557</v>
      </c>
      <c r="M20853" t="s">
        <v>1176</v>
      </c>
      <c r="N20853" t="s">
        <v>143</v>
      </c>
      <c r="O20853" t="s">
        <v>22</v>
      </c>
      <c r="P20853" t="s">
        <v>23</v>
      </c>
      <c r="Q20853" t="s">
        <v>24</v>
      </c>
    </row>
    <row r="20854" spans="1:17" x14ac:dyDescent="0.2">
      <c r="A20854" s="2">
        <v>43424</v>
      </c>
      <c r="B20854" t="s">
        <v>177</v>
      </c>
      <c r="C20854" t="s">
        <v>113</v>
      </c>
      <c r="D20854" t="s">
        <v>115</v>
      </c>
      <c r="E20854" t="s">
        <v>115</v>
      </c>
      <c r="F20854">
        <v>112</v>
      </c>
      <c r="G20854">
        <v>72</v>
      </c>
      <c r="H20854">
        <v>1189</v>
      </c>
      <c r="I20854">
        <v>1334</v>
      </c>
      <c r="J20854">
        <v>1</v>
      </c>
      <c r="K20854">
        <v>1</v>
      </c>
      <c r="L20854" t="s">
        <v>28</v>
      </c>
      <c r="M20854" t="s">
        <v>640</v>
      </c>
      <c r="N20854" t="s">
        <v>177</v>
      </c>
      <c r="O20854" t="s">
        <v>22</v>
      </c>
      <c r="P20854" t="s">
        <v>23</v>
      </c>
      <c r="Q20854" t="s">
        <v>30</v>
      </c>
    </row>
    <row r="20855" spans="1:17" x14ac:dyDescent="0.2">
      <c r="A20855" s="2">
        <v>43424</v>
      </c>
      <c r="B20855" t="s">
        <v>133</v>
      </c>
      <c r="C20855" t="s">
        <v>449</v>
      </c>
      <c r="D20855" t="s">
        <v>115</v>
      </c>
      <c r="E20855" t="s">
        <v>115</v>
      </c>
      <c r="F20855">
        <v>53</v>
      </c>
      <c r="G20855">
        <v>94</v>
      </c>
      <c r="H20855">
        <v>1401</v>
      </c>
      <c r="I20855">
        <v>1254</v>
      </c>
      <c r="J20855">
        <v>4</v>
      </c>
      <c r="K20855">
        <v>0</v>
      </c>
      <c r="L20855" t="s">
        <v>28</v>
      </c>
      <c r="M20855" t="s">
        <v>581</v>
      </c>
      <c r="N20855" t="s">
        <v>55</v>
      </c>
      <c r="O20855" t="s">
        <v>122</v>
      </c>
      <c r="P20855" t="s">
        <v>23</v>
      </c>
      <c r="Q20855" t="s">
        <v>24</v>
      </c>
    </row>
    <row r="20856" spans="1:17" x14ac:dyDescent="0.2">
      <c r="A20856" s="2">
        <v>43424</v>
      </c>
      <c r="B20856" t="s">
        <v>301</v>
      </c>
      <c r="C20856" t="s">
        <v>469</v>
      </c>
      <c r="D20856" t="s">
        <v>115</v>
      </c>
      <c r="E20856" t="s">
        <v>115</v>
      </c>
      <c r="F20856">
        <v>157</v>
      </c>
      <c r="G20856">
        <v>74</v>
      </c>
      <c r="H20856">
        <v>1020</v>
      </c>
      <c r="I20856">
        <v>1320</v>
      </c>
      <c r="J20856">
        <v>1</v>
      </c>
      <c r="K20856">
        <v>2</v>
      </c>
      <c r="L20856" t="s">
        <v>28</v>
      </c>
      <c r="M20856" t="s">
        <v>1546</v>
      </c>
      <c r="N20856" t="s">
        <v>301</v>
      </c>
      <c r="O20856" t="s">
        <v>22</v>
      </c>
      <c r="P20856" t="s">
        <v>23</v>
      </c>
      <c r="Q20856" t="s">
        <v>41</v>
      </c>
    </row>
    <row r="20857" spans="1:17" x14ac:dyDescent="0.2">
      <c r="A20857" s="2">
        <v>43424</v>
      </c>
      <c r="B20857" t="s">
        <v>135</v>
      </c>
      <c r="C20857" t="s">
        <v>208</v>
      </c>
      <c r="D20857" t="s">
        <v>36</v>
      </c>
      <c r="E20857" t="s">
        <v>36</v>
      </c>
      <c r="F20857">
        <v>44</v>
      </c>
      <c r="G20857">
        <v>79</v>
      </c>
      <c r="H20857">
        <v>1431</v>
      </c>
      <c r="I20857">
        <v>1306</v>
      </c>
      <c r="J20857">
        <v>0</v>
      </c>
      <c r="K20857">
        <v>0</v>
      </c>
      <c r="L20857" t="s">
        <v>28</v>
      </c>
      <c r="M20857" t="s">
        <v>1783</v>
      </c>
      <c r="N20857" t="s">
        <v>135</v>
      </c>
      <c r="O20857" t="s">
        <v>22</v>
      </c>
      <c r="P20857" t="s">
        <v>23</v>
      </c>
      <c r="Q20857" t="s">
        <v>30</v>
      </c>
    </row>
    <row r="20858" spans="1:17" x14ac:dyDescent="0.2">
      <c r="A20858" s="2">
        <v>43424</v>
      </c>
      <c r="B20858" t="s">
        <v>531</v>
      </c>
      <c r="C20858" t="s">
        <v>31</v>
      </c>
      <c r="D20858" t="s">
        <v>27</v>
      </c>
      <c r="E20858" t="s">
        <v>19</v>
      </c>
      <c r="F20858">
        <v>70</v>
      </c>
      <c r="G20858">
        <v>61</v>
      </c>
      <c r="H20858">
        <v>1335</v>
      </c>
      <c r="I20858">
        <v>1371</v>
      </c>
      <c r="J20858">
        <v>1</v>
      </c>
      <c r="K20858">
        <v>2</v>
      </c>
      <c r="L20858" t="s">
        <v>28</v>
      </c>
      <c r="M20858" t="s">
        <v>534</v>
      </c>
      <c r="N20858" t="s">
        <v>531</v>
      </c>
      <c r="O20858" t="s">
        <v>22</v>
      </c>
      <c r="P20858" t="s">
        <v>23</v>
      </c>
      <c r="Q20858" t="s">
        <v>41</v>
      </c>
    </row>
    <row r="20859" spans="1:17" x14ac:dyDescent="0.2">
      <c r="A20859" s="2">
        <v>43424</v>
      </c>
      <c r="B20859" t="s">
        <v>42</v>
      </c>
      <c r="C20859" t="s">
        <v>131</v>
      </c>
      <c r="D20859" t="s">
        <v>19</v>
      </c>
      <c r="E20859" t="s">
        <v>27</v>
      </c>
      <c r="F20859">
        <v>20</v>
      </c>
      <c r="G20859">
        <v>37</v>
      </c>
      <c r="H20859">
        <v>1530</v>
      </c>
      <c r="I20859">
        <v>1452</v>
      </c>
      <c r="J20859">
        <v>2</v>
      </c>
      <c r="K20859">
        <v>3</v>
      </c>
      <c r="L20859" t="s">
        <v>28</v>
      </c>
      <c r="M20859" t="s">
        <v>641</v>
      </c>
      <c r="N20859" t="s">
        <v>42</v>
      </c>
      <c r="O20859" t="s">
        <v>22</v>
      </c>
      <c r="P20859" t="s">
        <v>23</v>
      </c>
      <c r="Q20859" t="s">
        <v>41</v>
      </c>
    </row>
    <row r="20860" spans="1:17" x14ac:dyDescent="0.2">
      <c r="A20860" s="2">
        <v>43424</v>
      </c>
      <c r="B20860" t="s">
        <v>149</v>
      </c>
      <c r="C20860" t="s">
        <v>38</v>
      </c>
      <c r="D20860" t="s">
        <v>36</v>
      </c>
      <c r="E20860" t="s">
        <v>19</v>
      </c>
      <c r="F20860">
        <v>73</v>
      </c>
      <c r="G20860">
        <v>31</v>
      </c>
      <c r="H20860">
        <v>1321</v>
      </c>
      <c r="I20860">
        <v>1477</v>
      </c>
      <c r="J20860">
        <v>1</v>
      </c>
      <c r="K20860">
        <v>1</v>
      </c>
      <c r="L20860" t="s">
        <v>28</v>
      </c>
      <c r="M20860" t="s">
        <v>566</v>
      </c>
      <c r="N20860" t="s">
        <v>149</v>
      </c>
      <c r="O20860" t="s">
        <v>22</v>
      </c>
      <c r="P20860" t="s">
        <v>23</v>
      </c>
      <c r="Q20860" t="s">
        <v>30</v>
      </c>
    </row>
    <row r="20861" spans="1:17" x14ac:dyDescent="0.2">
      <c r="A20861" s="2">
        <v>43424</v>
      </c>
      <c r="B20861" t="s">
        <v>128</v>
      </c>
      <c r="C20861" t="s">
        <v>110</v>
      </c>
      <c r="D20861" t="s">
        <v>36</v>
      </c>
      <c r="E20861" t="s">
        <v>36</v>
      </c>
      <c r="F20861">
        <v>22</v>
      </c>
      <c r="G20861">
        <v>47</v>
      </c>
      <c r="H20861">
        <v>1515</v>
      </c>
      <c r="I20861">
        <v>1422</v>
      </c>
      <c r="J20861">
        <v>0</v>
      </c>
      <c r="K20861">
        <v>1</v>
      </c>
      <c r="L20861" t="s">
        <v>28</v>
      </c>
      <c r="M20861" t="s">
        <v>1054</v>
      </c>
      <c r="N20861" t="s">
        <v>128</v>
      </c>
      <c r="O20861" t="s">
        <v>22</v>
      </c>
      <c r="P20861" t="s">
        <v>23</v>
      </c>
      <c r="Q20861" t="s">
        <v>41</v>
      </c>
    </row>
    <row r="20862" spans="1:17" x14ac:dyDescent="0.2">
      <c r="A20862" s="2">
        <v>43424</v>
      </c>
      <c r="B20862" t="s">
        <v>180</v>
      </c>
      <c r="C20862" t="s">
        <v>168</v>
      </c>
      <c r="D20862" t="s">
        <v>50</v>
      </c>
      <c r="E20862" t="s">
        <v>50</v>
      </c>
      <c r="F20862">
        <v>38</v>
      </c>
      <c r="G20862">
        <v>27</v>
      </c>
      <c r="H20862">
        <v>1449</v>
      </c>
      <c r="I20862">
        <v>1490</v>
      </c>
      <c r="J20862">
        <v>0</v>
      </c>
      <c r="K20862">
        <v>0</v>
      </c>
      <c r="L20862" t="s">
        <v>28</v>
      </c>
      <c r="M20862" t="s">
        <v>767</v>
      </c>
      <c r="N20862" t="s">
        <v>180</v>
      </c>
      <c r="O20862" t="s">
        <v>22</v>
      </c>
      <c r="P20862" t="s">
        <v>23</v>
      </c>
      <c r="Q20862" t="s">
        <v>30</v>
      </c>
    </row>
    <row r="20863" spans="1:17" x14ac:dyDescent="0.2">
      <c r="A20863" s="2">
        <v>43424</v>
      </c>
      <c r="B20863" t="s">
        <v>176</v>
      </c>
      <c r="C20863" t="s">
        <v>389</v>
      </c>
      <c r="D20863" t="s">
        <v>115</v>
      </c>
      <c r="E20863" t="s">
        <v>115</v>
      </c>
      <c r="F20863">
        <v>81</v>
      </c>
      <c r="G20863">
        <v>131</v>
      </c>
      <c r="H20863">
        <v>1305</v>
      </c>
      <c r="I20863">
        <v>1112</v>
      </c>
      <c r="J20863">
        <v>2</v>
      </c>
      <c r="K20863">
        <v>0</v>
      </c>
      <c r="L20863" t="s">
        <v>28</v>
      </c>
      <c r="M20863" t="s">
        <v>246</v>
      </c>
      <c r="N20863" t="s">
        <v>176</v>
      </c>
      <c r="O20863" t="s">
        <v>22</v>
      </c>
      <c r="P20863" t="s">
        <v>23</v>
      </c>
      <c r="Q20863" t="s">
        <v>24</v>
      </c>
    </row>
    <row r="20864" spans="1:17" x14ac:dyDescent="0.2">
      <c r="A20864" s="2">
        <v>43424</v>
      </c>
      <c r="B20864" t="s">
        <v>213</v>
      </c>
      <c r="C20864" t="s">
        <v>425</v>
      </c>
      <c r="D20864" t="s">
        <v>115</v>
      </c>
      <c r="E20864" t="s">
        <v>115</v>
      </c>
      <c r="F20864">
        <v>141</v>
      </c>
      <c r="G20864">
        <v>102</v>
      </c>
      <c r="H20864">
        <v>1080</v>
      </c>
      <c r="I20864">
        <v>1220</v>
      </c>
      <c r="J20864">
        <v>0</v>
      </c>
      <c r="K20864">
        <v>0</v>
      </c>
      <c r="L20864" t="s">
        <v>647</v>
      </c>
      <c r="M20864" t="s">
        <v>535</v>
      </c>
      <c r="N20864" t="s">
        <v>213</v>
      </c>
      <c r="O20864" t="s">
        <v>22</v>
      </c>
      <c r="P20864" t="s">
        <v>23</v>
      </c>
      <c r="Q20864" t="s">
        <v>30</v>
      </c>
    </row>
    <row r="20865" spans="1:17" x14ac:dyDescent="0.2">
      <c r="A20865" s="2">
        <v>43424</v>
      </c>
      <c r="B20865" t="s">
        <v>648</v>
      </c>
      <c r="C20865" t="s">
        <v>649</v>
      </c>
      <c r="D20865" t="s">
        <v>115</v>
      </c>
      <c r="E20865" t="s">
        <v>115</v>
      </c>
      <c r="F20865">
        <v>170</v>
      </c>
      <c r="G20865">
        <v>181</v>
      </c>
      <c r="H20865">
        <v>973</v>
      </c>
      <c r="I20865">
        <v>937</v>
      </c>
      <c r="J20865">
        <v>3</v>
      </c>
      <c r="K20865">
        <v>1</v>
      </c>
      <c r="L20865" t="s">
        <v>647</v>
      </c>
      <c r="M20865" t="s">
        <v>717</v>
      </c>
      <c r="N20865" t="s">
        <v>648</v>
      </c>
      <c r="O20865" t="s">
        <v>22</v>
      </c>
      <c r="P20865" t="s">
        <v>23</v>
      </c>
      <c r="Q20865" t="s">
        <v>24</v>
      </c>
    </row>
    <row r="20866" spans="1:17" x14ac:dyDescent="0.2">
      <c r="A20866" s="2">
        <v>43425</v>
      </c>
      <c r="B20866" t="s">
        <v>572</v>
      </c>
      <c r="C20866" t="s">
        <v>114</v>
      </c>
      <c r="D20866" t="s">
        <v>115</v>
      </c>
      <c r="E20866" t="s">
        <v>115</v>
      </c>
      <c r="F20866">
        <v>116</v>
      </c>
      <c r="G20866">
        <v>121</v>
      </c>
      <c r="H20866">
        <v>1171</v>
      </c>
      <c r="I20866">
        <v>1154</v>
      </c>
      <c r="J20866">
        <v>1</v>
      </c>
      <c r="K20866">
        <v>1</v>
      </c>
      <c r="L20866" t="s">
        <v>647</v>
      </c>
      <c r="M20866" t="s">
        <v>1247</v>
      </c>
      <c r="N20866" t="s">
        <v>572</v>
      </c>
      <c r="O20866" t="s">
        <v>22</v>
      </c>
      <c r="P20866" t="s">
        <v>23</v>
      </c>
      <c r="Q20866" t="s">
        <v>30</v>
      </c>
    </row>
    <row r="20867" spans="1:17" x14ac:dyDescent="0.2">
      <c r="A20867" s="2">
        <v>43425</v>
      </c>
      <c r="B20867" t="s">
        <v>443</v>
      </c>
      <c r="C20867" t="s">
        <v>1288</v>
      </c>
      <c r="D20867" t="s">
        <v>115</v>
      </c>
      <c r="E20867" t="s">
        <v>115</v>
      </c>
      <c r="F20867">
        <v>165</v>
      </c>
      <c r="G20867">
        <v>191</v>
      </c>
      <c r="H20867">
        <v>991</v>
      </c>
      <c r="I20867">
        <v>910</v>
      </c>
      <c r="J20867">
        <v>6</v>
      </c>
      <c r="K20867">
        <v>1</v>
      </c>
      <c r="L20867" t="s">
        <v>647</v>
      </c>
      <c r="M20867" t="s">
        <v>1043</v>
      </c>
      <c r="N20867" t="s">
        <v>443</v>
      </c>
      <c r="O20867" t="s">
        <v>22</v>
      </c>
      <c r="P20867" t="s">
        <v>23</v>
      </c>
      <c r="Q20867" t="s">
        <v>24</v>
      </c>
    </row>
    <row r="20868" spans="1:17" x14ac:dyDescent="0.2">
      <c r="A20868" s="2">
        <v>43428</v>
      </c>
      <c r="B20868" t="s">
        <v>425</v>
      </c>
      <c r="C20868" t="s">
        <v>648</v>
      </c>
      <c r="D20868" t="s">
        <v>115</v>
      </c>
      <c r="E20868" t="s">
        <v>115</v>
      </c>
      <c r="F20868">
        <v>102</v>
      </c>
      <c r="G20868">
        <v>170</v>
      </c>
      <c r="H20868">
        <v>1220</v>
      </c>
      <c r="I20868">
        <v>973</v>
      </c>
      <c r="J20868">
        <v>3</v>
      </c>
      <c r="K20868">
        <v>0</v>
      </c>
      <c r="L20868" t="s">
        <v>647</v>
      </c>
      <c r="M20868" t="s">
        <v>811</v>
      </c>
      <c r="N20868" t="s">
        <v>425</v>
      </c>
      <c r="O20868" t="s">
        <v>22</v>
      </c>
      <c r="P20868" t="s">
        <v>23</v>
      </c>
      <c r="Q20868" t="s">
        <v>24</v>
      </c>
    </row>
    <row r="20869" spans="1:17" x14ac:dyDescent="0.2">
      <c r="A20869" s="2">
        <v>43428</v>
      </c>
      <c r="B20869" t="s">
        <v>391</v>
      </c>
      <c r="C20869" t="s">
        <v>213</v>
      </c>
      <c r="D20869" t="s">
        <v>115</v>
      </c>
      <c r="E20869" t="s">
        <v>115</v>
      </c>
      <c r="F20869">
        <v>169</v>
      </c>
      <c r="G20869">
        <v>141</v>
      </c>
      <c r="H20869">
        <v>974</v>
      </c>
      <c r="I20869">
        <v>1080</v>
      </c>
      <c r="J20869">
        <v>3</v>
      </c>
      <c r="K20869">
        <v>0</v>
      </c>
      <c r="L20869" t="s">
        <v>647</v>
      </c>
      <c r="M20869" t="s">
        <v>392</v>
      </c>
      <c r="N20869" t="s">
        <v>391</v>
      </c>
      <c r="O20869" t="s">
        <v>22</v>
      </c>
      <c r="P20869" t="s">
        <v>23</v>
      </c>
      <c r="Q20869" t="s">
        <v>24</v>
      </c>
    </row>
    <row r="20870" spans="1:17" x14ac:dyDescent="0.2">
      <c r="A20870" s="2">
        <v>43429</v>
      </c>
      <c r="B20870" t="s">
        <v>363</v>
      </c>
      <c r="C20870" t="s">
        <v>572</v>
      </c>
      <c r="D20870" t="s">
        <v>115</v>
      </c>
      <c r="E20870" t="s">
        <v>115</v>
      </c>
      <c r="F20870">
        <v>160</v>
      </c>
      <c r="G20870">
        <v>116</v>
      </c>
      <c r="H20870">
        <v>1004</v>
      </c>
      <c r="I20870">
        <v>1171</v>
      </c>
      <c r="J20870">
        <v>0</v>
      </c>
      <c r="K20870">
        <v>0</v>
      </c>
      <c r="L20870" t="s">
        <v>647</v>
      </c>
      <c r="M20870" t="s">
        <v>513</v>
      </c>
      <c r="N20870" t="s">
        <v>363</v>
      </c>
      <c r="O20870" t="s">
        <v>22</v>
      </c>
      <c r="P20870" t="s">
        <v>23</v>
      </c>
      <c r="Q20870" t="s">
        <v>30</v>
      </c>
    </row>
    <row r="20871" spans="1:17" x14ac:dyDescent="0.2">
      <c r="A20871" s="2">
        <v>43429</v>
      </c>
      <c r="B20871" t="s">
        <v>114</v>
      </c>
      <c r="C20871" t="s">
        <v>443</v>
      </c>
      <c r="D20871" t="s">
        <v>115</v>
      </c>
      <c r="E20871" t="s">
        <v>115</v>
      </c>
      <c r="F20871">
        <v>121</v>
      </c>
      <c r="G20871">
        <v>165</v>
      </c>
      <c r="H20871">
        <v>1154</v>
      </c>
      <c r="I20871">
        <v>991</v>
      </c>
      <c r="J20871">
        <v>3</v>
      </c>
      <c r="K20871">
        <v>0</v>
      </c>
      <c r="L20871" t="s">
        <v>647</v>
      </c>
      <c r="M20871" t="s">
        <v>226</v>
      </c>
      <c r="N20871" t="s">
        <v>114</v>
      </c>
      <c r="O20871" t="s">
        <v>22</v>
      </c>
      <c r="P20871" t="s">
        <v>23</v>
      </c>
      <c r="Q20871" t="s">
        <v>24</v>
      </c>
    </row>
    <row r="20872" spans="1:17" x14ac:dyDescent="0.2">
      <c r="A20872" s="2">
        <v>43435</v>
      </c>
      <c r="B20872" t="s">
        <v>391</v>
      </c>
      <c r="C20872" t="s">
        <v>114</v>
      </c>
      <c r="D20872" t="s">
        <v>115</v>
      </c>
      <c r="E20872" t="s">
        <v>115</v>
      </c>
      <c r="F20872">
        <v>167</v>
      </c>
      <c r="G20872">
        <v>118</v>
      </c>
      <c r="H20872">
        <v>984</v>
      </c>
      <c r="I20872">
        <v>1161</v>
      </c>
      <c r="J20872">
        <v>0</v>
      </c>
      <c r="K20872">
        <v>0</v>
      </c>
      <c r="L20872" t="s">
        <v>647</v>
      </c>
      <c r="M20872" t="s">
        <v>392</v>
      </c>
      <c r="N20872" t="s">
        <v>391</v>
      </c>
      <c r="O20872" t="s">
        <v>22</v>
      </c>
      <c r="P20872" t="s">
        <v>23</v>
      </c>
      <c r="Q20872" t="s">
        <v>30</v>
      </c>
    </row>
    <row r="20873" spans="1:17" x14ac:dyDescent="0.2">
      <c r="A20873" s="2">
        <v>43436</v>
      </c>
      <c r="B20873" t="s">
        <v>572</v>
      </c>
      <c r="C20873" t="s">
        <v>425</v>
      </c>
      <c r="D20873" t="s">
        <v>115</v>
      </c>
      <c r="E20873" t="s">
        <v>115</v>
      </c>
      <c r="F20873">
        <v>114</v>
      </c>
      <c r="G20873">
        <v>100</v>
      </c>
      <c r="H20873">
        <v>1176</v>
      </c>
      <c r="I20873">
        <v>1224</v>
      </c>
      <c r="J20873">
        <v>1</v>
      </c>
      <c r="K20873">
        <v>2</v>
      </c>
      <c r="L20873" t="s">
        <v>647</v>
      </c>
      <c r="M20873" t="s">
        <v>1247</v>
      </c>
      <c r="N20873" t="s">
        <v>572</v>
      </c>
      <c r="O20873" t="s">
        <v>22</v>
      </c>
      <c r="P20873" t="s">
        <v>23</v>
      </c>
      <c r="Q20873" t="s">
        <v>41</v>
      </c>
    </row>
    <row r="20874" spans="1:17" x14ac:dyDescent="0.2">
      <c r="A20874" s="2">
        <v>43439</v>
      </c>
      <c r="B20874" t="s">
        <v>114</v>
      </c>
      <c r="C20874" t="s">
        <v>391</v>
      </c>
      <c r="D20874" t="s">
        <v>115</v>
      </c>
      <c r="E20874" t="s">
        <v>115</v>
      </c>
      <c r="F20874">
        <v>118</v>
      </c>
      <c r="G20874">
        <v>167</v>
      </c>
      <c r="H20874">
        <v>1161</v>
      </c>
      <c r="I20874">
        <v>984</v>
      </c>
      <c r="J20874">
        <v>2</v>
      </c>
      <c r="K20874">
        <v>2</v>
      </c>
      <c r="L20874" t="s">
        <v>647</v>
      </c>
      <c r="M20874" t="s">
        <v>226</v>
      </c>
      <c r="N20874" t="s">
        <v>114</v>
      </c>
      <c r="O20874" t="s">
        <v>22</v>
      </c>
      <c r="P20874" t="s">
        <v>23</v>
      </c>
      <c r="Q20874" t="s">
        <v>30</v>
      </c>
    </row>
    <row r="20875" spans="1:17" x14ac:dyDescent="0.2">
      <c r="A20875" s="2">
        <v>43440</v>
      </c>
      <c r="B20875" t="s">
        <v>425</v>
      </c>
      <c r="C20875" t="s">
        <v>572</v>
      </c>
      <c r="D20875" t="s">
        <v>115</v>
      </c>
      <c r="E20875" t="s">
        <v>115</v>
      </c>
      <c r="F20875">
        <v>100</v>
      </c>
      <c r="G20875">
        <v>114</v>
      </c>
      <c r="H20875">
        <v>1224</v>
      </c>
      <c r="I20875">
        <v>1176</v>
      </c>
      <c r="J20875">
        <v>2</v>
      </c>
      <c r="K20875">
        <v>1</v>
      </c>
      <c r="L20875" t="s">
        <v>647</v>
      </c>
      <c r="M20875" t="s">
        <v>811</v>
      </c>
      <c r="N20875" t="s">
        <v>425</v>
      </c>
      <c r="O20875" t="s">
        <v>22</v>
      </c>
      <c r="P20875" t="s">
        <v>23</v>
      </c>
      <c r="Q20875" t="s">
        <v>24</v>
      </c>
    </row>
    <row r="20876" spans="1:17" x14ac:dyDescent="0.2">
      <c r="A20876" s="2">
        <v>43445</v>
      </c>
      <c r="B20876" t="s">
        <v>391</v>
      </c>
      <c r="C20876" t="s">
        <v>425</v>
      </c>
      <c r="D20876" t="s">
        <v>115</v>
      </c>
      <c r="E20876" t="s">
        <v>115</v>
      </c>
      <c r="F20876">
        <v>167</v>
      </c>
      <c r="G20876">
        <v>100</v>
      </c>
      <c r="H20876">
        <v>984</v>
      </c>
      <c r="I20876">
        <v>1224</v>
      </c>
      <c r="J20876">
        <v>2</v>
      </c>
      <c r="K20876">
        <v>2</v>
      </c>
      <c r="L20876" t="s">
        <v>647</v>
      </c>
      <c r="M20876" t="s">
        <v>392</v>
      </c>
      <c r="N20876" t="s">
        <v>391</v>
      </c>
      <c r="O20876" t="s">
        <v>22</v>
      </c>
      <c r="P20876" t="s">
        <v>23</v>
      </c>
      <c r="Q20876" t="s">
        <v>30</v>
      </c>
    </row>
    <row r="20877" spans="1:17" x14ac:dyDescent="0.2">
      <c r="A20877" s="2">
        <v>43447</v>
      </c>
      <c r="B20877" t="s">
        <v>239</v>
      </c>
      <c r="C20877" t="s">
        <v>602</v>
      </c>
      <c r="D20877" t="s">
        <v>115</v>
      </c>
      <c r="E20877" t="s">
        <v>115</v>
      </c>
      <c r="F20877">
        <v>83</v>
      </c>
      <c r="G20877">
        <v>118</v>
      </c>
      <c r="H20877">
        <v>1291</v>
      </c>
      <c r="I20877">
        <v>1161</v>
      </c>
      <c r="J20877">
        <v>2</v>
      </c>
      <c r="K20877">
        <v>1</v>
      </c>
      <c r="L20877" t="s">
        <v>28</v>
      </c>
      <c r="M20877" t="s">
        <v>240</v>
      </c>
      <c r="N20877" t="s">
        <v>239</v>
      </c>
      <c r="O20877" t="s">
        <v>22</v>
      </c>
      <c r="P20877" t="s">
        <v>23</v>
      </c>
      <c r="Q20877" t="s">
        <v>24</v>
      </c>
    </row>
    <row r="20878" spans="1:17" x14ac:dyDescent="0.2">
      <c r="A20878" s="2">
        <v>43449</v>
      </c>
      <c r="B20878" t="s">
        <v>425</v>
      </c>
      <c r="C20878" t="s">
        <v>391</v>
      </c>
      <c r="D20878" t="s">
        <v>115</v>
      </c>
      <c r="E20878" t="s">
        <v>115</v>
      </c>
      <c r="F20878">
        <v>100</v>
      </c>
      <c r="G20878">
        <v>167</v>
      </c>
      <c r="H20878">
        <v>1224</v>
      </c>
      <c r="I20878">
        <v>984</v>
      </c>
      <c r="J20878">
        <v>1</v>
      </c>
      <c r="K20878">
        <v>0</v>
      </c>
      <c r="L20878" t="s">
        <v>647</v>
      </c>
      <c r="M20878" t="s">
        <v>811</v>
      </c>
      <c r="N20878" t="s">
        <v>425</v>
      </c>
      <c r="O20878" t="s">
        <v>22</v>
      </c>
      <c r="P20878" t="s">
        <v>23</v>
      </c>
      <c r="Q20878" t="s">
        <v>24</v>
      </c>
    </row>
    <row r="20879" spans="1:17" x14ac:dyDescent="0.2">
      <c r="A20879" s="2">
        <v>43450</v>
      </c>
      <c r="B20879" t="s">
        <v>239</v>
      </c>
      <c r="C20879" t="s">
        <v>602</v>
      </c>
      <c r="D20879" t="s">
        <v>115</v>
      </c>
      <c r="E20879" t="s">
        <v>115</v>
      </c>
      <c r="F20879">
        <v>83</v>
      </c>
      <c r="G20879">
        <v>118</v>
      </c>
      <c r="H20879">
        <v>1291</v>
      </c>
      <c r="I20879">
        <v>1161</v>
      </c>
      <c r="J20879">
        <v>1</v>
      </c>
      <c r="K20879">
        <v>0</v>
      </c>
      <c r="L20879" t="s">
        <v>28</v>
      </c>
      <c r="M20879" t="s">
        <v>240</v>
      </c>
      <c r="N20879" t="s">
        <v>239</v>
      </c>
      <c r="O20879" t="s">
        <v>22</v>
      </c>
      <c r="P20879" t="s">
        <v>23</v>
      </c>
      <c r="Q20879" t="s">
        <v>24</v>
      </c>
    </row>
    <row r="20880" spans="1:17" x14ac:dyDescent="0.2">
      <c r="A20880" s="2">
        <v>43450</v>
      </c>
      <c r="B20880" t="s">
        <v>913</v>
      </c>
      <c r="C20880" t="s">
        <v>463</v>
      </c>
      <c r="D20880" t="s">
        <v>115</v>
      </c>
      <c r="E20880" t="s">
        <v>115</v>
      </c>
      <c r="F20880">
        <v>99</v>
      </c>
      <c r="G20880">
        <v>199</v>
      </c>
      <c r="H20880">
        <v>1236</v>
      </c>
      <c r="I20880">
        <v>888</v>
      </c>
      <c r="J20880">
        <v>2</v>
      </c>
      <c r="K20880">
        <v>0</v>
      </c>
      <c r="L20880" t="s">
        <v>28</v>
      </c>
      <c r="M20880" t="s">
        <v>165</v>
      </c>
      <c r="N20880" t="s">
        <v>166</v>
      </c>
      <c r="O20880" t="s">
        <v>122</v>
      </c>
      <c r="P20880" t="s">
        <v>23</v>
      </c>
      <c r="Q20880" t="s">
        <v>24</v>
      </c>
    </row>
    <row r="20881" spans="1:17" x14ac:dyDescent="0.2">
      <c r="A20881" s="2">
        <v>43454</v>
      </c>
      <c r="B20881" t="s">
        <v>402</v>
      </c>
      <c r="C20881" t="s">
        <v>602</v>
      </c>
      <c r="D20881" t="s">
        <v>115</v>
      </c>
      <c r="E20881" t="s">
        <v>115</v>
      </c>
      <c r="F20881">
        <v>113</v>
      </c>
      <c r="G20881">
        <v>120</v>
      </c>
      <c r="H20881">
        <v>1178</v>
      </c>
      <c r="I20881">
        <v>1158</v>
      </c>
      <c r="J20881">
        <v>5</v>
      </c>
      <c r="K20881">
        <v>0</v>
      </c>
      <c r="L20881" t="s">
        <v>28</v>
      </c>
      <c r="M20881" t="s">
        <v>1551</v>
      </c>
      <c r="N20881" t="s">
        <v>402</v>
      </c>
      <c r="O20881" t="s">
        <v>22</v>
      </c>
      <c r="P20881" t="s">
        <v>23</v>
      </c>
      <c r="Q20881" t="s">
        <v>24</v>
      </c>
    </row>
    <row r="20882" spans="1:17" x14ac:dyDescent="0.2">
      <c r="A20882" s="2">
        <v>43454</v>
      </c>
      <c r="B20882" t="s">
        <v>177</v>
      </c>
      <c r="C20882" t="s">
        <v>569</v>
      </c>
      <c r="D20882" t="s">
        <v>115</v>
      </c>
      <c r="E20882" t="s">
        <v>115</v>
      </c>
      <c r="F20882">
        <v>109</v>
      </c>
      <c r="G20882">
        <v>91</v>
      </c>
      <c r="H20882">
        <v>1196</v>
      </c>
      <c r="I20882">
        <v>1264</v>
      </c>
      <c r="J20882">
        <v>0</v>
      </c>
      <c r="K20882">
        <v>1</v>
      </c>
      <c r="L20882" t="s">
        <v>28</v>
      </c>
      <c r="M20882" t="s">
        <v>165</v>
      </c>
      <c r="N20882" t="s">
        <v>166</v>
      </c>
      <c r="O20882" t="s">
        <v>122</v>
      </c>
      <c r="P20882" t="s">
        <v>23</v>
      </c>
      <c r="Q20882" t="s">
        <v>41</v>
      </c>
    </row>
    <row r="20883" spans="1:17" x14ac:dyDescent="0.2">
      <c r="A20883" s="2">
        <v>43457</v>
      </c>
      <c r="B20883" t="s">
        <v>166</v>
      </c>
      <c r="C20883" t="s">
        <v>177</v>
      </c>
      <c r="D20883" t="s">
        <v>115</v>
      </c>
      <c r="E20883" t="s">
        <v>115</v>
      </c>
      <c r="F20883">
        <v>93</v>
      </c>
      <c r="G20883">
        <v>109</v>
      </c>
      <c r="H20883">
        <v>1258</v>
      </c>
      <c r="I20883">
        <v>1196</v>
      </c>
      <c r="J20883">
        <v>2</v>
      </c>
      <c r="K20883">
        <v>0</v>
      </c>
      <c r="L20883" t="s">
        <v>28</v>
      </c>
      <c r="M20883" t="s">
        <v>165</v>
      </c>
      <c r="N20883" t="s">
        <v>166</v>
      </c>
      <c r="O20883" t="s">
        <v>22</v>
      </c>
      <c r="P20883" t="s">
        <v>23</v>
      </c>
      <c r="Q20883" t="s">
        <v>24</v>
      </c>
    </row>
    <row r="20884" spans="1:17" x14ac:dyDescent="0.2">
      <c r="A20884" s="2">
        <v>43458</v>
      </c>
      <c r="B20884" t="s">
        <v>164</v>
      </c>
      <c r="C20884" t="s">
        <v>182</v>
      </c>
      <c r="D20884" t="s">
        <v>115</v>
      </c>
      <c r="E20884" t="s">
        <v>115</v>
      </c>
      <c r="F20884">
        <v>88</v>
      </c>
      <c r="G20884">
        <v>76</v>
      </c>
      <c r="H20884">
        <v>1271</v>
      </c>
      <c r="I20884">
        <v>1317</v>
      </c>
      <c r="J20884">
        <v>2</v>
      </c>
      <c r="K20884">
        <v>1</v>
      </c>
      <c r="L20884" t="s">
        <v>28</v>
      </c>
      <c r="M20884" t="s">
        <v>165</v>
      </c>
      <c r="N20884" t="s">
        <v>166</v>
      </c>
      <c r="O20884" t="s">
        <v>122</v>
      </c>
      <c r="P20884" t="s">
        <v>23</v>
      </c>
      <c r="Q20884" t="s">
        <v>24</v>
      </c>
    </row>
    <row r="20885" spans="1:17" x14ac:dyDescent="0.2">
      <c r="A20885" s="2">
        <v>43458</v>
      </c>
      <c r="B20885" t="s">
        <v>913</v>
      </c>
      <c r="C20885" t="s">
        <v>167</v>
      </c>
      <c r="D20885" t="s">
        <v>115</v>
      </c>
      <c r="E20885" t="s">
        <v>115</v>
      </c>
      <c r="F20885">
        <v>99</v>
      </c>
      <c r="G20885">
        <v>29</v>
      </c>
      <c r="H20885">
        <v>1236</v>
      </c>
      <c r="I20885">
        <v>1481</v>
      </c>
      <c r="J20885">
        <v>1</v>
      </c>
      <c r="K20885">
        <v>1</v>
      </c>
      <c r="L20885" t="s">
        <v>28</v>
      </c>
      <c r="M20885" t="s">
        <v>165</v>
      </c>
      <c r="N20885" t="s">
        <v>166</v>
      </c>
      <c r="O20885" t="s">
        <v>122</v>
      </c>
      <c r="P20885" t="s">
        <v>23</v>
      </c>
      <c r="Q20885" t="s">
        <v>30</v>
      </c>
    </row>
    <row r="20886" spans="1:17" x14ac:dyDescent="0.2">
      <c r="A20886" s="2">
        <v>43459</v>
      </c>
      <c r="B20886" t="s">
        <v>1073</v>
      </c>
      <c r="C20886" t="s">
        <v>583</v>
      </c>
      <c r="D20886" t="s">
        <v>115</v>
      </c>
      <c r="E20886" t="s">
        <v>115</v>
      </c>
      <c r="F20886">
        <v>147</v>
      </c>
      <c r="G20886">
        <v>127</v>
      </c>
      <c r="H20886">
        <v>1068</v>
      </c>
      <c r="I20886">
        <v>1120</v>
      </c>
      <c r="J20886">
        <v>0</v>
      </c>
      <c r="K20886">
        <v>2</v>
      </c>
      <c r="L20886" t="s">
        <v>28</v>
      </c>
      <c r="M20886" t="s">
        <v>767</v>
      </c>
      <c r="N20886" t="s">
        <v>180</v>
      </c>
      <c r="O20886" t="s">
        <v>122</v>
      </c>
      <c r="P20886" t="s">
        <v>23</v>
      </c>
      <c r="Q20886" t="s">
        <v>41</v>
      </c>
    </row>
    <row r="20887" spans="1:17" x14ac:dyDescent="0.2">
      <c r="A20887" s="2">
        <v>43459</v>
      </c>
      <c r="B20887" t="s">
        <v>166</v>
      </c>
      <c r="C20887" t="s">
        <v>569</v>
      </c>
      <c r="D20887" t="s">
        <v>115</v>
      </c>
      <c r="E20887" t="s">
        <v>115</v>
      </c>
      <c r="F20887">
        <v>93</v>
      </c>
      <c r="G20887">
        <v>91</v>
      </c>
      <c r="H20887">
        <v>1258</v>
      </c>
      <c r="I20887">
        <v>1264</v>
      </c>
      <c r="J20887">
        <v>1</v>
      </c>
      <c r="K20887">
        <v>0</v>
      </c>
      <c r="L20887" t="s">
        <v>28</v>
      </c>
      <c r="M20887" t="s">
        <v>165</v>
      </c>
      <c r="N20887" t="s">
        <v>166</v>
      </c>
      <c r="O20887" t="s">
        <v>22</v>
      </c>
      <c r="P20887" t="s">
        <v>23</v>
      </c>
      <c r="Q20887" t="s">
        <v>24</v>
      </c>
    </row>
    <row r="20888" spans="1:17" x14ac:dyDescent="0.2">
      <c r="A20888" s="2">
        <v>43459</v>
      </c>
      <c r="B20888" t="s">
        <v>425</v>
      </c>
      <c r="C20888" t="s">
        <v>163</v>
      </c>
      <c r="D20888" t="s">
        <v>115</v>
      </c>
      <c r="E20888" t="s">
        <v>115</v>
      </c>
      <c r="F20888">
        <v>100</v>
      </c>
      <c r="G20888">
        <v>109</v>
      </c>
      <c r="H20888">
        <v>1229</v>
      </c>
      <c r="I20888">
        <v>1196</v>
      </c>
      <c r="J20888">
        <v>1</v>
      </c>
      <c r="K20888">
        <v>1</v>
      </c>
      <c r="L20888" t="s">
        <v>28</v>
      </c>
      <c r="M20888" t="s">
        <v>811</v>
      </c>
      <c r="N20888" t="s">
        <v>425</v>
      </c>
      <c r="O20888" t="s">
        <v>22</v>
      </c>
      <c r="P20888" t="s">
        <v>23</v>
      </c>
      <c r="Q20888" t="s">
        <v>30</v>
      </c>
    </row>
    <row r="20889" spans="1:17" x14ac:dyDescent="0.2">
      <c r="A20889" s="2">
        <v>43461</v>
      </c>
      <c r="B20889" t="s">
        <v>402</v>
      </c>
      <c r="C20889" t="s">
        <v>464</v>
      </c>
      <c r="D20889" t="s">
        <v>115</v>
      </c>
      <c r="E20889" t="s">
        <v>115</v>
      </c>
      <c r="F20889">
        <v>113</v>
      </c>
      <c r="G20889">
        <v>81</v>
      </c>
      <c r="H20889">
        <v>1178</v>
      </c>
      <c r="I20889">
        <v>1296</v>
      </c>
      <c r="J20889">
        <v>1</v>
      </c>
      <c r="K20889">
        <v>0</v>
      </c>
      <c r="L20889" t="s">
        <v>28</v>
      </c>
      <c r="M20889" t="s">
        <v>1765</v>
      </c>
      <c r="N20889" t="s">
        <v>402</v>
      </c>
      <c r="O20889" t="s">
        <v>22</v>
      </c>
      <c r="P20889" t="s">
        <v>23</v>
      </c>
      <c r="Q20889" t="s">
        <v>24</v>
      </c>
    </row>
    <row r="20890" spans="1:17" x14ac:dyDescent="0.2">
      <c r="A20890" s="2">
        <v>43461</v>
      </c>
      <c r="B20890" t="s">
        <v>388</v>
      </c>
      <c r="C20890" t="s">
        <v>239</v>
      </c>
      <c r="D20890" t="s">
        <v>115</v>
      </c>
      <c r="E20890" t="s">
        <v>115</v>
      </c>
      <c r="F20890">
        <v>97</v>
      </c>
      <c r="G20890">
        <v>82</v>
      </c>
      <c r="H20890">
        <v>1240</v>
      </c>
      <c r="I20890">
        <v>1295</v>
      </c>
      <c r="J20890">
        <v>0</v>
      </c>
      <c r="K20890">
        <v>0</v>
      </c>
      <c r="L20890" t="s">
        <v>28</v>
      </c>
      <c r="M20890" t="s">
        <v>300</v>
      </c>
      <c r="N20890" t="s">
        <v>176</v>
      </c>
      <c r="O20890" t="s">
        <v>122</v>
      </c>
      <c r="P20890" t="s">
        <v>23</v>
      </c>
      <c r="Q20890" t="s">
        <v>30</v>
      </c>
    </row>
    <row r="20891" spans="1:17" x14ac:dyDescent="0.2">
      <c r="A20891" s="2">
        <v>43461</v>
      </c>
      <c r="B20891" t="s">
        <v>166</v>
      </c>
      <c r="C20891" t="s">
        <v>150</v>
      </c>
      <c r="D20891" t="s">
        <v>115</v>
      </c>
      <c r="E20891" t="s">
        <v>36</v>
      </c>
      <c r="F20891">
        <v>93</v>
      </c>
      <c r="G20891">
        <v>67</v>
      </c>
      <c r="H20891">
        <v>1258</v>
      </c>
      <c r="I20891">
        <v>1347</v>
      </c>
      <c r="J20891">
        <v>0</v>
      </c>
      <c r="K20891">
        <v>1</v>
      </c>
      <c r="L20891" t="s">
        <v>28</v>
      </c>
      <c r="M20891" t="s">
        <v>165</v>
      </c>
      <c r="N20891" t="s">
        <v>166</v>
      </c>
      <c r="O20891" t="s">
        <v>22</v>
      </c>
      <c r="P20891" t="s">
        <v>23</v>
      </c>
      <c r="Q20891" t="s">
        <v>41</v>
      </c>
    </row>
    <row r="20892" spans="1:17" x14ac:dyDescent="0.2">
      <c r="A20892" s="2">
        <v>43462</v>
      </c>
      <c r="B20892" t="s">
        <v>182</v>
      </c>
      <c r="C20892" t="s">
        <v>177</v>
      </c>
      <c r="D20892" t="s">
        <v>115</v>
      </c>
      <c r="E20892" t="s">
        <v>115</v>
      </c>
      <c r="F20892">
        <v>76</v>
      </c>
      <c r="G20892">
        <v>109</v>
      </c>
      <c r="H20892">
        <v>1317</v>
      </c>
      <c r="I20892">
        <v>1196</v>
      </c>
      <c r="J20892">
        <v>1</v>
      </c>
      <c r="K20892">
        <v>1</v>
      </c>
      <c r="L20892" t="s">
        <v>28</v>
      </c>
      <c r="M20892" t="s">
        <v>165</v>
      </c>
      <c r="N20892" t="s">
        <v>166</v>
      </c>
      <c r="O20892" t="s">
        <v>122</v>
      </c>
      <c r="P20892" t="s">
        <v>23</v>
      </c>
      <c r="Q20892" t="s">
        <v>30</v>
      </c>
    </row>
    <row r="20893" spans="1:17" x14ac:dyDescent="0.2">
      <c r="A20893" s="2">
        <v>43462</v>
      </c>
      <c r="B20893" t="s">
        <v>164</v>
      </c>
      <c r="C20893" t="s">
        <v>913</v>
      </c>
      <c r="D20893" t="s">
        <v>115</v>
      </c>
      <c r="E20893" t="s">
        <v>115</v>
      </c>
      <c r="F20893">
        <v>88</v>
      </c>
      <c r="G20893">
        <v>99</v>
      </c>
      <c r="H20893">
        <v>1271</v>
      </c>
      <c r="I20893">
        <v>1236</v>
      </c>
      <c r="J20893">
        <v>1</v>
      </c>
      <c r="K20893">
        <v>0</v>
      </c>
      <c r="L20893" t="s">
        <v>28</v>
      </c>
      <c r="M20893" t="s">
        <v>165</v>
      </c>
      <c r="N20893" t="s">
        <v>166</v>
      </c>
      <c r="O20893" t="s">
        <v>122</v>
      </c>
      <c r="P20893" t="s">
        <v>23</v>
      </c>
      <c r="Q20893" t="s">
        <v>24</v>
      </c>
    </row>
    <row r="20894" spans="1:17" x14ac:dyDescent="0.2">
      <c r="A20894" s="2">
        <v>43462</v>
      </c>
      <c r="B20894" t="s">
        <v>176</v>
      </c>
      <c r="C20894" t="s">
        <v>301</v>
      </c>
      <c r="D20894" t="s">
        <v>115</v>
      </c>
      <c r="E20894" t="s">
        <v>115</v>
      </c>
      <c r="F20894">
        <v>79</v>
      </c>
      <c r="G20894">
        <v>158</v>
      </c>
      <c r="H20894">
        <v>1309</v>
      </c>
      <c r="I20894">
        <v>1018</v>
      </c>
      <c r="J20894">
        <v>0</v>
      </c>
      <c r="K20894">
        <v>2</v>
      </c>
      <c r="L20894" t="s">
        <v>28</v>
      </c>
      <c r="M20894" t="s">
        <v>246</v>
      </c>
      <c r="N20894" t="s">
        <v>176</v>
      </c>
      <c r="O20894" t="s">
        <v>22</v>
      </c>
      <c r="P20894" t="s">
        <v>23</v>
      </c>
      <c r="Q20894" t="s">
        <v>41</v>
      </c>
    </row>
    <row r="20895" spans="1:17" x14ac:dyDescent="0.2">
      <c r="A20895" s="2">
        <v>43463</v>
      </c>
      <c r="B20895" t="s">
        <v>402</v>
      </c>
      <c r="C20895" t="s">
        <v>163</v>
      </c>
      <c r="D20895" t="s">
        <v>115</v>
      </c>
      <c r="E20895" t="s">
        <v>115</v>
      </c>
      <c r="F20895">
        <v>113</v>
      </c>
      <c r="G20895">
        <v>109</v>
      </c>
      <c r="H20895">
        <v>1178</v>
      </c>
      <c r="I20895">
        <v>1196</v>
      </c>
      <c r="J20895">
        <v>4</v>
      </c>
      <c r="K20895">
        <v>0</v>
      </c>
      <c r="L20895" t="s">
        <v>28</v>
      </c>
      <c r="M20895" t="s">
        <v>1551</v>
      </c>
      <c r="N20895" t="s">
        <v>402</v>
      </c>
      <c r="O20895" t="s">
        <v>22</v>
      </c>
      <c r="P20895" t="s">
        <v>23</v>
      </c>
      <c r="Q20895" t="s">
        <v>24</v>
      </c>
    </row>
    <row r="20896" spans="1:17" x14ac:dyDescent="0.2">
      <c r="A20896" s="2">
        <v>43464</v>
      </c>
      <c r="B20896" t="s">
        <v>55</v>
      </c>
      <c r="C20896" t="s">
        <v>239</v>
      </c>
      <c r="D20896" t="s">
        <v>57</v>
      </c>
      <c r="E20896" t="s">
        <v>115</v>
      </c>
      <c r="F20896">
        <v>41</v>
      </c>
      <c r="G20896">
        <v>82</v>
      </c>
      <c r="H20896">
        <v>1436</v>
      </c>
      <c r="I20896">
        <v>1295</v>
      </c>
      <c r="J20896">
        <v>5</v>
      </c>
      <c r="K20896">
        <v>0</v>
      </c>
      <c r="L20896" t="s">
        <v>28</v>
      </c>
      <c r="M20896" t="s">
        <v>246</v>
      </c>
      <c r="N20896" t="s">
        <v>176</v>
      </c>
      <c r="O20896" t="s">
        <v>122</v>
      </c>
      <c r="P20896" t="s">
        <v>23</v>
      </c>
      <c r="Q20896" t="s">
        <v>24</v>
      </c>
    </row>
    <row r="20897" spans="1:17" x14ac:dyDescent="0.2">
      <c r="A20897" s="2">
        <v>43464</v>
      </c>
      <c r="B20897" t="s">
        <v>389</v>
      </c>
      <c r="C20897" t="s">
        <v>469</v>
      </c>
      <c r="D20897" t="s">
        <v>115</v>
      </c>
      <c r="E20897" t="s">
        <v>115</v>
      </c>
      <c r="F20897">
        <v>135</v>
      </c>
      <c r="G20897">
        <v>74</v>
      </c>
      <c r="H20897">
        <v>1106</v>
      </c>
      <c r="I20897">
        <v>1322</v>
      </c>
      <c r="J20897">
        <v>0</v>
      </c>
      <c r="K20897">
        <v>1</v>
      </c>
      <c r="L20897" t="s">
        <v>28</v>
      </c>
      <c r="M20897" t="s">
        <v>300</v>
      </c>
      <c r="N20897" t="s">
        <v>176</v>
      </c>
      <c r="O20897" t="s">
        <v>122</v>
      </c>
      <c r="P20897" t="s">
        <v>23</v>
      </c>
      <c r="Q20897" t="s">
        <v>41</v>
      </c>
    </row>
    <row r="20898" spans="1:17" x14ac:dyDescent="0.2">
      <c r="A20898" s="2">
        <v>43465</v>
      </c>
      <c r="B20898" t="s">
        <v>133</v>
      </c>
      <c r="C20898" t="s">
        <v>113</v>
      </c>
      <c r="D20898" t="s">
        <v>115</v>
      </c>
      <c r="E20898" t="s">
        <v>115</v>
      </c>
      <c r="F20898">
        <v>53</v>
      </c>
      <c r="G20898">
        <v>69</v>
      </c>
      <c r="H20898">
        <v>1405</v>
      </c>
      <c r="I20898">
        <v>1335</v>
      </c>
      <c r="J20898">
        <v>0</v>
      </c>
      <c r="K20898">
        <v>0</v>
      </c>
      <c r="L20898" t="s">
        <v>28</v>
      </c>
      <c r="M20898" t="s">
        <v>300</v>
      </c>
      <c r="N20898" t="s">
        <v>176</v>
      </c>
      <c r="O20898" t="s">
        <v>122</v>
      </c>
      <c r="P20898" t="s">
        <v>23</v>
      </c>
      <c r="Q20898" t="s">
        <v>30</v>
      </c>
    </row>
    <row r="20899" spans="1:17" x14ac:dyDescent="0.2">
      <c r="A20899" s="2">
        <v>43465</v>
      </c>
      <c r="B20899" t="s">
        <v>569</v>
      </c>
      <c r="C20899" t="s">
        <v>913</v>
      </c>
      <c r="D20899" t="s">
        <v>115</v>
      </c>
      <c r="E20899" t="s">
        <v>115</v>
      </c>
      <c r="F20899">
        <v>91</v>
      </c>
      <c r="G20899">
        <v>99</v>
      </c>
      <c r="H20899">
        <v>1264</v>
      </c>
      <c r="I20899">
        <v>1236</v>
      </c>
      <c r="J20899">
        <v>2</v>
      </c>
      <c r="K20899">
        <v>1</v>
      </c>
      <c r="L20899" t="s">
        <v>28</v>
      </c>
      <c r="M20899" t="s">
        <v>165</v>
      </c>
      <c r="N20899" t="s">
        <v>166</v>
      </c>
      <c r="O20899" t="s">
        <v>122</v>
      </c>
      <c r="P20899" t="s">
        <v>23</v>
      </c>
      <c r="Q20899" t="s">
        <v>24</v>
      </c>
    </row>
    <row r="20900" spans="1:17" x14ac:dyDescent="0.2">
      <c r="A20900" s="2">
        <v>43465</v>
      </c>
      <c r="B20900" t="s">
        <v>572</v>
      </c>
      <c r="C20900" t="s">
        <v>425</v>
      </c>
      <c r="D20900" t="s">
        <v>115</v>
      </c>
      <c r="E20900" t="s">
        <v>115</v>
      </c>
      <c r="F20900">
        <v>116</v>
      </c>
      <c r="G20900">
        <v>100</v>
      </c>
      <c r="H20900">
        <v>1171</v>
      </c>
      <c r="I20900">
        <v>1229</v>
      </c>
      <c r="J20900">
        <v>2</v>
      </c>
      <c r="K20900">
        <v>4</v>
      </c>
      <c r="L20900" t="s">
        <v>28</v>
      </c>
      <c r="M20900" t="s">
        <v>165</v>
      </c>
      <c r="N20900" t="s">
        <v>166</v>
      </c>
      <c r="O20900" t="s">
        <v>122</v>
      </c>
      <c r="P20900" t="s">
        <v>23</v>
      </c>
      <c r="Q20900" t="s">
        <v>41</v>
      </c>
    </row>
    <row r="20901" spans="1:17" x14ac:dyDescent="0.2">
      <c r="A20901" s="2">
        <v>43465</v>
      </c>
      <c r="B20901" t="s">
        <v>166</v>
      </c>
      <c r="C20901" t="s">
        <v>167</v>
      </c>
      <c r="D20901" t="s">
        <v>115</v>
      </c>
      <c r="E20901" t="s">
        <v>115</v>
      </c>
      <c r="F20901">
        <v>93</v>
      </c>
      <c r="G20901">
        <v>29</v>
      </c>
      <c r="H20901">
        <v>1258</v>
      </c>
      <c r="I20901">
        <v>1481</v>
      </c>
      <c r="J20901">
        <v>1</v>
      </c>
      <c r="K20901">
        <v>2</v>
      </c>
      <c r="L20901" t="s">
        <v>28</v>
      </c>
      <c r="M20901" t="s">
        <v>165</v>
      </c>
      <c r="N20901" t="s">
        <v>166</v>
      </c>
      <c r="O20901" t="s">
        <v>22</v>
      </c>
      <c r="P20901" t="s">
        <v>23</v>
      </c>
      <c r="Q20901" t="s">
        <v>41</v>
      </c>
    </row>
    <row r="20902" spans="1:17" x14ac:dyDescent="0.2">
      <c r="A20902" s="2">
        <v>43467</v>
      </c>
      <c r="B20902" t="s">
        <v>239</v>
      </c>
      <c r="C20902" t="s">
        <v>114</v>
      </c>
      <c r="D20902" t="s">
        <v>115</v>
      </c>
      <c r="E20902" t="s">
        <v>115</v>
      </c>
      <c r="F20902">
        <v>82</v>
      </c>
      <c r="G20902">
        <v>118</v>
      </c>
      <c r="H20902">
        <v>1295</v>
      </c>
      <c r="I20902">
        <v>1160</v>
      </c>
      <c r="J20902">
        <v>2</v>
      </c>
      <c r="K20902">
        <v>0</v>
      </c>
      <c r="L20902" t="s">
        <v>28</v>
      </c>
      <c r="M20902" t="s">
        <v>300</v>
      </c>
      <c r="N20902" t="s">
        <v>176</v>
      </c>
      <c r="O20902" t="s">
        <v>122</v>
      </c>
      <c r="P20902" t="s">
        <v>23</v>
      </c>
      <c r="Q20902" t="s">
        <v>24</v>
      </c>
    </row>
    <row r="20903" spans="1:17" x14ac:dyDescent="0.2">
      <c r="A20903" s="2">
        <v>43470</v>
      </c>
      <c r="B20903" t="s">
        <v>176</v>
      </c>
      <c r="C20903" t="s">
        <v>402</v>
      </c>
      <c r="D20903" t="s">
        <v>115</v>
      </c>
      <c r="E20903" t="s">
        <v>115</v>
      </c>
      <c r="F20903">
        <v>79</v>
      </c>
      <c r="G20903">
        <v>113</v>
      </c>
      <c r="H20903">
        <v>1309</v>
      </c>
      <c r="I20903">
        <v>1178</v>
      </c>
      <c r="J20903">
        <v>1</v>
      </c>
      <c r="K20903">
        <v>1</v>
      </c>
      <c r="L20903" t="s">
        <v>678</v>
      </c>
      <c r="M20903" t="s">
        <v>300</v>
      </c>
      <c r="N20903" t="s">
        <v>176</v>
      </c>
      <c r="O20903" t="s">
        <v>22</v>
      </c>
      <c r="P20903" t="s">
        <v>23</v>
      </c>
      <c r="Q20903" t="s">
        <v>30</v>
      </c>
    </row>
    <row r="20904" spans="1:17" x14ac:dyDescent="0.2">
      <c r="A20904" s="2">
        <v>43471</v>
      </c>
      <c r="B20904" t="s">
        <v>114</v>
      </c>
      <c r="C20904" t="s">
        <v>388</v>
      </c>
      <c r="D20904" t="s">
        <v>115</v>
      </c>
      <c r="E20904" t="s">
        <v>115</v>
      </c>
      <c r="F20904">
        <v>118</v>
      </c>
      <c r="G20904">
        <v>97</v>
      </c>
      <c r="H20904">
        <v>1160</v>
      </c>
      <c r="I20904">
        <v>1240</v>
      </c>
      <c r="J20904">
        <v>1</v>
      </c>
      <c r="K20904">
        <v>4</v>
      </c>
      <c r="L20904" t="s">
        <v>678</v>
      </c>
      <c r="M20904" t="s">
        <v>300</v>
      </c>
      <c r="N20904" t="s">
        <v>176</v>
      </c>
      <c r="O20904" t="s">
        <v>122</v>
      </c>
      <c r="P20904" t="s">
        <v>23</v>
      </c>
      <c r="Q20904" t="s">
        <v>41</v>
      </c>
    </row>
    <row r="20905" spans="1:17" x14ac:dyDescent="0.2">
      <c r="A20905" s="2">
        <v>43471</v>
      </c>
      <c r="B20905" t="s">
        <v>55</v>
      </c>
      <c r="C20905" t="s">
        <v>177</v>
      </c>
      <c r="D20905" t="s">
        <v>57</v>
      </c>
      <c r="E20905" t="s">
        <v>115</v>
      </c>
      <c r="F20905">
        <v>41</v>
      </c>
      <c r="G20905">
        <v>109</v>
      </c>
      <c r="H20905">
        <v>1436</v>
      </c>
      <c r="I20905">
        <v>1196</v>
      </c>
      <c r="J20905">
        <v>0</v>
      </c>
      <c r="K20905">
        <v>1</v>
      </c>
      <c r="L20905" t="s">
        <v>678</v>
      </c>
      <c r="M20905" t="s">
        <v>178</v>
      </c>
      <c r="N20905" t="s">
        <v>176</v>
      </c>
      <c r="O20905" t="s">
        <v>122</v>
      </c>
      <c r="P20905" t="s">
        <v>23</v>
      </c>
      <c r="Q20905" t="s">
        <v>41</v>
      </c>
    </row>
    <row r="20906" spans="1:17" x14ac:dyDescent="0.2">
      <c r="A20906" s="2">
        <v>43471</v>
      </c>
      <c r="B20906" t="s">
        <v>469</v>
      </c>
      <c r="C20906" t="s">
        <v>913</v>
      </c>
      <c r="D20906" t="s">
        <v>115</v>
      </c>
      <c r="E20906" t="s">
        <v>115</v>
      </c>
      <c r="F20906">
        <v>74</v>
      </c>
      <c r="G20906">
        <v>99</v>
      </c>
      <c r="H20906">
        <v>1322</v>
      </c>
      <c r="I20906">
        <v>1236</v>
      </c>
      <c r="J20906">
        <v>0</v>
      </c>
      <c r="K20906">
        <v>0</v>
      </c>
      <c r="L20906" t="s">
        <v>678</v>
      </c>
      <c r="M20906" t="s">
        <v>243</v>
      </c>
      <c r="N20906" t="s">
        <v>176</v>
      </c>
      <c r="O20906" t="s">
        <v>122</v>
      </c>
      <c r="P20906" t="s">
        <v>23</v>
      </c>
      <c r="Q20906" t="s">
        <v>30</v>
      </c>
    </row>
    <row r="20907" spans="1:17" x14ac:dyDescent="0.2">
      <c r="A20907" s="2">
        <v>43472</v>
      </c>
      <c r="B20907" t="s">
        <v>182</v>
      </c>
      <c r="C20907" t="s">
        <v>569</v>
      </c>
      <c r="D20907" t="s">
        <v>115</v>
      </c>
      <c r="E20907" t="s">
        <v>115</v>
      </c>
      <c r="F20907">
        <v>76</v>
      </c>
      <c r="G20907">
        <v>91</v>
      </c>
      <c r="H20907">
        <v>1317</v>
      </c>
      <c r="I20907">
        <v>1264</v>
      </c>
      <c r="J20907">
        <v>2</v>
      </c>
      <c r="K20907">
        <v>1</v>
      </c>
      <c r="L20907" t="s">
        <v>678</v>
      </c>
      <c r="M20907" t="s">
        <v>178</v>
      </c>
      <c r="N20907" t="s">
        <v>176</v>
      </c>
      <c r="O20907" t="s">
        <v>122</v>
      </c>
      <c r="P20907" t="s">
        <v>23</v>
      </c>
      <c r="Q20907" t="s">
        <v>24</v>
      </c>
    </row>
    <row r="20908" spans="1:17" x14ac:dyDescent="0.2">
      <c r="A20908" s="2">
        <v>43472</v>
      </c>
      <c r="B20908" t="s">
        <v>133</v>
      </c>
      <c r="C20908" t="s">
        <v>572</v>
      </c>
      <c r="D20908" t="s">
        <v>115</v>
      </c>
      <c r="E20908" t="s">
        <v>115</v>
      </c>
      <c r="F20908">
        <v>53</v>
      </c>
      <c r="G20908">
        <v>116</v>
      </c>
      <c r="H20908">
        <v>1405</v>
      </c>
      <c r="I20908">
        <v>1171</v>
      </c>
      <c r="J20908">
        <v>1</v>
      </c>
      <c r="K20908">
        <v>0</v>
      </c>
      <c r="L20908" t="s">
        <v>678</v>
      </c>
      <c r="M20908" t="s">
        <v>246</v>
      </c>
      <c r="N20908" t="s">
        <v>176</v>
      </c>
      <c r="O20908" t="s">
        <v>122</v>
      </c>
      <c r="P20908" t="s">
        <v>23</v>
      </c>
      <c r="Q20908" t="s">
        <v>24</v>
      </c>
    </row>
    <row r="20909" spans="1:17" x14ac:dyDescent="0.2">
      <c r="A20909" s="2">
        <v>43472</v>
      </c>
      <c r="B20909" t="s">
        <v>167</v>
      </c>
      <c r="C20909" t="s">
        <v>389</v>
      </c>
      <c r="D20909" t="s">
        <v>115</v>
      </c>
      <c r="E20909" t="s">
        <v>115</v>
      </c>
      <c r="F20909">
        <v>29</v>
      </c>
      <c r="G20909">
        <v>135</v>
      </c>
      <c r="H20909">
        <v>1481</v>
      </c>
      <c r="I20909">
        <v>1106</v>
      </c>
      <c r="J20909">
        <v>5</v>
      </c>
      <c r="K20909">
        <v>0</v>
      </c>
      <c r="L20909" t="s">
        <v>678</v>
      </c>
      <c r="M20909" t="s">
        <v>300</v>
      </c>
      <c r="N20909" t="s">
        <v>176</v>
      </c>
      <c r="O20909" t="s">
        <v>122</v>
      </c>
      <c r="P20909" t="s">
        <v>23</v>
      </c>
      <c r="Q20909" t="s">
        <v>24</v>
      </c>
    </row>
    <row r="20910" spans="1:17" x14ac:dyDescent="0.2">
      <c r="A20910" s="2">
        <v>43473</v>
      </c>
      <c r="B20910" t="s">
        <v>70</v>
      </c>
      <c r="C20910" t="s">
        <v>52</v>
      </c>
      <c r="D20910" t="s">
        <v>50</v>
      </c>
      <c r="E20910" t="s">
        <v>50</v>
      </c>
      <c r="F20910">
        <v>58</v>
      </c>
      <c r="G20910">
        <v>14</v>
      </c>
      <c r="H20910">
        <v>1378</v>
      </c>
      <c r="I20910">
        <v>1560</v>
      </c>
      <c r="J20910">
        <v>1</v>
      </c>
      <c r="K20910">
        <v>0</v>
      </c>
      <c r="L20910" t="s">
        <v>28</v>
      </c>
      <c r="M20910" t="s">
        <v>165</v>
      </c>
      <c r="N20910" t="s">
        <v>166</v>
      </c>
      <c r="O20910" t="s">
        <v>122</v>
      </c>
      <c r="P20910" t="s">
        <v>23</v>
      </c>
      <c r="Q20910" t="s">
        <v>24</v>
      </c>
    </row>
    <row r="20911" spans="1:17" x14ac:dyDescent="0.2">
      <c r="A20911" s="2">
        <v>43473</v>
      </c>
      <c r="B20911" t="s">
        <v>164</v>
      </c>
      <c r="C20911" t="s">
        <v>425</v>
      </c>
      <c r="D20911" t="s">
        <v>115</v>
      </c>
      <c r="E20911" t="s">
        <v>115</v>
      </c>
      <c r="F20911">
        <v>88</v>
      </c>
      <c r="G20911">
        <v>100</v>
      </c>
      <c r="H20911">
        <v>1271</v>
      </c>
      <c r="I20911">
        <v>1229</v>
      </c>
      <c r="J20911">
        <v>3</v>
      </c>
      <c r="K20911">
        <v>2</v>
      </c>
      <c r="L20911" t="s">
        <v>678</v>
      </c>
      <c r="M20911" t="s">
        <v>300</v>
      </c>
      <c r="N20911" t="s">
        <v>176</v>
      </c>
      <c r="O20911" t="s">
        <v>122</v>
      </c>
      <c r="P20911" t="s">
        <v>23</v>
      </c>
      <c r="Q20911" t="s">
        <v>24</v>
      </c>
    </row>
    <row r="20912" spans="1:17" x14ac:dyDescent="0.2">
      <c r="A20912" s="2">
        <v>43473</v>
      </c>
      <c r="B20912" t="s">
        <v>113</v>
      </c>
      <c r="C20912" t="s">
        <v>163</v>
      </c>
      <c r="D20912" t="s">
        <v>115</v>
      </c>
      <c r="E20912" t="s">
        <v>115</v>
      </c>
      <c r="F20912">
        <v>69</v>
      </c>
      <c r="G20912">
        <v>109</v>
      </c>
      <c r="H20912">
        <v>1335</v>
      </c>
      <c r="I20912">
        <v>1196</v>
      </c>
      <c r="J20912">
        <v>4</v>
      </c>
      <c r="K20912">
        <v>0</v>
      </c>
      <c r="L20912" t="s">
        <v>678</v>
      </c>
      <c r="M20912" t="s">
        <v>246</v>
      </c>
      <c r="N20912" t="s">
        <v>176</v>
      </c>
      <c r="O20912" t="s">
        <v>122</v>
      </c>
      <c r="P20912" t="s">
        <v>23</v>
      </c>
      <c r="Q20912" t="s">
        <v>24</v>
      </c>
    </row>
    <row r="20913" spans="1:17" x14ac:dyDescent="0.2">
      <c r="A20913" s="2">
        <v>43474</v>
      </c>
      <c r="B20913" t="s">
        <v>166</v>
      </c>
      <c r="C20913" t="s">
        <v>464</v>
      </c>
      <c r="D20913" t="s">
        <v>115</v>
      </c>
      <c r="E20913" t="s">
        <v>115</v>
      </c>
      <c r="F20913">
        <v>93</v>
      </c>
      <c r="G20913">
        <v>81</v>
      </c>
      <c r="H20913">
        <v>1258</v>
      </c>
      <c r="I20913">
        <v>1296</v>
      </c>
      <c r="J20913">
        <v>2</v>
      </c>
      <c r="K20913">
        <v>0</v>
      </c>
      <c r="L20913" t="s">
        <v>678</v>
      </c>
      <c r="M20913" t="s">
        <v>178</v>
      </c>
      <c r="N20913" t="s">
        <v>176</v>
      </c>
      <c r="O20913" t="s">
        <v>122</v>
      </c>
      <c r="P20913" t="s">
        <v>23</v>
      </c>
      <c r="Q20913" t="s">
        <v>24</v>
      </c>
    </row>
    <row r="20914" spans="1:17" x14ac:dyDescent="0.2">
      <c r="A20914" s="2">
        <v>43474</v>
      </c>
      <c r="B20914" t="s">
        <v>143</v>
      </c>
      <c r="C20914" t="s">
        <v>583</v>
      </c>
      <c r="D20914" t="s">
        <v>115</v>
      </c>
      <c r="E20914" t="s">
        <v>115</v>
      </c>
      <c r="F20914">
        <v>50</v>
      </c>
      <c r="G20914">
        <v>127</v>
      </c>
      <c r="H20914">
        <v>1414</v>
      </c>
      <c r="I20914">
        <v>1120</v>
      </c>
      <c r="J20914">
        <v>3</v>
      </c>
      <c r="K20914">
        <v>2</v>
      </c>
      <c r="L20914" t="s">
        <v>678</v>
      </c>
      <c r="M20914" t="s">
        <v>300</v>
      </c>
      <c r="N20914" t="s">
        <v>176</v>
      </c>
      <c r="O20914" t="s">
        <v>122</v>
      </c>
      <c r="P20914" t="s">
        <v>23</v>
      </c>
      <c r="Q20914" t="s">
        <v>24</v>
      </c>
    </row>
    <row r="20915" spans="1:17" x14ac:dyDescent="0.2">
      <c r="A20915" s="2">
        <v>43474</v>
      </c>
      <c r="B20915" t="s">
        <v>449</v>
      </c>
      <c r="C20915" t="s">
        <v>239</v>
      </c>
      <c r="D20915" t="s">
        <v>115</v>
      </c>
      <c r="E20915" t="s">
        <v>115</v>
      </c>
      <c r="F20915">
        <v>95</v>
      </c>
      <c r="G20915">
        <v>82</v>
      </c>
      <c r="H20915">
        <v>1251</v>
      </c>
      <c r="I20915">
        <v>1295</v>
      </c>
      <c r="J20915">
        <v>2</v>
      </c>
      <c r="K20915">
        <v>1</v>
      </c>
      <c r="L20915" t="s">
        <v>678</v>
      </c>
      <c r="M20915" t="s">
        <v>243</v>
      </c>
      <c r="N20915" t="s">
        <v>176</v>
      </c>
      <c r="O20915" t="s">
        <v>122</v>
      </c>
      <c r="P20915" t="s">
        <v>23</v>
      </c>
      <c r="Q20915" t="s">
        <v>24</v>
      </c>
    </row>
    <row r="20916" spans="1:17" x14ac:dyDescent="0.2">
      <c r="A20916" s="2">
        <v>43475</v>
      </c>
      <c r="B20916" t="s">
        <v>402</v>
      </c>
      <c r="C20916" t="s">
        <v>114</v>
      </c>
      <c r="D20916" t="s">
        <v>115</v>
      </c>
      <c r="E20916" t="s">
        <v>115</v>
      </c>
      <c r="F20916">
        <v>113</v>
      </c>
      <c r="G20916">
        <v>118</v>
      </c>
      <c r="H20916">
        <v>1178</v>
      </c>
      <c r="I20916">
        <v>1160</v>
      </c>
      <c r="J20916">
        <v>0</v>
      </c>
      <c r="K20916">
        <v>1</v>
      </c>
      <c r="L20916" t="s">
        <v>678</v>
      </c>
      <c r="M20916" t="s">
        <v>246</v>
      </c>
      <c r="N20916" t="s">
        <v>176</v>
      </c>
      <c r="O20916" t="s">
        <v>122</v>
      </c>
      <c r="P20916" t="s">
        <v>23</v>
      </c>
      <c r="Q20916" t="s">
        <v>41</v>
      </c>
    </row>
    <row r="20917" spans="1:17" x14ac:dyDescent="0.2">
      <c r="A20917" s="2">
        <v>43475</v>
      </c>
      <c r="B20917" t="s">
        <v>177</v>
      </c>
      <c r="C20917" t="s">
        <v>469</v>
      </c>
      <c r="D20917" t="s">
        <v>115</v>
      </c>
      <c r="E20917" t="s">
        <v>115</v>
      </c>
      <c r="F20917">
        <v>109</v>
      </c>
      <c r="G20917">
        <v>74</v>
      </c>
      <c r="H20917">
        <v>1196</v>
      </c>
      <c r="I20917">
        <v>1322</v>
      </c>
      <c r="J20917">
        <v>2</v>
      </c>
      <c r="K20917">
        <v>0</v>
      </c>
      <c r="L20917" t="s">
        <v>678</v>
      </c>
      <c r="M20917" t="s">
        <v>178</v>
      </c>
      <c r="N20917" t="s">
        <v>176</v>
      </c>
      <c r="O20917" t="s">
        <v>122</v>
      </c>
      <c r="P20917" t="s">
        <v>23</v>
      </c>
      <c r="Q20917" t="s">
        <v>24</v>
      </c>
    </row>
    <row r="20918" spans="1:17" x14ac:dyDescent="0.2">
      <c r="A20918" s="2">
        <v>43475</v>
      </c>
      <c r="B20918" t="s">
        <v>176</v>
      </c>
      <c r="C20918" t="s">
        <v>388</v>
      </c>
      <c r="D20918" t="s">
        <v>115</v>
      </c>
      <c r="E20918" t="s">
        <v>115</v>
      </c>
      <c r="F20918">
        <v>79</v>
      </c>
      <c r="G20918">
        <v>97</v>
      </c>
      <c r="H20918">
        <v>1309</v>
      </c>
      <c r="I20918">
        <v>1240</v>
      </c>
      <c r="J20918">
        <v>2</v>
      </c>
      <c r="K20918">
        <v>0</v>
      </c>
      <c r="L20918" t="s">
        <v>678</v>
      </c>
      <c r="M20918" t="s">
        <v>300</v>
      </c>
      <c r="N20918" t="s">
        <v>176</v>
      </c>
      <c r="O20918" t="s">
        <v>22</v>
      </c>
      <c r="P20918" t="s">
        <v>23</v>
      </c>
      <c r="Q20918" t="s">
        <v>24</v>
      </c>
    </row>
    <row r="20919" spans="1:17" x14ac:dyDescent="0.2">
      <c r="A20919" s="2">
        <v>43476</v>
      </c>
      <c r="B20919" t="s">
        <v>81</v>
      </c>
      <c r="C20919" t="s">
        <v>70</v>
      </c>
      <c r="D20919" t="s">
        <v>50</v>
      </c>
      <c r="E20919" t="s">
        <v>50</v>
      </c>
      <c r="F20919">
        <v>96</v>
      </c>
      <c r="G20919">
        <v>58</v>
      </c>
      <c r="H20919">
        <v>1242</v>
      </c>
      <c r="I20919">
        <v>1378</v>
      </c>
      <c r="J20919">
        <v>2</v>
      </c>
      <c r="K20919">
        <v>1</v>
      </c>
      <c r="L20919" t="s">
        <v>28</v>
      </c>
      <c r="M20919" t="s">
        <v>165</v>
      </c>
      <c r="N20919" t="s">
        <v>166</v>
      </c>
      <c r="O20919" t="s">
        <v>122</v>
      </c>
      <c r="P20919" t="s">
        <v>23</v>
      </c>
      <c r="Q20919" t="s">
        <v>24</v>
      </c>
    </row>
    <row r="20920" spans="1:17" x14ac:dyDescent="0.2">
      <c r="A20920" s="2">
        <v>43476</v>
      </c>
      <c r="B20920" t="s">
        <v>76</v>
      </c>
      <c r="C20920" t="s">
        <v>52</v>
      </c>
      <c r="D20920" t="s">
        <v>50</v>
      </c>
      <c r="E20920" t="s">
        <v>50</v>
      </c>
      <c r="F20920">
        <v>37</v>
      </c>
      <c r="G20920">
        <v>14</v>
      </c>
      <c r="H20920">
        <v>1452</v>
      </c>
      <c r="I20920">
        <v>1560</v>
      </c>
      <c r="J20920">
        <v>2</v>
      </c>
      <c r="K20920">
        <v>2</v>
      </c>
      <c r="L20920" t="s">
        <v>28</v>
      </c>
      <c r="M20920" t="s">
        <v>165</v>
      </c>
      <c r="N20920" t="s">
        <v>166</v>
      </c>
      <c r="O20920" t="s">
        <v>122</v>
      </c>
      <c r="P20920" t="s">
        <v>23</v>
      </c>
      <c r="Q20920" t="s">
        <v>30</v>
      </c>
    </row>
    <row r="20921" spans="1:17" x14ac:dyDescent="0.2">
      <c r="A20921" s="2">
        <v>43476</v>
      </c>
      <c r="B20921" t="s">
        <v>913</v>
      </c>
      <c r="C20921" t="s">
        <v>55</v>
      </c>
      <c r="D20921" t="s">
        <v>115</v>
      </c>
      <c r="E20921" t="s">
        <v>57</v>
      </c>
      <c r="F20921">
        <v>99</v>
      </c>
      <c r="G20921">
        <v>41</v>
      </c>
      <c r="H20921">
        <v>1236</v>
      </c>
      <c r="I20921">
        <v>1436</v>
      </c>
      <c r="J20921">
        <v>0</v>
      </c>
      <c r="K20921">
        <v>3</v>
      </c>
      <c r="L20921" t="s">
        <v>678</v>
      </c>
      <c r="M20921" t="s">
        <v>246</v>
      </c>
      <c r="N20921" t="s">
        <v>176</v>
      </c>
      <c r="O20921" t="s">
        <v>122</v>
      </c>
      <c r="P20921" t="s">
        <v>23</v>
      </c>
      <c r="Q20921" t="s">
        <v>41</v>
      </c>
    </row>
    <row r="20922" spans="1:17" x14ac:dyDescent="0.2">
      <c r="A20922" s="2">
        <v>43476</v>
      </c>
      <c r="B20922" t="s">
        <v>572</v>
      </c>
      <c r="C20922" t="s">
        <v>182</v>
      </c>
      <c r="D20922" t="s">
        <v>115</v>
      </c>
      <c r="E20922" t="s">
        <v>115</v>
      </c>
      <c r="F20922">
        <v>116</v>
      </c>
      <c r="G20922">
        <v>76</v>
      </c>
      <c r="H20922">
        <v>1171</v>
      </c>
      <c r="I20922">
        <v>1317</v>
      </c>
      <c r="J20922">
        <v>0</v>
      </c>
      <c r="K20922">
        <v>3</v>
      </c>
      <c r="L20922" t="s">
        <v>678</v>
      </c>
      <c r="M20922" t="s">
        <v>300</v>
      </c>
      <c r="N20922" t="s">
        <v>176</v>
      </c>
      <c r="O20922" t="s">
        <v>122</v>
      </c>
      <c r="P20922" t="s">
        <v>23</v>
      </c>
      <c r="Q20922" t="s">
        <v>41</v>
      </c>
    </row>
    <row r="20923" spans="1:17" x14ac:dyDescent="0.2">
      <c r="A20923" s="2">
        <v>43476</v>
      </c>
      <c r="B20923" t="s">
        <v>569</v>
      </c>
      <c r="C20923" t="s">
        <v>133</v>
      </c>
      <c r="D20923" t="s">
        <v>115</v>
      </c>
      <c r="E20923" t="s">
        <v>115</v>
      </c>
      <c r="F20923">
        <v>91</v>
      </c>
      <c r="G20923">
        <v>53</v>
      </c>
      <c r="H20923">
        <v>1264</v>
      </c>
      <c r="I20923">
        <v>1405</v>
      </c>
      <c r="J20923">
        <v>0</v>
      </c>
      <c r="K20923">
        <v>1</v>
      </c>
      <c r="L20923" t="s">
        <v>678</v>
      </c>
      <c r="M20923" t="s">
        <v>178</v>
      </c>
      <c r="N20923" t="s">
        <v>176</v>
      </c>
      <c r="O20923" t="s">
        <v>122</v>
      </c>
      <c r="P20923" t="s">
        <v>23</v>
      </c>
      <c r="Q20923" t="s">
        <v>41</v>
      </c>
    </row>
    <row r="20924" spans="1:17" x14ac:dyDescent="0.2">
      <c r="A20924" s="2">
        <v>43477</v>
      </c>
      <c r="B20924" t="s">
        <v>425</v>
      </c>
      <c r="C20924" t="s">
        <v>167</v>
      </c>
      <c r="D20924" t="s">
        <v>115</v>
      </c>
      <c r="E20924" t="s">
        <v>115</v>
      </c>
      <c r="F20924">
        <v>100</v>
      </c>
      <c r="G20924">
        <v>29</v>
      </c>
      <c r="H20924">
        <v>1229</v>
      </c>
      <c r="I20924">
        <v>1481</v>
      </c>
      <c r="J20924">
        <v>0</v>
      </c>
      <c r="K20924">
        <v>2</v>
      </c>
      <c r="L20924" t="s">
        <v>678</v>
      </c>
      <c r="M20924" t="s">
        <v>300</v>
      </c>
      <c r="N20924" t="s">
        <v>176</v>
      </c>
      <c r="O20924" t="s">
        <v>122</v>
      </c>
      <c r="P20924" t="s">
        <v>23</v>
      </c>
      <c r="Q20924" t="s">
        <v>41</v>
      </c>
    </row>
    <row r="20925" spans="1:17" x14ac:dyDescent="0.2">
      <c r="A20925" s="2">
        <v>43477</v>
      </c>
      <c r="B20925" t="s">
        <v>389</v>
      </c>
      <c r="C20925" t="s">
        <v>164</v>
      </c>
      <c r="D20925" t="s">
        <v>115</v>
      </c>
      <c r="E20925" t="s">
        <v>115</v>
      </c>
      <c r="F20925">
        <v>135</v>
      </c>
      <c r="G20925">
        <v>88</v>
      </c>
      <c r="H20925">
        <v>1106</v>
      </c>
      <c r="I20925">
        <v>1271</v>
      </c>
      <c r="J20925">
        <v>0</v>
      </c>
      <c r="K20925">
        <v>3</v>
      </c>
      <c r="L20925" t="s">
        <v>678</v>
      </c>
      <c r="M20925" t="s">
        <v>243</v>
      </c>
      <c r="N20925" t="s">
        <v>176</v>
      </c>
      <c r="O20925" t="s">
        <v>122</v>
      </c>
      <c r="P20925" t="s">
        <v>23</v>
      </c>
      <c r="Q20925" t="s">
        <v>41</v>
      </c>
    </row>
    <row r="20926" spans="1:17" x14ac:dyDescent="0.2">
      <c r="A20926" s="2">
        <v>43477</v>
      </c>
      <c r="B20926" t="s">
        <v>464</v>
      </c>
      <c r="C20926" t="s">
        <v>113</v>
      </c>
      <c r="D20926" t="s">
        <v>115</v>
      </c>
      <c r="E20926" t="s">
        <v>115</v>
      </c>
      <c r="F20926">
        <v>81</v>
      </c>
      <c r="G20926">
        <v>69</v>
      </c>
      <c r="H20926">
        <v>1296</v>
      </c>
      <c r="I20926">
        <v>1335</v>
      </c>
      <c r="J20926">
        <v>0</v>
      </c>
      <c r="K20926">
        <v>2</v>
      </c>
      <c r="L20926" t="s">
        <v>678</v>
      </c>
      <c r="M20926" t="s">
        <v>246</v>
      </c>
      <c r="N20926" t="s">
        <v>176</v>
      </c>
      <c r="O20926" t="s">
        <v>122</v>
      </c>
      <c r="P20926" t="s">
        <v>23</v>
      </c>
      <c r="Q20926" t="s">
        <v>41</v>
      </c>
    </row>
    <row r="20927" spans="1:17" x14ac:dyDescent="0.2">
      <c r="A20927" s="2">
        <v>43478</v>
      </c>
      <c r="B20927" t="s">
        <v>163</v>
      </c>
      <c r="C20927" t="s">
        <v>166</v>
      </c>
      <c r="D20927" t="s">
        <v>115</v>
      </c>
      <c r="E20927" t="s">
        <v>115</v>
      </c>
      <c r="F20927">
        <v>109</v>
      </c>
      <c r="G20927">
        <v>93</v>
      </c>
      <c r="H20927">
        <v>1196</v>
      </c>
      <c r="I20927">
        <v>1258</v>
      </c>
      <c r="J20927">
        <v>0</v>
      </c>
      <c r="K20927">
        <v>6</v>
      </c>
      <c r="L20927" t="s">
        <v>678</v>
      </c>
      <c r="M20927" t="s">
        <v>178</v>
      </c>
      <c r="N20927" t="s">
        <v>176</v>
      </c>
      <c r="O20927" t="s">
        <v>122</v>
      </c>
      <c r="P20927" t="s">
        <v>23</v>
      </c>
      <c r="Q20927" t="s">
        <v>41</v>
      </c>
    </row>
    <row r="20928" spans="1:17" x14ac:dyDescent="0.2">
      <c r="A20928" s="2">
        <v>43478</v>
      </c>
      <c r="B20928" t="s">
        <v>239</v>
      </c>
      <c r="C20928" t="s">
        <v>143</v>
      </c>
      <c r="D20928" t="s">
        <v>115</v>
      </c>
      <c r="E20928" t="s">
        <v>115</v>
      </c>
      <c r="F20928">
        <v>82</v>
      </c>
      <c r="G20928">
        <v>50</v>
      </c>
      <c r="H20928">
        <v>1295</v>
      </c>
      <c r="I20928">
        <v>1414</v>
      </c>
      <c r="J20928">
        <v>0</v>
      </c>
      <c r="K20928">
        <v>1</v>
      </c>
      <c r="L20928" t="s">
        <v>678</v>
      </c>
      <c r="M20928" t="s">
        <v>300</v>
      </c>
      <c r="N20928" t="s">
        <v>176</v>
      </c>
      <c r="O20928" t="s">
        <v>122</v>
      </c>
      <c r="P20928" t="s">
        <v>23</v>
      </c>
      <c r="Q20928" t="s">
        <v>41</v>
      </c>
    </row>
    <row r="20929" spans="1:17" x14ac:dyDescent="0.2">
      <c r="A20929" s="2">
        <v>43478</v>
      </c>
      <c r="B20929" t="s">
        <v>583</v>
      </c>
      <c r="C20929" t="s">
        <v>449</v>
      </c>
      <c r="D20929" t="s">
        <v>115</v>
      </c>
      <c r="E20929" t="s">
        <v>115</v>
      </c>
      <c r="F20929">
        <v>127</v>
      </c>
      <c r="G20929">
        <v>95</v>
      </c>
      <c r="H20929">
        <v>1120</v>
      </c>
      <c r="I20929">
        <v>1251</v>
      </c>
      <c r="J20929">
        <v>0</v>
      </c>
      <c r="K20929">
        <v>4</v>
      </c>
      <c r="L20929" t="s">
        <v>678</v>
      </c>
      <c r="M20929" t="s">
        <v>246</v>
      </c>
      <c r="N20929" t="s">
        <v>176</v>
      </c>
      <c r="O20929" t="s">
        <v>122</v>
      </c>
      <c r="P20929" t="s">
        <v>23</v>
      </c>
      <c r="Q20929" t="s">
        <v>41</v>
      </c>
    </row>
    <row r="20930" spans="1:17" x14ac:dyDescent="0.2">
      <c r="A20930" s="2">
        <v>43479</v>
      </c>
      <c r="B20930" t="s">
        <v>388</v>
      </c>
      <c r="C20930" t="s">
        <v>402</v>
      </c>
      <c r="D20930" t="s">
        <v>115</v>
      </c>
      <c r="E20930" t="s">
        <v>115</v>
      </c>
      <c r="F20930">
        <v>97</v>
      </c>
      <c r="G20930">
        <v>113</v>
      </c>
      <c r="H20930">
        <v>1240</v>
      </c>
      <c r="I20930">
        <v>1178</v>
      </c>
      <c r="J20930">
        <v>0</v>
      </c>
      <c r="K20930">
        <v>1</v>
      </c>
      <c r="L20930" t="s">
        <v>678</v>
      </c>
      <c r="M20930" t="s">
        <v>243</v>
      </c>
      <c r="N20930" t="s">
        <v>176</v>
      </c>
      <c r="O20930" t="s">
        <v>122</v>
      </c>
      <c r="P20930" t="s">
        <v>23</v>
      </c>
      <c r="Q20930" t="s">
        <v>41</v>
      </c>
    </row>
    <row r="20931" spans="1:17" x14ac:dyDescent="0.2">
      <c r="A20931" s="2">
        <v>43479</v>
      </c>
      <c r="B20931" t="s">
        <v>176</v>
      </c>
      <c r="C20931" t="s">
        <v>114</v>
      </c>
      <c r="D20931" t="s">
        <v>115</v>
      </c>
      <c r="E20931" t="s">
        <v>115</v>
      </c>
      <c r="F20931">
        <v>79</v>
      </c>
      <c r="G20931">
        <v>118</v>
      </c>
      <c r="H20931">
        <v>1309</v>
      </c>
      <c r="I20931">
        <v>1160</v>
      </c>
      <c r="J20931">
        <v>1</v>
      </c>
      <c r="K20931">
        <v>1</v>
      </c>
      <c r="L20931" t="s">
        <v>678</v>
      </c>
      <c r="M20931" t="s">
        <v>178</v>
      </c>
      <c r="N20931" t="s">
        <v>176</v>
      </c>
      <c r="O20931" t="s">
        <v>22</v>
      </c>
      <c r="P20931" t="s">
        <v>23</v>
      </c>
      <c r="Q20931" t="s">
        <v>30</v>
      </c>
    </row>
    <row r="20932" spans="1:17" x14ac:dyDescent="0.2">
      <c r="A20932" s="2">
        <v>43480</v>
      </c>
      <c r="B20932" t="s">
        <v>81</v>
      </c>
      <c r="C20932" t="s">
        <v>76</v>
      </c>
      <c r="D20932" t="s">
        <v>50</v>
      </c>
      <c r="E20932" t="s">
        <v>50</v>
      </c>
      <c r="F20932">
        <v>96</v>
      </c>
      <c r="G20932">
        <v>37</v>
      </c>
      <c r="H20932">
        <v>1242</v>
      </c>
      <c r="I20932">
        <v>1452</v>
      </c>
      <c r="J20932">
        <v>0</v>
      </c>
      <c r="K20932">
        <v>0</v>
      </c>
      <c r="L20932" t="s">
        <v>28</v>
      </c>
      <c r="M20932" t="s">
        <v>165</v>
      </c>
      <c r="N20932" t="s">
        <v>166</v>
      </c>
      <c r="O20932" t="s">
        <v>122</v>
      </c>
      <c r="P20932" t="s">
        <v>23</v>
      </c>
      <c r="Q20932" t="s">
        <v>30</v>
      </c>
    </row>
    <row r="20933" spans="1:17" x14ac:dyDescent="0.2">
      <c r="A20933" s="2">
        <v>43480</v>
      </c>
      <c r="B20933" t="s">
        <v>55</v>
      </c>
      <c r="C20933" t="s">
        <v>469</v>
      </c>
      <c r="D20933" t="s">
        <v>57</v>
      </c>
      <c r="E20933" t="s">
        <v>115</v>
      </c>
      <c r="F20933">
        <v>41</v>
      </c>
      <c r="G20933">
        <v>74</v>
      </c>
      <c r="H20933">
        <v>1436</v>
      </c>
      <c r="I20933">
        <v>1322</v>
      </c>
      <c r="J20933">
        <v>3</v>
      </c>
      <c r="K20933">
        <v>2</v>
      </c>
      <c r="L20933" t="s">
        <v>678</v>
      </c>
      <c r="M20933" t="s">
        <v>178</v>
      </c>
      <c r="N20933" t="s">
        <v>176</v>
      </c>
      <c r="O20933" t="s">
        <v>122</v>
      </c>
      <c r="P20933" t="s">
        <v>23</v>
      </c>
      <c r="Q20933" t="s">
        <v>24</v>
      </c>
    </row>
    <row r="20934" spans="1:17" x14ac:dyDescent="0.2">
      <c r="A20934" s="2">
        <v>43480</v>
      </c>
      <c r="B20934" t="s">
        <v>913</v>
      </c>
      <c r="C20934" t="s">
        <v>177</v>
      </c>
      <c r="D20934" t="s">
        <v>115</v>
      </c>
      <c r="E20934" t="s">
        <v>115</v>
      </c>
      <c r="F20934">
        <v>99</v>
      </c>
      <c r="G20934">
        <v>109</v>
      </c>
      <c r="H20934">
        <v>1236</v>
      </c>
      <c r="I20934">
        <v>1196</v>
      </c>
      <c r="J20934">
        <v>0</v>
      </c>
      <c r="K20934">
        <v>0</v>
      </c>
      <c r="L20934" t="s">
        <v>678</v>
      </c>
      <c r="M20934" t="s">
        <v>300</v>
      </c>
      <c r="N20934" t="s">
        <v>176</v>
      </c>
      <c r="O20934" t="s">
        <v>122</v>
      </c>
      <c r="P20934" t="s">
        <v>23</v>
      </c>
      <c r="Q20934" t="s">
        <v>30</v>
      </c>
    </row>
    <row r="20935" spans="1:17" x14ac:dyDescent="0.2">
      <c r="A20935" s="2">
        <v>43481</v>
      </c>
      <c r="B20935" t="s">
        <v>133</v>
      </c>
      <c r="C20935" t="s">
        <v>182</v>
      </c>
      <c r="D20935" t="s">
        <v>115</v>
      </c>
      <c r="E20935" t="s">
        <v>115</v>
      </c>
      <c r="F20935">
        <v>53</v>
      </c>
      <c r="G20935">
        <v>76</v>
      </c>
      <c r="H20935">
        <v>1405</v>
      </c>
      <c r="I20935">
        <v>1317</v>
      </c>
      <c r="J20935">
        <v>2</v>
      </c>
      <c r="K20935">
        <v>0</v>
      </c>
      <c r="L20935" t="s">
        <v>678</v>
      </c>
      <c r="M20935" t="s">
        <v>300</v>
      </c>
      <c r="N20935" t="s">
        <v>176</v>
      </c>
      <c r="O20935" t="s">
        <v>122</v>
      </c>
      <c r="P20935" t="s">
        <v>23</v>
      </c>
      <c r="Q20935" t="s">
        <v>24</v>
      </c>
    </row>
    <row r="20936" spans="1:17" x14ac:dyDescent="0.2">
      <c r="A20936" s="2">
        <v>43481</v>
      </c>
      <c r="B20936" t="s">
        <v>569</v>
      </c>
      <c r="C20936" t="s">
        <v>572</v>
      </c>
      <c r="D20936" t="s">
        <v>115</v>
      </c>
      <c r="E20936" t="s">
        <v>115</v>
      </c>
      <c r="F20936">
        <v>91</v>
      </c>
      <c r="G20936">
        <v>116</v>
      </c>
      <c r="H20936">
        <v>1264</v>
      </c>
      <c r="I20936">
        <v>1171</v>
      </c>
      <c r="J20936">
        <v>3</v>
      </c>
      <c r="K20936">
        <v>1</v>
      </c>
      <c r="L20936" t="s">
        <v>678</v>
      </c>
      <c r="M20936" t="s">
        <v>246</v>
      </c>
      <c r="N20936" t="s">
        <v>176</v>
      </c>
      <c r="O20936" t="s">
        <v>122</v>
      </c>
      <c r="P20936" t="s">
        <v>23</v>
      </c>
      <c r="Q20936" t="s">
        <v>24</v>
      </c>
    </row>
    <row r="20937" spans="1:17" x14ac:dyDescent="0.2">
      <c r="A20937" s="2">
        <v>43481</v>
      </c>
      <c r="B20937" t="s">
        <v>167</v>
      </c>
      <c r="C20937" t="s">
        <v>164</v>
      </c>
      <c r="D20937" t="s">
        <v>115</v>
      </c>
      <c r="E20937" t="s">
        <v>115</v>
      </c>
      <c r="F20937">
        <v>29</v>
      </c>
      <c r="G20937">
        <v>88</v>
      </c>
      <c r="H20937">
        <v>1481</v>
      </c>
      <c r="I20937">
        <v>1271</v>
      </c>
      <c r="J20937">
        <v>0</v>
      </c>
      <c r="K20937">
        <v>0</v>
      </c>
      <c r="L20937" t="s">
        <v>678</v>
      </c>
      <c r="M20937" t="s">
        <v>246</v>
      </c>
      <c r="N20937" t="s">
        <v>176</v>
      </c>
      <c r="O20937" t="s">
        <v>122</v>
      </c>
      <c r="P20937" t="s">
        <v>23</v>
      </c>
      <c r="Q20937" t="s">
        <v>30</v>
      </c>
    </row>
    <row r="20938" spans="1:17" x14ac:dyDescent="0.2">
      <c r="A20938" s="2">
        <v>43481</v>
      </c>
      <c r="B20938" t="s">
        <v>425</v>
      </c>
      <c r="C20938" t="s">
        <v>389</v>
      </c>
      <c r="D20938" t="s">
        <v>115</v>
      </c>
      <c r="E20938" t="s">
        <v>115</v>
      </c>
      <c r="F20938">
        <v>100</v>
      </c>
      <c r="G20938">
        <v>135</v>
      </c>
      <c r="H20938">
        <v>1229</v>
      </c>
      <c r="I20938">
        <v>1106</v>
      </c>
      <c r="J20938">
        <v>2</v>
      </c>
      <c r="K20938">
        <v>0</v>
      </c>
      <c r="L20938" t="s">
        <v>678</v>
      </c>
      <c r="M20938" t="s">
        <v>178</v>
      </c>
      <c r="N20938" t="s">
        <v>176</v>
      </c>
      <c r="O20938" t="s">
        <v>122</v>
      </c>
      <c r="P20938" t="s">
        <v>23</v>
      </c>
      <c r="Q20938" t="s">
        <v>24</v>
      </c>
    </row>
    <row r="20939" spans="1:17" x14ac:dyDescent="0.2">
      <c r="A20939" s="2">
        <v>43482</v>
      </c>
      <c r="B20939" t="s">
        <v>464</v>
      </c>
      <c r="C20939" t="s">
        <v>163</v>
      </c>
      <c r="D20939" t="s">
        <v>115</v>
      </c>
      <c r="E20939" t="s">
        <v>115</v>
      </c>
      <c r="F20939">
        <v>81</v>
      </c>
      <c r="G20939">
        <v>109</v>
      </c>
      <c r="H20939">
        <v>1296</v>
      </c>
      <c r="I20939">
        <v>1196</v>
      </c>
      <c r="J20939">
        <v>4</v>
      </c>
      <c r="K20939">
        <v>1</v>
      </c>
      <c r="L20939" t="s">
        <v>678</v>
      </c>
      <c r="M20939" t="s">
        <v>243</v>
      </c>
      <c r="N20939" t="s">
        <v>176</v>
      </c>
      <c r="O20939" t="s">
        <v>122</v>
      </c>
      <c r="P20939" t="s">
        <v>23</v>
      </c>
      <c r="Q20939" t="s">
        <v>24</v>
      </c>
    </row>
    <row r="20940" spans="1:17" x14ac:dyDescent="0.2">
      <c r="A20940" s="2">
        <v>43482</v>
      </c>
      <c r="B20940" t="s">
        <v>113</v>
      </c>
      <c r="C20940" t="s">
        <v>166</v>
      </c>
      <c r="D20940" t="s">
        <v>115</v>
      </c>
      <c r="E20940" t="s">
        <v>115</v>
      </c>
      <c r="F20940">
        <v>69</v>
      </c>
      <c r="G20940">
        <v>93</v>
      </c>
      <c r="H20940">
        <v>1335</v>
      </c>
      <c r="I20940">
        <v>1258</v>
      </c>
      <c r="J20940">
        <v>0</v>
      </c>
      <c r="K20940">
        <v>2</v>
      </c>
      <c r="L20940" t="s">
        <v>678</v>
      </c>
      <c r="M20940" t="s">
        <v>300</v>
      </c>
      <c r="N20940" t="s">
        <v>176</v>
      </c>
      <c r="O20940" t="s">
        <v>122</v>
      </c>
      <c r="P20940" t="s">
        <v>23</v>
      </c>
      <c r="Q20940" t="s">
        <v>41</v>
      </c>
    </row>
    <row r="20941" spans="1:17" x14ac:dyDescent="0.2">
      <c r="A20941" s="2">
        <v>43482</v>
      </c>
      <c r="B20941" t="s">
        <v>143</v>
      </c>
      <c r="C20941" t="s">
        <v>449</v>
      </c>
      <c r="D20941" t="s">
        <v>115</v>
      </c>
      <c r="E20941" t="s">
        <v>115</v>
      </c>
      <c r="F20941">
        <v>50</v>
      </c>
      <c r="G20941">
        <v>95</v>
      </c>
      <c r="H20941">
        <v>1414</v>
      </c>
      <c r="I20941">
        <v>1251</v>
      </c>
      <c r="J20941">
        <v>2</v>
      </c>
      <c r="K20941">
        <v>1</v>
      </c>
      <c r="L20941" t="s">
        <v>678</v>
      </c>
      <c r="M20941" t="s">
        <v>178</v>
      </c>
      <c r="N20941" t="s">
        <v>176</v>
      </c>
      <c r="O20941" t="s">
        <v>122</v>
      </c>
      <c r="P20941" t="s">
        <v>23</v>
      </c>
      <c r="Q20941" t="s">
        <v>24</v>
      </c>
    </row>
    <row r="20942" spans="1:17" x14ac:dyDescent="0.2">
      <c r="A20942" s="2">
        <v>43482</v>
      </c>
      <c r="B20942" t="s">
        <v>239</v>
      </c>
      <c r="C20942" t="s">
        <v>583</v>
      </c>
      <c r="D20942" t="s">
        <v>115</v>
      </c>
      <c r="E20942" t="s">
        <v>115</v>
      </c>
      <c r="F20942">
        <v>82</v>
      </c>
      <c r="G20942">
        <v>127</v>
      </c>
      <c r="H20942">
        <v>1295</v>
      </c>
      <c r="I20942">
        <v>1120</v>
      </c>
      <c r="J20942">
        <v>3</v>
      </c>
      <c r="K20942">
        <v>1</v>
      </c>
      <c r="L20942" t="s">
        <v>678</v>
      </c>
      <c r="M20942" t="s">
        <v>300</v>
      </c>
      <c r="N20942" t="s">
        <v>176</v>
      </c>
      <c r="O20942" t="s">
        <v>122</v>
      </c>
      <c r="P20942" t="s">
        <v>23</v>
      </c>
      <c r="Q20942" t="s">
        <v>24</v>
      </c>
    </row>
    <row r="20943" spans="1:17" x14ac:dyDescent="0.2">
      <c r="A20943" s="2">
        <v>43485</v>
      </c>
      <c r="B20943" t="s">
        <v>167</v>
      </c>
      <c r="C20943" t="s">
        <v>239</v>
      </c>
      <c r="D20943" t="s">
        <v>115</v>
      </c>
      <c r="E20943" t="s">
        <v>115</v>
      </c>
      <c r="F20943">
        <v>29</v>
      </c>
      <c r="G20943">
        <v>82</v>
      </c>
      <c r="H20943">
        <v>1481</v>
      </c>
      <c r="I20943">
        <v>1295</v>
      </c>
      <c r="J20943">
        <v>2</v>
      </c>
      <c r="K20943">
        <v>0</v>
      </c>
      <c r="L20943" t="s">
        <v>678</v>
      </c>
      <c r="M20943" t="s">
        <v>300</v>
      </c>
      <c r="N20943" t="s">
        <v>176</v>
      </c>
      <c r="O20943" t="s">
        <v>122</v>
      </c>
      <c r="P20943" t="s">
        <v>23</v>
      </c>
      <c r="Q20943" t="s">
        <v>24</v>
      </c>
    </row>
    <row r="20944" spans="1:17" x14ac:dyDescent="0.2">
      <c r="A20944" s="2">
        <v>43485</v>
      </c>
      <c r="B20944" t="s">
        <v>177</v>
      </c>
      <c r="C20944" t="s">
        <v>425</v>
      </c>
      <c r="D20944" t="s">
        <v>115</v>
      </c>
      <c r="E20944" t="s">
        <v>115</v>
      </c>
      <c r="F20944">
        <v>109</v>
      </c>
      <c r="G20944">
        <v>100</v>
      </c>
      <c r="H20944">
        <v>1196</v>
      </c>
      <c r="I20944">
        <v>1229</v>
      </c>
      <c r="J20944">
        <v>1</v>
      </c>
      <c r="K20944">
        <v>1</v>
      </c>
      <c r="L20944" t="s">
        <v>678</v>
      </c>
      <c r="M20944" t="s">
        <v>246</v>
      </c>
      <c r="N20944" t="s">
        <v>176</v>
      </c>
      <c r="O20944" t="s">
        <v>122</v>
      </c>
      <c r="P20944" t="s">
        <v>59</v>
      </c>
      <c r="Q20944" t="s">
        <v>41</v>
      </c>
    </row>
    <row r="20945" spans="1:17" x14ac:dyDescent="0.2">
      <c r="A20945" s="2">
        <v>43485</v>
      </c>
      <c r="B20945" t="s">
        <v>114</v>
      </c>
      <c r="C20945" t="s">
        <v>182</v>
      </c>
      <c r="D20945" t="s">
        <v>115</v>
      </c>
      <c r="E20945" t="s">
        <v>115</v>
      </c>
      <c r="F20945">
        <v>118</v>
      </c>
      <c r="G20945">
        <v>76</v>
      </c>
      <c r="H20945">
        <v>1160</v>
      </c>
      <c r="I20945">
        <v>1317</v>
      </c>
      <c r="J20945">
        <v>1</v>
      </c>
      <c r="K20945">
        <v>2</v>
      </c>
      <c r="L20945" t="s">
        <v>678</v>
      </c>
      <c r="M20945" t="s">
        <v>178</v>
      </c>
      <c r="N20945" t="s">
        <v>176</v>
      </c>
      <c r="O20945" t="s">
        <v>122</v>
      </c>
      <c r="P20945" t="s">
        <v>23</v>
      </c>
      <c r="Q20945" t="s">
        <v>41</v>
      </c>
    </row>
    <row r="20946" spans="1:17" x14ac:dyDescent="0.2">
      <c r="A20946" s="2">
        <v>43486</v>
      </c>
      <c r="B20946" t="s">
        <v>55</v>
      </c>
      <c r="C20946" t="s">
        <v>449</v>
      </c>
      <c r="D20946" t="s">
        <v>57</v>
      </c>
      <c r="E20946" t="s">
        <v>115</v>
      </c>
      <c r="F20946">
        <v>41</v>
      </c>
      <c r="G20946">
        <v>95</v>
      </c>
      <c r="H20946">
        <v>1436</v>
      </c>
      <c r="I20946">
        <v>1251</v>
      </c>
      <c r="J20946">
        <v>0</v>
      </c>
      <c r="K20946">
        <v>0</v>
      </c>
      <c r="L20946" t="s">
        <v>678</v>
      </c>
      <c r="M20946" t="s">
        <v>178</v>
      </c>
      <c r="N20946" t="s">
        <v>176</v>
      </c>
      <c r="O20946" t="s">
        <v>122</v>
      </c>
      <c r="P20946" t="s">
        <v>59</v>
      </c>
      <c r="Q20946" t="s">
        <v>24</v>
      </c>
    </row>
    <row r="20947" spans="1:17" x14ac:dyDescent="0.2">
      <c r="A20947" s="2">
        <v>43486</v>
      </c>
      <c r="B20947" t="s">
        <v>143</v>
      </c>
      <c r="C20947" t="s">
        <v>113</v>
      </c>
      <c r="D20947" t="s">
        <v>115</v>
      </c>
      <c r="E20947" t="s">
        <v>115</v>
      </c>
      <c r="F20947">
        <v>50</v>
      </c>
      <c r="G20947">
        <v>69</v>
      </c>
      <c r="H20947">
        <v>1414</v>
      </c>
      <c r="I20947">
        <v>1335</v>
      </c>
      <c r="J20947">
        <v>1</v>
      </c>
      <c r="K20947">
        <v>0</v>
      </c>
      <c r="L20947" t="s">
        <v>678</v>
      </c>
      <c r="M20947" t="s">
        <v>243</v>
      </c>
      <c r="N20947" t="s">
        <v>176</v>
      </c>
      <c r="O20947" t="s">
        <v>122</v>
      </c>
      <c r="P20947" t="s">
        <v>23</v>
      </c>
      <c r="Q20947" t="s">
        <v>24</v>
      </c>
    </row>
    <row r="20948" spans="1:17" x14ac:dyDescent="0.2">
      <c r="A20948" s="2">
        <v>43486</v>
      </c>
      <c r="B20948" t="s">
        <v>176</v>
      </c>
      <c r="C20948" t="s">
        <v>569</v>
      </c>
      <c r="D20948" t="s">
        <v>115</v>
      </c>
      <c r="E20948" t="s">
        <v>115</v>
      </c>
      <c r="F20948">
        <v>79</v>
      </c>
      <c r="G20948">
        <v>91</v>
      </c>
      <c r="H20948">
        <v>1309</v>
      </c>
      <c r="I20948">
        <v>1264</v>
      </c>
      <c r="J20948">
        <v>3</v>
      </c>
      <c r="K20948">
        <v>2</v>
      </c>
      <c r="L20948" t="s">
        <v>678</v>
      </c>
      <c r="M20948" t="s">
        <v>300</v>
      </c>
      <c r="N20948" t="s">
        <v>176</v>
      </c>
      <c r="O20948" t="s">
        <v>22</v>
      </c>
      <c r="P20948" t="s">
        <v>23</v>
      </c>
      <c r="Q20948" t="s">
        <v>24</v>
      </c>
    </row>
    <row r="20949" spans="1:17" x14ac:dyDescent="0.2">
      <c r="A20949" s="2">
        <v>43487</v>
      </c>
      <c r="B20949" t="s">
        <v>133</v>
      </c>
      <c r="C20949" t="s">
        <v>402</v>
      </c>
      <c r="D20949" t="s">
        <v>115</v>
      </c>
      <c r="E20949" t="s">
        <v>115</v>
      </c>
      <c r="F20949">
        <v>53</v>
      </c>
      <c r="G20949">
        <v>113</v>
      </c>
      <c r="H20949">
        <v>1405</v>
      </c>
      <c r="I20949">
        <v>1178</v>
      </c>
      <c r="J20949">
        <v>2</v>
      </c>
      <c r="K20949">
        <v>1</v>
      </c>
      <c r="L20949" t="s">
        <v>678</v>
      </c>
      <c r="M20949" t="s">
        <v>246</v>
      </c>
      <c r="N20949" t="s">
        <v>176</v>
      </c>
      <c r="O20949" t="s">
        <v>122</v>
      </c>
      <c r="P20949" t="s">
        <v>23</v>
      </c>
      <c r="Q20949" t="s">
        <v>24</v>
      </c>
    </row>
    <row r="20950" spans="1:17" x14ac:dyDescent="0.2">
      <c r="A20950" s="2">
        <v>43487</v>
      </c>
      <c r="B20950" t="s">
        <v>166</v>
      </c>
      <c r="C20950" t="s">
        <v>164</v>
      </c>
      <c r="D20950" t="s">
        <v>115</v>
      </c>
      <c r="E20950" t="s">
        <v>115</v>
      </c>
      <c r="F20950">
        <v>93</v>
      </c>
      <c r="G20950">
        <v>88</v>
      </c>
      <c r="H20950">
        <v>1258</v>
      </c>
      <c r="I20950">
        <v>1271</v>
      </c>
      <c r="J20950">
        <v>1</v>
      </c>
      <c r="K20950">
        <v>0</v>
      </c>
      <c r="L20950" t="s">
        <v>678</v>
      </c>
      <c r="M20950" t="s">
        <v>300</v>
      </c>
      <c r="N20950" t="s">
        <v>176</v>
      </c>
      <c r="O20950" t="s">
        <v>122</v>
      </c>
      <c r="P20950" t="s">
        <v>23</v>
      </c>
      <c r="Q20950" t="s">
        <v>24</v>
      </c>
    </row>
    <row r="20951" spans="1:17" x14ac:dyDescent="0.2">
      <c r="A20951" s="2">
        <v>43489</v>
      </c>
      <c r="B20951" t="s">
        <v>182</v>
      </c>
      <c r="C20951" t="s">
        <v>167</v>
      </c>
      <c r="D20951" t="s">
        <v>115</v>
      </c>
      <c r="E20951" t="s">
        <v>115</v>
      </c>
      <c r="F20951">
        <v>76</v>
      </c>
      <c r="G20951">
        <v>29</v>
      </c>
      <c r="H20951">
        <v>1317</v>
      </c>
      <c r="I20951">
        <v>1481</v>
      </c>
      <c r="J20951">
        <v>0</v>
      </c>
      <c r="K20951">
        <v>3</v>
      </c>
      <c r="L20951" t="s">
        <v>678</v>
      </c>
      <c r="M20951" t="s">
        <v>300</v>
      </c>
      <c r="N20951" t="s">
        <v>176</v>
      </c>
      <c r="O20951" t="s">
        <v>122</v>
      </c>
      <c r="P20951" t="s">
        <v>23</v>
      </c>
      <c r="Q20951" t="s">
        <v>41</v>
      </c>
    </row>
    <row r="20952" spans="1:17" x14ac:dyDescent="0.2">
      <c r="A20952" s="2">
        <v>43489</v>
      </c>
      <c r="B20952" t="s">
        <v>425</v>
      </c>
      <c r="C20952" t="s">
        <v>143</v>
      </c>
      <c r="D20952" t="s">
        <v>115</v>
      </c>
      <c r="E20952" t="s">
        <v>115</v>
      </c>
      <c r="F20952">
        <v>100</v>
      </c>
      <c r="G20952">
        <v>50</v>
      </c>
      <c r="H20952">
        <v>1229</v>
      </c>
      <c r="I20952">
        <v>1414</v>
      </c>
      <c r="J20952">
        <v>0</v>
      </c>
      <c r="K20952">
        <v>1</v>
      </c>
      <c r="L20952" t="s">
        <v>678</v>
      </c>
      <c r="M20952" t="s">
        <v>246</v>
      </c>
      <c r="N20952" t="s">
        <v>176</v>
      </c>
      <c r="O20952" t="s">
        <v>122</v>
      </c>
      <c r="P20952" t="s">
        <v>23</v>
      </c>
      <c r="Q20952" t="s">
        <v>41</v>
      </c>
    </row>
    <row r="20953" spans="1:17" x14ac:dyDescent="0.2">
      <c r="A20953" s="2">
        <v>43490</v>
      </c>
      <c r="B20953" t="s">
        <v>133</v>
      </c>
      <c r="C20953" t="s">
        <v>166</v>
      </c>
      <c r="D20953" t="s">
        <v>115</v>
      </c>
      <c r="E20953" t="s">
        <v>115</v>
      </c>
      <c r="F20953">
        <v>53</v>
      </c>
      <c r="G20953">
        <v>93</v>
      </c>
      <c r="H20953">
        <v>1405</v>
      </c>
      <c r="I20953">
        <v>1258</v>
      </c>
      <c r="J20953">
        <v>0</v>
      </c>
      <c r="K20953">
        <v>1</v>
      </c>
      <c r="L20953" t="s">
        <v>678</v>
      </c>
      <c r="M20953" t="s">
        <v>300</v>
      </c>
      <c r="N20953" t="s">
        <v>176</v>
      </c>
      <c r="O20953" t="s">
        <v>122</v>
      </c>
      <c r="P20953" t="s">
        <v>23</v>
      </c>
      <c r="Q20953" t="s">
        <v>41</v>
      </c>
    </row>
    <row r="20954" spans="1:17" x14ac:dyDescent="0.2">
      <c r="A20954" s="2">
        <v>43490</v>
      </c>
      <c r="B20954" t="s">
        <v>176</v>
      </c>
      <c r="C20954" t="s">
        <v>55</v>
      </c>
      <c r="D20954" t="s">
        <v>115</v>
      </c>
      <c r="E20954" t="s">
        <v>57</v>
      </c>
      <c r="F20954">
        <v>79</v>
      </c>
      <c r="G20954">
        <v>41</v>
      </c>
      <c r="H20954">
        <v>1309</v>
      </c>
      <c r="I20954">
        <v>1436</v>
      </c>
      <c r="J20954">
        <v>1</v>
      </c>
      <c r="K20954">
        <v>0</v>
      </c>
      <c r="L20954" t="s">
        <v>678</v>
      </c>
      <c r="M20954" t="s">
        <v>178</v>
      </c>
      <c r="N20954" t="s">
        <v>176</v>
      </c>
      <c r="O20954" t="s">
        <v>22</v>
      </c>
      <c r="P20954" t="s">
        <v>23</v>
      </c>
      <c r="Q20954" t="s">
        <v>24</v>
      </c>
    </row>
    <row r="20955" spans="1:17" x14ac:dyDescent="0.2">
      <c r="A20955" s="2">
        <v>43492</v>
      </c>
      <c r="B20955" t="s">
        <v>77</v>
      </c>
      <c r="C20955" t="s">
        <v>531</v>
      </c>
      <c r="D20955" t="s">
        <v>27</v>
      </c>
      <c r="E20955" t="s">
        <v>27</v>
      </c>
      <c r="F20955">
        <v>25</v>
      </c>
      <c r="G20955">
        <v>71</v>
      </c>
      <c r="H20955">
        <v>1497</v>
      </c>
      <c r="I20955">
        <v>1326</v>
      </c>
      <c r="J20955">
        <v>3</v>
      </c>
      <c r="K20955">
        <v>0</v>
      </c>
      <c r="L20955" t="s">
        <v>28</v>
      </c>
      <c r="M20955" t="s">
        <v>1256</v>
      </c>
      <c r="N20955" t="s">
        <v>77</v>
      </c>
      <c r="O20955" t="s">
        <v>22</v>
      </c>
      <c r="P20955" t="s">
        <v>23</v>
      </c>
      <c r="Q20955" t="s">
        <v>24</v>
      </c>
    </row>
    <row r="20956" spans="1:17" x14ac:dyDescent="0.2">
      <c r="A20956" s="2">
        <v>43493</v>
      </c>
      <c r="B20956" t="s">
        <v>167</v>
      </c>
      <c r="C20956" t="s">
        <v>143</v>
      </c>
      <c r="D20956" t="s">
        <v>115</v>
      </c>
      <c r="E20956" t="s">
        <v>115</v>
      </c>
      <c r="F20956">
        <v>29</v>
      </c>
      <c r="G20956">
        <v>50</v>
      </c>
      <c r="H20956">
        <v>1481</v>
      </c>
      <c r="I20956">
        <v>1414</v>
      </c>
      <c r="J20956">
        <v>0</v>
      </c>
      <c r="K20956">
        <v>3</v>
      </c>
      <c r="L20956" t="s">
        <v>678</v>
      </c>
      <c r="M20956" t="s">
        <v>178</v>
      </c>
      <c r="N20956" t="s">
        <v>176</v>
      </c>
      <c r="O20956" t="s">
        <v>122</v>
      </c>
      <c r="P20956" t="s">
        <v>23</v>
      </c>
      <c r="Q20956" t="s">
        <v>41</v>
      </c>
    </row>
    <row r="20957" spans="1:17" x14ac:dyDescent="0.2">
      <c r="A20957" s="2">
        <v>43494</v>
      </c>
      <c r="B20957" t="s">
        <v>176</v>
      </c>
      <c r="C20957" t="s">
        <v>166</v>
      </c>
      <c r="D20957" t="s">
        <v>115</v>
      </c>
      <c r="E20957" t="s">
        <v>115</v>
      </c>
      <c r="F20957">
        <v>79</v>
      </c>
      <c r="G20957">
        <v>93</v>
      </c>
      <c r="H20957">
        <v>1309</v>
      </c>
      <c r="I20957">
        <v>1258</v>
      </c>
      <c r="J20957">
        <v>0</v>
      </c>
      <c r="K20957">
        <v>4</v>
      </c>
      <c r="L20957" t="s">
        <v>678</v>
      </c>
      <c r="M20957" t="s">
        <v>300</v>
      </c>
      <c r="N20957" t="s">
        <v>176</v>
      </c>
      <c r="O20957" t="s">
        <v>22</v>
      </c>
      <c r="P20957" t="s">
        <v>23</v>
      </c>
      <c r="Q20957" t="s">
        <v>41</v>
      </c>
    </row>
    <row r="20958" spans="1:17" x14ac:dyDescent="0.2">
      <c r="A20958" s="2">
        <v>43497</v>
      </c>
      <c r="B20958" t="s">
        <v>143</v>
      </c>
      <c r="C20958" t="s">
        <v>166</v>
      </c>
      <c r="D20958" t="s">
        <v>115</v>
      </c>
      <c r="E20958" t="s">
        <v>115</v>
      </c>
      <c r="F20958">
        <v>50</v>
      </c>
      <c r="G20958">
        <v>93</v>
      </c>
      <c r="H20958">
        <v>1414</v>
      </c>
      <c r="I20958">
        <v>1258</v>
      </c>
      <c r="J20958">
        <v>1</v>
      </c>
      <c r="K20958">
        <v>3</v>
      </c>
      <c r="L20958" t="s">
        <v>678</v>
      </c>
      <c r="M20958" t="s">
        <v>300</v>
      </c>
      <c r="N20958" t="s">
        <v>176</v>
      </c>
      <c r="O20958" t="s">
        <v>122</v>
      </c>
      <c r="P20958" t="s">
        <v>23</v>
      </c>
      <c r="Q20958" t="s">
        <v>41</v>
      </c>
    </row>
    <row r="20959" spans="1:17" x14ac:dyDescent="0.2">
      <c r="A20959" s="2">
        <v>43498</v>
      </c>
      <c r="B20959" t="s">
        <v>77</v>
      </c>
      <c r="C20959" t="s">
        <v>131</v>
      </c>
      <c r="D20959" t="s">
        <v>27</v>
      </c>
      <c r="E20959" t="s">
        <v>27</v>
      </c>
      <c r="F20959">
        <v>25</v>
      </c>
      <c r="G20959">
        <v>36</v>
      </c>
      <c r="H20959">
        <v>1497</v>
      </c>
      <c r="I20959">
        <v>1464</v>
      </c>
      <c r="J20959">
        <v>2</v>
      </c>
      <c r="K20959">
        <v>0</v>
      </c>
      <c r="L20959" t="s">
        <v>28</v>
      </c>
      <c r="M20959" t="s">
        <v>782</v>
      </c>
      <c r="N20959" t="s">
        <v>77</v>
      </c>
      <c r="O20959" t="s">
        <v>22</v>
      </c>
      <c r="P20959" t="s">
        <v>23</v>
      </c>
      <c r="Q20959" t="s">
        <v>24</v>
      </c>
    </row>
    <row r="20960" spans="1:17" x14ac:dyDescent="0.2">
      <c r="A20960" s="2">
        <v>43517</v>
      </c>
      <c r="B20960" t="s">
        <v>560</v>
      </c>
      <c r="C20960" t="s">
        <v>384</v>
      </c>
      <c r="D20960" t="s">
        <v>50</v>
      </c>
      <c r="E20960" t="s">
        <v>50</v>
      </c>
      <c r="F20960">
        <v>117</v>
      </c>
      <c r="G20960">
        <v>170</v>
      </c>
      <c r="H20960">
        <v>1159</v>
      </c>
      <c r="I20960">
        <v>979</v>
      </c>
      <c r="J20960">
        <v>1</v>
      </c>
      <c r="K20960">
        <v>0</v>
      </c>
      <c r="L20960" t="s">
        <v>28</v>
      </c>
      <c r="M20960" t="s">
        <v>1511</v>
      </c>
      <c r="N20960" t="s">
        <v>180</v>
      </c>
      <c r="O20960" t="s">
        <v>122</v>
      </c>
      <c r="P20960" t="s">
        <v>23</v>
      </c>
      <c r="Q20960" t="s">
        <v>24</v>
      </c>
    </row>
    <row r="20961" spans="1:17" x14ac:dyDescent="0.2">
      <c r="A20961" s="2">
        <v>43523</v>
      </c>
      <c r="B20961" t="s">
        <v>454</v>
      </c>
      <c r="C20961" t="s">
        <v>700</v>
      </c>
      <c r="D20961" t="s">
        <v>27</v>
      </c>
      <c r="E20961" t="s">
        <v>27</v>
      </c>
      <c r="F20961">
        <v>174</v>
      </c>
      <c r="G20961">
        <v>176</v>
      </c>
      <c r="H20961">
        <v>963</v>
      </c>
      <c r="I20961">
        <v>952</v>
      </c>
      <c r="J20961">
        <v>5</v>
      </c>
      <c r="K20961">
        <v>0</v>
      </c>
      <c r="L20961" t="s">
        <v>28</v>
      </c>
      <c r="M20961" t="s">
        <v>900</v>
      </c>
      <c r="N20961" t="s">
        <v>454</v>
      </c>
      <c r="O20961" t="s">
        <v>22</v>
      </c>
      <c r="P20961" t="s">
        <v>23</v>
      </c>
      <c r="Q20961" t="s">
        <v>24</v>
      </c>
    </row>
    <row r="20962" spans="1:17" x14ac:dyDescent="0.2">
      <c r="A20962" s="2">
        <v>43527</v>
      </c>
      <c r="B20962" t="s">
        <v>17</v>
      </c>
      <c r="C20962" t="s">
        <v>532</v>
      </c>
      <c r="D20962" t="s">
        <v>19</v>
      </c>
      <c r="E20962" t="s">
        <v>27</v>
      </c>
      <c r="F20962">
        <v>60</v>
      </c>
      <c r="G20962">
        <v>128</v>
      </c>
      <c r="H20962">
        <v>1374</v>
      </c>
      <c r="I20962">
        <v>1119</v>
      </c>
      <c r="J20962">
        <v>2</v>
      </c>
      <c r="K20962">
        <v>2</v>
      </c>
      <c r="L20962" t="s">
        <v>28</v>
      </c>
      <c r="M20962" t="s">
        <v>1784</v>
      </c>
      <c r="N20962" t="s">
        <v>17</v>
      </c>
      <c r="O20962" t="s">
        <v>22</v>
      </c>
      <c r="P20962" t="s">
        <v>23</v>
      </c>
      <c r="Q20962" t="s">
        <v>30</v>
      </c>
    </row>
    <row r="20963" spans="1:17" x14ac:dyDescent="0.2">
      <c r="A20963" s="2">
        <v>43528</v>
      </c>
      <c r="B20963" t="s">
        <v>221</v>
      </c>
      <c r="C20963" t="s">
        <v>222</v>
      </c>
      <c r="D20963" t="s">
        <v>27</v>
      </c>
      <c r="E20963" t="s">
        <v>27</v>
      </c>
      <c r="F20963">
        <v>162</v>
      </c>
      <c r="G20963">
        <v>173</v>
      </c>
      <c r="H20963">
        <v>998</v>
      </c>
      <c r="I20963">
        <v>968</v>
      </c>
      <c r="J20963">
        <v>3</v>
      </c>
      <c r="K20963">
        <v>0</v>
      </c>
      <c r="L20963" t="s">
        <v>28</v>
      </c>
      <c r="M20963" t="s">
        <v>632</v>
      </c>
      <c r="N20963" t="s">
        <v>512</v>
      </c>
      <c r="O20963" t="s">
        <v>122</v>
      </c>
      <c r="P20963" t="s">
        <v>23</v>
      </c>
      <c r="Q20963" t="s">
        <v>24</v>
      </c>
    </row>
    <row r="20964" spans="1:17" x14ac:dyDescent="0.2">
      <c r="A20964" s="2">
        <v>43530</v>
      </c>
      <c r="B20964" t="s">
        <v>210</v>
      </c>
      <c r="C20964" t="s">
        <v>555</v>
      </c>
      <c r="D20964" t="s">
        <v>27</v>
      </c>
      <c r="E20964" t="s">
        <v>27</v>
      </c>
      <c r="F20964">
        <v>73</v>
      </c>
      <c r="G20964">
        <v>149</v>
      </c>
      <c r="H20964">
        <v>1327</v>
      </c>
      <c r="I20964">
        <v>1061</v>
      </c>
      <c r="J20964">
        <v>3</v>
      </c>
      <c r="K20964">
        <v>1</v>
      </c>
      <c r="L20964" t="s">
        <v>28</v>
      </c>
      <c r="M20964" t="s">
        <v>121</v>
      </c>
      <c r="N20964" t="s">
        <v>77</v>
      </c>
      <c r="O20964" t="s">
        <v>122</v>
      </c>
      <c r="P20964" t="s">
        <v>23</v>
      </c>
      <c r="Q20964" t="s">
        <v>24</v>
      </c>
    </row>
    <row r="20965" spans="1:17" x14ac:dyDescent="0.2">
      <c r="A20965" s="2">
        <v>43533</v>
      </c>
      <c r="B20965" t="s">
        <v>648</v>
      </c>
      <c r="C20965" t="s">
        <v>212</v>
      </c>
      <c r="D20965" t="s">
        <v>115</v>
      </c>
      <c r="E20965" t="s">
        <v>115</v>
      </c>
      <c r="F20965">
        <v>172</v>
      </c>
      <c r="G20965">
        <v>192</v>
      </c>
      <c r="H20965">
        <v>970</v>
      </c>
      <c r="I20965">
        <v>907</v>
      </c>
      <c r="J20965">
        <v>0</v>
      </c>
      <c r="K20965">
        <v>1</v>
      </c>
      <c r="L20965" t="s">
        <v>28</v>
      </c>
      <c r="M20965" t="s">
        <v>717</v>
      </c>
      <c r="N20965" t="s">
        <v>648</v>
      </c>
      <c r="O20965" t="s">
        <v>22</v>
      </c>
      <c r="P20965" t="s">
        <v>23</v>
      </c>
      <c r="Q20965" t="s">
        <v>41</v>
      </c>
    </row>
    <row r="20966" spans="1:17" x14ac:dyDescent="0.2">
      <c r="A20966" s="2">
        <v>43540</v>
      </c>
      <c r="B20966" t="s">
        <v>848</v>
      </c>
      <c r="C20966" t="s">
        <v>904</v>
      </c>
      <c r="D20966" t="s">
        <v>27</v>
      </c>
      <c r="E20966" t="s">
        <v>27</v>
      </c>
      <c r="F20966">
        <v>210</v>
      </c>
      <c r="G20966">
        <v>208</v>
      </c>
      <c r="H20966">
        <v>858</v>
      </c>
      <c r="I20966">
        <v>864</v>
      </c>
      <c r="J20966">
        <v>6</v>
      </c>
      <c r="K20966">
        <v>1</v>
      </c>
      <c r="L20966" t="s">
        <v>28</v>
      </c>
      <c r="M20966" t="s">
        <v>905</v>
      </c>
      <c r="N20966" t="s">
        <v>848</v>
      </c>
      <c r="O20966" t="s">
        <v>22</v>
      </c>
      <c r="P20966" t="s">
        <v>23</v>
      </c>
      <c r="Q20966" t="s">
        <v>24</v>
      </c>
    </row>
    <row r="20967" spans="1:17" x14ac:dyDescent="0.2">
      <c r="A20967" s="2">
        <v>43542</v>
      </c>
      <c r="B20967" t="s">
        <v>204</v>
      </c>
      <c r="C20967" t="s">
        <v>1273</v>
      </c>
      <c r="D20967" t="s">
        <v>57</v>
      </c>
      <c r="E20967" t="s">
        <v>57</v>
      </c>
      <c r="F20967">
        <v>169</v>
      </c>
      <c r="G20967">
        <v>154</v>
      </c>
      <c r="H20967">
        <v>981</v>
      </c>
      <c r="I20967">
        <v>1036</v>
      </c>
      <c r="J20967">
        <v>3</v>
      </c>
      <c r="K20967">
        <v>0</v>
      </c>
      <c r="L20967" t="s">
        <v>28</v>
      </c>
      <c r="M20967" t="s">
        <v>314</v>
      </c>
      <c r="N20967" t="s">
        <v>204</v>
      </c>
      <c r="O20967" t="s">
        <v>22</v>
      </c>
      <c r="P20967" t="s">
        <v>23</v>
      </c>
      <c r="Q20967" t="s">
        <v>24</v>
      </c>
    </row>
    <row r="20968" spans="1:17" x14ac:dyDescent="0.2">
      <c r="A20968" s="2">
        <v>43542</v>
      </c>
      <c r="B20968" t="s">
        <v>354</v>
      </c>
      <c r="C20968" t="s">
        <v>355</v>
      </c>
      <c r="D20968" t="s">
        <v>57</v>
      </c>
      <c r="E20968" t="s">
        <v>57</v>
      </c>
      <c r="F20968">
        <v>143</v>
      </c>
      <c r="G20968">
        <v>163</v>
      </c>
      <c r="H20968">
        <v>1073</v>
      </c>
      <c r="I20968">
        <v>996</v>
      </c>
      <c r="J20968">
        <v>3</v>
      </c>
      <c r="K20968">
        <v>1</v>
      </c>
      <c r="L20968" t="s">
        <v>28</v>
      </c>
      <c r="M20968" t="s">
        <v>357</v>
      </c>
      <c r="N20968" t="s">
        <v>354</v>
      </c>
      <c r="O20968" t="s">
        <v>22</v>
      </c>
      <c r="P20968" t="s">
        <v>23</v>
      </c>
      <c r="Q20968" t="s">
        <v>24</v>
      </c>
    </row>
    <row r="20969" spans="1:17" x14ac:dyDescent="0.2">
      <c r="A20969" s="2">
        <v>43543</v>
      </c>
      <c r="B20969" t="s">
        <v>213</v>
      </c>
      <c r="C20969" t="s">
        <v>638</v>
      </c>
      <c r="D20969" t="s">
        <v>115</v>
      </c>
      <c r="E20969" t="s">
        <v>115</v>
      </c>
      <c r="F20969">
        <v>138</v>
      </c>
      <c r="G20969">
        <v>124</v>
      </c>
      <c r="H20969">
        <v>1085</v>
      </c>
      <c r="I20969">
        <v>1134</v>
      </c>
      <c r="J20969">
        <v>0</v>
      </c>
      <c r="K20969">
        <v>0</v>
      </c>
      <c r="L20969" t="s">
        <v>28</v>
      </c>
      <c r="M20969" t="s">
        <v>1727</v>
      </c>
      <c r="N20969" t="s">
        <v>213</v>
      </c>
      <c r="O20969" t="s">
        <v>22</v>
      </c>
      <c r="P20969" t="s">
        <v>23</v>
      </c>
      <c r="Q20969" t="s">
        <v>30</v>
      </c>
    </row>
    <row r="20970" spans="1:17" x14ac:dyDescent="0.2">
      <c r="A20970" s="2">
        <v>43544</v>
      </c>
      <c r="B20970" t="s">
        <v>129</v>
      </c>
      <c r="C20970" t="s">
        <v>1204</v>
      </c>
      <c r="D20970" t="s">
        <v>50</v>
      </c>
      <c r="E20970" t="s">
        <v>50</v>
      </c>
      <c r="F20970">
        <v>16</v>
      </c>
      <c r="G20970">
        <v>31</v>
      </c>
      <c r="H20970">
        <v>1558</v>
      </c>
      <c r="I20970">
        <v>1481</v>
      </c>
      <c r="J20970">
        <v>1</v>
      </c>
      <c r="K20970">
        <v>1</v>
      </c>
      <c r="L20970" t="s">
        <v>28</v>
      </c>
      <c r="M20970" t="s">
        <v>1083</v>
      </c>
      <c r="N20970" t="s">
        <v>129</v>
      </c>
      <c r="O20970" t="s">
        <v>22</v>
      </c>
      <c r="P20970" t="s">
        <v>23</v>
      </c>
      <c r="Q20970" t="s">
        <v>30</v>
      </c>
    </row>
    <row r="20971" spans="1:17" x14ac:dyDescent="0.2">
      <c r="A20971" s="2">
        <v>43544</v>
      </c>
      <c r="B20971" t="s">
        <v>161</v>
      </c>
      <c r="C20971" t="s">
        <v>282</v>
      </c>
      <c r="D20971" t="s">
        <v>50</v>
      </c>
      <c r="E20971" t="s">
        <v>19</v>
      </c>
      <c r="F20971">
        <v>19</v>
      </c>
      <c r="G20971">
        <v>93</v>
      </c>
      <c r="H20971">
        <v>1525</v>
      </c>
      <c r="I20971">
        <v>1260</v>
      </c>
      <c r="J20971">
        <v>1</v>
      </c>
      <c r="K20971">
        <v>0</v>
      </c>
      <c r="L20971" t="s">
        <v>28</v>
      </c>
      <c r="M20971" t="s">
        <v>295</v>
      </c>
      <c r="N20971" t="s">
        <v>161</v>
      </c>
      <c r="O20971" t="s">
        <v>22</v>
      </c>
      <c r="P20971" t="s">
        <v>23</v>
      </c>
      <c r="Q20971" t="s">
        <v>24</v>
      </c>
    </row>
    <row r="20972" spans="1:17" x14ac:dyDescent="0.2">
      <c r="A20972" s="2">
        <v>43545</v>
      </c>
      <c r="B20972" t="s">
        <v>1692</v>
      </c>
      <c r="C20972" t="s">
        <v>72</v>
      </c>
      <c r="D20972" t="s">
        <v>50</v>
      </c>
      <c r="E20972" t="s">
        <v>50</v>
      </c>
      <c r="F20972">
        <v>130</v>
      </c>
      <c r="G20972">
        <v>10</v>
      </c>
      <c r="H20972">
        <v>1113</v>
      </c>
      <c r="I20972">
        <v>1589</v>
      </c>
      <c r="J20972">
        <v>2</v>
      </c>
      <c r="K20972">
        <v>2</v>
      </c>
      <c r="L20972" t="s">
        <v>28</v>
      </c>
      <c r="M20972" t="s">
        <v>1775</v>
      </c>
      <c r="N20972" t="s">
        <v>1692</v>
      </c>
      <c r="O20972" t="s">
        <v>22</v>
      </c>
      <c r="P20972" t="s">
        <v>23</v>
      </c>
      <c r="Q20972" t="s">
        <v>30</v>
      </c>
    </row>
    <row r="20973" spans="1:17" x14ac:dyDescent="0.2">
      <c r="A20973" s="2">
        <v>43545</v>
      </c>
      <c r="B20973" t="s">
        <v>301</v>
      </c>
      <c r="C20973" t="s">
        <v>459</v>
      </c>
      <c r="D20973" t="s">
        <v>115</v>
      </c>
      <c r="E20973" t="s">
        <v>115</v>
      </c>
      <c r="F20973">
        <v>158</v>
      </c>
      <c r="G20973">
        <v>161</v>
      </c>
      <c r="H20973">
        <v>1018</v>
      </c>
      <c r="I20973">
        <v>1001</v>
      </c>
      <c r="J20973">
        <v>0</v>
      </c>
      <c r="K20973">
        <v>0</v>
      </c>
      <c r="L20973" t="s">
        <v>28</v>
      </c>
      <c r="M20973" t="s">
        <v>1785</v>
      </c>
      <c r="N20973" t="s">
        <v>301</v>
      </c>
      <c r="O20973" t="s">
        <v>22</v>
      </c>
      <c r="P20973" t="s">
        <v>23</v>
      </c>
      <c r="Q20973" t="s">
        <v>30</v>
      </c>
    </row>
    <row r="20974" spans="1:17" x14ac:dyDescent="0.2">
      <c r="A20974" s="2">
        <v>43545</v>
      </c>
      <c r="B20974" t="s">
        <v>404</v>
      </c>
      <c r="C20974" t="s">
        <v>1273</v>
      </c>
      <c r="D20974" t="s">
        <v>36</v>
      </c>
      <c r="E20974" t="s">
        <v>57</v>
      </c>
      <c r="F20974">
        <v>156</v>
      </c>
      <c r="G20974">
        <v>154</v>
      </c>
      <c r="H20974">
        <v>1022</v>
      </c>
      <c r="I20974">
        <v>1036</v>
      </c>
      <c r="J20974">
        <v>3</v>
      </c>
      <c r="K20974">
        <v>1</v>
      </c>
      <c r="L20974" t="s">
        <v>28</v>
      </c>
      <c r="M20974" t="s">
        <v>316</v>
      </c>
      <c r="N20974" t="s">
        <v>204</v>
      </c>
      <c r="O20974" t="s">
        <v>122</v>
      </c>
      <c r="P20974" t="s">
        <v>23</v>
      </c>
      <c r="Q20974" t="s">
        <v>24</v>
      </c>
    </row>
    <row r="20975" spans="1:17" x14ac:dyDescent="0.2">
      <c r="A20975" s="2">
        <v>43545</v>
      </c>
      <c r="B20975" t="s">
        <v>176</v>
      </c>
      <c r="C20975" t="s">
        <v>113</v>
      </c>
      <c r="D20975" t="s">
        <v>115</v>
      </c>
      <c r="E20975" t="s">
        <v>115</v>
      </c>
      <c r="F20975">
        <v>67</v>
      </c>
      <c r="G20975">
        <v>70</v>
      </c>
      <c r="H20975">
        <v>1355</v>
      </c>
      <c r="I20975">
        <v>1344</v>
      </c>
      <c r="J20975">
        <v>2</v>
      </c>
      <c r="K20975">
        <v>1</v>
      </c>
      <c r="L20975" t="s">
        <v>28</v>
      </c>
      <c r="M20975" t="s">
        <v>300</v>
      </c>
      <c r="N20975" t="s">
        <v>176</v>
      </c>
      <c r="O20975" t="s">
        <v>22</v>
      </c>
      <c r="P20975" t="s">
        <v>23</v>
      </c>
      <c r="Q20975" t="s">
        <v>24</v>
      </c>
    </row>
    <row r="20976" spans="1:17" x14ac:dyDescent="0.2">
      <c r="A20976" s="2">
        <v>43545</v>
      </c>
      <c r="B20976" t="s">
        <v>77</v>
      </c>
      <c r="C20976" t="s">
        <v>31</v>
      </c>
      <c r="D20976" t="s">
        <v>27</v>
      </c>
      <c r="E20976" t="s">
        <v>19</v>
      </c>
      <c r="F20976">
        <v>25</v>
      </c>
      <c r="G20976">
        <v>58</v>
      </c>
      <c r="H20976">
        <v>1501</v>
      </c>
      <c r="I20976">
        <v>1382</v>
      </c>
      <c r="J20976">
        <v>1</v>
      </c>
      <c r="K20976">
        <v>0</v>
      </c>
      <c r="L20976" t="s">
        <v>28</v>
      </c>
      <c r="M20976" t="s">
        <v>350</v>
      </c>
      <c r="N20976" t="s">
        <v>77</v>
      </c>
      <c r="O20976" t="s">
        <v>22</v>
      </c>
      <c r="P20976" t="s">
        <v>23</v>
      </c>
      <c r="Q20976" t="s">
        <v>24</v>
      </c>
    </row>
    <row r="20977" spans="1:17" x14ac:dyDescent="0.2">
      <c r="A20977" s="2">
        <v>43545</v>
      </c>
      <c r="B20977" t="s">
        <v>100</v>
      </c>
      <c r="C20977" t="s">
        <v>81</v>
      </c>
      <c r="D20977" t="s">
        <v>50</v>
      </c>
      <c r="E20977" t="s">
        <v>50</v>
      </c>
      <c r="F20977">
        <v>36</v>
      </c>
      <c r="G20977">
        <v>96</v>
      </c>
      <c r="H20977">
        <v>1465</v>
      </c>
      <c r="I20977">
        <v>1246</v>
      </c>
      <c r="J20977">
        <v>2</v>
      </c>
      <c r="K20977">
        <v>0</v>
      </c>
      <c r="L20977" t="s">
        <v>291</v>
      </c>
      <c r="M20977" t="s">
        <v>102</v>
      </c>
      <c r="N20977" t="s">
        <v>100</v>
      </c>
      <c r="O20977" t="s">
        <v>22</v>
      </c>
      <c r="P20977" t="s">
        <v>23</v>
      </c>
      <c r="Q20977" t="s">
        <v>24</v>
      </c>
    </row>
    <row r="20978" spans="1:17" x14ac:dyDescent="0.2">
      <c r="A20978" s="2">
        <v>43545</v>
      </c>
      <c r="B20978" t="s">
        <v>126</v>
      </c>
      <c r="C20978" t="s">
        <v>317</v>
      </c>
      <c r="D20978" t="s">
        <v>50</v>
      </c>
      <c r="E20978" t="s">
        <v>50</v>
      </c>
      <c r="F20978">
        <v>14</v>
      </c>
      <c r="G20978">
        <v>78</v>
      </c>
      <c r="H20978">
        <v>1560</v>
      </c>
      <c r="I20978">
        <v>1317</v>
      </c>
      <c r="J20978">
        <v>4</v>
      </c>
      <c r="K20978">
        <v>0</v>
      </c>
      <c r="L20978" t="s">
        <v>291</v>
      </c>
      <c r="M20978" t="s">
        <v>157</v>
      </c>
      <c r="N20978" t="s">
        <v>126</v>
      </c>
      <c r="O20978" t="s">
        <v>22</v>
      </c>
      <c r="P20978" t="s">
        <v>23</v>
      </c>
      <c r="Q20978" t="s">
        <v>24</v>
      </c>
    </row>
    <row r="20979" spans="1:17" x14ac:dyDescent="0.2">
      <c r="A20979" s="2">
        <v>43545</v>
      </c>
      <c r="B20979" t="s">
        <v>274</v>
      </c>
      <c r="C20979" t="s">
        <v>386</v>
      </c>
      <c r="D20979" t="s">
        <v>50</v>
      </c>
      <c r="E20979" t="s">
        <v>50</v>
      </c>
      <c r="F20979">
        <v>4</v>
      </c>
      <c r="G20979">
        <v>108</v>
      </c>
      <c r="H20979">
        <v>1634</v>
      </c>
      <c r="I20979">
        <v>1206</v>
      </c>
      <c r="J20979">
        <v>2</v>
      </c>
      <c r="K20979">
        <v>1</v>
      </c>
      <c r="L20979" t="s">
        <v>291</v>
      </c>
      <c r="M20979" t="s">
        <v>333</v>
      </c>
      <c r="N20979" t="s">
        <v>274</v>
      </c>
      <c r="O20979" t="s">
        <v>22</v>
      </c>
      <c r="P20979" t="s">
        <v>23</v>
      </c>
      <c r="Q20979" t="s">
        <v>24</v>
      </c>
    </row>
    <row r="20980" spans="1:17" x14ac:dyDescent="0.2">
      <c r="A20980" s="2">
        <v>43545</v>
      </c>
      <c r="B20980" t="s">
        <v>244</v>
      </c>
      <c r="C20980" t="s">
        <v>94</v>
      </c>
      <c r="D20980" t="s">
        <v>50</v>
      </c>
      <c r="E20980" t="s">
        <v>50</v>
      </c>
      <c r="F20980">
        <v>29</v>
      </c>
      <c r="G20980">
        <v>52</v>
      </c>
      <c r="H20980">
        <v>1483</v>
      </c>
      <c r="I20980">
        <v>1412</v>
      </c>
      <c r="J20980">
        <v>2</v>
      </c>
      <c r="K20980">
        <v>0</v>
      </c>
      <c r="L20980" t="s">
        <v>291</v>
      </c>
      <c r="M20980" t="s">
        <v>597</v>
      </c>
      <c r="N20980" t="s">
        <v>244</v>
      </c>
      <c r="O20980" t="s">
        <v>22</v>
      </c>
      <c r="P20980" t="s">
        <v>23</v>
      </c>
      <c r="Q20980" t="s">
        <v>24</v>
      </c>
    </row>
    <row r="20981" spans="1:17" x14ac:dyDescent="0.2">
      <c r="A20981" s="2">
        <v>43545</v>
      </c>
      <c r="B20981" t="s">
        <v>69</v>
      </c>
      <c r="C20981" t="s">
        <v>90</v>
      </c>
      <c r="D20981" t="s">
        <v>50</v>
      </c>
      <c r="E20981" t="s">
        <v>50</v>
      </c>
      <c r="F20981">
        <v>23</v>
      </c>
      <c r="G20981">
        <v>20</v>
      </c>
      <c r="H20981">
        <v>1509</v>
      </c>
      <c r="I20981">
        <v>1518</v>
      </c>
      <c r="J20981">
        <v>0</v>
      </c>
      <c r="K20981">
        <v>1</v>
      </c>
      <c r="L20981" t="s">
        <v>291</v>
      </c>
      <c r="M20981" t="s">
        <v>71</v>
      </c>
      <c r="N20981" t="s">
        <v>69</v>
      </c>
      <c r="O20981" t="s">
        <v>22</v>
      </c>
      <c r="P20981" t="s">
        <v>23</v>
      </c>
      <c r="Q20981" t="s">
        <v>41</v>
      </c>
    </row>
    <row r="20982" spans="1:17" x14ac:dyDescent="0.2">
      <c r="A20982" s="2">
        <v>43545</v>
      </c>
      <c r="B20982" t="s">
        <v>328</v>
      </c>
      <c r="C20982" t="s">
        <v>101</v>
      </c>
      <c r="D20982" t="s">
        <v>50</v>
      </c>
      <c r="E20982" t="s">
        <v>50</v>
      </c>
      <c r="F20982">
        <v>71</v>
      </c>
      <c r="G20982">
        <v>131</v>
      </c>
      <c r="H20982">
        <v>1343</v>
      </c>
      <c r="I20982">
        <v>1112</v>
      </c>
      <c r="J20982">
        <v>3</v>
      </c>
      <c r="K20982">
        <v>1</v>
      </c>
      <c r="L20982" t="s">
        <v>291</v>
      </c>
      <c r="M20982" t="s">
        <v>329</v>
      </c>
      <c r="N20982" t="s">
        <v>328</v>
      </c>
      <c r="O20982" t="s">
        <v>22</v>
      </c>
      <c r="P20982" t="s">
        <v>23</v>
      </c>
      <c r="Q20982" t="s">
        <v>24</v>
      </c>
    </row>
    <row r="20983" spans="1:17" x14ac:dyDescent="0.2">
      <c r="A20983" s="2">
        <v>43545</v>
      </c>
      <c r="B20983" t="s">
        <v>123</v>
      </c>
      <c r="C20983" t="s">
        <v>249</v>
      </c>
      <c r="D20983" t="s">
        <v>50</v>
      </c>
      <c r="E20983" t="s">
        <v>50</v>
      </c>
      <c r="F20983">
        <v>92</v>
      </c>
      <c r="G20983">
        <v>63</v>
      </c>
      <c r="H20983">
        <v>1265</v>
      </c>
      <c r="I20983">
        <v>1369</v>
      </c>
      <c r="J20983">
        <v>1</v>
      </c>
      <c r="K20983">
        <v>1</v>
      </c>
      <c r="L20983" t="s">
        <v>291</v>
      </c>
      <c r="M20983" t="s">
        <v>265</v>
      </c>
      <c r="N20983" t="s">
        <v>123</v>
      </c>
      <c r="O20983" t="s">
        <v>22</v>
      </c>
      <c r="P20983" t="s">
        <v>23</v>
      </c>
      <c r="Q20983" t="s">
        <v>30</v>
      </c>
    </row>
    <row r="20984" spans="1:17" x14ac:dyDescent="0.2">
      <c r="A20984" s="2">
        <v>43545</v>
      </c>
      <c r="B20984" t="s">
        <v>145</v>
      </c>
      <c r="C20984" t="s">
        <v>125</v>
      </c>
      <c r="D20984" t="s">
        <v>50</v>
      </c>
      <c r="E20984" t="s">
        <v>50</v>
      </c>
      <c r="F20984">
        <v>87</v>
      </c>
      <c r="G20984">
        <v>211</v>
      </c>
      <c r="H20984">
        <v>1276</v>
      </c>
      <c r="I20984">
        <v>854</v>
      </c>
      <c r="J20984">
        <v>5</v>
      </c>
      <c r="K20984">
        <v>0</v>
      </c>
      <c r="L20984" t="s">
        <v>291</v>
      </c>
      <c r="M20984" t="s">
        <v>435</v>
      </c>
      <c r="N20984" t="s">
        <v>145</v>
      </c>
      <c r="O20984" t="s">
        <v>22</v>
      </c>
      <c r="P20984" t="s">
        <v>23</v>
      </c>
      <c r="Q20984" t="s">
        <v>24</v>
      </c>
    </row>
    <row r="20985" spans="1:17" x14ac:dyDescent="0.2">
      <c r="A20985" s="2">
        <v>43545</v>
      </c>
      <c r="B20985" t="s">
        <v>147</v>
      </c>
      <c r="C20985" t="s">
        <v>95</v>
      </c>
      <c r="D20985" t="s">
        <v>50</v>
      </c>
      <c r="E20985" t="s">
        <v>50</v>
      </c>
      <c r="F20985">
        <v>1</v>
      </c>
      <c r="G20985">
        <v>50</v>
      </c>
      <c r="H20985">
        <v>1727</v>
      </c>
      <c r="I20985">
        <v>1424</v>
      </c>
      <c r="J20985">
        <v>3</v>
      </c>
      <c r="K20985">
        <v>1</v>
      </c>
      <c r="L20985" t="s">
        <v>291</v>
      </c>
      <c r="M20985" t="s">
        <v>148</v>
      </c>
      <c r="N20985" t="s">
        <v>147</v>
      </c>
      <c r="O20985" t="s">
        <v>22</v>
      </c>
      <c r="P20985" t="s">
        <v>23</v>
      </c>
      <c r="Q20985" t="s">
        <v>24</v>
      </c>
    </row>
    <row r="20986" spans="1:17" x14ac:dyDescent="0.2">
      <c r="A20986" s="2">
        <v>43545</v>
      </c>
      <c r="B20986" t="s">
        <v>560</v>
      </c>
      <c r="C20986" t="s">
        <v>104</v>
      </c>
      <c r="D20986" t="s">
        <v>50</v>
      </c>
      <c r="E20986" t="s">
        <v>50</v>
      </c>
      <c r="F20986">
        <v>117</v>
      </c>
      <c r="G20986">
        <v>40</v>
      </c>
      <c r="H20986">
        <v>1159</v>
      </c>
      <c r="I20986">
        <v>1446</v>
      </c>
      <c r="J20986">
        <v>3</v>
      </c>
      <c r="K20986">
        <v>0</v>
      </c>
      <c r="L20986" t="s">
        <v>291</v>
      </c>
      <c r="M20986" t="s">
        <v>1786</v>
      </c>
      <c r="N20986" t="s">
        <v>560</v>
      </c>
      <c r="O20986" t="s">
        <v>22</v>
      </c>
      <c r="P20986" t="s">
        <v>23</v>
      </c>
      <c r="Q20986" t="s">
        <v>24</v>
      </c>
    </row>
    <row r="20987" spans="1:17" x14ac:dyDescent="0.2">
      <c r="A20987" s="2">
        <v>43545</v>
      </c>
      <c r="B20987" t="s">
        <v>775</v>
      </c>
      <c r="C20987" t="s">
        <v>904</v>
      </c>
      <c r="D20987" t="s">
        <v>27</v>
      </c>
      <c r="E20987" t="s">
        <v>27</v>
      </c>
      <c r="F20987">
        <v>207</v>
      </c>
      <c r="G20987">
        <v>208</v>
      </c>
      <c r="H20987">
        <v>867</v>
      </c>
      <c r="I20987">
        <v>864</v>
      </c>
      <c r="J20987">
        <v>2</v>
      </c>
      <c r="K20987">
        <v>2</v>
      </c>
      <c r="L20987" t="s">
        <v>1768</v>
      </c>
      <c r="M20987" t="s">
        <v>899</v>
      </c>
      <c r="N20987" t="s">
        <v>776</v>
      </c>
      <c r="O20987" t="s">
        <v>122</v>
      </c>
      <c r="P20987" t="s">
        <v>23</v>
      </c>
      <c r="Q20987" t="s">
        <v>30</v>
      </c>
    </row>
    <row r="20988" spans="1:17" x14ac:dyDescent="0.2">
      <c r="A20988" s="2">
        <v>43546</v>
      </c>
      <c r="B20988" t="s">
        <v>39</v>
      </c>
      <c r="C20988" t="s">
        <v>32</v>
      </c>
      <c r="D20988" t="s">
        <v>19</v>
      </c>
      <c r="E20988" t="s">
        <v>19</v>
      </c>
      <c r="F20988">
        <v>11</v>
      </c>
      <c r="G20988">
        <v>32</v>
      </c>
      <c r="H20988">
        <v>1582</v>
      </c>
      <c r="I20988">
        <v>1478</v>
      </c>
      <c r="J20988">
        <v>1</v>
      </c>
      <c r="K20988">
        <v>3</v>
      </c>
      <c r="L20988" t="s">
        <v>28</v>
      </c>
      <c r="M20988" t="s">
        <v>523</v>
      </c>
      <c r="N20988" t="s">
        <v>106</v>
      </c>
      <c r="O20988" t="s">
        <v>122</v>
      </c>
      <c r="P20988" t="s">
        <v>23</v>
      </c>
      <c r="Q20988" t="s">
        <v>41</v>
      </c>
    </row>
    <row r="20989" spans="1:17" x14ac:dyDescent="0.2">
      <c r="A20989" s="2">
        <v>43546</v>
      </c>
      <c r="B20989" t="s">
        <v>555</v>
      </c>
      <c r="C20989" t="s">
        <v>131</v>
      </c>
      <c r="D20989" t="s">
        <v>27</v>
      </c>
      <c r="E20989" t="s">
        <v>27</v>
      </c>
      <c r="F20989">
        <v>149</v>
      </c>
      <c r="G20989">
        <v>37</v>
      </c>
      <c r="H20989">
        <v>1061</v>
      </c>
      <c r="I20989">
        <v>1461</v>
      </c>
      <c r="J20989">
        <v>1</v>
      </c>
      <c r="K20989">
        <v>0</v>
      </c>
      <c r="L20989" t="s">
        <v>28</v>
      </c>
      <c r="M20989" t="s">
        <v>1761</v>
      </c>
      <c r="N20989" t="s">
        <v>555</v>
      </c>
      <c r="O20989" t="s">
        <v>22</v>
      </c>
      <c r="P20989" t="s">
        <v>23</v>
      </c>
      <c r="Q20989" t="s">
        <v>24</v>
      </c>
    </row>
    <row r="20990" spans="1:17" x14ac:dyDescent="0.2">
      <c r="A20990" s="2">
        <v>43546</v>
      </c>
      <c r="B20990" t="s">
        <v>143</v>
      </c>
      <c r="C20990" t="s">
        <v>43</v>
      </c>
      <c r="D20990" t="s">
        <v>115</v>
      </c>
      <c r="E20990" t="s">
        <v>19</v>
      </c>
      <c r="F20990">
        <v>27</v>
      </c>
      <c r="G20990">
        <v>12</v>
      </c>
      <c r="H20990">
        <v>1495</v>
      </c>
      <c r="I20990">
        <v>1575</v>
      </c>
      <c r="J20990">
        <v>0</v>
      </c>
      <c r="K20990">
        <v>1</v>
      </c>
      <c r="L20990" t="s">
        <v>1557</v>
      </c>
      <c r="M20990" t="s">
        <v>773</v>
      </c>
      <c r="N20990" t="s">
        <v>143</v>
      </c>
      <c r="O20990" t="s">
        <v>22</v>
      </c>
      <c r="P20990" t="s">
        <v>23</v>
      </c>
      <c r="Q20990" t="s">
        <v>41</v>
      </c>
    </row>
    <row r="20991" spans="1:17" x14ac:dyDescent="0.2">
      <c r="A20991" s="2">
        <v>43546</v>
      </c>
      <c r="B20991" t="s">
        <v>133</v>
      </c>
      <c r="C20991" t="s">
        <v>17</v>
      </c>
      <c r="D20991" t="s">
        <v>115</v>
      </c>
      <c r="E20991" t="s">
        <v>19</v>
      </c>
      <c r="F20991">
        <v>38</v>
      </c>
      <c r="G20991">
        <v>60</v>
      </c>
      <c r="H20991">
        <v>1451</v>
      </c>
      <c r="I20991">
        <v>1374</v>
      </c>
      <c r="J20991">
        <v>1</v>
      </c>
      <c r="K20991">
        <v>0</v>
      </c>
      <c r="L20991" t="s">
        <v>28</v>
      </c>
      <c r="M20991" t="s">
        <v>988</v>
      </c>
      <c r="N20991" t="s">
        <v>133</v>
      </c>
      <c r="O20991" t="s">
        <v>22</v>
      </c>
      <c r="P20991" t="s">
        <v>23</v>
      </c>
      <c r="Q20991" t="s">
        <v>24</v>
      </c>
    </row>
    <row r="20992" spans="1:17" x14ac:dyDescent="0.2">
      <c r="A20992" s="2">
        <v>43546</v>
      </c>
      <c r="B20992" t="s">
        <v>26</v>
      </c>
      <c r="C20992" t="s">
        <v>107</v>
      </c>
      <c r="D20992" t="s">
        <v>27</v>
      </c>
      <c r="E20992" t="s">
        <v>19</v>
      </c>
      <c r="F20992">
        <v>17</v>
      </c>
      <c r="G20992">
        <v>13</v>
      </c>
      <c r="H20992">
        <v>1540</v>
      </c>
      <c r="I20992">
        <v>1565</v>
      </c>
      <c r="J20992">
        <v>3</v>
      </c>
      <c r="K20992">
        <v>1</v>
      </c>
      <c r="L20992" t="s">
        <v>28</v>
      </c>
      <c r="M20992" t="s">
        <v>170</v>
      </c>
      <c r="N20992" t="s">
        <v>77</v>
      </c>
      <c r="O20992" t="s">
        <v>122</v>
      </c>
      <c r="P20992" t="s">
        <v>23</v>
      </c>
      <c r="Q20992" t="s">
        <v>24</v>
      </c>
    </row>
    <row r="20993" spans="1:17" x14ac:dyDescent="0.2">
      <c r="A20993" s="2">
        <v>43546</v>
      </c>
      <c r="B20993" t="s">
        <v>42</v>
      </c>
      <c r="C20993" t="s">
        <v>38</v>
      </c>
      <c r="D20993" t="s">
        <v>19</v>
      </c>
      <c r="E20993" t="s">
        <v>19</v>
      </c>
      <c r="F20993">
        <v>20</v>
      </c>
      <c r="G20993">
        <v>33</v>
      </c>
      <c r="H20993">
        <v>1518</v>
      </c>
      <c r="I20993">
        <v>1476</v>
      </c>
      <c r="J20993">
        <v>1</v>
      </c>
      <c r="K20993">
        <v>0</v>
      </c>
      <c r="L20993" t="s">
        <v>28</v>
      </c>
      <c r="M20993" t="s">
        <v>1415</v>
      </c>
      <c r="N20993" t="s">
        <v>77</v>
      </c>
      <c r="O20993" t="s">
        <v>122</v>
      </c>
      <c r="P20993" t="s">
        <v>23</v>
      </c>
      <c r="Q20993" t="s">
        <v>24</v>
      </c>
    </row>
    <row r="20994" spans="1:17" x14ac:dyDescent="0.2">
      <c r="A20994" s="2">
        <v>43546</v>
      </c>
      <c r="B20994" t="s">
        <v>87</v>
      </c>
      <c r="C20994" t="s">
        <v>1279</v>
      </c>
      <c r="D20994" t="s">
        <v>50</v>
      </c>
      <c r="E20994" t="s">
        <v>50</v>
      </c>
      <c r="F20994">
        <v>48</v>
      </c>
      <c r="G20994">
        <v>46</v>
      </c>
      <c r="H20994">
        <v>1425</v>
      </c>
      <c r="I20994">
        <v>1427</v>
      </c>
      <c r="J20994">
        <v>1</v>
      </c>
      <c r="K20994">
        <v>1</v>
      </c>
      <c r="L20994" t="s">
        <v>291</v>
      </c>
      <c r="M20994" t="s">
        <v>88</v>
      </c>
      <c r="N20994" t="s">
        <v>87</v>
      </c>
      <c r="O20994" t="s">
        <v>22</v>
      </c>
      <c r="P20994" t="s">
        <v>23</v>
      </c>
      <c r="Q20994" t="s">
        <v>30</v>
      </c>
    </row>
    <row r="20995" spans="1:17" x14ac:dyDescent="0.2">
      <c r="A20995" s="2">
        <v>43546</v>
      </c>
      <c r="B20995" t="s">
        <v>89</v>
      </c>
      <c r="C20995" t="s">
        <v>293</v>
      </c>
      <c r="D20995" t="s">
        <v>50</v>
      </c>
      <c r="E20995" t="s">
        <v>50</v>
      </c>
      <c r="F20995">
        <v>5</v>
      </c>
      <c r="G20995">
        <v>44</v>
      </c>
      <c r="H20995">
        <v>1631</v>
      </c>
      <c r="I20995">
        <v>1435</v>
      </c>
      <c r="J20995">
        <v>5</v>
      </c>
      <c r="K20995">
        <v>0</v>
      </c>
      <c r="L20995" t="s">
        <v>291</v>
      </c>
      <c r="M20995" t="s">
        <v>91</v>
      </c>
      <c r="N20995" t="s">
        <v>89</v>
      </c>
      <c r="O20995" t="s">
        <v>22</v>
      </c>
      <c r="P20995" t="s">
        <v>23</v>
      </c>
      <c r="Q20995" t="s">
        <v>24</v>
      </c>
    </row>
    <row r="20996" spans="1:17" x14ac:dyDescent="0.2">
      <c r="A20996" s="2">
        <v>43546</v>
      </c>
      <c r="B20996" t="s">
        <v>82</v>
      </c>
      <c r="C20996" t="s">
        <v>168</v>
      </c>
      <c r="D20996" t="s">
        <v>50</v>
      </c>
      <c r="E20996" t="s">
        <v>50</v>
      </c>
      <c r="F20996">
        <v>6</v>
      </c>
      <c r="G20996">
        <v>30</v>
      </c>
      <c r="H20996">
        <v>1614</v>
      </c>
      <c r="I20996">
        <v>1482</v>
      </c>
      <c r="J20996">
        <v>0</v>
      </c>
      <c r="K20996">
        <v>0</v>
      </c>
      <c r="L20996" t="s">
        <v>291</v>
      </c>
      <c r="M20996" t="s">
        <v>187</v>
      </c>
      <c r="N20996" t="s">
        <v>82</v>
      </c>
      <c r="O20996" t="s">
        <v>22</v>
      </c>
      <c r="P20996" t="s">
        <v>23</v>
      </c>
      <c r="Q20996" t="s">
        <v>30</v>
      </c>
    </row>
    <row r="20997" spans="1:17" x14ac:dyDescent="0.2">
      <c r="A20997" s="2">
        <v>43546</v>
      </c>
      <c r="B20997" t="s">
        <v>97</v>
      </c>
      <c r="C20997" t="s">
        <v>73</v>
      </c>
      <c r="D20997" t="s">
        <v>50</v>
      </c>
      <c r="E20997" t="s">
        <v>50</v>
      </c>
      <c r="F20997">
        <v>87</v>
      </c>
      <c r="G20997">
        <v>132</v>
      </c>
      <c r="H20997">
        <v>1276</v>
      </c>
      <c r="I20997">
        <v>1111</v>
      </c>
      <c r="J20997">
        <v>2</v>
      </c>
      <c r="K20997">
        <v>1</v>
      </c>
      <c r="L20997" t="s">
        <v>291</v>
      </c>
      <c r="M20997" t="s">
        <v>1770</v>
      </c>
      <c r="N20997" t="s">
        <v>97</v>
      </c>
      <c r="O20997" t="s">
        <v>22</v>
      </c>
      <c r="P20997" t="s">
        <v>23</v>
      </c>
      <c r="Q20997" t="s">
        <v>24</v>
      </c>
    </row>
    <row r="20998" spans="1:17" x14ac:dyDescent="0.2">
      <c r="A20998" s="2">
        <v>43546</v>
      </c>
      <c r="B20998" t="s">
        <v>85</v>
      </c>
      <c r="C20998" t="s">
        <v>180</v>
      </c>
      <c r="D20998" t="s">
        <v>50</v>
      </c>
      <c r="E20998" t="s">
        <v>50</v>
      </c>
      <c r="F20998">
        <v>61</v>
      </c>
      <c r="G20998">
        <v>41</v>
      </c>
      <c r="H20998">
        <v>1372</v>
      </c>
      <c r="I20998">
        <v>1443</v>
      </c>
      <c r="J20998">
        <v>0</v>
      </c>
      <c r="K20998">
        <v>2</v>
      </c>
      <c r="L20998" t="s">
        <v>291</v>
      </c>
      <c r="M20998" t="s">
        <v>1075</v>
      </c>
      <c r="N20998" t="s">
        <v>85</v>
      </c>
      <c r="O20998" t="s">
        <v>22</v>
      </c>
      <c r="P20998" t="s">
        <v>23</v>
      </c>
      <c r="Q20998" t="s">
        <v>41</v>
      </c>
    </row>
    <row r="20999" spans="1:17" x14ac:dyDescent="0.2">
      <c r="A20999" s="2">
        <v>43546</v>
      </c>
      <c r="B20999" t="s">
        <v>737</v>
      </c>
      <c r="C20999" t="s">
        <v>76</v>
      </c>
      <c r="D20999" t="s">
        <v>50</v>
      </c>
      <c r="E20999" t="s">
        <v>50</v>
      </c>
      <c r="F20999">
        <v>132</v>
      </c>
      <c r="G20999">
        <v>38</v>
      </c>
      <c r="H20999">
        <v>1111</v>
      </c>
      <c r="I20999">
        <v>1451</v>
      </c>
      <c r="J20999">
        <v>0</v>
      </c>
      <c r="K20999">
        <v>2</v>
      </c>
      <c r="L20999" t="s">
        <v>291</v>
      </c>
      <c r="M20999" t="s">
        <v>1774</v>
      </c>
      <c r="N20999" t="s">
        <v>737</v>
      </c>
      <c r="O20999" t="s">
        <v>22</v>
      </c>
      <c r="P20999" t="s">
        <v>23</v>
      </c>
      <c r="Q20999" t="s">
        <v>41</v>
      </c>
    </row>
    <row r="21000" spans="1:17" x14ac:dyDescent="0.2">
      <c r="A21000" s="2">
        <v>43546</v>
      </c>
      <c r="B21000" t="s">
        <v>384</v>
      </c>
      <c r="C21000" t="s">
        <v>67</v>
      </c>
      <c r="D21000" t="s">
        <v>50</v>
      </c>
      <c r="E21000" t="s">
        <v>50</v>
      </c>
      <c r="F21000">
        <v>170</v>
      </c>
      <c r="G21000">
        <v>2</v>
      </c>
      <c r="H21000">
        <v>979</v>
      </c>
      <c r="I21000">
        <v>1726</v>
      </c>
      <c r="J21000">
        <v>1</v>
      </c>
      <c r="K21000">
        <v>4</v>
      </c>
      <c r="L21000" t="s">
        <v>291</v>
      </c>
      <c r="M21000" t="s">
        <v>395</v>
      </c>
      <c r="N21000" t="s">
        <v>384</v>
      </c>
      <c r="O21000" t="s">
        <v>22</v>
      </c>
      <c r="P21000" t="s">
        <v>23</v>
      </c>
      <c r="Q21000" t="s">
        <v>41</v>
      </c>
    </row>
    <row r="21001" spans="1:17" x14ac:dyDescent="0.2">
      <c r="A21001" s="2">
        <v>43546</v>
      </c>
      <c r="B21001" t="s">
        <v>351</v>
      </c>
      <c r="C21001" t="s">
        <v>267</v>
      </c>
      <c r="D21001" t="s">
        <v>36</v>
      </c>
      <c r="E21001" t="s">
        <v>36</v>
      </c>
      <c r="F21001">
        <v>145</v>
      </c>
      <c r="G21001">
        <v>125</v>
      </c>
      <c r="H21001">
        <v>1071</v>
      </c>
      <c r="I21001">
        <v>1131</v>
      </c>
      <c r="J21001">
        <v>0</v>
      </c>
      <c r="K21001">
        <v>1</v>
      </c>
      <c r="L21001" t="s">
        <v>62</v>
      </c>
      <c r="M21001" t="s">
        <v>1653</v>
      </c>
      <c r="N21001" t="s">
        <v>351</v>
      </c>
      <c r="O21001" t="s">
        <v>22</v>
      </c>
      <c r="P21001" t="s">
        <v>23</v>
      </c>
      <c r="Q21001" t="s">
        <v>41</v>
      </c>
    </row>
    <row r="21002" spans="1:17" x14ac:dyDescent="0.2">
      <c r="A21002" s="2">
        <v>43546</v>
      </c>
      <c r="B21002" t="s">
        <v>776</v>
      </c>
      <c r="C21002" t="s">
        <v>892</v>
      </c>
      <c r="D21002" t="s">
        <v>27</v>
      </c>
      <c r="E21002" t="s">
        <v>27</v>
      </c>
      <c r="F21002">
        <v>208</v>
      </c>
      <c r="G21002">
        <v>202</v>
      </c>
      <c r="H21002">
        <v>864</v>
      </c>
      <c r="I21002">
        <v>881</v>
      </c>
      <c r="J21002">
        <v>0</v>
      </c>
      <c r="K21002">
        <v>3</v>
      </c>
      <c r="L21002" t="s">
        <v>1768</v>
      </c>
      <c r="M21002" t="s">
        <v>899</v>
      </c>
      <c r="N21002" t="s">
        <v>776</v>
      </c>
      <c r="O21002" t="s">
        <v>22</v>
      </c>
      <c r="P21002" t="s">
        <v>23</v>
      </c>
      <c r="Q21002" t="s">
        <v>41</v>
      </c>
    </row>
    <row r="21003" spans="1:17" x14ac:dyDescent="0.2">
      <c r="A21003" s="2">
        <v>43546</v>
      </c>
      <c r="B21003" t="s">
        <v>188</v>
      </c>
      <c r="C21003" t="s">
        <v>901</v>
      </c>
      <c r="D21003" t="s">
        <v>27</v>
      </c>
      <c r="E21003" t="s">
        <v>27</v>
      </c>
      <c r="F21003">
        <v>203</v>
      </c>
      <c r="G21003">
        <v>200</v>
      </c>
      <c r="H21003">
        <v>874</v>
      </c>
      <c r="I21003">
        <v>887</v>
      </c>
      <c r="J21003">
        <v>1</v>
      </c>
      <c r="K21003">
        <v>2</v>
      </c>
      <c r="L21003" t="s">
        <v>1768</v>
      </c>
      <c r="M21003" t="s">
        <v>260</v>
      </c>
      <c r="N21003" t="s">
        <v>188</v>
      </c>
      <c r="O21003" t="s">
        <v>22</v>
      </c>
      <c r="P21003" t="s">
        <v>23</v>
      </c>
      <c r="Q21003" t="s">
        <v>41</v>
      </c>
    </row>
    <row r="21004" spans="1:17" x14ac:dyDescent="0.2">
      <c r="A21004" s="2">
        <v>43546</v>
      </c>
      <c r="B21004" t="s">
        <v>456</v>
      </c>
      <c r="C21004" t="s">
        <v>586</v>
      </c>
      <c r="D21004" t="s">
        <v>27</v>
      </c>
      <c r="E21004" t="s">
        <v>27</v>
      </c>
      <c r="F21004">
        <v>171</v>
      </c>
      <c r="G21004">
        <v>187</v>
      </c>
      <c r="H21004">
        <v>976</v>
      </c>
      <c r="I21004">
        <v>916</v>
      </c>
      <c r="J21004">
        <v>3</v>
      </c>
      <c r="K21004">
        <v>2</v>
      </c>
      <c r="L21004" t="s">
        <v>1768</v>
      </c>
      <c r="M21004" t="s">
        <v>1547</v>
      </c>
      <c r="N21004" t="s">
        <v>481</v>
      </c>
      <c r="O21004" t="s">
        <v>122</v>
      </c>
      <c r="P21004" t="s">
        <v>23</v>
      </c>
      <c r="Q21004" t="s">
        <v>24</v>
      </c>
    </row>
    <row r="21005" spans="1:17" x14ac:dyDescent="0.2">
      <c r="A21005" s="2">
        <v>43547</v>
      </c>
      <c r="B21005" t="s">
        <v>25</v>
      </c>
      <c r="C21005" t="s">
        <v>531</v>
      </c>
      <c r="D21005" t="s">
        <v>19</v>
      </c>
      <c r="E21005" t="s">
        <v>27</v>
      </c>
      <c r="F21005">
        <v>3</v>
      </c>
      <c r="G21005">
        <v>76</v>
      </c>
      <c r="H21005">
        <v>1676</v>
      </c>
      <c r="I21005">
        <v>1324</v>
      </c>
      <c r="J21005">
        <v>1</v>
      </c>
      <c r="K21005">
        <v>1</v>
      </c>
      <c r="L21005" t="s">
        <v>28</v>
      </c>
      <c r="M21005" t="s">
        <v>159</v>
      </c>
      <c r="N21005" t="s">
        <v>82</v>
      </c>
      <c r="O21005" t="s">
        <v>122</v>
      </c>
      <c r="P21005" t="s">
        <v>23</v>
      </c>
      <c r="Q21005" t="s">
        <v>30</v>
      </c>
    </row>
    <row r="21006" spans="1:17" x14ac:dyDescent="0.2">
      <c r="A21006" s="2">
        <v>43547</v>
      </c>
      <c r="B21006" t="s">
        <v>391</v>
      </c>
      <c r="C21006" t="s">
        <v>1073</v>
      </c>
      <c r="D21006" t="s">
        <v>115</v>
      </c>
      <c r="E21006" t="s">
        <v>115</v>
      </c>
      <c r="F21006">
        <v>167</v>
      </c>
      <c r="G21006">
        <v>147</v>
      </c>
      <c r="H21006">
        <v>985</v>
      </c>
      <c r="I21006">
        <v>1066</v>
      </c>
      <c r="J21006">
        <v>2</v>
      </c>
      <c r="K21006">
        <v>1</v>
      </c>
      <c r="L21006" t="s">
        <v>28</v>
      </c>
      <c r="M21006" t="s">
        <v>392</v>
      </c>
      <c r="N21006" t="s">
        <v>391</v>
      </c>
      <c r="O21006" t="s">
        <v>22</v>
      </c>
      <c r="P21006" t="s">
        <v>23</v>
      </c>
      <c r="Q21006" t="s">
        <v>24</v>
      </c>
    </row>
    <row r="21007" spans="1:17" x14ac:dyDescent="0.2">
      <c r="A21007" s="2">
        <v>43547</v>
      </c>
      <c r="B21007" t="s">
        <v>239</v>
      </c>
      <c r="C21007" t="s">
        <v>443</v>
      </c>
      <c r="D21007" t="s">
        <v>115</v>
      </c>
      <c r="E21007" t="s">
        <v>115</v>
      </c>
      <c r="F21007">
        <v>90</v>
      </c>
      <c r="G21007">
        <v>165</v>
      </c>
      <c r="H21007">
        <v>1273</v>
      </c>
      <c r="I21007">
        <v>991</v>
      </c>
      <c r="J21007">
        <v>1</v>
      </c>
      <c r="K21007">
        <v>1</v>
      </c>
      <c r="L21007" t="s">
        <v>28</v>
      </c>
      <c r="M21007" t="s">
        <v>392</v>
      </c>
      <c r="N21007" t="s">
        <v>391</v>
      </c>
      <c r="O21007" t="s">
        <v>122</v>
      </c>
      <c r="P21007" t="s">
        <v>59</v>
      </c>
      <c r="Q21007" t="s">
        <v>24</v>
      </c>
    </row>
    <row r="21008" spans="1:17" x14ac:dyDescent="0.2">
      <c r="A21008" s="2">
        <v>43547</v>
      </c>
      <c r="B21008" t="s">
        <v>345</v>
      </c>
      <c r="C21008" t="s">
        <v>53</v>
      </c>
      <c r="D21008" t="s">
        <v>50</v>
      </c>
      <c r="E21008" t="s">
        <v>50</v>
      </c>
      <c r="F21008">
        <v>91</v>
      </c>
      <c r="G21008">
        <v>8</v>
      </c>
      <c r="H21008">
        <v>1269</v>
      </c>
      <c r="I21008">
        <v>1599</v>
      </c>
      <c r="J21008">
        <v>0</v>
      </c>
      <c r="K21008">
        <v>2</v>
      </c>
      <c r="L21008" t="s">
        <v>291</v>
      </c>
      <c r="M21008" t="s">
        <v>360</v>
      </c>
      <c r="N21008" t="s">
        <v>345</v>
      </c>
      <c r="O21008" t="s">
        <v>22</v>
      </c>
      <c r="P21008" t="s">
        <v>23</v>
      </c>
      <c r="Q21008" t="s">
        <v>41</v>
      </c>
    </row>
    <row r="21009" spans="1:17" x14ac:dyDescent="0.2">
      <c r="A21009" s="2">
        <v>43547</v>
      </c>
      <c r="B21009" t="s">
        <v>1693</v>
      </c>
      <c r="C21009" t="s">
        <v>98</v>
      </c>
      <c r="D21009" t="s">
        <v>50</v>
      </c>
      <c r="E21009" t="s">
        <v>50</v>
      </c>
      <c r="F21009">
        <v>194</v>
      </c>
      <c r="G21009">
        <v>34</v>
      </c>
      <c r="H21009">
        <v>905</v>
      </c>
      <c r="I21009">
        <v>1474</v>
      </c>
      <c r="J21009">
        <v>0</v>
      </c>
      <c r="K21009">
        <v>1</v>
      </c>
      <c r="L21009" t="s">
        <v>291</v>
      </c>
      <c r="M21009" t="s">
        <v>1693</v>
      </c>
      <c r="N21009" t="s">
        <v>1693</v>
      </c>
      <c r="O21009" t="s">
        <v>22</v>
      </c>
      <c r="P21009" t="s">
        <v>23</v>
      </c>
      <c r="Q21009" t="s">
        <v>41</v>
      </c>
    </row>
    <row r="21010" spans="1:17" x14ac:dyDescent="0.2">
      <c r="A21010" s="2">
        <v>43547</v>
      </c>
      <c r="B21010" t="s">
        <v>184</v>
      </c>
      <c r="C21010" t="s">
        <v>48</v>
      </c>
      <c r="D21010" t="s">
        <v>50</v>
      </c>
      <c r="E21010" t="s">
        <v>50</v>
      </c>
      <c r="F21010">
        <v>182</v>
      </c>
      <c r="G21010">
        <v>97</v>
      </c>
      <c r="H21010">
        <v>926</v>
      </c>
      <c r="I21010">
        <v>1238</v>
      </c>
      <c r="J21010">
        <v>2</v>
      </c>
      <c r="K21010">
        <v>1</v>
      </c>
      <c r="L21010" t="s">
        <v>291</v>
      </c>
      <c r="M21010" t="s">
        <v>193</v>
      </c>
      <c r="N21010" t="s">
        <v>184</v>
      </c>
      <c r="O21010" t="s">
        <v>22</v>
      </c>
      <c r="P21010" t="s">
        <v>23</v>
      </c>
      <c r="Q21010" t="s">
        <v>24</v>
      </c>
    </row>
    <row r="21011" spans="1:17" x14ac:dyDescent="0.2">
      <c r="A21011" s="2">
        <v>43547</v>
      </c>
      <c r="B21011" t="s">
        <v>52</v>
      </c>
      <c r="C21011" t="s">
        <v>92</v>
      </c>
      <c r="D21011" t="s">
        <v>50</v>
      </c>
      <c r="E21011" t="s">
        <v>50</v>
      </c>
      <c r="F21011">
        <v>14</v>
      </c>
      <c r="G21011">
        <v>25</v>
      </c>
      <c r="H21011">
        <v>1560</v>
      </c>
      <c r="I21011">
        <v>1501</v>
      </c>
      <c r="J21011">
        <v>2</v>
      </c>
      <c r="K21011">
        <v>1</v>
      </c>
      <c r="L21011" t="s">
        <v>291</v>
      </c>
      <c r="M21011" t="s">
        <v>1773</v>
      </c>
      <c r="N21011" t="s">
        <v>52</v>
      </c>
      <c r="O21011" t="s">
        <v>22</v>
      </c>
      <c r="P21011" t="s">
        <v>23</v>
      </c>
      <c r="Q21011" t="s">
        <v>24</v>
      </c>
    </row>
    <row r="21012" spans="1:17" x14ac:dyDescent="0.2">
      <c r="A21012" s="2">
        <v>43547</v>
      </c>
      <c r="B21012" t="s">
        <v>106</v>
      </c>
      <c r="C21012" t="s">
        <v>49</v>
      </c>
      <c r="D21012" t="s">
        <v>50</v>
      </c>
      <c r="E21012" t="s">
        <v>50</v>
      </c>
      <c r="F21012">
        <v>9</v>
      </c>
      <c r="G21012">
        <v>48</v>
      </c>
      <c r="H21012">
        <v>1591</v>
      </c>
      <c r="I21012">
        <v>1425</v>
      </c>
      <c r="J21012">
        <v>2</v>
      </c>
      <c r="K21012">
        <v>1</v>
      </c>
      <c r="L21012" t="s">
        <v>291</v>
      </c>
      <c r="M21012" t="s">
        <v>275</v>
      </c>
      <c r="N21012" t="s">
        <v>106</v>
      </c>
      <c r="O21012" t="s">
        <v>22</v>
      </c>
      <c r="P21012" t="s">
        <v>23</v>
      </c>
      <c r="Q21012" t="s">
        <v>24</v>
      </c>
    </row>
    <row r="21013" spans="1:17" x14ac:dyDescent="0.2">
      <c r="A21013" s="2">
        <v>43547</v>
      </c>
      <c r="B21013" t="s">
        <v>646</v>
      </c>
      <c r="C21013" t="s">
        <v>286</v>
      </c>
      <c r="D21013" t="s">
        <v>50</v>
      </c>
      <c r="E21013" t="s">
        <v>50</v>
      </c>
      <c r="F21013">
        <v>35</v>
      </c>
      <c r="G21013">
        <v>101</v>
      </c>
      <c r="H21013">
        <v>1472</v>
      </c>
      <c r="I21013">
        <v>1222</v>
      </c>
      <c r="J21013">
        <v>2</v>
      </c>
      <c r="K21013">
        <v>1</v>
      </c>
      <c r="L21013" t="s">
        <v>291</v>
      </c>
      <c r="M21013" t="s">
        <v>671</v>
      </c>
      <c r="N21013" t="s">
        <v>646</v>
      </c>
      <c r="O21013" t="s">
        <v>22</v>
      </c>
      <c r="P21013" t="s">
        <v>23</v>
      </c>
      <c r="Q21013" t="s">
        <v>24</v>
      </c>
    </row>
    <row r="21014" spans="1:17" x14ac:dyDescent="0.2">
      <c r="A21014" s="2">
        <v>43547</v>
      </c>
      <c r="B21014" t="s">
        <v>119</v>
      </c>
      <c r="C21014" t="s">
        <v>70</v>
      </c>
      <c r="D21014" t="s">
        <v>50</v>
      </c>
      <c r="E21014" t="s">
        <v>50</v>
      </c>
      <c r="F21014">
        <v>18</v>
      </c>
      <c r="G21014">
        <v>59</v>
      </c>
      <c r="H21014">
        <v>1539</v>
      </c>
      <c r="I21014">
        <v>1375</v>
      </c>
      <c r="J21014">
        <v>2</v>
      </c>
      <c r="K21014">
        <v>0</v>
      </c>
      <c r="L21014" t="s">
        <v>291</v>
      </c>
      <c r="M21014" t="s">
        <v>520</v>
      </c>
      <c r="N21014" t="s">
        <v>119</v>
      </c>
      <c r="O21014" t="s">
        <v>22</v>
      </c>
      <c r="P21014" t="s">
        <v>23</v>
      </c>
      <c r="Q21014" t="s">
        <v>24</v>
      </c>
    </row>
    <row r="21015" spans="1:17" x14ac:dyDescent="0.2">
      <c r="A21015" s="2">
        <v>43547</v>
      </c>
      <c r="B21015" t="s">
        <v>174</v>
      </c>
      <c r="C21015" t="s">
        <v>153</v>
      </c>
      <c r="D21015" t="s">
        <v>50</v>
      </c>
      <c r="E21015" t="s">
        <v>50</v>
      </c>
      <c r="F21015">
        <v>181</v>
      </c>
      <c r="G21015">
        <v>45</v>
      </c>
      <c r="H21015">
        <v>937</v>
      </c>
      <c r="I21015">
        <v>1428</v>
      </c>
      <c r="J21015">
        <v>0</v>
      </c>
      <c r="K21015">
        <v>2</v>
      </c>
      <c r="L21015" t="s">
        <v>291</v>
      </c>
      <c r="M21015" t="s">
        <v>820</v>
      </c>
      <c r="N21015" t="s">
        <v>174</v>
      </c>
      <c r="O21015" t="s">
        <v>22</v>
      </c>
      <c r="P21015" t="s">
        <v>23</v>
      </c>
      <c r="Q21015" t="s">
        <v>41</v>
      </c>
    </row>
    <row r="21016" spans="1:17" x14ac:dyDescent="0.2">
      <c r="A21016" s="2">
        <v>43547</v>
      </c>
      <c r="B21016" t="s">
        <v>118</v>
      </c>
      <c r="C21016" t="s">
        <v>378</v>
      </c>
      <c r="D21016" t="s">
        <v>36</v>
      </c>
      <c r="E21016" t="s">
        <v>36</v>
      </c>
      <c r="F21016">
        <v>24</v>
      </c>
      <c r="G21016">
        <v>107</v>
      </c>
      <c r="H21016">
        <v>1505</v>
      </c>
      <c r="I21016">
        <v>1209</v>
      </c>
      <c r="J21016">
        <v>2</v>
      </c>
      <c r="K21016">
        <v>0</v>
      </c>
      <c r="L21016" t="s">
        <v>62</v>
      </c>
      <c r="M21016" t="s">
        <v>1787</v>
      </c>
      <c r="N21016" t="s">
        <v>118</v>
      </c>
      <c r="O21016" t="s">
        <v>22</v>
      </c>
      <c r="P21016" t="s">
        <v>23</v>
      </c>
      <c r="Q21016" t="s">
        <v>24</v>
      </c>
    </row>
    <row r="21017" spans="1:17" x14ac:dyDescent="0.2">
      <c r="A21017" s="2">
        <v>43547</v>
      </c>
      <c r="B21017" t="s">
        <v>120</v>
      </c>
      <c r="C21017" t="s">
        <v>1284</v>
      </c>
      <c r="D21017" t="s">
        <v>36</v>
      </c>
      <c r="E21017" t="s">
        <v>36</v>
      </c>
      <c r="F21017">
        <v>56</v>
      </c>
      <c r="G21017">
        <v>142</v>
      </c>
      <c r="H21017">
        <v>1394</v>
      </c>
      <c r="I21017">
        <v>1076</v>
      </c>
      <c r="J21017">
        <v>3</v>
      </c>
      <c r="K21017">
        <v>0</v>
      </c>
      <c r="L21017" t="s">
        <v>62</v>
      </c>
      <c r="M21017" t="s">
        <v>152</v>
      </c>
      <c r="N21017" t="s">
        <v>120</v>
      </c>
      <c r="O21017" t="s">
        <v>22</v>
      </c>
      <c r="P21017" t="s">
        <v>23</v>
      </c>
      <c r="Q21017" t="s">
        <v>24</v>
      </c>
    </row>
    <row r="21018" spans="1:17" x14ac:dyDescent="0.2">
      <c r="A21018" s="2">
        <v>43547</v>
      </c>
      <c r="B21018" t="s">
        <v>111</v>
      </c>
      <c r="C21018" t="s">
        <v>1545</v>
      </c>
      <c r="D21018" t="s">
        <v>36</v>
      </c>
      <c r="E21018" t="s">
        <v>36</v>
      </c>
      <c r="F21018">
        <v>65</v>
      </c>
      <c r="G21018">
        <v>164</v>
      </c>
      <c r="H21018">
        <v>1363</v>
      </c>
      <c r="I21018">
        <v>994</v>
      </c>
      <c r="J21018">
        <v>3</v>
      </c>
      <c r="K21018">
        <v>0</v>
      </c>
      <c r="L21018" t="s">
        <v>62</v>
      </c>
      <c r="M21018" t="s">
        <v>218</v>
      </c>
      <c r="N21018" t="s">
        <v>111</v>
      </c>
      <c r="O21018" t="s">
        <v>22</v>
      </c>
      <c r="P21018" t="s">
        <v>23</v>
      </c>
      <c r="Q21018" t="s">
        <v>24</v>
      </c>
    </row>
    <row r="21019" spans="1:17" x14ac:dyDescent="0.2">
      <c r="A21019" s="2">
        <v>43547</v>
      </c>
      <c r="B21019" t="s">
        <v>199</v>
      </c>
      <c r="C21019" t="s">
        <v>207</v>
      </c>
      <c r="D21019" t="s">
        <v>36</v>
      </c>
      <c r="E21019" t="s">
        <v>36</v>
      </c>
      <c r="F21019">
        <v>52</v>
      </c>
      <c r="G21019">
        <v>106</v>
      </c>
      <c r="H21019">
        <v>1412</v>
      </c>
      <c r="I21019">
        <v>1210</v>
      </c>
      <c r="J21019">
        <v>1</v>
      </c>
      <c r="K21019">
        <v>0</v>
      </c>
      <c r="L21019" t="s">
        <v>62</v>
      </c>
      <c r="M21019" t="s">
        <v>220</v>
      </c>
      <c r="N21019" t="s">
        <v>199</v>
      </c>
      <c r="O21019" t="s">
        <v>22</v>
      </c>
      <c r="P21019" t="s">
        <v>23</v>
      </c>
      <c r="Q21019" t="s">
        <v>24</v>
      </c>
    </row>
    <row r="21020" spans="1:17" x14ac:dyDescent="0.2">
      <c r="A21020" s="2">
        <v>43547</v>
      </c>
      <c r="B21020" t="s">
        <v>237</v>
      </c>
      <c r="C21020" t="s">
        <v>183</v>
      </c>
      <c r="D21020" t="s">
        <v>36</v>
      </c>
      <c r="E21020" t="s">
        <v>36</v>
      </c>
      <c r="F21020">
        <v>109</v>
      </c>
      <c r="G21020">
        <v>57</v>
      </c>
      <c r="H21020">
        <v>1205</v>
      </c>
      <c r="I21020">
        <v>1393</v>
      </c>
      <c r="J21020">
        <v>1</v>
      </c>
      <c r="K21020">
        <v>1</v>
      </c>
      <c r="L21020" t="s">
        <v>62</v>
      </c>
      <c r="M21020" t="s">
        <v>366</v>
      </c>
      <c r="N21020" t="s">
        <v>237</v>
      </c>
      <c r="O21020" t="s">
        <v>22</v>
      </c>
      <c r="P21020" t="s">
        <v>23</v>
      </c>
      <c r="Q21020" t="s">
        <v>30</v>
      </c>
    </row>
    <row r="21021" spans="1:17" x14ac:dyDescent="0.2">
      <c r="A21021" s="2">
        <v>43547</v>
      </c>
      <c r="B21021" t="s">
        <v>138</v>
      </c>
      <c r="C21021" t="s">
        <v>352</v>
      </c>
      <c r="D21021" t="s">
        <v>36</v>
      </c>
      <c r="E21021" t="s">
        <v>36</v>
      </c>
      <c r="F21021">
        <v>82</v>
      </c>
      <c r="G21021">
        <v>110</v>
      </c>
      <c r="H21021">
        <v>1292</v>
      </c>
      <c r="I21021">
        <v>1191</v>
      </c>
      <c r="J21021">
        <v>4</v>
      </c>
      <c r="K21021">
        <v>1</v>
      </c>
      <c r="L21021" t="s">
        <v>62</v>
      </c>
      <c r="M21021" t="s">
        <v>139</v>
      </c>
      <c r="N21021" t="s">
        <v>138</v>
      </c>
      <c r="O21021" t="s">
        <v>22</v>
      </c>
      <c r="P21021" t="s">
        <v>23</v>
      </c>
      <c r="Q21021" t="s">
        <v>24</v>
      </c>
    </row>
    <row r="21022" spans="1:17" x14ac:dyDescent="0.2">
      <c r="A21022" s="2">
        <v>43547</v>
      </c>
      <c r="B21022" t="s">
        <v>549</v>
      </c>
      <c r="C21022" t="s">
        <v>848</v>
      </c>
      <c r="D21022" t="s">
        <v>27</v>
      </c>
      <c r="E21022" t="s">
        <v>27</v>
      </c>
      <c r="F21022">
        <v>178</v>
      </c>
      <c r="G21022">
        <v>210</v>
      </c>
      <c r="H21022">
        <v>950</v>
      </c>
      <c r="I21022">
        <v>858</v>
      </c>
      <c r="J21022">
        <v>4</v>
      </c>
      <c r="K21022">
        <v>0</v>
      </c>
      <c r="L21022" t="s">
        <v>1768</v>
      </c>
      <c r="M21022" t="s">
        <v>551</v>
      </c>
      <c r="N21022" t="s">
        <v>549</v>
      </c>
      <c r="O21022" t="s">
        <v>22</v>
      </c>
      <c r="P21022" t="s">
        <v>23</v>
      </c>
      <c r="Q21022" t="s">
        <v>24</v>
      </c>
    </row>
    <row r="21023" spans="1:17" x14ac:dyDescent="0.2">
      <c r="A21023" s="2">
        <v>43547</v>
      </c>
      <c r="B21023" t="s">
        <v>481</v>
      </c>
      <c r="C21023" t="s">
        <v>1491</v>
      </c>
      <c r="D21023" t="s">
        <v>27</v>
      </c>
      <c r="E21023" t="s">
        <v>27</v>
      </c>
      <c r="F21023">
        <v>126</v>
      </c>
      <c r="G21023">
        <v>81</v>
      </c>
      <c r="H21023">
        <v>1126</v>
      </c>
      <c r="I21023">
        <v>1306</v>
      </c>
      <c r="J21023">
        <v>2</v>
      </c>
      <c r="K21023">
        <v>1</v>
      </c>
      <c r="L21023" t="s">
        <v>1768</v>
      </c>
      <c r="M21023" t="s">
        <v>1547</v>
      </c>
      <c r="N21023" t="s">
        <v>481</v>
      </c>
      <c r="O21023" t="s">
        <v>22</v>
      </c>
      <c r="P21023" t="s">
        <v>23</v>
      </c>
      <c r="Q21023" t="s">
        <v>24</v>
      </c>
    </row>
    <row r="21024" spans="1:17" x14ac:dyDescent="0.2">
      <c r="A21024" s="2">
        <v>43547</v>
      </c>
      <c r="B21024" t="s">
        <v>233</v>
      </c>
      <c r="C21024" t="s">
        <v>614</v>
      </c>
      <c r="D21024" t="s">
        <v>19</v>
      </c>
      <c r="E21024" t="s">
        <v>27</v>
      </c>
      <c r="F21024">
        <v>177</v>
      </c>
      <c r="G21024">
        <v>160</v>
      </c>
      <c r="H21024">
        <v>951</v>
      </c>
      <c r="I21024">
        <v>1002</v>
      </c>
      <c r="J21024">
        <v>2</v>
      </c>
      <c r="K21024">
        <v>1</v>
      </c>
      <c r="L21024" t="s">
        <v>1768</v>
      </c>
      <c r="M21024" t="s">
        <v>1769</v>
      </c>
      <c r="N21024" t="s">
        <v>233</v>
      </c>
      <c r="O21024" t="s">
        <v>22</v>
      </c>
      <c r="P21024" t="s">
        <v>23</v>
      </c>
      <c r="Q21024" t="s">
        <v>24</v>
      </c>
    </row>
    <row r="21025" spans="1:17" x14ac:dyDescent="0.2">
      <c r="A21025" s="2">
        <v>43547</v>
      </c>
      <c r="B21025" t="s">
        <v>232</v>
      </c>
      <c r="C21025" t="s">
        <v>453</v>
      </c>
      <c r="D21025" t="s">
        <v>19</v>
      </c>
      <c r="E21025" t="s">
        <v>27</v>
      </c>
      <c r="F21025">
        <v>153</v>
      </c>
      <c r="G21025">
        <v>134</v>
      </c>
      <c r="H21025">
        <v>1037</v>
      </c>
      <c r="I21025">
        <v>1105</v>
      </c>
      <c r="J21025">
        <v>2</v>
      </c>
      <c r="K21025">
        <v>0</v>
      </c>
      <c r="L21025" t="s">
        <v>1768</v>
      </c>
      <c r="M21025" t="s">
        <v>234</v>
      </c>
      <c r="N21025" t="s">
        <v>232</v>
      </c>
      <c r="O21025" t="s">
        <v>22</v>
      </c>
      <c r="P21025" t="s">
        <v>23</v>
      </c>
      <c r="Q21025" t="s">
        <v>24</v>
      </c>
    </row>
    <row r="21026" spans="1:17" x14ac:dyDescent="0.2">
      <c r="A21026" s="2">
        <v>43548</v>
      </c>
      <c r="B21026" t="s">
        <v>638</v>
      </c>
      <c r="C21026" t="s">
        <v>354</v>
      </c>
      <c r="D21026" t="s">
        <v>115</v>
      </c>
      <c r="E21026" t="s">
        <v>57</v>
      </c>
      <c r="F21026">
        <v>124</v>
      </c>
      <c r="G21026">
        <v>143</v>
      </c>
      <c r="H21026">
        <v>1134</v>
      </c>
      <c r="I21026">
        <v>1073</v>
      </c>
      <c r="J21026">
        <v>0</v>
      </c>
      <c r="K21026">
        <v>1</v>
      </c>
      <c r="L21026" t="s">
        <v>28</v>
      </c>
      <c r="M21026" t="s">
        <v>1170</v>
      </c>
      <c r="N21026" t="s">
        <v>638</v>
      </c>
      <c r="O21026" t="s">
        <v>22</v>
      </c>
      <c r="P21026" t="s">
        <v>23</v>
      </c>
      <c r="Q21026" t="s">
        <v>41</v>
      </c>
    </row>
    <row r="21027" spans="1:17" x14ac:dyDescent="0.2">
      <c r="A21027" s="2">
        <v>43548</v>
      </c>
      <c r="B21027" t="s">
        <v>204</v>
      </c>
      <c r="C21027" t="s">
        <v>404</v>
      </c>
      <c r="D21027" t="s">
        <v>57</v>
      </c>
      <c r="E21027" t="s">
        <v>36</v>
      </c>
      <c r="F21027">
        <v>169</v>
      </c>
      <c r="G21027">
        <v>156</v>
      </c>
      <c r="H21027">
        <v>981</v>
      </c>
      <c r="I21027">
        <v>1022</v>
      </c>
      <c r="J21027">
        <v>1</v>
      </c>
      <c r="K21027">
        <v>0</v>
      </c>
      <c r="L21027" t="s">
        <v>28</v>
      </c>
      <c r="M21027" t="s">
        <v>316</v>
      </c>
      <c r="N21027" t="s">
        <v>204</v>
      </c>
      <c r="O21027" t="s">
        <v>22</v>
      </c>
      <c r="P21027" t="s">
        <v>23</v>
      </c>
      <c r="Q21027" t="s">
        <v>24</v>
      </c>
    </row>
    <row r="21028" spans="1:17" x14ac:dyDescent="0.2">
      <c r="A21028" s="2">
        <v>43548</v>
      </c>
      <c r="B21028" t="s">
        <v>100</v>
      </c>
      <c r="C21028" t="s">
        <v>317</v>
      </c>
      <c r="D21028" t="s">
        <v>50</v>
      </c>
      <c r="E21028" t="s">
        <v>50</v>
      </c>
      <c r="F21028">
        <v>36</v>
      </c>
      <c r="G21028">
        <v>78</v>
      </c>
      <c r="H21028">
        <v>1465</v>
      </c>
      <c r="I21028">
        <v>1317</v>
      </c>
      <c r="J21028">
        <v>2</v>
      </c>
      <c r="K21028">
        <v>1</v>
      </c>
      <c r="L21028" t="s">
        <v>291</v>
      </c>
      <c r="M21028" t="s">
        <v>102</v>
      </c>
      <c r="N21028" t="s">
        <v>100</v>
      </c>
      <c r="O21028" t="s">
        <v>22</v>
      </c>
      <c r="P21028" t="s">
        <v>23</v>
      </c>
      <c r="Q21028" t="s">
        <v>24</v>
      </c>
    </row>
    <row r="21029" spans="1:17" x14ac:dyDescent="0.2">
      <c r="A21029" s="2">
        <v>43548</v>
      </c>
      <c r="B21029" t="s">
        <v>126</v>
      </c>
      <c r="C21029" t="s">
        <v>129</v>
      </c>
      <c r="D21029" t="s">
        <v>50</v>
      </c>
      <c r="E21029" t="s">
        <v>50</v>
      </c>
      <c r="F21029">
        <v>14</v>
      </c>
      <c r="G21029">
        <v>16</v>
      </c>
      <c r="H21029">
        <v>1560</v>
      </c>
      <c r="I21029">
        <v>1558</v>
      </c>
      <c r="J21029">
        <v>2</v>
      </c>
      <c r="K21029">
        <v>3</v>
      </c>
      <c r="L21029" t="s">
        <v>291</v>
      </c>
      <c r="M21029" t="s">
        <v>308</v>
      </c>
      <c r="N21029" t="s">
        <v>126</v>
      </c>
      <c r="O21029" t="s">
        <v>22</v>
      </c>
      <c r="P21029" t="s">
        <v>23</v>
      </c>
      <c r="Q21029" t="s">
        <v>41</v>
      </c>
    </row>
    <row r="21030" spans="1:17" x14ac:dyDescent="0.2">
      <c r="A21030" s="2">
        <v>43548</v>
      </c>
      <c r="B21030" t="s">
        <v>161</v>
      </c>
      <c r="C21030" t="s">
        <v>244</v>
      </c>
      <c r="D21030" t="s">
        <v>50</v>
      </c>
      <c r="E21030" t="s">
        <v>50</v>
      </c>
      <c r="F21030">
        <v>19</v>
      </c>
      <c r="G21030">
        <v>29</v>
      </c>
      <c r="H21030">
        <v>1525</v>
      </c>
      <c r="I21030">
        <v>1483</v>
      </c>
      <c r="J21030">
        <v>1</v>
      </c>
      <c r="K21030">
        <v>0</v>
      </c>
      <c r="L21030" t="s">
        <v>291</v>
      </c>
      <c r="M21030" t="s">
        <v>162</v>
      </c>
      <c r="N21030" t="s">
        <v>161</v>
      </c>
      <c r="O21030" t="s">
        <v>22</v>
      </c>
      <c r="P21030" t="s">
        <v>23</v>
      </c>
      <c r="Q21030" t="s">
        <v>24</v>
      </c>
    </row>
    <row r="21031" spans="1:17" x14ac:dyDescent="0.2">
      <c r="A21031" s="2">
        <v>43548</v>
      </c>
      <c r="B21031" t="s">
        <v>94</v>
      </c>
      <c r="C21031" t="s">
        <v>274</v>
      </c>
      <c r="D21031" t="s">
        <v>50</v>
      </c>
      <c r="E21031" t="s">
        <v>50</v>
      </c>
      <c r="F21031">
        <v>52</v>
      </c>
      <c r="G21031">
        <v>4</v>
      </c>
      <c r="H21031">
        <v>1412</v>
      </c>
      <c r="I21031">
        <v>1634</v>
      </c>
      <c r="J21031">
        <v>2</v>
      </c>
      <c r="K21031">
        <v>1</v>
      </c>
      <c r="L21031" t="s">
        <v>291</v>
      </c>
      <c r="M21031" t="s">
        <v>96</v>
      </c>
      <c r="N21031" t="s">
        <v>94</v>
      </c>
      <c r="O21031" t="s">
        <v>22</v>
      </c>
      <c r="P21031" t="s">
        <v>23</v>
      </c>
      <c r="Q21031" t="s">
        <v>24</v>
      </c>
    </row>
    <row r="21032" spans="1:17" x14ac:dyDescent="0.2">
      <c r="A21032" s="2">
        <v>43548</v>
      </c>
      <c r="B21032" t="s">
        <v>123</v>
      </c>
      <c r="C21032" t="s">
        <v>69</v>
      </c>
      <c r="D21032" t="s">
        <v>50</v>
      </c>
      <c r="E21032" t="s">
        <v>50</v>
      </c>
      <c r="F21032">
        <v>92</v>
      </c>
      <c r="G21032">
        <v>23</v>
      </c>
      <c r="H21032">
        <v>1265</v>
      </c>
      <c r="I21032">
        <v>1509</v>
      </c>
      <c r="J21032">
        <v>4</v>
      </c>
      <c r="K21032">
        <v>2</v>
      </c>
      <c r="L21032" t="s">
        <v>291</v>
      </c>
      <c r="M21032" t="s">
        <v>265</v>
      </c>
      <c r="N21032" t="s">
        <v>123</v>
      </c>
      <c r="O21032" t="s">
        <v>22</v>
      </c>
      <c r="P21032" t="s">
        <v>23</v>
      </c>
      <c r="Q21032" t="s">
        <v>24</v>
      </c>
    </row>
    <row r="21033" spans="1:17" x14ac:dyDescent="0.2">
      <c r="A21033" s="2">
        <v>43548</v>
      </c>
      <c r="B21033" t="s">
        <v>90</v>
      </c>
      <c r="C21033" t="s">
        <v>101</v>
      </c>
      <c r="D21033" t="s">
        <v>50</v>
      </c>
      <c r="E21033" t="s">
        <v>50</v>
      </c>
      <c r="F21033">
        <v>20</v>
      </c>
      <c r="G21033">
        <v>131</v>
      </c>
      <c r="H21033">
        <v>1518</v>
      </c>
      <c r="I21033">
        <v>1112</v>
      </c>
      <c r="J21033">
        <v>2</v>
      </c>
      <c r="K21033">
        <v>0</v>
      </c>
      <c r="L21033" t="s">
        <v>291</v>
      </c>
      <c r="M21033" t="s">
        <v>750</v>
      </c>
      <c r="N21033" t="s">
        <v>90</v>
      </c>
      <c r="O21033" t="s">
        <v>22</v>
      </c>
      <c r="P21033" t="s">
        <v>23</v>
      </c>
      <c r="Q21033" t="s">
        <v>24</v>
      </c>
    </row>
    <row r="21034" spans="1:17" x14ac:dyDescent="0.2">
      <c r="A21034" s="2">
        <v>43548</v>
      </c>
      <c r="B21034" t="s">
        <v>249</v>
      </c>
      <c r="C21034" t="s">
        <v>328</v>
      </c>
      <c r="D21034" t="s">
        <v>50</v>
      </c>
      <c r="E21034" t="s">
        <v>50</v>
      </c>
      <c r="F21034">
        <v>63</v>
      </c>
      <c r="G21034">
        <v>71</v>
      </c>
      <c r="H21034">
        <v>1369</v>
      </c>
      <c r="I21034">
        <v>1343</v>
      </c>
      <c r="J21034">
        <v>1</v>
      </c>
      <c r="K21034">
        <v>1</v>
      </c>
      <c r="L21034" t="s">
        <v>291</v>
      </c>
      <c r="M21034" t="s">
        <v>529</v>
      </c>
      <c r="N21034" t="s">
        <v>249</v>
      </c>
      <c r="O21034" t="s">
        <v>22</v>
      </c>
      <c r="P21034" t="s">
        <v>23</v>
      </c>
      <c r="Q21034" t="s">
        <v>30</v>
      </c>
    </row>
    <row r="21035" spans="1:17" x14ac:dyDescent="0.2">
      <c r="A21035" s="2">
        <v>43548</v>
      </c>
      <c r="B21035" t="s">
        <v>125</v>
      </c>
      <c r="C21035" t="s">
        <v>104</v>
      </c>
      <c r="D21035" t="s">
        <v>50</v>
      </c>
      <c r="E21035" t="s">
        <v>50</v>
      </c>
      <c r="F21035">
        <v>211</v>
      </c>
      <c r="G21035">
        <v>40</v>
      </c>
      <c r="H21035">
        <v>854</v>
      </c>
      <c r="I21035">
        <v>1446</v>
      </c>
      <c r="J21035">
        <v>0</v>
      </c>
      <c r="K21035">
        <v>2</v>
      </c>
      <c r="L21035" t="s">
        <v>291</v>
      </c>
      <c r="M21035" t="s">
        <v>468</v>
      </c>
      <c r="N21035" t="s">
        <v>125</v>
      </c>
      <c r="O21035" t="s">
        <v>22</v>
      </c>
      <c r="P21035" t="s">
        <v>23</v>
      </c>
      <c r="Q21035" t="s">
        <v>41</v>
      </c>
    </row>
    <row r="21036" spans="1:17" x14ac:dyDescent="0.2">
      <c r="A21036" s="2">
        <v>43548</v>
      </c>
      <c r="B21036" t="s">
        <v>560</v>
      </c>
      <c r="C21036" t="s">
        <v>95</v>
      </c>
      <c r="D21036" t="s">
        <v>50</v>
      </c>
      <c r="E21036" t="s">
        <v>50</v>
      </c>
      <c r="F21036">
        <v>117</v>
      </c>
      <c r="G21036">
        <v>50</v>
      </c>
      <c r="H21036">
        <v>1159</v>
      </c>
      <c r="I21036">
        <v>1424</v>
      </c>
      <c r="J21036">
        <v>0</v>
      </c>
      <c r="K21036">
        <v>4</v>
      </c>
      <c r="L21036" t="s">
        <v>291</v>
      </c>
      <c r="M21036" t="s">
        <v>1786</v>
      </c>
      <c r="N21036" t="s">
        <v>560</v>
      </c>
      <c r="O21036" t="s">
        <v>22</v>
      </c>
      <c r="P21036" t="s">
        <v>23</v>
      </c>
      <c r="Q21036" t="s">
        <v>41</v>
      </c>
    </row>
    <row r="21037" spans="1:17" x14ac:dyDescent="0.2">
      <c r="A21037" s="2">
        <v>43548</v>
      </c>
      <c r="B21037" t="s">
        <v>145</v>
      </c>
      <c r="C21037" t="s">
        <v>147</v>
      </c>
      <c r="D21037" t="s">
        <v>50</v>
      </c>
      <c r="E21037" t="s">
        <v>50</v>
      </c>
      <c r="F21037">
        <v>87</v>
      </c>
      <c r="G21037">
        <v>1</v>
      </c>
      <c r="H21037">
        <v>1276</v>
      </c>
      <c r="I21037">
        <v>1727</v>
      </c>
      <c r="J21037">
        <v>0</v>
      </c>
      <c r="K21037">
        <v>2</v>
      </c>
      <c r="L21037" t="s">
        <v>291</v>
      </c>
      <c r="M21037" t="s">
        <v>435</v>
      </c>
      <c r="N21037" t="s">
        <v>145</v>
      </c>
      <c r="O21037" t="s">
        <v>22</v>
      </c>
      <c r="P21037" t="s">
        <v>23</v>
      </c>
      <c r="Q21037" t="s">
        <v>41</v>
      </c>
    </row>
    <row r="21038" spans="1:17" x14ac:dyDescent="0.2">
      <c r="A21038" s="2">
        <v>43548</v>
      </c>
      <c r="B21038" t="s">
        <v>471</v>
      </c>
      <c r="C21038" t="s">
        <v>365</v>
      </c>
      <c r="D21038" t="s">
        <v>36</v>
      </c>
      <c r="E21038" t="s">
        <v>36</v>
      </c>
      <c r="F21038">
        <v>94</v>
      </c>
      <c r="G21038">
        <v>122</v>
      </c>
      <c r="H21038">
        <v>1257</v>
      </c>
      <c r="I21038">
        <v>1136</v>
      </c>
      <c r="J21038">
        <v>2</v>
      </c>
      <c r="K21038">
        <v>1</v>
      </c>
      <c r="L21038" t="s">
        <v>62</v>
      </c>
      <c r="M21038" t="s">
        <v>639</v>
      </c>
      <c r="N21038" t="s">
        <v>471</v>
      </c>
      <c r="O21038" t="s">
        <v>22</v>
      </c>
      <c r="P21038" t="s">
        <v>23</v>
      </c>
      <c r="Q21038" t="s">
        <v>24</v>
      </c>
    </row>
    <row r="21039" spans="1:17" x14ac:dyDescent="0.2">
      <c r="A21039" s="2">
        <v>43548</v>
      </c>
      <c r="B21039" t="s">
        <v>718</v>
      </c>
      <c r="C21039" t="s">
        <v>149</v>
      </c>
      <c r="D21039" t="s">
        <v>36</v>
      </c>
      <c r="E21039" t="s">
        <v>36</v>
      </c>
      <c r="F21039">
        <v>105</v>
      </c>
      <c r="G21039">
        <v>74</v>
      </c>
      <c r="H21039">
        <v>1217</v>
      </c>
      <c r="I21039">
        <v>1325</v>
      </c>
      <c r="J21039">
        <v>1</v>
      </c>
      <c r="K21039">
        <v>2</v>
      </c>
      <c r="L21039" t="s">
        <v>62</v>
      </c>
      <c r="M21039" t="s">
        <v>421</v>
      </c>
      <c r="N21039" t="s">
        <v>128</v>
      </c>
      <c r="O21039" t="s">
        <v>122</v>
      </c>
      <c r="P21039" t="s">
        <v>23</v>
      </c>
      <c r="Q21039" t="s">
        <v>41</v>
      </c>
    </row>
    <row r="21040" spans="1:17" x14ac:dyDescent="0.2">
      <c r="A21040" s="2">
        <v>43548</v>
      </c>
      <c r="B21040" t="s">
        <v>45</v>
      </c>
      <c r="C21040" t="s">
        <v>61</v>
      </c>
      <c r="D21040" t="s">
        <v>36</v>
      </c>
      <c r="E21040" t="s">
        <v>36</v>
      </c>
      <c r="F21040">
        <v>113</v>
      </c>
      <c r="G21040">
        <v>84</v>
      </c>
      <c r="H21040">
        <v>1175</v>
      </c>
      <c r="I21040">
        <v>1280</v>
      </c>
      <c r="J21040">
        <v>2</v>
      </c>
      <c r="K21040">
        <v>0</v>
      </c>
      <c r="L21040" t="s">
        <v>62</v>
      </c>
      <c r="M21040" t="s">
        <v>47</v>
      </c>
      <c r="N21040" t="s">
        <v>45</v>
      </c>
      <c r="O21040" t="s">
        <v>22</v>
      </c>
      <c r="P21040" t="s">
        <v>23</v>
      </c>
      <c r="Q21040" t="s">
        <v>24</v>
      </c>
    </row>
    <row r="21041" spans="1:17" x14ac:dyDescent="0.2">
      <c r="A21041" s="2">
        <v>43548</v>
      </c>
      <c r="B21041" t="s">
        <v>660</v>
      </c>
      <c r="C21041" t="s">
        <v>34</v>
      </c>
      <c r="D21041" t="s">
        <v>36</v>
      </c>
      <c r="E21041" t="s">
        <v>36</v>
      </c>
      <c r="F21041">
        <v>112</v>
      </c>
      <c r="G21041">
        <v>68</v>
      </c>
      <c r="H21041">
        <v>1180</v>
      </c>
      <c r="I21041">
        <v>1354</v>
      </c>
      <c r="J21041">
        <v>0</v>
      </c>
      <c r="K21041">
        <v>0</v>
      </c>
      <c r="L21041" t="s">
        <v>62</v>
      </c>
      <c r="M21041" t="s">
        <v>661</v>
      </c>
      <c r="N21041" t="s">
        <v>660</v>
      </c>
      <c r="O21041" t="s">
        <v>22</v>
      </c>
      <c r="P21041" t="s">
        <v>23</v>
      </c>
      <c r="Q21041" t="s">
        <v>30</v>
      </c>
    </row>
    <row r="21042" spans="1:17" x14ac:dyDescent="0.2">
      <c r="A21042" s="2">
        <v>43548</v>
      </c>
      <c r="B21042" t="s">
        <v>211</v>
      </c>
      <c r="C21042" t="s">
        <v>208</v>
      </c>
      <c r="D21042" t="s">
        <v>36</v>
      </c>
      <c r="E21042" t="s">
        <v>36</v>
      </c>
      <c r="F21042">
        <v>137</v>
      </c>
      <c r="G21042">
        <v>77</v>
      </c>
      <c r="H21042">
        <v>1087</v>
      </c>
      <c r="I21042">
        <v>1320</v>
      </c>
      <c r="J21042">
        <v>3</v>
      </c>
      <c r="K21042">
        <v>0</v>
      </c>
      <c r="L21042" t="s">
        <v>62</v>
      </c>
      <c r="M21042" t="s">
        <v>373</v>
      </c>
      <c r="N21042" t="s">
        <v>211</v>
      </c>
      <c r="O21042" t="s">
        <v>22</v>
      </c>
      <c r="P21042" t="s">
        <v>23</v>
      </c>
      <c r="Q21042" t="s">
        <v>24</v>
      </c>
    </row>
    <row r="21043" spans="1:17" x14ac:dyDescent="0.2">
      <c r="A21043" s="2">
        <v>43548</v>
      </c>
      <c r="B21043" t="s">
        <v>229</v>
      </c>
      <c r="C21043" t="s">
        <v>222</v>
      </c>
      <c r="D21043" t="s">
        <v>27</v>
      </c>
      <c r="E21043" t="s">
        <v>27</v>
      </c>
      <c r="F21043">
        <v>179</v>
      </c>
      <c r="G21043">
        <v>173</v>
      </c>
      <c r="H21043">
        <v>948</v>
      </c>
      <c r="I21043">
        <v>968</v>
      </c>
      <c r="J21043">
        <v>0</v>
      </c>
      <c r="K21043">
        <v>2</v>
      </c>
      <c r="L21043" t="s">
        <v>1768</v>
      </c>
      <c r="M21043" t="s">
        <v>1300</v>
      </c>
      <c r="N21043" t="s">
        <v>229</v>
      </c>
      <c r="O21043" t="s">
        <v>22</v>
      </c>
      <c r="P21043" t="s">
        <v>23</v>
      </c>
      <c r="Q21043" t="s">
        <v>41</v>
      </c>
    </row>
    <row r="21044" spans="1:17" x14ac:dyDescent="0.2">
      <c r="A21044" s="2">
        <v>43548</v>
      </c>
      <c r="B21044" t="s">
        <v>262</v>
      </c>
      <c r="C21044" t="s">
        <v>700</v>
      </c>
      <c r="D21044" t="s">
        <v>27</v>
      </c>
      <c r="E21044" t="s">
        <v>27</v>
      </c>
      <c r="F21044">
        <v>154</v>
      </c>
      <c r="G21044">
        <v>176</v>
      </c>
      <c r="H21044">
        <v>1036</v>
      </c>
      <c r="I21044">
        <v>952</v>
      </c>
      <c r="J21044">
        <v>1</v>
      </c>
      <c r="K21044">
        <v>3</v>
      </c>
      <c r="L21044" t="s">
        <v>1768</v>
      </c>
      <c r="M21044" t="s">
        <v>1631</v>
      </c>
      <c r="N21044" t="s">
        <v>262</v>
      </c>
      <c r="O21044" t="s">
        <v>22</v>
      </c>
      <c r="P21044" t="s">
        <v>23</v>
      </c>
      <c r="Q21044" t="s">
        <v>41</v>
      </c>
    </row>
    <row r="21045" spans="1:17" x14ac:dyDescent="0.2">
      <c r="A21045" s="2">
        <v>43548</v>
      </c>
      <c r="B21045" t="s">
        <v>263</v>
      </c>
      <c r="C21045" t="s">
        <v>454</v>
      </c>
      <c r="D21045" t="s">
        <v>27</v>
      </c>
      <c r="E21045" t="s">
        <v>27</v>
      </c>
      <c r="F21045">
        <v>103</v>
      </c>
      <c r="G21045">
        <v>174</v>
      </c>
      <c r="H21045">
        <v>1219</v>
      </c>
      <c r="I21045">
        <v>963</v>
      </c>
      <c r="J21045">
        <v>2</v>
      </c>
      <c r="K21045">
        <v>1</v>
      </c>
      <c r="L21045" t="s">
        <v>1768</v>
      </c>
      <c r="M21045" t="s">
        <v>599</v>
      </c>
      <c r="N21045" t="s">
        <v>263</v>
      </c>
      <c r="O21045" t="s">
        <v>22</v>
      </c>
      <c r="P21045" t="s">
        <v>23</v>
      </c>
      <c r="Q21045" t="s">
        <v>24</v>
      </c>
    </row>
    <row r="21046" spans="1:17" x14ac:dyDescent="0.2">
      <c r="A21046" s="2">
        <v>43548</v>
      </c>
      <c r="B21046" t="s">
        <v>221</v>
      </c>
      <c r="C21046" t="s">
        <v>532</v>
      </c>
      <c r="D21046" t="s">
        <v>27</v>
      </c>
      <c r="E21046" t="s">
        <v>27</v>
      </c>
      <c r="F21046">
        <v>162</v>
      </c>
      <c r="G21046">
        <v>128</v>
      </c>
      <c r="H21046">
        <v>998</v>
      </c>
      <c r="I21046">
        <v>1119</v>
      </c>
      <c r="J21046">
        <v>0</v>
      </c>
      <c r="K21046">
        <v>1</v>
      </c>
      <c r="L21046" t="s">
        <v>1768</v>
      </c>
      <c r="M21046" t="s">
        <v>223</v>
      </c>
      <c r="N21046" t="s">
        <v>221</v>
      </c>
      <c r="O21046" t="s">
        <v>22</v>
      </c>
      <c r="P21046" t="s">
        <v>23</v>
      </c>
      <c r="Q21046" t="s">
        <v>41</v>
      </c>
    </row>
    <row r="21047" spans="1:17" x14ac:dyDescent="0.2">
      <c r="A21047" s="2">
        <v>43548</v>
      </c>
      <c r="B21047" t="s">
        <v>210</v>
      </c>
      <c r="C21047" t="s">
        <v>185</v>
      </c>
      <c r="D21047" t="s">
        <v>27</v>
      </c>
      <c r="E21047" t="s">
        <v>27</v>
      </c>
      <c r="F21047">
        <v>73</v>
      </c>
      <c r="G21047">
        <v>54</v>
      </c>
      <c r="H21047">
        <v>1327</v>
      </c>
      <c r="I21047">
        <v>1404</v>
      </c>
      <c r="J21047">
        <v>2</v>
      </c>
      <c r="K21047">
        <v>0</v>
      </c>
      <c r="L21047" t="s">
        <v>1768</v>
      </c>
      <c r="M21047" t="s">
        <v>557</v>
      </c>
      <c r="N21047" t="s">
        <v>210</v>
      </c>
      <c r="O21047" t="s">
        <v>22</v>
      </c>
      <c r="P21047" t="s">
        <v>23</v>
      </c>
      <c r="Q21047" t="s">
        <v>24</v>
      </c>
    </row>
    <row r="21048" spans="1:17" x14ac:dyDescent="0.2">
      <c r="A21048" s="2">
        <v>43549</v>
      </c>
      <c r="B21048" t="s">
        <v>386</v>
      </c>
      <c r="C21048" t="s">
        <v>73</v>
      </c>
      <c r="D21048" t="s">
        <v>50</v>
      </c>
      <c r="E21048" t="s">
        <v>50</v>
      </c>
      <c r="F21048">
        <v>108</v>
      </c>
      <c r="G21048">
        <v>132</v>
      </c>
      <c r="H21048">
        <v>1206</v>
      </c>
      <c r="I21048">
        <v>1111</v>
      </c>
      <c r="J21048">
        <v>0</v>
      </c>
      <c r="K21048">
        <v>0</v>
      </c>
      <c r="L21048" t="s">
        <v>28</v>
      </c>
      <c r="M21048" t="s">
        <v>595</v>
      </c>
      <c r="N21048" t="s">
        <v>386</v>
      </c>
      <c r="O21048" t="s">
        <v>22</v>
      </c>
      <c r="P21048" t="s">
        <v>23</v>
      </c>
      <c r="Q21048" t="s">
        <v>30</v>
      </c>
    </row>
    <row r="21049" spans="1:17" x14ac:dyDescent="0.2">
      <c r="A21049" s="2">
        <v>43549</v>
      </c>
      <c r="B21049" t="s">
        <v>301</v>
      </c>
      <c r="C21049" t="s">
        <v>459</v>
      </c>
      <c r="D21049" t="s">
        <v>115</v>
      </c>
      <c r="E21049" t="s">
        <v>115</v>
      </c>
      <c r="F21049">
        <v>158</v>
      </c>
      <c r="G21049">
        <v>161</v>
      </c>
      <c r="H21049">
        <v>1018</v>
      </c>
      <c r="I21049">
        <v>1001</v>
      </c>
      <c r="J21049">
        <v>1</v>
      </c>
      <c r="K21049">
        <v>0</v>
      </c>
      <c r="L21049" t="s">
        <v>28</v>
      </c>
      <c r="M21049" t="s">
        <v>1785</v>
      </c>
      <c r="N21049" t="s">
        <v>301</v>
      </c>
      <c r="O21049" t="s">
        <v>22</v>
      </c>
      <c r="P21049" t="s">
        <v>23</v>
      </c>
      <c r="Q21049" t="s">
        <v>24</v>
      </c>
    </row>
    <row r="21050" spans="1:17" x14ac:dyDescent="0.2">
      <c r="A21050" s="2">
        <v>43549</v>
      </c>
      <c r="B21050" t="s">
        <v>213</v>
      </c>
      <c r="C21050" t="s">
        <v>363</v>
      </c>
      <c r="D21050" t="s">
        <v>115</v>
      </c>
      <c r="E21050" t="s">
        <v>115</v>
      </c>
      <c r="F21050">
        <v>138</v>
      </c>
      <c r="G21050">
        <v>159</v>
      </c>
      <c r="H21050">
        <v>1085</v>
      </c>
      <c r="I21050">
        <v>1003</v>
      </c>
      <c r="J21050">
        <v>0</v>
      </c>
      <c r="K21050">
        <v>2</v>
      </c>
      <c r="L21050" t="s">
        <v>28</v>
      </c>
      <c r="M21050" t="s">
        <v>1727</v>
      </c>
      <c r="N21050" t="s">
        <v>213</v>
      </c>
      <c r="O21050" t="s">
        <v>22</v>
      </c>
      <c r="P21050" t="s">
        <v>23</v>
      </c>
      <c r="Q21050" t="s">
        <v>41</v>
      </c>
    </row>
    <row r="21051" spans="1:17" x14ac:dyDescent="0.2">
      <c r="A21051" s="2">
        <v>43549</v>
      </c>
      <c r="B21051" t="s">
        <v>113</v>
      </c>
      <c r="C21051" t="s">
        <v>802</v>
      </c>
      <c r="D21051" t="s">
        <v>115</v>
      </c>
      <c r="E21051" t="s">
        <v>36</v>
      </c>
      <c r="F21051">
        <v>70</v>
      </c>
      <c r="G21051">
        <v>148</v>
      </c>
      <c r="H21051">
        <v>1344</v>
      </c>
      <c r="I21051">
        <v>1063</v>
      </c>
      <c r="J21051">
        <v>3</v>
      </c>
      <c r="K21051">
        <v>2</v>
      </c>
      <c r="L21051" t="s">
        <v>28</v>
      </c>
      <c r="M21051" t="s">
        <v>231</v>
      </c>
      <c r="N21051" t="s">
        <v>113</v>
      </c>
      <c r="O21051" t="s">
        <v>22</v>
      </c>
      <c r="P21051" t="s">
        <v>23</v>
      </c>
      <c r="Q21051" t="s">
        <v>24</v>
      </c>
    </row>
    <row r="21052" spans="1:17" x14ac:dyDescent="0.2">
      <c r="A21052" s="2">
        <v>43549</v>
      </c>
      <c r="B21052" t="s">
        <v>1692</v>
      </c>
      <c r="C21052" t="s">
        <v>87</v>
      </c>
      <c r="D21052" t="s">
        <v>50</v>
      </c>
      <c r="E21052" t="s">
        <v>50</v>
      </c>
      <c r="F21052">
        <v>130</v>
      </c>
      <c r="G21052">
        <v>48</v>
      </c>
      <c r="H21052">
        <v>1113</v>
      </c>
      <c r="I21052">
        <v>1425</v>
      </c>
      <c r="J21052">
        <v>1</v>
      </c>
      <c r="K21052">
        <v>1</v>
      </c>
      <c r="L21052" t="s">
        <v>291</v>
      </c>
      <c r="M21052" t="s">
        <v>1775</v>
      </c>
      <c r="N21052" t="s">
        <v>1692</v>
      </c>
      <c r="O21052" t="s">
        <v>22</v>
      </c>
      <c r="P21052" t="s">
        <v>23</v>
      </c>
      <c r="Q21052" t="s">
        <v>30</v>
      </c>
    </row>
    <row r="21053" spans="1:17" x14ac:dyDescent="0.2">
      <c r="A21053" s="2">
        <v>43549</v>
      </c>
      <c r="B21053" t="s">
        <v>1279</v>
      </c>
      <c r="C21053" t="s">
        <v>89</v>
      </c>
      <c r="D21053" t="s">
        <v>50</v>
      </c>
      <c r="E21053" t="s">
        <v>50</v>
      </c>
      <c r="F21053">
        <v>46</v>
      </c>
      <c r="G21053">
        <v>5</v>
      </c>
      <c r="H21053">
        <v>1427</v>
      </c>
      <c r="I21053">
        <v>1631</v>
      </c>
      <c r="J21053">
        <v>1</v>
      </c>
      <c r="K21053">
        <v>5</v>
      </c>
      <c r="L21053" t="s">
        <v>291</v>
      </c>
      <c r="M21053" t="s">
        <v>1280</v>
      </c>
      <c r="N21053" t="s">
        <v>1279</v>
      </c>
      <c r="O21053" t="s">
        <v>22</v>
      </c>
      <c r="P21053" t="s">
        <v>23</v>
      </c>
      <c r="Q21053" t="s">
        <v>41</v>
      </c>
    </row>
    <row r="21054" spans="1:17" x14ac:dyDescent="0.2">
      <c r="A21054" s="2">
        <v>43549</v>
      </c>
      <c r="B21054" t="s">
        <v>82</v>
      </c>
      <c r="C21054" t="s">
        <v>1204</v>
      </c>
      <c r="D21054" t="s">
        <v>50</v>
      </c>
      <c r="E21054" t="s">
        <v>50</v>
      </c>
      <c r="F21054">
        <v>6</v>
      </c>
      <c r="G21054">
        <v>31</v>
      </c>
      <c r="H21054">
        <v>1614</v>
      </c>
      <c r="I21054">
        <v>1481</v>
      </c>
      <c r="J21054">
        <v>1</v>
      </c>
      <c r="K21054">
        <v>1</v>
      </c>
      <c r="L21054" t="s">
        <v>291</v>
      </c>
      <c r="M21054" t="s">
        <v>187</v>
      </c>
      <c r="N21054" t="s">
        <v>82</v>
      </c>
      <c r="O21054" t="s">
        <v>22</v>
      </c>
      <c r="P21054" t="s">
        <v>23</v>
      </c>
      <c r="Q21054" t="s">
        <v>30</v>
      </c>
    </row>
    <row r="21055" spans="1:17" x14ac:dyDescent="0.2">
      <c r="A21055" s="2">
        <v>43549</v>
      </c>
      <c r="B21055" t="s">
        <v>97</v>
      </c>
      <c r="C21055" t="s">
        <v>168</v>
      </c>
      <c r="D21055" t="s">
        <v>50</v>
      </c>
      <c r="E21055" t="s">
        <v>50</v>
      </c>
      <c r="F21055">
        <v>87</v>
      </c>
      <c r="G21055">
        <v>30</v>
      </c>
      <c r="H21055">
        <v>1276</v>
      </c>
      <c r="I21055">
        <v>1482</v>
      </c>
      <c r="J21055">
        <v>1</v>
      </c>
      <c r="K21055">
        <v>2</v>
      </c>
      <c r="L21055" t="s">
        <v>291</v>
      </c>
      <c r="M21055" t="s">
        <v>1770</v>
      </c>
      <c r="N21055" t="s">
        <v>97</v>
      </c>
      <c r="O21055" t="s">
        <v>22</v>
      </c>
      <c r="P21055" t="s">
        <v>23</v>
      </c>
      <c r="Q21055" t="s">
        <v>41</v>
      </c>
    </row>
    <row r="21056" spans="1:17" x14ac:dyDescent="0.2">
      <c r="A21056" s="2">
        <v>43549</v>
      </c>
      <c r="B21056" t="s">
        <v>180</v>
      </c>
      <c r="C21056" t="s">
        <v>384</v>
      </c>
      <c r="D21056" t="s">
        <v>50</v>
      </c>
      <c r="E21056" t="s">
        <v>50</v>
      </c>
      <c r="F21056">
        <v>41</v>
      </c>
      <c r="G21056">
        <v>170</v>
      </c>
      <c r="H21056">
        <v>1443</v>
      </c>
      <c r="I21056">
        <v>979</v>
      </c>
      <c r="J21056">
        <v>4</v>
      </c>
      <c r="K21056">
        <v>0</v>
      </c>
      <c r="L21056" t="s">
        <v>291</v>
      </c>
      <c r="M21056" t="s">
        <v>1706</v>
      </c>
      <c r="N21056" t="s">
        <v>180</v>
      </c>
      <c r="O21056" t="s">
        <v>22</v>
      </c>
      <c r="P21056" t="s">
        <v>23</v>
      </c>
      <c r="Q21056" t="s">
        <v>24</v>
      </c>
    </row>
    <row r="21057" spans="1:17" x14ac:dyDescent="0.2">
      <c r="A21057" s="2">
        <v>43549</v>
      </c>
      <c r="B21057" t="s">
        <v>737</v>
      </c>
      <c r="C21057" t="s">
        <v>85</v>
      </c>
      <c r="D21057" t="s">
        <v>50</v>
      </c>
      <c r="E21057" t="s">
        <v>50</v>
      </c>
      <c r="F21057">
        <v>132</v>
      </c>
      <c r="G21057">
        <v>61</v>
      </c>
      <c r="H21057">
        <v>1111</v>
      </c>
      <c r="I21057">
        <v>1372</v>
      </c>
      <c r="J21057">
        <v>0</v>
      </c>
      <c r="K21057">
        <v>3</v>
      </c>
      <c r="L21057" t="s">
        <v>291</v>
      </c>
      <c r="M21057" t="s">
        <v>1774</v>
      </c>
      <c r="N21057" t="s">
        <v>737</v>
      </c>
      <c r="O21057" t="s">
        <v>22</v>
      </c>
      <c r="P21057" t="s">
        <v>23</v>
      </c>
      <c r="Q21057" t="s">
        <v>41</v>
      </c>
    </row>
    <row r="21058" spans="1:17" x14ac:dyDescent="0.2">
      <c r="A21058" s="2">
        <v>43549</v>
      </c>
      <c r="B21058" t="s">
        <v>67</v>
      </c>
      <c r="C21058" t="s">
        <v>76</v>
      </c>
      <c r="D21058" t="s">
        <v>50</v>
      </c>
      <c r="E21058" t="s">
        <v>50</v>
      </c>
      <c r="F21058">
        <v>2</v>
      </c>
      <c r="G21058">
        <v>38</v>
      </c>
      <c r="H21058">
        <v>1726</v>
      </c>
      <c r="I21058">
        <v>1451</v>
      </c>
      <c r="J21058">
        <v>4</v>
      </c>
      <c r="K21058">
        <v>0</v>
      </c>
      <c r="L21058" t="s">
        <v>291</v>
      </c>
      <c r="M21058" t="s">
        <v>154</v>
      </c>
      <c r="N21058" t="s">
        <v>67</v>
      </c>
      <c r="O21058" t="s">
        <v>22</v>
      </c>
      <c r="P21058" t="s">
        <v>23</v>
      </c>
      <c r="Q21058" t="s">
        <v>24</v>
      </c>
    </row>
    <row r="21059" spans="1:17" x14ac:dyDescent="0.2">
      <c r="A21059" s="2">
        <v>43550</v>
      </c>
      <c r="B21059" t="s">
        <v>150</v>
      </c>
      <c r="C21059" t="s">
        <v>128</v>
      </c>
      <c r="D21059" t="s">
        <v>36</v>
      </c>
      <c r="E21059" t="s">
        <v>36</v>
      </c>
      <c r="F21059">
        <v>69</v>
      </c>
      <c r="G21059">
        <v>28</v>
      </c>
      <c r="H21059">
        <v>1349</v>
      </c>
      <c r="I21059">
        <v>1493</v>
      </c>
      <c r="J21059">
        <v>1</v>
      </c>
      <c r="K21059">
        <v>0</v>
      </c>
      <c r="L21059" t="s">
        <v>28</v>
      </c>
      <c r="M21059" t="s">
        <v>1052</v>
      </c>
      <c r="N21059" t="s">
        <v>150</v>
      </c>
      <c r="O21059" t="s">
        <v>22</v>
      </c>
      <c r="P21059" t="s">
        <v>23</v>
      </c>
      <c r="Q21059" t="s">
        <v>24</v>
      </c>
    </row>
    <row r="21060" spans="1:17" x14ac:dyDescent="0.2">
      <c r="A21060" s="2">
        <v>43550</v>
      </c>
      <c r="B21060" t="s">
        <v>131</v>
      </c>
      <c r="C21060" t="s">
        <v>185</v>
      </c>
      <c r="D21060" t="s">
        <v>27</v>
      </c>
      <c r="E21060" t="s">
        <v>27</v>
      </c>
      <c r="F21060">
        <v>37</v>
      </c>
      <c r="G21060">
        <v>54</v>
      </c>
      <c r="H21060">
        <v>1461</v>
      </c>
      <c r="I21060">
        <v>1404</v>
      </c>
      <c r="J21060">
        <v>1</v>
      </c>
      <c r="K21060">
        <v>0</v>
      </c>
      <c r="L21060" t="s">
        <v>28</v>
      </c>
      <c r="M21060" t="s">
        <v>637</v>
      </c>
      <c r="N21060" t="s">
        <v>131</v>
      </c>
      <c r="O21060" t="s">
        <v>22</v>
      </c>
      <c r="P21060" t="s">
        <v>23</v>
      </c>
      <c r="Q21060" t="s">
        <v>24</v>
      </c>
    </row>
    <row r="21061" spans="1:17" x14ac:dyDescent="0.2">
      <c r="A21061" s="2">
        <v>43550</v>
      </c>
      <c r="B21061" t="s">
        <v>293</v>
      </c>
      <c r="C21061" t="s">
        <v>25</v>
      </c>
      <c r="D21061" t="s">
        <v>50</v>
      </c>
      <c r="E21061" t="s">
        <v>19</v>
      </c>
      <c r="F21061">
        <v>44</v>
      </c>
      <c r="G21061">
        <v>3</v>
      </c>
      <c r="H21061">
        <v>1435</v>
      </c>
      <c r="I21061">
        <v>1676</v>
      </c>
      <c r="J21061">
        <v>1</v>
      </c>
      <c r="K21061">
        <v>3</v>
      </c>
      <c r="L21061" t="s">
        <v>28</v>
      </c>
      <c r="M21061" t="s">
        <v>478</v>
      </c>
      <c r="N21061" t="s">
        <v>293</v>
      </c>
      <c r="O21061" t="s">
        <v>22</v>
      </c>
      <c r="P21061" t="s">
        <v>23</v>
      </c>
      <c r="Q21061" t="s">
        <v>41</v>
      </c>
    </row>
    <row r="21062" spans="1:17" x14ac:dyDescent="0.2">
      <c r="A21062" s="2">
        <v>43550</v>
      </c>
      <c r="B21062" t="s">
        <v>199</v>
      </c>
      <c r="C21062" t="s">
        <v>197</v>
      </c>
      <c r="D21062" t="s">
        <v>36</v>
      </c>
      <c r="E21062" t="s">
        <v>36</v>
      </c>
      <c r="F21062">
        <v>52</v>
      </c>
      <c r="G21062">
        <v>101</v>
      </c>
      <c r="H21062">
        <v>1412</v>
      </c>
      <c r="I21062">
        <v>1222</v>
      </c>
      <c r="J21062">
        <v>3</v>
      </c>
      <c r="K21062">
        <v>1</v>
      </c>
      <c r="L21062" t="s">
        <v>28</v>
      </c>
      <c r="M21062" t="s">
        <v>220</v>
      </c>
      <c r="N21062" t="s">
        <v>199</v>
      </c>
      <c r="O21062" t="s">
        <v>22</v>
      </c>
      <c r="P21062" t="s">
        <v>23</v>
      </c>
      <c r="Q21062" t="s">
        <v>24</v>
      </c>
    </row>
    <row r="21063" spans="1:17" x14ac:dyDescent="0.2">
      <c r="A21063" s="2">
        <v>43550</v>
      </c>
      <c r="B21063" t="s">
        <v>1693</v>
      </c>
      <c r="C21063" t="s">
        <v>81</v>
      </c>
      <c r="D21063" t="s">
        <v>50</v>
      </c>
      <c r="E21063" t="s">
        <v>50</v>
      </c>
      <c r="F21063">
        <v>194</v>
      </c>
      <c r="G21063">
        <v>96</v>
      </c>
      <c r="H21063">
        <v>905</v>
      </c>
      <c r="I21063">
        <v>1246</v>
      </c>
      <c r="J21063">
        <v>0</v>
      </c>
      <c r="K21063">
        <v>1</v>
      </c>
      <c r="L21063" t="s">
        <v>28</v>
      </c>
      <c r="M21063" t="s">
        <v>1693</v>
      </c>
      <c r="N21063" t="s">
        <v>1693</v>
      </c>
      <c r="O21063" t="s">
        <v>22</v>
      </c>
      <c r="P21063" t="s">
        <v>23</v>
      </c>
      <c r="Q21063" t="s">
        <v>41</v>
      </c>
    </row>
    <row r="21064" spans="1:17" x14ac:dyDescent="0.2">
      <c r="A21064" s="2">
        <v>43550</v>
      </c>
      <c r="B21064" t="s">
        <v>304</v>
      </c>
      <c r="C21064" t="s">
        <v>31</v>
      </c>
      <c r="D21064" t="s">
        <v>27</v>
      </c>
      <c r="E21064" t="s">
        <v>19</v>
      </c>
      <c r="F21064">
        <v>63</v>
      </c>
      <c r="G21064">
        <v>58</v>
      </c>
      <c r="H21064">
        <v>1369</v>
      </c>
      <c r="I21064">
        <v>1382</v>
      </c>
      <c r="J21064">
        <v>0</v>
      </c>
      <c r="K21064">
        <v>0</v>
      </c>
      <c r="L21064" t="s">
        <v>28</v>
      </c>
      <c r="M21064" t="s">
        <v>1415</v>
      </c>
      <c r="N21064" t="s">
        <v>77</v>
      </c>
      <c r="O21064" t="s">
        <v>122</v>
      </c>
      <c r="P21064" t="s">
        <v>23</v>
      </c>
      <c r="Q21064" t="s">
        <v>30</v>
      </c>
    </row>
    <row r="21065" spans="1:17" x14ac:dyDescent="0.2">
      <c r="A21065" s="2">
        <v>43550</v>
      </c>
      <c r="B21065" t="s">
        <v>136</v>
      </c>
      <c r="C21065" t="s">
        <v>339</v>
      </c>
      <c r="D21065" t="s">
        <v>36</v>
      </c>
      <c r="E21065" t="s">
        <v>36</v>
      </c>
      <c r="F21065">
        <v>66</v>
      </c>
      <c r="G21065">
        <v>150</v>
      </c>
      <c r="H21065">
        <v>1356</v>
      </c>
      <c r="I21065">
        <v>1051</v>
      </c>
      <c r="J21065">
        <v>1</v>
      </c>
      <c r="K21065">
        <v>0</v>
      </c>
      <c r="L21065" t="s">
        <v>28</v>
      </c>
      <c r="M21065" t="s">
        <v>340</v>
      </c>
      <c r="N21065" t="s">
        <v>136</v>
      </c>
      <c r="O21065" t="s">
        <v>22</v>
      </c>
      <c r="P21065" t="s">
        <v>23</v>
      </c>
      <c r="Q21065" t="s">
        <v>24</v>
      </c>
    </row>
    <row r="21066" spans="1:17" x14ac:dyDescent="0.2">
      <c r="A21066" s="2">
        <v>43550</v>
      </c>
      <c r="B21066" t="s">
        <v>143</v>
      </c>
      <c r="C21066" t="s">
        <v>17</v>
      </c>
      <c r="D21066" t="s">
        <v>115</v>
      </c>
      <c r="E21066" t="s">
        <v>19</v>
      </c>
      <c r="F21066">
        <v>27</v>
      </c>
      <c r="G21066">
        <v>60</v>
      </c>
      <c r="H21066">
        <v>1495</v>
      </c>
      <c r="I21066">
        <v>1374</v>
      </c>
      <c r="J21066">
        <v>0</v>
      </c>
      <c r="K21066">
        <v>1</v>
      </c>
      <c r="L21066" t="s">
        <v>1557</v>
      </c>
      <c r="M21066" t="s">
        <v>320</v>
      </c>
      <c r="N21066" t="s">
        <v>143</v>
      </c>
      <c r="O21066" t="s">
        <v>22</v>
      </c>
      <c r="P21066" t="s">
        <v>23</v>
      </c>
      <c r="Q21066" t="s">
        <v>41</v>
      </c>
    </row>
    <row r="21067" spans="1:17" x14ac:dyDescent="0.2">
      <c r="A21067" s="2">
        <v>43550</v>
      </c>
      <c r="B21067" t="s">
        <v>133</v>
      </c>
      <c r="C21067" t="s">
        <v>43</v>
      </c>
      <c r="D21067" t="s">
        <v>115</v>
      </c>
      <c r="E21067" t="s">
        <v>19</v>
      </c>
      <c r="F21067">
        <v>38</v>
      </c>
      <c r="G21067">
        <v>12</v>
      </c>
      <c r="H21067">
        <v>1451</v>
      </c>
      <c r="I21067">
        <v>1575</v>
      </c>
      <c r="J21067">
        <v>2</v>
      </c>
      <c r="K21067">
        <v>1</v>
      </c>
      <c r="L21067" t="s">
        <v>28</v>
      </c>
      <c r="M21067" t="s">
        <v>134</v>
      </c>
      <c r="N21067" t="s">
        <v>133</v>
      </c>
      <c r="O21067" t="s">
        <v>22</v>
      </c>
      <c r="P21067" t="s">
        <v>23</v>
      </c>
      <c r="Q21067" t="s">
        <v>24</v>
      </c>
    </row>
    <row r="21068" spans="1:17" x14ac:dyDescent="0.2">
      <c r="A21068" s="2">
        <v>43550</v>
      </c>
      <c r="B21068" t="s">
        <v>110</v>
      </c>
      <c r="C21068" t="s">
        <v>39</v>
      </c>
      <c r="D21068" t="s">
        <v>36</v>
      </c>
      <c r="E21068" t="s">
        <v>19</v>
      </c>
      <c r="F21068">
        <v>43</v>
      </c>
      <c r="G21068">
        <v>11</v>
      </c>
      <c r="H21068">
        <v>1440</v>
      </c>
      <c r="I21068">
        <v>1582</v>
      </c>
      <c r="J21068">
        <v>0</v>
      </c>
      <c r="K21068">
        <v>1</v>
      </c>
      <c r="L21068" t="s">
        <v>28</v>
      </c>
      <c r="M21068" t="s">
        <v>815</v>
      </c>
      <c r="N21068" t="s">
        <v>110</v>
      </c>
      <c r="O21068" t="s">
        <v>22</v>
      </c>
      <c r="P21068" t="s">
        <v>23</v>
      </c>
      <c r="Q21068" t="s">
        <v>41</v>
      </c>
    </row>
    <row r="21069" spans="1:17" x14ac:dyDescent="0.2">
      <c r="A21069" s="2">
        <v>43550</v>
      </c>
      <c r="B21069" t="s">
        <v>532</v>
      </c>
      <c r="C21069" t="s">
        <v>555</v>
      </c>
      <c r="D21069" t="s">
        <v>27</v>
      </c>
      <c r="E21069" t="s">
        <v>27</v>
      </c>
      <c r="F21069">
        <v>128</v>
      </c>
      <c r="G21069">
        <v>149</v>
      </c>
      <c r="H21069">
        <v>1119</v>
      </c>
      <c r="I21069">
        <v>1061</v>
      </c>
      <c r="J21069">
        <v>0</v>
      </c>
      <c r="K21069">
        <v>1</v>
      </c>
      <c r="L21069" t="s">
        <v>28</v>
      </c>
      <c r="M21069" t="s">
        <v>1497</v>
      </c>
      <c r="N21069" t="s">
        <v>532</v>
      </c>
      <c r="O21069" t="s">
        <v>22</v>
      </c>
      <c r="P21069" t="s">
        <v>23</v>
      </c>
      <c r="Q21069" t="s">
        <v>41</v>
      </c>
    </row>
    <row r="21070" spans="1:17" x14ac:dyDescent="0.2">
      <c r="A21070" s="2">
        <v>43550</v>
      </c>
      <c r="B21070" t="s">
        <v>135</v>
      </c>
      <c r="C21070" t="s">
        <v>183</v>
      </c>
      <c r="D21070" t="s">
        <v>36</v>
      </c>
      <c r="E21070" t="s">
        <v>36</v>
      </c>
      <c r="F21070">
        <v>46</v>
      </c>
      <c r="G21070">
        <v>57</v>
      </c>
      <c r="H21070">
        <v>1427</v>
      </c>
      <c r="I21070">
        <v>1393</v>
      </c>
      <c r="J21070">
        <v>1</v>
      </c>
      <c r="K21070">
        <v>0</v>
      </c>
      <c r="L21070" t="s">
        <v>28</v>
      </c>
      <c r="M21070" t="s">
        <v>1783</v>
      </c>
      <c r="N21070" t="s">
        <v>135</v>
      </c>
      <c r="O21070" t="s">
        <v>22</v>
      </c>
      <c r="P21070" t="s">
        <v>23</v>
      </c>
      <c r="Q21070" t="s">
        <v>24</v>
      </c>
    </row>
    <row r="21071" spans="1:17" x14ac:dyDescent="0.2">
      <c r="A21071" s="2">
        <v>43550</v>
      </c>
      <c r="B21071" t="s">
        <v>38</v>
      </c>
      <c r="C21071" t="s">
        <v>26</v>
      </c>
      <c r="D21071" t="s">
        <v>19</v>
      </c>
      <c r="E21071" t="s">
        <v>27</v>
      </c>
      <c r="F21071">
        <v>33</v>
      </c>
      <c r="G21071">
        <v>17</v>
      </c>
      <c r="H21071">
        <v>1476</v>
      </c>
      <c r="I21071">
        <v>1540</v>
      </c>
      <c r="J21071">
        <v>2</v>
      </c>
      <c r="K21071">
        <v>4</v>
      </c>
      <c r="L21071" t="s">
        <v>28</v>
      </c>
      <c r="M21071" t="s">
        <v>1607</v>
      </c>
      <c r="N21071" t="s">
        <v>77</v>
      </c>
      <c r="O21071" t="s">
        <v>122</v>
      </c>
      <c r="P21071" t="s">
        <v>23</v>
      </c>
      <c r="Q21071" t="s">
        <v>41</v>
      </c>
    </row>
    <row r="21072" spans="1:17" x14ac:dyDescent="0.2">
      <c r="A21072" s="2">
        <v>43550</v>
      </c>
      <c r="B21072" t="s">
        <v>42</v>
      </c>
      <c r="C21072" t="s">
        <v>210</v>
      </c>
      <c r="D21072" t="s">
        <v>19</v>
      </c>
      <c r="E21072" t="s">
        <v>27</v>
      </c>
      <c r="F21072">
        <v>20</v>
      </c>
      <c r="G21072">
        <v>73</v>
      </c>
      <c r="H21072">
        <v>1518</v>
      </c>
      <c r="I21072">
        <v>1327</v>
      </c>
      <c r="J21072">
        <v>0</v>
      </c>
      <c r="K21072">
        <v>2</v>
      </c>
      <c r="L21072" t="s">
        <v>28</v>
      </c>
      <c r="M21072" t="s">
        <v>160</v>
      </c>
      <c r="N21072" t="s">
        <v>77</v>
      </c>
      <c r="O21072" t="s">
        <v>122</v>
      </c>
      <c r="P21072" t="s">
        <v>23</v>
      </c>
      <c r="Q21072" t="s">
        <v>41</v>
      </c>
    </row>
    <row r="21073" spans="1:17" x14ac:dyDescent="0.2">
      <c r="A21073" s="2">
        <v>43550</v>
      </c>
      <c r="B21073" t="s">
        <v>118</v>
      </c>
      <c r="C21073" t="s">
        <v>111</v>
      </c>
      <c r="D21073" t="s">
        <v>36</v>
      </c>
      <c r="E21073" t="s">
        <v>36</v>
      </c>
      <c r="F21073">
        <v>24</v>
      </c>
      <c r="G21073">
        <v>65</v>
      </c>
      <c r="H21073">
        <v>1505</v>
      </c>
      <c r="I21073">
        <v>1363</v>
      </c>
      <c r="J21073">
        <v>2</v>
      </c>
      <c r="K21073">
        <v>1</v>
      </c>
      <c r="L21073" t="s">
        <v>28</v>
      </c>
      <c r="M21073" t="s">
        <v>241</v>
      </c>
      <c r="N21073" t="s">
        <v>118</v>
      </c>
      <c r="O21073" t="s">
        <v>22</v>
      </c>
      <c r="P21073" t="s">
        <v>23</v>
      </c>
      <c r="Q21073" t="s">
        <v>24</v>
      </c>
    </row>
    <row r="21074" spans="1:17" x14ac:dyDescent="0.2">
      <c r="A21074" s="2">
        <v>43550</v>
      </c>
      <c r="B21074" t="s">
        <v>176</v>
      </c>
      <c r="C21074" t="s">
        <v>469</v>
      </c>
      <c r="D21074" t="s">
        <v>115</v>
      </c>
      <c r="E21074" t="s">
        <v>115</v>
      </c>
      <c r="F21074">
        <v>67</v>
      </c>
      <c r="G21074">
        <v>83</v>
      </c>
      <c r="H21074">
        <v>1355</v>
      </c>
      <c r="I21074">
        <v>1286</v>
      </c>
      <c r="J21074">
        <v>0</v>
      </c>
      <c r="K21074">
        <v>0</v>
      </c>
      <c r="L21074" t="s">
        <v>28</v>
      </c>
      <c r="M21074" t="s">
        <v>300</v>
      </c>
      <c r="N21074" t="s">
        <v>176</v>
      </c>
      <c r="O21074" t="s">
        <v>22</v>
      </c>
      <c r="P21074" t="s">
        <v>23</v>
      </c>
      <c r="Q21074" t="s">
        <v>30</v>
      </c>
    </row>
    <row r="21075" spans="1:17" x14ac:dyDescent="0.2">
      <c r="A21075" s="2">
        <v>43550</v>
      </c>
      <c r="B21075" t="s">
        <v>77</v>
      </c>
      <c r="C21075" t="s">
        <v>107</v>
      </c>
      <c r="D21075" t="s">
        <v>27</v>
      </c>
      <c r="E21075" t="s">
        <v>19</v>
      </c>
      <c r="F21075">
        <v>25</v>
      </c>
      <c r="G21075">
        <v>13</v>
      </c>
      <c r="H21075">
        <v>1501</v>
      </c>
      <c r="I21075">
        <v>1565</v>
      </c>
      <c r="J21075">
        <v>1</v>
      </c>
      <c r="K21075">
        <v>1</v>
      </c>
      <c r="L21075" t="s">
        <v>28</v>
      </c>
      <c r="M21075" t="s">
        <v>874</v>
      </c>
      <c r="N21075" t="s">
        <v>77</v>
      </c>
      <c r="O21075" t="s">
        <v>22</v>
      </c>
      <c r="P21075" t="s">
        <v>23</v>
      </c>
      <c r="Q21075" t="s">
        <v>30</v>
      </c>
    </row>
    <row r="21076" spans="1:17" x14ac:dyDescent="0.2">
      <c r="A21076" s="2">
        <v>43550</v>
      </c>
      <c r="B21076" t="s">
        <v>98</v>
      </c>
      <c r="C21076" t="s">
        <v>345</v>
      </c>
      <c r="D21076" t="s">
        <v>50</v>
      </c>
      <c r="E21076" t="s">
        <v>50</v>
      </c>
      <c r="F21076">
        <v>34</v>
      </c>
      <c r="G21076">
        <v>91</v>
      </c>
      <c r="H21076">
        <v>1474</v>
      </c>
      <c r="I21076">
        <v>1269</v>
      </c>
      <c r="J21076">
        <v>1</v>
      </c>
      <c r="K21076">
        <v>0</v>
      </c>
      <c r="L21076" t="s">
        <v>291</v>
      </c>
      <c r="M21076" t="s">
        <v>99</v>
      </c>
      <c r="N21076" t="s">
        <v>98</v>
      </c>
      <c r="O21076" t="s">
        <v>22</v>
      </c>
      <c r="P21076" t="s">
        <v>23</v>
      </c>
      <c r="Q21076" t="s">
        <v>24</v>
      </c>
    </row>
    <row r="21077" spans="1:17" x14ac:dyDescent="0.2">
      <c r="A21077" s="2">
        <v>43550</v>
      </c>
      <c r="B21077" t="s">
        <v>53</v>
      </c>
      <c r="C21077" t="s">
        <v>72</v>
      </c>
      <c r="D21077" t="s">
        <v>50</v>
      </c>
      <c r="E21077" t="s">
        <v>50</v>
      </c>
      <c r="F21077">
        <v>8</v>
      </c>
      <c r="G21077">
        <v>10</v>
      </c>
      <c r="H21077">
        <v>1599</v>
      </c>
      <c r="I21077">
        <v>1589</v>
      </c>
      <c r="J21077">
        <v>3</v>
      </c>
      <c r="K21077">
        <v>3</v>
      </c>
      <c r="L21077" t="s">
        <v>291</v>
      </c>
      <c r="M21077" t="s">
        <v>323</v>
      </c>
      <c r="N21077" t="s">
        <v>53</v>
      </c>
      <c r="O21077" t="s">
        <v>22</v>
      </c>
      <c r="P21077" t="s">
        <v>23</v>
      </c>
      <c r="Q21077" t="s">
        <v>30</v>
      </c>
    </row>
    <row r="21078" spans="1:17" x14ac:dyDescent="0.2">
      <c r="A21078" s="2">
        <v>43550</v>
      </c>
      <c r="B21078" t="s">
        <v>184</v>
      </c>
      <c r="C21078" t="s">
        <v>106</v>
      </c>
      <c r="D21078" t="s">
        <v>50</v>
      </c>
      <c r="E21078" t="s">
        <v>50</v>
      </c>
      <c r="F21078">
        <v>182</v>
      </c>
      <c r="G21078">
        <v>9</v>
      </c>
      <c r="H21078">
        <v>926</v>
      </c>
      <c r="I21078">
        <v>1591</v>
      </c>
      <c r="J21078">
        <v>0</v>
      </c>
      <c r="K21078">
        <v>2</v>
      </c>
      <c r="L21078" t="s">
        <v>291</v>
      </c>
      <c r="M21078" t="s">
        <v>193</v>
      </c>
      <c r="N21078" t="s">
        <v>184</v>
      </c>
      <c r="O21078" t="s">
        <v>22</v>
      </c>
      <c r="P21078" t="s">
        <v>23</v>
      </c>
      <c r="Q21078" t="s">
        <v>41</v>
      </c>
    </row>
    <row r="21079" spans="1:17" x14ac:dyDescent="0.2">
      <c r="A21079" s="2">
        <v>43550</v>
      </c>
      <c r="B21079" t="s">
        <v>49</v>
      </c>
      <c r="C21079" t="s">
        <v>52</v>
      </c>
      <c r="D21079" t="s">
        <v>50</v>
      </c>
      <c r="E21079" t="s">
        <v>50</v>
      </c>
      <c r="F21079">
        <v>48</v>
      </c>
      <c r="G21079">
        <v>14</v>
      </c>
      <c r="H21079">
        <v>1425</v>
      </c>
      <c r="I21079">
        <v>1560</v>
      </c>
      <c r="J21079">
        <v>3</v>
      </c>
      <c r="K21079">
        <v>3</v>
      </c>
      <c r="L21079" t="s">
        <v>291</v>
      </c>
      <c r="M21079" t="s">
        <v>103</v>
      </c>
      <c r="N21079" t="s">
        <v>49</v>
      </c>
      <c r="O21079" t="s">
        <v>22</v>
      </c>
      <c r="P21079" t="s">
        <v>23</v>
      </c>
      <c r="Q21079" t="s">
        <v>30</v>
      </c>
    </row>
    <row r="21080" spans="1:17" x14ac:dyDescent="0.2">
      <c r="A21080" s="2">
        <v>43550</v>
      </c>
      <c r="B21080" t="s">
        <v>92</v>
      </c>
      <c r="C21080" t="s">
        <v>48</v>
      </c>
      <c r="D21080" t="s">
        <v>50</v>
      </c>
      <c r="E21080" t="s">
        <v>50</v>
      </c>
      <c r="F21080">
        <v>25</v>
      </c>
      <c r="G21080">
        <v>97</v>
      </c>
      <c r="H21080">
        <v>1501</v>
      </c>
      <c r="I21080">
        <v>1238</v>
      </c>
      <c r="J21080">
        <v>4</v>
      </c>
      <c r="K21080">
        <v>1</v>
      </c>
      <c r="L21080" t="s">
        <v>291</v>
      </c>
      <c r="M21080" t="s">
        <v>1788</v>
      </c>
      <c r="N21080" t="s">
        <v>92</v>
      </c>
      <c r="O21080" t="s">
        <v>22</v>
      </c>
      <c r="P21080" t="s">
        <v>23</v>
      </c>
      <c r="Q21080" t="s">
        <v>24</v>
      </c>
    </row>
    <row r="21081" spans="1:17" x14ac:dyDescent="0.2">
      <c r="A21081" s="2">
        <v>43550</v>
      </c>
      <c r="B21081" t="s">
        <v>646</v>
      </c>
      <c r="C21081" t="s">
        <v>153</v>
      </c>
      <c r="D21081" t="s">
        <v>50</v>
      </c>
      <c r="E21081" t="s">
        <v>50</v>
      </c>
      <c r="F21081">
        <v>35</v>
      </c>
      <c r="G21081">
        <v>45</v>
      </c>
      <c r="H21081">
        <v>1472</v>
      </c>
      <c r="I21081">
        <v>1428</v>
      </c>
      <c r="J21081">
        <v>2</v>
      </c>
      <c r="K21081">
        <v>2</v>
      </c>
      <c r="L21081" t="s">
        <v>291</v>
      </c>
      <c r="M21081" t="s">
        <v>909</v>
      </c>
      <c r="N21081" t="s">
        <v>646</v>
      </c>
      <c r="O21081" t="s">
        <v>22</v>
      </c>
      <c r="P21081" t="s">
        <v>23</v>
      </c>
      <c r="Q21081" t="s">
        <v>30</v>
      </c>
    </row>
    <row r="21082" spans="1:17" x14ac:dyDescent="0.2">
      <c r="A21082" s="2">
        <v>43550</v>
      </c>
      <c r="B21082" t="s">
        <v>119</v>
      </c>
      <c r="C21082" t="s">
        <v>174</v>
      </c>
      <c r="D21082" t="s">
        <v>50</v>
      </c>
      <c r="E21082" t="s">
        <v>50</v>
      </c>
      <c r="F21082">
        <v>18</v>
      </c>
      <c r="G21082">
        <v>181</v>
      </c>
      <c r="H21082">
        <v>1539</v>
      </c>
      <c r="I21082">
        <v>937</v>
      </c>
      <c r="J21082">
        <v>6</v>
      </c>
      <c r="K21082">
        <v>0</v>
      </c>
      <c r="L21082" t="s">
        <v>291</v>
      </c>
      <c r="M21082" t="s">
        <v>321</v>
      </c>
      <c r="N21082" t="s">
        <v>119</v>
      </c>
      <c r="O21082" t="s">
        <v>22</v>
      </c>
      <c r="P21082" t="s">
        <v>23</v>
      </c>
      <c r="Q21082" t="s">
        <v>24</v>
      </c>
    </row>
    <row r="21083" spans="1:17" x14ac:dyDescent="0.2">
      <c r="A21083" s="2">
        <v>43550</v>
      </c>
      <c r="B21083" t="s">
        <v>286</v>
      </c>
      <c r="C21083" t="s">
        <v>70</v>
      </c>
      <c r="D21083" t="s">
        <v>50</v>
      </c>
      <c r="E21083" t="s">
        <v>50</v>
      </c>
      <c r="F21083">
        <v>101</v>
      </c>
      <c r="G21083">
        <v>59</v>
      </c>
      <c r="H21083">
        <v>1222</v>
      </c>
      <c r="I21083">
        <v>1375</v>
      </c>
      <c r="J21083">
        <v>0</v>
      </c>
      <c r="K21083">
        <v>2</v>
      </c>
      <c r="L21083" t="s">
        <v>291</v>
      </c>
      <c r="M21083" t="s">
        <v>359</v>
      </c>
      <c r="N21083" t="s">
        <v>286</v>
      </c>
      <c r="O21083" t="s">
        <v>22</v>
      </c>
      <c r="P21083" t="s">
        <v>23</v>
      </c>
      <c r="Q21083" t="s">
        <v>41</v>
      </c>
    </row>
    <row r="21084" spans="1:17" x14ac:dyDescent="0.2">
      <c r="A21084" s="2">
        <v>43575</v>
      </c>
      <c r="B21084" t="s">
        <v>351</v>
      </c>
      <c r="C21084" t="s">
        <v>419</v>
      </c>
      <c r="D21084" t="s">
        <v>36</v>
      </c>
      <c r="E21084" t="s">
        <v>36</v>
      </c>
      <c r="F21084">
        <v>148</v>
      </c>
      <c r="G21084">
        <v>190</v>
      </c>
      <c r="H21084">
        <v>1060</v>
      </c>
      <c r="I21084">
        <v>908</v>
      </c>
      <c r="J21084">
        <v>2</v>
      </c>
      <c r="K21084">
        <v>0</v>
      </c>
      <c r="L21084" t="s">
        <v>1789</v>
      </c>
      <c r="M21084" t="s">
        <v>1453</v>
      </c>
      <c r="N21084" t="s">
        <v>351</v>
      </c>
      <c r="O21084" t="s">
        <v>22</v>
      </c>
      <c r="P21084" t="s">
        <v>23</v>
      </c>
      <c r="Q21084" t="s">
        <v>24</v>
      </c>
    </row>
    <row r="21085" spans="1:17" x14ac:dyDescent="0.2">
      <c r="A21085" s="2">
        <v>43575</v>
      </c>
      <c r="B21085" t="s">
        <v>46</v>
      </c>
      <c r="C21085" t="s">
        <v>250</v>
      </c>
      <c r="D21085" t="s">
        <v>36</v>
      </c>
      <c r="E21085" t="s">
        <v>36</v>
      </c>
      <c r="F21085">
        <v>143</v>
      </c>
      <c r="G21085">
        <v>128</v>
      </c>
      <c r="H21085">
        <v>1074</v>
      </c>
      <c r="I21085">
        <v>1122</v>
      </c>
      <c r="J21085">
        <v>0</v>
      </c>
      <c r="K21085">
        <v>0</v>
      </c>
      <c r="L21085" t="s">
        <v>1789</v>
      </c>
      <c r="M21085" t="s">
        <v>953</v>
      </c>
      <c r="N21085" t="s">
        <v>46</v>
      </c>
      <c r="O21085" t="s">
        <v>22</v>
      </c>
      <c r="P21085" t="s">
        <v>23</v>
      </c>
      <c r="Q21085" t="s">
        <v>30</v>
      </c>
    </row>
    <row r="21086" spans="1:17" x14ac:dyDescent="0.2">
      <c r="A21086" s="2">
        <v>43596</v>
      </c>
      <c r="B21086" t="s">
        <v>250</v>
      </c>
      <c r="C21086" t="s">
        <v>46</v>
      </c>
      <c r="D21086" t="s">
        <v>36</v>
      </c>
      <c r="E21086" t="s">
        <v>36</v>
      </c>
      <c r="F21086">
        <v>128</v>
      </c>
      <c r="G21086">
        <v>143</v>
      </c>
      <c r="H21086">
        <v>1122</v>
      </c>
      <c r="I21086">
        <v>1074</v>
      </c>
      <c r="J21086">
        <v>1</v>
      </c>
      <c r="K21086">
        <v>1</v>
      </c>
      <c r="L21086" t="s">
        <v>1789</v>
      </c>
      <c r="M21086" t="s">
        <v>251</v>
      </c>
      <c r="N21086" t="s">
        <v>250</v>
      </c>
      <c r="O21086" t="s">
        <v>22</v>
      </c>
      <c r="P21086" t="s">
        <v>23</v>
      </c>
      <c r="Q21086" t="s">
        <v>30</v>
      </c>
    </row>
    <row r="21087" spans="1:17" x14ac:dyDescent="0.2">
      <c r="A21087" s="2">
        <v>43596</v>
      </c>
      <c r="B21087" t="s">
        <v>419</v>
      </c>
      <c r="C21087" t="s">
        <v>351</v>
      </c>
      <c r="D21087" t="s">
        <v>36</v>
      </c>
      <c r="E21087" t="s">
        <v>36</v>
      </c>
      <c r="F21087">
        <v>190</v>
      </c>
      <c r="G21087">
        <v>148</v>
      </c>
      <c r="H21087">
        <v>908</v>
      </c>
      <c r="I21087">
        <v>1060</v>
      </c>
      <c r="J21087">
        <v>1</v>
      </c>
      <c r="K21087">
        <v>3</v>
      </c>
      <c r="L21087" t="s">
        <v>1789</v>
      </c>
      <c r="M21087" t="s">
        <v>441</v>
      </c>
      <c r="N21087" t="s">
        <v>419</v>
      </c>
      <c r="O21087" t="s">
        <v>22</v>
      </c>
      <c r="P21087" t="s">
        <v>23</v>
      </c>
      <c r="Q21087" t="s">
        <v>41</v>
      </c>
    </row>
    <row r="21088" spans="1:17" x14ac:dyDescent="0.2">
      <c r="A21088" s="2">
        <v>43610</v>
      </c>
      <c r="B21088" t="s">
        <v>46</v>
      </c>
      <c r="C21088" t="s">
        <v>404</v>
      </c>
      <c r="D21088" t="s">
        <v>36</v>
      </c>
      <c r="E21088" t="s">
        <v>36</v>
      </c>
      <c r="F21088">
        <v>143</v>
      </c>
      <c r="G21088">
        <v>156</v>
      </c>
      <c r="H21088">
        <v>1074</v>
      </c>
      <c r="I21088">
        <v>1022</v>
      </c>
      <c r="J21088">
        <v>2</v>
      </c>
      <c r="K21088">
        <v>2</v>
      </c>
      <c r="L21088" t="s">
        <v>716</v>
      </c>
      <c r="M21088" t="s">
        <v>566</v>
      </c>
      <c r="N21088" t="s">
        <v>149</v>
      </c>
      <c r="O21088" t="s">
        <v>122</v>
      </c>
      <c r="P21088" t="s">
        <v>23</v>
      </c>
      <c r="Q21088" t="s">
        <v>30</v>
      </c>
    </row>
    <row r="21089" spans="1:17" x14ac:dyDescent="0.2">
      <c r="A21089" s="2">
        <v>43611</v>
      </c>
      <c r="B21089" t="s">
        <v>296</v>
      </c>
      <c r="C21089" t="s">
        <v>352</v>
      </c>
      <c r="D21089" t="s">
        <v>36</v>
      </c>
      <c r="E21089" t="s">
        <v>36</v>
      </c>
      <c r="F21089">
        <v>117</v>
      </c>
      <c r="G21089">
        <v>113</v>
      </c>
      <c r="H21089">
        <v>1166</v>
      </c>
      <c r="I21089">
        <v>1181</v>
      </c>
      <c r="J21089">
        <v>1</v>
      </c>
      <c r="K21089">
        <v>2</v>
      </c>
      <c r="L21089" t="s">
        <v>716</v>
      </c>
      <c r="M21089" t="s">
        <v>566</v>
      </c>
      <c r="N21089" t="s">
        <v>149</v>
      </c>
      <c r="O21089" t="s">
        <v>122</v>
      </c>
      <c r="P21089" t="s">
        <v>23</v>
      </c>
      <c r="Q21089" t="s">
        <v>41</v>
      </c>
    </row>
    <row r="21090" spans="1:17" x14ac:dyDescent="0.2">
      <c r="A21090" s="2">
        <v>43611</v>
      </c>
      <c r="B21090" t="s">
        <v>250</v>
      </c>
      <c r="C21090" t="s">
        <v>419</v>
      </c>
      <c r="D21090" t="s">
        <v>36</v>
      </c>
      <c r="E21090" t="s">
        <v>36</v>
      </c>
      <c r="F21090">
        <v>128</v>
      </c>
      <c r="G21090">
        <v>190</v>
      </c>
      <c r="H21090">
        <v>1122</v>
      </c>
      <c r="I21090">
        <v>908</v>
      </c>
      <c r="J21090">
        <v>3</v>
      </c>
      <c r="K21090">
        <v>0</v>
      </c>
      <c r="L21090" t="s">
        <v>716</v>
      </c>
      <c r="M21090" t="s">
        <v>566</v>
      </c>
      <c r="N21090" t="s">
        <v>149</v>
      </c>
      <c r="O21090" t="s">
        <v>122</v>
      </c>
      <c r="P21090" t="s">
        <v>23</v>
      </c>
      <c r="Q21090" t="s">
        <v>24</v>
      </c>
    </row>
    <row r="21091" spans="1:17" x14ac:dyDescent="0.2">
      <c r="A21091" s="2">
        <v>43612</v>
      </c>
      <c r="B21091" t="s">
        <v>46</v>
      </c>
      <c r="C21091" t="s">
        <v>1284</v>
      </c>
      <c r="D21091" t="s">
        <v>36</v>
      </c>
      <c r="E21091" t="s">
        <v>36</v>
      </c>
      <c r="F21091">
        <v>143</v>
      </c>
      <c r="G21091">
        <v>147</v>
      </c>
      <c r="H21091">
        <v>1074</v>
      </c>
      <c r="I21091">
        <v>1071</v>
      </c>
      <c r="J21091">
        <v>2</v>
      </c>
      <c r="K21091">
        <v>2</v>
      </c>
      <c r="L21091" t="s">
        <v>716</v>
      </c>
      <c r="M21091" t="s">
        <v>566</v>
      </c>
      <c r="N21091" t="s">
        <v>149</v>
      </c>
      <c r="O21091" t="s">
        <v>122</v>
      </c>
      <c r="P21091" t="s">
        <v>23</v>
      </c>
      <c r="Q21091" t="s">
        <v>30</v>
      </c>
    </row>
    <row r="21092" spans="1:17" x14ac:dyDescent="0.2">
      <c r="A21092" s="2">
        <v>43613</v>
      </c>
      <c r="B21092" t="s">
        <v>419</v>
      </c>
      <c r="C21092" t="s">
        <v>296</v>
      </c>
      <c r="D21092" t="s">
        <v>36</v>
      </c>
      <c r="E21092" t="s">
        <v>36</v>
      </c>
      <c r="F21092">
        <v>190</v>
      </c>
      <c r="G21092">
        <v>117</v>
      </c>
      <c r="H21092">
        <v>908</v>
      </c>
      <c r="I21092">
        <v>1166</v>
      </c>
      <c r="J21092">
        <v>0</v>
      </c>
      <c r="K21092">
        <v>0</v>
      </c>
      <c r="L21092" t="s">
        <v>716</v>
      </c>
      <c r="M21092" t="s">
        <v>566</v>
      </c>
      <c r="N21092" t="s">
        <v>149</v>
      </c>
      <c r="O21092" t="s">
        <v>122</v>
      </c>
      <c r="P21092" t="s">
        <v>23</v>
      </c>
      <c r="Q21092" t="s">
        <v>30</v>
      </c>
    </row>
    <row r="21093" spans="1:17" x14ac:dyDescent="0.2">
      <c r="A21093" s="2">
        <v>43613</v>
      </c>
      <c r="B21093" t="s">
        <v>352</v>
      </c>
      <c r="C21093" t="s">
        <v>250</v>
      </c>
      <c r="D21093" t="s">
        <v>36</v>
      </c>
      <c r="E21093" t="s">
        <v>36</v>
      </c>
      <c r="F21093">
        <v>113</v>
      </c>
      <c r="G21093">
        <v>128</v>
      </c>
      <c r="H21093">
        <v>1181</v>
      </c>
      <c r="I21093">
        <v>1122</v>
      </c>
      <c r="J21093">
        <v>1</v>
      </c>
      <c r="K21093">
        <v>2</v>
      </c>
      <c r="L21093" t="s">
        <v>716</v>
      </c>
      <c r="M21093" t="s">
        <v>566</v>
      </c>
      <c r="N21093" t="s">
        <v>149</v>
      </c>
      <c r="O21093" t="s">
        <v>122</v>
      </c>
      <c r="P21093" t="s">
        <v>23</v>
      </c>
      <c r="Q21093" t="s">
        <v>41</v>
      </c>
    </row>
    <row r="21094" spans="1:17" x14ac:dyDescent="0.2">
      <c r="A21094" s="2">
        <v>43613</v>
      </c>
      <c r="B21094" t="s">
        <v>649</v>
      </c>
      <c r="C21094" t="s">
        <v>462</v>
      </c>
      <c r="D21094" t="s">
        <v>115</v>
      </c>
      <c r="E21094" t="s">
        <v>115</v>
      </c>
      <c r="F21094">
        <v>184</v>
      </c>
      <c r="G21094">
        <v>202</v>
      </c>
      <c r="H21094">
        <v>923</v>
      </c>
      <c r="I21094">
        <v>886</v>
      </c>
      <c r="J21094">
        <v>2</v>
      </c>
      <c r="K21094">
        <v>1</v>
      </c>
      <c r="L21094" t="s">
        <v>28</v>
      </c>
      <c r="M21094" t="s">
        <v>982</v>
      </c>
      <c r="N21094" t="s">
        <v>649</v>
      </c>
      <c r="O21094" t="s">
        <v>22</v>
      </c>
      <c r="P21094" t="s">
        <v>23</v>
      </c>
      <c r="Q21094" t="s">
        <v>24</v>
      </c>
    </row>
    <row r="21095" spans="1:17" x14ac:dyDescent="0.2">
      <c r="A21095" s="2">
        <v>43614</v>
      </c>
      <c r="B21095" t="s">
        <v>1284</v>
      </c>
      <c r="C21095" t="s">
        <v>404</v>
      </c>
      <c r="D21095" t="s">
        <v>36</v>
      </c>
      <c r="E21095" t="s">
        <v>36</v>
      </c>
      <c r="F21095">
        <v>147</v>
      </c>
      <c r="G21095">
        <v>156</v>
      </c>
      <c r="H21095">
        <v>1071</v>
      </c>
      <c r="I21095">
        <v>1022</v>
      </c>
      <c r="J21095">
        <v>2</v>
      </c>
      <c r="K21095">
        <v>1</v>
      </c>
      <c r="L21095" t="s">
        <v>716</v>
      </c>
      <c r="M21095" t="s">
        <v>566</v>
      </c>
      <c r="N21095" t="s">
        <v>149</v>
      </c>
      <c r="O21095" t="s">
        <v>122</v>
      </c>
      <c r="P21095" t="s">
        <v>23</v>
      </c>
      <c r="Q21095" t="s">
        <v>24</v>
      </c>
    </row>
    <row r="21096" spans="1:17" x14ac:dyDescent="0.2">
      <c r="A21096" s="2">
        <v>43615</v>
      </c>
      <c r="B21096" t="s">
        <v>296</v>
      </c>
      <c r="C21096" t="s">
        <v>250</v>
      </c>
      <c r="D21096" t="s">
        <v>36</v>
      </c>
      <c r="E21096" t="s">
        <v>36</v>
      </c>
      <c r="F21096">
        <v>117</v>
      </c>
      <c r="G21096">
        <v>128</v>
      </c>
      <c r="H21096">
        <v>1166</v>
      </c>
      <c r="I21096">
        <v>1122</v>
      </c>
      <c r="J21096">
        <v>1</v>
      </c>
      <c r="K21096">
        <v>1</v>
      </c>
      <c r="L21096" t="s">
        <v>716</v>
      </c>
      <c r="M21096" t="s">
        <v>566</v>
      </c>
      <c r="N21096" t="s">
        <v>149</v>
      </c>
      <c r="O21096" t="s">
        <v>122</v>
      </c>
      <c r="P21096" t="s">
        <v>23</v>
      </c>
      <c r="Q21096" t="s">
        <v>30</v>
      </c>
    </row>
    <row r="21097" spans="1:17" x14ac:dyDescent="0.2">
      <c r="A21097" s="2">
        <v>43615</v>
      </c>
      <c r="B21097" t="s">
        <v>352</v>
      </c>
      <c r="C21097" t="s">
        <v>419</v>
      </c>
      <c r="D21097" t="s">
        <v>36</v>
      </c>
      <c r="E21097" t="s">
        <v>36</v>
      </c>
      <c r="F21097">
        <v>113</v>
      </c>
      <c r="G21097">
        <v>190</v>
      </c>
      <c r="H21097">
        <v>1181</v>
      </c>
      <c r="I21097">
        <v>908</v>
      </c>
      <c r="J21097">
        <v>3</v>
      </c>
      <c r="K21097">
        <v>0</v>
      </c>
      <c r="L21097" t="s">
        <v>716</v>
      </c>
      <c r="M21097" t="s">
        <v>566</v>
      </c>
      <c r="N21097" t="s">
        <v>149</v>
      </c>
      <c r="O21097" t="s">
        <v>122</v>
      </c>
      <c r="P21097" t="s">
        <v>23</v>
      </c>
      <c r="Q21097" t="s">
        <v>24</v>
      </c>
    </row>
    <row r="21098" spans="1:17" x14ac:dyDescent="0.2">
      <c r="A21098" s="2">
        <v>43615</v>
      </c>
      <c r="B21098" t="s">
        <v>180</v>
      </c>
      <c r="C21098" t="s">
        <v>153</v>
      </c>
      <c r="D21098" t="s">
        <v>50</v>
      </c>
      <c r="E21098" t="s">
        <v>50</v>
      </c>
      <c r="F21098">
        <v>39</v>
      </c>
      <c r="G21098">
        <v>43</v>
      </c>
      <c r="H21098">
        <v>1457</v>
      </c>
      <c r="I21098">
        <v>1433</v>
      </c>
      <c r="J21098">
        <v>2</v>
      </c>
      <c r="K21098">
        <v>1</v>
      </c>
      <c r="L21098" t="s">
        <v>28</v>
      </c>
      <c r="M21098" t="s">
        <v>767</v>
      </c>
      <c r="N21098" t="s">
        <v>180</v>
      </c>
      <c r="O21098" t="s">
        <v>22</v>
      </c>
      <c r="P21098" t="s">
        <v>23</v>
      </c>
      <c r="Q21098" t="s">
        <v>24</v>
      </c>
    </row>
    <row r="21099" spans="1:17" x14ac:dyDescent="0.2">
      <c r="A21099" s="2">
        <v>43616</v>
      </c>
      <c r="B21099" t="s">
        <v>649</v>
      </c>
      <c r="C21099" t="s">
        <v>462</v>
      </c>
      <c r="D21099" t="s">
        <v>115</v>
      </c>
      <c r="E21099" t="s">
        <v>115</v>
      </c>
      <c r="F21099">
        <v>184</v>
      </c>
      <c r="G21099">
        <v>202</v>
      </c>
      <c r="H21099">
        <v>923</v>
      </c>
      <c r="I21099">
        <v>886</v>
      </c>
      <c r="J21099">
        <v>2</v>
      </c>
      <c r="K21099">
        <v>2</v>
      </c>
      <c r="L21099" t="s">
        <v>28</v>
      </c>
      <c r="M21099" t="s">
        <v>982</v>
      </c>
      <c r="N21099" t="s">
        <v>649</v>
      </c>
      <c r="O21099" t="s">
        <v>22</v>
      </c>
      <c r="P21099" t="s">
        <v>23</v>
      </c>
      <c r="Q21099" t="s">
        <v>30</v>
      </c>
    </row>
    <row r="21100" spans="1:17" x14ac:dyDescent="0.2">
      <c r="A21100" s="2">
        <v>43617</v>
      </c>
      <c r="B21100" t="s">
        <v>405</v>
      </c>
      <c r="C21100" t="s">
        <v>208</v>
      </c>
      <c r="D21100" t="s">
        <v>36</v>
      </c>
      <c r="E21100" t="s">
        <v>36</v>
      </c>
      <c r="F21100">
        <v>142</v>
      </c>
      <c r="G21100">
        <v>79</v>
      </c>
      <c r="H21100">
        <v>1075</v>
      </c>
      <c r="I21100">
        <v>1302</v>
      </c>
      <c r="J21100">
        <v>0</v>
      </c>
      <c r="K21100">
        <v>0</v>
      </c>
      <c r="L21100" t="s">
        <v>716</v>
      </c>
      <c r="M21100" t="s">
        <v>566</v>
      </c>
      <c r="N21100" t="s">
        <v>149</v>
      </c>
      <c r="O21100" t="s">
        <v>122</v>
      </c>
      <c r="P21100" t="s">
        <v>59</v>
      </c>
      <c r="Q21100" t="s">
        <v>24</v>
      </c>
    </row>
    <row r="21101" spans="1:17" x14ac:dyDescent="0.2">
      <c r="A21101" s="2">
        <v>43617</v>
      </c>
      <c r="B21101" t="s">
        <v>45</v>
      </c>
      <c r="C21101" t="s">
        <v>1284</v>
      </c>
      <c r="D21101" t="s">
        <v>36</v>
      </c>
      <c r="E21101" t="s">
        <v>36</v>
      </c>
      <c r="F21101">
        <v>110</v>
      </c>
      <c r="G21101">
        <v>147</v>
      </c>
      <c r="H21101">
        <v>1190</v>
      </c>
      <c r="I21101">
        <v>1071</v>
      </c>
      <c r="J21101">
        <v>2</v>
      </c>
      <c r="K21101">
        <v>0</v>
      </c>
      <c r="L21101" t="s">
        <v>716</v>
      </c>
      <c r="M21101" t="s">
        <v>566</v>
      </c>
      <c r="N21101" t="s">
        <v>149</v>
      </c>
      <c r="O21101" t="s">
        <v>122</v>
      </c>
      <c r="P21101" t="s">
        <v>23</v>
      </c>
      <c r="Q21101" t="s">
        <v>24</v>
      </c>
    </row>
    <row r="21102" spans="1:17" x14ac:dyDescent="0.2">
      <c r="A21102" s="2">
        <v>43617</v>
      </c>
      <c r="B21102" t="s">
        <v>32</v>
      </c>
      <c r="C21102" t="s">
        <v>31</v>
      </c>
      <c r="D21102" t="s">
        <v>19</v>
      </c>
      <c r="E21102" t="s">
        <v>19</v>
      </c>
      <c r="F21102">
        <v>29</v>
      </c>
      <c r="G21102">
        <v>59</v>
      </c>
      <c r="H21102">
        <v>1484</v>
      </c>
      <c r="I21102">
        <v>1378</v>
      </c>
      <c r="J21102">
        <v>1</v>
      </c>
      <c r="K21102">
        <v>1</v>
      </c>
      <c r="L21102" t="s">
        <v>28</v>
      </c>
      <c r="M21102" t="s">
        <v>771</v>
      </c>
      <c r="N21102" t="s">
        <v>77</v>
      </c>
      <c r="O21102" t="s">
        <v>122</v>
      </c>
      <c r="P21102" t="s">
        <v>23</v>
      </c>
      <c r="Q21102" t="s">
        <v>30</v>
      </c>
    </row>
    <row r="21103" spans="1:17" x14ac:dyDescent="0.2">
      <c r="A21103" s="2">
        <v>43618</v>
      </c>
      <c r="B21103" t="s">
        <v>149</v>
      </c>
      <c r="C21103" t="s">
        <v>351</v>
      </c>
      <c r="D21103" t="s">
        <v>36</v>
      </c>
      <c r="E21103" t="s">
        <v>36</v>
      </c>
      <c r="F21103">
        <v>73</v>
      </c>
      <c r="G21103">
        <v>148</v>
      </c>
      <c r="H21103">
        <v>1335</v>
      </c>
      <c r="I21103">
        <v>1060</v>
      </c>
      <c r="J21103">
        <v>2</v>
      </c>
      <c r="K21103">
        <v>2</v>
      </c>
      <c r="L21103" t="s">
        <v>716</v>
      </c>
      <c r="M21103" t="s">
        <v>566</v>
      </c>
      <c r="N21103" t="s">
        <v>149</v>
      </c>
      <c r="O21103" t="s">
        <v>22</v>
      </c>
      <c r="P21103" t="s">
        <v>59</v>
      </c>
      <c r="Q21103" t="s">
        <v>41</v>
      </c>
    </row>
    <row r="21104" spans="1:17" x14ac:dyDescent="0.2">
      <c r="A21104" s="2">
        <v>43618</v>
      </c>
      <c r="B21104" t="s">
        <v>138</v>
      </c>
      <c r="C21104" t="s">
        <v>250</v>
      </c>
      <c r="D21104" t="s">
        <v>36</v>
      </c>
      <c r="E21104" t="s">
        <v>36</v>
      </c>
      <c r="F21104">
        <v>79</v>
      </c>
      <c r="G21104">
        <v>128</v>
      </c>
      <c r="H21104">
        <v>1302</v>
      </c>
      <c r="I21104">
        <v>1122</v>
      </c>
      <c r="J21104">
        <v>2</v>
      </c>
      <c r="K21104">
        <v>2</v>
      </c>
      <c r="L21104" t="s">
        <v>716</v>
      </c>
      <c r="M21104" t="s">
        <v>566</v>
      </c>
      <c r="N21104" t="s">
        <v>149</v>
      </c>
      <c r="O21104" t="s">
        <v>122</v>
      </c>
      <c r="P21104" t="s">
        <v>59</v>
      </c>
      <c r="Q21104" t="s">
        <v>24</v>
      </c>
    </row>
    <row r="21105" spans="1:17" x14ac:dyDescent="0.2">
      <c r="A21105" s="2">
        <v>43618</v>
      </c>
      <c r="B21105" t="s">
        <v>210</v>
      </c>
      <c r="C21105" t="s">
        <v>263</v>
      </c>
      <c r="D21105" t="s">
        <v>27</v>
      </c>
      <c r="E21105" t="s">
        <v>27</v>
      </c>
      <c r="F21105">
        <v>71</v>
      </c>
      <c r="G21105">
        <v>100</v>
      </c>
      <c r="H21105">
        <v>1344</v>
      </c>
      <c r="I21105">
        <v>1223</v>
      </c>
      <c r="J21105">
        <v>1</v>
      </c>
      <c r="K21105">
        <v>0</v>
      </c>
      <c r="L21105" t="s">
        <v>28</v>
      </c>
      <c r="M21105" t="s">
        <v>160</v>
      </c>
      <c r="N21105" t="s">
        <v>77</v>
      </c>
      <c r="O21105" t="s">
        <v>122</v>
      </c>
      <c r="P21105" t="s">
        <v>23</v>
      </c>
      <c r="Q21105" t="s">
        <v>24</v>
      </c>
    </row>
    <row r="21106" spans="1:17" x14ac:dyDescent="0.2">
      <c r="A21106" s="2">
        <v>43618</v>
      </c>
      <c r="B21106" t="s">
        <v>67</v>
      </c>
      <c r="C21106" t="s">
        <v>17</v>
      </c>
      <c r="D21106" t="s">
        <v>50</v>
      </c>
      <c r="E21106" t="s">
        <v>19</v>
      </c>
      <c r="F21106">
        <v>2</v>
      </c>
      <c r="G21106">
        <v>63</v>
      </c>
      <c r="H21106">
        <v>1734</v>
      </c>
      <c r="I21106">
        <v>1366</v>
      </c>
      <c r="J21106">
        <v>2</v>
      </c>
      <c r="K21106">
        <v>0</v>
      </c>
      <c r="L21106" t="s">
        <v>28</v>
      </c>
      <c r="M21106" t="s">
        <v>479</v>
      </c>
      <c r="N21106" t="s">
        <v>67</v>
      </c>
      <c r="O21106" t="s">
        <v>22</v>
      </c>
      <c r="P21106" t="s">
        <v>23</v>
      </c>
      <c r="Q21106" t="s">
        <v>24</v>
      </c>
    </row>
    <row r="21107" spans="1:17" x14ac:dyDescent="0.2">
      <c r="A21107" s="2">
        <v>43618</v>
      </c>
      <c r="B21107" t="s">
        <v>97</v>
      </c>
      <c r="C21107" t="s">
        <v>378</v>
      </c>
      <c r="D21107" t="s">
        <v>50</v>
      </c>
      <c r="E21107" t="s">
        <v>36</v>
      </c>
      <c r="F21107">
        <v>86</v>
      </c>
      <c r="G21107">
        <v>107</v>
      </c>
      <c r="H21107">
        <v>1277</v>
      </c>
      <c r="I21107">
        <v>1203</v>
      </c>
      <c r="J21107">
        <v>3</v>
      </c>
      <c r="K21107">
        <v>3</v>
      </c>
      <c r="L21107" t="s">
        <v>28</v>
      </c>
      <c r="M21107" t="s">
        <v>1770</v>
      </c>
      <c r="N21107" t="s">
        <v>97</v>
      </c>
      <c r="O21107" t="s">
        <v>22</v>
      </c>
      <c r="P21107" t="s">
        <v>23</v>
      </c>
      <c r="Q21107" t="s">
        <v>30</v>
      </c>
    </row>
    <row r="21108" spans="1:17" x14ac:dyDescent="0.2">
      <c r="A21108" s="2">
        <v>43618</v>
      </c>
      <c r="B21108" t="s">
        <v>391</v>
      </c>
      <c r="C21108" t="s">
        <v>459</v>
      </c>
      <c r="D21108" t="s">
        <v>115</v>
      </c>
      <c r="E21108" t="s">
        <v>115</v>
      </c>
      <c r="F21108">
        <v>168</v>
      </c>
      <c r="G21108">
        <v>161</v>
      </c>
      <c r="H21108">
        <v>986</v>
      </c>
      <c r="I21108">
        <v>996</v>
      </c>
      <c r="J21108">
        <v>2</v>
      </c>
      <c r="K21108">
        <v>0</v>
      </c>
      <c r="L21108" t="s">
        <v>28</v>
      </c>
      <c r="M21108" t="s">
        <v>392</v>
      </c>
      <c r="N21108" t="s">
        <v>391</v>
      </c>
      <c r="O21108" t="s">
        <v>22</v>
      </c>
      <c r="P21108" t="s">
        <v>23</v>
      </c>
      <c r="Q21108" t="s">
        <v>24</v>
      </c>
    </row>
    <row r="21109" spans="1:17" x14ac:dyDescent="0.2">
      <c r="A21109" s="2">
        <v>43618</v>
      </c>
      <c r="B21109" t="s">
        <v>180</v>
      </c>
      <c r="C21109" t="s">
        <v>449</v>
      </c>
      <c r="D21109" t="s">
        <v>50</v>
      </c>
      <c r="E21109" t="s">
        <v>115</v>
      </c>
      <c r="F21109">
        <v>39</v>
      </c>
      <c r="G21109">
        <v>85</v>
      </c>
      <c r="H21109">
        <v>1457</v>
      </c>
      <c r="I21109">
        <v>1279</v>
      </c>
      <c r="J21109">
        <v>0</v>
      </c>
      <c r="K21109">
        <v>0</v>
      </c>
      <c r="L21109" t="s">
        <v>28</v>
      </c>
      <c r="M21109" t="s">
        <v>1790</v>
      </c>
      <c r="N21109" t="s">
        <v>180</v>
      </c>
      <c r="O21109" t="s">
        <v>22</v>
      </c>
      <c r="P21109" t="s">
        <v>23</v>
      </c>
      <c r="Q21109" t="s">
        <v>30</v>
      </c>
    </row>
    <row r="21110" spans="1:17" x14ac:dyDescent="0.2">
      <c r="A21110" s="2">
        <v>43619</v>
      </c>
      <c r="B21110" t="s">
        <v>43</v>
      </c>
      <c r="C21110" t="s">
        <v>531</v>
      </c>
      <c r="D21110" t="s">
        <v>19</v>
      </c>
      <c r="E21110" t="s">
        <v>27</v>
      </c>
      <c r="F21110">
        <v>12</v>
      </c>
      <c r="G21110">
        <v>74</v>
      </c>
      <c r="H21110">
        <v>1573</v>
      </c>
      <c r="I21110">
        <v>1327</v>
      </c>
      <c r="J21110">
        <v>3</v>
      </c>
      <c r="K21110">
        <v>0</v>
      </c>
      <c r="L21110" t="s">
        <v>28</v>
      </c>
      <c r="M21110" t="s">
        <v>908</v>
      </c>
      <c r="N21110" t="s">
        <v>43</v>
      </c>
      <c r="O21110" t="s">
        <v>22</v>
      </c>
      <c r="P21110" t="s">
        <v>23</v>
      </c>
      <c r="Q21110" t="s">
        <v>24</v>
      </c>
    </row>
    <row r="21111" spans="1:17" x14ac:dyDescent="0.2">
      <c r="A21111" s="2">
        <v>43619</v>
      </c>
      <c r="B21111" t="s">
        <v>355</v>
      </c>
      <c r="C21111" t="s">
        <v>203</v>
      </c>
      <c r="D21111" t="s">
        <v>57</v>
      </c>
      <c r="E21111" t="s">
        <v>57</v>
      </c>
      <c r="F21111">
        <v>166</v>
      </c>
      <c r="G21111">
        <v>158</v>
      </c>
      <c r="H21111">
        <v>991</v>
      </c>
      <c r="I21111">
        <v>1020</v>
      </c>
      <c r="J21111">
        <v>2</v>
      </c>
      <c r="K21111">
        <v>0</v>
      </c>
      <c r="L21111" t="s">
        <v>28</v>
      </c>
      <c r="M21111" t="s">
        <v>1134</v>
      </c>
      <c r="N21111" t="s">
        <v>355</v>
      </c>
      <c r="O21111" t="s">
        <v>22</v>
      </c>
      <c r="P21111" t="s">
        <v>23</v>
      </c>
      <c r="Q21111" t="s">
        <v>24</v>
      </c>
    </row>
    <row r="21112" spans="1:17" x14ac:dyDescent="0.2">
      <c r="A21112" s="2">
        <v>43620</v>
      </c>
      <c r="B21112" t="s">
        <v>1284</v>
      </c>
      <c r="C21112" t="s">
        <v>250</v>
      </c>
      <c r="D21112" t="s">
        <v>36</v>
      </c>
      <c r="E21112" t="s">
        <v>36</v>
      </c>
      <c r="F21112">
        <v>147</v>
      </c>
      <c r="G21112">
        <v>128</v>
      </c>
      <c r="H21112">
        <v>1071</v>
      </c>
      <c r="I21112">
        <v>1122</v>
      </c>
      <c r="J21112">
        <v>1</v>
      </c>
      <c r="K21112">
        <v>2</v>
      </c>
      <c r="L21112" t="s">
        <v>716</v>
      </c>
      <c r="M21112" t="s">
        <v>566</v>
      </c>
      <c r="N21112" t="s">
        <v>149</v>
      </c>
      <c r="O21112" t="s">
        <v>122</v>
      </c>
      <c r="P21112" t="s">
        <v>23</v>
      </c>
      <c r="Q21112" t="s">
        <v>41</v>
      </c>
    </row>
    <row r="21113" spans="1:17" x14ac:dyDescent="0.2">
      <c r="A21113" s="2">
        <v>43620</v>
      </c>
      <c r="B21113" t="s">
        <v>149</v>
      </c>
      <c r="C21113" t="s">
        <v>208</v>
      </c>
      <c r="D21113" t="s">
        <v>36</v>
      </c>
      <c r="E21113" t="s">
        <v>36</v>
      </c>
      <c r="F21113">
        <v>73</v>
      </c>
      <c r="G21113">
        <v>79</v>
      </c>
      <c r="H21113">
        <v>1335</v>
      </c>
      <c r="I21113">
        <v>1302</v>
      </c>
      <c r="J21113">
        <v>1</v>
      </c>
      <c r="K21113">
        <v>1</v>
      </c>
      <c r="L21113" t="s">
        <v>716</v>
      </c>
      <c r="M21113" t="s">
        <v>566</v>
      </c>
      <c r="N21113" t="s">
        <v>149</v>
      </c>
      <c r="O21113" t="s">
        <v>22</v>
      </c>
      <c r="P21113" t="s">
        <v>59</v>
      </c>
      <c r="Q21113" t="s">
        <v>24</v>
      </c>
    </row>
    <row r="21114" spans="1:17" x14ac:dyDescent="0.2">
      <c r="A21114" s="2">
        <v>43621</v>
      </c>
      <c r="B21114" t="s">
        <v>405</v>
      </c>
      <c r="C21114" t="s">
        <v>351</v>
      </c>
      <c r="D21114" t="s">
        <v>36</v>
      </c>
      <c r="E21114" t="s">
        <v>36</v>
      </c>
      <c r="F21114">
        <v>142</v>
      </c>
      <c r="G21114">
        <v>148</v>
      </c>
      <c r="H21114">
        <v>1075</v>
      </c>
      <c r="I21114">
        <v>1060</v>
      </c>
      <c r="J21114">
        <v>1</v>
      </c>
      <c r="K21114">
        <v>2</v>
      </c>
      <c r="L21114" t="s">
        <v>716</v>
      </c>
      <c r="M21114" t="s">
        <v>566</v>
      </c>
      <c r="N21114" t="s">
        <v>149</v>
      </c>
      <c r="O21114" t="s">
        <v>122</v>
      </c>
      <c r="P21114" t="s">
        <v>23</v>
      </c>
      <c r="Q21114" t="s">
        <v>41</v>
      </c>
    </row>
    <row r="21115" spans="1:17" x14ac:dyDescent="0.2">
      <c r="A21115" s="2">
        <v>43621</v>
      </c>
      <c r="B21115" t="s">
        <v>45</v>
      </c>
      <c r="C21115" t="s">
        <v>138</v>
      </c>
      <c r="D21115" t="s">
        <v>36</v>
      </c>
      <c r="E21115" t="s">
        <v>36</v>
      </c>
      <c r="F21115">
        <v>110</v>
      </c>
      <c r="G21115">
        <v>79</v>
      </c>
      <c r="H21115">
        <v>1190</v>
      </c>
      <c r="I21115">
        <v>1302</v>
      </c>
      <c r="J21115">
        <v>0</v>
      </c>
      <c r="K21115">
        <v>0</v>
      </c>
      <c r="L21115" t="s">
        <v>716</v>
      </c>
      <c r="M21115" t="s">
        <v>566</v>
      </c>
      <c r="N21115" t="s">
        <v>149</v>
      </c>
      <c r="O21115" t="s">
        <v>122</v>
      </c>
      <c r="P21115" t="s">
        <v>59</v>
      </c>
      <c r="Q21115" t="s">
        <v>41</v>
      </c>
    </row>
    <row r="21116" spans="1:17" x14ac:dyDescent="0.2">
      <c r="A21116" s="2">
        <v>43621</v>
      </c>
      <c r="B21116" t="s">
        <v>25</v>
      </c>
      <c r="C21116" t="s">
        <v>166</v>
      </c>
      <c r="D21116" t="s">
        <v>19</v>
      </c>
      <c r="E21116" t="s">
        <v>115</v>
      </c>
      <c r="F21116">
        <v>3</v>
      </c>
      <c r="G21116">
        <v>55</v>
      </c>
      <c r="H21116">
        <v>1676</v>
      </c>
      <c r="I21116">
        <v>1398</v>
      </c>
      <c r="J21116">
        <v>2</v>
      </c>
      <c r="K21116">
        <v>0</v>
      </c>
      <c r="L21116" t="s">
        <v>28</v>
      </c>
      <c r="M21116" t="s">
        <v>712</v>
      </c>
      <c r="N21116" t="s">
        <v>25</v>
      </c>
      <c r="O21116" t="s">
        <v>22</v>
      </c>
      <c r="P21116" t="s">
        <v>23</v>
      </c>
      <c r="Q21116" t="s">
        <v>24</v>
      </c>
    </row>
    <row r="21117" spans="1:17" x14ac:dyDescent="0.2">
      <c r="A21117" s="2">
        <v>43621</v>
      </c>
      <c r="B21117" t="s">
        <v>143</v>
      </c>
      <c r="C21117" t="s">
        <v>282</v>
      </c>
      <c r="D21117" t="s">
        <v>115</v>
      </c>
      <c r="E21117" t="s">
        <v>19</v>
      </c>
      <c r="F21117">
        <v>26</v>
      </c>
      <c r="G21117">
        <v>93</v>
      </c>
      <c r="H21117">
        <v>1494</v>
      </c>
      <c r="I21117">
        <v>1258</v>
      </c>
      <c r="J21117">
        <v>0</v>
      </c>
      <c r="K21117">
        <v>0</v>
      </c>
      <c r="L21117" t="s">
        <v>1557</v>
      </c>
      <c r="M21117" t="s">
        <v>1791</v>
      </c>
      <c r="N21117" t="s">
        <v>143</v>
      </c>
      <c r="O21117" t="s">
        <v>22</v>
      </c>
      <c r="P21117" t="s">
        <v>23</v>
      </c>
      <c r="Q21117" t="s">
        <v>30</v>
      </c>
    </row>
    <row r="21118" spans="1:17" x14ac:dyDescent="0.2">
      <c r="A21118" s="2">
        <v>43621</v>
      </c>
      <c r="B21118" t="s">
        <v>26</v>
      </c>
      <c r="C21118" t="s">
        <v>32</v>
      </c>
      <c r="D21118" t="s">
        <v>27</v>
      </c>
      <c r="E21118" t="s">
        <v>19</v>
      </c>
      <c r="F21118">
        <v>18</v>
      </c>
      <c r="G21118">
        <v>29</v>
      </c>
      <c r="H21118">
        <v>1549</v>
      </c>
      <c r="I21118">
        <v>1484</v>
      </c>
      <c r="J21118">
        <v>3</v>
      </c>
      <c r="K21118">
        <v>1</v>
      </c>
      <c r="L21118" t="s">
        <v>28</v>
      </c>
      <c r="M21118" t="s">
        <v>1175</v>
      </c>
      <c r="N21118" t="s">
        <v>77</v>
      </c>
      <c r="O21118" t="s">
        <v>122</v>
      </c>
      <c r="P21118" t="s">
        <v>23</v>
      </c>
      <c r="Q21118" t="s">
        <v>24</v>
      </c>
    </row>
    <row r="21119" spans="1:17" x14ac:dyDescent="0.2">
      <c r="A21119" s="2">
        <v>43621</v>
      </c>
      <c r="B21119" t="s">
        <v>38</v>
      </c>
      <c r="C21119" t="s">
        <v>304</v>
      </c>
      <c r="D21119" t="s">
        <v>19</v>
      </c>
      <c r="E21119" t="s">
        <v>27</v>
      </c>
      <c r="F21119">
        <v>36</v>
      </c>
      <c r="G21119">
        <v>61</v>
      </c>
      <c r="H21119">
        <v>1467</v>
      </c>
      <c r="I21119">
        <v>1369</v>
      </c>
      <c r="J21119">
        <v>1</v>
      </c>
      <c r="K21119">
        <v>1</v>
      </c>
      <c r="L21119" t="s">
        <v>28</v>
      </c>
      <c r="M21119" t="s">
        <v>858</v>
      </c>
      <c r="N21119" t="s">
        <v>38</v>
      </c>
      <c r="O21119" t="s">
        <v>22</v>
      </c>
      <c r="P21119" t="s">
        <v>23</v>
      </c>
      <c r="Q21119" t="s">
        <v>30</v>
      </c>
    </row>
    <row r="21120" spans="1:17" x14ac:dyDescent="0.2">
      <c r="A21120" s="2">
        <v>43621</v>
      </c>
      <c r="B21120" t="s">
        <v>42</v>
      </c>
      <c r="C21120" t="s">
        <v>131</v>
      </c>
      <c r="D21120" t="s">
        <v>19</v>
      </c>
      <c r="E21120" t="s">
        <v>27</v>
      </c>
      <c r="F21120">
        <v>21</v>
      </c>
      <c r="G21120">
        <v>38</v>
      </c>
      <c r="H21120">
        <v>1516</v>
      </c>
      <c r="I21120">
        <v>1458</v>
      </c>
      <c r="J21120">
        <v>1</v>
      </c>
      <c r="K21120">
        <v>0</v>
      </c>
      <c r="L21120" t="s">
        <v>28</v>
      </c>
      <c r="M21120" t="s">
        <v>44</v>
      </c>
      <c r="N21120" t="s">
        <v>42</v>
      </c>
      <c r="O21120" t="s">
        <v>22</v>
      </c>
      <c r="P21120" t="s">
        <v>23</v>
      </c>
      <c r="Q21120" t="s">
        <v>24</v>
      </c>
    </row>
    <row r="21121" spans="1:17" x14ac:dyDescent="0.2">
      <c r="A21121" s="2">
        <v>43621</v>
      </c>
      <c r="B21121" t="s">
        <v>77</v>
      </c>
      <c r="C21121" t="s">
        <v>185</v>
      </c>
      <c r="D21121" t="s">
        <v>27</v>
      </c>
      <c r="E21121" t="s">
        <v>27</v>
      </c>
      <c r="F21121">
        <v>24</v>
      </c>
      <c r="G21121">
        <v>56</v>
      </c>
      <c r="H21121">
        <v>1506</v>
      </c>
      <c r="I21121">
        <v>1391</v>
      </c>
      <c r="J21121">
        <v>0</v>
      </c>
      <c r="K21121">
        <v>1</v>
      </c>
      <c r="L21121" t="s">
        <v>28</v>
      </c>
      <c r="M21121" t="s">
        <v>160</v>
      </c>
      <c r="N21121" t="s">
        <v>77</v>
      </c>
      <c r="O21121" t="s">
        <v>22</v>
      </c>
      <c r="P21121" t="s">
        <v>23</v>
      </c>
      <c r="Q21121" t="s">
        <v>41</v>
      </c>
    </row>
    <row r="21122" spans="1:17" x14ac:dyDescent="0.2">
      <c r="A21122" s="2">
        <v>43621</v>
      </c>
      <c r="B21122" t="s">
        <v>82</v>
      </c>
      <c r="C21122" t="s">
        <v>53</v>
      </c>
      <c r="D21122" t="s">
        <v>50</v>
      </c>
      <c r="E21122" t="s">
        <v>50</v>
      </c>
      <c r="F21122">
        <v>7</v>
      </c>
      <c r="G21122">
        <v>8</v>
      </c>
      <c r="H21122">
        <v>1607</v>
      </c>
      <c r="I21122">
        <v>1604</v>
      </c>
      <c r="J21122">
        <v>3</v>
      </c>
      <c r="K21122">
        <v>1</v>
      </c>
      <c r="L21122" t="s">
        <v>1764</v>
      </c>
      <c r="M21122" t="s">
        <v>159</v>
      </c>
      <c r="N21122" t="s">
        <v>82</v>
      </c>
      <c r="O21122" t="s">
        <v>22</v>
      </c>
      <c r="P21122" t="s">
        <v>23</v>
      </c>
      <c r="Q21122" t="s">
        <v>24</v>
      </c>
    </row>
    <row r="21123" spans="1:17" x14ac:dyDescent="0.2">
      <c r="A21123" s="2">
        <v>43622</v>
      </c>
      <c r="B21123" t="s">
        <v>700</v>
      </c>
      <c r="C21123" t="s">
        <v>233</v>
      </c>
      <c r="D21123" t="s">
        <v>27</v>
      </c>
      <c r="E21123" t="s">
        <v>19</v>
      </c>
      <c r="F21123">
        <v>175</v>
      </c>
      <c r="G21123">
        <v>175</v>
      </c>
      <c r="H21123">
        <v>959</v>
      </c>
      <c r="I21123">
        <v>959</v>
      </c>
      <c r="J21123">
        <v>1</v>
      </c>
      <c r="K21123">
        <v>0</v>
      </c>
      <c r="L21123" t="s">
        <v>28</v>
      </c>
      <c r="M21123" t="s">
        <v>826</v>
      </c>
      <c r="N21123" t="s">
        <v>700</v>
      </c>
      <c r="O21123" t="s">
        <v>22</v>
      </c>
      <c r="P21123" t="s">
        <v>23</v>
      </c>
      <c r="Q21123" t="s">
        <v>24</v>
      </c>
    </row>
    <row r="21124" spans="1:17" x14ac:dyDescent="0.2">
      <c r="A21124" s="2">
        <v>43622</v>
      </c>
      <c r="B21124" t="s">
        <v>107</v>
      </c>
      <c r="C21124" t="s">
        <v>263</v>
      </c>
      <c r="D21124" t="s">
        <v>19</v>
      </c>
      <c r="E21124" t="s">
        <v>27</v>
      </c>
      <c r="F21124">
        <v>15</v>
      </c>
      <c r="G21124">
        <v>100</v>
      </c>
      <c r="H21124">
        <v>1559</v>
      </c>
      <c r="I21124">
        <v>1223</v>
      </c>
      <c r="J21124">
        <v>2</v>
      </c>
      <c r="K21124">
        <v>1</v>
      </c>
      <c r="L21124" t="s">
        <v>28</v>
      </c>
      <c r="M21124" t="s">
        <v>500</v>
      </c>
      <c r="N21124" t="s">
        <v>107</v>
      </c>
      <c r="O21124" t="s">
        <v>22</v>
      </c>
      <c r="P21124" t="s">
        <v>23</v>
      </c>
      <c r="Q21124" t="s">
        <v>24</v>
      </c>
    </row>
    <row r="21125" spans="1:17" x14ac:dyDescent="0.2">
      <c r="A21125" s="2">
        <v>43622</v>
      </c>
      <c r="B21125" t="s">
        <v>638</v>
      </c>
      <c r="C21125" t="s">
        <v>459</v>
      </c>
      <c r="D21125" t="s">
        <v>115</v>
      </c>
      <c r="E21125" t="s">
        <v>115</v>
      </c>
      <c r="F21125">
        <v>125</v>
      </c>
      <c r="G21125">
        <v>161</v>
      </c>
      <c r="H21125">
        <v>1128</v>
      </c>
      <c r="I21125">
        <v>996</v>
      </c>
      <c r="J21125">
        <v>1</v>
      </c>
      <c r="K21125">
        <v>1</v>
      </c>
      <c r="L21125" t="s">
        <v>28</v>
      </c>
      <c r="M21125" t="s">
        <v>1379</v>
      </c>
      <c r="N21125" t="s">
        <v>638</v>
      </c>
      <c r="O21125" t="s">
        <v>22</v>
      </c>
      <c r="P21125" t="s">
        <v>23</v>
      </c>
      <c r="Q21125" t="s">
        <v>30</v>
      </c>
    </row>
    <row r="21126" spans="1:17" x14ac:dyDescent="0.2">
      <c r="A21126" s="2">
        <v>43622</v>
      </c>
      <c r="B21126" t="s">
        <v>167</v>
      </c>
      <c r="C21126" t="s">
        <v>469</v>
      </c>
      <c r="D21126" t="s">
        <v>115</v>
      </c>
      <c r="E21126" t="s">
        <v>115</v>
      </c>
      <c r="F21126">
        <v>21</v>
      </c>
      <c r="G21126">
        <v>83</v>
      </c>
      <c r="H21126">
        <v>1516</v>
      </c>
      <c r="I21126">
        <v>1286</v>
      </c>
      <c r="J21126">
        <v>5</v>
      </c>
      <c r="K21126">
        <v>0</v>
      </c>
      <c r="L21126" t="s">
        <v>28</v>
      </c>
      <c r="M21126" t="s">
        <v>625</v>
      </c>
      <c r="N21126" t="s">
        <v>167</v>
      </c>
      <c r="O21126" t="s">
        <v>22</v>
      </c>
      <c r="P21126" t="s">
        <v>23</v>
      </c>
      <c r="Q21126" t="s">
        <v>24</v>
      </c>
    </row>
    <row r="21127" spans="1:17" x14ac:dyDescent="0.2">
      <c r="A21127" s="2">
        <v>43622</v>
      </c>
      <c r="B21127" t="s">
        <v>244</v>
      </c>
      <c r="C21127" t="s">
        <v>177</v>
      </c>
      <c r="D21127" t="s">
        <v>50</v>
      </c>
      <c r="E21127" t="s">
        <v>115</v>
      </c>
      <c r="F21127">
        <v>32</v>
      </c>
      <c r="G21127">
        <v>97</v>
      </c>
      <c r="H21127">
        <v>1482</v>
      </c>
      <c r="I21127">
        <v>1229</v>
      </c>
      <c r="J21127">
        <v>5</v>
      </c>
      <c r="K21127">
        <v>1</v>
      </c>
      <c r="L21127" t="s">
        <v>28</v>
      </c>
      <c r="M21127" t="s">
        <v>597</v>
      </c>
      <c r="N21127" t="s">
        <v>244</v>
      </c>
      <c r="O21127" t="s">
        <v>22</v>
      </c>
      <c r="P21127" t="s">
        <v>23</v>
      </c>
      <c r="Q21127" t="s">
        <v>24</v>
      </c>
    </row>
    <row r="21128" spans="1:17" x14ac:dyDescent="0.2">
      <c r="A21128" s="2">
        <v>43622</v>
      </c>
      <c r="B21128" t="s">
        <v>602</v>
      </c>
      <c r="C21128" t="s">
        <v>1073</v>
      </c>
      <c r="D21128" t="s">
        <v>115</v>
      </c>
      <c r="E21128" t="s">
        <v>115</v>
      </c>
      <c r="F21128">
        <v>120</v>
      </c>
      <c r="G21128">
        <v>149</v>
      </c>
      <c r="H21128">
        <v>1155</v>
      </c>
      <c r="I21128">
        <v>1057</v>
      </c>
      <c r="J21128">
        <v>1</v>
      </c>
      <c r="K21128">
        <v>1</v>
      </c>
      <c r="L21128" t="s">
        <v>28</v>
      </c>
      <c r="M21128" t="s">
        <v>603</v>
      </c>
      <c r="N21128" t="s">
        <v>602</v>
      </c>
      <c r="O21128" t="s">
        <v>22</v>
      </c>
      <c r="P21128" t="s">
        <v>23</v>
      </c>
      <c r="Q21128" t="s">
        <v>30</v>
      </c>
    </row>
    <row r="21129" spans="1:17" x14ac:dyDescent="0.2">
      <c r="A21129" s="2">
        <v>43622</v>
      </c>
      <c r="B21129" t="s">
        <v>89</v>
      </c>
      <c r="C21129" t="s">
        <v>126</v>
      </c>
      <c r="D21129" t="s">
        <v>50</v>
      </c>
      <c r="E21129" t="s">
        <v>50</v>
      </c>
      <c r="F21129">
        <v>4</v>
      </c>
      <c r="G21129">
        <v>16</v>
      </c>
      <c r="H21129">
        <v>1647</v>
      </c>
      <c r="I21129">
        <v>1554</v>
      </c>
      <c r="J21129">
        <v>1</v>
      </c>
      <c r="K21129">
        <v>3</v>
      </c>
      <c r="L21129" t="s">
        <v>1764</v>
      </c>
      <c r="M21129" t="s">
        <v>839</v>
      </c>
      <c r="N21129" t="s">
        <v>82</v>
      </c>
      <c r="O21129" t="s">
        <v>122</v>
      </c>
      <c r="P21129" t="s">
        <v>23</v>
      </c>
      <c r="Q21129" t="s">
        <v>41</v>
      </c>
    </row>
    <row r="21130" spans="1:17" x14ac:dyDescent="0.2">
      <c r="A21130" s="2">
        <v>43622</v>
      </c>
      <c r="B21130" t="s">
        <v>979</v>
      </c>
      <c r="C21130" t="s">
        <v>889</v>
      </c>
      <c r="D21130" t="s">
        <v>115</v>
      </c>
      <c r="E21130" t="s">
        <v>115</v>
      </c>
      <c r="F21130">
        <v>186</v>
      </c>
      <c r="G21130">
        <v>193</v>
      </c>
      <c r="H21130">
        <v>917</v>
      </c>
      <c r="I21130">
        <v>907</v>
      </c>
      <c r="J21130">
        <v>1</v>
      </c>
      <c r="K21130">
        <v>0</v>
      </c>
      <c r="L21130" t="s">
        <v>20</v>
      </c>
      <c r="M21130" t="s">
        <v>1049</v>
      </c>
      <c r="N21130" t="s">
        <v>979</v>
      </c>
      <c r="O21130" t="s">
        <v>22</v>
      </c>
      <c r="P21130" t="s">
        <v>23</v>
      </c>
      <c r="Q21130" t="s">
        <v>24</v>
      </c>
    </row>
    <row r="21131" spans="1:17" x14ac:dyDescent="0.2">
      <c r="A21131" s="2">
        <v>43622</v>
      </c>
      <c r="B21131" t="s">
        <v>648</v>
      </c>
      <c r="C21131" t="s">
        <v>463</v>
      </c>
      <c r="D21131" t="s">
        <v>115</v>
      </c>
      <c r="E21131" t="s">
        <v>115</v>
      </c>
      <c r="F21131">
        <v>173</v>
      </c>
      <c r="G21131">
        <v>200</v>
      </c>
      <c r="H21131">
        <v>967</v>
      </c>
      <c r="I21131">
        <v>888</v>
      </c>
      <c r="J21131">
        <v>2</v>
      </c>
      <c r="K21131">
        <v>0</v>
      </c>
      <c r="L21131" t="s">
        <v>20</v>
      </c>
      <c r="M21131" t="s">
        <v>717</v>
      </c>
      <c r="N21131" t="s">
        <v>648</v>
      </c>
      <c r="O21131" t="s">
        <v>22</v>
      </c>
      <c r="P21131" t="s">
        <v>23</v>
      </c>
      <c r="Q21131" t="s">
        <v>24</v>
      </c>
    </row>
    <row r="21132" spans="1:17" x14ac:dyDescent="0.2">
      <c r="A21132" s="2">
        <v>43622</v>
      </c>
      <c r="B21132" t="s">
        <v>649</v>
      </c>
      <c r="C21132" t="s">
        <v>212</v>
      </c>
      <c r="D21132" t="s">
        <v>115</v>
      </c>
      <c r="E21132" t="s">
        <v>115</v>
      </c>
      <c r="F21132">
        <v>184</v>
      </c>
      <c r="G21132">
        <v>188</v>
      </c>
      <c r="H21132">
        <v>923</v>
      </c>
      <c r="I21132">
        <v>909</v>
      </c>
      <c r="J21132">
        <v>0</v>
      </c>
      <c r="K21132">
        <v>1</v>
      </c>
      <c r="L21132" t="s">
        <v>20</v>
      </c>
      <c r="M21132" t="s">
        <v>982</v>
      </c>
      <c r="N21132" t="s">
        <v>649</v>
      </c>
      <c r="O21132" t="s">
        <v>22</v>
      </c>
      <c r="P21132" t="s">
        <v>23</v>
      </c>
      <c r="Q21132" t="s">
        <v>41</v>
      </c>
    </row>
    <row r="21133" spans="1:17" x14ac:dyDescent="0.2">
      <c r="A21133" s="2">
        <v>43622</v>
      </c>
      <c r="B21133" t="s">
        <v>571</v>
      </c>
      <c r="C21133" t="s">
        <v>462</v>
      </c>
      <c r="D21133" t="s">
        <v>115</v>
      </c>
      <c r="E21133" t="s">
        <v>115</v>
      </c>
      <c r="F21133">
        <v>183</v>
      </c>
      <c r="G21133">
        <v>202</v>
      </c>
      <c r="H21133">
        <v>925</v>
      </c>
      <c r="I21133">
        <v>886</v>
      </c>
      <c r="J21133">
        <v>1</v>
      </c>
      <c r="K21133">
        <v>0</v>
      </c>
      <c r="L21133" t="s">
        <v>20</v>
      </c>
      <c r="M21133" t="s">
        <v>1459</v>
      </c>
      <c r="N21133" t="s">
        <v>571</v>
      </c>
      <c r="O21133" t="s">
        <v>22</v>
      </c>
      <c r="P21133" t="s">
        <v>23</v>
      </c>
      <c r="Q21133" t="s">
        <v>24</v>
      </c>
    </row>
    <row r="21134" spans="1:17" x14ac:dyDescent="0.2">
      <c r="A21134" s="2">
        <v>43622</v>
      </c>
      <c r="B21134" t="s">
        <v>898</v>
      </c>
      <c r="C21134" t="s">
        <v>651</v>
      </c>
      <c r="D21134" t="s">
        <v>115</v>
      </c>
      <c r="E21134" t="s">
        <v>115</v>
      </c>
      <c r="F21134">
        <v>187</v>
      </c>
      <c r="G21134">
        <v>194</v>
      </c>
      <c r="H21134">
        <v>915</v>
      </c>
      <c r="I21134">
        <v>903</v>
      </c>
      <c r="J21134">
        <v>2</v>
      </c>
      <c r="K21134">
        <v>0</v>
      </c>
      <c r="L21134" t="s">
        <v>20</v>
      </c>
      <c r="M21134" t="s">
        <v>1107</v>
      </c>
      <c r="N21134" t="s">
        <v>898</v>
      </c>
      <c r="O21134" t="s">
        <v>22</v>
      </c>
      <c r="P21134" t="s">
        <v>23</v>
      </c>
      <c r="Q21134" t="s">
        <v>24</v>
      </c>
    </row>
    <row r="21135" spans="1:17" x14ac:dyDescent="0.2">
      <c r="A21135" s="2">
        <v>43623</v>
      </c>
      <c r="B21135" t="s">
        <v>293</v>
      </c>
      <c r="C21135" t="s">
        <v>87</v>
      </c>
      <c r="D21135" t="s">
        <v>50</v>
      </c>
      <c r="E21135" t="s">
        <v>50</v>
      </c>
      <c r="F21135">
        <v>48</v>
      </c>
      <c r="G21135">
        <v>51</v>
      </c>
      <c r="H21135">
        <v>1424</v>
      </c>
      <c r="I21135">
        <v>1419</v>
      </c>
      <c r="J21135">
        <v>2</v>
      </c>
      <c r="K21135">
        <v>1</v>
      </c>
      <c r="L21135" t="s">
        <v>291</v>
      </c>
      <c r="M21135" t="s">
        <v>478</v>
      </c>
      <c r="N21135" t="s">
        <v>293</v>
      </c>
      <c r="O21135" t="s">
        <v>22</v>
      </c>
      <c r="P21135" t="s">
        <v>23</v>
      </c>
      <c r="Q21135" t="s">
        <v>24</v>
      </c>
    </row>
    <row r="21136" spans="1:17" x14ac:dyDescent="0.2">
      <c r="A21136" s="2">
        <v>43623</v>
      </c>
      <c r="B21136" t="s">
        <v>1279</v>
      </c>
      <c r="C21136" t="s">
        <v>1692</v>
      </c>
      <c r="D21136" t="s">
        <v>50</v>
      </c>
      <c r="E21136" t="s">
        <v>50</v>
      </c>
      <c r="F21136">
        <v>51</v>
      </c>
      <c r="G21136">
        <v>127</v>
      </c>
      <c r="H21136">
        <v>1419</v>
      </c>
      <c r="I21136">
        <v>1124</v>
      </c>
      <c r="J21136">
        <v>1</v>
      </c>
      <c r="K21136">
        <v>1</v>
      </c>
      <c r="L21136" t="s">
        <v>291</v>
      </c>
      <c r="M21136" t="s">
        <v>1280</v>
      </c>
      <c r="N21136" t="s">
        <v>1279</v>
      </c>
      <c r="O21136" t="s">
        <v>22</v>
      </c>
      <c r="P21136" t="s">
        <v>23</v>
      </c>
      <c r="Q21136" t="s">
        <v>30</v>
      </c>
    </row>
    <row r="21137" spans="1:17" x14ac:dyDescent="0.2">
      <c r="A21137" s="2">
        <v>43623</v>
      </c>
      <c r="B21137" t="s">
        <v>73</v>
      </c>
      <c r="C21137" t="s">
        <v>97</v>
      </c>
      <c r="D21137" t="s">
        <v>50</v>
      </c>
      <c r="E21137" t="s">
        <v>50</v>
      </c>
      <c r="F21137">
        <v>132</v>
      </c>
      <c r="G21137">
        <v>86</v>
      </c>
      <c r="H21137">
        <v>1102</v>
      </c>
      <c r="I21137">
        <v>1277</v>
      </c>
      <c r="J21137">
        <v>1</v>
      </c>
      <c r="K21137">
        <v>1</v>
      </c>
      <c r="L21137" t="s">
        <v>291</v>
      </c>
      <c r="M21137" t="s">
        <v>289</v>
      </c>
      <c r="N21137" t="s">
        <v>73</v>
      </c>
      <c r="O21137" t="s">
        <v>22</v>
      </c>
      <c r="P21137" t="s">
        <v>23</v>
      </c>
      <c r="Q21137" t="s">
        <v>30</v>
      </c>
    </row>
    <row r="21138" spans="1:17" x14ac:dyDescent="0.2">
      <c r="A21138" s="2">
        <v>43623</v>
      </c>
      <c r="B21138" t="s">
        <v>168</v>
      </c>
      <c r="C21138" t="s">
        <v>1204</v>
      </c>
      <c r="D21138" t="s">
        <v>50</v>
      </c>
      <c r="E21138" t="s">
        <v>50</v>
      </c>
      <c r="F21138">
        <v>27</v>
      </c>
      <c r="G21138">
        <v>29</v>
      </c>
      <c r="H21138">
        <v>1493</v>
      </c>
      <c r="I21138">
        <v>1484</v>
      </c>
      <c r="J21138">
        <v>5</v>
      </c>
      <c r="K21138">
        <v>0</v>
      </c>
      <c r="L21138" t="s">
        <v>291</v>
      </c>
      <c r="M21138" t="s">
        <v>1008</v>
      </c>
      <c r="N21138" t="s">
        <v>168</v>
      </c>
      <c r="O21138" t="s">
        <v>22</v>
      </c>
      <c r="P21138" t="s">
        <v>23</v>
      </c>
      <c r="Q21138" t="s">
        <v>24</v>
      </c>
    </row>
    <row r="21139" spans="1:17" x14ac:dyDescent="0.2">
      <c r="A21139" s="2">
        <v>43623</v>
      </c>
      <c r="B21139" t="s">
        <v>345</v>
      </c>
      <c r="C21139" t="s">
        <v>1693</v>
      </c>
      <c r="D21139" t="s">
        <v>50</v>
      </c>
      <c r="E21139" t="s">
        <v>50</v>
      </c>
      <c r="F21139">
        <v>94</v>
      </c>
      <c r="G21139">
        <v>195</v>
      </c>
      <c r="H21139">
        <v>1256</v>
      </c>
      <c r="I21139">
        <v>900</v>
      </c>
      <c r="J21139">
        <v>3</v>
      </c>
      <c r="K21139">
        <v>0</v>
      </c>
      <c r="L21139" t="s">
        <v>291</v>
      </c>
      <c r="M21139" t="s">
        <v>360</v>
      </c>
      <c r="N21139" t="s">
        <v>345</v>
      </c>
      <c r="O21139" t="s">
        <v>22</v>
      </c>
      <c r="P21139" t="s">
        <v>23</v>
      </c>
      <c r="Q21139" t="s">
        <v>24</v>
      </c>
    </row>
    <row r="21140" spans="1:17" x14ac:dyDescent="0.2">
      <c r="A21140" s="2">
        <v>43623</v>
      </c>
      <c r="B21140" t="s">
        <v>72</v>
      </c>
      <c r="C21140" t="s">
        <v>98</v>
      </c>
      <c r="D21140" t="s">
        <v>50</v>
      </c>
      <c r="E21140" t="s">
        <v>50</v>
      </c>
      <c r="F21140">
        <v>10</v>
      </c>
      <c r="G21140">
        <v>29</v>
      </c>
      <c r="H21140">
        <v>1586</v>
      </c>
      <c r="I21140">
        <v>1484</v>
      </c>
      <c r="J21140">
        <v>1</v>
      </c>
      <c r="K21140">
        <v>1</v>
      </c>
      <c r="L21140" t="s">
        <v>291</v>
      </c>
      <c r="M21140" t="s">
        <v>74</v>
      </c>
      <c r="N21140" t="s">
        <v>72</v>
      </c>
      <c r="O21140" t="s">
        <v>22</v>
      </c>
      <c r="P21140" t="s">
        <v>23</v>
      </c>
      <c r="Q21140" t="s">
        <v>30</v>
      </c>
    </row>
    <row r="21141" spans="1:17" x14ac:dyDescent="0.2">
      <c r="A21141" s="2">
        <v>43623</v>
      </c>
      <c r="B21141" t="s">
        <v>48</v>
      </c>
      <c r="C21141" t="s">
        <v>106</v>
      </c>
      <c r="D21141" t="s">
        <v>50</v>
      </c>
      <c r="E21141" t="s">
        <v>50</v>
      </c>
      <c r="F21141">
        <v>102</v>
      </c>
      <c r="G21141">
        <v>9</v>
      </c>
      <c r="H21141">
        <v>1213</v>
      </c>
      <c r="I21141">
        <v>1601</v>
      </c>
      <c r="J21141">
        <v>1</v>
      </c>
      <c r="K21141">
        <v>4</v>
      </c>
      <c r="L21141" t="s">
        <v>291</v>
      </c>
      <c r="M21141" t="s">
        <v>866</v>
      </c>
      <c r="N21141" t="s">
        <v>48</v>
      </c>
      <c r="O21141" t="s">
        <v>22</v>
      </c>
      <c r="P21141" t="s">
        <v>23</v>
      </c>
      <c r="Q21141" t="s">
        <v>41</v>
      </c>
    </row>
    <row r="21142" spans="1:17" x14ac:dyDescent="0.2">
      <c r="A21142" s="2">
        <v>43623</v>
      </c>
      <c r="B21142" t="s">
        <v>49</v>
      </c>
      <c r="C21142" t="s">
        <v>92</v>
      </c>
      <c r="D21142" t="s">
        <v>50</v>
      </c>
      <c r="E21142" t="s">
        <v>50</v>
      </c>
      <c r="F21142">
        <v>50</v>
      </c>
      <c r="G21142">
        <v>25</v>
      </c>
      <c r="H21142">
        <v>1420</v>
      </c>
      <c r="I21142">
        <v>1496</v>
      </c>
      <c r="J21142">
        <v>2</v>
      </c>
      <c r="K21142">
        <v>2</v>
      </c>
      <c r="L21142" t="s">
        <v>291</v>
      </c>
      <c r="M21142" t="s">
        <v>103</v>
      </c>
      <c r="N21142" t="s">
        <v>49</v>
      </c>
      <c r="O21142" t="s">
        <v>22</v>
      </c>
      <c r="P21142" t="s">
        <v>23</v>
      </c>
      <c r="Q21142" t="s">
        <v>30</v>
      </c>
    </row>
    <row r="21143" spans="1:17" x14ac:dyDescent="0.2">
      <c r="A21143" s="2">
        <v>43623</v>
      </c>
      <c r="B21143" t="s">
        <v>52</v>
      </c>
      <c r="C21143" t="s">
        <v>184</v>
      </c>
      <c r="D21143" t="s">
        <v>50</v>
      </c>
      <c r="E21143" t="s">
        <v>50</v>
      </c>
      <c r="F21143">
        <v>14</v>
      </c>
      <c r="G21143">
        <v>180</v>
      </c>
      <c r="H21143">
        <v>1567</v>
      </c>
      <c r="I21143">
        <v>943</v>
      </c>
      <c r="J21143">
        <v>3</v>
      </c>
      <c r="K21143">
        <v>0</v>
      </c>
      <c r="L21143" t="s">
        <v>291</v>
      </c>
      <c r="M21143" t="s">
        <v>1773</v>
      </c>
      <c r="N21143" t="s">
        <v>52</v>
      </c>
      <c r="O21143" t="s">
        <v>22</v>
      </c>
      <c r="P21143" t="s">
        <v>23</v>
      </c>
      <c r="Q21143" t="s">
        <v>24</v>
      </c>
    </row>
    <row r="21144" spans="1:17" x14ac:dyDescent="0.2">
      <c r="A21144" s="2">
        <v>43623</v>
      </c>
      <c r="B21144" t="s">
        <v>69</v>
      </c>
      <c r="C21144" t="s">
        <v>249</v>
      </c>
      <c r="D21144" t="s">
        <v>50</v>
      </c>
      <c r="E21144" t="s">
        <v>50</v>
      </c>
      <c r="F21144">
        <v>34</v>
      </c>
      <c r="G21144">
        <v>63</v>
      </c>
      <c r="H21144">
        <v>1479</v>
      </c>
      <c r="I21144">
        <v>1366</v>
      </c>
      <c r="J21144">
        <v>1</v>
      </c>
      <c r="K21144">
        <v>0</v>
      </c>
      <c r="L21144" t="s">
        <v>291</v>
      </c>
      <c r="M21144" t="s">
        <v>367</v>
      </c>
      <c r="N21144" t="s">
        <v>69</v>
      </c>
      <c r="O21144" t="s">
        <v>22</v>
      </c>
      <c r="P21144" t="s">
        <v>23</v>
      </c>
      <c r="Q21144" t="s">
        <v>24</v>
      </c>
    </row>
    <row r="21145" spans="1:17" x14ac:dyDescent="0.2">
      <c r="A21145" s="2">
        <v>43623</v>
      </c>
      <c r="B21145" t="s">
        <v>328</v>
      </c>
      <c r="C21145" t="s">
        <v>90</v>
      </c>
      <c r="D21145" t="s">
        <v>50</v>
      </c>
      <c r="E21145" t="s">
        <v>50</v>
      </c>
      <c r="F21145">
        <v>68</v>
      </c>
      <c r="G21145">
        <v>20</v>
      </c>
      <c r="H21145">
        <v>1350</v>
      </c>
      <c r="I21145">
        <v>1535</v>
      </c>
      <c r="J21145">
        <v>0</v>
      </c>
      <c r="K21145">
        <v>1</v>
      </c>
      <c r="L21145" t="s">
        <v>291</v>
      </c>
      <c r="M21145" t="s">
        <v>329</v>
      </c>
      <c r="N21145" t="s">
        <v>328</v>
      </c>
      <c r="O21145" t="s">
        <v>22</v>
      </c>
      <c r="P21145" t="s">
        <v>23</v>
      </c>
      <c r="Q21145" t="s">
        <v>41</v>
      </c>
    </row>
    <row r="21146" spans="1:17" x14ac:dyDescent="0.2">
      <c r="A21146" s="2">
        <v>43623</v>
      </c>
      <c r="B21146" t="s">
        <v>101</v>
      </c>
      <c r="C21146" t="s">
        <v>123</v>
      </c>
      <c r="D21146" t="s">
        <v>50</v>
      </c>
      <c r="E21146" t="s">
        <v>50</v>
      </c>
      <c r="F21146">
        <v>133</v>
      </c>
      <c r="G21146">
        <v>84</v>
      </c>
      <c r="H21146">
        <v>1101</v>
      </c>
      <c r="I21146">
        <v>1285</v>
      </c>
      <c r="J21146">
        <v>0</v>
      </c>
      <c r="K21146">
        <v>3</v>
      </c>
      <c r="L21146" t="s">
        <v>291</v>
      </c>
      <c r="M21146" t="s">
        <v>331</v>
      </c>
      <c r="N21146" t="s">
        <v>101</v>
      </c>
      <c r="O21146" t="s">
        <v>22</v>
      </c>
      <c r="P21146" t="s">
        <v>23</v>
      </c>
      <c r="Q21146" t="s">
        <v>41</v>
      </c>
    </row>
    <row r="21147" spans="1:17" x14ac:dyDescent="0.2">
      <c r="A21147" s="2">
        <v>43623</v>
      </c>
      <c r="B21147" t="s">
        <v>405</v>
      </c>
      <c r="C21147" t="s">
        <v>45</v>
      </c>
      <c r="D21147" t="s">
        <v>36</v>
      </c>
      <c r="E21147" t="s">
        <v>36</v>
      </c>
      <c r="F21147">
        <v>142</v>
      </c>
      <c r="G21147">
        <v>110</v>
      </c>
      <c r="H21147">
        <v>1075</v>
      </c>
      <c r="I21147">
        <v>1190</v>
      </c>
      <c r="J21147">
        <v>2</v>
      </c>
      <c r="K21147">
        <v>2</v>
      </c>
      <c r="L21147" t="s">
        <v>716</v>
      </c>
      <c r="M21147" t="s">
        <v>566</v>
      </c>
      <c r="N21147" t="s">
        <v>149</v>
      </c>
      <c r="O21147" t="s">
        <v>122</v>
      </c>
      <c r="P21147" t="s">
        <v>59</v>
      </c>
      <c r="Q21147" t="s">
        <v>41</v>
      </c>
    </row>
    <row r="21148" spans="1:17" x14ac:dyDescent="0.2">
      <c r="A21148" s="2">
        <v>43623</v>
      </c>
      <c r="B21148" t="s">
        <v>149</v>
      </c>
      <c r="C21148" t="s">
        <v>250</v>
      </c>
      <c r="D21148" t="s">
        <v>36</v>
      </c>
      <c r="E21148" t="s">
        <v>36</v>
      </c>
      <c r="F21148">
        <v>73</v>
      </c>
      <c r="G21148">
        <v>128</v>
      </c>
      <c r="H21148">
        <v>1335</v>
      </c>
      <c r="I21148">
        <v>1122</v>
      </c>
      <c r="J21148">
        <v>0</v>
      </c>
      <c r="K21148">
        <v>0</v>
      </c>
      <c r="L21148" t="s">
        <v>716</v>
      </c>
      <c r="M21148" t="s">
        <v>566</v>
      </c>
      <c r="N21148" t="s">
        <v>149</v>
      </c>
      <c r="O21148" t="s">
        <v>22</v>
      </c>
      <c r="P21148" t="s">
        <v>59</v>
      </c>
      <c r="Q21148" t="s">
        <v>24</v>
      </c>
    </row>
    <row r="21149" spans="1:17" x14ac:dyDescent="0.2">
      <c r="A21149" s="2">
        <v>43623</v>
      </c>
      <c r="B21149" t="s">
        <v>39</v>
      </c>
      <c r="C21149" t="s">
        <v>532</v>
      </c>
      <c r="D21149" t="s">
        <v>19</v>
      </c>
      <c r="E21149" t="s">
        <v>27</v>
      </c>
      <c r="F21149">
        <v>11</v>
      </c>
      <c r="G21149">
        <v>129</v>
      </c>
      <c r="H21149">
        <v>1580</v>
      </c>
      <c r="I21149">
        <v>1120</v>
      </c>
      <c r="J21149">
        <v>5</v>
      </c>
      <c r="K21149">
        <v>1</v>
      </c>
      <c r="L21149" t="s">
        <v>28</v>
      </c>
      <c r="M21149" t="s">
        <v>903</v>
      </c>
      <c r="N21149" t="s">
        <v>39</v>
      </c>
      <c r="O21149" t="s">
        <v>22</v>
      </c>
      <c r="P21149" t="s">
        <v>23</v>
      </c>
      <c r="Q21149" t="s">
        <v>24</v>
      </c>
    </row>
    <row r="21150" spans="1:17" x14ac:dyDescent="0.2">
      <c r="A21150" s="2">
        <v>43623</v>
      </c>
      <c r="B21150" t="s">
        <v>182</v>
      </c>
      <c r="C21150" t="s">
        <v>572</v>
      </c>
      <c r="D21150" t="s">
        <v>115</v>
      </c>
      <c r="E21150" t="s">
        <v>115</v>
      </c>
      <c r="F21150">
        <v>74</v>
      </c>
      <c r="G21150">
        <v>124</v>
      </c>
      <c r="H21150">
        <v>1327</v>
      </c>
      <c r="I21150">
        <v>1135</v>
      </c>
      <c r="J21150">
        <v>2</v>
      </c>
      <c r="K21150">
        <v>0</v>
      </c>
      <c r="L21150" t="s">
        <v>28</v>
      </c>
      <c r="M21150" t="s">
        <v>677</v>
      </c>
      <c r="N21150" t="s">
        <v>182</v>
      </c>
      <c r="O21150" t="s">
        <v>22</v>
      </c>
      <c r="P21150" t="s">
        <v>23</v>
      </c>
      <c r="Q21150" t="s">
        <v>24</v>
      </c>
    </row>
    <row r="21151" spans="1:17" x14ac:dyDescent="0.2">
      <c r="A21151" s="2">
        <v>43623</v>
      </c>
      <c r="B21151" t="s">
        <v>204</v>
      </c>
      <c r="C21151" t="s">
        <v>203</v>
      </c>
      <c r="D21151" t="s">
        <v>57</v>
      </c>
      <c r="E21151" t="s">
        <v>57</v>
      </c>
      <c r="F21151">
        <v>165</v>
      </c>
      <c r="G21151">
        <v>158</v>
      </c>
      <c r="H21151">
        <v>992</v>
      </c>
      <c r="I21151">
        <v>1020</v>
      </c>
      <c r="J21151">
        <v>1</v>
      </c>
      <c r="K21151">
        <v>1</v>
      </c>
      <c r="L21151" t="s">
        <v>28</v>
      </c>
      <c r="M21151" t="s">
        <v>1134</v>
      </c>
      <c r="N21151" t="s">
        <v>355</v>
      </c>
      <c r="O21151" t="s">
        <v>122</v>
      </c>
      <c r="P21151" t="s">
        <v>23</v>
      </c>
      <c r="Q21151" t="s">
        <v>30</v>
      </c>
    </row>
    <row r="21152" spans="1:17" x14ac:dyDescent="0.2">
      <c r="A21152" s="2">
        <v>43623</v>
      </c>
      <c r="B21152" t="s">
        <v>136</v>
      </c>
      <c r="C21152" t="s">
        <v>1284</v>
      </c>
      <c r="D21152" t="s">
        <v>36</v>
      </c>
      <c r="E21152" t="s">
        <v>36</v>
      </c>
      <c r="F21152">
        <v>65</v>
      </c>
      <c r="G21152">
        <v>147</v>
      </c>
      <c r="H21152">
        <v>1365</v>
      </c>
      <c r="I21152">
        <v>1071</v>
      </c>
      <c r="J21152">
        <v>3</v>
      </c>
      <c r="K21152">
        <v>1</v>
      </c>
      <c r="L21152" t="s">
        <v>28</v>
      </c>
      <c r="M21152" t="s">
        <v>1792</v>
      </c>
      <c r="N21152" t="s">
        <v>136</v>
      </c>
      <c r="O21152" t="s">
        <v>22</v>
      </c>
      <c r="P21152" t="s">
        <v>23</v>
      </c>
      <c r="Q21152" t="s">
        <v>24</v>
      </c>
    </row>
    <row r="21153" spans="1:17" x14ac:dyDescent="0.2">
      <c r="A21153" s="2">
        <v>43623</v>
      </c>
      <c r="B21153" t="s">
        <v>207</v>
      </c>
      <c r="C21153" t="s">
        <v>378</v>
      </c>
      <c r="D21153" t="s">
        <v>36</v>
      </c>
      <c r="E21153" t="s">
        <v>36</v>
      </c>
      <c r="F21153">
        <v>108</v>
      </c>
      <c r="G21153">
        <v>107</v>
      </c>
      <c r="H21153">
        <v>1202</v>
      </c>
      <c r="I21153">
        <v>1203</v>
      </c>
      <c r="J21153">
        <v>1</v>
      </c>
      <c r="K21153">
        <v>0</v>
      </c>
      <c r="L21153" t="s">
        <v>28</v>
      </c>
      <c r="M21153" t="s">
        <v>1227</v>
      </c>
      <c r="N21153" t="s">
        <v>207</v>
      </c>
      <c r="O21153" t="s">
        <v>22</v>
      </c>
      <c r="P21153" t="s">
        <v>23</v>
      </c>
      <c r="Q21153" t="s">
        <v>24</v>
      </c>
    </row>
    <row r="21154" spans="1:17" x14ac:dyDescent="0.2">
      <c r="A21154" s="2">
        <v>43623</v>
      </c>
      <c r="B21154" t="s">
        <v>133</v>
      </c>
      <c r="C21154" t="s">
        <v>55</v>
      </c>
      <c r="D21154" t="s">
        <v>115</v>
      </c>
      <c r="E21154" t="s">
        <v>57</v>
      </c>
      <c r="F21154">
        <v>37</v>
      </c>
      <c r="G21154">
        <v>41</v>
      </c>
      <c r="H21154">
        <v>1462</v>
      </c>
      <c r="I21154">
        <v>1441</v>
      </c>
      <c r="J21154">
        <v>1</v>
      </c>
      <c r="K21154">
        <v>0</v>
      </c>
      <c r="L21154" t="s">
        <v>28</v>
      </c>
      <c r="M21154" t="s">
        <v>1009</v>
      </c>
      <c r="N21154" t="s">
        <v>133</v>
      </c>
      <c r="O21154" t="s">
        <v>22</v>
      </c>
      <c r="P21154" t="s">
        <v>23</v>
      </c>
      <c r="Q21154" t="s">
        <v>24</v>
      </c>
    </row>
    <row r="21155" spans="1:17" x14ac:dyDescent="0.2">
      <c r="A21155" s="2">
        <v>43623</v>
      </c>
      <c r="B21155" t="s">
        <v>128</v>
      </c>
      <c r="C21155" t="s">
        <v>164</v>
      </c>
      <c r="D21155" t="s">
        <v>36</v>
      </c>
      <c r="E21155" t="s">
        <v>115</v>
      </c>
      <c r="F21155">
        <v>28</v>
      </c>
      <c r="G21155">
        <v>76</v>
      </c>
      <c r="H21155">
        <v>1491</v>
      </c>
      <c r="I21155">
        <v>1319</v>
      </c>
      <c r="J21155">
        <v>2</v>
      </c>
      <c r="K21155">
        <v>0</v>
      </c>
      <c r="L21155" t="s">
        <v>28</v>
      </c>
      <c r="M21155" t="s">
        <v>1054</v>
      </c>
      <c r="N21155" t="s">
        <v>128</v>
      </c>
      <c r="O21155" t="s">
        <v>22</v>
      </c>
      <c r="P21155" t="s">
        <v>23</v>
      </c>
      <c r="Q21155" t="s">
        <v>24</v>
      </c>
    </row>
    <row r="21156" spans="1:17" x14ac:dyDescent="0.2">
      <c r="A21156" s="2">
        <v>43623</v>
      </c>
      <c r="B21156" t="s">
        <v>18</v>
      </c>
      <c r="C21156" t="s">
        <v>531</v>
      </c>
      <c r="D21156" t="s">
        <v>19</v>
      </c>
      <c r="E21156" t="s">
        <v>27</v>
      </c>
      <c r="F21156">
        <v>6</v>
      </c>
      <c r="G21156">
        <v>74</v>
      </c>
      <c r="H21156">
        <v>1613</v>
      </c>
      <c r="I21156">
        <v>1327</v>
      </c>
      <c r="J21156">
        <v>3</v>
      </c>
      <c r="K21156">
        <v>0</v>
      </c>
      <c r="L21156" t="s">
        <v>28</v>
      </c>
      <c r="M21156" t="s">
        <v>64</v>
      </c>
      <c r="N21156" t="s">
        <v>18</v>
      </c>
      <c r="O21156" t="s">
        <v>22</v>
      </c>
      <c r="P21156" t="s">
        <v>23</v>
      </c>
      <c r="Q21156" t="s">
        <v>24</v>
      </c>
    </row>
    <row r="21157" spans="1:17" x14ac:dyDescent="0.2">
      <c r="A21157" s="2">
        <v>43623</v>
      </c>
      <c r="B21157" t="s">
        <v>449</v>
      </c>
      <c r="C21157" t="s">
        <v>163</v>
      </c>
      <c r="D21157" t="s">
        <v>115</v>
      </c>
      <c r="E21157" t="s">
        <v>115</v>
      </c>
      <c r="F21157">
        <v>85</v>
      </c>
      <c r="G21157">
        <v>121</v>
      </c>
      <c r="H21157">
        <v>1279</v>
      </c>
      <c r="I21157">
        <v>1152</v>
      </c>
      <c r="J21157">
        <v>4</v>
      </c>
      <c r="K21157">
        <v>0</v>
      </c>
      <c r="L21157" t="s">
        <v>28</v>
      </c>
      <c r="M21157" t="s">
        <v>530</v>
      </c>
      <c r="N21157" t="s">
        <v>449</v>
      </c>
      <c r="O21157" t="s">
        <v>22</v>
      </c>
      <c r="P21157" t="s">
        <v>23</v>
      </c>
      <c r="Q21157" t="s">
        <v>24</v>
      </c>
    </row>
    <row r="21158" spans="1:17" x14ac:dyDescent="0.2">
      <c r="A21158" s="2">
        <v>43623</v>
      </c>
      <c r="B21158" t="s">
        <v>391</v>
      </c>
      <c r="C21158" t="s">
        <v>1288</v>
      </c>
      <c r="D21158" t="s">
        <v>115</v>
      </c>
      <c r="E21158" t="s">
        <v>115</v>
      </c>
      <c r="F21158">
        <v>168</v>
      </c>
      <c r="G21158">
        <v>195</v>
      </c>
      <c r="H21158">
        <v>986</v>
      </c>
      <c r="I21158">
        <v>900</v>
      </c>
      <c r="J21158">
        <v>7</v>
      </c>
      <c r="K21158">
        <v>1</v>
      </c>
      <c r="L21158" t="s">
        <v>20</v>
      </c>
      <c r="M21158" t="s">
        <v>392</v>
      </c>
      <c r="N21158" t="s">
        <v>391</v>
      </c>
      <c r="O21158" t="s">
        <v>22</v>
      </c>
      <c r="P21158" t="s">
        <v>23</v>
      </c>
      <c r="Q21158" t="s">
        <v>24</v>
      </c>
    </row>
    <row r="21159" spans="1:17" x14ac:dyDescent="0.2">
      <c r="A21159" s="2">
        <v>43624</v>
      </c>
      <c r="B21159" t="s">
        <v>81</v>
      </c>
      <c r="C21159" t="s">
        <v>100</v>
      </c>
      <c r="D21159" t="s">
        <v>50</v>
      </c>
      <c r="E21159" t="s">
        <v>50</v>
      </c>
      <c r="F21159">
        <v>96</v>
      </c>
      <c r="G21159">
        <v>33</v>
      </c>
      <c r="H21159">
        <v>1240</v>
      </c>
      <c r="I21159">
        <v>1481</v>
      </c>
      <c r="J21159">
        <v>1</v>
      </c>
      <c r="K21159">
        <v>2</v>
      </c>
      <c r="L21159" t="s">
        <v>291</v>
      </c>
      <c r="M21159" t="s">
        <v>83</v>
      </c>
      <c r="N21159" t="s">
        <v>81</v>
      </c>
      <c r="O21159" t="s">
        <v>22</v>
      </c>
      <c r="P21159" t="s">
        <v>23</v>
      </c>
      <c r="Q21159" t="s">
        <v>41</v>
      </c>
    </row>
    <row r="21160" spans="1:17" x14ac:dyDescent="0.2">
      <c r="A21160" s="2">
        <v>43624</v>
      </c>
      <c r="B21160" t="s">
        <v>317</v>
      </c>
      <c r="C21160" t="s">
        <v>129</v>
      </c>
      <c r="D21160" t="s">
        <v>50</v>
      </c>
      <c r="E21160" t="s">
        <v>50</v>
      </c>
      <c r="F21160">
        <v>81</v>
      </c>
      <c r="G21160">
        <v>13</v>
      </c>
      <c r="H21160">
        <v>1301</v>
      </c>
      <c r="I21160">
        <v>1570</v>
      </c>
      <c r="J21160">
        <v>0</v>
      </c>
      <c r="K21160">
        <v>2</v>
      </c>
      <c r="L21160" t="s">
        <v>291</v>
      </c>
      <c r="M21160" t="s">
        <v>1793</v>
      </c>
      <c r="N21160" t="s">
        <v>317</v>
      </c>
      <c r="O21160" t="s">
        <v>22</v>
      </c>
      <c r="P21160" t="s">
        <v>23</v>
      </c>
      <c r="Q21160" t="s">
        <v>41</v>
      </c>
    </row>
    <row r="21161" spans="1:17" x14ac:dyDescent="0.2">
      <c r="A21161" s="2">
        <v>43624</v>
      </c>
      <c r="B21161" t="s">
        <v>274</v>
      </c>
      <c r="C21161" t="s">
        <v>161</v>
      </c>
      <c r="D21161" t="s">
        <v>50</v>
      </c>
      <c r="E21161" t="s">
        <v>50</v>
      </c>
      <c r="F21161">
        <v>5</v>
      </c>
      <c r="G21161">
        <v>19</v>
      </c>
      <c r="H21161">
        <v>1621</v>
      </c>
      <c r="I21161">
        <v>1539</v>
      </c>
      <c r="J21161">
        <v>2</v>
      </c>
      <c r="K21161">
        <v>1</v>
      </c>
      <c r="L21161" t="s">
        <v>291</v>
      </c>
      <c r="M21161" t="s">
        <v>596</v>
      </c>
      <c r="N21161" t="s">
        <v>274</v>
      </c>
      <c r="O21161" t="s">
        <v>22</v>
      </c>
      <c r="P21161" t="s">
        <v>23</v>
      </c>
      <c r="Q21161" t="s">
        <v>24</v>
      </c>
    </row>
    <row r="21162" spans="1:17" x14ac:dyDescent="0.2">
      <c r="A21162" s="2">
        <v>43624</v>
      </c>
      <c r="B21162" t="s">
        <v>386</v>
      </c>
      <c r="C21162" t="s">
        <v>94</v>
      </c>
      <c r="D21162" t="s">
        <v>50</v>
      </c>
      <c r="E21162" t="s">
        <v>50</v>
      </c>
      <c r="F21162">
        <v>108</v>
      </c>
      <c r="G21162">
        <v>51</v>
      </c>
      <c r="H21162">
        <v>1202</v>
      </c>
      <c r="I21162">
        <v>1419</v>
      </c>
      <c r="J21162">
        <v>1</v>
      </c>
      <c r="K21162">
        <v>3</v>
      </c>
      <c r="L21162" t="s">
        <v>291</v>
      </c>
      <c r="M21162" t="s">
        <v>595</v>
      </c>
      <c r="N21162" t="s">
        <v>386</v>
      </c>
      <c r="O21162" t="s">
        <v>22</v>
      </c>
      <c r="P21162" t="s">
        <v>23</v>
      </c>
      <c r="Q21162" t="s">
        <v>41</v>
      </c>
    </row>
    <row r="21163" spans="1:17" x14ac:dyDescent="0.2">
      <c r="A21163" s="2">
        <v>43624</v>
      </c>
      <c r="B21163" t="s">
        <v>76</v>
      </c>
      <c r="C21163" t="s">
        <v>85</v>
      </c>
      <c r="D21163" t="s">
        <v>50</v>
      </c>
      <c r="E21163" t="s">
        <v>50</v>
      </c>
      <c r="F21163">
        <v>40</v>
      </c>
      <c r="G21163">
        <v>62</v>
      </c>
      <c r="H21163">
        <v>1450</v>
      </c>
      <c r="I21163">
        <v>1368</v>
      </c>
      <c r="J21163">
        <v>1</v>
      </c>
      <c r="K21163">
        <v>0</v>
      </c>
      <c r="L21163" t="s">
        <v>291</v>
      </c>
      <c r="M21163" t="s">
        <v>78</v>
      </c>
      <c r="N21163" t="s">
        <v>76</v>
      </c>
      <c r="O21163" t="s">
        <v>22</v>
      </c>
      <c r="P21163" t="s">
        <v>23</v>
      </c>
      <c r="Q21163" t="s">
        <v>24</v>
      </c>
    </row>
    <row r="21164" spans="1:17" x14ac:dyDescent="0.2">
      <c r="A21164" s="2">
        <v>43624</v>
      </c>
      <c r="B21164" t="s">
        <v>384</v>
      </c>
      <c r="C21164" t="s">
        <v>737</v>
      </c>
      <c r="D21164" t="s">
        <v>50</v>
      </c>
      <c r="E21164" t="s">
        <v>50</v>
      </c>
      <c r="F21164">
        <v>171</v>
      </c>
      <c r="G21164">
        <v>134</v>
      </c>
      <c r="H21164">
        <v>974</v>
      </c>
      <c r="I21164">
        <v>1099</v>
      </c>
      <c r="J21164">
        <v>1</v>
      </c>
      <c r="K21164">
        <v>0</v>
      </c>
      <c r="L21164" t="s">
        <v>291</v>
      </c>
      <c r="M21164" t="s">
        <v>395</v>
      </c>
      <c r="N21164" t="s">
        <v>384</v>
      </c>
      <c r="O21164" t="s">
        <v>22</v>
      </c>
      <c r="P21164" t="s">
        <v>23</v>
      </c>
      <c r="Q21164" t="s">
        <v>24</v>
      </c>
    </row>
    <row r="21165" spans="1:17" x14ac:dyDescent="0.2">
      <c r="A21165" s="2">
        <v>43624</v>
      </c>
      <c r="B21165" t="s">
        <v>180</v>
      </c>
      <c r="C21165" t="s">
        <v>67</v>
      </c>
      <c r="D21165" t="s">
        <v>50</v>
      </c>
      <c r="E21165" t="s">
        <v>50</v>
      </c>
      <c r="F21165">
        <v>39</v>
      </c>
      <c r="G21165">
        <v>2</v>
      </c>
      <c r="H21165">
        <v>1457</v>
      </c>
      <c r="I21165">
        <v>1734</v>
      </c>
      <c r="J21165">
        <v>2</v>
      </c>
      <c r="K21165">
        <v>0</v>
      </c>
      <c r="L21165" t="s">
        <v>291</v>
      </c>
      <c r="M21165" t="s">
        <v>1652</v>
      </c>
      <c r="N21165" t="s">
        <v>180</v>
      </c>
      <c r="O21165" t="s">
        <v>22</v>
      </c>
      <c r="P21165" t="s">
        <v>23</v>
      </c>
      <c r="Q21165" t="s">
        <v>24</v>
      </c>
    </row>
    <row r="21166" spans="1:17" x14ac:dyDescent="0.2">
      <c r="A21166" s="2">
        <v>43624</v>
      </c>
      <c r="B21166" t="s">
        <v>95</v>
      </c>
      <c r="C21166" t="s">
        <v>125</v>
      </c>
      <c r="D21166" t="s">
        <v>50</v>
      </c>
      <c r="E21166" t="s">
        <v>50</v>
      </c>
      <c r="F21166">
        <v>46</v>
      </c>
      <c r="G21166">
        <v>211</v>
      </c>
      <c r="H21166">
        <v>1425</v>
      </c>
      <c r="I21166">
        <v>848</v>
      </c>
      <c r="J21166">
        <v>9</v>
      </c>
      <c r="K21166">
        <v>0</v>
      </c>
      <c r="L21166" t="s">
        <v>291</v>
      </c>
      <c r="M21166" t="s">
        <v>1756</v>
      </c>
      <c r="N21166" t="s">
        <v>95</v>
      </c>
      <c r="O21166" t="s">
        <v>22</v>
      </c>
      <c r="P21166" t="s">
        <v>23</v>
      </c>
      <c r="Q21166" t="s">
        <v>24</v>
      </c>
    </row>
    <row r="21167" spans="1:17" x14ac:dyDescent="0.2">
      <c r="A21167" s="2">
        <v>43624</v>
      </c>
      <c r="B21167" t="s">
        <v>104</v>
      </c>
      <c r="C21167" t="s">
        <v>145</v>
      </c>
      <c r="D21167" t="s">
        <v>50</v>
      </c>
      <c r="E21167" t="s">
        <v>50</v>
      </c>
      <c r="F21167">
        <v>44</v>
      </c>
      <c r="G21167">
        <v>89</v>
      </c>
      <c r="H21167">
        <v>1430</v>
      </c>
      <c r="I21167">
        <v>1276</v>
      </c>
      <c r="J21167">
        <v>2</v>
      </c>
      <c r="K21167">
        <v>1</v>
      </c>
      <c r="L21167" t="s">
        <v>291</v>
      </c>
      <c r="M21167" t="s">
        <v>273</v>
      </c>
      <c r="N21167" t="s">
        <v>104</v>
      </c>
      <c r="O21167" t="s">
        <v>22</v>
      </c>
      <c r="P21167" t="s">
        <v>23</v>
      </c>
      <c r="Q21167" t="s">
        <v>24</v>
      </c>
    </row>
    <row r="21168" spans="1:17" x14ac:dyDescent="0.2">
      <c r="A21168" s="2">
        <v>43624</v>
      </c>
      <c r="B21168" t="s">
        <v>147</v>
      </c>
      <c r="C21168" t="s">
        <v>560</v>
      </c>
      <c r="D21168" t="s">
        <v>50</v>
      </c>
      <c r="E21168" t="s">
        <v>50</v>
      </c>
      <c r="F21168">
        <v>1</v>
      </c>
      <c r="G21168">
        <v>116</v>
      </c>
      <c r="H21168">
        <v>1737</v>
      </c>
      <c r="I21168">
        <v>1171</v>
      </c>
      <c r="J21168">
        <v>3</v>
      </c>
      <c r="K21168">
        <v>0</v>
      </c>
      <c r="L21168" t="s">
        <v>291</v>
      </c>
      <c r="M21168" t="s">
        <v>148</v>
      </c>
      <c r="N21168" t="s">
        <v>147</v>
      </c>
      <c r="O21168" t="s">
        <v>22</v>
      </c>
      <c r="P21168" t="s">
        <v>23</v>
      </c>
      <c r="Q21168" t="s">
        <v>24</v>
      </c>
    </row>
    <row r="21169" spans="1:17" x14ac:dyDescent="0.2">
      <c r="A21169" s="2">
        <v>43624</v>
      </c>
      <c r="B21169" t="s">
        <v>70</v>
      </c>
      <c r="C21169" t="s">
        <v>646</v>
      </c>
      <c r="D21169" t="s">
        <v>50</v>
      </c>
      <c r="E21169" t="s">
        <v>50</v>
      </c>
      <c r="F21169">
        <v>60</v>
      </c>
      <c r="G21169">
        <v>35</v>
      </c>
      <c r="H21169">
        <v>1375</v>
      </c>
      <c r="I21169">
        <v>1478</v>
      </c>
      <c r="J21169">
        <v>2</v>
      </c>
      <c r="K21169">
        <v>0</v>
      </c>
      <c r="L21169" t="s">
        <v>291</v>
      </c>
      <c r="M21169" t="s">
        <v>93</v>
      </c>
      <c r="N21169" t="s">
        <v>70</v>
      </c>
      <c r="O21169" t="s">
        <v>22</v>
      </c>
      <c r="P21169" t="s">
        <v>23</v>
      </c>
      <c r="Q21169" t="s">
        <v>24</v>
      </c>
    </row>
    <row r="21170" spans="1:17" x14ac:dyDescent="0.2">
      <c r="A21170" s="2">
        <v>43624</v>
      </c>
      <c r="B21170" t="s">
        <v>286</v>
      </c>
      <c r="C21170" t="s">
        <v>174</v>
      </c>
      <c r="D21170" t="s">
        <v>50</v>
      </c>
      <c r="E21170" t="s">
        <v>50</v>
      </c>
      <c r="F21170">
        <v>106</v>
      </c>
      <c r="G21170">
        <v>182</v>
      </c>
      <c r="H21170">
        <v>1206</v>
      </c>
      <c r="I21170">
        <v>932</v>
      </c>
      <c r="J21170">
        <v>3</v>
      </c>
      <c r="K21170">
        <v>0</v>
      </c>
      <c r="L21170" t="s">
        <v>291</v>
      </c>
      <c r="M21170" t="s">
        <v>359</v>
      </c>
      <c r="N21170" t="s">
        <v>286</v>
      </c>
      <c r="O21170" t="s">
        <v>22</v>
      </c>
      <c r="P21170" t="s">
        <v>23</v>
      </c>
      <c r="Q21170" t="s">
        <v>24</v>
      </c>
    </row>
    <row r="21171" spans="1:17" x14ac:dyDescent="0.2">
      <c r="A21171" s="2">
        <v>43624</v>
      </c>
      <c r="B21171" t="s">
        <v>153</v>
      </c>
      <c r="C21171" t="s">
        <v>119</v>
      </c>
      <c r="D21171" t="s">
        <v>50</v>
      </c>
      <c r="E21171" t="s">
        <v>50</v>
      </c>
      <c r="F21171">
        <v>43</v>
      </c>
      <c r="G21171">
        <v>17</v>
      </c>
      <c r="H21171">
        <v>1433</v>
      </c>
      <c r="I21171">
        <v>1550</v>
      </c>
      <c r="J21171">
        <v>0</v>
      </c>
      <c r="K21171">
        <v>3</v>
      </c>
      <c r="L21171" t="s">
        <v>291</v>
      </c>
      <c r="M21171" t="s">
        <v>191</v>
      </c>
      <c r="N21171" t="s">
        <v>153</v>
      </c>
      <c r="O21171" t="s">
        <v>22</v>
      </c>
      <c r="P21171" t="s">
        <v>23</v>
      </c>
      <c r="Q21171" t="s">
        <v>41</v>
      </c>
    </row>
    <row r="21172" spans="1:17" x14ac:dyDescent="0.2">
      <c r="A21172" s="2">
        <v>43624</v>
      </c>
      <c r="B21172" t="s">
        <v>351</v>
      </c>
      <c r="C21172" t="s">
        <v>138</v>
      </c>
      <c r="D21172" t="s">
        <v>36</v>
      </c>
      <c r="E21172" t="s">
        <v>36</v>
      </c>
      <c r="F21172">
        <v>148</v>
      </c>
      <c r="G21172">
        <v>79</v>
      </c>
      <c r="H21172">
        <v>1060</v>
      </c>
      <c r="I21172">
        <v>1302</v>
      </c>
      <c r="J21172">
        <v>0</v>
      </c>
      <c r="K21172">
        <v>1</v>
      </c>
      <c r="L21172" t="s">
        <v>716</v>
      </c>
      <c r="M21172" t="s">
        <v>566</v>
      </c>
      <c r="N21172" t="s">
        <v>149</v>
      </c>
      <c r="O21172" t="s">
        <v>122</v>
      </c>
      <c r="P21172" t="s">
        <v>23</v>
      </c>
      <c r="Q21172" t="s">
        <v>41</v>
      </c>
    </row>
    <row r="21173" spans="1:17" x14ac:dyDescent="0.2">
      <c r="A21173" s="2">
        <v>43624</v>
      </c>
      <c r="B21173" t="s">
        <v>267</v>
      </c>
      <c r="C21173" t="s">
        <v>202</v>
      </c>
      <c r="D21173" t="s">
        <v>36</v>
      </c>
      <c r="E21173" t="s">
        <v>36</v>
      </c>
      <c r="F21173">
        <v>122</v>
      </c>
      <c r="G21173">
        <v>118</v>
      </c>
      <c r="H21173">
        <v>1142</v>
      </c>
      <c r="I21173">
        <v>1158</v>
      </c>
      <c r="J21173">
        <v>2</v>
      </c>
      <c r="K21173">
        <v>0</v>
      </c>
      <c r="L21173" t="s">
        <v>28</v>
      </c>
      <c r="M21173" t="s">
        <v>1794</v>
      </c>
      <c r="N21173" t="s">
        <v>267</v>
      </c>
      <c r="O21173" t="s">
        <v>22</v>
      </c>
      <c r="P21173" t="s">
        <v>23</v>
      </c>
      <c r="Q21173" t="s">
        <v>24</v>
      </c>
    </row>
    <row r="21174" spans="1:17" x14ac:dyDescent="0.2">
      <c r="A21174" s="2">
        <v>43624</v>
      </c>
      <c r="B21174" t="s">
        <v>135</v>
      </c>
      <c r="C21174" t="s">
        <v>45</v>
      </c>
      <c r="D21174" t="s">
        <v>36</v>
      </c>
      <c r="E21174" t="s">
        <v>36</v>
      </c>
      <c r="F21174">
        <v>42</v>
      </c>
      <c r="G21174">
        <v>110</v>
      </c>
      <c r="H21174">
        <v>1435</v>
      </c>
      <c r="I21174">
        <v>1190</v>
      </c>
      <c r="J21174">
        <v>0</v>
      </c>
      <c r="K21174">
        <v>0</v>
      </c>
      <c r="L21174" t="s">
        <v>28</v>
      </c>
      <c r="M21174" t="s">
        <v>1783</v>
      </c>
      <c r="N21174" t="s">
        <v>135</v>
      </c>
      <c r="O21174" t="s">
        <v>22</v>
      </c>
      <c r="P21174" t="s">
        <v>23</v>
      </c>
      <c r="Q21174" t="s">
        <v>30</v>
      </c>
    </row>
    <row r="21175" spans="1:17" x14ac:dyDescent="0.2">
      <c r="A21175" s="2">
        <v>43624</v>
      </c>
      <c r="B21175" t="s">
        <v>443</v>
      </c>
      <c r="C21175" t="s">
        <v>354</v>
      </c>
      <c r="D21175" t="s">
        <v>115</v>
      </c>
      <c r="E21175" t="s">
        <v>57</v>
      </c>
      <c r="F21175">
        <v>160</v>
      </c>
      <c r="G21175">
        <v>139</v>
      </c>
      <c r="H21175">
        <v>998</v>
      </c>
      <c r="I21175">
        <v>1083</v>
      </c>
      <c r="J21175">
        <v>4</v>
      </c>
      <c r="K21175">
        <v>3</v>
      </c>
      <c r="L21175" t="s">
        <v>28</v>
      </c>
      <c r="M21175" t="s">
        <v>1043</v>
      </c>
      <c r="N21175" t="s">
        <v>443</v>
      </c>
      <c r="O21175" t="s">
        <v>22</v>
      </c>
      <c r="P21175" t="s">
        <v>23</v>
      </c>
      <c r="Q21175" t="s">
        <v>24</v>
      </c>
    </row>
    <row r="21176" spans="1:17" x14ac:dyDescent="0.2">
      <c r="A21176" s="2">
        <v>43625</v>
      </c>
      <c r="B21176" t="s">
        <v>25</v>
      </c>
      <c r="C21176" t="s">
        <v>304</v>
      </c>
      <c r="D21176" t="s">
        <v>19</v>
      </c>
      <c r="E21176" t="s">
        <v>27</v>
      </c>
      <c r="F21176">
        <v>3</v>
      </c>
      <c r="G21176">
        <v>61</v>
      </c>
      <c r="H21176">
        <v>1676</v>
      </c>
      <c r="I21176">
        <v>1369</v>
      </c>
      <c r="J21176">
        <v>7</v>
      </c>
      <c r="K21176">
        <v>0</v>
      </c>
      <c r="L21176" t="s">
        <v>28</v>
      </c>
      <c r="M21176" t="s">
        <v>869</v>
      </c>
      <c r="N21176" t="s">
        <v>25</v>
      </c>
      <c r="O21176" t="s">
        <v>22</v>
      </c>
      <c r="P21176" t="s">
        <v>23</v>
      </c>
      <c r="Q21176" t="s">
        <v>24</v>
      </c>
    </row>
    <row r="21177" spans="1:17" x14ac:dyDescent="0.2">
      <c r="A21177" s="2">
        <v>43625</v>
      </c>
      <c r="B21177" t="s">
        <v>120</v>
      </c>
      <c r="C21177" t="s">
        <v>138</v>
      </c>
      <c r="D21177" t="s">
        <v>36</v>
      </c>
      <c r="E21177" t="s">
        <v>36</v>
      </c>
      <c r="F21177">
        <v>54</v>
      </c>
      <c r="G21177">
        <v>79</v>
      </c>
      <c r="H21177">
        <v>1399</v>
      </c>
      <c r="I21177">
        <v>1302</v>
      </c>
      <c r="J21177">
        <v>2</v>
      </c>
      <c r="K21177">
        <v>1</v>
      </c>
      <c r="L21177" t="s">
        <v>28</v>
      </c>
      <c r="M21177" t="s">
        <v>1795</v>
      </c>
      <c r="N21177" t="s">
        <v>120</v>
      </c>
      <c r="O21177" t="s">
        <v>22</v>
      </c>
      <c r="P21177" t="s">
        <v>23</v>
      </c>
      <c r="Q21177" t="s">
        <v>24</v>
      </c>
    </row>
    <row r="21178" spans="1:17" x14ac:dyDescent="0.2">
      <c r="A21178" s="2">
        <v>43625</v>
      </c>
      <c r="B21178" t="s">
        <v>890</v>
      </c>
      <c r="C21178" t="s">
        <v>224</v>
      </c>
      <c r="D21178" t="s">
        <v>36</v>
      </c>
      <c r="E21178" t="s">
        <v>36</v>
      </c>
      <c r="F21178">
        <v>46</v>
      </c>
      <c r="G21178">
        <v>58</v>
      </c>
      <c r="H21178">
        <v>1425</v>
      </c>
      <c r="I21178">
        <v>1380</v>
      </c>
      <c r="J21178">
        <v>0</v>
      </c>
      <c r="K21178">
        <v>0</v>
      </c>
      <c r="L21178" t="s">
        <v>28</v>
      </c>
      <c r="M21178" t="s">
        <v>1552</v>
      </c>
      <c r="N21178" t="s">
        <v>106</v>
      </c>
      <c r="O21178" t="s">
        <v>122</v>
      </c>
      <c r="P21178" t="s">
        <v>23</v>
      </c>
      <c r="Q21178" t="s">
        <v>30</v>
      </c>
    </row>
    <row r="21179" spans="1:17" x14ac:dyDescent="0.2">
      <c r="A21179" s="2">
        <v>43625</v>
      </c>
      <c r="B21179" t="s">
        <v>143</v>
      </c>
      <c r="C21179" t="s">
        <v>210</v>
      </c>
      <c r="D21179" t="s">
        <v>115</v>
      </c>
      <c r="E21179" t="s">
        <v>27</v>
      </c>
      <c r="F21179">
        <v>26</v>
      </c>
      <c r="G21179">
        <v>71</v>
      </c>
      <c r="H21179">
        <v>1494</v>
      </c>
      <c r="I21179">
        <v>1344</v>
      </c>
      <c r="J21179">
        <v>2</v>
      </c>
      <c r="K21179">
        <v>0</v>
      </c>
      <c r="L21179" t="s">
        <v>1557</v>
      </c>
      <c r="M21179" t="s">
        <v>932</v>
      </c>
      <c r="N21179" t="s">
        <v>143</v>
      </c>
      <c r="O21179" t="s">
        <v>22</v>
      </c>
      <c r="P21179" t="s">
        <v>23</v>
      </c>
      <c r="Q21179" t="s">
        <v>24</v>
      </c>
    </row>
    <row r="21180" spans="1:17" x14ac:dyDescent="0.2">
      <c r="A21180" s="2">
        <v>43625</v>
      </c>
      <c r="B21180" t="s">
        <v>26</v>
      </c>
      <c r="C21180" t="s">
        <v>31</v>
      </c>
      <c r="D21180" t="s">
        <v>27</v>
      </c>
      <c r="E21180" t="s">
        <v>19</v>
      </c>
      <c r="F21180">
        <v>18</v>
      </c>
      <c r="G21180">
        <v>59</v>
      </c>
      <c r="H21180">
        <v>1549</v>
      </c>
      <c r="I21180">
        <v>1378</v>
      </c>
      <c r="J21180">
        <v>3</v>
      </c>
      <c r="K21180">
        <v>2</v>
      </c>
      <c r="L21180" t="s">
        <v>28</v>
      </c>
      <c r="M21180" t="s">
        <v>1374</v>
      </c>
      <c r="N21180" t="s">
        <v>77</v>
      </c>
      <c r="O21180" t="s">
        <v>122</v>
      </c>
      <c r="P21180" t="s">
        <v>23</v>
      </c>
      <c r="Q21180" t="s">
        <v>24</v>
      </c>
    </row>
    <row r="21181" spans="1:17" x14ac:dyDescent="0.2">
      <c r="A21181" s="2">
        <v>43625</v>
      </c>
      <c r="B21181" t="s">
        <v>38</v>
      </c>
      <c r="C21181" t="s">
        <v>555</v>
      </c>
      <c r="D21181" t="s">
        <v>19</v>
      </c>
      <c r="E21181" t="s">
        <v>27</v>
      </c>
      <c r="F21181">
        <v>36</v>
      </c>
      <c r="G21181">
        <v>143</v>
      </c>
      <c r="H21181">
        <v>1467</v>
      </c>
      <c r="I21181">
        <v>1074</v>
      </c>
      <c r="J21181">
        <v>2</v>
      </c>
      <c r="K21181">
        <v>0</v>
      </c>
      <c r="L21181" t="s">
        <v>28</v>
      </c>
      <c r="M21181" t="s">
        <v>40</v>
      </c>
      <c r="N21181" t="s">
        <v>38</v>
      </c>
      <c r="O21181" t="s">
        <v>22</v>
      </c>
      <c r="P21181" t="s">
        <v>23</v>
      </c>
      <c r="Q21181" t="s">
        <v>24</v>
      </c>
    </row>
    <row r="21182" spans="1:17" x14ac:dyDescent="0.2">
      <c r="A21182" s="2">
        <v>43625</v>
      </c>
      <c r="B21182" t="s">
        <v>42</v>
      </c>
      <c r="C21182" t="s">
        <v>43</v>
      </c>
      <c r="D21182" t="s">
        <v>19</v>
      </c>
      <c r="E21182" t="s">
        <v>19</v>
      </c>
      <c r="F21182">
        <v>21</v>
      </c>
      <c r="G21182">
        <v>12</v>
      </c>
      <c r="H21182">
        <v>1516</v>
      </c>
      <c r="I21182">
        <v>1573</v>
      </c>
      <c r="J21182">
        <v>0</v>
      </c>
      <c r="K21182">
        <v>3</v>
      </c>
      <c r="L21182" t="s">
        <v>28</v>
      </c>
      <c r="M21182" t="s">
        <v>44</v>
      </c>
      <c r="N21182" t="s">
        <v>42</v>
      </c>
      <c r="O21182" t="s">
        <v>22</v>
      </c>
      <c r="P21182" t="s">
        <v>23</v>
      </c>
      <c r="Q21182" t="s">
        <v>41</v>
      </c>
    </row>
    <row r="21183" spans="1:17" x14ac:dyDescent="0.2">
      <c r="A21183" s="2">
        <v>43625</v>
      </c>
      <c r="B21183" t="s">
        <v>583</v>
      </c>
      <c r="C21183" t="s">
        <v>208</v>
      </c>
      <c r="D21183" t="s">
        <v>115</v>
      </c>
      <c r="E21183" t="s">
        <v>36</v>
      </c>
      <c r="F21183">
        <v>136</v>
      </c>
      <c r="G21183">
        <v>79</v>
      </c>
      <c r="H21183">
        <v>1089</v>
      </c>
      <c r="I21183">
        <v>1302</v>
      </c>
      <c r="J21183">
        <v>0</v>
      </c>
      <c r="K21183">
        <v>0</v>
      </c>
      <c r="L21183" t="s">
        <v>28</v>
      </c>
      <c r="M21183" t="s">
        <v>300</v>
      </c>
      <c r="N21183" t="s">
        <v>176</v>
      </c>
      <c r="O21183" t="s">
        <v>122</v>
      </c>
      <c r="P21183" t="s">
        <v>23</v>
      </c>
      <c r="Q21183" t="s">
        <v>30</v>
      </c>
    </row>
    <row r="21184" spans="1:17" x14ac:dyDescent="0.2">
      <c r="A21184" s="2">
        <v>43625</v>
      </c>
      <c r="B21184" t="s">
        <v>77</v>
      </c>
      <c r="C21184" t="s">
        <v>32</v>
      </c>
      <c r="D21184" t="s">
        <v>27</v>
      </c>
      <c r="E21184" t="s">
        <v>19</v>
      </c>
      <c r="F21184">
        <v>24</v>
      </c>
      <c r="G21184">
        <v>29</v>
      </c>
      <c r="H21184">
        <v>1506</v>
      </c>
      <c r="I21184">
        <v>1484</v>
      </c>
      <c r="J21184">
        <v>0</v>
      </c>
      <c r="K21184">
        <v>3</v>
      </c>
      <c r="L21184" t="s">
        <v>28</v>
      </c>
      <c r="M21184" t="s">
        <v>1796</v>
      </c>
      <c r="N21184" t="s">
        <v>77</v>
      </c>
      <c r="O21184" t="s">
        <v>22</v>
      </c>
      <c r="P21184" t="s">
        <v>23</v>
      </c>
      <c r="Q21184" t="s">
        <v>41</v>
      </c>
    </row>
    <row r="21185" spans="1:17" x14ac:dyDescent="0.2">
      <c r="A21185" s="2">
        <v>43625</v>
      </c>
      <c r="B21185" t="s">
        <v>53</v>
      </c>
      <c r="C21185" t="s">
        <v>89</v>
      </c>
      <c r="D21185" t="s">
        <v>50</v>
      </c>
      <c r="E21185" t="s">
        <v>50</v>
      </c>
      <c r="F21185">
        <v>8</v>
      </c>
      <c r="G21185">
        <v>4</v>
      </c>
      <c r="H21185">
        <v>1604</v>
      </c>
      <c r="I21185">
        <v>1647</v>
      </c>
      <c r="J21185">
        <v>0</v>
      </c>
      <c r="K21185">
        <v>0</v>
      </c>
      <c r="L21185" t="s">
        <v>1764</v>
      </c>
      <c r="M21185" t="s">
        <v>839</v>
      </c>
      <c r="N21185" t="s">
        <v>82</v>
      </c>
      <c r="O21185" t="s">
        <v>122</v>
      </c>
      <c r="P21185" t="s">
        <v>59</v>
      </c>
      <c r="Q21185" t="s">
        <v>41</v>
      </c>
    </row>
    <row r="21186" spans="1:17" x14ac:dyDescent="0.2">
      <c r="A21186" s="2">
        <v>43625</v>
      </c>
      <c r="B21186" t="s">
        <v>82</v>
      </c>
      <c r="C21186" t="s">
        <v>126</v>
      </c>
      <c r="D21186" t="s">
        <v>50</v>
      </c>
      <c r="E21186" t="s">
        <v>50</v>
      </c>
      <c r="F21186">
        <v>7</v>
      </c>
      <c r="G21186">
        <v>16</v>
      </c>
      <c r="H21186">
        <v>1607</v>
      </c>
      <c r="I21186">
        <v>1554</v>
      </c>
      <c r="J21186">
        <v>1</v>
      </c>
      <c r="K21186">
        <v>0</v>
      </c>
      <c r="L21186" t="s">
        <v>1764</v>
      </c>
      <c r="M21186" t="s">
        <v>159</v>
      </c>
      <c r="N21186" t="s">
        <v>82</v>
      </c>
      <c r="O21186" t="s">
        <v>22</v>
      </c>
      <c r="P21186" t="s">
        <v>23</v>
      </c>
      <c r="Q21186" t="s">
        <v>24</v>
      </c>
    </row>
    <row r="21187" spans="1:17" x14ac:dyDescent="0.2">
      <c r="A21187" s="2">
        <v>43626</v>
      </c>
      <c r="B21187" t="s">
        <v>293</v>
      </c>
      <c r="C21187" t="s">
        <v>1279</v>
      </c>
      <c r="D21187" t="s">
        <v>50</v>
      </c>
      <c r="E21187" t="s">
        <v>50</v>
      </c>
      <c r="F21187">
        <v>48</v>
      </c>
      <c r="G21187">
        <v>51</v>
      </c>
      <c r="H21187">
        <v>1424</v>
      </c>
      <c r="I21187">
        <v>1419</v>
      </c>
      <c r="J21187">
        <v>3</v>
      </c>
      <c r="K21187">
        <v>0</v>
      </c>
      <c r="L21187" t="s">
        <v>291</v>
      </c>
      <c r="M21187" t="s">
        <v>774</v>
      </c>
      <c r="N21187" t="s">
        <v>293</v>
      </c>
      <c r="O21187" t="s">
        <v>22</v>
      </c>
      <c r="P21187" t="s">
        <v>23</v>
      </c>
      <c r="Q21187" t="s">
        <v>24</v>
      </c>
    </row>
    <row r="21188" spans="1:17" x14ac:dyDescent="0.2">
      <c r="A21188" s="2">
        <v>43626</v>
      </c>
      <c r="B21188" t="s">
        <v>87</v>
      </c>
      <c r="C21188" t="s">
        <v>1692</v>
      </c>
      <c r="D21188" t="s">
        <v>50</v>
      </c>
      <c r="E21188" t="s">
        <v>50</v>
      </c>
      <c r="F21188">
        <v>51</v>
      </c>
      <c r="G21188">
        <v>127</v>
      </c>
      <c r="H21188">
        <v>1419</v>
      </c>
      <c r="I21188">
        <v>1124</v>
      </c>
      <c r="J21188">
        <v>2</v>
      </c>
      <c r="K21188">
        <v>3</v>
      </c>
      <c r="L21188" t="s">
        <v>291</v>
      </c>
      <c r="M21188" t="s">
        <v>88</v>
      </c>
      <c r="N21188" t="s">
        <v>87</v>
      </c>
      <c r="O21188" t="s">
        <v>22</v>
      </c>
      <c r="P21188" t="s">
        <v>23</v>
      </c>
      <c r="Q21188" t="s">
        <v>41</v>
      </c>
    </row>
    <row r="21189" spans="1:17" x14ac:dyDescent="0.2">
      <c r="A21189" s="2">
        <v>43626</v>
      </c>
      <c r="B21189" t="s">
        <v>1204</v>
      </c>
      <c r="C21189" t="s">
        <v>73</v>
      </c>
      <c r="D21189" t="s">
        <v>50</v>
      </c>
      <c r="E21189" t="s">
        <v>50</v>
      </c>
      <c r="F21189">
        <v>29</v>
      </c>
      <c r="G21189">
        <v>132</v>
      </c>
      <c r="H21189">
        <v>1484</v>
      </c>
      <c r="I21189">
        <v>1102</v>
      </c>
      <c r="J21189">
        <v>4</v>
      </c>
      <c r="K21189">
        <v>1</v>
      </c>
      <c r="L21189" t="s">
        <v>291</v>
      </c>
      <c r="M21189" t="s">
        <v>1219</v>
      </c>
      <c r="N21189" t="s">
        <v>1204</v>
      </c>
      <c r="O21189" t="s">
        <v>22</v>
      </c>
      <c r="P21189" t="s">
        <v>23</v>
      </c>
      <c r="Q21189" t="s">
        <v>24</v>
      </c>
    </row>
    <row r="21190" spans="1:17" x14ac:dyDescent="0.2">
      <c r="A21190" s="2">
        <v>43626</v>
      </c>
      <c r="B21190" t="s">
        <v>168</v>
      </c>
      <c r="C21190" t="s">
        <v>97</v>
      </c>
      <c r="D21190" t="s">
        <v>50</v>
      </c>
      <c r="E21190" t="s">
        <v>50</v>
      </c>
      <c r="F21190">
        <v>27</v>
      </c>
      <c r="G21190">
        <v>86</v>
      </c>
      <c r="H21190">
        <v>1493</v>
      </c>
      <c r="I21190">
        <v>1277</v>
      </c>
      <c r="J21190">
        <v>1</v>
      </c>
      <c r="K21190">
        <v>0</v>
      </c>
      <c r="L21190" t="s">
        <v>291</v>
      </c>
      <c r="M21190" t="s">
        <v>1008</v>
      </c>
      <c r="N21190" t="s">
        <v>168</v>
      </c>
      <c r="O21190" t="s">
        <v>22</v>
      </c>
      <c r="P21190" t="s">
        <v>23</v>
      </c>
      <c r="Q21190" t="s">
        <v>24</v>
      </c>
    </row>
    <row r="21191" spans="1:17" x14ac:dyDescent="0.2">
      <c r="A21191" s="2">
        <v>43626</v>
      </c>
      <c r="B21191" t="s">
        <v>98</v>
      </c>
      <c r="C21191" t="s">
        <v>1693</v>
      </c>
      <c r="D21191" t="s">
        <v>50</v>
      </c>
      <c r="E21191" t="s">
        <v>50</v>
      </c>
      <c r="F21191">
        <v>29</v>
      </c>
      <c r="G21191">
        <v>195</v>
      </c>
      <c r="H21191">
        <v>1484</v>
      </c>
      <c r="I21191">
        <v>900</v>
      </c>
      <c r="J21191">
        <v>2</v>
      </c>
      <c r="K21191">
        <v>0</v>
      </c>
      <c r="L21191" t="s">
        <v>291</v>
      </c>
      <c r="M21191" t="s">
        <v>99</v>
      </c>
      <c r="N21191" t="s">
        <v>98</v>
      </c>
      <c r="O21191" t="s">
        <v>22</v>
      </c>
      <c r="P21191" t="s">
        <v>23</v>
      </c>
      <c r="Q21191" t="s">
        <v>24</v>
      </c>
    </row>
    <row r="21192" spans="1:17" x14ac:dyDescent="0.2">
      <c r="A21192" s="2">
        <v>43626</v>
      </c>
      <c r="B21192" t="s">
        <v>72</v>
      </c>
      <c r="C21192" t="s">
        <v>345</v>
      </c>
      <c r="D21192" t="s">
        <v>50</v>
      </c>
      <c r="E21192" t="s">
        <v>50</v>
      </c>
      <c r="F21192">
        <v>10</v>
      </c>
      <c r="G21192">
        <v>94</v>
      </c>
      <c r="H21192">
        <v>1586</v>
      </c>
      <c r="I21192">
        <v>1256</v>
      </c>
      <c r="J21192">
        <v>5</v>
      </c>
      <c r="K21192">
        <v>1</v>
      </c>
      <c r="L21192" t="s">
        <v>291</v>
      </c>
      <c r="M21192" t="s">
        <v>74</v>
      </c>
      <c r="N21192" t="s">
        <v>72</v>
      </c>
      <c r="O21192" t="s">
        <v>22</v>
      </c>
      <c r="P21192" t="s">
        <v>23</v>
      </c>
      <c r="Q21192" t="s">
        <v>24</v>
      </c>
    </row>
    <row r="21193" spans="1:17" x14ac:dyDescent="0.2">
      <c r="A21193" s="2">
        <v>43626</v>
      </c>
      <c r="B21193" t="s">
        <v>48</v>
      </c>
      <c r="C21193" t="s">
        <v>49</v>
      </c>
      <c r="D21193" t="s">
        <v>50</v>
      </c>
      <c r="E21193" t="s">
        <v>50</v>
      </c>
      <c r="F21193">
        <v>102</v>
      </c>
      <c r="G21193">
        <v>50</v>
      </c>
      <c r="H21193">
        <v>1213</v>
      </c>
      <c r="I21193">
        <v>1420</v>
      </c>
      <c r="J21193">
        <v>0</v>
      </c>
      <c r="K21193">
        <v>2</v>
      </c>
      <c r="L21193" t="s">
        <v>291</v>
      </c>
      <c r="M21193" t="s">
        <v>866</v>
      </c>
      <c r="N21193" t="s">
        <v>48</v>
      </c>
      <c r="O21193" t="s">
        <v>22</v>
      </c>
      <c r="P21193" t="s">
        <v>23</v>
      </c>
      <c r="Q21193" t="s">
        <v>41</v>
      </c>
    </row>
    <row r="21194" spans="1:17" x14ac:dyDescent="0.2">
      <c r="A21194" s="2">
        <v>43626</v>
      </c>
      <c r="B21194" t="s">
        <v>184</v>
      </c>
      <c r="C21194" t="s">
        <v>92</v>
      </c>
      <c r="D21194" t="s">
        <v>50</v>
      </c>
      <c r="E21194" t="s">
        <v>50</v>
      </c>
      <c r="F21194">
        <v>180</v>
      </c>
      <c r="G21194">
        <v>25</v>
      </c>
      <c r="H21194">
        <v>943</v>
      </c>
      <c r="I21194">
        <v>1496</v>
      </c>
      <c r="J21194">
        <v>0</v>
      </c>
      <c r="K21194">
        <v>4</v>
      </c>
      <c r="L21194" t="s">
        <v>291</v>
      </c>
      <c r="M21194" t="s">
        <v>193</v>
      </c>
      <c r="N21194" t="s">
        <v>184</v>
      </c>
      <c r="O21194" t="s">
        <v>22</v>
      </c>
      <c r="P21194" t="s">
        <v>23</v>
      </c>
      <c r="Q21194" t="s">
        <v>41</v>
      </c>
    </row>
    <row r="21195" spans="1:17" x14ac:dyDescent="0.2">
      <c r="A21195" s="2">
        <v>43626</v>
      </c>
      <c r="B21195" t="s">
        <v>106</v>
      </c>
      <c r="C21195" t="s">
        <v>52</v>
      </c>
      <c r="D21195" t="s">
        <v>50</v>
      </c>
      <c r="E21195" t="s">
        <v>50</v>
      </c>
      <c r="F21195">
        <v>9</v>
      </c>
      <c r="G21195">
        <v>14</v>
      </c>
      <c r="H21195">
        <v>1601</v>
      </c>
      <c r="I21195">
        <v>1567</v>
      </c>
      <c r="J21195">
        <v>3</v>
      </c>
      <c r="K21195">
        <v>0</v>
      </c>
      <c r="L21195" t="s">
        <v>291</v>
      </c>
      <c r="M21195" t="s">
        <v>523</v>
      </c>
      <c r="N21195" t="s">
        <v>106</v>
      </c>
      <c r="O21195" t="s">
        <v>22</v>
      </c>
      <c r="P21195" t="s">
        <v>23</v>
      </c>
      <c r="Q21195" t="s">
        <v>24</v>
      </c>
    </row>
    <row r="21196" spans="1:17" x14ac:dyDescent="0.2">
      <c r="A21196" s="2">
        <v>43626</v>
      </c>
      <c r="B21196" t="s">
        <v>328</v>
      </c>
      <c r="C21196" t="s">
        <v>69</v>
      </c>
      <c r="D21196" t="s">
        <v>50</v>
      </c>
      <c r="E21196" t="s">
        <v>50</v>
      </c>
      <c r="F21196">
        <v>68</v>
      </c>
      <c r="G21196">
        <v>34</v>
      </c>
      <c r="H21196">
        <v>1350</v>
      </c>
      <c r="I21196">
        <v>1479</v>
      </c>
      <c r="J21196">
        <v>1</v>
      </c>
      <c r="K21196">
        <v>4</v>
      </c>
      <c r="L21196" t="s">
        <v>291</v>
      </c>
      <c r="M21196" t="s">
        <v>329</v>
      </c>
      <c r="N21196" t="s">
        <v>328</v>
      </c>
      <c r="O21196" t="s">
        <v>22</v>
      </c>
      <c r="P21196" t="s">
        <v>23</v>
      </c>
      <c r="Q21196" t="s">
        <v>41</v>
      </c>
    </row>
    <row r="21197" spans="1:17" x14ac:dyDescent="0.2">
      <c r="A21197" s="2">
        <v>43626</v>
      </c>
      <c r="B21197" t="s">
        <v>90</v>
      </c>
      <c r="C21197" t="s">
        <v>123</v>
      </c>
      <c r="D21197" t="s">
        <v>50</v>
      </c>
      <c r="E21197" t="s">
        <v>50</v>
      </c>
      <c r="F21197">
        <v>20</v>
      </c>
      <c r="G21197">
        <v>84</v>
      </c>
      <c r="H21197">
        <v>1535</v>
      </c>
      <c r="I21197">
        <v>1285</v>
      </c>
      <c r="J21197">
        <v>4</v>
      </c>
      <c r="K21197">
        <v>0</v>
      </c>
      <c r="L21197" t="s">
        <v>291</v>
      </c>
      <c r="M21197" t="s">
        <v>750</v>
      </c>
      <c r="N21197" t="s">
        <v>90</v>
      </c>
      <c r="O21197" t="s">
        <v>22</v>
      </c>
      <c r="P21197" t="s">
        <v>23</v>
      </c>
      <c r="Q21197" t="s">
        <v>24</v>
      </c>
    </row>
    <row r="21198" spans="1:17" x14ac:dyDescent="0.2">
      <c r="A21198" s="2">
        <v>43626</v>
      </c>
      <c r="B21198" t="s">
        <v>101</v>
      </c>
      <c r="C21198" t="s">
        <v>249</v>
      </c>
      <c r="D21198" t="s">
        <v>50</v>
      </c>
      <c r="E21198" t="s">
        <v>50</v>
      </c>
      <c r="F21198">
        <v>133</v>
      </c>
      <c r="G21198">
        <v>63</v>
      </c>
      <c r="H21198">
        <v>1101</v>
      </c>
      <c r="I21198">
        <v>1366</v>
      </c>
      <c r="J21198">
        <v>0</v>
      </c>
      <c r="K21198">
        <v>5</v>
      </c>
      <c r="L21198" t="s">
        <v>291</v>
      </c>
      <c r="M21198" t="s">
        <v>331</v>
      </c>
      <c r="N21198" t="s">
        <v>101</v>
      </c>
      <c r="O21198" t="s">
        <v>22</v>
      </c>
      <c r="P21198" t="s">
        <v>23</v>
      </c>
      <c r="Q21198" t="s">
        <v>41</v>
      </c>
    </row>
    <row r="21199" spans="1:17" x14ac:dyDescent="0.2">
      <c r="A21199" s="2">
        <v>43626</v>
      </c>
      <c r="B21199" t="s">
        <v>355</v>
      </c>
      <c r="C21199" t="s">
        <v>204</v>
      </c>
      <c r="D21199" t="s">
        <v>57</v>
      </c>
      <c r="E21199" t="s">
        <v>57</v>
      </c>
      <c r="F21199">
        <v>166</v>
      </c>
      <c r="G21199">
        <v>165</v>
      </c>
      <c r="H21199">
        <v>991</v>
      </c>
      <c r="I21199">
        <v>992</v>
      </c>
      <c r="J21199">
        <v>0</v>
      </c>
      <c r="K21199">
        <v>0</v>
      </c>
      <c r="L21199" t="s">
        <v>28</v>
      </c>
      <c r="M21199" t="s">
        <v>1134</v>
      </c>
      <c r="N21199" t="s">
        <v>355</v>
      </c>
      <c r="O21199" t="s">
        <v>22</v>
      </c>
      <c r="P21199" t="s">
        <v>23</v>
      </c>
      <c r="Q21199" t="s">
        <v>30</v>
      </c>
    </row>
    <row r="21200" spans="1:17" x14ac:dyDescent="0.2">
      <c r="A21200" s="2">
        <v>43627</v>
      </c>
      <c r="B21200" t="s">
        <v>129</v>
      </c>
      <c r="C21200" t="s">
        <v>81</v>
      </c>
      <c r="D21200" t="s">
        <v>50</v>
      </c>
      <c r="E21200" t="s">
        <v>50</v>
      </c>
      <c r="F21200">
        <v>13</v>
      </c>
      <c r="G21200">
        <v>96</v>
      </c>
      <c r="H21200">
        <v>1570</v>
      </c>
      <c r="I21200">
        <v>1240</v>
      </c>
      <c r="J21200">
        <v>8</v>
      </c>
      <c r="K21200">
        <v>0</v>
      </c>
      <c r="L21200" t="s">
        <v>291</v>
      </c>
      <c r="M21200" t="s">
        <v>1339</v>
      </c>
      <c r="N21200" t="s">
        <v>129</v>
      </c>
      <c r="O21200" t="s">
        <v>22</v>
      </c>
      <c r="P21200" t="s">
        <v>23</v>
      </c>
      <c r="Q21200" t="s">
        <v>24</v>
      </c>
    </row>
    <row r="21201" spans="1:17" x14ac:dyDescent="0.2">
      <c r="A21201" s="2">
        <v>43627</v>
      </c>
      <c r="B21201" t="s">
        <v>317</v>
      </c>
      <c r="C21201" t="s">
        <v>100</v>
      </c>
      <c r="D21201" t="s">
        <v>50</v>
      </c>
      <c r="E21201" t="s">
        <v>50</v>
      </c>
      <c r="F21201">
        <v>81</v>
      </c>
      <c r="G21201">
        <v>33</v>
      </c>
      <c r="H21201">
        <v>1301</v>
      </c>
      <c r="I21201">
        <v>1481</v>
      </c>
      <c r="J21201">
        <v>0</v>
      </c>
      <c r="K21201">
        <v>1</v>
      </c>
      <c r="L21201" t="s">
        <v>291</v>
      </c>
      <c r="M21201" t="s">
        <v>1793</v>
      </c>
      <c r="N21201" t="s">
        <v>317</v>
      </c>
      <c r="O21201" t="s">
        <v>22</v>
      </c>
      <c r="P21201" t="s">
        <v>23</v>
      </c>
      <c r="Q21201" t="s">
        <v>41</v>
      </c>
    </row>
    <row r="21202" spans="1:17" x14ac:dyDescent="0.2">
      <c r="A21202" s="2">
        <v>43627</v>
      </c>
      <c r="B21202" t="s">
        <v>386</v>
      </c>
      <c r="C21202" t="s">
        <v>244</v>
      </c>
      <c r="D21202" t="s">
        <v>50</v>
      </c>
      <c r="E21202" t="s">
        <v>50</v>
      </c>
      <c r="F21202">
        <v>108</v>
      </c>
      <c r="G21202">
        <v>32</v>
      </c>
      <c r="H21202">
        <v>1202</v>
      </c>
      <c r="I21202">
        <v>1482</v>
      </c>
      <c r="J21202">
        <v>1</v>
      </c>
      <c r="K21202">
        <v>5</v>
      </c>
      <c r="L21202" t="s">
        <v>291</v>
      </c>
      <c r="M21202" t="s">
        <v>595</v>
      </c>
      <c r="N21202" t="s">
        <v>386</v>
      </c>
      <c r="O21202" t="s">
        <v>22</v>
      </c>
      <c r="P21202" t="s">
        <v>23</v>
      </c>
      <c r="Q21202" t="s">
        <v>41</v>
      </c>
    </row>
    <row r="21203" spans="1:17" x14ac:dyDescent="0.2">
      <c r="A21203" s="2">
        <v>43627</v>
      </c>
      <c r="B21203" t="s">
        <v>94</v>
      </c>
      <c r="C21203" t="s">
        <v>161</v>
      </c>
      <c r="D21203" t="s">
        <v>50</v>
      </c>
      <c r="E21203" t="s">
        <v>50</v>
      </c>
      <c r="F21203">
        <v>51</v>
      </c>
      <c r="G21203">
        <v>19</v>
      </c>
      <c r="H21203">
        <v>1419</v>
      </c>
      <c r="I21203">
        <v>1539</v>
      </c>
      <c r="J21203">
        <v>1</v>
      </c>
      <c r="K21203">
        <v>0</v>
      </c>
      <c r="L21203" t="s">
        <v>291</v>
      </c>
      <c r="M21203" t="s">
        <v>96</v>
      </c>
      <c r="N21203" t="s">
        <v>94</v>
      </c>
      <c r="O21203" t="s">
        <v>22</v>
      </c>
      <c r="P21203" t="s">
        <v>23</v>
      </c>
      <c r="Q21203" t="s">
        <v>24</v>
      </c>
    </row>
    <row r="21204" spans="1:17" x14ac:dyDescent="0.2">
      <c r="A21204" s="2">
        <v>43627</v>
      </c>
      <c r="B21204" t="s">
        <v>76</v>
      </c>
      <c r="C21204" t="s">
        <v>180</v>
      </c>
      <c r="D21204" t="s">
        <v>50</v>
      </c>
      <c r="E21204" t="s">
        <v>50</v>
      </c>
      <c r="F21204">
        <v>40</v>
      </c>
      <c r="G21204">
        <v>39</v>
      </c>
      <c r="H21204">
        <v>1450</v>
      </c>
      <c r="I21204">
        <v>1457</v>
      </c>
      <c r="J21204">
        <v>2</v>
      </c>
      <c r="K21204">
        <v>1</v>
      </c>
      <c r="L21204" t="s">
        <v>291</v>
      </c>
      <c r="M21204" t="s">
        <v>78</v>
      </c>
      <c r="N21204" t="s">
        <v>76</v>
      </c>
      <c r="O21204" t="s">
        <v>22</v>
      </c>
      <c r="P21204" t="s">
        <v>23</v>
      </c>
      <c r="Q21204" t="s">
        <v>24</v>
      </c>
    </row>
    <row r="21205" spans="1:17" x14ac:dyDescent="0.2">
      <c r="A21205" s="2">
        <v>43627</v>
      </c>
      <c r="B21205" t="s">
        <v>85</v>
      </c>
      <c r="C21205" t="s">
        <v>384</v>
      </c>
      <c r="D21205" t="s">
        <v>50</v>
      </c>
      <c r="E21205" t="s">
        <v>50</v>
      </c>
      <c r="F21205">
        <v>62</v>
      </c>
      <c r="G21205">
        <v>171</v>
      </c>
      <c r="H21205">
        <v>1368</v>
      </c>
      <c r="I21205">
        <v>974</v>
      </c>
      <c r="J21205">
        <v>2</v>
      </c>
      <c r="K21205">
        <v>0</v>
      </c>
      <c r="L21205" t="s">
        <v>291</v>
      </c>
      <c r="M21205" t="s">
        <v>1611</v>
      </c>
      <c r="N21205" t="s">
        <v>85</v>
      </c>
      <c r="O21205" t="s">
        <v>22</v>
      </c>
      <c r="P21205" t="s">
        <v>23</v>
      </c>
      <c r="Q21205" t="s">
        <v>24</v>
      </c>
    </row>
    <row r="21206" spans="1:17" x14ac:dyDescent="0.2">
      <c r="A21206" s="2">
        <v>43627</v>
      </c>
      <c r="B21206" t="s">
        <v>737</v>
      </c>
      <c r="C21206" t="s">
        <v>67</v>
      </c>
      <c r="D21206" t="s">
        <v>50</v>
      </c>
      <c r="E21206" t="s">
        <v>50</v>
      </c>
      <c r="F21206">
        <v>134</v>
      </c>
      <c r="G21206">
        <v>2</v>
      </c>
      <c r="H21206">
        <v>1099</v>
      </c>
      <c r="I21206">
        <v>1734</v>
      </c>
      <c r="J21206">
        <v>0</v>
      </c>
      <c r="K21206">
        <v>4</v>
      </c>
      <c r="L21206" t="s">
        <v>291</v>
      </c>
      <c r="M21206" t="s">
        <v>1774</v>
      </c>
      <c r="N21206" t="s">
        <v>737</v>
      </c>
      <c r="O21206" t="s">
        <v>22</v>
      </c>
      <c r="P21206" t="s">
        <v>23</v>
      </c>
      <c r="Q21206" t="s">
        <v>41</v>
      </c>
    </row>
    <row r="21207" spans="1:17" x14ac:dyDescent="0.2">
      <c r="A21207" s="2">
        <v>43627</v>
      </c>
      <c r="B21207" t="s">
        <v>560</v>
      </c>
      <c r="C21207" t="s">
        <v>125</v>
      </c>
      <c r="D21207" t="s">
        <v>50</v>
      </c>
      <c r="E21207" t="s">
        <v>50</v>
      </c>
      <c r="F21207">
        <v>116</v>
      </c>
      <c r="G21207">
        <v>211</v>
      </c>
      <c r="H21207">
        <v>1171</v>
      </c>
      <c r="I21207">
        <v>848</v>
      </c>
      <c r="J21207">
        <v>4</v>
      </c>
      <c r="K21207">
        <v>0</v>
      </c>
      <c r="L21207" t="s">
        <v>291</v>
      </c>
      <c r="M21207" t="s">
        <v>1786</v>
      </c>
      <c r="N21207" t="s">
        <v>560</v>
      </c>
      <c r="O21207" t="s">
        <v>22</v>
      </c>
      <c r="P21207" t="s">
        <v>23</v>
      </c>
      <c r="Q21207" t="s">
        <v>24</v>
      </c>
    </row>
    <row r="21208" spans="1:17" x14ac:dyDescent="0.2">
      <c r="A21208" s="2">
        <v>43627</v>
      </c>
      <c r="B21208" t="s">
        <v>147</v>
      </c>
      <c r="C21208" t="s">
        <v>104</v>
      </c>
      <c r="D21208" t="s">
        <v>50</v>
      </c>
      <c r="E21208" t="s">
        <v>50</v>
      </c>
      <c r="F21208">
        <v>1</v>
      </c>
      <c r="G21208">
        <v>44</v>
      </c>
      <c r="H21208">
        <v>1737</v>
      </c>
      <c r="I21208">
        <v>1430</v>
      </c>
      <c r="J21208">
        <v>3</v>
      </c>
      <c r="K21208">
        <v>0</v>
      </c>
      <c r="L21208" t="s">
        <v>291</v>
      </c>
      <c r="M21208" t="s">
        <v>148</v>
      </c>
      <c r="N21208" t="s">
        <v>147</v>
      </c>
      <c r="O21208" t="s">
        <v>22</v>
      </c>
      <c r="P21208" t="s">
        <v>23</v>
      </c>
      <c r="Q21208" t="s">
        <v>24</v>
      </c>
    </row>
    <row r="21209" spans="1:17" x14ac:dyDescent="0.2">
      <c r="A21209" s="2">
        <v>43627</v>
      </c>
      <c r="B21209" t="s">
        <v>95</v>
      </c>
      <c r="C21209" t="s">
        <v>145</v>
      </c>
      <c r="D21209" t="s">
        <v>50</v>
      </c>
      <c r="E21209" t="s">
        <v>50</v>
      </c>
      <c r="F21209">
        <v>46</v>
      </c>
      <c r="G21209">
        <v>89</v>
      </c>
      <c r="H21209">
        <v>1425</v>
      </c>
      <c r="I21209">
        <v>1276</v>
      </c>
      <c r="J21209">
        <v>1</v>
      </c>
      <c r="K21209">
        <v>0</v>
      </c>
      <c r="L21209" t="s">
        <v>291</v>
      </c>
      <c r="M21209" t="s">
        <v>1759</v>
      </c>
      <c r="N21209" t="s">
        <v>95</v>
      </c>
      <c r="O21209" t="s">
        <v>22</v>
      </c>
      <c r="P21209" t="s">
        <v>23</v>
      </c>
      <c r="Q21209" t="s">
        <v>24</v>
      </c>
    </row>
    <row r="21210" spans="1:17" x14ac:dyDescent="0.2">
      <c r="A21210" s="2">
        <v>43627</v>
      </c>
      <c r="B21210" t="s">
        <v>119</v>
      </c>
      <c r="C21210" t="s">
        <v>646</v>
      </c>
      <c r="D21210" t="s">
        <v>50</v>
      </c>
      <c r="E21210" t="s">
        <v>50</v>
      </c>
      <c r="F21210">
        <v>17</v>
      </c>
      <c r="G21210">
        <v>35</v>
      </c>
      <c r="H21210">
        <v>1550</v>
      </c>
      <c r="I21210">
        <v>1478</v>
      </c>
      <c r="J21210">
        <v>2</v>
      </c>
      <c r="K21210">
        <v>1</v>
      </c>
      <c r="L21210" t="s">
        <v>291</v>
      </c>
      <c r="M21210" t="s">
        <v>951</v>
      </c>
      <c r="N21210" t="s">
        <v>119</v>
      </c>
      <c r="O21210" t="s">
        <v>22</v>
      </c>
      <c r="P21210" t="s">
        <v>23</v>
      </c>
      <c r="Q21210" t="s">
        <v>24</v>
      </c>
    </row>
    <row r="21211" spans="1:17" x14ac:dyDescent="0.2">
      <c r="A21211" s="2">
        <v>43627</v>
      </c>
      <c r="B21211" t="s">
        <v>174</v>
      </c>
      <c r="C21211" t="s">
        <v>70</v>
      </c>
      <c r="D21211" t="s">
        <v>50</v>
      </c>
      <c r="E21211" t="s">
        <v>50</v>
      </c>
      <c r="F21211">
        <v>182</v>
      </c>
      <c r="G21211">
        <v>60</v>
      </c>
      <c r="H21211">
        <v>932</v>
      </c>
      <c r="I21211">
        <v>1375</v>
      </c>
      <c r="J21211">
        <v>0</v>
      </c>
      <c r="K21211">
        <v>2</v>
      </c>
      <c r="L21211" t="s">
        <v>291</v>
      </c>
      <c r="M21211" t="s">
        <v>820</v>
      </c>
      <c r="N21211" t="s">
        <v>174</v>
      </c>
      <c r="O21211" t="s">
        <v>22</v>
      </c>
      <c r="P21211" t="s">
        <v>23</v>
      </c>
      <c r="Q21211" t="s">
        <v>41</v>
      </c>
    </row>
    <row r="21212" spans="1:17" x14ac:dyDescent="0.2">
      <c r="A21212" s="2">
        <v>43627</v>
      </c>
      <c r="B21212" t="s">
        <v>153</v>
      </c>
      <c r="C21212" t="s">
        <v>286</v>
      </c>
      <c r="D21212" t="s">
        <v>50</v>
      </c>
      <c r="E21212" t="s">
        <v>50</v>
      </c>
      <c r="F21212">
        <v>43</v>
      </c>
      <c r="G21212">
        <v>106</v>
      </c>
      <c r="H21212">
        <v>1433</v>
      </c>
      <c r="I21212">
        <v>1206</v>
      </c>
      <c r="J21212">
        <v>2</v>
      </c>
      <c r="K21212">
        <v>3</v>
      </c>
      <c r="L21212" t="s">
        <v>291</v>
      </c>
      <c r="M21212" t="s">
        <v>191</v>
      </c>
      <c r="N21212" t="s">
        <v>153</v>
      </c>
      <c r="O21212" t="s">
        <v>22</v>
      </c>
      <c r="P21212" t="s">
        <v>23</v>
      </c>
      <c r="Q21212" t="s">
        <v>41</v>
      </c>
    </row>
    <row r="21213" spans="1:17" x14ac:dyDescent="0.2">
      <c r="A21213" s="2">
        <v>43627</v>
      </c>
      <c r="B21213" t="s">
        <v>150</v>
      </c>
      <c r="C21213" t="s">
        <v>172</v>
      </c>
      <c r="D21213" t="s">
        <v>36</v>
      </c>
      <c r="E21213" t="s">
        <v>36</v>
      </c>
      <c r="F21213">
        <v>70</v>
      </c>
      <c r="G21213">
        <v>136</v>
      </c>
      <c r="H21213">
        <v>1348</v>
      </c>
      <c r="I21213">
        <v>1089</v>
      </c>
      <c r="J21213">
        <v>1</v>
      </c>
      <c r="K21213">
        <v>1</v>
      </c>
      <c r="L21213" t="s">
        <v>28</v>
      </c>
      <c r="M21213" t="s">
        <v>165</v>
      </c>
      <c r="N21213" t="s">
        <v>166</v>
      </c>
      <c r="O21213" t="s">
        <v>122</v>
      </c>
      <c r="P21213" t="s">
        <v>23</v>
      </c>
      <c r="Q21213" t="s">
        <v>30</v>
      </c>
    </row>
    <row r="21214" spans="1:17" x14ac:dyDescent="0.2">
      <c r="A21214" s="2">
        <v>43627</v>
      </c>
      <c r="B21214" t="s">
        <v>471</v>
      </c>
      <c r="C21214" t="s">
        <v>34</v>
      </c>
      <c r="D21214" t="s">
        <v>36</v>
      </c>
      <c r="E21214" t="s">
        <v>36</v>
      </c>
      <c r="F21214">
        <v>91</v>
      </c>
      <c r="G21214">
        <v>68</v>
      </c>
      <c r="H21214">
        <v>1267</v>
      </c>
      <c r="I21214">
        <v>1350</v>
      </c>
      <c r="J21214">
        <v>1</v>
      </c>
      <c r="K21214">
        <v>0</v>
      </c>
      <c r="L21214" t="s">
        <v>28</v>
      </c>
      <c r="M21214" t="s">
        <v>485</v>
      </c>
      <c r="N21214" t="s">
        <v>110</v>
      </c>
      <c r="O21214" t="s">
        <v>122</v>
      </c>
      <c r="P21214" t="s">
        <v>23</v>
      </c>
      <c r="Q21214" t="s">
        <v>24</v>
      </c>
    </row>
    <row r="21215" spans="1:17" x14ac:dyDescent="0.2">
      <c r="A21215" s="2">
        <v>43627</v>
      </c>
      <c r="B21215" t="s">
        <v>182</v>
      </c>
      <c r="C21215" t="s">
        <v>602</v>
      </c>
      <c r="D21215" t="s">
        <v>115</v>
      </c>
      <c r="E21215" t="s">
        <v>115</v>
      </c>
      <c r="F21215">
        <v>74</v>
      </c>
      <c r="G21215">
        <v>120</v>
      </c>
      <c r="H21215">
        <v>1327</v>
      </c>
      <c r="I21215">
        <v>1155</v>
      </c>
      <c r="J21215">
        <v>1</v>
      </c>
      <c r="K21215">
        <v>0</v>
      </c>
      <c r="L21215" t="s">
        <v>28</v>
      </c>
      <c r="M21215" t="s">
        <v>677</v>
      </c>
      <c r="N21215" t="s">
        <v>182</v>
      </c>
      <c r="O21215" t="s">
        <v>22</v>
      </c>
      <c r="P21215" t="s">
        <v>23</v>
      </c>
      <c r="Q21215" t="s">
        <v>24</v>
      </c>
    </row>
    <row r="21216" spans="1:17" x14ac:dyDescent="0.2">
      <c r="A21216" s="2">
        <v>43627</v>
      </c>
      <c r="B21216" t="s">
        <v>274</v>
      </c>
      <c r="C21216" t="s">
        <v>128</v>
      </c>
      <c r="D21216" t="s">
        <v>50</v>
      </c>
      <c r="E21216" t="s">
        <v>36</v>
      </c>
      <c r="F21216">
        <v>5</v>
      </c>
      <c r="G21216">
        <v>28</v>
      </c>
      <c r="H21216">
        <v>1621</v>
      </c>
      <c r="I21216">
        <v>1491</v>
      </c>
      <c r="J21216">
        <v>1</v>
      </c>
      <c r="K21216">
        <v>2</v>
      </c>
      <c r="L21216" t="s">
        <v>28</v>
      </c>
      <c r="M21216" t="s">
        <v>587</v>
      </c>
      <c r="N21216" t="s">
        <v>274</v>
      </c>
      <c r="O21216" t="s">
        <v>22</v>
      </c>
      <c r="P21216" t="s">
        <v>23</v>
      </c>
      <c r="Q21216" t="s">
        <v>41</v>
      </c>
    </row>
    <row r="21217" spans="1:17" x14ac:dyDescent="0.2">
      <c r="A21217" s="2">
        <v>43627</v>
      </c>
      <c r="B21217" t="s">
        <v>254</v>
      </c>
      <c r="C21217" t="s">
        <v>638</v>
      </c>
      <c r="D21217" t="s">
        <v>115</v>
      </c>
      <c r="E21217" t="s">
        <v>115</v>
      </c>
      <c r="F21217">
        <v>141</v>
      </c>
      <c r="G21217">
        <v>125</v>
      </c>
      <c r="H21217">
        <v>1078</v>
      </c>
      <c r="I21217">
        <v>1128</v>
      </c>
      <c r="J21217">
        <v>0</v>
      </c>
      <c r="K21217">
        <v>2</v>
      </c>
      <c r="L21217" t="s">
        <v>28</v>
      </c>
      <c r="M21217" t="s">
        <v>254</v>
      </c>
      <c r="N21217" t="s">
        <v>254</v>
      </c>
      <c r="O21217" t="s">
        <v>22</v>
      </c>
      <c r="P21217" t="s">
        <v>23</v>
      </c>
      <c r="Q21217" t="s">
        <v>41</v>
      </c>
    </row>
    <row r="21218" spans="1:17" x14ac:dyDescent="0.2">
      <c r="A21218" s="2">
        <v>43627</v>
      </c>
      <c r="B21218" t="s">
        <v>177</v>
      </c>
      <c r="C21218" t="s">
        <v>363</v>
      </c>
      <c r="D21218" t="s">
        <v>115</v>
      </c>
      <c r="E21218" t="s">
        <v>115</v>
      </c>
      <c r="F21218">
        <v>97</v>
      </c>
      <c r="G21218">
        <v>159</v>
      </c>
      <c r="H21218">
        <v>1229</v>
      </c>
      <c r="I21218">
        <v>1008</v>
      </c>
      <c r="J21218">
        <v>4</v>
      </c>
      <c r="K21218">
        <v>1</v>
      </c>
      <c r="L21218" t="s">
        <v>28</v>
      </c>
      <c r="M21218" t="s">
        <v>640</v>
      </c>
      <c r="N21218" t="s">
        <v>177</v>
      </c>
      <c r="O21218" t="s">
        <v>22</v>
      </c>
      <c r="P21218" t="s">
        <v>23</v>
      </c>
      <c r="Q21218" t="s">
        <v>24</v>
      </c>
    </row>
    <row r="21219" spans="1:17" x14ac:dyDescent="0.2">
      <c r="A21219" s="2">
        <v>43627</v>
      </c>
      <c r="B21219" t="s">
        <v>133</v>
      </c>
      <c r="C21219" t="s">
        <v>167</v>
      </c>
      <c r="D21219" t="s">
        <v>115</v>
      </c>
      <c r="E21219" t="s">
        <v>115</v>
      </c>
      <c r="F21219">
        <v>37</v>
      </c>
      <c r="G21219">
        <v>21</v>
      </c>
      <c r="H21219">
        <v>1462</v>
      </c>
      <c r="I21219">
        <v>1516</v>
      </c>
      <c r="J21219">
        <v>1</v>
      </c>
      <c r="K21219">
        <v>1</v>
      </c>
      <c r="L21219" t="s">
        <v>28</v>
      </c>
      <c r="M21219" t="s">
        <v>134</v>
      </c>
      <c r="N21219" t="s">
        <v>133</v>
      </c>
      <c r="O21219" t="s">
        <v>22</v>
      </c>
      <c r="P21219" t="s">
        <v>23</v>
      </c>
      <c r="Q21219" t="s">
        <v>30</v>
      </c>
    </row>
    <row r="21220" spans="1:17" x14ac:dyDescent="0.2">
      <c r="A21220" s="2">
        <v>43627</v>
      </c>
      <c r="B21220" t="s">
        <v>569</v>
      </c>
      <c r="C21220" t="s">
        <v>913</v>
      </c>
      <c r="D21220" t="s">
        <v>115</v>
      </c>
      <c r="E21220" t="s">
        <v>115</v>
      </c>
      <c r="F21220">
        <v>95</v>
      </c>
      <c r="G21220">
        <v>99</v>
      </c>
      <c r="H21220">
        <v>1253</v>
      </c>
      <c r="I21220">
        <v>1224</v>
      </c>
      <c r="J21220">
        <v>2</v>
      </c>
      <c r="K21220">
        <v>2</v>
      </c>
      <c r="L21220" t="s">
        <v>28</v>
      </c>
      <c r="M21220" t="s">
        <v>1109</v>
      </c>
      <c r="N21220" t="s">
        <v>569</v>
      </c>
      <c r="O21220" t="s">
        <v>22</v>
      </c>
      <c r="P21220" t="s">
        <v>23</v>
      </c>
      <c r="Q21220" t="s">
        <v>30</v>
      </c>
    </row>
    <row r="21221" spans="1:17" x14ac:dyDescent="0.2">
      <c r="A21221" s="2">
        <v>43627</v>
      </c>
      <c r="B21221" t="s">
        <v>443</v>
      </c>
      <c r="C21221" t="s">
        <v>213</v>
      </c>
      <c r="D21221" t="s">
        <v>115</v>
      </c>
      <c r="E21221" t="s">
        <v>115</v>
      </c>
      <c r="F21221">
        <v>160</v>
      </c>
      <c r="G21221">
        <v>140</v>
      </c>
      <c r="H21221">
        <v>998</v>
      </c>
      <c r="I21221">
        <v>1080</v>
      </c>
      <c r="J21221">
        <v>1</v>
      </c>
      <c r="K21221">
        <v>2</v>
      </c>
      <c r="L21221" t="s">
        <v>28</v>
      </c>
      <c r="M21221" t="s">
        <v>1043</v>
      </c>
      <c r="N21221" t="s">
        <v>443</v>
      </c>
      <c r="O21221" t="s">
        <v>22</v>
      </c>
      <c r="P21221" t="s">
        <v>23</v>
      </c>
      <c r="Q21221" t="s">
        <v>41</v>
      </c>
    </row>
    <row r="21222" spans="1:17" x14ac:dyDescent="0.2">
      <c r="A21222" s="2">
        <v>43627</v>
      </c>
      <c r="B21222" t="s">
        <v>449</v>
      </c>
      <c r="C21222" t="s">
        <v>469</v>
      </c>
      <c r="D21222" t="s">
        <v>115</v>
      </c>
      <c r="E21222" t="s">
        <v>115</v>
      </c>
      <c r="F21222">
        <v>85</v>
      </c>
      <c r="G21222">
        <v>83</v>
      </c>
      <c r="H21222">
        <v>1279</v>
      </c>
      <c r="I21222">
        <v>1286</v>
      </c>
      <c r="J21222">
        <v>2</v>
      </c>
      <c r="K21222">
        <v>0</v>
      </c>
      <c r="L21222" t="s">
        <v>28</v>
      </c>
      <c r="M21222" t="s">
        <v>530</v>
      </c>
      <c r="N21222" t="s">
        <v>449</v>
      </c>
      <c r="O21222" t="s">
        <v>22</v>
      </c>
      <c r="P21222" t="s">
        <v>23</v>
      </c>
      <c r="Q21222" t="s">
        <v>24</v>
      </c>
    </row>
    <row r="21223" spans="1:17" x14ac:dyDescent="0.2">
      <c r="A21223" s="2">
        <v>43627</v>
      </c>
      <c r="B21223" t="s">
        <v>212</v>
      </c>
      <c r="C21223" t="s">
        <v>649</v>
      </c>
      <c r="D21223" t="s">
        <v>115</v>
      </c>
      <c r="E21223" t="s">
        <v>115</v>
      </c>
      <c r="F21223">
        <v>188</v>
      </c>
      <c r="G21223">
        <v>184</v>
      </c>
      <c r="H21223">
        <v>909</v>
      </c>
      <c r="I21223">
        <v>923</v>
      </c>
      <c r="J21223">
        <v>0</v>
      </c>
      <c r="K21223">
        <v>0</v>
      </c>
      <c r="L21223" t="s">
        <v>20</v>
      </c>
      <c r="M21223" t="s">
        <v>214</v>
      </c>
      <c r="N21223" t="s">
        <v>212</v>
      </c>
      <c r="O21223" t="s">
        <v>22</v>
      </c>
      <c r="P21223" t="s">
        <v>23</v>
      </c>
      <c r="Q21223" t="s">
        <v>30</v>
      </c>
    </row>
    <row r="21224" spans="1:17" x14ac:dyDescent="0.2">
      <c r="A21224" s="2">
        <v>43627</v>
      </c>
      <c r="B21224" t="s">
        <v>651</v>
      </c>
      <c r="C21224" t="s">
        <v>898</v>
      </c>
      <c r="D21224" t="s">
        <v>115</v>
      </c>
      <c r="E21224" t="s">
        <v>115</v>
      </c>
      <c r="F21224">
        <v>194</v>
      </c>
      <c r="G21224">
        <v>187</v>
      </c>
      <c r="H21224">
        <v>903</v>
      </c>
      <c r="I21224">
        <v>915</v>
      </c>
      <c r="J21224">
        <v>2</v>
      </c>
      <c r="K21224">
        <v>1</v>
      </c>
      <c r="L21224" t="s">
        <v>20</v>
      </c>
      <c r="M21224" t="s">
        <v>969</v>
      </c>
      <c r="N21224" t="s">
        <v>651</v>
      </c>
      <c r="O21224" t="s">
        <v>22</v>
      </c>
      <c r="P21224" t="s">
        <v>23</v>
      </c>
      <c r="Q21224" t="s">
        <v>24</v>
      </c>
    </row>
    <row r="21225" spans="1:17" x14ac:dyDescent="0.2">
      <c r="A21225" s="2">
        <v>43627</v>
      </c>
      <c r="B21225" t="s">
        <v>889</v>
      </c>
      <c r="C21225" t="s">
        <v>979</v>
      </c>
      <c r="D21225" t="s">
        <v>115</v>
      </c>
      <c r="E21225" t="s">
        <v>115</v>
      </c>
      <c r="F21225">
        <v>193</v>
      </c>
      <c r="G21225">
        <v>186</v>
      </c>
      <c r="H21225">
        <v>907</v>
      </c>
      <c r="I21225">
        <v>917</v>
      </c>
      <c r="J21225">
        <v>5</v>
      </c>
      <c r="K21225">
        <v>0</v>
      </c>
      <c r="L21225" t="s">
        <v>20</v>
      </c>
      <c r="M21225" t="s">
        <v>1600</v>
      </c>
      <c r="N21225" t="s">
        <v>889</v>
      </c>
      <c r="O21225" t="s">
        <v>22</v>
      </c>
      <c r="P21225" t="s">
        <v>23</v>
      </c>
      <c r="Q21225" t="s">
        <v>24</v>
      </c>
    </row>
    <row r="21226" spans="1:17" x14ac:dyDescent="0.2">
      <c r="A21226" s="2">
        <v>43627</v>
      </c>
      <c r="B21226" t="s">
        <v>463</v>
      </c>
      <c r="C21226" t="s">
        <v>648</v>
      </c>
      <c r="D21226" t="s">
        <v>115</v>
      </c>
      <c r="E21226" t="s">
        <v>115</v>
      </c>
      <c r="F21226">
        <v>200</v>
      </c>
      <c r="G21226">
        <v>173</v>
      </c>
      <c r="H21226">
        <v>888</v>
      </c>
      <c r="I21226">
        <v>967</v>
      </c>
      <c r="J21226">
        <v>1</v>
      </c>
      <c r="K21226">
        <v>2</v>
      </c>
      <c r="L21226" t="s">
        <v>20</v>
      </c>
      <c r="M21226" t="s">
        <v>165</v>
      </c>
      <c r="N21226" t="s">
        <v>166</v>
      </c>
      <c r="O21226" t="s">
        <v>122</v>
      </c>
      <c r="P21226" t="s">
        <v>23</v>
      </c>
      <c r="Q21226" t="s">
        <v>41</v>
      </c>
    </row>
    <row r="21227" spans="1:17" x14ac:dyDescent="0.2">
      <c r="A21227" s="2">
        <v>43627</v>
      </c>
      <c r="B21227" t="s">
        <v>462</v>
      </c>
      <c r="C21227" t="s">
        <v>571</v>
      </c>
      <c r="D21227" t="s">
        <v>115</v>
      </c>
      <c r="E21227" t="s">
        <v>115</v>
      </c>
      <c r="F21227">
        <v>202</v>
      </c>
      <c r="G21227">
        <v>183</v>
      </c>
      <c r="H21227">
        <v>886</v>
      </c>
      <c r="I21227">
        <v>925</v>
      </c>
      <c r="J21227">
        <v>3</v>
      </c>
      <c r="K21227">
        <v>0</v>
      </c>
      <c r="L21227" t="s">
        <v>20</v>
      </c>
      <c r="M21227" t="s">
        <v>461</v>
      </c>
      <c r="N21227" t="s">
        <v>462</v>
      </c>
      <c r="O21227" t="s">
        <v>22</v>
      </c>
      <c r="P21227" t="s">
        <v>23</v>
      </c>
      <c r="Q21227" t="s">
        <v>24</v>
      </c>
    </row>
    <row r="21228" spans="1:17" x14ac:dyDescent="0.2">
      <c r="A21228" s="2">
        <v>43627</v>
      </c>
      <c r="B21228" t="s">
        <v>391</v>
      </c>
      <c r="C21228" t="s">
        <v>1288</v>
      </c>
      <c r="D21228" t="s">
        <v>115</v>
      </c>
      <c r="E21228" t="s">
        <v>115</v>
      </c>
      <c r="F21228">
        <v>168</v>
      </c>
      <c r="G21228">
        <v>195</v>
      </c>
      <c r="H21228">
        <v>986</v>
      </c>
      <c r="I21228">
        <v>900</v>
      </c>
      <c r="J21228">
        <v>5</v>
      </c>
      <c r="K21228">
        <v>1</v>
      </c>
      <c r="L21228" t="s">
        <v>20</v>
      </c>
      <c r="M21228" t="s">
        <v>392</v>
      </c>
      <c r="N21228" t="s">
        <v>391</v>
      </c>
      <c r="O21228" t="s">
        <v>22</v>
      </c>
      <c r="P21228" t="s">
        <v>23</v>
      </c>
      <c r="Q21228" t="s">
        <v>24</v>
      </c>
    </row>
    <row r="21229" spans="1:17" x14ac:dyDescent="0.2">
      <c r="A21229" s="2">
        <v>43628</v>
      </c>
      <c r="B21229" t="s">
        <v>110</v>
      </c>
      <c r="C21229" t="s">
        <v>196</v>
      </c>
      <c r="D21229" t="s">
        <v>36</v>
      </c>
      <c r="E21229" t="s">
        <v>36</v>
      </c>
      <c r="F21229">
        <v>45</v>
      </c>
      <c r="G21229">
        <v>163</v>
      </c>
      <c r="H21229">
        <v>1429</v>
      </c>
      <c r="I21229">
        <v>994</v>
      </c>
      <c r="J21229">
        <v>0</v>
      </c>
      <c r="K21229">
        <v>1</v>
      </c>
      <c r="L21229" t="s">
        <v>28</v>
      </c>
      <c r="M21229" t="s">
        <v>485</v>
      </c>
      <c r="N21229" t="s">
        <v>110</v>
      </c>
      <c r="O21229" t="s">
        <v>22</v>
      </c>
      <c r="P21229" t="s">
        <v>23</v>
      </c>
      <c r="Q21229" t="s">
        <v>41</v>
      </c>
    </row>
    <row r="21230" spans="1:17" x14ac:dyDescent="0.2">
      <c r="A21230" s="2">
        <v>43629</v>
      </c>
      <c r="B21230" t="s">
        <v>183</v>
      </c>
      <c r="C21230" t="s">
        <v>211</v>
      </c>
      <c r="D21230" t="s">
        <v>36</v>
      </c>
      <c r="E21230" t="s">
        <v>36</v>
      </c>
      <c r="F21230">
        <v>57</v>
      </c>
      <c r="G21230">
        <v>131</v>
      </c>
      <c r="H21230">
        <v>1384</v>
      </c>
      <c r="I21230">
        <v>1105</v>
      </c>
      <c r="J21230">
        <v>1</v>
      </c>
      <c r="K21230">
        <v>0</v>
      </c>
      <c r="L21230" t="s">
        <v>28</v>
      </c>
      <c r="M21230" t="s">
        <v>682</v>
      </c>
      <c r="N21230" t="s">
        <v>183</v>
      </c>
      <c r="O21230" t="s">
        <v>22</v>
      </c>
      <c r="P21230" t="s">
        <v>23</v>
      </c>
      <c r="Q21230" t="s">
        <v>24</v>
      </c>
    </row>
    <row r="21231" spans="1:17" x14ac:dyDescent="0.2">
      <c r="A21231" s="2">
        <v>43630</v>
      </c>
      <c r="B21231" t="s">
        <v>120</v>
      </c>
      <c r="C21231" t="s">
        <v>111</v>
      </c>
      <c r="D21231" t="s">
        <v>36</v>
      </c>
      <c r="E21231" t="s">
        <v>36</v>
      </c>
      <c r="F21231">
        <v>51</v>
      </c>
      <c r="G21231">
        <v>62</v>
      </c>
      <c r="H21231">
        <v>1404</v>
      </c>
      <c r="I21231">
        <v>1365</v>
      </c>
      <c r="J21231">
        <v>1</v>
      </c>
      <c r="K21231">
        <v>1</v>
      </c>
      <c r="L21231" t="s">
        <v>28</v>
      </c>
      <c r="M21231" t="s">
        <v>1122</v>
      </c>
      <c r="N21231" t="s">
        <v>166</v>
      </c>
      <c r="O21231" t="s">
        <v>122</v>
      </c>
      <c r="P21231" t="s">
        <v>23</v>
      </c>
      <c r="Q21231" t="s">
        <v>30</v>
      </c>
    </row>
    <row r="21232" spans="1:17" x14ac:dyDescent="0.2">
      <c r="A21232" s="2">
        <v>43630</v>
      </c>
      <c r="B21232" t="s">
        <v>378</v>
      </c>
      <c r="C21232" t="s">
        <v>197</v>
      </c>
      <c r="D21232" t="s">
        <v>36</v>
      </c>
      <c r="E21232" t="s">
        <v>36</v>
      </c>
      <c r="F21232">
        <v>108</v>
      </c>
      <c r="G21232">
        <v>103</v>
      </c>
      <c r="H21232">
        <v>1198</v>
      </c>
      <c r="I21232">
        <v>1210</v>
      </c>
      <c r="J21232">
        <v>1</v>
      </c>
      <c r="K21232">
        <v>3</v>
      </c>
      <c r="L21232" t="s">
        <v>28</v>
      </c>
      <c r="M21232" t="s">
        <v>485</v>
      </c>
      <c r="N21232" t="s">
        <v>110</v>
      </c>
      <c r="O21232" t="s">
        <v>122</v>
      </c>
      <c r="P21232" t="s">
        <v>23</v>
      </c>
      <c r="Q21232" t="s">
        <v>41</v>
      </c>
    </row>
    <row r="21233" spans="1:17" x14ac:dyDescent="0.2">
      <c r="A21233" s="2">
        <v>43630</v>
      </c>
      <c r="B21233" t="s">
        <v>25</v>
      </c>
      <c r="C21233" t="s">
        <v>17</v>
      </c>
      <c r="D21233" t="s">
        <v>19</v>
      </c>
      <c r="E21233" t="s">
        <v>19</v>
      </c>
      <c r="F21233">
        <v>3</v>
      </c>
      <c r="G21233">
        <v>62</v>
      </c>
      <c r="H21233">
        <v>1681</v>
      </c>
      <c r="I21233">
        <v>1365</v>
      </c>
      <c r="J21233">
        <v>3</v>
      </c>
      <c r="K21233">
        <v>0</v>
      </c>
      <c r="L21233" t="s">
        <v>507</v>
      </c>
      <c r="M21233" t="s">
        <v>66</v>
      </c>
      <c r="N21233" t="s">
        <v>25</v>
      </c>
      <c r="O21233" t="s">
        <v>22</v>
      </c>
      <c r="P21233" t="s">
        <v>23</v>
      </c>
      <c r="Q21233" t="s">
        <v>24</v>
      </c>
    </row>
    <row r="21234" spans="1:17" x14ac:dyDescent="0.2">
      <c r="A21234" s="2">
        <v>43631</v>
      </c>
      <c r="B21234" t="s">
        <v>32</v>
      </c>
      <c r="C21234" t="s">
        <v>42</v>
      </c>
      <c r="D21234" t="s">
        <v>19</v>
      </c>
      <c r="E21234" t="s">
        <v>19</v>
      </c>
      <c r="F21234">
        <v>33</v>
      </c>
      <c r="G21234">
        <v>21</v>
      </c>
      <c r="H21234">
        <v>1485</v>
      </c>
      <c r="I21234">
        <v>1516</v>
      </c>
      <c r="J21234">
        <v>0</v>
      </c>
      <c r="K21234">
        <v>0</v>
      </c>
      <c r="L21234" t="s">
        <v>507</v>
      </c>
      <c r="M21234" t="s">
        <v>869</v>
      </c>
      <c r="N21234" t="s">
        <v>25</v>
      </c>
      <c r="O21234" t="s">
        <v>122</v>
      </c>
      <c r="P21234" t="s">
        <v>23</v>
      </c>
      <c r="Q21234" t="s">
        <v>30</v>
      </c>
    </row>
    <row r="21235" spans="1:17" x14ac:dyDescent="0.2">
      <c r="A21235" s="2">
        <v>43631</v>
      </c>
      <c r="B21235" t="s">
        <v>39</v>
      </c>
      <c r="C21235" t="s">
        <v>43</v>
      </c>
      <c r="D21235" t="s">
        <v>19</v>
      </c>
      <c r="E21235" t="s">
        <v>19</v>
      </c>
      <c r="F21235">
        <v>11</v>
      </c>
      <c r="G21235">
        <v>13</v>
      </c>
      <c r="H21235">
        <v>1582</v>
      </c>
      <c r="I21235">
        <v>1580</v>
      </c>
      <c r="J21235">
        <v>0</v>
      </c>
      <c r="K21235">
        <v>2</v>
      </c>
      <c r="L21235" t="s">
        <v>507</v>
      </c>
      <c r="M21235" t="s">
        <v>526</v>
      </c>
      <c r="N21235" t="s">
        <v>25</v>
      </c>
      <c r="O21235" t="s">
        <v>122</v>
      </c>
      <c r="P21235" t="s">
        <v>23</v>
      </c>
      <c r="Q21235" t="s">
        <v>41</v>
      </c>
    </row>
    <row r="21236" spans="1:17" x14ac:dyDescent="0.2">
      <c r="A21236" s="2">
        <v>43631</v>
      </c>
      <c r="B21236" t="s">
        <v>26</v>
      </c>
      <c r="C21236" t="s">
        <v>454</v>
      </c>
      <c r="D21236" t="s">
        <v>27</v>
      </c>
      <c r="E21236" t="s">
        <v>27</v>
      </c>
      <c r="F21236">
        <v>18</v>
      </c>
      <c r="G21236">
        <v>175</v>
      </c>
      <c r="H21236">
        <v>1557</v>
      </c>
      <c r="I21236">
        <v>961</v>
      </c>
      <c r="J21236">
        <v>7</v>
      </c>
      <c r="K21236">
        <v>0</v>
      </c>
      <c r="L21236" t="s">
        <v>563</v>
      </c>
      <c r="M21236" t="s">
        <v>121</v>
      </c>
      <c r="N21236" t="s">
        <v>77</v>
      </c>
      <c r="O21236" t="s">
        <v>122</v>
      </c>
      <c r="P21236" t="s">
        <v>23</v>
      </c>
      <c r="Q21236" t="s">
        <v>24</v>
      </c>
    </row>
    <row r="21237" spans="1:17" x14ac:dyDescent="0.2">
      <c r="A21237" s="2">
        <v>43631</v>
      </c>
      <c r="B21237" t="s">
        <v>199</v>
      </c>
      <c r="C21237" t="s">
        <v>149</v>
      </c>
      <c r="D21237" t="s">
        <v>36</v>
      </c>
      <c r="E21237" t="s">
        <v>36</v>
      </c>
      <c r="F21237">
        <v>50</v>
      </c>
      <c r="G21237">
        <v>72</v>
      </c>
      <c r="H21237">
        <v>1423</v>
      </c>
      <c r="I21237">
        <v>1335</v>
      </c>
      <c r="J21237">
        <v>0</v>
      </c>
      <c r="K21237">
        <v>0</v>
      </c>
      <c r="L21237" t="s">
        <v>28</v>
      </c>
      <c r="M21237" t="s">
        <v>246</v>
      </c>
      <c r="N21237" t="s">
        <v>176</v>
      </c>
      <c r="O21237" t="s">
        <v>122</v>
      </c>
      <c r="P21237" t="s">
        <v>23</v>
      </c>
      <c r="Q21237" t="s">
        <v>30</v>
      </c>
    </row>
    <row r="21238" spans="1:17" x14ac:dyDescent="0.2">
      <c r="A21238" s="2">
        <v>43631</v>
      </c>
      <c r="B21238" t="s">
        <v>363</v>
      </c>
      <c r="C21238" t="s">
        <v>355</v>
      </c>
      <c r="D21238" t="s">
        <v>115</v>
      </c>
      <c r="E21238" t="s">
        <v>57</v>
      </c>
      <c r="F21238">
        <v>160</v>
      </c>
      <c r="G21238">
        <v>163</v>
      </c>
      <c r="H21238">
        <v>1005</v>
      </c>
      <c r="I21238">
        <v>997</v>
      </c>
      <c r="J21238">
        <v>6</v>
      </c>
      <c r="K21238">
        <v>0</v>
      </c>
      <c r="L21238" t="s">
        <v>28</v>
      </c>
      <c r="M21238" t="s">
        <v>513</v>
      </c>
      <c r="N21238" t="s">
        <v>363</v>
      </c>
      <c r="O21238" t="s">
        <v>22</v>
      </c>
      <c r="P21238" t="s">
        <v>23</v>
      </c>
      <c r="Q21238" t="s">
        <v>24</v>
      </c>
    </row>
    <row r="21239" spans="1:17" x14ac:dyDescent="0.2">
      <c r="A21239" s="2">
        <v>43631</v>
      </c>
      <c r="B21239" t="s">
        <v>136</v>
      </c>
      <c r="C21239" t="s">
        <v>208</v>
      </c>
      <c r="D21239" t="s">
        <v>36</v>
      </c>
      <c r="E21239" t="s">
        <v>36</v>
      </c>
      <c r="F21239">
        <v>62</v>
      </c>
      <c r="G21239">
        <v>80</v>
      </c>
      <c r="H21239">
        <v>1365</v>
      </c>
      <c r="I21239">
        <v>1299</v>
      </c>
      <c r="J21239">
        <v>0</v>
      </c>
      <c r="K21239">
        <v>1</v>
      </c>
      <c r="L21239" t="s">
        <v>28</v>
      </c>
      <c r="M21239" t="s">
        <v>300</v>
      </c>
      <c r="N21239" t="s">
        <v>176</v>
      </c>
      <c r="O21239" t="s">
        <v>122</v>
      </c>
      <c r="P21239" t="s">
        <v>23</v>
      </c>
      <c r="Q21239" t="s">
        <v>41</v>
      </c>
    </row>
    <row r="21240" spans="1:17" x14ac:dyDescent="0.2">
      <c r="A21240" s="2">
        <v>43631</v>
      </c>
      <c r="B21240" t="s">
        <v>207</v>
      </c>
      <c r="C21240" t="s">
        <v>890</v>
      </c>
      <c r="D21240" t="s">
        <v>36</v>
      </c>
      <c r="E21240" t="s">
        <v>36</v>
      </c>
      <c r="F21240">
        <v>105</v>
      </c>
      <c r="G21240">
        <v>49</v>
      </c>
      <c r="H21240">
        <v>1207</v>
      </c>
      <c r="I21240">
        <v>1424</v>
      </c>
      <c r="J21240">
        <v>1</v>
      </c>
      <c r="K21240">
        <v>1</v>
      </c>
      <c r="L21240" t="s">
        <v>28</v>
      </c>
      <c r="M21240" t="s">
        <v>523</v>
      </c>
      <c r="N21240" t="s">
        <v>106</v>
      </c>
      <c r="O21240" t="s">
        <v>122</v>
      </c>
      <c r="P21240" t="s">
        <v>23</v>
      </c>
      <c r="Q21240" t="s">
        <v>30</v>
      </c>
    </row>
    <row r="21241" spans="1:17" x14ac:dyDescent="0.2">
      <c r="A21241" s="2">
        <v>43631</v>
      </c>
      <c r="B21241" t="s">
        <v>211</v>
      </c>
      <c r="C21241" t="s">
        <v>45</v>
      </c>
      <c r="D21241" t="s">
        <v>36</v>
      </c>
      <c r="E21241" t="s">
        <v>36</v>
      </c>
      <c r="F21241">
        <v>131</v>
      </c>
      <c r="G21241">
        <v>109</v>
      </c>
      <c r="H21241">
        <v>1105</v>
      </c>
      <c r="I21241">
        <v>1192</v>
      </c>
      <c r="J21241">
        <v>1</v>
      </c>
      <c r="K21241">
        <v>1</v>
      </c>
      <c r="L21241" t="s">
        <v>28</v>
      </c>
      <c r="M21241" t="s">
        <v>266</v>
      </c>
      <c r="N21241" t="s">
        <v>183</v>
      </c>
      <c r="O21241" t="s">
        <v>122</v>
      </c>
      <c r="P21241" t="s">
        <v>23</v>
      </c>
      <c r="Q21241" t="s">
        <v>30</v>
      </c>
    </row>
    <row r="21242" spans="1:17" x14ac:dyDescent="0.2">
      <c r="A21242" s="2">
        <v>43632</v>
      </c>
      <c r="B21242" t="s">
        <v>38</v>
      </c>
      <c r="C21242" t="s">
        <v>166</v>
      </c>
      <c r="D21242" t="s">
        <v>19</v>
      </c>
      <c r="E21242" t="s">
        <v>115</v>
      </c>
      <c r="F21242">
        <v>36</v>
      </c>
      <c r="G21242">
        <v>55</v>
      </c>
      <c r="H21242">
        <v>1468</v>
      </c>
      <c r="I21242">
        <v>1396</v>
      </c>
      <c r="J21242">
        <v>2</v>
      </c>
      <c r="K21242">
        <v>2</v>
      </c>
      <c r="L21242" t="s">
        <v>507</v>
      </c>
      <c r="M21242" t="s">
        <v>117</v>
      </c>
      <c r="N21242" t="s">
        <v>25</v>
      </c>
      <c r="O21242" t="s">
        <v>122</v>
      </c>
      <c r="P21242" t="s">
        <v>23</v>
      </c>
      <c r="Q21242" t="s">
        <v>30</v>
      </c>
    </row>
    <row r="21243" spans="1:17" x14ac:dyDescent="0.2">
      <c r="A21243" s="2">
        <v>43632</v>
      </c>
      <c r="B21243" t="s">
        <v>18</v>
      </c>
      <c r="C21243" t="s">
        <v>31</v>
      </c>
      <c r="D21243" t="s">
        <v>19</v>
      </c>
      <c r="E21243" t="s">
        <v>19</v>
      </c>
      <c r="F21243">
        <v>8</v>
      </c>
      <c r="G21243">
        <v>60</v>
      </c>
      <c r="H21243">
        <v>1615</v>
      </c>
      <c r="I21243">
        <v>1375</v>
      </c>
      <c r="J21243">
        <v>4</v>
      </c>
      <c r="K21243">
        <v>0</v>
      </c>
      <c r="L21243" t="s">
        <v>507</v>
      </c>
      <c r="M21243" t="s">
        <v>79</v>
      </c>
      <c r="N21243" t="s">
        <v>25</v>
      </c>
      <c r="O21243" t="s">
        <v>122</v>
      </c>
      <c r="P21243" t="s">
        <v>23</v>
      </c>
      <c r="Q21243" t="s">
        <v>24</v>
      </c>
    </row>
    <row r="21244" spans="1:17" x14ac:dyDescent="0.2">
      <c r="A21244" s="2">
        <v>43632</v>
      </c>
      <c r="B21244" t="s">
        <v>263</v>
      </c>
      <c r="C21244" t="s">
        <v>700</v>
      </c>
      <c r="D21244" t="s">
        <v>27</v>
      </c>
      <c r="E21244" t="s">
        <v>27</v>
      </c>
      <c r="F21244">
        <v>101</v>
      </c>
      <c r="G21244">
        <v>174</v>
      </c>
      <c r="H21244">
        <v>1219</v>
      </c>
      <c r="I21244">
        <v>964</v>
      </c>
      <c r="J21244">
        <v>2</v>
      </c>
      <c r="K21244">
        <v>1</v>
      </c>
      <c r="L21244" t="s">
        <v>563</v>
      </c>
      <c r="M21244" t="s">
        <v>637</v>
      </c>
      <c r="N21244" t="s">
        <v>185</v>
      </c>
      <c r="O21244" t="s">
        <v>122</v>
      </c>
      <c r="P21244" t="s">
        <v>23</v>
      </c>
      <c r="Q21244" t="s">
        <v>24</v>
      </c>
    </row>
    <row r="21245" spans="1:17" x14ac:dyDescent="0.2">
      <c r="A21245" s="2">
        <v>43632</v>
      </c>
      <c r="B21245" t="s">
        <v>131</v>
      </c>
      <c r="C21245" t="s">
        <v>532</v>
      </c>
      <c r="D21245" t="s">
        <v>27</v>
      </c>
      <c r="E21245" t="s">
        <v>27</v>
      </c>
      <c r="F21245">
        <v>39</v>
      </c>
      <c r="G21245">
        <v>129</v>
      </c>
      <c r="H21245">
        <v>1453</v>
      </c>
      <c r="I21245">
        <v>1118</v>
      </c>
      <c r="J21245">
        <v>4</v>
      </c>
      <c r="K21245">
        <v>0</v>
      </c>
      <c r="L21245" t="s">
        <v>563</v>
      </c>
      <c r="M21245" t="s">
        <v>637</v>
      </c>
      <c r="N21245" t="s">
        <v>185</v>
      </c>
      <c r="O21245" t="s">
        <v>122</v>
      </c>
      <c r="P21245" t="s">
        <v>23</v>
      </c>
      <c r="Q21245" t="s">
        <v>24</v>
      </c>
    </row>
    <row r="21246" spans="1:17" x14ac:dyDescent="0.2">
      <c r="A21246" s="2">
        <v>43632</v>
      </c>
      <c r="B21246" t="s">
        <v>150</v>
      </c>
      <c r="C21246" t="s">
        <v>111</v>
      </c>
      <c r="D21246" t="s">
        <v>36</v>
      </c>
      <c r="E21246" t="s">
        <v>36</v>
      </c>
      <c r="F21246">
        <v>68</v>
      </c>
      <c r="G21246">
        <v>62</v>
      </c>
      <c r="H21246">
        <v>1346</v>
      </c>
      <c r="I21246">
        <v>1365</v>
      </c>
      <c r="J21246">
        <v>3</v>
      </c>
      <c r="K21246">
        <v>2</v>
      </c>
      <c r="L21246" t="s">
        <v>28</v>
      </c>
      <c r="M21246" t="s">
        <v>165</v>
      </c>
      <c r="N21246" t="s">
        <v>166</v>
      </c>
      <c r="O21246" t="s">
        <v>122</v>
      </c>
      <c r="P21246" t="s">
        <v>23</v>
      </c>
      <c r="Q21246" t="s">
        <v>24</v>
      </c>
    </row>
    <row r="21247" spans="1:17" x14ac:dyDescent="0.2">
      <c r="A21247" s="2">
        <v>43632</v>
      </c>
      <c r="B21247" t="s">
        <v>183</v>
      </c>
      <c r="C21247" t="s">
        <v>34</v>
      </c>
      <c r="D21247" t="s">
        <v>36</v>
      </c>
      <c r="E21247" t="s">
        <v>36</v>
      </c>
      <c r="F21247">
        <v>58</v>
      </c>
      <c r="G21247">
        <v>71</v>
      </c>
      <c r="H21247">
        <v>1384</v>
      </c>
      <c r="I21247">
        <v>1336</v>
      </c>
      <c r="J21247">
        <v>3</v>
      </c>
      <c r="K21247">
        <v>1</v>
      </c>
      <c r="L21247" t="s">
        <v>28</v>
      </c>
      <c r="M21247" t="s">
        <v>682</v>
      </c>
      <c r="N21247" t="s">
        <v>183</v>
      </c>
      <c r="O21247" t="s">
        <v>22</v>
      </c>
      <c r="P21247" t="s">
        <v>23</v>
      </c>
      <c r="Q21247" t="s">
        <v>24</v>
      </c>
    </row>
    <row r="21248" spans="1:17" x14ac:dyDescent="0.2">
      <c r="A21248" s="2">
        <v>43632</v>
      </c>
      <c r="B21248" t="s">
        <v>110</v>
      </c>
      <c r="C21248" t="s">
        <v>138</v>
      </c>
      <c r="D21248" t="s">
        <v>36</v>
      </c>
      <c r="E21248" t="s">
        <v>36</v>
      </c>
      <c r="F21248">
        <v>47</v>
      </c>
      <c r="G21248">
        <v>81</v>
      </c>
      <c r="H21248">
        <v>1429</v>
      </c>
      <c r="I21248">
        <v>1298</v>
      </c>
      <c r="J21248">
        <v>2</v>
      </c>
      <c r="K21248">
        <v>3</v>
      </c>
      <c r="L21248" t="s">
        <v>28</v>
      </c>
      <c r="M21248" t="s">
        <v>485</v>
      </c>
      <c r="N21248" t="s">
        <v>110</v>
      </c>
      <c r="O21248" t="s">
        <v>22</v>
      </c>
      <c r="P21248" t="s">
        <v>23</v>
      </c>
      <c r="Q21248" t="s">
        <v>41</v>
      </c>
    </row>
    <row r="21249" spans="1:17" x14ac:dyDescent="0.2">
      <c r="A21249" s="2">
        <v>43632</v>
      </c>
      <c r="B21249" t="s">
        <v>118</v>
      </c>
      <c r="C21249" t="s">
        <v>135</v>
      </c>
      <c r="D21249" t="s">
        <v>36</v>
      </c>
      <c r="E21249" t="s">
        <v>36</v>
      </c>
      <c r="F21249">
        <v>22</v>
      </c>
      <c r="G21249">
        <v>45</v>
      </c>
      <c r="H21249">
        <v>1515</v>
      </c>
      <c r="I21249">
        <v>1433</v>
      </c>
      <c r="J21249">
        <v>1</v>
      </c>
      <c r="K21249">
        <v>0</v>
      </c>
      <c r="L21249" t="s">
        <v>28</v>
      </c>
      <c r="M21249" t="s">
        <v>562</v>
      </c>
      <c r="N21249" t="s">
        <v>183</v>
      </c>
      <c r="O21249" t="s">
        <v>122</v>
      </c>
      <c r="P21249" t="s">
        <v>23</v>
      </c>
      <c r="Q21249" t="s">
        <v>24</v>
      </c>
    </row>
    <row r="21250" spans="1:17" x14ac:dyDescent="0.2">
      <c r="A21250" s="2">
        <v>43633</v>
      </c>
      <c r="B21250" t="s">
        <v>143</v>
      </c>
      <c r="C21250" t="s">
        <v>107</v>
      </c>
      <c r="D21250" t="s">
        <v>115</v>
      </c>
      <c r="E21250" t="s">
        <v>19</v>
      </c>
      <c r="F21250">
        <v>28</v>
      </c>
      <c r="G21250">
        <v>16</v>
      </c>
      <c r="H21250">
        <v>1496</v>
      </c>
      <c r="I21250">
        <v>1561</v>
      </c>
      <c r="J21250">
        <v>0</v>
      </c>
      <c r="K21250">
        <v>4</v>
      </c>
      <c r="L21250" t="s">
        <v>507</v>
      </c>
      <c r="M21250" t="s">
        <v>66</v>
      </c>
      <c r="N21250" t="s">
        <v>25</v>
      </c>
      <c r="O21250" t="s">
        <v>122</v>
      </c>
      <c r="P21250" t="s">
        <v>23</v>
      </c>
      <c r="Q21250" t="s">
        <v>41</v>
      </c>
    </row>
    <row r="21251" spans="1:17" x14ac:dyDescent="0.2">
      <c r="A21251" s="2">
        <v>43633</v>
      </c>
      <c r="B21251" t="s">
        <v>1491</v>
      </c>
      <c r="C21251" t="s">
        <v>210</v>
      </c>
      <c r="D21251" t="s">
        <v>27</v>
      </c>
      <c r="E21251" t="s">
        <v>27</v>
      </c>
      <c r="F21251">
        <v>79</v>
      </c>
      <c r="G21251">
        <v>69</v>
      </c>
      <c r="H21251">
        <v>1302</v>
      </c>
      <c r="I21251">
        <v>1342</v>
      </c>
      <c r="J21251">
        <v>0</v>
      </c>
      <c r="K21251">
        <v>1</v>
      </c>
      <c r="L21251" t="s">
        <v>563</v>
      </c>
      <c r="M21251" t="s">
        <v>412</v>
      </c>
      <c r="N21251" t="s">
        <v>185</v>
      </c>
      <c r="O21251" t="s">
        <v>122</v>
      </c>
      <c r="P21251" t="s">
        <v>23</v>
      </c>
      <c r="Q21251" t="s">
        <v>41</v>
      </c>
    </row>
    <row r="21252" spans="1:17" x14ac:dyDescent="0.2">
      <c r="A21252" s="2">
        <v>43633</v>
      </c>
      <c r="B21252" t="s">
        <v>185</v>
      </c>
      <c r="C21252" t="s">
        <v>304</v>
      </c>
      <c r="D21252" t="s">
        <v>27</v>
      </c>
      <c r="E21252" t="s">
        <v>27</v>
      </c>
      <c r="F21252">
        <v>54</v>
      </c>
      <c r="G21252">
        <v>61</v>
      </c>
      <c r="H21252">
        <v>1397</v>
      </c>
      <c r="I21252">
        <v>1368</v>
      </c>
      <c r="J21252">
        <v>3</v>
      </c>
      <c r="K21252">
        <v>2</v>
      </c>
      <c r="L21252" t="s">
        <v>563</v>
      </c>
      <c r="M21252" t="s">
        <v>412</v>
      </c>
      <c r="N21252" t="s">
        <v>185</v>
      </c>
      <c r="O21252" t="s">
        <v>22</v>
      </c>
      <c r="P21252" t="s">
        <v>23</v>
      </c>
      <c r="Q21252" t="s">
        <v>24</v>
      </c>
    </row>
    <row r="21253" spans="1:17" x14ac:dyDescent="0.2">
      <c r="A21253" s="2">
        <v>43633</v>
      </c>
      <c r="B21253" t="s">
        <v>128</v>
      </c>
      <c r="C21253" t="s">
        <v>172</v>
      </c>
      <c r="D21253" t="s">
        <v>36</v>
      </c>
      <c r="E21253" t="s">
        <v>36</v>
      </c>
      <c r="F21253">
        <v>25</v>
      </c>
      <c r="G21253">
        <v>134</v>
      </c>
      <c r="H21253">
        <v>1501</v>
      </c>
      <c r="I21253">
        <v>1092</v>
      </c>
      <c r="J21253">
        <v>2</v>
      </c>
      <c r="K21253">
        <v>1</v>
      </c>
      <c r="L21253" t="s">
        <v>28</v>
      </c>
      <c r="M21253" t="s">
        <v>1054</v>
      </c>
      <c r="N21253" t="s">
        <v>128</v>
      </c>
      <c r="O21253" t="s">
        <v>22</v>
      </c>
      <c r="P21253" t="s">
        <v>23</v>
      </c>
      <c r="Q21253" t="s">
        <v>24</v>
      </c>
    </row>
    <row r="21254" spans="1:17" x14ac:dyDescent="0.2">
      <c r="A21254" s="2">
        <v>43634</v>
      </c>
      <c r="B21254" t="s">
        <v>17</v>
      </c>
      <c r="C21254" t="s">
        <v>42</v>
      </c>
      <c r="D21254" t="s">
        <v>19</v>
      </c>
      <c r="E21254" t="s">
        <v>19</v>
      </c>
      <c r="F21254">
        <v>62</v>
      </c>
      <c r="G21254">
        <v>21</v>
      </c>
      <c r="H21254">
        <v>1365</v>
      </c>
      <c r="I21254">
        <v>1516</v>
      </c>
      <c r="J21254">
        <v>1</v>
      </c>
      <c r="K21254">
        <v>3</v>
      </c>
      <c r="L21254" t="s">
        <v>507</v>
      </c>
      <c r="M21254" t="s">
        <v>117</v>
      </c>
      <c r="N21254" t="s">
        <v>25</v>
      </c>
      <c r="O21254" t="s">
        <v>122</v>
      </c>
      <c r="P21254" t="s">
        <v>23</v>
      </c>
      <c r="Q21254" t="s">
        <v>41</v>
      </c>
    </row>
    <row r="21255" spans="1:17" x14ac:dyDescent="0.2">
      <c r="A21255" s="2">
        <v>43634</v>
      </c>
      <c r="B21255" t="s">
        <v>25</v>
      </c>
      <c r="C21255" t="s">
        <v>32</v>
      </c>
      <c r="D21255" t="s">
        <v>19</v>
      </c>
      <c r="E21255" t="s">
        <v>19</v>
      </c>
      <c r="F21255">
        <v>3</v>
      </c>
      <c r="G21255">
        <v>33</v>
      </c>
      <c r="H21255">
        <v>1681</v>
      </c>
      <c r="I21255">
        <v>1485</v>
      </c>
      <c r="J21255">
        <v>0</v>
      </c>
      <c r="K21255">
        <v>0</v>
      </c>
      <c r="L21255" t="s">
        <v>507</v>
      </c>
      <c r="M21255" t="s">
        <v>526</v>
      </c>
      <c r="N21255" t="s">
        <v>25</v>
      </c>
      <c r="O21255" t="s">
        <v>22</v>
      </c>
      <c r="P21255" t="s">
        <v>23</v>
      </c>
      <c r="Q21255" t="s">
        <v>30</v>
      </c>
    </row>
    <row r="21256" spans="1:17" x14ac:dyDescent="0.2">
      <c r="A21256" s="2">
        <v>43634</v>
      </c>
      <c r="B21256" t="s">
        <v>531</v>
      </c>
      <c r="C21256" t="s">
        <v>282</v>
      </c>
      <c r="D21256" t="s">
        <v>27</v>
      </c>
      <c r="E21256" t="s">
        <v>19</v>
      </c>
      <c r="F21256">
        <v>75</v>
      </c>
      <c r="G21256">
        <v>92</v>
      </c>
      <c r="H21256">
        <v>1322</v>
      </c>
      <c r="I21256">
        <v>1260</v>
      </c>
      <c r="J21256">
        <v>2</v>
      </c>
      <c r="K21256">
        <v>0</v>
      </c>
      <c r="L21256" t="s">
        <v>563</v>
      </c>
      <c r="M21256" t="s">
        <v>1797</v>
      </c>
      <c r="N21256" t="s">
        <v>77</v>
      </c>
      <c r="O21256" t="s">
        <v>122</v>
      </c>
      <c r="P21256" t="s">
        <v>23</v>
      </c>
      <c r="Q21256" t="s">
        <v>24</v>
      </c>
    </row>
    <row r="21257" spans="1:17" x14ac:dyDescent="0.2">
      <c r="A21257" s="2">
        <v>43634</v>
      </c>
      <c r="B21257" t="s">
        <v>77</v>
      </c>
      <c r="C21257" t="s">
        <v>233</v>
      </c>
      <c r="D21257" t="s">
        <v>27</v>
      </c>
      <c r="E21257" t="s">
        <v>19</v>
      </c>
      <c r="F21257">
        <v>30</v>
      </c>
      <c r="G21257">
        <v>177</v>
      </c>
      <c r="H21257">
        <v>1495</v>
      </c>
      <c r="I21257">
        <v>954</v>
      </c>
      <c r="J21257">
        <v>4</v>
      </c>
      <c r="K21257">
        <v>0</v>
      </c>
      <c r="L21257" t="s">
        <v>563</v>
      </c>
      <c r="M21257" t="s">
        <v>1797</v>
      </c>
      <c r="N21257" t="s">
        <v>77</v>
      </c>
      <c r="O21257" t="s">
        <v>22</v>
      </c>
      <c r="P21257" t="s">
        <v>23</v>
      </c>
      <c r="Q21257" t="s">
        <v>24</v>
      </c>
    </row>
    <row r="21258" spans="1:17" x14ac:dyDescent="0.2">
      <c r="A21258" s="2">
        <v>43634</v>
      </c>
      <c r="B21258" t="s">
        <v>471</v>
      </c>
      <c r="C21258" t="s">
        <v>197</v>
      </c>
      <c r="D21258" t="s">
        <v>36</v>
      </c>
      <c r="E21258" t="s">
        <v>36</v>
      </c>
      <c r="F21258">
        <v>88</v>
      </c>
      <c r="G21258">
        <v>103</v>
      </c>
      <c r="H21258">
        <v>1273</v>
      </c>
      <c r="I21258">
        <v>1210</v>
      </c>
      <c r="J21258">
        <v>3</v>
      </c>
      <c r="K21258">
        <v>1</v>
      </c>
      <c r="L21258" t="s">
        <v>28</v>
      </c>
      <c r="M21258" t="s">
        <v>485</v>
      </c>
      <c r="N21258" t="s">
        <v>110</v>
      </c>
      <c r="O21258" t="s">
        <v>122</v>
      </c>
      <c r="P21258" t="s">
        <v>23</v>
      </c>
      <c r="Q21258" t="s">
        <v>24</v>
      </c>
    </row>
    <row r="21259" spans="1:17" x14ac:dyDescent="0.2">
      <c r="A21259" s="2">
        <v>43635</v>
      </c>
      <c r="B21259" t="s">
        <v>43</v>
      </c>
      <c r="C21259" t="s">
        <v>166</v>
      </c>
      <c r="D21259" t="s">
        <v>19</v>
      </c>
      <c r="E21259" t="s">
        <v>115</v>
      </c>
      <c r="F21259">
        <v>13</v>
      </c>
      <c r="G21259">
        <v>55</v>
      </c>
      <c r="H21259">
        <v>1580</v>
      </c>
      <c r="I21259">
        <v>1396</v>
      </c>
      <c r="J21259">
        <v>1</v>
      </c>
      <c r="K21259">
        <v>0</v>
      </c>
      <c r="L21259" t="s">
        <v>507</v>
      </c>
      <c r="M21259" t="s">
        <v>66</v>
      </c>
      <c r="N21259" t="s">
        <v>25</v>
      </c>
      <c r="O21259" t="s">
        <v>122</v>
      </c>
      <c r="P21259" t="s">
        <v>23</v>
      </c>
      <c r="Q21259" t="s">
        <v>24</v>
      </c>
    </row>
    <row r="21260" spans="1:17" x14ac:dyDescent="0.2">
      <c r="A21260" s="2">
        <v>43635</v>
      </c>
      <c r="B21260" t="s">
        <v>39</v>
      </c>
      <c r="C21260" t="s">
        <v>38</v>
      </c>
      <c r="D21260" t="s">
        <v>19</v>
      </c>
      <c r="E21260" t="s">
        <v>19</v>
      </c>
      <c r="F21260">
        <v>11</v>
      </c>
      <c r="G21260">
        <v>36</v>
      </c>
      <c r="H21260">
        <v>1582</v>
      </c>
      <c r="I21260">
        <v>1468</v>
      </c>
      <c r="J21260">
        <v>1</v>
      </c>
      <c r="K21260">
        <v>1</v>
      </c>
      <c r="L21260" t="s">
        <v>507</v>
      </c>
      <c r="M21260" t="s">
        <v>79</v>
      </c>
      <c r="N21260" t="s">
        <v>25</v>
      </c>
      <c r="O21260" t="s">
        <v>122</v>
      </c>
      <c r="P21260" t="s">
        <v>23</v>
      </c>
      <c r="Q21260" t="s">
        <v>30</v>
      </c>
    </row>
    <row r="21261" spans="1:17" x14ac:dyDescent="0.2">
      <c r="A21261" s="2">
        <v>43635</v>
      </c>
      <c r="B21261" t="s">
        <v>26</v>
      </c>
      <c r="C21261" t="s">
        <v>56</v>
      </c>
      <c r="D21261" t="s">
        <v>27</v>
      </c>
      <c r="E21261" t="s">
        <v>27</v>
      </c>
      <c r="F21261">
        <v>18</v>
      </c>
      <c r="G21261">
        <v>78</v>
      </c>
      <c r="H21261">
        <v>1557</v>
      </c>
      <c r="I21261">
        <v>1314</v>
      </c>
      <c r="J21261">
        <v>3</v>
      </c>
      <c r="K21261">
        <v>1</v>
      </c>
      <c r="L21261" t="s">
        <v>563</v>
      </c>
      <c r="M21261" t="s">
        <v>1475</v>
      </c>
      <c r="N21261" t="s">
        <v>77</v>
      </c>
      <c r="O21261" t="s">
        <v>122</v>
      </c>
      <c r="P21261" t="s">
        <v>23</v>
      </c>
      <c r="Q21261" t="s">
        <v>24</v>
      </c>
    </row>
    <row r="21262" spans="1:17" x14ac:dyDescent="0.2">
      <c r="A21262" s="2">
        <v>43635</v>
      </c>
      <c r="B21262" t="s">
        <v>136</v>
      </c>
      <c r="C21262" t="s">
        <v>138</v>
      </c>
      <c r="D21262" t="s">
        <v>36</v>
      </c>
      <c r="E21262" t="s">
        <v>36</v>
      </c>
      <c r="F21262">
        <v>62</v>
      </c>
      <c r="G21262">
        <v>81</v>
      </c>
      <c r="H21262">
        <v>1365</v>
      </c>
      <c r="I21262">
        <v>1298</v>
      </c>
      <c r="J21262">
        <v>4</v>
      </c>
      <c r="K21262">
        <v>1</v>
      </c>
      <c r="L21262" t="s">
        <v>28</v>
      </c>
      <c r="M21262" t="s">
        <v>300</v>
      </c>
      <c r="N21262" t="s">
        <v>176</v>
      </c>
      <c r="O21262" t="s">
        <v>122</v>
      </c>
      <c r="P21262" t="s">
        <v>23</v>
      </c>
      <c r="Q21262" t="s">
        <v>24</v>
      </c>
    </row>
    <row r="21263" spans="1:17" x14ac:dyDescent="0.2">
      <c r="A21263" s="2">
        <v>43636</v>
      </c>
      <c r="B21263" t="s">
        <v>18</v>
      </c>
      <c r="C21263" t="s">
        <v>143</v>
      </c>
      <c r="D21263" t="s">
        <v>19</v>
      </c>
      <c r="E21263" t="s">
        <v>115</v>
      </c>
      <c r="F21263">
        <v>8</v>
      </c>
      <c r="G21263">
        <v>28</v>
      </c>
      <c r="H21263">
        <v>1615</v>
      </c>
      <c r="I21263">
        <v>1496</v>
      </c>
      <c r="J21263">
        <v>2</v>
      </c>
      <c r="K21263">
        <v>2</v>
      </c>
      <c r="L21263" t="s">
        <v>507</v>
      </c>
      <c r="M21263" t="s">
        <v>869</v>
      </c>
      <c r="N21263" t="s">
        <v>25</v>
      </c>
      <c r="O21263" t="s">
        <v>122</v>
      </c>
      <c r="P21263" t="s">
        <v>23</v>
      </c>
      <c r="Q21263" t="s">
        <v>30</v>
      </c>
    </row>
    <row r="21264" spans="1:17" x14ac:dyDescent="0.2">
      <c r="A21264" s="2">
        <v>43636</v>
      </c>
      <c r="B21264" t="s">
        <v>532</v>
      </c>
      <c r="C21264" t="s">
        <v>263</v>
      </c>
      <c r="D21264" t="s">
        <v>27</v>
      </c>
      <c r="E21264" t="s">
        <v>27</v>
      </c>
      <c r="F21264">
        <v>129</v>
      </c>
      <c r="G21264">
        <v>101</v>
      </c>
      <c r="H21264">
        <v>1118</v>
      </c>
      <c r="I21264">
        <v>1219</v>
      </c>
      <c r="J21264">
        <v>0</v>
      </c>
      <c r="K21264">
        <v>2</v>
      </c>
      <c r="L21264" t="s">
        <v>563</v>
      </c>
      <c r="M21264" t="s">
        <v>1203</v>
      </c>
      <c r="N21264" t="s">
        <v>77</v>
      </c>
      <c r="O21264" t="s">
        <v>122</v>
      </c>
      <c r="P21264" t="s">
        <v>23</v>
      </c>
      <c r="Q21264" t="s">
        <v>41</v>
      </c>
    </row>
    <row r="21265" spans="1:17" x14ac:dyDescent="0.2">
      <c r="A21265" s="2">
        <v>43636</v>
      </c>
      <c r="B21265" t="s">
        <v>131</v>
      </c>
      <c r="C21265" t="s">
        <v>700</v>
      </c>
      <c r="D21265" t="s">
        <v>27</v>
      </c>
      <c r="E21265" t="s">
        <v>27</v>
      </c>
      <c r="F21265">
        <v>39</v>
      </c>
      <c r="G21265">
        <v>174</v>
      </c>
      <c r="H21265">
        <v>1453</v>
      </c>
      <c r="I21265">
        <v>964</v>
      </c>
      <c r="J21265">
        <v>2</v>
      </c>
      <c r="K21265">
        <v>1</v>
      </c>
      <c r="L21265" t="s">
        <v>563</v>
      </c>
      <c r="M21265" t="s">
        <v>1203</v>
      </c>
      <c r="N21265" t="s">
        <v>77</v>
      </c>
      <c r="O21265" t="s">
        <v>122</v>
      </c>
      <c r="P21265" t="s">
        <v>23</v>
      </c>
      <c r="Q21265" t="s">
        <v>24</v>
      </c>
    </row>
    <row r="21266" spans="1:17" x14ac:dyDescent="0.2">
      <c r="A21266" s="2">
        <v>43637</v>
      </c>
      <c r="B21266" t="s">
        <v>183</v>
      </c>
      <c r="C21266" t="s">
        <v>45</v>
      </c>
      <c r="D21266" t="s">
        <v>36</v>
      </c>
      <c r="E21266" t="s">
        <v>36</v>
      </c>
      <c r="F21266">
        <v>58</v>
      </c>
      <c r="G21266">
        <v>109</v>
      </c>
      <c r="H21266">
        <v>1384</v>
      </c>
      <c r="I21266">
        <v>1192</v>
      </c>
      <c r="J21266">
        <v>1</v>
      </c>
      <c r="K21266">
        <v>0</v>
      </c>
      <c r="L21266" t="s">
        <v>276</v>
      </c>
      <c r="M21266" t="s">
        <v>266</v>
      </c>
      <c r="N21266" t="s">
        <v>183</v>
      </c>
      <c r="O21266" t="s">
        <v>22</v>
      </c>
      <c r="P21266" t="s">
        <v>23</v>
      </c>
      <c r="Q21266" t="s">
        <v>24</v>
      </c>
    </row>
    <row r="21267" spans="1:17" x14ac:dyDescent="0.2">
      <c r="A21267" s="2">
        <v>43637</v>
      </c>
      <c r="B21267" t="s">
        <v>31</v>
      </c>
      <c r="C21267" t="s">
        <v>107</v>
      </c>
      <c r="D21267" t="s">
        <v>19</v>
      </c>
      <c r="E21267" t="s">
        <v>19</v>
      </c>
      <c r="F21267">
        <v>60</v>
      </c>
      <c r="G21267">
        <v>16</v>
      </c>
      <c r="H21267">
        <v>1375</v>
      </c>
      <c r="I21267">
        <v>1561</v>
      </c>
      <c r="J21267">
        <v>1</v>
      </c>
      <c r="K21267">
        <v>2</v>
      </c>
      <c r="L21267" t="s">
        <v>507</v>
      </c>
      <c r="M21267" t="s">
        <v>526</v>
      </c>
      <c r="N21267" t="s">
        <v>25</v>
      </c>
      <c r="O21267" t="s">
        <v>122</v>
      </c>
      <c r="P21267" t="s">
        <v>23</v>
      </c>
      <c r="Q21267" t="s">
        <v>41</v>
      </c>
    </row>
    <row r="21268" spans="1:17" x14ac:dyDescent="0.2">
      <c r="A21268" s="2">
        <v>43637</v>
      </c>
      <c r="B21268" t="s">
        <v>210</v>
      </c>
      <c r="C21268" t="s">
        <v>185</v>
      </c>
      <c r="D21268" t="s">
        <v>27</v>
      </c>
      <c r="E21268" t="s">
        <v>27</v>
      </c>
      <c r="F21268">
        <v>69</v>
      </c>
      <c r="G21268">
        <v>54</v>
      </c>
      <c r="H21268">
        <v>1342</v>
      </c>
      <c r="I21268">
        <v>1397</v>
      </c>
      <c r="J21268">
        <v>0</v>
      </c>
      <c r="K21268">
        <v>0</v>
      </c>
      <c r="L21268" t="s">
        <v>563</v>
      </c>
      <c r="M21268" t="s">
        <v>874</v>
      </c>
      <c r="N21268" t="s">
        <v>77</v>
      </c>
      <c r="O21268" t="s">
        <v>122</v>
      </c>
      <c r="P21268" t="s">
        <v>23</v>
      </c>
      <c r="Q21268" t="s">
        <v>30</v>
      </c>
    </row>
    <row r="21269" spans="1:17" x14ac:dyDescent="0.2">
      <c r="A21269" s="2">
        <v>43637</v>
      </c>
      <c r="B21269" t="s">
        <v>304</v>
      </c>
      <c r="C21269" t="s">
        <v>1491</v>
      </c>
      <c r="D21269" t="s">
        <v>27</v>
      </c>
      <c r="E21269" t="s">
        <v>27</v>
      </c>
      <c r="F21269">
        <v>61</v>
      </c>
      <c r="G21269">
        <v>79</v>
      </c>
      <c r="H21269">
        <v>1368</v>
      </c>
      <c r="I21269">
        <v>1302</v>
      </c>
      <c r="J21269">
        <v>0</v>
      </c>
      <c r="K21269">
        <v>1</v>
      </c>
      <c r="L21269" t="s">
        <v>563</v>
      </c>
      <c r="M21269" t="s">
        <v>874</v>
      </c>
      <c r="N21269" t="s">
        <v>77</v>
      </c>
      <c r="O21269" t="s">
        <v>122</v>
      </c>
      <c r="P21269" t="s">
        <v>23</v>
      </c>
      <c r="Q21269" t="s">
        <v>41</v>
      </c>
    </row>
    <row r="21270" spans="1:17" x14ac:dyDescent="0.2">
      <c r="A21270" s="2">
        <v>43638</v>
      </c>
      <c r="B21270" t="s">
        <v>890</v>
      </c>
      <c r="C21270" t="s">
        <v>208</v>
      </c>
      <c r="D21270" t="s">
        <v>36</v>
      </c>
      <c r="E21270" t="s">
        <v>36</v>
      </c>
      <c r="F21270">
        <v>49</v>
      </c>
      <c r="G21270">
        <v>80</v>
      </c>
      <c r="H21270">
        <v>1424</v>
      </c>
      <c r="I21270">
        <v>1299</v>
      </c>
      <c r="J21270">
        <v>0</v>
      </c>
      <c r="K21270">
        <v>2</v>
      </c>
      <c r="L21270" t="s">
        <v>276</v>
      </c>
      <c r="M21270" t="s">
        <v>266</v>
      </c>
      <c r="N21270" t="s">
        <v>183</v>
      </c>
      <c r="O21270" t="s">
        <v>122</v>
      </c>
      <c r="P21270" t="s">
        <v>23</v>
      </c>
      <c r="Q21270" t="s">
        <v>41</v>
      </c>
    </row>
    <row r="21271" spans="1:17" x14ac:dyDescent="0.2">
      <c r="A21271" s="2">
        <v>43638</v>
      </c>
      <c r="B21271" t="s">
        <v>135</v>
      </c>
      <c r="C21271" t="s">
        <v>172</v>
      </c>
      <c r="D21271" t="s">
        <v>36</v>
      </c>
      <c r="E21271" t="s">
        <v>36</v>
      </c>
      <c r="F21271">
        <v>45</v>
      </c>
      <c r="G21271">
        <v>134</v>
      </c>
      <c r="H21271">
        <v>1433</v>
      </c>
      <c r="I21271">
        <v>1092</v>
      </c>
      <c r="J21271">
        <v>1</v>
      </c>
      <c r="K21271">
        <v>0</v>
      </c>
      <c r="L21271" t="s">
        <v>276</v>
      </c>
      <c r="M21271" t="s">
        <v>682</v>
      </c>
      <c r="N21271" t="s">
        <v>183</v>
      </c>
      <c r="O21271" t="s">
        <v>122</v>
      </c>
      <c r="P21271" t="s">
        <v>23</v>
      </c>
      <c r="Q21271" t="s">
        <v>24</v>
      </c>
    </row>
    <row r="21272" spans="1:17" x14ac:dyDescent="0.2">
      <c r="A21272" s="2">
        <v>43638</v>
      </c>
      <c r="B21272" t="s">
        <v>34</v>
      </c>
      <c r="C21272" t="s">
        <v>378</v>
      </c>
      <c r="D21272" t="s">
        <v>36</v>
      </c>
      <c r="E21272" t="s">
        <v>36</v>
      </c>
      <c r="F21272">
        <v>71</v>
      </c>
      <c r="G21272">
        <v>108</v>
      </c>
      <c r="H21272">
        <v>1336</v>
      </c>
      <c r="I21272">
        <v>1198</v>
      </c>
      <c r="J21272">
        <v>2</v>
      </c>
      <c r="K21272">
        <v>2</v>
      </c>
      <c r="L21272" t="s">
        <v>276</v>
      </c>
      <c r="M21272" t="s">
        <v>682</v>
      </c>
      <c r="N21272" t="s">
        <v>183</v>
      </c>
      <c r="O21272" t="s">
        <v>122</v>
      </c>
      <c r="P21272" t="s">
        <v>23</v>
      </c>
      <c r="Q21272" t="s">
        <v>30</v>
      </c>
    </row>
    <row r="21273" spans="1:17" x14ac:dyDescent="0.2">
      <c r="A21273" s="2">
        <v>43638</v>
      </c>
      <c r="B21273" t="s">
        <v>17</v>
      </c>
      <c r="C21273" t="s">
        <v>32</v>
      </c>
      <c r="D21273" t="s">
        <v>19</v>
      </c>
      <c r="E21273" t="s">
        <v>19</v>
      </c>
      <c r="F21273">
        <v>62</v>
      </c>
      <c r="G21273">
        <v>33</v>
      </c>
      <c r="H21273">
        <v>1365</v>
      </c>
      <c r="I21273">
        <v>1485</v>
      </c>
      <c r="J21273">
        <v>1</v>
      </c>
      <c r="K21273">
        <v>3</v>
      </c>
      <c r="L21273" t="s">
        <v>507</v>
      </c>
      <c r="M21273" t="s">
        <v>79</v>
      </c>
      <c r="N21273" t="s">
        <v>25</v>
      </c>
      <c r="O21273" t="s">
        <v>122</v>
      </c>
      <c r="P21273" t="s">
        <v>23</v>
      </c>
      <c r="Q21273" t="s">
        <v>41</v>
      </c>
    </row>
    <row r="21274" spans="1:17" x14ac:dyDescent="0.2">
      <c r="A21274" s="2">
        <v>43638</v>
      </c>
      <c r="B21274" t="s">
        <v>233</v>
      </c>
      <c r="C21274" t="s">
        <v>531</v>
      </c>
      <c r="D21274" t="s">
        <v>19</v>
      </c>
      <c r="E21274" t="s">
        <v>27</v>
      </c>
      <c r="F21274">
        <v>177</v>
      </c>
      <c r="G21274">
        <v>75</v>
      </c>
      <c r="H21274">
        <v>954</v>
      </c>
      <c r="I21274">
        <v>1322</v>
      </c>
      <c r="J21274">
        <v>2</v>
      </c>
      <c r="K21274">
        <v>4</v>
      </c>
      <c r="L21274" t="s">
        <v>563</v>
      </c>
      <c r="M21274" t="s">
        <v>1215</v>
      </c>
      <c r="N21274" t="s">
        <v>77</v>
      </c>
      <c r="O21274" t="s">
        <v>122</v>
      </c>
      <c r="P21274" t="s">
        <v>23</v>
      </c>
      <c r="Q21274" t="s">
        <v>41</v>
      </c>
    </row>
    <row r="21275" spans="1:17" x14ac:dyDescent="0.2">
      <c r="A21275" s="2">
        <v>43638</v>
      </c>
      <c r="B21275" t="s">
        <v>77</v>
      </c>
      <c r="C21275" t="s">
        <v>282</v>
      </c>
      <c r="D21275" t="s">
        <v>27</v>
      </c>
      <c r="E21275" t="s">
        <v>19</v>
      </c>
      <c r="F21275">
        <v>30</v>
      </c>
      <c r="G21275">
        <v>92</v>
      </c>
      <c r="H21275">
        <v>1495</v>
      </c>
      <c r="I21275">
        <v>1260</v>
      </c>
      <c r="J21275">
        <v>6</v>
      </c>
      <c r="K21275">
        <v>0</v>
      </c>
      <c r="L21275" t="s">
        <v>563</v>
      </c>
      <c r="M21275" t="s">
        <v>1215</v>
      </c>
      <c r="N21275" t="s">
        <v>77</v>
      </c>
      <c r="O21275" t="s">
        <v>22</v>
      </c>
      <c r="P21275" t="s">
        <v>23</v>
      </c>
      <c r="Q21275" t="s">
        <v>24</v>
      </c>
    </row>
    <row r="21276" spans="1:17" x14ac:dyDescent="0.2">
      <c r="A21276" s="2">
        <v>43638</v>
      </c>
      <c r="B21276" t="s">
        <v>25</v>
      </c>
      <c r="C21276" t="s">
        <v>42</v>
      </c>
      <c r="D21276" t="s">
        <v>19</v>
      </c>
      <c r="E21276" t="s">
        <v>19</v>
      </c>
      <c r="F21276">
        <v>3</v>
      </c>
      <c r="G21276">
        <v>21</v>
      </c>
      <c r="H21276">
        <v>1681</v>
      </c>
      <c r="I21276">
        <v>1516</v>
      </c>
      <c r="J21276">
        <v>5</v>
      </c>
      <c r="K21276">
        <v>0</v>
      </c>
      <c r="L21276" t="s">
        <v>507</v>
      </c>
      <c r="M21276" t="s">
        <v>66</v>
      </c>
      <c r="N21276" t="s">
        <v>25</v>
      </c>
      <c r="O21276" t="s">
        <v>22</v>
      </c>
      <c r="P21276" t="s">
        <v>23</v>
      </c>
      <c r="Q21276" t="s">
        <v>24</v>
      </c>
    </row>
    <row r="21277" spans="1:17" x14ac:dyDescent="0.2">
      <c r="A21277" s="2">
        <v>43639</v>
      </c>
      <c r="B21277" t="s">
        <v>118</v>
      </c>
      <c r="C21277" t="s">
        <v>211</v>
      </c>
      <c r="D21277" t="s">
        <v>36</v>
      </c>
      <c r="E21277" t="s">
        <v>36</v>
      </c>
      <c r="F21277">
        <v>22</v>
      </c>
      <c r="G21277">
        <v>131</v>
      </c>
      <c r="H21277">
        <v>1515</v>
      </c>
      <c r="I21277">
        <v>1105</v>
      </c>
      <c r="J21277">
        <v>2</v>
      </c>
      <c r="K21277">
        <v>0</v>
      </c>
      <c r="L21277" t="s">
        <v>276</v>
      </c>
      <c r="M21277" t="s">
        <v>266</v>
      </c>
      <c r="N21277" t="s">
        <v>183</v>
      </c>
      <c r="O21277" t="s">
        <v>122</v>
      </c>
      <c r="P21277" t="s">
        <v>23</v>
      </c>
      <c r="Q21277" t="s">
        <v>24</v>
      </c>
    </row>
    <row r="21278" spans="1:17" x14ac:dyDescent="0.2">
      <c r="A21278" s="2">
        <v>43639</v>
      </c>
      <c r="B21278" t="s">
        <v>150</v>
      </c>
      <c r="C21278" t="s">
        <v>207</v>
      </c>
      <c r="D21278" t="s">
        <v>36</v>
      </c>
      <c r="E21278" t="s">
        <v>36</v>
      </c>
      <c r="F21278">
        <v>68</v>
      </c>
      <c r="G21278">
        <v>105</v>
      </c>
      <c r="H21278">
        <v>1346</v>
      </c>
      <c r="I21278">
        <v>1207</v>
      </c>
      <c r="J21278">
        <v>2</v>
      </c>
      <c r="K21278">
        <v>0</v>
      </c>
      <c r="L21278" t="s">
        <v>276</v>
      </c>
      <c r="M21278" t="s">
        <v>266</v>
      </c>
      <c r="N21278" t="s">
        <v>183</v>
      </c>
      <c r="O21278" t="s">
        <v>122</v>
      </c>
      <c r="P21278" t="s">
        <v>23</v>
      </c>
      <c r="Q21278" t="s">
        <v>24</v>
      </c>
    </row>
    <row r="21279" spans="1:17" x14ac:dyDescent="0.2">
      <c r="A21279" s="2">
        <v>43639</v>
      </c>
      <c r="B21279" t="s">
        <v>110</v>
      </c>
      <c r="C21279" t="s">
        <v>352</v>
      </c>
      <c r="D21279" t="s">
        <v>36</v>
      </c>
      <c r="E21279" t="s">
        <v>36</v>
      </c>
      <c r="F21279">
        <v>47</v>
      </c>
      <c r="G21279">
        <v>113</v>
      </c>
      <c r="H21279">
        <v>1429</v>
      </c>
      <c r="I21279">
        <v>1182</v>
      </c>
      <c r="J21279">
        <v>1</v>
      </c>
      <c r="K21279">
        <v>0</v>
      </c>
      <c r="L21279" t="s">
        <v>276</v>
      </c>
      <c r="M21279" t="s">
        <v>266</v>
      </c>
      <c r="N21279" t="s">
        <v>183</v>
      </c>
      <c r="O21279" t="s">
        <v>122</v>
      </c>
      <c r="P21279" t="s">
        <v>23</v>
      </c>
      <c r="Q21279" t="s">
        <v>24</v>
      </c>
    </row>
    <row r="21280" spans="1:17" x14ac:dyDescent="0.2">
      <c r="A21280" s="2">
        <v>43639</v>
      </c>
      <c r="B21280" t="s">
        <v>43</v>
      </c>
      <c r="C21280" t="s">
        <v>38</v>
      </c>
      <c r="D21280" t="s">
        <v>19</v>
      </c>
      <c r="E21280" t="s">
        <v>19</v>
      </c>
      <c r="F21280">
        <v>13</v>
      </c>
      <c r="G21280">
        <v>36</v>
      </c>
      <c r="H21280">
        <v>1580</v>
      </c>
      <c r="I21280">
        <v>1468</v>
      </c>
      <c r="J21280">
        <v>1</v>
      </c>
      <c r="K21280">
        <v>0</v>
      </c>
      <c r="L21280" t="s">
        <v>507</v>
      </c>
      <c r="M21280" t="s">
        <v>526</v>
      </c>
      <c r="N21280" t="s">
        <v>25</v>
      </c>
      <c r="O21280" t="s">
        <v>122</v>
      </c>
      <c r="P21280" t="s">
        <v>23</v>
      </c>
      <c r="Q21280" t="s">
        <v>24</v>
      </c>
    </row>
    <row r="21281" spans="1:17" x14ac:dyDescent="0.2">
      <c r="A21281" s="2">
        <v>43639</v>
      </c>
      <c r="B21281" t="s">
        <v>166</v>
      </c>
      <c r="C21281" t="s">
        <v>39</v>
      </c>
      <c r="D21281" t="s">
        <v>115</v>
      </c>
      <c r="E21281" t="s">
        <v>19</v>
      </c>
      <c r="F21281">
        <v>55</v>
      </c>
      <c r="G21281">
        <v>11</v>
      </c>
      <c r="H21281">
        <v>1396</v>
      </c>
      <c r="I21281">
        <v>1582</v>
      </c>
      <c r="J21281">
        <v>0</v>
      </c>
      <c r="K21281">
        <v>2</v>
      </c>
      <c r="L21281" t="s">
        <v>507</v>
      </c>
      <c r="M21281" t="s">
        <v>869</v>
      </c>
      <c r="N21281" t="s">
        <v>25</v>
      </c>
      <c r="O21281" t="s">
        <v>122</v>
      </c>
      <c r="P21281" t="s">
        <v>23</v>
      </c>
      <c r="Q21281" t="s">
        <v>41</v>
      </c>
    </row>
    <row r="21282" spans="1:17" x14ac:dyDescent="0.2">
      <c r="A21282" s="2">
        <v>43639</v>
      </c>
      <c r="B21282" t="s">
        <v>56</v>
      </c>
      <c r="C21282" t="s">
        <v>454</v>
      </c>
      <c r="D21282" t="s">
        <v>27</v>
      </c>
      <c r="E21282" t="s">
        <v>27</v>
      </c>
      <c r="F21282">
        <v>78</v>
      </c>
      <c r="G21282">
        <v>175</v>
      </c>
      <c r="H21282">
        <v>1314</v>
      </c>
      <c r="I21282">
        <v>961</v>
      </c>
      <c r="J21282">
        <v>7</v>
      </c>
      <c r="K21282">
        <v>0</v>
      </c>
      <c r="L21282" t="s">
        <v>563</v>
      </c>
      <c r="M21282" t="s">
        <v>1407</v>
      </c>
      <c r="N21282" t="s">
        <v>77</v>
      </c>
      <c r="O21282" t="s">
        <v>122</v>
      </c>
      <c r="P21282" t="s">
        <v>23</v>
      </c>
      <c r="Q21282" t="s">
        <v>24</v>
      </c>
    </row>
    <row r="21283" spans="1:17" x14ac:dyDescent="0.2">
      <c r="A21283" s="2">
        <v>43640</v>
      </c>
      <c r="B21283" t="s">
        <v>136</v>
      </c>
      <c r="C21283" t="s">
        <v>149</v>
      </c>
      <c r="D21283" t="s">
        <v>36</v>
      </c>
      <c r="E21283" t="s">
        <v>36</v>
      </c>
      <c r="F21283">
        <v>62</v>
      </c>
      <c r="G21283">
        <v>72</v>
      </c>
      <c r="H21283">
        <v>1365</v>
      </c>
      <c r="I21283">
        <v>1335</v>
      </c>
      <c r="J21283">
        <v>1</v>
      </c>
      <c r="K21283">
        <v>0</v>
      </c>
      <c r="L21283" t="s">
        <v>276</v>
      </c>
      <c r="M21283" t="s">
        <v>266</v>
      </c>
      <c r="N21283" t="s">
        <v>183</v>
      </c>
      <c r="O21283" t="s">
        <v>122</v>
      </c>
      <c r="P21283" t="s">
        <v>23</v>
      </c>
      <c r="Q21283" t="s">
        <v>24</v>
      </c>
    </row>
    <row r="21284" spans="1:17" x14ac:dyDescent="0.2">
      <c r="A21284" s="2">
        <v>43640</v>
      </c>
      <c r="B21284" t="s">
        <v>128</v>
      </c>
      <c r="C21284" t="s">
        <v>267</v>
      </c>
      <c r="D21284" t="s">
        <v>36</v>
      </c>
      <c r="E21284" t="s">
        <v>36</v>
      </c>
      <c r="F21284">
        <v>25</v>
      </c>
      <c r="G21284">
        <v>123</v>
      </c>
      <c r="H21284">
        <v>1501</v>
      </c>
      <c r="I21284">
        <v>1142</v>
      </c>
      <c r="J21284">
        <v>1</v>
      </c>
      <c r="K21284">
        <v>1</v>
      </c>
      <c r="L21284" t="s">
        <v>276</v>
      </c>
      <c r="M21284" t="s">
        <v>1798</v>
      </c>
      <c r="N21284" t="s">
        <v>183</v>
      </c>
      <c r="O21284" t="s">
        <v>122</v>
      </c>
      <c r="P21284" t="s">
        <v>23</v>
      </c>
      <c r="Q21284" t="s">
        <v>30</v>
      </c>
    </row>
    <row r="21285" spans="1:17" x14ac:dyDescent="0.2">
      <c r="A21285" s="2">
        <v>43640</v>
      </c>
      <c r="B21285" t="s">
        <v>111</v>
      </c>
      <c r="C21285" t="s">
        <v>197</v>
      </c>
      <c r="D21285" t="s">
        <v>36</v>
      </c>
      <c r="E21285" t="s">
        <v>36</v>
      </c>
      <c r="F21285">
        <v>62</v>
      </c>
      <c r="G21285">
        <v>103</v>
      </c>
      <c r="H21285">
        <v>1365</v>
      </c>
      <c r="I21285">
        <v>1210</v>
      </c>
      <c r="J21285">
        <v>4</v>
      </c>
      <c r="K21285">
        <v>1</v>
      </c>
      <c r="L21285" t="s">
        <v>276</v>
      </c>
      <c r="M21285" t="s">
        <v>1798</v>
      </c>
      <c r="N21285" t="s">
        <v>183</v>
      </c>
      <c r="O21285" t="s">
        <v>122</v>
      </c>
      <c r="P21285" t="s">
        <v>23</v>
      </c>
      <c r="Q21285" t="s">
        <v>24</v>
      </c>
    </row>
    <row r="21286" spans="1:17" x14ac:dyDescent="0.2">
      <c r="A21286" s="2">
        <v>43640</v>
      </c>
      <c r="B21286" t="s">
        <v>107</v>
      </c>
      <c r="C21286" t="s">
        <v>18</v>
      </c>
      <c r="D21286" t="s">
        <v>19</v>
      </c>
      <c r="E21286" t="s">
        <v>19</v>
      </c>
      <c r="F21286">
        <v>16</v>
      </c>
      <c r="G21286">
        <v>8</v>
      </c>
      <c r="H21286">
        <v>1561</v>
      </c>
      <c r="I21286">
        <v>1615</v>
      </c>
      <c r="J21286">
        <v>0</v>
      </c>
      <c r="K21286">
        <v>1</v>
      </c>
      <c r="L21286" t="s">
        <v>507</v>
      </c>
      <c r="M21286" t="s">
        <v>117</v>
      </c>
      <c r="N21286" t="s">
        <v>25</v>
      </c>
      <c r="O21286" t="s">
        <v>122</v>
      </c>
      <c r="P21286" t="s">
        <v>23</v>
      </c>
      <c r="Q21286" t="s">
        <v>41</v>
      </c>
    </row>
    <row r="21287" spans="1:17" x14ac:dyDescent="0.2">
      <c r="A21287" s="2">
        <v>43640</v>
      </c>
      <c r="B21287" t="s">
        <v>31</v>
      </c>
      <c r="C21287" t="s">
        <v>143</v>
      </c>
      <c r="D21287" t="s">
        <v>19</v>
      </c>
      <c r="E21287" t="s">
        <v>115</v>
      </c>
      <c r="F21287">
        <v>60</v>
      </c>
      <c r="G21287">
        <v>28</v>
      </c>
      <c r="H21287">
        <v>1375</v>
      </c>
      <c r="I21287">
        <v>1496</v>
      </c>
      <c r="J21287">
        <v>1</v>
      </c>
      <c r="K21287">
        <v>1</v>
      </c>
      <c r="L21287" t="s">
        <v>507</v>
      </c>
      <c r="M21287" t="s">
        <v>79</v>
      </c>
      <c r="N21287" t="s">
        <v>25</v>
      </c>
      <c r="O21287" t="s">
        <v>122</v>
      </c>
      <c r="P21287" t="s">
        <v>23</v>
      </c>
      <c r="Q21287" t="s">
        <v>30</v>
      </c>
    </row>
    <row r="21288" spans="1:17" x14ac:dyDescent="0.2">
      <c r="A21288" s="2">
        <v>43640</v>
      </c>
      <c r="B21288" t="s">
        <v>700</v>
      </c>
      <c r="C21288" t="s">
        <v>532</v>
      </c>
      <c r="D21288" t="s">
        <v>27</v>
      </c>
      <c r="E21288" t="s">
        <v>27</v>
      </c>
      <c r="F21288">
        <v>174</v>
      </c>
      <c r="G21288">
        <v>129</v>
      </c>
      <c r="H21288">
        <v>964</v>
      </c>
      <c r="I21288">
        <v>1118</v>
      </c>
      <c r="J21288">
        <v>2</v>
      </c>
      <c r="K21288">
        <v>0</v>
      </c>
      <c r="L21288" t="s">
        <v>563</v>
      </c>
      <c r="M21288" t="s">
        <v>1799</v>
      </c>
      <c r="N21288" t="s">
        <v>77</v>
      </c>
      <c r="O21288" t="s">
        <v>122</v>
      </c>
      <c r="P21288" t="s">
        <v>23</v>
      </c>
      <c r="Q21288" t="s">
        <v>24</v>
      </c>
    </row>
    <row r="21289" spans="1:17" x14ac:dyDescent="0.2">
      <c r="A21289" s="2">
        <v>43640</v>
      </c>
      <c r="B21289" t="s">
        <v>263</v>
      </c>
      <c r="C21289" t="s">
        <v>131</v>
      </c>
      <c r="D21289" t="s">
        <v>27</v>
      </c>
      <c r="E21289" t="s">
        <v>27</v>
      </c>
      <c r="F21289">
        <v>101</v>
      </c>
      <c r="G21289">
        <v>39</v>
      </c>
      <c r="H21289">
        <v>1219</v>
      </c>
      <c r="I21289">
        <v>1453</v>
      </c>
      <c r="J21289">
        <v>2</v>
      </c>
      <c r="K21289">
        <v>1</v>
      </c>
      <c r="L21289" t="s">
        <v>563</v>
      </c>
      <c r="M21289" t="s">
        <v>1799</v>
      </c>
      <c r="N21289" t="s">
        <v>77</v>
      </c>
      <c r="O21289" t="s">
        <v>122</v>
      </c>
      <c r="P21289" t="s">
        <v>23</v>
      </c>
      <c r="Q21289" t="s">
        <v>24</v>
      </c>
    </row>
    <row r="21290" spans="1:17" x14ac:dyDescent="0.2">
      <c r="A21290" s="2">
        <v>43641</v>
      </c>
      <c r="B21290" t="s">
        <v>120</v>
      </c>
      <c r="C21290" t="s">
        <v>202</v>
      </c>
      <c r="D21290" t="s">
        <v>36</v>
      </c>
      <c r="E21290" t="s">
        <v>36</v>
      </c>
      <c r="F21290">
        <v>51</v>
      </c>
      <c r="G21290">
        <v>118</v>
      </c>
      <c r="H21290">
        <v>1404</v>
      </c>
      <c r="I21290">
        <v>1158</v>
      </c>
      <c r="J21290">
        <v>2</v>
      </c>
      <c r="K21290">
        <v>0</v>
      </c>
      <c r="L21290" t="s">
        <v>276</v>
      </c>
      <c r="M21290" t="s">
        <v>562</v>
      </c>
      <c r="N21290" t="s">
        <v>183</v>
      </c>
      <c r="O21290" t="s">
        <v>122</v>
      </c>
      <c r="P21290" t="s">
        <v>23</v>
      </c>
      <c r="Q21290" t="s">
        <v>24</v>
      </c>
    </row>
    <row r="21291" spans="1:17" x14ac:dyDescent="0.2">
      <c r="A21291" s="2">
        <v>43641</v>
      </c>
      <c r="B21291" t="s">
        <v>199</v>
      </c>
      <c r="C21291" t="s">
        <v>471</v>
      </c>
      <c r="D21291" t="s">
        <v>36</v>
      </c>
      <c r="E21291" t="s">
        <v>36</v>
      </c>
      <c r="F21291">
        <v>50</v>
      </c>
      <c r="G21291">
        <v>88</v>
      </c>
      <c r="H21291">
        <v>1423</v>
      </c>
      <c r="I21291">
        <v>1273</v>
      </c>
      <c r="J21291">
        <v>2</v>
      </c>
      <c r="K21291">
        <v>2</v>
      </c>
      <c r="L21291" t="s">
        <v>276</v>
      </c>
      <c r="M21291" t="s">
        <v>562</v>
      </c>
      <c r="N21291" t="s">
        <v>183</v>
      </c>
      <c r="O21291" t="s">
        <v>122</v>
      </c>
      <c r="P21291" t="s">
        <v>23</v>
      </c>
      <c r="Q21291" t="s">
        <v>30</v>
      </c>
    </row>
    <row r="21292" spans="1:17" x14ac:dyDescent="0.2">
      <c r="A21292" s="2">
        <v>43641</v>
      </c>
      <c r="B21292" t="s">
        <v>185</v>
      </c>
      <c r="C21292" t="s">
        <v>1491</v>
      </c>
      <c r="D21292" t="s">
        <v>27</v>
      </c>
      <c r="E21292" t="s">
        <v>27</v>
      </c>
      <c r="F21292">
        <v>54</v>
      </c>
      <c r="G21292">
        <v>79</v>
      </c>
      <c r="H21292">
        <v>1397</v>
      </c>
      <c r="I21292">
        <v>1302</v>
      </c>
      <c r="J21292">
        <v>1</v>
      </c>
      <c r="K21292">
        <v>1</v>
      </c>
      <c r="L21292" t="s">
        <v>563</v>
      </c>
      <c r="M21292" t="s">
        <v>121</v>
      </c>
      <c r="N21292" t="s">
        <v>77</v>
      </c>
      <c r="O21292" t="s">
        <v>122</v>
      </c>
      <c r="P21292" t="s">
        <v>23</v>
      </c>
      <c r="Q21292" t="s">
        <v>30</v>
      </c>
    </row>
    <row r="21293" spans="1:17" x14ac:dyDescent="0.2">
      <c r="A21293" s="2">
        <v>43641</v>
      </c>
      <c r="B21293" t="s">
        <v>304</v>
      </c>
      <c r="C21293" t="s">
        <v>210</v>
      </c>
      <c r="D21293" t="s">
        <v>27</v>
      </c>
      <c r="E21293" t="s">
        <v>27</v>
      </c>
      <c r="F21293">
        <v>61</v>
      </c>
      <c r="G21293">
        <v>69</v>
      </c>
      <c r="H21293">
        <v>1368</v>
      </c>
      <c r="I21293">
        <v>1342</v>
      </c>
      <c r="J21293">
        <v>4</v>
      </c>
      <c r="K21293">
        <v>0</v>
      </c>
      <c r="L21293" t="s">
        <v>563</v>
      </c>
      <c r="M21293" t="s">
        <v>121</v>
      </c>
      <c r="N21293" t="s">
        <v>77</v>
      </c>
      <c r="O21293" t="s">
        <v>122</v>
      </c>
      <c r="P21293" t="s">
        <v>23</v>
      </c>
      <c r="Q21293" t="s">
        <v>24</v>
      </c>
    </row>
    <row r="21294" spans="1:17" x14ac:dyDescent="0.2">
      <c r="A21294" s="2">
        <v>43642</v>
      </c>
      <c r="B21294" t="s">
        <v>208</v>
      </c>
      <c r="C21294" t="s">
        <v>45</v>
      </c>
      <c r="D21294" t="s">
        <v>36</v>
      </c>
      <c r="E21294" t="s">
        <v>36</v>
      </c>
      <c r="F21294">
        <v>80</v>
      </c>
      <c r="G21294">
        <v>109</v>
      </c>
      <c r="H21294">
        <v>1299</v>
      </c>
      <c r="I21294">
        <v>1192</v>
      </c>
      <c r="J21294">
        <v>1</v>
      </c>
      <c r="K21294">
        <v>1</v>
      </c>
      <c r="L21294" t="s">
        <v>276</v>
      </c>
      <c r="M21294" t="s">
        <v>266</v>
      </c>
      <c r="N21294" t="s">
        <v>183</v>
      </c>
      <c r="O21294" t="s">
        <v>122</v>
      </c>
      <c r="P21294" t="s">
        <v>23</v>
      </c>
      <c r="Q21294" t="s">
        <v>30</v>
      </c>
    </row>
    <row r="21295" spans="1:17" x14ac:dyDescent="0.2">
      <c r="A21295" s="2">
        <v>43642</v>
      </c>
      <c r="B21295" t="s">
        <v>183</v>
      </c>
      <c r="C21295" t="s">
        <v>890</v>
      </c>
      <c r="D21295" t="s">
        <v>36</v>
      </c>
      <c r="E21295" t="s">
        <v>36</v>
      </c>
      <c r="F21295">
        <v>58</v>
      </c>
      <c r="G21295">
        <v>49</v>
      </c>
      <c r="H21295">
        <v>1384</v>
      </c>
      <c r="I21295">
        <v>1424</v>
      </c>
      <c r="J21295">
        <v>2</v>
      </c>
      <c r="K21295">
        <v>0</v>
      </c>
      <c r="L21295" t="s">
        <v>276</v>
      </c>
      <c r="M21295" t="s">
        <v>266</v>
      </c>
      <c r="N21295" t="s">
        <v>183</v>
      </c>
      <c r="O21295" t="s">
        <v>22</v>
      </c>
      <c r="P21295" t="s">
        <v>23</v>
      </c>
      <c r="Q21295" t="s">
        <v>24</v>
      </c>
    </row>
    <row r="21296" spans="1:17" x14ac:dyDescent="0.2">
      <c r="A21296" s="2">
        <v>43642</v>
      </c>
      <c r="B21296" t="s">
        <v>135</v>
      </c>
      <c r="C21296" t="s">
        <v>34</v>
      </c>
      <c r="D21296" t="s">
        <v>36</v>
      </c>
      <c r="E21296" t="s">
        <v>36</v>
      </c>
      <c r="F21296">
        <v>45</v>
      </c>
      <c r="G21296">
        <v>71</v>
      </c>
      <c r="H21296">
        <v>1433</v>
      </c>
      <c r="I21296">
        <v>1336</v>
      </c>
      <c r="J21296">
        <v>1</v>
      </c>
      <c r="K21296">
        <v>0</v>
      </c>
      <c r="L21296" t="s">
        <v>276</v>
      </c>
      <c r="M21296" t="s">
        <v>682</v>
      </c>
      <c r="N21296" t="s">
        <v>183</v>
      </c>
      <c r="O21296" t="s">
        <v>122</v>
      </c>
      <c r="P21296" t="s">
        <v>23</v>
      </c>
      <c r="Q21296" t="s">
        <v>24</v>
      </c>
    </row>
    <row r="21297" spans="1:17" x14ac:dyDescent="0.2">
      <c r="A21297" s="2">
        <v>43642</v>
      </c>
      <c r="B21297" t="s">
        <v>282</v>
      </c>
      <c r="C21297" t="s">
        <v>233</v>
      </c>
      <c r="D21297" t="s">
        <v>19</v>
      </c>
      <c r="E21297" t="s">
        <v>19</v>
      </c>
      <c r="F21297">
        <v>92</v>
      </c>
      <c r="G21297">
        <v>177</v>
      </c>
      <c r="H21297">
        <v>1260</v>
      </c>
      <c r="I21297">
        <v>954</v>
      </c>
      <c r="J21297">
        <v>1</v>
      </c>
      <c r="K21297">
        <v>1</v>
      </c>
      <c r="L21297" t="s">
        <v>563</v>
      </c>
      <c r="M21297" t="s">
        <v>978</v>
      </c>
      <c r="N21297" t="s">
        <v>77</v>
      </c>
      <c r="O21297" t="s">
        <v>122</v>
      </c>
      <c r="P21297" t="s">
        <v>23</v>
      </c>
      <c r="Q21297" t="s">
        <v>30</v>
      </c>
    </row>
    <row r="21298" spans="1:17" x14ac:dyDescent="0.2">
      <c r="A21298" s="2">
        <v>43642</v>
      </c>
      <c r="B21298" t="s">
        <v>77</v>
      </c>
      <c r="C21298" t="s">
        <v>531</v>
      </c>
      <c r="D21298" t="s">
        <v>27</v>
      </c>
      <c r="E21298" t="s">
        <v>27</v>
      </c>
      <c r="F21298">
        <v>30</v>
      </c>
      <c r="G21298">
        <v>75</v>
      </c>
      <c r="H21298">
        <v>1495</v>
      </c>
      <c r="I21298">
        <v>1322</v>
      </c>
      <c r="J21298">
        <v>1</v>
      </c>
      <c r="K21298">
        <v>0</v>
      </c>
      <c r="L21298" t="s">
        <v>563</v>
      </c>
      <c r="M21298" t="s">
        <v>978</v>
      </c>
      <c r="N21298" t="s">
        <v>77</v>
      </c>
      <c r="O21298" t="s">
        <v>22</v>
      </c>
      <c r="P21298" t="s">
        <v>23</v>
      </c>
      <c r="Q21298" t="s">
        <v>24</v>
      </c>
    </row>
    <row r="21299" spans="1:17" x14ac:dyDescent="0.2">
      <c r="A21299" s="2">
        <v>43643</v>
      </c>
      <c r="B21299" t="s">
        <v>378</v>
      </c>
      <c r="C21299" t="s">
        <v>172</v>
      </c>
      <c r="D21299" t="s">
        <v>36</v>
      </c>
      <c r="E21299" t="s">
        <v>36</v>
      </c>
      <c r="F21299">
        <v>108</v>
      </c>
      <c r="G21299">
        <v>134</v>
      </c>
      <c r="H21299">
        <v>1198</v>
      </c>
      <c r="I21299">
        <v>1092</v>
      </c>
      <c r="J21299">
        <v>1</v>
      </c>
      <c r="K21299">
        <v>0</v>
      </c>
      <c r="L21299" t="s">
        <v>276</v>
      </c>
      <c r="M21299" t="s">
        <v>682</v>
      </c>
      <c r="N21299" t="s">
        <v>183</v>
      </c>
      <c r="O21299" t="s">
        <v>122</v>
      </c>
      <c r="P21299" t="s">
        <v>23</v>
      </c>
      <c r="Q21299" t="s">
        <v>24</v>
      </c>
    </row>
    <row r="21300" spans="1:17" x14ac:dyDescent="0.2">
      <c r="A21300" s="2">
        <v>43643</v>
      </c>
      <c r="B21300" t="s">
        <v>118</v>
      </c>
      <c r="C21300" t="s">
        <v>150</v>
      </c>
      <c r="D21300" t="s">
        <v>36</v>
      </c>
      <c r="E21300" t="s">
        <v>36</v>
      </c>
      <c r="F21300">
        <v>22</v>
      </c>
      <c r="G21300">
        <v>68</v>
      </c>
      <c r="H21300">
        <v>1515</v>
      </c>
      <c r="I21300">
        <v>1346</v>
      </c>
      <c r="J21300">
        <v>0</v>
      </c>
      <c r="K21300">
        <v>1</v>
      </c>
      <c r="L21300" t="s">
        <v>276</v>
      </c>
      <c r="M21300" t="s">
        <v>266</v>
      </c>
      <c r="N21300" t="s">
        <v>183</v>
      </c>
      <c r="O21300" t="s">
        <v>122</v>
      </c>
      <c r="P21300" t="s">
        <v>23</v>
      </c>
      <c r="Q21300" t="s">
        <v>41</v>
      </c>
    </row>
    <row r="21301" spans="1:17" x14ac:dyDescent="0.2">
      <c r="A21301" s="2">
        <v>43643</v>
      </c>
      <c r="B21301" t="s">
        <v>207</v>
      </c>
      <c r="C21301" t="s">
        <v>211</v>
      </c>
      <c r="D21301" t="s">
        <v>36</v>
      </c>
      <c r="E21301" t="s">
        <v>36</v>
      </c>
      <c r="F21301">
        <v>105</v>
      </c>
      <c r="G21301">
        <v>131</v>
      </c>
      <c r="H21301">
        <v>1207</v>
      </c>
      <c r="I21301">
        <v>1105</v>
      </c>
      <c r="J21301">
        <v>3</v>
      </c>
      <c r="K21301">
        <v>2</v>
      </c>
      <c r="L21301" t="s">
        <v>276</v>
      </c>
      <c r="M21301" t="s">
        <v>266</v>
      </c>
      <c r="N21301" t="s">
        <v>183</v>
      </c>
      <c r="O21301" t="s">
        <v>122</v>
      </c>
      <c r="P21301" t="s">
        <v>23</v>
      </c>
      <c r="Q21301" t="s">
        <v>24</v>
      </c>
    </row>
    <row r="21302" spans="1:17" x14ac:dyDescent="0.2">
      <c r="A21302" s="2">
        <v>43643</v>
      </c>
      <c r="B21302" t="s">
        <v>25</v>
      </c>
      <c r="C21302" t="s">
        <v>38</v>
      </c>
      <c r="D21302" t="s">
        <v>19</v>
      </c>
      <c r="E21302" t="s">
        <v>19</v>
      </c>
      <c r="F21302">
        <v>3</v>
      </c>
      <c r="G21302">
        <v>36</v>
      </c>
      <c r="H21302">
        <v>1681</v>
      </c>
      <c r="I21302">
        <v>1468</v>
      </c>
      <c r="J21302">
        <v>0</v>
      </c>
      <c r="K21302">
        <v>0</v>
      </c>
      <c r="L21302" t="s">
        <v>507</v>
      </c>
      <c r="M21302" t="s">
        <v>869</v>
      </c>
      <c r="N21302" t="s">
        <v>25</v>
      </c>
      <c r="O21302" t="s">
        <v>22</v>
      </c>
      <c r="P21302" t="s">
        <v>59</v>
      </c>
      <c r="Q21302" t="s">
        <v>24</v>
      </c>
    </row>
    <row r="21303" spans="1:17" x14ac:dyDescent="0.2">
      <c r="A21303" s="2">
        <v>43644</v>
      </c>
      <c r="B21303" t="s">
        <v>110</v>
      </c>
      <c r="C21303" t="s">
        <v>136</v>
      </c>
      <c r="D21303" t="s">
        <v>36</v>
      </c>
      <c r="E21303" t="s">
        <v>36</v>
      </c>
      <c r="F21303">
        <v>47</v>
      </c>
      <c r="G21303">
        <v>62</v>
      </c>
      <c r="H21303">
        <v>1429</v>
      </c>
      <c r="I21303">
        <v>1365</v>
      </c>
      <c r="J21303">
        <v>1</v>
      </c>
      <c r="K21303">
        <v>0</v>
      </c>
      <c r="L21303" t="s">
        <v>276</v>
      </c>
      <c r="M21303" t="s">
        <v>266</v>
      </c>
      <c r="N21303" t="s">
        <v>183</v>
      </c>
      <c r="O21303" t="s">
        <v>122</v>
      </c>
      <c r="P21303" t="s">
        <v>23</v>
      </c>
      <c r="Q21303" t="s">
        <v>24</v>
      </c>
    </row>
    <row r="21304" spans="1:17" x14ac:dyDescent="0.2">
      <c r="A21304" s="2">
        <v>43644</v>
      </c>
      <c r="B21304" t="s">
        <v>149</v>
      </c>
      <c r="C21304" t="s">
        <v>352</v>
      </c>
      <c r="D21304" t="s">
        <v>36</v>
      </c>
      <c r="E21304" t="s">
        <v>36</v>
      </c>
      <c r="F21304">
        <v>72</v>
      </c>
      <c r="G21304">
        <v>113</v>
      </c>
      <c r="H21304">
        <v>1335</v>
      </c>
      <c r="I21304">
        <v>1182</v>
      </c>
      <c r="J21304">
        <v>1</v>
      </c>
      <c r="K21304">
        <v>0</v>
      </c>
      <c r="L21304" t="s">
        <v>276</v>
      </c>
      <c r="M21304" t="s">
        <v>266</v>
      </c>
      <c r="N21304" t="s">
        <v>183</v>
      </c>
      <c r="O21304" t="s">
        <v>122</v>
      </c>
      <c r="P21304" t="s">
        <v>23</v>
      </c>
      <c r="Q21304" t="s">
        <v>24</v>
      </c>
    </row>
    <row r="21305" spans="1:17" x14ac:dyDescent="0.2">
      <c r="A21305" s="2">
        <v>43644</v>
      </c>
      <c r="B21305" t="s">
        <v>128</v>
      </c>
      <c r="C21305" t="s">
        <v>111</v>
      </c>
      <c r="D21305" t="s">
        <v>36</v>
      </c>
      <c r="E21305" t="s">
        <v>36</v>
      </c>
      <c r="F21305">
        <v>25</v>
      </c>
      <c r="G21305">
        <v>62</v>
      </c>
      <c r="H21305">
        <v>1501</v>
      </c>
      <c r="I21305">
        <v>1365</v>
      </c>
      <c r="J21305">
        <v>1</v>
      </c>
      <c r="K21305">
        <v>1</v>
      </c>
      <c r="L21305" t="s">
        <v>276</v>
      </c>
      <c r="M21305" t="s">
        <v>1798</v>
      </c>
      <c r="N21305" t="s">
        <v>183</v>
      </c>
      <c r="O21305" t="s">
        <v>122</v>
      </c>
      <c r="P21305" t="s">
        <v>23</v>
      </c>
      <c r="Q21305" t="s">
        <v>30</v>
      </c>
    </row>
    <row r="21306" spans="1:17" x14ac:dyDescent="0.2">
      <c r="A21306" s="2">
        <v>43644</v>
      </c>
      <c r="B21306" t="s">
        <v>43</v>
      </c>
      <c r="C21306" t="s">
        <v>107</v>
      </c>
      <c r="D21306" t="s">
        <v>19</v>
      </c>
      <c r="E21306" t="s">
        <v>19</v>
      </c>
      <c r="F21306">
        <v>13</v>
      </c>
      <c r="G21306">
        <v>16</v>
      </c>
      <c r="H21306">
        <v>1580</v>
      </c>
      <c r="I21306">
        <v>1561</v>
      </c>
      <c r="J21306">
        <v>0</v>
      </c>
      <c r="K21306">
        <v>0</v>
      </c>
      <c r="L21306" t="s">
        <v>507</v>
      </c>
      <c r="M21306" t="s">
        <v>66</v>
      </c>
      <c r="N21306" t="s">
        <v>25</v>
      </c>
      <c r="O21306" t="s">
        <v>122</v>
      </c>
      <c r="P21306" t="s">
        <v>59</v>
      </c>
      <c r="Q21306" t="s">
        <v>41</v>
      </c>
    </row>
    <row r="21307" spans="1:17" x14ac:dyDescent="0.2">
      <c r="A21307" s="2">
        <v>43644</v>
      </c>
      <c r="B21307" t="s">
        <v>32</v>
      </c>
      <c r="C21307" t="s">
        <v>39</v>
      </c>
      <c r="D21307" t="s">
        <v>19</v>
      </c>
      <c r="E21307" t="s">
        <v>19</v>
      </c>
      <c r="F21307">
        <v>33</v>
      </c>
      <c r="G21307">
        <v>11</v>
      </c>
      <c r="H21307">
        <v>1485</v>
      </c>
      <c r="I21307">
        <v>1582</v>
      </c>
      <c r="J21307">
        <v>0</v>
      </c>
      <c r="K21307">
        <v>2</v>
      </c>
      <c r="L21307" t="s">
        <v>507</v>
      </c>
      <c r="M21307" t="s">
        <v>117</v>
      </c>
      <c r="N21307" t="s">
        <v>25</v>
      </c>
      <c r="O21307" t="s">
        <v>122</v>
      </c>
      <c r="P21307" t="s">
        <v>23</v>
      </c>
      <c r="Q21307" t="s">
        <v>41</v>
      </c>
    </row>
    <row r="21308" spans="1:17" x14ac:dyDescent="0.2">
      <c r="A21308" s="2">
        <v>43645</v>
      </c>
      <c r="B21308" t="s">
        <v>197</v>
      </c>
      <c r="C21308" t="s">
        <v>267</v>
      </c>
      <c r="D21308" t="s">
        <v>36</v>
      </c>
      <c r="E21308" t="s">
        <v>36</v>
      </c>
      <c r="F21308">
        <v>103</v>
      </c>
      <c r="G21308">
        <v>123</v>
      </c>
      <c r="H21308">
        <v>1210</v>
      </c>
      <c r="I21308">
        <v>1142</v>
      </c>
      <c r="J21308">
        <v>0</v>
      </c>
      <c r="K21308">
        <v>0</v>
      </c>
      <c r="L21308" t="s">
        <v>276</v>
      </c>
      <c r="M21308" t="s">
        <v>1798</v>
      </c>
      <c r="N21308" t="s">
        <v>183</v>
      </c>
      <c r="O21308" t="s">
        <v>122</v>
      </c>
      <c r="P21308" t="s">
        <v>23</v>
      </c>
      <c r="Q21308" t="s">
        <v>30</v>
      </c>
    </row>
    <row r="21309" spans="1:17" x14ac:dyDescent="0.2">
      <c r="A21309" s="2">
        <v>43645</v>
      </c>
      <c r="B21309" t="s">
        <v>120</v>
      </c>
      <c r="C21309" t="s">
        <v>199</v>
      </c>
      <c r="D21309" t="s">
        <v>36</v>
      </c>
      <c r="E21309" t="s">
        <v>36</v>
      </c>
      <c r="F21309">
        <v>51</v>
      </c>
      <c r="G21309">
        <v>50</v>
      </c>
      <c r="H21309">
        <v>1404</v>
      </c>
      <c r="I21309">
        <v>1423</v>
      </c>
      <c r="J21309">
        <v>0</v>
      </c>
      <c r="K21309">
        <v>0</v>
      </c>
      <c r="L21309" t="s">
        <v>276</v>
      </c>
      <c r="M21309" t="s">
        <v>562</v>
      </c>
      <c r="N21309" t="s">
        <v>183</v>
      </c>
      <c r="O21309" t="s">
        <v>122</v>
      </c>
      <c r="P21309" t="s">
        <v>23</v>
      </c>
      <c r="Q21309" t="s">
        <v>30</v>
      </c>
    </row>
    <row r="21310" spans="1:17" x14ac:dyDescent="0.2">
      <c r="A21310" s="2">
        <v>43645</v>
      </c>
      <c r="B21310" t="s">
        <v>471</v>
      </c>
      <c r="C21310" t="s">
        <v>202</v>
      </c>
      <c r="D21310" t="s">
        <v>36</v>
      </c>
      <c r="E21310" t="s">
        <v>36</v>
      </c>
      <c r="F21310">
        <v>88</v>
      </c>
      <c r="G21310">
        <v>118</v>
      </c>
      <c r="H21310">
        <v>1273</v>
      </c>
      <c r="I21310">
        <v>1158</v>
      </c>
      <c r="J21310">
        <v>0</v>
      </c>
      <c r="K21310">
        <v>0</v>
      </c>
      <c r="L21310" t="s">
        <v>276</v>
      </c>
      <c r="M21310" t="s">
        <v>562</v>
      </c>
      <c r="N21310" t="s">
        <v>183</v>
      </c>
      <c r="O21310" t="s">
        <v>122</v>
      </c>
      <c r="P21310" t="s">
        <v>23</v>
      </c>
      <c r="Q21310" t="s">
        <v>30</v>
      </c>
    </row>
    <row r="21311" spans="1:17" x14ac:dyDescent="0.2">
      <c r="A21311" s="2">
        <v>43645</v>
      </c>
      <c r="B21311" t="s">
        <v>18</v>
      </c>
      <c r="C21311" t="s">
        <v>42</v>
      </c>
      <c r="D21311" t="s">
        <v>19</v>
      </c>
      <c r="E21311" t="s">
        <v>19</v>
      </c>
      <c r="F21311">
        <v>8</v>
      </c>
      <c r="G21311">
        <v>21</v>
      </c>
      <c r="H21311">
        <v>1615</v>
      </c>
      <c r="I21311">
        <v>1516</v>
      </c>
      <c r="J21311">
        <v>0</v>
      </c>
      <c r="K21311">
        <v>0</v>
      </c>
      <c r="L21311" t="s">
        <v>507</v>
      </c>
      <c r="M21311" t="s">
        <v>526</v>
      </c>
      <c r="N21311" t="s">
        <v>25</v>
      </c>
      <c r="O21311" t="s">
        <v>122</v>
      </c>
      <c r="P21311" t="s">
        <v>59</v>
      </c>
      <c r="Q21311" t="s">
        <v>41</v>
      </c>
    </row>
    <row r="21312" spans="1:17" x14ac:dyDescent="0.2">
      <c r="A21312" s="2">
        <v>43645</v>
      </c>
      <c r="B21312" t="s">
        <v>263</v>
      </c>
      <c r="C21312" t="s">
        <v>56</v>
      </c>
      <c r="D21312" t="s">
        <v>27</v>
      </c>
      <c r="E21312" t="s">
        <v>27</v>
      </c>
      <c r="F21312">
        <v>101</v>
      </c>
      <c r="G21312">
        <v>78</v>
      </c>
      <c r="H21312">
        <v>1219</v>
      </c>
      <c r="I21312">
        <v>1314</v>
      </c>
      <c r="J21312">
        <v>3</v>
      </c>
      <c r="K21312">
        <v>2</v>
      </c>
      <c r="L21312" t="s">
        <v>563</v>
      </c>
      <c r="M21312" t="s">
        <v>874</v>
      </c>
      <c r="N21312" t="s">
        <v>77</v>
      </c>
      <c r="O21312" t="s">
        <v>122</v>
      </c>
      <c r="P21312" t="s">
        <v>23</v>
      </c>
      <c r="Q21312" t="s">
        <v>24</v>
      </c>
    </row>
    <row r="21313" spans="1:17" x14ac:dyDescent="0.2">
      <c r="A21313" s="2">
        <v>43645</v>
      </c>
      <c r="B21313" t="s">
        <v>26</v>
      </c>
      <c r="C21313" t="s">
        <v>131</v>
      </c>
      <c r="D21313" t="s">
        <v>27</v>
      </c>
      <c r="E21313" t="s">
        <v>27</v>
      </c>
      <c r="F21313">
        <v>18</v>
      </c>
      <c r="G21313">
        <v>39</v>
      </c>
      <c r="H21313">
        <v>1557</v>
      </c>
      <c r="I21313">
        <v>1453</v>
      </c>
      <c r="J21313">
        <v>1</v>
      </c>
      <c r="K21313">
        <v>1</v>
      </c>
      <c r="L21313" t="s">
        <v>563</v>
      </c>
      <c r="M21313" t="s">
        <v>874</v>
      </c>
      <c r="N21313" t="s">
        <v>77</v>
      </c>
      <c r="O21313" t="s">
        <v>122</v>
      </c>
      <c r="P21313" t="s">
        <v>59</v>
      </c>
      <c r="Q21313" t="s">
        <v>24</v>
      </c>
    </row>
    <row r="21314" spans="1:17" x14ac:dyDescent="0.2">
      <c r="A21314" s="2">
        <v>43646</v>
      </c>
      <c r="B21314" t="s">
        <v>183</v>
      </c>
      <c r="C21314" t="s">
        <v>208</v>
      </c>
      <c r="D21314" t="s">
        <v>36</v>
      </c>
      <c r="E21314" t="s">
        <v>36</v>
      </c>
      <c r="F21314">
        <v>58</v>
      </c>
      <c r="G21314">
        <v>80</v>
      </c>
      <c r="H21314">
        <v>1384</v>
      </c>
      <c r="I21314">
        <v>1299</v>
      </c>
      <c r="J21314">
        <v>2</v>
      </c>
      <c r="K21314">
        <v>0</v>
      </c>
      <c r="L21314" t="s">
        <v>276</v>
      </c>
      <c r="M21314" t="s">
        <v>266</v>
      </c>
      <c r="N21314" t="s">
        <v>183</v>
      </c>
      <c r="O21314" t="s">
        <v>22</v>
      </c>
      <c r="P21314" t="s">
        <v>23</v>
      </c>
      <c r="Q21314" t="s">
        <v>24</v>
      </c>
    </row>
    <row r="21315" spans="1:17" x14ac:dyDescent="0.2">
      <c r="A21315" s="2">
        <v>43646</v>
      </c>
      <c r="B21315" t="s">
        <v>45</v>
      </c>
      <c r="C21315" t="s">
        <v>890</v>
      </c>
      <c r="D21315" t="s">
        <v>36</v>
      </c>
      <c r="E21315" t="s">
        <v>36</v>
      </c>
      <c r="F21315">
        <v>109</v>
      </c>
      <c r="G21315">
        <v>49</v>
      </c>
      <c r="H21315">
        <v>1192</v>
      </c>
      <c r="I21315">
        <v>1424</v>
      </c>
      <c r="J21315">
        <v>0</v>
      </c>
      <c r="K21315">
        <v>4</v>
      </c>
      <c r="L21315" t="s">
        <v>276</v>
      </c>
      <c r="M21315" t="s">
        <v>266</v>
      </c>
      <c r="N21315" t="s">
        <v>183</v>
      </c>
      <c r="O21315" t="s">
        <v>122</v>
      </c>
      <c r="P21315" t="s">
        <v>23</v>
      </c>
      <c r="Q21315" t="s">
        <v>41</v>
      </c>
    </row>
    <row r="21316" spans="1:17" x14ac:dyDescent="0.2">
      <c r="A21316" s="2">
        <v>43646</v>
      </c>
      <c r="B21316" t="s">
        <v>172</v>
      </c>
      <c r="C21316" t="s">
        <v>34</v>
      </c>
      <c r="D21316" t="s">
        <v>36</v>
      </c>
      <c r="E21316" t="s">
        <v>36</v>
      </c>
      <c r="F21316">
        <v>134</v>
      </c>
      <c r="G21316">
        <v>71</v>
      </c>
      <c r="H21316">
        <v>1092</v>
      </c>
      <c r="I21316">
        <v>1336</v>
      </c>
      <c r="J21316">
        <v>0</v>
      </c>
      <c r="K21316">
        <v>2</v>
      </c>
      <c r="L21316" t="s">
        <v>276</v>
      </c>
      <c r="M21316" t="s">
        <v>266</v>
      </c>
      <c r="N21316" t="s">
        <v>183</v>
      </c>
      <c r="O21316" t="s">
        <v>122</v>
      </c>
      <c r="P21316" t="s">
        <v>23</v>
      </c>
      <c r="Q21316" t="s">
        <v>41</v>
      </c>
    </row>
    <row r="21317" spans="1:17" x14ac:dyDescent="0.2">
      <c r="A21317" s="2">
        <v>43646</v>
      </c>
      <c r="B21317" t="s">
        <v>378</v>
      </c>
      <c r="C21317" t="s">
        <v>135</v>
      </c>
      <c r="D21317" t="s">
        <v>36</v>
      </c>
      <c r="E21317" t="s">
        <v>36</v>
      </c>
      <c r="F21317">
        <v>108</v>
      </c>
      <c r="G21317">
        <v>45</v>
      </c>
      <c r="H21317">
        <v>1198</v>
      </c>
      <c r="I21317">
        <v>1433</v>
      </c>
      <c r="J21317">
        <v>2</v>
      </c>
      <c r="K21317">
        <v>0</v>
      </c>
      <c r="L21317" t="s">
        <v>276</v>
      </c>
      <c r="M21317" t="s">
        <v>682</v>
      </c>
      <c r="N21317" t="s">
        <v>183</v>
      </c>
      <c r="O21317" t="s">
        <v>122</v>
      </c>
      <c r="P21317" t="s">
        <v>23</v>
      </c>
      <c r="Q21317" t="s">
        <v>24</v>
      </c>
    </row>
    <row r="21318" spans="1:17" x14ac:dyDescent="0.2">
      <c r="A21318" s="2">
        <v>43646</v>
      </c>
      <c r="B21318" t="s">
        <v>185</v>
      </c>
      <c r="C21318" t="s">
        <v>531</v>
      </c>
      <c r="D21318" t="s">
        <v>27</v>
      </c>
      <c r="E21318" t="s">
        <v>27</v>
      </c>
      <c r="F21318">
        <v>54</v>
      </c>
      <c r="G21318">
        <v>75</v>
      </c>
      <c r="H21318">
        <v>1397</v>
      </c>
      <c r="I21318">
        <v>1322</v>
      </c>
      <c r="J21318">
        <v>1</v>
      </c>
      <c r="K21318">
        <v>0</v>
      </c>
      <c r="L21318" t="s">
        <v>563</v>
      </c>
      <c r="M21318" t="s">
        <v>1373</v>
      </c>
      <c r="N21318" t="s">
        <v>77</v>
      </c>
      <c r="O21318" t="s">
        <v>122</v>
      </c>
      <c r="P21318" t="s">
        <v>23</v>
      </c>
      <c r="Q21318" t="s">
        <v>24</v>
      </c>
    </row>
    <row r="21319" spans="1:17" x14ac:dyDescent="0.2">
      <c r="A21319" s="2">
        <v>43646</v>
      </c>
      <c r="B21319" t="s">
        <v>77</v>
      </c>
      <c r="C21319" t="s">
        <v>1491</v>
      </c>
      <c r="D21319" t="s">
        <v>27</v>
      </c>
      <c r="E21319" t="s">
        <v>27</v>
      </c>
      <c r="F21319">
        <v>30</v>
      </c>
      <c r="G21319">
        <v>79</v>
      </c>
      <c r="H21319">
        <v>1495</v>
      </c>
      <c r="I21319">
        <v>1302</v>
      </c>
      <c r="J21319">
        <v>1</v>
      </c>
      <c r="K21319">
        <v>0</v>
      </c>
      <c r="L21319" t="s">
        <v>563</v>
      </c>
      <c r="M21319" t="s">
        <v>1373</v>
      </c>
      <c r="N21319" t="s">
        <v>77</v>
      </c>
      <c r="O21319" t="s">
        <v>22</v>
      </c>
      <c r="P21319" t="s">
        <v>23</v>
      </c>
      <c r="Q21319" t="s">
        <v>24</v>
      </c>
    </row>
    <row r="21320" spans="1:17" x14ac:dyDescent="0.2">
      <c r="A21320" s="2">
        <v>43647</v>
      </c>
      <c r="B21320" t="s">
        <v>207</v>
      </c>
      <c r="C21320" t="s">
        <v>118</v>
      </c>
      <c r="D21320" t="s">
        <v>36</v>
      </c>
      <c r="E21320" t="s">
        <v>36</v>
      </c>
      <c r="F21320">
        <v>105</v>
      </c>
      <c r="G21320">
        <v>22</v>
      </c>
      <c r="H21320">
        <v>1207</v>
      </c>
      <c r="I21320">
        <v>1515</v>
      </c>
      <c r="J21320">
        <v>0</v>
      </c>
      <c r="K21320">
        <v>3</v>
      </c>
      <c r="L21320" t="s">
        <v>276</v>
      </c>
      <c r="M21320" t="s">
        <v>266</v>
      </c>
      <c r="N21320" t="s">
        <v>183</v>
      </c>
      <c r="O21320" t="s">
        <v>122</v>
      </c>
      <c r="P21320" t="s">
        <v>23</v>
      </c>
      <c r="Q21320" t="s">
        <v>41</v>
      </c>
    </row>
    <row r="21321" spans="1:17" x14ac:dyDescent="0.2">
      <c r="A21321" s="2">
        <v>43647</v>
      </c>
      <c r="B21321" t="s">
        <v>211</v>
      </c>
      <c r="C21321" t="s">
        <v>150</v>
      </c>
      <c r="D21321" t="s">
        <v>36</v>
      </c>
      <c r="E21321" t="s">
        <v>36</v>
      </c>
      <c r="F21321">
        <v>131</v>
      </c>
      <c r="G21321">
        <v>68</v>
      </c>
      <c r="H21321">
        <v>1105</v>
      </c>
      <c r="I21321">
        <v>1346</v>
      </c>
      <c r="J21321">
        <v>0</v>
      </c>
      <c r="K21321">
        <v>3</v>
      </c>
      <c r="L21321" t="s">
        <v>276</v>
      </c>
      <c r="M21321" t="s">
        <v>266</v>
      </c>
      <c r="N21321" t="s">
        <v>183</v>
      </c>
      <c r="O21321" t="s">
        <v>122</v>
      </c>
      <c r="P21321" t="s">
        <v>23</v>
      </c>
      <c r="Q21321" t="s">
        <v>41</v>
      </c>
    </row>
    <row r="21322" spans="1:17" x14ac:dyDescent="0.2">
      <c r="A21322" s="2">
        <v>43647</v>
      </c>
      <c r="B21322" t="s">
        <v>352</v>
      </c>
      <c r="C21322" t="s">
        <v>136</v>
      </c>
      <c r="D21322" t="s">
        <v>36</v>
      </c>
      <c r="E21322" t="s">
        <v>36</v>
      </c>
      <c r="F21322">
        <v>113</v>
      </c>
      <c r="G21322">
        <v>62</v>
      </c>
      <c r="H21322">
        <v>1182</v>
      </c>
      <c r="I21322">
        <v>1365</v>
      </c>
      <c r="J21322">
        <v>1</v>
      </c>
      <c r="K21322">
        <v>4</v>
      </c>
      <c r="L21322" t="s">
        <v>276</v>
      </c>
      <c r="M21322" t="s">
        <v>266</v>
      </c>
      <c r="N21322" t="s">
        <v>183</v>
      </c>
      <c r="O21322" t="s">
        <v>122</v>
      </c>
      <c r="P21322" t="s">
        <v>23</v>
      </c>
      <c r="Q21322" t="s">
        <v>41</v>
      </c>
    </row>
    <row r="21323" spans="1:17" x14ac:dyDescent="0.2">
      <c r="A21323" s="2">
        <v>43647</v>
      </c>
      <c r="B21323" t="s">
        <v>149</v>
      </c>
      <c r="C21323" t="s">
        <v>110</v>
      </c>
      <c r="D21323" t="s">
        <v>36</v>
      </c>
      <c r="E21323" t="s">
        <v>36</v>
      </c>
      <c r="F21323">
        <v>72</v>
      </c>
      <c r="G21323">
        <v>47</v>
      </c>
      <c r="H21323">
        <v>1335</v>
      </c>
      <c r="I21323">
        <v>1429</v>
      </c>
      <c r="J21323">
        <v>0</v>
      </c>
      <c r="K21323">
        <v>1</v>
      </c>
      <c r="L21323" t="s">
        <v>276</v>
      </c>
      <c r="M21323" t="s">
        <v>266</v>
      </c>
      <c r="N21323" t="s">
        <v>183</v>
      </c>
      <c r="O21323" t="s">
        <v>122</v>
      </c>
      <c r="P21323" t="s">
        <v>23</v>
      </c>
      <c r="Q21323" t="s">
        <v>41</v>
      </c>
    </row>
    <row r="21324" spans="1:17" x14ac:dyDescent="0.2">
      <c r="A21324" s="2">
        <v>43648</v>
      </c>
      <c r="B21324" t="s">
        <v>267</v>
      </c>
      <c r="C21324" t="s">
        <v>111</v>
      </c>
      <c r="D21324" t="s">
        <v>36</v>
      </c>
      <c r="E21324" t="s">
        <v>36</v>
      </c>
      <c r="F21324">
        <v>123</v>
      </c>
      <c r="G21324">
        <v>62</v>
      </c>
      <c r="H21324">
        <v>1142</v>
      </c>
      <c r="I21324">
        <v>1365</v>
      </c>
      <c r="J21324">
        <v>0</v>
      </c>
      <c r="K21324">
        <v>1</v>
      </c>
      <c r="L21324" t="s">
        <v>276</v>
      </c>
      <c r="M21324" t="s">
        <v>562</v>
      </c>
      <c r="N21324" t="s">
        <v>183</v>
      </c>
      <c r="O21324" t="s">
        <v>122</v>
      </c>
      <c r="P21324" t="s">
        <v>23</v>
      </c>
      <c r="Q21324" t="s">
        <v>41</v>
      </c>
    </row>
    <row r="21325" spans="1:17" x14ac:dyDescent="0.2">
      <c r="A21325" s="2">
        <v>43648</v>
      </c>
      <c r="B21325" t="s">
        <v>197</v>
      </c>
      <c r="C21325" t="s">
        <v>128</v>
      </c>
      <c r="D21325" t="s">
        <v>36</v>
      </c>
      <c r="E21325" t="s">
        <v>36</v>
      </c>
      <c r="F21325">
        <v>103</v>
      </c>
      <c r="G21325">
        <v>25</v>
      </c>
      <c r="H21325">
        <v>1210</v>
      </c>
      <c r="I21325">
        <v>1501</v>
      </c>
      <c r="J21325">
        <v>0</v>
      </c>
      <c r="K21325">
        <v>0</v>
      </c>
      <c r="L21325" t="s">
        <v>276</v>
      </c>
      <c r="M21325" t="s">
        <v>1798</v>
      </c>
      <c r="N21325" t="s">
        <v>183</v>
      </c>
      <c r="O21325" t="s">
        <v>122</v>
      </c>
      <c r="P21325" t="s">
        <v>23</v>
      </c>
      <c r="Q21325" t="s">
        <v>30</v>
      </c>
    </row>
    <row r="21326" spans="1:17" x14ac:dyDescent="0.2">
      <c r="A21326" s="2">
        <v>43648</v>
      </c>
      <c r="B21326" t="s">
        <v>471</v>
      </c>
      <c r="C21326" t="s">
        <v>120</v>
      </c>
      <c r="D21326" t="s">
        <v>36</v>
      </c>
      <c r="E21326" t="s">
        <v>36</v>
      </c>
      <c r="F21326">
        <v>88</v>
      </c>
      <c r="G21326">
        <v>51</v>
      </c>
      <c r="H21326">
        <v>1273</v>
      </c>
      <c r="I21326">
        <v>1404</v>
      </c>
      <c r="J21326">
        <v>0</v>
      </c>
      <c r="K21326">
        <v>0</v>
      </c>
      <c r="L21326" t="s">
        <v>276</v>
      </c>
      <c r="M21326" t="s">
        <v>562</v>
      </c>
      <c r="N21326" t="s">
        <v>183</v>
      </c>
      <c r="O21326" t="s">
        <v>122</v>
      </c>
      <c r="P21326" t="s">
        <v>23</v>
      </c>
      <c r="Q21326" t="s">
        <v>30</v>
      </c>
    </row>
    <row r="21327" spans="1:17" x14ac:dyDescent="0.2">
      <c r="A21327" s="2">
        <v>43648</v>
      </c>
      <c r="B21327" t="s">
        <v>202</v>
      </c>
      <c r="C21327" t="s">
        <v>199</v>
      </c>
      <c r="D21327" t="s">
        <v>36</v>
      </c>
      <c r="E21327" t="s">
        <v>36</v>
      </c>
      <c r="F21327">
        <v>118</v>
      </c>
      <c r="G21327">
        <v>50</v>
      </c>
      <c r="H21327">
        <v>1158</v>
      </c>
      <c r="I21327">
        <v>1423</v>
      </c>
      <c r="J21327">
        <v>0</v>
      </c>
      <c r="K21327">
        <v>2</v>
      </c>
      <c r="L21327" t="s">
        <v>276</v>
      </c>
      <c r="M21327" t="s">
        <v>1798</v>
      </c>
      <c r="N21327" t="s">
        <v>183</v>
      </c>
      <c r="O21327" t="s">
        <v>122</v>
      </c>
      <c r="P21327" t="s">
        <v>23</v>
      </c>
      <c r="Q21327" t="s">
        <v>41</v>
      </c>
    </row>
    <row r="21328" spans="1:17" x14ac:dyDescent="0.2">
      <c r="A21328" s="2">
        <v>43648</v>
      </c>
      <c r="B21328" t="s">
        <v>25</v>
      </c>
      <c r="C21328" t="s">
        <v>39</v>
      </c>
      <c r="D21328" t="s">
        <v>19</v>
      </c>
      <c r="E21328" t="s">
        <v>19</v>
      </c>
      <c r="F21328">
        <v>3</v>
      </c>
      <c r="G21328">
        <v>11</v>
      </c>
      <c r="H21328">
        <v>1681</v>
      </c>
      <c r="I21328">
        <v>1582</v>
      </c>
      <c r="J21328">
        <v>2</v>
      </c>
      <c r="K21328">
        <v>0</v>
      </c>
      <c r="L21328" t="s">
        <v>507</v>
      </c>
      <c r="M21328" t="s">
        <v>79</v>
      </c>
      <c r="N21328" t="s">
        <v>25</v>
      </c>
      <c r="O21328" t="s">
        <v>22</v>
      </c>
      <c r="P21328" t="s">
        <v>23</v>
      </c>
      <c r="Q21328" t="s">
        <v>24</v>
      </c>
    </row>
    <row r="21329" spans="1:17" x14ac:dyDescent="0.2">
      <c r="A21329" s="2">
        <v>43648</v>
      </c>
      <c r="B21329" t="s">
        <v>263</v>
      </c>
      <c r="C21329" t="s">
        <v>26</v>
      </c>
      <c r="D21329" t="s">
        <v>27</v>
      </c>
      <c r="E21329" t="s">
        <v>27</v>
      </c>
      <c r="F21329">
        <v>101</v>
      </c>
      <c r="G21329">
        <v>18</v>
      </c>
      <c r="H21329">
        <v>1219</v>
      </c>
      <c r="I21329">
        <v>1557</v>
      </c>
      <c r="J21329">
        <v>0</v>
      </c>
      <c r="K21329">
        <v>1</v>
      </c>
      <c r="L21329" t="s">
        <v>563</v>
      </c>
      <c r="M21329" t="s">
        <v>1256</v>
      </c>
      <c r="N21329" t="s">
        <v>77</v>
      </c>
      <c r="O21329" t="s">
        <v>122</v>
      </c>
      <c r="P21329" t="s">
        <v>23</v>
      </c>
      <c r="Q21329" t="s">
        <v>41</v>
      </c>
    </row>
    <row r="21330" spans="1:17" x14ac:dyDescent="0.2">
      <c r="A21330" s="2">
        <v>43649</v>
      </c>
      <c r="B21330" t="s">
        <v>107</v>
      </c>
      <c r="C21330" t="s">
        <v>42</v>
      </c>
      <c r="D21330" t="s">
        <v>19</v>
      </c>
      <c r="E21330" t="s">
        <v>19</v>
      </c>
      <c r="F21330">
        <v>16</v>
      </c>
      <c r="G21330">
        <v>21</v>
      </c>
      <c r="H21330">
        <v>1561</v>
      </c>
      <c r="I21330">
        <v>1516</v>
      </c>
      <c r="J21330">
        <v>0</v>
      </c>
      <c r="K21330">
        <v>3</v>
      </c>
      <c r="L21330" t="s">
        <v>507</v>
      </c>
      <c r="M21330" t="s">
        <v>869</v>
      </c>
      <c r="N21330" t="s">
        <v>25</v>
      </c>
      <c r="O21330" t="s">
        <v>122</v>
      </c>
      <c r="P21330" t="s">
        <v>23</v>
      </c>
      <c r="Q21330" t="s">
        <v>41</v>
      </c>
    </row>
    <row r="21331" spans="1:17" x14ac:dyDescent="0.2">
      <c r="A21331" s="2">
        <v>43649</v>
      </c>
      <c r="B21331" t="s">
        <v>77</v>
      </c>
      <c r="C21331" t="s">
        <v>185</v>
      </c>
      <c r="D21331" t="s">
        <v>27</v>
      </c>
      <c r="E21331" t="s">
        <v>27</v>
      </c>
      <c r="F21331">
        <v>30</v>
      </c>
      <c r="G21331">
        <v>54</v>
      </c>
      <c r="H21331">
        <v>1495</v>
      </c>
      <c r="I21331">
        <v>1397</v>
      </c>
      <c r="J21331">
        <v>3</v>
      </c>
      <c r="K21331">
        <v>1</v>
      </c>
      <c r="L21331" t="s">
        <v>563</v>
      </c>
      <c r="M21331" t="s">
        <v>1213</v>
      </c>
      <c r="N21331" t="s">
        <v>77</v>
      </c>
      <c r="O21331" t="s">
        <v>22</v>
      </c>
      <c r="P21331" t="s">
        <v>23</v>
      </c>
      <c r="Q21331" t="s">
        <v>24</v>
      </c>
    </row>
    <row r="21332" spans="1:17" x14ac:dyDescent="0.2">
      <c r="A21332" s="2">
        <v>43651</v>
      </c>
      <c r="B21332" t="s">
        <v>110</v>
      </c>
      <c r="C21332" t="s">
        <v>471</v>
      </c>
      <c r="D21332" t="s">
        <v>36</v>
      </c>
      <c r="E21332" t="s">
        <v>36</v>
      </c>
      <c r="F21332">
        <v>47</v>
      </c>
      <c r="G21332">
        <v>88</v>
      </c>
      <c r="H21332">
        <v>1429</v>
      </c>
      <c r="I21332">
        <v>1273</v>
      </c>
      <c r="J21332">
        <v>1</v>
      </c>
      <c r="K21332">
        <v>1</v>
      </c>
      <c r="L21332" t="s">
        <v>276</v>
      </c>
      <c r="M21332" t="s">
        <v>266</v>
      </c>
      <c r="N21332" t="s">
        <v>183</v>
      </c>
      <c r="O21332" t="s">
        <v>122</v>
      </c>
      <c r="P21332" t="s">
        <v>59</v>
      </c>
      <c r="Q21332" t="s">
        <v>41</v>
      </c>
    </row>
    <row r="21333" spans="1:17" x14ac:dyDescent="0.2">
      <c r="A21333" s="2">
        <v>43651</v>
      </c>
      <c r="B21333" t="s">
        <v>208</v>
      </c>
      <c r="C21333" t="s">
        <v>118</v>
      </c>
      <c r="D21333" t="s">
        <v>36</v>
      </c>
      <c r="E21333" t="s">
        <v>36</v>
      </c>
      <c r="F21333">
        <v>80</v>
      </c>
      <c r="G21333">
        <v>22</v>
      </c>
      <c r="H21333">
        <v>1299</v>
      </c>
      <c r="I21333">
        <v>1515</v>
      </c>
      <c r="J21333">
        <v>0</v>
      </c>
      <c r="K21333">
        <v>1</v>
      </c>
      <c r="L21333" t="s">
        <v>276</v>
      </c>
      <c r="M21333" t="s">
        <v>266</v>
      </c>
      <c r="N21333" t="s">
        <v>183</v>
      </c>
      <c r="O21333" t="s">
        <v>122</v>
      </c>
      <c r="P21333" t="s">
        <v>23</v>
      </c>
      <c r="Q21333" t="s">
        <v>41</v>
      </c>
    </row>
    <row r="21334" spans="1:17" x14ac:dyDescent="0.2">
      <c r="A21334" s="2">
        <v>43652</v>
      </c>
      <c r="B21334" t="s">
        <v>183</v>
      </c>
      <c r="C21334" t="s">
        <v>149</v>
      </c>
      <c r="D21334" t="s">
        <v>36</v>
      </c>
      <c r="E21334" t="s">
        <v>36</v>
      </c>
      <c r="F21334">
        <v>58</v>
      </c>
      <c r="G21334">
        <v>72</v>
      </c>
      <c r="H21334">
        <v>1384</v>
      </c>
      <c r="I21334">
        <v>1335</v>
      </c>
      <c r="J21334">
        <v>0</v>
      </c>
      <c r="K21334">
        <v>1</v>
      </c>
      <c r="L21334" t="s">
        <v>276</v>
      </c>
      <c r="M21334" t="s">
        <v>266</v>
      </c>
      <c r="N21334" t="s">
        <v>183</v>
      </c>
      <c r="O21334" t="s">
        <v>22</v>
      </c>
      <c r="P21334" t="s">
        <v>23</v>
      </c>
      <c r="Q21334" t="s">
        <v>41</v>
      </c>
    </row>
    <row r="21335" spans="1:17" x14ac:dyDescent="0.2">
      <c r="A21335" s="2">
        <v>43652</v>
      </c>
      <c r="B21335" t="s">
        <v>135</v>
      </c>
      <c r="C21335" t="s">
        <v>120</v>
      </c>
      <c r="D21335" t="s">
        <v>36</v>
      </c>
      <c r="E21335" t="s">
        <v>36</v>
      </c>
      <c r="F21335">
        <v>45</v>
      </c>
      <c r="G21335">
        <v>51</v>
      </c>
      <c r="H21335">
        <v>1433</v>
      </c>
      <c r="I21335">
        <v>1404</v>
      </c>
      <c r="J21335">
        <v>3</v>
      </c>
      <c r="K21335">
        <v>2</v>
      </c>
      <c r="L21335" t="s">
        <v>276</v>
      </c>
      <c r="M21335" t="s">
        <v>682</v>
      </c>
      <c r="N21335" t="s">
        <v>183</v>
      </c>
      <c r="O21335" t="s">
        <v>122</v>
      </c>
      <c r="P21335" t="s">
        <v>23</v>
      </c>
      <c r="Q21335" t="s">
        <v>24</v>
      </c>
    </row>
    <row r="21336" spans="1:17" x14ac:dyDescent="0.2">
      <c r="A21336" s="2">
        <v>43652</v>
      </c>
      <c r="B21336" t="s">
        <v>39</v>
      </c>
      <c r="C21336" t="s">
        <v>107</v>
      </c>
      <c r="D21336" t="s">
        <v>19</v>
      </c>
      <c r="E21336" t="s">
        <v>19</v>
      </c>
      <c r="F21336">
        <v>11</v>
      </c>
      <c r="G21336">
        <v>16</v>
      </c>
      <c r="H21336">
        <v>1582</v>
      </c>
      <c r="I21336">
        <v>1561</v>
      </c>
      <c r="J21336">
        <v>2</v>
      </c>
      <c r="K21336">
        <v>1</v>
      </c>
      <c r="L21336" t="s">
        <v>507</v>
      </c>
      <c r="M21336" t="s">
        <v>66</v>
      </c>
      <c r="N21336" t="s">
        <v>25</v>
      </c>
      <c r="O21336" t="s">
        <v>122</v>
      </c>
      <c r="P21336" t="s">
        <v>23</v>
      </c>
      <c r="Q21336" t="s">
        <v>24</v>
      </c>
    </row>
    <row r="21337" spans="1:17" x14ac:dyDescent="0.2">
      <c r="A21337" s="2">
        <v>43653</v>
      </c>
      <c r="B21337" t="s">
        <v>150</v>
      </c>
      <c r="C21337" t="s">
        <v>34</v>
      </c>
      <c r="D21337" t="s">
        <v>36</v>
      </c>
      <c r="E21337" t="s">
        <v>36</v>
      </c>
      <c r="F21337">
        <v>68</v>
      </c>
      <c r="G21337">
        <v>71</v>
      </c>
      <c r="H21337">
        <v>1346</v>
      </c>
      <c r="I21337">
        <v>1336</v>
      </c>
      <c r="J21337">
        <v>3</v>
      </c>
      <c r="K21337">
        <v>0</v>
      </c>
      <c r="L21337" t="s">
        <v>276</v>
      </c>
      <c r="M21337" t="s">
        <v>266</v>
      </c>
      <c r="N21337" t="s">
        <v>183</v>
      </c>
      <c r="O21337" t="s">
        <v>122</v>
      </c>
      <c r="P21337" t="s">
        <v>23</v>
      </c>
      <c r="Q21337" t="s">
        <v>24</v>
      </c>
    </row>
    <row r="21338" spans="1:17" x14ac:dyDescent="0.2">
      <c r="A21338" s="2">
        <v>43653</v>
      </c>
      <c r="B21338" t="s">
        <v>378</v>
      </c>
      <c r="C21338" t="s">
        <v>890</v>
      </c>
      <c r="D21338" t="s">
        <v>36</v>
      </c>
      <c r="E21338" t="s">
        <v>36</v>
      </c>
      <c r="F21338">
        <v>108</v>
      </c>
      <c r="G21338">
        <v>49</v>
      </c>
      <c r="H21338">
        <v>1198</v>
      </c>
      <c r="I21338">
        <v>1424</v>
      </c>
      <c r="J21338">
        <v>2</v>
      </c>
      <c r="K21338">
        <v>2</v>
      </c>
      <c r="L21338" t="s">
        <v>276</v>
      </c>
      <c r="M21338" t="s">
        <v>682</v>
      </c>
      <c r="N21338" t="s">
        <v>183</v>
      </c>
      <c r="O21338" t="s">
        <v>122</v>
      </c>
      <c r="P21338" t="s">
        <v>59</v>
      </c>
      <c r="Q21338" t="s">
        <v>24</v>
      </c>
    </row>
    <row r="21339" spans="1:17" x14ac:dyDescent="0.2">
      <c r="A21339" s="2">
        <v>43653</v>
      </c>
      <c r="B21339" t="s">
        <v>25</v>
      </c>
      <c r="C21339" t="s">
        <v>42</v>
      </c>
      <c r="D21339" t="s">
        <v>19</v>
      </c>
      <c r="E21339" t="s">
        <v>19</v>
      </c>
      <c r="F21339">
        <v>3</v>
      </c>
      <c r="G21339">
        <v>21</v>
      </c>
      <c r="H21339">
        <v>1681</v>
      </c>
      <c r="I21339">
        <v>1516</v>
      </c>
      <c r="J21339">
        <v>3</v>
      </c>
      <c r="K21339">
        <v>1</v>
      </c>
      <c r="L21339" t="s">
        <v>507</v>
      </c>
      <c r="M21339" t="s">
        <v>117</v>
      </c>
      <c r="N21339" t="s">
        <v>25</v>
      </c>
      <c r="O21339" t="s">
        <v>22</v>
      </c>
      <c r="P21339" t="s">
        <v>23</v>
      </c>
      <c r="Q21339" t="s">
        <v>24</v>
      </c>
    </row>
    <row r="21340" spans="1:17" x14ac:dyDescent="0.2">
      <c r="A21340" s="2">
        <v>43653</v>
      </c>
      <c r="B21340" t="s">
        <v>77</v>
      </c>
      <c r="C21340" t="s">
        <v>26</v>
      </c>
      <c r="D21340" t="s">
        <v>27</v>
      </c>
      <c r="E21340" t="s">
        <v>27</v>
      </c>
      <c r="F21340">
        <v>30</v>
      </c>
      <c r="G21340">
        <v>18</v>
      </c>
      <c r="H21340">
        <v>1495</v>
      </c>
      <c r="I21340">
        <v>1557</v>
      </c>
      <c r="J21340">
        <v>0</v>
      </c>
      <c r="K21340">
        <v>1</v>
      </c>
      <c r="L21340" t="s">
        <v>563</v>
      </c>
      <c r="M21340" t="s">
        <v>348</v>
      </c>
      <c r="N21340" t="s">
        <v>77</v>
      </c>
      <c r="O21340" t="s">
        <v>22</v>
      </c>
      <c r="P21340" t="s">
        <v>23</v>
      </c>
      <c r="Q21340" t="s">
        <v>41</v>
      </c>
    </row>
    <row r="21341" spans="1:17" x14ac:dyDescent="0.2">
      <c r="A21341" s="2">
        <v>43653</v>
      </c>
      <c r="B21341" t="s">
        <v>388</v>
      </c>
      <c r="C21341" t="s">
        <v>602</v>
      </c>
      <c r="D21341" t="s">
        <v>115</v>
      </c>
      <c r="E21341" t="s">
        <v>115</v>
      </c>
      <c r="F21341">
        <v>101</v>
      </c>
      <c r="G21341">
        <v>120</v>
      </c>
      <c r="H21341">
        <v>1219</v>
      </c>
      <c r="I21341">
        <v>1151</v>
      </c>
      <c r="J21341">
        <v>2</v>
      </c>
      <c r="K21341">
        <v>4</v>
      </c>
      <c r="L21341" t="s">
        <v>1748</v>
      </c>
      <c r="M21341" t="s">
        <v>1800</v>
      </c>
      <c r="N21341" t="s">
        <v>388</v>
      </c>
      <c r="O21341" t="s">
        <v>22</v>
      </c>
      <c r="P21341" t="s">
        <v>23</v>
      </c>
      <c r="Q21341" t="s">
        <v>41</v>
      </c>
    </row>
    <row r="21342" spans="1:17" x14ac:dyDescent="0.2">
      <c r="A21342" s="2">
        <v>43654</v>
      </c>
      <c r="B21342" t="s">
        <v>199</v>
      </c>
      <c r="C21342" t="s">
        <v>128</v>
      </c>
      <c r="D21342" t="s">
        <v>36</v>
      </c>
      <c r="E21342" t="s">
        <v>36</v>
      </c>
      <c r="F21342">
        <v>50</v>
      </c>
      <c r="G21342">
        <v>25</v>
      </c>
      <c r="H21342">
        <v>1423</v>
      </c>
      <c r="I21342">
        <v>1501</v>
      </c>
      <c r="J21342">
        <v>1</v>
      </c>
      <c r="K21342">
        <v>1</v>
      </c>
      <c r="L21342" t="s">
        <v>276</v>
      </c>
      <c r="M21342" t="s">
        <v>562</v>
      </c>
      <c r="N21342" t="s">
        <v>183</v>
      </c>
      <c r="O21342" t="s">
        <v>122</v>
      </c>
      <c r="P21342" t="s">
        <v>59</v>
      </c>
      <c r="Q21342" t="s">
        <v>41</v>
      </c>
    </row>
    <row r="21343" spans="1:17" x14ac:dyDescent="0.2">
      <c r="A21343" s="2">
        <v>43654</v>
      </c>
      <c r="B21343" t="s">
        <v>111</v>
      </c>
      <c r="C21343" t="s">
        <v>136</v>
      </c>
      <c r="D21343" t="s">
        <v>36</v>
      </c>
      <c r="E21343" t="s">
        <v>36</v>
      </c>
      <c r="F21343">
        <v>62</v>
      </c>
      <c r="G21343">
        <v>62</v>
      </c>
      <c r="H21343">
        <v>1365</v>
      </c>
      <c r="I21343">
        <v>1365</v>
      </c>
      <c r="J21343">
        <v>0</v>
      </c>
      <c r="K21343">
        <v>1</v>
      </c>
      <c r="L21343" t="s">
        <v>276</v>
      </c>
      <c r="M21343" t="s">
        <v>1798</v>
      </c>
      <c r="N21343" t="s">
        <v>183</v>
      </c>
      <c r="O21343" t="s">
        <v>122</v>
      </c>
      <c r="P21343" t="s">
        <v>23</v>
      </c>
      <c r="Q21343" t="s">
        <v>41</v>
      </c>
    </row>
    <row r="21344" spans="1:17" x14ac:dyDescent="0.2">
      <c r="A21344" s="2">
        <v>43654</v>
      </c>
      <c r="B21344" t="s">
        <v>813</v>
      </c>
      <c r="C21344" t="s">
        <v>655</v>
      </c>
      <c r="D21344" t="s">
        <v>57</v>
      </c>
      <c r="E21344" t="s">
        <v>57</v>
      </c>
      <c r="F21344">
        <v>195</v>
      </c>
      <c r="G21344">
        <v>171</v>
      </c>
      <c r="H21344">
        <v>896</v>
      </c>
      <c r="I21344">
        <v>984</v>
      </c>
      <c r="J21344">
        <v>0</v>
      </c>
      <c r="K21344">
        <v>6</v>
      </c>
      <c r="L21344" t="s">
        <v>1493</v>
      </c>
      <c r="M21344" t="s">
        <v>1028</v>
      </c>
      <c r="N21344" t="s">
        <v>813</v>
      </c>
      <c r="O21344" t="s">
        <v>22</v>
      </c>
      <c r="P21344" t="s">
        <v>23</v>
      </c>
      <c r="Q21344" t="s">
        <v>41</v>
      </c>
    </row>
    <row r="21345" spans="1:17" x14ac:dyDescent="0.2">
      <c r="A21345" s="2">
        <v>43654</v>
      </c>
      <c r="B21345" t="s">
        <v>933</v>
      </c>
      <c r="C21345" t="s">
        <v>1273</v>
      </c>
      <c r="D21345" t="s">
        <v>57</v>
      </c>
      <c r="E21345" t="s">
        <v>57</v>
      </c>
      <c r="F21345">
        <v>190</v>
      </c>
      <c r="G21345">
        <v>155</v>
      </c>
      <c r="H21345">
        <v>908</v>
      </c>
      <c r="I21345">
        <v>1026</v>
      </c>
      <c r="J21345">
        <v>0</v>
      </c>
      <c r="K21345">
        <v>5</v>
      </c>
      <c r="L21345" t="s">
        <v>1493</v>
      </c>
      <c r="M21345" t="s">
        <v>1028</v>
      </c>
      <c r="N21345" t="s">
        <v>813</v>
      </c>
      <c r="O21345" t="s">
        <v>122</v>
      </c>
      <c r="P21345" t="s">
        <v>23</v>
      </c>
      <c r="Q21345" t="s">
        <v>41</v>
      </c>
    </row>
    <row r="21346" spans="1:17" x14ac:dyDescent="0.2">
      <c r="A21346" s="2">
        <v>43654</v>
      </c>
      <c r="B21346" t="s">
        <v>203</v>
      </c>
      <c r="C21346" t="s">
        <v>204</v>
      </c>
      <c r="D21346" t="s">
        <v>57</v>
      </c>
      <c r="E21346" t="s">
        <v>57</v>
      </c>
      <c r="F21346">
        <v>158</v>
      </c>
      <c r="G21346">
        <v>167</v>
      </c>
      <c r="H21346">
        <v>1015</v>
      </c>
      <c r="I21346">
        <v>992</v>
      </c>
      <c r="J21346">
        <v>1</v>
      </c>
      <c r="K21346">
        <v>2</v>
      </c>
      <c r="L21346" t="s">
        <v>1493</v>
      </c>
      <c r="M21346" t="s">
        <v>1028</v>
      </c>
      <c r="N21346" t="s">
        <v>813</v>
      </c>
      <c r="O21346" t="s">
        <v>122</v>
      </c>
      <c r="P21346" t="s">
        <v>23</v>
      </c>
      <c r="Q21346" t="s">
        <v>41</v>
      </c>
    </row>
    <row r="21347" spans="1:17" x14ac:dyDescent="0.2">
      <c r="A21347" s="2">
        <v>43654</v>
      </c>
      <c r="B21347" t="s">
        <v>469</v>
      </c>
      <c r="C21347" t="s">
        <v>163</v>
      </c>
      <c r="D21347" t="s">
        <v>115</v>
      </c>
      <c r="E21347" t="s">
        <v>115</v>
      </c>
      <c r="F21347">
        <v>85</v>
      </c>
      <c r="G21347">
        <v>122</v>
      </c>
      <c r="H21347">
        <v>1278</v>
      </c>
      <c r="I21347">
        <v>1148</v>
      </c>
      <c r="J21347">
        <v>5</v>
      </c>
      <c r="K21347">
        <v>2</v>
      </c>
      <c r="L21347" t="s">
        <v>1748</v>
      </c>
      <c r="M21347" t="s">
        <v>1800</v>
      </c>
      <c r="N21347" t="s">
        <v>388</v>
      </c>
      <c r="O21347" t="s">
        <v>122</v>
      </c>
      <c r="P21347" t="s">
        <v>23</v>
      </c>
      <c r="Q21347" t="s">
        <v>24</v>
      </c>
    </row>
    <row r="21348" spans="1:17" x14ac:dyDescent="0.2">
      <c r="A21348" s="2">
        <v>43656</v>
      </c>
      <c r="B21348" t="s">
        <v>135</v>
      </c>
      <c r="C21348" t="s">
        <v>149</v>
      </c>
      <c r="D21348" t="s">
        <v>36</v>
      </c>
      <c r="E21348" t="s">
        <v>36</v>
      </c>
      <c r="F21348">
        <v>45</v>
      </c>
      <c r="G21348">
        <v>72</v>
      </c>
      <c r="H21348">
        <v>1433</v>
      </c>
      <c r="I21348">
        <v>1335</v>
      </c>
      <c r="J21348">
        <v>2</v>
      </c>
      <c r="K21348">
        <v>1</v>
      </c>
      <c r="L21348" t="s">
        <v>276</v>
      </c>
      <c r="M21348" t="s">
        <v>266</v>
      </c>
      <c r="N21348" t="s">
        <v>183</v>
      </c>
      <c r="O21348" t="s">
        <v>122</v>
      </c>
      <c r="P21348" t="s">
        <v>23</v>
      </c>
      <c r="Q21348" t="s">
        <v>24</v>
      </c>
    </row>
    <row r="21349" spans="1:17" x14ac:dyDescent="0.2">
      <c r="A21349" s="2">
        <v>43656</v>
      </c>
      <c r="B21349" t="s">
        <v>118</v>
      </c>
      <c r="C21349" t="s">
        <v>471</v>
      </c>
      <c r="D21349" t="s">
        <v>36</v>
      </c>
      <c r="E21349" t="s">
        <v>36</v>
      </c>
      <c r="F21349">
        <v>22</v>
      </c>
      <c r="G21349">
        <v>88</v>
      </c>
      <c r="H21349">
        <v>1515</v>
      </c>
      <c r="I21349">
        <v>1273</v>
      </c>
      <c r="J21349">
        <v>1</v>
      </c>
      <c r="K21349">
        <v>0</v>
      </c>
      <c r="L21349" t="s">
        <v>276</v>
      </c>
      <c r="M21349" t="s">
        <v>266</v>
      </c>
      <c r="N21349" t="s">
        <v>183</v>
      </c>
      <c r="O21349" t="s">
        <v>122</v>
      </c>
      <c r="P21349" t="s">
        <v>23</v>
      </c>
      <c r="Q21349" t="s">
        <v>24</v>
      </c>
    </row>
    <row r="21350" spans="1:17" x14ac:dyDescent="0.2">
      <c r="A21350" s="2">
        <v>43656</v>
      </c>
      <c r="B21350" t="s">
        <v>655</v>
      </c>
      <c r="C21350" t="s">
        <v>355</v>
      </c>
      <c r="D21350" t="s">
        <v>57</v>
      </c>
      <c r="E21350" t="s">
        <v>57</v>
      </c>
      <c r="F21350">
        <v>171</v>
      </c>
      <c r="G21350">
        <v>163</v>
      </c>
      <c r="H21350">
        <v>984</v>
      </c>
      <c r="I21350">
        <v>997</v>
      </c>
      <c r="J21350">
        <v>2</v>
      </c>
      <c r="K21350">
        <v>0</v>
      </c>
      <c r="L21350" t="s">
        <v>1493</v>
      </c>
      <c r="M21350" t="s">
        <v>1028</v>
      </c>
      <c r="N21350" t="s">
        <v>813</v>
      </c>
      <c r="O21350" t="s">
        <v>122</v>
      </c>
      <c r="P21350" t="s">
        <v>23</v>
      </c>
      <c r="Q21350" t="s">
        <v>24</v>
      </c>
    </row>
    <row r="21351" spans="1:17" x14ac:dyDescent="0.2">
      <c r="A21351" s="2">
        <v>43656</v>
      </c>
      <c r="B21351" t="s">
        <v>933</v>
      </c>
      <c r="C21351" t="s">
        <v>204</v>
      </c>
      <c r="D21351" t="s">
        <v>57</v>
      </c>
      <c r="E21351" t="s">
        <v>57</v>
      </c>
      <c r="F21351">
        <v>190</v>
      </c>
      <c r="G21351">
        <v>167</v>
      </c>
      <c r="H21351">
        <v>908</v>
      </c>
      <c r="I21351">
        <v>992</v>
      </c>
      <c r="J21351">
        <v>0</v>
      </c>
      <c r="K21351">
        <v>9</v>
      </c>
      <c r="L21351" t="s">
        <v>1493</v>
      </c>
      <c r="M21351" t="s">
        <v>1028</v>
      </c>
      <c r="N21351" t="s">
        <v>813</v>
      </c>
      <c r="O21351" t="s">
        <v>122</v>
      </c>
      <c r="P21351" t="s">
        <v>23</v>
      </c>
      <c r="Q21351" t="s">
        <v>41</v>
      </c>
    </row>
    <row r="21352" spans="1:17" x14ac:dyDescent="0.2">
      <c r="A21352" s="2">
        <v>43656</v>
      </c>
      <c r="B21352" t="s">
        <v>354</v>
      </c>
      <c r="C21352" t="s">
        <v>1273</v>
      </c>
      <c r="D21352" t="s">
        <v>57</v>
      </c>
      <c r="E21352" t="s">
        <v>57</v>
      </c>
      <c r="F21352">
        <v>140</v>
      </c>
      <c r="G21352">
        <v>155</v>
      </c>
      <c r="H21352">
        <v>1077</v>
      </c>
      <c r="I21352">
        <v>1026</v>
      </c>
      <c r="J21352">
        <v>0</v>
      </c>
      <c r="K21352">
        <v>2</v>
      </c>
      <c r="L21352" t="s">
        <v>1493</v>
      </c>
      <c r="M21352" t="s">
        <v>1028</v>
      </c>
      <c r="N21352" t="s">
        <v>813</v>
      </c>
      <c r="O21352" t="s">
        <v>122</v>
      </c>
      <c r="P21352" t="s">
        <v>23</v>
      </c>
      <c r="Q21352" t="s">
        <v>41</v>
      </c>
    </row>
    <row r="21353" spans="1:17" x14ac:dyDescent="0.2">
      <c r="A21353" s="2">
        <v>43656</v>
      </c>
      <c r="B21353" t="s">
        <v>602</v>
      </c>
      <c r="C21353" t="s">
        <v>469</v>
      </c>
      <c r="D21353" t="s">
        <v>115</v>
      </c>
      <c r="E21353" t="s">
        <v>115</v>
      </c>
      <c r="F21353">
        <v>120</v>
      </c>
      <c r="G21353">
        <v>85</v>
      </c>
      <c r="H21353">
        <v>1151</v>
      </c>
      <c r="I21353">
        <v>1278</v>
      </c>
      <c r="J21353">
        <v>2</v>
      </c>
      <c r="K21353">
        <v>0</v>
      </c>
      <c r="L21353" t="s">
        <v>1748</v>
      </c>
      <c r="M21353" t="s">
        <v>1800</v>
      </c>
      <c r="N21353" t="s">
        <v>388</v>
      </c>
      <c r="O21353" t="s">
        <v>122</v>
      </c>
      <c r="P21353" t="s">
        <v>23</v>
      </c>
      <c r="Q21353" t="s">
        <v>24</v>
      </c>
    </row>
    <row r="21354" spans="1:17" x14ac:dyDescent="0.2">
      <c r="A21354" s="2">
        <v>43657</v>
      </c>
      <c r="B21354" t="s">
        <v>136</v>
      </c>
      <c r="C21354" t="s">
        <v>150</v>
      </c>
      <c r="D21354" t="s">
        <v>36</v>
      </c>
      <c r="E21354" t="s">
        <v>36</v>
      </c>
      <c r="F21354">
        <v>62</v>
      </c>
      <c r="G21354">
        <v>68</v>
      </c>
      <c r="H21354">
        <v>1365</v>
      </c>
      <c r="I21354">
        <v>1346</v>
      </c>
      <c r="J21354">
        <v>1</v>
      </c>
      <c r="K21354">
        <v>1</v>
      </c>
      <c r="L21354" t="s">
        <v>276</v>
      </c>
      <c r="M21354" t="s">
        <v>1798</v>
      </c>
      <c r="N21354" t="s">
        <v>183</v>
      </c>
      <c r="O21354" t="s">
        <v>122</v>
      </c>
      <c r="P21354" t="s">
        <v>59</v>
      </c>
      <c r="Q21354" t="s">
        <v>41</v>
      </c>
    </row>
    <row r="21355" spans="1:17" x14ac:dyDescent="0.2">
      <c r="A21355" s="2">
        <v>43657</v>
      </c>
      <c r="B21355" t="s">
        <v>378</v>
      </c>
      <c r="C21355" t="s">
        <v>128</v>
      </c>
      <c r="D21355" t="s">
        <v>36</v>
      </c>
      <c r="E21355" t="s">
        <v>36</v>
      </c>
      <c r="F21355">
        <v>108</v>
      </c>
      <c r="G21355">
        <v>25</v>
      </c>
      <c r="H21355">
        <v>1198</v>
      </c>
      <c r="I21355">
        <v>1501</v>
      </c>
      <c r="J21355">
        <v>0</v>
      </c>
      <c r="K21355">
        <v>3</v>
      </c>
      <c r="L21355" t="s">
        <v>276</v>
      </c>
      <c r="M21355" t="s">
        <v>266</v>
      </c>
      <c r="N21355" t="s">
        <v>183</v>
      </c>
      <c r="O21355" t="s">
        <v>122</v>
      </c>
      <c r="P21355" t="s">
        <v>23</v>
      </c>
      <c r="Q21355" t="s">
        <v>41</v>
      </c>
    </row>
    <row r="21356" spans="1:17" x14ac:dyDescent="0.2">
      <c r="A21356" s="2">
        <v>43658</v>
      </c>
      <c r="B21356" t="s">
        <v>813</v>
      </c>
      <c r="C21356" t="s">
        <v>694</v>
      </c>
      <c r="D21356" t="s">
        <v>57</v>
      </c>
      <c r="E21356" t="s">
        <v>36</v>
      </c>
      <c r="F21356">
        <v>195</v>
      </c>
      <c r="G21356">
        <v>202</v>
      </c>
      <c r="H21356">
        <v>896</v>
      </c>
      <c r="I21356">
        <v>868</v>
      </c>
      <c r="J21356">
        <v>2</v>
      </c>
      <c r="K21356">
        <v>0</v>
      </c>
      <c r="L21356" t="s">
        <v>1493</v>
      </c>
      <c r="M21356" t="s">
        <v>1028</v>
      </c>
      <c r="N21356" t="s">
        <v>813</v>
      </c>
      <c r="O21356" t="s">
        <v>22</v>
      </c>
      <c r="P21356" t="s">
        <v>23</v>
      </c>
      <c r="Q21356" t="s">
        <v>24</v>
      </c>
    </row>
    <row r="21357" spans="1:17" x14ac:dyDescent="0.2">
      <c r="A21357" s="2">
        <v>43658</v>
      </c>
      <c r="B21357" t="s">
        <v>354</v>
      </c>
      <c r="C21357" t="s">
        <v>203</v>
      </c>
      <c r="D21357" t="s">
        <v>57</v>
      </c>
      <c r="E21357" t="s">
        <v>57</v>
      </c>
      <c r="F21357">
        <v>140</v>
      </c>
      <c r="G21357">
        <v>158</v>
      </c>
      <c r="H21357">
        <v>1077</v>
      </c>
      <c r="I21357">
        <v>1015</v>
      </c>
      <c r="J21357">
        <v>0</v>
      </c>
      <c r="K21357">
        <v>3</v>
      </c>
      <c r="L21357" t="s">
        <v>1493</v>
      </c>
      <c r="M21357" t="s">
        <v>1028</v>
      </c>
      <c r="N21357" t="s">
        <v>813</v>
      </c>
      <c r="O21357" t="s">
        <v>122</v>
      </c>
      <c r="P21357" t="s">
        <v>23</v>
      </c>
      <c r="Q21357" t="s">
        <v>41</v>
      </c>
    </row>
    <row r="21358" spans="1:17" x14ac:dyDescent="0.2">
      <c r="A21358" s="2">
        <v>43658</v>
      </c>
      <c r="B21358" t="s">
        <v>1273</v>
      </c>
      <c r="C21358" t="s">
        <v>204</v>
      </c>
      <c r="D21358" t="s">
        <v>57</v>
      </c>
      <c r="E21358" t="s">
        <v>57</v>
      </c>
      <c r="F21358">
        <v>155</v>
      </c>
      <c r="G21358">
        <v>167</v>
      </c>
      <c r="H21358">
        <v>1026</v>
      </c>
      <c r="I21358">
        <v>992</v>
      </c>
      <c r="J21358">
        <v>1</v>
      </c>
      <c r="K21358">
        <v>0</v>
      </c>
      <c r="L21358" t="s">
        <v>1493</v>
      </c>
      <c r="M21358" t="s">
        <v>1028</v>
      </c>
      <c r="N21358" t="s">
        <v>813</v>
      </c>
      <c r="O21358" t="s">
        <v>122</v>
      </c>
      <c r="P21358" t="s">
        <v>23</v>
      </c>
      <c r="Q21358" t="s">
        <v>24</v>
      </c>
    </row>
    <row r="21359" spans="1:17" x14ac:dyDescent="0.2">
      <c r="A21359" s="2">
        <v>43659</v>
      </c>
      <c r="B21359" t="s">
        <v>388</v>
      </c>
      <c r="C21359" t="s">
        <v>163</v>
      </c>
      <c r="D21359" t="s">
        <v>115</v>
      </c>
      <c r="E21359" t="s">
        <v>115</v>
      </c>
      <c r="F21359">
        <v>101</v>
      </c>
      <c r="G21359">
        <v>122</v>
      </c>
      <c r="H21359">
        <v>1219</v>
      </c>
      <c r="I21359">
        <v>1148</v>
      </c>
      <c r="J21359">
        <v>2</v>
      </c>
      <c r="K21359">
        <v>5</v>
      </c>
      <c r="L21359" t="s">
        <v>1748</v>
      </c>
      <c r="M21359" t="s">
        <v>1800</v>
      </c>
      <c r="N21359" t="s">
        <v>388</v>
      </c>
      <c r="O21359" t="s">
        <v>22</v>
      </c>
      <c r="P21359" t="s">
        <v>23</v>
      </c>
      <c r="Q21359" t="s">
        <v>41</v>
      </c>
    </row>
    <row r="21360" spans="1:17" x14ac:dyDescent="0.2">
      <c r="A21360" s="2">
        <v>43660</v>
      </c>
      <c r="B21360" t="s">
        <v>150</v>
      </c>
      <c r="C21360" t="s">
        <v>135</v>
      </c>
      <c r="D21360" t="s">
        <v>36</v>
      </c>
      <c r="E21360" t="s">
        <v>36</v>
      </c>
      <c r="F21360">
        <v>68</v>
      </c>
      <c r="G21360">
        <v>45</v>
      </c>
      <c r="H21360">
        <v>1346</v>
      </c>
      <c r="I21360">
        <v>1433</v>
      </c>
      <c r="J21360">
        <v>2</v>
      </c>
      <c r="K21360">
        <v>1</v>
      </c>
      <c r="L21360" t="s">
        <v>276</v>
      </c>
      <c r="M21360" t="s">
        <v>266</v>
      </c>
      <c r="N21360" t="s">
        <v>183</v>
      </c>
      <c r="O21360" t="s">
        <v>122</v>
      </c>
      <c r="P21360" t="s">
        <v>23</v>
      </c>
      <c r="Q21360" t="s">
        <v>24</v>
      </c>
    </row>
    <row r="21361" spans="1:17" x14ac:dyDescent="0.2">
      <c r="A21361" s="2">
        <v>43660</v>
      </c>
      <c r="B21361" t="s">
        <v>118</v>
      </c>
      <c r="C21361" t="s">
        <v>128</v>
      </c>
      <c r="D21361" t="s">
        <v>36</v>
      </c>
      <c r="E21361" t="s">
        <v>36</v>
      </c>
      <c r="F21361">
        <v>22</v>
      </c>
      <c r="G21361">
        <v>25</v>
      </c>
      <c r="H21361">
        <v>1515</v>
      </c>
      <c r="I21361">
        <v>1501</v>
      </c>
      <c r="J21361">
        <v>1</v>
      </c>
      <c r="K21361">
        <v>0</v>
      </c>
      <c r="L21361" t="s">
        <v>276</v>
      </c>
      <c r="M21361" t="s">
        <v>266</v>
      </c>
      <c r="N21361" t="s">
        <v>183</v>
      </c>
      <c r="O21361" t="s">
        <v>122</v>
      </c>
      <c r="P21361" t="s">
        <v>23</v>
      </c>
      <c r="Q21361" t="s">
        <v>24</v>
      </c>
    </row>
    <row r="21362" spans="1:17" x14ac:dyDescent="0.2">
      <c r="A21362" s="2">
        <v>43661</v>
      </c>
      <c r="B21362" t="s">
        <v>694</v>
      </c>
      <c r="C21362" t="s">
        <v>355</v>
      </c>
      <c r="D21362" t="s">
        <v>36</v>
      </c>
      <c r="E21362" t="s">
        <v>57</v>
      </c>
      <c r="F21362">
        <v>202</v>
      </c>
      <c r="G21362">
        <v>163</v>
      </c>
      <c r="H21362">
        <v>868</v>
      </c>
      <c r="I21362">
        <v>997</v>
      </c>
      <c r="J21362">
        <v>0</v>
      </c>
      <c r="K21362">
        <v>14</v>
      </c>
      <c r="L21362" t="s">
        <v>1493</v>
      </c>
      <c r="M21362" t="s">
        <v>1028</v>
      </c>
      <c r="N21362" t="s">
        <v>813</v>
      </c>
      <c r="O21362" t="s">
        <v>122</v>
      </c>
      <c r="P21362" t="s">
        <v>23</v>
      </c>
      <c r="Q21362" t="s">
        <v>41</v>
      </c>
    </row>
    <row r="21363" spans="1:17" x14ac:dyDescent="0.2">
      <c r="A21363" s="2">
        <v>43661</v>
      </c>
      <c r="B21363" t="s">
        <v>354</v>
      </c>
      <c r="C21363" t="s">
        <v>933</v>
      </c>
      <c r="D21363" t="s">
        <v>57</v>
      </c>
      <c r="E21363" t="s">
        <v>57</v>
      </c>
      <c r="F21363">
        <v>140</v>
      </c>
      <c r="G21363">
        <v>190</v>
      </c>
      <c r="H21363">
        <v>1077</v>
      </c>
      <c r="I21363">
        <v>908</v>
      </c>
      <c r="J21363">
        <v>13</v>
      </c>
      <c r="K21363">
        <v>0</v>
      </c>
      <c r="L21363" t="s">
        <v>1493</v>
      </c>
      <c r="M21363" t="s">
        <v>1028</v>
      </c>
      <c r="N21363" t="s">
        <v>813</v>
      </c>
      <c r="O21363" t="s">
        <v>122</v>
      </c>
      <c r="P21363" t="s">
        <v>23</v>
      </c>
      <c r="Q21363" t="s">
        <v>24</v>
      </c>
    </row>
    <row r="21364" spans="1:17" x14ac:dyDescent="0.2">
      <c r="A21364" s="2">
        <v>43661</v>
      </c>
      <c r="B21364" t="s">
        <v>203</v>
      </c>
      <c r="C21364" t="s">
        <v>1273</v>
      </c>
      <c r="D21364" t="s">
        <v>57</v>
      </c>
      <c r="E21364" t="s">
        <v>57</v>
      </c>
      <c r="F21364">
        <v>158</v>
      </c>
      <c r="G21364">
        <v>155</v>
      </c>
      <c r="H21364">
        <v>1015</v>
      </c>
      <c r="I21364">
        <v>1026</v>
      </c>
      <c r="J21364">
        <v>0</v>
      </c>
      <c r="K21364">
        <v>3</v>
      </c>
      <c r="L21364" t="s">
        <v>1493</v>
      </c>
      <c r="M21364" t="s">
        <v>1028</v>
      </c>
      <c r="N21364" t="s">
        <v>813</v>
      </c>
      <c r="O21364" t="s">
        <v>122</v>
      </c>
      <c r="P21364" t="s">
        <v>23</v>
      </c>
      <c r="Q21364" t="s">
        <v>41</v>
      </c>
    </row>
    <row r="21365" spans="1:17" x14ac:dyDescent="0.2">
      <c r="A21365" s="2">
        <v>43661</v>
      </c>
      <c r="B21365" t="s">
        <v>163</v>
      </c>
      <c r="C21365" t="s">
        <v>602</v>
      </c>
      <c r="D21365" t="s">
        <v>115</v>
      </c>
      <c r="E21365" t="s">
        <v>115</v>
      </c>
      <c r="F21365">
        <v>122</v>
      </c>
      <c r="G21365">
        <v>120</v>
      </c>
      <c r="H21365">
        <v>1148</v>
      </c>
      <c r="I21365">
        <v>1151</v>
      </c>
      <c r="J21365">
        <v>1</v>
      </c>
      <c r="K21365">
        <v>0</v>
      </c>
      <c r="L21365" t="s">
        <v>1748</v>
      </c>
      <c r="M21365" t="s">
        <v>1800</v>
      </c>
      <c r="N21365" t="s">
        <v>388</v>
      </c>
      <c r="O21365" t="s">
        <v>122</v>
      </c>
      <c r="P21365" t="s">
        <v>23</v>
      </c>
      <c r="Q21365" t="s">
        <v>24</v>
      </c>
    </row>
    <row r="21366" spans="1:17" x14ac:dyDescent="0.2">
      <c r="A21366" s="2">
        <v>43662</v>
      </c>
      <c r="B21366" t="s">
        <v>388</v>
      </c>
      <c r="C21366" t="s">
        <v>469</v>
      </c>
      <c r="D21366" t="s">
        <v>115</v>
      </c>
      <c r="E21366" t="s">
        <v>115</v>
      </c>
      <c r="F21366">
        <v>101</v>
      </c>
      <c r="G21366">
        <v>85</v>
      </c>
      <c r="H21366">
        <v>1219</v>
      </c>
      <c r="I21366">
        <v>1278</v>
      </c>
      <c r="J21366">
        <v>1</v>
      </c>
      <c r="K21366">
        <v>1</v>
      </c>
      <c r="L21366" t="s">
        <v>1748</v>
      </c>
      <c r="M21366" t="s">
        <v>1800</v>
      </c>
      <c r="N21366" t="s">
        <v>388</v>
      </c>
      <c r="O21366" t="s">
        <v>22</v>
      </c>
      <c r="P21366" t="s">
        <v>23</v>
      </c>
      <c r="Q21366" t="s">
        <v>30</v>
      </c>
    </row>
    <row r="21367" spans="1:17" x14ac:dyDescent="0.2">
      <c r="A21367" s="2">
        <v>43663</v>
      </c>
      <c r="B21367" t="s">
        <v>128</v>
      </c>
      <c r="C21367" t="s">
        <v>135</v>
      </c>
      <c r="D21367" t="s">
        <v>36</v>
      </c>
      <c r="E21367" t="s">
        <v>36</v>
      </c>
      <c r="F21367">
        <v>25</v>
      </c>
      <c r="G21367">
        <v>45</v>
      </c>
      <c r="H21367">
        <v>1501</v>
      </c>
      <c r="I21367">
        <v>1433</v>
      </c>
      <c r="J21367">
        <v>0</v>
      </c>
      <c r="K21367">
        <v>1</v>
      </c>
      <c r="L21367" t="s">
        <v>276</v>
      </c>
      <c r="M21367" t="s">
        <v>266</v>
      </c>
      <c r="N21367" t="s">
        <v>183</v>
      </c>
      <c r="O21367" t="s">
        <v>122</v>
      </c>
      <c r="P21367" t="s">
        <v>23</v>
      </c>
      <c r="Q21367" t="s">
        <v>41</v>
      </c>
    </row>
    <row r="21368" spans="1:17" x14ac:dyDescent="0.2">
      <c r="A21368" s="2">
        <v>43664</v>
      </c>
      <c r="B21368" t="s">
        <v>655</v>
      </c>
      <c r="C21368" t="s">
        <v>694</v>
      </c>
      <c r="D21368" t="s">
        <v>57</v>
      </c>
      <c r="E21368" t="s">
        <v>36</v>
      </c>
      <c r="F21368">
        <v>171</v>
      </c>
      <c r="G21368">
        <v>202</v>
      </c>
      <c r="H21368">
        <v>984</v>
      </c>
      <c r="I21368">
        <v>868</v>
      </c>
      <c r="J21368">
        <v>8</v>
      </c>
      <c r="K21368">
        <v>0</v>
      </c>
      <c r="L21368" t="s">
        <v>1493</v>
      </c>
      <c r="M21368" t="s">
        <v>1028</v>
      </c>
      <c r="N21368" t="s">
        <v>813</v>
      </c>
      <c r="O21368" t="s">
        <v>122</v>
      </c>
      <c r="P21368" t="s">
        <v>23</v>
      </c>
      <c r="Q21368" t="s">
        <v>24</v>
      </c>
    </row>
    <row r="21369" spans="1:17" x14ac:dyDescent="0.2">
      <c r="A21369" s="2">
        <v>43664</v>
      </c>
      <c r="B21369" t="s">
        <v>813</v>
      </c>
      <c r="C21369" t="s">
        <v>355</v>
      </c>
      <c r="D21369" t="s">
        <v>57</v>
      </c>
      <c r="E21369" t="s">
        <v>57</v>
      </c>
      <c r="F21369">
        <v>195</v>
      </c>
      <c r="G21369">
        <v>163</v>
      </c>
      <c r="H21369">
        <v>896</v>
      </c>
      <c r="I21369">
        <v>997</v>
      </c>
      <c r="J21369">
        <v>0</v>
      </c>
      <c r="K21369">
        <v>11</v>
      </c>
      <c r="L21369" t="s">
        <v>1493</v>
      </c>
      <c r="M21369" t="s">
        <v>1028</v>
      </c>
      <c r="N21369" t="s">
        <v>813</v>
      </c>
      <c r="O21369" t="s">
        <v>22</v>
      </c>
      <c r="P21369" t="s">
        <v>23</v>
      </c>
      <c r="Q21369" t="s">
        <v>41</v>
      </c>
    </row>
    <row r="21370" spans="1:17" x14ac:dyDescent="0.2">
      <c r="A21370" s="2">
        <v>43664</v>
      </c>
      <c r="B21370" t="s">
        <v>933</v>
      </c>
      <c r="C21370" t="s">
        <v>203</v>
      </c>
      <c r="D21370" t="s">
        <v>57</v>
      </c>
      <c r="E21370" t="s">
        <v>57</v>
      </c>
      <c r="F21370">
        <v>190</v>
      </c>
      <c r="G21370">
        <v>158</v>
      </c>
      <c r="H21370">
        <v>908</v>
      </c>
      <c r="I21370">
        <v>1015</v>
      </c>
      <c r="J21370">
        <v>8</v>
      </c>
      <c r="K21370">
        <v>1</v>
      </c>
      <c r="L21370" t="s">
        <v>1493</v>
      </c>
      <c r="M21370" t="s">
        <v>1028</v>
      </c>
      <c r="N21370" t="s">
        <v>813</v>
      </c>
      <c r="O21370" t="s">
        <v>122</v>
      </c>
      <c r="P21370" t="s">
        <v>23</v>
      </c>
      <c r="Q21370" t="s">
        <v>24</v>
      </c>
    </row>
    <row r="21371" spans="1:17" x14ac:dyDescent="0.2">
      <c r="A21371" s="2">
        <v>43664</v>
      </c>
      <c r="B21371" t="s">
        <v>204</v>
      </c>
      <c r="C21371" t="s">
        <v>354</v>
      </c>
      <c r="D21371" t="s">
        <v>57</v>
      </c>
      <c r="E21371" t="s">
        <v>57</v>
      </c>
      <c r="F21371">
        <v>167</v>
      </c>
      <c r="G21371">
        <v>140</v>
      </c>
      <c r="H21371">
        <v>992</v>
      </c>
      <c r="I21371">
        <v>1077</v>
      </c>
      <c r="J21371">
        <v>4</v>
      </c>
      <c r="K21371">
        <v>4</v>
      </c>
      <c r="L21371" t="s">
        <v>1493</v>
      </c>
      <c r="M21371" t="s">
        <v>1028</v>
      </c>
      <c r="N21371" t="s">
        <v>813</v>
      </c>
      <c r="O21371" t="s">
        <v>122</v>
      </c>
      <c r="P21371" t="s">
        <v>23</v>
      </c>
      <c r="Q21371" t="s">
        <v>30</v>
      </c>
    </row>
    <row r="21372" spans="1:17" x14ac:dyDescent="0.2">
      <c r="A21372" s="2">
        <v>43665</v>
      </c>
      <c r="B21372" t="s">
        <v>118</v>
      </c>
      <c r="C21372" t="s">
        <v>150</v>
      </c>
      <c r="D21372" t="s">
        <v>36</v>
      </c>
      <c r="E21372" t="s">
        <v>36</v>
      </c>
      <c r="F21372">
        <v>22</v>
      </c>
      <c r="G21372">
        <v>68</v>
      </c>
      <c r="H21372">
        <v>1515</v>
      </c>
      <c r="I21372">
        <v>1346</v>
      </c>
      <c r="J21372">
        <v>0</v>
      </c>
      <c r="K21372">
        <v>1</v>
      </c>
      <c r="L21372" t="s">
        <v>276</v>
      </c>
      <c r="M21372" t="s">
        <v>266</v>
      </c>
      <c r="N21372" t="s">
        <v>183</v>
      </c>
      <c r="O21372" t="s">
        <v>122</v>
      </c>
      <c r="P21372" t="s">
        <v>23</v>
      </c>
      <c r="Q21372" t="s">
        <v>41</v>
      </c>
    </row>
    <row r="21373" spans="1:17" x14ac:dyDescent="0.2">
      <c r="A21373" s="2">
        <v>43665</v>
      </c>
      <c r="B21373" t="s">
        <v>602</v>
      </c>
      <c r="C21373" t="s">
        <v>163</v>
      </c>
      <c r="D21373" t="s">
        <v>115</v>
      </c>
      <c r="E21373" t="s">
        <v>115</v>
      </c>
      <c r="F21373">
        <v>120</v>
      </c>
      <c r="G21373">
        <v>122</v>
      </c>
      <c r="H21373">
        <v>1151</v>
      </c>
      <c r="I21373">
        <v>1148</v>
      </c>
      <c r="J21373">
        <v>0</v>
      </c>
      <c r="K21373">
        <v>1</v>
      </c>
      <c r="L21373" t="s">
        <v>1748</v>
      </c>
      <c r="M21373" t="s">
        <v>1800</v>
      </c>
      <c r="N21373" t="s">
        <v>388</v>
      </c>
      <c r="O21373" t="s">
        <v>122</v>
      </c>
      <c r="P21373" t="s">
        <v>23</v>
      </c>
      <c r="Q21373" t="s">
        <v>41</v>
      </c>
    </row>
    <row r="21374" spans="1:17" x14ac:dyDescent="0.2">
      <c r="A21374" s="2">
        <v>43666</v>
      </c>
      <c r="B21374" t="s">
        <v>655</v>
      </c>
      <c r="C21374" t="s">
        <v>204</v>
      </c>
      <c r="D21374" t="s">
        <v>57</v>
      </c>
      <c r="E21374" t="s">
        <v>57</v>
      </c>
      <c r="F21374">
        <v>171</v>
      </c>
      <c r="G21374">
        <v>167</v>
      </c>
      <c r="H21374">
        <v>984</v>
      </c>
      <c r="I21374">
        <v>992</v>
      </c>
      <c r="J21374">
        <v>1</v>
      </c>
      <c r="K21374">
        <v>1</v>
      </c>
      <c r="L21374" t="s">
        <v>1493</v>
      </c>
      <c r="M21374" t="s">
        <v>1028</v>
      </c>
      <c r="N21374" t="s">
        <v>813</v>
      </c>
      <c r="O21374" t="s">
        <v>122</v>
      </c>
      <c r="P21374" t="s">
        <v>23</v>
      </c>
      <c r="Q21374" t="s">
        <v>30</v>
      </c>
    </row>
    <row r="21375" spans="1:17" x14ac:dyDescent="0.2">
      <c r="A21375" s="2">
        <v>43667</v>
      </c>
      <c r="B21375" t="s">
        <v>802</v>
      </c>
      <c r="C21375" t="s">
        <v>339</v>
      </c>
      <c r="D21375" t="s">
        <v>36</v>
      </c>
      <c r="E21375" t="s">
        <v>36</v>
      </c>
      <c r="F21375">
        <v>141</v>
      </c>
      <c r="G21375">
        <v>153</v>
      </c>
      <c r="H21375">
        <v>1074</v>
      </c>
      <c r="I21375">
        <v>1044</v>
      </c>
      <c r="J21375">
        <v>1</v>
      </c>
      <c r="K21375">
        <v>1</v>
      </c>
      <c r="L21375" t="s">
        <v>28</v>
      </c>
      <c r="M21375" t="s">
        <v>916</v>
      </c>
      <c r="N21375" t="s">
        <v>802</v>
      </c>
      <c r="O21375" t="s">
        <v>22</v>
      </c>
      <c r="P21375" t="s">
        <v>23</v>
      </c>
      <c r="Q21375" t="s">
        <v>30</v>
      </c>
    </row>
    <row r="21376" spans="1:17" x14ac:dyDescent="0.2">
      <c r="A21376" s="2">
        <v>43672</v>
      </c>
      <c r="B21376" t="s">
        <v>800</v>
      </c>
      <c r="C21376" t="s">
        <v>374</v>
      </c>
      <c r="D21376" t="s">
        <v>36</v>
      </c>
      <c r="E21376" t="s">
        <v>36</v>
      </c>
      <c r="F21376">
        <v>195</v>
      </c>
      <c r="G21376">
        <v>150</v>
      </c>
      <c r="H21376">
        <v>896</v>
      </c>
      <c r="I21376">
        <v>1049</v>
      </c>
      <c r="J21376">
        <v>0</v>
      </c>
      <c r="K21376">
        <v>1</v>
      </c>
      <c r="L21376" t="s">
        <v>1789</v>
      </c>
      <c r="M21376" t="s">
        <v>800</v>
      </c>
      <c r="N21376" t="s">
        <v>800</v>
      </c>
      <c r="O21376" t="s">
        <v>22</v>
      </c>
      <c r="P21376" t="s">
        <v>23</v>
      </c>
      <c r="Q21376" t="s">
        <v>41</v>
      </c>
    </row>
    <row r="21377" spans="1:17" x14ac:dyDescent="0.2">
      <c r="A21377" s="2">
        <v>43672</v>
      </c>
      <c r="B21377" t="s">
        <v>351</v>
      </c>
      <c r="C21377" t="s">
        <v>138</v>
      </c>
      <c r="D21377" t="s">
        <v>36</v>
      </c>
      <c r="E21377" t="s">
        <v>36</v>
      </c>
      <c r="F21377">
        <v>147</v>
      </c>
      <c r="G21377">
        <v>81</v>
      </c>
      <c r="H21377">
        <v>1069</v>
      </c>
      <c r="I21377">
        <v>1299</v>
      </c>
      <c r="J21377">
        <v>0</v>
      </c>
      <c r="K21377">
        <v>0</v>
      </c>
      <c r="L21377" t="s">
        <v>1789</v>
      </c>
      <c r="M21377" t="s">
        <v>1653</v>
      </c>
      <c r="N21377" t="s">
        <v>351</v>
      </c>
      <c r="O21377" t="s">
        <v>22</v>
      </c>
      <c r="P21377" t="s">
        <v>23</v>
      </c>
      <c r="Q21377" t="s">
        <v>30</v>
      </c>
    </row>
    <row r="21378" spans="1:17" x14ac:dyDescent="0.2">
      <c r="A21378" s="2">
        <v>43672</v>
      </c>
      <c r="B21378" t="s">
        <v>1284</v>
      </c>
      <c r="C21378" t="s">
        <v>352</v>
      </c>
      <c r="D21378" t="s">
        <v>36</v>
      </c>
      <c r="E21378" t="s">
        <v>36</v>
      </c>
      <c r="F21378">
        <v>146</v>
      </c>
      <c r="G21378">
        <v>121</v>
      </c>
      <c r="H21378">
        <v>1071</v>
      </c>
      <c r="I21378">
        <v>1148</v>
      </c>
      <c r="J21378">
        <v>0</v>
      </c>
      <c r="K21378">
        <v>2</v>
      </c>
      <c r="L21378" t="s">
        <v>1789</v>
      </c>
      <c r="M21378" t="s">
        <v>1291</v>
      </c>
      <c r="N21378" t="s">
        <v>1284</v>
      </c>
      <c r="O21378" t="s">
        <v>22</v>
      </c>
      <c r="P21378" t="s">
        <v>23</v>
      </c>
      <c r="Q21378" t="s">
        <v>41</v>
      </c>
    </row>
    <row r="21379" spans="1:17" x14ac:dyDescent="0.2">
      <c r="A21379" s="2">
        <v>43673</v>
      </c>
      <c r="B21379" t="s">
        <v>172</v>
      </c>
      <c r="C21379" t="s">
        <v>1545</v>
      </c>
      <c r="D21379" t="s">
        <v>36</v>
      </c>
      <c r="E21379" t="s">
        <v>36</v>
      </c>
      <c r="F21379">
        <v>148</v>
      </c>
      <c r="G21379">
        <v>169</v>
      </c>
      <c r="H21379">
        <v>1061</v>
      </c>
      <c r="I21379">
        <v>989</v>
      </c>
      <c r="J21379">
        <v>2</v>
      </c>
      <c r="K21379">
        <v>0</v>
      </c>
      <c r="L21379" t="s">
        <v>1789</v>
      </c>
      <c r="M21379" t="s">
        <v>616</v>
      </c>
      <c r="N21379" t="s">
        <v>172</v>
      </c>
      <c r="O21379" t="s">
        <v>22</v>
      </c>
      <c r="P21379" t="s">
        <v>23</v>
      </c>
      <c r="Q21379" t="s">
        <v>24</v>
      </c>
    </row>
    <row r="21380" spans="1:17" x14ac:dyDescent="0.2">
      <c r="A21380" s="2">
        <v>43673</v>
      </c>
      <c r="B21380" t="s">
        <v>556</v>
      </c>
      <c r="C21380" t="s">
        <v>208</v>
      </c>
      <c r="D21380" t="s">
        <v>36</v>
      </c>
      <c r="E21380" t="s">
        <v>36</v>
      </c>
      <c r="F21380">
        <v>202</v>
      </c>
      <c r="G21380">
        <v>80</v>
      </c>
      <c r="H21380">
        <v>868</v>
      </c>
      <c r="I21380">
        <v>1305</v>
      </c>
      <c r="J21380">
        <v>1</v>
      </c>
      <c r="K21380">
        <v>3</v>
      </c>
      <c r="L21380" t="s">
        <v>1789</v>
      </c>
      <c r="M21380" t="s">
        <v>800</v>
      </c>
      <c r="N21380" t="s">
        <v>800</v>
      </c>
      <c r="O21380" t="s">
        <v>122</v>
      </c>
      <c r="P21380" t="s">
        <v>23</v>
      </c>
      <c r="Q21380" t="s">
        <v>41</v>
      </c>
    </row>
    <row r="21381" spans="1:17" x14ac:dyDescent="0.2">
      <c r="A21381" s="2">
        <v>43673</v>
      </c>
      <c r="B21381" t="s">
        <v>548</v>
      </c>
      <c r="C21381" t="s">
        <v>197</v>
      </c>
      <c r="D21381" t="s">
        <v>36</v>
      </c>
      <c r="E21381" t="s">
        <v>36</v>
      </c>
      <c r="F21381">
        <v>76</v>
      </c>
      <c r="G21381">
        <v>106</v>
      </c>
      <c r="H21381">
        <v>1319</v>
      </c>
      <c r="I21381">
        <v>1205</v>
      </c>
      <c r="J21381">
        <v>0</v>
      </c>
      <c r="K21381">
        <v>0</v>
      </c>
      <c r="L21381" t="s">
        <v>1789</v>
      </c>
      <c r="M21381" t="s">
        <v>805</v>
      </c>
      <c r="N21381" t="s">
        <v>548</v>
      </c>
      <c r="O21381" t="s">
        <v>22</v>
      </c>
      <c r="P21381" t="s">
        <v>23</v>
      </c>
      <c r="Q21381" t="s">
        <v>30</v>
      </c>
    </row>
    <row r="21382" spans="1:17" x14ac:dyDescent="0.2">
      <c r="A21382" s="2">
        <v>43673</v>
      </c>
      <c r="B21382" t="s">
        <v>202</v>
      </c>
      <c r="C21382" t="s">
        <v>111</v>
      </c>
      <c r="D21382" t="s">
        <v>36</v>
      </c>
      <c r="E21382" t="s">
        <v>36</v>
      </c>
      <c r="F21382">
        <v>123</v>
      </c>
      <c r="G21382">
        <v>59</v>
      </c>
      <c r="H21382">
        <v>1143</v>
      </c>
      <c r="I21382">
        <v>1389</v>
      </c>
      <c r="J21382">
        <v>0</v>
      </c>
      <c r="K21382">
        <v>4</v>
      </c>
      <c r="L21382" t="s">
        <v>1789</v>
      </c>
      <c r="M21382" t="s">
        <v>376</v>
      </c>
      <c r="N21382" t="s">
        <v>202</v>
      </c>
      <c r="O21382" t="s">
        <v>22</v>
      </c>
      <c r="P21382" t="s">
        <v>23</v>
      </c>
      <c r="Q21382" t="s">
        <v>41</v>
      </c>
    </row>
    <row r="21383" spans="1:17" x14ac:dyDescent="0.2">
      <c r="A21383" s="2">
        <v>43674</v>
      </c>
      <c r="B21383" t="s">
        <v>756</v>
      </c>
      <c r="C21383" t="s">
        <v>802</v>
      </c>
      <c r="D21383" t="s">
        <v>36</v>
      </c>
      <c r="E21383" t="s">
        <v>36</v>
      </c>
      <c r="F21383">
        <v>175</v>
      </c>
      <c r="G21383">
        <v>139</v>
      </c>
      <c r="H21383">
        <v>956</v>
      </c>
      <c r="I21383">
        <v>1074</v>
      </c>
      <c r="J21383">
        <v>3</v>
      </c>
      <c r="K21383">
        <v>3</v>
      </c>
      <c r="L21383" t="s">
        <v>1789</v>
      </c>
      <c r="M21383" t="s">
        <v>801</v>
      </c>
      <c r="N21383" t="s">
        <v>756</v>
      </c>
      <c r="O21383" t="s">
        <v>22</v>
      </c>
      <c r="P21383" t="s">
        <v>23</v>
      </c>
      <c r="Q21383" t="s">
        <v>30</v>
      </c>
    </row>
    <row r="21384" spans="1:17" x14ac:dyDescent="0.2">
      <c r="A21384" s="2">
        <v>43674</v>
      </c>
      <c r="B21384" t="s">
        <v>211</v>
      </c>
      <c r="C21384" t="s">
        <v>207</v>
      </c>
      <c r="D21384" t="s">
        <v>36</v>
      </c>
      <c r="E21384" t="s">
        <v>36</v>
      </c>
      <c r="F21384">
        <v>137</v>
      </c>
      <c r="G21384">
        <v>107</v>
      </c>
      <c r="H21384">
        <v>1075</v>
      </c>
      <c r="I21384">
        <v>1201</v>
      </c>
      <c r="J21384">
        <v>0</v>
      </c>
      <c r="K21384">
        <v>0</v>
      </c>
      <c r="L21384" t="s">
        <v>1789</v>
      </c>
      <c r="M21384" t="s">
        <v>373</v>
      </c>
      <c r="N21384" t="s">
        <v>211</v>
      </c>
      <c r="O21384" t="s">
        <v>22</v>
      </c>
      <c r="P21384" t="s">
        <v>23</v>
      </c>
      <c r="Q21384" t="s">
        <v>30</v>
      </c>
    </row>
    <row r="21385" spans="1:17" x14ac:dyDescent="0.2">
      <c r="A21385" s="2">
        <v>43674</v>
      </c>
      <c r="B21385" t="s">
        <v>405</v>
      </c>
      <c r="C21385" t="s">
        <v>149</v>
      </c>
      <c r="D21385" t="s">
        <v>36</v>
      </c>
      <c r="E21385" t="s">
        <v>36</v>
      </c>
      <c r="F21385">
        <v>144</v>
      </c>
      <c r="G21385">
        <v>70</v>
      </c>
      <c r="H21385">
        <v>1072</v>
      </c>
      <c r="I21385">
        <v>1338</v>
      </c>
      <c r="J21385">
        <v>3</v>
      </c>
      <c r="K21385">
        <v>2</v>
      </c>
      <c r="L21385" t="s">
        <v>1789</v>
      </c>
      <c r="M21385" t="s">
        <v>406</v>
      </c>
      <c r="N21385" t="s">
        <v>405</v>
      </c>
      <c r="O21385" t="s">
        <v>22</v>
      </c>
      <c r="P21385" t="s">
        <v>23</v>
      </c>
      <c r="Q21385" t="s">
        <v>24</v>
      </c>
    </row>
    <row r="21386" spans="1:17" x14ac:dyDescent="0.2">
      <c r="A21386" s="2">
        <v>43674</v>
      </c>
      <c r="B21386" t="s">
        <v>378</v>
      </c>
      <c r="C21386" t="s">
        <v>296</v>
      </c>
      <c r="D21386" t="s">
        <v>36</v>
      </c>
      <c r="E21386" t="s">
        <v>36</v>
      </c>
      <c r="F21386">
        <v>96</v>
      </c>
      <c r="G21386">
        <v>116</v>
      </c>
      <c r="H21386">
        <v>1251</v>
      </c>
      <c r="I21386">
        <v>1163</v>
      </c>
      <c r="J21386">
        <v>1</v>
      </c>
      <c r="K21386">
        <v>0</v>
      </c>
      <c r="L21386" t="s">
        <v>1789</v>
      </c>
      <c r="M21386" t="s">
        <v>379</v>
      </c>
      <c r="N21386" t="s">
        <v>378</v>
      </c>
      <c r="O21386" t="s">
        <v>22</v>
      </c>
      <c r="P21386" t="s">
        <v>23</v>
      </c>
      <c r="Q21386" t="s">
        <v>24</v>
      </c>
    </row>
    <row r="21387" spans="1:17" x14ac:dyDescent="0.2">
      <c r="A21387" s="2">
        <v>43674</v>
      </c>
      <c r="B21387" t="s">
        <v>46</v>
      </c>
      <c r="C21387" t="s">
        <v>267</v>
      </c>
      <c r="D21387" t="s">
        <v>36</v>
      </c>
      <c r="E21387" t="s">
        <v>36</v>
      </c>
      <c r="F21387">
        <v>139</v>
      </c>
      <c r="G21387">
        <v>122</v>
      </c>
      <c r="H21387">
        <v>1074</v>
      </c>
      <c r="I21387">
        <v>1144</v>
      </c>
      <c r="J21387">
        <v>1</v>
      </c>
      <c r="K21387">
        <v>1</v>
      </c>
      <c r="L21387" t="s">
        <v>1789</v>
      </c>
      <c r="M21387" t="s">
        <v>953</v>
      </c>
      <c r="N21387" t="s">
        <v>46</v>
      </c>
      <c r="O21387" t="s">
        <v>22</v>
      </c>
      <c r="P21387" t="s">
        <v>23</v>
      </c>
      <c r="Q21387" t="s">
        <v>30</v>
      </c>
    </row>
    <row r="21388" spans="1:17" x14ac:dyDescent="0.2">
      <c r="A21388" s="2">
        <v>43674</v>
      </c>
      <c r="B21388" t="s">
        <v>339</v>
      </c>
      <c r="C21388" t="s">
        <v>118</v>
      </c>
      <c r="D21388" t="s">
        <v>36</v>
      </c>
      <c r="E21388" t="s">
        <v>36</v>
      </c>
      <c r="F21388">
        <v>152</v>
      </c>
      <c r="G21388">
        <v>20</v>
      </c>
      <c r="H21388">
        <v>1044</v>
      </c>
      <c r="I21388">
        <v>1550</v>
      </c>
      <c r="J21388">
        <v>1</v>
      </c>
      <c r="K21388">
        <v>0</v>
      </c>
      <c r="L21388" t="s">
        <v>1789</v>
      </c>
      <c r="M21388" t="s">
        <v>377</v>
      </c>
      <c r="N21388" t="s">
        <v>339</v>
      </c>
      <c r="O21388" t="s">
        <v>22</v>
      </c>
      <c r="P21388" t="s">
        <v>23</v>
      </c>
      <c r="Q21388" t="s">
        <v>24</v>
      </c>
    </row>
    <row r="21389" spans="1:17" x14ac:dyDescent="0.2">
      <c r="A21389" s="2">
        <v>43674</v>
      </c>
      <c r="B21389" t="s">
        <v>471</v>
      </c>
      <c r="C21389" t="s">
        <v>365</v>
      </c>
      <c r="D21389" t="s">
        <v>36</v>
      </c>
      <c r="E21389" t="s">
        <v>36</v>
      </c>
      <c r="F21389">
        <v>82</v>
      </c>
      <c r="G21389">
        <v>128</v>
      </c>
      <c r="H21389">
        <v>1295</v>
      </c>
      <c r="I21389">
        <v>1127</v>
      </c>
      <c r="J21389">
        <v>0</v>
      </c>
      <c r="K21389">
        <v>0</v>
      </c>
      <c r="L21389" t="s">
        <v>1789</v>
      </c>
      <c r="M21389" t="s">
        <v>1436</v>
      </c>
      <c r="N21389" t="s">
        <v>471</v>
      </c>
      <c r="O21389" t="s">
        <v>22</v>
      </c>
      <c r="P21389" t="s">
        <v>23</v>
      </c>
      <c r="Q21389" t="s">
        <v>30</v>
      </c>
    </row>
    <row r="21390" spans="1:17" x14ac:dyDescent="0.2">
      <c r="A21390" s="2">
        <v>43675</v>
      </c>
      <c r="B21390" t="s">
        <v>404</v>
      </c>
      <c r="C21390" t="s">
        <v>45</v>
      </c>
      <c r="D21390" t="s">
        <v>36</v>
      </c>
      <c r="E21390" t="s">
        <v>36</v>
      </c>
      <c r="F21390">
        <v>157</v>
      </c>
      <c r="G21390">
        <v>112</v>
      </c>
      <c r="H21390">
        <v>1019</v>
      </c>
      <c r="I21390">
        <v>1174</v>
      </c>
      <c r="J21390">
        <v>0</v>
      </c>
      <c r="K21390">
        <v>4</v>
      </c>
      <c r="L21390" t="s">
        <v>1789</v>
      </c>
      <c r="M21390" t="s">
        <v>1059</v>
      </c>
      <c r="N21390" t="s">
        <v>404</v>
      </c>
      <c r="O21390" t="s">
        <v>22</v>
      </c>
      <c r="P21390" t="s">
        <v>23</v>
      </c>
      <c r="Q21390" t="s">
        <v>41</v>
      </c>
    </row>
    <row r="21391" spans="1:17" x14ac:dyDescent="0.2">
      <c r="A21391" s="2">
        <v>43680</v>
      </c>
      <c r="B21391" t="s">
        <v>208</v>
      </c>
      <c r="C21391" t="s">
        <v>556</v>
      </c>
      <c r="D21391" t="s">
        <v>36</v>
      </c>
      <c r="E21391" t="s">
        <v>36</v>
      </c>
      <c r="F21391">
        <v>80</v>
      </c>
      <c r="G21391">
        <v>202</v>
      </c>
      <c r="H21391">
        <v>1305</v>
      </c>
      <c r="I21391">
        <v>868</v>
      </c>
      <c r="J21391">
        <v>4</v>
      </c>
      <c r="K21391">
        <v>1</v>
      </c>
      <c r="L21391" t="s">
        <v>1789</v>
      </c>
      <c r="M21391" t="s">
        <v>398</v>
      </c>
      <c r="N21391" t="s">
        <v>208</v>
      </c>
      <c r="O21391" t="s">
        <v>22</v>
      </c>
      <c r="P21391" t="s">
        <v>23</v>
      </c>
      <c r="Q21391" t="s">
        <v>24</v>
      </c>
    </row>
    <row r="21392" spans="1:17" x14ac:dyDescent="0.2">
      <c r="A21392" s="2">
        <v>43680</v>
      </c>
      <c r="B21392" t="s">
        <v>267</v>
      </c>
      <c r="C21392" t="s">
        <v>46</v>
      </c>
      <c r="D21392" t="s">
        <v>36</v>
      </c>
      <c r="E21392" t="s">
        <v>36</v>
      </c>
      <c r="F21392">
        <v>122</v>
      </c>
      <c r="G21392">
        <v>139</v>
      </c>
      <c r="H21392">
        <v>1144</v>
      </c>
      <c r="I21392">
        <v>1074</v>
      </c>
      <c r="J21392">
        <v>1</v>
      </c>
      <c r="K21392">
        <v>1</v>
      </c>
      <c r="L21392" t="s">
        <v>1789</v>
      </c>
      <c r="M21392" t="s">
        <v>268</v>
      </c>
      <c r="N21392" t="s">
        <v>267</v>
      </c>
      <c r="O21392" t="s">
        <v>22</v>
      </c>
      <c r="P21392" t="s">
        <v>23</v>
      </c>
      <c r="Q21392" t="s">
        <v>30</v>
      </c>
    </row>
    <row r="21393" spans="1:17" x14ac:dyDescent="0.2">
      <c r="A21393" s="2">
        <v>43680</v>
      </c>
      <c r="B21393" t="s">
        <v>138</v>
      </c>
      <c r="C21393" t="s">
        <v>351</v>
      </c>
      <c r="D21393" t="s">
        <v>36</v>
      </c>
      <c r="E21393" t="s">
        <v>36</v>
      </c>
      <c r="F21393">
        <v>81</v>
      </c>
      <c r="G21393">
        <v>147</v>
      </c>
      <c r="H21393">
        <v>1299</v>
      </c>
      <c r="I21393">
        <v>1069</v>
      </c>
      <c r="J21393">
        <v>3</v>
      </c>
      <c r="K21393">
        <v>2</v>
      </c>
      <c r="L21393" t="s">
        <v>1789</v>
      </c>
      <c r="M21393" t="s">
        <v>139</v>
      </c>
      <c r="N21393" t="s">
        <v>138</v>
      </c>
      <c r="O21393" t="s">
        <v>22</v>
      </c>
      <c r="P21393" t="s">
        <v>23</v>
      </c>
      <c r="Q21393" t="s">
        <v>24</v>
      </c>
    </row>
    <row r="21394" spans="1:17" x14ac:dyDescent="0.2">
      <c r="A21394" s="2">
        <v>43680</v>
      </c>
      <c r="B21394" t="s">
        <v>197</v>
      </c>
      <c r="C21394" t="s">
        <v>548</v>
      </c>
      <c r="D21394" t="s">
        <v>36</v>
      </c>
      <c r="E21394" t="s">
        <v>36</v>
      </c>
      <c r="F21394">
        <v>106</v>
      </c>
      <c r="G21394">
        <v>76</v>
      </c>
      <c r="H21394">
        <v>1205</v>
      </c>
      <c r="I21394">
        <v>1319</v>
      </c>
      <c r="J21394">
        <v>2</v>
      </c>
      <c r="K21394">
        <v>1</v>
      </c>
      <c r="L21394" t="s">
        <v>1789</v>
      </c>
      <c r="M21394" t="s">
        <v>225</v>
      </c>
      <c r="N21394" t="s">
        <v>197</v>
      </c>
      <c r="O21394" t="s">
        <v>22</v>
      </c>
      <c r="P21394" t="s">
        <v>23</v>
      </c>
      <c r="Q21394" t="s">
        <v>24</v>
      </c>
    </row>
    <row r="21395" spans="1:17" x14ac:dyDescent="0.2">
      <c r="A21395" s="2">
        <v>43680</v>
      </c>
      <c r="B21395" t="s">
        <v>118</v>
      </c>
      <c r="C21395" t="s">
        <v>339</v>
      </c>
      <c r="D21395" t="s">
        <v>36</v>
      </c>
      <c r="E21395" t="s">
        <v>36</v>
      </c>
      <c r="F21395">
        <v>20</v>
      </c>
      <c r="G21395">
        <v>152</v>
      </c>
      <c r="H21395">
        <v>1550</v>
      </c>
      <c r="I21395">
        <v>1044</v>
      </c>
      <c r="J21395">
        <v>3</v>
      </c>
      <c r="K21395">
        <v>0</v>
      </c>
      <c r="L21395" t="s">
        <v>1789</v>
      </c>
      <c r="M21395" t="s">
        <v>241</v>
      </c>
      <c r="N21395" t="s">
        <v>118</v>
      </c>
      <c r="O21395" t="s">
        <v>22</v>
      </c>
      <c r="P21395" t="s">
        <v>23</v>
      </c>
      <c r="Q21395" t="s">
        <v>24</v>
      </c>
    </row>
    <row r="21396" spans="1:17" x14ac:dyDescent="0.2">
      <c r="A21396" s="2">
        <v>43681</v>
      </c>
      <c r="B21396" t="s">
        <v>802</v>
      </c>
      <c r="C21396" t="s">
        <v>756</v>
      </c>
      <c r="D21396" t="s">
        <v>36</v>
      </c>
      <c r="E21396" t="s">
        <v>36</v>
      </c>
      <c r="F21396">
        <v>139</v>
      </c>
      <c r="G21396">
        <v>175</v>
      </c>
      <c r="H21396">
        <v>1074</v>
      </c>
      <c r="I21396">
        <v>956</v>
      </c>
      <c r="J21396">
        <v>2</v>
      </c>
      <c r="K21396">
        <v>1</v>
      </c>
      <c r="L21396" t="s">
        <v>1789</v>
      </c>
      <c r="M21396" t="s">
        <v>916</v>
      </c>
      <c r="N21396" t="s">
        <v>802</v>
      </c>
      <c r="O21396" t="s">
        <v>22</v>
      </c>
      <c r="P21396" t="s">
        <v>23</v>
      </c>
      <c r="Q21396" t="s">
        <v>24</v>
      </c>
    </row>
    <row r="21397" spans="1:17" x14ac:dyDescent="0.2">
      <c r="A21397" s="2">
        <v>43681</v>
      </c>
      <c r="B21397" t="s">
        <v>374</v>
      </c>
      <c r="C21397" t="s">
        <v>800</v>
      </c>
      <c r="D21397" t="s">
        <v>36</v>
      </c>
      <c r="E21397" t="s">
        <v>36</v>
      </c>
      <c r="F21397">
        <v>150</v>
      </c>
      <c r="G21397">
        <v>195</v>
      </c>
      <c r="H21397">
        <v>1049</v>
      </c>
      <c r="I21397">
        <v>896</v>
      </c>
      <c r="J21397">
        <v>4</v>
      </c>
      <c r="K21397">
        <v>3</v>
      </c>
      <c r="L21397" t="s">
        <v>1789</v>
      </c>
      <c r="M21397" t="s">
        <v>1801</v>
      </c>
      <c r="N21397" t="s">
        <v>374</v>
      </c>
      <c r="O21397" t="s">
        <v>22</v>
      </c>
      <c r="P21397" t="s">
        <v>23</v>
      </c>
      <c r="Q21397" t="s">
        <v>24</v>
      </c>
    </row>
    <row r="21398" spans="1:17" x14ac:dyDescent="0.2">
      <c r="A21398" s="2">
        <v>43681</v>
      </c>
      <c r="B21398" t="s">
        <v>207</v>
      </c>
      <c r="C21398" t="s">
        <v>211</v>
      </c>
      <c r="D21398" t="s">
        <v>36</v>
      </c>
      <c r="E21398" t="s">
        <v>36</v>
      </c>
      <c r="F21398">
        <v>107</v>
      </c>
      <c r="G21398">
        <v>137</v>
      </c>
      <c r="H21398">
        <v>1201</v>
      </c>
      <c r="I21398">
        <v>1075</v>
      </c>
      <c r="J21398">
        <v>0</v>
      </c>
      <c r="K21398">
        <v>0</v>
      </c>
      <c r="L21398" t="s">
        <v>1789</v>
      </c>
      <c r="M21398" t="s">
        <v>209</v>
      </c>
      <c r="N21398" t="s">
        <v>207</v>
      </c>
      <c r="O21398" t="s">
        <v>22</v>
      </c>
      <c r="P21398" t="s">
        <v>23</v>
      </c>
      <c r="Q21398" t="s">
        <v>30</v>
      </c>
    </row>
    <row r="21399" spans="1:17" x14ac:dyDescent="0.2">
      <c r="A21399" s="2">
        <v>43681</v>
      </c>
      <c r="B21399" t="s">
        <v>1545</v>
      </c>
      <c r="C21399" t="s">
        <v>172</v>
      </c>
      <c r="D21399" t="s">
        <v>36</v>
      </c>
      <c r="E21399" t="s">
        <v>36</v>
      </c>
      <c r="F21399">
        <v>169</v>
      </c>
      <c r="G21399">
        <v>148</v>
      </c>
      <c r="H21399">
        <v>989</v>
      </c>
      <c r="I21399">
        <v>1061</v>
      </c>
      <c r="J21399">
        <v>1</v>
      </c>
      <c r="K21399">
        <v>2</v>
      </c>
      <c r="L21399" t="s">
        <v>1789</v>
      </c>
      <c r="M21399" t="s">
        <v>398</v>
      </c>
      <c r="N21399" t="s">
        <v>208</v>
      </c>
      <c r="O21399" t="s">
        <v>122</v>
      </c>
      <c r="P21399" t="s">
        <v>23</v>
      </c>
      <c r="Q21399" t="s">
        <v>41</v>
      </c>
    </row>
    <row r="21400" spans="1:17" x14ac:dyDescent="0.2">
      <c r="A21400" s="2">
        <v>43681</v>
      </c>
      <c r="B21400" t="s">
        <v>296</v>
      </c>
      <c r="C21400" t="s">
        <v>378</v>
      </c>
      <c r="D21400" t="s">
        <v>36</v>
      </c>
      <c r="E21400" t="s">
        <v>36</v>
      </c>
      <c r="F21400">
        <v>116</v>
      </c>
      <c r="G21400">
        <v>96</v>
      </c>
      <c r="H21400">
        <v>1163</v>
      </c>
      <c r="I21400">
        <v>1251</v>
      </c>
      <c r="J21400">
        <v>3</v>
      </c>
      <c r="K21400">
        <v>2</v>
      </c>
      <c r="L21400" t="s">
        <v>1789</v>
      </c>
      <c r="M21400" t="s">
        <v>399</v>
      </c>
      <c r="N21400" t="s">
        <v>296</v>
      </c>
      <c r="O21400" t="s">
        <v>22</v>
      </c>
      <c r="P21400" t="s">
        <v>23</v>
      </c>
      <c r="Q21400" t="s">
        <v>24</v>
      </c>
    </row>
    <row r="21401" spans="1:17" x14ac:dyDescent="0.2">
      <c r="A21401" s="2">
        <v>43681</v>
      </c>
      <c r="B21401" t="s">
        <v>352</v>
      </c>
      <c r="C21401" t="s">
        <v>1284</v>
      </c>
      <c r="D21401" t="s">
        <v>36</v>
      </c>
      <c r="E21401" t="s">
        <v>36</v>
      </c>
      <c r="F21401">
        <v>121</v>
      </c>
      <c r="G21401">
        <v>146</v>
      </c>
      <c r="H21401">
        <v>1148</v>
      </c>
      <c r="I21401">
        <v>1071</v>
      </c>
      <c r="J21401">
        <v>0</v>
      </c>
      <c r="K21401">
        <v>0</v>
      </c>
      <c r="L21401" t="s">
        <v>1789</v>
      </c>
      <c r="M21401" t="s">
        <v>371</v>
      </c>
      <c r="N21401" t="s">
        <v>352</v>
      </c>
      <c r="O21401" t="s">
        <v>22</v>
      </c>
      <c r="P21401" t="s">
        <v>23</v>
      </c>
      <c r="Q21401" t="s">
        <v>30</v>
      </c>
    </row>
    <row r="21402" spans="1:17" x14ac:dyDescent="0.2">
      <c r="A21402" s="2">
        <v>43681</v>
      </c>
      <c r="B21402" t="s">
        <v>149</v>
      </c>
      <c r="C21402" t="s">
        <v>405</v>
      </c>
      <c r="D21402" t="s">
        <v>36</v>
      </c>
      <c r="E21402" t="s">
        <v>36</v>
      </c>
      <c r="F21402">
        <v>70</v>
      </c>
      <c r="G21402">
        <v>144</v>
      </c>
      <c r="H21402">
        <v>1338</v>
      </c>
      <c r="I21402">
        <v>1072</v>
      </c>
      <c r="J21402">
        <v>0</v>
      </c>
      <c r="K21402">
        <v>3</v>
      </c>
      <c r="L21402" t="s">
        <v>1789</v>
      </c>
      <c r="M21402" t="s">
        <v>1802</v>
      </c>
      <c r="N21402" t="s">
        <v>149</v>
      </c>
      <c r="O21402" t="s">
        <v>22</v>
      </c>
      <c r="P21402" t="s">
        <v>23</v>
      </c>
      <c r="Q21402" t="s">
        <v>41</v>
      </c>
    </row>
    <row r="21403" spans="1:17" x14ac:dyDescent="0.2">
      <c r="A21403" s="2">
        <v>43681</v>
      </c>
      <c r="B21403" t="s">
        <v>45</v>
      </c>
      <c r="C21403" t="s">
        <v>404</v>
      </c>
      <c r="D21403" t="s">
        <v>36</v>
      </c>
      <c r="E21403" t="s">
        <v>36</v>
      </c>
      <c r="F21403">
        <v>112</v>
      </c>
      <c r="G21403">
        <v>157</v>
      </c>
      <c r="H21403">
        <v>1174</v>
      </c>
      <c r="I21403">
        <v>1019</v>
      </c>
      <c r="J21403">
        <v>3</v>
      </c>
      <c r="K21403">
        <v>1</v>
      </c>
      <c r="L21403" t="s">
        <v>1789</v>
      </c>
      <c r="M21403" t="s">
        <v>831</v>
      </c>
      <c r="N21403" t="s">
        <v>45</v>
      </c>
      <c r="O21403" t="s">
        <v>22</v>
      </c>
      <c r="P21403" t="s">
        <v>23</v>
      </c>
      <c r="Q21403" t="s">
        <v>24</v>
      </c>
    </row>
    <row r="21404" spans="1:17" x14ac:dyDescent="0.2">
      <c r="A21404" s="2">
        <v>43681</v>
      </c>
      <c r="B21404" t="s">
        <v>111</v>
      </c>
      <c r="C21404" t="s">
        <v>202</v>
      </c>
      <c r="D21404" t="s">
        <v>36</v>
      </c>
      <c r="E21404" t="s">
        <v>36</v>
      </c>
      <c r="F21404">
        <v>59</v>
      </c>
      <c r="G21404">
        <v>123</v>
      </c>
      <c r="H21404">
        <v>1389</v>
      </c>
      <c r="I21404">
        <v>1143</v>
      </c>
      <c r="J21404">
        <v>3</v>
      </c>
      <c r="K21404">
        <v>0</v>
      </c>
      <c r="L21404" t="s">
        <v>1789</v>
      </c>
      <c r="M21404" t="s">
        <v>218</v>
      </c>
      <c r="N21404" t="s">
        <v>111</v>
      </c>
      <c r="O21404" t="s">
        <v>22</v>
      </c>
      <c r="P21404" t="s">
        <v>23</v>
      </c>
      <c r="Q21404" t="s">
        <v>24</v>
      </c>
    </row>
    <row r="21405" spans="1:17" x14ac:dyDescent="0.2">
      <c r="A21405" s="2">
        <v>43681</v>
      </c>
      <c r="B21405" t="s">
        <v>365</v>
      </c>
      <c r="C21405" t="s">
        <v>471</v>
      </c>
      <c r="D21405" t="s">
        <v>36</v>
      </c>
      <c r="E21405" t="s">
        <v>36</v>
      </c>
      <c r="F21405">
        <v>128</v>
      </c>
      <c r="G21405">
        <v>82</v>
      </c>
      <c r="H21405">
        <v>1127</v>
      </c>
      <c r="I21405">
        <v>1295</v>
      </c>
      <c r="J21405">
        <v>1</v>
      </c>
      <c r="K21405">
        <v>0</v>
      </c>
      <c r="L21405" t="s">
        <v>1789</v>
      </c>
      <c r="M21405" t="s">
        <v>400</v>
      </c>
      <c r="N21405" t="s">
        <v>365</v>
      </c>
      <c r="O21405" t="s">
        <v>22</v>
      </c>
      <c r="P21405" t="s">
        <v>23</v>
      </c>
      <c r="Q21405" t="s">
        <v>24</v>
      </c>
    </row>
    <row r="21406" spans="1:17" x14ac:dyDescent="0.2">
      <c r="A21406" s="2">
        <v>43688</v>
      </c>
      <c r="B21406" t="s">
        <v>512</v>
      </c>
      <c r="C21406" t="s">
        <v>282</v>
      </c>
      <c r="D21406" t="s">
        <v>27</v>
      </c>
      <c r="E21406" t="s">
        <v>19</v>
      </c>
      <c r="F21406">
        <v>176</v>
      </c>
      <c r="G21406">
        <v>101</v>
      </c>
      <c r="H21406">
        <v>954</v>
      </c>
      <c r="I21406">
        <v>1226</v>
      </c>
      <c r="J21406">
        <v>1</v>
      </c>
      <c r="K21406">
        <v>0</v>
      </c>
      <c r="L21406" t="s">
        <v>28</v>
      </c>
      <c r="M21406" t="s">
        <v>472</v>
      </c>
      <c r="N21406" t="s">
        <v>512</v>
      </c>
      <c r="O21406" t="s">
        <v>22</v>
      </c>
      <c r="P21406" t="s">
        <v>23</v>
      </c>
      <c r="Q21406" t="s">
        <v>24</v>
      </c>
    </row>
    <row r="21407" spans="1:17" x14ac:dyDescent="0.2">
      <c r="A21407" s="2">
        <v>43691</v>
      </c>
      <c r="B21407" t="s">
        <v>262</v>
      </c>
      <c r="C21407" t="s">
        <v>555</v>
      </c>
      <c r="D21407" t="s">
        <v>27</v>
      </c>
      <c r="E21407" t="s">
        <v>27</v>
      </c>
      <c r="F21407">
        <v>155</v>
      </c>
      <c r="G21407">
        <v>144</v>
      </c>
      <c r="H21407">
        <v>1028</v>
      </c>
      <c r="I21407">
        <v>1072</v>
      </c>
      <c r="J21407">
        <v>0</v>
      </c>
      <c r="K21407">
        <v>0</v>
      </c>
      <c r="L21407" t="s">
        <v>28</v>
      </c>
      <c r="M21407" t="s">
        <v>1631</v>
      </c>
      <c r="N21407" t="s">
        <v>262</v>
      </c>
      <c r="O21407" t="s">
        <v>22</v>
      </c>
      <c r="P21407" t="s">
        <v>23</v>
      </c>
      <c r="Q21407" t="s">
        <v>30</v>
      </c>
    </row>
    <row r="21408" spans="1:17" x14ac:dyDescent="0.2">
      <c r="A21408" s="2">
        <v>43704</v>
      </c>
      <c r="B21408" t="s">
        <v>453</v>
      </c>
      <c r="C21408" t="s">
        <v>481</v>
      </c>
      <c r="D21408" t="s">
        <v>27</v>
      </c>
      <c r="E21408" t="s">
        <v>27</v>
      </c>
      <c r="F21408">
        <v>131</v>
      </c>
      <c r="G21408">
        <v>124</v>
      </c>
      <c r="H21408">
        <v>1096</v>
      </c>
      <c r="I21408">
        <v>1136</v>
      </c>
      <c r="J21408">
        <v>4</v>
      </c>
      <c r="K21408">
        <v>3</v>
      </c>
      <c r="L21408" t="s">
        <v>28</v>
      </c>
      <c r="M21408" t="s">
        <v>482</v>
      </c>
      <c r="N21408" t="s">
        <v>453</v>
      </c>
      <c r="O21408" t="s">
        <v>22</v>
      </c>
      <c r="P21408" t="s">
        <v>23</v>
      </c>
      <c r="Q21408" t="s">
        <v>24</v>
      </c>
    </row>
    <row r="21409" spans="1:17" x14ac:dyDescent="0.2">
      <c r="A21409" s="2">
        <v>43705</v>
      </c>
      <c r="B21409" t="s">
        <v>614</v>
      </c>
      <c r="C21409" t="s">
        <v>512</v>
      </c>
      <c r="D21409" t="s">
        <v>27</v>
      </c>
      <c r="E21409" t="s">
        <v>27</v>
      </c>
      <c r="F21409">
        <v>167</v>
      </c>
      <c r="G21409">
        <v>176</v>
      </c>
      <c r="H21409">
        <v>994</v>
      </c>
      <c r="I21409">
        <v>954</v>
      </c>
      <c r="J21409">
        <v>1</v>
      </c>
      <c r="K21409">
        <v>1</v>
      </c>
      <c r="L21409" t="s">
        <v>28</v>
      </c>
      <c r="M21409" t="s">
        <v>1445</v>
      </c>
      <c r="N21409" t="s">
        <v>614</v>
      </c>
      <c r="O21409" t="s">
        <v>22</v>
      </c>
      <c r="P21409" t="s">
        <v>23</v>
      </c>
      <c r="Q21409" t="s">
        <v>30</v>
      </c>
    </row>
    <row r="21410" spans="1:17" x14ac:dyDescent="0.2">
      <c r="A21410" s="2">
        <v>43705</v>
      </c>
      <c r="B21410" t="s">
        <v>638</v>
      </c>
      <c r="C21410" t="s">
        <v>889</v>
      </c>
      <c r="D21410" t="s">
        <v>115</v>
      </c>
      <c r="E21410" t="s">
        <v>115</v>
      </c>
      <c r="F21410">
        <v>125</v>
      </c>
      <c r="G21410">
        <v>190</v>
      </c>
      <c r="H21410">
        <v>1132</v>
      </c>
      <c r="I21410">
        <v>908</v>
      </c>
      <c r="J21410">
        <v>3</v>
      </c>
      <c r="K21410">
        <v>0</v>
      </c>
      <c r="L21410" t="s">
        <v>28</v>
      </c>
      <c r="M21410" t="s">
        <v>1379</v>
      </c>
      <c r="N21410" t="s">
        <v>638</v>
      </c>
      <c r="O21410" t="s">
        <v>22</v>
      </c>
      <c r="P21410" t="s">
        <v>23</v>
      </c>
      <c r="Q21410" t="s">
        <v>24</v>
      </c>
    </row>
    <row r="21411" spans="1:17" x14ac:dyDescent="0.2">
      <c r="A21411" s="2">
        <v>43706</v>
      </c>
      <c r="B21411" t="s">
        <v>176</v>
      </c>
      <c r="C21411" t="s">
        <v>262</v>
      </c>
      <c r="D21411" t="s">
        <v>115</v>
      </c>
      <c r="E21411" t="s">
        <v>27</v>
      </c>
      <c r="F21411">
        <v>65</v>
      </c>
      <c r="G21411">
        <v>155</v>
      </c>
      <c r="H21411">
        <v>1360</v>
      </c>
      <c r="I21411">
        <v>1028</v>
      </c>
      <c r="J21411">
        <v>4</v>
      </c>
      <c r="K21411">
        <v>0</v>
      </c>
      <c r="L21411" t="s">
        <v>28</v>
      </c>
      <c r="M21411" t="s">
        <v>1002</v>
      </c>
      <c r="N21411" t="s">
        <v>402</v>
      </c>
      <c r="O21411" t="s">
        <v>122</v>
      </c>
      <c r="P21411" t="s">
        <v>23</v>
      </c>
      <c r="Q21411" t="s">
        <v>24</v>
      </c>
    </row>
    <row r="21412" spans="1:17" x14ac:dyDescent="0.2">
      <c r="A21412" s="2">
        <v>43707</v>
      </c>
      <c r="B21412" t="s">
        <v>614</v>
      </c>
      <c r="C21412" t="s">
        <v>512</v>
      </c>
      <c r="D21412" t="s">
        <v>27</v>
      </c>
      <c r="E21412" t="s">
        <v>27</v>
      </c>
      <c r="F21412">
        <v>167</v>
      </c>
      <c r="G21412">
        <v>176</v>
      </c>
      <c r="H21412">
        <v>994</v>
      </c>
      <c r="I21412">
        <v>954</v>
      </c>
      <c r="J21412">
        <v>1</v>
      </c>
      <c r="K21412">
        <v>0</v>
      </c>
      <c r="L21412" t="s">
        <v>28</v>
      </c>
      <c r="M21412" t="s">
        <v>1445</v>
      </c>
      <c r="N21412" t="s">
        <v>614</v>
      </c>
      <c r="O21412" t="s">
        <v>22</v>
      </c>
      <c r="P21412" t="s">
        <v>23</v>
      </c>
      <c r="Q21412" t="s">
        <v>24</v>
      </c>
    </row>
    <row r="21413" spans="1:17" x14ac:dyDescent="0.2">
      <c r="A21413" s="2">
        <v>43707</v>
      </c>
      <c r="B21413" t="s">
        <v>182</v>
      </c>
      <c r="C21413" t="s">
        <v>213</v>
      </c>
      <c r="D21413" t="s">
        <v>115</v>
      </c>
      <c r="E21413" t="s">
        <v>115</v>
      </c>
      <c r="F21413">
        <v>71</v>
      </c>
      <c r="G21413">
        <v>135</v>
      </c>
      <c r="H21413">
        <v>1333</v>
      </c>
      <c r="I21413">
        <v>1084</v>
      </c>
      <c r="J21413">
        <v>4</v>
      </c>
      <c r="K21413">
        <v>1</v>
      </c>
      <c r="L21413" t="s">
        <v>28</v>
      </c>
      <c r="M21413" t="s">
        <v>1803</v>
      </c>
      <c r="N21413" t="s">
        <v>183</v>
      </c>
      <c r="O21413" t="s">
        <v>122</v>
      </c>
      <c r="P21413" t="s">
        <v>23</v>
      </c>
      <c r="Q21413" t="s">
        <v>24</v>
      </c>
    </row>
    <row r="21414" spans="1:17" x14ac:dyDescent="0.2">
      <c r="A21414" s="2">
        <v>43707</v>
      </c>
      <c r="B21414" t="s">
        <v>391</v>
      </c>
      <c r="C21414" t="s">
        <v>177</v>
      </c>
      <c r="D21414" t="s">
        <v>115</v>
      </c>
      <c r="E21414" t="s">
        <v>115</v>
      </c>
      <c r="F21414">
        <v>159</v>
      </c>
      <c r="G21414">
        <v>99</v>
      </c>
      <c r="H21414">
        <v>1009</v>
      </c>
      <c r="I21414">
        <v>1229</v>
      </c>
      <c r="J21414">
        <v>0</v>
      </c>
      <c r="K21414">
        <v>1</v>
      </c>
      <c r="L21414" t="s">
        <v>28</v>
      </c>
      <c r="M21414" t="s">
        <v>392</v>
      </c>
      <c r="N21414" t="s">
        <v>391</v>
      </c>
      <c r="O21414" t="s">
        <v>22</v>
      </c>
      <c r="P21414" t="s">
        <v>23</v>
      </c>
      <c r="Q21414" t="s">
        <v>41</v>
      </c>
    </row>
    <row r="21415" spans="1:17" x14ac:dyDescent="0.2">
      <c r="A21415" s="2">
        <v>43708</v>
      </c>
      <c r="B21415" t="s">
        <v>176</v>
      </c>
      <c r="C21415" t="s">
        <v>462</v>
      </c>
      <c r="D21415" t="s">
        <v>115</v>
      </c>
      <c r="E21415" t="s">
        <v>115</v>
      </c>
      <c r="F21415">
        <v>65</v>
      </c>
      <c r="G21415">
        <v>200</v>
      </c>
      <c r="H21415">
        <v>1360</v>
      </c>
      <c r="I21415">
        <v>886</v>
      </c>
      <c r="J21415">
        <v>5</v>
      </c>
      <c r="K21415">
        <v>1</v>
      </c>
      <c r="L21415" t="s">
        <v>28</v>
      </c>
      <c r="M21415" t="s">
        <v>1002</v>
      </c>
      <c r="N21415" t="s">
        <v>402</v>
      </c>
      <c r="O21415" t="s">
        <v>122</v>
      </c>
      <c r="P21415" t="s">
        <v>23</v>
      </c>
      <c r="Q21415" t="s">
        <v>24</v>
      </c>
    </row>
    <row r="21416" spans="1:17" x14ac:dyDescent="0.2">
      <c r="A21416" s="2">
        <v>43712</v>
      </c>
      <c r="B21416" t="s">
        <v>718</v>
      </c>
      <c r="C21416" t="s">
        <v>224</v>
      </c>
      <c r="D21416" t="s">
        <v>36</v>
      </c>
      <c r="E21416" t="s">
        <v>36</v>
      </c>
      <c r="F21416">
        <v>105</v>
      </c>
      <c r="G21416">
        <v>61</v>
      </c>
      <c r="H21416">
        <v>1207</v>
      </c>
      <c r="I21416">
        <v>1381</v>
      </c>
      <c r="J21416">
        <v>0</v>
      </c>
      <c r="K21416">
        <v>1</v>
      </c>
      <c r="L21416" t="s">
        <v>28</v>
      </c>
      <c r="M21416" t="s">
        <v>485</v>
      </c>
      <c r="N21416" t="s">
        <v>110</v>
      </c>
      <c r="O21416" t="s">
        <v>122</v>
      </c>
      <c r="P21416" t="s">
        <v>23</v>
      </c>
      <c r="Q21416" t="s">
        <v>41</v>
      </c>
    </row>
    <row r="21417" spans="1:17" x14ac:dyDescent="0.2">
      <c r="A21417" s="2">
        <v>43712</v>
      </c>
      <c r="B21417" t="s">
        <v>172</v>
      </c>
      <c r="C21417" t="s">
        <v>211</v>
      </c>
      <c r="D21417" t="s">
        <v>36</v>
      </c>
      <c r="E21417" t="s">
        <v>36</v>
      </c>
      <c r="F21417">
        <v>148</v>
      </c>
      <c r="G21417">
        <v>137</v>
      </c>
      <c r="H21417">
        <v>1061</v>
      </c>
      <c r="I21417">
        <v>1075</v>
      </c>
      <c r="J21417">
        <v>1</v>
      </c>
      <c r="K21417">
        <v>1</v>
      </c>
      <c r="L21417" t="s">
        <v>20</v>
      </c>
      <c r="M21417" t="s">
        <v>616</v>
      </c>
      <c r="N21417" t="s">
        <v>172</v>
      </c>
      <c r="O21417" t="s">
        <v>22</v>
      </c>
      <c r="P21417" t="s">
        <v>23</v>
      </c>
      <c r="Q21417" t="s">
        <v>30</v>
      </c>
    </row>
    <row r="21418" spans="1:17" x14ac:dyDescent="0.2">
      <c r="A21418" s="2">
        <v>43712</v>
      </c>
      <c r="B21418" t="s">
        <v>800</v>
      </c>
      <c r="C21418" t="s">
        <v>46</v>
      </c>
      <c r="D21418" t="s">
        <v>36</v>
      </c>
      <c r="E21418" t="s">
        <v>36</v>
      </c>
      <c r="F21418">
        <v>195</v>
      </c>
      <c r="G21418">
        <v>139</v>
      </c>
      <c r="H21418">
        <v>896</v>
      </c>
      <c r="I21418">
        <v>1074</v>
      </c>
      <c r="J21418">
        <v>2</v>
      </c>
      <c r="K21418">
        <v>1</v>
      </c>
      <c r="L21418" t="s">
        <v>20</v>
      </c>
      <c r="M21418" t="s">
        <v>800</v>
      </c>
      <c r="N21418" t="s">
        <v>800</v>
      </c>
      <c r="O21418" t="s">
        <v>22</v>
      </c>
      <c r="P21418" t="s">
        <v>23</v>
      </c>
      <c r="Q21418" t="s">
        <v>24</v>
      </c>
    </row>
    <row r="21419" spans="1:17" x14ac:dyDescent="0.2">
      <c r="A21419" s="2">
        <v>43712</v>
      </c>
      <c r="B21419" t="s">
        <v>828</v>
      </c>
      <c r="C21419" t="s">
        <v>352</v>
      </c>
      <c r="D21419" t="s">
        <v>36</v>
      </c>
      <c r="E21419" t="s">
        <v>36</v>
      </c>
      <c r="F21419">
        <v>202</v>
      </c>
      <c r="G21419">
        <v>121</v>
      </c>
      <c r="H21419">
        <v>868</v>
      </c>
      <c r="I21419">
        <v>1148</v>
      </c>
      <c r="J21419">
        <v>1</v>
      </c>
      <c r="K21419">
        <v>2</v>
      </c>
      <c r="L21419" t="s">
        <v>20</v>
      </c>
      <c r="M21419" t="s">
        <v>829</v>
      </c>
      <c r="N21419" t="s">
        <v>828</v>
      </c>
      <c r="O21419" t="s">
        <v>22</v>
      </c>
      <c r="P21419" t="s">
        <v>23</v>
      </c>
      <c r="Q21419" t="s">
        <v>41</v>
      </c>
    </row>
    <row r="21420" spans="1:17" x14ac:dyDescent="0.2">
      <c r="A21420" s="2">
        <v>43712</v>
      </c>
      <c r="B21420" t="s">
        <v>374</v>
      </c>
      <c r="C21420" t="s">
        <v>405</v>
      </c>
      <c r="D21420" t="s">
        <v>36</v>
      </c>
      <c r="E21420" t="s">
        <v>36</v>
      </c>
      <c r="F21420">
        <v>150</v>
      </c>
      <c r="G21420">
        <v>144</v>
      </c>
      <c r="H21420">
        <v>1049</v>
      </c>
      <c r="I21420">
        <v>1072</v>
      </c>
      <c r="J21420">
        <v>0</v>
      </c>
      <c r="K21420">
        <v>0</v>
      </c>
      <c r="L21420" t="s">
        <v>20</v>
      </c>
      <c r="M21420" t="s">
        <v>1649</v>
      </c>
      <c r="N21420" t="s">
        <v>374</v>
      </c>
      <c r="O21420" t="s">
        <v>22</v>
      </c>
      <c r="P21420" t="s">
        <v>23</v>
      </c>
      <c r="Q21420" t="s">
        <v>30</v>
      </c>
    </row>
    <row r="21421" spans="1:17" x14ac:dyDescent="0.2">
      <c r="A21421" s="2">
        <v>43712</v>
      </c>
      <c r="B21421" t="s">
        <v>339</v>
      </c>
      <c r="C21421" t="s">
        <v>35</v>
      </c>
      <c r="D21421" t="s">
        <v>36</v>
      </c>
      <c r="E21421" t="s">
        <v>36</v>
      </c>
      <c r="F21421">
        <v>152</v>
      </c>
      <c r="G21421">
        <v>114</v>
      </c>
      <c r="H21421">
        <v>1044</v>
      </c>
      <c r="I21421">
        <v>1172</v>
      </c>
      <c r="J21421">
        <v>3</v>
      </c>
      <c r="K21421">
        <v>1</v>
      </c>
      <c r="L21421" t="s">
        <v>20</v>
      </c>
      <c r="M21421" t="s">
        <v>377</v>
      </c>
      <c r="N21421" t="s">
        <v>339</v>
      </c>
      <c r="O21421" t="s">
        <v>22</v>
      </c>
      <c r="P21421" t="s">
        <v>23</v>
      </c>
      <c r="Q21421" t="s">
        <v>24</v>
      </c>
    </row>
    <row r="21422" spans="1:17" x14ac:dyDescent="0.2">
      <c r="A21422" s="2">
        <v>43712</v>
      </c>
      <c r="B21422" t="s">
        <v>404</v>
      </c>
      <c r="C21422" t="s">
        <v>296</v>
      </c>
      <c r="D21422" t="s">
        <v>36</v>
      </c>
      <c r="E21422" t="s">
        <v>36</v>
      </c>
      <c r="F21422">
        <v>157</v>
      </c>
      <c r="G21422">
        <v>116</v>
      </c>
      <c r="H21422">
        <v>1019</v>
      </c>
      <c r="I21422">
        <v>1163</v>
      </c>
      <c r="J21422">
        <v>0</v>
      </c>
      <c r="K21422">
        <v>1</v>
      </c>
      <c r="L21422" t="s">
        <v>20</v>
      </c>
      <c r="M21422" t="s">
        <v>1709</v>
      </c>
      <c r="N21422" t="s">
        <v>404</v>
      </c>
      <c r="O21422" t="s">
        <v>22</v>
      </c>
      <c r="P21422" t="s">
        <v>23</v>
      </c>
      <c r="Q21422" t="s">
        <v>41</v>
      </c>
    </row>
    <row r="21423" spans="1:17" x14ac:dyDescent="0.2">
      <c r="A21423" s="2">
        <v>43712</v>
      </c>
      <c r="B21423" t="s">
        <v>876</v>
      </c>
      <c r="C21423" t="s">
        <v>202</v>
      </c>
      <c r="D21423" t="s">
        <v>36</v>
      </c>
      <c r="E21423" t="s">
        <v>36</v>
      </c>
      <c r="F21423">
        <v>185</v>
      </c>
      <c r="G21423">
        <v>123</v>
      </c>
      <c r="H21423">
        <v>920</v>
      </c>
      <c r="I21423">
        <v>1143</v>
      </c>
      <c r="J21423">
        <v>0</v>
      </c>
      <c r="K21423">
        <v>1</v>
      </c>
      <c r="L21423" t="s">
        <v>20</v>
      </c>
      <c r="M21423" t="s">
        <v>914</v>
      </c>
      <c r="N21423" t="s">
        <v>876</v>
      </c>
      <c r="O21423" t="s">
        <v>22</v>
      </c>
      <c r="P21423" t="s">
        <v>23</v>
      </c>
      <c r="Q21423" t="s">
        <v>41</v>
      </c>
    </row>
    <row r="21424" spans="1:17" x14ac:dyDescent="0.2">
      <c r="A21424" s="2">
        <v>43712</v>
      </c>
      <c r="B21424" t="s">
        <v>1545</v>
      </c>
      <c r="C21424" t="s">
        <v>802</v>
      </c>
      <c r="D21424" t="s">
        <v>36</v>
      </c>
      <c r="E21424" t="s">
        <v>36</v>
      </c>
      <c r="F21424">
        <v>169</v>
      </c>
      <c r="G21424">
        <v>139</v>
      </c>
      <c r="H21424">
        <v>989</v>
      </c>
      <c r="I21424">
        <v>1074</v>
      </c>
      <c r="J21424">
        <v>1</v>
      </c>
      <c r="K21424">
        <v>1</v>
      </c>
      <c r="L21424" t="s">
        <v>20</v>
      </c>
      <c r="M21424" t="s">
        <v>918</v>
      </c>
      <c r="N21424" t="s">
        <v>380</v>
      </c>
      <c r="O21424" t="s">
        <v>122</v>
      </c>
      <c r="P21424" t="s">
        <v>23</v>
      </c>
      <c r="Q21424" t="s">
        <v>30</v>
      </c>
    </row>
    <row r="21425" spans="1:17" x14ac:dyDescent="0.2">
      <c r="A21425" s="2">
        <v>43713</v>
      </c>
      <c r="B21425" t="s">
        <v>39</v>
      </c>
      <c r="C21425" t="s">
        <v>107</v>
      </c>
      <c r="D21425" t="s">
        <v>19</v>
      </c>
      <c r="E21425" t="s">
        <v>19</v>
      </c>
      <c r="F21425">
        <v>10</v>
      </c>
      <c r="G21425">
        <v>14</v>
      </c>
      <c r="H21425">
        <v>1610</v>
      </c>
      <c r="I21425">
        <v>1583</v>
      </c>
      <c r="J21425">
        <v>0</v>
      </c>
      <c r="K21425">
        <v>0</v>
      </c>
      <c r="L21425" t="s">
        <v>28</v>
      </c>
      <c r="M21425" t="s">
        <v>121</v>
      </c>
      <c r="N21425" t="s">
        <v>77</v>
      </c>
      <c r="O21425" t="s">
        <v>122</v>
      </c>
      <c r="P21425" t="s">
        <v>23</v>
      </c>
      <c r="Q21425" t="s">
        <v>30</v>
      </c>
    </row>
    <row r="21426" spans="1:17" x14ac:dyDescent="0.2">
      <c r="A21426" s="2">
        <v>43713</v>
      </c>
      <c r="B21426" t="s">
        <v>304</v>
      </c>
      <c r="C21426" t="s">
        <v>229</v>
      </c>
      <c r="D21426" t="s">
        <v>27</v>
      </c>
      <c r="E21426" t="s">
        <v>27</v>
      </c>
      <c r="F21426">
        <v>67</v>
      </c>
      <c r="G21426">
        <v>180</v>
      </c>
      <c r="H21426">
        <v>1350</v>
      </c>
      <c r="I21426">
        <v>940</v>
      </c>
      <c r="J21426">
        <v>4</v>
      </c>
      <c r="K21426">
        <v>0</v>
      </c>
      <c r="L21426" t="s">
        <v>28</v>
      </c>
      <c r="M21426" t="s">
        <v>636</v>
      </c>
      <c r="N21426" t="s">
        <v>304</v>
      </c>
      <c r="O21426" t="s">
        <v>22</v>
      </c>
      <c r="P21426" t="s">
        <v>23</v>
      </c>
      <c r="Q21426" t="s">
        <v>24</v>
      </c>
    </row>
    <row r="21427" spans="1:17" x14ac:dyDescent="0.2">
      <c r="A21427" s="2">
        <v>43713</v>
      </c>
      <c r="B21427" t="s">
        <v>133</v>
      </c>
      <c r="C21427" t="s">
        <v>345</v>
      </c>
      <c r="D21427" t="s">
        <v>115</v>
      </c>
      <c r="E21427" t="s">
        <v>50</v>
      </c>
      <c r="F21427">
        <v>37</v>
      </c>
      <c r="G21427">
        <v>94</v>
      </c>
      <c r="H21427">
        <v>1467</v>
      </c>
      <c r="I21427">
        <v>1255</v>
      </c>
      <c r="J21427">
        <v>2</v>
      </c>
      <c r="K21427">
        <v>2</v>
      </c>
      <c r="L21427" t="s">
        <v>28</v>
      </c>
      <c r="M21427" t="s">
        <v>181</v>
      </c>
      <c r="N21427" t="s">
        <v>180</v>
      </c>
      <c r="O21427" t="s">
        <v>122</v>
      </c>
      <c r="P21427" t="s">
        <v>23</v>
      </c>
      <c r="Q21427" t="s">
        <v>30</v>
      </c>
    </row>
    <row r="21428" spans="1:17" x14ac:dyDescent="0.2">
      <c r="A21428" s="2">
        <v>43713</v>
      </c>
      <c r="B21428" t="s">
        <v>1279</v>
      </c>
      <c r="C21428" t="s">
        <v>94</v>
      </c>
      <c r="D21428" t="s">
        <v>50</v>
      </c>
      <c r="E21428" t="s">
        <v>50</v>
      </c>
      <c r="F21428">
        <v>55</v>
      </c>
      <c r="G21428">
        <v>45</v>
      </c>
      <c r="H21428">
        <v>1401</v>
      </c>
      <c r="I21428">
        <v>1442</v>
      </c>
      <c r="J21428">
        <v>2</v>
      </c>
      <c r="K21428">
        <v>1</v>
      </c>
      <c r="L21428" t="s">
        <v>28</v>
      </c>
      <c r="M21428" t="s">
        <v>1280</v>
      </c>
      <c r="N21428" t="s">
        <v>1279</v>
      </c>
      <c r="O21428" t="s">
        <v>22</v>
      </c>
      <c r="P21428" t="s">
        <v>23</v>
      </c>
      <c r="Q21428" t="s">
        <v>24</v>
      </c>
    </row>
    <row r="21429" spans="1:17" x14ac:dyDescent="0.2">
      <c r="A21429" s="2">
        <v>43713</v>
      </c>
      <c r="B21429" t="s">
        <v>100</v>
      </c>
      <c r="C21429" t="s">
        <v>97</v>
      </c>
      <c r="D21429" t="s">
        <v>50</v>
      </c>
      <c r="E21429" t="s">
        <v>50</v>
      </c>
      <c r="F21429">
        <v>29</v>
      </c>
      <c r="G21429">
        <v>91</v>
      </c>
      <c r="H21429">
        <v>1496</v>
      </c>
      <c r="I21429">
        <v>1265</v>
      </c>
      <c r="J21429">
        <v>1</v>
      </c>
      <c r="K21429">
        <v>0</v>
      </c>
      <c r="L21429" t="s">
        <v>28</v>
      </c>
      <c r="M21429" t="s">
        <v>102</v>
      </c>
      <c r="N21429" t="s">
        <v>100</v>
      </c>
      <c r="O21429" t="s">
        <v>22</v>
      </c>
      <c r="P21429" t="s">
        <v>23</v>
      </c>
      <c r="Q21429" t="s">
        <v>24</v>
      </c>
    </row>
    <row r="21430" spans="1:17" x14ac:dyDescent="0.2">
      <c r="A21430" s="2">
        <v>43713</v>
      </c>
      <c r="B21430" t="s">
        <v>42</v>
      </c>
      <c r="C21430" t="s">
        <v>31</v>
      </c>
      <c r="D21430" t="s">
        <v>19</v>
      </c>
      <c r="E21430" t="s">
        <v>19</v>
      </c>
      <c r="F21430">
        <v>19</v>
      </c>
      <c r="G21430">
        <v>66</v>
      </c>
      <c r="H21430">
        <v>1552</v>
      </c>
      <c r="I21430">
        <v>1359</v>
      </c>
      <c r="J21430">
        <v>0</v>
      </c>
      <c r="K21430">
        <v>1</v>
      </c>
      <c r="L21430" t="s">
        <v>28</v>
      </c>
      <c r="M21430" t="s">
        <v>1415</v>
      </c>
      <c r="N21430" t="s">
        <v>77</v>
      </c>
      <c r="O21430" t="s">
        <v>122</v>
      </c>
      <c r="P21430" t="s">
        <v>23</v>
      </c>
      <c r="Q21430" t="s">
        <v>41</v>
      </c>
    </row>
    <row r="21431" spans="1:17" x14ac:dyDescent="0.2">
      <c r="A21431" s="2">
        <v>43713</v>
      </c>
      <c r="B21431" t="s">
        <v>113</v>
      </c>
      <c r="C21431" t="s">
        <v>111</v>
      </c>
      <c r="D21431" t="s">
        <v>115</v>
      </c>
      <c r="E21431" t="s">
        <v>36</v>
      </c>
      <c r="F21431">
        <v>68</v>
      </c>
      <c r="G21431">
        <v>59</v>
      </c>
      <c r="H21431">
        <v>1342</v>
      </c>
      <c r="I21431">
        <v>1389</v>
      </c>
      <c r="J21431">
        <v>1</v>
      </c>
      <c r="K21431">
        <v>1</v>
      </c>
      <c r="L21431" t="s">
        <v>28</v>
      </c>
      <c r="M21431" t="s">
        <v>231</v>
      </c>
      <c r="N21431" t="s">
        <v>113</v>
      </c>
      <c r="O21431" t="s">
        <v>22</v>
      </c>
      <c r="P21431" t="s">
        <v>23</v>
      </c>
      <c r="Q21431" t="s">
        <v>30</v>
      </c>
    </row>
    <row r="21432" spans="1:17" x14ac:dyDescent="0.2">
      <c r="A21432" s="2">
        <v>43713</v>
      </c>
      <c r="B21432" t="s">
        <v>98</v>
      </c>
      <c r="C21432" t="s">
        <v>53</v>
      </c>
      <c r="D21432" t="s">
        <v>50</v>
      </c>
      <c r="E21432" t="s">
        <v>50</v>
      </c>
      <c r="F21432">
        <v>32</v>
      </c>
      <c r="G21432">
        <v>11</v>
      </c>
      <c r="H21432">
        <v>1489</v>
      </c>
      <c r="I21432">
        <v>1605</v>
      </c>
      <c r="J21432">
        <v>1</v>
      </c>
      <c r="K21432">
        <v>1</v>
      </c>
      <c r="L21432" t="s">
        <v>291</v>
      </c>
      <c r="M21432" t="s">
        <v>99</v>
      </c>
      <c r="N21432" t="s">
        <v>98</v>
      </c>
      <c r="O21432" t="s">
        <v>22</v>
      </c>
      <c r="P21432" t="s">
        <v>23</v>
      </c>
      <c r="Q21432" t="s">
        <v>30</v>
      </c>
    </row>
    <row r="21433" spans="1:17" x14ac:dyDescent="0.2">
      <c r="A21433" s="2">
        <v>43713</v>
      </c>
      <c r="B21433" t="s">
        <v>1693</v>
      </c>
      <c r="C21433" t="s">
        <v>72</v>
      </c>
      <c r="D21433" t="s">
        <v>50</v>
      </c>
      <c r="E21433" t="s">
        <v>50</v>
      </c>
      <c r="F21433">
        <v>198</v>
      </c>
      <c r="G21433">
        <v>13</v>
      </c>
      <c r="H21433">
        <v>893</v>
      </c>
      <c r="I21433">
        <v>1589</v>
      </c>
      <c r="J21433">
        <v>0</v>
      </c>
      <c r="K21433">
        <v>6</v>
      </c>
      <c r="L21433" t="s">
        <v>291</v>
      </c>
      <c r="M21433" t="s">
        <v>1693</v>
      </c>
      <c r="N21433" t="s">
        <v>1693</v>
      </c>
      <c r="O21433" t="s">
        <v>22</v>
      </c>
      <c r="P21433" t="s">
        <v>23</v>
      </c>
      <c r="Q21433" t="s">
        <v>41</v>
      </c>
    </row>
    <row r="21434" spans="1:17" x14ac:dyDescent="0.2">
      <c r="A21434" s="2">
        <v>43713</v>
      </c>
      <c r="B21434" t="s">
        <v>48</v>
      </c>
      <c r="C21434" t="s">
        <v>52</v>
      </c>
      <c r="D21434" t="s">
        <v>50</v>
      </c>
      <c r="E21434" t="s">
        <v>50</v>
      </c>
      <c r="F21434">
        <v>108</v>
      </c>
      <c r="G21434">
        <v>18</v>
      </c>
      <c r="H21434">
        <v>1200</v>
      </c>
      <c r="I21434">
        <v>1558</v>
      </c>
      <c r="J21434">
        <v>0</v>
      </c>
      <c r="K21434">
        <v>4</v>
      </c>
      <c r="L21434" t="s">
        <v>291</v>
      </c>
      <c r="M21434" t="s">
        <v>866</v>
      </c>
      <c r="N21434" t="s">
        <v>48</v>
      </c>
      <c r="O21434" t="s">
        <v>22</v>
      </c>
      <c r="P21434" t="s">
        <v>23</v>
      </c>
      <c r="Q21434" t="s">
        <v>41</v>
      </c>
    </row>
    <row r="21435" spans="1:17" x14ac:dyDescent="0.2">
      <c r="A21435" s="2">
        <v>43713</v>
      </c>
      <c r="B21435" t="s">
        <v>49</v>
      </c>
      <c r="C21435" t="s">
        <v>184</v>
      </c>
      <c r="D21435" t="s">
        <v>50</v>
      </c>
      <c r="E21435" t="s">
        <v>50</v>
      </c>
      <c r="F21435">
        <v>50</v>
      </c>
      <c r="G21435">
        <v>181</v>
      </c>
      <c r="H21435">
        <v>1429</v>
      </c>
      <c r="I21435">
        <v>939</v>
      </c>
      <c r="J21435">
        <v>2</v>
      </c>
      <c r="K21435">
        <v>0</v>
      </c>
      <c r="L21435" t="s">
        <v>291</v>
      </c>
      <c r="M21435" t="s">
        <v>103</v>
      </c>
      <c r="N21435" t="s">
        <v>49</v>
      </c>
      <c r="O21435" t="s">
        <v>22</v>
      </c>
      <c r="P21435" t="s">
        <v>23</v>
      </c>
      <c r="Q21435" t="s">
        <v>24</v>
      </c>
    </row>
    <row r="21436" spans="1:17" x14ac:dyDescent="0.2">
      <c r="A21436" s="2">
        <v>43713</v>
      </c>
      <c r="B21436" t="s">
        <v>92</v>
      </c>
      <c r="C21436" t="s">
        <v>106</v>
      </c>
      <c r="D21436" t="s">
        <v>50</v>
      </c>
      <c r="E21436" t="s">
        <v>50</v>
      </c>
      <c r="F21436">
        <v>28</v>
      </c>
      <c r="G21436">
        <v>9</v>
      </c>
      <c r="H21436">
        <v>1497</v>
      </c>
      <c r="I21436">
        <v>1617</v>
      </c>
      <c r="J21436">
        <v>1</v>
      </c>
      <c r="K21436">
        <v>2</v>
      </c>
      <c r="L21436" t="s">
        <v>291</v>
      </c>
      <c r="M21436" t="s">
        <v>124</v>
      </c>
      <c r="N21436" t="s">
        <v>92</v>
      </c>
      <c r="O21436" t="s">
        <v>22</v>
      </c>
      <c r="P21436" t="s">
        <v>23</v>
      </c>
      <c r="Q21436" t="s">
        <v>41</v>
      </c>
    </row>
    <row r="21437" spans="1:17" x14ac:dyDescent="0.2">
      <c r="A21437" s="2">
        <v>43713</v>
      </c>
      <c r="B21437" t="s">
        <v>123</v>
      </c>
      <c r="C21437" t="s">
        <v>328</v>
      </c>
      <c r="D21437" t="s">
        <v>50</v>
      </c>
      <c r="E21437" t="s">
        <v>50</v>
      </c>
      <c r="F21437">
        <v>84</v>
      </c>
      <c r="G21437">
        <v>71</v>
      </c>
      <c r="H21437">
        <v>1286</v>
      </c>
      <c r="I21437">
        <v>1333</v>
      </c>
      <c r="J21437">
        <v>1</v>
      </c>
      <c r="K21437">
        <v>1</v>
      </c>
      <c r="L21437" t="s">
        <v>291</v>
      </c>
      <c r="M21437" t="s">
        <v>1778</v>
      </c>
      <c r="N21437" t="s">
        <v>123</v>
      </c>
      <c r="O21437" t="s">
        <v>22</v>
      </c>
      <c r="P21437" t="s">
        <v>23</v>
      </c>
      <c r="Q21437" t="s">
        <v>30</v>
      </c>
    </row>
    <row r="21438" spans="1:17" x14ac:dyDescent="0.2">
      <c r="A21438" s="2">
        <v>43713</v>
      </c>
      <c r="B21438" t="s">
        <v>286</v>
      </c>
      <c r="C21438" t="s">
        <v>119</v>
      </c>
      <c r="D21438" t="s">
        <v>50</v>
      </c>
      <c r="E21438" t="s">
        <v>50</v>
      </c>
      <c r="F21438">
        <v>98</v>
      </c>
      <c r="G21438">
        <v>16</v>
      </c>
      <c r="H21438">
        <v>1230</v>
      </c>
      <c r="I21438">
        <v>1569</v>
      </c>
      <c r="J21438">
        <v>1</v>
      </c>
      <c r="K21438">
        <v>3</v>
      </c>
      <c r="L21438" t="s">
        <v>291</v>
      </c>
      <c r="M21438" t="s">
        <v>359</v>
      </c>
      <c r="N21438" t="s">
        <v>286</v>
      </c>
      <c r="O21438" t="s">
        <v>22</v>
      </c>
      <c r="P21438" t="s">
        <v>23</v>
      </c>
      <c r="Q21438" t="s">
        <v>41</v>
      </c>
    </row>
    <row r="21439" spans="1:17" x14ac:dyDescent="0.2">
      <c r="A21439" s="2">
        <v>43713</v>
      </c>
      <c r="B21439" t="s">
        <v>646</v>
      </c>
      <c r="C21439" t="s">
        <v>174</v>
      </c>
      <c r="D21439" t="s">
        <v>50</v>
      </c>
      <c r="E21439" t="s">
        <v>50</v>
      </c>
      <c r="F21439">
        <v>42</v>
      </c>
      <c r="G21439">
        <v>182</v>
      </c>
      <c r="H21439">
        <v>1453</v>
      </c>
      <c r="I21439">
        <v>922</v>
      </c>
      <c r="J21439">
        <v>5</v>
      </c>
      <c r="K21439">
        <v>0</v>
      </c>
      <c r="L21439" t="s">
        <v>291</v>
      </c>
      <c r="M21439" t="s">
        <v>909</v>
      </c>
      <c r="N21439" t="s">
        <v>646</v>
      </c>
      <c r="O21439" t="s">
        <v>22</v>
      </c>
      <c r="P21439" t="s">
        <v>23</v>
      </c>
      <c r="Q21439" t="s">
        <v>24</v>
      </c>
    </row>
    <row r="21440" spans="1:17" x14ac:dyDescent="0.2">
      <c r="A21440" s="2">
        <v>43713</v>
      </c>
      <c r="B21440" t="s">
        <v>70</v>
      </c>
      <c r="C21440" t="s">
        <v>153</v>
      </c>
      <c r="D21440" t="s">
        <v>50</v>
      </c>
      <c r="E21440" t="s">
        <v>50</v>
      </c>
      <c r="F21440">
        <v>57</v>
      </c>
      <c r="G21440">
        <v>54</v>
      </c>
      <c r="H21440">
        <v>1394</v>
      </c>
      <c r="I21440">
        <v>1403</v>
      </c>
      <c r="J21440">
        <v>1</v>
      </c>
      <c r="K21440">
        <v>0</v>
      </c>
      <c r="L21440" t="s">
        <v>291</v>
      </c>
      <c r="M21440" t="s">
        <v>93</v>
      </c>
      <c r="N21440" t="s">
        <v>70</v>
      </c>
      <c r="O21440" t="s">
        <v>22</v>
      </c>
      <c r="P21440" t="s">
        <v>23</v>
      </c>
      <c r="Q21440" t="s">
        <v>24</v>
      </c>
    </row>
    <row r="21441" spans="1:17" x14ac:dyDescent="0.2">
      <c r="A21441" s="2">
        <v>43713</v>
      </c>
      <c r="B21441" t="s">
        <v>143</v>
      </c>
      <c r="C21441" t="s">
        <v>38</v>
      </c>
      <c r="D21441" t="s">
        <v>115</v>
      </c>
      <c r="E21441" t="s">
        <v>19</v>
      </c>
      <c r="F21441">
        <v>33</v>
      </c>
      <c r="G21441">
        <v>39</v>
      </c>
      <c r="H21441">
        <v>1481</v>
      </c>
      <c r="I21441">
        <v>1464</v>
      </c>
      <c r="J21441">
        <v>2</v>
      </c>
      <c r="K21441">
        <v>0</v>
      </c>
      <c r="L21441" t="s">
        <v>1557</v>
      </c>
      <c r="M21441" t="s">
        <v>986</v>
      </c>
      <c r="N21441" t="s">
        <v>143</v>
      </c>
      <c r="O21441" t="s">
        <v>22</v>
      </c>
      <c r="P21441" t="s">
        <v>23</v>
      </c>
      <c r="Q21441" t="s">
        <v>24</v>
      </c>
    </row>
    <row r="21442" spans="1:17" x14ac:dyDescent="0.2">
      <c r="A21442" s="2">
        <v>43713</v>
      </c>
      <c r="B21442" t="s">
        <v>700</v>
      </c>
      <c r="C21442" t="s">
        <v>531</v>
      </c>
      <c r="D21442" t="s">
        <v>27</v>
      </c>
      <c r="E21442" t="s">
        <v>27</v>
      </c>
      <c r="F21442">
        <v>174</v>
      </c>
      <c r="G21442">
        <v>74</v>
      </c>
      <c r="H21442">
        <v>972</v>
      </c>
      <c r="I21442">
        <v>1331</v>
      </c>
      <c r="J21442">
        <v>1</v>
      </c>
      <c r="K21442">
        <v>4</v>
      </c>
      <c r="L21442" t="s">
        <v>1804</v>
      </c>
      <c r="M21442" t="s">
        <v>826</v>
      </c>
      <c r="N21442" t="s">
        <v>700</v>
      </c>
      <c r="O21442" t="s">
        <v>22</v>
      </c>
      <c r="P21442" t="s">
        <v>23</v>
      </c>
      <c r="Q21442" t="s">
        <v>41</v>
      </c>
    </row>
    <row r="21443" spans="1:17" x14ac:dyDescent="0.2">
      <c r="A21443" s="2">
        <v>43713</v>
      </c>
      <c r="B21443" t="s">
        <v>222</v>
      </c>
      <c r="C21443" t="s">
        <v>453</v>
      </c>
      <c r="D21443" t="s">
        <v>27</v>
      </c>
      <c r="E21443" t="s">
        <v>27</v>
      </c>
      <c r="F21443">
        <v>173</v>
      </c>
      <c r="G21443">
        <v>131</v>
      </c>
      <c r="H21443">
        <v>973</v>
      </c>
      <c r="I21443">
        <v>1096</v>
      </c>
      <c r="J21443">
        <v>2</v>
      </c>
      <c r="K21443">
        <v>1</v>
      </c>
      <c r="L21443" t="s">
        <v>1804</v>
      </c>
      <c r="M21443" t="s">
        <v>407</v>
      </c>
      <c r="N21443" t="s">
        <v>222</v>
      </c>
      <c r="O21443" t="s">
        <v>22</v>
      </c>
      <c r="P21443" t="s">
        <v>23</v>
      </c>
      <c r="Q21443" t="s">
        <v>24</v>
      </c>
    </row>
    <row r="21444" spans="1:17" x14ac:dyDescent="0.2">
      <c r="A21444" s="2">
        <v>43713</v>
      </c>
      <c r="B21444" t="s">
        <v>549</v>
      </c>
      <c r="C21444" t="s">
        <v>232</v>
      </c>
      <c r="D21444" t="s">
        <v>27</v>
      </c>
      <c r="E21444" t="s">
        <v>19</v>
      </c>
      <c r="F21444">
        <v>176</v>
      </c>
      <c r="G21444">
        <v>151</v>
      </c>
      <c r="H21444">
        <v>954</v>
      </c>
      <c r="I21444">
        <v>1045</v>
      </c>
      <c r="J21444">
        <v>1</v>
      </c>
      <c r="K21444">
        <v>2</v>
      </c>
      <c r="L21444" t="s">
        <v>1804</v>
      </c>
      <c r="M21444" t="s">
        <v>551</v>
      </c>
      <c r="N21444" t="s">
        <v>549</v>
      </c>
      <c r="O21444" t="s">
        <v>22</v>
      </c>
      <c r="P21444" t="s">
        <v>23</v>
      </c>
      <c r="Q21444" t="s">
        <v>41</v>
      </c>
    </row>
    <row r="21445" spans="1:17" x14ac:dyDescent="0.2">
      <c r="A21445" s="2">
        <v>43713</v>
      </c>
      <c r="B21445" t="s">
        <v>892</v>
      </c>
      <c r="C21445" t="s">
        <v>188</v>
      </c>
      <c r="D21445" t="s">
        <v>27</v>
      </c>
      <c r="E21445" t="s">
        <v>27</v>
      </c>
      <c r="F21445">
        <v>199</v>
      </c>
      <c r="G21445">
        <v>204</v>
      </c>
      <c r="H21445">
        <v>888</v>
      </c>
      <c r="I21445">
        <v>867</v>
      </c>
      <c r="J21445">
        <v>0</v>
      </c>
      <c r="K21445">
        <v>2</v>
      </c>
      <c r="L21445" t="s">
        <v>1804</v>
      </c>
      <c r="M21445" t="s">
        <v>893</v>
      </c>
      <c r="N21445" t="s">
        <v>892</v>
      </c>
      <c r="O21445" t="s">
        <v>22</v>
      </c>
      <c r="P21445" t="s">
        <v>23</v>
      </c>
      <c r="Q21445" t="s">
        <v>41</v>
      </c>
    </row>
    <row r="21446" spans="1:17" x14ac:dyDescent="0.2">
      <c r="A21446" s="2">
        <v>43713</v>
      </c>
      <c r="B21446" t="s">
        <v>555</v>
      </c>
      <c r="C21446" t="s">
        <v>776</v>
      </c>
      <c r="D21446" t="s">
        <v>27</v>
      </c>
      <c r="E21446" t="s">
        <v>27</v>
      </c>
      <c r="F21446">
        <v>144</v>
      </c>
      <c r="G21446">
        <v>209</v>
      </c>
      <c r="H21446">
        <v>1072</v>
      </c>
      <c r="I21446">
        <v>857</v>
      </c>
      <c r="J21446">
        <v>10</v>
      </c>
      <c r="K21446">
        <v>0</v>
      </c>
      <c r="L21446" t="s">
        <v>1804</v>
      </c>
      <c r="M21446" t="s">
        <v>1761</v>
      </c>
      <c r="N21446" t="s">
        <v>555</v>
      </c>
      <c r="O21446" t="s">
        <v>22</v>
      </c>
      <c r="P21446" t="s">
        <v>23</v>
      </c>
      <c r="Q21446" t="s">
        <v>24</v>
      </c>
    </row>
    <row r="21447" spans="1:17" x14ac:dyDescent="0.2">
      <c r="A21447" s="2">
        <v>43713</v>
      </c>
      <c r="B21447" t="s">
        <v>889</v>
      </c>
      <c r="C21447" t="s">
        <v>629</v>
      </c>
      <c r="D21447" t="s">
        <v>115</v>
      </c>
      <c r="E21447" t="s">
        <v>36</v>
      </c>
      <c r="F21447">
        <v>190</v>
      </c>
      <c r="G21447">
        <v>152</v>
      </c>
      <c r="H21447">
        <v>908</v>
      </c>
      <c r="I21447">
        <v>1044</v>
      </c>
      <c r="J21447">
        <v>0</v>
      </c>
      <c r="K21447">
        <v>1</v>
      </c>
      <c r="L21447" t="s">
        <v>20</v>
      </c>
      <c r="M21447" t="s">
        <v>1600</v>
      </c>
      <c r="N21447" t="s">
        <v>889</v>
      </c>
      <c r="O21447" t="s">
        <v>22</v>
      </c>
      <c r="P21447" t="s">
        <v>23</v>
      </c>
      <c r="Q21447" t="s">
        <v>41</v>
      </c>
    </row>
    <row r="21448" spans="1:17" x14ac:dyDescent="0.2">
      <c r="A21448" s="2">
        <v>43713</v>
      </c>
      <c r="B21448" t="s">
        <v>572</v>
      </c>
      <c r="C21448" t="s">
        <v>469</v>
      </c>
      <c r="D21448" t="s">
        <v>115</v>
      </c>
      <c r="E21448" t="s">
        <v>115</v>
      </c>
      <c r="F21448">
        <v>126</v>
      </c>
      <c r="G21448">
        <v>87</v>
      </c>
      <c r="H21448">
        <v>1131</v>
      </c>
      <c r="I21448">
        <v>1277</v>
      </c>
      <c r="J21448">
        <v>2</v>
      </c>
      <c r="K21448">
        <v>5</v>
      </c>
      <c r="L21448" t="s">
        <v>20</v>
      </c>
      <c r="M21448" t="s">
        <v>1247</v>
      </c>
      <c r="N21448" t="s">
        <v>572</v>
      </c>
      <c r="O21448" t="s">
        <v>22</v>
      </c>
      <c r="P21448" t="s">
        <v>23</v>
      </c>
      <c r="Q21448" t="s">
        <v>41</v>
      </c>
    </row>
    <row r="21449" spans="1:17" x14ac:dyDescent="0.2">
      <c r="A21449" s="2">
        <v>43713</v>
      </c>
      <c r="B21449" t="s">
        <v>638</v>
      </c>
      <c r="C21449" t="s">
        <v>177</v>
      </c>
      <c r="D21449" t="s">
        <v>115</v>
      </c>
      <c r="E21449" t="s">
        <v>115</v>
      </c>
      <c r="F21449">
        <v>125</v>
      </c>
      <c r="G21449">
        <v>99</v>
      </c>
      <c r="H21449">
        <v>1132</v>
      </c>
      <c r="I21449">
        <v>1229</v>
      </c>
      <c r="J21449">
        <v>1</v>
      </c>
      <c r="K21449">
        <v>2</v>
      </c>
      <c r="L21449" t="s">
        <v>20</v>
      </c>
      <c r="M21449" t="s">
        <v>1170</v>
      </c>
      <c r="N21449" t="s">
        <v>638</v>
      </c>
      <c r="O21449" t="s">
        <v>22</v>
      </c>
      <c r="P21449" t="s">
        <v>23</v>
      </c>
      <c r="Q21449" t="s">
        <v>41</v>
      </c>
    </row>
    <row r="21450" spans="1:17" x14ac:dyDescent="0.2">
      <c r="A21450" s="2">
        <v>43713</v>
      </c>
      <c r="B21450" t="s">
        <v>301</v>
      </c>
      <c r="C21450" t="s">
        <v>459</v>
      </c>
      <c r="D21450" t="s">
        <v>115</v>
      </c>
      <c r="E21450" t="s">
        <v>115</v>
      </c>
      <c r="F21450">
        <v>156</v>
      </c>
      <c r="G21450">
        <v>166</v>
      </c>
      <c r="H21450">
        <v>1022</v>
      </c>
      <c r="I21450">
        <v>995</v>
      </c>
      <c r="J21450">
        <v>7</v>
      </c>
      <c r="K21450">
        <v>0</v>
      </c>
      <c r="L21450" t="s">
        <v>20</v>
      </c>
      <c r="M21450" t="s">
        <v>302</v>
      </c>
      <c r="N21450" t="s">
        <v>301</v>
      </c>
      <c r="O21450" t="s">
        <v>22</v>
      </c>
      <c r="P21450" t="s">
        <v>23</v>
      </c>
      <c r="Q21450" t="s">
        <v>24</v>
      </c>
    </row>
    <row r="21451" spans="1:17" x14ac:dyDescent="0.2">
      <c r="A21451" s="2">
        <v>43713</v>
      </c>
      <c r="B21451" t="s">
        <v>648</v>
      </c>
      <c r="C21451" t="s">
        <v>254</v>
      </c>
      <c r="D21451" t="s">
        <v>115</v>
      </c>
      <c r="E21451" t="s">
        <v>115</v>
      </c>
      <c r="F21451">
        <v>170</v>
      </c>
      <c r="G21451">
        <v>139</v>
      </c>
      <c r="H21451">
        <v>988</v>
      </c>
      <c r="I21451">
        <v>1074</v>
      </c>
      <c r="J21451">
        <v>1</v>
      </c>
      <c r="K21451">
        <v>1</v>
      </c>
      <c r="L21451" t="s">
        <v>20</v>
      </c>
      <c r="M21451" t="s">
        <v>717</v>
      </c>
      <c r="N21451" t="s">
        <v>648</v>
      </c>
      <c r="O21451" t="s">
        <v>22</v>
      </c>
      <c r="P21451" t="s">
        <v>23</v>
      </c>
      <c r="Q21451" t="s">
        <v>30</v>
      </c>
    </row>
    <row r="21452" spans="1:17" x14ac:dyDescent="0.2">
      <c r="A21452" s="2">
        <v>43713</v>
      </c>
      <c r="B21452" t="s">
        <v>402</v>
      </c>
      <c r="C21452" t="s">
        <v>164</v>
      </c>
      <c r="D21452" t="s">
        <v>115</v>
      </c>
      <c r="E21452" t="s">
        <v>115</v>
      </c>
      <c r="F21452">
        <v>109</v>
      </c>
      <c r="G21452">
        <v>77</v>
      </c>
      <c r="H21452">
        <v>1188</v>
      </c>
      <c r="I21452">
        <v>1315</v>
      </c>
      <c r="J21452">
        <v>1</v>
      </c>
      <c r="K21452">
        <v>1</v>
      </c>
      <c r="L21452" t="s">
        <v>20</v>
      </c>
      <c r="M21452" t="s">
        <v>1002</v>
      </c>
      <c r="N21452" t="s">
        <v>402</v>
      </c>
      <c r="O21452" t="s">
        <v>22</v>
      </c>
      <c r="P21452" t="s">
        <v>23</v>
      </c>
      <c r="Q21452" t="s">
        <v>30</v>
      </c>
    </row>
    <row r="21453" spans="1:17" x14ac:dyDescent="0.2">
      <c r="A21453" s="2">
        <v>43713</v>
      </c>
      <c r="B21453" t="s">
        <v>913</v>
      </c>
      <c r="C21453" t="s">
        <v>449</v>
      </c>
      <c r="D21453" t="s">
        <v>115</v>
      </c>
      <c r="E21453" t="s">
        <v>115</v>
      </c>
      <c r="F21453">
        <v>102</v>
      </c>
      <c r="G21453">
        <v>84</v>
      </c>
      <c r="H21453">
        <v>1224</v>
      </c>
      <c r="I21453">
        <v>1286</v>
      </c>
      <c r="J21453">
        <v>2</v>
      </c>
      <c r="K21453">
        <v>0</v>
      </c>
      <c r="L21453" t="s">
        <v>20</v>
      </c>
      <c r="M21453" t="s">
        <v>1347</v>
      </c>
      <c r="N21453" t="s">
        <v>913</v>
      </c>
      <c r="O21453" t="s">
        <v>22</v>
      </c>
      <c r="P21453" t="s">
        <v>23</v>
      </c>
      <c r="Q21453" t="s">
        <v>24</v>
      </c>
    </row>
    <row r="21454" spans="1:17" x14ac:dyDescent="0.2">
      <c r="A21454" s="2">
        <v>43713</v>
      </c>
      <c r="B21454" t="s">
        <v>443</v>
      </c>
      <c r="C21454" t="s">
        <v>389</v>
      </c>
      <c r="D21454" t="s">
        <v>115</v>
      </c>
      <c r="E21454" t="s">
        <v>115</v>
      </c>
      <c r="F21454">
        <v>162</v>
      </c>
      <c r="G21454">
        <v>142</v>
      </c>
      <c r="H21454">
        <v>999</v>
      </c>
      <c r="I21454">
        <v>1073</v>
      </c>
      <c r="J21454">
        <v>2</v>
      </c>
      <c r="K21454">
        <v>2</v>
      </c>
      <c r="L21454" t="s">
        <v>20</v>
      </c>
      <c r="M21454" t="s">
        <v>1043</v>
      </c>
      <c r="N21454" t="s">
        <v>443</v>
      </c>
      <c r="O21454" t="s">
        <v>22</v>
      </c>
      <c r="P21454" t="s">
        <v>23</v>
      </c>
      <c r="Q21454" t="s">
        <v>30</v>
      </c>
    </row>
    <row r="21455" spans="1:17" x14ac:dyDescent="0.2">
      <c r="A21455" s="2">
        <v>43713</v>
      </c>
      <c r="B21455" t="s">
        <v>388</v>
      </c>
      <c r="C21455" t="s">
        <v>239</v>
      </c>
      <c r="D21455" t="s">
        <v>115</v>
      </c>
      <c r="E21455" t="s">
        <v>115</v>
      </c>
      <c r="F21455">
        <v>103</v>
      </c>
      <c r="G21455">
        <v>87</v>
      </c>
      <c r="H21455">
        <v>1214</v>
      </c>
      <c r="I21455">
        <v>1277</v>
      </c>
      <c r="J21455">
        <v>1</v>
      </c>
      <c r="K21455">
        <v>2</v>
      </c>
      <c r="L21455" t="s">
        <v>20</v>
      </c>
      <c r="M21455" t="s">
        <v>1505</v>
      </c>
      <c r="N21455" t="s">
        <v>388</v>
      </c>
      <c r="O21455" t="s">
        <v>22</v>
      </c>
      <c r="P21455" t="s">
        <v>23</v>
      </c>
      <c r="Q21455" t="s">
        <v>41</v>
      </c>
    </row>
    <row r="21456" spans="1:17" x14ac:dyDescent="0.2">
      <c r="A21456" s="2">
        <v>43713</v>
      </c>
      <c r="B21456" t="s">
        <v>166</v>
      </c>
      <c r="C21456" t="s">
        <v>1073</v>
      </c>
      <c r="D21456" t="s">
        <v>115</v>
      </c>
      <c r="E21456" t="s">
        <v>115</v>
      </c>
      <c r="F21456">
        <v>62</v>
      </c>
      <c r="G21456">
        <v>149</v>
      </c>
      <c r="H21456">
        <v>1375</v>
      </c>
      <c r="I21456">
        <v>1058</v>
      </c>
      <c r="J21456">
        <v>6</v>
      </c>
      <c r="K21456">
        <v>0</v>
      </c>
      <c r="L21456" t="s">
        <v>20</v>
      </c>
      <c r="M21456" t="s">
        <v>165</v>
      </c>
      <c r="N21456" t="s">
        <v>166</v>
      </c>
      <c r="O21456" t="s">
        <v>22</v>
      </c>
      <c r="P21456" t="s">
        <v>23</v>
      </c>
      <c r="Q21456" t="s">
        <v>24</v>
      </c>
    </row>
    <row r="21457" spans="1:17" x14ac:dyDescent="0.2">
      <c r="A21457" s="2">
        <v>43713</v>
      </c>
      <c r="B21457" t="s">
        <v>898</v>
      </c>
      <c r="C21457" t="s">
        <v>213</v>
      </c>
      <c r="D21457" t="s">
        <v>115</v>
      </c>
      <c r="E21457" t="s">
        <v>115</v>
      </c>
      <c r="F21457">
        <v>187</v>
      </c>
      <c r="G21457">
        <v>135</v>
      </c>
      <c r="H21457">
        <v>914</v>
      </c>
      <c r="I21457">
        <v>1084</v>
      </c>
      <c r="J21457">
        <v>1</v>
      </c>
      <c r="K21457">
        <v>0</v>
      </c>
      <c r="L21457" t="s">
        <v>20</v>
      </c>
      <c r="M21457" t="s">
        <v>1107</v>
      </c>
      <c r="N21457" t="s">
        <v>898</v>
      </c>
      <c r="O21457" t="s">
        <v>22</v>
      </c>
      <c r="P21457" t="s">
        <v>23</v>
      </c>
      <c r="Q21457" t="s">
        <v>24</v>
      </c>
    </row>
    <row r="21458" spans="1:17" x14ac:dyDescent="0.2">
      <c r="A21458" s="2">
        <v>43713</v>
      </c>
      <c r="B21458" t="s">
        <v>602</v>
      </c>
      <c r="C21458" t="s">
        <v>569</v>
      </c>
      <c r="D21458" t="s">
        <v>115</v>
      </c>
      <c r="E21458" t="s">
        <v>115</v>
      </c>
      <c r="F21458">
        <v>119</v>
      </c>
      <c r="G21458">
        <v>95</v>
      </c>
      <c r="H21458">
        <v>1152</v>
      </c>
      <c r="I21458">
        <v>1252</v>
      </c>
      <c r="J21458">
        <v>1</v>
      </c>
      <c r="K21458">
        <v>0</v>
      </c>
      <c r="L21458" t="s">
        <v>20</v>
      </c>
      <c r="M21458" t="s">
        <v>603</v>
      </c>
      <c r="N21458" t="s">
        <v>602</v>
      </c>
      <c r="O21458" t="s">
        <v>22</v>
      </c>
      <c r="P21458" t="s">
        <v>23</v>
      </c>
      <c r="Q21458" t="s">
        <v>24</v>
      </c>
    </row>
    <row r="21459" spans="1:17" x14ac:dyDescent="0.2">
      <c r="A21459" s="2">
        <v>43713</v>
      </c>
      <c r="B21459" t="s">
        <v>114</v>
      </c>
      <c r="C21459" t="s">
        <v>425</v>
      </c>
      <c r="D21459" t="s">
        <v>115</v>
      </c>
      <c r="E21459" t="s">
        <v>115</v>
      </c>
      <c r="F21459">
        <v>115</v>
      </c>
      <c r="G21459">
        <v>97</v>
      </c>
      <c r="H21459">
        <v>1165</v>
      </c>
      <c r="I21459">
        <v>1232</v>
      </c>
      <c r="J21459">
        <v>0</v>
      </c>
      <c r="K21459">
        <v>0</v>
      </c>
      <c r="L21459" t="s">
        <v>20</v>
      </c>
      <c r="M21459" t="s">
        <v>1655</v>
      </c>
      <c r="N21459" t="s">
        <v>114</v>
      </c>
      <c r="O21459" t="s">
        <v>22</v>
      </c>
      <c r="P21459" t="s">
        <v>23</v>
      </c>
      <c r="Q21459" t="s">
        <v>30</v>
      </c>
    </row>
    <row r="21460" spans="1:17" x14ac:dyDescent="0.2">
      <c r="A21460" s="2">
        <v>43713</v>
      </c>
      <c r="B21460" t="s">
        <v>363</v>
      </c>
      <c r="C21460" t="s">
        <v>391</v>
      </c>
      <c r="D21460" t="s">
        <v>115</v>
      </c>
      <c r="E21460" t="s">
        <v>115</v>
      </c>
      <c r="F21460">
        <v>160</v>
      </c>
      <c r="G21460">
        <v>159</v>
      </c>
      <c r="H21460">
        <v>1008</v>
      </c>
      <c r="I21460">
        <v>1009</v>
      </c>
      <c r="J21460">
        <v>2</v>
      </c>
      <c r="K21460">
        <v>3</v>
      </c>
      <c r="L21460" t="s">
        <v>20</v>
      </c>
      <c r="M21460" t="s">
        <v>513</v>
      </c>
      <c r="N21460" t="s">
        <v>363</v>
      </c>
      <c r="O21460" t="s">
        <v>22</v>
      </c>
      <c r="P21460" t="s">
        <v>23</v>
      </c>
      <c r="Q21460" t="s">
        <v>41</v>
      </c>
    </row>
    <row r="21461" spans="1:17" x14ac:dyDescent="0.2">
      <c r="A21461" s="2">
        <v>43713</v>
      </c>
      <c r="B21461" t="s">
        <v>163</v>
      </c>
      <c r="C21461" t="s">
        <v>464</v>
      </c>
      <c r="D21461" t="s">
        <v>115</v>
      </c>
      <c r="E21461" t="s">
        <v>115</v>
      </c>
      <c r="F21461">
        <v>118</v>
      </c>
      <c r="G21461">
        <v>87</v>
      </c>
      <c r="H21461">
        <v>1154</v>
      </c>
      <c r="I21461">
        <v>1277</v>
      </c>
      <c r="J21461">
        <v>2</v>
      </c>
      <c r="K21461">
        <v>0</v>
      </c>
      <c r="L21461" t="s">
        <v>20</v>
      </c>
      <c r="M21461" t="s">
        <v>1074</v>
      </c>
      <c r="N21461" t="s">
        <v>163</v>
      </c>
      <c r="O21461" t="s">
        <v>22</v>
      </c>
      <c r="P21461" t="s">
        <v>23</v>
      </c>
      <c r="Q21461" t="s">
        <v>24</v>
      </c>
    </row>
    <row r="21462" spans="1:17" x14ac:dyDescent="0.2">
      <c r="A21462" s="2">
        <v>43713</v>
      </c>
      <c r="B21462" t="s">
        <v>462</v>
      </c>
      <c r="C21462" t="s">
        <v>583</v>
      </c>
      <c r="D21462" t="s">
        <v>115</v>
      </c>
      <c r="E21462" t="s">
        <v>115</v>
      </c>
      <c r="F21462">
        <v>200</v>
      </c>
      <c r="G21462">
        <v>132</v>
      </c>
      <c r="H21462">
        <v>886</v>
      </c>
      <c r="I21462">
        <v>1091</v>
      </c>
      <c r="J21462">
        <v>0</v>
      </c>
      <c r="K21462">
        <v>2</v>
      </c>
      <c r="L21462" t="s">
        <v>20</v>
      </c>
      <c r="M21462" t="s">
        <v>461</v>
      </c>
      <c r="N21462" t="s">
        <v>462</v>
      </c>
      <c r="O21462" t="s">
        <v>22</v>
      </c>
      <c r="P21462" t="s">
        <v>23</v>
      </c>
      <c r="Q21462" t="s">
        <v>41</v>
      </c>
    </row>
    <row r="21463" spans="1:17" x14ac:dyDescent="0.2">
      <c r="A21463" s="2">
        <v>43713</v>
      </c>
      <c r="B21463" t="s">
        <v>756</v>
      </c>
      <c r="C21463" t="s">
        <v>380</v>
      </c>
      <c r="D21463" t="s">
        <v>36</v>
      </c>
      <c r="E21463" t="s">
        <v>36</v>
      </c>
      <c r="F21463">
        <v>175</v>
      </c>
      <c r="G21463">
        <v>129</v>
      </c>
      <c r="H21463">
        <v>956</v>
      </c>
      <c r="I21463">
        <v>1106</v>
      </c>
      <c r="J21463">
        <v>1</v>
      </c>
      <c r="K21463">
        <v>3</v>
      </c>
      <c r="L21463" t="s">
        <v>20</v>
      </c>
      <c r="M21463" t="s">
        <v>801</v>
      </c>
      <c r="N21463" t="s">
        <v>756</v>
      </c>
      <c r="O21463" t="s">
        <v>22</v>
      </c>
      <c r="P21463" t="s">
        <v>23</v>
      </c>
      <c r="Q21463" t="s">
        <v>41</v>
      </c>
    </row>
    <row r="21464" spans="1:17" x14ac:dyDescent="0.2">
      <c r="A21464" s="2">
        <v>43713</v>
      </c>
      <c r="B21464" t="s">
        <v>419</v>
      </c>
      <c r="C21464" t="s">
        <v>617</v>
      </c>
      <c r="D21464" t="s">
        <v>36</v>
      </c>
      <c r="E21464" t="s">
        <v>36</v>
      </c>
      <c r="F21464">
        <v>192</v>
      </c>
      <c r="G21464">
        <v>133</v>
      </c>
      <c r="H21464">
        <v>904</v>
      </c>
      <c r="I21464">
        <v>1088</v>
      </c>
      <c r="J21464">
        <v>0</v>
      </c>
      <c r="K21464">
        <v>3</v>
      </c>
      <c r="L21464" t="s">
        <v>20</v>
      </c>
      <c r="M21464" t="s">
        <v>441</v>
      </c>
      <c r="N21464" t="s">
        <v>419</v>
      </c>
      <c r="O21464" t="s">
        <v>22</v>
      </c>
      <c r="P21464" t="s">
        <v>23</v>
      </c>
      <c r="Q21464" t="s">
        <v>41</v>
      </c>
    </row>
    <row r="21465" spans="1:17" x14ac:dyDescent="0.2">
      <c r="A21465" s="2">
        <v>43713</v>
      </c>
      <c r="B21465" t="s">
        <v>556</v>
      </c>
      <c r="C21465" t="s">
        <v>45</v>
      </c>
      <c r="D21465" t="s">
        <v>36</v>
      </c>
      <c r="E21465" t="s">
        <v>36</v>
      </c>
      <c r="F21465">
        <v>202</v>
      </c>
      <c r="G21465">
        <v>112</v>
      </c>
      <c r="H21465">
        <v>868</v>
      </c>
      <c r="I21465">
        <v>1174</v>
      </c>
      <c r="J21465">
        <v>1</v>
      </c>
      <c r="K21465">
        <v>0</v>
      </c>
      <c r="L21465" t="s">
        <v>20</v>
      </c>
      <c r="M21465" t="s">
        <v>800</v>
      </c>
      <c r="N21465" t="s">
        <v>800</v>
      </c>
      <c r="O21465" t="s">
        <v>122</v>
      </c>
      <c r="P21465" t="s">
        <v>23</v>
      </c>
      <c r="Q21465" t="s">
        <v>24</v>
      </c>
    </row>
    <row r="21466" spans="1:17" x14ac:dyDescent="0.2">
      <c r="A21466" s="2">
        <v>43714</v>
      </c>
      <c r="B21466" t="s">
        <v>25</v>
      </c>
      <c r="C21466" t="s">
        <v>43</v>
      </c>
      <c r="D21466" t="s">
        <v>19</v>
      </c>
      <c r="E21466" t="s">
        <v>19</v>
      </c>
      <c r="F21466">
        <v>2</v>
      </c>
      <c r="G21466">
        <v>8</v>
      </c>
      <c r="H21466">
        <v>1726</v>
      </c>
      <c r="I21466">
        <v>1622</v>
      </c>
      <c r="J21466">
        <v>2</v>
      </c>
      <c r="K21466">
        <v>2</v>
      </c>
      <c r="L21466" t="s">
        <v>28</v>
      </c>
      <c r="M21466" t="s">
        <v>771</v>
      </c>
      <c r="N21466" t="s">
        <v>77</v>
      </c>
      <c r="O21466" t="s">
        <v>122</v>
      </c>
      <c r="P21466" t="s">
        <v>23</v>
      </c>
      <c r="Q21466" t="s">
        <v>30</v>
      </c>
    </row>
    <row r="21467" spans="1:17" x14ac:dyDescent="0.2">
      <c r="A21467" s="2">
        <v>43714</v>
      </c>
      <c r="B21467" t="s">
        <v>131</v>
      </c>
      <c r="C21467" t="s">
        <v>18</v>
      </c>
      <c r="D21467" t="s">
        <v>27</v>
      </c>
      <c r="E21467" t="s">
        <v>19</v>
      </c>
      <c r="F21467">
        <v>44</v>
      </c>
      <c r="G21467">
        <v>5</v>
      </c>
      <c r="H21467">
        <v>1445</v>
      </c>
      <c r="I21467">
        <v>1637</v>
      </c>
      <c r="J21467">
        <v>1</v>
      </c>
      <c r="K21467">
        <v>2</v>
      </c>
      <c r="L21467" t="s">
        <v>28</v>
      </c>
      <c r="M21467" t="s">
        <v>637</v>
      </c>
      <c r="N21467" t="s">
        <v>131</v>
      </c>
      <c r="O21467" t="s">
        <v>22</v>
      </c>
      <c r="P21467" t="s">
        <v>23</v>
      </c>
      <c r="Q21467" t="s">
        <v>41</v>
      </c>
    </row>
    <row r="21468" spans="1:17" x14ac:dyDescent="0.2">
      <c r="A21468" s="2">
        <v>43714</v>
      </c>
      <c r="B21468" t="s">
        <v>136</v>
      </c>
      <c r="C21468" t="s">
        <v>471</v>
      </c>
      <c r="D21468" t="s">
        <v>36</v>
      </c>
      <c r="E21468" t="s">
        <v>36</v>
      </c>
      <c r="F21468">
        <v>57</v>
      </c>
      <c r="G21468">
        <v>82</v>
      </c>
      <c r="H21468">
        <v>1394</v>
      </c>
      <c r="I21468">
        <v>1295</v>
      </c>
      <c r="J21468">
        <v>1</v>
      </c>
      <c r="K21468">
        <v>2</v>
      </c>
      <c r="L21468" t="s">
        <v>28</v>
      </c>
      <c r="M21468" t="s">
        <v>543</v>
      </c>
      <c r="N21468" t="s">
        <v>183</v>
      </c>
      <c r="O21468" t="s">
        <v>122</v>
      </c>
      <c r="P21468" t="s">
        <v>23</v>
      </c>
      <c r="Q21468" t="s">
        <v>41</v>
      </c>
    </row>
    <row r="21469" spans="1:17" x14ac:dyDescent="0.2">
      <c r="A21469" s="2">
        <v>43714</v>
      </c>
      <c r="B21469" t="s">
        <v>110</v>
      </c>
      <c r="C21469" t="s">
        <v>224</v>
      </c>
      <c r="D21469" t="s">
        <v>36</v>
      </c>
      <c r="E21469" t="s">
        <v>36</v>
      </c>
      <c r="F21469">
        <v>41</v>
      </c>
      <c r="G21469">
        <v>61</v>
      </c>
      <c r="H21469">
        <v>1461</v>
      </c>
      <c r="I21469">
        <v>1381</v>
      </c>
      <c r="J21469">
        <v>1</v>
      </c>
      <c r="K21469">
        <v>1</v>
      </c>
      <c r="L21469" t="s">
        <v>28</v>
      </c>
      <c r="M21469" t="s">
        <v>485</v>
      </c>
      <c r="N21469" t="s">
        <v>110</v>
      </c>
      <c r="O21469" t="s">
        <v>22</v>
      </c>
      <c r="P21469" t="s">
        <v>23</v>
      </c>
      <c r="Q21469" t="s">
        <v>30</v>
      </c>
    </row>
    <row r="21470" spans="1:17" x14ac:dyDescent="0.2">
      <c r="A21470" s="2">
        <v>43714</v>
      </c>
      <c r="B21470" t="s">
        <v>128</v>
      </c>
      <c r="C21470" t="s">
        <v>197</v>
      </c>
      <c r="D21470" t="s">
        <v>36</v>
      </c>
      <c r="E21470" t="s">
        <v>36</v>
      </c>
      <c r="F21470">
        <v>29</v>
      </c>
      <c r="G21470">
        <v>106</v>
      </c>
      <c r="H21470">
        <v>1496</v>
      </c>
      <c r="I21470">
        <v>1205</v>
      </c>
      <c r="J21470">
        <v>1</v>
      </c>
      <c r="K21470">
        <v>0</v>
      </c>
      <c r="L21470" t="s">
        <v>28</v>
      </c>
      <c r="M21470" t="s">
        <v>1054</v>
      </c>
      <c r="N21470" t="s">
        <v>128</v>
      </c>
      <c r="O21470" t="s">
        <v>22</v>
      </c>
      <c r="P21470" t="s">
        <v>23</v>
      </c>
      <c r="Q21470" t="s">
        <v>24</v>
      </c>
    </row>
    <row r="21471" spans="1:17" x14ac:dyDescent="0.2">
      <c r="A21471" s="2">
        <v>43714</v>
      </c>
      <c r="B21471" t="s">
        <v>77</v>
      </c>
      <c r="C21471" t="s">
        <v>26</v>
      </c>
      <c r="D21471" t="s">
        <v>27</v>
      </c>
      <c r="E21471" t="s">
        <v>27</v>
      </c>
      <c r="F21471">
        <v>22</v>
      </c>
      <c r="G21471">
        <v>12</v>
      </c>
      <c r="H21471">
        <v>1548</v>
      </c>
      <c r="I21471">
        <v>1604</v>
      </c>
      <c r="J21471">
        <v>0</v>
      </c>
      <c r="K21471">
        <v>3</v>
      </c>
      <c r="L21471" t="s">
        <v>28</v>
      </c>
      <c r="M21471" t="s">
        <v>337</v>
      </c>
      <c r="N21471" t="s">
        <v>77</v>
      </c>
      <c r="O21471" t="s">
        <v>22</v>
      </c>
      <c r="P21471" t="s">
        <v>23</v>
      </c>
      <c r="Q21471" t="s">
        <v>41</v>
      </c>
    </row>
    <row r="21472" spans="1:17" x14ac:dyDescent="0.2">
      <c r="A21472" s="2">
        <v>43714</v>
      </c>
      <c r="B21472" t="s">
        <v>81</v>
      </c>
      <c r="C21472" t="s">
        <v>317</v>
      </c>
      <c r="D21472" t="s">
        <v>50</v>
      </c>
      <c r="E21472" t="s">
        <v>50</v>
      </c>
      <c r="F21472">
        <v>100</v>
      </c>
      <c r="G21472">
        <v>84</v>
      </c>
      <c r="H21472">
        <v>1228</v>
      </c>
      <c r="I21472">
        <v>1286</v>
      </c>
      <c r="J21472">
        <v>1</v>
      </c>
      <c r="K21472">
        <v>2</v>
      </c>
      <c r="L21472" t="s">
        <v>291</v>
      </c>
      <c r="M21472" t="s">
        <v>83</v>
      </c>
      <c r="N21472" t="s">
        <v>81</v>
      </c>
      <c r="O21472" t="s">
        <v>22</v>
      </c>
      <c r="P21472" t="s">
        <v>23</v>
      </c>
      <c r="Q21472" t="s">
        <v>41</v>
      </c>
    </row>
    <row r="21473" spans="1:17" x14ac:dyDescent="0.2">
      <c r="A21473" s="2">
        <v>43714</v>
      </c>
      <c r="B21473" t="s">
        <v>129</v>
      </c>
      <c r="C21473" t="s">
        <v>126</v>
      </c>
      <c r="D21473" t="s">
        <v>50</v>
      </c>
      <c r="E21473" t="s">
        <v>50</v>
      </c>
      <c r="F21473">
        <v>15</v>
      </c>
      <c r="G21473">
        <v>16</v>
      </c>
      <c r="H21473">
        <v>1582</v>
      </c>
      <c r="I21473">
        <v>1569</v>
      </c>
      <c r="J21473">
        <v>2</v>
      </c>
      <c r="K21473">
        <v>4</v>
      </c>
      <c r="L21473" t="s">
        <v>291</v>
      </c>
      <c r="M21473" t="s">
        <v>945</v>
      </c>
      <c r="N21473" t="s">
        <v>129</v>
      </c>
      <c r="O21473" t="s">
        <v>22</v>
      </c>
      <c r="P21473" t="s">
        <v>23</v>
      </c>
      <c r="Q21473" t="s">
        <v>41</v>
      </c>
    </row>
    <row r="21474" spans="1:17" x14ac:dyDescent="0.2">
      <c r="A21474" s="2">
        <v>43714</v>
      </c>
      <c r="B21474" t="s">
        <v>161</v>
      </c>
      <c r="C21474" t="s">
        <v>386</v>
      </c>
      <c r="D21474" t="s">
        <v>50</v>
      </c>
      <c r="E21474" t="s">
        <v>50</v>
      </c>
      <c r="F21474">
        <v>24</v>
      </c>
      <c r="G21474">
        <v>109</v>
      </c>
      <c r="H21474">
        <v>1514</v>
      </c>
      <c r="I21474">
        <v>1188</v>
      </c>
      <c r="J21474">
        <v>2</v>
      </c>
      <c r="K21474">
        <v>1</v>
      </c>
      <c r="L21474" t="s">
        <v>291</v>
      </c>
      <c r="M21474" t="s">
        <v>162</v>
      </c>
      <c r="N21474" t="s">
        <v>161</v>
      </c>
      <c r="O21474" t="s">
        <v>22</v>
      </c>
      <c r="P21474" t="s">
        <v>23</v>
      </c>
      <c r="Q21474" t="s">
        <v>24</v>
      </c>
    </row>
    <row r="21475" spans="1:17" x14ac:dyDescent="0.2">
      <c r="A21475" s="2">
        <v>43714</v>
      </c>
      <c r="B21475" t="s">
        <v>244</v>
      </c>
      <c r="C21475" t="s">
        <v>274</v>
      </c>
      <c r="D21475" t="s">
        <v>50</v>
      </c>
      <c r="E21475" t="s">
        <v>50</v>
      </c>
      <c r="F21475">
        <v>31</v>
      </c>
      <c r="G21475">
        <v>7</v>
      </c>
      <c r="H21475">
        <v>1491</v>
      </c>
      <c r="I21475">
        <v>1625</v>
      </c>
      <c r="J21475">
        <v>0</v>
      </c>
      <c r="K21475">
        <v>4</v>
      </c>
      <c r="L21475" t="s">
        <v>291</v>
      </c>
      <c r="M21475" t="s">
        <v>597</v>
      </c>
      <c r="N21475" t="s">
        <v>244</v>
      </c>
      <c r="O21475" t="s">
        <v>22</v>
      </c>
      <c r="P21475" t="s">
        <v>23</v>
      </c>
      <c r="Q21475" t="s">
        <v>41</v>
      </c>
    </row>
    <row r="21476" spans="1:17" x14ac:dyDescent="0.2">
      <c r="A21476" s="2">
        <v>43714</v>
      </c>
      <c r="B21476" t="s">
        <v>69</v>
      </c>
      <c r="C21476" t="s">
        <v>101</v>
      </c>
      <c r="D21476" t="s">
        <v>50</v>
      </c>
      <c r="E21476" t="s">
        <v>50</v>
      </c>
      <c r="F21476">
        <v>27</v>
      </c>
      <c r="G21476">
        <v>134</v>
      </c>
      <c r="H21476">
        <v>1498</v>
      </c>
      <c r="I21476">
        <v>1086</v>
      </c>
      <c r="J21476">
        <v>6</v>
      </c>
      <c r="K21476">
        <v>0</v>
      </c>
      <c r="L21476" t="s">
        <v>291</v>
      </c>
      <c r="M21476" t="s">
        <v>466</v>
      </c>
      <c r="N21476" t="s">
        <v>69</v>
      </c>
      <c r="O21476" t="s">
        <v>22</v>
      </c>
      <c r="P21476" t="s">
        <v>23</v>
      </c>
      <c r="Q21476" t="s">
        <v>24</v>
      </c>
    </row>
    <row r="21477" spans="1:17" x14ac:dyDescent="0.2">
      <c r="A21477" s="2">
        <v>43714</v>
      </c>
      <c r="B21477" t="s">
        <v>249</v>
      </c>
      <c r="C21477" t="s">
        <v>90</v>
      </c>
      <c r="D21477" t="s">
        <v>50</v>
      </c>
      <c r="E21477" t="s">
        <v>50</v>
      </c>
      <c r="F21477">
        <v>63</v>
      </c>
      <c r="G21477">
        <v>20</v>
      </c>
      <c r="H21477">
        <v>1363</v>
      </c>
      <c r="I21477">
        <v>1550</v>
      </c>
      <c r="J21477">
        <v>2</v>
      </c>
      <c r="K21477">
        <v>0</v>
      </c>
      <c r="L21477" t="s">
        <v>291</v>
      </c>
      <c r="M21477" t="s">
        <v>529</v>
      </c>
      <c r="N21477" t="s">
        <v>249</v>
      </c>
      <c r="O21477" t="s">
        <v>22</v>
      </c>
      <c r="P21477" t="s">
        <v>23</v>
      </c>
      <c r="Q21477" t="s">
        <v>24</v>
      </c>
    </row>
    <row r="21478" spans="1:17" x14ac:dyDescent="0.2">
      <c r="A21478" s="2">
        <v>43714</v>
      </c>
      <c r="B21478" t="s">
        <v>145</v>
      </c>
      <c r="C21478" t="s">
        <v>560</v>
      </c>
      <c r="D21478" t="s">
        <v>50</v>
      </c>
      <c r="E21478" t="s">
        <v>50</v>
      </c>
      <c r="F21478">
        <v>93</v>
      </c>
      <c r="G21478">
        <v>112</v>
      </c>
      <c r="H21478">
        <v>1258</v>
      </c>
      <c r="I21478">
        <v>1174</v>
      </c>
      <c r="J21478">
        <v>1</v>
      </c>
      <c r="K21478">
        <v>1</v>
      </c>
      <c r="L21478" t="s">
        <v>291</v>
      </c>
      <c r="M21478" t="s">
        <v>435</v>
      </c>
      <c r="N21478" t="s">
        <v>145</v>
      </c>
      <c r="O21478" t="s">
        <v>22</v>
      </c>
      <c r="P21478" t="s">
        <v>23</v>
      </c>
      <c r="Q21478" t="s">
        <v>30</v>
      </c>
    </row>
    <row r="21479" spans="1:17" x14ac:dyDescent="0.2">
      <c r="A21479" s="2">
        <v>43714</v>
      </c>
      <c r="B21479" t="s">
        <v>104</v>
      </c>
      <c r="C21479" t="s">
        <v>95</v>
      </c>
      <c r="D21479" t="s">
        <v>50</v>
      </c>
      <c r="E21479" t="s">
        <v>50</v>
      </c>
      <c r="F21479">
        <v>48</v>
      </c>
      <c r="G21479">
        <v>46</v>
      </c>
      <c r="H21479">
        <v>1433</v>
      </c>
      <c r="I21479">
        <v>1436</v>
      </c>
      <c r="J21479">
        <v>1</v>
      </c>
      <c r="K21479">
        <v>2</v>
      </c>
      <c r="L21479" t="s">
        <v>291</v>
      </c>
      <c r="M21479" t="s">
        <v>273</v>
      </c>
      <c r="N21479" t="s">
        <v>104</v>
      </c>
      <c r="O21479" t="s">
        <v>22</v>
      </c>
      <c r="P21479" t="s">
        <v>23</v>
      </c>
      <c r="Q21479" t="s">
        <v>41</v>
      </c>
    </row>
    <row r="21480" spans="1:17" x14ac:dyDescent="0.2">
      <c r="A21480" s="2">
        <v>43714</v>
      </c>
      <c r="B21480" t="s">
        <v>125</v>
      </c>
      <c r="C21480" t="s">
        <v>147</v>
      </c>
      <c r="D21480" t="s">
        <v>50</v>
      </c>
      <c r="E21480" t="s">
        <v>50</v>
      </c>
      <c r="F21480">
        <v>211</v>
      </c>
      <c r="G21480">
        <v>1</v>
      </c>
      <c r="H21480">
        <v>839</v>
      </c>
      <c r="I21480">
        <v>1746</v>
      </c>
      <c r="J21480">
        <v>0</v>
      </c>
      <c r="K21480">
        <v>4</v>
      </c>
      <c r="L21480" t="s">
        <v>291</v>
      </c>
      <c r="M21480" t="s">
        <v>468</v>
      </c>
      <c r="N21480" t="s">
        <v>125</v>
      </c>
      <c r="O21480" t="s">
        <v>22</v>
      </c>
      <c r="P21480" t="s">
        <v>23</v>
      </c>
      <c r="Q21480" t="s">
        <v>41</v>
      </c>
    </row>
    <row r="21481" spans="1:17" x14ac:dyDescent="0.2">
      <c r="A21481" s="2">
        <v>43714</v>
      </c>
      <c r="B21481" t="s">
        <v>586</v>
      </c>
      <c r="C21481" t="s">
        <v>233</v>
      </c>
      <c r="D21481" t="s">
        <v>27</v>
      </c>
      <c r="E21481" t="s">
        <v>19</v>
      </c>
      <c r="F21481">
        <v>189</v>
      </c>
      <c r="G21481">
        <v>178</v>
      </c>
      <c r="H21481">
        <v>909</v>
      </c>
      <c r="I21481">
        <v>953</v>
      </c>
      <c r="J21481">
        <v>0</v>
      </c>
      <c r="K21481">
        <v>1</v>
      </c>
      <c r="L21481" t="s">
        <v>1804</v>
      </c>
      <c r="M21481" t="s">
        <v>849</v>
      </c>
      <c r="N21481" t="s">
        <v>1491</v>
      </c>
      <c r="O21481" t="s">
        <v>122</v>
      </c>
      <c r="P21481" t="s">
        <v>23</v>
      </c>
      <c r="Q21481" t="s">
        <v>41</v>
      </c>
    </row>
    <row r="21482" spans="1:17" x14ac:dyDescent="0.2">
      <c r="A21482" s="2">
        <v>43714</v>
      </c>
      <c r="B21482" t="s">
        <v>185</v>
      </c>
      <c r="C21482" t="s">
        <v>481</v>
      </c>
      <c r="D21482" t="s">
        <v>27</v>
      </c>
      <c r="E21482" t="s">
        <v>27</v>
      </c>
      <c r="F21482">
        <v>52</v>
      </c>
      <c r="G21482">
        <v>124</v>
      </c>
      <c r="H21482">
        <v>1425</v>
      </c>
      <c r="I21482">
        <v>1136</v>
      </c>
      <c r="J21482">
        <v>6</v>
      </c>
      <c r="K21482">
        <v>0</v>
      </c>
      <c r="L21482" t="s">
        <v>1804</v>
      </c>
      <c r="M21482" t="s">
        <v>510</v>
      </c>
      <c r="N21482" t="s">
        <v>185</v>
      </c>
      <c r="O21482" t="s">
        <v>22</v>
      </c>
      <c r="P21482" t="s">
        <v>23</v>
      </c>
      <c r="Q21482" t="s">
        <v>24</v>
      </c>
    </row>
    <row r="21483" spans="1:17" x14ac:dyDescent="0.2">
      <c r="A21483" s="2">
        <v>43714</v>
      </c>
      <c r="B21483" t="s">
        <v>532</v>
      </c>
      <c r="C21483" t="s">
        <v>512</v>
      </c>
      <c r="D21483" t="s">
        <v>27</v>
      </c>
      <c r="E21483" t="s">
        <v>27</v>
      </c>
      <c r="F21483">
        <v>137</v>
      </c>
      <c r="G21483">
        <v>176</v>
      </c>
      <c r="H21483">
        <v>1075</v>
      </c>
      <c r="I21483">
        <v>954</v>
      </c>
      <c r="J21483">
        <v>1</v>
      </c>
      <c r="K21483">
        <v>1</v>
      </c>
      <c r="L21483" t="s">
        <v>1804</v>
      </c>
      <c r="M21483" t="s">
        <v>1497</v>
      </c>
      <c r="N21483" t="s">
        <v>532</v>
      </c>
      <c r="O21483" t="s">
        <v>22</v>
      </c>
      <c r="P21483" t="s">
        <v>23</v>
      </c>
      <c r="Q21483" t="s">
        <v>30</v>
      </c>
    </row>
    <row r="21484" spans="1:17" x14ac:dyDescent="0.2">
      <c r="A21484" s="2">
        <v>43714</v>
      </c>
      <c r="B21484" t="s">
        <v>1284</v>
      </c>
      <c r="C21484" t="s">
        <v>365</v>
      </c>
      <c r="D21484" t="s">
        <v>36</v>
      </c>
      <c r="E21484" t="s">
        <v>36</v>
      </c>
      <c r="F21484">
        <v>146</v>
      </c>
      <c r="G21484">
        <v>128</v>
      </c>
      <c r="H21484">
        <v>1071</v>
      </c>
      <c r="I21484">
        <v>1127</v>
      </c>
      <c r="J21484">
        <v>1</v>
      </c>
      <c r="K21484">
        <v>1</v>
      </c>
      <c r="L21484" t="s">
        <v>20</v>
      </c>
      <c r="M21484" t="s">
        <v>1291</v>
      </c>
      <c r="N21484" t="s">
        <v>1284</v>
      </c>
      <c r="O21484" t="s">
        <v>22</v>
      </c>
      <c r="P21484" t="s">
        <v>23</v>
      </c>
      <c r="Q21484" t="s">
        <v>30</v>
      </c>
    </row>
    <row r="21485" spans="1:17" x14ac:dyDescent="0.2">
      <c r="A21485" s="2">
        <v>43714</v>
      </c>
      <c r="B21485" t="s">
        <v>196</v>
      </c>
      <c r="C21485" t="s">
        <v>267</v>
      </c>
      <c r="D21485" t="s">
        <v>36</v>
      </c>
      <c r="E21485" t="s">
        <v>36</v>
      </c>
      <c r="F21485">
        <v>161</v>
      </c>
      <c r="G21485">
        <v>122</v>
      </c>
      <c r="H21485">
        <v>1006</v>
      </c>
      <c r="I21485">
        <v>1144</v>
      </c>
      <c r="J21485">
        <v>0</v>
      </c>
      <c r="K21485">
        <v>1</v>
      </c>
      <c r="L21485" t="s">
        <v>20</v>
      </c>
      <c r="M21485" t="s">
        <v>917</v>
      </c>
      <c r="N21485" t="s">
        <v>196</v>
      </c>
      <c r="O21485" t="s">
        <v>22</v>
      </c>
      <c r="P21485" t="s">
        <v>23</v>
      </c>
      <c r="Q21485" t="s">
        <v>41</v>
      </c>
    </row>
    <row r="21486" spans="1:17" x14ac:dyDescent="0.2">
      <c r="A21486" s="2">
        <v>43715</v>
      </c>
      <c r="B21486" t="s">
        <v>718</v>
      </c>
      <c r="C21486" t="s">
        <v>237</v>
      </c>
      <c r="D21486" t="s">
        <v>36</v>
      </c>
      <c r="E21486" t="s">
        <v>36</v>
      </c>
      <c r="F21486">
        <v>105</v>
      </c>
      <c r="G21486">
        <v>104</v>
      </c>
      <c r="H21486">
        <v>1207</v>
      </c>
      <c r="I21486">
        <v>1209</v>
      </c>
      <c r="J21486">
        <v>2</v>
      </c>
      <c r="K21486">
        <v>0</v>
      </c>
      <c r="L21486" t="s">
        <v>28</v>
      </c>
      <c r="M21486" t="s">
        <v>1805</v>
      </c>
      <c r="N21486" t="s">
        <v>183</v>
      </c>
      <c r="O21486" t="s">
        <v>122</v>
      </c>
      <c r="P21486" t="s">
        <v>23</v>
      </c>
      <c r="Q21486" t="s">
        <v>24</v>
      </c>
    </row>
    <row r="21487" spans="1:17" x14ac:dyDescent="0.2">
      <c r="A21487" s="2">
        <v>43715</v>
      </c>
      <c r="B21487" t="s">
        <v>1692</v>
      </c>
      <c r="C21487" t="s">
        <v>293</v>
      </c>
      <c r="D21487" t="s">
        <v>50</v>
      </c>
      <c r="E21487" t="s">
        <v>50</v>
      </c>
      <c r="F21487">
        <v>120</v>
      </c>
      <c r="G21487">
        <v>43</v>
      </c>
      <c r="H21487">
        <v>1149</v>
      </c>
      <c r="I21487">
        <v>1448</v>
      </c>
      <c r="J21487">
        <v>2</v>
      </c>
      <c r="K21487">
        <v>1</v>
      </c>
      <c r="L21487" t="s">
        <v>291</v>
      </c>
      <c r="M21487" t="s">
        <v>1775</v>
      </c>
      <c r="N21487" t="s">
        <v>1692</v>
      </c>
      <c r="O21487" t="s">
        <v>22</v>
      </c>
      <c r="P21487" t="s">
        <v>23</v>
      </c>
      <c r="Q21487" t="s">
        <v>24</v>
      </c>
    </row>
    <row r="21488" spans="1:17" x14ac:dyDescent="0.2">
      <c r="A21488" s="2">
        <v>43715</v>
      </c>
      <c r="B21488" t="s">
        <v>89</v>
      </c>
      <c r="C21488" t="s">
        <v>87</v>
      </c>
      <c r="D21488" t="s">
        <v>50</v>
      </c>
      <c r="E21488" t="s">
        <v>50</v>
      </c>
      <c r="F21488">
        <v>4</v>
      </c>
      <c r="G21488">
        <v>60</v>
      </c>
      <c r="H21488">
        <v>1652</v>
      </c>
      <c r="I21488">
        <v>1388</v>
      </c>
      <c r="J21488">
        <v>4</v>
      </c>
      <c r="K21488">
        <v>0</v>
      </c>
      <c r="L21488" t="s">
        <v>291</v>
      </c>
      <c r="M21488" t="s">
        <v>91</v>
      </c>
      <c r="N21488" t="s">
        <v>89</v>
      </c>
      <c r="O21488" t="s">
        <v>22</v>
      </c>
      <c r="P21488" t="s">
        <v>23</v>
      </c>
      <c r="Q21488" t="s">
        <v>24</v>
      </c>
    </row>
    <row r="21489" spans="1:17" x14ac:dyDescent="0.2">
      <c r="A21489" s="2">
        <v>43715</v>
      </c>
      <c r="B21489" t="s">
        <v>73</v>
      </c>
      <c r="C21489" t="s">
        <v>168</v>
      </c>
      <c r="D21489" t="s">
        <v>50</v>
      </c>
      <c r="E21489" t="s">
        <v>50</v>
      </c>
      <c r="F21489">
        <v>130</v>
      </c>
      <c r="G21489">
        <v>25</v>
      </c>
      <c r="H21489">
        <v>1101</v>
      </c>
      <c r="I21489">
        <v>1513</v>
      </c>
      <c r="J21489">
        <v>0</v>
      </c>
      <c r="K21489">
        <v>3</v>
      </c>
      <c r="L21489" t="s">
        <v>291</v>
      </c>
      <c r="M21489" t="s">
        <v>289</v>
      </c>
      <c r="N21489" t="s">
        <v>73</v>
      </c>
      <c r="O21489" t="s">
        <v>22</v>
      </c>
      <c r="P21489" t="s">
        <v>23</v>
      </c>
      <c r="Q21489" t="s">
        <v>41</v>
      </c>
    </row>
    <row r="21490" spans="1:17" x14ac:dyDescent="0.2">
      <c r="A21490" s="2">
        <v>43715</v>
      </c>
      <c r="B21490" t="s">
        <v>1204</v>
      </c>
      <c r="C21490" t="s">
        <v>82</v>
      </c>
      <c r="D21490" t="s">
        <v>50</v>
      </c>
      <c r="E21490" t="s">
        <v>50</v>
      </c>
      <c r="F21490">
        <v>35</v>
      </c>
      <c r="G21490">
        <v>6</v>
      </c>
      <c r="H21490">
        <v>1477</v>
      </c>
      <c r="I21490">
        <v>1631</v>
      </c>
      <c r="J21490">
        <v>2</v>
      </c>
      <c r="K21490">
        <v>4</v>
      </c>
      <c r="L21490" t="s">
        <v>291</v>
      </c>
      <c r="M21490" t="s">
        <v>1219</v>
      </c>
      <c r="N21490" t="s">
        <v>1204</v>
      </c>
      <c r="O21490" t="s">
        <v>22</v>
      </c>
      <c r="P21490" t="s">
        <v>23</v>
      </c>
      <c r="Q21490" t="s">
        <v>41</v>
      </c>
    </row>
    <row r="21491" spans="1:17" x14ac:dyDescent="0.2">
      <c r="A21491" s="2">
        <v>43715</v>
      </c>
      <c r="B21491" t="s">
        <v>76</v>
      </c>
      <c r="C21491" t="s">
        <v>384</v>
      </c>
      <c r="D21491" t="s">
        <v>50</v>
      </c>
      <c r="E21491" t="s">
        <v>50</v>
      </c>
      <c r="F21491">
        <v>36</v>
      </c>
      <c r="G21491">
        <v>171</v>
      </c>
      <c r="H21491">
        <v>1473</v>
      </c>
      <c r="I21491">
        <v>985</v>
      </c>
      <c r="J21491">
        <v>3</v>
      </c>
      <c r="K21491">
        <v>0</v>
      </c>
      <c r="L21491" t="s">
        <v>291</v>
      </c>
      <c r="M21491" t="s">
        <v>78</v>
      </c>
      <c r="N21491" t="s">
        <v>76</v>
      </c>
      <c r="O21491" t="s">
        <v>22</v>
      </c>
      <c r="P21491" t="s">
        <v>23</v>
      </c>
      <c r="Q21491" t="s">
        <v>24</v>
      </c>
    </row>
    <row r="21492" spans="1:17" x14ac:dyDescent="0.2">
      <c r="A21492" s="2">
        <v>43715</v>
      </c>
      <c r="B21492" t="s">
        <v>67</v>
      </c>
      <c r="C21492" t="s">
        <v>85</v>
      </c>
      <c r="D21492" t="s">
        <v>50</v>
      </c>
      <c r="E21492" t="s">
        <v>50</v>
      </c>
      <c r="F21492">
        <v>3</v>
      </c>
      <c r="G21492">
        <v>64</v>
      </c>
      <c r="H21492">
        <v>1718</v>
      </c>
      <c r="I21492">
        <v>1362</v>
      </c>
      <c r="J21492">
        <v>4</v>
      </c>
      <c r="K21492">
        <v>1</v>
      </c>
      <c r="L21492" t="s">
        <v>291</v>
      </c>
      <c r="M21492" t="s">
        <v>154</v>
      </c>
      <c r="N21492" t="s">
        <v>67</v>
      </c>
      <c r="O21492" t="s">
        <v>22</v>
      </c>
      <c r="P21492" t="s">
        <v>23</v>
      </c>
      <c r="Q21492" t="s">
        <v>24</v>
      </c>
    </row>
    <row r="21493" spans="1:17" x14ac:dyDescent="0.2">
      <c r="A21493" s="2">
        <v>43715</v>
      </c>
      <c r="B21493" t="s">
        <v>180</v>
      </c>
      <c r="C21493" t="s">
        <v>737</v>
      </c>
      <c r="D21493" t="s">
        <v>50</v>
      </c>
      <c r="E21493" t="s">
        <v>50</v>
      </c>
      <c r="F21493">
        <v>37</v>
      </c>
      <c r="G21493">
        <v>136</v>
      </c>
      <c r="H21493">
        <v>1467</v>
      </c>
      <c r="I21493">
        <v>1082</v>
      </c>
      <c r="J21493">
        <v>1</v>
      </c>
      <c r="K21493">
        <v>0</v>
      </c>
      <c r="L21493" t="s">
        <v>291</v>
      </c>
      <c r="M21493" t="s">
        <v>181</v>
      </c>
      <c r="N21493" t="s">
        <v>180</v>
      </c>
      <c r="O21493" t="s">
        <v>22</v>
      </c>
      <c r="P21493" t="s">
        <v>23</v>
      </c>
      <c r="Q21493" t="s">
        <v>24</v>
      </c>
    </row>
    <row r="21494" spans="1:17" x14ac:dyDescent="0.2">
      <c r="A21494" s="2">
        <v>43715</v>
      </c>
      <c r="B21494" t="s">
        <v>56</v>
      </c>
      <c r="C21494" t="s">
        <v>454</v>
      </c>
      <c r="D21494" t="s">
        <v>27</v>
      </c>
      <c r="E21494" t="s">
        <v>27</v>
      </c>
      <c r="F21494">
        <v>78</v>
      </c>
      <c r="G21494">
        <v>179</v>
      </c>
      <c r="H21494">
        <v>1312</v>
      </c>
      <c r="I21494">
        <v>950</v>
      </c>
      <c r="J21494">
        <v>6</v>
      </c>
      <c r="K21494">
        <v>0</v>
      </c>
      <c r="L21494" t="s">
        <v>1804</v>
      </c>
      <c r="M21494" t="s">
        <v>343</v>
      </c>
      <c r="N21494" t="s">
        <v>56</v>
      </c>
      <c r="O21494" t="s">
        <v>22</v>
      </c>
      <c r="P21494" t="s">
        <v>23</v>
      </c>
      <c r="Q21494" t="s">
        <v>24</v>
      </c>
    </row>
    <row r="21495" spans="1:17" x14ac:dyDescent="0.2">
      <c r="A21495" s="2">
        <v>43715</v>
      </c>
      <c r="B21495" t="s">
        <v>1491</v>
      </c>
      <c r="C21495" t="s">
        <v>263</v>
      </c>
      <c r="D21495" t="s">
        <v>27</v>
      </c>
      <c r="E21495" t="s">
        <v>27</v>
      </c>
      <c r="F21495">
        <v>79</v>
      </c>
      <c r="G21495">
        <v>83</v>
      </c>
      <c r="H21495">
        <v>1309</v>
      </c>
      <c r="I21495">
        <v>1288</v>
      </c>
      <c r="J21495">
        <v>1</v>
      </c>
      <c r="K21495">
        <v>0</v>
      </c>
      <c r="L21495" t="s">
        <v>1804</v>
      </c>
      <c r="M21495" t="s">
        <v>849</v>
      </c>
      <c r="N21495" t="s">
        <v>1491</v>
      </c>
      <c r="O21495" t="s">
        <v>22</v>
      </c>
      <c r="P21495" t="s">
        <v>23</v>
      </c>
      <c r="Q21495" t="s">
        <v>24</v>
      </c>
    </row>
    <row r="21496" spans="1:17" x14ac:dyDescent="0.2">
      <c r="A21496" s="2">
        <v>43715</v>
      </c>
      <c r="B21496" t="s">
        <v>901</v>
      </c>
      <c r="C21496" t="s">
        <v>262</v>
      </c>
      <c r="D21496" t="s">
        <v>27</v>
      </c>
      <c r="E21496" t="s">
        <v>27</v>
      </c>
      <c r="F21496">
        <v>196</v>
      </c>
      <c r="G21496">
        <v>155</v>
      </c>
      <c r="H21496">
        <v>895</v>
      </c>
      <c r="I21496">
        <v>1028</v>
      </c>
      <c r="J21496">
        <v>2</v>
      </c>
      <c r="K21496">
        <v>1</v>
      </c>
      <c r="L21496" t="s">
        <v>1804</v>
      </c>
      <c r="M21496" t="s">
        <v>1128</v>
      </c>
      <c r="N21496" t="s">
        <v>901</v>
      </c>
      <c r="O21496" t="s">
        <v>22</v>
      </c>
      <c r="P21496" t="s">
        <v>23</v>
      </c>
      <c r="Q21496" t="s">
        <v>24</v>
      </c>
    </row>
    <row r="21497" spans="1:17" x14ac:dyDescent="0.2">
      <c r="A21497" s="2">
        <v>43715</v>
      </c>
      <c r="B21497" t="s">
        <v>210</v>
      </c>
      <c r="C21497" t="s">
        <v>456</v>
      </c>
      <c r="D21497" t="s">
        <v>27</v>
      </c>
      <c r="E21497" t="s">
        <v>27</v>
      </c>
      <c r="F21497">
        <v>68</v>
      </c>
      <c r="G21497">
        <v>172</v>
      </c>
      <c r="H21497">
        <v>1342</v>
      </c>
      <c r="I21497">
        <v>975</v>
      </c>
      <c r="J21497">
        <v>3</v>
      </c>
      <c r="K21497">
        <v>0</v>
      </c>
      <c r="L21497" t="s">
        <v>1804</v>
      </c>
      <c r="M21497" t="s">
        <v>557</v>
      </c>
      <c r="N21497" t="s">
        <v>210</v>
      </c>
      <c r="O21497" t="s">
        <v>22</v>
      </c>
      <c r="P21497" t="s">
        <v>23</v>
      </c>
      <c r="Q21497" t="s">
        <v>24</v>
      </c>
    </row>
    <row r="21498" spans="1:17" x14ac:dyDescent="0.2">
      <c r="A21498" s="2">
        <v>43715</v>
      </c>
      <c r="B21498" t="s">
        <v>351</v>
      </c>
      <c r="C21498" t="s">
        <v>250</v>
      </c>
      <c r="D21498" t="s">
        <v>36</v>
      </c>
      <c r="E21498" t="s">
        <v>36</v>
      </c>
      <c r="F21498">
        <v>147</v>
      </c>
      <c r="G21498">
        <v>126</v>
      </c>
      <c r="H21498">
        <v>1069</v>
      </c>
      <c r="I21498">
        <v>1131</v>
      </c>
      <c r="J21498">
        <v>0</v>
      </c>
      <c r="K21498">
        <v>0</v>
      </c>
      <c r="L21498" t="s">
        <v>20</v>
      </c>
      <c r="M21498" t="s">
        <v>1653</v>
      </c>
      <c r="N21498" t="s">
        <v>351</v>
      </c>
      <c r="O21498" t="s">
        <v>22</v>
      </c>
      <c r="P21498" t="s">
        <v>23</v>
      </c>
      <c r="Q21498" t="s">
        <v>30</v>
      </c>
    </row>
    <row r="21499" spans="1:17" x14ac:dyDescent="0.2">
      <c r="A21499" s="2">
        <v>43716</v>
      </c>
      <c r="B21499" t="s">
        <v>207</v>
      </c>
      <c r="C21499" t="s">
        <v>208</v>
      </c>
      <c r="D21499" t="s">
        <v>36</v>
      </c>
      <c r="E21499" t="s">
        <v>36</v>
      </c>
      <c r="F21499">
        <v>107</v>
      </c>
      <c r="G21499">
        <v>80</v>
      </c>
      <c r="H21499">
        <v>1201</v>
      </c>
      <c r="I21499">
        <v>1305</v>
      </c>
      <c r="J21499">
        <v>1</v>
      </c>
      <c r="K21499">
        <v>1</v>
      </c>
      <c r="L21499" t="s">
        <v>28</v>
      </c>
      <c r="M21499" t="s">
        <v>209</v>
      </c>
      <c r="N21499" t="s">
        <v>207</v>
      </c>
      <c r="O21499" t="s">
        <v>22</v>
      </c>
      <c r="P21499" t="s">
        <v>23</v>
      </c>
      <c r="Q21499" t="s">
        <v>30</v>
      </c>
    </row>
    <row r="21500" spans="1:17" x14ac:dyDescent="0.2">
      <c r="A21500" s="2">
        <v>43716</v>
      </c>
      <c r="B21500" t="s">
        <v>53</v>
      </c>
      <c r="C21500" t="s">
        <v>1693</v>
      </c>
      <c r="D21500" t="s">
        <v>50</v>
      </c>
      <c r="E21500" t="s">
        <v>50</v>
      </c>
      <c r="F21500">
        <v>11</v>
      </c>
      <c r="G21500">
        <v>198</v>
      </c>
      <c r="H21500">
        <v>1605</v>
      </c>
      <c r="I21500">
        <v>893</v>
      </c>
      <c r="J21500">
        <v>4</v>
      </c>
      <c r="K21500">
        <v>0</v>
      </c>
      <c r="L21500" t="s">
        <v>291</v>
      </c>
      <c r="M21500" t="s">
        <v>382</v>
      </c>
      <c r="N21500" t="s">
        <v>53</v>
      </c>
      <c r="O21500" t="s">
        <v>22</v>
      </c>
      <c r="P21500" t="s">
        <v>23</v>
      </c>
      <c r="Q21500" t="s">
        <v>24</v>
      </c>
    </row>
    <row r="21501" spans="1:17" x14ac:dyDescent="0.2">
      <c r="A21501" s="2">
        <v>43716</v>
      </c>
      <c r="B21501" t="s">
        <v>345</v>
      </c>
      <c r="C21501" t="s">
        <v>72</v>
      </c>
      <c r="D21501" t="s">
        <v>50</v>
      </c>
      <c r="E21501" t="s">
        <v>50</v>
      </c>
      <c r="F21501">
        <v>94</v>
      </c>
      <c r="G21501">
        <v>13</v>
      </c>
      <c r="H21501">
        <v>1255</v>
      </c>
      <c r="I21501">
        <v>1589</v>
      </c>
      <c r="J21501">
        <v>0</v>
      </c>
      <c r="K21501">
        <v>0</v>
      </c>
      <c r="L21501" t="s">
        <v>291</v>
      </c>
      <c r="M21501" t="s">
        <v>360</v>
      </c>
      <c r="N21501" t="s">
        <v>345</v>
      </c>
      <c r="O21501" t="s">
        <v>22</v>
      </c>
      <c r="P21501" t="s">
        <v>23</v>
      </c>
      <c r="Q21501" t="s">
        <v>30</v>
      </c>
    </row>
    <row r="21502" spans="1:17" x14ac:dyDescent="0.2">
      <c r="A21502" s="2">
        <v>43716</v>
      </c>
      <c r="B21502" t="s">
        <v>92</v>
      </c>
      <c r="C21502" t="s">
        <v>184</v>
      </c>
      <c r="D21502" t="s">
        <v>50</v>
      </c>
      <c r="E21502" t="s">
        <v>50</v>
      </c>
      <c r="F21502">
        <v>28</v>
      </c>
      <c r="G21502">
        <v>181</v>
      </c>
      <c r="H21502">
        <v>1497</v>
      </c>
      <c r="I21502">
        <v>939</v>
      </c>
      <c r="J21502">
        <v>1</v>
      </c>
      <c r="K21502">
        <v>0</v>
      </c>
      <c r="L21502" t="s">
        <v>291</v>
      </c>
      <c r="M21502" t="s">
        <v>794</v>
      </c>
      <c r="N21502" t="s">
        <v>92</v>
      </c>
      <c r="O21502" t="s">
        <v>22</v>
      </c>
      <c r="P21502" t="s">
        <v>23</v>
      </c>
      <c r="Q21502" t="s">
        <v>24</v>
      </c>
    </row>
    <row r="21503" spans="1:17" x14ac:dyDescent="0.2">
      <c r="A21503" s="2">
        <v>43716</v>
      </c>
      <c r="B21503" t="s">
        <v>106</v>
      </c>
      <c r="C21503" t="s">
        <v>48</v>
      </c>
      <c r="D21503" t="s">
        <v>50</v>
      </c>
      <c r="E21503" t="s">
        <v>50</v>
      </c>
      <c r="F21503">
        <v>9</v>
      </c>
      <c r="G21503">
        <v>108</v>
      </c>
      <c r="H21503">
        <v>1617</v>
      </c>
      <c r="I21503">
        <v>1200</v>
      </c>
      <c r="J21503">
        <v>4</v>
      </c>
      <c r="K21503">
        <v>0</v>
      </c>
      <c r="L21503" t="s">
        <v>291</v>
      </c>
      <c r="M21503" t="s">
        <v>1806</v>
      </c>
      <c r="N21503" t="s">
        <v>183</v>
      </c>
      <c r="O21503" t="s">
        <v>122</v>
      </c>
      <c r="P21503" t="s">
        <v>23</v>
      </c>
      <c r="Q21503" t="s">
        <v>24</v>
      </c>
    </row>
    <row r="21504" spans="1:17" x14ac:dyDescent="0.2">
      <c r="A21504" s="2">
        <v>43716</v>
      </c>
      <c r="B21504" t="s">
        <v>52</v>
      </c>
      <c r="C21504" t="s">
        <v>49</v>
      </c>
      <c r="D21504" t="s">
        <v>50</v>
      </c>
      <c r="E21504" t="s">
        <v>50</v>
      </c>
      <c r="F21504">
        <v>18</v>
      </c>
      <c r="G21504">
        <v>50</v>
      </c>
      <c r="H21504">
        <v>1558</v>
      </c>
      <c r="I21504">
        <v>1429</v>
      </c>
      <c r="J21504">
        <v>1</v>
      </c>
      <c r="K21504">
        <v>1</v>
      </c>
      <c r="L21504" t="s">
        <v>291</v>
      </c>
      <c r="M21504" t="s">
        <v>1773</v>
      </c>
      <c r="N21504" t="s">
        <v>52</v>
      </c>
      <c r="O21504" t="s">
        <v>22</v>
      </c>
      <c r="P21504" t="s">
        <v>23</v>
      </c>
      <c r="Q21504" t="s">
        <v>30</v>
      </c>
    </row>
    <row r="21505" spans="1:17" x14ac:dyDescent="0.2">
      <c r="A21505" s="2">
        <v>43716</v>
      </c>
      <c r="B21505" t="s">
        <v>286</v>
      </c>
      <c r="C21505" t="s">
        <v>646</v>
      </c>
      <c r="D21505" t="s">
        <v>50</v>
      </c>
      <c r="E21505" t="s">
        <v>50</v>
      </c>
      <c r="F21505">
        <v>98</v>
      </c>
      <c r="G21505">
        <v>42</v>
      </c>
      <c r="H21505">
        <v>1230</v>
      </c>
      <c r="I21505">
        <v>1453</v>
      </c>
      <c r="J21505">
        <v>4</v>
      </c>
      <c r="K21505">
        <v>2</v>
      </c>
      <c r="L21505" t="s">
        <v>291</v>
      </c>
      <c r="M21505" t="s">
        <v>359</v>
      </c>
      <c r="N21505" t="s">
        <v>286</v>
      </c>
      <c r="O21505" t="s">
        <v>22</v>
      </c>
      <c r="P21505" t="s">
        <v>23</v>
      </c>
      <c r="Q21505" t="s">
        <v>24</v>
      </c>
    </row>
    <row r="21506" spans="1:17" x14ac:dyDescent="0.2">
      <c r="A21506" s="2">
        <v>43716</v>
      </c>
      <c r="B21506" t="s">
        <v>70</v>
      </c>
      <c r="C21506" t="s">
        <v>119</v>
      </c>
      <c r="D21506" t="s">
        <v>50</v>
      </c>
      <c r="E21506" t="s">
        <v>50</v>
      </c>
      <c r="F21506">
        <v>57</v>
      </c>
      <c r="G21506">
        <v>16</v>
      </c>
      <c r="H21506">
        <v>1394</v>
      </c>
      <c r="I21506">
        <v>1569</v>
      </c>
      <c r="J21506">
        <v>1</v>
      </c>
      <c r="K21506">
        <v>2</v>
      </c>
      <c r="L21506" t="s">
        <v>291</v>
      </c>
      <c r="M21506" t="s">
        <v>93</v>
      </c>
      <c r="N21506" t="s">
        <v>70</v>
      </c>
      <c r="O21506" t="s">
        <v>22</v>
      </c>
      <c r="P21506" t="s">
        <v>23</v>
      </c>
      <c r="Q21506" t="s">
        <v>41</v>
      </c>
    </row>
    <row r="21507" spans="1:17" x14ac:dyDescent="0.2">
      <c r="A21507" s="2">
        <v>43716</v>
      </c>
      <c r="B21507" t="s">
        <v>153</v>
      </c>
      <c r="C21507" t="s">
        <v>174</v>
      </c>
      <c r="D21507" t="s">
        <v>50</v>
      </c>
      <c r="E21507" t="s">
        <v>50</v>
      </c>
      <c r="F21507">
        <v>54</v>
      </c>
      <c r="G21507">
        <v>182</v>
      </c>
      <c r="H21507">
        <v>1403</v>
      </c>
      <c r="I21507">
        <v>922</v>
      </c>
      <c r="J21507">
        <v>1</v>
      </c>
      <c r="K21507">
        <v>1</v>
      </c>
      <c r="L21507" t="s">
        <v>291</v>
      </c>
      <c r="M21507" t="s">
        <v>191</v>
      </c>
      <c r="N21507" t="s">
        <v>153</v>
      </c>
      <c r="O21507" t="s">
        <v>22</v>
      </c>
      <c r="P21507" t="s">
        <v>23</v>
      </c>
      <c r="Q21507" t="s">
        <v>30</v>
      </c>
    </row>
    <row r="21508" spans="1:17" x14ac:dyDescent="0.2">
      <c r="A21508" s="2">
        <v>43716</v>
      </c>
      <c r="B21508" t="s">
        <v>531</v>
      </c>
      <c r="C21508" t="s">
        <v>700</v>
      </c>
      <c r="D21508" t="s">
        <v>27</v>
      </c>
      <c r="E21508" t="s">
        <v>27</v>
      </c>
      <c r="F21508">
        <v>74</v>
      </c>
      <c r="G21508">
        <v>174</v>
      </c>
      <c r="H21508">
        <v>1331</v>
      </c>
      <c r="I21508">
        <v>972</v>
      </c>
      <c r="J21508">
        <v>0</v>
      </c>
      <c r="K21508">
        <v>2</v>
      </c>
      <c r="L21508" t="s">
        <v>1804</v>
      </c>
      <c r="M21508" t="s">
        <v>534</v>
      </c>
      <c r="N21508" t="s">
        <v>531</v>
      </c>
      <c r="O21508" t="s">
        <v>22</v>
      </c>
      <c r="P21508" t="s">
        <v>23</v>
      </c>
      <c r="Q21508" t="s">
        <v>41</v>
      </c>
    </row>
    <row r="21509" spans="1:17" x14ac:dyDescent="0.2">
      <c r="A21509" s="2">
        <v>43716</v>
      </c>
      <c r="B21509" t="s">
        <v>614</v>
      </c>
      <c r="C21509" t="s">
        <v>222</v>
      </c>
      <c r="D21509" t="s">
        <v>27</v>
      </c>
      <c r="E21509" t="s">
        <v>27</v>
      </c>
      <c r="F21509">
        <v>167</v>
      </c>
      <c r="G21509">
        <v>173</v>
      </c>
      <c r="H21509">
        <v>994</v>
      </c>
      <c r="I21509">
        <v>973</v>
      </c>
      <c r="J21509">
        <v>1</v>
      </c>
      <c r="K21509">
        <v>2</v>
      </c>
      <c r="L21509" t="s">
        <v>1804</v>
      </c>
      <c r="M21509" t="s">
        <v>1445</v>
      </c>
      <c r="N21509" t="s">
        <v>614</v>
      </c>
      <c r="O21509" t="s">
        <v>22</v>
      </c>
      <c r="P21509" t="s">
        <v>23</v>
      </c>
      <c r="Q21509" t="s">
        <v>41</v>
      </c>
    </row>
    <row r="21510" spans="1:17" x14ac:dyDescent="0.2">
      <c r="A21510" s="2">
        <v>43716</v>
      </c>
      <c r="B21510" t="s">
        <v>512</v>
      </c>
      <c r="C21510" t="s">
        <v>549</v>
      </c>
      <c r="D21510" t="s">
        <v>27</v>
      </c>
      <c r="E21510" t="s">
        <v>27</v>
      </c>
      <c r="F21510">
        <v>176</v>
      </c>
      <c r="G21510">
        <v>176</v>
      </c>
      <c r="H21510">
        <v>954</v>
      </c>
      <c r="I21510">
        <v>954</v>
      </c>
      <c r="J21510">
        <v>1</v>
      </c>
      <c r="K21510">
        <v>0</v>
      </c>
      <c r="L21510" t="s">
        <v>1804</v>
      </c>
      <c r="M21510" t="s">
        <v>1807</v>
      </c>
      <c r="N21510" t="s">
        <v>512</v>
      </c>
      <c r="O21510" t="s">
        <v>22</v>
      </c>
      <c r="P21510" t="s">
        <v>23</v>
      </c>
      <c r="Q21510" t="s">
        <v>24</v>
      </c>
    </row>
    <row r="21511" spans="1:17" x14ac:dyDescent="0.2">
      <c r="A21511" s="2">
        <v>43716</v>
      </c>
      <c r="B21511" t="s">
        <v>232</v>
      </c>
      <c r="C21511" t="s">
        <v>532</v>
      </c>
      <c r="D21511" t="s">
        <v>19</v>
      </c>
      <c r="E21511" t="s">
        <v>27</v>
      </c>
      <c r="F21511">
        <v>151</v>
      </c>
      <c r="G21511">
        <v>137</v>
      </c>
      <c r="H21511">
        <v>1045</v>
      </c>
      <c r="I21511">
        <v>1075</v>
      </c>
      <c r="J21511">
        <v>6</v>
      </c>
      <c r="K21511">
        <v>0</v>
      </c>
      <c r="L21511" t="s">
        <v>1804</v>
      </c>
      <c r="M21511" t="s">
        <v>234</v>
      </c>
      <c r="N21511" t="s">
        <v>232</v>
      </c>
      <c r="O21511" t="s">
        <v>22</v>
      </c>
      <c r="P21511" t="s">
        <v>23</v>
      </c>
      <c r="Q21511" t="s">
        <v>24</v>
      </c>
    </row>
    <row r="21512" spans="1:17" x14ac:dyDescent="0.2">
      <c r="A21512" s="2">
        <v>43716</v>
      </c>
      <c r="B21512" t="s">
        <v>188</v>
      </c>
      <c r="C21512" t="s">
        <v>221</v>
      </c>
      <c r="D21512" t="s">
        <v>27</v>
      </c>
      <c r="E21512" t="s">
        <v>27</v>
      </c>
      <c r="F21512">
        <v>204</v>
      </c>
      <c r="G21512">
        <v>163</v>
      </c>
      <c r="H21512">
        <v>867</v>
      </c>
      <c r="I21512">
        <v>996</v>
      </c>
      <c r="J21512">
        <v>3</v>
      </c>
      <c r="K21512">
        <v>2</v>
      </c>
      <c r="L21512" t="s">
        <v>1804</v>
      </c>
      <c r="M21512" t="s">
        <v>509</v>
      </c>
      <c r="N21512" t="s">
        <v>188</v>
      </c>
      <c r="O21512" t="s">
        <v>22</v>
      </c>
      <c r="P21512" t="s">
        <v>23</v>
      </c>
      <c r="Q21512" t="s">
        <v>24</v>
      </c>
    </row>
    <row r="21513" spans="1:17" x14ac:dyDescent="0.2">
      <c r="A21513" s="2">
        <v>43716</v>
      </c>
      <c r="B21513" t="s">
        <v>802</v>
      </c>
      <c r="C21513" t="s">
        <v>1545</v>
      </c>
      <c r="D21513" t="s">
        <v>36</v>
      </c>
      <c r="E21513" t="s">
        <v>36</v>
      </c>
      <c r="F21513">
        <v>139</v>
      </c>
      <c r="G21513">
        <v>169</v>
      </c>
      <c r="H21513">
        <v>1074</v>
      </c>
      <c r="I21513">
        <v>989</v>
      </c>
      <c r="J21513">
        <v>1</v>
      </c>
      <c r="K21513">
        <v>0</v>
      </c>
      <c r="L21513" t="s">
        <v>20</v>
      </c>
      <c r="M21513" t="s">
        <v>916</v>
      </c>
      <c r="N21513" t="s">
        <v>802</v>
      </c>
      <c r="O21513" t="s">
        <v>22</v>
      </c>
      <c r="P21513" t="s">
        <v>23</v>
      </c>
      <c r="Q21513" t="s">
        <v>24</v>
      </c>
    </row>
    <row r="21514" spans="1:17" x14ac:dyDescent="0.2">
      <c r="A21514" s="2">
        <v>43716</v>
      </c>
      <c r="B21514" t="s">
        <v>405</v>
      </c>
      <c r="C21514" t="s">
        <v>374</v>
      </c>
      <c r="D21514" t="s">
        <v>36</v>
      </c>
      <c r="E21514" t="s">
        <v>36</v>
      </c>
      <c r="F21514">
        <v>144</v>
      </c>
      <c r="G21514">
        <v>150</v>
      </c>
      <c r="H21514">
        <v>1072</v>
      </c>
      <c r="I21514">
        <v>1049</v>
      </c>
      <c r="J21514">
        <v>1</v>
      </c>
      <c r="K21514">
        <v>1</v>
      </c>
      <c r="L21514" t="s">
        <v>20</v>
      </c>
      <c r="M21514" t="s">
        <v>406</v>
      </c>
      <c r="N21514" t="s">
        <v>405</v>
      </c>
      <c r="O21514" t="s">
        <v>22</v>
      </c>
      <c r="P21514" t="s">
        <v>23</v>
      </c>
      <c r="Q21514" t="s">
        <v>30</v>
      </c>
    </row>
    <row r="21515" spans="1:17" x14ac:dyDescent="0.2">
      <c r="A21515" s="2">
        <v>43716</v>
      </c>
      <c r="B21515" t="s">
        <v>35</v>
      </c>
      <c r="C21515" t="s">
        <v>339</v>
      </c>
      <c r="D21515" t="s">
        <v>36</v>
      </c>
      <c r="E21515" t="s">
        <v>36</v>
      </c>
      <c r="F21515">
        <v>114</v>
      </c>
      <c r="G21515">
        <v>152</v>
      </c>
      <c r="H21515">
        <v>1172</v>
      </c>
      <c r="I21515">
        <v>1044</v>
      </c>
      <c r="J21515">
        <v>1</v>
      </c>
      <c r="K21515">
        <v>0</v>
      </c>
      <c r="L21515" t="s">
        <v>20</v>
      </c>
      <c r="M21515" t="s">
        <v>200</v>
      </c>
      <c r="N21515" t="s">
        <v>35</v>
      </c>
      <c r="O21515" t="s">
        <v>22</v>
      </c>
      <c r="P21515" t="s">
        <v>23</v>
      </c>
      <c r="Q21515" t="s">
        <v>24</v>
      </c>
    </row>
    <row r="21516" spans="1:17" x14ac:dyDescent="0.2">
      <c r="A21516" s="2">
        <v>43716</v>
      </c>
      <c r="B21516" t="s">
        <v>211</v>
      </c>
      <c r="C21516" t="s">
        <v>172</v>
      </c>
      <c r="D21516" t="s">
        <v>36</v>
      </c>
      <c r="E21516" t="s">
        <v>36</v>
      </c>
      <c r="F21516">
        <v>137</v>
      </c>
      <c r="G21516">
        <v>148</v>
      </c>
      <c r="H21516">
        <v>1075</v>
      </c>
      <c r="I21516">
        <v>1061</v>
      </c>
      <c r="J21516">
        <v>1</v>
      </c>
      <c r="K21516">
        <v>1</v>
      </c>
      <c r="L21516" t="s">
        <v>20</v>
      </c>
      <c r="M21516" t="s">
        <v>373</v>
      </c>
      <c r="N21516" t="s">
        <v>211</v>
      </c>
      <c r="O21516" t="s">
        <v>22</v>
      </c>
      <c r="P21516" t="s">
        <v>59</v>
      </c>
      <c r="Q21516" t="s">
        <v>24</v>
      </c>
    </row>
    <row r="21517" spans="1:17" x14ac:dyDescent="0.2">
      <c r="A21517" s="2">
        <v>43717</v>
      </c>
      <c r="B21517" t="s">
        <v>150</v>
      </c>
      <c r="C21517" t="s">
        <v>471</v>
      </c>
      <c r="D21517" t="s">
        <v>36</v>
      </c>
      <c r="E21517" t="s">
        <v>36</v>
      </c>
      <c r="F21517">
        <v>40</v>
      </c>
      <c r="G21517">
        <v>82</v>
      </c>
      <c r="H21517">
        <v>1463</v>
      </c>
      <c r="I21517">
        <v>1295</v>
      </c>
      <c r="J21517">
        <v>1</v>
      </c>
      <c r="K21517">
        <v>0</v>
      </c>
      <c r="L21517" t="s">
        <v>28</v>
      </c>
      <c r="M21517" t="s">
        <v>151</v>
      </c>
      <c r="N21517" t="s">
        <v>150</v>
      </c>
      <c r="O21517" t="s">
        <v>22</v>
      </c>
      <c r="P21517" t="s">
        <v>23</v>
      </c>
      <c r="Q21517" t="s">
        <v>24</v>
      </c>
    </row>
    <row r="21518" spans="1:17" x14ac:dyDescent="0.2">
      <c r="A21518" s="2">
        <v>43717</v>
      </c>
      <c r="B21518" t="s">
        <v>164</v>
      </c>
      <c r="C21518" t="s">
        <v>449</v>
      </c>
      <c r="D21518" t="s">
        <v>115</v>
      </c>
      <c r="E21518" t="s">
        <v>115</v>
      </c>
      <c r="F21518">
        <v>77</v>
      </c>
      <c r="G21518">
        <v>84</v>
      </c>
      <c r="H21518">
        <v>1315</v>
      </c>
      <c r="I21518">
        <v>1286</v>
      </c>
      <c r="J21518">
        <v>0</v>
      </c>
      <c r="K21518">
        <v>0</v>
      </c>
      <c r="L21518" t="s">
        <v>28</v>
      </c>
      <c r="M21518" t="s">
        <v>640</v>
      </c>
      <c r="N21518" t="s">
        <v>177</v>
      </c>
      <c r="O21518" t="s">
        <v>122</v>
      </c>
      <c r="P21518" t="s">
        <v>23</v>
      </c>
      <c r="Q21518" t="s">
        <v>30</v>
      </c>
    </row>
    <row r="21519" spans="1:17" x14ac:dyDescent="0.2">
      <c r="A21519" s="2">
        <v>43717</v>
      </c>
      <c r="B21519" t="s">
        <v>161</v>
      </c>
      <c r="C21519" t="s">
        <v>317</v>
      </c>
      <c r="D21519" t="s">
        <v>50</v>
      </c>
      <c r="E21519" t="s">
        <v>50</v>
      </c>
      <c r="F21519">
        <v>24</v>
      </c>
      <c r="G21519">
        <v>84</v>
      </c>
      <c r="H21519">
        <v>1514</v>
      </c>
      <c r="I21519">
        <v>1286</v>
      </c>
      <c r="J21519">
        <v>1</v>
      </c>
      <c r="K21519">
        <v>0</v>
      </c>
      <c r="L21519" t="s">
        <v>28</v>
      </c>
      <c r="M21519" t="s">
        <v>162</v>
      </c>
      <c r="N21519" t="s">
        <v>161</v>
      </c>
      <c r="O21519" t="s">
        <v>22</v>
      </c>
      <c r="P21519" t="s">
        <v>23</v>
      </c>
      <c r="Q21519" t="s">
        <v>24</v>
      </c>
    </row>
    <row r="21520" spans="1:17" x14ac:dyDescent="0.2">
      <c r="A21520" s="2">
        <v>43717</v>
      </c>
      <c r="B21520" t="s">
        <v>100</v>
      </c>
      <c r="C21520" t="s">
        <v>129</v>
      </c>
      <c r="D21520" t="s">
        <v>50</v>
      </c>
      <c r="E21520" t="s">
        <v>50</v>
      </c>
      <c r="F21520">
        <v>29</v>
      </c>
      <c r="G21520">
        <v>15</v>
      </c>
      <c r="H21520">
        <v>1496</v>
      </c>
      <c r="I21520">
        <v>1582</v>
      </c>
      <c r="J21520">
        <v>0</v>
      </c>
      <c r="K21520">
        <v>2</v>
      </c>
      <c r="L21520" t="s">
        <v>291</v>
      </c>
      <c r="M21520" t="s">
        <v>102</v>
      </c>
      <c r="N21520" t="s">
        <v>100</v>
      </c>
      <c r="O21520" t="s">
        <v>22</v>
      </c>
      <c r="P21520" t="s">
        <v>23</v>
      </c>
      <c r="Q21520" t="s">
        <v>41</v>
      </c>
    </row>
    <row r="21521" spans="1:17" x14ac:dyDescent="0.2">
      <c r="A21521" s="2">
        <v>43717</v>
      </c>
      <c r="B21521" t="s">
        <v>81</v>
      </c>
      <c r="C21521" t="s">
        <v>126</v>
      </c>
      <c r="D21521" t="s">
        <v>50</v>
      </c>
      <c r="E21521" t="s">
        <v>50</v>
      </c>
      <c r="F21521">
        <v>100</v>
      </c>
      <c r="G21521">
        <v>16</v>
      </c>
      <c r="H21521">
        <v>1228</v>
      </c>
      <c r="I21521">
        <v>1569</v>
      </c>
      <c r="J21521">
        <v>0</v>
      </c>
      <c r="K21521">
        <v>4</v>
      </c>
      <c r="L21521" t="s">
        <v>291</v>
      </c>
      <c r="M21521" t="s">
        <v>83</v>
      </c>
      <c r="N21521" t="s">
        <v>81</v>
      </c>
      <c r="O21521" t="s">
        <v>22</v>
      </c>
      <c r="P21521" t="s">
        <v>23</v>
      </c>
      <c r="Q21521" t="s">
        <v>41</v>
      </c>
    </row>
    <row r="21522" spans="1:17" x14ac:dyDescent="0.2">
      <c r="A21522" s="2">
        <v>43717</v>
      </c>
      <c r="B21522" t="s">
        <v>386</v>
      </c>
      <c r="C21522" t="s">
        <v>274</v>
      </c>
      <c r="D21522" t="s">
        <v>50</v>
      </c>
      <c r="E21522" t="s">
        <v>50</v>
      </c>
      <c r="F21522">
        <v>109</v>
      </c>
      <c r="G21522">
        <v>7</v>
      </c>
      <c r="H21522">
        <v>1188</v>
      </c>
      <c r="I21522">
        <v>1625</v>
      </c>
      <c r="J21522">
        <v>1</v>
      </c>
      <c r="K21522">
        <v>1</v>
      </c>
      <c r="L21522" t="s">
        <v>291</v>
      </c>
      <c r="M21522" t="s">
        <v>595</v>
      </c>
      <c r="N21522" t="s">
        <v>386</v>
      </c>
      <c r="O21522" t="s">
        <v>22</v>
      </c>
      <c r="P21522" t="s">
        <v>23</v>
      </c>
      <c r="Q21522" t="s">
        <v>30</v>
      </c>
    </row>
    <row r="21523" spans="1:17" x14ac:dyDescent="0.2">
      <c r="A21523" s="2">
        <v>43717</v>
      </c>
      <c r="B21523" t="s">
        <v>94</v>
      </c>
      <c r="C21523" t="s">
        <v>244</v>
      </c>
      <c r="D21523" t="s">
        <v>50</v>
      </c>
      <c r="E21523" t="s">
        <v>50</v>
      </c>
      <c r="F21523">
        <v>45</v>
      </c>
      <c r="G21523">
        <v>31</v>
      </c>
      <c r="H21523">
        <v>1442</v>
      </c>
      <c r="I21523">
        <v>1491</v>
      </c>
      <c r="J21523">
        <v>1</v>
      </c>
      <c r="K21523">
        <v>2</v>
      </c>
      <c r="L21523" t="s">
        <v>291</v>
      </c>
      <c r="M21523" t="s">
        <v>96</v>
      </c>
      <c r="N21523" t="s">
        <v>94</v>
      </c>
      <c r="O21523" t="s">
        <v>22</v>
      </c>
      <c r="P21523" t="s">
        <v>23</v>
      </c>
      <c r="Q21523" t="s">
        <v>41</v>
      </c>
    </row>
    <row r="21524" spans="1:17" x14ac:dyDescent="0.2">
      <c r="A21524" s="2">
        <v>43717</v>
      </c>
      <c r="B21524" t="s">
        <v>90</v>
      </c>
      <c r="C21524" t="s">
        <v>69</v>
      </c>
      <c r="D21524" t="s">
        <v>50</v>
      </c>
      <c r="E21524" t="s">
        <v>50</v>
      </c>
      <c r="F21524">
        <v>20</v>
      </c>
      <c r="G21524">
        <v>27</v>
      </c>
      <c r="H21524">
        <v>1550</v>
      </c>
      <c r="I21524">
        <v>1498</v>
      </c>
      <c r="J21524">
        <v>0</v>
      </c>
      <c r="K21524">
        <v>0</v>
      </c>
      <c r="L21524" t="s">
        <v>291</v>
      </c>
      <c r="M21524" t="s">
        <v>750</v>
      </c>
      <c r="N21524" t="s">
        <v>90</v>
      </c>
      <c r="O21524" t="s">
        <v>22</v>
      </c>
      <c r="P21524" t="s">
        <v>23</v>
      </c>
      <c r="Q21524" t="s">
        <v>30</v>
      </c>
    </row>
    <row r="21525" spans="1:17" x14ac:dyDescent="0.2">
      <c r="A21525" s="2">
        <v>43717</v>
      </c>
      <c r="B21525" t="s">
        <v>249</v>
      </c>
      <c r="C21525" t="s">
        <v>123</v>
      </c>
      <c r="D21525" t="s">
        <v>50</v>
      </c>
      <c r="E21525" t="s">
        <v>50</v>
      </c>
      <c r="F21525">
        <v>63</v>
      </c>
      <c r="G21525">
        <v>84</v>
      </c>
      <c r="H21525">
        <v>1363</v>
      </c>
      <c r="I21525">
        <v>1286</v>
      </c>
      <c r="J21525">
        <v>3</v>
      </c>
      <c r="K21525">
        <v>2</v>
      </c>
      <c r="L21525" t="s">
        <v>291</v>
      </c>
      <c r="M21525" t="s">
        <v>529</v>
      </c>
      <c r="N21525" t="s">
        <v>249</v>
      </c>
      <c r="O21525" t="s">
        <v>22</v>
      </c>
      <c r="P21525" t="s">
        <v>23</v>
      </c>
      <c r="Q21525" t="s">
        <v>24</v>
      </c>
    </row>
    <row r="21526" spans="1:17" x14ac:dyDescent="0.2">
      <c r="A21526" s="2">
        <v>43717</v>
      </c>
      <c r="B21526" t="s">
        <v>101</v>
      </c>
      <c r="C21526" t="s">
        <v>328</v>
      </c>
      <c r="D21526" t="s">
        <v>50</v>
      </c>
      <c r="E21526" t="s">
        <v>50</v>
      </c>
      <c r="F21526">
        <v>134</v>
      </c>
      <c r="G21526">
        <v>71</v>
      </c>
      <c r="H21526">
        <v>1086</v>
      </c>
      <c r="I21526">
        <v>1333</v>
      </c>
      <c r="J21526">
        <v>0</v>
      </c>
      <c r="K21526">
        <v>2</v>
      </c>
      <c r="L21526" t="s">
        <v>291</v>
      </c>
      <c r="M21526" t="s">
        <v>331</v>
      </c>
      <c r="N21526" t="s">
        <v>101</v>
      </c>
      <c r="O21526" t="s">
        <v>22</v>
      </c>
      <c r="P21526" t="s">
        <v>23</v>
      </c>
      <c r="Q21526" t="s">
        <v>41</v>
      </c>
    </row>
    <row r="21527" spans="1:17" x14ac:dyDescent="0.2">
      <c r="A21527" s="2">
        <v>43717</v>
      </c>
      <c r="B21527" t="s">
        <v>104</v>
      </c>
      <c r="C21527" t="s">
        <v>147</v>
      </c>
      <c r="D21527" t="s">
        <v>50</v>
      </c>
      <c r="E21527" t="s">
        <v>50</v>
      </c>
      <c r="F21527">
        <v>48</v>
      </c>
      <c r="G21527">
        <v>1</v>
      </c>
      <c r="H21527">
        <v>1433</v>
      </c>
      <c r="I21527">
        <v>1746</v>
      </c>
      <c r="J21527">
        <v>0</v>
      </c>
      <c r="K21527">
        <v>4</v>
      </c>
      <c r="L21527" t="s">
        <v>291</v>
      </c>
      <c r="M21527" t="s">
        <v>273</v>
      </c>
      <c r="N21527" t="s">
        <v>104</v>
      </c>
      <c r="O21527" t="s">
        <v>22</v>
      </c>
      <c r="P21527" t="s">
        <v>23</v>
      </c>
      <c r="Q21527" t="s">
        <v>41</v>
      </c>
    </row>
    <row r="21528" spans="1:17" x14ac:dyDescent="0.2">
      <c r="A21528" s="2">
        <v>43717</v>
      </c>
      <c r="B21528" t="s">
        <v>95</v>
      </c>
      <c r="C21528" t="s">
        <v>560</v>
      </c>
      <c r="D21528" t="s">
        <v>50</v>
      </c>
      <c r="E21528" t="s">
        <v>50</v>
      </c>
      <c r="F21528">
        <v>46</v>
      </c>
      <c r="G21528">
        <v>112</v>
      </c>
      <c r="H21528">
        <v>1436</v>
      </c>
      <c r="I21528">
        <v>1174</v>
      </c>
      <c r="J21528">
        <v>1</v>
      </c>
      <c r="K21528">
        <v>0</v>
      </c>
      <c r="L21528" t="s">
        <v>291</v>
      </c>
      <c r="M21528" t="s">
        <v>1757</v>
      </c>
      <c r="N21528" t="s">
        <v>95</v>
      </c>
      <c r="O21528" t="s">
        <v>22</v>
      </c>
      <c r="P21528" t="s">
        <v>23</v>
      </c>
      <c r="Q21528" t="s">
        <v>24</v>
      </c>
    </row>
    <row r="21529" spans="1:17" x14ac:dyDescent="0.2">
      <c r="A21529" s="2">
        <v>43717</v>
      </c>
      <c r="B21529" t="s">
        <v>125</v>
      </c>
      <c r="C21529" t="s">
        <v>145</v>
      </c>
      <c r="D21529" t="s">
        <v>50</v>
      </c>
      <c r="E21529" t="s">
        <v>50</v>
      </c>
      <c r="F21529">
        <v>211</v>
      </c>
      <c r="G21529">
        <v>93</v>
      </c>
      <c r="H21529">
        <v>839</v>
      </c>
      <c r="I21529">
        <v>1258</v>
      </c>
      <c r="J21529">
        <v>0</v>
      </c>
      <c r="K21529">
        <v>4</v>
      </c>
      <c r="L21529" t="s">
        <v>291</v>
      </c>
      <c r="M21529" t="s">
        <v>468</v>
      </c>
      <c r="N21529" t="s">
        <v>125</v>
      </c>
      <c r="O21529" t="s">
        <v>22</v>
      </c>
      <c r="P21529" t="s">
        <v>23</v>
      </c>
      <c r="Q21529" t="s">
        <v>41</v>
      </c>
    </row>
    <row r="21530" spans="1:17" x14ac:dyDescent="0.2">
      <c r="A21530" s="2">
        <v>43717</v>
      </c>
      <c r="B21530" t="s">
        <v>481</v>
      </c>
      <c r="C21530" t="s">
        <v>586</v>
      </c>
      <c r="D21530" t="s">
        <v>27</v>
      </c>
      <c r="E21530" t="s">
        <v>27</v>
      </c>
      <c r="F21530">
        <v>124</v>
      </c>
      <c r="G21530">
        <v>189</v>
      </c>
      <c r="H21530">
        <v>1136</v>
      </c>
      <c r="I21530">
        <v>909</v>
      </c>
      <c r="J21530">
        <v>2</v>
      </c>
      <c r="K21530">
        <v>1</v>
      </c>
      <c r="L21530" t="s">
        <v>1804</v>
      </c>
      <c r="M21530" t="s">
        <v>1547</v>
      </c>
      <c r="N21530" t="s">
        <v>481</v>
      </c>
      <c r="O21530" t="s">
        <v>22</v>
      </c>
      <c r="P21530" t="s">
        <v>23</v>
      </c>
      <c r="Q21530" t="s">
        <v>24</v>
      </c>
    </row>
    <row r="21531" spans="1:17" x14ac:dyDescent="0.2">
      <c r="A21531" s="2">
        <v>43717</v>
      </c>
      <c r="B21531" t="s">
        <v>233</v>
      </c>
      <c r="C21531" t="s">
        <v>185</v>
      </c>
      <c r="D21531" t="s">
        <v>19</v>
      </c>
      <c r="E21531" t="s">
        <v>27</v>
      </c>
      <c r="F21531">
        <v>178</v>
      </c>
      <c r="G21531">
        <v>52</v>
      </c>
      <c r="H21531">
        <v>953</v>
      </c>
      <c r="I21531">
        <v>1425</v>
      </c>
      <c r="J21531">
        <v>0</v>
      </c>
      <c r="K21531">
        <v>4</v>
      </c>
      <c r="L21531" t="s">
        <v>1804</v>
      </c>
      <c r="M21531" t="s">
        <v>472</v>
      </c>
      <c r="N21531" t="s">
        <v>233</v>
      </c>
      <c r="O21531" t="s">
        <v>22</v>
      </c>
      <c r="P21531" t="s">
        <v>23</v>
      </c>
      <c r="Q21531" t="s">
        <v>41</v>
      </c>
    </row>
    <row r="21532" spans="1:17" x14ac:dyDescent="0.2">
      <c r="A21532" s="2">
        <v>43718</v>
      </c>
      <c r="B21532" t="s">
        <v>39</v>
      </c>
      <c r="C21532" t="s">
        <v>26</v>
      </c>
      <c r="D21532" t="s">
        <v>19</v>
      </c>
      <c r="E21532" t="s">
        <v>27</v>
      </c>
      <c r="F21532">
        <v>10</v>
      </c>
      <c r="G21532">
        <v>12</v>
      </c>
      <c r="H21532">
        <v>1610</v>
      </c>
      <c r="I21532">
        <v>1604</v>
      </c>
      <c r="J21532">
        <v>4</v>
      </c>
      <c r="K21532">
        <v>0</v>
      </c>
      <c r="L21532" t="s">
        <v>28</v>
      </c>
      <c r="M21532" t="s">
        <v>1145</v>
      </c>
      <c r="N21532" t="s">
        <v>77</v>
      </c>
      <c r="O21532" t="s">
        <v>122</v>
      </c>
      <c r="P21532" t="s">
        <v>23</v>
      </c>
      <c r="Q21532" t="s">
        <v>24</v>
      </c>
    </row>
    <row r="21533" spans="1:17" x14ac:dyDescent="0.2">
      <c r="A21533" s="2">
        <v>43718</v>
      </c>
      <c r="B21533" t="s">
        <v>25</v>
      </c>
      <c r="C21533" t="s">
        <v>42</v>
      </c>
      <c r="D21533" t="s">
        <v>19</v>
      </c>
      <c r="E21533" t="s">
        <v>19</v>
      </c>
      <c r="F21533">
        <v>2</v>
      </c>
      <c r="G21533">
        <v>19</v>
      </c>
      <c r="H21533">
        <v>1726</v>
      </c>
      <c r="I21533">
        <v>1552</v>
      </c>
      <c r="J21533">
        <v>0</v>
      </c>
      <c r="K21533">
        <v>1</v>
      </c>
      <c r="L21533" t="s">
        <v>28</v>
      </c>
      <c r="M21533" t="s">
        <v>121</v>
      </c>
      <c r="N21533" t="s">
        <v>77</v>
      </c>
      <c r="O21533" t="s">
        <v>122</v>
      </c>
      <c r="P21533" t="s">
        <v>23</v>
      </c>
      <c r="Q21533" t="s">
        <v>41</v>
      </c>
    </row>
    <row r="21534" spans="1:17" x14ac:dyDescent="0.2">
      <c r="A21534" s="2">
        <v>43718</v>
      </c>
      <c r="B21534" t="s">
        <v>43</v>
      </c>
      <c r="C21534" t="s">
        <v>32</v>
      </c>
      <c r="D21534" t="s">
        <v>19</v>
      </c>
      <c r="E21534" t="s">
        <v>19</v>
      </c>
      <c r="F21534">
        <v>8</v>
      </c>
      <c r="G21534">
        <v>26</v>
      </c>
      <c r="H21534">
        <v>1622</v>
      </c>
      <c r="I21534">
        <v>1505</v>
      </c>
      <c r="J21534">
        <v>0</v>
      </c>
      <c r="K21534">
        <v>0</v>
      </c>
      <c r="L21534" t="s">
        <v>28</v>
      </c>
      <c r="M21534" t="s">
        <v>488</v>
      </c>
      <c r="N21534" t="s">
        <v>77</v>
      </c>
      <c r="O21534" t="s">
        <v>122</v>
      </c>
      <c r="P21534" t="s">
        <v>23</v>
      </c>
      <c r="Q21534" t="s">
        <v>30</v>
      </c>
    </row>
    <row r="21535" spans="1:17" x14ac:dyDescent="0.2">
      <c r="A21535" s="2">
        <v>43718</v>
      </c>
      <c r="B21535" t="s">
        <v>31</v>
      </c>
      <c r="C21535" t="s">
        <v>17</v>
      </c>
      <c r="D21535" t="s">
        <v>19</v>
      </c>
      <c r="E21535" t="s">
        <v>19</v>
      </c>
      <c r="F21535">
        <v>66</v>
      </c>
      <c r="G21535">
        <v>73</v>
      </c>
      <c r="H21535">
        <v>1359</v>
      </c>
      <c r="I21535">
        <v>1332</v>
      </c>
      <c r="J21535">
        <v>3</v>
      </c>
      <c r="K21535">
        <v>0</v>
      </c>
      <c r="L21535" t="s">
        <v>28</v>
      </c>
      <c r="M21535" t="s">
        <v>642</v>
      </c>
      <c r="N21535" t="s">
        <v>31</v>
      </c>
      <c r="O21535" t="s">
        <v>22</v>
      </c>
      <c r="P21535" t="s">
        <v>23</v>
      </c>
      <c r="Q21535" t="s">
        <v>24</v>
      </c>
    </row>
    <row r="21536" spans="1:17" x14ac:dyDescent="0.2">
      <c r="A21536" s="2">
        <v>43718</v>
      </c>
      <c r="B21536" t="s">
        <v>304</v>
      </c>
      <c r="C21536" t="s">
        <v>107</v>
      </c>
      <c r="D21536" t="s">
        <v>27</v>
      </c>
      <c r="E21536" t="s">
        <v>19</v>
      </c>
      <c r="F21536">
        <v>67</v>
      </c>
      <c r="G21536">
        <v>14</v>
      </c>
      <c r="H21536">
        <v>1350</v>
      </c>
      <c r="I21536">
        <v>1583</v>
      </c>
      <c r="J21536">
        <v>2</v>
      </c>
      <c r="K21536">
        <v>1</v>
      </c>
      <c r="L21536" t="s">
        <v>28</v>
      </c>
      <c r="M21536" t="s">
        <v>628</v>
      </c>
      <c r="N21536" t="s">
        <v>304</v>
      </c>
      <c r="O21536" t="s">
        <v>22</v>
      </c>
      <c r="P21536" t="s">
        <v>23</v>
      </c>
      <c r="Q21536" t="s">
        <v>24</v>
      </c>
    </row>
    <row r="21537" spans="1:17" x14ac:dyDescent="0.2">
      <c r="A21537" s="2">
        <v>43718</v>
      </c>
      <c r="B21537" t="s">
        <v>136</v>
      </c>
      <c r="C21537" t="s">
        <v>128</v>
      </c>
      <c r="D21537" t="s">
        <v>36</v>
      </c>
      <c r="E21537" t="s">
        <v>36</v>
      </c>
      <c r="F21537">
        <v>57</v>
      </c>
      <c r="G21537">
        <v>29</v>
      </c>
      <c r="H21537">
        <v>1394</v>
      </c>
      <c r="I21537">
        <v>1496</v>
      </c>
      <c r="J21537">
        <v>2</v>
      </c>
      <c r="K21537">
        <v>1</v>
      </c>
      <c r="L21537" t="s">
        <v>28</v>
      </c>
      <c r="M21537" t="s">
        <v>1165</v>
      </c>
      <c r="N21537" t="s">
        <v>67</v>
      </c>
      <c r="O21537" t="s">
        <v>122</v>
      </c>
      <c r="P21537" t="s">
        <v>23</v>
      </c>
      <c r="Q21537" t="s">
        <v>24</v>
      </c>
    </row>
    <row r="21538" spans="1:17" x14ac:dyDescent="0.2">
      <c r="A21538" s="2">
        <v>43718</v>
      </c>
      <c r="B21538" t="s">
        <v>177</v>
      </c>
      <c r="C21538" t="s">
        <v>38</v>
      </c>
      <c r="D21538" t="s">
        <v>115</v>
      </c>
      <c r="E21538" t="s">
        <v>19</v>
      </c>
      <c r="F21538">
        <v>99</v>
      </c>
      <c r="G21538">
        <v>39</v>
      </c>
      <c r="H21538">
        <v>1229</v>
      </c>
      <c r="I21538">
        <v>1464</v>
      </c>
      <c r="J21538">
        <v>2</v>
      </c>
      <c r="K21538">
        <v>4</v>
      </c>
      <c r="L21538" t="s">
        <v>28</v>
      </c>
      <c r="M21538" t="s">
        <v>640</v>
      </c>
      <c r="N21538" t="s">
        <v>177</v>
      </c>
      <c r="O21538" t="s">
        <v>22</v>
      </c>
      <c r="P21538" t="s">
        <v>23</v>
      </c>
      <c r="Q21538" t="s">
        <v>41</v>
      </c>
    </row>
    <row r="21539" spans="1:17" x14ac:dyDescent="0.2">
      <c r="A21539" s="2">
        <v>43718</v>
      </c>
      <c r="B21539" t="s">
        <v>110</v>
      </c>
      <c r="C21539" t="s">
        <v>237</v>
      </c>
      <c r="D21539" t="s">
        <v>36</v>
      </c>
      <c r="E21539" t="s">
        <v>36</v>
      </c>
      <c r="F21539">
        <v>41</v>
      </c>
      <c r="G21539">
        <v>104</v>
      </c>
      <c r="H21539">
        <v>1461</v>
      </c>
      <c r="I21539">
        <v>1209</v>
      </c>
      <c r="J21539">
        <v>1</v>
      </c>
      <c r="K21539">
        <v>0</v>
      </c>
      <c r="L21539" t="s">
        <v>28</v>
      </c>
      <c r="M21539" t="s">
        <v>485</v>
      </c>
      <c r="N21539" t="s">
        <v>110</v>
      </c>
      <c r="O21539" t="s">
        <v>22</v>
      </c>
      <c r="P21539" t="s">
        <v>23</v>
      </c>
      <c r="Q21539" t="s">
        <v>24</v>
      </c>
    </row>
    <row r="21540" spans="1:17" x14ac:dyDescent="0.2">
      <c r="A21540" s="2">
        <v>43718</v>
      </c>
      <c r="B21540" t="s">
        <v>239</v>
      </c>
      <c r="C21540" t="s">
        <v>464</v>
      </c>
      <c r="D21540" t="s">
        <v>115</v>
      </c>
      <c r="E21540" t="s">
        <v>115</v>
      </c>
      <c r="F21540">
        <v>87</v>
      </c>
      <c r="G21540">
        <v>87</v>
      </c>
      <c r="H21540">
        <v>1277</v>
      </c>
      <c r="I21540">
        <v>1277</v>
      </c>
      <c r="J21540">
        <v>1</v>
      </c>
      <c r="K21540">
        <v>0</v>
      </c>
      <c r="L21540" t="s">
        <v>28</v>
      </c>
      <c r="M21540" t="s">
        <v>240</v>
      </c>
      <c r="N21540" t="s">
        <v>239</v>
      </c>
      <c r="O21540" t="s">
        <v>22</v>
      </c>
      <c r="P21540" t="s">
        <v>23</v>
      </c>
      <c r="Q21540" t="s">
        <v>24</v>
      </c>
    </row>
    <row r="21541" spans="1:17" x14ac:dyDescent="0.2">
      <c r="A21541" s="2">
        <v>43718</v>
      </c>
      <c r="B21541" t="s">
        <v>98</v>
      </c>
      <c r="C21541" t="s">
        <v>87</v>
      </c>
      <c r="D21541" t="s">
        <v>50</v>
      </c>
      <c r="E21541" t="s">
        <v>50</v>
      </c>
      <c r="F21541">
        <v>32</v>
      </c>
      <c r="G21541">
        <v>60</v>
      </c>
      <c r="H21541">
        <v>1489</v>
      </c>
      <c r="I21541">
        <v>1388</v>
      </c>
      <c r="J21541">
        <v>3</v>
      </c>
      <c r="K21541">
        <v>1</v>
      </c>
      <c r="L21541" t="s">
        <v>28</v>
      </c>
      <c r="M21541" t="s">
        <v>99</v>
      </c>
      <c r="N21541" t="s">
        <v>98</v>
      </c>
      <c r="O21541" t="s">
        <v>22</v>
      </c>
      <c r="P21541" t="s">
        <v>23</v>
      </c>
      <c r="Q21541" t="s">
        <v>24</v>
      </c>
    </row>
    <row r="21542" spans="1:17" x14ac:dyDescent="0.2">
      <c r="A21542" s="2">
        <v>43718</v>
      </c>
      <c r="B21542" t="s">
        <v>168</v>
      </c>
      <c r="C21542" t="s">
        <v>135</v>
      </c>
      <c r="D21542" t="s">
        <v>50</v>
      </c>
      <c r="E21542" t="s">
        <v>36</v>
      </c>
      <c r="F21542">
        <v>25</v>
      </c>
      <c r="G21542">
        <v>33</v>
      </c>
      <c r="H21542">
        <v>1513</v>
      </c>
      <c r="I21542">
        <v>1481</v>
      </c>
      <c r="J21542">
        <v>2</v>
      </c>
      <c r="K21542">
        <v>2</v>
      </c>
      <c r="L21542" t="s">
        <v>28</v>
      </c>
      <c r="M21542" t="s">
        <v>1808</v>
      </c>
      <c r="N21542" t="s">
        <v>168</v>
      </c>
      <c r="O21542" t="s">
        <v>22</v>
      </c>
      <c r="P21542" t="s">
        <v>23</v>
      </c>
      <c r="Q21542" t="s">
        <v>30</v>
      </c>
    </row>
    <row r="21543" spans="1:17" x14ac:dyDescent="0.2">
      <c r="A21543" s="2">
        <v>43718</v>
      </c>
      <c r="B21543" t="s">
        <v>77</v>
      </c>
      <c r="C21543" t="s">
        <v>18</v>
      </c>
      <c r="D21543" t="s">
        <v>27</v>
      </c>
      <c r="E21543" t="s">
        <v>19</v>
      </c>
      <c r="F21543">
        <v>22</v>
      </c>
      <c r="G21543">
        <v>5</v>
      </c>
      <c r="H21543">
        <v>1548</v>
      </c>
      <c r="I21543">
        <v>1637</v>
      </c>
      <c r="J21543">
        <v>1</v>
      </c>
      <c r="K21543">
        <v>1</v>
      </c>
      <c r="L21543" t="s">
        <v>28</v>
      </c>
      <c r="M21543" t="s">
        <v>728</v>
      </c>
      <c r="N21543" t="s">
        <v>77</v>
      </c>
      <c r="O21543" t="s">
        <v>22</v>
      </c>
      <c r="P21543" t="s">
        <v>23</v>
      </c>
      <c r="Q21543" t="s">
        <v>30</v>
      </c>
    </row>
    <row r="21544" spans="1:17" x14ac:dyDescent="0.2">
      <c r="A21544" s="2">
        <v>43718</v>
      </c>
      <c r="B21544" t="s">
        <v>89</v>
      </c>
      <c r="C21544" t="s">
        <v>1692</v>
      </c>
      <c r="D21544" t="s">
        <v>50</v>
      </c>
      <c r="E21544" t="s">
        <v>50</v>
      </c>
      <c r="F21544">
        <v>4</v>
      </c>
      <c r="G21544">
        <v>120</v>
      </c>
      <c r="H21544">
        <v>1652</v>
      </c>
      <c r="I21544">
        <v>1149</v>
      </c>
      <c r="J21544">
        <v>5</v>
      </c>
      <c r="K21544">
        <v>3</v>
      </c>
      <c r="L21544" t="s">
        <v>291</v>
      </c>
      <c r="M21544" t="s">
        <v>91</v>
      </c>
      <c r="N21544" t="s">
        <v>89</v>
      </c>
      <c r="O21544" t="s">
        <v>22</v>
      </c>
      <c r="P21544" t="s">
        <v>23</v>
      </c>
      <c r="Q21544" t="s">
        <v>24</v>
      </c>
    </row>
    <row r="21545" spans="1:17" x14ac:dyDescent="0.2">
      <c r="A21545" s="2">
        <v>43718</v>
      </c>
      <c r="B21545" t="s">
        <v>1279</v>
      </c>
      <c r="C21545" t="s">
        <v>293</v>
      </c>
      <c r="D21545" t="s">
        <v>50</v>
      </c>
      <c r="E21545" t="s">
        <v>50</v>
      </c>
      <c r="F21545">
        <v>55</v>
      </c>
      <c r="G21545">
        <v>43</v>
      </c>
      <c r="H21545">
        <v>1401</v>
      </c>
      <c r="I21545">
        <v>1448</v>
      </c>
      <c r="J21545">
        <v>0</v>
      </c>
      <c r="K21545">
        <v>3</v>
      </c>
      <c r="L21545" t="s">
        <v>291</v>
      </c>
      <c r="M21545" t="s">
        <v>1280</v>
      </c>
      <c r="N21545" t="s">
        <v>1279</v>
      </c>
      <c r="O21545" t="s">
        <v>22</v>
      </c>
      <c r="P21545" t="s">
        <v>23</v>
      </c>
      <c r="Q21545" t="s">
        <v>41</v>
      </c>
    </row>
    <row r="21546" spans="1:17" x14ac:dyDescent="0.2">
      <c r="A21546" s="2">
        <v>43718</v>
      </c>
      <c r="B21546" t="s">
        <v>97</v>
      </c>
      <c r="C21546" t="s">
        <v>1204</v>
      </c>
      <c r="D21546" t="s">
        <v>50</v>
      </c>
      <c r="E21546" t="s">
        <v>50</v>
      </c>
      <c r="F21546">
        <v>91</v>
      </c>
      <c r="G21546">
        <v>35</v>
      </c>
      <c r="H21546">
        <v>1265</v>
      </c>
      <c r="I21546">
        <v>1477</v>
      </c>
      <c r="J21546">
        <v>1</v>
      </c>
      <c r="K21546">
        <v>3</v>
      </c>
      <c r="L21546" t="s">
        <v>291</v>
      </c>
      <c r="M21546" t="s">
        <v>1770</v>
      </c>
      <c r="N21546" t="s">
        <v>97</v>
      </c>
      <c r="O21546" t="s">
        <v>22</v>
      </c>
      <c r="P21546" t="s">
        <v>23</v>
      </c>
      <c r="Q21546" t="s">
        <v>41</v>
      </c>
    </row>
    <row r="21547" spans="1:17" x14ac:dyDescent="0.2">
      <c r="A21547" s="2">
        <v>43718</v>
      </c>
      <c r="B21547" t="s">
        <v>73</v>
      </c>
      <c r="C21547" t="s">
        <v>82</v>
      </c>
      <c r="D21547" t="s">
        <v>50</v>
      </c>
      <c r="E21547" t="s">
        <v>50</v>
      </c>
      <c r="F21547">
        <v>130</v>
      </c>
      <c r="G21547">
        <v>6</v>
      </c>
      <c r="H21547">
        <v>1101</v>
      </c>
      <c r="I21547">
        <v>1631</v>
      </c>
      <c r="J21547">
        <v>1</v>
      </c>
      <c r="K21547">
        <v>5</v>
      </c>
      <c r="L21547" t="s">
        <v>291</v>
      </c>
      <c r="M21547" t="s">
        <v>289</v>
      </c>
      <c r="N21547" t="s">
        <v>73</v>
      </c>
      <c r="O21547" t="s">
        <v>22</v>
      </c>
      <c r="P21547" t="s">
        <v>23</v>
      </c>
      <c r="Q21547" t="s">
        <v>41</v>
      </c>
    </row>
    <row r="21548" spans="1:17" x14ac:dyDescent="0.2">
      <c r="A21548" s="2">
        <v>43718</v>
      </c>
      <c r="B21548" t="s">
        <v>85</v>
      </c>
      <c r="C21548" t="s">
        <v>76</v>
      </c>
      <c r="D21548" t="s">
        <v>50</v>
      </c>
      <c r="E21548" t="s">
        <v>50</v>
      </c>
      <c r="F21548">
        <v>64</v>
      </c>
      <c r="G21548">
        <v>36</v>
      </c>
      <c r="H21548">
        <v>1362</v>
      </c>
      <c r="I21548">
        <v>1473</v>
      </c>
      <c r="J21548">
        <v>4</v>
      </c>
      <c r="K21548">
        <v>2</v>
      </c>
      <c r="L21548" t="s">
        <v>291</v>
      </c>
      <c r="M21548" t="s">
        <v>1611</v>
      </c>
      <c r="N21548" t="s">
        <v>85</v>
      </c>
      <c r="O21548" t="s">
        <v>22</v>
      </c>
      <c r="P21548" t="s">
        <v>23</v>
      </c>
      <c r="Q21548" t="s">
        <v>24</v>
      </c>
    </row>
    <row r="21549" spans="1:17" x14ac:dyDescent="0.2">
      <c r="A21549" s="2">
        <v>43718</v>
      </c>
      <c r="B21549" t="s">
        <v>67</v>
      </c>
      <c r="C21549" t="s">
        <v>737</v>
      </c>
      <c r="D21549" t="s">
        <v>50</v>
      </c>
      <c r="E21549" t="s">
        <v>50</v>
      </c>
      <c r="F21549">
        <v>3</v>
      </c>
      <c r="G21549">
        <v>136</v>
      </c>
      <c r="H21549">
        <v>1718</v>
      </c>
      <c r="I21549">
        <v>1082</v>
      </c>
      <c r="J21549">
        <v>3</v>
      </c>
      <c r="K21549">
        <v>0</v>
      </c>
      <c r="L21549" t="s">
        <v>291</v>
      </c>
      <c r="M21549" t="s">
        <v>154</v>
      </c>
      <c r="N21549" t="s">
        <v>67</v>
      </c>
      <c r="O21549" t="s">
        <v>22</v>
      </c>
      <c r="P21549" t="s">
        <v>23</v>
      </c>
      <c r="Q21549" t="s">
        <v>24</v>
      </c>
    </row>
    <row r="21550" spans="1:17" x14ac:dyDescent="0.2">
      <c r="A21550" s="2">
        <v>43718</v>
      </c>
      <c r="B21550" t="s">
        <v>384</v>
      </c>
      <c r="C21550" t="s">
        <v>180</v>
      </c>
      <c r="D21550" t="s">
        <v>50</v>
      </c>
      <c r="E21550" t="s">
        <v>50</v>
      </c>
      <c r="F21550">
        <v>171</v>
      </c>
      <c r="G21550">
        <v>37</v>
      </c>
      <c r="H21550">
        <v>985</v>
      </c>
      <c r="I21550">
        <v>1467</v>
      </c>
      <c r="J21550">
        <v>0</v>
      </c>
      <c r="K21550">
        <v>4</v>
      </c>
      <c r="L21550" t="s">
        <v>291</v>
      </c>
      <c r="M21550" t="s">
        <v>395</v>
      </c>
      <c r="N21550" t="s">
        <v>384</v>
      </c>
      <c r="O21550" t="s">
        <v>22</v>
      </c>
      <c r="P21550" t="s">
        <v>23</v>
      </c>
      <c r="Q21550" t="s">
        <v>41</v>
      </c>
    </row>
    <row r="21551" spans="1:17" x14ac:dyDescent="0.2">
      <c r="A21551" s="2">
        <v>43718</v>
      </c>
      <c r="B21551" t="s">
        <v>454</v>
      </c>
      <c r="C21551" t="s">
        <v>56</v>
      </c>
      <c r="D21551" t="s">
        <v>27</v>
      </c>
      <c r="E21551" t="s">
        <v>27</v>
      </c>
      <c r="F21551">
        <v>179</v>
      </c>
      <c r="G21551">
        <v>78</v>
      </c>
      <c r="H21551">
        <v>950</v>
      </c>
      <c r="I21551">
        <v>1312</v>
      </c>
      <c r="J21551">
        <v>0</v>
      </c>
      <c r="K21551">
        <v>1</v>
      </c>
      <c r="L21551" t="s">
        <v>1804</v>
      </c>
      <c r="M21551" t="s">
        <v>509</v>
      </c>
      <c r="N21551" t="s">
        <v>188</v>
      </c>
      <c r="O21551" t="s">
        <v>122</v>
      </c>
      <c r="P21551" t="s">
        <v>23</v>
      </c>
      <c r="Q21551" t="s">
        <v>41</v>
      </c>
    </row>
    <row r="21552" spans="1:17" x14ac:dyDescent="0.2">
      <c r="A21552" s="2">
        <v>43718</v>
      </c>
      <c r="B21552" t="s">
        <v>263</v>
      </c>
      <c r="C21552" t="s">
        <v>1491</v>
      </c>
      <c r="D21552" t="s">
        <v>27</v>
      </c>
      <c r="E21552" t="s">
        <v>27</v>
      </c>
      <c r="F21552">
        <v>83</v>
      </c>
      <c r="G21552">
        <v>79</v>
      </c>
      <c r="H21552">
        <v>1288</v>
      </c>
      <c r="I21552">
        <v>1309</v>
      </c>
      <c r="J21552">
        <v>1</v>
      </c>
      <c r="K21552">
        <v>1</v>
      </c>
      <c r="L21552" t="s">
        <v>1804</v>
      </c>
      <c r="M21552" t="s">
        <v>599</v>
      </c>
      <c r="N21552" t="s">
        <v>263</v>
      </c>
      <c r="O21552" t="s">
        <v>22</v>
      </c>
      <c r="P21552" t="s">
        <v>23</v>
      </c>
      <c r="Q21552" t="s">
        <v>30</v>
      </c>
    </row>
    <row r="21553" spans="1:17" x14ac:dyDescent="0.2">
      <c r="A21553" s="2">
        <v>43718</v>
      </c>
      <c r="B21553" t="s">
        <v>901</v>
      </c>
      <c r="C21553" t="s">
        <v>456</v>
      </c>
      <c r="D21553" t="s">
        <v>27</v>
      </c>
      <c r="E21553" t="s">
        <v>27</v>
      </c>
      <c r="F21553">
        <v>196</v>
      </c>
      <c r="G21553">
        <v>172</v>
      </c>
      <c r="H21553">
        <v>895</v>
      </c>
      <c r="I21553">
        <v>975</v>
      </c>
      <c r="J21553">
        <v>1</v>
      </c>
      <c r="K21553">
        <v>1</v>
      </c>
      <c r="L21553" t="s">
        <v>1804</v>
      </c>
      <c r="M21553" t="s">
        <v>1128</v>
      </c>
      <c r="N21553" t="s">
        <v>901</v>
      </c>
      <c r="O21553" t="s">
        <v>22</v>
      </c>
      <c r="P21553" t="s">
        <v>23</v>
      </c>
      <c r="Q21553" t="s">
        <v>30</v>
      </c>
    </row>
    <row r="21554" spans="1:17" x14ac:dyDescent="0.2">
      <c r="A21554" s="2">
        <v>43718</v>
      </c>
      <c r="B21554" t="s">
        <v>262</v>
      </c>
      <c r="C21554" t="s">
        <v>210</v>
      </c>
      <c r="D21554" t="s">
        <v>27</v>
      </c>
      <c r="E21554" t="s">
        <v>27</v>
      </c>
      <c r="F21554">
        <v>155</v>
      </c>
      <c r="G21554">
        <v>68</v>
      </c>
      <c r="H21554">
        <v>1028</v>
      </c>
      <c r="I21554">
        <v>1342</v>
      </c>
      <c r="J21554">
        <v>1</v>
      </c>
      <c r="K21554">
        <v>0</v>
      </c>
      <c r="L21554" t="s">
        <v>1804</v>
      </c>
      <c r="M21554" t="s">
        <v>1631</v>
      </c>
      <c r="N21554" t="s">
        <v>262</v>
      </c>
      <c r="O21554" t="s">
        <v>22</v>
      </c>
      <c r="P21554" t="s">
        <v>23</v>
      </c>
      <c r="Q21554" t="s">
        <v>24</v>
      </c>
    </row>
    <row r="21555" spans="1:17" x14ac:dyDescent="0.2">
      <c r="A21555" s="2">
        <v>43718</v>
      </c>
      <c r="B21555" t="s">
        <v>229</v>
      </c>
      <c r="C21555" t="s">
        <v>555</v>
      </c>
      <c r="D21555" t="s">
        <v>27</v>
      </c>
      <c r="E21555" t="s">
        <v>27</v>
      </c>
      <c r="F21555">
        <v>180</v>
      </c>
      <c r="G21555">
        <v>144</v>
      </c>
      <c r="H21555">
        <v>940</v>
      </c>
      <c r="I21555">
        <v>1072</v>
      </c>
      <c r="J21555">
        <v>0</v>
      </c>
      <c r="K21555">
        <v>5</v>
      </c>
      <c r="L21555" t="s">
        <v>1804</v>
      </c>
      <c r="M21555" t="s">
        <v>1506</v>
      </c>
      <c r="N21555" t="s">
        <v>229</v>
      </c>
      <c r="O21555" t="s">
        <v>22</v>
      </c>
      <c r="P21555" t="s">
        <v>23</v>
      </c>
      <c r="Q21555" t="s">
        <v>41</v>
      </c>
    </row>
    <row r="21556" spans="1:17" x14ac:dyDescent="0.2">
      <c r="A21556" s="2">
        <v>43718</v>
      </c>
      <c r="B21556" t="s">
        <v>889</v>
      </c>
      <c r="C21556" t="s">
        <v>572</v>
      </c>
      <c r="D21556" t="s">
        <v>115</v>
      </c>
      <c r="E21556" t="s">
        <v>115</v>
      </c>
      <c r="F21556">
        <v>190</v>
      </c>
      <c r="G21556">
        <v>126</v>
      </c>
      <c r="H21556">
        <v>908</v>
      </c>
      <c r="I21556">
        <v>1131</v>
      </c>
      <c r="J21556">
        <v>1</v>
      </c>
      <c r="K21556">
        <v>4</v>
      </c>
      <c r="L21556" t="s">
        <v>20</v>
      </c>
      <c r="M21556" t="s">
        <v>1600</v>
      </c>
      <c r="N21556" t="s">
        <v>889</v>
      </c>
      <c r="O21556" t="s">
        <v>22</v>
      </c>
      <c r="P21556" t="s">
        <v>23</v>
      </c>
      <c r="Q21556" t="s">
        <v>41</v>
      </c>
    </row>
    <row r="21557" spans="1:17" x14ac:dyDescent="0.2">
      <c r="A21557" s="2">
        <v>43718</v>
      </c>
      <c r="B21557" t="s">
        <v>629</v>
      </c>
      <c r="C21557" t="s">
        <v>182</v>
      </c>
      <c r="D21557" t="s">
        <v>36</v>
      </c>
      <c r="E21557" t="s">
        <v>115</v>
      </c>
      <c r="F21557">
        <v>152</v>
      </c>
      <c r="G21557">
        <v>71</v>
      </c>
      <c r="H21557">
        <v>1044</v>
      </c>
      <c r="I21557">
        <v>1333</v>
      </c>
      <c r="J21557">
        <v>0</v>
      </c>
      <c r="K21557">
        <v>5</v>
      </c>
      <c r="L21557" t="s">
        <v>20</v>
      </c>
      <c r="M21557" t="s">
        <v>925</v>
      </c>
      <c r="N21557" t="s">
        <v>629</v>
      </c>
      <c r="O21557" t="s">
        <v>22</v>
      </c>
      <c r="P21557" t="s">
        <v>23</v>
      </c>
      <c r="Q21557" t="s">
        <v>41</v>
      </c>
    </row>
    <row r="21558" spans="1:17" x14ac:dyDescent="0.2">
      <c r="A21558" s="2">
        <v>43718</v>
      </c>
      <c r="B21558" t="s">
        <v>301</v>
      </c>
      <c r="C21558" t="s">
        <v>55</v>
      </c>
      <c r="D21558" t="s">
        <v>115</v>
      </c>
      <c r="E21558" t="s">
        <v>57</v>
      </c>
      <c r="F21558">
        <v>156</v>
      </c>
      <c r="G21558">
        <v>46</v>
      </c>
      <c r="H21558">
        <v>1022</v>
      </c>
      <c r="I21558">
        <v>1436</v>
      </c>
      <c r="J21558">
        <v>0</v>
      </c>
      <c r="K21558">
        <v>3</v>
      </c>
      <c r="L21558" t="s">
        <v>20</v>
      </c>
      <c r="M21558" t="s">
        <v>302</v>
      </c>
      <c r="N21558" t="s">
        <v>301</v>
      </c>
      <c r="O21558" t="s">
        <v>22</v>
      </c>
      <c r="P21558" t="s">
        <v>23</v>
      </c>
      <c r="Q21558" t="s">
        <v>41</v>
      </c>
    </row>
    <row r="21559" spans="1:17" x14ac:dyDescent="0.2">
      <c r="A21559" s="2">
        <v>43718</v>
      </c>
      <c r="B21559" t="s">
        <v>638</v>
      </c>
      <c r="C21559" t="s">
        <v>459</v>
      </c>
      <c r="D21559" t="s">
        <v>115</v>
      </c>
      <c r="E21559" t="s">
        <v>115</v>
      </c>
      <c r="F21559">
        <v>125</v>
      </c>
      <c r="G21559">
        <v>166</v>
      </c>
      <c r="H21559">
        <v>1132</v>
      </c>
      <c r="I21559">
        <v>995</v>
      </c>
      <c r="J21559">
        <v>0</v>
      </c>
      <c r="K21559">
        <v>2</v>
      </c>
      <c r="L21559" t="s">
        <v>20</v>
      </c>
      <c r="M21559" t="s">
        <v>1170</v>
      </c>
      <c r="N21559" t="s">
        <v>638</v>
      </c>
      <c r="O21559" t="s">
        <v>22</v>
      </c>
      <c r="P21559" t="s">
        <v>23</v>
      </c>
      <c r="Q21559" t="s">
        <v>41</v>
      </c>
    </row>
    <row r="21560" spans="1:17" x14ac:dyDescent="0.2">
      <c r="A21560" s="2">
        <v>43718</v>
      </c>
      <c r="B21560" t="s">
        <v>648</v>
      </c>
      <c r="C21560" t="s">
        <v>402</v>
      </c>
      <c r="D21560" t="s">
        <v>115</v>
      </c>
      <c r="E21560" t="s">
        <v>115</v>
      </c>
      <c r="F21560">
        <v>170</v>
      </c>
      <c r="G21560">
        <v>109</v>
      </c>
      <c r="H21560">
        <v>988</v>
      </c>
      <c r="I21560">
        <v>1188</v>
      </c>
      <c r="J21560">
        <v>0</v>
      </c>
      <c r="K21560">
        <v>1</v>
      </c>
      <c r="L21560" t="s">
        <v>20</v>
      </c>
      <c r="M21560" t="s">
        <v>717</v>
      </c>
      <c r="N21560" t="s">
        <v>648</v>
      </c>
      <c r="O21560" t="s">
        <v>22</v>
      </c>
      <c r="P21560" t="s">
        <v>23</v>
      </c>
      <c r="Q21560" t="s">
        <v>41</v>
      </c>
    </row>
    <row r="21561" spans="1:17" x14ac:dyDescent="0.2">
      <c r="A21561" s="2">
        <v>43718</v>
      </c>
      <c r="B21561" t="s">
        <v>254</v>
      </c>
      <c r="C21561" t="s">
        <v>167</v>
      </c>
      <c r="D21561" t="s">
        <v>115</v>
      </c>
      <c r="E21561" t="s">
        <v>115</v>
      </c>
      <c r="F21561">
        <v>139</v>
      </c>
      <c r="G21561">
        <v>23</v>
      </c>
      <c r="H21561">
        <v>1074</v>
      </c>
      <c r="I21561">
        <v>1518</v>
      </c>
      <c r="J21561">
        <v>0</v>
      </c>
      <c r="K21561">
        <v>2</v>
      </c>
      <c r="L21561" t="s">
        <v>20</v>
      </c>
      <c r="M21561" t="s">
        <v>254</v>
      </c>
      <c r="N21561" t="s">
        <v>254</v>
      </c>
      <c r="O21561" t="s">
        <v>22</v>
      </c>
      <c r="P21561" t="s">
        <v>23</v>
      </c>
      <c r="Q21561" t="s">
        <v>41</v>
      </c>
    </row>
    <row r="21562" spans="1:17" x14ac:dyDescent="0.2">
      <c r="A21562" s="2">
        <v>43718</v>
      </c>
      <c r="B21562" t="s">
        <v>389</v>
      </c>
      <c r="C21562" t="s">
        <v>113</v>
      </c>
      <c r="D21562" t="s">
        <v>115</v>
      </c>
      <c r="E21562" t="s">
        <v>115</v>
      </c>
      <c r="F21562">
        <v>142</v>
      </c>
      <c r="G21562">
        <v>68</v>
      </c>
      <c r="H21562">
        <v>1073</v>
      </c>
      <c r="I21562">
        <v>1342</v>
      </c>
      <c r="J21562">
        <v>2</v>
      </c>
      <c r="K21562">
        <v>2</v>
      </c>
      <c r="L21562" t="s">
        <v>20</v>
      </c>
      <c r="M21562" t="s">
        <v>1002</v>
      </c>
      <c r="N21562" t="s">
        <v>402</v>
      </c>
      <c r="O21562" t="s">
        <v>122</v>
      </c>
      <c r="P21562" t="s">
        <v>23</v>
      </c>
      <c r="Q21562" t="s">
        <v>30</v>
      </c>
    </row>
    <row r="21563" spans="1:17" x14ac:dyDescent="0.2">
      <c r="A21563" s="2">
        <v>43718</v>
      </c>
      <c r="B21563" t="s">
        <v>443</v>
      </c>
      <c r="C21563" t="s">
        <v>913</v>
      </c>
      <c r="D21563" t="s">
        <v>115</v>
      </c>
      <c r="E21563" t="s">
        <v>115</v>
      </c>
      <c r="F21563">
        <v>162</v>
      </c>
      <c r="G21563">
        <v>102</v>
      </c>
      <c r="H21563">
        <v>999</v>
      </c>
      <c r="I21563">
        <v>1224</v>
      </c>
      <c r="J21563">
        <v>2</v>
      </c>
      <c r="K21563">
        <v>1</v>
      </c>
      <c r="L21563" t="s">
        <v>20</v>
      </c>
      <c r="M21563" t="s">
        <v>443</v>
      </c>
      <c r="N21563" t="s">
        <v>443</v>
      </c>
      <c r="O21563" t="s">
        <v>22</v>
      </c>
      <c r="P21563" t="s">
        <v>23</v>
      </c>
      <c r="Q21563" t="s">
        <v>24</v>
      </c>
    </row>
    <row r="21564" spans="1:17" x14ac:dyDescent="0.2">
      <c r="A21564" s="2">
        <v>43718</v>
      </c>
      <c r="B21564" t="s">
        <v>1073</v>
      </c>
      <c r="C21564" t="s">
        <v>212</v>
      </c>
      <c r="D21564" t="s">
        <v>115</v>
      </c>
      <c r="E21564" t="s">
        <v>115</v>
      </c>
      <c r="F21564">
        <v>149</v>
      </c>
      <c r="G21564">
        <v>182</v>
      </c>
      <c r="H21564">
        <v>1058</v>
      </c>
      <c r="I21564">
        <v>922</v>
      </c>
      <c r="J21564">
        <v>1</v>
      </c>
      <c r="K21564">
        <v>0</v>
      </c>
      <c r="L21564" t="s">
        <v>20</v>
      </c>
      <c r="M21564" t="s">
        <v>603</v>
      </c>
      <c r="N21564" t="s">
        <v>602</v>
      </c>
      <c r="O21564" t="s">
        <v>122</v>
      </c>
      <c r="P21564" t="s">
        <v>23</v>
      </c>
      <c r="Q21564" t="s">
        <v>24</v>
      </c>
    </row>
    <row r="21565" spans="1:17" x14ac:dyDescent="0.2">
      <c r="A21565" s="2">
        <v>43718</v>
      </c>
      <c r="B21565" t="s">
        <v>166</v>
      </c>
      <c r="C21565" t="s">
        <v>388</v>
      </c>
      <c r="D21565" t="s">
        <v>115</v>
      </c>
      <c r="E21565" t="s">
        <v>115</v>
      </c>
      <c r="F21565">
        <v>62</v>
      </c>
      <c r="G21565">
        <v>103</v>
      </c>
      <c r="H21565">
        <v>1375</v>
      </c>
      <c r="I21565">
        <v>1214</v>
      </c>
      <c r="J21565">
        <v>0</v>
      </c>
      <c r="K21565">
        <v>0</v>
      </c>
      <c r="L21565" t="s">
        <v>20</v>
      </c>
      <c r="M21565" t="s">
        <v>165</v>
      </c>
      <c r="N21565" t="s">
        <v>166</v>
      </c>
      <c r="O21565" t="s">
        <v>22</v>
      </c>
      <c r="P21565" t="s">
        <v>23</v>
      </c>
      <c r="Q21565" t="s">
        <v>30</v>
      </c>
    </row>
    <row r="21566" spans="1:17" x14ac:dyDescent="0.2">
      <c r="A21566" s="2">
        <v>43718</v>
      </c>
      <c r="B21566" t="s">
        <v>898</v>
      </c>
      <c r="C21566" t="s">
        <v>602</v>
      </c>
      <c r="D21566" t="s">
        <v>115</v>
      </c>
      <c r="E21566" t="s">
        <v>115</v>
      </c>
      <c r="F21566">
        <v>187</v>
      </c>
      <c r="G21566">
        <v>119</v>
      </c>
      <c r="H21566">
        <v>914</v>
      </c>
      <c r="I21566">
        <v>1152</v>
      </c>
      <c r="J21566">
        <v>0</v>
      </c>
      <c r="K21566">
        <v>1</v>
      </c>
      <c r="L21566" t="s">
        <v>20</v>
      </c>
      <c r="M21566" t="s">
        <v>1107</v>
      </c>
      <c r="N21566" t="s">
        <v>898</v>
      </c>
      <c r="O21566" t="s">
        <v>22</v>
      </c>
      <c r="P21566" t="s">
        <v>23</v>
      </c>
      <c r="Q21566" t="s">
        <v>41</v>
      </c>
    </row>
    <row r="21567" spans="1:17" x14ac:dyDescent="0.2">
      <c r="A21567" s="2">
        <v>43718</v>
      </c>
      <c r="B21567" t="s">
        <v>213</v>
      </c>
      <c r="C21567" t="s">
        <v>143</v>
      </c>
      <c r="D21567" t="s">
        <v>115</v>
      </c>
      <c r="E21567" t="s">
        <v>115</v>
      </c>
      <c r="F21567">
        <v>135</v>
      </c>
      <c r="G21567">
        <v>33</v>
      </c>
      <c r="H21567">
        <v>1084</v>
      </c>
      <c r="I21567">
        <v>1481</v>
      </c>
      <c r="J21567">
        <v>0</v>
      </c>
      <c r="K21567">
        <v>2</v>
      </c>
      <c r="L21567" t="s">
        <v>20</v>
      </c>
      <c r="M21567" t="s">
        <v>535</v>
      </c>
      <c r="N21567" t="s">
        <v>213</v>
      </c>
      <c r="O21567" t="s">
        <v>22</v>
      </c>
      <c r="P21567" t="s">
        <v>23</v>
      </c>
      <c r="Q21567" t="s">
        <v>41</v>
      </c>
    </row>
    <row r="21568" spans="1:17" x14ac:dyDescent="0.2">
      <c r="A21568" s="2">
        <v>43718</v>
      </c>
      <c r="B21568" t="s">
        <v>363</v>
      </c>
      <c r="C21568" t="s">
        <v>114</v>
      </c>
      <c r="D21568" t="s">
        <v>115</v>
      </c>
      <c r="E21568" t="s">
        <v>115</v>
      </c>
      <c r="F21568">
        <v>160</v>
      </c>
      <c r="G21568">
        <v>115</v>
      </c>
      <c r="H21568">
        <v>1008</v>
      </c>
      <c r="I21568">
        <v>1165</v>
      </c>
      <c r="J21568">
        <v>0</v>
      </c>
      <c r="K21568">
        <v>3</v>
      </c>
      <c r="L21568" t="s">
        <v>20</v>
      </c>
      <c r="M21568" t="s">
        <v>513</v>
      </c>
      <c r="N21568" t="s">
        <v>363</v>
      </c>
      <c r="O21568" t="s">
        <v>22</v>
      </c>
      <c r="P21568" t="s">
        <v>23</v>
      </c>
      <c r="Q21568" t="s">
        <v>41</v>
      </c>
    </row>
    <row r="21569" spans="1:17" x14ac:dyDescent="0.2">
      <c r="A21569" s="2">
        <v>43718</v>
      </c>
      <c r="B21569" t="s">
        <v>391</v>
      </c>
      <c r="C21569" t="s">
        <v>176</v>
      </c>
      <c r="D21569" t="s">
        <v>115</v>
      </c>
      <c r="E21569" t="s">
        <v>115</v>
      </c>
      <c r="F21569">
        <v>159</v>
      </c>
      <c r="G21569">
        <v>65</v>
      </c>
      <c r="H21569">
        <v>1009</v>
      </c>
      <c r="I21569">
        <v>1360</v>
      </c>
      <c r="J21569">
        <v>1</v>
      </c>
      <c r="K21569">
        <v>2</v>
      </c>
      <c r="L21569" t="s">
        <v>20</v>
      </c>
      <c r="M21569" t="s">
        <v>392</v>
      </c>
      <c r="N21569" t="s">
        <v>391</v>
      </c>
      <c r="O21569" t="s">
        <v>22</v>
      </c>
      <c r="P21569" t="s">
        <v>23</v>
      </c>
      <c r="Q21569" t="s">
        <v>41</v>
      </c>
    </row>
    <row r="21570" spans="1:17" x14ac:dyDescent="0.2">
      <c r="A21570" s="2">
        <v>43718</v>
      </c>
      <c r="B21570" t="s">
        <v>583</v>
      </c>
      <c r="C21570" t="s">
        <v>133</v>
      </c>
      <c r="D21570" t="s">
        <v>115</v>
      </c>
      <c r="E21570" t="s">
        <v>115</v>
      </c>
      <c r="F21570">
        <v>132</v>
      </c>
      <c r="G21570">
        <v>37</v>
      </c>
      <c r="H21570">
        <v>1091</v>
      </c>
      <c r="I21570">
        <v>1467</v>
      </c>
      <c r="J21570">
        <v>0</v>
      </c>
      <c r="K21570">
        <v>2</v>
      </c>
      <c r="L21570" t="s">
        <v>20</v>
      </c>
      <c r="M21570" t="s">
        <v>584</v>
      </c>
      <c r="N21570" t="s">
        <v>583</v>
      </c>
      <c r="O21570" t="s">
        <v>22</v>
      </c>
      <c r="P21570" t="s">
        <v>23</v>
      </c>
      <c r="Q21570" t="s">
        <v>41</v>
      </c>
    </row>
    <row r="21571" spans="1:17" x14ac:dyDescent="0.2">
      <c r="A21571" s="2">
        <v>43718</v>
      </c>
      <c r="B21571" t="s">
        <v>462</v>
      </c>
      <c r="C21571" t="s">
        <v>163</v>
      </c>
      <c r="D21571" t="s">
        <v>115</v>
      </c>
      <c r="E21571" t="s">
        <v>115</v>
      </c>
      <c r="F21571">
        <v>200</v>
      </c>
      <c r="G21571">
        <v>118</v>
      </c>
      <c r="H21571">
        <v>886</v>
      </c>
      <c r="I21571">
        <v>1154</v>
      </c>
      <c r="J21571">
        <v>0</v>
      </c>
      <c r="K21571">
        <v>1</v>
      </c>
      <c r="L21571" t="s">
        <v>20</v>
      </c>
      <c r="M21571" t="s">
        <v>461</v>
      </c>
      <c r="N21571" t="s">
        <v>462</v>
      </c>
      <c r="O21571" t="s">
        <v>22</v>
      </c>
      <c r="P21571" t="s">
        <v>23</v>
      </c>
      <c r="Q21571" t="s">
        <v>41</v>
      </c>
    </row>
    <row r="21572" spans="1:17" x14ac:dyDescent="0.2">
      <c r="A21572" s="2">
        <v>43718</v>
      </c>
      <c r="B21572" t="s">
        <v>267</v>
      </c>
      <c r="C21572" t="s">
        <v>196</v>
      </c>
      <c r="D21572" t="s">
        <v>36</v>
      </c>
      <c r="E21572" t="s">
        <v>36</v>
      </c>
      <c r="F21572">
        <v>122</v>
      </c>
      <c r="G21572">
        <v>161</v>
      </c>
      <c r="H21572">
        <v>1144</v>
      </c>
      <c r="I21572">
        <v>1006</v>
      </c>
      <c r="J21572">
        <v>2</v>
      </c>
      <c r="K21572">
        <v>1</v>
      </c>
      <c r="L21572" t="s">
        <v>20</v>
      </c>
      <c r="M21572" t="s">
        <v>268</v>
      </c>
      <c r="N21572" t="s">
        <v>267</v>
      </c>
      <c r="O21572" t="s">
        <v>22</v>
      </c>
      <c r="P21572" t="s">
        <v>23</v>
      </c>
      <c r="Q21572" t="s">
        <v>24</v>
      </c>
    </row>
    <row r="21573" spans="1:17" x14ac:dyDescent="0.2">
      <c r="A21573" s="2">
        <v>43718</v>
      </c>
      <c r="B21573" t="s">
        <v>202</v>
      </c>
      <c r="C21573" t="s">
        <v>876</v>
      </c>
      <c r="D21573" t="s">
        <v>36</v>
      </c>
      <c r="E21573" t="s">
        <v>36</v>
      </c>
      <c r="F21573">
        <v>123</v>
      </c>
      <c r="G21573">
        <v>185</v>
      </c>
      <c r="H21573">
        <v>1143</v>
      </c>
      <c r="I21573">
        <v>920</v>
      </c>
      <c r="J21573">
        <v>2</v>
      </c>
      <c r="K21573">
        <v>1</v>
      </c>
      <c r="L21573" t="s">
        <v>20</v>
      </c>
      <c r="M21573" t="s">
        <v>376</v>
      </c>
      <c r="N21573" t="s">
        <v>202</v>
      </c>
      <c r="O21573" t="s">
        <v>22</v>
      </c>
      <c r="P21573" t="s">
        <v>23</v>
      </c>
      <c r="Q21573" t="s">
        <v>24</v>
      </c>
    </row>
    <row r="21574" spans="1:17" x14ac:dyDescent="0.2">
      <c r="A21574" s="2">
        <v>43718</v>
      </c>
      <c r="B21574" t="s">
        <v>250</v>
      </c>
      <c r="C21574" t="s">
        <v>351</v>
      </c>
      <c r="D21574" t="s">
        <v>36</v>
      </c>
      <c r="E21574" t="s">
        <v>36</v>
      </c>
      <c r="F21574">
        <v>126</v>
      </c>
      <c r="G21574">
        <v>147</v>
      </c>
      <c r="H21574">
        <v>1131</v>
      </c>
      <c r="I21574">
        <v>1069</v>
      </c>
      <c r="J21574">
        <v>1</v>
      </c>
      <c r="K21574">
        <v>0</v>
      </c>
      <c r="L21574" t="s">
        <v>20</v>
      </c>
      <c r="M21574" t="s">
        <v>251</v>
      </c>
      <c r="N21574" t="s">
        <v>250</v>
      </c>
      <c r="O21574" t="s">
        <v>22</v>
      </c>
      <c r="P21574" t="s">
        <v>23</v>
      </c>
      <c r="Q21574" t="s">
        <v>24</v>
      </c>
    </row>
    <row r="21575" spans="1:17" x14ac:dyDescent="0.2">
      <c r="A21575" s="2">
        <v>43718</v>
      </c>
      <c r="B21575" t="s">
        <v>296</v>
      </c>
      <c r="C21575" t="s">
        <v>404</v>
      </c>
      <c r="D21575" t="s">
        <v>36</v>
      </c>
      <c r="E21575" t="s">
        <v>36</v>
      </c>
      <c r="F21575">
        <v>116</v>
      </c>
      <c r="G21575">
        <v>157</v>
      </c>
      <c r="H21575">
        <v>1163</v>
      </c>
      <c r="I21575">
        <v>1019</v>
      </c>
      <c r="J21575">
        <v>2</v>
      </c>
      <c r="K21575">
        <v>0</v>
      </c>
      <c r="L21575" t="s">
        <v>20</v>
      </c>
      <c r="M21575" t="s">
        <v>399</v>
      </c>
      <c r="N21575" t="s">
        <v>296</v>
      </c>
      <c r="O21575" t="s">
        <v>22</v>
      </c>
      <c r="P21575" t="s">
        <v>23</v>
      </c>
      <c r="Q21575" t="s">
        <v>24</v>
      </c>
    </row>
    <row r="21576" spans="1:17" x14ac:dyDescent="0.2">
      <c r="A21576" s="2">
        <v>43718</v>
      </c>
      <c r="B21576" t="s">
        <v>352</v>
      </c>
      <c r="C21576" t="s">
        <v>828</v>
      </c>
      <c r="D21576" t="s">
        <v>36</v>
      </c>
      <c r="E21576" t="s">
        <v>36</v>
      </c>
      <c r="F21576">
        <v>121</v>
      </c>
      <c r="G21576">
        <v>202</v>
      </c>
      <c r="H21576">
        <v>1148</v>
      </c>
      <c r="I21576">
        <v>868</v>
      </c>
      <c r="J21576">
        <v>2</v>
      </c>
      <c r="K21576">
        <v>0</v>
      </c>
      <c r="L21576" t="s">
        <v>20</v>
      </c>
      <c r="M21576" t="s">
        <v>371</v>
      </c>
      <c r="N21576" t="s">
        <v>352</v>
      </c>
      <c r="O21576" t="s">
        <v>22</v>
      </c>
      <c r="P21576" t="s">
        <v>23</v>
      </c>
      <c r="Q21576" t="s">
        <v>24</v>
      </c>
    </row>
    <row r="21577" spans="1:17" x14ac:dyDescent="0.2">
      <c r="A21577" s="2">
        <v>43718</v>
      </c>
      <c r="B21577" t="s">
        <v>617</v>
      </c>
      <c r="C21577" t="s">
        <v>419</v>
      </c>
      <c r="D21577" t="s">
        <v>36</v>
      </c>
      <c r="E21577" t="s">
        <v>36</v>
      </c>
      <c r="F21577">
        <v>133</v>
      </c>
      <c r="G21577">
        <v>192</v>
      </c>
      <c r="H21577">
        <v>1088</v>
      </c>
      <c r="I21577">
        <v>904</v>
      </c>
      <c r="J21577">
        <v>7</v>
      </c>
      <c r="K21577">
        <v>0</v>
      </c>
      <c r="L21577" t="s">
        <v>20</v>
      </c>
      <c r="M21577" t="s">
        <v>618</v>
      </c>
      <c r="N21577" t="s">
        <v>617</v>
      </c>
      <c r="O21577" t="s">
        <v>22</v>
      </c>
      <c r="P21577" t="s">
        <v>23</v>
      </c>
      <c r="Q21577" t="s">
        <v>24</v>
      </c>
    </row>
    <row r="21578" spans="1:17" x14ac:dyDescent="0.2">
      <c r="A21578" s="2">
        <v>43718</v>
      </c>
      <c r="B21578" t="s">
        <v>380</v>
      </c>
      <c r="C21578" t="s">
        <v>756</v>
      </c>
      <c r="D21578" t="s">
        <v>36</v>
      </c>
      <c r="E21578" t="s">
        <v>36</v>
      </c>
      <c r="F21578">
        <v>129</v>
      </c>
      <c r="G21578">
        <v>175</v>
      </c>
      <c r="H21578">
        <v>1106</v>
      </c>
      <c r="I21578">
        <v>956</v>
      </c>
      <c r="J21578">
        <v>0</v>
      </c>
      <c r="K21578">
        <v>0</v>
      </c>
      <c r="L21578" t="s">
        <v>20</v>
      </c>
      <c r="M21578" t="s">
        <v>918</v>
      </c>
      <c r="N21578" t="s">
        <v>380</v>
      </c>
      <c r="O21578" t="s">
        <v>22</v>
      </c>
      <c r="P21578" t="s">
        <v>23</v>
      </c>
      <c r="Q21578" t="s">
        <v>30</v>
      </c>
    </row>
    <row r="21579" spans="1:17" x14ac:dyDescent="0.2">
      <c r="A21579" s="2">
        <v>43718</v>
      </c>
      <c r="B21579" t="s">
        <v>46</v>
      </c>
      <c r="C21579" t="s">
        <v>800</v>
      </c>
      <c r="D21579" t="s">
        <v>36</v>
      </c>
      <c r="E21579" t="s">
        <v>36</v>
      </c>
      <c r="F21579">
        <v>139</v>
      </c>
      <c r="G21579">
        <v>195</v>
      </c>
      <c r="H21579">
        <v>1074</v>
      </c>
      <c r="I21579">
        <v>896</v>
      </c>
      <c r="J21579">
        <v>0</v>
      </c>
      <c r="K21579">
        <v>0</v>
      </c>
      <c r="L21579" t="s">
        <v>20</v>
      </c>
      <c r="M21579" t="s">
        <v>953</v>
      </c>
      <c r="N21579" t="s">
        <v>46</v>
      </c>
      <c r="O21579" t="s">
        <v>22</v>
      </c>
      <c r="P21579" t="s">
        <v>23</v>
      </c>
      <c r="Q21579" t="s">
        <v>30</v>
      </c>
    </row>
    <row r="21580" spans="1:17" x14ac:dyDescent="0.2">
      <c r="A21580" s="2">
        <v>43718</v>
      </c>
      <c r="B21580" t="s">
        <v>365</v>
      </c>
      <c r="C21580" t="s">
        <v>1284</v>
      </c>
      <c r="D21580" t="s">
        <v>36</v>
      </c>
      <c r="E21580" t="s">
        <v>36</v>
      </c>
      <c r="F21580">
        <v>128</v>
      </c>
      <c r="G21580">
        <v>146</v>
      </c>
      <c r="H21580">
        <v>1127</v>
      </c>
      <c r="I21580">
        <v>1071</v>
      </c>
      <c r="J21580">
        <v>2</v>
      </c>
      <c r="K21580">
        <v>0</v>
      </c>
      <c r="L21580" t="s">
        <v>20</v>
      </c>
      <c r="M21580" t="s">
        <v>400</v>
      </c>
      <c r="N21580" t="s">
        <v>365</v>
      </c>
      <c r="O21580" t="s">
        <v>22</v>
      </c>
      <c r="P21580" t="s">
        <v>23</v>
      </c>
      <c r="Q21580" t="s">
        <v>24</v>
      </c>
    </row>
    <row r="21581" spans="1:17" x14ac:dyDescent="0.2">
      <c r="A21581" s="2">
        <v>43718</v>
      </c>
      <c r="B21581" t="s">
        <v>45</v>
      </c>
      <c r="C21581" t="s">
        <v>556</v>
      </c>
      <c r="D21581" t="s">
        <v>36</v>
      </c>
      <c r="E21581" t="s">
        <v>36</v>
      </c>
      <c r="F21581">
        <v>112</v>
      </c>
      <c r="G21581">
        <v>202</v>
      </c>
      <c r="H21581">
        <v>1174</v>
      </c>
      <c r="I21581">
        <v>868</v>
      </c>
      <c r="J21581">
        <v>3</v>
      </c>
      <c r="K21581">
        <v>1</v>
      </c>
      <c r="L21581" t="s">
        <v>20</v>
      </c>
      <c r="M21581" t="s">
        <v>47</v>
      </c>
      <c r="N21581" t="s">
        <v>45</v>
      </c>
      <c r="O21581" t="s">
        <v>22</v>
      </c>
      <c r="P21581" t="s">
        <v>23</v>
      </c>
      <c r="Q21581" t="s">
        <v>24</v>
      </c>
    </row>
    <row r="21582" spans="1:17" x14ac:dyDescent="0.2">
      <c r="A21582" s="2">
        <v>43726</v>
      </c>
      <c r="B21582" t="s">
        <v>890</v>
      </c>
      <c r="C21582" t="s">
        <v>617</v>
      </c>
      <c r="D21582" t="s">
        <v>36</v>
      </c>
      <c r="E21582" t="s">
        <v>36</v>
      </c>
      <c r="F21582">
        <v>56</v>
      </c>
      <c r="G21582">
        <v>133</v>
      </c>
      <c r="H21582">
        <v>1395</v>
      </c>
      <c r="I21582">
        <v>1088</v>
      </c>
      <c r="J21582">
        <v>2</v>
      </c>
      <c r="K21582">
        <v>3</v>
      </c>
      <c r="L21582" t="s">
        <v>28</v>
      </c>
      <c r="M21582" t="s">
        <v>920</v>
      </c>
      <c r="N21582" t="s">
        <v>890</v>
      </c>
      <c r="O21582" t="s">
        <v>22</v>
      </c>
      <c r="P21582" t="s">
        <v>23</v>
      </c>
      <c r="Q21582" t="s">
        <v>41</v>
      </c>
    </row>
    <row r="21583" spans="1:17" x14ac:dyDescent="0.2">
      <c r="A21583" s="2">
        <v>43729</v>
      </c>
      <c r="B21583" t="s">
        <v>172</v>
      </c>
      <c r="C21583" t="s">
        <v>208</v>
      </c>
      <c r="D21583" t="s">
        <v>36</v>
      </c>
      <c r="E21583" t="s">
        <v>36</v>
      </c>
      <c r="F21583">
        <v>144</v>
      </c>
      <c r="G21583">
        <v>80</v>
      </c>
      <c r="H21583">
        <v>1065</v>
      </c>
      <c r="I21583">
        <v>1305</v>
      </c>
      <c r="J21583">
        <v>0</v>
      </c>
      <c r="K21583">
        <v>3</v>
      </c>
      <c r="L21583" t="s">
        <v>1789</v>
      </c>
      <c r="M21583" t="s">
        <v>616</v>
      </c>
      <c r="N21583" t="s">
        <v>172</v>
      </c>
      <c r="O21583" t="s">
        <v>22</v>
      </c>
      <c r="P21583" t="s">
        <v>23</v>
      </c>
      <c r="Q21583" t="s">
        <v>41</v>
      </c>
    </row>
    <row r="21584" spans="1:17" x14ac:dyDescent="0.2">
      <c r="A21584" s="2">
        <v>43729</v>
      </c>
      <c r="B21584" t="s">
        <v>150</v>
      </c>
      <c r="C21584" t="s">
        <v>110</v>
      </c>
      <c r="D21584" t="s">
        <v>36</v>
      </c>
      <c r="E21584" t="s">
        <v>36</v>
      </c>
      <c r="F21584">
        <v>38</v>
      </c>
      <c r="G21584">
        <v>39</v>
      </c>
      <c r="H21584">
        <v>1466</v>
      </c>
      <c r="I21584">
        <v>1463</v>
      </c>
      <c r="J21584">
        <v>0</v>
      </c>
      <c r="K21584">
        <v>0</v>
      </c>
      <c r="L21584" t="s">
        <v>1789</v>
      </c>
      <c r="M21584" t="s">
        <v>1052</v>
      </c>
      <c r="N21584" t="s">
        <v>150</v>
      </c>
      <c r="O21584" t="s">
        <v>22</v>
      </c>
      <c r="P21584" t="s">
        <v>23</v>
      </c>
      <c r="Q21584" t="s">
        <v>30</v>
      </c>
    </row>
    <row r="21585" spans="1:17" x14ac:dyDescent="0.2">
      <c r="A21585" s="2">
        <v>43729</v>
      </c>
      <c r="B21585" t="s">
        <v>128</v>
      </c>
      <c r="C21585" t="s">
        <v>718</v>
      </c>
      <c r="D21585" t="s">
        <v>36</v>
      </c>
      <c r="E21585" t="s">
        <v>36</v>
      </c>
      <c r="F21585">
        <v>29</v>
      </c>
      <c r="G21585">
        <v>102</v>
      </c>
      <c r="H21585">
        <v>1493</v>
      </c>
      <c r="I21585">
        <v>1212</v>
      </c>
      <c r="J21585">
        <v>1</v>
      </c>
      <c r="K21585">
        <v>0</v>
      </c>
      <c r="L21585" t="s">
        <v>1789</v>
      </c>
      <c r="M21585" t="s">
        <v>1054</v>
      </c>
      <c r="N21585" t="s">
        <v>128</v>
      </c>
      <c r="O21585" t="s">
        <v>22</v>
      </c>
      <c r="P21585" t="s">
        <v>23</v>
      </c>
      <c r="Q21585" t="s">
        <v>24</v>
      </c>
    </row>
    <row r="21586" spans="1:17" x14ac:dyDescent="0.2">
      <c r="A21586" s="2">
        <v>43729</v>
      </c>
      <c r="B21586" t="s">
        <v>197</v>
      </c>
      <c r="C21586" t="s">
        <v>111</v>
      </c>
      <c r="D21586" t="s">
        <v>36</v>
      </c>
      <c r="E21586" t="s">
        <v>36</v>
      </c>
      <c r="F21586">
        <v>105</v>
      </c>
      <c r="G21586">
        <v>57</v>
      </c>
      <c r="H21586">
        <v>1206</v>
      </c>
      <c r="I21586">
        <v>1391</v>
      </c>
      <c r="J21586">
        <v>0</v>
      </c>
      <c r="K21586">
        <v>0</v>
      </c>
      <c r="L21586" t="s">
        <v>1789</v>
      </c>
      <c r="M21586" t="s">
        <v>225</v>
      </c>
      <c r="N21586" t="s">
        <v>197</v>
      </c>
      <c r="O21586" t="s">
        <v>22</v>
      </c>
      <c r="P21586" t="s">
        <v>23</v>
      </c>
      <c r="Q21586" t="s">
        <v>30</v>
      </c>
    </row>
    <row r="21587" spans="1:17" x14ac:dyDescent="0.2">
      <c r="A21587" s="2">
        <v>43729</v>
      </c>
      <c r="B21587" t="s">
        <v>118</v>
      </c>
      <c r="C21587" t="s">
        <v>34</v>
      </c>
      <c r="D21587" t="s">
        <v>36</v>
      </c>
      <c r="E21587" t="s">
        <v>36</v>
      </c>
      <c r="F21587">
        <v>20</v>
      </c>
      <c r="G21587">
        <v>74</v>
      </c>
      <c r="H21587">
        <v>1546</v>
      </c>
      <c r="I21587">
        <v>1325</v>
      </c>
      <c r="J21587">
        <v>1</v>
      </c>
      <c r="K21587">
        <v>0</v>
      </c>
      <c r="L21587" t="s">
        <v>1789</v>
      </c>
      <c r="M21587" t="s">
        <v>1787</v>
      </c>
      <c r="N21587" t="s">
        <v>118</v>
      </c>
      <c r="O21587" t="s">
        <v>22</v>
      </c>
      <c r="P21587" t="s">
        <v>23</v>
      </c>
      <c r="Q21587" t="s">
        <v>24</v>
      </c>
    </row>
    <row r="21588" spans="1:17" x14ac:dyDescent="0.2">
      <c r="A21588" s="2">
        <v>43730</v>
      </c>
      <c r="B21588" t="s">
        <v>660</v>
      </c>
      <c r="C21588" t="s">
        <v>890</v>
      </c>
      <c r="D21588" t="s">
        <v>36</v>
      </c>
      <c r="E21588" t="s">
        <v>36</v>
      </c>
      <c r="F21588">
        <v>111</v>
      </c>
      <c r="G21588">
        <v>55</v>
      </c>
      <c r="H21588">
        <v>1184</v>
      </c>
      <c r="I21588">
        <v>1395</v>
      </c>
      <c r="J21588">
        <v>0</v>
      </c>
      <c r="K21588">
        <v>2</v>
      </c>
      <c r="L21588" t="s">
        <v>1789</v>
      </c>
      <c r="M21588" t="s">
        <v>661</v>
      </c>
      <c r="N21588" t="s">
        <v>660</v>
      </c>
      <c r="O21588" t="s">
        <v>22</v>
      </c>
      <c r="P21588" t="s">
        <v>23</v>
      </c>
      <c r="Q21588" t="s">
        <v>41</v>
      </c>
    </row>
    <row r="21589" spans="1:17" x14ac:dyDescent="0.2">
      <c r="A21589" s="2">
        <v>43730</v>
      </c>
      <c r="B21589" t="s">
        <v>802</v>
      </c>
      <c r="C21589" t="s">
        <v>61</v>
      </c>
      <c r="D21589" t="s">
        <v>36</v>
      </c>
      <c r="E21589" t="s">
        <v>36</v>
      </c>
      <c r="F21589">
        <v>134</v>
      </c>
      <c r="G21589">
        <v>90</v>
      </c>
      <c r="H21589">
        <v>1084</v>
      </c>
      <c r="I21589">
        <v>1265</v>
      </c>
      <c r="J21589">
        <v>2</v>
      </c>
      <c r="K21589">
        <v>2</v>
      </c>
      <c r="L21589" t="s">
        <v>1789</v>
      </c>
      <c r="M21589" t="s">
        <v>916</v>
      </c>
      <c r="N21589" t="s">
        <v>802</v>
      </c>
      <c r="O21589" t="s">
        <v>22</v>
      </c>
      <c r="P21589" t="s">
        <v>23</v>
      </c>
      <c r="Q21589" t="s">
        <v>30</v>
      </c>
    </row>
    <row r="21590" spans="1:17" x14ac:dyDescent="0.2">
      <c r="A21590" s="2">
        <v>43730</v>
      </c>
      <c r="B21590" t="s">
        <v>374</v>
      </c>
      <c r="C21590" t="s">
        <v>617</v>
      </c>
      <c r="D21590" t="s">
        <v>36</v>
      </c>
      <c r="E21590" t="s">
        <v>36</v>
      </c>
      <c r="F21590">
        <v>151</v>
      </c>
      <c r="G21590">
        <v>130</v>
      </c>
      <c r="H21590">
        <v>1054</v>
      </c>
      <c r="I21590">
        <v>1104</v>
      </c>
      <c r="J21590">
        <v>0</v>
      </c>
      <c r="K21590">
        <v>1</v>
      </c>
      <c r="L21590" t="s">
        <v>1789</v>
      </c>
      <c r="M21590" t="s">
        <v>1809</v>
      </c>
      <c r="N21590" t="s">
        <v>374</v>
      </c>
      <c r="O21590" t="s">
        <v>22</v>
      </c>
      <c r="P21590" t="s">
        <v>23</v>
      </c>
      <c r="Q21590" t="s">
        <v>41</v>
      </c>
    </row>
    <row r="21591" spans="1:17" x14ac:dyDescent="0.2">
      <c r="A21591" s="2">
        <v>43730</v>
      </c>
      <c r="B21591" t="s">
        <v>211</v>
      </c>
      <c r="C21591" t="s">
        <v>380</v>
      </c>
      <c r="D21591" t="s">
        <v>36</v>
      </c>
      <c r="E21591" t="s">
        <v>36</v>
      </c>
      <c r="F21591">
        <v>135</v>
      </c>
      <c r="G21591">
        <v>128</v>
      </c>
      <c r="H21591">
        <v>1083</v>
      </c>
      <c r="I21591">
        <v>1111</v>
      </c>
      <c r="J21591">
        <v>0</v>
      </c>
      <c r="K21591">
        <v>1</v>
      </c>
      <c r="L21591" t="s">
        <v>1789</v>
      </c>
      <c r="M21591" t="s">
        <v>373</v>
      </c>
      <c r="N21591" t="s">
        <v>211</v>
      </c>
      <c r="O21591" t="s">
        <v>22</v>
      </c>
      <c r="P21591" t="s">
        <v>23</v>
      </c>
      <c r="Q21591" t="s">
        <v>41</v>
      </c>
    </row>
    <row r="21592" spans="1:17" x14ac:dyDescent="0.2">
      <c r="A21592" s="2">
        <v>43730</v>
      </c>
      <c r="B21592" t="s">
        <v>378</v>
      </c>
      <c r="C21592" t="s">
        <v>352</v>
      </c>
      <c r="D21592" t="s">
        <v>36</v>
      </c>
      <c r="E21592" t="s">
        <v>36</v>
      </c>
      <c r="F21592">
        <v>95</v>
      </c>
      <c r="G21592">
        <v>120</v>
      </c>
      <c r="H21592">
        <v>1249</v>
      </c>
      <c r="I21592">
        <v>1162</v>
      </c>
      <c r="J21592">
        <v>1</v>
      </c>
      <c r="K21592">
        <v>0</v>
      </c>
      <c r="L21592" t="s">
        <v>1789</v>
      </c>
      <c r="M21592" t="s">
        <v>379</v>
      </c>
      <c r="N21592" t="s">
        <v>378</v>
      </c>
      <c r="O21592" t="s">
        <v>22</v>
      </c>
      <c r="P21592" t="s">
        <v>23</v>
      </c>
      <c r="Q21592" t="s">
        <v>24</v>
      </c>
    </row>
    <row r="21593" spans="1:17" x14ac:dyDescent="0.2">
      <c r="A21593" s="2">
        <v>43730</v>
      </c>
      <c r="B21593" t="s">
        <v>46</v>
      </c>
      <c r="C21593" t="s">
        <v>138</v>
      </c>
      <c r="D21593" t="s">
        <v>36</v>
      </c>
      <c r="E21593" t="s">
        <v>36</v>
      </c>
      <c r="F21593">
        <v>150</v>
      </c>
      <c r="G21593">
        <v>81</v>
      </c>
      <c r="H21593">
        <v>1055</v>
      </c>
      <c r="I21593">
        <v>1299</v>
      </c>
      <c r="J21593">
        <v>0</v>
      </c>
      <c r="K21593">
        <v>1</v>
      </c>
      <c r="L21593" t="s">
        <v>1789</v>
      </c>
      <c r="M21593" t="s">
        <v>953</v>
      </c>
      <c r="N21593" t="s">
        <v>46</v>
      </c>
      <c r="O21593" t="s">
        <v>22</v>
      </c>
      <c r="P21593" t="s">
        <v>23</v>
      </c>
      <c r="Q21593" t="s">
        <v>41</v>
      </c>
    </row>
    <row r="21594" spans="1:17" x14ac:dyDescent="0.2">
      <c r="A21594" s="2">
        <v>43730</v>
      </c>
      <c r="B21594" t="s">
        <v>45</v>
      </c>
      <c r="C21594" t="s">
        <v>405</v>
      </c>
      <c r="D21594" t="s">
        <v>36</v>
      </c>
      <c r="E21594" t="s">
        <v>36</v>
      </c>
      <c r="F21594">
        <v>118</v>
      </c>
      <c r="G21594">
        <v>137</v>
      </c>
      <c r="H21594">
        <v>1165</v>
      </c>
      <c r="I21594">
        <v>1078</v>
      </c>
      <c r="J21594">
        <v>3</v>
      </c>
      <c r="K21594">
        <v>1</v>
      </c>
      <c r="L21594" t="s">
        <v>1789</v>
      </c>
      <c r="M21594" t="s">
        <v>47</v>
      </c>
      <c r="N21594" t="s">
        <v>45</v>
      </c>
      <c r="O21594" t="s">
        <v>22</v>
      </c>
      <c r="P21594" t="s">
        <v>23</v>
      </c>
      <c r="Q21594" t="s">
        <v>24</v>
      </c>
    </row>
    <row r="21595" spans="1:17" x14ac:dyDescent="0.2">
      <c r="A21595" s="2">
        <v>43730</v>
      </c>
      <c r="B21595" t="s">
        <v>199</v>
      </c>
      <c r="C21595" t="s">
        <v>224</v>
      </c>
      <c r="D21595" t="s">
        <v>36</v>
      </c>
      <c r="E21595" t="s">
        <v>36</v>
      </c>
      <c r="F21595">
        <v>51</v>
      </c>
      <c r="G21595">
        <v>61</v>
      </c>
      <c r="H21595">
        <v>1429</v>
      </c>
      <c r="I21595">
        <v>1381</v>
      </c>
      <c r="J21595">
        <v>0</v>
      </c>
      <c r="K21595">
        <v>1</v>
      </c>
      <c r="L21595" t="s">
        <v>1789</v>
      </c>
      <c r="M21595" t="s">
        <v>627</v>
      </c>
      <c r="N21595" t="s">
        <v>199</v>
      </c>
      <c r="O21595" t="s">
        <v>22</v>
      </c>
      <c r="P21595" t="s">
        <v>23</v>
      </c>
      <c r="Q21595" t="s">
        <v>41</v>
      </c>
    </row>
    <row r="21596" spans="1:17" x14ac:dyDescent="0.2">
      <c r="A21596" s="2">
        <v>43730</v>
      </c>
      <c r="B21596" t="s">
        <v>237</v>
      </c>
      <c r="C21596" t="s">
        <v>136</v>
      </c>
      <c r="D21596" t="s">
        <v>36</v>
      </c>
      <c r="E21596" t="s">
        <v>36</v>
      </c>
      <c r="F21596">
        <v>107</v>
      </c>
      <c r="G21596">
        <v>56</v>
      </c>
      <c r="H21596">
        <v>1201</v>
      </c>
      <c r="I21596">
        <v>1394</v>
      </c>
      <c r="J21596">
        <v>2</v>
      </c>
      <c r="K21596">
        <v>0</v>
      </c>
      <c r="L21596" t="s">
        <v>1789</v>
      </c>
      <c r="M21596" t="s">
        <v>366</v>
      </c>
      <c r="N21596" t="s">
        <v>237</v>
      </c>
      <c r="O21596" t="s">
        <v>22</v>
      </c>
      <c r="P21596" t="s">
        <v>23</v>
      </c>
      <c r="Q21596" t="s">
        <v>24</v>
      </c>
    </row>
    <row r="21597" spans="1:17" x14ac:dyDescent="0.2">
      <c r="A21597" s="2">
        <v>43730</v>
      </c>
      <c r="B21597" t="s">
        <v>365</v>
      </c>
      <c r="C21597" t="s">
        <v>135</v>
      </c>
      <c r="D21597" t="s">
        <v>36</v>
      </c>
      <c r="E21597" t="s">
        <v>36</v>
      </c>
      <c r="F21597">
        <v>124</v>
      </c>
      <c r="G21597">
        <v>34</v>
      </c>
      <c r="H21597">
        <v>1140</v>
      </c>
      <c r="I21597">
        <v>1482</v>
      </c>
      <c r="J21597">
        <v>4</v>
      </c>
      <c r="K21597">
        <v>1</v>
      </c>
      <c r="L21597" t="s">
        <v>1789</v>
      </c>
      <c r="M21597" t="s">
        <v>400</v>
      </c>
      <c r="N21597" t="s">
        <v>365</v>
      </c>
      <c r="O21597" t="s">
        <v>22</v>
      </c>
      <c r="P21597" t="s">
        <v>23</v>
      </c>
      <c r="Q21597" t="s">
        <v>24</v>
      </c>
    </row>
    <row r="21598" spans="1:17" x14ac:dyDescent="0.2">
      <c r="A21598" s="2">
        <v>43737</v>
      </c>
      <c r="B21598" t="s">
        <v>212</v>
      </c>
      <c r="C21598" t="s">
        <v>979</v>
      </c>
      <c r="D21598" t="s">
        <v>115</v>
      </c>
      <c r="E21598" t="s">
        <v>115</v>
      </c>
      <c r="F21598">
        <v>187</v>
      </c>
      <c r="G21598">
        <v>185</v>
      </c>
      <c r="H21598">
        <v>912</v>
      </c>
      <c r="I21598">
        <v>916</v>
      </c>
      <c r="J21598">
        <v>4</v>
      </c>
      <c r="K21598">
        <v>1</v>
      </c>
      <c r="L21598" t="s">
        <v>28</v>
      </c>
      <c r="M21598" t="s">
        <v>214</v>
      </c>
      <c r="N21598" t="s">
        <v>212</v>
      </c>
      <c r="O21598" t="s">
        <v>22</v>
      </c>
      <c r="P21598" t="s">
        <v>23</v>
      </c>
      <c r="Q21598" t="s">
        <v>24</v>
      </c>
    </row>
    <row r="21599" spans="1:17" x14ac:dyDescent="0.2">
      <c r="A21599" s="2">
        <v>43738</v>
      </c>
      <c r="B21599" t="s">
        <v>351</v>
      </c>
      <c r="C21599" t="s">
        <v>339</v>
      </c>
      <c r="D21599" t="s">
        <v>36</v>
      </c>
      <c r="E21599" t="s">
        <v>36</v>
      </c>
      <c r="F21599">
        <v>148</v>
      </c>
      <c r="G21599">
        <v>152</v>
      </c>
      <c r="H21599">
        <v>1059</v>
      </c>
      <c r="I21599">
        <v>1053</v>
      </c>
      <c r="J21599">
        <v>0</v>
      </c>
      <c r="K21599">
        <v>0</v>
      </c>
      <c r="L21599" t="s">
        <v>28</v>
      </c>
      <c r="M21599" t="s">
        <v>353</v>
      </c>
      <c r="N21599" t="s">
        <v>351</v>
      </c>
      <c r="O21599" t="s">
        <v>22</v>
      </c>
      <c r="P21599" t="s">
        <v>23</v>
      </c>
      <c r="Q21599" t="s">
        <v>30</v>
      </c>
    </row>
    <row r="21600" spans="1:17" x14ac:dyDescent="0.2">
      <c r="A21600" s="2">
        <v>43740</v>
      </c>
      <c r="B21600" t="s">
        <v>26</v>
      </c>
      <c r="C21600" t="s">
        <v>282</v>
      </c>
      <c r="D21600" t="s">
        <v>27</v>
      </c>
      <c r="E21600" t="s">
        <v>19</v>
      </c>
      <c r="F21600">
        <v>12</v>
      </c>
      <c r="G21600">
        <v>100</v>
      </c>
      <c r="H21600">
        <v>1603</v>
      </c>
      <c r="I21600">
        <v>1226</v>
      </c>
      <c r="J21600">
        <v>2</v>
      </c>
      <c r="K21600">
        <v>0</v>
      </c>
      <c r="L21600" t="s">
        <v>28</v>
      </c>
      <c r="M21600" t="s">
        <v>1810</v>
      </c>
      <c r="N21600" t="s">
        <v>26</v>
      </c>
      <c r="O21600" t="s">
        <v>22</v>
      </c>
      <c r="P21600" t="s">
        <v>23</v>
      </c>
      <c r="Q21600" t="s">
        <v>24</v>
      </c>
    </row>
    <row r="21601" spans="1:17" x14ac:dyDescent="0.2">
      <c r="A21601" s="2">
        <v>43741</v>
      </c>
      <c r="B21601" t="s">
        <v>212</v>
      </c>
      <c r="C21601" t="s">
        <v>979</v>
      </c>
      <c r="D21601" t="s">
        <v>115</v>
      </c>
      <c r="E21601" t="s">
        <v>115</v>
      </c>
      <c r="F21601">
        <v>187</v>
      </c>
      <c r="G21601">
        <v>185</v>
      </c>
      <c r="H21601">
        <v>912</v>
      </c>
      <c r="I21601">
        <v>916</v>
      </c>
      <c r="J21601">
        <v>2</v>
      </c>
      <c r="K21601">
        <v>0</v>
      </c>
      <c r="L21601" t="s">
        <v>28</v>
      </c>
      <c r="M21601" t="s">
        <v>214</v>
      </c>
      <c r="N21601" t="s">
        <v>212</v>
      </c>
      <c r="O21601" t="s">
        <v>22</v>
      </c>
      <c r="P21601" t="s">
        <v>23</v>
      </c>
      <c r="Q21601" t="s">
        <v>24</v>
      </c>
    </row>
    <row r="21602" spans="1:17" x14ac:dyDescent="0.2">
      <c r="A21602" s="2">
        <v>43743</v>
      </c>
      <c r="B21602" t="s">
        <v>177</v>
      </c>
      <c r="C21602" t="s">
        <v>443</v>
      </c>
      <c r="D21602" t="s">
        <v>115</v>
      </c>
      <c r="E21602" t="s">
        <v>115</v>
      </c>
      <c r="F21602">
        <v>98</v>
      </c>
      <c r="G21602">
        <v>157</v>
      </c>
      <c r="H21602">
        <v>1235</v>
      </c>
      <c r="I21602">
        <v>1019</v>
      </c>
      <c r="J21602">
        <v>0</v>
      </c>
      <c r="K21602">
        <v>0</v>
      </c>
      <c r="L21602" t="s">
        <v>28</v>
      </c>
      <c r="M21602" t="s">
        <v>640</v>
      </c>
      <c r="N21602" t="s">
        <v>177</v>
      </c>
      <c r="O21602" t="s">
        <v>22</v>
      </c>
      <c r="P21602" t="s">
        <v>23</v>
      </c>
      <c r="Q21602" t="s">
        <v>30</v>
      </c>
    </row>
    <row r="21603" spans="1:17" x14ac:dyDescent="0.2">
      <c r="A21603" s="2">
        <v>43743</v>
      </c>
      <c r="B21603" t="s">
        <v>391</v>
      </c>
      <c r="C21603" t="s">
        <v>462</v>
      </c>
      <c r="D21603" t="s">
        <v>115</v>
      </c>
      <c r="E21603" t="s">
        <v>115</v>
      </c>
      <c r="F21603">
        <v>158</v>
      </c>
      <c r="G21603">
        <v>202</v>
      </c>
      <c r="H21603">
        <v>1015</v>
      </c>
      <c r="I21603">
        <v>872</v>
      </c>
      <c r="J21603">
        <v>6</v>
      </c>
      <c r="K21603">
        <v>0</v>
      </c>
      <c r="L21603" t="s">
        <v>28</v>
      </c>
      <c r="M21603" t="s">
        <v>392</v>
      </c>
      <c r="N21603" t="s">
        <v>391</v>
      </c>
      <c r="O21603" t="s">
        <v>22</v>
      </c>
      <c r="P21603" t="s">
        <v>23</v>
      </c>
      <c r="Q21603" t="s">
        <v>24</v>
      </c>
    </row>
    <row r="21604" spans="1:17" x14ac:dyDescent="0.2">
      <c r="A21604" s="2">
        <v>43747</v>
      </c>
      <c r="B21604" t="s">
        <v>800</v>
      </c>
      <c r="C21604" t="s">
        <v>196</v>
      </c>
      <c r="D21604" t="s">
        <v>36</v>
      </c>
      <c r="E21604" t="s">
        <v>36</v>
      </c>
      <c r="F21604">
        <v>186</v>
      </c>
      <c r="G21604">
        <v>166</v>
      </c>
      <c r="H21604">
        <v>913</v>
      </c>
      <c r="I21604">
        <v>988</v>
      </c>
      <c r="J21604">
        <v>1</v>
      </c>
      <c r="K21604">
        <v>1</v>
      </c>
      <c r="L21604" t="s">
        <v>62</v>
      </c>
      <c r="M21604" t="s">
        <v>800</v>
      </c>
      <c r="N21604" t="s">
        <v>800</v>
      </c>
      <c r="O21604" t="s">
        <v>22</v>
      </c>
      <c r="P21604" t="s">
        <v>23</v>
      </c>
      <c r="Q21604" t="s">
        <v>30</v>
      </c>
    </row>
    <row r="21605" spans="1:17" x14ac:dyDescent="0.2">
      <c r="A21605" s="2">
        <v>43747</v>
      </c>
      <c r="B21605" t="s">
        <v>339</v>
      </c>
      <c r="C21605" t="s">
        <v>756</v>
      </c>
      <c r="D21605" t="s">
        <v>36</v>
      </c>
      <c r="E21605" t="s">
        <v>36</v>
      </c>
      <c r="F21605">
        <v>152</v>
      </c>
      <c r="G21605">
        <v>177</v>
      </c>
      <c r="H21605">
        <v>1053</v>
      </c>
      <c r="I21605">
        <v>950</v>
      </c>
      <c r="J21605">
        <v>1</v>
      </c>
      <c r="K21605">
        <v>0</v>
      </c>
      <c r="L21605" t="s">
        <v>62</v>
      </c>
      <c r="M21605" t="s">
        <v>377</v>
      </c>
      <c r="N21605" t="s">
        <v>339</v>
      </c>
      <c r="O21605" t="s">
        <v>22</v>
      </c>
      <c r="P21605" t="s">
        <v>23</v>
      </c>
      <c r="Q21605" t="s">
        <v>24</v>
      </c>
    </row>
    <row r="21606" spans="1:17" x14ac:dyDescent="0.2">
      <c r="A21606" s="2">
        <v>43747</v>
      </c>
      <c r="B21606" t="s">
        <v>404</v>
      </c>
      <c r="C21606" t="s">
        <v>876</v>
      </c>
      <c r="D21606" t="s">
        <v>36</v>
      </c>
      <c r="E21606" t="s">
        <v>36</v>
      </c>
      <c r="F21606">
        <v>161</v>
      </c>
      <c r="G21606">
        <v>190</v>
      </c>
      <c r="H21606">
        <v>999</v>
      </c>
      <c r="I21606">
        <v>905</v>
      </c>
      <c r="J21606">
        <v>1</v>
      </c>
      <c r="K21606">
        <v>3</v>
      </c>
      <c r="L21606" t="s">
        <v>62</v>
      </c>
      <c r="M21606" t="s">
        <v>1811</v>
      </c>
      <c r="N21606" t="s">
        <v>404</v>
      </c>
      <c r="O21606" t="s">
        <v>22</v>
      </c>
      <c r="P21606" t="s">
        <v>23</v>
      </c>
      <c r="Q21606" t="s">
        <v>41</v>
      </c>
    </row>
    <row r="21607" spans="1:17" x14ac:dyDescent="0.2">
      <c r="A21607" s="2">
        <v>43747</v>
      </c>
      <c r="B21607" t="s">
        <v>1545</v>
      </c>
      <c r="C21607" t="s">
        <v>419</v>
      </c>
      <c r="D21607" t="s">
        <v>36</v>
      </c>
      <c r="E21607" t="s">
        <v>36</v>
      </c>
      <c r="F21607">
        <v>173</v>
      </c>
      <c r="G21607">
        <v>198</v>
      </c>
      <c r="H21607">
        <v>977</v>
      </c>
      <c r="I21607">
        <v>888</v>
      </c>
      <c r="J21607">
        <v>2</v>
      </c>
      <c r="K21607">
        <v>1</v>
      </c>
      <c r="L21607" t="s">
        <v>62</v>
      </c>
      <c r="M21607" t="s">
        <v>918</v>
      </c>
      <c r="N21607" t="s">
        <v>380</v>
      </c>
      <c r="O21607" t="s">
        <v>122</v>
      </c>
      <c r="P21607" t="s">
        <v>23</v>
      </c>
      <c r="Q21607" t="s">
        <v>24</v>
      </c>
    </row>
    <row r="21608" spans="1:17" x14ac:dyDescent="0.2">
      <c r="A21608" s="2">
        <v>43747</v>
      </c>
      <c r="B21608" t="s">
        <v>402</v>
      </c>
      <c r="C21608" t="s">
        <v>386</v>
      </c>
      <c r="D21608" t="s">
        <v>115</v>
      </c>
      <c r="E21608" t="s">
        <v>50</v>
      </c>
      <c r="F21608">
        <v>105</v>
      </c>
      <c r="G21608">
        <v>109</v>
      </c>
      <c r="H21608">
        <v>1206</v>
      </c>
      <c r="I21608">
        <v>1191</v>
      </c>
      <c r="J21608">
        <v>2</v>
      </c>
      <c r="K21608">
        <v>3</v>
      </c>
      <c r="L21608" t="s">
        <v>28</v>
      </c>
      <c r="M21608" t="s">
        <v>1002</v>
      </c>
      <c r="N21608" t="s">
        <v>402</v>
      </c>
      <c r="O21608" t="s">
        <v>22</v>
      </c>
      <c r="P21608" t="s">
        <v>23</v>
      </c>
      <c r="Q21608" t="s">
        <v>41</v>
      </c>
    </row>
    <row r="21609" spans="1:17" x14ac:dyDescent="0.2">
      <c r="A21609" s="2">
        <v>43747</v>
      </c>
      <c r="B21609" t="s">
        <v>129</v>
      </c>
      <c r="C21609" t="s">
        <v>39</v>
      </c>
      <c r="D21609" t="s">
        <v>50</v>
      </c>
      <c r="E21609" t="s">
        <v>19</v>
      </c>
      <c r="F21609">
        <v>16</v>
      </c>
      <c r="G21609">
        <v>10</v>
      </c>
      <c r="H21609">
        <v>1580</v>
      </c>
      <c r="I21609">
        <v>1614</v>
      </c>
      <c r="J21609">
        <v>2</v>
      </c>
      <c r="K21609">
        <v>2</v>
      </c>
      <c r="L21609" t="s">
        <v>28</v>
      </c>
      <c r="M21609" t="s">
        <v>752</v>
      </c>
      <c r="N21609" t="s">
        <v>129</v>
      </c>
      <c r="O21609" t="s">
        <v>22</v>
      </c>
      <c r="P21609" t="s">
        <v>23</v>
      </c>
      <c r="Q21609" t="s">
        <v>30</v>
      </c>
    </row>
    <row r="21610" spans="1:17" x14ac:dyDescent="0.2">
      <c r="A21610" s="2">
        <v>43748</v>
      </c>
      <c r="B21610" t="s">
        <v>317</v>
      </c>
      <c r="C21610" t="s">
        <v>81</v>
      </c>
      <c r="D21610" t="s">
        <v>50</v>
      </c>
      <c r="E21610" t="s">
        <v>50</v>
      </c>
      <c r="F21610">
        <v>82</v>
      </c>
      <c r="G21610">
        <v>102</v>
      </c>
      <c r="H21610">
        <v>1294</v>
      </c>
      <c r="I21610">
        <v>1212</v>
      </c>
      <c r="J21610">
        <v>0</v>
      </c>
      <c r="K21610">
        <v>0</v>
      </c>
      <c r="L21610" t="s">
        <v>291</v>
      </c>
      <c r="M21610" t="s">
        <v>394</v>
      </c>
      <c r="N21610" t="s">
        <v>317</v>
      </c>
      <c r="O21610" t="s">
        <v>22</v>
      </c>
      <c r="P21610" t="s">
        <v>23</v>
      </c>
      <c r="Q21610" t="s">
        <v>30</v>
      </c>
    </row>
    <row r="21611" spans="1:17" x14ac:dyDescent="0.2">
      <c r="A21611" s="2">
        <v>43748</v>
      </c>
      <c r="B21611" t="s">
        <v>126</v>
      </c>
      <c r="C21611" t="s">
        <v>100</v>
      </c>
      <c r="D21611" t="s">
        <v>50</v>
      </c>
      <c r="E21611" t="s">
        <v>50</v>
      </c>
      <c r="F21611">
        <v>13</v>
      </c>
      <c r="G21611">
        <v>33</v>
      </c>
      <c r="H21611">
        <v>1586</v>
      </c>
      <c r="I21611">
        <v>1488</v>
      </c>
      <c r="J21611">
        <v>3</v>
      </c>
      <c r="K21611">
        <v>1</v>
      </c>
      <c r="L21611" t="s">
        <v>291</v>
      </c>
      <c r="M21611" t="s">
        <v>157</v>
      </c>
      <c r="N21611" t="s">
        <v>126</v>
      </c>
      <c r="O21611" t="s">
        <v>22</v>
      </c>
      <c r="P21611" t="s">
        <v>23</v>
      </c>
      <c r="Q21611" t="s">
        <v>24</v>
      </c>
    </row>
    <row r="21612" spans="1:17" x14ac:dyDescent="0.2">
      <c r="A21612" s="2">
        <v>43748</v>
      </c>
      <c r="B21612" t="s">
        <v>274</v>
      </c>
      <c r="C21612" t="s">
        <v>94</v>
      </c>
      <c r="D21612" t="s">
        <v>50</v>
      </c>
      <c r="E21612" t="s">
        <v>50</v>
      </c>
      <c r="F21612">
        <v>8</v>
      </c>
      <c r="G21612">
        <v>50</v>
      </c>
      <c r="H21612">
        <v>1625</v>
      </c>
      <c r="I21612">
        <v>1430</v>
      </c>
      <c r="J21612">
        <v>3</v>
      </c>
      <c r="K21612">
        <v>0</v>
      </c>
      <c r="L21612" t="s">
        <v>291</v>
      </c>
      <c r="M21612" t="s">
        <v>524</v>
      </c>
      <c r="N21612" t="s">
        <v>274</v>
      </c>
      <c r="O21612" t="s">
        <v>22</v>
      </c>
      <c r="P21612" t="s">
        <v>23</v>
      </c>
      <c r="Q21612" t="s">
        <v>24</v>
      </c>
    </row>
    <row r="21613" spans="1:17" x14ac:dyDescent="0.2">
      <c r="A21613" s="2">
        <v>43748</v>
      </c>
      <c r="B21613" t="s">
        <v>244</v>
      </c>
      <c r="C21613" t="s">
        <v>161</v>
      </c>
      <c r="D21613" t="s">
        <v>50</v>
      </c>
      <c r="E21613" t="s">
        <v>50</v>
      </c>
      <c r="F21613">
        <v>29</v>
      </c>
      <c r="G21613">
        <v>23</v>
      </c>
      <c r="H21613">
        <v>1493</v>
      </c>
      <c r="I21613">
        <v>1522</v>
      </c>
      <c r="J21613">
        <v>1</v>
      </c>
      <c r="K21613">
        <v>1</v>
      </c>
      <c r="L21613" t="s">
        <v>291</v>
      </c>
      <c r="M21613" t="s">
        <v>597</v>
      </c>
      <c r="N21613" t="s">
        <v>244</v>
      </c>
      <c r="O21613" t="s">
        <v>22</v>
      </c>
      <c r="P21613" t="s">
        <v>23</v>
      </c>
      <c r="Q21613" t="s">
        <v>30</v>
      </c>
    </row>
    <row r="21614" spans="1:17" x14ac:dyDescent="0.2">
      <c r="A21614" s="2">
        <v>43748</v>
      </c>
      <c r="B21614" t="s">
        <v>69</v>
      </c>
      <c r="C21614" t="s">
        <v>123</v>
      </c>
      <c r="D21614" t="s">
        <v>50</v>
      </c>
      <c r="E21614" t="s">
        <v>50</v>
      </c>
      <c r="F21614">
        <v>27</v>
      </c>
      <c r="G21614">
        <v>86</v>
      </c>
      <c r="H21614">
        <v>1503</v>
      </c>
      <c r="I21614">
        <v>1277</v>
      </c>
      <c r="J21614">
        <v>3</v>
      </c>
      <c r="K21614">
        <v>1</v>
      </c>
      <c r="L21614" t="s">
        <v>291</v>
      </c>
      <c r="M21614" t="s">
        <v>71</v>
      </c>
      <c r="N21614" t="s">
        <v>69</v>
      </c>
      <c r="O21614" t="s">
        <v>22</v>
      </c>
      <c r="P21614" t="s">
        <v>23</v>
      </c>
      <c r="Q21614" t="s">
        <v>24</v>
      </c>
    </row>
    <row r="21615" spans="1:17" x14ac:dyDescent="0.2">
      <c r="A21615" s="2">
        <v>43748</v>
      </c>
      <c r="B21615" t="s">
        <v>328</v>
      </c>
      <c r="C21615" t="s">
        <v>249</v>
      </c>
      <c r="D21615" t="s">
        <v>50</v>
      </c>
      <c r="E21615" t="s">
        <v>50</v>
      </c>
      <c r="F21615">
        <v>69</v>
      </c>
      <c r="G21615">
        <v>58</v>
      </c>
      <c r="H21615">
        <v>1339</v>
      </c>
      <c r="I21615">
        <v>1390</v>
      </c>
      <c r="J21615">
        <v>2</v>
      </c>
      <c r="K21615">
        <v>1</v>
      </c>
      <c r="L21615" t="s">
        <v>291</v>
      </c>
      <c r="M21615" t="s">
        <v>329</v>
      </c>
      <c r="N21615" t="s">
        <v>328</v>
      </c>
      <c r="O21615" t="s">
        <v>22</v>
      </c>
      <c r="P21615" t="s">
        <v>23</v>
      </c>
      <c r="Q21615" t="s">
        <v>24</v>
      </c>
    </row>
    <row r="21616" spans="1:17" x14ac:dyDescent="0.2">
      <c r="A21616" s="2">
        <v>43748</v>
      </c>
      <c r="B21616" t="s">
        <v>101</v>
      </c>
      <c r="C21616" t="s">
        <v>90</v>
      </c>
      <c r="D21616" t="s">
        <v>50</v>
      </c>
      <c r="E21616" t="s">
        <v>50</v>
      </c>
      <c r="F21616">
        <v>139</v>
      </c>
      <c r="G21616">
        <v>22</v>
      </c>
      <c r="H21616">
        <v>1075</v>
      </c>
      <c r="I21616">
        <v>1532</v>
      </c>
      <c r="J21616">
        <v>0</v>
      </c>
      <c r="K21616">
        <v>3</v>
      </c>
      <c r="L21616" t="s">
        <v>291</v>
      </c>
      <c r="M21616" t="s">
        <v>331</v>
      </c>
      <c r="N21616" t="s">
        <v>101</v>
      </c>
      <c r="O21616" t="s">
        <v>22</v>
      </c>
      <c r="P21616" t="s">
        <v>23</v>
      </c>
      <c r="Q21616" t="s">
        <v>41</v>
      </c>
    </row>
    <row r="21617" spans="1:17" x14ac:dyDescent="0.2">
      <c r="A21617" s="2">
        <v>43748</v>
      </c>
      <c r="B21617" t="s">
        <v>560</v>
      </c>
      <c r="C21617" t="s">
        <v>145</v>
      </c>
      <c r="D21617" t="s">
        <v>50</v>
      </c>
      <c r="E21617" t="s">
        <v>50</v>
      </c>
      <c r="F21617">
        <v>116</v>
      </c>
      <c r="G21617">
        <v>92</v>
      </c>
      <c r="H21617">
        <v>1169</v>
      </c>
      <c r="I21617">
        <v>1261</v>
      </c>
      <c r="J21617">
        <v>1</v>
      </c>
      <c r="K21617">
        <v>2</v>
      </c>
      <c r="L21617" t="s">
        <v>291</v>
      </c>
      <c r="M21617" t="s">
        <v>1786</v>
      </c>
      <c r="N21617" t="s">
        <v>560</v>
      </c>
      <c r="O21617" t="s">
        <v>22</v>
      </c>
      <c r="P21617" t="s">
        <v>23</v>
      </c>
      <c r="Q21617" t="s">
        <v>41</v>
      </c>
    </row>
    <row r="21618" spans="1:17" x14ac:dyDescent="0.2">
      <c r="A21618" s="2">
        <v>43748</v>
      </c>
      <c r="B21618" t="s">
        <v>147</v>
      </c>
      <c r="C21618" t="s">
        <v>125</v>
      </c>
      <c r="D21618" t="s">
        <v>50</v>
      </c>
      <c r="E21618" t="s">
        <v>50</v>
      </c>
      <c r="F21618">
        <v>1</v>
      </c>
      <c r="G21618">
        <v>210</v>
      </c>
      <c r="H21618">
        <v>1752</v>
      </c>
      <c r="I21618">
        <v>835</v>
      </c>
      <c r="J21618">
        <v>9</v>
      </c>
      <c r="K21618">
        <v>0</v>
      </c>
      <c r="L21618" t="s">
        <v>291</v>
      </c>
      <c r="M21618" t="s">
        <v>148</v>
      </c>
      <c r="N21618" t="s">
        <v>147</v>
      </c>
      <c r="O21618" t="s">
        <v>22</v>
      </c>
      <c r="P21618" t="s">
        <v>23</v>
      </c>
      <c r="Q21618" t="s">
        <v>24</v>
      </c>
    </row>
    <row r="21619" spans="1:17" x14ac:dyDescent="0.2">
      <c r="A21619" s="2">
        <v>43748</v>
      </c>
      <c r="B21619" t="s">
        <v>95</v>
      </c>
      <c r="C21619" t="s">
        <v>104</v>
      </c>
      <c r="D21619" t="s">
        <v>50</v>
      </c>
      <c r="E21619" t="s">
        <v>50</v>
      </c>
      <c r="F21619">
        <v>42</v>
      </c>
      <c r="G21619">
        <v>52</v>
      </c>
      <c r="H21619">
        <v>1455</v>
      </c>
      <c r="I21619">
        <v>1415</v>
      </c>
      <c r="J21619">
        <v>4</v>
      </c>
      <c r="K21619">
        <v>0</v>
      </c>
      <c r="L21619" t="s">
        <v>291</v>
      </c>
      <c r="M21619" t="s">
        <v>326</v>
      </c>
      <c r="N21619" t="s">
        <v>95</v>
      </c>
      <c r="O21619" t="s">
        <v>22</v>
      </c>
      <c r="P21619" t="s">
        <v>23</v>
      </c>
      <c r="Q21619" t="s">
        <v>24</v>
      </c>
    </row>
    <row r="21620" spans="1:17" x14ac:dyDescent="0.2">
      <c r="A21620" s="2">
        <v>43748</v>
      </c>
      <c r="B21620" t="s">
        <v>150</v>
      </c>
      <c r="C21620" t="s">
        <v>890</v>
      </c>
      <c r="D21620" t="s">
        <v>36</v>
      </c>
      <c r="E21620" t="s">
        <v>36</v>
      </c>
      <c r="F21620">
        <v>38</v>
      </c>
      <c r="G21620">
        <v>55</v>
      </c>
      <c r="H21620">
        <v>1466</v>
      </c>
      <c r="I21620">
        <v>1395</v>
      </c>
      <c r="J21620">
        <v>1</v>
      </c>
      <c r="K21620">
        <v>1</v>
      </c>
      <c r="L21620" t="s">
        <v>28</v>
      </c>
      <c r="M21620" t="s">
        <v>1052</v>
      </c>
      <c r="N21620" t="s">
        <v>150</v>
      </c>
      <c r="O21620" t="s">
        <v>22</v>
      </c>
      <c r="P21620" t="s">
        <v>23</v>
      </c>
      <c r="Q21620" t="s">
        <v>30</v>
      </c>
    </row>
    <row r="21621" spans="1:17" x14ac:dyDescent="0.2">
      <c r="A21621" s="2">
        <v>43748</v>
      </c>
      <c r="B21621" t="s">
        <v>25</v>
      </c>
      <c r="C21621" t="s">
        <v>118</v>
      </c>
      <c r="D21621" t="s">
        <v>19</v>
      </c>
      <c r="E21621" t="s">
        <v>36</v>
      </c>
      <c r="F21621">
        <v>3</v>
      </c>
      <c r="G21621">
        <v>20</v>
      </c>
      <c r="H21621">
        <v>1719</v>
      </c>
      <c r="I21621">
        <v>1546</v>
      </c>
      <c r="J21621">
        <v>1</v>
      </c>
      <c r="K21621">
        <v>1</v>
      </c>
      <c r="L21621" t="s">
        <v>28</v>
      </c>
      <c r="M21621" t="s">
        <v>1043</v>
      </c>
      <c r="N21621" t="s">
        <v>443</v>
      </c>
      <c r="O21621" t="s">
        <v>122</v>
      </c>
      <c r="P21621" t="s">
        <v>23</v>
      </c>
      <c r="Q21621" t="s">
        <v>30</v>
      </c>
    </row>
    <row r="21622" spans="1:17" x14ac:dyDescent="0.2">
      <c r="A21622" s="2">
        <v>43748</v>
      </c>
      <c r="B21622" t="s">
        <v>548</v>
      </c>
      <c r="C21622" t="s">
        <v>365</v>
      </c>
      <c r="D21622" t="s">
        <v>36</v>
      </c>
      <c r="E21622" t="s">
        <v>36</v>
      </c>
      <c r="F21622">
        <v>78</v>
      </c>
      <c r="G21622">
        <v>124</v>
      </c>
      <c r="H21622">
        <v>1315</v>
      </c>
      <c r="I21622">
        <v>1140</v>
      </c>
      <c r="J21622">
        <v>2</v>
      </c>
      <c r="K21622">
        <v>1</v>
      </c>
      <c r="L21622" t="s">
        <v>28</v>
      </c>
      <c r="M21622" t="s">
        <v>1812</v>
      </c>
      <c r="N21622" t="s">
        <v>548</v>
      </c>
      <c r="O21622" t="s">
        <v>22</v>
      </c>
      <c r="P21622" t="s">
        <v>23</v>
      </c>
      <c r="Q21622" t="s">
        <v>24</v>
      </c>
    </row>
    <row r="21623" spans="1:17" x14ac:dyDescent="0.2">
      <c r="A21623" s="2">
        <v>43748</v>
      </c>
      <c r="B21623" t="s">
        <v>141</v>
      </c>
      <c r="C21623" t="s">
        <v>224</v>
      </c>
      <c r="D21623" t="s">
        <v>36</v>
      </c>
      <c r="E21623" t="s">
        <v>36</v>
      </c>
      <c r="F21623">
        <v>88</v>
      </c>
      <c r="G21623">
        <v>61</v>
      </c>
      <c r="H21623">
        <v>1272</v>
      </c>
      <c r="I21623">
        <v>1381</v>
      </c>
      <c r="J21623">
        <v>1</v>
      </c>
      <c r="K21623">
        <v>0</v>
      </c>
      <c r="L21623" t="s">
        <v>28</v>
      </c>
      <c r="M21623" t="s">
        <v>154</v>
      </c>
      <c r="N21623" t="s">
        <v>67</v>
      </c>
      <c r="O21623" t="s">
        <v>122</v>
      </c>
      <c r="P21623" t="s">
        <v>23</v>
      </c>
      <c r="Q21623" t="s">
        <v>24</v>
      </c>
    </row>
    <row r="21624" spans="1:17" x14ac:dyDescent="0.2">
      <c r="A21624" s="2">
        <v>43748</v>
      </c>
      <c r="B21624" t="s">
        <v>1692</v>
      </c>
      <c r="C21624" t="s">
        <v>1693</v>
      </c>
      <c r="D21624" t="s">
        <v>50</v>
      </c>
      <c r="E21624" t="s">
        <v>50</v>
      </c>
      <c r="F21624">
        <v>119</v>
      </c>
      <c r="G21624">
        <v>197</v>
      </c>
      <c r="H21624">
        <v>1164</v>
      </c>
      <c r="I21624">
        <v>889</v>
      </c>
      <c r="J21624">
        <v>1</v>
      </c>
      <c r="K21624">
        <v>0</v>
      </c>
      <c r="L21624" t="s">
        <v>28</v>
      </c>
      <c r="M21624" t="s">
        <v>1775</v>
      </c>
      <c r="N21624" t="s">
        <v>1692</v>
      </c>
      <c r="O21624" t="s">
        <v>22</v>
      </c>
      <c r="P21624" t="s">
        <v>23</v>
      </c>
      <c r="Q21624" t="s">
        <v>24</v>
      </c>
    </row>
    <row r="21625" spans="1:17" x14ac:dyDescent="0.2">
      <c r="A21625" s="2">
        <v>43748</v>
      </c>
      <c r="B21625" t="s">
        <v>237</v>
      </c>
      <c r="C21625" t="s">
        <v>138</v>
      </c>
      <c r="D21625" t="s">
        <v>36</v>
      </c>
      <c r="E21625" t="s">
        <v>36</v>
      </c>
      <c r="F21625">
        <v>107</v>
      </c>
      <c r="G21625">
        <v>81</v>
      </c>
      <c r="H21625">
        <v>1201</v>
      </c>
      <c r="I21625">
        <v>1299</v>
      </c>
      <c r="J21625">
        <v>1</v>
      </c>
      <c r="K21625">
        <v>1</v>
      </c>
      <c r="L21625" t="s">
        <v>28</v>
      </c>
      <c r="M21625" t="s">
        <v>366</v>
      </c>
      <c r="N21625" t="s">
        <v>237</v>
      </c>
      <c r="O21625" t="s">
        <v>22</v>
      </c>
      <c r="P21625" t="s">
        <v>23</v>
      </c>
      <c r="Q21625" t="s">
        <v>30</v>
      </c>
    </row>
    <row r="21626" spans="1:17" x14ac:dyDescent="0.2">
      <c r="A21626" s="2">
        <v>43748</v>
      </c>
      <c r="B21626" t="s">
        <v>1204</v>
      </c>
      <c r="C21626" t="s">
        <v>38</v>
      </c>
      <c r="D21626" t="s">
        <v>50</v>
      </c>
      <c r="E21626" t="s">
        <v>19</v>
      </c>
      <c r="F21626">
        <v>35</v>
      </c>
      <c r="G21626">
        <v>40</v>
      </c>
      <c r="H21626">
        <v>1476</v>
      </c>
      <c r="I21626">
        <v>1462</v>
      </c>
      <c r="J21626">
        <v>1</v>
      </c>
      <c r="K21626">
        <v>0</v>
      </c>
      <c r="L21626" t="s">
        <v>28</v>
      </c>
      <c r="M21626" t="s">
        <v>1219</v>
      </c>
      <c r="N21626" t="s">
        <v>1204</v>
      </c>
      <c r="O21626" t="s">
        <v>22</v>
      </c>
      <c r="P21626" t="s">
        <v>23</v>
      </c>
      <c r="Q21626" t="s">
        <v>24</v>
      </c>
    </row>
    <row r="21627" spans="1:17" x14ac:dyDescent="0.2">
      <c r="A21627" s="2">
        <v>43748</v>
      </c>
      <c r="B21627" t="s">
        <v>114</v>
      </c>
      <c r="C21627" t="s">
        <v>61</v>
      </c>
      <c r="D21627" t="s">
        <v>115</v>
      </c>
      <c r="E21627" t="s">
        <v>36</v>
      </c>
      <c r="F21627">
        <v>114</v>
      </c>
      <c r="G21627">
        <v>90</v>
      </c>
      <c r="H21627">
        <v>1175</v>
      </c>
      <c r="I21627">
        <v>1265</v>
      </c>
      <c r="J21627">
        <v>1</v>
      </c>
      <c r="K21627">
        <v>1</v>
      </c>
      <c r="L21627" t="s">
        <v>28</v>
      </c>
      <c r="M21627" t="s">
        <v>1813</v>
      </c>
      <c r="N21627" t="s">
        <v>114</v>
      </c>
      <c r="O21627" t="s">
        <v>22</v>
      </c>
      <c r="P21627" t="s">
        <v>23</v>
      </c>
      <c r="Q21627" t="s">
        <v>30</v>
      </c>
    </row>
    <row r="21628" spans="1:17" x14ac:dyDescent="0.2">
      <c r="A21628" s="2">
        <v>43748</v>
      </c>
      <c r="B21628" t="s">
        <v>32</v>
      </c>
      <c r="C21628" t="s">
        <v>17</v>
      </c>
      <c r="D21628" t="s">
        <v>19</v>
      </c>
      <c r="E21628" t="s">
        <v>19</v>
      </c>
      <c r="F21628">
        <v>26</v>
      </c>
      <c r="G21628">
        <v>72</v>
      </c>
      <c r="H21628">
        <v>1506</v>
      </c>
      <c r="I21628">
        <v>1327</v>
      </c>
      <c r="J21628">
        <v>4</v>
      </c>
      <c r="K21628">
        <v>1</v>
      </c>
      <c r="L21628" t="s">
        <v>28</v>
      </c>
      <c r="M21628" t="s">
        <v>573</v>
      </c>
      <c r="N21628" t="s">
        <v>32</v>
      </c>
      <c r="O21628" t="s">
        <v>22</v>
      </c>
      <c r="P21628" t="s">
        <v>23</v>
      </c>
      <c r="Q21628" t="s">
        <v>24</v>
      </c>
    </row>
    <row r="21629" spans="1:17" x14ac:dyDescent="0.2">
      <c r="A21629" s="2">
        <v>43748</v>
      </c>
      <c r="B21629" t="s">
        <v>282</v>
      </c>
      <c r="C21629" t="s">
        <v>304</v>
      </c>
      <c r="D21629" t="s">
        <v>19</v>
      </c>
      <c r="E21629" t="s">
        <v>27</v>
      </c>
      <c r="F21629">
        <v>100</v>
      </c>
      <c r="G21629">
        <v>67</v>
      </c>
      <c r="H21629">
        <v>1226</v>
      </c>
      <c r="I21629">
        <v>1359</v>
      </c>
      <c r="J21629">
        <v>0</v>
      </c>
      <c r="K21629">
        <v>2</v>
      </c>
      <c r="L21629" t="s">
        <v>1804</v>
      </c>
      <c r="M21629" t="s">
        <v>285</v>
      </c>
      <c r="N21629" t="s">
        <v>282</v>
      </c>
      <c r="O21629" t="s">
        <v>22</v>
      </c>
      <c r="P21629" t="s">
        <v>23</v>
      </c>
      <c r="Q21629" t="s">
        <v>41</v>
      </c>
    </row>
    <row r="21630" spans="1:17" x14ac:dyDescent="0.2">
      <c r="A21630" s="2">
        <v>43748</v>
      </c>
      <c r="B21630" t="s">
        <v>263</v>
      </c>
      <c r="C21630" t="s">
        <v>131</v>
      </c>
      <c r="D21630" t="s">
        <v>27</v>
      </c>
      <c r="E21630" t="s">
        <v>27</v>
      </c>
      <c r="F21630">
        <v>86</v>
      </c>
      <c r="G21630">
        <v>43</v>
      </c>
      <c r="H21630">
        <v>1277</v>
      </c>
      <c r="I21630">
        <v>1442</v>
      </c>
      <c r="J21630">
        <v>1</v>
      </c>
      <c r="K21630">
        <v>1</v>
      </c>
      <c r="L21630" t="s">
        <v>1804</v>
      </c>
      <c r="M21630" t="s">
        <v>599</v>
      </c>
      <c r="N21630" t="s">
        <v>263</v>
      </c>
      <c r="O21630" t="s">
        <v>22</v>
      </c>
      <c r="P21630" t="s">
        <v>23</v>
      </c>
      <c r="Q21630" t="s">
        <v>30</v>
      </c>
    </row>
    <row r="21631" spans="1:17" x14ac:dyDescent="0.2">
      <c r="A21631" s="2">
        <v>43748</v>
      </c>
      <c r="B21631" t="s">
        <v>614</v>
      </c>
      <c r="C21631" t="s">
        <v>453</v>
      </c>
      <c r="D21631" t="s">
        <v>27</v>
      </c>
      <c r="E21631" t="s">
        <v>27</v>
      </c>
      <c r="F21631">
        <v>170</v>
      </c>
      <c r="G21631">
        <v>136</v>
      </c>
      <c r="H21631">
        <v>981</v>
      </c>
      <c r="I21631">
        <v>1081</v>
      </c>
      <c r="J21631">
        <v>0</v>
      </c>
      <c r="K21631">
        <v>4</v>
      </c>
      <c r="L21631" t="s">
        <v>1804</v>
      </c>
      <c r="M21631" t="s">
        <v>1445</v>
      </c>
      <c r="N21631" t="s">
        <v>614</v>
      </c>
      <c r="O21631" t="s">
        <v>22</v>
      </c>
      <c r="P21631" t="s">
        <v>23</v>
      </c>
      <c r="Q21631" t="s">
        <v>41</v>
      </c>
    </row>
    <row r="21632" spans="1:17" x14ac:dyDescent="0.2">
      <c r="A21632" s="2">
        <v>43748</v>
      </c>
      <c r="B21632" t="s">
        <v>775</v>
      </c>
      <c r="C21632" t="s">
        <v>848</v>
      </c>
      <c r="D21632" t="s">
        <v>27</v>
      </c>
      <c r="E21632" t="s">
        <v>27</v>
      </c>
      <c r="F21632">
        <v>203</v>
      </c>
      <c r="G21632">
        <v>208</v>
      </c>
      <c r="H21632">
        <v>867</v>
      </c>
      <c r="I21632">
        <v>855</v>
      </c>
      <c r="J21632">
        <v>0</v>
      </c>
      <c r="K21632">
        <v>4</v>
      </c>
      <c r="L21632" t="s">
        <v>1804</v>
      </c>
      <c r="M21632" t="s">
        <v>482</v>
      </c>
      <c r="N21632" t="s">
        <v>453</v>
      </c>
      <c r="O21632" t="s">
        <v>122</v>
      </c>
      <c r="P21632" t="s">
        <v>23</v>
      </c>
      <c r="Q21632" t="s">
        <v>41</v>
      </c>
    </row>
    <row r="21633" spans="1:17" x14ac:dyDescent="0.2">
      <c r="A21633" s="2">
        <v>43748</v>
      </c>
      <c r="B21633" t="s">
        <v>469</v>
      </c>
      <c r="C21633" t="s">
        <v>629</v>
      </c>
      <c r="D21633" t="s">
        <v>115</v>
      </c>
      <c r="E21633" t="s">
        <v>36</v>
      </c>
      <c r="F21633">
        <v>85</v>
      </c>
      <c r="G21633">
        <v>153</v>
      </c>
      <c r="H21633">
        <v>1280</v>
      </c>
      <c r="I21633">
        <v>1047</v>
      </c>
      <c r="J21633">
        <v>2</v>
      </c>
      <c r="K21633">
        <v>1</v>
      </c>
      <c r="L21633" t="s">
        <v>20</v>
      </c>
      <c r="M21633" t="s">
        <v>246</v>
      </c>
      <c r="N21633" t="s">
        <v>176</v>
      </c>
      <c r="O21633" t="s">
        <v>122</v>
      </c>
      <c r="P21633" t="s">
        <v>23</v>
      </c>
      <c r="Q21633" t="s">
        <v>24</v>
      </c>
    </row>
    <row r="21634" spans="1:17" x14ac:dyDescent="0.2">
      <c r="A21634" s="2">
        <v>43748</v>
      </c>
      <c r="B21634" t="s">
        <v>182</v>
      </c>
      <c r="C21634" t="s">
        <v>889</v>
      </c>
      <c r="D21634" t="s">
        <v>115</v>
      </c>
      <c r="E21634" t="s">
        <v>115</v>
      </c>
      <c r="F21634">
        <v>68</v>
      </c>
      <c r="G21634">
        <v>195</v>
      </c>
      <c r="H21634">
        <v>1340</v>
      </c>
      <c r="I21634">
        <v>890</v>
      </c>
      <c r="J21634">
        <v>7</v>
      </c>
      <c r="K21634">
        <v>0</v>
      </c>
      <c r="L21634" t="s">
        <v>20</v>
      </c>
      <c r="M21634" t="s">
        <v>677</v>
      </c>
      <c r="N21634" t="s">
        <v>182</v>
      </c>
      <c r="O21634" t="s">
        <v>22</v>
      </c>
      <c r="P21634" t="s">
        <v>23</v>
      </c>
      <c r="Q21634" t="s">
        <v>24</v>
      </c>
    </row>
    <row r="21635" spans="1:17" x14ac:dyDescent="0.2">
      <c r="A21635" s="2">
        <v>43748</v>
      </c>
      <c r="B21635" t="s">
        <v>177</v>
      </c>
      <c r="C21635" t="s">
        <v>301</v>
      </c>
      <c r="D21635" t="s">
        <v>115</v>
      </c>
      <c r="E21635" t="s">
        <v>115</v>
      </c>
      <c r="F21635">
        <v>98</v>
      </c>
      <c r="G21635">
        <v>156</v>
      </c>
      <c r="H21635">
        <v>1235</v>
      </c>
      <c r="I21635">
        <v>1029</v>
      </c>
      <c r="J21635">
        <v>0</v>
      </c>
      <c r="K21635">
        <v>0</v>
      </c>
      <c r="L21635" t="s">
        <v>20</v>
      </c>
      <c r="M21635" t="s">
        <v>640</v>
      </c>
      <c r="N21635" t="s">
        <v>177</v>
      </c>
      <c r="O21635" t="s">
        <v>22</v>
      </c>
      <c r="P21635" t="s">
        <v>23</v>
      </c>
      <c r="Q21635" t="s">
        <v>30</v>
      </c>
    </row>
    <row r="21636" spans="1:17" x14ac:dyDescent="0.2">
      <c r="A21636" s="2">
        <v>43748</v>
      </c>
      <c r="B21636" t="s">
        <v>55</v>
      </c>
      <c r="C21636" t="s">
        <v>459</v>
      </c>
      <c r="D21636" t="s">
        <v>57</v>
      </c>
      <c r="E21636" t="s">
        <v>115</v>
      </c>
      <c r="F21636">
        <v>44</v>
      </c>
      <c r="G21636">
        <v>161</v>
      </c>
      <c r="H21636">
        <v>1441</v>
      </c>
      <c r="I21636">
        <v>999</v>
      </c>
      <c r="J21636">
        <v>5</v>
      </c>
      <c r="K21636">
        <v>0</v>
      </c>
      <c r="L21636" t="s">
        <v>20</v>
      </c>
      <c r="M21636" t="s">
        <v>668</v>
      </c>
      <c r="N21636" t="s">
        <v>55</v>
      </c>
      <c r="O21636" t="s">
        <v>22</v>
      </c>
      <c r="P21636" t="s">
        <v>23</v>
      </c>
      <c r="Q21636" t="s">
        <v>24</v>
      </c>
    </row>
    <row r="21637" spans="1:17" x14ac:dyDescent="0.2">
      <c r="A21637" s="2">
        <v>43748</v>
      </c>
      <c r="B21637" t="s">
        <v>167</v>
      </c>
      <c r="C21637" t="s">
        <v>648</v>
      </c>
      <c r="D21637" t="s">
        <v>115</v>
      </c>
      <c r="E21637" t="s">
        <v>115</v>
      </c>
      <c r="F21637">
        <v>23</v>
      </c>
      <c r="G21637">
        <v>169</v>
      </c>
      <c r="H21637">
        <v>1522</v>
      </c>
      <c r="I21637">
        <v>982</v>
      </c>
      <c r="J21637">
        <v>14</v>
      </c>
      <c r="K21637">
        <v>0</v>
      </c>
      <c r="L21637" t="s">
        <v>20</v>
      </c>
      <c r="M21637" t="s">
        <v>625</v>
      </c>
      <c r="N21637" t="s">
        <v>167</v>
      </c>
      <c r="O21637" t="s">
        <v>22</v>
      </c>
      <c r="P21637" t="s">
        <v>23</v>
      </c>
      <c r="Q21637" t="s">
        <v>24</v>
      </c>
    </row>
    <row r="21638" spans="1:17" x14ac:dyDescent="0.2">
      <c r="A21638" s="2">
        <v>43748</v>
      </c>
      <c r="B21638" t="s">
        <v>164</v>
      </c>
      <c r="C21638" t="s">
        <v>254</v>
      </c>
      <c r="D21638" t="s">
        <v>115</v>
      </c>
      <c r="E21638" t="s">
        <v>115</v>
      </c>
      <c r="F21638">
        <v>79</v>
      </c>
      <c r="G21638">
        <v>143</v>
      </c>
      <c r="H21638">
        <v>1314</v>
      </c>
      <c r="I21638">
        <v>1068</v>
      </c>
      <c r="J21638">
        <v>2</v>
      </c>
      <c r="K21638">
        <v>0</v>
      </c>
      <c r="L21638" t="s">
        <v>20</v>
      </c>
      <c r="M21638" t="s">
        <v>1711</v>
      </c>
      <c r="N21638" t="s">
        <v>164</v>
      </c>
      <c r="O21638" t="s">
        <v>22</v>
      </c>
      <c r="P21638" t="s">
        <v>23</v>
      </c>
      <c r="Q21638" t="s">
        <v>24</v>
      </c>
    </row>
    <row r="21639" spans="1:17" x14ac:dyDescent="0.2">
      <c r="A21639" s="2">
        <v>43748</v>
      </c>
      <c r="B21639" t="s">
        <v>449</v>
      </c>
      <c r="C21639" t="s">
        <v>389</v>
      </c>
      <c r="D21639" t="s">
        <v>115</v>
      </c>
      <c r="E21639" t="s">
        <v>115</v>
      </c>
      <c r="F21639">
        <v>88</v>
      </c>
      <c r="G21639">
        <v>137</v>
      </c>
      <c r="H21639">
        <v>1272</v>
      </c>
      <c r="I21639">
        <v>1078</v>
      </c>
      <c r="J21639">
        <v>5</v>
      </c>
      <c r="K21639">
        <v>0</v>
      </c>
      <c r="L21639" t="s">
        <v>20</v>
      </c>
      <c r="M21639" t="s">
        <v>530</v>
      </c>
      <c r="N21639" t="s">
        <v>449</v>
      </c>
      <c r="O21639" t="s">
        <v>22</v>
      </c>
      <c r="P21639" t="s">
        <v>23</v>
      </c>
      <c r="Q21639" t="s">
        <v>24</v>
      </c>
    </row>
    <row r="21640" spans="1:17" x14ac:dyDescent="0.2">
      <c r="A21640" s="2">
        <v>43748</v>
      </c>
      <c r="B21640" t="s">
        <v>113</v>
      </c>
      <c r="C21640" t="s">
        <v>443</v>
      </c>
      <c r="D21640" t="s">
        <v>115</v>
      </c>
      <c r="E21640" t="s">
        <v>115</v>
      </c>
      <c r="F21640">
        <v>70</v>
      </c>
      <c r="G21640">
        <v>157</v>
      </c>
      <c r="H21640">
        <v>1336</v>
      </c>
      <c r="I21640">
        <v>1019</v>
      </c>
      <c r="J21640">
        <v>3</v>
      </c>
      <c r="K21640">
        <v>0</v>
      </c>
      <c r="L21640" t="s">
        <v>20</v>
      </c>
      <c r="M21640" t="s">
        <v>1814</v>
      </c>
      <c r="N21640" t="s">
        <v>113</v>
      </c>
      <c r="O21640" t="s">
        <v>22</v>
      </c>
      <c r="P21640" t="s">
        <v>23</v>
      </c>
      <c r="Q21640" t="s">
        <v>24</v>
      </c>
    </row>
    <row r="21641" spans="1:17" x14ac:dyDescent="0.2">
      <c r="A21641" s="2">
        <v>43748</v>
      </c>
      <c r="B21641" t="s">
        <v>212</v>
      </c>
      <c r="C21641" t="s">
        <v>166</v>
      </c>
      <c r="D21641" t="s">
        <v>115</v>
      </c>
      <c r="E21641" t="s">
        <v>115</v>
      </c>
      <c r="F21641">
        <v>187</v>
      </c>
      <c r="G21641">
        <v>62</v>
      </c>
      <c r="H21641">
        <v>912</v>
      </c>
      <c r="I21641">
        <v>1377</v>
      </c>
      <c r="J21641">
        <v>0</v>
      </c>
      <c r="K21641">
        <v>2</v>
      </c>
      <c r="L21641" t="s">
        <v>20</v>
      </c>
      <c r="M21641" t="s">
        <v>214</v>
      </c>
      <c r="N21641" t="s">
        <v>212</v>
      </c>
      <c r="O21641" t="s">
        <v>22</v>
      </c>
      <c r="P21641" t="s">
        <v>23</v>
      </c>
      <c r="Q21641" t="s">
        <v>41</v>
      </c>
    </row>
    <row r="21642" spans="1:17" x14ac:dyDescent="0.2">
      <c r="A21642" s="2">
        <v>43748</v>
      </c>
      <c r="B21642" t="s">
        <v>239</v>
      </c>
      <c r="C21642" t="s">
        <v>1073</v>
      </c>
      <c r="D21642" t="s">
        <v>115</v>
      </c>
      <c r="E21642" t="s">
        <v>115</v>
      </c>
      <c r="F21642">
        <v>84</v>
      </c>
      <c r="G21642">
        <v>146</v>
      </c>
      <c r="H21642">
        <v>1292</v>
      </c>
      <c r="I21642">
        <v>1062</v>
      </c>
      <c r="J21642">
        <v>3</v>
      </c>
      <c r="K21642">
        <v>0</v>
      </c>
      <c r="L21642" t="s">
        <v>20</v>
      </c>
      <c r="M21642" t="s">
        <v>1512</v>
      </c>
      <c r="N21642" t="s">
        <v>239</v>
      </c>
      <c r="O21642" t="s">
        <v>22</v>
      </c>
      <c r="P21642" t="s">
        <v>23</v>
      </c>
      <c r="Q21642" t="s">
        <v>24</v>
      </c>
    </row>
    <row r="21643" spans="1:17" x14ac:dyDescent="0.2">
      <c r="A21643" s="2">
        <v>43748</v>
      </c>
      <c r="B21643" t="s">
        <v>143</v>
      </c>
      <c r="C21643" t="s">
        <v>898</v>
      </c>
      <c r="D21643" t="s">
        <v>115</v>
      </c>
      <c r="E21643" t="s">
        <v>115</v>
      </c>
      <c r="F21643">
        <v>31</v>
      </c>
      <c r="G21643">
        <v>183</v>
      </c>
      <c r="H21643">
        <v>1490</v>
      </c>
      <c r="I21643">
        <v>923</v>
      </c>
      <c r="J21643">
        <v>6</v>
      </c>
      <c r="K21643">
        <v>0</v>
      </c>
      <c r="L21643" t="s">
        <v>20</v>
      </c>
      <c r="M21643" t="s">
        <v>1014</v>
      </c>
      <c r="N21643" t="s">
        <v>143</v>
      </c>
      <c r="O21643" t="s">
        <v>22</v>
      </c>
      <c r="P21643" t="s">
        <v>23</v>
      </c>
      <c r="Q21643" t="s">
        <v>24</v>
      </c>
    </row>
    <row r="21644" spans="1:17" x14ac:dyDescent="0.2">
      <c r="A21644" s="2">
        <v>43748</v>
      </c>
      <c r="B21644" t="s">
        <v>569</v>
      </c>
      <c r="C21644" t="s">
        <v>213</v>
      </c>
      <c r="D21644" t="s">
        <v>115</v>
      </c>
      <c r="E21644" t="s">
        <v>115</v>
      </c>
      <c r="F21644">
        <v>97</v>
      </c>
      <c r="G21644">
        <v>145</v>
      </c>
      <c r="H21644">
        <v>1237</v>
      </c>
      <c r="I21644">
        <v>1064</v>
      </c>
      <c r="J21644">
        <v>7</v>
      </c>
      <c r="K21644">
        <v>0</v>
      </c>
      <c r="L21644" t="s">
        <v>20</v>
      </c>
      <c r="M21644" t="s">
        <v>1109</v>
      </c>
      <c r="N21644" t="s">
        <v>569</v>
      </c>
      <c r="O21644" t="s">
        <v>22</v>
      </c>
      <c r="P21644" t="s">
        <v>23</v>
      </c>
      <c r="Q21644" t="s">
        <v>24</v>
      </c>
    </row>
    <row r="21645" spans="1:17" x14ac:dyDescent="0.2">
      <c r="A21645" s="2">
        <v>43748</v>
      </c>
      <c r="B21645" t="s">
        <v>176</v>
      </c>
      <c r="C21645" t="s">
        <v>363</v>
      </c>
      <c r="D21645" t="s">
        <v>115</v>
      </c>
      <c r="E21645" t="s">
        <v>115</v>
      </c>
      <c r="F21645">
        <v>66</v>
      </c>
      <c r="G21645">
        <v>167</v>
      </c>
      <c r="H21645">
        <v>1365</v>
      </c>
      <c r="I21645">
        <v>987</v>
      </c>
      <c r="J21645">
        <v>5</v>
      </c>
      <c r="K21645">
        <v>0</v>
      </c>
      <c r="L21645" t="s">
        <v>20</v>
      </c>
      <c r="M21645" t="s">
        <v>246</v>
      </c>
      <c r="N21645" t="s">
        <v>176</v>
      </c>
      <c r="O21645" t="s">
        <v>22</v>
      </c>
      <c r="P21645" t="s">
        <v>23</v>
      </c>
      <c r="Q21645" t="s">
        <v>24</v>
      </c>
    </row>
    <row r="21646" spans="1:17" x14ac:dyDescent="0.2">
      <c r="A21646" s="2">
        <v>43748</v>
      </c>
      <c r="B21646" t="s">
        <v>425</v>
      </c>
      <c r="C21646" t="s">
        <v>391</v>
      </c>
      <c r="D21646" t="s">
        <v>115</v>
      </c>
      <c r="E21646" t="s">
        <v>115</v>
      </c>
      <c r="F21646">
        <v>99</v>
      </c>
      <c r="G21646">
        <v>158</v>
      </c>
      <c r="H21646">
        <v>1231</v>
      </c>
      <c r="I21646">
        <v>1015</v>
      </c>
      <c r="J21646">
        <v>1</v>
      </c>
      <c r="K21646">
        <v>0</v>
      </c>
      <c r="L21646" t="s">
        <v>20</v>
      </c>
      <c r="M21646" t="s">
        <v>811</v>
      </c>
      <c r="N21646" t="s">
        <v>425</v>
      </c>
      <c r="O21646" t="s">
        <v>22</v>
      </c>
      <c r="P21646" t="s">
        <v>23</v>
      </c>
      <c r="Q21646" t="s">
        <v>24</v>
      </c>
    </row>
    <row r="21647" spans="1:17" x14ac:dyDescent="0.2">
      <c r="A21647" s="2">
        <v>43748</v>
      </c>
      <c r="B21647" t="s">
        <v>464</v>
      </c>
      <c r="C21647" t="s">
        <v>583</v>
      </c>
      <c r="D21647" t="s">
        <v>115</v>
      </c>
      <c r="E21647" t="s">
        <v>115</v>
      </c>
      <c r="F21647">
        <v>94</v>
      </c>
      <c r="G21647">
        <v>131</v>
      </c>
      <c r="H21647">
        <v>1253</v>
      </c>
      <c r="I21647">
        <v>1094</v>
      </c>
      <c r="J21647">
        <v>2</v>
      </c>
      <c r="K21647">
        <v>1</v>
      </c>
      <c r="L21647" t="s">
        <v>20</v>
      </c>
      <c r="M21647" t="s">
        <v>465</v>
      </c>
      <c r="N21647" t="s">
        <v>464</v>
      </c>
      <c r="O21647" t="s">
        <v>22</v>
      </c>
      <c r="P21647" t="s">
        <v>23</v>
      </c>
      <c r="Q21647" t="s">
        <v>24</v>
      </c>
    </row>
    <row r="21648" spans="1:17" x14ac:dyDescent="0.2">
      <c r="A21648" s="2">
        <v>43748</v>
      </c>
      <c r="B21648" t="s">
        <v>133</v>
      </c>
      <c r="C21648" t="s">
        <v>462</v>
      </c>
      <c r="D21648" t="s">
        <v>115</v>
      </c>
      <c r="E21648" t="s">
        <v>115</v>
      </c>
      <c r="F21648">
        <v>37</v>
      </c>
      <c r="G21648">
        <v>202</v>
      </c>
      <c r="H21648">
        <v>1470</v>
      </c>
      <c r="I21648">
        <v>872</v>
      </c>
      <c r="J21648">
        <v>8</v>
      </c>
      <c r="K21648">
        <v>0</v>
      </c>
      <c r="L21648" t="s">
        <v>20</v>
      </c>
      <c r="M21648" t="s">
        <v>1543</v>
      </c>
      <c r="N21648" t="s">
        <v>133</v>
      </c>
      <c r="O21648" t="s">
        <v>22</v>
      </c>
      <c r="P21648" t="s">
        <v>23</v>
      </c>
      <c r="Q21648" t="s">
        <v>24</v>
      </c>
    </row>
    <row r="21649" spans="1:17" x14ac:dyDescent="0.2">
      <c r="A21649" s="2">
        <v>43749</v>
      </c>
      <c r="B21649" t="s">
        <v>293</v>
      </c>
      <c r="C21649" t="s">
        <v>89</v>
      </c>
      <c r="D21649" t="s">
        <v>50</v>
      </c>
      <c r="E21649" t="s">
        <v>50</v>
      </c>
      <c r="F21649">
        <v>44</v>
      </c>
      <c r="G21649">
        <v>4</v>
      </c>
      <c r="H21649">
        <v>1441</v>
      </c>
      <c r="I21649">
        <v>1662</v>
      </c>
      <c r="J21649">
        <v>2</v>
      </c>
      <c r="K21649">
        <v>1</v>
      </c>
      <c r="L21649" t="s">
        <v>291</v>
      </c>
      <c r="M21649" t="s">
        <v>478</v>
      </c>
      <c r="N21649" t="s">
        <v>293</v>
      </c>
      <c r="O21649" t="s">
        <v>22</v>
      </c>
      <c r="P21649" t="s">
        <v>23</v>
      </c>
      <c r="Q21649" t="s">
        <v>24</v>
      </c>
    </row>
    <row r="21650" spans="1:17" x14ac:dyDescent="0.2">
      <c r="A21650" s="2">
        <v>43749</v>
      </c>
      <c r="B21650" t="s">
        <v>1279</v>
      </c>
      <c r="C21650" t="s">
        <v>87</v>
      </c>
      <c r="D21650" t="s">
        <v>50</v>
      </c>
      <c r="E21650" t="s">
        <v>50</v>
      </c>
      <c r="F21650">
        <v>59</v>
      </c>
      <c r="G21650">
        <v>62</v>
      </c>
      <c r="H21650">
        <v>1389</v>
      </c>
      <c r="I21650">
        <v>1377</v>
      </c>
      <c r="J21650">
        <v>0</v>
      </c>
      <c r="K21650">
        <v>0</v>
      </c>
      <c r="L21650" t="s">
        <v>291</v>
      </c>
      <c r="M21650" t="s">
        <v>1280</v>
      </c>
      <c r="N21650" t="s">
        <v>1279</v>
      </c>
      <c r="O21650" t="s">
        <v>22</v>
      </c>
      <c r="P21650" t="s">
        <v>23</v>
      </c>
      <c r="Q21650" t="s">
        <v>30</v>
      </c>
    </row>
    <row r="21651" spans="1:17" x14ac:dyDescent="0.2">
      <c r="A21651" s="2">
        <v>43749</v>
      </c>
      <c r="B21651" t="s">
        <v>82</v>
      </c>
      <c r="C21651" t="s">
        <v>97</v>
      </c>
      <c r="D21651" t="s">
        <v>50</v>
      </c>
      <c r="E21651" t="s">
        <v>50</v>
      </c>
      <c r="F21651">
        <v>5</v>
      </c>
      <c r="G21651">
        <v>93</v>
      </c>
      <c r="H21651">
        <v>1643</v>
      </c>
      <c r="I21651">
        <v>1255</v>
      </c>
      <c r="J21651">
        <v>3</v>
      </c>
      <c r="K21651">
        <v>0</v>
      </c>
      <c r="L21651" t="s">
        <v>291</v>
      </c>
      <c r="M21651" t="s">
        <v>187</v>
      </c>
      <c r="N21651" t="s">
        <v>82</v>
      </c>
      <c r="O21651" t="s">
        <v>22</v>
      </c>
      <c r="P21651" t="s">
        <v>23</v>
      </c>
      <c r="Q21651" t="s">
        <v>24</v>
      </c>
    </row>
    <row r="21652" spans="1:17" x14ac:dyDescent="0.2">
      <c r="A21652" s="2">
        <v>43749</v>
      </c>
      <c r="B21652" t="s">
        <v>168</v>
      </c>
      <c r="C21652" t="s">
        <v>73</v>
      </c>
      <c r="D21652" t="s">
        <v>50</v>
      </c>
      <c r="E21652" t="s">
        <v>50</v>
      </c>
      <c r="F21652">
        <v>25</v>
      </c>
      <c r="G21652">
        <v>131</v>
      </c>
      <c r="H21652">
        <v>1516</v>
      </c>
      <c r="I21652">
        <v>1094</v>
      </c>
      <c r="J21652">
        <v>2</v>
      </c>
      <c r="K21652">
        <v>0</v>
      </c>
      <c r="L21652" t="s">
        <v>291</v>
      </c>
      <c r="M21652" t="s">
        <v>1344</v>
      </c>
      <c r="N21652" t="s">
        <v>168</v>
      </c>
      <c r="O21652" t="s">
        <v>22</v>
      </c>
      <c r="P21652" t="s">
        <v>23</v>
      </c>
      <c r="Q21652" t="s">
        <v>24</v>
      </c>
    </row>
    <row r="21653" spans="1:17" x14ac:dyDescent="0.2">
      <c r="A21653" s="2">
        <v>43749</v>
      </c>
      <c r="B21653" t="s">
        <v>76</v>
      </c>
      <c r="C21653" t="s">
        <v>67</v>
      </c>
      <c r="D21653" t="s">
        <v>50</v>
      </c>
      <c r="E21653" t="s">
        <v>50</v>
      </c>
      <c r="F21653">
        <v>41</v>
      </c>
      <c r="G21653">
        <v>2</v>
      </c>
      <c r="H21653">
        <v>1461</v>
      </c>
      <c r="I21653">
        <v>1725</v>
      </c>
      <c r="J21653">
        <v>0</v>
      </c>
      <c r="K21653">
        <v>1</v>
      </c>
      <c r="L21653" t="s">
        <v>291</v>
      </c>
      <c r="M21653" t="s">
        <v>78</v>
      </c>
      <c r="N21653" t="s">
        <v>76</v>
      </c>
      <c r="O21653" t="s">
        <v>22</v>
      </c>
      <c r="P21653" t="s">
        <v>23</v>
      </c>
      <c r="Q21653" t="s">
        <v>41</v>
      </c>
    </row>
    <row r="21654" spans="1:17" x14ac:dyDescent="0.2">
      <c r="A21654" s="2">
        <v>43749</v>
      </c>
      <c r="B21654" t="s">
        <v>737</v>
      </c>
      <c r="C21654" t="s">
        <v>384</v>
      </c>
      <c r="D21654" t="s">
        <v>50</v>
      </c>
      <c r="E21654" t="s">
        <v>50</v>
      </c>
      <c r="F21654">
        <v>139</v>
      </c>
      <c r="G21654">
        <v>172</v>
      </c>
      <c r="H21654">
        <v>1075</v>
      </c>
      <c r="I21654">
        <v>978</v>
      </c>
      <c r="J21654">
        <v>1</v>
      </c>
      <c r="K21654">
        <v>0</v>
      </c>
      <c r="L21654" t="s">
        <v>291</v>
      </c>
      <c r="M21654" t="s">
        <v>1774</v>
      </c>
      <c r="N21654" t="s">
        <v>737</v>
      </c>
      <c r="O21654" t="s">
        <v>22</v>
      </c>
      <c r="P21654" t="s">
        <v>23</v>
      </c>
      <c r="Q21654" t="s">
        <v>24</v>
      </c>
    </row>
    <row r="21655" spans="1:17" x14ac:dyDescent="0.2">
      <c r="A21655" s="2">
        <v>43749</v>
      </c>
      <c r="B21655" t="s">
        <v>180</v>
      </c>
      <c r="C21655" t="s">
        <v>85</v>
      </c>
      <c r="D21655" t="s">
        <v>50</v>
      </c>
      <c r="E21655" t="s">
        <v>50</v>
      </c>
      <c r="F21655">
        <v>36</v>
      </c>
      <c r="G21655">
        <v>64</v>
      </c>
      <c r="H21655">
        <v>1475</v>
      </c>
      <c r="I21655">
        <v>1372</v>
      </c>
      <c r="J21655">
        <v>1</v>
      </c>
      <c r="K21655">
        <v>0</v>
      </c>
      <c r="L21655" t="s">
        <v>291</v>
      </c>
      <c r="M21655" t="s">
        <v>181</v>
      </c>
      <c r="N21655" t="s">
        <v>180</v>
      </c>
      <c r="O21655" t="s">
        <v>22</v>
      </c>
      <c r="P21655" t="s">
        <v>23</v>
      </c>
      <c r="Q21655" t="s">
        <v>24</v>
      </c>
    </row>
    <row r="21656" spans="1:17" x14ac:dyDescent="0.2">
      <c r="A21656" s="2">
        <v>43749</v>
      </c>
      <c r="B21656" t="s">
        <v>110</v>
      </c>
      <c r="C21656" t="s">
        <v>718</v>
      </c>
      <c r="D21656" t="s">
        <v>36</v>
      </c>
      <c r="E21656" t="s">
        <v>36</v>
      </c>
      <c r="F21656">
        <v>39</v>
      </c>
      <c r="G21656">
        <v>102</v>
      </c>
      <c r="H21656">
        <v>1463</v>
      </c>
      <c r="I21656">
        <v>1212</v>
      </c>
      <c r="J21656">
        <v>1</v>
      </c>
      <c r="K21656">
        <v>1</v>
      </c>
      <c r="L21656" t="s">
        <v>28</v>
      </c>
      <c r="M21656" t="s">
        <v>110</v>
      </c>
      <c r="N21656" t="s">
        <v>110</v>
      </c>
      <c r="O21656" t="s">
        <v>22</v>
      </c>
      <c r="P21656" t="s">
        <v>23</v>
      </c>
      <c r="Q21656" t="s">
        <v>30</v>
      </c>
    </row>
    <row r="21657" spans="1:17" x14ac:dyDescent="0.2">
      <c r="A21657" s="2">
        <v>43749</v>
      </c>
      <c r="B21657" t="s">
        <v>18</v>
      </c>
      <c r="C21657" t="s">
        <v>42</v>
      </c>
      <c r="D21657" t="s">
        <v>19</v>
      </c>
      <c r="E21657" t="s">
        <v>19</v>
      </c>
      <c r="F21657">
        <v>6</v>
      </c>
      <c r="G21657">
        <v>19</v>
      </c>
      <c r="H21657">
        <v>1639</v>
      </c>
      <c r="I21657">
        <v>1551</v>
      </c>
      <c r="J21657">
        <v>1</v>
      </c>
      <c r="K21657">
        <v>0</v>
      </c>
      <c r="L21657" t="s">
        <v>28</v>
      </c>
      <c r="M21657" t="s">
        <v>64</v>
      </c>
      <c r="N21657" t="s">
        <v>18</v>
      </c>
      <c r="O21657" t="s">
        <v>22</v>
      </c>
      <c r="P21657" t="s">
        <v>23</v>
      </c>
      <c r="Q21657" t="s">
        <v>24</v>
      </c>
    </row>
    <row r="21658" spans="1:17" x14ac:dyDescent="0.2">
      <c r="A21658" s="2">
        <v>43749</v>
      </c>
      <c r="B21658" t="s">
        <v>77</v>
      </c>
      <c r="C21658" t="s">
        <v>454</v>
      </c>
      <c r="D21658" t="s">
        <v>27</v>
      </c>
      <c r="E21658" t="s">
        <v>27</v>
      </c>
      <c r="F21658">
        <v>21</v>
      </c>
      <c r="G21658">
        <v>178</v>
      </c>
      <c r="H21658">
        <v>1545</v>
      </c>
      <c r="I21658">
        <v>940</v>
      </c>
      <c r="J21658">
        <v>7</v>
      </c>
      <c r="K21658">
        <v>0</v>
      </c>
      <c r="L21658" t="s">
        <v>1804</v>
      </c>
      <c r="M21658" t="s">
        <v>160</v>
      </c>
      <c r="N21658" t="s">
        <v>77</v>
      </c>
      <c r="O21658" t="s">
        <v>22</v>
      </c>
      <c r="P21658" t="s">
        <v>23</v>
      </c>
      <c r="Q21658" t="s">
        <v>24</v>
      </c>
    </row>
    <row r="21659" spans="1:17" x14ac:dyDescent="0.2">
      <c r="A21659" s="2">
        <v>43749</v>
      </c>
      <c r="B21659" t="s">
        <v>700</v>
      </c>
      <c r="C21659" t="s">
        <v>26</v>
      </c>
      <c r="D21659" t="s">
        <v>27</v>
      </c>
      <c r="E21659" t="s">
        <v>27</v>
      </c>
      <c r="F21659">
        <v>167</v>
      </c>
      <c r="G21659">
        <v>12</v>
      </c>
      <c r="H21659">
        <v>987</v>
      </c>
      <c r="I21659">
        <v>1603</v>
      </c>
      <c r="J21659">
        <v>1</v>
      </c>
      <c r="K21659">
        <v>5</v>
      </c>
      <c r="L21659" t="s">
        <v>1804</v>
      </c>
      <c r="M21659" t="s">
        <v>826</v>
      </c>
      <c r="N21659" t="s">
        <v>700</v>
      </c>
      <c r="O21659" t="s">
        <v>22</v>
      </c>
      <c r="P21659" t="s">
        <v>23</v>
      </c>
      <c r="Q21659" t="s">
        <v>41</v>
      </c>
    </row>
    <row r="21660" spans="1:17" x14ac:dyDescent="0.2">
      <c r="A21660" s="2">
        <v>43749</v>
      </c>
      <c r="B21660" t="s">
        <v>481</v>
      </c>
      <c r="C21660" t="s">
        <v>233</v>
      </c>
      <c r="D21660" t="s">
        <v>27</v>
      </c>
      <c r="E21660" t="s">
        <v>19</v>
      </c>
      <c r="F21660">
        <v>126</v>
      </c>
      <c r="G21660">
        <v>176</v>
      </c>
      <c r="H21660">
        <v>1137</v>
      </c>
      <c r="I21660">
        <v>960</v>
      </c>
      <c r="J21660">
        <v>2</v>
      </c>
      <c r="K21660">
        <v>1</v>
      </c>
      <c r="L21660" t="s">
        <v>1804</v>
      </c>
      <c r="M21660" t="s">
        <v>1547</v>
      </c>
      <c r="N21660" t="s">
        <v>481</v>
      </c>
      <c r="O21660" t="s">
        <v>22</v>
      </c>
      <c r="P21660" t="s">
        <v>23</v>
      </c>
      <c r="Q21660" t="s">
        <v>24</v>
      </c>
    </row>
    <row r="21661" spans="1:17" x14ac:dyDescent="0.2">
      <c r="A21661" s="2">
        <v>43749</v>
      </c>
      <c r="B21661" t="s">
        <v>512</v>
      </c>
      <c r="C21661" t="s">
        <v>232</v>
      </c>
      <c r="D21661" t="s">
        <v>27</v>
      </c>
      <c r="E21661" t="s">
        <v>19</v>
      </c>
      <c r="F21661">
        <v>174</v>
      </c>
      <c r="G21661">
        <v>142</v>
      </c>
      <c r="H21661">
        <v>969</v>
      </c>
      <c r="I21661">
        <v>1069</v>
      </c>
      <c r="J21661">
        <v>2</v>
      </c>
      <c r="K21661">
        <v>2</v>
      </c>
      <c r="L21661" t="s">
        <v>1804</v>
      </c>
      <c r="M21661" t="s">
        <v>1807</v>
      </c>
      <c r="N21661" t="s">
        <v>512</v>
      </c>
      <c r="O21661" t="s">
        <v>22</v>
      </c>
      <c r="P21661" t="s">
        <v>23</v>
      </c>
      <c r="Q21661" t="s">
        <v>30</v>
      </c>
    </row>
    <row r="21662" spans="1:17" x14ac:dyDescent="0.2">
      <c r="A21662" s="2">
        <v>43749</v>
      </c>
      <c r="B21662" t="s">
        <v>532</v>
      </c>
      <c r="C21662" t="s">
        <v>549</v>
      </c>
      <c r="D21662" t="s">
        <v>27</v>
      </c>
      <c r="E21662" t="s">
        <v>27</v>
      </c>
      <c r="F21662">
        <v>148</v>
      </c>
      <c r="G21662">
        <v>180</v>
      </c>
      <c r="H21662">
        <v>1059</v>
      </c>
      <c r="I21662">
        <v>932</v>
      </c>
      <c r="J21662">
        <v>3</v>
      </c>
      <c r="K21662">
        <v>1</v>
      </c>
      <c r="L21662" t="s">
        <v>1804</v>
      </c>
      <c r="M21662" t="s">
        <v>1497</v>
      </c>
      <c r="N21662" t="s">
        <v>532</v>
      </c>
      <c r="O21662" t="s">
        <v>22</v>
      </c>
      <c r="P21662" t="s">
        <v>23</v>
      </c>
      <c r="Q21662" t="s">
        <v>24</v>
      </c>
    </row>
    <row r="21663" spans="1:17" x14ac:dyDescent="0.2">
      <c r="A21663" s="2">
        <v>43750</v>
      </c>
      <c r="B21663" t="s">
        <v>345</v>
      </c>
      <c r="C21663" t="s">
        <v>98</v>
      </c>
      <c r="D21663" t="s">
        <v>50</v>
      </c>
      <c r="E21663" t="s">
        <v>50</v>
      </c>
      <c r="F21663">
        <v>91</v>
      </c>
      <c r="G21663">
        <v>28</v>
      </c>
      <c r="H21663">
        <v>1264</v>
      </c>
      <c r="I21663">
        <v>1496</v>
      </c>
      <c r="J21663">
        <v>0</v>
      </c>
      <c r="K21663">
        <v>0</v>
      </c>
      <c r="L21663" t="s">
        <v>291</v>
      </c>
      <c r="M21663" t="s">
        <v>360</v>
      </c>
      <c r="N21663" t="s">
        <v>345</v>
      </c>
      <c r="O21663" t="s">
        <v>22</v>
      </c>
      <c r="P21663" t="s">
        <v>23</v>
      </c>
      <c r="Q21663" t="s">
        <v>30</v>
      </c>
    </row>
    <row r="21664" spans="1:17" x14ac:dyDescent="0.2">
      <c r="A21664" s="2">
        <v>43750</v>
      </c>
      <c r="B21664" t="s">
        <v>72</v>
      </c>
      <c r="C21664" t="s">
        <v>53</v>
      </c>
      <c r="D21664" t="s">
        <v>50</v>
      </c>
      <c r="E21664" t="s">
        <v>50</v>
      </c>
      <c r="F21664">
        <v>14</v>
      </c>
      <c r="G21664">
        <v>11</v>
      </c>
      <c r="H21664">
        <v>1584</v>
      </c>
      <c r="I21664">
        <v>1604</v>
      </c>
      <c r="J21664">
        <v>1</v>
      </c>
      <c r="K21664">
        <v>0</v>
      </c>
      <c r="L21664" t="s">
        <v>291</v>
      </c>
      <c r="M21664" t="s">
        <v>74</v>
      </c>
      <c r="N21664" t="s">
        <v>72</v>
      </c>
      <c r="O21664" t="s">
        <v>22</v>
      </c>
      <c r="P21664" t="s">
        <v>23</v>
      </c>
      <c r="Q21664" t="s">
        <v>24</v>
      </c>
    </row>
    <row r="21665" spans="1:17" x14ac:dyDescent="0.2">
      <c r="A21665" s="2">
        <v>43750</v>
      </c>
      <c r="B21665" t="s">
        <v>48</v>
      </c>
      <c r="C21665" t="s">
        <v>92</v>
      </c>
      <c r="D21665" t="s">
        <v>50</v>
      </c>
      <c r="E21665" t="s">
        <v>50</v>
      </c>
      <c r="F21665">
        <v>109</v>
      </c>
      <c r="G21665">
        <v>31</v>
      </c>
      <c r="H21665">
        <v>1191</v>
      </c>
      <c r="I21665">
        <v>1490</v>
      </c>
      <c r="J21665">
        <v>0</v>
      </c>
      <c r="K21665">
        <v>3</v>
      </c>
      <c r="L21665" t="s">
        <v>291</v>
      </c>
      <c r="M21665" t="s">
        <v>866</v>
      </c>
      <c r="N21665" t="s">
        <v>48</v>
      </c>
      <c r="O21665" t="s">
        <v>22</v>
      </c>
      <c r="P21665" t="s">
        <v>23</v>
      </c>
      <c r="Q21665" t="s">
        <v>41</v>
      </c>
    </row>
    <row r="21666" spans="1:17" x14ac:dyDescent="0.2">
      <c r="A21666" s="2">
        <v>43750</v>
      </c>
      <c r="B21666" t="s">
        <v>184</v>
      </c>
      <c r="C21666" t="s">
        <v>52</v>
      </c>
      <c r="D21666" t="s">
        <v>50</v>
      </c>
      <c r="E21666" t="s">
        <v>50</v>
      </c>
      <c r="F21666">
        <v>179</v>
      </c>
      <c r="G21666">
        <v>18</v>
      </c>
      <c r="H21666">
        <v>933</v>
      </c>
      <c r="I21666">
        <v>1560</v>
      </c>
      <c r="J21666">
        <v>0</v>
      </c>
      <c r="K21666">
        <v>4</v>
      </c>
      <c r="L21666" t="s">
        <v>291</v>
      </c>
      <c r="M21666" t="s">
        <v>193</v>
      </c>
      <c r="N21666" t="s">
        <v>184</v>
      </c>
      <c r="O21666" t="s">
        <v>22</v>
      </c>
      <c r="P21666" t="s">
        <v>23</v>
      </c>
      <c r="Q21666" t="s">
        <v>41</v>
      </c>
    </row>
    <row r="21667" spans="1:17" x14ac:dyDescent="0.2">
      <c r="A21667" s="2">
        <v>43750</v>
      </c>
      <c r="B21667" t="s">
        <v>49</v>
      </c>
      <c r="C21667" t="s">
        <v>106</v>
      </c>
      <c r="D21667" t="s">
        <v>50</v>
      </c>
      <c r="E21667" t="s">
        <v>50</v>
      </c>
      <c r="F21667">
        <v>47</v>
      </c>
      <c r="G21667">
        <v>7</v>
      </c>
      <c r="H21667">
        <v>1435</v>
      </c>
      <c r="I21667">
        <v>1631</v>
      </c>
      <c r="J21667">
        <v>1</v>
      </c>
      <c r="K21667">
        <v>1</v>
      </c>
      <c r="L21667" t="s">
        <v>291</v>
      </c>
      <c r="M21667" t="s">
        <v>103</v>
      </c>
      <c r="N21667" t="s">
        <v>49</v>
      </c>
      <c r="O21667" t="s">
        <v>22</v>
      </c>
      <c r="P21667" t="s">
        <v>23</v>
      </c>
      <c r="Q21667" t="s">
        <v>30</v>
      </c>
    </row>
    <row r="21668" spans="1:17" x14ac:dyDescent="0.2">
      <c r="A21668" s="2">
        <v>43750</v>
      </c>
      <c r="B21668" t="s">
        <v>646</v>
      </c>
      <c r="C21668" t="s">
        <v>70</v>
      </c>
      <c r="D21668" t="s">
        <v>50</v>
      </c>
      <c r="E21668" t="s">
        <v>50</v>
      </c>
      <c r="F21668">
        <v>46</v>
      </c>
      <c r="G21668">
        <v>54</v>
      </c>
      <c r="H21668">
        <v>1438</v>
      </c>
      <c r="I21668">
        <v>1398</v>
      </c>
      <c r="J21668">
        <v>4</v>
      </c>
      <c r="K21668">
        <v>1</v>
      </c>
      <c r="L21668" t="s">
        <v>291</v>
      </c>
      <c r="M21668" t="s">
        <v>909</v>
      </c>
      <c r="N21668" t="s">
        <v>646</v>
      </c>
      <c r="O21668" t="s">
        <v>22</v>
      </c>
      <c r="P21668" t="s">
        <v>23</v>
      </c>
      <c r="Q21668" t="s">
        <v>24</v>
      </c>
    </row>
    <row r="21669" spans="1:17" x14ac:dyDescent="0.2">
      <c r="A21669" s="2">
        <v>43750</v>
      </c>
      <c r="B21669" t="s">
        <v>119</v>
      </c>
      <c r="C21669" t="s">
        <v>153</v>
      </c>
      <c r="D21669" t="s">
        <v>50</v>
      </c>
      <c r="E21669" t="s">
        <v>50</v>
      </c>
      <c r="F21669">
        <v>15</v>
      </c>
      <c r="G21669">
        <v>60</v>
      </c>
      <c r="H21669">
        <v>1583</v>
      </c>
      <c r="I21669">
        <v>1382</v>
      </c>
      <c r="J21669">
        <v>2</v>
      </c>
      <c r="K21669">
        <v>0</v>
      </c>
      <c r="L21669" t="s">
        <v>291</v>
      </c>
      <c r="M21669" t="s">
        <v>156</v>
      </c>
      <c r="N21669" t="s">
        <v>119</v>
      </c>
      <c r="O21669" t="s">
        <v>22</v>
      </c>
      <c r="P21669" t="s">
        <v>23</v>
      </c>
      <c r="Q21669" t="s">
        <v>24</v>
      </c>
    </row>
    <row r="21670" spans="1:17" x14ac:dyDescent="0.2">
      <c r="A21670" s="2">
        <v>43750</v>
      </c>
      <c r="B21670" t="s">
        <v>174</v>
      </c>
      <c r="C21670" t="s">
        <v>286</v>
      </c>
      <c r="D21670" t="s">
        <v>50</v>
      </c>
      <c r="E21670" t="s">
        <v>50</v>
      </c>
      <c r="F21670">
        <v>182</v>
      </c>
      <c r="G21670">
        <v>96</v>
      </c>
      <c r="H21670">
        <v>928</v>
      </c>
      <c r="I21670">
        <v>1242</v>
      </c>
      <c r="J21670">
        <v>1</v>
      </c>
      <c r="K21670">
        <v>1</v>
      </c>
      <c r="L21670" t="s">
        <v>291</v>
      </c>
      <c r="M21670" t="s">
        <v>820</v>
      </c>
      <c r="N21670" t="s">
        <v>174</v>
      </c>
      <c r="O21670" t="s">
        <v>22</v>
      </c>
      <c r="P21670" t="s">
        <v>23</v>
      </c>
      <c r="Q21670" t="s">
        <v>30</v>
      </c>
    </row>
    <row r="21671" spans="1:17" x14ac:dyDescent="0.2">
      <c r="A21671" s="2">
        <v>43750</v>
      </c>
      <c r="B21671" t="s">
        <v>43</v>
      </c>
      <c r="C21671" t="s">
        <v>107</v>
      </c>
      <c r="D21671" t="s">
        <v>19</v>
      </c>
      <c r="E21671" t="s">
        <v>19</v>
      </c>
      <c r="F21671">
        <v>9</v>
      </c>
      <c r="G21671">
        <v>17</v>
      </c>
      <c r="H21671">
        <v>1622</v>
      </c>
      <c r="I21671">
        <v>1576</v>
      </c>
      <c r="J21671">
        <v>0</v>
      </c>
      <c r="K21671">
        <v>0</v>
      </c>
      <c r="L21671" t="s">
        <v>28</v>
      </c>
      <c r="M21671" t="s">
        <v>108</v>
      </c>
      <c r="N21671" t="s">
        <v>106</v>
      </c>
      <c r="O21671" t="s">
        <v>122</v>
      </c>
      <c r="P21671" t="s">
        <v>23</v>
      </c>
      <c r="Q21671" t="s">
        <v>30</v>
      </c>
    </row>
    <row r="21672" spans="1:17" x14ac:dyDescent="0.2">
      <c r="A21672" s="2">
        <v>43750</v>
      </c>
      <c r="B21672" t="s">
        <v>34</v>
      </c>
      <c r="C21672" t="s">
        <v>1284</v>
      </c>
      <c r="D21672" t="s">
        <v>36</v>
      </c>
      <c r="E21672" t="s">
        <v>36</v>
      </c>
      <c r="F21672">
        <v>74</v>
      </c>
      <c r="G21672">
        <v>147</v>
      </c>
      <c r="H21672">
        <v>1325</v>
      </c>
      <c r="I21672">
        <v>1060</v>
      </c>
      <c r="J21672">
        <v>0</v>
      </c>
      <c r="K21672">
        <v>1</v>
      </c>
      <c r="L21672" t="s">
        <v>28</v>
      </c>
      <c r="M21672" t="s">
        <v>34</v>
      </c>
      <c r="N21672" t="s">
        <v>34</v>
      </c>
      <c r="O21672" t="s">
        <v>22</v>
      </c>
      <c r="P21672" t="s">
        <v>23</v>
      </c>
      <c r="Q21672" t="s">
        <v>41</v>
      </c>
    </row>
    <row r="21673" spans="1:17" x14ac:dyDescent="0.2">
      <c r="A21673" s="2">
        <v>43750</v>
      </c>
      <c r="B21673" t="s">
        <v>136</v>
      </c>
      <c r="C21673" t="s">
        <v>890</v>
      </c>
      <c r="D21673" t="s">
        <v>36</v>
      </c>
      <c r="E21673" t="s">
        <v>36</v>
      </c>
      <c r="F21673">
        <v>56</v>
      </c>
      <c r="G21673">
        <v>55</v>
      </c>
      <c r="H21673">
        <v>1394</v>
      </c>
      <c r="I21673">
        <v>1395</v>
      </c>
      <c r="J21673">
        <v>3</v>
      </c>
      <c r="K21673">
        <v>1</v>
      </c>
      <c r="L21673" t="s">
        <v>28</v>
      </c>
      <c r="M21673" t="s">
        <v>1815</v>
      </c>
      <c r="N21673" t="s">
        <v>136</v>
      </c>
      <c r="O21673" t="s">
        <v>22</v>
      </c>
      <c r="P21673" t="s">
        <v>23</v>
      </c>
      <c r="Q21673" t="s">
        <v>24</v>
      </c>
    </row>
    <row r="21674" spans="1:17" x14ac:dyDescent="0.2">
      <c r="A21674" s="2">
        <v>43750</v>
      </c>
      <c r="B21674" t="s">
        <v>128</v>
      </c>
      <c r="C21674" t="s">
        <v>120</v>
      </c>
      <c r="D21674" t="s">
        <v>36</v>
      </c>
      <c r="E21674" t="s">
        <v>36</v>
      </c>
      <c r="F21674">
        <v>29</v>
      </c>
      <c r="G21674">
        <v>53</v>
      </c>
      <c r="H21674">
        <v>1493</v>
      </c>
      <c r="I21674">
        <v>1409</v>
      </c>
      <c r="J21674">
        <v>0</v>
      </c>
      <c r="K21674">
        <v>0</v>
      </c>
      <c r="L21674" t="s">
        <v>28</v>
      </c>
      <c r="M21674" t="s">
        <v>1054</v>
      </c>
      <c r="N21674" t="s">
        <v>128</v>
      </c>
      <c r="O21674" t="s">
        <v>22</v>
      </c>
      <c r="P21674" t="s">
        <v>23</v>
      </c>
      <c r="Q21674" t="s">
        <v>30</v>
      </c>
    </row>
    <row r="21675" spans="1:17" x14ac:dyDescent="0.2">
      <c r="A21675" s="2">
        <v>43750</v>
      </c>
      <c r="B21675" t="s">
        <v>262</v>
      </c>
      <c r="C21675" t="s">
        <v>456</v>
      </c>
      <c r="D21675" t="s">
        <v>27</v>
      </c>
      <c r="E21675" t="s">
        <v>27</v>
      </c>
      <c r="F21675">
        <v>155</v>
      </c>
      <c r="G21675">
        <v>174</v>
      </c>
      <c r="H21675">
        <v>1032</v>
      </c>
      <c r="I21675">
        <v>969</v>
      </c>
      <c r="J21675">
        <v>3</v>
      </c>
      <c r="K21675">
        <v>0</v>
      </c>
      <c r="L21675" t="s">
        <v>1804</v>
      </c>
      <c r="M21675" t="s">
        <v>264</v>
      </c>
      <c r="N21675" t="s">
        <v>262</v>
      </c>
      <c r="O21675" t="s">
        <v>22</v>
      </c>
      <c r="P21675" t="s">
        <v>23</v>
      </c>
      <c r="Q21675" t="s">
        <v>24</v>
      </c>
    </row>
    <row r="21676" spans="1:17" x14ac:dyDescent="0.2">
      <c r="A21676" s="2">
        <v>43750</v>
      </c>
      <c r="B21676" t="s">
        <v>901</v>
      </c>
      <c r="C21676" t="s">
        <v>210</v>
      </c>
      <c r="D21676" t="s">
        <v>27</v>
      </c>
      <c r="E21676" t="s">
        <v>27</v>
      </c>
      <c r="F21676">
        <v>187</v>
      </c>
      <c r="G21676">
        <v>72</v>
      </c>
      <c r="H21676">
        <v>912</v>
      </c>
      <c r="I21676">
        <v>1327</v>
      </c>
      <c r="J21676">
        <v>0</v>
      </c>
      <c r="K21676">
        <v>2</v>
      </c>
      <c r="L21676" t="s">
        <v>1804</v>
      </c>
      <c r="M21676" t="s">
        <v>1128</v>
      </c>
      <c r="N21676" t="s">
        <v>901</v>
      </c>
      <c r="O21676" t="s">
        <v>22</v>
      </c>
      <c r="P21676" t="s">
        <v>23</v>
      </c>
      <c r="Q21676" t="s">
        <v>41</v>
      </c>
    </row>
    <row r="21677" spans="1:17" x14ac:dyDescent="0.2">
      <c r="A21677" s="2">
        <v>43750</v>
      </c>
      <c r="B21677" t="s">
        <v>185</v>
      </c>
      <c r="C21677" t="s">
        <v>586</v>
      </c>
      <c r="D21677" t="s">
        <v>27</v>
      </c>
      <c r="E21677" t="s">
        <v>27</v>
      </c>
      <c r="F21677">
        <v>47</v>
      </c>
      <c r="G21677">
        <v>195</v>
      </c>
      <c r="H21677">
        <v>1435</v>
      </c>
      <c r="I21677">
        <v>890</v>
      </c>
      <c r="J21677">
        <v>2</v>
      </c>
      <c r="K21677">
        <v>0</v>
      </c>
      <c r="L21677" t="s">
        <v>1804</v>
      </c>
      <c r="M21677" t="s">
        <v>412</v>
      </c>
      <c r="N21677" t="s">
        <v>185</v>
      </c>
      <c r="O21677" t="s">
        <v>22</v>
      </c>
      <c r="P21677" t="s">
        <v>23</v>
      </c>
      <c r="Q21677" t="s">
        <v>24</v>
      </c>
    </row>
    <row r="21678" spans="1:17" x14ac:dyDescent="0.2">
      <c r="A21678" s="2">
        <v>43750</v>
      </c>
      <c r="B21678" t="s">
        <v>221</v>
      </c>
      <c r="C21678" t="s">
        <v>892</v>
      </c>
      <c r="D21678" t="s">
        <v>27</v>
      </c>
      <c r="E21678" t="s">
        <v>27</v>
      </c>
      <c r="F21678">
        <v>170</v>
      </c>
      <c r="G21678">
        <v>201</v>
      </c>
      <c r="H21678">
        <v>981</v>
      </c>
      <c r="I21678">
        <v>875</v>
      </c>
      <c r="J21678">
        <v>1</v>
      </c>
      <c r="K21678">
        <v>0</v>
      </c>
      <c r="L21678" t="s">
        <v>1804</v>
      </c>
      <c r="M21678" t="s">
        <v>223</v>
      </c>
      <c r="N21678" t="s">
        <v>221</v>
      </c>
      <c r="O21678" t="s">
        <v>22</v>
      </c>
      <c r="P21678" t="s">
        <v>23</v>
      </c>
      <c r="Q21678" t="s">
        <v>24</v>
      </c>
    </row>
    <row r="21679" spans="1:17" x14ac:dyDescent="0.2">
      <c r="A21679" s="2">
        <v>43750</v>
      </c>
      <c r="B21679" t="s">
        <v>776</v>
      </c>
      <c r="C21679" t="s">
        <v>555</v>
      </c>
      <c r="D21679" t="s">
        <v>27</v>
      </c>
      <c r="E21679" t="s">
        <v>27</v>
      </c>
      <c r="F21679">
        <v>209</v>
      </c>
      <c r="G21679">
        <v>133</v>
      </c>
      <c r="H21679">
        <v>849</v>
      </c>
      <c r="I21679">
        <v>1088</v>
      </c>
      <c r="J21679">
        <v>0</v>
      </c>
      <c r="K21679">
        <v>5</v>
      </c>
      <c r="L21679" t="s">
        <v>1804</v>
      </c>
      <c r="M21679" t="s">
        <v>899</v>
      </c>
      <c r="N21679" t="s">
        <v>776</v>
      </c>
      <c r="O21679" t="s">
        <v>22</v>
      </c>
      <c r="P21679" t="s">
        <v>23</v>
      </c>
      <c r="Q21679" t="s">
        <v>41</v>
      </c>
    </row>
    <row r="21680" spans="1:17" x14ac:dyDescent="0.2">
      <c r="A21680" s="2">
        <v>43751</v>
      </c>
      <c r="B21680" t="s">
        <v>317</v>
      </c>
      <c r="C21680" t="s">
        <v>126</v>
      </c>
      <c r="D21680" t="s">
        <v>50</v>
      </c>
      <c r="E21680" t="s">
        <v>50</v>
      </c>
      <c r="F21680">
        <v>82</v>
      </c>
      <c r="G21680">
        <v>13</v>
      </c>
      <c r="H21680">
        <v>1294</v>
      </c>
      <c r="I21680">
        <v>1586</v>
      </c>
      <c r="J21680">
        <v>1</v>
      </c>
      <c r="K21680">
        <v>2</v>
      </c>
      <c r="L21680" t="s">
        <v>291</v>
      </c>
      <c r="M21680" t="s">
        <v>394</v>
      </c>
      <c r="N21680" t="s">
        <v>317</v>
      </c>
      <c r="O21680" t="s">
        <v>22</v>
      </c>
      <c r="P21680" t="s">
        <v>23</v>
      </c>
      <c r="Q21680" t="s">
        <v>41</v>
      </c>
    </row>
    <row r="21681" spans="1:17" x14ac:dyDescent="0.2">
      <c r="A21681" s="2">
        <v>43751</v>
      </c>
      <c r="B21681" t="s">
        <v>81</v>
      </c>
      <c r="C21681" t="s">
        <v>129</v>
      </c>
      <c r="D21681" t="s">
        <v>50</v>
      </c>
      <c r="E21681" t="s">
        <v>50</v>
      </c>
      <c r="F21681">
        <v>102</v>
      </c>
      <c r="G21681">
        <v>16</v>
      </c>
      <c r="H21681">
        <v>1212</v>
      </c>
      <c r="I21681">
        <v>1580</v>
      </c>
      <c r="J21681">
        <v>0</v>
      </c>
      <c r="K21681">
        <v>3</v>
      </c>
      <c r="L21681" t="s">
        <v>291</v>
      </c>
      <c r="M21681" t="s">
        <v>83</v>
      </c>
      <c r="N21681" t="s">
        <v>81</v>
      </c>
      <c r="O21681" t="s">
        <v>22</v>
      </c>
      <c r="P21681" t="s">
        <v>23</v>
      </c>
      <c r="Q21681" t="s">
        <v>41</v>
      </c>
    </row>
    <row r="21682" spans="1:17" x14ac:dyDescent="0.2">
      <c r="A21682" s="2">
        <v>43751</v>
      </c>
      <c r="B21682" t="s">
        <v>94</v>
      </c>
      <c r="C21682" t="s">
        <v>386</v>
      </c>
      <c r="D21682" t="s">
        <v>50</v>
      </c>
      <c r="E21682" t="s">
        <v>50</v>
      </c>
      <c r="F21682">
        <v>50</v>
      </c>
      <c r="G21682">
        <v>109</v>
      </c>
      <c r="H21682">
        <v>1430</v>
      </c>
      <c r="I21682">
        <v>1191</v>
      </c>
      <c r="J21682">
        <v>1</v>
      </c>
      <c r="K21682">
        <v>0</v>
      </c>
      <c r="L21682" t="s">
        <v>291</v>
      </c>
      <c r="M21682" t="s">
        <v>96</v>
      </c>
      <c r="N21682" t="s">
        <v>94</v>
      </c>
      <c r="O21682" t="s">
        <v>22</v>
      </c>
      <c r="P21682" t="s">
        <v>23</v>
      </c>
      <c r="Q21682" t="s">
        <v>24</v>
      </c>
    </row>
    <row r="21683" spans="1:17" x14ac:dyDescent="0.2">
      <c r="A21683" s="2">
        <v>43751</v>
      </c>
      <c r="B21683" t="s">
        <v>161</v>
      </c>
      <c r="C21683" t="s">
        <v>274</v>
      </c>
      <c r="D21683" t="s">
        <v>50</v>
      </c>
      <c r="E21683" t="s">
        <v>50</v>
      </c>
      <c r="F21683">
        <v>23</v>
      </c>
      <c r="G21683">
        <v>8</v>
      </c>
      <c r="H21683">
        <v>1522</v>
      </c>
      <c r="I21683">
        <v>1625</v>
      </c>
      <c r="J21683">
        <v>1</v>
      </c>
      <c r="K21683">
        <v>1</v>
      </c>
      <c r="L21683" t="s">
        <v>291</v>
      </c>
      <c r="M21683" t="s">
        <v>162</v>
      </c>
      <c r="N21683" t="s">
        <v>161</v>
      </c>
      <c r="O21683" t="s">
        <v>22</v>
      </c>
      <c r="P21683" t="s">
        <v>23</v>
      </c>
      <c r="Q21683" t="s">
        <v>30</v>
      </c>
    </row>
    <row r="21684" spans="1:17" x14ac:dyDescent="0.2">
      <c r="A21684" s="2">
        <v>43751</v>
      </c>
      <c r="B21684" t="s">
        <v>90</v>
      </c>
      <c r="C21684" t="s">
        <v>328</v>
      </c>
      <c r="D21684" t="s">
        <v>50</v>
      </c>
      <c r="E21684" t="s">
        <v>50</v>
      </c>
      <c r="F21684">
        <v>22</v>
      </c>
      <c r="G21684">
        <v>69</v>
      </c>
      <c r="H21684">
        <v>1532</v>
      </c>
      <c r="I21684">
        <v>1339</v>
      </c>
      <c r="J21684">
        <v>2</v>
      </c>
      <c r="K21684">
        <v>0</v>
      </c>
      <c r="L21684" t="s">
        <v>291</v>
      </c>
      <c r="M21684" t="s">
        <v>750</v>
      </c>
      <c r="N21684" t="s">
        <v>90</v>
      </c>
      <c r="O21684" t="s">
        <v>22</v>
      </c>
      <c r="P21684" t="s">
        <v>23</v>
      </c>
      <c r="Q21684" t="s">
        <v>24</v>
      </c>
    </row>
    <row r="21685" spans="1:17" x14ac:dyDescent="0.2">
      <c r="A21685" s="2">
        <v>43751</v>
      </c>
      <c r="B21685" t="s">
        <v>249</v>
      </c>
      <c r="C21685" t="s">
        <v>69</v>
      </c>
      <c r="D21685" t="s">
        <v>50</v>
      </c>
      <c r="E21685" t="s">
        <v>50</v>
      </c>
      <c r="F21685">
        <v>58</v>
      </c>
      <c r="G21685">
        <v>27</v>
      </c>
      <c r="H21685">
        <v>1390</v>
      </c>
      <c r="I21685">
        <v>1503</v>
      </c>
      <c r="J21685">
        <v>0</v>
      </c>
      <c r="K21685">
        <v>1</v>
      </c>
      <c r="L21685" t="s">
        <v>291</v>
      </c>
      <c r="M21685" t="s">
        <v>529</v>
      </c>
      <c r="N21685" t="s">
        <v>249</v>
      </c>
      <c r="O21685" t="s">
        <v>22</v>
      </c>
      <c r="P21685" t="s">
        <v>23</v>
      </c>
      <c r="Q21685" t="s">
        <v>41</v>
      </c>
    </row>
    <row r="21686" spans="1:17" x14ac:dyDescent="0.2">
      <c r="A21686" s="2">
        <v>43751</v>
      </c>
      <c r="B21686" t="s">
        <v>104</v>
      </c>
      <c r="C21686" t="s">
        <v>125</v>
      </c>
      <c r="D21686" t="s">
        <v>50</v>
      </c>
      <c r="E21686" t="s">
        <v>50</v>
      </c>
      <c r="F21686">
        <v>52</v>
      </c>
      <c r="G21686">
        <v>210</v>
      </c>
      <c r="H21686">
        <v>1415</v>
      </c>
      <c r="I21686">
        <v>835</v>
      </c>
      <c r="J21686">
        <v>6</v>
      </c>
      <c r="K21686">
        <v>0</v>
      </c>
      <c r="L21686" t="s">
        <v>291</v>
      </c>
      <c r="M21686" t="s">
        <v>273</v>
      </c>
      <c r="N21686" t="s">
        <v>104</v>
      </c>
      <c r="O21686" t="s">
        <v>22</v>
      </c>
      <c r="P21686" t="s">
        <v>23</v>
      </c>
      <c r="Q21686" t="s">
        <v>24</v>
      </c>
    </row>
    <row r="21687" spans="1:17" x14ac:dyDescent="0.2">
      <c r="A21687" s="2">
        <v>43751</v>
      </c>
      <c r="B21687" t="s">
        <v>145</v>
      </c>
      <c r="C21687" t="s">
        <v>95</v>
      </c>
      <c r="D21687" t="s">
        <v>50</v>
      </c>
      <c r="E21687" t="s">
        <v>50</v>
      </c>
      <c r="F21687">
        <v>92</v>
      </c>
      <c r="G21687">
        <v>42</v>
      </c>
      <c r="H21687">
        <v>1261</v>
      </c>
      <c r="I21687">
        <v>1455</v>
      </c>
      <c r="J21687">
        <v>0</v>
      </c>
      <c r="K21687">
        <v>5</v>
      </c>
      <c r="L21687" t="s">
        <v>291</v>
      </c>
      <c r="M21687" t="s">
        <v>435</v>
      </c>
      <c r="N21687" t="s">
        <v>145</v>
      </c>
      <c r="O21687" t="s">
        <v>22</v>
      </c>
      <c r="P21687" t="s">
        <v>23</v>
      </c>
      <c r="Q21687" t="s">
        <v>41</v>
      </c>
    </row>
    <row r="21688" spans="1:17" x14ac:dyDescent="0.2">
      <c r="A21688" s="2">
        <v>43751</v>
      </c>
      <c r="B21688" t="s">
        <v>560</v>
      </c>
      <c r="C21688" t="s">
        <v>147</v>
      </c>
      <c r="D21688" t="s">
        <v>50</v>
      </c>
      <c r="E21688" t="s">
        <v>50</v>
      </c>
      <c r="F21688">
        <v>116</v>
      </c>
      <c r="G21688">
        <v>1</v>
      </c>
      <c r="H21688">
        <v>1169</v>
      </c>
      <c r="I21688">
        <v>1752</v>
      </c>
      <c r="J21688">
        <v>0</v>
      </c>
      <c r="K21688">
        <v>2</v>
      </c>
      <c r="L21688" t="s">
        <v>291</v>
      </c>
      <c r="M21688" t="s">
        <v>1786</v>
      </c>
      <c r="N21688" t="s">
        <v>560</v>
      </c>
      <c r="O21688" t="s">
        <v>22</v>
      </c>
      <c r="P21688" t="s">
        <v>23</v>
      </c>
      <c r="Q21688" t="s">
        <v>41</v>
      </c>
    </row>
    <row r="21689" spans="1:17" x14ac:dyDescent="0.2">
      <c r="A21689" s="2">
        <v>43751</v>
      </c>
      <c r="B21689" t="s">
        <v>196</v>
      </c>
      <c r="C21689" t="s">
        <v>800</v>
      </c>
      <c r="D21689" t="s">
        <v>36</v>
      </c>
      <c r="E21689" t="s">
        <v>36</v>
      </c>
      <c r="F21689">
        <v>166</v>
      </c>
      <c r="G21689">
        <v>186</v>
      </c>
      <c r="H21689">
        <v>988</v>
      </c>
      <c r="I21689">
        <v>913</v>
      </c>
      <c r="J21689">
        <v>1</v>
      </c>
      <c r="K21689">
        <v>1</v>
      </c>
      <c r="L21689" t="s">
        <v>62</v>
      </c>
      <c r="M21689" t="s">
        <v>917</v>
      </c>
      <c r="N21689" t="s">
        <v>196</v>
      </c>
      <c r="O21689" t="s">
        <v>22</v>
      </c>
      <c r="P21689" t="s">
        <v>59</v>
      </c>
      <c r="Q21689" t="s">
        <v>24</v>
      </c>
    </row>
    <row r="21690" spans="1:17" x14ac:dyDescent="0.2">
      <c r="A21690" s="2">
        <v>43751</v>
      </c>
      <c r="B21690" t="s">
        <v>756</v>
      </c>
      <c r="C21690" t="s">
        <v>339</v>
      </c>
      <c r="D21690" t="s">
        <v>36</v>
      </c>
      <c r="E21690" t="s">
        <v>36</v>
      </c>
      <c r="F21690">
        <v>177</v>
      </c>
      <c r="G21690">
        <v>152</v>
      </c>
      <c r="H21690">
        <v>950</v>
      </c>
      <c r="I21690">
        <v>1053</v>
      </c>
      <c r="J21690">
        <v>1</v>
      </c>
      <c r="K21690">
        <v>0</v>
      </c>
      <c r="L21690" t="s">
        <v>62</v>
      </c>
      <c r="M21690" t="s">
        <v>801</v>
      </c>
      <c r="N21690" t="s">
        <v>756</v>
      </c>
      <c r="O21690" t="s">
        <v>22</v>
      </c>
      <c r="P21690" t="s">
        <v>59</v>
      </c>
      <c r="Q21690" t="s">
        <v>24</v>
      </c>
    </row>
    <row r="21691" spans="1:17" x14ac:dyDescent="0.2">
      <c r="A21691" s="2">
        <v>43751</v>
      </c>
      <c r="B21691" t="s">
        <v>876</v>
      </c>
      <c r="C21691" t="s">
        <v>404</v>
      </c>
      <c r="D21691" t="s">
        <v>36</v>
      </c>
      <c r="E21691" t="s">
        <v>36</v>
      </c>
      <c r="F21691">
        <v>190</v>
      </c>
      <c r="G21691">
        <v>161</v>
      </c>
      <c r="H21691">
        <v>905</v>
      </c>
      <c r="I21691">
        <v>999</v>
      </c>
      <c r="J21691">
        <v>2</v>
      </c>
      <c r="K21691">
        <v>1</v>
      </c>
      <c r="L21691" t="s">
        <v>62</v>
      </c>
      <c r="M21691" t="s">
        <v>914</v>
      </c>
      <c r="N21691" t="s">
        <v>876</v>
      </c>
      <c r="O21691" t="s">
        <v>22</v>
      </c>
      <c r="P21691" t="s">
        <v>23</v>
      </c>
      <c r="Q21691" t="s">
        <v>24</v>
      </c>
    </row>
    <row r="21692" spans="1:17" x14ac:dyDescent="0.2">
      <c r="A21692" s="2">
        <v>43751</v>
      </c>
      <c r="B21692" t="s">
        <v>419</v>
      </c>
      <c r="C21692" t="s">
        <v>1545</v>
      </c>
      <c r="D21692" t="s">
        <v>36</v>
      </c>
      <c r="E21692" t="s">
        <v>36</v>
      </c>
      <c r="F21692">
        <v>198</v>
      </c>
      <c r="G21692">
        <v>173</v>
      </c>
      <c r="H21692">
        <v>888</v>
      </c>
      <c r="I21692">
        <v>977</v>
      </c>
      <c r="J21692">
        <v>0</v>
      </c>
      <c r="K21692">
        <v>1</v>
      </c>
      <c r="L21692" t="s">
        <v>62</v>
      </c>
      <c r="M21692" t="s">
        <v>441</v>
      </c>
      <c r="N21692" t="s">
        <v>419</v>
      </c>
      <c r="O21692" t="s">
        <v>22</v>
      </c>
      <c r="P21692" t="s">
        <v>23</v>
      </c>
      <c r="Q21692" t="s">
        <v>41</v>
      </c>
    </row>
    <row r="21693" spans="1:17" x14ac:dyDescent="0.2">
      <c r="A21693" s="2">
        <v>43751</v>
      </c>
      <c r="B21693" t="s">
        <v>471</v>
      </c>
      <c r="C21693" t="s">
        <v>138</v>
      </c>
      <c r="D21693" t="s">
        <v>36</v>
      </c>
      <c r="E21693" t="s">
        <v>36</v>
      </c>
      <c r="F21693">
        <v>83</v>
      </c>
      <c r="G21693">
        <v>81</v>
      </c>
      <c r="H21693">
        <v>1293</v>
      </c>
      <c r="I21693">
        <v>1299</v>
      </c>
      <c r="J21693">
        <v>2</v>
      </c>
      <c r="K21693">
        <v>2</v>
      </c>
      <c r="L21693" t="s">
        <v>28</v>
      </c>
      <c r="M21693" t="s">
        <v>471</v>
      </c>
      <c r="N21693" t="s">
        <v>471</v>
      </c>
      <c r="O21693" t="s">
        <v>22</v>
      </c>
      <c r="P21693" t="s">
        <v>23</v>
      </c>
      <c r="Q21693" t="s">
        <v>30</v>
      </c>
    </row>
    <row r="21694" spans="1:17" x14ac:dyDescent="0.2">
      <c r="A21694" s="2">
        <v>43751</v>
      </c>
      <c r="B21694" t="s">
        <v>25</v>
      </c>
      <c r="C21694" t="s">
        <v>135</v>
      </c>
      <c r="D21694" t="s">
        <v>19</v>
      </c>
      <c r="E21694" t="s">
        <v>36</v>
      </c>
      <c r="F21694">
        <v>3</v>
      </c>
      <c r="G21694">
        <v>34</v>
      </c>
      <c r="H21694">
        <v>1719</v>
      </c>
      <c r="I21694">
        <v>1482</v>
      </c>
      <c r="J21694">
        <v>1</v>
      </c>
      <c r="K21694">
        <v>1</v>
      </c>
      <c r="L21694" t="s">
        <v>28</v>
      </c>
      <c r="M21694" t="s">
        <v>1043</v>
      </c>
      <c r="N21694" t="s">
        <v>443</v>
      </c>
      <c r="O21694" t="s">
        <v>122</v>
      </c>
      <c r="P21694" t="s">
        <v>23</v>
      </c>
      <c r="Q21694" t="s">
        <v>30</v>
      </c>
    </row>
    <row r="21695" spans="1:17" x14ac:dyDescent="0.2">
      <c r="A21695" s="2">
        <v>43751</v>
      </c>
      <c r="B21695" t="s">
        <v>31</v>
      </c>
      <c r="C21695" t="s">
        <v>39</v>
      </c>
      <c r="D21695" t="s">
        <v>19</v>
      </c>
      <c r="E21695" t="s">
        <v>19</v>
      </c>
      <c r="F21695">
        <v>65</v>
      </c>
      <c r="G21695">
        <v>10</v>
      </c>
      <c r="H21695">
        <v>1370</v>
      </c>
      <c r="I21695">
        <v>1614</v>
      </c>
      <c r="J21695">
        <v>1</v>
      </c>
      <c r="K21695">
        <v>6</v>
      </c>
      <c r="L21695" t="s">
        <v>28</v>
      </c>
      <c r="M21695" t="s">
        <v>547</v>
      </c>
      <c r="N21695" t="s">
        <v>106</v>
      </c>
      <c r="O21695" t="s">
        <v>122</v>
      </c>
      <c r="P21695" t="s">
        <v>23</v>
      </c>
      <c r="Q21695" t="s">
        <v>41</v>
      </c>
    </row>
    <row r="21696" spans="1:17" x14ac:dyDescent="0.2">
      <c r="A21696" s="2">
        <v>43751</v>
      </c>
      <c r="B21696" t="s">
        <v>802</v>
      </c>
      <c r="C21696" t="s">
        <v>365</v>
      </c>
      <c r="D21696" t="s">
        <v>36</v>
      </c>
      <c r="E21696" t="s">
        <v>36</v>
      </c>
      <c r="F21696">
        <v>134</v>
      </c>
      <c r="G21696">
        <v>124</v>
      </c>
      <c r="H21696">
        <v>1084</v>
      </c>
      <c r="I21696">
        <v>1140</v>
      </c>
      <c r="J21696">
        <v>1</v>
      </c>
      <c r="K21696">
        <v>1</v>
      </c>
      <c r="L21696" t="s">
        <v>28</v>
      </c>
      <c r="M21696" t="s">
        <v>802</v>
      </c>
      <c r="N21696" t="s">
        <v>802</v>
      </c>
      <c r="O21696" t="s">
        <v>22</v>
      </c>
      <c r="P21696" t="s">
        <v>23</v>
      </c>
      <c r="Q21696" t="s">
        <v>30</v>
      </c>
    </row>
    <row r="21697" spans="1:17" x14ac:dyDescent="0.2">
      <c r="A21697" s="2">
        <v>43751</v>
      </c>
      <c r="B21697" t="s">
        <v>374</v>
      </c>
      <c r="C21697" t="s">
        <v>208</v>
      </c>
      <c r="D21697" t="s">
        <v>36</v>
      </c>
      <c r="E21697" t="s">
        <v>36</v>
      </c>
      <c r="F21697">
        <v>151</v>
      </c>
      <c r="G21697">
        <v>80</v>
      </c>
      <c r="H21697">
        <v>1054</v>
      </c>
      <c r="I21697">
        <v>1305</v>
      </c>
      <c r="J21697">
        <v>0</v>
      </c>
      <c r="K21697">
        <v>1</v>
      </c>
      <c r="L21697" t="s">
        <v>28</v>
      </c>
      <c r="M21697" t="s">
        <v>374</v>
      </c>
      <c r="N21697" t="s">
        <v>374</v>
      </c>
      <c r="O21697" t="s">
        <v>22</v>
      </c>
      <c r="P21697" t="s">
        <v>23</v>
      </c>
      <c r="Q21697" t="s">
        <v>41</v>
      </c>
    </row>
    <row r="21698" spans="1:17" x14ac:dyDescent="0.2">
      <c r="A21698" s="2">
        <v>43751</v>
      </c>
      <c r="B21698" t="s">
        <v>207</v>
      </c>
      <c r="C21698" t="s">
        <v>296</v>
      </c>
      <c r="D21698" t="s">
        <v>36</v>
      </c>
      <c r="E21698" t="s">
        <v>36</v>
      </c>
      <c r="F21698">
        <v>107</v>
      </c>
      <c r="G21698">
        <v>112</v>
      </c>
      <c r="H21698">
        <v>1201</v>
      </c>
      <c r="I21698">
        <v>1181</v>
      </c>
      <c r="J21698">
        <v>0</v>
      </c>
      <c r="K21698">
        <v>1</v>
      </c>
      <c r="L21698" t="s">
        <v>28</v>
      </c>
      <c r="M21698" t="s">
        <v>207</v>
      </c>
      <c r="N21698" t="s">
        <v>207</v>
      </c>
      <c r="O21698" t="s">
        <v>22</v>
      </c>
      <c r="P21698" t="s">
        <v>23</v>
      </c>
      <c r="Q21698" t="s">
        <v>41</v>
      </c>
    </row>
    <row r="21699" spans="1:17" x14ac:dyDescent="0.2">
      <c r="A21699" s="2">
        <v>43751</v>
      </c>
      <c r="B21699" t="s">
        <v>405</v>
      </c>
      <c r="C21699" t="s">
        <v>250</v>
      </c>
      <c r="D21699" t="s">
        <v>36</v>
      </c>
      <c r="E21699" t="s">
        <v>36</v>
      </c>
      <c r="F21699">
        <v>137</v>
      </c>
      <c r="G21699">
        <v>124</v>
      </c>
      <c r="H21699">
        <v>1078</v>
      </c>
      <c r="I21699">
        <v>1140</v>
      </c>
      <c r="J21699">
        <v>1</v>
      </c>
      <c r="K21699">
        <v>1</v>
      </c>
      <c r="L21699" t="s">
        <v>28</v>
      </c>
      <c r="M21699" t="s">
        <v>405</v>
      </c>
      <c r="N21699" t="s">
        <v>405</v>
      </c>
      <c r="O21699" t="s">
        <v>22</v>
      </c>
      <c r="P21699" t="s">
        <v>23</v>
      </c>
      <c r="Q21699" t="s">
        <v>30</v>
      </c>
    </row>
    <row r="21700" spans="1:17" x14ac:dyDescent="0.2">
      <c r="A21700" s="2">
        <v>43751</v>
      </c>
      <c r="B21700" t="s">
        <v>237</v>
      </c>
      <c r="C21700" t="s">
        <v>660</v>
      </c>
      <c r="D21700" t="s">
        <v>36</v>
      </c>
      <c r="E21700" t="s">
        <v>36</v>
      </c>
      <c r="F21700">
        <v>107</v>
      </c>
      <c r="G21700">
        <v>111</v>
      </c>
      <c r="H21700">
        <v>1201</v>
      </c>
      <c r="I21700">
        <v>1184</v>
      </c>
      <c r="J21700">
        <v>0</v>
      </c>
      <c r="K21700">
        <v>2</v>
      </c>
      <c r="L21700" t="s">
        <v>28</v>
      </c>
      <c r="M21700" t="s">
        <v>237</v>
      </c>
      <c r="N21700" t="s">
        <v>237</v>
      </c>
      <c r="O21700" t="s">
        <v>22</v>
      </c>
      <c r="P21700" t="s">
        <v>23</v>
      </c>
      <c r="Q21700" t="s">
        <v>41</v>
      </c>
    </row>
    <row r="21701" spans="1:17" x14ac:dyDescent="0.2">
      <c r="A21701" s="2">
        <v>43751</v>
      </c>
      <c r="B21701" t="s">
        <v>244</v>
      </c>
      <c r="C21701" t="s">
        <v>38</v>
      </c>
      <c r="D21701" t="s">
        <v>50</v>
      </c>
      <c r="E21701" t="s">
        <v>19</v>
      </c>
      <c r="F21701">
        <v>29</v>
      </c>
      <c r="G21701">
        <v>40</v>
      </c>
      <c r="H21701">
        <v>1493</v>
      </c>
      <c r="I21701">
        <v>1462</v>
      </c>
      <c r="J21701">
        <v>1</v>
      </c>
      <c r="K21701">
        <v>1</v>
      </c>
      <c r="L21701" t="s">
        <v>28</v>
      </c>
      <c r="M21701" t="s">
        <v>292</v>
      </c>
      <c r="N21701" t="s">
        <v>244</v>
      </c>
      <c r="O21701" t="s">
        <v>22</v>
      </c>
      <c r="P21701" t="s">
        <v>23</v>
      </c>
      <c r="Q21701" t="s">
        <v>30</v>
      </c>
    </row>
    <row r="21702" spans="1:17" x14ac:dyDescent="0.2">
      <c r="A21702" s="2">
        <v>43751</v>
      </c>
      <c r="B21702" t="s">
        <v>149</v>
      </c>
      <c r="C21702" t="s">
        <v>111</v>
      </c>
      <c r="D21702" t="s">
        <v>36</v>
      </c>
      <c r="E21702" t="s">
        <v>36</v>
      </c>
      <c r="F21702">
        <v>71</v>
      </c>
      <c r="G21702">
        <v>57</v>
      </c>
      <c r="H21702">
        <v>1331</v>
      </c>
      <c r="I21702">
        <v>1391</v>
      </c>
      <c r="J21702">
        <v>2</v>
      </c>
      <c r="K21702">
        <v>1</v>
      </c>
      <c r="L21702" t="s">
        <v>28</v>
      </c>
      <c r="M21702" t="s">
        <v>416</v>
      </c>
      <c r="N21702" t="s">
        <v>149</v>
      </c>
      <c r="O21702" t="s">
        <v>22</v>
      </c>
      <c r="P21702" t="s">
        <v>23</v>
      </c>
      <c r="Q21702" t="s">
        <v>24</v>
      </c>
    </row>
    <row r="21703" spans="1:17" x14ac:dyDescent="0.2">
      <c r="A21703" s="2">
        <v>43751</v>
      </c>
      <c r="B21703" t="s">
        <v>131</v>
      </c>
      <c r="C21703" t="s">
        <v>1491</v>
      </c>
      <c r="D21703" t="s">
        <v>27</v>
      </c>
      <c r="E21703" t="s">
        <v>27</v>
      </c>
      <c r="F21703">
        <v>43</v>
      </c>
      <c r="G21703">
        <v>76</v>
      </c>
      <c r="H21703">
        <v>1442</v>
      </c>
      <c r="I21703">
        <v>1320</v>
      </c>
      <c r="J21703">
        <v>0</v>
      </c>
      <c r="K21703">
        <v>0</v>
      </c>
      <c r="L21703" t="s">
        <v>1804</v>
      </c>
      <c r="M21703" t="s">
        <v>637</v>
      </c>
      <c r="N21703" t="s">
        <v>131</v>
      </c>
      <c r="O21703" t="s">
        <v>22</v>
      </c>
      <c r="P21703" t="s">
        <v>23</v>
      </c>
      <c r="Q21703" t="s">
        <v>30</v>
      </c>
    </row>
    <row r="21704" spans="1:17" x14ac:dyDescent="0.2">
      <c r="A21704" s="2">
        <v>43751</v>
      </c>
      <c r="B21704" t="s">
        <v>453</v>
      </c>
      <c r="C21704" t="s">
        <v>614</v>
      </c>
      <c r="D21704" t="s">
        <v>27</v>
      </c>
      <c r="E21704" t="s">
        <v>27</v>
      </c>
      <c r="F21704">
        <v>136</v>
      </c>
      <c r="G21704">
        <v>170</v>
      </c>
      <c r="H21704">
        <v>1081</v>
      </c>
      <c r="I21704">
        <v>981</v>
      </c>
      <c r="J21704">
        <v>0</v>
      </c>
      <c r="K21704">
        <v>1</v>
      </c>
      <c r="L21704" t="s">
        <v>1804</v>
      </c>
      <c r="M21704" t="s">
        <v>1816</v>
      </c>
      <c r="N21704" t="s">
        <v>453</v>
      </c>
      <c r="O21704" t="s">
        <v>22</v>
      </c>
      <c r="P21704" t="s">
        <v>23</v>
      </c>
      <c r="Q21704" t="s">
        <v>41</v>
      </c>
    </row>
    <row r="21705" spans="1:17" x14ac:dyDescent="0.2">
      <c r="A21705" s="2">
        <v>43752</v>
      </c>
      <c r="B21705" t="s">
        <v>1692</v>
      </c>
      <c r="C21705" t="s">
        <v>1279</v>
      </c>
      <c r="D21705" t="s">
        <v>50</v>
      </c>
      <c r="E21705" t="s">
        <v>50</v>
      </c>
      <c r="F21705">
        <v>119</v>
      </c>
      <c r="G21705">
        <v>59</v>
      </c>
      <c r="H21705">
        <v>1164</v>
      </c>
      <c r="I21705">
        <v>1389</v>
      </c>
      <c r="J21705">
        <v>2</v>
      </c>
      <c r="K21705">
        <v>0</v>
      </c>
      <c r="L21705" t="s">
        <v>291</v>
      </c>
      <c r="M21705" t="s">
        <v>1775</v>
      </c>
      <c r="N21705" t="s">
        <v>1692</v>
      </c>
      <c r="O21705" t="s">
        <v>22</v>
      </c>
      <c r="P21705" t="s">
        <v>23</v>
      </c>
      <c r="Q21705" t="s">
        <v>24</v>
      </c>
    </row>
    <row r="21706" spans="1:17" x14ac:dyDescent="0.2">
      <c r="A21706" s="2">
        <v>43752</v>
      </c>
      <c r="B21706" t="s">
        <v>87</v>
      </c>
      <c r="C21706" t="s">
        <v>89</v>
      </c>
      <c r="D21706" t="s">
        <v>50</v>
      </c>
      <c r="E21706" t="s">
        <v>50</v>
      </c>
      <c r="F21706">
        <v>62</v>
      </c>
      <c r="G21706">
        <v>4</v>
      </c>
      <c r="H21706">
        <v>1377</v>
      </c>
      <c r="I21706">
        <v>1662</v>
      </c>
      <c r="J21706">
        <v>0</v>
      </c>
      <c r="K21706">
        <v>6</v>
      </c>
      <c r="L21706" t="s">
        <v>291</v>
      </c>
      <c r="M21706" t="s">
        <v>88</v>
      </c>
      <c r="N21706" t="s">
        <v>87</v>
      </c>
      <c r="O21706" t="s">
        <v>22</v>
      </c>
      <c r="P21706" t="s">
        <v>23</v>
      </c>
      <c r="Q21706" t="s">
        <v>41</v>
      </c>
    </row>
    <row r="21707" spans="1:17" x14ac:dyDescent="0.2">
      <c r="A21707" s="2">
        <v>43752</v>
      </c>
      <c r="B21707" t="s">
        <v>73</v>
      </c>
      <c r="C21707" t="s">
        <v>1204</v>
      </c>
      <c r="D21707" t="s">
        <v>50</v>
      </c>
      <c r="E21707" t="s">
        <v>50</v>
      </c>
      <c r="F21707">
        <v>131</v>
      </c>
      <c r="G21707">
        <v>35</v>
      </c>
      <c r="H21707">
        <v>1094</v>
      </c>
      <c r="I21707">
        <v>1476</v>
      </c>
      <c r="J21707">
        <v>1</v>
      </c>
      <c r="K21707">
        <v>2</v>
      </c>
      <c r="L21707" t="s">
        <v>291</v>
      </c>
      <c r="M21707" t="s">
        <v>289</v>
      </c>
      <c r="N21707" t="s">
        <v>73</v>
      </c>
      <c r="O21707" t="s">
        <v>22</v>
      </c>
      <c r="P21707" t="s">
        <v>23</v>
      </c>
      <c r="Q21707" t="s">
        <v>41</v>
      </c>
    </row>
    <row r="21708" spans="1:17" x14ac:dyDescent="0.2">
      <c r="A21708" s="2">
        <v>43752</v>
      </c>
      <c r="B21708" t="s">
        <v>168</v>
      </c>
      <c r="C21708" t="s">
        <v>82</v>
      </c>
      <c r="D21708" t="s">
        <v>50</v>
      </c>
      <c r="E21708" t="s">
        <v>50</v>
      </c>
      <c r="F21708">
        <v>25</v>
      </c>
      <c r="G21708">
        <v>5</v>
      </c>
      <c r="H21708">
        <v>1516</v>
      </c>
      <c r="I21708">
        <v>1643</v>
      </c>
      <c r="J21708">
        <v>2</v>
      </c>
      <c r="K21708">
        <v>1</v>
      </c>
      <c r="L21708" t="s">
        <v>291</v>
      </c>
      <c r="M21708" t="s">
        <v>318</v>
      </c>
      <c r="N21708" t="s">
        <v>168</v>
      </c>
      <c r="O21708" t="s">
        <v>22</v>
      </c>
      <c r="P21708" t="s">
        <v>23</v>
      </c>
      <c r="Q21708" t="s">
        <v>24</v>
      </c>
    </row>
    <row r="21709" spans="1:17" x14ac:dyDescent="0.2">
      <c r="A21709" s="2">
        <v>43752</v>
      </c>
      <c r="B21709" t="s">
        <v>76</v>
      </c>
      <c r="C21709" t="s">
        <v>737</v>
      </c>
      <c r="D21709" t="s">
        <v>50</v>
      </c>
      <c r="E21709" t="s">
        <v>50</v>
      </c>
      <c r="F21709">
        <v>41</v>
      </c>
      <c r="G21709">
        <v>139</v>
      </c>
      <c r="H21709">
        <v>1461</v>
      </c>
      <c r="I21709">
        <v>1075</v>
      </c>
      <c r="J21709">
        <v>2</v>
      </c>
      <c r="K21709">
        <v>0</v>
      </c>
      <c r="L21709" t="s">
        <v>291</v>
      </c>
      <c r="M21709" t="s">
        <v>78</v>
      </c>
      <c r="N21709" t="s">
        <v>76</v>
      </c>
      <c r="O21709" t="s">
        <v>22</v>
      </c>
      <c r="P21709" t="s">
        <v>23</v>
      </c>
      <c r="Q21709" t="s">
        <v>24</v>
      </c>
    </row>
    <row r="21710" spans="1:17" x14ac:dyDescent="0.2">
      <c r="A21710" s="2">
        <v>43752</v>
      </c>
      <c r="B21710" t="s">
        <v>67</v>
      </c>
      <c r="C21710" t="s">
        <v>180</v>
      </c>
      <c r="D21710" t="s">
        <v>50</v>
      </c>
      <c r="E21710" t="s">
        <v>50</v>
      </c>
      <c r="F21710">
        <v>2</v>
      </c>
      <c r="G21710">
        <v>36</v>
      </c>
      <c r="H21710">
        <v>1725</v>
      </c>
      <c r="I21710">
        <v>1475</v>
      </c>
      <c r="J21710">
        <v>1</v>
      </c>
      <c r="K21710">
        <v>1</v>
      </c>
      <c r="L21710" t="s">
        <v>291</v>
      </c>
      <c r="M21710" t="s">
        <v>154</v>
      </c>
      <c r="N21710" t="s">
        <v>67</v>
      </c>
      <c r="O21710" t="s">
        <v>22</v>
      </c>
      <c r="P21710" t="s">
        <v>23</v>
      </c>
      <c r="Q21710" t="s">
        <v>30</v>
      </c>
    </row>
    <row r="21711" spans="1:17" x14ac:dyDescent="0.2">
      <c r="A21711" s="2">
        <v>43752</v>
      </c>
      <c r="B21711" t="s">
        <v>384</v>
      </c>
      <c r="C21711" t="s">
        <v>85</v>
      </c>
      <c r="D21711" t="s">
        <v>50</v>
      </c>
      <c r="E21711" t="s">
        <v>50</v>
      </c>
      <c r="F21711">
        <v>172</v>
      </c>
      <c r="G21711">
        <v>64</v>
      </c>
      <c r="H21711">
        <v>978</v>
      </c>
      <c r="I21711">
        <v>1372</v>
      </c>
      <c r="J21711">
        <v>0</v>
      </c>
      <c r="K21711">
        <v>4</v>
      </c>
      <c r="L21711" t="s">
        <v>291</v>
      </c>
      <c r="M21711" t="s">
        <v>395</v>
      </c>
      <c r="N21711" t="s">
        <v>384</v>
      </c>
      <c r="O21711" t="s">
        <v>22</v>
      </c>
      <c r="P21711" t="s">
        <v>23</v>
      </c>
      <c r="Q21711" t="s">
        <v>41</v>
      </c>
    </row>
    <row r="21712" spans="1:17" x14ac:dyDescent="0.2">
      <c r="A21712" s="2">
        <v>43752</v>
      </c>
      <c r="B21712" t="s">
        <v>293</v>
      </c>
      <c r="C21712" t="s">
        <v>100</v>
      </c>
      <c r="D21712" t="s">
        <v>50</v>
      </c>
      <c r="E21712" t="s">
        <v>50</v>
      </c>
      <c r="F21712">
        <v>44</v>
      </c>
      <c r="G21712">
        <v>33</v>
      </c>
      <c r="H21712">
        <v>1441</v>
      </c>
      <c r="I21712">
        <v>1488</v>
      </c>
      <c r="J21712">
        <v>2</v>
      </c>
      <c r="K21712">
        <v>3</v>
      </c>
      <c r="L21712" t="s">
        <v>28</v>
      </c>
      <c r="M21712" t="s">
        <v>478</v>
      </c>
      <c r="N21712" t="s">
        <v>293</v>
      </c>
      <c r="O21712" t="s">
        <v>22</v>
      </c>
      <c r="P21712" t="s">
        <v>23</v>
      </c>
      <c r="Q21712" t="s">
        <v>41</v>
      </c>
    </row>
    <row r="21713" spans="1:17" x14ac:dyDescent="0.2">
      <c r="A21713" s="2">
        <v>43752</v>
      </c>
      <c r="B21713" t="s">
        <v>183</v>
      </c>
      <c r="C21713" t="s">
        <v>351</v>
      </c>
      <c r="D21713" t="s">
        <v>36</v>
      </c>
      <c r="E21713" t="s">
        <v>36</v>
      </c>
      <c r="F21713">
        <v>49</v>
      </c>
      <c r="G21713">
        <v>148</v>
      </c>
      <c r="H21713">
        <v>1431</v>
      </c>
      <c r="I21713">
        <v>1059</v>
      </c>
      <c r="J21713">
        <v>1</v>
      </c>
      <c r="K21713">
        <v>0</v>
      </c>
      <c r="L21713" t="s">
        <v>28</v>
      </c>
      <c r="M21713" t="s">
        <v>266</v>
      </c>
      <c r="N21713" t="s">
        <v>183</v>
      </c>
      <c r="O21713" t="s">
        <v>22</v>
      </c>
      <c r="P21713" t="s">
        <v>23</v>
      </c>
      <c r="Q21713" t="s">
        <v>24</v>
      </c>
    </row>
    <row r="21714" spans="1:17" x14ac:dyDescent="0.2">
      <c r="A21714" s="2">
        <v>43752</v>
      </c>
      <c r="B21714" t="s">
        <v>617</v>
      </c>
      <c r="C21714" t="s">
        <v>211</v>
      </c>
      <c r="D21714" t="s">
        <v>36</v>
      </c>
      <c r="E21714" t="s">
        <v>36</v>
      </c>
      <c r="F21714">
        <v>130</v>
      </c>
      <c r="G21714">
        <v>135</v>
      </c>
      <c r="H21714">
        <v>1104</v>
      </c>
      <c r="I21714">
        <v>1083</v>
      </c>
      <c r="J21714">
        <v>0</v>
      </c>
      <c r="K21714">
        <v>0</v>
      </c>
      <c r="L21714" t="s">
        <v>28</v>
      </c>
      <c r="M21714" t="s">
        <v>617</v>
      </c>
      <c r="N21714" t="s">
        <v>617</v>
      </c>
      <c r="O21714" t="s">
        <v>22</v>
      </c>
      <c r="P21714" t="s">
        <v>23</v>
      </c>
      <c r="Q21714" t="s">
        <v>30</v>
      </c>
    </row>
    <row r="21715" spans="1:17" x14ac:dyDescent="0.2">
      <c r="A21715" s="2">
        <v>43752</v>
      </c>
      <c r="B21715" t="s">
        <v>32</v>
      </c>
      <c r="C21715" t="s">
        <v>282</v>
      </c>
      <c r="D21715" t="s">
        <v>19</v>
      </c>
      <c r="E21715" t="s">
        <v>19</v>
      </c>
      <c r="F21715">
        <v>26</v>
      </c>
      <c r="G21715">
        <v>100</v>
      </c>
      <c r="H21715">
        <v>1506</v>
      </c>
      <c r="I21715">
        <v>1226</v>
      </c>
      <c r="J21715">
        <v>2</v>
      </c>
      <c r="K21715">
        <v>0</v>
      </c>
      <c r="L21715" t="s">
        <v>28</v>
      </c>
      <c r="M21715" t="s">
        <v>573</v>
      </c>
      <c r="N21715" t="s">
        <v>32</v>
      </c>
      <c r="O21715" t="s">
        <v>22</v>
      </c>
      <c r="P21715" t="s">
        <v>23</v>
      </c>
      <c r="Q21715" t="s">
        <v>24</v>
      </c>
    </row>
    <row r="21716" spans="1:17" x14ac:dyDescent="0.2">
      <c r="A21716" s="2">
        <v>43752</v>
      </c>
      <c r="B21716" t="s">
        <v>233</v>
      </c>
      <c r="C21716" t="s">
        <v>481</v>
      </c>
      <c r="D21716" t="s">
        <v>19</v>
      </c>
      <c r="E21716" t="s">
        <v>27</v>
      </c>
      <c r="F21716">
        <v>176</v>
      </c>
      <c r="G21716">
        <v>126</v>
      </c>
      <c r="H21716">
        <v>960</v>
      </c>
      <c r="I21716">
        <v>1137</v>
      </c>
      <c r="J21716">
        <v>5</v>
      </c>
      <c r="K21716">
        <v>1</v>
      </c>
      <c r="L21716" t="s">
        <v>1804</v>
      </c>
      <c r="M21716" t="s">
        <v>1769</v>
      </c>
      <c r="N21716" t="s">
        <v>233</v>
      </c>
      <c r="O21716" t="s">
        <v>22</v>
      </c>
      <c r="P21716" t="s">
        <v>23</v>
      </c>
      <c r="Q21716" t="s">
        <v>24</v>
      </c>
    </row>
    <row r="21717" spans="1:17" x14ac:dyDescent="0.2">
      <c r="A21717" s="2">
        <v>43752</v>
      </c>
      <c r="B21717" t="s">
        <v>549</v>
      </c>
      <c r="C21717" t="s">
        <v>532</v>
      </c>
      <c r="D21717" t="s">
        <v>27</v>
      </c>
      <c r="E21717" t="s">
        <v>27</v>
      </c>
      <c r="F21717">
        <v>180</v>
      </c>
      <c r="G21717">
        <v>148</v>
      </c>
      <c r="H21717">
        <v>932</v>
      </c>
      <c r="I21717">
        <v>1059</v>
      </c>
      <c r="J21717">
        <v>0</v>
      </c>
      <c r="K21717">
        <v>4</v>
      </c>
      <c r="L21717" t="s">
        <v>1804</v>
      </c>
      <c r="M21717" t="s">
        <v>551</v>
      </c>
      <c r="N21717" t="s">
        <v>549</v>
      </c>
      <c r="O21717" t="s">
        <v>22</v>
      </c>
      <c r="P21717" t="s">
        <v>23</v>
      </c>
      <c r="Q21717" t="s">
        <v>41</v>
      </c>
    </row>
    <row r="21718" spans="1:17" x14ac:dyDescent="0.2">
      <c r="A21718" s="2">
        <v>43752</v>
      </c>
      <c r="B21718" t="s">
        <v>232</v>
      </c>
      <c r="C21718" t="s">
        <v>512</v>
      </c>
      <c r="D21718" t="s">
        <v>19</v>
      </c>
      <c r="E21718" t="s">
        <v>27</v>
      </c>
      <c r="F21718">
        <v>142</v>
      </c>
      <c r="G21718">
        <v>174</v>
      </c>
      <c r="H21718">
        <v>1069</v>
      </c>
      <c r="I21718">
        <v>969</v>
      </c>
      <c r="J21718">
        <v>0</v>
      </c>
      <c r="K21718">
        <v>1</v>
      </c>
      <c r="L21718" t="s">
        <v>1804</v>
      </c>
      <c r="M21718" t="s">
        <v>234</v>
      </c>
      <c r="N21718" t="s">
        <v>232</v>
      </c>
      <c r="O21718" t="s">
        <v>22</v>
      </c>
      <c r="P21718" t="s">
        <v>23</v>
      </c>
      <c r="Q21718" t="s">
        <v>41</v>
      </c>
    </row>
    <row r="21719" spans="1:17" x14ac:dyDescent="0.2">
      <c r="A21719" s="2">
        <v>43753</v>
      </c>
      <c r="B21719" t="s">
        <v>1693</v>
      </c>
      <c r="C21719" t="s">
        <v>345</v>
      </c>
      <c r="D21719" t="s">
        <v>50</v>
      </c>
      <c r="E21719" t="s">
        <v>50</v>
      </c>
      <c r="F21719">
        <v>197</v>
      </c>
      <c r="G21719">
        <v>91</v>
      </c>
      <c r="H21719">
        <v>889</v>
      </c>
      <c r="I21719">
        <v>1264</v>
      </c>
      <c r="J21719">
        <v>2</v>
      </c>
      <c r="K21719">
        <v>3</v>
      </c>
      <c r="L21719" t="s">
        <v>291</v>
      </c>
      <c r="M21719" t="s">
        <v>1693</v>
      </c>
      <c r="N21719" t="s">
        <v>1693</v>
      </c>
      <c r="O21719" t="s">
        <v>22</v>
      </c>
      <c r="P21719" t="s">
        <v>23</v>
      </c>
      <c r="Q21719" t="s">
        <v>41</v>
      </c>
    </row>
    <row r="21720" spans="1:17" x14ac:dyDescent="0.2">
      <c r="A21720" s="2">
        <v>43753</v>
      </c>
      <c r="B21720" t="s">
        <v>53</v>
      </c>
      <c r="C21720" t="s">
        <v>98</v>
      </c>
      <c r="D21720" t="s">
        <v>50</v>
      </c>
      <c r="E21720" t="s">
        <v>50</v>
      </c>
      <c r="F21720">
        <v>11</v>
      </c>
      <c r="G21720">
        <v>28</v>
      </c>
      <c r="H21720">
        <v>1604</v>
      </c>
      <c r="I21720">
        <v>1496</v>
      </c>
      <c r="J21720">
        <v>2</v>
      </c>
      <c r="K21720">
        <v>0</v>
      </c>
      <c r="L21720" t="s">
        <v>291</v>
      </c>
      <c r="M21720" t="s">
        <v>976</v>
      </c>
      <c r="N21720" t="s">
        <v>53</v>
      </c>
      <c r="O21720" t="s">
        <v>22</v>
      </c>
      <c r="P21720" t="s">
        <v>23</v>
      </c>
      <c r="Q21720" t="s">
        <v>24</v>
      </c>
    </row>
    <row r="21721" spans="1:17" x14ac:dyDescent="0.2">
      <c r="A21721" s="2">
        <v>43753</v>
      </c>
      <c r="B21721" t="s">
        <v>48</v>
      </c>
      <c r="C21721" t="s">
        <v>184</v>
      </c>
      <c r="D21721" t="s">
        <v>50</v>
      </c>
      <c r="E21721" t="s">
        <v>50</v>
      </c>
      <c r="F21721">
        <v>109</v>
      </c>
      <c r="G21721">
        <v>179</v>
      </c>
      <c r="H21721">
        <v>1191</v>
      </c>
      <c r="I21721">
        <v>933</v>
      </c>
      <c r="J21721">
        <v>1</v>
      </c>
      <c r="K21721">
        <v>0</v>
      </c>
      <c r="L21721" t="s">
        <v>291</v>
      </c>
      <c r="M21721" t="s">
        <v>866</v>
      </c>
      <c r="N21721" t="s">
        <v>48</v>
      </c>
      <c r="O21721" t="s">
        <v>22</v>
      </c>
      <c r="P21721" t="s">
        <v>23</v>
      </c>
      <c r="Q21721" t="s">
        <v>24</v>
      </c>
    </row>
    <row r="21722" spans="1:17" x14ac:dyDescent="0.2">
      <c r="A21722" s="2">
        <v>43753</v>
      </c>
      <c r="B21722" t="s">
        <v>52</v>
      </c>
      <c r="C21722" t="s">
        <v>106</v>
      </c>
      <c r="D21722" t="s">
        <v>50</v>
      </c>
      <c r="E21722" t="s">
        <v>50</v>
      </c>
      <c r="F21722">
        <v>18</v>
      </c>
      <c r="G21722">
        <v>7</v>
      </c>
      <c r="H21722">
        <v>1560</v>
      </c>
      <c r="I21722">
        <v>1631</v>
      </c>
      <c r="J21722">
        <v>1</v>
      </c>
      <c r="K21722">
        <v>1</v>
      </c>
      <c r="L21722" t="s">
        <v>291</v>
      </c>
      <c r="M21722" t="s">
        <v>1773</v>
      </c>
      <c r="N21722" t="s">
        <v>52</v>
      </c>
      <c r="O21722" t="s">
        <v>22</v>
      </c>
      <c r="P21722" t="s">
        <v>23</v>
      </c>
      <c r="Q21722" t="s">
        <v>30</v>
      </c>
    </row>
    <row r="21723" spans="1:17" x14ac:dyDescent="0.2">
      <c r="A21723" s="2">
        <v>43753</v>
      </c>
      <c r="B21723" t="s">
        <v>92</v>
      </c>
      <c r="C21723" t="s">
        <v>49</v>
      </c>
      <c r="D21723" t="s">
        <v>50</v>
      </c>
      <c r="E21723" t="s">
        <v>50</v>
      </c>
      <c r="F21723">
        <v>31</v>
      </c>
      <c r="G21723">
        <v>47</v>
      </c>
      <c r="H21723">
        <v>1490</v>
      </c>
      <c r="I21723">
        <v>1435</v>
      </c>
      <c r="J21723">
        <v>1</v>
      </c>
      <c r="K21723">
        <v>1</v>
      </c>
      <c r="L21723" t="s">
        <v>291</v>
      </c>
      <c r="M21723" t="s">
        <v>124</v>
      </c>
      <c r="N21723" t="s">
        <v>92</v>
      </c>
      <c r="O21723" t="s">
        <v>22</v>
      </c>
      <c r="P21723" t="s">
        <v>23</v>
      </c>
      <c r="Q21723" t="s">
        <v>30</v>
      </c>
    </row>
    <row r="21724" spans="1:17" x14ac:dyDescent="0.2">
      <c r="A21724" s="2">
        <v>43753</v>
      </c>
      <c r="B21724" t="s">
        <v>123</v>
      </c>
      <c r="C21724" t="s">
        <v>101</v>
      </c>
      <c r="D21724" t="s">
        <v>50</v>
      </c>
      <c r="E21724" t="s">
        <v>50</v>
      </c>
      <c r="F21724">
        <v>86</v>
      </c>
      <c r="G21724">
        <v>139</v>
      </c>
      <c r="H21724">
        <v>1277</v>
      </c>
      <c r="I21724">
        <v>1075</v>
      </c>
      <c r="J21724">
        <v>3</v>
      </c>
      <c r="K21724">
        <v>1</v>
      </c>
      <c r="L21724" t="s">
        <v>291</v>
      </c>
      <c r="M21724" t="s">
        <v>1778</v>
      </c>
      <c r="N21724" t="s">
        <v>123</v>
      </c>
      <c r="O21724" t="s">
        <v>22</v>
      </c>
      <c r="P21724" t="s">
        <v>23</v>
      </c>
      <c r="Q21724" t="s">
        <v>24</v>
      </c>
    </row>
    <row r="21725" spans="1:17" x14ac:dyDescent="0.2">
      <c r="A21725" s="2">
        <v>43753</v>
      </c>
      <c r="B21725" t="s">
        <v>70</v>
      </c>
      <c r="C21725" t="s">
        <v>286</v>
      </c>
      <c r="D21725" t="s">
        <v>50</v>
      </c>
      <c r="E21725" t="s">
        <v>50</v>
      </c>
      <c r="F21725">
        <v>54</v>
      </c>
      <c r="G21725">
        <v>96</v>
      </c>
      <c r="H21725">
        <v>1398</v>
      </c>
      <c r="I21725">
        <v>1242</v>
      </c>
      <c r="J21725">
        <v>3</v>
      </c>
      <c r="K21725">
        <v>0</v>
      </c>
      <c r="L21725" t="s">
        <v>291</v>
      </c>
      <c r="M21725" t="s">
        <v>1326</v>
      </c>
      <c r="N21725" t="s">
        <v>70</v>
      </c>
      <c r="O21725" t="s">
        <v>22</v>
      </c>
      <c r="P21725" t="s">
        <v>23</v>
      </c>
      <c r="Q21725" t="s">
        <v>24</v>
      </c>
    </row>
    <row r="21726" spans="1:17" x14ac:dyDescent="0.2">
      <c r="A21726" s="2">
        <v>43753</v>
      </c>
      <c r="B21726" t="s">
        <v>174</v>
      </c>
      <c r="C21726" t="s">
        <v>119</v>
      </c>
      <c r="D21726" t="s">
        <v>50</v>
      </c>
      <c r="E21726" t="s">
        <v>50</v>
      </c>
      <c r="F21726">
        <v>182</v>
      </c>
      <c r="G21726">
        <v>15</v>
      </c>
      <c r="H21726">
        <v>928</v>
      </c>
      <c r="I21726">
        <v>1583</v>
      </c>
      <c r="J21726">
        <v>0</v>
      </c>
      <c r="K21726">
        <v>5</v>
      </c>
      <c r="L21726" t="s">
        <v>291</v>
      </c>
      <c r="M21726" t="s">
        <v>820</v>
      </c>
      <c r="N21726" t="s">
        <v>174</v>
      </c>
      <c r="O21726" t="s">
        <v>22</v>
      </c>
      <c r="P21726" t="s">
        <v>23</v>
      </c>
      <c r="Q21726" t="s">
        <v>41</v>
      </c>
    </row>
    <row r="21727" spans="1:17" x14ac:dyDescent="0.2">
      <c r="A21727" s="2">
        <v>43753</v>
      </c>
      <c r="B21727" t="s">
        <v>153</v>
      </c>
      <c r="C21727" t="s">
        <v>646</v>
      </c>
      <c r="D21727" t="s">
        <v>50</v>
      </c>
      <c r="E21727" t="s">
        <v>50</v>
      </c>
      <c r="F21727">
        <v>60</v>
      </c>
      <c r="G21727">
        <v>46</v>
      </c>
      <c r="H21727">
        <v>1382</v>
      </c>
      <c r="I21727">
        <v>1438</v>
      </c>
      <c r="J21727">
        <v>2</v>
      </c>
      <c r="K21727">
        <v>1</v>
      </c>
      <c r="L21727" t="s">
        <v>291</v>
      </c>
      <c r="M21727" t="s">
        <v>191</v>
      </c>
      <c r="N21727" t="s">
        <v>153</v>
      </c>
      <c r="O21727" t="s">
        <v>22</v>
      </c>
      <c r="P21727" t="s">
        <v>23</v>
      </c>
      <c r="Q21727" t="s">
        <v>24</v>
      </c>
    </row>
    <row r="21728" spans="1:17" x14ac:dyDescent="0.2">
      <c r="A21728" s="2">
        <v>43753</v>
      </c>
      <c r="B21728" t="s">
        <v>150</v>
      </c>
      <c r="C21728" t="s">
        <v>43</v>
      </c>
      <c r="D21728" t="s">
        <v>36</v>
      </c>
      <c r="E21728" t="s">
        <v>19</v>
      </c>
      <c r="F21728">
        <v>38</v>
      </c>
      <c r="G21728">
        <v>9</v>
      </c>
      <c r="H21728">
        <v>1466</v>
      </c>
      <c r="I21728">
        <v>1622</v>
      </c>
      <c r="J21728">
        <v>3</v>
      </c>
      <c r="K21728">
        <v>0</v>
      </c>
      <c r="L21728" t="s">
        <v>28</v>
      </c>
      <c r="M21728" t="s">
        <v>1817</v>
      </c>
      <c r="N21728" t="s">
        <v>150</v>
      </c>
      <c r="O21728" t="s">
        <v>22</v>
      </c>
      <c r="P21728" t="s">
        <v>23</v>
      </c>
      <c r="Q21728" t="s">
        <v>24</v>
      </c>
    </row>
    <row r="21729" spans="1:17" x14ac:dyDescent="0.2">
      <c r="A21729" s="2">
        <v>43753</v>
      </c>
      <c r="B21729" t="s">
        <v>700</v>
      </c>
      <c r="C21729" t="s">
        <v>555</v>
      </c>
      <c r="D21729" t="s">
        <v>27</v>
      </c>
      <c r="E21729" t="s">
        <v>27</v>
      </c>
      <c r="F21729">
        <v>167</v>
      </c>
      <c r="G21729">
        <v>133</v>
      </c>
      <c r="H21729">
        <v>987</v>
      </c>
      <c r="I21729">
        <v>1088</v>
      </c>
      <c r="J21729">
        <v>0</v>
      </c>
      <c r="K21729">
        <v>0</v>
      </c>
      <c r="L21729" t="s">
        <v>28</v>
      </c>
      <c r="M21729" t="s">
        <v>826</v>
      </c>
      <c r="N21729" t="s">
        <v>700</v>
      </c>
      <c r="O21729" t="s">
        <v>22</v>
      </c>
      <c r="P21729" t="s">
        <v>23</v>
      </c>
      <c r="Q21729" t="s">
        <v>30</v>
      </c>
    </row>
    <row r="21730" spans="1:17" x14ac:dyDescent="0.2">
      <c r="A21730" s="2">
        <v>43753</v>
      </c>
      <c r="B21730" t="s">
        <v>17</v>
      </c>
      <c r="C21730" t="s">
        <v>263</v>
      </c>
      <c r="D21730" t="s">
        <v>19</v>
      </c>
      <c r="E21730" t="s">
        <v>27</v>
      </c>
      <c r="F21730">
        <v>72</v>
      </c>
      <c r="G21730">
        <v>86</v>
      </c>
      <c r="H21730">
        <v>1327</v>
      </c>
      <c r="I21730">
        <v>1277</v>
      </c>
      <c r="J21730">
        <v>3</v>
      </c>
      <c r="K21730">
        <v>1</v>
      </c>
      <c r="L21730" t="s">
        <v>28</v>
      </c>
      <c r="M21730" t="s">
        <v>342</v>
      </c>
      <c r="N21730" t="s">
        <v>17</v>
      </c>
      <c r="O21730" t="s">
        <v>22</v>
      </c>
      <c r="P21730" t="s">
        <v>23</v>
      </c>
      <c r="Q21730" t="s">
        <v>24</v>
      </c>
    </row>
    <row r="21731" spans="1:17" x14ac:dyDescent="0.2">
      <c r="A21731" s="2">
        <v>43753</v>
      </c>
      <c r="B21731" t="s">
        <v>107</v>
      </c>
      <c r="C21731" t="s">
        <v>34</v>
      </c>
      <c r="D21731" t="s">
        <v>19</v>
      </c>
      <c r="E21731" t="s">
        <v>36</v>
      </c>
      <c r="F21731">
        <v>17</v>
      </c>
      <c r="G21731">
        <v>74</v>
      </c>
      <c r="H21731">
        <v>1576</v>
      </c>
      <c r="I21731">
        <v>1325</v>
      </c>
      <c r="J21731">
        <v>3</v>
      </c>
      <c r="K21731">
        <v>2</v>
      </c>
      <c r="L21731" t="s">
        <v>28</v>
      </c>
      <c r="M21731" t="s">
        <v>108</v>
      </c>
      <c r="N21731" t="s">
        <v>106</v>
      </c>
      <c r="O21731" t="s">
        <v>122</v>
      </c>
      <c r="P21731" t="s">
        <v>23</v>
      </c>
      <c r="Q21731" t="s">
        <v>24</v>
      </c>
    </row>
    <row r="21732" spans="1:17" x14ac:dyDescent="0.2">
      <c r="A21732" s="2">
        <v>43753</v>
      </c>
      <c r="B21732" t="s">
        <v>72</v>
      </c>
      <c r="C21732" t="s">
        <v>97</v>
      </c>
      <c r="D21732" t="s">
        <v>50</v>
      </c>
      <c r="E21732" t="s">
        <v>50</v>
      </c>
      <c r="F21732">
        <v>14</v>
      </c>
      <c r="G21732">
        <v>93</v>
      </c>
      <c r="H21732">
        <v>1584</v>
      </c>
      <c r="I21732">
        <v>1255</v>
      </c>
      <c r="J21732">
        <v>4</v>
      </c>
      <c r="K21732">
        <v>0</v>
      </c>
      <c r="L21732" t="s">
        <v>28</v>
      </c>
      <c r="M21732" t="s">
        <v>1422</v>
      </c>
      <c r="N21732" t="s">
        <v>72</v>
      </c>
      <c r="O21732" t="s">
        <v>22</v>
      </c>
      <c r="P21732" t="s">
        <v>23</v>
      </c>
      <c r="Q21732" t="s">
        <v>24</v>
      </c>
    </row>
    <row r="21733" spans="1:17" x14ac:dyDescent="0.2">
      <c r="A21733" s="2">
        <v>43753</v>
      </c>
      <c r="B21733" t="s">
        <v>301</v>
      </c>
      <c r="C21733" t="s">
        <v>583</v>
      </c>
      <c r="D21733" t="s">
        <v>115</v>
      </c>
      <c r="E21733" t="s">
        <v>115</v>
      </c>
      <c r="F21733">
        <v>156</v>
      </c>
      <c r="G21733">
        <v>131</v>
      </c>
      <c r="H21733">
        <v>1029</v>
      </c>
      <c r="I21733">
        <v>1094</v>
      </c>
      <c r="J21733">
        <v>1</v>
      </c>
      <c r="K21733">
        <v>1</v>
      </c>
      <c r="L21733" t="s">
        <v>28</v>
      </c>
      <c r="M21733" t="s">
        <v>302</v>
      </c>
      <c r="N21733" t="s">
        <v>301</v>
      </c>
      <c r="O21733" t="s">
        <v>22</v>
      </c>
      <c r="P21733" t="s">
        <v>23</v>
      </c>
      <c r="Q21733" t="s">
        <v>30</v>
      </c>
    </row>
    <row r="21734" spans="1:17" x14ac:dyDescent="0.2">
      <c r="A21734" s="2">
        <v>43753</v>
      </c>
      <c r="B21734" t="s">
        <v>197</v>
      </c>
      <c r="C21734" t="s">
        <v>718</v>
      </c>
      <c r="D21734" t="s">
        <v>36</v>
      </c>
      <c r="E21734" t="s">
        <v>36</v>
      </c>
      <c r="F21734">
        <v>105</v>
      </c>
      <c r="G21734">
        <v>102</v>
      </c>
      <c r="H21734">
        <v>1206</v>
      </c>
      <c r="I21734">
        <v>1212</v>
      </c>
      <c r="J21734">
        <v>0</v>
      </c>
      <c r="K21734">
        <v>0</v>
      </c>
      <c r="L21734" t="s">
        <v>28</v>
      </c>
      <c r="M21734" t="s">
        <v>225</v>
      </c>
      <c r="N21734" t="s">
        <v>197</v>
      </c>
      <c r="O21734" t="s">
        <v>22</v>
      </c>
      <c r="P21734" t="s">
        <v>23</v>
      </c>
      <c r="Q21734" t="s">
        <v>30</v>
      </c>
    </row>
    <row r="21735" spans="1:17" x14ac:dyDescent="0.2">
      <c r="A21735" s="2">
        <v>43753</v>
      </c>
      <c r="B21735" t="s">
        <v>110</v>
      </c>
      <c r="C21735" t="s">
        <v>141</v>
      </c>
      <c r="D21735" t="s">
        <v>36</v>
      </c>
      <c r="E21735" t="s">
        <v>36</v>
      </c>
      <c r="F21735">
        <v>39</v>
      </c>
      <c r="G21735">
        <v>88</v>
      </c>
      <c r="H21735">
        <v>1463</v>
      </c>
      <c r="I21735">
        <v>1272</v>
      </c>
      <c r="J21735">
        <v>2</v>
      </c>
      <c r="K21735">
        <v>3</v>
      </c>
      <c r="L21735" t="s">
        <v>28</v>
      </c>
      <c r="M21735" t="s">
        <v>110</v>
      </c>
      <c r="N21735" t="s">
        <v>110</v>
      </c>
      <c r="O21735" t="s">
        <v>22</v>
      </c>
      <c r="P21735" t="s">
        <v>23</v>
      </c>
      <c r="Q21735" t="s">
        <v>41</v>
      </c>
    </row>
    <row r="21736" spans="1:17" x14ac:dyDescent="0.2">
      <c r="A21736" s="2">
        <v>43753</v>
      </c>
      <c r="B21736" t="s">
        <v>42</v>
      </c>
      <c r="C21736" t="s">
        <v>18</v>
      </c>
      <c r="D21736" t="s">
        <v>19</v>
      </c>
      <c r="E21736" t="s">
        <v>19</v>
      </c>
      <c r="F21736">
        <v>19</v>
      </c>
      <c r="G21736">
        <v>6</v>
      </c>
      <c r="H21736">
        <v>1551</v>
      </c>
      <c r="I21736">
        <v>1639</v>
      </c>
      <c r="J21736">
        <v>1</v>
      </c>
      <c r="K21736">
        <v>1</v>
      </c>
      <c r="L21736" t="s">
        <v>28</v>
      </c>
      <c r="M21736" t="s">
        <v>44</v>
      </c>
      <c r="N21736" t="s">
        <v>42</v>
      </c>
      <c r="O21736" t="s">
        <v>22</v>
      </c>
      <c r="P21736" t="s">
        <v>23</v>
      </c>
      <c r="Q21736" t="s">
        <v>30</v>
      </c>
    </row>
    <row r="21737" spans="1:17" x14ac:dyDescent="0.2">
      <c r="A21737" s="2">
        <v>43753</v>
      </c>
      <c r="B21737" t="s">
        <v>56</v>
      </c>
      <c r="C21737" t="s">
        <v>77</v>
      </c>
      <c r="D21737" t="s">
        <v>27</v>
      </c>
      <c r="E21737" t="s">
        <v>27</v>
      </c>
      <c r="F21737">
        <v>75</v>
      </c>
      <c r="G21737">
        <v>21</v>
      </c>
      <c r="H21737">
        <v>1322</v>
      </c>
      <c r="I21737">
        <v>1545</v>
      </c>
      <c r="J21737">
        <v>2</v>
      </c>
      <c r="K21737">
        <v>0</v>
      </c>
      <c r="L21737" t="s">
        <v>1804</v>
      </c>
      <c r="M21737" t="s">
        <v>343</v>
      </c>
      <c r="N21737" t="s">
        <v>56</v>
      </c>
      <c r="O21737" t="s">
        <v>22</v>
      </c>
      <c r="P21737" t="s">
        <v>23</v>
      </c>
      <c r="Q21737" t="s">
        <v>24</v>
      </c>
    </row>
    <row r="21738" spans="1:17" x14ac:dyDescent="0.2">
      <c r="A21738" s="2">
        <v>43753</v>
      </c>
      <c r="B21738" t="s">
        <v>26</v>
      </c>
      <c r="C21738" t="s">
        <v>531</v>
      </c>
      <c r="D21738" t="s">
        <v>27</v>
      </c>
      <c r="E21738" t="s">
        <v>27</v>
      </c>
      <c r="F21738">
        <v>12</v>
      </c>
      <c r="G21738">
        <v>77</v>
      </c>
      <c r="H21738">
        <v>1603</v>
      </c>
      <c r="I21738">
        <v>1316</v>
      </c>
      <c r="J21738">
        <v>3</v>
      </c>
      <c r="K21738">
        <v>1</v>
      </c>
      <c r="L21738" t="s">
        <v>1804</v>
      </c>
      <c r="M21738" t="s">
        <v>219</v>
      </c>
      <c r="N21738" t="s">
        <v>26</v>
      </c>
      <c r="O21738" t="s">
        <v>22</v>
      </c>
      <c r="P21738" t="s">
        <v>23</v>
      </c>
      <c r="Q21738" t="s">
        <v>24</v>
      </c>
    </row>
    <row r="21739" spans="1:17" x14ac:dyDescent="0.2">
      <c r="A21739" s="2">
        <v>43753</v>
      </c>
      <c r="B21739" t="s">
        <v>262</v>
      </c>
      <c r="C21739" t="s">
        <v>901</v>
      </c>
      <c r="D21739" t="s">
        <v>27</v>
      </c>
      <c r="E21739" t="s">
        <v>27</v>
      </c>
      <c r="F21739">
        <v>155</v>
      </c>
      <c r="G21739">
        <v>187</v>
      </c>
      <c r="H21739">
        <v>1032</v>
      </c>
      <c r="I21739">
        <v>912</v>
      </c>
      <c r="J21739">
        <v>0</v>
      </c>
      <c r="K21739">
        <v>0</v>
      </c>
      <c r="L21739" t="s">
        <v>1804</v>
      </c>
      <c r="M21739" t="s">
        <v>264</v>
      </c>
      <c r="N21739" t="s">
        <v>262</v>
      </c>
      <c r="O21739" t="s">
        <v>22</v>
      </c>
      <c r="P21739" t="s">
        <v>23</v>
      </c>
      <c r="Q21739" t="s">
        <v>30</v>
      </c>
    </row>
    <row r="21740" spans="1:17" x14ac:dyDescent="0.2">
      <c r="A21740" s="2">
        <v>43753</v>
      </c>
      <c r="B21740" t="s">
        <v>456</v>
      </c>
      <c r="C21740" t="s">
        <v>210</v>
      </c>
      <c r="D21740" t="s">
        <v>27</v>
      </c>
      <c r="E21740" t="s">
        <v>27</v>
      </c>
      <c r="F21740">
        <v>174</v>
      </c>
      <c r="G21740">
        <v>72</v>
      </c>
      <c r="H21740">
        <v>969</v>
      </c>
      <c r="I21740">
        <v>1327</v>
      </c>
      <c r="J21740">
        <v>0</v>
      </c>
      <c r="K21740">
        <v>2</v>
      </c>
      <c r="L21740" t="s">
        <v>1804</v>
      </c>
      <c r="M21740" t="s">
        <v>1499</v>
      </c>
      <c r="N21740" t="s">
        <v>456</v>
      </c>
      <c r="O21740" t="s">
        <v>22</v>
      </c>
      <c r="P21740" t="s">
        <v>23</v>
      </c>
      <c r="Q21740" t="s">
        <v>41</v>
      </c>
    </row>
    <row r="21741" spans="1:17" x14ac:dyDescent="0.2">
      <c r="A21741" s="2">
        <v>43753</v>
      </c>
      <c r="B21741" t="s">
        <v>586</v>
      </c>
      <c r="C21741" t="s">
        <v>185</v>
      </c>
      <c r="D21741" t="s">
        <v>27</v>
      </c>
      <c r="E21741" t="s">
        <v>27</v>
      </c>
      <c r="F21741">
        <v>195</v>
      </c>
      <c r="G21741">
        <v>47</v>
      </c>
      <c r="H21741">
        <v>890</v>
      </c>
      <c r="I21741">
        <v>1435</v>
      </c>
      <c r="J21741">
        <v>0</v>
      </c>
      <c r="K21741">
        <v>6</v>
      </c>
      <c r="L21741" t="s">
        <v>1804</v>
      </c>
      <c r="M21741" t="s">
        <v>849</v>
      </c>
      <c r="N21741" t="s">
        <v>1491</v>
      </c>
      <c r="O21741" t="s">
        <v>122</v>
      </c>
      <c r="P21741" t="s">
        <v>23</v>
      </c>
      <c r="Q21741" t="s">
        <v>41</v>
      </c>
    </row>
    <row r="21742" spans="1:17" x14ac:dyDescent="0.2">
      <c r="A21742" s="2">
        <v>43753</v>
      </c>
      <c r="B21742" t="s">
        <v>892</v>
      </c>
      <c r="C21742" t="s">
        <v>221</v>
      </c>
      <c r="D21742" t="s">
        <v>27</v>
      </c>
      <c r="E21742" t="s">
        <v>27</v>
      </c>
      <c r="F21742">
        <v>201</v>
      </c>
      <c r="G21742">
        <v>170</v>
      </c>
      <c r="H21742">
        <v>875</v>
      </c>
      <c r="I21742">
        <v>981</v>
      </c>
      <c r="J21742">
        <v>0</v>
      </c>
      <c r="K21742">
        <v>4</v>
      </c>
      <c r="L21742" t="s">
        <v>1804</v>
      </c>
      <c r="M21742" t="s">
        <v>893</v>
      </c>
      <c r="N21742" t="s">
        <v>892</v>
      </c>
      <c r="O21742" t="s">
        <v>22</v>
      </c>
      <c r="P21742" t="s">
        <v>23</v>
      </c>
      <c r="Q21742" t="s">
        <v>41</v>
      </c>
    </row>
    <row r="21743" spans="1:17" x14ac:dyDescent="0.2">
      <c r="A21743" s="2">
        <v>43753</v>
      </c>
      <c r="B21743" t="s">
        <v>776</v>
      </c>
      <c r="C21743" t="s">
        <v>229</v>
      </c>
      <c r="D21743" t="s">
        <v>27</v>
      </c>
      <c r="E21743" t="s">
        <v>27</v>
      </c>
      <c r="F21743">
        <v>209</v>
      </c>
      <c r="G21743">
        <v>181</v>
      </c>
      <c r="H21743">
        <v>849</v>
      </c>
      <c r="I21743">
        <v>929</v>
      </c>
      <c r="J21743">
        <v>2</v>
      </c>
      <c r="K21743">
        <v>3</v>
      </c>
      <c r="L21743" t="s">
        <v>1804</v>
      </c>
      <c r="M21743" t="s">
        <v>899</v>
      </c>
      <c r="N21743" t="s">
        <v>776</v>
      </c>
      <c r="O21743" t="s">
        <v>22</v>
      </c>
      <c r="P21743" t="s">
        <v>23</v>
      </c>
      <c r="Q21743" t="s">
        <v>41</v>
      </c>
    </row>
    <row r="21744" spans="1:17" x14ac:dyDescent="0.2">
      <c r="A21744" s="2">
        <v>43753</v>
      </c>
      <c r="B21744" t="s">
        <v>469</v>
      </c>
      <c r="C21744" t="s">
        <v>889</v>
      </c>
      <c r="D21744" t="s">
        <v>115</v>
      </c>
      <c r="E21744" t="s">
        <v>115</v>
      </c>
      <c r="F21744">
        <v>85</v>
      </c>
      <c r="G21744">
        <v>195</v>
      </c>
      <c r="H21744">
        <v>1280</v>
      </c>
      <c r="I21744">
        <v>890</v>
      </c>
      <c r="J21744">
        <v>4</v>
      </c>
      <c r="K21744">
        <v>0</v>
      </c>
      <c r="L21744" t="s">
        <v>20</v>
      </c>
      <c r="M21744" t="s">
        <v>246</v>
      </c>
      <c r="N21744" t="s">
        <v>176</v>
      </c>
      <c r="O21744" t="s">
        <v>122</v>
      </c>
      <c r="P21744" t="s">
        <v>23</v>
      </c>
      <c r="Q21744" t="s">
        <v>24</v>
      </c>
    </row>
    <row r="21745" spans="1:17" x14ac:dyDescent="0.2">
      <c r="A21745" s="2">
        <v>43753</v>
      </c>
      <c r="B21745" t="s">
        <v>572</v>
      </c>
      <c r="C21745" t="s">
        <v>182</v>
      </c>
      <c r="D21745" t="s">
        <v>115</v>
      </c>
      <c r="E21745" t="s">
        <v>115</v>
      </c>
      <c r="F21745">
        <v>127</v>
      </c>
      <c r="G21745">
        <v>68</v>
      </c>
      <c r="H21745">
        <v>1130</v>
      </c>
      <c r="I21745">
        <v>1340</v>
      </c>
      <c r="J21745">
        <v>0</v>
      </c>
      <c r="K21745">
        <v>0</v>
      </c>
      <c r="L21745" t="s">
        <v>20</v>
      </c>
      <c r="M21745" t="s">
        <v>1247</v>
      </c>
      <c r="N21745" t="s">
        <v>572</v>
      </c>
      <c r="O21745" t="s">
        <v>22</v>
      </c>
      <c r="P21745" t="s">
        <v>23</v>
      </c>
      <c r="Q21745" t="s">
        <v>30</v>
      </c>
    </row>
    <row r="21746" spans="1:17" x14ac:dyDescent="0.2">
      <c r="A21746" s="2">
        <v>43753</v>
      </c>
      <c r="B21746" t="s">
        <v>177</v>
      </c>
      <c r="C21746" t="s">
        <v>459</v>
      </c>
      <c r="D21746" t="s">
        <v>115</v>
      </c>
      <c r="E21746" t="s">
        <v>115</v>
      </c>
      <c r="F21746">
        <v>98</v>
      </c>
      <c r="G21746">
        <v>161</v>
      </c>
      <c r="H21746">
        <v>1235</v>
      </c>
      <c r="I21746">
        <v>999</v>
      </c>
      <c r="J21746">
        <v>3</v>
      </c>
      <c r="K21746">
        <v>0</v>
      </c>
      <c r="L21746" t="s">
        <v>20</v>
      </c>
      <c r="M21746" t="s">
        <v>640</v>
      </c>
      <c r="N21746" t="s">
        <v>177</v>
      </c>
      <c r="O21746" t="s">
        <v>22</v>
      </c>
      <c r="P21746" t="s">
        <v>23</v>
      </c>
      <c r="Q21746" t="s">
        <v>24</v>
      </c>
    </row>
    <row r="21747" spans="1:17" x14ac:dyDescent="0.2">
      <c r="A21747" s="2">
        <v>43753</v>
      </c>
      <c r="B21747" t="s">
        <v>638</v>
      </c>
      <c r="C21747" t="s">
        <v>55</v>
      </c>
      <c r="D21747" t="s">
        <v>115</v>
      </c>
      <c r="E21747" t="s">
        <v>57</v>
      </c>
      <c r="F21747">
        <v>129</v>
      </c>
      <c r="G21747">
        <v>44</v>
      </c>
      <c r="H21747">
        <v>1107</v>
      </c>
      <c r="I21747">
        <v>1441</v>
      </c>
      <c r="J21747">
        <v>1</v>
      </c>
      <c r="K21747">
        <v>7</v>
      </c>
      <c r="L21747" t="s">
        <v>20</v>
      </c>
      <c r="M21747" t="s">
        <v>1379</v>
      </c>
      <c r="N21747" t="s">
        <v>638</v>
      </c>
      <c r="O21747" t="s">
        <v>22</v>
      </c>
      <c r="P21747" t="s">
        <v>23</v>
      </c>
      <c r="Q21747" t="s">
        <v>41</v>
      </c>
    </row>
    <row r="21748" spans="1:17" x14ac:dyDescent="0.2">
      <c r="A21748" s="2">
        <v>43753</v>
      </c>
      <c r="B21748" t="s">
        <v>648</v>
      </c>
      <c r="C21748" t="s">
        <v>164</v>
      </c>
      <c r="D21748" t="s">
        <v>115</v>
      </c>
      <c r="E21748" t="s">
        <v>115</v>
      </c>
      <c r="F21748">
        <v>169</v>
      </c>
      <c r="G21748">
        <v>79</v>
      </c>
      <c r="H21748">
        <v>982</v>
      </c>
      <c r="I21748">
        <v>1314</v>
      </c>
      <c r="J21748">
        <v>0</v>
      </c>
      <c r="K21748">
        <v>4</v>
      </c>
      <c r="L21748" t="s">
        <v>20</v>
      </c>
      <c r="M21748" t="s">
        <v>717</v>
      </c>
      <c r="N21748" t="s">
        <v>648</v>
      </c>
      <c r="O21748" t="s">
        <v>22</v>
      </c>
      <c r="P21748" t="s">
        <v>23</v>
      </c>
      <c r="Q21748" t="s">
        <v>41</v>
      </c>
    </row>
    <row r="21749" spans="1:17" x14ac:dyDescent="0.2">
      <c r="A21749" s="2">
        <v>43753</v>
      </c>
      <c r="B21749" t="s">
        <v>402</v>
      </c>
      <c r="C21749" t="s">
        <v>167</v>
      </c>
      <c r="D21749" t="s">
        <v>115</v>
      </c>
      <c r="E21749" t="s">
        <v>115</v>
      </c>
      <c r="F21749">
        <v>105</v>
      </c>
      <c r="G21749">
        <v>23</v>
      </c>
      <c r="H21749">
        <v>1206</v>
      </c>
      <c r="I21749">
        <v>1522</v>
      </c>
      <c r="J21749">
        <v>1</v>
      </c>
      <c r="K21749">
        <v>0</v>
      </c>
      <c r="L21749" t="s">
        <v>20</v>
      </c>
      <c r="M21749" t="s">
        <v>1002</v>
      </c>
      <c r="N21749" t="s">
        <v>402</v>
      </c>
      <c r="O21749" t="s">
        <v>22</v>
      </c>
      <c r="P21749" t="s">
        <v>23</v>
      </c>
      <c r="Q21749" t="s">
        <v>24</v>
      </c>
    </row>
    <row r="21750" spans="1:17" x14ac:dyDescent="0.2">
      <c r="A21750" s="2">
        <v>43753</v>
      </c>
      <c r="B21750" t="s">
        <v>913</v>
      </c>
      <c r="C21750" t="s">
        <v>113</v>
      </c>
      <c r="D21750" t="s">
        <v>115</v>
      </c>
      <c r="E21750" t="s">
        <v>115</v>
      </c>
      <c r="F21750">
        <v>101</v>
      </c>
      <c r="G21750">
        <v>70</v>
      </c>
      <c r="H21750">
        <v>1223</v>
      </c>
      <c r="I21750">
        <v>1336</v>
      </c>
      <c r="J21750">
        <v>0</v>
      </c>
      <c r="K21750">
        <v>0</v>
      </c>
      <c r="L21750" t="s">
        <v>20</v>
      </c>
      <c r="M21750" t="s">
        <v>1347</v>
      </c>
      <c r="N21750" t="s">
        <v>913</v>
      </c>
      <c r="O21750" t="s">
        <v>22</v>
      </c>
      <c r="P21750" t="s">
        <v>23</v>
      </c>
      <c r="Q21750" t="s">
        <v>30</v>
      </c>
    </row>
    <row r="21751" spans="1:17" x14ac:dyDescent="0.2">
      <c r="A21751" s="2">
        <v>43753</v>
      </c>
      <c r="B21751" t="s">
        <v>443</v>
      </c>
      <c r="C21751" t="s">
        <v>449</v>
      </c>
      <c r="D21751" t="s">
        <v>115</v>
      </c>
      <c r="E21751" t="s">
        <v>115</v>
      </c>
      <c r="F21751">
        <v>157</v>
      </c>
      <c r="G21751">
        <v>88</v>
      </c>
      <c r="H21751">
        <v>1019</v>
      </c>
      <c r="I21751">
        <v>1272</v>
      </c>
      <c r="J21751">
        <v>1</v>
      </c>
      <c r="K21751">
        <v>3</v>
      </c>
      <c r="L21751" t="s">
        <v>20</v>
      </c>
      <c r="M21751" t="s">
        <v>1043</v>
      </c>
      <c r="N21751" t="s">
        <v>443</v>
      </c>
      <c r="O21751" t="s">
        <v>22</v>
      </c>
      <c r="P21751" t="s">
        <v>23</v>
      </c>
      <c r="Q21751" t="s">
        <v>41</v>
      </c>
    </row>
    <row r="21752" spans="1:17" x14ac:dyDescent="0.2">
      <c r="A21752" s="2">
        <v>43753</v>
      </c>
      <c r="B21752" t="s">
        <v>388</v>
      </c>
      <c r="C21752" t="s">
        <v>212</v>
      </c>
      <c r="D21752" t="s">
        <v>115</v>
      </c>
      <c r="E21752" t="s">
        <v>115</v>
      </c>
      <c r="F21752">
        <v>104</v>
      </c>
      <c r="G21752">
        <v>187</v>
      </c>
      <c r="H21752">
        <v>1207</v>
      </c>
      <c r="I21752">
        <v>912</v>
      </c>
      <c r="J21752">
        <v>1</v>
      </c>
      <c r="K21752">
        <v>1</v>
      </c>
      <c r="L21752" t="s">
        <v>20</v>
      </c>
      <c r="M21752" t="s">
        <v>1818</v>
      </c>
      <c r="N21752" t="s">
        <v>388</v>
      </c>
      <c r="O21752" t="s">
        <v>22</v>
      </c>
      <c r="P21752" t="s">
        <v>23</v>
      </c>
      <c r="Q21752" t="s">
        <v>30</v>
      </c>
    </row>
    <row r="21753" spans="1:17" x14ac:dyDescent="0.2">
      <c r="A21753" s="2">
        <v>43753</v>
      </c>
      <c r="B21753" t="s">
        <v>166</v>
      </c>
      <c r="C21753" t="s">
        <v>239</v>
      </c>
      <c r="D21753" t="s">
        <v>115</v>
      </c>
      <c r="E21753" t="s">
        <v>115</v>
      </c>
      <c r="F21753">
        <v>62</v>
      </c>
      <c r="G21753">
        <v>84</v>
      </c>
      <c r="H21753">
        <v>1377</v>
      </c>
      <c r="I21753">
        <v>1292</v>
      </c>
      <c r="J21753">
        <v>2</v>
      </c>
      <c r="K21753">
        <v>1</v>
      </c>
      <c r="L21753" t="s">
        <v>20</v>
      </c>
      <c r="M21753" t="s">
        <v>1122</v>
      </c>
      <c r="N21753" t="s">
        <v>166</v>
      </c>
      <c r="O21753" t="s">
        <v>22</v>
      </c>
      <c r="P21753" t="s">
        <v>23</v>
      </c>
      <c r="Q21753" t="s">
        <v>24</v>
      </c>
    </row>
    <row r="21754" spans="1:17" x14ac:dyDescent="0.2">
      <c r="A21754" s="2">
        <v>43753</v>
      </c>
      <c r="B21754" t="s">
        <v>898</v>
      </c>
      <c r="C21754" t="s">
        <v>569</v>
      </c>
      <c r="D21754" t="s">
        <v>115</v>
      </c>
      <c r="E21754" t="s">
        <v>115</v>
      </c>
      <c r="F21754">
        <v>183</v>
      </c>
      <c r="G21754">
        <v>97</v>
      </c>
      <c r="H21754">
        <v>923</v>
      </c>
      <c r="I21754">
        <v>1237</v>
      </c>
      <c r="J21754">
        <v>1</v>
      </c>
      <c r="K21754">
        <v>2</v>
      </c>
      <c r="L21754" t="s">
        <v>20</v>
      </c>
      <c r="M21754" t="s">
        <v>1107</v>
      </c>
      <c r="N21754" t="s">
        <v>898</v>
      </c>
      <c r="O21754" t="s">
        <v>22</v>
      </c>
      <c r="P21754" t="s">
        <v>23</v>
      </c>
      <c r="Q21754" t="s">
        <v>41</v>
      </c>
    </row>
    <row r="21755" spans="1:17" x14ac:dyDescent="0.2">
      <c r="A21755" s="2">
        <v>43753</v>
      </c>
      <c r="B21755" t="s">
        <v>602</v>
      </c>
      <c r="C21755" t="s">
        <v>143</v>
      </c>
      <c r="D21755" t="s">
        <v>115</v>
      </c>
      <c r="E21755" t="s">
        <v>115</v>
      </c>
      <c r="F21755">
        <v>115</v>
      </c>
      <c r="G21755">
        <v>31</v>
      </c>
      <c r="H21755">
        <v>1174</v>
      </c>
      <c r="I21755">
        <v>1490</v>
      </c>
      <c r="J21755">
        <v>0</v>
      </c>
      <c r="K21755">
        <v>3</v>
      </c>
      <c r="L21755" t="s">
        <v>20</v>
      </c>
      <c r="M21755" t="s">
        <v>603</v>
      </c>
      <c r="N21755" t="s">
        <v>602</v>
      </c>
      <c r="O21755" t="s">
        <v>22</v>
      </c>
      <c r="P21755" t="s">
        <v>23</v>
      </c>
      <c r="Q21755" t="s">
        <v>41</v>
      </c>
    </row>
    <row r="21756" spans="1:17" x14ac:dyDescent="0.2">
      <c r="A21756" s="2">
        <v>43753</v>
      </c>
      <c r="B21756" t="s">
        <v>114</v>
      </c>
      <c r="C21756" t="s">
        <v>176</v>
      </c>
      <c r="D21756" t="s">
        <v>115</v>
      </c>
      <c r="E21756" t="s">
        <v>115</v>
      </c>
      <c r="F21756">
        <v>114</v>
      </c>
      <c r="G21756">
        <v>66</v>
      </c>
      <c r="H21756">
        <v>1175</v>
      </c>
      <c r="I21756">
        <v>1365</v>
      </c>
      <c r="J21756">
        <v>2</v>
      </c>
      <c r="K21756">
        <v>1</v>
      </c>
      <c r="L21756" t="s">
        <v>20</v>
      </c>
      <c r="M21756" t="s">
        <v>1655</v>
      </c>
      <c r="N21756" t="s">
        <v>114</v>
      </c>
      <c r="O21756" t="s">
        <v>22</v>
      </c>
      <c r="P21756" t="s">
        <v>23</v>
      </c>
      <c r="Q21756" t="s">
        <v>24</v>
      </c>
    </row>
    <row r="21757" spans="1:17" x14ac:dyDescent="0.2">
      <c r="A21757" s="2">
        <v>43753</v>
      </c>
      <c r="B21757" t="s">
        <v>363</v>
      </c>
      <c r="C21757" t="s">
        <v>425</v>
      </c>
      <c r="D21757" t="s">
        <v>115</v>
      </c>
      <c r="E21757" t="s">
        <v>115</v>
      </c>
      <c r="F21757">
        <v>167</v>
      </c>
      <c r="G21757">
        <v>99</v>
      </c>
      <c r="H21757">
        <v>987</v>
      </c>
      <c r="I21757">
        <v>1231</v>
      </c>
      <c r="J21757">
        <v>1</v>
      </c>
      <c r="K21757">
        <v>3</v>
      </c>
      <c r="L21757" t="s">
        <v>20</v>
      </c>
      <c r="M21757" t="s">
        <v>1289</v>
      </c>
      <c r="N21757" t="s">
        <v>363</v>
      </c>
      <c r="O21757" t="s">
        <v>22</v>
      </c>
      <c r="P21757" t="s">
        <v>23</v>
      </c>
      <c r="Q21757" t="s">
        <v>41</v>
      </c>
    </row>
    <row r="21758" spans="1:17" x14ac:dyDescent="0.2">
      <c r="A21758" s="2">
        <v>43753</v>
      </c>
      <c r="B21758" t="s">
        <v>163</v>
      </c>
      <c r="C21758" t="s">
        <v>133</v>
      </c>
      <c r="D21758" t="s">
        <v>115</v>
      </c>
      <c r="E21758" t="s">
        <v>115</v>
      </c>
      <c r="F21758">
        <v>113</v>
      </c>
      <c r="G21758">
        <v>37</v>
      </c>
      <c r="H21758">
        <v>1176</v>
      </c>
      <c r="I21758">
        <v>1470</v>
      </c>
      <c r="J21758">
        <v>0</v>
      </c>
      <c r="K21758">
        <v>0</v>
      </c>
      <c r="L21758" t="s">
        <v>20</v>
      </c>
      <c r="M21758" t="s">
        <v>1074</v>
      </c>
      <c r="N21758" t="s">
        <v>163</v>
      </c>
      <c r="O21758" t="s">
        <v>22</v>
      </c>
      <c r="P21758" t="s">
        <v>23</v>
      </c>
      <c r="Q21758" t="s">
        <v>30</v>
      </c>
    </row>
    <row r="21759" spans="1:17" x14ac:dyDescent="0.2">
      <c r="A21759" s="2">
        <v>43753</v>
      </c>
      <c r="B21759" t="s">
        <v>462</v>
      </c>
      <c r="C21759" t="s">
        <v>464</v>
      </c>
      <c r="D21759" t="s">
        <v>115</v>
      </c>
      <c r="E21759" t="s">
        <v>115</v>
      </c>
      <c r="F21759">
        <v>202</v>
      </c>
      <c r="G21759">
        <v>94</v>
      </c>
      <c r="H21759">
        <v>872</v>
      </c>
      <c r="I21759">
        <v>1253</v>
      </c>
      <c r="J21759">
        <v>0</v>
      </c>
      <c r="K21759">
        <v>3</v>
      </c>
      <c r="L21759" t="s">
        <v>20</v>
      </c>
      <c r="M21759" t="s">
        <v>461</v>
      </c>
      <c r="N21759" t="s">
        <v>462</v>
      </c>
      <c r="O21759" t="s">
        <v>22</v>
      </c>
      <c r="P21759" t="s">
        <v>23</v>
      </c>
      <c r="Q21759" t="s">
        <v>41</v>
      </c>
    </row>
    <row r="21760" spans="1:17" x14ac:dyDescent="0.2">
      <c r="A21760" s="2">
        <v>43756</v>
      </c>
      <c r="B21760" t="s">
        <v>380</v>
      </c>
      <c r="C21760" t="s">
        <v>211</v>
      </c>
      <c r="D21760" t="s">
        <v>36</v>
      </c>
      <c r="E21760" t="s">
        <v>36</v>
      </c>
      <c r="F21760">
        <v>128</v>
      </c>
      <c r="G21760">
        <v>135</v>
      </c>
      <c r="H21760">
        <v>1111</v>
      </c>
      <c r="I21760">
        <v>1083</v>
      </c>
      <c r="J21760">
        <v>1</v>
      </c>
      <c r="K21760">
        <v>2</v>
      </c>
      <c r="L21760" t="s">
        <v>1789</v>
      </c>
      <c r="M21760" t="s">
        <v>918</v>
      </c>
      <c r="N21760" t="s">
        <v>380</v>
      </c>
      <c r="O21760" t="s">
        <v>22</v>
      </c>
      <c r="P21760" t="s">
        <v>23</v>
      </c>
      <c r="Q21760" t="s">
        <v>41</v>
      </c>
    </row>
    <row r="21761" spans="1:17" x14ac:dyDescent="0.2">
      <c r="A21761" s="2">
        <v>43757</v>
      </c>
      <c r="B21761" t="s">
        <v>617</v>
      </c>
      <c r="C21761" t="s">
        <v>374</v>
      </c>
      <c r="D21761" t="s">
        <v>36</v>
      </c>
      <c r="E21761" t="s">
        <v>36</v>
      </c>
      <c r="F21761">
        <v>130</v>
      </c>
      <c r="G21761">
        <v>151</v>
      </c>
      <c r="H21761">
        <v>1104</v>
      </c>
      <c r="I21761">
        <v>1054</v>
      </c>
      <c r="J21761">
        <v>1</v>
      </c>
      <c r="K21761">
        <v>1</v>
      </c>
      <c r="L21761" t="s">
        <v>1789</v>
      </c>
      <c r="M21761" t="s">
        <v>617</v>
      </c>
      <c r="N21761" t="s">
        <v>617</v>
      </c>
      <c r="O21761" t="s">
        <v>22</v>
      </c>
      <c r="P21761" t="s">
        <v>23</v>
      </c>
      <c r="Q21761" t="s">
        <v>30</v>
      </c>
    </row>
    <row r="21762" spans="1:17" x14ac:dyDescent="0.2">
      <c r="A21762" s="2">
        <v>43757</v>
      </c>
      <c r="B21762" t="s">
        <v>208</v>
      </c>
      <c r="C21762" t="s">
        <v>172</v>
      </c>
      <c r="D21762" t="s">
        <v>36</v>
      </c>
      <c r="E21762" t="s">
        <v>36</v>
      </c>
      <c r="F21762">
        <v>80</v>
      </c>
      <c r="G21762">
        <v>144</v>
      </c>
      <c r="H21762">
        <v>1305</v>
      </c>
      <c r="I21762">
        <v>1065</v>
      </c>
      <c r="J21762">
        <v>3</v>
      </c>
      <c r="K21762">
        <v>0</v>
      </c>
      <c r="L21762" t="s">
        <v>1789</v>
      </c>
      <c r="M21762" t="s">
        <v>208</v>
      </c>
      <c r="N21762" t="s">
        <v>208</v>
      </c>
      <c r="O21762" t="s">
        <v>22</v>
      </c>
      <c r="P21762" t="s">
        <v>23</v>
      </c>
      <c r="Q21762" t="s">
        <v>24</v>
      </c>
    </row>
    <row r="21763" spans="1:17" x14ac:dyDescent="0.2">
      <c r="A21763" s="2">
        <v>43757</v>
      </c>
      <c r="B21763" t="s">
        <v>110</v>
      </c>
      <c r="C21763" t="s">
        <v>150</v>
      </c>
      <c r="D21763" t="s">
        <v>36</v>
      </c>
      <c r="E21763" t="s">
        <v>36</v>
      </c>
      <c r="F21763">
        <v>39</v>
      </c>
      <c r="G21763">
        <v>38</v>
      </c>
      <c r="H21763">
        <v>1463</v>
      </c>
      <c r="I21763">
        <v>1466</v>
      </c>
      <c r="J21763">
        <v>3</v>
      </c>
      <c r="K21763">
        <v>0</v>
      </c>
      <c r="L21763" t="s">
        <v>1789</v>
      </c>
      <c r="M21763" t="s">
        <v>1819</v>
      </c>
      <c r="N21763" t="s">
        <v>110</v>
      </c>
      <c r="O21763" t="s">
        <v>22</v>
      </c>
      <c r="P21763" t="s">
        <v>23</v>
      </c>
      <c r="Q21763" t="s">
        <v>24</v>
      </c>
    </row>
    <row r="21764" spans="1:17" x14ac:dyDescent="0.2">
      <c r="A21764" s="2">
        <v>43757</v>
      </c>
      <c r="B21764" t="s">
        <v>352</v>
      </c>
      <c r="C21764" t="s">
        <v>378</v>
      </c>
      <c r="D21764" t="s">
        <v>36</v>
      </c>
      <c r="E21764" t="s">
        <v>36</v>
      </c>
      <c r="F21764">
        <v>120</v>
      </c>
      <c r="G21764">
        <v>95</v>
      </c>
      <c r="H21764">
        <v>1162</v>
      </c>
      <c r="I21764">
        <v>1249</v>
      </c>
      <c r="J21764">
        <v>2</v>
      </c>
      <c r="K21764">
        <v>0</v>
      </c>
      <c r="L21764" t="s">
        <v>1789</v>
      </c>
      <c r="M21764" t="s">
        <v>352</v>
      </c>
      <c r="N21764" t="s">
        <v>352</v>
      </c>
      <c r="O21764" t="s">
        <v>22</v>
      </c>
      <c r="P21764" t="s">
        <v>23</v>
      </c>
      <c r="Q21764" t="s">
        <v>24</v>
      </c>
    </row>
    <row r="21765" spans="1:17" x14ac:dyDescent="0.2">
      <c r="A21765" s="2">
        <v>43757</v>
      </c>
      <c r="B21765" t="s">
        <v>138</v>
      </c>
      <c r="C21765" t="s">
        <v>46</v>
      </c>
      <c r="D21765" t="s">
        <v>36</v>
      </c>
      <c r="E21765" t="s">
        <v>36</v>
      </c>
      <c r="F21765">
        <v>81</v>
      </c>
      <c r="G21765">
        <v>150</v>
      </c>
      <c r="H21765">
        <v>1299</v>
      </c>
      <c r="I21765">
        <v>1055</v>
      </c>
      <c r="J21765">
        <v>2</v>
      </c>
      <c r="K21765">
        <v>2</v>
      </c>
      <c r="L21765" t="s">
        <v>1789</v>
      </c>
      <c r="M21765" t="s">
        <v>138</v>
      </c>
      <c r="N21765" t="s">
        <v>138</v>
      </c>
      <c r="O21765" t="s">
        <v>22</v>
      </c>
      <c r="P21765" t="s">
        <v>23</v>
      </c>
      <c r="Q21765" t="s">
        <v>30</v>
      </c>
    </row>
    <row r="21766" spans="1:17" x14ac:dyDescent="0.2">
      <c r="A21766" s="2">
        <v>43757</v>
      </c>
      <c r="B21766" t="s">
        <v>135</v>
      </c>
      <c r="C21766" t="s">
        <v>365</v>
      </c>
      <c r="D21766" t="s">
        <v>36</v>
      </c>
      <c r="E21766" t="s">
        <v>36</v>
      </c>
      <c r="F21766">
        <v>34</v>
      </c>
      <c r="G21766">
        <v>124</v>
      </c>
      <c r="H21766">
        <v>1482</v>
      </c>
      <c r="I21766">
        <v>1140</v>
      </c>
      <c r="J21766">
        <v>2</v>
      </c>
      <c r="K21766">
        <v>0</v>
      </c>
      <c r="L21766" t="s">
        <v>1789</v>
      </c>
      <c r="M21766" t="s">
        <v>135</v>
      </c>
      <c r="N21766" t="s">
        <v>135</v>
      </c>
      <c r="O21766" t="s">
        <v>22</v>
      </c>
      <c r="P21766" t="s">
        <v>23</v>
      </c>
      <c r="Q21766" t="s">
        <v>24</v>
      </c>
    </row>
    <row r="21767" spans="1:17" x14ac:dyDescent="0.2">
      <c r="A21767" s="2">
        <v>43758</v>
      </c>
      <c r="B21767" t="s">
        <v>61</v>
      </c>
      <c r="C21767" t="s">
        <v>802</v>
      </c>
      <c r="D21767" t="s">
        <v>36</v>
      </c>
      <c r="E21767" t="s">
        <v>36</v>
      </c>
      <c r="F21767">
        <v>90</v>
      </c>
      <c r="G21767">
        <v>134</v>
      </c>
      <c r="H21767">
        <v>1265</v>
      </c>
      <c r="I21767">
        <v>1084</v>
      </c>
      <c r="J21767">
        <v>1</v>
      </c>
      <c r="K21767">
        <v>0</v>
      </c>
      <c r="L21767" t="s">
        <v>1789</v>
      </c>
      <c r="M21767" t="s">
        <v>61</v>
      </c>
      <c r="N21767" t="s">
        <v>61</v>
      </c>
      <c r="O21767" t="s">
        <v>22</v>
      </c>
      <c r="P21767" t="s">
        <v>23</v>
      </c>
      <c r="Q21767" t="s">
        <v>24</v>
      </c>
    </row>
    <row r="21768" spans="1:17" x14ac:dyDescent="0.2">
      <c r="A21768" s="2">
        <v>43758</v>
      </c>
      <c r="B21768" t="s">
        <v>890</v>
      </c>
      <c r="C21768" t="s">
        <v>660</v>
      </c>
      <c r="D21768" t="s">
        <v>36</v>
      </c>
      <c r="E21768" t="s">
        <v>36</v>
      </c>
      <c r="F21768">
        <v>55</v>
      </c>
      <c r="G21768">
        <v>111</v>
      </c>
      <c r="H21768">
        <v>1395</v>
      </c>
      <c r="I21768">
        <v>1184</v>
      </c>
      <c r="J21768">
        <v>4</v>
      </c>
      <c r="K21768">
        <v>1</v>
      </c>
      <c r="L21768" t="s">
        <v>1789</v>
      </c>
      <c r="M21768" t="s">
        <v>1820</v>
      </c>
      <c r="N21768" t="s">
        <v>890</v>
      </c>
      <c r="O21768" t="s">
        <v>22</v>
      </c>
      <c r="P21768" t="s">
        <v>23</v>
      </c>
      <c r="Q21768" t="s">
        <v>24</v>
      </c>
    </row>
    <row r="21769" spans="1:17" x14ac:dyDescent="0.2">
      <c r="A21769" s="2">
        <v>43758</v>
      </c>
      <c r="B21769" t="s">
        <v>718</v>
      </c>
      <c r="C21769" t="s">
        <v>128</v>
      </c>
      <c r="D21769" t="s">
        <v>36</v>
      </c>
      <c r="E21769" t="s">
        <v>36</v>
      </c>
      <c r="F21769">
        <v>102</v>
      </c>
      <c r="G21769">
        <v>29</v>
      </c>
      <c r="H21769">
        <v>1212</v>
      </c>
      <c r="I21769">
        <v>1493</v>
      </c>
      <c r="J21769">
        <v>1</v>
      </c>
      <c r="K21769">
        <v>2</v>
      </c>
      <c r="L21769" t="s">
        <v>1789</v>
      </c>
      <c r="M21769" t="s">
        <v>718</v>
      </c>
      <c r="N21769" t="s">
        <v>718</v>
      </c>
      <c r="O21769" t="s">
        <v>22</v>
      </c>
      <c r="P21769" t="s">
        <v>23</v>
      </c>
      <c r="Q21769" t="s">
        <v>41</v>
      </c>
    </row>
    <row r="21770" spans="1:17" x14ac:dyDescent="0.2">
      <c r="A21770" s="2">
        <v>43758</v>
      </c>
      <c r="B21770" t="s">
        <v>405</v>
      </c>
      <c r="C21770" t="s">
        <v>45</v>
      </c>
      <c r="D21770" t="s">
        <v>36</v>
      </c>
      <c r="E21770" t="s">
        <v>36</v>
      </c>
      <c r="F21770">
        <v>137</v>
      </c>
      <c r="G21770">
        <v>118</v>
      </c>
      <c r="H21770">
        <v>1078</v>
      </c>
      <c r="I21770">
        <v>1165</v>
      </c>
      <c r="J21770">
        <v>0</v>
      </c>
      <c r="K21770">
        <v>0</v>
      </c>
      <c r="L21770" t="s">
        <v>1789</v>
      </c>
      <c r="M21770" t="s">
        <v>405</v>
      </c>
      <c r="N21770" t="s">
        <v>405</v>
      </c>
      <c r="O21770" t="s">
        <v>22</v>
      </c>
      <c r="P21770" t="s">
        <v>23</v>
      </c>
      <c r="Q21770" t="s">
        <v>30</v>
      </c>
    </row>
    <row r="21771" spans="1:17" x14ac:dyDescent="0.2">
      <c r="A21771" s="2">
        <v>43758</v>
      </c>
      <c r="B21771" t="s">
        <v>34</v>
      </c>
      <c r="C21771" t="s">
        <v>118</v>
      </c>
      <c r="D21771" t="s">
        <v>36</v>
      </c>
      <c r="E21771" t="s">
        <v>36</v>
      </c>
      <c r="F21771">
        <v>74</v>
      </c>
      <c r="G21771">
        <v>20</v>
      </c>
      <c r="H21771">
        <v>1325</v>
      </c>
      <c r="I21771">
        <v>1546</v>
      </c>
      <c r="J21771">
        <v>1</v>
      </c>
      <c r="K21771">
        <v>0</v>
      </c>
      <c r="L21771" t="s">
        <v>1789</v>
      </c>
      <c r="M21771" t="s">
        <v>37</v>
      </c>
      <c r="N21771" t="s">
        <v>34</v>
      </c>
      <c r="O21771" t="s">
        <v>22</v>
      </c>
      <c r="P21771" t="s">
        <v>23</v>
      </c>
      <c r="Q21771" t="s">
        <v>24</v>
      </c>
    </row>
    <row r="21772" spans="1:17" x14ac:dyDescent="0.2">
      <c r="A21772" s="2">
        <v>43758</v>
      </c>
      <c r="B21772" t="s">
        <v>111</v>
      </c>
      <c r="C21772" t="s">
        <v>197</v>
      </c>
      <c r="D21772" t="s">
        <v>36</v>
      </c>
      <c r="E21772" t="s">
        <v>36</v>
      </c>
      <c r="F21772">
        <v>57</v>
      </c>
      <c r="G21772">
        <v>105</v>
      </c>
      <c r="H21772">
        <v>1391</v>
      </c>
      <c r="I21772">
        <v>1206</v>
      </c>
      <c r="J21772">
        <v>2</v>
      </c>
      <c r="K21772">
        <v>0</v>
      </c>
      <c r="L21772" t="s">
        <v>1789</v>
      </c>
      <c r="M21772" t="s">
        <v>111</v>
      </c>
      <c r="N21772" t="s">
        <v>111</v>
      </c>
      <c r="O21772" t="s">
        <v>22</v>
      </c>
      <c r="P21772" t="s">
        <v>23</v>
      </c>
      <c r="Q21772" t="s">
        <v>24</v>
      </c>
    </row>
    <row r="21773" spans="1:17" x14ac:dyDescent="0.2">
      <c r="A21773" s="2">
        <v>43758</v>
      </c>
      <c r="B21773" t="s">
        <v>224</v>
      </c>
      <c r="C21773" t="s">
        <v>199</v>
      </c>
      <c r="D21773" t="s">
        <v>36</v>
      </c>
      <c r="E21773" t="s">
        <v>36</v>
      </c>
      <c r="F21773">
        <v>61</v>
      </c>
      <c r="G21773">
        <v>51</v>
      </c>
      <c r="H21773">
        <v>1381</v>
      </c>
      <c r="I21773">
        <v>1429</v>
      </c>
      <c r="J21773">
        <v>0</v>
      </c>
      <c r="K21773">
        <v>0</v>
      </c>
      <c r="L21773" t="s">
        <v>1789</v>
      </c>
      <c r="M21773" t="s">
        <v>224</v>
      </c>
      <c r="N21773" t="s">
        <v>224</v>
      </c>
      <c r="O21773" t="s">
        <v>22</v>
      </c>
      <c r="P21773" t="s">
        <v>23</v>
      </c>
      <c r="Q21773" t="s">
        <v>30</v>
      </c>
    </row>
    <row r="21774" spans="1:17" x14ac:dyDescent="0.2">
      <c r="A21774" s="2">
        <v>43758</v>
      </c>
      <c r="B21774" t="s">
        <v>136</v>
      </c>
      <c r="C21774" t="s">
        <v>237</v>
      </c>
      <c r="D21774" t="s">
        <v>36</v>
      </c>
      <c r="E21774" t="s">
        <v>36</v>
      </c>
      <c r="F21774">
        <v>56</v>
      </c>
      <c r="G21774">
        <v>107</v>
      </c>
      <c r="H21774">
        <v>1394</v>
      </c>
      <c r="I21774">
        <v>1201</v>
      </c>
      <c r="J21774">
        <v>1</v>
      </c>
      <c r="K21774">
        <v>0</v>
      </c>
      <c r="L21774" t="s">
        <v>1789</v>
      </c>
      <c r="M21774" t="s">
        <v>1815</v>
      </c>
      <c r="N21774" t="s">
        <v>136</v>
      </c>
      <c r="O21774" t="s">
        <v>22</v>
      </c>
      <c r="P21774" t="s">
        <v>23</v>
      </c>
      <c r="Q21774" t="s">
        <v>24</v>
      </c>
    </row>
    <row r="21775" spans="1:17" x14ac:dyDescent="0.2">
      <c r="A21775" s="2">
        <v>43776</v>
      </c>
      <c r="B21775" t="s">
        <v>183</v>
      </c>
      <c r="C21775" t="s">
        <v>339</v>
      </c>
      <c r="D21775" t="s">
        <v>36</v>
      </c>
      <c r="E21775" t="s">
        <v>36</v>
      </c>
      <c r="F21775">
        <v>49</v>
      </c>
      <c r="G21775">
        <v>152</v>
      </c>
      <c r="H21775">
        <v>1433</v>
      </c>
      <c r="I21775">
        <v>1047</v>
      </c>
      <c r="J21775">
        <v>1</v>
      </c>
      <c r="K21775">
        <v>0</v>
      </c>
      <c r="L21775" t="s">
        <v>28</v>
      </c>
      <c r="M21775" t="s">
        <v>682</v>
      </c>
      <c r="N21775" t="s">
        <v>183</v>
      </c>
      <c r="O21775" t="s">
        <v>22</v>
      </c>
      <c r="P21775" t="s">
        <v>23</v>
      </c>
      <c r="Q21775" t="s">
        <v>24</v>
      </c>
    </row>
    <row r="21776" spans="1:17" x14ac:dyDescent="0.2">
      <c r="A21776" s="2">
        <v>43776</v>
      </c>
      <c r="B21776" t="s">
        <v>532</v>
      </c>
      <c r="C21776" t="s">
        <v>454</v>
      </c>
      <c r="D21776" t="s">
        <v>27</v>
      </c>
      <c r="E21776" t="s">
        <v>27</v>
      </c>
      <c r="F21776">
        <v>137</v>
      </c>
      <c r="G21776">
        <v>179</v>
      </c>
      <c r="H21776">
        <v>1077</v>
      </c>
      <c r="I21776">
        <v>938</v>
      </c>
      <c r="J21776">
        <v>0</v>
      </c>
      <c r="K21776">
        <v>0</v>
      </c>
      <c r="L21776" t="s">
        <v>28</v>
      </c>
      <c r="M21776" t="s">
        <v>1497</v>
      </c>
      <c r="N21776" t="s">
        <v>532</v>
      </c>
      <c r="O21776" t="s">
        <v>22</v>
      </c>
      <c r="P21776" t="s">
        <v>23</v>
      </c>
      <c r="Q21776" t="s">
        <v>30</v>
      </c>
    </row>
    <row r="21777" spans="1:17" x14ac:dyDescent="0.2">
      <c r="A21777" s="2">
        <v>43778</v>
      </c>
      <c r="B21777" t="s">
        <v>391</v>
      </c>
      <c r="C21777" t="s">
        <v>602</v>
      </c>
      <c r="D21777" t="s">
        <v>115</v>
      </c>
      <c r="E21777" t="s">
        <v>115</v>
      </c>
      <c r="F21777">
        <v>158</v>
      </c>
      <c r="G21777">
        <v>116</v>
      </c>
      <c r="H21777">
        <v>1009</v>
      </c>
      <c r="I21777">
        <v>1168</v>
      </c>
      <c r="J21777">
        <v>1</v>
      </c>
      <c r="K21777">
        <v>0</v>
      </c>
      <c r="L21777" t="s">
        <v>28</v>
      </c>
      <c r="M21777" t="s">
        <v>392</v>
      </c>
      <c r="N21777" t="s">
        <v>391</v>
      </c>
      <c r="O21777" t="s">
        <v>22</v>
      </c>
      <c r="P21777" t="s">
        <v>23</v>
      </c>
      <c r="Q21777" t="s">
        <v>24</v>
      </c>
    </row>
    <row r="21778" spans="1:17" x14ac:dyDescent="0.2">
      <c r="A21778" s="2">
        <v>43778</v>
      </c>
      <c r="B21778" t="s">
        <v>352</v>
      </c>
      <c r="C21778" t="s">
        <v>138</v>
      </c>
      <c r="D21778" t="s">
        <v>36</v>
      </c>
      <c r="E21778" t="s">
        <v>36</v>
      </c>
      <c r="F21778">
        <v>119</v>
      </c>
      <c r="G21778">
        <v>81</v>
      </c>
      <c r="H21778">
        <v>1163</v>
      </c>
      <c r="I21778">
        <v>1299</v>
      </c>
      <c r="J21778">
        <v>0</v>
      </c>
      <c r="K21778">
        <v>2</v>
      </c>
      <c r="L21778" t="s">
        <v>28</v>
      </c>
      <c r="M21778" t="s">
        <v>371</v>
      </c>
      <c r="N21778" t="s">
        <v>352</v>
      </c>
      <c r="O21778" t="s">
        <v>22</v>
      </c>
      <c r="P21778" t="s">
        <v>23</v>
      </c>
      <c r="Q21778" t="s">
        <v>41</v>
      </c>
    </row>
    <row r="21779" spans="1:17" x14ac:dyDescent="0.2">
      <c r="A21779" s="2">
        <v>43778</v>
      </c>
      <c r="B21779" t="s">
        <v>449</v>
      </c>
      <c r="C21779" t="s">
        <v>569</v>
      </c>
      <c r="D21779" t="s">
        <v>115</v>
      </c>
      <c r="E21779" t="s">
        <v>115</v>
      </c>
      <c r="F21779">
        <v>85</v>
      </c>
      <c r="G21779">
        <v>94</v>
      </c>
      <c r="H21779">
        <v>1287</v>
      </c>
      <c r="I21779">
        <v>1252</v>
      </c>
      <c r="J21779">
        <v>3</v>
      </c>
      <c r="K21779">
        <v>1</v>
      </c>
      <c r="L21779" t="s">
        <v>28</v>
      </c>
      <c r="M21779" t="s">
        <v>530</v>
      </c>
      <c r="N21779" t="s">
        <v>449</v>
      </c>
      <c r="O21779" t="s">
        <v>22</v>
      </c>
      <c r="P21779" t="s">
        <v>23</v>
      </c>
      <c r="Q21779" t="s">
        <v>24</v>
      </c>
    </row>
    <row r="21780" spans="1:17" x14ac:dyDescent="0.2">
      <c r="A21780" s="2">
        <v>43779</v>
      </c>
      <c r="B21780" t="s">
        <v>532</v>
      </c>
      <c r="C21780" t="s">
        <v>454</v>
      </c>
      <c r="D21780" t="s">
        <v>27</v>
      </c>
      <c r="E21780" t="s">
        <v>27</v>
      </c>
      <c r="F21780">
        <v>137</v>
      </c>
      <c r="G21780">
        <v>179</v>
      </c>
      <c r="H21780">
        <v>1077</v>
      </c>
      <c r="I21780">
        <v>938</v>
      </c>
      <c r="J21780">
        <v>0</v>
      </c>
      <c r="K21780">
        <v>1</v>
      </c>
      <c r="L21780" t="s">
        <v>28</v>
      </c>
      <c r="M21780" t="s">
        <v>1497</v>
      </c>
      <c r="N21780" t="s">
        <v>532</v>
      </c>
      <c r="O21780" t="s">
        <v>22</v>
      </c>
      <c r="P21780" t="s">
        <v>23</v>
      </c>
      <c r="Q21780" t="s">
        <v>41</v>
      </c>
    </row>
    <row r="21781" spans="1:17" x14ac:dyDescent="0.2">
      <c r="A21781" s="2">
        <v>43779</v>
      </c>
      <c r="B21781" t="s">
        <v>282</v>
      </c>
      <c r="C21781" t="s">
        <v>776</v>
      </c>
      <c r="D21781" t="s">
        <v>19</v>
      </c>
      <c r="E21781" t="s">
        <v>27</v>
      </c>
      <c r="F21781">
        <v>102</v>
      </c>
      <c r="G21781">
        <v>209</v>
      </c>
      <c r="H21781">
        <v>1213</v>
      </c>
      <c r="I21781">
        <v>831</v>
      </c>
      <c r="J21781">
        <v>15</v>
      </c>
      <c r="K21781">
        <v>0</v>
      </c>
      <c r="L21781" t="s">
        <v>28</v>
      </c>
      <c r="M21781" t="s">
        <v>1252</v>
      </c>
      <c r="N21781" t="s">
        <v>282</v>
      </c>
      <c r="O21781" t="s">
        <v>22</v>
      </c>
      <c r="P21781" t="s">
        <v>23</v>
      </c>
      <c r="Q21781" t="s">
        <v>24</v>
      </c>
    </row>
    <row r="21782" spans="1:17" x14ac:dyDescent="0.2">
      <c r="A21782" s="2">
        <v>43782</v>
      </c>
      <c r="B21782" t="s">
        <v>352</v>
      </c>
      <c r="C21782" t="s">
        <v>756</v>
      </c>
      <c r="D21782" t="s">
        <v>36</v>
      </c>
      <c r="E21782" t="s">
        <v>36</v>
      </c>
      <c r="F21782">
        <v>119</v>
      </c>
      <c r="G21782">
        <v>176</v>
      </c>
      <c r="H21782">
        <v>1163</v>
      </c>
      <c r="I21782">
        <v>955</v>
      </c>
      <c r="J21782">
        <v>2</v>
      </c>
      <c r="K21782">
        <v>1</v>
      </c>
      <c r="L21782" t="s">
        <v>62</v>
      </c>
      <c r="M21782" t="s">
        <v>371</v>
      </c>
      <c r="N21782" t="s">
        <v>352</v>
      </c>
      <c r="O21782" t="s">
        <v>22</v>
      </c>
      <c r="P21782" t="s">
        <v>23</v>
      </c>
      <c r="Q21782" t="s">
        <v>24</v>
      </c>
    </row>
    <row r="21783" spans="1:17" x14ac:dyDescent="0.2">
      <c r="A21783" s="2">
        <v>43782</v>
      </c>
      <c r="B21783" t="s">
        <v>250</v>
      </c>
      <c r="C21783" t="s">
        <v>1545</v>
      </c>
      <c r="D21783" t="s">
        <v>36</v>
      </c>
      <c r="E21783" t="s">
        <v>36</v>
      </c>
      <c r="F21783">
        <v>124</v>
      </c>
      <c r="G21783">
        <v>162</v>
      </c>
      <c r="H21783">
        <v>1140</v>
      </c>
      <c r="I21783">
        <v>997</v>
      </c>
      <c r="J21783">
        <v>1</v>
      </c>
      <c r="K21783">
        <v>0</v>
      </c>
      <c r="L21783" t="s">
        <v>62</v>
      </c>
      <c r="M21783" t="s">
        <v>251</v>
      </c>
      <c r="N21783" t="s">
        <v>250</v>
      </c>
      <c r="O21783" t="s">
        <v>22</v>
      </c>
      <c r="P21783" t="s">
        <v>23</v>
      </c>
      <c r="Q21783" t="s">
        <v>24</v>
      </c>
    </row>
    <row r="21784" spans="1:17" x14ac:dyDescent="0.2">
      <c r="A21784" s="2">
        <v>43782</v>
      </c>
      <c r="B21784" t="s">
        <v>224</v>
      </c>
      <c r="C21784" t="s">
        <v>208</v>
      </c>
      <c r="D21784" t="s">
        <v>36</v>
      </c>
      <c r="E21784" t="s">
        <v>36</v>
      </c>
      <c r="F21784">
        <v>60</v>
      </c>
      <c r="G21784">
        <v>79</v>
      </c>
      <c r="H21784">
        <v>1378</v>
      </c>
      <c r="I21784">
        <v>1311</v>
      </c>
      <c r="J21784">
        <v>0</v>
      </c>
      <c r="K21784">
        <v>0</v>
      </c>
      <c r="L21784" t="s">
        <v>62</v>
      </c>
      <c r="M21784" t="s">
        <v>236</v>
      </c>
      <c r="N21784" t="s">
        <v>224</v>
      </c>
      <c r="O21784" t="s">
        <v>22</v>
      </c>
      <c r="P21784" t="s">
        <v>23</v>
      </c>
      <c r="Q21784" t="s">
        <v>30</v>
      </c>
    </row>
    <row r="21785" spans="1:17" x14ac:dyDescent="0.2">
      <c r="A21785" s="2">
        <v>43782</v>
      </c>
      <c r="B21785" t="s">
        <v>380</v>
      </c>
      <c r="C21785" t="s">
        <v>876</v>
      </c>
      <c r="D21785" t="s">
        <v>36</v>
      </c>
      <c r="E21785" t="s">
        <v>36</v>
      </c>
      <c r="F21785">
        <v>128</v>
      </c>
      <c r="G21785">
        <v>180</v>
      </c>
      <c r="H21785">
        <v>1111</v>
      </c>
      <c r="I21785">
        <v>934</v>
      </c>
      <c r="J21785">
        <v>4</v>
      </c>
      <c r="K21785">
        <v>0</v>
      </c>
      <c r="L21785" t="s">
        <v>62</v>
      </c>
      <c r="M21785" t="s">
        <v>918</v>
      </c>
      <c r="N21785" t="s">
        <v>380</v>
      </c>
      <c r="O21785" t="s">
        <v>22</v>
      </c>
      <c r="P21785" t="s">
        <v>23</v>
      </c>
      <c r="Q21785" t="s">
        <v>24</v>
      </c>
    </row>
    <row r="21786" spans="1:17" x14ac:dyDescent="0.2">
      <c r="A21786" s="2">
        <v>43782</v>
      </c>
      <c r="B21786" t="s">
        <v>267</v>
      </c>
      <c r="C21786" t="s">
        <v>196</v>
      </c>
      <c r="D21786" t="s">
        <v>36</v>
      </c>
      <c r="E21786" t="s">
        <v>36</v>
      </c>
      <c r="F21786">
        <v>120</v>
      </c>
      <c r="G21786">
        <v>166</v>
      </c>
      <c r="H21786">
        <v>1161</v>
      </c>
      <c r="I21786">
        <v>990</v>
      </c>
      <c r="J21786">
        <v>1</v>
      </c>
      <c r="K21786">
        <v>3</v>
      </c>
      <c r="L21786" t="s">
        <v>62</v>
      </c>
      <c r="M21786" t="s">
        <v>268</v>
      </c>
      <c r="N21786" t="s">
        <v>267</v>
      </c>
      <c r="O21786" t="s">
        <v>22</v>
      </c>
      <c r="P21786" t="s">
        <v>23</v>
      </c>
      <c r="Q21786" t="s">
        <v>41</v>
      </c>
    </row>
    <row r="21787" spans="1:17" x14ac:dyDescent="0.2">
      <c r="A21787" s="2">
        <v>43782</v>
      </c>
      <c r="B21787" t="s">
        <v>660</v>
      </c>
      <c r="C21787" t="s">
        <v>172</v>
      </c>
      <c r="D21787" t="s">
        <v>36</v>
      </c>
      <c r="E21787" t="s">
        <v>36</v>
      </c>
      <c r="F21787">
        <v>112</v>
      </c>
      <c r="G21787">
        <v>143</v>
      </c>
      <c r="H21787">
        <v>1186</v>
      </c>
      <c r="I21787">
        <v>1063</v>
      </c>
      <c r="J21787">
        <v>2</v>
      </c>
      <c r="K21787">
        <v>0</v>
      </c>
      <c r="L21787" t="s">
        <v>62</v>
      </c>
      <c r="M21787" t="s">
        <v>661</v>
      </c>
      <c r="N21787" t="s">
        <v>660</v>
      </c>
      <c r="O21787" t="s">
        <v>22</v>
      </c>
      <c r="P21787" t="s">
        <v>23</v>
      </c>
      <c r="Q21787" t="s">
        <v>24</v>
      </c>
    </row>
    <row r="21788" spans="1:17" x14ac:dyDescent="0.2">
      <c r="A21788" s="2">
        <v>43782</v>
      </c>
      <c r="B21788" t="s">
        <v>120</v>
      </c>
      <c r="C21788" t="s">
        <v>548</v>
      </c>
      <c r="D21788" t="s">
        <v>36</v>
      </c>
      <c r="E21788" t="s">
        <v>36</v>
      </c>
      <c r="F21788">
        <v>52</v>
      </c>
      <c r="G21788">
        <v>77</v>
      </c>
      <c r="H21788">
        <v>1409</v>
      </c>
      <c r="I21788">
        <v>1319</v>
      </c>
      <c r="J21788">
        <v>0</v>
      </c>
      <c r="K21788">
        <v>0</v>
      </c>
      <c r="L21788" t="s">
        <v>62</v>
      </c>
      <c r="M21788" t="s">
        <v>152</v>
      </c>
      <c r="N21788" t="s">
        <v>120</v>
      </c>
      <c r="O21788" t="s">
        <v>22</v>
      </c>
      <c r="P21788" t="s">
        <v>23</v>
      </c>
      <c r="Q21788" t="s">
        <v>30</v>
      </c>
    </row>
    <row r="21789" spans="1:17" x14ac:dyDescent="0.2">
      <c r="A21789" s="2">
        <v>43782</v>
      </c>
      <c r="B21789" t="s">
        <v>202</v>
      </c>
      <c r="C21789" t="s">
        <v>46</v>
      </c>
      <c r="D21789" t="s">
        <v>36</v>
      </c>
      <c r="E21789" t="s">
        <v>36</v>
      </c>
      <c r="F21789">
        <v>123</v>
      </c>
      <c r="G21789">
        <v>147</v>
      </c>
      <c r="H21789">
        <v>1155</v>
      </c>
      <c r="I21789">
        <v>1055</v>
      </c>
      <c r="J21789">
        <v>3</v>
      </c>
      <c r="K21789">
        <v>0</v>
      </c>
      <c r="L21789" t="s">
        <v>62</v>
      </c>
      <c r="M21789" t="s">
        <v>376</v>
      </c>
      <c r="N21789" t="s">
        <v>202</v>
      </c>
      <c r="O21789" t="s">
        <v>22</v>
      </c>
      <c r="P21789" t="s">
        <v>23</v>
      </c>
      <c r="Q21789" t="s">
        <v>24</v>
      </c>
    </row>
    <row r="21790" spans="1:17" x14ac:dyDescent="0.2">
      <c r="A21790" s="2">
        <v>43782</v>
      </c>
      <c r="B21790" t="s">
        <v>118</v>
      </c>
      <c r="C21790" t="s">
        <v>61</v>
      </c>
      <c r="D21790" t="s">
        <v>36</v>
      </c>
      <c r="E21790" t="s">
        <v>36</v>
      </c>
      <c r="F21790">
        <v>20</v>
      </c>
      <c r="G21790">
        <v>92</v>
      </c>
      <c r="H21790">
        <v>1546</v>
      </c>
      <c r="I21790">
        <v>1265</v>
      </c>
      <c r="J21790">
        <v>2</v>
      </c>
      <c r="K21790">
        <v>0</v>
      </c>
      <c r="L21790" t="s">
        <v>62</v>
      </c>
      <c r="M21790" t="s">
        <v>1787</v>
      </c>
      <c r="N21790" t="s">
        <v>118</v>
      </c>
      <c r="O21790" t="s">
        <v>22</v>
      </c>
      <c r="P21790" t="s">
        <v>23</v>
      </c>
      <c r="Q21790" t="s">
        <v>24</v>
      </c>
    </row>
    <row r="21791" spans="1:17" x14ac:dyDescent="0.2">
      <c r="A21791" s="2">
        <v>43782</v>
      </c>
      <c r="B21791" t="s">
        <v>135</v>
      </c>
      <c r="C21791" t="s">
        <v>471</v>
      </c>
      <c r="D21791" t="s">
        <v>36</v>
      </c>
      <c r="E21791" t="s">
        <v>36</v>
      </c>
      <c r="F21791">
        <v>35</v>
      </c>
      <c r="G21791">
        <v>82</v>
      </c>
      <c r="H21791">
        <v>1481</v>
      </c>
      <c r="I21791">
        <v>1293</v>
      </c>
      <c r="J21791">
        <v>2</v>
      </c>
      <c r="K21791">
        <v>1</v>
      </c>
      <c r="L21791" t="s">
        <v>62</v>
      </c>
      <c r="M21791" t="s">
        <v>1618</v>
      </c>
      <c r="N21791" t="s">
        <v>135</v>
      </c>
      <c r="O21791" t="s">
        <v>22</v>
      </c>
      <c r="P21791" t="s">
        <v>23</v>
      </c>
      <c r="Q21791" t="s">
        <v>24</v>
      </c>
    </row>
    <row r="21792" spans="1:17" x14ac:dyDescent="0.2">
      <c r="A21792" s="2">
        <v>43782</v>
      </c>
      <c r="B21792" t="s">
        <v>35</v>
      </c>
      <c r="C21792" t="s">
        <v>405</v>
      </c>
      <c r="D21792" t="s">
        <v>36</v>
      </c>
      <c r="E21792" t="s">
        <v>36</v>
      </c>
      <c r="F21792">
        <v>117</v>
      </c>
      <c r="G21792">
        <v>138</v>
      </c>
      <c r="H21792">
        <v>1167</v>
      </c>
      <c r="I21792">
        <v>1076</v>
      </c>
      <c r="J21792">
        <v>1</v>
      </c>
      <c r="K21792">
        <v>1</v>
      </c>
      <c r="L21792" t="s">
        <v>62</v>
      </c>
      <c r="M21792" t="s">
        <v>200</v>
      </c>
      <c r="N21792" t="s">
        <v>35</v>
      </c>
      <c r="O21792" t="s">
        <v>22</v>
      </c>
      <c r="P21792" t="s">
        <v>23</v>
      </c>
      <c r="Q21792" t="s">
        <v>30</v>
      </c>
    </row>
    <row r="21793" spans="1:17" x14ac:dyDescent="0.2">
      <c r="A21793" s="2">
        <v>43783</v>
      </c>
      <c r="B21793" t="s">
        <v>111</v>
      </c>
      <c r="C21793" t="s">
        <v>34</v>
      </c>
      <c r="D21793" t="s">
        <v>36</v>
      </c>
      <c r="E21793" t="s">
        <v>36</v>
      </c>
      <c r="F21793">
        <v>59</v>
      </c>
      <c r="G21793">
        <v>78</v>
      </c>
      <c r="H21793">
        <v>1386</v>
      </c>
      <c r="I21793">
        <v>1317</v>
      </c>
      <c r="J21793">
        <v>2</v>
      </c>
      <c r="K21793">
        <v>2</v>
      </c>
      <c r="L21793" t="s">
        <v>62</v>
      </c>
      <c r="M21793" t="s">
        <v>218</v>
      </c>
      <c r="N21793" t="s">
        <v>111</v>
      </c>
      <c r="O21793" t="s">
        <v>22</v>
      </c>
      <c r="P21793" t="s">
        <v>23</v>
      </c>
      <c r="Q21793" t="s">
        <v>30</v>
      </c>
    </row>
    <row r="21794" spans="1:17" x14ac:dyDescent="0.2">
      <c r="A21794" s="2">
        <v>43783</v>
      </c>
      <c r="B21794" t="s">
        <v>199</v>
      </c>
      <c r="C21794" t="s">
        <v>149</v>
      </c>
      <c r="D21794" t="s">
        <v>36</v>
      </c>
      <c r="E21794" t="s">
        <v>36</v>
      </c>
      <c r="F21794">
        <v>51</v>
      </c>
      <c r="G21794">
        <v>72</v>
      </c>
      <c r="H21794">
        <v>1426</v>
      </c>
      <c r="I21794">
        <v>1337</v>
      </c>
      <c r="J21794">
        <v>2</v>
      </c>
      <c r="K21794">
        <v>0</v>
      </c>
      <c r="L21794" t="s">
        <v>62</v>
      </c>
      <c r="M21794" t="s">
        <v>1821</v>
      </c>
      <c r="N21794" t="s">
        <v>199</v>
      </c>
      <c r="O21794" t="s">
        <v>22</v>
      </c>
      <c r="P21794" t="s">
        <v>23</v>
      </c>
      <c r="Q21794" t="s">
        <v>24</v>
      </c>
    </row>
    <row r="21795" spans="1:17" x14ac:dyDescent="0.2">
      <c r="A21795" s="2">
        <v>43783</v>
      </c>
      <c r="B21795" t="s">
        <v>890</v>
      </c>
      <c r="C21795" t="s">
        <v>141</v>
      </c>
      <c r="D21795" t="s">
        <v>36</v>
      </c>
      <c r="E21795" t="s">
        <v>36</v>
      </c>
      <c r="F21795">
        <v>54</v>
      </c>
      <c r="G21795">
        <v>87</v>
      </c>
      <c r="H21795">
        <v>1399</v>
      </c>
      <c r="I21795">
        <v>1285</v>
      </c>
      <c r="J21795">
        <v>0</v>
      </c>
      <c r="K21795">
        <v>0</v>
      </c>
      <c r="L21795" t="s">
        <v>62</v>
      </c>
      <c r="M21795" t="s">
        <v>920</v>
      </c>
      <c r="N21795" t="s">
        <v>890</v>
      </c>
      <c r="O21795" t="s">
        <v>22</v>
      </c>
      <c r="P21795" t="s">
        <v>23</v>
      </c>
      <c r="Q21795" t="s">
        <v>30</v>
      </c>
    </row>
    <row r="21796" spans="1:17" x14ac:dyDescent="0.2">
      <c r="A21796" s="2">
        <v>43783</v>
      </c>
      <c r="B21796" t="s">
        <v>296</v>
      </c>
      <c r="C21796" t="s">
        <v>617</v>
      </c>
      <c r="D21796" t="s">
        <v>36</v>
      </c>
      <c r="E21796" t="s">
        <v>36</v>
      </c>
      <c r="F21796">
        <v>112</v>
      </c>
      <c r="G21796">
        <v>129</v>
      </c>
      <c r="H21796">
        <v>1186</v>
      </c>
      <c r="I21796">
        <v>1106</v>
      </c>
      <c r="J21796">
        <v>2</v>
      </c>
      <c r="K21796">
        <v>0</v>
      </c>
      <c r="L21796" t="s">
        <v>62</v>
      </c>
      <c r="M21796" t="s">
        <v>399</v>
      </c>
      <c r="N21796" t="s">
        <v>296</v>
      </c>
      <c r="O21796" t="s">
        <v>22</v>
      </c>
      <c r="P21796" t="s">
        <v>23</v>
      </c>
      <c r="Q21796" t="s">
        <v>24</v>
      </c>
    </row>
    <row r="21797" spans="1:17" x14ac:dyDescent="0.2">
      <c r="A21797" s="2">
        <v>43783</v>
      </c>
      <c r="B21797" t="s">
        <v>183</v>
      </c>
      <c r="C21797" t="s">
        <v>207</v>
      </c>
      <c r="D21797" t="s">
        <v>36</v>
      </c>
      <c r="E21797" t="s">
        <v>36</v>
      </c>
      <c r="F21797">
        <v>49</v>
      </c>
      <c r="G21797">
        <v>108</v>
      </c>
      <c r="H21797">
        <v>1433</v>
      </c>
      <c r="I21797">
        <v>1195</v>
      </c>
      <c r="J21797">
        <v>1</v>
      </c>
      <c r="K21797">
        <v>1</v>
      </c>
      <c r="L21797" t="s">
        <v>62</v>
      </c>
      <c r="M21797" t="s">
        <v>682</v>
      </c>
      <c r="N21797" t="s">
        <v>183</v>
      </c>
      <c r="O21797" t="s">
        <v>22</v>
      </c>
      <c r="P21797" t="s">
        <v>23</v>
      </c>
      <c r="Q21797" t="s">
        <v>30</v>
      </c>
    </row>
    <row r="21798" spans="1:17" x14ac:dyDescent="0.2">
      <c r="A21798" s="2">
        <v>43783</v>
      </c>
      <c r="B21798" t="s">
        <v>365</v>
      </c>
      <c r="C21798" t="s">
        <v>1284</v>
      </c>
      <c r="D21798" t="s">
        <v>36</v>
      </c>
      <c r="E21798" t="s">
        <v>36</v>
      </c>
      <c r="F21798">
        <v>124</v>
      </c>
      <c r="G21798">
        <v>142</v>
      </c>
      <c r="H21798">
        <v>1140</v>
      </c>
      <c r="I21798">
        <v>1067</v>
      </c>
      <c r="J21798">
        <v>0</v>
      </c>
      <c r="K21798">
        <v>1</v>
      </c>
      <c r="L21798" t="s">
        <v>62</v>
      </c>
      <c r="M21798" t="s">
        <v>400</v>
      </c>
      <c r="N21798" t="s">
        <v>365</v>
      </c>
      <c r="O21798" t="s">
        <v>22</v>
      </c>
      <c r="P21798" t="s">
        <v>23</v>
      </c>
      <c r="Q21798" t="s">
        <v>41</v>
      </c>
    </row>
    <row r="21799" spans="1:17" x14ac:dyDescent="0.2">
      <c r="A21799" s="2">
        <v>43783</v>
      </c>
      <c r="B21799" t="s">
        <v>150</v>
      </c>
      <c r="C21799" t="s">
        <v>138</v>
      </c>
      <c r="D21799" t="s">
        <v>36</v>
      </c>
      <c r="E21799" t="s">
        <v>36</v>
      </c>
      <c r="F21799">
        <v>38</v>
      </c>
      <c r="G21799">
        <v>81</v>
      </c>
      <c r="H21799">
        <v>1469</v>
      </c>
      <c r="I21799">
        <v>1299</v>
      </c>
      <c r="J21799">
        <v>5</v>
      </c>
      <c r="K21799">
        <v>0</v>
      </c>
      <c r="L21799" t="s">
        <v>62</v>
      </c>
      <c r="M21799" t="s">
        <v>1052</v>
      </c>
      <c r="N21799" t="s">
        <v>150</v>
      </c>
      <c r="O21799" t="s">
        <v>22</v>
      </c>
      <c r="P21799" t="s">
        <v>23</v>
      </c>
      <c r="Q21799" t="s">
        <v>24</v>
      </c>
    </row>
    <row r="21800" spans="1:17" x14ac:dyDescent="0.2">
      <c r="A21800" s="2">
        <v>43783</v>
      </c>
      <c r="B21800" t="s">
        <v>89</v>
      </c>
      <c r="C21800" t="s">
        <v>1279</v>
      </c>
      <c r="D21800" t="s">
        <v>50</v>
      </c>
      <c r="E21800" t="s">
        <v>50</v>
      </c>
      <c r="F21800">
        <v>4</v>
      </c>
      <c r="G21800">
        <v>61</v>
      </c>
      <c r="H21800">
        <v>1651</v>
      </c>
      <c r="I21800">
        <v>1371</v>
      </c>
      <c r="J21800">
        <v>7</v>
      </c>
      <c r="K21800">
        <v>0</v>
      </c>
      <c r="L21800" t="s">
        <v>291</v>
      </c>
      <c r="M21800" t="s">
        <v>91</v>
      </c>
      <c r="N21800" t="s">
        <v>89</v>
      </c>
      <c r="O21800" t="s">
        <v>22</v>
      </c>
      <c r="P21800" t="s">
        <v>23</v>
      </c>
      <c r="Q21800" t="s">
        <v>24</v>
      </c>
    </row>
    <row r="21801" spans="1:17" x14ac:dyDescent="0.2">
      <c r="A21801" s="2">
        <v>43783</v>
      </c>
      <c r="B21801" t="s">
        <v>293</v>
      </c>
      <c r="C21801" t="s">
        <v>1692</v>
      </c>
      <c r="D21801" t="s">
        <v>50</v>
      </c>
      <c r="E21801" t="s">
        <v>50</v>
      </c>
      <c r="F21801">
        <v>43</v>
      </c>
      <c r="G21801">
        <v>114</v>
      </c>
      <c r="H21801">
        <v>1454</v>
      </c>
      <c r="I21801">
        <v>1184</v>
      </c>
      <c r="J21801">
        <v>2</v>
      </c>
      <c r="K21801">
        <v>1</v>
      </c>
      <c r="L21801" t="s">
        <v>291</v>
      </c>
      <c r="M21801" t="s">
        <v>1539</v>
      </c>
      <c r="N21801" t="s">
        <v>293</v>
      </c>
      <c r="O21801" t="s">
        <v>22</v>
      </c>
      <c r="P21801" t="s">
        <v>23</v>
      </c>
      <c r="Q21801" t="s">
        <v>24</v>
      </c>
    </row>
    <row r="21802" spans="1:17" x14ac:dyDescent="0.2">
      <c r="A21802" s="2">
        <v>43783</v>
      </c>
      <c r="B21802" t="s">
        <v>82</v>
      </c>
      <c r="C21802" t="s">
        <v>73</v>
      </c>
      <c r="D21802" t="s">
        <v>50</v>
      </c>
      <c r="E21802" t="s">
        <v>50</v>
      </c>
      <c r="F21802">
        <v>6</v>
      </c>
      <c r="G21802">
        <v>132</v>
      </c>
      <c r="H21802">
        <v>1632</v>
      </c>
      <c r="I21802">
        <v>1086</v>
      </c>
      <c r="J21802">
        <v>6</v>
      </c>
      <c r="K21802">
        <v>0</v>
      </c>
      <c r="L21802" t="s">
        <v>291</v>
      </c>
      <c r="M21802" t="s">
        <v>1766</v>
      </c>
      <c r="N21802" t="s">
        <v>82</v>
      </c>
      <c r="O21802" t="s">
        <v>22</v>
      </c>
      <c r="P21802" t="s">
        <v>23</v>
      </c>
      <c r="Q21802" t="s">
        <v>24</v>
      </c>
    </row>
    <row r="21803" spans="1:17" x14ac:dyDescent="0.2">
      <c r="A21803" s="2">
        <v>43783</v>
      </c>
      <c r="B21803" t="s">
        <v>1204</v>
      </c>
      <c r="C21803" t="s">
        <v>97</v>
      </c>
      <c r="D21803" t="s">
        <v>50</v>
      </c>
      <c r="E21803" t="s">
        <v>50</v>
      </c>
      <c r="F21803">
        <v>33</v>
      </c>
      <c r="G21803">
        <v>96</v>
      </c>
      <c r="H21803">
        <v>1485</v>
      </c>
      <c r="I21803">
        <v>1248</v>
      </c>
      <c r="J21803">
        <v>3</v>
      </c>
      <c r="K21803">
        <v>2</v>
      </c>
      <c r="L21803" t="s">
        <v>291</v>
      </c>
      <c r="M21803" t="s">
        <v>1219</v>
      </c>
      <c r="N21803" t="s">
        <v>1204</v>
      </c>
      <c r="O21803" t="s">
        <v>22</v>
      </c>
      <c r="P21803" t="s">
        <v>23</v>
      </c>
      <c r="Q21803" t="s">
        <v>24</v>
      </c>
    </row>
    <row r="21804" spans="1:17" x14ac:dyDescent="0.2">
      <c r="A21804" s="2">
        <v>43783</v>
      </c>
      <c r="B21804" t="s">
        <v>180</v>
      </c>
      <c r="C21804" t="s">
        <v>76</v>
      </c>
      <c r="D21804" t="s">
        <v>50</v>
      </c>
      <c r="E21804" t="s">
        <v>50</v>
      </c>
      <c r="F21804">
        <v>32</v>
      </c>
      <c r="G21804">
        <v>40</v>
      </c>
      <c r="H21804">
        <v>1490</v>
      </c>
      <c r="I21804">
        <v>1460</v>
      </c>
      <c r="J21804">
        <v>0</v>
      </c>
      <c r="K21804">
        <v>0</v>
      </c>
      <c r="L21804" t="s">
        <v>291</v>
      </c>
      <c r="M21804" t="s">
        <v>181</v>
      </c>
      <c r="N21804" t="s">
        <v>180</v>
      </c>
      <c r="O21804" t="s">
        <v>22</v>
      </c>
      <c r="P21804" t="s">
        <v>23</v>
      </c>
      <c r="Q21804" t="s">
        <v>30</v>
      </c>
    </row>
    <row r="21805" spans="1:17" x14ac:dyDescent="0.2">
      <c r="A21805" s="2">
        <v>43783</v>
      </c>
      <c r="B21805" t="s">
        <v>85</v>
      </c>
      <c r="C21805" t="s">
        <v>737</v>
      </c>
      <c r="D21805" t="s">
        <v>50</v>
      </c>
      <c r="E21805" t="s">
        <v>50</v>
      </c>
      <c r="F21805">
        <v>65</v>
      </c>
      <c r="G21805">
        <v>136</v>
      </c>
      <c r="H21805">
        <v>1367</v>
      </c>
      <c r="I21805">
        <v>1080</v>
      </c>
      <c r="J21805">
        <v>2</v>
      </c>
      <c r="K21805">
        <v>2</v>
      </c>
      <c r="L21805" t="s">
        <v>291</v>
      </c>
      <c r="M21805" t="s">
        <v>1611</v>
      </c>
      <c r="N21805" t="s">
        <v>85</v>
      </c>
      <c r="O21805" t="s">
        <v>22</v>
      </c>
      <c r="P21805" t="s">
        <v>23</v>
      </c>
      <c r="Q21805" t="s">
        <v>30</v>
      </c>
    </row>
    <row r="21806" spans="1:17" x14ac:dyDescent="0.2">
      <c r="A21806" s="2">
        <v>43783</v>
      </c>
      <c r="B21806" t="s">
        <v>67</v>
      </c>
      <c r="C21806" t="s">
        <v>384</v>
      </c>
      <c r="D21806" t="s">
        <v>50</v>
      </c>
      <c r="E21806" t="s">
        <v>50</v>
      </c>
      <c r="F21806">
        <v>2</v>
      </c>
      <c r="G21806">
        <v>175</v>
      </c>
      <c r="H21806">
        <v>1726</v>
      </c>
      <c r="I21806">
        <v>963</v>
      </c>
      <c r="J21806">
        <v>2</v>
      </c>
      <c r="K21806">
        <v>1</v>
      </c>
      <c r="L21806" t="s">
        <v>291</v>
      </c>
      <c r="M21806" t="s">
        <v>154</v>
      </c>
      <c r="N21806" t="s">
        <v>67</v>
      </c>
      <c r="O21806" t="s">
        <v>22</v>
      </c>
      <c r="P21806" t="s">
        <v>23</v>
      </c>
      <c r="Q21806" t="s">
        <v>24</v>
      </c>
    </row>
    <row r="21807" spans="1:17" x14ac:dyDescent="0.2">
      <c r="A21807" s="2">
        <v>43783</v>
      </c>
      <c r="B21807" t="s">
        <v>1491</v>
      </c>
      <c r="C21807" t="s">
        <v>131</v>
      </c>
      <c r="D21807" t="s">
        <v>27</v>
      </c>
      <c r="E21807" t="s">
        <v>27</v>
      </c>
      <c r="F21807">
        <v>76</v>
      </c>
      <c r="G21807">
        <v>47</v>
      </c>
      <c r="H21807">
        <v>1323</v>
      </c>
      <c r="I21807">
        <v>1436</v>
      </c>
      <c r="J21807">
        <v>1</v>
      </c>
      <c r="K21807">
        <v>2</v>
      </c>
      <c r="L21807" t="s">
        <v>1804</v>
      </c>
      <c r="M21807" t="s">
        <v>849</v>
      </c>
      <c r="N21807" t="s">
        <v>1491</v>
      </c>
      <c r="O21807" t="s">
        <v>22</v>
      </c>
      <c r="P21807" t="s">
        <v>23</v>
      </c>
      <c r="Q21807" t="s">
        <v>41</v>
      </c>
    </row>
    <row r="21808" spans="1:17" x14ac:dyDescent="0.2">
      <c r="A21808" s="2">
        <v>43783</v>
      </c>
      <c r="B21808" t="s">
        <v>453</v>
      </c>
      <c r="C21808" t="s">
        <v>222</v>
      </c>
      <c r="D21808" t="s">
        <v>27</v>
      </c>
      <c r="E21808" t="s">
        <v>27</v>
      </c>
      <c r="F21808">
        <v>138</v>
      </c>
      <c r="G21808">
        <v>160</v>
      </c>
      <c r="H21808">
        <v>1076</v>
      </c>
      <c r="I21808">
        <v>1001</v>
      </c>
      <c r="J21808">
        <v>0</v>
      </c>
      <c r="K21808">
        <v>0</v>
      </c>
      <c r="L21808" t="s">
        <v>1804</v>
      </c>
      <c r="M21808" t="s">
        <v>482</v>
      </c>
      <c r="N21808" t="s">
        <v>453</v>
      </c>
      <c r="O21808" t="s">
        <v>22</v>
      </c>
      <c r="P21808" t="s">
        <v>23</v>
      </c>
      <c r="Q21808" t="s">
        <v>30</v>
      </c>
    </row>
    <row r="21809" spans="1:17" x14ac:dyDescent="0.2">
      <c r="A21809" s="2">
        <v>43783</v>
      </c>
      <c r="B21809" t="s">
        <v>848</v>
      </c>
      <c r="C21809" t="s">
        <v>775</v>
      </c>
      <c r="D21809" t="s">
        <v>27</v>
      </c>
      <c r="E21809" t="s">
        <v>27</v>
      </c>
      <c r="F21809">
        <v>201</v>
      </c>
      <c r="G21809">
        <v>208</v>
      </c>
      <c r="H21809">
        <v>867</v>
      </c>
      <c r="I21809">
        <v>854</v>
      </c>
      <c r="J21809">
        <v>3</v>
      </c>
      <c r="K21809">
        <v>0</v>
      </c>
      <c r="L21809" t="s">
        <v>1804</v>
      </c>
      <c r="M21809" t="s">
        <v>905</v>
      </c>
      <c r="N21809" t="s">
        <v>848</v>
      </c>
      <c r="O21809" t="s">
        <v>22</v>
      </c>
      <c r="P21809" t="s">
        <v>23</v>
      </c>
      <c r="Q21809" t="s">
        <v>24</v>
      </c>
    </row>
    <row r="21810" spans="1:17" x14ac:dyDescent="0.2">
      <c r="A21810" s="2">
        <v>43783</v>
      </c>
      <c r="B21810" t="s">
        <v>87</v>
      </c>
      <c r="C21810" t="s">
        <v>38</v>
      </c>
      <c r="D21810" t="s">
        <v>50</v>
      </c>
      <c r="E21810" t="s">
        <v>19</v>
      </c>
      <c r="F21810">
        <v>61</v>
      </c>
      <c r="G21810">
        <v>41</v>
      </c>
      <c r="H21810">
        <v>1371</v>
      </c>
      <c r="I21810">
        <v>1458</v>
      </c>
      <c r="J21810">
        <v>0</v>
      </c>
      <c r="K21810">
        <v>1</v>
      </c>
      <c r="L21810" t="s">
        <v>28</v>
      </c>
      <c r="M21810" t="s">
        <v>88</v>
      </c>
      <c r="N21810" t="s">
        <v>87</v>
      </c>
      <c r="O21810" t="s">
        <v>22</v>
      </c>
      <c r="P21810" t="s">
        <v>23</v>
      </c>
      <c r="Q21810" t="s">
        <v>41</v>
      </c>
    </row>
    <row r="21811" spans="1:17" x14ac:dyDescent="0.2">
      <c r="A21811" s="2">
        <v>43783</v>
      </c>
      <c r="B21811" t="s">
        <v>648</v>
      </c>
      <c r="C21811" t="s">
        <v>898</v>
      </c>
      <c r="D21811" t="s">
        <v>115</v>
      </c>
      <c r="E21811" t="s">
        <v>115</v>
      </c>
      <c r="F21811">
        <v>172</v>
      </c>
      <c r="G21811">
        <v>186</v>
      </c>
      <c r="H21811">
        <v>974</v>
      </c>
      <c r="I21811">
        <v>915</v>
      </c>
      <c r="J21811">
        <v>1</v>
      </c>
      <c r="K21811">
        <v>1</v>
      </c>
      <c r="L21811" t="s">
        <v>28</v>
      </c>
      <c r="M21811" t="s">
        <v>717</v>
      </c>
      <c r="N21811" t="s">
        <v>648</v>
      </c>
      <c r="O21811" t="s">
        <v>22</v>
      </c>
      <c r="P21811" t="s">
        <v>23</v>
      </c>
      <c r="Q21811" t="s">
        <v>30</v>
      </c>
    </row>
    <row r="21812" spans="1:17" x14ac:dyDescent="0.2">
      <c r="A21812" s="2">
        <v>43783</v>
      </c>
      <c r="B21812" t="s">
        <v>31</v>
      </c>
      <c r="C21812" t="s">
        <v>282</v>
      </c>
      <c r="D21812" t="s">
        <v>19</v>
      </c>
      <c r="E21812" t="s">
        <v>19</v>
      </c>
      <c r="F21812">
        <v>63</v>
      </c>
      <c r="G21812">
        <v>102</v>
      </c>
      <c r="H21812">
        <v>1368</v>
      </c>
      <c r="I21812">
        <v>1213</v>
      </c>
      <c r="J21812">
        <v>3</v>
      </c>
      <c r="K21812">
        <v>0</v>
      </c>
      <c r="L21812" t="s">
        <v>28</v>
      </c>
      <c r="M21812" t="s">
        <v>630</v>
      </c>
      <c r="N21812" t="s">
        <v>31</v>
      </c>
      <c r="O21812" t="s">
        <v>22</v>
      </c>
      <c r="P21812" t="s">
        <v>23</v>
      </c>
      <c r="Q21812" t="s">
        <v>24</v>
      </c>
    </row>
    <row r="21813" spans="1:17" x14ac:dyDescent="0.2">
      <c r="A21813" s="2">
        <v>43783</v>
      </c>
      <c r="B21813" t="s">
        <v>166</v>
      </c>
      <c r="C21813" t="s">
        <v>443</v>
      </c>
      <c r="D21813" t="s">
        <v>115</v>
      </c>
      <c r="E21813" t="s">
        <v>115</v>
      </c>
      <c r="F21813">
        <v>57</v>
      </c>
      <c r="G21813">
        <v>159</v>
      </c>
      <c r="H21813">
        <v>1391</v>
      </c>
      <c r="I21813">
        <v>1008</v>
      </c>
      <c r="J21813">
        <v>2</v>
      </c>
      <c r="K21813">
        <v>0</v>
      </c>
      <c r="L21813" t="s">
        <v>28</v>
      </c>
      <c r="M21813" t="s">
        <v>165</v>
      </c>
      <c r="N21813" t="s">
        <v>166</v>
      </c>
      <c r="O21813" t="s">
        <v>22</v>
      </c>
      <c r="P21813" t="s">
        <v>23</v>
      </c>
      <c r="Q21813" t="s">
        <v>24</v>
      </c>
    </row>
    <row r="21814" spans="1:17" x14ac:dyDescent="0.2">
      <c r="A21814" s="2">
        <v>43783</v>
      </c>
      <c r="B21814" t="s">
        <v>98</v>
      </c>
      <c r="C21814" t="s">
        <v>442</v>
      </c>
      <c r="D21814" t="s">
        <v>50</v>
      </c>
      <c r="E21814" t="s">
        <v>57</v>
      </c>
      <c r="F21814">
        <v>36</v>
      </c>
      <c r="G21814">
        <v>121</v>
      </c>
      <c r="H21814">
        <v>1480</v>
      </c>
      <c r="I21814">
        <v>1157</v>
      </c>
      <c r="J21814">
        <v>3</v>
      </c>
      <c r="K21814">
        <v>1</v>
      </c>
      <c r="L21814" t="s">
        <v>28</v>
      </c>
      <c r="M21814" t="s">
        <v>99</v>
      </c>
      <c r="N21814" t="s">
        <v>98</v>
      </c>
      <c r="O21814" t="s">
        <v>22</v>
      </c>
      <c r="P21814" t="s">
        <v>23</v>
      </c>
      <c r="Q21814" t="s">
        <v>24</v>
      </c>
    </row>
    <row r="21815" spans="1:17" x14ac:dyDescent="0.2">
      <c r="A21815" s="2">
        <v>43783</v>
      </c>
      <c r="B21815" t="s">
        <v>168</v>
      </c>
      <c r="C21815" t="s">
        <v>81</v>
      </c>
      <c r="D21815" t="s">
        <v>50</v>
      </c>
      <c r="E21815" t="s">
        <v>50</v>
      </c>
      <c r="F21815">
        <v>22</v>
      </c>
      <c r="G21815">
        <v>104</v>
      </c>
      <c r="H21815">
        <v>1536</v>
      </c>
      <c r="I21815">
        <v>1209</v>
      </c>
      <c r="J21815">
        <v>1</v>
      </c>
      <c r="K21815">
        <v>0</v>
      </c>
      <c r="L21815" t="s">
        <v>28</v>
      </c>
      <c r="M21815" t="s">
        <v>1822</v>
      </c>
      <c r="N21815" t="s">
        <v>168</v>
      </c>
      <c r="O21815" t="s">
        <v>22</v>
      </c>
      <c r="P21815" t="s">
        <v>23</v>
      </c>
      <c r="Q21815" t="s">
        <v>24</v>
      </c>
    </row>
    <row r="21816" spans="1:17" x14ac:dyDescent="0.2">
      <c r="A21816" s="2">
        <v>43783</v>
      </c>
      <c r="B21816" t="s">
        <v>629</v>
      </c>
      <c r="C21816" t="s">
        <v>572</v>
      </c>
      <c r="D21816" t="s">
        <v>36</v>
      </c>
      <c r="E21816" t="s">
        <v>115</v>
      </c>
      <c r="F21816">
        <v>154</v>
      </c>
      <c r="G21816">
        <v>126</v>
      </c>
      <c r="H21816">
        <v>1039</v>
      </c>
      <c r="I21816">
        <v>1134</v>
      </c>
      <c r="J21816">
        <v>1</v>
      </c>
      <c r="K21816">
        <v>2</v>
      </c>
      <c r="L21816" t="s">
        <v>20</v>
      </c>
      <c r="M21816" t="s">
        <v>925</v>
      </c>
      <c r="N21816" t="s">
        <v>629</v>
      </c>
      <c r="O21816" t="s">
        <v>22</v>
      </c>
      <c r="P21816" t="s">
        <v>23</v>
      </c>
      <c r="Q21816" t="s">
        <v>41</v>
      </c>
    </row>
    <row r="21817" spans="1:17" x14ac:dyDescent="0.2">
      <c r="A21817" s="2">
        <v>43783</v>
      </c>
      <c r="B21817" t="s">
        <v>469</v>
      </c>
      <c r="C21817" t="s">
        <v>182</v>
      </c>
      <c r="D21817" t="s">
        <v>115</v>
      </c>
      <c r="E21817" t="s">
        <v>115</v>
      </c>
      <c r="F21817">
        <v>83</v>
      </c>
      <c r="G21817">
        <v>69</v>
      </c>
      <c r="H21817">
        <v>1292</v>
      </c>
      <c r="I21817">
        <v>1339</v>
      </c>
      <c r="J21817">
        <v>2</v>
      </c>
      <c r="K21817">
        <v>1</v>
      </c>
      <c r="L21817" t="s">
        <v>20</v>
      </c>
      <c r="M21817" t="s">
        <v>246</v>
      </c>
      <c r="N21817" t="s">
        <v>176</v>
      </c>
      <c r="O21817" t="s">
        <v>122</v>
      </c>
      <c r="P21817" t="s">
        <v>23</v>
      </c>
      <c r="Q21817" t="s">
        <v>24</v>
      </c>
    </row>
    <row r="21818" spans="1:17" x14ac:dyDescent="0.2">
      <c r="A21818" s="2">
        <v>43783</v>
      </c>
      <c r="B21818" t="s">
        <v>177</v>
      </c>
      <c r="C21818" t="s">
        <v>55</v>
      </c>
      <c r="D21818" t="s">
        <v>115</v>
      </c>
      <c r="E21818" t="s">
        <v>57</v>
      </c>
      <c r="F21818">
        <v>98</v>
      </c>
      <c r="G21818">
        <v>44</v>
      </c>
      <c r="H21818">
        <v>1236</v>
      </c>
      <c r="I21818">
        <v>1450</v>
      </c>
      <c r="J21818">
        <v>0</v>
      </c>
      <c r="K21818">
        <v>1</v>
      </c>
      <c r="L21818" t="s">
        <v>20</v>
      </c>
      <c r="M21818" t="s">
        <v>640</v>
      </c>
      <c r="N21818" t="s">
        <v>177</v>
      </c>
      <c r="O21818" t="s">
        <v>22</v>
      </c>
      <c r="P21818" t="s">
        <v>23</v>
      </c>
      <c r="Q21818" t="s">
        <v>41</v>
      </c>
    </row>
    <row r="21819" spans="1:17" x14ac:dyDescent="0.2">
      <c r="A21819" s="2">
        <v>43783</v>
      </c>
      <c r="B21819" t="s">
        <v>301</v>
      </c>
      <c r="C21819" t="s">
        <v>638</v>
      </c>
      <c r="D21819" t="s">
        <v>115</v>
      </c>
      <c r="E21819" t="s">
        <v>115</v>
      </c>
      <c r="F21819">
        <v>156</v>
      </c>
      <c r="G21819">
        <v>130</v>
      </c>
      <c r="H21819">
        <v>1034</v>
      </c>
      <c r="I21819">
        <v>1102</v>
      </c>
      <c r="J21819">
        <v>9</v>
      </c>
      <c r="K21819">
        <v>0</v>
      </c>
      <c r="L21819" t="s">
        <v>20</v>
      </c>
      <c r="M21819" t="s">
        <v>302</v>
      </c>
      <c r="N21819" t="s">
        <v>301</v>
      </c>
      <c r="O21819" t="s">
        <v>22</v>
      </c>
      <c r="P21819" t="s">
        <v>23</v>
      </c>
      <c r="Q21819" t="s">
        <v>24</v>
      </c>
    </row>
    <row r="21820" spans="1:17" x14ac:dyDescent="0.2">
      <c r="A21820" s="2">
        <v>43783</v>
      </c>
      <c r="B21820" t="s">
        <v>164</v>
      </c>
      <c r="C21820" t="s">
        <v>167</v>
      </c>
      <c r="D21820" t="s">
        <v>115</v>
      </c>
      <c r="E21820" t="s">
        <v>115</v>
      </c>
      <c r="F21820">
        <v>74</v>
      </c>
      <c r="G21820">
        <v>27</v>
      </c>
      <c r="H21820">
        <v>1327</v>
      </c>
      <c r="I21820">
        <v>1505</v>
      </c>
      <c r="J21820">
        <v>2</v>
      </c>
      <c r="K21820">
        <v>1</v>
      </c>
      <c r="L21820" t="s">
        <v>20</v>
      </c>
      <c r="M21820" t="s">
        <v>640</v>
      </c>
      <c r="N21820" t="s">
        <v>177</v>
      </c>
      <c r="O21820" t="s">
        <v>122</v>
      </c>
      <c r="P21820" t="s">
        <v>23</v>
      </c>
      <c r="Q21820" t="s">
        <v>24</v>
      </c>
    </row>
    <row r="21821" spans="1:17" x14ac:dyDescent="0.2">
      <c r="A21821" s="2">
        <v>43783</v>
      </c>
      <c r="B21821" t="s">
        <v>254</v>
      </c>
      <c r="C21821" t="s">
        <v>402</v>
      </c>
      <c r="D21821" t="s">
        <v>115</v>
      </c>
      <c r="E21821" t="s">
        <v>115</v>
      </c>
      <c r="F21821">
        <v>145</v>
      </c>
      <c r="G21821">
        <v>101</v>
      </c>
      <c r="H21821">
        <v>1061</v>
      </c>
      <c r="I21821">
        <v>1220</v>
      </c>
      <c r="J21821">
        <v>0</v>
      </c>
      <c r="K21821">
        <v>0</v>
      </c>
      <c r="L21821" t="s">
        <v>20</v>
      </c>
      <c r="M21821" t="s">
        <v>254</v>
      </c>
      <c r="N21821" t="s">
        <v>254</v>
      </c>
      <c r="O21821" t="s">
        <v>22</v>
      </c>
      <c r="P21821" t="s">
        <v>23</v>
      </c>
      <c r="Q21821" t="s">
        <v>30</v>
      </c>
    </row>
    <row r="21822" spans="1:17" x14ac:dyDescent="0.2">
      <c r="A21822" s="2">
        <v>43783</v>
      </c>
      <c r="B21822" t="s">
        <v>449</v>
      </c>
      <c r="C21822" t="s">
        <v>113</v>
      </c>
      <c r="D21822" t="s">
        <v>115</v>
      </c>
      <c r="E21822" t="s">
        <v>115</v>
      </c>
      <c r="F21822">
        <v>85</v>
      </c>
      <c r="G21822">
        <v>69</v>
      </c>
      <c r="H21822">
        <v>1287</v>
      </c>
      <c r="I21822">
        <v>1339</v>
      </c>
      <c r="J21822">
        <v>2</v>
      </c>
      <c r="K21822">
        <v>3</v>
      </c>
      <c r="L21822" t="s">
        <v>20</v>
      </c>
      <c r="M21822" t="s">
        <v>530</v>
      </c>
      <c r="N21822" t="s">
        <v>449</v>
      </c>
      <c r="O21822" t="s">
        <v>22</v>
      </c>
      <c r="P21822" t="s">
        <v>23</v>
      </c>
      <c r="Q21822" t="s">
        <v>41</v>
      </c>
    </row>
    <row r="21823" spans="1:17" x14ac:dyDescent="0.2">
      <c r="A21823" s="2">
        <v>43783</v>
      </c>
      <c r="B21823" t="s">
        <v>389</v>
      </c>
      <c r="C21823" t="s">
        <v>913</v>
      </c>
      <c r="D21823" t="s">
        <v>115</v>
      </c>
      <c r="E21823" t="s">
        <v>115</v>
      </c>
      <c r="F21823">
        <v>141</v>
      </c>
      <c r="G21823">
        <v>99</v>
      </c>
      <c r="H21823">
        <v>1070</v>
      </c>
      <c r="I21823">
        <v>1226</v>
      </c>
      <c r="J21823">
        <v>1</v>
      </c>
      <c r="K21823">
        <v>0</v>
      </c>
      <c r="L21823" t="s">
        <v>20</v>
      </c>
      <c r="M21823" t="s">
        <v>703</v>
      </c>
      <c r="N21823" t="s">
        <v>402</v>
      </c>
      <c r="O21823" t="s">
        <v>122</v>
      </c>
      <c r="P21823" t="s">
        <v>23</v>
      </c>
      <c r="Q21823" t="s">
        <v>24</v>
      </c>
    </row>
    <row r="21824" spans="1:17" x14ac:dyDescent="0.2">
      <c r="A21824" s="2">
        <v>43783</v>
      </c>
      <c r="B21824" t="s">
        <v>1073</v>
      </c>
      <c r="C21824" t="s">
        <v>388</v>
      </c>
      <c r="D21824" t="s">
        <v>115</v>
      </c>
      <c r="E21824" t="s">
        <v>115</v>
      </c>
      <c r="F21824">
        <v>149</v>
      </c>
      <c r="G21824">
        <v>106</v>
      </c>
      <c r="H21824">
        <v>1054</v>
      </c>
      <c r="I21824">
        <v>1201</v>
      </c>
      <c r="J21824">
        <v>1</v>
      </c>
      <c r="K21824">
        <v>1</v>
      </c>
      <c r="L21824" t="s">
        <v>20</v>
      </c>
      <c r="M21824" t="s">
        <v>603</v>
      </c>
      <c r="N21824" t="s">
        <v>602</v>
      </c>
      <c r="O21824" t="s">
        <v>122</v>
      </c>
      <c r="P21824" t="s">
        <v>23</v>
      </c>
      <c r="Q21824" t="s">
        <v>30</v>
      </c>
    </row>
    <row r="21825" spans="1:17" x14ac:dyDescent="0.2">
      <c r="A21825" s="2">
        <v>43783</v>
      </c>
      <c r="B21825" t="s">
        <v>239</v>
      </c>
      <c r="C21825" t="s">
        <v>212</v>
      </c>
      <c r="D21825" t="s">
        <v>115</v>
      </c>
      <c r="E21825" t="s">
        <v>115</v>
      </c>
      <c r="F21825">
        <v>84</v>
      </c>
      <c r="G21825">
        <v>184</v>
      </c>
      <c r="H21825">
        <v>1289</v>
      </c>
      <c r="I21825">
        <v>920</v>
      </c>
      <c r="J21825">
        <v>4</v>
      </c>
      <c r="K21825">
        <v>1</v>
      </c>
      <c r="L21825" t="s">
        <v>20</v>
      </c>
      <c r="M21825" t="s">
        <v>240</v>
      </c>
      <c r="N21825" t="s">
        <v>239</v>
      </c>
      <c r="O21825" t="s">
        <v>22</v>
      </c>
      <c r="P21825" t="s">
        <v>23</v>
      </c>
      <c r="Q21825" t="s">
        <v>24</v>
      </c>
    </row>
    <row r="21826" spans="1:17" x14ac:dyDescent="0.2">
      <c r="A21826" s="2">
        <v>43783</v>
      </c>
      <c r="B21826" t="s">
        <v>213</v>
      </c>
      <c r="C21826" t="s">
        <v>602</v>
      </c>
      <c r="D21826" t="s">
        <v>115</v>
      </c>
      <c r="E21826" t="s">
        <v>115</v>
      </c>
      <c r="F21826">
        <v>147</v>
      </c>
      <c r="G21826">
        <v>116</v>
      </c>
      <c r="H21826">
        <v>1055</v>
      </c>
      <c r="I21826">
        <v>1168</v>
      </c>
      <c r="J21826">
        <v>4</v>
      </c>
      <c r="K21826">
        <v>3</v>
      </c>
      <c r="L21826" t="s">
        <v>20</v>
      </c>
      <c r="M21826" t="s">
        <v>1727</v>
      </c>
      <c r="N21826" t="s">
        <v>213</v>
      </c>
      <c r="O21826" t="s">
        <v>22</v>
      </c>
      <c r="P21826" t="s">
        <v>23</v>
      </c>
      <c r="Q21826" t="s">
        <v>24</v>
      </c>
    </row>
    <row r="21827" spans="1:17" x14ac:dyDescent="0.2">
      <c r="A21827" s="2">
        <v>43783</v>
      </c>
      <c r="B21827" t="s">
        <v>569</v>
      </c>
      <c r="C21827" t="s">
        <v>143</v>
      </c>
      <c r="D21827" t="s">
        <v>115</v>
      </c>
      <c r="E21827" t="s">
        <v>115</v>
      </c>
      <c r="F21827">
        <v>94</v>
      </c>
      <c r="G21827">
        <v>28</v>
      </c>
      <c r="H21827">
        <v>1252</v>
      </c>
      <c r="I21827">
        <v>1498</v>
      </c>
      <c r="J21827">
        <v>0</v>
      </c>
      <c r="K21827">
        <v>2</v>
      </c>
      <c r="L21827" t="s">
        <v>20</v>
      </c>
      <c r="M21827" t="s">
        <v>1109</v>
      </c>
      <c r="N21827" t="s">
        <v>569</v>
      </c>
      <c r="O21827" t="s">
        <v>22</v>
      </c>
      <c r="P21827" t="s">
        <v>23</v>
      </c>
      <c r="Q21827" t="s">
        <v>41</v>
      </c>
    </row>
    <row r="21828" spans="1:17" x14ac:dyDescent="0.2">
      <c r="A21828" s="2">
        <v>43783</v>
      </c>
      <c r="B21828" t="s">
        <v>425</v>
      </c>
      <c r="C21828" t="s">
        <v>176</v>
      </c>
      <c r="D21828" t="s">
        <v>115</v>
      </c>
      <c r="E21828" t="s">
        <v>115</v>
      </c>
      <c r="F21828">
        <v>97</v>
      </c>
      <c r="G21828">
        <v>67</v>
      </c>
      <c r="H21828">
        <v>1245</v>
      </c>
      <c r="I21828">
        <v>1353</v>
      </c>
      <c r="J21828">
        <v>1</v>
      </c>
      <c r="K21828">
        <v>0</v>
      </c>
      <c r="L21828" t="s">
        <v>20</v>
      </c>
      <c r="M21828" t="s">
        <v>811</v>
      </c>
      <c r="N21828" t="s">
        <v>425</v>
      </c>
      <c r="O21828" t="s">
        <v>22</v>
      </c>
      <c r="P21828" t="s">
        <v>23</v>
      </c>
      <c r="Q21828" t="s">
        <v>24</v>
      </c>
    </row>
    <row r="21829" spans="1:17" x14ac:dyDescent="0.2">
      <c r="A21829" s="2">
        <v>43783</v>
      </c>
      <c r="B21829" t="s">
        <v>391</v>
      </c>
      <c r="C21829" t="s">
        <v>114</v>
      </c>
      <c r="D21829" t="s">
        <v>115</v>
      </c>
      <c r="E21829" t="s">
        <v>115</v>
      </c>
      <c r="F21829">
        <v>158</v>
      </c>
      <c r="G21829">
        <v>109</v>
      </c>
      <c r="H21829">
        <v>1009</v>
      </c>
      <c r="I21829">
        <v>1193</v>
      </c>
      <c r="J21829">
        <v>2</v>
      </c>
      <c r="K21829">
        <v>1</v>
      </c>
      <c r="L21829" t="s">
        <v>20</v>
      </c>
      <c r="M21829" t="s">
        <v>392</v>
      </c>
      <c r="N21829" t="s">
        <v>391</v>
      </c>
      <c r="O21829" t="s">
        <v>22</v>
      </c>
      <c r="P21829" t="s">
        <v>23</v>
      </c>
      <c r="Q21829" t="s">
        <v>24</v>
      </c>
    </row>
    <row r="21830" spans="1:17" x14ac:dyDescent="0.2">
      <c r="A21830" s="2">
        <v>43783</v>
      </c>
      <c r="B21830" t="s">
        <v>464</v>
      </c>
      <c r="C21830" t="s">
        <v>133</v>
      </c>
      <c r="D21830" t="s">
        <v>115</v>
      </c>
      <c r="E21830" t="s">
        <v>115</v>
      </c>
      <c r="F21830">
        <v>91</v>
      </c>
      <c r="G21830">
        <v>39</v>
      </c>
      <c r="H21830">
        <v>1266</v>
      </c>
      <c r="I21830">
        <v>1466</v>
      </c>
      <c r="J21830">
        <v>0</v>
      </c>
      <c r="K21830">
        <v>0</v>
      </c>
      <c r="L21830" t="s">
        <v>20</v>
      </c>
      <c r="M21830" t="s">
        <v>465</v>
      </c>
      <c r="N21830" t="s">
        <v>464</v>
      </c>
      <c r="O21830" t="s">
        <v>22</v>
      </c>
      <c r="P21830" t="s">
        <v>23</v>
      </c>
      <c r="Q21830" t="s">
        <v>30</v>
      </c>
    </row>
    <row r="21831" spans="1:17" x14ac:dyDescent="0.2">
      <c r="A21831" s="2">
        <v>43783</v>
      </c>
      <c r="B21831" t="s">
        <v>583</v>
      </c>
      <c r="C21831" t="s">
        <v>163</v>
      </c>
      <c r="D21831" t="s">
        <v>115</v>
      </c>
      <c r="E21831" t="s">
        <v>115</v>
      </c>
      <c r="F21831">
        <v>133</v>
      </c>
      <c r="G21831">
        <v>115</v>
      </c>
      <c r="H21831">
        <v>1084</v>
      </c>
      <c r="I21831">
        <v>1182</v>
      </c>
      <c r="J21831">
        <v>3</v>
      </c>
      <c r="K21831">
        <v>1</v>
      </c>
      <c r="L21831" t="s">
        <v>20</v>
      </c>
      <c r="M21831" t="s">
        <v>584</v>
      </c>
      <c r="N21831" t="s">
        <v>583</v>
      </c>
      <c r="O21831" t="s">
        <v>22</v>
      </c>
      <c r="P21831" t="s">
        <v>23</v>
      </c>
      <c r="Q21831" t="s">
        <v>24</v>
      </c>
    </row>
    <row r="21832" spans="1:17" x14ac:dyDescent="0.2">
      <c r="A21832" s="2">
        <v>43784</v>
      </c>
      <c r="B21832" t="s">
        <v>110</v>
      </c>
      <c r="C21832" t="s">
        <v>197</v>
      </c>
      <c r="D21832" t="s">
        <v>36</v>
      </c>
      <c r="E21832" t="s">
        <v>36</v>
      </c>
      <c r="F21832">
        <v>42</v>
      </c>
      <c r="G21832">
        <v>105</v>
      </c>
      <c r="H21832">
        <v>1457</v>
      </c>
      <c r="I21832">
        <v>1205</v>
      </c>
      <c r="J21832">
        <v>0</v>
      </c>
      <c r="K21832">
        <v>0</v>
      </c>
      <c r="L21832" t="s">
        <v>62</v>
      </c>
      <c r="M21832" t="s">
        <v>142</v>
      </c>
      <c r="N21832" t="s">
        <v>110</v>
      </c>
      <c r="O21832" t="s">
        <v>22</v>
      </c>
      <c r="P21832" t="s">
        <v>23</v>
      </c>
      <c r="Q21832" t="s">
        <v>30</v>
      </c>
    </row>
    <row r="21833" spans="1:17" x14ac:dyDescent="0.2">
      <c r="A21833" s="2">
        <v>43784</v>
      </c>
      <c r="B21833" t="s">
        <v>45</v>
      </c>
      <c r="C21833" t="s">
        <v>351</v>
      </c>
      <c r="D21833" t="s">
        <v>36</v>
      </c>
      <c r="E21833" t="s">
        <v>36</v>
      </c>
      <c r="F21833">
        <v>117</v>
      </c>
      <c r="G21833">
        <v>146</v>
      </c>
      <c r="H21833">
        <v>1167</v>
      </c>
      <c r="I21833">
        <v>1057</v>
      </c>
      <c r="J21833">
        <v>0</v>
      </c>
      <c r="K21833">
        <v>0</v>
      </c>
      <c r="L21833" t="s">
        <v>62</v>
      </c>
      <c r="M21833" t="s">
        <v>47</v>
      </c>
      <c r="N21833" t="s">
        <v>45</v>
      </c>
      <c r="O21833" t="s">
        <v>22</v>
      </c>
      <c r="P21833" t="s">
        <v>23</v>
      </c>
      <c r="Q21833" t="s">
        <v>30</v>
      </c>
    </row>
    <row r="21834" spans="1:17" x14ac:dyDescent="0.2">
      <c r="A21834" s="2">
        <v>43784</v>
      </c>
      <c r="B21834" t="s">
        <v>211</v>
      </c>
      <c r="C21834" t="s">
        <v>802</v>
      </c>
      <c r="D21834" t="s">
        <v>36</v>
      </c>
      <c r="E21834" t="s">
        <v>36</v>
      </c>
      <c r="F21834">
        <v>133</v>
      </c>
      <c r="G21834">
        <v>135</v>
      </c>
      <c r="H21834">
        <v>1084</v>
      </c>
      <c r="I21834">
        <v>1083</v>
      </c>
      <c r="J21834">
        <v>2</v>
      </c>
      <c r="K21834">
        <v>1</v>
      </c>
      <c r="L21834" t="s">
        <v>62</v>
      </c>
      <c r="M21834" t="s">
        <v>373</v>
      </c>
      <c r="N21834" t="s">
        <v>211</v>
      </c>
      <c r="O21834" t="s">
        <v>22</v>
      </c>
      <c r="P21834" t="s">
        <v>23</v>
      </c>
      <c r="Q21834" t="s">
        <v>24</v>
      </c>
    </row>
    <row r="21835" spans="1:17" x14ac:dyDescent="0.2">
      <c r="A21835" s="2">
        <v>43784</v>
      </c>
      <c r="B21835" t="s">
        <v>128</v>
      </c>
      <c r="C21835" t="s">
        <v>718</v>
      </c>
      <c r="D21835" t="s">
        <v>36</v>
      </c>
      <c r="E21835" t="s">
        <v>36</v>
      </c>
      <c r="F21835">
        <v>29</v>
      </c>
      <c r="G21835">
        <v>103</v>
      </c>
      <c r="H21835">
        <v>1495</v>
      </c>
      <c r="I21835">
        <v>1211</v>
      </c>
      <c r="J21835">
        <v>4</v>
      </c>
      <c r="K21835">
        <v>1</v>
      </c>
      <c r="L21835" t="s">
        <v>62</v>
      </c>
      <c r="M21835" t="s">
        <v>1054</v>
      </c>
      <c r="N21835" t="s">
        <v>128</v>
      </c>
      <c r="O21835" t="s">
        <v>22</v>
      </c>
      <c r="P21835" t="s">
        <v>23</v>
      </c>
      <c r="Q21835" t="s">
        <v>24</v>
      </c>
    </row>
    <row r="21836" spans="1:17" x14ac:dyDescent="0.2">
      <c r="A21836" s="2">
        <v>43784</v>
      </c>
      <c r="B21836" t="s">
        <v>72</v>
      </c>
      <c r="C21836" t="s">
        <v>1693</v>
      </c>
      <c r="D21836" t="s">
        <v>50</v>
      </c>
      <c r="E21836" t="s">
        <v>50</v>
      </c>
      <c r="F21836">
        <v>14</v>
      </c>
      <c r="G21836">
        <v>196</v>
      </c>
      <c r="H21836">
        <v>1599</v>
      </c>
      <c r="I21836">
        <v>882</v>
      </c>
      <c r="J21836">
        <v>6</v>
      </c>
      <c r="K21836">
        <v>0</v>
      </c>
      <c r="L21836" t="s">
        <v>291</v>
      </c>
      <c r="M21836" t="s">
        <v>74</v>
      </c>
      <c r="N21836" t="s">
        <v>72</v>
      </c>
      <c r="O21836" t="s">
        <v>22</v>
      </c>
      <c r="P21836" t="s">
        <v>23</v>
      </c>
      <c r="Q21836" t="s">
        <v>24</v>
      </c>
    </row>
    <row r="21837" spans="1:17" x14ac:dyDescent="0.2">
      <c r="A21837" s="2">
        <v>43784</v>
      </c>
      <c r="B21837" t="s">
        <v>53</v>
      </c>
      <c r="C21837" t="s">
        <v>345</v>
      </c>
      <c r="D21837" t="s">
        <v>50</v>
      </c>
      <c r="E21837" t="s">
        <v>50</v>
      </c>
      <c r="F21837">
        <v>13</v>
      </c>
      <c r="G21837">
        <v>90</v>
      </c>
      <c r="H21837">
        <v>1601</v>
      </c>
      <c r="I21837">
        <v>1274</v>
      </c>
      <c r="J21837">
        <v>1</v>
      </c>
      <c r="K21837">
        <v>0</v>
      </c>
      <c r="L21837" t="s">
        <v>291</v>
      </c>
      <c r="M21837" t="s">
        <v>838</v>
      </c>
      <c r="N21837" t="s">
        <v>53</v>
      </c>
      <c r="O21837" t="s">
        <v>22</v>
      </c>
      <c r="P21837" t="s">
        <v>23</v>
      </c>
      <c r="Q21837" t="s">
        <v>24</v>
      </c>
    </row>
    <row r="21838" spans="1:17" x14ac:dyDescent="0.2">
      <c r="A21838" s="2">
        <v>43784</v>
      </c>
      <c r="B21838" t="s">
        <v>49</v>
      </c>
      <c r="C21838" t="s">
        <v>48</v>
      </c>
      <c r="D21838" t="s">
        <v>50</v>
      </c>
      <c r="E21838" t="s">
        <v>50</v>
      </c>
      <c r="F21838">
        <v>45</v>
      </c>
      <c r="G21838">
        <v>110</v>
      </c>
      <c r="H21838">
        <v>1441</v>
      </c>
      <c r="I21838">
        <v>1192</v>
      </c>
      <c r="J21838">
        <v>4</v>
      </c>
      <c r="K21838">
        <v>0</v>
      </c>
      <c r="L21838" t="s">
        <v>291</v>
      </c>
      <c r="M21838" t="s">
        <v>103</v>
      </c>
      <c r="N21838" t="s">
        <v>49</v>
      </c>
      <c r="O21838" t="s">
        <v>22</v>
      </c>
      <c r="P21838" t="s">
        <v>23</v>
      </c>
      <c r="Q21838" t="s">
        <v>24</v>
      </c>
    </row>
    <row r="21839" spans="1:17" x14ac:dyDescent="0.2">
      <c r="A21839" s="2">
        <v>43784</v>
      </c>
      <c r="B21839" t="s">
        <v>106</v>
      </c>
      <c r="C21839" t="s">
        <v>184</v>
      </c>
      <c r="D21839" t="s">
        <v>50</v>
      </c>
      <c r="E21839" t="s">
        <v>50</v>
      </c>
      <c r="F21839">
        <v>8</v>
      </c>
      <c r="G21839">
        <v>182</v>
      </c>
      <c r="H21839">
        <v>1625</v>
      </c>
      <c r="I21839">
        <v>924</v>
      </c>
      <c r="J21839">
        <v>7</v>
      </c>
      <c r="K21839">
        <v>0</v>
      </c>
      <c r="L21839" t="s">
        <v>291</v>
      </c>
      <c r="M21839" t="s">
        <v>1251</v>
      </c>
      <c r="N21839" t="s">
        <v>106</v>
      </c>
      <c r="O21839" t="s">
        <v>22</v>
      </c>
      <c r="P21839" t="s">
        <v>23</v>
      </c>
      <c r="Q21839" t="s">
        <v>24</v>
      </c>
    </row>
    <row r="21840" spans="1:17" x14ac:dyDescent="0.2">
      <c r="A21840" s="2">
        <v>43784</v>
      </c>
      <c r="B21840" t="s">
        <v>92</v>
      </c>
      <c r="C21840" t="s">
        <v>52</v>
      </c>
      <c r="D21840" t="s">
        <v>50</v>
      </c>
      <c r="E21840" t="s">
        <v>50</v>
      </c>
      <c r="F21840">
        <v>29</v>
      </c>
      <c r="G21840">
        <v>18</v>
      </c>
      <c r="H21840">
        <v>1495</v>
      </c>
      <c r="I21840">
        <v>1563</v>
      </c>
      <c r="J21840">
        <v>0</v>
      </c>
      <c r="K21840">
        <v>2</v>
      </c>
      <c r="L21840" t="s">
        <v>291</v>
      </c>
      <c r="M21840" t="s">
        <v>124</v>
      </c>
      <c r="N21840" t="s">
        <v>92</v>
      </c>
      <c r="O21840" t="s">
        <v>22</v>
      </c>
      <c r="P21840" t="s">
        <v>23</v>
      </c>
      <c r="Q21840" t="s">
        <v>41</v>
      </c>
    </row>
    <row r="21841" spans="1:17" x14ac:dyDescent="0.2">
      <c r="A21841" s="2">
        <v>43784</v>
      </c>
      <c r="B21841" t="s">
        <v>70</v>
      </c>
      <c r="C21841" t="s">
        <v>174</v>
      </c>
      <c r="D21841" t="s">
        <v>50</v>
      </c>
      <c r="E21841" t="s">
        <v>50</v>
      </c>
      <c r="F21841">
        <v>55</v>
      </c>
      <c r="G21841">
        <v>181</v>
      </c>
      <c r="H21841">
        <v>1395</v>
      </c>
      <c r="I21841">
        <v>933</v>
      </c>
      <c r="J21841">
        <v>3</v>
      </c>
      <c r="K21841">
        <v>0</v>
      </c>
      <c r="L21841" t="s">
        <v>291</v>
      </c>
      <c r="M21841" t="s">
        <v>383</v>
      </c>
      <c r="N21841" t="s">
        <v>70</v>
      </c>
      <c r="O21841" t="s">
        <v>22</v>
      </c>
      <c r="P21841" t="s">
        <v>23</v>
      </c>
      <c r="Q21841" t="s">
        <v>24</v>
      </c>
    </row>
    <row r="21842" spans="1:17" x14ac:dyDescent="0.2">
      <c r="A21842" s="2">
        <v>43784</v>
      </c>
      <c r="B21842" t="s">
        <v>25</v>
      </c>
      <c r="C21842" t="s">
        <v>39</v>
      </c>
      <c r="D21842" t="s">
        <v>19</v>
      </c>
      <c r="E21842" t="s">
        <v>19</v>
      </c>
      <c r="F21842">
        <v>3</v>
      </c>
      <c r="G21842">
        <v>9</v>
      </c>
      <c r="H21842">
        <v>1715</v>
      </c>
      <c r="I21842">
        <v>1617</v>
      </c>
      <c r="J21842">
        <v>0</v>
      </c>
      <c r="K21842">
        <v>1</v>
      </c>
      <c r="L21842" t="s">
        <v>1502</v>
      </c>
      <c r="M21842" t="s">
        <v>231</v>
      </c>
      <c r="N21842" t="s">
        <v>113</v>
      </c>
      <c r="O21842" t="s">
        <v>122</v>
      </c>
      <c r="P21842" t="s">
        <v>23</v>
      </c>
      <c r="Q21842" t="s">
        <v>41</v>
      </c>
    </row>
    <row r="21843" spans="1:17" x14ac:dyDescent="0.2">
      <c r="A21843" s="2">
        <v>43784</v>
      </c>
      <c r="B21843" t="s">
        <v>646</v>
      </c>
      <c r="C21843" t="s">
        <v>119</v>
      </c>
      <c r="D21843" t="s">
        <v>50</v>
      </c>
      <c r="E21843" t="s">
        <v>50</v>
      </c>
      <c r="F21843">
        <v>48</v>
      </c>
      <c r="G21843">
        <v>15</v>
      </c>
      <c r="H21843">
        <v>1435</v>
      </c>
      <c r="I21843">
        <v>1593</v>
      </c>
      <c r="J21843">
        <v>0</v>
      </c>
      <c r="K21843">
        <v>3</v>
      </c>
      <c r="L21843" t="s">
        <v>291</v>
      </c>
      <c r="M21843" t="s">
        <v>909</v>
      </c>
      <c r="N21843" t="s">
        <v>646</v>
      </c>
      <c r="O21843" t="s">
        <v>22</v>
      </c>
      <c r="P21843" t="s">
        <v>23</v>
      </c>
      <c r="Q21843" t="s">
        <v>41</v>
      </c>
    </row>
    <row r="21844" spans="1:17" x14ac:dyDescent="0.2">
      <c r="A21844" s="2">
        <v>43784</v>
      </c>
      <c r="B21844" t="s">
        <v>286</v>
      </c>
      <c r="C21844" t="s">
        <v>153</v>
      </c>
      <c r="D21844" t="s">
        <v>50</v>
      </c>
      <c r="E21844" t="s">
        <v>50</v>
      </c>
      <c r="F21844">
        <v>99</v>
      </c>
      <c r="G21844">
        <v>58</v>
      </c>
      <c r="H21844">
        <v>1226</v>
      </c>
      <c r="I21844">
        <v>1388</v>
      </c>
      <c r="J21844">
        <v>0</v>
      </c>
      <c r="K21844">
        <v>1</v>
      </c>
      <c r="L21844" t="s">
        <v>291</v>
      </c>
      <c r="M21844" t="s">
        <v>359</v>
      </c>
      <c r="N21844" t="s">
        <v>286</v>
      </c>
      <c r="O21844" t="s">
        <v>22</v>
      </c>
      <c r="P21844" t="s">
        <v>23</v>
      </c>
      <c r="Q21844" t="s">
        <v>41</v>
      </c>
    </row>
    <row r="21845" spans="1:17" x14ac:dyDescent="0.2">
      <c r="A21845" s="2">
        <v>43784</v>
      </c>
      <c r="B21845" t="s">
        <v>77</v>
      </c>
      <c r="C21845" t="s">
        <v>56</v>
      </c>
      <c r="D21845" t="s">
        <v>27</v>
      </c>
      <c r="E21845" t="s">
        <v>27</v>
      </c>
      <c r="F21845">
        <v>23</v>
      </c>
      <c r="G21845">
        <v>69</v>
      </c>
      <c r="H21845">
        <v>1530</v>
      </c>
      <c r="I21845">
        <v>1339</v>
      </c>
      <c r="J21845">
        <v>4</v>
      </c>
      <c r="K21845">
        <v>1</v>
      </c>
      <c r="L21845" t="s">
        <v>1804</v>
      </c>
      <c r="M21845" t="s">
        <v>350</v>
      </c>
      <c r="N21845" t="s">
        <v>77</v>
      </c>
      <c r="O21845" t="s">
        <v>22</v>
      </c>
      <c r="P21845" t="s">
        <v>23</v>
      </c>
      <c r="Q21845" t="s">
        <v>24</v>
      </c>
    </row>
    <row r="21846" spans="1:17" x14ac:dyDescent="0.2">
      <c r="A21846" s="2">
        <v>43784</v>
      </c>
      <c r="B21846" t="s">
        <v>531</v>
      </c>
      <c r="C21846" t="s">
        <v>26</v>
      </c>
      <c r="D21846" t="s">
        <v>27</v>
      </c>
      <c r="E21846" t="s">
        <v>27</v>
      </c>
      <c r="F21846">
        <v>80</v>
      </c>
      <c r="G21846">
        <v>11</v>
      </c>
      <c r="H21846">
        <v>1310</v>
      </c>
      <c r="I21846">
        <v>1613</v>
      </c>
      <c r="J21846">
        <v>0</v>
      </c>
      <c r="K21846">
        <v>3</v>
      </c>
      <c r="L21846" t="s">
        <v>1804</v>
      </c>
      <c r="M21846" t="s">
        <v>534</v>
      </c>
      <c r="N21846" t="s">
        <v>531</v>
      </c>
      <c r="O21846" t="s">
        <v>22</v>
      </c>
      <c r="P21846" t="s">
        <v>23</v>
      </c>
      <c r="Q21846" t="s">
        <v>41</v>
      </c>
    </row>
    <row r="21847" spans="1:17" x14ac:dyDescent="0.2">
      <c r="A21847" s="2">
        <v>43784</v>
      </c>
      <c r="B21847" t="s">
        <v>481</v>
      </c>
      <c r="C21847" t="s">
        <v>185</v>
      </c>
      <c r="D21847" t="s">
        <v>27</v>
      </c>
      <c r="E21847" t="s">
        <v>27</v>
      </c>
      <c r="F21847">
        <v>127</v>
      </c>
      <c r="G21847">
        <v>45</v>
      </c>
      <c r="H21847">
        <v>1129</v>
      </c>
      <c r="I21847">
        <v>1441</v>
      </c>
      <c r="J21847">
        <v>0</v>
      </c>
      <c r="K21847">
        <v>2</v>
      </c>
      <c r="L21847" t="s">
        <v>1804</v>
      </c>
      <c r="M21847" t="s">
        <v>1547</v>
      </c>
      <c r="N21847" t="s">
        <v>481</v>
      </c>
      <c r="O21847" t="s">
        <v>22</v>
      </c>
      <c r="P21847" t="s">
        <v>23</v>
      </c>
      <c r="Q21847" t="s">
        <v>41</v>
      </c>
    </row>
    <row r="21848" spans="1:17" x14ac:dyDescent="0.2">
      <c r="A21848" s="2">
        <v>43784</v>
      </c>
      <c r="B21848" t="s">
        <v>233</v>
      </c>
      <c r="C21848" t="s">
        <v>586</v>
      </c>
      <c r="D21848" t="s">
        <v>19</v>
      </c>
      <c r="E21848" t="s">
        <v>27</v>
      </c>
      <c r="F21848">
        <v>174</v>
      </c>
      <c r="G21848">
        <v>195</v>
      </c>
      <c r="H21848">
        <v>969</v>
      </c>
      <c r="I21848">
        <v>885</v>
      </c>
      <c r="J21848">
        <v>4</v>
      </c>
      <c r="K21848">
        <v>2</v>
      </c>
      <c r="L21848" t="s">
        <v>1804</v>
      </c>
      <c r="M21848" t="s">
        <v>1769</v>
      </c>
      <c r="N21848" t="s">
        <v>233</v>
      </c>
      <c r="O21848" t="s">
        <v>22</v>
      </c>
      <c r="P21848" t="s">
        <v>23</v>
      </c>
      <c r="Q21848" t="s">
        <v>24</v>
      </c>
    </row>
    <row r="21849" spans="1:17" x14ac:dyDescent="0.2">
      <c r="A21849" s="2">
        <v>43784</v>
      </c>
      <c r="B21849" t="s">
        <v>512</v>
      </c>
      <c r="C21849" t="s">
        <v>532</v>
      </c>
      <c r="D21849" t="s">
        <v>27</v>
      </c>
      <c r="E21849" t="s">
        <v>27</v>
      </c>
      <c r="F21849">
        <v>168</v>
      </c>
      <c r="G21849">
        <v>137</v>
      </c>
      <c r="H21849">
        <v>986</v>
      </c>
      <c r="I21849">
        <v>1077</v>
      </c>
      <c r="J21849">
        <v>1</v>
      </c>
      <c r="K21849">
        <v>0</v>
      </c>
      <c r="L21849" t="s">
        <v>1804</v>
      </c>
      <c r="M21849" t="s">
        <v>1807</v>
      </c>
      <c r="N21849" t="s">
        <v>512</v>
      </c>
      <c r="O21849" t="s">
        <v>22</v>
      </c>
      <c r="P21849" t="s">
        <v>23</v>
      </c>
      <c r="Q21849" t="s">
        <v>24</v>
      </c>
    </row>
    <row r="21850" spans="1:17" x14ac:dyDescent="0.2">
      <c r="A21850" s="2">
        <v>43784</v>
      </c>
      <c r="B21850" t="s">
        <v>232</v>
      </c>
      <c r="C21850" t="s">
        <v>549</v>
      </c>
      <c r="D21850" t="s">
        <v>19</v>
      </c>
      <c r="E21850" t="s">
        <v>27</v>
      </c>
      <c r="F21850">
        <v>150</v>
      </c>
      <c r="G21850">
        <v>187</v>
      </c>
      <c r="H21850">
        <v>1052</v>
      </c>
      <c r="I21850">
        <v>913</v>
      </c>
      <c r="J21850">
        <v>4</v>
      </c>
      <c r="K21850">
        <v>0</v>
      </c>
      <c r="L21850" t="s">
        <v>1804</v>
      </c>
      <c r="M21850" t="s">
        <v>234</v>
      </c>
      <c r="N21850" t="s">
        <v>232</v>
      </c>
      <c r="O21850" t="s">
        <v>22</v>
      </c>
      <c r="P21850" t="s">
        <v>23</v>
      </c>
      <c r="Q21850" t="s">
        <v>24</v>
      </c>
    </row>
    <row r="21851" spans="1:17" x14ac:dyDescent="0.2">
      <c r="A21851" s="2">
        <v>43784</v>
      </c>
      <c r="B21851" t="s">
        <v>43</v>
      </c>
      <c r="C21851" t="s">
        <v>42</v>
      </c>
      <c r="D21851" t="s">
        <v>19</v>
      </c>
      <c r="E21851" t="s">
        <v>19</v>
      </c>
      <c r="F21851">
        <v>10</v>
      </c>
      <c r="G21851">
        <v>19</v>
      </c>
      <c r="H21851">
        <v>1615</v>
      </c>
      <c r="I21851">
        <v>1548</v>
      </c>
      <c r="J21851">
        <v>1</v>
      </c>
      <c r="K21851">
        <v>0</v>
      </c>
      <c r="L21851" t="s">
        <v>28</v>
      </c>
      <c r="M21851" t="s">
        <v>771</v>
      </c>
      <c r="N21851" t="s">
        <v>77</v>
      </c>
      <c r="O21851" t="s">
        <v>122</v>
      </c>
      <c r="P21851" t="s">
        <v>23</v>
      </c>
      <c r="Q21851" t="s">
        <v>24</v>
      </c>
    </row>
    <row r="21852" spans="1:17" x14ac:dyDescent="0.2">
      <c r="A21852" s="2">
        <v>43784</v>
      </c>
      <c r="B21852" t="s">
        <v>94</v>
      </c>
      <c r="C21852" t="s">
        <v>18</v>
      </c>
      <c r="D21852" t="s">
        <v>50</v>
      </c>
      <c r="E21852" t="s">
        <v>19</v>
      </c>
      <c r="F21852">
        <v>50</v>
      </c>
      <c r="G21852">
        <v>5</v>
      </c>
      <c r="H21852">
        <v>1429</v>
      </c>
      <c r="I21852">
        <v>1642</v>
      </c>
      <c r="J21852">
        <v>1</v>
      </c>
      <c r="K21852">
        <v>2</v>
      </c>
      <c r="L21852" t="s">
        <v>28</v>
      </c>
      <c r="M21852" t="s">
        <v>96</v>
      </c>
      <c r="N21852" t="s">
        <v>94</v>
      </c>
      <c r="O21852" t="s">
        <v>22</v>
      </c>
      <c r="P21852" t="s">
        <v>23</v>
      </c>
      <c r="Q21852" t="s">
        <v>41</v>
      </c>
    </row>
    <row r="21853" spans="1:17" x14ac:dyDescent="0.2">
      <c r="A21853" s="2">
        <v>43785</v>
      </c>
      <c r="B21853" t="s">
        <v>136</v>
      </c>
      <c r="C21853" t="s">
        <v>237</v>
      </c>
      <c r="D21853" t="s">
        <v>36</v>
      </c>
      <c r="E21853" t="s">
        <v>36</v>
      </c>
      <c r="F21853">
        <v>56</v>
      </c>
      <c r="G21853">
        <v>107</v>
      </c>
      <c r="H21853">
        <v>1392</v>
      </c>
      <c r="I21853">
        <v>1198</v>
      </c>
      <c r="J21853">
        <v>1</v>
      </c>
      <c r="K21853">
        <v>0</v>
      </c>
      <c r="L21853" t="s">
        <v>62</v>
      </c>
      <c r="M21853" t="s">
        <v>340</v>
      </c>
      <c r="N21853" t="s">
        <v>136</v>
      </c>
      <c r="O21853" t="s">
        <v>22</v>
      </c>
      <c r="P21853" t="s">
        <v>23</v>
      </c>
      <c r="Q21853" t="s">
        <v>24</v>
      </c>
    </row>
    <row r="21854" spans="1:17" x14ac:dyDescent="0.2">
      <c r="A21854" s="2">
        <v>43785</v>
      </c>
      <c r="B21854" t="s">
        <v>378</v>
      </c>
      <c r="C21854" t="s">
        <v>374</v>
      </c>
      <c r="D21854" t="s">
        <v>36</v>
      </c>
      <c r="E21854" t="s">
        <v>36</v>
      </c>
      <c r="F21854">
        <v>95</v>
      </c>
      <c r="G21854">
        <v>151</v>
      </c>
      <c r="H21854">
        <v>1249</v>
      </c>
      <c r="I21854">
        <v>1049</v>
      </c>
      <c r="J21854">
        <v>1</v>
      </c>
      <c r="K21854">
        <v>0</v>
      </c>
      <c r="L21854" t="s">
        <v>62</v>
      </c>
      <c r="M21854" t="s">
        <v>379</v>
      </c>
      <c r="N21854" t="s">
        <v>378</v>
      </c>
      <c r="O21854" t="s">
        <v>22</v>
      </c>
      <c r="P21854" t="s">
        <v>23</v>
      </c>
      <c r="Q21854" t="s">
        <v>24</v>
      </c>
    </row>
    <row r="21855" spans="1:17" x14ac:dyDescent="0.2">
      <c r="A21855" s="2">
        <v>43785</v>
      </c>
      <c r="B21855" t="s">
        <v>100</v>
      </c>
      <c r="C21855" t="s">
        <v>126</v>
      </c>
      <c r="D21855" t="s">
        <v>50</v>
      </c>
      <c r="E21855" t="s">
        <v>50</v>
      </c>
      <c r="F21855">
        <v>34</v>
      </c>
      <c r="G21855">
        <v>12</v>
      </c>
      <c r="H21855">
        <v>1483</v>
      </c>
      <c r="I21855">
        <v>1602</v>
      </c>
      <c r="J21855">
        <v>0</v>
      </c>
      <c r="K21855">
        <v>0</v>
      </c>
      <c r="L21855" t="s">
        <v>291</v>
      </c>
      <c r="M21855" t="s">
        <v>102</v>
      </c>
      <c r="N21855" t="s">
        <v>100</v>
      </c>
      <c r="O21855" t="s">
        <v>22</v>
      </c>
      <c r="P21855" t="s">
        <v>23</v>
      </c>
      <c r="Q21855" t="s">
        <v>30</v>
      </c>
    </row>
    <row r="21856" spans="1:17" x14ac:dyDescent="0.2">
      <c r="A21856" s="2">
        <v>43785</v>
      </c>
      <c r="B21856" t="s">
        <v>129</v>
      </c>
      <c r="C21856" t="s">
        <v>317</v>
      </c>
      <c r="D21856" t="s">
        <v>50</v>
      </c>
      <c r="E21856" t="s">
        <v>50</v>
      </c>
      <c r="F21856">
        <v>16</v>
      </c>
      <c r="G21856">
        <v>86</v>
      </c>
      <c r="H21856">
        <v>1586</v>
      </c>
      <c r="I21856">
        <v>1286</v>
      </c>
      <c r="J21856">
        <v>4</v>
      </c>
      <c r="K21856">
        <v>0</v>
      </c>
      <c r="L21856" t="s">
        <v>291</v>
      </c>
      <c r="M21856" t="s">
        <v>1181</v>
      </c>
      <c r="N21856" t="s">
        <v>129</v>
      </c>
      <c r="O21856" t="s">
        <v>22</v>
      </c>
      <c r="P21856" t="s">
        <v>23</v>
      </c>
      <c r="Q21856" t="s">
        <v>24</v>
      </c>
    </row>
    <row r="21857" spans="1:17" x14ac:dyDescent="0.2">
      <c r="A21857" s="2">
        <v>43785</v>
      </c>
      <c r="B21857" t="s">
        <v>274</v>
      </c>
      <c r="C21857" t="s">
        <v>244</v>
      </c>
      <c r="D21857" t="s">
        <v>50</v>
      </c>
      <c r="E21857" t="s">
        <v>50</v>
      </c>
      <c r="F21857">
        <v>7</v>
      </c>
      <c r="G21857">
        <v>31</v>
      </c>
      <c r="H21857">
        <v>1631</v>
      </c>
      <c r="I21857">
        <v>1493</v>
      </c>
      <c r="J21857">
        <v>3</v>
      </c>
      <c r="K21857">
        <v>1</v>
      </c>
      <c r="L21857" t="s">
        <v>291</v>
      </c>
      <c r="M21857" t="s">
        <v>582</v>
      </c>
      <c r="N21857" t="s">
        <v>274</v>
      </c>
      <c r="O21857" t="s">
        <v>22</v>
      </c>
      <c r="P21857" t="s">
        <v>23</v>
      </c>
      <c r="Q21857" t="s">
        <v>24</v>
      </c>
    </row>
    <row r="21858" spans="1:17" x14ac:dyDescent="0.2">
      <c r="A21858" s="2">
        <v>43785</v>
      </c>
      <c r="B21858" t="s">
        <v>386</v>
      </c>
      <c r="C21858" t="s">
        <v>161</v>
      </c>
      <c r="D21858" t="s">
        <v>50</v>
      </c>
      <c r="E21858" t="s">
        <v>50</v>
      </c>
      <c r="F21858">
        <v>111</v>
      </c>
      <c r="G21858">
        <v>24</v>
      </c>
      <c r="H21858">
        <v>1189</v>
      </c>
      <c r="I21858">
        <v>1524</v>
      </c>
      <c r="J21858">
        <v>0</v>
      </c>
      <c r="K21858">
        <v>2</v>
      </c>
      <c r="L21858" t="s">
        <v>291</v>
      </c>
      <c r="M21858" t="s">
        <v>595</v>
      </c>
      <c r="N21858" t="s">
        <v>386</v>
      </c>
      <c r="O21858" t="s">
        <v>22</v>
      </c>
      <c r="P21858" t="s">
        <v>23</v>
      </c>
      <c r="Q21858" t="s">
        <v>41</v>
      </c>
    </row>
    <row r="21859" spans="1:17" x14ac:dyDescent="0.2">
      <c r="A21859" s="2">
        <v>43785</v>
      </c>
      <c r="B21859" t="s">
        <v>249</v>
      </c>
      <c r="C21859" t="s">
        <v>101</v>
      </c>
      <c r="D21859" t="s">
        <v>50</v>
      </c>
      <c r="E21859" t="s">
        <v>50</v>
      </c>
      <c r="F21859">
        <v>65</v>
      </c>
      <c r="G21859">
        <v>143</v>
      </c>
      <c r="H21859">
        <v>1367</v>
      </c>
      <c r="I21859">
        <v>1063</v>
      </c>
      <c r="J21859">
        <v>1</v>
      </c>
      <c r="K21859">
        <v>0</v>
      </c>
      <c r="L21859" t="s">
        <v>291</v>
      </c>
      <c r="M21859" t="s">
        <v>529</v>
      </c>
      <c r="N21859" t="s">
        <v>249</v>
      </c>
      <c r="O21859" t="s">
        <v>22</v>
      </c>
      <c r="P21859" t="s">
        <v>23</v>
      </c>
      <c r="Q21859" t="s">
        <v>24</v>
      </c>
    </row>
    <row r="21860" spans="1:17" x14ac:dyDescent="0.2">
      <c r="A21860" s="2">
        <v>43785</v>
      </c>
      <c r="B21860" t="s">
        <v>69</v>
      </c>
      <c r="C21860" t="s">
        <v>328</v>
      </c>
      <c r="D21860" t="s">
        <v>50</v>
      </c>
      <c r="E21860" t="s">
        <v>50</v>
      </c>
      <c r="F21860">
        <v>25</v>
      </c>
      <c r="G21860">
        <v>68</v>
      </c>
      <c r="H21860">
        <v>1520</v>
      </c>
      <c r="I21860">
        <v>1344</v>
      </c>
      <c r="J21860">
        <v>2</v>
      </c>
      <c r="K21860">
        <v>1</v>
      </c>
      <c r="L21860" t="s">
        <v>291</v>
      </c>
      <c r="M21860" t="s">
        <v>71</v>
      </c>
      <c r="N21860" t="s">
        <v>69</v>
      </c>
      <c r="O21860" t="s">
        <v>22</v>
      </c>
      <c r="P21860" t="s">
        <v>23</v>
      </c>
      <c r="Q21860" t="s">
        <v>24</v>
      </c>
    </row>
    <row r="21861" spans="1:17" x14ac:dyDescent="0.2">
      <c r="A21861" s="2">
        <v>43785</v>
      </c>
      <c r="B21861" t="s">
        <v>123</v>
      </c>
      <c r="C21861" t="s">
        <v>90</v>
      </c>
      <c r="D21861" t="s">
        <v>50</v>
      </c>
      <c r="E21861" t="s">
        <v>50</v>
      </c>
      <c r="F21861">
        <v>89</v>
      </c>
      <c r="G21861">
        <v>21</v>
      </c>
      <c r="H21861">
        <v>1278</v>
      </c>
      <c r="I21861">
        <v>1544</v>
      </c>
      <c r="J21861">
        <v>1</v>
      </c>
      <c r="K21861">
        <v>2</v>
      </c>
      <c r="L21861" t="s">
        <v>291</v>
      </c>
      <c r="M21861" t="s">
        <v>415</v>
      </c>
      <c r="N21861" t="s">
        <v>123</v>
      </c>
      <c r="O21861" t="s">
        <v>22</v>
      </c>
      <c r="P21861" t="s">
        <v>23</v>
      </c>
      <c r="Q21861" t="s">
        <v>41</v>
      </c>
    </row>
    <row r="21862" spans="1:17" x14ac:dyDescent="0.2">
      <c r="A21862" s="2">
        <v>43785</v>
      </c>
      <c r="B21862" t="s">
        <v>145</v>
      </c>
      <c r="C21862" t="s">
        <v>104</v>
      </c>
      <c r="D21862" t="s">
        <v>50</v>
      </c>
      <c r="E21862" t="s">
        <v>50</v>
      </c>
      <c r="F21862">
        <v>93</v>
      </c>
      <c r="G21862">
        <v>53</v>
      </c>
      <c r="H21862">
        <v>1263</v>
      </c>
      <c r="I21862">
        <v>1406</v>
      </c>
      <c r="J21862">
        <v>1</v>
      </c>
      <c r="K21862">
        <v>2</v>
      </c>
      <c r="L21862" t="s">
        <v>291</v>
      </c>
      <c r="M21862" t="s">
        <v>435</v>
      </c>
      <c r="N21862" t="s">
        <v>145</v>
      </c>
      <c r="O21862" t="s">
        <v>22</v>
      </c>
      <c r="P21862" t="s">
        <v>23</v>
      </c>
      <c r="Q21862" t="s">
        <v>41</v>
      </c>
    </row>
    <row r="21863" spans="1:17" x14ac:dyDescent="0.2">
      <c r="A21863" s="2">
        <v>43785</v>
      </c>
      <c r="B21863" t="s">
        <v>125</v>
      </c>
      <c r="C21863" t="s">
        <v>560</v>
      </c>
      <c r="D21863" t="s">
        <v>50</v>
      </c>
      <c r="E21863" t="s">
        <v>50</v>
      </c>
      <c r="F21863">
        <v>209</v>
      </c>
      <c r="G21863">
        <v>121</v>
      </c>
      <c r="H21863">
        <v>831</v>
      </c>
      <c r="I21863">
        <v>1157</v>
      </c>
      <c r="J21863">
        <v>1</v>
      </c>
      <c r="K21863">
        <v>3</v>
      </c>
      <c r="L21863" t="s">
        <v>291</v>
      </c>
      <c r="M21863" t="s">
        <v>468</v>
      </c>
      <c r="N21863" t="s">
        <v>125</v>
      </c>
      <c r="O21863" t="s">
        <v>22</v>
      </c>
      <c r="P21863" t="s">
        <v>23</v>
      </c>
      <c r="Q21863" t="s">
        <v>41</v>
      </c>
    </row>
    <row r="21864" spans="1:17" x14ac:dyDescent="0.2">
      <c r="A21864" s="2">
        <v>43785</v>
      </c>
      <c r="B21864" t="s">
        <v>95</v>
      </c>
      <c r="C21864" t="s">
        <v>147</v>
      </c>
      <c r="D21864" t="s">
        <v>50</v>
      </c>
      <c r="E21864" t="s">
        <v>50</v>
      </c>
      <c r="F21864">
        <v>37</v>
      </c>
      <c r="G21864">
        <v>1</v>
      </c>
      <c r="H21864">
        <v>1474</v>
      </c>
      <c r="I21864">
        <v>1755</v>
      </c>
      <c r="J21864">
        <v>1</v>
      </c>
      <c r="K21864">
        <v>4</v>
      </c>
      <c r="L21864" t="s">
        <v>291</v>
      </c>
      <c r="M21864" t="s">
        <v>1179</v>
      </c>
      <c r="N21864" t="s">
        <v>95</v>
      </c>
      <c r="O21864" t="s">
        <v>22</v>
      </c>
      <c r="P21864" t="s">
        <v>23</v>
      </c>
      <c r="Q21864" t="s">
        <v>41</v>
      </c>
    </row>
    <row r="21865" spans="1:17" x14ac:dyDescent="0.2">
      <c r="A21865" s="2">
        <v>43785</v>
      </c>
      <c r="B21865" t="s">
        <v>456</v>
      </c>
      <c r="C21865" t="s">
        <v>262</v>
      </c>
      <c r="D21865" t="s">
        <v>27</v>
      </c>
      <c r="E21865" t="s">
        <v>27</v>
      </c>
      <c r="F21865">
        <v>177</v>
      </c>
      <c r="G21865">
        <v>153</v>
      </c>
      <c r="H21865">
        <v>953</v>
      </c>
      <c r="I21865">
        <v>1040</v>
      </c>
      <c r="J21865">
        <v>1</v>
      </c>
      <c r="K21865">
        <v>0</v>
      </c>
      <c r="L21865" t="s">
        <v>1804</v>
      </c>
      <c r="M21865" t="s">
        <v>1499</v>
      </c>
      <c r="N21865" t="s">
        <v>456</v>
      </c>
      <c r="O21865" t="s">
        <v>22</v>
      </c>
      <c r="P21865" t="s">
        <v>23</v>
      </c>
      <c r="Q21865" t="s">
        <v>24</v>
      </c>
    </row>
    <row r="21866" spans="1:17" x14ac:dyDescent="0.2">
      <c r="A21866" s="2">
        <v>43785</v>
      </c>
      <c r="B21866" t="s">
        <v>210</v>
      </c>
      <c r="C21866" t="s">
        <v>901</v>
      </c>
      <c r="D21866" t="s">
        <v>27</v>
      </c>
      <c r="E21866" t="s">
        <v>27</v>
      </c>
      <c r="F21866">
        <v>73</v>
      </c>
      <c r="G21866">
        <v>189</v>
      </c>
      <c r="H21866">
        <v>1336</v>
      </c>
      <c r="I21866">
        <v>911</v>
      </c>
      <c r="J21866">
        <v>1</v>
      </c>
      <c r="K21866">
        <v>0</v>
      </c>
      <c r="L21866" t="s">
        <v>1804</v>
      </c>
      <c r="M21866" t="s">
        <v>557</v>
      </c>
      <c r="N21866" t="s">
        <v>210</v>
      </c>
      <c r="O21866" t="s">
        <v>22</v>
      </c>
      <c r="P21866" t="s">
        <v>23</v>
      </c>
      <c r="Q21866" t="s">
        <v>24</v>
      </c>
    </row>
    <row r="21867" spans="1:17" x14ac:dyDescent="0.2">
      <c r="A21867" s="2">
        <v>43785</v>
      </c>
      <c r="B21867" t="s">
        <v>188</v>
      </c>
      <c r="C21867" t="s">
        <v>892</v>
      </c>
      <c r="D21867" t="s">
        <v>27</v>
      </c>
      <c r="E21867" t="s">
        <v>27</v>
      </c>
      <c r="F21867">
        <v>193</v>
      </c>
      <c r="G21867">
        <v>206</v>
      </c>
      <c r="H21867">
        <v>895</v>
      </c>
      <c r="I21867">
        <v>856</v>
      </c>
      <c r="J21867">
        <v>1</v>
      </c>
      <c r="K21867">
        <v>0</v>
      </c>
      <c r="L21867" t="s">
        <v>1804</v>
      </c>
      <c r="M21867" t="s">
        <v>509</v>
      </c>
      <c r="N21867" t="s">
        <v>188</v>
      </c>
      <c r="O21867" t="s">
        <v>22</v>
      </c>
      <c r="P21867" t="s">
        <v>23</v>
      </c>
      <c r="Q21867" t="s">
        <v>24</v>
      </c>
    </row>
    <row r="21868" spans="1:17" x14ac:dyDescent="0.2">
      <c r="A21868" s="2">
        <v>43785</v>
      </c>
      <c r="B21868" t="s">
        <v>555</v>
      </c>
      <c r="C21868" t="s">
        <v>229</v>
      </c>
      <c r="D21868" t="s">
        <v>27</v>
      </c>
      <c r="E21868" t="s">
        <v>27</v>
      </c>
      <c r="F21868">
        <v>131</v>
      </c>
      <c r="G21868">
        <v>178</v>
      </c>
      <c r="H21868">
        <v>1094</v>
      </c>
      <c r="I21868">
        <v>940</v>
      </c>
      <c r="J21868">
        <v>5</v>
      </c>
      <c r="K21868">
        <v>0</v>
      </c>
      <c r="L21868" t="s">
        <v>1804</v>
      </c>
      <c r="M21868" t="s">
        <v>1761</v>
      </c>
      <c r="N21868" t="s">
        <v>555</v>
      </c>
      <c r="O21868" t="s">
        <v>22</v>
      </c>
      <c r="P21868" t="s">
        <v>23</v>
      </c>
      <c r="Q21868" t="s">
        <v>24</v>
      </c>
    </row>
    <row r="21869" spans="1:17" x14ac:dyDescent="0.2">
      <c r="A21869" s="2">
        <v>43786</v>
      </c>
      <c r="B21869" t="s">
        <v>756</v>
      </c>
      <c r="C21869" t="s">
        <v>111</v>
      </c>
      <c r="D21869" t="s">
        <v>36</v>
      </c>
      <c r="E21869" t="s">
        <v>36</v>
      </c>
      <c r="F21869">
        <v>176</v>
      </c>
      <c r="G21869">
        <v>59</v>
      </c>
      <c r="H21869">
        <v>955</v>
      </c>
      <c r="I21869">
        <v>1386</v>
      </c>
      <c r="J21869">
        <v>0</v>
      </c>
      <c r="K21869">
        <v>2</v>
      </c>
      <c r="L21869" t="s">
        <v>62</v>
      </c>
      <c r="M21869" t="s">
        <v>801</v>
      </c>
      <c r="N21869" t="s">
        <v>756</v>
      </c>
      <c r="O21869" t="s">
        <v>22</v>
      </c>
      <c r="P21869" t="s">
        <v>23</v>
      </c>
      <c r="Q21869" t="s">
        <v>41</v>
      </c>
    </row>
    <row r="21870" spans="1:17" x14ac:dyDescent="0.2">
      <c r="A21870" s="2">
        <v>43786</v>
      </c>
      <c r="B21870" t="s">
        <v>34</v>
      </c>
      <c r="C21870" t="s">
        <v>352</v>
      </c>
      <c r="D21870" t="s">
        <v>36</v>
      </c>
      <c r="E21870" t="s">
        <v>36</v>
      </c>
      <c r="F21870">
        <v>78</v>
      </c>
      <c r="G21870">
        <v>119</v>
      </c>
      <c r="H21870">
        <v>1317</v>
      </c>
      <c r="I21870">
        <v>1163</v>
      </c>
      <c r="J21870">
        <v>2</v>
      </c>
      <c r="K21870">
        <v>0</v>
      </c>
      <c r="L21870" t="s">
        <v>62</v>
      </c>
      <c r="M21870" t="s">
        <v>37</v>
      </c>
      <c r="N21870" t="s">
        <v>34</v>
      </c>
      <c r="O21870" t="s">
        <v>22</v>
      </c>
      <c r="P21870" t="s">
        <v>23</v>
      </c>
      <c r="Q21870" t="s">
        <v>24</v>
      </c>
    </row>
    <row r="21871" spans="1:17" x14ac:dyDescent="0.2">
      <c r="A21871" s="2">
        <v>43786</v>
      </c>
      <c r="B21871" t="s">
        <v>1545</v>
      </c>
      <c r="C21871" t="s">
        <v>224</v>
      </c>
      <c r="D21871" t="s">
        <v>36</v>
      </c>
      <c r="E21871" t="s">
        <v>36</v>
      </c>
      <c r="F21871">
        <v>162</v>
      </c>
      <c r="G21871">
        <v>60</v>
      </c>
      <c r="H21871">
        <v>997</v>
      </c>
      <c r="I21871">
        <v>1378</v>
      </c>
      <c r="J21871">
        <v>1</v>
      </c>
      <c r="K21871">
        <v>2</v>
      </c>
      <c r="L21871" t="s">
        <v>62</v>
      </c>
      <c r="M21871" t="s">
        <v>381</v>
      </c>
      <c r="N21871" t="s">
        <v>380</v>
      </c>
      <c r="O21871" t="s">
        <v>122</v>
      </c>
      <c r="P21871" t="s">
        <v>23</v>
      </c>
      <c r="Q21871" t="s">
        <v>41</v>
      </c>
    </row>
    <row r="21872" spans="1:17" x14ac:dyDescent="0.2">
      <c r="A21872" s="2">
        <v>43786</v>
      </c>
      <c r="B21872" t="s">
        <v>208</v>
      </c>
      <c r="C21872" t="s">
        <v>250</v>
      </c>
      <c r="D21872" t="s">
        <v>36</v>
      </c>
      <c r="E21872" t="s">
        <v>36</v>
      </c>
      <c r="F21872">
        <v>79</v>
      </c>
      <c r="G21872">
        <v>124</v>
      </c>
      <c r="H21872">
        <v>1311</v>
      </c>
      <c r="I21872">
        <v>1140</v>
      </c>
      <c r="J21872">
        <v>2</v>
      </c>
      <c r="K21872">
        <v>0</v>
      </c>
      <c r="L21872" t="s">
        <v>62</v>
      </c>
      <c r="M21872" t="s">
        <v>1771</v>
      </c>
      <c r="N21872" t="s">
        <v>208</v>
      </c>
      <c r="O21872" t="s">
        <v>22</v>
      </c>
      <c r="P21872" t="s">
        <v>23</v>
      </c>
      <c r="Q21872" t="s">
        <v>24</v>
      </c>
    </row>
    <row r="21873" spans="1:17" x14ac:dyDescent="0.2">
      <c r="A21873" s="2">
        <v>43786</v>
      </c>
      <c r="B21873" t="s">
        <v>149</v>
      </c>
      <c r="C21873" t="s">
        <v>380</v>
      </c>
      <c r="D21873" t="s">
        <v>36</v>
      </c>
      <c r="E21873" t="s">
        <v>36</v>
      </c>
      <c r="F21873">
        <v>72</v>
      </c>
      <c r="G21873">
        <v>128</v>
      </c>
      <c r="H21873">
        <v>1337</v>
      </c>
      <c r="I21873">
        <v>1111</v>
      </c>
      <c r="J21873">
        <v>1</v>
      </c>
      <c r="K21873">
        <v>0</v>
      </c>
      <c r="L21873" t="s">
        <v>62</v>
      </c>
      <c r="M21873" t="s">
        <v>420</v>
      </c>
      <c r="N21873" t="s">
        <v>149</v>
      </c>
      <c r="O21873" t="s">
        <v>22</v>
      </c>
      <c r="P21873" t="s">
        <v>23</v>
      </c>
      <c r="Q21873" t="s">
        <v>24</v>
      </c>
    </row>
    <row r="21874" spans="1:17" x14ac:dyDescent="0.2">
      <c r="A21874" s="2">
        <v>43786</v>
      </c>
      <c r="B21874" t="s">
        <v>141</v>
      </c>
      <c r="C21874" t="s">
        <v>267</v>
      </c>
      <c r="D21874" t="s">
        <v>36</v>
      </c>
      <c r="E21874" t="s">
        <v>36</v>
      </c>
      <c r="F21874">
        <v>87</v>
      </c>
      <c r="G21874">
        <v>120</v>
      </c>
      <c r="H21874">
        <v>1285</v>
      </c>
      <c r="I21874">
        <v>1161</v>
      </c>
      <c r="J21874">
        <v>2</v>
      </c>
      <c r="K21874">
        <v>1</v>
      </c>
      <c r="L21874" t="s">
        <v>62</v>
      </c>
      <c r="M21874" t="s">
        <v>1477</v>
      </c>
      <c r="N21874" t="s">
        <v>141</v>
      </c>
      <c r="O21874" t="s">
        <v>22</v>
      </c>
      <c r="P21874" t="s">
        <v>23</v>
      </c>
      <c r="Q21874" t="s">
        <v>24</v>
      </c>
    </row>
    <row r="21875" spans="1:17" x14ac:dyDescent="0.2">
      <c r="A21875" s="2">
        <v>43786</v>
      </c>
      <c r="B21875" t="s">
        <v>617</v>
      </c>
      <c r="C21875" t="s">
        <v>120</v>
      </c>
      <c r="D21875" t="s">
        <v>36</v>
      </c>
      <c r="E21875" t="s">
        <v>36</v>
      </c>
      <c r="F21875">
        <v>129</v>
      </c>
      <c r="G21875">
        <v>52</v>
      </c>
      <c r="H21875">
        <v>1106</v>
      </c>
      <c r="I21875">
        <v>1409</v>
      </c>
      <c r="J21875">
        <v>0</v>
      </c>
      <c r="K21875">
        <v>1</v>
      </c>
      <c r="L21875" t="s">
        <v>62</v>
      </c>
      <c r="M21875" t="s">
        <v>618</v>
      </c>
      <c r="N21875" t="s">
        <v>617</v>
      </c>
      <c r="O21875" t="s">
        <v>22</v>
      </c>
      <c r="P21875" t="s">
        <v>23</v>
      </c>
      <c r="Q21875" t="s">
        <v>41</v>
      </c>
    </row>
    <row r="21876" spans="1:17" x14ac:dyDescent="0.2">
      <c r="A21876" s="2">
        <v>43786</v>
      </c>
      <c r="B21876" t="s">
        <v>61</v>
      </c>
      <c r="C21876" t="s">
        <v>202</v>
      </c>
      <c r="D21876" t="s">
        <v>36</v>
      </c>
      <c r="E21876" t="s">
        <v>36</v>
      </c>
      <c r="F21876">
        <v>92</v>
      </c>
      <c r="G21876">
        <v>123</v>
      </c>
      <c r="H21876">
        <v>1265</v>
      </c>
      <c r="I21876">
        <v>1155</v>
      </c>
      <c r="J21876">
        <v>3</v>
      </c>
      <c r="K21876">
        <v>0</v>
      </c>
      <c r="L21876" t="s">
        <v>62</v>
      </c>
      <c r="M21876" t="s">
        <v>429</v>
      </c>
      <c r="N21876" t="s">
        <v>61</v>
      </c>
      <c r="O21876" t="s">
        <v>22</v>
      </c>
      <c r="P21876" t="s">
        <v>23</v>
      </c>
      <c r="Q21876" t="s">
        <v>24</v>
      </c>
    </row>
    <row r="21877" spans="1:17" x14ac:dyDescent="0.2">
      <c r="A21877" s="2">
        <v>43786</v>
      </c>
      <c r="B21877" t="s">
        <v>46</v>
      </c>
      <c r="C21877" t="s">
        <v>118</v>
      </c>
      <c r="D21877" t="s">
        <v>36</v>
      </c>
      <c r="E21877" t="s">
        <v>36</v>
      </c>
      <c r="F21877">
        <v>147</v>
      </c>
      <c r="G21877">
        <v>20</v>
      </c>
      <c r="H21877">
        <v>1055</v>
      </c>
      <c r="I21877">
        <v>1546</v>
      </c>
      <c r="J21877">
        <v>1</v>
      </c>
      <c r="K21877">
        <v>4</v>
      </c>
      <c r="L21877" t="s">
        <v>62</v>
      </c>
      <c r="M21877" t="s">
        <v>953</v>
      </c>
      <c r="N21877" t="s">
        <v>46</v>
      </c>
      <c r="O21877" t="s">
        <v>22</v>
      </c>
      <c r="P21877" t="s">
        <v>23</v>
      </c>
      <c r="Q21877" t="s">
        <v>41</v>
      </c>
    </row>
    <row r="21878" spans="1:17" x14ac:dyDescent="0.2">
      <c r="A21878" s="2">
        <v>43786</v>
      </c>
      <c r="B21878" t="s">
        <v>471</v>
      </c>
      <c r="C21878" t="s">
        <v>35</v>
      </c>
      <c r="D21878" t="s">
        <v>36</v>
      </c>
      <c r="E21878" t="s">
        <v>36</v>
      </c>
      <c r="F21878">
        <v>82</v>
      </c>
      <c r="G21878">
        <v>117</v>
      </c>
      <c r="H21878">
        <v>1293</v>
      </c>
      <c r="I21878">
        <v>1167</v>
      </c>
      <c r="J21878">
        <v>1</v>
      </c>
      <c r="K21878">
        <v>0</v>
      </c>
      <c r="L21878" t="s">
        <v>62</v>
      </c>
      <c r="M21878" t="s">
        <v>1436</v>
      </c>
      <c r="N21878" t="s">
        <v>471</v>
      </c>
      <c r="O21878" t="s">
        <v>22</v>
      </c>
      <c r="P21878" t="s">
        <v>23</v>
      </c>
      <c r="Q21878" t="s">
        <v>24</v>
      </c>
    </row>
    <row r="21879" spans="1:17" x14ac:dyDescent="0.2">
      <c r="A21879" s="2">
        <v>43786</v>
      </c>
      <c r="B21879" t="s">
        <v>405</v>
      </c>
      <c r="C21879" t="s">
        <v>135</v>
      </c>
      <c r="D21879" t="s">
        <v>36</v>
      </c>
      <c r="E21879" t="s">
        <v>36</v>
      </c>
      <c r="F21879">
        <v>138</v>
      </c>
      <c r="G21879">
        <v>35</v>
      </c>
      <c r="H21879">
        <v>1076</v>
      </c>
      <c r="I21879">
        <v>1481</v>
      </c>
      <c r="J21879">
        <v>2</v>
      </c>
      <c r="K21879">
        <v>4</v>
      </c>
      <c r="L21879" t="s">
        <v>62</v>
      </c>
      <c r="M21879" t="s">
        <v>406</v>
      </c>
      <c r="N21879" t="s">
        <v>405</v>
      </c>
      <c r="O21879" t="s">
        <v>22</v>
      </c>
      <c r="P21879" t="s">
        <v>23</v>
      </c>
      <c r="Q21879" t="s">
        <v>41</v>
      </c>
    </row>
    <row r="21880" spans="1:17" x14ac:dyDescent="0.2">
      <c r="A21880" s="2">
        <v>43786</v>
      </c>
      <c r="B21880" t="s">
        <v>1692</v>
      </c>
      <c r="C21880" t="s">
        <v>89</v>
      </c>
      <c r="D21880" t="s">
        <v>50</v>
      </c>
      <c r="E21880" t="s">
        <v>50</v>
      </c>
      <c r="F21880">
        <v>114</v>
      </c>
      <c r="G21880">
        <v>4</v>
      </c>
      <c r="H21880">
        <v>1184</v>
      </c>
      <c r="I21880">
        <v>1651</v>
      </c>
      <c r="J21880">
        <v>0</v>
      </c>
      <c r="K21880">
        <v>4</v>
      </c>
      <c r="L21880" t="s">
        <v>291</v>
      </c>
      <c r="M21880" t="s">
        <v>1775</v>
      </c>
      <c r="N21880" t="s">
        <v>1692</v>
      </c>
      <c r="O21880" t="s">
        <v>22</v>
      </c>
      <c r="P21880" t="s">
        <v>23</v>
      </c>
      <c r="Q21880" t="s">
        <v>41</v>
      </c>
    </row>
    <row r="21881" spans="1:17" x14ac:dyDescent="0.2">
      <c r="A21881" s="2">
        <v>43786</v>
      </c>
      <c r="B21881" t="s">
        <v>87</v>
      </c>
      <c r="C21881" t="s">
        <v>293</v>
      </c>
      <c r="D21881" t="s">
        <v>50</v>
      </c>
      <c r="E21881" t="s">
        <v>50</v>
      </c>
      <c r="F21881">
        <v>61</v>
      </c>
      <c r="G21881">
        <v>43</v>
      </c>
      <c r="H21881">
        <v>1371</v>
      </c>
      <c r="I21881">
        <v>1454</v>
      </c>
      <c r="J21881">
        <v>1</v>
      </c>
      <c r="K21881">
        <v>0</v>
      </c>
      <c r="L21881" t="s">
        <v>291</v>
      </c>
      <c r="M21881" t="s">
        <v>88</v>
      </c>
      <c r="N21881" t="s">
        <v>87</v>
      </c>
      <c r="O21881" t="s">
        <v>22</v>
      </c>
      <c r="P21881" t="s">
        <v>23</v>
      </c>
      <c r="Q21881" t="s">
        <v>24</v>
      </c>
    </row>
    <row r="21882" spans="1:17" x14ac:dyDescent="0.2">
      <c r="A21882" s="2">
        <v>43786</v>
      </c>
      <c r="B21882" t="s">
        <v>97</v>
      </c>
      <c r="C21882" t="s">
        <v>82</v>
      </c>
      <c r="D21882" t="s">
        <v>50</v>
      </c>
      <c r="E21882" t="s">
        <v>50</v>
      </c>
      <c r="F21882">
        <v>96</v>
      </c>
      <c r="G21882">
        <v>6</v>
      </c>
      <c r="H21882">
        <v>1248</v>
      </c>
      <c r="I21882">
        <v>1632</v>
      </c>
      <c r="J21882">
        <v>0</v>
      </c>
      <c r="K21882">
        <v>2</v>
      </c>
      <c r="L21882" t="s">
        <v>291</v>
      </c>
      <c r="M21882" t="s">
        <v>1770</v>
      </c>
      <c r="N21882" t="s">
        <v>97</v>
      </c>
      <c r="O21882" t="s">
        <v>22</v>
      </c>
      <c r="P21882" t="s">
        <v>23</v>
      </c>
      <c r="Q21882" t="s">
        <v>41</v>
      </c>
    </row>
    <row r="21883" spans="1:17" x14ac:dyDescent="0.2">
      <c r="A21883" s="2">
        <v>43786</v>
      </c>
      <c r="B21883" t="s">
        <v>1204</v>
      </c>
      <c r="C21883" t="s">
        <v>168</v>
      </c>
      <c r="D21883" t="s">
        <v>50</v>
      </c>
      <c r="E21883" t="s">
        <v>50</v>
      </c>
      <c r="F21883">
        <v>33</v>
      </c>
      <c r="G21883">
        <v>22</v>
      </c>
      <c r="H21883">
        <v>1485</v>
      </c>
      <c r="I21883">
        <v>1536</v>
      </c>
      <c r="J21883">
        <v>2</v>
      </c>
      <c r="K21883">
        <v>2</v>
      </c>
      <c r="L21883" t="s">
        <v>291</v>
      </c>
      <c r="M21883" t="s">
        <v>1219</v>
      </c>
      <c r="N21883" t="s">
        <v>1204</v>
      </c>
      <c r="O21883" t="s">
        <v>22</v>
      </c>
      <c r="P21883" t="s">
        <v>23</v>
      </c>
      <c r="Q21883" t="s">
        <v>30</v>
      </c>
    </row>
    <row r="21884" spans="1:17" x14ac:dyDescent="0.2">
      <c r="A21884" s="2">
        <v>43786</v>
      </c>
      <c r="B21884" t="s">
        <v>85</v>
      </c>
      <c r="C21884" t="s">
        <v>67</v>
      </c>
      <c r="D21884" t="s">
        <v>50</v>
      </c>
      <c r="E21884" t="s">
        <v>50</v>
      </c>
      <c r="F21884">
        <v>65</v>
      </c>
      <c r="G21884">
        <v>2</v>
      </c>
      <c r="H21884">
        <v>1367</v>
      </c>
      <c r="I21884">
        <v>1726</v>
      </c>
      <c r="J21884">
        <v>0</v>
      </c>
      <c r="K21884">
        <v>2</v>
      </c>
      <c r="L21884" t="s">
        <v>291</v>
      </c>
      <c r="M21884" t="s">
        <v>86</v>
      </c>
      <c r="N21884" t="s">
        <v>85</v>
      </c>
      <c r="O21884" t="s">
        <v>22</v>
      </c>
      <c r="P21884" t="s">
        <v>23</v>
      </c>
      <c r="Q21884" t="s">
        <v>41</v>
      </c>
    </row>
    <row r="21885" spans="1:17" x14ac:dyDescent="0.2">
      <c r="A21885" s="2">
        <v>43786</v>
      </c>
      <c r="B21885" t="s">
        <v>737</v>
      </c>
      <c r="C21885" t="s">
        <v>180</v>
      </c>
      <c r="D21885" t="s">
        <v>50</v>
      </c>
      <c r="E21885" t="s">
        <v>50</v>
      </c>
      <c r="F21885">
        <v>136</v>
      </c>
      <c r="G21885">
        <v>32</v>
      </c>
      <c r="H21885">
        <v>1080</v>
      </c>
      <c r="I21885">
        <v>1490</v>
      </c>
      <c r="J21885">
        <v>0</v>
      </c>
      <c r="K21885">
        <v>2</v>
      </c>
      <c r="L21885" t="s">
        <v>291</v>
      </c>
      <c r="M21885" t="s">
        <v>1774</v>
      </c>
      <c r="N21885" t="s">
        <v>737</v>
      </c>
      <c r="O21885" t="s">
        <v>22</v>
      </c>
      <c r="P21885" t="s">
        <v>23</v>
      </c>
      <c r="Q21885" t="s">
        <v>41</v>
      </c>
    </row>
    <row r="21886" spans="1:17" x14ac:dyDescent="0.2">
      <c r="A21886" s="2">
        <v>43786</v>
      </c>
      <c r="B21886" t="s">
        <v>384</v>
      </c>
      <c r="C21886" t="s">
        <v>76</v>
      </c>
      <c r="D21886" t="s">
        <v>50</v>
      </c>
      <c r="E21886" t="s">
        <v>50</v>
      </c>
      <c r="F21886">
        <v>175</v>
      </c>
      <c r="G21886">
        <v>40</v>
      </c>
      <c r="H21886">
        <v>963</v>
      </c>
      <c r="I21886">
        <v>1460</v>
      </c>
      <c r="J21886">
        <v>1</v>
      </c>
      <c r="K21886">
        <v>2</v>
      </c>
      <c r="L21886" t="s">
        <v>291</v>
      </c>
      <c r="M21886" t="s">
        <v>395</v>
      </c>
      <c r="N21886" t="s">
        <v>384</v>
      </c>
      <c r="O21886" t="s">
        <v>22</v>
      </c>
      <c r="P21886" t="s">
        <v>23</v>
      </c>
      <c r="Q21886" t="s">
        <v>41</v>
      </c>
    </row>
    <row r="21887" spans="1:17" x14ac:dyDescent="0.2">
      <c r="A21887" s="2">
        <v>43786</v>
      </c>
      <c r="B21887" t="s">
        <v>304</v>
      </c>
      <c r="C21887" t="s">
        <v>282</v>
      </c>
      <c r="D21887" t="s">
        <v>27</v>
      </c>
      <c r="E21887" t="s">
        <v>19</v>
      </c>
      <c r="F21887">
        <v>63</v>
      </c>
      <c r="G21887">
        <v>102</v>
      </c>
      <c r="H21887">
        <v>1368</v>
      </c>
      <c r="I21887">
        <v>1213</v>
      </c>
      <c r="J21887">
        <v>4</v>
      </c>
      <c r="K21887">
        <v>0</v>
      </c>
      <c r="L21887" t="s">
        <v>1804</v>
      </c>
      <c r="M21887" t="s">
        <v>628</v>
      </c>
      <c r="N21887" t="s">
        <v>304</v>
      </c>
      <c r="O21887" t="s">
        <v>22</v>
      </c>
      <c r="P21887" t="s">
        <v>23</v>
      </c>
      <c r="Q21887" t="s">
        <v>24</v>
      </c>
    </row>
    <row r="21888" spans="1:17" x14ac:dyDescent="0.2">
      <c r="A21888" s="2">
        <v>43786</v>
      </c>
      <c r="B21888" t="s">
        <v>131</v>
      </c>
      <c r="C21888" t="s">
        <v>263</v>
      </c>
      <c r="D21888" t="s">
        <v>27</v>
      </c>
      <c r="E21888" t="s">
        <v>27</v>
      </c>
      <c r="F21888">
        <v>47</v>
      </c>
      <c r="G21888">
        <v>88</v>
      </c>
      <c r="H21888">
        <v>1436</v>
      </c>
      <c r="I21888">
        <v>1281</v>
      </c>
      <c r="J21888">
        <v>1</v>
      </c>
      <c r="K21888">
        <v>1</v>
      </c>
      <c r="L21888" t="s">
        <v>1804</v>
      </c>
      <c r="M21888" t="s">
        <v>637</v>
      </c>
      <c r="N21888" t="s">
        <v>131</v>
      </c>
      <c r="O21888" t="s">
        <v>22</v>
      </c>
      <c r="P21888" t="s">
        <v>23</v>
      </c>
      <c r="Q21888" t="s">
        <v>30</v>
      </c>
    </row>
    <row r="21889" spans="1:17" x14ac:dyDescent="0.2">
      <c r="A21889" s="2">
        <v>43786</v>
      </c>
      <c r="B21889" t="s">
        <v>222</v>
      </c>
      <c r="C21889" t="s">
        <v>614</v>
      </c>
      <c r="D21889" t="s">
        <v>27</v>
      </c>
      <c r="E21889" t="s">
        <v>27</v>
      </c>
      <c r="F21889">
        <v>160</v>
      </c>
      <c r="G21889">
        <v>168</v>
      </c>
      <c r="H21889">
        <v>1001</v>
      </c>
      <c r="I21889">
        <v>986</v>
      </c>
      <c r="J21889">
        <v>3</v>
      </c>
      <c r="K21889">
        <v>2</v>
      </c>
      <c r="L21889" t="s">
        <v>1804</v>
      </c>
      <c r="M21889" t="s">
        <v>407</v>
      </c>
      <c r="N21889" t="s">
        <v>222</v>
      </c>
      <c r="O21889" t="s">
        <v>22</v>
      </c>
      <c r="P21889" t="s">
        <v>23</v>
      </c>
      <c r="Q21889" t="s">
        <v>24</v>
      </c>
    </row>
    <row r="21890" spans="1:17" x14ac:dyDescent="0.2">
      <c r="A21890" s="2">
        <v>43786</v>
      </c>
      <c r="B21890" t="s">
        <v>73</v>
      </c>
      <c r="C21890" t="s">
        <v>442</v>
      </c>
      <c r="D21890" t="s">
        <v>50</v>
      </c>
      <c r="E21890" t="s">
        <v>57</v>
      </c>
      <c r="F21890">
        <v>132</v>
      </c>
      <c r="G21890">
        <v>121</v>
      </c>
      <c r="H21890">
        <v>1086</v>
      </c>
      <c r="I21890">
        <v>1157</v>
      </c>
      <c r="J21890">
        <v>1</v>
      </c>
      <c r="K21890">
        <v>0</v>
      </c>
      <c r="L21890" t="s">
        <v>28</v>
      </c>
      <c r="M21890" t="s">
        <v>289</v>
      </c>
      <c r="N21890" t="s">
        <v>73</v>
      </c>
      <c r="O21890" t="s">
        <v>22</v>
      </c>
      <c r="P21890" t="s">
        <v>23</v>
      </c>
      <c r="Q21890" t="s">
        <v>24</v>
      </c>
    </row>
    <row r="21891" spans="1:17" x14ac:dyDescent="0.2">
      <c r="A21891" s="2">
        <v>43787</v>
      </c>
      <c r="B21891" t="s">
        <v>876</v>
      </c>
      <c r="C21891" t="s">
        <v>199</v>
      </c>
      <c r="D21891" t="s">
        <v>36</v>
      </c>
      <c r="E21891" t="s">
        <v>36</v>
      </c>
      <c r="F21891">
        <v>180</v>
      </c>
      <c r="G21891">
        <v>51</v>
      </c>
      <c r="H21891">
        <v>934</v>
      </c>
      <c r="I21891">
        <v>1426</v>
      </c>
      <c r="J21891">
        <v>0</v>
      </c>
      <c r="K21891">
        <v>1</v>
      </c>
      <c r="L21891" t="s">
        <v>62</v>
      </c>
      <c r="M21891" t="s">
        <v>914</v>
      </c>
      <c r="N21891" t="s">
        <v>876</v>
      </c>
      <c r="O21891" t="s">
        <v>22</v>
      </c>
      <c r="P21891" t="s">
        <v>23</v>
      </c>
      <c r="Q21891" t="s">
        <v>41</v>
      </c>
    </row>
    <row r="21892" spans="1:17" x14ac:dyDescent="0.2">
      <c r="A21892" s="2">
        <v>43787</v>
      </c>
      <c r="B21892" t="s">
        <v>196</v>
      </c>
      <c r="C21892" t="s">
        <v>890</v>
      </c>
      <c r="D21892" t="s">
        <v>36</v>
      </c>
      <c r="E21892" t="s">
        <v>36</v>
      </c>
      <c r="F21892">
        <v>166</v>
      </c>
      <c r="G21892">
        <v>54</v>
      </c>
      <c r="H21892">
        <v>990</v>
      </c>
      <c r="I21892">
        <v>1399</v>
      </c>
      <c r="J21892">
        <v>2</v>
      </c>
      <c r="K21892">
        <v>2</v>
      </c>
      <c r="L21892" t="s">
        <v>62</v>
      </c>
      <c r="M21892" t="s">
        <v>917</v>
      </c>
      <c r="N21892" t="s">
        <v>196</v>
      </c>
      <c r="O21892" t="s">
        <v>22</v>
      </c>
      <c r="P21892" t="s">
        <v>23</v>
      </c>
      <c r="Q21892" t="s">
        <v>30</v>
      </c>
    </row>
    <row r="21893" spans="1:17" x14ac:dyDescent="0.2">
      <c r="A21893" s="2">
        <v>43787</v>
      </c>
      <c r="B21893" t="s">
        <v>548</v>
      </c>
      <c r="C21893" t="s">
        <v>296</v>
      </c>
      <c r="D21893" t="s">
        <v>36</v>
      </c>
      <c r="E21893" t="s">
        <v>36</v>
      </c>
      <c r="F21893">
        <v>77</v>
      </c>
      <c r="G21893">
        <v>112</v>
      </c>
      <c r="H21893">
        <v>1319</v>
      </c>
      <c r="I21893">
        <v>1186</v>
      </c>
      <c r="J21893">
        <v>2</v>
      </c>
      <c r="K21893">
        <v>2</v>
      </c>
      <c r="L21893" t="s">
        <v>62</v>
      </c>
      <c r="M21893" t="s">
        <v>805</v>
      </c>
      <c r="N21893" t="s">
        <v>548</v>
      </c>
      <c r="O21893" t="s">
        <v>22</v>
      </c>
      <c r="P21893" t="s">
        <v>23</v>
      </c>
      <c r="Q21893" t="s">
        <v>30</v>
      </c>
    </row>
    <row r="21894" spans="1:17" x14ac:dyDescent="0.2">
      <c r="A21894" s="2">
        <v>43787</v>
      </c>
      <c r="B21894" t="s">
        <v>1284</v>
      </c>
      <c r="C21894" t="s">
        <v>183</v>
      </c>
      <c r="D21894" t="s">
        <v>36</v>
      </c>
      <c r="E21894" t="s">
        <v>36</v>
      </c>
      <c r="F21894">
        <v>142</v>
      </c>
      <c r="G21894">
        <v>49</v>
      </c>
      <c r="H21894">
        <v>1067</v>
      </c>
      <c r="I21894">
        <v>1433</v>
      </c>
      <c r="J21894">
        <v>0</v>
      </c>
      <c r="K21894">
        <v>0</v>
      </c>
      <c r="L21894" t="s">
        <v>62</v>
      </c>
      <c r="M21894" t="s">
        <v>1291</v>
      </c>
      <c r="N21894" t="s">
        <v>1284</v>
      </c>
      <c r="O21894" t="s">
        <v>22</v>
      </c>
      <c r="P21894" t="s">
        <v>23</v>
      </c>
      <c r="Q21894" t="s">
        <v>30</v>
      </c>
    </row>
    <row r="21895" spans="1:17" x14ac:dyDescent="0.2">
      <c r="A21895" s="2">
        <v>43787</v>
      </c>
      <c r="B21895" t="s">
        <v>207</v>
      </c>
      <c r="C21895" t="s">
        <v>365</v>
      </c>
      <c r="D21895" t="s">
        <v>36</v>
      </c>
      <c r="E21895" t="s">
        <v>36</v>
      </c>
      <c r="F21895">
        <v>108</v>
      </c>
      <c r="G21895">
        <v>124</v>
      </c>
      <c r="H21895">
        <v>1195</v>
      </c>
      <c r="I21895">
        <v>1140</v>
      </c>
      <c r="J21895">
        <v>1</v>
      </c>
      <c r="K21895">
        <v>1</v>
      </c>
      <c r="L21895" t="s">
        <v>62</v>
      </c>
      <c r="M21895" t="s">
        <v>1823</v>
      </c>
      <c r="N21895" t="s">
        <v>207</v>
      </c>
      <c r="O21895" t="s">
        <v>22</v>
      </c>
      <c r="P21895" t="s">
        <v>23</v>
      </c>
      <c r="Q21895" t="s">
        <v>30</v>
      </c>
    </row>
    <row r="21896" spans="1:17" x14ac:dyDescent="0.2">
      <c r="A21896" s="2">
        <v>43787</v>
      </c>
      <c r="B21896" t="s">
        <v>351</v>
      </c>
      <c r="C21896" t="s">
        <v>150</v>
      </c>
      <c r="D21896" t="s">
        <v>36</v>
      </c>
      <c r="E21896" t="s">
        <v>36</v>
      </c>
      <c r="F21896">
        <v>146</v>
      </c>
      <c r="G21896">
        <v>38</v>
      </c>
      <c r="H21896">
        <v>1057</v>
      </c>
      <c r="I21896">
        <v>1469</v>
      </c>
      <c r="J21896">
        <v>0</v>
      </c>
      <c r="K21896">
        <v>1</v>
      </c>
      <c r="L21896" t="s">
        <v>62</v>
      </c>
      <c r="M21896" t="s">
        <v>353</v>
      </c>
      <c r="N21896" t="s">
        <v>351</v>
      </c>
      <c r="O21896" t="s">
        <v>22</v>
      </c>
      <c r="P21896" t="s">
        <v>23</v>
      </c>
      <c r="Q21896" t="s">
        <v>41</v>
      </c>
    </row>
    <row r="21897" spans="1:17" x14ac:dyDescent="0.2">
      <c r="A21897" s="2">
        <v>43787</v>
      </c>
      <c r="B21897" t="s">
        <v>237</v>
      </c>
      <c r="C21897" t="s">
        <v>378</v>
      </c>
      <c r="D21897" t="s">
        <v>36</v>
      </c>
      <c r="E21897" t="s">
        <v>36</v>
      </c>
      <c r="F21897">
        <v>107</v>
      </c>
      <c r="G21897">
        <v>95</v>
      </c>
      <c r="H21897">
        <v>1198</v>
      </c>
      <c r="I21897">
        <v>1249</v>
      </c>
      <c r="J21897">
        <v>2</v>
      </c>
      <c r="K21897">
        <v>6</v>
      </c>
      <c r="L21897" t="s">
        <v>62</v>
      </c>
      <c r="M21897" t="s">
        <v>366</v>
      </c>
      <c r="N21897" t="s">
        <v>237</v>
      </c>
      <c r="O21897" t="s">
        <v>22</v>
      </c>
      <c r="P21897" t="s">
        <v>23</v>
      </c>
      <c r="Q21897" t="s">
        <v>41</v>
      </c>
    </row>
    <row r="21898" spans="1:17" x14ac:dyDescent="0.2">
      <c r="A21898" s="2">
        <v>43787</v>
      </c>
      <c r="B21898" t="s">
        <v>98</v>
      </c>
      <c r="C21898" t="s">
        <v>72</v>
      </c>
      <c r="D21898" t="s">
        <v>50</v>
      </c>
      <c r="E21898" t="s">
        <v>50</v>
      </c>
      <c r="F21898">
        <v>36</v>
      </c>
      <c r="G21898">
        <v>14</v>
      </c>
      <c r="H21898">
        <v>1480</v>
      </c>
      <c r="I21898">
        <v>1599</v>
      </c>
      <c r="J21898">
        <v>1</v>
      </c>
      <c r="K21898">
        <v>1</v>
      </c>
      <c r="L21898" t="s">
        <v>291</v>
      </c>
      <c r="M21898" t="s">
        <v>99</v>
      </c>
      <c r="N21898" t="s">
        <v>98</v>
      </c>
      <c r="O21898" t="s">
        <v>22</v>
      </c>
      <c r="P21898" t="s">
        <v>23</v>
      </c>
      <c r="Q21898" t="s">
        <v>30</v>
      </c>
    </row>
    <row r="21899" spans="1:17" x14ac:dyDescent="0.2">
      <c r="A21899" s="2">
        <v>43787</v>
      </c>
      <c r="B21899" t="s">
        <v>1693</v>
      </c>
      <c r="C21899" t="s">
        <v>53</v>
      </c>
      <c r="D21899" t="s">
        <v>50</v>
      </c>
      <c r="E21899" t="s">
        <v>50</v>
      </c>
      <c r="F21899">
        <v>196</v>
      </c>
      <c r="G21899">
        <v>13</v>
      </c>
      <c r="H21899">
        <v>882</v>
      </c>
      <c r="I21899">
        <v>1601</v>
      </c>
      <c r="J21899">
        <v>1</v>
      </c>
      <c r="K21899">
        <v>6</v>
      </c>
      <c r="L21899" t="s">
        <v>291</v>
      </c>
      <c r="M21899" t="s">
        <v>1693</v>
      </c>
      <c r="N21899" t="s">
        <v>1693</v>
      </c>
      <c r="O21899" t="s">
        <v>22</v>
      </c>
      <c r="P21899" t="s">
        <v>23</v>
      </c>
      <c r="Q21899" t="s">
        <v>41</v>
      </c>
    </row>
    <row r="21900" spans="1:17" x14ac:dyDescent="0.2">
      <c r="A21900" s="2">
        <v>43787</v>
      </c>
      <c r="B21900" t="s">
        <v>184</v>
      </c>
      <c r="C21900" t="s">
        <v>49</v>
      </c>
      <c r="D21900" t="s">
        <v>50</v>
      </c>
      <c r="E21900" t="s">
        <v>50</v>
      </c>
      <c r="F21900">
        <v>182</v>
      </c>
      <c r="G21900">
        <v>45</v>
      </c>
      <c r="H21900">
        <v>924</v>
      </c>
      <c r="I21900">
        <v>1441</v>
      </c>
      <c r="J21900">
        <v>1</v>
      </c>
      <c r="K21900">
        <v>2</v>
      </c>
      <c r="L21900" t="s">
        <v>291</v>
      </c>
      <c r="M21900" t="s">
        <v>193</v>
      </c>
      <c r="N21900" t="s">
        <v>184</v>
      </c>
      <c r="O21900" t="s">
        <v>22</v>
      </c>
      <c r="P21900" t="s">
        <v>23</v>
      </c>
      <c r="Q21900" t="s">
        <v>41</v>
      </c>
    </row>
    <row r="21901" spans="1:17" x14ac:dyDescent="0.2">
      <c r="A21901" s="2">
        <v>43787</v>
      </c>
      <c r="B21901" t="s">
        <v>106</v>
      </c>
      <c r="C21901" t="s">
        <v>92</v>
      </c>
      <c r="D21901" t="s">
        <v>50</v>
      </c>
      <c r="E21901" t="s">
        <v>50</v>
      </c>
      <c r="F21901">
        <v>8</v>
      </c>
      <c r="G21901">
        <v>29</v>
      </c>
      <c r="H21901">
        <v>1625</v>
      </c>
      <c r="I21901">
        <v>1495</v>
      </c>
      <c r="J21901">
        <v>5</v>
      </c>
      <c r="K21901">
        <v>0</v>
      </c>
      <c r="L21901" t="s">
        <v>291</v>
      </c>
      <c r="M21901" t="s">
        <v>523</v>
      </c>
      <c r="N21901" t="s">
        <v>106</v>
      </c>
      <c r="O21901" t="s">
        <v>22</v>
      </c>
      <c r="P21901" t="s">
        <v>23</v>
      </c>
      <c r="Q21901" t="s">
        <v>24</v>
      </c>
    </row>
    <row r="21902" spans="1:17" x14ac:dyDescent="0.2">
      <c r="A21902" s="2">
        <v>43787</v>
      </c>
      <c r="B21902" t="s">
        <v>52</v>
      </c>
      <c r="C21902" t="s">
        <v>48</v>
      </c>
      <c r="D21902" t="s">
        <v>50</v>
      </c>
      <c r="E21902" t="s">
        <v>50</v>
      </c>
      <c r="F21902">
        <v>18</v>
      </c>
      <c r="G21902">
        <v>110</v>
      </c>
      <c r="H21902">
        <v>1563</v>
      </c>
      <c r="I21902">
        <v>1192</v>
      </c>
      <c r="J21902">
        <v>3</v>
      </c>
      <c r="K21902">
        <v>0</v>
      </c>
      <c r="L21902" t="s">
        <v>291</v>
      </c>
      <c r="M21902" t="s">
        <v>1773</v>
      </c>
      <c r="N21902" t="s">
        <v>52</v>
      </c>
      <c r="O21902" t="s">
        <v>22</v>
      </c>
      <c r="P21902" t="s">
        <v>23</v>
      </c>
      <c r="Q21902" t="s">
        <v>24</v>
      </c>
    </row>
    <row r="21903" spans="1:17" x14ac:dyDescent="0.2">
      <c r="A21903" s="2">
        <v>43787</v>
      </c>
      <c r="B21903" t="s">
        <v>119</v>
      </c>
      <c r="C21903" t="s">
        <v>286</v>
      </c>
      <c r="D21903" t="s">
        <v>50</v>
      </c>
      <c r="E21903" t="s">
        <v>50</v>
      </c>
      <c r="F21903">
        <v>15</v>
      </c>
      <c r="G21903">
        <v>99</v>
      </c>
      <c r="H21903">
        <v>1593</v>
      </c>
      <c r="I21903">
        <v>1226</v>
      </c>
      <c r="J21903">
        <v>9</v>
      </c>
      <c r="K21903">
        <v>1</v>
      </c>
      <c r="L21903" t="s">
        <v>291</v>
      </c>
      <c r="M21903" t="s">
        <v>409</v>
      </c>
      <c r="N21903" t="s">
        <v>119</v>
      </c>
      <c r="O21903" t="s">
        <v>22</v>
      </c>
      <c r="P21903" t="s">
        <v>23</v>
      </c>
      <c r="Q21903" t="s">
        <v>24</v>
      </c>
    </row>
    <row r="21904" spans="1:17" x14ac:dyDescent="0.2">
      <c r="A21904" s="2">
        <v>43787</v>
      </c>
      <c r="B21904" t="s">
        <v>174</v>
      </c>
      <c r="C21904" t="s">
        <v>646</v>
      </c>
      <c r="D21904" t="s">
        <v>50</v>
      </c>
      <c r="E21904" t="s">
        <v>50</v>
      </c>
      <c r="F21904">
        <v>181</v>
      </c>
      <c r="G21904">
        <v>48</v>
      </c>
      <c r="H21904">
        <v>933</v>
      </c>
      <c r="I21904">
        <v>1435</v>
      </c>
      <c r="J21904">
        <v>0</v>
      </c>
      <c r="K21904">
        <v>3</v>
      </c>
      <c r="L21904" t="s">
        <v>291</v>
      </c>
      <c r="M21904" t="s">
        <v>820</v>
      </c>
      <c r="N21904" t="s">
        <v>174</v>
      </c>
      <c r="O21904" t="s">
        <v>22</v>
      </c>
      <c r="P21904" t="s">
        <v>23</v>
      </c>
      <c r="Q21904" t="s">
        <v>41</v>
      </c>
    </row>
    <row r="21905" spans="1:17" x14ac:dyDescent="0.2">
      <c r="A21905" s="2">
        <v>43787</v>
      </c>
      <c r="B21905" t="s">
        <v>153</v>
      </c>
      <c r="C21905" t="s">
        <v>70</v>
      </c>
      <c r="D21905" t="s">
        <v>50</v>
      </c>
      <c r="E21905" t="s">
        <v>50</v>
      </c>
      <c r="F21905">
        <v>58</v>
      </c>
      <c r="G21905">
        <v>55</v>
      </c>
      <c r="H21905">
        <v>1388</v>
      </c>
      <c r="I21905">
        <v>1395</v>
      </c>
      <c r="J21905">
        <v>2</v>
      </c>
      <c r="K21905">
        <v>1</v>
      </c>
      <c r="L21905" t="s">
        <v>291</v>
      </c>
      <c r="M21905" t="s">
        <v>191</v>
      </c>
      <c r="N21905" t="s">
        <v>153</v>
      </c>
      <c r="O21905" t="s">
        <v>22</v>
      </c>
      <c r="P21905" t="s">
        <v>23</v>
      </c>
      <c r="Q21905" t="s">
        <v>24</v>
      </c>
    </row>
    <row r="21906" spans="1:17" x14ac:dyDescent="0.2">
      <c r="A21906" s="2">
        <v>43787</v>
      </c>
      <c r="B21906" t="s">
        <v>185</v>
      </c>
      <c r="C21906" t="s">
        <v>233</v>
      </c>
      <c r="D21906" t="s">
        <v>27</v>
      </c>
      <c r="E21906" t="s">
        <v>19</v>
      </c>
      <c r="F21906">
        <v>45</v>
      </c>
      <c r="G21906">
        <v>174</v>
      </c>
      <c r="H21906">
        <v>1441</v>
      </c>
      <c r="I21906">
        <v>969</v>
      </c>
      <c r="J21906">
        <v>1</v>
      </c>
      <c r="K21906">
        <v>1</v>
      </c>
      <c r="L21906" t="s">
        <v>1804</v>
      </c>
      <c r="M21906" t="s">
        <v>510</v>
      </c>
      <c r="N21906" t="s">
        <v>185</v>
      </c>
      <c r="O21906" t="s">
        <v>22</v>
      </c>
      <c r="P21906" t="s">
        <v>23</v>
      </c>
      <c r="Q21906" t="s">
        <v>30</v>
      </c>
    </row>
    <row r="21907" spans="1:17" x14ac:dyDescent="0.2">
      <c r="A21907" s="2">
        <v>43787</v>
      </c>
      <c r="B21907" t="s">
        <v>586</v>
      </c>
      <c r="C21907" t="s">
        <v>481</v>
      </c>
      <c r="D21907" t="s">
        <v>27</v>
      </c>
      <c r="E21907" t="s">
        <v>27</v>
      </c>
      <c r="F21907">
        <v>195</v>
      </c>
      <c r="G21907">
        <v>127</v>
      </c>
      <c r="H21907">
        <v>885</v>
      </c>
      <c r="I21907">
        <v>1129</v>
      </c>
      <c r="J21907">
        <v>2</v>
      </c>
      <c r="K21907">
        <v>3</v>
      </c>
      <c r="L21907" t="s">
        <v>1804</v>
      </c>
      <c r="M21907" t="s">
        <v>849</v>
      </c>
      <c r="N21907" t="s">
        <v>586</v>
      </c>
      <c r="O21907" t="s">
        <v>22</v>
      </c>
      <c r="P21907" t="s">
        <v>23</v>
      </c>
      <c r="Q21907" t="s">
        <v>41</v>
      </c>
    </row>
    <row r="21908" spans="1:17" x14ac:dyDescent="0.2">
      <c r="A21908" s="2">
        <v>43787</v>
      </c>
      <c r="B21908" t="s">
        <v>532</v>
      </c>
      <c r="C21908" t="s">
        <v>232</v>
      </c>
      <c r="D21908" t="s">
        <v>27</v>
      </c>
      <c r="E21908" t="s">
        <v>19</v>
      </c>
      <c r="F21908">
        <v>137</v>
      </c>
      <c r="G21908">
        <v>150</v>
      </c>
      <c r="H21908">
        <v>1077</v>
      </c>
      <c r="I21908">
        <v>1052</v>
      </c>
      <c r="J21908">
        <v>1</v>
      </c>
      <c r="K21908">
        <v>2</v>
      </c>
      <c r="L21908" t="s">
        <v>1804</v>
      </c>
      <c r="M21908" t="s">
        <v>1497</v>
      </c>
      <c r="N21908" t="s">
        <v>532</v>
      </c>
      <c r="O21908" t="s">
        <v>22</v>
      </c>
      <c r="P21908" t="s">
        <v>23</v>
      </c>
      <c r="Q21908" t="s">
        <v>41</v>
      </c>
    </row>
    <row r="21909" spans="1:17" x14ac:dyDescent="0.2">
      <c r="A21909" s="2">
        <v>43787</v>
      </c>
      <c r="B21909" t="s">
        <v>549</v>
      </c>
      <c r="C21909" t="s">
        <v>512</v>
      </c>
      <c r="D21909" t="s">
        <v>27</v>
      </c>
      <c r="E21909" t="s">
        <v>27</v>
      </c>
      <c r="F21909">
        <v>187</v>
      </c>
      <c r="G21909">
        <v>168</v>
      </c>
      <c r="H21909">
        <v>913</v>
      </c>
      <c r="I21909">
        <v>986</v>
      </c>
      <c r="J21909">
        <v>1</v>
      </c>
      <c r="K21909">
        <v>0</v>
      </c>
      <c r="L21909" t="s">
        <v>1804</v>
      </c>
      <c r="M21909" t="s">
        <v>551</v>
      </c>
      <c r="N21909" t="s">
        <v>549</v>
      </c>
      <c r="O21909" t="s">
        <v>22</v>
      </c>
      <c r="P21909" t="s">
        <v>23</v>
      </c>
      <c r="Q21909" t="s">
        <v>24</v>
      </c>
    </row>
    <row r="21910" spans="1:17" x14ac:dyDescent="0.2">
      <c r="A21910" s="2">
        <v>43787</v>
      </c>
      <c r="B21910" t="s">
        <v>39</v>
      </c>
      <c r="C21910" t="s">
        <v>18</v>
      </c>
      <c r="D21910" t="s">
        <v>19</v>
      </c>
      <c r="E21910" t="s">
        <v>19</v>
      </c>
      <c r="F21910">
        <v>9</v>
      </c>
      <c r="G21910">
        <v>5</v>
      </c>
      <c r="H21910">
        <v>1617</v>
      </c>
      <c r="I21910">
        <v>1642</v>
      </c>
      <c r="J21910">
        <v>2</v>
      </c>
      <c r="K21910">
        <v>2</v>
      </c>
      <c r="L21910" t="s">
        <v>28</v>
      </c>
      <c r="M21910" t="s">
        <v>1824</v>
      </c>
      <c r="N21910" t="s">
        <v>123</v>
      </c>
      <c r="O21910" t="s">
        <v>122</v>
      </c>
      <c r="P21910" t="s">
        <v>23</v>
      </c>
      <c r="Q21910" t="s">
        <v>30</v>
      </c>
    </row>
    <row r="21911" spans="1:17" x14ac:dyDescent="0.2">
      <c r="A21911" s="2">
        <v>43788</v>
      </c>
      <c r="B21911" t="s">
        <v>172</v>
      </c>
      <c r="C21911" t="s">
        <v>110</v>
      </c>
      <c r="D21911" t="s">
        <v>36</v>
      </c>
      <c r="E21911" t="s">
        <v>36</v>
      </c>
      <c r="F21911">
        <v>143</v>
      </c>
      <c r="G21911">
        <v>42</v>
      </c>
      <c r="H21911">
        <v>1063</v>
      </c>
      <c r="I21911">
        <v>1457</v>
      </c>
      <c r="J21911">
        <v>0</v>
      </c>
      <c r="K21911">
        <v>3</v>
      </c>
      <c r="L21911" t="s">
        <v>62</v>
      </c>
      <c r="M21911" t="s">
        <v>616</v>
      </c>
      <c r="N21911" t="s">
        <v>172</v>
      </c>
      <c r="O21911" t="s">
        <v>22</v>
      </c>
      <c r="P21911" t="s">
        <v>23</v>
      </c>
      <c r="Q21911" t="s">
        <v>41</v>
      </c>
    </row>
    <row r="21912" spans="1:17" x14ac:dyDescent="0.2">
      <c r="A21912" s="2">
        <v>43788</v>
      </c>
      <c r="B21912" t="s">
        <v>197</v>
      </c>
      <c r="C21912" t="s">
        <v>660</v>
      </c>
      <c r="D21912" t="s">
        <v>36</v>
      </c>
      <c r="E21912" t="s">
        <v>36</v>
      </c>
      <c r="F21912">
        <v>105</v>
      </c>
      <c r="G21912">
        <v>112</v>
      </c>
      <c r="H21912">
        <v>1205</v>
      </c>
      <c r="I21912">
        <v>1186</v>
      </c>
      <c r="J21912">
        <v>2</v>
      </c>
      <c r="K21912">
        <v>0</v>
      </c>
      <c r="L21912" t="s">
        <v>62</v>
      </c>
      <c r="M21912" t="s">
        <v>225</v>
      </c>
      <c r="N21912" t="s">
        <v>197</v>
      </c>
      <c r="O21912" t="s">
        <v>22</v>
      </c>
      <c r="P21912" t="s">
        <v>23</v>
      </c>
      <c r="Q21912" t="s">
        <v>24</v>
      </c>
    </row>
    <row r="21913" spans="1:17" x14ac:dyDescent="0.2">
      <c r="A21913" s="2">
        <v>43788</v>
      </c>
      <c r="B21913" t="s">
        <v>138</v>
      </c>
      <c r="C21913" t="s">
        <v>45</v>
      </c>
      <c r="D21913" t="s">
        <v>36</v>
      </c>
      <c r="E21913" t="s">
        <v>36</v>
      </c>
      <c r="F21913">
        <v>81</v>
      </c>
      <c r="G21913">
        <v>117</v>
      </c>
      <c r="H21913">
        <v>1299</v>
      </c>
      <c r="I21913">
        <v>1167</v>
      </c>
      <c r="J21913">
        <v>1</v>
      </c>
      <c r="K21913">
        <v>2</v>
      </c>
      <c r="L21913" t="s">
        <v>62</v>
      </c>
      <c r="M21913" t="s">
        <v>139</v>
      </c>
      <c r="N21913" t="s">
        <v>138</v>
      </c>
      <c r="O21913" t="s">
        <v>22</v>
      </c>
      <c r="P21913" t="s">
        <v>23</v>
      </c>
      <c r="Q21913" t="s">
        <v>41</v>
      </c>
    </row>
    <row r="21914" spans="1:17" x14ac:dyDescent="0.2">
      <c r="A21914" s="2">
        <v>43788</v>
      </c>
      <c r="B21914" t="s">
        <v>802</v>
      </c>
      <c r="C21914" t="s">
        <v>128</v>
      </c>
      <c r="D21914" t="s">
        <v>36</v>
      </c>
      <c r="E21914" t="s">
        <v>36</v>
      </c>
      <c r="F21914">
        <v>135</v>
      </c>
      <c r="G21914">
        <v>29</v>
      </c>
      <c r="H21914">
        <v>1083</v>
      </c>
      <c r="I21914">
        <v>1495</v>
      </c>
      <c r="J21914">
        <v>0</v>
      </c>
      <c r="K21914">
        <v>1</v>
      </c>
      <c r="L21914" t="s">
        <v>62</v>
      </c>
      <c r="M21914" t="s">
        <v>916</v>
      </c>
      <c r="N21914" t="s">
        <v>802</v>
      </c>
      <c r="O21914" t="s">
        <v>22</v>
      </c>
      <c r="P21914" t="s">
        <v>23</v>
      </c>
      <c r="Q21914" t="s">
        <v>41</v>
      </c>
    </row>
    <row r="21915" spans="1:17" x14ac:dyDescent="0.2">
      <c r="A21915" s="2">
        <v>43788</v>
      </c>
      <c r="B21915" t="s">
        <v>718</v>
      </c>
      <c r="C21915" t="s">
        <v>211</v>
      </c>
      <c r="D21915" t="s">
        <v>36</v>
      </c>
      <c r="E21915" t="s">
        <v>36</v>
      </c>
      <c r="F21915">
        <v>103</v>
      </c>
      <c r="G21915">
        <v>133</v>
      </c>
      <c r="H21915">
        <v>1211</v>
      </c>
      <c r="I21915">
        <v>1084</v>
      </c>
      <c r="J21915">
        <v>2</v>
      </c>
      <c r="K21915">
        <v>1</v>
      </c>
      <c r="L21915" t="s">
        <v>62</v>
      </c>
      <c r="M21915" t="s">
        <v>1115</v>
      </c>
      <c r="N21915" t="s">
        <v>128</v>
      </c>
      <c r="O21915" t="s">
        <v>122</v>
      </c>
      <c r="P21915" t="s">
        <v>23</v>
      </c>
      <c r="Q21915" t="s">
        <v>24</v>
      </c>
    </row>
    <row r="21916" spans="1:17" x14ac:dyDescent="0.2">
      <c r="A21916" s="2">
        <v>43788</v>
      </c>
      <c r="B21916" t="s">
        <v>374</v>
      </c>
      <c r="C21916" t="s">
        <v>136</v>
      </c>
      <c r="D21916" t="s">
        <v>36</v>
      </c>
      <c r="E21916" t="s">
        <v>36</v>
      </c>
      <c r="F21916">
        <v>151</v>
      </c>
      <c r="G21916">
        <v>56</v>
      </c>
      <c r="H21916">
        <v>1049</v>
      </c>
      <c r="I21916">
        <v>1392</v>
      </c>
      <c r="J21916">
        <v>2</v>
      </c>
      <c r="K21916">
        <v>1</v>
      </c>
      <c r="L21916" t="s">
        <v>62</v>
      </c>
      <c r="M21916" t="s">
        <v>374</v>
      </c>
      <c r="N21916" t="s">
        <v>374</v>
      </c>
      <c r="O21916" t="s">
        <v>22</v>
      </c>
      <c r="P21916" t="s">
        <v>23</v>
      </c>
      <c r="Q21916" t="s">
        <v>24</v>
      </c>
    </row>
    <row r="21917" spans="1:17" x14ac:dyDescent="0.2">
      <c r="A21917" s="2">
        <v>43788</v>
      </c>
      <c r="B21917" t="s">
        <v>129</v>
      </c>
      <c r="C21917" t="s">
        <v>100</v>
      </c>
      <c r="D21917" t="s">
        <v>50</v>
      </c>
      <c r="E21917" t="s">
        <v>50</v>
      </c>
      <c r="F21917">
        <v>16</v>
      </c>
      <c r="G21917">
        <v>34</v>
      </c>
      <c r="H21917">
        <v>1586</v>
      </c>
      <c r="I21917">
        <v>1483</v>
      </c>
      <c r="J21917">
        <v>6</v>
      </c>
      <c r="K21917">
        <v>1</v>
      </c>
      <c r="L21917" t="s">
        <v>291</v>
      </c>
      <c r="M21917" t="s">
        <v>1825</v>
      </c>
      <c r="N21917" t="s">
        <v>129</v>
      </c>
      <c r="O21917" t="s">
        <v>22</v>
      </c>
      <c r="P21917" t="s">
        <v>23</v>
      </c>
      <c r="Q21917" t="s">
        <v>24</v>
      </c>
    </row>
    <row r="21918" spans="1:17" x14ac:dyDescent="0.2">
      <c r="A21918" s="2">
        <v>43788</v>
      </c>
      <c r="B21918" t="s">
        <v>126</v>
      </c>
      <c r="C21918" t="s">
        <v>81</v>
      </c>
      <c r="D21918" t="s">
        <v>50</v>
      </c>
      <c r="E21918" t="s">
        <v>50</v>
      </c>
      <c r="F21918">
        <v>12</v>
      </c>
      <c r="G21918">
        <v>104</v>
      </c>
      <c r="H21918">
        <v>1602</v>
      </c>
      <c r="I21918">
        <v>1209</v>
      </c>
      <c r="J21918">
        <v>5</v>
      </c>
      <c r="K21918">
        <v>0</v>
      </c>
      <c r="L21918" t="s">
        <v>291</v>
      </c>
      <c r="M21918" t="s">
        <v>308</v>
      </c>
      <c r="N21918" t="s">
        <v>126</v>
      </c>
      <c r="O21918" t="s">
        <v>22</v>
      </c>
      <c r="P21918" t="s">
        <v>23</v>
      </c>
      <c r="Q21918" t="s">
        <v>24</v>
      </c>
    </row>
    <row r="21919" spans="1:17" x14ac:dyDescent="0.2">
      <c r="A21919" s="2">
        <v>43788</v>
      </c>
      <c r="B21919" t="s">
        <v>161</v>
      </c>
      <c r="C21919" t="s">
        <v>94</v>
      </c>
      <c r="D21919" t="s">
        <v>50</v>
      </c>
      <c r="E21919" t="s">
        <v>50</v>
      </c>
      <c r="F21919">
        <v>24</v>
      </c>
      <c r="G21919">
        <v>50</v>
      </c>
      <c r="H21919">
        <v>1524</v>
      </c>
      <c r="I21919">
        <v>1429</v>
      </c>
      <c r="J21919">
        <v>2</v>
      </c>
      <c r="K21919">
        <v>0</v>
      </c>
      <c r="L21919" t="s">
        <v>291</v>
      </c>
      <c r="M21919" t="s">
        <v>162</v>
      </c>
      <c r="N21919" t="s">
        <v>161</v>
      </c>
      <c r="O21919" t="s">
        <v>22</v>
      </c>
      <c r="P21919" t="s">
        <v>23</v>
      </c>
      <c r="Q21919" t="s">
        <v>24</v>
      </c>
    </row>
    <row r="21920" spans="1:17" x14ac:dyDescent="0.2">
      <c r="A21920" s="2">
        <v>43788</v>
      </c>
      <c r="B21920" t="s">
        <v>244</v>
      </c>
      <c r="C21920" t="s">
        <v>386</v>
      </c>
      <c r="D21920" t="s">
        <v>50</v>
      </c>
      <c r="E21920" t="s">
        <v>50</v>
      </c>
      <c r="F21920">
        <v>31</v>
      </c>
      <c r="G21920">
        <v>111</v>
      </c>
      <c r="H21920">
        <v>1493</v>
      </c>
      <c r="I21920">
        <v>1189</v>
      </c>
      <c r="J21920">
        <v>2</v>
      </c>
      <c r="K21920">
        <v>0</v>
      </c>
      <c r="L21920" t="s">
        <v>291</v>
      </c>
      <c r="M21920" t="s">
        <v>597</v>
      </c>
      <c r="N21920" t="s">
        <v>244</v>
      </c>
      <c r="O21920" t="s">
        <v>22</v>
      </c>
      <c r="P21920" t="s">
        <v>23</v>
      </c>
      <c r="Q21920" t="s">
        <v>24</v>
      </c>
    </row>
    <row r="21921" spans="1:17" x14ac:dyDescent="0.2">
      <c r="A21921" s="2">
        <v>43788</v>
      </c>
      <c r="B21921" t="s">
        <v>328</v>
      </c>
      <c r="C21921" t="s">
        <v>123</v>
      </c>
      <c r="D21921" t="s">
        <v>50</v>
      </c>
      <c r="E21921" t="s">
        <v>50</v>
      </c>
      <c r="F21921">
        <v>68</v>
      </c>
      <c r="G21921">
        <v>89</v>
      </c>
      <c r="H21921">
        <v>1344</v>
      </c>
      <c r="I21921">
        <v>1278</v>
      </c>
      <c r="J21921">
        <v>1</v>
      </c>
      <c r="K21921">
        <v>0</v>
      </c>
      <c r="L21921" t="s">
        <v>291</v>
      </c>
      <c r="M21921" t="s">
        <v>329</v>
      </c>
      <c r="N21921" t="s">
        <v>328</v>
      </c>
      <c r="O21921" t="s">
        <v>22</v>
      </c>
      <c r="P21921" t="s">
        <v>23</v>
      </c>
      <c r="Q21921" t="s">
        <v>24</v>
      </c>
    </row>
    <row r="21922" spans="1:17" x14ac:dyDescent="0.2">
      <c r="A21922" s="2">
        <v>43788</v>
      </c>
      <c r="B21922" t="s">
        <v>143</v>
      </c>
      <c r="C21922" t="s">
        <v>32</v>
      </c>
      <c r="D21922" t="s">
        <v>115</v>
      </c>
      <c r="E21922" t="s">
        <v>19</v>
      </c>
      <c r="F21922">
        <v>28</v>
      </c>
      <c r="G21922">
        <v>26</v>
      </c>
      <c r="H21922">
        <v>1498</v>
      </c>
      <c r="I21922">
        <v>1512</v>
      </c>
      <c r="J21922">
        <v>1</v>
      </c>
      <c r="K21922">
        <v>4</v>
      </c>
      <c r="L21922" t="s">
        <v>1557</v>
      </c>
      <c r="M21922" t="s">
        <v>1686</v>
      </c>
      <c r="N21922" t="s">
        <v>143</v>
      </c>
      <c r="O21922" t="s">
        <v>22</v>
      </c>
      <c r="P21922" t="s">
        <v>23</v>
      </c>
      <c r="Q21922" t="s">
        <v>41</v>
      </c>
    </row>
    <row r="21923" spans="1:17" x14ac:dyDescent="0.2">
      <c r="A21923" s="2">
        <v>43788</v>
      </c>
      <c r="B21923" t="s">
        <v>90</v>
      </c>
      <c r="C21923" t="s">
        <v>249</v>
      </c>
      <c r="D21923" t="s">
        <v>50</v>
      </c>
      <c r="E21923" t="s">
        <v>50</v>
      </c>
      <c r="F21923">
        <v>21</v>
      </c>
      <c r="G21923">
        <v>65</v>
      </c>
      <c r="H21923">
        <v>1544</v>
      </c>
      <c r="I21923">
        <v>1367</v>
      </c>
      <c r="J21923">
        <v>3</v>
      </c>
      <c r="K21923">
        <v>2</v>
      </c>
      <c r="L21923" t="s">
        <v>291</v>
      </c>
      <c r="M21923" t="s">
        <v>750</v>
      </c>
      <c r="N21923" t="s">
        <v>90</v>
      </c>
      <c r="O21923" t="s">
        <v>22</v>
      </c>
      <c r="P21923" t="s">
        <v>23</v>
      </c>
      <c r="Q21923" t="s">
        <v>24</v>
      </c>
    </row>
    <row r="21924" spans="1:17" x14ac:dyDescent="0.2">
      <c r="A21924" s="2">
        <v>43788</v>
      </c>
      <c r="B21924" t="s">
        <v>101</v>
      </c>
      <c r="C21924" t="s">
        <v>69</v>
      </c>
      <c r="D21924" t="s">
        <v>50</v>
      </c>
      <c r="E21924" t="s">
        <v>50</v>
      </c>
      <c r="F21924">
        <v>143</v>
      </c>
      <c r="G21924">
        <v>25</v>
      </c>
      <c r="H21924">
        <v>1063</v>
      </c>
      <c r="I21924">
        <v>1520</v>
      </c>
      <c r="J21924">
        <v>1</v>
      </c>
      <c r="K21924">
        <v>0</v>
      </c>
      <c r="L21924" t="s">
        <v>291</v>
      </c>
      <c r="M21924" t="s">
        <v>331</v>
      </c>
      <c r="N21924" t="s">
        <v>101</v>
      </c>
      <c r="O21924" t="s">
        <v>22</v>
      </c>
      <c r="P21924" t="s">
        <v>23</v>
      </c>
      <c r="Q21924" t="s">
        <v>24</v>
      </c>
    </row>
    <row r="21925" spans="1:17" x14ac:dyDescent="0.2">
      <c r="A21925" s="2">
        <v>43788</v>
      </c>
      <c r="B21925" t="s">
        <v>104</v>
      </c>
      <c r="C21925" t="s">
        <v>560</v>
      </c>
      <c r="D21925" t="s">
        <v>50</v>
      </c>
      <c r="E21925" t="s">
        <v>50</v>
      </c>
      <c r="F21925">
        <v>53</v>
      </c>
      <c r="G21925">
        <v>121</v>
      </c>
      <c r="H21925">
        <v>1406</v>
      </c>
      <c r="I21925">
        <v>1157</v>
      </c>
      <c r="J21925">
        <v>3</v>
      </c>
      <c r="K21925">
        <v>1</v>
      </c>
      <c r="L21925" t="s">
        <v>291</v>
      </c>
      <c r="M21925" t="s">
        <v>273</v>
      </c>
      <c r="N21925" t="s">
        <v>104</v>
      </c>
      <c r="O21925" t="s">
        <v>22</v>
      </c>
      <c r="P21925" t="s">
        <v>23</v>
      </c>
      <c r="Q21925" t="s">
        <v>24</v>
      </c>
    </row>
    <row r="21926" spans="1:17" x14ac:dyDescent="0.2">
      <c r="A21926" s="2">
        <v>43788</v>
      </c>
      <c r="B21926" t="s">
        <v>147</v>
      </c>
      <c r="C21926" t="s">
        <v>145</v>
      </c>
      <c r="D21926" t="s">
        <v>50</v>
      </c>
      <c r="E21926" t="s">
        <v>50</v>
      </c>
      <c r="F21926">
        <v>1</v>
      </c>
      <c r="G21926">
        <v>93</v>
      </c>
      <c r="H21926">
        <v>1755</v>
      </c>
      <c r="I21926">
        <v>1263</v>
      </c>
      <c r="J21926">
        <v>6</v>
      </c>
      <c r="K21926">
        <v>1</v>
      </c>
      <c r="L21926" t="s">
        <v>291</v>
      </c>
      <c r="M21926" t="s">
        <v>148</v>
      </c>
      <c r="N21926" t="s">
        <v>147</v>
      </c>
      <c r="O21926" t="s">
        <v>22</v>
      </c>
      <c r="P21926" t="s">
        <v>23</v>
      </c>
      <c r="Q21926" t="s">
        <v>24</v>
      </c>
    </row>
    <row r="21927" spans="1:17" x14ac:dyDescent="0.2">
      <c r="A21927" s="2">
        <v>43788</v>
      </c>
      <c r="B21927" t="s">
        <v>125</v>
      </c>
      <c r="C21927" t="s">
        <v>95</v>
      </c>
      <c r="D21927" t="s">
        <v>50</v>
      </c>
      <c r="E21927" t="s">
        <v>50</v>
      </c>
      <c r="F21927">
        <v>209</v>
      </c>
      <c r="G21927">
        <v>37</v>
      </c>
      <c r="H21927">
        <v>831</v>
      </c>
      <c r="I21927">
        <v>1474</v>
      </c>
      <c r="J21927">
        <v>0</v>
      </c>
      <c r="K21927">
        <v>5</v>
      </c>
      <c r="L21927" t="s">
        <v>291</v>
      </c>
      <c r="M21927" t="s">
        <v>468</v>
      </c>
      <c r="N21927" t="s">
        <v>125</v>
      </c>
      <c r="O21927" t="s">
        <v>22</v>
      </c>
      <c r="P21927" t="s">
        <v>23</v>
      </c>
      <c r="Q21927" t="s">
        <v>41</v>
      </c>
    </row>
    <row r="21928" spans="1:17" x14ac:dyDescent="0.2">
      <c r="A21928" s="2">
        <v>43788</v>
      </c>
      <c r="B21928" t="s">
        <v>454</v>
      </c>
      <c r="C21928" t="s">
        <v>77</v>
      </c>
      <c r="D21928" t="s">
        <v>27</v>
      </c>
      <c r="E21928" t="s">
        <v>27</v>
      </c>
      <c r="F21928">
        <v>179</v>
      </c>
      <c r="G21928">
        <v>23</v>
      </c>
      <c r="H21928">
        <v>938</v>
      </c>
      <c r="I21928">
        <v>1530</v>
      </c>
      <c r="J21928">
        <v>0</v>
      </c>
      <c r="K21928">
        <v>4</v>
      </c>
      <c r="L21928" t="s">
        <v>1804</v>
      </c>
      <c r="M21928" t="s">
        <v>509</v>
      </c>
      <c r="N21928" t="s">
        <v>188</v>
      </c>
      <c r="O21928" t="s">
        <v>122</v>
      </c>
      <c r="P21928" t="s">
        <v>23</v>
      </c>
      <c r="Q21928" t="s">
        <v>41</v>
      </c>
    </row>
    <row r="21929" spans="1:17" x14ac:dyDescent="0.2">
      <c r="A21929" s="2">
        <v>43788</v>
      </c>
      <c r="B21929" t="s">
        <v>26</v>
      </c>
      <c r="C21929" t="s">
        <v>700</v>
      </c>
      <c r="D21929" t="s">
        <v>27</v>
      </c>
      <c r="E21929" t="s">
        <v>27</v>
      </c>
      <c r="F21929">
        <v>11</v>
      </c>
      <c r="G21929">
        <v>168</v>
      </c>
      <c r="H21929">
        <v>1613</v>
      </c>
      <c r="I21929">
        <v>986</v>
      </c>
      <c r="J21929">
        <v>2</v>
      </c>
      <c r="K21929">
        <v>1</v>
      </c>
      <c r="L21929" t="s">
        <v>1804</v>
      </c>
      <c r="M21929" t="s">
        <v>219</v>
      </c>
      <c r="N21929" t="s">
        <v>26</v>
      </c>
      <c r="O21929" t="s">
        <v>22</v>
      </c>
      <c r="P21929" t="s">
        <v>23</v>
      </c>
      <c r="Q21929" t="s">
        <v>24</v>
      </c>
    </row>
    <row r="21930" spans="1:17" x14ac:dyDescent="0.2">
      <c r="A21930" s="2">
        <v>43788</v>
      </c>
      <c r="B21930" t="s">
        <v>210</v>
      </c>
      <c r="C21930" t="s">
        <v>262</v>
      </c>
      <c r="D21930" t="s">
        <v>27</v>
      </c>
      <c r="E21930" t="s">
        <v>27</v>
      </c>
      <c r="F21930">
        <v>73</v>
      </c>
      <c r="G21930">
        <v>153</v>
      </c>
      <c r="H21930">
        <v>1336</v>
      </c>
      <c r="I21930">
        <v>1040</v>
      </c>
      <c r="J21930">
        <v>2</v>
      </c>
      <c r="K21930">
        <v>0</v>
      </c>
      <c r="L21930" t="s">
        <v>1804</v>
      </c>
      <c r="M21930" t="s">
        <v>557</v>
      </c>
      <c r="N21930" t="s">
        <v>210</v>
      </c>
      <c r="O21930" t="s">
        <v>22</v>
      </c>
      <c r="P21930" t="s">
        <v>23</v>
      </c>
      <c r="Q21930" t="s">
        <v>24</v>
      </c>
    </row>
    <row r="21931" spans="1:17" x14ac:dyDescent="0.2">
      <c r="A21931" s="2">
        <v>43788</v>
      </c>
      <c r="B21931" t="s">
        <v>456</v>
      </c>
      <c r="C21931" t="s">
        <v>901</v>
      </c>
      <c r="D21931" t="s">
        <v>27</v>
      </c>
      <c r="E21931" t="s">
        <v>27</v>
      </c>
      <c r="F21931">
        <v>177</v>
      </c>
      <c r="G21931">
        <v>189</v>
      </c>
      <c r="H21931">
        <v>953</v>
      </c>
      <c r="I21931">
        <v>911</v>
      </c>
      <c r="J21931">
        <v>0</v>
      </c>
      <c r="K21931">
        <v>1</v>
      </c>
      <c r="L21931" t="s">
        <v>1804</v>
      </c>
      <c r="M21931" t="s">
        <v>1499</v>
      </c>
      <c r="N21931" t="s">
        <v>456</v>
      </c>
      <c r="O21931" t="s">
        <v>22</v>
      </c>
      <c r="P21931" t="s">
        <v>23</v>
      </c>
      <c r="Q21931" t="s">
        <v>41</v>
      </c>
    </row>
    <row r="21932" spans="1:17" x14ac:dyDescent="0.2">
      <c r="A21932" s="2">
        <v>43788</v>
      </c>
      <c r="B21932" t="s">
        <v>221</v>
      </c>
      <c r="C21932" t="s">
        <v>188</v>
      </c>
      <c r="D21932" t="s">
        <v>27</v>
      </c>
      <c r="E21932" t="s">
        <v>27</v>
      </c>
      <c r="F21932">
        <v>160</v>
      </c>
      <c r="G21932">
        <v>193</v>
      </c>
      <c r="H21932">
        <v>1001</v>
      </c>
      <c r="I21932">
        <v>895</v>
      </c>
      <c r="J21932">
        <v>3</v>
      </c>
      <c r="K21932">
        <v>0</v>
      </c>
      <c r="L21932" t="s">
        <v>1804</v>
      </c>
      <c r="M21932" t="s">
        <v>223</v>
      </c>
      <c r="N21932" t="s">
        <v>221</v>
      </c>
      <c r="O21932" t="s">
        <v>22</v>
      </c>
      <c r="P21932" t="s">
        <v>23</v>
      </c>
      <c r="Q21932" t="s">
        <v>24</v>
      </c>
    </row>
    <row r="21933" spans="1:17" x14ac:dyDescent="0.2">
      <c r="A21933" s="2">
        <v>43788</v>
      </c>
      <c r="B21933" t="s">
        <v>229</v>
      </c>
      <c r="C21933" t="s">
        <v>776</v>
      </c>
      <c r="D21933" t="s">
        <v>27</v>
      </c>
      <c r="E21933" t="s">
        <v>27</v>
      </c>
      <c r="F21933">
        <v>178</v>
      </c>
      <c r="G21933">
        <v>209</v>
      </c>
      <c r="H21933">
        <v>940</v>
      </c>
      <c r="I21933">
        <v>831</v>
      </c>
      <c r="J21933">
        <v>3</v>
      </c>
      <c r="K21933">
        <v>0</v>
      </c>
      <c r="L21933" t="s">
        <v>1804</v>
      </c>
      <c r="M21933" t="s">
        <v>1300</v>
      </c>
      <c r="N21933" t="s">
        <v>229</v>
      </c>
      <c r="O21933" t="s">
        <v>22</v>
      </c>
      <c r="P21933" t="s">
        <v>23</v>
      </c>
      <c r="Q21933" t="s">
        <v>24</v>
      </c>
    </row>
    <row r="21934" spans="1:17" x14ac:dyDescent="0.2">
      <c r="A21934" s="2">
        <v>43788</v>
      </c>
      <c r="B21934" t="s">
        <v>25</v>
      </c>
      <c r="C21934" t="s">
        <v>133</v>
      </c>
      <c r="D21934" t="s">
        <v>19</v>
      </c>
      <c r="E21934" t="s">
        <v>115</v>
      </c>
      <c r="F21934">
        <v>3</v>
      </c>
      <c r="G21934">
        <v>39</v>
      </c>
      <c r="H21934">
        <v>1715</v>
      </c>
      <c r="I21934">
        <v>1466</v>
      </c>
      <c r="J21934">
        <v>3</v>
      </c>
      <c r="K21934">
        <v>0</v>
      </c>
      <c r="L21934" t="s">
        <v>28</v>
      </c>
      <c r="M21934" t="s">
        <v>300</v>
      </c>
      <c r="N21934" t="s">
        <v>176</v>
      </c>
      <c r="O21934" t="s">
        <v>122</v>
      </c>
      <c r="P21934" t="s">
        <v>23</v>
      </c>
      <c r="Q21934" t="s">
        <v>24</v>
      </c>
    </row>
    <row r="21935" spans="1:17" x14ac:dyDescent="0.2">
      <c r="A21935" s="2">
        <v>43788</v>
      </c>
      <c r="B21935" t="s">
        <v>274</v>
      </c>
      <c r="C21935" t="s">
        <v>345</v>
      </c>
      <c r="D21935" t="s">
        <v>50</v>
      </c>
      <c r="E21935" t="s">
        <v>50</v>
      </c>
      <c r="F21935">
        <v>7</v>
      </c>
      <c r="G21935">
        <v>90</v>
      </c>
      <c r="H21935">
        <v>1631</v>
      </c>
      <c r="I21935">
        <v>1274</v>
      </c>
      <c r="J21935">
        <v>2</v>
      </c>
      <c r="K21935">
        <v>1</v>
      </c>
      <c r="L21935" t="s">
        <v>28</v>
      </c>
      <c r="M21935" t="s">
        <v>1467</v>
      </c>
      <c r="N21935" t="s">
        <v>274</v>
      </c>
      <c r="O21935" t="s">
        <v>22</v>
      </c>
      <c r="P21935" t="s">
        <v>23</v>
      </c>
      <c r="Q21935" t="s">
        <v>24</v>
      </c>
    </row>
    <row r="21936" spans="1:17" x14ac:dyDescent="0.2">
      <c r="A21936" s="2">
        <v>43788</v>
      </c>
      <c r="B21936" t="s">
        <v>31</v>
      </c>
      <c r="C21936" t="s">
        <v>43</v>
      </c>
      <c r="D21936" t="s">
        <v>19</v>
      </c>
      <c r="E21936" t="s">
        <v>19</v>
      </c>
      <c r="F21936">
        <v>63</v>
      </c>
      <c r="G21936">
        <v>10</v>
      </c>
      <c r="H21936">
        <v>1368</v>
      </c>
      <c r="I21936">
        <v>1615</v>
      </c>
      <c r="J21936">
        <v>0</v>
      </c>
      <c r="K21936">
        <v>1</v>
      </c>
      <c r="L21936" t="s">
        <v>28</v>
      </c>
      <c r="M21936" t="s">
        <v>1415</v>
      </c>
      <c r="N21936" t="s">
        <v>77</v>
      </c>
      <c r="O21936" t="s">
        <v>122</v>
      </c>
      <c r="P21936" t="s">
        <v>23</v>
      </c>
      <c r="Q21936" t="s">
        <v>41</v>
      </c>
    </row>
    <row r="21937" spans="1:17" x14ac:dyDescent="0.2">
      <c r="A21937" s="2">
        <v>43788</v>
      </c>
      <c r="B21937" t="s">
        <v>1279</v>
      </c>
      <c r="C21937" t="s">
        <v>317</v>
      </c>
      <c r="D21937" t="s">
        <v>50</v>
      </c>
      <c r="E21937" t="s">
        <v>50</v>
      </c>
      <c r="F21937">
        <v>61</v>
      </c>
      <c r="G21937">
        <v>86</v>
      </c>
      <c r="H21937">
        <v>1371</v>
      </c>
      <c r="I21937">
        <v>1286</v>
      </c>
      <c r="J21937">
        <v>2</v>
      </c>
      <c r="K21937">
        <v>0</v>
      </c>
      <c r="L21937" t="s">
        <v>28</v>
      </c>
      <c r="M21937" t="s">
        <v>1280</v>
      </c>
      <c r="N21937" t="s">
        <v>1279</v>
      </c>
      <c r="O21937" t="s">
        <v>22</v>
      </c>
      <c r="P21937" t="s">
        <v>23</v>
      </c>
      <c r="Q21937" t="s">
        <v>24</v>
      </c>
    </row>
    <row r="21938" spans="1:17" x14ac:dyDescent="0.2">
      <c r="A21938" s="2">
        <v>43788</v>
      </c>
      <c r="B21938" t="s">
        <v>113</v>
      </c>
      <c r="C21938" t="s">
        <v>38</v>
      </c>
      <c r="D21938" t="s">
        <v>115</v>
      </c>
      <c r="E21938" t="s">
        <v>19</v>
      </c>
      <c r="F21938">
        <v>69</v>
      </c>
      <c r="G21938">
        <v>41</v>
      </c>
      <c r="H21938">
        <v>1339</v>
      </c>
      <c r="I21938">
        <v>1458</v>
      </c>
      <c r="J21938">
        <v>0</v>
      </c>
      <c r="K21938">
        <v>0</v>
      </c>
      <c r="L21938" t="s">
        <v>28</v>
      </c>
      <c r="M21938" t="s">
        <v>231</v>
      </c>
      <c r="N21938" t="s">
        <v>113</v>
      </c>
      <c r="O21938" t="s">
        <v>22</v>
      </c>
      <c r="P21938" t="s">
        <v>23</v>
      </c>
      <c r="Q21938" t="s">
        <v>30</v>
      </c>
    </row>
    <row r="21939" spans="1:17" x14ac:dyDescent="0.2">
      <c r="A21939" s="2">
        <v>43788</v>
      </c>
      <c r="B21939" t="s">
        <v>629</v>
      </c>
      <c r="C21939" t="s">
        <v>889</v>
      </c>
      <c r="D21939" t="s">
        <v>36</v>
      </c>
      <c r="E21939" t="s">
        <v>115</v>
      </c>
      <c r="F21939">
        <v>154</v>
      </c>
      <c r="G21939">
        <v>196</v>
      </c>
      <c r="H21939">
        <v>1039</v>
      </c>
      <c r="I21939">
        <v>882</v>
      </c>
      <c r="J21939">
        <v>3</v>
      </c>
      <c r="K21939">
        <v>1</v>
      </c>
      <c r="L21939" t="s">
        <v>20</v>
      </c>
      <c r="M21939" t="s">
        <v>925</v>
      </c>
      <c r="N21939" t="s">
        <v>629</v>
      </c>
      <c r="O21939" t="s">
        <v>22</v>
      </c>
      <c r="P21939" t="s">
        <v>23</v>
      </c>
      <c r="Q21939" t="s">
        <v>24</v>
      </c>
    </row>
    <row r="21940" spans="1:17" x14ac:dyDescent="0.2">
      <c r="A21940" s="2">
        <v>43788</v>
      </c>
      <c r="B21940" t="s">
        <v>469</v>
      </c>
      <c r="C21940" t="s">
        <v>572</v>
      </c>
      <c r="D21940" t="s">
        <v>115</v>
      </c>
      <c r="E21940" t="s">
        <v>115</v>
      </c>
      <c r="F21940">
        <v>83</v>
      </c>
      <c r="G21940">
        <v>126</v>
      </c>
      <c r="H21940">
        <v>1292</v>
      </c>
      <c r="I21940">
        <v>1134</v>
      </c>
      <c r="J21940">
        <v>1</v>
      </c>
      <c r="K21940">
        <v>0</v>
      </c>
      <c r="L21940" t="s">
        <v>20</v>
      </c>
      <c r="M21940" t="s">
        <v>246</v>
      </c>
      <c r="N21940" t="s">
        <v>176</v>
      </c>
      <c r="O21940" t="s">
        <v>122</v>
      </c>
      <c r="P21940" t="s">
        <v>23</v>
      </c>
      <c r="Q21940" t="s">
        <v>24</v>
      </c>
    </row>
    <row r="21941" spans="1:17" x14ac:dyDescent="0.2">
      <c r="A21941" s="2">
        <v>43788</v>
      </c>
      <c r="B21941" t="s">
        <v>459</v>
      </c>
      <c r="C21941" t="s">
        <v>301</v>
      </c>
      <c r="D21941" t="s">
        <v>115</v>
      </c>
      <c r="E21941" t="s">
        <v>115</v>
      </c>
      <c r="F21941">
        <v>167</v>
      </c>
      <c r="G21941">
        <v>156</v>
      </c>
      <c r="H21941">
        <v>988</v>
      </c>
      <c r="I21941">
        <v>1034</v>
      </c>
      <c r="J21941">
        <v>0</v>
      </c>
      <c r="K21941">
        <v>1</v>
      </c>
      <c r="L21941" t="s">
        <v>20</v>
      </c>
      <c r="M21941" t="s">
        <v>1049</v>
      </c>
      <c r="N21941" t="s">
        <v>979</v>
      </c>
      <c r="O21941" t="s">
        <v>122</v>
      </c>
      <c r="P21941" t="s">
        <v>23</v>
      </c>
      <c r="Q21941" t="s">
        <v>41</v>
      </c>
    </row>
    <row r="21942" spans="1:17" x14ac:dyDescent="0.2">
      <c r="A21942" s="2">
        <v>43788</v>
      </c>
      <c r="B21942" t="s">
        <v>177</v>
      </c>
      <c r="C21942" t="s">
        <v>638</v>
      </c>
      <c r="D21942" t="s">
        <v>115</v>
      </c>
      <c r="E21942" t="s">
        <v>115</v>
      </c>
      <c r="F21942">
        <v>98</v>
      </c>
      <c r="G21942">
        <v>130</v>
      </c>
      <c r="H21942">
        <v>1236</v>
      </c>
      <c r="I21942">
        <v>1102</v>
      </c>
      <c r="J21942">
        <v>5</v>
      </c>
      <c r="K21942">
        <v>0</v>
      </c>
      <c r="L21942" t="s">
        <v>20</v>
      </c>
      <c r="M21942" t="s">
        <v>640</v>
      </c>
      <c r="N21942" t="s">
        <v>177</v>
      </c>
      <c r="O21942" t="s">
        <v>22</v>
      </c>
      <c r="P21942" t="s">
        <v>23</v>
      </c>
      <c r="Q21942" t="s">
        <v>24</v>
      </c>
    </row>
    <row r="21943" spans="1:17" x14ac:dyDescent="0.2">
      <c r="A21943" s="2">
        <v>43788</v>
      </c>
      <c r="B21943" t="s">
        <v>164</v>
      </c>
      <c r="C21943" t="s">
        <v>402</v>
      </c>
      <c r="D21943" t="s">
        <v>115</v>
      </c>
      <c r="E21943" t="s">
        <v>115</v>
      </c>
      <c r="F21943">
        <v>74</v>
      </c>
      <c r="G21943">
        <v>101</v>
      </c>
      <c r="H21943">
        <v>1327</v>
      </c>
      <c r="I21943">
        <v>1220</v>
      </c>
      <c r="J21943">
        <v>0</v>
      </c>
      <c r="K21943">
        <v>0</v>
      </c>
      <c r="L21943" t="s">
        <v>20</v>
      </c>
      <c r="M21943" t="s">
        <v>640</v>
      </c>
      <c r="N21943" t="s">
        <v>177</v>
      </c>
      <c r="O21943" t="s">
        <v>122</v>
      </c>
      <c r="P21943" t="s">
        <v>23</v>
      </c>
      <c r="Q21943" t="s">
        <v>30</v>
      </c>
    </row>
    <row r="21944" spans="1:17" x14ac:dyDescent="0.2">
      <c r="A21944" s="2">
        <v>43788</v>
      </c>
      <c r="B21944" t="s">
        <v>254</v>
      </c>
      <c r="C21944" t="s">
        <v>648</v>
      </c>
      <c r="D21944" t="s">
        <v>115</v>
      </c>
      <c r="E21944" t="s">
        <v>115</v>
      </c>
      <c r="F21944">
        <v>145</v>
      </c>
      <c r="G21944">
        <v>172</v>
      </c>
      <c r="H21944">
        <v>1061</v>
      </c>
      <c r="I21944">
        <v>974</v>
      </c>
      <c r="J21944">
        <v>2</v>
      </c>
      <c r="K21944">
        <v>0</v>
      </c>
      <c r="L21944" t="s">
        <v>20</v>
      </c>
      <c r="M21944" t="s">
        <v>254</v>
      </c>
      <c r="N21944" t="s">
        <v>254</v>
      </c>
      <c r="O21944" t="s">
        <v>22</v>
      </c>
      <c r="P21944" t="s">
        <v>23</v>
      </c>
      <c r="Q21944" t="s">
        <v>24</v>
      </c>
    </row>
    <row r="21945" spans="1:17" x14ac:dyDescent="0.2">
      <c r="A21945" s="2">
        <v>43788</v>
      </c>
      <c r="B21945" t="s">
        <v>449</v>
      </c>
      <c r="C21945" t="s">
        <v>913</v>
      </c>
      <c r="D21945" t="s">
        <v>115</v>
      </c>
      <c r="E21945" t="s">
        <v>115</v>
      </c>
      <c r="F21945">
        <v>85</v>
      </c>
      <c r="G21945">
        <v>99</v>
      </c>
      <c r="H21945">
        <v>1287</v>
      </c>
      <c r="I21945">
        <v>1226</v>
      </c>
      <c r="J21945">
        <v>2</v>
      </c>
      <c r="K21945">
        <v>0</v>
      </c>
      <c r="L21945" t="s">
        <v>20</v>
      </c>
      <c r="M21945" t="s">
        <v>530</v>
      </c>
      <c r="N21945" t="s">
        <v>449</v>
      </c>
      <c r="O21945" t="s">
        <v>22</v>
      </c>
      <c r="P21945" t="s">
        <v>23</v>
      </c>
      <c r="Q21945" t="s">
        <v>24</v>
      </c>
    </row>
    <row r="21946" spans="1:17" x14ac:dyDescent="0.2">
      <c r="A21946" s="2">
        <v>43788</v>
      </c>
      <c r="B21946" t="s">
        <v>389</v>
      </c>
      <c r="C21946" t="s">
        <v>443</v>
      </c>
      <c r="D21946" t="s">
        <v>115</v>
      </c>
      <c r="E21946" t="s">
        <v>115</v>
      </c>
      <c r="F21946">
        <v>141</v>
      </c>
      <c r="G21946">
        <v>159</v>
      </c>
      <c r="H21946">
        <v>1070</v>
      </c>
      <c r="I21946">
        <v>1008</v>
      </c>
      <c r="J21946">
        <v>1</v>
      </c>
      <c r="K21946">
        <v>2</v>
      </c>
      <c r="L21946" t="s">
        <v>20</v>
      </c>
      <c r="M21946" t="s">
        <v>703</v>
      </c>
      <c r="N21946" t="s">
        <v>402</v>
      </c>
      <c r="O21946" t="s">
        <v>122</v>
      </c>
      <c r="P21946" t="s">
        <v>23</v>
      </c>
      <c r="Q21946" t="s">
        <v>41</v>
      </c>
    </row>
    <row r="21947" spans="1:17" x14ac:dyDescent="0.2">
      <c r="A21947" s="2">
        <v>43788</v>
      </c>
      <c r="B21947" t="s">
        <v>1073</v>
      </c>
      <c r="C21947" t="s">
        <v>166</v>
      </c>
      <c r="D21947" t="s">
        <v>115</v>
      </c>
      <c r="E21947" t="s">
        <v>115</v>
      </c>
      <c r="F21947">
        <v>149</v>
      </c>
      <c r="G21947">
        <v>57</v>
      </c>
      <c r="H21947">
        <v>1054</v>
      </c>
      <c r="I21947">
        <v>1391</v>
      </c>
      <c r="J21947">
        <v>0</v>
      </c>
      <c r="K21947">
        <v>1</v>
      </c>
      <c r="L21947" t="s">
        <v>20</v>
      </c>
      <c r="M21947" t="s">
        <v>603</v>
      </c>
      <c r="N21947" t="s">
        <v>602</v>
      </c>
      <c r="O21947" t="s">
        <v>122</v>
      </c>
      <c r="P21947" t="s">
        <v>23</v>
      </c>
      <c r="Q21947" t="s">
        <v>41</v>
      </c>
    </row>
    <row r="21948" spans="1:17" x14ac:dyDescent="0.2">
      <c r="A21948" s="2">
        <v>43788</v>
      </c>
      <c r="B21948" t="s">
        <v>239</v>
      </c>
      <c r="C21948" t="s">
        <v>388</v>
      </c>
      <c r="D21948" t="s">
        <v>115</v>
      </c>
      <c r="E21948" t="s">
        <v>115</v>
      </c>
      <c r="F21948">
        <v>84</v>
      </c>
      <c r="G21948">
        <v>106</v>
      </c>
      <c r="H21948">
        <v>1289</v>
      </c>
      <c r="I21948">
        <v>1201</v>
      </c>
      <c r="J21948">
        <v>1</v>
      </c>
      <c r="K21948">
        <v>0</v>
      </c>
      <c r="L21948" t="s">
        <v>20</v>
      </c>
      <c r="M21948" t="s">
        <v>240</v>
      </c>
      <c r="N21948" t="s">
        <v>239</v>
      </c>
      <c r="O21948" t="s">
        <v>22</v>
      </c>
      <c r="P21948" t="s">
        <v>23</v>
      </c>
      <c r="Q21948" t="s">
        <v>24</v>
      </c>
    </row>
    <row r="21949" spans="1:17" x14ac:dyDescent="0.2">
      <c r="A21949" s="2">
        <v>43788</v>
      </c>
      <c r="B21949" t="s">
        <v>213</v>
      </c>
      <c r="C21949" t="s">
        <v>898</v>
      </c>
      <c r="D21949" t="s">
        <v>115</v>
      </c>
      <c r="E21949" t="s">
        <v>115</v>
      </c>
      <c r="F21949">
        <v>147</v>
      </c>
      <c r="G21949">
        <v>186</v>
      </c>
      <c r="H21949">
        <v>1055</v>
      </c>
      <c r="I21949">
        <v>915</v>
      </c>
      <c r="J21949">
        <v>1</v>
      </c>
      <c r="K21949">
        <v>0</v>
      </c>
      <c r="L21949" t="s">
        <v>20</v>
      </c>
      <c r="M21949" t="s">
        <v>1727</v>
      </c>
      <c r="N21949" t="s">
        <v>213</v>
      </c>
      <c r="O21949" t="s">
        <v>22</v>
      </c>
      <c r="P21949" t="s">
        <v>23</v>
      </c>
      <c r="Q21949" t="s">
        <v>24</v>
      </c>
    </row>
    <row r="21950" spans="1:17" x14ac:dyDescent="0.2">
      <c r="A21950" s="2">
        <v>43788</v>
      </c>
      <c r="B21950" t="s">
        <v>569</v>
      </c>
      <c r="C21950" t="s">
        <v>602</v>
      </c>
      <c r="D21950" t="s">
        <v>115</v>
      </c>
      <c r="E21950" t="s">
        <v>115</v>
      </c>
      <c r="F21950">
        <v>94</v>
      </c>
      <c r="G21950">
        <v>116</v>
      </c>
      <c r="H21950">
        <v>1252</v>
      </c>
      <c r="I21950">
        <v>1168</v>
      </c>
      <c r="J21950">
        <v>1</v>
      </c>
      <c r="K21950">
        <v>1</v>
      </c>
      <c r="L21950" t="s">
        <v>20</v>
      </c>
      <c r="M21950" t="s">
        <v>1109</v>
      </c>
      <c r="N21950" t="s">
        <v>569</v>
      </c>
      <c r="O21950" t="s">
        <v>22</v>
      </c>
      <c r="P21950" t="s">
        <v>23</v>
      </c>
      <c r="Q21950" t="s">
        <v>30</v>
      </c>
    </row>
    <row r="21951" spans="1:17" x14ac:dyDescent="0.2">
      <c r="A21951" s="2">
        <v>43788</v>
      </c>
      <c r="B21951" t="s">
        <v>425</v>
      </c>
      <c r="C21951" t="s">
        <v>114</v>
      </c>
      <c r="D21951" t="s">
        <v>115</v>
      </c>
      <c r="E21951" t="s">
        <v>115</v>
      </c>
      <c r="F21951">
        <v>97</v>
      </c>
      <c r="G21951">
        <v>109</v>
      </c>
      <c r="H21951">
        <v>1245</v>
      </c>
      <c r="I21951">
        <v>1193</v>
      </c>
      <c r="J21951">
        <v>0</v>
      </c>
      <c r="K21951">
        <v>0</v>
      </c>
      <c r="L21951" t="s">
        <v>20</v>
      </c>
      <c r="M21951" t="s">
        <v>811</v>
      </c>
      <c r="N21951" t="s">
        <v>425</v>
      </c>
      <c r="O21951" t="s">
        <v>22</v>
      </c>
      <c r="P21951" t="s">
        <v>23</v>
      </c>
      <c r="Q21951" t="s">
        <v>30</v>
      </c>
    </row>
    <row r="21952" spans="1:17" x14ac:dyDescent="0.2">
      <c r="A21952" s="2">
        <v>43788</v>
      </c>
      <c r="B21952" t="s">
        <v>391</v>
      </c>
      <c r="C21952" t="s">
        <v>363</v>
      </c>
      <c r="D21952" t="s">
        <v>115</v>
      </c>
      <c r="E21952" t="s">
        <v>115</v>
      </c>
      <c r="F21952">
        <v>158</v>
      </c>
      <c r="G21952">
        <v>171</v>
      </c>
      <c r="H21952">
        <v>1009</v>
      </c>
      <c r="I21952">
        <v>975</v>
      </c>
      <c r="J21952">
        <v>2</v>
      </c>
      <c r="K21952">
        <v>0</v>
      </c>
      <c r="L21952" t="s">
        <v>20</v>
      </c>
      <c r="M21952" t="s">
        <v>392</v>
      </c>
      <c r="N21952" t="s">
        <v>391</v>
      </c>
      <c r="O21952" t="s">
        <v>22</v>
      </c>
      <c r="P21952" t="s">
        <v>23</v>
      </c>
      <c r="Q21952" t="s">
        <v>24</v>
      </c>
    </row>
    <row r="21953" spans="1:17" x14ac:dyDescent="0.2">
      <c r="A21953" s="2">
        <v>43788</v>
      </c>
      <c r="B21953" t="s">
        <v>583</v>
      </c>
      <c r="C21953" t="s">
        <v>462</v>
      </c>
      <c r="D21953" t="s">
        <v>115</v>
      </c>
      <c r="E21953" t="s">
        <v>115</v>
      </c>
      <c r="F21953">
        <v>133</v>
      </c>
      <c r="G21953">
        <v>203</v>
      </c>
      <c r="H21953">
        <v>1084</v>
      </c>
      <c r="I21953">
        <v>864</v>
      </c>
      <c r="J21953">
        <v>2</v>
      </c>
      <c r="K21953">
        <v>0</v>
      </c>
      <c r="L21953" t="s">
        <v>20</v>
      </c>
      <c r="M21953" t="s">
        <v>584</v>
      </c>
      <c r="N21953" t="s">
        <v>583</v>
      </c>
      <c r="O21953" t="s">
        <v>22</v>
      </c>
      <c r="P21953" t="s">
        <v>23</v>
      </c>
      <c r="Q21953" t="s">
        <v>24</v>
      </c>
    </row>
    <row r="21954" spans="1:17" x14ac:dyDescent="0.2">
      <c r="A21954" s="2">
        <v>43788</v>
      </c>
      <c r="B21954" t="s">
        <v>464</v>
      </c>
      <c r="C21954" t="s">
        <v>163</v>
      </c>
      <c r="D21954" t="s">
        <v>115</v>
      </c>
      <c r="E21954" t="s">
        <v>115</v>
      </c>
      <c r="F21954">
        <v>91</v>
      </c>
      <c r="G21954">
        <v>115</v>
      </c>
      <c r="H21954">
        <v>1266</v>
      </c>
      <c r="I21954">
        <v>1182</v>
      </c>
      <c r="J21954">
        <v>0</v>
      </c>
      <c r="K21954">
        <v>0</v>
      </c>
      <c r="L21954" t="s">
        <v>20</v>
      </c>
      <c r="M21954" t="s">
        <v>465</v>
      </c>
      <c r="N21954" t="s">
        <v>464</v>
      </c>
      <c r="O21954" t="s">
        <v>22</v>
      </c>
      <c r="P21954" t="s">
        <v>23</v>
      </c>
      <c r="Q21954" t="s">
        <v>30</v>
      </c>
    </row>
    <row r="21955" spans="1:17" x14ac:dyDescent="0.2">
      <c r="A21955" s="2">
        <v>43790</v>
      </c>
      <c r="B21955" t="s">
        <v>555</v>
      </c>
      <c r="C21955" t="s">
        <v>481</v>
      </c>
      <c r="D21955" t="s">
        <v>27</v>
      </c>
      <c r="E21955" t="s">
        <v>27</v>
      </c>
      <c r="F21955">
        <v>131</v>
      </c>
      <c r="G21955">
        <v>127</v>
      </c>
      <c r="H21955">
        <v>1094</v>
      </c>
      <c r="I21955">
        <v>1129</v>
      </c>
      <c r="J21955">
        <v>8</v>
      </c>
      <c r="K21955">
        <v>0</v>
      </c>
      <c r="L21955" t="s">
        <v>28</v>
      </c>
      <c r="M21955" t="s">
        <v>1761</v>
      </c>
      <c r="N21955" t="s">
        <v>555</v>
      </c>
      <c r="O21955" t="s">
        <v>22</v>
      </c>
      <c r="P21955" t="s">
        <v>23</v>
      </c>
      <c r="Q21955" t="s">
        <v>24</v>
      </c>
    </row>
    <row r="21956" spans="1:17" x14ac:dyDescent="0.2">
      <c r="A21956" s="2">
        <v>43795</v>
      </c>
      <c r="B21956" t="s">
        <v>166</v>
      </c>
      <c r="C21956" t="s">
        <v>164</v>
      </c>
      <c r="D21956" t="s">
        <v>115</v>
      </c>
      <c r="E21956" t="s">
        <v>115</v>
      </c>
      <c r="F21956">
        <v>57</v>
      </c>
      <c r="G21956">
        <v>74</v>
      </c>
      <c r="H21956">
        <v>1391</v>
      </c>
      <c r="I21956">
        <v>1327</v>
      </c>
      <c r="J21956">
        <v>1</v>
      </c>
      <c r="K21956">
        <v>2</v>
      </c>
      <c r="L21956" t="s">
        <v>401</v>
      </c>
      <c r="M21956" t="s">
        <v>165</v>
      </c>
      <c r="N21956" t="s">
        <v>166</v>
      </c>
      <c r="O21956" t="s">
        <v>22</v>
      </c>
      <c r="P21956" t="s">
        <v>23</v>
      </c>
      <c r="Q21956" t="s">
        <v>41</v>
      </c>
    </row>
    <row r="21957" spans="1:17" x14ac:dyDescent="0.2">
      <c r="A21957" s="2">
        <v>43795</v>
      </c>
      <c r="B21957" t="s">
        <v>176</v>
      </c>
      <c r="C21957" t="s">
        <v>389</v>
      </c>
      <c r="D21957" t="s">
        <v>115</v>
      </c>
      <c r="E21957" t="s">
        <v>115</v>
      </c>
      <c r="F21957">
        <v>67</v>
      </c>
      <c r="G21957">
        <v>141</v>
      </c>
      <c r="H21957">
        <v>1353</v>
      </c>
      <c r="I21957">
        <v>1070</v>
      </c>
      <c r="J21957">
        <v>3</v>
      </c>
      <c r="K21957">
        <v>0</v>
      </c>
      <c r="L21957" t="s">
        <v>401</v>
      </c>
      <c r="M21957" t="s">
        <v>165</v>
      </c>
      <c r="N21957" t="s">
        <v>166</v>
      </c>
      <c r="O21957" t="s">
        <v>122</v>
      </c>
      <c r="P21957" t="s">
        <v>23</v>
      </c>
      <c r="Q21957" t="s">
        <v>24</v>
      </c>
    </row>
    <row r="21958" spans="1:17" x14ac:dyDescent="0.2">
      <c r="A21958" s="2">
        <v>43796</v>
      </c>
      <c r="B21958" t="s">
        <v>239</v>
      </c>
      <c r="C21958" t="s">
        <v>402</v>
      </c>
      <c r="D21958" t="s">
        <v>115</v>
      </c>
      <c r="E21958" t="s">
        <v>115</v>
      </c>
      <c r="F21958">
        <v>84</v>
      </c>
      <c r="G21958">
        <v>101</v>
      </c>
      <c r="H21958">
        <v>1289</v>
      </c>
      <c r="I21958">
        <v>1220</v>
      </c>
      <c r="J21958">
        <v>0</v>
      </c>
      <c r="K21958">
        <v>0</v>
      </c>
      <c r="L21958" t="s">
        <v>401</v>
      </c>
      <c r="M21958" t="s">
        <v>165</v>
      </c>
      <c r="N21958" t="s">
        <v>166</v>
      </c>
      <c r="O21958" t="s">
        <v>122</v>
      </c>
      <c r="P21958" t="s">
        <v>23</v>
      </c>
      <c r="Q21958" t="s">
        <v>30</v>
      </c>
    </row>
    <row r="21959" spans="1:17" x14ac:dyDescent="0.2">
      <c r="A21959" s="2">
        <v>43796</v>
      </c>
      <c r="B21959" t="s">
        <v>113</v>
      </c>
      <c r="C21959" t="s">
        <v>301</v>
      </c>
      <c r="D21959" t="s">
        <v>115</v>
      </c>
      <c r="E21959" t="s">
        <v>115</v>
      </c>
      <c r="F21959">
        <v>69</v>
      </c>
      <c r="G21959">
        <v>156</v>
      </c>
      <c r="H21959">
        <v>1339</v>
      </c>
      <c r="I21959">
        <v>1034</v>
      </c>
      <c r="J21959">
        <v>1</v>
      </c>
      <c r="K21959">
        <v>3</v>
      </c>
      <c r="L21959" t="s">
        <v>401</v>
      </c>
      <c r="M21959" t="s">
        <v>165</v>
      </c>
      <c r="N21959" t="s">
        <v>166</v>
      </c>
      <c r="O21959" t="s">
        <v>122</v>
      </c>
      <c r="P21959" t="s">
        <v>23</v>
      </c>
      <c r="Q21959" t="s">
        <v>41</v>
      </c>
    </row>
    <row r="21960" spans="1:17" x14ac:dyDescent="0.2">
      <c r="A21960" s="2">
        <v>43798</v>
      </c>
      <c r="B21960" t="s">
        <v>176</v>
      </c>
      <c r="C21960" t="s">
        <v>164</v>
      </c>
      <c r="D21960" t="s">
        <v>115</v>
      </c>
      <c r="E21960" t="s">
        <v>115</v>
      </c>
      <c r="F21960">
        <v>71</v>
      </c>
      <c r="G21960">
        <v>70</v>
      </c>
      <c r="H21960">
        <v>1338</v>
      </c>
      <c r="I21960">
        <v>1340</v>
      </c>
      <c r="J21960">
        <v>0</v>
      </c>
      <c r="K21960">
        <v>2</v>
      </c>
      <c r="L21960" t="s">
        <v>401</v>
      </c>
      <c r="M21960" t="s">
        <v>165</v>
      </c>
      <c r="N21960" t="s">
        <v>166</v>
      </c>
      <c r="O21960" t="s">
        <v>122</v>
      </c>
      <c r="P21960" t="s">
        <v>23</v>
      </c>
      <c r="Q21960" t="s">
        <v>41</v>
      </c>
    </row>
    <row r="21961" spans="1:17" x14ac:dyDescent="0.2">
      <c r="A21961" s="2">
        <v>43798</v>
      </c>
      <c r="B21961" t="s">
        <v>166</v>
      </c>
      <c r="C21961" t="s">
        <v>389</v>
      </c>
      <c r="D21961" t="s">
        <v>115</v>
      </c>
      <c r="E21961" t="s">
        <v>115</v>
      </c>
      <c r="F21961">
        <v>55</v>
      </c>
      <c r="G21961">
        <v>144</v>
      </c>
      <c r="H21961">
        <v>1398</v>
      </c>
      <c r="I21961">
        <v>1072</v>
      </c>
      <c r="J21961">
        <v>6</v>
      </c>
      <c r="K21961">
        <v>0</v>
      </c>
      <c r="L21961" t="s">
        <v>401</v>
      </c>
      <c r="M21961" t="s">
        <v>165</v>
      </c>
      <c r="N21961" t="s">
        <v>166</v>
      </c>
      <c r="O21961" t="s">
        <v>22</v>
      </c>
      <c r="P21961" t="s">
        <v>23</v>
      </c>
      <c r="Q21961" t="s">
        <v>24</v>
      </c>
    </row>
    <row r="21962" spans="1:17" x14ac:dyDescent="0.2">
      <c r="A21962" s="2">
        <v>43799</v>
      </c>
      <c r="B21962" t="s">
        <v>301</v>
      </c>
      <c r="C21962" t="s">
        <v>239</v>
      </c>
      <c r="D21962" t="s">
        <v>115</v>
      </c>
      <c r="E21962" t="s">
        <v>115</v>
      </c>
      <c r="F21962">
        <v>147</v>
      </c>
      <c r="G21962">
        <v>81</v>
      </c>
      <c r="H21962">
        <v>1059</v>
      </c>
      <c r="I21962">
        <v>1304</v>
      </c>
      <c r="J21962">
        <v>1</v>
      </c>
      <c r="K21962">
        <v>2</v>
      </c>
      <c r="L21962" t="s">
        <v>401</v>
      </c>
      <c r="M21962" t="s">
        <v>165</v>
      </c>
      <c r="N21962" t="s">
        <v>166</v>
      </c>
      <c r="O21962" t="s">
        <v>122</v>
      </c>
      <c r="P21962" t="s">
        <v>23</v>
      </c>
      <c r="Q21962" t="s">
        <v>41</v>
      </c>
    </row>
    <row r="21963" spans="1:17" x14ac:dyDescent="0.2">
      <c r="A21963" s="2">
        <v>43799</v>
      </c>
      <c r="B21963" t="s">
        <v>402</v>
      </c>
      <c r="C21963" t="s">
        <v>113</v>
      </c>
      <c r="D21963" t="s">
        <v>115</v>
      </c>
      <c r="E21963" t="s">
        <v>115</v>
      </c>
      <c r="F21963">
        <v>100</v>
      </c>
      <c r="G21963">
        <v>67</v>
      </c>
      <c r="H21963">
        <v>1219</v>
      </c>
      <c r="I21963">
        <v>1351</v>
      </c>
      <c r="J21963">
        <v>0</v>
      </c>
      <c r="K21963">
        <v>2</v>
      </c>
      <c r="L21963" t="s">
        <v>401</v>
      </c>
      <c r="M21963" t="s">
        <v>165</v>
      </c>
      <c r="N21963" t="s">
        <v>166</v>
      </c>
      <c r="O21963" t="s">
        <v>122</v>
      </c>
      <c r="P21963" t="s">
        <v>23</v>
      </c>
      <c r="Q21963" t="s">
        <v>41</v>
      </c>
    </row>
    <row r="21964" spans="1:17" x14ac:dyDescent="0.2">
      <c r="A21964" s="2">
        <v>43801</v>
      </c>
      <c r="B21964" t="s">
        <v>166</v>
      </c>
      <c r="C21964" t="s">
        <v>176</v>
      </c>
      <c r="D21964" t="s">
        <v>115</v>
      </c>
      <c r="E21964" t="s">
        <v>115</v>
      </c>
      <c r="F21964">
        <v>55</v>
      </c>
      <c r="G21964">
        <v>71</v>
      </c>
      <c r="H21964">
        <v>1398</v>
      </c>
      <c r="I21964">
        <v>1338</v>
      </c>
      <c r="J21964">
        <v>4</v>
      </c>
      <c r="K21964">
        <v>2</v>
      </c>
      <c r="L21964" t="s">
        <v>401</v>
      </c>
      <c r="M21964" t="s">
        <v>165</v>
      </c>
      <c r="N21964" t="s">
        <v>166</v>
      </c>
      <c r="O21964" t="s">
        <v>22</v>
      </c>
      <c r="P21964" t="s">
        <v>23</v>
      </c>
      <c r="Q21964" t="s">
        <v>24</v>
      </c>
    </row>
    <row r="21965" spans="1:17" x14ac:dyDescent="0.2">
      <c r="A21965" s="2">
        <v>43801</v>
      </c>
      <c r="B21965" t="s">
        <v>389</v>
      </c>
      <c r="C21965" t="s">
        <v>164</v>
      </c>
      <c r="D21965" t="s">
        <v>115</v>
      </c>
      <c r="E21965" t="s">
        <v>115</v>
      </c>
      <c r="F21965">
        <v>144</v>
      </c>
      <c r="G21965">
        <v>70</v>
      </c>
      <c r="H21965">
        <v>1072</v>
      </c>
      <c r="I21965">
        <v>1340</v>
      </c>
      <c r="J21965">
        <v>0</v>
      </c>
      <c r="K21965">
        <v>0</v>
      </c>
      <c r="L21965" t="s">
        <v>401</v>
      </c>
      <c r="M21965" t="s">
        <v>165</v>
      </c>
      <c r="N21965" t="s">
        <v>166</v>
      </c>
      <c r="O21965" t="s">
        <v>122</v>
      </c>
      <c r="P21965" t="s">
        <v>23</v>
      </c>
      <c r="Q21965" t="s">
        <v>30</v>
      </c>
    </row>
    <row r="21966" spans="1:17" x14ac:dyDescent="0.2">
      <c r="A21966" s="2">
        <v>43801</v>
      </c>
      <c r="B21966" t="s">
        <v>301</v>
      </c>
      <c r="C21966" t="s">
        <v>402</v>
      </c>
      <c r="D21966" t="s">
        <v>115</v>
      </c>
      <c r="E21966" t="s">
        <v>115</v>
      </c>
      <c r="F21966">
        <v>147</v>
      </c>
      <c r="G21966">
        <v>100</v>
      </c>
      <c r="H21966">
        <v>1059</v>
      </c>
      <c r="I21966">
        <v>1219</v>
      </c>
      <c r="J21966">
        <v>2</v>
      </c>
      <c r="K21966">
        <v>4</v>
      </c>
      <c r="L21966" t="s">
        <v>401</v>
      </c>
      <c r="M21966" t="s">
        <v>165</v>
      </c>
      <c r="N21966" t="s">
        <v>166</v>
      </c>
      <c r="O21966" t="s">
        <v>122</v>
      </c>
      <c r="P21966" t="s">
        <v>23</v>
      </c>
      <c r="Q21966" t="s">
        <v>41</v>
      </c>
    </row>
    <row r="21967" spans="1:17" x14ac:dyDescent="0.2">
      <c r="A21967" s="2">
        <v>43801</v>
      </c>
      <c r="B21967" t="s">
        <v>239</v>
      </c>
      <c r="C21967" t="s">
        <v>113</v>
      </c>
      <c r="D21967" t="s">
        <v>115</v>
      </c>
      <c r="E21967" t="s">
        <v>115</v>
      </c>
      <c r="F21967">
        <v>81</v>
      </c>
      <c r="G21967">
        <v>67</v>
      </c>
      <c r="H21967">
        <v>1304</v>
      </c>
      <c r="I21967">
        <v>1351</v>
      </c>
      <c r="J21967">
        <v>1</v>
      </c>
      <c r="K21967">
        <v>3</v>
      </c>
      <c r="L21967" t="s">
        <v>401</v>
      </c>
      <c r="M21967" t="s">
        <v>165</v>
      </c>
      <c r="N21967" t="s">
        <v>166</v>
      </c>
      <c r="O21967" t="s">
        <v>122</v>
      </c>
      <c r="P21967" t="s">
        <v>23</v>
      </c>
      <c r="Q21967" t="s">
        <v>41</v>
      </c>
    </row>
    <row r="21968" spans="1:17" x14ac:dyDescent="0.2">
      <c r="A21968" s="2">
        <v>43804</v>
      </c>
      <c r="B21968" t="s">
        <v>164</v>
      </c>
      <c r="C21968" t="s">
        <v>402</v>
      </c>
      <c r="D21968" t="s">
        <v>115</v>
      </c>
      <c r="E21968" t="s">
        <v>115</v>
      </c>
      <c r="F21968">
        <v>70</v>
      </c>
      <c r="G21968">
        <v>100</v>
      </c>
      <c r="H21968">
        <v>1340</v>
      </c>
      <c r="I21968">
        <v>1219</v>
      </c>
      <c r="J21968">
        <v>2</v>
      </c>
      <c r="K21968">
        <v>2</v>
      </c>
      <c r="L21968" t="s">
        <v>401</v>
      </c>
      <c r="M21968" t="s">
        <v>165</v>
      </c>
      <c r="N21968" t="s">
        <v>166</v>
      </c>
      <c r="O21968" t="s">
        <v>122</v>
      </c>
      <c r="P21968" t="s">
        <v>23</v>
      </c>
      <c r="Q21968" t="s">
        <v>30</v>
      </c>
    </row>
    <row r="21969" spans="1:17" x14ac:dyDescent="0.2">
      <c r="A21969" s="2">
        <v>43804</v>
      </c>
      <c r="B21969" t="s">
        <v>166</v>
      </c>
      <c r="C21969" t="s">
        <v>113</v>
      </c>
      <c r="D21969" t="s">
        <v>115</v>
      </c>
      <c r="E21969" t="s">
        <v>115</v>
      </c>
      <c r="F21969">
        <v>55</v>
      </c>
      <c r="G21969">
        <v>67</v>
      </c>
      <c r="H21969">
        <v>1398</v>
      </c>
      <c r="I21969">
        <v>1351</v>
      </c>
      <c r="J21969">
        <v>0</v>
      </c>
      <c r="K21969">
        <v>1</v>
      </c>
      <c r="L21969" t="s">
        <v>401</v>
      </c>
      <c r="M21969" t="s">
        <v>1122</v>
      </c>
      <c r="N21969" t="s">
        <v>166</v>
      </c>
      <c r="O21969" t="s">
        <v>22</v>
      </c>
      <c r="P21969" t="s">
        <v>23</v>
      </c>
      <c r="Q21969" t="s">
        <v>41</v>
      </c>
    </row>
    <row r="21970" spans="1:17" x14ac:dyDescent="0.2">
      <c r="A21970" s="2">
        <v>43807</v>
      </c>
      <c r="B21970" t="s">
        <v>402</v>
      </c>
      <c r="C21970" t="s">
        <v>113</v>
      </c>
      <c r="D21970" t="s">
        <v>115</v>
      </c>
      <c r="E21970" t="s">
        <v>115</v>
      </c>
      <c r="F21970">
        <v>100</v>
      </c>
      <c r="G21970">
        <v>67</v>
      </c>
      <c r="H21970">
        <v>1219</v>
      </c>
      <c r="I21970">
        <v>1351</v>
      </c>
      <c r="J21970">
        <v>1</v>
      </c>
      <c r="K21970">
        <v>0</v>
      </c>
      <c r="L21970" t="s">
        <v>401</v>
      </c>
      <c r="M21970" t="s">
        <v>165</v>
      </c>
      <c r="N21970" t="s">
        <v>166</v>
      </c>
      <c r="O21970" t="s">
        <v>122</v>
      </c>
      <c r="P21970" t="s">
        <v>23</v>
      </c>
      <c r="Q21970" t="s">
        <v>24</v>
      </c>
    </row>
    <row r="21971" spans="1:17" x14ac:dyDescent="0.2">
      <c r="A21971" s="2">
        <v>43809</v>
      </c>
      <c r="B21971" t="s">
        <v>182</v>
      </c>
      <c r="C21971" t="s">
        <v>143</v>
      </c>
      <c r="D21971" t="s">
        <v>115</v>
      </c>
      <c r="E21971" t="s">
        <v>115</v>
      </c>
      <c r="F21971">
        <v>75</v>
      </c>
      <c r="G21971">
        <v>28</v>
      </c>
      <c r="H21971">
        <v>1325</v>
      </c>
      <c r="I21971">
        <v>1500</v>
      </c>
      <c r="J21971">
        <v>1</v>
      </c>
      <c r="K21971">
        <v>2</v>
      </c>
      <c r="L21971" t="s">
        <v>1071</v>
      </c>
      <c r="M21971" t="s">
        <v>1009</v>
      </c>
      <c r="N21971" t="s">
        <v>133</v>
      </c>
      <c r="O21971" t="s">
        <v>122</v>
      </c>
      <c r="P21971" t="s">
        <v>23</v>
      </c>
      <c r="Q21971" t="s">
        <v>41</v>
      </c>
    </row>
    <row r="21972" spans="1:17" x14ac:dyDescent="0.2">
      <c r="A21972" s="2">
        <v>43810</v>
      </c>
      <c r="B21972" t="s">
        <v>133</v>
      </c>
      <c r="C21972" t="s">
        <v>254</v>
      </c>
      <c r="D21972" t="s">
        <v>115</v>
      </c>
      <c r="E21972" t="s">
        <v>115</v>
      </c>
      <c r="F21972">
        <v>41</v>
      </c>
      <c r="G21972">
        <v>139</v>
      </c>
      <c r="H21972">
        <v>1459</v>
      </c>
      <c r="I21972">
        <v>1075</v>
      </c>
      <c r="J21972">
        <v>2</v>
      </c>
      <c r="K21972">
        <v>0</v>
      </c>
      <c r="L21972" t="s">
        <v>1071</v>
      </c>
      <c r="M21972" t="s">
        <v>1009</v>
      </c>
      <c r="N21972" t="s">
        <v>133</v>
      </c>
      <c r="O21972" t="s">
        <v>22</v>
      </c>
      <c r="P21972" t="s">
        <v>23</v>
      </c>
      <c r="Q21972" t="s">
        <v>24</v>
      </c>
    </row>
    <row r="21973" spans="1:17" x14ac:dyDescent="0.2">
      <c r="A21973" s="2">
        <v>43813</v>
      </c>
      <c r="B21973" t="s">
        <v>143</v>
      </c>
      <c r="C21973" t="s">
        <v>254</v>
      </c>
      <c r="D21973" t="s">
        <v>115</v>
      </c>
      <c r="E21973" t="s">
        <v>115</v>
      </c>
      <c r="F21973">
        <v>28</v>
      </c>
      <c r="G21973">
        <v>139</v>
      </c>
      <c r="H21973">
        <v>1500</v>
      </c>
      <c r="I21973">
        <v>1075</v>
      </c>
      <c r="J21973">
        <v>5</v>
      </c>
      <c r="K21973">
        <v>0</v>
      </c>
      <c r="L21973" t="s">
        <v>1071</v>
      </c>
      <c r="M21973" t="s">
        <v>1009</v>
      </c>
      <c r="N21973" t="s">
        <v>133</v>
      </c>
      <c r="O21973" t="s">
        <v>122</v>
      </c>
      <c r="P21973" t="s">
        <v>23</v>
      </c>
      <c r="Q21973" t="s">
        <v>24</v>
      </c>
    </row>
    <row r="21974" spans="1:17" x14ac:dyDescent="0.2">
      <c r="A21974" s="2">
        <v>43814</v>
      </c>
      <c r="B21974" t="s">
        <v>133</v>
      </c>
      <c r="C21974" t="s">
        <v>182</v>
      </c>
      <c r="D21974" t="s">
        <v>115</v>
      </c>
      <c r="E21974" t="s">
        <v>115</v>
      </c>
      <c r="F21974">
        <v>41</v>
      </c>
      <c r="G21974">
        <v>75</v>
      </c>
      <c r="H21974">
        <v>1459</v>
      </c>
      <c r="I21974">
        <v>1325</v>
      </c>
      <c r="J21974">
        <v>1</v>
      </c>
      <c r="K21974">
        <v>0</v>
      </c>
      <c r="L21974" t="s">
        <v>1071</v>
      </c>
      <c r="M21974" t="s">
        <v>1009</v>
      </c>
      <c r="N21974" t="s">
        <v>133</v>
      </c>
      <c r="O21974" t="s">
        <v>22</v>
      </c>
      <c r="P21974" t="s">
        <v>23</v>
      </c>
      <c r="Q21974" t="s">
        <v>24</v>
      </c>
    </row>
    <row r="21975" spans="1:17" x14ac:dyDescent="0.2">
      <c r="A21975" s="2">
        <v>43817</v>
      </c>
      <c r="B21975" t="s">
        <v>254</v>
      </c>
      <c r="C21975" t="s">
        <v>182</v>
      </c>
      <c r="D21975" t="s">
        <v>115</v>
      </c>
      <c r="E21975" t="s">
        <v>115</v>
      </c>
      <c r="F21975">
        <v>139</v>
      </c>
      <c r="G21975">
        <v>75</v>
      </c>
      <c r="H21975">
        <v>1075</v>
      </c>
      <c r="I21975">
        <v>1325</v>
      </c>
      <c r="J21975">
        <v>0</v>
      </c>
      <c r="K21975">
        <v>2</v>
      </c>
      <c r="L21975" t="s">
        <v>1071</v>
      </c>
      <c r="M21975" t="s">
        <v>1009</v>
      </c>
      <c r="N21975" t="s">
        <v>133</v>
      </c>
      <c r="O21975" t="s">
        <v>122</v>
      </c>
      <c r="P21975" t="s">
        <v>23</v>
      </c>
      <c r="Q21975" t="s">
        <v>41</v>
      </c>
    </row>
    <row r="21976" spans="1:17" x14ac:dyDescent="0.2">
      <c r="A21976" s="2">
        <v>43817</v>
      </c>
      <c r="B21976" t="s">
        <v>133</v>
      </c>
      <c r="C21976" t="s">
        <v>143</v>
      </c>
      <c r="D21976" t="s">
        <v>115</v>
      </c>
      <c r="E21976" t="s">
        <v>115</v>
      </c>
      <c r="F21976">
        <v>41</v>
      </c>
      <c r="G21976">
        <v>28</v>
      </c>
      <c r="H21976">
        <v>1459</v>
      </c>
      <c r="I21976">
        <v>1500</v>
      </c>
      <c r="J21976">
        <v>1</v>
      </c>
      <c r="K21976">
        <v>0</v>
      </c>
      <c r="L21976" t="s">
        <v>1071</v>
      </c>
      <c r="M21976" t="s">
        <v>1009</v>
      </c>
      <c r="N21976" t="s">
        <v>133</v>
      </c>
      <c r="O21976" t="s">
        <v>22</v>
      </c>
      <c r="P21976" t="s">
        <v>23</v>
      </c>
      <c r="Q21976" t="s">
        <v>24</v>
      </c>
    </row>
    <row r="21977" spans="1:17" x14ac:dyDescent="0.2">
      <c r="A21977" s="2">
        <v>43837</v>
      </c>
      <c r="B21977" t="s">
        <v>221</v>
      </c>
      <c r="C21977" t="s">
        <v>56</v>
      </c>
      <c r="D21977" t="s">
        <v>27</v>
      </c>
      <c r="E21977" t="s">
        <v>27</v>
      </c>
      <c r="F21977">
        <v>162</v>
      </c>
      <c r="G21977">
        <v>73</v>
      </c>
      <c r="H21977">
        <v>1011</v>
      </c>
      <c r="I21977">
        <v>1331</v>
      </c>
      <c r="J21977">
        <v>1</v>
      </c>
      <c r="K21977">
        <v>4</v>
      </c>
      <c r="L21977" t="s">
        <v>28</v>
      </c>
      <c r="M21977" t="s">
        <v>1826</v>
      </c>
      <c r="N21977" t="s">
        <v>77</v>
      </c>
      <c r="O21977" t="s">
        <v>122</v>
      </c>
      <c r="P21977" t="s">
        <v>23</v>
      </c>
      <c r="Q21977" t="s">
        <v>41</v>
      </c>
    </row>
    <row r="21978" spans="1:17" x14ac:dyDescent="0.2">
      <c r="A21978" s="2">
        <v>43839</v>
      </c>
      <c r="B21978" t="s">
        <v>384</v>
      </c>
      <c r="C21978" t="s">
        <v>52</v>
      </c>
      <c r="D21978" t="s">
        <v>50</v>
      </c>
      <c r="E21978" t="s">
        <v>50</v>
      </c>
      <c r="F21978">
        <v>175</v>
      </c>
      <c r="G21978">
        <v>17</v>
      </c>
      <c r="H21978">
        <v>959</v>
      </c>
      <c r="I21978">
        <v>1579</v>
      </c>
      <c r="J21978">
        <v>0</v>
      </c>
      <c r="K21978">
        <v>1</v>
      </c>
      <c r="L21978" t="s">
        <v>28</v>
      </c>
      <c r="M21978" t="s">
        <v>165</v>
      </c>
      <c r="N21978" t="s">
        <v>166</v>
      </c>
      <c r="O21978" t="s">
        <v>122</v>
      </c>
      <c r="P21978" t="s">
        <v>23</v>
      </c>
      <c r="Q21978" t="s">
        <v>41</v>
      </c>
    </row>
    <row r="21979" spans="1:17" x14ac:dyDescent="0.2">
      <c r="A21979" s="2">
        <v>43840</v>
      </c>
      <c r="B21979" t="s">
        <v>221</v>
      </c>
      <c r="C21979" t="s">
        <v>56</v>
      </c>
      <c r="D21979" t="s">
        <v>27</v>
      </c>
      <c r="E21979" t="s">
        <v>27</v>
      </c>
      <c r="F21979">
        <v>162</v>
      </c>
      <c r="G21979">
        <v>73</v>
      </c>
      <c r="H21979">
        <v>1011</v>
      </c>
      <c r="I21979">
        <v>1331</v>
      </c>
      <c r="J21979">
        <v>1</v>
      </c>
      <c r="K21979">
        <v>4</v>
      </c>
      <c r="L21979" t="s">
        <v>28</v>
      </c>
      <c r="M21979" t="s">
        <v>1826</v>
      </c>
      <c r="N21979" t="s">
        <v>77</v>
      </c>
      <c r="O21979" t="s">
        <v>122</v>
      </c>
      <c r="P21979" t="s">
        <v>23</v>
      </c>
      <c r="Q21979" t="s">
        <v>41</v>
      </c>
    </row>
    <row r="21980" spans="1:17" x14ac:dyDescent="0.2">
      <c r="A21980" s="2">
        <v>43842</v>
      </c>
      <c r="B21980" t="s">
        <v>1692</v>
      </c>
      <c r="C21980" t="s">
        <v>52</v>
      </c>
      <c r="D21980" t="s">
        <v>50</v>
      </c>
      <c r="E21980" t="s">
        <v>50</v>
      </c>
      <c r="F21980">
        <v>115</v>
      </c>
      <c r="G21980">
        <v>17</v>
      </c>
      <c r="H21980">
        <v>1174</v>
      </c>
      <c r="I21980">
        <v>1579</v>
      </c>
      <c r="J21980">
        <v>0</v>
      </c>
      <c r="K21980">
        <v>1</v>
      </c>
      <c r="L21980" t="s">
        <v>28</v>
      </c>
      <c r="M21980" t="s">
        <v>165</v>
      </c>
      <c r="N21980" t="s">
        <v>166</v>
      </c>
      <c r="O21980" t="s">
        <v>122</v>
      </c>
      <c r="P21980" t="s">
        <v>23</v>
      </c>
      <c r="Q21980" t="s">
        <v>41</v>
      </c>
    </row>
    <row r="21981" spans="1:17" x14ac:dyDescent="0.2">
      <c r="A21981" s="2">
        <v>43845</v>
      </c>
      <c r="B21981" t="s">
        <v>56</v>
      </c>
      <c r="C21981" t="s">
        <v>76</v>
      </c>
      <c r="D21981" t="s">
        <v>27</v>
      </c>
      <c r="E21981" t="s">
        <v>50</v>
      </c>
      <c r="F21981">
        <v>73</v>
      </c>
      <c r="G21981">
        <v>39</v>
      </c>
      <c r="H21981">
        <v>1331</v>
      </c>
      <c r="I21981">
        <v>1464</v>
      </c>
      <c r="J21981">
        <v>0</v>
      </c>
      <c r="K21981">
        <v>1</v>
      </c>
      <c r="L21981" t="s">
        <v>28</v>
      </c>
      <c r="M21981" t="s">
        <v>1826</v>
      </c>
      <c r="N21981" t="s">
        <v>77</v>
      </c>
      <c r="O21981" t="s">
        <v>122</v>
      </c>
      <c r="P21981" t="s">
        <v>23</v>
      </c>
      <c r="Q21981" t="s">
        <v>41</v>
      </c>
    </row>
    <row r="21982" spans="1:17" x14ac:dyDescent="0.2">
      <c r="A21982" s="2">
        <v>43849</v>
      </c>
      <c r="B21982" t="s">
        <v>210</v>
      </c>
      <c r="C21982" t="s">
        <v>76</v>
      </c>
      <c r="D21982" t="s">
        <v>27</v>
      </c>
      <c r="E21982" t="s">
        <v>50</v>
      </c>
      <c r="F21982">
        <v>69</v>
      </c>
      <c r="G21982">
        <v>39</v>
      </c>
      <c r="H21982">
        <v>1346</v>
      </c>
      <c r="I21982">
        <v>1464</v>
      </c>
      <c r="J21982">
        <v>0</v>
      </c>
      <c r="K21982">
        <v>1</v>
      </c>
      <c r="L21982" t="s">
        <v>28</v>
      </c>
      <c r="M21982" t="s">
        <v>1089</v>
      </c>
      <c r="N21982" t="s">
        <v>77</v>
      </c>
      <c r="O21982" t="s">
        <v>122</v>
      </c>
      <c r="P21982" t="s">
        <v>23</v>
      </c>
      <c r="Q21982" t="s">
        <v>41</v>
      </c>
    </row>
    <row r="21983" spans="1:17" x14ac:dyDescent="0.2">
      <c r="A21983" s="2">
        <v>43862</v>
      </c>
      <c r="B21983" t="s">
        <v>77</v>
      </c>
      <c r="C21983" t="s">
        <v>131</v>
      </c>
      <c r="D21983" t="s">
        <v>27</v>
      </c>
      <c r="E21983" t="s">
        <v>27</v>
      </c>
      <c r="F21983">
        <v>22</v>
      </c>
      <c r="G21983">
        <v>46</v>
      </c>
      <c r="H21983">
        <v>1540</v>
      </c>
      <c r="I21983">
        <v>1442</v>
      </c>
      <c r="J21983">
        <v>1</v>
      </c>
      <c r="K21983">
        <v>0</v>
      </c>
      <c r="L21983" t="s">
        <v>28</v>
      </c>
      <c r="M21983" t="s">
        <v>1089</v>
      </c>
      <c r="N21983" t="s">
        <v>77</v>
      </c>
      <c r="O21983" t="s">
        <v>22</v>
      </c>
      <c r="P21983" t="s">
        <v>23</v>
      </c>
      <c r="Q21983" t="s">
        <v>24</v>
      </c>
    </row>
    <row r="21984" spans="1:17" x14ac:dyDescent="0.2">
      <c r="A21984" s="2">
        <v>44077</v>
      </c>
      <c r="B21984" t="s">
        <v>129</v>
      </c>
      <c r="C21984" t="s">
        <v>106</v>
      </c>
      <c r="D21984" t="s">
        <v>50</v>
      </c>
      <c r="E21984" t="s">
        <v>50</v>
      </c>
      <c r="F21984">
        <v>15</v>
      </c>
      <c r="G21984">
        <v>8</v>
      </c>
      <c r="H21984">
        <v>1602</v>
      </c>
      <c r="I21984">
        <v>1636</v>
      </c>
      <c r="J21984">
        <v>1</v>
      </c>
      <c r="K21984">
        <v>1</v>
      </c>
      <c r="L21984" t="s">
        <v>1764</v>
      </c>
      <c r="M21984" t="s">
        <v>271</v>
      </c>
      <c r="N21984" t="s">
        <v>129</v>
      </c>
      <c r="O21984" t="s">
        <v>22</v>
      </c>
      <c r="P21984" t="s">
        <v>23</v>
      </c>
      <c r="Q21984" t="s">
        <v>30</v>
      </c>
    </row>
    <row r="21985" spans="1:17" x14ac:dyDescent="0.2">
      <c r="A21985" s="2">
        <v>44077</v>
      </c>
      <c r="B21985" t="s">
        <v>168</v>
      </c>
      <c r="C21985" t="s">
        <v>53</v>
      </c>
      <c r="D21985" t="s">
        <v>50</v>
      </c>
      <c r="E21985" t="s">
        <v>50</v>
      </c>
      <c r="F21985">
        <v>24</v>
      </c>
      <c r="G21985">
        <v>12</v>
      </c>
      <c r="H21985">
        <v>1537</v>
      </c>
      <c r="I21985">
        <v>1608</v>
      </c>
      <c r="J21985">
        <v>2</v>
      </c>
      <c r="K21985">
        <v>1</v>
      </c>
      <c r="L21985" t="s">
        <v>1764</v>
      </c>
      <c r="M21985" t="s">
        <v>1008</v>
      </c>
      <c r="N21985" t="s">
        <v>168</v>
      </c>
      <c r="O21985" t="s">
        <v>22</v>
      </c>
      <c r="P21985" t="s">
        <v>23</v>
      </c>
      <c r="Q21985" t="s">
        <v>24</v>
      </c>
    </row>
    <row r="21986" spans="1:17" x14ac:dyDescent="0.2">
      <c r="A21986" s="2">
        <v>44077</v>
      </c>
      <c r="B21986" t="s">
        <v>95</v>
      </c>
      <c r="C21986" t="s">
        <v>1204</v>
      </c>
      <c r="D21986" t="s">
        <v>50</v>
      </c>
      <c r="E21986" t="s">
        <v>50</v>
      </c>
      <c r="F21986">
        <v>38</v>
      </c>
      <c r="G21986">
        <v>29</v>
      </c>
      <c r="H21986">
        <v>1470</v>
      </c>
      <c r="I21986">
        <v>1494</v>
      </c>
      <c r="J21986">
        <v>3</v>
      </c>
      <c r="K21986">
        <v>1</v>
      </c>
      <c r="L21986" t="s">
        <v>1764</v>
      </c>
      <c r="M21986" t="s">
        <v>326</v>
      </c>
      <c r="N21986" t="s">
        <v>95</v>
      </c>
      <c r="O21986" t="s">
        <v>22</v>
      </c>
      <c r="P21986" t="s">
        <v>23</v>
      </c>
      <c r="Q21986" t="s">
        <v>24</v>
      </c>
    </row>
    <row r="21987" spans="1:17" x14ac:dyDescent="0.2">
      <c r="A21987" s="2">
        <v>44077</v>
      </c>
      <c r="B21987" t="s">
        <v>180</v>
      </c>
      <c r="C21987" t="s">
        <v>94</v>
      </c>
      <c r="D21987" t="s">
        <v>50</v>
      </c>
      <c r="E21987" t="s">
        <v>50</v>
      </c>
      <c r="F21987">
        <v>29</v>
      </c>
      <c r="G21987">
        <v>52</v>
      </c>
      <c r="H21987">
        <v>1494</v>
      </c>
      <c r="I21987">
        <v>1416</v>
      </c>
      <c r="J21987">
        <v>0</v>
      </c>
      <c r="K21987">
        <v>1</v>
      </c>
      <c r="L21987" t="s">
        <v>1764</v>
      </c>
      <c r="M21987" t="s">
        <v>1827</v>
      </c>
      <c r="N21987" t="s">
        <v>180</v>
      </c>
      <c r="O21987" t="s">
        <v>22</v>
      </c>
      <c r="P21987" t="s">
        <v>23</v>
      </c>
      <c r="Q21987" t="s">
        <v>41</v>
      </c>
    </row>
    <row r="21988" spans="1:17" x14ac:dyDescent="0.2">
      <c r="A21988" s="2">
        <v>44077</v>
      </c>
      <c r="B21988" t="s">
        <v>87</v>
      </c>
      <c r="C21988" t="s">
        <v>98</v>
      </c>
      <c r="D21988" t="s">
        <v>50</v>
      </c>
      <c r="E21988" t="s">
        <v>50</v>
      </c>
      <c r="F21988">
        <v>59</v>
      </c>
      <c r="G21988">
        <v>34</v>
      </c>
      <c r="H21988">
        <v>1381</v>
      </c>
      <c r="I21988">
        <v>1486</v>
      </c>
      <c r="J21988">
        <v>1</v>
      </c>
      <c r="K21988">
        <v>1</v>
      </c>
      <c r="L21988" t="s">
        <v>1764</v>
      </c>
      <c r="M21988" t="s">
        <v>88</v>
      </c>
      <c r="N21988" t="s">
        <v>87</v>
      </c>
      <c r="O21988" t="s">
        <v>22</v>
      </c>
      <c r="P21988" t="s">
        <v>23</v>
      </c>
      <c r="Q21988" t="s">
        <v>30</v>
      </c>
    </row>
    <row r="21989" spans="1:17" x14ac:dyDescent="0.2">
      <c r="A21989" s="2">
        <v>44077</v>
      </c>
      <c r="B21989" t="s">
        <v>70</v>
      </c>
      <c r="C21989" t="s">
        <v>161</v>
      </c>
      <c r="D21989" t="s">
        <v>50</v>
      </c>
      <c r="E21989" t="s">
        <v>50</v>
      </c>
      <c r="F21989">
        <v>58</v>
      </c>
      <c r="G21989">
        <v>23</v>
      </c>
      <c r="H21989">
        <v>1386</v>
      </c>
      <c r="I21989">
        <v>1540</v>
      </c>
      <c r="J21989">
        <v>0</v>
      </c>
      <c r="K21989">
        <v>1</v>
      </c>
      <c r="L21989" t="s">
        <v>1764</v>
      </c>
      <c r="M21989" t="s">
        <v>383</v>
      </c>
      <c r="N21989" t="s">
        <v>70</v>
      </c>
      <c r="O21989" t="s">
        <v>22</v>
      </c>
      <c r="P21989" t="s">
        <v>23</v>
      </c>
      <c r="Q21989" t="s">
        <v>41</v>
      </c>
    </row>
    <row r="21990" spans="1:17" x14ac:dyDescent="0.2">
      <c r="A21990" s="2">
        <v>44077</v>
      </c>
      <c r="B21990" t="s">
        <v>384</v>
      </c>
      <c r="C21990" t="s">
        <v>1692</v>
      </c>
      <c r="D21990" t="s">
        <v>50</v>
      </c>
      <c r="E21990" t="s">
        <v>50</v>
      </c>
      <c r="F21990">
        <v>175</v>
      </c>
      <c r="G21990">
        <v>115</v>
      </c>
      <c r="H21990">
        <v>959</v>
      </c>
      <c r="I21990">
        <v>1174</v>
      </c>
      <c r="J21990">
        <v>1</v>
      </c>
      <c r="K21990">
        <v>1</v>
      </c>
      <c r="L21990" t="s">
        <v>1764</v>
      </c>
      <c r="M21990" t="s">
        <v>321</v>
      </c>
      <c r="N21990" t="s">
        <v>119</v>
      </c>
      <c r="O21990" t="s">
        <v>122</v>
      </c>
      <c r="P21990" t="s">
        <v>23</v>
      </c>
      <c r="Q21990" t="s">
        <v>30</v>
      </c>
    </row>
    <row r="21991" spans="1:17" x14ac:dyDescent="0.2">
      <c r="A21991" s="2">
        <v>44077</v>
      </c>
      <c r="B21991" t="s">
        <v>249</v>
      </c>
      <c r="C21991" t="s">
        <v>153</v>
      </c>
      <c r="D21991" t="s">
        <v>50</v>
      </c>
      <c r="E21991" t="s">
        <v>50</v>
      </c>
      <c r="F21991">
        <v>64</v>
      </c>
      <c r="G21991">
        <v>54</v>
      </c>
      <c r="H21991">
        <v>1365</v>
      </c>
      <c r="I21991">
        <v>1409</v>
      </c>
      <c r="J21991">
        <v>0</v>
      </c>
      <c r="K21991">
        <v>0</v>
      </c>
      <c r="L21991" t="s">
        <v>1764</v>
      </c>
      <c r="M21991" t="s">
        <v>529</v>
      </c>
      <c r="N21991" t="s">
        <v>249</v>
      </c>
      <c r="O21991" t="s">
        <v>22</v>
      </c>
      <c r="P21991" t="s">
        <v>23</v>
      </c>
      <c r="Q21991" t="s">
        <v>30</v>
      </c>
    </row>
    <row r="21992" spans="1:17" x14ac:dyDescent="0.2">
      <c r="A21992" s="2">
        <v>44077</v>
      </c>
      <c r="B21992" t="s">
        <v>101</v>
      </c>
      <c r="C21992" t="s">
        <v>737</v>
      </c>
      <c r="D21992" t="s">
        <v>50</v>
      </c>
      <c r="E21992" t="s">
        <v>50</v>
      </c>
      <c r="F21992">
        <v>137</v>
      </c>
      <c r="G21992">
        <v>135</v>
      </c>
      <c r="H21992">
        <v>1079</v>
      </c>
      <c r="I21992">
        <v>1082</v>
      </c>
      <c r="J21992">
        <v>0</v>
      </c>
      <c r="K21992">
        <v>0</v>
      </c>
      <c r="L21992" t="s">
        <v>1764</v>
      </c>
      <c r="M21992" t="s">
        <v>331</v>
      </c>
      <c r="N21992" t="s">
        <v>101</v>
      </c>
      <c r="O21992" t="s">
        <v>22</v>
      </c>
      <c r="P21992" t="s">
        <v>23</v>
      </c>
      <c r="Q21992" t="s">
        <v>30</v>
      </c>
    </row>
    <row r="21993" spans="1:17" x14ac:dyDescent="0.2">
      <c r="A21993" s="2">
        <v>44077</v>
      </c>
      <c r="B21993" t="s">
        <v>48</v>
      </c>
      <c r="C21993" t="s">
        <v>184</v>
      </c>
      <c r="D21993" t="s">
        <v>50</v>
      </c>
      <c r="E21993" t="s">
        <v>50</v>
      </c>
      <c r="F21993">
        <v>110</v>
      </c>
      <c r="G21993">
        <v>184</v>
      </c>
      <c r="H21993">
        <v>1181</v>
      </c>
      <c r="I21993">
        <v>919</v>
      </c>
      <c r="J21993">
        <v>3</v>
      </c>
      <c r="K21993">
        <v>2</v>
      </c>
      <c r="L21993" t="s">
        <v>1764</v>
      </c>
      <c r="M21993" t="s">
        <v>866</v>
      </c>
      <c r="N21993" t="s">
        <v>48</v>
      </c>
      <c r="O21993" t="s">
        <v>22</v>
      </c>
      <c r="P21993" t="s">
        <v>23</v>
      </c>
      <c r="Q21993" t="s">
        <v>24</v>
      </c>
    </row>
    <row r="21994" spans="1:17" x14ac:dyDescent="0.2">
      <c r="A21994" s="2">
        <v>44078</v>
      </c>
      <c r="B21994" t="s">
        <v>119</v>
      </c>
      <c r="C21994" t="s">
        <v>646</v>
      </c>
      <c r="D21994" t="s">
        <v>50</v>
      </c>
      <c r="E21994" t="s">
        <v>50</v>
      </c>
      <c r="F21994">
        <v>13</v>
      </c>
      <c r="G21994">
        <v>49</v>
      </c>
      <c r="H21994">
        <v>1607</v>
      </c>
      <c r="I21994">
        <v>1430</v>
      </c>
      <c r="J21994">
        <v>1</v>
      </c>
      <c r="K21994">
        <v>1</v>
      </c>
      <c r="L21994" t="s">
        <v>1764</v>
      </c>
      <c r="M21994" t="s">
        <v>1093</v>
      </c>
      <c r="N21994" t="s">
        <v>119</v>
      </c>
      <c r="O21994" t="s">
        <v>22</v>
      </c>
      <c r="P21994" t="s">
        <v>23</v>
      </c>
      <c r="Q21994" t="s">
        <v>30</v>
      </c>
    </row>
    <row r="21995" spans="1:17" x14ac:dyDescent="0.2">
      <c r="A21995" s="2">
        <v>44078</v>
      </c>
      <c r="B21995" t="s">
        <v>126</v>
      </c>
      <c r="C21995" t="s">
        <v>90</v>
      </c>
      <c r="D21995" t="s">
        <v>50</v>
      </c>
      <c r="E21995" t="s">
        <v>50</v>
      </c>
      <c r="F21995">
        <v>14</v>
      </c>
      <c r="G21995">
        <v>19</v>
      </c>
      <c r="H21995">
        <v>1604</v>
      </c>
      <c r="I21995">
        <v>1559</v>
      </c>
      <c r="J21995">
        <v>1</v>
      </c>
      <c r="K21995">
        <v>0</v>
      </c>
      <c r="L21995" t="s">
        <v>1764</v>
      </c>
      <c r="M21995" t="s">
        <v>308</v>
      </c>
      <c r="N21995" t="s">
        <v>126</v>
      </c>
      <c r="O21995" t="s">
        <v>22</v>
      </c>
      <c r="P21995" t="s">
        <v>23</v>
      </c>
      <c r="Q21995" t="s">
        <v>24</v>
      </c>
    </row>
    <row r="21996" spans="1:17" x14ac:dyDescent="0.2">
      <c r="A21996" s="2">
        <v>44078</v>
      </c>
      <c r="B21996" t="s">
        <v>49</v>
      </c>
      <c r="C21996" t="s">
        <v>69</v>
      </c>
      <c r="D21996" t="s">
        <v>50</v>
      </c>
      <c r="E21996" t="s">
        <v>50</v>
      </c>
      <c r="F21996">
        <v>44</v>
      </c>
      <c r="G21996">
        <v>26</v>
      </c>
      <c r="H21996">
        <v>1451</v>
      </c>
      <c r="I21996">
        <v>1507</v>
      </c>
      <c r="J21996">
        <v>1</v>
      </c>
      <c r="K21996">
        <v>2</v>
      </c>
      <c r="L21996" t="s">
        <v>1764</v>
      </c>
      <c r="M21996" t="s">
        <v>103</v>
      </c>
      <c r="N21996" t="s">
        <v>49</v>
      </c>
      <c r="O21996" t="s">
        <v>22</v>
      </c>
      <c r="P21996" t="s">
        <v>23</v>
      </c>
      <c r="Q21996" t="s">
        <v>41</v>
      </c>
    </row>
    <row r="21997" spans="1:17" x14ac:dyDescent="0.2">
      <c r="A21997" s="2">
        <v>44078</v>
      </c>
      <c r="B21997" t="s">
        <v>92</v>
      </c>
      <c r="C21997" t="s">
        <v>100</v>
      </c>
      <c r="D21997" t="s">
        <v>50</v>
      </c>
      <c r="E21997" t="s">
        <v>50</v>
      </c>
      <c r="F21997">
        <v>37</v>
      </c>
      <c r="G21997">
        <v>36</v>
      </c>
      <c r="H21997">
        <v>1475</v>
      </c>
      <c r="I21997">
        <v>1476</v>
      </c>
      <c r="J21997">
        <v>1</v>
      </c>
      <c r="K21997">
        <v>1</v>
      </c>
      <c r="L21997" t="s">
        <v>1764</v>
      </c>
      <c r="M21997" t="s">
        <v>124</v>
      </c>
      <c r="N21997" t="s">
        <v>92</v>
      </c>
      <c r="O21997" t="s">
        <v>22</v>
      </c>
      <c r="P21997" t="s">
        <v>23</v>
      </c>
      <c r="Q21997" t="s">
        <v>30</v>
      </c>
    </row>
    <row r="21998" spans="1:17" x14ac:dyDescent="0.2">
      <c r="A21998" s="2">
        <v>44078</v>
      </c>
      <c r="B21998" t="s">
        <v>104</v>
      </c>
      <c r="C21998" t="s">
        <v>123</v>
      </c>
      <c r="D21998" t="s">
        <v>50</v>
      </c>
      <c r="E21998" t="s">
        <v>50</v>
      </c>
      <c r="F21998">
        <v>50</v>
      </c>
      <c r="G21998">
        <v>93</v>
      </c>
      <c r="H21998">
        <v>1422</v>
      </c>
      <c r="I21998">
        <v>1260</v>
      </c>
      <c r="J21998">
        <v>1</v>
      </c>
      <c r="K21998">
        <v>1</v>
      </c>
      <c r="L21998" t="s">
        <v>1764</v>
      </c>
      <c r="M21998" t="s">
        <v>273</v>
      </c>
      <c r="N21998" t="s">
        <v>104</v>
      </c>
      <c r="O21998" t="s">
        <v>22</v>
      </c>
      <c r="P21998" t="s">
        <v>23</v>
      </c>
      <c r="Q21998" t="s">
        <v>30</v>
      </c>
    </row>
    <row r="21999" spans="1:17" x14ac:dyDescent="0.2">
      <c r="A21999" s="2">
        <v>44078</v>
      </c>
      <c r="B21999" t="s">
        <v>244</v>
      </c>
      <c r="C21999" t="s">
        <v>293</v>
      </c>
      <c r="D21999" t="s">
        <v>50</v>
      </c>
      <c r="E21999" t="s">
        <v>50</v>
      </c>
      <c r="F21999">
        <v>32</v>
      </c>
      <c r="G21999">
        <v>45</v>
      </c>
      <c r="H21999">
        <v>1490</v>
      </c>
      <c r="I21999">
        <v>1446</v>
      </c>
      <c r="J21999">
        <v>1</v>
      </c>
      <c r="K21999">
        <v>3</v>
      </c>
      <c r="L21999" t="s">
        <v>1764</v>
      </c>
      <c r="M21999" t="s">
        <v>292</v>
      </c>
      <c r="N21999" t="s">
        <v>244</v>
      </c>
      <c r="O21999" t="s">
        <v>22</v>
      </c>
      <c r="P21999" t="s">
        <v>23</v>
      </c>
      <c r="Q21999" t="s">
        <v>41</v>
      </c>
    </row>
    <row r="22000" spans="1:17" x14ac:dyDescent="0.2">
      <c r="A22000" s="2">
        <v>44078</v>
      </c>
      <c r="B22000" t="s">
        <v>73</v>
      </c>
      <c r="C22000" t="s">
        <v>560</v>
      </c>
      <c r="D22000" t="s">
        <v>50</v>
      </c>
      <c r="E22000" t="s">
        <v>50</v>
      </c>
      <c r="F22000">
        <v>131</v>
      </c>
      <c r="G22000">
        <v>118</v>
      </c>
      <c r="H22000">
        <v>1089</v>
      </c>
      <c r="I22000">
        <v>1155</v>
      </c>
      <c r="J22000">
        <v>0</v>
      </c>
      <c r="K22000">
        <v>2</v>
      </c>
      <c r="L22000" t="s">
        <v>1764</v>
      </c>
      <c r="M22000" t="s">
        <v>289</v>
      </c>
      <c r="N22000" t="s">
        <v>73</v>
      </c>
      <c r="O22000" t="s">
        <v>22</v>
      </c>
      <c r="P22000" t="s">
        <v>23</v>
      </c>
      <c r="Q22000" t="s">
        <v>41</v>
      </c>
    </row>
    <row r="22001" spans="1:17" x14ac:dyDescent="0.2">
      <c r="A22001" s="2">
        <v>44078</v>
      </c>
      <c r="B22001" t="s">
        <v>317</v>
      </c>
      <c r="C22001" t="s">
        <v>85</v>
      </c>
      <c r="D22001" t="s">
        <v>50</v>
      </c>
      <c r="E22001" t="s">
        <v>50</v>
      </c>
      <c r="F22001">
        <v>87</v>
      </c>
      <c r="G22001">
        <v>66</v>
      </c>
      <c r="H22001">
        <v>1283</v>
      </c>
      <c r="I22001">
        <v>1356</v>
      </c>
      <c r="J22001">
        <v>0</v>
      </c>
      <c r="K22001">
        <v>2</v>
      </c>
      <c r="L22001" t="s">
        <v>1764</v>
      </c>
      <c r="M22001" t="s">
        <v>394</v>
      </c>
      <c r="N22001" t="s">
        <v>317</v>
      </c>
      <c r="O22001" t="s">
        <v>22</v>
      </c>
      <c r="P22001" t="s">
        <v>23</v>
      </c>
      <c r="Q22001" t="s">
        <v>41</v>
      </c>
    </row>
    <row r="22002" spans="1:17" x14ac:dyDescent="0.2">
      <c r="A22002" s="2">
        <v>44079</v>
      </c>
      <c r="B22002" t="s">
        <v>76</v>
      </c>
      <c r="C22002" t="s">
        <v>89</v>
      </c>
      <c r="D22002" t="s">
        <v>50</v>
      </c>
      <c r="E22002" t="s">
        <v>50</v>
      </c>
      <c r="F22002">
        <v>39</v>
      </c>
      <c r="G22002">
        <v>4</v>
      </c>
      <c r="H22002">
        <v>1465</v>
      </c>
      <c r="I22002">
        <v>1661</v>
      </c>
      <c r="J22002">
        <v>0</v>
      </c>
      <c r="K22002">
        <v>1</v>
      </c>
      <c r="L22002" t="s">
        <v>1764</v>
      </c>
      <c r="M22002" t="s">
        <v>78</v>
      </c>
      <c r="N22002" t="s">
        <v>76</v>
      </c>
      <c r="O22002" t="s">
        <v>22</v>
      </c>
      <c r="P22002" t="s">
        <v>23</v>
      </c>
      <c r="Q22002" t="s">
        <v>41</v>
      </c>
    </row>
    <row r="22003" spans="1:17" x14ac:dyDescent="0.2">
      <c r="A22003" s="2">
        <v>44079</v>
      </c>
      <c r="B22003" t="s">
        <v>72</v>
      </c>
      <c r="C22003" t="s">
        <v>147</v>
      </c>
      <c r="D22003" t="s">
        <v>50</v>
      </c>
      <c r="E22003" t="s">
        <v>50</v>
      </c>
      <c r="F22003">
        <v>16</v>
      </c>
      <c r="G22003">
        <v>1</v>
      </c>
      <c r="H22003">
        <v>1598</v>
      </c>
      <c r="I22003">
        <v>1765</v>
      </c>
      <c r="J22003">
        <v>0</v>
      </c>
      <c r="K22003">
        <v>2</v>
      </c>
      <c r="L22003" t="s">
        <v>1764</v>
      </c>
      <c r="M22003" t="s">
        <v>74</v>
      </c>
      <c r="N22003" t="s">
        <v>72</v>
      </c>
      <c r="O22003" t="s">
        <v>22</v>
      </c>
      <c r="P22003" t="s">
        <v>23</v>
      </c>
      <c r="Q22003" t="s">
        <v>41</v>
      </c>
    </row>
    <row r="22004" spans="1:17" x14ac:dyDescent="0.2">
      <c r="A22004" s="2">
        <v>44079</v>
      </c>
      <c r="B22004" t="s">
        <v>82</v>
      </c>
      <c r="C22004" t="s">
        <v>274</v>
      </c>
      <c r="D22004" t="s">
        <v>50</v>
      </c>
      <c r="E22004" t="s">
        <v>50</v>
      </c>
      <c r="F22004">
        <v>7</v>
      </c>
      <c r="G22004">
        <v>6</v>
      </c>
      <c r="H22004">
        <v>1639</v>
      </c>
      <c r="I22004">
        <v>1642</v>
      </c>
      <c r="J22004">
        <v>4</v>
      </c>
      <c r="K22004">
        <v>1</v>
      </c>
      <c r="L22004" t="s">
        <v>1764</v>
      </c>
      <c r="M22004" t="s">
        <v>159</v>
      </c>
      <c r="N22004" t="s">
        <v>82</v>
      </c>
      <c r="O22004" t="s">
        <v>22</v>
      </c>
      <c r="P22004" t="s">
        <v>23</v>
      </c>
      <c r="Q22004" t="s">
        <v>24</v>
      </c>
    </row>
    <row r="22005" spans="1:17" x14ac:dyDescent="0.2">
      <c r="A22005" s="2">
        <v>44079</v>
      </c>
      <c r="B22005" t="s">
        <v>52</v>
      </c>
      <c r="C22005" t="s">
        <v>67</v>
      </c>
      <c r="D22005" t="s">
        <v>50</v>
      </c>
      <c r="E22005" t="s">
        <v>50</v>
      </c>
      <c r="F22005">
        <v>17</v>
      </c>
      <c r="G22005">
        <v>2</v>
      </c>
      <c r="H22005">
        <v>1579</v>
      </c>
      <c r="I22005">
        <v>1733</v>
      </c>
      <c r="J22005">
        <v>0</v>
      </c>
      <c r="K22005">
        <v>1</v>
      </c>
      <c r="L22005" t="s">
        <v>1764</v>
      </c>
      <c r="M22005" t="s">
        <v>1773</v>
      </c>
      <c r="N22005" t="s">
        <v>52</v>
      </c>
      <c r="O22005" t="s">
        <v>22</v>
      </c>
      <c r="P22005" t="s">
        <v>23</v>
      </c>
      <c r="Q22005" t="s">
        <v>41</v>
      </c>
    </row>
    <row r="22006" spans="1:17" x14ac:dyDescent="0.2">
      <c r="A22006" s="2">
        <v>44079</v>
      </c>
      <c r="B22006" t="s">
        <v>145</v>
      </c>
      <c r="C22006" t="s">
        <v>1279</v>
      </c>
      <c r="D22006" t="s">
        <v>50</v>
      </c>
      <c r="E22006" t="s">
        <v>50</v>
      </c>
      <c r="F22006">
        <v>95</v>
      </c>
      <c r="G22006">
        <v>64</v>
      </c>
      <c r="H22006">
        <v>1251</v>
      </c>
      <c r="I22006">
        <v>1365</v>
      </c>
      <c r="J22006">
        <v>0</v>
      </c>
      <c r="K22006">
        <v>2</v>
      </c>
      <c r="L22006" t="s">
        <v>1764</v>
      </c>
      <c r="M22006" t="s">
        <v>435</v>
      </c>
      <c r="N22006" t="s">
        <v>145</v>
      </c>
      <c r="O22006" t="s">
        <v>22</v>
      </c>
      <c r="P22006" t="s">
        <v>23</v>
      </c>
      <c r="Q22006" t="s">
        <v>41</v>
      </c>
    </row>
    <row r="22007" spans="1:17" x14ac:dyDescent="0.2">
      <c r="A22007" s="2">
        <v>44079</v>
      </c>
      <c r="B22007" t="s">
        <v>386</v>
      </c>
      <c r="C22007" t="s">
        <v>97</v>
      </c>
      <c r="D22007" t="s">
        <v>50</v>
      </c>
      <c r="E22007" t="s">
        <v>50</v>
      </c>
      <c r="F22007">
        <v>114</v>
      </c>
      <c r="G22007">
        <v>98</v>
      </c>
      <c r="H22007">
        <v>1177</v>
      </c>
      <c r="I22007">
        <v>1236</v>
      </c>
      <c r="J22007">
        <v>1</v>
      </c>
      <c r="K22007">
        <v>2</v>
      </c>
      <c r="L22007" t="s">
        <v>1764</v>
      </c>
      <c r="M22007" t="s">
        <v>595</v>
      </c>
      <c r="N22007" t="s">
        <v>386</v>
      </c>
      <c r="O22007" t="s">
        <v>22</v>
      </c>
      <c r="P22007" t="s">
        <v>23</v>
      </c>
      <c r="Q22007" t="s">
        <v>41</v>
      </c>
    </row>
    <row r="22008" spans="1:17" x14ac:dyDescent="0.2">
      <c r="A22008" s="2">
        <v>44079</v>
      </c>
      <c r="B22008" t="s">
        <v>328</v>
      </c>
      <c r="C22008" t="s">
        <v>286</v>
      </c>
      <c r="D22008" t="s">
        <v>50</v>
      </c>
      <c r="E22008" t="s">
        <v>50</v>
      </c>
      <c r="F22008">
        <v>68</v>
      </c>
      <c r="G22008">
        <v>102</v>
      </c>
      <c r="H22008">
        <v>1347</v>
      </c>
      <c r="I22008">
        <v>1213</v>
      </c>
      <c r="J22008">
        <v>2</v>
      </c>
      <c r="K22008">
        <v>1</v>
      </c>
      <c r="L22008" t="s">
        <v>1764</v>
      </c>
      <c r="M22008" t="s">
        <v>329</v>
      </c>
      <c r="N22008" t="s">
        <v>328</v>
      </c>
      <c r="O22008" t="s">
        <v>22</v>
      </c>
      <c r="P22008" t="s">
        <v>23</v>
      </c>
      <c r="Q22008" t="s">
        <v>24</v>
      </c>
    </row>
    <row r="22009" spans="1:17" x14ac:dyDescent="0.2">
      <c r="A22009" s="2">
        <v>44079</v>
      </c>
      <c r="B22009" t="s">
        <v>81</v>
      </c>
      <c r="C22009" t="s">
        <v>345</v>
      </c>
      <c r="D22009" t="s">
        <v>50</v>
      </c>
      <c r="E22009" t="s">
        <v>50</v>
      </c>
      <c r="F22009">
        <v>104</v>
      </c>
      <c r="G22009">
        <v>91</v>
      </c>
      <c r="H22009">
        <v>1202</v>
      </c>
      <c r="I22009">
        <v>1267</v>
      </c>
      <c r="J22009">
        <v>0</v>
      </c>
      <c r="K22009">
        <v>1</v>
      </c>
      <c r="L22009" t="s">
        <v>1764</v>
      </c>
      <c r="M22009" t="s">
        <v>83</v>
      </c>
      <c r="N22009" t="s">
        <v>81</v>
      </c>
      <c r="O22009" t="s">
        <v>22</v>
      </c>
      <c r="P22009" t="s">
        <v>23</v>
      </c>
      <c r="Q22009" t="s">
        <v>41</v>
      </c>
    </row>
    <row r="22010" spans="1:17" x14ac:dyDescent="0.2">
      <c r="A22010" s="2">
        <v>44079</v>
      </c>
      <c r="B22010" t="s">
        <v>1693</v>
      </c>
      <c r="C22010" t="s">
        <v>125</v>
      </c>
      <c r="D22010" t="s">
        <v>50</v>
      </c>
      <c r="E22010" t="s">
        <v>50</v>
      </c>
      <c r="F22010">
        <v>196</v>
      </c>
      <c r="G22010">
        <v>209</v>
      </c>
      <c r="H22010">
        <v>879</v>
      </c>
      <c r="I22010">
        <v>824</v>
      </c>
      <c r="J22010">
        <v>1</v>
      </c>
      <c r="K22010">
        <v>0</v>
      </c>
      <c r="L22010" t="s">
        <v>1764</v>
      </c>
      <c r="M22010" t="s">
        <v>1693</v>
      </c>
      <c r="N22010" t="s">
        <v>1693</v>
      </c>
      <c r="O22010" t="s">
        <v>22</v>
      </c>
      <c r="P22010" t="s">
        <v>23</v>
      </c>
      <c r="Q22010" t="s">
        <v>24</v>
      </c>
    </row>
    <row r="22011" spans="1:17" x14ac:dyDescent="0.2">
      <c r="A22011" s="2">
        <v>44080</v>
      </c>
      <c r="B22011" t="s">
        <v>106</v>
      </c>
      <c r="C22011" t="s">
        <v>168</v>
      </c>
      <c r="D22011" t="s">
        <v>50</v>
      </c>
      <c r="E22011" t="s">
        <v>50</v>
      </c>
      <c r="F22011">
        <v>8</v>
      </c>
      <c r="G22011">
        <v>24</v>
      </c>
      <c r="H22011">
        <v>1636</v>
      </c>
      <c r="I22011">
        <v>1537</v>
      </c>
      <c r="J22011">
        <v>4</v>
      </c>
      <c r="K22011">
        <v>0</v>
      </c>
      <c r="L22011" t="s">
        <v>1764</v>
      </c>
      <c r="M22011" t="s">
        <v>523</v>
      </c>
      <c r="N22011" t="s">
        <v>106</v>
      </c>
      <c r="O22011" t="s">
        <v>22</v>
      </c>
      <c r="P22011" t="s">
        <v>23</v>
      </c>
      <c r="Q22011" t="s">
        <v>24</v>
      </c>
    </row>
    <row r="22012" spans="1:17" x14ac:dyDescent="0.2">
      <c r="A22012" s="2">
        <v>44080</v>
      </c>
      <c r="B22012" t="s">
        <v>53</v>
      </c>
      <c r="C22012" t="s">
        <v>129</v>
      </c>
      <c r="D22012" t="s">
        <v>50</v>
      </c>
      <c r="E22012" t="s">
        <v>50</v>
      </c>
      <c r="F22012">
        <v>12</v>
      </c>
      <c r="G22012">
        <v>15</v>
      </c>
      <c r="H22012">
        <v>1608</v>
      </c>
      <c r="I22012">
        <v>1602</v>
      </c>
      <c r="J22012">
        <v>1</v>
      </c>
      <c r="K22012">
        <v>1</v>
      </c>
      <c r="L22012" t="s">
        <v>1764</v>
      </c>
      <c r="M22012" t="s">
        <v>323</v>
      </c>
      <c r="N22012" t="s">
        <v>53</v>
      </c>
      <c r="O22012" t="s">
        <v>22</v>
      </c>
      <c r="P22012" t="s">
        <v>23</v>
      </c>
      <c r="Q22012" t="s">
        <v>30</v>
      </c>
    </row>
    <row r="22013" spans="1:17" x14ac:dyDescent="0.2">
      <c r="A22013" s="2">
        <v>44080</v>
      </c>
      <c r="B22013" t="s">
        <v>94</v>
      </c>
      <c r="C22013" t="s">
        <v>95</v>
      </c>
      <c r="D22013" t="s">
        <v>50</v>
      </c>
      <c r="E22013" t="s">
        <v>50</v>
      </c>
      <c r="F22013">
        <v>52</v>
      </c>
      <c r="G22013">
        <v>38</v>
      </c>
      <c r="H22013">
        <v>1416</v>
      </c>
      <c r="I22013">
        <v>1470</v>
      </c>
      <c r="J22013">
        <v>2</v>
      </c>
      <c r="K22013">
        <v>3</v>
      </c>
      <c r="L22013" t="s">
        <v>1764</v>
      </c>
      <c r="M22013" t="s">
        <v>96</v>
      </c>
      <c r="N22013" t="s">
        <v>94</v>
      </c>
      <c r="O22013" t="s">
        <v>22</v>
      </c>
      <c r="P22013" t="s">
        <v>23</v>
      </c>
      <c r="Q22013" t="s">
        <v>41</v>
      </c>
    </row>
    <row r="22014" spans="1:17" x14ac:dyDescent="0.2">
      <c r="A22014" s="2">
        <v>44080</v>
      </c>
      <c r="B22014" t="s">
        <v>1204</v>
      </c>
      <c r="C22014" t="s">
        <v>180</v>
      </c>
      <c r="D22014" t="s">
        <v>50</v>
      </c>
      <c r="E22014" t="s">
        <v>50</v>
      </c>
      <c r="F22014">
        <v>29</v>
      </c>
      <c r="G22014">
        <v>29</v>
      </c>
      <c r="H22014">
        <v>1494</v>
      </c>
      <c r="I22014">
        <v>1494</v>
      </c>
      <c r="J22014">
        <v>0</v>
      </c>
      <c r="K22014">
        <v>0</v>
      </c>
      <c r="L22014" t="s">
        <v>1764</v>
      </c>
      <c r="M22014" t="s">
        <v>1219</v>
      </c>
      <c r="N22014" t="s">
        <v>1204</v>
      </c>
      <c r="O22014" t="s">
        <v>22</v>
      </c>
      <c r="P22014" t="s">
        <v>23</v>
      </c>
      <c r="Q22014" t="s">
        <v>30</v>
      </c>
    </row>
    <row r="22015" spans="1:17" x14ac:dyDescent="0.2">
      <c r="A22015" s="2">
        <v>44080</v>
      </c>
      <c r="B22015" t="s">
        <v>161</v>
      </c>
      <c r="C22015" t="s">
        <v>87</v>
      </c>
      <c r="D22015" t="s">
        <v>50</v>
      </c>
      <c r="E22015" t="s">
        <v>50</v>
      </c>
      <c r="F22015">
        <v>23</v>
      </c>
      <c r="G22015">
        <v>59</v>
      </c>
      <c r="H22015">
        <v>1540</v>
      </c>
      <c r="I22015">
        <v>1381</v>
      </c>
      <c r="J22015">
        <v>1</v>
      </c>
      <c r="K22015">
        <v>0</v>
      </c>
      <c r="L22015" t="s">
        <v>1764</v>
      </c>
      <c r="M22015" t="s">
        <v>162</v>
      </c>
      <c r="N22015" t="s">
        <v>161</v>
      </c>
      <c r="O22015" t="s">
        <v>22</v>
      </c>
      <c r="P22015" t="s">
        <v>23</v>
      </c>
      <c r="Q22015" t="s">
        <v>24</v>
      </c>
    </row>
    <row r="22016" spans="1:17" x14ac:dyDescent="0.2">
      <c r="A22016" s="2">
        <v>44080</v>
      </c>
      <c r="B22016" t="s">
        <v>98</v>
      </c>
      <c r="C22016" t="s">
        <v>70</v>
      </c>
      <c r="D22016" t="s">
        <v>50</v>
      </c>
      <c r="E22016" t="s">
        <v>50</v>
      </c>
      <c r="F22016">
        <v>34</v>
      </c>
      <c r="G22016">
        <v>58</v>
      </c>
      <c r="H22016">
        <v>1486</v>
      </c>
      <c r="I22016">
        <v>1386</v>
      </c>
      <c r="J22016">
        <v>0</v>
      </c>
      <c r="K22016">
        <v>1</v>
      </c>
      <c r="L22016" t="s">
        <v>1764</v>
      </c>
      <c r="M22016" t="s">
        <v>99</v>
      </c>
      <c r="N22016" t="s">
        <v>98</v>
      </c>
      <c r="O22016" t="s">
        <v>22</v>
      </c>
      <c r="P22016" t="s">
        <v>23</v>
      </c>
      <c r="Q22016" t="s">
        <v>41</v>
      </c>
    </row>
    <row r="22017" spans="1:17" x14ac:dyDescent="0.2">
      <c r="A22017" s="2">
        <v>44080</v>
      </c>
      <c r="B22017" t="s">
        <v>249</v>
      </c>
      <c r="C22017" t="s">
        <v>384</v>
      </c>
      <c r="D22017" t="s">
        <v>50</v>
      </c>
      <c r="E22017" t="s">
        <v>50</v>
      </c>
      <c r="F22017">
        <v>64</v>
      </c>
      <c r="G22017">
        <v>175</v>
      </c>
      <c r="H22017">
        <v>1365</v>
      </c>
      <c r="I22017">
        <v>959</v>
      </c>
      <c r="J22017">
        <v>1</v>
      </c>
      <c r="K22017">
        <v>0</v>
      </c>
      <c r="L22017" t="s">
        <v>1764</v>
      </c>
      <c r="M22017" t="s">
        <v>529</v>
      </c>
      <c r="N22017" t="s">
        <v>249</v>
      </c>
      <c r="O22017" t="s">
        <v>22</v>
      </c>
      <c r="P22017" t="s">
        <v>23</v>
      </c>
      <c r="Q22017" t="s">
        <v>24</v>
      </c>
    </row>
    <row r="22018" spans="1:17" x14ac:dyDescent="0.2">
      <c r="A22018" s="2">
        <v>44080</v>
      </c>
      <c r="B22018" t="s">
        <v>1692</v>
      </c>
      <c r="C22018" t="s">
        <v>153</v>
      </c>
      <c r="D22018" t="s">
        <v>50</v>
      </c>
      <c r="E22018" t="s">
        <v>50</v>
      </c>
      <c r="F22018">
        <v>115</v>
      </c>
      <c r="G22018">
        <v>54</v>
      </c>
      <c r="H22018">
        <v>1174</v>
      </c>
      <c r="I22018">
        <v>1409</v>
      </c>
      <c r="J22018">
        <v>1</v>
      </c>
      <c r="K22018">
        <v>2</v>
      </c>
      <c r="L22018" t="s">
        <v>1764</v>
      </c>
      <c r="M22018" t="s">
        <v>1775</v>
      </c>
      <c r="N22018" t="s">
        <v>1692</v>
      </c>
      <c r="O22018" t="s">
        <v>22</v>
      </c>
      <c r="P22018" t="s">
        <v>23</v>
      </c>
      <c r="Q22018" t="s">
        <v>41</v>
      </c>
    </row>
    <row r="22019" spans="1:17" x14ac:dyDescent="0.2">
      <c r="A22019" s="2">
        <v>44080</v>
      </c>
      <c r="B22019" t="s">
        <v>737</v>
      </c>
      <c r="C22019" t="s">
        <v>48</v>
      </c>
      <c r="D22019" t="s">
        <v>50</v>
      </c>
      <c r="E22019" t="s">
        <v>50</v>
      </c>
      <c r="F22019">
        <v>135</v>
      </c>
      <c r="G22019">
        <v>110</v>
      </c>
      <c r="H22019">
        <v>1082</v>
      </c>
      <c r="I22019">
        <v>1181</v>
      </c>
      <c r="J22019">
        <v>0</v>
      </c>
      <c r="K22019">
        <v>1</v>
      </c>
      <c r="L22019" t="s">
        <v>1764</v>
      </c>
      <c r="M22019" t="s">
        <v>1774</v>
      </c>
      <c r="N22019" t="s">
        <v>737</v>
      </c>
      <c r="O22019" t="s">
        <v>22</v>
      </c>
      <c r="P22019" t="s">
        <v>23</v>
      </c>
      <c r="Q22019" t="s">
        <v>41</v>
      </c>
    </row>
    <row r="22020" spans="1:17" x14ac:dyDescent="0.2">
      <c r="A22020" s="2">
        <v>44080</v>
      </c>
      <c r="B22020" t="s">
        <v>184</v>
      </c>
      <c r="C22020" t="s">
        <v>101</v>
      </c>
      <c r="D22020" t="s">
        <v>50</v>
      </c>
      <c r="E22020" t="s">
        <v>50</v>
      </c>
      <c r="F22020">
        <v>184</v>
      </c>
      <c r="G22020">
        <v>137</v>
      </c>
      <c r="H22020">
        <v>919</v>
      </c>
      <c r="I22020">
        <v>1079</v>
      </c>
      <c r="J22020">
        <v>1</v>
      </c>
      <c r="K22020">
        <v>1</v>
      </c>
      <c r="L22020" t="s">
        <v>1764</v>
      </c>
      <c r="M22020" t="s">
        <v>193</v>
      </c>
      <c r="N22020" t="s">
        <v>184</v>
      </c>
      <c r="O22020" t="s">
        <v>22</v>
      </c>
      <c r="P22020" t="s">
        <v>23</v>
      </c>
      <c r="Q22020" t="s">
        <v>30</v>
      </c>
    </row>
    <row r="22021" spans="1:17" x14ac:dyDescent="0.2">
      <c r="A22021" s="2">
        <v>44081</v>
      </c>
      <c r="B22021" t="s">
        <v>646</v>
      </c>
      <c r="C22021" t="s">
        <v>90</v>
      </c>
      <c r="D22021" t="s">
        <v>50</v>
      </c>
      <c r="E22021" t="s">
        <v>50</v>
      </c>
      <c r="F22021">
        <v>49</v>
      </c>
      <c r="G22021">
        <v>19</v>
      </c>
      <c r="H22021">
        <v>1430</v>
      </c>
      <c r="I22021">
        <v>1559</v>
      </c>
      <c r="J22021">
        <v>1</v>
      </c>
      <c r="K22021">
        <v>2</v>
      </c>
      <c r="L22021" t="s">
        <v>1764</v>
      </c>
      <c r="M22021" t="s">
        <v>909</v>
      </c>
      <c r="N22021" t="s">
        <v>646</v>
      </c>
      <c r="O22021" t="s">
        <v>22</v>
      </c>
      <c r="P22021" t="s">
        <v>23</v>
      </c>
      <c r="Q22021" t="s">
        <v>41</v>
      </c>
    </row>
    <row r="22022" spans="1:17" x14ac:dyDescent="0.2">
      <c r="A22022" s="2">
        <v>44081</v>
      </c>
      <c r="B22022" t="s">
        <v>126</v>
      </c>
      <c r="C22022" t="s">
        <v>119</v>
      </c>
      <c r="D22022" t="s">
        <v>50</v>
      </c>
      <c r="E22022" t="s">
        <v>50</v>
      </c>
      <c r="F22022">
        <v>14</v>
      </c>
      <c r="G22022">
        <v>13</v>
      </c>
      <c r="H22022">
        <v>1604</v>
      </c>
      <c r="I22022">
        <v>1607</v>
      </c>
      <c r="J22022">
        <v>0</v>
      </c>
      <c r="K22022">
        <v>1</v>
      </c>
      <c r="L22022" t="s">
        <v>1764</v>
      </c>
      <c r="M22022" t="s">
        <v>308</v>
      </c>
      <c r="N22022" t="s">
        <v>126</v>
      </c>
      <c r="O22022" t="s">
        <v>22</v>
      </c>
      <c r="P22022" t="s">
        <v>23</v>
      </c>
      <c r="Q22022" t="s">
        <v>41</v>
      </c>
    </row>
    <row r="22023" spans="1:17" x14ac:dyDescent="0.2">
      <c r="A22023" s="2">
        <v>44081</v>
      </c>
      <c r="B22023" t="s">
        <v>100</v>
      </c>
      <c r="C22023" t="s">
        <v>49</v>
      </c>
      <c r="D22023" t="s">
        <v>50</v>
      </c>
      <c r="E22023" t="s">
        <v>50</v>
      </c>
      <c r="F22023">
        <v>36</v>
      </c>
      <c r="G22023">
        <v>44</v>
      </c>
      <c r="H22023">
        <v>1476</v>
      </c>
      <c r="I22023">
        <v>1451</v>
      </c>
      <c r="J22023">
        <v>1</v>
      </c>
      <c r="K22023">
        <v>5</v>
      </c>
      <c r="L22023" t="s">
        <v>1764</v>
      </c>
      <c r="M22023" t="s">
        <v>102</v>
      </c>
      <c r="N22023" t="s">
        <v>100</v>
      </c>
      <c r="O22023" t="s">
        <v>22</v>
      </c>
      <c r="P22023" t="s">
        <v>23</v>
      </c>
      <c r="Q22023" t="s">
        <v>41</v>
      </c>
    </row>
    <row r="22024" spans="1:17" x14ac:dyDescent="0.2">
      <c r="A22024" s="2">
        <v>44081</v>
      </c>
      <c r="B22024" t="s">
        <v>69</v>
      </c>
      <c r="C22024" t="s">
        <v>92</v>
      </c>
      <c r="D22024" t="s">
        <v>50</v>
      </c>
      <c r="E22024" t="s">
        <v>50</v>
      </c>
      <c r="F22024">
        <v>26</v>
      </c>
      <c r="G22024">
        <v>37</v>
      </c>
      <c r="H22024">
        <v>1507</v>
      </c>
      <c r="I22024">
        <v>1475</v>
      </c>
      <c r="J22024">
        <v>2</v>
      </c>
      <c r="K22024">
        <v>3</v>
      </c>
      <c r="L22024" t="s">
        <v>1764</v>
      </c>
      <c r="M22024" t="s">
        <v>367</v>
      </c>
      <c r="N22024" t="s">
        <v>69</v>
      </c>
      <c r="O22024" t="s">
        <v>22</v>
      </c>
      <c r="P22024" t="s">
        <v>23</v>
      </c>
      <c r="Q22024" t="s">
        <v>41</v>
      </c>
    </row>
    <row r="22025" spans="1:17" x14ac:dyDescent="0.2">
      <c r="A22025" s="2">
        <v>44081</v>
      </c>
      <c r="B22025" t="s">
        <v>293</v>
      </c>
      <c r="C22025" t="s">
        <v>104</v>
      </c>
      <c r="D22025" t="s">
        <v>50</v>
      </c>
      <c r="E22025" t="s">
        <v>50</v>
      </c>
      <c r="F22025">
        <v>45</v>
      </c>
      <c r="G22025">
        <v>50</v>
      </c>
      <c r="H22025">
        <v>1446</v>
      </c>
      <c r="I22025">
        <v>1422</v>
      </c>
      <c r="J22025">
        <v>1</v>
      </c>
      <c r="K22025">
        <v>2</v>
      </c>
      <c r="L22025" t="s">
        <v>1764</v>
      </c>
      <c r="M22025" t="s">
        <v>774</v>
      </c>
      <c r="N22025" t="s">
        <v>293</v>
      </c>
      <c r="O22025" t="s">
        <v>22</v>
      </c>
      <c r="P22025" t="s">
        <v>23</v>
      </c>
      <c r="Q22025" t="s">
        <v>41</v>
      </c>
    </row>
    <row r="22026" spans="1:17" x14ac:dyDescent="0.2">
      <c r="A22026" s="2">
        <v>44081</v>
      </c>
      <c r="B22026" t="s">
        <v>123</v>
      </c>
      <c r="C22026" t="s">
        <v>244</v>
      </c>
      <c r="D22026" t="s">
        <v>50</v>
      </c>
      <c r="E22026" t="s">
        <v>50</v>
      </c>
      <c r="F22026">
        <v>93</v>
      </c>
      <c r="G22026">
        <v>32</v>
      </c>
      <c r="H22026">
        <v>1260</v>
      </c>
      <c r="I22026">
        <v>1490</v>
      </c>
      <c r="J22026">
        <v>1</v>
      </c>
      <c r="K22026">
        <v>1</v>
      </c>
      <c r="L22026" t="s">
        <v>1764</v>
      </c>
      <c r="M22026" t="s">
        <v>1553</v>
      </c>
      <c r="N22026" t="s">
        <v>123</v>
      </c>
      <c r="O22026" t="s">
        <v>22</v>
      </c>
      <c r="P22026" t="s">
        <v>23</v>
      </c>
      <c r="Q22026" t="s">
        <v>30</v>
      </c>
    </row>
    <row r="22027" spans="1:17" x14ac:dyDescent="0.2">
      <c r="A22027" s="2">
        <v>44081</v>
      </c>
      <c r="B22027" t="s">
        <v>560</v>
      </c>
      <c r="C22027" t="s">
        <v>317</v>
      </c>
      <c r="D22027" t="s">
        <v>50</v>
      </c>
      <c r="E22027" t="s">
        <v>50</v>
      </c>
      <c r="F22027">
        <v>118</v>
      </c>
      <c r="G22027">
        <v>87</v>
      </c>
      <c r="H22027">
        <v>1155</v>
      </c>
      <c r="I22027">
        <v>1283</v>
      </c>
      <c r="J22027">
        <v>1</v>
      </c>
      <c r="K22027">
        <v>2</v>
      </c>
      <c r="L22027" t="s">
        <v>1764</v>
      </c>
      <c r="M22027" t="s">
        <v>626</v>
      </c>
      <c r="N22027" t="s">
        <v>560</v>
      </c>
      <c r="O22027" t="s">
        <v>22</v>
      </c>
      <c r="P22027" t="s">
        <v>23</v>
      </c>
      <c r="Q22027" t="s">
        <v>41</v>
      </c>
    </row>
    <row r="22028" spans="1:17" x14ac:dyDescent="0.2">
      <c r="A22028" s="2">
        <v>44081</v>
      </c>
      <c r="B22028" t="s">
        <v>85</v>
      </c>
      <c r="C22028" t="s">
        <v>73</v>
      </c>
      <c r="D22028" t="s">
        <v>50</v>
      </c>
      <c r="E22028" t="s">
        <v>50</v>
      </c>
      <c r="F22028">
        <v>66</v>
      </c>
      <c r="G22028">
        <v>131</v>
      </c>
      <c r="H22028">
        <v>1356</v>
      </c>
      <c r="I22028">
        <v>1089</v>
      </c>
      <c r="J22028">
        <v>0</v>
      </c>
      <c r="K22028">
        <v>1</v>
      </c>
      <c r="L22028" t="s">
        <v>1764</v>
      </c>
      <c r="M22028" t="s">
        <v>86</v>
      </c>
      <c r="N22028" t="s">
        <v>85</v>
      </c>
      <c r="O22028" t="s">
        <v>22</v>
      </c>
      <c r="P22028" t="s">
        <v>23</v>
      </c>
      <c r="Q22028" t="s">
        <v>41</v>
      </c>
    </row>
    <row r="22029" spans="1:17" x14ac:dyDescent="0.2">
      <c r="A22029" s="2">
        <v>44082</v>
      </c>
      <c r="B22029" t="s">
        <v>147</v>
      </c>
      <c r="C22029" t="s">
        <v>76</v>
      </c>
      <c r="D22029" t="s">
        <v>50</v>
      </c>
      <c r="E22029" t="s">
        <v>50</v>
      </c>
      <c r="F22029">
        <v>1</v>
      </c>
      <c r="G22029">
        <v>39</v>
      </c>
      <c r="H22029">
        <v>1765</v>
      </c>
      <c r="I22029">
        <v>1465</v>
      </c>
      <c r="J22029">
        <v>5</v>
      </c>
      <c r="K22029">
        <v>1</v>
      </c>
      <c r="L22029" t="s">
        <v>1764</v>
      </c>
      <c r="M22029" t="s">
        <v>148</v>
      </c>
      <c r="N22029" t="s">
        <v>147</v>
      </c>
      <c r="O22029" t="s">
        <v>22</v>
      </c>
      <c r="P22029" t="s">
        <v>23</v>
      </c>
      <c r="Q22029" t="s">
        <v>24</v>
      </c>
    </row>
    <row r="22030" spans="1:17" x14ac:dyDescent="0.2">
      <c r="A22030" s="2">
        <v>44082</v>
      </c>
      <c r="B22030" t="s">
        <v>72</v>
      </c>
      <c r="C22030" t="s">
        <v>89</v>
      </c>
      <c r="D22030" t="s">
        <v>50</v>
      </c>
      <c r="E22030" t="s">
        <v>50</v>
      </c>
      <c r="F22030">
        <v>16</v>
      </c>
      <c r="G22030">
        <v>4</v>
      </c>
      <c r="H22030">
        <v>1598</v>
      </c>
      <c r="I22030">
        <v>1661</v>
      </c>
      <c r="J22030">
        <v>0</v>
      </c>
      <c r="K22030">
        <v>0</v>
      </c>
      <c r="L22030" t="s">
        <v>1764</v>
      </c>
      <c r="M22030" t="s">
        <v>74</v>
      </c>
      <c r="N22030" t="s">
        <v>72</v>
      </c>
      <c r="O22030" t="s">
        <v>22</v>
      </c>
      <c r="P22030" t="s">
        <v>23</v>
      </c>
      <c r="Q22030" t="s">
        <v>30</v>
      </c>
    </row>
    <row r="22031" spans="1:17" x14ac:dyDescent="0.2">
      <c r="A22031" s="2">
        <v>44082</v>
      </c>
      <c r="B22031" t="s">
        <v>67</v>
      </c>
      <c r="C22031" t="s">
        <v>274</v>
      </c>
      <c r="D22031" t="s">
        <v>50</v>
      </c>
      <c r="E22031" t="s">
        <v>50</v>
      </c>
      <c r="F22031">
        <v>2</v>
      </c>
      <c r="G22031">
        <v>6</v>
      </c>
      <c r="H22031">
        <v>1733</v>
      </c>
      <c r="I22031">
        <v>1642</v>
      </c>
      <c r="J22031">
        <v>4</v>
      </c>
      <c r="K22031">
        <v>2</v>
      </c>
      <c r="L22031" t="s">
        <v>1764</v>
      </c>
      <c r="M22031" t="s">
        <v>154</v>
      </c>
      <c r="N22031" t="s">
        <v>67</v>
      </c>
      <c r="O22031" t="s">
        <v>22</v>
      </c>
      <c r="P22031" t="s">
        <v>23</v>
      </c>
      <c r="Q22031" t="s">
        <v>24</v>
      </c>
    </row>
    <row r="22032" spans="1:17" x14ac:dyDescent="0.2">
      <c r="A22032" s="2">
        <v>44082</v>
      </c>
      <c r="B22032" t="s">
        <v>52</v>
      </c>
      <c r="C22032" t="s">
        <v>82</v>
      </c>
      <c r="D22032" t="s">
        <v>50</v>
      </c>
      <c r="E22032" t="s">
        <v>50</v>
      </c>
      <c r="F22032">
        <v>17</v>
      </c>
      <c r="G22032">
        <v>7</v>
      </c>
      <c r="H22032">
        <v>1579</v>
      </c>
      <c r="I22032">
        <v>1639</v>
      </c>
      <c r="J22032">
        <v>0</v>
      </c>
      <c r="K22032">
        <v>2</v>
      </c>
      <c r="L22032" t="s">
        <v>1764</v>
      </c>
      <c r="M22032" t="s">
        <v>1773</v>
      </c>
      <c r="N22032" t="s">
        <v>52</v>
      </c>
      <c r="O22032" t="s">
        <v>22</v>
      </c>
      <c r="P22032" t="s">
        <v>23</v>
      </c>
      <c r="Q22032" t="s">
        <v>41</v>
      </c>
    </row>
    <row r="22033" spans="1:17" x14ac:dyDescent="0.2">
      <c r="A22033" s="2">
        <v>44082</v>
      </c>
      <c r="B22033" t="s">
        <v>97</v>
      </c>
      <c r="C22033" t="s">
        <v>1279</v>
      </c>
      <c r="D22033" t="s">
        <v>50</v>
      </c>
      <c r="E22033" t="s">
        <v>50</v>
      </c>
      <c r="F22033">
        <v>98</v>
      </c>
      <c r="G22033">
        <v>64</v>
      </c>
      <c r="H22033">
        <v>1236</v>
      </c>
      <c r="I22033">
        <v>1365</v>
      </c>
      <c r="J22033">
        <v>0</v>
      </c>
      <c r="K22033">
        <v>1</v>
      </c>
      <c r="L22033" t="s">
        <v>1764</v>
      </c>
      <c r="M22033" t="s">
        <v>1770</v>
      </c>
      <c r="N22033" t="s">
        <v>97</v>
      </c>
      <c r="O22033" t="s">
        <v>22</v>
      </c>
      <c r="P22033" t="s">
        <v>23</v>
      </c>
      <c r="Q22033" t="s">
        <v>41</v>
      </c>
    </row>
    <row r="22034" spans="1:17" x14ac:dyDescent="0.2">
      <c r="A22034" s="2">
        <v>44082</v>
      </c>
      <c r="B22034" t="s">
        <v>145</v>
      </c>
      <c r="C22034" t="s">
        <v>386</v>
      </c>
      <c r="D22034" t="s">
        <v>50</v>
      </c>
      <c r="E22034" t="s">
        <v>50</v>
      </c>
      <c r="F22034">
        <v>95</v>
      </c>
      <c r="G22034">
        <v>114</v>
      </c>
      <c r="H22034">
        <v>1251</v>
      </c>
      <c r="I22034">
        <v>1177</v>
      </c>
      <c r="J22034">
        <v>0</v>
      </c>
      <c r="K22034">
        <v>1</v>
      </c>
      <c r="L22034" t="s">
        <v>1764</v>
      </c>
      <c r="M22034" t="s">
        <v>435</v>
      </c>
      <c r="N22034" t="s">
        <v>145</v>
      </c>
      <c r="O22034" t="s">
        <v>22</v>
      </c>
      <c r="P22034" t="s">
        <v>23</v>
      </c>
      <c r="Q22034" t="s">
        <v>41</v>
      </c>
    </row>
    <row r="22035" spans="1:17" x14ac:dyDescent="0.2">
      <c r="A22035" s="2">
        <v>44082</v>
      </c>
      <c r="B22035" t="s">
        <v>286</v>
      </c>
      <c r="C22035" t="s">
        <v>81</v>
      </c>
      <c r="D22035" t="s">
        <v>50</v>
      </c>
      <c r="E22035" t="s">
        <v>50</v>
      </c>
      <c r="F22035">
        <v>102</v>
      </c>
      <c r="G22035">
        <v>104</v>
      </c>
      <c r="H22035">
        <v>1213</v>
      </c>
      <c r="I22035">
        <v>1202</v>
      </c>
      <c r="J22035">
        <v>2</v>
      </c>
      <c r="K22035">
        <v>0</v>
      </c>
      <c r="L22035" t="s">
        <v>1764</v>
      </c>
      <c r="M22035" t="s">
        <v>359</v>
      </c>
      <c r="N22035" t="s">
        <v>286</v>
      </c>
      <c r="O22035" t="s">
        <v>22</v>
      </c>
      <c r="P22035" t="s">
        <v>23</v>
      </c>
      <c r="Q22035" t="s">
        <v>24</v>
      </c>
    </row>
    <row r="22036" spans="1:17" x14ac:dyDescent="0.2">
      <c r="A22036" s="2">
        <v>44082</v>
      </c>
      <c r="B22036" t="s">
        <v>345</v>
      </c>
      <c r="C22036" t="s">
        <v>328</v>
      </c>
      <c r="D22036" t="s">
        <v>50</v>
      </c>
      <c r="E22036" t="s">
        <v>50</v>
      </c>
      <c r="F22036">
        <v>91</v>
      </c>
      <c r="G22036">
        <v>68</v>
      </c>
      <c r="H22036">
        <v>1267</v>
      </c>
      <c r="I22036">
        <v>1347</v>
      </c>
      <c r="J22036">
        <v>1</v>
      </c>
      <c r="K22036">
        <v>1</v>
      </c>
      <c r="L22036" t="s">
        <v>1764</v>
      </c>
      <c r="M22036" t="s">
        <v>360</v>
      </c>
      <c r="N22036" t="s">
        <v>345</v>
      </c>
      <c r="O22036" t="s">
        <v>22</v>
      </c>
      <c r="P22036" t="s">
        <v>23</v>
      </c>
      <c r="Q22036" t="s">
        <v>30</v>
      </c>
    </row>
    <row r="22037" spans="1:17" x14ac:dyDescent="0.2">
      <c r="A22037" s="2">
        <v>44082</v>
      </c>
      <c r="B22037" t="s">
        <v>125</v>
      </c>
      <c r="C22037" t="s">
        <v>174</v>
      </c>
      <c r="D22037" t="s">
        <v>50</v>
      </c>
      <c r="E22037" t="s">
        <v>50</v>
      </c>
      <c r="F22037">
        <v>209</v>
      </c>
      <c r="G22037">
        <v>180</v>
      </c>
      <c r="H22037">
        <v>824</v>
      </c>
      <c r="I22037">
        <v>926</v>
      </c>
      <c r="J22037">
        <v>0</v>
      </c>
      <c r="K22037">
        <v>2</v>
      </c>
      <c r="L22037" t="s">
        <v>1764</v>
      </c>
      <c r="M22037" t="s">
        <v>1828</v>
      </c>
      <c r="N22037" t="s">
        <v>119</v>
      </c>
      <c r="O22037" t="s">
        <v>122</v>
      </c>
      <c r="P22037" t="s">
        <v>23</v>
      </c>
      <c r="Q22037" t="s">
        <v>41</v>
      </c>
    </row>
    <row r="22038" spans="1:17" x14ac:dyDescent="0.2">
      <c r="A22038" s="2">
        <v>44110</v>
      </c>
      <c r="B22038" t="s">
        <v>532</v>
      </c>
      <c r="C22038" t="s">
        <v>555</v>
      </c>
      <c r="D22038" t="s">
        <v>27</v>
      </c>
      <c r="E22038" t="s">
        <v>27</v>
      </c>
      <c r="F22038">
        <v>151</v>
      </c>
      <c r="G22038">
        <v>130</v>
      </c>
      <c r="H22038">
        <v>1051</v>
      </c>
      <c r="I22038">
        <v>1104</v>
      </c>
      <c r="J22038">
        <v>0</v>
      </c>
      <c r="K22038">
        <v>0</v>
      </c>
      <c r="L22038" t="s">
        <v>28</v>
      </c>
      <c r="M22038" t="s">
        <v>1497</v>
      </c>
      <c r="N22038" t="s">
        <v>532</v>
      </c>
      <c r="O22038" t="s">
        <v>22</v>
      </c>
      <c r="P22038" t="s">
        <v>23</v>
      </c>
      <c r="Q22038" t="s">
        <v>30</v>
      </c>
    </row>
    <row r="22039" spans="1:17" x14ac:dyDescent="0.2">
      <c r="A22039" s="2">
        <v>44111</v>
      </c>
      <c r="B22039" t="s">
        <v>737</v>
      </c>
      <c r="C22039" t="s">
        <v>548</v>
      </c>
      <c r="D22039" t="s">
        <v>50</v>
      </c>
      <c r="E22039" t="s">
        <v>36</v>
      </c>
      <c r="F22039">
        <v>137</v>
      </c>
      <c r="G22039">
        <v>78</v>
      </c>
      <c r="H22039">
        <v>1076</v>
      </c>
      <c r="I22039">
        <v>1318</v>
      </c>
      <c r="J22039">
        <v>1</v>
      </c>
      <c r="K22039">
        <v>2</v>
      </c>
      <c r="L22039" t="s">
        <v>28</v>
      </c>
      <c r="M22039" t="s">
        <v>1774</v>
      </c>
      <c r="N22039" t="s">
        <v>737</v>
      </c>
      <c r="O22039" t="s">
        <v>22</v>
      </c>
      <c r="P22039" t="s">
        <v>23</v>
      </c>
      <c r="Q22039" t="s">
        <v>41</v>
      </c>
    </row>
    <row r="22040" spans="1:17" x14ac:dyDescent="0.2">
      <c r="A22040" s="2">
        <v>44111</v>
      </c>
      <c r="B22040" t="s">
        <v>69</v>
      </c>
      <c r="C22040" t="s">
        <v>153</v>
      </c>
      <c r="D22040" t="s">
        <v>50</v>
      </c>
      <c r="E22040" t="s">
        <v>50</v>
      </c>
      <c r="F22040">
        <v>27</v>
      </c>
      <c r="G22040">
        <v>53</v>
      </c>
      <c r="H22040">
        <v>1505</v>
      </c>
      <c r="I22040">
        <v>1413</v>
      </c>
      <c r="J22040">
        <v>2</v>
      </c>
      <c r="K22040">
        <v>1</v>
      </c>
      <c r="L22040" t="s">
        <v>28</v>
      </c>
      <c r="M22040" t="s">
        <v>367</v>
      </c>
      <c r="N22040" t="s">
        <v>69</v>
      </c>
      <c r="O22040" t="s">
        <v>22</v>
      </c>
      <c r="P22040" t="s">
        <v>23</v>
      </c>
      <c r="Q22040" t="s">
        <v>24</v>
      </c>
    </row>
    <row r="22041" spans="1:17" x14ac:dyDescent="0.2">
      <c r="A22041" s="2">
        <v>44111</v>
      </c>
      <c r="B22041" t="s">
        <v>145</v>
      </c>
      <c r="C22041" t="s">
        <v>293</v>
      </c>
      <c r="D22041" t="s">
        <v>50</v>
      </c>
      <c r="E22041" t="s">
        <v>50</v>
      </c>
      <c r="F22041">
        <v>98</v>
      </c>
      <c r="G22041">
        <v>45</v>
      </c>
      <c r="H22041">
        <v>1236</v>
      </c>
      <c r="I22041">
        <v>1446</v>
      </c>
      <c r="J22041">
        <v>1</v>
      </c>
      <c r="K22041">
        <v>2</v>
      </c>
      <c r="L22041" t="s">
        <v>28</v>
      </c>
      <c r="M22041" t="s">
        <v>433</v>
      </c>
      <c r="N22041" t="s">
        <v>145</v>
      </c>
      <c r="O22041" t="s">
        <v>22</v>
      </c>
      <c r="P22041" t="s">
        <v>23</v>
      </c>
      <c r="Q22041" t="s">
        <v>41</v>
      </c>
    </row>
    <row r="22042" spans="1:17" x14ac:dyDescent="0.2">
      <c r="A22042" s="2">
        <v>44111</v>
      </c>
      <c r="B22042" t="s">
        <v>72</v>
      </c>
      <c r="C22042" t="s">
        <v>48</v>
      </c>
      <c r="D22042" t="s">
        <v>50</v>
      </c>
      <c r="E22042" t="s">
        <v>50</v>
      </c>
      <c r="F22042">
        <v>16</v>
      </c>
      <c r="G22042">
        <v>107</v>
      </c>
      <c r="H22042">
        <v>1593</v>
      </c>
      <c r="I22042">
        <v>1191</v>
      </c>
      <c r="J22042">
        <v>4</v>
      </c>
      <c r="K22042">
        <v>0</v>
      </c>
      <c r="L22042" t="s">
        <v>28</v>
      </c>
      <c r="M22042" t="s">
        <v>1308</v>
      </c>
      <c r="N22042" t="s">
        <v>72</v>
      </c>
      <c r="O22042" t="s">
        <v>22</v>
      </c>
      <c r="P22042" t="s">
        <v>23</v>
      </c>
      <c r="Q22042" t="s">
        <v>24</v>
      </c>
    </row>
    <row r="22043" spans="1:17" x14ac:dyDescent="0.2">
      <c r="A22043" s="2">
        <v>44111</v>
      </c>
      <c r="B22043" t="s">
        <v>81</v>
      </c>
      <c r="C22043" t="s">
        <v>73</v>
      </c>
      <c r="D22043" t="s">
        <v>50</v>
      </c>
      <c r="E22043" t="s">
        <v>50</v>
      </c>
      <c r="F22043">
        <v>108</v>
      </c>
      <c r="G22043">
        <v>131</v>
      </c>
      <c r="H22043">
        <v>1188</v>
      </c>
      <c r="I22043">
        <v>1093</v>
      </c>
      <c r="J22043">
        <v>1</v>
      </c>
      <c r="K22043">
        <v>3</v>
      </c>
      <c r="L22043" t="s">
        <v>28</v>
      </c>
      <c r="M22043" t="s">
        <v>83</v>
      </c>
      <c r="N22043" t="s">
        <v>81</v>
      </c>
      <c r="O22043" t="s">
        <v>22</v>
      </c>
      <c r="P22043" t="s">
        <v>23</v>
      </c>
      <c r="Q22043" t="s">
        <v>41</v>
      </c>
    </row>
    <row r="22044" spans="1:17" x14ac:dyDescent="0.2">
      <c r="A22044" s="2">
        <v>44111</v>
      </c>
      <c r="B22044" t="s">
        <v>67</v>
      </c>
      <c r="C22044" t="s">
        <v>168</v>
      </c>
      <c r="D22044" t="s">
        <v>50</v>
      </c>
      <c r="E22044" t="s">
        <v>50</v>
      </c>
      <c r="F22044">
        <v>2</v>
      </c>
      <c r="G22044">
        <v>24</v>
      </c>
      <c r="H22044">
        <v>1744</v>
      </c>
      <c r="I22044">
        <v>1539</v>
      </c>
      <c r="J22044">
        <v>7</v>
      </c>
      <c r="K22044">
        <v>1</v>
      </c>
      <c r="L22044" t="s">
        <v>28</v>
      </c>
      <c r="M22044" t="s">
        <v>154</v>
      </c>
      <c r="N22044" t="s">
        <v>67</v>
      </c>
      <c r="O22044" t="s">
        <v>22</v>
      </c>
      <c r="P22044" t="s">
        <v>23</v>
      </c>
      <c r="Q22044" t="s">
        <v>24</v>
      </c>
    </row>
    <row r="22045" spans="1:17" x14ac:dyDescent="0.2">
      <c r="A22045" s="2">
        <v>44111</v>
      </c>
      <c r="B22045" t="s">
        <v>129</v>
      </c>
      <c r="C22045" t="s">
        <v>180</v>
      </c>
      <c r="D22045" t="s">
        <v>50</v>
      </c>
      <c r="E22045" t="s">
        <v>50</v>
      </c>
      <c r="F22045">
        <v>14</v>
      </c>
      <c r="G22045">
        <v>32</v>
      </c>
      <c r="H22045">
        <v>1602</v>
      </c>
      <c r="I22045">
        <v>1485</v>
      </c>
      <c r="J22045">
        <v>3</v>
      </c>
      <c r="K22045">
        <v>3</v>
      </c>
      <c r="L22045" t="s">
        <v>28</v>
      </c>
      <c r="M22045" t="s">
        <v>190</v>
      </c>
      <c r="N22045" t="s">
        <v>129</v>
      </c>
      <c r="O22045" t="s">
        <v>22</v>
      </c>
      <c r="P22045" t="s">
        <v>23</v>
      </c>
      <c r="Q22045" t="s">
        <v>30</v>
      </c>
    </row>
    <row r="22046" spans="1:17" x14ac:dyDescent="0.2">
      <c r="A22046" s="2">
        <v>44111</v>
      </c>
      <c r="B22046" t="s">
        <v>119</v>
      </c>
      <c r="C22046" t="s">
        <v>384</v>
      </c>
      <c r="D22046" t="s">
        <v>50</v>
      </c>
      <c r="E22046" t="s">
        <v>50</v>
      </c>
      <c r="F22046">
        <v>12</v>
      </c>
      <c r="G22046">
        <v>175</v>
      </c>
      <c r="H22046">
        <v>1612</v>
      </c>
      <c r="I22046">
        <v>959</v>
      </c>
      <c r="J22046">
        <v>6</v>
      </c>
      <c r="K22046">
        <v>0</v>
      </c>
      <c r="L22046" t="s">
        <v>28</v>
      </c>
      <c r="M22046" t="s">
        <v>1093</v>
      </c>
      <c r="N22046" t="s">
        <v>119</v>
      </c>
      <c r="O22046" t="s">
        <v>22</v>
      </c>
      <c r="P22046" t="s">
        <v>23</v>
      </c>
      <c r="Q22046" t="s">
        <v>24</v>
      </c>
    </row>
    <row r="22047" spans="1:17" x14ac:dyDescent="0.2">
      <c r="A22047" s="2">
        <v>44111</v>
      </c>
      <c r="B22047" t="s">
        <v>97</v>
      </c>
      <c r="C22047" t="s">
        <v>174</v>
      </c>
      <c r="D22047" t="s">
        <v>50</v>
      </c>
      <c r="E22047" t="s">
        <v>50</v>
      </c>
      <c r="F22047">
        <v>97</v>
      </c>
      <c r="G22047">
        <v>180</v>
      </c>
      <c r="H22047">
        <v>1237</v>
      </c>
      <c r="I22047">
        <v>932</v>
      </c>
      <c r="J22047">
        <v>1</v>
      </c>
      <c r="K22047">
        <v>2</v>
      </c>
      <c r="L22047" t="s">
        <v>28</v>
      </c>
      <c r="M22047" t="s">
        <v>1770</v>
      </c>
      <c r="N22047" t="s">
        <v>97</v>
      </c>
      <c r="O22047" t="s">
        <v>22</v>
      </c>
      <c r="P22047" t="s">
        <v>23</v>
      </c>
      <c r="Q22047" t="s">
        <v>41</v>
      </c>
    </row>
    <row r="22048" spans="1:17" x14ac:dyDescent="0.2">
      <c r="A22048" s="2">
        <v>44111</v>
      </c>
      <c r="B22048" t="s">
        <v>184</v>
      </c>
      <c r="C22048" t="s">
        <v>1693</v>
      </c>
      <c r="D22048" t="s">
        <v>50</v>
      </c>
      <c r="E22048" t="s">
        <v>50</v>
      </c>
      <c r="F22048">
        <v>186</v>
      </c>
      <c r="G22048">
        <v>195</v>
      </c>
      <c r="H22048">
        <v>917</v>
      </c>
      <c r="I22048">
        <v>886</v>
      </c>
      <c r="J22048">
        <v>2</v>
      </c>
      <c r="K22048">
        <v>0</v>
      </c>
      <c r="L22048" t="s">
        <v>28</v>
      </c>
      <c r="M22048" t="s">
        <v>1120</v>
      </c>
      <c r="N22048" t="s">
        <v>184</v>
      </c>
      <c r="O22048" t="s">
        <v>22</v>
      </c>
      <c r="P22048" t="s">
        <v>23</v>
      </c>
      <c r="Q22048" t="s">
        <v>24</v>
      </c>
    </row>
    <row r="22049" spans="1:17" x14ac:dyDescent="0.2">
      <c r="A22049" s="2">
        <v>44111</v>
      </c>
      <c r="B22049" t="s">
        <v>1279</v>
      </c>
      <c r="C22049" t="s">
        <v>101</v>
      </c>
      <c r="D22049" t="s">
        <v>50</v>
      </c>
      <c r="E22049" t="s">
        <v>50</v>
      </c>
      <c r="F22049">
        <v>63</v>
      </c>
      <c r="G22049">
        <v>137</v>
      </c>
      <c r="H22049">
        <v>1376</v>
      </c>
      <c r="I22049">
        <v>1076</v>
      </c>
      <c r="J22049">
        <v>1</v>
      </c>
      <c r="K22049">
        <v>1</v>
      </c>
      <c r="L22049" t="s">
        <v>28</v>
      </c>
      <c r="M22049" t="s">
        <v>1280</v>
      </c>
      <c r="N22049" t="s">
        <v>1279</v>
      </c>
      <c r="O22049" t="s">
        <v>22</v>
      </c>
      <c r="P22049" t="s">
        <v>23</v>
      </c>
      <c r="Q22049" t="s">
        <v>30</v>
      </c>
    </row>
    <row r="22050" spans="1:17" x14ac:dyDescent="0.2">
      <c r="A22050" s="2">
        <v>44111</v>
      </c>
      <c r="B22050" t="s">
        <v>126</v>
      </c>
      <c r="C22050" t="s">
        <v>26</v>
      </c>
      <c r="D22050" t="s">
        <v>50</v>
      </c>
      <c r="E22050" t="s">
        <v>27</v>
      </c>
      <c r="F22050">
        <v>13</v>
      </c>
      <c r="G22050">
        <v>11</v>
      </c>
      <c r="H22050">
        <v>1603</v>
      </c>
      <c r="I22050">
        <v>1621</v>
      </c>
      <c r="J22050">
        <v>0</v>
      </c>
      <c r="K22050">
        <v>1</v>
      </c>
      <c r="L22050" t="s">
        <v>28</v>
      </c>
      <c r="M22050" t="s">
        <v>308</v>
      </c>
      <c r="N22050" t="s">
        <v>126</v>
      </c>
      <c r="O22050" t="s">
        <v>22</v>
      </c>
      <c r="P22050" t="s">
        <v>23</v>
      </c>
      <c r="Q22050" t="s">
        <v>41</v>
      </c>
    </row>
    <row r="22051" spans="1:17" x14ac:dyDescent="0.2">
      <c r="A22051" s="2">
        <v>44111</v>
      </c>
      <c r="B22051" t="s">
        <v>90</v>
      </c>
      <c r="C22051" t="s">
        <v>70</v>
      </c>
      <c r="D22051" t="s">
        <v>50</v>
      </c>
      <c r="E22051" t="s">
        <v>50</v>
      </c>
      <c r="F22051">
        <v>19</v>
      </c>
      <c r="G22051">
        <v>56</v>
      </c>
      <c r="H22051">
        <v>1558</v>
      </c>
      <c r="I22051">
        <v>1390</v>
      </c>
      <c r="J22051">
        <v>5</v>
      </c>
      <c r="K22051">
        <v>1</v>
      </c>
      <c r="L22051" t="s">
        <v>28</v>
      </c>
      <c r="M22051" t="s">
        <v>1498</v>
      </c>
      <c r="N22051" t="s">
        <v>90</v>
      </c>
      <c r="O22051" t="s">
        <v>22</v>
      </c>
      <c r="P22051" t="s">
        <v>23</v>
      </c>
      <c r="Q22051" t="s">
        <v>24</v>
      </c>
    </row>
    <row r="22052" spans="1:17" x14ac:dyDescent="0.2">
      <c r="A22052" s="2">
        <v>44111</v>
      </c>
      <c r="B22052" t="s">
        <v>82</v>
      </c>
      <c r="C22052" t="s">
        <v>106</v>
      </c>
      <c r="D22052" t="s">
        <v>50</v>
      </c>
      <c r="E22052" t="s">
        <v>50</v>
      </c>
      <c r="F22052">
        <v>5</v>
      </c>
      <c r="G22052">
        <v>7</v>
      </c>
      <c r="H22052">
        <v>1653</v>
      </c>
      <c r="I22052">
        <v>1642</v>
      </c>
      <c r="J22052">
        <v>0</v>
      </c>
      <c r="K22052">
        <v>0</v>
      </c>
      <c r="L22052" t="s">
        <v>28</v>
      </c>
      <c r="M22052" t="s">
        <v>187</v>
      </c>
      <c r="N22052" t="s">
        <v>82</v>
      </c>
      <c r="O22052" t="s">
        <v>22</v>
      </c>
      <c r="P22052" t="s">
        <v>23</v>
      </c>
      <c r="Q22052" t="s">
        <v>30</v>
      </c>
    </row>
    <row r="22053" spans="1:17" x14ac:dyDescent="0.2">
      <c r="A22053" s="2">
        <v>44111</v>
      </c>
      <c r="B22053" t="s">
        <v>249</v>
      </c>
      <c r="C22053" t="s">
        <v>125</v>
      </c>
      <c r="D22053" t="s">
        <v>50</v>
      </c>
      <c r="E22053" t="s">
        <v>50</v>
      </c>
      <c r="F22053">
        <v>64</v>
      </c>
      <c r="G22053">
        <v>210</v>
      </c>
      <c r="H22053">
        <v>1368</v>
      </c>
      <c r="I22053">
        <v>811</v>
      </c>
      <c r="J22053">
        <v>4</v>
      </c>
      <c r="K22053">
        <v>0</v>
      </c>
      <c r="L22053" t="s">
        <v>28</v>
      </c>
      <c r="M22053" t="s">
        <v>529</v>
      </c>
      <c r="N22053" t="s">
        <v>249</v>
      </c>
      <c r="O22053" t="s">
        <v>22</v>
      </c>
      <c r="P22053" t="s">
        <v>23</v>
      </c>
      <c r="Q22053" t="s">
        <v>24</v>
      </c>
    </row>
    <row r="22054" spans="1:17" x14ac:dyDescent="0.2">
      <c r="A22054" s="2">
        <v>44111</v>
      </c>
      <c r="B22054" t="s">
        <v>53</v>
      </c>
      <c r="C22054" t="s">
        <v>274</v>
      </c>
      <c r="D22054" t="s">
        <v>50</v>
      </c>
      <c r="E22054" t="s">
        <v>50</v>
      </c>
      <c r="F22054">
        <v>15</v>
      </c>
      <c r="G22054">
        <v>8</v>
      </c>
      <c r="H22054">
        <v>1600</v>
      </c>
      <c r="I22054">
        <v>1628</v>
      </c>
      <c r="J22054">
        <v>1</v>
      </c>
      <c r="K22054">
        <v>2</v>
      </c>
      <c r="L22054" t="s">
        <v>28</v>
      </c>
      <c r="M22054" t="s">
        <v>838</v>
      </c>
      <c r="N22054" t="s">
        <v>53</v>
      </c>
      <c r="O22054" t="s">
        <v>22</v>
      </c>
      <c r="P22054" t="s">
        <v>23</v>
      </c>
      <c r="Q22054" t="s">
        <v>41</v>
      </c>
    </row>
    <row r="22055" spans="1:17" x14ac:dyDescent="0.2">
      <c r="A22055" s="2">
        <v>44111</v>
      </c>
      <c r="B22055" t="s">
        <v>138</v>
      </c>
      <c r="C22055" t="s">
        <v>250</v>
      </c>
      <c r="D22055" t="s">
        <v>36</v>
      </c>
      <c r="E22055" t="s">
        <v>36</v>
      </c>
      <c r="F22055">
        <v>88</v>
      </c>
      <c r="G22055">
        <v>123</v>
      </c>
      <c r="H22055">
        <v>1279</v>
      </c>
      <c r="I22055">
        <v>1141</v>
      </c>
      <c r="J22055">
        <v>1</v>
      </c>
      <c r="K22055">
        <v>0</v>
      </c>
      <c r="L22055" t="s">
        <v>28</v>
      </c>
      <c r="M22055" t="s">
        <v>139</v>
      </c>
      <c r="N22055" t="s">
        <v>138</v>
      </c>
      <c r="O22055" t="s">
        <v>22</v>
      </c>
      <c r="P22055" t="s">
        <v>23</v>
      </c>
      <c r="Q22055" t="s">
        <v>24</v>
      </c>
    </row>
    <row r="22056" spans="1:17" x14ac:dyDescent="0.2">
      <c r="A22056" s="2">
        <v>44112</v>
      </c>
      <c r="B22056" t="s">
        <v>147</v>
      </c>
      <c r="C22056" t="s">
        <v>136</v>
      </c>
      <c r="D22056" t="s">
        <v>50</v>
      </c>
      <c r="E22056" t="s">
        <v>36</v>
      </c>
      <c r="F22056">
        <v>1</v>
      </c>
      <c r="G22056">
        <v>60</v>
      </c>
      <c r="H22056">
        <v>1773</v>
      </c>
      <c r="I22056">
        <v>1378</v>
      </c>
      <c r="J22056">
        <v>1</v>
      </c>
      <c r="K22056">
        <v>1</v>
      </c>
      <c r="L22056" t="s">
        <v>28</v>
      </c>
      <c r="M22056" t="s">
        <v>148</v>
      </c>
      <c r="N22056" t="s">
        <v>147</v>
      </c>
      <c r="O22056" t="s">
        <v>22</v>
      </c>
      <c r="P22056" t="s">
        <v>23</v>
      </c>
      <c r="Q22056" t="s">
        <v>30</v>
      </c>
    </row>
    <row r="22057" spans="1:17" x14ac:dyDescent="0.2">
      <c r="A22057" s="2">
        <v>44112</v>
      </c>
      <c r="B22057" t="s">
        <v>89</v>
      </c>
      <c r="C22057" t="s">
        <v>161</v>
      </c>
      <c r="D22057" t="s">
        <v>50</v>
      </c>
      <c r="E22057" t="s">
        <v>50</v>
      </c>
      <c r="F22057">
        <v>4</v>
      </c>
      <c r="G22057">
        <v>21</v>
      </c>
      <c r="H22057">
        <v>1664</v>
      </c>
      <c r="I22057">
        <v>1550</v>
      </c>
      <c r="J22057">
        <v>3</v>
      </c>
      <c r="K22057">
        <v>0</v>
      </c>
      <c r="L22057" t="s">
        <v>28</v>
      </c>
      <c r="M22057" t="s">
        <v>91</v>
      </c>
      <c r="N22057" t="s">
        <v>89</v>
      </c>
      <c r="O22057" t="s">
        <v>22</v>
      </c>
      <c r="P22057" t="s">
        <v>23</v>
      </c>
      <c r="Q22057" t="s">
        <v>24</v>
      </c>
    </row>
    <row r="22058" spans="1:17" x14ac:dyDescent="0.2">
      <c r="A22058" s="2">
        <v>44112</v>
      </c>
      <c r="B22058" t="s">
        <v>95</v>
      </c>
      <c r="C22058" t="s">
        <v>52</v>
      </c>
      <c r="D22058" t="s">
        <v>50</v>
      </c>
      <c r="E22058" t="s">
        <v>50</v>
      </c>
      <c r="F22058">
        <v>32</v>
      </c>
      <c r="G22058">
        <v>18</v>
      </c>
      <c r="H22058">
        <v>1485</v>
      </c>
      <c r="I22058">
        <v>1567</v>
      </c>
      <c r="J22058">
        <v>1</v>
      </c>
      <c r="K22058">
        <v>2</v>
      </c>
      <c r="L22058" t="s">
        <v>28</v>
      </c>
      <c r="M22058" t="s">
        <v>326</v>
      </c>
      <c r="N22058" t="s">
        <v>95</v>
      </c>
      <c r="O22058" t="s">
        <v>22</v>
      </c>
      <c r="P22058" t="s">
        <v>23</v>
      </c>
      <c r="Q22058" t="s">
        <v>41</v>
      </c>
    </row>
    <row r="22059" spans="1:17" x14ac:dyDescent="0.2">
      <c r="A22059" s="2">
        <v>44112</v>
      </c>
      <c r="B22059" t="s">
        <v>149</v>
      </c>
      <c r="C22059" t="s">
        <v>352</v>
      </c>
      <c r="D22059" t="s">
        <v>36</v>
      </c>
      <c r="E22059" t="s">
        <v>36</v>
      </c>
      <c r="F22059">
        <v>71</v>
      </c>
      <c r="G22059">
        <v>117</v>
      </c>
      <c r="H22059">
        <v>1334</v>
      </c>
      <c r="I22059">
        <v>1160</v>
      </c>
      <c r="J22059">
        <v>1</v>
      </c>
      <c r="K22059">
        <v>1</v>
      </c>
      <c r="L22059" t="s">
        <v>28</v>
      </c>
      <c r="M22059" t="s">
        <v>924</v>
      </c>
      <c r="N22059" t="s">
        <v>149</v>
      </c>
      <c r="O22059" t="s">
        <v>22</v>
      </c>
      <c r="P22059" t="s">
        <v>23</v>
      </c>
      <c r="Q22059" t="s">
        <v>30</v>
      </c>
    </row>
    <row r="22060" spans="1:17" x14ac:dyDescent="0.2">
      <c r="A22060" s="2">
        <v>44112</v>
      </c>
      <c r="B22060" t="s">
        <v>449</v>
      </c>
      <c r="C22060" t="s">
        <v>167</v>
      </c>
      <c r="D22060" t="s">
        <v>115</v>
      </c>
      <c r="E22060" t="s">
        <v>115</v>
      </c>
      <c r="F22060">
        <v>85</v>
      </c>
      <c r="G22060">
        <v>30</v>
      </c>
      <c r="H22060">
        <v>1290</v>
      </c>
      <c r="I22060">
        <v>1489</v>
      </c>
      <c r="J22060">
        <v>1</v>
      </c>
      <c r="K22060">
        <v>2</v>
      </c>
      <c r="L22060" t="s">
        <v>28</v>
      </c>
      <c r="M22060" t="s">
        <v>530</v>
      </c>
      <c r="N22060" t="s">
        <v>449</v>
      </c>
      <c r="O22060" t="s">
        <v>22</v>
      </c>
      <c r="P22060" t="s">
        <v>23</v>
      </c>
      <c r="Q22060" t="s">
        <v>41</v>
      </c>
    </row>
    <row r="22061" spans="1:17" x14ac:dyDescent="0.2">
      <c r="A22061" s="2">
        <v>44112</v>
      </c>
      <c r="B22061" t="s">
        <v>38</v>
      </c>
      <c r="C22061" t="s">
        <v>42</v>
      </c>
      <c r="D22061" t="s">
        <v>19</v>
      </c>
      <c r="E22061" t="s">
        <v>19</v>
      </c>
      <c r="F22061">
        <v>40</v>
      </c>
      <c r="G22061">
        <v>22</v>
      </c>
      <c r="H22061">
        <v>1461</v>
      </c>
      <c r="I22061">
        <v>1544</v>
      </c>
      <c r="J22061">
        <v>2</v>
      </c>
      <c r="K22061">
        <v>2</v>
      </c>
      <c r="L22061" t="s">
        <v>20</v>
      </c>
      <c r="M22061" t="s">
        <v>40</v>
      </c>
      <c r="N22061" t="s">
        <v>38</v>
      </c>
      <c r="O22061" t="s">
        <v>22</v>
      </c>
      <c r="P22061" t="s">
        <v>23</v>
      </c>
      <c r="Q22061" t="s">
        <v>30</v>
      </c>
    </row>
    <row r="22062" spans="1:17" x14ac:dyDescent="0.2">
      <c r="A22062" s="2">
        <v>44112</v>
      </c>
      <c r="B22062" t="s">
        <v>18</v>
      </c>
      <c r="C22062" t="s">
        <v>107</v>
      </c>
      <c r="D22062" t="s">
        <v>19</v>
      </c>
      <c r="E22062" t="s">
        <v>19</v>
      </c>
      <c r="F22062">
        <v>6</v>
      </c>
      <c r="G22062">
        <v>17</v>
      </c>
      <c r="H22062">
        <v>1645</v>
      </c>
      <c r="I22062">
        <v>1579</v>
      </c>
      <c r="J22062">
        <v>2</v>
      </c>
      <c r="K22062">
        <v>1</v>
      </c>
      <c r="L22062" t="s">
        <v>20</v>
      </c>
      <c r="M22062" t="s">
        <v>64</v>
      </c>
      <c r="N22062" t="s">
        <v>18</v>
      </c>
      <c r="O22062" t="s">
        <v>22</v>
      </c>
      <c r="P22062" t="s">
        <v>23</v>
      </c>
      <c r="Q22062" t="s">
        <v>24</v>
      </c>
    </row>
    <row r="22063" spans="1:17" x14ac:dyDescent="0.2">
      <c r="A22063" s="2">
        <v>44112</v>
      </c>
      <c r="B22063" t="s">
        <v>39</v>
      </c>
      <c r="C22063" t="s">
        <v>31</v>
      </c>
      <c r="D22063" t="s">
        <v>19</v>
      </c>
      <c r="E22063" t="s">
        <v>19</v>
      </c>
      <c r="F22063">
        <v>9</v>
      </c>
      <c r="G22063">
        <v>64</v>
      </c>
      <c r="H22063">
        <v>1623</v>
      </c>
      <c r="I22063">
        <v>1368</v>
      </c>
      <c r="J22063">
        <v>1</v>
      </c>
      <c r="K22063">
        <v>0</v>
      </c>
      <c r="L22063" t="s">
        <v>20</v>
      </c>
      <c r="M22063" t="s">
        <v>65</v>
      </c>
      <c r="N22063" t="s">
        <v>39</v>
      </c>
      <c r="O22063" t="s">
        <v>22</v>
      </c>
      <c r="P22063" t="s">
        <v>23</v>
      </c>
      <c r="Q22063" t="s">
        <v>24</v>
      </c>
    </row>
    <row r="22064" spans="1:17" x14ac:dyDescent="0.2">
      <c r="A22064" s="2">
        <v>44112</v>
      </c>
      <c r="B22064" t="s">
        <v>76</v>
      </c>
      <c r="C22064" t="s">
        <v>92</v>
      </c>
      <c r="D22064" t="s">
        <v>50</v>
      </c>
      <c r="E22064" t="s">
        <v>50</v>
      </c>
      <c r="F22064">
        <v>41</v>
      </c>
      <c r="G22064">
        <v>34</v>
      </c>
      <c r="H22064">
        <v>1457</v>
      </c>
      <c r="I22064">
        <v>1483</v>
      </c>
      <c r="J22064">
        <v>2</v>
      </c>
      <c r="K22064">
        <v>1</v>
      </c>
      <c r="L22064" t="s">
        <v>291</v>
      </c>
      <c r="M22064" t="s">
        <v>78</v>
      </c>
      <c r="N22064" t="s">
        <v>76</v>
      </c>
      <c r="O22064" t="s">
        <v>22</v>
      </c>
      <c r="P22064" t="s">
        <v>23</v>
      </c>
      <c r="Q22064" t="s">
        <v>24</v>
      </c>
    </row>
    <row r="22065" spans="1:17" x14ac:dyDescent="0.2">
      <c r="A22065" s="2">
        <v>44112</v>
      </c>
      <c r="B22065" t="s">
        <v>87</v>
      </c>
      <c r="C22065" t="s">
        <v>94</v>
      </c>
      <c r="D22065" t="s">
        <v>50</v>
      </c>
      <c r="E22065" t="s">
        <v>50</v>
      </c>
      <c r="F22065">
        <v>60</v>
      </c>
      <c r="G22065">
        <v>52</v>
      </c>
      <c r="H22065">
        <v>1378</v>
      </c>
      <c r="I22065">
        <v>1418</v>
      </c>
      <c r="J22065">
        <v>1</v>
      </c>
      <c r="K22065">
        <v>3</v>
      </c>
      <c r="L22065" t="s">
        <v>291</v>
      </c>
      <c r="M22065" t="s">
        <v>88</v>
      </c>
      <c r="N22065" t="s">
        <v>87</v>
      </c>
      <c r="O22065" t="s">
        <v>22</v>
      </c>
      <c r="P22065" t="s">
        <v>23</v>
      </c>
      <c r="Q22065" t="s">
        <v>41</v>
      </c>
    </row>
    <row r="22066" spans="1:17" x14ac:dyDescent="0.2">
      <c r="A22066" s="2">
        <v>44112</v>
      </c>
      <c r="B22066" t="s">
        <v>646</v>
      </c>
      <c r="C22066" t="s">
        <v>100</v>
      </c>
      <c r="D22066" t="s">
        <v>50</v>
      </c>
      <c r="E22066" t="s">
        <v>50</v>
      </c>
      <c r="F22066">
        <v>50</v>
      </c>
      <c r="G22066">
        <v>38</v>
      </c>
      <c r="H22066">
        <v>1426</v>
      </c>
      <c r="I22066">
        <v>1468</v>
      </c>
      <c r="J22066">
        <v>1</v>
      </c>
      <c r="K22066">
        <v>1</v>
      </c>
      <c r="L22066" t="s">
        <v>291</v>
      </c>
      <c r="M22066" t="s">
        <v>671</v>
      </c>
      <c r="N22066" t="s">
        <v>646</v>
      </c>
      <c r="O22066" t="s">
        <v>22</v>
      </c>
      <c r="P22066" t="s">
        <v>59</v>
      </c>
      <c r="Q22066" t="s">
        <v>41</v>
      </c>
    </row>
    <row r="22067" spans="1:17" x14ac:dyDescent="0.2">
      <c r="A22067" s="2">
        <v>44112</v>
      </c>
      <c r="B22067" t="s">
        <v>244</v>
      </c>
      <c r="C22067" t="s">
        <v>98</v>
      </c>
      <c r="D22067" t="s">
        <v>50</v>
      </c>
      <c r="E22067" t="s">
        <v>50</v>
      </c>
      <c r="F22067">
        <v>36</v>
      </c>
      <c r="G22067">
        <v>37</v>
      </c>
      <c r="H22067">
        <v>1479</v>
      </c>
      <c r="I22067">
        <v>1475</v>
      </c>
      <c r="J22067">
        <v>0</v>
      </c>
      <c r="K22067">
        <v>0</v>
      </c>
      <c r="L22067" t="s">
        <v>291</v>
      </c>
      <c r="M22067" t="s">
        <v>292</v>
      </c>
      <c r="N22067" t="s">
        <v>244</v>
      </c>
      <c r="O22067" t="s">
        <v>22</v>
      </c>
      <c r="P22067" t="s">
        <v>59</v>
      </c>
      <c r="Q22067" t="s">
        <v>24</v>
      </c>
    </row>
    <row r="22068" spans="1:17" x14ac:dyDescent="0.2">
      <c r="A22068" s="2">
        <v>44112</v>
      </c>
      <c r="B22068" t="s">
        <v>104</v>
      </c>
      <c r="C22068" t="s">
        <v>123</v>
      </c>
      <c r="D22068" t="s">
        <v>50</v>
      </c>
      <c r="E22068" t="s">
        <v>50</v>
      </c>
      <c r="F22068">
        <v>49</v>
      </c>
      <c r="G22068">
        <v>93</v>
      </c>
      <c r="H22068">
        <v>1428</v>
      </c>
      <c r="I22068">
        <v>1265</v>
      </c>
      <c r="J22068">
        <v>0</v>
      </c>
      <c r="K22068">
        <v>0</v>
      </c>
      <c r="L22068" t="s">
        <v>291</v>
      </c>
      <c r="M22068" t="s">
        <v>273</v>
      </c>
      <c r="N22068" t="s">
        <v>104</v>
      </c>
      <c r="O22068" t="s">
        <v>22</v>
      </c>
      <c r="P22068" t="s">
        <v>59</v>
      </c>
      <c r="Q22068" t="s">
        <v>24</v>
      </c>
    </row>
    <row r="22069" spans="1:17" x14ac:dyDescent="0.2">
      <c r="A22069" s="2">
        <v>44112</v>
      </c>
      <c r="B22069" t="s">
        <v>49</v>
      </c>
      <c r="C22069" t="s">
        <v>1204</v>
      </c>
      <c r="D22069" t="s">
        <v>50</v>
      </c>
      <c r="E22069" t="s">
        <v>50</v>
      </c>
      <c r="F22069">
        <v>44</v>
      </c>
      <c r="G22069">
        <v>31</v>
      </c>
      <c r="H22069">
        <v>1452</v>
      </c>
      <c r="I22069">
        <v>1486</v>
      </c>
      <c r="J22069">
        <v>1</v>
      </c>
      <c r="K22069">
        <v>2</v>
      </c>
      <c r="L22069" t="s">
        <v>291</v>
      </c>
      <c r="M22069" t="s">
        <v>103</v>
      </c>
      <c r="N22069" t="s">
        <v>49</v>
      </c>
      <c r="O22069" t="s">
        <v>22</v>
      </c>
      <c r="P22069" t="s">
        <v>23</v>
      </c>
      <c r="Q22069" t="s">
        <v>41</v>
      </c>
    </row>
    <row r="22070" spans="1:17" x14ac:dyDescent="0.2">
      <c r="A22070" s="2">
        <v>44112</v>
      </c>
      <c r="B22070" t="s">
        <v>345</v>
      </c>
      <c r="C22070" t="s">
        <v>317</v>
      </c>
      <c r="D22070" t="s">
        <v>50</v>
      </c>
      <c r="E22070" t="s">
        <v>50</v>
      </c>
      <c r="F22070">
        <v>89</v>
      </c>
      <c r="G22070">
        <v>87</v>
      </c>
      <c r="H22070">
        <v>1274</v>
      </c>
      <c r="I22070">
        <v>1282</v>
      </c>
      <c r="J22070">
        <v>1</v>
      </c>
      <c r="K22070">
        <v>0</v>
      </c>
      <c r="L22070" t="s">
        <v>291</v>
      </c>
      <c r="M22070" t="s">
        <v>360</v>
      </c>
      <c r="N22070" t="s">
        <v>345</v>
      </c>
      <c r="O22070" t="s">
        <v>22</v>
      </c>
      <c r="P22070" t="s">
        <v>23</v>
      </c>
      <c r="Q22070" t="s">
        <v>24</v>
      </c>
    </row>
    <row r="22071" spans="1:17" x14ac:dyDescent="0.2">
      <c r="A22071" s="2">
        <v>44112</v>
      </c>
      <c r="B22071" t="s">
        <v>328</v>
      </c>
      <c r="C22071" t="s">
        <v>1692</v>
      </c>
      <c r="D22071" t="s">
        <v>50</v>
      </c>
      <c r="E22071" t="s">
        <v>50</v>
      </c>
      <c r="F22071">
        <v>66</v>
      </c>
      <c r="G22071">
        <v>116</v>
      </c>
      <c r="H22071">
        <v>1351</v>
      </c>
      <c r="I22071">
        <v>1167</v>
      </c>
      <c r="J22071">
        <v>2</v>
      </c>
      <c r="K22071">
        <v>1</v>
      </c>
      <c r="L22071" t="s">
        <v>291</v>
      </c>
      <c r="M22071" t="s">
        <v>329</v>
      </c>
      <c r="N22071" t="s">
        <v>328</v>
      </c>
      <c r="O22071" t="s">
        <v>22</v>
      </c>
      <c r="P22071" t="s">
        <v>23</v>
      </c>
      <c r="Q22071" t="s">
        <v>24</v>
      </c>
    </row>
    <row r="22072" spans="1:17" x14ac:dyDescent="0.2">
      <c r="A22072" s="2">
        <v>44113</v>
      </c>
      <c r="B22072" t="s">
        <v>224</v>
      </c>
      <c r="C22072" t="s">
        <v>890</v>
      </c>
      <c r="D22072" t="s">
        <v>36</v>
      </c>
      <c r="E22072" t="s">
        <v>36</v>
      </c>
      <c r="F22072">
        <v>59</v>
      </c>
      <c r="G22072">
        <v>57</v>
      </c>
      <c r="H22072">
        <v>1381</v>
      </c>
      <c r="I22072">
        <v>1389</v>
      </c>
      <c r="J22072">
        <v>3</v>
      </c>
      <c r="K22072">
        <v>0</v>
      </c>
      <c r="L22072" t="s">
        <v>28</v>
      </c>
      <c r="M22072" t="s">
        <v>1829</v>
      </c>
      <c r="N22072" t="s">
        <v>110</v>
      </c>
      <c r="O22072" t="s">
        <v>122</v>
      </c>
      <c r="P22072" t="s">
        <v>23</v>
      </c>
      <c r="Q22072" t="s">
        <v>24</v>
      </c>
    </row>
    <row r="22073" spans="1:17" x14ac:dyDescent="0.2">
      <c r="A22073" s="2">
        <v>44113</v>
      </c>
      <c r="B22073" t="s">
        <v>61</v>
      </c>
      <c r="C22073" t="s">
        <v>196</v>
      </c>
      <c r="D22073" t="s">
        <v>36</v>
      </c>
      <c r="E22073" t="s">
        <v>36</v>
      </c>
      <c r="F22073">
        <v>90</v>
      </c>
      <c r="G22073">
        <v>159</v>
      </c>
      <c r="H22073">
        <v>1269</v>
      </c>
      <c r="I22073">
        <v>1015</v>
      </c>
      <c r="J22073">
        <v>0</v>
      </c>
      <c r="K22073">
        <v>1</v>
      </c>
      <c r="L22073" t="s">
        <v>28</v>
      </c>
      <c r="M22073" t="s">
        <v>1830</v>
      </c>
      <c r="N22073" t="s">
        <v>82</v>
      </c>
      <c r="O22073" t="s">
        <v>122</v>
      </c>
      <c r="P22073" t="s">
        <v>23</v>
      </c>
      <c r="Q22073" t="s">
        <v>41</v>
      </c>
    </row>
    <row r="22074" spans="1:17" x14ac:dyDescent="0.2">
      <c r="A22074" s="2">
        <v>44113</v>
      </c>
      <c r="B22074" t="s">
        <v>143</v>
      </c>
      <c r="C22074" t="s">
        <v>120</v>
      </c>
      <c r="D22074" t="s">
        <v>115</v>
      </c>
      <c r="E22074" t="s">
        <v>36</v>
      </c>
      <c r="F22074">
        <v>28</v>
      </c>
      <c r="G22074">
        <v>53</v>
      </c>
      <c r="H22074">
        <v>1500</v>
      </c>
      <c r="I22074">
        <v>1413</v>
      </c>
      <c r="J22074">
        <v>0</v>
      </c>
      <c r="K22074">
        <v>0</v>
      </c>
      <c r="L22074" t="s">
        <v>28</v>
      </c>
      <c r="M22074" t="s">
        <v>322</v>
      </c>
      <c r="N22074" t="s">
        <v>126</v>
      </c>
      <c r="O22074" t="s">
        <v>122</v>
      </c>
      <c r="P22074" t="s">
        <v>23</v>
      </c>
      <c r="Q22074" t="s">
        <v>30</v>
      </c>
    </row>
    <row r="22075" spans="1:17" x14ac:dyDescent="0.2">
      <c r="A22075" s="2">
        <v>44113</v>
      </c>
      <c r="B22075" t="s">
        <v>207</v>
      </c>
      <c r="C22075" t="s">
        <v>138</v>
      </c>
      <c r="D22075" t="s">
        <v>36</v>
      </c>
      <c r="E22075" t="s">
        <v>36</v>
      </c>
      <c r="F22075">
        <v>106</v>
      </c>
      <c r="G22075">
        <v>88</v>
      </c>
      <c r="H22075">
        <v>1199</v>
      </c>
      <c r="I22075">
        <v>1279</v>
      </c>
      <c r="J22075">
        <v>2</v>
      </c>
      <c r="K22075">
        <v>1</v>
      </c>
      <c r="L22075" t="s">
        <v>28</v>
      </c>
      <c r="M22075" t="s">
        <v>209</v>
      </c>
      <c r="N22075" t="s">
        <v>207</v>
      </c>
      <c r="O22075" t="s">
        <v>22</v>
      </c>
      <c r="P22075" t="s">
        <v>23</v>
      </c>
      <c r="Q22075" t="s">
        <v>24</v>
      </c>
    </row>
    <row r="22076" spans="1:17" x14ac:dyDescent="0.2">
      <c r="A22076" s="2">
        <v>44113</v>
      </c>
      <c r="B22076" t="s">
        <v>111</v>
      </c>
      <c r="C22076" t="s">
        <v>199</v>
      </c>
      <c r="D22076" t="s">
        <v>36</v>
      </c>
      <c r="E22076" t="s">
        <v>36</v>
      </c>
      <c r="F22076">
        <v>57</v>
      </c>
      <c r="G22076">
        <v>46</v>
      </c>
      <c r="H22076">
        <v>1389</v>
      </c>
      <c r="I22076">
        <v>1439</v>
      </c>
      <c r="J22076">
        <v>3</v>
      </c>
      <c r="K22076">
        <v>0</v>
      </c>
      <c r="L22076" t="s">
        <v>28</v>
      </c>
      <c r="M22076" t="s">
        <v>767</v>
      </c>
      <c r="N22076" t="s">
        <v>180</v>
      </c>
      <c r="O22076" t="s">
        <v>122</v>
      </c>
      <c r="P22076" t="s">
        <v>23</v>
      </c>
      <c r="Q22076" t="s">
        <v>24</v>
      </c>
    </row>
    <row r="22077" spans="1:17" x14ac:dyDescent="0.2">
      <c r="A22077" s="2">
        <v>44113</v>
      </c>
      <c r="B22077" t="s">
        <v>197</v>
      </c>
      <c r="C22077" t="s">
        <v>35</v>
      </c>
      <c r="D22077" t="s">
        <v>36</v>
      </c>
      <c r="E22077" t="s">
        <v>36</v>
      </c>
      <c r="F22077">
        <v>100</v>
      </c>
      <c r="G22077">
        <v>119</v>
      </c>
      <c r="H22077">
        <v>1223</v>
      </c>
      <c r="I22077">
        <v>1155</v>
      </c>
      <c r="J22077">
        <v>2</v>
      </c>
      <c r="K22077">
        <v>1</v>
      </c>
      <c r="L22077" t="s">
        <v>28</v>
      </c>
      <c r="M22077" t="s">
        <v>225</v>
      </c>
      <c r="N22077" t="s">
        <v>197</v>
      </c>
      <c r="O22077" t="s">
        <v>22</v>
      </c>
      <c r="P22077" t="s">
        <v>23</v>
      </c>
      <c r="Q22077" t="s">
        <v>24</v>
      </c>
    </row>
    <row r="22078" spans="1:17" x14ac:dyDescent="0.2">
      <c r="A22078" s="2">
        <v>44113</v>
      </c>
      <c r="B22078" t="s">
        <v>110</v>
      </c>
      <c r="C22078" t="s">
        <v>118</v>
      </c>
      <c r="D22078" t="s">
        <v>36</v>
      </c>
      <c r="E22078" t="s">
        <v>36</v>
      </c>
      <c r="F22078">
        <v>43</v>
      </c>
      <c r="G22078">
        <v>20</v>
      </c>
      <c r="H22078">
        <v>1456</v>
      </c>
      <c r="I22078">
        <v>1555</v>
      </c>
      <c r="J22078">
        <v>3</v>
      </c>
      <c r="K22078">
        <v>1</v>
      </c>
      <c r="L22078" t="s">
        <v>28</v>
      </c>
      <c r="M22078" t="s">
        <v>142</v>
      </c>
      <c r="N22078" t="s">
        <v>110</v>
      </c>
      <c r="O22078" t="s">
        <v>22</v>
      </c>
      <c r="P22078" t="s">
        <v>23</v>
      </c>
      <c r="Q22078" t="s">
        <v>24</v>
      </c>
    </row>
    <row r="22079" spans="1:17" x14ac:dyDescent="0.2">
      <c r="A22079" s="2">
        <v>44113</v>
      </c>
      <c r="B22079" t="s">
        <v>135</v>
      </c>
      <c r="C22079" t="s">
        <v>150</v>
      </c>
      <c r="D22079" t="s">
        <v>36</v>
      </c>
      <c r="E22079" t="s">
        <v>36</v>
      </c>
      <c r="F22079">
        <v>29</v>
      </c>
      <c r="G22079">
        <v>35</v>
      </c>
      <c r="H22079">
        <v>1493</v>
      </c>
      <c r="I22079">
        <v>1482</v>
      </c>
      <c r="J22079">
        <v>0</v>
      </c>
      <c r="K22079">
        <v>1</v>
      </c>
      <c r="L22079" t="s">
        <v>28</v>
      </c>
      <c r="M22079" t="s">
        <v>367</v>
      </c>
      <c r="N22079" t="s">
        <v>69</v>
      </c>
      <c r="O22079" t="s">
        <v>122</v>
      </c>
      <c r="P22079" t="s">
        <v>23</v>
      </c>
      <c r="Q22079" t="s">
        <v>41</v>
      </c>
    </row>
    <row r="22080" spans="1:17" x14ac:dyDescent="0.2">
      <c r="A22080" s="2">
        <v>44113</v>
      </c>
      <c r="B22080" t="s">
        <v>128</v>
      </c>
      <c r="C22080" t="s">
        <v>380</v>
      </c>
      <c r="D22080" t="s">
        <v>36</v>
      </c>
      <c r="E22080" t="s">
        <v>36</v>
      </c>
      <c r="F22080">
        <v>26</v>
      </c>
      <c r="G22080">
        <v>128</v>
      </c>
      <c r="H22080">
        <v>1506</v>
      </c>
      <c r="I22080">
        <v>1112</v>
      </c>
      <c r="J22080">
        <v>3</v>
      </c>
      <c r="K22080">
        <v>0</v>
      </c>
      <c r="L22080" t="s">
        <v>28</v>
      </c>
      <c r="M22080" t="s">
        <v>1054</v>
      </c>
      <c r="N22080" t="s">
        <v>128</v>
      </c>
      <c r="O22080" t="s">
        <v>22</v>
      </c>
      <c r="P22080" t="s">
        <v>23</v>
      </c>
      <c r="Q22080" t="s">
        <v>24</v>
      </c>
    </row>
    <row r="22081" spans="1:17" x14ac:dyDescent="0.2">
      <c r="A22081" s="2">
        <v>44113</v>
      </c>
      <c r="B22081" t="s">
        <v>43</v>
      </c>
      <c r="C22081" t="s">
        <v>32</v>
      </c>
      <c r="D22081" t="s">
        <v>19</v>
      </c>
      <c r="E22081" t="s">
        <v>19</v>
      </c>
      <c r="F22081">
        <v>10</v>
      </c>
      <c r="G22081">
        <v>25</v>
      </c>
      <c r="H22081">
        <v>1622</v>
      </c>
      <c r="I22081">
        <v>1517</v>
      </c>
      <c r="J22081">
        <v>3</v>
      </c>
      <c r="K22081">
        <v>0</v>
      </c>
      <c r="L22081" t="s">
        <v>20</v>
      </c>
      <c r="M22081" t="s">
        <v>60</v>
      </c>
      <c r="N22081" t="s">
        <v>43</v>
      </c>
      <c r="O22081" t="s">
        <v>22</v>
      </c>
      <c r="P22081" t="s">
        <v>23</v>
      </c>
      <c r="Q22081" t="s">
        <v>24</v>
      </c>
    </row>
    <row r="22082" spans="1:17" x14ac:dyDescent="0.2">
      <c r="A22082" s="2">
        <v>44113</v>
      </c>
      <c r="B22082" t="s">
        <v>25</v>
      </c>
      <c r="C22082" t="s">
        <v>17</v>
      </c>
      <c r="D22082" t="s">
        <v>19</v>
      </c>
      <c r="E22082" t="s">
        <v>19</v>
      </c>
      <c r="F22082">
        <v>3</v>
      </c>
      <c r="G22082">
        <v>75</v>
      </c>
      <c r="H22082">
        <v>1712</v>
      </c>
      <c r="I22082">
        <v>1324</v>
      </c>
      <c r="J22082">
        <v>5</v>
      </c>
      <c r="K22082">
        <v>0</v>
      </c>
      <c r="L22082" t="s">
        <v>20</v>
      </c>
      <c r="M22082" t="s">
        <v>66</v>
      </c>
      <c r="N22082" t="s">
        <v>25</v>
      </c>
      <c r="O22082" t="s">
        <v>22</v>
      </c>
      <c r="P22082" t="s">
        <v>23</v>
      </c>
      <c r="Q22082" t="s">
        <v>24</v>
      </c>
    </row>
    <row r="22083" spans="1:17" x14ac:dyDescent="0.2">
      <c r="A22083" s="2">
        <v>44114</v>
      </c>
      <c r="B22083" t="s">
        <v>106</v>
      </c>
      <c r="C22083" t="s">
        <v>53</v>
      </c>
      <c r="D22083" t="s">
        <v>50</v>
      </c>
      <c r="E22083" t="s">
        <v>50</v>
      </c>
      <c r="F22083">
        <v>7</v>
      </c>
      <c r="G22083">
        <v>15</v>
      </c>
      <c r="H22083">
        <v>1642</v>
      </c>
      <c r="I22083">
        <v>1600</v>
      </c>
      <c r="J22083">
        <v>1</v>
      </c>
      <c r="K22083">
        <v>0</v>
      </c>
      <c r="L22083" t="s">
        <v>1764</v>
      </c>
      <c r="M22083" t="s">
        <v>523</v>
      </c>
      <c r="N22083" t="s">
        <v>106</v>
      </c>
      <c r="O22083" t="s">
        <v>22</v>
      </c>
      <c r="P22083" t="s">
        <v>23</v>
      </c>
      <c r="Q22083" t="s">
        <v>24</v>
      </c>
    </row>
    <row r="22084" spans="1:17" x14ac:dyDescent="0.2">
      <c r="A22084" s="2">
        <v>44114</v>
      </c>
      <c r="B22084" t="s">
        <v>168</v>
      </c>
      <c r="C22084" t="s">
        <v>129</v>
      </c>
      <c r="D22084" t="s">
        <v>50</v>
      </c>
      <c r="E22084" t="s">
        <v>50</v>
      </c>
      <c r="F22084">
        <v>24</v>
      </c>
      <c r="G22084">
        <v>14</v>
      </c>
      <c r="H22084">
        <v>1539</v>
      </c>
      <c r="I22084">
        <v>1602</v>
      </c>
      <c r="J22084">
        <v>1</v>
      </c>
      <c r="K22084">
        <v>2</v>
      </c>
      <c r="L22084" t="s">
        <v>1764</v>
      </c>
      <c r="M22084" t="s">
        <v>318</v>
      </c>
      <c r="N22084" t="s">
        <v>168</v>
      </c>
      <c r="O22084" t="s">
        <v>22</v>
      </c>
      <c r="P22084" t="s">
        <v>23</v>
      </c>
      <c r="Q22084" t="s">
        <v>41</v>
      </c>
    </row>
    <row r="22085" spans="1:17" x14ac:dyDescent="0.2">
      <c r="A22085" s="2">
        <v>44114</v>
      </c>
      <c r="B22085" t="s">
        <v>97</v>
      </c>
      <c r="C22085" t="s">
        <v>145</v>
      </c>
      <c r="D22085" t="s">
        <v>50</v>
      </c>
      <c r="E22085" t="s">
        <v>50</v>
      </c>
      <c r="F22085">
        <v>97</v>
      </c>
      <c r="G22085">
        <v>98</v>
      </c>
      <c r="H22085">
        <v>1237</v>
      </c>
      <c r="I22085">
        <v>1236</v>
      </c>
      <c r="J22085">
        <v>2</v>
      </c>
      <c r="K22085">
        <v>0</v>
      </c>
      <c r="L22085" t="s">
        <v>1764</v>
      </c>
      <c r="M22085" t="s">
        <v>1770</v>
      </c>
      <c r="N22085" t="s">
        <v>97</v>
      </c>
      <c r="O22085" t="s">
        <v>22</v>
      </c>
      <c r="P22085" t="s">
        <v>23</v>
      </c>
      <c r="Q22085" t="s">
        <v>24</v>
      </c>
    </row>
    <row r="22086" spans="1:17" x14ac:dyDescent="0.2">
      <c r="A22086" s="2">
        <v>44114</v>
      </c>
      <c r="B22086" t="s">
        <v>1279</v>
      </c>
      <c r="C22086" t="s">
        <v>386</v>
      </c>
      <c r="D22086" t="s">
        <v>50</v>
      </c>
      <c r="E22086" t="s">
        <v>50</v>
      </c>
      <c r="F22086">
        <v>63</v>
      </c>
      <c r="G22086">
        <v>112</v>
      </c>
      <c r="H22086">
        <v>1376</v>
      </c>
      <c r="I22086">
        <v>1179</v>
      </c>
      <c r="J22086">
        <v>2</v>
      </c>
      <c r="K22086">
        <v>0</v>
      </c>
      <c r="L22086" t="s">
        <v>1764</v>
      </c>
      <c r="M22086" t="s">
        <v>1280</v>
      </c>
      <c r="N22086" t="s">
        <v>1279</v>
      </c>
      <c r="O22086" t="s">
        <v>22</v>
      </c>
      <c r="P22086" t="s">
        <v>23</v>
      </c>
      <c r="Q22086" t="s">
        <v>24</v>
      </c>
    </row>
    <row r="22087" spans="1:17" x14ac:dyDescent="0.2">
      <c r="A22087" s="2">
        <v>44114</v>
      </c>
      <c r="B22087" t="s">
        <v>48</v>
      </c>
      <c r="C22087" t="s">
        <v>101</v>
      </c>
      <c r="D22087" t="s">
        <v>50</v>
      </c>
      <c r="E22087" t="s">
        <v>50</v>
      </c>
      <c r="F22087">
        <v>107</v>
      </c>
      <c r="G22087">
        <v>137</v>
      </c>
      <c r="H22087">
        <v>1191</v>
      </c>
      <c r="I22087">
        <v>1076</v>
      </c>
      <c r="J22087">
        <v>1</v>
      </c>
      <c r="K22087">
        <v>1</v>
      </c>
      <c r="L22087" t="s">
        <v>1764</v>
      </c>
      <c r="M22087" t="s">
        <v>866</v>
      </c>
      <c r="N22087" t="s">
        <v>48</v>
      </c>
      <c r="O22087" t="s">
        <v>22</v>
      </c>
      <c r="P22087" t="s">
        <v>23</v>
      </c>
      <c r="Q22087" t="s">
        <v>30</v>
      </c>
    </row>
    <row r="22088" spans="1:17" x14ac:dyDescent="0.2">
      <c r="A22088" s="2">
        <v>44114</v>
      </c>
      <c r="B22088" t="s">
        <v>737</v>
      </c>
      <c r="C22088" t="s">
        <v>184</v>
      </c>
      <c r="D22088" t="s">
        <v>50</v>
      </c>
      <c r="E22088" t="s">
        <v>50</v>
      </c>
      <c r="F22088">
        <v>137</v>
      </c>
      <c r="G22088">
        <v>186</v>
      </c>
      <c r="H22088">
        <v>1076</v>
      </c>
      <c r="I22088">
        <v>917</v>
      </c>
      <c r="J22088">
        <v>0</v>
      </c>
      <c r="K22088">
        <v>0</v>
      </c>
      <c r="L22088" t="s">
        <v>1764</v>
      </c>
      <c r="M22088" t="s">
        <v>1774</v>
      </c>
      <c r="N22088" t="s">
        <v>737</v>
      </c>
      <c r="O22088" t="s">
        <v>22</v>
      </c>
      <c r="P22088" t="s">
        <v>23</v>
      </c>
      <c r="Q22088" t="s">
        <v>30</v>
      </c>
    </row>
    <row r="22089" spans="1:17" x14ac:dyDescent="0.2">
      <c r="A22089" s="2">
        <v>44114</v>
      </c>
      <c r="B22089" t="s">
        <v>174</v>
      </c>
      <c r="C22089" t="s">
        <v>1693</v>
      </c>
      <c r="D22089" t="s">
        <v>50</v>
      </c>
      <c r="E22089" t="s">
        <v>50</v>
      </c>
      <c r="F22089">
        <v>180</v>
      </c>
      <c r="G22089">
        <v>195</v>
      </c>
      <c r="H22089">
        <v>932</v>
      </c>
      <c r="I22089">
        <v>886</v>
      </c>
      <c r="J22089">
        <v>0</v>
      </c>
      <c r="K22089">
        <v>1</v>
      </c>
      <c r="L22089" t="s">
        <v>1764</v>
      </c>
      <c r="M22089" t="s">
        <v>820</v>
      </c>
      <c r="N22089" t="s">
        <v>174</v>
      </c>
      <c r="O22089" t="s">
        <v>22</v>
      </c>
      <c r="P22089" t="s">
        <v>23</v>
      </c>
      <c r="Q22089" t="s">
        <v>41</v>
      </c>
    </row>
    <row r="22090" spans="1:17" x14ac:dyDescent="0.2">
      <c r="A22090" s="2">
        <v>44114</v>
      </c>
      <c r="B22090" t="s">
        <v>548</v>
      </c>
      <c r="C22090" t="s">
        <v>34</v>
      </c>
      <c r="D22090" t="s">
        <v>36</v>
      </c>
      <c r="E22090" t="s">
        <v>36</v>
      </c>
      <c r="F22090">
        <v>78</v>
      </c>
      <c r="G22090">
        <v>74</v>
      </c>
      <c r="H22090">
        <v>1318</v>
      </c>
      <c r="I22090">
        <v>1328</v>
      </c>
      <c r="J22090">
        <v>1</v>
      </c>
      <c r="K22090">
        <v>2</v>
      </c>
      <c r="L22090" t="s">
        <v>28</v>
      </c>
      <c r="M22090" t="s">
        <v>1766</v>
      </c>
      <c r="N22090" t="s">
        <v>82</v>
      </c>
      <c r="O22090" t="s">
        <v>122</v>
      </c>
      <c r="P22090" t="s">
        <v>23</v>
      </c>
      <c r="Q22090" t="s">
        <v>41</v>
      </c>
    </row>
    <row r="22091" spans="1:17" x14ac:dyDescent="0.2">
      <c r="A22091" s="2">
        <v>44114</v>
      </c>
      <c r="B22091" t="s">
        <v>131</v>
      </c>
      <c r="C22091" t="s">
        <v>531</v>
      </c>
      <c r="D22091" t="s">
        <v>27</v>
      </c>
      <c r="E22091" t="s">
        <v>27</v>
      </c>
      <c r="F22091">
        <v>46</v>
      </c>
      <c r="G22091">
        <v>81</v>
      </c>
      <c r="H22091">
        <v>1439</v>
      </c>
      <c r="I22091">
        <v>1305</v>
      </c>
      <c r="J22091">
        <v>0</v>
      </c>
      <c r="K22091">
        <v>1</v>
      </c>
      <c r="L22091" t="s">
        <v>28</v>
      </c>
      <c r="M22091" t="s">
        <v>637</v>
      </c>
      <c r="N22091" t="s">
        <v>131</v>
      </c>
      <c r="O22091" t="s">
        <v>22</v>
      </c>
      <c r="P22091" t="s">
        <v>23</v>
      </c>
      <c r="Q22091" t="s">
        <v>41</v>
      </c>
    </row>
    <row r="22092" spans="1:17" x14ac:dyDescent="0.2">
      <c r="A22092" s="2">
        <v>44114</v>
      </c>
      <c r="B22092" t="s">
        <v>304</v>
      </c>
      <c r="C22092" t="s">
        <v>532</v>
      </c>
      <c r="D22092" t="s">
        <v>27</v>
      </c>
      <c r="E22092" t="s">
        <v>27</v>
      </c>
      <c r="F22092">
        <v>62</v>
      </c>
      <c r="G22092">
        <v>151</v>
      </c>
      <c r="H22092">
        <v>1377</v>
      </c>
      <c r="I22092">
        <v>1051</v>
      </c>
      <c r="J22092">
        <v>1</v>
      </c>
      <c r="K22092">
        <v>1</v>
      </c>
      <c r="L22092" t="s">
        <v>28</v>
      </c>
      <c r="M22092" t="s">
        <v>1831</v>
      </c>
      <c r="N22092" t="s">
        <v>304</v>
      </c>
      <c r="O22092" t="s">
        <v>22</v>
      </c>
      <c r="P22092" t="s">
        <v>23</v>
      </c>
      <c r="Q22092" t="s">
        <v>30</v>
      </c>
    </row>
    <row r="22093" spans="1:17" x14ac:dyDescent="0.2">
      <c r="A22093" s="2">
        <v>44114</v>
      </c>
      <c r="B22093" t="s">
        <v>237</v>
      </c>
      <c r="C22093" t="s">
        <v>756</v>
      </c>
      <c r="D22093" t="s">
        <v>36</v>
      </c>
      <c r="E22093" t="s">
        <v>36</v>
      </c>
      <c r="F22093">
        <v>112</v>
      </c>
      <c r="G22093">
        <v>177</v>
      </c>
      <c r="H22093">
        <v>1179</v>
      </c>
      <c r="I22093">
        <v>943</v>
      </c>
      <c r="J22093">
        <v>2</v>
      </c>
      <c r="K22093">
        <v>0</v>
      </c>
      <c r="L22093" t="s">
        <v>28</v>
      </c>
      <c r="M22093" t="s">
        <v>366</v>
      </c>
      <c r="N22093" t="s">
        <v>237</v>
      </c>
      <c r="O22093" t="s">
        <v>22</v>
      </c>
      <c r="P22093" t="s">
        <v>23</v>
      </c>
      <c r="Q22093" t="s">
        <v>24</v>
      </c>
    </row>
    <row r="22094" spans="1:17" x14ac:dyDescent="0.2">
      <c r="A22094" s="2">
        <v>44115</v>
      </c>
      <c r="B22094" t="s">
        <v>646</v>
      </c>
      <c r="C22094" t="s">
        <v>126</v>
      </c>
      <c r="D22094" t="s">
        <v>50</v>
      </c>
      <c r="E22094" t="s">
        <v>50</v>
      </c>
      <c r="F22094">
        <v>50</v>
      </c>
      <c r="G22094">
        <v>13</v>
      </c>
      <c r="H22094">
        <v>1426</v>
      </c>
      <c r="I22094">
        <v>1603</v>
      </c>
      <c r="J22094">
        <v>0</v>
      </c>
      <c r="K22094">
        <v>0</v>
      </c>
      <c r="L22094" t="s">
        <v>1764</v>
      </c>
      <c r="M22094" t="s">
        <v>909</v>
      </c>
      <c r="N22094" t="s">
        <v>646</v>
      </c>
      <c r="O22094" t="s">
        <v>22</v>
      </c>
      <c r="P22094" t="s">
        <v>23</v>
      </c>
      <c r="Q22094" t="s">
        <v>30</v>
      </c>
    </row>
    <row r="22095" spans="1:17" x14ac:dyDescent="0.2">
      <c r="A22095" s="2">
        <v>44115</v>
      </c>
      <c r="B22095" t="s">
        <v>90</v>
      </c>
      <c r="C22095" t="s">
        <v>119</v>
      </c>
      <c r="D22095" t="s">
        <v>50</v>
      </c>
      <c r="E22095" t="s">
        <v>50</v>
      </c>
      <c r="F22095">
        <v>19</v>
      </c>
      <c r="G22095">
        <v>12</v>
      </c>
      <c r="H22095">
        <v>1558</v>
      </c>
      <c r="I22095">
        <v>1612</v>
      </c>
      <c r="J22095">
        <v>0</v>
      </c>
      <c r="K22095">
        <v>0</v>
      </c>
      <c r="L22095" t="s">
        <v>1764</v>
      </c>
      <c r="M22095" t="s">
        <v>1498</v>
      </c>
      <c r="N22095" t="s">
        <v>90</v>
      </c>
      <c r="O22095" t="s">
        <v>22</v>
      </c>
      <c r="P22095" t="s">
        <v>23</v>
      </c>
      <c r="Q22095" t="s">
        <v>30</v>
      </c>
    </row>
    <row r="22096" spans="1:17" x14ac:dyDescent="0.2">
      <c r="A22096" s="2">
        <v>44115</v>
      </c>
      <c r="B22096" t="s">
        <v>89</v>
      </c>
      <c r="C22096" t="s">
        <v>147</v>
      </c>
      <c r="D22096" t="s">
        <v>50</v>
      </c>
      <c r="E22096" t="s">
        <v>50</v>
      </c>
      <c r="F22096">
        <v>4</v>
      </c>
      <c r="G22096">
        <v>1</v>
      </c>
      <c r="H22096">
        <v>1664</v>
      </c>
      <c r="I22096">
        <v>1773</v>
      </c>
      <c r="J22096">
        <v>2</v>
      </c>
      <c r="K22096">
        <v>1</v>
      </c>
      <c r="L22096" t="s">
        <v>1764</v>
      </c>
      <c r="M22096" t="s">
        <v>91</v>
      </c>
      <c r="N22096" t="s">
        <v>89</v>
      </c>
      <c r="O22096" t="s">
        <v>22</v>
      </c>
      <c r="P22096" t="s">
        <v>23</v>
      </c>
      <c r="Q22096" t="s">
        <v>24</v>
      </c>
    </row>
    <row r="22097" spans="1:17" x14ac:dyDescent="0.2">
      <c r="A22097" s="2">
        <v>44115</v>
      </c>
      <c r="B22097" t="s">
        <v>76</v>
      </c>
      <c r="C22097" t="s">
        <v>72</v>
      </c>
      <c r="D22097" t="s">
        <v>50</v>
      </c>
      <c r="E22097" t="s">
        <v>50</v>
      </c>
      <c r="F22097">
        <v>41</v>
      </c>
      <c r="G22097">
        <v>16</v>
      </c>
      <c r="H22097">
        <v>1457</v>
      </c>
      <c r="I22097">
        <v>1593</v>
      </c>
      <c r="J22097">
        <v>0</v>
      </c>
      <c r="K22097">
        <v>3</v>
      </c>
      <c r="L22097" t="s">
        <v>1764</v>
      </c>
      <c r="M22097" t="s">
        <v>78</v>
      </c>
      <c r="N22097" t="s">
        <v>76</v>
      </c>
      <c r="O22097" t="s">
        <v>22</v>
      </c>
      <c r="P22097" t="s">
        <v>23</v>
      </c>
      <c r="Q22097" t="s">
        <v>41</v>
      </c>
    </row>
    <row r="22098" spans="1:17" x14ac:dyDescent="0.2">
      <c r="A22098" s="2">
        <v>44115</v>
      </c>
      <c r="B22098" t="s">
        <v>274</v>
      </c>
      <c r="C22098" t="s">
        <v>52</v>
      </c>
      <c r="D22098" t="s">
        <v>50</v>
      </c>
      <c r="E22098" t="s">
        <v>50</v>
      </c>
      <c r="F22098">
        <v>8</v>
      </c>
      <c r="G22098">
        <v>18</v>
      </c>
      <c r="H22098">
        <v>1628</v>
      </c>
      <c r="I22098">
        <v>1567</v>
      </c>
      <c r="J22098">
        <v>2</v>
      </c>
      <c r="K22098">
        <v>1</v>
      </c>
      <c r="L22098" t="s">
        <v>1764</v>
      </c>
      <c r="M22098" t="s">
        <v>333</v>
      </c>
      <c r="N22098" t="s">
        <v>274</v>
      </c>
      <c r="O22098" t="s">
        <v>22</v>
      </c>
      <c r="P22098" t="s">
        <v>23</v>
      </c>
      <c r="Q22098" t="s">
        <v>24</v>
      </c>
    </row>
    <row r="22099" spans="1:17" x14ac:dyDescent="0.2">
      <c r="A22099" s="2">
        <v>44115</v>
      </c>
      <c r="B22099" t="s">
        <v>67</v>
      </c>
      <c r="C22099" t="s">
        <v>82</v>
      </c>
      <c r="D22099" t="s">
        <v>50</v>
      </c>
      <c r="E22099" t="s">
        <v>50</v>
      </c>
      <c r="F22099">
        <v>2</v>
      </c>
      <c r="G22099">
        <v>5</v>
      </c>
      <c r="H22099">
        <v>1744</v>
      </c>
      <c r="I22099">
        <v>1653</v>
      </c>
      <c r="J22099">
        <v>0</v>
      </c>
      <c r="K22099">
        <v>0</v>
      </c>
      <c r="L22099" t="s">
        <v>1764</v>
      </c>
      <c r="M22099" t="s">
        <v>154</v>
      </c>
      <c r="N22099" t="s">
        <v>67</v>
      </c>
      <c r="O22099" t="s">
        <v>22</v>
      </c>
      <c r="P22099" t="s">
        <v>23</v>
      </c>
      <c r="Q22099" t="s">
        <v>30</v>
      </c>
    </row>
    <row r="22100" spans="1:17" x14ac:dyDescent="0.2">
      <c r="A22100" s="2">
        <v>44115</v>
      </c>
      <c r="B22100" t="s">
        <v>49</v>
      </c>
      <c r="C22100" t="s">
        <v>92</v>
      </c>
      <c r="D22100" t="s">
        <v>50</v>
      </c>
      <c r="E22100" t="s">
        <v>50</v>
      </c>
      <c r="F22100">
        <v>44</v>
      </c>
      <c r="G22100">
        <v>34</v>
      </c>
      <c r="H22100">
        <v>1452</v>
      </c>
      <c r="I22100">
        <v>1483</v>
      </c>
      <c r="J22100">
        <v>4</v>
      </c>
      <c r="K22100">
        <v>0</v>
      </c>
      <c r="L22100" t="s">
        <v>1764</v>
      </c>
      <c r="M22100" t="s">
        <v>103</v>
      </c>
      <c r="N22100" t="s">
        <v>49</v>
      </c>
      <c r="O22100" t="s">
        <v>22</v>
      </c>
      <c r="P22100" t="s">
        <v>23</v>
      </c>
      <c r="Q22100" t="s">
        <v>24</v>
      </c>
    </row>
    <row r="22101" spans="1:17" x14ac:dyDescent="0.2">
      <c r="A22101" s="2">
        <v>44115</v>
      </c>
      <c r="B22101" t="s">
        <v>100</v>
      </c>
      <c r="C22101" t="s">
        <v>69</v>
      </c>
      <c r="D22101" t="s">
        <v>50</v>
      </c>
      <c r="E22101" t="s">
        <v>50</v>
      </c>
      <c r="F22101">
        <v>38</v>
      </c>
      <c r="G22101">
        <v>27</v>
      </c>
      <c r="H22101">
        <v>1468</v>
      </c>
      <c r="I22101">
        <v>1505</v>
      </c>
      <c r="J22101">
        <v>0</v>
      </c>
      <c r="K22101">
        <v>1</v>
      </c>
      <c r="L22101" t="s">
        <v>1764</v>
      </c>
      <c r="M22101" t="s">
        <v>102</v>
      </c>
      <c r="N22101" t="s">
        <v>100</v>
      </c>
      <c r="O22101" t="s">
        <v>22</v>
      </c>
      <c r="P22101" t="s">
        <v>23</v>
      </c>
      <c r="Q22101" t="s">
        <v>41</v>
      </c>
    </row>
    <row r="22102" spans="1:17" x14ac:dyDescent="0.2">
      <c r="A22102" s="2">
        <v>44115</v>
      </c>
      <c r="B22102" t="s">
        <v>104</v>
      </c>
      <c r="C22102" t="s">
        <v>244</v>
      </c>
      <c r="D22102" t="s">
        <v>50</v>
      </c>
      <c r="E22102" t="s">
        <v>50</v>
      </c>
      <c r="F22102">
        <v>49</v>
      </c>
      <c r="G22102">
        <v>36</v>
      </c>
      <c r="H22102">
        <v>1428</v>
      </c>
      <c r="I22102">
        <v>1479</v>
      </c>
      <c r="J22102">
        <v>1</v>
      </c>
      <c r="K22102">
        <v>0</v>
      </c>
      <c r="L22102" t="s">
        <v>1764</v>
      </c>
      <c r="M22102" t="s">
        <v>273</v>
      </c>
      <c r="N22102" t="s">
        <v>104</v>
      </c>
      <c r="O22102" t="s">
        <v>22</v>
      </c>
      <c r="P22102" t="s">
        <v>23</v>
      </c>
      <c r="Q22102" t="s">
        <v>24</v>
      </c>
    </row>
    <row r="22103" spans="1:17" x14ac:dyDescent="0.2">
      <c r="A22103" s="2">
        <v>44115</v>
      </c>
      <c r="B22103" t="s">
        <v>123</v>
      </c>
      <c r="C22103" t="s">
        <v>293</v>
      </c>
      <c r="D22103" t="s">
        <v>50</v>
      </c>
      <c r="E22103" t="s">
        <v>50</v>
      </c>
      <c r="F22103">
        <v>93</v>
      </c>
      <c r="G22103">
        <v>45</v>
      </c>
      <c r="H22103">
        <v>1265</v>
      </c>
      <c r="I22103">
        <v>1446</v>
      </c>
      <c r="J22103">
        <v>1</v>
      </c>
      <c r="K22103">
        <v>2</v>
      </c>
      <c r="L22103" t="s">
        <v>1764</v>
      </c>
      <c r="M22103" t="s">
        <v>265</v>
      </c>
      <c r="N22103" t="s">
        <v>123</v>
      </c>
      <c r="O22103" t="s">
        <v>22</v>
      </c>
      <c r="P22103" t="s">
        <v>23</v>
      </c>
      <c r="Q22103" t="s">
        <v>41</v>
      </c>
    </row>
    <row r="22104" spans="1:17" x14ac:dyDescent="0.2">
      <c r="A22104" s="2">
        <v>44115</v>
      </c>
      <c r="B22104" t="s">
        <v>1204</v>
      </c>
      <c r="C22104" t="s">
        <v>94</v>
      </c>
      <c r="D22104" t="s">
        <v>50</v>
      </c>
      <c r="E22104" t="s">
        <v>50</v>
      </c>
      <c r="F22104">
        <v>31</v>
      </c>
      <c r="G22104">
        <v>52</v>
      </c>
      <c r="H22104">
        <v>1486</v>
      </c>
      <c r="I22104">
        <v>1418</v>
      </c>
      <c r="J22104">
        <v>0</v>
      </c>
      <c r="K22104">
        <v>1</v>
      </c>
      <c r="L22104" t="s">
        <v>1764</v>
      </c>
      <c r="M22104" t="s">
        <v>1219</v>
      </c>
      <c r="N22104" t="s">
        <v>1204</v>
      </c>
      <c r="O22104" t="s">
        <v>22</v>
      </c>
      <c r="P22104" t="s">
        <v>23</v>
      </c>
      <c r="Q22104" t="s">
        <v>41</v>
      </c>
    </row>
    <row r="22105" spans="1:17" x14ac:dyDescent="0.2">
      <c r="A22105" s="2">
        <v>44115</v>
      </c>
      <c r="B22105" t="s">
        <v>95</v>
      </c>
      <c r="C22105" t="s">
        <v>180</v>
      </c>
      <c r="D22105" t="s">
        <v>50</v>
      </c>
      <c r="E22105" t="s">
        <v>50</v>
      </c>
      <c r="F22105">
        <v>32</v>
      </c>
      <c r="G22105">
        <v>32</v>
      </c>
      <c r="H22105">
        <v>1485</v>
      </c>
      <c r="I22105">
        <v>1485</v>
      </c>
      <c r="J22105">
        <v>1</v>
      </c>
      <c r="K22105">
        <v>1</v>
      </c>
      <c r="L22105" t="s">
        <v>1764</v>
      </c>
      <c r="M22105" t="s">
        <v>326</v>
      </c>
      <c r="N22105" t="s">
        <v>95</v>
      </c>
      <c r="O22105" t="s">
        <v>22</v>
      </c>
      <c r="P22105" t="s">
        <v>23</v>
      </c>
      <c r="Q22105" t="s">
        <v>30</v>
      </c>
    </row>
    <row r="22106" spans="1:17" x14ac:dyDescent="0.2">
      <c r="A22106" s="2">
        <v>44115</v>
      </c>
      <c r="B22106" t="s">
        <v>98</v>
      </c>
      <c r="C22106" t="s">
        <v>161</v>
      </c>
      <c r="D22106" t="s">
        <v>50</v>
      </c>
      <c r="E22106" t="s">
        <v>50</v>
      </c>
      <c r="F22106">
        <v>37</v>
      </c>
      <c r="G22106">
        <v>21</v>
      </c>
      <c r="H22106">
        <v>1475</v>
      </c>
      <c r="I22106">
        <v>1550</v>
      </c>
      <c r="J22106">
        <v>0</v>
      </c>
      <c r="K22106">
        <v>0</v>
      </c>
      <c r="L22106" t="s">
        <v>1764</v>
      </c>
      <c r="M22106" t="s">
        <v>99</v>
      </c>
      <c r="N22106" t="s">
        <v>98</v>
      </c>
      <c r="O22106" t="s">
        <v>22</v>
      </c>
      <c r="P22106" t="s">
        <v>23</v>
      </c>
      <c r="Q22106" t="s">
        <v>30</v>
      </c>
    </row>
    <row r="22107" spans="1:17" x14ac:dyDescent="0.2">
      <c r="A22107" s="2">
        <v>44115</v>
      </c>
      <c r="B22107" t="s">
        <v>70</v>
      </c>
      <c r="C22107" t="s">
        <v>87</v>
      </c>
      <c r="D22107" t="s">
        <v>50</v>
      </c>
      <c r="E22107" t="s">
        <v>50</v>
      </c>
      <c r="F22107">
        <v>56</v>
      </c>
      <c r="G22107">
        <v>60</v>
      </c>
      <c r="H22107">
        <v>1390</v>
      </c>
      <c r="I22107">
        <v>1378</v>
      </c>
      <c r="J22107">
        <v>2</v>
      </c>
      <c r="K22107">
        <v>0</v>
      </c>
      <c r="L22107" t="s">
        <v>1764</v>
      </c>
      <c r="M22107" t="s">
        <v>383</v>
      </c>
      <c r="N22107" t="s">
        <v>70</v>
      </c>
      <c r="O22107" t="s">
        <v>22</v>
      </c>
      <c r="P22107" t="s">
        <v>23</v>
      </c>
      <c r="Q22107" t="s">
        <v>24</v>
      </c>
    </row>
    <row r="22108" spans="1:17" x14ac:dyDescent="0.2">
      <c r="A22108" s="2">
        <v>44115</v>
      </c>
      <c r="B22108" t="s">
        <v>286</v>
      </c>
      <c r="C22108" t="s">
        <v>345</v>
      </c>
      <c r="D22108" t="s">
        <v>50</v>
      </c>
      <c r="E22108" t="s">
        <v>50</v>
      </c>
      <c r="F22108">
        <v>101</v>
      </c>
      <c r="G22108">
        <v>89</v>
      </c>
      <c r="H22108">
        <v>1215</v>
      </c>
      <c r="I22108">
        <v>1274</v>
      </c>
      <c r="J22108">
        <v>2</v>
      </c>
      <c r="K22108">
        <v>2</v>
      </c>
      <c r="L22108" t="s">
        <v>1764</v>
      </c>
      <c r="M22108" t="s">
        <v>1832</v>
      </c>
      <c r="N22108" t="s">
        <v>90</v>
      </c>
      <c r="O22108" t="s">
        <v>122</v>
      </c>
      <c r="P22108" t="s">
        <v>23</v>
      </c>
      <c r="Q22108" t="s">
        <v>30</v>
      </c>
    </row>
    <row r="22109" spans="1:17" x14ac:dyDescent="0.2">
      <c r="A22109" s="2">
        <v>44115</v>
      </c>
      <c r="B22109" t="s">
        <v>81</v>
      </c>
      <c r="C22109" t="s">
        <v>328</v>
      </c>
      <c r="D22109" t="s">
        <v>50</v>
      </c>
      <c r="E22109" t="s">
        <v>50</v>
      </c>
      <c r="F22109">
        <v>108</v>
      </c>
      <c r="G22109">
        <v>66</v>
      </c>
      <c r="H22109">
        <v>1188</v>
      </c>
      <c r="I22109">
        <v>1351</v>
      </c>
      <c r="J22109">
        <v>3</v>
      </c>
      <c r="K22109">
        <v>3</v>
      </c>
      <c r="L22109" t="s">
        <v>1764</v>
      </c>
      <c r="M22109" t="s">
        <v>83</v>
      </c>
      <c r="N22109" t="s">
        <v>81</v>
      </c>
      <c r="O22109" t="s">
        <v>22</v>
      </c>
      <c r="P22109" t="s">
        <v>23</v>
      </c>
      <c r="Q22109" t="s">
        <v>30</v>
      </c>
    </row>
    <row r="22110" spans="1:17" x14ac:dyDescent="0.2">
      <c r="A22110" s="2">
        <v>44115</v>
      </c>
      <c r="B22110" t="s">
        <v>1692</v>
      </c>
      <c r="C22110" t="s">
        <v>249</v>
      </c>
      <c r="D22110" t="s">
        <v>50</v>
      </c>
      <c r="E22110" t="s">
        <v>50</v>
      </c>
      <c r="F22110">
        <v>116</v>
      </c>
      <c r="G22110">
        <v>64</v>
      </c>
      <c r="H22110">
        <v>1167</v>
      </c>
      <c r="I22110">
        <v>1368</v>
      </c>
      <c r="J22110">
        <v>0</v>
      </c>
      <c r="K22110">
        <v>1</v>
      </c>
      <c r="L22110" t="s">
        <v>1764</v>
      </c>
      <c r="M22110" t="s">
        <v>1775</v>
      </c>
      <c r="N22110" t="s">
        <v>1692</v>
      </c>
      <c r="O22110" t="s">
        <v>22</v>
      </c>
      <c r="P22110" t="s">
        <v>23</v>
      </c>
      <c r="Q22110" t="s">
        <v>41</v>
      </c>
    </row>
    <row r="22111" spans="1:17" x14ac:dyDescent="0.2">
      <c r="A22111" s="2">
        <v>44115</v>
      </c>
      <c r="B22111" t="s">
        <v>153</v>
      </c>
      <c r="C22111" t="s">
        <v>384</v>
      </c>
      <c r="D22111" t="s">
        <v>50</v>
      </c>
      <c r="E22111" t="s">
        <v>50</v>
      </c>
      <c r="F22111">
        <v>53</v>
      </c>
      <c r="G22111">
        <v>175</v>
      </c>
      <c r="H22111">
        <v>1413</v>
      </c>
      <c r="I22111">
        <v>959</v>
      </c>
      <c r="J22111">
        <v>2</v>
      </c>
      <c r="K22111">
        <v>0</v>
      </c>
      <c r="L22111" t="s">
        <v>1764</v>
      </c>
      <c r="M22111" t="s">
        <v>191</v>
      </c>
      <c r="N22111" t="s">
        <v>153</v>
      </c>
      <c r="O22111" t="s">
        <v>22</v>
      </c>
      <c r="P22111" t="s">
        <v>23</v>
      </c>
      <c r="Q22111" t="s">
        <v>24</v>
      </c>
    </row>
    <row r="22112" spans="1:17" x14ac:dyDescent="0.2">
      <c r="A22112" s="2">
        <v>44115</v>
      </c>
      <c r="B22112" t="s">
        <v>560</v>
      </c>
      <c r="C22112" t="s">
        <v>85</v>
      </c>
      <c r="D22112" t="s">
        <v>50</v>
      </c>
      <c r="E22112" t="s">
        <v>50</v>
      </c>
      <c r="F22112">
        <v>118</v>
      </c>
      <c r="G22112">
        <v>66</v>
      </c>
      <c r="H22112">
        <v>1156</v>
      </c>
      <c r="I22112">
        <v>1351</v>
      </c>
      <c r="J22112">
        <v>0</v>
      </c>
      <c r="K22112">
        <v>0</v>
      </c>
      <c r="L22112" t="s">
        <v>1764</v>
      </c>
      <c r="M22112" t="s">
        <v>626</v>
      </c>
      <c r="N22112" t="s">
        <v>560</v>
      </c>
      <c r="O22112" t="s">
        <v>22</v>
      </c>
      <c r="P22112" t="s">
        <v>23</v>
      </c>
      <c r="Q22112" t="s">
        <v>30</v>
      </c>
    </row>
    <row r="22113" spans="1:17" x14ac:dyDescent="0.2">
      <c r="A22113" s="2">
        <v>44115</v>
      </c>
      <c r="B22113" t="s">
        <v>73</v>
      </c>
      <c r="C22113" t="s">
        <v>317</v>
      </c>
      <c r="D22113" t="s">
        <v>50</v>
      </c>
      <c r="E22113" t="s">
        <v>50</v>
      </c>
      <c r="F22113">
        <v>131</v>
      </c>
      <c r="G22113">
        <v>87</v>
      </c>
      <c r="H22113">
        <v>1093</v>
      </c>
      <c r="I22113">
        <v>1282</v>
      </c>
      <c r="J22113">
        <v>2</v>
      </c>
      <c r="K22113">
        <v>2</v>
      </c>
      <c r="L22113" t="s">
        <v>1764</v>
      </c>
      <c r="M22113" t="s">
        <v>289</v>
      </c>
      <c r="N22113" t="s">
        <v>73</v>
      </c>
      <c r="O22113" t="s">
        <v>22</v>
      </c>
      <c r="P22113" t="s">
        <v>23</v>
      </c>
      <c r="Q22113" t="s">
        <v>30</v>
      </c>
    </row>
    <row r="22114" spans="1:17" x14ac:dyDescent="0.2">
      <c r="A22114" s="2">
        <v>44115</v>
      </c>
      <c r="B22114" t="s">
        <v>141</v>
      </c>
      <c r="C22114" t="s">
        <v>471</v>
      </c>
      <c r="D22114" t="s">
        <v>36</v>
      </c>
      <c r="E22114" t="s">
        <v>36</v>
      </c>
      <c r="F22114">
        <v>83</v>
      </c>
      <c r="G22114">
        <v>84</v>
      </c>
      <c r="H22114">
        <v>1297</v>
      </c>
      <c r="I22114">
        <v>1295</v>
      </c>
      <c r="J22114">
        <v>0</v>
      </c>
      <c r="K22114">
        <v>2</v>
      </c>
      <c r="L22114" t="s">
        <v>28</v>
      </c>
      <c r="M22114" t="s">
        <v>187</v>
      </c>
      <c r="N22114" t="s">
        <v>82</v>
      </c>
      <c r="O22114" t="s">
        <v>122</v>
      </c>
      <c r="P22114" t="s">
        <v>23</v>
      </c>
      <c r="Q22114" t="s">
        <v>41</v>
      </c>
    </row>
    <row r="22115" spans="1:17" x14ac:dyDescent="0.2">
      <c r="A22115" s="2">
        <v>44115</v>
      </c>
      <c r="B22115" t="s">
        <v>250</v>
      </c>
      <c r="C22115" t="s">
        <v>45</v>
      </c>
      <c r="D22115" t="s">
        <v>36</v>
      </c>
      <c r="E22115" t="s">
        <v>36</v>
      </c>
      <c r="F22115">
        <v>123</v>
      </c>
      <c r="G22115">
        <v>111</v>
      </c>
      <c r="H22115">
        <v>1141</v>
      </c>
      <c r="I22115">
        <v>1180</v>
      </c>
      <c r="J22115">
        <v>0</v>
      </c>
      <c r="K22115">
        <v>0</v>
      </c>
      <c r="L22115" t="s">
        <v>28</v>
      </c>
      <c r="M22115" t="s">
        <v>251</v>
      </c>
      <c r="N22115" t="s">
        <v>250</v>
      </c>
      <c r="O22115" t="s">
        <v>22</v>
      </c>
      <c r="P22115" t="s">
        <v>23</v>
      </c>
      <c r="Q22115" t="s">
        <v>30</v>
      </c>
    </row>
    <row r="22116" spans="1:17" x14ac:dyDescent="0.2">
      <c r="A22116" s="2">
        <v>44115</v>
      </c>
      <c r="B22116" t="s">
        <v>149</v>
      </c>
      <c r="C22116" t="s">
        <v>138</v>
      </c>
      <c r="D22116" t="s">
        <v>36</v>
      </c>
      <c r="E22116" t="s">
        <v>36</v>
      </c>
      <c r="F22116">
        <v>71</v>
      </c>
      <c r="G22116">
        <v>88</v>
      </c>
      <c r="H22116">
        <v>1334</v>
      </c>
      <c r="I22116">
        <v>1279</v>
      </c>
      <c r="J22116">
        <v>1</v>
      </c>
      <c r="K22116">
        <v>2</v>
      </c>
      <c r="L22116" t="s">
        <v>28</v>
      </c>
      <c r="M22116" t="s">
        <v>924</v>
      </c>
      <c r="N22116" t="s">
        <v>149</v>
      </c>
      <c r="O22116" t="s">
        <v>22</v>
      </c>
      <c r="P22116" t="s">
        <v>23</v>
      </c>
      <c r="Q22116" t="s">
        <v>41</v>
      </c>
    </row>
    <row r="22117" spans="1:17" x14ac:dyDescent="0.2">
      <c r="A22117" s="2">
        <v>44115</v>
      </c>
      <c r="B22117" t="s">
        <v>211</v>
      </c>
      <c r="C22117" t="s">
        <v>172</v>
      </c>
      <c r="D22117" t="s">
        <v>36</v>
      </c>
      <c r="E22117" t="s">
        <v>36</v>
      </c>
      <c r="F22117">
        <v>134</v>
      </c>
      <c r="G22117">
        <v>149</v>
      </c>
      <c r="H22117">
        <v>1086</v>
      </c>
      <c r="I22117">
        <v>1052</v>
      </c>
      <c r="J22117">
        <v>0</v>
      </c>
      <c r="K22117">
        <v>1</v>
      </c>
      <c r="L22117" t="s">
        <v>28</v>
      </c>
      <c r="M22117" t="s">
        <v>373</v>
      </c>
      <c r="N22117" t="s">
        <v>211</v>
      </c>
      <c r="O22117" t="s">
        <v>22</v>
      </c>
      <c r="P22117" t="s">
        <v>23</v>
      </c>
      <c r="Q22117" t="s">
        <v>41</v>
      </c>
    </row>
    <row r="22118" spans="1:17" x14ac:dyDescent="0.2">
      <c r="A22118" s="2">
        <v>44116</v>
      </c>
      <c r="B22118" t="s">
        <v>224</v>
      </c>
      <c r="C22118" t="s">
        <v>378</v>
      </c>
      <c r="D22118" t="s">
        <v>36</v>
      </c>
      <c r="E22118" t="s">
        <v>36</v>
      </c>
      <c r="F22118">
        <v>59</v>
      </c>
      <c r="G22118">
        <v>92</v>
      </c>
      <c r="H22118">
        <v>1381</v>
      </c>
      <c r="I22118">
        <v>1267</v>
      </c>
      <c r="J22118">
        <v>2</v>
      </c>
      <c r="K22118">
        <v>1</v>
      </c>
      <c r="L22118" t="s">
        <v>28</v>
      </c>
      <c r="M22118" t="s">
        <v>886</v>
      </c>
      <c r="N22118" t="s">
        <v>110</v>
      </c>
      <c r="O22118" t="s">
        <v>122</v>
      </c>
      <c r="P22118" t="s">
        <v>23</v>
      </c>
      <c r="Q22118" t="s">
        <v>24</v>
      </c>
    </row>
    <row r="22119" spans="1:17" x14ac:dyDescent="0.2">
      <c r="A22119" s="2">
        <v>44116</v>
      </c>
      <c r="B22119" t="s">
        <v>199</v>
      </c>
      <c r="C22119" t="s">
        <v>166</v>
      </c>
      <c r="D22119" t="s">
        <v>36</v>
      </c>
      <c r="E22119" t="s">
        <v>115</v>
      </c>
      <c r="F22119">
        <v>46</v>
      </c>
      <c r="G22119">
        <v>55</v>
      </c>
      <c r="H22119">
        <v>1439</v>
      </c>
      <c r="I22119">
        <v>1396</v>
      </c>
      <c r="J22119">
        <v>5</v>
      </c>
      <c r="K22119">
        <v>1</v>
      </c>
      <c r="L22119" t="s">
        <v>28</v>
      </c>
      <c r="M22119" t="s">
        <v>1833</v>
      </c>
      <c r="N22119" t="s">
        <v>180</v>
      </c>
      <c r="O22119" t="s">
        <v>122</v>
      </c>
      <c r="P22119" t="s">
        <v>23</v>
      </c>
      <c r="Q22119" t="s">
        <v>24</v>
      </c>
    </row>
    <row r="22120" spans="1:17" x14ac:dyDescent="0.2">
      <c r="A22120" s="2">
        <v>44116</v>
      </c>
      <c r="B22120" t="s">
        <v>365</v>
      </c>
      <c r="C22120" t="s">
        <v>380</v>
      </c>
      <c r="D22120" t="s">
        <v>36</v>
      </c>
      <c r="E22120" t="s">
        <v>36</v>
      </c>
      <c r="F22120">
        <v>126</v>
      </c>
      <c r="G22120">
        <v>128</v>
      </c>
      <c r="H22120">
        <v>1127</v>
      </c>
      <c r="I22120">
        <v>1112</v>
      </c>
      <c r="J22120">
        <v>1</v>
      </c>
      <c r="K22120">
        <v>1</v>
      </c>
      <c r="L22120" t="s">
        <v>28</v>
      </c>
      <c r="M22120" t="s">
        <v>130</v>
      </c>
      <c r="N22120" t="s">
        <v>128</v>
      </c>
      <c r="O22120" t="s">
        <v>122</v>
      </c>
      <c r="P22120" t="s">
        <v>23</v>
      </c>
      <c r="Q22120" t="s">
        <v>30</v>
      </c>
    </row>
    <row r="22121" spans="1:17" x14ac:dyDescent="0.2">
      <c r="A22121" s="2">
        <v>44116</v>
      </c>
      <c r="B22121" t="s">
        <v>176</v>
      </c>
      <c r="C22121" t="s">
        <v>449</v>
      </c>
      <c r="D22121" t="s">
        <v>115</v>
      </c>
      <c r="E22121" t="s">
        <v>115</v>
      </c>
      <c r="F22121">
        <v>71</v>
      </c>
      <c r="G22121">
        <v>85</v>
      </c>
      <c r="H22121">
        <v>1334</v>
      </c>
      <c r="I22121">
        <v>1290</v>
      </c>
      <c r="J22121">
        <v>1</v>
      </c>
      <c r="K22121">
        <v>2</v>
      </c>
      <c r="L22121" t="s">
        <v>28</v>
      </c>
      <c r="M22121" t="s">
        <v>246</v>
      </c>
      <c r="N22121" t="s">
        <v>176</v>
      </c>
      <c r="O22121" t="s">
        <v>22</v>
      </c>
      <c r="P22121" t="s">
        <v>23</v>
      </c>
      <c r="Q22121" t="s">
        <v>41</v>
      </c>
    </row>
    <row r="22122" spans="1:17" x14ac:dyDescent="0.2">
      <c r="A22122" s="2">
        <v>44117</v>
      </c>
      <c r="B22122" t="s">
        <v>120</v>
      </c>
      <c r="C22122" t="s">
        <v>1545</v>
      </c>
      <c r="D22122" t="s">
        <v>36</v>
      </c>
      <c r="E22122" t="s">
        <v>36</v>
      </c>
      <c r="F22122">
        <v>53</v>
      </c>
      <c r="G22122">
        <v>168</v>
      </c>
      <c r="H22122">
        <v>1413</v>
      </c>
      <c r="I22122">
        <v>983</v>
      </c>
      <c r="J22122">
        <v>0</v>
      </c>
      <c r="K22122">
        <v>0</v>
      </c>
      <c r="L22122" t="s">
        <v>28</v>
      </c>
      <c r="M22122" t="s">
        <v>152</v>
      </c>
      <c r="N22122" t="s">
        <v>120</v>
      </c>
      <c r="O22122" t="s">
        <v>22</v>
      </c>
      <c r="P22122" t="s">
        <v>23</v>
      </c>
      <c r="Q22122" t="s">
        <v>30</v>
      </c>
    </row>
    <row r="22123" spans="1:17" x14ac:dyDescent="0.2">
      <c r="A22123" s="2">
        <v>44117</v>
      </c>
      <c r="B22123" t="s">
        <v>129</v>
      </c>
      <c r="C22123" t="s">
        <v>53</v>
      </c>
      <c r="D22123" t="s">
        <v>50</v>
      </c>
      <c r="E22123" t="s">
        <v>50</v>
      </c>
      <c r="F22123">
        <v>14</v>
      </c>
      <c r="G22123">
        <v>15</v>
      </c>
      <c r="H22123">
        <v>1602</v>
      </c>
      <c r="I22123">
        <v>1600</v>
      </c>
      <c r="J22123">
        <v>3</v>
      </c>
      <c r="K22123">
        <v>3</v>
      </c>
      <c r="L22123" t="s">
        <v>1764</v>
      </c>
      <c r="M22123" t="s">
        <v>190</v>
      </c>
      <c r="N22123" t="s">
        <v>129</v>
      </c>
      <c r="O22123" t="s">
        <v>22</v>
      </c>
      <c r="P22123" t="s">
        <v>23</v>
      </c>
      <c r="Q22123" t="s">
        <v>30</v>
      </c>
    </row>
    <row r="22124" spans="1:17" x14ac:dyDescent="0.2">
      <c r="A22124" s="2">
        <v>44117</v>
      </c>
      <c r="B22124" t="s">
        <v>168</v>
      </c>
      <c r="C22124" t="s">
        <v>106</v>
      </c>
      <c r="D22124" t="s">
        <v>50</v>
      </c>
      <c r="E22124" t="s">
        <v>50</v>
      </c>
      <c r="F22124">
        <v>24</v>
      </c>
      <c r="G22124">
        <v>7</v>
      </c>
      <c r="H22124">
        <v>1539</v>
      </c>
      <c r="I22124">
        <v>1642</v>
      </c>
      <c r="J22124">
        <v>1</v>
      </c>
      <c r="K22124">
        <v>0</v>
      </c>
      <c r="L22124" t="s">
        <v>1764</v>
      </c>
      <c r="M22124" t="s">
        <v>318</v>
      </c>
      <c r="N22124" t="s">
        <v>168</v>
      </c>
      <c r="O22124" t="s">
        <v>22</v>
      </c>
      <c r="P22124" t="s">
        <v>23</v>
      </c>
      <c r="Q22124" t="s">
        <v>24</v>
      </c>
    </row>
    <row r="22125" spans="1:17" x14ac:dyDescent="0.2">
      <c r="A22125" s="2">
        <v>44117</v>
      </c>
      <c r="B22125" t="s">
        <v>386</v>
      </c>
      <c r="C22125" t="s">
        <v>145</v>
      </c>
      <c r="D22125" t="s">
        <v>50</v>
      </c>
      <c r="E22125" t="s">
        <v>50</v>
      </c>
      <c r="F22125">
        <v>112</v>
      </c>
      <c r="G22125">
        <v>98</v>
      </c>
      <c r="H22125">
        <v>1179</v>
      </c>
      <c r="I22125">
        <v>1236</v>
      </c>
      <c r="J22125">
        <v>0</v>
      </c>
      <c r="K22125">
        <v>0</v>
      </c>
      <c r="L22125" t="s">
        <v>1764</v>
      </c>
      <c r="M22125" t="s">
        <v>1611</v>
      </c>
      <c r="N22125" t="s">
        <v>85</v>
      </c>
      <c r="O22125" t="s">
        <v>122</v>
      </c>
      <c r="P22125" t="s">
        <v>23</v>
      </c>
      <c r="Q22125" t="s">
        <v>30</v>
      </c>
    </row>
    <row r="22126" spans="1:17" x14ac:dyDescent="0.2">
      <c r="A22126" s="2">
        <v>44117</v>
      </c>
      <c r="B22126" t="s">
        <v>1279</v>
      </c>
      <c r="C22126" t="s">
        <v>97</v>
      </c>
      <c r="D22126" t="s">
        <v>50</v>
      </c>
      <c r="E22126" t="s">
        <v>50</v>
      </c>
      <c r="F22126">
        <v>63</v>
      </c>
      <c r="G22126">
        <v>97</v>
      </c>
      <c r="H22126">
        <v>1376</v>
      </c>
      <c r="I22126">
        <v>1237</v>
      </c>
      <c r="J22126">
        <v>1</v>
      </c>
      <c r="K22126">
        <v>2</v>
      </c>
      <c r="L22126" t="s">
        <v>1764</v>
      </c>
      <c r="M22126" t="s">
        <v>1280</v>
      </c>
      <c r="N22126" t="s">
        <v>1279</v>
      </c>
      <c r="O22126" t="s">
        <v>22</v>
      </c>
      <c r="P22126" t="s">
        <v>23</v>
      </c>
      <c r="Q22126" t="s">
        <v>41</v>
      </c>
    </row>
    <row r="22127" spans="1:17" x14ac:dyDescent="0.2">
      <c r="A22127" s="2">
        <v>44117</v>
      </c>
      <c r="B22127" t="s">
        <v>101</v>
      </c>
      <c r="C22127" t="s">
        <v>184</v>
      </c>
      <c r="D22127" t="s">
        <v>50</v>
      </c>
      <c r="E22127" t="s">
        <v>50</v>
      </c>
      <c r="F22127">
        <v>137</v>
      </c>
      <c r="G22127">
        <v>186</v>
      </c>
      <c r="H22127">
        <v>1076</v>
      </c>
      <c r="I22127">
        <v>917</v>
      </c>
      <c r="J22127">
        <v>0</v>
      </c>
      <c r="K22127">
        <v>1</v>
      </c>
      <c r="L22127" t="s">
        <v>1764</v>
      </c>
      <c r="M22127" t="s">
        <v>331</v>
      </c>
      <c r="N22127" t="s">
        <v>101</v>
      </c>
      <c r="O22127" t="s">
        <v>22</v>
      </c>
      <c r="P22127" t="s">
        <v>23</v>
      </c>
      <c r="Q22127" t="s">
        <v>41</v>
      </c>
    </row>
    <row r="22128" spans="1:17" x14ac:dyDescent="0.2">
      <c r="A22128" s="2">
        <v>44117</v>
      </c>
      <c r="B22128" t="s">
        <v>48</v>
      </c>
      <c r="C22128" t="s">
        <v>737</v>
      </c>
      <c r="D22128" t="s">
        <v>50</v>
      </c>
      <c r="E22128" t="s">
        <v>50</v>
      </c>
      <c r="F22128">
        <v>107</v>
      </c>
      <c r="G22128">
        <v>137</v>
      </c>
      <c r="H22128">
        <v>1191</v>
      </c>
      <c r="I22128">
        <v>1076</v>
      </c>
      <c r="J22128">
        <v>2</v>
      </c>
      <c r="K22128">
        <v>0</v>
      </c>
      <c r="L22128" t="s">
        <v>1764</v>
      </c>
      <c r="M22128" t="s">
        <v>866</v>
      </c>
      <c r="N22128" t="s">
        <v>48</v>
      </c>
      <c r="O22128" t="s">
        <v>22</v>
      </c>
      <c r="P22128" t="s">
        <v>23</v>
      </c>
      <c r="Q22128" t="s">
        <v>24</v>
      </c>
    </row>
    <row r="22129" spans="1:17" x14ac:dyDescent="0.2">
      <c r="A22129" s="2">
        <v>44117</v>
      </c>
      <c r="B22129" t="s">
        <v>174</v>
      </c>
      <c r="C22129" t="s">
        <v>125</v>
      </c>
      <c r="D22129" t="s">
        <v>50</v>
      </c>
      <c r="E22129" t="s">
        <v>50</v>
      </c>
      <c r="F22129">
        <v>180</v>
      </c>
      <c r="G22129">
        <v>210</v>
      </c>
      <c r="H22129">
        <v>932</v>
      </c>
      <c r="I22129">
        <v>811</v>
      </c>
      <c r="J22129">
        <v>0</v>
      </c>
      <c r="K22129">
        <v>0</v>
      </c>
      <c r="L22129" t="s">
        <v>1764</v>
      </c>
      <c r="M22129" t="s">
        <v>820</v>
      </c>
      <c r="N22129" t="s">
        <v>174</v>
      </c>
      <c r="O22129" t="s">
        <v>22</v>
      </c>
      <c r="P22129" t="s">
        <v>23</v>
      </c>
      <c r="Q22129" t="s">
        <v>30</v>
      </c>
    </row>
    <row r="22130" spans="1:17" x14ac:dyDescent="0.2">
      <c r="A22130" s="2">
        <v>44117</v>
      </c>
      <c r="B22130" t="s">
        <v>131</v>
      </c>
      <c r="C22130" t="s">
        <v>531</v>
      </c>
      <c r="D22130" t="s">
        <v>27</v>
      </c>
      <c r="E22130" t="s">
        <v>27</v>
      </c>
      <c r="F22130">
        <v>46</v>
      </c>
      <c r="G22130">
        <v>81</v>
      </c>
      <c r="H22130">
        <v>1439</v>
      </c>
      <c r="I22130">
        <v>1305</v>
      </c>
      <c r="J22130">
        <v>0</v>
      </c>
      <c r="K22130">
        <v>1</v>
      </c>
      <c r="L22130" t="s">
        <v>28</v>
      </c>
      <c r="M22130" t="s">
        <v>637</v>
      </c>
      <c r="N22130" t="s">
        <v>131</v>
      </c>
      <c r="O22130" t="s">
        <v>22</v>
      </c>
      <c r="P22130" t="s">
        <v>23</v>
      </c>
      <c r="Q22130" t="s">
        <v>41</v>
      </c>
    </row>
    <row r="22131" spans="1:17" x14ac:dyDescent="0.2">
      <c r="A22131" s="2">
        <v>44117</v>
      </c>
      <c r="B22131" t="s">
        <v>143</v>
      </c>
      <c r="C22131" t="s">
        <v>136</v>
      </c>
      <c r="D22131" t="s">
        <v>115</v>
      </c>
      <c r="E22131" t="s">
        <v>36</v>
      </c>
      <c r="F22131">
        <v>28</v>
      </c>
      <c r="G22131">
        <v>60</v>
      </c>
      <c r="H22131">
        <v>1500</v>
      </c>
      <c r="I22131">
        <v>1378</v>
      </c>
      <c r="J22131">
        <v>1</v>
      </c>
      <c r="K22131">
        <v>0</v>
      </c>
      <c r="L22131" t="s">
        <v>28</v>
      </c>
      <c r="M22131" t="s">
        <v>322</v>
      </c>
      <c r="N22131" t="s">
        <v>126</v>
      </c>
      <c r="O22131" t="s">
        <v>122</v>
      </c>
      <c r="P22131" t="s">
        <v>23</v>
      </c>
      <c r="Q22131" t="s">
        <v>24</v>
      </c>
    </row>
    <row r="22132" spans="1:17" x14ac:dyDescent="0.2">
      <c r="A22132" s="2">
        <v>44117</v>
      </c>
      <c r="B22132" t="s">
        <v>26</v>
      </c>
      <c r="C22132" t="s">
        <v>150</v>
      </c>
      <c r="D22132" t="s">
        <v>27</v>
      </c>
      <c r="E22132" t="s">
        <v>36</v>
      </c>
      <c r="F22132">
        <v>11</v>
      </c>
      <c r="G22132">
        <v>35</v>
      </c>
      <c r="H22132">
        <v>1621</v>
      </c>
      <c r="I22132">
        <v>1482</v>
      </c>
      <c r="J22132">
        <v>2</v>
      </c>
      <c r="K22132">
        <v>2</v>
      </c>
      <c r="L22132" t="s">
        <v>28</v>
      </c>
      <c r="M22132" t="s">
        <v>1471</v>
      </c>
      <c r="N22132" t="s">
        <v>126</v>
      </c>
      <c r="O22132" t="s">
        <v>122</v>
      </c>
      <c r="P22132" t="s">
        <v>23</v>
      </c>
      <c r="Q22132" t="s">
        <v>30</v>
      </c>
    </row>
    <row r="22133" spans="1:17" x14ac:dyDescent="0.2">
      <c r="A22133" s="2">
        <v>44117</v>
      </c>
      <c r="B22133" t="s">
        <v>110</v>
      </c>
      <c r="C22133" t="s">
        <v>890</v>
      </c>
      <c r="D22133" t="s">
        <v>36</v>
      </c>
      <c r="E22133" t="s">
        <v>36</v>
      </c>
      <c r="F22133">
        <v>43</v>
      </c>
      <c r="G22133">
        <v>57</v>
      </c>
      <c r="H22133">
        <v>1456</v>
      </c>
      <c r="I22133">
        <v>1389</v>
      </c>
      <c r="J22133">
        <v>1</v>
      </c>
      <c r="K22133">
        <v>1</v>
      </c>
      <c r="L22133" t="s">
        <v>28</v>
      </c>
      <c r="M22133" t="s">
        <v>142</v>
      </c>
      <c r="N22133" t="s">
        <v>110</v>
      </c>
      <c r="O22133" t="s">
        <v>22</v>
      </c>
      <c r="P22133" t="s">
        <v>23</v>
      </c>
      <c r="Q22133" t="s">
        <v>30</v>
      </c>
    </row>
    <row r="22134" spans="1:17" x14ac:dyDescent="0.2">
      <c r="A22134" s="2">
        <v>44117</v>
      </c>
      <c r="B22134" t="s">
        <v>296</v>
      </c>
      <c r="C22134" t="s">
        <v>267</v>
      </c>
      <c r="D22134" t="s">
        <v>36</v>
      </c>
      <c r="E22134" t="s">
        <v>36</v>
      </c>
      <c r="F22134">
        <v>105</v>
      </c>
      <c r="G22134">
        <v>124</v>
      </c>
      <c r="H22134">
        <v>1200</v>
      </c>
      <c r="I22134">
        <v>1136</v>
      </c>
      <c r="J22134">
        <v>0</v>
      </c>
      <c r="K22134">
        <v>3</v>
      </c>
      <c r="L22134" t="s">
        <v>28</v>
      </c>
      <c r="M22134" t="s">
        <v>1834</v>
      </c>
      <c r="N22134" t="s">
        <v>82</v>
      </c>
      <c r="O22134" t="s">
        <v>122</v>
      </c>
      <c r="P22134" t="s">
        <v>23</v>
      </c>
      <c r="Q22134" t="s">
        <v>41</v>
      </c>
    </row>
    <row r="22135" spans="1:17" x14ac:dyDescent="0.2">
      <c r="A22135" s="2">
        <v>44117</v>
      </c>
      <c r="B22135" t="s">
        <v>237</v>
      </c>
      <c r="C22135" t="s">
        <v>35</v>
      </c>
      <c r="D22135" t="s">
        <v>36</v>
      </c>
      <c r="E22135" t="s">
        <v>36</v>
      </c>
      <c r="F22135">
        <v>112</v>
      </c>
      <c r="G22135">
        <v>119</v>
      </c>
      <c r="H22135">
        <v>1179</v>
      </c>
      <c r="I22135">
        <v>1155</v>
      </c>
      <c r="J22135">
        <v>1</v>
      </c>
      <c r="K22135">
        <v>0</v>
      </c>
      <c r="L22135" t="s">
        <v>28</v>
      </c>
      <c r="M22135" t="s">
        <v>366</v>
      </c>
      <c r="N22135" t="s">
        <v>237</v>
      </c>
      <c r="O22135" t="s">
        <v>22</v>
      </c>
      <c r="P22135" t="s">
        <v>23</v>
      </c>
      <c r="Q22135" t="s">
        <v>24</v>
      </c>
    </row>
    <row r="22136" spans="1:17" x14ac:dyDescent="0.2">
      <c r="A22136" s="2">
        <v>44117</v>
      </c>
      <c r="B22136" t="s">
        <v>135</v>
      </c>
      <c r="C22136" t="s">
        <v>128</v>
      </c>
      <c r="D22136" t="s">
        <v>36</v>
      </c>
      <c r="E22136" t="s">
        <v>36</v>
      </c>
      <c r="F22136">
        <v>29</v>
      </c>
      <c r="G22136">
        <v>26</v>
      </c>
      <c r="H22136">
        <v>1493</v>
      </c>
      <c r="I22136">
        <v>1506</v>
      </c>
      <c r="J22136">
        <v>1</v>
      </c>
      <c r="K22136">
        <v>1</v>
      </c>
      <c r="L22136" t="s">
        <v>28</v>
      </c>
      <c r="M22136" t="s">
        <v>1434</v>
      </c>
      <c r="N22136" t="s">
        <v>69</v>
      </c>
      <c r="O22136" t="s">
        <v>122</v>
      </c>
      <c r="P22136" t="s">
        <v>23</v>
      </c>
      <c r="Q22136" t="s">
        <v>30</v>
      </c>
    </row>
    <row r="22137" spans="1:17" x14ac:dyDescent="0.2">
      <c r="A22137" s="2">
        <v>44117</v>
      </c>
      <c r="B22137" t="s">
        <v>17</v>
      </c>
      <c r="C22137" t="s">
        <v>39</v>
      </c>
      <c r="D22137" t="s">
        <v>19</v>
      </c>
      <c r="E22137" t="s">
        <v>19</v>
      </c>
      <c r="F22137">
        <v>75</v>
      </c>
      <c r="G22137">
        <v>9</v>
      </c>
      <c r="H22137">
        <v>1324</v>
      </c>
      <c r="I22137">
        <v>1623</v>
      </c>
      <c r="J22137">
        <v>1</v>
      </c>
      <c r="K22137">
        <v>2</v>
      </c>
      <c r="L22137" t="s">
        <v>20</v>
      </c>
      <c r="M22137" t="s">
        <v>21</v>
      </c>
      <c r="N22137" t="s">
        <v>17</v>
      </c>
      <c r="O22137" t="s">
        <v>22</v>
      </c>
      <c r="P22137" t="s">
        <v>23</v>
      </c>
      <c r="Q22137" t="s">
        <v>41</v>
      </c>
    </row>
    <row r="22138" spans="1:17" x14ac:dyDescent="0.2">
      <c r="A22138" s="2">
        <v>44117</v>
      </c>
      <c r="B22138" t="s">
        <v>31</v>
      </c>
      <c r="C22138" t="s">
        <v>18</v>
      </c>
      <c r="D22138" t="s">
        <v>19</v>
      </c>
      <c r="E22138" t="s">
        <v>19</v>
      </c>
      <c r="F22138">
        <v>64</v>
      </c>
      <c r="G22138">
        <v>6</v>
      </c>
      <c r="H22138">
        <v>1368</v>
      </c>
      <c r="I22138">
        <v>1645</v>
      </c>
      <c r="J22138">
        <v>4</v>
      </c>
      <c r="K22138">
        <v>2</v>
      </c>
      <c r="L22138" t="s">
        <v>20</v>
      </c>
      <c r="M22138" t="s">
        <v>33</v>
      </c>
      <c r="N22138" t="s">
        <v>31</v>
      </c>
      <c r="O22138" t="s">
        <v>22</v>
      </c>
      <c r="P22138" t="s">
        <v>23</v>
      </c>
      <c r="Q22138" t="s">
        <v>24</v>
      </c>
    </row>
    <row r="22139" spans="1:17" x14ac:dyDescent="0.2">
      <c r="A22139" s="2">
        <v>44117</v>
      </c>
      <c r="B22139" t="s">
        <v>32</v>
      </c>
      <c r="C22139" t="s">
        <v>38</v>
      </c>
      <c r="D22139" t="s">
        <v>19</v>
      </c>
      <c r="E22139" t="s">
        <v>19</v>
      </c>
      <c r="F22139">
        <v>25</v>
      </c>
      <c r="G22139">
        <v>40</v>
      </c>
      <c r="H22139">
        <v>1517</v>
      </c>
      <c r="I22139">
        <v>1461</v>
      </c>
      <c r="J22139">
        <v>0</v>
      </c>
      <c r="K22139">
        <v>1</v>
      </c>
      <c r="L22139" t="s">
        <v>20</v>
      </c>
      <c r="M22139" t="s">
        <v>683</v>
      </c>
      <c r="N22139" t="s">
        <v>32</v>
      </c>
      <c r="O22139" t="s">
        <v>22</v>
      </c>
      <c r="P22139" t="s">
        <v>23</v>
      </c>
      <c r="Q22139" t="s">
        <v>41</v>
      </c>
    </row>
    <row r="22140" spans="1:17" x14ac:dyDescent="0.2">
      <c r="A22140" s="2">
        <v>44117</v>
      </c>
      <c r="B22140" t="s">
        <v>42</v>
      </c>
      <c r="C22140" t="s">
        <v>25</v>
      </c>
      <c r="D22140" t="s">
        <v>19</v>
      </c>
      <c r="E22140" t="s">
        <v>19</v>
      </c>
      <c r="F22140">
        <v>22</v>
      </c>
      <c r="G22140">
        <v>3</v>
      </c>
      <c r="H22140">
        <v>1544</v>
      </c>
      <c r="I22140">
        <v>1712</v>
      </c>
      <c r="J22140">
        <v>2</v>
      </c>
      <c r="K22140">
        <v>4</v>
      </c>
      <c r="L22140" t="s">
        <v>20</v>
      </c>
      <c r="M22140" t="s">
        <v>44</v>
      </c>
      <c r="N22140" t="s">
        <v>42</v>
      </c>
      <c r="O22140" t="s">
        <v>22</v>
      </c>
      <c r="P22140" t="s">
        <v>23</v>
      </c>
      <c r="Q22140" t="s">
        <v>41</v>
      </c>
    </row>
    <row r="22141" spans="1:17" x14ac:dyDescent="0.2">
      <c r="A22141" s="2">
        <v>44117</v>
      </c>
      <c r="B22141" t="s">
        <v>107</v>
      </c>
      <c r="C22141" t="s">
        <v>43</v>
      </c>
      <c r="D22141" t="s">
        <v>19</v>
      </c>
      <c r="E22141" t="s">
        <v>19</v>
      </c>
      <c r="F22141">
        <v>17</v>
      </c>
      <c r="G22141">
        <v>10</v>
      </c>
      <c r="H22141">
        <v>1579</v>
      </c>
      <c r="I22141">
        <v>1622</v>
      </c>
      <c r="J22141">
        <v>2</v>
      </c>
      <c r="K22141">
        <v>2</v>
      </c>
      <c r="L22141" t="s">
        <v>20</v>
      </c>
      <c r="M22141" t="s">
        <v>310</v>
      </c>
      <c r="N22141" t="s">
        <v>107</v>
      </c>
      <c r="O22141" t="s">
        <v>22</v>
      </c>
      <c r="P22141" t="s">
        <v>23</v>
      </c>
      <c r="Q22141" t="s">
        <v>30</v>
      </c>
    </row>
    <row r="22142" spans="1:17" x14ac:dyDescent="0.2">
      <c r="A22142" s="2">
        <v>44118</v>
      </c>
      <c r="B22142" t="s">
        <v>119</v>
      </c>
      <c r="C22142" t="s">
        <v>126</v>
      </c>
      <c r="D22142" t="s">
        <v>50</v>
      </c>
      <c r="E22142" t="s">
        <v>50</v>
      </c>
      <c r="F22142">
        <v>12</v>
      </c>
      <c r="G22142">
        <v>13</v>
      </c>
      <c r="H22142">
        <v>1612</v>
      </c>
      <c r="I22142">
        <v>1603</v>
      </c>
      <c r="J22142">
        <v>1</v>
      </c>
      <c r="K22142">
        <v>1</v>
      </c>
      <c r="L22142" t="s">
        <v>1764</v>
      </c>
      <c r="M22142" t="s">
        <v>1250</v>
      </c>
      <c r="N22142" t="s">
        <v>119</v>
      </c>
      <c r="O22142" t="s">
        <v>22</v>
      </c>
      <c r="P22142" t="s">
        <v>23</v>
      </c>
      <c r="Q22142" t="s">
        <v>30</v>
      </c>
    </row>
    <row r="22143" spans="1:17" x14ac:dyDescent="0.2">
      <c r="A22143" s="2">
        <v>44118</v>
      </c>
      <c r="B22143" t="s">
        <v>90</v>
      </c>
      <c r="C22143" t="s">
        <v>646</v>
      </c>
      <c r="D22143" t="s">
        <v>50</v>
      </c>
      <c r="E22143" t="s">
        <v>50</v>
      </c>
      <c r="F22143">
        <v>19</v>
      </c>
      <c r="G22143">
        <v>50</v>
      </c>
      <c r="H22143">
        <v>1558</v>
      </c>
      <c r="I22143">
        <v>1426</v>
      </c>
      <c r="J22143">
        <v>3</v>
      </c>
      <c r="K22143">
        <v>0</v>
      </c>
      <c r="L22143" t="s">
        <v>1764</v>
      </c>
      <c r="M22143" t="s">
        <v>1340</v>
      </c>
      <c r="N22143" t="s">
        <v>90</v>
      </c>
      <c r="O22143" t="s">
        <v>22</v>
      </c>
      <c r="P22143" t="s">
        <v>23</v>
      </c>
      <c r="Q22143" t="s">
        <v>24</v>
      </c>
    </row>
    <row r="22144" spans="1:17" x14ac:dyDescent="0.2">
      <c r="A22144" s="2">
        <v>44118</v>
      </c>
      <c r="B22144" t="s">
        <v>76</v>
      </c>
      <c r="C22144" t="s">
        <v>147</v>
      </c>
      <c r="D22144" t="s">
        <v>50</v>
      </c>
      <c r="E22144" t="s">
        <v>50</v>
      </c>
      <c r="F22144">
        <v>41</v>
      </c>
      <c r="G22144">
        <v>1</v>
      </c>
      <c r="H22144">
        <v>1457</v>
      </c>
      <c r="I22144">
        <v>1773</v>
      </c>
      <c r="J22144">
        <v>1</v>
      </c>
      <c r="K22144">
        <v>2</v>
      </c>
      <c r="L22144" t="s">
        <v>1764</v>
      </c>
      <c r="M22144" t="s">
        <v>78</v>
      </c>
      <c r="N22144" t="s">
        <v>76</v>
      </c>
      <c r="O22144" t="s">
        <v>22</v>
      </c>
      <c r="P22144" t="s">
        <v>23</v>
      </c>
      <c r="Q22144" t="s">
        <v>41</v>
      </c>
    </row>
    <row r="22145" spans="1:17" x14ac:dyDescent="0.2">
      <c r="A22145" s="2">
        <v>44118</v>
      </c>
      <c r="B22145" t="s">
        <v>89</v>
      </c>
      <c r="C22145" t="s">
        <v>72</v>
      </c>
      <c r="D22145" t="s">
        <v>50</v>
      </c>
      <c r="E22145" t="s">
        <v>50</v>
      </c>
      <c r="F22145">
        <v>4</v>
      </c>
      <c r="G22145">
        <v>16</v>
      </c>
      <c r="H22145">
        <v>1664</v>
      </c>
      <c r="I22145">
        <v>1593</v>
      </c>
      <c r="J22145">
        <v>0</v>
      </c>
      <c r="K22145">
        <v>1</v>
      </c>
      <c r="L22145" t="s">
        <v>1764</v>
      </c>
      <c r="M22145" t="s">
        <v>91</v>
      </c>
      <c r="N22145" t="s">
        <v>89</v>
      </c>
      <c r="O22145" t="s">
        <v>22</v>
      </c>
      <c r="P22145" t="s">
        <v>23</v>
      </c>
      <c r="Q22145" t="s">
        <v>41</v>
      </c>
    </row>
    <row r="22146" spans="1:17" x14ac:dyDescent="0.2">
      <c r="A22146" s="2">
        <v>44118</v>
      </c>
      <c r="B22146" t="s">
        <v>82</v>
      </c>
      <c r="C22146" t="s">
        <v>52</v>
      </c>
      <c r="D22146" t="s">
        <v>50</v>
      </c>
      <c r="E22146" t="s">
        <v>50</v>
      </c>
      <c r="F22146">
        <v>5</v>
      </c>
      <c r="G22146">
        <v>18</v>
      </c>
      <c r="H22146">
        <v>1653</v>
      </c>
      <c r="I22146">
        <v>1567</v>
      </c>
      <c r="J22146">
        <v>3</v>
      </c>
      <c r="K22146">
        <v>0</v>
      </c>
      <c r="L22146" t="s">
        <v>1764</v>
      </c>
      <c r="M22146" t="s">
        <v>187</v>
      </c>
      <c r="N22146" t="s">
        <v>82</v>
      </c>
      <c r="O22146" t="s">
        <v>22</v>
      </c>
      <c r="P22146" t="s">
        <v>23</v>
      </c>
      <c r="Q22146" t="s">
        <v>24</v>
      </c>
    </row>
    <row r="22147" spans="1:17" x14ac:dyDescent="0.2">
      <c r="A22147" s="2">
        <v>44118</v>
      </c>
      <c r="B22147" t="s">
        <v>274</v>
      </c>
      <c r="C22147" t="s">
        <v>67</v>
      </c>
      <c r="D22147" t="s">
        <v>50</v>
      </c>
      <c r="E22147" t="s">
        <v>50</v>
      </c>
      <c r="F22147">
        <v>8</v>
      </c>
      <c r="G22147">
        <v>2</v>
      </c>
      <c r="H22147">
        <v>1628</v>
      </c>
      <c r="I22147">
        <v>1744</v>
      </c>
      <c r="J22147">
        <v>1</v>
      </c>
      <c r="K22147">
        <v>2</v>
      </c>
      <c r="L22147" t="s">
        <v>1764</v>
      </c>
      <c r="M22147" t="s">
        <v>333</v>
      </c>
      <c r="N22147" t="s">
        <v>274</v>
      </c>
      <c r="O22147" t="s">
        <v>22</v>
      </c>
      <c r="P22147" t="s">
        <v>23</v>
      </c>
      <c r="Q22147" t="s">
        <v>41</v>
      </c>
    </row>
    <row r="22148" spans="1:17" x14ac:dyDescent="0.2">
      <c r="A22148" s="2">
        <v>44118</v>
      </c>
      <c r="B22148" t="s">
        <v>49</v>
      </c>
      <c r="C22148" t="s">
        <v>100</v>
      </c>
      <c r="D22148" t="s">
        <v>50</v>
      </c>
      <c r="E22148" t="s">
        <v>50</v>
      </c>
      <c r="F22148">
        <v>44</v>
      </c>
      <c r="G22148">
        <v>38</v>
      </c>
      <c r="H22148">
        <v>1452</v>
      </c>
      <c r="I22148">
        <v>1468</v>
      </c>
      <c r="J22148">
        <v>1</v>
      </c>
      <c r="K22148">
        <v>0</v>
      </c>
      <c r="L22148" t="s">
        <v>1764</v>
      </c>
      <c r="M22148" t="s">
        <v>103</v>
      </c>
      <c r="N22148" t="s">
        <v>49</v>
      </c>
      <c r="O22148" t="s">
        <v>22</v>
      </c>
      <c r="P22148" t="s">
        <v>23</v>
      </c>
      <c r="Q22148" t="s">
        <v>24</v>
      </c>
    </row>
    <row r="22149" spans="1:17" x14ac:dyDescent="0.2">
      <c r="A22149" s="2">
        <v>44118</v>
      </c>
      <c r="B22149" t="s">
        <v>92</v>
      </c>
      <c r="C22149" t="s">
        <v>69</v>
      </c>
      <c r="D22149" t="s">
        <v>50</v>
      </c>
      <c r="E22149" t="s">
        <v>50</v>
      </c>
      <c r="F22149">
        <v>34</v>
      </c>
      <c r="G22149">
        <v>27</v>
      </c>
      <c r="H22149">
        <v>1483</v>
      </c>
      <c r="I22149">
        <v>1505</v>
      </c>
      <c r="J22149">
        <v>0</v>
      </c>
      <c r="K22149">
        <v>1</v>
      </c>
      <c r="L22149" t="s">
        <v>1764</v>
      </c>
      <c r="M22149" t="s">
        <v>794</v>
      </c>
      <c r="N22149" t="s">
        <v>92</v>
      </c>
      <c r="O22149" t="s">
        <v>22</v>
      </c>
      <c r="P22149" t="s">
        <v>23</v>
      </c>
      <c r="Q22149" t="s">
        <v>41</v>
      </c>
    </row>
    <row r="22150" spans="1:17" x14ac:dyDescent="0.2">
      <c r="A22150" s="2">
        <v>44118</v>
      </c>
      <c r="B22150" t="s">
        <v>104</v>
      </c>
      <c r="C22150" t="s">
        <v>293</v>
      </c>
      <c r="D22150" t="s">
        <v>50</v>
      </c>
      <c r="E22150" t="s">
        <v>50</v>
      </c>
      <c r="F22150">
        <v>49</v>
      </c>
      <c r="G22150">
        <v>45</v>
      </c>
      <c r="H22150">
        <v>1428</v>
      </c>
      <c r="I22150">
        <v>1446</v>
      </c>
      <c r="J22150">
        <v>1</v>
      </c>
      <c r="K22150">
        <v>0</v>
      </c>
      <c r="L22150" t="s">
        <v>1764</v>
      </c>
      <c r="M22150" t="s">
        <v>273</v>
      </c>
      <c r="N22150" t="s">
        <v>104</v>
      </c>
      <c r="O22150" t="s">
        <v>22</v>
      </c>
      <c r="P22150" t="s">
        <v>23</v>
      </c>
      <c r="Q22150" t="s">
        <v>24</v>
      </c>
    </row>
    <row r="22151" spans="1:17" x14ac:dyDescent="0.2">
      <c r="A22151" s="2">
        <v>44118</v>
      </c>
      <c r="B22151" t="s">
        <v>244</v>
      </c>
      <c r="C22151" t="s">
        <v>123</v>
      </c>
      <c r="D22151" t="s">
        <v>50</v>
      </c>
      <c r="E22151" t="s">
        <v>50</v>
      </c>
      <c r="F22151">
        <v>36</v>
      </c>
      <c r="G22151">
        <v>93</v>
      </c>
      <c r="H22151">
        <v>1479</v>
      </c>
      <c r="I22151">
        <v>1265</v>
      </c>
      <c r="J22151">
        <v>2</v>
      </c>
      <c r="K22151">
        <v>3</v>
      </c>
      <c r="L22151" t="s">
        <v>1764</v>
      </c>
      <c r="M22151" t="s">
        <v>597</v>
      </c>
      <c r="N22151" t="s">
        <v>244</v>
      </c>
      <c r="O22151" t="s">
        <v>22</v>
      </c>
      <c r="P22151" t="s">
        <v>23</v>
      </c>
      <c r="Q22151" t="s">
        <v>41</v>
      </c>
    </row>
    <row r="22152" spans="1:17" x14ac:dyDescent="0.2">
      <c r="A22152" s="2">
        <v>44118</v>
      </c>
      <c r="B22152" t="s">
        <v>95</v>
      </c>
      <c r="C22152" t="s">
        <v>94</v>
      </c>
      <c r="D22152" t="s">
        <v>50</v>
      </c>
      <c r="E22152" t="s">
        <v>50</v>
      </c>
      <c r="F22152">
        <v>32</v>
      </c>
      <c r="G22152">
        <v>52</v>
      </c>
      <c r="H22152">
        <v>1485</v>
      </c>
      <c r="I22152">
        <v>1418</v>
      </c>
      <c r="J22152">
        <v>0</v>
      </c>
      <c r="K22152">
        <v>0</v>
      </c>
      <c r="L22152" t="s">
        <v>1764</v>
      </c>
      <c r="M22152" t="s">
        <v>326</v>
      </c>
      <c r="N22152" t="s">
        <v>95</v>
      </c>
      <c r="O22152" t="s">
        <v>22</v>
      </c>
      <c r="P22152" t="s">
        <v>23</v>
      </c>
      <c r="Q22152" t="s">
        <v>30</v>
      </c>
    </row>
    <row r="22153" spans="1:17" x14ac:dyDescent="0.2">
      <c r="A22153" s="2">
        <v>44118</v>
      </c>
      <c r="B22153" t="s">
        <v>180</v>
      </c>
      <c r="C22153" t="s">
        <v>1204</v>
      </c>
      <c r="D22153" t="s">
        <v>50</v>
      </c>
      <c r="E22153" t="s">
        <v>50</v>
      </c>
      <c r="F22153">
        <v>32</v>
      </c>
      <c r="G22153">
        <v>31</v>
      </c>
      <c r="H22153">
        <v>1485</v>
      </c>
      <c r="I22153">
        <v>1486</v>
      </c>
      <c r="J22153">
        <v>2</v>
      </c>
      <c r="K22153">
        <v>2</v>
      </c>
      <c r="L22153" t="s">
        <v>1764</v>
      </c>
      <c r="M22153" t="s">
        <v>181</v>
      </c>
      <c r="N22153" t="s">
        <v>180</v>
      </c>
      <c r="O22153" t="s">
        <v>22</v>
      </c>
      <c r="P22153" t="s">
        <v>23</v>
      </c>
      <c r="Q22153" t="s">
        <v>30</v>
      </c>
    </row>
    <row r="22154" spans="1:17" x14ac:dyDescent="0.2">
      <c r="A22154" s="2">
        <v>44118</v>
      </c>
      <c r="B22154" t="s">
        <v>70</v>
      </c>
      <c r="C22154" t="s">
        <v>98</v>
      </c>
      <c r="D22154" t="s">
        <v>50</v>
      </c>
      <c r="E22154" t="s">
        <v>50</v>
      </c>
      <c r="F22154">
        <v>56</v>
      </c>
      <c r="G22154">
        <v>37</v>
      </c>
      <c r="H22154">
        <v>1390</v>
      </c>
      <c r="I22154">
        <v>1475</v>
      </c>
      <c r="J22154">
        <v>1</v>
      </c>
      <c r="K22154">
        <v>0</v>
      </c>
      <c r="L22154" t="s">
        <v>1764</v>
      </c>
      <c r="M22154" t="s">
        <v>383</v>
      </c>
      <c r="N22154" t="s">
        <v>70</v>
      </c>
      <c r="O22154" t="s">
        <v>22</v>
      </c>
      <c r="P22154" t="s">
        <v>23</v>
      </c>
      <c r="Q22154" t="s">
        <v>24</v>
      </c>
    </row>
    <row r="22155" spans="1:17" x14ac:dyDescent="0.2">
      <c r="A22155" s="2">
        <v>44118</v>
      </c>
      <c r="B22155" t="s">
        <v>87</v>
      </c>
      <c r="C22155" t="s">
        <v>161</v>
      </c>
      <c r="D22155" t="s">
        <v>50</v>
      </c>
      <c r="E22155" t="s">
        <v>50</v>
      </c>
      <c r="F22155">
        <v>60</v>
      </c>
      <c r="G22155">
        <v>21</v>
      </c>
      <c r="H22155">
        <v>1378</v>
      </c>
      <c r="I22155">
        <v>1550</v>
      </c>
      <c r="J22155">
        <v>0</v>
      </c>
      <c r="K22155">
        <v>1</v>
      </c>
      <c r="L22155" t="s">
        <v>1764</v>
      </c>
      <c r="M22155" t="s">
        <v>88</v>
      </c>
      <c r="N22155" t="s">
        <v>87</v>
      </c>
      <c r="O22155" t="s">
        <v>22</v>
      </c>
      <c r="P22155" t="s">
        <v>23</v>
      </c>
      <c r="Q22155" t="s">
        <v>41</v>
      </c>
    </row>
    <row r="22156" spans="1:17" x14ac:dyDescent="0.2">
      <c r="A22156" s="2">
        <v>44118</v>
      </c>
      <c r="B22156" t="s">
        <v>328</v>
      </c>
      <c r="C22156" t="s">
        <v>345</v>
      </c>
      <c r="D22156" t="s">
        <v>50</v>
      </c>
      <c r="E22156" t="s">
        <v>50</v>
      </c>
      <c r="F22156">
        <v>66</v>
      </c>
      <c r="G22156">
        <v>89</v>
      </c>
      <c r="H22156">
        <v>1351</v>
      </c>
      <c r="I22156">
        <v>1274</v>
      </c>
      <c r="J22156">
        <v>1</v>
      </c>
      <c r="K22156">
        <v>1</v>
      </c>
      <c r="L22156" t="s">
        <v>1764</v>
      </c>
      <c r="M22156" t="s">
        <v>329</v>
      </c>
      <c r="N22156" t="s">
        <v>328</v>
      </c>
      <c r="O22156" t="s">
        <v>22</v>
      </c>
      <c r="P22156" t="s">
        <v>23</v>
      </c>
      <c r="Q22156" t="s">
        <v>30</v>
      </c>
    </row>
    <row r="22157" spans="1:17" x14ac:dyDescent="0.2">
      <c r="A22157" s="2">
        <v>44118</v>
      </c>
      <c r="B22157" t="s">
        <v>81</v>
      </c>
      <c r="C22157" t="s">
        <v>286</v>
      </c>
      <c r="D22157" t="s">
        <v>50</v>
      </c>
      <c r="E22157" t="s">
        <v>50</v>
      </c>
      <c r="F22157">
        <v>108</v>
      </c>
      <c r="G22157">
        <v>101</v>
      </c>
      <c r="H22157">
        <v>1188</v>
      </c>
      <c r="I22157">
        <v>1215</v>
      </c>
      <c r="J22157">
        <v>1</v>
      </c>
      <c r="K22157">
        <v>1</v>
      </c>
      <c r="L22157" t="s">
        <v>1764</v>
      </c>
      <c r="M22157" t="s">
        <v>83</v>
      </c>
      <c r="N22157" t="s">
        <v>81</v>
      </c>
      <c r="O22157" t="s">
        <v>22</v>
      </c>
      <c r="P22157" t="s">
        <v>23</v>
      </c>
      <c r="Q22157" t="s">
        <v>30</v>
      </c>
    </row>
    <row r="22158" spans="1:17" x14ac:dyDescent="0.2">
      <c r="A22158" s="2">
        <v>44118</v>
      </c>
      <c r="B22158" t="s">
        <v>153</v>
      </c>
      <c r="C22158" t="s">
        <v>1692</v>
      </c>
      <c r="D22158" t="s">
        <v>50</v>
      </c>
      <c r="E22158" t="s">
        <v>50</v>
      </c>
      <c r="F22158">
        <v>53</v>
      </c>
      <c r="G22158">
        <v>116</v>
      </c>
      <c r="H22158">
        <v>1413</v>
      </c>
      <c r="I22158">
        <v>1167</v>
      </c>
      <c r="J22158">
        <v>0</v>
      </c>
      <c r="K22158">
        <v>0</v>
      </c>
      <c r="L22158" t="s">
        <v>1764</v>
      </c>
      <c r="M22158" t="s">
        <v>191</v>
      </c>
      <c r="N22158" t="s">
        <v>153</v>
      </c>
      <c r="O22158" t="s">
        <v>22</v>
      </c>
      <c r="P22158" t="s">
        <v>23</v>
      </c>
      <c r="Q22158" t="s">
        <v>30</v>
      </c>
    </row>
    <row r="22159" spans="1:17" x14ac:dyDescent="0.2">
      <c r="A22159" s="2">
        <v>44118</v>
      </c>
      <c r="B22159" t="s">
        <v>384</v>
      </c>
      <c r="C22159" t="s">
        <v>249</v>
      </c>
      <c r="D22159" t="s">
        <v>50</v>
      </c>
      <c r="E22159" t="s">
        <v>50</v>
      </c>
      <c r="F22159">
        <v>175</v>
      </c>
      <c r="G22159">
        <v>64</v>
      </c>
      <c r="H22159">
        <v>959</v>
      </c>
      <c r="I22159">
        <v>1368</v>
      </c>
      <c r="J22159">
        <v>0</v>
      </c>
      <c r="K22159">
        <v>4</v>
      </c>
      <c r="L22159" t="s">
        <v>1764</v>
      </c>
      <c r="M22159" t="s">
        <v>395</v>
      </c>
      <c r="N22159" t="s">
        <v>384</v>
      </c>
      <c r="O22159" t="s">
        <v>22</v>
      </c>
      <c r="P22159" t="s">
        <v>23</v>
      </c>
      <c r="Q22159" t="s">
        <v>41</v>
      </c>
    </row>
    <row r="22160" spans="1:17" x14ac:dyDescent="0.2">
      <c r="A22160" s="2">
        <v>44118</v>
      </c>
      <c r="B22160" t="s">
        <v>73</v>
      </c>
      <c r="C22160" t="s">
        <v>85</v>
      </c>
      <c r="D22160" t="s">
        <v>50</v>
      </c>
      <c r="E22160" t="s">
        <v>50</v>
      </c>
      <c r="F22160">
        <v>131</v>
      </c>
      <c r="G22160">
        <v>66</v>
      </c>
      <c r="H22160">
        <v>1093</v>
      </c>
      <c r="I22160">
        <v>1351</v>
      </c>
      <c r="J22160">
        <v>0</v>
      </c>
      <c r="K22160">
        <v>0</v>
      </c>
      <c r="L22160" t="s">
        <v>1764</v>
      </c>
      <c r="M22160" t="s">
        <v>289</v>
      </c>
      <c r="N22160" t="s">
        <v>73</v>
      </c>
      <c r="O22160" t="s">
        <v>22</v>
      </c>
      <c r="P22160" t="s">
        <v>23</v>
      </c>
      <c r="Q22160" t="s">
        <v>30</v>
      </c>
    </row>
    <row r="22161" spans="1:17" x14ac:dyDescent="0.2">
      <c r="A22161" s="2">
        <v>44118</v>
      </c>
      <c r="B22161" t="s">
        <v>317</v>
      </c>
      <c r="C22161" t="s">
        <v>560</v>
      </c>
      <c r="D22161" t="s">
        <v>50</v>
      </c>
      <c r="E22161" t="s">
        <v>50</v>
      </c>
      <c r="F22161">
        <v>87</v>
      </c>
      <c r="G22161">
        <v>118</v>
      </c>
      <c r="H22161">
        <v>1282</v>
      </c>
      <c r="I22161">
        <v>1156</v>
      </c>
      <c r="J22161">
        <v>2</v>
      </c>
      <c r="K22161">
        <v>0</v>
      </c>
      <c r="L22161" t="s">
        <v>1764</v>
      </c>
      <c r="M22161" t="s">
        <v>394</v>
      </c>
      <c r="N22161" t="s">
        <v>317</v>
      </c>
      <c r="O22161" t="s">
        <v>22</v>
      </c>
      <c r="P22161" t="s">
        <v>23</v>
      </c>
      <c r="Q22161" t="s">
        <v>24</v>
      </c>
    </row>
    <row r="22162" spans="1:17" x14ac:dyDescent="0.2">
      <c r="A22162" s="2">
        <v>44141</v>
      </c>
      <c r="B22162" t="s">
        <v>374</v>
      </c>
      <c r="C22162" t="s">
        <v>380</v>
      </c>
      <c r="D22162" t="s">
        <v>36</v>
      </c>
      <c r="E22162" t="s">
        <v>36</v>
      </c>
      <c r="F22162">
        <v>146</v>
      </c>
      <c r="G22162">
        <v>128</v>
      </c>
      <c r="H22162">
        <v>1061</v>
      </c>
      <c r="I22162">
        <v>1110</v>
      </c>
      <c r="J22162">
        <v>2</v>
      </c>
      <c r="K22162">
        <v>2</v>
      </c>
      <c r="L22162" t="s">
        <v>28</v>
      </c>
      <c r="M22162" t="s">
        <v>375</v>
      </c>
      <c r="N22162" t="s">
        <v>374</v>
      </c>
      <c r="O22162" t="s">
        <v>22</v>
      </c>
      <c r="P22162" t="s">
        <v>23</v>
      </c>
      <c r="Q22162" t="s">
        <v>30</v>
      </c>
    </row>
    <row r="22163" spans="1:17" x14ac:dyDescent="0.2">
      <c r="A22163" s="2">
        <v>44142</v>
      </c>
      <c r="B22163" t="s">
        <v>402</v>
      </c>
      <c r="C22163" t="s">
        <v>602</v>
      </c>
      <c r="D22163" t="s">
        <v>115</v>
      </c>
      <c r="E22163" t="s">
        <v>115</v>
      </c>
      <c r="F22163">
        <v>99</v>
      </c>
      <c r="G22163">
        <v>122</v>
      </c>
      <c r="H22163">
        <v>1225</v>
      </c>
      <c r="I22163">
        <v>1148</v>
      </c>
      <c r="J22163">
        <v>1</v>
      </c>
      <c r="K22163">
        <v>0</v>
      </c>
      <c r="L22163" t="s">
        <v>28</v>
      </c>
      <c r="M22163" t="s">
        <v>246</v>
      </c>
      <c r="N22163" t="s">
        <v>176</v>
      </c>
      <c r="O22163" t="s">
        <v>122</v>
      </c>
      <c r="P22163" t="s">
        <v>23</v>
      </c>
      <c r="Q22163" t="s">
        <v>24</v>
      </c>
    </row>
    <row r="22164" spans="1:17" x14ac:dyDescent="0.2">
      <c r="A22164" s="2">
        <v>44146</v>
      </c>
      <c r="B22164" t="s">
        <v>85</v>
      </c>
      <c r="C22164" t="s">
        <v>1692</v>
      </c>
      <c r="D22164" t="s">
        <v>50</v>
      </c>
      <c r="E22164" t="s">
        <v>50</v>
      </c>
      <c r="F22164">
        <v>69</v>
      </c>
      <c r="G22164">
        <v>117</v>
      </c>
      <c r="H22164">
        <v>1345</v>
      </c>
      <c r="I22164">
        <v>1158</v>
      </c>
      <c r="J22164">
        <v>2</v>
      </c>
      <c r="K22164">
        <v>1</v>
      </c>
      <c r="L22164" t="s">
        <v>28</v>
      </c>
      <c r="M22164" t="s">
        <v>1611</v>
      </c>
      <c r="N22164" t="s">
        <v>85</v>
      </c>
      <c r="O22164" t="s">
        <v>22</v>
      </c>
      <c r="P22164" t="s">
        <v>23</v>
      </c>
      <c r="Q22164" t="s">
        <v>24</v>
      </c>
    </row>
    <row r="22165" spans="1:17" x14ac:dyDescent="0.2">
      <c r="A22165" s="2">
        <v>44146</v>
      </c>
      <c r="B22165" t="s">
        <v>147</v>
      </c>
      <c r="C22165" t="s">
        <v>53</v>
      </c>
      <c r="D22165" t="s">
        <v>50</v>
      </c>
      <c r="E22165" t="s">
        <v>50</v>
      </c>
      <c r="F22165">
        <v>1</v>
      </c>
      <c r="G22165">
        <v>16</v>
      </c>
      <c r="H22165">
        <v>1765</v>
      </c>
      <c r="I22165">
        <v>1589</v>
      </c>
      <c r="J22165">
        <v>2</v>
      </c>
      <c r="K22165">
        <v>1</v>
      </c>
      <c r="L22165" t="s">
        <v>28</v>
      </c>
      <c r="M22165" t="s">
        <v>1835</v>
      </c>
      <c r="N22165" t="s">
        <v>147</v>
      </c>
      <c r="O22165" t="s">
        <v>22</v>
      </c>
      <c r="P22165" t="s">
        <v>23</v>
      </c>
      <c r="Q22165" t="s">
        <v>24</v>
      </c>
    </row>
    <row r="22166" spans="1:17" x14ac:dyDescent="0.2">
      <c r="A22166" s="2">
        <v>44146</v>
      </c>
      <c r="B22166" t="s">
        <v>87</v>
      </c>
      <c r="C22166" t="s">
        <v>1693</v>
      </c>
      <c r="D22166" t="s">
        <v>50</v>
      </c>
      <c r="E22166" t="s">
        <v>50</v>
      </c>
      <c r="F22166">
        <v>66</v>
      </c>
      <c r="G22166">
        <v>195</v>
      </c>
      <c r="H22166">
        <v>1354</v>
      </c>
      <c r="I22166">
        <v>890</v>
      </c>
      <c r="J22166">
        <v>3</v>
      </c>
      <c r="K22166">
        <v>0</v>
      </c>
      <c r="L22166" t="s">
        <v>28</v>
      </c>
      <c r="M22166" t="s">
        <v>88</v>
      </c>
      <c r="N22166" t="s">
        <v>87</v>
      </c>
      <c r="O22166" t="s">
        <v>22</v>
      </c>
      <c r="P22166" t="s">
        <v>23</v>
      </c>
      <c r="Q22166" t="s">
        <v>24</v>
      </c>
    </row>
    <row r="22167" spans="1:17" x14ac:dyDescent="0.2">
      <c r="A22167" s="2">
        <v>44146</v>
      </c>
      <c r="B22167" t="s">
        <v>72</v>
      </c>
      <c r="C22167" t="s">
        <v>52</v>
      </c>
      <c r="D22167" t="s">
        <v>50</v>
      </c>
      <c r="E22167" t="s">
        <v>50</v>
      </c>
      <c r="F22167">
        <v>13</v>
      </c>
      <c r="G22167">
        <v>19</v>
      </c>
      <c r="H22167">
        <v>1610</v>
      </c>
      <c r="I22167">
        <v>1558</v>
      </c>
      <c r="J22167">
        <v>2</v>
      </c>
      <c r="K22167">
        <v>0</v>
      </c>
      <c r="L22167" t="s">
        <v>28</v>
      </c>
      <c r="M22167" t="s">
        <v>1836</v>
      </c>
      <c r="N22167" t="s">
        <v>72</v>
      </c>
      <c r="O22167" t="s">
        <v>22</v>
      </c>
      <c r="P22167" t="s">
        <v>23</v>
      </c>
      <c r="Q22167" t="s">
        <v>24</v>
      </c>
    </row>
    <row r="22168" spans="1:17" x14ac:dyDescent="0.2">
      <c r="A22168" s="2">
        <v>44146</v>
      </c>
      <c r="B22168" t="s">
        <v>67</v>
      </c>
      <c r="C22168" t="s">
        <v>70</v>
      </c>
      <c r="D22168" t="s">
        <v>50</v>
      </c>
      <c r="E22168" t="s">
        <v>50</v>
      </c>
      <c r="F22168">
        <v>2</v>
      </c>
      <c r="G22168">
        <v>55</v>
      </c>
      <c r="H22168">
        <v>1752</v>
      </c>
      <c r="I22168">
        <v>1402</v>
      </c>
      <c r="J22168">
        <v>0</v>
      </c>
      <c r="K22168">
        <v>2</v>
      </c>
      <c r="L22168" t="s">
        <v>28</v>
      </c>
      <c r="M22168" t="s">
        <v>154</v>
      </c>
      <c r="N22168" t="s">
        <v>67</v>
      </c>
      <c r="O22168" t="s">
        <v>22</v>
      </c>
      <c r="P22168" t="s">
        <v>23</v>
      </c>
      <c r="Q22168" t="s">
        <v>41</v>
      </c>
    </row>
    <row r="22169" spans="1:17" x14ac:dyDescent="0.2">
      <c r="A22169" s="2">
        <v>44146</v>
      </c>
      <c r="B22169" t="s">
        <v>129</v>
      </c>
      <c r="C22169" t="s">
        <v>293</v>
      </c>
      <c r="D22169" t="s">
        <v>50</v>
      </c>
      <c r="E22169" t="s">
        <v>50</v>
      </c>
      <c r="F22169">
        <v>14</v>
      </c>
      <c r="G22169">
        <v>45</v>
      </c>
      <c r="H22169">
        <v>1607</v>
      </c>
      <c r="I22169">
        <v>1446</v>
      </c>
      <c r="J22169">
        <v>1</v>
      </c>
      <c r="K22169">
        <v>0</v>
      </c>
      <c r="L22169" t="s">
        <v>28</v>
      </c>
      <c r="M22169" t="s">
        <v>1159</v>
      </c>
      <c r="N22169" t="s">
        <v>129</v>
      </c>
      <c r="O22169" t="s">
        <v>22</v>
      </c>
      <c r="P22169" t="s">
        <v>23</v>
      </c>
      <c r="Q22169" t="s">
        <v>24</v>
      </c>
    </row>
    <row r="22170" spans="1:17" x14ac:dyDescent="0.2">
      <c r="A22170" s="2">
        <v>44146</v>
      </c>
      <c r="B22170" t="s">
        <v>153</v>
      </c>
      <c r="C22170" t="s">
        <v>145</v>
      </c>
      <c r="D22170" t="s">
        <v>50</v>
      </c>
      <c r="E22170" t="s">
        <v>50</v>
      </c>
      <c r="F22170">
        <v>54</v>
      </c>
      <c r="G22170">
        <v>99</v>
      </c>
      <c r="H22170">
        <v>1408</v>
      </c>
      <c r="I22170">
        <v>1225</v>
      </c>
      <c r="J22170">
        <v>2</v>
      </c>
      <c r="K22170">
        <v>1</v>
      </c>
      <c r="L22170" t="s">
        <v>28</v>
      </c>
      <c r="M22170" t="s">
        <v>191</v>
      </c>
      <c r="N22170" t="s">
        <v>153</v>
      </c>
      <c r="O22170" t="s">
        <v>22</v>
      </c>
      <c r="P22170" t="s">
        <v>23</v>
      </c>
      <c r="Q22170" t="s">
        <v>24</v>
      </c>
    </row>
    <row r="22171" spans="1:17" x14ac:dyDescent="0.2">
      <c r="A22171" s="2">
        <v>44146</v>
      </c>
      <c r="B22171" t="s">
        <v>119</v>
      </c>
      <c r="C22171" t="s">
        <v>81</v>
      </c>
      <c r="D22171" t="s">
        <v>50</v>
      </c>
      <c r="E22171" t="s">
        <v>50</v>
      </c>
      <c r="F22171">
        <v>12</v>
      </c>
      <c r="G22171">
        <v>109</v>
      </c>
      <c r="H22171">
        <v>1612</v>
      </c>
      <c r="I22171">
        <v>1185</v>
      </c>
      <c r="J22171">
        <v>4</v>
      </c>
      <c r="K22171">
        <v>0</v>
      </c>
      <c r="L22171" t="s">
        <v>28</v>
      </c>
      <c r="M22171" t="s">
        <v>1093</v>
      </c>
      <c r="N22171" t="s">
        <v>119</v>
      </c>
      <c r="O22171" t="s">
        <v>22</v>
      </c>
      <c r="P22171" t="s">
        <v>23</v>
      </c>
      <c r="Q22171" t="s">
        <v>24</v>
      </c>
    </row>
    <row r="22172" spans="1:17" x14ac:dyDescent="0.2">
      <c r="A22172" s="2">
        <v>44146</v>
      </c>
      <c r="B22172" t="s">
        <v>73</v>
      </c>
      <c r="C22172" t="s">
        <v>48</v>
      </c>
      <c r="D22172" t="s">
        <v>50</v>
      </c>
      <c r="E22172" t="s">
        <v>50</v>
      </c>
      <c r="F22172">
        <v>130</v>
      </c>
      <c r="G22172">
        <v>107</v>
      </c>
      <c r="H22172">
        <v>1105</v>
      </c>
      <c r="I22172">
        <v>1193</v>
      </c>
      <c r="J22172">
        <v>2</v>
      </c>
      <c r="K22172">
        <v>1</v>
      </c>
      <c r="L22172" t="s">
        <v>28</v>
      </c>
      <c r="M22172" t="s">
        <v>289</v>
      </c>
      <c r="N22172" t="s">
        <v>73</v>
      </c>
      <c r="O22172" t="s">
        <v>22</v>
      </c>
      <c r="P22172" t="s">
        <v>23</v>
      </c>
      <c r="Q22172" t="s">
        <v>24</v>
      </c>
    </row>
    <row r="22173" spans="1:17" x14ac:dyDescent="0.2">
      <c r="A22173" s="2">
        <v>44146</v>
      </c>
      <c r="B22173" t="s">
        <v>97</v>
      </c>
      <c r="C22173" t="s">
        <v>69</v>
      </c>
      <c r="D22173" t="s">
        <v>50</v>
      </c>
      <c r="E22173" t="s">
        <v>50</v>
      </c>
      <c r="F22173">
        <v>95</v>
      </c>
      <c r="G22173">
        <v>25</v>
      </c>
      <c r="H22173">
        <v>1247</v>
      </c>
      <c r="I22173">
        <v>1523</v>
      </c>
      <c r="J22173">
        <v>0</v>
      </c>
      <c r="K22173">
        <v>3</v>
      </c>
      <c r="L22173" t="s">
        <v>28</v>
      </c>
      <c r="M22173" t="s">
        <v>1770</v>
      </c>
      <c r="N22173" t="s">
        <v>97</v>
      </c>
      <c r="O22173" t="s">
        <v>22</v>
      </c>
      <c r="P22173" t="s">
        <v>23</v>
      </c>
      <c r="Q22173" t="s">
        <v>41</v>
      </c>
    </row>
    <row r="22174" spans="1:17" x14ac:dyDescent="0.2">
      <c r="A22174" s="2">
        <v>44146</v>
      </c>
      <c r="B22174" t="s">
        <v>184</v>
      </c>
      <c r="C22174" t="s">
        <v>174</v>
      </c>
      <c r="D22174" t="s">
        <v>50</v>
      </c>
      <c r="E22174" t="s">
        <v>50</v>
      </c>
      <c r="F22174">
        <v>180</v>
      </c>
      <c r="G22174">
        <v>181</v>
      </c>
      <c r="H22174">
        <v>934</v>
      </c>
      <c r="I22174">
        <v>930</v>
      </c>
      <c r="J22174">
        <v>3</v>
      </c>
      <c r="K22174">
        <v>0</v>
      </c>
      <c r="L22174" t="s">
        <v>28</v>
      </c>
      <c r="M22174" t="s">
        <v>1120</v>
      </c>
      <c r="N22174" t="s">
        <v>184</v>
      </c>
      <c r="O22174" t="s">
        <v>22</v>
      </c>
      <c r="P22174" t="s">
        <v>23</v>
      </c>
      <c r="Q22174" t="s">
        <v>24</v>
      </c>
    </row>
    <row r="22175" spans="1:17" x14ac:dyDescent="0.2">
      <c r="A22175" s="2">
        <v>44146</v>
      </c>
      <c r="B22175" t="s">
        <v>1279</v>
      </c>
      <c r="C22175" t="s">
        <v>560</v>
      </c>
      <c r="D22175" t="s">
        <v>50</v>
      </c>
      <c r="E22175" t="s">
        <v>50</v>
      </c>
      <c r="F22175">
        <v>64</v>
      </c>
      <c r="G22175">
        <v>119</v>
      </c>
      <c r="H22175">
        <v>1369</v>
      </c>
      <c r="I22175">
        <v>1153</v>
      </c>
      <c r="J22175">
        <v>0</v>
      </c>
      <c r="K22175">
        <v>0</v>
      </c>
      <c r="L22175" t="s">
        <v>28</v>
      </c>
      <c r="M22175" t="s">
        <v>1280</v>
      </c>
      <c r="N22175" t="s">
        <v>1279</v>
      </c>
      <c r="O22175" t="s">
        <v>22</v>
      </c>
      <c r="P22175" t="s">
        <v>23</v>
      </c>
      <c r="Q22175" t="s">
        <v>30</v>
      </c>
    </row>
    <row r="22176" spans="1:17" x14ac:dyDescent="0.2">
      <c r="A22176" s="2">
        <v>44146</v>
      </c>
      <c r="B22176" t="s">
        <v>126</v>
      </c>
      <c r="C22176" t="s">
        <v>106</v>
      </c>
      <c r="D22176" t="s">
        <v>50</v>
      </c>
      <c r="E22176" t="s">
        <v>50</v>
      </c>
      <c r="F22176">
        <v>15</v>
      </c>
      <c r="G22176">
        <v>6</v>
      </c>
      <c r="H22176">
        <v>1596</v>
      </c>
      <c r="I22176">
        <v>1639</v>
      </c>
      <c r="J22176">
        <v>1</v>
      </c>
      <c r="K22176">
        <v>1</v>
      </c>
      <c r="L22176" t="s">
        <v>28</v>
      </c>
      <c r="M22176" t="s">
        <v>308</v>
      </c>
      <c r="N22176" t="s">
        <v>126</v>
      </c>
      <c r="O22176" t="s">
        <v>22</v>
      </c>
      <c r="P22176" t="s">
        <v>23</v>
      </c>
      <c r="Q22176" t="s">
        <v>30</v>
      </c>
    </row>
    <row r="22177" spans="1:17" x14ac:dyDescent="0.2">
      <c r="A22177" s="2">
        <v>44146</v>
      </c>
      <c r="B22177" t="s">
        <v>90</v>
      </c>
      <c r="C22177" t="s">
        <v>168</v>
      </c>
      <c r="D22177" t="s">
        <v>50</v>
      </c>
      <c r="E22177" t="s">
        <v>50</v>
      </c>
      <c r="F22177">
        <v>18</v>
      </c>
      <c r="G22177">
        <v>23</v>
      </c>
      <c r="H22177">
        <v>1568</v>
      </c>
      <c r="I22177">
        <v>1539</v>
      </c>
      <c r="J22177">
        <v>2</v>
      </c>
      <c r="K22177">
        <v>0</v>
      </c>
      <c r="L22177" t="s">
        <v>28</v>
      </c>
      <c r="M22177" t="s">
        <v>713</v>
      </c>
      <c r="N22177" t="s">
        <v>90</v>
      </c>
      <c r="O22177" t="s">
        <v>22</v>
      </c>
      <c r="P22177" t="s">
        <v>23</v>
      </c>
      <c r="Q22177" t="s">
        <v>24</v>
      </c>
    </row>
    <row r="22178" spans="1:17" x14ac:dyDescent="0.2">
      <c r="A22178" s="2">
        <v>44146</v>
      </c>
      <c r="B22178" t="s">
        <v>82</v>
      </c>
      <c r="C22178" t="s">
        <v>737</v>
      </c>
      <c r="D22178" t="s">
        <v>50</v>
      </c>
      <c r="E22178" t="s">
        <v>50</v>
      </c>
      <c r="F22178">
        <v>5</v>
      </c>
      <c r="G22178">
        <v>145</v>
      </c>
      <c r="H22178">
        <v>1661</v>
      </c>
      <c r="I22178">
        <v>1065</v>
      </c>
      <c r="J22178">
        <v>7</v>
      </c>
      <c r="K22178">
        <v>0</v>
      </c>
      <c r="L22178" t="s">
        <v>28</v>
      </c>
      <c r="M22178" t="s">
        <v>187</v>
      </c>
      <c r="N22178" t="s">
        <v>82</v>
      </c>
      <c r="O22178" t="s">
        <v>22</v>
      </c>
      <c r="P22178" t="s">
        <v>23</v>
      </c>
      <c r="Q22178" t="s">
        <v>24</v>
      </c>
    </row>
    <row r="22179" spans="1:17" x14ac:dyDescent="0.2">
      <c r="A22179" s="2">
        <v>44146</v>
      </c>
      <c r="B22179" t="s">
        <v>92</v>
      </c>
      <c r="C22179" t="s">
        <v>317</v>
      </c>
      <c r="D22179" t="s">
        <v>50</v>
      </c>
      <c r="E22179" t="s">
        <v>50</v>
      </c>
      <c r="F22179">
        <v>44</v>
      </c>
      <c r="G22179">
        <v>90</v>
      </c>
      <c r="H22179">
        <v>1455</v>
      </c>
      <c r="I22179">
        <v>1273</v>
      </c>
      <c r="J22179">
        <v>5</v>
      </c>
      <c r="K22179">
        <v>3</v>
      </c>
      <c r="L22179" t="s">
        <v>28</v>
      </c>
      <c r="M22179" t="s">
        <v>794</v>
      </c>
      <c r="N22179" t="s">
        <v>92</v>
      </c>
      <c r="O22179" t="s">
        <v>22</v>
      </c>
      <c r="P22179" t="s">
        <v>23</v>
      </c>
      <c r="Q22179" t="s">
        <v>24</v>
      </c>
    </row>
    <row r="22180" spans="1:17" x14ac:dyDescent="0.2">
      <c r="A22180" s="2">
        <v>44146</v>
      </c>
      <c r="B22180" t="s">
        <v>125</v>
      </c>
      <c r="C22180" t="s">
        <v>101</v>
      </c>
      <c r="D22180" t="s">
        <v>50</v>
      </c>
      <c r="E22180" t="s">
        <v>50</v>
      </c>
      <c r="F22180">
        <v>210</v>
      </c>
      <c r="G22180">
        <v>142</v>
      </c>
      <c r="H22180">
        <v>812</v>
      </c>
      <c r="I22180">
        <v>1071</v>
      </c>
      <c r="J22180">
        <v>0</v>
      </c>
      <c r="K22180">
        <v>3</v>
      </c>
      <c r="L22180" t="s">
        <v>28</v>
      </c>
      <c r="M22180" t="s">
        <v>468</v>
      </c>
      <c r="N22180" t="s">
        <v>125</v>
      </c>
      <c r="O22180" t="s">
        <v>22</v>
      </c>
      <c r="P22180" t="s">
        <v>23</v>
      </c>
      <c r="Q22180" t="s">
        <v>41</v>
      </c>
    </row>
    <row r="22181" spans="1:17" x14ac:dyDescent="0.2">
      <c r="A22181" s="2">
        <v>44146</v>
      </c>
      <c r="B22181" t="s">
        <v>249</v>
      </c>
      <c r="C22181" t="s">
        <v>386</v>
      </c>
      <c r="D22181" t="s">
        <v>50</v>
      </c>
      <c r="E22181" t="s">
        <v>50</v>
      </c>
      <c r="F22181">
        <v>62</v>
      </c>
      <c r="G22181">
        <v>114</v>
      </c>
      <c r="H22181">
        <v>1376</v>
      </c>
      <c r="I22181">
        <v>1175</v>
      </c>
      <c r="J22181">
        <v>0</v>
      </c>
      <c r="K22181">
        <v>0</v>
      </c>
      <c r="L22181" t="s">
        <v>28</v>
      </c>
      <c r="M22181" t="s">
        <v>529</v>
      </c>
      <c r="N22181" t="s">
        <v>249</v>
      </c>
      <c r="O22181" t="s">
        <v>22</v>
      </c>
      <c r="P22181" t="s">
        <v>23</v>
      </c>
      <c r="Q22181" t="s">
        <v>30</v>
      </c>
    </row>
    <row r="22182" spans="1:17" x14ac:dyDescent="0.2">
      <c r="A22182" s="2">
        <v>44146</v>
      </c>
      <c r="B22182" t="s">
        <v>180</v>
      </c>
      <c r="C22182" t="s">
        <v>274</v>
      </c>
      <c r="D22182" t="s">
        <v>50</v>
      </c>
      <c r="E22182" t="s">
        <v>50</v>
      </c>
      <c r="F22182">
        <v>33</v>
      </c>
      <c r="G22182">
        <v>9</v>
      </c>
      <c r="H22182">
        <v>1486</v>
      </c>
      <c r="I22182">
        <v>1634</v>
      </c>
      <c r="J22182">
        <v>3</v>
      </c>
      <c r="K22182">
        <v>3</v>
      </c>
      <c r="L22182" t="s">
        <v>28</v>
      </c>
      <c r="M22182" t="s">
        <v>181</v>
      </c>
      <c r="N22182" t="s">
        <v>180</v>
      </c>
      <c r="O22182" t="s">
        <v>22</v>
      </c>
      <c r="P22182" t="s">
        <v>23</v>
      </c>
      <c r="Q22182" t="s">
        <v>30</v>
      </c>
    </row>
    <row r="22183" spans="1:17" x14ac:dyDescent="0.2">
      <c r="A22183" s="2">
        <v>44147</v>
      </c>
      <c r="B22183" t="s">
        <v>94</v>
      </c>
      <c r="C22183" t="s">
        <v>76</v>
      </c>
      <c r="D22183" t="s">
        <v>50</v>
      </c>
      <c r="E22183" t="s">
        <v>50</v>
      </c>
      <c r="F22183">
        <v>47</v>
      </c>
      <c r="G22183">
        <v>39</v>
      </c>
      <c r="H22183">
        <v>1439</v>
      </c>
      <c r="I22183">
        <v>1461</v>
      </c>
      <c r="J22183">
        <v>2</v>
      </c>
      <c r="K22183">
        <v>1</v>
      </c>
      <c r="L22183" t="s">
        <v>291</v>
      </c>
      <c r="M22183" t="s">
        <v>96</v>
      </c>
      <c r="N22183" t="s">
        <v>94</v>
      </c>
      <c r="O22183" t="s">
        <v>22</v>
      </c>
      <c r="P22183" t="s">
        <v>23</v>
      </c>
      <c r="Q22183" t="s">
        <v>24</v>
      </c>
    </row>
    <row r="22184" spans="1:17" x14ac:dyDescent="0.2">
      <c r="A22184" s="2">
        <v>44147</v>
      </c>
      <c r="B22184" t="s">
        <v>100</v>
      </c>
      <c r="C22184" t="s">
        <v>244</v>
      </c>
      <c r="D22184" t="s">
        <v>50</v>
      </c>
      <c r="E22184" t="s">
        <v>50</v>
      </c>
      <c r="F22184">
        <v>41</v>
      </c>
      <c r="G22184">
        <v>37</v>
      </c>
      <c r="H22184">
        <v>1458</v>
      </c>
      <c r="I22184">
        <v>1466</v>
      </c>
      <c r="J22184">
        <v>1</v>
      </c>
      <c r="K22184">
        <v>2</v>
      </c>
      <c r="L22184" t="s">
        <v>291</v>
      </c>
      <c r="M22184" t="s">
        <v>102</v>
      </c>
      <c r="N22184" t="s">
        <v>100</v>
      </c>
      <c r="O22184" t="s">
        <v>22</v>
      </c>
      <c r="P22184" t="s">
        <v>23</v>
      </c>
      <c r="Q22184" t="s">
        <v>41</v>
      </c>
    </row>
    <row r="22185" spans="1:17" x14ac:dyDescent="0.2">
      <c r="A22185" s="2">
        <v>44147</v>
      </c>
      <c r="B22185" t="s">
        <v>1204</v>
      </c>
      <c r="C22185" t="s">
        <v>104</v>
      </c>
      <c r="D22185" t="s">
        <v>50</v>
      </c>
      <c r="E22185" t="s">
        <v>50</v>
      </c>
      <c r="F22185">
        <v>30</v>
      </c>
      <c r="G22185">
        <v>45</v>
      </c>
      <c r="H22185">
        <v>1489</v>
      </c>
      <c r="I22185">
        <v>1446</v>
      </c>
      <c r="J22185">
        <v>1</v>
      </c>
      <c r="K22185">
        <v>1</v>
      </c>
      <c r="L22185" t="s">
        <v>291</v>
      </c>
      <c r="M22185" t="s">
        <v>1219</v>
      </c>
      <c r="N22185" t="s">
        <v>1204</v>
      </c>
      <c r="O22185" t="s">
        <v>22</v>
      </c>
      <c r="P22185" t="s">
        <v>59</v>
      </c>
      <c r="Q22185" t="s">
        <v>41</v>
      </c>
    </row>
    <row r="22186" spans="1:17" x14ac:dyDescent="0.2">
      <c r="A22186" s="2">
        <v>44147</v>
      </c>
      <c r="B22186" t="s">
        <v>345</v>
      </c>
      <c r="C22186" t="s">
        <v>328</v>
      </c>
      <c r="D22186" t="s">
        <v>50</v>
      </c>
      <c r="E22186" t="s">
        <v>50</v>
      </c>
      <c r="F22186">
        <v>86</v>
      </c>
      <c r="G22186">
        <v>65</v>
      </c>
      <c r="H22186">
        <v>1287</v>
      </c>
      <c r="I22186">
        <v>1356</v>
      </c>
      <c r="J22186">
        <v>0</v>
      </c>
      <c r="K22186">
        <v>1</v>
      </c>
      <c r="L22186" t="s">
        <v>291</v>
      </c>
      <c r="M22186" t="s">
        <v>360</v>
      </c>
      <c r="N22186" t="s">
        <v>345</v>
      </c>
      <c r="O22186" t="s">
        <v>22</v>
      </c>
      <c r="P22186" t="s">
        <v>23</v>
      </c>
      <c r="Q22186" t="s">
        <v>41</v>
      </c>
    </row>
    <row r="22187" spans="1:17" x14ac:dyDescent="0.2">
      <c r="A22187" s="2">
        <v>44147</v>
      </c>
      <c r="B22187" t="s">
        <v>646</v>
      </c>
      <c r="C22187" t="s">
        <v>167</v>
      </c>
      <c r="D22187" t="s">
        <v>50</v>
      </c>
      <c r="E22187" t="s">
        <v>115</v>
      </c>
      <c r="F22187">
        <v>51</v>
      </c>
      <c r="G22187">
        <v>29</v>
      </c>
      <c r="H22187">
        <v>1424</v>
      </c>
      <c r="I22187">
        <v>1492</v>
      </c>
      <c r="J22187">
        <v>0</v>
      </c>
      <c r="K22187">
        <v>2</v>
      </c>
      <c r="L22187" t="s">
        <v>28</v>
      </c>
      <c r="M22187" t="s">
        <v>671</v>
      </c>
      <c r="N22187" t="s">
        <v>646</v>
      </c>
      <c r="O22187" t="s">
        <v>22</v>
      </c>
      <c r="P22187" t="s">
        <v>23</v>
      </c>
      <c r="Q22187" t="s">
        <v>41</v>
      </c>
    </row>
    <row r="22188" spans="1:17" x14ac:dyDescent="0.2">
      <c r="A22188" s="2">
        <v>44147</v>
      </c>
      <c r="B22188" t="s">
        <v>89</v>
      </c>
      <c r="C22188" t="s">
        <v>98</v>
      </c>
      <c r="D22188" t="s">
        <v>50</v>
      </c>
      <c r="E22188" t="s">
        <v>50</v>
      </c>
      <c r="F22188">
        <v>4</v>
      </c>
      <c r="G22188">
        <v>36</v>
      </c>
      <c r="H22188">
        <v>1669</v>
      </c>
      <c r="I22188">
        <v>1467</v>
      </c>
      <c r="J22188">
        <v>3</v>
      </c>
      <c r="K22188">
        <v>0</v>
      </c>
      <c r="L22188" t="s">
        <v>28</v>
      </c>
      <c r="M22188" t="s">
        <v>91</v>
      </c>
      <c r="N22188" t="s">
        <v>89</v>
      </c>
      <c r="O22188" t="s">
        <v>22</v>
      </c>
      <c r="P22188" t="s">
        <v>23</v>
      </c>
      <c r="Q22188" t="s">
        <v>24</v>
      </c>
    </row>
    <row r="22189" spans="1:17" x14ac:dyDescent="0.2">
      <c r="A22189" s="2">
        <v>44147</v>
      </c>
      <c r="B22189" t="s">
        <v>177</v>
      </c>
      <c r="C22189" t="s">
        <v>164</v>
      </c>
      <c r="D22189" t="s">
        <v>115</v>
      </c>
      <c r="E22189" t="s">
        <v>115</v>
      </c>
      <c r="F22189">
        <v>97</v>
      </c>
      <c r="G22189">
        <v>70</v>
      </c>
      <c r="H22189">
        <v>1238</v>
      </c>
      <c r="I22189">
        <v>1344</v>
      </c>
      <c r="J22189">
        <v>0</v>
      </c>
      <c r="K22189">
        <v>0</v>
      </c>
      <c r="L22189" t="s">
        <v>28</v>
      </c>
      <c r="M22189" t="s">
        <v>246</v>
      </c>
      <c r="N22189" t="s">
        <v>176</v>
      </c>
      <c r="O22189" t="s">
        <v>122</v>
      </c>
      <c r="P22189" t="s">
        <v>23</v>
      </c>
      <c r="Q22189" t="s">
        <v>30</v>
      </c>
    </row>
    <row r="22190" spans="1:17" x14ac:dyDescent="0.2">
      <c r="A22190" s="2">
        <v>44147</v>
      </c>
      <c r="B22190" t="s">
        <v>464</v>
      </c>
      <c r="C22190" t="s">
        <v>402</v>
      </c>
      <c r="D22190" t="s">
        <v>115</v>
      </c>
      <c r="E22190" t="s">
        <v>115</v>
      </c>
      <c r="F22190">
        <v>91</v>
      </c>
      <c r="G22190">
        <v>99</v>
      </c>
      <c r="H22190">
        <v>1269</v>
      </c>
      <c r="I22190">
        <v>1225</v>
      </c>
      <c r="J22190">
        <v>1</v>
      </c>
      <c r="K22190">
        <v>3</v>
      </c>
      <c r="L22190" t="s">
        <v>28</v>
      </c>
      <c r="M22190" t="s">
        <v>246</v>
      </c>
      <c r="N22190" t="s">
        <v>176</v>
      </c>
      <c r="O22190" t="s">
        <v>122</v>
      </c>
      <c r="P22190" t="s">
        <v>23</v>
      </c>
      <c r="Q22190" t="s">
        <v>41</v>
      </c>
    </row>
    <row r="22191" spans="1:17" x14ac:dyDescent="0.2">
      <c r="A22191" s="2">
        <v>44147</v>
      </c>
      <c r="B22191" t="s">
        <v>384</v>
      </c>
      <c r="C22191" t="s">
        <v>95</v>
      </c>
      <c r="D22191" t="s">
        <v>50</v>
      </c>
      <c r="E22191" t="s">
        <v>50</v>
      </c>
      <c r="F22191">
        <v>175</v>
      </c>
      <c r="G22191">
        <v>34</v>
      </c>
      <c r="H22191">
        <v>954</v>
      </c>
      <c r="I22191">
        <v>1480</v>
      </c>
      <c r="J22191">
        <v>0</v>
      </c>
      <c r="K22191">
        <v>0</v>
      </c>
      <c r="L22191" t="s">
        <v>28</v>
      </c>
      <c r="M22191" t="s">
        <v>395</v>
      </c>
      <c r="N22191" t="s">
        <v>384</v>
      </c>
      <c r="O22191" t="s">
        <v>22</v>
      </c>
      <c r="P22191" t="s">
        <v>23</v>
      </c>
      <c r="Q22191" t="s">
        <v>30</v>
      </c>
    </row>
    <row r="22192" spans="1:17" x14ac:dyDescent="0.2">
      <c r="A22192" s="2">
        <v>44147</v>
      </c>
      <c r="B22192" t="s">
        <v>176</v>
      </c>
      <c r="C22192" t="s">
        <v>602</v>
      </c>
      <c r="D22192" t="s">
        <v>115</v>
      </c>
      <c r="E22192" t="s">
        <v>115</v>
      </c>
      <c r="F22192">
        <v>74</v>
      </c>
      <c r="G22192">
        <v>122</v>
      </c>
      <c r="H22192">
        <v>1329</v>
      </c>
      <c r="I22192">
        <v>1148</v>
      </c>
      <c r="J22192">
        <v>3</v>
      </c>
      <c r="K22192">
        <v>2</v>
      </c>
      <c r="L22192" t="s">
        <v>28</v>
      </c>
      <c r="M22192" t="s">
        <v>246</v>
      </c>
      <c r="N22192" t="s">
        <v>176</v>
      </c>
      <c r="O22192" t="s">
        <v>22</v>
      </c>
      <c r="P22192" t="s">
        <v>23</v>
      </c>
      <c r="Q22192" t="s">
        <v>24</v>
      </c>
    </row>
    <row r="22193" spans="1:17" x14ac:dyDescent="0.2">
      <c r="A22193" s="2">
        <v>44147</v>
      </c>
      <c r="B22193" t="s">
        <v>449</v>
      </c>
      <c r="C22193" t="s">
        <v>469</v>
      </c>
      <c r="D22193" t="s">
        <v>115</v>
      </c>
      <c r="E22193" t="s">
        <v>115</v>
      </c>
      <c r="F22193">
        <v>84</v>
      </c>
      <c r="G22193">
        <v>79</v>
      </c>
      <c r="H22193">
        <v>1292</v>
      </c>
      <c r="I22193">
        <v>1314</v>
      </c>
      <c r="J22193">
        <v>0</v>
      </c>
      <c r="K22193">
        <v>1</v>
      </c>
      <c r="L22193" t="s">
        <v>28</v>
      </c>
      <c r="M22193" t="s">
        <v>243</v>
      </c>
      <c r="N22193" t="s">
        <v>176</v>
      </c>
      <c r="O22193" t="s">
        <v>122</v>
      </c>
      <c r="P22193" t="s">
        <v>23</v>
      </c>
      <c r="Q22193" t="s">
        <v>41</v>
      </c>
    </row>
    <row r="22194" spans="1:17" x14ac:dyDescent="0.2">
      <c r="A22194" s="2">
        <v>44147</v>
      </c>
      <c r="B22194" t="s">
        <v>161</v>
      </c>
      <c r="C22194" t="s">
        <v>77</v>
      </c>
      <c r="D22194" t="s">
        <v>50</v>
      </c>
      <c r="E22194" t="s">
        <v>27</v>
      </c>
      <c r="F22194">
        <v>20</v>
      </c>
      <c r="G22194">
        <v>22</v>
      </c>
      <c r="H22194">
        <v>1550</v>
      </c>
      <c r="I22194">
        <v>1542</v>
      </c>
      <c r="J22194">
        <v>0</v>
      </c>
      <c r="K22194">
        <v>0</v>
      </c>
      <c r="L22194" t="s">
        <v>28</v>
      </c>
      <c r="M22194" t="s">
        <v>162</v>
      </c>
      <c r="N22194" t="s">
        <v>161</v>
      </c>
      <c r="O22194" t="s">
        <v>22</v>
      </c>
      <c r="P22194" t="s">
        <v>23</v>
      </c>
      <c r="Q22194" t="s">
        <v>30</v>
      </c>
    </row>
    <row r="22195" spans="1:17" x14ac:dyDescent="0.2">
      <c r="A22195" s="2">
        <v>44147</v>
      </c>
      <c r="B22195" t="s">
        <v>17</v>
      </c>
      <c r="C22195" t="s">
        <v>31</v>
      </c>
      <c r="D22195" t="s">
        <v>19</v>
      </c>
      <c r="E22195" t="s">
        <v>19</v>
      </c>
      <c r="F22195">
        <v>79</v>
      </c>
      <c r="G22195">
        <v>60</v>
      </c>
      <c r="H22195">
        <v>1314</v>
      </c>
      <c r="I22195">
        <v>1380</v>
      </c>
      <c r="J22195">
        <v>2</v>
      </c>
      <c r="K22195">
        <v>3</v>
      </c>
      <c r="L22195" t="s">
        <v>20</v>
      </c>
      <c r="M22195" t="s">
        <v>21</v>
      </c>
      <c r="N22195" t="s">
        <v>17</v>
      </c>
      <c r="O22195" t="s">
        <v>22</v>
      </c>
      <c r="P22195" t="s">
        <v>23</v>
      </c>
      <c r="Q22195" t="s">
        <v>41</v>
      </c>
    </row>
    <row r="22196" spans="1:17" x14ac:dyDescent="0.2">
      <c r="A22196" s="2">
        <v>44147</v>
      </c>
      <c r="B22196" t="s">
        <v>39</v>
      </c>
      <c r="C22196" t="s">
        <v>38</v>
      </c>
      <c r="D22196" t="s">
        <v>19</v>
      </c>
      <c r="E22196" t="s">
        <v>19</v>
      </c>
      <c r="F22196">
        <v>8</v>
      </c>
      <c r="G22196">
        <v>35</v>
      </c>
      <c r="H22196">
        <v>1636</v>
      </c>
      <c r="I22196">
        <v>1476</v>
      </c>
      <c r="J22196">
        <v>1</v>
      </c>
      <c r="K22196">
        <v>1</v>
      </c>
      <c r="L22196" t="s">
        <v>20</v>
      </c>
      <c r="M22196" t="s">
        <v>65</v>
      </c>
      <c r="N22196" t="s">
        <v>39</v>
      </c>
      <c r="O22196" t="s">
        <v>22</v>
      </c>
      <c r="P22196" t="s">
        <v>23</v>
      </c>
      <c r="Q22196" t="s">
        <v>30</v>
      </c>
    </row>
    <row r="22197" spans="1:17" x14ac:dyDescent="0.2">
      <c r="A22197" s="2">
        <v>44148</v>
      </c>
      <c r="B22197" t="s">
        <v>212</v>
      </c>
      <c r="C22197" t="s">
        <v>459</v>
      </c>
      <c r="D22197" t="s">
        <v>115</v>
      </c>
      <c r="E22197" t="s">
        <v>115</v>
      </c>
      <c r="F22197">
        <v>187</v>
      </c>
      <c r="G22197">
        <v>170</v>
      </c>
      <c r="H22197">
        <v>914</v>
      </c>
      <c r="I22197">
        <v>974</v>
      </c>
      <c r="J22197">
        <v>2</v>
      </c>
      <c r="K22197">
        <v>0</v>
      </c>
      <c r="L22197" t="s">
        <v>28</v>
      </c>
      <c r="M22197" t="s">
        <v>214</v>
      </c>
      <c r="N22197" t="s">
        <v>212</v>
      </c>
      <c r="O22197" t="s">
        <v>22</v>
      </c>
      <c r="P22197" t="s">
        <v>23</v>
      </c>
      <c r="Q22197" t="s">
        <v>24</v>
      </c>
    </row>
    <row r="22198" spans="1:17" x14ac:dyDescent="0.2">
      <c r="A22198" s="2">
        <v>44148</v>
      </c>
      <c r="B22198" t="s">
        <v>131</v>
      </c>
      <c r="C22198" t="s">
        <v>166</v>
      </c>
      <c r="D22198" t="s">
        <v>27</v>
      </c>
      <c r="E22198" t="s">
        <v>115</v>
      </c>
      <c r="F22198">
        <v>50</v>
      </c>
      <c r="G22198">
        <v>57</v>
      </c>
      <c r="H22198">
        <v>1427</v>
      </c>
      <c r="I22198">
        <v>1391</v>
      </c>
      <c r="J22198">
        <v>1</v>
      </c>
      <c r="K22198">
        <v>1</v>
      </c>
      <c r="L22198" t="s">
        <v>28</v>
      </c>
      <c r="M22198" t="s">
        <v>1837</v>
      </c>
      <c r="N22198" t="s">
        <v>69</v>
      </c>
      <c r="O22198" t="s">
        <v>122</v>
      </c>
      <c r="P22198" t="s">
        <v>23</v>
      </c>
      <c r="Q22198" t="s">
        <v>30</v>
      </c>
    </row>
    <row r="22199" spans="1:17" x14ac:dyDescent="0.2">
      <c r="A22199" s="2">
        <v>44148</v>
      </c>
      <c r="B22199" t="s">
        <v>143</v>
      </c>
      <c r="C22199" t="s">
        <v>531</v>
      </c>
      <c r="D22199" t="s">
        <v>115</v>
      </c>
      <c r="E22199" t="s">
        <v>27</v>
      </c>
      <c r="F22199">
        <v>27</v>
      </c>
      <c r="G22199">
        <v>77</v>
      </c>
      <c r="H22199">
        <v>1503</v>
      </c>
      <c r="I22199">
        <v>1317</v>
      </c>
      <c r="J22199">
        <v>1</v>
      </c>
      <c r="K22199">
        <v>0</v>
      </c>
      <c r="L22199" t="s">
        <v>28</v>
      </c>
      <c r="M22199" t="s">
        <v>846</v>
      </c>
      <c r="N22199" t="s">
        <v>69</v>
      </c>
      <c r="O22199" t="s">
        <v>122</v>
      </c>
      <c r="P22199" t="s">
        <v>23</v>
      </c>
      <c r="Q22199" t="s">
        <v>24</v>
      </c>
    </row>
    <row r="22200" spans="1:17" x14ac:dyDescent="0.2">
      <c r="A22200" s="2">
        <v>44148</v>
      </c>
      <c r="B22200" t="s">
        <v>43</v>
      </c>
      <c r="C22200" t="s">
        <v>18</v>
      </c>
      <c r="D22200" t="s">
        <v>19</v>
      </c>
      <c r="E22200" t="s">
        <v>19</v>
      </c>
      <c r="F22200">
        <v>10</v>
      </c>
      <c r="G22200">
        <v>7</v>
      </c>
      <c r="H22200">
        <v>1631</v>
      </c>
      <c r="I22200">
        <v>1637</v>
      </c>
      <c r="J22200">
        <v>0</v>
      </c>
      <c r="K22200">
        <v>3</v>
      </c>
      <c r="L22200" t="s">
        <v>20</v>
      </c>
      <c r="M22200" t="s">
        <v>60</v>
      </c>
      <c r="N22200" t="s">
        <v>43</v>
      </c>
      <c r="O22200" t="s">
        <v>22</v>
      </c>
      <c r="P22200" t="s">
        <v>23</v>
      </c>
      <c r="Q22200" t="s">
        <v>41</v>
      </c>
    </row>
    <row r="22201" spans="1:17" x14ac:dyDescent="0.2">
      <c r="A22201" s="2">
        <v>44148</v>
      </c>
      <c r="B22201" t="s">
        <v>107</v>
      </c>
      <c r="C22201" t="s">
        <v>42</v>
      </c>
      <c r="D22201" t="s">
        <v>19</v>
      </c>
      <c r="E22201" t="s">
        <v>19</v>
      </c>
      <c r="F22201">
        <v>17</v>
      </c>
      <c r="G22201">
        <v>24</v>
      </c>
      <c r="H22201">
        <v>1570</v>
      </c>
      <c r="I22201">
        <v>1533</v>
      </c>
      <c r="J22201">
        <v>2</v>
      </c>
      <c r="K22201">
        <v>0</v>
      </c>
      <c r="L22201" t="s">
        <v>20</v>
      </c>
      <c r="M22201" t="s">
        <v>310</v>
      </c>
      <c r="N22201" t="s">
        <v>107</v>
      </c>
      <c r="O22201" t="s">
        <v>22</v>
      </c>
      <c r="P22201" t="s">
        <v>23</v>
      </c>
      <c r="Q22201" t="s">
        <v>24</v>
      </c>
    </row>
    <row r="22202" spans="1:17" x14ac:dyDescent="0.2">
      <c r="A22202" s="2">
        <v>44148</v>
      </c>
      <c r="B22202" t="s">
        <v>25</v>
      </c>
      <c r="C22202" t="s">
        <v>32</v>
      </c>
      <c r="D22202" t="s">
        <v>19</v>
      </c>
      <c r="E22202" t="s">
        <v>19</v>
      </c>
      <c r="F22202">
        <v>3</v>
      </c>
      <c r="G22202">
        <v>28</v>
      </c>
      <c r="H22202">
        <v>1725</v>
      </c>
      <c r="I22202">
        <v>1493</v>
      </c>
      <c r="J22202">
        <v>1</v>
      </c>
      <c r="K22202">
        <v>0</v>
      </c>
      <c r="L22202" t="s">
        <v>20</v>
      </c>
      <c r="M22202" t="s">
        <v>66</v>
      </c>
      <c r="N22202" t="s">
        <v>25</v>
      </c>
      <c r="O22202" t="s">
        <v>22</v>
      </c>
      <c r="P22202" t="s">
        <v>23</v>
      </c>
      <c r="Q22202" t="s">
        <v>24</v>
      </c>
    </row>
    <row r="22203" spans="1:17" x14ac:dyDescent="0.2">
      <c r="A22203" s="2">
        <v>44149</v>
      </c>
      <c r="B22203" t="s">
        <v>82</v>
      </c>
      <c r="C22203" t="s">
        <v>67</v>
      </c>
      <c r="D22203" t="s">
        <v>50</v>
      </c>
      <c r="E22203" t="s">
        <v>50</v>
      </c>
      <c r="F22203">
        <v>5</v>
      </c>
      <c r="G22203">
        <v>2</v>
      </c>
      <c r="H22203">
        <v>1661</v>
      </c>
      <c r="I22203">
        <v>1752</v>
      </c>
      <c r="J22203">
        <v>0</v>
      </c>
      <c r="K22203">
        <v>1</v>
      </c>
      <c r="L22203" t="s">
        <v>1764</v>
      </c>
      <c r="M22203" t="s">
        <v>187</v>
      </c>
      <c r="N22203" t="s">
        <v>82</v>
      </c>
      <c r="O22203" t="s">
        <v>22</v>
      </c>
      <c r="P22203" t="s">
        <v>23</v>
      </c>
      <c r="Q22203" t="s">
        <v>41</v>
      </c>
    </row>
    <row r="22204" spans="1:17" x14ac:dyDescent="0.2">
      <c r="A22204" s="2">
        <v>44149</v>
      </c>
      <c r="B22204" t="s">
        <v>52</v>
      </c>
      <c r="C22204" t="s">
        <v>274</v>
      </c>
      <c r="D22204" t="s">
        <v>50</v>
      </c>
      <c r="E22204" t="s">
        <v>50</v>
      </c>
      <c r="F22204">
        <v>19</v>
      </c>
      <c r="G22204">
        <v>9</v>
      </c>
      <c r="H22204">
        <v>1558</v>
      </c>
      <c r="I22204">
        <v>1634</v>
      </c>
      <c r="J22204">
        <v>2</v>
      </c>
      <c r="K22204">
        <v>1</v>
      </c>
      <c r="L22204" t="s">
        <v>1764</v>
      </c>
      <c r="M22204" t="s">
        <v>1773</v>
      </c>
      <c r="N22204" t="s">
        <v>52</v>
      </c>
      <c r="O22204" t="s">
        <v>22</v>
      </c>
      <c r="P22204" t="s">
        <v>23</v>
      </c>
      <c r="Q22204" t="s">
        <v>24</v>
      </c>
    </row>
    <row r="22205" spans="1:17" x14ac:dyDescent="0.2">
      <c r="A22205" s="2">
        <v>44149</v>
      </c>
      <c r="B22205" t="s">
        <v>129</v>
      </c>
      <c r="C22205" t="s">
        <v>168</v>
      </c>
      <c r="D22205" t="s">
        <v>50</v>
      </c>
      <c r="E22205" t="s">
        <v>50</v>
      </c>
      <c r="F22205">
        <v>14</v>
      </c>
      <c r="G22205">
        <v>23</v>
      </c>
      <c r="H22205">
        <v>1607</v>
      </c>
      <c r="I22205">
        <v>1539</v>
      </c>
      <c r="J22205">
        <v>3</v>
      </c>
      <c r="K22205">
        <v>1</v>
      </c>
      <c r="L22205" t="s">
        <v>1764</v>
      </c>
      <c r="M22205" t="s">
        <v>1159</v>
      </c>
      <c r="N22205" t="s">
        <v>129</v>
      </c>
      <c r="O22205" t="s">
        <v>22</v>
      </c>
      <c r="P22205" t="s">
        <v>23</v>
      </c>
      <c r="Q22205" t="s">
        <v>24</v>
      </c>
    </row>
    <row r="22206" spans="1:17" x14ac:dyDescent="0.2">
      <c r="A22206" s="2">
        <v>44149</v>
      </c>
      <c r="B22206" t="s">
        <v>53</v>
      </c>
      <c r="C22206" t="s">
        <v>106</v>
      </c>
      <c r="D22206" t="s">
        <v>50</v>
      </c>
      <c r="E22206" t="s">
        <v>50</v>
      </c>
      <c r="F22206">
        <v>16</v>
      </c>
      <c r="G22206">
        <v>6</v>
      </c>
      <c r="H22206">
        <v>1589</v>
      </c>
      <c r="I22206">
        <v>1639</v>
      </c>
      <c r="J22206">
        <v>1</v>
      </c>
      <c r="K22206">
        <v>1</v>
      </c>
      <c r="L22206" t="s">
        <v>1764</v>
      </c>
      <c r="M22206" t="s">
        <v>323</v>
      </c>
      <c r="N22206" t="s">
        <v>53</v>
      </c>
      <c r="O22206" t="s">
        <v>22</v>
      </c>
      <c r="P22206" t="s">
        <v>23</v>
      </c>
      <c r="Q22206" t="s">
        <v>30</v>
      </c>
    </row>
    <row r="22207" spans="1:17" x14ac:dyDescent="0.2">
      <c r="A22207" s="2">
        <v>44149</v>
      </c>
      <c r="B22207" t="s">
        <v>386</v>
      </c>
      <c r="C22207" t="s">
        <v>1279</v>
      </c>
      <c r="D22207" t="s">
        <v>50</v>
      </c>
      <c r="E22207" t="s">
        <v>50</v>
      </c>
      <c r="F22207">
        <v>114</v>
      </c>
      <c r="G22207">
        <v>64</v>
      </c>
      <c r="H22207">
        <v>1175</v>
      </c>
      <c r="I22207">
        <v>1369</v>
      </c>
      <c r="J22207">
        <v>0</v>
      </c>
      <c r="K22207">
        <v>0</v>
      </c>
      <c r="L22207" t="s">
        <v>1764</v>
      </c>
      <c r="M22207" t="s">
        <v>1838</v>
      </c>
      <c r="N22207" t="s">
        <v>274</v>
      </c>
      <c r="O22207" t="s">
        <v>122</v>
      </c>
      <c r="P22207" t="s">
        <v>23</v>
      </c>
      <c r="Q22207" t="s">
        <v>30</v>
      </c>
    </row>
    <row r="22208" spans="1:17" x14ac:dyDescent="0.2">
      <c r="A22208" s="2">
        <v>44149</v>
      </c>
      <c r="B22208" t="s">
        <v>145</v>
      </c>
      <c r="C22208" t="s">
        <v>97</v>
      </c>
      <c r="D22208" t="s">
        <v>50</v>
      </c>
      <c r="E22208" t="s">
        <v>50</v>
      </c>
      <c r="F22208">
        <v>99</v>
      </c>
      <c r="G22208">
        <v>95</v>
      </c>
      <c r="H22208">
        <v>1225</v>
      </c>
      <c r="I22208">
        <v>1247</v>
      </c>
      <c r="J22208">
        <v>2</v>
      </c>
      <c r="K22208">
        <v>1</v>
      </c>
      <c r="L22208" t="s">
        <v>1764</v>
      </c>
      <c r="M22208" t="s">
        <v>435</v>
      </c>
      <c r="N22208" t="s">
        <v>145</v>
      </c>
      <c r="O22208" t="s">
        <v>22</v>
      </c>
      <c r="P22208" t="s">
        <v>23</v>
      </c>
      <c r="Q22208" t="s">
        <v>24</v>
      </c>
    </row>
    <row r="22209" spans="1:17" x14ac:dyDescent="0.2">
      <c r="A22209" s="2">
        <v>44149</v>
      </c>
      <c r="B22209" t="s">
        <v>184</v>
      </c>
      <c r="C22209" t="s">
        <v>737</v>
      </c>
      <c r="D22209" t="s">
        <v>50</v>
      </c>
      <c r="E22209" t="s">
        <v>50</v>
      </c>
      <c r="F22209">
        <v>180</v>
      </c>
      <c r="G22209">
        <v>145</v>
      </c>
      <c r="H22209">
        <v>934</v>
      </c>
      <c r="I22209">
        <v>1065</v>
      </c>
      <c r="J22209">
        <v>3</v>
      </c>
      <c r="K22209">
        <v>1</v>
      </c>
      <c r="L22209" t="s">
        <v>1764</v>
      </c>
      <c r="M22209" t="s">
        <v>1120</v>
      </c>
      <c r="N22209" t="s">
        <v>184</v>
      </c>
      <c r="O22209" t="s">
        <v>22</v>
      </c>
      <c r="P22209" t="s">
        <v>23</v>
      </c>
      <c r="Q22209" t="s">
        <v>24</v>
      </c>
    </row>
    <row r="22210" spans="1:17" x14ac:dyDescent="0.2">
      <c r="A22210" s="2">
        <v>44149</v>
      </c>
      <c r="B22210" t="s">
        <v>101</v>
      </c>
      <c r="C22210" t="s">
        <v>48</v>
      </c>
      <c r="D22210" t="s">
        <v>50</v>
      </c>
      <c r="E22210" t="s">
        <v>50</v>
      </c>
      <c r="F22210">
        <v>142</v>
      </c>
      <c r="G22210">
        <v>107</v>
      </c>
      <c r="H22210">
        <v>1071</v>
      </c>
      <c r="I22210">
        <v>1193</v>
      </c>
      <c r="J22210">
        <v>1</v>
      </c>
      <c r="K22210">
        <v>1</v>
      </c>
      <c r="L22210" t="s">
        <v>1764</v>
      </c>
      <c r="M22210" t="s">
        <v>331</v>
      </c>
      <c r="N22210" t="s">
        <v>101</v>
      </c>
      <c r="O22210" t="s">
        <v>22</v>
      </c>
      <c r="P22210" t="s">
        <v>23</v>
      </c>
      <c r="Q22210" t="s">
        <v>30</v>
      </c>
    </row>
    <row r="22211" spans="1:17" x14ac:dyDescent="0.2">
      <c r="A22211" s="2">
        <v>44149</v>
      </c>
      <c r="B22211" t="s">
        <v>125</v>
      </c>
      <c r="C22211" t="s">
        <v>1693</v>
      </c>
      <c r="D22211" t="s">
        <v>50</v>
      </c>
      <c r="E22211" t="s">
        <v>50</v>
      </c>
      <c r="F22211">
        <v>210</v>
      </c>
      <c r="G22211">
        <v>195</v>
      </c>
      <c r="H22211">
        <v>812</v>
      </c>
      <c r="I22211">
        <v>890</v>
      </c>
      <c r="J22211">
        <v>0</v>
      </c>
      <c r="K22211">
        <v>0</v>
      </c>
      <c r="L22211" t="s">
        <v>1764</v>
      </c>
      <c r="M22211" t="s">
        <v>468</v>
      </c>
      <c r="N22211" t="s">
        <v>125</v>
      </c>
      <c r="O22211" t="s">
        <v>22</v>
      </c>
      <c r="P22211" t="s">
        <v>23</v>
      </c>
      <c r="Q22211" t="s">
        <v>30</v>
      </c>
    </row>
    <row r="22212" spans="1:17" x14ac:dyDescent="0.2">
      <c r="A22212" s="2">
        <v>44149</v>
      </c>
      <c r="B22212" t="s">
        <v>26</v>
      </c>
      <c r="C22212" t="s">
        <v>133</v>
      </c>
      <c r="D22212" t="s">
        <v>27</v>
      </c>
      <c r="E22212" t="s">
        <v>115</v>
      </c>
      <c r="F22212">
        <v>11</v>
      </c>
      <c r="G22212">
        <v>38</v>
      </c>
      <c r="H22212">
        <v>1625</v>
      </c>
      <c r="I22212">
        <v>1464</v>
      </c>
      <c r="J22212">
        <v>3</v>
      </c>
      <c r="K22212">
        <v>2</v>
      </c>
      <c r="L22212" t="s">
        <v>28</v>
      </c>
      <c r="M22212" t="s">
        <v>1839</v>
      </c>
      <c r="N22212" t="s">
        <v>69</v>
      </c>
      <c r="O22212" t="s">
        <v>122</v>
      </c>
      <c r="P22212" t="s">
        <v>23</v>
      </c>
      <c r="Q22212" t="s">
        <v>24</v>
      </c>
    </row>
    <row r="22213" spans="1:17" x14ac:dyDescent="0.2">
      <c r="A22213" s="2">
        <v>44149</v>
      </c>
      <c r="B22213" t="s">
        <v>113</v>
      </c>
      <c r="C22213" t="s">
        <v>185</v>
      </c>
      <c r="D22213" t="s">
        <v>115</v>
      </c>
      <c r="E22213" t="s">
        <v>27</v>
      </c>
      <c r="F22213">
        <v>67</v>
      </c>
      <c r="G22213">
        <v>48</v>
      </c>
      <c r="H22213">
        <v>1351</v>
      </c>
      <c r="I22213">
        <v>1438</v>
      </c>
      <c r="J22213">
        <v>3</v>
      </c>
      <c r="K22213">
        <v>0</v>
      </c>
      <c r="L22213" t="s">
        <v>28</v>
      </c>
      <c r="M22213" t="s">
        <v>231</v>
      </c>
      <c r="N22213" t="s">
        <v>113</v>
      </c>
      <c r="O22213" t="s">
        <v>22</v>
      </c>
      <c r="P22213" t="s">
        <v>23</v>
      </c>
      <c r="Q22213" t="s">
        <v>24</v>
      </c>
    </row>
    <row r="22214" spans="1:17" x14ac:dyDescent="0.2">
      <c r="A22214" s="2">
        <v>44150</v>
      </c>
      <c r="B22214" t="s">
        <v>126</v>
      </c>
      <c r="C22214" t="s">
        <v>646</v>
      </c>
      <c r="D22214" t="s">
        <v>50</v>
      </c>
      <c r="E22214" t="s">
        <v>50</v>
      </c>
      <c r="F22214">
        <v>15</v>
      </c>
      <c r="G22214">
        <v>51</v>
      </c>
      <c r="H22214">
        <v>1596</v>
      </c>
      <c r="I22214">
        <v>1424</v>
      </c>
      <c r="J22214">
        <v>3</v>
      </c>
      <c r="K22214">
        <v>1</v>
      </c>
      <c r="L22214" t="s">
        <v>1764</v>
      </c>
      <c r="M22214" t="s">
        <v>308</v>
      </c>
      <c r="N22214" t="s">
        <v>126</v>
      </c>
      <c r="O22214" t="s">
        <v>22</v>
      </c>
      <c r="P22214" t="s">
        <v>23</v>
      </c>
      <c r="Q22214" t="s">
        <v>24</v>
      </c>
    </row>
    <row r="22215" spans="1:17" x14ac:dyDescent="0.2">
      <c r="A22215" s="2">
        <v>44150</v>
      </c>
      <c r="B22215" t="s">
        <v>119</v>
      </c>
      <c r="C22215" t="s">
        <v>90</v>
      </c>
      <c r="D22215" t="s">
        <v>50</v>
      </c>
      <c r="E22215" t="s">
        <v>50</v>
      </c>
      <c r="F22215">
        <v>12</v>
      </c>
      <c r="G22215">
        <v>18</v>
      </c>
      <c r="H22215">
        <v>1612</v>
      </c>
      <c r="I22215">
        <v>1568</v>
      </c>
      <c r="J22215">
        <v>2</v>
      </c>
      <c r="K22215">
        <v>0</v>
      </c>
      <c r="L22215" t="s">
        <v>1764</v>
      </c>
      <c r="M22215" t="s">
        <v>546</v>
      </c>
      <c r="N22215" t="s">
        <v>119</v>
      </c>
      <c r="O22215" t="s">
        <v>22</v>
      </c>
      <c r="P22215" t="s">
        <v>23</v>
      </c>
      <c r="Q22215" t="s">
        <v>24</v>
      </c>
    </row>
    <row r="22216" spans="1:17" x14ac:dyDescent="0.2">
      <c r="A22216" s="2">
        <v>44150</v>
      </c>
      <c r="B22216" t="s">
        <v>147</v>
      </c>
      <c r="C22216" t="s">
        <v>89</v>
      </c>
      <c r="D22216" t="s">
        <v>50</v>
      </c>
      <c r="E22216" t="s">
        <v>50</v>
      </c>
      <c r="F22216">
        <v>1</v>
      </c>
      <c r="G22216">
        <v>4</v>
      </c>
      <c r="H22216">
        <v>1765</v>
      </c>
      <c r="I22216">
        <v>1669</v>
      </c>
      <c r="J22216">
        <v>2</v>
      </c>
      <c r="K22216">
        <v>0</v>
      </c>
      <c r="L22216" t="s">
        <v>1764</v>
      </c>
      <c r="M22216" t="s">
        <v>1835</v>
      </c>
      <c r="N22216" t="s">
        <v>147</v>
      </c>
      <c r="O22216" t="s">
        <v>22</v>
      </c>
      <c r="P22216" t="s">
        <v>23</v>
      </c>
      <c r="Q22216" t="s">
        <v>24</v>
      </c>
    </row>
    <row r="22217" spans="1:17" x14ac:dyDescent="0.2">
      <c r="A22217" s="2">
        <v>44150</v>
      </c>
      <c r="B22217" t="s">
        <v>72</v>
      </c>
      <c r="C22217" t="s">
        <v>76</v>
      </c>
      <c r="D22217" t="s">
        <v>50</v>
      </c>
      <c r="E22217" t="s">
        <v>50</v>
      </c>
      <c r="F22217">
        <v>13</v>
      </c>
      <c r="G22217">
        <v>39</v>
      </c>
      <c r="H22217">
        <v>1610</v>
      </c>
      <c r="I22217">
        <v>1461</v>
      </c>
      <c r="J22217">
        <v>2</v>
      </c>
      <c r="K22217">
        <v>1</v>
      </c>
      <c r="L22217" t="s">
        <v>1764</v>
      </c>
      <c r="M22217" t="s">
        <v>74</v>
      </c>
      <c r="N22217" t="s">
        <v>72</v>
      </c>
      <c r="O22217" t="s">
        <v>22</v>
      </c>
      <c r="P22217" t="s">
        <v>23</v>
      </c>
      <c r="Q22217" t="s">
        <v>24</v>
      </c>
    </row>
    <row r="22218" spans="1:17" x14ac:dyDescent="0.2">
      <c r="A22218" s="2">
        <v>44150</v>
      </c>
      <c r="B22218" t="s">
        <v>69</v>
      </c>
      <c r="C22218" t="s">
        <v>100</v>
      </c>
      <c r="D22218" t="s">
        <v>50</v>
      </c>
      <c r="E22218" t="s">
        <v>50</v>
      </c>
      <c r="F22218">
        <v>25</v>
      </c>
      <c r="G22218">
        <v>41</v>
      </c>
      <c r="H22218">
        <v>1523</v>
      </c>
      <c r="I22218">
        <v>1458</v>
      </c>
      <c r="J22218">
        <v>2</v>
      </c>
      <c r="K22218">
        <v>1</v>
      </c>
      <c r="L22218" t="s">
        <v>1764</v>
      </c>
      <c r="M22218" t="s">
        <v>71</v>
      </c>
      <c r="N22218" t="s">
        <v>69</v>
      </c>
      <c r="O22218" t="s">
        <v>22</v>
      </c>
      <c r="P22218" t="s">
        <v>23</v>
      </c>
      <c r="Q22218" t="s">
        <v>24</v>
      </c>
    </row>
    <row r="22219" spans="1:17" x14ac:dyDescent="0.2">
      <c r="A22219" s="2">
        <v>44150</v>
      </c>
      <c r="B22219" t="s">
        <v>92</v>
      </c>
      <c r="C22219" t="s">
        <v>49</v>
      </c>
      <c r="D22219" t="s">
        <v>50</v>
      </c>
      <c r="E22219" t="s">
        <v>50</v>
      </c>
      <c r="F22219">
        <v>44</v>
      </c>
      <c r="G22219">
        <v>43</v>
      </c>
      <c r="H22219">
        <v>1455</v>
      </c>
      <c r="I22219">
        <v>1456</v>
      </c>
      <c r="J22219">
        <v>3</v>
      </c>
      <c r="K22219">
        <v>0</v>
      </c>
      <c r="L22219" t="s">
        <v>1764</v>
      </c>
      <c r="M22219" t="s">
        <v>124</v>
      </c>
      <c r="N22219" t="s">
        <v>92</v>
      </c>
      <c r="O22219" t="s">
        <v>22</v>
      </c>
      <c r="P22219" t="s">
        <v>23</v>
      </c>
      <c r="Q22219" t="s">
        <v>24</v>
      </c>
    </row>
    <row r="22220" spans="1:17" x14ac:dyDescent="0.2">
      <c r="A22220" s="2">
        <v>44150</v>
      </c>
      <c r="B22220" t="s">
        <v>244</v>
      </c>
      <c r="C22220" t="s">
        <v>104</v>
      </c>
      <c r="D22220" t="s">
        <v>50</v>
      </c>
      <c r="E22220" t="s">
        <v>50</v>
      </c>
      <c r="F22220">
        <v>37</v>
      </c>
      <c r="G22220">
        <v>45</v>
      </c>
      <c r="H22220">
        <v>1466</v>
      </c>
      <c r="I22220">
        <v>1446</v>
      </c>
      <c r="J22220">
        <v>1</v>
      </c>
      <c r="K22220">
        <v>0</v>
      </c>
      <c r="L22220" t="s">
        <v>1764</v>
      </c>
      <c r="M22220" t="s">
        <v>597</v>
      </c>
      <c r="N22220" t="s">
        <v>244</v>
      </c>
      <c r="O22220" t="s">
        <v>22</v>
      </c>
      <c r="P22220" t="s">
        <v>23</v>
      </c>
      <c r="Q22220" t="s">
        <v>24</v>
      </c>
    </row>
    <row r="22221" spans="1:17" x14ac:dyDescent="0.2">
      <c r="A22221" s="2">
        <v>44150</v>
      </c>
      <c r="B22221" t="s">
        <v>293</v>
      </c>
      <c r="C22221" t="s">
        <v>123</v>
      </c>
      <c r="D22221" t="s">
        <v>50</v>
      </c>
      <c r="E22221" t="s">
        <v>50</v>
      </c>
      <c r="F22221">
        <v>45</v>
      </c>
      <c r="G22221">
        <v>88</v>
      </c>
      <c r="H22221">
        <v>1446</v>
      </c>
      <c r="I22221">
        <v>1275</v>
      </c>
      <c r="J22221">
        <v>1</v>
      </c>
      <c r="K22221">
        <v>0</v>
      </c>
      <c r="L22221" t="s">
        <v>1764</v>
      </c>
      <c r="M22221" t="s">
        <v>1539</v>
      </c>
      <c r="N22221" t="s">
        <v>293</v>
      </c>
      <c r="O22221" t="s">
        <v>22</v>
      </c>
      <c r="P22221" t="s">
        <v>23</v>
      </c>
      <c r="Q22221" t="s">
        <v>24</v>
      </c>
    </row>
    <row r="22222" spans="1:17" x14ac:dyDescent="0.2">
      <c r="A22222" s="2">
        <v>44150</v>
      </c>
      <c r="B22222" t="s">
        <v>180</v>
      </c>
      <c r="C22222" t="s">
        <v>95</v>
      </c>
      <c r="D22222" t="s">
        <v>50</v>
      </c>
      <c r="E22222" t="s">
        <v>50</v>
      </c>
      <c r="F22222">
        <v>33</v>
      </c>
      <c r="G22222">
        <v>34</v>
      </c>
      <c r="H22222">
        <v>1486</v>
      </c>
      <c r="I22222">
        <v>1480</v>
      </c>
      <c r="J22222">
        <v>3</v>
      </c>
      <c r="K22222">
        <v>2</v>
      </c>
      <c r="L22222" t="s">
        <v>1764</v>
      </c>
      <c r="M22222" t="s">
        <v>181</v>
      </c>
      <c r="N22222" t="s">
        <v>180</v>
      </c>
      <c r="O22222" t="s">
        <v>22</v>
      </c>
      <c r="P22222" t="s">
        <v>23</v>
      </c>
      <c r="Q22222" t="s">
        <v>24</v>
      </c>
    </row>
    <row r="22223" spans="1:17" x14ac:dyDescent="0.2">
      <c r="A22223" s="2">
        <v>44150</v>
      </c>
      <c r="B22223" t="s">
        <v>94</v>
      </c>
      <c r="C22223" t="s">
        <v>1204</v>
      </c>
      <c r="D22223" t="s">
        <v>50</v>
      </c>
      <c r="E22223" t="s">
        <v>50</v>
      </c>
      <c r="F22223">
        <v>47</v>
      </c>
      <c r="G22223">
        <v>30</v>
      </c>
      <c r="H22223">
        <v>1439</v>
      </c>
      <c r="I22223">
        <v>1489</v>
      </c>
      <c r="J22223">
        <v>1</v>
      </c>
      <c r="K22223">
        <v>1</v>
      </c>
      <c r="L22223" t="s">
        <v>1764</v>
      </c>
      <c r="M22223" t="s">
        <v>96</v>
      </c>
      <c r="N22223" t="s">
        <v>94</v>
      </c>
      <c r="O22223" t="s">
        <v>22</v>
      </c>
      <c r="P22223" t="s">
        <v>23</v>
      </c>
      <c r="Q22223" t="s">
        <v>30</v>
      </c>
    </row>
    <row r="22224" spans="1:17" x14ac:dyDescent="0.2">
      <c r="A22224" s="2">
        <v>44150</v>
      </c>
      <c r="B22224" t="s">
        <v>161</v>
      </c>
      <c r="C22224" t="s">
        <v>98</v>
      </c>
      <c r="D22224" t="s">
        <v>50</v>
      </c>
      <c r="E22224" t="s">
        <v>50</v>
      </c>
      <c r="F22224">
        <v>20</v>
      </c>
      <c r="G22224">
        <v>36</v>
      </c>
      <c r="H22224">
        <v>1550</v>
      </c>
      <c r="I22224">
        <v>1467</v>
      </c>
      <c r="J22224">
        <v>1</v>
      </c>
      <c r="K22224">
        <v>0</v>
      </c>
      <c r="L22224" t="s">
        <v>1764</v>
      </c>
      <c r="M22224" t="s">
        <v>162</v>
      </c>
      <c r="N22224" t="s">
        <v>161</v>
      </c>
      <c r="O22224" t="s">
        <v>22</v>
      </c>
      <c r="P22224" t="s">
        <v>23</v>
      </c>
      <c r="Q22224" t="s">
        <v>24</v>
      </c>
    </row>
    <row r="22225" spans="1:17" x14ac:dyDescent="0.2">
      <c r="A22225" s="2">
        <v>44150</v>
      </c>
      <c r="B22225" t="s">
        <v>87</v>
      </c>
      <c r="C22225" t="s">
        <v>70</v>
      </c>
      <c r="D22225" t="s">
        <v>50</v>
      </c>
      <c r="E22225" t="s">
        <v>50</v>
      </c>
      <c r="F22225">
        <v>66</v>
      </c>
      <c r="G22225">
        <v>55</v>
      </c>
      <c r="H22225">
        <v>1354</v>
      </c>
      <c r="I22225">
        <v>1402</v>
      </c>
      <c r="J22225">
        <v>1</v>
      </c>
      <c r="K22225">
        <v>2</v>
      </c>
      <c r="L22225" t="s">
        <v>1764</v>
      </c>
      <c r="M22225" t="s">
        <v>88</v>
      </c>
      <c r="N22225" t="s">
        <v>87</v>
      </c>
      <c r="O22225" t="s">
        <v>22</v>
      </c>
      <c r="P22225" t="s">
        <v>23</v>
      </c>
      <c r="Q22225" t="s">
        <v>41</v>
      </c>
    </row>
    <row r="22226" spans="1:17" x14ac:dyDescent="0.2">
      <c r="A22226" s="2">
        <v>44150</v>
      </c>
      <c r="B22226" t="s">
        <v>328</v>
      </c>
      <c r="C22226" t="s">
        <v>81</v>
      </c>
      <c r="D22226" t="s">
        <v>50</v>
      </c>
      <c r="E22226" t="s">
        <v>50</v>
      </c>
      <c r="F22226">
        <v>65</v>
      </c>
      <c r="G22226">
        <v>109</v>
      </c>
      <c r="H22226">
        <v>1356</v>
      </c>
      <c r="I22226">
        <v>1185</v>
      </c>
      <c r="J22226">
        <v>2</v>
      </c>
      <c r="K22226">
        <v>1</v>
      </c>
      <c r="L22226" t="s">
        <v>1764</v>
      </c>
      <c r="M22226" t="s">
        <v>329</v>
      </c>
      <c r="N22226" t="s">
        <v>328</v>
      </c>
      <c r="O22226" t="s">
        <v>22</v>
      </c>
      <c r="P22226" t="s">
        <v>23</v>
      </c>
      <c r="Q22226" t="s">
        <v>24</v>
      </c>
    </row>
    <row r="22227" spans="1:17" x14ac:dyDescent="0.2">
      <c r="A22227" s="2">
        <v>44150</v>
      </c>
      <c r="B22227" t="s">
        <v>345</v>
      </c>
      <c r="C22227" t="s">
        <v>286</v>
      </c>
      <c r="D22227" t="s">
        <v>50</v>
      </c>
      <c r="E22227" t="s">
        <v>50</v>
      </c>
      <c r="F22227">
        <v>86</v>
      </c>
      <c r="G22227">
        <v>101</v>
      </c>
      <c r="H22227">
        <v>1287</v>
      </c>
      <c r="I22227">
        <v>1215</v>
      </c>
      <c r="J22227">
        <v>1</v>
      </c>
      <c r="K22227">
        <v>2</v>
      </c>
      <c r="L22227" t="s">
        <v>1764</v>
      </c>
      <c r="M22227" t="s">
        <v>360</v>
      </c>
      <c r="N22227" t="s">
        <v>345</v>
      </c>
      <c r="O22227" t="s">
        <v>22</v>
      </c>
      <c r="P22227" t="s">
        <v>23</v>
      </c>
      <c r="Q22227" t="s">
        <v>41</v>
      </c>
    </row>
    <row r="22228" spans="1:17" x14ac:dyDescent="0.2">
      <c r="A22228" s="2">
        <v>44150</v>
      </c>
      <c r="B22228" t="s">
        <v>249</v>
      </c>
      <c r="C22228" t="s">
        <v>1692</v>
      </c>
      <c r="D22228" t="s">
        <v>50</v>
      </c>
      <c r="E22228" t="s">
        <v>50</v>
      </c>
      <c r="F22228">
        <v>62</v>
      </c>
      <c r="G22228">
        <v>117</v>
      </c>
      <c r="H22228">
        <v>1376</v>
      </c>
      <c r="I22228">
        <v>1158</v>
      </c>
      <c r="J22228">
        <v>2</v>
      </c>
      <c r="K22228">
        <v>1</v>
      </c>
      <c r="L22228" t="s">
        <v>1764</v>
      </c>
      <c r="M22228" t="s">
        <v>529</v>
      </c>
      <c r="N22228" t="s">
        <v>249</v>
      </c>
      <c r="O22228" t="s">
        <v>22</v>
      </c>
      <c r="P22228" t="s">
        <v>23</v>
      </c>
      <c r="Q22228" t="s">
        <v>24</v>
      </c>
    </row>
    <row r="22229" spans="1:17" x14ac:dyDescent="0.2">
      <c r="A22229" s="2">
        <v>44150</v>
      </c>
      <c r="B22229" t="s">
        <v>384</v>
      </c>
      <c r="C22229" t="s">
        <v>153</v>
      </c>
      <c r="D22229" t="s">
        <v>50</v>
      </c>
      <c r="E22229" t="s">
        <v>50</v>
      </c>
      <c r="F22229">
        <v>175</v>
      </c>
      <c r="G22229">
        <v>54</v>
      </c>
      <c r="H22229">
        <v>954</v>
      </c>
      <c r="I22229">
        <v>1408</v>
      </c>
      <c r="J22229">
        <v>0</v>
      </c>
      <c r="K22229">
        <v>2</v>
      </c>
      <c r="L22229" t="s">
        <v>1764</v>
      </c>
      <c r="M22229" t="s">
        <v>395</v>
      </c>
      <c r="N22229" t="s">
        <v>384</v>
      </c>
      <c r="O22229" t="s">
        <v>22</v>
      </c>
      <c r="P22229" t="s">
        <v>23</v>
      </c>
      <c r="Q22229" t="s">
        <v>41</v>
      </c>
    </row>
    <row r="22230" spans="1:17" x14ac:dyDescent="0.2">
      <c r="A22230" s="2">
        <v>44150</v>
      </c>
      <c r="B22230" t="s">
        <v>85</v>
      </c>
      <c r="C22230" t="s">
        <v>560</v>
      </c>
      <c r="D22230" t="s">
        <v>50</v>
      </c>
      <c r="E22230" t="s">
        <v>50</v>
      </c>
      <c r="F22230">
        <v>69</v>
      </c>
      <c r="G22230">
        <v>119</v>
      </c>
      <c r="H22230">
        <v>1345</v>
      </c>
      <c r="I22230">
        <v>1153</v>
      </c>
      <c r="J22230">
        <v>3</v>
      </c>
      <c r="K22230">
        <v>1</v>
      </c>
      <c r="L22230" t="s">
        <v>1764</v>
      </c>
      <c r="M22230" t="s">
        <v>86</v>
      </c>
      <c r="N22230" t="s">
        <v>85</v>
      </c>
      <c r="O22230" t="s">
        <v>22</v>
      </c>
      <c r="P22230" t="s">
        <v>23</v>
      </c>
      <c r="Q22230" t="s">
        <v>24</v>
      </c>
    </row>
    <row r="22231" spans="1:17" x14ac:dyDescent="0.2">
      <c r="A22231" s="2">
        <v>44150</v>
      </c>
      <c r="B22231" t="s">
        <v>317</v>
      </c>
      <c r="C22231" t="s">
        <v>73</v>
      </c>
      <c r="D22231" t="s">
        <v>50</v>
      </c>
      <c r="E22231" t="s">
        <v>50</v>
      </c>
      <c r="F22231">
        <v>90</v>
      </c>
      <c r="G22231">
        <v>130</v>
      </c>
      <c r="H22231">
        <v>1273</v>
      </c>
      <c r="I22231">
        <v>1105</v>
      </c>
      <c r="J22231">
        <v>2</v>
      </c>
      <c r="K22231">
        <v>0</v>
      </c>
      <c r="L22231" t="s">
        <v>1764</v>
      </c>
      <c r="M22231" t="s">
        <v>394</v>
      </c>
      <c r="N22231" t="s">
        <v>317</v>
      </c>
      <c r="O22231" t="s">
        <v>22</v>
      </c>
      <c r="P22231" t="s">
        <v>23</v>
      </c>
      <c r="Q22231" t="s">
        <v>24</v>
      </c>
    </row>
    <row r="22232" spans="1:17" x14ac:dyDescent="0.2">
      <c r="A22232" s="2">
        <v>44150</v>
      </c>
      <c r="B22232" t="s">
        <v>555</v>
      </c>
      <c r="C22232" t="s">
        <v>304</v>
      </c>
      <c r="D22232" t="s">
        <v>27</v>
      </c>
      <c r="E22232" t="s">
        <v>27</v>
      </c>
      <c r="F22232">
        <v>131</v>
      </c>
      <c r="G22232">
        <v>63</v>
      </c>
      <c r="H22232">
        <v>1103</v>
      </c>
      <c r="I22232">
        <v>1374</v>
      </c>
      <c r="J22232">
        <v>2</v>
      </c>
      <c r="K22232">
        <v>1</v>
      </c>
      <c r="L22232" t="s">
        <v>28</v>
      </c>
      <c r="M22232" t="s">
        <v>1761</v>
      </c>
      <c r="N22232" t="s">
        <v>555</v>
      </c>
      <c r="O22232" t="s">
        <v>22</v>
      </c>
      <c r="P22232" t="s">
        <v>23</v>
      </c>
      <c r="Q22232" t="s">
        <v>24</v>
      </c>
    </row>
    <row r="22233" spans="1:17" x14ac:dyDescent="0.2">
      <c r="A22233" s="2">
        <v>44151</v>
      </c>
      <c r="B22233" t="s">
        <v>177</v>
      </c>
      <c r="C22233" t="s">
        <v>469</v>
      </c>
      <c r="D22233" t="s">
        <v>115</v>
      </c>
      <c r="E22233" t="s">
        <v>115</v>
      </c>
      <c r="F22233">
        <v>97</v>
      </c>
      <c r="G22233">
        <v>79</v>
      </c>
      <c r="H22233">
        <v>1238</v>
      </c>
      <c r="I22233">
        <v>1314</v>
      </c>
      <c r="J22233">
        <v>1</v>
      </c>
      <c r="K22233">
        <v>0</v>
      </c>
      <c r="L22233" t="s">
        <v>28</v>
      </c>
      <c r="M22233" t="s">
        <v>243</v>
      </c>
      <c r="N22233" t="s">
        <v>176</v>
      </c>
      <c r="O22233" t="s">
        <v>122</v>
      </c>
      <c r="P22233" t="s">
        <v>23</v>
      </c>
      <c r="Q22233" t="s">
        <v>24</v>
      </c>
    </row>
    <row r="22234" spans="1:17" x14ac:dyDescent="0.2">
      <c r="A22234" s="2">
        <v>44151</v>
      </c>
      <c r="B22234" t="s">
        <v>176</v>
      </c>
      <c r="C22234" t="s">
        <v>402</v>
      </c>
      <c r="D22234" t="s">
        <v>115</v>
      </c>
      <c r="E22234" t="s">
        <v>115</v>
      </c>
      <c r="F22234">
        <v>74</v>
      </c>
      <c r="G22234">
        <v>99</v>
      </c>
      <c r="H22234">
        <v>1329</v>
      </c>
      <c r="I22234">
        <v>1225</v>
      </c>
      <c r="J22234">
        <v>1</v>
      </c>
      <c r="K22234">
        <v>0</v>
      </c>
      <c r="L22234" t="s">
        <v>28</v>
      </c>
      <c r="M22234" t="s">
        <v>246</v>
      </c>
      <c r="N22234" t="s">
        <v>176</v>
      </c>
      <c r="O22234" t="s">
        <v>22</v>
      </c>
      <c r="P22234" t="s">
        <v>23</v>
      </c>
      <c r="Q22234" t="s">
        <v>24</v>
      </c>
    </row>
    <row r="22235" spans="1:17" x14ac:dyDescent="0.2">
      <c r="A22235" s="2">
        <v>44151</v>
      </c>
      <c r="B22235" t="s">
        <v>77</v>
      </c>
      <c r="C22235" t="s">
        <v>531</v>
      </c>
      <c r="D22235" t="s">
        <v>27</v>
      </c>
      <c r="E22235" t="s">
        <v>27</v>
      </c>
      <c r="F22235">
        <v>22</v>
      </c>
      <c r="G22235">
        <v>77</v>
      </c>
      <c r="H22235">
        <v>1542</v>
      </c>
      <c r="I22235">
        <v>1317</v>
      </c>
      <c r="J22235">
        <v>6</v>
      </c>
      <c r="K22235">
        <v>2</v>
      </c>
      <c r="L22235" t="s">
        <v>28</v>
      </c>
      <c r="M22235" t="s">
        <v>1839</v>
      </c>
      <c r="N22235" t="s">
        <v>69</v>
      </c>
      <c r="O22235" t="s">
        <v>122</v>
      </c>
      <c r="P22235" t="s">
        <v>23</v>
      </c>
      <c r="Q22235" t="s">
        <v>24</v>
      </c>
    </row>
    <row r="22236" spans="1:17" x14ac:dyDescent="0.2">
      <c r="A22236" s="2">
        <v>44152</v>
      </c>
      <c r="B22236" t="s">
        <v>274</v>
      </c>
      <c r="C22236" t="s">
        <v>82</v>
      </c>
      <c r="D22236" t="s">
        <v>50</v>
      </c>
      <c r="E22236" t="s">
        <v>50</v>
      </c>
      <c r="F22236">
        <v>9</v>
      </c>
      <c r="G22236">
        <v>5</v>
      </c>
      <c r="H22236">
        <v>1634</v>
      </c>
      <c r="I22236">
        <v>1661</v>
      </c>
      <c r="J22236">
        <v>2</v>
      </c>
      <c r="K22236">
        <v>3</v>
      </c>
      <c r="L22236" t="s">
        <v>1764</v>
      </c>
      <c r="M22236" t="s">
        <v>524</v>
      </c>
      <c r="N22236" t="s">
        <v>274</v>
      </c>
      <c r="O22236" t="s">
        <v>22</v>
      </c>
      <c r="P22236" t="s">
        <v>23</v>
      </c>
      <c r="Q22236" t="s">
        <v>41</v>
      </c>
    </row>
    <row r="22237" spans="1:17" x14ac:dyDescent="0.2">
      <c r="A22237" s="2">
        <v>44152</v>
      </c>
      <c r="B22237" t="s">
        <v>67</v>
      </c>
      <c r="C22237" t="s">
        <v>52</v>
      </c>
      <c r="D22237" t="s">
        <v>50</v>
      </c>
      <c r="E22237" t="s">
        <v>50</v>
      </c>
      <c r="F22237">
        <v>2</v>
      </c>
      <c r="G22237">
        <v>19</v>
      </c>
      <c r="H22237">
        <v>1752</v>
      </c>
      <c r="I22237">
        <v>1558</v>
      </c>
      <c r="J22237">
        <v>4</v>
      </c>
      <c r="K22237">
        <v>2</v>
      </c>
      <c r="L22237" t="s">
        <v>1764</v>
      </c>
      <c r="M22237" t="s">
        <v>154</v>
      </c>
      <c r="N22237" t="s">
        <v>67</v>
      </c>
      <c r="O22237" t="s">
        <v>22</v>
      </c>
      <c r="P22237" t="s">
        <v>23</v>
      </c>
      <c r="Q22237" t="s">
        <v>24</v>
      </c>
    </row>
    <row r="22238" spans="1:17" x14ac:dyDescent="0.2">
      <c r="A22238" s="2">
        <v>44152</v>
      </c>
      <c r="B22238" t="s">
        <v>106</v>
      </c>
      <c r="C22238" t="s">
        <v>129</v>
      </c>
      <c r="D22238" t="s">
        <v>50</v>
      </c>
      <c r="E22238" t="s">
        <v>50</v>
      </c>
      <c r="F22238">
        <v>6</v>
      </c>
      <c r="G22238">
        <v>14</v>
      </c>
      <c r="H22238">
        <v>1639</v>
      </c>
      <c r="I22238">
        <v>1607</v>
      </c>
      <c r="J22238">
        <v>6</v>
      </c>
      <c r="K22238">
        <v>0</v>
      </c>
      <c r="L22238" t="s">
        <v>1764</v>
      </c>
      <c r="M22238" t="s">
        <v>194</v>
      </c>
      <c r="N22238" t="s">
        <v>106</v>
      </c>
      <c r="O22238" t="s">
        <v>22</v>
      </c>
      <c r="P22238" t="s">
        <v>23</v>
      </c>
      <c r="Q22238" t="s">
        <v>24</v>
      </c>
    </row>
    <row r="22239" spans="1:17" x14ac:dyDescent="0.2">
      <c r="A22239" s="2">
        <v>44152</v>
      </c>
      <c r="B22239" t="s">
        <v>53</v>
      </c>
      <c r="C22239" t="s">
        <v>168</v>
      </c>
      <c r="D22239" t="s">
        <v>50</v>
      </c>
      <c r="E22239" t="s">
        <v>50</v>
      </c>
      <c r="F22239">
        <v>16</v>
      </c>
      <c r="G22239">
        <v>23</v>
      </c>
      <c r="H22239">
        <v>1589</v>
      </c>
      <c r="I22239">
        <v>1539</v>
      </c>
      <c r="J22239">
        <v>3</v>
      </c>
      <c r="K22239">
        <v>0</v>
      </c>
      <c r="L22239" t="s">
        <v>1764</v>
      </c>
      <c r="M22239" t="s">
        <v>714</v>
      </c>
      <c r="N22239" t="s">
        <v>53</v>
      </c>
      <c r="O22239" t="s">
        <v>22</v>
      </c>
      <c r="P22239" t="s">
        <v>23</v>
      </c>
      <c r="Q22239" t="s">
        <v>24</v>
      </c>
    </row>
    <row r="22240" spans="1:17" x14ac:dyDescent="0.2">
      <c r="A22240" s="2">
        <v>44152</v>
      </c>
      <c r="B22240" t="s">
        <v>97</v>
      </c>
      <c r="C22240" t="s">
        <v>386</v>
      </c>
      <c r="D22240" t="s">
        <v>50</v>
      </c>
      <c r="E22240" t="s">
        <v>50</v>
      </c>
      <c r="F22240">
        <v>95</v>
      </c>
      <c r="G22240">
        <v>114</v>
      </c>
      <c r="H22240">
        <v>1247</v>
      </c>
      <c r="I22240">
        <v>1175</v>
      </c>
      <c r="J22240">
        <v>0</v>
      </c>
      <c r="K22240">
        <v>0</v>
      </c>
      <c r="L22240" t="s">
        <v>1764</v>
      </c>
      <c r="M22240" t="s">
        <v>1770</v>
      </c>
      <c r="N22240" t="s">
        <v>97</v>
      </c>
      <c r="O22240" t="s">
        <v>22</v>
      </c>
      <c r="P22240" t="s">
        <v>23</v>
      </c>
      <c r="Q22240" t="s">
        <v>30</v>
      </c>
    </row>
    <row r="22241" spans="1:17" x14ac:dyDescent="0.2">
      <c r="A22241" s="2">
        <v>44152</v>
      </c>
      <c r="B22241" t="s">
        <v>1279</v>
      </c>
      <c r="C22241" t="s">
        <v>145</v>
      </c>
      <c r="D22241" t="s">
        <v>50</v>
      </c>
      <c r="E22241" t="s">
        <v>50</v>
      </c>
      <c r="F22241">
        <v>64</v>
      </c>
      <c r="G22241">
        <v>99</v>
      </c>
      <c r="H22241">
        <v>1369</v>
      </c>
      <c r="I22241">
        <v>1225</v>
      </c>
      <c r="J22241">
        <v>4</v>
      </c>
      <c r="K22241">
        <v>0</v>
      </c>
      <c r="L22241" t="s">
        <v>1764</v>
      </c>
      <c r="M22241" t="s">
        <v>1280</v>
      </c>
      <c r="N22241" t="s">
        <v>1279</v>
      </c>
      <c r="O22241" t="s">
        <v>22</v>
      </c>
      <c r="P22241" t="s">
        <v>23</v>
      </c>
      <c r="Q22241" t="s">
        <v>24</v>
      </c>
    </row>
    <row r="22242" spans="1:17" x14ac:dyDescent="0.2">
      <c r="A22242" s="2">
        <v>44152</v>
      </c>
      <c r="B22242" t="s">
        <v>737</v>
      </c>
      <c r="C22242" t="s">
        <v>101</v>
      </c>
      <c r="D22242" t="s">
        <v>50</v>
      </c>
      <c r="E22242" t="s">
        <v>50</v>
      </c>
      <c r="F22242">
        <v>145</v>
      </c>
      <c r="G22242">
        <v>142</v>
      </c>
      <c r="H22242">
        <v>1065</v>
      </c>
      <c r="I22242">
        <v>1071</v>
      </c>
      <c r="J22242">
        <v>0</v>
      </c>
      <c r="K22242">
        <v>5</v>
      </c>
      <c r="L22242" t="s">
        <v>1764</v>
      </c>
      <c r="M22242" t="s">
        <v>1774</v>
      </c>
      <c r="N22242" t="s">
        <v>737</v>
      </c>
      <c r="O22242" t="s">
        <v>22</v>
      </c>
      <c r="P22242" t="s">
        <v>23</v>
      </c>
      <c r="Q22242" t="s">
        <v>41</v>
      </c>
    </row>
    <row r="22243" spans="1:17" x14ac:dyDescent="0.2">
      <c r="A22243" s="2">
        <v>44152</v>
      </c>
      <c r="B22243" t="s">
        <v>184</v>
      </c>
      <c r="C22243" t="s">
        <v>48</v>
      </c>
      <c r="D22243" t="s">
        <v>50</v>
      </c>
      <c r="E22243" t="s">
        <v>50</v>
      </c>
      <c r="F22243">
        <v>180</v>
      </c>
      <c r="G22243">
        <v>107</v>
      </c>
      <c r="H22243">
        <v>934</v>
      </c>
      <c r="I22243">
        <v>1193</v>
      </c>
      <c r="J22243">
        <v>1</v>
      </c>
      <c r="K22243">
        <v>1</v>
      </c>
      <c r="L22243" t="s">
        <v>1764</v>
      </c>
      <c r="M22243" t="s">
        <v>1120</v>
      </c>
      <c r="N22243" t="s">
        <v>184</v>
      </c>
      <c r="O22243" t="s">
        <v>22</v>
      </c>
      <c r="P22243" t="s">
        <v>23</v>
      </c>
      <c r="Q22243" t="s">
        <v>30</v>
      </c>
    </row>
    <row r="22244" spans="1:17" x14ac:dyDescent="0.2">
      <c r="A22244" s="2">
        <v>44152</v>
      </c>
      <c r="B22244" t="s">
        <v>1693</v>
      </c>
      <c r="C22244" t="s">
        <v>174</v>
      </c>
      <c r="D22244" t="s">
        <v>50</v>
      </c>
      <c r="E22244" t="s">
        <v>50</v>
      </c>
      <c r="F22244">
        <v>195</v>
      </c>
      <c r="G22244">
        <v>181</v>
      </c>
      <c r="H22244">
        <v>890</v>
      </c>
      <c r="I22244">
        <v>930</v>
      </c>
      <c r="J22244">
        <v>1</v>
      </c>
      <c r="K22244">
        <v>1</v>
      </c>
      <c r="L22244" t="s">
        <v>1764</v>
      </c>
      <c r="M22244" t="s">
        <v>1693</v>
      </c>
      <c r="N22244" t="s">
        <v>1693</v>
      </c>
      <c r="O22244" t="s">
        <v>22</v>
      </c>
      <c r="P22244" t="s">
        <v>23</v>
      </c>
      <c r="Q22244" t="s">
        <v>30</v>
      </c>
    </row>
    <row r="22245" spans="1:17" x14ac:dyDescent="0.2">
      <c r="A22245" s="2">
        <v>44152</v>
      </c>
      <c r="B22245" t="s">
        <v>212</v>
      </c>
      <c r="C22245" t="s">
        <v>459</v>
      </c>
      <c r="D22245" t="s">
        <v>115</v>
      </c>
      <c r="E22245" t="s">
        <v>115</v>
      </c>
      <c r="F22245">
        <v>187</v>
      </c>
      <c r="G22245">
        <v>170</v>
      </c>
      <c r="H22245">
        <v>914</v>
      </c>
      <c r="I22245">
        <v>974</v>
      </c>
      <c r="J22245">
        <v>0</v>
      </c>
      <c r="K22245">
        <v>0</v>
      </c>
      <c r="L22245" t="s">
        <v>28</v>
      </c>
      <c r="M22245" t="s">
        <v>214</v>
      </c>
      <c r="N22245" t="s">
        <v>212</v>
      </c>
      <c r="O22245" t="s">
        <v>22</v>
      </c>
      <c r="P22245" t="s">
        <v>23</v>
      </c>
      <c r="Q22245" t="s">
        <v>30</v>
      </c>
    </row>
    <row r="22246" spans="1:17" x14ac:dyDescent="0.2">
      <c r="A22246" s="2">
        <v>44152</v>
      </c>
      <c r="B22246" t="s">
        <v>143</v>
      </c>
      <c r="C22246" t="s">
        <v>26</v>
      </c>
      <c r="D22246" t="s">
        <v>115</v>
      </c>
      <c r="E22246" t="s">
        <v>27</v>
      </c>
      <c r="F22246">
        <v>27</v>
      </c>
      <c r="G22246">
        <v>11</v>
      </c>
      <c r="H22246">
        <v>1503</v>
      </c>
      <c r="I22246">
        <v>1625</v>
      </c>
      <c r="J22246">
        <v>0</v>
      </c>
      <c r="K22246">
        <v>2</v>
      </c>
      <c r="L22246" t="s">
        <v>28</v>
      </c>
      <c r="M22246" t="s">
        <v>846</v>
      </c>
      <c r="N22246" t="s">
        <v>69</v>
      </c>
      <c r="O22246" t="s">
        <v>122</v>
      </c>
      <c r="P22246" t="s">
        <v>23</v>
      </c>
      <c r="Q22246" t="s">
        <v>41</v>
      </c>
    </row>
    <row r="22247" spans="1:17" x14ac:dyDescent="0.2">
      <c r="A22247" s="2">
        <v>44152</v>
      </c>
      <c r="B22247" t="s">
        <v>133</v>
      </c>
      <c r="C22247" t="s">
        <v>166</v>
      </c>
      <c r="D22247" t="s">
        <v>115</v>
      </c>
      <c r="E22247" t="s">
        <v>115</v>
      </c>
      <c r="F22247">
        <v>38</v>
      </c>
      <c r="G22247">
        <v>57</v>
      </c>
      <c r="H22247">
        <v>1464</v>
      </c>
      <c r="I22247">
        <v>1391</v>
      </c>
      <c r="J22247">
        <v>2</v>
      </c>
      <c r="K22247">
        <v>1</v>
      </c>
      <c r="L22247" t="s">
        <v>28</v>
      </c>
      <c r="M22247" t="s">
        <v>1837</v>
      </c>
      <c r="N22247" t="s">
        <v>69</v>
      </c>
      <c r="O22247" t="s">
        <v>122</v>
      </c>
      <c r="P22247" t="s">
        <v>23</v>
      </c>
      <c r="Q22247" t="s">
        <v>24</v>
      </c>
    </row>
    <row r="22248" spans="1:17" x14ac:dyDescent="0.2">
      <c r="A22248" s="2">
        <v>44152</v>
      </c>
      <c r="B22248" t="s">
        <v>113</v>
      </c>
      <c r="C22248" t="s">
        <v>185</v>
      </c>
      <c r="D22248" t="s">
        <v>115</v>
      </c>
      <c r="E22248" t="s">
        <v>27</v>
      </c>
      <c r="F22248">
        <v>67</v>
      </c>
      <c r="G22248">
        <v>48</v>
      </c>
      <c r="H22248">
        <v>1351</v>
      </c>
      <c r="I22248">
        <v>1438</v>
      </c>
      <c r="J22248">
        <v>1</v>
      </c>
      <c r="K22248">
        <v>2</v>
      </c>
      <c r="L22248" t="s">
        <v>28</v>
      </c>
      <c r="M22248" t="s">
        <v>231</v>
      </c>
      <c r="N22248" t="s">
        <v>113</v>
      </c>
      <c r="O22248" t="s">
        <v>22</v>
      </c>
      <c r="P22248" t="s">
        <v>23</v>
      </c>
      <c r="Q22248" t="s">
        <v>41</v>
      </c>
    </row>
    <row r="22249" spans="1:17" x14ac:dyDescent="0.2">
      <c r="A22249" s="2">
        <v>44152</v>
      </c>
      <c r="B22249" t="s">
        <v>449</v>
      </c>
      <c r="C22249" t="s">
        <v>164</v>
      </c>
      <c r="D22249" t="s">
        <v>115</v>
      </c>
      <c r="E22249" t="s">
        <v>115</v>
      </c>
      <c r="F22249">
        <v>84</v>
      </c>
      <c r="G22249">
        <v>70</v>
      </c>
      <c r="H22249">
        <v>1292</v>
      </c>
      <c r="I22249">
        <v>1344</v>
      </c>
      <c r="J22249">
        <v>1</v>
      </c>
      <c r="K22249">
        <v>2</v>
      </c>
      <c r="L22249" t="s">
        <v>28</v>
      </c>
      <c r="M22249" t="s">
        <v>246</v>
      </c>
      <c r="N22249" t="s">
        <v>176</v>
      </c>
      <c r="O22249" t="s">
        <v>122</v>
      </c>
      <c r="P22249" t="s">
        <v>23</v>
      </c>
      <c r="Q22249" t="s">
        <v>41</v>
      </c>
    </row>
    <row r="22250" spans="1:17" x14ac:dyDescent="0.2">
      <c r="A22250" s="2">
        <v>44152</v>
      </c>
      <c r="B22250" t="s">
        <v>31</v>
      </c>
      <c r="C22250" t="s">
        <v>43</v>
      </c>
      <c r="D22250" t="s">
        <v>19</v>
      </c>
      <c r="E22250" t="s">
        <v>19</v>
      </c>
      <c r="F22250">
        <v>60</v>
      </c>
      <c r="G22250">
        <v>10</v>
      </c>
      <c r="H22250">
        <v>1380</v>
      </c>
      <c r="I22250">
        <v>1631</v>
      </c>
      <c r="J22250">
        <v>6</v>
      </c>
      <c r="K22250">
        <v>1</v>
      </c>
      <c r="L22250" t="s">
        <v>20</v>
      </c>
      <c r="M22250" t="s">
        <v>33</v>
      </c>
      <c r="N22250" t="s">
        <v>31</v>
      </c>
      <c r="O22250" t="s">
        <v>22</v>
      </c>
      <c r="P22250" t="s">
        <v>23</v>
      </c>
      <c r="Q22250" t="s">
        <v>24</v>
      </c>
    </row>
    <row r="22251" spans="1:17" x14ac:dyDescent="0.2">
      <c r="A22251" s="2">
        <v>44152</v>
      </c>
      <c r="B22251" t="s">
        <v>32</v>
      </c>
      <c r="C22251" t="s">
        <v>107</v>
      </c>
      <c r="D22251" t="s">
        <v>19</v>
      </c>
      <c r="E22251" t="s">
        <v>19</v>
      </c>
      <c r="F22251">
        <v>28</v>
      </c>
      <c r="G22251">
        <v>17</v>
      </c>
      <c r="H22251">
        <v>1493</v>
      </c>
      <c r="I22251">
        <v>1570</v>
      </c>
      <c r="J22251">
        <v>2</v>
      </c>
      <c r="K22251">
        <v>1</v>
      </c>
      <c r="L22251" t="s">
        <v>20</v>
      </c>
      <c r="M22251" t="s">
        <v>573</v>
      </c>
      <c r="N22251" t="s">
        <v>32</v>
      </c>
      <c r="O22251" t="s">
        <v>22</v>
      </c>
      <c r="P22251" t="s">
        <v>23</v>
      </c>
      <c r="Q22251" t="s">
        <v>24</v>
      </c>
    </row>
    <row r="22252" spans="1:17" x14ac:dyDescent="0.2">
      <c r="A22252" s="2">
        <v>44152</v>
      </c>
      <c r="B22252" t="s">
        <v>42</v>
      </c>
      <c r="C22252" t="s">
        <v>39</v>
      </c>
      <c r="D22252" t="s">
        <v>19</v>
      </c>
      <c r="E22252" t="s">
        <v>19</v>
      </c>
      <c r="F22252">
        <v>24</v>
      </c>
      <c r="G22252">
        <v>8</v>
      </c>
      <c r="H22252">
        <v>1533</v>
      </c>
      <c r="I22252">
        <v>1636</v>
      </c>
      <c r="J22252">
        <v>0</v>
      </c>
      <c r="K22252">
        <v>2</v>
      </c>
      <c r="L22252" t="s">
        <v>20</v>
      </c>
      <c r="M22252" t="s">
        <v>44</v>
      </c>
      <c r="N22252" t="s">
        <v>42</v>
      </c>
      <c r="O22252" t="s">
        <v>22</v>
      </c>
      <c r="P22252" t="s">
        <v>23</v>
      </c>
      <c r="Q22252" t="s">
        <v>41</v>
      </c>
    </row>
    <row r="22253" spans="1:17" x14ac:dyDescent="0.2">
      <c r="A22253" s="2">
        <v>44152</v>
      </c>
      <c r="B22253" t="s">
        <v>38</v>
      </c>
      <c r="C22253" t="s">
        <v>17</v>
      </c>
      <c r="D22253" t="s">
        <v>19</v>
      </c>
      <c r="E22253" t="s">
        <v>19</v>
      </c>
      <c r="F22253">
        <v>35</v>
      </c>
      <c r="G22253">
        <v>79</v>
      </c>
      <c r="H22253">
        <v>1476</v>
      </c>
      <c r="I22253">
        <v>1314</v>
      </c>
      <c r="J22253">
        <v>2</v>
      </c>
      <c r="K22253">
        <v>2</v>
      </c>
      <c r="L22253" t="s">
        <v>20</v>
      </c>
      <c r="M22253" t="s">
        <v>40</v>
      </c>
      <c r="N22253" t="s">
        <v>38</v>
      </c>
      <c r="O22253" t="s">
        <v>22</v>
      </c>
      <c r="P22253" t="s">
        <v>23</v>
      </c>
      <c r="Q22253" t="s">
        <v>30</v>
      </c>
    </row>
    <row r="22254" spans="1:17" x14ac:dyDescent="0.2">
      <c r="A22254" s="2">
        <v>44152</v>
      </c>
      <c r="B22254" t="s">
        <v>18</v>
      </c>
      <c r="C22254" t="s">
        <v>25</v>
      </c>
      <c r="D22254" t="s">
        <v>19</v>
      </c>
      <c r="E22254" t="s">
        <v>19</v>
      </c>
      <c r="F22254">
        <v>7</v>
      </c>
      <c r="G22254">
        <v>3</v>
      </c>
      <c r="H22254">
        <v>1637</v>
      </c>
      <c r="I22254">
        <v>1725</v>
      </c>
      <c r="J22254">
        <v>0</v>
      </c>
      <c r="K22254">
        <v>2</v>
      </c>
      <c r="L22254" t="s">
        <v>20</v>
      </c>
      <c r="M22254" t="s">
        <v>64</v>
      </c>
      <c r="N22254" t="s">
        <v>18</v>
      </c>
      <c r="O22254" t="s">
        <v>22</v>
      </c>
      <c r="P22254" t="s">
        <v>23</v>
      </c>
      <c r="Q22254" t="s">
        <v>41</v>
      </c>
    </row>
    <row r="22255" spans="1:17" x14ac:dyDescent="0.2">
      <c r="A22255" s="2">
        <v>44153</v>
      </c>
      <c r="B22255" t="s">
        <v>646</v>
      </c>
      <c r="C22255" t="s">
        <v>119</v>
      </c>
      <c r="D22255" t="s">
        <v>50</v>
      </c>
      <c r="E22255" t="s">
        <v>50</v>
      </c>
      <c r="F22255">
        <v>51</v>
      </c>
      <c r="G22255">
        <v>12</v>
      </c>
      <c r="H22255">
        <v>1424</v>
      </c>
      <c r="I22255">
        <v>1612</v>
      </c>
      <c r="J22255">
        <v>0</v>
      </c>
      <c r="K22255">
        <v>2</v>
      </c>
      <c r="L22255" t="s">
        <v>1764</v>
      </c>
      <c r="M22255" t="s">
        <v>671</v>
      </c>
      <c r="N22255" t="s">
        <v>646</v>
      </c>
      <c r="O22255" t="s">
        <v>22</v>
      </c>
      <c r="P22255" t="s">
        <v>23</v>
      </c>
      <c r="Q22255" t="s">
        <v>41</v>
      </c>
    </row>
    <row r="22256" spans="1:17" x14ac:dyDescent="0.2">
      <c r="A22256" s="2">
        <v>44153</v>
      </c>
      <c r="B22256" t="s">
        <v>90</v>
      </c>
      <c r="C22256" t="s">
        <v>126</v>
      </c>
      <c r="D22256" t="s">
        <v>50</v>
      </c>
      <c r="E22256" t="s">
        <v>50</v>
      </c>
      <c r="F22256">
        <v>18</v>
      </c>
      <c r="G22256">
        <v>15</v>
      </c>
      <c r="H22256">
        <v>1568</v>
      </c>
      <c r="I22256">
        <v>1596</v>
      </c>
      <c r="J22256">
        <v>1</v>
      </c>
      <c r="K22256">
        <v>2</v>
      </c>
      <c r="L22256" t="s">
        <v>1764</v>
      </c>
      <c r="M22256" t="s">
        <v>713</v>
      </c>
      <c r="N22256" t="s">
        <v>90</v>
      </c>
      <c r="O22256" t="s">
        <v>22</v>
      </c>
      <c r="P22256" t="s">
        <v>23</v>
      </c>
      <c r="Q22256" t="s">
        <v>41</v>
      </c>
    </row>
    <row r="22257" spans="1:17" x14ac:dyDescent="0.2">
      <c r="A22257" s="2">
        <v>44153</v>
      </c>
      <c r="B22257" t="s">
        <v>89</v>
      </c>
      <c r="C22257" t="s">
        <v>76</v>
      </c>
      <c r="D22257" t="s">
        <v>50</v>
      </c>
      <c r="E22257" t="s">
        <v>50</v>
      </c>
      <c r="F22257">
        <v>4</v>
      </c>
      <c r="G22257">
        <v>39</v>
      </c>
      <c r="H22257">
        <v>1669</v>
      </c>
      <c r="I22257">
        <v>1461</v>
      </c>
      <c r="J22257">
        <v>4</v>
      </c>
      <c r="K22257">
        <v>0</v>
      </c>
      <c r="L22257" t="s">
        <v>1764</v>
      </c>
      <c r="M22257" t="s">
        <v>91</v>
      </c>
      <c r="N22257" t="s">
        <v>89</v>
      </c>
      <c r="O22257" t="s">
        <v>22</v>
      </c>
      <c r="P22257" t="s">
        <v>23</v>
      </c>
      <c r="Q22257" t="s">
        <v>24</v>
      </c>
    </row>
    <row r="22258" spans="1:17" x14ac:dyDescent="0.2">
      <c r="A22258" s="2">
        <v>44153</v>
      </c>
      <c r="B22258" t="s">
        <v>147</v>
      </c>
      <c r="C22258" t="s">
        <v>72</v>
      </c>
      <c r="D22258" t="s">
        <v>50</v>
      </c>
      <c r="E22258" t="s">
        <v>50</v>
      </c>
      <c r="F22258">
        <v>1</v>
      </c>
      <c r="G22258">
        <v>13</v>
      </c>
      <c r="H22258">
        <v>1765</v>
      </c>
      <c r="I22258">
        <v>1610</v>
      </c>
      <c r="J22258">
        <v>4</v>
      </c>
      <c r="K22258">
        <v>2</v>
      </c>
      <c r="L22258" t="s">
        <v>1764</v>
      </c>
      <c r="M22258" t="s">
        <v>1835</v>
      </c>
      <c r="N22258" t="s">
        <v>147</v>
      </c>
      <c r="O22258" t="s">
        <v>22</v>
      </c>
      <c r="P22258" t="s">
        <v>23</v>
      </c>
      <c r="Q22258" t="s">
        <v>24</v>
      </c>
    </row>
    <row r="22259" spans="1:17" x14ac:dyDescent="0.2">
      <c r="A22259" s="2">
        <v>44153</v>
      </c>
      <c r="B22259" t="s">
        <v>100</v>
      </c>
      <c r="C22259" t="s">
        <v>92</v>
      </c>
      <c r="D22259" t="s">
        <v>50</v>
      </c>
      <c r="E22259" t="s">
        <v>50</v>
      </c>
      <c r="F22259">
        <v>41</v>
      </c>
      <c r="G22259">
        <v>44</v>
      </c>
      <c r="H22259">
        <v>1458</v>
      </c>
      <c r="I22259">
        <v>1455</v>
      </c>
      <c r="J22259">
        <v>1</v>
      </c>
      <c r="K22259">
        <v>1</v>
      </c>
      <c r="L22259" t="s">
        <v>1764</v>
      </c>
      <c r="M22259" t="s">
        <v>102</v>
      </c>
      <c r="N22259" t="s">
        <v>100</v>
      </c>
      <c r="O22259" t="s">
        <v>22</v>
      </c>
      <c r="P22259" t="s">
        <v>23</v>
      </c>
      <c r="Q22259" t="s">
        <v>30</v>
      </c>
    </row>
    <row r="22260" spans="1:17" x14ac:dyDescent="0.2">
      <c r="A22260" s="2">
        <v>44153</v>
      </c>
      <c r="B22260" t="s">
        <v>69</v>
      </c>
      <c r="C22260" t="s">
        <v>49</v>
      </c>
      <c r="D22260" t="s">
        <v>50</v>
      </c>
      <c r="E22260" t="s">
        <v>50</v>
      </c>
      <c r="F22260">
        <v>25</v>
      </c>
      <c r="G22260">
        <v>43</v>
      </c>
      <c r="H22260">
        <v>1523</v>
      </c>
      <c r="I22260">
        <v>1456</v>
      </c>
      <c r="J22260">
        <v>1</v>
      </c>
      <c r="K22260">
        <v>1</v>
      </c>
      <c r="L22260" t="s">
        <v>1764</v>
      </c>
      <c r="M22260" t="s">
        <v>71</v>
      </c>
      <c r="N22260" t="s">
        <v>69</v>
      </c>
      <c r="O22260" t="s">
        <v>22</v>
      </c>
      <c r="P22260" t="s">
        <v>23</v>
      </c>
      <c r="Q22260" t="s">
        <v>30</v>
      </c>
    </row>
    <row r="22261" spans="1:17" x14ac:dyDescent="0.2">
      <c r="A22261" s="2">
        <v>44153</v>
      </c>
      <c r="B22261" t="s">
        <v>293</v>
      </c>
      <c r="C22261" t="s">
        <v>244</v>
      </c>
      <c r="D22261" t="s">
        <v>50</v>
      </c>
      <c r="E22261" t="s">
        <v>50</v>
      </c>
      <c r="F22261">
        <v>45</v>
      </c>
      <c r="G22261">
        <v>37</v>
      </c>
      <c r="H22261">
        <v>1446</v>
      </c>
      <c r="I22261">
        <v>1466</v>
      </c>
      <c r="J22261">
        <v>2</v>
      </c>
      <c r="K22261">
        <v>0</v>
      </c>
      <c r="L22261" t="s">
        <v>1764</v>
      </c>
      <c r="M22261" t="s">
        <v>1539</v>
      </c>
      <c r="N22261" t="s">
        <v>293</v>
      </c>
      <c r="O22261" t="s">
        <v>22</v>
      </c>
      <c r="P22261" t="s">
        <v>23</v>
      </c>
      <c r="Q22261" t="s">
        <v>24</v>
      </c>
    </row>
    <row r="22262" spans="1:17" x14ac:dyDescent="0.2">
      <c r="A22262" s="2">
        <v>44153</v>
      </c>
      <c r="B22262" t="s">
        <v>123</v>
      </c>
      <c r="C22262" t="s">
        <v>104</v>
      </c>
      <c r="D22262" t="s">
        <v>50</v>
      </c>
      <c r="E22262" t="s">
        <v>50</v>
      </c>
      <c r="F22262">
        <v>88</v>
      </c>
      <c r="G22262">
        <v>45</v>
      </c>
      <c r="H22262">
        <v>1275</v>
      </c>
      <c r="I22262">
        <v>1446</v>
      </c>
      <c r="J22262">
        <v>1</v>
      </c>
      <c r="K22262">
        <v>0</v>
      </c>
      <c r="L22262" t="s">
        <v>1764</v>
      </c>
      <c r="M22262" t="s">
        <v>1553</v>
      </c>
      <c r="N22262" t="s">
        <v>123</v>
      </c>
      <c r="O22262" t="s">
        <v>22</v>
      </c>
      <c r="P22262" t="s">
        <v>23</v>
      </c>
      <c r="Q22262" t="s">
        <v>24</v>
      </c>
    </row>
    <row r="22263" spans="1:17" x14ac:dyDescent="0.2">
      <c r="A22263" s="2">
        <v>44153</v>
      </c>
      <c r="B22263" t="s">
        <v>94</v>
      </c>
      <c r="C22263" t="s">
        <v>180</v>
      </c>
      <c r="D22263" t="s">
        <v>50</v>
      </c>
      <c r="E22263" t="s">
        <v>50</v>
      </c>
      <c r="F22263">
        <v>47</v>
      </c>
      <c r="G22263">
        <v>33</v>
      </c>
      <c r="H22263">
        <v>1439</v>
      </c>
      <c r="I22263">
        <v>1486</v>
      </c>
      <c r="J22263">
        <v>2</v>
      </c>
      <c r="K22263">
        <v>0</v>
      </c>
      <c r="L22263" t="s">
        <v>1764</v>
      </c>
      <c r="M22263" t="s">
        <v>96</v>
      </c>
      <c r="N22263" t="s">
        <v>94</v>
      </c>
      <c r="O22263" t="s">
        <v>22</v>
      </c>
      <c r="P22263" t="s">
        <v>23</v>
      </c>
      <c r="Q22263" t="s">
        <v>24</v>
      </c>
    </row>
    <row r="22264" spans="1:17" x14ac:dyDescent="0.2">
      <c r="A22264" s="2">
        <v>44153</v>
      </c>
      <c r="B22264" t="s">
        <v>1204</v>
      </c>
      <c r="C22264" t="s">
        <v>95</v>
      </c>
      <c r="D22264" t="s">
        <v>50</v>
      </c>
      <c r="E22264" t="s">
        <v>50</v>
      </c>
      <c r="F22264">
        <v>30</v>
      </c>
      <c r="G22264">
        <v>34</v>
      </c>
      <c r="H22264">
        <v>1489</v>
      </c>
      <c r="I22264">
        <v>1480</v>
      </c>
      <c r="J22264">
        <v>5</v>
      </c>
      <c r="K22264">
        <v>0</v>
      </c>
      <c r="L22264" t="s">
        <v>1764</v>
      </c>
      <c r="M22264" t="s">
        <v>1219</v>
      </c>
      <c r="N22264" t="s">
        <v>1204</v>
      </c>
      <c r="O22264" t="s">
        <v>22</v>
      </c>
      <c r="P22264" t="s">
        <v>23</v>
      </c>
      <c r="Q22264" t="s">
        <v>24</v>
      </c>
    </row>
    <row r="22265" spans="1:17" x14ac:dyDescent="0.2">
      <c r="A22265" s="2">
        <v>44153</v>
      </c>
      <c r="B22265" t="s">
        <v>98</v>
      </c>
      <c r="C22265" t="s">
        <v>87</v>
      </c>
      <c r="D22265" t="s">
        <v>50</v>
      </c>
      <c r="E22265" t="s">
        <v>50</v>
      </c>
      <c r="F22265">
        <v>36</v>
      </c>
      <c r="G22265">
        <v>66</v>
      </c>
      <c r="H22265">
        <v>1467</v>
      </c>
      <c r="I22265">
        <v>1354</v>
      </c>
      <c r="J22265">
        <v>0</v>
      </c>
      <c r="K22265">
        <v>0</v>
      </c>
      <c r="L22265" t="s">
        <v>1764</v>
      </c>
      <c r="M22265" t="s">
        <v>99</v>
      </c>
      <c r="N22265" t="s">
        <v>98</v>
      </c>
      <c r="O22265" t="s">
        <v>22</v>
      </c>
      <c r="P22265" t="s">
        <v>23</v>
      </c>
      <c r="Q22265" t="s">
        <v>30</v>
      </c>
    </row>
    <row r="22266" spans="1:17" x14ac:dyDescent="0.2">
      <c r="A22266" s="2">
        <v>44153</v>
      </c>
      <c r="B22266" t="s">
        <v>161</v>
      </c>
      <c r="C22266" t="s">
        <v>70</v>
      </c>
      <c r="D22266" t="s">
        <v>50</v>
      </c>
      <c r="E22266" t="s">
        <v>50</v>
      </c>
      <c r="F22266">
        <v>20</v>
      </c>
      <c r="G22266">
        <v>55</v>
      </c>
      <c r="H22266">
        <v>1550</v>
      </c>
      <c r="I22266">
        <v>1402</v>
      </c>
      <c r="J22266">
        <v>3</v>
      </c>
      <c r="K22266">
        <v>1</v>
      </c>
      <c r="L22266" t="s">
        <v>1764</v>
      </c>
      <c r="M22266" t="s">
        <v>162</v>
      </c>
      <c r="N22266" t="s">
        <v>161</v>
      </c>
      <c r="O22266" t="s">
        <v>22</v>
      </c>
      <c r="P22266" t="s">
        <v>23</v>
      </c>
      <c r="Q22266" t="s">
        <v>24</v>
      </c>
    </row>
    <row r="22267" spans="1:17" x14ac:dyDescent="0.2">
      <c r="A22267" s="2">
        <v>44153</v>
      </c>
      <c r="B22267" t="s">
        <v>286</v>
      </c>
      <c r="C22267" t="s">
        <v>328</v>
      </c>
      <c r="D22267" t="s">
        <v>50</v>
      </c>
      <c r="E22267" t="s">
        <v>50</v>
      </c>
      <c r="F22267">
        <v>101</v>
      </c>
      <c r="G22267">
        <v>65</v>
      </c>
      <c r="H22267">
        <v>1215</v>
      </c>
      <c r="I22267">
        <v>1356</v>
      </c>
      <c r="J22267">
        <v>1</v>
      </c>
      <c r="K22267">
        <v>0</v>
      </c>
      <c r="L22267" t="s">
        <v>1764</v>
      </c>
      <c r="M22267" t="s">
        <v>435</v>
      </c>
      <c r="N22267" t="s">
        <v>145</v>
      </c>
      <c r="O22267" t="s">
        <v>122</v>
      </c>
      <c r="P22267" t="s">
        <v>23</v>
      </c>
      <c r="Q22267" t="s">
        <v>24</v>
      </c>
    </row>
    <row r="22268" spans="1:17" x14ac:dyDescent="0.2">
      <c r="A22268" s="2">
        <v>44153</v>
      </c>
      <c r="B22268" t="s">
        <v>345</v>
      </c>
      <c r="C22268" t="s">
        <v>81</v>
      </c>
      <c r="D22268" t="s">
        <v>50</v>
      </c>
      <c r="E22268" t="s">
        <v>50</v>
      </c>
      <c r="F22268">
        <v>86</v>
      </c>
      <c r="G22268">
        <v>109</v>
      </c>
      <c r="H22268">
        <v>1287</v>
      </c>
      <c r="I22268">
        <v>1185</v>
      </c>
      <c r="J22268">
        <v>0</v>
      </c>
      <c r="K22268">
        <v>0</v>
      </c>
      <c r="L22268" t="s">
        <v>1764</v>
      </c>
      <c r="M22268" t="s">
        <v>360</v>
      </c>
      <c r="N22268" t="s">
        <v>345</v>
      </c>
      <c r="O22268" t="s">
        <v>22</v>
      </c>
      <c r="P22268" t="s">
        <v>23</v>
      </c>
      <c r="Q22268" t="s">
        <v>30</v>
      </c>
    </row>
    <row r="22269" spans="1:17" x14ac:dyDescent="0.2">
      <c r="A22269" s="2">
        <v>44153</v>
      </c>
      <c r="B22269" t="s">
        <v>1692</v>
      </c>
      <c r="C22269" t="s">
        <v>384</v>
      </c>
      <c r="D22269" t="s">
        <v>50</v>
      </c>
      <c r="E22269" t="s">
        <v>50</v>
      </c>
      <c r="F22269">
        <v>117</v>
      </c>
      <c r="G22269">
        <v>175</v>
      </c>
      <c r="H22269">
        <v>1158</v>
      </c>
      <c r="I22269">
        <v>954</v>
      </c>
      <c r="J22269">
        <v>1</v>
      </c>
      <c r="K22269">
        <v>0</v>
      </c>
      <c r="L22269" t="s">
        <v>1764</v>
      </c>
      <c r="M22269" t="s">
        <v>1775</v>
      </c>
      <c r="N22269" t="s">
        <v>1692</v>
      </c>
      <c r="O22269" t="s">
        <v>22</v>
      </c>
      <c r="P22269" t="s">
        <v>23</v>
      </c>
      <c r="Q22269" t="s">
        <v>24</v>
      </c>
    </row>
    <row r="22270" spans="1:17" x14ac:dyDescent="0.2">
      <c r="A22270" s="2">
        <v>44153</v>
      </c>
      <c r="B22270" t="s">
        <v>153</v>
      </c>
      <c r="C22270" t="s">
        <v>249</v>
      </c>
      <c r="D22270" t="s">
        <v>50</v>
      </c>
      <c r="E22270" t="s">
        <v>50</v>
      </c>
      <c r="F22270">
        <v>54</v>
      </c>
      <c r="G22270">
        <v>62</v>
      </c>
      <c r="H22270">
        <v>1408</v>
      </c>
      <c r="I22270">
        <v>1376</v>
      </c>
      <c r="J22270">
        <v>0</v>
      </c>
      <c r="K22270">
        <v>0</v>
      </c>
      <c r="L22270" t="s">
        <v>1764</v>
      </c>
      <c r="M22270" t="s">
        <v>191</v>
      </c>
      <c r="N22270" t="s">
        <v>153</v>
      </c>
      <c r="O22270" t="s">
        <v>22</v>
      </c>
      <c r="P22270" t="s">
        <v>23</v>
      </c>
      <c r="Q22270" t="s">
        <v>30</v>
      </c>
    </row>
    <row r="22271" spans="1:17" x14ac:dyDescent="0.2">
      <c r="A22271" s="2">
        <v>44153</v>
      </c>
      <c r="B22271" t="s">
        <v>85</v>
      </c>
      <c r="C22271" t="s">
        <v>317</v>
      </c>
      <c r="D22271" t="s">
        <v>50</v>
      </c>
      <c r="E22271" t="s">
        <v>50</v>
      </c>
      <c r="F22271">
        <v>69</v>
      </c>
      <c r="G22271">
        <v>90</v>
      </c>
      <c r="H22271">
        <v>1345</v>
      </c>
      <c r="I22271">
        <v>1273</v>
      </c>
      <c r="J22271">
        <v>3</v>
      </c>
      <c r="K22271">
        <v>2</v>
      </c>
      <c r="L22271" t="s">
        <v>1764</v>
      </c>
      <c r="M22271" t="s">
        <v>86</v>
      </c>
      <c r="N22271" t="s">
        <v>85</v>
      </c>
      <c r="O22271" t="s">
        <v>22</v>
      </c>
      <c r="P22271" t="s">
        <v>23</v>
      </c>
      <c r="Q22271" t="s">
        <v>24</v>
      </c>
    </row>
    <row r="22272" spans="1:17" x14ac:dyDescent="0.2">
      <c r="A22272" s="2">
        <v>44153</v>
      </c>
      <c r="B22272" t="s">
        <v>560</v>
      </c>
      <c r="C22272" t="s">
        <v>73</v>
      </c>
      <c r="D22272" t="s">
        <v>50</v>
      </c>
      <c r="E22272" t="s">
        <v>50</v>
      </c>
      <c r="F22272">
        <v>119</v>
      </c>
      <c r="G22272">
        <v>130</v>
      </c>
      <c r="H22272">
        <v>1153</v>
      </c>
      <c r="I22272">
        <v>1105</v>
      </c>
      <c r="J22272">
        <v>1</v>
      </c>
      <c r="K22272">
        <v>2</v>
      </c>
      <c r="L22272" t="s">
        <v>1764</v>
      </c>
      <c r="M22272" t="s">
        <v>626</v>
      </c>
      <c r="N22272" t="s">
        <v>560</v>
      </c>
      <c r="O22272" t="s">
        <v>22</v>
      </c>
      <c r="P22272" t="s">
        <v>23</v>
      </c>
      <c r="Q22272" t="s">
        <v>41</v>
      </c>
    </row>
    <row r="22273" spans="1:17" x14ac:dyDescent="0.2">
      <c r="A22273" s="2">
        <v>44169</v>
      </c>
      <c r="B22273" t="s">
        <v>166</v>
      </c>
      <c r="C22273" t="s">
        <v>212</v>
      </c>
      <c r="D22273" t="s">
        <v>115</v>
      </c>
      <c r="E22273" t="s">
        <v>115</v>
      </c>
      <c r="F22273">
        <v>59</v>
      </c>
      <c r="G22273">
        <v>184</v>
      </c>
      <c r="H22273">
        <v>1387</v>
      </c>
      <c r="I22273">
        <v>920</v>
      </c>
      <c r="J22273">
        <v>5</v>
      </c>
      <c r="K22273">
        <v>0</v>
      </c>
      <c r="L22273" t="s">
        <v>20</v>
      </c>
      <c r="M22273" t="s">
        <v>165</v>
      </c>
      <c r="N22273" t="s">
        <v>166</v>
      </c>
      <c r="O22273" t="s">
        <v>22</v>
      </c>
      <c r="P22273" t="s">
        <v>23</v>
      </c>
      <c r="Q22273" t="s">
        <v>24</v>
      </c>
    </row>
    <row r="22274" spans="1:17" x14ac:dyDescent="0.2">
      <c r="A22274" s="2">
        <v>44174</v>
      </c>
      <c r="B22274" t="s">
        <v>77</v>
      </c>
      <c r="C22274" t="s">
        <v>210</v>
      </c>
      <c r="D22274" t="s">
        <v>27</v>
      </c>
      <c r="E22274" t="s">
        <v>27</v>
      </c>
      <c r="F22274">
        <v>22</v>
      </c>
      <c r="G22274">
        <v>70</v>
      </c>
      <c r="H22274">
        <v>1545</v>
      </c>
      <c r="I22274">
        <v>1346</v>
      </c>
      <c r="J22274">
        <v>6</v>
      </c>
      <c r="K22274">
        <v>0</v>
      </c>
      <c r="L22274" t="s">
        <v>28</v>
      </c>
      <c r="M22274" t="s">
        <v>833</v>
      </c>
      <c r="N22274" t="s">
        <v>77</v>
      </c>
      <c r="O22274" t="s">
        <v>22</v>
      </c>
      <c r="P22274" t="s">
        <v>23</v>
      </c>
      <c r="Q22274" t="s">
        <v>24</v>
      </c>
    </row>
    <row r="22275" spans="1:17" x14ac:dyDescent="0.2">
      <c r="A22275" s="2">
        <v>44208</v>
      </c>
      <c r="B22275" t="s">
        <v>176</v>
      </c>
      <c r="C22275" t="s">
        <v>164</v>
      </c>
      <c r="D22275" t="s">
        <v>115</v>
      </c>
      <c r="E22275" t="s">
        <v>115</v>
      </c>
      <c r="F22275">
        <v>74</v>
      </c>
      <c r="G22275">
        <v>69</v>
      </c>
      <c r="H22275">
        <v>1326</v>
      </c>
      <c r="I22275">
        <v>1347</v>
      </c>
      <c r="J22275">
        <v>0</v>
      </c>
      <c r="K22275">
        <v>0</v>
      </c>
      <c r="L22275" t="s">
        <v>28</v>
      </c>
      <c r="M22275" t="s">
        <v>246</v>
      </c>
      <c r="N22275" t="s">
        <v>176</v>
      </c>
      <c r="O22275" t="s">
        <v>22</v>
      </c>
      <c r="P22275" t="s">
        <v>23</v>
      </c>
      <c r="Q22275" t="s">
        <v>30</v>
      </c>
    </row>
    <row r="22276" spans="1:17" x14ac:dyDescent="0.2">
      <c r="A22276" s="2">
        <v>44214</v>
      </c>
      <c r="B22276" t="s">
        <v>301</v>
      </c>
      <c r="C22276" t="s">
        <v>913</v>
      </c>
      <c r="D22276" t="s">
        <v>115</v>
      </c>
      <c r="E22276" t="s">
        <v>115</v>
      </c>
      <c r="F22276">
        <v>148</v>
      </c>
      <c r="G22276">
        <v>102</v>
      </c>
      <c r="H22276">
        <v>1060</v>
      </c>
      <c r="I22276">
        <v>1204</v>
      </c>
      <c r="J22276">
        <v>0</v>
      </c>
      <c r="K22276">
        <v>1</v>
      </c>
      <c r="L22276" t="s">
        <v>28</v>
      </c>
      <c r="M22276" t="s">
        <v>302</v>
      </c>
      <c r="N22276" t="s">
        <v>301</v>
      </c>
      <c r="O22276" t="s">
        <v>22</v>
      </c>
      <c r="P22276" t="s">
        <v>23</v>
      </c>
      <c r="Q22276" t="s">
        <v>41</v>
      </c>
    </row>
    <row r="22277" spans="1:17" x14ac:dyDescent="0.2">
      <c r="A22277" s="2">
        <v>44215</v>
      </c>
      <c r="B22277" t="s">
        <v>262</v>
      </c>
      <c r="C22277" t="s">
        <v>229</v>
      </c>
      <c r="D22277" t="s">
        <v>27</v>
      </c>
      <c r="E22277" t="s">
        <v>27</v>
      </c>
      <c r="F22277">
        <v>159</v>
      </c>
      <c r="G22277">
        <v>179</v>
      </c>
      <c r="H22277">
        <v>1019</v>
      </c>
      <c r="I22277">
        <v>941</v>
      </c>
      <c r="J22277">
        <v>0</v>
      </c>
      <c r="K22277">
        <v>1</v>
      </c>
      <c r="L22277" t="s">
        <v>28</v>
      </c>
      <c r="M22277" t="s">
        <v>264</v>
      </c>
      <c r="N22277" t="s">
        <v>262</v>
      </c>
      <c r="O22277" t="s">
        <v>22</v>
      </c>
      <c r="P22277" t="s">
        <v>23</v>
      </c>
      <c r="Q22277" t="s">
        <v>41</v>
      </c>
    </row>
    <row r="22278" spans="1:17" x14ac:dyDescent="0.2">
      <c r="A22278" s="2">
        <v>44218</v>
      </c>
      <c r="B22278" t="s">
        <v>555</v>
      </c>
      <c r="C22278" t="s">
        <v>229</v>
      </c>
      <c r="D22278" t="s">
        <v>27</v>
      </c>
      <c r="E22278" t="s">
        <v>27</v>
      </c>
      <c r="F22278">
        <v>131</v>
      </c>
      <c r="G22278">
        <v>179</v>
      </c>
      <c r="H22278">
        <v>1111</v>
      </c>
      <c r="I22278">
        <v>941</v>
      </c>
      <c r="J22278">
        <v>1</v>
      </c>
      <c r="K22278">
        <v>0</v>
      </c>
      <c r="L22278" t="s">
        <v>28</v>
      </c>
      <c r="M22278" t="s">
        <v>1761</v>
      </c>
      <c r="N22278" t="s">
        <v>555</v>
      </c>
      <c r="O22278" t="s">
        <v>22</v>
      </c>
      <c r="P22278" t="s">
        <v>23</v>
      </c>
      <c r="Q22278" t="s">
        <v>24</v>
      </c>
    </row>
    <row r="22279" spans="1:17" x14ac:dyDescent="0.2">
      <c r="A22279" s="2">
        <v>44221</v>
      </c>
      <c r="B22279" t="s">
        <v>262</v>
      </c>
      <c r="C22279" t="s">
        <v>1204</v>
      </c>
      <c r="D22279" t="s">
        <v>27</v>
      </c>
      <c r="E22279" t="s">
        <v>50</v>
      </c>
      <c r="F22279">
        <v>159</v>
      </c>
      <c r="G22279">
        <v>30</v>
      </c>
      <c r="H22279">
        <v>1019</v>
      </c>
      <c r="I22279">
        <v>1495</v>
      </c>
      <c r="J22279">
        <v>0</v>
      </c>
      <c r="K22279">
        <v>0</v>
      </c>
      <c r="L22279" t="s">
        <v>28</v>
      </c>
      <c r="M22279" t="s">
        <v>264</v>
      </c>
      <c r="N22279" t="s">
        <v>262</v>
      </c>
      <c r="O22279" t="s">
        <v>22</v>
      </c>
      <c r="P22279" t="s">
        <v>23</v>
      </c>
      <c r="Q22279" t="s">
        <v>30</v>
      </c>
    </row>
    <row r="22280" spans="1:17" x14ac:dyDescent="0.2">
      <c r="A22280" s="2">
        <v>44223</v>
      </c>
      <c r="B22280" t="s">
        <v>164</v>
      </c>
      <c r="C22280" t="s">
        <v>301</v>
      </c>
      <c r="D22280" t="s">
        <v>115</v>
      </c>
      <c r="E22280" t="s">
        <v>115</v>
      </c>
      <c r="F22280">
        <v>69</v>
      </c>
      <c r="G22280">
        <v>148</v>
      </c>
      <c r="H22280">
        <v>1347</v>
      </c>
      <c r="I22280">
        <v>1060</v>
      </c>
      <c r="J22280">
        <v>2</v>
      </c>
      <c r="K22280">
        <v>1</v>
      </c>
      <c r="L22280" t="s">
        <v>28</v>
      </c>
      <c r="M22280" t="s">
        <v>1711</v>
      </c>
      <c r="N22280" t="s">
        <v>164</v>
      </c>
      <c r="O22280" t="s">
        <v>22</v>
      </c>
      <c r="P22280" t="s">
        <v>23</v>
      </c>
      <c r="Q22280" t="s">
        <v>24</v>
      </c>
    </row>
    <row r="22281" spans="1:17" x14ac:dyDescent="0.2">
      <c r="A22281" s="2">
        <v>44224</v>
      </c>
      <c r="B22281" t="s">
        <v>531</v>
      </c>
      <c r="C22281" t="s">
        <v>1204</v>
      </c>
      <c r="D22281" t="s">
        <v>27</v>
      </c>
      <c r="E22281" t="s">
        <v>50</v>
      </c>
      <c r="F22281">
        <v>78</v>
      </c>
      <c r="G22281">
        <v>30</v>
      </c>
      <c r="H22281">
        <v>1311</v>
      </c>
      <c r="I22281">
        <v>1495</v>
      </c>
      <c r="J22281">
        <v>0</v>
      </c>
      <c r="K22281">
        <v>0</v>
      </c>
      <c r="L22281" t="s">
        <v>28</v>
      </c>
      <c r="M22281" t="s">
        <v>534</v>
      </c>
      <c r="N22281" t="s">
        <v>531</v>
      </c>
      <c r="O22281" t="s">
        <v>22</v>
      </c>
      <c r="P22281" t="s">
        <v>23</v>
      </c>
      <c r="Q22281" t="s">
        <v>30</v>
      </c>
    </row>
    <row r="22282" spans="1:17" x14ac:dyDescent="0.2">
      <c r="A22282" s="2">
        <v>44227</v>
      </c>
      <c r="B22282" t="s">
        <v>77</v>
      </c>
      <c r="C22282" t="s">
        <v>282</v>
      </c>
      <c r="D22282" t="s">
        <v>27</v>
      </c>
      <c r="E22282" t="s">
        <v>19</v>
      </c>
      <c r="F22282">
        <v>22</v>
      </c>
      <c r="G22282">
        <v>103</v>
      </c>
      <c r="H22282">
        <v>1545</v>
      </c>
      <c r="I22282">
        <v>1201</v>
      </c>
      <c r="J22282">
        <v>7</v>
      </c>
      <c r="K22282">
        <v>0</v>
      </c>
      <c r="L22282" t="s">
        <v>28</v>
      </c>
      <c r="M22282" t="s">
        <v>350</v>
      </c>
      <c r="N22282" t="s">
        <v>77</v>
      </c>
      <c r="O22282" t="s">
        <v>22</v>
      </c>
      <c r="P22282" t="s">
        <v>23</v>
      </c>
      <c r="Q22282" t="s">
        <v>24</v>
      </c>
    </row>
    <row r="22283" spans="1:17" x14ac:dyDescent="0.2">
      <c r="A22283" s="2">
        <v>44228</v>
      </c>
      <c r="B22283" t="s">
        <v>177</v>
      </c>
      <c r="C22283" t="s">
        <v>602</v>
      </c>
      <c r="D22283" t="s">
        <v>115</v>
      </c>
      <c r="E22283" t="s">
        <v>115</v>
      </c>
      <c r="F22283">
        <v>95</v>
      </c>
      <c r="G22283">
        <v>121</v>
      </c>
      <c r="H22283">
        <v>1244</v>
      </c>
      <c r="I22283">
        <v>1143</v>
      </c>
      <c r="J22283">
        <v>2</v>
      </c>
      <c r="K22283">
        <v>0</v>
      </c>
      <c r="L22283" t="s">
        <v>28</v>
      </c>
      <c r="M22283" t="s">
        <v>246</v>
      </c>
      <c r="N22283" t="s">
        <v>176</v>
      </c>
      <c r="O22283" t="s">
        <v>122</v>
      </c>
      <c r="P22283" t="s">
        <v>23</v>
      </c>
      <c r="Q22283" t="s">
        <v>24</v>
      </c>
    </row>
    <row r="22284" spans="1:17" x14ac:dyDescent="0.2">
      <c r="A22284" s="2">
        <v>44232</v>
      </c>
      <c r="B22284" t="s">
        <v>177</v>
      </c>
      <c r="C22284" t="s">
        <v>602</v>
      </c>
      <c r="D22284" t="s">
        <v>115</v>
      </c>
      <c r="E22284" t="s">
        <v>115</v>
      </c>
      <c r="F22284">
        <v>95</v>
      </c>
      <c r="G22284">
        <v>121</v>
      </c>
      <c r="H22284">
        <v>1244</v>
      </c>
      <c r="I22284">
        <v>1143</v>
      </c>
      <c r="J22284">
        <v>0</v>
      </c>
      <c r="K22284">
        <v>1</v>
      </c>
      <c r="L22284" t="s">
        <v>28</v>
      </c>
      <c r="M22284" t="s">
        <v>246</v>
      </c>
      <c r="N22284" t="s">
        <v>176</v>
      </c>
      <c r="O22284" t="s">
        <v>122</v>
      </c>
      <c r="P22284" t="s">
        <v>23</v>
      </c>
      <c r="Q22284" t="s">
        <v>41</v>
      </c>
    </row>
    <row r="22285" spans="1:17" x14ac:dyDescent="0.2">
      <c r="A22285" s="2">
        <v>44242</v>
      </c>
      <c r="B22285" t="s">
        <v>177</v>
      </c>
      <c r="C22285" t="s">
        <v>449</v>
      </c>
      <c r="D22285" t="s">
        <v>115</v>
      </c>
      <c r="E22285" t="s">
        <v>115</v>
      </c>
      <c r="F22285">
        <v>95</v>
      </c>
      <c r="G22285">
        <v>85</v>
      </c>
      <c r="H22285">
        <v>1244</v>
      </c>
      <c r="I22285">
        <v>1283</v>
      </c>
      <c r="J22285">
        <v>0</v>
      </c>
      <c r="K22285">
        <v>2</v>
      </c>
      <c r="L22285" t="s">
        <v>28</v>
      </c>
      <c r="M22285" t="s">
        <v>246</v>
      </c>
      <c r="N22285" t="s">
        <v>176</v>
      </c>
      <c r="O22285" t="s">
        <v>122</v>
      </c>
      <c r="P22285" t="s">
        <v>23</v>
      </c>
      <c r="Q22285" t="s">
        <v>41</v>
      </c>
    </row>
    <row r="22286" spans="1:17" x14ac:dyDescent="0.2">
      <c r="A22286" s="2">
        <v>44251</v>
      </c>
      <c r="B22286" t="s">
        <v>555</v>
      </c>
      <c r="C22286" t="s">
        <v>532</v>
      </c>
      <c r="D22286" t="s">
        <v>27</v>
      </c>
      <c r="E22286" t="s">
        <v>27</v>
      </c>
      <c r="F22286">
        <v>130</v>
      </c>
      <c r="G22286">
        <v>149</v>
      </c>
      <c r="H22286">
        <v>1112</v>
      </c>
      <c r="I22286">
        <v>1055</v>
      </c>
      <c r="J22286">
        <v>1</v>
      </c>
      <c r="K22286">
        <v>0</v>
      </c>
      <c r="L22286" t="s">
        <v>28</v>
      </c>
      <c r="M22286" t="s">
        <v>1761</v>
      </c>
      <c r="N22286" t="s">
        <v>555</v>
      </c>
      <c r="O22286" t="s">
        <v>22</v>
      </c>
      <c r="P22286" t="s">
        <v>23</v>
      </c>
      <c r="Q22286" t="s">
        <v>24</v>
      </c>
    </row>
    <row r="22287" spans="1:17" x14ac:dyDescent="0.2">
      <c r="A22287" s="2">
        <v>44268</v>
      </c>
      <c r="B22287" t="s">
        <v>207</v>
      </c>
      <c r="C22287" t="s">
        <v>1545</v>
      </c>
      <c r="D22287" t="s">
        <v>36</v>
      </c>
      <c r="E22287" t="s">
        <v>36</v>
      </c>
      <c r="F22287">
        <v>104</v>
      </c>
      <c r="G22287">
        <v>163</v>
      </c>
      <c r="H22287">
        <v>1187</v>
      </c>
      <c r="I22287">
        <v>998</v>
      </c>
      <c r="J22287">
        <v>1</v>
      </c>
      <c r="K22287">
        <v>0</v>
      </c>
      <c r="L22287" t="s">
        <v>28</v>
      </c>
      <c r="M22287" t="s">
        <v>209</v>
      </c>
      <c r="N22287" t="s">
        <v>207</v>
      </c>
      <c r="O22287" t="s">
        <v>22</v>
      </c>
      <c r="P22287" t="s">
        <v>23</v>
      </c>
      <c r="Q22287" t="s">
        <v>24</v>
      </c>
    </row>
    <row r="22288" spans="1:17" x14ac:dyDescent="0.2">
      <c r="A22288" s="2">
        <v>44270</v>
      </c>
      <c r="B22288" t="s">
        <v>207</v>
      </c>
      <c r="C22288" t="s">
        <v>211</v>
      </c>
      <c r="D22288" t="s">
        <v>36</v>
      </c>
      <c r="E22288" t="s">
        <v>36</v>
      </c>
      <c r="F22288">
        <v>104</v>
      </c>
      <c r="G22288">
        <v>135</v>
      </c>
      <c r="H22288">
        <v>1187</v>
      </c>
      <c r="I22288">
        <v>1087</v>
      </c>
      <c r="J22288">
        <v>2</v>
      </c>
      <c r="K22288">
        <v>1</v>
      </c>
      <c r="L22288" t="s">
        <v>28</v>
      </c>
      <c r="M22288" t="s">
        <v>209</v>
      </c>
      <c r="N22288" t="s">
        <v>207</v>
      </c>
      <c r="O22288" t="s">
        <v>22</v>
      </c>
      <c r="P22288" t="s">
        <v>23</v>
      </c>
      <c r="Q22288" t="s">
        <v>24</v>
      </c>
    </row>
    <row r="22289" spans="1:17" x14ac:dyDescent="0.2">
      <c r="A22289" s="2">
        <v>44272</v>
      </c>
      <c r="B22289" t="s">
        <v>374</v>
      </c>
      <c r="C22289" t="s">
        <v>250</v>
      </c>
      <c r="D22289" t="s">
        <v>36</v>
      </c>
      <c r="E22289" t="s">
        <v>36</v>
      </c>
      <c r="F22289">
        <v>146</v>
      </c>
      <c r="G22289">
        <v>123</v>
      </c>
      <c r="H22289">
        <v>1066</v>
      </c>
      <c r="I22289">
        <v>1140</v>
      </c>
      <c r="J22289">
        <v>4</v>
      </c>
      <c r="K22289">
        <v>0</v>
      </c>
      <c r="L22289" t="s">
        <v>28</v>
      </c>
      <c r="M22289" t="s">
        <v>1649</v>
      </c>
      <c r="N22289" t="s">
        <v>374</v>
      </c>
      <c r="O22289" t="s">
        <v>22</v>
      </c>
      <c r="P22289" t="s">
        <v>23</v>
      </c>
      <c r="Q22289" t="s">
        <v>24</v>
      </c>
    </row>
    <row r="22290" spans="1:17" x14ac:dyDescent="0.2">
      <c r="A22290" s="2">
        <v>44275</v>
      </c>
      <c r="B22290" t="s">
        <v>239</v>
      </c>
      <c r="C22290" t="s">
        <v>177</v>
      </c>
      <c r="D22290" t="s">
        <v>115</v>
      </c>
      <c r="E22290" t="s">
        <v>115</v>
      </c>
      <c r="F22290">
        <v>81</v>
      </c>
      <c r="G22290">
        <v>95</v>
      </c>
      <c r="H22290">
        <v>1303</v>
      </c>
      <c r="I22290">
        <v>1243</v>
      </c>
      <c r="J22290">
        <v>0</v>
      </c>
      <c r="K22290">
        <v>0</v>
      </c>
      <c r="L22290" t="s">
        <v>28</v>
      </c>
      <c r="M22290" t="s">
        <v>246</v>
      </c>
      <c r="N22290" t="s">
        <v>176</v>
      </c>
      <c r="O22290" t="s">
        <v>122</v>
      </c>
      <c r="P22290" t="s">
        <v>23</v>
      </c>
      <c r="Q22290" t="s">
        <v>30</v>
      </c>
    </row>
    <row r="22291" spans="1:17" x14ac:dyDescent="0.2">
      <c r="A22291" s="2">
        <v>44279</v>
      </c>
      <c r="B22291" t="s">
        <v>317</v>
      </c>
      <c r="C22291" t="s">
        <v>304</v>
      </c>
      <c r="D22291" t="s">
        <v>50</v>
      </c>
      <c r="E22291" t="s">
        <v>27</v>
      </c>
      <c r="F22291">
        <v>88</v>
      </c>
      <c r="G22291">
        <v>64</v>
      </c>
      <c r="H22291">
        <v>1269</v>
      </c>
      <c r="I22291">
        <v>1367</v>
      </c>
      <c r="J22291">
        <v>1</v>
      </c>
      <c r="K22291">
        <v>1</v>
      </c>
      <c r="L22291" t="s">
        <v>28</v>
      </c>
      <c r="M22291" t="s">
        <v>1563</v>
      </c>
      <c r="N22291" t="s">
        <v>317</v>
      </c>
      <c r="O22291" t="s">
        <v>22</v>
      </c>
      <c r="P22291" t="s">
        <v>23</v>
      </c>
      <c r="Q22291" t="s">
        <v>30</v>
      </c>
    </row>
    <row r="22292" spans="1:17" x14ac:dyDescent="0.2">
      <c r="A22292" s="2">
        <v>44279</v>
      </c>
      <c r="B22292" t="s">
        <v>177</v>
      </c>
      <c r="C22292" t="s">
        <v>464</v>
      </c>
      <c r="D22292" t="s">
        <v>115</v>
      </c>
      <c r="E22292" t="s">
        <v>115</v>
      </c>
      <c r="F22292">
        <v>95</v>
      </c>
      <c r="G22292">
        <v>92</v>
      </c>
      <c r="H22292">
        <v>1243</v>
      </c>
      <c r="I22292">
        <v>1263</v>
      </c>
      <c r="J22292">
        <v>1</v>
      </c>
      <c r="K22292">
        <v>0</v>
      </c>
      <c r="L22292" t="s">
        <v>28</v>
      </c>
      <c r="M22292" t="s">
        <v>246</v>
      </c>
      <c r="N22292" t="s">
        <v>176</v>
      </c>
      <c r="O22292" t="s">
        <v>122</v>
      </c>
      <c r="P22292" t="s">
        <v>23</v>
      </c>
      <c r="Q22292" t="s">
        <v>24</v>
      </c>
    </row>
    <row r="22293" spans="1:17" x14ac:dyDescent="0.2">
      <c r="A22293" s="2">
        <v>44279</v>
      </c>
      <c r="B22293" t="s">
        <v>1692</v>
      </c>
      <c r="C22293" t="s">
        <v>73</v>
      </c>
      <c r="D22293" t="s">
        <v>50</v>
      </c>
      <c r="E22293" t="s">
        <v>50</v>
      </c>
      <c r="F22293">
        <v>117</v>
      </c>
      <c r="G22293">
        <v>129</v>
      </c>
      <c r="H22293">
        <v>1155</v>
      </c>
      <c r="I22293">
        <v>1114</v>
      </c>
      <c r="J22293">
        <v>4</v>
      </c>
      <c r="K22293">
        <v>0</v>
      </c>
      <c r="L22293" t="s">
        <v>28</v>
      </c>
      <c r="M22293" t="s">
        <v>1775</v>
      </c>
      <c r="N22293" t="s">
        <v>1692</v>
      </c>
      <c r="O22293" t="s">
        <v>22</v>
      </c>
      <c r="P22293" t="s">
        <v>23</v>
      </c>
      <c r="Q22293" t="s">
        <v>24</v>
      </c>
    </row>
    <row r="22294" spans="1:17" x14ac:dyDescent="0.2">
      <c r="A22294" s="2">
        <v>44279</v>
      </c>
      <c r="B22294" t="s">
        <v>166</v>
      </c>
      <c r="C22294" t="s">
        <v>97</v>
      </c>
      <c r="D22294" t="s">
        <v>115</v>
      </c>
      <c r="E22294" t="s">
        <v>50</v>
      </c>
      <c r="F22294">
        <v>58</v>
      </c>
      <c r="G22294">
        <v>98</v>
      </c>
      <c r="H22294">
        <v>1391</v>
      </c>
      <c r="I22294">
        <v>1235</v>
      </c>
      <c r="J22294">
        <v>1</v>
      </c>
      <c r="K22294">
        <v>0</v>
      </c>
      <c r="L22294" t="s">
        <v>28</v>
      </c>
      <c r="M22294" t="s">
        <v>910</v>
      </c>
      <c r="N22294" t="s">
        <v>94</v>
      </c>
      <c r="O22294" t="s">
        <v>122</v>
      </c>
      <c r="P22294" t="s">
        <v>23</v>
      </c>
      <c r="Q22294" t="s">
        <v>24</v>
      </c>
    </row>
    <row r="22295" spans="1:17" x14ac:dyDescent="0.2">
      <c r="A22295" s="2">
        <v>44279</v>
      </c>
      <c r="B22295" t="s">
        <v>481</v>
      </c>
      <c r="C22295" t="s">
        <v>901</v>
      </c>
      <c r="D22295" t="s">
        <v>27</v>
      </c>
      <c r="E22295" t="s">
        <v>27</v>
      </c>
      <c r="F22295">
        <v>126</v>
      </c>
      <c r="G22295">
        <v>183</v>
      </c>
      <c r="H22295">
        <v>1127</v>
      </c>
      <c r="I22295">
        <v>921</v>
      </c>
      <c r="J22295">
        <v>2</v>
      </c>
      <c r="K22295">
        <v>2</v>
      </c>
      <c r="L22295" t="s">
        <v>20</v>
      </c>
      <c r="M22295" t="s">
        <v>849</v>
      </c>
      <c r="N22295" t="s">
        <v>1491</v>
      </c>
      <c r="O22295" t="s">
        <v>122</v>
      </c>
      <c r="P22295" t="s">
        <v>23</v>
      </c>
      <c r="Q22295" t="s">
        <v>30</v>
      </c>
    </row>
    <row r="22296" spans="1:17" x14ac:dyDescent="0.2">
      <c r="A22296" s="2">
        <v>44279</v>
      </c>
      <c r="B22296" t="s">
        <v>232</v>
      </c>
      <c r="C22296" t="s">
        <v>188</v>
      </c>
      <c r="D22296" t="s">
        <v>19</v>
      </c>
      <c r="E22296" t="s">
        <v>27</v>
      </c>
      <c r="F22296">
        <v>141</v>
      </c>
      <c r="G22296">
        <v>193</v>
      </c>
      <c r="H22296">
        <v>1073</v>
      </c>
      <c r="I22296">
        <v>897</v>
      </c>
      <c r="J22296">
        <v>3</v>
      </c>
      <c r="K22296">
        <v>0</v>
      </c>
      <c r="L22296" t="s">
        <v>20</v>
      </c>
      <c r="M22296" t="s">
        <v>234</v>
      </c>
      <c r="N22296" t="s">
        <v>232</v>
      </c>
      <c r="O22296" t="s">
        <v>22</v>
      </c>
      <c r="P22296" t="s">
        <v>23</v>
      </c>
      <c r="Q22296" t="s">
        <v>24</v>
      </c>
    </row>
    <row r="22297" spans="1:17" x14ac:dyDescent="0.2">
      <c r="A22297" s="2">
        <v>44279</v>
      </c>
      <c r="B22297" t="s">
        <v>555</v>
      </c>
      <c r="C22297" t="s">
        <v>454</v>
      </c>
      <c r="D22297" t="s">
        <v>27</v>
      </c>
      <c r="E22297" t="s">
        <v>27</v>
      </c>
      <c r="F22297">
        <v>130</v>
      </c>
      <c r="G22297">
        <v>180</v>
      </c>
      <c r="H22297">
        <v>1112</v>
      </c>
      <c r="I22297">
        <v>936</v>
      </c>
      <c r="J22297">
        <v>1</v>
      </c>
      <c r="K22297">
        <v>0</v>
      </c>
      <c r="L22297" t="s">
        <v>20</v>
      </c>
      <c r="M22297" t="s">
        <v>1761</v>
      </c>
      <c r="N22297" t="s">
        <v>555</v>
      </c>
      <c r="O22297" t="s">
        <v>22</v>
      </c>
      <c r="P22297" t="s">
        <v>23</v>
      </c>
      <c r="Q22297" t="s">
        <v>24</v>
      </c>
    </row>
    <row r="22298" spans="1:17" x14ac:dyDescent="0.2">
      <c r="A22298" s="2">
        <v>44279</v>
      </c>
      <c r="B22298" t="s">
        <v>262</v>
      </c>
      <c r="C22298" t="s">
        <v>549</v>
      </c>
      <c r="D22298" t="s">
        <v>27</v>
      </c>
      <c r="E22298" t="s">
        <v>27</v>
      </c>
      <c r="F22298">
        <v>159</v>
      </c>
      <c r="G22298">
        <v>184</v>
      </c>
      <c r="H22298">
        <v>1018</v>
      </c>
      <c r="I22298">
        <v>919</v>
      </c>
      <c r="J22298">
        <v>1</v>
      </c>
      <c r="K22298">
        <v>0</v>
      </c>
      <c r="L22298" t="s">
        <v>20</v>
      </c>
      <c r="M22298" t="s">
        <v>264</v>
      </c>
      <c r="N22298" t="s">
        <v>262</v>
      </c>
      <c r="O22298" t="s">
        <v>22</v>
      </c>
      <c r="P22298" t="s">
        <v>23</v>
      </c>
      <c r="Q22298" t="s">
        <v>24</v>
      </c>
    </row>
    <row r="22299" spans="1:17" x14ac:dyDescent="0.2">
      <c r="A22299" s="2">
        <v>44279</v>
      </c>
      <c r="B22299" t="s">
        <v>453</v>
      </c>
      <c r="C22299" t="s">
        <v>229</v>
      </c>
      <c r="D22299" t="s">
        <v>27</v>
      </c>
      <c r="E22299" t="s">
        <v>27</v>
      </c>
      <c r="F22299">
        <v>140</v>
      </c>
      <c r="G22299">
        <v>179</v>
      </c>
      <c r="H22299">
        <v>1074</v>
      </c>
      <c r="I22299">
        <v>942</v>
      </c>
      <c r="J22299">
        <v>1</v>
      </c>
      <c r="K22299">
        <v>0</v>
      </c>
      <c r="L22299" t="s">
        <v>20</v>
      </c>
      <c r="M22299" t="s">
        <v>664</v>
      </c>
      <c r="N22299" t="s">
        <v>262</v>
      </c>
      <c r="O22299" t="s">
        <v>122</v>
      </c>
      <c r="P22299" t="s">
        <v>23</v>
      </c>
      <c r="Q22299" t="s">
        <v>24</v>
      </c>
    </row>
    <row r="22300" spans="1:17" x14ac:dyDescent="0.2">
      <c r="A22300" s="2">
        <v>44279</v>
      </c>
      <c r="B22300" t="s">
        <v>82</v>
      </c>
      <c r="C22300" t="s">
        <v>386</v>
      </c>
      <c r="D22300" t="s">
        <v>50</v>
      </c>
      <c r="E22300" t="s">
        <v>50</v>
      </c>
      <c r="F22300">
        <v>5</v>
      </c>
      <c r="G22300">
        <v>108</v>
      </c>
      <c r="H22300">
        <v>1662</v>
      </c>
      <c r="I22300">
        <v>1180</v>
      </c>
      <c r="J22300">
        <v>1</v>
      </c>
      <c r="K22300">
        <v>0</v>
      </c>
      <c r="L22300" t="s">
        <v>20</v>
      </c>
      <c r="M22300" t="s">
        <v>951</v>
      </c>
      <c r="N22300" t="s">
        <v>119</v>
      </c>
      <c r="O22300" t="s">
        <v>122</v>
      </c>
      <c r="P22300" t="s">
        <v>23</v>
      </c>
      <c r="Q22300" t="s">
        <v>24</v>
      </c>
    </row>
    <row r="22301" spans="1:17" x14ac:dyDescent="0.2">
      <c r="A22301" s="2">
        <v>44279</v>
      </c>
      <c r="B22301" t="s">
        <v>1204</v>
      </c>
      <c r="C22301" t="s">
        <v>98</v>
      </c>
      <c r="D22301" t="s">
        <v>50</v>
      </c>
      <c r="E22301" t="s">
        <v>50</v>
      </c>
      <c r="F22301">
        <v>30</v>
      </c>
      <c r="G22301">
        <v>42</v>
      </c>
      <c r="H22301">
        <v>1492</v>
      </c>
      <c r="I22301">
        <v>1456</v>
      </c>
      <c r="J22301">
        <v>3</v>
      </c>
      <c r="K22301">
        <v>2</v>
      </c>
      <c r="L22301" t="s">
        <v>20</v>
      </c>
      <c r="M22301" t="s">
        <v>1219</v>
      </c>
      <c r="N22301" t="s">
        <v>1204</v>
      </c>
      <c r="O22301" t="s">
        <v>22</v>
      </c>
      <c r="P22301" t="s">
        <v>23</v>
      </c>
      <c r="Q22301" t="s">
        <v>24</v>
      </c>
    </row>
    <row r="22302" spans="1:17" x14ac:dyDescent="0.2">
      <c r="A22302" s="2">
        <v>44279</v>
      </c>
      <c r="B22302" t="s">
        <v>67</v>
      </c>
      <c r="C22302" t="s">
        <v>168</v>
      </c>
      <c r="D22302" t="s">
        <v>50</v>
      </c>
      <c r="E22302" t="s">
        <v>50</v>
      </c>
      <c r="F22302">
        <v>2</v>
      </c>
      <c r="G22302">
        <v>24</v>
      </c>
      <c r="H22302">
        <v>1755</v>
      </c>
      <c r="I22302">
        <v>1521</v>
      </c>
      <c r="J22302">
        <v>1</v>
      </c>
      <c r="K22302">
        <v>1</v>
      </c>
      <c r="L22302" t="s">
        <v>20</v>
      </c>
      <c r="M22302" t="s">
        <v>154</v>
      </c>
      <c r="N22302" t="s">
        <v>67</v>
      </c>
      <c r="O22302" t="s">
        <v>22</v>
      </c>
      <c r="P22302" t="s">
        <v>23</v>
      </c>
      <c r="Q22302" t="s">
        <v>30</v>
      </c>
    </row>
    <row r="22303" spans="1:17" x14ac:dyDescent="0.2">
      <c r="A22303" s="2">
        <v>44279</v>
      </c>
      <c r="B22303" t="s">
        <v>70</v>
      </c>
      <c r="C22303" t="s">
        <v>646</v>
      </c>
      <c r="D22303" t="s">
        <v>50</v>
      </c>
      <c r="E22303" t="s">
        <v>50</v>
      </c>
      <c r="F22303">
        <v>55</v>
      </c>
      <c r="G22303">
        <v>56</v>
      </c>
      <c r="H22303">
        <v>1411</v>
      </c>
      <c r="I22303">
        <v>1410</v>
      </c>
      <c r="J22303">
        <v>2</v>
      </c>
      <c r="K22303">
        <v>2</v>
      </c>
      <c r="L22303" t="s">
        <v>20</v>
      </c>
      <c r="M22303" t="s">
        <v>383</v>
      </c>
      <c r="N22303" t="s">
        <v>70</v>
      </c>
      <c r="O22303" t="s">
        <v>22</v>
      </c>
      <c r="P22303" t="s">
        <v>23</v>
      </c>
      <c r="Q22303" t="s">
        <v>30</v>
      </c>
    </row>
    <row r="22304" spans="1:17" x14ac:dyDescent="0.2">
      <c r="A22304" s="2">
        <v>44279</v>
      </c>
      <c r="B22304" t="s">
        <v>147</v>
      </c>
      <c r="C22304" t="s">
        <v>161</v>
      </c>
      <c r="D22304" t="s">
        <v>50</v>
      </c>
      <c r="E22304" t="s">
        <v>50</v>
      </c>
      <c r="F22304">
        <v>1</v>
      </c>
      <c r="G22304">
        <v>18</v>
      </c>
      <c r="H22304">
        <v>1780</v>
      </c>
      <c r="I22304">
        <v>1562</v>
      </c>
      <c r="J22304">
        <v>3</v>
      </c>
      <c r="K22304">
        <v>1</v>
      </c>
      <c r="L22304" t="s">
        <v>20</v>
      </c>
      <c r="M22304" t="s">
        <v>1835</v>
      </c>
      <c r="N22304" t="s">
        <v>147</v>
      </c>
      <c r="O22304" t="s">
        <v>22</v>
      </c>
      <c r="P22304" t="s">
        <v>23</v>
      </c>
      <c r="Q22304" t="s">
        <v>24</v>
      </c>
    </row>
    <row r="22305" spans="1:17" x14ac:dyDescent="0.2">
      <c r="A22305" s="2">
        <v>44279</v>
      </c>
      <c r="B22305" t="s">
        <v>81</v>
      </c>
      <c r="C22305" t="s">
        <v>293</v>
      </c>
      <c r="D22305" t="s">
        <v>50</v>
      </c>
      <c r="E22305" t="s">
        <v>50</v>
      </c>
      <c r="F22305">
        <v>108</v>
      </c>
      <c r="G22305">
        <v>42</v>
      </c>
      <c r="H22305">
        <v>1180</v>
      </c>
      <c r="I22305">
        <v>1456</v>
      </c>
      <c r="J22305">
        <v>2</v>
      </c>
      <c r="K22305">
        <v>6</v>
      </c>
      <c r="L22305" t="s">
        <v>20</v>
      </c>
      <c r="M22305" t="s">
        <v>1840</v>
      </c>
      <c r="N22305" t="s">
        <v>90</v>
      </c>
      <c r="O22305" t="s">
        <v>122</v>
      </c>
      <c r="P22305" t="s">
        <v>23</v>
      </c>
      <c r="Q22305" t="s">
        <v>41</v>
      </c>
    </row>
    <row r="22306" spans="1:17" x14ac:dyDescent="0.2">
      <c r="A22306" s="2">
        <v>44279</v>
      </c>
      <c r="B22306" t="s">
        <v>180</v>
      </c>
      <c r="C22306" t="s">
        <v>126</v>
      </c>
      <c r="D22306" t="s">
        <v>50</v>
      </c>
      <c r="E22306" t="s">
        <v>50</v>
      </c>
      <c r="F22306">
        <v>32</v>
      </c>
      <c r="G22306">
        <v>14</v>
      </c>
      <c r="H22306">
        <v>1487</v>
      </c>
      <c r="I22306">
        <v>1609</v>
      </c>
      <c r="J22306">
        <v>4</v>
      </c>
      <c r="K22306">
        <v>2</v>
      </c>
      <c r="L22306" t="s">
        <v>20</v>
      </c>
      <c r="M22306" t="s">
        <v>181</v>
      </c>
      <c r="N22306" t="s">
        <v>180</v>
      </c>
      <c r="O22306" t="s">
        <v>22</v>
      </c>
      <c r="P22306" t="s">
        <v>23</v>
      </c>
      <c r="Q22306" t="s">
        <v>24</v>
      </c>
    </row>
    <row r="22307" spans="1:17" x14ac:dyDescent="0.2">
      <c r="A22307" s="2">
        <v>44279</v>
      </c>
      <c r="B22307" t="s">
        <v>1693</v>
      </c>
      <c r="C22307" t="s">
        <v>49</v>
      </c>
      <c r="D22307" t="s">
        <v>50</v>
      </c>
      <c r="E22307" t="s">
        <v>50</v>
      </c>
      <c r="F22307">
        <v>195</v>
      </c>
      <c r="G22307">
        <v>44</v>
      </c>
      <c r="H22307">
        <v>888</v>
      </c>
      <c r="I22307">
        <v>1450</v>
      </c>
      <c r="J22307">
        <v>0</v>
      </c>
      <c r="K22307">
        <v>3</v>
      </c>
      <c r="L22307" t="s">
        <v>20</v>
      </c>
      <c r="M22307" t="s">
        <v>1693</v>
      </c>
      <c r="N22307" t="s">
        <v>1693</v>
      </c>
      <c r="O22307" t="s">
        <v>22</v>
      </c>
      <c r="P22307" t="s">
        <v>23</v>
      </c>
      <c r="Q22307" t="s">
        <v>41</v>
      </c>
    </row>
    <row r="22308" spans="1:17" x14ac:dyDescent="0.2">
      <c r="A22308" s="2">
        <v>44279</v>
      </c>
      <c r="B22308" t="s">
        <v>101</v>
      </c>
      <c r="C22308" t="s">
        <v>1279</v>
      </c>
      <c r="D22308" t="s">
        <v>50</v>
      </c>
      <c r="E22308" t="s">
        <v>50</v>
      </c>
      <c r="F22308">
        <v>136</v>
      </c>
      <c r="G22308">
        <v>63</v>
      </c>
      <c r="H22308">
        <v>1082</v>
      </c>
      <c r="I22308">
        <v>1370</v>
      </c>
      <c r="J22308">
        <v>1</v>
      </c>
      <c r="K22308">
        <v>2</v>
      </c>
      <c r="L22308" t="s">
        <v>20</v>
      </c>
      <c r="M22308" t="s">
        <v>331</v>
      </c>
      <c r="N22308" t="s">
        <v>101</v>
      </c>
      <c r="O22308" t="s">
        <v>22</v>
      </c>
      <c r="P22308" t="s">
        <v>23</v>
      </c>
      <c r="Q22308" t="s">
        <v>41</v>
      </c>
    </row>
    <row r="22309" spans="1:17" x14ac:dyDescent="0.2">
      <c r="A22309" s="2">
        <v>44279</v>
      </c>
      <c r="B22309" t="s">
        <v>184</v>
      </c>
      <c r="C22309" t="s">
        <v>95</v>
      </c>
      <c r="D22309" t="s">
        <v>50</v>
      </c>
      <c r="E22309" t="s">
        <v>50</v>
      </c>
      <c r="F22309">
        <v>176</v>
      </c>
      <c r="G22309">
        <v>39</v>
      </c>
      <c r="H22309">
        <v>951</v>
      </c>
      <c r="I22309">
        <v>1461</v>
      </c>
      <c r="J22309">
        <v>1</v>
      </c>
      <c r="K22309">
        <v>3</v>
      </c>
      <c r="L22309" t="s">
        <v>20</v>
      </c>
      <c r="M22309" t="s">
        <v>1120</v>
      </c>
      <c r="N22309" t="s">
        <v>184</v>
      </c>
      <c r="O22309" t="s">
        <v>22</v>
      </c>
      <c r="P22309" t="s">
        <v>23</v>
      </c>
      <c r="Q22309" t="s">
        <v>41</v>
      </c>
    </row>
    <row r="22310" spans="1:17" x14ac:dyDescent="0.2">
      <c r="A22310" s="2">
        <v>44279</v>
      </c>
      <c r="B22310" t="s">
        <v>249</v>
      </c>
      <c r="C22310" t="s">
        <v>274</v>
      </c>
      <c r="D22310" t="s">
        <v>50</v>
      </c>
      <c r="E22310" t="s">
        <v>50</v>
      </c>
      <c r="F22310">
        <v>62</v>
      </c>
      <c r="G22310">
        <v>11</v>
      </c>
      <c r="H22310">
        <v>1379</v>
      </c>
      <c r="I22310">
        <v>1617</v>
      </c>
      <c r="J22310">
        <v>1</v>
      </c>
      <c r="K22310">
        <v>0</v>
      </c>
      <c r="L22310" t="s">
        <v>20</v>
      </c>
      <c r="M22310" t="s">
        <v>529</v>
      </c>
      <c r="N22310" t="s">
        <v>249</v>
      </c>
      <c r="O22310" t="s">
        <v>22</v>
      </c>
      <c r="P22310" t="s">
        <v>23</v>
      </c>
      <c r="Q22310" t="s">
        <v>24</v>
      </c>
    </row>
    <row r="22311" spans="1:17" x14ac:dyDescent="0.2">
      <c r="A22311" s="2">
        <v>44279</v>
      </c>
      <c r="B22311" t="s">
        <v>145</v>
      </c>
      <c r="C22311" t="s">
        <v>244</v>
      </c>
      <c r="D22311" t="s">
        <v>50</v>
      </c>
      <c r="E22311" t="s">
        <v>50</v>
      </c>
      <c r="F22311">
        <v>100</v>
      </c>
      <c r="G22311">
        <v>34</v>
      </c>
      <c r="H22311">
        <v>1224</v>
      </c>
      <c r="I22311">
        <v>1478</v>
      </c>
      <c r="J22311">
        <v>0</v>
      </c>
      <c r="K22311">
        <v>0</v>
      </c>
      <c r="L22311" t="s">
        <v>20</v>
      </c>
      <c r="M22311" t="s">
        <v>435</v>
      </c>
      <c r="N22311" t="s">
        <v>145</v>
      </c>
      <c r="O22311" t="s">
        <v>22</v>
      </c>
      <c r="P22311" t="s">
        <v>23</v>
      </c>
      <c r="Q22311" t="s">
        <v>30</v>
      </c>
    </row>
    <row r="22312" spans="1:17" x14ac:dyDescent="0.2">
      <c r="A22312" s="2">
        <v>44279</v>
      </c>
      <c r="B22312" t="s">
        <v>756</v>
      </c>
      <c r="C22312" t="s">
        <v>352</v>
      </c>
      <c r="D22312" t="s">
        <v>36</v>
      </c>
      <c r="E22312" t="s">
        <v>36</v>
      </c>
      <c r="F22312">
        <v>178</v>
      </c>
      <c r="G22312">
        <v>121</v>
      </c>
      <c r="H22312">
        <v>947</v>
      </c>
      <c r="I22312">
        <v>1143</v>
      </c>
      <c r="J22312">
        <v>0</v>
      </c>
      <c r="K22312">
        <v>3</v>
      </c>
      <c r="L22312" t="s">
        <v>62</v>
      </c>
      <c r="M22312" t="s">
        <v>801</v>
      </c>
      <c r="N22312" t="s">
        <v>756</v>
      </c>
      <c r="O22312" t="s">
        <v>22</v>
      </c>
      <c r="P22312" t="s">
        <v>23</v>
      </c>
      <c r="Q22312" t="s">
        <v>41</v>
      </c>
    </row>
    <row r="22313" spans="1:17" x14ac:dyDescent="0.2">
      <c r="A22313" s="2">
        <v>44279</v>
      </c>
      <c r="B22313" t="s">
        <v>34</v>
      </c>
      <c r="C22313" t="s">
        <v>111</v>
      </c>
      <c r="D22313" t="s">
        <v>36</v>
      </c>
      <c r="E22313" t="s">
        <v>36</v>
      </c>
      <c r="F22313">
        <v>72</v>
      </c>
      <c r="G22313">
        <v>54</v>
      </c>
      <c r="H22313">
        <v>1334</v>
      </c>
      <c r="I22313">
        <v>1412</v>
      </c>
      <c r="J22313">
        <v>1</v>
      </c>
      <c r="K22313">
        <v>0</v>
      </c>
      <c r="L22313" t="s">
        <v>62</v>
      </c>
      <c r="M22313" t="s">
        <v>1137</v>
      </c>
      <c r="N22313" t="s">
        <v>67</v>
      </c>
      <c r="O22313" t="s">
        <v>122</v>
      </c>
      <c r="P22313" t="s">
        <v>23</v>
      </c>
      <c r="Q22313" t="s">
        <v>24</v>
      </c>
    </row>
    <row r="22314" spans="1:17" x14ac:dyDescent="0.2">
      <c r="A22314" s="2">
        <v>44279</v>
      </c>
      <c r="B22314" t="s">
        <v>1545</v>
      </c>
      <c r="C22314" t="s">
        <v>250</v>
      </c>
      <c r="D22314" t="s">
        <v>36</v>
      </c>
      <c r="E22314" t="s">
        <v>36</v>
      </c>
      <c r="F22314">
        <v>163</v>
      </c>
      <c r="G22314">
        <v>123</v>
      </c>
      <c r="H22314">
        <v>998</v>
      </c>
      <c r="I22314">
        <v>1140</v>
      </c>
      <c r="J22314">
        <v>0</v>
      </c>
      <c r="K22314">
        <v>1</v>
      </c>
      <c r="L22314" t="s">
        <v>62</v>
      </c>
      <c r="M22314" t="s">
        <v>918</v>
      </c>
      <c r="N22314" t="s">
        <v>380</v>
      </c>
      <c r="O22314" t="s">
        <v>122</v>
      </c>
      <c r="P22314" t="s">
        <v>23</v>
      </c>
      <c r="Q22314" t="s">
        <v>41</v>
      </c>
    </row>
    <row r="22315" spans="1:17" x14ac:dyDescent="0.2">
      <c r="A22315" s="2">
        <v>44279</v>
      </c>
      <c r="B22315" t="s">
        <v>208</v>
      </c>
      <c r="C22315" t="s">
        <v>224</v>
      </c>
      <c r="D22315" t="s">
        <v>36</v>
      </c>
      <c r="E22315" t="s">
        <v>36</v>
      </c>
      <c r="F22315">
        <v>83</v>
      </c>
      <c r="G22315">
        <v>58</v>
      </c>
      <c r="H22315">
        <v>1301</v>
      </c>
      <c r="I22315">
        <v>1391</v>
      </c>
      <c r="J22315">
        <v>0</v>
      </c>
      <c r="K22315">
        <v>0</v>
      </c>
      <c r="L22315" t="s">
        <v>62</v>
      </c>
      <c r="M22315" t="s">
        <v>398</v>
      </c>
      <c r="N22315" t="s">
        <v>208</v>
      </c>
      <c r="O22315" t="s">
        <v>22</v>
      </c>
      <c r="P22315" t="s">
        <v>23</v>
      </c>
      <c r="Q22315" t="s">
        <v>30</v>
      </c>
    </row>
    <row r="22316" spans="1:17" x14ac:dyDescent="0.2">
      <c r="A22316" s="2">
        <v>44279</v>
      </c>
      <c r="B22316" t="s">
        <v>876</v>
      </c>
      <c r="C22316" t="s">
        <v>380</v>
      </c>
      <c r="D22316" t="s">
        <v>36</v>
      </c>
      <c r="E22316" t="s">
        <v>36</v>
      </c>
      <c r="F22316">
        <v>187</v>
      </c>
      <c r="G22316">
        <v>127</v>
      </c>
      <c r="H22316">
        <v>914</v>
      </c>
      <c r="I22316">
        <v>1124</v>
      </c>
      <c r="J22316">
        <v>0</v>
      </c>
      <c r="K22316">
        <v>2</v>
      </c>
      <c r="L22316" t="s">
        <v>62</v>
      </c>
      <c r="M22316" t="s">
        <v>914</v>
      </c>
      <c r="N22316" t="s">
        <v>876</v>
      </c>
      <c r="O22316" t="s">
        <v>22</v>
      </c>
      <c r="P22316" t="s">
        <v>23</v>
      </c>
      <c r="Q22316" t="s">
        <v>41</v>
      </c>
    </row>
    <row r="22317" spans="1:17" x14ac:dyDescent="0.2">
      <c r="A22317" s="2">
        <v>44279</v>
      </c>
      <c r="B22317" t="s">
        <v>617</v>
      </c>
      <c r="C22317" t="s">
        <v>296</v>
      </c>
      <c r="D22317" t="s">
        <v>36</v>
      </c>
      <c r="E22317" t="s">
        <v>36</v>
      </c>
      <c r="F22317">
        <v>133</v>
      </c>
      <c r="G22317">
        <v>106</v>
      </c>
      <c r="H22317">
        <v>1103</v>
      </c>
      <c r="I22317">
        <v>1185</v>
      </c>
      <c r="J22317">
        <v>1</v>
      </c>
      <c r="K22317">
        <v>0</v>
      </c>
      <c r="L22317" t="s">
        <v>62</v>
      </c>
      <c r="M22317" t="s">
        <v>618</v>
      </c>
      <c r="N22317" t="s">
        <v>617</v>
      </c>
      <c r="O22317" t="s">
        <v>22</v>
      </c>
      <c r="P22317" t="s">
        <v>23</v>
      </c>
      <c r="Q22317" t="s">
        <v>24</v>
      </c>
    </row>
    <row r="22318" spans="1:17" x14ac:dyDescent="0.2">
      <c r="A22318" s="2">
        <v>44279</v>
      </c>
      <c r="B22318" t="s">
        <v>374</v>
      </c>
      <c r="C22318" t="s">
        <v>378</v>
      </c>
      <c r="D22318" t="s">
        <v>36</v>
      </c>
      <c r="E22318" t="s">
        <v>36</v>
      </c>
      <c r="F22318">
        <v>146</v>
      </c>
      <c r="G22318">
        <v>94</v>
      </c>
      <c r="H22318">
        <v>1066</v>
      </c>
      <c r="I22318">
        <v>1257</v>
      </c>
      <c r="J22318">
        <v>4</v>
      </c>
      <c r="K22318">
        <v>0</v>
      </c>
      <c r="L22318" t="s">
        <v>62</v>
      </c>
      <c r="M22318" t="s">
        <v>1649</v>
      </c>
      <c r="N22318" t="s">
        <v>374</v>
      </c>
      <c r="O22318" t="s">
        <v>22</v>
      </c>
      <c r="P22318" t="s">
        <v>23</v>
      </c>
      <c r="Q22318" t="s">
        <v>24</v>
      </c>
    </row>
    <row r="22319" spans="1:17" x14ac:dyDescent="0.2">
      <c r="A22319" s="2">
        <v>44280</v>
      </c>
      <c r="B22319" t="s">
        <v>402</v>
      </c>
      <c r="C22319" t="s">
        <v>469</v>
      </c>
      <c r="D22319" t="s">
        <v>115</v>
      </c>
      <c r="E22319" t="s">
        <v>115</v>
      </c>
      <c r="F22319">
        <v>97</v>
      </c>
      <c r="G22319">
        <v>76</v>
      </c>
      <c r="H22319">
        <v>1238</v>
      </c>
      <c r="I22319">
        <v>1313</v>
      </c>
      <c r="J22319">
        <v>3</v>
      </c>
      <c r="K22319">
        <v>1</v>
      </c>
      <c r="L22319" t="s">
        <v>28</v>
      </c>
      <c r="M22319" t="s">
        <v>1551</v>
      </c>
      <c r="N22319" t="s">
        <v>402</v>
      </c>
      <c r="O22319" t="s">
        <v>22</v>
      </c>
      <c r="P22319" t="s">
        <v>23</v>
      </c>
      <c r="Q22319" t="s">
        <v>24</v>
      </c>
    </row>
    <row r="22320" spans="1:17" x14ac:dyDescent="0.2">
      <c r="A22320" s="2">
        <v>44280</v>
      </c>
      <c r="B22320" t="s">
        <v>388</v>
      </c>
      <c r="C22320" t="s">
        <v>239</v>
      </c>
      <c r="D22320" t="s">
        <v>115</v>
      </c>
      <c r="E22320" t="s">
        <v>115</v>
      </c>
      <c r="F22320">
        <v>104</v>
      </c>
      <c r="G22320">
        <v>81</v>
      </c>
      <c r="H22320">
        <v>1187</v>
      </c>
      <c r="I22320">
        <v>1303</v>
      </c>
      <c r="J22320">
        <v>1</v>
      </c>
      <c r="K22320">
        <v>1</v>
      </c>
      <c r="L22320" t="s">
        <v>28</v>
      </c>
      <c r="M22320" t="s">
        <v>246</v>
      </c>
      <c r="N22320" t="s">
        <v>176</v>
      </c>
      <c r="O22320" t="s">
        <v>122</v>
      </c>
      <c r="P22320" t="s">
        <v>23</v>
      </c>
      <c r="Q22320" t="s">
        <v>30</v>
      </c>
    </row>
    <row r="22321" spans="1:17" x14ac:dyDescent="0.2">
      <c r="A22321" s="2">
        <v>44280</v>
      </c>
      <c r="B22321" t="s">
        <v>143</v>
      </c>
      <c r="C22321" t="s">
        <v>133</v>
      </c>
      <c r="D22321" t="s">
        <v>115</v>
      </c>
      <c r="E22321" t="s">
        <v>115</v>
      </c>
      <c r="F22321">
        <v>27</v>
      </c>
      <c r="G22321">
        <v>38</v>
      </c>
      <c r="H22321">
        <v>1502</v>
      </c>
      <c r="I22321">
        <v>1465</v>
      </c>
      <c r="J22321">
        <v>3</v>
      </c>
      <c r="K22321">
        <v>0</v>
      </c>
      <c r="L22321" t="s">
        <v>28</v>
      </c>
      <c r="M22321" t="s">
        <v>773</v>
      </c>
      <c r="N22321" t="s">
        <v>143</v>
      </c>
      <c r="O22321" t="s">
        <v>22</v>
      </c>
      <c r="P22321" t="s">
        <v>23</v>
      </c>
      <c r="Q22321" t="s">
        <v>24</v>
      </c>
    </row>
    <row r="22322" spans="1:17" x14ac:dyDescent="0.2">
      <c r="A22322" s="2">
        <v>44280</v>
      </c>
      <c r="B22322" t="s">
        <v>113</v>
      </c>
      <c r="C22322" t="s">
        <v>301</v>
      </c>
      <c r="D22322" t="s">
        <v>115</v>
      </c>
      <c r="E22322" t="s">
        <v>115</v>
      </c>
      <c r="F22322">
        <v>67</v>
      </c>
      <c r="G22322">
        <v>148</v>
      </c>
      <c r="H22322">
        <v>1353</v>
      </c>
      <c r="I22322">
        <v>1057</v>
      </c>
      <c r="J22322">
        <v>1</v>
      </c>
      <c r="K22322">
        <v>0</v>
      </c>
      <c r="L22322" t="s">
        <v>28</v>
      </c>
      <c r="M22322" t="s">
        <v>231</v>
      </c>
      <c r="N22322" t="s">
        <v>113</v>
      </c>
      <c r="O22322" t="s">
        <v>22</v>
      </c>
      <c r="P22322" t="s">
        <v>23</v>
      </c>
      <c r="Q22322" t="s">
        <v>24</v>
      </c>
    </row>
    <row r="22323" spans="1:17" x14ac:dyDescent="0.2">
      <c r="A22323" s="2">
        <v>44280</v>
      </c>
      <c r="B22323" t="s">
        <v>77</v>
      </c>
      <c r="C22323" t="s">
        <v>185</v>
      </c>
      <c r="D22323" t="s">
        <v>27</v>
      </c>
      <c r="E22323" t="s">
        <v>27</v>
      </c>
      <c r="F22323">
        <v>22</v>
      </c>
      <c r="G22323">
        <v>47</v>
      </c>
      <c r="H22323">
        <v>1548</v>
      </c>
      <c r="I22323">
        <v>1437</v>
      </c>
      <c r="J22323">
        <v>4</v>
      </c>
      <c r="K22323">
        <v>1</v>
      </c>
      <c r="L22323" t="s">
        <v>28</v>
      </c>
      <c r="M22323" t="s">
        <v>1839</v>
      </c>
      <c r="N22323" t="s">
        <v>69</v>
      </c>
      <c r="O22323" t="s">
        <v>122</v>
      </c>
      <c r="P22323" t="s">
        <v>23</v>
      </c>
      <c r="Q22323" t="s">
        <v>24</v>
      </c>
    </row>
    <row r="22324" spans="1:17" x14ac:dyDescent="0.2">
      <c r="A22324" s="2">
        <v>44280</v>
      </c>
      <c r="B22324" t="s">
        <v>210</v>
      </c>
      <c r="C22324" t="s">
        <v>222</v>
      </c>
      <c r="D22324" t="s">
        <v>27</v>
      </c>
      <c r="E22324" t="s">
        <v>27</v>
      </c>
      <c r="F22324">
        <v>70</v>
      </c>
      <c r="G22324">
        <v>160</v>
      </c>
      <c r="H22324">
        <v>1344</v>
      </c>
      <c r="I22324">
        <v>1015</v>
      </c>
      <c r="J22324">
        <v>2</v>
      </c>
      <c r="K22324">
        <v>0</v>
      </c>
      <c r="L22324" t="s">
        <v>20</v>
      </c>
      <c r="M22324" t="s">
        <v>557</v>
      </c>
      <c r="N22324" t="s">
        <v>210</v>
      </c>
      <c r="O22324" t="s">
        <v>22</v>
      </c>
      <c r="P22324" t="s">
        <v>23</v>
      </c>
      <c r="Q22324" t="s">
        <v>24</v>
      </c>
    </row>
    <row r="22325" spans="1:17" x14ac:dyDescent="0.2">
      <c r="A22325" s="2">
        <v>44280</v>
      </c>
      <c r="B22325" t="s">
        <v>56</v>
      </c>
      <c r="C22325" t="s">
        <v>700</v>
      </c>
      <c r="D22325" t="s">
        <v>27</v>
      </c>
      <c r="E22325" t="s">
        <v>27</v>
      </c>
      <c r="F22325">
        <v>73</v>
      </c>
      <c r="G22325">
        <v>169</v>
      </c>
      <c r="H22325">
        <v>1332</v>
      </c>
      <c r="I22325">
        <v>983</v>
      </c>
      <c r="J22325">
        <v>5</v>
      </c>
      <c r="K22325">
        <v>1</v>
      </c>
      <c r="L22325" t="s">
        <v>20</v>
      </c>
      <c r="M22325" t="s">
        <v>350</v>
      </c>
      <c r="N22325" t="s">
        <v>77</v>
      </c>
      <c r="O22325" t="s">
        <v>122</v>
      </c>
      <c r="P22325" t="s">
        <v>23</v>
      </c>
      <c r="Q22325" t="s">
        <v>24</v>
      </c>
    </row>
    <row r="22326" spans="1:17" x14ac:dyDescent="0.2">
      <c r="A22326" s="2">
        <v>44280</v>
      </c>
      <c r="B22326" t="s">
        <v>1491</v>
      </c>
      <c r="C22326" t="s">
        <v>512</v>
      </c>
      <c r="D22326" t="s">
        <v>27</v>
      </c>
      <c r="E22326" t="s">
        <v>27</v>
      </c>
      <c r="F22326">
        <v>76</v>
      </c>
      <c r="G22326">
        <v>168</v>
      </c>
      <c r="H22326">
        <v>1313</v>
      </c>
      <c r="I22326">
        <v>986</v>
      </c>
      <c r="J22326">
        <v>5</v>
      </c>
      <c r="K22326">
        <v>0</v>
      </c>
      <c r="L22326" t="s">
        <v>20</v>
      </c>
      <c r="M22326" t="s">
        <v>849</v>
      </c>
      <c r="N22326" t="s">
        <v>1491</v>
      </c>
      <c r="O22326" t="s">
        <v>22</v>
      </c>
      <c r="P22326" t="s">
        <v>23</v>
      </c>
      <c r="Q22326" t="s">
        <v>24</v>
      </c>
    </row>
    <row r="22327" spans="1:17" x14ac:dyDescent="0.2">
      <c r="A22327" s="2">
        <v>44280</v>
      </c>
      <c r="B22327" t="s">
        <v>531</v>
      </c>
      <c r="C22327" t="s">
        <v>221</v>
      </c>
      <c r="D22327" t="s">
        <v>27</v>
      </c>
      <c r="E22327" t="s">
        <v>27</v>
      </c>
      <c r="F22327">
        <v>78</v>
      </c>
      <c r="G22327">
        <v>162</v>
      </c>
      <c r="H22327">
        <v>1312</v>
      </c>
      <c r="I22327">
        <v>1009</v>
      </c>
      <c r="J22327">
        <v>1</v>
      </c>
      <c r="K22327">
        <v>0</v>
      </c>
      <c r="L22327" t="s">
        <v>20</v>
      </c>
      <c r="M22327" t="s">
        <v>264</v>
      </c>
      <c r="N22327" t="s">
        <v>262</v>
      </c>
      <c r="O22327" t="s">
        <v>122</v>
      </c>
      <c r="P22327" t="s">
        <v>23</v>
      </c>
      <c r="Q22327" t="s">
        <v>24</v>
      </c>
    </row>
    <row r="22328" spans="1:17" x14ac:dyDescent="0.2">
      <c r="A22328" s="2">
        <v>44280</v>
      </c>
      <c r="B22328" t="s">
        <v>263</v>
      </c>
      <c r="C22328" t="s">
        <v>614</v>
      </c>
      <c r="D22328" t="s">
        <v>27</v>
      </c>
      <c r="E22328" t="s">
        <v>27</v>
      </c>
      <c r="F22328">
        <v>84</v>
      </c>
      <c r="G22328">
        <v>170</v>
      </c>
      <c r="H22328">
        <v>1285</v>
      </c>
      <c r="I22328">
        <v>974</v>
      </c>
      <c r="J22328">
        <v>2</v>
      </c>
      <c r="K22328">
        <v>0</v>
      </c>
      <c r="L22328" t="s">
        <v>20</v>
      </c>
      <c r="M22328" t="s">
        <v>599</v>
      </c>
      <c r="N22328" t="s">
        <v>263</v>
      </c>
      <c r="O22328" t="s">
        <v>22</v>
      </c>
      <c r="P22328" t="s">
        <v>23</v>
      </c>
      <c r="Q22328" t="s">
        <v>24</v>
      </c>
    </row>
    <row r="22329" spans="1:17" x14ac:dyDescent="0.2">
      <c r="A22329" s="2">
        <v>44280</v>
      </c>
      <c r="B22329" t="s">
        <v>282</v>
      </c>
      <c r="C22329" t="s">
        <v>233</v>
      </c>
      <c r="D22329" t="s">
        <v>19</v>
      </c>
      <c r="E22329" t="s">
        <v>19</v>
      </c>
      <c r="F22329">
        <v>103</v>
      </c>
      <c r="G22329">
        <v>167</v>
      </c>
      <c r="H22329">
        <v>1200</v>
      </c>
      <c r="I22329">
        <v>988</v>
      </c>
      <c r="J22329">
        <v>3</v>
      </c>
      <c r="K22329">
        <v>0</v>
      </c>
      <c r="L22329" t="s">
        <v>20</v>
      </c>
      <c r="M22329" t="s">
        <v>664</v>
      </c>
      <c r="N22329" t="s">
        <v>262</v>
      </c>
      <c r="O22329" t="s">
        <v>122</v>
      </c>
      <c r="P22329" t="s">
        <v>23</v>
      </c>
      <c r="Q22329" t="s">
        <v>24</v>
      </c>
    </row>
    <row r="22330" spans="1:17" x14ac:dyDescent="0.2">
      <c r="A22330" s="2">
        <v>44280</v>
      </c>
      <c r="B22330" t="s">
        <v>106</v>
      </c>
      <c r="C22330" t="s">
        <v>153</v>
      </c>
      <c r="D22330" t="s">
        <v>50</v>
      </c>
      <c r="E22330" t="s">
        <v>50</v>
      </c>
      <c r="F22330">
        <v>6</v>
      </c>
      <c r="G22330">
        <v>53</v>
      </c>
      <c r="H22330">
        <v>1645</v>
      </c>
      <c r="I22330">
        <v>1413</v>
      </c>
      <c r="J22330">
        <v>1</v>
      </c>
      <c r="K22330">
        <v>1</v>
      </c>
      <c r="L22330" t="s">
        <v>20</v>
      </c>
      <c r="M22330" t="s">
        <v>521</v>
      </c>
      <c r="N22330" t="s">
        <v>106</v>
      </c>
      <c r="O22330" t="s">
        <v>22</v>
      </c>
      <c r="P22330" t="s">
        <v>23</v>
      </c>
      <c r="Q22330" t="s">
        <v>30</v>
      </c>
    </row>
    <row r="22331" spans="1:17" x14ac:dyDescent="0.2">
      <c r="A22331" s="2">
        <v>44280</v>
      </c>
      <c r="B22331" t="s">
        <v>52</v>
      </c>
      <c r="C22331" t="s">
        <v>345</v>
      </c>
      <c r="D22331" t="s">
        <v>50</v>
      </c>
      <c r="E22331" t="s">
        <v>50</v>
      </c>
      <c r="F22331">
        <v>20</v>
      </c>
      <c r="G22331">
        <v>89</v>
      </c>
      <c r="H22331">
        <v>1558</v>
      </c>
      <c r="I22331">
        <v>1267</v>
      </c>
      <c r="J22331">
        <v>1</v>
      </c>
      <c r="K22331">
        <v>0</v>
      </c>
      <c r="L22331" t="s">
        <v>20</v>
      </c>
      <c r="M22331" t="s">
        <v>1773</v>
      </c>
      <c r="N22331" t="s">
        <v>52</v>
      </c>
      <c r="O22331" t="s">
        <v>22</v>
      </c>
      <c r="P22331" t="s">
        <v>23</v>
      </c>
      <c r="Q22331" t="s">
        <v>24</v>
      </c>
    </row>
    <row r="22332" spans="1:17" x14ac:dyDescent="0.2">
      <c r="A22332" s="2">
        <v>44280</v>
      </c>
      <c r="B22332" t="s">
        <v>87</v>
      </c>
      <c r="C22332" t="s">
        <v>53</v>
      </c>
      <c r="D22332" t="s">
        <v>50</v>
      </c>
      <c r="E22332" t="s">
        <v>50</v>
      </c>
      <c r="F22332">
        <v>68</v>
      </c>
      <c r="G22332">
        <v>16</v>
      </c>
      <c r="H22332">
        <v>1350</v>
      </c>
      <c r="I22332">
        <v>1593</v>
      </c>
      <c r="J22332">
        <v>1</v>
      </c>
      <c r="K22332">
        <v>3</v>
      </c>
      <c r="L22332" t="s">
        <v>20</v>
      </c>
      <c r="M22332" t="s">
        <v>88</v>
      </c>
      <c r="N22332" t="s">
        <v>87</v>
      </c>
      <c r="O22332" t="s">
        <v>22</v>
      </c>
      <c r="P22332" t="s">
        <v>23</v>
      </c>
      <c r="Q22332" t="s">
        <v>41</v>
      </c>
    </row>
    <row r="22333" spans="1:17" x14ac:dyDescent="0.2">
      <c r="A22333" s="2">
        <v>44280</v>
      </c>
      <c r="B22333" t="s">
        <v>119</v>
      </c>
      <c r="C22333" t="s">
        <v>100</v>
      </c>
      <c r="D22333" t="s">
        <v>50</v>
      </c>
      <c r="E22333" t="s">
        <v>50</v>
      </c>
      <c r="F22333">
        <v>10</v>
      </c>
      <c r="G22333">
        <v>45</v>
      </c>
      <c r="H22333">
        <v>1625</v>
      </c>
      <c r="I22333">
        <v>1440</v>
      </c>
      <c r="J22333">
        <v>2</v>
      </c>
      <c r="K22333">
        <v>0</v>
      </c>
      <c r="L22333" t="s">
        <v>20</v>
      </c>
      <c r="M22333" t="s">
        <v>321</v>
      </c>
      <c r="N22333" t="s">
        <v>119</v>
      </c>
      <c r="O22333" t="s">
        <v>22</v>
      </c>
      <c r="P22333" t="s">
        <v>23</v>
      </c>
      <c r="Q22333" t="s">
        <v>24</v>
      </c>
    </row>
    <row r="22334" spans="1:17" x14ac:dyDescent="0.2">
      <c r="A22334" s="2">
        <v>44280</v>
      </c>
      <c r="B22334" t="s">
        <v>123</v>
      </c>
      <c r="C22334" t="s">
        <v>72</v>
      </c>
      <c r="D22334" t="s">
        <v>50</v>
      </c>
      <c r="E22334" t="s">
        <v>50</v>
      </c>
      <c r="F22334">
        <v>87</v>
      </c>
      <c r="G22334">
        <v>12</v>
      </c>
      <c r="H22334">
        <v>1279</v>
      </c>
      <c r="I22334">
        <v>1614</v>
      </c>
      <c r="J22334">
        <v>0</v>
      </c>
      <c r="K22334">
        <v>2</v>
      </c>
      <c r="L22334" t="s">
        <v>20</v>
      </c>
      <c r="M22334" t="s">
        <v>1824</v>
      </c>
      <c r="N22334" t="s">
        <v>123</v>
      </c>
      <c r="O22334" t="s">
        <v>22</v>
      </c>
      <c r="P22334" t="s">
        <v>23</v>
      </c>
      <c r="Q22334" t="s">
        <v>41</v>
      </c>
    </row>
    <row r="22335" spans="1:17" x14ac:dyDescent="0.2">
      <c r="A22335" s="2">
        <v>44280</v>
      </c>
      <c r="B22335" t="s">
        <v>104</v>
      </c>
      <c r="C22335" t="s">
        <v>69</v>
      </c>
      <c r="D22335" t="s">
        <v>50</v>
      </c>
      <c r="E22335" t="s">
        <v>50</v>
      </c>
      <c r="F22335">
        <v>48</v>
      </c>
      <c r="G22335">
        <v>23</v>
      </c>
      <c r="H22335">
        <v>1436</v>
      </c>
      <c r="I22335">
        <v>1531</v>
      </c>
      <c r="J22335">
        <v>2</v>
      </c>
      <c r="K22335">
        <v>2</v>
      </c>
      <c r="L22335" t="s">
        <v>20</v>
      </c>
      <c r="M22335" t="s">
        <v>273</v>
      </c>
      <c r="N22335" t="s">
        <v>104</v>
      </c>
      <c r="O22335" t="s">
        <v>22</v>
      </c>
      <c r="P22335" t="s">
        <v>23</v>
      </c>
      <c r="Q22335" t="s">
        <v>30</v>
      </c>
    </row>
    <row r="22336" spans="1:17" x14ac:dyDescent="0.2">
      <c r="A22336" s="2">
        <v>44280</v>
      </c>
      <c r="B22336" t="s">
        <v>384</v>
      </c>
      <c r="C22336" t="s">
        <v>48</v>
      </c>
      <c r="D22336" t="s">
        <v>50</v>
      </c>
      <c r="E22336" t="s">
        <v>50</v>
      </c>
      <c r="F22336">
        <v>177</v>
      </c>
      <c r="G22336">
        <v>107</v>
      </c>
      <c r="H22336">
        <v>950</v>
      </c>
      <c r="I22336">
        <v>1183</v>
      </c>
      <c r="J22336">
        <v>1</v>
      </c>
      <c r="K22336">
        <v>1</v>
      </c>
      <c r="L22336" t="s">
        <v>20</v>
      </c>
      <c r="M22336" t="s">
        <v>395</v>
      </c>
      <c r="N22336" t="s">
        <v>384</v>
      </c>
      <c r="O22336" t="s">
        <v>22</v>
      </c>
      <c r="P22336" t="s">
        <v>23</v>
      </c>
      <c r="Q22336" t="s">
        <v>30</v>
      </c>
    </row>
    <row r="22337" spans="1:17" x14ac:dyDescent="0.2">
      <c r="A22337" s="2">
        <v>44280</v>
      </c>
      <c r="B22337" t="s">
        <v>89</v>
      </c>
      <c r="C22337" t="s">
        <v>125</v>
      </c>
      <c r="D22337" t="s">
        <v>50</v>
      </c>
      <c r="E22337" t="s">
        <v>50</v>
      </c>
      <c r="F22337">
        <v>4</v>
      </c>
      <c r="G22337">
        <v>210</v>
      </c>
      <c r="H22337">
        <v>1670</v>
      </c>
      <c r="I22337">
        <v>810</v>
      </c>
      <c r="J22337">
        <v>5</v>
      </c>
      <c r="K22337">
        <v>0</v>
      </c>
      <c r="L22337" t="s">
        <v>20</v>
      </c>
      <c r="M22337" t="s">
        <v>91</v>
      </c>
      <c r="N22337" t="s">
        <v>89</v>
      </c>
      <c r="O22337" t="s">
        <v>22</v>
      </c>
      <c r="P22337" t="s">
        <v>23</v>
      </c>
      <c r="Q22337" t="s">
        <v>24</v>
      </c>
    </row>
    <row r="22338" spans="1:17" x14ac:dyDescent="0.2">
      <c r="A22338" s="2">
        <v>44280</v>
      </c>
      <c r="B22338" t="s">
        <v>737</v>
      </c>
      <c r="C22338" t="s">
        <v>85</v>
      </c>
      <c r="D22338" t="s">
        <v>50</v>
      </c>
      <c r="E22338" t="s">
        <v>50</v>
      </c>
      <c r="F22338">
        <v>151</v>
      </c>
      <c r="G22338">
        <v>66</v>
      </c>
      <c r="H22338">
        <v>1048</v>
      </c>
      <c r="I22338">
        <v>1360</v>
      </c>
      <c r="J22338">
        <v>0</v>
      </c>
      <c r="K22338">
        <v>1</v>
      </c>
      <c r="L22338" t="s">
        <v>20</v>
      </c>
      <c r="M22338" t="s">
        <v>1774</v>
      </c>
      <c r="N22338" t="s">
        <v>737</v>
      </c>
      <c r="O22338" t="s">
        <v>22</v>
      </c>
      <c r="P22338" t="s">
        <v>23</v>
      </c>
      <c r="Q22338" t="s">
        <v>41</v>
      </c>
    </row>
    <row r="22339" spans="1:17" x14ac:dyDescent="0.2">
      <c r="A22339" s="2">
        <v>44280</v>
      </c>
      <c r="B22339" t="s">
        <v>94</v>
      </c>
      <c r="C22339" t="s">
        <v>90</v>
      </c>
      <c r="D22339" t="s">
        <v>50</v>
      </c>
      <c r="E22339" t="s">
        <v>50</v>
      </c>
      <c r="F22339">
        <v>40</v>
      </c>
      <c r="G22339">
        <v>19</v>
      </c>
      <c r="H22339">
        <v>1460</v>
      </c>
      <c r="I22339">
        <v>1559</v>
      </c>
      <c r="J22339">
        <v>3</v>
      </c>
      <c r="K22339">
        <v>3</v>
      </c>
      <c r="L22339" t="s">
        <v>20</v>
      </c>
      <c r="M22339" t="s">
        <v>96</v>
      </c>
      <c r="N22339" t="s">
        <v>94</v>
      </c>
      <c r="O22339" t="s">
        <v>22</v>
      </c>
      <c r="P22339" t="s">
        <v>23</v>
      </c>
      <c r="Q22339" t="s">
        <v>30</v>
      </c>
    </row>
    <row r="22340" spans="1:17" x14ac:dyDescent="0.2">
      <c r="A22340" s="2">
        <v>44280</v>
      </c>
      <c r="B22340" t="s">
        <v>129</v>
      </c>
      <c r="C22340" t="s">
        <v>76</v>
      </c>
      <c r="D22340" t="s">
        <v>50</v>
      </c>
      <c r="E22340" t="s">
        <v>50</v>
      </c>
      <c r="F22340">
        <v>13</v>
      </c>
      <c r="G22340">
        <v>46</v>
      </c>
      <c r="H22340">
        <v>1610</v>
      </c>
      <c r="I22340">
        <v>1438</v>
      </c>
      <c r="J22340">
        <v>3</v>
      </c>
      <c r="K22340">
        <v>0</v>
      </c>
      <c r="L22340" t="s">
        <v>20</v>
      </c>
      <c r="M22340" t="s">
        <v>1262</v>
      </c>
      <c r="N22340" t="s">
        <v>129</v>
      </c>
      <c r="O22340" t="s">
        <v>22</v>
      </c>
      <c r="P22340" t="s">
        <v>23</v>
      </c>
      <c r="Q22340" t="s">
        <v>24</v>
      </c>
    </row>
    <row r="22341" spans="1:17" x14ac:dyDescent="0.2">
      <c r="A22341" s="2">
        <v>44280</v>
      </c>
      <c r="B22341" t="s">
        <v>174</v>
      </c>
      <c r="C22341" t="s">
        <v>286</v>
      </c>
      <c r="D22341" t="s">
        <v>50</v>
      </c>
      <c r="E22341" t="s">
        <v>50</v>
      </c>
      <c r="F22341">
        <v>181</v>
      </c>
      <c r="G22341">
        <v>99</v>
      </c>
      <c r="H22341">
        <v>924</v>
      </c>
      <c r="I22341">
        <v>1233</v>
      </c>
      <c r="J22341">
        <v>0</v>
      </c>
      <c r="K22341">
        <v>1</v>
      </c>
      <c r="L22341" t="s">
        <v>20</v>
      </c>
      <c r="M22341" t="s">
        <v>820</v>
      </c>
      <c r="N22341" t="s">
        <v>174</v>
      </c>
      <c r="O22341" t="s">
        <v>22</v>
      </c>
      <c r="P22341" t="s">
        <v>23</v>
      </c>
      <c r="Q22341" t="s">
        <v>41</v>
      </c>
    </row>
    <row r="22342" spans="1:17" x14ac:dyDescent="0.2">
      <c r="A22342" s="2">
        <v>44280</v>
      </c>
      <c r="B22342" t="s">
        <v>92</v>
      </c>
      <c r="C22342" t="s">
        <v>328</v>
      </c>
      <c r="D22342" t="s">
        <v>50</v>
      </c>
      <c r="E22342" t="s">
        <v>50</v>
      </c>
      <c r="F22342">
        <v>37</v>
      </c>
      <c r="G22342">
        <v>65</v>
      </c>
      <c r="H22342">
        <v>1466</v>
      </c>
      <c r="I22342">
        <v>1362</v>
      </c>
      <c r="J22342">
        <v>3</v>
      </c>
      <c r="K22342">
        <v>2</v>
      </c>
      <c r="L22342" t="s">
        <v>20</v>
      </c>
      <c r="M22342" t="s">
        <v>124</v>
      </c>
      <c r="N22342" t="s">
        <v>92</v>
      </c>
      <c r="O22342" t="s">
        <v>22</v>
      </c>
      <c r="P22342" t="s">
        <v>23</v>
      </c>
      <c r="Q22342" t="s">
        <v>24</v>
      </c>
    </row>
    <row r="22343" spans="1:17" x14ac:dyDescent="0.2">
      <c r="A22343" s="2">
        <v>44280</v>
      </c>
      <c r="B22343" t="s">
        <v>149</v>
      </c>
      <c r="C22343" t="s">
        <v>199</v>
      </c>
      <c r="D22343" t="s">
        <v>36</v>
      </c>
      <c r="E22343" t="s">
        <v>36</v>
      </c>
      <c r="F22343">
        <v>71</v>
      </c>
      <c r="G22343">
        <v>52</v>
      </c>
      <c r="H22343">
        <v>1341</v>
      </c>
      <c r="I22343">
        <v>1424</v>
      </c>
      <c r="J22343">
        <v>1</v>
      </c>
      <c r="K22343">
        <v>1</v>
      </c>
      <c r="L22343" t="s">
        <v>62</v>
      </c>
      <c r="M22343" t="s">
        <v>420</v>
      </c>
      <c r="N22343" t="s">
        <v>149</v>
      </c>
      <c r="O22343" t="s">
        <v>22</v>
      </c>
      <c r="P22343" t="s">
        <v>23</v>
      </c>
      <c r="Q22343" t="s">
        <v>30</v>
      </c>
    </row>
    <row r="22344" spans="1:17" x14ac:dyDescent="0.2">
      <c r="A22344" s="2">
        <v>44280</v>
      </c>
      <c r="B22344" t="s">
        <v>196</v>
      </c>
      <c r="C22344" t="s">
        <v>267</v>
      </c>
      <c r="D22344" t="s">
        <v>36</v>
      </c>
      <c r="E22344" t="s">
        <v>36</v>
      </c>
      <c r="F22344">
        <v>157</v>
      </c>
      <c r="G22344">
        <v>125</v>
      </c>
      <c r="H22344">
        <v>1034</v>
      </c>
      <c r="I22344">
        <v>1134</v>
      </c>
      <c r="J22344">
        <v>1</v>
      </c>
      <c r="K22344">
        <v>0</v>
      </c>
      <c r="L22344" t="s">
        <v>62</v>
      </c>
      <c r="M22344" t="s">
        <v>917</v>
      </c>
      <c r="N22344" t="s">
        <v>196</v>
      </c>
      <c r="O22344" t="s">
        <v>22</v>
      </c>
      <c r="P22344" t="s">
        <v>23</v>
      </c>
      <c r="Q22344" t="s">
        <v>24</v>
      </c>
    </row>
    <row r="22345" spans="1:17" x14ac:dyDescent="0.2">
      <c r="A22345" s="2">
        <v>44280</v>
      </c>
      <c r="B22345" t="s">
        <v>141</v>
      </c>
      <c r="C22345" t="s">
        <v>890</v>
      </c>
      <c r="D22345" t="s">
        <v>36</v>
      </c>
      <c r="E22345" t="s">
        <v>36</v>
      </c>
      <c r="F22345">
        <v>86</v>
      </c>
      <c r="G22345">
        <v>60</v>
      </c>
      <c r="H22345">
        <v>1280</v>
      </c>
      <c r="I22345">
        <v>1386</v>
      </c>
      <c r="J22345">
        <v>3</v>
      </c>
      <c r="K22345">
        <v>0</v>
      </c>
      <c r="L22345" t="s">
        <v>62</v>
      </c>
      <c r="M22345" t="s">
        <v>1477</v>
      </c>
      <c r="N22345" t="s">
        <v>141</v>
      </c>
      <c r="O22345" t="s">
        <v>22</v>
      </c>
      <c r="P22345" t="s">
        <v>23</v>
      </c>
      <c r="Q22345" t="s">
        <v>24</v>
      </c>
    </row>
    <row r="22346" spans="1:17" x14ac:dyDescent="0.2">
      <c r="A22346" s="2">
        <v>44280</v>
      </c>
      <c r="B22346" t="s">
        <v>1284</v>
      </c>
      <c r="C22346" t="s">
        <v>365</v>
      </c>
      <c r="D22346" t="s">
        <v>36</v>
      </c>
      <c r="E22346" t="s">
        <v>36</v>
      </c>
      <c r="F22346">
        <v>130</v>
      </c>
      <c r="G22346">
        <v>128</v>
      </c>
      <c r="H22346">
        <v>1112</v>
      </c>
      <c r="I22346">
        <v>1115</v>
      </c>
      <c r="J22346">
        <v>0</v>
      </c>
      <c r="K22346">
        <v>0</v>
      </c>
      <c r="L22346" t="s">
        <v>62</v>
      </c>
      <c r="M22346" t="s">
        <v>1291</v>
      </c>
      <c r="N22346" t="s">
        <v>1284</v>
      </c>
      <c r="O22346" t="s">
        <v>22</v>
      </c>
      <c r="P22346" t="s">
        <v>23</v>
      </c>
      <c r="Q22346" t="s">
        <v>30</v>
      </c>
    </row>
    <row r="22347" spans="1:17" x14ac:dyDescent="0.2">
      <c r="A22347" s="2">
        <v>44280</v>
      </c>
      <c r="B22347" t="s">
        <v>207</v>
      </c>
      <c r="C22347" t="s">
        <v>183</v>
      </c>
      <c r="D22347" t="s">
        <v>36</v>
      </c>
      <c r="E22347" t="s">
        <v>36</v>
      </c>
      <c r="F22347">
        <v>104</v>
      </c>
      <c r="G22347">
        <v>49</v>
      </c>
      <c r="H22347">
        <v>1187</v>
      </c>
      <c r="I22347">
        <v>1432</v>
      </c>
      <c r="J22347">
        <v>1</v>
      </c>
      <c r="K22347">
        <v>1</v>
      </c>
      <c r="L22347" t="s">
        <v>62</v>
      </c>
      <c r="M22347" t="s">
        <v>209</v>
      </c>
      <c r="N22347" t="s">
        <v>207</v>
      </c>
      <c r="O22347" t="s">
        <v>22</v>
      </c>
      <c r="P22347" t="s">
        <v>23</v>
      </c>
      <c r="Q22347" t="s">
        <v>30</v>
      </c>
    </row>
    <row r="22348" spans="1:17" x14ac:dyDescent="0.2">
      <c r="A22348" s="2">
        <v>44280</v>
      </c>
      <c r="B22348" t="s">
        <v>351</v>
      </c>
      <c r="C22348" t="s">
        <v>45</v>
      </c>
      <c r="D22348" t="s">
        <v>36</v>
      </c>
      <c r="E22348" t="s">
        <v>36</v>
      </c>
      <c r="F22348">
        <v>146</v>
      </c>
      <c r="G22348">
        <v>112</v>
      </c>
      <c r="H22348">
        <v>1066</v>
      </c>
      <c r="I22348">
        <v>1176</v>
      </c>
      <c r="J22348">
        <v>0</v>
      </c>
      <c r="K22348">
        <v>1</v>
      </c>
      <c r="L22348" t="s">
        <v>62</v>
      </c>
      <c r="M22348" t="s">
        <v>1653</v>
      </c>
      <c r="N22348" t="s">
        <v>351</v>
      </c>
      <c r="O22348" t="s">
        <v>22</v>
      </c>
      <c r="P22348" t="s">
        <v>23</v>
      </c>
      <c r="Q22348" t="s">
        <v>41</v>
      </c>
    </row>
    <row r="22349" spans="1:17" x14ac:dyDescent="0.2">
      <c r="A22349" s="2">
        <v>44280</v>
      </c>
      <c r="B22349" t="s">
        <v>138</v>
      </c>
      <c r="C22349" t="s">
        <v>150</v>
      </c>
      <c r="D22349" t="s">
        <v>36</v>
      </c>
      <c r="E22349" t="s">
        <v>36</v>
      </c>
      <c r="F22349">
        <v>90</v>
      </c>
      <c r="G22349">
        <v>31</v>
      </c>
      <c r="H22349">
        <v>1265</v>
      </c>
      <c r="I22349">
        <v>1488</v>
      </c>
      <c r="J22349">
        <v>3</v>
      </c>
      <c r="K22349">
        <v>3</v>
      </c>
      <c r="L22349" t="s">
        <v>62</v>
      </c>
      <c r="M22349" t="s">
        <v>139</v>
      </c>
      <c r="N22349" t="s">
        <v>138</v>
      </c>
      <c r="O22349" t="s">
        <v>22</v>
      </c>
      <c r="P22349" t="s">
        <v>23</v>
      </c>
      <c r="Q22349" t="s">
        <v>30</v>
      </c>
    </row>
    <row r="22350" spans="1:17" x14ac:dyDescent="0.2">
      <c r="A22350" s="2">
        <v>44280</v>
      </c>
      <c r="B22350" t="s">
        <v>802</v>
      </c>
      <c r="C22350" t="s">
        <v>211</v>
      </c>
      <c r="D22350" t="s">
        <v>36</v>
      </c>
      <c r="E22350" t="s">
        <v>36</v>
      </c>
      <c r="F22350">
        <v>134</v>
      </c>
      <c r="G22350">
        <v>135</v>
      </c>
      <c r="H22350">
        <v>1097</v>
      </c>
      <c r="I22350">
        <v>1087</v>
      </c>
      <c r="J22350">
        <v>1</v>
      </c>
      <c r="K22350">
        <v>0</v>
      </c>
      <c r="L22350" t="s">
        <v>62</v>
      </c>
      <c r="M22350" t="s">
        <v>916</v>
      </c>
      <c r="N22350" t="s">
        <v>802</v>
      </c>
      <c r="O22350" t="s">
        <v>22</v>
      </c>
      <c r="P22350" t="s">
        <v>23</v>
      </c>
      <c r="Q22350" t="s">
        <v>24</v>
      </c>
    </row>
    <row r="22351" spans="1:17" x14ac:dyDescent="0.2">
      <c r="A22351" s="2">
        <v>44280</v>
      </c>
      <c r="B22351" t="s">
        <v>718</v>
      </c>
      <c r="C22351" t="s">
        <v>128</v>
      </c>
      <c r="D22351" t="s">
        <v>36</v>
      </c>
      <c r="E22351" t="s">
        <v>36</v>
      </c>
      <c r="F22351">
        <v>111</v>
      </c>
      <c r="G22351">
        <v>26</v>
      </c>
      <c r="H22351">
        <v>1177</v>
      </c>
      <c r="I22351">
        <v>1503</v>
      </c>
      <c r="J22351">
        <v>2</v>
      </c>
      <c r="K22351">
        <v>5</v>
      </c>
      <c r="L22351" t="s">
        <v>62</v>
      </c>
      <c r="M22351" t="s">
        <v>1841</v>
      </c>
      <c r="N22351" t="s">
        <v>718</v>
      </c>
      <c r="O22351" t="s">
        <v>22</v>
      </c>
      <c r="P22351" t="s">
        <v>23</v>
      </c>
      <c r="Q22351" t="s">
        <v>41</v>
      </c>
    </row>
    <row r="22352" spans="1:17" x14ac:dyDescent="0.2">
      <c r="A22352" s="2">
        <v>44280</v>
      </c>
      <c r="B22352" t="s">
        <v>602</v>
      </c>
      <c r="C22352" t="s">
        <v>898</v>
      </c>
      <c r="D22352" t="s">
        <v>115</v>
      </c>
      <c r="E22352" t="s">
        <v>115</v>
      </c>
      <c r="F22352">
        <v>120</v>
      </c>
      <c r="G22352">
        <v>190</v>
      </c>
      <c r="H22352">
        <v>1144</v>
      </c>
      <c r="I22352">
        <v>906</v>
      </c>
      <c r="J22352">
        <v>3</v>
      </c>
      <c r="K22352">
        <v>0</v>
      </c>
      <c r="L22352" t="s">
        <v>20</v>
      </c>
      <c r="M22352" t="s">
        <v>603</v>
      </c>
      <c r="N22352" t="s">
        <v>602</v>
      </c>
      <c r="O22352" t="s">
        <v>22</v>
      </c>
      <c r="P22352" t="s">
        <v>23</v>
      </c>
      <c r="Q22352" t="s">
        <v>24</v>
      </c>
    </row>
    <row r="22353" spans="1:17" x14ac:dyDescent="0.2">
      <c r="A22353" s="2">
        <v>44281</v>
      </c>
      <c r="B22353" t="s">
        <v>107</v>
      </c>
      <c r="C22353" t="s">
        <v>17</v>
      </c>
      <c r="D22353" t="s">
        <v>19</v>
      </c>
      <c r="E22353" t="s">
        <v>19</v>
      </c>
      <c r="F22353">
        <v>17</v>
      </c>
      <c r="G22353">
        <v>79</v>
      </c>
      <c r="H22353">
        <v>1567</v>
      </c>
      <c r="I22353">
        <v>1307</v>
      </c>
      <c r="J22353">
        <v>2</v>
      </c>
      <c r="K22353">
        <v>1</v>
      </c>
      <c r="L22353" t="s">
        <v>28</v>
      </c>
      <c r="M22353" t="s">
        <v>1209</v>
      </c>
      <c r="N22353" t="s">
        <v>107</v>
      </c>
      <c r="O22353" t="s">
        <v>22</v>
      </c>
      <c r="P22353" t="s">
        <v>23</v>
      </c>
      <c r="Q22353" t="s">
        <v>24</v>
      </c>
    </row>
    <row r="22354" spans="1:17" x14ac:dyDescent="0.2">
      <c r="A22354" s="2">
        <v>44281</v>
      </c>
      <c r="B22354" t="s">
        <v>172</v>
      </c>
      <c r="C22354" t="s">
        <v>660</v>
      </c>
      <c r="D22354" t="s">
        <v>36</v>
      </c>
      <c r="E22354" t="s">
        <v>36</v>
      </c>
      <c r="F22354">
        <v>138</v>
      </c>
      <c r="G22354">
        <v>114</v>
      </c>
      <c r="H22354">
        <v>1078</v>
      </c>
      <c r="I22354">
        <v>1171</v>
      </c>
      <c r="J22354">
        <v>2</v>
      </c>
      <c r="K22354">
        <v>2</v>
      </c>
      <c r="L22354" t="s">
        <v>62</v>
      </c>
      <c r="M22354" t="s">
        <v>616</v>
      </c>
      <c r="N22354" t="s">
        <v>172</v>
      </c>
      <c r="O22354" t="s">
        <v>22</v>
      </c>
      <c r="P22354" t="s">
        <v>23</v>
      </c>
      <c r="Q22354" t="s">
        <v>30</v>
      </c>
    </row>
    <row r="22355" spans="1:17" x14ac:dyDescent="0.2">
      <c r="A22355" s="2">
        <v>44281</v>
      </c>
      <c r="B22355" t="s">
        <v>197</v>
      </c>
      <c r="C22355" t="s">
        <v>110</v>
      </c>
      <c r="D22355" t="s">
        <v>36</v>
      </c>
      <c r="E22355" t="s">
        <v>36</v>
      </c>
      <c r="F22355">
        <v>101</v>
      </c>
      <c r="G22355">
        <v>33</v>
      </c>
      <c r="H22355">
        <v>1207</v>
      </c>
      <c r="I22355">
        <v>1481</v>
      </c>
      <c r="J22355">
        <v>0</v>
      </c>
      <c r="K22355">
        <v>0</v>
      </c>
      <c r="L22355" t="s">
        <v>62</v>
      </c>
      <c r="M22355" t="s">
        <v>225</v>
      </c>
      <c r="N22355" t="s">
        <v>197</v>
      </c>
      <c r="O22355" t="s">
        <v>22</v>
      </c>
      <c r="P22355" t="s">
        <v>23</v>
      </c>
      <c r="Q22355" t="s">
        <v>30</v>
      </c>
    </row>
    <row r="22356" spans="1:17" x14ac:dyDescent="0.2">
      <c r="A22356" s="2">
        <v>44281</v>
      </c>
      <c r="B22356" t="s">
        <v>548</v>
      </c>
      <c r="C22356" t="s">
        <v>120</v>
      </c>
      <c r="D22356" t="s">
        <v>36</v>
      </c>
      <c r="E22356" t="s">
        <v>36</v>
      </c>
      <c r="F22356">
        <v>80</v>
      </c>
      <c r="G22356">
        <v>50</v>
      </c>
      <c r="H22356">
        <v>1306</v>
      </c>
      <c r="I22356">
        <v>1427</v>
      </c>
      <c r="J22356">
        <v>3</v>
      </c>
      <c r="K22356">
        <v>1</v>
      </c>
      <c r="L22356" t="s">
        <v>62</v>
      </c>
      <c r="M22356" t="s">
        <v>805</v>
      </c>
      <c r="N22356" t="s">
        <v>548</v>
      </c>
      <c r="O22356" t="s">
        <v>22</v>
      </c>
      <c r="P22356" t="s">
        <v>23</v>
      </c>
      <c r="Q22356" t="s">
        <v>24</v>
      </c>
    </row>
    <row r="22357" spans="1:17" x14ac:dyDescent="0.2">
      <c r="A22357" s="2">
        <v>44281</v>
      </c>
      <c r="B22357" t="s">
        <v>46</v>
      </c>
      <c r="C22357" t="s">
        <v>202</v>
      </c>
      <c r="D22357" t="s">
        <v>36</v>
      </c>
      <c r="E22357" t="s">
        <v>36</v>
      </c>
      <c r="F22357">
        <v>153</v>
      </c>
      <c r="G22357">
        <v>119</v>
      </c>
      <c r="H22357">
        <v>1040</v>
      </c>
      <c r="I22357">
        <v>1146</v>
      </c>
      <c r="J22357">
        <v>1</v>
      </c>
      <c r="K22357">
        <v>3</v>
      </c>
      <c r="L22357" t="s">
        <v>62</v>
      </c>
      <c r="M22357" t="s">
        <v>953</v>
      </c>
      <c r="N22357" t="s">
        <v>46</v>
      </c>
      <c r="O22357" t="s">
        <v>22</v>
      </c>
      <c r="P22357" t="s">
        <v>23</v>
      </c>
      <c r="Q22357" t="s">
        <v>41</v>
      </c>
    </row>
    <row r="22358" spans="1:17" x14ac:dyDescent="0.2">
      <c r="A22358" s="2">
        <v>44281</v>
      </c>
      <c r="B22358" t="s">
        <v>61</v>
      </c>
      <c r="C22358" t="s">
        <v>118</v>
      </c>
      <c r="D22358" t="s">
        <v>36</v>
      </c>
      <c r="E22358" t="s">
        <v>36</v>
      </c>
      <c r="F22358">
        <v>90</v>
      </c>
      <c r="G22358">
        <v>20</v>
      </c>
      <c r="H22358">
        <v>1265</v>
      </c>
      <c r="I22358">
        <v>1558</v>
      </c>
      <c r="J22358">
        <v>0</v>
      </c>
      <c r="K22358">
        <v>0</v>
      </c>
      <c r="L22358" t="s">
        <v>62</v>
      </c>
      <c r="M22358" t="s">
        <v>429</v>
      </c>
      <c r="N22358" t="s">
        <v>61</v>
      </c>
      <c r="O22358" t="s">
        <v>22</v>
      </c>
      <c r="P22358" t="s">
        <v>23</v>
      </c>
      <c r="Q22358" t="s">
        <v>30</v>
      </c>
    </row>
    <row r="22359" spans="1:17" x14ac:dyDescent="0.2">
      <c r="A22359" s="2">
        <v>44281</v>
      </c>
      <c r="B22359" t="s">
        <v>237</v>
      </c>
      <c r="C22359" t="s">
        <v>136</v>
      </c>
      <c r="D22359" t="s">
        <v>36</v>
      </c>
      <c r="E22359" t="s">
        <v>36</v>
      </c>
      <c r="F22359">
        <v>113</v>
      </c>
      <c r="G22359">
        <v>61</v>
      </c>
      <c r="H22359">
        <v>1172</v>
      </c>
      <c r="I22359">
        <v>1384</v>
      </c>
      <c r="J22359">
        <v>0</v>
      </c>
      <c r="K22359">
        <v>3</v>
      </c>
      <c r="L22359" t="s">
        <v>62</v>
      </c>
      <c r="M22359" t="s">
        <v>400</v>
      </c>
      <c r="N22359" t="s">
        <v>365</v>
      </c>
      <c r="O22359" t="s">
        <v>122</v>
      </c>
      <c r="P22359" t="s">
        <v>23</v>
      </c>
      <c r="Q22359" t="s">
        <v>41</v>
      </c>
    </row>
    <row r="22360" spans="1:17" x14ac:dyDescent="0.2">
      <c r="A22360" s="2">
        <v>44282</v>
      </c>
      <c r="B22360" t="s">
        <v>646</v>
      </c>
      <c r="C22360" t="s">
        <v>131</v>
      </c>
      <c r="D22360" t="s">
        <v>50</v>
      </c>
      <c r="E22360" t="s">
        <v>27</v>
      </c>
      <c r="F22360">
        <v>56</v>
      </c>
      <c r="G22360">
        <v>50</v>
      </c>
      <c r="H22360">
        <v>1410</v>
      </c>
      <c r="I22360">
        <v>1427</v>
      </c>
      <c r="J22360">
        <v>0</v>
      </c>
      <c r="K22360">
        <v>0</v>
      </c>
      <c r="L22360" t="s">
        <v>28</v>
      </c>
      <c r="M22360" t="s">
        <v>909</v>
      </c>
      <c r="N22360" t="s">
        <v>646</v>
      </c>
      <c r="O22360" t="s">
        <v>22</v>
      </c>
      <c r="P22360" t="s">
        <v>23</v>
      </c>
      <c r="Q22360" t="s">
        <v>30</v>
      </c>
    </row>
    <row r="22361" spans="1:17" x14ac:dyDescent="0.2">
      <c r="A22361" s="2">
        <v>44282</v>
      </c>
      <c r="B22361" t="s">
        <v>459</v>
      </c>
      <c r="C22361" t="s">
        <v>212</v>
      </c>
      <c r="D22361" t="s">
        <v>115</v>
      </c>
      <c r="E22361" t="s">
        <v>115</v>
      </c>
      <c r="F22361">
        <v>171</v>
      </c>
      <c r="G22361">
        <v>186</v>
      </c>
      <c r="H22361">
        <v>968</v>
      </c>
      <c r="I22361">
        <v>917</v>
      </c>
      <c r="J22361">
        <v>0</v>
      </c>
      <c r="K22361">
        <v>0</v>
      </c>
      <c r="L22361" t="s">
        <v>28</v>
      </c>
      <c r="M22361" t="s">
        <v>749</v>
      </c>
      <c r="N22361" t="s">
        <v>459</v>
      </c>
      <c r="O22361" t="s">
        <v>22</v>
      </c>
      <c r="P22361" t="s">
        <v>23</v>
      </c>
      <c r="Q22361" t="s">
        <v>30</v>
      </c>
    </row>
    <row r="22362" spans="1:17" x14ac:dyDescent="0.2">
      <c r="A22362" s="2">
        <v>44282</v>
      </c>
      <c r="B22362" t="s">
        <v>166</v>
      </c>
      <c r="C22362" t="s">
        <v>386</v>
      </c>
      <c r="D22362" t="s">
        <v>115</v>
      </c>
      <c r="E22362" t="s">
        <v>50</v>
      </c>
      <c r="F22362">
        <v>58</v>
      </c>
      <c r="G22362">
        <v>108</v>
      </c>
      <c r="H22362">
        <v>1391</v>
      </c>
      <c r="I22362">
        <v>1180</v>
      </c>
      <c r="J22362">
        <v>2</v>
      </c>
      <c r="K22362">
        <v>1</v>
      </c>
      <c r="L22362" t="s">
        <v>28</v>
      </c>
      <c r="M22362" t="s">
        <v>910</v>
      </c>
      <c r="N22362" t="s">
        <v>94</v>
      </c>
      <c r="O22362" t="s">
        <v>122</v>
      </c>
      <c r="P22362" t="s">
        <v>23</v>
      </c>
      <c r="Q22362" t="s">
        <v>24</v>
      </c>
    </row>
    <row r="22363" spans="1:17" x14ac:dyDescent="0.2">
      <c r="A22363" s="2">
        <v>44282</v>
      </c>
      <c r="B22363" t="s">
        <v>161</v>
      </c>
      <c r="C22363" t="s">
        <v>26</v>
      </c>
      <c r="D22363" t="s">
        <v>50</v>
      </c>
      <c r="E22363" t="s">
        <v>27</v>
      </c>
      <c r="F22363">
        <v>18</v>
      </c>
      <c r="G22363">
        <v>9</v>
      </c>
      <c r="H22363">
        <v>1562</v>
      </c>
      <c r="I22363">
        <v>1632</v>
      </c>
      <c r="J22363">
        <v>1</v>
      </c>
      <c r="K22363">
        <v>0</v>
      </c>
      <c r="L22363" t="s">
        <v>28</v>
      </c>
      <c r="M22363" t="s">
        <v>162</v>
      </c>
      <c r="N22363" t="s">
        <v>161</v>
      </c>
      <c r="O22363" t="s">
        <v>22</v>
      </c>
      <c r="P22363" t="s">
        <v>23</v>
      </c>
      <c r="Q22363" t="s">
        <v>24</v>
      </c>
    </row>
    <row r="22364" spans="1:17" x14ac:dyDescent="0.2">
      <c r="A22364" s="2">
        <v>44282</v>
      </c>
      <c r="B22364" t="s">
        <v>892</v>
      </c>
      <c r="C22364" t="s">
        <v>481</v>
      </c>
      <c r="D22364" t="s">
        <v>27</v>
      </c>
      <c r="E22364" t="s">
        <v>27</v>
      </c>
      <c r="F22364">
        <v>207</v>
      </c>
      <c r="G22364">
        <v>126</v>
      </c>
      <c r="H22364">
        <v>844</v>
      </c>
      <c r="I22364">
        <v>1127</v>
      </c>
      <c r="J22364">
        <v>0</v>
      </c>
      <c r="K22364">
        <v>3</v>
      </c>
      <c r="L22364" t="s">
        <v>20</v>
      </c>
      <c r="M22364" t="s">
        <v>893</v>
      </c>
      <c r="N22364" t="s">
        <v>892</v>
      </c>
      <c r="O22364" t="s">
        <v>22</v>
      </c>
      <c r="P22364" t="s">
        <v>23</v>
      </c>
      <c r="Q22364" t="s">
        <v>41</v>
      </c>
    </row>
    <row r="22365" spans="1:17" x14ac:dyDescent="0.2">
      <c r="A22365" s="2">
        <v>44282</v>
      </c>
      <c r="B22365" t="s">
        <v>586</v>
      </c>
      <c r="C22365" t="s">
        <v>232</v>
      </c>
      <c r="D22365" t="s">
        <v>27</v>
      </c>
      <c r="E22365" t="s">
        <v>19</v>
      </c>
      <c r="F22365">
        <v>200</v>
      </c>
      <c r="G22365">
        <v>141</v>
      </c>
      <c r="H22365">
        <v>867</v>
      </c>
      <c r="I22365">
        <v>1073</v>
      </c>
      <c r="J22365">
        <v>0</v>
      </c>
      <c r="K22365">
        <v>6</v>
      </c>
      <c r="L22365" t="s">
        <v>20</v>
      </c>
      <c r="M22365" t="s">
        <v>1772</v>
      </c>
      <c r="N22365" t="s">
        <v>77</v>
      </c>
      <c r="O22365" t="s">
        <v>122</v>
      </c>
      <c r="P22365" t="s">
        <v>23</v>
      </c>
      <c r="Q22365" t="s">
        <v>41</v>
      </c>
    </row>
    <row r="22366" spans="1:17" x14ac:dyDescent="0.2">
      <c r="A22366" s="2">
        <v>44282</v>
      </c>
      <c r="B22366" t="s">
        <v>775</v>
      </c>
      <c r="C22366" t="s">
        <v>555</v>
      </c>
      <c r="D22366" t="s">
        <v>27</v>
      </c>
      <c r="E22366" t="s">
        <v>27</v>
      </c>
      <c r="F22366">
        <v>208</v>
      </c>
      <c r="G22366">
        <v>130</v>
      </c>
      <c r="H22366">
        <v>842</v>
      </c>
      <c r="I22366">
        <v>1112</v>
      </c>
      <c r="J22366">
        <v>0</v>
      </c>
      <c r="K22366">
        <v>3</v>
      </c>
      <c r="L22366" t="s">
        <v>20</v>
      </c>
      <c r="M22366" t="s">
        <v>849</v>
      </c>
      <c r="N22366" t="s">
        <v>1491</v>
      </c>
      <c r="O22366" t="s">
        <v>122</v>
      </c>
      <c r="P22366" t="s">
        <v>23</v>
      </c>
      <c r="Q22366" t="s">
        <v>41</v>
      </c>
    </row>
    <row r="22367" spans="1:17" x14ac:dyDescent="0.2">
      <c r="A22367" s="2">
        <v>44282</v>
      </c>
      <c r="B22367" t="s">
        <v>776</v>
      </c>
      <c r="C22367" t="s">
        <v>262</v>
      </c>
      <c r="D22367" t="s">
        <v>27</v>
      </c>
      <c r="E22367" t="s">
        <v>27</v>
      </c>
      <c r="F22367">
        <v>209</v>
      </c>
      <c r="G22367">
        <v>159</v>
      </c>
      <c r="H22367">
        <v>821</v>
      </c>
      <c r="I22367">
        <v>1018</v>
      </c>
      <c r="J22367">
        <v>0</v>
      </c>
      <c r="K22367">
        <v>6</v>
      </c>
      <c r="L22367" t="s">
        <v>20</v>
      </c>
      <c r="M22367" t="s">
        <v>833</v>
      </c>
      <c r="N22367" t="s">
        <v>77</v>
      </c>
      <c r="O22367" t="s">
        <v>122</v>
      </c>
      <c r="P22367" t="s">
        <v>23</v>
      </c>
      <c r="Q22367" t="s">
        <v>41</v>
      </c>
    </row>
    <row r="22368" spans="1:17" x14ac:dyDescent="0.2">
      <c r="A22368" s="2">
        <v>44282</v>
      </c>
      <c r="B22368" t="s">
        <v>904</v>
      </c>
      <c r="C22368" t="s">
        <v>532</v>
      </c>
      <c r="D22368" t="s">
        <v>27</v>
      </c>
      <c r="E22368" t="s">
        <v>27</v>
      </c>
      <c r="F22368">
        <v>203</v>
      </c>
      <c r="G22368">
        <v>149</v>
      </c>
      <c r="H22368">
        <v>862</v>
      </c>
      <c r="I22368">
        <v>1055</v>
      </c>
      <c r="J22368">
        <v>0</v>
      </c>
      <c r="K22368">
        <v>7</v>
      </c>
      <c r="L22368" t="s">
        <v>20</v>
      </c>
      <c r="M22368" t="s">
        <v>664</v>
      </c>
      <c r="N22368" t="s">
        <v>262</v>
      </c>
      <c r="O22368" t="s">
        <v>122</v>
      </c>
      <c r="P22368" t="s">
        <v>23</v>
      </c>
      <c r="Q22368" t="s">
        <v>41</v>
      </c>
    </row>
    <row r="22369" spans="1:17" x14ac:dyDescent="0.2">
      <c r="A22369" s="2">
        <v>44282</v>
      </c>
      <c r="B22369" t="s">
        <v>848</v>
      </c>
      <c r="C22369" t="s">
        <v>453</v>
      </c>
      <c r="D22369" t="s">
        <v>27</v>
      </c>
      <c r="E22369" t="s">
        <v>27</v>
      </c>
      <c r="F22369">
        <v>196</v>
      </c>
      <c r="G22369">
        <v>140</v>
      </c>
      <c r="H22369">
        <v>880</v>
      </c>
      <c r="I22369">
        <v>1074</v>
      </c>
      <c r="J22369">
        <v>0</v>
      </c>
      <c r="K22369">
        <v>4</v>
      </c>
      <c r="L22369" t="s">
        <v>20</v>
      </c>
      <c r="M22369" t="s">
        <v>905</v>
      </c>
      <c r="N22369" t="s">
        <v>848</v>
      </c>
      <c r="O22369" t="s">
        <v>22</v>
      </c>
      <c r="P22369" t="s">
        <v>23</v>
      </c>
      <c r="Q22369" t="s">
        <v>41</v>
      </c>
    </row>
    <row r="22370" spans="1:17" x14ac:dyDescent="0.2">
      <c r="A22370" s="2">
        <v>44282</v>
      </c>
      <c r="B22370" t="s">
        <v>98</v>
      </c>
      <c r="C22370" t="s">
        <v>97</v>
      </c>
      <c r="D22370" t="s">
        <v>50</v>
      </c>
      <c r="E22370" t="s">
        <v>50</v>
      </c>
      <c r="F22370">
        <v>42</v>
      </c>
      <c r="G22370">
        <v>98</v>
      </c>
      <c r="H22370">
        <v>1456</v>
      </c>
      <c r="I22370">
        <v>1235</v>
      </c>
      <c r="J22370">
        <v>0</v>
      </c>
      <c r="K22370">
        <v>1</v>
      </c>
      <c r="L22370" t="s">
        <v>20</v>
      </c>
      <c r="M22370" t="s">
        <v>99</v>
      </c>
      <c r="N22370" t="s">
        <v>98</v>
      </c>
      <c r="O22370" t="s">
        <v>22</v>
      </c>
      <c r="P22370" t="s">
        <v>23</v>
      </c>
      <c r="Q22370" t="s">
        <v>41</v>
      </c>
    </row>
    <row r="22371" spans="1:17" x14ac:dyDescent="0.2">
      <c r="A22371" s="2">
        <v>44282</v>
      </c>
      <c r="B22371" t="s">
        <v>1204</v>
      </c>
      <c r="C22371" t="s">
        <v>82</v>
      </c>
      <c r="D22371" t="s">
        <v>50</v>
      </c>
      <c r="E22371" t="s">
        <v>50</v>
      </c>
      <c r="F22371">
        <v>30</v>
      </c>
      <c r="G22371">
        <v>5</v>
      </c>
      <c r="H22371">
        <v>1492</v>
      </c>
      <c r="I22371">
        <v>1662</v>
      </c>
      <c r="J22371">
        <v>2</v>
      </c>
      <c r="K22371">
        <v>2</v>
      </c>
      <c r="L22371" t="s">
        <v>20</v>
      </c>
      <c r="M22371" t="s">
        <v>1219</v>
      </c>
      <c r="N22371" t="s">
        <v>1204</v>
      </c>
      <c r="O22371" t="s">
        <v>22</v>
      </c>
      <c r="P22371" t="s">
        <v>23</v>
      </c>
      <c r="Q22371" t="s">
        <v>30</v>
      </c>
    </row>
    <row r="22372" spans="1:17" x14ac:dyDescent="0.2">
      <c r="A22372" s="2">
        <v>44282</v>
      </c>
      <c r="B22372" t="s">
        <v>317</v>
      </c>
      <c r="C22372" t="s">
        <v>81</v>
      </c>
      <c r="D22372" t="s">
        <v>50</v>
      </c>
      <c r="E22372" t="s">
        <v>50</v>
      </c>
      <c r="F22372">
        <v>88</v>
      </c>
      <c r="G22372">
        <v>108</v>
      </c>
      <c r="H22372">
        <v>1269</v>
      </c>
      <c r="I22372">
        <v>1180</v>
      </c>
      <c r="J22372">
        <v>4</v>
      </c>
      <c r="K22372">
        <v>2</v>
      </c>
      <c r="L22372" t="s">
        <v>20</v>
      </c>
      <c r="M22372" t="s">
        <v>394</v>
      </c>
      <c r="N22372" t="s">
        <v>317</v>
      </c>
      <c r="O22372" t="s">
        <v>22</v>
      </c>
      <c r="P22372" t="s">
        <v>23</v>
      </c>
      <c r="Q22372" t="s">
        <v>24</v>
      </c>
    </row>
    <row r="22373" spans="1:17" x14ac:dyDescent="0.2">
      <c r="A22373" s="2">
        <v>44282</v>
      </c>
      <c r="B22373" t="s">
        <v>293</v>
      </c>
      <c r="C22373" t="s">
        <v>147</v>
      </c>
      <c r="D22373" t="s">
        <v>50</v>
      </c>
      <c r="E22373" t="s">
        <v>50</v>
      </c>
      <c r="F22373">
        <v>42</v>
      </c>
      <c r="G22373">
        <v>1</v>
      </c>
      <c r="H22373">
        <v>1456</v>
      </c>
      <c r="I22373">
        <v>1780</v>
      </c>
      <c r="J22373">
        <v>1</v>
      </c>
      <c r="K22373">
        <v>1</v>
      </c>
      <c r="L22373" t="s">
        <v>20</v>
      </c>
      <c r="M22373" t="s">
        <v>478</v>
      </c>
      <c r="N22373" t="s">
        <v>293</v>
      </c>
      <c r="O22373" t="s">
        <v>22</v>
      </c>
      <c r="P22373" t="s">
        <v>23</v>
      </c>
      <c r="Q22373" t="s">
        <v>30</v>
      </c>
    </row>
    <row r="22374" spans="1:17" x14ac:dyDescent="0.2">
      <c r="A22374" s="2">
        <v>44282</v>
      </c>
      <c r="B22374" t="s">
        <v>1279</v>
      </c>
      <c r="C22374" t="s">
        <v>1693</v>
      </c>
      <c r="D22374" t="s">
        <v>50</v>
      </c>
      <c r="E22374" t="s">
        <v>50</v>
      </c>
      <c r="F22374">
        <v>63</v>
      </c>
      <c r="G22374">
        <v>195</v>
      </c>
      <c r="H22374">
        <v>1370</v>
      </c>
      <c r="I22374">
        <v>888</v>
      </c>
      <c r="J22374">
        <v>4</v>
      </c>
      <c r="K22374">
        <v>1</v>
      </c>
      <c r="L22374" t="s">
        <v>20</v>
      </c>
      <c r="M22374" t="s">
        <v>1280</v>
      </c>
      <c r="N22374" t="s">
        <v>1279</v>
      </c>
      <c r="O22374" t="s">
        <v>22</v>
      </c>
      <c r="P22374" t="s">
        <v>23</v>
      </c>
      <c r="Q22374" t="s">
        <v>24</v>
      </c>
    </row>
    <row r="22375" spans="1:17" x14ac:dyDescent="0.2">
      <c r="A22375" s="2">
        <v>44282</v>
      </c>
      <c r="B22375" t="s">
        <v>126</v>
      </c>
      <c r="C22375" t="s">
        <v>101</v>
      </c>
      <c r="D22375" t="s">
        <v>50</v>
      </c>
      <c r="E22375" t="s">
        <v>50</v>
      </c>
      <c r="F22375">
        <v>14</v>
      </c>
      <c r="G22375">
        <v>136</v>
      </c>
      <c r="H22375">
        <v>1609</v>
      </c>
      <c r="I22375">
        <v>1082</v>
      </c>
      <c r="J22375">
        <v>2</v>
      </c>
      <c r="K22375">
        <v>0</v>
      </c>
      <c r="L22375" t="s">
        <v>20</v>
      </c>
      <c r="M22375" t="s">
        <v>308</v>
      </c>
      <c r="N22375" t="s">
        <v>126</v>
      </c>
      <c r="O22375" t="s">
        <v>22</v>
      </c>
      <c r="P22375" t="s">
        <v>23</v>
      </c>
      <c r="Q22375" t="s">
        <v>24</v>
      </c>
    </row>
    <row r="22376" spans="1:17" x14ac:dyDescent="0.2">
      <c r="A22376" s="2">
        <v>44282</v>
      </c>
      <c r="B22376" t="s">
        <v>49</v>
      </c>
      <c r="C22376" t="s">
        <v>180</v>
      </c>
      <c r="D22376" t="s">
        <v>50</v>
      </c>
      <c r="E22376" t="s">
        <v>50</v>
      </c>
      <c r="F22376">
        <v>44</v>
      </c>
      <c r="G22376">
        <v>32</v>
      </c>
      <c r="H22376">
        <v>1450</v>
      </c>
      <c r="I22376">
        <v>1487</v>
      </c>
      <c r="J22376">
        <v>0</v>
      </c>
      <c r="K22376">
        <v>3</v>
      </c>
      <c r="L22376" t="s">
        <v>20</v>
      </c>
      <c r="M22376" t="s">
        <v>417</v>
      </c>
      <c r="N22376" t="s">
        <v>106</v>
      </c>
      <c r="O22376" t="s">
        <v>122</v>
      </c>
      <c r="P22376" t="s">
        <v>23</v>
      </c>
      <c r="Q22376" t="s">
        <v>41</v>
      </c>
    </row>
    <row r="22377" spans="1:17" x14ac:dyDescent="0.2">
      <c r="A22377" s="2">
        <v>44282</v>
      </c>
      <c r="B22377" t="s">
        <v>95</v>
      </c>
      <c r="C22377" t="s">
        <v>249</v>
      </c>
      <c r="D22377" t="s">
        <v>50</v>
      </c>
      <c r="E22377" t="s">
        <v>50</v>
      </c>
      <c r="F22377">
        <v>39</v>
      </c>
      <c r="G22377">
        <v>62</v>
      </c>
      <c r="H22377">
        <v>1461</v>
      </c>
      <c r="I22377">
        <v>1379</v>
      </c>
      <c r="J22377">
        <v>2</v>
      </c>
      <c r="K22377">
        <v>1</v>
      </c>
      <c r="L22377" t="s">
        <v>20</v>
      </c>
      <c r="M22377" t="s">
        <v>1708</v>
      </c>
      <c r="N22377" t="s">
        <v>95</v>
      </c>
      <c r="O22377" t="s">
        <v>22</v>
      </c>
      <c r="P22377" t="s">
        <v>23</v>
      </c>
      <c r="Q22377" t="s">
        <v>24</v>
      </c>
    </row>
    <row r="22378" spans="1:17" x14ac:dyDescent="0.2">
      <c r="A22378" s="2">
        <v>44282</v>
      </c>
      <c r="B22378" t="s">
        <v>274</v>
      </c>
      <c r="C22378" t="s">
        <v>145</v>
      </c>
      <c r="D22378" t="s">
        <v>50</v>
      </c>
      <c r="E22378" t="s">
        <v>50</v>
      </c>
      <c r="F22378">
        <v>11</v>
      </c>
      <c r="G22378">
        <v>100</v>
      </c>
      <c r="H22378">
        <v>1617</v>
      </c>
      <c r="I22378">
        <v>1224</v>
      </c>
      <c r="J22378">
        <v>1</v>
      </c>
      <c r="K22378">
        <v>0</v>
      </c>
      <c r="L22378" t="s">
        <v>20</v>
      </c>
      <c r="M22378" t="s">
        <v>582</v>
      </c>
      <c r="N22378" t="s">
        <v>274</v>
      </c>
      <c r="O22378" t="s">
        <v>22</v>
      </c>
      <c r="P22378" t="s">
        <v>23</v>
      </c>
      <c r="Q22378" t="s">
        <v>24</v>
      </c>
    </row>
    <row r="22379" spans="1:17" x14ac:dyDescent="0.2">
      <c r="A22379" s="2">
        <v>44282</v>
      </c>
      <c r="B22379" t="s">
        <v>244</v>
      </c>
      <c r="C22379" t="s">
        <v>184</v>
      </c>
      <c r="D22379" t="s">
        <v>50</v>
      </c>
      <c r="E22379" t="s">
        <v>50</v>
      </c>
      <c r="F22379">
        <v>34</v>
      </c>
      <c r="G22379">
        <v>176</v>
      </c>
      <c r="H22379">
        <v>1478</v>
      </c>
      <c r="I22379">
        <v>951</v>
      </c>
      <c r="J22379">
        <v>2</v>
      </c>
      <c r="K22379">
        <v>2</v>
      </c>
      <c r="L22379" t="s">
        <v>20</v>
      </c>
      <c r="M22379" t="s">
        <v>597</v>
      </c>
      <c r="N22379" t="s">
        <v>244</v>
      </c>
      <c r="O22379" t="s">
        <v>22</v>
      </c>
      <c r="P22379" t="s">
        <v>23</v>
      </c>
      <c r="Q22379" t="s">
        <v>30</v>
      </c>
    </row>
    <row r="22380" spans="1:17" x14ac:dyDescent="0.2">
      <c r="A22380" s="2">
        <v>44282</v>
      </c>
      <c r="B22380" t="s">
        <v>405</v>
      </c>
      <c r="C22380" t="s">
        <v>35</v>
      </c>
      <c r="D22380" t="s">
        <v>36</v>
      </c>
      <c r="E22380" t="s">
        <v>36</v>
      </c>
      <c r="F22380">
        <v>143</v>
      </c>
      <c r="G22380">
        <v>116</v>
      </c>
      <c r="H22380">
        <v>1072</v>
      </c>
      <c r="I22380">
        <v>1165</v>
      </c>
      <c r="J22380">
        <v>0</v>
      </c>
      <c r="K22380">
        <v>0</v>
      </c>
      <c r="L22380" t="s">
        <v>62</v>
      </c>
      <c r="M22380" t="s">
        <v>406</v>
      </c>
      <c r="N22380" t="s">
        <v>405</v>
      </c>
      <c r="O22380" t="s">
        <v>22</v>
      </c>
      <c r="P22380" t="s">
        <v>23</v>
      </c>
      <c r="Q22380" t="s">
        <v>30</v>
      </c>
    </row>
    <row r="22381" spans="1:17" x14ac:dyDescent="0.2">
      <c r="A22381" s="2">
        <v>44282</v>
      </c>
      <c r="B22381" t="s">
        <v>471</v>
      </c>
      <c r="C22381" t="s">
        <v>135</v>
      </c>
      <c r="D22381" t="s">
        <v>36</v>
      </c>
      <c r="E22381" t="s">
        <v>36</v>
      </c>
      <c r="F22381">
        <v>82</v>
      </c>
      <c r="G22381">
        <v>36</v>
      </c>
      <c r="H22381">
        <v>1302</v>
      </c>
      <c r="I22381">
        <v>1474</v>
      </c>
      <c r="J22381">
        <v>0</v>
      </c>
      <c r="K22381">
        <v>1</v>
      </c>
      <c r="L22381" t="s">
        <v>62</v>
      </c>
      <c r="M22381" t="s">
        <v>1436</v>
      </c>
      <c r="N22381" t="s">
        <v>471</v>
      </c>
      <c r="O22381" t="s">
        <v>22</v>
      </c>
      <c r="P22381" t="s">
        <v>23</v>
      </c>
      <c r="Q22381" t="s">
        <v>41</v>
      </c>
    </row>
    <row r="22382" spans="1:17" x14ac:dyDescent="0.2">
      <c r="A22382" s="2">
        <v>44283</v>
      </c>
      <c r="B22382" t="s">
        <v>153</v>
      </c>
      <c r="C22382" t="s">
        <v>304</v>
      </c>
      <c r="D22382" t="s">
        <v>50</v>
      </c>
      <c r="E22382" t="s">
        <v>27</v>
      </c>
      <c r="F22382">
        <v>53</v>
      </c>
      <c r="G22382">
        <v>64</v>
      </c>
      <c r="H22382">
        <v>1413</v>
      </c>
      <c r="I22382">
        <v>1367</v>
      </c>
      <c r="J22382">
        <v>2</v>
      </c>
      <c r="K22382">
        <v>1</v>
      </c>
      <c r="L22382" t="s">
        <v>28</v>
      </c>
      <c r="M22382" t="s">
        <v>1842</v>
      </c>
      <c r="N22382" t="s">
        <v>153</v>
      </c>
      <c r="O22382" t="s">
        <v>22</v>
      </c>
      <c r="P22382" t="s">
        <v>23</v>
      </c>
      <c r="Q22382" t="s">
        <v>24</v>
      </c>
    </row>
    <row r="22383" spans="1:17" x14ac:dyDescent="0.2">
      <c r="A22383" s="2">
        <v>44283</v>
      </c>
      <c r="B22383" t="s">
        <v>100</v>
      </c>
      <c r="C22383" t="s">
        <v>77</v>
      </c>
      <c r="D22383" t="s">
        <v>50</v>
      </c>
      <c r="E22383" t="s">
        <v>27</v>
      </c>
      <c r="F22383">
        <v>45</v>
      </c>
      <c r="G22383">
        <v>22</v>
      </c>
      <c r="H22383">
        <v>1440</v>
      </c>
      <c r="I22383">
        <v>1548</v>
      </c>
      <c r="J22383">
        <v>1</v>
      </c>
      <c r="K22383">
        <v>2</v>
      </c>
      <c r="L22383" t="s">
        <v>28</v>
      </c>
      <c r="M22383" t="s">
        <v>102</v>
      </c>
      <c r="N22383" t="s">
        <v>100</v>
      </c>
      <c r="O22383" t="s">
        <v>22</v>
      </c>
      <c r="P22383" t="s">
        <v>23</v>
      </c>
      <c r="Q22383" t="s">
        <v>41</v>
      </c>
    </row>
    <row r="22384" spans="1:17" x14ac:dyDescent="0.2">
      <c r="A22384" s="2">
        <v>44283</v>
      </c>
      <c r="B22384" t="s">
        <v>901</v>
      </c>
      <c r="C22384" t="s">
        <v>210</v>
      </c>
      <c r="D22384" t="s">
        <v>27</v>
      </c>
      <c r="E22384" t="s">
        <v>27</v>
      </c>
      <c r="F22384">
        <v>183</v>
      </c>
      <c r="G22384">
        <v>70</v>
      </c>
      <c r="H22384">
        <v>921</v>
      </c>
      <c r="I22384">
        <v>1344</v>
      </c>
      <c r="J22384">
        <v>1</v>
      </c>
      <c r="K22384">
        <v>1</v>
      </c>
      <c r="L22384" t="s">
        <v>20</v>
      </c>
      <c r="M22384" t="s">
        <v>849</v>
      </c>
      <c r="N22384" t="s">
        <v>1491</v>
      </c>
      <c r="O22384" t="s">
        <v>122</v>
      </c>
      <c r="P22384" t="s">
        <v>23</v>
      </c>
      <c r="Q22384" t="s">
        <v>30</v>
      </c>
    </row>
    <row r="22385" spans="1:17" x14ac:dyDescent="0.2">
      <c r="A22385" s="2">
        <v>44283</v>
      </c>
      <c r="B22385" t="s">
        <v>454</v>
      </c>
      <c r="C22385" t="s">
        <v>1491</v>
      </c>
      <c r="D22385" t="s">
        <v>27</v>
      </c>
      <c r="E22385" t="s">
        <v>27</v>
      </c>
      <c r="F22385">
        <v>180</v>
      </c>
      <c r="G22385">
        <v>76</v>
      </c>
      <c r="H22385">
        <v>936</v>
      </c>
      <c r="I22385">
        <v>1313</v>
      </c>
      <c r="J22385">
        <v>1</v>
      </c>
      <c r="K22385">
        <v>2</v>
      </c>
      <c r="L22385" t="s">
        <v>20</v>
      </c>
      <c r="M22385" t="s">
        <v>1761</v>
      </c>
      <c r="N22385" t="s">
        <v>555</v>
      </c>
      <c r="O22385" t="s">
        <v>122</v>
      </c>
      <c r="P22385" t="s">
        <v>23</v>
      </c>
      <c r="Q22385" t="s">
        <v>41</v>
      </c>
    </row>
    <row r="22386" spans="1:17" x14ac:dyDescent="0.2">
      <c r="A22386" s="2">
        <v>44283</v>
      </c>
      <c r="B22386" t="s">
        <v>549</v>
      </c>
      <c r="C22386" t="s">
        <v>531</v>
      </c>
      <c r="D22386" t="s">
        <v>27</v>
      </c>
      <c r="E22386" t="s">
        <v>27</v>
      </c>
      <c r="F22386">
        <v>184</v>
      </c>
      <c r="G22386">
        <v>78</v>
      </c>
      <c r="H22386">
        <v>919</v>
      </c>
      <c r="I22386">
        <v>1312</v>
      </c>
      <c r="J22386">
        <v>1</v>
      </c>
      <c r="K22386">
        <v>2</v>
      </c>
      <c r="L22386" t="s">
        <v>20</v>
      </c>
      <c r="M22386" t="s">
        <v>264</v>
      </c>
      <c r="N22386" t="s">
        <v>262</v>
      </c>
      <c r="O22386" t="s">
        <v>122</v>
      </c>
      <c r="P22386" t="s">
        <v>23</v>
      </c>
      <c r="Q22386" t="s">
        <v>41</v>
      </c>
    </row>
    <row r="22387" spans="1:17" x14ac:dyDescent="0.2">
      <c r="A22387" s="2">
        <v>44283</v>
      </c>
      <c r="B22387" t="s">
        <v>229</v>
      </c>
      <c r="C22387" t="s">
        <v>282</v>
      </c>
      <c r="D22387" t="s">
        <v>27</v>
      </c>
      <c r="E22387" t="s">
        <v>19</v>
      </c>
      <c r="F22387">
        <v>179</v>
      </c>
      <c r="G22387">
        <v>103</v>
      </c>
      <c r="H22387">
        <v>942</v>
      </c>
      <c r="I22387">
        <v>1200</v>
      </c>
      <c r="J22387">
        <v>1</v>
      </c>
      <c r="K22387">
        <v>1</v>
      </c>
      <c r="L22387" t="s">
        <v>20</v>
      </c>
      <c r="M22387" t="s">
        <v>1506</v>
      </c>
      <c r="N22387" t="s">
        <v>229</v>
      </c>
      <c r="O22387" t="s">
        <v>22</v>
      </c>
      <c r="P22387" t="s">
        <v>23</v>
      </c>
      <c r="Q22387" t="s">
        <v>30</v>
      </c>
    </row>
    <row r="22388" spans="1:17" x14ac:dyDescent="0.2">
      <c r="A22388" s="2">
        <v>44283</v>
      </c>
      <c r="B22388" t="s">
        <v>345</v>
      </c>
      <c r="C22388" t="s">
        <v>106</v>
      </c>
      <c r="D22388" t="s">
        <v>50</v>
      </c>
      <c r="E22388" t="s">
        <v>50</v>
      </c>
      <c r="F22388">
        <v>89</v>
      </c>
      <c r="G22388">
        <v>6</v>
      </c>
      <c r="H22388">
        <v>1267</v>
      </c>
      <c r="I22388">
        <v>1645</v>
      </c>
      <c r="J22388">
        <v>1</v>
      </c>
      <c r="K22388">
        <v>2</v>
      </c>
      <c r="L22388" t="s">
        <v>20</v>
      </c>
      <c r="M22388" t="s">
        <v>360</v>
      </c>
      <c r="N22388" t="s">
        <v>345</v>
      </c>
      <c r="O22388" t="s">
        <v>22</v>
      </c>
      <c r="P22388" t="s">
        <v>23</v>
      </c>
      <c r="Q22388" t="s">
        <v>41</v>
      </c>
    </row>
    <row r="22389" spans="1:17" x14ac:dyDescent="0.2">
      <c r="A22389" s="2">
        <v>44283</v>
      </c>
      <c r="B22389" t="s">
        <v>1692</v>
      </c>
      <c r="C22389" t="s">
        <v>52</v>
      </c>
      <c r="D22389" t="s">
        <v>50</v>
      </c>
      <c r="E22389" t="s">
        <v>50</v>
      </c>
      <c r="F22389">
        <v>117</v>
      </c>
      <c r="G22389">
        <v>20</v>
      </c>
      <c r="H22389">
        <v>1155</v>
      </c>
      <c r="I22389">
        <v>1558</v>
      </c>
      <c r="J22389">
        <v>0</v>
      </c>
      <c r="K22389">
        <v>3</v>
      </c>
      <c r="L22389" t="s">
        <v>20</v>
      </c>
      <c r="M22389" t="s">
        <v>1775</v>
      </c>
      <c r="N22389" t="s">
        <v>1692</v>
      </c>
      <c r="O22389" t="s">
        <v>22</v>
      </c>
      <c r="P22389" t="s">
        <v>23</v>
      </c>
      <c r="Q22389" t="s">
        <v>41</v>
      </c>
    </row>
    <row r="22390" spans="1:17" x14ac:dyDescent="0.2">
      <c r="A22390" s="2">
        <v>44283</v>
      </c>
      <c r="B22390" t="s">
        <v>53</v>
      </c>
      <c r="C22390" t="s">
        <v>73</v>
      </c>
      <c r="D22390" t="s">
        <v>50</v>
      </c>
      <c r="E22390" t="s">
        <v>50</v>
      </c>
      <c r="F22390">
        <v>16</v>
      </c>
      <c r="G22390">
        <v>129</v>
      </c>
      <c r="H22390">
        <v>1593</v>
      </c>
      <c r="I22390">
        <v>1114</v>
      </c>
      <c r="J22390">
        <v>1</v>
      </c>
      <c r="K22390">
        <v>0</v>
      </c>
      <c r="L22390" t="s">
        <v>20</v>
      </c>
      <c r="M22390" t="s">
        <v>838</v>
      </c>
      <c r="N22390" t="s">
        <v>53</v>
      </c>
      <c r="O22390" t="s">
        <v>22</v>
      </c>
      <c r="P22390" t="s">
        <v>23</v>
      </c>
      <c r="Q22390" t="s">
        <v>24</v>
      </c>
    </row>
    <row r="22391" spans="1:17" x14ac:dyDescent="0.2">
      <c r="A22391" s="2">
        <v>44283</v>
      </c>
      <c r="B22391" t="s">
        <v>87</v>
      </c>
      <c r="C22391" t="s">
        <v>119</v>
      </c>
      <c r="D22391" t="s">
        <v>50</v>
      </c>
      <c r="E22391" t="s">
        <v>50</v>
      </c>
      <c r="F22391">
        <v>68</v>
      </c>
      <c r="G22391">
        <v>10</v>
      </c>
      <c r="H22391">
        <v>1350</v>
      </c>
      <c r="I22391">
        <v>1625</v>
      </c>
      <c r="J22391">
        <v>0</v>
      </c>
      <c r="K22391">
        <v>2</v>
      </c>
      <c r="L22391" t="s">
        <v>20</v>
      </c>
      <c r="M22391" t="s">
        <v>88</v>
      </c>
      <c r="N22391" t="s">
        <v>87</v>
      </c>
      <c r="O22391" t="s">
        <v>22</v>
      </c>
      <c r="P22391" t="s">
        <v>23</v>
      </c>
      <c r="Q22391" t="s">
        <v>41</v>
      </c>
    </row>
    <row r="22392" spans="1:17" x14ac:dyDescent="0.2">
      <c r="A22392" s="2">
        <v>44283</v>
      </c>
      <c r="B22392" t="s">
        <v>560</v>
      </c>
      <c r="C22392" t="s">
        <v>67</v>
      </c>
      <c r="D22392" t="s">
        <v>50</v>
      </c>
      <c r="E22392" t="s">
        <v>50</v>
      </c>
      <c r="F22392">
        <v>122</v>
      </c>
      <c r="G22392">
        <v>2</v>
      </c>
      <c r="H22392">
        <v>1142</v>
      </c>
      <c r="I22392">
        <v>1755</v>
      </c>
      <c r="J22392">
        <v>0</v>
      </c>
      <c r="K22392">
        <v>2</v>
      </c>
      <c r="L22392" t="s">
        <v>20</v>
      </c>
      <c r="M22392" t="s">
        <v>1786</v>
      </c>
      <c r="N22392" t="s">
        <v>560</v>
      </c>
      <c r="O22392" t="s">
        <v>22</v>
      </c>
      <c r="P22392" t="s">
        <v>23</v>
      </c>
      <c r="Q22392" t="s">
        <v>41</v>
      </c>
    </row>
    <row r="22393" spans="1:17" x14ac:dyDescent="0.2">
      <c r="A22393" s="2">
        <v>44283</v>
      </c>
      <c r="B22393" t="s">
        <v>168</v>
      </c>
      <c r="C22393" t="s">
        <v>70</v>
      </c>
      <c r="D22393" t="s">
        <v>50</v>
      </c>
      <c r="E22393" t="s">
        <v>50</v>
      </c>
      <c r="F22393">
        <v>24</v>
      </c>
      <c r="G22393">
        <v>55</v>
      </c>
      <c r="H22393">
        <v>1521</v>
      </c>
      <c r="I22393">
        <v>1411</v>
      </c>
      <c r="J22393">
        <v>1</v>
      </c>
      <c r="K22393">
        <v>1</v>
      </c>
      <c r="L22393" t="s">
        <v>20</v>
      </c>
      <c r="M22393" t="s">
        <v>318</v>
      </c>
      <c r="N22393" t="s">
        <v>168</v>
      </c>
      <c r="O22393" t="s">
        <v>22</v>
      </c>
      <c r="P22393" t="s">
        <v>23</v>
      </c>
      <c r="Q22393" t="s">
        <v>30</v>
      </c>
    </row>
    <row r="22394" spans="1:17" x14ac:dyDescent="0.2">
      <c r="A22394" s="2">
        <v>44283</v>
      </c>
      <c r="B22394" t="s">
        <v>72</v>
      </c>
      <c r="C22394" t="s">
        <v>384</v>
      </c>
      <c r="D22394" t="s">
        <v>50</v>
      </c>
      <c r="E22394" t="s">
        <v>50</v>
      </c>
      <c r="F22394">
        <v>12</v>
      </c>
      <c r="G22394">
        <v>177</v>
      </c>
      <c r="H22394">
        <v>1614</v>
      </c>
      <c r="I22394">
        <v>950</v>
      </c>
      <c r="J22394">
        <v>8</v>
      </c>
      <c r="K22394">
        <v>0</v>
      </c>
      <c r="L22394" t="s">
        <v>20</v>
      </c>
      <c r="M22394" t="s">
        <v>1308</v>
      </c>
      <c r="N22394" t="s">
        <v>72</v>
      </c>
      <c r="O22394" t="s">
        <v>22</v>
      </c>
      <c r="P22394" t="s">
        <v>23</v>
      </c>
      <c r="Q22394" t="s">
        <v>24</v>
      </c>
    </row>
    <row r="22395" spans="1:17" x14ac:dyDescent="0.2">
      <c r="A22395" s="2">
        <v>44283</v>
      </c>
      <c r="B22395" t="s">
        <v>69</v>
      </c>
      <c r="C22395" t="s">
        <v>48</v>
      </c>
      <c r="D22395" t="s">
        <v>50</v>
      </c>
      <c r="E22395" t="s">
        <v>50</v>
      </c>
      <c r="F22395">
        <v>23</v>
      </c>
      <c r="G22395">
        <v>107</v>
      </c>
      <c r="H22395">
        <v>1531</v>
      </c>
      <c r="I22395">
        <v>1183</v>
      </c>
      <c r="J22395">
        <v>3</v>
      </c>
      <c r="K22395">
        <v>1</v>
      </c>
      <c r="L22395" t="s">
        <v>20</v>
      </c>
      <c r="M22395" t="s">
        <v>71</v>
      </c>
      <c r="N22395" t="s">
        <v>69</v>
      </c>
      <c r="O22395" t="s">
        <v>22</v>
      </c>
      <c r="P22395" t="s">
        <v>23</v>
      </c>
      <c r="Q22395" t="s">
        <v>24</v>
      </c>
    </row>
    <row r="22396" spans="1:17" x14ac:dyDescent="0.2">
      <c r="A22396" s="2">
        <v>44283</v>
      </c>
      <c r="B22396" t="s">
        <v>123</v>
      </c>
      <c r="C22396" t="s">
        <v>104</v>
      </c>
      <c r="D22396" t="s">
        <v>50</v>
      </c>
      <c r="E22396" t="s">
        <v>50</v>
      </c>
      <c r="F22396">
        <v>87</v>
      </c>
      <c r="G22396">
        <v>48</v>
      </c>
      <c r="H22396">
        <v>1279</v>
      </c>
      <c r="I22396">
        <v>1436</v>
      </c>
      <c r="J22396">
        <v>1</v>
      </c>
      <c r="K22396">
        <v>1</v>
      </c>
      <c r="L22396" t="s">
        <v>20</v>
      </c>
      <c r="M22396" t="s">
        <v>1824</v>
      </c>
      <c r="N22396" t="s">
        <v>123</v>
      </c>
      <c r="O22396" t="s">
        <v>22</v>
      </c>
      <c r="P22396" t="s">
        <v>23</v>
      </c>
      <c r="Q22396" t="s">
        <v>30</v>
      </c>
    </row>
    <row r="22397" spans="1:17" x14ac:dyDescent="0.2">
      <c r="A22397" s="2">
        <v>44283</v>
      </c>
      <c r="B22397" t="s">
        <v>85</v>
      </c>
      <c r="C22397" t="s">
        <v>89</v>
      </c>
      <c r="D22397" t="s">
        <v>50</v>
      </c>
      <c r="E22397" t="s">
        <v>50</v>
      </c>
      <c r="F22397">
        <v>66</v>
      </c>
      <c r="G22397">
        <v>4</v>
      </c>
      <c r="H22397">
        <v>1360</v>
      </c>
      <c r="I22397">
        <v>1670</v>
      </c>
      <c r="J22397">
        <v>0</v>
      </c>
      <c r="K22397">
        <v>2</v>
      </c>
      <c r="L22397" t="s">
        <v>20</v>
      </c>
      <c r="M22397" t="s">
        <v>86</v>
      </c>
      <c r="N22397" t="s">
        <v>85</v>
      </c>
      <c r="O22397" t="s">
        <v>22</v>
      </c>
      <c r="P22397" t="s">
        <v>23</v>
      </c>
      <c r="Q22397" t="s">
        <v>41</v>
      </c>
    </row>
    <row r="22398" spans="1:17" x14ac:dyDescent="0.2">
      <c r="A22398" s="2">
        <v>44283</v>
      </c>
      <c r="B22398" t="s">
        <v>90</v>
      </c>
      <c r="C22398" t="s">
        <v>737</v>
      </c>
      <c r="D22398" t="s">
        <v>50</v>
      </c>
      <c r="E22398" t="s">
        <v>50</v>
      </c>
      <c r="F22398">
        <v>19</v>
      </c>
      <c r="G22398">
        <v>151</v>
      </c>
      <c r="H22398">
        <v>1559</v>
      </c>
      <c r="I22398">
        <v>1048</v>
      </c>
      <c r="J22398">
        <v>3</v>
      </c>
      <c r="K22398">
        <v>0</v>
      </c>
      <c r="L22398" t="s">
        <v>20</v>
      </c>
      <c r="M22398" t="s">
        <v>750</v>
      </c>
      <c r="N22398" t="s">
        <v>90</v>
      </c>
      <c r="O22398" t="s">
        <v>22</v>
      </c>
      <c r="P22398" t="s">
        <v>23</v>
      </c>
      <c r="Q22398" t="s">
        <v>24</v>
      </c>
    </row>
    <row r="22399" spans="1:17" x14ac:dyDescent="0.2">
      <c r="A22399" s="2">
        <v>44283</v>
      </c>
      <c r="B22399" t="s">
        <v>125</v>
      </c>
      <c r="C22399" t="s">
        <v>94</v>
      </c>
      <c r="D22399" t="s">
        <v>50</v>
      </c>
      <c r="E22399" t="s">
        <v>50</v>
      </c>
      <c r="F22399">
        <v>210</v>
      </c>
      <c r="G22399">
        <v>40</v>
      </c>
      <c r="H22399">
        <v>810</v>
      </c>
      <c r="I22399">
        <v>1460</v>
      </c>
      <c r="J22399">
        <v>0</v>
      </c>
      <c r="K22399">
        <v>3</v>
      </c>
      <c r="L22399" t="s">
        <v>20</v>
      </c>
      <c r="M22399" t="s">
        <v>468</v>
      </c>
      <c r="N22399" t="s">
        <v>125</v>
      </c>
      <c r="O22399" t="s">
        <v>22</v>
      </c>
      <c r="P22399" t="s">
        <v>23</v>
      </c>
      <c r="Q22399" t="s">
        <v>41</v>
      </c>
    </row>
    <row r="22400" spans="1:17" x14ac:dyDescent="0.2">
      <c r="A22400" s="2">
        <v>44283</v>
      </c>
      <c r="B22400" t="s">
        <v>286</v>
      </c>
      <c r="C22400" t="s">
        <v>76</v>
      </c>
      <c r="D22400" t="s">
        <v>50</v>
      </c>
      <c r="E22400" t="s">
        <v>50</v>
      </c>
      <c r="F22400">
        <v>99</v>
      </c>
      <c r="G22400">
        <v>46</v>
      </c>
      <c r="H22400">
        <v>1233</v>
      </c>
      <c r="I22400">
        <v>1438</v>
      </c>
      <c r="J22400">
        <v>2</v>
      </c>
      <c r="K22400">
        <v>0</v>
      </c>
      <c r="L22400" t="s">
        <v>20</v>
      </c>
      <c r="M22400" t="s">
        <v>359</v>
      </c>
      <c r="N22400" t="s">
        <v>286</v>
      </c>
      <c r="O22400" t="s">
        <v>22</v>
      </c>
      <c r="P22400" t="s">
        <v>23</v>
      </c>
      <c r="Q22400" t="s">
        <v>24</v>
      </c>
    </row>
    <row r="22401" spans="1:17" x14ac:dyDescent="0.2">
      <c r="A22401" s="2">
        <v>44283</v>
      </c>
      <c r="B22401" t="s">
        <v>328</v>
      </c>
      <c r="C22401" t="s">
        <v>174</v>
      </c>
      <c r="D22401" t="s">
        <v>50</v>
      </c>
      <c r="E22401" t="s">
        <v>50</v>
      </c>
      <c r="F22401">
        <v>65</v>
      </c>
      <c r="G22401">
        <v>181</v>
      </c>
      <c r="H22401">
        <v>1362</v>
      </c>
      <c r="I22401">
        <v>924</v>
      </c>
      <c r="J22401">
        <v>5</v>
      </c>
      <c r="K22401">
        <v>0</v>
      </c>
      <c r="L22401" t="s">
        <v>20</v>
      </c>
      <c r="M22401" t="s">
        <v>329</v>
      </c>
      <c r="N22401" t="s">
        <v>328</v>
      </c>
      <c r="O22401" t="s">
        <v>22</v>
      </c>
      <c r="P22401" t="s">
        <v>23</v>
      </c>
      <c r="Q22401" t="s">
        <v>24</v>
      </c>
    </row>
    <row r="22402" spans="1:17" x14ac:dyDescent="0.2">
      <c r="A22402" s="2">
        <v>44283</v>
      </c>
      <c r="B22402" t="s">
        <v>92</v>
      </c>
      <c r="C22402" t="s">
        <v>129</v>
      </c>
      <c r="D22402" t="s">
        <v>50</v>
      </c>
      <c r="E22402" t="s">
        <v>50</v>
      </c>
      <c r="F22402">
        <v>37</v>
      </c>
      <c r="G22402">
        <v>13</v>
      </c>
      <c r="H22402">
        <v>1466</v>
      </c>
      <c r="I22402">
        <v>1610</v>
      </c>
      <c r="J22402">
        <v>0</v>
      </c>
      <c r="K22402">
        <v>1</v>
      </c>
      <c r="L22402" t="s">
        <v>20</v>
      </c>
      <c r="M22402" t="s">
        <v>124</v>
      </c>
      <c r="N22402" t="s">
        <v>92</v>
      </c>
      <c r="O22402" t="s">
        <v>22</v>
      </c>
      <c r="P22402" t="s">
        <v>23</v>
      </c>
      <c r="Q22402" t="s">
        <v>41</v>
      </c>
    </row>
    <row r="22403" spans="1:17" x14ac:dyDescent="0.2">
      <c r="A22403" s="2">
        <v>44283</v>
      </c>
      <c r="B22403" t="s">
        <v>352</v>
      </c>
      <c r="C22403" t="s">
        <v>34</v>
      </c>
      <c r="D22403" t="s">
        <v>36</v>
      </c>
      <c r="E22403" t="s">
        <v>36</v>
      </c>
      <c r="F22403">
        <v>121</v>
      </c>
      <c r="G22403">
        <v>72</v>
      </c>
      <c r="H22403">
        <v>1143</v>
      </c>
      <c r="I22403">
        <v>1334</v>
      </c>
      <c r="J22403">
        <v>2</v>
      </c>
      <c r="K22403">
        <v>1</v>
      </c>
      <c r="L22403" t="s">
        <v>62</v>
      </c>
      <c r="M22403" t="s">
        <v>371</v>
      </c>
      <c r="N22403" t="s">
        <v>352</v>
      </c>
      <c r="O22403" t="s">
        <v>22</v>
      </c>
      <c r="P22403" t="s">
        <v>23</v>
      </c>
      <c r="Q22403" t="s">
        <v>24</v>
      </c>
    </row>
    <row r="22404" spans="1:17" x14ac:dyDescent="0.2">
      <c r="A22404" s="2">
        <v>44283</v>
      </c>
      <c r="B22404" t="s">
        <v>111</v>
      </c>
      <c r="C22404" t="s">
        <v>756</v>
      </c>
      <c r="D22404" t="s">
        <v>36</v>
      </c>
      <c r="E22404" t="s">
        <v>36</v>
      </c>
      <c r="F22404">
        <v>54</v>
      </c>
      <c r="G22404">
        <v>178</v>
      </c>
      <c r="H22404">
        <v>1412</v>
      </c>
      <c r="I22404">
        <v>947</v>
      </c>
      <c r="J22404">
        <v>3</v>
      </c>
      <c r="K22404">
        <v>0</v>
      </c>
      <c r="L22404" t="s">
        <v>62</v>
      </c>
      <c r="M22404" t="s">
        <v>218</v>
      </c>
      <c r="N22404" t="s">
        <v>111</v>
      </c>
      <c r="O22404" t="s">
        <v>22</v>
      </c>
      <c r="P22404" t="s">
        <v>23</v>
      </c>
      <c r="Q22404" t="s">
        <v>24</v>
      </c>
    </row>
    <row r="22405" spans="1:17" x14ac:dyDescent="0.2">
      <c r="A22405" s="2">
        <v>44283</v>
      </c>
      <c r="B22405" t="s">
        <v>199</v>
      </c>
      <c r="C22405" t="s">
        <v>876</v>
      </c>
      <c r="D22405" t="s">
        <v>36</v>
      </c>
      <c r="E22405" t="s">
        <v>36</v>
      </c>
      <c r="F22405">
        <v>52</v>
      </c>
      <c r="G22405">
        <v>187</v>
      </c>
      <c r="H22405">
        <v>1424</v>
      </c>
      <c r="I22405">
        <v>914</v>
      </c>
      <c r="J22405">
        <v>3</v>
      </c>
      <c r="K22405">
        <v>1</v>
      </c>
      <c r="L22405" t="s">
        <v>62</v>
      </c>
      <c r="M22405" t="s">
        <v>1821</v>
      </c>
      <c r="N22405" t="s">
        <v>199</v>
      </c>
      <c r="O22405" t="s">
        <v>22</v>
      </c>
      <c r="P22405" t="s">
        <v>23</v>
      </c>
      <c r="Q22405" t="s">
        <v>24</v>
      </c>
    </row>
    <row r="22406" spans="1:17" x14ac:dyDescent="0.2">
      <c r="A22406" s="2">
        <v>44283</v>
      </c>
      <c r="B22406" t="s">
        <v>380</v>
      </c>
      <c r="C22406" t="s">
        <v>149</v>
      </c>
      <c r="D22406" t="s">
        <v>36</v>
      </c>
      <c r="E22406" t="s">
        <v>36</v>
      </c>
      <c r="F22406">
        <v>127</v>
      </c>
      <c r="G22406">
        <v>71</v>
      </c>
      <c r="H22406">
        <v>1124</v>
      </c>
      <c r="I22406">
        <v>1341</v>
      </c>
      <c r="J22406">
        <v>2</v>
      </c>
      <c r="K22406">
        <v>0</v>
      </c>
      <c r="L22406" t="s">
        <v>62</v>
      </c>
      <c r="M22406" t="s">
        <v>918</v>
      </c>
      <c r="N22406" t="s">
        <v>380</v>
      </c>
      <c r="O22406" t="s">
        <v>22</v>
      </c>
      <c r="P22406" t="s">
        <v>23</v>
      </c>
      <c r="Q22406" t="s">
        <v>24</v>
      </c>
    </row>
    <row r="22407" spans="1:17" x14ac:dyDescent="0.2">
      <c r="A22407" s="2">
        <v>44283</v>
      </c>
      <c r="B22407" t="s">
        <v>128</v>
      </c>
      <c r="C22407" t="s">
        <v>802</v>
      </c>
      <c r="D22407" t="s">
        <v>36</v>
      </c>
      <c r="E22407" t="s">
        <v>36</v>
      </c>
      <c r="F22407">
        <v>26</v>
      </c>
      <c r="G22407">
        <v>134</v>
      </c>
      <c r="H22407">
        <v>1503</v>
      </c>
      <c r="I22407">
        <v>1097</v>
      </c>
      <c r="J22407">
        <v>2</v>
      </c>
      <c r="K22407">
        <v>1</v>
      </c>
      <c r="L22407" t="s">
        <v>62</v>
      </c>
      <c r="M22407" t="s">
        <v>1054</v>
      </c>
      <c r="N22407" t="s">
        <v>128</v>
      </c>
      <c r="O22407" t="s">
        <v>22</v>
      </c>
      <c r="P22407" t="s">
        <v>23</v>
      </c>
      <c r="Q22407" t="s">
        <v>24</v>
      </c>
    </row>
    <row r="22408" spans="1:17" x14ac:dyDescent="0.2">
      <c r="A22408" s="2">
        <v>44283</v>
      </c>
      <c r="B22408" t="s">
        <v>211</v>
      </c>
      <c r="C22408" t="s">
        <v>718</v>
      </c>
      <c r="D22408" t="s">
        <v>36</v>
      </c>
      <c r="E22408" t="s">
        <v>36</v>
      </c>
      <c r="F22408">
        <v>135</v>
      </c>
      <c r="G22408">
        <v>111</v>
      </c>
      <c r="H22408">
        <v>1087</v>
      </c>
      <c r="I22408">
        <v>1177</v>
      </c>
      <c r="J22408">
        <v>1</v>
      </c>
      <c r="K22408">
        <v>0</v>
      </c>
      <c r="L22408" t="s">
        <v>62</v>
      </c>
      <c r="M22408" t="s">
        <v>373</v>
      </c>
      <c r="N22408" t="s">
        <v>211</v>
      </c>
      <c r="O22408" t="s">
        <v>22</v>
      </c>
      <c r="P22408" t="s">
        <v>23</v>
      </c>
      <c r="Q22408" t="s">
        <v>24</v>
      </c>
    </row>
    <row r="22409" spans="1:17" x14ac:dyDescent="0.2">
      <c r="A22409" s="2">
        <v>44284</v>
      </c>
      <c r="B22409" t="s">
        <v>31</v>
      </c>
      <c r="C22409" t="s">
        <v>17</v>
      </c>
      <c r="D22409" t="s">
        <v>19</v>
      </c>
      <c r="E22409" t="s">
        <v>19</v>
      </c>
      <c r="F22409">
        <v>57</v>
      </c>
      <c r="G22409">
        <v>79</v>
      </c>
      <c r="H22409">
        <v>1409</v>
      </c>
      <c r="I22409">
        <v>1307</v>
      </c>
      <c r="J22409">
        <v>2</v>
      </c>
      <c r="K22409">
        <v>1</v>
      </c>
      <c r="L22409" t="s">
        <v>28</v>
      </c>
      <c r="M22409" t="s">
        <v>80</v>
      </c>
      <c r="N22409" t="s">
        <v>31</v>
      </c>
      <c r="O22409" t="s">
        <v>22</v>
      </c>
      <c r="P22409" t="s">
        <v>23</v>
      </c>
      <c r="Q22409" t="s">
        <v>24</v>
      </c>
    </row>
    <row r="22410" spans="1:17" x14ac:dyDescent="0.2">
      <c r="A22410" s="2">
        <v>44284</v>
      </c>
      <c r="B22410" t="s">
        <v>301</v>
      </c>
      <c r="C22410" t="s">
        <v>464</v>
      </c>
      <c r="D22410" t="s">
        <v>115</v>
      </c>
      <c r="E22410" t="s">
        <v>115</v>
      </c>
      <c r="F22410">
        <v>148</v>
      </c>
      <c r="G22410">
        <v>92</v>
      </c>
      <c r="H22410">
        <v>1057</v>
      </c>
      <c r="I22410">
        <v>1263</v>
      </c>
      <c r="J22410">
        <v>1</v>
      </c>
      <c r="K22410">
        <v>1</v>
      </c>
      <c r="L22410" t="s">
        <v>28</v>
      </c>
      <c r="M22410" t="s">
        <v>246</v>
      </c>
      <c r="N22410" t="s">
        <v>176</v>
      </c>
      <c r="O22410" t="s">
        <v>122</v>
      </c>
      <c r="P22410" t="s">
        <v>23</v>
      </c>
      <c r="Q22410" t="s">
        <v>30</v>
      </c>
    </row>
    <row r="22411" spans="1:17" x14ac:dyDescent="0.2">
      <c r="A22411" s="2">
        <v>44284</v>
      </c>
      <c r="B22411" t="s">
        <v>459</v>
      </c>
      <c r="C22411" t="s">
        <v>212</v>
      </c>
      <c r="D22411" t="s">
        <v>115</v>
      </c>
      <c r="E22411" t="s">
        <v>115</v>
      </c>
      <c r="F22411">
        <v>171</v>
      </c>
      <c r="G22411">
        <v>186</v>
      </c>
      <c r="H22411">
        <v>968</v>
      </c>
      <c r="I22411">
        <v>917</v>
      </c>
      <c r="J22411">
        <v>2</v>
      </c>
      <c r="K22411">
        <v>1</v>
      </c>
      <c r="L22411" t="s">
        <v>28</v>
      </c>
      <c r="M22411" t="s">
        <v>749</v>
      </c>
      <c r="N22411" t="s">
        <v>459</v>
      </c>
      <c r="O22411" t="s">
        <v>22</v>
      </c>
      <c r="P22411" t="s">
        <v>23</v>
      </c>
      <c r="Q22411" t="s">
        <v>24</v>
      </c>
    </row>
    <row r="22412" spans="1:17" x14ac:dyDescent="0.2">
      <c r="A22412" s="2">
        <v>44284</v>
      </c>
      <c r="B22412" t="s">
        <v>449</v>
      </c>
      <c r="C22412" t="s">
        <v>164</v>
      </c>
      <c r="D22412" t="s">
        <v>115</v>
      </c>
      <c r="E22412" t="s">
        <v>115</v>
      </c>
      <c r="F22412">
        <v>85</v>
      </c>
      <c r="G22412">
        <v>69</v>
      </c>
      <c r="H22412">
        <v>1283</v>
      </c>
      <c r="I22412">
        <v>1348</v>
      </c>
      <c r="J22412">
        <v>0</v>
      </c>
      <c r="K22412">
        <v>1</v>
      </c>
      <c r="L22412" t="s">
        <v>28</v>
      </c>
      <c r="M22412" t="s">
        <v>530</v>
      </c>
      <c r="N22412" t="s">
        <v>449</v>
      </c>
      <c r="O22412" t="s">
        <v>22</v>
      </c>
      <c r="P22412" t="s">
        <v>23</v>
      </c>
      <c r="Q22412" t="s">
        <v>41</v>
      </c>
    </row>
    <row r="22413" spans="1:17" x14ac:dyDescent="0.2">
      <c r="A22413" s="2">
        <v>44284</v>
      </c>
      <c r="B22413" t="s">
        <v>188</v>
      </c>
      <c r="C22413" t="s">
        <v>56</v>
      </c>
      <c r="D22413" t="s">
        <v>27</v>
      </c>
      <c r="E22413" t="s">
        <v>27</v>
      </c>
      <c r="F22413">
        <v>193</v>
      </c>
      <c r="G22413">
        <v>73</v>
      </c>
      <c r="H22413">
        <v>897</v>
      </c>
      <c r="I22413">
        <v>1332</v>
      </c>
      <c r="J22413">
        <v>0</v>
      </c>
      <c r="K22413">
        <v>11</v>
      </c>
      <c r="L22413" t="s">
        <v>20</v>
      </c>
      <c r="M22413" t="s">
        <v>1772</v>
      </c>
      <c r="N22413" t="s">
        <v>77</v>
      </c>
      <c r="O22413" t="s">
        <v>122</v>
      </c>
      <c r="P22413" t="s">
        <v>23</v>
      </c>
      <c r="Q22413" t="s">
        <v>41</v>
      </c>
    </row>
    <row r="22414" spans="1:17" x14ac:dyDescent="0.2">
      <c r="A22414" s="2">
        <v>44284</v>
      </c>
      <c r="B22414" t="s">
        <v>224</v>
      </c>
      <c r="C22414" t="s">
        <v>1545</v>
      </c>
      <c r="D22414" t="s">
        <v>36</v>
      </c>
      <c r="E22414" t="s">
        <v>36</v>
      </c>
      <c r="F22414">
        <v>58</v>
      </c>
      <c r="G22414">
        <v>163</v>
      </c>
      <c r="H22414">
        <v>1391</v>
      </c>
      <c r="I22414">
        <v>998</v>
      </c>
      <c r="J22414">
        <v>1</v>
      </c>
      <c r="K22414">
        <v>0</v>
      </c>
      <c r="L22414" t="s">
        <v>62</v>
      </c>
      <c r="M22414" t="s">
        <v>236</v>
      </c>
      <c r="N22414" t="s">
        <v>224</v>
      </c>
      <c r="O22414" t="s">
        <v>22</v>
      </c>
      <c r="P22414" t="s">
        <v>23</v>
      </c>
      <c r="Q22414" t="s">
        <v>24</v>
      </c>
    </row>
    <row r="22415" spans="1:17" x14ac:dyDescent="0.2">
      <c r="A22415" s="2">
        <v>44284</v>
      </c>
      <c r="B22415" t="s">
        <v>250</v>
      </c>
      <c r="C22415" t="s">
        <v>208</v>
      </c>
      <c r="D22415" t="s">
        <v>36</v>
      </c>
      <c r="E22415" t="s">
        <v>36</v>
      </c>
      <c r="F22415">
        <v>123</v>
      </c>
      <c r="G22415">
        <v>83</v>
      </c>
      <c r="H22415">
        <v>1140</v>
      </c>
      <c r="I22415">
        <v>1301</v>
      </c>
      <c r="J22415">
        <v>1</v>
      </c>
      <c r="K22415">
        <v>0</v>
      </c>
      <c r="L22415" t="s">
        <v>62</v>
      </c>
      <c r="M22415" t="s">
        <v>634</v>
      </c>
      <c r="N22415" t="s">
        <v>250</v>
      </c>
      <c r="O22415" t="s">
        <v>22</v>
      </c>
      <c r="P22415" t="s">
        <v>23</v>
      </c>
      <c r="Q22415" t="s">
        <v>24</v>
      </c>
    </row>
    <row r="22416" spans="1:17" x14ac:dyDescent="0.2">
      <c r="A22416" s="2">
        <v>44284</v>
      </c>
      <c r="B22416" t="s">
        <v>267</v>
      </c>
      <c r="C22416" t="s">
        <v>141</v>
      </c>
      <c r="D22416" t="s">
        <v>36</v>
      </c>
      <c r="E22416" t="s">
        <v>36</v>
      </c>
      <c r="F22416">
        <v>125</v>
      </c>
      <c r="G22416">
        <v>86</v>
      </c>
      <c r="H22416">
        <v>1134</v>
      </c>
      <c r="I22416">
        <v>1280</v>
      </c>
      <c r="J22416">
        <v>2</v>
      </c>
      <c r="K22416">
        <v>0</v>
      </c>
      <c r="L22416" t="s">
        <v>62</v>
      </c>
      <c r="M22416" t="s">
        <v>268</v>
      </c>
      <c r="N22416" t="s">
        <v>267</v>
      </c>
      <c r="O22416" t="s">
        <v>22</v>
      </c>
      <c r="P22416" t="s">
        <v>23</v>
      </c>
      <c r="Q22416" t="s">
        <v>24</v>
      </c>
    </row>
    <row r="22417" spans="1:17" x14ac:dyDescent="0.2">
      <c r="A22417" s="2">
        <v>44284</v>
      </c>
      <c r="B22417" t="s">
        <v>890</v>
      </c>
      <c r="C22417" t="s">
        <v>196</v>
      </c>
      <c r="D22417" t="s">
        <v>36</v>
      </c>
      <c r="E22417" t="s">
        <v>36</v>
      </c>
      <c r="F22417">
        <v>60</v>
      </c>
      <c r="G22417">
        <v>157</v>
      </c>
      <c r="H22417">
        <v>1386</v>
      </c>
      <c r="I22417">
        <v>1034</v>
      </c>
      <c r="J22417">
        <v>1</v>
      </c>
      <c r="K22417">
        <v>0</v>
      </c>
      <c r="L22417" t="s">
        <v>62</v>
      </c>
      <c r="M22417" t="s">
        <v>920</v>
      </c>
      <c r="N22417" t="s">
        <v>890</v>
      </c>
      <c r="O22417" t="s">
        <v>22</v>
      </c>
      <c r="P22417" t="s">
        <v>23</v>
      </c>
      <c r="Q22417" t="s">
        <v>24</v>
      </c>
    </row>
    <row r="22418" spans="1:17" x14ac:dyDescent="0.2">
      <c r="A22418" s="2">
        <v>44284</v>
      </c>
      <c r="B22418" t="s">
        <v>365</v>
      </c>
      <c r="C22418" t="s">
        <v>207</v>
      </c>
      <c r="D22418" t="s">
        <v>36</v>
      </c>
      <c r="E22418" t="s">
        <v>36</v>
      </c>
      <c r="F22418">
        <v>128</v>
      </c>
      <c r="G22418">
        <v>104</v>
      </c>
      <c r="H22418">
        <v>1115</v>
      </c>
      <c r="I22418">
        <v>1187</v>
      </c>
      <c r="J22418">
        <v>1</v>
      </c>
      <c r="K22418">
        <v>2</v>
      </c>
      <c r="L22418" t="s">
        <v>62</v>
      </c>
      <c r="M22418" t="s">
        <v>400</v>
      </c>
      <c r="N22418" t="s">
        <v>365</v>
      </c>
      <c r="O22418" t="s">
        <v>22</v>
      </c>
      <c r="P22418" t="s">
        <v>23</v>
      </c>
      <c r="Q22418" t="s">
        <v>41</v>
      </c>
    </row>
    <row r="22419" spans="1:17" x14ac:dyDescent="0.2">
      <c r="A22419" s="2">
        <v>44284</v>
      </c>
      <c r="B22419" t="s">
        <v>183</v>
      </c>
      <c r="C22419" t="s">
        <v>1284</v>
      </c>
      <c r="D22419" t="s">
        <v>36</v>
      </c>
      <c r="E22419" t="s">
        <v>36</v>
      </c>
      <c r="F22419">
        <v>49</v>
      </c>
      <c r="G22419">
        <v>130</v>
      </c>
      <c r="H22419">
        <v>1432</v>
      </c>
      <c r="I22419">
        <v>1112</v>
      </c>
      <c r="J22419">
        <v>4</v>
      </c>
      <c r="K22419">
        <v>0</v>
      </c>
      <c r="L22419" t="s">
        <v>62</v>
      </c>
      <c r="M22419" t="s">
        <v>266</v>
      </c>
      <c r="N22419" t="s">
        <v>183</v>
      </c>
      <c r="O22419" t="s">
        <v>22</v>
      </c>
      <c r="P22419" t="s">
        <v>23</v>
      </c>
      <c r="Q22419" t="s">
        <v>24</v>
      </c>
    </row>
    <row r="22420" spans="1:17" x14ac:dyDescent="0.2">
      <c r="A22420" s="2">
        <v>44284</v>
      </c>
      <c r="B22420" t="s">
        <v>150</v>
      </c>
      <c r="C22420" t="s">
        <v>351</v>
      </c>
      <c r="D22420" t="s">
        <v>36</v>
      </c>
      <c r="E22420" t="s">
        <v>36</v>
      </c>
      <c r="F22420">
        <v>31</v>
      </c>
      <c r="G22420">
        <v>146</v>
      </c>
      <c r="H22420">
        <v>1488</v>
      </c>
      <c r="I22420">
        <v>1066</v>
      </c>
      <c r="J22420">
        <v>5</v>
      </c>
      <c r="K22420">
        <v>0</v>
      </c>
      <c r="L22420" t="s">
        <v>62</v>
      </c>
      <c r="M22420" t="s">
        <v>151</v>
      </c>
      <c r="N22420" t="s">
        <v>150</v>
      </c>
      <c r="O22420" t="s">
        <v>22</v>
      </c>
      <c r="P22420" t="s">
        <v>23</v>
      </c>
      <c r="Q22420" t="s">
        <v>24</v>
      </c>
    </row>
    <row r="22421" spans="1:17" x14ac:dyDescent="0.2">
      <c r="A22421" s="2">
        <v>44284</v>
      </c>
      <c r="B22421" t="s">
        <v>45</v>
      </c>
      <c r="C22421" t="s">
        <v>138</v>
      </c>
      <c r="D22421" t="s">
        <v>36</v>
      </c>
      <c r="E22421" t="s">
        <v>36</v>
      </c>
      <c r="F22421">
        <v>112</v>
      </c>
      <c r="G22421">
        <v>90</v>
      </c>
      <c r="H22421">
        <v>1176</v>
      </c>
      <c r="I22421">
        <v>1265</v>
      </c>
      <c r="J22421">
        <v>0</v>
      </c>
      <c r="K22421">
        <v>2</v>
      </c>
      <c r="L22421" t="s">
        <v>62</v>
      </c>
      <c r="M22421" t="s">
        <v>47</v>
      </c>
      <c r="N22421" t="s">
        <v>45</v>
      </c>
      <c r="O22421" t="s">
        <v>22</v>
      </c>
      <c r="P22421" t="s">
        <v>23</v>
      </c>
      <c r="Q22421" t="s">
        <v>41</v>
      </c>
    </row>
    <row r="22422" spans="1:17" x14ac:dyDescent="0.2">
      <c r="A22422" s="2">
        <v>44284</v>
      </c>
      <c r="B22422" t="s">
        <v>176</v>
      </c>
      <c r="C22422" t="s">
        <v>388</v>
      </c>
      <c r="D22422" t="s">
        <v>115</v>
      </c>
      <c r="E22422" t="s">
        <v>115</v>
      </c>
      <c r="F22422">
        <v>74</v>
      </c>
      <c r="G22422">
        <v>104</v>
      </c>
      <c r="H22422">
        <v>1326</v>
      </c>
      <c r="I22422">
        <v>1187</v>
      </c>
      <c r="J22422">
        <v>6</v>
      </c>
      <c r="K22422">
        <v>0</v>
      </c>
      <c r="L22422" t="s">
        <v>28</v>
      </c>
      <c r="M22422" t="s">
        <v>246</v>
      </c>
      <c r="N22422" t="s">
        <v>176</v>
      </c>
      <c r="O22422" t="s">
        <v>22</v>
      </c>
      <c r="P22422" t="s">
        <v>23</v>
      </c>
      <c r="Q22422" t="s">
        <v>24</v>
      </c>
    </row>
    <row r="22423" spans="1:17" x14ac:dyDescent="0.2">
      <c r="A22423" s="2">
        <v>44285</v>
      </c>
      <c r="B22423" t="s">
        <v>402</v>
      </c>
      <c r="C22423" t="s">
        <v>177</v>
      </c>
      <c r="D22423" t="s">
        <v>115</v>
      </c>
      <c r="E22423" t="s">
        <v>115</v>
      </c>
      <c r="F22423">
        <v>97</v>
      </c>
      <c r="G22423">
        <v>95</v>
      </c>
      <c r="H22423">
        <v>1238</v>
      </c>
      <c r="I22423">
        <v>1243</v>
      </c>
      <c r="J22423">
        <v>1</v>
      </c>
      <c r="K22423">
        <v>2</v>
      </c>
      <c r="L22423" t="s">
        <v>28</v>
      </c>
      <c r="M22423" t="s">
        <v>1002</v>
      </c>
      <c r="N22423" t="s">
        <v>402</v>
      </c>
      <c r="O22423" t="s">
        <v>22</v>
      </c>
      <c r="P22423" t="s">
        <v>23</v>
      </c>
      <c r="Q22423" t="s">
        <v>41</v>
      </c>
    </row>
    <row r="22424" spans="1:17" x14ac:dyDescent="0.2">
      <c r="A22424" s="2">
        <v>44285</v>
      </c>
      <c r="B22424" t="s">
        <v>131</v>
      </c>
      <c r="C22424" t="s">
        <v>26</v>
      </c>
      <c r="D22424" t="s">
        <v>27</v>
      </c>
      <c r="E22424" t="s">
        <v>27</v>
      </c>
      <c r="F22424">
        <v>50</v>
      </c>
      <c r="G22424">
        <v>9</v>
      </c>
      <c r="H22424">
        <v>1427</v>
      </c>
      <c r="I22424">
        <v>1632</v>
      </c>
      <c r="J22424">
        <v>0</v>
      </c>
      <c r="K22424">
        <v>1</v>
      </c>
      <c r="L22424" t="s">
        <v>28</v>
      </c>
      <c r="M22424" t="s">
        <v>1839</v>
      </c>
      <c r="N22424" t="s">
        <v>69</v>
      </c>
      <c r="O22424" t="s">
        <v>122</v>
      </c>
      <c r="P22424" t="s">
        <v>23</v>
      </c>
      <c r="Q22424" t="s">
        <v>41</v>
      </c>
    </row>
    <row r="22425" spans="1:17" x14ac:dyDescent="0.2">
      <c r="A22425" s="2">
        <v>44285</v>
      </c>
      <c r="B22425" t="s">
        <v>167</v>
      </c>
      <c r="C22425" t="s">
        <v>469</v>
      </c>
      <c r="D22425" t="s">
        <v>115</v>
      </c>
      <c r="E22425" t="s">
        <v>115</v>
      </c>
      <c r="F22425">
        <v>29</v>
      </c>
      <c r="G22425">
        <v>76</v>
      </c>
      <c r="H22425">
        <v>1496</v>
      </c>
      <c r="I22425">
        <v>1313</v>
      </c>
      <c r="J22425">
        <v>3</v>
      </c>
      <c r="K22425">
        <v>0</v>
      </c>
      <c r="L22425" t="s">
        <v>28</v>
      </c>
      <c r="M22425" t="s">
        <v>625</v>
      </c>
      <c r="N22425" t="s">
        <v>167</v>
      </c>
      <c r="O22425" t="s">
        <v>22</v>
      </c>
      <c r="P22425" t="s">
        <v>23</v>
      </c>
      <c r="Q22425" t="s">
        <v>24</v>
      </c>
    </row>
    <row r="22426" spans="1:17" x14ac:dyDescent="0.2">
      <c r="A22426" s="2">
        <v>44285</v>
      </c>
      <c r="B22426" t="s">
        <v>98</v>
      </c>
      <c r="C22426" t="s">
        <v>166</v>
      </c>
      <c r="D22426" t="s">
        <v>50</v>
      </c>
      <c r="E22426" t="s">
        <v>115</v>
      </c>
      <c r="F22426">
        <v>42</v>
      </c>
      <c r="G22426">
        <v>58</v>
      </c>
      <c r="H22426">
        <v>1456</v>
      </c>
      <c r="I22426">
        <v>1391</v>
      </c>
      <c r="J22426">
        <v>1</v>
      </c>
      <c r="K22426">
        <v>1</v>
      </c>
      <c r="L22426" t="s">
        <v>28</v>
      </c>
      <c r="M22426" t="s">
        <v>910</v>
      </c>
      <c r="N22426" t="s">
        <v>94</v>
      </c>
      <c r="O22426" t="s">
        <v>122</v>
      </c>
      <c r="P22426" t="s">
        <v>23</v>
      </c>
      <c r="Q22426" t="s">
        <v>30</v>
      </c>
    </row>
    <row r="22427" spans="1:17" x14ac:dyDescent="0.2">
      <c r="A22427" s="2">
        <v>44285</v>
      </c>
      <c r="B22427" t="s">
        <v>222</v>
      </c>
      <c r="C22427" t="s">
        <v>892</v>
      </c>
      <c r="D22427" t="s">
        <v>27</v>
      </c>
      <c r="E22427" t="s">
        <v>27</v>
      </c>
      <c r="F22427">
        <v>160</v>
      </c>
      <c r="G22427">
        <v>207</v>
      </c>
      <c r="H22427">
        <v>1015</v>
      </c>
      <c r="I22427">
        <v>844</v>
      </c>
      <c r="J22427">
        <v>1</v>
      </c>
      <c r="K22427">
        <v>0</v>
      </c>
      <c r="L22427" t="s">
        <v>20</v>
      </c>
      <c r="M22427" t="s">
        <v>407</v>
      </c>
      <c r="N22427" t="s">
        <v>222</v>
      </c>
      <c r="O22427" t="s">
        <v>22</v>
      </c>
      <c r="P22427" t="s">
        <v>23</v>
      </c>
      <c r="Q22427" t="s">
        <v>24</v>
      </c>
    </row>
    <row r="22428" spans="1:17" x14ac:dyDescent="0.2">
      <c r="A22428" s="2">
        <v>44285</v>
      </c>
      <c r="B22428" t="s">
        <v>700</v>
      </c>
      <c r="C22428" t="s">
        <v>586</v>
      </c>
      <c r="D22428" t="s">
        <v>27</v>
      </c>
      <c r="E22428" t="s">
        <v>27</v>
      </c>
      <c r="F22428">
        <v>169</v>
      </c>
      <c r="G22428">
        <v>200</v>
      </c>
      <c r="H22428">
        <v>983</v>
      </c>
      <c r="I22428">
        <v>867</v>
      </c>
      <c r="J22428">
        <v>5</v>
      </c>
      <c r="K22428">
        <v>0</v>
      </c>
      <c r="L22428" t="s">
        <v>20</v>
      </c>
      <c r="M22428" t="s">
        <v>1772</v>
      </c>
      <c r="N22428" t="s">
        <v>77</v>
      </c>
      <c r="O22428" t="s">
        <v>122</v>
      </c>
      <c r="P22428" t="s">
        <v>23</v>
      </c>
      <c r="Q22428" t="s">
        <v>24</v>
      </c>
    </row>
    <row r="22429" spans="1:17" x14ac:dyDescent="0.2">
      <c r="A22429" s="2">
        <v>44285</v>
      </c>
      <c r="B22429" t="s">
        <v>512</v>
      </c>
      <c r="C22429" t="s">
        <v>775</v>
      </c>
      <c r="D22429" t="s">
        <v>27</v>
      </c>
      <c r="E22429" t="s">
        <v>27</v>
      </c>
      <c r="F22429">
        <v>168</v>
      </c>
      <c r="G22429">
        <v>208</v>
      </c>
      <c r="H22429">
        <v>986</v>
      </c>
      <c r="I22429">
        <v>842</v>
      </c>
      <c r="J22429">
        <v>3</v>
      </c>
      <c r="K22429">
        <v>0</v>
      </c>
      <c r="L22429" t="s">
        <v>20</v>
      </c>
      <c r="M22429" t="s">
        <v>849</v>
      </c>
      <c r="N22429" t="s">
        <v>1491</v>
      </c>
      <c r="O22429" t="s">
        <v>122</v>
      </c>
      <c r="P22429" t="s">
        <v>23</v>
      </c>
      <c r="Q22429" t="s">
        <v>24</v>
      </c>
    </row>
    <row r="22430" spans="1:17" x14ac:dyDescent="0.2">
      <c r="A22430" s="2">
        <v>44285</v>
      </c>
      <c r="B22430" t="s">
        <v>221</v>
      </c>
      <c r="C22430" t="s">
        <v>776</v>
      </c>
      <c r="D22430" t="s">
        <v>27</v>
      </c>
      <c r="E22430" t="s">
        <v>27</v>
      </c>
      <c r="F22430">
        <v>162</v>
      </c>
      <c r="G22430">
        <v>209</v>
      </c>
      <c r="H22430">
        <v>1009</v>
      </c>
      <c r="I22430">
        <v>821</v>
      </c>
      <c r="J22430">
        <v>1</v>
      </c>
      <c r="K22430">
        <v>0</v>
      </c>
      <c r="L22430" t="s">
        <v>20</v>
      </c>
      <c r="M22430" t="s">
        <v>264</v>
      </c>
      <c r="N22430" t="s">
        <v>262</v>
      </c>
      <c r="O22430" t="s">
        <v>122</v>
      </c>
      <c r="P22430" t="s">
        <v>23</v>
      </c>
      <c r="Q22430" t="s">
        <v>24</v>
      </c>
    </row>
    <row r="22431" spans="1:17" x14ac:dyDescent="0.2">
      <c r="A22431" s="2">
        <v>44285</v>
      </c>
      <c r="B22431" t="s">
        <v>614</v>
      </c>
      <c r="C22431" t="s">
        <v>904</v>
      </c>
      <c r="D22431" t="s">
        <v>27</v>
      </c>
      <c r="E22431" t="s">
        <v>27</v>
      </c>
      <c r="F22431">
        <v>170</v>
      </c>
      <c r="G22431">
        <v>203</v>
      </c>
      <c r="H22431">
        <v>974</v>
      </c>
      <c r="I22431">
        <v>862</v>
      </c>
      <c r="J22431">
        <v>5</v>
      </c>
      <c r="K22431">
        <v>0</v>
      </c>
      <c r="L22431" t="s">
        <v>20</v>
      </c>
      <c r="M22431" t="s">
        <v>664</v>
      </c>
      <c r="N22431" t="s">
        <v>262</v>
      </c>
      <c r="O22431" t="s">
        <v>122</v>
      </c>
      <c r="P22431" t="s">
        <v>23</v>
      </c>
      <c r="Q22431" t="s">
        <v>24</v>
      </c>
    </row>
    <row r="22432" spans="1:17" x14ac:dyDescent="0.2">
      <c r="A22432" s="2">
        <v>44285</v>
      </c>
      <c r="B22432" t="s">
        <v>233</v>
      </c>
      <c r="C22432" t="s">
        <v>848</v>
      </c>
      <c r="D22432" t="s">
        <v>19</v>
      </c>
      <c r="E22432" t="s">
        <v>27</v>
      </c>
      <c r="F22432">
        <v>167</v>
      </c>
      <c r="G22432">
        <v>196</v>
      </c>
      <c r="H22432">
        <v>988</v>
      </c>
      <c r="I22432">
        <v>880</v>
      </c>
      <c r="J22432">
        <v>4</v>
      </c>
      <c r="K22432">
        <v>0</v>
      </c>
      <c r="L22432" t="s">
        <v>20</v>
      </c>
      <c r="M22432" t="s">
        <v>264</v>
      </c>
      <c r="N22432" t="s">
        <v>262</v>
      </c>
      <c r="O22432" t="s">
        <v>122</v>
      </c>
      <c r="P22432" t="s">
        <v>23</v>
      </c>
      <c r="Q22432" t="s">
        <v>24</v>
      </c>
    </row>
    <row r="22433" spans="1:17" x14ac:dyDescent="0.2">
      <c r="A22433" s="2">
        <v>44285</v>
      </c>
      <c r="B22433" t="s">
        <v>386</v>
      </c>
      <c r="C22433" t="s">
        <v>1204</v>
      </c>
      <c r="D22433" t="s">
        <v>50</v>
      </c>
      <c r="E22433" t="s">
        <v>50</v>
      </c>
      <c r="F22433">
        <v>108</v>
      </c>
      <c r="G22433">
        <v>30</v>
      </c>
      <c r="H22433">
        <v>1180</v>
      </c>
      <c r="I22433">
        <v>1492</v>
      </c>
      <c r="J22433">
        <v>1</v>
      </c>
      <c r="K22433">
        <v>2</v>
      </c>
      <c r="L22433" t="s">
        <v>20</v>
      </c>
      <c r="M22433" t="s">
        <v>595</v>
      </c>
      <c r="N22433" t="s">
        <v>386</v>
      </c>
      <c r="O22433" t="s">
        <v>22</v>
      </c>
      <c r="P22433" t="s">
        <v>23</v>
      </c>
      <c r="Q22433" t="s">
        <v>41</v>
      </c>
    </row>
    <row r="22434" spans="1:17" x14ac:dyDescent="0.2">
      <c r="A22434" s="2">
        <v>44285</v>
      </c>
      <c r="B22434" t="s">
        <v>97</v>
      </c>
      <c r="C22434" t="s">
        <v>82</v>
      </c>
      <c r="D22434" t="s">
        <v>50</v>
      </c>
      <c r="E22434" t="s">
        <v>50</v>
      </c>
      <c r="F22434">
        <v>98</v>
      </c>
      <c r="G22434">
        <v>5</v>
      </c>
      <c r="H22434">
        <v>1235</v>
      </c>
      <c r="I22434">
        <v>1662</v>
      </c>
      <c r="J22434">
        <v>1</v>
      </c>
      <c r="K22434">
        <v>3</v>
      </c>
      <c r="L22434" t="s">
        <v>20</v>
      </c>
      <c r="M22434" t="s">
        <v>1770</v>
      </c>
      <c r="N22434" t="s">
        <v>97</v>
      </c>
      <c r="O22434" t="s">
        <v>22</v>
      </c>
      <c r="P22434" t="s">
        <v>23</v>
      </c>
      <c r="Q22434" t="s">
        <v>41</v>
      </c>
    </row>
    <row r="22435" spans="1:17" x14ac:dyDescent="0.2">
      <c r="A22435" s="2">
        <v>44285</v>
      </c>
      <c r="B22435" t="s">
        <v>161</v>
      </c>
      <c r="C22435" t="s">
        <v>293</v>
      </c>
      <c r="D22435" t="s">
        <v>50</v>
      </c>
      <c r="E22435" t="s">
        <v>50</v>
      </c>
      <c r="F22435">
        <v>18</v>
      </c>
      <c r="G22435">
        <v>42</v>
      </c>
      <c r="H22435">
        <v>1562</v>
      </c>
      <c r="I22435">
        <v>1456</v>
      </c>
      <c r="J22435">
        <v>1</v>
      </c>
      <c r="K22435">
        <v>0</v>
      </c>
      <c r="L22435" t="s">
        <v>20</v>
      </c>
      <c r="M22435" t="s">
        <v>162</v>
      </c>
      <c r="N22435" t="s">
        <v>161</v>
      </c>
      <c r="O22435" t="s">
        <v>22</v>
      </c>
      <c r="P22435" t="s">
        <v>23</v>
      </c>
      <c r="Q22435" t="s">
        <v>24</v>
      </c>
    </row>
    <row r="22436" spans="1:17" x14ac:dyDescent="0.2">
      <c r="A22436" s="2">
        <v>44285</v>
      </c>
      <c r="B22436" t="s">
        <v>147</v>
      </c>
      <c r="C22436" t="s">
        <v>317</v>
      </c>
      <c r="D22436" t="s">
        <v>50</v>
      </c>
      <c r="E22436" t="s">
        <v>50</v>
      </c>
      <c r="F22436">
        <v>1</v>
      </c>
      <c r="G22436">
        <v>88</v>
      </c>
      <c r="H22436">
        <v>1780</v>
      </c>
      <c r="I22436">
        <v>1269</v>
      </c>
      <c r="J22436">
        <v>8</v>
      </c>
      <c r="K22436">
        <v>0</v>
      </c>
      <c r="L22436" t="s">
        <v>20</v>
      </c>
      <c r="M22436" t="s">
        <v>1835</v>
      </c>
      <c r="N22436" t="s">
        <v>147</v>
      </c>
      <c r="O22436" t="s">
        <v>22</v>
      </c>
      <c r="P22436" t="s">
        <v>23</v>
      </c>
      <c r="Q22436" t="s">
        <v>24</v>
      </c>
    </row>
    <row r="22437" spans="1:17" x14ac:dyDescent="0.2">
      <c r="A22437" s="2">
        <v>44285</v>
      </c>
      <c r="B22437" t="s">
        <v>1693</v>
      </c>
      <c r="C22437" t="s">
        <v>126</v>
      </c>
      <c r="D22437" t="s">
        <v>50</v>
      </c>
      <c r="E22437" t="s">
        <v>50</v>
      </c>
      <c r="F22437">
        <v>195</v>
      </c>
      <c r="G22437">
        <v>14</v>
      </c>
      <c r="H22437">
        <v>888</v>
      </c>
      <c r="I22437">
        <v>1609</v>
      </c>
      <c r="J22437">
        <v>0</v>
      </c>
      <c r="K22437">
        <v>7</v>
      </c>
      <c r="L22437" t="s">
        <v>20</v>
      </c>
      <c r="M22437" t="s">
        <v>1693</v>
      </c>
      <c r="N22437" t="s">
        <v>1693</v>
      </c>
      <c r="O22437" t="s">
        <v>22</v>
      </c>
      <c r="P22437" t="s">
        <v>23</v>
      </c>
      <c r="Q22437" t="s">
        <v>41</v>
      </c>
    </row>
    <row r="22438" spans="1:17" x14ac:dyDescent="0.2">
      <c r="A22438" s="2">
        <v>44285</v>
      </c>
      <c r="B22438" t="s">
        <v>1279</v>
      </c>
      <c r="C22438" t="s">
        <v>49</v>
      </c>
      <c r="D22438" t="s">
        <v>50</v>
      </c>
      <c r="E22438" t="s">
        <v>50</v>
      </c>
      <c r="F22438">
        <v>63</v>
      </c>
      <c r="G22438">
        <v>44</v>
      </c>
      <c r="H22438">
        <v>1370</v>
      </c>
      <c r="I22438">
        <v>1450</v>
      </c>
      <c r="J22438">
        <v>0</v>
      </c>
      <c r="K22438">
        <v>1</v>
      </c>
      <c r="L22438" t="s">
        <v>20</v>
      </c>
      <c r="M22438" t="s">
        <v>1280</v>
      </c>
      <c r="N22438" t="s">
        <v>1279</v>
      </c>
      <c r="O22438" t="s">
        <v>22</v>
      </c>
      <c r="P22438" t="s">
        <v>23</v>
      </c>
      <c r="Q22438" t="s">
        <v>41</v>
      </c>
    </row>
    <row r="22439" spans="1:17" x14ac:dyDescent="0.2">
      <c r="A22439" s="2">
        <v>44285</v>
      </c>
      <c r="B22439" t="s">
        <v>180</v>
      </c>
      <c r="C22439" t="s">
        <v>101</v>
      </c>
      <c r="D22439" t="s">
        <v>50</v>
      </c>
      <c r="E22439" t="s">
        <v>50</v>
      </c>
      <c r="F22439">
        <v>32</v>
      </c>
      <c r="G22439">
        <v>136</v>
      </c>
      <c r="H22439">
        <v>1487</v>
      </c>
      <c r="I22439">
        <v>1082</v>
      </c>
      <c r="J22439">
        <v>3</v>
      </c>
      <c r="K22439">
        <v>3</v>
      </c>
      <c r="L22439" t="s">
        <v>20</v>
      </c>
      <c r="M22439" t="s">
        <v>181</v>
      </c>
      <c r="N22439" t="s">
        <v>180</v>
      </c>
      <c r="O22439" t="s">
        <v>22</v>
      </c>
      <c r="P22439" t="s">
        <v>23</v>
      </c>
      <c r="Q22439" t="s">
        <v>30</v>
      </c>
    </row>
    <row r="22440" spans="1:17" x14ac:dyDescent="0.2">
      <c r="A22440" s="2">
        <v>44285</v>
      </c>
      <c r="B22440" t="s">
        <v>145</v>
      </c>
      <c r="C22440" t="s">
        <v>249</v>
      </c>
      <c r="D22440" t="s">
        <v>50</v>
      </c>
      <c r="E22440" t="s">
        <v>50</v>
      </c>
      <c r="F22440">
        <v>100</v>
      </c>
      <c r="G22440">
        <v>62</v>
      </c>
      <c r="H22440">
        <v>1224</v>
      </c>
      <c r="I22440">
        <v>1379</v>
      </c>
      <c r="J22440">
        <v>1</v>
      </c>
      <c r="K22440">
        <v>0</v>
      </c>
      <c r="L22440" t="s">
        <v>20</v>
      </c>
      <c r="M22440" t="s">
        <v>435</v>
      </c>
      <c r="N22440" t="s">
        <v>145</v>
      </c>
      <c r="O22440" t="s">
        <v>22</v>
      </c>
      <c r="P22440" t="s">
        <v>23</v>
      </c>
      <c r="Q22440" t="s">
        <v>24</v>
      </c>
    </row>
    <row r="22441" spans="1:17" x14ac:dyDescent="0.2">
      <c r="A22441" s="2">
        <v>44285</v>
      </c>
      <c r="B22441" t="s">
        <v>274</v>
      </c>
      <c r="C22441" t="s">
        <v>184</v>
      </c>
      <c r="D22441" t="s">
        <v>50</v>
      </c>
      <c r="E22441" t="s">
        <v>50</v>
      </c>
      <c r="F22441">
        <v>11</v>
      </c>
      <c r="G22441">
        <v>176</v>
      </c>
      <c r="H22441">
        <v>1617</v>
      </c>
      <c r="I22441">
        <v>951</v>
      </c>
      <c r="J22441">
        <v>3</v>
      </c>
      <c r="K22441">
        <v>0</v>
      </c>
      <c r="L22441" t="s">
        <v>20</v>
      </c>
      <c r="M22441" t="s">
        <v>582</v>
      </c>
      <c r="N22441" t="s">
        <v>274</v>
      </c>
      <c r="O22441" t="s">
        <v>22</v>
      </c>
      <c r="P22441" t="s">
        <v>23</v>
      </c>
      <c r="Q22441" t="s">
        <v>24</v>
      </c>
    </row>
    <row r="22442" spans="1:17" x14ac:dyDescent="0.2">
      <c r="A22442" s="2">
        <v>44285</v>
      </c>
      <c r="B22442" t="s">
        <v>244</v>
      </c>
      <c r="C22442" t="s">
        <v>95</v>
      </c>
      <c r="D22442" t="s">
        <v>50</v>
      </c>
      <c r="E22442" t="s">
        <v>50</v>
      </c>
      <c r="F22442">
        <v>34</v>
      </c>
      <c r="G22442">
        <v>39</v>
      </c>
      <c r="H22442">
        <v>1478</v>
      </c>
      <c r="I22442">
        <v>1461</v>
      </c>
      <c r="J22442">
        <v>2</v>
      </c>
      <c r="K22442">
        <v>1</v>
      </c>
      <c r="L22442" t="s">
        <v>20</v>
      </c>
      <c r="M22442" t="s">
        <v>597</v>
      </c>
      <c r="N22442" t="s">
        <v>244</v>
      </c>
      <c r="O22442" t="s">
        <v>22</v>
      </c>
      <c r="P22442" t="s">
        <v>23</v>
      </c>
      <c r="Q22442" t="s">
        <v>24</v>
      </c>
    </row>
    <row r="22443" spans="1:17" x14ac:dyDescent="0.2">
      <c r="A22443" s="2">
        <v>44285</v>
      </c>
      <c r="B22443" t="s">
        <v>113</v>
      </c>
      <c r="C22443" t="s">
        <v>913</v>
      </c>
      <c r="D22443" t="s">
        <v>115</v>
      </c>
      <c r="E22443" t="s">
        <v>115</v>
      </c>
      <c r="F22443">
        <v>67</v>
      </c>
      <c r="G22443">
        <v>102</v>
      </c>
      <c r="H22443">
        <v>1353</v>
      </c>
      <c r="I22443">
        <v>1206</v>
      </c>
      <c r="J22443">
        <v>5</v>
      </c>
      <c r="K22443">
        <v>0</v>
      </c>
      <c r="L22443" t="s">
        <v>20</v>
      </c>
      <c r="M22443" t="s">
        <v>231</v>
      </c>
      <c r="N22443" t="s">
        <v>113</v>
      </c>
      <c r="O22443" t="s">
        <v>22</v>
      </c>
      <c r="P22443" t="s">
        <v>23</v>
      </c>
      <c r="Q22443" t="s">
        <v>24</v>
      </c>
    </row>
    <row r="22444" spans="1:17" x14ac:dyDescent="0.2">
      <c r="A22444" s="2">
        <v>44285</v>
      </c>
      <c r="B22444" t="s">
        <v>143</v>
      </c>
      <c r="C22444" t="s">
        <v>898</v>
      </c>
      <c r="D22444" t="s">
        <v>115</v>
      </c>
      <c r="E22444" t="s">
        <v>115</v>
      </c>
      <c r="F22444">
        <v>27</v>
      </c>
      <c r="G22444">
        <v>190</v>
      </c>
      <c r="H22444">
        <v>1502</v>
      </c>
      <c r="I22444">
        <v>906</v>
      </c>
      <c r="J22444">
        <v>14</v>
      </c>
      <c r="K22444">
        <v>0</v>
      </c>
      <c r="L22444" t="s">
        <v>20</v>
      </c>
      <c r="M22444" t="s">
        <v>1364</v>
      </c>
      <c r="N22444" t="s">
        <v>143</v>
      </c>
      <c r="O22444" t="s">
        <v>22</v>
      </c>
      <c r="P22444" t="s">
        <v>23</v>
      </c>
      <c r="Q22444" t="s">
        <v>24</v>
      </c>
    </row>
    <row r="22445" spans="1:17" x14ac:dyDescent="0.2">
      <c r="A22445" s="2">
        <v>44285</v>
      </c>
      <c r="B22445" t="s">
        <v>660</v>
      </c>
      <c r="C22445" t="s">
        <v>197</v>
      </c>
      <c r="D22445" t="s">
        <v>36</v>
      </c>
      <c r="E22445" t="s">
        <v>36</v>
      </c>
      <c r="F22445">
        <v>114</v>
      </c>
      <c r="G22445">
        <v>101</v>
      </c>
      <c r="H22445">
        <v>1171</v>
      </c>
      <c r="I22445">
        <v>1207</v>
      </c>
      <c r="J22445">
        <v>0</v>
      </c>
      <c r="K22445">
        <v>1</v>
      </c>
      <c r="L22445" t="s">
        <v>62</v>
      </c>
      <c r="M22445" t="s">
        <v>661</v>
      </c>
      <c r="N22445" t="s">
        <v>660</v>
      </c>
      <c r="O22445" t="s">
        <v>22</v>
      </c>
      <c r="P22445" t="s">
        <v>23</v>
      </c>
      <c r="Q22445" t="s">
        <v>41</v>
      </c>
    </row>
    <row r="22446" spans="1:17" x14ac:dyDescent="0.2">
      <c r="A22446" s="2">
        <v>44285</v>
      </c>
      <c r="B22446" t="s">
        <v>110</v>
      </c>
      <c r="C22446" t="s">
        <v>172</v>
      </c>
      <c r="D22446" t="s">
        <v>36</v>
      </c>
      <c r="E22446" t="s">
        <v>36</v>
      </c>
      <c r="F22446">
        <v>33</v>
      </c>
      <c r="G22446">
        <v>138</v>
      </c>
      <c r="H22446">
        <v>1481</v>
      </c>
      <c r="I22446">
        <v>1078</v>
      </c>
      <c r="J22446">
        <v>1</v>
      </c>
      <c r="K22446">
        <v>0</v>
      </c>
      <c r="L22446" t="s">
        <v>62</v>
      </c>
      <c r="M22446" t="s">
        <v>142</v>
      </c>
      <c r="N22446" t="s">
        <v>110</v>
      </c>
      <c r="O22446" t="s">
        <v>22</v>
      </c>
      <c r="P22446" t="s">
        <v>23</v>
      </c>
      <c r="Q22446" t="s">
        <v>24</v>
      </c>
    </row>
    <row r="22447" spans="1:17" x14ac:dyDescent="0.2">
      <c r="A22447" s="2">
        <v>44285</v>
      </c>
      <c r="B22447" t="s">
        <v>120</v>
      </c>
      <c r="C22447" t="s">
        <v>617</v>
      </c>
      <c r="D22447" t="s">
        <v>36</v>
      </c>
      <c r="E22447" t="s">
        <v>36</v>
      </c>
      <c r="F22447">
        <v>50</v>
      </c>
      <c r="G22447">
        <v>133</v>
      </c>
      <c r="H22447">
        <v>1427</v>
      </c>
      <c r="I22447">
        <v>1103</v>
      </c>
      <c r="J22447">
        <v>0</v>
      </c>
      <c r="K22447">
        <v>0</v>
      </c>
      <c r="L22447" t="s">
        <v>62</v>
      </c>
      <c r="M22447" t="s">
        <v>422</v>
      </c>
      <c r="N22447" t="s">
        <v>120</v>
      </c>
      <c r="O22447" t="s">
        <v>22</v>
      </c>
      <c r="P22447" t="s">
        <v>23</v>
      </c>
      <c r="Q22447" t="s">
        <v>30</v>
      </c>
    </row>
    <row r="22448" spans="1:17" x14ac:dyDescent="0.2">
      <c r="A22448" s="2">
        <v>44285</v>
      </c>
      <c r="B22448" t="s">
        <v>296</v>
      </c>
      <c r="C22448" t="s">
        <v>548</v>
      </c>
      <c r="D22448" t="s">
        <v>36</v>
      </c>
      <c r="E22448" t="s">
        <v>36</v>
      </c>
      <c r="F22448">
        <v>106</v>
      </c>
      <c r="G22448">
        <v>80</v>
      </c>
      <c r="H22448">
        <v>1185</v>
      </c>
      <c r="I22448">
        <v>1306</v>
      </c>
      <c r="J22448">
        <v>0</v>
      </c>
      <c r="K22448">
        <v>1</v>
      </c>
      <c r="L22448" t="s">
        <v>62</v>
      </c>
      <c r="M22448" t="s">
        <v>399</v>
      </c>
      <c r="N22448" t="s">
        <v>296</v>
      </c>
      <c r="O22448" t="s">
        <v>22</v>
      </c>
      <c r="P22448" t="s">
        <v>23</v>
      </c>
      <c r="Q22448" t="s">
        <v>41</v>
      </c>
    </row>
    <row r="22449" spans="1:17" x14ac:dyDescent="0.2">
      <c r="A22449" s="2">
        <v>44285</v>
      </c>
      <c r="B22449" t="s">
        <v>202</v>
      </c>
      <c r="C22449" t="s">
        <v>61</v>
      </c>
      <c r="D22449" t="s">
        <v>36</v>
      </c>
      <c r="E22449" t="s">
        <v>36</v>
      </c>
      <c r="F22449">
        <v>119</v>
      </c>
      <c r="G22449">
        <v>90</v>
      </c>
      <c r="H22449">
        <v>1146</v>
      </c>
      <c r="I22449">
        <v>1265</v>
      </c>
      <c r="J22449">
        <v>3</v>
      </c>
      <c r="K22449">
        <v>0</v>
      </c>
      <c r="L22449" t="s">
        <v>62</v>
      </c>
      <c r="M22449" t="s">
        <v>376</v>
      </c>
      <c r="N22449" t="s">
        <v>202</v>
      </c>
      <c r="O22449" t="s">
        <v>22</v>
      </c>
      <c r="P22449" t="s">
        <v>23</v>
      </c>
      <c r="Q22449" t="s">
        <v>24</v>
      </c>
    </row>
    <row r="22450" spans="1:17" x14ac:dyDescent="0.2">
      <c r="A22450" s="2">
        <v>44285</v>
      </c>
      <c r="B22450" t="s">
        <v>118</v>
      </c>
      <c r="C22450" t="s">
        <v>46</v>
      </c>
      <c r="D22450" t="s">
        <v>36</v>
      </c>
      <c r="E22450" t="s">
        <v>36</v>
      </c>
      <c r="F22450">
        <v>20</v>
      </c>
      <c r="G22450">
        <v>153</v>
      </c>
      <c r="H22450">
        <v>1558</v>
      </c>
      <c r="I22450">
        <v>1040</v>
      </c>
      <c r="J22450">
        <v>1</v>
      </c>
      <c r="K22450">
        <v>1</v>
      </c>
      <c r="L22450" t="s">
        <v>62</v>
      </c>
      <c r="M22450" t="s">
        <v>1787</v>
      </c>
      <c r="N22450" t="s">
        <v>118</v>
      </c>
      <c r="O22450" t="s">
        <v>22</v>
      </c>
      <c r="P22450" t="s">
        <v>23</v>
      </c>
      <c r="Q22450" t="s">
        <v>30</v>
      </c>
    </row>
    <row r="22451" spans="1:17" x14ac:dyDescent="0.2">
      <c r="A22451" s="2">
        <v>44285</v>
      </c>
      <c r="B22451" t="s">
        <v>136</v>
      </c>
      <c r="C22451" t="s">
        <v>374</v>
      </c>
      <c r="D22451" t="s">
        <v>36</v>
      </c>
      <c r="E22451" t="s">
        <v>36</v>
      </c>
      <c r="F22451">
        <v>61</v>
      </c>
      <c r="G22451">
        <v>146</v>
      </c>
      <c r="H22451">
        <v>1384</v>
      </c>
      <c r="I22451">
        <v>1066</v>
      </c>
      <c r="J22451">
        <v>3</v>
      </c>
      <c r="K22451">
        <v>1</v>
      </c>
      <c r="L22451" t="s">
        <v>62</v>
      </c>
      <c r="M22451" t="s">
        <v>340</v>
      </c>
      <c r="N22451" t="s">
        <v>136</v>
      </c>
      <c r="O22451" t="s">
        <v>22</v>
      </c>
      <c r="P22451" t="s">
        <v>23</v>
      </c>
      <c r="Q22451" t="s">
        <v>24</v>
      </c>
    </row>
    <row r="22452" spans="1:17" x14ac:dyDescent="0.2">
      <c r="A22452" s="2">
        <v>44285</v>
      </c>
      <c r="B22452" t="s">
        <v>378</v>
      </c>
      <c r="C22452" t="s">
        <v>237</v>
      </c>
      <c r="D22452" t="s">
        <v>36</v>
      </c>
      <c r="E22452" t="s">
        <v>36</v>
      </c>
      <c r="F22452">
        <v>94</v>
      </c>
      <c r="G22452">
        <v>113</v>
      </c>
      <c r="H22452">
        <v>1257</v>
      </c>
      <c r="I22452">
        <v>1172</v>
      </c>
      <c r="J22452">
        <v>0</v>
      </c>
      <c r="K22452">
        <v>0</v>
      </c>
      <c r="L22452" t="s">
        <v>62</v>
      </c>
      <c r="M22452" t="s">
        <v>1843</v>
      </c>
      <c r="N22452" t="s">
        <v>378</v>
      </c>
      <c r="O22452" t="s">
        <v>22</v>
      </c>
      <c r="P22452" t="s">
        <v>23</v>
      </c>
      <c r="Q22452" t="s">
        <v>30</v>
      </c>
    </row>
    <row r="22453" spans="1:17" x14ac:dyDescent="0.2">
      <c r="A22453" s="2">
        <v>44285</v>
      </c>
      <c r="B22453" t="s">
        <v>135</v>
      </c>
      <c r="C22453" t="s">
        <v>405</v>
      </c>
      <c r="D22453" t="s">
        <v>36</v>
      </c>
      <c r="E22453" t="s">
        <v>36</v>
      </c>
      <c r="F22453">
        <v>36</v>
      </c>
      <c r="G22453">
        <v>143</v>
      </c>
      <c r="H22453">
        <v>1474</v>
      </c>
      <c r="I22453">
        <v>1072</v>
      </c>
      <c r="J22453">
        <v>3</v>
      </c>
      <c r="K22453">
        <v>0</v>
      </c>
      <c r="L22453" t="s">
        <v>62</v>
      </c>
      <c r="M22453" t="s">
        <v>137</v>
      </c>
      <c r="N22453" t="s">
        <v>135</v>
      </c>
      <c r="O22453" t="s">
        <v>22</v>
      </c>
      <c r="P22453" t="s">
        <v>23</v>
      </c>
      <c r="Q22453" t="s">
        <v>24</v>
      </c>
    </row>
    <row r="22454" spans="1:17" x14ac:dyDescent="0.2">
      <c r="A22454" s="2">
        <v>44286</v>
      </c>
      <c r="B22454" t="s">
        <v>52</v>
      </c>
      <c r="C22454" t="s">
        <v>81</v>
      </c>
      <c r="D22454" t="s">
        <v>50</v>
      </c>
      <c r="E22454" t="s">
        <v>50</v>
      </c>
      <c r="F22454">
        <v>20</v>
      </c>
      <c r="G22454">
        <v>108</v>
      </c>
      <c r="H22454">
        <v>1558</v>
      </c>
      <c r="I22454">
        <v>1180</v>
      </c>
      <c r="J22454">
        <v>1</v>
      </c>
      <c r="K22454">
        <v>0</v>
      </c>
      <c r="L22454" t="s">
        <v>28</v>
      </c>
      <c r="M22454" t="s">
        <v>1773</v>
      </c>
      <c r="N22454" t="s">
        <v>52</v>
      </c>
      <c r="O22454" t="s">
        <v>22</v>
      </c>
      <c r="P22454" t="s">
        <v>23</v>
      </c>
      <c r="Q22454" t="s">
        <v>24</v>
      </c>
    </row>
    <row r="22455" spans="1:17" x14ac:dyDescent="0.2">
      <c r="A22455" s="2">
        <v>44286</v>
      </c>
      <c r="B22455" t="s">
        <v>53</v>
      </c>
      <c r="C22455" t="s">
        <v>70</v>
      </c>
      <c r="D22455" t="s">
        <v>50</v>
      </c>
      <c r="E22455" t="s">
        <v>50</v>
      </c>
      <c r="F22455">
        <v>16</v>
      </c>
      <c r="G22455">
        <v>55</v>
      </c>
      <c r="H22455">
        <v>1593</v>
      </c>
      <c r="I22455">
        <v>1411</v>
      </c>
      <c r="J22455">
        <v>3</v>
      </c>
      <c r="K22455">
        <v>2</v>
      </c>
      <c r="L22455" t="s">
        <v>28</v>
      </c>
      <c r="M22455" t="s">
        <v>838</v>
      </c>
      <c r="N22455" t="s">
        <v>53</v>
      </c>
      <c r="O22455" t="s">
        <v>22</v>
      </c>
      <c r="P22455" t="s">
        <v>23</v>
      </c>
      <c r="Q22455" t="s">
        <v>24</v>
      </c>
    </row>
    <row r="22456" spans="1:17" x14ac:dyDescent="0.2">
      <c r="A22456" s="2">
        <v>44286</v>
      </c>
      <c r="B22456" t="s">
        <v>106</v>
      </c>
      <c r="C22456" t="s">
        <v>1692</v>
      </c>
      <c r="D22456" t="s">
        <v>50</v>
      </c>
      <c r="E22456" t="s">
        <v>50</v>
      </c>
      <c r="F22456">
        <v>6</v>
      </c>
      <c r="G22456">
        <v>117</v>
      </c>
      <c r="H22456">
        <v>1645</v>
      </c>
      <c r="I22456">
        <v>1155</v>
      </c>
      <c r="J22456">
        <v>3</v>
      </c>
      <c r="K22456">
        <v>1</v>
      </c>
      <c r="L22456" t="s">
        <v>20</v>
      </c>
      <c r="M22456" t="s">
        <v>194</v>
      </c>
      <c r="N22456" t="s">
        <v>106</v>
      </c>
      <c r="O22456" t="s">
        <v>22</v>
      </c>
      <c r="P22456" t="s">
        <v>23</v>
      </c>
      <c r="Q22456" t="s">
        <v>24</v>
      </c>
    </row>
    <row r="22457" spans="1:17" x14ac:dyDescent="0.2">
      <c r="A22457" s="2">
        <v>44286</v>
      </c>
      <c r="B22457" t="s">
        <v>153</v>
      </c>
      <c r="C22457" t="s">
        <v>345</v>
      </c>
      <c r="D22457" t="s">
        <v>50</v>
      </c>
      <c r="E22457" t="s">
        <v>50</v>
      </c>
      <c r="F22457">
        <v>53</v>
      </c>
      <c r="G22457">
        <v>89</v>
      </c>
      <c r="H22457">
        <v>1413</v>
      </c>
      <c r="I22457">
        <v>1267</v>
      </c>
      <c r="J22457">
        <v>1</v>
      </c>
      <c r="K22457">
        <v>1</v>
      </c>
      <c r="L22457" t="s">
        <v>20</v>
      </c>
      <c r="M22457" t="s">
        <v>1842</v>
      </c>
      <c r="N22457" t="s">
        <v>153</v>
      </c>
      <c r="O22457" t="s">
        <v>22</v>
      </c>
      <c r="P22457" t="s">
        <v>23</v>
      </c>
      <c r="Q22457" t="s">
        <v>30</v>
      </c>
    </row>
    <row r="22458" spans="1:17" x14ac:dyDescent="0.2">
      <c r="A22458" s="2">
        <v>44286</v>
      </c>
      <c r="B22458" t="s">
        <v>100</v>
      </c>
      <c r="C22458" t="s">
        <v>87</v>
      </c>
      <c r="D22458" t="s">
        <v>50</v>
      </c>
      <c r="E22458" t="s">
        <v>50</v>
      </c>
      <c r="F22458">
        <v>45</v>
      </c>
      <c r="G22458">
        <v>68</v>
      </c>
      <c r="H22458">
        <v>1440</v>
      </c>
      <c r="I22458">
        <v>1350</v>
      </c>
      <c r="J22458">
        <v>0</v>
      </c>
      <c r="K22458">
        <v>0</v>
      </c>
      <c r="L22458" t="s">
        <v>20</v>
      </c>
      <c r="M22458" t="s">
        <v>102</v>
      </c>
      <c r="N22458" t="s">
        <v>100</v>
      </c>
      <c r="O22458" t="s">
        <v>22</v>
      </c>
      <c r="P22458" t="s">
        <v>23</v>
      </c>
      <c r="Q22458" t="s">
        <v>30</v>
      </c>
    </row>
    <row r="22459" spans="1:17" x14ac:dyDescent="0.2">
      <c r="A22459" s="2">
        <v>44286</v>
      </c>
      <c r="B22459" t="s">
        <v>73</v>
      </c>
      <c r="C22459" t="s">
        <v>119</v>
      </c>
      <c r="D22459" t="s">
        <v>50</v>
      </c>
      <c r="E22459" t="s">
        <v>50</v>
      </c>
      <c r="F22459">
        <v>129</v>
      </c>
      <c r="G22459">
        <v>10</v>
      </c>
      <c r="H22459">
        <v>1114</v>
      </c>
      <c r="I22459">
        <v>1625</v>
      </c>
      <c r="J22459">
        <v>0</v>
      </c>
      <c r="K22459">
        <v>2</v>
      </c>
      <c r="L22459" t="s">
        <v>20</v>
      </c>
      <c r="M22459" t="s">
        <v>289</v>
      </c>
      <c r="N22459" t="s">
        <v>73</v>
      </c>
      <c r="O22459" t="s">
        <v>22</v>
      </c>
      <c r="P22459" t="s">
        <v>23</v>
      </c>
      <c r="Q22459" t="s">
        <v>41</v>
      </c>
    </row>
    <row r="22460" spans="1:17" x14ac:dyDescent="0.2">
      <c r="A22460" s="2">
        <v>44286</v>
      </c>
      <c r="B22460" t="s">
        <v>646</v>
      </c>
      <c r="C22460" t="s">
        <v>67</v>
      </c>
      <c r="D22460" t="s">
        <v>50</v>
      </c>
      <c r="E22460" t="s">
        <v>50</v>
      </c>
      <c r="F22460">
        <v>56</v>
      </c>
      <c r="G22460">
        <v>2</v>
      </c>
      <c r="H22460">
        <v>1410</v>
      </c>
      <c r="I22460">
        <v>1755</v>
      </c>
      <c r="J22460">
        <v>0</v>
      </c>
      <c r="K22460">
        <v>1</v>
      </c>
      <c r="L22460" t="s">
        <v>20</v>
      </c>
      <c r="M22460" t="s">
        <v>671</v>
      </c>
      <c r="N22460" t="s">
        <v>646</v>
      </c>
      <c r="O22460" t="s">
        <v>22</v>
      </c>
      <c r="P22460" t="s">
        <v>23</v>
      </c>
      <c r="Q22460" t="s">
        <v>41</v>
      </c>
    </row>
    <row r="22461" spans="1:17" x14ac:dyDescent="0.2">
      <c r="A22461" s="2">
        <v>44286</v>
      </c>
      <c r="B22461" t="s">
        <v>168</v>
      </c>
      <c r="C22461" t="s">
        <v>560</v>
      </c>
      <c r="D22461" t="s">
        <v>50</v>
      </c>
      <c r="E22461" t="s">
        <v>50</v>
      </c>
      <c r="F22461">
        <v>24</v>
      </c>
      <c r="G22461">
        <v>122</v>
      </c>
      <c r="H22461">
        <v>1521</v>
      </c>
      <c r="I22461">
        <v>1142</v>
      </c>
      <c r="J22461">
        <v>1</v>
      </c>
      <c r="K22461">
        <v>1</v>
      </c>
      <c r="L22461" t="s">
        <v>20</v>
      </c>
      <c r="M22461" t="s">
        <v>318</v>
      </c>
      <c r="N22461" t="s">
        <v>168</v>
      </c>
      <c r="O22461" t="s">
        <v>22</v>
      </c>
      <c r="P22461" t="s">
        <v>23</v>
      </c>
      <c r="Q22461" t="s">
        <v>30</v>
      </c>
    </row>
    <row r="22462" spans="1:17" x14ac:dyDescent="0.2">
      <c r="A22462" s="2">
        <v>44286</v>
      </c>
      <c r="B22462" t="s">
        <v>104</v>
      </c>
      <c r="C22462" t="s">
        <v>48</v>
      </c>
      <c r="D22462" t="s">
        <v>50</v>
      </c>
      <c r="E22462" t="s">
        <v>50</v>
      </c>
      <c r="F22462">
        <v>48</v>
      </c>
      <c r="G22462">
        <v>107</v>
      </c>
      <c r="H22462">
        <v>1436</v>
      </c>
      <c r="I22462">
        <v>1183</v>
      </c>
      <c r="J22462">
        <v>4</v>
      </c>
      <c r="K22462">
        <v>0</v>
      </c>
      <c r="L22462" t="s">
        <v>20</v>
      </c>
      <c r="M22462" t="s">
        <v>273</v>
      </c>
      <c r="N22462" t="s">
        <v>104</v>
      </c>
      <c r="O22462" t="s">
        <v>22</v>
      </c>
      <c r="P22462" t="s">
        <v>23</v>
      </c>
      <c r="Q22462" t="s">
        <v>24</v>
      </c>
    </row>
    <row r="22463" spans="1:17" x14ac:dyDescent="0.2">
      <c r="A22463" s="2">
        <v>44286</v>
      </c>
      <c r="B22463" t="s">
        <v>69</v>
      </c>
      <c r="C22463" t="s">
        <v>72</v>
      </c>
      <c r="D22463" t="s">
        <v>50</v>
      </c>
      <c r="E22463" t="s">
        <v>50</v>
      </c>
      <c r="F22463">
        <v>23</v>
      </c>
      <c r="G22463">
        <v>12</v>
      </c>
      <c r="H22463">
        <v>1531</v>
      </c>
      <c r="I22463">
        <v>1614</v>
      </c>
      <c r="J22463">
        <v>0</v>
      </c>
      <c r="K22463">
        <v>4</v>
      </c>
      <c r="L22463" t="s">
        <v>20</v>
      </c>
      <c r="M22463" t="s">
        <v>71</v>
      </c>
      <c r="N22463" t="s">
        <v>69</v>
      </c>
      <c r="O22463" t="s">
        <v>22</v>
      </c>
      <c r="P22463" t="s">
        <v>23</v>
      </c>
      <c r="Q22463" t="s">
        <v>41</v>
      </c>
    </row>
    <row r="22464" spans="1:17" x14ac:dyDescent="0.2">
      <c r="A22464" s="2">
        <v>44286</v>
      </c>
      <c r="B22464" t="s">
        <v>384</v>
      </c>
      <c r="C22464" t="s">
        <v>123</v>
      </c>
      <c r="D22464" t="s">
        <v>50</v>
      </c>
      <c r="E22464" t="s">
        <v>50</v>
      </c>
      <c r="F22464">
        <v>177</v>
      </c>
      <c r="G22464">
        <v>87</v>
      </c>
      <c r="H22464">
        <v>950</v>
      </c>
      <c r="I22464">
        <v>1279</v>
      </c>
      <c r="J22464">
        <v>1</v>
      </c>
      <c r="K22464">
        <v>4</v>
      </c>
      <c r="L22464" t="s">
        <v>20</v>
      </c>
      <c r="M22464" t="s">
        <v>395</v>
      </c>
      <c r="N22464" t="s">
        <v>384</v>
      </c>
      <c r="O22464" t="s">
        <v>22</v>
      </c>
      <c r="P22464" t="s">
        <v>23</v>
      </c>
      <c r="Q22464" t="s">
        <v>41</v>
      </c>
    </row>
    <row r="22465" spans="1:17" x14ac:dyDescent="0.2">
      <c r="A22465" s="2">
        <v>44286</v>
      </c>
      <c r="B22465" t="s">
        <v>89</v>
      </c>
      <c r="C22465" t="s">
        <v>90</v>
      </c>
      <c r="D22465" t="s">
        <v>50</v>
      </c>
      <c r="E22465" t="s">
        <v>50</v>
      </c>
      <c r="F22465">
        <v>4</v>
      </c>
      <c r="G22465">
        <v>19</v>
      </c>
      <c r="H22465">
        <v>1670</v>
      </c>
      <c r="I22465">
        <v>1559</v>
      </c>
      <c r="J22465">
        <v>2</v>
      </c>
      <c r="K22465">
        <v>1</v>
      </c>
      <c r="L22465" t="s">
        <v>20</v>
      </c>
      <c r="M22465" t="s">
        <v>91</v>
      </c>
      <c r="N22465" t="s">
        <v>89</v>
      </c>
      <c r="O22465" t="s">
        <v>22</v>
      </c>
      <c r="P22465" t="s">
        <v>23</v>
      </c>
      <c r="Q22465" t="s">
        <v>24</v>
      </c>
    </row>
    <row r="22466" spans="1:17" x14ac:dyDescent="0.2">
      <c r="A22466" s="2">
        <v>44286</v>
      </c>
      <c r="B22466" t="s">
        <v>737</v>
      </c>
      <c r="C22466" t="s">
        <v>94</v>
      </c>
      <c r="D22466" t="s">
        <v>50</v>
      </c>
      <c r="E22466" t="s">
        <v>50</v>
      </c>
      <c r="F22466">
        <v>151</v>
      </c>
      <c r="G22466">
        <v>40</v>
      </c>
      <c r="H22466">
        <v>1048</v>
      </c>
      <c r="I22466">
        <v>1460</v>
      </c>
      <c r="J22466">
        <v>1</v>
      </c>
      <c r="K22466">
        <v>4</v>
      </c>
      <c r="L22466" t="s">
        <v>20</v>
      </c>
      <c r="M22466" t="s">
        <v>1774</v>
      </c>
      <c r="N22466" t="s">
        <v>737</v>
      </c>
      <c r="O22466" t="s">
        <v>22</v>
      </c>
      <c r="P22466" t="s">
        <v>23</v>
      </c>
      <c r="Q22466" t="s">
        <v>41</v>
      </c>
    </row>
    <row r="22467" spans="1:17" x14ac:dyDescent="0.2">
      <c r="A22467" s="2">
        <v>44286</v>
      </c>
      <c r="B22467" t="s">
        <v>125</v>
      </c>
      <c r="C22467" t="s">
        <v>85</v>
      </c>
      <c r="D22467" t="s">
        <v>50</v>
      </c>
      <c r="E22467" t="s">
        <v>50</v>
      </c>
      <c r="F22467">
        <v>210</v>
      </c>
      <c r="G22467">
        <v>66</v>
      </c>
      <c r="H22467">
        <v>810</v>
      </c>
      <c r="I22467">
        <v>1360</v>
      </c>
      <c r="J22467">
        <v>0</v>
      </c>
      <c r="K22467">
        <v>2</v>
      </c>
      <c r="L22467" t="s">
        <v>20</v>
      </c>
      <c r="M22467" t="s">
        <v>468</v>
      </c>
      <c r="N22467" t="s">
        <v>125</v>
      </c>
      <c r="O22467" t="s">
        <v>22</v>
      </c>
      <c r="P22467" t="s">
        <v>23</v>
      </c>
      <c r="Q22467" t="s">
        <v>41</v>
      </c>
    </row>
    <row r="22468" spans="1:17" x14ac:dyDescent="0.2">
      <c r="A22468" s="2">
        <v>44286</v>
      </c>
      <c r="B22468" t="s">
        <v>286</v>
      </c>
      <c r="C22468" t="s">
        <v>92</v>
      </c>
      <c r="D22468" t="s">
        <v>50</v>
      </c>
      <c r="E22468" t="s">
        <v>50</v>
      </c>
      <c r="F22468">
        <v>99</v>
      </c>
      <c r="G22468">
        <v>37</v>
      </c>
      <c r="H22468">
        <v>1233</v>
      </c>
      <c r="I22468">
        <v>1466</v>
      </c>
      <c r="J22468">
        <v>3</v>
      </c>
      <c r="K22468">
        <v>2</v>
      </c>
      <c r="L22468" t="s">
        <v>20</v>
      </c>
      <c r="M22468" t="s">
        <v>359</v>
      </c>
      <c r="N22468" t="s">
        <v>286</v>
      </c>
      <c r="O22468" t="s">
        <v>22</v>
      </c>
      <c r="P22468" t="s">
        <v>23</v>
      </c>
      <c r="Q22468" t="s">
        <v>24</v>
      </c>
    </row>
    <row r="22469" spans="1:17" x14ac:dyDescent="0.2">
      <c r="A22469" s="2">
        <v>44286</v>
      </c>
      <c r="B22469" t="s">
        <v>129</v>
      </c>
      <c r="C22469" t="s">
        <v>328</v>
      </c>
      <c r="D22469" t="s">
        <v>50</v>
      </c>
      <c r="E22469" t="s">
        <v>50</v>
      </c>
      <c r="F22469">
        <v>13</v>
      </c>
      <c r="G22469">
        <v>65</v>
      </c>
      <c r="H22469">
        <v>1610</v>
      </c>
      <c r="I22469">
        <v>1362</v>
      </c>
      <c r="J22469">
        <v>1</v>
      </c>
      <c r="K22469">
        <v>2</v>
      </c>
      <c r="L22469" t="s">
        <v>20</v>
      </c>
      <c r="M22469" t="s">
        <v>1262</v>
      </c>
      <c r="N22469" t="s">
        <v>129</v>
      </c>
      <c r="O22469" t="s">
        <v>22</v>
      </c>
      <c r="P22469" t="s">
        <v>23</v>
      </c>
      <c r="Q22469" t="s">
        <v>41</v>
      </c>
    </row>
    <row r="22470" spans="1:17" x14ac:dyDescent="0.2">
      <c r="A22470" s="2">
        <v>44286</v>
      </c>
      <c r="B22470" t="s">
        <v>174</v>
      </c>
      <c r="C22470" t="s">
        <v>76</v>
      </c>
      <c r="D22470" t="s">
        <v>50</v>
      </c>
      <c r="E22470" t="s">
        <v>50</v>
      </c>
      <c r="F22470">
        <v>181</v>
      </c>
      <c r="G22470">
        <v>46</v>
      </c>
      <c r="H22470">
        <v>924</v>
      </c>
      <c r="I22470">
        <v>1438</v>
      </c>
      <c r="J22470">
        <v>1</v>
      </c>
      <c r="K22470">
        <v>4</v>
      </c>
      <c r="L22470" t="s">
        <v>20</v>
      </c>
      <c r="M22470" t="s">
        <v>820</v>
      </c>
      <c r="N22470" t="s">
        <v>174</v>
      </c>
      <c r="O22470" t="s">
        <v>22</v>
      </c>
      <c r="P22470" t="s">
        <v>23</v>
      </c>
      <c r="Q22470" t="s">
        <v>41</v>
      </c>
    </row>
    <row r="22471" spans="1:17" x14ac:dyDescent="0.2">
      <c r="A22471" s="2">
        <v>44339</v>
      </c>
      <c r="B22471" t="s">
        <v>168</v>
      </c>
      <c r="C22471" t="s">
        <v>402</v>
      </c>
      <c r="D22471" t="s">
        <v>50</v>
      </c>
      <c r="E22471" t="s">
        <v>115</v>
      </c>
      <c r="F22471">
        <v>24</v>
      </c>
      <c r="G22471">
        <v>99</v>
      </c>
      <c r="H22471">
        <v>1515</v>
      </c>
      <c r="I22471">
        <v>1238</v>
      </c>
      <c r="J22471">
        <v>1</v>
      </c>
      <c r="K22471">
        <v>1</v>
      </c>
      <c r="L22471" t="s">
        <v>28</v>
      </c>
      <c r="M22471" t="s">
        <v>1344</v>
      </c>
      <c r="N22471" t="s">
        <v>168</v>
      </c>
      <c r="O22471" t="s">
        <v>22</v>
      </c>
      <c r="P22471" t="s">
        <v>23</v>
      </c>
      <c r="Q22471" t="s">
        <v>30</v>
      </c>
    </row>
    <row r="22472" spans="1:17" x14ac:dyDescent="0.2">
      <c r="A22472" s="2">
        <v>44340</v>
      </c>
      <c r="B22472" t="s">
        <v>164</v>
      </c>
      <c r="C22472" t="s">
        <v>602</v>
      </c>
      <c r="D22472" t="s">
        <v>115</v>
      </c>
      <c r="E22472" t="s">
        <v>115</v>
      </c>
      <c r="F22472">
        <v>68</v>
      </c>
      <c r="G22472">
        <v>121</v>
      </c>
      <c r="H22472">
        <v>1352</v>
      </c>
      <c r="I22472">
        <v>1151</v>
      </c>
      <c r="J22472">
        <v>0</v>
      </c>
      <c r="K22472">
        <v>0</v>
      </c>
      <c r="L22472" t="s">
        <v>28</v>
      </c>
      <c r="M22472" t="s">
        <v>1711</v>
      </c>
      <c r="N22472" t="s">
        <v>164</v>
      </c>
      <c r="O22472" t="s">
        <v>22</v>
      </c>
      <c r="P22472" t="s">
        <v>23</v>
      </c>
      <c r="Q22472" t="s">
        <v>30</v>
      </c>
    </row>
    <row r="22473" spans="1:17" x14ac:dyDescent="0.2">
      <c r="A22473" s="2">
        <v>44340</v>
      </c>
      <c r="B22473" t="s">
        <v>176</v>
      </c>
      <c r="C22473" t="s">
        <v>177</v>
      </c>
      <c r="D22473" t="s">
        <v>115</v>
      </c>
      <c r="E22473" t="s">
        <v>115</v>
      </c>
      <c r="F22473">
        <v>73</v>
      </c>
      <c r="G22473">
        <v>95</v>
      </c>
      <c r="H22473">
        <v>1330</v>
      </c>
      <c r="I22473">
        <v>1251</v>
      </c>
      <c r="J22473">
        <v>5</v>
      </c>
      <c r="K22473">
        <v>1</v>
      </c>
      <c r="L22473" t="s">
        <v>28</v>
      </c>
      <c r="M22473" t="s">
        <v>246</v>
      </c>
      <c r="N22473" t="s">
        <v>176</v>
      </c>
      <c r="O22473" t="s">
        <v>22</v>
      </c>
      <c r="P22473" t="s">
        <v>23</v>
      </c>
      <c r="Q22473" t="s">
        <v>24</v>
      </c>
    </row>
    <row r="22474" spans="1:17" x14ac:dyDescent="0.2">
      <c r="A22474" s="2">
        <v>44341</v>
      </c>
      <c r="B22474" t="s">
        <v>363</v>
      </c>
      <c r="C22474" t="s">
        <v>1073</v>
      </c>
      <c r="D22474" t="s">
        <v>115</v>
      </c>
      <c r="E22474" t="s">
        <v>115</v>
      </c>
      <c r="F22474">
        <v>173</v>
      </c>
      <c r="G22474">
        <v>149</v>
      </c>
      <c r="H22474">
        <v>964</v>
      </c>
      <c r="I22474">
        <v>1052</v>
      </c>
      <c r="J22474">
        <v>2</v>
      </c>
      <c r="K22474">
        <v>3</v>
      </c>
      <c r="L22474" t="s">
        <v>28</v>
      </c>
      <c r="M22474" t="s">
        <v>246</v>
      </c>
      <c r="N22474" t="s">
        <v>176</v>
      </c>
      <c r="O22474" t="s">
        <v>122</v>
      </c>
      <c r="P22474" t="s">
        <v>23</v>
      </c>
      <c r="Q22474" t="s">
        <v>41</v>
      </c>
    </row>
    <row r="22475" spans="1:17" x14ac:dyDescent="0.2">
      <c r="A22475" s="2">
        <v>44341</v>
      </c>
      <c r="B22475" t="s">
        <v>239</v>
      </c>
      <c r="C22475" t="s">
        <v>114</v>
      </c>
      <c r="D22475" t="s">
        <v>115</v>
      </c>
      <c r="E22475" t="s">
        <v>115</v>
      </c>
      <c r="F22475">
        <v>80</v>
      </c>
      <c r="G22475">
        <v>106</v>
      </c>
      <c r="H22475">
        <v>1301</v>
      </c>
      <c r="I22475">
        <v>1178</v>
      </c>
      <c r="J22475">
        <v>1</v>
      </c>
      <c r="K22475">
        <v>0</v>
      </c>
      <c r="L22475" t="s">
        <v>28</v>
      </c>
      <c r="M22475" t="s">
        <v>246</v>
      </c>
      <c r="N22475" t="s">
        <v>176</v>
      </c>
      <c r="O22475" t="s">
        <v>122</v>
      </c>
      <c r="P22475" t="s">
        <v>23</v>
      </c>
      <c r="Q22475" t="s">
        <v>24</v>
      </c>
    </row>
    <row r="22476" spans="1:17" x14ac:dyDescent="0.2">
      <c r="A22476" s="2">
        <v>44343</v>
      </c>
      <c r="B22476" t="s">
        <v>180</v>
      </c>
      <c r="C22476" t="s">
        <v>386</v>
      </c>
      <c r="D22476" t="s">
        <v>50</v>
      </c>
      <c r="E22476" t="s">
        <v>50</v>
      </c>
      <c r="F22476">
        <v>29</v>
      </c>
      <c r="G22476">
        <v>110</v>
      </c>
      <c r="H22476">
        <v>1505</v>
      </c>
      <c r="I22476">
        <v>1168</v>
      </c>
      <c r="J22476">
        <v>2</v>
      </c>
      <c r="K22476">
        <v>1</v>
      </c>
      <c r="L22476" t="s">
        <v>28</v>
      </c>
      <c r="M22476" t="s">
        <v>1790</v>
      </c>
      <c r="N22476" t="s">
        <v>180</v>
      </c>
      <c r="O22476" t="s">
        <v>22</v>
      </c>
      <c r="P22476" t="s">
        <v>23</v>
      </c>
      <c r="Q22476" t="s">
        <v>24</v>
      </c>
    </row>
    <row r="22477" spans="1:17" x14ac:dyDescent="0.2">
      <c r="A22477" s="2">
        <v>44344</v>
      </c>
      <c r="B22477" t="s">
        <v>402</v>
      </c>
      <c r="C22477" t="s">
        <v>391</v>
      </c>
      <c r="D22477" t="s">
        <v>115</v>
      </c>
      <c r="E22477" t="s">
        <v>115</v>
      </c>
      <c r="F22477">
        <v>98</v>
      </c>
      <c r="G22477">
        <v>153</v>
      </c>
      <c r="H22477">
        <v>1240</v>
      </c>
      <c r="I22477">
        <v>1040</v>
      </c>
      <c r="J22477">
        <v>2</v>
      </c>
      <c r="K22477">
        <v>0</v>
      </c>
      <c r="L22477" t="s">
        <v>28</v>
      </c>
      <c r="M22477" t="s">
        <v>1002</v>
      </c>
      <c r="N22477" t="s">
        <v>402</v>
      </c>
      <c r="O22477" t="s">
        <v>22</v>
      </c>
      <c r="P22477" t="s">
        <v>23</v>
      </c>
      <c r="Q22477" t="s">
        <v>24</v>
      </c>
    </row>
    <row r="22478" spans="1:17" x14ac:dyDescent="0.2">
      <c r="A22478" s="2">
        <v>44344</v>
      </c>
      <c r="B22478" t="s">
        <v>119</v>
      </c>
      <c r="C22478" t="s">
        <v>125</v>
      </c>
      <c r="D22478" t="s">
        <v>50</v>
      </c>
      <c r="E22478" t="s">
        <v>50</v>
      </c>
      <c r="F22478">
        <v>7</v>
      </c>
      <c r="G22478">
        <v>210</v>
      </c>
      <c r="H22478">
        <v>1642</v>
      </c>
      <c r="I22478">
        <v>804</v>
      </c>
      <c r="J22478">
        <v>7</v>
      </c>
      <c r="K22478">
        <v>0</v>
      </c>
      <c r="L22478" t="s">
        <v>28</v>
      </c>
      <c r="M22478" t="s">
        <v>1166</v>
      </c>
      <c r="N22478" t="s">
        <v>119</v>
      </c>
      <c r="O22478" t="s">
        <v>22</v>
      </c>
      <c r="P22478" t="s">
        <v>23</v>
      </c>
      <c r="Q22478" t="s">
        <v>24</v>
      </c>
    </row>
    <row r="22479" spans="1:17" x14ac:dyDescent="0.2">
      <c r="A22479" s="2">
        <v>44345</v>
      </c>
      <c r="B22479" t="s">
        <v>363</v>
      </c>
      <c r="C22479" t="s">
        <v>239</v>
      </c>
      <c r="D22479" t="s">
        <v>115</v>
      </c>
      <c r="E22479" t="s">
        <v>115</v>
      </c>
      <c r="F22479">
        <v>173</v>
      </c>
      <c r="G22479">
        <v>80</v>
      </c>
      <c r="H22479">
        <v>964</v>
      </c>
      <c r="I22479">
        <v>1301</v>
      </c>
      <c r="J22479">
        <v>1</v>
      </c>
      <c r="K22479">
        <v>3</v>
      </c>
      <c r="L22479" t="s">
        <v>28</v>
      </c>
      <c r="M22479" t="s">
        <v>246</v>
      </c>
      <c r="N22479" t="s">
        <v>176</v>
      </c>
      <c r="O22479" t="s">
        <v>122</v>
      </c>
      <c r="P22479" t="s">
        <v>23</v>
      </c>
      <c r="Q22479" t="s">
        <v>41</v>
      </c>
    </row>
    <row r="22480" spans="1:17" x14ac:dyDescent="0.2">
      <c r="A22480" s="2">
        <v>44345</v>
      </c>
      <c r="B22480" t="s">
        <v>164</v>
      </c>
      <c r="C22480" t="s">
        <v>459</v>
      </c>
      <c r="D22480" t="s">
        <v>115</v>
      </c>
      <c r="E22480" t="s">
        <v>115</v>
      </c>
      <c r="F22480">
        <v>68</v>
      </c>
      <c r="G22480">
        <v>171</v>
      </c>
      <c r="H22480">
        <v>1352</v>
      </c>
      <c r="I22480">
        <v>967</v>
      </c>
      <c r="J22480">
        <v>6</v>
      </c>
      <c r="K22480">
        <v>2</v>
      </c>
      <c r="L22480" t="s">
        <v>28</v>
      </c>
      <c r="M22480" t="s">
        <v>1711</v>
      </c>
      <c r="N22480" t="s">
        <v>164</v>
      </c>
      <c r="O22480" t="s">
        <v>22</v>
      </c>
      <c r="P22480" t="s">
        <v>23</v>
      </c>
      <c r="Q22480" t="s">
        <v>24</v>
      </c>
    </row>
    <row r="22481" spans="1:17" x14ac:dyDescent="0.2">
      <c r="A22481" s="2">
        <v>44345</v>
      </c>
      <c r="B22481" t="s">
        <v>26</v>
      </c>
      <c r="C22481" t="s">
        <v>76</v>
      </c>
      <c r="D22481" t="s">
        <v>27</v>
      </c>
      <c r="E22481" t="s">
        <v>50</v>
      </c>
      <c r="F22481">
        <v>11</v>
      </c>
      <c r="G22481">
        <v>52</v>
      </c>
      <c r="H22481">
        <v>1629</v>
      </c>
      <c r="I22481">
        <v>1415</v>
      </c>
      <c r="J22481">
        <v>2</v>
      </c>
      <c r="K22481">
        <v>1</v>
      </c>
      <c r="L22481" t="s">
        <v>28</v>
      </c>
      <c r="M22481" t="s">
        <v>1374</v>
      </c>
      <c r="N22481" t="s">
        <v>77</v>
      </c>
      <c r="O22481" t="s">
        <v>122</v>
      </c>
      <c r="P22481" t="s">
        <v>23</v>
      </c>
      <c r="Q22481" t="s">
        <v>24</v>
      </c>
    </row>
    <row r="22482" spans="1:17" x14ac:dyDescent="0.2">
      <c r="A22482" s="2">
        <v>44345</v>
      </c>
      <c r="B22482" t="s">
        <v>443</v>
      </c>
      <c r="C22482" t="s">
        <v>1073</v>
      </c>
      <c r="D22482" t="s">
        <v>115</v>
      </c>
      <c r="E22482" t="s">
        <v>115</v>
      </c>
      <c r="F22482">
        <v>159</v>
      </c>
      <c r="G22482">
        <v>149</v>
      </c>
      <c r="H22482">
        <v>1020</v>
      </c>
      <c r="I22482">
        <v>1052</v>
      </c>
      <c r="J22482">
        <v>1</v>
      </c>
      <c r="K22482">
        <v>1</v>
      </c>
      <c r="L22482" t="s">
        <v>28</v>
      </c>
      <c r="M22482" t="s">
        <v>246</v>
      </c>
      <c r="N22482" t="s">
        <v>176</v>
      </c>
      <c r="O22482" t="s">
        <v>122</v>
      </c>
      <c r="P22482" t="s">
        <v>23</v>
      </c>
      <c r="Q22482" t="s">
        <v>30</v>
      </c>
    </row>
    <row r="22483" spans="1:17" x14ac:dyDescent="0.2">
      <c r="A22483" s="2">
        <v>44345</v>
      </c>
      <c r="B22483" t="s">
        <v>52</v>
      </c>
      <c r="C22483" t="s">
        <v>70</v>
      </c>
      <c r="D22483" t="s">
        <v>50</v>
      </c>
      <c r="E22483" t="s">
        <v>50</v>
      </c>
      <c r="F22483">
        <v>18</v>
      </c>
      <c r="G22483">
        <v>54</v>
      </c>
      <c r="H22483">
        <v>1569</v>
      </c>
      <c r="I22483">
        <v>1410</v>
      </c>
      <c r="J22483">
        <v>2</v>
      </c>
      <c r="K22483">
        <v>0</v>
      </c>
      <c r="L22483" t="s">
        <v>28</v>
      </c>
      <c r="M22483" t="s">
        <v>1773</v>
      </c>
      <c r="N22483" t="s">
        <v>52</v>
      </c>
      <c r="O22483" t="s">
        <v>22</v>
      </c>
      <c r="P22483" t="s">
        <v>23</v>
      </c>
      <c r="Q22483" t="s">
        <v>24</v>
      </c>
    </row>
    <row r="22484" spans="1:17" x14ac:dyDescent="0.2">
      <c r="A22484" s="2">
        <v>44345</v>
      </c>
      <c r="B22484" t="s">
        <v>114</v>
      </c>
      <c r="C22484" t="s">
        <v>602</v>
      </c>
      <c r="D22484" t="s">
        <v>115</v>
      </c>
      <c r="E22484" t="s">
        <v>115</v>
      </c>
      <c r="F22484">
        <v>106</v>
      </c>
      <c r="G22484">
        <v>121</v>
      </c>
      <c r="H22484">
        <v>1178</v>
      </c>
      <c r="I22484">
        <v>1151</v>
      </c>
      <c r="J22484">
        <v>2</v>
      </c>
      <c r="K22484">
        <v>2</v>
      </c>
      <c r="L22484" t="s">
        <v>28</v>
      </c>
      <c r="M22484" t="s">
        <v>243</v>
      </c>
      <c r="N22484" t="s">
        <v>176</v>
      </c>
      <c r="O22484" t="s">
        <v>122</v>
      </c>
      <c r="P22484" t="s">
        <v>23</v>
      </c>
      <c r="Q22484" t="s">
        <v>30</v>
      </c>
    </row>
    <row r="22485" spans="1:17" x14ac:dyDescent="0.2">
      <c r="A22485" s="2">
        <v>44346</v>
      </c>
      <c r="B22485" t="s">
        <v>184</v>
      </c>
      <c r="C22485" t="s">
        <v>100</v>
      </c>
      <c r="D22485" t="s">
        <v>50</v>
      </c>
      <c r="E22485" t="s">
        <v>50</v>
      </c>
      <c r="F22485">
        <v>175</v>
      </c>
      <c r="G22485">
        <v>48</v>
      </c>
      <c r="H22485">
        <v>955</v>
      </c>
      <c r="I22485">
        <v>1425</v>
      </c>
      <c r="J22485">
        <v>0</v>
      </c>
      <c r="K22485">
        <v>3</v>
      </c>
      <c r="L22485" t="s">
        <v>28</v>
      </c>
      <c r="M22485" t="s">
        <v>367</v>
      </c>
      <c r="N22485" t="s">
        <v>69</v>
      </c>
      <c r="O22485" t="s">
        <v>122</v>
      </c>
      <c r="P22485" t="s">
        <v>23</v>
      </c>
      <c r="Q22485" t="s">
        <v>41</v>
      </c>
    </row>
    <row r="22486" spans="1:17" x14ac:dyDescent="0.2">
      <c r="A22486" s="2">
        <v>44346</v>
      </c>
      <c r="B22486" t="s">
        <v>53</v>
      </c>
      <c r="C22486" t="s">
        <v>77</v>
      </c>
      <c r="D22486" t="s">
        <v>50</v>
      </c>
      <c r="E22486" t="s">
        <v>27</v>
      </c>
      <c r="F22486">
        <v>13</v>
      </c>
      <c r="G22486">
        <v>20</v>
      </c>
      <c r="H22486">
        <v>1606</v>
      </c>
      <c r="I22486">
        <v>1555</v>
      </c>
      <c r="J22486">
        <v>2</v>
      </c>
      <c r="K22486">
        <v>1</v>
      </c>
      <c r="L22486" t="s">
        <v>28</v>
      </c>
      <c r="M22486" t="s">
        <v>838</v>
      </c>
      <c r="N22486" t="s">
        <v>53</v>
      </c>
      <c r="O22486" t="s">
        <v>22</v>
      </c>
      <c r="P22486" t="s">
        <v>23</v>
      </c>
      <c r="Q22486" t="s">
        <v>24</v>
      </c>
    </row>
    <row r="22487" spans="1:17" x14ac:dyDescent="0.2">
      <c r="A22487" s="2">
        <v>44347</v>
      </c>
      <c r="B22487" t="s">
        <v>177</v>
      </c>
      <c r="C22487" t="s">
        <v>425</v>
      </c>
      <c r="D22487" t="s">
        <v>115</v>
      </c>
      <c r="E22487" t="s">
        <v>115</v>
      </c>
      <c r="F22487">
        <v>95</v>
      </c>
      <c r="G22487">
        <v>92</v>
      </c>
      <c r="H22487">
        <v>1251</v>
      </c>
      <c r="I22487">
        <v>1258</v>
      </c>
      <c r="J22487">
        <v>1</v>
      </c>
      <c r="K22487">
        <v>1</v>
      </c>
      <c r="L22487" t="s">
        <v>28</v>
      </c>
      <c r="M22487" t="s">
        <v>243</v>
      </c>
      <c r="N22487" t="s">
        <v>176</v>
      </c>
      <c r="O22487" t="s">
        <v>122</v>
      </c>
      <c r="P22487" t="s">
        <v>23</v>
      </c>
      <c r="Q22487" t="s">
        <v>30</v>
      </c>
    </row>
    <row r="22488" spans="1:17" x14ac:dyDescent="0.2">
      <c r="A22488" s="2">
        <v>44347</v>
      </c>
      <c r="B22488" t="s">
        <v>180</v>
      </c>
      <c r="C22488" t="s">
        <v>34</v>
      </c>
      <c r="D22488" t="s">
        <v>50</v>
      </c>
      <c r="E22488" t="s">
        <v>36</v>
      </c>
      <c r="F22488">
        <v>29</v>
      </c>
      <c r="G22488">
        <v>72</v>
      </c>
      <c r="H22488">
        <v>1505</v>
      </c>
      <c r="I22488">
        <v>1331</v>
      </c>
      <c r="J22488">
        <v>0</v>
      </c>
      <c r="K22488">
        <v>0</v>
      </c>
      <c r="L22488" t="s">
        <v>28</v>
      </c>
      <c r="M22488" t="s">
        <v>767</v>
      </c>
      <c r="N22488" t="s">
        <v>180</v>
      </c>
      <c r="O22488" t="s">
        <v>22</v>
      </c>
      <c r="P22488" t="s">
        <v>23</v>
      </c>
      <c r="Q22488" t="s">
        <v>30</v>
      </c>
    </row>
    <row r="22489" spans="1:17" x14ac:dyDescent="0.2">
      <c r="A22489" s="2">
        <v>44348</v>
      </c>
      <c r="B22489" t="s">
        <v>274</v>
      </c>
      <c r="C22489" t="s">
        <v>286</v>
      </c>
      <c r="D22489" t="s">
        <v>50</v>
      </c>
      <c r="E22489" t="s">
        <v>50</v>
      </c>
      <c r="F22489">
        <v>14</v>
      </c>
      <c r="G22489">
        <v>90</v>
      </c>
      <c r="H22489">
        <v>1605</v>
      </c>
      <c r="I22489">
        <v>1273</v>
      </c>
      <c r="J22489">
        <v>1</v>
      </c>
      <c r="K22489">
        <v>1</v>
      </c>
      <c r="L22489" t="s">
        <v>28</v>
      </c>
      <c r="M22489" t="s">
        <v>1844</v>
      </c>
      <c r="N22489" t="s">
        <v>274</v>
      </c>
      <c r="O22489" t="s">
        <v>22</v>
      </c>
      <c r="P22489" t="s">
        <v>23</v>
      </c>
      <c r="Q22489" t="s">
        <v>30</v>
      </c>
    </row>
    <row r="22490" spans="1:17" x14ac:dyDescent="0.2">
      <c r="A22490" s="2">
        <v>44348</v>
      </c>
      <c r="B22490" t="s">
        <v>1692</v>
      </c>
      <c r="C22490" t="s">
        <v>125</v>
      </c>
      <c r="D22490" t="s">
        <v>50</v>
      </c>
      <c r="E22490" t="s">
        <v>50</v>
      </c>
      <c r="F22490">
        <v>120</v>
      </c>
      <c r="G22490">
        <v>210</v>
      </c>
      <c r="H22490">
        <v>1151</v>
      </c>
      <c r="I22490">
        <v>804</v>
      </c>
      <c r="J22490">
        <v>4</v>
      </c>
      <c r="K22490">
        <v>1</v>
      </c>
      <c r="L22490" t="s">
        <v>28</v>
      </c>
      <c r="M22490" t="s">
        <v>1775</v>
      </c>
      <c r="N22490" t="s">
        <v>1692</v>
      </c>
      <c r="O22490" t="s">
        <v>22</v>
      </c>
      <c r="P22490" t="s">
        <v>23</v>
      </c>
      <c r="Q22490" t="s">
        <v>24</v>
      </c>
    </row>
    <row r="22491" spans="1:17" x14ac:dyDescent="0.2">
      <c r="A22491" s="2">
        <v>44348</v>
      </c>
      <c r="B22491" t="s">
        <v>328</v>
      </c>
      <c r="C22491" t="s">
        <v>249</v>
      </c>
      <c r="D22491" t="s">
        <v>50</v>
      </c>
      <c r="E22491" t="s">
        <v>50</v>
      </c>
      <c r="F22491">
        <v>62</v>
      </c>
      <c r="G22491">
        <v>63</v>
      </c>
      <c r="H22491">
        <v>1374</v>
      </c>
      <c r="I22491">
        <v>1369</v>
      </c>
      <c r="J22491">
        <v>1</v>
      </c>
      <c r="K22491">
        <v>1</v>
      </c>
      <c r="L22491" t="s">
        <v>28</v>
      </c>
      <c r="M22491" t="s">
        <v>329</v>
      </c>
      <c r="N22491" t="s">
        <v>328</v>
      </c>
      <c r="O22491" t="s">
        <v>22</v>
      </c>
      <c r="P22491" t="s">
        <v>23</v>
      </c>
      <c r="Q22491" t="s">
        <v>30</v>
      </c>
    </row>
    <row r="22492" spans="1:17" x14ac:dyDescent="0.2">
      <c r="A22492" s="2">
        <v>44348</v>
      </c>
      <c r="B22492" t="s">
        <v>90</v>
      </c>
      <c r="C22492" t="s">
        <v>95</v>
      </c>
      <c r="D22492" t="s">
        <v>50</v>
      </c>
      <c r="E22492" t="s">
        <v>50</v>
      </c>
      <c r="F22492">
        <v>21</v>
      </c>
      <c r="G22492">
        <v>38</v>
      </c>
      <c r="H22492">
        <v>1549</v>
      </c>
      <c r="I22492">
        <v>1462</v>
      </c>
      <c r="J22492">
        <v>1</v>
      </c>
      <c r="K22492">
        <v>1</v>
      </c>
      <c r="L22492" t="s">
        <v>28</v>
      </c>
      <c r="M22492" t="s">
        <v>1340</v>
      </c>
      <c r="N22492" t="s">
        <v>90</v>
      </c>
      <c r="O22492" t="s">
        <v>22</v>
      </c>
      <c r="P22492" t="s">
        <v>23</v>
      </c>
      <c r="Q22492" t="s">
        <v>30</v>
      </c>
    </row>
    <row r="22493" spans="1:17" x14ac:dyDescent="0.2">
      <c r="A22493" s="2">
        <v>44348</v>
      </c>
      <c r="B22493" t="s">
        <v>244</v>
      </c>
      <c r="C22493" t="s">
        <v>87</v>
      </c>
      <c r="D22493" t="s">
        <v>50</v>
      </c>
      <c r="E22493" t="s">
        <v>50</v>
      </c>
      <c r="F22493">
        <v>36</v>
      </c>
      <c r="G22493">
        <v>71</v>
      </c>
      <c r="H22493">
        <v>1475</v>
      </c>
      <c r="I22493">
        <v>1339</v>
      </c>
      <c r="J22493">
        <v>1</v>
      </c>
      <c r="K22493">
        <v>1</v>
      </c>
      <c r="L22493" t="s">
        <v>28</v>
      </c>
      <c r="M22493" t="s">
        <v>1845</v>
      </c>
      <c r="N22493" t="s">
        <v>69</v>
      </c>
      <c r="O22493" t="s">
        <v>122</v>
      </c>
      <c r="P22493" t="s">
        <v>23</v>
      </c>
      <c r="Q22493" t="s">
        <v>30</v>
      </c>
    </row>
    <row r="22494" spans="1:17" x14ac:dyDescent="0.2">
      <c r="A22494" s="2">
        <v>44348</v>
      </c>
      <c r="B22494" t="s">
        <v>73</v>
      </c>
      <c r="C22494" t="s">
        <v>81</v>
      </c>
      <c r="D22494" t="s">
        <v>50</v>
      </c>
      <c r="E22494" t="s">
        <v>50</v>
      </c>
      <c r="F22494">
        <v>134</v>
      </c>
      <c r="G22494">
        <v>116</v>
      </c>
      <c r="H22494">
        <v>1102</v>
      </c>
      <c r="I22494">
        <v>1161</v>
      </c>
      <c r="J22494">
        <v>0</v>
      </c>
      <c r="K22494">
        <v>1</v>
      </c>
      <c r="L22494" t="s">
        <v>361</v>
      </c>
      <c r="M22494" t="s">
        <v>289</v>
      </c>
      <c r="N22494" t="s">
        <v>73</v>
      </c>
      <c r="O22494" t="s">
        <v>22</v>
      </c>
      <c r="P22494" t="s">
        <v>23</v>
      </c>
      <c r="Q22494" t="s">
        <v>41</v>
      </c>
    </row>
    <row r="22495" spans="1:17" x14ac:dyDescent="0.2">
      <c r="A22495" s="2">
        <v>44349</v>
      </c>
      <c r="B22495" t="s">
        <v>317</v>
      </c>
      <c r="C22495" t="s">
        <v>386</v>
      </c>
      <c r="D22495" t="s">
        <v>50</v>
      </c>
      <c r="E22495" t="s">
        <v>50</v>
      </c>
      <c r="F22495">
        <v>89</v>
      </c>
      <c r="G22495">
        <v>110</v>
      </c>
      <c r="H22495">
        <v>1276</v>
      </c>
      <c r="I22495">
        <v>1168</v>
      </c>
      <c r="J22495">
        <v>1</v>
      </c>
      <c r="K22495">
        <v>2</v>
      </c>
      <c r="L22495" t="s">
        <v>28</v>
      </c>
      <c r="M22495" t="s">
        <v>394</v>
      </c>
      <c r="N22495" t="s">
        <v>317</v>
      </c>
      <c r="O22495" t="s">
        <v>22</v>
      </c>
      <c r="P22495" t="s">
        <v>23</v>
      </c>
      <c r="Q22495" t="s">
        <v>41</v>
      </c>
    </row>
    <row r="22496" spans="1:17" x14ac:dyDescent="0.2">
      <c r="A22496" s="2">
        <v>44349</v>
      </c>
      <c r="B22496" t="s">
        <v>646</v>
      </c>
      <c r="C22496" t="s">
        <v>1279</v>
      </c>
      <c r="D22496" t="s">
        <v>50</v>
      </c>
      <c r="E22496" t="s">
        <v>50</v>
      </c>
      <c r="F22496">
        <v>55</v>
      </c>
      <c r="G22496">
        <v>64</v>
      </c>
      <c r="H22496">
        <v>1404</v>
      </c>
      <c r="I22496">
        <v>1368</v>
      </c>
      <c r="J22496">
        <v>0</v>
      </c>
      <c r="K22496">
        <v>0</v>
      </c>
      <c r="L22496" t="s">
        <v>28</v>
      </c>
      <c r="M22496" t="s">
        <v>671</v>
      </c>
      <c r="N22496" t="s">
        <v>646</v>
      </c>
      <c r="O22496" t="s">
        <v>22</v>
      </c>
      <c r="P22496" t="s">
        <v>23</v>
      </c>
      <c r="Q22496" t="s">
        <v>30</v>
      </c>
    </row>
    <row r="22497" spans="1:17" x14ac:dyDescent="0.2">
      <c r="A22497" s="2">
        <v>44349</v>
      </c>
      <c r="B22497" t="s">
        <v>89</v>
      </c>
      <c r="C22497" t="s">
        <v>69</v>
      </c>
      <c r="D22497" t="s">
        <v>50</v>
      </c>
      <c r="E22497" t="s">
        <v>50</v>
      </c>
      <c r="F22497">
        <v>4</v>
      </c>
      <c r="G22497">
        <v>23</v>
      </c>
      <c r="H22497">
        <v>1686</v>
      </c>
      <c r="I22497">
        <v>1523</v>
      </c>
      <c r="J22497">
        <v>1</v>
      </c>
      <c r="K22497">
        <v>0</v>
      </c>
      <c r="L22497" t="s">
        <v>28</v>
      </c>
      <c r="M22497" t="s">
        <v>91</v>
      </c>
      <c r="N22497" t="s">
        <v>89</v>
      </c>
      <c r="O22497" t="s">
        <v>22</v>
      </c>
      <c r="P22497" t="s">
        <v>23</v>
      </c>
      <c r="Q22497" t="s">
        <v>24</v>
      </c>
    </row>
    <row r="22498" spans="1:17" x14ac:dyDescent="0.2">
      <c r="A22498" s="2">
        <v>44349</v>
      </c>
      <c r="B22498" t="s">
        <v>67</v>
      </c>
      <c r="C22498" t="s">
        <v>161</v>
      </c>
      <c r="D22498" t="s">
        <v>50</v>
      </c>
      <c r="E22498" t="s">
        <v>50</v>
      </c>
      <c r="F22498">
        <v>2</v>
      </c>
      <c r="G22498">
        <v>17</v>
      </c>
      <c r="H22498">
        <v>1757</v>
      </c>
      <c r="I22498">
        <v>1570</v>
      </c>
      <c r="J22498">
        <v>3</v>
      </c>
      <c r="K22498">
        <v>0</v>
      </c>
      <c r="L22498" t="s">
        <v>28</v>
      </c>
      <c r="M22498" t="s">
        <v>780</v>
      </c>
      <c r="N22498" t="s">
        <v>67</v>
      </c>
      <c r="O22498" t="s">
        <v>22</v>
      </c>
      <c r="P22498" t="s">
        <v>23</v>
      </c>
      <c r="Q22498" t="s">
        <v>24</v>
      </c>
    </row>
    <row r="22499" spans="1:17" x14ac:dyDescent="0.2">
      <c r="A22499" s="2">
        <v>44349</v>
      </c>
      <c r="B22499" t="s">
        <v>129</v>
      </c>
      <c r="C22499" t="s">
        <v>72</v>
      </c>
      <c r="D22499" t="s">
        <v>50</v>
      </c>
      <c r="E22499" t="s">
        <v>50</v>
      </c>
      <c r="F22499">
        <v>12</v>
      </c>
      <c r="G22499">
        <v>10</v>
      </c>
      <c r="H22499">
        <v>1609</v>
      </c>
      <c r="I22499">
        <v>1631</v>
      </c>
      <c r="J22499">
        <v>1</v>
      </c>
      <c r="K22499">
        <v>1</v>
      </c>
      <c r="L22499" t="s">
        <v>28</v>
      </c>
      <c r="M22499" t="s">
        <v>974</v>
      </c>
      <c r="N22499" t="s">
        <v>69</v>
      </c>
      <c r="O22499" t="s">
        <v>122</v>
      </c>
      <c r="P22499" t="s">
        <v>23</v>
      </c>
      <c r="Q22499" t="s">
        <v>30</v>
      </c>
    </row>
    <row r="22500" spans="1:17" x14ac:dyDescent="0.2">
      <c r="A22500" s="2">
        <v>44349</v>
      </c>
      <c r="B22500" t="s">
        <v>296</v>
      </c>
      <c r="C22500" t="s">
        <v>405</v>
      </c>
      <c r="D22500" t="s">
        <v>36</v>
      </c>
      <c r="E22500" t="s">
        <v>36</v>
      </c>
      <c r="F22500">
        <v>117</v>
      </c>
      <c r="G22500">
        <v>146</v>
      </c>
      <c r="H22500">
        <v>1161</v>
      </c>
      <c r="I22500">
        <v>1069</v>
      </c>
      <c r="J22500">
        <v>5</v>
      </c>
      <c r="K22500">
        <v>0</v>
      </c>
      <c r="L22500" t="s">
        <v>28</v>
      </c>
      <c r="M22500" t="s">
        <v>399</v>
      </c>
      <c r="N22500" t="s">
        <v>296</v>
      </c>
      <c r="O22500" t="s">
        <v>22</v>
      </c>
      <c r="P22500" t="s">
        <v>23</v>
      </c>
      <c r="Q22500" t="s">
        <v>24</v>
      </c>
    </row>
    <row r="22501" spans="1:17" x14ac:dyDescent="0.2">
      <c r="A22501" s="2">
        <v>44349</v>
      </c>
      <c r="B22501" t="s">
        <v>126</v>
      </c>
      <c r="C22501" t="s">
        <v>104</v>
      </c>
      <c r="D22501" t="s">
        <v>50</v>
      </c>
      <c r="E22501" t="s">
        <v>50</v>
      </c>
      <c r="F22501">
        <v>16</v>
      </c>
      <c r="G22501">
        <v>44</v>
      </c>
      <c r="H22501">
        <v>1598</v>
      </c>
      <c r="I22501">
        <v>1441</v>
      </c>
      <c r="J22501">
        <v>2</v>
      </c>
      <c r="K22501">
        <v>2</v>
      </c>
      <c r="L22501" t="s">
        <v>28</v>
      </c>
      <c r="M22501" t="s">
        <v>1846</v>
      </c>
      <c r="N22501" t="s">
        <v>82</v>
      </c>
      <c r="O22501" t="s">
        <v>122</v>
      </c>
      <c r="P22501" t="s">
        <v>23</v>
      </c>
      <c r="Q22501" t="s">
        <v>30</v>
      </c>
    </row>
    <row r="22502" spans="1:17" x14ac:dyDescent="0.2">
      <c r="A22502" s="2">
        <v>44349</v>
      </c>
      <c r="B22502" t="s">
        <v>49</v>
      </c>
      <c r="C22502" t="s">
        <v>97</v>
      </c>
      <c r="D22502" t="s">
        <v>50</v>
      </c>
      <c r="E22502" t="s">
        <v>50</v>
      </c>
      <c r="F22502">
        <v>42</v>
      </c>
      <c r="G22502">
        <v>96</v>
      </c>
      <c r="H22502">
        <v>1452</v>
      </c>
      <c r="I22502">
        <v>1244</v>
      </c>
      <c r="J22502">
        <v>1</v>
      </c>
      <c r="K22502">
        <v>0</v>
      </c>
      <c r="L22502" t="s">
        <v>28</v>
      </c>
      <c r="M22502" t="s">
        <v>417</v>
      </c>
      <c r="N22502" t="s">
        <v>106</v>
      </c>
      <c r="O22502" t="s">
        <v>122</v>
      </c>
      <c r="P22502" t="s">
        <v>23</v>
      </c>
      <c r="Q22502" t="s">
        <v>24</v>
      </c>
    </row>
    <row r="22503" spans="1:17" x14ac:dyDescent="0.2">
      <c r="A22503" s="2">
        <v>44349</v>
      </c>
      <c r="B22503" t="s">
        <v>92</v>
      </c>
      <c r="C22503" t="s">
        <v>345</v>
      </c>
      <c r="D22503" t="s">
        <v>50</v>
      </c>
      <c r="E22503" t="s">
        <v>50</v>
      </c>
      <c r="F22503">
        <v>43</v>
      </c>
      <c r="G22503">
        <v>91</v>
      </c>
      <c r="H22503">
        <v>1449</v>
      </c>
      <c r="I22503">
        <v>1259</v>
      </c>
      <c r="J22503">
        <v>1</v>
      </c>
      <c r="K22503">
        <v>2</v>
      </c>
      <c r="L22503" t="s">
        <v>28</v>
      </c>
      <c r="M22503" t="s">
        <v>794</v>
      </c>
      <c r="N22503" t="s">
        <v>92</v>
      </c>
      <c r="O22503" t="s">
        <v>22</v>
      </c>
      <c r="P22503" t="s">
        <v>23</v>
      </c>
      <c r="Q22503" t="s">
        <v>41</v>
      </c>
    </row>
    <row r="22504" spans="1:17" x14ac:dyDescent="0.2">
      <c r="A22504" s="2">
        <v>44349</v>
      </c>
      <c r="B22504" t="s">
        <v>901</v>
      </c>
      <c r="C22504" t="s">
        <v>892</v>
      </c>
      <c r="D22504" t="s">
        <v>27</v>
      </c>
      <c r="E22504" t="s">
        <v>27</v>
      </c>
      <c r="F22504">
        <v>180</v>
      </c>
      <c r="G22504">
        <v>207</v>
      </c>
      <c r="H22504">
        <v>933</v>
      </c>
      <c r="I22504">
        <v>829</v>
      </c>
      <c r="J22504">
        <v>4</v>
      </c>
      <c r="K22504">
        <v>0</v>
      </c>
      <c r="L22504" t="s">
        <v>20</v>
      </c>
      <c r="M22504" t="s">
        <v>664</v>
      </c>
      <c r="N22504" t="s">
        <v>262</v>
      </c>
      <c r="O22504" t="s">
        <v>122</v>
      </c>
      <c r="P22504" t="s">
        <v>23</v>
      </c>
      <c r="Q22504" t="s">
        <v>24</v>
      </c>
    </row>
    <row r="22505" spans="1:17" x14ac:dyDescent="0.2">
      <c r="A22505" s="2">
        <v>44349</v>
      </c>
      <c r="B22505" t="s">
        <v>188</v>
      </c>
      <c r="C22505" t="s">
        <v>586</v>
      </c>
      <c r="D22505" t="s">
        <v>27</v>
      </c>
      <c r="E22505" t="s">
        <v>27</v>
      </c>
      <c r="F22505">
        <v>194</v>
      </c>
      <c r="G22505">
        <v>205</v>
      </c>
      <c r="H22505">
        <v>884</v>
      </c>
      <c r="I22505">
        <v>850</v>
      </c>
      <c r="J22505">
        <v>1</v>
      </c>
      <c r="K22505">
        <v>3</v>
      </c>
      <c r="L22505" t="s">
        <v>20</v>
      </c>
      <c r="M22505" t="s">
        <v>1772</v>
      </c>
      <c r="N22505" t="s">
        <v>77</v>
      </c>
      <c r="O22505" t="s">
        <v>122</v>
      </c>
      <c r="P22505" t="s">
        <v>23</v>
      </c>
      <c r="Q22505" t="s">
        <v>41</v>
      </c>
    </row>
    <row r="22506" spans="1:17" x14ac:dyDescent="0.2">
      <c r="A22506" s="2">
        <v>44349</v>
      </c>
      <c r="B22506" t="s">
        <v>454</v>
      </c>
      <c r="C22506" t="s">
        <v>775</v>
      </c>
      <c r="D22506" t="s">
        <v>27</v>
      </c>
      <c r="E22506" t="s">
        <v>27</v>
      </c>
      <c r="F22506">
        <v>181</v>
      </c>
      <c r="G22506">
        <v>208</v>
      </c>
      <c r="H22506">
        <v>923</v>
      </c>
      <c r="I22506">
        <v>826</v>
      </c>
      <c r="J22506">
        <v>5</v>
      </c>
      <c r="K22506">
        <v>0</v>
      </c>
      <c r="L22506" t="s">
        <v>20</v>
      </c>
      <c r="M22506" t="s">
        <v>1761</v>
      </c>
      <c r="N22506" t="s">
        <v>555</v>
      </c>
      <c r="O22506" t="s">
        <v>122</v>
      </c>
      <c r="P22506" t="s">
        <v>23</v>
      </c>
      <c r="Q22506" t="s">
        <v>24</v>
      </c>
    </row>
    <row r="22507" spans="1:17" x14ac:dyDescent="0.2">
      <c r="A22507" s="2">
        <v>44349</v>
      </c>
      <c r="B22507" t="s">
        <v>549</v>
      </c>
      <c r="C22507" t="s">
        <v>776</v>
      </c>
      <c r="D22507" t="s">
        <v>27</v>
      </c>
      <c r="E22507" t="s">
        <v>27</v>
      </c>
      <c r="F22507">
        <v>188</v>
      </c>
      <c r="G22507">
        <v>209</v>
      </c>
      <c r="H22507">
        <v>904</v>
      </c>
      <c r="I22507">
        <v>805</v>
      </c>
      <c r="J22507">
        <v>3</v>
      </c>
      <c r="K22507">
        <v>0</v>
      </c>
      <c r="L22507" t="s">
        <v>20</v>
      </c>
      <c r="M22507" t="s">
        <v>264</v>
      </c>
      <c r="N22507" t="s">
        <v>262</v>
      </c>
      <c r="O22507" t="s">
        <v>122</v>
      </c>
      <c r="P22507" t="s">
        <v>23</v>
      </c>
      <c r="Q22507" t="s">
        <v>24</v>
      </c>
    </row>
    <row r="22508" spans="1:17" x14ac:dyDescent="0.2">
      <c r="A22508" s="2">
        <v>44349</v>
      </c>
      <c r="B22508" t="s">
        <v>229</v>
      </c>
      <c r="C22508" t="s">
        <v>848</v>
      </c>
      <c r="D22508" t="s">
        <v>27</v>
      </c>
      <c r="E22508" t="s">
        <v>27</v>
      </c>
      <c r="F22508">
        <v>178</v>
      </c>
      <c r="G22508">
        <v>201</v>
      </c>
      <c r="H22508">
        <v>938</v>
      </c>
      <c r="I22508">
        <v>861</v>
      </c>
      <c r="J22508">
        <v>7</v>
      </c>
      <c r="K22508">
        <v>0</v>
      </c>
      <c r="L22508" t="s">
        <v>20</v>
      </c>
      <c r="M22508" t="s">
        <v>1506</v>
      </c>
      <c r="N22508" t="s">
        <v>229</v>
      </c>
      <c r="O22508" t="s">
        <v>22</v>
      </c>
      <c r="P22508" t="s">
        <v>23</v>
      </c>
      <c r="Q22508" t="s">
        <v>24</v>
      </c>
    </row>
    <row r="22509" spans="1:17" x14ac:dyDescent="0.2">
      <c r="A22509" s="2">
        <v>44350</v>
      </c>
      <c r="B22509" t="s">
        <v>150</v>
      </c>
      <c r="C22509" t="s">
        <v>197</v>
      </c>
      <c r="D22509" t="s">
        <v>36</v>
      </c>
      <c r="E22509" t="s">
        <v>36</v>
      </c>
      <c r="F22509">
        <v>33</v>
      </c>
      <c r="G22509">
        <v>101</v>
      </c>
      <c r="H22509">
        <v>1486</v>
      </c>
      <c r="I22509">
        <v>1224</v>
      </c>
      <c r="J22509">
        <v>4</v>
      </c>
      <c r="K22509">
        <v>1</v>
      </c>
      <c r="L22509" t="s">
        <v>28</v>
      </c>
      <c r="M22509" t="s">
        <v>1052</v>
      </c>
      <c r="N22509" t="s">
        <v>150</v>
      </c>
      <c r="O22509" t="s">
        <v>22</v>
      </c>
      <c r="P22509" t="s">
        <v>23</v>
      </c>
      <c r="Q22509" t="s">
        <v>24</v>
      </c>
    </row>
    <row r="22510" spans="1:17" x14ac:dyDescent="0.2">
      <c r="A22510" s="2">
        <v>44350</v>
      </c>
      <c r="B22510" t="s">
        <v>737</v>
      </c>
      <c r="C22510" t="s">
        <v>98</v>
      </c>
      <c r="D22510" t="s">
        <v>50</v>
      </c>
      <c r="E22510" t="s">
        <v>50</v>
      </c>
      <c r="F22510">
        <v>158</v>
      </c>
      <c r="G22510">
        <v>47</v>
      </c>
      <c r="H22510">
        <v>1034</v>
      </c>
      <c r="I22510">
        <v>1427</v>
      </c>
      <c r="J22510">
        <v>1</v>
      </c>
      <c r="K22510">
        <v>4</v>
      </c>
      <c r="L22510" t="s">
        <v>28</v>
      </c>
      <c r="M22510" t="s">
        <v>1774</v>
      </c>
      <c r="N22510" t="s">
        <v>737</v>
      </c>
      <c r="O22510" t="s">
        <v>22</v>
      </c>
      <c r="P22510" t="s">
        <v>23</v>
      </c>
      <c r="Q22510" t="s">
        <v>41</v>
      </c>
    </row>
    <row r="22511" spans="1:17" x14ac:dyDescent="0.2">
      <c r="A22511" s="2">
        <v>44350</v>
      </c>
      <c r="B22511" t="s">
        <v>147</v>
      </c>
      <c r="C22511" t="s">
        <v>153</v>
      </c>
      <c r="D22511" t="s">
        <v>50</v>
      </c>
      <c r="E22511" t="s">
        <v>50</v>
      </c>
      <c r="F22511">
        <v>1</v>
      </c>
      <c r="G22511">
        <v>51</v>
      </c>
      <c r="H22511">
        <v>1783</v>
      </c>
      <c r="I22511">
        <v>1418</v>
      </c>
      <c r="J22511">
        <v>1</v>
      </c>
      <c r="K22511">
        <v>1</v>
      </c>
      <c r="L22511" t="s">
        <v>28</v>
      </c>
      <c r="M22511" t="s">
        <v>148</v>
      </c>
      <c r="N22511" t="s">
        <v>147</v>
      </c>
      <c r="O22511" t="s">
        <v>22</v>
      </c>
      <c r="P22511" t="s">
        <v>23</v>
      </c>
      <c r="Q22511" t="s">
        <v>30</v>
      </c>
    </row>
    <row r="22512" spans="1:17" x14ac:dyDescent="0.2">
      <c r="A22512" s="2">
        <v>44350</v>
      </c>
      <c r="B22512" t="s">
        <v>53</v>
      </c>
      <c r="C22512" t="s">
        <v>174</v>
      </c>
      <c r="D22512" t="s">
        <v>50</v>
      </c>
      <c r="E22512" t="s">
        <v>50</v>
      </c>
      <c r="F22512">
        <v>13</v>
      </c>
      <c r="G22512">
        <v>186</v>
      </c>
      <c r="H22512">
        <v>1606</v>
      </c>
      <c r="I22512">
        <v>911</v>
      </c>
      <c r="J22512">
        <v>7</v>
      </c>
      <c r="K22512">
        <v>0</v>
      </c>
      <c r="L22512" t="s">
        <v>28</v>
      </c>
      <c r="M22512" t="s">
        <v>838</v>
      </c>
      <c r="N22512" t="s">
        <v>53</v>
      </c>
      <c r="O22512" t="s">
        <v>22</v>
      </c>
      <c r="P22512" t="s">
        <v>23</v>
      </c>
      <c r="Q22512" t="s">
        <v>24</v>
      </c>
    </row>
    <row r="22513" spans="1:17" x14ac:dyDescent="0.2">
      <c r="A22513" s="2">
        <v>44350</v>
      </c>
      <c r="B22513" t="s">
        <v>180</v>
      </c>
      <c r="C22513" t="s">
        <v>384</v>
      </c>
      <c r="D22513" t="s">
        <v>50</v>
      </c>
      <c r="E22513" t="s">
        <v>50</v>
      </c>
      <c r="F22513">
        <v>29</v>
      </c>
      <c r="G22513">
        <v>177</v>
      </c>
      <c r="H22513">
        <v>1505</v>
      </c>
      <c r="I22513">
        <v>948</v>
      </c>
      <c r="J22513">
        <v>2</v>
      </c>
      <c r="K22513">
        <v>0</v>
      </c>
      <c r="L22513" t="s">
        <v>28</v>
      </c>
      <c r="M22513" t="s">
        <v>1847</v>
      </c>
      <c r="N22513" t="s">
        <v>129</v>
      </c>
      <c r="O22513" t="s">
        <v>122</v>
      </c>
      <c r="P22513" t="s">
        <v>23</v>
      </c>
      <c r="Q22513" t="s">
        <v>24</v>
      </c>
    </row>
    <row r="22514" spans="1:17" x14ac:dyDescent="0.2">
      <c r="A22514" s="2">
        <v>44350</v>
      </c>
      <c r="B22514" t="s">
        <v>168</v>
      </c>
      <c r="C22514" t="s">
        <v>100</v>
      </c>
      <c r="D22514" t="s">
        <v>50</v>
      </c>
      <c r="E22514" t="s">
        <v>50</v>
      </c>
      <c r="F22514">
        <v>24</v>
      </c>
      <c r="G22514">
        <v>48</v>
      </c>
      <c r="H22514">
        <v>1514</v>
      </c>
      <c r="I22514">
        <v>1425</v>
      </c>
      <c r="J22514">
        <v>1</v>
      </c>
      <c r="K22514">
        <v>0</v>
      </c>
      <c r="L22514" t="s">
        <v>28</v>
      </c>
      <c r="M22514" t="s">
        <v>1808</v>
      </c>
      <c r="N22514" t="s">
        <v>168</v>
      </c>
      <c r="O22514" t="s">
        <v>22</v>
      </c>
      <c r="P22514" t="s">
        <v>23</v>
      </c>
      <c r="Q22514" t="s">
        <v>24</v>
      </c>
    </row>
    <row r="22515" spans="1:17" x14ac:dyDescent="0.2">
      <c r="A22515" s="2">
        <v>44350</v>
      </c>
      <c r="B22515" t="s">
        <v>26</v>
      </c>
      <c r="C22515" t="s">
        <v>131</v>
      </c>
      <c r="D22515" t="s">
        <v>27</v>
      </c>
      <c r="E22515" t="s">
        <v>27</v>
      </c>
      <c r="F22515">
        <v>11</v>
      </c>
      <c r="G22515">
        <v>50</v>
      </c>
      <c r="H22515">
        <v>1629</v>
      </c>
      <c r="I22515">
        <v>1423</v>
      </c>
      <c r="J22515">
        <v>0</v>
      </c>
      <c r="K22515">
        <v>0</v>
      </c>
      <c r="L22515" t="s">
        <v>1804</v>
      </c>
      <c r="M22515" t="s">
        <v>1475</v>
      </c>
      <c r="N22515" t="s">
        <v>77</v>
      </c>
      <c r="O22515" t="s">
        <v>122</v>
      </c>
      <c r="P22515" t="s">
        <v>59</v>
      </c>
      <c r="Q22515" t="s">
        <v>24</v>
      </c>
    </row>
    <row r="22516" spans="1:17" x14ac:dyDescent="0.2">
      <c r="A22516" s="2">
        <v>44350</v>
      </c>
      <c r="B22516" t="s">
        <v>77</v>
      </c>
      <c r="C22516" t="s">
        <v>304</v>
      </c>
      <c r="D22516" t="s">
        <v>27</v>
      </c>
      <c r="E22516" t="s">
        <v>27</v>
      </c>
      <c r="F22516">
        <v>20</v>
      </c>
      <c r="G22516">
        <v>67</v>
      </c>
      <c r="H22516">
        <v>1555</v>
      </c>
      <c r="I22516">
        <v>1361</v>
      </c>
      <c r="J22516">
        <v>1</v>
      </c>
      <c r="K22516">
        <v>0</v>
      </c>
      <c r="L22516" t="s">
        <v>1804</v>
      </c>
      <c r="M22516" t="s">
        <v>1475</v>
      </c>
      <c r="N22516" t="s">
        <v>77</v>
      </c>
      <c r="O22516" t="s">
        <v>22</v>
      </c>
      <c r="P22516" t="s">
        <v>23</v>
      </c>
      <c r="Q22516" t="s">
        <v>24</v>
      </c>
    </row>
    <row r="22517" spans="1:17" x14ac:dyDescent="0.2">
      <c r="A22517" s="2">
        <v>44350</v>
      </c>
      <c r="B22517" t="s">
        <v>459</v>
      </c>
      <c r="C22517" t="s">
        <v>638</v>
      </c>
      <c r="D22517" t="s">
        <v>115</v>
      </c>
      <c r="E22517" t="s">
        <v>115</v>
      </c>
      <c r="F22517">
        <v>171</v>
      </c>
      <c r="G22517">
        <v>141</v>
      </c>
      <c r="H22517">
        <v>967</v>
      </c>
      <c r="I22517">
        <v>1078</v>
      </c>
      <c r="J22517">
        <v>2</v>
      </c>
      <c r="K22517">
        <v>0</v>
      </c>
      <c r="L22517" t="s">
        <v>20</v>
      </c>
      <c r="M22517" t="s">
        <v>302</v>
      </c>
      <c r="N22517" t="s">
        <v>301</v>
      </c>
      <c r="O22517" t="s">
        <v>122</v>
      </c>
      <c r="P22517" t="s">
        <v>23</v>
      </c>
      <c r="Q22517" t="s">
        <v>24</v>
      </c>
    </row>
    <row r="22518" spans="1:17" x14ac:dyDescent="0.2">
      <c r="A22518" s="2">
        <v>44350</v>
      </c>
      <c r="B22518" t="s">
        <v>167</v>
      </c>
      <c r="C22518" t="s">
        <v>254</v>
      </c>
      <c r="D22518" t="s">
        <v>115</v>
      </c>
      <c r="E22518" t="s">
        <v>115</v>
      </c>
      <c r="F22518">
        <v>31</v>
      </c>
      <c r="G22518">
        <v>144</v>
      </c>
      <c r="H22518">
        <v>1499</v>
      </c>
      <c r="I22518">
        <v>1072</v>
      </c>
      <c r="J22518">
        <v>3</v>
      </c>
      <c r="K22518">
        <v>1</v>
      </c>
      <c r="L22518" t="s">
        <v>20</v>
      </c>
      <c r="M22518" t="s">
        <v>1345</v>
      </c>
      <c r="N22518" t="s">
        <v>167</v>
      </c>
      <c r="O22518" t="s">
        <v>22</v>
      </c>
      <c r="P22518" t="s">
        <v>23</v>
      </c>
      <c r="Q22518" t="s">
        <v>24</v>
      </c>
    </row>
    <row r="22519" spans="1:17" x14ac:dyDescent="0.2">
      <c r="A22519" s="2">
        <v>44350</v>
      </c>
      <c r="B22519" t="s">
        <v>402</v>
      </c>
      <c r="C22519" t="s">
        <v>648</v>
      </c>
      <c r="D22519" t="s">
        <v>115</v>
      </c>
      <c r="E22519" t="s">
        <v>115</v>
      </c>
      <c r="F22519">
        <v>98</v>
      </c>
      <c r="G22519">
        <v>174</v>
      </c>
      <c r="H22519">
        <v>1240</v>
      </c>
      <c r="I22519">
        <v>963</v>
      </c>
      <c r="J22519">
        <v>8</v>
      </c>
      <c r="K22519">
        <v>0</v>
      </c>
      <c r="L22519" t="s">
        <v>20</v>
      </c>
      <c r="M22519" t="s">
        <v>1002</v>
      </c>
      <c r="N22519" t="s">
        <v>402</v>
      </c>
      <c r="O22519" t="s">
        <v>22</v>
      </c>
      <c r="P22519" t="s">
        <v>23</v>
      </c>
      <c r="Q22519" t="s">
        <v>24</v>
      </c>
    </row>
    <row r="22520" spans="1:17" x14ac:dyDescent="0.2">
      <c r="A22520" s="2">
        <v>44350</v>
      </c>
      <c r="B22520" t="s">
        <v>913</v>
      </c>
      <c r="C22520" t="s">
        <v>443</v>
      </c>
      <c r="D22520" t="s">
        <v>115</v>
      </c>
      <c r="E22520" t="s">
        <v>115</v>
      </c>
      <c r="F22520">
        <v>104</v>
      </c>
      <c r="G22520">
        <v>159</v>
      </c>
      <c r="H22520">
        <v>1196</v>
      </c>
      <c r="I22520">
        <v>1020</v>
      </c>
      <c r="J22520">
        <v>4</v>
      </c>
      <c r="K22520">
        <v>0</v>
      </c>
      <c r="L22520" t="s">
        <v>20</v>
      </c>
      <c r="M22520" t="s">
        <v>231</v>
      </c>
      <c r="N22520" t="s">
        <v>113</v>
      </c>
      <c r="O22520" t="s">
        <v>122</v>
      </c>
      <c r="P22520" t="s">
        <v>23</v>
      </c>
      <c r="Q22520" t="s">
        <v>24</v>
      </c>
    </row>
    <row r="22521" spans="1:17" x14ac:dyDescent="0.2">
      <c r="A22521" s="2">
        <v>44350</v>
      </c>
      <c r="B22521" t="s">
        <v>212</v>
      </c>
      <c r="C22521" t="s">
        <v>1073</v>
      </c>
      <c r="D22521" t="s">
        <v>115</v>
      </c>
      <c r="E22521" t="s">
        <v>115</v>
      </c>
      <c r="F22521">
        <v>184</v>
      </c>
      <c r="G22521">
        <v>149</v>
      </c>
      <c r="H22521">
        <v>917</v>
      </c>
      <c r="I22521">
        <v>1052</v>
      </c>
      <c r="J22521">
        <v>1</v>
      </c>
      <c r="K22521">
        <v>1</v>
      </c>
      <c r="L22521" t="s">
        <v>20</v>
      </c>
      <c r="M22521" t="s">
        <v>165</v>
      </c>
      <c r="N22521" t="s">
        <v>166</v>
      </c>
      <c r="O22521" t="s">
        <v>122</v>
      </c>
      <c r="P22521" t="s">
        <v>23</v>
      </c>
      <c r="Q22521" t="s">
        <v>30</v>
      </c>
    </row>
    <row r="22522" spans="1:17" x14ac:dyDescent="0.2">
      <c r="A22522" s="2">
        <v>44350</v>
      </c>
      <c r="B22522" t="s">
        <v>176</v>
      </c>
      <c r="C22522" t="s">
        <v>391</v>
      </c>
      <c r="D22522" t="s">
        <v>115</v>
      </c>
      <c r="E22522" t="s">
        <v>115</v>
      </c>
      <c r="F22522">
        <v>73</v>
      </c>
      <c r="G22522">
        <v>153</v>
      </c>
      <c r="H22522">
        <v>1330</v>
      </c>
      <c r="I22522">
        <v>1040</v>
      </c>
      <c r="J22522">
        <v>4</v>
      </c>
      <c r="K22522">
        <v>0</v>
      </c>
      <c r="L22522" t="s">
        <v>20</v>
      </c>
      <c r="M22522" t="s">
        <v>246</v>
      </c>
      <c r="N22522" t="s">
        <v>176</v>
      </c>
      <c r="O22522" t="s">
        <v>22</v>
      </c>
      <c r="P22522" t="s">
        <v>23</v>
      </c>
      <c r="Q22522" t="s">
        <v>24</v>
      </c>
    </row>
    <row r="22523" spans="1:17" x14ac:dyDescent="0.2">
      <c r="A22523" s="2">
        <v>44350</v>
      </c>
      <c r="B22523" t="s">
        <v>114</v>
      </c>
      <c r="C22523" t="s">
        <v>363</v>
      </c>
      <c r="D22523" t="s">
        <v>115</v>
      </c>
      <c r="E22523" t="s">
        <v>115</v>
      </c>
      <c r="F22523">
        <v>106</v>
      </c>
      <c r="G22523">
        <v>173</v>
      </c>
      <c r="H22523">
        <v>1178</v>
      </c>
      <c r="I22523">
        <v>964</v>
      </c>
      <c r="J22523">
        <v>2</v>
      </c>
      <c r="K22523">
        <v>2</v>
      </c>
      <c r="L22523" t="s">
        <v>20</v>
      </c>
      <c r="M22523" t="s">
        <v>246</v>
      </c>
      <c r="N22523" t="s">
        <v>176</v>
      </c>
      <c r="O22523" t="s">
        <v>122</v>
      </c>
      <c r="P22523" t="s">
        <v>23</v>
      </c>
      <c r="Q22523" t="s">
        <v>30</v>
      </c>
    </row>
    <row r="22524" spans="1:17" x14ac:dyDescent="0.2">
      <c r="A22524" s="2">
        <v>44350</v>
      </c>
      <c r="B22524" t="s">
        <v>17</v>
      </c>
      <c r="C22524" t="s">
        <v>32</v>
      </c>
      <c r="D22524" t="s">
        <v>19</v>
      </c>
      <c r="E22524" t="s">
        <v>19</v>
      </c>
      <c r="F22524">
        <v>81</v>
      </c>
      <c r="G22524">
        <v>30</v>
      </c>
      <c r="H22524">
        <v>1300</v>
      </c>
      <c r="I22524">
        <v>1500</v>
      </c>
      <c r="J22524">
        <v>3</v>
      </c>
      <c r="K22524">
        <v>1</v>
      </c>
      <c r="L22524" t="s">
        <v>20</v>
      </c>
      <c r="M22524" t="s">
        <v>21</v>
      </c>
      <c r="N22524" t="s">
        <v>17</v>
      </c>
      <c r="O22524" t="s">
        <v>22</v>
      </c>
      <c r="P22524" t="s">
        <v>23</v>
      </c>
      <c r="Q22524" t="s">
        <v>24</v>
      </c>
    </row>
    <row r="22525" spans="1:17" x14ac:dyDescent="0.2">
      <c r="A22525" s="2">
        <v>44350</v>
      </c>
      <c r="B22525" t="s">
        <v>18</v>
      </c>
      <c r="C22525" t="s">
        <v>38</v>
      </c>
      <c r="D22525" t="s">
        <v>19</v>
      </c>
      <c r="E22525" t="s">
        <v>19</v>
      </c>
      <c r="F22525">
        <v>9</v>
      </c>
      <c r="G22525">
        <v>35</v>
      </c>
      <c r="H22525">
        <v>1639</v>
      </c>
      <c r="I22525">
        <v>1476</v>
      </c>
      <c r="J22525">
        <v>0</v>
      </c>
      <c r="K22525">
        <v>0</v>
      </c>
      <c r="L22525" t="s">
        <v>20</v>
      </c>
      <c r="M22525" t="s">
        <v>64</v>
      </c>
      <c r="N22525" t="s">
        <v>18</v>
      </c>
      <c r="O22525" t="s">
        <v>22</v>
      </c>
      <c r="P22525" t="s">
        <v>23</v>
      </c>
      <c r="Q22525" t="s">
        <v>30</v>
      </c>
    </row>
    <row r="22526" spans="1:17" x14ac:dyDescent="0.2">
      <c r="A22526" s="2">
        <v>44350</v>
      </c>
      <c r="B22526" t="s">
        <v>39</v>
      </c>
      <c r="C22526" t="s">
        <v>107</v>
      </c>
      <c r="D22526" t="s">
        <v>19</v>
      </c>
      <c r="E22526" t="s">
        <v>19</v>
      </c>
      <c r="F22526">
        <v>8</v>
      </c>
      <c r="G22526">
        <v>19</v>
      </c>
      <c r="H22526">
        <v>1641</v>
      </c>
      <c r="I22526">
        <v>1569</v>
      </c>
      <c r="J22526">
        <v>1</v>
      </c>
      <c r="K22526">
        <v>1</v>
      </c>
      <c r="L22526" t="s">
        <v>20</v>
      </c>
      <c r="M22526" t="s">
        <v>1848</v>
      </c>
      <c r="N22526" t="s">
        <v>39</v>
      </c>
      <c r="O22526" t="s">
        <v>22</v>
      </c>
      <c r="P22526" t="s">
        <v>23</v>
      </c>
      <c r="Q22526" t="s">
        <v>30</v>
      </c>
    </row>
    <row r="22527" spans="1:17" x14ac:dyDescent="0.2">
      <c r="A22527" s="2">
        <v>44350</v>
      </c>
      <c r="B22527" t="s">
        <v>42</v>
      </c>
      <c r="C22527" t="s">
        <v>43</v>
      </c>
      <c r="D22527" t="s">
        <v>19</v>
      </c>
      <c r="E22527" t="s">
        <v>19</v>
      </c>
      <c r="F22527">
        <v>27</v>
      </c>
      <c r="G22527">
        <v>15</v>
      </c>
      <c r="H22527">
        <v>1511</v>
      </c>
      <c r="I22527">
        <v>1600</v>
      </c>
      <c r="J22527">
        <v>0</v>
      </c>
      <c r="K22527">
        <v>3</v>
      </c>
      <c r="L22527" t="s">
        <v>20</v>
      </c>
      <c r="M22527" t="s">
        <v>44</v>
      </c>
      <c r="N22527" t="s">
        <v>42</v>
      </c>
      <c r="O22527" t="s">
        <v>22</v>
      </c>
      <c r="P22527" t="s">
        <v>23</v>
      </c>
      <c r="Q22527" t="s">
        <v>41</v>
      </c>
    </row>
    <row r="22528" spans="1:17" x14ac:dyDescent="0.2">
      <c r="A22528" s="2">
        <v>44350</v>
      </c>
      <c r="B22528" t="s">
        <v>301</v>
      </c>
      <c r="C22528" t="s">
        <v>55</v>
      </c>
      <c r="D22528" t="s">
        <v>115</v>
      </c>
      <c r="E22528" t="s">
        <v>57</v>
      </c>
      <c r="F22528">
        <v>148</v>
      </c>
      <c r="G22528">
        <v>41</v>
      </c>
      <c r="H22528">
        <v>1056</v>
      </c>
      <c r="I22528">
        <v>1457</v>
      </c>
      <c r="J22528">
        <v>0</v>
      </c>
      <c r="K22528">
        <v>3</v>
      </c>
      <c r="L22528" t="s">
        <v>20</v>
      </c>
      <c r="M22528" t="s">
        <v>302</v>
      </c>
      <c r="N22528" t="s">
        <v>301</v>
      </c>
      <c r="O22528" t="s">
        <v>22</v>
      </c>
      <c r="P22528" t="s">
        <v>23</v>
      </c>
      <c r="Q22528" t="s">
        <v>41</v>
      </c>
    </row>
    <row r="22529" spans="1:17" x14ac:dyDescent="0.2">
      <c r="A22529" s="2">
        <v>44350</v>
      </c>
      <c r="B22529" t="s">
        <v>166</v>
      </c>
      <c r="C22529" t="s">
        <v>388</v>
      </c>
      <c r="D22529" t="s">
        <v>115</v>
      </c>
      <c r="E22529" t="s">
        <v>115</v>
      </c>
      <c r="F22529">
        <v>58</v>
      </c>
      <c r="G22529">
        <v>105</v>
      </c>
      <c r="H22529">
        <v>1397</v>
      </c>
      <c r="I22529">
        <v>1184</v>
      </c>
      <c r="J22529">
        <v>1</v>
      </c>
      <c r="K22529">
        <v>0</v>
      </c>
      <c r="L22529" t="s">
        <v>20</v>
      </c>
      <c r="M22529" t="s">
        <v>165</v>
      </c>
      <c r="N22529" t="s">
        <v>166</v>
      </c>
      <c r="O22529" t="s">
        <v>22</v>
      </c>
      <c r="P22529" t="s">
        <v>23</v>
      </c>
      <c r="Q22529" t="s">
        <v>24</v>
      </c>
    </row>
    <row r="22530" spans="1:17" x14ac:dyDescent="0.2">
      <c r="A22530" s="2">
        <v>44351</v>
      </c>
      <c r="B22530" t="s">
        <v>48</v>
      </c>
      <c r="C22530" t="s">
        <v>76</v>
      </c>
      <c r="D22530" t="s">
        <v>50</v>
      </c>
      <c r="E22530" t="s">
        <v>50</v>
      </c>
      <c r="F22530">
        <v>113</v>
      </c>
      <c r="G22530">
        <v>52</v>
      </c>
      <c r="H22530">
        <v>1165</v>
      </c>
      <c r="I22530">
        <v>1415</v>
      </c>
      <c r="J22530">
        <v>0</v>
      </c>
      <c r="K22530">
        <v>1</v>
      </c>
      <c r="L22530" t="s">
        <v>28</v>
      </c>
      <c r="M22530" t="s">
        <v>866</v>
      </c>
      <c r="N22530" t="s">
        <v>48</v>
      </c>
      <c r="O22530" t="s">
        <v>22</v>
      </c>
      <c r="P22530" t="s">
        <v>23</v>
      </c>
      <c r="Q22530" t="s">
        <v>41</v>
      </c>
    </row>
    <row r="22531" spans="1:17" x14ac:dyDescent="0.2">
      <c r="A22531" s="2">
        <v>44351</v>
      </c>
      <c r="B22531" t="s">
        <v>70</v>
      </c>
      <c r="C22531" t="s">
        <v>81</v>
      </c>
      <c r="D22531" t="s">
        <v>50</v>
      </c>
      <c r="E22531" t="s">
        <v>50</v>
      </c>
      <c r="F22531">
        <v>54</v>
      </c>
      <c r="G22531">
        <v>116</v>
      </c>
      <c r="H22531">
        <v>1410</v>
      </c>
      <c r="I22531">
        <v>1161</v>
      </c>
      <c r="J22531">
        <v>0</v>
      </c>
      <c r="K22531">
        <v>1</v>
      </c>
      <c r="L22531" t="s">
        <v>28</v>
      </c>
      <c r="M22531" t="s">
        <v>383</v>
      </c>
      <c r="N22531" t="s">
        <v>70</v>
      </c>
      <c r="O22531" t="s">
        <v>22</v>
      </c>
      <c r="P22531" t="s">
        <v>23</v>
      </c>
      <c r="Q22531" t="s">
        <v>41</v>
      </c>
    </row>
    <row r="22532" spans="1:17" x14ac:dyDescent="0.2">
      <c r="A22532" s="2">
        <v>44351</v>
      </c>
      <c r="B22532" t="s">
        <v>94</v>
      </c>
      <c r="C22532" t="s">
        <v>145</v>
      </c>
      <c r="D22532" t="s">
        <v>50</v>
      </c>
      <c r="E22532" t="s">
        <v>50</v>
      </c>
      <c r="F22532">
        <v>37</v>
      </c>
      <c r="G22532">
        <v>97</v>
      </c>
      <c r="H22532">
        <v>1468</v>
      </c>
      <c r="I22532">
        <v>1240</v>
      </c>
      <c r="J22532">
        <v>1</v>
      </c>
      <c r="K22532">
        <v>0</v>
      </c>
      <c r="L22532" t="s">
        <v>28</v>
      </c>
      <c r="M22532" t="s">
        <v>96</v>
      </c>
      <c r="N22532" t="s">
        <v>94</v>
      </c>
      <c r="O22532" t="s">
        <v>22</v>
      </c>
      <c r="P22532" t="s">
        <v>23</v>
      </c>
      <c r="Q22532" t="s">
        <v>24</v>
      </c>
    </row>
    <row r="22533" spans="1:17" x14ac:dyDescent="0.2">
      <c r="A22533" s="2">
        <v>44351</v>
      </c>
      <c r="B22533" t="s">
        <v>119</v>
      </c>
      <c r="C22533" t="s">
        <v>293</v>
      </c>
      <c r="D22533" t="s">
        <v>50</v>
      </c>
      <c r="E22533" t="s">
        <v>50</v>
      </c>
      <c r="F22533">
        <v>7</v>
      </c>
      <c r="G22533">
        <v>40</v>
      </c>
      <c r="H22533">
        <v>1642</v>
      </c>
      <c r="I22533">
        <v>1458</v>
      </c>
      <c r="J22533">
        <v>4</v>
      </c>
      <c r="K22533">
        <v>0</v>
      </c>
      <c r="L22533" t="s">
        <v>28</v>
      </c>
      <c r="M22533" t="s">
        <v>127</v>
      </c>
      <c r="N22533" t="s">
        <v>119</v>
      </c>
      <c r="O22533" t="s">
        <v>22</v>
      </c>
      <c r="P22533" t="s">
        <v>23</v>
      </c>
      <c r="Q22533" t="s">
        <v>24</v>
      </c>
    </row>
    <row r="22534" spans="1:17" x14ac:dyDescent="0.2">
      <c r="A22534" s="2">
        <v>44351</v>
      </c>
      <c r="B22534" t="s">
        <v>1692</v>
      </c>
      <c r="C22534" t="s">
        <v>184</v>
      </c>
      <c r="D22534" t="s">
        <v>50</v>
      </c>
      <c r="E22534" t="s">
        <v>50</v>
      </c>
      <c r="F22534">
        <v>120</v>
      </c>
      <c r="G22534">
        <v>175</v>
      </c>
      <c r="H22534">
        <v>1151</v>
      </c>
      <c r="I22534">
        <v>955</v>
      </c>
      <c r="J22534">
        <v>2</v>
      </c>
      <c r="K22534">
        <v>1</v>
      </c>
      <c r="L22534" t="s">
        <v>28</v>
      </c>
      <c r="M22534" t="s">
        <v>367</v>
      </c>
      <c r="N22534" t="s">
        <v>69</v>
      </c>
      <c r="O22534" t="s">
        <v>122</v>
      </c>
      <c r="P22534" t="s">
        <v>23</v>
      </c>
      <c r="Q22534" t="s">
        <v>24</v>
      </c>
    </row>
    <row r="22535" spans="1:17" x14ac:dyDescent="0.2">
      <c r="A22535" s="2">
        <v>44351</v>
      </c>
      <c r="B22535" t="s">
        <v>135</v>
      </c>
      <c r="C22535" t="s">
        <v>120</v>
      </c>
      <c r="D22535" t="s">
        <v>36</v>
      </c>
      <c r="E22535" t="s">
        <v>36</v>
      </c>
      <c r="F22535">
        <v>32</v>
      </c>
      <c r="G22535">
        <v>55</v>
      </c>
      <c r="H22535">
        <v>1487</v>
      </c>
      <c r="I22535">
        <v>1404</v>
      </c>
      <c r="J22535">
        <v>0</v>
      </c>
      <c r="K22535">
        <v>1</v>
      </c>
      <c r="L22535" t="s">
        <v>28</v>
      </c>
      <c r="M22535" t="s">
        <v>1839</v>
      </c>
      <c r="N22535" t="s">
        <v>69</v>
      </c>
      <c r="O22535" t="s">
        <v>122</v>
      </c>
      <c r="P22535" t="s">
        <v>23</v>
      </c>
      <c r="Q22535" t="s">
        <v>41</v>
      </c>
    </row>
    <row r="22536" spans="1:17" x14ac:dyDescent="0.2">
      <c r="A22536" s="2">
        <v>44351</v>
      </c>
      <c r="B22536" t="s">
        <v>328</v>
      </c>
      <c r="C22536" t="s">
        <v>560</v>
      </c>
      <c r="D22536" t="s">
        <v>50</v>
      </c>
      <c r="E22536" t="s">
        <v>50</v>
      </c>
      <c r="F22536">
        <v>62</v>
      </c>
      <c r="G22536">
        <v>124</v>
      </c>
      <c r="H22536">
        <v>1374</v>
      </c>
      <c r="I22536">
        <v>1147</v>
      </c>
      <c r="J22536">
        <v>4</v>
      </c>
      <c r="K22536">
        <v>0</v>
      </c>
      <c r="L22536" t="s">
        <v>28</v>
      </c>
      <c r="M22536" t="s">
        <v>329</v>
      </c>
      <c r="N22536" t="s">
        <v>328</v>
      </c>
      <c r="O22536" t="s">
        <v>22</v>
      </c>
      <c r="P22536" t="s">
        <v>23</v>
      </c>
      <c r="Q22536" t="s">
        <v>24</v>
      </c>
    </row>
    <row r="22537" spans="1:17" x14ac:dyDescent="0.2">
      <c r="A22537" s="2">
        <v>44351</v>
      </c>
      <c r="B22537" t="s">
        <v>617</v>
      </c>
      <c r="C22537" t="s">
        <v>660</v>
      </c>
      <c r="D22537" t="s">
        <v>36</v>
      </c>
      <c r="E22537" t="s">
        <v>36</v>
      </c>
      <c r="F22537">
        <v>129</v>
      </c>
      <c r="G22537">
        <v>118</v>
      </c>
      <c r="H22537">
        <v>1123</v>
      </c>
      <c r="I22537">
        <v>1157</v>
      </c>
      <c r="J22537">
        <v>2</v>
      </c>
      <c r="K22537">
        <v>0</v>
      </c>
      <c r="L22537" t="s">
        <v>28</v>
      </c>
      <c r="M22537" t="s">
        <v>618</v>
      </c>
      <c r="N22537" t="s">
        <v>617</v>
      </c>
      <c r="O22537" t="s">
        <v>22</v>
      </c>
      <c r="P22537" t="s">
        <v>23</v>
      </c>
      <c r="Q22537" t="s">
        <v>24</v>
      </c>
    </row>
    <row r="22538" spans="1:17" x14ac:dyDescent="0.2">
      <c r="A22538" s="2">
        <v>44351</v>
      </c>
      <c r="B22538" t="s">
        <v>249</v>
      </c>
      <c r="C22538" t="s">
        <v>1693</v>
      </c>
      <c r="D22538" t="s">
        <v>50</v>
      </c>
      <c r="E22538" t="s">
        <v>50</v>
      </c>
      <c r="F22538">
        <v>63</v>
      </c>
      <c r="G22538">
        <v>195</v>
      </c>
      <c r="H22538">
        <v>1369</v>
      </c>
      <c r="I22538">
        <v>880</v>
      </c>
      <c r="J22538">
        <v>6</v>
      </c>
      <c r="K22538">
        <v>0</v>
      </c>
      <c r="L22538" t="s">
        <v>28</v>
      </c>
      <c r="M22538" t="s">
        <v>965</v>
      </c>
      <c r="N22538" t="s">
        <v>249</v>
      </c>
      <c r="O22538" t="s">
        <v>22</v>
      </c>
      <c r="P22538" t="s">
        <v>23</v>
      </c>
      <c r="Q22538" t="s">
        <v>24</v>
      </c>
    </row>
    <row r="22539" spans="1:17" x14ac:dyDescent="0.2">
      <c r="A22539" s="2">
        <v>44351</v>
      </c>
      <c r="B22539" t="s">
        <v>106</v>
      </c>
      <c r="C22539" t="s">
        <v>82</v>
      </c>
      <c r="D22539" t="s">
        <v>50</v>
      </c>
      <c r="E22539" t="s">
        <v>50</v>
      </c>
      <c r="F22539">
        <v>6</v>
      </c>
      <c r="G22539">
        <v>5</v>
      </c>
      <c r="H22539">
        <v>1648</v>
      </c>
      <c r="I22539">
        <v>1666</v>
      </c>
      <c r="J22539">
        <v>0</v>
      </c>
      <c r="K22539">
        <v>0</v>
      </c>
      <c r="L22539" t="s">
        <v>28</v>
      </c>
      <c r="M22539" t="s">
        <v>523</v>
      </c>
      <c r="N22539" t="s">
        <v>106</v>
      </c>
      <c r="O22539" t="s">
        <v>22</v>
      </c>
      <c r="P22539" t="s">
        <v>23</v>
      </c>
      <c r="Q22539" t="s">
        <v>30</v>
      </c>
    </row>
    <row r="22540" spans="1:17" x14ac:dyDescent="0.2">
      <c r="A22540" s="2">
        <v>44351</v>
      </c>
      <c r="B22540" t="s">
        <v>101</v>
      </c>
      <c r="C22540" t="s">
        <v>73</v>
      </c>
      <c r="D22540" t="s">
        <v>50</v>
      </c>
      <c r="E22540" t="s">
        <v>50</v>
      </c>
      <c r="F22540">
        <v>138</v>
      </c>
      <c r="G22540">
        <v>134</v>
      </c>
      <c r="H22540">
        <v>1081</v>
      </c>
      <c r="I22540">
        <v>1102</v>
      </c>
      <c r="J22540">
        <v>3</v>
      </c>
      <c r="K22540">
        <v>1</v>
      </c>
      <c r="L22540" t="s">
        <v>361</v>
      </c>
      <c r="M22540" t="s">
        <v>331</v>
      </c>
      <c r="N22540" t="s">
        <v>101</v>
      </c>
      <c r="O22540" t="s">
        <v>22</v>
      </c>
      <c r="P22540" t="s">
        <v>23</v>
      </c>
      <c r="Q22540" t="s">
        <v>24</v>
      </c>
    </row>
    <row r="22541" spans="1:17" x14ac:dyDescent="0.2">
      <c r="A22541" s="2">
        <v>44351</v>
      </c>
      <c r="B22541" t="s">
        <v>629</v>
      </c>
      <c r="C22541" t="s">
        <v>469</v>
      </c>
      <c r="D22541" t="s">
        <v>36</v>
      </c>
      <c r="E22541" t="s">
        <v>115</v>
      </c>
      <c r="F22541">
        <v>155</v>
      </c>
      <c r="G22541">
        <v>79</v>
      </c>
      <c r="H22541">
        <v>1038</v>
      </c>
      <c r="I22541">
        <v>1304</v>
      </c>
      <c r="J22541">
        <v>0</v>
      </c>
      <c r="K22541">
        <v>4</v>
      </c>
      <c r="L22541" t="s">
        <v>20</v>
      </c>
      <c r="M22541" t="s">
        <v>243</v>
      </c>
      <c r="N22541" t="s">
        <v>176</v>
      </c>
      <c r="O22541" t="s">
        <v>122</v>
      </c>
      <c r="P22541" t="s">
        <v>23</v>
      </c>
      <c r="Q22541" t="s">
        <v>41</v>
      </c>
    </row>
    <row r="22542" spans="1:17" x14ac:dyDescent="0.2">
      <c r="A22542" s="2">
        <v>44351</v>
      </c>
      <c r="B22542" t="s">
        <v>481</v>
      </c>
      <c r="C22542" t="s">
        <v>222</v>
      </c>
      <c r="D22542" t="s">
        <v>27</v>
      </c>
      <c r="E22542" t="s">
        <v>27</v>
      </c>
      <c r="F22542">
        <v>128</v>
      </c>
      <c r="G22542">
        <v>160</v>
      </c>
      <c r="H22542">
        <v>1129</v>
      </c>
      <c r="I22542">
        <v>1017</v>
      </c>
      <c r="J22542">
        <v>1</v>
      </c>
      <c r="K22542">
        <v>0</v>
      </c>
      <c r="L22542" t="s">
        <v>20</v>
      </c>
      <c r="M22542" t="s">
        <v>1547</v>
      </c>
      <c r="N22542" t="s">
        <v>481</v>
      </c>
      <c r="O22542" t="s">
        <v>22</v>
      </c>
      <c r="P22542" t="s">
        <v>23</v>
      </c>
      <c r="Q22542" t="s">
        <v>24</v>
      </c>
    </row>
    <row r="22543" spans="1:17" x14ac:dyDescent="0.2">
      <c r="A22543" s="2">
        <v>44351</v>
      </c>
      <c r="B22543" t="s">
        <v>232</v>
      </c>
      <c r="C22543" t="s">
        <v>700</v>
      </c>
      <c r="D22543" t="s">
        <v>19</v>
      </c>
      <c r="E22543" t="s">
        <v>27</v>
      </c>
      <c r="F22543">
        <v>136</v>
      </c>
      <c r="G22543">
        <v>168</v>
      </c>
      <c r="H22543">
        <v>1089</v>
      </c>
      <c r="I22543">
        <v>987</v>
      </c>
      <c r="J22543">
        <v>6</v>
      </c>
      <c r="K22543">
        <v>0</v>
      </c>
      <c r="L22543" t="s">
        <v>20</v>
      </c>
      <c r="M22543" t="s">
        <v>234</v>
      </c>
      <c r="N22543" t="s">
        <v>232</v>
      </c>
      <c r="O22543" t="s">
        <v>22</v>
      </c>
      <c r="P22543" t="s">
        <v>23</v>
      </c>
      <c r="Q22543" t="s">
        <v>24</v>
      </c>
    </row>
    <row r="22544" spans="1:17" x14ac:dyDescent="0.2">
      <c r="A22544" s="2">
        <v>44351</v>
      </c>
      <c r="B22544" t="s">
        <v>555</v>
      </c>
      <c r="C22544" t="s">
        <v>512</v>
      </c>
      <c r="D22544" t="s">
        <v>27</v>
      </c>
      <c r="E22544" t="s">
        <v>27</v>
      </c>
      <c r="F22544">
        <v>127</v>
      </c>
      <c r="G22544">
        <v>167</v>
      </c>
      <c r="H22544">
        <v>1129</v>
      </c>
      <c r="I22544">
        <v>989</v>
      </c>
      <c r="J22544">
        <v>10</v>
      </c>
      <c r="K22544">
        <v>0</v>
      </c>
      <c r="L22544" t="s">
        <v>20</v>
      </c>
      <c r="M22544" t="s">
        <v>1761</v>
      </c>
      <c r="N22544" t="s">
        <v>555</v>
      </c>
      <c r="O22544" t="s">
        <v>22</v>
      </c>
      <c r="P22544" t="s">
        <v>23</v>
      </c>
      <c r="Q22544" t="s">
        <v>24</v>
      </c>
    </row>
    <row r="22545" spans="1:17" x14ac:dyDescent="0.2">
      <c r="A22545" s="2">
        <v>44351</v>
      </c>
      <c r="B22545" t="s">
        <v>262</v>
      </c>
      <c r="C22545" t="s">
        <v>221</v>
      </c>
      <c r="D22545" t="s">
        <v>27</v>
      </c>
      <c r="E22545" t="s">
        <v>27</v>
      </c>
      <c r="F22545">
        <v>156</v>
      </c>
      <c r="G22545">
        <v>162</v>
      </c>
      <c r="H22545">
        <v>1036</v>
      </c>
      <c r="I22545">
        <v>1010</v>
      </c>
      <c r="J22545">
        <v>1</v>
      </c>
      <c r="K22545">
        <v>1</v>
      </c>
      <c r="L22545" t="s">
        <v>20</v>
      </c>
      <c r="M22545" t="s">
        <v>264</v>
      </c>
      <c r="N22545" t="s">
        <v>262</v>
      </c>
      <c r="O22545" t="s">
        <v>22</v>
      </c>
      <c r="P22545" t="s">
        <v>23</v>
      </c>
      <c r="Q22545" t="s">
        <v>30</v>
      </c>
    </row>
    <row r="22546" spans="1:17" x14ac:dyDescent="0.2">
      <c r="A22546" s="2">
        <v>44351</v>
      </c>
      <c r="B22546" t="s">
        <v>532</v>
      </c>
      <c r="C22546" t="s">
        <v>614</v>
      </c>
      <c r="D22546" t="s">
        <v>27</v>
      </c>
      <c r="E22546" t="s">
        <v>27</v>
      </c>
      <c r="F22546">
        <v>147</v>
      </c>
      <c r="G22546">
        <v>170</v>
      </c>
      <c r="H22546">
        <v>1060</v>
      </c>
      <c r="I22546">
        <v>977</v>
      </c>
      <c r="J22546">
        <v>3</v>
      </c>
      <c r="K22546">
        <v>0</v>
      </c>
      <c r="L22546" t="s">
        <v>20</v>
      </c>
      <c r="M22546" t="s">
        <v>1497</v>
      </c>
      <c r="N22546" t="s">
        <v>532</v>
      </c>
      <c r="O22546" t="s">
        <v>22</v>
      </c>
      <c r="P22546" t="s">
        <v>23</v>
      </c>
      <c r="Q22546" t="s">
        <v>24</v>
      </c>
    </row>
    <row r="22547" spans="1:17" x14ac:dyDescent="0.2">
      <c r="A22547" s="2">
        <v>44351</v>
      </c>
      <c r="B22547" t="s">
        <v>453</v>
      </c>
      <c r="C22547" t="s">
        <v>233</v>
      </c>
      <c r="D22547" t="s">
        <v>27</v>
      </c>
      <c r="E22547" t="s">
        <v>19</v>
      </c>
      <c r="F22547">
        <v>135</v>
      </c>
      <c r="G22547">
        <v>165</v>
      </c>
      <c r="H22547">
        <v>1091</v>
      </c>
      <c r="I22547">
        <v>990</v>
      </c>
      <c r="J22547">
        <v>3</v>
      </c>
      <c r="K22547">
        <v>0</v>
      </c>
      <c r="L22547" t="s">
        <v>20</v>
      </c>
      <c r="M22547" t="s">
        <v>482</v>
      </c>
      <c r="N22547" t="s">
        <v>453</v>
      </c>
      <c r="O22547" t="s">
        <v>22</v>
      </c>
      <c r="P22547" t="s">
        <v>23</v>
      </c>
      <c r="Q22547" t="s">
        <v>24</v>
      </c>
    </row>
    <row r="22548" spans="1:17" x14ac:dyDescent="0.2">
      <c r="A22548" s="2">
        <v>44351</v>
      </c>
      <c r="B22548" t="s">
        <v>25</v>
      </c>
      <c r="C22548" t="s">
        <v>31</v>
      </c>
      <c r="D22548" t="s">
        <v>19</v>
      </c>
      <c r="E22548" t="s">
        <v>19</v>
      </c>
      <c r="F22548">
        <v>3</v>
      </c>
      <c r="G22548">
        <v>53</v>
      </c>
      <c r="H22548">
        <v>1742</v>
      </c>
      <c r="I22548">
        <v>1413</v>
      </c>
      <c r="J22548">
        <v>2</v>
      </c>
      <c r="K22548">
        <v>0</v>
      </c>
      <c r="L22548" t="s">
        <v>20</v>
      </c>
      <c r="M22548" t="s">
        <v>869</v>
      </c>
      <c r="N22548" t="s">
        <v>25</v>
      </c>
      <c r="O22548" t="s">
        <v>22</v>
      </c>
      <c r="P22548" t="s">
        <v>23</v>
      </c>
      <c r="Q22548" t="s">
        <v>24</v>
      </c>
    </row>
    <row r="22549" spans="1:17" x14ac:dyDescent="0.2">
      <c r="A22549" s="2">
        <v>44352</v>
      </c>
      <c r="B22549" t="s">
        <v>34</v>
      </c>
      <c r="C22549" t="s">
        <v>365</v>
      </c>
      <c r="D22549" t="s">
        <v>36</v>
      </c>
      <c r="E22549" t="s">
        <v>36</v>
      </c>
      <c r="F22549">
        <v>72</v>
      </c>
      <c r="G22549">
        <v>133</v>
      </c>
      <c r="H22549">
        <v>1331</v>
      </c>
      <c r="I22549">
        <v>1104</v>
      </c>
      <c r="J22549">
        <v>0</v>
      </c>
      <c r="K22549">
        <v>2</v>
      </c>
      <c r="L22549" t="s">
        <v>28</v>
      </c>
      <c r="M22549" t="s">
        <v>767</v>
      </c>
      <c r="N22549" t="s">
        <v>180</v>
      </c>
      <c r="O22549" t="s">
        <v>122</v>
      </c>
      <c r="P22549" t="s">
        <v>23</v>
      </c>
      <c r="Q22549" t="s">
        <v>41</v>
      </c>
    </row>
    <row r="22550" spans="1:17" x14ac:dyDescent="0.2">
      <c r="A22550" s="2">
        <v>44352</v>
      </c>
      <c r="B22550" t="s">
        <v>136</v>
      </c>
      <c r="C22550" t="s">
        <v>224</v>
      </c>
      <c r="D22550" t="s">
        <v>36</v>
      </c>
      <c r="E22550" t="s">
        <v>36</v>
      </c>
      <c r="F22550">
        <v>59</v>
      </c>
      <c r="G22550">
        <v>60</v>
      </c>
      <c r="H22550">
        <v>1397</v>
      </c>
      <c r="I22550">
        <v>1392</v>
      </c>
      <c r="J22550">
        <v>2</v>
      </c>
      <c r="K22550">
        <v>1</v>
      </c>
      <c r="L22550" t="s">
        <v>28</v>
      </c>
      <c r="M22550" t="s">
        <v>340</v>
      </c>
      <c r="N22550" t="s">
        <v>136</v>
      </c>
      <c r="O22550" t="s">
        <v>22</v>
      </c>
      <c r="P22550" t="s">
        <v>23</v>
      </c>
      <c r="Q22550" t="s">
        <v>24</v>
      </c>
    </row>
    <row r="22551" spans="1:17" x14ac:dyDescent="0.2">
      <c r="A22551" s="2">
        <v>44352</v>
      </c>
      <c r="B22551" t="s">
        <v>1279</v>
      </c>
      <c r="C22551" t="s">
        <v>123</v>
      </c>
      <c r="D22551" t="s">
        <v>50</v>
      </c>
      <c r="E22551" t="s">
        <v>50</v>
      </c>
      <c r="F22551">
        <v>64</v>
      </c>
      <c r="G22551">
        <v>85</v>
      </c>
      <c r="H22551">
        <v>1368</v>
      </c>
      <c r="I22551">
        <v>1283</v>
      </c>
      <c r="J22551">
        <v>1</v>
      </c>
      <c r="K22551">
        <v>3</v>
      </c>
      <c r="L22551" t="s">
        <v>28</v>
      </c>
      <c r="M22551" t="s">
        <v>1280</v>
      </c>
      <c r="N22551" t="s">
        <v>1279</v>
      </c>
      <c r="O22551" t="s">
        <v>22</v>
      </c>
      <c r="P22551" t="s">
        <v>23</v>
      </c>
      <c r="Q22551" t="s">
        <v>41</v>
      </c>
    </row>
    <row r="22552" spans="1:17" x14ac:dyDescent="0.2">
      <c r="A22552" s="2">
        <v>44352</v>
      </c>
      <c r="B22552" t="s">
        <v>237</v>
      </c>
      <c r="C22552" t="s">
        <v>196</v>
      </c>
      <c r="D22552" t="s">
        <v>36</v>
      </c>
      <c r="E22552" t="s">
        <v>36</v>
      </c>
      <c r="F22552">
        <v>112</v>
      </c>
      <c r="G22552">
        <v>152</v>
      </c>
      <c r="H22552">
        <v>1165</v>
      </c>
      <c r="I22552">
        <v>1043</v>
      </c>
      <c r="J22552">
        <v>0</v>
      </c>
      <c r="K22552">
        <v>2</v>
      </c>
      <c r="L22552" t="s">
        <v>28</v>
      </c>
      <c r="M22552" t="s">
        <v>767</v>
      </c>
      <c r="N22552" t="s">
        <v>180</v>
      </c>
      <c r="O22552" t="s">
        <v>122</v>
      </c>
      <c r="P22552" t="s">
        <v>23</v>
      </c>
      <c r="Q22552" t="s">
        <v>41</v>
      </c>
    </row>
    <row r="22553" spans="1:17" x14ac:dyDescent="0.2">
      <c r="A22553" s="2">
        <v>44352</v>
      </c>
      <c r="B22553" t="s">
        <v>95</v>
      </c>
      <c r="C22553" t="s">
        <v>87</v>
      </c>
      <c r="D22553" t="s">
        <v>50</v>
      </c>
      <c r="E22553" t="s">
        <v>50</v>
      </c>
      <c r="F22553">
        <v>38</v>
      </c>
      <c r="G22553">
        <v>71</v>
      </c>
      <c r="H22553">
        <v>1462</v>
      </c>
      <c r="I22553">
        <v>1339</v>
      </c>
      <c r="J22553">
        <v>1</v>
      </c>
      <c r="K22553">
        <v>0</v>
      </c>
      <c r="L22553" t="s">
        <v>28</v>
      </c>
      <c r="M22553" t="s">
        <v>326</v>
      </c>
      <c r="N22553" t="s">
        <v>95</v>
      </c>
      <c r="O22553" t="s">
        <v>22</v>
      </c>
      <c r="P22553" t="s">
        <v>23</v>
      </c>
      <c r="Q22553" t="s">
        <v>24</v>
      </c>
    </row>
    <row r="22554" spans="1:17" x14ac:dyDescent="0.2">
      <c r="A22554" s="2">
        <v>44352</v>
      </c>
      <c r="B22554" t="s">
        <v>118</v>
      </c>
      <c r="C22554" t="s">
        <v>138</v>
      </c>
      <c r="D22554" t="s">
        <v>36</v>
      </c>
      <c r="E22554" t="s">
        <v>36</v>
      </c>
      <c r="F22554">
        <v>22</v>
      </c>
      <c r="G22554">
        <v>87</v>
      </c>
      <c r="H22554">
        <v>1542</v>
      </c>
      <c r="I22554">
        <v>1280</v>
      </c>
      <c r="J22554">
        <v>3</v>
      </c>
      <c r="K22554">
        <v>1</v>
      </c>
      <c r="L22554" t="s">
        <v>28</v>
      </c>
      <c r="M22554" t="s">
        <v>1787</v>
      </c>
      <c r="N22554" t="s">
        <v>118</v>
      </c>
      <c r="O22554" t="s">
        <v>22</v>
      </c>
      <c r="P22554" t="s">
        <v>23</v>
      </c>
      <c r="Q22554" t="s">
        <v>24</v>
      </c>
    </row>
    <row r="22555" spans="1:17" x14ac:dyDescent="0.2">
      <c r="A22555" s="2">
        <v>44352</v>
      </c>
      <c r="B22555" t="s">
        <v>52</v>
      </c>
      <c r="C22555" t="s">
        <v>286</v>
      </c>
      <c r="D22555" t="s">
        <v>50</v>
      </c>
      <c r="E22555" t="s">
        <v>50</v>
      </c>
      <c r="F22555">
        <v>18</v>
      </c>
      <c r="G22555">
        <v>90</v>
      </c>
      <c r="H22555">
        <v>1569</v>
      </c>
      <c r="I22555">
        <v>1273</v>
      </c>
      <c r="J22555">
        <v>3</v>
      </c>
      <c r="K22555">
        <v>1</v>
      </c>
      <c r="L22555" t="s">
        <v>28</v>
      </c>
      <c r="M22555" t="s">
        <v>1773</v>
      </c>
      <c r="N22555" t="s">
        <v>52</v>
      </c>
      <c r="O22555" t="s">
        <v>22</v>
      </c>
      <c r="P22555" t="s">
        <v>23</v>
      </c>
      <c r="Q22555" t="s">
        <v>24</v>
      </c>
    </row>
    <row r="22556" spans="1:17" x14ac:dyDescent="0.2">
      <c r="A22556" s="2">
        <v>44352</v>
      </c>
      <c r="B22556" t="s">
        <v>128</v>
      </c>
      <c r="C22556" t="s">
        <v>890</v>
      </c>
      <c r="D22556" t="s">
        <v>36</v>
      </c>
      <c r="E22556" t="s">
        <v>36</v>
      </c>
      <c r="F22556">
        <v>26</v>
      </c>
      <c r="G22556">
        <v>61</v>
      </c>
      <c r="H22556">
        <v>1512</v>
      </c>
      <c r="I22556">
        <v>1376</v>
      </c>
      <c r="J22556">
        <v>1</v>
      </c>
      <c r="K22556">
        <v>0</v>
      </c>
      <c r="L22556" t="s">
        <v>28</v>
      </c>
      <c r="M22556" t="s">
        <v>1054</v>
      </c>
      <c r="N22556" t="s">
        <v>128</v>
      </c>
      <c r="O22556" t="s">
        <v>22</v>
      </c>
      <c r="P22556" t="s">
        <v>23</v>
      </c>
      <c r="Q22556" t="s">
        <v>24</v>
      </c>
    </row>
    <row r="22557" spans="1:17" x14ac:dyDescent="0.2">
      <c r="A22557" s="2">
        <v>44352</v>
      </c>
      <c r="B22557" t="s">
        <v>161</v>
      </c>
      <c r="C22557" t="s">
        <v>85</v>
      </c>
      <c r="D22557" t="s">
        <v>50</v>
      </c>
      <c r="E22557" t="s">
        <v>50</v>
      </c>
      <c r="F22557">
        <v>17</v>
      </c>
      <c r="G22557">
        <v>66</v>
      </c>
      <c r="H22557">
        <v>1570</v>
      </c>
      <c r="I22557">
        <v>1362</v>
      </c>
      <c r="J22557">
        <v>0</v>
      </c>
      <c r="K22557">
        <v>0</v>
      </c>
      <c r="L22557" t="s">
        <v>28</v>
      </c>
      <c r="M22557" t="s">
        <v>162</v>
      </c>
      <c r="N22557" t="s">
        <v>161</v>
      </c>
      <c r="O22557" t="s">
        <v>22</v>
      </c>
      <c r="P22557" t="s">
        <v>23</v>
      </c>
      <c r="Q22557" t="s">
        <v>30</v>
      </c>
    </row>
    <row r="22558" spans="1:17" x14ac:dyDescent="0.2">
      <c r="A22558" s="2">
        <v>44352</v>
      </c>
      <c r="B22558" t="s">
        <v>113</v>
      </c>
      <c r="C22558" t="s">
        <v>389</v>
      </c>
      <c r="D22558" t="s">
        <v>115</v>
      </c>
      <c r="E22558" t="s">
        <v>115</v>
      </c>
      <c r="F22558">
        <v>65</v>
      </c>
      <c r="G22558">
        <v>145</v>
      </c>
      <c r="H22558">
        <v>1364</v>
      </c>
      <c r="I22558">
        <v>1070</v>
      </c>
      <c r="J22558">
        <v>3</v>
      </c>
      <c r="K22558">
        <v>0</v>
      </c>
      <c r="L22558" t="s">
        <v>20</v>
      </c>
      <c r="M22558" t="s">
        <v>231</v>
      </c>
      <c r="N22558" t="s">
        <v>113</v>
      </c>
      <c r="O22558" t="s">
        <v>22</v>
      </c>
      <c r="P22558" t="s">
        <v>23</v>
      </c>
      <c r="Q22558" t="s">
        <v>24</v>
      </c>
    </row>
    <row r="22559" spans="1:17" x14ac:dyDescent="0.2">
      <c r="A22559" s="2">
        <v>44352</v>
      </c>
      <c r="B22559" t="s">
        <v>464</v>
      </c>
      <c r="C22559" t="s">
        <v>462</v>
      </c>
      <c r="D22559" t="s">
        <v>115</v>
      </c>
      <c r="E22559" t="s">
        <v>115</v>
      </c>
      <c r="F22559">
        <v>93</v>
      </c>
      <c r="G22559">
        <v>204</v>
      </c>
      <c r="H22559">
        <v>1256</v>
      </c>
      <c r="I22559">
        <v>853</v>
      </c>
      <c r="J22559">
        <v>3</v>
      </c>
      <c r="K22559">
        <v>2</v>
      </c>
      <c r="L22559" t="s">
        <v>20</v>
      </c>
      <c r="M22559" t="s">
        <v>1496</v>
      </c>
      <c r="N22559" t="s">
        <v>133</v>
      </c>
      <c r="O22559" t="s">
        <v>122</v>
      </c>
      <c r="P22559" t="s">
        <v>23</v>
      </c>
      <c r="Q22559" t="s">
        <v>24</v>
      </c>
    </row>
    <row r="22560" spans="1:17" x14ac:dyDescent="0.2">
      <c r="A22560" s="2">
        <v>44352</v>
      </c>
      <c r="B22560" t="s">
        <v>133</v>
      </c>
      <c r="C22560" t="s">
        <v>583</v>
      </c>
      <c r="D22560" t="s">
        <v>115</v>
      </c>
      <c r="E22560" t="s">
        <v>115</v>
      </c>
      <c r="F22560">
        <v>39</v>
      </c>
      <c r="G22560">
        <v>130</v>
      </c>
      <c r="H22560">
        <v>1460</v>
      </c>
      <c r="I22560">
        <v>1106</v>
      </c>
      <c r="J22560">
        <v>5</v>
      </c>
      <c r="K22560">
        <v>0</v>
      </c>
      <c r="L22560" t="s">
        <v>20</v>
      </c>
      <c r="M22560" t="s">
        <v>1496</v>
      </c>
      <c r="N22560" t="s">
        <v>133</v>
      </c>
      <c r="O22560" t="s">
        <v>22</v>
      </c>
      <c r="P22560" t="s">
        <v>23</v>
      </c>
      <c r="Q22560" t="s">
        <v>24</v>
      </c>
    </row>
    <row r="22561" spans="1:17" x14ac:dyDescent="0.2">
      <c r="A22561" s="2">
        <v>44352</v>
      </c>
      <c r="B22561" t="s">
        <v>892</v>
      </c>
      <c r="C22561" t="s">
        <v>210</v>
      </c>
      <c r="D22561" t="s">
        <v>27</v>
      </c>
      <c r="E22561" t="s">
        <v>27</v>
      </c>
      <c r="F22561">
        <v>207</v>
      </c>
      <c r="G22561">
        <v>69</v>
      </c>
      <c r="H22561">
        <v>829</v>
      </c>
      <c r="I22561">
        <v>1341</v>
      </c>
      <c r="J22561">
        <v>0</v>
      </c>
      <c r="K22561">
        <v>7</v>
      </c>
      <c r="L22561" t="s">
        <v>20</v>
      </c>
      <c r="M22561" t="s">
        <v>893</v>
      </c>
      <c r="N22561" t="s">
        <v>892</v>
      </c>
      <c r="O22561" t="s">
        <v>22</v>
      </c>
      <c r="P22561" t="s">
        <v>23</v>
      </c>
      <c r="Q22561" t="s">
        <v>41</v>
      </c>
    </row>
    <row r="22562" spans="1:17" x14ac:dyDescent="0.2">
      <c r="A22562" s="2">
        <v>44352</v>
      </c>
      <c r="B22562" t="s">
        <v>586</v>
      </c>
      <c r="C22562" t="s">
        <v>56</v>
      </c>
      <c r="D22562" t="s">
        <v>27</v>
      </c>
      <c r="E22562" t="s">
        <v>27</v>
      </c>
      <c r="F22562">
        <v>205</v>
      </c>
      <c r="G22562">
        <v>70</v>
      </c>
      <c r="H22562">
        <v>850</v>
      </c>
      <c r="I22562">
        <v>1340</v>
      </c>
      <c r="J22562">
        <v>0</v>
      </c>
      <c r="K22562">
        <v>7</v>
      </c>
      <c r="L22562" t="s">
        <v>20</v>
      </c>
      <c r="M22562" t="s">
        <v>1772</v>
      </c>
      <c r="N22562" t="s">
        <v>77</v>
      </c>
      <c r="O22562" t="s">
        <v>122</v>
      </c>
      <c r="P22562" t="s">
        <v>23</v>
      </c>
      <c r="Q22562" t="s">
        <v>41</v>
      </c>
    </row>
    <row r="22563" spans="1:17" x14ac:dyDescent="0.2">
      <c r="A22563" s="2">
        <v>44352</v>
      </c>
      <c r="B22563" t="s">
        <v>775</v>
      </c>
      <c r="C22563" t="s">
        <v>1491</v>
      </c>
      <c r="D22563" t="s">
        <v>27</v>
      </c>
      <c r="E22563" t="s">
        <v>27</v>
      </c>
      <c r="F22563">
        <v>208</v>
      </c>
      <c r="G22563">
        <v>76</v>
      </c>
      <c r="H22563">
        <v>826</v>
      </c>
      <c r="I22563">
        <v>1323</v>
      </c>
      <c r="J22563">
        <v>0</v>
      </c>
      <c r="K22563">
        <v>8</v>
      </c>
      <c r="L22563" t="s">
        <v>20</v>
      </c>
      <c r="M22563" t="s">
        <v>1761</v>
      </c>
      <c r="N22563" t="s">
        <v>555</v>
      </c>
      <c r="O22563" t="s">
        <v>122</v>
      </c>
      <c r="P22563" t="s">
        <v>23</v>
      </c>
      <c r="Q22563" t="s">
        <v>41</v>
      </c>
    </row>
    <row r="22564" spans="1:17" x14ac:dyDescent="0.2">
      <c r="A22564" s="2">
        <v>44352</v>
      </c>
      <c r="B22564" t="s">
        <v>531</v>
      </c>
      <c r="C22564" t="s">
        <v>776</v>
      </c>
      <c r="D22564" t="s">
        <v>27</v>
      </c>
      <c r="E22564" t="s">
        <v>27</v>
      </c>
      <c r="F22564">
        <v>78</v>
      </c>
      <c r="G22564">
        <v>209</v>
      </c>
      <c r="H22564">
        <v>1321</v>
      </c>
      <c r="I22564">
        <v>805</v>
      </c>
      <c r="J22564">
        <v>13</v>
      </c>
      <c r="K22564">
        <v>0</v>
      </c>
      <c r="L22564" t="s">
        <v>20</v>
      </c>
      <c r="M22564" t="s">
        <v>534</v>
      </c>
      <c r="N22564" t="s">
        <v>531</v>
      </c>
      <c r="O22564" t="s">
        <v>22</v>
      </c>
      <c r="P22564" t="s">
        <v>23</v>
      </c>
      <c r="Q22564" t="s">
        <v>24</v>
      </c>
    </row>
    <row r="22565" spans="1:17" x14ac:dyDescent="0.2">
      <c r="A22565" s="2">
        <v>44352</v>
      </c>
      <c r="B22565" t="s">
        <v>904</v>
      </c>
      <c r="C22565" t="s">
        <v>263</v>
      </c>
      <c r="D22565" t="s">
        <v>27</v>
      </c>
      <c r="E22565" t="s">
        <v>27</v>
      </c>
      <c r="F22565">
        <v>206</v>
      </c>
      <c r="G22565">
        <v>83</v>
      </c>
      <c r="H22565">
        <v>843</v>
      </c>
      <c r="I22565">
        <v>1290</v>
      </c>
      <c r="J22565">
        <v>0</v>
      </c>
      <c r="K22565">
        <v>10</v>
      </c>
      <c r="L22565" t="s">
        <v>20</v>
      </c>
      <c r="M22565" t="s">
        <v>1301</v>
      </c>
      <c r="N22565" t="s">
        <v>904</v>
      </c>
      <c r="O22565" t="s">
        <v>22</v>
      </c>
      <c r="P22565" t="s">
        <v>23</v>
      </c>
      <c r="Q22565" t="s">
        <v>41</v>
      </c>
    </row>
    <row r="22566" spans="1:17" x14ac:dyDescent="0.2">
      <c r="A22566" s="2">
        <v>44352</v>
      </c>
      <c r="B22566" t="s">
        <v>848</v>
      </c>
      <c r="C22566" t="s">
        <v>282</v>
      </c>
      <c r="D22566" t="s">
        <v>27</v>
      </c>
      <c r="E22566" t="s">
        <v>19</v>
      </c>
      <c r="F22566">
        <v>201</v>
      </c>
      <c r="G22566">
        <v>103</v>
      </c>
      <c r="H22566">
        <v>861</v>
      </c>
      <c r="I22566">
        <v>1201</v>
      </c>
      <c r="J22566">
        <v>0</v>
      </c>
      <c r="K22566">
        <v>0</v>
      </c>
      <c r="L22566" t="s">
        <v>20</v>
      </c>
      <c r="M22566" t="s">
        <v>905</v>
      </c>
      <c r="N22566" t="s">
        <v>848</v>
      </c>
      <c r="O22566" t="s">
        <v>22</v>
      </c>
      <c r="P22566" t="s">
        <v>23</v>
      </c>
      <c r="Q22566" t="s">
        <v>30</v>
      </c>
    </row>
    <row r="22567" spans="1:17" x14ac:dyDescent="0.2">
      <c r="A22567" s="2">
        <v>44353</v>
      </c>
      <c r="B22567" t="s">
        <v>150</v>
      </c>
      <c r="C22567" t="s">
        <v>111</v>
      </c>
      <c r="D22567" t="s">
        <v>36</v>
      </c>
      <c r="E22567" t="s">
        <v>36</v>
      </c>
      <c r="F22567">
        <v>33</v>
      </c>
      <c r="G22567">
        <v>57</v>
      </c>
      <c r="H22567">
        <v>1486</v>
      </c>
      <c r="I22567">
        <v>1400</v>
      </c>
      <c r="J22567">
        <v>1</v>
      </c>
      <c r="K22567">
        <v>0</v>
      </c>
      <c r="L22567" t="s">
        <v>28</v>
      </c>
      <c r="M22567" t="s">
        <v>1052</v>
      </c>
      <c r="N22567" t="s">
        <v>150</v>
      </c>
      <c r="O22567" t="s">
        <v>22</v>
      </c>
      <c r="P22567" t="s">
        <v>23</v>
      </c>
      <c r="Q22567" t="s">
        <v>24</v>
      </c>
    </row>
    <row r="22568" spans="1:17" x14ac:dyDescent="0.2">
      <c r="A22568" s="2">
        <v>44353</v>
      </c>
      <c r="B22568" t="s">
        <v>69</v>
      </c>
      <c r="C22568" t="s">
        <v>244</v>
      </c>
      <c r="D22568" t="s">
        <v>50</v>
      </c>
      <c r="E22568" t="s">
        <v>50</v>
      </c>
      <c r="F22568">
        <v>23</v>
      </c>
      <c r="G22568">
        <v>36</v>
      </c>
      <c r="H22568">
        <v>1523</v>
      </c>
      <c r="I22568">
        <v>1475</v>
      </c>
      <c r="J22568">
        <v>0</v>
      </c>
      <c r="K22568">
        <v>0</v>
      </c>
      <c r="L22568" t="s">
        <v>28</v>
      </c>
      <c r="M22568" t="s">
        <v>71</v>
      </c>
      <c r="N22568" t="s">
        <v>69</v>
      </c>
      <c r="O22568" t="s">
        <v>22</v>
      </c>
      <c r="P22568" t="s">
        <v>23</v>
      </c>
      <c r="Q22568" t="s">
        <v>30</v>
      </c>
    </row>
    <row r="22569" spans="1:17" x14ac:dyDescent="0.2">
      <c r="A22569" s="2">
        <v>44353</v>
      </c>
      <c r="B22569" t="s">
        <v>147</v>
      </c>
      <c r="C22569" t="s">
        <v>274</v>
      </c>
      <c r="D22569" t="s">
        <v>50</v>
      </c>
      <c r="E22569" t="s">
        <v>50</v>
      </c>
      <c r="F22569">
        <v>1</v>
      </c>
      <c r="G22569">
        <v>14</v>
      </c>
      <c r="H22569">
        <v>1783</v>
      </c>
      <c r="I22569">
        <v>1605</v>
      </c>
      <c r="J22569">
        <v>1</v>
      </c>
      <c r="K22569">
        <v>0</v>
      </c>
      <c r="L22569" t="s">
        <v>28</v>
      </c>
      <c r="M22569" t="s">
        <v>148</v>
      </c>
      <c r="N22569" t="s">
        <v>147</v>
      </c>
      <c r="O22569" t="s">
        <v>22</v>
      </c>
      <c r="P22569" t="s">
        <v>23</v>
      </c>
      <c r="Q22569" t="s">
        <v>24</v>
      </c>
    </row>
    <row r="22570" spans="1:17" x14ac:dyDescent="0.2">
      <c r="A22570" s="2">
        <v>44353</v>
      </c>
      <c r="B22570" t="s">
        <v>72</v>
      </c>
      <c r="C22570" t="s">
        <v>646</v>
      </c>
      <c r="D22570" t="s">
        <v>50</v>
      </c>
      <c r="E22570" t="s">
        <v>50</v>
      </c>
      <c r="F22570">
        <v>10</v>
      </c>
      <c r="G22570">
        <v>55</v>
      </c>
      <c r="H22570">
        <v>1631</v>
      </c>
      <c r="I22570">
        <v>1404</v>
      </c>
      <c r="J22570">
        <v>2</v>
      </c>
      <c r="K22570">
        <v>0</v>
      </c>
      <c r="L22570" t="s">
        <v>28</v>
      </c>
      <c r="M22570" t="s">
        <v>1836</v>
      </c>
      <c r="N22570" t="s">
        <v>72</v>
      </c>
      <c r="O22570" t="s">
        <v>22</v>
      </c>
      <c r="P22570" t="s">
        <v>23</v>
      </c>
      <c r="Q22570" t="s">
        <v>24</v>
      </c>
    </row>
    <row r="22571" spans="1:17" x14ac:dyDescent="0.2">
      <c r="A22571" s="2">
        <v>44353</v>
      </c>
      <c r="B22571" t="s">
        <v>89</v>
      </c>
      <c r="C22571" t="s">
        <v>92</v>
      </c>
      <c r="D22571" t="s">
        <v>50</v>
      </c>
      <c r="E22571" t="s">
        <v>50</v>
      </c>
      <c r="F22571">
        <v>4</v>
      </c>
      <c r="G22571">
        <v>43</v>
      </c>
      <c r="H22571">
        <v>1686</v>
      </c>
      <c r="I22571">
        <v>1449</v>
      </c>
      <c r="J22571">
        <v>1</v>
      </c>
      <c r="K22571">
        <v>0</v>
      </c>
      <c r="L22571" t="s">
        <v>28</v>
      </c>
      <c r="M22571" t="s">
        <v>91</v>
      </c>
      <c r="N22571" t="s">
        <v>89</v>
      </c>
      <c r="O22571" t="s">
        <v>22</v>
      </c>
      <c r="P22571" t="s">
        <v>23</v>
      </c>
      <c r="Q22571" t="s">
        <v>24</v>
      </c>
    </row>
    <row r="22572" spans="1:17" x14ac:dyDescent="0.2">
      <c r="A22572" s="2">
        <v>44353</v>
      </c>
      <c r="B22572" t="s">
        <v>97</v>
      </c>
      <c r="C22572" t="s">
        <v>104</v>
      </c>
      <c r="D22572" t="s">
        <v>50</v>
      </c>
      <c r="E22572" t="s">
        <v>50</v>
      </c>
      <c r="F22572">
        <v>96</v>
      </c>
      <c r="G22572">
        <v>44</v>
      </c>
      <c r="H22572">
        <v>1244</v>
      </c>
      <c r="I22572">
        <v>1441</v>
      </c>
      <c r="J22572">
        <v>0</v>
      </c>
      <c r="K22572">
        <v>1</v>
      </c>
      <c r="L22572" t="s">
        <v>28</v>
      </c>
      <c r="M22572" t="s">
        <v>1770</v>
      </c>
      <c r="N22572" t="s">
        <v>97</v>
      </c>
      <c r="O22572" t="s">
        <v>22</v>
      </c>
      <c r="P22572" t="s">
        <v>23</v>
      </c>
      <c r="Q22572" t="s">
        <v>41</v>
      </c>
    </row>
    <row r="22573" spans="1:17" x14ac:dyDescent="0.2">
      <c r="A22573" s="2">
        <v>44353</v>
      </c>
      <c r="B22573" t="s">
        <v>384</v>
      </c>
      <c r="C22573" t="s">
        <v>386</v>
      </c>
      <c r="D22573" t="s">
        <v>50</v>
      </c>
      <c r="E22573" t="s">
        <v>50</v>
      </c>
      <c r="F22573">
        <v>177</v>
      </c>
      <c r="G22573">
        <v>110</v>
      </c>
      <c r="H22573">
        <v>948</v>
      </c>
      <c r="I22573">
        <v>1168</v>
      </c>
      <c r="J22573">
        <v>1</v>
      </c>
      <c r="K22573">
        <v>0</v>
      </c>
      <c r="L22573" t="s">
        <v>28</v>
      </c>
      <c r="M22573" t="s">
        <v>395</v>
      </c>
      <c r="N22573" t="s">
        <v>384</v>
      </c>
      <c r="O22573" t="s">
        <v>22</v>
      </c>
      <c r="P22573" t="s">
        <v>23</v>
      </c>
      <c r="Q22573" t="s">
        <v>24</v>
      </c>
    </row>
    <row r="22574" spans="1:17" x14ac:dyDescent="0.2">
      <c r="A22574" s="2">
        <v>44353</v>
      </c>
      <c r="B22574" t="s">
        <v>126</v>
      </c>
      <c r="C22574" t="s">
        <v>345</v>
      </c>
      <c r="D22574" t="s">
        <v>50</v>
      </c>
      <c r="E22574" t="s">
        <v>50</v>
      </c>
      <c r="F22574">
        <v>16</v>
      </c>
      <c r="G22574">
        <v>91</v>
      </c>
      <c r="H22574">
        <v>1598</v>
      </c>
      <c r="I22574">
        <v>1259</v>
      </c>
      <c r="J22574">
        <v>3</v>
      </c>
      <c r="K22574">
        <v>0</v>
      </c>
      <c r="L22574" t="s">
        <v>28</v>
      </c>
      <c r="M22574" t="s">
        <v>1381</v>
      </c>
      <c r="N22574" t="s">
        <v>126</v>
      </c>
      <c r="O22574" t="s">
        <v>22</v>
      </c>
      <c r="P22574" t="s">
        <v>23</v>
      </c>
      <c r="Q22574" t="s">
        <v>24</v>
      </c>
    </row>
    <row r="22575" spans="1:17" x14ac:dyDescent="0.2">
      <c r="A22575" s="2">
        <v>44353</v>
      </c>
      <c r="B22575" t="s">
        <v>49</v>
      </c>
      <c r="C22575" t="s">
        <v>153</v>
      </c>
      <c r="D22575" t="s">
        <v>50</v>
      </c>
      <c r="E22575" t="s">
        <v>50</v>
      </c>
      <c r="F22575">
        <v>42</v>
      </c>
      <c r="G22575">
        <v>51</v>
      </c>
      <c r="H22575">
        <v>1452</v>
      </c>
      <c r="I22575">
        <v>1418</v>
      </c>
      <c r="J22575">
        <v>1</v>
      </c>
      <c r="K22575">
        <v>2</v>
      </c>
      <c r="L22575" t="s">
        <v>28</v>
      </c>
      <c r="M22575" t="s">
        <v>417</v>
      </c>
      <c r="N22575" t="s">
        <v>106</v>
      </c>
      <c r="O22575" t="s">
        <v>122</v>
      </c>
      <c r="P22575" t="s">
        <v>23</v>
      </c>
      <c r="Q22575" t="s">
        <v>41</v>
      </c>
    </row>
    <row r="22576" spans="1:17" x14ac:dyDescent="0.2">
      <c r="A22576" s="2">
        <v>44353</v>
      </c>
      <c r="B22576" t="s">
        <v>304</v>
      </c>
      <c r="C22576" t="s">
        <v>131</v>
      </c>
      <c r="D22576" t="s">
        <v>27</v>
      </c>
      <c r="E22576" t="s">
        <v>27</v>
      </c>
      <c r="F22576">
        <v>67</v>
      </c>
      <c r="G22576">
        <v>50</v>
      </c>
      <c r="H22576">
        <v>1361</v>
      </c>
      <c r="I22576">
        <v>1423</v>
      </c>
      <c r="J22576">
        <v>2</v>
      </c>
      <c r="K22576">
        <v>2</v>
      </c>
      <c r="L22576" t="s">
        <v>1804</v>
      </c>
      <c r="M22576" t="s">
        <v>1475</v>
      </c>
      <c r="N22576" t="s">
        <v>77</v>
      </c>
      <c r="O22576" t="s">
        <v>122</v>
      </c>
      <c r="P22576" t="s">
        <v>59</v>
      </c>
      <c r="Q22576" t="s">
        <v>24</v>
      </c>
    </row>
    <row r="22577" spans="1:17" x14ac:dyDescent="0.2">
      <c r="A22577" s="2">
        <v>44353</v>
      </c>
      <c r="B22577" t="s">
        <v>77</v>
      </c>
      <c r="C22577" t="s">
        <v>26</v>
      </c>
      <c r="D22577" t="s">
        <v>27</v>
      </c>
      <c r="E22577" t="s">
        <v>27</v>
      </c>
      <c r="F22577">
        <v>20</v>
      </c>
      <c r="G22577">
        <v>11</v>
      </c>
      <c r="H22577">
        <v>1555</v>
      </c>
      <c r="I22577">
        <v>1629</v>
      </c>
      <c r="J22577">
        <v>3</v>
      </c>
      <c r="K22577">
        <v>2</v>
      </c>
      <c r="L22577" t="s">
        <v>1804</v>
      </c>
      <c r="M22577" t="s">
        <v>1475</v>
      </c>
      <c r="N22577" t="s">
        <v>77</v>
      </c>
      <c r="O22577" t="s">
        <v>22</v>
      </c>
      <c r="P22577" t="s">
        <v>23</v>
      </c>
      <c r="Q22577" t="s">
        <v>24</v>
      </c>
    </row>
    <row r="22578" spans="1:17" x14ac:dyDescent="0.2">
      <c r="A22578" s="2">
        <v>44354</v>
      </c>
      <c r="B22578" t="s">
        <v>737</v>
      </c>
      <c r="C22578" t="s">
        <v>1693</v>
      </c>
      <c r="D22578" t="s">
        <v>50</v>
      </c>
      <c r="E22578" t="s">
        <v>50</v>
      </c>
      <c r="F22578">
        <v>158</v>
      </c>
      <c r="G22578">
        <v>195</v>
      </c>
      <c r="H22578">
        <v>1034</v>
      </c>
      <c r="I22578">
        <v>880</v>
      </c>
      <c r="J22578">
        <v>0</v>
      </c>
      <c r="K22578">
        <v>0</v>
      </c>
      <c r="L22578" t="s">
        <v>28</v>
      </c>
      <c r="M22578" t="s">
        <v>1774</v>
      </c>
      <c r="N22578" t="s">
        <v>737</v>
      </c>
      <c r="O22578" t="s">
        <v>22</v>
      </c>
      <c r="P22578" t="s">
        <v>23</v>
      </c>
      <c r="Q22578" t="s">
        <v>30</v>
      </c>
    </row>
    <row r="22579" spans="1:17" x14ac:dyDescent="0.2">
      <c r="A22579" s="2">
        <v>44354</v>
      </c>
      <c r="B22579" t="s">
        <v>48</v>
      </c>
      <c r="C22579" t="s">
        <v>174</v>
      </c>
      <c r="D22579" t="s">
        <v>50</v>
      </c>
      <c r="E22579" t="s">
        <v>50</v>
      </c>
      <c r="F22579">
        <v>113</v>
      </c>
      <c r="G22579">
        <v>186</v>
      </c>
      <c r="H22579">
        <v>1165</v>
      </c>
      <c r="I22579">
        <v>911</v>
      </c>
      <c r="J22579">
        <v>5</v>
      </c>
      <c r="K22579">
        <v>1</v>
      </c>
      <c r="L22579" t="s">
        <v>28</v>
      </c>
      <c r="M22579" t="s">
        <v>866</v>
      </c>
      <c r="N22579" t="s">
        <v>48</v>
      </c>
      <c r="O22579" t="s">
        <v>22</v>
      </c>
      <c r="P22579" t="s">
        <v>23</v>
      </c>
      <c r="Q22579" t="s">
        <v>24</v>
      </c>
    </row>
    <row r="22580" spans="1:17" x14ac:dyDescent="0.2">
      <c r="A22580" s="2">
        <v>44354</v>
      </c>
      <c r="B22580" t="s">
        <v>129</v>
      </c>
      <c r="C22580" t="s">
        <v>101</v>
      </c>
      <c r="D22580" t="s">
        <v>50</v>
      </c>
      <c r="E22580" t="s">
        <v>50</v>
      </c>
      <c r="F22580">
        <v>12</v>
      </c>
      <c r="G22580">
        <v>138</v>
      </c>
      <c r="H22580">
        <v>1609</v>
      </c>
      <c r="I22580">
        <v>1081</v>
      </c>
      <c r="J22580">
        <v>7</v>
      </c>
      <c r="K22580">
        <v>1</v>
      </c>
      <c r="L22580" t="s">
        <v>28</v>
      </c>
      <c r="M22580" t="s">
        <v>480</v>
      </c>
      <c r="N22580" t="s">
        <v>129</v>
      </c>
      <c r="O22580" t="s">
        <v>22</v>
      </c>
      <c r="P22580" t="s">
        <v>23</v>
      </c>
      <c r="Q22580" t="s">
        <v>24</v>
      </c>
    </row>
    <row r="22581" spans="1:17" x14ac:dyDescent="0.2">
      <c r="A22581" s="2">
        <v>44354</v>
      </c>
      <c r="B22581" t="s">
        <v>617</v>
      </c>
      <c r="C22581" t="s">
        <v>660</v>
      </c>
      <c r="D22581" t="s">
        <v>36</v>
      </c>
      <c r="E22581" t="s">
        <v>36</v>
      </c>
      <c r="F22581">
        <v>129</v>
      </c>
      <c r="G22581">
        <v>118</v>
      </c>
      <c r="H22581">
        <v>1123</v>
      </c>
      <c r="I22581">
        <v>1157</v>
      </c>
      <c r="J22581">
        <v>5</v>
      </c>
      <c r="K22581">
        <v>0</v>
      </c>
      <c r="L22581" t="s">
        <v>28</v>
      </c>
      <c r="M22581" t="s">
        <v>618</v>
      </c>
      <c r="N22581" t="s">
        <v>617</v>
      </c>
      <c r="O22581" t="s">
        <v>22</v>
      </c>
      <c r="P22581" t="s">
        <v>23</v>
      </c>
      <c r="Q22581" t="s">
        <v>24</v>
      </c>
    </row>
    <row r="22582" spans="1:17" x14ac:dyDescent="0.2">
      <c r="A22582" s="2">
        <v>44354</v>
      </c>
      <c r="B22582" t="s">
        <v>1204</v>
      </c>
      <c r="C22582" t="s">
        <v>185</v>
      </c>
      <c r="D22582" t="s">
        <v>50</v>
      </c>
      <c r="E22582" t="s">
        <v>27</v>
      </c>
      <c r="F22582">
        <v>25</v>
      </c>
      <c r="G22582">
        <v>45</v>
      </c>
      <c r="H22582">
        <v>1512</v>
      </c>
      <c r="I22582">
        <v>1432</v>
      </c>
      <c r="J22582">
        <v>1</v>
      </c>
      <c r="K22582">
        <v>1</v>
      </c>
      <c r="L22582" t="s">
        <v>28</v>
      </c>
      <c r="M22582" t="s">
        <v>1849</v>
      </c>
      <c r="N22582" t="s">
        <v>143</v>
      </c>
      <c r="O22582" t="s">
        <v>122</v>
      </c>
      <c r="P22582" t="s">
        <v>23</v>
      </c>
      <c r="Q22582" t="s">
        <v>30</v>
      </c>
    </row>
    <row r="22583" spans="1:17" x14ac:dyDescent="0.2">
      <c r="A22583" s="2">
        <v>44354</v>
      </c>
      <c r="B22583" t="s">
        <v>168</v>
      </c>
      <c r="C22583" t="s">
        <v>145</v>
      </c>
      <c r="D22583" t="s">
        <v>50</v>
      </c>
      <c r="E22583" t="s">
        <v>50</v>
      </c>
      <c r="F22583">
        <v>24</v>
      </c>
      <c r="G22583">
        <v>97</v>
      </c>
      <c r="H22583">
        <v>1514</v>
      </c>
      <c r="I22583">
        <v>1240</v>
      </c>
      <c r="J22583">
        <v>4</v>
      </c>
      <c r="K22583">
        <v>0</v>
      </c>
      <c r="L22583" t="s">
        <v>28</v>
      </c>
      <c r="M22583" t="s">
        <v>1344</v>
      </c>
      <c r="N22583" t="s">
        <v>168</v>
      </c>
      <c r="O22583" t="s">
        <v>22</v>
      </c>
      <c r="P22583" t="s">
        <v>23</v>
      </c>
      <c r="Q22583" t="s">
        <v>24</v>
      </c>
    </row>
    <row r="22584" spans="1:17" x14ac:dyDescent="0.2">
      <c r="A22584" s="2">
        <v>44354</v>
      </c>
      <c r="B22584" t="s">
        <v>889</v>
      </c>
      <c r="C22584" t="s">
        <v>469</v>
      </c>
      <c r="D22584" t="s">
        <v>115</v>
      </c>
      <c r="E22584" t="s">
        <v>115</v>
      </c>
      <c r="F22584">
        <v>198</v>
      </c>
      <c r="G22584">
        <v>79</v>
      </c>
      <c r="H22584">
        <v>872</v>
      </c>
      <c r="I22584">
        <v>1304</v>
      </c>
      <c r="J22584">
        <v>0</v>
      </c>
      <c r="K22584">
        <v>3</v>
      </c>
      <c r="L22584" t="s">
        <v>20</v>
      </c>
      <c r="M22584" t="s">
        <v>243</v>
      </c>
      <c r="N22584" t="s">
        <v>176</v>
      </c>
      <c r="O22584" t="s">
        <v>122</v>
      </c>
      <c r="P22584" t="s">
        <v>23</v>
      </c>
      <c r="Q22584" t="s">
        <v>41</v>
      </c>
    </row>
    <row r="22585" spans="1:17" x14ac:dyDescent="0.2">
      <c r="A22585" s="2">
        <v>44354</v>
      </c>
      <c r="B22585" t="s">
        <v>182</v>
      </c>
      <c r="C22585" t="s">
        <v>572</v>
      </c>
      <c r="D22585" t="s">
        <v>115</v>
      </c>
      <c r="E22585" t="s">
        <v>115</v>
      </c>
      <c r="F22585">
        <v>77</v>
      </c>
      <c r="G22585">
        <v>125</v>
      </c>
      <c r="H22585">
        <v>1322</v>
      </c>
      <c r="I22585">
        <v>1135</v>
      </c>
      <c r="J22585">
        <v>2</v>
      </c>
      <c r="K22585">
        <v>0</v>
      </c>
      <c r="L22585" t="s">
        <v>20</v>
      </c>
      <c r="M22585" t="s">
        <v>243</v>
      </c>
      <c r="N22585" t="s">
        <v>176</v>
      </c>
      <c r="O22585" t="s">
        <v>122</v>
      </c>
      <c r="P22585" t="s">
        <v>23</v>
      </c>
      <c r="Q22585" t="s">
        <v>24</v>
      </c>
    </row>
    <row r="22586" spans="1:17" x14ac:dyDescent="0.2">
      <c r="A22586" s="2">
        <v>44354</v>
      </c>
      <c r="B22586" t="s">
        <v>459</v>
      </c>
      <c r="C22586" t="s">
        <v>177</v>
      </c>
      <c r="D22586" t="s">
        <v>115</v>
      </c>
      <c r="E22586" t="s">
        <v>115</v>
      </c>
      <c r="F22586">
        <v>171</v>
      </c>
      <c r="G22586">
        <v>95</v>
      </c>
      <c r="H22586">
        <v>967</v>
      </c>
      <c r="I22586">
        <v>1251</v>
      </c>
      <c r="J22586">
        <v>0</v>
      </c>
      <c r="K22586">
        <v>3</v>
      </c>
      <c r="L22586" t="s">
        <v>20</v>
      </c>
      <c r="M22586" t="s">
        <v>302</v>
      </c>
      <c r="N22586" t="s">
        <v>301</v>
      </c>
      <c r="O22586" t="s">
        <v>122</v>
      </c>
      <c r="P22586" t="s">
        <v>23</v>
      </c>
      <c r="Q22586" t="s">
        <v>41</v>
      </c>
    </row>
    <row r="22587" spans="1:17" x14ac:dyDescent="0.2">
      <c r="A22587" s="2">
        <v>44354</v>
      </c>
      <c r="B22587" t="s">
        <v>55</v>
      </c>
      <c r="C22587" t="s">
        <v>638</v>
      </c>
      <c r="D22587" t="s">
        <v>57</v>
      </c>
      <c r="E22587" t="s">
        <v>115</v>
      </c>
      <c r="F22587">
        <v>41</v>
      </c>
      <c r="G22587">
        <v>141</v>
      </c>
      <c r="H22587">
        <v>1457</v>
      </c>
      <c r="I22587">
        <v>1078</v>
      </c>
      <c r="J22587">
        <v>5</v>
      </c>
      <c r="K22587">
        <v>1</v>
      </c>
      <c r="L22587" t="s">
        <v>20</v>
      </c>
      <c r="M22587" t="s">
        <v>302</v>
      </c>
      <c r="N22587" t="s">
        <v>301</v>
      </c>
      <c r="O22587" t="s">
        <v>122</v>
      </c>
      <c r="P22587" t="s">
        <v>23</v>
      </c>
      <c r="Q22587" t="s">
        <v>24</v>
      </c>
    </row>
    <row r="22588" spans="1:17" x14ac:dyDescent="0.2">
      <c r="A22588" s="2">
        <v>44354</v>
      </c>
      <c r="B22588" t="s">
        <v>164</v>
      </c>
      <c r="C22588" t="s">
        <v>648</v>
      </c>
      <c r="D22588" t="s">
        <v>115</v>
      </c>
      <c r="E22588" t="s">
        <v>115</v>
      </c>
      <c r="F22588">
        <v>68</v>
      </c>
      <c r="G22588">
        <v>174</v>
      </c>
      <c r="H22588">
        <v>1352</v>
      </c>
      <c r="I22588">
        <v>963</v>
      </c>
      <c r="J22588">
        <v>4</v>
      </c>
      <c r="K22588">
        <v>1</v>
      </c>
      <c r="L22588" t="s">
        <v>20</v>
      </c>
      <c r="M22588" t="s">
        <v>1345</v>
      </c>
      <c r="N22588" t="s">
        <v>167</v>
      </c>
      <c r="O22588" t="s">
        <v>122</v>
      </c>
      <c r="P22588" t="s">
        <v>23</v>
      </c>
      <c r="Q22588" t="s">
        <v>24</v>
      </c>
    </row>
    <row r="22589" spans="1:17" x14ac:dyDescent="0.2">
      <c r="A22589" s="2">
        <v>44354</v>
      </c>
      <c r="B22589" t="s">
        <v>449</v>
      </c>
      <c r="C22589" t="s">
        <v>443</v>
      </c>
      <c r="D22589" t="s">
        <v>115</v>
      </c>
      <c r="E22589" t="s">
        <v>115</v>
      </c>
      <c r="F22589">
        <v>86</v>
      </c>
      <c r="G22589">
        <v>159</v>
      </c>
      <c r="H22589">
        <v>1280</v>
      </c>
      <c r="I22589">
        <v>1020</v>
      </c>
      <c r="J22589">
        <v>5</v>
      </c>
      <c r="K22589">
        <v>0</v>
      </c>
      <c r="L22589" t="s">
        <v>20</v>
      </c>
      <c r="M22589" t="s">
        <v>231</v>
      </c>
      <c r="N22589" t="s">
        <v>113</v>
      </c>
      <c r="O22589" t="s">
        <v>122</v>
      </c>
      <c r="P22589" t="s">
        <v>23</v>
      </c>
      <c r="Q22589" t="s">
        <v>24</v>
      </c>
    </row>
    <row r="22590" spans="1:17" x14ac:dyDescent="0.2">
      <c r="A22590" s="2">
        <v>44354</v>
      </c>
      <c r="B22590" t="s">
        <v>212</v>
      </c>
      <c r="C22590" t="s">
        <v>388</v>
      </c>
      <c r="D22590" t="s">
        <v>115</v>
      </c>
      <c r="E22590" t="s">
        <v>115</v>
      </c>
      <c r="F22590">
        <v>184</v>
      </c>
      <c r="G22590">
        <v>105</v>
      </c>
      <c r="H22590">
        <v>917</v>
      </c>
      <c r="I22590">
        <v>1184</v>
      </c>
      <c r="J22590">
        <v>0</v>
      </c>
      <c r="K22590">
        <v>2</v>
      </c>
      <c r="L22590" t="s">
        <v>20</v>
      </c>
      <c r="M22590" t="s">
        <v>165</v>
      </c>
      <c r="N22590" t="s">
        <v>166</v>
      </c>
      <c r="O22590" t="s">
        <v>122</v>
      </c>
      <c r="P22590" t="s">
        <v>23</v>
      </c>
      <c r="Q22590" t="s">
        <v>41</v>
      </c>
    </row>
    <row r="22591" spans="1:17" x14ac:dyDescent="0.2">
      <c r="A22591" s="2">
        <v>44354</v>
      </c>
      <c r="B22591" t="s">
        <v>569</v>
      </c>
      <c r="C22591" t="s">
        <v>898</v>
      </c>
      <c r="D22591" t="s">
        <v>115</v>
      </c>
      <c r="E22591" t="s">
        <v>115</v>
      </c>
      <c r="F22591">
        <v>99</v>
      </c>
      <c r="G22591">
        <v>192</v>
      </c>
      <c r="H22591">
        <v>1240</v>
      </c>
      <c r="I22591">
        <v>896</v>
      </c>
      <c r="J22591">
        <v>0</v>
      </c>
      <c r="K22591">
        <v>1</v>
      </c>
      <c r="L22591" t="s">
        <v>20</v>
      </c>
      <c r="M22591" t="s">
        <v>644</v>
      </c>
      <c r="N22591" t="s">
        <v>143</v>
      </c>
      <c r="O22591" t="s">
        <v>122</v>
      </c>
      <c r="P22591" t="s">
        <v>23</v>
      </c>
      <c r="Q22591" t="s">
        <v>41</v>
      </c>
    </row>
    <row r="22592" spans="1:17" x14ac:dyDescent="0.2">
      <c r="A22592" s="2">
        <v>44354</v>
      </c>
      <c r="B22592" t="s">
        <v>143</v>
      </c>
      <c r="C22592" t="s">
        <v>602</v>
      </c>
      <c r="D22592" t="s">
        <v>115</v>
      </c>
      <c r="E22592" t="s">
        <v>115</v>
      </c>
      <c r="F22592">
        <v>28</v>
      </c>
      <c r="G22592">
        <v>121</v>
      </c>
      <c r="H22592">
        <v>1509</v>
      </c>
      <c r="I22592">
        <v>1151</v>
      </c>
      <c r="J22592">
        <v>4</v>
      </c>
      <c r="K22592">
        <v>1</v>
      </c>
      <c r="L22592" t="s">
        <v>20</v>
      </c>
      <c r="M22592" t="s">
        <v>1686</v>
      </c>
      <c r="N22592" t="s">
        <v>143</v>
      </c>
      <c r="O22592" t="s">
        <v>22</v>
      </c>
      <c r="P22592" t="s">
        <v>23</v>
      </c>
      <c r="Q22592" t="s">
        <v>24</v>
      </c>
    </row>
    <row r="22593" spans="1:17" x14ac:dyDescent="0.2">
      <c r="A22593" s="2">
        <v>44354</v>
      </c>
      <c r="B22593" t="s">
        <v>176</v>
      </c>
      <c r="C22593" t="s">
        <v>114</v>
      </c>
      <c r="D22593" t="s">
        <v>115</v>
      </c>
      <c r="E22593" t="s">
        <v>115</v>
      </c>
      <c r="F22593">
        <v>73</v>
      </c>
      <c r="G22593">
        <v>106</v>
      </c>
      <c r="H22593">
        <v>1330</v>
      </c>
      <c r="I22593">
        <v>1178</v>
      </c>
      <c r="J22593">
        <v>3</v>
      </c>
      <c r="K22593">
        <v>1</v>
      </c>
      <c r="L22593" t="s">
        <v>20</v>
      </c>
      <c r="M22593" t="s">
        <v>246</v>
      </c>
      <c r="N22593" t="s">
        <v>176</v>
      </c>
      <c r="O22593" t="s">
        <v>22</v>
      </c>
      <c r="P22593" t="s">
        <v>23</v>
      </c>
      <c r="Q22593" t="s">
        <v>24</v>
      </c>
    </row>
    <row r="22594" spans="1:17" x14ac:dyDescent="0.2">
      <c r="A22594" s="2">
        <v>44354</v>
      </c>
      <c r="B22594" t="s">
        <v>425</v>
      </c>
      <c r="C22594" t="s">
        <v>363</v>
      </c>
      <c r="D22594" t="s">
        <v>115</v>
      </c>
      <c r="E22594" t="s">
        <v>115</v>
      </c>
      <c r="F22594">
        <v>92</v>
      </c>
      <c r="G22594">
        <v>173</v>
      </c>
      <c r="H22594">
        <v>1258</v>
      </c>
      <c r="I22594">
        <v>964</v>
      </c>
      <c r="J22594">
        <v>4</v>
      </c>
      <c r="K22594">
        <v>0</v>
      </c>
      <c r="L22594" t="s">
        <v>20</v>
      </c>
      <c r="M22594" t="s">
        <v>246</v>
      </c>
      <c r="N22594" t="s">
        <v>176</v>
      </c>
      <c r="O22594" t="s">
        <v>122</v>
      </c>
      <c r="P22594" t="s">
        <v>23</v>
      </c>
      <c r="Q22594" t="s">
        <v>24</v>
      </c>
    </row>
    <row r="22595" spans="1:17" x14ac:dyDescent="0.2">
      <c r="A22595" s="2">
        <v>44354</v>
      </c>
      <c r="B22595" t="s">
        <v>402</v>
      </c>
      <c r="C22595" t="s">
        <v>167</v>
      </c>
      <c r="D22595" t="s">
        <v>115</v>
      </c>
      <c r="E22595" t="s">
        <v>115</v>
      </c>
      <c r="F22595">
        <v>98</v>
      </c>
      <c r="G22595">
        <v>31</v>
      </c>
      <c r="H22595">
        <v>1240</v>
      </c>
      <c r="I22595">
        <v>1499</v>
      </c>
      <c r="J22595">
        <v>0</v>
      </c>
      <c r="K22595">
        <v>3</v>
      </c>
      <c r="L22595" t="s">
        <v>20</v>
      </c>
      <c r="M22595" t="s">
        <v>1002</v>
      </c>
      <c r="N22595" t="s">
        <v>402</v>
      </c>
      <c r="O22595" t="s">
        <v>22</v>
      </c>
      <c r="P22595" t="s">
        <v>23</v>
      </c>
      <c r="Q22595" t="s">
        <v>41</v>
      </c>
    </row>
    <row r="22596" spans="1:17" x14ac:dyDescent="0.2">
      <c r="A22596" s="2">
        <v>44354</v>
      </c>
      <c r="B22596" t="s">
        <v>166</v>
      </c>
      <c r="C22596" t="s">
        <v>239</v>
      </c>
      <c r="D22596" t="s">
        <v>115</v>
      </c>
      <c r="E22596" t="s">
        <v>115</v>
      </c>
      <c r="F22596">
        <v>58</v>
      </c>
      <c r="G22596">
        <v>80</v>
      </c>
      <c r="H22596">
        <v>1397</v>
      </c>
      <c r="I22596">
        <v>1301</v>
      </c>
      <c r="J22596">
        <v>1</v>
      </c>
      <c r="K22596">
        <v>0</v>
      </c>
      <c r="L22596" t="s">
        <v>20</v>
      </c>
      <c r="M22596" t="s">
        <v>165</v>
      </c>
      <c r="N22596" t="s">
        <v>166</v>
      </c>
      <c r="O22596" t="s">
        <v>22</v>
      </c>
      <c r="P22596" t="s">
        <v>23</v>
      </c>
      <c r="Q22596" t="s">
        <v>24</v>
      </c>
    </row>
    <row r="22597" spans="1:17" x14ac:dyDescent="0.2">
      <c r="A22597" s="2">
        <v>44355</v>
      </c>
      <c r="B22597" t="s">
        <v>471</v>
      </c>
      <c r="C22597" t="s">
        <v>138</v>
      </c>
      <c r="D22597" t="s">
        <v>36</v>
      </c>
      <c r="E22597" t="s">
        <v>36</v>
      </c>
      <c r="F22597">
        <v>82</v>
      </c>
      <c r="G22597">
        <v>87</v>
      </c>
      <c r="H22597">
        <v>1293</v>
      </c>
      <c r="I22597">
        <v>1280</v>
      </c>
      <c r="J22597">
        <v>2</v>
      </c>
      <c r="K22597">
        <v>2</v>
      </c>
      <c r="L22597" t="s">
        <v>28</v>
      </c>
      <c r="M22597" t="s">
        <v>639</v>
      </c>
      <c r="N22597" t="s">
        <v>471</v>
      </c>
      <c r="O22597" t="s">
        <v>22</v>
      </c>
      <c r="P22597" t="s">
        <v>23</v>
      </c>
      <c r="Q22597" t="s">
        <v>30</v>
      </c>
    </row>
    <row r="22598" spans="1:17" x14ac:dyDescent="0.2">
      <c r="A22598" s="2">
        <v>44355</v>
      </c>
      <c r="B22598" t="s">
        <v>120</v>
      </c>
      <c r="C22598" t="s">
        <v>135</v>
      </c>
      <c r="D22598" t="s">
        <v>36</v>
      </c>
      <c r="E22598" t="s">
        <v>36</v>
      </c>
      <c r="F22598">
        <v>55</v>
      </c>
      <c r="G22598">
        <v>32</v>
      </c>
      <c r="H22598">
        <v>1404</v>
      </c>
      <c r="I22598">
        <v>1487</v>
      </c>
      <c r="J22598">
        <v>0</v>
      </c>
      <c r="K22598">
        <v>0</v>
      </c>
      <c r="L22598" t="s">
        <v>28</v>
      </c>
      <c r="M22598" t="s">
        <v>1839</v>
      </c>
      <c r="N22598" t="s">
        <v>69</v>
      </c>
      <c r="O22598" t="s">
        <v>122</v>
      </c>
      <c r="P22598" t="s">
        <v>23</v>
      </c>
      <c r="Q22598" t="s">
        <v>30</v>
      </c>
    </row>
    <row r="22599" spans="1:17" x14ac:dyDescent="0.2">
      <c r="A22599" s="2">
        <v>44355</v>
      </c>
      <c r="B22599" t="s">
        <v>293</v>
      </c>
      <c r="C22599" t="s">
        <v>85</v>
      </c>
      <c r="D22599" t="s">
        <v>50</v>
      </c>
      <c r="E22599" t="s">
        <v>50</v>
      </c>
      <c r="F22599">
        <v>40</v>
      </c>
      <c r="G22599">
        <v>66</v>
      </c>
      <c r="H22599">
        <v>1458</v>
      </c>
      <c r="I22599">
        <v>1362</v>
      </c>
      <c r="J22599">
        <v>3</v>
      </c>
      <c r="K22599">
        <v>1</v>
      </c>
      <c r="L22599" t="s">
        <v>28</v>
      </c>
      <c r="M22599" t="s">
        <v>478</v>
      </c>
      <c r="N22599" t="s">
        <v>293</v>
      </c>
      <c r="O22599" t="s">
        <v>22</v>
      </c>
      <c r="P22599" t="s">
        <v>23</v>
      </c>
      <c r="Q22599" t="s">
        <v>24</v>
      </c>
    </row>
    <row r="22600" spans="1:17" x14ac:dyDescent="0.2">
      <c r="A22600" s="2">
        <v>44355</v>
      </c>
      <c r="B22600" t="s">
        <v>67</v>
      </c>
      <c r="C22600" t="s">
        <v>87</v>
      </c>
      <c r="D22600" t="s">
        <v>50</v>
      </c>
      <c r="E22600" t="s">
        <v>50</v>
      </c>
      <c r="F22600">
        <v>2</v>
      </c>
      <c r="G22600">
        <v>71</v>
      </c>
      <c r="H22600">
        <v>1757</v>
      </c>
      <c r="I22600">
        <v>1339</v>
      </c>
      <c r="J22600">
        <v>3</v>
      </c>
      <c r="K22600">
        <v>0</v>
      </c>
      <c r="L22600" t="s">
        <v>28</v>
      </c>
      <c r="M22600" t="s">
        <v>154</v>
      </c>
      <c r="N22600" t="s">
        <v>67</v>
      </c>
      <c r="O22600" t="s">
        <v>22</v>
      </c>
      <c r="P22600" t="s">
        <v>23</v>
      </c>
      <c r="Q22600" t="s">
        <v>24</v>
      </c>
    </row>
    <row r="22601" spans="1:17" x14ac:dyDescent="0.2">
      <c r="A22601" s="2">
        <v>44355</v>
      </c>
      <c r="B22601" t="s">
        <v>196</v>
      </c>
      <c r="C22601" t="s">
        <v>365</v>
      </c>
      <c r="D22601" t="s">
        <v>36</v>
      </c>
      <c r="E22601" t="s">
        <v>36</v>
      </c>
      <c r="F22601">
        <v>152</v>
      </c>
      <c r="G22601">
        <v>133</v>
      </c>
      <c r="H22601">
        <v>1043</v>
      </c>
      <c r="I22601">
        <v>1104</v>
      </c>
      <c r="J22601">
        <v>1</v>
      </c>
      <c r="K22601">
        <v>0</v>
      </c>
      <c r="L22601" t="s">
        <v>28</v>
      </c>
      <c r="M22601" t="s">
        <v>767</v>
      </c>
      <c r="N22601" t="s">
        <v>180</v>
      </c>
      <c r="O22601" t="s">
        <v>122</v>
      </c>
      <c r="P22601" t="s">
        <v>23</v>
      </c>
      <c r="Q22601" t="s">
        <v>24</v>
      </c>
    </row>
    <row r="22602" spans="1:17" x14ac:dyDescent="0.2">
      <c r="A22602" s="2">
        <v>44355</v>
      </c>
      <c r="B22602" t="s">
        <v>94</v>
      </c>
      <c r="C22602" t="s">
        <v>98</v>
      </c>
      <c r="D22602" t="s">
        <v>50</v>
      </c>
      <c r="E22602" t="s">
        <v>50</v>
      </c>
      <c r="F22602">
        <v>37</v>
      </c>
      <c r="G22602">
        <v>47</v>
      </c>
      <c r="H22602">
        <v>1468</v>
      </c>
      <c r="I22602">
        <v>1427</v>
      </c>
      <c r="J22602">
        <v>0</v>
      </c>
      <c r="K22602">
        <v>0</v>
      </c>
      <c r="L22602" t="s">
        <v>28</v>
      </c>
      <c r="M22602" t="s">
        <v>96</v>
      </c>
      <c r="N22602" t="s">
        <v>94</v>
      </c>
      <c r="O22602" t="s">
        <v>22</v>
      </c>
      <c r="P22602" t="s">
        <v>23</v>
      </c>
      <c r="Q22602" t="s">
        <v>30</v>
      </c>
    </row>
    <row r="22603" spans="1:17" x14ac:dyDescent="0.2">
      <c r="A22603" s="2">
        <v>44355</v>
      </c>
      <c r="B22603" t="s">
        <v>1692</v>
      </c>
      <c r="C22603" t="s">
        <v>34</v>
      </c>
      <c r="D22603" t="s">
        <v>50</v>
      </c>
      <c r="E22603" t="s">
        <v>36</v>
      </c>
      <c r="F22603">
        <v>120</v>
      </c>
      <c r="G22603">
        <v>72</v>
      </c>
      <c r="H22603">
        <v>1151</v>
      </c>
      <c r="I22603">
        <v>1331</v>
      </c>
      <c r="J22603">
        <v>1</v>
      </c>
      <c r="K22603">
        <v>2</v>
      </c>
      <c r="L22603" t="s">
        <v>28</v>
      </c>
      <c r="M22603" t="s">
        <v>767</v>
      </c>
      <c r="N22603" t="s">
        <v>180</v>
      </c>
      <c r="O22603" t="s">
        <v>122</v>
      </c>
      <c r="P22603" t="s">
        <v>23</v>
      </c>
      <c r="Q22603" t="s">
        <v>41</v>
      </c>
    </row>
    <row r="22604" spans="1:17" x14ac:dyDescent="0.2">
      <c r="A22604" s="2">
        <v>44355</v>
      </c>
      <c r="B22604" t="s">
        <v>110</v>
      </c>
      <c r="C22604" t="s">
        <v>199</v>
      </c>
      <c r="D22604" t="s">
        <v>36</v>
      </c>
      <c r="E22604" t="s">
        <v>36</v>
      </c>
      <c r="F22604">
        <v>34</v>
      </c>
      <c r="G22604">
        <v>49</v>
      </c>
      <c r="H22604">
        <v>1479</v>
      </c>
      <c r="I22604">
        <v>1425</v>
      </c>
      <c r="J22604">
        <v>1</v>
      </c>
      <c r="K22604">
        <v>0</v>
      </c>
      <c r="L22604" t="s">
        <v>28</v>
      </c>
      <c r="M22604" t="s">
        <v>142</v>
      </c>
      <c r="N22604" t="s">
        <v>110</v>
      </c>
      <c r="O22604" t="s">
        <v>22</v>
      </c>
      <c r="P22604" t="s">
        <v>23</v>
      </c>
      <c r="Q22604" t="s">
        <v>24</v>
      </c>
    </row>
    <row r="22605" spans="1:17" x14ac:dyDescent="0.2">
      <c r="A22605" s="2">
        <v>44355</v>
      </c>
      <c r="B22605" t="s">
        <v>296</v>
      </c>
      <c r="C22605" t="s">
        <v>46</v>
      </c>
      <c r="D22605" t="s">
        <v>36</v>
      </c>
      <c r="E22605" t="s">
        <v>36</v>
      </c>
      <c r="F22605">
        <v>117</v>
      </c>
      <c r="G22605">
        <v>154</v>
      </c>
      <c r="H22605">
        <v>1161</v>
      </c>
      <c r="I22605">
        <v>1039</v>
      </c>
      <c r="J22605">
        <v>1</v>
      </c>
      <c r="K22605">
        <v>1</v>
      </c>
      <c r="L22605" t="s">
        <v>28</v>
      </c>
      <c r="M22605" t="s">
        <v>399</v>
      </c>
      <c r="N22605" t="s">
        <v>296</v>
      </c>
      <c r="O22605" t="s">
        <v>22</v>
      </c>
      <c r="P22605" t="s">
        <v>23</v>
      </c>
      <c r="Q22605" t="s">
        <v>30</v>
      </c>
    </row>
    <row r="22606" spans="1:17" x14ac:dyDescent="0.2">
      <c r="A22606" s="2">
        <v>44355</v>
      </c>
      <c r="B22606" t="s">
        <v>90</v>
      </c>
      <c r="C22606" t="s">
        <v>76</v>
      </c>
      <c r="D22606" t="s">
        <v>50</v>
      </c>
      <c r="E22606" t="s">
        <v>50</v>
      </c>
      <c r="F22606">
        <v>21</v>
      </c>
      <c r="G22606">
        <v>52</v>
      </c>
      <c r="H22606">
        <v>1549</v>
      </c>
      <c r="I22606">
        <v>1415</v>
      </c>
      <c r="J22606">
        <v>2</v>
      </c>
      <c r="K22606">
        <v>2</v>
      </c>
      <c r="L22606" t="s">
        <v>28</v>
      </c>
      <c r="M22606" t="s">
        <v>158</v>
      </c>
      <c r="N22606" t="s">
        <v>90</v>
      </c>
      <c r="O22606" t="s">
        <v>22</v>
      </c>
      <c r="P22606" t="s">
        <v>23</v>
      </c>
      <c r="Q22606" t="s">
        <v>30</v>
      </c>
    </row>
    <row r="22607" spans="1:17" x14ac:dyDescent="0.2">
      <c r="A22607" s="2">
        <v>44355</v>
      </c>
      <c r="B22607" t="s">
        <v>118</v>
      </c>
      <c r="C22607" t="s">
        <v>548</v>
      </c>
      <c r="D22607" t="s">
        <v>36</v>
      </c>
      <c r="E22607" t="s">
        <v>36</v>
      </c>
      <c r="F22607">
        <v>22</v>
      </c>
      <c r="G22607">
        <v>73</v>
      </c>
      <c r="H22607">
        <v>1542</v>
      </c>
      <c r="I22607">
        <v>1330</v>
      </c>
      <c r="J22607">
        <v>2</v>
      </c>
      <c r="K22607">
        <v>0</v>
      </c>
      <c r="L22607" t="s">
        <v>28</v>
      </c>
      <c r="M22607" t="s">
        <v>1787</v>
      </c>
      <c r="N22607" t="s">
        <v>118</v>
      </c>
      <c r="O22607" t="s">
        <v>22</v>
      </c>
      <c r="P22607" t="s">
        <v>23</v>
      </c>
      <c r="Q22607" t="s">
        <v>24</v>
      </c>
    </row>
    <row r="22608" spans="1:17" x14ac:dyDescent="0.2">
      <c r="A22608" s="2">
        <v>44355</v>
      </c>
      <c r="B22608" t="s">
        <v>106</v>
      </c>
      <c r="C22608" t="s">
        <v>73</v>
      </c>
      <c r="D22608" t="s">
        <v>50</v>
      </c>
      <c r="E22608" t="s">
        <v>50</v>
      </c>
      <c r="F22608">
        <v>6</v>
      </c>
      <c r="G22608">
        <v>134</v>
      </c>
      <c r="H22608">
        <v>1648</v>
      </c>
      <c r="I22608">
        <v>1102</v>
      </c>
      <c r="J22608">
        <v>4</v>
      </c>
      <c r="K22608">
        <v>0</v>
      </c>
      <c r="L22608" t="s">
        <v>28</v>
      </c>
      <c r="M22608" t="s">
        <v>1850</v>
      </c>
      <c r="N22608" t="s">
        <v>106</v>
      </c>
      <c r="O22608" t="s">
        <v>22</v>
      </c>
      <c r="P22608" t="s">
        <v>23</v>
      </c>
      <c r="Q22608" t="s">
        <v>24</v>
      </c>
    </row>
    <row r="22609" spans="1:17" x14ac:dyDescent="0.2">
      <c r="A22609" s="2">
        <v>44355</v>
      </c>
      <c r="B22609" t="s">
        <v>222</v>
      </c>
      <c r="C22609" t="s">
        <v>901</v>
      </c>
      <c r="D22609" t="s">
        <v>27</v>
      </c>
      <c r="E22609" t="s">
        <v>27</v>
      </c>
      <c r="F22609">
        <v>160</v>
      </c>
      <c r="G22609">
        <v>180</v>
      </c>
      <c r="H22609">
        <v>1017</v>
      </c>
      <c r="I22609">
        <v>933</v>
      </c>
      <c r="J22609">
        <v>1</v>
      </c>
      <c r="K22609">
        <v>2</v>
      </c>
      <c r="L22609" t="s">
        <v>20</v>
      </c>
      <c r="M22609" t="s">
        <v>407</v>
      </c>
      <c r="N22609" t="s">
        <v>222</v>
      </c>
      <c r="O22609" t="s">
        <v>22</v>
      </c>
      <c r="P22609" t="s">
        <v>23</v>
      </c>
      <c r="Q22609" t="s">
        <v>41</v>
      </c>
    </row>
    <row r="22610" spans="1:17" x14ac:dyDescent="0.2">
      <c r="A22610" s="2">
        <v>44355</v>
      </c>
      <c r="B22610" t="s">
        <v>210</v>
      </c>
      <c r="C22610" t="s">
        <v>481</v>
      </c>
      <c r="D22610" t="s">
        <v>27</v>
      </c>
      <c r="E22610" t="s">
        <v>27</v>
      </c>
      <c r="F22610">
        <v>69</v>
      </c>
      <c r="G22610">
        <v>128</v>
      </c>
      <c r="H22610">
        <v>1341</v>
      </c>
      <c r="I22610">
        <v>1129</v>
      </c>
      <c r="J22610">
        <v>3</v>
      </c>
      <c r="K22610">
        <v>0</v>
      </c>
      <c r="L22610" t="s">
        <v>20</v>
      </c>
      <c r="M22610" t="s">
        <v>557</v>
      </c>
      <c r="N22610" t="s">
        <v>210</v>
      </c>
      <c r="O22610" t="s">
        <v>22</v>
      </c>
      <c r="P22610" t="s">
        <v>23</v>
      </c>
      <c r="Q22610" t="s">
        <v>24</v>
      </c>
    </row>
    <row r="22611" spans="1:17" x14ac:dyDescent="0.2">
      <c r="A22611" s="2">
        <v>44355</v>
      </c>
      <c r="B22611" t="s">
        <v>56</v>
      </c>
      <c r="C22611" t="s">
        <v>232</v>
      </c>
      <c r="D22611" t="s">
        <v>27</v>
      </c>
      <c r="E22611" t="s">
        <v>19</v>
      </c>
      <c r="F22611">
        <v>70</v>
      </c>
      <c r="G22611">
        <v>136</v>
      </c>
      <c r="H22611">
        <v>1340</v>
      </c>
      <c r="I22611">
        <v>1089</v>
      </c>
      <c r="J22611">
        <v>4</v>
      </c>
      <c r="K22611">
        <v>0</v>
      </c>
      <c r="L22611" t="s">
        <v>20</v>
      </c>
      <c r="M22611" t="s">
        <v>1342</v>
      </c>
      <c r="N22611" t="s">
        <v>77</v>
      </c>
      <c r="O22611" t="s">
        <v>122</v>
      </c>
      <c r="P22611" t="s">
        <v>23</v>
      </c>
      <c r="Q22611" t="s">
        <v>24</v>
      </c>
    </row>
    <row r="22612" spans="1:17" x14ac:dyDescent="0.2">
      <c r="A22612" s="2">
        <v>44355</v>
      </c>
      <c r="B22612" t="s">
        <v>700</v>
      </c>
      <c r="C22612" t="s">
        <v>188</v>
      </c>
      <c r="D22612" t="s">
        <v>27</v>
      </c>
      <c r="E22612" t="s">
        <v>27</v>
      </c>
      <c r="F22612">
        <v>168</v>
      </c>
      <c r="G22612">
        <v>194</v>
      </c>
      <c r="H22612">
        <v>987</v>
      </c>
      <c r="I22612">
        <v>884</v>
      </c>
      <c r="J22612">
        <v>1</v>
      </c>
      <c r="K22612">
        <v>1</v>
      </c>
      <c r="L22612" t="s">
        <v>20</v>
      </c>
      <c r="M22612" t="s">
        <v>1772</v>
      </c>
      <c r="N22612" t="s">
        <v>77</v>
      </c>
      <c r="O22612" t="s">
        <v>122</v>
      </c>
      <c r="P22612" t="s">
        <v>23</v>
      </c>
      <c r="Q22612" t="s">
        <v>30</v>
      </c>
    </row>
    <row r="22613" spans="1:17" x14ac:dyDescent="0.2">
      <c r="A22613" s="2">
        <v>44355</v>
      </c>
      <c r="B22613" t="s">
        <v>512</v>
      </c>
      <c r="C22613" t="s">
        <v>454</v>
      </c>
      <c r="D22613" t="s">
        <v>27</v>
      </c>
      <c r="E22613" t="s">
        <v>27</v>
      </c>
      <c r="F22613">
        <v>167</v>
      </c>
      <c r="G22613">
        <v>181</v>
      </c>
      <c r="H22613">
        <v>989</v>
      </c>
      <c r="I22613">
        <v>923</v>
      </c>
      <c r="J22613">
        <v>0</v>
      </c>
      <c r="K22613">
        <v>1</v>
      </c>
      <c r="L22613" t="s">
        <v>20</v>
      </c>
      <c r="M22613" t="s">
        <v>407</v>
      </c>
      <c r="N22613" t="s">
        <v>222</v>
      </c>
      <c r="O22613" t="s">
        <v>122</v>
      </c>
      <c r="P22613" t="s">
        <v>23</v>
      </c>
      <c r="Q22613" t="s">
        <v>41</v>
      </c>
    </row>
    <row r="22614" spans="1:17" x14ac:dyDescent="0.2">
      <c r="A22614" s="2">
        <v>44355</v>
      </c>
      <c r="B22614" t="s">
        <v>1491</v>
      </c>
      <c r="C22614" t="s">
        <v>555</v>
      </c>
      <c r="D22614" t="s">
        <v>27</v>
      </c>
      <c r="E22614" t="s">
        <v>27</v>
      </c>
      <c r="F22614">
        <v>76</v>
      </c>
      <c r="G22614">
        <v>127</v>
      </c>
      <c r="H22614">
        <v>1323</v>
      </c>
      <c r="I22614">
        <v>1129</v>
      </c>
      <c r="J22614">
        <v>0</v>
      </c>
      <c r="K22614">
        <v>0</v>
      </c>
      <c r="L22614" t="s">
        <v>20</v>
      </c>
      <c r="M22614" t="s">
        <v>849</v>
      </c>
      <c r="N22614" t="s">
        <v>1491</v>
      </c>
      <c r="O22614" t="s">
        <v>22</v>
      </c>
      <c r="P22614" t="s">
        <v>23</v>
      </c>
      <c r="Q22614" t="s">
        <v>30</v>
      </c>
    </row>
    <row r="22615" spans="1:17" x14ac:dyDescent="0.2">
      <c r="A22615" s="2">
        <v>44355</v>
      </c>
      <c r="B22615" t="s">
        <v>221</v>
      </c>
      <c r="C22615" t="s">
        <v>549</v>
      </c>
      <c r="D22615" t="s">
        <v>27</v>
      </c>
      <c r="E22615" t="s">
        <v>27</v>
      </c>
      <c r="F22615">
        <v>162</v>
      </c>
      <c r="G22615">
        <v>188</v>
      </c>
      <c r="H22615">
        <v>1010</v>
      </c>
      <c r="I22615">
        <v>904</v>
      </c>
      <c r="J22615">
        <v>1</v>
      </c>
      <c r="K22615">
        <v>1</v>
      </c>
      <c r="L22615" t="s">
        <v>20</v>
      </c>
      <c r="M22615" t="s">
        <v>264</v>
      </c>
      <c r="N22615" t="s">
        <v>262</v>
      </c>
      <c r="O22615" t="s">
        <v>122</v>
      </c>
      <c r="P22615" t="s">
        <v>23</v>
      </c>
      <c r="Q22615" t="s">
        <v>30</v>
      </c>
    </row>
    <row r="22616" spans="1:17" x14ac:dyDescent="0.2">
      <c r="A22616" s="2">
        <v>44355</v>
      </c>
      <c r="B22616" t="s">
        <v>531</v>
      </c>
      <c r="C22616" t="s">
        <v>262</v>
      </c>
      <c r="D22616" t="s">
        <v>27</v>
      </c>
      <c r="E22616" t="s">
        <v>27</v>
      </c>
      <c r="F22616">
        <v>78</v>
      </c>
      <c r="G22616">
        <v>156</v>
      </c>
      <c r="H22616">
        <v>1321</v>
      </c>
      <c r="I22616">
        <v>1036</v>
      </c>
      <c r="J22616">
        <v>3</v>
      </c>
      <c r="K22616">
        <v>0</v>
      </c>
      <c r="L22616" t="s">
        <v>20</v>
      </c>
      <c r="M22616" t="s">
        <v>534</v>
      </c>
      <c r="N22616" t="s">
        <v>531</v>
      </c>
      <c r="O22616" t="s">
        <v>22</v>
      </c>
      <c r="P22616" t="s">
        <v>23</v>
      </c>
      <c r="Q22616" t="s">
        <v>24</v>
      </c>
    </row>
    <row r="22617" spans="1:17" x14ac:dyDescent="0.2">
      <c r="A22617" s="2">
        <v>44355</v>
      </c>
      <c r="B22617" t="s">
        <v>263</v>
      </c>
      <c r="C22617" t="s">
        <v>532</v>
      </c>
      <c r="D22617" t="s">
        <v>27</v>
      </c>
      <c r="E22617" t="s">
        <v>27</v>
      </c>
      <c r="F22617">
        <v>83</v>
      </c>
      <c r="G22617">
        <v>147</v>
      </c>
      <c r="H22617">
        <v>1290</v>
      </c>
      <c r="I22617">
        <v>1060</v>
      </c>
      <c r="J22617">
        <v>1</v>
      </c>
      <c r="K22617">
        <v>0</v>
      </c>
      <c r="L22617" t="s">
        <v>20</v>
      </c>
      <c r="M22617" t="s">
        <v>599</v>
      </c>
      <c r="N22617" t="s">
        <v>263</v>
      </c>
      <c r="O22617" t="s">
        <v>22</v>
      </c>
      <c r="P22617" t="s">
        <v>23</v>
      </c>
      <c r="Q22617" t="s">
        <v>24</v>
      </c>
    </row>
    <row r="22618" spans="1:17" x14ac:dyDescent="0.2">
      <c r="A22618" s="2">
        <v>44355</v>
      </c>
      <c r="B22618" t="s">
        <v>233</v>
      </c>
      <c r="C22618" t="s">
        <v>229</v>
      </c>
      <c r="D22618" t="s">
        <v>19</v>
      </c>
      <c r="E22618" t="s">
        <v>27</v>
      </c>
      <c r="F22618">
        <v>165</v>
      </c>
      <c r="G22618">
        <v>178</v>
      </c>
      <c r="H22618">
        <v>990</v>
      </c>
      <c r="I22618">
        <v>938</v>
      </c>
      <c r="J22618">
        <v>0</v>
      </c>
      <c r="K22618">
        <v>2</v>
      </c>
      <c r="L22618" t="s">
        <v>20</v>
      </c>
      <c r="M22618" t="s">
        <v>482</v>
      </c>
      <c r="N22618" t="s">
        <v>453</v>
      </c>
      <c r="O22618" t="s">
        <v>122</v>
      </c>
      <c r="P22618" t="s">
        <v>23</v>
      </c>
      <c r="Q22618" t="s">
        <v>41</v>
      </c>
    </row>
    <row r="22619" spans="1:17" x14ac:dyDescent="0.2">
      <c r="A22619" s="2">
        <v>44355</v>
      </c>
      <c r="B22619" t="s">
        <v>282</v>
      </c>
      <c r="C22619" t="s">
        <v>453</v>
      </c>
      <c r="D22619" t="s">
        <v>19</v>
      </c>
      <c r="E22619" t="s">
        <v>27</v>
      </c>
      <c r="F22619">
        <v>103</v>
      </c>
      <c r="G22619">
        <v>135</v>
      </c>
      <c r="H22619">
        <v>1201</v>
      </c>
      <c r="I22619">
        <v>1091</v>
      </c>
      <c r="J22619">
        <v>2</v>
      </c>
      <c r="K22619">
        <v>0</v>
      </c>
      <c r="L22619" t="s">
        <v>20</v>
      </c>
      <c r="M22619" t="s">
        <v>264</v>
      </c>
      <c r="N22619" t="s">
        <v>262</v>
      </c>
      <c r="O22619" t="s">
        <v>122</v>
      </c>
      <c r="P22619" t="s">
        <v>23</v>
      </c>
      <c r="Q22619" t="s">
        <v>24</v>
      </c>
    </row>
    <row r="22620" spans="1:17" x14ac:dyDescent="0.2">
      <c r="A22620" s="2">
        <v>44355</v>
      </c>
      <c r="B22620" t="s">
        <v>31</v>
      </c>
      <c r="C22620" t="s">
        <v>42</v>
      </c>
      <c r="D22620" t="s">
        <v>19</v>
      </c>
      <c r="E22620" t="s">
        <v>19</v>
      </c>
      <c r="F22620">
        <v>53</v>
      </c>
      <c r="G22620">
        <v>27</v>
      </c>
      <c r="H22620">
        <v>1413</v>
      </c>
      <c r="I22620">
        <v>1511</v>
      </c>
      <c r="J22620">
        <v>1</v>
      </c>
      <c r="K22620">
        <v>2</v>
      </c>
      <c r="L22620" t="s">
        <v>20</v>
      </c>
      <c r="M22620" t="s">
        <v>33</v>
      </c>
      <c r="N22620" t="s">
        <v>31</v>
      </c>
      <c r="O22620" t="s">
        <v>22</v>
      </c>
      <c r="P22620" t="s">
        <v>23</v>
      </c>
      <c r="Q22620" t="s">
        <v>41</v>
      </c>
    </row>
    <row r="22621" spans="1:17" x14ac:dyDescent="0.2">
      <c r="A22621" s="2">
        <v>44355</v>
      </c>
      <c r="B22621" t="s">
        <v>43</v>
      </c>
      <c r="C22621" t="s">
        <v>39</v>
      </c>
      <c r="D22621" t="s">
        <v>19</v>
      </c>
      <c r="E22621" t="s">
        <v>19</v>
      </c>
      <c r="F22621">
        <v>15</v>
      </c>
      <c r="G22621">
        <v>8</v>
      </c>
      <c r="H22621">
        <v>1600</v>
      </c>
      <c r="I22621">
        <v>1641</v>
      </c>
      <c r="J22621">
        <v>2</v>
      </c>
      <c r="K22621">
        <v>2</v>
      </c>
      <c r="L22621" t="s">
        <v>20</v>
      </c>
      <c r="M22621" t="s">
        <v>60</v>
      </c>
      <c r="N22621" t="s">
        <v>43</v>
      </c>
      <c r="O22621" t="s">
        <v>22</v>
      </c>
      <c r="P22621" t="s">
        <v>23</v>
      </c>
      <c r="Q22621" t="s">
        <v>30</v>
      </c>
    </row>
    <row r="22622" spans="1:17" x14ac:dyDescent="0.2">
      <c r="A22622" s="2">
        <v>44355</v>
      </c>
      <c r="B22622" t="s">
        <v>32</v>
      </c>
      <c r="C22622" t="s">
        <v>18</v>
      </c>
      <c r="D22622" t="s">
        <v>19</v>
      </c>
      <c r="E22622" t="s">
        <v>19</v>
      </c>
      <c r="F22622">
        <v>30</v>
      </c>
      <c r="G22622">
        <v>9</v>
      </c>
      <c r="H22622">
        <v>1500</v>
      </c>
      <c r="I22622">
        <v>1639</v>
      </c>
      <c r="J22622">
        <v>0</v>
      </c>
      <c r="K22622">
        <v>0</v>
      </c>
      <c r="L22622" t="s">
        <v>20</v>
      </c>
      <c r="M22622" t="s">
        <v>573</v>
      </c>
      <c r="N22622" t="s">
        <v>32</v>
      </c>
      <c r="O22622" t="s">
        <v>22</v>
      </c>
      <c r="P22622" t="s">
        <v>23</v>
      </c>
      <c r="Q22622" t="s">
        <v>30</v>
      </c>
    </row>
    <row r="22623" spans="1:17" x14ac:dyDescent="0.2">
      <c r="A22623" s="2">
        <v>44355</v>
      </c>
      <c r="B22623" t="s">
        <v>38</v>
      </c>
      <c r="C22623" t="s">
        <v>25</v>
      </c>
      <c r="D22623" t="s">
        <v>19</v>
      </c>
      <c r="E22623" t="s">
        <v>19</v>
      </c>
      <c r="F22623">
        <v>35</v>
      </c>
      <c r="G22623">
        <v>3</v>
      </c>
      <c r="H22623">
        <v>1476</v>
      </c>
      <c r="I22623">
        <v>1742</v>
      </c>
      <c r="J22623">
        <v>0</v>
      </c>
      <c r="K22623">
        <v>2</v>
      </c>
      <c r="L22623" t="s">
        <v>20</v>
      </c>
      <c r="M22623" t="s">
        <v>40</v>
      </c>
      <c r="N22623" t="s">
        <v>38</v>
      </c>
      <c r="O22623" t="s">
        <v>22</v>
      </c>
      <c r="P22623" t="s">
        <v>23</v>
      </c>
      <c r="Q22623" t="s">
        <v>41</v>
      </c>
    </row>
    <row r="22624" spans="1:17" x14ac:dyDescent="0.2">
      <c r="A22624" s="2">
        <v>44355</v>
      </c>
      <c r="B22624" t="s">
        <v>107</v>
      </c>
      <c r="C22624" t="s">
        <v>17</v>
      </c>
      <c r="D22624" t="s">
        <v>19</v>
      </c>
      <c r="E22624" t="s">
        <v>19</v>
      </c>
      <c r="F22624">
        <v>19</v>
      </c>
      <c r="G22624">
        <v>81</v>
      </c>
      <c r="H22624">
        <v>1569</v>
      </c>
      <c r="I22624">
        <v>1300</v>
      </c>
      <c r="J22624">
        <v>1</v>
      </c>
      <c r="K22624">
        <v>1</v>
      </c>
      <c r="L22624" t="s">
        <v>20</v>
      </c>
      <c r="M22624" t="s">
        <v>310</v>
      </c>
      <c r="N22624" t="s">
        <v>107</v>
      </c>
      <c r="O22624" t="s">
        <v>22</v>
      </c>
      <c r="P22624" t="s">
        <v>23</v>
      </c>
      <c r="Q22624" t="s">
        <v>30</v>
      </c>
    </row>
    <row r="22625" spans="1:17" x14ac:dyDescent="0.2">
      <c r="A22625" s="2">
        <v>44356</v>
      </c>
      <c r="B22625" t="s">
        <v>583</v>
      </c>
      <c r="C22625" t="s">
        <v>464</v>
      </c>
      <c r="D22625" t="s">
        <v>115</v>
      </c>
      <c r="E22625" t="s">
        <v>115</v>
      </c>
      <c r="F22625">
        <v>130</v>
      </c>
      <c r="G22625">
        <v>93</v>
      </c>
      <c r="H22625">
        <v>1106</v>
      </c>
      <c r="I22625">
        <v>1256</v>
      </c>
      <c r="J22625">
        <v>3</v>
      </c>
      <c r="K22625">
        <v>2</v>
      </c>
      <c r="L22625" t="s">
        <v>20</v>
      </c>
      <c r="M22625" t="s">
        <v>1496</v>
      </c>
      <c r="N22625" t="s">
        <v>133</v>
      </c>
      <c r="O22625" t="s">
        <v>122</v>
      </c>
      <c r="P22625" t="s">
        <v>23</v>
      </c>
      <c r="Q22625" t="s">
        <v>24</v>
      </c>
    </row>
    <row r="22626" spans="1:17" x14ac:dyDescent="0.2">
      <c r="A22626" s="2">
        <v>44356</v>
      </c>
      <c r="B22626" t="s">
        <v>237</v>
      </c>
      <c r="C22626" t="s">
        <v>61</v>
      </c>
      <c r="D22626" t="s">
        <v>36</v>
      </c>
      <c r="E22626" t="s">
        <v>36</v>
      </c>
      <c r="F22626">
        <v>112</v>
      </c>
      <c r="G22626">
        <v>94</v>
      </c>
      <c r="H22626">
        <v>1165</v>
      </c>
      <c r="I22626">
        <v>1255</v>
      </c>
      <c r="J22626">
        <v>0</v>
      </c>
      <c r="K22626">
        <v>1</v>
      </c>
      <c r="L22626" t="s">
        <v>28</v>
      </c>
      <c r="M22626" t="s">
        <v>767</v>
      </c>
      <c r="N22626" t="s">
        <v>180</v>
      </c>
      <c r="O22626" t="s">
        <v>122</v>
      </c>
      <c r="P22626" t="s">
        <v>23</v>
      </c>
      <c r="Q22626" t="s">
        <v>41</v>
      </c>
    </row>
    <row r="22627" spans="1:17" x14ac:dyDescent="0.2">
      <c r="A22627" s="2">
        <v>44356</v>
      </c>
      <c r="B22627" t="s">
        <v>82</v>
      </c>
      <c r="C22627" t="s">
        <v>123</v>
      </c>
      <c r="D22627" t="s">
        <v>50</v>
      </c>
      <c r="E22627" t="s">
        <v>50</v>
      </c>
      <c r="F22627">
        <v>5</v>
      </c>
      <c r="G22627">
        <v>85</v>
      </c>
      <c r="H22627">
        <v>1666</v>
      </c>
      <c r="I22627">
        <v>1283</v>
      </c>
      <c r="J22627">
        <v>4</v>
      </c>
      <c r="K22627">
        <v>0</v>
      </c>
      <c r="L22627" t="s">
        <v>28</v>
      </c>
      <c r="M22627" t="s">
        <v>187</v>
      </c>
      <c r="N22627" t="s">
        <v>82</v>
      </c>
      <c r="O22627" t="s">
        <v>22</v>
      </c>
      <c r="P22627" t="s">
        <v>23</v>
      </c>
      <c r="Q22627" t="s">
        <v>24</v>
      </c>
    </row>
    <row r="22628" spans="1:17" x14ac:dyDescent="0.2">
      <c r="A22628" s="2">
        <v>44356</v>
      </c>
      <c r="B22628" t="s">
        <v>77</v>
      </c>
      <c r="C22628" t="s">
        <v>131</v>
      </c>
      <c r="D22628" t="s">
        <v>27</v>
      </c>
      <c r="E22628" t="s">
        <v>27</v>
      </c>
      <c r="F22628">
        <v>20</v>
      </c>
      <c r="G22628">
        <v>50</v>
      </c>
      <c r="H22628">
        <v>1555</v>
      </c>
      <c r="I22628">
        <v>1423</v>
      </c>
      <c r="J22628">
        <v>4</v>
      </c>
      <c r="K22628">
        <v>0</v>
      </c>
      <c r="L22628" t="s">
        <v>28</v>
      </c>
      <c r="M22628" t="s">
        <v>1560</v>
      </c>
      <c r="N22628" t="s">
        <v>77</v>
      </c>
      <c r="O22628" t="s">
        <v>22</v>
      </c>
      <c r="P22628" t="s">
        <v>23</v>
      </c>
      <c r="Q22628" t="s">
        <v>24</v>
      </c>
    </row>
    <row r="22629" spans="1:17" x14ac:dyDescent="0.2">
      <c r="A22629" s="2">
        <v>44356</v>
      </c>
      <c r="B22629" t="s">
        <v>133</v>
      </c>
      <c r="C22629" t="s">
        <v>462</v>
      </c>
      <c r="D22629" t="s">
        <v>115</v>
      </c>
      <c r="E22629" t="s">
        <v>115</v>
      </c>
      <c r="F22629">
        <v>39</v>
      </c>
      <c r="G22629">
        <v>204</v>
      </c>
      <c r="H22629">
        <v>1460</v>
      </c>
      <c r="I22629">
        <v>853</v>
      </c>
      <c r="J22629">
        <v>5</v>
      </c>
      <c r="K22629">
        <v>0</v>
      </c>
      <c r="L22629" t="s">
        <v>20</v>
      </c>
      <c r="M22629" t="s">
        <v>1496</v>
      </c>
      <c r="N22629" t="s">
        <v>133</v>
      </c>
      <c r="O22629" t="s">
        <v>22</v>
      </c>
      <c r="P22629" t="s">
        <v>23</v>
      </c>
      <c r="Q22629" t="s">
        <v>24</v>
      </c>
    </row>
    <row r="22630" spans="1:17" x14ac:dyDescent="0.2">
      <c r="A22630" s="2">
        <v>44357</v>
      </c>
      <c r="B22630" t="s">
        <v>81</v>
      </c>
      <c r="C22630" t="s">
        <v>101</v>
      </c>
      <c r="D22630" t="s">
        <v>50</v>
      </c>
      <c r="E22630" t="s">
        <v>50</v>
      </c>
      <c r="F22630">
        <v>116</v>
      </c>
      <c r="G22630">
        <v>138</v>
      </c>
      <c r="H22630">
        <v>1161</v>
      </c>
      <c r="I22630">
        <v>1081</v>
      </c>
      <c r="J22630">
        <v>2</v>
      </c>
      <c r="K22630">
        <v>1</v>
      </c>
      <c r="L22630" t="s">
        <v>361</v>
      </c>
      <c r="M22630" t="s">
        <v>83</v>
      </c>
      <c r="N22630" t="s">
        <v>81</v>
      </c>
      <c r="O22630" t="s">
        <v>22</v>
      </c>
      <c r="P22630" t="s">
        <v>23</v>
      </c>
      <c r="Q22630" t="s">
        <v>24</v>
      </c>
    </row>
    <row r="22631" spans="1:17" x14ac:dyDescent="0.2">
      <c r="A22631" s="2">
        <v>44357</v>
      </c>
      <c r="B22631" t="s">
        <v>149</v>
      </c>
      <c r="C22631" t="s">
        <v>208</v>
      </c>
      <c r="D22631" t="s">
        <v>36</v>
      </c>
      <c r="E22631" t="s">
        <v>36</v>
      </c>
      <c r="F22631">
        <v>75</v>
      </c>
      <c r="G22631">
        <v>84</v>
      </c>
      <c r="H22631">
        <v>1325</v>
      </c>
      <c r="I22631">
        <v>1286</v>
      </c>
      <c r="J22631">
        <v>3</v>
      </c>
      <c r="K22631">
        <v>2</v>
      </c>
      <c r="L22631" t="s">
        <v>28</v>
      </c>
      <c r="M22631" t="s">
        <v>420</v>
      </c>
      <c r="N22631" t="s">
        <v>149</v>
      </c>
      <c r="O22631" t="s">
        <v>22</v>
      </c>
      <c r="P22631" t="s">
        <v>23</v>
      </c>
      <c r="Q22631" t="s">
        <v>24</v>
      </c>
    </row>
    <row r="22632" spans="1:17" x14ac:dyDescent="0.2">
      <c r="A22632" s="2">
        <v>44358</v>
      </c>
      <c r="B22632" t="s">
        <v>572</v>
      </c>
      <c r="C22632" t="s">
        <v>889</v>
      </c>
      <c r="D22632" t="s">
        <v>115</v>
      </c>
      <c r="E22632" t="s">
        <v>115</v>
      </c>
      <c r="F22632">
        <v>125</v>
      </c>
      <c r="G22632">
        <v>198</v>
      </c>
      <c r="H22632">
        <v>1135</v>
      </c>
      <c r="I22632">
        <v>872</v>
      </c>
      <c r="J22632">
        <v>3</v>
      </c>
      <c r="K22632">
        <v>0</v>
      </c>
      <c r="L22632" t="s">
        <v>20</v>
      </c>
      <c r="M22632" t="s">
        <v>243</v>
      </c>
      <c r="N22632" t="s">
        <v>176</v>
      </c>
      <c r="O22632" t="s">
        <v>122</v>
      </c>
      <c r="P22632" t="s">
        <v>23</v>
      </c>
      <c r="Q22632" t="s">
        <v>24</v>
      </c>
    </row>
    <row r="22633" spans="1:17" x14ac:dyDescent="0.2">
      <c r="A22633" s="2">
        <v>44358</v>
      </c>
      <c r="B22633" t="s">
        <v>182</v>
      </c>
      <c r="C22633" t="s">
        <v>629</v>
      </c>
      <c r="D22633" t="s">
        <v>115</v>
      </c>
      <c r="E22633" t="s">
        <v>36</v>
      </c>
      <c r="F22633">
        <v>77</v>
      </c>
      <c r="G22633">
        <v>155</v>
      </c>
      <c r="H22633">
        <v>1322</v>
      </c>
      <c r="I22633">
        <v>1038</v>
      </c>
      <c r="J22633">
        <v>5</v>
      </c>
      <c r="K22633">
        <v>0</v>
      </c>
      <c r="L22633" t="s">
        <v>20</v>
      </c>
      <c r="M22633" t="s">
        <v>243</v>
      </c>
      <c r="N22633" t="s">
        <v>176</v>
      </c>
      <c r="O22633" t="s">
        <v>122</v>
      </c>
      <c r="P22633" t="s">
        <v>23</v>
      </c>
      <c r="Q22633" t="s">
        <v>24</v>
      </c>
    </row>
    <row r="22634" spans="1:17" x14ac:dyDescent="0.2">
      <c r="A22634" s="2">
        <v>44358</v>
      </c>
      <c r="B22634" t="s">
        <v>459</v>
      </c>
      <c r="C22634" t="s">
        <v>55</v>
      </c>
      <c r="D22634" t="s">
        <v>115</v>
      </c>
      <c r="E22634" t="s">
        <v>57</v>
      </c>
      <c r="F22634">
        <v>171</v>
      </c>
      <c r="G22634">
        <v>41</v>
      </c>
      <c r="H22634">
        <v>967</v>
      </c>
      <c r="I22634">
        <v>1457</v>
      </c>
      <c r="J22634">
        <v>0</v>
      </c>
      <c r="K22634">
        <v>3</v>
      </c>
      <c r="L22634" t="s">
        <v>20</v>
      </c>
      <c r="M22634" t="s">
        <v>302</v>
      </c>
      <c r="N22634" t="s">
        <v>301</v>
      </c>
      <c r="O22634" t="s">
        <v>122</v>
      </c>
      <c r="P22634" t="s">
        <v>23</v>
      </c>
      <c r="Q22634" t="s">
        <v>41</v>
      </c>
    </row>
    <row r="22635" spans="1:17" x14ac:dyDescent="0.2">
      <c r="A22635" s="2">
        <v>44358</v>
      </c>
      <c r="B22635" t="s">
        <v>301</v>
      </c>
      <c r="C22635" t="s">
        <v>177</v>
      </c>
      <c r="D22635" t="s">
        <v>115</v>
      </c>
      <c r="E22635" t="s">
        <v>115</v>
      </c>
      <c r="F22635">
        <v>148</v>
      </c>
      <c r="G22635">
        <v>95</v>
      </c>
      <c r="H22635">
        <v>1056</v>
      </c>
      <c r="I22635">
        <v>1251</v>
      </c>
      <c r="J22635">
        <v>0</v>
      </c>
      <c r="K22635">
        <v>0</v>
      </c>
      <c r="L22635" t="s">
        <v>20</v>
      </c>
      <c r="M22635" t="s">
        <v>302</v>
      </c>
      <c r="N22635" t="s">
        <v>301</v>
      </c>
      <c r="O22635" t="s">
        <v>22</v>
      </c>
      <c r="P22635" t="s">
        <v>23</v>
      </c>
      <c r="Q22635" t="s">
        <v>30</v>
      </c>
    </row>
    <row r="22636" spans="1:17" x14ac:dyDescent="0.2">
      <c r="A22636" s="2">
        <v>44358</v>
      </c>
      <c r="B22636" t="s">
        <v>648</v>
      </c>
      <c r="C22636" t="s">
        <v>167</v>
      </c>
      <c r="D22636" t="s">
        <v>115</v>
      </c>
      <c r="E22636" t="s">
        <v>115</v>
      </c>
      <c r="F22636">
        <v>174</v>
      </c>
      <c r="G22636">
        <v>31</v>
      </c>
      <c r="H22636">
        <v>963</v>
      </c>
      <c r="I22636">
        <v>1499</v>
      </c>
      <c r="J22636">
        <v>0</v>
      </c>
      <c r="K22636">
        <v>10</v>
      </c>
      <c r="L22636" t="s">
        <v>20</v>
      </c>
      <c r="M22636" t="s">
        <v>1551</v>
      </c>
      <c r="N22636" t="s">
        <v>402</v>
      </c>
      <c r="O22636" t="s">
        <v>122</v>
      </c>
      <c r="P22636" t="s">
        <v>23</v>
      </c>
      <c r="Q22636" t="s">
        <v>41</v>
      </c>
    </row>
    <row r="22637" spans="1:17" x14ac:dyDescent="0.2">
      <c r="A22637" s="2">
        <v>44358</v>
      </c>
      <c r="B22637" t="s">
        <v>254</v>
      </c>
      <c r="C22637" t="s">
        <v>164</v>
      </c>
      <c r="D22637" t="s">
        <v>115</v>
      </c>
      <c r="E22637" t="s">
        <v>115</v>
      </c>
      <c r="F22637">
        <v>144</v>
      </c>
      <c r="G22637">
        <v>68</v>
      </c>
      <c r="H22637">
        <v>1072</v>
      </c>
      <c r="I22637">
        <v>1352</v>
      </c>
      <c r="J22637">
        <v>0</v>
      </c>
      <c r="K22637">
        <v>1</v>
      </c>
      <c r="L22637" t="s">
        <v>20</v>
      </c>
      <c r="M22637" t="s">
        <v>1345</v>
      </c>
      <c r="N22637" t="s">
        <v>167</v>
      </c>
      <c r="O22637" t="s">
        <v>122</v>
      </c>
      <c r="P22637" t="s">
        <v>23</v>
      </c>
      <c r="Q22637" t="s">
        <v>41</v>
      </c>
    </row>
    <row r="22638" spans="1:17" x14ac:dyDescent="0.2">
      <c r="A22638" s="2">
        <v>44358</v>
      </c>
      <c r="B22638" t="s">
        <v>389</v>
      </c>
      <c r="C22638" t="s">
        <v>449</v>
      </c>
      <c r="D22638" t="s">
        <v>115</v>
      </c>
      <c r="E22638" t="s">
        <v>115</v>
      </c>
      <c r="F22638">
        <v>145</v>
      </c>
      <c r="G22638">
        <v>86</v>
      </c>
      <c r="H22638">
        <v>1070</v>
      </c>
      <c r="I22638">
        <v>1280</v>
      </c>
      <c r="J22638">
        <v>0</v>
      </c>
      <c r="K22638">
        <v>1</v>
      </c>
      <c r="L22638" t="s">
        <v>20</v>
      </c>
      <c r="M22638" t="s">
        <v>231</v>
      </c>
      <c r="N22638" t="s">
        <v>113</v>
      </c>
      <c r="O22638" t="s">
        <v>122</v>
      </c>
      <c r="P22638" t="s">
        <v>23</v>
      </c>
      <c r="Q22638" t="s">
        <v>41</v>
      </c>
    </row>
    <row r="22639" spans="1:17" x14ac:dyDescent="0.2">
      <c r="A22639" s="2">
        <v>44358</v>
      </c>
      <c r="B22639" t="s">
        <v>1073</v>
      </c>
      <c r="C22639" t="s">
        <v>239</v>
      </c>
      <c r="D22639" t="s">
        <v>115</v>
      </c>
      <c r="E22639" t="s">
        <v>115</v>
      </c>
      <c r="F22639">
        <v>149</v>
      </c>
      <c r="G22639">
        <v>80</v>
      </c>
      <c r="H22639">
        <v>1052</v>
      </c>
      <c r="I22639">
        <v>1301</v>
      </c>
      <c r="J22639">
        <v>1</v>
      </c>
      <c r="K22639">
        <v>2</v>
      </c>
      <c r="L22639" t="s">
        <v>20</v>
      </c>
      <c r="M22639" t="s">
        <v>165</v>
      </c>
      <c r="N22639" t="s">
        <v>166</v>
      </c>
      <c r="O22639" t="s">
        <v>122</v>
      </c>
      <c r="P22639" t="s">
        <v>23</v>
      </c>
      <c r="Q22639" t="s">
        <v>41</v>
      </c>
    </row>
    <row r="22640" spans="1:17" x14ac:dyDescent="0.2">
      <c r="A22640" s="2">
        <v>44358</v>
      </c>
      <c r="B22640" t="s">
        <v>213</v>
      </c>
      <c r="C22640" t="s">
        <v>569</v>
      </c>
      <c r="D22640" t="s">
        <v>115</v>
      </c>
      <c r="E22640" t="s">
        <v>115</v>
      </c>
      <c r="F22640">
        <v>139</v>
      </c>
      <c r="G22640">
        <v>99</v>
      </c>
      <c r="H22640">
        <v>1081</v>
      </c>
      <c r="I22640">
        <v>1240</v>
      </c>
      <c r="J22640">
        <v>1</v>
      </c>
      <c r="K22640">
        <v>8</v>
      </c>
      <c r="L22640" t="s">
        <v>20</v>
      </c>
      <c r="M22640" t="s">
        <v>644</v>
      </c>
      <c r="N22640" t="s">
        <v>143</v>
      </c>
      <c r="O22640" t="s">
        <v>122</v>
      </c>
      <c r="P22640" t="s">
        <v>23</v>
      </c>
      <c r="Q22640" t="s">
        <v>41</v>
      </c>
    </row>
    <row r="22641" spans="1:17" x14ac:dyDescent="0.2">
      <c r="A22641" s="2">
        <v>44358</v>
      </c>
      <c r="B22641" t="s">
        <v>391</v>
      </c>
      <c r="C22641" t="s">
        <v>425</v>
      </c>
      <c r="D22641" t="s">
        <v>115</v>
      </c>
      <c r="E22641" t="s">
        <v>115</v>
      </c>
      <c r="F22641">
        <v>153</v>
      </c>
      <c r="G22641">
        <v>92</v>
      </c>
      <c r="H22641">
        <v>1040</v>
      </c>
      <c r="I22641">
        <v>1258</v>
      </c>
      <c r="J22641">
        <v>1</v>
      </c>
      <c r="K22641">
        <v>2</v>
      </c>
      <c r="L22641" t="s">
        <v>20</v>
      </c>
      <c r="M22641" t="s">
        <v>246</v>
      </c>
      <c r="N22641" t="s">
        <v>176</v>
      </c>
      <c r="O22641" t="s">
        <v>122</v>
      </c>
      <c r="P22641" t="s">
        <v>23</v>
      </c>
      <c r="Q22641" t="s">
        <v>41</v>
      </c>
    </row>
    <row r="22642" spans="1:17" x14ac:dyDescent="0.2">
      <c r="A22642" s="2">
        <v>44358</v>
      </c>
      <c r="B22642" t="s">
        <v>143</v>
      </c>
      <c r="C22642" t="s">
        <v>1204</v>
      </c>
      <c r="D22642" t="s">
        <v>115</v>
      </c>
      <c r="E22642" t="s">
        <v>50</v>
      </c>
      <c r="F22642">
        <v>28</v>
      </c>
      <c r="G22642">
        <v>25</v>
      </c>
      <c r="H22642">
        <v>1509</v>
      </c>
      <c r="I22642">
        <v>1512</v>
      </c>
      <c r="J22642">
        <v>1</v>
      </c>
      <c r="K22642">
        <v>0</v>
      </c>
      <c r="L22642" t="s">
        <v>1557</v>
      </c>
      <c r="M22642" t="s">
        <v>320</v>
      </c>
      <c r="N22642" t="s">
        <v>143</v>
      </c>
      <c r="O22642" t="s">
        <v>22</v>
      </c>
      <c r="P22642" t="s">
        <v>23</v>
      </c>
      <c r="Q22642" t="s">
        <v>24</v>
      </c>
    </row>
    <row r="22643" spans="1:17" x14ac:dyDescent="0.2">
      <c r="A22643" s="2">
        <v>44358</v>
      </c>
      <c r="B22643" t="s">
        <v>890</v>
      </c>
      <c r="C22643" t="s">
        <v>111</v>
      </c>
      <c r="D22643" t="s">
        <v>36</v>
      </c>
      <c r="E22643" t="s">
        <v>36</v>
      </c>
      <c r="F22643">
        <v>61</v>
      </c>
      <c r="G22643">
        <v>57</v>
      </c>
      <c r="H22643">
        <v>1376</v>
      </c>
      <c r="I22643">
        <v>1400</v>
      </c>
      <c r="J22643">
        <v>1</v>
      </c>
      <c r="K22643">
        <v>1</v>
      </c>
      <c r="L22643" t="s">
        <v>28</v>
      </c>
      <c r="M22643" t="s">
        <v>1054</v>
      </c>
      <c r="N22643" t="s">
        <v>128</v>
      </c>
      <c r="O22643" t="s">
        <v>122</v>
      </c>
      <c r="P22643" t="s">
        <v>23</v>
      </c>
      <c r="Q22643" t="s">
        <v>30</v>
      </c>
    </row>
    <row r="22644" spans="1:17" x14ac:dyDescent="0.2">
      <c r="A22644" s="2">
        <v>44358</v>
      </c>
      <c r="B22644" t="s">
        <v>34</v>
      </c>
      <c r="C22644" t="s">
        <v>237</v>
      </c>
      <c r="D22644" t="s">
        <v>36</v>
      </c>
      <c r="E22644" t="s">
        <v>36</v>
      </c>
      <c r="F22644">
        <v>72</v>
      </c>
      <c r="G22644">
        <v>112</v>
      </c>
      <c r="H22644">
        <v>1331</v>
      </c>
      <c r="I22644">
        <v>1165</v>
      </c>
      <c r="J22644">
        <v>2</v>
      </c>
      <c r="K22644">
        <v>1</v>
      </c>
      <c r="L22644" t="s">
        <v>28</v>
      </c>
      <c r="M22644" t="s">
        <v>767</v>
      </c>
      <c r="N22644" t="s">
        <v>180</v>
      </c>
      <c r="O22644" t="s">
        <v>122</v>
      </c>
      <c r="P22644" t="s">
        <v>23</v>
      </c>
      <c r="Q22644" t="s">
        <v>24</v>
      </c>
    </row>
    <row r="22645" spans="1:17" x14ac:dyDescent="0.2">
      <c r="A22645" s="2">
        <v>44358</v>
      </c>
      <c r="B22645" t="s">
        <v>1692</v>
      </c>
      <c r="C22645" t="s">
        <v>196</v>
      </c>
      <c r="D22645" t="s">
        <v>50</v>
      </c>
      <c r="E22645" t="s">
        <v>36</v>
      </c>
      <c r="F22645">
        <v>120</v>
      </c>
      <c r="G22645">
        <v>152</v>
      </c>
      <c r="H22645">
        <v>1151</v>
      </c>
      <c r="I22645">
        <v>1043</v>
      </c>
      <c r="J22645">
        <v>1</v>
      </c>
      <c r="K22645">
        <v>0</v>
      </c>
      <c r="L22645" t="s">
        <v>28</v>
      </c>
      <c r="M22645" t="s">
        <v>767</v>
      </c>
      <c r="N22645" t="s">
        <v>180</v>
      </c>
      <c r="O22645" t="s">
        <v>122</v>
      </c>
      <c r="P22645" t="s">
        <v>23</v>
      </c>
      <c r="Q22645" t="s">
        <v>24</v>
      </c>
    </row>
    <row r="22646" spans="1:17" x14ac:dyDescent="0.2">
      <c r="A22646" s="2">
        <v>44358</v>
      </c>
      <c r="B22646" t="s">
        <v>197</v>
      </c>
      <c r="C22646" t="s">
        <v>339</v>
      </c>
      <c r="D22646" t="s">
        <v>36</v>
      </c>
      <c r="E22646" t="s">
        <v>36</v>
      </c>
      <c r="F22646">
        <v>101</v>
      </c>
      <c r="G22646">
        <v>151</v>
      </c>
      <c r="H22646">
        <v>1224</v>
      </c>
      <c r="I22646">
        <v>1047</v>
      </c>
      <c r="J22646">
        <v>1</v>
      </c>
      <c r="K22646">
        <v>0</v>
      </c>
      <c r="L22646" t="s">
        <v>28</v>
      </c>
      <c r="M22646" t="s">
        <v>130</v>
      </c>
      <c r="N22646" t="s">
        <v>128</v>
      </c>
      <c r="O22646" t="s">
        <v>122</v>
      </c>
      <c r="P22646" t="s">
        <v>23</v>
      </c>
      <c r="Q22646" t="s">
        <v>24</v>
      </c>
    </row>
    <row r="22647" spans="1:17" x14ac:dyDescent="0.2">
      <c r="A22647" s="2">
        <v>44358</v>
      </c>
      <c r="B22647" t="s">
        <v>128</v>
      </c>
      <c r="C22647" t="s">
        <v>150</v>
      </c>
      <c r="D22647" t="s">
        <v>36</v>
      </c>
      <c r="E22647" t="s">
        <v>36</v>
      </c>
      <c r="F22647">
        <v>26</v>
      </c>
      <c r="G22647">
        <v>33</v>
      </c>
      <c r="H22647">
        <v>1512</v>
      </c>
      <c r="I22647">
        <v>1486</v>
      </c>
      <c r="J22647">
        <v>0</v>
      </c>
      <c r="K22647">
        <v>2</v>
      </c>
      <c r="L22647" t="s">
        <v>28</v>
      </c>
      <c r="M22647" t="s">
        <v>1054</v>
      </c>
      <c r="N22647" t="s">
        <v>128</v>
      </c>
      <c r="O22647" t="s">
        <v>22</v>
      </c>
      <c r="P22647" t="s">
        <v>23</v>
      </c>
      <c r="Q22647" t="s">
        <v>41</v>
      </c>
    </row>
    <row r="22648" spans="1:17" x14ac:dyDescent="0.2">
      <c r="A22648" s="2">
        <v>44358</v>
      </c>
      <c r="B22648" t="s">
        <v>119</v>
      </c>
      <c r="C22648" t="s">
        <v>180</v>
      </c>
      <c r="D22648" t="s">
        <v>50</v>
      </c>
      <c r="E22648" t="s">
        <v>50</v>
      </c>
      <c r="F22648">
        <v>7</v>
      </c>
      <c r="G22648">
        <v>29</v>
      </c>
      <c r="H22648">
        <v>1642</v>
      </c>
      <c r="I22648">
        <v>1505</v>
      </c>
      <c r="J22648">
        <v>3</v>
      </c>
      <c r="K22648">
        <v>0</v>
      </c>
      <c r="L22648" t="s">
        <v>622</v>
      </c>
      <c r="M22648" t="s">
        <v>156</v>
      </c>
      <c r="N22648" t="s">
        <v>119</v>
      </c>
      <c r="O22648" t="s">
        <v>22</v>
      </c>
      <c r="P22648" t="s">
        <v>23</v>
      </c>
      <c r="Q22648" t="s">
        <v>24</v>
      </c>
    </row>
    <row r="22649" spans="1:17" x14ac:dyDescent="0.2">
      <c r="A22649" s="2">
        <v>44358</v>
      </c>
      <c r="B22649" t="s">
        <v>113</v>
      </c>
      <c r="C22649" t="s">
        <v>443</v>
      </c>
      <c r="D22649" t="s">
        <v>115</v>
      </c>
      <c r="E22649" t="s">
        <v>115</v>
      </c>
      <c r="F22649">
        <v>65</v>
      </c>
      <c r="G22649">
        <v>159</v>
      </c>
      <c r="H22649">
        <v>1364</v>
      </c>
      <c r="I22649">
        <v>1020</v>
      </c>
      <c r="J22649">
        <v>3</v>
      </c>
      <c r="K22649">
        <v>0</v>
      </c>
      <c r="L22649" t="s">
        <v>20</v>
      </c>
      <c r="M22649" t="s">
        <v>231</v>
      </c>
      <c r="N22649" t="s">
        <v>113</v>
      </c>
      <c r="O22649" t="s">
        <v>22</v>
      </c>
      <c r="P22649" t="s">
        <v>23</v>
      </c>
      <c r="Q22649" t="s">
        <v>24</v>
      </c>
    </row>
    <row r="22650" spans="1:17" x14ac:dyDescent="0.2">
      <c r="A22650" s="2">
        <v>44358</v>
      </c>
      <c r="B22650" t="s">
        <v>176</v>
      </c>
      <c r="C22650" t="s">
        <v>363</v>
      </c>
      <c r="D22650" t="s">
        <v>115</v>
      </c>
      <c r="E22650" t="s">
        <v>115</v>
      </c>
      <c r="F22650">
        <v>73</v>
      </c>
      <c r="G22650">
        <v>173</v>
      </c>
      <c r="H22650">
        <v>1330</v>
      </c>
      <c r="I22650">
        <v>964</v>
      </c>
      <c r="J22650">
        <v>5</v>
      </c>
      <c r="K22650">
        <v>0</v>
      </c>
      <c r="L22650" t="s">
        <v>20</v>
      </c>
      <c r="M22650" t="s">
        <v>246</v>
      </c>
      <c r="N22650" t="s">
        <v>176</v>
      </c>
      <c r="O22650" t="s">
        <v>22</v>
      </c>
      <c r="P22650" t="s">
        <v>23</v>
      </c>
      <c r="Q22650" t="s">
        <v>24</v>
      </c>
    </row>
    <row r="22651" spans="1:17" x14ac:dyDescent="0.2">
      <c r="A22651" s="2">
        <v>44359</v>
      </c>
      <c r="B22651" t="s">
        <v>263</v>
      </c>
      <c r="C22651" t="s">
        <v>56</v>
      </c>
      <c r="D22651" t="s">
        <v>27</v>
      </c>
      <c r="E22651" t="s">
        <v>27</v>
      </c>
      <c r="F22651">
        <v>83</v>
      </c>
      <c r="G22651">
        <v>70</v>
      </c>
      <c r="H22651">
        <v>1290</v>
      </c>
      <c r="I22651">
        <v>1340</v>
      </c>
      <c r="J22651">
        <v>0</v>
      </c>
      <c r="K22651">
        <v>1</v>
      </c>
      <c r="L22651" t="s">
        <v>20</v>
      </c>
      <c r="M22651" t="s">
        <v>599</v>
      </c>
      <c r="N22651" t="s">
        <v>263</v>
      </c>
      <c r="O22651" t="s">
        <v>22</v>
      </c>
      <c r="P22651" t="s">
        <v>23</v>
      </c>
      <c r="Q22651" t="s">
        <v>41</v>
      </c>
    </row>
    <row r="22652" spans="1:17" x14ac:dyDescent="0.2">
      <c r="A22652" s="2">
        <v>44359</v>
      </c>
      <c r="B22652" t="s">
        <v>531</v>
      </c>
      <c r="C22652" t="s">
        <v>1491</v>
      </c>
      <c r="D22652" t="s">
        <v>27</v>
      </c>
      <c r="E22652" t="s">
        <v>27</v>
      </c>
      <c r="F22652">
        <v>78</v>
      </c>
      <c r="G22652">
        <v>76</v>
      </c>
      <c r="H22652">
        <v>1321</v>
      </c>
      <c r="I22652">
        <v>1323</v>
      </c>
      <c r="J22652">
        <v>2</v>
      </c>
      <c r="K22652">
        <v>1</v>
      </c>
      <c r="L22652" t="s">
        <v>20</v>
      </c>
      <c r="M22652" t="s">
        <v>534</v>
      </c>
      <c r="N22652" t="s">
        <v>531</v>
      </c>
      <c r="O22652" t="s">
        <v>22</v>
      </c>
      <c r="P22652" t="s">
        <v>23</v>
      </c>
      <c r="Q22652" t="s">
        <v>24</v>
      </c>
    </row>
    <row r="22653" spans="1:17" x14ac:dyDescent="0.2">
      <c r="A22653" s="2">
        <v>44359</v>
      </c>
      <c r="B22653" t="s">
        <v>453</v>
      </c>
      <c r="C22653" t="s">
        <v>210</v>
      </c>
      <c r="D22653" t="s">
        <v>27</v>
      </c>
      <c r="E22653" t="s">
        <v>27</v>
      </c>
      <c r="F22653">
        <v>135</v>
      </c>
      <c r="G22653">
        <v>69</v>
      </c>
      <c r="H22653">
        <v>1091</v>
      </c>
      <c r="I22653">
        <v>1341</v>
      </c>
      <c r="J22653">
        <v>0</v>
      </c>
      <c r="K22653">
        <v>4</v>
      </c>
      <c r="L22653" t="s">
        <v>20</v>
      </c>
      <c r="M22653" t="s">
        <v>482</v>
      </c>
      <c r="N22653" t="s">
        <v>453</v>
      </c>
      <c r="O22653" t="s">
        <v>22</v>
      </c>
      <c r="P22653" t="s">
        <v>23</v>
      </c>
      <c r="Q22653" t="s">
        <v>41</v>
      </c>
    </row>
    <row r="22654" spans="1:17" x14ac:dyDescent="0.2">
      <c r="A22654" s="2">
        <v>44359</v>
      </c>
      <c r="B22654" t="s">
        <v>199</v>
      </c>
      <c r="C22654" t="s">
        <v>136</v>
      </c>
      <c r="D22654" t="s">
        <v>36</v>
      </c>
      <c r="E22654" t="s">
        <v>36</v>
      </c>
      <c r="F22654">
        <v>49</v>
      </c>
      <c r="G22654">
        <v>59</v>
      </c>
      <c r="H22654">
        <v>1425</v>
      </c>
      <c r="I22654">
        <v>1397</v>
      </c>
      <c r="J22654">
        <v>0</v>
      </c>
      <c r="K22654">
        <v>0</v>
      </c>
      <c r="L22654" t="s">
        <v>28</v>
      </c>
      <c r="M22654" t="s">
        <v>1821</v>
      </c>
      <c r="N22654" t="s">
        <v>199</v>
      </c>
      <c r="O22654" t="s">
        <v>22</v>
      </c>
      <c r="P22654" t="s">
        <v>23</v>
      </c>
      <c r="Q22654" t="s">
        <v>30</v>
      </c>
    </row>
    <row r="22655" spans="1:17" x14ac:dyDescent="0.2">
      <c r="A22655" s="2">
        <v>44359</v>
      </c>
      <c r="B22655" t="s">
        <v>26</v>
      </c>
      <c r="C22655" t="s">
        <v>304</v>
      </c>
      <c r="D22655" t="s">
        <v>27</v>
      </c>
      <c r="E22655" t="s">
        <v>27</v>
      </c>
      <c r="F22655">
        <v>11</v>
      </c>
      <c r="G22655">
        <v>67</v>
      </c>
      <c r="H22655">
        <v>1629</v>
      </c>
      <c r="I22655">
        <v>1361</v>
      </c>
      <c r="J22655">
        <v>0</v>
      </c>
      <c r="K22655">
        <v>0</v>
      </c>
      <c r="L22655" t="s">
        <v>28</v>
      </c>
      <c r="M22655" t="s">
        <v>1175</v>
      </c>
      <c r="N22655" t="s">
        <v>77</v>
      </c>
      <c r="O22655" t="s">
        <v>122</v>
      </c>
      <c r="P22655" t="s">
        <v>23</v>
      </c>
      <c r="Q22655" t="s">
        <v>30</v>
      </c>
    </row>
    <row r="22656" spans="1:17" x14ac:dyDescent="0.2">
      <c r="A22656" s="2">
        <v>44359</v>
      </c>
      <c r="B22656" t="s">
        <v>110</v>
      </c>
      <c r="C22656" t="s">
        <v>224</v>
      </c>
      <c r="D22656" t="s">
        <v>36</v>
      </c>
      <c r="E22656" t="s">
        <v>36</v>
      </c>
      <c r="F22656">
        <v>34</v>
      </c>
      <c r="G22656">
        <v>60</v>
      </c>
      <c r="H22656">
        <v>1479</v>
      </c>
      <c r="I22656">
        <v>1392</v>
      </c>
      <c r="J22656">
        <v>1</v>
      </c>
      <c r="K22656">
        <v>0</v>
      </c>
      <c r="L22656" t="s">
        <v>28</v>
      </c>
      <c r="M22656" t="s">
        <v>142</v>
      </c>
      <c r="N22656" t="s">
        <v>110</v>
      </c>
      <c r="O22656" t="s">
        <v>22</v>
      </c>
      <c r="P22656" t="s">
        <v>23</v>
      </c>
      <c r="Q22656" t="s">
        <v>24</v>
      </c>
    </row>
    <row r="22657" spans="1:17" x14ac:dyDescent="0.2">
      <c r="A22657" s="2">
        <v>44359</v>
      </c>
      <c r="B22657" t="s">
        <v>161</v>
      </c>
      <c r="C22657" t="s">
        <v>53</v>
      </c>
      <c r="D22657" t="s">
        <v>50</v>
      </c>
      <c r="E22657" t="s">
        <v>50</v>
      </c>
      <c r="F22657">
        <v>17</v>
      </c>
      <c r="G22657">
        <v>13</v>
      </c>
      <c r="H22657">
        <v>1570</v>
      </c>
      <c r="I22657">
        <v>1606</v>
      </c>
      <c r="J22657">
        <v>1</v>
      </c>
      <c r="K22657">
        <v>1</v>
      </c>
      <c r="L22657" t="s">
        <v>622</v>
      </c>
      <c r="M22657" t="s">
        <v>162</v>
      </c>
      <c r="N22657" t="s">
        <v>161</v>
      </c>
      <c r="O22657" t="s">
        <v>22</v>
      </c>
      <c r="P22657" t="s">
        <v>23</v>
      </c>
      <c r="Q22657" t="s">
        <v>30</v>
      </c>
    </row>
    <row r="22658" spans="1:17" x14ac:dyDescent="0.2">
      <c r="A22658" s="2">
        <v>44359</v>
      </c>
      <c r="B22658" t="s">
        <v>72</v>
      </c>
      <c r="C22658" t="s">
        <v>70</v>
      </c>
      <c r="D22658" t="s">
        <v>50</v>
      </c>
      <c r="E22658" t="s">
        <v>50</v>
      </c>
      <c r="F22658">
        <v>10</v>
      </c>
      <c r="G22658">
        <v>54</v>
      </c>
      <c r="H22658">
        <v>1631</v>
      </c>
      <c r="I22658">
        <v>1410</v>
      </c>
      <c r="J22658">
        <v>0</v>
      </c>
      <c r="K22658">
        <v>1</v>
      </c>
      <c r="L22658" t="s">
        <v>622</v>
      </c>
      <c r="M22658" t="s">
        <v>74</v>
      </c>
      <c r="N22658" t="s">
        <v>72</v>
      </c>
      <c r="O22658" t="s">
        <v>22</v>
      </c>
      <c r="P22658" t="s">
        <v>23</v>
      </c>
      <c r="Q22658" t="s">
        <v>41</v>
      </c>
    </row>
    <row r="22659" spans="1:17" x14ac:dyDescent="0.2">
      <c r="A22659" s="2">
        <v>44359</v>
      </c>
      <c r="B22659" t="s">
        <v>95</v>
      </c>
      <c r="C22659" t="s">
        <v>147</v>
      </c>
      <c r="D22659" t="s">
        <v>50</v>
      </c>
      <c r="E22659" t="s">
        <v>50</v>
      </c>
      <c r="F22659">
        <v>38</v>
      </c>
      <c r="G22659">
        <v>1</v>
      </c>
      <c r="H22659">
        <v>1462</v>
      </c>
      <c r="I22659">
        <v>1783</v>
      </c>
      <c r="J22659">
        <v>0</v>
      </c>
      <c r="K22659">
        <v>3</v>
      </c>
      <c r="L22659" t="s">
        <v>622</v>
      </c>
      <c r="M22659" t="s">
        <v>1179</v>
      </c>
      <c r="N22659" t="s">
        <v>95</v>
      </c>
      <c r="O22659" t="s">
        <v>22</v>
      </c>
      <c r="P22659" t="s">
        <v>23</v>
      </c>
      <c r="Q22659" t="s">
        <v>41</v>
      </c>
    </row>
    <row r="22660" spans="1:17" x14ac:dyDescent="0.2">
      <c r="A22660" s="2">
        <v>44360</v>
      </c>
      <c r="B22660" t="s">
        <v>133</v>
      </c>
      <c r="C22660" t="s">
        <v>464</v>
      </c>
      <c r="D22660" t="s">
        <v>115</v>
      </c>
      <c r="E22660" t="s">
        <v>115</v>
      </c>
      <c r="F22660">
        <v>39</v>
      </c>
      <c r="G22660">
        <v>93</v>
      </c>
      <c r="H22660">
        <v>1460</v>
      </c>
      <c r="I22660">
        <v>1256</v>
      </c>
      <c r="J22660">
        <v>2</v>
      </c>
      <c r="K22660">
        <v>1</v>
      </c>
      <c r="L22660" t="s">
        <v>20</v>
      </c>
      <c r="M22660" t="s">
        <v>1496</v>
      </c>
      <c r="N22660" t="s">
        <v>133</v>
      </c>
      <c r="O22660" t="s">
        <v>22</v>
      </c>
      <c r="P22660" t="s">
        <v>23</v>
      </c>
      <c r="Q22660" t="s">
        <v>24</v>
      </c>
    </row>
    <row r="22661" spans="1:17" x14ac:dyDescent="0.2">
      <c r="A22661" s="2">
        <v>44360</v>
      </c>
      <c r="B22661" t="s">
        <v>380</v>
      </c>
      <c r="C22661" t="s">
        <v>138</v>
      </c>
      <c r="D22661" t="s">
        <v>36</v>
      </c>
      <c r="E22661" t="s">
        <v>36</v>
      </c>
      <c r="F22661">
        <v>123</v>
      </c>
      <c r="G22661">
        <v>87</v>
      </c>
      <c r="H22661">
        <v>1149</v>
      </c>
      <c r="I22661">
        <v>1280</v>
      </c>
      <c r="J22661">
        <v>0</v>
      </c>
      <c r="K22661">
        <v>1</v>
      </c>
      <c r="L22661" t="s">
        <v>28</v>
      </c>
      <c r="M22661" t="s">
        <v>918</v>
      </c>
      <c r="N22661" t="s">
        <v>380</v>
      </c>
      <c r="O22661" t="s">
        <v>22</v>
      </c>
      <c r="P22661" t="s">
        <v>23</v>
      </c>
      <c r="Q22661" t="s">
        <v>41</v>
      </c>
    </row>
    <row r="22662" spans="1:17" x14ac:dyDescent="0.2">
      <c r="A22662" s="2">
        <v>44360</v>
      </c>
      <c r="B22662" t="s">
        <v>211</v>
      </c>
      <c r="C22662" t="s">
        <v>250</v>
      </c>
      <c r="D22662" t="s">
        <v>36</v>
      </c>
      <c r="E22662" t="s">
        <v>36</v>
      </c>
      <c r="F22662">
        <v>137</v>
      </c>
      <c r="G22662">
        <v>115</v>
      </c>
      <c r="H22662">
        <v>1088</v>
      </c>
      <c r="I22662">
        <v>1162</v>
      </c>
      <c r="J22662">
        <v>2</v>
      </c>
      <c r="K22662">
        <v>0</v>
      </c>
      <c r="L22662" t="s">
        <v>28</v>
      </c>
      <c r="M22662" t="s">
        <v>373</v>
      </c>
      <c r="N22662" t="s">
        <v>211</v>
      </c>
      <c r="O22662" t="s">
        <v>22</v>
      </c>
      <c r="P22662" t="s">
        <v>23</v>
      </c>
      <c r="Q22662" t="s">
        <v>24</v>
      </c>
    </row>
    <row r="22663" spans="1:17" x14ac:dyDescent="0.2">
      <c r="A22663" s="2">
        <v>44360</v>
      </c>
      <c r="B22663" t="s">
        <v>69</v>
      </c>
      <c r="C22663" t="s">
        <v>328</v>
      </c>
      <c r="D22663" t="s">
        <v>50</v>
      </c>
      <c r="E22663" t="s">
        <v>50</v>
      </c>
      <c r="F22663">
        <v>23</v>
      </c>
      <c r="G22663">
        <v>62</v>
      </c>
      <c r="H22663">
        <v>1523</v>
      </c>
      <c r="I22663">
        <v>1374</v>
      </c>
      <c r="J22663">
        <v>3</v>
      </c>
      <c r="K22663">
        <v>1</v>
      </c>
      <c r="L22663" t="s">
        <v>622</v>
      </c>
      <c r="M22663" t="s">
        <v>124</v>
      </c>
      <c r="N22663" t="s">
        <v>92</v>
      </c>
      <c r="O22663" t="s">
        <v>122</v>
      </c>
      <c r="P22663" t="s">
        <v>23</v>
      </c>
      <c r="Q22663" t="s">
        <v>24</v>
      </c>
    </row>
    <row r="22664" spans="1:17" x14ac:dyDescent="0.2">
      <c r="A22664" s="2">
        <v>44360</v>
      </c>
      <c r="B22664" t="s">
        <v>126</v>
      </c>
      <c r="C22664" t="s">
        <v>168</v>
      </c>
      <c r="D22664" t="s">
        <v>50</v>
      </c>
      <c r="E22664" t="s">
        <v>50</v>
      </c>
      <c r="F22664">
        <v>16</v>
      </c>
      <c r="G22664">
        <v>24</v>
      </c>
      <c r="H22664">
        <v>1598</v>
      </c>
      <c r="I22664">
        <v>1514</v>
      </c>
      <c r="J22664">
        <v>3</v>
      </c>
      <c r="K22664">
        <v>2</v>
      </c>
      <c r="L22664" t="s">
        <v>622</v>
      </c>
      <c r="M22664" t="s">
        <v>308</v>
      </c>
      <c r="N22664" t="s">
        <v>126</v>
      </c>
      <c r="O22664" t="s">
        <v>22</v>
      </c>
      <c r="P22664" t="s">
        <v>23</v>
      </c>
      <c r="Q22664" t="s">
        <v>24</v>
      </c>
    </row>
    <row r="22665" spans="1:17" x14ac:dyDescent="0.2">
      <c r="A22665" s="2">
        <v>44360</v>
      </c>
      <c r="B22665" t="s">
        <v>89</v>
      </c>
      <c r="C22665" t="s">
        <v>274</v>
      </c>
      <c r="D22665" t="s">
        <v>50</v>
      </c>
      <c r="E22665" t="s">
        <v>50</v>
      </c>
      <c r="F22665">
        <v>4</v>
      </c>
      <c r="G22665">
        <v>14</v>
      </c>
      <c r="H22665">
        <v>1686</v>
      </c>
      <c r="I22665">
        <v>1605</v>
      </c>
      <c r="J22665">
        <v>1</v>
      </c>
      <c r="K22665">
        <v>0</v>
      </c>
      <c r="L22665" t="s">
        <v>622</v>
      </c>
      <c r="M22665" t="s">
        <v>91</v>
      </c>
      <c r="N22665" t="s">
        <v>89</v>
      </c>
      <c r="O22665" t="s">
        <v>22</v>
      </c>
      <c r="P22665" t="s">
        <v>23</v>
      </c>
      <c r="Q22665" t="s">
        <v>24</v>
      </c>
    </row>
    <row r="22666" spans="1:17" x14ac:dyDescent="0.2">
      <c r="A22666" s="2">
        <v>44360</v>
      </c>
      <c r="B22666" t="s">
        <v>25</v>
      </c>
      <c r="C22666" t="s">
        <v>32</v>
      </c>
      <c r="D22666" t="s">
        <v>19</v>
      </c>
      <c r="E22666" t="s">
        <v>19</v>
      </c>
      <c r="F22666">
        <v>3</v>
      </c>
      <c r="G22666">
        <v>30</v>
      </c>
      <c r="H22666">
        <v>1742</v>
      </c>
      <c r="I22666">
        <v>1500</v>
      </c>
      <c r="J22666">
        <v>3</v>
      </c>
      <c r="K22666">
        <v>0</v>
      </c>
      <c r="L22666" t="s">
        <v>507</v>
      </c>
      <c r="M22666" t="s">
        <v>712</v>
      </c>
      <c r="N22666" t="s">
        <v>25</v>
      </c>
      <c r="O22666" t="s">
        <v>22</v>
      </c>
      <c r="P22666" t="s">
        <v>23</v>
      </c>
      <c r="Q22666" t="s">
        <v>24</v>
      </c>
    </row>
    <row r="22667" spans="1:17" x14ac:dyDescent="0.2">
      <c r="A22667" s="2">
        <v>44360</v>
      </c>
      <c r="B22667" t="s">
        <v>43</v>
      </c>
      <c r="C22667" t="s">
        <v>31</v>
      </c>
      <c r="D22667" t="s">
        <v>19</v>
      </c>
      <c r="E22667" t="s">
        <v>19</v>
      </c>
      <c r="F22667">
        <v>15</v>
      </c>
      <c r="G22667">
        <v>53</v>
      </c>
      <c r="H22667">
        <v>1600</v>
      </c>
      <c r="I22667">
        <v>1413</v>
      </c>
      <c r="J22667">
        <v>1</v>
      </c>
      <c r="K22667">
        <v>0</v>
      </c>
      <c r="L22667" t="s">
        <v>507</v>
      </c>
      <c r="M22667" t="s">
        <v>1027</v>
      </c>
      <c r="N22667" t="s">
        <v>25</v>
      </c>
      <c r="O22667" t="s">
        <v>122</v>
      </c>
      <c r="P22667" t="s">
        <v>23</v>
      </c>
      <c r="Q22667" t="s">
        <v>24</v>
      </c>
    </row>
    <row r="22668" spans="1:17" x14ac:dyDescent="0.2">
      <c r="A22668" s="2">
        <v>44361</v>
      </c>
      <c r="B22668" t="s">
        <v>718</v>
      </c>
      <c r="C22668" t="s">
        <v>339</v>
      </c>
      <c r="D22668" t="s">
        <v>36</v>
      </c>
      <c r="E22668" t="s">
        <v>36</v>
      </c>
      <c r="F22668">
        <v>119</v>
      </c>
      <c r="G22668">
        <v>151</v>
      </c>
      <c r="H22668">
        <v>1156</v>
      </c>
      <c r="I22668">
        <v>1047</v>
      </c>
      <c r="J22668">
        <v>0</v>
      </c>
      <c r="K22668">
        <v>1</v>
      </c>
      <c r="L22668" t="s">
        <v>28</v>
      </c>
      <c r="M22668" t="s">
        <v>130</v>
      </c>
      <c r="N22668" t="s">
        <v>128</v>
      </c>
      <c r="O22668" t="s">
        <v>122</v>
      </c>
      <c r="P22668" t="s">
        <v>23</v>
      </c>
      <c r="Q22668" t="s">
        <v>41</v>
      </c>
    </row>
    <row r="22669" spans="1:17" x14ac:dyDescent="0.2">
      <c r="A22669" s="2">
        <v>44361</v>
      </c>
      <c r="B22669" t="s">
        <v>104</v>
      </c>
      <c r="C22669" t="s">
        <v>293</v>
      </c>
      <c r="D22669" t="s">
        <v>50</v>
      </c>
      <c r="E22669" t="s">
        <v>50</v>
      </c>
      <c r="F22669">
        <v>44</v>
      </c>
      <c r="G22669">
        <v>40</v>
      </c>
      <c r="H22669">
        <v>1441</v>
      </c>
      <c r="I22669">
        <v>1458</v>
      </c>
      <c r="J22669">
        <v>0</v>
      </c>
      <c r="K22669">
        <v>2</v>
      </c>
      <c r="L22669" t="s">
        <v>622</v>
      </c>
      <c r="M22669" t="s">
        <v>273</v>
      </c>
      <c r="N22669" t="s">
        <v>104</v>
      </c>
      <c r="O22669" t="s">
        <v>22</v>
      </c>
      <c r="P22669" t="s">
        <v>23</v>
      </c>
      <c r="Q22669" t="s">
        <v>41</v>
      </c>
    </row>
    <row r="22670" spans="1:17" x14ac:dyDescent="0.2">
      <c r="A22670" s="2">
        <v>44361</v>
      </c>
      <c r="B22670" t="s">
        <v>90</v>
      </c>
      <c r="C22670" t="s">
        <v>244</v>
      </c>
      <c r="D22670" t="s">
        <v>50</v>
      </c>
      <c r="E22670" t="s">
        <v>50</v>
      </c>
      <c r="F22670">
        <v>21</v>
      </c>
      <c r="G22670">
        <v>36</v>
      </c>
      <c r="H22670">
        <v>1549</v>
      </c>
      <c r="I22670">
        <v>1475</v>
      </c>
      <c r="J22670">
        <v>1</v>
      </c>
      <c r="K22670">
        <v>2</v>
      </c>
      <c r="L22670" t="s">
        <v>622</v>
      </c>
      <c r="M22670" t="s">
        <v>1179</v>
      </c>
      <c r="N22670" t="s">
        <v>95</v>
      </c>
      <c r="O22670" t="s">
        <v>122</v>
      </c>
      <c r="P22670" t="s">
        <v>23</v>
      </c>
      <c r="Q22670" t="s">
        <v>41</v>
      </c>
    </row>
    <row r="22671" spans="1:17" x14ac:dyDescent="0.2">
      <c r="A22671" s="2">
        <v>44361</v>
      </c>
      <c r="B22671" t="s">
        <v>106</v>
      </c>
      <c r="C22671" t="s">
        <v>52</v>
      </c>
      <c r="D22671" t="s">
        <v>50</v>
      </c>
      <c r="E22671" t="s">
        <v>50</v>
      </c>
      <c r="F22671">
        <v>6</v>
      </c>
      <c r="G22671">
        <v>18</v>
      </c>
      <c r="H22671">
        <v>1648</v>
      </c>
      <c r="I22671">
        <v>1569</v>
      </c>
      <c r="J22671">
        <v>0</v>
      </c>
      <c r="K22671">
        <v>0</v>
      </c>
      <c r="L22671" t="s">
        <v>622</v>
      </c>
      <c r="M22671" t="s">
        <v>194</v>
      </c>
      <c r="N22671" t="s">
        <v>106</v>
      </c>
      <c r="O22671" t="s">
        <v>22</v>
      </c>
      <c r="P22671" t="s">
        <v>23</v>
      </c>
      <c r="Q22671" t="s">
        <v>30</v>
      </c>
    </row>
    <row r="22672" spans="1:17" x14ac:dyDescent="0.2">
      <c r="A22672" s="2">
        <v>44361</v>
      </c>
      <c r="B22672" t="s">
        <v>39</v>
      </c>
      <c r="C22672" t="s">
        <v>107</v>
      </c>
      <c r="D22672" t="s">
        <v>19</v>
      </c>
      <c r="E22672" t="s">
        <v>19</v>
      </c>
      <c r="F22672">
        <v>8</v>
      </c>
      <c r="G22672">
        <v>19</v>
      </c>
      <c r="H22672">
        <v>1641</v>
      </c>
      <c r="I22672">
        <v>1569</v>
      </c>
      <c r="J22672">
        <v>1</v>
      </c>
      <c r="K22672">
        <v>1</v>
      </c>
      <c r="L22672" t="s">
        <v>507</v>
      </c>
      <c r="M22672" t="s">
        <v>117</v>
      </c>
      <c r="N22672" t="s">
        <v>25</v>
      </c>
      <c r="O22672" t="s">
        <v>122</v>
      </c>
      <c r="P22672" t="s">
        <v>23</v>
      </c>
      <c r="Q22672" t="s">
        <v>30</v>
      </c>
    </row>
    <row r="22673" spans="1:17" x14ac:dyDescent="0.2">
      <c r="A22673" s="2">
        <v>44361</v>
      </c>
      <c r="B22673" t="s">
        <v>38</v>
      </c>
      <c r="C22673" t="s">
        <v>17</v>
      </c>
      <c r="D22673" t="s">
        <v>19</v>
      </c>
      <c r="E22673" t="s">
        <v>19</v>
      </c>
      <c r="F22673">
        <v>35</v>
      </c>
      <c r="G22673">
        <v>81</v>
      </c>
      <c r="H22673">
        <v>1476</v>
      </c>
      <c r="I22673">
        <v>1300</v>
      </c>
      <c r="J22673">
        <v>3</v>
      </c>
      <c r="K22673">
        <v>1</v>
      </c>
      <c r="L22673" t="s">
        <v>507</v>
      </c>
      <c r="M22673" t="s">
        <v>467</v>
      </c>
      <c r="N22673" t="s">
        <v>25</v>
      </c>
      <c r="O22673" t="s">
        <v>122</v>
      </c>
      <c r="P22673" t="s">
        <v>23</v>
      </c>
      <c r="Q22673" t="s">
        <v>24</v>
      </c>
    </row>
    <row r="22674" spans="1:17" x14ac:dyDescent="0.2">
      <c r="A22674" s="2">
        <v>44362</v>
      </c>
      <c r="B22674" t="s">
        <v>572</v>
      </c>
      <c r="C22674" t="s">
        <v>629</v>
      </c>
      <c r="D22674" t="s">
        <v>115</v>
      </c>
      <c r="E22674" t="s">
        <v>36</v>
      </c>
      <c r="F22674">
        <v>125</v>
      </c>
      <c r="G22674">
        <v>155</v>
      </c>
      <c r="H22674">
        <v>1135</v>
      </c>
      <c r="I22674">
        <v>1038</v>
      </c>
      <c r="J22674">
        <v>1</v>
      </c>
      <c r="K22674">
        <v>1</v>
      </c>
      <c r="L22674" t="s">
        <v>20</v>
      </c>
      <c r="M22674" t="s">
        <v>1116</v>
      </c>
      <c r="N22674" t="s">
        <v>182</v>
      </c>
      <c r="O22674" t="s">
        <v>122</v>
      </c>
      <c r="P22674" t="s">
        <v>23</v>
      </c>
      <c r="Q22674" t="s">
        <v>30</v>
      </c>
    </row>
    <row r="22675" spans="1:17" x14ac:dyDescent="0.2">
      <c r="A22675" s="2">
        <v>44362</v>
      </c>
      <c r="B22675" t="s">
        <v>182</v>
      </c>
      <c r="C22675" t="s">
        <v>469</v>
      </c>
      <c r="D22675" t="s">
        <v>115</v>
      </c>
      <c r="E22675" t="s">
        <v>115</v>
      </c>
      <c r="F22675">
        <v>77</v>
      </c>
      <c r="G22675">
        <v>79</v>
      </c>
      <c r="H22675">
        <v>1322</v>
      </c>
      <c r="I22675">
        <v>1304</v>
      </c>
      <c r="J22675">
        <v>3</v>
      </c>
      <c r="K22675">
        <v>1</v>
      </c>
      <c r="L22675" t="s">
        <v>20</v>
      </c>
      <c r="M22675" t="s">
        <v>1116</v>
      </c>
      <c r="N22675" t="s">
        <v>182</v>
      </c>
      <c r="O22675" t="s">
        <v>22</v>
      </c>
      <c r="P22675" t="s">
        <v>23</v>
      </c>
      <c r="Q22675" t="s">
        <v>24</v>
      </c>
    </row>
    <row r="22676" spans="1:17" x14ac:dyDescent="0.2">
      <c r="A22676" s="2">
        <v>44362</v>
      </c>
      <c r="B22676" t="s">
        <v>55</v>
      </c>
      <c r="C22676" t="s">
        <v>177</v>
      </c>
      <c r="D22676" t="s">
        <v>57</v>
      </c>
      <c r="E22676" t="s">
        <v>115</v>
      </c>
      <c r="F22676">
        <v>41</v>
      </c>
      <c r="G22676">
        <v>95</v>
      </c>
      <c r="H22676">
        <v>1457</v>
      </c>
      <c r="I22676">
        <v>1251</v>
      </c>
      <c r="J22676">
        <v>1</v>
      </c>
      <c r="K22676">
        <v>0</v>
      </c>
      <c r="L22676" t="s">
        <v>20</v>
      </c>
      <c r="M22676" t="s">
        <v>302</v>
      </c>
      <c r="N22676" t="s">
        <v>301</v>
      </c>
      <c r="O22676" t="s">
        <v>122</v>
      </c>
      <c r="P22676" t="s">
        <v>23</v>
      </c>
      <c r="Q22676" t="s">
        <v>24</v>
      </c>
    </row>
    <row r="22677" spans="1:17" x14ac:dyDescent="0.2">
      <c r="A22677" s="2">
        <v>44362</v>
      </c>
      <c r="B22677" t="s">
        <v>402</v>
      </c>
      <c r="C22677" t="s">
        <v>254</v>
      </c>
      <c r="D22677" t="s">
        <v>115</v>
      </c>
      <c r="E22677" t="s">
        <v>115</v>
      </c>
      <c r="F22677">
        <v>98</v>
      </c>
      <c r="G22677">
        <v>144</v>
      </c>
      <c r="H22677">
        <v>1240</v>
      </c>
      <c r="I22677">
        <v>1072</v>
      </c>
      <c r="J22677">
        <v>4</v>
      </c>
      <c r="K22677">
        <v>0</v>
      </c>
      <c r="L22677" t="s">
        <v>20</v>
      </c>
      <c r="M22677" t="s">
        <v>1002</v>
      </c>
      <c r="N22677" t="s">
        <v>402</v>
      </c>
      <c r="O22677" t="s">
        <v>22</v>
      </c>
      <c r="P22677" t="s">
        <v>23</v>
      </c>
      <c r="Q22677" t="s">
        <v>24</v>
      </c>
    </row>
    <row r="22678" spans="1:17" x14ac:dyDescent="0.2">
      <c r="A22678" s="2">
        <v>44362</v>
      </c>
      <c r="B22678" t="s">
        <v>167</v>
      </c>
      <c r="C22678" t="s">
        <v>164</v>
      </c>
      <c r="D22678" t="s">
        <v>115</v>
      </c>
      <c r="E22678" t="s">
        <v>115</v>
      </c>
      <c r="F22678">
        <v>31</v>
      </c>
      <c r="G22678">
        <v>68</v>
      </c>
      <c r="H22678">
        <v>1499</v>
      </c>
      <c r="I22678">
        <v>1352</v>
      </c>
      <c r="J22678">
        <v>1</v>
      </c>
      <c r="K22678">
        <v>0</v>
      </c>
      <c r="L22678" t="s">
        <v>20</v>
      </c>
      <c r="M22678" t="s">
        <v>1345</v>
      </c>
      <c r="N22678" t="s">
        <v>167</v>
      </c>
      <c r="O22678" t="s">
        <v>22</v>
      </c>
      <c r="P22678" t="s">
        <v>23</v>
      </c>
      <c r="Q22678" t="s">
        <v>24</v>
      </c>
    </row>
    <row r="22679" spans="1:17" x14ac:dyDescent="0.2">
      <c r="A22679" s="2">
        <v>44362</v>
      </c>
      <c r="B22679" t="s">
        <v>913</v>
      </c>
      <c r="C22679" t="s">
        <v>389</v>
      </c>
      <c r="D22679" t="s">
        <v>115</v>
      </c>
      <c r="E22679" t="s">
        <v>115</v>
      </c>
      <c r="F22679">
        <v>104</v>
      </c>
      <c r="G22679">
        <v>145</v>
      </c>
      <c r="H22679">
        <v>1196</v>
      </c>
      <c r="I22679">
        <v>1070</v>
      </c>
      <c r="J22679">
        <v>3</v>
      </c>
      <c r="K22679">
        <v>0</v>
      </c>
      <c r="L22679" t="s">
        <v>20</v>
      </c>
      <c r="M22679" t="s">
        <v>231</v>
      </c>
      <c r="N22679" t="s">
        <v>113</v>
      </c>
      <c r="O22679" t="s">
        <v>122</v>
      </c>
      <c r="P22679" t="s">
        <v>23</v>
      </c>
      <c r="Q22679" t="s">
        <v>24</v>
      </c>
    </row>
    <row r="22680" spans="1:17" x14ac:dyDescent="0.2">
      <c r="A22680" s="2">
        <v>44362</v>
      </c>
      <c r="B22680" t="s">
        <v>113</v>
      </c>
      <c r="C22680" t="s">
        <v>449</v>
      </c>
      <c r="D22680" t="s">
        <v>115</v>
      </c>
      <c r="E22680" t="s">
        <v>115</v>
      </c>
      <c r="F22680">
        <v>65</v>
      </c>
      <c r="G22680">
        <v>86</v>
      </c>
      <c r="H22680">
        <v>1364</v>
      </c>
      <c r="I22680">
        <v>1280</v>
      </c>
      <c r="J22680">
        <v>3</v>
      </c>
      <c r="K22680">
        <v>0</v>
      </c>
      <c r="L22680" t="s">
        <v>20</v>
      </c>
      <c r="M22680" t="s">
        <v>231</v>
      </c>
      <c r="N22680" t="s">
        <v>113</v>
      </c>
      <c r="O22680" t="s">
        <v>22</v>
      </c>
      <c r="P22680" t="s">
        <v>23</v>
      </c>
      <c r="Q22680" t="s">
        <v>24</v>
      </c>
    </row>
    <row r="22681" spans="1:17" x14ac:dyDescent="0.2">
      <c r="A22681" s="2">
        <v>44362</v>
      </c>
      <c r="B22681" t="s">
        <v>212</v>
      </c>
      <c r="C22681" t="s">
        <v>239</v>
      </c>
      <c r="D22681" t="s">
        <v>115</v>
      </c>
      <c r="E22681" t="s">
        <v>115</v>
      </c>
      <c r="F22681">
        <v>184</v>
      </c>
      <c r="G22681">
        <v>80</v>
      </c>
      <c r="H22681">
        <v>917</v>
      </c>
      <c r="I22681">
        <v>1301</v>
      </c>
      <c r="J22681">
        <v>0</v>
      </c>
      <c r="K22681">
        <v>3</v>
      </c>
      <c r="L22681" t="s">
        <v>20</v>
      </c>
      <c r="M22681" t="s">
        <v>165</v>
      </c>
      <c r="N22681" t="s">
        <v>166</v>
      </c>
      <c r="O22681" t="s">
        <v>122</v>
      </c>
      <c r="P22681" t="s">
        <v>23</v>
      </c>
      <c r="Q22681" t="s">
        <v>41</v>
      </c>
    </row>
    <row r="22682" spans="1:17" x14ac:dyDescent="0.2">
      <c r="A22682" s="2">
        <v>44362</v>
      </c>
      <c r="B22682" t="s">
        <v>388</v>
      </c>
      <c r="C22682" t="s">
        <v>1073</v>
      </c>
      <c r="D22682" t="s">
        <v>115</v>
      </c>
      <c r="E22682" t="s">
        <v>115</v>
      </c>
      <c r="F22682">
        <v>105</v>
      </c>
      <c r="G22682">
        <v>149</v>
      </c>
      <c r="H22682">
        <v>1184</v>
      </c>
      <c r="I22682">
        <v>1052</v>
      </c>
      <c r="J22682">
        <v>1</v>
      </c>
      <c r="K22682">
        <v>1</v>
      </c>
      <c r="L22682" t="s">
        <v>20</v>
      </c>
      <c r="M22682" t="s">
        <v>165</v>
      </c>
      <c r="N22682" t="s">
        <v>166</v>
      </c>
      <c r="O22682" t="s">
        <v>122</v>
      </c>
      <c r="P22682" t="s">
        <v>23</v>
      </c>
      <c r="Q22682" t="s">
        <v>30</v>
      </c>
    </row>
    <row r="22683" spans="1:17" x14ac:dyDescent="0.2">
      <c r="A22683" s="2">
        <v>44362</v>
      </c>
      <c r="B22683" t="s">
        <v>602</v>
      </c>
      <c r="C22683" t="s">
        <v>213</v>
      </c>
      <c r="D22683" t="s">
        <v>115</v>
      </c>
      <c r="E22683" t="s">
        <v>115</v>
      </c>
      <c r="F22683">
        <v>121</v>
      </c>
      <c r="G22683">
        <v>139</v>
      </c>
      <c r="H22683">
        <v>1151</v>
      </c>
      <c r="I22683">
        <v>1081</v>
      </c>
      <c r="J22683">
        <v>4</v>
      </c>
      <c r="K22683">
        <v>0</v>
      </c>
      <c r="L22683" t="s">
        <v>20</v>
      </c>
      <c r="M22683" t="s">
        <v>644</v>
      </c>
      <c r="N22683" t="s">
        <v>143</v>
      </c>
      <c r="O22683" t="s">
        <v>122</v>
      </c>
      <c r="P22683" t="s">
        <v>23</v>
      </c>
      <c r="Q22683" t="s">
        <v>24</v>
      </c>
    </row>
    <row r="22684" spans="1:17" x14ac:dyDescent="0.2">
      <c r="A22684" s="2">
        <v>44362</v>
      </c>
      <c r="B22684" t="s">
        <v>143</v>
      </c>
      <c r="C22684" t="s">
        <v>569</v>
      </c>
      <c r="D22684" t="s">
        <v>115</v>
      </c>
      <c r="E22684" t="s">
        <v>115</v>
      </c>
      <c r="F22684">
        <v>28</v>
      </c>
      <c r="G22684">
        <v>99</v>
      </c>
      <c r="H22684">
        <v>1509</v>
      </c>
      <c r="I22684">
        <v>1240</v>
      </c>
      <c r="J22684">
        <v>5</v>
      </c>
      <c r="K22684">
        <v>1</v>
      </c>
      <c r="L22684" t="s">
        <v>20</v>
      </c>
      <c r="M22684" t="s">
        <v>1686</v>
      </c>
      <c r="N22684" t="s">
        <v>143</v>
      </c>
      <c r="O22684" t="s">
        <v>22</v>
      </c>
      <c r="P22684" t="s">
        <v>23</v>
      </c>
      <c r="Q22684" t="s">
        <v>24</v>
      </c>
    </row>
    <row r="22685" spans="1:17" x14ac:dyDescent="0.2">
      <c r="A22685" s="2">
        <v>44362</v>
      </c>
      <c r="B22685" t="s">
        <v>114</v>
      </c>
      <c r="C22685" t="s">
        <v>391</v>
      </c>
      <c r="D22685" t="s">
        <v>115</v>
      </c>
      <c r="E22685" t="s">
        <v>115</v>
      </c>
      <c r="F22685">
        <v>106</v>
      </c>
      <c r="G22685">
        <v>153</v>
      </c>
      <c r="H22685">
        <v>1178</v>
      </c>
      <c r="I22685">
        <v>1040</v>
      </c>
      <c r="J22685">
        <v>0</v>
      </c>
      <c r="K22685">
        <v>1</v>
      </c>
      <c r="L22685" t="s">
        <v>20</v>
      </c>
      <c r="M22685" t="s">
        <v>246</v>
      </c>
      <c r="N22685" t="s">
        <v>176</v>
      </c>
      <c r="O22685" t="s">
        <v>122</v>
      </c>
      <c r="P22685" t="s">
        <v>23</v>
      </c>
      <c r="Q22685" t="s">
        <v>41</v>
      </c>
    </row>
    <row r="22686" spans="1:17" x14ac:dyDescent="0.2">
      <c r="A22686" s="2">
        <v>44362</v>
      </c>
      <c r="B22686" t="s">
        <v>176</v>
      </c>
      <c r="C22686" t="s">
        <v>425</v>
      </c>
      <c r="D22686" t="s">
        <v>115</v>
      </c>
      <c r="E22686" t="s">
        <v>115</v>
      </c>
      <c r="F22686">
        <v>73</v>
      </c>
      <c r="G22686">
        <v>92</v>
      </c>
      <c r="H22686">
        <v>1330</v>
      </c>
      <c r="I22686">
        <v>1258</v>
      </c>
      <c r="J22686">
        <v>3</v>
      </c>
      <c r="K22686">
        <v>2</v>
      </c>
      <c r="L22686" t="s">
        <v>20</v>
      </c>
      <c r="M22686" t="s">
        <v>246</v>
      </c>
      <c r="N22686" t="s">
        <v>176</v>
      </c>
      <c r="O22686" t="s">
        <v>22</v>
      </c>
      <c r="P22686" t="s">
        <v>23</v>
      </c>
      <c r="Q22686" t="s">
        <v>24</v>
      </c>
    </row>
    <row r="22687" spans="1:17" x14ac:dyDescent="0.2">
      <c r="A22687" s="2">
        <v>44362</v>
      </c>
      <c r="B22687" t="s">
        <v>56</v>
      </c>
      <c r="C22687" t="s">
        <v>263</v>
      </c>
      <c r="D22687" t="s">
        <v>27</v>
      </c>
      <c r="E22687" t="s">
        <v>27</v>
      </c>
      <c r="F22687">
        <v>70</v>
      </c>
      <c r="G22687">
        <v>83</v>
      </c>
      <c r="H22687">
        <v>1340</v>
      </c>
      <c r="I22687">
        <v>1290</v>
      </c>
      <c r="J22687">
        <v>3</v>
      </c>
      <c r="K22687">
        <v>0</v>
      </c>
      <c r="L22687" t="s">
        <v>20</v>
      </c>
      <c r="M22687" t="s">
        <v>1342</v>
      </c>
      <c r="N22687" t="s">
        <v>77</v>
      </c>
      <c r="O22687" t="s">
        <v>122</v>
      </c>
      <c r="P22687" t="s">
        <v>23</v>
      </c>
      <c r="Q22687" t="s">
        <v>24</v>
      </c>
    </row>
    <row r="22688" spans="1:17" x14ac:dyDescent="0.2">
      <c r="A22688" s="2">
        <v>44362</v>
      </c>
      <c r="B22688" t="s">
        <v>1491</v>
      </c>
      <c r="C22688" t="s">
        <v>531</v>
      </c>
      <c r="D22688" t="s">
        <v>27</v>
      </c>
      <c r="E22688" t="s">
        <v>27</v>
      </c>
      <c r="F22688">
        <v>76</v>
      </c>
      <c r="G22688">
        <v>78</v>
      </c>
      <c r="H22688">
        <v>1323</v>
      </c>
      <c r="I22688">
        <v>1321</v>
      </c>
      <c r="J22688">
        <v>0</v>
      </c>
      <c r="K22688">
        <v>0</v>
      </c>
      <c r="L22688" t="s">
        <v>20</v>
      </c>
      <c r="M22688" t="s">
        <v>849</v>
      </c>
      <c r="N22688" t="s">
        <v>1491</v>
      </c>
      <c r="O22688" t="s">
        <v>22</v>
      </c>
      <c r="P22688" t="s">
        <v>23</v>
      </c>
      <c r="Q22688" t="s">
        <v>30</v>
      </c>
    </row>
    <row r="22689" spans="1:17" x14ac:dyDescent="0.2">
      <c r="A22689" s="2">
        <v>44362</v>
      </c>
      <c r="B22689" t="s">
        <v>210</v>
      </c>
      <c r="C22689" t="s">
        <v>453</v>
      </c>
      <c r="D22689" t="s">
        <v>27</v>
      </c>
      <c r="E22689" t="s">
        <v>27</v>
      </c>
      <c r="F22689">
        <v>69</v>
      </c>
      <c r="G22689">
        <v>135</v>
      </c>
      <c r="H22689">
        <v>1341</v>
      </c>
      <c r="I22689">
        <v>1091</v>
      </c>
      <c r="J22689">
        <v>2</v>
      </c>
      <c r="K22689">
        <v>0</v>
      </c>
      <c r="L22689" t="s">
        <v>20</v>
      </c>
      <c r="M22689" t="s">
        <v>557</v>
      </c>
      <c r="N22689" t="s">
        <v>210</v>
      </c>
      <c r="O22689" t="s">
        <v>22</v>
      </c>
      <c r="P22689" t="s">
        <v>23</v>
      </c>
      <c r="Q22689" t="s">
        <v>24</v>
      </c>
    </row>
    <row r="22690" spans="1:17" x14ac:dyDescent="0.2">
      <c r="A22690" s="2">
        <v>44362</v>
      </c>
      <c r="B22690" t="s">
        <v>128</v>
      </c>
      <c r="C22690" t="s">
        <v>111</v>
      </c>
      <c r="D22690" t="s">
        <v>36</v>
      </c>
      <c r="E22690" t="s">
        <v>36</v>
      </c>
      <c r="F22690">
        <v>26</v>
      </c>
      <c r="G22690">
        <v>57</v>
      </c>
      <c r="H22690">
        <v>1512</v>
      </c>
      <c r="I22690">
        <v>1400</v>
      </c>
      <c r="J22690">
        <v>1</v>
      </c>
      <c r="K22690">
        <v>0</v>
      </c>
      <c r="L22690" t="s">
        <v>28</v>
      </c>
      <c r="M22690" t="s">
        <v>1054</v>
      </c>
      <c r="N22690" t="s">
        <v>128</v>
      </c>
      <c r="O22690" t="s">
        <v>22</v>
      </c>
      <c r="P22690" t="s">
        <v>23</v>
      </c>
      <c r="Q22690" t="s">
        <v>24</v>
      </c>
    </row>
    <row r="22691" spans="1:17" x14ac:dyDescent="0.2">
      <c r="A22691" s="2">
        <v>44362</v>
      </c>
      <c r="B22691" t="s">
        <v>800</v>
      </c>
      <c r="C22691" t="s">
        <v>556</v>
      </c>
      <c r="D22691" t="s">
        <v>36</v>
      </c>
      <c r="E22691" t="s">
        <v>36</v>
      </c>
      <c r="F22691">
        <v>183</v>
      </c>
      <c r="G22691">
        <v>197</v>
      </c>
      <c r="H22691">
        <v>918</v>
      </c>
      <c r="I22691">
        <v>879</v>
      </c>
      <c r="J22691">
        <v>1</v>
      </c>
      <c r="K22691">
        <v>0</v>
      </c>
      <c r="L22691" t="s">
        <v>28</v>
      </c>
      <c r="M22691" t="s">
        <v>1851</v>
      </c>
      <c r="N22691" t="s">
        <v>800</v>
      </c>
      <c r="O22691" t="s">
        <v>22</v>
      </c>
      <c r="P22691" t="s">
        <v>23</v>
      </c>
      <c r="Q22691" t="s">
        <v>24</v>
      </c>
    </row>
    <row r="22692" spans="1:17" x14ac:dyDescent="0.2">
      <c r="A22692" s="2">
        <v>44362</v>
      </c>
      <c r="B22692" t="s">
        <v>94</v>
      </c>
      <c r="C22692" t="s">
        <v>82</v>
      </c>
      <c r="D22692" t="s">
        <v>50</v>
      </c>
      <c r="E22692" t="s">
        <v>50</v>
      </c>
      <c r="F22692">
        <v>37</v>
      </c>
      <c r="G22692">
        <v>5</v>
      </c>
      <c r="H22692">
        <v>1468</v>
      </c>
      <c r="I22692">
        <v>1666</v>
      </c>
      <c r="J22692">
        <v>0</v>
      </c>
      <c r="K22692">
        <v>3</v>
      </c>
      <c r="L22692" t="s">
        <v>622</v>
      </c>
      <c r="M22692" t="s">
        <v>96</v>
      </c>
      <c r="N22692" t="s">
        <v>94</v>
      </c>
      <c r="O22692" t="s">
        <v>22</v>
      </c>
      <c r="P22692" t="s">
        <v>23</v>
      </c>
      <c r="Q22692" t="s">
        <v>41</v>
      </c>
    </row>
    <row r="22693" spans="1:17" x14ac:dyDescent="0.2">
      <c r="A22693" s="2">
        <v>44362</v>
      </c>
      <c r="B22693" t="s">
        <v>129</v>
      </c>
      <c r="C22693" t="s">
        <v>67</v>
      </c>
      <c r="D22693" t="s">
        <v>50</v>
      </c>
      <c r="E22693" t="s">
        <v>50</v>
      </c>
      <c r="F22693">
        <v>12</v>
      </c>
      <c r="G22693">
        <v>2</v>
      </c>
      <c r="H22693">
        <v>1609</v>
      </c>
      <c r="I22693">
        <v>1757</v>
      </c>
      <c r="J22693">
        <v>0</v>
      </c>
      <c r="K22693">
        <v>1</v>
      </c>
      <c r="L22693" t="s">
        <v>622</v>
      </c>
      <c r="M22693" t="s">
        <v>589</v>
      </c>
      <c r="N22693" t="s">
        <v>129</v>
      </c>
      <c r="O22693" t="s">
        <v>22</v>
      </c>
      <c r="P22693" t="s">
        <v>23</v>
      </c>
      <c r="Q22693" t="s">
        <v>41</v>
      </c>
    </row>
    <row r="22694" spans="1:17" x14ac:dyDescent="0.2">
      <c r="A22694" s="2">
        <v>44362</v>
      </c>
      <c r="B22694" t="s">
        <v>301</v>
      </c>
      <c r="C22694" t="s">
        <v>638</v>
      </c>
      <c r="D22694" t="s">
        <v>115</v>
      </c>
      <c r="E22694" t="s">
        <v>115</v>
      </c>
      <c r="F22694">
        <v>148</v>
      </c>
      <c r="G22694">
        <v>141</v>
      </c>
      <c r="H22694">
        <v>1056</v>
      </c>
      <c r="I22694">
        <v>1078</v>
      </c>
      <c r="J22694">
        <v>2</v>
      </c>
      <c r="K22694">
        <v>1</v>
      </c>
      <c r="L22694" t="s">
        <v>20</v>
      </c>
      <c r="M22694" t="s">
        <v>302</v>
      </c>
      <c r="N22694" t="s">
        <v>301</v>
      </c>
      <c r="O22694" t="s">
        <v>22</v>
      </c>
      <c r="P22694" t="s">
        <v>23</v>
      </c>
      <c r="Q22694" t="s">
        <v>24</v>
      </c>
    </row>
    <row r="22695" spans="1:17" x14ac:dyDescent="0.2">
      <c r="A22695" s="2">
        <v>44363</v>
      </c>
      <c r="B22695" t="s">
        <v>180</v>
      </c>
      <c r="C22695" t="s">
        <v>161</v>
      </c>
      <c r="D22695" t="s">
        <v>50</v>
      </c>
      <c r="E22695" t="s">
        <v>50</v>
      </c>
      <c r="F22695">
        <v>29</v>
      </c>
      <c r="G22695">
        <v>17</v>
      </c>
      <c r="H22695">
        <v>1505</v>
      </c>
      <c r="I22695">
        <v>1570</v>
      </c>
      <c r="J22695">
        <v>0</v>
      </c>
      <c r="K22695">
        <v>2</v>
      </c>
      <c r="L22695" t="s">
        <v>622</v>
      </c>
      <c r="M22695" t="s">
        <v>595</v>
      </c>
      <c r="N22695" t="s">
        <v>386</v>
      </c>
      <c r="O22695" t="s">
        <v>122</v>
      </c>
      <c r="P22695" t="s">
        <v>23</v>
      </c>
      <c r="Q22695" t="s">
        <v>41</v>
      </c>
    </row>
    <row r="22696" spans="1:17" x14ac:dyDescent="0.2">
      <c r="A22696" s="2">
        <v>44363</v>
      </c>
      <c r="B22696" t="s">
        <v>119</v>
      </c>
      <c r="C22696" t="s">
        <v>53</v>
      </c>
      <c r="D22696" t="s">
        <v>50</v>
      </c>
      <c r="E22696" t="s">
        <v>50</v>
      </c>
      <c r="F22696">
        <v>7</v>
      </c>
      <c r="G22696">
        <v>13</v>
      </c>
      <c r="H22696">
        <v>1642</v>
      </c>
      <c r="I22696">
        <v>1606</v>
      </c>
      <c r="J22696">
        <v>3</v>
      </c>
      <c r="K22696">
        <v>0</v>
      </c>
      <c r="L22696" t="s">
        <v>622</v>
      </c>
      <c r="M22696" t="s">
        <v>156</v>
      </c>
      <c r="N22696" t="s">
        <v>119</v>
      </c>
      <c r="O22696" t="s">
        <v>22</v>
      </c>
      <c r="P22696" t="s">
        <v>23</v>
      </c>
      <c r="Q22696" t="s">
        <v>24</v>
      </c>
    </row>
    <row r="22697" spans="1:17" x14ac:dyDescent="0.2">
      <c r="A22697" s="2">
        <v>44363</v>
      </c>
      <c r="B22697" t="s">
        <v>95</v>
      </c>
      <c r="C22697" t="s">
        <v>70</v>
      </c>
      <c r="D22697" t="s">
        <v>50</v>
      </c>
      <c r="E22697" t="s">
        <v>50</v>
      </c>
      <c r="F22697">
        <v>38</v>
      </c>
      <c r="G22697">
        <v>54</v>
      </c>
      <c r="H22697">
        <v>1462</v>
      </c>
      <c r="I22697">
        <v>1410</v>
      </c>
      <c r="J22697">
        <v>1</v>
      </c>
      <c r="K22697">
        <v>0</v>
      </c>
      <c r="L22697" t="s">
        <v>622</v>
      </c>
      <c r="M22697" t="s">
        <v>1179</v>
      </c>
      <c r="N22697" t="s">
        <v>95</v>
      </c>
      <c r="O22697" t="s">
        <v>22</v>
      </c>
      <c r="P22697" t="s">
        <v>23</v>
      </c>
      <c r="Q22697" t="s">
        <v>24</v>
      </c>
    </row>
    <row r="22698" spans="1:17" x14ac:dyDescent="0.2">
      <c r="A22698" s="2">
        <v>44364</v>
      </c>
      <c r="B22698" t="s">
        <v>72</v>
      </c>
      <c r="C22698" t="s">
        <v>147</v>
      </c>
      <c r="D22698" t="s">
        <v>50</v>
      </c>
      <c r="E22698" t="s">
        <v>50</v>
      </c>
      <c r="F22698">
        <v>10</v>
      </c>
      <c r="G22698">
        <v>1</v>
      </c>
      <c r="H22698">
        <v>1631</v>
      </c>
      <c r="I22698">
        <v>1783</v>
      </c>
      <c r="J22698">
        <v>1</v>
      </c>
      <c r="K22698">
        <v>2</v>
      </c>
      <c r="L22698" t="s">
        <v>622</v>
      </c>
      <c r="M22698" t="s">
        <v>74</v>
      </c>
      <c r="N22698" t="s">
        <v>72</v>
      </c>
      <c r="O22698" t="s">
        <v>22</v>
      </c>
      <c r="P22698" t="s">
        <v>23</v>
      </c>
      <c r="Q22698" t="s">
        <v>41</v>
      </c>
    </row>
    <row r="22699" spans="1:17" x14ac:dyDescent="0.2">
      <c r="A22699" s="2">
        <v>44364</v>
      </c>
      <c r="B22699" t="s">
        <v>168</v>
      </c>
      <c r="C22699" t="s">
        <v>328</v>
      </c>
      <c r="D22699" t="s">
        <v>50</v>
      </c>
      <c r="E22699" t="s">
        <v>50</v>
      </c>
      <c r="F22699">
        <v>24</v>
      </c>
      <c r="G22699">
        <v>62</v>
      </c>
      <c r="H22699">
        <v>1514</v>
      </c>
      <c r="I22699">
        <v>1374</v>
      </c>
      <c r="J22699">
        <v>2</v>
      </c>
      <c r="K22699">
        <v>1</v>
      </c>
      <c r="L22699" t="s">
        <v>622</v>
      </c>
      <c r="M22699" t="s">
        <v>124</v>
      </c>
      <c r="N22699" t="s">
        <v>92</v>
      </c>
      <c r="O22699" t="s">
        <v>122</v>
      </c>
      <c r="P22699" t="s">
        <v>23</v>
      </c>
      <c r="Q22699" t="s">
        <v>24</v>
      </c>
    </row>
    <row r="22700" spans="1:17" x14ac:dyDescent="0.2">
      <c r="A22700" s="2">
        <v>44364</v>
      </c>
      <c r="B22700" t="s">
        <v>126</v>
      </c>
      <c r="C22700" t="s">
        <v>69</v>
      </c>
      <c r="D22700" t="s">
        <v>50</v>
      </c>
      <c r="E22700" t="s">
        <v>50</v>
      </c>
      <c r="F22700">
        <v>16</v>
      </c>
      <c r="G22700">
        <v>23</v>
      </c>
      <c r="H22700">
        <v>1598</v>
      </c>
      <c r="I22700">
        <v>1523</v>
      </c>
      <c r="J22700">
        <v>2</v>
      </c>
      <c r="K22700">
        <v>0</v>
      </c>
      <c r="L22700" t="s">
        <v>622</v>
      </c>
      <c r="M22700" t="s">
        <v>308</v>
      </c>
      <c r="N22700" t="s">
        <v>126</v>
      </c>
      <c r="O22700" t="s">
        <v>22</v>
      </c>
      <c r="P22700" t="s">
        <v>23</v>
      </c>
      <c r="Q22700" t="s">
        <v>24</v>
      </c>
    </row>
    <row r="22701" spans="1:17" x14ac:dyDescent="0.2">
      <c r="A22701" s="2">
        <v>44364</v>
      </c>
      <c r="B22701" t="s">
        <v>43</v>
      </c>
      <c r="C22701" t="s">
        <v>32</v>
      </c>
      <c r="D22701" t="s">
        <v>19</v>
      </c>
      <c r="E22701" t="s">
        <v>19</v>
      </c>
      <c r="F22701">
        <v>15</v>
      </c>
      <c r="G22701">
        <v>30</v>
      </c>
      <c r="H22701">
        <v>1600</v>
      </c>
      <c r="I22701">
        <v>1500</v>
      </c>
      <c r="J22701">
        <v>0</v>
      </c>
      <c r="K22701">
        <v>0</v>
      </c>
      <c r="L22701" t="s">
        <v>507</v>
      </c>
      <c r="M22701" t="s">
        <v>467</v>
      </c>
      <c r="N22701" t="s">
        <v>25</v>
      </c>
      <c r="O22701" t="s">
        <v>122</v>
      </c>
      <c r="P22701" t="s">
        <v>23</v>
      </c>
      <c r="Q22701" t="s">
        <v>30</v>
      </c>
    </row>
    <row r="22702" spans="1:17" x14ac:dyDescent="0.2">
      <c r="A22702" s="2">
        <v>44364</v>
      </c>
      <c r="B22702" t="s">
        <v>25</v>
      </c>
      <c r="C22702" t="s">
        <v>42</v>
      </c>
      <c r="D22702" t="s">
        <v>19</v>
      </c>
      <c r="E22702" t="s">
        <v>19</v>
      </c>
      <c r="F22702">
        <v>3</v>
      </c>
      <c r="G22702">
        <v>27</v>
      </c>
      <c r="H22702">
        <v>1742</v>
      </c>
      <c r="I22702">
        <v>1511</v>
      </c>
      <c r="J22702">
        <v>4</v>
      </c>
      <c r="K22702">
        <v>0</v>
      </c>
      <c r="L22702" t="s">
        <v>507</v>
      </c>
      <c r="M22702" t="s">
        <v>117</v>
      </c>
      <c r="N22702" t="s">
        <v>25</v>
      </c>
      <c r="O22702" t="s">
        <v>22</v>
      </c>
      <c r="P22702" t="s">
        <v>23</v>
      </c>
      <c r="Q22702" t="s">
        <v>24</v>
      </c>
    </row>
    <row r="22703" spans="1:17" x14ac:dyDescent="0.2">
      <c r="A22703" s="2">
        <v>44364</v>
      </c>
      <c r="B22703" t="s">
        <v>150</v>
      </c>
      <c r="C22703" t="s">
        <v>339</v>
      </c>
      <c r="D22703" t="s">
        <v>36</v>
      </c>
      <c r="E22703" t="s">
        <v>36</v>
      </c>
      <c r="F22703">
        <v>33</v>
      </c>
      <c r="G22703">
        <v>151</v>
      </c>
      <c r="H22703">
        <v>1486</v>
      </c>
      <c r="I22703">
        <v>1047</v>
      </c>
      <c r="J22703">
        <v>5</v>
      </c>
      <c r="K22703">
        <v>1</v>
      </c>
      <c r="L22703" t="s">
        <v>28</v>
      </c>
      <c r="M22703" t="s">
        <v>1173</v>
      </c>
      <c r="N22703" t="s">
        <v>150</v>
      </c>
      <c r="O22703" t="s">
        <v>22</v>
      </c>
      <c r="P22703" t="s">
        <v>23</v>
      </c>
      <c r="Q22703" t="s">
        <v>24</v>
      </c>
    </row>
    <row r="22704" spans="1:17" x14ac:dyDescent="0.2">
      <c r="A22704" s="2">
        <v>44365</v>
      </c>
      <c r="B22704" t="s">
        <v>274</v>
      </c>
      <c r="C22704" t="s">
        <v>293</v>
      </c>
      <c r="D22704" t="s">
        <v>50</v>
      </c>
      <c r="E22704" t="s">
        <v>50</v>
      </c>
      <c r="F22704">
        <v>14</v>
      </c>
      <c r="G22704">
        <v>40</v>
      </c>
      <c r="H22704">
        <v>1605</v>
      </c>
      <c r="I22704">
        <v>1458</v>
      </c>
      <c r="J22704">
        <v>1</v>
      </c>
      <c r="K22704">
        <v>1</v>
      </c>
      <c r="L22704" t="s">
        <v>622</v>
      </c>
      <c r="M22704" t="s">
        <v>273</v>
      </c>
      <c r="N22704" t="s">
        <v>104</v>
      </c>
      <c r="O22704" t="s">
        <v>122</v>
      </c>
      <c r="P22704" t="s">
        <v>23</v>
      </c>
      <c r="Q22704" t="s">
        <v>30</v>
      </c>
    </row>
    <row r="22705" spans="1:17" x14ac:dyDescent="0.2">
      <c r="A22705" s="2">
        <v>44365</v>
      </c>
      <c r="B22705" t="s">
        <v>89</v>
      </c>
      <c r="C22705" t="s">
        <v>104</v>
      </c>
      <c r="D22705" t="s">
        <v>50</v>
      </c>
      <c r="E22705" t="s">
        <v>50</v>
      </c>
      <c r="F22705">
        <v>4</v>
      </c>
      <c r="G22705">
        <v>44</v>
      </c>
      <c r="H22705">
        <v>1686</v>
      </c>
      <c r="I22705">
        <v>1441</v>
      </c>
      <c r="J22705">
        <v>0</v>
      </c>
      <c r="K22705">
        <v>0</v>
      </c>
      <c r="L22705" t="s">
        <v>622</v>
      </c>
      <c r="M22705" t="s">
        <v>91</v>
      </c>
      <c r="N22705" t="s">
        <v>89</v>
      </c>
      <c r="O22705" t="s">
        <v>22</v>
      </c>
      <c r="P22705" t="s">
        <v>23</v>
      </c>
      <c r="Q22705" t="s">
        <v>30</v>
      </c>
    </row>
    <row r="22706" spans="1:17" x14ac:dyDescent="0.2">
      <c r="A22706" s="2">
        <v>44365</v>
      </c>
      <c r="B22706" t="s">
        <v>52</v>
      </c>
      <c r="C22706" t="s">
        <v>244</v>
      </c>
      <c r="D22706" t="s">
        <v>50</v>
      </c>
      <c r="E22706" t="s">
        <v>50</v>
      </c>
      <c r="F22706">
        <v>18</v>
      </c>
      <c r="G22706">
        <v>36</v>
      </c>
      <c r="H22706">
        <v>1569</v>
      </c>
      <c r="I22706">
        <v>1475</v>
      </c>
      <c r="J22706">
        <v>1</v>
      </c>
      <c r="K22706">
        <v>0</v>
      </c>
      <c r="L22706" t="s">
        <v>622</v>
      </c>
      <c r="M22706" t="s">
        <v>1179</v>
      </c>
      <c r="N22706" t="s">
        <v>95</v>
      </c>
      <c r="O22706" t="s">
        <v>122</v>
      </c>
      <c r="P22706" t="s">
        <v>23</v>
      </c>
      <c r="Q22706" t="s">
        <v>24</v>
      </c>
    </row>
    <row r="22707" spans="1:17" x14ac:dyDescent="0.2">
      <c r="A22707" s="2">
        <v>44365</v>
      </c>
      <c r="B22707" t="s">
        <v>107</v>
      </c>
      <c r="C22707" t="s">
        <v>17</v>
      </c>
      <c r="D22707" t="s">
        <v>19</v>
      </c>
      <c r="E22707" t="s">
        <v>19</v>
      </c>
      <c r="F22707">
        <v>19</v>
      </c>
      <c r="G22707">
        <v>81</v>
      </c>
      <c r="H22707">
        <v>1569</v>
      </c>
      <c r="I22707">
        <v>1300</v>
      </c>
      <c r="J22707">
        <v>1</v>
      </c>
      <c r="K22707">
        <v>0</v>
      </c>
      <c r="L22707" t="s">
        <v>507</v>
      </c>
      <c r="M22707" t="s">
        <v>1027</v>
      </c>
      <c r="N22707" t="s">
        <v>25</v>
      </c>
      <c r="O22707" t="s">
        <v>122</v>
      </c>
      <c r="P22707" t="s">
        <v>23</v>
      </c>
      <c r="Q22707" t="s">
        <v>24</v>
      </c>
    </row>
    <row r="22708" spans="1:17" x14ac:dyDescent="0.2">
      <c r="A22708" s="2">
        <v>44365</v>
      </c>
      <c r="B22708" t="s">
        <v>39</v>
      </c>
      <c r="C22708" t="s">
        <v>18</v>
      </c>
      <c r="D22708" t="s">
        <v>19</v>
      </c>
      <c r="E22708" t="s">
        <v>19</v>
      </c>
      <c r="F22708">
        <v>8</v>
      </c>
      <c r="G22708">
        <v>9</v>
      </c>
      <c r="H22708">
        <v>1641</v>
      </c>
      <c r="I22708">
        <v>1639</v>
      </c>
      <c r="J22708">
        <v>1</v>
      </c>
      <c r="K22708">
        <v>0</v>
      </c>
      <c r="L22708" t="s">
        <v>507</v>
      </c>
      <c r="M22708" t="s">
        <v>712</v>
      </c>
      <c r="N22708" t="s">
        <v>25</v>
      </c>
      <c r="O22708" t="s">
        <v>122</v>
      </c>
      <c r="P22708" t="s">
        <v>23</v>
      </c>
      <c r="Q22708" t="s">
        <v>24</v>
      </c>
    </row>
    <row r="22709" spans="1:17" x14ac:dyDescent="0.2">
      <c r="A22709" s="2">
        <v>44366</v>
      </c>
      <c r="B22709" t="s">
        <v>106</v>
      </c>
      <c r="C22709" t="s">
        <v>90</v>
      </c>
      <c r="D22709" t="s">
        <v>50</v>
      </c>
      <c r="E22709" t="s">
        <v>50</v>
      </c>
      <c r="F22709">
        <v>6</v>
      </c>
      <c r="G22709">
        <v>21</v>
      </c>
      <c r="H22709">
        <v>1648</v>
      </c>
      <c r="I22709">
        <v>1549</v>
      </c>
      <c r="J22709">
        <v>1</v>
      </c>
      <c r="K22709">
        <v>1</v>
      </c>
      <c r="L22709" t="s">
        <v>622</v>
      </c>
      <c r="M22709" t="s">
        <v>194</v>
      </c>
      <c r="N22709" t="s">
        <v>106</v>
      </c>
      <c r="O22709" t="s">
        <v>22</v>
      </c>
      <c r="P22709" t="s">
        <v>23</v>
      </c>
      <c r="Q22709" t="s">
        <v>30</v>
      </c>
    </row>
    <row r="22710" spans="1:17" x14ac:dyDescent="0.2">
      <c r="A22710" s="2">
        <v>44366</v>
      </c>
      <c r="B22710" t="s">
        <v>94</v>
      </c>
      <c r="C22710" t="s">
        <v>67</v>
      </c>
      <c r="D22710" t="s">
        <v>50</v>
      </c>
      <c r="E22710" t="s">
        <v>50</v>
      </c>
      <c r="F22710">
        <v>37</v>
      </c>
      <c r="G22710">
        <v>2</v>
      </c>
      <c r="H22710">
        <v>1468</v>
      </c>
      <c r="I22710">
        <v>1757</v>
      </c>
      <c r="J22710">
        <v>1</v>
      </c>
      <c r="K22710">
        <v>1</v>
      </c>
      <c r="L22710" t="s">
        <v>622</v>
      </c>
      <c r="M22710" t="s">
        <v>96</v>
      </c>
      <c r="N22710" t="s">
        <v>94</v>
      </c>
      <c r="O22710" t="s">
        <v>22</v>
      </c>
      <c r="P22710" t="s">
        <v>23</v>
      </c>
      <c r="Q22710" t="s">
        <v>30</v>
      </c>
    </row>
    <row r="22711" spans="1:17" x14ac:dyDescent="0.2">
      <c r="A22711" s="2">
        <v>44366</v>
      </c>
      <c r="B22711" t="s">
        <v>129</v>
      </c>
      <c r="C22711" t="s">
        <v>82</v>
      </c>
      <c r="D22711" t="s">
        <v>50</v>
      </c>
      <c r="E22711" t="s">
        <v>50</v>
      </c>
      <c r="F22711">
        <v>12</v>
      </c>
      <c r="G22711">
        <v>5</v>
      </c>
      <c r="H22711">
        <v>1609</v>
      </c>
      <c r="I22711">
        <v>1666</v>
      </c>
      <c r="J22711">
        <v>4</v>
      </c>
      <c r="K22711">
        <v>2</v>
      </c>
      <c r="L22711" t="s">
        <v>622</v>
      </c>
      <c r="M22711" t="s">
        <v>589</v>
      </c>
      <c r="N22711" t="s">
        <v>129</v>
      </c>
      <c r="O22711" t="s">
        <v>22</v>
      </c>
      <c r="P22711" t="s">
        <v>23</v>
      </c>
      <c r="Q22711" t="s">
        <v>24</v>
      </c>
    </row>
    <row r="22712" spans="1:17" x14ac:dyDescent="0.2">
      <c r="A22712" s="2">
        <v>44366</v>
      </c>
      <c r="B22712" t="s">
        <v>718</v>
      </c>
      <c r="C22712" t="s">
        <v>380</v>
      </c>
      <c r="D22712" t="s">
        <v>36</v>
      </c>
      <c r="E22712" t="s">
        <v>36</v>
      </c>
      <c r="F22712">
        <v>119</v>
      </c>
      <c r="G22712">
        <v>123</v>
      </c>
      <c r="H22712">
        <v>1156</v>
      </c>
      <c r="I22712">
        <v>1149</v>
      </c>
      <c r="J22712">
        <v>0</v>
      </c>
      <c r="K22712">
        <v>1</v>
      </c>
      <c r="L22712" t="s">
        <v>799</v>
      </c>
      <c r="M22712" t="s">
        <v>165</v>
      </c>
      <c r="N22712" t="s">
        <v>166</v>
      </c>
      <c r="O22712" t="s">
        <v>122</v>
      </c>
      <c r="P22712" t="s">
        <v>23</v>
      </c>
      <c r="Q22712" t="s">
        <v>41</v>
      </c>
    </row>
    <row r="22713" spans="1:17" x14ac:dyDescent="0.2">
      <c r="A22713" s="2">
        <v>44367</v>
      </c>
      <c r="B22713" t="s">
        <v>119</v>
      </c>
      <c r="C22713" t="s">
        <v>161</v>
      </c>
      <c r="D22713" t="s">
        <v>50</v>
      </c>
      <c r="E22713" t="s">
        <v>50</v>
      </c>
      <c r="F22713">
        <v>7</v>
      </c>
      <c r="G22713">
        <v>17</v>
      </c>
      <c r="H22713">
        <v>1642</v>
      </c>
      <c r="I22713">
        <v>1570</v>
      </c>
      <c r="J22713">
        <v>1</v>
      </c>
      <c r="K22713">
        <v>0</v>
      </c>
      <c r="L22713" t="s">
        <v>622</v>
      </c>
      <c r="M22713" t="s">
        <v>156</v>
      </c>
      <c r="N22713" t="s">
        <v>119</v>
      </c>
      <c r="O22713" t="s">
        <v>22</v>
      </c>
      <c r="P22713" t="s">
        <v>23</v>
      </c>
      <c r="Q22713" t="s">
        <v>24</v>
      </c>
    </row>
    <row r="22714" spans="1:17" x14ac:dyDescent="0.2">
      <c r="A22714" s="2">
        <v>44367</v>
      </c>
      <c r="B22714" t="s">
        <v>53</v>
      </c>
      <c r="C22714" t="s">
        <v>180</v>
      </c>
      <c r="D22714" t="s">
        <v>50</v>
      </c>
      <c r="E22714" t="s">
        <v>50</v>
      </c>
      <c r="F22714">
        <v>13</v>
      </c>
      <c r="G22714">
        <v>29</v>
      </c>
      <c r="H22714">
        <v>1606</v>
      </c>
      <c r="I22714">
        <v>1505</v>
      </c>
      <c r="J22714">
        <v>3</v>
      </c>
      <c r="K22714">
        <v>1</v>
      </c>
      <c r="L22714" t="s">
        <v>622</v>
      </c>
      <c r="M22714" t="s">
        <v>595</v>
      </c>
      <c r="N22714" t="s">
        <v>386</v>
      </c>
      <c r="O22714" t="s">
        <v>122</v>
      </c>
      <c r="P22714" t="s">
        <v>23</v>
      </c>
      <c r="Q22714" t="s">
        <v>24</v>
      </c>
    </row>
    <row r="22715" spans="1:17" x14ac:dyDescent="0.2">
      <c r="A22715" s="2">
        <v>44367</v>
      </c>
      <c r="B22715" t="s">
        <v>32</v>
      </c>
      <c r="C22715" t="s">
        <v>31</v>
      </c>
      <c r="D22715" t="s">
        <v>19</v>
      </c>
      <c r="E22715" t="s">
        <v>19</v>
      </c>
      <c r="F22715">
        <v>30</v>
      </c>
      <c r="G22715">
        <v>53</v>
      </c>
      <c r="H22715">
        <v>1500</v>
      </c>
      <c r="I22715">
        <v>1413</v>
      </c>
      <c r="J22715">
        <v>2</v>
      </c>
      <c r="K22715">
        <v>2</v>
      </c>
      <c r="L22715" t="s">
        <v>507</v>
      </c>
      <c r="M22715" t="s">
        <v>117</v>
      </c>
      <c r="N22715" t="s">
        <v>25</v>
      </c>
      <c r="O22715" t="s">
        <v>122</v>
      </c>
      <c r="P22715" t="s">
        <v>23</v>
      </c>
      <c r="Q22715" t="s">
        <v>30</v>
      </c>
    </row>
    <row r="22716" spans="1:17" x14ac:dyDescent="0.2">
      <c r="A22716" s="2">
        <v>44367</v>
      </c>
      <c r="B22716" t="s">
        <v>43</v>
      </c>
      <c r="C22716" t="s">
        <v>42</v>
      </c>
      <c r="D22716" t="s">
        <v>19</v>
      </c>
      <c r="E22716" t="s">
        <v>19</v>
      </c>
      <c r="F22716">
        <v>15</v>
      </c>
      <c r="G22716">
        <v>27</v>
      </c>
      <c r="H22716">
        <v>1600</v>
      </c>
      <c r="I22716">
        <v>1511</v>
      </c>
      <c r="J22716">
        <v>1</v>
      </c>
      <c r="K22716">
        <v>2</v>
      </c>
      <c r="L22716" t="s">
        <v>507</v>
      </c>
      <c r="M22716" t="s">
        <v>467</v>
      </c>
      <c r="N22716" t="s">
        <v>25</v>
      </c>
      <c r="O22716" t="s">
        <v>122</v>
      </c>
      <c r="P22716" t="s">
        <v>23</v>
      </c>
      <c r="Q22716" t="s">
        <v>41</v>
      </c>
    </row>
    <row r="22717" spans="1:17" x14ac:dyDescent="0.2">
      <c r="A22717" s="2">
        <v>44367</v>
      </c>
      <c r="B22717" t="s">
        <v>239</v>
      </c>
      <c r="C22717" t="s">
        <v>556</v>
      </c>
      <c r="D22717" t="s">
        <v>115</v>
      </c>
      <c r="E22717" t="s">
        <v>36</v>
      </c>
      <c r="F22717">
        <v>80</v>
      </c>
      <c r="G22717">
        <v>197</v>
      </c>
      <c r="H22717">
        <v>1301</v>
      </c>
      <c r="I22717">
        <v>879</v>
      </c>
      <c r="J22717">
        <v>2</v>
      </c>
      <c r="K22717">
        <v>1</v>
      </c>
      <c r="L22717" t="s">
        <v>799</v>
      </c>
      <c r="M22717" t="s">
        <v>165</v>
      </c>
      <c r="N22717" t="s">
        <v>166</v>
      </c>
      <c r="O22717" t="s">
        <v>122</v>
      </c>
      <c r="P22717" t="s">
        <v>23</v>
      </c>
      <c r="Q22717" t="s">
        <v>24</v>
      </c>
    </row>
    <row r="22718" spans="1:17" x14ac:dyDescent="0.2">
      <c r="A22718" s="2">
        <v>44368</v>
      </c>
      <c r="B22718" t="s">
        <v>72</v>
      </c>
      <c r="C22718" t="s">
        <v>95</v>
      </c>
      <c r="D22718" t="s">
        <v>50</v>
      </c>
      <c r="E22718" t="s">
        <v>50</v>
      </c>
      <c r="F22718">
        <v>10</v>
      </c>
      <c r="G22718">
        <v>38</v>
      </c>
      <c r="H22718">
        <v>1631</v>
      </c>
      <c r="I22718">
        <v>1462</v>
      </c>
      <c r="J22718">
        <v>4</v>
      </c>
      <c r="K22718">
        <v>1</v>
      </c>
      <c r="L22718" t="s">
        <v>622</v>
      </c>
      <c r="M22718" t="s">
        <v>74</v>
      </c>
      <c r="N22718" t="s">
        <v>72</v>
      </c>
      <c r="O22718" t="s">
        <v>22</v>
      </c>
      <c r="P22718" t="s">
        <v>23</v>
      </c>
      <c r="Q22718" t="s">
        <v>24</v>
      </c>
    </row>
    <row r="22719" spans="1:17" x14ac:dyDescent="0.2">
      <c r="A22719" s="2">
        <v>44368</v>
      </c>
      <c r="B22719" t="s">
        <v>70</v>
      </c>
      <c r="C22719" t="s">
        <v>147</v>
      </c>
      <c r="D22719" t="s">
        <v>50</v>
      </c>
      <c r="E22719" t="s">
        <v>50</v>
      </c>
      <c r="F22719">
        <v>54</v>
      </c>
      <c r="G22719">
        <v>1</v>
      </c>
      <c r="H22719">
        <v>1410</v>
      </c>
      <c r="I22719">
        <v>1783</v>
      </c>
      <c r="J22719">
        <v>0</v>
      </c>
      <c r="K22719">
        <v>2</v>
      </c>
      <c r="L22719" t="s">
        <v>622</v>
      </c>
      <c r="M22719" t="s">
        <v>1179</v>
      </c>
      <c r="N22719" t="s">
        <v>95</v>
      </c>
      <c r="O22719" t="s">
        <v>122</v>
      </c>
      <c r="P22719" t="s">
        <v>23</v>
      </c>
      <c r="Q22719" t="s">
        <v>41</v>
      </c>
    </row>
    <row r="22720" spans="1:17" x14ac:dyDescent="0.2">
      <c r="A22720" s="2">
        <v>44368</v>
      </c>
      <c r="B22720" t="s">
        <v>126</v>
      </c>
      <c r="C22720" t="s">
        <v>328</v>
      </c>
      <c r="D22720" t="s">
        <v>50</v>
      </c>
      <c r="E22720" t="s">
        <v>50</v>
      </c>
      <c r="F22720">
        <v>16</v>
      </c>
      <c r="G22720">
        <v>62</v>
      </c>
      <c r="H22720">
        <v>1598</v>
      </c>
      <c r="I22720">
        <v>1374</v>
      </c>
      <c r="J22720">
        <v>3</v>
      </c>
      <c r="K22720">
        <v>0</v>
      </c>
      <c r="L22720" t="s">
        <v>622</v>
      </c>
      <c r="M22720" t="s">
        <v>308</v>
      </c>
      <c r="N22720" t="s">
        <v>126</v>
      </c>
      <c r="O22720" t="s">
        <v>22</v>
      </c>
      <c r="P22720" t="s">
        <v>23</v>
      </c>
      <c r="Q22720" t="s">
        <v>24</v>
      </c>
    </row>
    <row r="22721" spans="1:17" x14ac:dyDescent="0.2">
      <c r="A22721" s="2">
        <v>44368</v>
      </c>
      <c r="B22721" t="s">
        <v>168</v>
      </c>
      <c r="C22721" t="s">
        <v>69</v>
      </c>
      <c r="D22721" t="s">
        <v>50</v>
      </c>
      <c r="E22721" t="s">
        <v>50</v>
      </c>
      <c r="F22721">
        <v>24</v>
      </c>
      <c r="G22721">
        <v>23</v>
      </c>
      <c r="H22721">
        <v>1514</v>
      </c>
      <c r="I22721">
        <v>1523</v>
      </c>
      <c r="J22721">
        <v>0</v>
      </c>
      <c r="K22721">
        <v>1</v>
      </c>
      <c r="L22721" t="s">
        <v>622</v>
      </c>
      <c r="M22721" t="s">
        <v>124</v>
      </c>
      <c r="N22721" t="s">
        <v>92</v>
      </c>
      <c r="O22721" t="s">
        <v>122</v>
      </c>
      <c r="P22721" t="s">
        <v>23</v>
      </c>
      <c r="Q22721" t="s">
        <v>41</v>
      </c>
    </row>
    <row r="22722" spans="1:17" x14ac:dyDescent="0.2">
      <c r="A22722" s="2">
        <v>44368</v>
      </c>
      <c r="B22722" t="s">
        <v>18</v>
      </c>
      <c r="C22722" t="s">
        <v>107</v>
      </c>
      <c r="D22722" t="s">
        <v>19</v>
      </c>
      <c r="E22722" t="s">
        <v>19</v>
      </c>
      <c r="F22722">
        <v>9</v>
      </c>
      <c r="G22722">
        <v>19</v>
      </c>
      <c r="H22722">
        <v>1639</v>
      </c>
      <c r="I22722">
        <v>1569</v>
      </c>
      <c r="J22722">
        <v>1</v>
      </c>
      <c r="K22722">
        <v>1</v>
      </c>
      <c r="L22722" t="s">
        <v>507</v>
      </c>
      <c r="M22722" t="s">
        <v>1027</v>
      </c>
      <c r="N22722" t="s">
        <v>25</v>
      </c>
      <c r="O22722" t="s">
        <v>122</v>
      </c>
      <c r="P22722" t="s">
        <v>23</v>
      </c>
      <c r="Q22722" t="s">
        <v>30</v>
      </c>
    </row>
    <row r="22723" spans="1:17" x14ac:dyDescent="0.2">
      <c r="A22723" s="2">
        <v>44368</v>
      </c>
      <c r="B22723" t="s">
        <v>39</v>
      </c>
      <c r="C22723" t="s">
        <v>38</v>
      </c>
      <c r="D22723" t="s">
        <v>19</v>
      </c>
      <c r="E22723" t="s">
        <v>19</v>
      </c>
      <c r="F22723">
        <v>8</v>
      </c>
      <c r="G22723">
        <v>35</v>
      </c>
      <c r="H22723">
        <v>1641</v>
      </c>
      <c r="I22723">
        <v>1476</v>
      </c>
      <c r="J22723">
        <v>1</v>
      </c>
      <c r="K22723">
        <v>0</v>
      </c>
      <c r="L22723" t="s">
        <v>507</v>
      </c>
      <c r="M22723" t="s">
        <v>712</v>
      </c>
      <c r="N22723" t="s">
        <v>25</v>
      </c>
      <c r="O22723" t="s">
        <v>122</v>
      </c>
      <c r="P22723" t="s">
        <v>23</v>
      </c>
      <c r="Q22723" t="s">
        <v>24</v>
      </c>
    </row>
    <row r="22724" spans="1:17" x14ac:dyDescent="0.2">
      <c r="A22724" s="2">
        <v>44369</v>
      </c>
      <c r="B22724" t="s">
        <v>104</v>
      </c>
      <c r="C22724" t="s">
        <v>274</v>
      </c>
      <c r="D22724" t="s">
        <v>50</v>
      </c>
      <c r="E22724" t="s">
        <v>50</v>
      </c>
      <c r="F22724">
        <v>44</v>
      </c>
      <c r="G22724">
        <v>14</v>
      </c>
      <c r="H22724">
        <v>1441</v>
      </c>
      <c r="I22724">
        <v>1605</v>
      </c>
      <c r="J22724">
        <v>1</v>
      </c>
      <c r="K22724">
        <v>3</v>
      </c>
      <c r="L22724" t="s">
        <v>622</v>
      </c>
      <c r="M22724" t="s">
        <v>273</v>
      </c>
      <c r="N22724" t="s">
        <v>104</v>
      </c>
      <c r="O22724" t="s">
        <v>22</v>
      </c>
      <c r="P22724" t="s">
        <v>23</v>
      </c>
      <c r="Q22724" t="s">
        <v>41</v>
      </c>
    </row>
    <row r="22725" spans="1:17" x14ac:dyDescent="0.2">
      <c r="A22725" s="2">
        <v>44369</v>
      </c>
      <c r="B22725" t="s">
        <v>89</v>
      </c>
      <c r="C22725" t="s">
        <v>293</v>
      </c>
      <c r="D22725" t="s">
        <v>50</v>
      </c>
      <c r="E22725" t="s">
        <v>50</v>
      </c>
      <c r="F22725">
        <v>4</v>
      </c>
      <c r="G22725">
        <v>40</v>
      </c>
      <c r="H22725">
        <v>1686</v>
      </c>
      <c r="I22725">
        <v>1458</v>
      </c>
      <c r="J22725">
        <v>1</v>
      </c>
      <c r="K22725">
        <v>0</v>
      </c>
      <c r="L22725" t="s">
        <v>622</v>
      </c>
      <c r="M22725" t="s">
        <v>91</v>
      </c>
      <c r="N22725" t="s">
        <v>89</v>
      </c>
      <c r="O22725" t="s">
        <v>22</v>
      </c>
      <c r="P22725" t="s">
        <v>23</v>
      </c>
      <c r="Q22725" t="s">
        <v>24</v>
      </c>
    </row>
    <row r="22726" spans="1:17" x14ac:dyDescent="0.2">
      <c r="A22726" s="2">
        <v>44369</v>
      </c>
      <c r="B22726" t="s">
        <v>197</v>
      </c>
      <c r="C22726" t="s">
        <v>389</v>
      </c>
      <c r="D22726" t="s">
        <v>36</v>
      </c>
      <c r="E22726" t="s">
        <v>115</v>
      </c>
      <c r="F22726">
        <v>101</v>
      </c>
      <c r="G22726">
        <v>145</v>
      </c>
      <c r="H22726">
        <v>1224</v>
      </c>
      <c r="I22726">
        <v>1070</v>
      </c>
      <c r="J22726">
        <v>2</v>
      </c>
      <c r="K22726">
        <v>0</v>
      </c>
      <c r="L22726" t="s">
        <v>799</v>
      </c>
      <c r="M22726" t="s">
        <v>165</v>
      </c>
      <c r="N22726" t="s">
        <v>166</v>
      </c>
      <c r="O22726" t="s">
        <v>122</v>
      </c>
      <c r="P22726" t="s">
        <v>23</v>
      </c>
      <c r="Q22726" t="s">
        <v>24</v>
      </c>
    </row>
    <row r="22727" spans="1:17" x14ac:dyDescent="0.2">
      <c r="A22727" s="2">
        <v>44370</v>
      </c>
      <c r="B22727" t="s">
        <v>106</v>
      </c>
      <c r="C22727" t="s">
        <v>244</v>
      </c>
      <c r="D22727" t="s">
        <v>50</v>
      </c>
      <c r="E22727" t="s">
        <v>50</v>
      </c>
      <c r="F22727">
        <v>6</v>
      </c>
      <c r="G22727">
        <v>36</v>
      </c>
      <c r="H22727">
        <v>1648</v>
      </c>
      <c r="I22727">
        <v>1475</v>
      </c>
      <c r="J22727">
        <v>5</v>
      </c>
      <c r="K22727">
        <v>0</v>
      </c>
      <c r="L22727" t="s">
        <v>622</v>
      </c>
      <c r="M22727" t="s">
        <v>194</v>
      </c>
      <c r="N22727" t="s">
        <v>106</v>
      </c>
      <c r="O22727" t="s">
        <v>22</v>
      </c>
      <c r="P22727" t="s">
        <v>23</v>
      </c>
      <c r="Q22727" t="s">
        <v>24</v>
      </c>
    </row>
    <row r="22728" spans="1:17" x14ac:dyDescent="0.2">
      <c r="A22728" s="2">
        <v>44370</v>
      </c>
      <c r="B22728" t="s">
        <v>52</v>
      </c>
      <c r="C22728" t="s">
        <v>90</v>
      </c>
      <c r="D22728" t="s">
        <v>50</v>
      </c>
      <c r="E22728" t="s">
        <v>50</v>
      </c>
      <c r="F22728">
        <v>18</v>
      </c>
      <c r="G22728">
        <v>21</v>
      </c>
      <c r="H22728">
        <v>1569</v>
      </c>
      <c r="I22728">
        <v>1549</v>
      </c>
      <c r="J22728">
        <v>3</v>
      </c>
      <c r="K22728">
        <v>2</v>
      </c>
      <c r="L22728" t="s">
        <v>622</v>
      </c>
      <c r="M22728" t="s">
        <v>1179</v>
      </c>
      <c r="N22728" t="s">
        <v>95</v>
      </c>
      <c r="O22728" t="s">
        <v>122</v>
      </c>
      <c r="P22728" t="s">
        <v>23</v>
      </c>
      <c r="Q22728" t="s">
        <v>24</v>
      </c>
    </row>
    <row r="22729" spans="1:17" x14ac:dyDescent="0.2">
      <c r="A22729" s="2">
        <v>44370</v>
      </c>
      <c r="B22729" t="s">
        <v>129</v>
      </c>
      <c r="C22729" t="s">
        <v>94</v>
      </c>
      <c r="D22729" t="s">
        <v>50</v>
      </c>
      <c r="E22729" t="s">
        <v>50</v>
      </c>
      <c r="F22729">
        <v>12</v>
      </c>
      <c r="G22729">
        <v>37</v>
      </c>
      <c r="H22729">
        <v>1609</v>
      </c>
      <c r="I22729">
        <v>1468</v>
      </c>
      <c r="J22729">
        <v>2</v>
      </c>
      <c r="K22729">
        <v>2</v>
      </c>
      <c r="L22729" t="s">
        <v>622</v>
      </c>
      <c r="M22729" t="s">
        <v>589</v>
      </c>
      <c r="N22729" t="s">
        <v>129</v>
      </c>
      <c r="O22729" t="s">
        <v>22</v>
      </c>
      <c r="P22729" t="s">
        <v>23</v>
      </c>
      <c r="Q22729" t="s">
        <v>30</v>
      </c>
    </row>
    <row r="22730" spans="1:17" x14ac:dyDescent="0.2">
      <c r="A22730" s="2">
        <v>44370</v>
      </c>
      <c r="B22730" t="s">
        <v>82</v>
      </c>
      <c r="C22730" t="s">
        <v>67</v>
      </c>
      <c r="D22730" t="s">
        <v>50</v>
      </c>
      <c r="E22730" t="s">
        <v>50</v>
      </c>
      <c r="F22730">
        <v>5</v>
      </c>
      <c r="G22730">
        <v>2</v>
      </c>
      <c r="H22730">
        <v>1666</v>
      </c>
      <c r="I22730">
        <v>1757</v>
      </c>
      <c r="J22730">
        <v>2</v>
      </c>
      <c r="K22730">
        <v>2</v>
      </c>
      <c r="L22730" t="s">
        <v>622</v>
      </c>
      <c r="M22730" t="s">
        <v>96</v>
      </c>
      <c r="N22730" t="s">
        <v>94</v>
      </c>
      <c r="O22730" t="s">
        <v>122</v>
      </c>
      <c r="P22730" t="s">
        <v>23</v>
      </c>
      <c r="Q22730" t="s">
        <v>30</v>
      </c>
    </row>
    <row r="22731" spans="1:17" x14ac:dyDescent="0.2">
      <c r="A22731" s="2">
        <v>44370</v>
      </c>
      <c r="B22731" t="s">
        <v>31</v>
      </c>
      <c r="C22731" t="s">
        <v>42</v>
      </c>
      <c r="D22731" t="s">
        <v>19</v>
      </c>
      <c r="E22731" t="s">
        <v>19</v>
      </c>
      <c r="F22731">
        <v>53</v>
      </c>
      <c r="G22731">
        <v>27</v>
      </c>
      <c r="H22731">
        <v>1413</v>
      </c>
      <c r="I22731">
        <v>1511</v>
      </c>
      <c r="J22731">
        <v>2</v>
      </c>
      <c r="K22731">
        <v>2</v>
      </c>
      <c r="L22731" t="s">
        <v>507</v>
      </c>
      <c r="M22731" t="s">
        <v>467</v>
      </c>
      <c r="N22731" t="s">
        <v>25</v>
      </c>
      <c r="O22731" t="s">
        <v>122</v>
      </c>
      <c r="P22731" t="s">
        <v>23</v>
      </c>
      <c r="Q22731" t="s">
        <v>30</v>
      </c>
    </row>
    <row r="22732" spans="1:17" x14ac:dyDescent="0.2">
      <c r="A22732" s="2">
        <v>44370</v>
      </c>
      <c r="B22732" t="s">
        <v>25</v>
      </c>
      <c r="C22732" t="s">
        <v>43</v>
      </c>
      <c r="D22732" t="s">
        <v>19</v>
      </c>
      <c r="E22732" t="s">
        <v>19</v>
      </c>
      <c r="F22732">
        <v>3</v>
      </c>
      <c r="G22732">
        <v>15</v>
      </c>
      <c r="H22732">
        <v>1742</v>
      </c>
      <c r="I22732">
        <v>1600</v>
      </c>
      <c r="J22732">
        <v>2</v>
      </c>
      <c r="K22732">
        <v>1</v>
      </c>
      <c r="L22732" t="s">
        <v>507</v>
      </c>
      <c r="M22732" t="s">
        <v>117</v>
      </c>
      <c r="N22732" t="s">
        <v>25</v>
      </c>
      <c r="O22732" t="s">
        <v>22</v>
      </c>
      <c r="P22732" t="s">
        <v>23</v>
      </c>
      <c r="Q22732" t="s">
        <v>24</v>
      </c>
    </row>
    <row r="22733" spans="1:17" x14ac:dyDescent="0.2">
      <c r="A22733" s="2">
        <v>44370</v>
      </c>
      <c r="B22733" t="s">
        <v>464</v>
      </c>
      <c r="C22733" t="s">
        <v>800</v>
      </c>
      <c r="D22733" t="s">
        <v>115</v>
      </c>
      <c r="E22733" t="s">
        <v>36</v>
      </c>
      <c r="F22733">
        <v>93</v>
      </c>
      <c r="G22733">
        <v>183</v>
      </c>
      <c r="H22733">
        <v>1256</v>
      </c>
      <c r="I22733">
        <v>918</v>
      </c>
      <c r="J22733">
        <v>1</v>
      </c>
      <c r="K22733">
        <v>0</v>
      </c>
      <c r="L22733" t="s">
        <v>799</v>
      </c>
      <c r="M22733" t="s">
        <v>165</v>
      </c>
      <c r="N22733" t="s">
        <v>166</v>
      </c>
      <c r="O22733" t="s">
        <v>122</v>
      </c>
      <c r="P22733" t="s">
        <v>23</v>
      </c>
      <c r="Q22733" t="s">
        <v>24</v>
      </c>
    </row>
    <row r="22734" spans="1:17" x14ac:dyDescent="0.2">
      <c r="A22734" s="2">
        <v>44371</v>
      </c>
      <c r="B22734" t="s">
        <v>17</v>
      </c>
      <c r="C22734" t="s">
        <v>18</v>
      </c>
      <c r="D22734" t="s">
        <v>19</v>
      </c>
      <c r="E22734" t="s">
        <v>19</v>
      </c>
      <c r="F22734">
        <v>81</v>
      </c>
      <c r="G22734">
        <v>9</v>
      </c>
      <c r="H22734">
        <v>1300</v>
      </c>
      <c r="I22734">
        <v>1639</v>
      </c>
      <c r="J22734">
        <v>0</v>
      </c>
      <c r="K22734">
        <v>2</v>
      </c>
      <c r="L22734" t="s">
        <v>507</v>
      </c>
      <c r="M22734" t="s">
        <v>1027</v>
      </c>
      <c r="N22734" t="s">
        <v>25</v>
      </c>
      <c r="O22734" t="s">
        <v>122</v>
      </c>
      <c r="P22734" t="s">
        <v>23</v>
      </c>
      <c r="Q22734" t="s">
        <v>41</v>
      </c>
    </row>
    <row r="22735" spans="1:17" x14ac:dyDescent="0.2">
      <c r="A22735" s="2">
        <v>44371</v>
      </c>
      <c r="B22735" t="s">
        <v>107</v>
      </c>
      <c r="C22735" t="s">
        <v>38</v>
      </c>
      <c r="D22735" t="s">
        <v>19</v>
      </c>
      <c r="E22735" t="s">
        <v>19</v>
      </c>
      <c r="F22735">
        <v>19</v>
      </c>
      <c r="G22735">
        <v>35</v>
      </c>
      <c r="H22735">
        <v>1569</v>
      </c>
      <c r="I22735">
        <v>1476</v>
      </c>
      <c r="J22735">
        <v>0</v>
      </c>
      <c r="K22735">
        <v>2</v>
      </c>
      <c r="L22735" t="s">
        <v>507</v>
      </c>
      <c r="M22735" t="s">
        <v>712</v>
      </c>
      <c r="N22735" t="s">
        <v>25</v>
      </c>
      <c r="O22735" t="s">
        <v>122</v>
      </c>
      <c r="P22735" t="s">
        <v>23</v>
      </c>
      <c r="Q22735" t="s">
        <v>41</v>
      </c>
    </row>
    <row r="22736" spans="1:17" x14ac:dyDescent="0.2">
      <c r="A22736" s="2">
        <v>44371</v>
      </c>
      <c r="B22736" t="s">
        <v>913</v>
      </c>
      <c r="C22736" t="s">
        <v>1284</v>
      </c>
      <c r="D22736" t="s">
        <v>115</v>
      </c>
      <c r="E22736" t="s">
        <v>36</v>
      </c>
      <c r="F22736">
        <v>104</v>
      </c>
      <c r="G22736">
        <v>131</v>
      </c>
      <c r="H22736">
        <v>1196</v>
      </c>
      <c r="I22736">
        <v>1106</v>
      </c>
      <c r="J22736">
        <v>5</v>
      </c>
      <c r="K22736">
        <v>1</v>
      </c>
      <c r="L22736" t="s">
        <v>799</v>
      </c>
      <c r="M22736" t="s">
        <v>165</v>
      </c>
      <c r="N22736" t="s">
        <v>166</v>
      </c>
      <c r="O22736" t="s">
        <v>122</v>
      </c>
      <c r="P22736" t="s">
        <v>23</v>
      </c>
      <c r="Q22736" t="s">
        <v>24</v>
      </c>
    </row>
    <row r="22737" spans="1:17" x14ac:dyDescent="0.2">
      <c r="A22737" s="2">
        <v>44372</v>
      </c>
      <c r="B22737" t="s">
        <v>402</v>
      </c>
      <c r="C22737" t="s">
        <v>301</v>
      </c>
      <c r="D22737" t="s">
        <v>115</v>
      </c>
      <c r="E22737" t="s">
        <v>115</v>
      </c>
      <c r="F22737">
        <v>98</v>
      </c>
      <c r="G22737">
        <v>148</v>
      </c>
      <c r="H22737">
        <v>1240</v>
      </c>
      <c r="I22737">
        <v>1056</v>
      </c>
      <c r="J22737">
        <v>2</v>
      </c>
      <c r="K22737">
        <v>0</v>
      </c>
      <c r="L22737" t="s">
        <v>799</v>
      </c>
      <c r="M22737" t="s">
        <v>165</v>
      </c>
      <c r="N22737" t="s">
        <v>166</v>
      </c>
      <c r="O22737" t="s">
        <v>122</v>
      </c>
      <c r="P22737" t="s">
        <v>23</v>
      </c>
      <c r="Q22737" t="s">
        <v>24</v>
      </c>
    </row>
    <row r="22738" spans="1:17" x14ac:dyDescent="0.2">
      <c r="A22738" s="2">
        <v>44373</v>
      </c>
      <c r="B22738" t="s">
        <v>119</v>
      </c>
      <c r="C22738" t="s">
        <v>69</v>
      </c>
      <c r="D22738" t="s">
        <v>50</v>
      </c>
      <c r="E22738" t="s">
        <v>50</v>
      </c>
      <c r="F22738">
        <v>7</v>
      </c>
      <c r="G22738">
        <v>23</v>
      </c>
      <c r="H22738">
        <v>1642</v>
      </c>
      <c r="I22738">
        <v>1523</v>
      </c>
      <c r="J22738">
        <v>2</v>
      </c>
      <c r="K22738">
        <v>1</v>
      </c>
      <c r="L22738" t="s">
        <v>622</v>
      </c>
      <c r="M22738" t="s">
        <v>91</v>
      </c>
      <c r="N22738" t="s">
        <v>89</v>
      </c>
      <c r="O22738" t="s">
        <v>122</v>
      </c>
      <c r="P22738" t="s">
        <v>23</v>
      </c>
      <c r="Q22738" t="s">
        <v>24</v>
      </c>
    </row>
    <row r="22739" spans="1:17" x14ac:dyDescent="0.2">
      <c r="A22739" s="2">
        <v>44373</v>
      </c>
      <c r="B22739" t="s">
        <v>161</v>
      </c>
      <c r="C22739" t="s">
        <v>72</v>
      </c>
      <c r="D22739" t="s">
        <v>50</v>
      </c>
      <c r="E22739" t="s">
        <v>50</v>
      </c>
      <c r="F22739">
        <v>17</v>
      </c>
      <c r="G22739">
        <v>10</v>
      </c>
      <c r="H22739">
        <v>1570</v>
      </c>
      <c r="I22739">
        <v>1631</v>
      </c>
      <c r="J22739">
        <v>0</v>
      </c>
      <c r="K22739">
        <v>4</v>
      </c>
      <c r="L22739" t="s">
        <v>622</v>
      </c>
      <c r="M22739" t="s">
        <v>308</v>
      </c>
      <c r="N22739" t="s">
        <v>126</v>
      </c>
      <c r="O22739" t="s">
        <v>122</v>
      </c>
      <c r="P22739" t="s">
        <v>23</v>
      </c>
      <c r="Q22739" t="s">
        <v>41</v>
      </c>
    </row>
    <row r="22740" spans="1:17" x14ac:dyDescent="0.2">
      <c r="A22740" s="2">
        <v>44374</v>
      </c>
      <c r="B22740" t="s">
        <v>126</v>
      </c>
      <c r="C22740" t="s">
        <v>293</v>
      </c>
      <c r="D22740" t="s">
        <v>50</v>
      </c>
      <c r="E22740" t="s">
        <v>50</v>
      </c>
      <c r="F22740">
        <v>16</v>
      </c>
      <c r="G22740">
        <v>40</v>
      </c>
      <c r="H22740">
        <v>1598</v>
      </c>
      <c r="I22740">
        <v>1458</v>
      </c>
      <c r="J22740">
        <v>0</v>
      </c>
      <c r="K22740">
        <v>2</v>
      </c>
      <c r="L22740" t="s">
        <v>622</v>
      </c>
      <c r="M22740" t="s">
        <v>96</v>
      </c>
      <c r="N22740" t="s">
        <v>94</v>
      </c>
      <c r="O22740" t="s">
        <v>122</v>
      </c>
      <c r="P22740" t="s">
        <v>23</v>
      </c>
      <c r="Q22740" t="s">
        <v>41</v>
      </c>
    </row>
    <row r="22741" spans="1:17" x14ac:dyDescent="0.2">
      <c r="A22741" s="2">
        <v>44374</v>
      </c>
      <c r="B22741" t="s">
        <v>147</v>
      </c>
      <c r="C22741" t="s">
        <v>82</v>
      </c>
      <c r="D22741" t="s">
        <v>50</v>
      </c>
      <c r="E22741" t="s">
        <v>50</v>
      </c>
      <c r="F22741">
        <v>1</v>
      </c>
      <c r="G22741">
        <v>5</v>
      </c>
      <c r="H22741">
        <v>1783</v>
      </c>
      <c r="I22741">
        <v>1666</v>
      </c>
      <c r="J22741">
        <v>1</v>
      </c>
      <c r="K22741">
        <v>0</v>
      </c>
      <c r="L22741" t="s">
        <v>622</v>
      </c>
      <c r="M22741" t="s">
        <v>194</v>
      </c>
      <c r="N22741" t="s">
        <v>106</v>
      </c>
      <c r="O22741" t="s">
        <v>122</v>
      </c>
      <c r="P22741" t="s">
        <v>23</v>
      </c>
      <c r="Q22741" t="s">
        <v>24</v>
      </c>
    </row>
    <row r="22742" spans="1:17" x14ac:dyDescent="0.2">
      <c r="A22742" s="2">
        <v>44374</v>
      </c>
      <c r="B22742" t="s">
        <v>25</v>
      </c>
      <c r="C22742" t="s">
        <v>31</v>
      </c>
      <c r="D22742" t="s">
        <v>19</v>
      </c>
      <c r="E22742" t="s">
        <v>19</v>
      </c>
      <c r="F22742">
        <v>3</v>
      </c>
      <c r="G22742">
        <v>53</v>
      </c>
      <c r="H22742">
        <v>1742</v>
      </c>
      <c r="I22742">
        <v>1413</v>
      </c>
      <c r="J22742">
        <v>1</v>
      </c>
      <c r="K22742">
        <v>1</v>
      </c>
      <c r="L22742" t="s">
        <v>507</v>
      </c>
      <c r="M22742" t="s">
        <v>467</v>
      </c>
      <c r="N22742" t="s">
        <v>25</v>
      </c>
      <c r="O22742" t="s">
        <v>22</v>
      </c>
      <c r="P22742" t="s">
        <v>23</v>
      </c>
      <c r="Q22742" t="s">
        <v>30</v>
      </c>
    </row>
    <row r="22743" spans="1:17" x14ac:dyDescent="0.2">
      <c r="A22743" s="2">
        <v>44374</v>
      </c>
      <c r="B22743" t="s">
        <v>32</v>
      </c>
      <c r="C22743" t="s">
        <v>42</v>
      </c>
      <c r="D22743" t="s">
        <v>19</v>
      </c>
      <c r="E22743" t="s">
        <v>19</v>
      </c>
      <c r="F22743">
        <v>30</v>
      </c>
      <c r="G22743">
        <v>27</v>
      </c>
      <c r="H22743">
        <v>1500</v>
      </c>
      <c r="I22743">
        <v>1511</v>
      </c>
      <c r="J22743">
        <v>0</v>
      </c>
      <c r="K22743">
        <v>1</v>
      </c>
      <c r="L22743" t="s">
        <v>507</v>
      </c>
      <c r="M22743" t="s">
        <v>712</v>
      </c>
      <c r="N22743" t="s">
        <v>25</v>
      </c>
      <c r="O22743" t="s">
        <v>122</v>
      </c>
      <c r="P22743" t="s">
        <v>23</v>
      </c>
      <c r="Q22743" t="s">
        <v>41</v>
      </c>
    </row>
    <row r="22744" spans="1:17" x14ac:dyDescent="0.2">
      <c r="A22744" s="2">
        <v>44374</v>
      </c>
      <c r="B22744" t="s">
        <v>210</v>
      </c>
      <c r="C22744" t="s">
        <v>555</v>
      </c>
      <c r="D22744" t="s">
        <v>27</v>
      </c>
      <c r="E22744" t="s">
        <v>27</v>
      </c>
      <c r="F22744">
        <v>69</v>
      </c>
      <c r="G22744">
        <v>127</v>
      </c>
      <c r="H22744">
        <v>1341</v>
      </c>
      <c r="I22744">
        <v>1129</v>
      </c>
      <c r="J22744">
        <v>0</v>
      </c>
      <c r="K22744">
        <v>0</v>
      </c>
      <c r="L22744" t="s">
        <v>28</v>
      </c>
      <c r="M22744" t="s">
        <v>121</v>
      </c>
      <c r="N22744" t="s">
        <v>77</v>
      </c>
      <c r="O22744" t="s">
        <v>122</v>
      </c>
      <c r="P22744" t="s">
        <v>23</v>
      </c>
      <c r="Q22744" t="s">
        <v>30</v>
      </c>
    </row>
    <row r="22745" spans="1:17" x14ac:dyDescent="0.2">
      <c r="A22745" s="2">
        <v>44375</v>
      </c>
      <c r="B22745" t="s">
        <v>274</v>
      </c>
      <c r="C22745" t="s">
        <v>106</v>
      </c>
      <c r="D22745" t="s">
        <v>50</v>
      </c>
      <c r="E22745" t="s">
        <v>50</v>
      </c>
      <c r="F22745">
        <v>14</v>
      </c>
      <c r="G22745">
        <v>6</v>
      </c>
      <c r="H22745">
        <v>1605</v>
      </c>
      <c r="I22745">
        <v>1648</v>
      </c>
      <c r="J22745">
        <v>3</v>
      </c>
      <c r="K22745">
        <v>5</v>
      </c>
      <c r="L22745" t="s">
        <v>622</v>
      </c>
      <c r="M22745" t="s">
        <v>74</v>
      </c>
      <c r="N22745" t="s">
        <v>72</v>
      </c>
      <c r="O22745" t="s">
        <v>122</v>
      </c>
      <c r="P22745" t="s">
        <v>23</v>
      </c>
      <c r="Q22745" t="s">
        <v>41</v>
      </c>
    </row>
    <row r="22746" spans="1:17" x14ac:dyDescent="0.2">
      <c r="A22746" s="2">
        <v>44375</v>
      </c>
      <c r="B22746" t="s">
        <v>67</v>
      </c>
      <c r="C22746" t="s">
        <v>53</v>
      </c>
      <c r="D22746" t="s">
        <v>50</v>
      </c>
      <c r="E22746" t="s">
        <v>50</v>
      </c>
      <c r="F22746">
        <v>2</v>
      </c>
      <c r="G22746">
        <v>13</v>
      </c>
      <c r="H22746">
        <v>1757</v>
      </c>
      <c r="I22746">
        <v>1606</v>
      </c>
      <c r="J22746">
        <v>3</v>
      </c>
      <c r="K22746">
        <v>3</v>
      </c>
      <c r="L22746" t="s">
        <v>622</v>
      </c>
      <c r="M22746" t="s">
        <v>124</v>
      </c>
      <c r="N22746" t="s">
        <v>92</v>
      </c>
      <c r="O22746" t="s">
        <v>122</v>
      </c>
      <c r="P22746" t="s">
        <v>59</v>
      </c>
      <c r="Q22746" t="s">
        <v>41</v>
      </c>
    </row>
    <row r="22747" spans="1:17" x14ac:dyDescent="0.2">
      <c r="A22747" s="2">
        <v>44375</v>
      </c>
      <c r="B22747" t="s">
        <v>39</v>
      </c>
      <c r="C22747" t="s">
        <v>17</v>
      </c>
      <c r="D22747" t="s">
        <v>19</v>
      </c>
      <c r="E22747" t="s">
        <v>19</v>
      </c>
      <c r="F22747">
        <v>8</v>
      </c>
      <c r="G22747">
        <v>81</v>
      </c>
      <c r="H22747">
        <v>1641</v>
      </c>
      <c r="I22747">
        <v>1300</v>
      </c>
      <c r="J22747">
        <v>4</v>
      </c>
      <c r="K22747">
        <v>1</v>
      </c>
      <c r="L22747" t="s">
        <v>507</v>
      </c>
      <c r="M22747" t="s">
        <v>1027</v>
      </c>
      <c r="N22747" t="s">
        <v>25</v>
      </c>
      <c r="O22747" t="s">
        <v>122</v>
      </c>
      <c r="P22747" t="s">
        <v>23</v>
      </c>
      <c r="Q22747" t="s">
        <v>24</v>
      </c>
    </row>
    <row r="22748" spans="1:17" x14ac:dyDescent="0.2">
      <c r="A22748" s="2">
        <v>44375</v>
      </c>
      <c r="B22748" t="s">
        <v>18</v>
      </c>
      <c r="C22748" t="s">
        <v>38</v>
      </c>
      <c r="D22748" t="s">
        <v>19</v>
      </c>
      <c r="E22748" t="s">
        <v>19</v>
      </c>
      <c r="F22748">
        <v>9</v>
      </c>
      <c r="G22748">
        <v>35</v>
      </c>
      <c r="H22748">
        <v>1639</v>
      </c>
      <c r="I22748">
        <v>1476</v>
      </c>
      <c r="J22748">
        <v>1</v>
      </c>
      <c r="K22748">
        <v>0</v>
      </c>
      <c r="L22748" t="s">
        <v>507</v>
      </c>
      <c r="M22748" t="s">
        <v>117</v>
      </c>
      <c r="N22748" t="s">
        <v>25</v>
      </c>
      <c r="O22748" t="s">
        <v>122</v>
      </c>
      <c r="P22748" t="s">
        <v>23</v>
      </c>
      <c r="Q22748" t="s">
        <v>24</v>
      </c>
    </row>
    <row r="22749" spans="1:17" x14ac:dyDescent="0.2">
      <c r="A22749" s="2">
        <v>44376</v>
      </c>
      <c r="B22749" t="s">
        <v>89</v>
      </c>
      <c r="C22749" t="s">
        <v>129</v>
      </c>
      <c r="D22749" t="s">
        <v>50</v>
      </c>
      <c r="E22749" t="s">
        <v>50</v>
      </c>
      <c r="F22749">
        <v>4</v>
      </c>
      <c r="G22749">
        <v>12</v>
      </c>
      <c r="H22749">
        <v>1686</v>
      </c>
      <c r="I22749">
        <v>1609</v>
      </c>
      <c r="J22749">
        <v>2</v>
      </c>
      <c r="K22749">
        <v>0</v>
      </c>
      <c r="L22749" t="s">
        <v>622</v>
      </c>
      <c r="M22749" t="s">
        <v>91</v>
      </c>
      <c r="N22749" t="s">
        <v>89</v>
      </c>
      <c r="O22749" t="s">
        <v>22</v>
      </c>
      <c r="P22749" t="s">
        <v>23</v>
      </c>
      <c r="Q22749" t="s">
        <v>24</v>
      </c>
    </row>
    <row r="22750" spans="1:17" x14ac:dyDescent="0.2">
      <c r="A22750" s="2">
        <v>44376</v>
      </c>
      <c r="B22750" t="s">
        <v>52</v>
      </c>
      <c r="C22750" t="s">
        <v>168</v>
      </c>
      <c r="D22750" t="s">
        <v>50</v>
      </c>
      <c r="E22750" t="s">
        <v>50</v>
      </c>
      <c r="F22750">
        <v>18</v>
      </c>
      <c r="G22750">
        <v>24</v>
      </c>
      <c r="H22750">
        <v>1569</v>
      </c>
      <c r="I22750">
        <v>1514</v>
      </c>
      <c r="J22750">
        <v>1</v>
      </c>
      <c r="K22750">
        <v>2</v>
      </c>
      <c r="L22750" t="s">
        <v>622</v>
      </c>
      <c r="M22750" t="s">
        <v>273</v>
      </c>
      <c r="N22750" t="s">
        <v>104</v>
      </c>
      <c r="O22750" t="s">
        <v>122</v>
      </c>
      <c r="P22750" t="s">
        <v>23</v>
      </c>
      <c r="Q22750" t="s">
        <v>41</v>
      </c>
    </row>
    <row r="22751" spans="1:17" x14ac:dyDescent="0.2">
      <c r="A22751" s="2">
        <v>44377</v>
      </c>
      <c r="B22751" t="s">
        <v>26</v>
      </c>
      <c r="C22751" t="s">
        <v>531</v>
      </c>
      <c r="D22751" t="s">
        <v>27</v>
      </c>
      <c r="E22751" t="s">
        <v>27</v>
      </c>
      <c r="F22751">
        <v>11</v>
      </c>
      <c r="G22751">
        <v>78</v>
      </c>
      <c r="H22751">
        <v>1629</v>
      </c>
      <c r="I22751">
        <v>1321</v>
      </c>
      <c r="J22751">
        <v>3</v>
      </c>
      <c r="K22751">
        <v>0</v>
      </c>
      <c r="L22751" t="s">
        <v>28</v>
      </c>
      <c r="M22751" t="s">
        <v>1213</v>
      </c>
      <c r="N22751" t="s">
        <v>77</v>
      </c>
      <c r="O22751" t="s">
        <v>122</v>
      </c>
      <c r="P22751" t="s">
        <v>23</v>
      </c>
      <c r="Q22751" t="s">
        <v>24</v>
      </c>
    </row>
    <row r="22752" spans="1:17" x14ac:dyDescent="0.2">
      <c r="A22752" s="2">
        <v>44379</v>
      </c>
      <c r="B22752" t="s">
        <v>53</v>
      </c>
      <c r="C22752" t="s">
        <v>106</v>
      </c>
      <c r="D22752" t="s">
        <v>50</v>
      </c>
      <c r="E22752" t="s">
        <v>50</v>
      </c>
      <c r="F22752">
        <v>13</v>
      </c>
      <c r="G22752">
        <v>6</v>
      </c>
      <c r="H22752">
        <v>1606</v>
      </c>
      <c r="I22752">
        <v>1648</v>
      </c>
      <c r="J22752">
        <v>1</v>
      </c>
      <c r="K22752">
        <v>1</v>
      </c>
      <c r="L22752" t="s">
        <v>622</v>
      </c>
      <c r="M22752" t="s">
        <v>1179</v>
      </c>
      <c r="N22752" t="s">
        <v>95</v>
      </c>
      <c r="O22752" t="s">
        <v>122</v>
      </c>
      <c r="P22752" t="s">
        <v>59</v>
      </c>
      <c r="Q22752" t="s">
        <v>41</v>
      </c>
    </row>
    <row r="22753" spans="1:17" x14ac:dyDescent="0.2">
      <c r="A22753" s="2">
        <v>44379</v>
      </c>
      <c r="B22753" t="s">
        <v>147</v>
      </c>
      <c r="C22753" t="s">
        <v>119</v>
      </c>
      <c r="D22753" t="s">
        <v>50</v>
      </c>
      <c r="E22753" t="s">
        <v>50</v>
      </c>
      <c r="F22753">
        <v>1</v>
      </c>
      <c r="G22753">
        <v>7</v>
      </c>
      <c r="H22753">
        <v>1783</v>
      </c>
      <c r="I22753">
        <v>1642</v>
      </c>
      <c r="J22753">
        <v>1</v>
      </c>
      <c r="K22753">
        <v>2</v>
      </c>
      <c r="L22753" t="s">
        <v>622</v>
      </c>
      <c r="M22753" t="s">
        <v>589</v>
      </c>
      <c r="N22753" t="s">
        <v>129</v>
      </c>
      <c r="O22753" t="s">
        <v>122</v>
      </c>
      <c r="P22753" t="s">
        <v>23</v>
      </c>
      <c r="Q22753" t="s">
        <v>41</v>
      </c>
    </row>
    <row r="22754" spans="1:17" x14ac:dyDescent="0.2">
      <c r="A22754" s="2">
        <v>44379</v>
      </c>
      <c r="B22754" t="s">
        <v>42</v>
      </c>
      <c r="C22754" t="s">
        <v>38</v>
      </c>
      <c r="D22754" t="s">
        <v>19</v>
      </c>
      <c r="E22754" t="s">
        <v>19</v>
      </c>
      <c r="F22754">
        <v>27</v>
      </c>
      <c r="G22754">
        <v>35</v>
      </c>
      <c r="H22754">
        <v>1511</v>
      </c>
      <c r="I22754">
        <v>1476</v>
      </c>
      <c r="J22754">
        <v>3</v>
      </c>
      <c r="K22754">
        <v>3</v>
      </c>
      <c r="L22754" t="s">
        <v>507</v>
      </c>
      <c r="M22754" t="s">
        <v>467</v>
      </c>
      <c r="N22754" t="s">
        <v>25</v>
      </c>
      <c r="O22754" t="s">
        <v>122</v>
      </c>
      <c r="P22754" t="s">
        <v>59</v>
      </c>
      <c r="Q22754" t="s">
        <v>24</v>
      </c>
    </row>
    <row r="22755" spans="1:17" x14ac:dyDescent="0.2">
      <c r="A22755" s="2">
        <v>44379</v>
      </c>
      <c r="B22755" t="s">
        <v>25</v>
      </c>
      <c r="C22755" t="s">
        <v>107</v>
      </c>
      <c r="D22755" t="s">
        <v>19</v>
      </c>
      <c r="E22755" t="s">
        <v>19</v>
      </c>
      <c r="F22755">
        <v>3</v>
      </c>
      <c r="G22755">
        <v>19</v>
      </c>
      <c r="H22755">
        <v>1742</v>
      </c>
      <c r="I22755">
        <v>1569</v>
      </c>
      <c r="J22755">
        <v>1</v>
      </c>
      <c r="K22755">
        <v>0</v>
      </c>
      <c r="L22755" t="s">
        <v>507</v>
      </c>
      <c r="M22755" t="s">
        <v>117</v>
      </c>
      <c r="N22755" t="s">
        <v>25</v>
      </c>
      <c r="O22755" t="s">
        <v>22</v>
      </c>
      <c r="P22755" t="s">
        <v>23</v>
      </c>
      <c r="Q22755" t="s">
        <v>24</v>
      </c>
    </row>
    <row r="22756" spans="1:17" x14ac:dyDescent="0.2">
      <c r="A22756" s="2">
        <v>44379</v>
      </c>
      <c r="B22756" t="s">
        <v>263</v>
      </c>
      <c r="C22756" t="s">
        <v>512</v>
      </c>
      <c r="D22756" t="s">
        <v>27</v>
      </c>
      <c r="E22756" t="s">
        <v>27</v>
      </c>
      <c r="F22756">
        <v>83</v>
      </c>
      <c r="G22756">
        <v>167</v>
      </c>
      <c r="H22756">
        <v>1290</v>
      </c>
      <c r="I22756">
        <v>989</v>
      </c>
      <c r="J22756">
        <v>6</v>
      </c>
      <c r="K22756">
        <v>1</v>
      </c>
      <c r="L22756" t="s">
        <v>757</v>
      </c>
      <c r="M22756" t="s">
        <v>833</v>
      </c>
      <c r="N22756" t="s">
        <v>77</v>
      </c>
      <c r="O22756" t="s">
        <v>122</v>
      </c>
      <c r="P22756" t="s">
        <v>23</v>
      </c>
      <c r="Q22756" t="s">
        <v>24</v>
      </c>
    </row>
    <row r="22757" spans="1:17" x14ac:dyDescent="0.2">
      <c r="A22757" s="2">
        <v>44379</v>
      </c>
      <c r="B22757" t="s">
        <v>282</v>
      </c>
      <c r="C22757" t="s">
        <v>901</v>
      </c>
      <c r="D22757" t="s">
        <v>19</v>
      </c>
      <c r="E22757" t="s">
        <v>27</v>
      </c>
      <c r="F22757">
        <v>103</v>
      </c>
      <c r="G22757">
        <v>180</v>
      </c>
      <c r="H22757">
        <v>1201</v>
      </c>
      <c r="I22757">
        <v>933</v>
      </c>
      <c r="J22757">
        <v>6</v>
      </c>
      <c r="K22757">
        <v>1</v>
      </c>
      <c r="L22757" t="s">
        <v>757</v>
      </c>
      <c r="M22757" t="s">
        <v>833</v>
      </c>
      <c r="N22757" t="s">
        <v>77</v>
      </c>
      <c r="O22757" t="s">
        <v>122</v>
      </c>
      <c r="P22757" t="s">
        <v>23</v>
      </c>
      <c r="Q22757" t="s">
        <v>24</v>
      </c>
    </row>
    <row r="22758" spans="1:17" x14ac:dyDescent="0.2">
      <c r="A22758" s="2">
        <v>44379</v>
      </c>
      <c r="B22758" t="s">
        <v>700</v>
      </c>
      <c r="C22758" t="s">
        <v>221</v>
      </c>
      <c r="D22758" t="s">
        <v>27</v>
      </c>
      <c r="E22758" t="s">
        <v>27</v>
      </c>
      <c r="F22758">
        <v>168</v>
      </c>
      <c r="G22758">
        <v>162</v>
      </c>
      <c r="H22758">
        <v>987</v>
      </c>
      <c r="I22758">
        <v>1010</v>
      </c>
      <c r="J22758">
        <v>8</v>
      </c>
      <c r="K22758">
        <v>1</v>
      </c>
      <c r="L22758" t="s">
        <v>757</v>
      </c>
      <c r="M22758" t="s">
        <v>833</v>
      </c>
      <c r="N22758" t="s">
        <v>77</v>
      </c>
      <c r="O22758" t="s">
        <v>122</v>
      </c>
      <c r="P22758" t="s">
        <v>23</v>
      </c>
      <c r="Q22758" t="s">
        <v>24</v>
      </c>
    </row>
    <row r="22759" spans="1:17" x14ac:dyDescent="0.2">
      <c r="A22759" s="2">
        <v>44380</v>
      </c>
      <c r="B22759" t="s">
        <v>293</v>
      </c>
      <c r="C22759" t="s">
        <v>72</v>
      </c>
      <c r="D22759" t="s">
        <v>50</v>
      </c>
      <c r="E22759" t="s">
        <v>50</v>
      </c>
      <c r="F22759">
        <v>40</v>
      </c>
      <c r="G22759">
        <v>10</v>
      </c>
      <c r="H22759">
        <v>1458</v>
      </c>
      <c r="I22759">
        <v>1631</v>
      </c>
      <c r="J22759">
        <v>1</v>
      </c>
      <c r="K22759">
        <v>2</v>
      </c>
      <c r="L22759" t="s">
        <v>622</v>
      </c>
      <c r="M22759" t="s">
        <v>595</v>
      </c>
      <c r="N22759" t="s">
        <v>386</v>
      </c>
      <c r="O22759" t="s">
        <v>122</v>
      </c>
      <c r="P22759" t="s">
        <v>23</v>
      </c>
      <c r="Q22759" t="s">
        <v>41</v>
      </c>
    </row>
    <row r="22760" spans="1:17" x14ac:dyDescent="0.2">
      <c r="A22760" s="2">
        <v>44380</v>
      </c>
      <c r="B22760" t="s">
        <v>168</v>
      </c>
      <c r="C22760" t="s">
        <v>89</v>
      </c>
      <c r="D22760" t="s">
        <v>50</v>
      </c>
      <c r="E22760" t="s">
        <v>50</v>
      </c>
      <c r="F22760">
        <v>24</v>
      </c>
      <c r="G22760">
        <v>4</v>
      </c>
      <c r="H22760">
        <v>1514</v>
      </c>
      <c r="I22760">
        <v>1686</v>
      </c>
      <c r="J22760">
        <v>0</v>
      </c>
      <c r="K22760">
        <v>4</v>
      </c>
      <c r="L22760" t="s">
        <v>622</v>
      </c>
      <c r="M22760" t="s">
        <v>156</v>
      </c>
      <c r="N22760" t="s">
        <v>119</v>
      </c>
      <c r="O22760" t="s">
        <v>122</v>
      </c>
      <c r="P22760" t="s">
        <v>23</v>
      </c>
      <c r="Q22760" t="s">
        <v>41</v>
      </c>
    </row>
    <row r="22761" spans="1:17" x14ac:dyDescent="0.2">
      <c r="A22761" s="2">
        <v>44380</v>
      </c>
      <c r="B22761" t="s">
        <v>26</v>
      </c>
      <c r="C22761" t="s">
        <v>135</v>
      </c>
      <c r="D22761" t="s">
        <v>27</v>
      </c>
      <c r="E22761" t="s">
        <v>36</v>
      </c>
      <c r="F22761">
        <v>11</v>
      </c>
      <c r="G22761">
        <v>32</v>
      </c>
      <c r="H22761">
        <v>1629</v>
      </c>
      <c r="I22761">
        <v>1487</v>
      </c>
      <c r="J22761">
        <v>4</v>
      </c>
      <c r="K22761">
        <v>0</v>
      </c>
      <c r="L22761" t="s">
        <v>28</v>
      </c>
      <c r="M22761" t="s">
        <v>1213</v>
      </c>
      <c r="N22761" t="s">
        <v>77</v>
      </c>
      <c r="O22761" t="s">
        <v>122</v>
      </c>
      <c r="P22761" t="s">
        <v>23</v>
      </c>
      <c r="Q22761" t="s">
        <v>24</v>
      </c>
    </row>
    <row r="22762" spans="1:17" x14ac:dyDescent="0.2">
      <c r="A22762" s="2">
        <v>44380</v>
      </c>
      <c r="B22762" t="s">
        <v>18</v>
      </c>
      <c r="C22762" t="s">
        <v>43</v>
      </c>
      <c r="D22762" t="s">
        <v>19</v>
      </c>
      <c r="E22762" t="s">
        <v>19</v>
      </c>
      <c r="F22762">
        <v>9</v>
      </c>
      <c r="G22762">
        <v>15</v>
      </c>
      <c r="H22762">
        <v>1639</v>
      </c>
      <c r="I22762">
        <v>1600</v>
      </c>
      <c r="J22762">
        <v>0</v>
      </c>
      <c r="K22762">
        <v>0</v>
      </c>
      <c r="L22762" t="s">
        <v>507</v>
      </c>
      <c r="M22762" t="s">
        <v>712</v>
      </c>
      <c r="N22762" t="s">
        <v>25</v>
      </c>
      <c r="O22762" t="s">
        <v>122</v>
      </c>
      <c r="P22762" t="s">
        <v>59</v>
      </c>
      <c r="Q22762" t="s">
        <v>41</v>
      </c>
    </row>
    <row r="22763" spans="1:17" x14ac:dyDescent="0.2">
      <c r="A22763" s="2">
        <v>44380</v>
      </c>
      <c r="B22763" t="s">
        <v>39</v>
      </c>
      <c r="C22763" t="s">
        <v>31</v>
      </c>
      <c r="D22763" t="s">
        <v>19</v>
      </c>
      <c r="E22763" t="s">
        <v>19</v>
      </c>
      <c r="F22763">
        <v>8</v>
      </c>
      <c r="G22763">
        <v>53</v>
      </c>
      <c r="H22763">
        <v>1641</v>
      </c>
      <c r="I22763">
        <v>1413</v>
      </c>
      <c r="J22763">
        <v>3</v>
      </c>
      <c r="K22763">
        <v>0</v>
      </c>
      <c r="L22763" t="s">
        <v>507</v>
      </c>
      <c r="M22763" t="s">
        <v>467</v>
      </c>
      <c r="N22763" t="s">
        <v>25</v>
      </c>
      <c r="O22763" t="s">
        <v>122</v>
      </c>
      <c r="P22763" t="s">
        <v>23</v>
      </c>
      <c r="Q22763" t="s">
        <v>24</v>
      </c>
    </row>
    <row r="22764" spans="1:17" x14ac:dyDescent="0.2">
      <c r="A22764" s="2">
        <v>44380</v>
      </c>
      <c r="B22764" t="s">
        <v>555</v>
      </c>
      <c r="C22764" t="s">
        <v>233</v>
      </c>
      <c r="D22764" t="s">
        <v>27</v>
      </c>
      <c r="E22764" t="s">
        <v>19</v>
      </c>
      <c r="F22764">
        <v>127</v>
      </c>
      <c r="G22764">
        <v>165</v>
      </c>
      <c r="H22764">
        <v>1129</v>
      </c>
      <c r="I22764">
        <v>990</v>
      </c>
      <c r="J22764">
        <v>4</v>
      </c>
      <c r="K22764">
        <v>0</v>
      </c>
      <c r="L22764" t="s">
        <v>757</v>
      </c>
      <c r="M22764" t="s">
        <v>833</v>
      </c>
      <c r="N22764" t="s">
        <v>77</v>
      </c>
      <c r="O22764" t="s">
        <v>122</v>
      </c>
      <c r="P22764" t="s">
        <v>23</v>
      </c>
      <c r="Q22764" t="s">
        <v>24</v>
      </c>
    </row>
    <row r="22765" spans="1:17" x14ac:dyDescent="0.2">
      <c r="A22765" s="2">
        <v>44381</v>
      </c>
      <c r="B22765" t="s">
        <v>166</v>
      </c>
      <c r="C22765" t="s">
        <v>210</v>
      </c>
      <c r="D22765" t="s">
        <v>115</v>
      </c>
      <c r="E22765" t="s">
        <v>27</v>
      </c>
      <c r="F22765">
        <v>58</v>
      </c>
      <c r="G22765">
        <v>69</v>
      </c>
      <c r="H22765">
        <v>1397</v>
      </c>
      <c r="I22765">
        <v>1341</v>
      </c>
      <c r="J22765">
        <v>1</v>
      </c>
      <c r="K22765">
        <v>0</v>
      </c>
      <c r="L22765" t="s">
        <v>28</v>
      </c>
      <c r="M22765" t="s">
        <v>1467</v>
      </c>
      <c r="N22765" t="s">
        <v>274</v>
      </c>
      <c r="O22765" t="s">
        <v>122</v>
      </c>
      <c r="P22765" t="s">
        <v>23</v>
      </c>
      <c r="Q22765" t="s">
        <v>24</v>
      </c>
    </row>
    <row r="22766" spans="1:17" x14ac:dyDescent="0.2">
      <c r="A22766" s="2">
        <v>44382</v>
      </c>
      <c r="B22766" t="s">
        <v>25</v>
      </c>
      <c r="C22766" t="s">
        <v>42</v>
      </c>
      <c r="D22766" t="s">
        <v>19</v>
      </c>
      <c r="E22766" t="s">
        <v>19</v>
      </c>
      <c r="F22766">
        <v>3</v>
      </c>
      <c r="G22766">
        <v>27</v>
      </c>
      <c r="H22766">
        <v>1742</v>
      </c>
      <c r="I22766">
        <v>1511</v>
      </c>
      <c r="J22766">
        <v>1</v>
      </c>
      <c r="K22766">
        <v>0</v>
      </c>
      <c r="L22766" t="s">
        <v>507</v>
      </c>
      <c r="M22766" t="s">
        <v>117</v>
      </c>
      <c r="N22766" t="s">
        <v>25</v>
      </c>
      <c r="O22766" t="s">
        <v>22</v>
      </c>
      <c r="P22766" t="s">
        <v>23</v>
      </c>
      <c r="Q22766" t="s">
        <v>24</v>
      </c>
    </row>
    <row r="22767" spans="1:17" x14ac:dyDescent="0.2">
      <c r="A22767" s="2">
        <v>44383</v>
      </c>
      <c r="B22767" t="s">
        <v>39</v>
      </c>
      <c r="C22767" t="s">
        <v>43</v>
      </c>
      <c r="D22767" t="s">
        <v>19</v>
      </c>
      <c r="E22767" t="s">
        <v>19</v>
      </c>
      <c r="F22767">
        <v>8</v>
      </c>
      <c r="G22767">
        <v>15</v>
      </c>
      <c r="H22767">
        <v>1641</v>
      </c>
      <c r="I22767">
        <v>1600</v>
      </c>
      <c r="J22767">
        <v>1</v>
      </c>
      <c r="K22767">
        <v>1</v>
      </c>
      <c r="L22767" t="s">
        <v>507</v>
      </c>
      <c r="M22767" t="s">
        <v>712</v>
      </c>
      <c r="N22767" t="s">
        <v>25</v>
      </c>
      <c r="O22767" t="s">
        <v>122</v>
      </c>
      <c r="P22767" t="s">
        <v>59</v>
      </c>
      <c r="Q22767" t="s">
        <v>24</v>
      </c>
    </row>
    <row r="22768" spans="1:17" x14ac:dyDescent="0.2">
      <c r="A22768" s="2">
        <v>44383</v>
      </c>
      <c r="B22768" t="s">
        <v>119</v>
      </c>
      <c r="C22768" t="s">
        <v>106</v>
      </c>
      <c r="D22768" t="s">
        <v>50</v>
      </c>
      <c r="E22768" t="s">
        <v>50</v>
      </c>
      <c r="F22768">
        <v>7</v>
      </c>
      <c r="G22768">
        <v>6</v>
      </c>
      <c r="H22768">
        <v>1642</v>
      </c>
      <c r="I22768">
        <v>1648</v>
      </c>
      <c r="J22768">
        <v>1</v>
      </c>
      <c r="K22768">
        <v>1</v>
      </c>
      <c r="L22768" t="s">
        <v>622</v>
      </c>
      <c r="M22768" t="s">
        <v>91</v>
      </c>
      <c r="N22768" t="s">
        <v>89</v>
      </c>
      <c r="O22768" t="s">
        <v>122</v>
      </c>
      <c r="P22768" t="s">
        <v>59</v>
      </c>
      <c r="Q22768" t="s">
        <v>24</v>
      </c>
    </row>
    <row r="22769" spans="1:17" x14ac:dyDescent="0.2">
      <c r="A22769" s="2">
        <v>44383</v>
      </c>
      <c r="B22769" t="s">
        <v>263</v>
      </c>
      <c r="C22769" t="s">
        <v>700</v>
      </c>
      <c r="D22769" t="s">
        <v>27</v>
      </c>
      <c r="E22769" t="s">
        <v>27</v>
      </c>
      <c r="F22769">
        <v>83</v>
      </c>
      <c r="G22769">
        <v>168</v>
      </c>
      <c r="H22769">
        <v>1290</v>
      </c>
      <c r="I22769">
        <v>987</v>
      </c>
      <c r="J22769">
        <v>4</v>
      </c>
      <c r="K22769">
        <v>1</v>
      </c>
      <c r="L22769" t="s">
        <v>757</v>
      </c>
      <c r="M22769" t="s">
        <v>833</v>
      </c>
      <c r="N22769" t="s">
        <v>77</v>
      </c>
      <c r="O22769" t="s">
        <v>122</v>
      </c>
      <c r="P22769" t="s">
        <v>23</v>
      </c>
      <c r="Q22769" t="s">
        <v>24</v>
      </c>
    </row>
    <row r="22770" spans="1:17" x14ac:dyDescent="0.2">
      <c r="A22770" s="2">
        <v>44383</v>
      </c>
      <c r="B22770" t="s">
        <v>46</v>
      </c>
      <c r="C22770" t="s">
        <v>405</v>
      </c>
      <c r="D22770" t="s">
        <v>36</v>
      </c>
      <c r="E22770" t="s">
        <v>36</v>
      </c>
      <c r="F22770">
        <v>154</v>
      </c>
      <c r="G22770">
        <v>146</v>
      </c>
      <c r="H22770">
        <v>1039</v>
      </c>
      <c r="I22770">
        <v>1069</v>
      </c>
      <c r="J22770">
        <v>3</v>
      </c>
      <c r="K22770">
        <v>1</v>
      </c>
      <c r="L22770" t="s">
        <v>716</v>
      </c>
      <c r="M22770" t="s">
        <v>416</v>
      </c>
      <c r="N22770" t="s">
        <v>149</v>
      </c>
      <c r="O22770" t="s">
        <v>122</v>
      </c>
      <c r="P22770" t="s">
        <v>23</v>
      </c>
      <c r="Q22770" t="s">
        <v>24</v>
      </c>
    </row>
    <row r="22771" spans="1:17" x14ac:dyDescent="0.2">
      <c r="A22771" s="2">
        <v>44383</v>
      </c>
      <c r="B22771" t="s">
        <v>149</v>
      </c>
      <c r="C22771" t="s">
        <v>351</v>
      </c>
      <c r="D22771" t="s">
        <v>36</v>
      </c>
      <c r="E22771" t="s">
        <v>36</v>
      </c>
      <c r="F22771">
        <v>75</v>
      </c>
      <c r="G22771">
        <v>150</v>
      </c>
      <c r="H22771">
        <v>1325</v>
      </c>
      <c r="I22771">
        <v>1051</v>
      </c>
      <c r="J22771">
        <v>1</v>
      </c>
      <c r="K22771">
        <v>0</v>
      </c>
      <c r="L22771" t="s">
        <v>716</v>
      </c>
      <c r="M22771" t="s">
        <v>416</v>
      </c>
      <c r="N22771" t="s">
        <v>149</v>
      </c>
      <c r="O22771" t="s">
        <v>22</v>
      </c>
      <c r="P22771" t="s">
        <v>23</v>
      </c>
      <c r="Q22771" t="s">
        <v>24</v>
      </c>
    </row>
    <row r="22772" spans="1:17" x14ac:dyDescent="0.2">
      <c r="A22772" s="2">
        <v>44384</v>
      </c>
      <c r="B22772" t="s">
        <v>89</v>
      </c>
      <c r="C22772" t="s">
        <v>72</v>
      </c>
      <c r="D22772" t="s">
        <v>50</v>
      </c>
      <c r="E22772" t="s">
        <v>50</v>
      </c>
      <c r="F22772">
        <v>4</v>
      </c>
      <c r="G22772">
        <v>10</v>
      </c>
      <c r="H22772">
        <v>1686</v>
      </c>
      <c r="I22772">
        <v>1631</v>
      </c>
      <c r="J22772">
        <v>2</v>
      </c>
      <c r="K22772">
        <v>1</v>
      </c>
      <c r="L22772" t="s">
        <v>622</v>
      </c>
      <c r="M22772" t="s">
        <v>91</v>
      </c>
      <c r="N22772" t="s">
        <v>89</v>
      </c>
      <c r="O22772" t="s">
        <v>22</v>
      </c>
      <c r="P22772" t="s">
        <v>23</v>
      </c>
      <c r="Q22772" t="s">
        <v>24</v>
      </c>
    </row>
    <row r="22773" spans="1:17" x14ac:dyDescent="0.2">
      <c r="A22773" s="2">
        <v>44384</v>
      </c>
      <c r="B22773" t="s">
        <v>296</v>
      </c>
      <c r="C22773" t="s">
        <v>45</v>
      </c>
      <c r="D22773" t="s">
        <v>36</v>
      </c>
      <c r="E22773" t="s">
        <v>36</v>
      </c>
      <c r="F22773">
        <v>117</v>
      </c>
      <c r="G22773">
        <v>107</v>
      </c>
      <c r="H22773">
        <v>1161</v>
      </c>
      <c r="I22773">
        <v>1175</v>
      </c>
      <c r="J22773">
        <v>0</v>
      </c>
      <c r="K22773">
        <v>0</v>
      </c>
      <c r="L22773" t="s">
        <v>716</v>
      </c>
      <c r="M22773" t="s">
        <v>416</v>
      </c>
      <c r="N22773" t="s">
        <v>149</v>
      </c>
      <c r="O22773" t="s">
        <v>122</v>
      </c>
      <c r="P22773" t="s">
        <v>23</v>
      </c>
      <c r="Q22773" t="s">
        <v>30</v>
      </c>
    </row>
    <row r="22774" spans="1:17" x14ac:dyDescent="0.2">
      <c r="A22774" s="2">
        <v>44384</v>
      </c>
      <c r="B22774" t="s">
        <v>118</v>
      </c>
      <c r="C22774" t="s">
        <v>352</v>
      </c>
      <c r="D22774" t="s">
        <v>36</v>
      </c>
      <c r="E22774" t="s">
        <v>36</v>
      </c>
      <c r="F22774">
        <v>22</v>
      </c>
      <c r="G22774">
        <v>111</v>
      </c>
      <c r="H22774">
        <v>1542</v>
      </c>
      <c r="I22774">
        <v>1168</v>
      </c>
      <c r="J22774">
        <v>1</v>
      </c>
      <c r="K22774">
        <v>2</v>
      </c>
      <c r="L22774" t="s">
        <v>716</v>
      </c>
      <c r="M22774" t="s">
        <v>416</v>
      </c>
      <c r="N22774" t="s">
        <v>149</v>
      </c>
      <c r="O22774" t="s">
        <v>122</v>
      </c>
      <c r="P22774" t="s">
        <v>23</v>
      </c>
      <c r="Q22774" t="s">
        <v>41</v>
      </c>
    </row>
    <row r="22775" spans="1:17" x14ac:dyDescent="0.2">
      <c r="A22775" s="2">
        <v>44385</v>
      </c>
      <c r="B22775" t="s">
        <v>138</v>
      </c>
      <c r="C22775" t="s">
        <v>405</v>
      </c>
      <c r="D22775" t="s">
        <v>36</v>
      </c>
      <c r="E22775" t="s">
        <v>36</v>
      </c>
      <c r="F22775">
        <v>87</v>
      </c>
      <c r="G22775">
        <v>146</v>
      </c>
      <c r="H22775">
        <v>1280</v>
      </c>
      <c r="I22775">
        <v>1069</v>
      </c>
      <c r="J22775">
        <v>1</v>
      </c>
      <c r="K22775">
        <v>2</v>
      </c>
      <c r="L22775" t="s">
        <v>716</v>
      </c>
      <c r="M22775" t="s">
        <v>416</v>
      </c>
      <c r="N22775" t="s">
        <v>149</v>
      </c>
      <c r="O22775" t="s">
        <v>122</v>
      </c>
      <c r="P22775" t="s">
        <v>23</v>
      </c>
      <c r="Q22775" t="s">
        <v>41</v>
      </c>
    </row>
    <row r="22776" spans="1:17" x14ac:dyDescent="0.2">
      <c r="A22776" s="2">
        <v>44385</v>
      </c>
      <c r="B22776" t="s">
        <v>149</v>
      </c>
      <c r="C22776" t="s">
        <v>46</v>
      </c>
      <c r="D22776" t="s">
        <v>36</v>
      </c>
      <c r="E22776" t="s">
        <v>36</v>
      </c>
      <c r="F22776">
        <v>75</v>
      </c>
      <c r="G22776">
        <v>154</v>
      </c>
      <c r="H22776">
        <v>1325</v>
      </c>
      <c r="I22776">
        <v>1039</v>
      </c>
      <c r="J22776">
        <v>1</v>
      </c>
      <c r="K22776">
        <v>0</v>
      </c>
      <c r="L22776" t="s">
        <v>716</v>
      </c>
      <c r="M22776" t="s">
        <v>416</v>
      </c>
      <c r="N22776" t="s">
        <v>149</v>
      </c>
      <c r="O22776" t="s">
        <v>22</v>
      </c>
      <c r="P22776" t="s">
        <v>23</v>
      </c>
      <c r="Q22776" t="s">
        <v>24</v>
      </c>
    </row>
    <row r="22777" spans="1:17" x14ac:dyDescent="0.2">
      <c r="A22777" s="2">
        <v>44386</v>
      </c>
      <c r="B22777" t="s">
        <v>42</v>
      </c>
      <c r="C22777" t="s">
        <v>43</v>
      </c>
      <c r="D22777" t="s">
        <v>19</v>
      </c>
      <c r="E22777" t="s">
        <v>19</v>
      </c>
      <c r="F22777">
        <v>27</v>
      </c>
      <c r="G22777">
        <v>15</v>
      </c>
      <c r="H22777">
        <v>1511</v>
      </c>
      <c r="I22777">
        <v>1600</v>
      </c>
      <c r="J22777">
        <v>2</v>
      </c>
      <c r="K22777">
        <v>3</v>
      </c>
      <c r="L22777" t="s">
        <v>507</v>
      </c>
      <c r="M22777" t="s">
        <v>712</v>
      </c>
      <c r="N22777" t="s">
        <v>25</v>
      </c>
      <c r="O22777" t="s">
        <v>122</v>
      </c>
      <c r="P22777" t="s">
        <v>23</v>
      </c>
      <c r="Q22777" t="s">
        <v>41</v>
      </c>
    </row>
    <row r="22778" spans="1:17" x14ac:dyDescent="0.2">
      <c r="A22778" s="2">
        <v>44386</v>
      </c>
      <c r="B22778" t="s">
        <v>250</v>
      </c>
      <c r="C22778" t="s">
        <v>45</v>
      </c>
      <c r="D22778" t="s">
        <v>36</v>
      </c>
      <c r="E22778" t="s">
        <v>36</v>
      </c>
      <c r="F22778">
        <v>115</v>
      </c>
      <c r="G22778">
        <v>107</v>
      </c>
      <c r="H22778">
        <v>1162</v>
      </c>
      <c r="I22778">
        <v>1175</v>
      </c>
      <c r="J22778">
        <v>2</v>
      </c>
      <c r="K22778">
        <v>2</v>
      </c>
      <c r="L22778" t="s">
        <v>716</v>
      </c>
      <c r="M22778" t="s">
        <v>416</v>
      </c>
      <c r="N22778" t="s">
        <v>149</v>
      </c>
      <c r="O22778" t="s">
        <v>122</v>
      </c>
      <c r="P22778" t="s">
        <v>23</v>
      </c>
      <c r="Q22778" t="s">
        <v>30</v>
      </c>
    </row>
    <row r="22779" spans="1:17" x14ac:dyDescent="0.2">
      <c r="A22779" s="2">
        <v>44386</v>
      </c>
      <c r="B22779" t="s">
        <v>118</v>
      </c>
      <c r="C22779" t="s">
        <v>296</v>
      </c>
      <c r="D22779" t="s">
        <v>36</v>
      </c>
      <c r="E22779" t="s">
        <v>36</v>
      </c>
      <c r="F22779">
        <v>22</v>
      </c>
      <c r="G22779">
        <v>117</v>
      </c>
      <c r="H22779">
        <v>1542</v>
      </c>
      <c r="I22779">
        <v>1161</v>
      </c>
      <c r="J22779">
        <v>1</v>
      </c>
      <c r="K22779">
        <v>0</v>
      </c>
      <c r="L22779" t="s">
        <v>716</v>
      </c>
      <c r="M22779" t="s">
        <v>416</v>
      </c>
      <c r="N22779" t="s">
        <v>149</v>
      </c>
      <c r="O22779" t="s">
        <v>122</v>
      </c>
      <c r="P22779" t="s">
        <v>23</v>
      </c>
      <c r="Q22779" t="s">
        <v>24</v>
      </c>
    </row>
    <row r="22780" spans="1:17" x14ac:dyDescent="0.2">
      <c r="A22780" s="2">
        <v>44387</v>
      </c>
      <c r="B22780" t="s">
        <v>25</v>
      </c>
      <c r="C22780" t="s">
        <v>39</v>
      </c>
      <c r="D22780" t="s">
        <v>19</v>
      </c>
      <c r="E22780" t="s">
        <v>19</v>
      </c>
      <c r="F22780">
        <v>3</v>
      </c>
      <c r="G22780">
        <v>8</v>
      </c>
      <c r="H22780">
        <v>1742</v>
      </c>
      <c r="I22780">
        <v>1641</v>
      </c>
      <c r="J22780">
        <v>0</v>
      </c>
      <c r="K22780">
        <v>1</v>
      </c>
      <c r="L22780" t="s">
        <v>507</v>
      </c>
      <c r="M22780" t="s">
        <v>117</v>
      </c>
      <c r="N22780" t="s">
        <v>25</v>
      </c>
      <c r="O22780" t="s">
        <v>22</v>
      </c>
      <c r="P22780" t="s">
        <v>23</v>
      </c>
      <c r="Q22780" t="s">
        <v>41</v>
      </c>
    </row>
    <row r="22781" spans="1:17" x14ac:dyDescent="0.2">
      <c r="A22781" s="2">
        <v>44387</v>
      </c>
      <c r="B22781" t="s">
        <v>405</v>
      </c>
      <c r="C22781" t="s">
        <v>351</v>
      </c>
      <c r="D22781" t="s">
        <v>36</v>
      </c>
      <c r="E22781" t="s">
        <v>36</v>
      </c>
      <c r="F22781">
        <v>146</v>
      </c>
      <c r="G22781">
        <v>150</v>
      </c>
      <c r="H22781">
        <v>1069</v>
      </c>
      <c r="I22781">
        <v>1051</v>
      </c>
      <c r="J22781">
        <v>0</v>
      </c>
      <c r="K22781">
        <v>4</v>
      </c>
      <c r="L22781" t="s">
        <v>716</v>
      </c>
      <c r="M22781" t="s">
        <v>416</v>
      </c>
      <c r="N22781" t="s">
        <v>149</v>
      </c>
      <c r="O22781" t="s">
        <v>122</v>
      </c>
      <c r="P22781" t="s">
        <v>23</v>
      </c>
      <c r="Q22781" t="s">
        <v>41</v>
      </c>
    </row>
    <row r="22782" spans="1:17" x14ac:dyDescent="0.2">
      <c r="A22782" s="2">
        <v>44387</v>
      </c>
      <c r="B22782" t="s">
        <v>138</v>
      </c>
      <c r="C22782" t="s">
        <v>46</v>
      </c>
      <c r="D22782" t="s">
        <v>36</v>
      </c>
      <c r="E22782" t="s">
        <v>36</v>
      </c>
      <c r="F22782">
        <v>87</v>
      </c>
      <c r="G22782">
        <v>154</v>
      </c>
      <c r="H22782">
        <v>1280</v>
      </c>
      <c r="I22782">
        <v>1039</v>
      </c>
      <c r="J22782">
        <v>0</v>
      </c>
      <c r="K22782">
        <v>1</v>
      </c>
      <c r="L22782" t="s">
        <v>716</v>
      </c>
      <c r="M22782" t="s">
        <v>416</v>
      </c>
      <c r="N22782" t="s">
        <v>149</v>
      </c>
      <c r="O22782" t="s">
        <v>122</v>
      </c>
      <c r="P22782" t="s">
        <v>23</v>
      </c>
      <c r="Q22782" t="s">
        <v>41</v>
      </c>
    </row>
    <row r="22783" spans="1:17" x14ac:dyDescent="0.2">
      <c r="A22783" s="2">
        <v>44387</v>
      </c>
      <c r="B22783" t="s">
        <v>26</v>
      </c>
      <c r="C22783" t="s">
        <v>282</v>
      </c>
      <c r="D22783" t="s">
        <v>27</v>
      </c>
      <c r="E22783" t="s">
        <v>19</v>
      </c>
      <c r="F22783">
        <v>11</v>
      </c>
      <c r="G22783">
        <v>103</v>
      </c>
      <c r="H22783">
        <v>1629</v>
      </c>
      <c r="I22783">
        <v>1201</v>
      </c>
      <c r="J22783">
        <v>0</v>
      </c>
      <c r="K22783">
        <v>0</v>
      </c>
      <c r="L22783" t="s">
        <v>563</v>
      </c>
      <c r="M22783" t="s">
        <v>1374</v>
      </c>
      <c r="N22783" t="s">
        <v>77</v>
      </c>
      <c r="O22783" t="s">
        <v>122</v>
      </c>
      <c r="P22783" t="s">
        <v>23</v>
      </c>
      <c r="Q22783" t="s">
        <v>30</v>
      </c>
    </row>
    <row r="22784" spans="1:17" x14ac:dyDescent="0.2">
      <c r="A22784" s="2">
        <v>44388</v>
      </c>
      <c r="B22784" t="s">
        <v>89</v>
      </c>
      <c r="C22784" t="s">
        <v>119</v>
      </c>
      <c r="D22784" t="s">
        <v>50</v>
      </c>
      <c r="E22784" t="s">
        <v>50</v>
      </c>
      <c r="F22784">
        <v>4</v>
      </c>
      <c r="G22784">
        <v>7</v>
      </c>
      <c r="H22784">
        <v>1686</v>
      </c>
      <c r="I22784">
        <v>1642</v>
      </c>
      <c r="J22784">
        <v>1</v>
      </c>
      <c r="K22784">
        <v>1</v>
      </c>
      <c r="L22784" t="s">
        <v>622</v>
      </c>
      <c r="M22784" t="s">
        <v>91</v>
      </c>
      <c r="N22784" t="s">
        <v>89</v>
      </c>
      <c r="O22784" t="s">
        <v>22</v>
      </c>
      <c r="P22784" t="s">
        <v>59</v>
      </c>
      <c r="Q22784" t="s">
        <v>41</v>
      </c>
    </row>
    <row r="22785" spans="1:17" x14ac:dyDescent="0.2">
      <c r="A22785" s="2">
        <v>44388</v>
      </c>
      <c r="B22785" t="s">
        <v>352</v>
      </c>
      <c r="C22785" t="s">
        <v>45</v>
      </c>
      <c r="D22785" t="s">
        <v>36</v>
      </c>
      <c r="E22785" t="s">
        <v>36</v>
      </c>
      <c r="F22785">
        <v>111</v>
      </c>
      <c r="G22785">
        <v>107</v>
      </c>
      <c r="H22785">
        <v>1168</v>
      </c>
      <c r="I22785">
        <v>1175</v>
      </c>
      <c r="J22785">
        <v>2</v>
      </c>
      <c r="K22785">
        <v>0</v>
      </c>
      <c r="L22785" t="s">
        <v>716</v>
      </c>
      <c r="M22785" t="s">
        <v>416</v>
      </c>
      <c r="N22785" t="s">
        <v>149</v>
      </c>
      <c r="O22785" t="s">
        <v>122</v>
      </c>
      <c r="P22785" t="s">
        <v>23</v>
      </c>
      <c r="Q22785" t="s">
        <v>24</v>
      </c>
    </row>
    <row r="22786" spans="1:17" x14ac:dyDescent="0.2">
      <c r="A22786" s="2">
        <v>44388</v>
      </c>
      <c r="B22786" t="s">
        <v>296</v>
      </c>
      <c r="C22786" t="s">
        <v>250</v>
      </c>
      <c r="D22786" t="s">
        <v>36</v>
      </c>
      <c r="E22786" t="s">
        <v>36</v>
      </c>
      <c r="F22786">
        <v>117</v>
      </c>
      <c r="G22786">
        <v>115</v>
      </c>
      <c r="H22786">
        <v>1161</v>
      </c>
      <c r="I22786">
        <v>1162</v>
      </c>
      <c r="J22786">
        <v>2</v>
      </c>
      <c r="K22786">
        <v>0</v>
      </c>
      <c r="L22786" t="s">
        <v>716</v>
      </c>
      <c r="M22786" t="s">
        <v>416</v>
      </c>
      <c r="N22786" t="s">
        <v>149</v>
      </c>
      <c r="O22786" t="s">
        <v>122</v>
      </c>
      <c r="P22786" t="s">
        <v>23</v>
      </c>
      <c r="Q22786" t="s">
        <v>24</v>
      </c>
    </row>
    <row r="22787" spans="1:17" x14ac:dyDescent="0.2">
      <c r="A22787" s="2">
        <v>44388</v>
      </c>
      <c r="B22787" t="s">
        <v>210</v>
      </c>
      <c r="C22787" t="s">
        <v>555</v>
      </c>
      <c r="D22787" t="s">
        <v>27</v>
      </c>
      <c r="E22787" t="s">
        <v>27</v>
      </c>
      <c r="F22787">
        <v>69</v>
      </c>
      <c r="G22787">
        <v>127</v>
      </c>
      <c r="H22787">
        <v>1341</v>
      </c>
      <c r="I22787">
        <v>1129</v>
      </c>
      <c r="J22787">
        <v>2</v>
      </c>
      <c r="K22787">
        <v>0</v>
      </c>
      <c r="L22787" t="s">
        <v>563</v>
      </c>
      <c r="M22787" t="s">
        <v>1203</v>
      </c>
      <c r="N22787" t="s">
        <v>77</v>
      </c>
      <c r="O22787" t="s">
        <v>122</v>
      </c>
      <c r="P22787" t="s">
        <v>23</v>
      </c>
      <c r="Q22787" t="s">
        <v>24</v>
      </c>
    </row>
    <row r="22788" spans="1:17" x14ac:dyDescent="0.2">
      <c r="A22788" s="2">
        <v>44388</v>
      </c>
      <c r="B22788" t="s">
        <v>77</v>
      </c>
      <c r="C22788" t="s">
        <v>263</v>
      </c>
      <c r="D22788" t="s">
        <v>27</v>
      </c>
      <c r="E22788" t="s">
        <v>27</v>
      </c>
      <c r="F22788">
        <v>20</v>
      </c>
      <c r="G22788">
        <v>83</v>
      </c>
      <c r="H22788">
        <v>1555</v>
      </c>
      <c r="I22788">
        <v>1290</v>
      </c>
      <c r="J22788">
        <v>1</v>
      </c>
      <c r="K22788">
        <v>0</v>
      </c>
      <c r="L22788" t="s">
        <v>563</v>
      </c>
      <c r="M22788" t="s">
        <v>978</v>
      </c>
      <c r="N22788" t="s">
        <v>77</v>
      </c>
      <c r="O22788" t="s">
        <v>22</v>
      </c>
      <c r="P22788" t="s">
        <v>23</v>
      </c>
      <c r="Q22788" t="s">
        <v>24</v>
      </c>
    </row>
    <row r="22789" spans="1:17" x14ac:dyDescent="0.2">
      <c r="A22789" s="2">
        <v>44389</v>
      </c>
      <c r="B22789" t="s">
        <v>185</v>
      </c>
      <c r="C22789" t="s">
        <v>232</v>
      </c>
      <c r="D22789" t="s">
        <v>27</v>
      </c>
      <c r="E22789" t="s">
        <v>19</v>
      </c>
      <c r="F22789">
        <v>45</v>
      </c>
      <c r="G22789">
        <v>136</v>
      </c>
      <c r="H22789">
        <v>1432</v>
      </c>
      <c r="I22789">
        <v>1089</v>
      </c>
      <c r="J22789">
        <v>2</v>
      </c>
      <c r="K22789">
        <v>0</v>
      </c>
      <c r="L22789" t="s">
        <v>563</v>
      </c>
      <c r="M22789" t="s">
        <v>350</v>
      </c>
      <c r="N22789" t="s">
        <v>77</v>
      </c>
      <c r="O22789" t="s">
        <v>122</v>
      </c>
      <c r="P22789" t="s">
        <v>23</v>
      </c>
      <c r="Q22789" t="s">
        <v>24</v>
      </c>
    </row>
    <row r="22790" spans="1:17" x14ac:dyDescent="0.2">
      <c r="A22790" s="2">
        <v>44390</v>
      </c>
      <c r="B22790" t="s">
        <v>351</v>
      </c>
      <c r="C22790" t="s">
        <v>138</v>
      </c>
      <c r="D22790" t="s">
        <v>36</v>
      </c>
      <c r="E22790" t="s">
        <v>36</v>
      </c>
      <c r="F22790">
        <v>150</v>
      </c>
      <c r="G22790">
        <v>87</v>
      </c>
      <c r="H22790">
        <v>1051</v>
      </c>
      <c r="I22790">
        <v>1280</v>
      </c>
      <c r="J22790">
        <v>1</v>
      </c>
      <c r="K22790">
        <v>2</v>
      </c>
      <c r="L22790" t="s">
        <v>716</v>
      </c>
      <c r="M22790" t="s">
        <v>416</v>
      </c>
      <c r="N22790" t="s">
        <v>149</v>
      </c>
      <c r="O22790" t="s">
        <v>122</v>
      </c>
      <c r="P22790" t="s">
        <v>23</v>
      </c>
      <c r="Q22790" t="s">
        <v>41</v>
      </c>
    </row>
    <row r="22791" spans="1:17" x14ac:dyDescent="0.2">
      <c r="A22791" s="2">
        <v>44390</v>
      </c>
      <c r="B22791" t="s">
        <v>149</v>
      </c>
      <c r="C22791" t="s">
        <v>405</v>
      </c>
      <c r="D22791" t="s">
        <v>36</v>
      </c>
      <c r="E22791" t="s">
        <v>36</v>
      </c>
      <c r="F22791">
        <v>75</v>
      </c>
      <c r="G22791">
        <v>146</v>
      </c>
      <c r="H22791">
        <v>1325</v>
      </c>
      <c r="I22791">
        <v>1069</v>
      </c>
      <c r="J22791">
        <v>4</v>
      </c>
      <c r="K22791">
        <v>0</v>
      </c>
      <c r="L22791" t="s">
        <v>716</v>
      </c>
      <c r="M22791" t="s">
        <v>416</v>
      </c>
      <c r="N22791" t="s">
        <v>149</v>
      </c>
      <c r="O22791" t="s">
        <v>22</v>
      </c>
      <c r="P22791" t="s">
        <v>23</v>
      </c>
      <c r="Q22791" t="s">
        <v>24</v>
      </c>
    </row>
    <row r="22792" spans="1:17" x14ac:dyDescent="0.2">
      <c r="A22792" s="2">
        <v>44390</v>
      </c>
      <c r="B22792" t="s">
        <v>118</v>
      </c>
      <c r="C22792" t="s">
        <v>45</v>
      </c>
      <c r="D22792" t="s">
        <v>36</v>
      </c>
      <c r="E22792" t="s">
        <v>36</v>
      </c>
      <c r="F22792">
        <v>22</v>
      </c>
      <c r="G22792">
        <v>107</v>
      </c>
      <c r="H22792">
        <v>1542</v>
      </c>
      <c r="I22792">
        <v>1175</v>
      </c>
      <c r="J22792">
        <v>2</v>
      </c>
      <c r="K22792">
        <v>1</v>
      </c>
      <c r="L22792" t="s">
        <v>716</v>
      </c>
      <c r="M22792" t="s">
        <v>416</v>
      </c>
      <c r="N22792" t="s">
        <v>149</v>
      </c>
      <c r="O22792" t="s">
        <v>122</v>
      </c>
      <c r="P22792" t="s">
        <v>23</v>
      </c>
      <c r="Q22792" t="s">
        <v>24</v>
      </c>
    </row>
    <row r="22793" spans="1:17" x14ac:dyDescent="0.2">
      <c r="A22793" s="2">
        <v>44390</v>
      </c>
      <c r="B22793" t="s">
        <v>250</v>
      </c>
      <c r="C22793" t="s">
        <v>352</v>
      </c>
      <c r="D22793" t="s">
        <v>36</v>
      </c>
      <c r="E22793" t="s">
        <v>36</v>
      </c>
      <c r="F22793">
        <v>115</v>
      </c>
      <c r="G22793">
        <v>111</v>
      </c>
      <c r="H22793">
        <v>1162</v>
      </c>
      <c r="I22793">
        <v>1168</v>
      </c>
      <c r="J22793">
        <v>1</v>
      </c>
      <c r="K22793">
        <v>1</v>
      </c>
      <c r="L22793" t="s">
        <v>716</v>
      </c>
      <c r="M22793" t="s">
        <v>416</v>
      </c>
      <c r="N22793" t="s">
        <v>149</v>
      </c>
      <c r="O22793" t="s">
        <v>122</v>
      </c>
      <c r="P22793" t="s">
        <v>23</v>
      </c>
      <c r="Q22793" t="s">
        <v>30</v>
      </c>
    </row>
    <row r="22794" spans="1:17" x14ac:dyDescent="0.2">
      <c r="A22794" s="2">
        <v>44390</v>
      </c>
      <c r="B22794" t="s">
        <v>166</v>
      </c>
      <c r="C22794" t="s">
        <v>531</v>
      </c>
      <c r="D22794" t="s">
        <v>115</v>
      </c>
      <c r="E22794" t="s">
        <v>27</v>
      </c>
      <c r="F22794">
        <v>58</v>
      </c>
      <c r="G22794">
        <v>78</v>
      </c>
      <c r="H22794">
        <v>1397</v>
      </c>
      <c r="I22794">
        <v>1321</v>
      </c>
      <c r="J22794">
        <v>3</v>
      </c>
      <c r="K22794">
        <v>3</v>
      </c>
      <c r="L22794" t="s">
        <v>563</v>
      </c>
      <c r="M22794" t="s">
        <v>874</v>
      </c>
      <c r="N22794" t="s">
        <v>77</v>
      </c>
      <c r="O22794" t="s">
        <v>122</v>
      </c>
      <c r="P22794" t="s">
        <v>23</v>
      </c>
      <c r="Q22794" t="s">
        <v>30</v>
      </c>
    </row>
    <row r="22795" spans="1:17" x14ac:dyDescent="0.2">
      <c r="A22795" s="2">
        <v>44390</v>
      </c>
      <c r="B22795" t="s">
        <v>304</v>
      </c>
      <c r="C22795" t="s">
        <v>222</v>
      </c>
      <c r="D22795" t="s">
        <v>27</v>
      </c>
      <c r="E22795" t="s">
        <v>27</v>
      </c>
      <c r="F22795">
        <v>67</v>
      </c>
      <c r="G22795">
        <v>160</v>
      </c>
      <c r="H22795">
        <v>1361</v>
      </c>
      <c r="I22795">
        <v>1017</v>
      </c>
      <c r="J22795">
        <v>4</v>
      </c>
      <c r="K22795">
        <v>0</v>
      </c>
      <c r="L22795" t="s">
        <v>563</v>
      </c>
      <c r="M22795" t="s">
        <v>874</v>
      </c>
      <c r="N22795" t="s">
        <v>77</v>
      </c>
      <c r="O22795" t="s">
        <v>122</v>
      </c>
      <c r="P22795" t="s">
        <v>23</v>
      </c>
      <c r="Q22795" t="s">
        <v>24</v>
      </c>
    </row>
    <row r="22796" spans="1:17" x14ac:dyDescent="0.2">
      <c r="A22796" s="2">
        <v>44391</v>
      </c>
      <c r="B22796" t="s">
        <v>149</v>
      </c>
      <c r="C22796" t="s">
        <v>138</v>
      </c>
      <c r="D22796" t="s">
        <v>36</v>
      </c>
      <c r="E22796" t="s">
        <v>36</v>
      </c>
      <c r="F22796">
        <v>75</v>
      </c>
      <c r="G22796">
        <v>87</v>
      </c>
      <c r="H22796">
        <v>1325</v>
      </c>
      <c r="I22796">
        <v>1280</v>
      </c>
      <c r="J22796">
        <v>0</v>
      </c>
      <c r="K22796">
        <v>0</v>
      </c>
      <c r="L22796" t="s">
        <v>716</v>
      </c>
      <c r="M22796" t="s">
        <v>416</v>
      </c>
      <c r="N22796" t="s">
        <v>149</v>
      </c>
      <c r="O22796" t="s">
        <v>22</v>
      </c>
      <c r="P22796" t="s">
        <v>23</v>
      </c>
      <c r="Q22796" t="s">
        <v>30</v>
      </c>
    </row>
    <row r="22797" spans="1:17" x14ac:dyDescent="0.2">
      <c r="A22797" s="2">
        <v>44391</v>
      </c>
      <c r="B22797" t="s">
        <v>46</v>
      </c>
      <c r="C22797" t="s">
        <v>351</v>
      </c>
      <c r="D22797" t="s">
        <v>36</v>
      </c>
      <c r="E22797" t="s">
        <v>36</v>
      </c>
      <c r="F22797">
        <v>154</v>
      </c>
      <c r="G22797">
        <v>150</v>
      </c>
      <c r="H22797">
        <v>1039</v>
      </c>
      <c r="I22797">
        <v>1051</v>
      </c>
      <c r="J22797">
        <v>1</v>
      </c>
      <c r="K22797">
        <v>1</v>
      </c>
      <c r="L22797" t="s">
        <v>716</v>
      </c>
      <c r="M22797" t="s">
        <v>416</v>
      </c>
      <c r="N22797" t="s">
        <v>149</v>
      </c>
      <c r="O22797" t="s">
        <v>122</v>
      </c>
      <c r="P22797" t="s">
        <v>23</v>
      </c>
      <c r="Q22797" t="s">
        <v>30</v>
      </c>
    </row>
    <row r="22798" spans="1:17" x14ac:dyDescent="0.2">
      <c r="A22798" s="2">
        <v>44391</v>
      </c>
      <c r="B22798" t="s">
        <v>296</v>
      </c>
      <c r="C22798" t="s">
        <v>352</v>
      </c>
      <c r="D22798" t="s">
        <v>36</v>
      </c>
      <c r="E22798" t="s">
        <v>36</v>
      </c>
      <c r="F22798">
        <v>117</v>
      </c>
      <c r="G22798">
        <v>111</v>
      </c>
      <c r="H22798">
        <v>1161</v>
      </c>
      <c r="I22798">
        <v>1168</v>
      </c>
      <c r="J22798">
        <v>1</v>
      </c>
      <c r="K22798">
        <v>0</v>
      </c>
      <c r="L22798" t="s">
        <v>716</v>
      </c>
      <c r="M22798" t="s">
        <v>416</v>
      </c>
      <c r="N22798" t="s">
        <v>149</v>
      </c>
      <c r="O22798" t="s">
        <v>122</v>
      </c>
      <c r="P22798" t="s">
        <v>23</v>
      </c>
      <c r="Q22798" t="s">
        <v>24</v>
      </c>
    </row>
    <row r="22799" spans="1:17" x14ac:dyDescent="0.2">
      <c r="A22799" s="2">
        <v>44391</v>
      </c>
      <c r="B22799" t="s">
        <v>118</v>
      </c>
      <c r="C22799" t="s">
        <v>250</v>
      </c>
      <c r="D22799" t="s">
        <v>36</v>
      </c>
      <c r="E22799" t="s">
        <v>36</v>
      </c>
      <c r="F22799">
        <v>22</v>
      </c>
      <c r="G22799">
        <v>115</v>
      </c>
      <c r="H22799">
        <v>1542</v>
      </c>
      <c r="I22799">
        <v>1162</v>
      </c>
      <c r="J22799">
        <v>2</v>
      </c>
      <c r="K22799">
        <v>1</v>
      </c>
      <c r="L22799" t="s">
        <v>716</v>
      </c>
      <c r="M22799" t="s">
        <v>416</v>
      </c>
      <c r="N22799" t="s">
        <v>149</v>
      </c>
      <c r="O22799" t="s">
        <v>122</v>
      </c>
      <c r="P22799" t="s">
        <v>23</v>
      </c>
      <c r="Q22799" t="s">
        <v>24</v>
      </c>
    </row>
    <row r="22800" spans="1:17" x14ac:dyDescent="0.2">
      <c r="A22800" s="2">
        <v>44391</v>
      </c>
      <c r="B22800" t="s">
        <v>282</v>
      </c>
      <c r="C22800" t="s">
        <v>210</v>
      </c>
      <c r="D22800" t="s">
        <v>19</v>
      </c>
      <c r="E22800" t="s">
        <v>27</v>
      </c>
      <c r="F22800">
        <v>103</v>
      </c>
      <c r="G22800">
        <v>69</v>
      </c>
      <c r="H22800">
        <v>1201</v>
      </c>
      <c r="I22800">
        <v>1341</v>
      </c>
      <c r="J22800">
        <v>0</v>
      </c>
      <c r="K22800">
        <v>2</v>
      </c>
      <c r="L22800" t="s">
        <v>563</v>
      </c>
      <c r="M22800" t="s">
        <v>1203</v>
      </c>
      <c r="N22800" t="s">
        <v>77</v>
      </c>
      <c r="O22800" t="s">
        <v>122</v>
      </c>
      <c r="P22800" t="s">
        <v>23</v>
      </c>
      <c r="Q22800" t="s">
        <v>41</v>
      </c>
    </row>
    <row r="22801" spans="1:17" x14ac:dyDescent="0.2">
      <c r="A22801" s="2">
        <v>44391</v>
      </c>
      <c r="B22801" t="s">
        <v>555</v>
      </c>
      <c r="C22801" t="s">
        <v>26</v>
      </c>
      <c r="D22801" t="s">
        <v>27</v>
      </c>
      <c r="E22801" t="s">
        <v>27</v>
      </c>
      <c r="F22801">
        <v>127</v>
      </c>
      <c r="G22801">
        <v>11</v>
      </c>
      <c r="H22801">
        <v>1129</v>
      </c>
      <c r="I22801">
        <v>1629</v>
      </c>
      <c r="J22801">
        <v>0</v>
      </c>
      <c r="K22801">
        <v>3</v>
      </c>
      <c r="L22801" t="s">
        <v>563</v>
      </c>
      <c r="M22801" t="s">
        <v>277</v>
      </c>
      <c r="N22801" t="s">
        <v>77</v>
      </c>
      <c r="O22801" t="s">
        <v>122</v>
      </c>
      <c r="P22801" t="s">
        <v>23</v>
      </c>
      <c r="Q22801" t="s">
        <v>41</v>
      </c>
    </row>
    <row r="22802" spans="1:17" x14ac:dyDescent="0.2">
      <c r="A22802" s="2">
        <v>44392</v>
      </c>
      <c r="B22802" t="s">
        <v>263</v>
      </c>
      <c r="C22802" t="s">
        <v>56</v>
      </c>
      <c r="D22802" t="s">
        <v>27</v>
      </c>
      <c r="E22802" t="s">
        <v>27</v>
      </c>
      <c r="F22802">
        <v>83</v>
      </c>
      <c r="G22802">
        <v>70</v>
      </c>
      <c r="H22802">
        <v>1290</v>
      </c>
      <c r="I22802">
        <v>1340</v>
      </c>
      <c r="J22802">
        <v>1</v>
      </c>
      <c r="K22802">
        <v>4</v>
      </c>
      <c r="L22802" t="s">
        <v>563</v>
      </c>
      <c r="M22802" t="s">
        <v>978</v>
      </c>
      <c r="N22802" t="s">
        <v>77</v>
      </c>
      <c r="O22802" t="s">
        <v>122</v>
      </c>
      <c r="P22802" t="s">
        <v>23</v>
      </c>
      <c r="Q22802" t="s">
        <v>41</v>
      </c>
    </row>
    <row r="22803" spans="1:17" x14ac:dyDescent="0.2">
      <c r="A22803" s="2">
        <v>44393</v>
      </c>
      <c r="B22803" t="s">
        <v>118</v>
      </c>
      <c r="C22803" t="s">
        <v>46</v>
      </c>
      <c r="D22803" t="s">
        <v>36</v>
      </c>
      <c r="E22803" t="s">
        <v>36</v>
      </c>
      <c r="F22803">
        <v>22</v>
      </c>
      <c r="G22803">
        <v>154</v>
      </c>
      <c r="H22803">
        <v>1542</v>
      </c>
      <c r="I22803">
        <v>1039</v>
      </c>
      <c r="J22803">
        <v>2</v>
      </c>
      <c r="K22803">
        <v>2</v>
      </c>
      <c r="L22803" t="s">
        <v>716</v>
      </c>
      <c r="M22803" t="s">
        <v>416</v>
      </c>
      <c r="N22803" t="s">
        <v>149</v>
      </c>
      <c r="O22803" t="s">
        <v>122</v>
      </c>
      <c r="P22803" t="s">
        <v>59</v>
      </c>
      <c r="Q22803" t="s">
        <v>24</v>
      </c>
    </row>
    <row r="22804" spans="1:17" x14ac:dyDescent="0.2">
      <c r="A22804" s="2">
        <v>44393</v>
      </c>
      <c r="B22804" t="s">
        <v>149</v>
      </c>
      <c r="C22804" t="s">
        <v>296</v>
      </c>
      <c r="D22804" t="s">
        <v>36</v>
      </c>
      <c r="E22804" t="s">
        <v>36</v>
      </c>
      <c r="F22804">
        <v>75</v>
      </c>
      <c r="G22804">
        <v>117</v>
      </c>
      <c r="H22804">
        <v>1325</v>
      </c>
      <c r="I22804">
        <v>1161</v>
      </c>
      <c r="J22804">
        <v>3</v>
      </c>
      <c r="K22804">
        <v>0</v>
      </c>
      <c r="L22804" t="s">
        <v>716</v>
      </c>
      <c r="M22804" t="s">
        <v>416</v>
      </c>
      <c r="N22804" t="s">
        <v>149</v>
      </c>
      <c r="O22804" t="s">
        <v>22</v>
      </c>
      <c r="P22804" t="s">
        <v>23</v>
      </c>
      <c r="Q22804" t="s">
        <v>24</v>
      </c>
    </row>
    <row r="22805" spans="1:17" x14ac:dyDescent="0.2">
      <c r="A22805" s="2">
        <v>44393</v>
      </c>
      <c r="B22805" t="s">
        <v>232</v>
      </c>
      <c r="C22805" t="s">
        <v>131</v>
      </c>
      <c r="D22805" t="s">
        <v>19</v>
      </c>
      <c r="E22805" t="s">
        <v>27</v>
      </c>
      <c r="F22805">
        <v>136</v>
      </c>
      <c r="G22805">
        <v>50</v>
      </c>
      <c r="H22805">
        <v>1089</v>
      </c>
      <c r="I22805">
        <v>1423</v>
      </c>
      <c r="J22805">
        <v>1</v>
      </c>
      <c r="K22805">
        <v>2</v>
      </c>
      <c r="L22805" t="s">
        <v>563</v>
      </c>
      <c r="M22805" t="s">
        <v>350</v>
      </c>
      <c r="N22805" t="s">
        <v>77</v>
      </c>
      <c r="O22805" t="s">
        <v>122</v>
      </c>
      <c r="P22805" t="s">
        <v>23</v>
      </c>
      <c r="Q22805" t="s">
        <v>41</v>
      </c>
    </row>
    <row r="22806" spans="1:17" x14ac:dyDescent="0.2">
      <c r="A22806" s="2">
        <v>44394</v>
      </c>
      <c r="B22806" t="s">
        <v>222</v>
      </c>
      <c r="C22806" t="s">
        <v>166</v>
      </c>
      <c r="D22806" t="s">
        <v>27</v>
      </c>
      <c r="E22806" t="s">
        <v>115</v>
      </c>
      <c r="F22806">
        <v>160</v>
      </c>
      <c r="G22806">
        <v>58</v>
      </c>
      <c r="H22806">
        <v>1017</v>
      </c>
      <c r="I22806">
        <v>1397</v>
      </c>
      <c r="J22806">
        <v>0</v>
      </c>
      <c r="K22806">
        <v>4</v>
      </c>
      <c r="L22806" t="s">
        <v>563</v>
      </c>
      <c r="M22806" t="s">
        <v>874</v>
      </c>
      <c r="N22806" t="s">
        <v>77</v>
      </c>
      <c r="O22806" t="s">
        <v>122</v>
      </c>
      <c r="P22806" t="s">
        <v>23</v>
      </c>
      <c r="Q22806" t="s">
        <v>41</v>
      </c>
    </row>
    <row r="22807" spans="1:17" x14ac:dyDescent="0.2">
      <c r="A22807" s="2">
        <v>44394</v>
      </c>
      <c r="B22807" t="s">
        <v>531</v>
      </c>
      <c r="C22807" t="s">
        <v>304</v>
      </c>
      <c r="D22807" t="s">
        <v>27</v>
      </c>
      <c r="E22807" t="s">
        <v>27</v>
      </c>
      <c r="F22807">
        <v>78</v>
      </c>
      <c r="G22807">
        <v>67</v>
      </c>
      <c r="H22807">
        <v>1321</v>
      </c>
      <c r="I22807">
        <v>1361</v>
      </c>
      <c r="J22807">
        <v>2</v>
      </c>
      <c r="K22807">
        <v>3</v>
      </c>
      <c r="L22807" t="s">
        <v>563</v>
      </c>
      <c r="M22807" t="s">
        <v>874</v>
      </c>
      <c r="N22807" t="s">
        <v>77</v>
      </c>
      <c r="O22807" t="s">
        <v>122</v>
      </c>
      <c r="P22807" t="s">
        <v>23</v>
      </c>
      <c r="Q22807" t="s">
        <v>41</v>
      </c>
    </row>
    <row r="22808" spans="1:17" x14ac:dyDescent="0.2">
      <c r="A22808" s="2">
        <v>44395</v>
      </c>
      <c r="B22808" t="s">
        <v>46</v>
      </c>
      <c r="C22808" t="s">
        <v>296</v>
      </c>
      <c r="D22808" t="s">
        <v>36</v>
      </c>
      <c r="E22808" t="s">
        <v>36</v>
      </c>
      <c r="F22808">
        <v>154</v>
      </c>
      <c r="G22808">
        <v>117</v>
      </c>
      <c r="H22808">
        <v>1039</v>
      </c>
      <c r="I22808">
        <v>1161</v>
      </c>
      <c r="J22808">
        <v>1</v>
      </c>
      <c r="K22808">
        <v>1</v>
      </c>
      <c r="L22808" t="s">
        <v>716</v>
      </c>
      <c r="M22808" t="s">
        <v>416</v>
      </c>
      <c r="N22808" t="s">
        <v>149</v>
      </c>
      <c r="O22808" t="s">
        <v>122</v>
      </c>
      <c r="P22808" t="s">
        <v>59</v>
      </c>
      <c r="Q22808" t="s">
        <v>24</v>
      </c>
    </row>
    <row r="22809" spans="1:17" x14ac:dyDescent="0.2">
      <c r="A22809" s="2">
        <v>44395</v>
      </c>
      <c r="B22809" t="s">
        <v>149</v>
      </c>
      <c r="C22809" t="s">
        <v>118</v>
      </c>
      <c r="D22809" t="s">
        <v>36</v>
      </c>
      <c r="E22809" t="s">
        <v>36</v>
      </c>
      <c r="F22809">
        <v>75</v>
      </c>
      <c r="G22809">
        <v>22</v>
      </c>
      <c r="H22809">
        <v>1325</v>
      </c>
      <c r="I22809">
        <v>1542</v>
      </c>
      <c r="J22809">
        <v>0</v>
      </c>
      <c r="K22809">
        <v>0</v>
      </c>
      <c r="L22809" t="s">
        <v>716</v>
      </c>
      <c r="M22809" t="s">
        <v>416</v>
      </c>
      <c r="N22809" t="s">
        <v>149</v>
      </c>
      <c r="O22809" t="s">
        <v>22</v>
      </c>
      <c r="P22809" t="s">
        <v>59</v>
      </c>
      <c r="Q22809" t="s">
        <v>24</v>
      </c>
    </row>
    <row r="22810" spans="1:17" x14ac:dyDescent="0.2">
      <c r="A22810" s="2">
        <v>44395</v>
      </c>
      <c r="B22810" t="s">
        <v>555</v>
      </c>
      <c r="C22810" t="s">
        <v>282</v>
      </c>
      <c r="D22810" t="s">
        <v>27</v>
      </c>
      <c r="E22810" t="s">
        <v>19</v>
      </c>
      <c r="F22810">
        <v>127</v>
      </c>
      <c r="G22810">
        <v>103</v>
      </c>
      <c r="H22810">
        <v>1129</v>
      </c>
      <c r="I22810">
        <v>1201</v>
      </c>
      <c r="J22810">
        <v>1</v>
      </c>
      <c r="K22810">
        <v>1</v>
      </c>
      <c r="L22810" t="s">
        <v>563</v>
      </c>
      <c r="M22810" t="s">
        <v>1203</v>
      </c>
      <c r="N22810" t="s">
        <v>77</v>
      </c>
      <c r="O22810" t="s">
        <v>122</v>
      </c>
      <c r="P22810" t="s">
        <v>23</v>
      </c>
      <c r="Q22810" t="s">
        <v>30</v>
      </c>
    </row>
    <row r="22811" spans="1:17" x14ac:dyDescent="0.2">
      <c r="A22811" s="2">
        <v>44395</v>
      </c>
      <c r="B22811" t="s">
        <v>26</v>
      </c>
      <c r="C22811" t="s">
        <v>210</v>
      </c>
      <c r="D22811" t="s">
        <v>27</v>
      </c>
      <c r="E22811" t="s">
        <v>27</v>
      </c>
      <c r="F22811">
        <v>11</v>
      </c>
      <c r="G22811">
        <v>69</v>
      </c>
      <c r="H22811">
        <v>1629</v>
      </c>
      <c r="I22811">
        <v>1341</v>
      </c>
      <c r="J22811">
        <v>1</v>
      </c>
      <c r="K22811">
        <v>0</v>
      </c>
      <c r="L22811" t="s">
        <v>563</v>
      </c>
      <c r="M22811" t="s">
        <v>277</v>
      </c>
      <c r="N22811" t="s">
        <v>77</v>
      </c>
      <c r="O22811" t="s">
        <v>122</v>
      </c>
      <c r="P22811" t="s">
        <v>23</v>
      </c>
      <c r="Q22811" t="s">
        <v>24</v>
      </c>
    </row>
    <row r="22812" spans="1:17" x14ac:dyDescent="0.2">
      <c r="A22812" s="2">
        <v>44395</v>
      </c>
      <c r="B22812" t="s">
        <v>77</v>
      </c>
      <c r="C22812" t="s">
        <v>56</v>
      </c>
      <c r="D22812" t="s">
        <v>27</v>
      </c>
      <c r="E22812" t="s">
        <v>27</v>
      </c>
      <c r="F22812">
        <v>20</v>
      </c>
      <c r="G22812">
        <v>70</v>
      </c>
      <c r="H22812">
        <v>1555</v>
      </c>
      <c r="I22812">
        <v>1340</v>
      </c>
      <c r="J22812">
        <v>1</v>
      </c>
      <c r="K22812">
        <v>0</v>
      </c>
      <c r="L22812" t="s">
        <v>563</v>
      </c>
      <c r="M22812" t="s">
        <v>978</v>
      </c>
      <c r="N22812" t="s">
        <v>77</v>
      </c>
      <c r="O22812" t="s">
        <v>22</v>
      </c>
      <c r="P22812" t="s">
        <v>23</v>
      </c>
      <c r="Q22812" t="s">
        <v>24</v>
      </c>
    </row>
    <row r="22813" spans="1:17" x14ac:dyDescent="0.2">
      <c r="A22813" s="2">
        <v>44397</v>
      </c>
      <c r="B22813" t="s">
        <v>131</v>
      </c>
      <c r="C22813" t="s">
        <v>185</v>
      </c>
      <c r="D22813" t="s">
        <v>27</v>
      </c>
      <c r="E22813" t="s">
        <v>27</v>
      </c>
      <c r="F22813">
        <v>50</v>
      </c>
      <c r="G22813">
        <v>45</v>
      </c>
      <c r="H22813">
        <v>1423</v>
      </c>
      <c r="I22813">
        <v>1432</v>
      </c>
      <c r="J22813">
        <v>1</v>
      </c>
      <c r="K22813">
        <v>0</v>
      </c>
      <c r="L22813" t="s">
        <v>563</v>
      </c>
      <c r="M22813" t="s">
        <v>350</v>
      </c>
      <c r="N22813" t="s">
        <v>77</v>
      </c>
      <c r="O22813" t="s">
        <v>122</v>
      </c>
      <c r="P22813" t="s">
        <v>23</v>
      </c>
      <c r="Q22813" t="s">
        <v>24</v>
      </c>
    </row>
    <row r="22814" spans="1:17" x14ac:dyDescent="0.2">
      <c r="A22814" s="2">
        <v>44397</v>
      </c>
      <c r="B22814" t="s">
        <v>531</v>
      </c>
      <c r="C22814" t="s">
        <v>222</v>
      </c>
      <c r="D22814" t="s">
        <v>27</v>
      </c>
      <c r="E22814" t="s">
        <v>27</v>
      </c>
      <c r="F22814">
        <v>78</v>
      </c>
      <c r="G22814">
        <v>160</v>
      </c>
      <c r="H22814">
        <v>1321</v>
      </c>
      <c r="I22814">
        <v>1017</v>
      </c>
      <c r="J22814">
        <v>3</v>
      </c>
      <c r="K22814">
        <v>1</v>
      </c>
      <c r="L22814" t="s">
        <v>563</v>
      </c>
      <c r="M22814" t="s">
        <v>350</v>
      </c>
      <c r="N22814" t="s">
        <v>77</v>
      </c>
      <c r="O22814" t="s">
        <v>122</v>
      </c>
      <c r="P22814" t="s">
        <v>23</v>
      </c>
      <c r="Q22814" t="s">
        <v>24</v>
      </c>
    </row>
    <row r="22815" spans="1:17" x14ac:dyDescent="0.2">
      <c r="A22815" s="2">
        <v>44397</v>
      </c>
      <c r="B22815" t="s">
        <v>304</v>
      </c>
      <c r="C22815" t="s">
        <v>166</v>
      </c>
      <c r="D22815" t="s">
        <v>27</v>
      </c>
      <c r="E22815" t="s">
        <v>115</v>
      </c>
      <c r="F22815">
        <v>67</v>
      </c>
      <c r="G22815">
        <v>58</v>
      </c>
      <c r="H22815">
        <v>1361</v>
      </c>
      <c r="I22815">
        <v>1397</v>
      </c>
      <c r="J22815">
        <v>0</v>
      </c>
      <c r="K22815">
        <v>2</v>
      </c>
      <c r="L22815" t="s">
        <v>563</v>
      </c>
      <c r="M22815" t="s">
        <v>874</v>
      </c>
      <c r="N22815" t="s">
        <v>77</v>
      </c>
      <c r="O22815" t="s">
        <v>122</v>
      </c>
      <c r="P22815" t="s">
        <v>23</v>
      </c>
      <c r="Q22815" t="s">
        <v>41</v>
      </c>
    </row>
    <row r="22816" spans="1:17" x14ac:dyDescent="0.2">
      <c r="A22816" s="2">
        <v>44401</v>
      </c>
      <c r="B22816" t="s">
        <v>26</v>
      </c>
      <c r="C22816" t="s">
        <v>304</v>
      </c>
      <c r="D22816" t="s">
        <v>27</v>
      </c>
      <c r="E22816" t="s">
        <v>27</v>
      </c>
      <c r="F22816">
        <v>11</v>
      </c>
      <c r="G22816">
        <v>67</v>
      </c>
      <c r="H22816">
        <v>1629</v>
      </c>
      <c r="I22816">
        <v>1361</v>
      </c>
      <c r="J22816">
        <v>3</v>
      </c>
      <c r="K22816">
        <v>0</v>
      </c>
      <c r="L22816" t="s">
        <v>563</v>
      </c>
      <c r="M22816" t="s">
        <v>1256</v>
      </c>
      <c r="N22816" t="s">
        <v>77</v>
      </c>
      <c r="O22816" t="s">
        <v>122</v>
      </c>
      <c r="P22816" t="s">
        <v>23</v>
      </c>
      <c r="Q22816" t="s">
        <v>24</v>
      </c>
    </row>
    <row r="22817" spans="1:17" x14ac:dyDescent="0.2">
      <c r="A22817" s="2">
        <v>44401</v>
      </c>
      <c r="B22817" t="s">
        <v>166</v>
      </c>
      <c r="C22817" t="s">
        <v>210</v>
      </c>
      <c r="D22817" t="s">
        <v>115</v>
      </c>
      <c r="E22817" t="s">
        <v>27</v>
      </c>
      <c r="F22817">
        <v>58</v>
      </c>
      <c r="G22817">
        <v>69</v>
      </c>
      <c r="H22817">
        <v>1397</v>
      </c>
      <c r="I22817">
        <v>1341</v>
      </c>
      <c r="J22817">
        <v>3</v>
      </c>
      <c r="K22817">
        <v>2</v>
      </c>
      <c r="L22817" t="s">
        <v>563</v>
      </c>
      <c r="M22817" t="s">
        <v>1256</v>
      </c>
      <c r="N22817" t="s">
        <v>77</v>
      </c>
      <c r="O22817" t="s">
        <v>122</v>
      </c>
      <c r="P22817" t="s">
        <v>23</v>
      </c>
      <c r="Q22817" t="s">
        <v>24</v>
      </c>
    </row>
    <row r="22818" spans="1:17" x14ac:dyDescent="0.2">
      <c r="A22818" s="2">
        <v>44402</v>
      </c>
      <c r="B22818" t="s">
        <v>131</v>
      </c>
      <c r="C22818" t="s">
        <v>56</v>
      </c>
      <c r="D22818" t="s">
        <v>27</v>
      </c>
      <c r="E22818" t="s">
        <v>27</v>
      </c>
      <c r="F22818">
        <v>50</v>
      </c>
      <c r="G22818">
        <v>70</v>
      </c>
      <c r="H22818">
        <v>1423</v>
      </c>
      <c r="I22818">
        <v>1340</v>
      </c>
      <c r="J22818">
        <v>0</v>
      </c>
      <c r="K22818">
        <v>2</v>
      </c>
      <c r="L22818" t="s">
        <v>563</v>
      </c>
      <c r="M22818" t="s">
        <v>1374</v>
      </c>
      <c r="N22818" t="s">
        <v>77</v>
      </c>
      <c r="O22818" t="s">
        <v>122</v>
      </c>
      <c r="P22818" t="s">
        <v>23</v>
      </c>
      <c r="Q22818" t="s">
        <v>41</v>
      </c>
    </row>
    <row r="22819" spans="1:17" x14ac:dyDescent="0.2">
      <c r="A22819" s="2">
        <v>44402</v>
      </c>
      <c r="B22819" t="s">
        <v>77</v>
      </c>
      <c r="C22819" t="s">
        <v>185</v>
      </c>
      <c r="D22819" t="s">
        <v>27</v>
      </c>
      <c r="E22819" t="s">
        <v>27</v>
      </c>
      <c r="F22819">
        <v>20</v>
      </c>
      <c r="G22819">
        <v>45</v>
      </c>
      <c r="H22819">
        <v>1555</v>
      </c>
      <c r="I22819">
        <v>1432</v>
      </c>
      <c r="J22819">
        <v>1</v>
      </c>
      <c r="K22819">
        <v>0</v>
      </c>
      <c r="L22819" t="s">
        <v>563</v>
      </c>
      <c r="M22819" t="s">
        <v>1374</v>
      </c>
      <c r="N22819" t="s">
        <v>77</v>
      </c>
      <c r="O22819" t="s">
        <v>22</v>
      </c>
      <c r="P22819" t="s">
        <v>23</v>
      </c>
      <c r="Q22819" t="s">
        <v>24</v>
      </c>
    </row>
    <row r="22820" spans="1:17" x14ac:dyDescent="0.2">
      <c r="A22820" s="2">
        <v>44406</v>
      </c>
      <c r="B22820" t="s">
        <v>26</v>
      </c>
      <c r="C22820" t="s">
        <v>56</v>
      </c>
      <c r="D22820" t="s">
        <v>27</v>
      </c>
      <c r="E22820" t="s">
        <v>27</v>
      </c>
      <c r="F22820">
        <v>11</v>
      </c>
      <c r="G22820">
        <v>70</v>
      </c>
      <c r="H22820">
        <v>1629</v>
      </c>
      <c r="I22820">
        <v>1340</v>
      </c>
      <c r="J22820">
        <v>2</v>
      </c>
      <c r="K22820">
        <v>1</v>
      </c>
      <c r="L22820" t="s">
        <v>563</v>
      </c>
      <c r="M22820" t="s">
        <v>874</v>
      </c>
      <c r="N22820" t="s">
        <v>77</v>
      </c>
      <c r="O22820" t="s">
        <v>122</v>
      </c>
      <c r="P22820" t="s">
        <v>23</v>
      </c>
      <c r="Q22820" t="s">
        <v>24</v>
      </c>
    </row>
    <row r="22821" spans="1:17" x14ac:dyDescent="0.2">
      <c r="A22821" s="2">
        <v>44406</v>
      </c>
      <c r="B22821" t="s">
        <v>77</v>
      </c>
      <c r="C22821" t="s">
        <v>166</v>
      </c>
      <c r="D22821" t="s">
        <v>27</v>
      </c>
      <c r="E22821" t="s">
        <v>115</v>
      </c>
      <c r="F22821">
        <v>20</v>
      </c>
      <c r="G22821">
        <v>58</v>
      </c>
      <c r="H22821">
        <v>1555</v>
      </c>
      <c r="I22821">
        <v>1397</v>
      </c>
      <c r="J22821">
        <v>1</v>
      </c>
      <c r="K22821">
        <v>0</v>
      </c>
      <c r="L22821" t="s">
        <v>563</v>
      </c>
      <c r="M22821" t="s">
        <v>1852</v>
      </c>
      <c r="N22821" t="s">
        <v>77</v>
      </c>
      <c r="O22821" t="s">
        <v>22</v>
      </c>
      <c r="P22821" t="s">
        <v>23</v>
      </c>
      <c r="Q22821" t="s">
        <v>24</v>
      </c>
    </row>
    <row r="22822" spans="1:17" x14ac:dyDescent="0.2">
      <c r="A22822" s="2">
        <v>44409</v>
      </c>
      <c r="B22822" t="s">
        <v>77</v>
      </c>
      <c r="C22822" t="s">
        <v>26</v>
      </c>
      <c r="D22822" t="s">
        <v>27</v>
      </c>
      <c r="E22822" t="s">
        <v>27</v>
      </c>
      <c r="F22822">
        <v>20</v>
      </c>
      <c r="G22822">
        <v>11</v>
      </c>
      <c r="H22822">
        <v>1555</v>
      </c>
      <c r="I22822">
        <v>1629</v>
      </c>
      <c r="J22822">
        <v>1</v>
      </c>
      <c r="K22822">
        <v>0</v>
      </c>
      <c r="L22822" t="s">
        <v>563</v>
      </c>
      <c r="M22822" t="s">
        <v>1481</v>
      </c>
      <c r="N22822" t="s">
        <v>77</v>
      </c>
      <c r="O22822" t="s">
        <v>22</v>
      </c>
      <c r="P22822" t="s">
        <v>23</v>
      </c>
      <c r="Q22822" t="s">
        <v>24</v>
      </c>
    </row>
    <row r="22823" spans="1:17" x14ac:dyDescent="0.2">
      <c r="A22823" s="2">
        <v>44429</v>
      </c>
      <c r="B22823" t="s">
        <v>210</v>
      </c>
      <c r="C22823" t="s">
        <v>131</v>
      </c>
      <c r="D22823" t="s">
        <v>27</v>
      </c>
      <c r="E22823" t="s">
        <v>27</v>
      </c>
      <c r="F22823">
        <v>64</v>
      </c>
      <c r="G22823">
        <v>44</v>
      </c>
      <c r="H22823">
        <v>1375</v>
      </c>
      <c r="I22823">
        <v>1449</v>
      </c>
      <c r="J22823">
        <v>0</v>
      </c>
      <c r="K22823">
        <v>0</v>
      </c>
      <c r="L22823" t="s">
        <v>28</v>
      </c>
      <c r="M22823" t="s">
        <v>1089</v>
      </c>
      <c r="N22823" t="s">
        <v>77</v>
      </c>
      <c r="O22823" t="s">
        <v>122</v>
      </c>
      <c r="P22823" t="s">
        <v>23</v>
      </c>
      <c r="Q22823" t="s">
        <v>30</v>
      </c>
    </row>
    <row r="22824" spans="1:17" x14ac:dyDescent="0.2">
      <c r="A22824" s="2">
        <v>44430</v>
      </c>
      <c r="B22824" t="s">
        <v>237</v>
      </c>
      <c r="C22824" t="s">
        <v>380</v>
      </c>
      <c r="D22824" t="s">
        <v>36</v>
      </c>
      <c r="E22824" t="s">
        <v>36</v>
      </c>
      <c r="F22824">
        <v>117</v>
      </c>
      <c r="G22824">
        <v>121</v>
      </c>
      <c r="H22824">
        <v>1156</v>
      </c>
      <c r="I22824">
        <v>1147</v>
      </c>
      <c r="J22824">
        <v>2</v>
      </c>
      <c r="K22824">
        <v>1</v>
      </c>
      <c r="L22824" t="s">
        <v>28</v>
      </c>
      <c r="M22824" t="s">
        <v>246</v>
      </c>
      <c r="N22824" t="s">
        <v>176</v>
      </c>
      <c r="O22824" t="s">
        <v>122</v>
      </c>
      <c r="P22824" t="s">
        <v>23</v>
      </c>
      <c r="Q22824" t="s">
        <v>24</v>
      </c>
    </row>
    <row r="22825" spans="1:17" x14ac:dyDescent="0.2">
      <c r="A22825" s="2">
        <v>44434</v>
      </c>
      <c r="B22825" t="s">
        <v>380</v>
      </c>
      <c r="C22825" t="s">
        <v>237</v>
      </c>
      <c r="D22825" t="s">
        <v>36</v>
      </c>
      <c r="E22825" t="s">
        <v>36</v>
      </c>
      <c r="F22825">
        <v>121</v>
      </c>
      <c r="G22825">
        <v>117</v>
      </c>
      <c r="H22825">
        <v>1147</v>
      </c>
      <c r="I22825">
        <v>1156</v>
      </c>
      <c r="J22825">
        <v>3</v>
      </c>
      <c r="K22825">
        <v>0</v>
      </c>
      <c r="L22825" t="s">
        <v>28</v>
      </c>
      <c r="M22825" t="s">
        <v>246</v>
      </c>
      <c r="N22825" t="s">
        <v>176</v>
      </c>
      <c r="O22825" t="s">
        <v>122</v>
      </c>
      <c r="P22825" t="s">
        <v>23</v>
      </c>
      <c r="Q22825" t="s">
        <v>24</v>
      </c>
    </row>
    <row r="22826" spans="1:17" x14ac:dyDescent="0.2">
      <c r="A22826" s="2">
        <v>44434</v>
      </c>
      <c r="B22826" t="s">
        <v>374</v>
      </c>
      <c r="C22826" t="s">
        <v>35</v>
      </c>
      <c r="D22826" t="s">
        <v>36</v>
      </c>
      <c r="E22826" t="s">
        <v>36</v>
      </c>
      <c r="F22826">
        <v>137</v>
      </c>
      <c r="G22826">
        <v>106</v>
      </c>
      <c r="H22826">
        <v>1079</v>
      </c>
      <c r="I22826">
        <v>1178</v>
      </c>
      <c r="J22826">
        <v>0</v>
      </c>
      <c r="K22826">
        <v>0</v>
      </c>
      <c r="L22826" t="s">
        <v>28</v>
      </c>
      <c r="M22826" t="s">
        <v>375</v>
      </c>
      <c r="N22826" t="s">
        <v>374</v>
      </c>
      <c r="O22826" t="s">
        <v>22</v>
      </c>
      <c r="P22826" t="s">
        <v>23</v>
      </c>
      <c r="Q22826" t="s">
        <v>30</v>
      </c>
    </row>
    <row r="22827" spans="1:17" x14ac:dyDescent="0.2">
      <c r="A22827" s="2">
        <v>44437</v>
      </c>
      <c r="B22827" t="s">
        <v>374</v>
      </c>
      <c r="C22827" t="s">
        <v>208</v>
      </c>
      <c r="D22827" t="s">
        <v>36</v>
      </c>
      <c r="E22827" t="s">
        <v>36</v>
      </c>
      <c r="F22827">
        <v>137</v>
      </c>
      <c r="G22827">
        <v>84</v>
      </c>
      <c r="H22827">
        <v>1079</v>
      </c>
      <c r="I22827">
        <v>1282</v>
      </c>
      <c r="J22827">
        <v>2</v>
      </c>
      <c r="K22827">
        <v>1</v>
      </c>
      <c r="L22827" t="s">
        <v>28</v>
      </c>
      <c r="M22827" t="s">
        <v>375</v>
      </c>
      <c r="N22827" t="s">
        <v>374</v>
      </c>
      <c r="O22827" t="s">
        <v>22</v>
      </c>
      <c r="P22827" t="s">
        <v>23</v>
      </c>
      <c r="Q22827" t="s">
        <v>24</v>
      </c>
    </row>
    <row r="22828" spans="1:17" x14ac:dyDescent="0.2">
      <c r="A22828" s="2">
        <v>44440</v>
      </c>
      <c r="B22828" t="s">
        <v>402</v>
      </c>
      <c r="C22828" t="s">
        <v>263</v>
      </c>
      <c r="D22828" t="s">
        <v>115</v>
      </c>
      <c r="E22828" t="s">
        <v>27</v>
      </c>
      <c r="F22828">
        <v>94</v>
      </c>
      <c r="G22828">
        <v>90</v>
      </c>
      <c r="H22828">
        <v>1251</v>
      </c>
      <c r="I22828">
        <v>1268</v>
      </c>
      <c r="J22828">
        <v>6</v>
      </c>
      <c r="K22828">
        <v>1</v>
      </c>
      <c r="L22828" t="s">
        <v>28</v>
      </c>
      <c r="M22828" t="s">
        <v>1002</v>
      </c>
      <c r="N22828" t="s">
        <v>402</v>
      </c>
      <c r="O22828" t="s">
        <v>22</v>
      </c>
      <c r="P22828" t="s">
        <v>23</v>
      </c>
      <c r="Q22828" t="s">
        <v>24</v>
      </c>
    </row>
    <row r="22829" spans="1:17" x14ac:dyDescent="0.2">
      <c r="A22829" s="2">
        <v>44440</v>
      </c>
      <c r="B22829" t="s">
        <v>1284</v>
      </c>
      <c r="C22829" t="s">
        <v>419</v>
      </c>
      <c r="D22829" t="s">
        <v>36</v>
      </c>
      <c r="E22829" t="s">
        <v>36</v>
      </c>
      <c r="F22829">
        <v>133</v>
      </c>
      <c r="G22829">
        <v>199</v>
      </c>
      <c r="H22829">
        <v>1104</v>
      </c>
      <c r="I22829">
        <v>865</v>
      </c>
      <c r="J22829">
        <v>7</v>
      </c>
      <c r="K22829">
        <v>1</v>
      </c>
      <c r="L22829" t="s">
        <v>28</v>
      </c>
      <c r="M22829" t="s">
        <v>1291</v>
      </c>
      <c r="N22829" t="s">
        <v>1284</v>
      </c>
      <c r="O22829" t="s">
        <v>22</v>
      </c>
      <c r="P22829" t="s">
        <v>23</v>
      </c>
      <c r="Q22829" t="s">
        <v>24</v>
      </c>
    </row>
    <row r="22830" spans="1:17" x14ac:dyDescent="0.2">
      <c r="A22830" s="2">
        <v>44440</v>
      </c>
      <c r="B22830" t="s">
        <v>70</v>
      </c>
      <c r="C22830" t="s">
        <v>161</v>
      </c>
      <c r="D22830" t="s">
        <v>50</v>
      </c>
      <c r="E22830" t="s">
        <v>50</v>
      </c>
      <c r="F22830">
        <v>56</v>
      </c>
      <c r="G22830">
        <v>19</v>
      </c>
      <c r="H22830">
        <v>1403</v>
      </c>
      <c r="I22830">
        <v>1567</v>
      </c>
      <c r="J22830">
        <v>0</v>
      </c>
      <c r="K22830">
        <v>0</v>
      </c>
      <c r="L22830" t="s">
        <v>28</v>
      </c>
      <c r="M22830" t="s">
        <v>383</v>
      </c>
      <c r="N22830" t="s">
        <v>70</v>
      </c>
      <c r="O22830" t="s">
        <v>22</v>
      </c>
      <c r="P22830" t="s">
        <v>23</v>
      </c>
      <c r="Q22830" t="s">
        <v>30</v>
      </c>
    </row>
    <row r="22831" spans="1:17" x14ac:dyDescent="0.2">
      <c r="A22831" s="2">
        <v>44440</v>
      </c>
      <c r="B22831" t="s">
        <v>166</v>
      </c>
      <c r="C22831" t="s">
        <v>1204</v>
      </c>
      <c r="D22831" t="s">
        <v>115</v>
      </c>
      <c r="E22831" t="s">
        <v>50</v>
      </c>
      <c r="F22831">
        <v>42</v>
      </c>
      <c r="G22831">
        <v>29</v>
      </c>
      <c r="H22831">
        <v>1455</v>
      </c>
      <c r="I22831">
        <v>1507</v>
      </c>
      <c r="J22831">
        <v>0</v>
      </c>
      <c r="K22831">
        <v>4</v>
      </c>
      <c r="L22831" t="s">
        <v>28</v>
      </c>
      <c r="M22831" t="s">
        <v>910</v>
      </c>
      <c r="N22831" t="s">
        <v>94</v>
      </c>
      <c r="O22831" t="s">
        <v>122</v>
      </c>
      <c r="P22831" t="s">
        <v>23</v>
      </c>
      <c r="Q22831" t="s">
        <v>41</v>
      </c>
    </row>
    <row r="22832" spans="1:17" x14ac:dyDescent="0.2">
      <c r="A22832" s="2">
        <v>44440</v>
      </c>
      <c r="B22832" t="s">
        <v>53</v>
      </c>
      <c r="C22832" t="s">
        <v>153</v>
      </c>
      <c r="D22832" t="s">
        <v>50</v>
      </c>
      <c r="E22832" t="s">
        <v>50</v>
      </c>
      <c r="F22832">
        <v>14</v>
      </c>
      <c r="G22832">
        <v>48</v>
      </c>
      <c r="H22832">
        <v>1621</v>
      </c>
      <c r="I22832">
        <v>1427</v>
      </c>
      <c r="J22832">
        <v>2</v>
      </c>
      <c r="K22832">
        <v>1</v>
      </c>
      <c r="L22832" t="s">
        <v>28</v>
      </c>
      <c r="M22832" t="s">
        <v>323</v>
      </c>
      <c r="N22832" t="s">
        <v>53</v>
      </c>
      <c r="O22832" t="s">
        <v>22</v>
      </c>
      <c r="P22832" t="s">
        <v>23</v>
      </c>
      <c r="Q22832" t="s">
        <v>24</v>
      </c>
    </row>
    <row r="22833" spans="1:17" x14ac:dyDescent="0.2">
      <c r="A22833" s="2">
        <v>44440</v>
      </c>
      <c r="B22833" t="s">
        <v>660</v>
      </c>
      <c r="C22833" t="s">
        <v>548</v>
      </c>
      <c r="D22833" t="s">
        <v>36</v>
      </c>
      <c r="E22833" t="s">
        <v>36</v>
      </c>
      <c r="F22833">
        <v>123</v>
      </c>
      <c r="G22833">
        <v>77</v>
      </c>
      <c r="H22833">
        <v>1147</v>
      </c>
      <c r="I22833">
        <v>1327</v>
      </c>
      <c r="J22833">
        <v>1</v>
      </c>
      <c r="K22833">
        <v>1</v>
      </c>
      <c r="L22833" t="s">
        <v>20</v>
      </c>
      <c r="M22833" t="s">
        <v>422</v>
      </c>
      <c r="N22833" t="s">
        <v>120</v>
      </c>
      <c r="O22833" t="s">
        <v>122</v>
      </c>
      <c r="P22833" t="s">
        <v>23</v>
      </c>
      <c r="Q22833" t="s">
        <v>30</v>
      </c>
    </row>
    <row r="22834" spans="1:17" x14ac:dyDescent="0.2">
      <c r="A22834" s="2">
        <v>44440</v>
      </c>
      <c r="B22834" t="s">
        <v>111</v>
      </c>
      <c r="C22834" t="s">
        <v>617</v>
      </c>
      <c r="D22834" t="s">
        <v>36</v>
      </c>
      <c r="E22834" t="s">
        <v>36</v>
      </c>
      <c r="F22834">
        <v>60</v>
      </c>
      <c r="G22834">
        <v>127</v>
      </c>
      <c r="H22834">
        <v>1392</v>
      </c>
      <c r="I22834">
        <v>1134</v>
      </c>
      <c r="J22834">
        <v>1</v>
      </c>
      <c r="K22834">
        <v>0</v>
      </c>
      <c r="L22834" t="s">
        <v>20</v>
      </c>
      <c r="M22834" t="s">
        <v>884</v>
      </c>
      <c r="N22834" t="s">
        <v>110</v>
      </c>
      <c r="O22834" t="s">
        <v>122</v>
      </c>
      <c r="P22834" t="s">
        <v>23</v>
      </c>
      <c r="Q22834" t="s">
        <v>24</v>
      </c>
    </row>
    <row r="22835" spans="1:17" x14ac:dyDescent="0.2">
      <c r="A22835" s="2">
        <v>44440</v>
      </c>
      <c r="B22835" t="s">
        <v>183</v>
      </c>
      <c r="C22835" t="s">
        <v>267</v>
      </c>
      <c r="D22835" t="s">
        <v>36</v>
      </c>
      <c r="E22835" t="s">
        <v>36</v>
      </c>
      <c r="F22835">
        <v>46</v>
      </c>
      <c r="G22835">
        <v>126</v>
      </c>
      <c r="H22835">
        <v>1432</v>
      </c>
      <c r="I22835">
        <v>1135</v>
      </c>
      <c r="J22835">
        <v>1</v>
      </c>
      <c r="K22835">
        <v>0</v>
      </c>
      <c r="L22835" t="s">
        <v>20</v>
      </c>
      <c r="M22835" t="s">
        <v>266</v>
      </c>
      <c r="N22835" t="s">
        <v>183</v>
      </c>
      <c r="O22835" t="s">
        <v>22</v>
      </c>
      <c r="P22835" t="s">
        <v>23</v>
      </c>
      <c r="Q22835" t="s">
        <v>24</v>
      </c>
    </row>
    <row r="22836" spans="1:17" x14ac:dyDescent="0.2">
      <c r="A22836" s="2">
        <v>44440</v>
      </c>
      <c r="B22836" t="s">
        <v>718</v>
      </c>
      <c r="C22836" t="s">
        <v>141</v>
      </c>
      <c r="D22836" t="s">
        <v>36</v>
      </c>
      <c r="E22836" t="s">
        <v>36</v>
      </c>
      <c r="F22836">
        <v>122</v>
      </c>
      <c r="G22836">
        <v>85</v>
      </c>
      <c r="H22836">
        <v>1147</v>
      </c>
      <c r="I22836">
        <v>1278</v>
      </c>
      <c r="J22836">
        <v>2</v>
      </c>
      <c r="K22836">
        <v>1</v>
      </c>
      <c r="L22836" t="s">
        <v>20</v>
      </c>
      <c r="M22836" t="s">
        <v>1841</v>
      </c>
      <c r="N22836" t="s">
        <v>718</v>
      </c>
      <c r="O22836" t="s">
        <v>22</v>
      </c>
      <c r="P22836" t="s">
        <v>23</v>
      </c>
      <c r="Q22836" t="s">
        <v>24</v>
      </c>
    </row>
    <row r="22837" spans="1:17" x14ac:dyDescent="0.2">
      <c r="A22837" s="2">
        <v>44440</v>
      </c>
      <c r="B22837" t="s">
        <v>118</v>
      </c>
      <c r="C22837" t="s">
        <v>365</v>
      </c>
      <c r="D22837" t="s">
        <v>36</v>
      </c>
      <c r="E22837" t="s">
        <v>36</v>
      </c>
      <c r="F22837">
        <v>21</v>
      </c>
      <c r="G22837">
        <v>131</v>
      </c>
      <c r="H22837">
        <v>1545</v>
      </c>
      <c r="I22837">
        <v>1105</v>
      </c>
      <c r="J22837">
        <v>2</v>
      </c>
      <c r="K22837">
        <v>0</v>
      </c>
      <c r="L22837" t="s">
        <v>20</v>
      </c>
      <c r="M22837" t="s">
        <v>1787</v>
      </c>
      <c r="N22837" t="s">
        <v>118</v>
      </c>
      <c r="O22837" t="s">
        <v>22</v>
      </c>
      <c r="P22837" t="s">
        <v>23</v>
      </c>
      <c r="Q22837" t="s">
        <v>24</v>
      </c>
    </row>
    <row r="22838" spans="1:17" x14ac:dyDescent="0.2">
      <c r="A22838" s="2">
        <v>44440</v>
      </c>
      <c r="B22838" t="s">
        <v>202</v>
      </c>
      <c r="C22838" t="s">
        <v>34</v>
      </c>
      <c r="D22838" t="s">
        <v>36</v>
      </c>
      <c r="E22838" t="s">
        <v>36</v>
      </c>
      <c r="F22838">
        <v>109</v>
      </c>
      <c r="G22838">
        <v>76</v>
      </c>
      <c r="H22838">
        <v>1171</v>
      </c>
      <c r="I22838">
        <v>1329</v>
      </c>
      <c r="J22838">
        <v>1</v>
      </c>
      <c r="K22838">
        <v>1</v>
      </c>
      <c r="L22838" t="s">
        <v>20</v>
      </c>
      <c r="M22838" t="s">
        <v>225</v>
      </c>
      <c r="N22838" t="s">
        <v>197</v>
      </c>
      <c r="O22838" t="s">
        <v>122</v>
      </c>
      <c r="P22838" t="s">
        <v>23</v>
      </c>
      <c r="Q22838" t="s">
        <v>30</v>
      </c>
    </row>
    <row r="22839" spans="1:17" x14ac:dyDescent="0.2">
      <c r="A22839" s="2">
        <v>44440</v>
      </c>
      <c r="B22839" t="s">
        <v>82</v>
      </c>
      <c r="C22839" t="s">
        <v>98</v>
      </c>
      <c r="D22839" t="s">
        <v>50</v>
      </c>
      <c r="E22839" t="s">
        <v>50</v>
      </c>
      <c r="F22839">
        <v>8</v>
      </c>
      <c r="G22839">
        <v>47</v>
      </c>
      <c r="H22839">
        <v>1661</v>
      </c>
      <c r="I22839">
        <v>1429</v>
      </c>
      <c r="J22839">
        <v>2</v>
      </c>
      <c r="K22839">
        <v>1</v>
      </c>
      <c r="L22839" t="s">
        <v>20</v>
      </c>
      <c r="M22839" t="s">
        <v>1766</v>
      </c>
      <c r="N22839" t="s">
        <v>82</v>
      </c>
      <c r="O22839" t="s">
        <v>22</v>
      </c>
      <c r="P22839" t="s">
        <v>23</v>
      </c>
      <c r="Q22839" t="s">
        <v>24</v>
      </c>
    </row>
    <row r="22840" spans="1:17" x14ac:dyDescent="0.2">
      <c r="A22840" s="2">
        <v>44440</v>
      </c>
      <c r="B22840" t="s">
        <v>97</v>
      </c>
      <c r="C22840" t="s">
        <v>386</v>
      </c>
      <c r="D22840" t="s">
        <v>50</v>
      </c>
      <c r="E22840" t="s">
        <v>50</v>
      </c>
      <c r="F22840">
        <v>96</v>
      </c>
      <c r="G22840">
        <v>112</v>
      </c>
      <c r="H22840">
        <v>1238</v>
      </c>
      <c r="I22840">
        <v>1166</v>
      </c>
      <c r="J22840">
        <v>2</v>
      </c>
      <c r="K22840">
        <v>1</v>
      </c>
      <c r="L22840" t="s">
        <v>20</v>
      </c>
      <c r="M22840" t="s">
        <v>97</v>
      </c>
      <c r="N22840" t="s">
        <v>97</v>
      </c>
      <c r="O22840" t="s">
        <v>22</v>
      </c>
      <c r="P22840" t="s">
        <v>23</v>
      </c>
      <c r="Q22840" t="s">
        <v>24</v>
      </c>
    </row>
    <row r="22841" spans="1:17" x14ac:dyDescent="0.2">
      <c r="A22841" s="2">
        <v>44440</v>
      </c>
      <c r="B22841" t="s">
        <v>560</v>
      </c>
      <c r="C22841" t="s">
        <v>168</v>
      </c>
      <c r="D22841" t="s">
        <v>50</v>
      </c>
      <c r="E22841" t="s">
        <v>50</v>
      </c>
      <c r="F22841">
        <v>124</v>
      </c>
      <c r="G22841">
        <v>25</v>
      </c>
      <c r="H22841">
        <v>1144</v>
      </c>
      <c r="I22841">
        <v>1522</v>
      </c>
      <c r="J22841">
        <v>2</v>
      </c>
      <c r="K22841">
        <v>2</v>
      </c>
      <c r="L22841" t="s">
        <v>20</v>
      </c>
      <c r="M22841" t="s">
        <v>1786</v>
      </c>
      <c r="N22841" t="s">
        <v>560</v>
      </c>
      <c r="O22841" t="s">
        <v>22</v>
      </c>
      <c r="P22841" t="s">
        <v>23</v>
      </c>
      <c r="Q22841" t="s">
        <v>30</v>
      </c>
    </row>
    <row r="22842" spans="1:17" x14ac:dyDescent="0.2">
      <c r="A22842" s="2">
        <v>44440</v>
      </c>
      <c r="B22842" t="s">
        <v>67</v>
      </c>
      <c r="C22842" t="s">
        <v>646</v>
      </c>
      <c r="D22842" t="s">
        <v>50</v>
      </c>
      <c r="E22842" t="s">
        <v>50</v>
      </c>
      <c r="F22842">
        <v>3</v>
      </c>
      <c r="G22842">
        <v>58</v>
      </c>
      <c r="H22842">
        <v>1761</v>
      </c>
      <c r="I22842">
        <v>1401</v>
      </c>
      <c r="J22842">
        <v>1</v>
      </c>
      <c r="K22842">
        <v>1</v>
      </c>
      <c r="L22842" t="s">
        <v>20</v>
      </c>
      <c r="M22842" t="s">
        <v>611</v>
      </c>
      <c r="N22842" t="s">
        <v>67</v>
      </c>
      <c r="O22842" t="s">
        <v>22</v>
      </c>
      <c r="P22842" t="s">
        <v>23</v>
      </c>
      <c r="Q22842" t="s">
        <v>30</v>
      </c>
    </row>
    <row r="22843" spans="1:17" x14ac:dyDescent="0.2">
      <c r="A22843" s="2">
        <v>44440</v>
      </c>
      <c r="B22843" t="s">
        <v>48</v>
      </c>
      <c r="C22843" t="s">
        <v>123</v>
      </c>
      <c r="D22843" t="s">
        <v>50</v>
      </c>
      <c r="E22843" t="s">
        <v>50</v>
      </c>
      <c r="F22843">
        <v>114</v>
      </c>
      <c r="G22843">
        <v>81</v>
      </c>
      <c r="H22843">
        <v>1165</v>
      </c>
      <c r="I22843">
        <v>1288</v>
      </c>
      <c r="J22843">
        <v>0</v>
      </c>
      <c r="K22843">
        <v>4</v>
      </c>
      <c r="L22843" t="s">
        <v>20</v>
      </c>
      <c r="M22843" t="s">
        <v>866</v>
      </c>
      <c r="N22843" t="s">
        <v>48</v>
      </c>
      <c r="O22843" t="s">
        <v>22</v>
      </c>
      <c r="P22843" t="s">
        <v>23</v>
      </c>
      <c r="Q22843" t="s">
        <v>41</v>
      </c>
    </row>
    <row r="22844" spans="1:17" x14ac:dyDescent="0.2">
      <c r="A22844" s="2">
        <v>44440</v>
      </c>
      <c r="B22844" t="s">
        <v>72</v>
      </c>
      <c r="C22844" t="s">
        <v>104</v>
      </c>
      <c r="D22844" t="s">
        <v>50</v>
      </c>
      <c r="E22844" t="s">
        <v>50</v>
      </c>
      <c r="F22844">
        <v>11</v>
      </c>
      <c r="G22844">
        <v>49</v>
      </c>
      <c r="H22844">
        <v>1642</v>
      </c>
      <c r="I22844">
        <v>1424</v>
      </c>
      <c r="J22844">
        <v>2</v>
      </c>
      <c r="K22844">
        <v>0</v>
      </c>
      <c r="L22844" t="s">
        <v>20</v>
      </c>
      <c r="M22844" t="s">
        <v>74</v>
      </c>
      <c r="N22844" t="s">
        <v>72</v>
      </c>
      <c r="O22844" t="s">
        <v>22</v>
      </c>
      <c r="P22844" t="s">
        <v>23</v>
      </c>
      <c r="Q22844" t="s">
        <v>24</v>
      </c>
    </row>
    <row r="22845" spans="1:17" x14ac:dyDescent="0.2">
      <c r="A22845" s="2">
        <v>44440</v>
      </c>
      <c r="B22845" t="s">
        <v>384</v>
      </c>
      <c r="C22845" t="s">
        <v>69</v>
      </c>
      <c r="D22845" t="s">
        <v>50</v>
      </c>
      <c r="E22845" t="s">
        <v>50</v>
      </c>
      <c r="F22845">
        <v>175</v>
      </c>
      <c r="G22845">
        <v>23</v>
      </c>
      <c r="H22845">
        <v>954</v>
      </c>
      <c r="I22845">
        <v>1535</v>
      </c>
      <c r="J22845">
        <v>0</v>
      </c>
      <c r="K22845">
        <v>2</v>
      </c>
      <c r="L22845" t="s">
        <v>20</v>
      </c>
      <c r="M22845" t="s">
        <v>395</v>
      </c>
      <c r="N22845" t="s">
        <v>384</v>
      </c>
      <c r="O22845" t="s">
        <v>22</v>
      </c>
      <c r="P22845" t="s">
        <v>23</v>
      </c>
      <c r="Q22845" t="s">
        <v>41</v>
      </c>
    </row>
    <row r="22846" spans="1:17" x14ac:dyDescent="0.2">
      <c r="A22846" s="2">
        <v>44440</v>
      </c>
      <c r="B22846" t="s">
        <v>49</v>
      </c>
      <c r="C22846" t="s">
        <v>126</v>
      </c>
      <c r="D22846" t="s">
        <v>50</v>
      </c>
      <c r="E22846" t="s">
        <v>50</v>
      </c>
      <c r="F22846">
        <v>43</v>
      </c>
      <c r="G22846">
        <v>12</v>
      </c>
      <c r="H22846">
        <v>1450</v>
      </c>
      <c r="I22846">
        <v>1637</v>
      </c>
      <c r="J22846">
        <v>1</v>
      </c>
      <c r="K22846">
        <v>1</v>
      </c>
      <c r="L22846" t="s">
        <v>20</v>
      </c>
      <c r="M22846" t="s">
        <v>103</v>
      </c>
      <c r="N22846" t="s">
        <v>49</v>
      </c>
      <c r="O22846" t="s">
        <v>22</v>
      </c>
      <c r="P22846" t="s">
        <v>23</v>
      </c>
      <c r="Q22846" t="s">
        <v>30</v>
      </c>
    </row>
    <row r="22847" spans="1:17" x14ac:dyDescent="0.2">
      <c r="A22847" s="2">
        <v>44440</v>
      </c>
      <c r="B22847" t="s">
        <v>101</v>
      </c>
      <c r="C22847" t="s">
        <v>1693</v>
      </c>
      <c r="D22847" t="s">
        <v>50</v>
      </c>
      <c r="E22847" t="s">
        <v>50</v>
      </c>
      <c r="F22847">
        <v>136</v>
      </c>
      <c r="G22847">
        <v>194</v>
      </c>
      <c r="H22847">
        <v>1083</v>
      </c>
      <c r="I22847">
        <v>880</v>
      </c>
      <c r="J22847">
        <v>3</v>
      </c>
      <c r="K22847">
        <v>1</v>
      </c>
      <c r="L22847" t="s">
        <v>20</v>
      </c>
      <c r="M22847" t="s">
        <v>331</v>
      </c>
      <c r="N22847" t="s">
        <v>101</v>
      </c>
      <c r="O22847" t="s">
        <v>22</v>
      </c>
      <c r="P22847" t="s">
        <v>23</v>
      </c>
      <c r="Q22847" t="s">
        <v>24</v>
      </c>
    </row>
    <row r="22848" spans="1:17" x14ac:dyDescent="0.2">
      <c r="A22848" s="2">
        <v>44440</v>
      </c>
      <c r="B22848" t="s">
        <v>180</v>
      </c>
      <c r="C22848" t="s">
        <v>1279</v>
      </c>
      <c r="D22848" t="s">
        <v>50</v>
      </c>
      <c r="E22848" t="s">
        <v>50</v>
      </c>
      <c r="F22848">
        <v>39</v>
      </c>
      <c r="G22848">
        <v>67</v>
      </c>
      <c r="H22848">
        <v>1463</v>
      </c>
      <c r="I22848">
        <v>1363</v>
      </c>
      <c r="J22848">
        <v>2</v>
      </c>
      <c r="K22848">
        <v>2</v>
      </c>
      <c r="L22848" t="s">
        <v>20</v>
      </c>
      <c r="M22848" t="s">
        <v>181</v>
      </c>
      <c r="N22848" t="s">
        <v>180</v>
      </c>
      <c r="O22848" t="s">
        <v>22</v>
      </c>
      <c r="P22848" t="s">
        <v>23</v>
      </c>
      <c r="Q22848" t="s">
        <v>30</v>
      </c>
    </row>
    <row r="22849" spans="1:17" x14ac:dyDescent="0.2">
      <c r="A22849" s="2">
        <v>44440</v>
      </c>
      <c r="B22849" t="s">
        <v>184</v>
      </c>
      <c r="C22849" t="s">
        <v>145</v>
      </c>
      <c r="D22849" t="s">
        <v>50</v>
      </c>
      <c r="E22849" t="s">
        <v>50</v>
      </c>
      <c r="F22849">
        <v>177</v>
      </c>
      <c r="G22849">
        <v>99</v>
      </c>
      <c r="H22849">
        <v>952</v>
      </c>
      <c r="I22849">
        <v>1235</v>
      </c>
      <c r="J22849">
        <v>3</v>
      </c>
      <c r="K22849">
        <v>0</v>
      </c>
      <c r="L22849" t="s">
        <v>20</v>
      </c>
      <c r="M22849" t="s">
        <v>1120</v>
      </c>
      <c r="N22849" t="s">
        <v>184</v>
      </c>
      <c r="O22849" t="s">
        <v>22</v>
      </c>
      <c r="P22849" t="s">
        <v>23</v>
      </c>
      <c r="Q22849" t="s">
        <v>24</v>
      </c>
    </row>
    <row r="22850" spans="1:17" x14ac:dyDescent="0.2">
      <c r="A22850" s="2">
        <v>44440</v>
      </c>
      <c r="B22850" t="s">
        <v>249</v>
      </c>
      <c r="C22850" t="s">
        <v>244</v>
      </c>
      <c r="D22850" t="s">
        <v>50</v>
      </c>
      <c r="E22850" t="s">
        <v>50</v>
      </c>
      <c r="F22850">
        <v>66</v>
      </c>
      <c r="G22850">
        <v>38</v>
      </c>
      <c r="H22850">
        <v>1371</v>
      </c>
      <c r="I22850">
        <v>1467</v>
      </c>
      <c r="J22850">
        <v>1</v>
      </c>
      <c r="K22850">
        <v>1</v>
      </c>
      <c r="L22850" t="s">
        <v>20</v>
      </c>
      <c r="M22850" t="s">
        <v>529</v>
      </c>
      <c r="N22850" t="s">
        <v>249</v>
      </c>
      <c r="O22850" t="s">
        <v>22</v>
      </c>
      <c r="P22850" t="s">
        <v>23</v>
      </c>
      <c r="Q22850" t="s">
        <v>30</v>
      </c>
    </row>
    <row r="22851" spans="1:17" x14ac:dyDescent="0.2">
      <c r="A22851" s="2">
        <v>44440</v>
      </c>
      <c r="B22851" t="s">
        <v>95</v>
      </c>
      <c r="C22851" t="s">
        <v>274</v>
      </c>
      <c r="D22851" t="s">
        <v>50</v>
      </c>
      <c r="E22851" t="s">
        <v>50</v>
      </c>
      <c r="F22851">
        <v>41</v>
      </c>
      <c r="G22851">
        <v>18</v>
      </c>
      <c r="H22851">
        <v>1462</v>
      </c>
      <c r="I22851">
        <v>1594</v>
      </c>
      <c r="J22851">
        <v>0</v>
      </c>
      <c r="K22851">
        <v>0</v>
      </c>
      <c r="L22851" t="s">
        <v>20</v>
      </c>
      <c r="M22851" t="s">
        <v>326</v>
      </c>
      <c r="N22851" t="s">
        <v>95</v>
      </c>
      <c r="O22851" t="s">
        <v>22</v>
      </c>
      <c r="P22851" t="s">
        <v>23</v>
      </c>
      <c r="Q22851" t="s">
        <v>30</v>
      </c>
    </row>
    <row r="22852" spans="1:17" x14ac:dyDescent="0.2">
      <c r="A22852" s="2">
        <v>44441</v>
      </c>
      <c r="B22852" t="s">
        <v>569</v>
      </c>
      <c r="C22852" t="s">
        <v>913</v>
      </c>
      <c r="D22852" t="s">
        <v>115</v>
      </c>
      <c r="E22852" t="s">
        <v>115</v>
      </c>
      <c r="F22852">
        <v>101</v>
      </c>
      <c r="G22852">
        <v>102</v>
      </c>
      <c r="H22852">
        <v>1223</v>
      </c>
      <c r="I22852">
        <v>1216</v>
      </c>
      <c r="J22852">
        <v>1</v>
      </c>
      <c r="K22852">
        <v>0</v>
      </c>
      <c r="L22852" t="s">
        <v>1853</v>
      </c>
      <c r="M22852" t="s">
        <v>1109</v>
      </c>
      <c r="N22852" t="s">
        <v>569</v>
      </c>
      <c r="O22852" t="s">
        <v>22</v>
      </c>
      <c r="P22852" t="s">
        <v>23</v>
      </c>
      <c r="Q22852" t="s">
        <v>24</v>
      </c>
    </row>
    <row r="22853" spans="1:17" x14ac:dyDescent="0.2">
      <c r="A22853" s="2">
        <v>44441</v>
      </c>
      <c r="B22853" t="s">
        <v>459</v>
      </c>
      <c r="C22853" t="s">
        <v>388</v>
      </c>
      <c r="D22853" t="s">
        <v>115</v>
      </c>
      <c r="E22853" t="s">
        <v>115</v>
      </c>
      <c r="F22853">
        <v>168</v>
      </c>
      <c r="G22853">
        <v>105</v>
      </c>
      <c r="H22853">
        <v>972</v>
      </c>
      <c r="I22853">
        <v>1180</v>
      </c>
      <c r="J22853">
        <v>1</v>
      </c>
      <c r="K22853">
        <v>1</v>
      </c>
      <c r="L22853" t="s">
        <v>28</v>
      </c>
      <c r="M22853" t="s">
        <v>749</v>
      </c>
      <c r="N22853" t="s">
        <v>459</v>
      </c>
      <c r="O22853" t="s">
        <v>22</v>
      </c>
      <c r="P22853" t="s">
        <v>23</v>
      </c>
      <c r="Q22853" t="s">
        <v>30</v>
      </c>
    </row>
    <row r="22854" spans="1:17" x14ac:dyDescent="0.2">
      <c r="A22854" s="2">
        <v>44441</v>
      </c>
      <c r="B22854" t="s">
        <v>237</v>
      </c>
      <c r="C22854" t="s">
        <v>224</v>
      </c>
      <c r="D22854" t="s">
        <v>36</v>
      </c>
      <c r="E22854" t="s">
        <v>36</v>
      </c>
      <c r="F22854">
        <v>117</v>
      </c>
      <c r="G22854">
        <v>62</v>
      </c>
      <c r="H22854">
        <v>1156</v>
      </c>
      <c r="I22854">
        <v>1383</v>
      </c>
      <c r="J22854">
        <v>0</v>
      </c>
      <c r="K22854">
        <v>2</v>
      </c>
      <c r="L22854" t="s">
        <v>20</v>
      </c>
      <c r="M22854" t="s">
        <v>485</v>
      </c>
      <c r="N22854" t="s">
        <v>110</v>
      </c>
      <c r="O22854" t="s">
        <v>122</v>
      </c>
      <c r="P22854" t="s">
        <v>23</v>
      </c>
      <c r="Q22854" t="s">
        <v>41</v>
      </c>
    </row>
    <row r="22855" spans="1:17" x14ac:dyDescent="0.2">
      <c r="A22855" s="2">
        <v>44441</v>
      </c>
      <c r="B22855" t="s">
        <v>150</v>
      </c>
      <c r="C22855" t="s">
        <v>800</v>
      </c>
      <c r="D22855" t="s">
        <v>36</v>
      </c>
      <c r="E22855" t="s">
        <v>36</v>
      </c>
      <c r="F22855">
        <v>30</v>
      </c>
      <c r="G22855">
        <v>182</v>
      </c>
      <c r="H22855">
        <v>1498</v>
      </c>
      <c r="I22855">
        <v>922</v>
      </c>
      <c r="J22855">
        <v>8</v>
      </c>
      <c r="K22855">
        <v>0</v>
      </c>
      <c r="L22855" t="s">
        <v>20</v>
      </c>
      <c r="M22855" t="s">
        <v>1052</v>
      </c>
      <c r="N22855" t="s">
        <v>150</v>
      </c>
      <c r="O22855" t="s">
        <v>22</v>
      </c>
      <c r="P22855" t="s">
        <v>23</v>
      </c>
      <c r="Q22855" t="s">
        <v>24</v>
      </c>
    </row>
    <row r="22856" spans="1:17" x14ac:dyDescent="0.2">
      <c r="A22856" s="2">
        <v>44441</v>
      </c>
      <c r="B22856" t="s">
        <v>207</v>
      </c>
      <c r="C22856" t="s">
        <v>208</v>
      </c>
      <c r="D22856" t="s">
        <v>36</v>
      </c>
      <c r="E22856" t="s">
        <v>36</v>
      </c>
      <c r="F22856">
        <v>104</v>
      </c>
      <c r="G22856">
        <v>84</v>
      </c>
      <c r="H22856">
        <v>1205</v>
      </c>
      <c r="I22856">
        <v>1282</v>
      </c>
      <c r="J22856">
        <v>0</v>
      </c>
      <c r="K22856">
        <v>0</v>
      </c>
      <c r="L22856" t="s">
        <v>20</v>
      </c>
      <c r="M22856" t="s">
        <v>209</v>
      </c>
      <c r="N22856" t="s">
        <v>207</v>
      </c>
      <c r="O22856" t="s">
        <v>22</v>
      </c>
      <c r="P22856" t="s">
        <v>23</v>
      </c>
      <c r="Q22856" t="s">
        <v>30</v>
      </c>
    </row>
    <row r="22857" spans="1:17" x14ac:dyDescent="0.2">
      <c r="A22857" s="2">
        <v>44441</v>
      </c>
      <c r="B22857" t="s">
        <v>352</v>
      </c>
      <c r="C22857" t="s">
        <v>61</v>
      </c>
      <c r="D22857" t="s">
        <v>36</v>
      </c>
      <c r="E22857" t="s">
        <v>36</v>
      </c>
      <c r="F22857">
        <v>107</v>
      </c>
      <c r="G22857">
        <v>93</v>
      </c>
      <c r="H22857">
        <v>1172</v>
      </c>
      <c r="I22857">
        <v>1255</v>
      </c>
      <c r="J22857">
        <v>1</v>
      </c>
      <c r="K22857">
        <v>1</v>
      </c>
      <c r="L22857" t="s">
        <v>20</v>
      </c>
      <c r="M22857" t="s">
        <v>420</v>
      </c>
      <c r="N22857" t="s">
        <v>149</v>
      </c>
      <c r="O22857" t="s">
        <v>122</v>
      </c>
      <c r="P22857" t="s">
        <v>23</v>
      </c>
      <c r="Q22857" t="s">
        <v>30</v>
      </c>
    </row>
    <row r="22858" spans="1:17" x14ac:dyDescent="0.2">
      <c r="A22858" s="2">
        <v>44441</v>
      </c>
      <c r="B22858" t="s">
        <v>110</v>
      </c>
      <c r="C22858" t="s">
        <v>380</v>
      </c>
      <c r="D22858" t="s">
        <v>36</v>
      </c>
      <c r="E22858" t="s">
        <v>36</v>
      </c>
      <c r="F22858">
        <v>32</v>
      </c>
      <c r="G22858">
        <v>121</v>
      </c>
      <c r="H22858">
        <v>1487</v>
      </c>
      <c r="I22858">
        <v>1147</v>
      </c>
      <c r="J22858">
        <v>2</v>
      </c>
      <c r="K22858">
        <v>0</v>
      </c>
      <c r="L22858" t="s">
        <v>20</v>
      </c>
      <c r="M22858" t="s">
        <v>142</v>
      </c>
      <c r="N22858" t="s">
        <v>110</v>
      </c>
      <c r="O22858" t="s">
        <v>22</v>
      </c>
      <c r="P22858" t="s">
        <v>23</v>
      </c>
      <c r="Q22858" t="s">
        <v>24</v>
      </c>
    </row>
    <row r="22859" spans="1:17" x14ac:dyDescent="0.2">
      <c r="A22859" s="2">
        <v>44441</v>
      </c>
      <c r="B22859" t="s">
        <v>890</v>
      </c>
      <c r="C22859" t="s">
        <v>211</v>
      </c>
      <c r="D22859" t="s">
        <v>36</v>
      </c>
      <c r="E22859" t="s">
        <v>36</v>
      </c>
      <c r="F22859">
        <v>65</v>
      </c>
      <c r="G22859">
        <v>135</v>
      </c>
      <c r="H22859">
        <v>1373</v>
      </c>
      <c r="I22859">
        <v>1093</v>
      </c>
      <c r="J22859">
        <v>1</v>
      </c>
      <c r="K22859">
        <v>1</v>
      </c>
      <c r="L22859" t="s">
        <v>20</v>
      </c>
      <c r="M22859" t="s">
        <v>1191</v>
      </c>
      <c r="N22859" t="s">
        <v>890</v>
      </c>
      <c r="O22859" t="s">
        <v>22</v>
      </c>
      <c r="P22859" t="s">
        <v>23</v>
      </c>
      <c r="Q22859" t="s">
        <v>30</v>
      </c>
    </row>
    <row r="22860" spans="1:17" x14ac:dyDescent="0.2">
      <c r="A22860" s="2">
        <v>44441</v>
      </c>
      <c r="B22860" t="s">
        <v>378</v>
      </c>
      <c r="C22860" t="s">
        <v>471</v>
      </c>
      <c r="D22860" t="s">
        <v>36</v>
      </c>
      <c r="E22860" t="s">
        <v>36</v>
      </c>
      <c r="F22860">
        <v>97</v>
      </c>
      <c r="G22860">
        <v>86</v>
      </c>
      <c r="H22860">
        <v>1238</v>
      </c>
      <c r="I22860">
        <v>1277</v>
      </c>
      <c r="J22860">
        <v>0</v>
      </c>
      <c r="K22860">
        <v>1</v>
      </c>
      <c r="L22860" t="s">
        <v>20</v>
      </c>
      <c r="M22860" t="s">
        <v>379</v>
      </c>
      <c r="N22860" t="s">
        <v>378</v>
      </c>
      <c r="O22860" t="s">
        <v>22</v>
      </c>
      <c r="P22860" t="s">
        <v>23</v>
      </c>
      <c r="Q22860" t="s">
        <v>41</v>
      </c>
    </row>
    <row r="22861" spans="1:17" x14ac:dyDescent="0.2">
      <c r="A22861" s="2">
        <v>44441</v>
      </c>
      <c r="B22861" t="s">
        <v>133</v>
      </c>
      <c r="C22861" t="s">
        <v>164</v>
      </c>
      <c r="D22861" t="s">
        <v>115</v>
      </c>
      <c r="E22861" t="s">
        <v>115</v>
      </c>
      <c r="F22861">
        <v>36</v>
      </c>
      <c r="G22861">
        <v>70</v>
      </c>
      <c r="H22861">
        <v>1474</v>
      </c>
      <c r="I22861">
        <v>1354</v>
      </c>
      <c r="J22861">
        <v>0</v>
      </c>
      <c r="K22861">
        <v>0</v>
      </c>
      <c r="L22861" t="s">
        <v>20</v>
      </c>
      <c r="M22861" t="s">
        <v>134</v>
      </c>
      <c r="N22861" t="s">
        <v>133</v>
      </c>
      <c r="O22861" t="s">
        <v>22</v>
      </c>
      <c r="P22861" t="s">
        <v>23</v>
      </c>
      <c r="Q22861" t="s">
        <v>30</v>
      </c>
    </row>
    <row r="22862" spans="1:17" x14ac:dyDescent="0.2">
      <c r="A22862" s="2">
        <v>44441</v>
      </c>
      <c r="B22862" t="s">
        <v>167</v>
      </c>
      <c r="C22862" t="s">
        <v>469</v>
      </c>
      <c r="D22862" t="s">
        <v>115</v>
      </c>
      <c r="E22862" t="s">
        <v>115</v>
      </c>
      <c r="F22862">
        <v>26</v>
      </c>
      <c r="G22862">
        <v>80</v>
      </c>
      <c r="H22862">
        <v>1522</v>
      </c>
      <c r="I22862">
        <v>1302</v>
      </c>
      <c r="J22862">
        <v>1</v>
      </c>
      <c r="K22862">
        <v>0</v>
      </c>
      <c r="L22862" t="s">
        <v>20</v>
      </c>
      <c r="M22862" t="s">
        <v>625</v>
      </c>
      <c r="N22862" t="s">
        <v>167</v>
      </c>
      <c r="O22862" t="s">
        <v>22</v>
      </c>
      <c r="P22862" t="s">
        <v>23</v>
      </c>
      <c r="Q22862" t="s">
        <v>24</v>
      </c>
    </row>
    <row r="22863" spans="1:17" x14ac:dyDescent="0.2">
      <c r="A22863" s="2">
        <v>44441</v>
      </c>
      <c r="B22863" t="s">
        <v>176</v>
      </c>
      <c r="C22863" t="s">
        <v>464</v>
      </c>
      <c r="D22863" t="s">
        <v>115</v>
      </c>
      <c r="E22863" t="s">
        <v>115</v>
      </c>
      <c r="F22863">
        <v>68</v>
      </c>
      <c r="G22863">
        <v>98</v>
      </c>
      <c r="H22863">
        <v>1362</v>
      </c>
      <c r="I22863">
        <v>1237</v>
      </c>
      <c r="J22863">
        <v>0</v>
      </c>
      <c r="K22863">
        <v>0</v>
      </c>
      <c r="L22863" t="s">
        <v>20</v>
      </c>
      <c r="M22863" t="s">
        <v>246</v>
      </c>
      <c r="N22863" t="s">
        <v>176</v>
      </c>
      <c r="O22863" t="s">
        <v>22</v>
      </c>
      <c r="P22863" t="s">
        <v>23</v>
      </c>
      <c r="Q22863" t="s">
        <v>30</v>
      </c>
    </row>
    <row r="22864" spans="1:17" x14ac:dyDescent="0.2">
      <c r="A22864" s="2">
        <v>44441</v>
      </c>
      <c r="B22864" t="s">
        <v>143</v>
      </c>
      <c r="C22864" t="s">
        <v>239</v>
      </c>
      <c r="D22864" t="s">
        <v>115</v>
      </c>
      <c r="E22864" t="s">
        <v>115</v>
      </c>
      <c r="F22864">
        <v>24</v>
      </c>
      <c r="G22864">
        <v>79</v>
      </c>
      <c r="H22864">
        <v>1529</v>
      </c>
      <c r="I22864">
        <v>1305</v>
      </c>
      <c r="J22864">
        <v>0</v>
      </c>
      <c r="K22864">
        <v>1</v>
      </c>
      <c r="L22864" t="s">
        <v>20</v>
      </c>
      <c r="M22864" t="s">
        <v>1686</v>
      </c>
      <c r="N22864" t="s">
        <v>143</v>
      </c>
      <c r="O22864" t="s">
        <v>22</v>
      </c>
      <c r="P22864" t="s">
        <v>23</v>
      </c>
      <c r="Q22864" t="s">
        <v>41</v>
      </c>
    </row>
    <row r="22865" spans="1:17" x14ac:dyDescent="0.2">
      <c r="A22865" s="2">
        <v>44441</v>
      </c>
      <c r="B22865" t="s">
        <v>55</v>
      </c>
      <c r="C22865" t="s">
        <v>182</v>
      </c>
      <c r="D22865" t="s">
        <v>57</v>
      </c>
      <c r="E22865" t="s">
        <v>115</v>
      </c>
      <c r="F22865">
        <v>35</v>
      </c>
      <c r="G22865">
        <v>71</v>
      </c>
      <c r="H22865">
        <v>1477</v>
      </c>
      <c r="I22865">
        <v>1352</v>
      </c>
      <c r="J22865">
        <v>3</v>
      </c>
      <c r="K22865">
        <v>0</v>
      </c>
      <c r="L22865" t="s">
        <v>20</v>
      </c>
      <c r="M22865" t="s">
        <v>165</v>
      </c>
      <c r="N22865" t="s">
        <v>166</v>
      </c>
      <c r="O22865" t="s">
        <v>122</v>
      </c>
      <c r="P22865" t="s">
        <v>23</v>
      </c>
      <c r="Q22865" t="s">
        <v>24</v>
      </c>
    </row>
    <row r="22866" spans="1:17" x14ac:dyDescent="0.2">
      <c r="A22866" s="2">
        <v>44441</v>
      </c>
      <c r="B22866" t="s">
        <v>113</v>
      </c>
      <c r="C22866" t="s">
        <v>425</v>
      </c>
      <c r="D22866" t="s">
        <v>115</v>
      </c>
      <c r="E22866" t="s">
        <v>115</v>
      </c>
      <c r="F22866">
        <v>61</v>
      </c>
      <c r="G22866">
        <v>92</v>
      </c>
      <c r="H22866">
        <v>1386</v>
      </c>
      <c r="I22866">
        <v>1260</v>
      </c>
      <c r="J22866">
        <v>3</v>
      </c>
      <c r="K22866">
        <v>1</v>
      </c>
      <c r="L22866" t="s">
        <v>20</v>
      </c>
      <c r="M22866" t="s">
        <v>231</v>
      </c>
      <c r="N22866" t="s">
        <v>113</v>
      </c>
      <c r="O22866" t="s">
        <v>22</v>
      </c>
      <c r="P22866" t="s">
        <v>23</v>
      </c>
      <c r="Q22866" t="s">
        <v>24</v>
      </c>
    </row>
    <row r="22867" spans="1:17" x14ac:dyDescent="0.2">
      <c r="A22867" s="2">
        <v>44441</v>
      </c>
      <c r="B22867" t="s">
        <v>345</v>
      </c>
      <c r="C22867" t="s">
        <v>1692</v>
      </c>
      <c r="D22867" t="s">
        <v>50</v>
      </c>
      <c r="E22867" t="s">
        <v>50</v>
      </c>
      <c r="F22867">
        <v>91</v>
      </c>
      <c r="G22867">
        <v>115</v>
      </c>
      <c r="H22867">
        <v>1264</v>
      </c>
      <c r="I22867">
        <v>1159</v>
      </c>
      <c r="J22867">
        <v>0</v>
      </c>
      <c r="K22867">
        <v>1</v>
      </c>
      <c r="L22867" t="s">
        <v>20</v>
      </c>
      <c r="M22867" t="s">
        <v>731</v>
      </c>
      <c r="N22867" t="s">
        <v>345</v>
      </c>
      <c r="O22867" t="s">
        <v>22</v>
      </c>
      <c r="P22867" t="s">
        <v>23</v>
      </c>
      <c r="Q22867" t="s">
        <v>41</v>
      </c>
    </row>
    <row r="22868" spans="1:17" x14ac:dyDescent="0.2">
      <c r="A22868" s="2">
        <v>44441</v>
      </c>
      <c r="B22868" t="s">
        <v>52</v>
      </c>
      <c r="C22868" t="s">
        <v>106</v>
      </c>
      <c r="D22868" t="s">
        <v>50</v>
      </c>
      <c r="E22868" t="s">
        <v>50</v>
      </c>
      <c r="F22868">
        <v>17</v>
      </c>
      <c r="G22868">
        <v>7</v>
      </c>
      <c r="H22868">
        <v>1606</v>
      </c>
      <c r="I22868">
        <v>1680</v>
      </c>
      <c r="J22868">
        <v>2</v>
      </c>
      <c r="K22868">
        <v>1</v>
      </c>
      <c r="L22868" t="s">
        <v>20</v>
      </c>
      <c r="M22868" t="s">
        <v>1773</v>
      </c>
      <c r="N22868" t="s">
        <v>52</v>
      </c>
      <c r="O22868" t="s">
        <v>22</v>
      </c>
      <c r="P22868" t="s">
        <v>23</v>
      </c>
      <c r="Q22868" t="s">
        <v>24</v>
      </c>
    </row>
    <row r="22869" spans="1:17" x14ac:dyDescent="0.2">
      <c r="A22869" s="2">
        <v>44441</v>
      </c>
      <c r="B22869" t="s">
        <v>119</v>
      </c>
      <c r="C22869" t="s">
        <v>87</v>
      </c>
      <c r="D22869" t="s">
        <v>50</v>
      </c>
      <c r="E22869" t="s">
        <v>50</v>
      </c>
      <c r="F22869">
        <v>5</v>
      </c>
      <c r="G22869">
        <v>75</v>
      </c>
      <c r="H22869">
        <v>1744</v>
      </c>
      <c r="I22869">
        <v>1334</v>
      </c>
      <c r="J22869">
        <v>1</v>
      </c>
      <c r="K22869">
        <v>1</v>
      </c>
      <c r="L22869" t="s">
        <v>20</v>
      </c>
      <c r="M22869" t="s">
        <v>1093</v>
      </c>
      <c r="N22869" t="s">
        <v>119</v>
      </c>
      <c r="O22869" t="s">
        <v>22</v>
      </c>
      <c r="P22869" t="s">
        <v>23</v>
      </c>
      <c r="Q22869" t="s">
        <v>30</v>
      </c>
    </row>
    <row r="22870" spans="1:17" x14ac:dyDescent="0.2">
      <c r="A22870" s="2">
        <v>44441</v>
      </c>
      <c r="B22870" t="s">
        <v>73</v>
      </c>
      <c r="C22870" t="s">
        <v>100</v>
      </c>
      <c r="D22870" t="s">
        <v>50</v>
      </c>
      <c r="E22870" t="s">
        <v>50</v>
      </c>
      <c r="F22870">
        <v>134</v>
      </c>
      <c r="G22870">
        <v>51</v>
      </c>
      <c r="H22870">
        <v>1096</v>
      </c>
      <c r="I22870">
        <v>1422</v>
      </c>
      <c r="J22870">
        <v>1</v>
      </c>
      <c r="K22870">
        <v>4</v>
      </c>
      <c r="L22870" t="s">
        <v>20</v>
      </c>
      <c r="M22870" t="s">
        <v>289</v>
      </c>
      <c r="N22870" t="s">
        <v>73</v>
      </c>
      <c r="O22870" t="s">
        <v>22</v>
      </c>
      <c r="P22870" t="s">
        <v>23</v>
      </c>
      <c r="Q22870" t="s">
        <v>41</v>
      </c>
    </row>
    <row r="22871" spans="1:17" x14ac:dyDescent="0.2">
      <c r="A22871" s="2">
        <v>44441</v>
      </c>
      <c r="B22871" t="s">
        <v>293</v>
      </c>
      <c r="C22871" t="s">
        <v>317</v>
      </c>
      <c r="D22871" t="s">
        <v>50</v>
      </c>
      <c r="E22871" t="s">
        <v>50</v>
      </c>
      <c r="F22871">
        <v>31</v>
      </c>
      <c r="G22871">
        <v>89</v>
      </c>
      <c r="H22871">
        <v>1492</v>
      </c>
      <c r="I22871">
        <v>1270</v>
      </c>
      <c r="J22871">
        <v>1</v>
      </c>
      <c r="K22871">
        <v>0</v>
      </c>
      <c r="L22871" t="s">
        <v>20</v>
      </c>
      <c r="M22871" t="s">
        <v>315</v>
      </c>
      <c r="N22871" t="s">
        <v>293</v>
      </c>
      <c r="O22871" t="s">
        <v>22</v>
      </c>
      <c r="P22871" t="s">
        <v>23</v>
      </c>
      <c r="Q22871" t="s">
        <v>24</v>
      </c>
    </row>
    <row r="22872" spans="1:17" x14ac:dyDescent="0.2">
      <c r="A22872" s="2">
        <v>44441</v>
      </c>
      <c r="B22872" t="s">
        <v>81</v>
      </c>
      <c r="C22872" t="s">
        <v>147</v>
      </c>
      <c r="D22872" t="s">
        <v>50</v>
      </c>
      <c r="E22872" t="s">
        <v>50</v>
      </c>
      <c r="F22872">
        <v>110</v>
      </c>
      <c r="G22872">
        <v>1</v>
      </c>
      <c r="H22872">
        <v>1170</v>
      </c>
      <c r="I22872">
        <v>1822</v>
      </c>
      <c r="J22872">
        <v>2</v>
      </c>
      <c r="K22872">
        <v>5</v>
      </c>
      <c r="L22872" t="s">
        <v>20</v>
      </c>
      <c r="M22872" t="s">
        <v>83</v>
      </c>
      <c r="N22872" t="s">
        <v>81</v>
      </c>
      <c r="O22872" t="s">
        <v>22</v>
      </c>
      <c r="P22872" t="s">
        <v>23</v>
      </c>
      <c r="Q22872" t="s">
        <v>41</v>
      </c>
    </row>
    <row r="22873" spans="1:17" x14ac:dyDescent="0.2">
      <c r="A22873" s="2">
        <v>44441</v>
      </c>
      <c r="B22873" t="s">
        <v>737</v>
      </c>
      <c r="C22873" t="s">
        <v>125</v>
      </c>
      <c r="D22873" t="s">
        <v>50</v>
      </c>
      <c r="E22873" t="s">
        <v>50</v>
      </c>
      <c r="F22873">
        <v>156</v>
      </c>
      <c r="G22873">
        <v>209</v>
      </c>
      <c r="H22873">
        <v>1031</v>
      </c>
      <c r="I22873">
        <v>802</v>
      </c>
      <c r="J22873">
        <v>2</v>
      </c>
      <c r="K22873">
        <v>0</v>
      </c>
      <c r="L22873" t="s">
        <v>20</v>
      </c>
      <c r="M22873" t="s">
        <v>1774</v>
      </c>
      <c r="N22873" t="s">
        <v>737</v>
      </c>
      <c r="O22873" t="s">
        <v>22</v>
      </c>
      <c r="P22873" t="s">
        <v>23</v>
      </c>
      <c r="Q22873" t="s">
        <v>24</v>
      </c>
    </row>
    <row r="22874" spans="1:17" x14ac:dyDescent="0.2">
      <c r="A22874" s="2">
        <v>44441</v>
      </c>
      <c r="B22874" t="s">
        <v>94</v>
      </c>
      <c r="C22874" t="s">
        <v>89</v>
      </c>
      <c r="D22874" t="s">
        <v>50</v>
      </c>
      <c r="E22874" t="s">
        <v>50</v>
      </c>
      <c r="F22874">
        <v>37</v>
      </c>
      <c r="G22874">
        <v>4</v>
      </c>
      <c r="H22874">
        <v>1474</v>
      </c>
      <c r="I22874">
        <v>1752</v>
      </c>
      <c r="J22874">
        <v>0</v>
      </c>
      <c r="K22874">
        <v>4</v>
      </c>
      <c r="L22874" t="s">
        <v>20</v>
      </c>
      <c r="M22874" t="s">
        <v>96</v>
      </c>
      <c r="N22874" t="s">
        <v>94</v>
      </c>
      <c r="O22874" t="s">
        <v>22</v>
      </c>
      <c r="P22874" t="s">
        <v>23</v>
      </c>
      <c r="Q22874" t="s">
        <v>41</v>
      </c>
    </row>
    <row r="22875" spans="1:17" x14ac:dyDescent="0.2">
      <c r="A22875" s="2">
        <v>44441</v>
      </c>
      <c r="B22875" t="s">
        <v>90</v>
      </c>
      <c r="C22875" t="s">
        <v>85</v>
      </c>
      <c r="D22875" t="s">
        <v>50</v>
      </c>
      <c r="E22875" t="s">
        <v>50</v>
      </c>
      <c r="F22875">
        <v>27</v>
      </c>
      <c r="G22875">
        <v>69</v>
      </c>
      <c r="H22875">
        <v>1516</v>
      </c>
      <c r="I22875">
        <v>1359</v>
      </c>
      <c r="J22875">
        <v>4</v>
      </c>
      <c r="K22875">
        <v>1</v>
      </c>
      <c r="L22875" t="s">
        <v>20</v>
      </c>
      <c r="M22875" t="s">
        <v>750</v>
      </c>
      <c r="N22875" t="s">
        <v>90</v>
      </c>
      <c r="O22875" t="s">
        <v>22</v>
      </c>
      <c r="P22875" t="s">
        <v>23</v>
      </c>
      <c r="Q22875" t="s">
        <v>24</v>
      </c>
    </row>
    <row r="22876" spans="1:17" x14ac:dyDescent="0.2">
      <c r="A22876" s="2">
        <v>44441</v>
      </c>
      <c r="B22876" t="s">
        <v>76</v>
      </c>
      <c r="C22876" t="s">
        <v>92</v>
      </c>
      <c r="D22876" t="s">
        <v>50</v>
      </c>
      <c r="E22876" t="s">
        <v>50</v>
      </c>
      <c r="F22876">
        <v>53</v>
      </c>
      <c r="G22876">
        <v>45</v>
      </c>
      <c r="H22876">
        <v>1418</v>
      </c>
      <c r="I22876">
        <v>1439</v>
      </c>
      <c r="J22876">
        <v>0</v>
      </c>
      <c r="K22876">
        <v>2</v>
      </c>
      <c r="L22876" t="s">
        <v>20</v>
      </c>
      <c r="M22876" t="s">
        <v>78</v>
      </c>
      <c r="N22876" t="s">
        <v>76</v>
      </c>
      <c r="O22876" t="s">
        <v>22</v>
      </c>
      <c r="P22876" t="s">
        <v>23</v>
      </c>
      <c r="Q22876" t="s">
        <v>41</v>
      </c>
    </row>
    <row r="22877" spans="1:17" x14ac:dyDescent="0.2">
      <c r="A22877" s="2">
        <v>44441</v>
      </c>
      <c r="B22877" t="s">
        <v>174</v>
      </c>
      <c r="C22877" t="s">
        <v>129</v>
      </c>
      <c r="D22877" t="s">
        <v>50</v>
      </c>
      <c r="E22877" t="s">
        <v>50</v>
      </c>
      <c r="F22877">
        <v>189</v>
      </c>
      <c r="G22877">
        <v>16</v>
      </c>
      <c r="H22877">
        <v>907</v>
      </c>
      <c r="I22877">
        <v>1613</v>
      </c>
      <c r="J22877">
        <v>0</v>
      </c>
      <c r="K22877">
        <v>2</v>
      </c>
      <c r="L22877" t="s">
        <v>20</v>
      </c>
      <c r="M22877" t="s">
        <v>838</v>
      </c>
      <c r="N22877" t="s">
        <v>53</v>
      </c>
      <c r="O22877" t="s">
        <v>122</v>
      </c>
      <c r="P22877" t="s">
        <v>23</v>
      </c>
      <c r="Q22877" t="s">
        <v>41</v>
      </c>
    </row>
    <row r="22878" spans="1:17" x14ac:dyDescent="0.2">
      <c r="A22878" s="2">
        <v>44441</v>
      </c>
      <c r="B22878" t="s">
        <v>328</v>
      </c>
      <c r="C22878" t="s">
        <v>286</v>
      </c>
      <c r="D22878" t="s">
        <v>50</v>
      </c>
      <c r="E22878" t="s">
        <v>50</v>
      </c>
      <c r="F22878">
        <v>72</v>
      </c>
      <c r="G22878">
        <v>88</v>
      </c>
      <c r="H22878">
        <v>1342</v>
      </c>
      <c r="I22878">
        <v>1273</v>
      </c>
      <c r="J22878">
        <v>0</v>
      </c>
      <c r="K22878">
        <v>0</v>
      </c>
      <c r="L22878" t="s">
        <v>20</v>
      </c>
      <c r="M22878" t="s">
        <v>329</v>
      </c>
      <c r="N22878" t="s">
        <v>328</v>
      </c>
      <c r="O22878" t="s">
        <v>22</v>
      </c>
      <c r="P22878" t="s">
        <v>23</v>
      </c>
      <c r="Q22878" t="s">
        <v>30</v>
      </c>
    </row>
    <row r="22879" spans="1:17" x14ac:dyDescent="0.2">
      <c r="A22879" s="2">
        <v>44441</v>
      </c>
      <c r="B22879" t="s">
        <v>17</v>
      </c>
      <c r="C22879" t="s">
        <v>43</v>
      </c>
      <c r="D22879" t="s">
        <v>19</v>
      </c>
      <c r="E22879" t="s">
        <v>19</v>
      </c>
      <c r="F22879">
        <v>82</v>
      </c>
      <c r="G22879">
        <v>15</v>
      </c>
      <c r="H22879">
        <v>1285</v>
      </c>
      <c r="I22879">
        <v>1617</v>
      </c>
      <c r="J22879">
        <v>1</v>
      </c>
      <c r="K22879">
        <v>1</v>
      </c>
      <c r="L22879" t="s">
        <v>20</v>
      </c>
      <c r="M22879" t="s">
        <v>21</v>
      </c>
      <c r="N22879" t="s">
        <v>17</v>
      </c>
      <c r="O22879" t="s">
        <v>22</v>
      </c>
      <c r="P22879" t="s">
        <v>23</v>
      </c>
      <c r="Q22879" t="s">
        <v>30</v>
      </c>
    </row>
    <row r="22880" spans="1:17" x14ac:dyDescent="0.2">
      <c r="A22880" s="2">
        <v>44441</v>
      </c>
      <c r="B22880" t="s">
        <v>31</v>
      </c>
      <c r="C22880" t="s">
        <v>38</v>
      </c>
      <c r="D22880" t="s">
        <v>19</v>
      </c>
      <c r="E22880" t="s">
        <v>19</v>
      </c>
      <c r="F22880">
        <v>55</v>
      </c>
      <c r="G22880">
        <v>33</v>
      </c>
      <c r="H22880">
        <v>1405</v>
      </c>
      <c r="I22880">
        <v>1483</v>
      </c>
      <c r="J22880">
        <v>2</v>
      </c>
      <c r="K22880">
        <v>0</v>
      </c>
      <c r="L22880" t="s">
        <v>20</v>
      </c>
      <c r="M22880" t="s">
        <v>33</v>
      </c>
      <c r="N22880" t="s">
        <v>31</v>
      </c>
      <c r="O22880" t="s">
        <v>22</v>
      </c>
      <c r="P22880" t="s">
        <v>23</v>
      </c>
      <c r="Q22880" t="s">
        <v>24</v>
      </c>
    </row>
    <row r="22881" spans="1:17" x14ac:dyDescent="0.2">
      <c r="A22881" s="2">
        <v>44441</v>
      </c>
      <c r="B22881" t="s">
        <v>42</v>
      </c>
      <c r="C22881" t="s">
        <v>18</v>
      </c>
      <c r="D22881" t="s">
        <v>19</v>
      </c>
      <c r="E22881" t="s">
        <v>19</v>
      </c>
      <c r="F22881">
        <v>22</v>
      </c>
      <c r="G22881">
        <v>13</v>
      </c>
      <c r="H22881">
        <v>1543</v>
      </c>
      <c r="I22881">
        <v>1634</v>
      </c>
      <c r="J22881">
        <v>1</v>
      </c>
      <c r="K22881">
        <v>1</v>
      </c>
      <c r="L22881" t="s">
        <v>20</v>
      </c>
      <c r="M22881" t="s">
        <v>44</v>
      </c>
      <c r="N22881" t="s">
        <v>42</v>
      </c>
      <c r="O22881" t="s">
        <v>22</v>
      </c>
      <c r="P22881" t="s">
        <v>23</v>
      </c>
      <c r="Q22881" t="s">
        <v>30</v>
      </c>
    </row>
    <row r="22882" spans="1:17" x14ac:dyDescent="0.2">
      <c r="A22882" s="2">
        <v>44441</v>
      </c>
      <c r="B22882" t="s">
        <v>32</v>
      </c>
      <c r="C22882" t="s">
        <v>39</v>
      </c>
      <c r="D22882" t="s">
        <v>19</v>
      </c>
      <c r="E22882" t="s">
        <v>19</v>
      </c>
      <c r="F22882">
        <v>40</v>
      </c>
      <c r="G22882">
        <v>6</v>
      </c>
      <c r="H22882">
        <v>1463</v>
      </c>
      <c r="I22882">
        <v>1714</v>
      </c>
      <c r="J22882">
        <v>1</v>
      </c>
      <c r="K22882">
        <v>3</v>
      </c>
      <c r="L22882" t="s">
        <v>20</v>
      </c>
      <c r="M22882" t="s">
        <v>573</v>
      </c>
      <c r="N22882" t="s">
        <v>32</v>
      </c>
      <c r="O22882" t="s">
        <v>22</v>
      </c>
      <c r="P22882" t="s">
        <v>23</v>
      </c>
      <c r="Q22882" t="s">
        <v>41</v>
      </c>
    </row>
    <row r="22883" spans="1:17" x14ac:dyDescent="0.2">
      <c r="A22883" s="2">
        <v>44441</v>
      </c>
      <c r="B22883" t="s">
        <v>107</v>
      </c>
      <c r="C22883" t="s">
        <v>25</v>
      </c>
      <c r="D22883" t="s">
        <v>19</v>
      </c>
      <c r="E22883" t="s">
        <v>19</v>
      </c>
      <c r="F22883">
        <v>20</v>
      </c>
      <c r="G22883">
        <v>2</v>
      </c>
      <c r="H22883">
        <v>1557</v>
      </c>
      <c r="I22883">
        <v>1797</v>
      </c>
      <c r="J22883">
        <v>0</v>
      </c>
      <c r="K22883">
        <v>1</v>
      </c>
      <c r="L22883" t="s">
        <v>20</v>
      </c>
      <c r="M22883" t="s">
        <v>310</v>
      </c>
      <c r="N22883" t="s">
        <v>107</v>
      </c>
      <c r="O22883" t="s">
        <v>22</v>
      </c>
      <c r="P22883" t="s">
        <v>23</v>
      </c>
      <c r="Q22883" t="s">
        <v>41</v>
      </c>
    </row>
    <row r="22884" spans="1:17" x14ac:dyDescent="0.2">
      <c r="A22884" s="2">
        <v>44441</v>
      </c>
      <c r="B22884" t="s">
        <v>56</v>
      </c>
      <c r="C22884" t="s">
        <v>304</v>
      </c>
      <c r="D22884" t="s">
        <v>27</v>
      </c>
      <c r="E22884" t="s">
        <v>27</v>
      </c>
      <c r="F22884">
        <v>59</v>
      </c>
      <c r="G22884">
        <v>63</v>
      </c>
      <c r="H22884">
        <v>1399</v>
      </c>
      <c r="I22884">
        <v>1377</v>
      </c>
      <c r="J22884">
        <v>1</v>
      </c>
      <c r="K22884">
        <v>1</v>
      </c>
      <c r="L22884" t="s">
        <v>20</v>
      </c>
      <c r="M22884" t="s">
        <v>343</v>
      </c>
      <c r="N22884" t="s">
        <v>56</v>
      </c>
      <c r="O22884" t="s">
        <v>22</v>
      </c>
      <c r="P22884" t="s">
        <v>23</v>
      </c>
      <c r="Q22884" t="s">
        <v>30</v>
      </c>
    </row>
    <row r="22885" spans="1:17" x14ac:dyDescent="0.2">
      <c r="A22885" s="2">
        <v>44441</v>
      </c>
      <c r="B22885" t="s">
        <v>210</v>
      </c>
      <c r="C22885" t="s">
        <v>77</v>
      </c>
      <c r="D22885" t="s">
        <v>27</v>
      </c>
      <c r="E22885" t="s">
        <v>27</v>
      </c>
      <c r="F22885">
        <v>64</v>
      </c>
      <c r="G22885">
        <v>10</v>
      </c>
      <c r="H22885">
        <v>1375</v>
      </c>
      <c r="I22885">
        <v>1647</v>
      </c>
      <c r="J22885">
        <v>0</v>
      </c>
      <c r="K22885">
        <v>0</v>
      </c>
      <c r="L22885" t="s">
        <v>20</v>
      </c>
      <c r="M22885" t="s">
        <v>557</v>
      </c>
      <c r="N22885" t="s">
        <v>210</v>
      </c>
      <c r="O22885" t="s">
        <v>22</v>
      </c>
      <c r="P22885" t="s">
        <v>23</v>
      </c>
      <c r="Q22885" t="s">
        <v>30</v>
      </c>
    </row>
    <row r="22886" spans="1:17" x14ac:dyDescent="0.2">
      <c r="A22886" s="2">
        <v>44441</v>
      </c>
      <c r="B22886" t="s">
        <v>531</v>
      </c>
      <c r="C22886" t="s">
        <v>131</v>
      </c>
      <c r="D22886" t="s">
        <v>27</v>
      </c>
      <c r="E22886" t="s">
        <v>27</v>
      </c>
      <c r="F22886">
        <v>74</v>
      </c>
      <c r="G22886">
        <v>44</v>
      </c>
      <c r="H22886">
        <v>1334</v>
      </c>
      <c r="I22886">
        <v>1449</v>
      </c>
      <c r="J22886">
        <v>0</v>
      </c>
      <c r="K22886">
        <v>0</v>
      </c>
      <c r="L22886" t="s">
        <v>20</v>
      </c>
      <c r="M22886" t="s">
        <v>534</v>
      </c>
      <c r="N22886" t="s">
        <v>531</v>
      </c>
      <c r="O22886" t="s">
        <v>22</v>
      </c>
      <c r="P22886" t="s">
        <v>23</v>
      </c>
      <c r="Q22886" t="s">
        <v>30</v>
      </c>
    </row>
    <row r="22887" spans="1:17" x14ac:dyDescent="0.2">
      <c r="A22887" s="2">
        <v>44441</v>
      </c>
      <c r="B22887" t="s">
        <v>26</v>
      </c>
      <c r="C22887" t="s">
        <v>185</v>
      </c>
      <c r="D22887" t="s">
        <v>27</v>
      </c>
      <c r="E22887" t="s">
        <v>27</v>
      </c>
      <c r="F22887">
        <v>9</v>
      </c>
      <c r="G22887">
        <v>50</v>
      </c>
      <c r="H22887">
        <v>1658</v>
      </c>
      <c r="I22887">
        <v>1423</v>
      </c>
      <c r="J22887">
        <v>2</v>
      </c>
      <c r="K22887">
        <v>1</v>
      </c>
      <c r="L22887" t="s">
        <v>20</v>
      </c>
      <c r="M22887" t="s">
        <v>219</v>
      </c>
      <c r="N22887" t="s">
        <v>26</v>
      </c>
      <c r="O22887" t="s">
        <v>22</v>
      </c>
      <c r="P22887" t="s">
        <v>23</v>
      </c>
      <c r="Q22887" t="s">
        <v>24</v>
      </c>
    </row>
    <row r="22888" spans="1:17" x14ac:dyDescent="0.2">
      <c r="A22888" s="2">
        <v>44442</v>
      </c>
      <c r="B22888" t="s">
        <v>197</v>
      </c>
      <c r="C22888" t="s">
        <v>138</v>
      </c>
      <c r="D22888" t="s">
        <v>36</v>
      </c>
      <c r="E22888" t="s">
        <v>36</v>
      </c>
      <c r="F22888">
        <v>100</v>
      </c>
      <c r="G22888">
        <v>87</v>
      </c>
      <c r="H22888">
        <v>1227</v>
      </c>
      <c r="I22888">
        <v>1276</v>
      </c>
      <c r="J22888">
        <v>1</v>
      </c>
      <c r="K22888">
        <v>2</v>
      </c>
      <c r="L22888" t="s">
        <v>20</v>
      </c>
      <c r="M22888" t="s">
        <v>225</v>
      </c>
      <c r="N22888" t="s">
        <v>197</v>
      </c>
      <c r="O22888" t="s">
        <v>22</v>
      </c>
      <c r="P22888" t="s">
        <v>23</v>
      </c>
      <c r="Q22888" t="s">
        <v>41</v>
      </c>
    </row>
    <row r="22889" spans="1:17" x14ac:dyDescent="0.2">
      <c r="A22889" s="2">
        <v>44442</v>
      </c>
      <c r="B22889" t="s">
        <v>128</v>
      </c>
      <c r="C22889" t="s">
        <v>802</v>
      </c>
      <c r="D22889" t="s">
        <v>36</v>
      </c>
      <c r="E22889" t="s">
        <v>36</v>
      </c>
      <c r="F22889">
        <v>28</v>
      </c>
      <c r="G22889">
        <v>132</v>
      </c>
      <c r="H22889">
        <v>1515</v>
      </c>
      <c r="I22889">
        <v>1105</v>
      </c>
      <c r="J22889">
        <v>3</v>
      </c>
      <c r="K22889">
        <v>0</v>
      </c>
      <c r="L22889" t="s">
        <v>20</v>
      </c>
      <c r="M22889" t="s">
        <v>1054</v>
      </c>
      <c r="N22889" t="s">
        <v>128</v>
      </c>
      <c r="O22889" t="s">
        <v>22</v>
      </c>
      <c r="P22889" t="s">
        <v>23</v>
      </c>
      <c r="Q22889" t="s">
        <v>24</v>
      </c>
    </row>
    <row r="22890" spans="1:17" x14ac:dyDescent="0.2">
      <c r="A22890" s="2">
        <v>44442</v>
      </c>
      <c r="B22890" t="s">
        <v>135</v>
      </c>
      <c r="C22890" t="s">
        <v>339</v>
      </c>
      <c r="D22890" t="s">
        <v>36</v>
      </c>
      <c r="E22890" t="s">
        <v>36</v>
      </c>
      <c r="F22890">
        <v>34</v>
      </c>
      <c r="G22890">
        <v>150</v>
      </c>
      <c r="H22890">
        <v>1479</v>
      </c>
      <c r="I22890">
        <v>1049</v>
      </c>
      <c r="J22890">
        <v>2</v>
      </c>
      <c r="K22890">
        <v>0</v>
      </c>
      <c r="L22890" t="s">
        <v>20</v>
      </c>
      <c r="M22890" t="s">
        <v>137</v>
      </c>
      <c r="N22890" t="s">
        <v>135</v>
      </c>
      <c r="O22890" t="s">
        <v>22</v>
      </c>
      <c r="P22890" t="s">
        <v>23</v>
      </c>
      <c r="Q22890" t="s">
        <v>24</v>
      </c>
    </row>
    <row r="22891" spans="1:17" x14ac:dyDescent="0.2">
      <c r="A22891" s="2">
        <v>44442</v>
      </c>
      <c r="B22891" t="s">
        <v>296</v>
      </c>
      <c r="C22891" t="s">
        <v>136</v>
      </c>
      <c r="D22891" t="s">
        <v>36</v>
      </c>
      <c r="E22891" t="s">
        <v>36</v>
      </c>
      <c r="F22891">
        <v>113</v>
      </c>
      <c r="G22891">
        <v>57</v>
      </c>
      <c r="H22891">
        <v>1166</v>
      </c>
      <c r="I22891">
        <v>1402</v>
      </c>
      <c r="J22891">
        <v>0</v>
      </c>
      <c r="K22891">
        <v>0</v>
      </c>
      <c r="L22891" t="s">
        <v>20</v>
      </c>
      <c r="M22891" t="s">
        <v>399</v>
      </c>
      <c r="N22891" t="s">
        <v>296</v>
      </c>
      <c r="O22891" t="s">
        <v>22</v>
      </c>
      <c r="P22891" t="s">
        <v>23</v>
      </c>
      <c r="Q22891" t="s">
        <v>30</v>
      </c>
    </row>
    <row r="22892" spans="1:17" x14ac:dyDescent="0.2">
      <c r="A22892" s="2">
        <v>44442</v>
      </c>
      <c r="B22892" t="s">
        <v>120</v>
      </c>
      <c r="C22892" t="s">
        <v>250</v>
      </c>
      <c r="D22892" t="s">
        <v>36</v>
      </c>
      <c r="E22892" t="s">
        <v>36</v>
      </c>
      <c r="F22892">
        <v>54</v>
      </c>
      <c r="G22892">
        <v>118</v>
      </c>
      <c r="H22892">
        <v>1410</v>
      </c>
      <c r="I22892">
        <v>1153</v>
      </c>
      <c r="J22892">
        <v>2</v>
      </c>
      <c r="K22892">
        <v>0</v>
      </c>
      <c r="L22892" t="s">
        <v>20</v>
      </c>
      <c r="M22892" t="s">
        <v>152</v>
      </c>
      <c r="N22892" t="s">
        <v>120</v>
      </c>
      <c r="O22892" t="s">
        <v>22</v>
      </c>
      <c r="P22892" t="s">
        <v>23</v>
      </c>
      <c r="Q22892" t="s">
        <v>24</v>
      </c>
    </row>
    <row r="22893" spans="1:17" x14ac:dyDescent="0.2">
      <c r="A22893" s="2">
        <v>44442</v>
      </c>
      <c r="B22893" t="s">
        <v>45</v>
      </c>
      <c r="C22893" t="s">
        <v>149</v>
      </c>
      <c r="D22893" t="s">
        <v>36</v>
      </c>
      <c r="E22893" t="s">
        <v>36</v>
      </c>
      <c r="F22893">
        <v>108</v>
      </c>
      <c r="G22893">
        <v>73</v>
      </c>
      <c r="H22893">
        <v>1171</v>
      </c>
      <c r="I22893">
        <v>1337</v>
      </c>
      <c r="J22893">
        <v>0</v>
      </c>
      <c r="K22893">
        <v>0</v>
      </c>
      <c r="L22893" t="s">
        <v>20</v>
      </c>
      <c r="M22893" t="s">
        <v>47</v>
      </c>
      <c r="N22893" t="s">
        <v>45</v>
      </c>
      <c r="O22893" t="s">
        <v>22</v>
      </c>
      <c r="P22893" t="s">
        <v>23</v>
      </c>
      <c r="Q22893" t="s">
        <v>30</v>
      </c>
    </row>
    <row r="22894" spans="1:17" x14ac:dyDescent="0.2">
      <c r="A22894" s="2">
        <v>44442</v>
      </c>
      <c r="B22894" t="s">
        <v>199</v>
      </c>
      <c r="C22894" t="s">
        <v>374</v>
      </c>
      <c r="D22894" t="s">
        <v>36</v>
      </c>
      <c r="E22894" t="s">
        <v>36</v>
      </c>
      <c r="F22894">
        <v>52</v>
      </c>
      <c r="G22894">
        <v>137</v>
      </c>
      <c r="H22894">
        <v>1420</v>
      </c>
      <c r="I22894">
        <v>1079</v>
      </c>
      <c r="J22894">
        <v>1</v>
      </c>
      <c r="K22894">
        <v>0</v>
      </c>
      <c r="L22894" t="s">
        <v>20</v>
      </c>
      <c r="M22894" t="s">
        <v>1821</v>
      </c>
      <c r="N22894" t="s">
        <v>199</v>
      </c>
      <c r="O22894" t="s">
        <v>22</v>
      </c>
      <c r="P22894" t="s">
        <v>23</v>
      </c>
      <c r="Q22894" t="s">
        <v>24</v>
      </c>
    </row>
    <row r="22895" spans="1:17" x14ac:dyDescent="0.2">
      <c r="A22895" s="2">
        <v>44443</v>
      </c>
      <c r="B22895" t="s">
        <v>646</v>
      </c>
      <c r="C22895" t="s">
        <v>301</v>
      </c>
      <c r="D22895" t="s">
        <v>50</v>
      </c>
      <c r="E22895" t="s">
        <v>115</v>
      </c>
      <c r="F22895">
        <v>58</v>
      </c>
      <c r="G22895">
        <v>142</v>
      </c>
      <c r="H22895">
        <v>1401</v>
      </c>
      <c r="I22895">
        <v>1067</v>
      </c>
      <c r="J22895">
        <v>1</v>
      </c>
      <c r="K22895">
        <v>0</v>
      </c>
      <c r="L22895" t="s">
        <v>28</v>
      </c>
      <c r="M22895" t="s">
        <v>909</v>
      </c>
      <c r="N22895" t="s">
        <v>646</v>
      </c>
      <c r="O22895" t="s">
        <v>22</v>
      </c>
      <c r="P22895" t="s">
        <v>23</v>
      </c>
      <c r="Q22895" t="s">
        <v>24</v>
      </c>
    </row>
    <row r="22896" spans="1:17" x14ac:dyDescent="0.2">
      <c r="A22896" s="2">
        <v>44443</v>
      </c>
      <c r="B22896" t="s">
        <v>172</v>
      </c>
      <c r="C22896" t="s">
        <v>419</v>
      </c>
      <c r="D22896" t="s">
        <v>36</v>
      </c>
      <c r="E22896" t="s">
        <v>36</v>
      </c>
      <c r="F22896">
        <v>140</v>
      </c>
      <c r="G22896">
        <v>199</v>
      </c>
      <c r="H22896">
        <v>1075</v>
      </c>
      <c r="I22896">
        <v>865</v>
      </c>
      <c r="J22896">
        <v>8</v>
      </c>
      <c r="K22896">
        <v>1</v>
      </c>
      <c r="L22896" t="s">
        <v>28</v>
      </c>
      <c r="M22896" t="s">
        <v>1291</v>
      </c>
      <c r="N22896" t="s">
        <v>1284</v>
      </c>
      <c r="O22896" t="s">
        <v>122</v>
      </c>
      <c r="P22896" t="s">
        <v>23</v>
      </c>
      <c r="Q22896" t="s">
        <v>24</v>
      </c>
    </row>
    <row r="22897" spans="1:17" x14ac:dyDescent="0.2">
      <c r="A22897" s="2">
        <v>44443</v>
      </c>
      <c r="B22897" t="s">
        <v>263</v>
      </c>
      <c r="C22897" t="s">
        <v>177</v>
      </c>
      <c r="D22897" t="s">
        <v>27</v>
      </c>
      <c r="E22897" t="s">
        <v>115</v>
      </c>
      <c r="F22897">
        <v>90</v>
      </c>
      <c r="G22897">
        <v>95</v>
      </c>
      <c r="H22897">
        <v>1268</v>
      </c>
      <c r="I22897">
        <v>1245</v>
      </c>
      <c r="J22897">
        <v>2</v>
      </c>
      <c r="K22897">
        <v>0</v>
      </c>
      <c r="L22897" t="s">
        <v>28</v>
      </c>
      <c r="M22897" t="s">
        <v>1002</v>
      </c>
      <c r="N22897" t="s">
        <v>402</v>
      </c>
      <c r="O22897" t="s">
        <v>122</v>
      </c>
      <c r="P22897" t="s">
        <v>23</v>
      </c>
      <c r="Q22897" t="s">
        <v>24</v>
      </c>
    </row>
    <row r="22898" spans="1:17" x14ac:dyDescent="0.2">
      <c r="A22898" s="2">
        <v>44443</v>
      </c>
      <c r="B22898" t="s">
        <v>166</v>
      </c>
      <c r="C22898" t="s">
        <v>82</v>
      </c>
      <c r="D22898" t="s">
        <v>115</v>
      </c>
      <c r="E22898" t="s">
        <v>50</v>
      </c>
      <c r="F22898">
        <v>42</v>
      </c>
      <c r="G22898">
        <v>8</v>
      </c>
      <c r="H22898">
        <v>1455</v>
      </c>
      <c r="I22898">
        <v>1661</v>
      </c>
      <c r="J22898">
        <v>1</v>
      </c>
      <c r="K22898">
        <v>3</v>
      </c>
      <c r="L22898" t="s">
        <v>28</v>
      </c>
      <c r="M22898" t="s">
        <v>910</v>
      </c>
      <c r="N22898" t="s">
        <v>94</v>
      </c>
      <c r="O22898" t="s">
        <v>122</v>
      </c>
      <c r="P22898" t="s">
        <v>23</v>
      </c>
      <c r="Q22898" t="s">
        <v>41</v>
      </c>
    </row>
    <row r="22899" spans="1:17" x14ac:dyDescent="0.2">
      <c r="A22899" s="2">
        <v>44443</v>
      </c>
      <c r="B22899" t="s">
        <v>98</v>
      </c>
      <c r="C22899" t="s">
        <v>386</v>
      </c>
      <c r="D22899" t="s">
        <v>50</v>
      </c>
      <c r="E22899" t="s">
        <v>50</v>
      </c>
      <c r="F22899">
        <v>47</v>
      </c>
      <c r="G22899">
        <v>112</v>
      </c>
      <c r="H22899">
        <v>1429</v>
      </c>
      <c r="I22899">
        <v>1166</v>
      </c>
      <c r="J22899">
        <v>1</v>
      </c>
      <c r="K22899">
        <v>1</v>
      </c>
      <c r="L22899" t="s">
        <v>20</v>
      </c>
      <c r="M22899" t="s">
        <v>99</v>
      </c>
      <c r="N22899" t="s">
        <v>98</v>
      </c>
      <c r="O22899" t="s">
        <v>22</v>
      </c>
      <c r="P22899" t="s">
        <v>23</v>
      </c>
      <c r="Q22899" t="s">
        <v>30</v>
      </c>
    </row>
    <row r="22900" spans="1:17" x14ac:dyDescent="0.2">
      <c r="A22900" s="2">
        <v>44443</v>
      </c>
      <c r="B22900" t="s">
        <v>1204</v>
      </c>
      <c r="C22900" t="s">
        <v>97</v>
      </c>
      <c r="D22900" t="s">
        <v>50</v>
      </c>
      <c r="E22900" t="s">
        <v>50</v>
      </c>
      <c r="F22900">
        <v>29</v>
      </c>
      <c r="G22900">
        <v>96</v>
      </c>
      <c r="H22900">
        <v>1507</v>
      </c>
      <c r="I22900">
        <v>1238</v>
      </c>
      <c r="J22900">
        <v>4</v>
      </c>
      <c r="K22900">
        <v>1</v>
      </c>
      <c r="L22900" t="s">
        <v>20</v>
      </c>
      <c r="M22900" t="s">
        <v>1219</v>
      </c>
      <c r="N22900" t="s">
        <v>1204</v>
      </c>
      <c r="O22900" t="s">
        <v>22</v>
      </c>
      <c r="P22900" t="s">
        <v>23</v>
      </c>
      <c r="Q22900" t="s">
        <v>24</v>
      </c>
    </row>
    <row r="22901" spans="1:17" x14ac:dyDescent="0.2">
      <c r="A22901" s="2">
        <v>44443</v>
      </c>
      <c r="B22901" t="s">
        <v>70</v>
      </c>
      <c r="C22901" t="s">
        <v>560</v>
      </c>
      <c r="D22901" t="s">
        <v>50</v>
      </c>
      <c r="E22901" t="s">
        <v>50</v>
      </c>
      <c r="F22901">
        <v>56</v>
      </c>
      <c r="G22901">
        <v>124</v>
      </c>
      <c r="H22901">
        <v>1403</v>
      </c>
      <c r="I22901">
        <v>1144</v>
      </c>
      <c r="J22901">
        <v>1</v>
      </c>
      <c r="K22901">
        <v>0</v>
      </c>
      <c r="L22901" t="s">
        <v>20</v>
      </c>
      <c r="M22901" t="s">
        <v>383</v>
      </c>
      <c r="N22901" t="s">
        <v>70</v>
      </c>
      <c r="O22901" t="s">
        <v>22</v>
      </c>
      <c r="P22901" t="s">
        <v>23</v>
      </c>
      <c r="Q22901" t="s">
        <v>24</v>
      </c>
    </row>
    <row r="22902" spans="1:17" x14ac:dyDescent="0.2">
      <c r="A22902" s="2">
        <v>44443</v>
      </c>
      <c r="B22902" t="s">
        <v>168</v>
      </c>
      <c r="C22902" t="s">
        <v>67</v>
      </c>
      <c r="D22902" t="s">
        <v>50</v>
      </c>
      <c r="E22902" t="s">
        <v>50</v>
      </c>
      <c r="F22902">
        <v>25</v>
      </c>
      <c r="G22902">
        <v>3</v>
      </c>
      <c r="H22902">
        <v>1522</v>
      </c>
      <c r="I22902">
        <v>1761</v>
      </c>
      <c r="J22902">
        <v>1</v>
      </c>
      <c r="K22902">
        <v>1</v>
      </c>
      <c r="L22902" t="s">
        <v>20</v>
      </c>
      <c r="M22902" t="s">
        <v>318</v>
      </c>
      <c r="N22902" t="s">
        <v>168</v>
      </c>
      <c r="O22902" t="s">
        <v>22</v>
      </c>
      <c r="P22902" t="s">
        <v>23</v>
      </c>
      <c r="Q22902" t="s">
        <v>30</v>
      </c>
    </row>
    <row r="22903" spans="1:17" x14ac:dyDescent="0.2">
      <c r="A22903" s="2">
        <v>44443</v>
      </c>
      <c r="B22903" t="s">
        <v>48</v>
      </c>
      <c r="C22903" t="s">
        <v>72</v>
      </c>
      <c r="D22903" t="s">
        <v>50</v>
      </c>
      <c r="E22903" t="s">
        <v>50</v>
      </c>
      <c r="F22903">
        <v>114</v>
      </c>
      <c r="G22903">
        <v>11</v>
      </c>
      <c r="H22903">
        <v>1165</v>
      </c>
      <c r="I22903">
        <v>1642</v>
      </c>
      <c r="J22903">
        <v>0</v>
      </c>
      <c r="K22903">
        <v>1</v>
      </c>
      <c r="L22903" t="s">
        <v>20</v>
      </c>
      <c r="M22903" t="s">
        <v>866</v>
      </c>
      <c r="N22903" t="s">
        <v>48</v>
      </c>
      <c r="O22903" t="s">
        <v>22</v>
      </c>
      <c r="P22903" t="s">
        <v>23</v>
      </c>
      <c r="Q22903" t="s">
        <v>41</v>
      </c>
    </row>
    <row r="22904" spans="1:17" x14ac:dyDescent="0.2">
      <c r="A22904" s="2">
        <v>44443</v>
      </c>
      <c r="B22904" t="s">
        <v>104</v>
      </c>
      <c r="C22904" t="s">
        <v>384</v>
      </c>
      <c r="D22904" t="s">
        <v>50</v>
      </c>
      <c r="E22904" t="s">
        <v>50</v>
      </c>
      <c r="F22904">
        <v>49</v>
      </c>
      <c r="G22904">
        <v>175</v>
      </c>
      <c r="H22904">
        <v>1424</v>
      </c>
      <c r="I22904">
        <v>954</v>
      </c>
      <c r="J22904">
        <v>1</v>
      </c>
      <c r="K22904">
        <v>0</v>
      </c>
      <c r="L22904" t="s">
        <v>20</v>
      </c>
      <c r="M22904" t="s">
        <v>273</v>
      </c>
      <c r="N22904" t="s">
        <v>104</v>
      </c>
      <c r="O22904" t="s">
        <v>22</v>
      </c>
      <c r="P22904" t="s">
        <v>23</v>
      </c>
      <c r="Q22904" t="s">
        <v>24</v>
      </c>
    </row>
    <row r="22905" spans="1:17" x14ac:dyDescent="0.2">
      <c r="A22905" s="2">
        <v>44443</v>
      </c>
      <c r="B22905" t="s">
        <v>123</v>
      </c>
      <c r="C22905" t="s">
        <v>69</v>
      </c>
      <c r="D22905" t="s">
        <v>50</v>
      </c>
      <c r="E22905" t="s">
        <v>50</v>
      </c>
      <c r="F22905">
        <v>81</v>
      </c>
      <c r="G22905">
        <v>23</v>
      </c>
      <c r="H22905">
        <v>1288</v>
      </c>
      <c r="I22905">
        <v>1535</v>
      </c>
      <c r="J22905">
        <v>5</v>
      </c>
      <c r="K22905">
        <v>2</v>
      </c>
      <c r="L22905" t="s">
        <v>20</v>
      </c>
      <c r="M22905" t="s">
        <v>265</v>
      </c>
      <c r="N22905" t="s">
        <v>123</v>
      </c>
      <c r="O22905" t="s">
        <v>22</v>
      </c>
      <c r="P22905" t="s">
        <v>23</v>
      </c>
      <c r="Q22905" t="s">
        <v>24</v>
      </c>
    </row>
    <row r="22906" spans="1:17" x14ac:dyDescent="0.2">
      <c r="A22906" s="2">
        <v>44443</v>
      </c>
      <c r="B22906" t="s">
        <v>101</v>
      </c>
      <c r="C22906" t="s">
        <v>49</v>
      </c>
      <c r="D22906" t="s">
        <v>50</v>
      </c>
      <c r="E22906" t="s">
        <v>50</v>
      </c>
      <c r="F22906">
        <v>136</v>
      </c>
      <c r="G22906">
        <v>43</v>
      </c>
      <c r="H22906">
        <v>1083</v>
      </c>
      <c r="I22906">
        <v>1450</v>
      </c>
      <c r="J22906">
        <v>0</v>
      </c>
      <c r="K22906">
        <v>2</v>
      </c>
      <c r="L22906" t="s">
        <v>20</v>
      </c>
      <c r="M22906" t="s">
        <v>331</v>
      </c>
      <c r="N22906" t="s">
        <v>101</v>
      </c>
      <c r="O22906" t="s">
        <v>22</v>
      </c>
      <c r="P22906" t="s">
        <v>23</v>
      </c>
      <c r="Q22906" t="s">
        <v>41</v>
      </c>
    </row>
    <row r="22907" spans="1:17" x14ac:dyDescent="0.2">
      <c r="A22907" s="2">
        <v>44443</v>
      </c>
      <c r="B22907" t="s">
        <v>1693</v>
      </c>
      <c r="C22907" t="s">
        <v>180</v>
      </c>
      <c r="D22907" t="s">
        <v>50</v>
      </c>
      <c r="E22907" t="s">
        <v>50</v>
      </c>
      <c r="F22907">
        <v>194</v>
      </c>
      <c r="G22907">
        <v>39</v>
      </c>
      <c r="H22907">
        <v>880</v>
      </c>
      <c r="I22907">
        <v>1463</v>
      </c>
      <c r="J22907">
        <v>0</v>
      </c>
      <c r="K22907">
        <v>3</v>
      </c>
      <c r="L22907" t="s">
        <v>20</v>
      </c>
      <c r="M22907" t="s">
        <v>1693</v>
      </c>
      <c r="N22907" t="s">
        <v>1693</v>
      </c>
      <c r="O22907" t="s">
        <v>22</v>
      </c>
      <c r="P22907" t="s">
        <v>23</v>
      </c>
      <c r="Q22907" t="s">
        <v>41</v>
      </c>
    </row>
    <row r="22908" spans="1:17" x14ac:dyDescent="0.2">
      <c r="A22908" s="2">
        <v>44443</v>
      </c>
      <c r="B22908" t="s">
        <v>126</v>
      </c>
      <c r="C22908" t="s">
        <v>1279</v>
      </c>
      <c r="D22908" t="s">
        <v>50</v>
      </c>
      <c r="E22908" t="s">
        <v>50</v>
      </c>
      <c r="F22908">
        <v>12</v>
      </c>
      <c r="G22908">
        <v>67</v>
      </c>
      <c r="H22908">
        <v>1637</v>
      </c>
      <c r="I22908">
        <v>1363</v>
      </c>
      <c r="J22908">
        <v>4</v>
      </c>
      <c r="K22908">
        <v>0</v>
      </c>
      <c r="L22908" t="s">
        <v>20</v>
      </c>
      <c r="M22908" t="s">
        <v>330</v>
      </c>
      <c r="N22908" t="s">
        <v>126</v>
      </c>
      <c r="O22908" t="s">
        <v>22</v>
      </c>
      <c r="P22908" t="s">
        <v>23</v>
      </c>
      <c r="Q22908" t="s">
        <v>24</v>
      </c>
    </row>
    <row r="22909" spans="1:17" x14ac:dyDescent="0.2">
      <c r="A22909" s="2">
        <v>44443</v>
      </c>
      <c r="B22909" t="s">
        <v>249</v>
      </c>
      <c r="C22909" t="s">
        <v>184</v>
      </c>
      <c r="D22909" t="s">
        <v>50</v>
      </c>
      <c r="E22909" t="s">
        <v>50</v>
      </c>
      <c r="F22909">
        <v>66</v>
      </c>
      <c r="G22909">
        <v>177</v>
      </c>
      <c r="H22909">
        <v>1371</v>
      </c>
      <c r="I22909">
        <v>952</v>
      </c>
      <c r="J22909">
        <v>1</v>
      </c>
      <c r="K22909">
        <v>0</v>
      </c>
      <c r="L22909" t="s">
        <v>20</v>
      </c>
      <c r="M22909" t="s">
        <v>529</v>
      </c>
      <c r="N22909" t="s">
        <v>249</v>
      </c>
      <c r="O22909" t="s">
        <v>22</v>
      </c>
      <c r="P22909" t="s">
        <v>23</v>
      </c>
      <c r="Q22909" t="s">
        <v>24</v>
      </c>
    </row>
    <row r="22910" spans="1:17" x14ac:dyDescent="0.2">
      <c r="A22910" s="2">
        <v>44443</v>
      </c>
      <c r="B22910" t="s">
        <v>145</v>
      </c>
      <c r="C22910" t="s">
        <v>95</v>
      </c>
      <c r="D22910" t="s">
        <v>50</v>
      </c>
      <c r="E22910" t="s">
        <v>50</v>
      </c>
      <c r="F22910">
        <v>99</v>
      </c>
      <c r="G22910">
        <v>41</v>
      </c>
      <c r="H22910">
        <v>1235</v>
      </c>
      <c r="I22910">
        <v>1462</v>
      </c>
      <c r="J22910">
        <v>0</v>
      </c>
      <c r="K22910">
        <v>2</v>
      </c>
      <c r="L22910" t="s">
        <v>20</v>
      </c>
      <c r="M22910" t="s">
        <v>435</v>
      </c>
      <c r="N22910" t="s">
        <v>145</v>
      </c>
      <c r="O22910" t="s">
        <v>22</v>
      </c>
      <c r="P22910" t="s">
        <v>23</v>
      </c>
      <c r="Q22910" t="s">
        <v>41</v>
      </c>
    </row>
    <row r="22911" spans="1:17" x14ac:dyDescent="0.2">
      <c r="A22911" s="2">
        <v>44443</v>
      </c>
      <c r="B22911" t="s">
        <v>244</v>
      </c>
      <c r="C22911" t="s">
        <v>274</v>
      </c>
      <c r="D22911" t="s">
        <v>50</v>
      </c>
      <c r="E22911" t="s">
        <v>50</v>
      </c>
      <c r="F22911">
        <v>38</v>
      </c>
      <c r="G22911">
        <v>18</v>
      </c>
      <c r="H22911">
        <v>1467</v>
      </c>
      <c r="I22911">
        <v>1594</v>
      </c>
      <c r="J22911">
        <v>0</v>
      </c>
      <c r="K22911">
        <v>1</v>
      </c>
      <c r="L22911" t="s">
        <v>20</v>
      </c>
      <c r="M22911" t="s">
        <v>292</v>
      </c>
      <c r="N22911" t="s">
        <v>244</v>
      </c>
      <c r="O22911" t="s">
        <v>22</v>
      </c>
      <c r="P22911" t="s">
        <v>23</v>
      </c>
      <c r="Q22911" t="s">
        <v>41</v>
      </c>
    </row>
    <row r="22912" spans="1:17" x14ac:dyDescent="0.2">
      <c r="A22912" s="2">
        <v>44444</v>
      </c>
      <c r="B22912" t="s">
        <v>212</v>
      </c>
      <c r="C22912" t="s">
        <v>913</v>
      </c>
      <c r="D22912" t="s">
        <v>115</v>
      </c>
      <c r="E22912" t="s">
        <v>115</v>
      </c>
      <c r="F22912">
        <v>188</v>
      </c>
      <c r="G22912">
        <v>102</v>
      </c>
      <c r="H22912">
        <v>909</v>
      </c>
      <c r="I22912">
        <v>1216</v>
      </c>
      <c r="J22912">
        <v>0</v>
      </c>
      <c r="K22912">
        <v>2</v>
      </c>
      <c r="L22912" t="s">
        <v>1853</v>
      </c>
      <c r="M22912" t="s">
        <v>1109</v>
      </c>
      <c r="N22912" t="s">
        <v>569</v>
      </c>
      <c r="O22912" t="s">
        <v>122</v>
      </c>
      <c r="P22912" t="s">
        <v>23</v>
      </c>
      <c r="Q22912" t="s">
        <v>41</v>
      </c>
    </row>
    <row r="22913" spans="1:17" x14ac:dyDescent="0.2">
      <c r="A22913" s="2">
        <v>44444</v>
      </c>
      <c r="B22913" t="s">
        <v>81</v>
      </c>
      <c r="C22913" t="s">
        <v>100</v>
      </c>
      <c r="D22913" t="s">
        <v>50</v>
      </c>
      <c r="E22913" t="s">
        <v>50</v>
      </c>
      <c r="F22913">
        <v>110</v>
      </c>
      <c r="G22913">
        <v>51</v>
      </c>
      <c r="H22913">
        <v>1170</v>
      </c>
      <c r="I22913">
        <v>1422</v>
      </c>
      <c r="J22913">
        <v>0</v>
      </c>
      <c r="K22913">
        <v>1</v>
      </c>
      <c r="L22913" t="s">
        <v>28</v>
      </c>
      <c r="M22913" t="s">
        <v>83</v>
      </c>
      <c r="N22913" t="s">
        <v>81</v>
      </c>
      <c r="O22913" t="s">
        <v>22</v>
      </c>
      <c r="P22913" t="s">
        <v>23</v>
      </c>
      <c r="Q22913" t="s">
        <v>41</v>
      </c>
    </row>
    <row r="22914" spans="1:17" x14ac:dyDescent="0.2">
      <c r="A22914" s="2">
        <v>44444</v>
      </c>
      <c r="B22914" t="s">
        <v>459</v>
      </c>
      <c r="C22914" t="s">
        <v>388</v>
      </c>
      <c r="D22914" t="s">
        <v>115</v>
      </c>
      <c r="E22914" t="s">
        <v>115</v>
      </c>
      <c r="F22914">
        <v>168</v>
      </c>
      <c r="G22914">
        <v>105</v>
      </c>
      <c r="H22914">
        <v>972</v>
      </c>
      <c r="I22914">
        <v>1180</v>
      </c>
      <c r="J22914">
        <v>1</v>
      </c>
      <c r="K22914">
        <v>2</v>
      </c>
      <c r="L22914" t="s">
        <v>28</v>
      </c>
      <c r="M22914" t="s">
        <v>749</v>
      </c>
      <c r="N22914" t="s">
        <v>459</v>
      </c>
      <c r="O22914" t="s">
        <v>22</v>
      </c>
      <c r="P22914" t="s">
        <v>23</v>
      </c>
      <c r="Q22914" t="s">
        <v>41</v>
      </c>
    </row>
    <row r="22915" spans="1:17" x14ac:dyDescent="0.2">
      <c r="A22915" s="2">
        <v>44444</v>
      </c>
      <c r="B22915" t="s">
        <v>52</v>
      </c>
      <c r="C22915" t="s">
        <v>449</v>
      </c>
      <c r="D22915" t="s">
        <v>50</v>
      </c>
      <c r="E22915" t="s">
        <v>115</v>
      </c>
      <c r="F22915">
        <v>17</v>
      </c>
      <c r="G22915">
        <v>83</v>
      </c>
      <c r="H22915">
        <v>1606</v>
      </c>
      <c r="I22915">
        <v>1284</v>
      </c>
      <c r="J22915">
        <v>2</v>
      </c>
      <c r="K22915">
        <v>1</v>
      </c>
      <c r="L22915" t="s">
        <v>28</v>
      </c>
      <c r="M22915" t="s">
        <v>1773</v>
      </c>
      <c r="N22915" t="s">
        <v>52</v>
      </c>
      <c r="O22915" t="s">
        <v>22</v>
      </c>
      <c r="P22915" t="s">
        <v>23</v>
      </c>
      <c r="Q22915" t="s">
        <v>24</v>
      </c>
    </row>
    <row r="22916" spans="1:17" x14ac:dyDescent="0.2">
      <c r="A22916" s="2">
        <v>44444</v>
      </c>
      <c r="B22916" t="s">
        <v>617</v>
      </c>
      <c r="C22916" t="s">
        <v>207</v>
      </c>
      <c r="D22916" t="s">
        <v>36</v>
      </c>
      <c r="E22916" t="s">
        <v>36</v>
      </c>
      <c r="F22916">
        <v>127</v>
      </c>
      <c r="G22916">
        <v>104</v>
      </c>
      <c r="H22916">
        <v>1134</v>
      </c>
      <c r="I22916">
        <v>1205</v>
      </c>
      <c r="J22916">
        <v>1</v>
      </c>
      <c r="K22916">
        <v>1</v>
      </c>
      <c r="L22916" t="s">
        <v>20</v>
      </c>
      <c r="M22916" t="s">
        <v>618</v>
      </c>
      <c r="N22916" t="s">
        <v>617</v>
      </c>
      <c r="O22916" t="s">
        <v>22</v>
      </c>
      <c r="P22916" t="s">
        <v>23</v>
      </c>
      <c r="Q22916" t="s">
        <v>30</v>
      </c>
    </row>
    <row r="22917" spans="1:17" x14ac:dyDescent="0.2">
      <c r="A22917" s="2">
        <v>44444</v>
      </c>
      <c r="B22917" t="s">
        <v>141</v>
      </c>
      <c r="C22917" t="s">
        <v>183</v>
      </c>
      <c r="D22917" t="s">
        <v>36</v>
      </c>
      <c r="E22917" t="s">
        <v>36</v>
      </c>
      <c r="F22917">
        <v>85</v>
      </c>
      <c r="G22917">
        <v>46</v>
      </c>
      <c r="H22917">
        <v>1278</v>
      </c>
      <c r="I22917">
        <v>1432</v>
      </c>
      <c r="J22917">
        <v>1</v>
      </c>
      <c r="K22917">
        <v>1</v>
      </c>
      <c r="L22917" t="s">
        <v>20</v>
      </c>
      <c r="M22917" t="s">
        <v>1477</v>
      </c>
      <c r="N22917" t="s">
        <v>141</v>
      </c>
      <c r="O22917" t="s">
        <v>22</v>
      </c>
      <c r="P22917" t="s">
        <v>23</v>
      </c>
      <c r="Q22917" t="s">
        <v>30</v>
      </c>
    </row>
    <row r="22918" spans="1:17" x14ac:dyDescent="0.2">
      <c r="A22918" s="2">
        <v>44444</v>
      </c>
      <c r="B22918" t="s">
        <v>365</v>
      </c>
      <c r="C22918" t="s">
        <v>352</v>
      </c>
      <c r="D22918" t="s">
        <v>36</v>
      </c>
      <c r="E22918" t="s">
        <v>36</v>
      </c>
      <c r="F22918">
        <v>131</v>
      </c>
      <c r="G22918">
        <v>107</v>
      </c>
      <c r="H22918">
        <v>1105</v>
      </c>
      <c r="I22918">
        <v>1172</v>
      </c>
      <c r="J22918">
        <v>0</v>
      </c>
      <c r="K22918">
        <v>1</v>
      </c>
      <c r="L22918" t="s">
        <v>20</v>
      </c>
      <c r="M22918" t="s">
        <v>400</v>
      </c>
      <c r="N22918" t="s">
        <v>365</v>
      </c>
      <c r="O22918" t="s">
        <v>22</v>
      </c>
      <c r="P22918" t="s">
        <v>23</v>
      </c>
      <c r="Q22918" t="s">
        <v>41</v>
      </c>
    </row>
    <row r="22919" spans="1:17" x14ac:dyDescent="0.2">
      <c r="A22919" s="2">
        <v>44444</v>
      </c>
      <c r="B22919" t="s">
        <v>1692</v>
      </c>
      <c r="C22919" t="s">
        <v>153</v>
      </c>
      <c r="D22919" t="s">
        <v>50</v>
      </c>
      <c r="E22919" t="s">
        <v>50</v>
      </c>
      <c r="F22919">
        <v>115</v>
      </c>
      <c r="G22919">
        <v>48</v>
      </c>
      <c r="H22919">
        <v>1159</v>
      </c>
      <c r="I22919">
        <v>1427</v>
      </c>
      <c r="J22919">
        <v>1</v>
      </c>
      <c r="K22919">
        <v>1</v>
      </c>
      <c r="L22919" t="s">
        <v>20</v>
      </c>
      <c r="M22919" t="s">
        <v>1775</v>
      </c>
      <c r="N22919" t="s">
        <v>1692</v>
      </c>
      <c r="O22919" t="s">
        <v>22</v>
      </c>
      <c r="P22919" t="s">
        <v>23</v>
      </c>
      <c r="Q22919" t="s">
        <v>30</v>
      </c>
    </row>
    <row r="22920" spans="1:17" x14ac:dyDescent="0.2">
      <c r="A22920" s="2">
        <v>44444</v>
      </c>
      <c r="B22920" t="s">
        <v>106</v>
      </c>
      <c r="C22920" t="s">
        <v>345</v>
      </c>
      <c r="D22920" t="s">
        <v>50</v>
      </c>
      <c r="E22920" t="s">
        <v>50</v>
      </c>
      <c r="F22920">
        <v>7</v>
      </c>
      <c r="G22920">
        <v>91</v>
      </c>
      <c r="H22920">
        <v>1680</v>
      </c>
      <c r="I22920">
        <v>1264</v>
      </c>
      <c r="J22920">
        <v>4</v>
      </c>
      <c r="K22920">
        <v>0</v>
      </c>
      <c r="L22920" t="s">
        <v>20</v>
      </c>
      <c r="M22920" t="s">
        <v>870</v>
      </c>
      <c r="N22920" t="s">
        <v>106</v>
      </c>
      <c r="O22920" t="s">
        <v>22</v>
      </c>
      <c r="P22920" t="s">
        <v>23</v>
      </c>
      <c r="Q22920" t="s">
        <v>24</v>
      </c>
    </row>
    <row r="22921" spans="1:17" x14ac:dyDescent="0.2">
      <c r="A22921" s="2">
        <v>44444</v>
      </c>
      <c r="B22921" t="s">
        <v>87</v>
      </c>
      <c r="C22921" t="s">
        <v>73</v>
      </c>
      <c r="D22921" t="s">
        <v>50</v>
      </c>
      <c r="E22921" t="s">
        <v>50</v>
      </c>
      <c r="F22921">
        <v>75</v>
      </c>
      <c r="G22921">
        <v>134</v>
      </c>
      <c r="H22921">
        <v>1334</v>
      </c>
      <c r="I22921">
        <v>1096</v>
      </c>
      <c r="J22921">
        <v>1</v>
      </c>
      <c r="K22921">
        <v>0</v>
      </c>
      <c r="L22921" t="s">
        <v>20</v>
      </c>
      <c r="M22921" t="s">
        <v>88</v>
      </c>
      <c r="N22921" t="s">
        <v>87</v>
      </c>
      <c r="O22921" t="s">
        <v>22</v>
      </c>
      <c r="P22921" t="s">
        <v>23</v>
      </c>
      <c r="Q22921" t="s">
        <v>24</v>
      </c>
    </row>
    <row r="22922" spans="1:17" x14ac:dyDescent="0.2">
      <c r="A22922" s="2">
        <v>44444</v>
      </c>
      <c r="B22922" t="s">
        <v>53</v>
      </c>
      <c r="C22922" t="s">
        <v>119</v>
      </c>
      <c r="D22922" t="s">
        <v>50</v>
      </c>
      <c r="E22922" t="s">
        <v>50</v>
      </c>
      <c r="F22922">
        <v>14</v>
      </c>
      <c r="G22922">
        <v>5</v>
      </c>
      <c r="H22922">
        <v>1621</v>
      </c>
      <c r="I22922">
        <v>1744</v>
      </c>
      <c r="J22922">
        <v>0</v>
      </c>
      <c r="K22922">
        <v>0</v>
      </c>
      <c r="L22922" t="s">
        <v>20</v>
      </c>
      <c r="M22922" t="s">
        <v>323</v>
      </c>
      <c r="N22922" t="s">
        <v>53</v>
      </c>
      <c r="O22922" t="s">
        <v>22</v>
      </c>
      <c r="P22922" t="s">
        <v>23</v>
      </c>
      <c r="Q22922" t="s">
        <v>30</v>
      </c>
    </row>
    <row r="22923" spans="1:17" x14ac:dyDescent="0.2">
      <c r="A22923" s="2">
        <v>44444</v>
      </c>
      <c r="B22923" t="s">
        <v>317</v>
      </c>
      <c r="C22923" t="s">
        <v>161</v>
      </c>
      <c r="D22923" t="s">
        <v>50</v>
      </c>
      <c r="E22923" t="s">
        <v>50</v>
      </c>
      <c r="F22923">
        <v>89</v>
      </c>
      <c r="G22923">
        <v>19</v>
      </c>
      <c r="H22923">
        <v>1270</v>
      </c>
      <c r="I22923">
        <v>1567</v>
      </c>
      <c r="J22923">
        <v>2</v>
      </c>
      <c r="K22923">
        <v>3</v>
      </c>
      <c r="L22923" t="s">
        <v>20</v>
      </c>
      <c r="M22923" t="s">
        <v>1570</v>
      </c>
      <c r="N22923" t="s">
        <v>95</v>
      </c>
      <c r="O22923" t="s">
        <v>122</v>
      </c>
      <c r="P22923" t="s">
        <v>23</v>
      </c>
      <c r="Q22923" t="s">
        <v>41</v>
      </c>
    </row>
    <row r="22924" spans="1:17" x14ac:dyDescent="0.2">
      <c r="A22924" s="2">
        <v>44444</v>
      </c>
      <c r="B22924" t="s">
        <v>147</v>
      </c>
      <c r="C22924" t="s">
        <v>293</v>
      </c>
      <c r="D22924" t="s">
        <v>50</v>
      </c>
      <c r="E22924" t="s">
        <v>50</v>
      </c>
      <c r="F22924">
        <v>1</v>
      </c>
      <c r="G22924">
        <v>31</v>
      </c>
      <c r="H22924">
        <v>1822</v>
      </c>
      <c r="I22924">
        <v>1492</v>
      </c>
      <c r="J22924">
        <v>3</v>
      </c>
      <c r="K22924">
        <v>0</v>
      </c>
      <c r="L22924" t="s">
        <v>20</v>
      </c>
      <c r="M22924" t="s">
        <v>148</v>
      </c>
      <c r="N22924" t="s">
        <v>147</v>
      </c>
      <c r="O22924" t="s">
        <v>22</v>
      </c>
      <c r="P22924" t="s">
        <v>23</v>
      </c>
      <c r="Q22924" t="s">
        <v>24</v>
      </c>
    </row>
    <row r="22925" spans="1:17" x14ac:dyDescent="0.2">
      <c r="A22925" s="2">
        <v>44444</v>
      </c>
      <c r="B22925" t="s">
        <v>89</v>
      </c>
      <c r="C22925" t="s">
        <v>737</v>
      </c>
      <c r="D22925" t="s">
        <v>50</v>
      </c>
      <c r="E22925" t="s">
        <v>50</v>
      </c>
      <c r="F22925">
        <v>4</v>
      </c>
      <c r="G22925">
        <v>156</v>
      </c>
      <c r="H22925">
        <v>1752</v>
      </c>
      <c r="I22925">
        <v>1031</v>
      </c>
      <c r="J22925">
        <v>4</v>
      </c>
      <c r="K22925">
        <v>0</v>
      </c>
      <c r="L22925" t="s">
        <v>20</v>
      </c>
      <c r="M22925" t="s">
        <v>91</v>
      </c>
      <c r="N22925" t="s">
        <v>89</v>
      </c>
      <c r="O22925" t="s">
        <v>22</v>
      </c>
      <c r="P22925" t="s">
        <v>23</v>
      </c>
      <c r="Q22925" t="s">
        <v>24</v>
      </c>
    </row>
    <row r="22926" spans="1:17" x14ac:dyDescent="0.2">
      <c r="A22926" s="2">
        <v>44444</v>
      </c>
      <c r="B22926" t="s">
        <v>85</v>
      </c>
      <c r="C22926" t="s">
        <v>94</v>
      </c>
      <c r="D22926" t="s">
        <v>50</v>
      </c>
      <c r="E22926" t="s">
        <v>50</v>
      </c>
      <c r="F22926">
        <v>69</v>
      </c>
      <c r="G22926">
        <v>37</v>
      </c>
      <c r="H22926">
        <v>1359</v>
      </c>
      <c r="I22926">
        <v>1474</v>
      </c>
      <c r="J22926">
        <v>1</v>
      </c>
      <c r="K22926">
        <v>0</v>
      </c>
      <c r="L22926" t="s">
        <v>20</v>
      </c>
      <c r="M22926" t="s">
        <v>1611</v>
      </c>
      <c r="N22926" t="s">
        <v>85</v>
      </c>
      <c r="O22926" t="s">
        <v>22</v>
      </c>
      <c r="P22926" t="s">
        <v>23</v>
      </c>
      <c r="Q22926" t="s">
        <v>24</v>
      </c>
    </row>
    <row r="22927" spans="1:17" x14ac:dyDescent="0.2">
      <c r="A22927" s="2">
        <v>44444</v>
      </c>
      <c r="B22927" t="s">
        <v>125</v>
      </c>
      <c r="C22927" t="s">
        <v>90</v>
      </c>
      <c r="D22927" t="s">
        <v>50</v>
      </c>
      <c r="E22927" t="s">
        <v>50</v>
      </c>
      <c r="F22927">
        <v>209</v>
      </c>
      <c r="G22927">
        <v>27</v>
      </c>
      <c r="H22927">
        <v>802</v>
      </c>
      <c r="I22927">
        <v>1516</v>
      </c>
      <c r="J22927">
        <v>1</v>
      </c>
      <c r="K22927">
        <v>7</v>
      </c>
      <c r="L22927" t="s">
        <v>20</v>
      </c>
      <c r="M22927" t="s">
        <v>468</v>
      </c>
      <c r="N22927" t="s">
        <v>125</v>
      </c>
      <c r="O22927" t="s">
        <v>22</v>
      </c>
      <c r="P22927" t="s">
        <v>23</v>
      </c>
      <c r="Q22927" t="s">
        <v>41</v>
      </c>
    </row>
    <row r="22928" spans="1:17" x14ac:dyDescent="0.2">
      <c r="A22928" s="2">
        <v>44444</v>
      </c>
      <c r="B22928" t="s">
        <v>76</v>
      </c>
      <c r="C22928" t="s">
        <v>328</v>
      </c>
      <c r="D22928" t="s">
        <v>50</v>
      </c>
      <c r="E22928" t="s">
        <v>50</v>
      </c>
      <c r="F22928">
        <v>53</v>
      </c>
      <c r="G22928">
        <v>72</v>
      </c>
      <c r="H22928">
        <v>1418</v>
      </c>
      <c r="I22928">
        <v>1342</v>
      </c>
      <c r="J22928">
        <v>2</v>
      </c>
      <c r="K22928">
        <v>2</v>
      </c>
      <c r="L22928" t="s">
        <v>20</v>
      </c>
      <c r="M22928" t="s">
        <v>78</v>
      </c>
      <c r="N22928" t="s">
        <v>76</v>
      </c>
      <c r="O22928" t="s">
        <v>22</v>
      </c>
      <c r="P22928" t="s">
        <v>23</v>
      </c>
      <c r="Q22928" t="s">
        <v>30</v>
      </c>
    </row>
    <row r="22929" spans="1:17" x14ac:dyDescent="0.2">
      <c r="A22929" s="2">
        <v>44444</v>
      </c>
      <c r="B22929" t="s">
        <v>129</v>
      </c>
      <c r="C22929" t="s">
        <v>286</v>
      </c>
      <c r="D22929" t="s">
        <v>50</v>
      </c>
      <c r="E22929" t="s">
        <v>50</v>
      </c>
      <c r="F22929">
        <v>16</v>
      </c>
      <c r="G22929">
        <v>88</v>
      </c>
      <c r="H22929">
        <v>1613</v>
      </c>
      <c r="I22929">
        <v>1273</v>
      </c>
      <c r="J22929">
        <v>6</v>
      </c>
      <c r="K22929">
        <v>0</v>
      </c>
      <c r="L22929" t="s">
        <v>20</v>
      </c>
      <c r="M22929" t="s">
        <v>271</v>
      </c>
      <c r="N22929" t="s">
        <v>129</v>
      </c>
      <c r="O22929" t="s">
        <v>22</v>
      </c>
      <c r="P22929" t="s">
        <v>23</v>
      </c>
      <c r="Q22929" t="s">
        <v>24</v>
      </c>
    </row>
    <row r="22930" spans="1:17" x14ac:dyDescent="0.2">
      <c r="A22930" s="2">
        <v>44444</v>
      </c>
      <c r="B22930" t="s">
        <v>92</v>
      </c>
      <c r="C22930" t="s">
        <v>174</v>
      </c>
      <c r="D22930" t="s">
        <v>50</v>
      </c>
      <c r="E22930" t="s">
        <v>50</v>
      </c>
      <c r="F22930">
        <v>45</v>
      </c>
      <c r="G22930">
        <v>189</v>
      </c>
      <c r="H22930">
        <v>1439</v>
      </c>
      <c r="I22930">
        <v>907</v>
      </c>
      <c r="J22930">
        <v>2</v>
      </c>
      <c r="K22930">
        <v>0</v>
      </c>
      <c r="L22930" t="s">
        <v>20</v>
      </c>
      <c r="M22930" t="s">
        <v>124</v>
      </c>
      <c r="N22930" t="s">
        <v>92</v>
      </c>
      <c r="O22930" t="s">
        <v>22</v>
      </c>
      <c r="P22930" t="s">
        <v>23</v>
      </c>
      <c r="Q22930" t="s">
        <v>24</v>
      </c>
    </row>
    <row r="22931" spans="1:17" x14ac:dyDescent="0.2">
      <c r="A22931" s="2">
        <v>44444</v>
      </c>
      <c r="B22931" t="s">
        <v>31</v>
      </c>
      <c r="C22931" t="s">
        <v>107</v>
      </c>
      <c r="D22931" t="s">
        <v>19</v>
      </c>
      <c r="E22931" t="s">
        <v>19</v>
      </c>
      <c r="F22931">
        <v>55</v>
      </c>
      <c r="G22931">
        <v>20</v>
      </c>
      <c r="H22931">
        <v>1405</v>
      </c>
      <c r="I22931">
        <v>1557</v>
      </c>
      <c r="J22931">
        <v>0</v>
      </c>
      <c r="K22931">
        <v>0</v>
      </c>
      <c r="L22931" t="s">
        <v>20</v>
      </c>
      <c r="M22931" t="s">
        <v>33</v>
      </c>
      <c r="N22931" t="s">
        <v>31</v>
      </c>
      <c r="O22931" t="s">
        <v>22</v>
      </c>
      <c r="P22931" t="s">
        <v>23</v>
      </c>
      <c r="Q22931" t="s">
        <v>30</v>
      </c>
    </row>
    <row r="22932" spans="1:17" x14ac:dyDescent="0.2">
      <c r="A22932" s="2">
        <v>44444</v>
      </c>
      <c r="B22932" t="s">
        <v>38</v>
      </c>
      <c r="C22932" t="s">
        <v>43</v>
      </c>
      <c r="D22932" t="s">
        <v>19</v>
      </c>
      <c r="E22932" t="s">
        <v>19</v>
      </c>
      <c r="F22932">
        <v>33</v>
      </c>
      <c r="G22932">
        <v>15</v>
      </c>
      <c r="H22932">
        <v>1483</v>
      </c>
      <c r="I22932">
        <v>1617</v>
      </c>
      <c r="J22932">
        <v>1</v>
      </c>
      <c r="K22932">
        <v>1</v>
      </c>
      <c r="L22932" t="s">
        <v>20</v>
      </c>
      <c r="M22932" t="s">
        <v>40</v>
      </c>
      <c r="N22932" t="s">
        <v>38</v>
      </c>
      <c r="O22932" t="s">
        <v>22</v>
      </c>
      <c r="P22932" t="s">
        <v>23</v>
      </c>
      <c r="Q22932" t="s">
        <v>30</v>
      </c>
    </row>
    <row r="22933" spans="1:17" x14ac:dyDescent="0.2">
      <c r="A22933" s="2">
        <v>44444</v>
      </c>
      <c r="B22933" t="s">
        <v>18</v>
      </c>
      <c r="C22933" t="s">
        <v>17</v>
      </c>
      <c r="D22933" t="s">
        <v>19</v>
      </c>
      <c r="E22933" t="s">
        <v>19</v>
      </c>
      <c r="F22933">
        <v>13</v>
      </c>
      <c r="G22933">
        <v>82</v>
      </c>
      <c r="H22933">
        <v>1634</v>
      </c>
      <c r="I22933">
        <v>1285</v>
      </c>
      <c r="J22933">
        <v>4</v>
      </c>
      <c r="K22933">
        <v>2</v>
      </c>
      <c r="L22933" t="s">
        <v>20</v>
      </c>
      <c r="M22933" t="s">
        <v>64</v>
      </c>
      <c r="N22933" t="s">
        <v>18</v>
      </c>
      <c r="O22933" t="s">
        <v>22</v>
      </c>
      <c r="P22933" t="s">
        <v>23</v>
      </c>
      <c r="Q22933" t="s">
        <v>24</v>
      </c>
    </row>
    <row r="22934" spans="1:17" x14ac:dyDescent="0.2">
      <c r="A22934" s="2">
        <v>44444</v>
      </c>
      <c r="B22934" t="s">
        <v>42</v>
      </c>
      <c r="C22934" t="s">
        <v>32</v>
      </c>
      <c r="D22934" t="s">
        <v>19</v>
      </c>
      <c r="E22934" t="s">
        <v>19</v>
      </c>
      <c r="F22934">
        <v>22</v>
      </c>
      <c r="G22934">
        <v>40</v>
      </c>
      <c r="H22934">
        <v>1543</v>
      </c>
      <c r="I22934">
        <v>1463</v>
      </c>
      <c r="J22934">
        <v>1</v>
      </c>
      <c r="K22934">
        <v>0</v>
      </c>
      <c r="L22934" t="s">
        <v>20</v>
      </c>
      <c r="M22934" t="s">
        <v>44</v>
      </c>
      <c r="N22934" t="s">
        <v>42</v>
      </c>
      <c r="O22934" t="s">
        <v>22</v>
      </c>
      <c r="P22934" t="s">
        <v>23</v>
      </c>
      <c r="Q22934" t="s">
        <v>24</v>
      </c>
    </row>
    <row r="22935" spans="1:17" x14ac:dyDescent="0.2">
      <c r="A22935" s="2">
        <v>44444</v>
      </c>
      <c r="B22935" t="s">
        <v>131</v>
      </c>
      <c r="C22935" t="s">
        <v>26</v>
      </c>
      <c r="D22935" t="s">
        <v>27</v>
      </c>
      <c r="E22935" t="s">
        <v>27</v>
      </c>
      <c r="F22935">
        <v>44</v>
      </c>
      <c r="G22935">
        <v>9</v>
      </c>
      <c r="H22935">
        <v>1449</v>
      </c>
      <c r="I22935">
        <v>1658</v>
      </c>
      <c r="J22935">
        <v>0</v>
      </c>
      <c r="K22935">
        <v>1</v>
      </c>
      <c r="L22935" t="s">
        <v>20</v>
      </c>
      <c r="M22935" t="s">
        <v>637</v>
      </c>
      <c r="N22935" t="s">
        <v>131</v>
      </c>
      <c r="O22935" t="s">
        <v>22</v>
      </c>
      <c r="P22935" t="s">
        <v>23</v>
      </c>
      <c r="Q22935" t="s">
        <v>41</v>
      </c>
    </row>
    <row r="22936" spans="1:17" x14ac:dyDescent="0.2">
      <c r="A22936" s="2">
        <v>44444</v>
      </c>
      <c r="B22936" t="s">
        <v>210</v>
      </c>
      <c r="C22936" t="s">
        <v>304</v>
      </c>
      <c r="D22936" t="s">
        <v>27</v>
      </c>
      <c r="E22936" t="s">
        <v>27</v>
      </c>
      <c r="F22936">
        <v>64</v>
      </c>
      <c r="G22936">
        <v>63</v>
      </c>
      <c r="H22936">
        <v>1375</v>
      </c>
      <c r="I22936">
        <v>1377</v>
      </c>
      <c r="J22936">
        <v>0</v>
      </c>
      <c r="K22936">
        <v>0</v>
      </c>
      <c r="L22936" t="s">
        <v>20</v>
      </c>
      <c r="M22936" t="s">
        <v>557</v>
      </c>
      <c r="N22936" t="s">
        <v>210</v>
      </c>
      <c r="O22936" t="s">
        <v>22</v>
      </c>
      <c r="P22936" t="s">
        <v>23</v>
      </c>
      <c r="Q22936" t="s">
        <v>30</v>
      </c>
    </row>
    <row r="22937" spans="1:17" x14ac:dyDescent="0.2">
      <c r="A22937" s="2">
        <v>44444</v>
      </c>
      <c r="B22937" t="s">
        <v>185</v>
      </c>
      <c r="C22937" t="s">
        <v>531</v>
      </c>
      <c r="D22937" t="s">
        <v>27</v>
      </c>
      <c r="E22937" t="s">
        <v>27</v>
      </c>
      <c r="F22937">
        <v>50</v>
      </c>
      <c r="G22937">
        <v>74</v>
      </c>
      <c r="H22937">
        <v>1423</v>
      </c>
      <c r="I22937">
        <v>1334</v>
      </c>
      <c r="J22937">
        <v>0</v>
      </c>
      <c r="K22937">
        <v>3</v>
      </c>
      <c r="L22937" t="s">
        <v>20</v>
      </c>
      <c r="M22937" t="s">
        <v>412</v>
      </c>
      <c r="N22937" t="s">
        <v>185</v>
      </c>
      <c r="O22937" t="s">
        <v>22</v>
      </c>
      <c r="P22937" t="s">
        <v>23</v>
      </c>
      <c r="Q22937" t="s">
        <v>41</v>
      </c>
    </row>
    <row r="22938" spans="1:17" x14ac:dyDescent="0.2">
      <c r="A22938" s="2">
        <v>44444</v>
      </c>
      <c r="B22938" t="s">
        <v>77</v>
      </c>
      <c r="C22938" t="s">
        <v>56</v>
      </c>
      <c r="D22938" t="s">
        <v>27</v>
      </c>
      <c r="E22938" t="s">
        <v>27</v>
      </c>
      <c r="F22938">
        <v>10</v>
      </c>
      <c r="G22938">
        <v>59</v>
      </c>
      <c r="H22938">
        <v>1647</v>
      </c>
      <c r="I22938">
        <v>1399</v>
      </c>
      <c r="J22938">
        <v>1</v>
      </c>
      <c r="K22938">
        <v>1</v>
      </c>
      <c r="L22938" t="s">
        <v>20</v>
      </c>
      <c r="M22938" t="s">
        <v>1213</v>
      </c>
      <c r="N22938" t="s">
        <v>77</v>
      </c>
      <c r="O22938" t="s">
        <v>22</v>
      </c>
      <c r="P22938" t="s">
        <v>23</v>
      </c>
      <c r="Q22938" t="s">
        <v>30</v>
      </c>
    </row>
    <row r="22939" spans="1:17" x14ac:dyDescent="0.2">
      <c r="A22939" s="2">
        <v>44445</v>
      </c>
      <c r="B22939" t="s">
        <v>800</v>
      </c>
      <c r="C22939" t="s">
        <v>237</v>
      </c>
      <c r="D22939" t="s">
        <v>36</v>
      </c>
      <c r="E22939" t="s">
        <v>36</v>
      </c>
      <c r="F22939">
        <v>182</v>
      </c>
      <c r="G22939">
        <v>117</v>
      </c>
      <c r="H22939">
        <v>922</v>
      </c>
      <c r="I22939">
        <v>1156</v>
      </c>
      <c r="J22939">
        <v>2</v>
      </c>
      <c r="K22939">
        <v>4</v>
      </c>
      <c r="L22939" t="s">
        <v>20</v>
      </c>
      <c r="M22939" t="s">
        <v>142</v>
      </c>
      <c r="N22939" t="s">
        <v>110</v>
      </c>
      <c r="O22939" t="s">
        <v>122</v>
      </c>
      <c r="P22939" t="s">
        <v>23</v>
      </c>
      <c r="Q22939" t="s">
        <v>41</v>
      </c>
    </row>
    <row r="22940" spans="1:17" x14ac:dyDescent="0.2">
      <c r="A22940" s="2">
        <v>44445</v>
      </c>
      <c r="B22940" t="s">
        <v>339</v>
      </c>
      <c r="C22940" t="s">
        <v>660</v>
      </c>
      <c r="D22940" t="s">
        <v>36</v>
      </c>
      <c r="E22940" t="s">
        <v>36</v>
      </c>
      <c r="F22940">
        <v>150</v>
      </c>
      <c r="G22940">
        <v>123</v>
      </c>
      <c r="H22940">
        <v>1049</v>
      </c>
      <c r="I22940">
        <v>1147</v>
      </c>
      <c r="J22940">
        <v>1</v>
      </c>
      <c r="K22940">
        <v>0</v>
      </c>
      <c r="L22940" t="s">
        <v>20</v>
      </c>
      <c r="M22940" t="s">
        <v>422</v>
      </c>
      <c r="N22940" t="s">
        <v>120</v>
      </c>
      <c r="O22940" t="s">
        <v>122</v>
      </c>
      <c r="P22940" t="s">
        <v>23</v>
      </c>
      <c r="Q22940" t="s">
        <v>24</v>
      </c>
    </row>
    <row r="22941" spans="1:17" x14ac:dyDescent="0.2">
      <c r="A22941" s="2">
        <v>44445</v>
      </c>
      <c r="B22941" t="s">
        <v>136</v>
      </c>
      <c r="C22941" t="s">
        <v>120</v>
      </c>
      <c r="D22941" t="s">
        <v>36</v>
      </c>
      <c r="E22941" t="s">
        <v>36</v>
      </c>
      <c r="F22941">
        <v>57</v>
      </c>
      <c r="G22941">
        <v>54</v>
      </c>
      <c r="H22941">
        <v>1402</v>
      </c>
      <c r="I22941">
        <v>1410</v>
      </c>
      <c r="J22941">
        <v>2</v>
      </c>
      <c r="K22941">
        <v>1</v>
      </c>
      <c r="L22941" t="s">
        <v>20</v>
      </c>
      <c r="M22941" t="s">
        <v>340</v>
      </c>
      <c r="N22941" t="s">
        <v>136</v>
      </c>
      <c r="O22941" t="s">
        <v>22</v>
      </c>
      <c r="P22941" t="s">
        <v>23</v>
      </c>
      <c r="Q22941" t="s">
        <v>24</v>
      </c>
    </row>
    <row r="22942" spans="1:17" x14ac:dyDescent="0.2">
      <c r="A22942" s="2">
        <v>44445</v>
      </c>
      <c r="B22942" t="s">
        <v>208</v>
      </c>
      <c r="C22942" t="s">
        <v>111</v>
      </c>
      <c r="D22942" t="s">
        <v>36</v>
      </c>
      <c r="E22942" t="s">
        <v>36</v>
      </c>
      <c r="F22942">
        <v>84</v>
      </c>
      <c r="G22942">
        <v>60</v>
      </c>
      <c r="H22942">
        <v>1282</v>
      </c>
      <c r="I22942">
        <v>1392</v>
      </c>
      <c r="J22942">
        <v>0</v>
      </c>
      <c r="K22942">
        <v>0</v>
      </c>
      <c r="L22942" t="s">
        <v>20</v>
      </c>
      <c r="M22942" t="s">
        <v>1854</v>
      </c>
      <c r="N22942" t="s">
        <v>208</v>
      </c>
      <c r="O22942" t="s">
        <v>22</v>
      </c>
      <c r="P22942" t="s">
        <v>23</v>
      </c>
      <c r="Q22942" t="s">
        <v>30</v>
      </c>
    </row>
    <row r="22943" spans="1:17" x14ac:dyDescent="0.2">
      <c r="A22943" s="2">
        <v>44445</v>
      </c>
      <c r="B22943" t="s">
        <v>149</v>
      </c>
      <c r="C22943" t="s">
        <v>199</v>
      </c>
      <c r="D22943" t="s">
        <v>36</v>
      </c>
      <c r="E22943" t="s">
        <v>36</v>
      </c>
      <c r="F22943">
        <v>73</v>
      </c>
      <c r="G22943">
        <v>52</v>
      </c>
      <c r="H22943">
        <v>1337</v>
      </c>
      <c r="I22943">
        <v>1420</v>
      </c>
      <c r="J22943">
        <v>1</v>
      </c>
      <c r="K22943">
        <v>0</v>
      </c>
      <c r="L22943" t="s">
        <v>20</v>
      </c>
      <c r="M22943" t="s">
        <v>420</v>
      </c>
      <c r="N22943" t="s">
        <v>149</v>
      </c>
      <c r="O22943" t="s">
        <v>22</v>
      </c>
      <c r="P22943" t="s">
        <v>23</v>
      </c>
      <c r="Q22943" t="s">
        <v>24</v>
      </c>
    </row>
    <row r="22944" spans="1:17" x14ac:dyDescent="0.2">
      <c r="A22944" s="2">
        <v>44445</v>
      </c>
      <c r="B22944" t="s">
        <v>471</v>
      </c>
      <c r="C22944" t="s">
        <v>890</v>
      </c>
      <c r="D22944" t="s">
        <v>36</v>
      </c>
      <c r="E22944" t="s">
        <v>36</v>
      </c>
      <c r="F22944">
        <v>86</v>
      </c>
      <c r="G22944">
        <v>65</v>
      </c>
      <c r="H22944">
        <v>1277</v>
      </c>
      <c r="I22944">
        <v>1373</v>
      </c>
      <c r="J22944">
        <v>1</v>
      </c>
      <c r="K22944">
        <v>1</v>
      </c>
      <c r="L22944" t="s">
        <v>20</v>
      </c>
      <c r="M22944" t="s">
        <v>639</v>
      </c>
      <c r="N22944" t="s">
        <v>471</v>
      </c>
      <c r="O22944" t="s">
        <v>22</v>
      </c>
      <c r="P22944" t="s">
        <v>23</v>
      </c>
      <c r="Q22944" t="s">
        <v>30</v>
      </c>
    </row>
    <row r="22945" spans="1:17" x14ac:dyDescent="0.2">
      <c r="A22945" s="2">
        <v>44446</v>
      </c>
      <c r="B22945" t="s">
        <v>569</v>
      </c>
      <c r="C22945" t="s">
        <v>212</v>
      </c>
      <c r="D22945" t="s">
        <v>115</v>
      </c>
      <c r="E22945" t="s">
        <v>115</v>
      </c>
      <c r="F22945">
        <v>101</v>
      </c>
      <c r="G22945">
        <v>188</v>
      </c>
      <c r="H22945">
        <v>1223</v>
      </c>
      <c r="I22945">
        <v>909</v>
      </c>
      <c r="J22945">
        <v>4</v>
      </c>
      <c r="K22945">
        <v>1</v>
      </c>
      <c r="L22945" t="s">
        <v>1853</v>
      </c>
      <c r="M22945" t="s">
        <v>1109</v>
      </c>
      <c r="N22945" t="s">
        <v>569</v>
      </c>
      <c r="O22945" t="s">
        <v>22</v>
      </c>
      <c r="P22945" t="s">
        <v>23</v>
      </c>
      <c r="Q22945" t="s">
        <v>24</v>
      </c>
    </row>
    <row r="22946" spans="1:17" x14ac:dyDescent="0.2">
      <c r="A22946" s="2">
        <v>44446</v>
      </c>
      <c r="B22946" t="s">
        <v>402</v>
      </c>
      <c r="C22946" t="s">
        <v>177</v>
      </c>
      <c r="D22946" t="s">
        <v>115</v>
      </c>
      <c r="E22946" t="s">
        <v>115</v>
      </c>
      <c r="F22946">
        <v>94</v>
      </c>
      <c r="G22946">
        <v>95</v>
      </c>
      <c r="H22946">
        <v>1251</v>
      </c>
      <c r="I22946">
        <v>1245</v>
      </c>
      <c r="J22946">
        <v>1</v>
      </c>
      <c r="K22946">
        <v>2</v>
      </c>
      <c r="L22946" t="s">
        <v>28</v>
      </c>
      <c r="M22946" t="s">
        <v>1002</v>
      </c>
      <c r="N22946" t="s">
        <v>402</v>
      </c>
      <c r="O22946" t="s">
        <v>22</v>
      </c>
      <c r="P22946" t="s">
        <v>23</v>
      </c>
      <c r="Q22946" t="s">
        <v>41</v>
      </c>
    </row>
    <row r="22947" spans="1:17" x14ac:dyDescent="0.2">
      <c r="A22947" s="2">
        <v>44446</v>
      </c>
      <c r="B22947" t="s">
        <v>1284</v>
      </c>
      <c r="C22947" t="s">
        <v>172</v>
      </c>
      <c r="D22947" t="s">
        <v>36</v>
      </c>
      <c r="E22947" t="s">
        <v>36</v>
      </c>
      <c r="F22947">
        <v>133</v>
      </c>
      <c r="G22947">
        <v>140</v>
      </c>
      <c r="H22947">
        <v>1104</v>
      </c>
      <c r="I22947">
        <v>1075</v>
      </c>
      <c r="J22947">
        <v>1</v>
      </c>
      <c r="K22947">
        <v>0</v>
      </c>
      <c r="L22947" t="s">
        <v>28</v>
      </c>
      <c r="M22947" t="s">
        <v>1291</v>
      </c>
      <c r="N22947" t="s">
        <v>1284</v>
      </c>
      <c r="O22947" t="s">
        <v>22</v>
      </c>
      <c r="P22947" t="s">
        <v>23</v>
      </c>
      <c r="Q22947" t="s">
        <v>24</v>
      </c>
    </row>
    <row r="22948" spans="1:17" x14ac:dyDescent="0.2">
      <c r="A22948" s="2">
        <v>44446</v>
      </c>
      <c r="B22948" t="s">
        <v>97</v>
      </c>
      <c r="C22948" t="s">
        <v>166</v>
      </c>
      <c r="D22948" t="s">
        <v>50</v>
      </c>
      <c r="E22948" t="s">
        <v>115</v>
      </c>
      <c r="F22948">
        <v>96</v>
      </c>
      <c r="G22948">
        <v>42</v>
      </c>
      <c r="H22948">
        <v>1238</v>
      </c>
      <c r="I22948">
        <v>1455</v>
      </c>
      <c r="J22948">
        <v>1</v>
      </c>
      <c r="K22948">
        <v>1</v>
      </c>
      <c r="L22948" t="s">
        <v>28</v>
      </c>
      <c r="M22948" t="s">
        <v>97</v>
      </c>
      <c r="N22948" t="s">
        <v>97</v>
      </c>
      <c r="O22948" t="s">
        <v>22</v>
      </c>
      <c r="P22948" t="s">
        <v>23</v>
      </c>
      <c r="Q22948" t="s">
        <v>30</v>
      </c>
    </row>
    <row r="22949" spans="1:17" x14ac:dyDescent="0.2">
      <c r="A22949" s="2">
        <v>44446</v>
      </c>
      <c r="B22949" t="s">
        <v>224</v>
      </c>
      <c r="C22949" t="s">
        <v>150</v>
      </c>
      <c r="D22949" t="s">
        <v>36</v>
      </c>
      <c r="E22949" t="s">
        <v>36</v>
      </c>
      <c r="F22949">
        <v>62</v>
      </c>
      <c r="G22949">
        <v>30</v>
      </c>
      <c r="H22949">
        <v>1383</v>
      </c>
      <c r="I22949">
        <v>1498</v>
      </c>
      <c r="J22949">
        <v>1</v>
      </c>
      <c r="K22949">
        <v>1</v>
      </c>
      <c r="L22949" t="s">
        <v>20</v>
      </c>
      <c r="M22949" t="s">
        <v>485</v>
      </c>
      <c r="N22949" t="s">
        <v>110</v>
      </c>
      <c r="O22949" t="s">
        <v>122</v>
      </c>
      <c r="P22949" t="s">
        <v>23</v>
      </c>
      <c r="Q22949" t="s">
        <v>30</v>
      </c>
    </row>
    <row r="22950" spans="1:17" x14ac:dyDescent="0.2">
      <c r="A22950" s="2">
        <v>44446</v>
      </c>
      <c r="B22950" t="s">
        <v>138</v>
      </c>
      <c r="C22950" t="s">
        <v>128</v>
      </c>
      <c r="D22950" t="s">
        <v>36</v>
      </c>
      <c r="E22950" t="s">
        <v>36</v>
      </c>
      <c r="F22950">
        <v>87</v>
      </c>
      <c r="G22950">
        <v>28</v>
      </c>
      <c r="H22950">
        <v>1276</v>
      </c>
      <c r="I22950">
        <v>1515</v>
      </c>
      <c r="J22950">
        <v>0</v>
      </c>
      <c r="K22950">
        <v>2</v>
      </c>
      <c r="L22950" t="s">
        <v>20</v>
      </c>
      <c r="M22950" t="s">
        <v>1526</v>
      </c>
      <c r="N22950" t="s">
        <v>138</v>
      </c>
      <c r="O22950" t="s">
        <v>22</v>
      </c>
      <c r="P22950" t="s">
        <v>23</v>
      </c>
      <c r="Q22950" t="s">
        <v>41</v>
      </c>
    </row>
    <row r="22951" spans="1:17" x14ac:dyDescent="0.2">
      <c r="A22951" s="2">
        <v>44446</v>
      </c>
      <c r="B22951" t="s">
        <v>802</v>
      </c>
      <c r="C22951" t="s">
        <v>197</v>
      </c>
      <c r="D22951" t="s">
        <v>36</v>
      </c>
      <c r="E22951" t="s">
        <v>36</v>
      </c>
      <c r="F22951">
        <v>132</v>
      </c>
      <c r="G22951">
        <v>100</v>
      </c>
      <c r="H22951">
        <v>1105</v>
      </c>
      <c r="I22951">
        <v>1227</v>
      </c>
      <c r="J22951">
        <v>1</v>
      </c>
      <c r="K22951">
        <v>0</v>
      </c>
      <c r="L22951" t="s">
        <v>20</v>
      </c>
      <c r="M22951" t="s">
        <v>916</v>
      </c>
      <c r="N22951" t="s">
        <v>802</v>
      </c>
      <c r="O22951" t="s">
        <v>22</v>
      </c>
      <c r="P22951" t="s">
        <v>23</v>
      </c>
      <c r="Q22951" t="s">
        <v>24</v>
      </c>
    </row>
    <row r="22952" spans="1:17" x14ac:dyDescent="0.2">
      <c r="A22952" s="2">
        <v>44446</v>
      </c>
      <c r="B22952" t="s">
        <v>548</v>
      </c>
      <c r="C22952" t="s">
        <v>135</v>
      </c>
      <c r="D22952" t="s">
        <v>36</v>
      </c>
      <c r="E22952" t="s">
        <v>36</v>
      </c>
      <c r="F22952">
        <v>77</v>
      </c>
      <c r="G22952">
        <v>34</v>
      </c>
      <c r="H22952">
        <v>1327</v>
      </c>
      <c r="I22952">
        <v>1479</v>
      </c>
      <c r="J22952">
        <v>1</v>
      </c>
      <c r="K22952">
        <v>2</v>
      </c>
      <c r="L22952" t="s">
        <v>20</v>
      </c>
      <c r="M22952" t="s">
        <v>915</v>
      </c>
      <c r="N22952" t="s">
        <v>548</v>
      </c>
      <c r="O22952" t="s">
        <v>22</v>
      </c>
      <c r="P22952" t="s">
        <v>23</v>
      </c>
      <c r="Q22952" t="s">
        <v>41</v>
      </c>
    </row>
    <row r="22953" spans="1:17" x14ac:dyDescent="0.2">
      <c r="A22953" s="2">
        <v>44446</v>
      </c>
      <c r="B22953" t="s">
        <v>250</v>
      </c>
      <c r="C22953" t="s">
        <v>296</v>
      </c>
      <c r="D22953" t="s">
        <v>36</v>
      </c>
      <c r="E22953" t="s">
        <v>36</v>
      </c>
      <c r="F22953">
        <v>118</v>
      </c>
      <c r="G22953">
        <v>113</v>
      </c>
      <c r="H22953">
        <v>1153</v>
      </c>
      <c r="I22953">
        <v>1166</v>
      </c>
      <c r="J22953">
        <v>1</v>
      </c>
      <c r="K22953">
        <v>0</v>
      </c>
      <c r="L22953" t="s">
        <v>20</v>
      </c>
      <c r="M22953" t="s">
        <v>420</v>
      </c>
      <c r="N22953" t="s">
        <v>149</v>
      </c>
      <c r="O22953" t="s">
        <v>122</v>
      </c>
      <c r="P22953" t="s">
        <v>23</v>
      </c>
      <c r="Q22953" t="s">
        <v>24</v>
      </c>
    </row>
    <row r="22954" spans="1:17" x14ac:dyDescent="0.2">
      <c r="A22954" s="2">
        <v>44446</v>
      </c>
      <c r="B22954" t="s">
        <v>267</v>
      </c>
      <c r="C22954" t="s">
        <v>718</v>
      </c>
      <c r="D22954" t="s">
        <v>36</v>
      </c>
      <c r="E22954" t="s">
        <v>36</v>
      </c>
      <c r="F22954">
        <v>126</v>
      </c>
      <c r="G22954">
        <v>122</v>
      </c>
      <c r="H22954">
        <v>1135</v>
      </c>
      <c r="I22954">
        <v>1147</v>
      </c>
      <c r="J22954">
        <v>0</v>
      </c>
      <c r="K22954">
        <v>1</v>
      </c>
      <c r="L22954" t="s">
        <v>20</v>
      </c>
      <c r="M22954" t="s">
        <v>268</v>
      </c>
      <c r="N22954" t="s">
        <v>267</v>
      </c>
      <c r="O22954" t="s">
        <v>22</v>
      </c>
      <c r="P22954" t="s">
        <v>23</v>
      </c>
      <c r="Q22954" t="s">
        <v>41</v>
      </c>
    </row>
    <row r="22955" spans="1:17" x14ac:dyDescent="0.2">
      <c r="A22955" s="2">
        <v>44446</v>
      </c>
      <c r="B22955" t="s">
        <v>374</v>
      </c>
      <c r="C22955" t="s">
        <v>45</v>
      </c>
      <c r="D22955" t="s">
        <v>36</v>
      </c>
      <c r="E22955" t="s">
        <v>36</v>
      </c>
      <c r="F22955">
        <v>137</v>
      </c>
      <c r="G22955">
        <v>108</v>
      </c>
      <c r="H22955">
        <v>1079</v>
      </c>
      <c r="I22955">
        <v>1171</v>
      </c>
      <c r="J22955">
        <v>1</v>
      </c>
      <c r="K22955">
        <v>0</v>
      </c>
      <c r="L22955" t="s">
        <v>20</v>
      </c>
      <c r="M22955" t="s">
        <v>1649</v>
      </c>
      <c r="N22955" t="s">
        <v>374</v>
      </c>
      <c r="O22955" t="s">
        <v>22</v>
      </c>
      <c r="P22955" t="s">
        <v>23</v>
      </c>
      <c r="Q22955" t="s">
        <v>24</v>
      </c>
    </row>
    <row r="22956" spans="1:17" x14ac:dyDescent="0.2">
      <c r="A22956" s="2">
        <v>44446</v>
      </c>
      <c r="B22956" t="s">
        <v>61</v>
      </c>
      <c r="C22956" t="s">
        <v>118</v>
      </c>
      <c r="D22956" t="s">
        <v>36</v>
      </c>
      <c r="E22956" t="s">
        <v>36</v>
      </c>
      <c r="F22956">
        <v>93</v>
      </c>
      <c r="G22956">
        <v>21</v>
      </c>
      <c r="H22956">
        <v>1255</v>
      </c>
      <c r="I22956">
        <v>1545</v>
      </c>
      <c r="J22956">
        <v>1</v>
      </c>
      <c r="K22956">
        <v>3</v>
      </c>
      <c r="L22956" t="s">
        <v>20</v>
      </c>
      <c r="M22956" t="s">
        <v>429</v>
      </c>
      <c r="N22956" t="s">
        <v>61</v>
      </c>
      <c r="O22956" t="s">
        <v>22</v>
      </c>
      <c r="P22956" t="s">
        <v>23</v>
      </c>
      <c r="Q22956" t="s">
        <v>41</v>
      </c>
    </row>
    <row r="22957" spans="1:17" x14ac:dyDescent="0.2">
      <c r="A22957" s="2">
        <v>44446</v>
      </c>
      <c r="B22957" t="s">
        <v>380</v>
      </c>
      <c r="C22957" t="s">
        <v>202</v>
      </c>
      <c r="D22957" t="s">
        <v>36</v>
      </c>
      <c r="E22957" t="s">
        <v>36</v>
      </c>
      <c r="F22957">
        <v>121</v>
      </c>
      <c r="G22957">
        <v>109</v>
      </c>
      <c r="H22957">
        <v>1147</v>
      </c>
      <c r="I22957">
        <v>1171</v>
      </c>
      <c r="J22957">
        <v>2</v>
      </c>
      <c r="K22957">
        <v>4</v>
      </c>
      <c r="L22957" t="s">
        <v>20</v>
      </c>
      <c r="M22957" t="s">
        <v>918</v>
      </c>
      <c r="N22957" t="s">
        <v>380</v>
      </c>
      <c r="O22957" t="s">
        <v>22</v>
      </c>
      <c r="P22957" t="s">
        <v>23</v>
      </c>
      <c r="Q22957" t="s">
        <v>41</v>
      </c>
    </row>
    <row r="22958" spans="1:17" x14ac:dyDescent="0.2">
      <c r="A22958" s="2">
        <v>44446</v>
      </c>
      <c r="B22958" t="s">
        <v>211</v>
      </c>
      <c r="C22958" t="s">
        <v>378</v>
      </c>
      <c r="D22958" t="s">
        <v>36</v>
      </c>
      <c r="E22958" t="s">
        <v>36</v>
      </c>
      <c r="F22958">
        <v>135</v>
      </c>
      <c r="G22958">
        <v>97</v>
      </c>
      <c r="H22958">
        <v>1093</v>
      </c>
      <c r="I22958">
        <v>1238</v>
      </c>
      <c r="J22958">
        <v>3</v>
      </c>
      <c r="K22958">
        <v>2</v>
      </c>
      <c r="L22958" t="s">
        <v>20</v>
      </c>
      <c r="M22958" t="s">
        <v>373</v>
      </c>
      <c r="N22958" t="s">
        <v>211</v>
      </c>
      <c r="O22958" t="s">
        <v>22</v>
      </c>
      <c r="P22958" t="s">
        <v>23</v>
      </c>
      <c r="Q22958" t="s">
        <v>24</v>
      </c>
    </row>
    <row r="22959" spans="1:17" x14ac:dyDescent="0.2">
      <c r="A22959" s="2">
        <v>44446</v>
      </c>
      <c r="B22959" t="s">
        <v>469</v>
      </c>
      <c r="C22959" t="s">
        <v>176</v>
      </c>
      <c r="D22959" t="s">
        <v>115</v>
      </c>
      <c r="E22959" t="s">
        <v>115</v>
      </c>
      <c r="F22959">
        <v>80</v>
      </c>
      <c r="G22959">
        <v>68</v>
      </c>
      <c r="H22959">
        <v>1302</v>
      </c>
      <c r="I22959">
        <v>1362</v>
      </c>
      <c r="J22959">
        <v>1</v>
      </c>
      <c r="K22959">
        <v>1</v>
      </c>
      <c r="L22959" t="s">
        <v>20</v>
      </c>
      <c r="M22959" t="s">
        <v>640</v>
      </c>
      <c r="N22959" t="s">
        <v>177</v>
      </c>
      <c r="O22959" t="s">
        <v>122</v>
      </c>
      <c r="P22959" t="s">
        <v>23</v>
      </c>
      <c r="Q22959" t="s">
        <v>30</v>
      </c>
    </row>
    <row r="22960" spans="1:17" x14ac:dyDescent="0.2">
      <c r="A22960" s="2">
        <v>44446</v>
      </c>
      <c r="B22960" t="s">
        <v>133</v>
      </c>
      <c r="C22960" t="s">
        <v>464</v>
      </c>
      <c r="D22960" t="s">
        <v>115</v>
      </c>
      <c r="E22960" t="s">
        <v>115</v>
      </c>
      <c r="F22960">
        <v>36</v>
      </c>
      <c r="G22960">
        <v>98</v>
      </c>
      <c r="H22960">
        <v>1474</v>
      </c>
      <c r="I22960">
        <v>1237</v>
      </c>
      <c r="J22960">
        <v>1</v>
      </c>
      <c r="K22960">
        <v>0</v>
      </c>
      <c r="L22960" t="s">
        <v>20</v>
      </c>
      <c r="M22960" t="s">
        <v>492</v>
      </c>
      <c r="N22960" t="s">
        <v>133</v>
      </c>
      <c r="O22960" t="s">
        <v>22</v>
      </c>
      <c r="P22960" t="s">
        <v>23</v>
      </c>
      <c r="Q22960" t="s">
        <v>24</v>
      </c>
    </row>
    <row r="22961" spans="1:17" x14ac:dyDescent="0.2">
      <c r="A22961" s="2">
        <v>44446</v>
      </c>
      <c r="B22961" t="s">
        <v>164</v>
      </c>
      <c r="C22961" t="s">
        <v>167</v>
      </c>
      <c r="D22961" t="s">
        <v>115</v>
      </c>
      <c r="E22961" t="s">
        <v>115</v>
      </c>
      <c r="F22961">
        <v>70</v>
      </c>
      <c r="G22961">
        <v>26</v>
      </c>
      <c r="H22961">
        <v>1354</v>
      </c>
      <c r="I22961">
        <v>1522</v>
      </c>
      <c r="J22961">
        <v>0</v>
      </c>
      <c r="K22961">
        <v>3</v>
      </c>
      <c r="L22961" t="s">
        <v>20</v>
      </c>
      <c r="M22961" t="s">
        <v>165</v>
      </c>
      <c r="N22961" t="s">
        <v>166</v>
      </c>
      <c r="O22961" t="s">
        <v>122</v>
      </c>
      <c r="P22961" t="s">
        <v>23</v>
      </c>
      <c r="Q22961" t="s">
        <v>41</v>
      </c>
    </row>
    <row r="22962" spans="1:17" x14ac:dyDescent="0.2">
      <c r="A22962" s="2">
        <v>44446</v>
      </c>
      <c r="B22962" t="s">
        <v>182</v>
      </c>
      <c r="C22962" t="s">
        <v>143</v>
      </c>
      <c r="D22962" t="s">
        <v>115</v>
      </c>
      <c r="E22962" t="s">
        <v>115</v>
      </c>
      <c r="F22962">
        <v>71</v>
      </c>
      <c r="G22962">
        <v>24</v>
      </c>
      <c r="H22962">
        <v>1352</v>
      </c>
      <c r="I22962">
        <v>1529</v>
      </c>
      <c r="J22962">
        <v>0</v>
      </c>
      <c r="K22962">
        <v>1</v>
      </c>
      <c r="L22962" t="s">
        <v>20</v>
      </c>
      <c r="M22962" t="s">
        <v>165</v>
      </c>
      <c r="N22962" t="s">
        <v>166</v>
      </c>
      <c r="O22962" t="s">
        <v>122</v>
      </c>
      <c r="P22962" t="s">
        <v>23</v>
      </c>
      <c r="Q22962" t="s">
        <v>41</v>
      </c>
    </row>
    <row r="22963" spans="1:17" x14ac:dyDescent="0.2">
      <c r="A22963" s="2">
        <v>44446</v>
      </c>
      <c r="B22963" t="s">
        <v>425</v>
      </c>
      <c r="C22963" t="s">
        <v>55</v>
      </c>
      <c r="D22963" t="s">
        <v>115</v>
      </c>
      <c r="E22963" t="s">
        <v>57</v>
      </c>
      <c r="F22963">
        <v>92</v>
      </c>
      <c r="G22963">
        <v>35</v>
      </c>
      <c r="H22963">
        <v>1260</v>
      </c>
      <c r="I22963">
        <v>1477</v>
      </c>
      <c r="J22963">
        <v>0</v>
      </c>
      <c r="K22963">
        <v>1</v>
      </c>
      <c r="L22963" t="s">
        <v>20</v>
      </c>
      <c r="M22963" t="s">
        <v>811</v>
      </c>
      <c r="N22963" t="s">
        <v>425</v>
      </c>
      <c r="O22963" t="s">
        <v>22</v>
      </c>
      <c r="P22963" t="s">
        <v>23</v>
      </c>
      <c r="Q22963" t="s">
        <v>41</v>
      </c>
    </row>
    <row r="22964" spans="1:17" x14ac:dyDescent="0.2">
      <c r="A22964" s="2">
        <v>44446</v>
      </c>
      <c r="B22964" t="s">
        <v>239</v>
      </c>
      <c r="C22964" t="s">
        <v>113</v>
      </c>
      <c r="D22964" t="s">
        <v>115</v>
      </c>
      <c r="E22964" t="s">
        <v>115</v>
      </c>
      <c r="F22964">
        <v>79</v>
      </c>
      <c r="G22964">
        <v>61</v>
      </c>
      <c r="H22964">
        <v>1305</v>
      </c>
      <c r="I22964">
        <v>1386</v>
      </c>
      <c r="J22964">
        <v>0</v>
      </c>
      <c r="K22964">
        <v>1</v>
      </c>
      <c r="L22964" t="s">
        <v>20</v>
      </c>
      <c r="M22964" t="s">
        <v>240</v>
      </c>
      <c r="N22964" t="s">
        <v>239</v>
      </c>
      <c r="O22964" t="s">
        <v>22</v>
      </c>
      <c r="P22964" t="s">
        <v>23</v>
      </c>
      <c r="Q22964" t="s">
        <v>41</v>
      </c>
    </row>
    <row r="22965" spans="1:17" x14ac:dyDescent="0.2">
      <c r="A22965" s="2">
        <v>44446</v>
      </c>
      <c r="B22965" t="s">
        <v>98</v>
      </c>
      <c r="C22965" t="s">
        <v>1204</v>
      </c>
      <c r="D22965" t="s">
        <v>50</v>
      </c>
      <c r="E22965" t="s">
        <v>50</v>
      </c>
      <c r="F22965">
        <v>47</v>
      </c>
      <c r="G22965">
        <v>29</v>
      </c>
      <c r="H22965">
        <v>1429</v>
      </c>
      <c r="I22965">
        <v>1507</v>
      </c>
      <c r="J22965">
        <v>1</v>
      </c>
      <c r="K22965">
        <v>1</v>
      </c>
      <c r="L22965" t="s">
        <v>20</v>
      </c>
      <c r="M22965" t="s">
        <v>99</v>
      </c>
      <c r="N22965" t="s">
        <v>98</v>
      </c>
      <c r="O22965" t="s">
        <v>22</v>
      </c>
      <c r="P22965" t="s">
        <v>23</v>
      </c>
      <c r="Q22965" t="s">
        <v>30</v>
      </c>
    </row>
    <row r="22966" spans="1:17" x14ac:dyDescent="0.2">
      <c r="A22966" s="2">
        <v>44446</v>
      </c>
      <c r="B22966" t="s">
        <v>386</v>
      </c>
      <c r="C22966" t="s">
        <v>82</v>
      </c>
      <c r="D22966" t="s">
        <v>50</v>
      </c>
      <c r="E22966" t="s">
        <v>50</v>
      </c>
      <c r="F22966">
        <v>112</v>
      </c>
      <c r="G22966">
        <v>8</v>
      </c>
      <c r="H22966">
        <v>1166</v>
      </c>
      <c r="I22966">
        <v>1661</v>
      </c>
      <c r="J22966">
        <v>0</v>
      </c>
      <c r="K22966">
        <v>3</v>
      </c>
      <c r="L22966" t="s">
        <v>20</v>
      </c>
      <c r="M22966" t="s">
        <v>595</v>
      </c>
      <c r="N22966" t="s">
        <v>386</v>
      </c>
      <c r="O22966" t="s">
        <v>22</v>
      </c>
      <c r="P22966" t="s">
        <v>23</v>
      </c>
      <c r="Q22966" t="s">
        <v>41</v>
      </c>
    </row>
    <row r="22967" spans="1:17" x14ac:dyDescent="0.2">
      <c r="A22967" s="2">
        <v>44446</v>
      </c>
      <c r="B22967" t="s">
        <v>646</v>
      </c>
      <c r="C22967" t="s">
        <v>560</v>
      </c>
      <c r="D22967" t="s">
        <v>50</v>
      </c>
      <c r="E22967" t="s">
        <v>50</v>
      </c>
      <c r="F22967">
        <v>58</v>
      </c>
      <c r="G22967">
        <v>124</v>
      </c>
      <c r="H22967">
        <v>1401</v>
      </c>
      <c r="I22967">
        <v>1144</v>
      </c>
      <c r="J22967">
        <v>2</v>
      </c>
      <c r="K22967">
        <v>2</v>
      </c>
      <c r="L22967" t="s">
        <v>20</v>
      </c>
      <c r="M22967" t="s">
        <v>909</v>
      </c>
      <c r="N22967" t="s">
        <v>646</v>
      </c>
      <c r="O22967" t="s">
        <v>22</v>
      </c>
      <c r="P22967" t="s">
        <v>23</v>
      </c>
      <c r="Q22967" t="s">
        <v>30</v>
      </c>
    </row>
    <row r="22968" spans="1:17" x14ac:dyDescent="0.2">
      <c r="A22968" s="2">
        <v>44446</v>
      </c>
      <c r="B22968" t="s">
        <v>67</v>
      </c>
      <c r="C22968" t="s">
        <v>70</v>
      </c>
      <c r="D22968" t="s">
        <v>50</v>
      </c>
      <c r="E22968" t="s">
        <v>50</v>
      </c>
      <c r="F22968">
        <v>3</v>
      </c>
      <c r="G22968">
        <v>56</v>
      </c>
      <c r="H22968">
        <v>1761</v>
      </c>
      <c r="I22968">
        <v>1403</v>
      </c>
      <c r="J22968">
        <v>2</v>
      </c>
      <c r="K22968">
        <v>0</v>
      </c>
      <c r="L22968" t="s">
        <v>20</v>
      </c>
      <c r="M22968" t="s">
        <v>269</v>
      </c>
      <c r="N22968" t="s">
        <v>67</v>
      </c>
      <c r="O22968" t="s">
        <v>22</v>
      </c>
      <c r="P22968" t="s">
        <v>23</v>
      </c>
      <c r="Q22968" t="s">
        <v>24</v>
      </c>
    </row>
    <row r="22969" spans="1:17" x14ac:dyDescent="0.2">
      <c r="A22969" s="2">
        <v>44446</v>
      </c>
      <c r="B22969" t="s">
        <v>48</v>
      </c>
      <c r="C22969" t="s">
        <v>384</v>
      </c>
      <c r="D22969" t="s">
        <v>50</v>
      </c>
      <c r="E22969" t="s">
        <v>50</v>
      </c>
      <c r="F22969">
        <v>114</v>
      </c>
      <c r="G22969">
        <v>175</v>
      </c>
      <c r="H22969">
        <v>1165</v>
      </c>
      <c r="I22969">
        <v>954</v>
      </c>
      <c r="J22969">
        <v>2</v>
      </c>
      <c r="K22969">
        <v>1</v>
      </c>
      <c r="L22969" t="s">
        <v>20</v>
      </c>
      <c r="M22969" t="s">
        <v>866</v>
      </c>
      <c r="N22969" t="s">
        <v>48</v>
      </c>
      <c r="O22969" t="s">
        <v>22</v>
      </c>
      <c r="P22969" t="s">
        <v>23</v>
      </c>
      <c r="Q22969" t="s">
        <v>24</v>
      </c>
    </row>
    <row r="22970" spans="1:17" x14ac:dyDescent="0.2">
      <c r="A22970" s="2">
        <v>44446</v>
      </c>
      <c r="B22970" t="s">
        <v>69</v>
      </c>
      <c r="C22970" t="s">
        <v>104</v>
      </c>
      <c r="D22970" t="s">
        <v>50</v>
      </c>
      <c r="E22970" t="s">
        <v>50</v>
      </c>
      <c r="F22970">
        <v>23</v>
      </c>
      <c r="G22970">
        <v>49</v>
      </c>
      <c r="H22970">
        <v>1535</v>
      </c>
      <c r="I22970">
        <v>1424</v>
      </c>
      <c r="J22970">
        <v>0</v>
      </c>
      <c r="K22970">
        <v>1</v>
      </c>
      <c r="L22970" t="s">
        <v>20</v>
      </c>
      <c r="M22970" t="s">
        <v>71</v>
      </c>
      <c r="N22970" t="s">
        <v>69</v>
      </c>
      <c r="O22970" t="s">
        <v>22</v>
      </c>
      <c r="P22970" t="s">
        <v>23</v>
      </c>
      <c r="Q22970" t="s">
        <v>41</v>
      </c>
    </row>
    <row r="22971" spans="1:17" x14ac:dyDescent="0.2">
      <c r="A22971" s="2">
        <v>44446</v>
      </c>
      <c r="B22971" t="s">
        <v>72</v>
      </c>
      <c r="C22971" t="s">
        <v>123</v>
      </c>
      <c r="D22971" t="s">
        <v>50</v>
      </c>
      <c r="E22971" t="s">
        <v>50</v>
      </c>
      <c r="F22971">
        <v>11</v>
      </c>
      <c r="G22971">
        <v>81</v>
      </c>
      <c r="H22971">
        <v>1642</v>
      </c>
      <c r="I22971">
        <v>1288</v>
      </c>
      <c r="J22971">
        <v>5</v>
      </c>
      <c r="K22971">
        <v>0</v>
      </c>
      <c r="L22971" t="s">
        <v>20</v>
      </c>
      <c r="M22971" t="s">
        <v>74</v>
      </c>
      <c r="N22971" t="s">
        <v>72</v>
      </c>
      <c r="O22971" t="s">
        <v>22</v>
      </c>
      <c r="P22971" t="s">
        <v>23</v>
      </c>
      <c r="Q22971" t="s">
        <v>24</v>
      </c>
    </row>
    <row r="22972" spans="1:17" x14ac:dyDescent="0.2">
      <c r="A22972" s="2">
        <v>44446</v>
      </c>
      <c r="B22972" t="s">
        <v>1279</v>
      </c>
      <c r="C22972" t="s">
        <v>101</v>
      </c>
      <c r="D22972" t="s">
        <v>50</v>
      </c>
      <c r="E22972" t="s">
        <v>50</v>
      </c>
      <c r="F22972">
        <v>67</v>
      </c>
      <c r="G22972">
        <v>136</v>
      </c>
      <c r="H22972">
        <v>1363</v>
      </c>
      <c r="I22972">
        <v>1083</v>
      </c>
      <c r="J22972">
        <v>0</v>
      </c>
      <c r="K22972">
        <v>0</v>
      </c>
      <c r="L22972" t="s">
        <v>20</v>
      </c>
      <c r="M22972" t="s">
        <v>1280</v>
      </c>
      <c r="N22972" t="s">
        <v>1279</v>
      </c>
      <c r="O22972" t="s">
        <v>22</v>
      </c>
      <c r="P22972" t="s">
        <v>23</v>
      </c>
      <c r="Q22972" t="s">
        <v>30</v>
      </c>
    </row>
    <row r="22973" spans="1:17" x14ac:dyDescent="0.2">
      <c r="A22973" s="2">
        <v>44446</v>
      </c>
      <c r="B22973" t="s">
        <v>126</v>
      </c>
      <c r="C22973" t="s">
        <v>180</v>
      </c>
      <c r="D22973" t="s">
        <v>50</v>
      </c>
      <c r="E22973" t="s">
        <v>50</v>
      </c>
      <c r="F22973">
        <v>12</v>
      </c>
      <c r="G22973">
        <v>39</v>
      </c>
      <c r="H22973">
        <v>1637</v>
      </c>
      <c r="I22973">
        <v>1463</v>
      </c>
      <c r="J22973">
        <v>6</v>
      </c>
      <c r="K22973">
        <v>1</v>
      </c>
      <c r="L22973" t="s">
        <v>20</v>
      </c>
      <c r="M22973" t="s">
        <v>308</v>
      </c>
      <c r="N22973" t="s">
        <v>126</v>
      </c>
      <c r="O22973" t="s">
        <v>22</v>
      </c>
      <c r="P22973" t="s">
        <v>23</v>
      </c>
      <c r="Q22973" t="s">
        <v>24</v>
      </c>
    </row>
    <row r="22974" spans="1:17" x14ac:dyDescent="0.2">
      <c r="A22974" s="2">
        <v>44446</v>
      </c>
      <c r="B22974" t="s">
        <v>49</v>
      </c>
      <c r="C22974" t="s">
        <v>1693</v>
      </c>
      <c r="D22974" t="s">
        <v>50</v>
      </c>
      <c r="E22974" t="s">
        <v>50</v>
      </c>
      <c r="F22974">
        <v>43</v>
      </c>
      <c r="G22974">
        <v>194</v>
      </c>
      <c r="H22974">
        <v>1450</v>
      </c>
      <c r="I22974">
        <v>880</v>
      </c>
      <c r="J22974">
        <v>5</v>
      </c>
      <c r="K22974">
        <v>1</v>
      </c>
      <c r="L22974" t="s">
        <v>20</v>
      </c>
      <c r="M22974" t="s">
        <v>103</v>
      </c>
      <c r="N22974" t="s">
        <v>49</v>
      </c>
      <c r="O22974" t="s">
        <v>22</v>
      </c>
      <c r="P22974" t="s">
        <v>23</v>
      </c>
      <c r="Q22974" t="s">
        <v>24</v>
      </c>
    </row>
    <row r="22975" spans="1:17" x14ac:dyDescent="0.2">
      <c r="A22975" s="2">
        <v>44446</v>
      </c>
      <c r="B22975" t="s">
        <v>274</v>
      </c>
      <c r="C22975" t="s">
        <v>249</v>
      </c>
      <c r="D22975" t="s">
        <v>50</v>
      </c>
      <c r="E22975" t="s">
        <v>50</v>
      </c>
      <c r="F22975">
        <v>18</v>
      </c>
      <c r="G22975">
        <v>66</v>
      </c>
      <c r="H22975">
        <v>1594</v>
      </c>
      <c r="I22975">
        <v>1371</v>
      </c>
      <c r="J22975">
        <v>3</v>
      </c>
      <c r="K22975">
        <v>0</v>
      </c>
      <c r="L22975" t="s">
        <v>20</v>
      </c>
      <c r="M22975" t="s">
        <v>524</v>
      </c>
      <c r="N22975" t="s">
        <v>274</v>
      </c>
      <c r="O22975" t="s">
        <v>22</v>
      </c>
      <c r="P22975" t="s">
        <v>23</v>
      </c>
      <c r="Q22975" t="s">
        <v>24</v>
      </c>
    </row>
    <row r="22976" spans="1:17" x14ac:dyDescent="0.2">
      <c r="A22976" s="2">
        <v>44446</v>
      </c>
      <c r="B22976" t="s">
        <v>244</v>
      </c>
      <c r="C22976" t="s">
        <v>145</v>
      </c>
      <c r="D22976" t="s">
        <v>50</v>
      </c>
      <c r="E22976" t="s">
        <v>50</v>
      </c>
      <c r="F22976">
        <v>38</v>
      </c>
      <c r="G22976">
        <v>99</v>
      </c>
      <c r="H22976">
        <v>1467</v>
      </c>
      <c r="I22976">
        <v>1235</v>
      </c>
      <c r="J22976">
        <v>2</v>
      </c>
      <c r="K22976">
        <v>0</v>
      </c>
      <c r="L22976" t="s">
        <v>20</v>
      </c>
      <c r="M22976" t="s">
        <v>292</v>
      </c>
      <c r="N22976" t="s">
        <v>244</v>
      </c>
      <c r="O22976" t="s">
        <v>22</v>
      </c>
      <c r="P22976" t="s">
        <v>23</v>
      </c>
      <c r="Q22976" t="s">
        <v>24</v>
      </c>
    </row>
    <row r="22977" spans="1:17" x14ac:dyDescent="0.2">
      <c r="A22977" s="2">
        <v>44446</v>
      </c>
      <c r="B22977" t="s">
        <v>95</v>
      </c>
      <c r="C22977" t="s">
        <v>184</v>
      </c>
      <c r="D22977" t="s">
        <v>50</v>
      </c>
      <c r="E22977" t="s">
        <v>50</v>
      </c>
      <c r="F22977">
        <v>41</v>
      </c>
      <c r="G22977">
        <v>177</v>
      </c>
      <c r="H22977">
        <v>1462</v>
      </c>
      <c r="I22977">
        <v>952</v>
      </c>
      <c r="J22977">
        <v>2</v>
      </c>
      <c r="K22977">
        <v>0</v>
      </c>
      <c r="L22977" t="s">
        <v>20</v>
      </c>
      <c r="M22977" t="s">
        <v>326</v>
      </c>
      <c r="N22977" t="s">
        <v>95</v>
      </c>
      <c r="O22977" t="s">
        <v>22</v>
      </c>
      <c r="P22977" t="s">
        <v>23</v>
      </c>
      <c r="Q22977" t="s">
        <v>24</v>
      </c>
    </row>
    <row r="22978" spans="1:17" x14ac:dyDescent="0.2">
      <c r="A22978" s="2">
        <v>44447</v>
      </c>
      <c r="B22978" t="s">
        <v>87</v>
      </c>
      <c r="C22978" t="s">
        <v>345</v>
      </c>
      <c r="D22978" t="s">
        <v>50</v>
      </c>
      <c r="E22978" t="s">
        <v>50</v>
      </c>
      <c r="F22978">
        <v>75</v>
      </c>
      <c r="G22978">
        <v>91</v>
      </c>
      <c r="H22978">
        <v>1334</v>
      </c>
      <c r="I22978">
        <v>1264</v>
      </c>
      <c r="J22978">
        <v>4</v>
      </c>
      <c r="K22978">
        <v>1</v>
      </c>
      <c r="L22978" t="s">
        <v>28</v>
      </c>
      <c r="M22978" t="s">
        <v>88</v>
      </c>
      <c r="N22978" t="s">
        <v>87</v>
      </c>
      <c r="O22978" t="s">
        <v>22</v>
      </c>
      <c r="P22978" t="s">
        <v>23</v>
      </c>
      <c r="Q22978" t="s">
        <v>24</v>
      </c>
    </row>
    <row r="22979" spans="1:17" x14ac:dyDescent="0.2">
      <c r="A22979" s="2">
        <v>44447</v>
      </c>
      <c r="B22979" t="s">
        <v>293</v>
      </c>
      <c r="C22979" t="s">
        <v>168</v>
      </c>
      <c r="D22979" t="s">
        <v>50</v>
      </c>
      <c r="E22979" t="s">
        <v>50</v>
      </c>
      <c r="F22979">
        <v>31</v>
      </c>
      <c r="G22979">
        <v>25</v>
      </c>
      <c r="H22979">
        <v>1492</v>
      </c>
      <c r="I22979">
        <v>1522</v>
      </c>
      <c r="J22979">
        <v>1</v>
      </c>
      <c r="K22979">
        <v>1</v>
      </c>
      <c r="L22979" t="s">
        <v>28</v>
      </c>
      <c r="M22979" t="s">
        <v>1539</v>
      </c>
      <c r="N22979" t="s">
        <v>293</v>
      </c>
      <c r="O22979" t="s">
        <v>22</v>
      </c>
      <c r="P22979" t="s">
        <v>23</v>
      </c>
      <c r="Q22979" t="s">
        <v>30</v>
      </c>
    </row>
    <row r="22980" spans="1:17" x14ac:dyDescent="0.2">
      <c r="A22980" s="2">
        <v>44447</v>
      </c>
      <c r="B22980" t="s">
        <v>555</v>
      </c>
      <c r="C22980" t="s">
        <v>532</v>
      </c>
      <c r="D22980" t="s">
        <v>27</v>
      </c>
      <c r="E22980" t="s">
        <v>27</v>
      </c>
      <c r="F22980">
        <v>125</v>
      </c>
      <c r="G22980">
        <v>143</v>
      </c>
      <c r="H22980">
        <v>1139</v>
      </c>
      <c r="I22980">
        <v>1063</v>
      </c>
      <c r="J22980">
        <v>2</v>
      </c>
      <c r="K22980">
        <v>2</v>
      </c>
      <c r="L22980" t="s">
        <v>28</v>
      </c>
      <c r="M22980" t="s">
        <v>1559</v>
      </c>
      <c r="N22980" t="s">
        <v>555</v>
      </c>
      <c r="O22980" t="s">
        <v>22</v>
      </c>
      <c r="P22980" t="s">
        <v>23</v>
      </c>
      <c r="Q22980" t="s">
        <v>30</v>
      </c>
    </row>
    <row r="22981" spans="1:17" x14ac:dyDescent="0.2">
      <c r="A22981" s="2">
        <v>44447</v>
      </c>
      <c r="B22981" t="s">
        <v>1692</v>
      </c>
      <c r="C22981" t="s">
        <v>106</v>
      </c>
      <c r="D22981" t="s">
        <v>50</v>
      </c>
      <c r="E22981" t="s">
        <v>50</v>
      </c>
      <c r="F22981">
        <v>115</v>
      </c>
      <c r="G22981">
        <v>7</v>
      </c>
      <c r="H22981">
        <v>1159</v>
      </c>
      <c r="I22981">
        <v>1680</v>
      </c>
      <c r="J22981">
        <v>0</v>
      </c>
      <c r="K22981">
        <v>2</v>
      </c>
      <c r="L22981" t="s">
        <v>20</v>
      </c>
      <c r="M22981" t="s">
        <v>1775</v>
      </c>
      <c r="N22981" t="s">
        <v>1692</v>
      </c>
      <c r="O22981" t="s">
        <v>22</v>
      </c>
      <c r="P22981" t="s">
        <v>23</v>
      </c>
      <c r="Q22981" t="s">
        <v>41</v>
      </c>
    </row>
    <row r="22982" spans="1:17" x14ac:dyDescent="0.2">
      <c r="A22982" s="2">
        <v>44447</v>
      </c>
      <c r="B22982" t="s">
        <v>153</v>
      </c>
      <c r="C22982" t="s">
        <v>52</v>
      </c>
      <c r="D22982" t="s">
        <v>50</v>
      </c>
      <c r="E22982" t="s">
        <v>50</v>
      </c>
      <c r="F22982">
        <v>48</v>
      </c>
      <c r="G22982">
        <v>17</v>
      </c>
      <c r="H22982">
        <v>1427</v>
      </c>
      <c r="I22982">
        <v>1606</v>
      </c>
      <c r="J22982">
        <v>2</v>
      </c>
      <c r="K22982">
        <v>1</v>
      </c>
      <c r="L22982" t="s">
        <v>20</v>
      </c>
      <c r="M22982" t="s">
        <v>191</v>
      </c>
      <c r="N22982" t="s">
        <v>153</v>
      </c>
      <c r="O22982" t="s">
        <v>22</v>
      </c>
      <c r="P22982" t="s">
        <v>23</v>
      </c>
      <c r="Q22982" t="s">
        <v>24</v>
      </c>
    </row>
    <row r="22983" spans="1:17" x14ac:dyDescent="0.2">
      <c r="A22983" s="2">
        <v>44447</v>
      </c>
      <c r="B22983" t="s">
        <v>100</v>
      </c>
      <c r="C22983" t="s">
        <v>53</v>
      </c>
      <c r="D22983" t="s">
        <v>50</v>
      </c>
      <c r="E22983" t="s">
        <v>50</v>
      </c>
      <c r="F22983">
        <v>51</v>
      </c>
      <c r="G22983">
        <v>14</v>
      </c>
      <c r="H22983">
        <v>1422</v>
      </c>
      <c r="I22983">
        <v>1621</v>
      </c>
      <c r="J22983">
        <v>0</v>
      </c>
      <c r="K22983">
        <v>0</v>
      </c>
      <c r="L22983" t="s">
        <v>20</v>
      </c>
      <c r="M22983" t="s">
        <v>102</v>
      </c>
      <c r="N22983" t="s">
        <v>100</v>
      </c>
      <c r="O22983" t="s">
        <v>22</v>
      </c>
      <c r="P22983" t="s">
        <v>23</v>
      </c>
      <c r="Q22983" t="s">
        <v>30</v>
      </c>
    </row>
    <row r="22984" spans="1:17" x14ac:dyDescent="0.2">
      <c r="A22984" s="2">
        <v>44447</v>
      </c>
      <c r="B22984" t="s">
        <v>119</v>
      </c>
      <c r="C22984" t="s">
        <v>73</v>
      </c>
      <c r="D22984" t="s">
        <v>50</v>
      </c>
      <c r="E22984" t="s">
        <v>50</v>
      </c>
      <c r="F22984">
        <v>5</v>
      </c>
      <c r="G22984">
        <v>134</v>
      </c>
      <c r="H22984">
        <v>1744</v>
      </c>
      <c r="I22984">
        <v>1096</v>
      </c>
      <c r="J22984">
        <v>5</v>
      </c>
      <c r="K22984">
        <v>0</v>
      </c>
      <c r="L22984" t="s">
        <v>20</v>
      </c>
      <c r="M22984" t="s">
        <v>546</v>
      </c>
      <c r="N22984" t="s">
        <v>119</v>
      </c>
      <c r="O22984" t="s">
        <v>22</v>
      </c>
      <c r="P22984" t="s">
        <v>23</v>
      </c>
      <c r="Q22984" t="s">
        <v>24</v>
      </c>
    </row>
    <row r="22985" spans="1:17" x14ac:dyDescent="0.2">
      <c r="A22985" s="2">
        <v>44447</v>
      </c>
      <c r="B22985" t="s">
        <v>161</v>
      </c>
      <c r="C22985" t="s">
        <v>81</v>
      </c>
      <c r="D22985" t="s">
        <v>50</v>
      </c>
      <c r="E22985" t="s">
        <v>50</v>
      </c>
      <c r="F22985">
        <v>19</v>
      </c>
      <c r="G22985">
        <v>110</v>
      </c>
      <c r="H22985">
        <v>1567</v>
      </c>
      <c r="I22985">
        <v>1170</v>
      </c>
      <c r="J22985">
        <v>0</v>
      </c>
      <c r="K22985">
        <v>0</v>
      </c>
      <c r="L22985" t="s">
        <v>20</v>
      </c>
      <c r="M22985" t="s">
        <v>162</v>
      </c>
      <c r="N22985" t="s">
        <v>161</v>
      </c>
      <c r="O22985" t="s">
        <v>22</v>
      </c>
      <c r="P22985" t="s">
        <v>23</v>
      </c>
      <c r="Q22985" t="s">
        <v>30</v>
      </c>
    </row>
    <row r="22986" spans="1:17" x14ac:dyDescent="0.2">
      <c r="A22986" s="2">
        <v>44447</v>
      </c>
      <c r="B22986" t="s">
        <v>317</v>
      </c>
      <c r="C22986" t="s">
        <v>147</v>
      </c>
      <c r="D22986" t="s">
        <v>50</v>
      </c>
      <c r="E22986" t="s">
        <v>50</v>
      </c>
      <c r="F22986">
        <v>89</v>
      </c>
      <c r="G22986">
        <v>1</v>
      </c>
      <c r="H22986">
        <v>1270</v>
      </c>
      <c r="I22986">
        <v>1822</v>
      </c>
      <c r="J22986">
        <v>0</v>
      </c>
      <c r="K22986">
        <v>1</v>
      </c>
      <c r="L22986" t="s">
        <v>20</v>
      </c>
      <c r="M22986" t="s">
        <v>1570</v>
      </c>
      <c r="N22986" t="s">
        <v>95</v>
      </c>
      <c r="O22986" t="s">
        <v>122</v>
      </c>
      <c r="P22986" t="s">
        <v>23</v>
      </c>
      <c r="Q22986" t="s">
        <v>41</v>
      </c>
    </row>
    <row r="22987" spans="1:17" x14ac:dyDescent="0.2">
      <c r="A22987" s="2">
        <v>44447</v>
      </c>
      <c r="B22987" t="s">
        <v>85</v>
      </c>
      <c r="C22987" t="s">
        <v>125</v>
      </c>
      <c r="D22987" t="s">
        <v>50</v>
      </c>
      <c r="E22987" t="s">
        <v>50</v>
      </c>
      <c r="F22987">
        <v>69</v>
      </c>
      <c r="G22987">
        <v>209</v>
      </c>
      <c r="H22987">
        <v>1359</v>
      </c>
      <c r="I22987">
        <v>802</v>
      </c>
      <c r="J22987">
        <v>5</v>
      </c>
      <c r="K22987">
        <v>0</v>
      </c>
      <c r="L22987" t="s">
        <v>20</v>
      </c>
      <c r="M22987" t="s">
        <v>1611</v>
      </c>
      <c r="N22987" t="s">
        <v>85</v>
      </c>
      <c r="O22987" t="s">
        <v>22</v>
      </c>
      <c r="P22987" t="s">
        <v>23</v>
      </c>
      <c r="Q22987" t="s">
        <v>24</v>
      </c>
    </row>
    <row r="22988" spans="1:17" x14ac:dyDescent="0.2">
      <c r="A22988" s="2">
        <v>44447</v>
      </c>
      <c r="B22988" t="s">
        <v>94</v>
      </c>
      <c r="C22988" t="s">
        <v>737</v>
      </c>
      <c r="D22988" t="s">
        <v>50</v>
      </c>
      <c r="E22988" t="s">
        <v>50</v>
      </c>
      <c r="F22988">
        <v>37</v>
      </c>
      <c r="G22988">
        <v>156</v>
      </c>
      <c r="H22988">
        <v>1474</v>
      </c>
      <c r="I22988">
        <v>1031</v>
      </c>
      <c r="J22988">
        <v>2</v>
      </c>
      <c r="K22988">
        <v>1</v>
      </c>
      <c r="L22988" t="s">
        <v>20</v>
      </c>
      <c r="M22988" t="s">
        <v>96</v>
      </c>
      <c r="N22988" t="s">
        <v>94</v>
      </c>
      <c r="O22988" t="s">
        <v>22</v>
      </c>
      <c r="P22988" t="s">
        <v>23</v>
      </c>
      <c r="Q22988" t="s">
        <v>24</v>
      </c>
    </row>
    <row r="22989" spans="1:17" x14ac:dyDescent="0.2">
      <c r="A22989" s="2">
        <v>44447</v>
      </c>
      <c r="B22989" t="s">
        <v>90</v>
      </c>
      <c r="C22989" t="s">
        <v>89</v>
      </c>
      <c r="D22989" t="s">
        <v>50</v>
      </c>
      <c r="E22989" t="s">
        <v>50</v>
      </c>
      <c r="F22989">
        <v>27</v>
      </c>
      <c r="G22989">
        <v>4</v>
      </c>
      <c r="H22989">
        <v>1516</v>
      </c>
      <c r="I22989">
        <v>1752</v>
      </c>
      <c r="J22989">
        <v>1</v>
      </c>
      <c r="K22989">
        <v>1</v>
      </c>
      <c r="L22989" t="s">
        <v>20</v>
      </c>
      <c r="M22989" t="s">
        <v>750</v>
      </c>
      <c r="N22989" t="s">
        <v>90</v>
      </c>
      <c r="O22989" t="s">
        <v>22</v>
      </c>
      <c r="P22989" t="s">
        <v>23</v>
      </c>
      <c r="Q22989" t="s">
        <v>30</v>
      </c>
    </row>
    <row r="22990" spans="1:17" x14ac:dyDescent="0.2">
      <c r="A22990" s="2">
        <v>44447</v>
      </c>
      <c r="B22990" t="s">
        <v>76</v>
      </c>
      <c r="C22990" t="s">
        <v>129</v>
      </c>
      <c r="D22990" t="s">
        <v>50</v>
      </c>
      <c r="E22990" t="s">
        <v>50</v>
      </c>
      <c r="F22990">
        <v>53</v>
      </c>
      <c r="G22990">
        <v>16</v>
      </c>
      <c r="H22990">
        <v>1418</v>
      </c>
      <c r="I22990">
        <v>1613</v>
      </c>
      <c r="J22990">
        <v>0</v>
      </c>
      <c r="K22990">
        <v>4</v>
      </c>
      <c r="L22990" t="s">
        <v>20</v>
      </c>
      <c r="M22990" t="s">
        <v>78</v>
      </c>
      <c r="N22990" t="s">
        <v>76</v>
      </c>
      <c r="O22990" t="s">
        <v>22</v>
      </c>
      <c r="P22990" t="s">
        <v>23</v>
      </c>
      <c r="Q22990" t="s">
        <v>41</v>
      </c>
    </row>
    <row r="22991" spans="1:17" x14ac:dyDescent="0.2">
      <c r="A22991" s="2">
        <v>44447</v>
      </c>
      <c r="B22991" t="s">
        <v>286</v>
      </c>
      <c r="C22991" t="s">
        <v>174</v>
      </c>
      <c r="D22991" t="s">
        <v>50</v>
      </c>
      <c r="E22991" t="s">
        <v>50</v>
      </c>
      <c r="F22991">
        <v>88</v>
      </c>
      <c r="G22991">
        <v>189</v>
      </c>
      <c r="H22991">
        <v>1273</v>
      </c>
      <c r="I22991">
        <v>907</v>
      </c>
      <c r="J22991">
        <v>1</v>
      </c>
      <c r="K22991">
        <v>1</v>
      </c>
      <c r="L22991" t="s">
        <v>20</v>
      </c>
      <c r="M22991" t="s">
        <v>359</v>
      </c>
      <c r="N22991" t="s">
        <v>286</v>
      </c>
      <c r="O22991" t="s">
        <v>22</v>
      </c>
      <c r="P22991" t="s">
        <v>23</v>
      </c>
      <c r="Q22991" t="s">
        <v>30</v>
      </c>
    </row>
    <row r="22992" spans="1:17" x14ac:dyDescent="0.2">
      <c r="A22992" s="2">
        <v>44447</v>
      </c>
      <c r="B22992" t="s">
        <v>328</v>
      </c>
      <c r="C22992" t="s">
        <v>92</v>
      </c>
      <c r="D22992" t="s">
        <v>50</v>
      </c>
      <c r="E22992" t="s">
        <v>50</v>
      </c>
      <c r="F22992">
        <v>72</v>
      </c>
      <c r="G22992">
        <v>45</v>
      </c>
      <c r="H22992">
        <v>1342</v>
      </c>
      <c r="I22992">
        <v>1439</v>
      </c>
      <c r="J22992">
        <v>0</v>
      </c>
      <c r="K22992">
        <v>0</v>
      </c>
      <c r="L22992" t="s">
        <v>20</v>
      </c>
      <c r="M22992" t="s">
        <v>329</v>
      </c>
      <c r="N22992" t="s">
        <v>328</v>
      </c>
      <c r="O22992" t="s">
        <v>22</v>
      </c>
      <c r="P22992" t="s">
        <v>23</v>
      </c>
      <c r="Q22992" t="s">
        <v>30</v>
      </c>
    </row>
    <row r="22993" spans="1:17" x14ac:dyDescent="0.2">
      <c r="A22993" s="2">
        <v>44447</v>
      </c>
      <c r="B22993" t="s">
        <v>131</v>
      </c>
      <c r="C22993" t="s">
        <v>185</v>
      </c>
      <c r="D22993" t="s">
        <v>27</v>
      </c>
      <c r="E22993" t="s">
        <v>27</v>
      </c>
      <c r="F22993">
        <v>44</v>
      </c>
      <c r="G22993">
        <v>50</v>
      </c>
      <c r="H22993">
        <v>1449</v>
      </c>
      <c r="I22993">
        <v>1423</v>
      </c>
      <c r="J22993">
        <v>1</v>
      </c>
      <c r="K22993">
        <v>1</v>
      </c>
      <c r="L22993" t="s">
        <v>20</v>
      </c>
      <c r="M22993" t="s">
        <v>637</v>
      </c>
      <c r="N22993" t="s">
        <v>131</v>
      </c>
      <c r="O22993" t="s">
        <v>22</v>
      </c>
      <c r="P22993" t="s">
        <v>23</v>
      </c>
      <c r="Q22993" t="s">
        <v>30</v>
      </c>
    </row>
    <row r="22994" spans="1:17" x14ac:dyDescent="0.2">
      <c r="A22994" s="2">
        <v>44447</v>
      </c>
      <c r="B22994" t="s">
        <v>531</v>
      </c>
      <c r="C22994" t="s">
        <v>26</v>
      </c>
      <c r="D22994" t="s">
        <v>27</v>
      </c>
      <c r="E22994" t="s">
        <v>27</v>
      </c>
      <c r="F22994">
        <v>74</v>
      </c>
      <c r="G22994">
        <v>9</v>
      </c>
      <c r="H22994">
        <v>1334</v>
      </c>
      <c r="I22994">
        <v>1658</v>
      </c>
      <c r="J22994">
        <v>1</v>
      </c>
      <c r="K22994">
        <v>1</v>
      </c>
      <c r="L22994" t="s">
        <v>20</v>
      </c>
      <c r="M22994" t="s">
        <v>534</v>
      </c>
      <c r="N22994" t="s">
        <v>531</v>
      </c>
      <c r="O22994" t="s">
        <v>22</v>
      </c>
      <c r="P22994" t="s">
        <v>23</v>
      </c>
      <c r="Q22994" t="s">
        <v>30</v>
      </c>
    </row>
    <row r="22995" spans="1:17" x14ac:dyDescent="0.2">
      <c r="A22995" s="2">
        <v>44447</v>
      </c>
      <c r="B22995" t="s">
        <v>56</v>
      </c>
      <c r="C22995" t="s">
        <v>210</v>
      </c>
      <c r="D22995" t="s">
        <v>27</v>
      </c>
      <c r="E22995" t="s">
        <v>27</v>
      </c>
      <c r="F22995">
        <v>59</v>
      </c>
      <c r="G22995">
        <v>64</v>
      </c>
      <c r="H22995">
        <v>1399</v>
      </c>
      <c r="I22995">
        <v>1375</v>
      </c>
      <c r="J22995">
        <v>3</v>
      </c>
      <c r="K22995">
        <v>0</v>
      </c>
      <c r="L22995" t="s">
        <v>20</v>
      </c>
      <c r="M22995" t="s">
        <v>343</v>
      </c>
      <c r="N22995" t="s">
        <v>56</v>
      </c>
      <c r="O22995" t="s">
        <v>22</v>
      </c>
      <c r="P22995" t="s">
        <v>23</v>
      </c>
      <c r="Q22995" t="s">
        <v>24</v>
      </c>
    </row>
    <row r="22996" spans="1:17" x14ac:dyDescent="0.2">
      <c r="A22996" s="2">
        <v>44447</v>
      </c>
      <c r="B22996" t="s">
        <v>304</v>
      </c>
      <c r="C22996" t="s">
        <v>77</v>
      </c>
      <c r="D22996" t="s">
        <v>27</v>
      </c>
      <c r="E22996" t="s">
        <v>27</v>
      </c>
      <c r="F22996">
        <v>63</v>
      </c>
      <c r="G22996">
        <v>10</v>
      </c>
      <c r="H22996">
        <v>1377</v>
      </c>
      <c r="I22996">
        <v>1647</v>
      </c>
      <c r="J22996">
        <v>1</v>
      </c>
      <c r="K22996">
        <v>4</v>
      </c>
      <c r="L22996" t="s">
        <v>20</v>
      </c>
      <c r="M22996" t="s">
        <v>628</v>
      </c>
      <c r="N22996" t="s">
        <v>304</v>
      </c>
      <c r="O22996" t="s">
        <v>22</v>
      </c>
      <c r="P22996" t="s">
        <v>23</v>
      </c>
      <c r="Q22996" t="s">
        <v>41</v>
      </c>
    </row>
    <row r="22997" spans="1:17" x14ac:dyDescent="0.2">
      <c r="A22997" s="2">
        <v>44448</v>
      </c>
      <c r="B22997" t="s">
        <v>43</v>
      </c>
      <c r="C22997" t="s">
        <v>107</v>
      </c>
      <c r="D22997" t="s">
        <v>19</v>
      </c>
      <c r="E22997" t="s">
        <v>19</v>
      </c>
      <c r="F22997">
        <v>15</v>
      </c>
      <c r="G22997">
        <v>20</v>
      </c>
      <c r="H22997">
        <v>1617</v>
      </c>
      <c r="I22997">
        <v>1557</v>
      </c>
      <c r="J22997">
        <v>3</v>
      </c>
      <c r="K22997">
        <v>1</v>
      </c>
      <c r="L22997" t="s">
        <v>20</v>
      </c>
      <c r="M22997" t="s">
        <v>60</v>
      </c>
      <c r="N22997" t="s">
        <v>43</v>
      </c>
      <c r="O22997" t="s">
        <v>22</v>
      </c>
      <c r="P22997" t="s">
        <v>23</v>
      </c>
      <c r="Q22997" t="s">
        <v>24</v>
      </c>
    </row>
    <row r="22998" spans="1:17" x14ac:dyDescent="0.2">
      <c r="A22998" s="2">
        <v>44448</v>
      </c>
      <c r="B22998" t="s">
        <v>38</v>
      </c>
      <c r="C22998" t="s">
        <v>32</v>
      </c>
      <c r="D22998" t="s">
        <v>19</v>
      </c>
      <c r="E22998" t="s">
        <v>19</v>
      </c>
      <c r="F22998">
        <v>33</v>
      </c>
      <c r="G22998">
        <v>40</v>
      </c>
      <c r="H22998">
        <v>1483</v>
      </c>
      <c r="I22998">
        <v>1463</v>
      </c>
      <c r="J22998">
        <v>2</v>
      </c>
      <c r="K22998">
        <v>1</v>
      </c>
      <c r="L22998" t="s">
        <v>20</v>
      </c>
      <c r="M22998" t="s">
        <v>40</v>
      </c>
      <c r="N22998" t="s">
        <v>38</v>
      </c>
      <c r="O22998" t="s">
        <v>22</v>
      </c>
      <c r="P22998" t="s">
        <v>23</v>
      </c>
      <c r="Q22998" t="s">
        <v>24</v>
      </c>
    </row>
    <row r="22999" spans="1:17" x14ac:dyDescent="0.2">
      <c r="A22999" s="2">
        <v>44448</v>
      </c>
      <c r="B22999" t="s">
        <v>18</v>
      </c>
      <c r="C22999" t="s">
        <v>31</v>
      </c>
      <c r="D22999" t="s">
        <v>19</v>
      </c>
      <c r="E22999" t="s">
        <v>19</v>
      </c>
      <c r="F22999">
        <v>13</v>
      </c>
      <c r="G22999">
        <v>55</v>
      </c>
      <c r="H22999">
        <v>1634</v>
      </c>
      <c r="I22999">
        <v>1405</v>
      </c>
      <c r="J22999">
        <v>1</v>
      </c>
      <c r="K22999">
        <v>0</v>
      </c>
      <c r="L22999" t="s">
        <v>20</v>
      </c>
      <c r="M22999" t="s">
        <v>64</v>
      </c>
      <c r="N22999" t="s">
        <v>18</v>
      </c>
      <c r="O22999" t="s">
        <v>22</v>
      </c>
      <c r="P22999" t="s">
        <v>23</v>
      </c>
      <c r="Q22999" t="s">
        <v>24</v>
      </c>
    </row>
    <row r="23000" spans="1:17" x14ac:dyDescent="0.2">
      <c r="A23000" s="2">
        <v>44448</v>
      </c>
      <c r="B23000" t="s">
        <v>39</v>
      </c>
      <c r="C23000" t="s">
        <v>17</v>
      </c>
      <c r="D23000" t="s">
        <v>19</v>
      </c>
      <c r="E23000" t="s">
        <v>19</v>
      </c>
      <c r="F23000">
        <v>6</v>
      </c>
      <c r="G23000">
        <v>82</v>
      </c>
      <c r="H23000">
        <v>1714</v>
      </c>
      <c r="I23000">
        <v>1285</v>
      </c>
      <c r="J23000">
        <v>3</v>
      </c>
      <c r="K23000">
        <v>0</v>
      </c>
      <c r="L23000" t="s">
        <v>20</v>
      </c>
      <c r="M23000" t="s">
        <v>65</v>
      </c>
      <c r="N23000" t="s">
        <v>39</v>
      </c>
      <c r="O23000" t="s">
        <v>22</v>
      </c>
      <c r="P23000" t="s">
        <v>23</v>
      </c>
      <c r="Q23000" t="s">
        <v>24</v>
      </c>
    </row>
    <row r="23001" spans="1:17" x14ac:dyDescent="0.2">
      <c r="A23001" s="2">
        <v>44448</v>
      </c>
      <c r="B23001" t="s">
        <v>25</v>
      </c>
      <c r="C23001" t="s">
        <v>42</v>
      </c>
      <c r="D23001" t="s">
        <v>19</v>
      </c>
      <c r="E23001" t="s">
        <v>19</v>
      </c>
      <c r="F23001">
        <v>2</v>
      </c>
      <c r="G23001">
        <v>22</v>
      </c>
      <c r="H23001">
        <v>1797</v>
      </c>
      <c r="I23001">
        <v>1543</v>
      </c>
      <c r="J23001">
        <v>2</v>
      </c>
      <c r="K23001">
        <v>0</v>
      </c>
      <c r="L23001" t="s">
        <v>20</v>
      </c>
      <c r="M23001" t="s">
        <v>75</v>
      </c>
      <c r="N23001" t="s">
        <v>25</v>
      </c>
      <c r="O23001" t="s">
        <v>22</v>
      </c>
      <c r="P23001" t="s">
        <v>23</v>
      </c>
      <c r="Q23001" t="s">
        <v>24</v>
      </c>
    </row>
    <row r="23002" spans="1:17" x14ac:dyDescent="0.2">
      <c r="A23002" s="2">
        <v>44463</v>
      </c>
      <c r="B23002" t="s">
        <v>210</v>
      </c>
      <c r="C23002" t="s">
        <v>555</v>
      </c>
      <c r="D23002" t="s">
        <v>27</v>
      </c>
      <c r="E23002" t="s">
        <v>27</v>
      </c>
      <c r="F23002">
        <v>65</v>
      </c>
      <c r="G23002">
        <v>123</v>
      </c>
      <c r="H23002">
        <v>1369</v>
      </c>
      <c r="I23002">
        <v>1138</v>
      </c>
      <c r="J23002">
        <v>0</v>
      </c>
      <c r="K23002">
        <v>2</v>
      </c>
      <c r="L23002" t="s">
        <v>28</v>
      </c>
      <c r="M23002" t="s">
        <v>160</v>
      </c>
      <c r="N23002" t="s">
        <v>77</v>
      </c>
      <c r="O23002" t="s">
        <v>122</v>
      </c>
      <c r="P23002" t="s">
        <v>23</v>
      </c>
      <c r="Q23002" t="s">
        <v>41</v>
      </c>
    </row>
    <row r="23003" spans="1:17" x14ac:dyDescent="0.2">
      <c r="A23003" s="2">
        <v>44469</v>
      </c>
      <c r="B23003" t="s">
        <v>183</v>
      </c>
      <c r="C23003" t="s">
        <v>339</v>
      </c>
      <c r="D23003" t="s">
        <v>36</v>
      </c>
      <c r="E23003" t="s">
        <v>36</v>
      </c>
      <c r="F23003">
        <v>48</v>
      </c>
      <c r="G23003">
        <v>144</v>
      </c>
      <c r="H23003">
        <v>1434</v>
      </c>
      <c r="I23003">
        <v>1060</v>
      </c>
      <c r="J23003">
        <v>2</v>
      </c>
      <c r="K23003">
        <v>0</v>
      </c>
      <c r="L23003" t="s">
        <v>28</v>
      </c>
      <c r="M23003" t="s">
        <v>682</v>
      </c>
      <c r="N23003" t="s">
        <v>183</v>
      </c>
      <c r="O23003" t="s">
        <v>22</v>
      </c>
      <c r="P23003" t="s">
        <v>23</v>
      </c>
      <c r="Q23003" t="s">
        <v>24</v>
      </c>
    </row>
    <row r="23004" spans="1:17" x14ac:dyDescent="0.2">
      <c r="A23004" s="2">
        <v>44470</v>
      </c>
      <c r="B23004" t="s">
        <v>462</v>
      </c>
      <c r="C23004" t="s">
        <v>212</v>
      </c>
      <c r="D23004" t="s">
        <v>115</v>
      </c>
      <c r="E23004" t="s">
        <v>115</v>
      </c>
      <c r="F23004">
        <v>205</v>
      </c>
      <c r="G23004">
        <v>189</v>
      </c>
      <c r="H23004">
        <v>846</v>
      </c>
      <c r="I23004">
        <v>906</v>
      </c>
      <c r="J23004">
        <v>0</v>
      </c>
      <c r="K23004">
        <v>1</v>
      </c>
      <c r="L23004" t="s">
        <v>460</v>
      </c>
      <c r="M23004" t="s">
        <v>925</v>
      </c>
      <c r="N23004" t="s">
        <v>629</v>
      </c>
      <c r="O23004" t="s">
        <v>122</v>
      </c>
      <c r="P23004" t="s">
        <v>23</v>
      </c>
      <c r="Q23004" t="s">
        <v>41</v>
      </c>
    </row>
    <row r="23005" spans="1:17" x14ac:dyDescent="0.2">
      <c r="A23005" s="2">
        <v>44470</v>
      </c>
      <c r="B23005" t="s">
        <v>629</v>
      </c>
      <c r="C23005" t="s">
        <v>459</v>
      </c>
      <c r="D23005" t="s">
        <v>36</v>
      </c>
      <c r="E23005" t="s">
        <v>115</v>
      </c>
      <c r="F23005">
        <v>158</v>
      </c>
      <c r="G23005">
        <v>168</v>
      </c>
      <c r="H23005">
        <v>1028</v>
      </c>
      <c r="I23005">
        <v>970</v>
      </c>
      <c r="J23005">
        <v>0</v>
      </c>
      <c r="K23005">
        <v>1</v>
      </c>
      <c r="L23005" t="s">
        <v>460</v>
      </c>
      <c r="M23005" t="s">
        <v>925</v>
      </c>
      <c r="N23005" t="s">
        <v>629</v>
      </c>
      <c r="O23005" t="s">
        <v>22</v>
      </c>
      <c r="P23005" t="s">
        <v>23</v>
      </c>
      <c r="Q23005" t="s">
        <v>41</v>
      </c>
    </row>
    <row r="23006" spans="1:17" x14ac:dyDescent="0.2">
      <c r="A23006" s="2">
        <v>44473</v>
      </c>
      <c r="B23006" t="s">
        <v>212</v>
      </c>
      <c r="C23006" t="s">
        <v>388</v>
      </c>
      <c r="D23006" t="s">
        <v>115</v>
      </c>
      <c r="E23006" t="s">
        <v>115</v>
      </c>
      <c r="F23006">
        <v>189</v>
      </c>
      <c r="G23006">
        <v>107</v>
      </c>
      <c r="H23006">
        <v>906</v>
      </c>
      <c r="I23006">
        <v>1181</v>
      </c>
      <c r="J23006">
        <v>1</v>
      </c>
      <c r="K23006">
        <v>1</v>
      </c>
      <c r="L23006" t="s">
        <v>460</v>
      </c>
      <c r="M23006" t="s">
        <v>925</v>
      </c>
      <c r="N23006" t="s">
        <v>629</v>
      </c>
      <c r="O23006" t="s">
        <v>122</v>
      </c>
      <c r="P23006" t="s">
        <v>23</v>
      </c>
      <c r="Q23006" t="s">
        <v>30</v>
      </c>
    </row>
    <row r="23007" spans="1:17" x14ac:dyDescent="0.2">
      <c r="A23007" s="2">
        <v>44473</v>
      </c>
      <c r="B23007" t="s">
        <v>462</v>
      </c>
      <c r="C23007" t="s">
        <v>459</v>
      </c>
      <c r="D23007" t="s">
        <v>115</v>
      </c>
      <c r="E23007" t="s">
        <v>115</v>
      </c>
      <c r="F23007">
        <v>205</v>
      </c>
      <c r="G23007">
        <v>168</v>
      </c>
      <c r="H23007">
        <v>846</v>
      </c>
      <c r="I23007">
        <v>970</v>
      </c>
      <c r="J23007">
        <v>2</v>
      </c>
      <c r="K23007">
        <v>3</v>
      </c>
      <c r="L23007" t="s">
        <v>460</v>
      </c>
      <c r="M23007" t="s">
        <v>925</v>
      </c>
      <c r="N23007" t="s">
        <v>629</v>
      </c>
      <c r="O23007" t="s">
        <v>122</v>
      </c>
      <c r="P23007" t="s">
        <v>23</v>
      </c>
      <c r="Q23007" t="s">
        <v>41</v>
      </c>
    </row>
    <row r="23008" spans="1:17" x14ac:dyDescent="0.2">
      <c r="A23008" s="2">
        <v>44475</v>
      </c>
      <c r="B23008" t="s">
        <v>380</v>
      </c>
      <c r="C23008" t="s">
        <v>34</v>
      </c>
      <c r="D23008" t="s">
        <v>36</v>
      </c>
      <c r="E23008" t="s">
        <v>36</v>
      </c>
      <c r="F23008">
        <v>127</v>
      </c>
      <c r="G23008">
        <v>76</v>
      </c>
      <c r="H23008">
        <v>1130</v>
      </c>
      <c r="I23008">
        <v>1326</v>
      </c>
      <c r="J23008">
        <v>1</v>
      </c>
      <c r="K23008">
        <v>1</v>
      </c>
      <c r="L23008" t="s">
        <v>20</v>
      </c>
      <c r="M23008" t="s">
        <v>485</v>
      </c>
      <c r="N23008" t="s">
        <v>110</v>
      </c>
      <c r="O23008" t="s">
        <v>122</v>
      </c>
      <c r="P23008" t="s">
        <v>23</v>
      </c>
      <c r="Q23008" t="s">
        <v>30</v>
      </c>
    </row>
    <row r="23009" spans="1:17" x14ac:dyDescent="0.2">
      <c r="A23009" s="2">
        <v>44475</v>
      </c>
      <c r="B23009" t="s">
        <v>110</v>
      </c>
      <c r="C23009" t="s">
        <v>202</v>
      </c>
      <c r="D23009" t="s">
        <v>36</v>
      </c>
      <c r="E23009" t="s">
        <v>36</v>
      </c>
      <c r="F23009">
        <v>33</v>
      </c>
      <c r="G23009">
        <v>105</v>
      </c>
      <c r="H23009">
        <v>1493</v>
      </c>
      <c r="I23009">
        <v>1186</v>
      </c>
      <c r="J23009">
        <v>5</v>
      </c>
      <c r="K23009">
        <v>0</v>
      </c>
      <c r="L23009" t="s">
        <v>20</v>
      </c>
      <c r="M23009" t="s">
        <v>142</v>
      </c>
      <c r="N23009" t="s">
        <v>110</v>
      </c>
      <c r="O23009" t="s">
        <v>22</v>
      </c>
      <c r="P23009" t="s">
        <v>23</v>
      </c>
      <c r="Q23009" t="s">
        <v>24</v>
      </c>
    </row>
    <row r="23010" spans="1:17" x14ac:dyDescent="0.2">
      <c r="A23010" s="2">
        <v>44475</v>
      </c>
      <c r="B23010" t="s">
        <v>402</v>
      </c>
      <c r="C23010" t="s">
        <v>1491</v>
      </c>
      <c r="D23010" t="s">
        <v>115</v>
      </c>
      <c r="E23010" t="s">
        <v>27</v>
      </c>
      <c r="F23010">
        <v>91</v>
      </c>
      <c r="G23010">
        <v>79</v>
      </c>
      <c r="H23010">
        <v>1251</v>
      </c>
      <c r="I23010">
        <v>1310</v>
      </c>
      <c r="J23010">
        <v>4</v>
      </c>
      <c r="K23010">
        <v>0</v>
      </c>
      <c r="L23010" t="s">
        <v>28</v>
      </c>
      <c r="M23010" t="s">
        <v>1002</v>
      </c>
      <c r="N23010" t="s">
        <v>402</v>
      </c>
      <c r="O23010" t="s">
        <v>22</v>
      </c>
      <c r="P23010" t="s">
        <v>23</v>
      </c>
      <c r="Q23010" t="s">
        <v>24</v>
      </c>
    </row>
    <row r="23011" spans="1:17" x14ac:dyDescent="0.2">
      <c r="A23011" s="2">
        <v>44475</v>
      </c>
      <c r="B23011" t="s">
        <v>177</v>
      </c>
      <c r="C23011" t="s">
        <v>391</v>
      </c>
      <c r="D23011" t="s">
        <v>115</v>
      </c>
      <c r="E23011" t="s">
        <v>115</v>
      </c>
      <c r="F23011">
        <v>93</v>
      </c>
      <c r="G23011">
        <v>154</v>
      </c>
      <c r="H23011">
        <v>1245</v>
      </c>
      <c r="I23011">
        <v>1040</v>
      </c>
      <c r="J23011">
        <v>4</v>
      </c>
      <c r="K23011">
        <v>0</v>
      </c>
      <c r="L23011" t="s">
        <v>28</v>
      </c>
      <c r="M23011" t="s">
        <v>640</v>
      </c>
      <c r="N23011" t="s">
        <v>177</v>
      </c>
      <c r="O23011" t="s">
        <v>22</v>
      </c>
      <c r="P23011" t="s">
        <v>23</v>
      </c>
      <c r="Q23011" t="s">
        <v>24</v>
      </c>
    </row>
    <row r="23012" spans="1:17" x14ac:dyDescent="0.2">
      <c r="A23012" s="2">
        <v>44475</v>
      </c>
      <c r="B23012" t="s">
        <v>35</v>
      </c>
      <c r="C23012" t="s">
        <v>1545</v>
      </c>
      <c r="D23012" t="s">
        <v>36</v>
      </c>
      <c r="E23012" t="s">
        <v>36</v>
      </c>
      <c r="F23012">
        <v>108</v>
      </c>
      <c r="G23012">
        <v>165</v>
      </c>
      <c r="H23012">
        <v>1177</v>
      </c>
      <c r="I23012">
        <v>982</v>
      </c>
      <c r="J23012">
        <v>1</v>
      </c>
      <c r="K23012">
        <v>1</v>
      </c>
      <c r="L23012" t="s">
        <v>28</v>
      </c>
      <c r="M23012" t="s">
        <v>886</v>
      </c>
      <c r="N23012" t="s">
        <v>110</v>
      </c>
      <c r="O23012" t="s">
        <v>122</v>
      </c>
      <c r="P23012" t="s">
        <v>23</v>
      </c>
      <c r="Q23012" t="s">
        <v>30</v>
      </c>
    </row>
    <row r="23013" spans="1:17" x14ac:dyDescent="0.2">
      <c r="A23013" s="2">
        <v>44475</v>
      </c>
      <c r="B23013" t="s">
        <v>119</v>
      </c>
      <c r="C23013" t="s">
        <v>106</v>
      </c>
      <c r="D23013" t="s">
        <v>50</v>
      </c>
      <c r="E23013" t="s">
        <v>50</v>
      </c>
      <c r="F23013">
        <v>5</v>
      </c>
      <c r="G23013">
        <v>8</v>
      </c>
      <c r="H23013">
        <v>1735</v>
      </c>
      <c r="I23013">
        <v>1673</v>
      </c>
      <c r="J23013">
        <v>1</v>
      </c>
      <c r="K23013">
        <v>2</v>
      </c>
      <c r="L23013" t="s">
        <v>1764</v>
      </c>
      <c r="M23013" t="s">
        <v>192</v>
      </c>
      <c r="N23013" t="s">
        <v>119</v>
      </c>
      <c r="O23013" t="s">
        <v>22</v>
      </c>
      <c r="P23013" t="s">
        <v>23</v>
      </c>
      <c r="Q23013" t="s">
        <v>41</v>
      </c>
    </row>
    <row r="23014" spans="1:17" x14ac:dyDescent="0.2">
      <c r="A23014" s="2">
        <v>44476</v>
      </c>
      <c r="B23014" t="s">
        <v>164</v>
      </c>
      <c r="C23014" t="s">
        <v>464</v>
      </c>
      <c r="D23014" t="s">
        <v>115</v>
      </c>
      <c r="E23014" t="s">
        <v>115</v>
      </c>
      <c r="F23014">
        <v>72</v>
      </c>
      <c r="G23014">
        <v>97</v>
      </c>
      <c r="H23014">
        <v>1348</v>
      </c>
      <c r="I23014">
        <v>1233</v>
      </c>
      <c r="J23014">
        <v>0</v>
      </c>
      <c r="K23014">
        <v>0</v>
      </c>
      <c r="L23014" t="s">
        <v>20</v>
      </c>
      <c r="M23014" t="s">
        <v>165</v>
      </c>
      <c r="N23014" t="s">
        <v>166</v>
      </c>
      <c r="O23014" t="s">
        <v>122</v>
      </c>
      <c r="P23014" t="s">
        <v>23</v>
      </c>
      <c r="Q23014" t="s">
        <v>30</v>
      </c>
    </row>
    <row r="23015" spans="1:17" x14ac:dyDescent="0.2">
      <c r="A23015" s="2">
        <v>44476</v>
      </c>
      <c r="B23015" t="s">
        <v>133</v>
      </c>
      <c r="C23015" t="s">
        <v>469</v>
      </c>
      <c r="D23015" t="s">
        <v>115</v>
      </c>
      <c r="E23015" t="s">
        <v>115</v>
      </c>
      <c r="F23015">
        <v>36</v>
      </c>
      <c r="G23015">
        <v>81</v>
      </c>
      <c r="H23015">
        <v>1479</v>
      </c>
      <c r="I23015">
        <v>1296</v>
      </c>
      <c r="J23015">
        <v>2</v>
      </c>
      <c r="K23015">
        <v>1</v>
      </c>
      <c r="L23015" t="s">
        <v>20</v>
      </c>
      <c r="M23015" t="s">
        <v>1668</v>
      </c>
      <c r="N23015" t="s">
        <v>133</v>
      </c>
      <c r="O23015" t="s">
        <v>22</v>
      </c>
      <c r="P23015" t="s">
        <v>23</v>
      </c>
      <c r="Q23015" t="s">
        <v>24</v>
      </c>
    </row>
    <row r="23016" spans="1:17" x14ac:dyDescent="0.2">
      <c r="A23016" s="2">
        <v>44476</v>
      </c>
      <c r="B23016" t="s">
        <v>176</v>
      </c>
      <c r="C23016" t="s">
        <v>167</v>
      </c>
      <c r="D23016" t="s">
        <v>115</v>
      </c>
      <c r="E23016" t="s">
        <v>115</v>
      </c>
      <c r="F23016">
        <v>69</v>
      </c>
      <c r="G23016">
        <v>22</v>
      </c>
      <c r="H23016">
        <v>1357</v>
      </c>
      <c r="I23016">
        <v>1538</v>
      </c>
      <c r="J23016">
        <v>0</v>
      </c>
      <c r="K23016">
        <v>1</v>
      </c>
      <c r="L23016" t="s">
        <v>20</v>
      </c>
      <c r="M23016" t="s">
        <v>246</v>
      </c>
      <c r="N23016" t="s">
        <v>176</v>
      </c>
      <c r="O23016" t="s">
        <v>22</v>
      </c>
      <c r="P23016" t="s">
        <v>23</v>
      </c>
      <c r="Q23016" t="s">
        <v>41</v>
      </c>
    </row>
    <row r="23017" spans="1:17" x14ac:dyDescent="0.2">
      <c r="A23017" s="2">
        <v>44476</v>
      </c>
      <c r="B23017" t="s">
        <v>113</v>
      </c>
      <c r="C23017" t="s">
        <v>143</v>
      </c>
      <c r="D23017" t="s">
        <v>115</v>
      </c>
      <c r="E23017" t="s">
        <v>115</v>
      </c>
      <c r="F23017">
        <v>56</v>
      </c>
      <c r="G23017">
        <v>26</v>
      </c>
      <c r="H23017">
        <v>1406</v>
      </c>
      <c r="I23017">
        <v>1520</v>
      </c>
      <c r="J23017">
        <v>1</v>
      </c>
      <c r="K23017">
        <v>0</v>
      </c>
      <c r="L23017" t="s">
        <v>20</v>
      </c>
      <c r="M23017" t="s">
        <v>245</v>
      </c>
      <c r="N23017" t="s">
        <v>113</v>
      </c>
      <c r="O23017" t="s">
        <v>22</v>
      </c>
      <c r="P23017" t="s">
        <v>23</v>
      </c>
      <c r="Q23017" t="s">
        <v>24</v>
      </c>
    </row>
    <row r="23018" spans="1:17" x14ac:dyDescent="0.2">
      <c r="A23018" s="2">
        <v>44476</v>
      </c>
      <c r="B23018" t="s">
        <v>182</v>
      </c>
      <c r="C23018" t="s">
        <v>425</v>
      </c>
      <c r="D23018" t="s">
        <v>115</v>
      </c>
      <c r="E23018" t="s">
        <v>115</v>
      </c>
      <c r="F23018">
        <v>75</v>
      </c>
      <c r="G23018">
        <v>95</v>
      </c>
      <c r="H23018">
        <v>1334</v>
      </c>
      <c r="I23018">
        <v>1244</v>
      </c>
      <c r="J23018">
        <v>3</v>
      </c>
      <c r="K23018">
        <v>2</v>
      </c>
      <c r="L23018" t="s">
        <v>20</v>
      </c>
      <c r="M23018" t="s">
        <v>243</v>
      </c>
      <c r="N23018" t="s">
        <v>176</v>
      </c>
      <c r="O23018" t="s">
        <v>122</v>
      </c>
      <c r="P23018" t="s">
        <v>23</v>
      </c>
      <c r="Q23018" t="s">
        <v>24</v>
      </c>
    </row>
    <row r="23019" spans="1:17" x14ac:dyDescent="0.2">
      <c r="A23019" s="2">
        <v>44476</v>
      </c>
      <c r="B23019" t="s">
        <v>55</v>
      </c>
      <c r="C23019" t="s">
        <v>239</v>
      </c>
      <c r="D23019" t="s">
        <v>57</v>
      </c>
      <c r="E23019" t="s">
        <v>115</v>
      </c>
      <c r="F23019">
        <v>32</v>
      </c>
      <c r="G23019">
        <v>78</v>
      </c>
      <c r="H23019">
        <v>1493</v>
      </c>
      <c r="I23019">
        <v>1311</v>
      </c>
      <c r="J23019">
        <v>3</v>
      </c>
      <c r="K23019">
        <v>1</v>
      </c>
      <c r="L23019" t="s">
        <v>20</v>
      </c>
      <c r="M23019" t="s">
        <v>165</v>
      </c>
      <c r="N23019" t="s">
        <v>166</v>
      </c>
      <c r="O23019" t="s">
        <v>122</v>
      </c>
      <c r="P23019" t="s">
        <v>23</v>
      </c>
      <c r="Q23019" t="s">
        <v>24</v>
      </c>
    </row>
    <row r="23020" spans="1:17" x14ac:dyDescent="0.2">
      <c r="A23020" s="2">
        <v>44476</v>
      </c>
      <c r="B23020" t="s">
        <v>304</v>
      </c>
      <c r="C23020" t="s">
        <v>131</v>
      </c>
      <c r="D23020" t="s">
        <v>27</v>
      </c>
      <c r="E23020" t="s">
        <v>27</v>
      </c>
      <c r="F23020">
        <v>63</v>
      </c>
      <c r="G23020">
        <v>44</v>
      </c>
      <c r="H23020">
        <v>1371</v>
      </c>
      <c r="I23020">
        <v>1438</v>
      </c>
      <c r="J23020">
        <v>0</v>
      </c>
      <c r="K23020">
        <v>0</v>
      </c>
      <c r="L23020" t="s">
        <v>20</v>
      </c>
      <c r="M23020" t="s">
        <v>628</v>
      </c>
      <c r="N23020" t="s">
        <v>304</v>
      </c>
      <c r="O23020" t="s">
        <v>22</v>
      </c>
      <c r="P23020" t="s">
        <v>23</v>
      </c>
      <c r="Q23020" t="s">
        <v>30</v>
      </c>
    </row>
    <row r="23021" spans="1:17" x14ac:dyDescent="0.2">
      <c r="A23021" s="2">
        <v>44476</v>
      </c>
      <c r="B23021" t="s">
        <v>77</v>
      </c>
      <c r="C23021" t="s">
        <v>185</v>
      </c>
      <c r="D23021" t="s">
        <v>27</v>
      </c>
      <c r="E23021" t="s">
        <v>27</v>
      </c>
      <c r="F23021">
        <v>13</v>
      </c>
      <c r="G23021">
        <v>59</v>
      </c>
      <c r="H23021">
        <v>1643</v>
      </c>
      <c r="I23021">
        <v>1402</v>
      </c>
      <c r="J23021">
        <v>2</v>
      </c>
      <c r="K23021">
        <v>0</v>
      </c>
      <c r="L23021" t="s">
        <v>20</v>
      </c>
      <c r="M23021" t="s">
        <v>1852</v>
      </c>
      <c r="N23021" t="s">
        <v>77</v>
      </c>
      <c r="O23021" t="s">
        <v>22</v>
      </c>
      <c r="P23021" t="s">
        <v>23</v>
      </c>
      <c r="Q23021" t="s">
        <v>24</v>
      </c>
    </row>
    <row r="23022" spans="1:17" x14ac:dyDescent="0.2">
      <c r="A23022" s="2">
        <v>44476</v>
      </c>
      <c r="B23022" t="s">
        <v>210</v>
      </c>
      <c r="C23022" t="s">
        <v>531</v>
      </c>
      <c r="D23022" t="s">
        <v>27</v>
      </c>
      <c r="E23022" t="s">
        <v>27</v>
      </c>
      <c r="F23022">
        <v>65</v>
      </c>
      <c r="G23022">
        <v>68</v>
      </c>
      <c r="H23022">
        <v>1369</v>
      </c>
      <c r="I23022">
        <v>1358</v>
      </c>
      <c r="J23022">
        <v>1</v>
      </c>
      <c r="K23022">
        <v>0</v>
      </c>
      <c r="L23022" t="s">
        <v>20</v>
      </c>
      <c r="M23022" t="s">
        <v>557</v>
      </c>
      <c r="N23022" t="s">
        <v>210</v>
      </c>
      <c r="O23022" t="s">
        <v>22</v>
      </c>
      <c r="P23022" t="s">
        <v>23</v>
      </c>
      <c r="Q23022" t="s">
        <v>24</v>
      </c>
    </row>
    <row r="23023" spans="1:17" x14ac:dyDescent="0.2">
      <c r="A23023" s="2">
        <v>44476</v>
      </c>
      <c r="B23023" t="s">
        <v>26</v>
      </c>
      <c r="C23023" t="s">
        <v>56</v>
      </c>
      <c r="D23023" t="s">
        <v>27</v>
      </c>
      <c r="E23023" t="s">
        <v>27</v>
      </c>
      <c r="F23023">
        <v>9</v>
      </c>
      <c r="G23023">
        <v>51</v>
      </c>
      <c r="H23023">
        <v>1666</v>
      </c>
      <c r="I23023">
        <v>1416</v>
      </c>
      <c r="J23023">
        <v>1</v>
      </c>
      <c r="K23023">
        <v>1</v>
      </c>
      <c r="L23023" t="s">
        <v>20</v>
      </c>
      <c r="M23023" t="s">
        <v>219</v>
      </c>
      <c r="N23023" t="s">
        <v>26</v>
      </c>
      <c r="O23023" t="s">
        <v>22</v>
      </c>
      <c r="P23023" t="s">
        <v>23</v>
      </c>
      <c r="Q23023" t="s">
        <v>30</v>
      </c>
    </row>
    <row r="23024" spans="1:17" x14ac:dyDescent="0.2">
      <c r="A23024" s="2">
        <v>44476</v>
      </c>
      <c r="B23024" t="s">
        <v>802</v>
      </c>
      <c r="C23024" t="s">
        <v>138</v>
      </c>
      <c r="D23024" t="s">
        <v>36</v>
      </c>
      <c r="E23024" t="s">
        <v>36</v>
      </c>
      <c r="F23024">
        <v>131</v>
      </c>
      <c r="G23024">
        <v>85</v>
      </c>
      <c r="H23024">
        <v>1116</v>
      </c>
      <c r="I23024">
        <v>1280</v>
      </c>
      <c r="J23024">
        <v>2</v>
      </c>
      <c r="K23024">
        <v>0</v>
      </c>
      <c r="L23024" t="s">
        <v>20</v>
      </c>
      <c r="M23024" t="s">
        <v>916</v>
      </c>
      <c r="N23024" t="s">
        <v>802</v>
      </c>
      <c r="O23024" t="s">
        <v>22</v>
      </c>
      <c r="P23024" t="s">
        <v>23</v>
      </c>
      <c r="Q23024" t="s">
        <v>24</v>
      </c>
    </row>
    <row r="23025" spans="1:17" x14ac:dyDescent="0.2">
      <c r="A23025" s="2">
        <v>44476</v>
      </c>
      <c r="B23025" t="s">
        <v>128</v>
      </c>
      <c r="C23025" t="s">
        <v>197</v>
      </c>
      <c r="D23025" t="s">
        <v>36</v>
      </c>
      <c r="E23025" t="s">
        <v>36</v>
      </c>
      <c r="F23025">
        <v>25</v>
      </c>
      <c r="G23025">
        <v>104</v>
      </c>
      <c r="H23025">
        <v>1526</v>
      </c>
      <c r="I23025">
        <v>1200</v>
      </c>
      <c r="J23025">
        <v>3</v>
      </c>
      <c r="K23025">
        <v>0</v>
      </c>
      <c r="L23025" t="s">
        <v>20</v>
      </c>
      <c r="M23025" t="s">
        <v>1054</v>
      </c>
      <c r="N23025" t="s">
        <v>128</v>
      </c>
      <c r="O23025" t="s">
        <v>22</v>
      </c>
      <c r="P23025" t="s">
        <v>23</v>
      </c>
      <c r="Q23025" t="s">
        <v>24</v>
      </c>
    </row>
    <row r="23026" spans="1:17" x14ac:dyDescent="0.2">
      <c r="A23026" s="2">
        <v>44476</v>
      </c>
      <c r="B23026" t="s">
        <v>339</v>
      </c>
      <c r="C23026" t="s">
        <v>548</v>
      </c>
      <c r="D23026" t="s">
        <v>36</v>
      </c>
      <c r="E23026" t="s">
        <v>36</v>
      </c>
      <c r="F23026">
        <v>144</v>
      </c>
      <c r="G23026">
        <v>77</v>
      </c>
      <c r="H23026">
        <v>1060</v>
      </c>
      <c r="I23026">
        <v>1314</v>
      </c>
      <c r="J23026">
        <v>1</v>
      </c>
      <c r="K23026">
        <v>2</v>
      </c>
      <c r="L23026" t="s">
        <v>20</v>
      </c>
      <c r="M23026" t="s">
        <v>220</v>
      </c>
      <c r="N23026" t="s">
        <v>199</v>
      </c>
      <c r="O23026" t="s">
        <v>122</v>
      </c>
      <c r="P23026" t="s">
        <v>23</v>
      </c>
      <c r="Q23026" t="s">
        <v>41</v>
      </c>
    </row>
    <row r="23027" spans="1:17" x14ac:dyDescent="0.2">
      <c r="A23027" s="2">
        <v>44476</v>
      </c>
      <c r="B23027" t="s">
        <v>135</v>
      </c>
      <c r="C23027" t="s">
        <v>660</v>
      </c>
      <c r="D23027" t="s">
        <v>36</v>
      </c>
      <c r="E23027" t="s">
        <v>36</v>
      </c>
      <c r="F23027">
        <v>34</v>
      </c>
      <c r="G23027">
        <v>124</v>
      </c>
      <c r="H23027">
        <v>1492</v>
      </c>
      <c r="I23027">
        <v>1136</v>
      </c>
      <c r="J23027">
        <v>0</v>
      </c>
      <c r="K23027">
        <v>1</v>
      </c>
      <c r="L23027" t="s">
        <v>20</v>
      </c>
      <c r="M23027" t="s">
        <v>137</v>
      </c>
      <c r="N23027" t="s">
        <v>135</v>
      </c>
      <c r="O23027" t="s">
        <v>22</v>
      </c>
      <c r="P23027" t="s">
        <v>23</v>
      </c>
      <c r="Q23027" t="s">
        <v>41</v>
      </c>
    </row>
    <row r="23028" spans="1:17" x14ac:dyDescent="0.2">
      <c r="A23028" s="2">
        <v>44476</v>
      </c>
      <c r="B23028" t="s">
        <v>617</v>
      </c>
      <c r="C23028" t="s">
        <v>208</v>
      </c>
      <c r="D23028" t="s">
        <v>36</v>
      </c>
      <c r="E23028" t="s">
        <v>36</v>
      </c>
      <c r="F23028">
        <v>128</v>
      </c>
      <c r="G23028">
        <v>86</v>
      </c>
      <c r="H23028">
        <v>1129</v>
      </c>
      <c r="I23028">
        <v>1279</v>
      </c>
      <c r="J23028">
        <v>0</v>
      </c>
      <c r="K23028">
        <v>1</v>
      </c>
      <c r="L23028" t="s">
        <v>20</v>
      </c>
      <c r="M23028" t="s">
        <v>618</v>
      </c>
      <c r="N23028" t="s">
        <v>617</v>
      </c>
      <c r="O23028" t="s">
        <v>22</v>
      </c>
      <c r="P23028" t="s">
        <v>23</v>
      </c>
      <c r="Q23028" t="s">
        <v>41</v>
      </c>
    </row>
    <row r="23029" spans="1:17" x14ac:dyDescent="0.2">
      <c r="A23029" s="2">
        <v>44476</v>
      </c>
      <c r="B23029" t="s">
        <v>111</v>
      </c>
      <c r="C23029" t="s">
        <v>207</v>
      </c>
      <c r="D23029" t="s">
        <v>36</v>
      </c>
      <c r="E23029" t="s">
        <v>36</v>
      </c>
      <c r="F23029">
        <v>61</v>
      </c>
      <c r="G23029">
        <v>102</v>
      </c>
      <c r="H23029">
        <v>1396</v>
      </c>
      <c r="I23029">
        <v>1205</v>
      </c>
      <c r="J23029">
        <v>5</v>
      </c>
      <c r="K23029">
        <v>0</v>
      </c>
      <c r="L23029" t="s">
        <v>20</v>
      </c>
      <c r="M23029" t="s">
        <v>884</v>
      </c>
      <c r="N23029" t="s">
        <v>110</v>
      </c>
      <c r="O23029" t="s">
        <v>122</v>
      </c>
      <c r="P23029" t="s">
        <v>23</v>
      </c>
      <c r="Q23029" t="s">
        <v>24</v>
      </c>
    </row>
    <row r="23030" spans="1:17" x14ac:dyDescent="0.2">
      <c r="A23030" s="2">
        <v>44476</v>
      </c>
      <c r="B23030" t="s">
        <v>890</v>
      </c>
      <c r="C23030" t="s">
        <v>378</v>
      </c>
      <c r="D23030" t="s">
        <v>36</v>
      </c>
      <c r="E23030" t="s">
        <v>36</v>
      </c>
      <c r="F23030">
        <v>67</v>
      </c>
      <c r="G23030">
        <v>100</v>
      </c>
      <c r="H23030">
        <v>1365</v>
      </c>
      <c r="I23030">
        <v>1211</v>
      </c>
      <c r="J23030">
        <v>2</v>
      </c>
      <c r="K23030">
        <v>0</v>
      </c>
      <c r="L23030" t="s">
        <v>20</v>
      </c>
      <c r="M23030" t="s">
        <v>920</v>
      </c>
      <c r="N23030" t="s">
        <v>890</v>
      </c>
      <c r="O23030" t="s">
        <v>22</v>
      </c>
      <c r="P23030" t="s">
        <v>23</v>
      </c>
      <c r="Q23030" t="s">
        <v>24</v>
      </c>
    </row>
    <row r="23031" spans="1:17" x14ac:dyDescent="0.2">
      <c r="A23031" s="2">
        <v>44476</v>
      </c>
      <c r="B23031" t="s">
        <v>211</v>
      </c>
      <c r="C23031" t="s">
        <v>471</v>
      </c>
      <c r="D23031" t="s">
        <v>36</v>
      </c>
      <c r="E23031" t="s">
        <v>36</v>
      </c>
      <c r="F23031">
        <v>132</v>
      </c>
      <c r="G23031">
        <v>82</v>
      </c>
      <c r="H23031">
        <v>1115</v>
      </c>
      <c r="I23031">
        <v>1290</v>
      </c>
      <c r="J23031">
        <v>0</v>
      </c>
      <c r="K23031">
        <v>1</v>
      </c>
      <c r="L23031" t="s">
        <v>20</v>
      </c>
      <c r="M23031" t="s">
        <v>373</v>
      </c>
      <c r="N23031" t="s">
        <v>211</v>
      </c>
      <c r="O23031" t="s">
        <v>22</v>
      </c>
      <c r="P23031" t="s">
        <v>23</v>
      </c>
      <c r="Q23031" t="s">
        <v>41</v>
      </c>
    </row>
    <row r="23032" spans="1:17" x14ac:dyDescent="0.2">
      <c r="A23032" s="2">
        <v>44476</v>
      </c>
      <c r="B23032" t="s">
        <v>31</v>
      </c>
      <c r="C23032" t="s">
        <v>17</v>
      </c>
      <c r="D23032" t="s">
        <v>19</v>
      </c>
      <c r="E23032" t="s">
        <v>19</v>
      </c>
      <c r="F23032">
        <v>52</v>
      </c>
      <c r="G23032">
        <v>83</v>
      </c>
      <c r="H23032">
        <v>1415</v>
      </c>
      <c r="I23032">
        <v>1283</v>
      </c>
      <c r="J23032">
        <v>3</v>
      </c>
      <c r="K23032">
        <v>0</v>
      </c>
      <c r="L23032" t="s">
        <v>20</v>
      </c>
      <c r="M23032" t="s">
        <v>80</v>
      </c>
      <c r="N23032" t="s">
        <v>31</v>
      </c>
      <c r="O23032" t="s">
        <v>22</v>
      </c>
      <c r="P23032" t="s">
        <v>23</v>
      </c>
      <c r="Q23032" t="s">
        <v>24</v>
      </c>
    </row>
    <row r="23033" spans="1:17" x14ac:dyDescent="0.2">
      <c r="A23033" s="2">
        <v>44476</v>
      </c>
      <c r="B23033" t="s">
        <v>32</v>
      </c>
      <c r="C23033" t="s">
        <v>25</v>
      </c>
      <c r="D23033" t="s">
        <v>19</v>
      </c>
      <c r="E23033" t="s">
        <v>19</v>
      </c>
      <c r="F23033">
        <v>49</v>
      </c>
      <c r="G23033">
        <v>2</v>
      </c>
      <c r="H23033">
        <v>1434</v>
      </c>
      <c r="I23033">
        <v>1811</v>
      </c>
      <c r="J23033">
        <v>1</v>
      </c>
      <c r="K23033">
        <v>3</v>
      </c>
      <c r="L23033" t="s">
        <v>20</v>
      </c>
      <c r="M23033" t="s">
        <v>573</v>
      </c>
      <c r="N23033" t="s">
        <v>32</v>
      </c>
      <c r="O23033" t="s">
        <v>22</v>
      </c>
      <c r="P23033" t="s">
        <v>23</v>
      </c>
      <c r="Q23033" t="s">
        <v>41</v>
      </c>
    </row>
    <row r="23034" spans="1:17" x14ac:dyDescent="0.2">
      <c r="A23034" s="2">
        <v>44476</v>
      </c>
      <c r="B23034" t="s">
        <v>38</v>
      </c>
      <c r="C23034" t="s">
        <v>39</v>
      </c>
      <c r="D23034" t="s">
        <v>19</v>
      </c>
      <c r="E23034" t="s">
        <v>19</v>
      </c>
      <c r="F23034">
        <v>35</v>
      </c>
      <c r="G23034">
        <v>6</v>
      </c>
      <c r="H23034">
        <v>1484</v>
      </c>
      <c r="I23034">
        <v>1725</v>
      </c>
      <c r="J23034">
        <v>0</v>
      </c>
      <c r="K23034">
        <v>0</v>
      </c>
      <c r="L23034" t="s">
        <v>20</v>
      </c>
      <c r="M23034" t="s">
        <v>40</v>
      </c>
      <c r="N23034" t="s">
        <v>38</v>
      </c>
      <c r="O23034" t="s">
        <v>22</v>
      </c>
      <c r="P23034" t="s">
        <v>23</v>
      </c>
      <c r="Q23034" t="s">
        <v>30</v>
      </c>
    </row>
    <row r="23035" spans="1:17" x14ac:dyDescent="0.2">
      <c r="A23035" s="2">
        <v>44476</v>
      </c>
      <c r="B23035" t="s">
        <v>42</v>
      </c>
      <c r="C23035" t="s">
        <v>107</v>
      </c>
      <c r="D23035" t="s">
        <v>19</v>
      </c>
      <c r="E23035" t="s">
        <v>19</v>
      </c>
      <c r="F23035">
        <v>21</v>
      </c>
      <c r="G23035">
        <v>23</v>
      </c>
      <c r="H23035">
        <v>1548</v>
      </c>
      <c r="I23035">
        <v>1536</v>
      </c>
      <c r="J23035">
        <v>2</v>
      </c>
      <c r="K23035">
        <v>0</v>
      </c>
      <c r="L23035" t="s">
        <v>20</v>
      </c>
      <c r="M23035" t="s">
        <v>44</v>
      </c>
      <c r="N23035" t="s">
        <v>42</v>
      </c>
      <c r="O23035" t="s">
        <v>22</v>
      </c>
      <c r="P23035" t="s">
        <v>23</v>
      </c>
      <c r="Q23035" t="s">
        <v>24</v>
      </c>
    </row>
    <row r="23036" spans="1:17" x14ac:dyDescent="0.2">
      <c r="A23036" s="2">
        <v>44476</v>
      </c>
      <c r="B23036" t="s">
        <v>18</v>
      </c>
      <c r="C23036" t="s">
        <v>43</v>
      </c>
      <c r="D23036" t="s">
        <v>19</v>
      </c>
      <c r="E23036" t="s">
        <v>19</v>
      </c>
      <c r="F23036">
        <v>12</v>
      </c>
      <c r="G23036">
        <v>16</v>
      </c>
      <c r="H23036">
        <v>1645</v>
      </c>
      <c r="I23036">
        <v>1618</v>
      </c>
      <c r="J23036">
        <v>0</v>
      </c>
      <c r="K23036">
        <v>0</v>
      </c>
      <c r="L23036" t="s">
        <v>20</v>
      </c>
      <c r="M23036" t="s">
        <v>64</v>
      </c>
      <c r="N23036" t="s">
        <v>18</v>
      </c>
      <c r="O23036" t="s">
        <v>22</v>
      </c>
      <c r="P23036" t="s">
        <v>23</v>
      </c>
      <c r="Q23036" t="s">
        <v>30</v>
      </c>
    </row>
    <row r="23037" spans="1:17" x14ac:dyDescent="0.2">
      <c r="A23037" s="2">
        <v>44476</v>
      </c>
      <c r="B23037" t="s">
        <v>363</v>
      </c>
      <c r="C23037" t="s">
        <v>638</v>
      </c>
      <c r="D23037" t="s">
        <v>115</v>
      </c>
      <c r="E23037" t="s">
        <v>115</v>
      </c>
      <c r="F23037">
        <v>175</v>
      </c>
      <c r="G23037">
        <v>151</v>
      </c>
      <c r="H23037">
        <v>957</v>
      </c>
      <c r="I23037">
        <v>1046</v>
      </c>
      <c r="J23037">
        <v>2</v>
      </c>
      <c r="K23037">
        <v>1</v>
      </c>
      <c r="L23037" t="s">
        <v>570</v>
      </c>
      <c r="M23037" t="s">
        <v>1485</v>
      </c>
      <c r="N23037" t="s">
        <v>114</v>
      </c>
      <c r="O23037" t="s">
        <v>122</v>
      </c>
      <c r="P23037" t="s">
        <v>23</v>
      </c>
      <c r="Q23037" t="s">
        <v>24</v>
      </c>
    </row>
    <row r="23038" spans="1:17" x14ac:dyDescent="0.2">
      <c r="A23038" s="2">
        <v>44476</v>
      </c>
      <c r="B23038" t="s">
        <v>388</v>
      </c>
      <c r="C23038" t="s">
        <v>462</v>
      </c>
      <c r="D23038" t="s">
        <v>115</v>
      </c>
      <c r="E23038" t="s">
        <v>115</v>
      </c>
      <c r="F23038">
        <v>107</v>
      </c>
      <c r="G23038">
        <v>205</v>
      </c>
      <c r="H23038">
        <v>1181</v>
      </c>
      <c r="I23038">
        <v>846</v>
      </c>
      <c r="J23038">
        <v>0</v>
      </c>
      <c r="K23038">
        <v>0</v>
      </c>
      <c r="L23038" t="s">
        <v>460</v>
      </c>
      <c r="M23038" t="s">
        <v>925</v>
      </c>
      <c r="N23038" t="s">
        <v>629</v>
      </c>
      <c r="O23038" t="s">
        <v>122</v>
      </c>
      <c r="P23038" t="s">
        <v>23</v>
      </c>
      <c r="Q23038" t="s">
        <v>30</v>
      </c>
    </row>
    <row r="23039" spans="1:17" x14ac:dyDescent="0.2">
      <c r="A23039" s="2">
        <v>44476</v>
      </c>
      <c r="B23039" t="s">
        <v>629</v>
      </c>
      <c r="C23039" t="s">
        <v>212</v>
      </c>
      <c r="D23039" t="s">
        <v>36</v>
      </c>
      <c r="E23039" t="s">
        <v>115</v>
      </c>
      <c r="F23039">
        <v>158</v>
      </c>
      <c r="G23039">
        <v>189</v>
      </c>
      <c r="H23039">
        <v>1028</v>
      </c>
      <c r="I23039">
        <v>906</v>
      </c>
      <c r="J23039">
        <v>2</v>
      </c>
      <c r="K23039">
        <v>0</v>
      </c>
      <c r="L23039" t="s">
        <v>460</v>
      </c>
      <c r="M23039" t="s">
        <v>925</v>
      </c>
      <c r="N23039" t="s">
        <v>629</v>
      </c>
      <c r="O23039" t="s">
        <v>22</v>
      </c>
      <c r="P23039" t="s">
        <v>23</v>
      </c>
      <c r="Q23039" t="s">
        <v>24</v>
      </c>
    </row>
    <row r="23040" spans="1:17" x14ac:dyDescent="0.2">
      <c r="A23040" s="2">
        <v>44476</v>
      </c>
      <c r="B23040" t="s">
        <v>147</v>
      </c>
      <c r="C23040" t="s">
        <v>67</v>
      </c>
      <c r="D23040" t="s">
        <v>50</v>
      </c>
      <c r="E23040" t="s">
        <v>50</v>
      </c>
      <c r="F23040">
        <v>1</v>
      </c>
      <c r="G23040">
        <v>4</v>
      </c>
      <c r="H23040">
        <v>1832</v>
      </c>
      <c r="I23040">
        <v>1754</v>
      </c>
      <c r="J23040">
        <v>2</v>
      </c>
      <c r="K23040">
        <v>3</v>
      </c>
      <c r="L23040" t="s">
        <v>1764</v>
      </c>
      <c r="M23040" t="s">
        <v>951</v>
      </c>
      <c r="N23040" t="s">
        <v>119</v>
      </c>
      <c r="O23040" t="s">
        <v>122</v>
      </c>
      <c r="P23040" t="s">
        <v>23</v>
      </c>
      <c r="Q23040" t="s">
        <v>41</v>
      </c>
    </row>
    <row r="23041" spans="1:17" x14ac:dyDescent="0.2">
      <c r="A23041" s="2">
        <v>44477</v>
      </c>
      <c r="B23041" t="s">
        <v>293</v>
      </c>
      <c r="C23041" t="s">
        <v>161</v>
      </c>
      <c r="D23041" t="s">
        <v>50</v>
      </c>
      <c r="E23041" t="s">
        <v>50</v>
      </c>
      <c r="F23041">
        <v>31</v>
      </c>
      <c r="G23041">
        <v>19</v>
      </c>
      <c r="H23041">
        <v>1494</v>
      </c>
      <c r="I23041">
        <v>1563</v>
      </c>
      <c r="J23041">
        <v>2</v>
      </c>
      <c r="K23041">
        <v>2</v>
      </c>
      <c r="L23041" t="s">
        <v>20</v>
      </c>
      <c r="M23041" t="s">
        <v>478</v>
      </c>
      <c r="N23041" t="s">
        <v>293</v>
      </c>
      <c r="O23041" t="s">
        <v>22</v>
      </c>
      <c r="P23041" t="s">
        <v>23</v>
      </c>
      <c r="Q23041" t="s">
        <v>30</v>
      </c>
    </row>
    <row r="23042" spans="1:17" x14ac:dyDescent="0.2">
      <c r="A23042" s="2">
        <v>44477</v>
      </c>
      <c r="B23042" t="s">
        <v>81</v>
      </c>
      <c r="C23042" t="s">
        <v>317</v>
      </c>
      <c r="D23042" t="s">
        <v>50</v>
      </c>
      <c r="E23042" t="s">
        <v>50</v>
      </c>
      <c r="F23042">
        <v>111</v>
      </c>
      <c r="G23042">
        <v>90</v>
      </c>
      <c r="H23042">
        <v>1174</v>
      </c>
      <c r="I23042">
        <v>1254</v>
      </c>
      <c r="J23042">
        <v>2</v>
      </c>
      <c r="K23042">
        <v>0</v>
      </c>
      <c r="L23042" t="s">
        <v>20</v>
      </c>
      <c r="M23042" t="s">
        <v>83</v>
      </c>
      <c r="N23042" t="s">
        <v>81</v>
      </c>
      <c r="O23042" t="s">
        <v>22</v>
      </c>
      <c r="P23042" t="s">
        <v>23</v>
      </c>
      <c r="Q23042" t="s">
        <v>24</v>
      </c>
    </row>
    <row r="23043" spans="1:17" x14ac:dyDescent="0.2">
      <c r="A23043" s="2">
        <v>44477</v>
      </c>
      <c r="B23043" t="s">
        <v>1693</v>
      </c>
      <c r="C23043" t="s">
        <v>1279</v>
      </c>
      <c r="D23043" t="s">
        <v>50</v>
      </c>
      <c r="E23043" t="s">
        <v>50</v>
      </c>
      <c r="F23043">
        <v>197</v>
      </c>
      <c r="G23043">
        <v>71</v>
      </c>
      <c r="H23043">
        <v>867</v>
      </c>
      <c r="I23043">
        <v>1352</v>
      </c>
      <c r="J23043">
        <v>0</v>
      </c>
      <c r="K23043">
        <v>3</v>
      </c>
      <c r="L23043" t="s">
        <v>20</v>
      </c>
      <c r="M23043" t="s">
        <v>1693</v>
      </c>
      <c r="N23043" t="s">
        <v>1693</v>
      </c>
      <c r="O23043" t="s">
        <v>22</v>
      </c>
      <c r="P23043" t="s">
        <v>23</v>
      </c>
      <c r="Q23043" t="s">
        <v>41</v>
      </c>
    </row>
    <row r="23044" spans="1:17" x14ac:dyDescent="0.2">
      <c r="A23044" s="2">
        <v>44477</v>
      </c>
      <c r="B23044" t="s">
        <v>101</v>
      </c>
      <c r="C23044" t="s">
        <v>126</v>
      </c>
      <c r="D23044" t="s">
        <v>50</v>
      </c>
      <c r="E23044" t="s">
        <v>50</v>
      </c>
      <c r="F23044">
        <v>135</v>
      </c>
      <c r="G23044">
        <v>11</v>
      </c>
      <c r="H23044">
        <v>1092</v>
      </c>
      <c r="I23044">
        <v>1648</v>
      </c>
      <c r="J23044">
        <v>0</v>
      </c>
      <c r="K23044">
        <v>1</v>
      </c>
      <c r="L23044" t="s">
        <v>20</v>
      </c>
      <c r="M23044" t="s">
        <v>331</v>
      </c>
      <c r="N23044" t="s">
        <v>101</v>
      </c>
      <c r="O23044" t="s">
        <v>22</v>
      </c>
      <c r="P23044" t="s">
        <v>23</v>
      </c>
      <c r="Q23044" t="s">
        <v>41</v>
      </c>
    </row>
    <row r="23045" spans="1:17" x14ac:dyDescent="0.2">
      <c r="A23045" s="2">
        <v>44477</v>
      </c>
      <c r="B23045" t="s">
        <v>180</v>
      </c>
      <c r="C23045" t="s">
        <v>49</v>
      </c>
      <c r="D23045" t="s">
        <v>50</v>
      </c>
      <c r="E23045" t="s">
        <v>50</v>
      </c>
      <c r="F23045">
        <v>41</v>
      </c>
      <c r="G23045">
        <v>39</v>
      </c>
      <c r="H23045">
        <v>1455</v>
      </c>
      <c r="I23045">
        <v>1461</v>
      </c>
      <c r="J23045">
        <v>1</v>
      </c>
      <c r="K23045">
        <v>1</v>
      </c>
      <c r="L23045" t="s">
        <v>20</v>
      </c>
      <c r="M23045" t="s">
        <v>181</v>
      </c>
      <c r="N23045" t="s">
        <v>180</v>
      </c>
      <c r="O23045" t="s">
        <v>22</v>
      </c>
      <c r="P23045" t="s">
        <v>23</v>
      </c>
      <c r="Q23045" t="s">
        <v>30</v>
      </c>
    </row>
    <row r="23046" spans="1:17" x14ac:dyDescent="0.2">
      <c r="A23046" s="2">
        <v>44477</v>
      </c>
      <c r="B23046" t="s">
        <v>184</v>
      </c>
      <c r="C23046" t="s">
        <v>249</v>
      </c>
      <c r="D23046" t="s">
        <v>50</v>
      </c>
      <c r="E23046" t="s">
        <v>50</v>
      </c>
      <c r="F23046">
        <v>171</v>
      </c>
      <c r="G23046">
        <v>64</v>
      </c>
      <c r="H23046">
        <v>963</v>
      </c>
      <c r="I23046">
        <v>1370</v>
      </c>
      <c r="J23046">
        <v>0</v>
      </c>
      <c r="K23046">
        <v>4</v>
      </c>
      <c r="L23046" t="s">
        <v>20</v>
      </c>
      <c r="M23046" t="s">
        <v>1120</v>
      </c>
      <c r="N23046" t="s">
        <v>184</v>
      </c>
      <c r="O23046" t="s">
        <v>22</v>
      </c>
      <c r="P23046" t="s">
        <v>23</v>
      </c>
      <c r="Q23046" t="s">
        <v>41</v>
      </c>
    </row>
    <row r="23047" spans="1:17" x14ac:dyDescent="0.2">
      <c r="A23047" s="2">
        <v>44477</v>
      </c>
      <c r="B23047" t="s">
        <v>145</v>
      </c>
      <c r="C23047" t="s">
        <v>274</v>
      </c>
      <c r="D23047" t="s">
        <v>50</v>
      </c>
      <c r="E23047" t="s">
        <v>50</v>
      </c>
      <c r="F23047">
        <v>103</v>
      </c>
      <c r="G23047">
        <v>17</v>
      </c>
      <c r="H23047">
        <v>1202</v>
      </c>
      <c r="I23047">
        <v>1608</v>
      </c>
      <c r="J23047">
        <v>0</v>
      </c>
      <c r="K23047">
        <v>3</v>
      </c>
      <c r="L23047" t="s">
        <v>20</v>
      </c>
      <c r="M23047" t="s">
        <v>433</v>
      </c>
      <c r="N23047" t="s">
        <v>145</v>
      </c>
      <c r="O23047" t="s">
        <v>22</v>
      </c>
      <c r="P23047" t="s">
        <v>23</v>
      </c>
      <c r="Q23047" t="s">
        <v>41</v>
      </c>
    </row>
    <row r="23048" spans="1:17" x14ac:dyDescent="0.2">
      <c r="A23048" s="2">
        <v>44477</v>
      </c>
      <c r="B23048" t="s">
        <v>95</v>
      </c>
      <c r="C23048" t="s">
        <v>244</v>
      </c>
      <c r="D23048" t="s">
        <v>50</v>
      </c>
      <c r="E23048" t="s">
        <v>50</v>
      </c>
      <c r="F23048">
        <v>37</v>
      </c>
      <c r="G23048">
        <v>38</v>
      </c>
      <c r="H23048">
        <v>1475</v>
      </c>
      <c r="I23048">
        <v>1462</v>
      </c>
      <c r="J23048">
        <v>1</v>
      </c>
      <c r="K23048">
        <v>0</v>
      </c>
      <c r="L23048" t="s">
        <v>20</v>
      </c>
      <c r="M23048" t="s">
        <v>1570</v>
      </c>
      <c r="N23048" t="s">
        <v>95</v>
      </c>
      <c r="O23048" t="s">
        <v>22</v>
      </c>
      <c r="P23048" t="s">
        <v>23</v>
      </c>
      <c r="Q23048" t="s">
        <v>24</v>
      </c>
    </row>
    <row r="23049" spans="1:17" x14ac:dyDescent="0.2">
      <c r="A23049" s="2">
        <v>44477</v>
      </c>
      <c r="B23049" t="s">
        <v>76</v>
      </c>
      <c r="C23049" t="s">
        <v>286</v>
      </c>
      <c r="D23049" t="s">
        <v>50</v>
      </c>
      <c r="E23049" t="s">
        <v>50</v>
      </c>
      <c r="F23049">
        <v>60</v>
      </c>
      <c r="G23049">
        <v>89</v>
      </c>
      <c r="H23049">
        <v>1397</v>
      </c>
      <c r="I23049">
        <v>1262</v>
      </c>
      <c r="J23049">
        <v>1</v>
      </c>
      <c r="K23049">
        <v>1</v>
      </c>
      <c r="L23049" t="s">
        <v>20</v>
      </c>
      <c r="M23049" t="s">
        <v>78</v>
      </c>
      <c r="N23049" t="s">
        <v>76</v>
      </c>
      <c r="O23049" t="s">
        <v>22</v>
      </c>
      <c r="P23049" t="s">
        <v>23</v>
      </c>
      <c r="Q23049" t="s">
        <v>30</v>
      </c>
    </row>
    <row r="23050" spans="1:17" x14ac:dyDescent="0.2">
      <c r="A23050" s="2">
        <v>44477</v>
      </c>
      <c r="B23050" t="s">
        <v>129</v>
      </c>
      <c r="C23050" t="s">
        <v>92</v>
      </c>
      <c r="D23050" t="s">
        <v>50</v>
      </c>
      <c r="E23050" t="s">
        <v>50</v>
      </c>
      <c r="F23050">
        <v>14</v>
      </c>
      <c r="G23050">
        <v>42</v>
      </c>
      <c r="H23050">
        <v>1627</v>
      </c>
      <c r="I23050">
        <v>1451</v>
      </c>
      <c r="J23050">
        <v>2</v>
      </c>
      <c r="K23050">
        <v>1</v>
      </c>
      <c r="L23050" t="s">
        <v>20</v>
      </c>
      <c r="M23050" t="s">
        <v>945</v>
      </c>
      <c r="N23050" t="s">
        <v>129</v>
      </c>
      <c r="O23050" t="s">
        <v>22</v>
      </c>
      <c r="P23050" t="s">
        <v>23</v>
      </c>
      <c r="Q23050" t="s">
        <v>24</v>
      </c>
    </row>
    <row r="23051" spans="1:17" x14ac:dyDescent="0.2">
      <c r="A23051" s="2">
        <v>44477</v>
      </c>
      <c r="B23051" t="s">
        <v>174</v>
      </c>
      <c r="C23051" t="s">
        <v>328</v>
      </c>
      <c r="D23051" t="s">
        <v>50</v>
      </c>
      <c r="E23051" t="s">
        <v>50</v>
      </c>
      <c r="F23051">
        <v>188</v>
      </c>
      <c r="G23051">
        <v>74</v>
      </c>
      <c r="H23051">
        <v>910</v>
      </c>
      <c r="I23051">
        <v>1345</v>
      </c>
      <c r="J23051">
        <v>0</v>
      </c>
      <c r="K23051">
        <v>4</v>
      </c>
      <c r="L23051" t="s">
        <v>20</v>
      </c>
      <c r="M23051" t="s">
        <v>820</v>
      </c>
      <c r="N23051" t="s">
        <v>174</v>
      </c>
      <c r="O23051" t="s">
        <v>22</v>
      </c>
      <c r="P23051" t="s">
        <v>23</v>
      </c>
      <c r="Q23051" t="s">
        <v>41</v>
      </c>
    </row>
    <row r="23052" spans="1:17" x14ac:dyDescent="0.2">
      <c r="A23052" s="2">
        <v>44477</v>
      </c>
      <c r="B23052" t="s">
        <v>150</v>
      </c>
      <c r="C23052" t="s">
        <v>237</v>
      </c>
      <c r="D23052" t="s">
        <v>36</v>
      </c>
      <c r="E23052" t="s">
        <v>36</v>
      </c>
      <c r="F23052">
        <v>30</v>
      </c>
      <c r="G23052">
        <v>119</v>
      </c>
      <c r="H23052">
        <v>1498</v>
      </c>
      <c r="I23052">
        <v>1156</v>
      </c>
      <c r="J23052">
        <v>6</v>
      </c>
      <c r="K23052">
        <v>1</v>
      </c>
      <c r="L23052" t="s">
        <v>20</v>
      </c>
      <c r="M23052" t="s">
        <v>151</v>
      </c>
      <c r="N23052" t="s">
        <v>150</v>
      </c>
      <c r="O23052" t="s">
        <v>22</v>
      </c>
      <c r="P23052" t="s">
        <v>23</v>
      </c>
      <c r="Q23052" t="s">
        <v>24</v>
      </c>
    </row>
    <row r="23053" spans="1:17" x14ac:dyDescent="0.2">
      <c r="A23053" s="2">
        <v>44477</v>
      </c>
      <c r="B23053" t="s">
        <v>800</v>
      </c>
      <c r="C23053" t="s">
        <v>224</v>
      </c>
      <c r="D23053" t="s">
        <v>36</v>
      </c>
      <c r="E23053" t="s">
        <v>36</v>
      </c>
      <c r="F23053">
        <v>185</v>
      </c>
      <c r="G23053">
        <v>62</v>
      </c>
      <c r="H23053">
        <v>912</v>
      </c>
      <c r="I23053">
        <v>1393</v>
      </c>
      <c r="J23053">
        <v>0</v>
      </c>
      <c r="K23053">
        <v>4</v>
      </c>
      <c r="L23053" t="s">
        <v>20</v>
      </c>
      <c r="M23053" t="s">
        <v>485</v>
      </c>
      <c r="N23053" t="s">
        <v>110</v>
      </c>
      <c r="O23053" t="s">
        <v>122</v>
      </c>
      <c r="P23053" t="s">
        <v>23</v>
      </c>
      <c r="Q23053" t="s">
        <v>41</v>
      </c>
    </row>
    <row r="23054" spans="1:17" x14ac:dyDescent="0.2">
      <c r="A23054" s="2">
        <v>44477</v>
      </c>
      <c r="B23054" t="s">
        <v>250</v>
      </c>
      <c r="C23054" t="s">
        <v>136</v>
      </c>
      <c r="D23054" t="s">
        <v>36</v>
      </c>
      <c r="E23054" t="s">
        <v>36</v>
      </c>
      <c r="F23054">
        <v>115</v>
      </c>
      <c r="G23054">
        <v>54</v>
      </c>
      <c r="H23054">
        <v>1159</v>
      </c>
      <c r="I23054">
        <v>1410</v>
      </c>
      <c r="J23054">
        <v>0</v>
      </c>
      <c r="K23054">
        <v>3</v>
      </c>
      <c r="L23054" t="s">
        <v>20</v>
      </c>
      <c r="M23054" t="s">
        <v>420</v>
      </c>
      <c r="N23054" t="s">
        <v>149</v>
      </c>
      <c r="O23054" t="s">
        <v>122</v>
      </c>
      <c r="P23054" t="s">
        <v>23</v>
      </c>
      <c r="Q23054" t="s">
        <v>41</v>
      </c>
    </row>
    <row r="23055" spans="1:17" x14ac:dyDescent="0.2">
      <c r="A23055" s="2">
        <v>44477</v>
      </c>
      <c r="B23055" t="s">
        <v>120</v>
      </c>
      <c r="C23055" t="s">
        <v>296</v>
      </c>
      <c r="D23055" t="s">
        <v>36</v>
      </c>
      <c r="E23055" t="s">
        <v>36</v>
      </c>
      <c r="F23055">
        <v>58</v>
      </c>
      <c r="G23055">
        <v>116</v>
      </c>
      <c r="H23055">
        <v>1404</v>
      </c>
      <c r="I23055">
        <v>1158</v>
      </c>
      <c r="J23055">
        <v>3</v>
      </c>
      <c r="K23055">
        <v>1</v>
      </c>
      <c r="L23055" t="s">
        <v>20</v>
      </c>
      <c r="M23055" t="s">
        <v>422</v>
      </c>
      <c r="N23055" t="s">
        <v>120</v>
      </c>
      <c r="O23055" t="s">
        <v>22</v>
      </c>
      <c r="P23055" t="s">
        <v>23</v>
      </c>
      <c r="Q23055" t="s">
        <v>24</v>
      </c>
    </row>
    <row r="23056" spans="1:17" x14ac:dyDescent="0.2">
      <c r="A23056" s="2">
        <v>44477</v>
      </c>
      <c r="B23056" t="s">
        <v>267</v>
      </c>
      <c r="C23056" t="s">
        <v>141</v>
      </c>
      <c r="D23056" t="s">
        <v>36</v>
      </c>
      <c r="E23056" t="s">
        <v>36</v>
      </c>
      <c r="F23056">
        <v>129</v>
      </c>
      <c r="G23056">
        <v>88</v>
      </c>
      <c r="H23056">
        <v>1118</v>
      </c>
      <c r="I23056">
        <v>1266</v>
      </c>
      <c r="J23056">
        <v>3</v>
      </c>
      <c r="K23056">
        <v>1</v>
      </c>
      <c r="L23056" t="s">
        <v>20</v>
      </c>
      <c r="M23056" t="s">
        <v>268</v>
      </c>
      <c r="N23056" t="s">
        <v>267</v>
      </c>
      <c r="O23056" t="s">
        <v>22</v>
      </c>
      <c r="P23056" t="s">
        <v>23</v>
      </c>
      <c r="Q23056" t="s">
        <v>24</v>
      </c>
    </row>
    <row r="23057" spans="1:17" x14ac:dyDescent="0.2">
      <c r="A23057" s="2">
        <v>44477</v>
      </c>
      <c r="B23057" t="s">
        <v>183</v>
      </c>
      <c r="C23057" t="s">
        <v>718</v>
      </c>
      <c r="D23057" t="s">
        <v>36</v>
      </c>
      <c r="E23057" t="s">
        <v>36</v>
      </c>
      <c r="F23057">
        <v>48</v>
      </c>
      <c r="G23057">
        <v>110</v>
      </c>
      <c r="H23057">
        <v>1434</v>
      </c>
      <c r="I23057">
        <v>1174</v>
      </c>
      <c r="J23057">
        <v>1</v>
      </c>
      <c r="K23057">
        <v>0</v>
      </c>
      <c r="L23057" t="s">
        <v>20</v>
      </c>
      <c r="M23057" t="s">
        <v>682</v>
      </c>
      <c r="N23057" t="s">
        <v>183</v>
      </c>
      <c r="O23057" t="s">
        <v>22</v>
      </c>
      <c r="P23057" t="s">
        <v>23</v>
      </c>
      <c r="Q23057" t="s">
        <v>24</v>
      </c>
    </row>
    <row r="23058" spans="1:17" x14ac:dyDescent="0.2">
      <c r="A23058" s="2">
        <v>44478</v>
      </c>
      <c r="B23058" t="s">
        <v>386</v>
      </c>
      <c r="C23058" t="s">
        <v>98</v>
      </c>
      <c r="D23058" t="s">
        <v>50</v>
      </c>
      <c r="E23058" t="s">
        <v>50</v>
      </c>
      <c r="F23058">
        <v>117</v>
      </c>
      <c r="G23058">
        <v>50</v>
      </c>
      <c r="H23058">
        <v>1158</v>
      </c>
      <c r="I23058">
        <v>1418</v>
      </c>
      <c r="J23058">
        <v>0</v>
      </c>
      <c r="K23058">
        <v>3</v>
      </c>
      <c r="L23058" t="s">
        <v>20</v>
      </c>
      <c r="M23058" t="s">
        <v>595</v>
      </c>
      <c r="N23058" t="s">
        <v>386</v>
      </c>
      <c r="O23058" t="s">
        <v>22</v>
      </c>
      <c r="P23058" t="s">
        <v>23</v>
      </c>
      <c r="Q23058" t="s">
        <v>41</v>
      </c>
    </row>
    <row r="23059" spans="1:17" x14ac:dyDescent="0.2">
      <c r="A23059" s="2">
        <v>44478</v>
      </c>
      <c r="B23059" t="s">
        <v>97</v>
      </c>
      <c r="C23059" t="s">
        <v>1204</v>
      </c>
      <c r="D23059" t="s">
        <v>50</v>
      </c>
      <c r="E23059" t="s">
        <v>50</v>
      </c>
      <c r="F23059">
        <v>94</v>
      </c>
      <c r="G23059">
        <v>28</v>
      </c>
      <c r="H23059">
        <v>1244</v>
      </c>
      <c r="I23059">
        <v>1515</v>
      </c>
      <c r="J23059">
        <v>0</v>
      </c>
      <c r="K23059">
        <v>1</v>
      </c>
      <c r="L23059" t="s">
        <v>20</v>
      </c>
      <c r="M23059" t="s">
        <v>97</v>
      </c>
      <c r="N23059" t="s">
        <v>97</v>
      </c>
      <c r="O23059" t="s">
        <v>22</v>
      </c>
      <c r="P23059" t="s">
        <v>23</v>
      </c>
      <c r="Q23059" t="s">
        <v>41</v>
      </c>
    </row>
    <row r="23060" spans="1:17" x14ac:dyDescent="0.2">
      <c r="A23060" s="2">
        <v>44478</v>
      </c>
      <c r="B23060" t="s">
        <v>52</v>
      </c>
      <c r="C23060" t="s">
        <v>1692</v>
      </c>
      <c r="D23060" t="s">
        <v>50</v>
      </c>
      <c r="E23060" t="s">
        <v>50</v>
      </c>
      <c r="F23060">
        <v>18</v>
      </c>
      <c r="G23060">
        <v>109</v>
      </c>
      <c r="H23060">
        <v>1606</v>
      </c>
      <c r="I23060">
        <v>1176</v>
      </c>
      <c r="J23060">
        <v>3</v>
      </c>
      <c r="K23060">
        <v>0</v>
      </c>
      <c r="L23060" t="s">
        <v>20</v>
      </c>
      <c r="M23060" t="s">
        <v>1773</v>
      </c>
      <c r="N23060" t="s">
        <v>52</v>
      </c>
      <c r="O23060" t="s">
        <v>22</v>
      </c>
      <c r="P23060" t="s">
        <v>23</v>
      </c>
      <c r="Q23060" t="s">
        <v>24</v>
      </c>
    </row>
    <row r="23061" spans="1:17" x14ac:dyDescent="0.2">
      <c r="A23061" s="2">
        <v>44478</v>
      </c>
      <c r="B23061" t="s">
        <v>345</v>
      </c>
      <c r="C23061" t="s">
        <v>153</v>
      </c>
      <c r="D23061" t="s">
        <v>50</v>
      </c>
      <c r="E23061" t="s">
        <v>50</v>
      </c>
      <c r="F23061">
        <v>96</v>
      </c>
      <c r="G23061">
        <v>46</v>
      </c>
      <c r="H23061">
        <v>1240</v>
      </c>
      <c r="I23061">
        <v>1435</v>
      </c>
      <c r="J23061">
        <v>0</v>
      </c>
      <c r="K23061">
        <v>2</v>
      </c>
      <c r="L23061" t="s">
        <v>20</v>
      </c>
      <c r="M23061" t="s">
        <v>731</v>
      </c>
      <c r="N23061" t="s">
        <v>345</v>
      </c>
      <c r="O23061" t="s">
        <v>22</v>
      </c>
      <c r="P23061" t="s">
        <v>23</v>
      </c>
      <c r="Q23061" t="s">
        <v>41</v>
      </c>
    </row>
    <row r="23062" spans="1:17" x14ac:dyDescent="0.2">
      <c r="A23062" s="2">
        <v>44478</v>
      </c>
      <c r="B23062" t="s">
        <v>73</v>
      </c>
      <c r="C23062" t="s">
        <v>87</v>
      </c>
      <c r="D23062" t="s">
        <v>50</v>
      </c>
      <c r="E23062" t="s">
        <v>50</v>
      </c>
      <c r="F23062">
        <v>137</v>
      </c>
      <c r="G23062">
        <v>70</v>
      </c>
      <c r="H23062">
        <v>1082</v>
      </c>
      <c r="I23062">
        <v>1353</v>
      </c>
      <c r="J23062">
        <v>3</v>
      </c>
      <c r="K23062">
        <v>1</v>
      </c>
      <c r="L23062" t="s">
        <v>20</v>
      </c>
      <c r="M23062" t="s">
        <v>289</v>
      </c>
      <c r="N23062" t="s">
        <v>73</v>
      </c>
      <c r="O23062" t="s">
        <v>22</v>
      </c>
      <c r="P23062" t="s">
        <v>23</v>
      </c>
      <c r="Q23062" t="s">
        <v>24</v>
      </c>
    </row>
    <row r="23063" spans="1:17" x14ac:dyDescent="0.2">
      <c r="A23063" s="2">
        <v>44478</v>
      </c>
      <c r="B23063" t="s">
        <v>53</v>
      </c>
      <c r="C23063" t="s">
        <v>100</v>
      </c>
      <c r="D23063" t="s">
        <v>50</v>
      </c>
      <c r="E23063" t="s">
        <v>50</v>
      </c>
      <c r="F23063">
        <v>15</v>
      </c>
      <c r="G23063">
        <v>47</v>
      </c>
      <c r="H23063">
        <v>1622</v>
      </c>
      <c r="I23063">
        <v>1435</v>
      </c>
      <c r="J23063">
        <v>2</v>
      </c>
      <c r="K23063">
        <v>0</v>
      </c>
      <c r="L23063" t="s">
        <v>20</v>
      </c>
      <c r="M23063" t="s">
        <v>976</v>
      </c>
      <c r="N23063" t="s">
        <v>53</v>
      </c>
      <c r="O23063" t="s">
        <v>22</v>
      </c>
      <c r="P23063" t="s">
        <v>23</v>
      </c>
      <c r="Q23063" t="s">
        <v>24</v>
      </c>
    </row>
    <row r="23064" spans="1:17" x14ac:dyDescent="0.2">
      <c r="A23064" s="2">
        <v>44478</v>
      </c>
      <c r="B23064" t="s">
        <v>70</v>
      </c>
      <c r="C23064" t="s">
        <v>168</v>
      </c>
      <c r="D23064" t="s">
        <v>50</v>
      </c>
      <c r="E23064" t="s">
        <v>50</v>
      </c>
      <c r="F23064">
        <v>55</v>
      </c>
      <c r="G23064">
        <v>27</v>
      </c>
      <c r="H23064">
        <v>1406</v>
      </c>
      <c r="I23064">
        <v>1520</v>
      </c>
      <c r="J23064">
        <v>1</v>
      </c>
      <c r="K23064">
        <v>2</v>
      </c>
      <c r="L23064" t="s">
        <v>20</v>
      </c>
      <c r="M23064" t="s">
        <v>383</v>
      </c>
      <c r="N23064" t="s">
        <v>70</v>
      </c>
      <c r="O23064" t="s">
        <v>22</v>
      </c>
      <c r="P23064" t="s">
        <v>23</v>
      </c>
      <c r="Q23064" t="s">
        <v>41</v>
      </c>
    </row>
    <row r="23065" spans="1:17" x14ac:dyDescent="0.2">
      <c r="A23065" s="2">
        <v>44478</v>
      </c>
      <c r="B23065" t="s">
        <v>560</v>
      </c>
      <c r="C23065" t="s">
        <v>646</v>
      </c>
      <c r="D23065" t="s">
        <v>50</v>
      </c>
      <c r="E23065" t="s">
        <v>50</v>
      </c>
      <c r="F23065">
        <v>120</v>
      </c>
      <c r="G23065">
        <v>57</v>
      </c>
      <c r="H23065">
        <v>1151</v>
      </c>
      <c r="I23065">
        <v>1405</v>
      </c>
      <c r="J23065">
        <v>0</v>
      </c>
      <c r="K23065">
        <v>2</v>
      </c>
      <c r="L23065" t="s">
        <v>20</v>
      </c>
      <c r="M23065" t="s">
        <v>1786</v>
      </c>
      <c r="N23065" t="s">
        <v>560</v>
      </c>
      <c r="O23065" t="s">
        <v>22</v>
      </c>
      <c r="P23065" t="s">
        <v>23</v>
      </c>
      <c r="Q23065" t="s">
        <v>41</v>
      </c>
    </row>
    <row r="23066" spans="1:17" x14ac:dyDescent="0.2">
      <c r="A23066" s="2">
        <v>44478</v>
      </c>
      <c r="B23066" t="s">
        <v>104</v>
      </c>
      <c r="C23066" t="s">
        <v>123</v>
      </c>
      <c r="D23066" t="s">
        <v>50</v>
      </c>
      <c r="E23066" t="s">
        <v>50</v>
      </c>
      <c r="F23066">
        <v>45</v>
      </c>
      <c r="G23066">
        <v>80</v>
      </c>
      <c r="H23066">
        <v>1435</v>
      </c>
      <c r="I23066">
        <v>1310</v>
      </c>
      <c r="J23066">
        <v>3</v>
      </c>
      <c r="K23066">
        <v>2</v>
      </c>
      <c r="L23066" t="s">
        <v>20</v>
      </c>
      <c r="M23066" t="s">
        <v>273</v>
      </c>
      <c r="N23066" t="s">
        <v>104</v>
      </c>
      <c r="O23066" t="s">
        <v>22</v>
      </c>
      <c r="P23066" t="s">
        <v>23</v>
      </c>
      <c r="Q23066" t="s">
        <v>24</v>
      </c>
    </row>
    <row r="23067" spans="1:17" x14ac:dyDescent="0.2">
      <c r="A23067" s="2">
        <v>44478</v>
      </c>
      <c r="B23067" t="s">
        <v>48</v>
      </c>
      <c r="C23067" t="s">
        <v>69</v>
      </c>
      <c r="D23067" t="s">
        <v>50</v>
      </c>
      <c r="E23067" t="s">
        <v>50</v>
      </c>
      <c r="F23067">
        <v>114</v>
      </c>
      <c r="G23067">
        <v>29</v>
      </c>
      <c r="H23067">
        <v>1160</v>
      </c>
      <c r="I23067">
        <v>1504</v>
      </c>
      <c r="J23067">
        <v>0</v>
      </c>
      <c r="K23067">
        <v>2</v>
      </c>
      <c r="L23067" t="s">
        <v>20</v>
      </c>
      <c r="M23067" t="s">
        <v>866</v>
      </c>
      <c r="N23067" t="s">
        <v>48</v>
      </c>
      <c r="O23067" t="s">
        <v>22</v>
      </c>
      <c r="P23067" t="s">
        <v>23</v>
      </c>
      <c r="Q23067" t="s">
        <v>41</v>
      </c>
    </row>
    <row r="23068" spans="1:17" x14ac:dyDescent="0.2">
      <c r="A23068" s="2">
        <v>44478</v>
      </c>
      <c r="B23068" t="s">
        <v>384</v>
      </c>
      <c r="C23068" t="s">
        <v>72</v>
      </c>
      <c r="D23068" t="s">
        <v>50</v>
      </c>
      <c r="E23068" t="s">
        <v>50</v>
      </c>
      <c r="F23068">
        <v>180</v>
      </c>
      <c r="G23068">
        <v>10</v>
      </c>
      <c r="H23068">
        <v>940</v>
      </c>
      <c r="I23068">
        <v>1658</v>
      </c>
      <c r="J23068">
        <v>0</v>
      </c>
      <c r="K23068">
        <v>4</v>
      </c>
      <c r="L23068" t="s">
        <v>20</v>
      </c>
      <c r="M23068" t="s">
        <v>395</v>
      </c>
      <c r="N23068" t="s">
        <v>384</v>
      </c>
      <c r="O23068" t="s">
        <v>22</v>
      </c>
      <c r="P23068" t="s">
        <v>23</v>
      </c>
      <c r="Q23068" t="s">
        <v>41</v>
      </c>
    </row>
    <row r="23069" spans="1:17" x14ac:dyDescent="0.2">
      <c r="A23069" s="2">
        <v>44478</v>
      </c>
      <c r="B23069" t="s">
        <v>737</v>
      </c>
      <c r="C23069" t="s">
        <v>89</v>
      </c>
      <c r="D23069" t="s">
        <v>50</v>
      </c>
      <c r="E23069" t="s">
        <v>50</v>
      </c>
      <c r="F23069">
        <v>156</v>
      </c>
      <c r="G23069">
        <v>3</v>
      </c>
      <c r="H23069">
        <v>1033</v>
      </c>
      <c r="I23069">
        <v>1755</v>
      </c>
      <c r="J23069">
        <v>0</v>
      </c>
      <c r="K23069">
        <v>5</v>
      </c>
      <c r="L23069" t="s">
        <v>20</v>
      </c>
      <c r="M23069" t="s">
        <v>1774</v>
      </c>
      <c r="N23069" t="s">
        <v>737</v>
      </c>
      <c r="O23069" t="s">
        <v>22</v>
      </c>
      <c r="P23069" t="s">
        <v>23</v>
      </c>
      <c r="Q23069" t="s">
        <v>41</v>
      </c>
    </row>
    <row r="23070" spans="1:17" x14ac:dyDescent="0.2">
      <c r="A23070" s="2">
        <v>44478</v>
      </c>
      <c r="B23070" t="s">
        <v>94</v>
      </c>
      <c r="C23070" t="s">
        <v>85</v>
      </c>
      <c r="D23070" t="s">
        <v>50</v>
      </c>
      <c r="E23070" t="s">
        <v>50</v>
      </c>
      <c r="F23070">
        <v>40</v>
      </c>
      <c r="G23070">
        <v>66</v>
      </c>
      <c r="H23070">
        <v>1456</v>
      </c>
      <c r="I23070">
        <v>1368</v>
      </c>
      <c r="J23070">
        <v>0</v>
      </c>
      <c r="K23070">
        <v>1</v>
      </c>
      <c r="L23070" t="s">
        <v>20</v>
      </c>
      <c r="M23070" t="s">
        <v>96</v>
      </c>
      <c r="N23070" t="s">
        <v>94</v>
      </c>
      <c r="O23070" t="s">
        <v>22</v>
      </c>
      <c r="P23070" t="s">
        <v>23</v>
      </c>
      <c r="Q23070" t="s">
        <v>41</v>
      </c>
    </row>
    <row r="23071" spans="1:17" x14ac:dyDescent="0.2">
      <c r="A23071" s="2">
        <v>44478</v>
      </c>
      <c r="B23071" t="s">
        <v>90</v>
      </c>
      <c r="C23071" t="s">
        <v>125</v>
      </c>
      <c r="D23071" t="s">
        <v>50</v>
      </c>
      <c r="E23071" t="s">
        <v>50</v>
      </c>
      <c r="F23071">
        <v>24</v>
      </c>
      <c r="G23071">
        <v>210</v>
      </c>
      <c r="H23071">
        <v>1531</v>
      </c>
      <c r="I23071">
        <v>791</v>
      </c>
      <c r="J23071">
        <v>5</v>
      </c>
      <c r="K23071">
        <v>0</v>
      </c>
      <c r="L23071" t="s">
        <v>20</v>
      </c>
      <c r="M23071" t="s">
        <v>750</v>
      </c>
      <c r="N23071" t="s">
        <v>90</v>
      </c>
      <c r="O23071" t="s">
        <v>22</v>
      </c>
      <c r="P23071" t="s">
        <v>23</v>
      </c>
      <c r="Q23071" t="s">
        <v>24</v>
      </c>
    </row>
    <row r="23072" spans="1:17" x14ac:dyDescent="0.2">
      <c r="A23072" s="2">
        <v>44478</v>
      </c>
      <c r="B23072" t="s">
        <v>374</v>
      </c>
      <c r="C23072" t="s">
        <v>149</v>
      </c>
      <c r="D23072" t="s">
        <v>36</v>
      </c>
      <c r="E23072" t="s">
        <v>36</v>
      </c>
      <c r="F23072">
        <v>134</v>
      </c>
      <c r="G23072">
        <v>73</v>
      </c>
      <c r="H23072">
        <v>1092</v>
      </c>
      <c r="I23072">
        <v>1348</v>
      </c>
      <c r="J23072">
        <v>1</v>
      </c>
      <c r="K23072">
        <v>3</v>
      </c>
      <c r="L23072" t="s">
        <v>20</v>
      </c>
      <c r="M23072" t="s">
        <v>1649</v>
      </c>
      <c r="N23072" t="s">
        <v>374</v>
      </c>
      <c r="O23072" t="s">
        <v>22</v>
      </c>
      <c r="P23072" t="s">
        <v>23</v>
      </c>
      <c r="Q23072" t="s">
        <v>41</v>
      </c>
    </row>
    <row r="23073" spans="1:17" x14ac:dyDescent="0.2">
      <c r="A23073" s="2">
        <v>44478</v>
      </c>
      <c r="B23073" t="s">
        <v>199</v>
      </c>
      <c r="C23073" t="s">
        <v>45</v>
      </c>
      <c r="D23073" t="s">
        <v>36</v>
      </c>
      <c r="E23073" t="s">
        <v>36</v>
      </c>
      <c r="F23073">
        <v>53</v>
      </c>
      <c r="G23073">
        <v>113</v>
      </c>
      <c r="H23073">
        <v>1411</v>
      </c>
      <c r="I23073">
        <v>1160</v>
      </c>
      <c r="J23073">
        <v>3</v>
      </c>
      <c r="K23073">
        <v>1</v>
      </c>
      <c r="L23073" t="s">
        <v>20</v>
      </c>
      <c r="M23073" t="s">
        <v>1821</v>
      </c>
      <c r="N23073" t="s">
        <v>199</v>
      </c>
      <c r="O23073" t="s">
        <v>22</v>
      </c>
      <c r="P23073" t="s">
        <v>23</v>
      </c>
      <c r="Q23073" t="s">
        <v>24</v>
      </c>
    </row>
    <row r="23074" spans="1:17" x14ac:dyDescent="0.2">
      <c r="A23074" s="2">
        <v>44478</v>
      </c>
      <c r="B23074" t="s">
        <v>365</v>
      </c>
      <c r="C23074" t="s">
        <v>61</v>
      </c>
      <c r="D23074" t="s">
        <v>36</v>
      </c>
      <c r="E23074" t="s">
        <v>36</v>
      </c>
      <c r="F23074">
        <v>136</v>
      </c>
      <c r="G23074">
        <v>92</v>
      </c>
      <c r="H23074">
        <v>1090</v>
      </c>
      <c r="I23074">
        <v>1247</v>
      </c>
      <c r="J23074">
        <v>1</v>
      </c>
      <c r="K23074">
        <v>1</v>
      </c>
      <c r="L23074" t="s">
        <v>20</v>
      </c>
      <c r="M23074" t="s">
        <v>400</v>
      </c>
      <c r="N23074" t="s">
        <v>365</v>
      </c>
      <c r="O23074" t="s">
        <v>22</v>
      </c>
      <c r="P23074" t="s">
        <v>23</v>
      </c>
      <c r="Q23074" t="s">
        <v>30</v>
      </c>
    </row>
    <row r="23075" spans="1:17" x14ac:dyDescent="0.2">
      <c r="A23075" s="2">
        <v>44478</v>
      </c>
      <c r="B23075" t="s">
        <v>118</v>
      </c>
      <c r="C23075" t="s">
        <v>352</v>
      </c>
      <c r="D23075" t="s">
        <v>36</v>
      </c>
      <c r="E23075" t="s">
        <v>36</v>
      </c>
      <c r="F23075">
        <v>20</v>
      </c>
      <c r="G23075">
        <v>106</v>
      </c>
      <c r="H23075">
        <v>1555</v>
      </c>
      <c r="I23075">
        <v>1185</v>
      </c>
      <c r="J23075">
        <v>4</v>
      </c>
      <c r="K23075">
        <v>1</v>
      </c>
      <c r="L23075" t="s">
        <v>20</v>
      </c>
      <c r="M23075" t="s">
        <v>1787</v>
      </c>
      <c r="N23075" t="s">
        <v>118</v>
      </c>
      <c r="O23075" t="s">
        <v>22</v>
      </c>
      <c r="P23075" t="s">
        <v>23</v>
      </c>
      <c r="Q23075" t="s">
        <v>24</v>
      </c>
    </row>
    <row r="23076" spans="1:17" x14ac:dyDescent="0.2">
      <c r="A23076" s="2">
        <v>44478</v>
      </c>
      <c r="B23076" t="s">
        <v>34</v>
      </c>
      <c r="C23076" t="s">
        <v>380</v>
      </c>
      <c r="D23076" t="s">
        <v>36</v>
      </c>
      <c r="E23076" t="s">
        <v>36</v>
      </c>
      <c r="F23076">
        <v>76</v>
      </c>
      <c r="G23076">
        <v>127</v>
      </c>
      <c r="H23076">
        <v>1326</v>
      </c>
      <c r="I23076">
        <v>1130</v>
      </c>
      <c r="J23076">
        <v>2</v>
      </c>
      <c r="K23076">
        <v>2</v>
      </c>
      <c r="L23076" t="s">
        <v>20</v>
      </c>
      <c r="M23076" t="s">
        <v>884</v>
      </c>
      <c r="N23076" t="s">
        <v>110</v>
      </c>
      <c r="O23076" t="s">
        <v>122</v>
      </c>
      <c r="P23076" t="s">
        <v>23</v>
      </c>
      <c r="Q23076" t="s">
        <v>30</v>
      </c>
    </row>
    <row r="23077" spans="1:17" x14ac:dyDescent="0.2">
      <c r="A23077" s="2">
        <v>44478</v>
      </c>
      <c r="B23077" t="s">
        <v>1491</v>
      </c>
      <c r="C23077" t="s">
        <v>442</v>
      </c>
      <c r="D23077" t="s">
        <v>27</v>
      </c>
      <c r="E23077" t="s">
        <v>57</v>
      </c>
      <c r="F23077">
        <v>79</v>
      </c>
      <c r="G23077">
        <v>121</v>
      </c>
      <c r="H23077">
        <v>1310</v>
      </c>
      <c r="I23077">
        <v>1149</v>
      </c>
      <c r="J23077">
        <v>1</v>
      </c>
      <c r="K23077">
        <v>2</v>
      </c>
      <c r="L23077" t="s">
        <v>28</v>
      </c>
      <c r="M23077" t="s">
        <v>1002</v>
      </c>
      <c r="N23077" t="s">
        <v>402</v>
      </c>
      <c r="O23077" t="s">
        <v>122</v>
      </c>
      <c r="P23077" t="s">
        <v>23</v>
      </c>
      <c r="Q23077" t="s">
        <v>41</v>
      </c>
    </row>
    <row r="23078" spans="1:17" x14ac:dyDescent="0.2">
      <c r="A23078" s="2">
        <v>44478</v>
      </c>
      <c r="B23078" t="s">
        <v>196</v>
      </c>
      <c r="C23078" t="s">
        <v>35</v>
      </c>
      <c r="D23078" t="s">
        <v>36</v>
      </c>
      <c r="E23078" t="s">
        <v>36</v>
      </c>
      <c r="F23078">
        <v>149</v>
      </c>
      <c r="G23078">
        <v>108</v>
      </c>
      <c r="H23078">
        <v>1053</v>
      </c>
      <c r="I23078">
        <v>1177</v>
      </c>
      <c r="J23078">
        <v>1</v>
      </c>
      <c r="K23078">
        <v>2</v>
      </c>
      <c r="L23078" t="s">
        <v>28</v>
      </c>
      <c r="M23078" t="s">
        <v>886</v>
      </c>
      <c r="N23078" t="s">
        <v>110</v>
      </c>
      <c r="O23078" t="s">
        <v>122</v>
      </c>
      <c r="P23078" t="s">
        <v>23</v>
      </c>
      <c r="Q23078" t="s">
        <v>41</v>
      </c>
    </row>
    <row r="23079" spans="1:17" x14ac:dyDescent="0.2">
      <c r="A23079" s="2">
        <v>44478</v>
      </c>
      <c r="B23079" t="s">
        <v>82</v>
      </c>
      <c r="C23079" t="s">
        <v>166</v>
      </c>
      <c r="D23079" t="s">
        <v>50</v>
      </c>
      <c r="E23079" t="s">
        <v>115</v>
      </c>
      <c r="F23079">
        <v>7</v>
      </c>
      <c r="G23079">
        <v>43</v>
      </c>
      <c r="H23079">
        <v>1674</v>
      </c>
      <c r="I23079">
        <v>1445</v>
      </c>
      <c r="J23079">
        <v>3</v>
      </c>
      <c r="K23079">
        <v>0</v>
      </c>
      <c r="L23079" t="s">
        <v>28</v>
      </c>
      <c r="M23079" t="s">
        <v>1766</v>
      </c>
      <c r="N23079" t="s">
        <v>82</v>
      </c>
      <c r="O23079" t="s">
        <v>22</v>
      </c>
      <c r="P23079" t="s">
        <v>23</v>
      </c>
      <c r="Q23079" t="s">
        <v>24</v>
      </c>
    </row>
    <row r="23080" spans="1:17" x14ac:dyDescent="0.2">
      <c r="A23080" s="2">
        <v>44478</v>
      </c>
      <c r="B23080" t="s">
        <v>449</v>
      </c>
      <c r="C23080" t="s">
        <v>391</v>
      </c>
      <c r="D23080" t="s">
        <v>115</v>
      </c>
      <c r="E23080" t="s">
        <v>115</v>
      </c>
      <c r="F23080">
        <v>84</v>
      </c>
      <c r="G23080">
        <v>154</v>
      </c>
      <c r="H23080">
        <v>1282</v>
      </c>
      <c r="I23080">
        <v>1040</v>
      </c>
      <c r="J23080">
        <v>5</v>
      </c>
      <c r="K23080">
        <v>1</v>
      </c>
      <c r="L23080" t="s">
        <v>28</v>
      </c>
      <c r="M23080" t="s">
        <v>640</v>
      </c>
      <c r="N23080" t="s">
        <v>177</v>
      </c>
      <c r="O23080" t="s">
        <v>122</v>
      </c>
      <c r="P23080" t="s">
        <v>23</v>
      </c>
      <c r="Q23080" t="s">
        <v>24</v>
      </c>
    </row>
    <row r="23081" spans="1:17" x14ac:dyDescent="0.2">
      <c r="A23081" s="2">
        <v>44478</v>
      </c>
      <c r="B23081" t="s">
        <v>889</v>
      </c>
      <c r="C23081" t="s">
        <v>648</v>
      </c>
      <c r="D23081" t="s">
        <v>115</v>
      </c>
      <c r="E23081" t="s">
        <v>115</v>
      </c>
      <c r="F23081">
        <v>203</v>
      </c>
      <c r="G23081">
        <v>178</v>
      </c>
      <c r="H23081">
        <v>858</v>
      </c>
      <c r="I23081">
        <v>950</v>
      </c>
      <c r="J23081">
        <v>0</v>
      </c>
      <c r="K23081">
        <v>1</v>
      </c>
      <c r="L23081" t="s">
        <v>570</v>
      </c>
      <c r="M23081" t="s">
        <v>1551</v>
      </c>
      <c r="N23081" t="s">
        <v>402</v>
      </c>
      <c r="O23081" t="s">
        <v>122</v>
      </c>
      <c r="P23081" t="s">
        <v>23</v>
      </c>
      <c r="Q23081" t="s">
        <v>41</v>
      </c>
    </row>
    <row r="23082" spans="1:17" x14ac:dyDescent="0.2">
      <c r="A23082" s="2">
        <v>44478</v>
      </c>
      <c r="B23082" t="s">
        <v>110</v>
      </c>
      <c r="C23082" t="s">
        <v>202</v>
      </c>
      <c r="D23082" t="s">
        <v>36</v>
      </c>
      <c r="E23082" t="s">
        <v>36</v>
      </c>
      <c r="F23082">
        <v>33</v>
      </c>
      <c r="G23082">
        <v>105</v>
      </c>
      <c r="H23082">
        <v>1493</v>
      </c>
      <c r="I23082">
        <v>1186</v>
      </c>
      <c r="J23082">
        <v>3</v>
      </c>
      <c r="K23082">
        <v>0</v>
      </c>
      <c r="L23082" t="s">
        <v>20</v>
      </c>
      <c r="M23082" t="s">
        <v>112</v>
      </c>
      <c r="N23082" t="s">
        <v>110</v>
      </c>
      <c r="O23082" t="s">
        <v>22</v>
      </c>
      <c r="P23082" t="s">
        <v>23</v>
      </c>
      <c r="Q23082" t="s">
        <v>24</v>
      </c>
    </row>
    <row r="23083" spans="1:17" x14ac:dyDescent="0.2">
      <c r="A23083" s="2">
        <v>44479</v>
      </c>
      <c r="B23083" t="s">
        <v>131</v>
      </c>
      <c r="C23083" t="s">
        <v>210</v>
      </c>
      <c r="D23083" t="s">
        <v>27</v>
      </c>
      <c r="E23083" t="s">
        <v>27</v>
      </c>
      <c r="F23083">
        <v>44</v>
      </c>
      <c r="G23083">
        <v>65</v>
      </c>
      <c r="H23083">
        <v>1438</v>
      </c>
      <c r="I23083">
        <v>1369</v>
      </c>
      <c r="J23083">
        <v>2</v>
      </c>
      <c r="K23083">
        <v>1</v>
      </c>
      <c r="L23083" t="s">
        <v>20</v>
      </c>
      <c r="M23083" t="s">
        <v>637</v>
      </c>
      <c r="N23083" t="s">
        <v>131</v>
      </c>
      <c r="O23083" t="s">
        <v>22</v>
      </c>
      <c r="P23083" t="s">
        <v>23</v>
      </c>
      <c r="Q23083" t="s">
        <v>24</v>
      </c>
    </row>
    <row r="23084" spans="1:17" x14ac:dyDescent="0.2">
      <c r="A23084" s="2">
        <v>44479</v>
      </c>
      <c r="B23084" t="s">
        <v>185</v>
      </c>
      <c r="C23084" t="s">
        <v>56</v>
      </c>
      <c r="D23084" t="s">
        <v>27</v>
      </c>
      <c r="E23084" t="s">
        <v>27</v>
      </c>
      <c r="F23084">
        <v>59</v>
      </c>
      <c r="G23084">
        <v>51</v>
      </c>
      <c r="H23084">
        <v>1402</v>
      </c>
      <c r="I23084">
        <v>1416</v>
      </c>
      <c r="J23084">
        <v>0</v>
      </c>
      <c r="K23084">
        <v>0</v>
      </c>
      <c r="L23084" t="s">
        <v>20</v>
      </c>
      <c r="M23084" t="s">
        <v>412</v>
      </c>
      <c r="N23084" t="s">
        <v>185</v>
      </c>
      <c r="O23084" t="s">
        <v>22</v>
      </c>
      <c r="P23084" t="s">
        <v>23</v>
      </c>
      <c r="Q23084" t="s">
        <v>30</v>
      </c>
    </row>
    <row r="23085" spans="1:17" x14ac:dyDescent="0.2">
      <c r="A23085" s="2">
        <v>44479</v>
      </c>
      <c r="B23085" t="s">
        <v>531</v>
      </c>
      <c r="C23085" t="s">
        <v>77</v>
      </c>
      <c r="D23085" t="s">
        <v>27</v>
      </c>
      <c r="E23085" t="s">
        <v>27</v>
      </c>
      <c r="F23085">
        <v>68</v>
      </c>
      <c r="G23085">
        <v>13</v>
      </c>
      <c r="H23085">
        <v>1358</v>
      </c>
      <c r="I23085">
        <v>1643</v>
      </c>
      <c r="J23085">
        <v>1</v>
      </c>
      <c r="K23085">
        <v>0</v>
      </c>
      <c r="L23085" t="s">
        <v>20</v>
      </c>
      <c r="M23085" t="s">
        <v>534</v>
      </c>
      <c r="N23085" t="s">
        <v>531</v>
      </c>
      <c r="O23085" t="s">
        <v>22</v>
      </c>
      <c r="P23085" t="s">
        <v>23</v>
      </c>
      <c r="Q23085" t="s">
        <v>24</v>
      </c>
    </row>
    <row r="23086" spans="1:17" x14ac:dyDescent="0.2">
      <c r="A23086" s="2">
        <v>44479</v>
      </c>
      <c r="B23086" t="s">
        <v>26</v>
      </c>
      <c r="C23086" t="s">
        <v>304</v>
      </c>
      <c r="D23086" t="s">
        <v>27</v>
      </c>
      <c r="E23086" t="s">
        <v>27</v>
      </c>
      <c r="F23086">
        <v>9</v>
      </c>
      <c r="G23086">
        <v>63</v>
      </c>
      <c r="H23086">
        <v>1666</v>
      </c>
      <c r="I23086">
        <v>1371</v>
      </c>
      <c r="J23086">
        <v>3</v>
      </c>
      <c r="K23086">
        <v>0</v>
      </c>
      <c r="L23086" t="s">
        <v>20</v>
      </c>
      <c r="M23086" t="s">
        <v>219</v>
      </c>
      <c r="N23086" t="s">
        <v>26</v>
      </c>
      <c r="O23086" t="s">
        <v>22</v>
      </c>
      <c r="P23086" t="s">
        <v>23</v>
      </c>
      <c r="Q23086" t="s">
        <v>24</v>
      </c>
    </row>
    <row r="23087" spans="1:17" x14ac:dyDescent="0.2">
      <c r="A23087" s="2">
        <v>44479</v>
      </c>
      <c r="B23087" t="s">
        <v>138</v>
      </c>
      <c r="C23087" t="s">
        <v>802</v>
      </c>
      <c r="D23087" t="s">
        <v>36</v>
      </c>
      <c r="E23087" t="s">
        <v>36</v>
      </c>
      <c r="F23087">
        <v>85</v>
      </c>
      <c r="G23087">
        <v>131</v>
      </c>
      <c r="H23087">
        <v>1280</v>
      </c>
      <c r="I23087">
        <v>1116</v>
      </c>
      <c r="J23087">
        <v>1</v>
      </c>
      <c r="K23087">
        <v>1</v>
      </c>
      <c r="L23087" t="s">
        <v>20</v>
      </c>
      <c r="M23087" t="s">
        <v>139</v>
      </c>
      <c r="N23087" t="s">
        <v>138</v>
      </c>
      <c r="O23087" t="s">
        <v>22</v>
      </c>
      <c r="P23087" t="s">
        <v>23</v>
      </c>
      <c r="Q23087" t="s">
        <v>30</v>
      </c>
    </row>
    <row r="23088" spans="1:17" x14ac:dyDescent="0.2">
      <c r="A23088" s="2">
        <v>44479</v>
      </c>
      <c r="B23088" t="s">
        <v>197</v>
      </c>
      <c r="C23088" t="s">
        <v>128</v>
      </c>
      <c r="D23088" t="s">
        <v>36</v>
      </c>
      <c r="E23088" t="s">
        <v>36</v>
      </c>
      <c r="F23088">
        <v>104</v>
      </c>
      <c r="G23088">
        <v>25</v>
      </c>
      <c r="H23088">
        <v>1200</v>
      </c>
      <c r="I23088">
        <v>1526</v>
      </c>
      <c r="J23088">
        <v>0</v>
      </c>
      <c r="K23088">
        <v>0</v>
      </c>
      <c r="L23088" t="s">
        <v>20</v>
      </c>
      <c r="M23088" t="s">
        <v>225</v>
      </c>
      <c r="N23088" t="s">
        <v>197</v>
      </c>
      <c r="O23088" t="s">
        <v>22</v>
      </c>
      <c r="P23088" t="s">
        <v>23</v>
      </c>
      <c r="Q23088" t="s">
        <v>30</v>
      </c>
    </row>
    <row r="23089" spans="1:17" x14ac:dyDescent="0.2">
      <c r="A23089" s="2">
        <v>44479</v>
      </c>
      <c r="B23089" t="s">
        <v>660</v>
      </c>
      <c r="C23089" t="s">
        <v>135</v>
      </c>
      <c r="D23089" t="s">
        <v>36</v>
      </c>
      <c r="E23089" t="s">
        <v>36</v>
      </c>
      <c r="F23089">
        <v>124</v>
      </c>
      <c r="G23089">
        <v>34</v>
      </c>
      <c r="H23089">
        <v>1136</v>
      </c>
      <c r="I23089">
        <v>1492</v>
      </c>
      <c r="J23089">
        <v>0</v>
      </c>
      <c r="K23089">
        <v>2</v>
      </c>
      <c r="L23089" t="s">
        <v>20</v>
      </c>
      <c r="M23089" t="s">
        <v>1670</v>
      </c>
      <c r="N23089" t="s">
        <v>120</v>
      </c>
      <c r="O23089" t="s">
        <v>122</v>
      </c>
      <c r="P23089" t="s">
        <v>23</v>
      </c>
      <c r="Q23089" t="s">
        <v>41</v>
      </c>
    </row>
    <row r="23090" spans="1:17" x14ac:dyDescent="0.2">
      <c r="A23090" s="2">
        <v>44479</v>
      </c>
      <c r="B23090" t="s">
        <v>548</v>
      </c>
      <c r="C23090" t="s">
        <v>339</v>
      </c>
      <c r="D23090" t="s">
        <v>36</v>
      </c>
      <c r="E23090" t="s">
        <v>36</v>
      </c>
      <c r="F23090">
        <v>77</v>
      </c>
      <c r="G23090">
        <v>144</v>
      </c>
      <c r="H23090">
        <v>1314</v>
      </c>
      <c r="I23090">
        <v>1060</v>
      </c>
      <c r="J23090">
        <v>1</v>
      </c>
      <c r="K23090">
        <v>0</v>
      </c>
      <c r="L23090" t="s">
        <v>20</v>
      </c>
      <c r="M23090" t="s">
        <v>915</v>
      </c>
      <c r="N23090" t="s">
        <v>548</v>
      </c>
      <c r="O23090" t="s">
        <v>22</v>
      </c>
      <c r="P23090" t="s">
        <v>23</v>
      </c>
      <c r="Q23090" t="s">
        <v>24</v>
      </c>
    </row>
    <row r="23091" spans="1:17" x14ac:dyDescent="0.2">
      <c r="A23091" s="2">
        <v>44479</v>
      </c>
      <c r="B23091" t="s">
        <v>207</v>
      </c>
      <c r="C23091" t="s">
        <v>111</v>
      </c>
      <c r="D23091" t="s">
        <v>36</v>
      </c>
      <c r="E23091" t="s">
        <v>36</v>
      </c>
      <c r="F23091">
        <v>102</v>
      </c>
      <c r="G23091">
        <v>61</v>
      </c>
      <c r="H23091">
        <v>1205</v>
      </c>
      <c r="I23091">
        <v>1396</v>
      </c>
      <c r="J23091">
        <v>0</v>
      </c>
      <c r="K23091">
        <v>1</v>
      </c>
      <c r="L23091" t="s">
        <v>20</v>
      </c>
      <c r="M23091" t="s">
        <v>209</v>
      </c>
      <c r="N23091" t="s">
        <v>207</v>
      </c>
      <c r="O23091" t="s">
        <v>22</v>
      </c>
      <c r="P23091" t="s">
        <v>23</v>
      </c>
      <c r="Q23091" t="s">
        <v>41</v>
      </c>
    </row>
    <row r="23092" spans="1:17" x14ac:dyDescent="0.2">
      <c r="A23092" s="2">
        <v>44479</v>
      </c>
      <c r="B23092" t="s">
        <v>208</v>
      </c>
      <c r="C23092" t="s">
        <v>617</v>
      </c>
      <c r="D23092" t="s">
        <v>36</v>
      </c>
      <c r="E23092" t="s">
        <v>36</v>
      </c>
      <c r="F23092">
        <v>86</v>
      </c>
      <c r="G23092">
        <v>128</v>
      </c>
      <c r="H23092">
        <v>1279</v>
      </c>
      <c r="I23092">
        <v>1129</v>
      </c>
      <c r="J23092">
        <v>1</v>
      </c>
      <c r="K23092">
        <v>0</v>
      </c>
      <c r="L23092" t="s">
        <v>20</v>
      </c>
      <c r="M23092" t="s">
        <v>1854</v>
      </c>
      <c r="N23092" t="s">
        <v>208</v>
      </c>
      <c r="O23092" t="s">
        <v>22</v>
      </c>
      <c r="P23092" t="s">
        <v>23</v>
      </c>
      <c r="Q23092" t="s">
        <v>24</v>
      </c>
    </row>
    <row r="23093" spans="1:17" x14ac:dyDescent="0.2">
      <c r="A23093" s="2">
        <v>44479</v>
      </c>
      <c r="B23093" t="s">
        <v>471</v>
      </c>
      <c r="C23093" t="s">
        <v>211</v>
      </c>
      <c r="D23093" t="s">
        <v>36</v>
      </c>
      <c r="E23093" t="s">
        <v>36</v>
      </c>
      <c r="F23093">
        <v>82</v>
      </c>
      <c r="G23093">
        <v>132</v>
      </c>
      <c r="H23093">
        <v>1290</v>
      </c>
      <c r="I23093">
        <v>1115</v>
      </c>
      <c r="J23093">
        <v>0</v>
      </c>
      <c r="K23093">
        <v>1</v>
      </c>
      <c r="L23093" t="s">
        <v>20</v>
      </c>
      <c r="M23093" t="s">
        <v>639</v>
      </c>
      <c r="N23093" t="s">
        <v>471</v>
      </c>
      <c r="O23093" t="s">
        <v>22</v>
      </c>
      <c r="P23093" t="s">
        <v>23</v>
      </c>
      <c r="Q23093" t="s">
        <v>41</v>
      </c>
    </row>
    <row r="23094" spans="1:17" x14ac:dyDescent="0.2">
      <c r="A23094" s="2">
        <v>44479</v>
      </c>
      <c r="B23094" t="s">
        <v>378</v>
      </c>
      <c r="C23094" t="s">
        <v>890</v>
      </c>
      <c r="D23094" t="s">
        <v>36</v>
      </c>
      <c r="E23094" t="s">
        <v>36</v>
      </c>
      <c r="F23094">
        <v>100</v>
      </c>
      <c r="G23094">
        <v>67</v>
      </c>
      <c r="H23094">
        <v>1211</v>
      </c>
      <c r="I23094">
        <v>1365</v>
      </c>
      <c r="J23094">
        <v>1</v>
      </c>
      <c r="K23094">
        <v>0</v>
      </c>
      <c r="L23094" t="s">
        <v>20</v>
      </c>
      <c r="M23094" t="s">
        <v>379</v>
      </c>
      <c r="N23094" t="s">
        <v>378</v>
      </c>
      <c r="O23094" t="s">
        <v>22</v>
      </c>
      <c r="P23094" t="s">
        <v>23</v>
      </c>
      <c r="Q23094" t="s">
        <v>24</v>
      </c>
    </row>
    <row r="23095" spans="1:17" x14ac:dyDescent="0.2">
      <c r="A23095" s="2">
        <v>44479</v>
      </c>
      <c r="B23095" t="s">
        <v>17</v>
      </c>
      <c r="C23095" t="s">
        <v>42</v>
      </c>
      <c r="D23095" t="s">
        <v>19</v>
      </c>
      <c r="E23095" t="s">
        <v>19</v>
      </c>
      <c r="F23095">
        <v>83</v>
      </c>
      <c r="G23095">
        <v>21</v>
      </c>
      <c r="H23095">
        <v>1283</v>
      </c>
      <c r="I23095">
        <v>1548</v>
      </c>
      <c r="J23095">
        <v>1</v>
      </c>
      <c r="K23095">
        <v>0</v>
      </c>
      <c r="L23095" t="s">
        <v>20</v>
      </c>
      <c r="M23095" t="s">
        <v>21</v>
      </c>
      <c r="N23095" t="s">
        <v>17</v>
      </c>
      <c r="O23095" t="s">
        <v>22</v>
      </c>
      <c r="P23095" t="s">
        <v>23</v>
      </c>
      <c r="Q23095" t="s">
        <v>24</v>
      </c>
    </row>
    <row r="23096" spans="1:17" x14ac:dyDescent="0.2">
      <c r="A23096" s="2">
        <v>44479</v>
      </c>
      <c r="B23096" t="s">
        <v>43</v>
      </c>
      <c r="C23096" t="s">
        <v>25</v>
      </c>
      <c r="D23096" t="s">
        <v>19</v>
      </c>
      <c r="E23096" t="s">
        <v>19</v>
      </c>
      <c r="F23096">
        <v>16</v>
      </c>
      <c r="G23096">
        <v>2</v>
      </c>
      <c r="H23096">
        <v>1618</v>
      </c>
      <c r="I23096">
        <v>1811</v>
      </c>
      <c r="J23096">
        <v>0</v>
      </c>
      <c r="K23096">
        <v>0</v>
      </c>
      <c r="L23096" t="s">
        <v>20</v>
      </c>
      <c r="M23096" t="s">
        <v>60</v>
      </c>
      <c r="N23096" t="s">
        <v>43</v>
      </c>
      <c r="O23096" t="s">
        <v>22</v>
      </c>
      <c r="P23096" t="s">
        <v>23</v>
      </c>
      <c r="Q23096" t="s">
        <v>30</v>
      </c>
    </row>
    <row r="23097" spans="1:17" x14ac:dyDescent="0.2">
      <c r="A23097" s="2">
        <v>44479</v>
      </c>
      <c r="B23097" t="s">
        <v>32</v>
      </c>
      <c r="C23097" t="s">
        <v>31</v>
      </c>
      <c r="D23097" t="s">
        <v>19</v>
      </c>
      <c r="E23097" t="s">
        <v>19</v>
      </c>
      <c r="F23097">
        <v>49</v>
      </c>
      <c r="G23097">
        <v>52</v>
      </c>
      <c r="H23097">
        <v>1434</v>
      </c>
      <c r="I23097">
        <v>1415</v>
      </c>
      <c r="J23097">
        <v>2</v>
      </c>
      <c r="K23097">
        <v>1</v>
      </c>
      <c r="L23097" t="s">
        <v>20</v>
      </c>
      <c r="M23097" t="s">
        <v>573</v>
      </c>
      <c r="N23097" t="s">
        <v>32</v>
      </c>
      <c r="O23097" t="s">
        <v>22</v>
      </c>
      <c r="P23097" t="s">
        <v>23</v>
      </c>
      <c r="Q23097" t="s">
        <v>24</v>
      </c>
    </row>
    <row r="23098" spans="1:17" x14ac:dyDescent="0.2">
      <c r="A23098" s="2">
        <v>44479</v>
      </c>
      <c r="B23098" t="s">
        <v>39</v>
      </c>
      <c r="C23098" t="s">
        <v>18</v>
      </c>
      <c r="D23098" t="s">
        <v>19</v>
      </c>
      <c r="E23098" t="s">
        <v>19</v>
      </c>
      <c r="F23098">
        <v>6</v>
      </c>
      <c r="G23098">
        <v>12</v>
      </c>
      <c r="H23098">
        <v>1725</v>
      </c>
      <c r="I23098">
        <v>1645</v>
      </c>
      <c r="J23098">
        <v>3</v>
      </c>
      <c r="K23098">
        <v>0</v>
      </c>
      <c r="L23098" t="s">
        <v>20</v>
      </c>
      <c r="M23098" t="s">
        <v>65</v>
      </c>
      <c r="N23098" t="s">
        <v>39</v>
      </c>
      <c r="O23098" t="s">
        <v>22</v>
      </c>
      <c r="P23098" t="s">
        <v>23</v>
      </c>
      <c r="Q23098" t="s">
        <v>24</v>
      </c>
    </row>
    <row r="23099" spans="1:17" x14ac:dyDescent="0.2">
      <c r="A23099" s="2">
        <v>44479</v>
      </c>
      <c r="B23099" t="s">
        <v>107</v>
      </c>
      <c r="C23099" t="s">
        <v>38</v>
      </c>
      <c r="D23099" t="s">
        <v>19</v>
      </c>
      <c r="E23099" t="s">
        <v>19</v>
      </c>
      <c r="F23099">
        <v>23</v>
      </c>
      <c r="G23099">
        <v>35</v>
      </c>
      <c r="H23099">
        <v>1536</v>
      </c>
      <c r="I23099">
        <v>1484</v>
      </c>
      <c r="J23099">
        <v>2</v>
      </c>
      <c r="K23099">
        <v>0</v>
      </c>
      <c r="L23099" t="s">
        <v>20</v>
      </c>
      <c r="M23099" t="s">
        <v>310</v>
      </c>
      <c r="N23099" t="s">
        <v>107</v>
      </c>
      <c r="O23099" t="s">
        <v>22</v>
      </c>
      <c r="P23099" t="s">
        <v>23</v>
      </c>
      <c r="Q23099" t="s">
        <v>24</v>
      </c>
    </row>
    <row r="23100" spans="1:17" x14ac:dyDescent="0.2">
      <c r="A23100" s="2">
        <v>44479</v>
      </c>
      <c r="B23100" t="s">
        <v>629</v>
      </c>
      <c r="C23100" t="s">
        <v>462</v>
      </c>
      <c r="D23100" t="s">
        <v>36</v>
      </c>
      <c r="E23100" t="s">
        <v>115</v>
      </c>
      <c r="F23100">
        <v>158</v>
      </c>
      <c r="G23100">
        <v>205</v>
      </c>
      <c r="H23100">
        <v>1028</v>
      </c>
      <c r="I23100">
        <v>846</v>
      </c>
      <c r="J23100">
        <v>1</v>
      </c>
      <c r="K23100">
        <v>0</v>
      </c>
      <c r="L23100" t="s">
        <v>460</v>
      </c>
      <c r="M23100" t="s">
        <v>925</v>
      </c>
      <c r="N23100" t="s">
        <v>629</v>
      </c>
      <c r="O23100" t="s">
        <v>22</v>
      </c>
      <c r="P23100" t="s">
        <v>23</v>
      </c>
      <c r="Q23100" t="s">
        <v>24</v>
      </c>
    </row>
    <row r="23101" spans="1:17" x14ac:dyDescent="0.2">
      <c r="A23101" s="2">
        <v>44479</v>
      </c>
      <c r="B23101" t="s">
        <v>459</v>
      </c>
      <c r="C23101" t="s">
        <v>388</v>
      </c>
      <c r="D23101" t="s">
        <v>115</v>
      </c>
      <c r="E23101" t="s">
        <v>115</v>
      </c>
      <c r="F23101">
        <v>168</v>
      </c>
      <c r="G23101">
        <v>107</v>
      </c>
      <c r="H23101">
        <v>970</v>
      </c>
      <c r="I23101">
        <v>1181</v>
      </c>
      <c r="J23101">
        <v>0</v>
      </c>
      <c r="K23101">
        <v>1</v>
      </c>
      <c r="L23101" t="s">
        <v>460</v>
      </c>
      <c r="M23101" t="s">
        <v>925</v>
      </c>
      <c r="N23101" t="s">
        <v>629</v>
      </c>
      <c r="O23101" t="s">
        <v>122</v>
      </c>
      <c r="P23101" t="s">
        <v>23</v>
      </c>
      <c r="Q23101" t="s">
        <v>41</v>
      </c>
    </row>
    <row r="23102" spans="1:17" x14ac:dyDescent="0.2">
      <c r="A23102" s="2">
        <v>44479</v>
      </c>
      <c r="B23102" t="s">
        <v>119</v>
      </c>
      <c r="C23102" t="s">
        <v>147</v>
      </c>
      <c r="D23102" t="s">
        <v>50</v>
      </c>
      <c r="E23102" t="s">
        <v>50</v>
      </c>
      <c r="F23102">
        <v>5</v>
      </c>
      <c r="G23102">
        <v>1</v>
      </c>
      <c r="H23102">
        <v>1735</v>
      </c>
      <c r="I23102">
        <v>1832</v>
      </c>
      <c r="J23102">
        <v>2</v>
      </c>
      <c r="K23102">
        <v>1</v>
      </c>
      <c r="L23102" t="s">
        <v>1764</v>
      </c>
      <c r="M23102" t="s">
        <v>951</v>
      </c>
      <c r="N23102" t="s">
        <v>119</v>
      </c>
      <c r="O23102" t="s">
        <v>22</v>
      </c>
      <c r="P23102" t="s">
        <v>23</v>
      </c>
      <c r="Q23102" t="s">
        <v>24</v>
      </c>
    </row>
    <row r="23103" spans="1:17" x14ac:dyDescent="0.2">
      <c r="A23103" s="2">
        <v>44479</v>
      </c>
      <c r="B23103" t="s">
        <v>106</v>
      </c>
      <c r="C23103" t="s">
        <v>67</v>
      </c>
      <c r="D23103" t="s">
        <v>50</v>
      </c>
      <c r="E23103" t="s">
        <v>50</v>
      </c>
      <c r="F23103">
        <v>8</v>
      </c>
      <c r="G23103">
        <v>4</v>
      </c>
      <c r="H23103">
        <v>1673</v>
      </c>
      <c r="I23103">
        <v>1754</v>
      </c>
      <c r="J23103">
        <v>1</v>
      </c>
      <c r="K23103">
        <v>2</v>
      </c>
      <c r="L23103" t="s">
        <v>1764</v>
      </c>
      <c r="M23103" t="s">
        <v>192</v>
      </c>
      <c r="N23103" t="s">
        <v>119</v>
      </c>
      <c r="O23103" t="s">
        <v>122</v>
      </c>
      <c r="P23103" t="s">
        <v>23</v>
      </c>
      <c r="Q23103" t="s">
        <v>41</v>
      </c>
    </row>
    <row r="23104" spans="1:17" x14ac:dyDescent="0.2">
      <c r="A23104" s="2">
        <v>44480</v>
      </c>
      <c r="B23104" t="s">
        <v>317</v>
      </c>
      <c r="C23104" t="s">
        <v>293</v>
      </c>
      <c r="D23104" t="s">
        <v>50</v>
      </c>
      <c r="E23104" t="s">
        <v>50</v>
      </c>
      <c r="F23104">
        <v>90</v>
      </c>
      <c r="G23104">
        <v>31</v>
      </c>
      <c r="H23104">
        <v>1254</v>
      </c>
      <c r="I23104">
        <v>1494</v>
      </c>
      <c r="J23104">
        <v>0</v>
      </c>
      <c r="K23104">
        <v>2</v>
      </c>
      <c r="L23104" t="s">
        <v>20</v>
      </c>
      <c r="M23104" t="s">
        <v>1570</v>
      </c>
      <c r="N23104" t="s">
        <v>95</v>
      </c>
      <c r="O23104" t="s">
        <v>122</v>
      </c>
      <c r="P23104" t="s">
        <v>23</v>
      </c>
      <c r="Q23104" t="s">
        <v>41</v>
      </c>
    </row>
    <row r="23105" spans="1:17" x14ac:dyDescent="0.2">
      <c r="A23105" s="2">
        <v>44480</v>
      </c>
      <c r="B23105" t="s">
        <v>81</v>
      </c>
      <c r="C23105" t="s">
        <v>161</v>
      </c>
      <c r="D23105" t="s">
        <v>50</v>
      </c>
      <c r="E23105" t="s">
        <v>50</v>
      </c>
      <c r="F23105">
        <v>111</v>
      </c>
      <c r="G23105">
        <v>19</v>
      </c>
      <c r="H23105">
        <v>1174</v>
      </c>
      <c r="I23105">
        <v>1563</v>
      </c>
      <c r="J23105">
        <v>0</v>
      </c>
      <c r="K23105">
        <v>1</v>
      </c>
      <c r="L23105" t="s">
        <v>20</v>
      </c>
      <c r="M23105" t="s">
        <v>83</v>
      </c>
      <c r="N23105" t="s">
        <v>81</v>
      </c>
      <c r="O23105" t="s">
        <v>22</v>
      </c>
      <c r="P23105" t="s">
        <v>23</v>
      </c>
      <c r="Q23105" t="s">
        <v>41</v>
      </c>
    </row>
    <row r="23106" spans="1:17" x14ac:dyDescent="0.2">
      <c r="A23106" s="2">
        <v>44480</v>
      </c>
      <c r="B23106" t="s">
        <v>126</v>
      </c>
      <c r="C23106" t="s">
        <v>1693</v>
      </c>
      <c r="D23106" t="s">
        <v>50</v>
      </c>
      <c r="E23106" t="s">
        <v>50</v>
      </c>
      <c r="F23106">
        <v>11</v>
      </c>
      <c r="G23106">
        <v>197</v>
      </c>
      <c r="H23106">
        <v>1648</v>
      </c>
      <c r="I23106">
        <v>867</v>
      </c>
      <c r="J23106">
        <v>6</v>
      </c>
      <c r="K23106">
        <v>0</v>
      </c>
      <c r="L23106" t="s">
        <v>20</v>
      </c>
      <c r="M23106" t="s">
        <v>157</v>
      </c>
      <c r="N23106" t="s">
        <v>126</v>
      </c>
      <c r="O23106" t="s">
        <v>22</v>
      </c>
      <c r="P23106" t="s">
        <v>23</v>
      </c>
      <c r="Q23106" t="s">
        <v>24</v>
      </c>
    </row>
    <row r="23107" spans="1:17" x14ac:dyDescent="0.2">
      <c r="A23107" s="2">
        <v>44480</v>
      </c>
      <c r="B23107" t="s">
        <v>49</v>
      </c>
      <c r="C23107" t="s">
        <v>1279</v>
      </c>
      <c r="D23107" t="s">
        <v>50</v>
      </c>
      <c r="E23107" t="s">
        <v>50</v>
      </c>
      <c r="F23107">
        <v>39</v>
      </c>
      <c r="G23107">
        <v>71</v>
      </c>
      <c r="H23107">
        <v>1461</v>
      </c>
      <c r="I23107">
        <v>1352</v>
      </c>
      <c r="J23107">
        <v>2</v>
      </c>
      <c r="K23107">
        <v>0</v>
      </c>
      <c r="L23107" t="s">
        <v>20</v>
      </c>
      <c r="M23107" t="s">
        <v>103</v>
      </c>
      <c r="N23107" t="s">
        <v>49</v>
      </c>
      <c r="O23107" t="s">
        <v>22</v>
      </c>
      <c r="P23107" t="s">
        <v>23</v>
      </c>
      <c r="Q23107" t="s">
        <v>24</v>
      </c>
    </row>
    <row r="23108" spans="1:17" x14ac:dyDescent="0.2">
      <c r="A23108" s="2">
        <v>44480</v>
      </c>
      <c r="B23108" t="s">
        <v>101</v>
      </c>
      <c r="C23108" t="s">
        <v>180</v>
      </c>
      <c r="D23108" t="s">
        <v>50</v>
      </c>
      <c r="E23108" t="s">
        <v>50</v>
      </c>
      <c r="F23108">
        <v>135</v>
      </c>
      <c r="G23108">
        <v>41</v>
      </c>
      <c r="H23108">
        <v>1092</v>
      </c>
      <c r="I23108">
        <v>1455</v>
      </c>
      <c r="J23108">
        <v>1</v>
      </c>
      <c r="K23108">
        <v>2</v>
      </c>
      <c r="L23108" t="s">
        <v>20</v>
      </c>
      <c r="M23108" t="s">
        <v>331</v>
      </c>
      <c r="N23108" t="s">
        <v>101</v>
      </c>
      <c r="O23108" t="s">
        <v>22</v>
      </c>
      <c r="P23108" t="s">
        <v>23</v>
      </c>
      <c r="Q23108" t="s">
        <v>41</v>
      </c>
    </row>
    <row r="23109" spans="1:17" x14ac:dyDescent="0.2">
      <c r="A23109" s="2">
        <v>44480</v>
      </c>
      <c r="B23109" t="s">
        <v>145</v>
      </c>
      <c r="C23109" t="s">
        <v>184</v>
      </c>
      <c r="D23109" t="s">
        <v>50</v>
      </c>
      <c r="E23109" t="s">
        <v>50</v>
      </c>
      <c r="F23109">
        <v>103</v>
      </c>
      <c r="G23109">
        <v>171</v>
      </c>
      <c r="H23109">
        <v>1202</v>
      </c>
      <c r="I23109">
        <v>963</v>
      </c>
      <c r="J23109">
        <v>2</v>
      </c>
      <c r="K23109">
        <v>2</v>
      </c>
      <c r="L23109" t="s">
        <v>20</v>
      </c>
      <c r="M23109" t="s">
        <v>433</v>
      </c>
      <c r="N23109" t="s">
        <v>145</v>
      </c>
      <c r="O23109" t="s">
        <v>22</v>
      </c>
      <c r="P23109" t="s">
        <v>23</v>
      </c>
      <c r="Q23109" t="s">
        <v>30</v>
      </c>
    </row>
    <row r="23110" spans="1:17" x14ac:dyDescent="0.2">
      <c r="A23110" s="2">
        <v>44480</v>
      </c>
      <c r="B23110" t="s">
        <v>274</v>
      </c>
      <c r="C23110" t="s">
        <v>244</v>
      </c>
      <c r="D23110" t="s">
        <v>50</v>
      </c>
      <c r="E23110" t="s">
        <v>50</v>
      </c>
      <c r="F23110">
        <v>17</v>
      </c>
      <c r="G23110">
        <v>38</v>
      </c>
      <c r="H23110">
        <v>1608</v>
      </c>
      <c r="I23110">
        <v>1462</v>
      </c>
      <c r="J23110">
        <v>2</v>
      </c>
      <c r="K23110">
        <v>2</v>
      </c>
      <c r="L23110" t="s">
        <v>20</v>
      </c>
      <c r="M23110" t="s">
        <v>596</v>
      </c>
      <c r="N23110" t="s">
        <v>274</v>
      </c>
      <c r="O23110" t="s">
        <v>22</v>
      </c>
      <c r="P23110" t="s">
        <v>23</v>
      </c>
      <c r="Q23110" t="s">
        <v>30</v>
      </c>
    </row>
    <row r="23111" spans="1:17" x14ac:dyDescent="0.2">
      <c r="A23111" s="2">
        <v>44480</v>
      </c>
      <c r="B23111" t="s">
        <v>249</v>
      </c>
      <c r="C23111" t="s">
        <v>95</v>
      </c>
      <c r="D23111" t="s">
        <v>50</v>
      </c>
      <c r="E23111" t="s">
        <v>50</v>
      </c>
      <c r="F23111">
        <v>64</v>
      </c>
      <c r="G23111">
        <v>37</v>
      </c>
      <c r="H23111">
        <v>1370</v>
      </c>
      <c r="I23111">
        <v>1475</v>
      </c>
      <c r="J23111">
        <v>1</v>
      </c>
      <c r="K23111">
        <v>2</v>
      </c>
      <c r="L23111" t="s">
        <v>20</v>
      </c>
      <c r="M23111" t="s">
        <v>299</v>
      </c>
      <c r="N23111" t="s">
        <v>249</v>
      </c>
      <c r="O23111" t="s">
        <v>22</v>
      </c>
      <c r="P23111" t="s">
        <v>23</v>
      </c>
      <c r="Q23111" t="s">
        <v>41</v>
      </c>
    </row>
    <row r="23112" spans="1:17" x14ac:dyDescent="0.2">
      <c r="A23112" s="2">
        <v>44480</v>
      </c>
      <c r="B23112" t="s">
        <v>76</v>
      </c>
      <c r="C23112" t="s">
        <v>174</v>
      </c>
      <c r="D23112" t="s">
        <v>50</v>
      </c>
      <c r="E23112" t="s">
        <v>50</v>
      </c>
      <c r="F23112">
        <v>60</v>
      </c>
      <c r="G23112">
        <v>188</v>
      </c>
      <c r="H23112">
        <v>1397</v>
      </c>
      <c r="I23112">
        <v>910</v>
      </c>
      <c r="J23112">
        <v>4</v>
      </c>
      <c r="K23112">
        <v>0</v>
      </c>
      <c r="L23112" t="s">
        <v>20</v>
      </c>
      <c r="M23112" t="s">
        <v>78</v>
      </c>
      <c r="N23112" t="s">
        <v>76</v>
      </c>
      <c r="O23112" t="s">
        <v>22</v>
      </c>
      <c r="P23112" t="s">
        <v>23</v>
      </c>
      <c r="Q23112" t="s">
        <v>24</v>
      </c>
    </row>
    <row r="23113" spans="1:17" x14ac:dyDescent="0.2">
      <c r="A23113" s="2">
        <v>44480</v>
      </c>
      <c r="B23113" t="s">
        <v>328</v>
      </c>
      <c r="C23113" t="s">
        <v>129</v>
      </c>
      <c r="D23113" t="s">
        <v>50</v>
      </c>
      <c r="E23113" t="s">
        <v>50</v>
      </c>
      <c r="F23113">
        <v>74</v>
      </c>
      <c r="G23113">
        <v>14</v>
      </c>
      <c r="H23113">
        <v>1345</v>
      </c>
      <c r="I23113">
        <v>1627</v>
      </c>
      <c r="J23113">
        <v>0</v>
      </c>
      <c r="K23113">
        <v>4</v>
      </c>
      <c r="L23113" t="s">
        <v>20</v>
      </c>
      <c r="M23113" t="s">
        <v>329</v>
      </c>
      <c r="N23113" t="s">
        <v>328</v>
      </c>
      <c r="O23113" t="s">
        <v>22</v>
      </c>
      <c r="P23113" t="s">
        <v>23</v>
      </c>
      <c r="Q23113" t="s">
        <v>41</v>
      </c>
    </row>
    <row r="23114" spans="1:17" x14ac:dyDescent="0.2">
      <c r="A23114" s="2">
        <v>44480</v>
      </c>
      <c r="B23114" t="s">
        <v>92</v>
      </c>
      <c r="C23114" t="s">
        <v>286</v>
      </c>
      <c r="D23114" t="s">
        <v>50</v>
      </c>
      <c r="E23114" t="s">
        <v>50</v>
      </c>
      <c r="F23114">
        <v>42</v>
      </c>
      <c r="G23114">
        <v>89</v>
      </c>
      <c r="H23114">
        <v>1451</v>
      </c>
      <c r="I23114">
        <v>1262</v>
      </c>
      <c r="J23114">
        <v>1</v>
      </c>
      <c r="K23114">
        <v>0</v>
      </c>
      <c r="L23114" t="s">
        <v>20</v>
      </c>
      <c r="M23114" t="s">
        <v>124</v>
      </c>
      <c r="N23114" t="s">
        <v>92</v>
      </c>
      <c r="O23114" t="s">
        <v>22</v>
      </c>
      <c r="P23114" t="s">
        <v>23</v>
      </c>
      <c r="Q23114" t="s">
        <v>24</v>
      </c>
    </row>
    <row r="23115" spans="1:17" x14ac:dyDescent="0.2">
      <c r="A23115" s="2">
        <v>44480</v>
      </c>
      <c r="B23115" t="s">
        <v>224</v>
      </c>
      <c r="C23115" t="s">
        <v>800</v>
      </c>
      <c r="D23115" t="s">
        <v>36</v>
      </c>
      <c r="E23115" t="s">
        <v>36</v>
      </c>
      <c r="F23115">
        <v>62</v>
      </c>
      <c r="G23115">
        <v>185</v>
      </c>
      <c r="H23115">
        <v>1393</v>
      </c>
      <c r="I23115">
        <v>912</v>
      </c>
      <c r="J23115">
        <v>2</v>
      </c>
      <c r="K23115">
        <v>0</v>
      </c>
      <c r="L23115" t="s">
        <v>20</v>
      </c>
      <c r="M23115" t="s">
        <v>485</v>
      </c>
      <c r="N23115" t="s">
        <v>110</v>
      </c>
      <c r="O23115" t="s">
        <v>122</v>
      </c>
      <c r="P23115" t="s">
        <v>23</v>
      </c>
      <c r="Q23115" t="s">
        <v>24</v>
      </c>
    </row>
    <row r="23116" spans="1:17" x14ac:dyDescent="0.2">
      <c r="A23116" s="2">
        <v>44480</v>
      </c>
      <c r="B23116" t="s">
        <v>296</v>
      </c>
      <c r="C23116" t="s">
        <v>120</v>
      </c>
      <c r="D23116" t="s">
        <v>36</v>
      </c>
      <c r="E23116" t="s">
        <v>36</v>
      </c>
      <c r="F23116">
        <v>116</v>
      </c>
      <c r="G23116">
        <v>58</v>
      </c>
      <c r="H23116">
        <v>1158</v>
      </c>
      <c r="I23116">
        <v>1404</v>
      </c>
      <c r="J23116">
        <v>0</v>
      </c>
      <c r="K23116">
        <v>1</v>
      </c>
      <c r="L23116" t="s">
        <v>20</v>
      </c>
      <c r="M23116" t="s">
        <v>815</v>
      </c>
      <c r="N23116" t="s">
        <v>110</v>
      </c>
      <c r="O23116" t="s">
        <v>122</v>
      </c>
      <c r="P23116" t="s">
        <v>23</v>
      </c>
      <c r="Q23116" t="s">
        <v>41</v>
      </c>
    </row>
    <row r="23117" spans="1:17" x14ac:dyDescent="0.2">
      <c r="A23117" s="2">
        <v>44480</v>
      </c>
      <c r="B23117" t="s">
        <v>136</v>
      </c>
      <c r="C23117" t="s">
        <v>250</v>
      </c>
      <c r="D23117" t="s">
        <v>36</v>
      </c>
      <c r="E23117" t="s">
        <v>36</v>
      </c>
      <c r="F23117">
        <v>54</v>
      </c>
      <c r="G23117">
        <v>115</v>
      </c>
      <c r="H23117">
        <v>1410</v>
      </c>
      <c r="I23117">
        <v>1159</v>
      </c>
      <c r="J23117">
        <v>2</v>
      </c>
      <c r="K23117">
        <v>1</v>
      </c>
      <c r="L23117" t="s">
        <v>20</v>
      </c>
      <c r="M23117" t="s">
        <v>639</v>
      </c>
      <c r="N23117" t="s">
        <v>471</v>
      </c>
      <c r="O23117" t="s">
        <v>122</v>
      </c>
      <c r="P23117" t="s">
        <v>23</v>
      </c>
      <c r="Q23117" t="s">
        <v>24</v>
      </c>
    </row>
    <row r="23118" spans="1:17" x14ac:dyDescent="0.2">
      <c r="A23118" s="2">
        <v>44480</v>
      </c>
      <c r="B23118" t="s">
        <v>141</v>
      </c>
      <c r="C23118" t="s">
        <v>267</v>
      </c>
      <c r="D23118" t="s">
        <v>36</v>
      </c>
      <c r="E23118" t="s">
        <v>36</v>
      </c>
      <c r="F23118">
        <v>88</v>
      </c>
      <c r="G23118">
        <v>129</v>
      </c>
      <c r="H23118">
        <v>1266</v>
      </c>
      <c r="I23118">
        <v>1118</v>
      </c>
      <c r="J23118">
        <v>2</v>
      </c>
      <c r="K23118">
        <v>0</v>
      </c>
      <c r="L23118" t="s">
        <v>20</v>
      </c>
      <c r="M23118" t="s">
        <v>1477</v>
      </c>
      <c r="N23118" t="s">
        <v>141</v>
      </c>
      <c r="O23118" t="s">
        <v>22</v>
      </c>
      <c r="P23118" t="s">
        <v>23</v>
      </c>
      <c r="Q23118" t="s">
        <v>24</v>
      </c>
    </row>
    <row r="23119" spans="1:17" x14ac:dyDescent="0.2">
      <c r="A23119" s="2">
        <v>44480</v>
      </c>
      <c r="B23119" t="s">
        <v>718</v>
      </c>
      <c r="C23119" t="s">
        <v>183</v>
      </c>
      <c r="D23119" t="s">
        <v>36</v>
      </c>
      <c r="E23119" t="s">
        <v>36</v>
      </c>
      <c r="F23119">
        <v>110</v>
      </c>
      <c r="G23119">
        <v>48</v>
      </c>
      <c r="H23119">
        <v>1174</v>
      </c>
      <c r="I23119">
        <v>1434</v>
      </c>
      <c r="J23119">
        <v>0</v>
      </c>
      <c r="K23119">
        <v>3</v>
      </c>
      <c r="L23119" t="s">
        <v>20</v>
      </c>
      <c r="M23119" t="s">
        <v>1841</v>
      </c>
      <c r="N23119" t="s">
        <v>718</v>
      </c>
      <c r="O23119" t="s">
        <v>22</v>
      </c>
      <c r="P23119" t="s">
        <v>23</v>
      </c>
      <c r="Q23119" t="s">
        <v>41</v>
      </c>
    </row>
    <row r="23120" spans="1:17" x14ac:dyDescent="0.2">
      <c r="A23120" s="2">
        <v>44480</v>
      </c>
      <c r="B23120" t="s">
        <v>638</v>
      </c>
      <c r="C23120" t="s">
        <v>363</v>
      </c>
      <c r="D23120" t="s">
        <v>115</v>
      </c>
      <c r="E23120" t="s">
        <v>115</v>
      </c>
      <c r="F23120">
        <v>151</v>
      </c>
      <c r="G23120">
        <v>175</v>
      </c>
      <c r="H23120">
        <v>1046</v>
      </c>
      <c r="I23120">
        <v>957</v>
      </c>
      <c r="J23120">
        <v>0</v>
      </c>
      <c r="K23120">
        <v>3</v>
      </c>
      <c r="L23120" t="s">
        <v>570</v>
      </c>
      <c r="M23120" t="s">
        <v>1485</v>
      </c>
      <c r="N23120" t="s">
        <v>114</v>
      </c>
      <c r="O23120" t="s">
        <v>122</v>
      </c>
      <c r="P23120" t="s">
        <v>23</v>
      </c>
      <c r="Q23120" t="s">
        <v>41</v>
      </c>
    </row>
    <row r="23121" spans="1:17" x14ac:dyDescent="0.2">
      <c r="A23121" s="2">
        <v>44481</v>
      </c>
      <c r="B23121" t="s">
        <v>167</v>
      </c>
      <c r="C23121" t="s">
        <v>133</v>
      </c>
      <c r="D23121" t="s">
        <v>115</v>
      </c>
      <c r="E23121" t="s">
        <v>115</v>
      </c>
      <c r="F23121">
        <v>22</v>
      </c>
      <c r="G23121">
        <v>36</v>
      </c>
      <c r="H23121">
        <v>1538</v>
      </c>
      <c r="I23121">
        <v>1479</v>
      </c>
      <c r="J23121">
        <v>1</v>
      </c>
      <c r="K23121">
        <v>1</v>
      </c>
      <c r="L23121" t="s">
        <v>20</v>
      </c>
      <c r="M23121" t="s">
        <v>625</v>
      </c>
      <c r="N23121" t="s">
        <v>167</v>
      </c>
      <c r="O23121" t="s">
        <v>22</v>
      </c>
      <c r="P23121" t="s">
        <v>23</v>
      </c>
      <c r="Q23121" t="s">
        <v>30</v>
      </c>
    </row>
    <row r="23122" spans="1:17" x14ac:dyDescent="0.2">
      <c r="A23122" s="2">
        <v>44481</v>
      </c>
      <c r="B23122" t="s">
        <v>469</v>
      </c>
      <c r="C23122" t="s">
        <v>464</v>
      </c>
      <c r="D23122" t="s">
        <v>115</v>
      </c>
      <c r="E23122" t="s">
        <v>115</v>
      </c>
      <c r="F23122">
        <v>81</v>
      </c>
      <c r="G23122">
        <v>97</v>
      </c>
      <c r="H23122">
        <v>1296</v>
      </c>
      <c r="I23122">
        <v>1233</v>
      </c>
      <c r="J23122">
        <v>2</v>
      </c>
      <c r="K23122">
        <v>3</v>
      </c>
      <c r="L23122" t="s">
        <v>20</v>
      </c>
      <c r="M23122" t="s">
        <v>640</v>
      </c>
      <c r="N23122" t="s">
        <v>177</v>
      </c>
      <c r="O23122" t="s">
        <v>122</v>
      </c>
      <c r="P23122" t="s">
        <v>23</v>
      </c>
      <c r="Q23122" t="s">
        <v>41</v>
      </c>
    </row>
    <row r="23123" spans="1:17" x14ac:dyDescent="0.2">
      <c r="A23123" s="2">
        <v>44481</v>
      </c>
      <c r="B23123" t="s">
        <v>176</v>
      </c>
      <c r="C23123" t="s">
        <v>164</v>
      </c>
      <c r="D23123" t="s">
        <v>115</v>
      </c>
      <c r="E23123" t="s">
        <v>115</v>
      </c>
      <c r="F23123">
        <v>69</v>
      </c>
      <c r="G23123">
        <v>72</v>
      </c>
      <c r="H23123">
        <v>1357</v>
      </c>
      <c r="I23123">
        <v>1348</v>
      </c>
      <c r="J23123">
        <v>2</v>
      </c>
      <c r="K23123">
        <v>2</v>
      </c>
      <c r="L23123" t="s">
        <v>20</v>
      </c>
      <c r="M23123" t="s">
        <v>246</v>
      </c>
      <c r="N23123" t="s">
        <v>176</v>
      </c>
      <c r="O23123" t="s">
        <v>22</v>
      </c>
      <c r="P23123" t="s">
        <v>23</v>
      </c>
      <c r="Q23123" t="s">
        <v>30</v>
      </c>
    </row>
    <row r="23124" spans="1:17" x14ac:dyDescent="0.2">
      <c r="A23124" s="2">
        <v>44481</v>
      </c>
      <c r="B23124" t="s">
        <v>143</v>
      </c>
      <c r="C23124" t="s">
        <v>55</v>
      </c>
      <c r="D23124" t="s">
        <v>115</v>
      </c>
      <c r="E23124" t="s">
        <v>57</v>
      </c>
      <c r="F23124">
        <v>26</v>
      </c>
      <c r="G23124">
        <v>32</v>
      </c>
      <c r="H23124">
        <v>1520</v>
      </c>
      <c r="I23124">
        <v>1493</v>
      </c>
      <c r="J23124">
        <v>2</v>
      </c>
      <c r="K23124">
        <v>1</v>
      </c>
      <c r="L23124" t="s">
        <v>20</v>
      </c>
      <c r="M23124" t="s">
        <v>1014</v>
      </c>
      <c r="N23124" t="s">
        <v>143</v>
      </c>
      <c r="O23124" t="s">
        <v>22</v>
      </c>
      <c r="P23124" t="s">
        <v>23</v>
      </c>
      <c r="Q23124" t="s">
        <v>24</v>
      </c>
    </row>
    <row r="23125" spans="1:17" x14ac:dyDescent="0.2">
      <c r="A23125" s="2">
        <v>44481</v>
      </c>
      <c r="B23125" t="s">
        <v>239</v>
      </c>
      <c r="C23125" t="s">
        <v>425</v>
      </c>
      <c r="D23125" t="s">
        <v>115</v>
      </c>
      <c r="E23125" t="s">
        <v>115</v>
      </c>
      <c r="F23125">
        <v>78</v>
      </c>
      <c r="G23125">
        <v>95</v>
      </c>
      <c r="H23125">
        <v>1311</v>
      </c>
      <c r="I23125">
        <v>1244</v>
      </c>
      <c r="J23125">
        <v>3</v>
      </c>
      <c r="K23125">
        <v>1</v>
      </c>
      <c r="L23125" t="s">
        <v>20</v>
      </c>
      <c r="M23125" t="s">
        <v>240</v>
      </c>
      <c r="N23125" t="s">
        <v>239</v>
      </c>
      <c r="O23125" t="s">
        <v>22</v>
      </c>
      <c r="P23125" t="s">
        <v>23</v>
      </c>
      <c r="Q23125" t="s">
        <v>24</v>
      </c>
    </row>
    <row r="23126" spans="1:17" x14ac:dyDescent="0.2">
      <c r="A23126" s="2">
        <v>44481</v>
      </c>
      <c r="B23126" t="s">
        <v>113</v>
      </c>
      <c r="C23126" t="s">
        <v>182</v>
      </c>
      <c r="D23126" t="s">
        <v>115</v>
      </c>
      <c r="E23126" t="s">
        <v>115</v>
      </c>
      <c r="F23126">
        <v>56</v>
      </c>
      <c r="G23126">
        <v>75</v>
      </c>
      <c r="H23126">
        <v>1406</v>
      </c>
      <c r="I23126">
        <v>1334</v>
      </c>
      <c r="J23126">
        <v>3</v>
      </c>
      <c r="K23126">
        <v>2</v>
      </c>
      <c r="L23126" t="s">
        <v>20</v>
      </c>
      <c r="M23126" t="s">
        <v>245</v>
      </c>
      <c r="N23126" t="s">
        <v>113</v>
      </c>
      <c r="O23126" t="s">
        <v>22</v>
      </c>
      <c r="P23126" t="s">
        <v>23</v>
      </c>
      <c r="Q23126" t="s">
        <v>24</v>
      </c>
    </row>
    <row r="23127" spans="1:17" x14ac:dyDescent="0.2">
      <c r="A23127" s="2">
        <v>44481</v>
      </c>
      <c r="B23127" t="s">
        <v>82</v>
      </c>
      <c r="C23127" t="s">
        <v>97</v>
      </c>
      <c r="D23127" t="s">
        <v>50</v>
      </c>
      <c r="E23127" t="s">
        <v>50</v>
      </c>
      <c r="F23127">
        <v>7</v>
      </c>
      <c r="G23127">
        <v>94</v>
      </c>
      <c r="H23127">
        <v>1674</v>
      </c>
      <c r="I23127">
        <v>1244</v>
      </c>
      <c r="J23127">
        <v>5</v>
      </c>
      <c r="K23127">
        <v>0</v>
      </c>
      <c r="L23127" t="s">
        <v>20</v>
      </c>
      <c r="M23127" t="s">
        <v>1766</v>
      </c>
      <c r="N23127" t="s">
        <v>82</v>
      </c>
      <c r="O23127" t="s">
        <v>22</v>
      </c>
      <c r="P23127" t="s">
        <v>23</v>
      </c>
      <c r="Q23127" t="s">
        <v>24</v>
      </c>
    </row>
    <row r="23128" spans="1:17" x14ac:dyDescent="0.2">
      <c r="A23128" s="2">
        <v>44481</v>
      </c>
      <c r="B23128" t="s">
        <v>1204</v>
      </c>
      <c r="C23128" t="s">
        <v>386</v>
      </c>
      <c r="D23128" t="s">
        <v>50</v>
      </c>
      <c r="E23128" t="s">
        <v>50</v>
      </c>
      <c r="F23128">
        <v>28</v>
      </c>
      <c r="G23128">
        <v>117</v>
      </c>
      <c r="H23128">
        <v>1515</v>
      </c>
      <c r="I23128">
        <v>1158</v>
      </c>
      <c r="J23128">
        <v>3</v>
      </c>
      <c r="K23128">
        <v>1</v>
      </c>
      <c r="L23128" t="s">
        <v>20</v>
      </c>
      <c r="M23128" t="s">
        <v>1219</v>
      </c>
      <c r="N23128" t="s">
        <v>1204</v>
      </c>
      <c r="O23128" t="s">
        <v>22</v>
      </c>
      <c r="P23128" t="s">
        <v>23</v>
      </c>
      <c r="Q23128" t="s">
        <v>24</v>
      </c>
    </row>
    <row r="23129" spans="1:17" x14ac:dyDescent="0.2">
      <c r="A23129" s="2">
        <v>44481</v>
      </c>
      <c r="B23129" t="s">
        <v>1692</v>
      </c>
      <c r="C23129" t="s">
        <v>345</v>
      </c>
      <c r="D23129" t="s">
        <v>50</v>
      </c>
      <c r="E23129" t="s">
        <v>50</v>
      </c>
      <c r="F23129">
        <v>109</v>
      </c>
      <c r="G23129">
        <v>96</v>
      </c>
      <c r="H23129">
        <v>1176</v>
      </c>
      <c r="I23129">
        <v>1240</v>
      </c>
      <c r="J23129">
        <v>1</v>
      </c>
      <c r="K23129">
        <v>2</v>
      </c>
      <c r="L23129" t="s">
        <v>20</v>
      </c>
      <c r="M23129" t="s">
        <v>1775</v>
      </c>
      <c r="N23129" t="s">
        <v>1692</v>
      </c>
      <c r="O23129" t="s">
        <v>22</v>
      </c>
      <c r="P23129" t="s">
        <v>23</v>
      </c>
      <c r="Q23129" t="s">
        <v>41</v>
      </c>
    </row>
    <row r="23130" spans="1:17" x14ac:dyDescent="0.2">
      <c r="A23130" s="2">
        <v>44481</v>
      </c>
      <c r="B23130" t="s">
        <v>52</v>
      </c>
      <c r="C23130" t="s">
        <v>153</v>
      </c>
      <c r="D23130" t="s">
        <v>50</v>
      </c>
      <c r="E23130" t="s">
        <v>50</v>
      </c>
      <c r="F23130">
        <v>18</v>
      </c>
      <c r="G23130">
        <v>46</v>
      </c>
      <c r="H23130">
        <v>1606</v>
      </c>
      <c r="I23130">
        <v>1435</v>
      </c>
      <c r="J23130">
        <v>2</v>
      </c>
      <c r="K23130">
        <v>0</v>
      </c>
      <c r="L23130" t="s">
        <v>20</v>
      </c>
      <c r="M23130" t="s">
        <v>1773</v>
      </c>
      <c r="N23130" t="s">
        <v>52</v>
      </c>
      <c r="O23130" t="s">
        <v>22</v>
      </c>
      <c r="P23130" t="s">
        <v>23</v>
      </c>
      <c r="Q23130" t="s">
        <v>24</v>
      </c>
    </row>
    <row r="23131" spans="1:17" x14ac:dyDescent="0.2">
      <c r="A23131" s="2">
        <v>44481</v>
      </c>
      <c r="B23131" t="s">
        <v>87</v>
      </c>
      <c r="C23131" t="s">
        <v>100</v>
      </c>
      <c r="D23131" t="s">
        <v>50</v>
      </c>
      <c r="E23131" t="s">
        <v>50</v>
      </c>
      <c r="F23131">
        <v>70</v>
      </c>
      <c r="G23131">
        <v>47</v>
      </c>
      <c r="H23131">
        <v>1353</v>
      </c>
      <c r="I23131">
        <v>1435</v>
      </c>
      <c r="J23131">
        <v>2</v>
      </c>
      <c r="K23131">
        <v>1</v>
      </c>
      <c r="L23131" t="s">
        <v>20</v>
      </c>
      <c r="M23131" t="s">
        <v>88</v>
      </c>
      <c r="N23131" t="s">
        <v>87</v>
      </c>
      <c r="O23131" t="s">
        <v>22</v>
      </c>
      <c r="P23131" t="s">
        <v>23</v>
      </c>
      <c r="Q23131" t="s">
        <v>24</v>
      </c>
    </row>
    <row r="23132" spans="1:17" x14ac:dyDescent="0.2">
      <c r="A23132" s="2">
        <v>44481</v>
      </c>
      <c r="B23132" t="s">
        <v>73</v>
      </c>
      <c r="C23132" t="s">
        <v>53</v>
      </c>
      <c r="D23132" t="s">
        <v>50</v>
      </c>
      <c r="E23132" t="s">
        <v>50</v>
      </c>
      <c r="F23132">
        <v>137</v>
      </c>
      <c r="G23132">
        <v>15</v>
      </c>
      <c r="H23132">
        <v>1082</v>
      </c>
      <c r="I23132">
        <v>1622</v>
      </c>
      <c r="J23132">
        <v>0</v>
      </c>
      <c r="K23132">
        <v>4</v>
      </c>
      <c r="L23132" t="s">
        <v>20</v>
      </c>
      <c r="M23132" t="s">
        <v>289</v>
      </c>
      <c r="N23132" t="s">
        <v>73</v>
      </c>
      <c r="O23132" t="s">
        <v>22</v>
      </c>
      <c r="P23132" t="s">
        <v>23</v>
      </c>
      <c r="Q23132" t="s">
        <v>41</v>
      </c>
    </row>
    <row r="23133" spans="1:17" x14ac:dyDescent="0.2">
      <c r="A23133" s="2">
        <v>44481</v>
      </c>
      <c r="B23133" t="s">
        <v>560</v>
      </c>
      <c r="C23133" t="s">
        <v>70</v>
      </c>
      <c r="D23133" t="s">
        <v>50</v>
      </c>
      <c r="E23133" t="s">
        <v>50</v>
      </c>
      <c r="F23133">
        <v>120</v>
      </c>
      <c r="G23133">
        <v>55</v>
      </c>
      <c r="H23133">
        <v>1151</v>
      </c>
      <c r="I23133">
        <v>1406</v>
      </c>
      <c r="J23133">
        <v>0</v>
      </c>
      <c r="K23133">
        <v>2</v>
      </c>
      <c r="L23133" t="s">
        <v>20</v>
      </c>
      <c r="M23133" t="s">
        <v>1786</v>
      </c>
      <c r="N23133" t="s">
        <v>560</v>
      </c>
      <c r="O23133" t="s">
        <v>22</v>
      </c>
      <c r="P23133" t="s">
        <v>23</v>
      </c>
      <c r="Q23133" t="s">
        <v>41</v>
      </c>
    </row>
    <row r="23134" spans="1:17" x14ac:dyDescent="0.2">
      <c r="A23134" s="2">
        <v>44481</v>
      </c>
      <c r="B23134" t="s">
        <v>168</v>
      </c>
      <c r="C23134" t="s">
        <v>646</v>
      </c>
      <c r="D23134" t="s">
        <v>50</v>
      </c>
      <c r="E23134" t="s">
        <v>50</v>
      </c>
      <c r="F23134">
        <v>27</v>
      </c>
      <c r="G23134">
        <v>57</v>
      </c>
      <c r="H23134">
        <v>1520</v>
      </c>
      <c r="I23134">
        <v>1405</v>
      </c>
      <c r="J23134">
        <v>1</v>
      </c>
      <c r="K23134">
        <v>1</v>
      </c>
      <c r="L23134" t="s">
        <v>20</v>
      </c>
      <c r="M23134" t="s">
        <v>1008</v>
      </c>
      <c r="N23134" t="s">
        <v>168</v>
      </c>
      <c r="O23134" t="s">
        <v>22</v>
      </c>
      <c r="P23134" t="s">
        <v>23</v>
      </c>
      <c r="Q23134" t="s">
        <v>30</v>
      </c>
    </row>
    <row r="23135" spans="1:17" x14ac:dyDescent="0.2">
      <c r="A23135" s="2">
        <v>44481</v>
      </c>
      <c r="B23135" t="s">
        <v>48</v>
      </c>
      <c r="C23135" t="s">
        <v>104</v>
      </c>
      <c r="D23135" t="s">
        <v>50</v>
      </c>
      <c r="E23135" t="s">
        <v>50</v>
      </c>
      <c r="F23135">
        <v>114</v>
      </c>
      <c r="G23135">
        <v>45</v>
      </c>
      <c r="H23135">
        <v>1160</v>
      </c>
      <c r="I23135">
        <v>1435</v>
      </c>
      <c r="J23135">
        <v>0</v>
      </c>
      <c r="K23135">
        <v>1</v>
      </c>
      <c r="L23135" t="s">
        <v>20</v>
      </c>
      <c r="M23135" t="s">
        <v>866</v>
      </c>
      <c r="N23135" t="s">
        <v>48</v>
      </c>
      <c r="O23135" t="s">
        <v>22</v>
      </c>
      <c r="P23135" t="s">
        <v>23</v>
      </c>
      <c r="Q23135" t="s">
        <v>41</v>
      </c>
    </row>
    <row r="23136" spans="1:17" x14ac:dyDescent="0.2">
      <c r="A23136" s="2">
        <v>44481</v>
      </c>
      <c r="B23136" t="s">
        <v>72</v>
      </c>
      <c r="C23136" t="s">
        <v>69</v>
      </c>
      <c r="D23136" t="s">
        <v>50</v>
      </c>
      <c r="E23136" t="s">
        <v>50</v>
      </c>
      <c r="F23136">
        <v>10</v>
      </c>
      <c r="G23136">
        <v>29</v>
      </c>
      <c r="H23136">
        <v>1658</v>
      </c>
      <c r="I23136">
        <v>1504</v>
      </c>
      <c r="J23136">
        <v>1</v>
      </c>
      <c r="K23136">
        <v>0</v>
      </c>
      <c r="L23136" t="s">
        <v>20</v>
      </c>
      <c r="M23136" t="s">
        <v>74</v>
      </c>
      <c r="N23136" t="s">
        <v>72</v>
      </c>
      <c r="O23136" t="s">
        <v>22</v>
      </c>
      <c r="P23136" t="s">
        <v>23</v>
      </c>
      <c r="Q23136" t="s">
        <v>24</v>
      </c>
    </row>
    <row r="23137" spans="1:17" x14ac:dyDescent="0.2">
      <c r="A23137" s="2">
        <v>44481</v>
      </c>
      <c r="B23137" t="s">
        <v>123</v>
      </c>
      <c r="C23137" t="s">
        <v>384</v>
      </c>
      <c r="D23137" t="s">
        <v>50</v>
      </c>
      <c r="E23137" t="s">
        <v>50</v>
      </c>
      <c r="F23137">
        <v>80</v>
      </c>
      <c r="G23137">
        <v>180</v>
      </c>
      <c r="H23137">
        <v>1310</v>
      </c>
      <c r="I23137">
        <v>940</v>
      </c>
      <c r="J23137">
        <v>2</v>
      </c>
      <c r="K23137">
        <v>1</v>
      </c>
      <c r="L23137" t="s">
        <v>20</v>
      </c>
      <c r="M23137" t="s">
        <v>1778</v>
      </c>
      <c r="N23137" t="s">
        <v>123</v>
      </c>
      <c r="O23137" t="s">
        <v>22</v>
      </c>
      <c r="P23137" t="s">
        <v>23</v>
      </c>
      <c r="Q23137" t="s">
        <v>24</v>
      </c>
    </row>
    <row r="23138" spans="1:17" x14ac:dyDescent="0.2">
      <c r="A23138" s="2">
        <v>44481</v>
      </c>
      <c r="B23138" t="s">
        <v>89</v>
      </c>
      <c r="C23138" t="s">
        <v>94</v>
      </c>
      <c r="D23138" t="s">
        <v>50</v>
      </c>
      <c r="E23138" t="s">
        <v>50</v>
      </c>
      <c r="F23138">
        <v>3</v>
      </c>
      <c r="G23138">
        <v>40</v>
      </c>
      <c r="H23138">
        <v>1755</v>
      </c>
      <c r="I23138">
        <v>1456</v>
      </c>
      <c r="J23138">
        <v>1</v>
      </c>
      <c r="K23138">
        <v>1</v>
      </c>
      <c r="L23138" t="s">
        <v>20</v>
      </c>
      <c r="M23138" t="s">
        <v>91</v>
      </c>
      <c r="N23138" t="s">
        <v>89</v>
      </c>
      <c r="O23138" t="s">
        <v>22</v>
      </c>
      <c r="P23138" t="s">
        <v>23</v>
      </c>
      <c r="Q23138" t="s">
        <v>30</v>
      </c>
    </row>
    <row r="23139" spans="1:17" x14ac:dyDescent="0.2">
      <c r="A23139" s="2">
        <v>44481</v>
      </c>
      <c r="B23139" t="s">
        <v>85</v>
      </c>
      <c r="C23139" t="s">
        <v>90</v>
      </c>
      <c r="D23139" t="s">
        <v>50</v>
      </c>
      <c r="E23139" t="s">
        <v>50</v>
      </c>
      <c r="F23139">
        <v>66</v>
      </c>
      <c r="G23139">
        <v>24</v>
      </c>
      <c r="H23139">
        <v>1368</v>
      </c>
      <c r="I23139">
        <v>1531</v>
      </c>
      <c r="J23139">
        <v>0</v>
      </c>
      <c r="K23139">
        <v>1</v>
      </c>
      <c r="L23139" t="s">
        <v>20</v>
      </c>
      <c r="M23139" t="s">
        <v>86</v>
      </c>
      <c r="N23139" t="s">
        <v>85</v>
      </c>
      <c r="O23139" t="s">
        <v>22</v>
      </c>
      <c r="P23139" t="s">
        <v>23</v>
      </c>
      <c r="Q23139" t="s">
        <v>41</v>
      </c>
    </row>
    <row r="23140" spans="1:17" x14ac:dyDescent="0.2">
      <c r="A23140" s="2">
        <v>44481</v>
      </c>
      <c r="B23140" t="s">
        <v>125</v>
      </c>
      <c r="C23140" t="s">
        <v>737</v>
      </c>
      <c r="D23140" t="s">
        <v>50</v>
      </c>
      <c r="E23140" t="s">
        <v>50</v>
      </c>
      <c r="F23140">
        <v>210</v>
      </c>
      <c r="G23140">
        <v>156</v>
      </c>
      <c r="H23140">
        <v>791</v>
      </c>
      <c r="I23140">
        <v>1033</v>
      </c>
      <c r="J23140">
        <v>0</v>
      </c>
      <c r="K23140">
        <v>3</v>
      </c>
      <c r="L23140" t="s">
        <v>20</v>
      </c>
      <c r="M23140" t="s">
        <v>468</v>
      </c>
      <c r="N23140" t="s">
        <v>125</v>
      </c>
      <c r="O23140" t="s">
        <v>22</v>
      </c>
      <c r="P23140" t="s">
        <v>23</v>
      </c>
      <c r="Q23140" t="s">
        <v>41</v>
      </c>
    </row>
    <row r="23141" spans="1:17" x14ac:dyDescent="0.2">
      <c r="A23141" s="2">
        <v>44481</v>
      </c>
      <c r="B23141" t="s">
        <v>237</v>
      </c>
      <c r="C23141" t="s">
        <v>150</v>
      </c>
      <c r="D23141" t="s">
        <v>36</v>
      </c>
      <c r="E23141" t="s">
        <v>36</v>
      </c>
      <c r="F23141">
        <v>119</v>
      </c>
      <c r="G23141">
        <v>30</v>
      </c>
      <c r="H23141">
        <v>1156</v>
      </c>
      <c r="I23141">
        <v>1498</v>
      </c>
      <c r="J23141">
        <v>0</v>
      </c>
      <c r="K23141">
        <v>4</v>
      </c>
      <c r="L23141" t="s">
        <v>20</v>
      </c>
      <c r="M23141" t="s">
        <v>366</v>
      </c>
      <c r="N23141" t="s">
        <v>237</v>
      </c>
      <c r="O23141" t="s">
        <v>22</v>
      </c>
      <c r="P23141" t="s">
        <v>23</v>
      </c>
      <c r="Q23141" t="s">
        <v>41</v>
      </c>
    </row>
    <row r="23142" spans="1:17" x14ac:dyDescent="0.2">
      <c r="A23142" s="2">
        <v>44481</v>
      </c>
      <c r="B23142" t="s">
        <v>45</v>
      </c>
      <c r="C23142" t="s">
        <v>199</v>
      </c>
      <c r="D23142" t="s">
        <v>36</v>
      </c>
      <c r="E23142" t="s">
        <v>36</v>
      </c>
      <c r="F23142">
        <v>113</v>
      </c>
      <c r="G23142">
        <v>53</v>
      </c>
      <c r="H23142">
        <v>1160</v>
      </c>
      <c r="I23142">
        <v>1411</v>
      </c>
      <c r="J23142">
        <v>0</v>
      </c>
      <c r="K23142">
        <v>1</v>
      </c>
      <c r="L23142" t="s">
        <v>20</v>
      </c>
      <c r="M23142" t="s">
        <v>47</v>
      </c>
      <c r="N23142" t="s">
        <v>45</v>
      </c>
      <c r="O23142" t="s">
        <v>22</v>
      </c>
      <c r="P23142" t="s">
        <v>23</v>
      </c>
      <c r="Q23142" t="s">
        <v>41</v>
      </c>
    </row>
    <row r="23143" spans="1:17" x14ac:dyDescent="0.2">
      <c r="A23143" s="2">
        <v>44481</v>
      </c>
      <c r="B23143" t="s">
        <v>149</v>
      </c>
      <c r="C23143" t="s">
        <v>374</v>
      </c>
      <c r="D23143" t="s">
        <v>36</v>
      </c>
      <c r="E23143" t="s">
        <v>36</v>
      </c>
      <c r="F23143">
        <v>73</v>
      </c>
      <c r="G23143">
        <v>134</v>
      </c>
      <c r="H23143">
        <v>1348</v>
      </c>
      <c r="I23143">
        <v>1092</v>
      </c>
      <c r="J23143">
        <v>1</v>
      </c>
      <c r="K23143">
        <v>0</v>
      </c>
      <c r="L23143" t="s">
        <v>20</v>
      </c>
      <c r="M23143" t="s">
        <v>420</v>
      </c>
      <c r="N23143" t="s">
        <v>149</v>
      </c>
      <c r="O23143" t="s">
        <v>22</v>
      </c>
      <c r="P23143" t="s">
        <v>23</v>
      </c>
      <c r="Q23143" t="s">
        <v>24</v>
      </c>
    </row>
    <row r="23144" spans="1:17" x14ac:dyDescent="0.2">
      <c r="A23144" s="2">
        <v>44481</v>
      </c>
      <c r="B23144" t="s">
        <v>352</v>
      </c>
      <c r="C23144" t="s">
        <v>118</v>
      </c>
      <c r="D23144" t="s">
        <v>36</v>
      </c>
      <c r="E23144" t="s">
        <v>36</v>
      </c>
      <c r="F23144">
        <v>106</v>
      </c>
      <c r="G23144">
        <v>20</v>
      </c>
      <c r="H23144">
        <v>1185</v>
      </c>
      <c r="I23144">
        <v>1555</v>
      </c>
      <c r="J23144">
        <v>1</v>
      </c>
      <c r="K23144">
        <v>3</v>
      </c>
      <c r="L23144" t="s">
        <v>20</v>
      </c>
      <c r="M23144" t="s">
        <v>420</v>
      </c>
      <c r="N23144" t="s">
        <v>149</v>
      </c>
      <c r="O23144" t="s">
        <v>122</v>
      </c>
      <c r="P23144" t="s">
        <v>23</v>
      </c>
      <c r="Q23144" t="s">
        <v>41</v>
      </c>
    </row>
    <row r="23145" spans="1:17" x14ac:dyDescent="0.2">
      <c r="A23145" s="2">
        <v>44481</v>
      </c>
      <c r="B23145" t="s">
        <v>61</v>
      </c>
      <c r="C23145" t="s">
        <v>365</v>
      </c>
      <c r="D23145" t="s">
        <v>36</v>
      </c>
      <c r="E23145" t="s">
        <v>36</v>
      </c>
      <c r="F23145">
        <v>92</v>
      </c>
      <c r="G23145">
        <v>136</v>
      </c>
      <c r="H23145">
        <v>1247</v>
      </c>
      <c r="I23145">
        <v>1090</v>
      </c>
      <c r="J23145">
        <v>1</v>
      </c>
      <c r="K23145">
        <v>2</v>
      </c>
      <c r="L23145" t="s">
        <v>20</v>
      </c>
      <c r="M23145" t="s">
        <v>429</v>
      </c>
      <c r="N23145" t="s">
        <v>61</v>
      </c>
      <c r="O23145" t="s">
        <v>22</v>
      </c>
      <c r="P23145" t="s">
        <v>23</v>
      </c>
      <c r="Q23145" t="s">
        <v>41</v>
      </c>
    </row>
    <row r="23146" spans="1:17" x14ac:dyDescent="0.2">
      <c r="A23146" s="2">
        <v>44481</v>
      </c>
      <c r="B23146" t="s">
        <v>402</v>
      </c>
      <c r="C23146" t="s">
        <v>442</v>
      </c>
      <c r="D23146" t="s">
        <v>115</v>
      </c>
      <c r="E23146" t="s">
        <v>57</v>
      </c>
      <c r="F23146">
        <v>91</v>
      </c>
      <c r="G23146">
        <v>121</v>
      </c>
      <c r="H23146">
        <v>1251</v>
      </c>
      <c r="I23146">
        <v>1149</v>
      </c>
      <c r="J23146">
        <v>0</v>
      </c>
      <c r="K23146">
        <v>1</v>
      </c>
      <c r="L23146" t="s">
        <v>28</v>
      </c>
      <c r="M23146" t="s">
        <v>1002</v>
      </c>
      <c r="N23146" t="s">
        <v>402</v>
      </c>
      <c r="O23146" t="s">
        <v>22</v>
      </c>
      <c r="P23146" t="s">
        <v>23</v>
      </c>
      <c r="Q23146" t="s">
        <v>41</v>
      </c>
    </row>
    <row r="23147" spans="1:17" x14ac:dyDescent="0.2">
      <c r="A23147" s="2">
        <v>44481</v>
      </c>
      <c r="B23147" t="s">
        <v>177</v>
      </c>
      <c r="C23147" t="s">
        <v>449</v>
      </c>
      <c r="D23147" t="s">
        <v>115</v>
      </c>
      <c r="E23147" t="s">
        <v>115</v>
      </c>
      <c r="F23147">
        <v>93</v>
      </c>
      <c r="G23147">
        <v>84</v>
      </c>
      <c r="H23147">
        <v>1245</v>
      </c>
      <c r="I23147">
        <v>1282</v>
      </c>
      <c r="J23147">
        <v>3</v>
      </c>
      <c r="K23147">
        <v>0</v>
      </c>
      <c r="L23147" t="s">
        <v>28</v>
      </c>
      <c r="M23147" t="s">
        <v>640</v>
      </c>
      <c r="N23147" t="s">
        <v>177</v>
      </c>
      <c r="O23147" t="s">
        <v>22</v>
      </c>
      <c r="P23147" t="s">
        <v>23</v>
      </c>
      <c r="Q23147" t="s">
        <v>24</v>
      </c>
    </row>
    <row r="23148" spans="1:17" x14ac:dyDescent="0.2">
      <c r="A23148" s="2">
        <v>44481</v>
      </c>
      <c r="B23148" t="s">
        <v>98</v>
      </c>
      <c r="C23148" t="s">
        <v>166</v>
      </c>
      <c r="D23148" t="s">
        <v>50</v>
      </c>
      <c r="E23148" t="s">
        <v>115</v>
      </c>
      <c r="F23148">
        <v>50</v>
      </c>
      <c r="G23148">
        <v>43</v>
      </c>
      <c r="H23148">
        <v>1418</v>
      </c>
      <c r="I23148">
        <v>1445</v>
      </c>
      <c r="J23148">
        <v>4</v>
      </c>
      <c r="K23148">
        <v>0</v>
      </c>
      <c r="L23148" t="s">
        <v>28</v>
      </c>
      <c r="M23148" t="s">
        <v>99</v>
      </c>
      <c r="N23148" t="s">
        <v>98</v>
      </c>
      <c r="O23148" t="s">
        <v>22</v>
      </c>
      <c r="P23148" t="s">
        <v>23</v>
      </c>
      <c r="Q23148" t="s">
        <v>24</v>
      </c>
    </row>
    <row r="23149" spans="1:17" x14ac:dyDescent="0.2">
      <c r="A23149" s="2">
        <v>44481</v>
      </c>
      <c r="B23149" t="s">
        <v>1545</v>
      </c>
      <c r="C23149" t="s">
        <v>196</v>
      </c>
      <c r="D23149" t="s">
        <v>36</v>
      </c>
      <c r="E23149" t="s">
        <v>36</v>
      </c>
      <c r="F23149">
        <v>165</v>
      </c>
      <c r="G23149">
        <v>149</v>
      </c>
      <c r="H23149">
        <v>982</v>
      </c>
      <c r="I23149">
        <v>1053</v>
      </c>
      <c r="J23149">
        <v>1</v>
      </c>
      <c r="K23149">
        <v>2</v>
      </c>
      <c r="L23149" t="s">
        <v>28</v>
      </c>
      <c r="M23149" t="s">
        <v>886</v>
      </c>
      <c r="N23149" t="s">
        <v>110</v>
      </c>
      <c r="O23149" t="s">
        <v>122</v>
      </c>
      <c r="P23149" t="s">
        <v>23</v>
      </c>
      <c r="Q23149" t="s">
        <v>41</v>
      </c>
    </row>
    <row r="23150" spans="1:17" x14ac:dyDescent="0.2">
      <c r="A23150" s="2">
        <v>44481</v>
      </c>
      <c r="B23150" t="s">
        <v>648</v>
      </c>
      <c r="C23150" t="s">
        <v>889</v>
      </c>
      <c r="D23150" t="s">
        <v>115</v>
      </c>
      <c r="E23150" t="s">
        <v>115</v>
      </c>
      <c r="F23150">
        <v>178</v>
      </c>
      <c r="G23150">
        <v>203</v>
      </c>
      <c r="H23150">
        <v>950</v>
      </c>
      <c r="I23150">
        <v>858</v>
      </c>
      <c r="J23150">
        <v>2</v>
      </c>
      <c r="K23150">
        <v>1</v>
      </c>
      <c r="L23150" t="s">
        <v>570</v>
      </c>
      <c r="M23150" t="s">
        <v>1551</v>
      </c>
      <c r="N23150" t="s">
        <v>402</v>
      </c>
      <c r="O23150" t="s">
        <v>122</v>
      </c>
      <c r="P23150" t="s">
        <v>23</v>
      </c>
      <c r="Q23150" t="s">
        <v>24</v>
      </c>
    </row>
    <row r="23151" spans="1:17" x14ac:dyDescent="0.2">
      <c r="A23151" s="2">
        <v>44481</v>
      </c>
      <c r="B23151" t="s">
        <v>110</v>
      </c>
      <c r="C23151" t="s">
        <v>34</v>
      </c>
      <c r="D23151" t="s">
        <v>36</v>
      </c>
      <c r="E23151" t="s">
        <v>36</v>
      </c>
      <c r="F23151">
        <v>33</v>
      </c>
      <c r="G23151">
        <v>76</v>
      </c>
      <c r="H23151">
        <v>1493</v>
      </c>
      <c r="I23151">
        <v>1326</v>
      </c>
      <c r="J23151">
        <v>4</v>
      </c>
      <c r="K23151">
        <v>1</v>
      </c>
      <c r="L23151" t="s">
        <v>20</v>
      </c>
      <c r="M23151" t="s">
        <v>884</v>
      </c>
      <c r="N23151" t="s">
        <v>110</v>
      </c>
      <c r="O23151" t="s">
        <v>22</v>
      </c>
      <c r="P23151" t="s">
        <v>23</v>
      </c>
      <c r="Q23151" t="s">
        <v>24</v>
      </c>
    </row>
    <row r="23152" spans="1:17" x14ac:dyDescent="0.2">
      <c r="A23152" s="2">
        <v>44482</v>
      </c>
      <c r="B23152" t="s">
        <v>304</v>
      </c>
      <c r="C23152" t="s">
        <v>185</v>
      </c>
      <c r="D23152" t="s">
        <v>27</v>
      </c>
      <c r="E23152" t="s">
        <v>27</v>
      </c>
      <c r="F23152">
        <v>63</v>
      </c>
      <c r="G23152">
        <v>59</v>
      </c>
      <c r="H23152">
        <v>1371</v>
      </c>
      <c r="I23152">
        <v>1402</v>
      </c>
      <c r="J23152">
        <v>0</v>
      </c>
      <c r="K23152">
        <v>2</v>
      </c>
      <c r="L23152" t="s">
        <v>20</v>
      </c>
      <c r="M23152" t="s">
        <v>628</v>
      </c>
      <c r="N23152" t="s">
        <v>304</v>
      </c>
      <c r="O23152" t="s">
        <v>22</v>
      </c>
      <c r="P23152" t="s">
        <v>23</v>
      </c>
      <c r="Q23152" t="s">
        <v>41</v>
      </c>
    </row>
    <row r="23153" spans="1:17" x14ac:dyDescent="0.2">
      <c r="A23153" s="2">
        <v>44482</v>
      </c>
      <c r="B23153" t="s">
        <v>77</v>
      </c>
      <c r="C23153" t="s">
        <v>131</v>
      </c>
      <c r="D23153" t="s">
        <v>27</v>
      </c>
      <c r="E23153" t="s">
        <v>27</v>
      </c>
      <c r="F23153">
        <v>13</v>
      </c>
      <c r="G23153">
        <v>44</v>
      </c>
      <c r="H23153">
        <v>1643</v>
      </c>
      <c r="I23153">
        <v>1438</v>
      </c>
      <c r="J23153">
        <v>2</v>
      </c>
      <c r="K23153">
        <v>1</v>
      </c>
      <c r="L23153" t="s">
        <v>20</v>
      </c>
      <c r="M23153" t="s">
        <v>947</v>
      </c>
      <c r="N23153" t="s">
        <v>77</v>
      </c>
      <c r="O23153" t="s">
        <v>22</v>
      </c>
      <c r="P23153" t="s">
        <v>23</v>
      </c>
      <c r="Q23153" t="s">
        <v>24</v>
      </c>
    </row>
    <row r="23154" spans="1:17" x14ac:dyDescent="0.2">
      <c r="A23154" s="2">
        <v>44482</v>
      </c>
      <c r="B23154" t="s">
        <v>56</v>
      </c>
      <c r="C23154" t="s">
        <v>531</v>
      </c>
      <c r="D23154" t="s">
        <v>27</v>
      </c>
      <c r="E23154" t="s">
        <v>27</v>
      </c>
      <c r="F23154">
        <v>51</v>
      </c>
      <c r="G23154">
        <v>68</v>
      </c>
      <c r="H23154">
        <v>1416</v>
      </c>
      <c r="I23154">
        <v>1358</v>
      </c>
      <c r="J23154">
        <v>4</v>
      </c>
      <c r="K23154">
        <v>1</v>
      </c>
      <c r="L23154" t="s">
        <v>20</v>
      </c>
      <c r="M23154" t="s">
        <v>343</v>
      </c>
      <c r="N23154" t="s">
        <v>56</v>
      </c>
      <c r="O23154" t="s">
        <v>22</v>
      </c>
      <c r="P23154" t="s">
        <v>23</v>
      </c>
      <c r="Q23154" t="s">
        <v>24</v>
      </c>
    </row>
    <row r="23155" spans="1:17" x14ac:dyDescent="0.2">
      <c r="A23155" s="2">
        <v>44482</v>
      </c>
      <c r="B23155" t="s">
        <v>210</v>
      </c>
      <c r="C23155" t="s">
        <v>26</v>
      </c>
      <c r="D23155" t="s">
        <v>27</v>
      </c>
      <c r="E23155" t="s">
        <v>27</v>
      </c>
      <c r="F23155">
        <v>65</v>
      </c>
      <c r="G23155">
        <v>9</v>
      </c>
      <c r="H23155">
        <v>1369</v>
      </c>
      <c r="I23155">
        <v>1666</v>
      </c>
      <c r="J23155">
        <v>0</v>
      </c>
      <c r="K23155">
        <v>2</v>
      </c>
      <c r="L23155" t="s">
        <v>20</v>
      </c>
      <c r="M23155" t="s">
        <v>557</v>
      </c>
      <c r="N23155" t="s">
        <v>210</v>
      </c>
      <c r="O23155" t="s">
        <v>22</v>
      </c>
      <c r="P23155" t="s">
        <v>23</v>
      </c>
      <c r="Q23155" t="s">
        <v>41</v>
      </c>
    </row>
    <row r="23156" spans="1:17" x14ac:dyDescent="0.2">
      <c r="A23156" s="2">
        <v>44482</v>
      </c>
      <c r="B23156" t="s">
        <v>212</v>
      </c>
      <c r="C23156" t="s">
        <v>459</v>
      </c>
      <c r="D23156" t="s">
        <v>115</v>
      </c>
      <c r="E23156" t="s">
        <v>115</v>
      </c>
      <c r="F23156">
        <v>189</v>
      </c>
      <c r="G23156">
        <v>168</v>
      </c>
      <c r="H23156">
        <v>906</v>
      </c>
      <c r="I23156">
        <v>970</v>
      </c>
      <c r="J23156">
        <v>1</v>
      </c>
      <c r="K23156">
        <v>1</v>
      </c>
      <c r="L23156" t="s">
        <v>460</v>
      </c>
      <c r="M23156" t="s">
        <v>925</v>
      </c>
      <c r="N23156" t="s">
        <v>629</v>
      </c>
      <c r="O23156" t="s">
        <v>122</v>
      </c>
      <c r="P23156" t="s">
        <v>23</v>
      </c>
      <c r="Q23156" t="s">
        <v>30</v>
      </c>
    </row>
    <row r="23157" spans="1:17" x14ac:dyDescent="0.2">
      <c r="A23157" s="2">
        <v>44482</v>
      </c>
      <c r="B23157" t="s">
        <v>629</v>
      </c>
      <c r="C23157" t="s">
        <v>388</v>
      </c>
      <c r="D23157" t="s">
        <v>36</v>
      </c>
      <c r="E23157" t="s">
        <v>115</v>
      </c>
      <c r="F23157">
        <v>158</v>
      </c>
      <c r="G23157">
        <v>107</v>
      </c>
      <c r="H23157">
        <v>1028</v>
      </c>
      <c r="I23157">
        <v>1181</v>
      </c>
      <c r="J23157">
        <v>1</v>
      </c>
      <c r="K23157">
        <v>3</v>
      </c>
      <c r="L23157" t="s">
        <v>460</v>
      </c>
      <c r="M23157" t="s">
        <v>925</v>
      </c>
      <c r="N23157" t="s">
        <v>629</v>
      </c>
      <c r="O23157" t="s">
        <v>22</v>
      </c>
      <c r="P23157" t="s">
        <v>23</v>
      </c>
      <c r="Q23157" t="s">
        <v>41</v>
      </c>
    </row>
    <row r="23158" spans="1:17" x14ac:dyDescent="0.2">
      <c r="A23158" s="2">
        <v>44483</v>
      </c>
      <c r="B23158" t="s">
        <v>17</v>
      </c>
      <c r="C23158" t="s">
        <v>38</v>
      </c>
      <c r="D23158" t="s">
        <v>19</v>
      </c>
      <c r="E23158" t="s">
        <v>19</v>
      </c>
      <c r="F23158">
        <v>83</v>
      </c>
      <c r="G23158">
        <v>35</v>
      </c>
      <c r="H23158">
        <v>1283</v>
      </c>
      <c r="I23158">
        <v>1484</v>
      </c>
      <c r="J23158">
        <v>4</v>
      </c>
      <c r="K23158">
        <v>0</v>
      </c>
      <c r="L23158" t="s">
        <v>20</v>
      </c>
      <c r="M23158" t="s">
        <v>21</v>
      </c>
      <c r="N23158" t="s">
        <v>17</v>
      </c>
      <c r="O23158" t="s">
        <v>22</v>
      </c>
      <c r="P23158" t="s">
        <v>23</v>
      </c>
      <c r="Q23158" t="s">
        <v>24</v>
      </c>
    </row>
    <row r="23159" spans="1:17" x14ac:dyDescent="0.2">
      <c r="A23159" s="2">
        <v>44483</v>
      </c>
      <c r="B23159" t="s">
        <v>43</v>
      </c>
      <c r="C23159" t="s">
        <v>31</v>
      </c>
      <c r="D23159" t="s">
        <v>19</v>
      </c>
      <c r="E23159" t="s">
        <v>19</v>
      </c>
      <c r="F23159">
        <v>16</v>
      </c>
      <c r="G23159">
        <v>52</v>
      </c>
      <c r="H23159">
        <v>1618</v>
      </c>
      <c r="I23159">
        <v>1415</v>
      </c>
      <c r="J23159">
        <v>0</v>
      </c>
      <c r="K23159">
        <v>0</v>
      </c>
      <c r="L23159" t="s">
        <v>20</v>
      </c>
      <c r="M23159" t="s">
        <v>60</v>
      </c>
      <c r="N23159" t="s">
        <v>43</v>
      </c>
      <c r="O23159" t="s">
        <v>22</v>
      </c>
      <c r="P23159" t="s">
        <v>23</v>
      </c>
      <c r="Q23159" t="s">
        <v>30</v>
      </c>
    </row>
    <row r="23160" spans="1:17" x14ac:dyDescent="0.2">
      <c r="A23160" s="2">
        <v>44483</v>
      </c>
      <c r="B23160" t="s">
        <v>39</v>
      </c>
      <c r="C23160" t="s">
        <v>42</v>
      </c>
      <c r="D23160" t="s">
        <v>19</v>
      </c>
      <c r="E23160" t="s">
        <v>19</v>
      </c>
      <c r="F23160">
        <v>6</v>
      </c>
      <c r="G23160">
        <v>21</v>
      </c>
      <c r="H23160">
        <v>1725</v>
      </c>
      <c r="I23160">
        <v>1548</v>
      </c>
      <c r="J23160">
        <v>1</v>
      </c>
      <c r="K23160">
        <v>0</v>
      </c>
      <c r="L23160" t="s">
        <v>20</v>
      </c>
      <c r="M23160" t="s">
        <v>65</v>
      </c>
      <c r="N23160" t="s">
        <v>39</v>
      </c>
      <c r="O23160" t="s">
        <v>22</v>
      </c>
      <c r="P23160" t="s">
        <v>23</v>
      </c>
      <c r="Q23160" t="s">
        <v>24</v>
      </c>
    </row>
    <row r="23161" spans="1:17" x14ac:dyDescent="0.2">
      <c r="A23161" s="2">
        <v>44483</v>
      </c>
      <c r="B23161" t="s">
        <v>25</v>
      </c>
      <c r="C23161" t="s">
        <v>18</v>
      </c>
      <c r="D23161" t="s">
        <v>19</v>
      </c>
      <c r="E23161" t="s">
        <v>19</v>
      </c>
      <c r="F23161">
        <v>2</v>
      </c>
      <c r="G23161">
        <v>12</v>
      </c>
      <c r="H23161">
        <v>1811</v>
      </c>
      <c r="I23161">
        <v>1645</v>
      </c>
      <c r="J23161">
        <v>4</v>
      </c>
      <c r="K23161">
        <v>1</v>
      </c>
      <c r="L23161" t="s">
        <v>20</v>
      </c>
      <c r="M23161" t="s">
        <v>559</v>
      </c>
      <c r="N23161" t="s">
        <v>25</v>
      </c>
      <c r="O23161" t="s">
        <v>22</v>
      </c>
      <c r="P23161" t="s">
        <v>23</v>
      </c>
      <c r="Q23161" t="s">
        <v>24</v>
      </c>
    </row>
    <row r="23162" spans="1:17" x14ac:dyDescent="0.2">
      <c r="A23162" s="2">
        <v>44483</v>
      </c>
      <c r="B23162" t="s">
        <v>107</v>
      </c>
      <c r="C23162" t="s">
        <v>32</v>
      </c>
      <c r="D23162" t="s">
        <v>19</v>
      </c>
      <c r="E23162" t="s">
        <v>19</v>
      </c>
      <c r="F23162">
        <v>23</v>
      </c>
      <c r="G23162">
        <v>49</v>
      </c>
      <c r="H23162">
        <v>1536</v>
      </c>
      <c r="I23162">
        <v>1434</v>
      </c>
      <c r="J23162">
        <v>3</v>
      </c>
      <c r="K23162">
        <v>0</v>
      </c>
      <c r="L23162" t="s">
        <v>20</v>
      </c>
      <c r="M23162" t="s">
        <v>310</v>
      </c>
      <c r="N23162" t="s">
        <v>107</v>
      </c>
      <c r="O23162" t="s">
        <v>22</v>
      </c>
      <c r="P23162" t="s">
        <v>23</v>
      </c>
      <c r="Q23162" t="s">
        <v>24</v>
      </c>
    </row>
    <row r="23163" spans="1:17" x14ac:dyDescent="0.2">
      <c r="A23163" s="2">
        <v>44485</v>
      </c>
      <c r="B23163" t="s">
        <v>388</v>
      </c>
      <c r="C23163" t="s">
        <v>459</v>
      </c>
      <c r="D23163" t="s">
        <v>115</v>
      </c>
      <c r="E23163" t="s">
        <v>115</v>
      </c>
      <c r="F23163">
        <v>107</v>
      </c>
      <c r="G23163">
        <v>168</v>
      </c>
      <c r="H23163">
        <v>1181</v>
      </c>
      <c r="I23163">
        <v>970</v>
      </c>
      <c r="J23163">
        <v>3</v>
      </c>
      <c r="K23163">
        <v>0</v>
      </c>
      <c r="L23163" t="s">
        <v>460</v>
      </c>
      <c r="M23163" t="s">
        <v>925</v>
      </c>
      <c r="N23163" t="s">
        <v>629</v>
      </c>
      <c r="O23163" t="s">
        <v>122</v>
      </c>
      <c r="P23163" t="s">
        <v>23</v>
      </c>
      <c r="Q23163" t="s">
        <v>24</v>
      </c>
    </row>
    <row r="23164" spans="1:17" x14ac:dyDescent="0.2">
      <c r="A23164" s="2">
        <v>44496</v>
      </c>
      <c r="B23164" t="s">
        <v>26</v>
      </c>
      <c r="C23164" t="s">
        <v>31</v>
      </c>
      <c r="D23164" t="s">
        <v>27</v>
      </c>
      <c r="E23164" t="s">
        <v>19</v>
      </c>
      <c r="F23164">
        <v>9</v>
      </c>
      <c r="G23164">
        <v>55</v>
      </c>
      <c r="H23164">
        <v>1672</v>
      </c>
      <c r="I23164">
        <v>1416</v>
      </c>
      <c r="J23164">
        <v>2</v>
      </c>
      <c r="K23164">
        <v>3</v>
      </c>
      <c r="L23164" t="s">
        <v>28</v>
      </c>
      <c r="M23164" t="s">
        <v>1407</v>
      </c>
      <c r="N23164" t="s">
        <v>77</v>
      </c>
      <c r="O23164" t="s">
        <v>122</v>
      </c>
      <c r="P23164" t="s">
        <v>23</v>
      </c>
      <c r="Q23164" t="s">
        <v>41</v>
      </c>
    </row>
    <row r="23165" spans="1:17" x14ac:dyDescent="0.2">
      <c r="A23165" s="2">
        <v>44505</v>
      </c>
      <c r="B23165" t="s">
        <v>210</v>
      </c>
      <c r="C23165" t="s">
        <v>17</v>
      </c>
      <c r="D23165" t="s">
        <v>27</v>
      </c>
      <c r="E23165" t="s">
        <v>19</v>
      </c>
      <c r="F23165">
        <v>65</v>
      </c>
      <c r="G23165">
        <v>78</v>
      </c>
      <c r="H23165">
        <v>1364</v>
      </c>
      <c r="I23165">
        <v>1309</v>
      </c>
      <c r="J23165">
        <v>0</v>
      </c>
      <c r="K23165">
        <v>1</v>
      </c>
      <c r="L23165" t="s">
        <v>28</v>
      </c>
      <c r="M23165" t="s">
        <v>160</v>
      </c>
      <c r="N23165" t="s">
        <v>77</v>
      </c>
      <c r="O23165" t="s">
        <v>122</v>
      </c>
      <c r="P23165" t="s">
        <v>23</v>
      </c>
      <c r="Q23165" t="s">
        <v>41</v>
      </c>
    </row>
    <row r="23166" spans="1:17" x14ac:dyDescent="0.2">
      <c r="A23166" s="2">
        <v>44509</v>
      </c>
      <c r="B23166" t="s">
        <v>462</v>
      </c>
      <c r="C23166" t="s">
        <v>629</v>
      </c>
      <c r="D23166" t="s">
        <v>115</v>
      </c>
      <c r="E23166" t="s">
        <v>36</v>
      </c>
      <c r="F23166">
        <v>204</v>
      </c>
      <c r="G23166">
        <v>156</v>
      </c>
      <c r="H23166">
        <v>840</v>
      </c>
      <c r="I23166">
        <v>1030</v>
      </c>
      <c r="J23166">
        <v>4</v>
      </c>
      <c r="K23166">
        <v>4</v>
      </c>
      <c r="L23166" t="s">
        <v>1855</v>
      </c>
      <c r="M23166" t="s">
        <v>461</v>
      </c>
      <c r="N23166" t="s">
        <v>462</v>
      </c>
      <c r="O23166" t="s">
        <v>22</v>
      </c>
      <c r="P23166" t="s">
        <v>23</v>
      </c>
      <c r="Q23166" t="s">
        <v>30</v>
      </c>
    </row>
    <row r="23167" spans="1:17" x14ac:dyDescent="0.2">
      <c r="A23167" s="2">
        <v>44510</v>
      </c>
      <c r="B23167" t="s">
        <v>1692</v>
      </c>
      <c r="C23167" t="s">
        <v>177</v>
      </c>
      <c r="D23167" t="s">
        <v>50</v>
      </c>
      <c r="E23167" t="s">
        <v>115</v>
      </c>
      <c r="F23167">
        <v>113</v>
      </c>
      <c r="G23167">
        <v>90</v>
      </c>
      <c r="H23167">
        <v>1161</v>
      </c>
      <c r="I23167">
        <v>1254</v>
      </c>
      <c r="J23167">
        <v>0</v>
      </c>
      <c r="K23167">
        <v>2</v>
      </c>
      <c r="L23167" t="s">
        <v>28</v>
      </c>
      <c r="M23167" t="s">
        <v>1775</v>
      </c>
      <c r="N23167" t="s">
        <v>1692</v>
      </c>
      <c r="O23167" t="s">
        <v>22</v>
      </c>
      <c r="P23167" t="s">
        <v>23</v>
      </c>
      <c r="Q23167" t="s">
        <v>41</v>
      </c>
    </row>
    <row r="23168" spans="1:17" x14ac:dyDescent="0.2">
      <c r="A23168" s="2">
        <v>44510</v>
      </c>
      <c r="B23168" t="s">
        <v>532</v>
      </c>
      <c r="C23168" t="s">
        <v>454</v>
      </c>
      <c r="D23168" t="s">
        <v>27</v>
      </c>
      <c r="E23168" t="s">
        <v>27</v>
      </c>
      <c r="F23168">
        <v>143</v>
      </c>
      <c r="G23168">
        <v>179</v>
      </c>
      <c r="H23168">
        <v>1064</v>
      </c>
      <c r="I23168">
        <v>946</v>
      </c>
      <c r="J23168">
        <v>0</v>
      </c>
      <c r="K23168">
        <v>3</v>
      </c>
      <c r="L23168" t="s">
        <v>28</v>
      </c>
      <c r="M23168" t="s">
        <v>1497</v>
      </c>
      <c r="N23168" t="s">
        <v>532</v>
      </c>
      <c r="O23168" t="s">
        <v>22</v>
      </c>
      <c r="P23168" t="s">
        <v>23</v>
      </c>
      <c r="Q23168" t="s">
        <v>41</v>
      </c>
    </row>
    <row r="23169" spans="1:17" x14ac:dyDescent="0.2">
      <c r="A23169" s="2">
        <v>44510</v>
      </c>
      <c r="B23169" t="s">
        <v>212</v>
      </c>
      <c r="C23169" t="s">
        <v>419</v>
      </c>
      <c r="D23169" t="s">
        <v>115</v>
      </c>
      <c r="E23169" t="s">
        <v>36</v>
      </c>
      <c r="F23169">
        <v>187</v>
      </c>
      <c r="G23169">
        <v>199</v>
      </c>
      <c r="H23169">
        <v>907</v>
      </c>
      <c r="I23169">
        <v>862</v>
      </c>
      <c r="J23169">
        <v>1</v>
      </c>
      <c r="K23169">
        <v>1</v>
      </c>
      <c r="L23169" t="s">
        <v>1855</v>
      </c>
      <c r="M23169" t="s">
        <v>461</v>
      </c>
      <c r="N23169" t="s">
        <v>462</v>
      </c>
      <c r="O23169" t="s">
        <v>122</v>
      </c>
      <c r="P23169" t="s">
        <v>23</v>
      </c>
      <c r="Q23169" t="s">
        <v>30</v>
      </c>
    </row>
    <row r="23170" spans="1:17" x14ac:dyDescent="0.2">
      <c r="A23170" s="2">
        <v>44511</v>
      </c>
      <c r="B23170" t="s">
        <v>293</v>
      </c>
      <c r="C23170" t="s">
        <v>301</v>
      </c>
      <c r="D23170" t="s">
        <v>50</v>
      </c>
      <c r="E23170" t="s">
        <v>115</v>
      </c>
      <c r="F23170">
        <v>31</v>
      </c>
      <c r="G23170">
        <v>142</v>
      </c>
      <c r="H23170">
        <v>1503</v>
      </c>
      <c r="I23170">
        <v>1065</v>
      </c>
      <c r="J23170">
        <v>7</v>
      </c>
      <c r="K23170">
        <v>0</v>
      </c>
      <c r="L23170" t="s">
        <v>28</v>
      </c>
      <c r="M23170" t="s">
        <v>774</v>
      </c>
      <c r="N23170" t="s">
        <v>293</v>
      </c>
      <c r="O23170" t="s">
        <v>22</v>
      </c>
      <c r="P23170" t="s">
        <v>23</v>
      </c>
      <c r="Q23170" t="s">
        <v>24</v>
      </c>
    </row>
    <row r="23171" spans="1:17" x14ac:dyDescent="0.2">
      <c r="A23171" s="2">
        <v>44511</v>
      </c>
      <c r="B23171" t="s">
        <v>569</v>
      </c>
      <c r="C23171" t="s">
        <v>443</v>
      </c>
      <c r="D23171" t="s">
        <v>115</v>
      </c>
      <c r="E23171" t="s">
        <v>115</v>
      </c>
      <c r="F23171">
        <v>96</v>
      </c>
      <c r="G23171">
        <v>160</v>
      </c>
      <c r="H23171">
        <v>1230</v>
      </c>
      <c r="I23171">
        <v>1000</v>
      </c>
      <c r="J23171">
        <v>2</v>
      </c>
      <c r="K23171">
        <v>1</v>
      </c>
      <c r="L23171" t="s">
        <v>28</v>
      </c>
      <c r="M23171" t="s">
        <v>243</v>
      </c>
      <c r="N23171" t="s">
        <v>176</v>
      </c>
      <c r="O23171" t="s">
        <v>122</v>
      </c>
      <c r="P23171" t="s">
        <v>23</v>
      </c>
      <c r="Q23171" t="s">
        <v>24</v>
      </c>
    </row>
    <row r="23172" spans="1:17" x14ac:dyDescent="0.2">
      <c r="A23172" s="2">
        <v>44511</v>
      </c>
      <c r="B23172" t="s">
        <v>1204</v>
      </c>
      <c r="C23172" t="s">
        <v>166</v>
      </c>
      <c r="D23172" t="s">
        <v>50</v>
      </c>
      <c r="E23172" t="s">
        <v>115</v>
      </c>
      <c r="F23172">
        <v>25</v>
      </c>
      <c r="G23172">
        <v>46</v>
      </c>
      <c r="H23172">
        <v>1527</v>
      </c>
      <c r="I23172">
        <v>1437</v>
      </c>
      <c r="J23172">
        <v>4</v>
      </c>
      <c r="K23172">
        <v>0</v>
      </c>
      <c r="L23172" t="s">
        <v>28</v>
      </c>
      <c r="M23172" t="s">
        <v>1219</v>
      </c>
      <c r="N23172" t="s">
        <v>1204</v>
      </c>
      <c r="O23172" t="s">
        <v>22</v>
      </c>
      <c r="P23172" t="s">
        <v>23</v>
      </c>
      <c r="Q23172" t="s">
        <v>24</v>
      </c>
    </row>
    <row r="23173" spans="1:17" x14ac:dyDescent="0.2">
      <c r="A23173" s="2">
        <v>44511</v>
      </c>
      <c r="B23173" t="s">
        <v>168</v>
      </c>
      <c r="C23173" t="s">
        <v>87</v>
      </c>
      <c r="D23173" t="s">
        <v>50</v>
      </c>
      <c r="E23173" t="s">
        <v>50</v>
      </c>
      <c r="F23173">
        <v>26</v>
      </c>
      <c r="G23173">
        <v>70</v>
      </c>
      <c r="H23173">
        <v>1527</v>
      </c>
      <c r="I23173">
        <v>1350</v>
      </c>
      <c r="J23173">
        <v>1</v>
      </c>
      <c r="K23173">
        <v>1</v>
      </c>
      <c r="L23173" t="s">
        <v>28</v>
      </c>
      <c r="M23173" t="s">
        <v>1265</v>
      </c>
      <c r="N23173" t="s">
        <v>168</v>
      </c>
      <c r="O23173" t="s">
        <v>22</v>
      </c>
      <c r="P23173" t="s">
        <v>23</v>
      </c>
      <c r="Q23173" t="s">
        <v>30</v>
      </c>
    </row>
    <row r="23174" spans="1:17" x14ac:dyDescent="0.2">
      <c r="A23174" s="2">
        <v>44511</v>
      </c>
      <c r="B23174" t="s">
        <v>208</v>
      </c>
      <c r="C23174" t="s">
        <v>207</v>
      </c>
      <c r="D23174" t="s">
        <v>36</v>
      </c>
      <c r="E23174" t="s">
        <v>36</v>
      </c>
      <c r="F23174">
        <v>82</v>
      </c>
      <c r="G23174">
        <v>104</v>
      </c>
      <c r="H23174">
        <v>1297</v>
      </c>
      <c r="I23174">
        <v>1189</v>
      </c>
      <c r="J23174">
        <v>1</v>
      </c>
      <c r="K23174">
        <v>1</v>
      </c>
      <c r="L23174" t="s">
        <v>20</v>
      </c>
      <c r="M23174" t="s">
        <v>1854</v>
      </c>
      <c r="N23174" t="s">
        <v>208</v>
      </c>
      <c r="O23174" t="s">
        <v>22</v>
      </c>
      <c r="P23174" t="s">
        <v>23</v>
      </c>
      <c r="Q23174" t="s">
        <v>30</v>
      </c>
    </row>
    <row r="23175" spans="1:17" x14ac:dyDescent="0.2">
      <c r="A23175" s="2">
        <v>44511</v>
      </c>
      <c r="B23175" t="s">
        <v>617</v>
      </c>
      <c r="C23175" t="s">
        <v>111</v>
      </c>
      <c r="D23175" t="s">
        <v>36</v>
      </c>
      <c r="E23175" t="s">
        <v>36</v>
      </c>
      <c r="F23175">
        <v>133</v>
      </c>
      <c r="G23175">
        <v>57</v>
      </c>
      <c r="H23175">
        <v>1111</v>
      </c>
      <c r="I23175">
        <v>1412</v>
      </c>
      <c r="J23175">
        <v>0</v>
      </c>
      <c r="K23175">
        <v>3</v>
      </c>
      <c r="L23175" t="s">
        <v>20</v>
      </c>
      <c r="M23175" t="s">
        <v>618</v>
      </c>
      <c r="N23175" t="s">
        <v>617</v>
      </c>
      <c r="O23175" t="s">
        <v>22</v>
      </c>
      <c r="P23175" t="s">
        <v>23</v>
      </c>
      <c r="Q23175" t="s">
        <v>41</v>
      </c>
    </row>
    <row r="23176" spans="1:17" x14ac:dyDescent="0.2">
      <c r="A23176" s="2">
        <v>44511</v>
      </c>
      <c r="B23176" t="s">
        <v>374</v>
      </c>
      <c r="C23176" t="s">
        <v>199</v>
      </c>
      <c r="D23176" t="s">
        <v>36</v>
      </c>
      <c r="E23176" t="s">
        <v>36</v>
      </c>
      <c r="F23176">
        <v>137</v>
      </c>
      <c r="G23176">
        <v>52</v>
      </c>
      <c r="H23176">
        <v>1079</v>
      </c>
      <c r="I23176">
        <v>1424</v>
      </c>
      <c r="J23176">
        <v>1</v>
      </c>
      <c r="K23176">
        <v>1</v>
      </c>
      <c r="L23176" t="s">
        <v>20</v>
      </c>
      <c r="M23176" t="s">
        <v>420</v>
      </c>
      <c r="N23176" t="s">
        <v>149</v>
      </c>
      <c r="O23176" t="s">
        <v>122</v>
      </c>
      <c r="P23176" t="s">
        <v>23</v>
      </c>
      <c r="Q23176" t="s">
        <v>30</v>
      </c>
    </row>
    <row r="23177" spans="1:17" x14ac:dyDescent="0.2">
      <c r="A23177" s="2">
        <v>44511</v>
      </c>
      <c r="B23177" t="s">
        <v>149</v>
      </c>
      <c r="C23177" t="s">
        <v>45</v>
      </c>
      <c r="D23177" t="s">
        <v>36</v>
      </c>
      <c r="E23177" t="s">
        <v>36</v>
      </c>
      <c r="F23177">
        <v>66</v>
      </c>
      <c r="G23177">
        <v>118</v>
      </c>
      <c r="H23177">
        <v>1361</v>
      </c>
      <c r="I23177">
        <v>1147</v>
      </c>
      <c r="J23177">
        <v>1</v>
      </c>
      <c r="K23177">
        <v>0</v>
      </c>
      <c r="L23177" t="s">
        <v>20</v>
      </c>
      <c r="M23177" t="s">
        <v>420</v>
      </c>
      <c r="N23177" t="s">
        <v>149</v>
      </c>
      <c r="O23177" t="s">
        <v>22</v>
      </c>
      <c r="P23177" t="s">
        <v>23</v>
      </c>
      <c r="Q23177" t="s">
        <v>24</v>
      </c>
    </row>
    <row r="23178" spans="1:17" x14ac:dyDescent="0.2">
      <c r="A23178" s="2">
        <v>44511</v>
      </c>
      <c r="B23178" t="s">
        <v>61</v>
      </c>
      <c r="C23178" t="s">
        <v>352</v>
      </c>
      <c r="D23178" t="s">
        <v>36</v>
      </c>
      <c r="E23178" t="s">
        <v>36</v>
      </c>
      <c r="F23178">
        <v>97</v>
      </c>
      <c r="G23178">
        <v>108</v>
      </c>
      <c r="H23178">
        <v>1228</v>
      </c>
      <c r="I23178">
        <v>1175</v>
      </c>
      <c r="J23178">
        <v>1</v>
      </c>
      <c r="K23178">
        <v>1</v>
      </c>
      <c r="L23178" t="s">
        <v>20</v>
      </c>
      <c r="M23178" t="s">
        <v>429</v>
      </c>
      <c r="N23178" t="s">
        <v>61</v>
      </c>
      <c r="O23178" t="s">
        <v>22</v>
      </c>
      <c r="P23178" t="s">
        <v>23</v>
      </c>
      <c r="Q23178" t="s">
        <v>30</v>
      </c>
    </row>
    <row r="23179" spans="1:17" x14ac:dyDescent="0.2">
      <c r="A23179" s="2">
        <v>44511</v>
      </c>
      <c r="B23179" t="s">
        <v>365</v>
      </c>
      <c r="C23179" t="s">
        <v>118</v>
      </c>
      <c r="D23179" t="s">
        <v>36</v>
      </c>
      <c r="E23179" t="s">
        <v>36</v>
      </c>
      <c r="F23179">
        <v>134</v>
      </c>
      <c r="G23179">
        <v>20</v>
      </c>
      <c r="H23179">
        <v>1110</v>
      </c>
      <c r="I23179">
        <v>1564</v>
      </c>
      <c r="J23179">
        <v>1</v>
      </c>
      <c r="K23179">
        <v>1</v>
      </c>
      <c r="L23179" t="s">
        <v>20</v>
      </c>
      <c r="M23179" t="s">
        <v>400</v>
      </c>
      <c r="N23179" t="s">
        <v>365</v>
      </c>
      <c r="O23179" t="s">
        <v>22</v>
      </c>
      <c r="P23179" t="s">
        <v>23</v>
      </c>
      <c r="Q23179" t="s">
        <v>30</v>
      </c>
    </row>
    <row r="23180" spans="1:17" x14ac:dyDescent="0.2">
      <c r="A23180" s="2">
        <v>44511</v>
      </c>
      <c r="B23180" t="s">
        <v>211</v>
      </c>
      <c r="C23180" t="s">
        <v>890</v>
      </c>
      <c r="D23180" t="s">
        <v>36</v>
      </c>
      <c r="E23180" t="s">
        <v>36</v>
      </c>
      <c r="F23180">
        <v>130</v>
      </c>
      <c r="G23180">
        <v>67</v>
      </c>
      <c r="H23180">
        <v>1123</v>
      </c>
      <c r="I23180">
        <v>1357</v>
      </c>
      <c r="J23180">
        <v>0</v>
      </c>
      <c r="K23180">
        <v>3</v>
      </c>
      <c r="L23180" t="s">
        <v>20</v>
      </c>
      <c r="M23180" t="s">
        <v>373</v>
      </c>
      <c r="N23180" t="s">
        <v>211</v>
      </c>
      <c r="O23180" t="s">
        <v>22</v>
      </c>
      <c r="P23180" t="s">
        <v>23</v>
      </c>
      <c r="Q23180" t="s">
        <v>41</v>
      </c>
    </row>
    <row r="23181" spans="1:17" x14ac:dyDescent="0.2">
      <c r="A23181" s="2">
        <v>44511</v>
      </c>
      <c r="B23181" t="s">
        <v>471</v>
      </c>
      <c r="C23181" t="s">
        <v>378</v>
      </c>
      <c r="D23181" t="s">
        <v>36</v>
      </c>
      <c r="E23181" t="s">
        <v>36</v>
      </c>
      <c r="F23181">
        <v>83</v>
      </c>
      <c r="G23181">
        <v>99</v>
      </c>
      <c r="H23181">
        <v>1282</v>
      </c>
      <c r="I23181">
        <v>1218</v>
      </c>
      <c r="J23181">
        <v>2</v>
      </c>
      <c r="K23181">
        <v>0</v>
      </c>
      <c r="L23181" t="s">
        <v>20</v>
      </c>
      <c r="M23181" t="s">
        <v>639</v>
      </c>
      <c r="N23181" t="s">
        <v>471</v>
      </c>
      <c r="O23181" t="s">
        <v>22</v>
      </c>
      <c r="P23181" t="s">
        <v>23</v>
      </c>
      <c r="Q23181" t="s">
        <v>24</v>
      </c>
    </row>
    <row r="23182" spans="1:17" x14ac:dyDescent="0.2">
      <c r="A23182" s="2">
        <v>44511</v>
      </c>
      <c r="B23182" t="s">
        <v>464</v>
      </c>
      <c r="C23182" t="s">
        <v>167</v>
      </c>
      <c r="D23182" t="s">
        <v>115</v>
      </c>
      <c r="E23182" t="s">
        <v>115</v>
      </c>
      <c r="F23182">
        <v>92</v>
      </c>
      <c r="G23182">
        <v>22</v>
      </c>
      <c r="H23182">
        <v>1250</v>
      </c>
      <c r="I23182">
        <v>1545</v>
      </c>
      <c r="J23182">
        <v>1</v>
      </c>
      <c r="K23182">
        <v>2</v>
      </c>
      <c r="L23182" t="s">
        <v>20</v>
      </c>
      <c r="M23182" t="s">
        <v>948</v>
      </c>
      <c r="N23182" t="s">
        <v>464</v>
      </c>
      <c r="O23182" t="s">
        <v>22</v>
      </c>
      <c r="P23182" t="s">
        <v>23</v>
      </c>
      <c r="Q23182" t="s">
        <v>41</v>
      </c>
    </row>
    <row r="23183" spans="1:17" x14ac:dyDescent="0.2">
      <c r="A23183" s="2">
        <v>44511</v>
      </c>
      <c r="B23183" t="s">
        <v>164</v>
      </c>
      <c r="C23183" t="s">
        <v>469</v>
      </c>
      <c r="D23183" t="s">
        <v>115</v>
      </c>
      <c r="E23183" t="s">
        <v>115</v>
      </c>
      <c r="F23183">
        <v>72</v>
      </c>
      <c r="G23183">
        <v>85</v>
      </c>
      <c r="H23183">
        <v>1346</v>
      </c>
      <c r="I23183">
        <v>1274</v>
      </c>
      <c r="J23183">
        <v>1</v>
      </c>
      <c r="K23183">
        <v>1</v>
      </c>
      <c r="L23183" t="s">
        <v>20</v>
      </c>
      <c r="M23183" t="s">
        <v>1158</v>
      </c>
      <c r="N23183" t="s">
        <v>166</v>
      </c>
      <c r="O23183" t="s">
        <v>122</v>
      </c>
      <c r="P23183" t="s">
        <v>23</v>
      </c>
      <c r="Q23183" t="s">
        <v>30</v>
      </c>
    </row>
    <row r="23184" spans="1:17" x14ac:dyDescent="0.2">
      <c r="A23184" s="2">
        <v>44511</v>
      </c>
      <c r="B23184" t="s">
        <v>133</v>
      </c>
      <c r="C23184" t="s">
        <v>176</v>
      </c>
      <c r="D23184" t="s">
        <v>115</v>
      </c>
      <c r="E23184" t="s">
        <v>115</v>
      </c>
      <c r="F23184">
        <v>35</v>
      </c>
      <c r="G23184">
        <v>71</v>
      </c>
      <c r="H23184">
        <v>1489</v>
      </c>
      <c r="I23184">
        <v>1349</v>
      </c>
      <c r="J23184">
        <v>1</v>
      </c>
      <c r="K23184">
        <v>0</v>
      </c>
      <c r="L23184" t="s">
        <v>20</v>
      </c>
      <c r="M23184" t="s">
        <v>1496</v>
      </c>
      <c r="N23184" t="s">
        <v>133</v>
      </c>
      <c r="O23184" t="s">
        <v>22</v>
      </c>
      <c r="P23184" t="s">
        <v>23</v>
      </c>
      <c r="Q23184" t="s">
        <v>24</v>
      </c>
    </row>
    <row r="23185" spans="1:17" x14ac:dyDescent="0.2">
      <c r="A23185" s="2">
        <v>44511</v>
      </c>
      <c r="B23185" t="s">
        <v>182</v>
      </c>
      <c r="C23185" t="s">
        <v>239</v>
      </c>
      <c r="D23185" t="s">
        <v>115</v>
      </c>
      <c r="E23185" t="s">
        <v>115</v>
      </c>
      <c r="F23185">
        <v>75</v>
      </c>
      <c r="G23185">
        <v>77</v>
      </c>
      <c r="H23185">
        <v>1334</v>
      </c>
      <c r="I23185">
        <v>1314</v>
      </c>
      <c r="J23185">
        <v>1</v>
      </c>
      <c r="K23185">
        <v>1</v>
      </c>
      <c r="L23185" t="s">
        <v>20</v>
      </c>
      <c r="M23185" t="s">
        <v>243</v>
      </c>
      <c r="N23185" t="s">
        <v>176</v>
      </c>
      <c r="O23185" t="s">
        <v>122</v>
      </c>
      <c r="P23185" t="s">
        <v>23</v>
      </c>
      <c r="Q23185" t="s">
        <v>30</v>
      </c>
    </row>
    <row r="23186" spans="1:17" x14ac:dyDescent="0.2">
      <c r="A23186" s="2">
        <v>44511</v>
      </c>
      <c r="B23186" t="s">
        <v>425</v>
      </c>
      <c r="C23186" t="s">
        <v>143</v>
      </c>
      <c r="D23186" t="s">
        <v>115</v>
      </c>
      <c r="E23186" t="s">
        <v>115</v>
      </c>
      <c r="F23186">
        <v>98</v>
      </c>
      <c r="G23186">
        <v>28</v>
      </c>
      <c r="H23186">
        <v>1222</v>
      </c>
      <c r="I23186">
        <v>1517</v>
      </c>
      <c r="J23186">
        <v>0</v>
      </c>
      <c r="K23186">
        <v>1</v>
      </c>
      <c r="L23186" t="s">
        <v>20</v>
      </c>
      <c r="M23186" t="s">
        <v>811</v>
      </c>
      <c r="N23186" t="s">
        <v>425</v>
      </c>
      <c r="O23186" t="s">
        <v>22</v>
      </c>
      <c r="P23186" t="s">
        <v>23</v>
      </c>
      <c r="Q23186" t="s">
        <v>41</v>
      </c>
    </row>
    <row r="23187" spans="1:17" x14ac:dyDescent="0.2">
      <c r="A23187" s="2">
        <v>44511</v>
      </c>
      <c r="B23187" t="s">
        <v>55</v>
      </c>
      <c r="C23187" t="s">
        <v>113</v>
      </c>
      <c r="D23187" t="s">
        <v>57</v>
      </c>
      <c r="E23187" t="s">
        <v>115</v>
      </c>
      <c r="F23187">
        <v>34</v>
      </c>
      <c r="G23187">
        <v>49</v>
      </c>
      <c r="H23187">
        <v>1489</v>
      </c>
      <c r="I23187">
        <v>1432</v>
      </c>
      <c r="J23187">
        <v>0</v>
      </c>
      <c r="K23187">
        <v>0</v>
      </c>
      <c r="L23187" t="s">
        <v>20</v>
      </c>
      <c r="M23187" t="s">
        <v>58</v>
      </c>
      <c r="N23187" t="s">
        <v>55</v>
      </c>
      <c r="O23187" t="s">
        <v>22</v>
      </c>
      <c r="P23187" t="s">
        <v>23</v>
      </c>
      <c r="Q23187" t="s">
        <v>30</v>
      </c>
    </row>
    <row r="23188" spans="1:17" x14ac:dyDescent="0.2">
      <c r="A23188" s="2">
        <v>44511</v>
      </c>
      <c r="B23188" t="s">
        <v>98</v>
      </c>
      <c r="C23188" t="s">
        <v>82</v>
      </c>
      <c r="D23188" t="s">
        <v>50</v>
      </c>
      <c r="E23188" t="s">
        <v>50</v>
      </c>
      <c r="F23188">
        <v>51</v>
      </c>
      <c r="G23188">
        <v>8</v>
      </c>
      <c r="H23188">
        <v>1430</v>
      </c>
      <c r="I23188">
        <v>1681</v>
      </c>
      <c r="J23188">
        <v>0</v>
      </c>
      <c r="K23188">
        <v>0</v>
      </c>
      <c r="L23188" t="s">
        <v>20</v>
      </c>
      <c r="M23188" t="s">
        <v>99</v>
      </c>
      <c r="N23188" t="s">
        <v>98</v>
      </c>
      <c r="O23188" t="s">
        <v>22</v>
      </c>
      <c r="P23188" t="s">
        <v>23</v>
      </c>
      <c r="Q23188" t="s">
        <v>30</v>
      </c>
    </row>
    <row r="23189" spans="1:17" x14ac:dyDescent="0.2">
      <c r="A23189" s="2">
        <v>44511</v>
      </c>
      <c r="B23189" t="s">
        <v>386</v>
      </c>
      <c r="C23189" t="s">
        <v>97</v>
      </c>
      <c r="D23189" t="s">
        <v>50</v>
      </c>
      <c r="E23189" t="s">
        <v>50</v>
      </c>
      <c r="F23189">
        <v>119</v>
      </c>
      <c r="G23189">
        <v>94</v>
      </c>
      <c r="H23189">
        <v>1146</v>
      </c>
      <c r="I23189">
        <v>1234</v>
      </c>
      <c r="J23189">
        <v>1</v>
      </c>
      <c r="K23189">
        <v>3</v>
      </c>
      <c r="L23189" t="s">
        <v>20</v>
      </c>
      <c r="M23189" t="s">
        <v>595</v>
      </c>
      <c r="N23189" t="s">
        <v>386</v>
      </c>
      <c r="O23189" t="s">
        <v>22</v>
      </c>
      <c r="P23189" t="s">
        <v>23</v>
      </c>
      <c r="Q23189" t="s">
        <v>41</v>
      </c>
    </row>
    <row r="23190" spans="1:17" x14ac:dyDescent="0.2">
      <c r="A23190" s="2">
        <v>44511</v>
      </c>
      <c r="B23190" t="s">
        <v>345</v>
      </c>
      <c r="C23190" t="s">
        <v>52</v>
      </c>
      <c r="D23190" t="s">
        <v>50</v>
      </c>
      <c r="E23190" t="s">
        <v>50</v>
      </c>
      <c r="F23190">
        <v>93</v>
      </c>
      <c r="G23190">
        <v>17</v>
      </c>
      <c r="H23190">
        <v>1243</v>
      </c>
      <c r="I23190">
        <v>1618</v>
      </c>
      <c r="J23190">
        <v>2</v>
      </c>
      <c r="K23190">
        <v>0</v>
      </c>
      <c r="L23190" t="s">
        <v>20</v>
      </c>
      <c r="M23190" t="s">
        <v>731</v>
      </c>
      <c r="N23190" t="s">
        <v>345</v>
      </c>
      <c r="O23190" t="s">
        <v>22</v>
      </c>
      <c r="P23190" t="s">
        <v>23</v>
      </c>
      <c r="Q23190" t="s">
        <v>24</v>
      </c>
    </row>
    <row r="23191" spans="1:17" x14ac:dyDescent="0.2">
      <c r="A23191" s="2">
        <v>44511</v>
      </c>
      <c r="B23191" t="s">
        <v>153</v>
      </c>
      <c r="C23191" t="s">
        <v>106</v>
      </c>
      <c r="D23191" t="s">
        <v>50</v>
      </c>
      <c r="E23191" t="s">
        <v>50</v>
      </c>
      <c r="F23191">
        <v>47</v>
      </c>
      <c r="G23191">
        <v>7</v>
      </c>
      <c r="H23191">
        <v>1434</v>
      </c>
      <c r="I23191">
        <v>1687</v>
      </c>
      <c r="J23191">
        <v>0</v>
      </c>
      <c r="K23191">
        <v>1</v>
      </c>
      <c r="L23191" t="s">
        <v>20</v>
      </c>
      <c r="M23191" t="s">
        <v>191</v>
      </c>
      <c r="N23191" t="s">
        <v>153</v>
      </c>
      <c r="O23191" t="s">
        <v>22</v>
      </c>
      <c r="P23191" t="s">
        <v>23</v>
      </c>
      <c r="Q23191" t="s">
        <v>41</v>
      </c>
    </row>
    <row r="23192" spans="1:17" x14ac:dyDescent="0.2">
      <c r="A23192" s="2">
        <v>44511</v>
      </c>
      <c r="B23192" t="s">
        <v>95</v>
      </c>
      <c r="C23192" t="s">
        <v>145</v>
      </c>
      <c r="D23192" t="s">
        <v>50</v>
      </c>
      <c r="E23192" t="s">
        <v>50</v>
      </c>
      <c r="F23192">
        <v>33</v>
      </c>
      <c r="G23192">
        <v>103</v>
      </c>
      <c r="H23192">
        <v>1497</v>
      </c>
      <c r="I23192">
        <v>1192</v>
      </c>
      <c r="J23192">
        <v>6</v>
      </c>
      <c r="K23192">
        <v>0</v>
      </c>
      <c r="L23192" t="s">
        <v>20</v>
      </c>
      <c r="M23192" t="s">
        <v>1179</v>
      </c>
      <c r="N23192" t="s">
        <v>95</v>
      </c>
      <c r="O23192" t="s">
        <v>22</v>
      </c>
      <c r="P23192" t="s">
        <v>23</v>
      </c>
      <c r="Q23192" t="s">
        <v>24</v>
      </c>
    </row>
    <row r="23193" spans="1:17" x14ac:dyDescent="0.2">
      <c r="A23193" s="2">
        <v>44511</v>
      </c>
      <c r="B23193" t="s">
        <v>184</v>
      </c>
      <c r="C23193" t="s">
        <v>274</v>
      </c>
      <c r="D23193" t="s">
        <v>50</v>
      </c>
      <c r="E23193" t="s">
        <v>50</v>
      </c>
      <c r="F23193">
        <v>173</v>
      </c>
      <c r="G23193">
        <v>18</v>
      </c>
      <c r="H23193">
        <v>964</v>
      </c>
      <c r="I23193">
        <v>1608</v>
      </c>
      <c r="J23193">
        <v>1</v>
      </c>
      <c r="K23193">
        <v>7</v>
      </c>
      <c r="L23193" t="s">
        <v>20</v>
      </c>
      <c r="M23193" t="s">
        <v>1120</v>
      </c>
      <c r="N23193" t="s">
        <v>184</v>
      </c>
      <c r="O23193" t="s">
        <v>22</v>
      </c>
      <c r="P23193" t="s">
        <v>23</v>
      </c>
      <c r="Q23193" t="s">
        <v>41</v>
      </c>
    </row>
    <row r="23194" spans="1:17" x14ac:dyDescent="0.2">
      <c r="A23194" s="2">
        <v>44511</v>
      </c>
      <c r="B23194" t="s">
        <v>244</v>
      </c>
      <c r="C23194" t="s">
        <v>249</v>
      </c>
      <c r="D23194" t="s">
        <v>50</v>
      </c>
      <c r="E23194" t="s">
        <v>50</v>
      </c>
      <c r="F23194">
        <v>40</v>
      </c>
      <c r="G23194">
        <v>64</v>
      </c>
      <c r="H23194">
        <v>1454</v>
      </c>
      <c r="I23194">
        <v>1364</v>
      </c>
      <c r="J23194">
        <v>2</v>
      </c>
      <c r="K23194">
        <v>2</v>
      </c>
      <c r="L23194" t="s">
        <v>20</v>
      </c>
      <c r="M23194" t="s">
        <v>597</v>
      </c>
      <c r="N23194" t="s">
        <v>244</v>
      </c>
      <c r="O23194" t="s">
        <v>22</v>
      </c>
      <c r="P23194" t="s">
        <v>23</v>
      </c>
      <c r="Q23194" t="s">
        <v>30</v>
      </c>
    </row>
    <row r="23195" spans="1:17" x14ac:dyDescent="0.2">
      <c r="A23195" s="2">
        <v>44511</v>
      </c>
      <c r="B23195" t="s">
        <v>129</v>
      </c>
      <c r="C23195" t="s">
        <v>174</v>
      </c>
      <c r="D23195" t="s">
        <v>50</v>
      </c>
      <c r="E23195" t="s">
        <v>50</v>
      </c>
      <c r="F23195">
        <v>12</v>
      </c>
      <c r="G23195">
        <v>190</v>
      </c>
      <c r="H23195">
        <v>1642</v>
      </c>
      <c r="I23195">
        <v>903</v>
      </c>
      <c r="J23195">
        <v>9</v>
      </c>
      <c r="K23195">
        <v>0</v>
      </c>
      <c r="L23195" t="s">
        <v>20</v>
      </c>
      <c r="M23195" t="s">
        <v>1083</v>
      </c>
      <c r="N23195" t="s">
        <v>129</v>
      </c>
      <c r="O23195" t="s">
        <v>22</v>
      </c>
      <c r="P23195" t="s">
        <v>23</v>
      </c>
      <c r="Q23195" t="s">
        <v>24</v>
      </c>
    </row>
    <row r="23196" spans="1:17" x14ac:dyDescent="0.2">
      <c r="A23196" s="2">
        <v>44511</v>
      </c>
      <c r="B23196" t="s">
        <v>286</v>
      </c>
      <c r="C23196" t="s">
        <v>328</v>
      </c>
      <c r="D23196" t="s">
        <v>50</v>
      </c>
      <c r="E23196" t="s">
        <v>50</v>
      </c>
      <c r="F23196">
        <v>89</v>
      </c>
      <c r="G23196">
        <v>74</v>
      </c>
      <c r="H23196">
        <v>1257</v>
      </c>
      <c r="I23196">
        <v>1343</v>
      </c>
      <c r="J23196">
        <v>0</v>
      </c>
      <c r="K23196">
        <v>5</v>
      </c>
      <c r="L23196" t="s">
        <v>20</v>
      </c>
      <c r="M23196" t="s">
        <v>359</v>
      </c>
      <c r="N23196" t="s">
        <v>286</v>
      </c>
      <c r="O23196" t="s">
        <v>22</v>
      </c>
      <c r="P23196" t="s">
        <v>23</v>
      </c>
      <c r="Q23196" t="s">
        <v>41</v>
      </c>
    </row>
    <row r="23197" spans="1:17" x14ac:dyDescent="0.2">
      <c r="A23197" s="2">
        <v>44511</v>
      </c>
      <c r="B23197" t="s">
        <v>92</v>
      </c>
      <c r="C23197" t="s">
        <v>76</v>
      </c>
      <c r="D23197" t="s">
        <v>50</v>
      </c>
      <c r="E23197" t="s">
        <v>50</v>
      </c>
      <c r="F23197">
        <v>41</v>
      </c>
      <c r="G23197">
        <v>62</v>
      </c>
      <c r="H23197">
        <v>1451</v>
      </c>
      <c r="I23197">
        <v>1397</v>
      </c>
      <c r="J23197">
        <v>0</v>
      </c>
      <c r="K23197">
        <v>0</v>
      </c>
      <c r="L23197" t="s">
        <v>20</v>
      </c>
      <c r="M23197" t="s">
        <v>124</v>
      </c>
      <c r="N23197" t="s">
        <v>92</v>
      </c>
      <c r="O23197" t="s">
        <v>22</v>
      </c>
      <c r="P23197" t="s">
        <v>23</v>
      </c>
      <c r="Q23197" t="s">
        <v>30</v>
      </c>
    </row>
    <row r="23198" spans="1:17" x14ac:dyDescent="0.2">
      <c r="A23198" s="2">
        <v>44511</v>
      </c>
      <c r="B23198" t="s">
        <v>31</v>
      </c>
      <c r="C23198" t="s">
        <v>32</v>
      </c>
      <c r="D23198" t="s">
        <v>19</v>
      </c>
      <c r="E23198" t="s">
        <v>19</v>
      </c>
      <c r="F23198">
        <v>55</v>
      </c>
      <c r="G23198">
        <v>50</v>
      </c>
      <c r="H23198">
        <v>1416</v>
      </c>
      <c r="I23198">
        <v>1431</v>
      </c>
      <c r="J23198">
        <v>1</v>
      </c>
      <c r="K23198">
        <v>0</v>
      </c>
      <c r="L23198" t="s">
        <v>20</v>
      </c>
      <c r="M23198" t="s">
        <v>33</v>
      </c>
      <c r="N23198" t="s">
        <v>31</v>
      </c>
      <c r="O23198" t="s">
        <v>22</v>
      </c>
      <c r="P23198" t="s">
        <v>23</v>
      </c>
      <c r="Q23198" t="s">
        <v>24</v>
      </c>
    </row>
    <row r="23199" spans="1:17" x14ac:dyDescent="0.2">
      <c r="A23199" s="2">
        <v>44511</v>
      </c>
      <c r="B23199" t="s">
        <v>38</v>
      </c>
      <c r="C23199" t="s">
        <v>107</v>
      </c>
      <c r="D23199" t="s">
        <v>19</v>
      </c>
      <c r="E23199" t="s">
        <v>19</v>
      </c>
      <c r="F23199">
        <v>38</v>
      </c>
      <c r="G23199">
        <v>21</v>
      </c>
      <c r="H23199">
        <v>1461</v>
      </c>
      <c r="I23199">
        <v>1546</v>
      </c>
      <c r="J23199">
        <v>0</v>
      </c>
      <c r="K23199">
        <v>1</v>
      </c>
      <c r="L23199" t="s">
        <v>20</v>
      </c>
      <c r="M23199" t="s">
        <v>40</v>
      </c>
      <c r="N23199" t="s">
        <v>38</v>
      </c>
      <c r="O23199" t="s">
        <v>22</v>
      </c>
      <c r="P23199" t="s">
        <v>23</v>
      </c>
      <c r="Q23199" t="s">
        <v>41</v>
      </c>
    </row>
    <row r="23200" spans="1:17" x14ac:dyDescent="0.2">
      <c r="A23200" s="2">
        <v>44511</v>
      </c>
      <c r="B23200" t="s">
        <v>42</v>
      </c>
      <c r="C23200" t="s">
        <v>17</v>
      </c>
      <c r="D23200" t="s">
        <v>19</v>
      </c>
      <c r="E23200" t="s">
        <v>19</v>
      </c>
      <c r="F23200">
        <v>24</v>
      </c>
      <c r="G23200">
        <v>78</v>
      </c>
      <c r="H23200">
        <v>1534</v>
      </c>
      <c r="I23200">
        <v>1309</v>
      </c>
      <c r="J23200">
        <v>3</v>
      </c>
      <c r="K23200">
        <v>0</v>
      </c>
      <c r="L23200" t="s">
        <v>20</v>
      </c>
      <c r="M23200" t="s">
        <v>44</v>
      </c>
      <c r="N23200" t="s">
        <v>42</v>
      </c>
      <c r="O23200" t="s">
        <v>22</v>
      </c>
      <c r="P23200" t="s">
        <v>23</v>
      </c>
      <c r="Q23200" t="s">
        <v>24</v>
      </c>
    </row>
    <row r="23201" spans="1:17" x14ac:dyDescent="0.2">
      <c r="A23201" s="2">
        <v>44511</v>
      </c>
      <c r="B23201" t="s">
        <v>25</v>
      </c>
      <c r="C23201" t="s">
        <v>43</v>
      </c>
      <c r="D23201" t="s">
        <v>19</v>
      </c>
      <c r="E23201" t="s">
        <v>19</v>
      </c>
      <c r="F23201">
        <v>2</v>
      </c>
      <c r="G23201">
        <v>16</v>
      </c>
      <c r="H23201">
        <v>1820</v>
      </c>
      <c r="I23201">
        <v>1618</v>
      </c>
      <c r="J23201">
        <v>1</v>
      </c>
      <c r="K23201">
        <v>0</v>
      </c>
      <c r="L23201" t="s">
        <v>20</v>
      </c>
      <c r="M23201" t="s">
        <v>66</v>
      </c>
      <c r="N23201" t="s">
        <v>25</v>
      </c>
      <c r="O23201" t="s">
        <v>22</v>
      </c>
      <c r="P23201" t="s">
        <v>23</v>
      </c>
      <c r="Q23201" t="s">
        <v>24</v>
      </c>
    </row>
    <row r="23202" spans="1:17" x14ac:dyDescent="0.2">
      <c r="A23202" s="2">
        <v>44512</v>
      </c>
      <c r="B23202" t="s">
        <v>224</v>
      </c>
      <c r="C23202" t="s">
        <v>237</v>
      </c>
      <c r="D23202" t="s">
        <v>36</v>
      </c>
      <c r="E23202" t="s">
        <v>36</v>
      </c>
      <c r="F23202">
        <v>61</v>
      </c>
      <c r="G23202">
        <v>121</v>
      </c>
      <c r="H23202">
        <v>1400</v>
      </c>
      <c r="I23202">
        <v>1145</v>
      </c>
      <c r="J23202">
        <v>1</v>
      </c>
      <c r="K23202">
        <v>1</v>
      </c>
      <c r="L23202" t="s">
        <v>20</v>
      </c>
      <c r="M23202" t="s">
        <v>485</v>
      </c>
      <c r="N23202" t="s">
        <v>110</v>
      </c>
      <c r="O23202" t="s">
        <v>122</v>
      </c>
      <c r="P23202" t="s">
        <v>23</v>
      </c>
      <c r="Q23202" t="s">
        <v>30</v>
      </c>
    </row>
    <row r="23203" spans="1:17" x14ac:dyDescent="0.2">
      <c r="A23203" s="2">
        <v>44512</v>
      </c>
      <c r="B23203" t="s">
        <v>800</v>
      </c>
      <c r="C23203" t="s">
        <v>150</v>
      </c>
      <c r="D23203" t="s">
        <v>36</v>
      </c>
      <c r="E23203" t="s">
        <v>36</v>
      </c>
      <c r="F23203">
        <v>188</v>
      </c>
      <c r="G23203">
        <v>30</v>
      </c>
      <c r="H23203">
        <v>905</v>
      </c>
      <c r="I23203">
        <v>1509</v>
      </c>
      <c r="J23203">
        <v>0</v>
      </c>
      <c r="K23203">
        <v>4</v>
      </c>
      <c r="L23203" t="s">
        <v>20</v>
      </c>
      <c r="M23203" t="s">
        <v>266</v>
      </c>
      <c r="N23203" t="s">
        <v>183</v>
      </c>
      <c r="O23203" t="s">
        <v>122</v>
      </c>
      <c r="P23203" t="s">
        <v>23</v>
      </c>
      <c r="Q23203" t="s">
        <v>41</v>
      </c>
    </row>
    <row r="23204" spans="1:17" x14ac:dyDescent="0.2">
      <c r="A23204" s="2">
        <v>44512</v>
      </c>
      <c r="B23204" t="s">
        <v>141</v>
      </c>
      <c r="C23204" t="s">
        <v>718</v>
      </c>
      <c r="D23204" t="s">
        <v>36</v>
      </c>
      <c r="E23204" t="s">
        <v>36</v>
      </c>
      <c r="F23204">
        <v>88</v>
      </c>
      <c r="G23204">
        <v>112</v>
      </c>
      <c r="H23204">
        <v>1260</v>
      </c>
      <c r="I23204">
        <v>1161</v>
      </c>
      <c r="J23204">
        <v>1</v>
      </c>
      <c r="K23204">
        <v>0</v>
      </c>
      <c r="L23204" t="s">
        <v>20</v>
      </c>
      <c r="M23204" t="s">
        <v>1477</v>
      </c>
      <c r="N23204" t="s">
        <v>141</v>
      </c>
      <c r="O23204" t="s">
        <v>22</v>
      </c>
      <c r="P23204" t="s">
        <v>23</v>
      </c>
      <c r="Q23204" t="s">
        <v>24</v>
      </c>
    </row>
    <row r="23205" spans="1:17" x14ac:dyDescent="0.2">
      <c r="A23205" s="2">
        <v>44512</v>
      </c>
      <c r="B23205" t="s">
        <v>267</v>
      </c>
      <c r="C23205" t="s">
        <v>183</v>
      </c>
      <c r="D23205" t="s">
        <v>36</v>
      </c>
      <c r="E23205" t="s">
        <v>36</v>
      </c>
      <c r="F23205">
        <v>129</v>
      </c>
      <c r="G23205">
        <v>44</v>
      </c>
      <c r="H23205">
        <v>1124</v>
      </c>
      <c r="I23205">
        <v>1447</v>
      </c>
      <c r="J23205">
        <v>2</v>
      </c>
      <c r="K23205">
        <v>2</v>
      </c>
      <c r="L23205" t="s">
        <v>20</v>
      </c>
      <c r="M23205" t="s">
        <v>268</v>
      </c>
      <c r="N23205" t="s">
        <v>267</v>
      </c>
      <c r="O23205" t="s">
        <v>22</v>
      </c>
      <c r="P23205" t="s">
        <v>23</v>
      </c>
      <c r="Q23205" t="s">
        <v>30</v>
      </c>
    </row>
    <row r="23206" spans="1:17" x14ac:dyDescent="0.2">
      <c r="A23206" s="2">
        <v>44512</v>
      </c>
      <c r="B23206" t="s">
        <v>34</v>
      </c>
      <c r="C23206" t="s">
        <v>202</v>
      </c>
      <c r="D23206" t="s">
        <v>36</v>
      </c>
      <c r="E23206" t="s">
        <v>36</v>
      </c>
      <c r="F23206">
        <v>79</v>
      </c>
      <c r="G23206">
        <v>109</v>
      </c>
      <c r="H23206">
        <v>1309</v>
      </c>
      <c r="I23206">
        <v>1175</v>
      </c>
      <c r="J23206">
        <v>0</v>
      </c>
      <c r="K23206">
        <v>0</v>
      </c>
      <c r="L23206" t="s">
        <v>20</v>
      </c>
      <c r="M23206" t="s">
        <v>37</v>
      </c>
      <c r="N23206" t="s">
        <v>34</v>
      </c>
      <c r="O23206" t="s">
        <v>22</v>
      </c>
      <c r="P23206" t="s">
        <v>23</v>
      </c>
      <c r="Q23206" t="s">
        <v>30</v>
      </c>
    </row>
    <row r="23207" spans="1:17" x14ac:dyDescent="0.2">
      <c r="A23207" s="2">
        <v>44512</v>
      </c>
      <c r="B23207" t="s">
        <v>110</v>
      </c>
      <c r="C23207" t="s">
        <v>380</v>
      </c>
      <c r="D23207" t="s">
        <v>36</v>
      </c>
      <c r="E23207" t="s">
        <v>36</v>
      </c>
      <c r="F23207">
        <v>29</v>
      </c>
      <c r="G23207">
        <v>123</v>
      </c>
      <c r="H23207">
        <v>1513</v>
      </c>
      <c r="I23207">
        <v>1139</v>
      </c>
      <c r="J23207">
        <v>3</v>
      </c>
      <c r="K23207">
        <v>0</v>
      </c>
      <c r="L23207" t="s">
        <v>20</v>
      </c>
      <c r="M23207" t="s">
        <v>142</v>
      </c>
      <c r="N23207" t="s">
        <v>110</v>
      </c>
      <c r="O23207" t="s">
        <v>22</v>
      </c>
      <c r="P23207" t="s">
        <v>23</v>
      </c>
      <c r="Q23207" t="s">
        <v>24</v>
      </c>
    </row>
    <row r="23208" spans="1:17" x14ac:dyDescent="0.2">
      <c r="A23208" s="2">
        <v>44512</v>
      </c>
      <c r="B23208" t="s">
        <v>56</v>
      </c>
      <c r="C23208" t="s">
        <v>131</v>
      </c>
      <c r="D23208" t="s">
        <v>27</v>
      </c>
      <c r="E23208" t="s">
        <v>27</v>
      </c>
      <c r="F23208">
        <v>48</v>
      </c>
      <c r="G23208">
        <v>45</v>
      </c>
      <c r="H23208">
        <v>1432</v>
      </c>
      <c r="I23208">
        <v>1439</v>
      </c>
      <c r="J23208">
        <v>1</v>
      </c>
      <c r="K23208">
        <v>0</v>
      </c>
      <c r="L23208" t="s">
        <v>20</v>
      </c>
      <c r="M23208" t="s">
        <v>336</v>
      </c>
      <c r="N23208" t="s">
        <v>56</v>
      </c>
      <c r="O23208" t="s">
        <v>22</v>
      </c>
      <c r="P23208" t="s">
        <v>23</v>
      </c>
      <c r="Q23208" t="s">
        <v>24</v>
      </c>
    </row>
    <row r="23209" spans="1:17" x14ac:dyDescent="0.2">
      <c r="A23209" s="2">
        <v>44512</v>
      </c>
      <c r="B23209" t="s">
        <v>304</v>
      </c>
      <c r="C23209" t="s">
        <v>531</v>
      </c>
      <c r="D23209" t="s">
        <v>27</v>
      </c>
      <c r="E23209" t="s">
        <v>27</v>
      </c>
      <c r="F23209">
        <v>68</v>
      </c>
      <c r="G23209">
        <v>69</v>
      </c>
      <c r="H23209">
        <v>1355</v>
      </c>
      <c r="I23209">
        <v>1354</v>
      </c>
      <c r="J23209">
        <v>2</v>
      </c>
      <c r="K23209">
        <v>3</v>
      </c>
      <c r="L23209" t="s">
        <v>20</v>
      </c>
      <c r="M23209" t="s">
        <v>628</v>
      </c>
      <c r="N23209" t="s">
        <v>304</v>
      </c>
      <c r="O23209" t="s">
        <v>22</v>
      </c>
      <c r="P23209" t="s">
        <v>23</v>
      </c>
      <c r="Q23209" t="s">
        <v>41</v>
      </c>
    </row>
    <row r="23210" spans="1:17" x14ac:dyDescent="0.2">
      <c r="A23210" s="2">
        <v>44512</v>
      </c>
      <c r="B23210" t="s">
        <v>210</v>
      </c>
      <c r="C23210" t="s">
        <v>185</v>
      </c>
      <c r="D23210" t="s">
        <v>27</v>
      </c>
      <c r="E23210" t="s">
        <v>27</v>
      </c>
      <c r="F23210">
        <v>65</v>
      </c>
      <c r="G23210">
        <v>59</v>
      </c>
      <c r="H23210">
        <v>1364</v>
      </c>
      <c r="I23210">
        <v>1407</v>
      </c>
      <c r="J23210">
        <v>1</v>
      </c>
      <c r="K23210">
        <v>1</v>
      </c>
      <c r="L23210" t="s">
        <v>20</v>
      </c>
      <c r="M23210" t="s">
        <v>557</v>
      </c>
      <c r="N23210" t="s">
        <v>210</v>
      </c>
      <c r="O23210" t="s">
        <v>22</v>
      </c>
      <c r="P23210" t="s">
        <v>23</v>
      </c>
      <c r="Q23210" t="s">
        <v>30</v>
      </c>
    </row>
    <row r="23211" spans="1:17" x14ac:dyDescent="0.2">
      <c r="A23211" s="2">
        <v>44512</v>
      </c>
      <c r="B23211" t="s">
        <v>77</v>
      </c>
      <c r="C23211" t="s">
        <v>26</v>
      </c>
      <c r="D23211" t="s">
        <v>27</v>
      </c>
      <c r="E23211" t="s">
        <v>27</v>
      </c>
      <c r="F23211">
        <v>13</v>
      </c>
      <c r="G23211">
        <v>9</v>
      </c>
      <c r="H23211">
        <v>1639</v>
      </c>
      <c r="I23211">
        <v>1672</v>
      </c>
      <c r="J23211">
        <v>2</v>
      </c>
      <c r="K23211">
        <v>0</v>
      </c>
      <c r="L23211" t="s">
        <v>20</v>
      </c>
      <c r="M23211" t="s">
        <v>1796</v>
      </c>
      <c r="N23211" t="s">
        <v>77</v>
      </c>
      <c r="O23211" t="s">
        <v>22</v>
      </c>
      <c r="P23211" t="s">
        <v>23</v>
      </c>
      <c r="Q23211" t="s">
        <v>24</v>
      </c>
    </row>
    <row r="23212" spans="1:17" x14ac:dyDescent="0.2">
      <c r="A23212" s="2">
        <v>44512</v>
      </c>
      <c r="B23212" t="s">
        <v>100</v>
      </c>
      <c r="C23212" t="s">
        <v>73</v>
      </c>
      <c r="D23212" t="s">
        <v>50</v>
      </c>
      <c r="E23212" t="s">
        <v>50</v>
      </c>
      <c r="F23212">
        <v>58</v>
      </c>
      <c r="G23212">
        <v>135</v>
      </c>
      <c r="H23212">
        <v>1412</v>
      </c>
      <c r="I23212">
        <v>1097</v>
      </c>
      <c r="J23212">
        <v>1</v>
      </c>
      <c r="K23212">
        <v>0</v>
      </c>
      <c r="L23212" t="s">
        <v>20</v>
      </c>
      <c r="M23212" t="s">
        <v>102</v>
      </c>
      <c r="N23212" t="s">
        <v>100</v>
      </c>
      <c r="O23212" t="s">
        <v>22</v>
      </c>
      <c r="P23212" t="s">
        <v>23</v>
      </c>
      <c r="Q23212" t="s">
        <v>24</v>
      </c>
    </row>
    <row r="23213" spans="1:17" x14ac:dyDescent="0.2">
      <c r="A23213" s="2">
        <v>44512</v>
      </c>
      <c r="B23213" t="s">
        <v>119</v>
      </c>
      <c r="C23213" t="s">
        <v>53</v>
      </c>
      <c r="D23213" t="s">
        <v>50</v>
      </c>
      <c r="E23213" t="s">
        <v>50</v>
      </c>
      <c r="F23213">
        <v>4</v>
      </c>
      <c r="G23213">
        <v>14</v>
      </c>
      <c r="H23213">
        <v>1750</v>
      </c>
      <c r="I23213">
        <v>1633</v>
      </c>
      <c r="J23213">
        <v>1</v>
      </c>
      <c r="K23213">
        <v>1</v>
      </c>
      <c r="L23213" t="s">
        <v>20</v>
      </c>
      <c r="M23213" t="s">
        <v>156</v>
      </c>
      <c r="N23213" t="s">
        <v>119</v>
      </c>
      <c r="O23213" t="s">
        <v>22</v>
      </c>
      <c r="P23213" t="s">
        <v>23</v>
      </c>
      <c r="Q23213" t="s">
        <v>30</v>
      </c>
    </row>
    <row r="23214" spans="1:17" x14ac:dyDescent="0.2">
      <c r="A23214" s="2">
        <v>44512</v>
      </c>
      <c r="B23214" t="s">
        <v>384</v>
      </c>
      <c r="C23214" t="s">
        <v>104</v>
      </c>
      <c r="D23214" t="s">
        <v>50</v>
      </c>
      <c r="E23214" t="s">
        <v>50</v>
      </c>
      <c r="F23214">
        <v>181</v>
      </c>
      <c r="G23214">
        <v>42</v>
      </c>
      <c r="H23214">
        <v>933</v>
      </c>
      <c r="I23214">
        <v>1451</v>
      </c>
      <c r="J23214">
        <v>0</v>
      </c>
      <c r="K23214">
        <v>2</v>
      </c>
      <c r="L23214" t="s">
        <v>20</v>
      </c>
      <c r="M23214" t="s">
        <v>395</v>
      </c>
      <c r="N23214" t="s">
        <v>384</v>
      </c>
      <c r="O23214" t="s">
        <v>22</v>
      </c>
      <c r="P23214" t="s">
        <v>23</v>
      </c>
      <c r="Q23214" t="s">
        <v>41</v>
      </c>
    </row>
    <row r="23215" spans="1:17" x14ac:dyDescent="0.2">
      <c r="A23215" s="2">
        <v>44512</v>
      </c>
      <c r="B23215" t="s">
        <v>72</v>
      </c>
      <c r="C23215" t="s">
        <v>48</v>
      </c>
      <c r="D23215" t="s">
        <v>50</v>
      </c>
      <c r="E23215" t="s">
        <v>50</v>
      </c>
      <c r="F23215">
        <v>10</v>
      </c>
      <c r="G23215">
        <v>116</v>
      </c>
      <c r="H23215">
        <v>1668</v>
      </c>
      <c r="I23215">
        <v>1148</v>
      </c>
      <c r="J23215">
        <v>3</v>
      </c>
      <c r="K23215">
        <v>1</v>
      </c>
      <c r="L23215" t="s">
        <v>20</v>
      </c>
      <c r="M23215" t="s">
        <v>74</v>
      </c>
      <c r="N23215" t="s">
        <v>72</v>
      </c>
      <c r="O23215" t="s">
        <v>22</v>
      </c>
      <c r="P23215" t="s">
        <v>23</v>
      </c>
      <c r="Q23215" t="s">
        <v>24</v>
      </c>
    </row>
    <row r="23216" spans="1:17" x14ac:dyDescent="0.2">
      <c r="A23216" s="2">
        <v>44512</v>
      </c>
      <c r="B23216" t="s">
        <v>69</v>
      </c>
      <c r="C23216" t="s">
        <v>123</v>
      </c>
      <c r="D23216" t="s">
        <v>50</v>
      </c>
      <c r="E23216" t="s">
        <v>50</v>
      </c>
      <c r="F23216">
        <v>32</v>
      </c>
      <c r="G23216">
        <v>80</v>
      </c>
      <c r="H23216">
        <v>1501</v>
      </c>
      <c r="I23216">
        <v>1305</v>
      </c>
      <c r="J23216">
        <v>4</v>
      </c>
      <c r="K23216">
        <v>2</v>
      </c>
      <c r="L23216" t="s">
        <v>20</v>
      </c>
      <c r="M23216" t="s">
        <v>367</v>
      </c>
      <c r="N23216" t="s">
        <v>69</v>
      </c>
      <c r="O23216" t="s">
        <v>22</v>
      </c>
      <c r="P23216" t="s">
        <v>23</v>
      </c>
      <c r="Q23216" t="s">
        <v>24</v>
      </c>
    </row>
    <row r="23217" spans="1:17" x14ac:dyDescent="0.2">
      <c r="A23217" s="2">
        <v>44512</v>
      </c>
      <c r="B23217" t="s">
        <v>89</v>
      </c>
      <c r="C23217" t="s">
        <v>85</v>
      </c>
      <c r="D23217" t="s">
        <v>50</v>
      </c>
      <c r="E23217" t="s">
        <v>50</v>
      </c>
      <c r="F23217">
        <v>5</v>
      </c>
      <c r="G23217">
        <v>63</v>
      </c>
      <c r="H23217">
        <v>1750</v>
      </c>
      <c r="I23217">
        <v>1374</v>
      </c>
      <c r="J23217">
        <v>5</v>
      </c>
      <c r="K23217">
        <v>0</v>
      </c>
      <c r="L23217" t="s">
        <v>20</v>
      </c>
      <c r="M23217" t="s">
        <v>91</v>
      </c>
      <c r="N23217" t="s">
        <v>89</v>
      </c>
      <c r="O23217" t="s">
        <v>22</v>
      </c>
      <c r="P23217" t="s">
        <v>23</v>
      </c>
      <c r="Q23217" t="s">
        <v>24</v>
      </c>
    </row>
    <row r="23218" spans="1:17" x14ac:dyDescent="0.2">
      <c r="A23218" s="2">
        <v>44512</v>
      </c>
      <c r="B23218" t="s">
        <v>737</v>
      </c>
      <c r="C23218" t="s">
        <v>90</v>
      </c>
      <c r="D23218" t="s">
        <v>50</v>
      </c>
      <c r="E23218" t="s">
        <v>50</v>
      </c>
      <c r="F23218">
        <v>153</v>
      </c>
      <c r="G23218">
        <v>23</v>
      </c>
      <c r="H23218">
        <v>1038</v>
      </c>
      <c r="I23218">
        <v>1542</v>
      </c>
      <c r="J23218">
        <v>1</v>
      </c>
      <c r="K23218">
        <v>4</v>
      </c>
      <c r="L23218" t="s">
        <v>20</v>
      </c>
      <c r="M23218" t="s">
        <v>1774</v>
      </c>
      <c r="N23218" t="s">
        <v>737</v>
      </c>
      <c r="O23218" t="s">
        <v>22</v>
      </c>
      <c r="P23218" t="s">
        <v>23</v>
      </c>
      <c r="Q23218" t="s">
        <v>41</v>
      </c>
    </row>
    <row r="23219" spans="1:17" x14ac:dyDescent="0.2">
      <c r="A23219" s="2">
        <v>44512</v>
      </c>
      <c r="B23219" t="s">
        <v>94</v>
      </c>
      <c r="C23219" t="s">
        <v>125</v>
      </c>
      <c r="D23219" t="s">
        <v>50</v>
      </c>
      <c r="E23219" t="s">
        <v>50</v>
      </c>
      <c r="F23219">
        <v>43</v>
      </c>
      <c r="G23219">
        <v>210</v>
      </c>
      <c r="H23219">
        <v>1449</v>
      </c>
      <c r="I23219">
        <v>782</v>
      </c>
      <c r="J23219">
        <v>4</v>
      </c>
      <c r="K23219">
        <v>0</v>
      </c>
      <c r="L23219" t="s">
        <v>20</v>
      </c>
      <c r="M23219" t="s">
        <v>96</v>
      </c>
      <c r="N23219" t="s">
        <v>94</v>
      </c>
      <c r="O23219" t="s">
        <v>22</v>
      </c>
      <c r="P23219" t="s">
        <v>23</v>
      </c>
      <c r="Q23219" t="s">
        <v>24</v>
      </c>
    </row>
    <row r="23220" spans="1:17" x14ac:dyDescent="0.2">
      <c r="A23220" s="2">
        <v>44512</v>
      </c>
      <c r="B23220" t="s">
        <v>18</v>
      </c>
      <c r="C23220" t="s">
        <v>39</v>
      </c>
      <c r="D23220" t="s">
        <v>19</v>
      </c>
      <c r="E23220" t="s">
        <v>19</v>
      </c>
      <c r="F23220">
        <v>15</v>
      </c>
      <c r="G23220">
        <v>6</v>
      </c>
      <c r="H23220">
        <v>1625</v>
      </c>
      <c r="I23220">
        <v>1738</v>
      </c>
      <c r="J23220">
        <v>0</v>
      </c>
      <c r="K23220">
        <v>1</v>
      </c>
      <c r="L23220" t="s">
        <v>20</v>
      </c>
      <c r="M23220" t="s">
        <v>64</v>
      </c>
      <c r="N23220" t="s">
        <v>18</v>
      </c>
      <c r="O23220" t="s">
        <v>22</v>
      </c>
      <c r="P23220" t="s">
        <v>23</v>
      </c>
      <c r="Q23220" t="s">
        <v>41</v>
      </c>
    </row>
    <row r="23221" spans="1:17" x14ac:dyDescent="0.2">
      <c r="A23221" s="2">
        <v>44513</v>
      </c>
      <c r="B23221" t="s">
        <v>172</v>
      </c>
      <c r="C23221" t="s">
        <v>213</v>
      </c>
      <c r="D23221" t="s">
        <v>36</v>
      </c>
      <c r="E23221" t="s">
        <v>115</v>
      </c>
      <c r="F23221">
        <v>141</v>
      </c>
      <c r="G23221">
        <v>145</v>
      </c>
      <c r="H23221">
        <v>1070</v>
      </c>
      <c r="I23221">
        <v>1057</v>
      </c>
      <c r="J23221">
        <v>2</v>
      </c>
      <c r="K23221">
        <v>1</v>
      </c>
      <c r="L23221" t="s">
        <v>28</v>
      </c>
      <c r="M23221" t="s">
        <v>1856</v>
      </c>
      <c r="N23221" t="s">
        <v>180</v>
      </c>
      <c r="O23221" t="s">
        <v>122</v>
      </c>
      <c r="P23221" t="s">
        <v>23</v>
      </c>
      <c r="Q23221" t="s">
        <v>24</v>
      </c>
    </row>
    <row r="23222" spans="1:17" x14ac:dyDescent="0.2">
      <c r="A23222" s="2">
        <v>44513</v>
      </c>
      <c r="B23222" t="s">
        <v>532</v>
      </c>
      <c r="C23222" t="s">
        <v>454</v>
      </c>
      <c r="D23222" t="s">
        <v>27</v>
      </c>
      <c r="E23222" t="s">
        <v>27</v>
      </c>
      <c r="F23222">
        <v>143</v>
      </c>
      <c r="G23222">
        <v>179</v>
      </c>
      <c r="H23222">
        <v>1064</v>
      </c>
      <c r="I23222">
        <v>946</v>
      </c>
      <c r="J23222">
        <v>2</v>
      </c>
      <c r="K23222">
        <v>0</v>
      </c>
      <c r="L23222" t="s">
        <v>28</v>
      </c>
      <c r="M23222" t="s">
        <v>1497</v>
      </c>
      <c r="N23222" t="s">
        <v>532</v>
      </c>
      <c r="O23222" t="s">
        <v>22</v>
      </c>
      <c r="P23222" t="s">
        <v>23</v>
      </c>
      <c r="Q23222" t="s">
        <v>24</v>
      </c>
    </row>
    <row r="23223" spans="1:17" x14ac:dyDescent="0.2">
      <c r="A23223" s="2">
        <v>44513</v>
      </c>
      <c r="B23223" t="s">
        <v>35</v>
      </c>
      <c r="C23223" t="s">
        <v>1284</v>
      </c>
      <c r="D23223" t="s">
        <v>36</v>
      </c>
      <c r="E23223" t="s">
        <v>36</v>
      </c>
      <c r="F23223">
        <v>107</v>
      </c>
      <c r="G23223">
        <v>132</v>
      </c>
      <c r="H23223">
        <v>1179</v>
      </c>
      <c r="I23223">
        <v>1112</v>
      </c>
      <c r="J23223">
        <v>0</v>
      </c>
      <c r="K23223">
        <v>2</v>
      </c>
      <c r="L23223" t="s">
        <v>28</v>
      </c>
      <c r="M23223" t="s">
        <v>1857</v>
      </c>
      <c r="N23223" t="s">
        <v>180</v>
      </c>
      <c r="O23223" t="s">
        <v>122</v>
      </c>
      <c r="P23223" t="s">
        <v>23</v>
      </c>
      <c r="Q23223" t="s">
        <v>41</v>
      </c>
    </row>
    <row r="23224" spans="1:17" x14ac:dyDescent="0.2">
      <c r="A23224" s="2">
        <v>44513</v>
      </c>
      <c r="B23224" t="s">
        <v>212</v>
      </c>
      <c r="C23224" t="s">
        <v>629</v>
      </c>
      <c r="D23224" t="s">
        <v>115</v>
      </c>
      <c r="E23224" t="s">
        <v>36</v>
      </c>
      <c r="F23224">
        <v>187</v>
      </c>
      <c r="G23224">
        <v>156</v>
      </c>
      <c r="H23224">
        <v>907</v>
      </c>
      <c r="I23224">
        <v>1030</v>
      </c>
      <c r="J23224">
        <v>2</v>
      </c>
      <c r="K23224">
        <v>1</v>
      </c>
      <c r="L23224" t="s">
        <v>1855</v>
      </c>
      <c r="M23224" t="s">
        <v>461</v>
      </c>
      <c r="N23224" t="s">
        <v>462</v>
      </c>
      <c r="O23224" t="s">
        <v>122</v>
      </c>
      <c r="P23224" t="s">
        <v>23</v>
      </c>
      <c r="Q23224" t="s">
        <v>24</v>
      </c>
    </row>
    <row r="23225" spans="1:17" x14ac:dyDescent="0.2">
      <c r="A23225" s="2">
        <v>44513</v>
      </c>
      <c r="B23225" t="s">
        <v>462</v>
      </c>
      <c r="C23225" t="s">
        <v>419</v>
      </c>
      <c r="D23225" t="s">
        <v>115</v>
      </c>
      <c r="E23225" t="s">
        <v>36</v>
      </c>
      <c r="F23225">
        <v>204</v>
      </c>
      <c r="G23225">
        <v>199</v>
      </c>
      <c r="H23225">
        <v>840</v>
      </c>
      <c r="I23225">
        <v>862</v>
      </c>
      <c r="J23225">
        <v>0</v>
      </c>
      <c r="K23225">
        <v>1</v>
      </c>
      <c r="L23225" t="s">
        <v>1855</v>
      </c>
      <c r="M23225" t="s">
        <v>461</v>
      </c>
      <c r="N23225" t="s">
        <v>462</v>
      </c>
      <c r="O23225" t="s">
        <v>22</v>
      </c>
      <c r="P23225" t="s">
        <v>23</v>
      </c>
      <c r="Q23225" t="s">
        <v>41</v>
      </c>
    </row>
    <row r="23226" spans="1:17" x14ac:dyDescent="0.2">
      <c r="A23226" s="2">
        <v>44513</v>
      </c>
      <c r="B23226" t="s">
        <v>138</v>
      </c>
      <c r="C23226" t="s">
        <v>197</v>
      </c>
      <c r="D23226" t="s">
        <v>36</v>
      </c>
      <c r="E23226" t="s">
        <v>36</v>
      </c>
      <c r="F23226">
        <v>87</v>
      </c>
      <c r="G23226">
        <v>102</v>
      </c>
      <c r="H23226">
        <v>1260</v>
      </c>
      <c r="I23226">
        <v>1202</v>
      </c>
      <c r="J23226">
        <v>4</v>
      </c>
      <c r="K23226">
        <v>0</v>
      </c>
      <c r="L23226" t="s">
        <v>20</v>
      </c>
      <c r="M23226" t="s">
        <v>139</v>
      </c>
      <c r="N23226" t="s">
        <v>138</v>
      </c>
      <c r="O23226" t="s">
        <v>22</v>
      </c>
      <c r="P23226" t="s">
        <v>23</v>
      </c>
      <c r="Q23226" t="s">
        <v>24</v>
      </c>
    </row>
    <row r="23227" spans="1:17" x14ac:dyDescent="0.2">
      <c r="A23227" s="2">
        <v>44513</v>
      </c>
      <c r="B23227" t="s">
        <v>802</v>
      </c>
      <c r="C23227" t="s">
        <v>128</v>
      </c>
      <c r="D23227" t="s">
        <v>36</v>
      </c>
      <c r="E23227" t="s">
        <v>36</v>
      </c>
      <c r="F23227">
        <v>126</v>
      </c>
      <c r="G23227">
        <v>27</v>
      </c>
      <c r="H23227">
        <v>1135</v>
      </c>
      <c r="I23227">
        <v>1525</v>
      </c>
      <c r="J23227">
        <v>1</v>
      </c>
      <c r="K23227">
        <v>0</v>
      </c>
      <c r="L23227" t="s">
        <v>20</v>
      </c>
      <c r="M23227" t="s">
        <v>916</v>
      </c>
      <c r="N23227" t="s">
        <v>802</v>
      </c>
      <c r="O23227" t="s">
        <v>22</v>
      </c>
      <c r="P23227" t="s">
        <v>23</v>
      </c>
      <c r="Q23227" t="s">
        <v>24</v>
      </c>
    </row>
    <row r="23228" spans="1:17" x14ac:dyDescent="0.2">
      <c r="A23228" s="2">
        <v>44513</v>
      </c>
      <c r="B23228" t="s">
        <v>548</v>
      </c>
      <c r="C23228" t="s">
        <v>660</v>
      </c>
      <c r="D23228" t="s">
        <v>36</v>
      </c>
      <c r="E23228" t="s">
        <v>36</v>
      </c>
      <c r="F23228">
        <v>76</v>
      </c>
      <c r="G23228">
        <v>115</v>
      </c>
      <c r="H23228">
        <v>1327</v>
      </c>
      <c r="I23228">
        <v>1150</v>
      </c>
      <c r="J23228">
        <v>2</v>
      </c>
      <c r="K23228">
        <v>1</v>
      </c>
      <c r="L23228" t="s">
        <v>20</v>
      </c>
      <c r="M23228" t="s">
        <v>915</v>
      </c>
      <c r="N23228" t="s">
        <v>548</v>
      </c>
      <c r="O23228" t="s">
        <v>22</v>
      </c>
      <c r="P23228" t="s">
        <v>23</v>
      </c>
      <c r="Q23228" t="s">
        <v>24</v>
      </c>
    </row>
    <row r="23229" spans="1:17" x14ac:dyDescent="0.2">
      <c r="A23229" s="2">
        <v>44513</v>
      </c>
      <c r="B23229" t="s">
        <v>339</v>
      </c>
      <c r="C23229" t="s">
        <v>135</v>
      </c>
      <c r="D23229" t="s">
        <v>36</v>
      </c>
      <c r="E23229" t="s">
        <v>36</v>
      </c>
      <c r="F23229">
        <v>150</v>
      </c>
      <c r="G23229">
        <v>36</v>
      </c>
      <c r="H23229">
        <v>1047</v>
      </c>
      <c r="I23229">
        <v>1478</v>
      </c>
      <c r="J23229">
        <v>0</v>
      </c>
      <c r="K23229">
        <v>2</v>
      </c>
      <c r="L23229" t="s">
        <v>20</v>
      </c>
      <c r="M23229" t="s">
        <v>815</v>
      </c>
      <c r="N23229" t="s">
        <v>110</v>
      </c>
      <c r="O23229" t="s">
        <v>122</v>
      </c>
      <c r="P23229" t="s">
        <v>23</v>
      </c>
      <c r="Q23229" t="s">
        <v>41</v>
      </c>
    </row>
    <row r="23230" spans="1:17" x14ac:dyDescent="0.2">
      <c r="A23230" s="2">
        <v>44513</v>
      </c>
      <c r="B23230" t="s">
        <v>250</v>
      </c>
      <c r="C23230" t="s">
        <v>120</v>
      </c>
      <c r="D23230" t="s">
        <v>36</v>
      </c>
      <c r="E23230" t="s">
        <v>36</v>
      </c>
      <c r="F23230">
        <v>120</v>
      </c>
      <c r="G23230">
        <v>54</v>
      </c>
      <c r="H23230">
        <v>1146</v>
      </c>
      <c r="I23230">
        <v>1418</v>
      </c>
      <c r="J23230">
        <v>0</v>
      </c>
      <c r="K23230">
        <v>4</v>
      </c>
      <c r="L23230" t="s">
        <v>20</v>
      </c>
      <c r="M23230" t="s">
        <v>420</v>
      </c>
      <c r="N23230" t="s">
        <v>149</v>
      </c>
      <c r="O23230" t="s">
        <v>122</v>
      </c>
      <c r="P23230" t="s">
        <v>23</v>
      </c>
      <c r="Q23230" t="s">
        <v>41</v>
      </c>
    </row>
    <row r="23231" spans="1:17" x14ac:dyDescent="0.2">
      <c r="A23231" s="2">
        <v>44513</v>
      </c>
      <c r="B23231" t="s">
        <v>136</v>
      </c>
      <c r="C23231" t="s">
        <v>296</v>
      </c>
      <c r="D23231" t="s">
        <v>36</v>
      </c>
      <c r="E23231" t="s">
        <v>36</v>
      </c>
      <c r="F23231">
        <v>53</v>
      </c>
      <c r="G23231">
        <v>122</v>
      </c>
      <c r="H23231">
        <v>1424</v>
      </c>
      <c r="I23231">
        <v>1144</v>
      </c>
      <c r="J23231">
        <v>3</v>
      </c>
      <c r="K23231">
        <v>0</v>
      </c>
      <c r="L23231" t="s">
        <v>20</v>
      </c>
      <c r="M23231" t="s">
        <v>639</v>
      </c>
      <c r="N23231" t="s">
        <v>471</v>
      </c>
      <c r="O23231" t="s">
        <v>122</v>
      </c>
      <c r="P23231" t="s">
        <v>23</v>
      </c>
      <c r="Q23231" t="s">
        <v>24</v>
      </c>
    </row>
    <row r="23232" spans="1:17" x14ac:dyDescent="0.2">
      <c r="A23232" s="2">
        <v>44513</v>
      </c>
      <c r="B23232" t="s">
        <v>646</v>
      </c>
      <c r="C23232" t="s">
        <v>70</v>
      </c>
      <c r="D23232" t="s">
        <v>50</v>
      </c>
      <c r="E23232" t="s">
        <v>50</v>
      </c>
      <c r="F23232">
        <v>56</v>
      </c>
      <c r="G23232">
        <v>60</v>
      </c>
      <c r="H23232">
        <v>1414</v>
      </c>
      <c r="I23232">
        <v>1403</v>
      </c>
      <c r="J23232">
        <v>1</v>
      </c>
      <c r="K23232">
        <v>3</v>
      </c>
      <c r="L23232" t="s">
        <v>20</v>
      </c>
      <c r="M23232" t="s">
        <v>909</v>
      </c>
      <c r="N23232" t="s">
        <v>646</v>
      </c>
      <c r="O23232" t="s">
        <v>22</v>
      </c>
      <c r="P23232" t="s">
        <v>23</v>
      </c>
      <c r="Q23232" t="s">
        <v>41</v>
      </c>
    </row>
    <row r="23233" spans="1:17" x14ac:dyDescent="0.2">
      <c r="A23233" s="2">
        <v>44513</v>
      </c>
      <c r="B23233" t="s">
        <v>67</v>
      </c>
      <c r="C23233" t="s">
        <v>560</v>
      </c>
      <c r="D23233" t="s">
        <v>50</v>
      </c>
      <c r="E23233" t="s">
        <v>50</v>
      </c>
      <c r="F23233">
        <v>3</v>
      </c>
      <c r="G23233">
        <v>125</v>
      </c>
      <c r="H23233">
        <v>1779</v>
      </c>
      <c r="I23233">
        <v>1137</v>
      </c>
      <c r="J23233">
        <v>8</v>
      </c>
      <c r="K23233">
        <v>0</v>
      </c>
      <c r="L23233" t="s">
        <v>20</v>
      </c>
      <c r="M23233" t="s">
        <v>154</v>
      </c>
      <c r="N23233" t="s">
        <v>67</v>
      </c>
      <c r="O23233" t="s">
        <v>22</v>
      </c>
      <c r="P23233" t="s">
        <v>23</v>
      </c>
      <c r="Q23233" t="s">
        <v>24</v>
      </c>
    </row>
    <row r="23234" spans="1:17" x14ac:dyDescent="0.2">
      <c r="A23234" s="2">
        <v>44513</v>
      </c>
      <c r="B23234" t="s">
        <v>161</v>
      </c>
      <c r="C23234" t="s">
        <v>317</v>
      </c>
      <c r="D23234" t="s">
        <v>50</v>
      </c>
      <c r="E23234" t="s">
        <v>50</v>
      </c>
      <c r="F23234">
        <v>19</v>
      </c>
      <c r="G23234">
        <v>95</v>
      </c>
      <c r="H23234">
        <v>1566</v>
      </c>
      <c r="I23234">
        <v>1233</v>
      </c>
      <c r="J23234">
        <v>5</v>
      </c>
      <c r="K23234">
        <v>1</v>
      </c>
      <c r="L23234" t="s">
        <v>20</v>
      </c>
      <c r="M23234" t="s">
        <v>162</v>
      </c>
      <c r="N23234" t="s">
        <v>161</v>
      </c>
      <c r="O23234" t="s">
        <v>22</v>
      </c>
      <c r="P23234" t="s">
        <v>23</v>
      </c>
      <c r="Q23234" t="s">
        <v>24</v>
      </c>
    </row>
    <row r="23235" spans="1:17" x14ac:dyDescent="0.2">
      <c r="A23235" s="2">
        <v>44513</v>
      </c>
      <c r="B23235" t="s">
        <v>147</v>
      </c>
      <c r="C23235" t="s">
        <v>81</v>
      </c>
      <c r="D23235" t="s">
        <v>50</v>
      </c>
      <c r="E23235" t="s">
        <v>50</v>
      </c>
      <c r="F23235">
        <v>1</v>
      </c>
      <c r="G23235">
        <v>105</v>
      </c>
      <c r="H23235">
        <v>1832</v>
      </c>
      <c r="I23235">
        <v>1184</v>
      </c>
      <c r="J23235">
        <v>3</v>
      </c>
      <c r="K23235">
        <v>1</v>
      </c>
      <c r="L23235" t="s">
        <v>20</v>
      </c>
      <c r="M23235" t="s">
        <v>148</v>
      </c>
      <c r="N23235" t="s">
        <v>147</v>
      </c>
      <c r="O23235" t="s">
        <v>22</v>
      </c>
      <c r="P23235" t="s">
        <v>23</v>
      </c>
      <c r="Q23235" t="s">
        <v>24</v>
      </c>
    </row>
    <row r="23236" spans="1:17" x14ac:dyDescent="0.2">
      <c r="A23236" s="2">
        <v>44513</v>
      </c>
      <c r="B23236" t="s">
        <v>49</v>
      </c>
      <c r="C23236" t="s">
        <v>101</v>
      </c>
      <c r="D23236" t="s">
        <v>50</v>
      </c>
      <c r="E23236" t="s">
        <v>50</v>
      </c>
      <c r="F23236">
        <v>37</v>
      </c>
      <c r="G23236">
        <v>136</v>
      </c>
      <c r="H23236">
        <v>1471</v>
      </c>
      <c r="I23236">
        <v>1084</v>
      </c>
      <c r="J23236">
        <v>0</v>
      </c>
      <c r="K23236">
        <v>0</v>
      </c>
      <c r="L23236" t="s">
        <v>20</v>
      </c>
      <c r="M23236" t="s">
        <v>103</v>
      </c>
      <c r="N23236" t="s">
        <v>49</v>
      </c>
      <c r="O23236" t="s">
        <v>22</v>
      </c>
      <c r="P23236" t="s">
        <v>23</v>
      </c>
      <c r="Q23236" t="s">
        <v>30</v>
      </c>
    </row>
    <row r="23237" spans="1:17" x14ac:dyDescent="0.2">
      <c r="A23237" s="2">
        <v>44513</v>
      </c>
      <c r="B23237" t="s">
        <v>180</v>
      </c>
      <c r="C23237" t="s">
        <v>1693</v>
      </c>
      <c r="D23237" t="s">
        <v>50</v>
      </c>
      <c r="E23237" t="s">
        <v>50</v>
      </c>
      <c r="F23237">
        <v>39</v>
      </c>
      <c r="G23237">
        <v>198</v>
      </c>
      <c r="H23237">
        <v>1460</v>
      </c>
      <c r="I23237">
        <v>863</v>
      </c>
      <c r="J23237">
        <v>6</v>
      </c>
      <c r="K23237">
        <v>0</v>
      </c>
      <c r="L23237" t="s">
        <v>20</v>
      </c>
      <c r="M23237" t="s">
        <v>181</v>
      </c>
      <c r="N23237" t="s">
        <v>180</v>
      </c>
      <c r="O23237" t="s">
        <v>22</v>
      </c>
      <c r="P23237" t="s">
        <v>23</v>
      </c>
      <c r="Q23237" t="s">
        <v>24</v>
      </c>
    </row>
    <row r="23238" spans="1:17" x14ac:dyDescent="0.2">
      <c r="A23238" s="2">
        <v>44513</v>
      </c>
      <c r="B23238" t="s">
        <v>1279</v>
      </c>
      <c r="C23238" t="s">
        <v>126</v>
      </c>
      <c r="D23238" t="s">
        <v>50</v>
      </c>
      <c r="E23238" t="s">
        <v>50</v>
      </c>
      <c r="F23238">
        <v>73</v>
      </c>
      <c r="G23238">
        <v>11</v>
      </c>
      <c r="H23238">
        <v>1346</v>
      </c>
      <c r="I23238">
        <v>1652</v>
      </c>
      <c r="J23238">
        <v>2</v>
      </c>
      <c r="K23238">
        <v>2</v>
      </c>
      <c r="L23238" t="s">
        <v>20</v>
      </c>
      <c r="M23238" t="s">
        <v>1280</v>
      </c>
      <c r="N23238" t="s">
        <v>1279</v>
      </c>
      <c r="O23238" t="s">
        <v>22</v>
      </c>
      <c r="P23238" t="s">
        <v>23</v>
      </c>
      <c r="Q23238" t="s">
        <v>30</v>
      </c>
    </row>
    <row r="23239" spans="1:17" x14ac:dyDescent="0.2">
      <c r="A23239" s="2">
        <v>44514</v>
      </c>
      <c r="B23239" t="s">
        <v>386</v>
      </c>
      <c r="C23239" t="s">
        <v>166</v>
      </c>
      <c r="D23239" t="s">
        <v>50</v>
      </c>
      <c r="E23239" t="s">
        <v>115</v>
      </c>
      <c r="F23239">
        <v>119</v>
      </c>
      <c r="G23239">
        <v>46</v>
      </c>
      <c r="H23239">
        <v>1146</v>
      </c>
      <c r="I23239">
        <v>1437</v>
      </c>
      <c r="J23239">
        <v>2</v>
      </c>
      <c r="K23239">
        <v>2</v>
      </c>
      <c r="L23239" t="s">
        <v>28</v>
      </c>
      <c r="M23239" t="s">
        <v>595</v>
      </c>
      <c r="N23239" t="s">
        <v>386</v>
      </c>
      <c r="O23239" t="s">
        <v>22</v>
      </c>
      <c r="P23239" t="s">
        <v>23</v>
      </c>
      <c r="Q23239" t="s">
        <v>30</v>
      </c>
    </row>
    <row r="23240" spans="1:17" x14ac:dyDescent="0.2">
      <c r="A23240" s="2">
        <v>44514</v>
      </c>
      <c r="B23240" t="s">
        <v>532</v>
      </c>
      <c r="C23240" t="s">
        <v>454</v>
      </c>
      <c r="D23240" t="s">
        <v>27</v>
      </c>
      <c r="E23240" t="s">
        <v>27</v>
      </c>
      <c r="F23240">
        <v>143</v>
      </c>
      <c r="G23240">
        <v>179</v>
      </c>
      <c r="H23240">
        <v>1064</v>
      </c>
      <c r="I23240">
        <v>946</v>
      </c>
      <c r="J23240">
        <v>2</v>
      </c>
      <c r="K23240">
        <v>0</v>
      </c>
      <c r="L23240" t="s">
        <v>28</v>
      </c>
      <c r="M23240" t="s">
        <v>1497</v>
      </c>
      <c r="N23240" t="s">
        <v>532</v>
      </c>
      <c r="O23240" t="s">
        <v>22</v>
      </c>
      <c r="P23240" t="s">
        <v>23</v>
      </c>
      <c r="Q23240" t="s">
        <v>24</v>
      </c>
    </row>
    <row r="23241" spans="1:17" x14ac:dyDescent="0.2">
      <c r="A23241" s="2">
        <v>44514</v>
      </c>
      <c r="B23241" t="s">
        <v>111</v>
      </c>
      <c r="C23241" t="s">
        <v>208</v>
      </c>
      <c r="D23241" t="s">
        <v>36</v>
      </c>
      <c r="E23241" t="s">
        <v>36</v>
      </c>
      <c r="F23241">
        <v>57</v>
      </c>
      <c r="G23241">
        <v>82</v>
      </c>
      <c r="H23241">
        <v>1412</v>
      </c>
      <c r="I23241">
        <v>1297</v>
      </c>
      <c r="J23241">
        <v>1</v>
      </c>
      <c r="K23241">
        <v>0</v>
      </c>
      <c r="L23241" t="s">
        <v>20</v>
      </c>
      <c r="M23241" t="s">
        <v>884</v>
      </c>
      <c r="N23241" t="s">
        <v>110</v>
      </c>
      <c r="O23241" t="s">
        <v>122</v>
      </c>
      <c r="P23241" t="s">
        <v>23</v>
      </c>
      <c r="Q23241" t="s">
        <v>24</v>
      </c>
    </row>
    <row r="23242" spans="1:17" x14ac:dyDescent="0.2">
      <c r="A23242" s="2">
        <v>44514</v>
      </c>
      <c r="B23242" t="s">
        <v>45</v>
      </c>
      <c r="C23242" t="s">
        <v>374</v>
      </c>
      <c r="D23242" t="s">
        <v>36</v>
      </c>
      <c r="E23242" t="s">
        <v>36</v>
      </c>
      <c r="F23242">
        <v>118</v>
      </c>
      <c r="G23242">
        <v>137</v>
      </c>
      <c r="H23242">
        <v>1147</v>
      </c>
      <c r="I23242">
        <v>1079</v>
      </c>
      <c r="J23242">
        <v>1</v>
      </c>
      <c r="K23242">
        <v>1</v>
      </c>
      <c r="L23242" t="s">
        <v>20</v>
      </c>
      <c r="M23242" t="s">
        <v>47</v>
      </c>
      <c r="N23242" t="s">
        <v>45</v>
      </c>
      <c r="O23242" t="s">
        <v>22</v>
      </c>
      <c r="P23242" t="s">
        <v>23</v>
      </c>
      <c r="Q23242" t="s">
        <v>30</v>
      </c>
    </row>
    <row r="23243" spans="1:17" x14ac:dyDescent="0.2">
      <c r="A23243" s="2">
        <v>44514</v>
      </c>
      <c r="B23243" t="s">
        <v>199</v>
      </c>
      <c r="C23243" t="s">
        <v>149</v>
      </c>
      <c r="D23243" t="s">
        <v>36</v>
      </c>
      <c r="E23243" t="s">
        <v>36</v>
      </c>
      <c r="F23243">
        <v>52</v>
      </c>
      <c r="G23243">
        <v>66</v>
      </c>
      <c r="H23243">
        <v>1424</v>
      </c>
      <c r="I23243">
        <v>1361</v>
      </c>
      <c r="J23243">
        <v>1</v>
      </c>
      <c r="K23243">
        <v>0</v>
      </c>
      <c r="L23243" t="s">
        <v>20</v>
      </c>
      <c r="M23243" t="s">
        <v>1821</v>
      </c>
      <c r="N23243" t="s">
        <v>199</v>
      </c>
      <c r="O23243" t="s">
        <v>22</v>
      </c>
      <c r="P23243" t="s">
        <v>23</v>
      </c>
      <c r="Q23243" t="s">
        <v>24</v>
      </c>
    </row>
    <row r="23244" spans="1:17" x14ac:dyDescent="0.2">
      <c r="A23244" s="2">
        <v>44514</v>
      </c>
      <c r="B23244" t="s">
        <v>118</v>
      </c>
      <c r="C23244" t="s">
        <v>61</v>
      </c>
      <c r="D23244" t="s">
        <v>36</v>
      </c>
      <c r="E23244" t="s">
        <v>36</v>
      </c>
      <c r="F23244">
        <v>20</v>
      </c>
      <c r="G23244">
        <v>97</v>
      </c>
      <c r="H23244">
        <v>1564</v>
      </c>
      <c r="I23244">
        <v>1228</v>
      </c>
      <c r="J23244">
        <v>2</v>
      </c>
      <c r="K23244">
        <v>0</v>
      </c>
      <c r="L23244" t="s">
        <v>20</v>
      </c>
      <c r="M23244" t="s">
        <v>1787</v>
      </c>
      <c r="N23244" t="s">
        <v>118</v>
      </c>
      <c r="O23244" t="s">
        <v>22</v>
      </c>
      <c r="P23244" t="s">
        <v>23</v>
      </c>
      <c r="Q23244" t="s">
        <v>24</v>
      </c>
    </row>
    <row r="23245" spans="1:17" x14ac:dyDescent="0.2">
      <c r="A23245" s="2">
        <v>44514</v>
      </c>
      <c r="B23245" t="s">
        <v>890</v>
      </c>
      <c r="C23245" t="s">
        <v>471</v>
      </c>
      <c r="D23245" t="s">
        <v>36</v>
      </c>
      <c r="E23245" t="s">
        <v>36</v>
      </c>
      <c r="F23245">
        <v>67</v>
      </c>
      <c r="G23245">
        <v>83</v>
      </c>
      <c r="H23245">
        <v>1357</v>
      </c>
      <c r="I23245">
        <v>1282</v>
      </c>
      <c r="J23245">
        <v>2</v>
      </c>
      <c r="K23245">
        <v>0</v>
      </c>
      <c r="L23245" t="s">
        <v>20</v>
      </c>
      <c r="M23245" t="s">
        <v>920</v>
      </c>
      <c r="N23245" t="s">
        <v>890</v>
      </c>
      <c r="O23245" t="s">
        <v>22</v>
      </c>
      <c r="P23245" t="s">
        <v>23</v>
      </c>
      <c r="Q23245" t="s">
        <v>24</v>
      </c>
    </row>
    <row r="23246" spans="1:17" x14ac:dyDescent="0.2">
      <c r="A23246" s="2">
        <v>44514</v>
      </c>
      <c r="B23246" t="s">
        <v>378</v>
      </c>
      <c r="C23246" t="s">
        <v>211</v>
      </c>
      <c r="D23246" t="s">
        <v>36</v>
      </c>
      <c r="E23246" t="s">
        <v>36</v>
      </c>
      <c r="F23246">
        <v>99</v>
      </c>
      <c r="G23246">
        <v>130</v>
      </c>
      <c r="H23246">
        <v>1218</v>
      </c>
      <c r="I23246">
        <v>1123</v>
      </c>
      <c r="J23246">
        <v>1</v>
      </c>
      <c r="K23246">
        <v>1</v>
      </c>
      <c r="L23246" t="s">
        <v>20</v>
      </c>
      <c r="M23246" t="s">
        <v>379</v>
      </c>
      <c r="N23246" t="s">
        <v>378</v>
      </c>
      <c r="O23246" t="s">
        <v>22</v>
      </c>
      <c r="P23246" t="s">
        <v>23</v>
      </c>
      <c r="Q23246" t="s">
        <v>30</v>
      </c>
    </row>
    <row r="23247" spans="1:17" x14ac:dyDescent="0.2">
      <c r="A23247" s="2">
        <v>44514</v>
      </c>
      <c r="B23247" t="s">
        <v>82</v>
      </c>
      <c r="C23247" t="s">
        <v>1204</v>
      </c>
      <c r="D23247" t="s">
        <v>50</v>
      </c>
      <c r="E23247" t="s">
        <v>50</v>
      </c>
      <c r="F23247">
        <v>8</v>
      </c>
      <c r="G23247">
        <v>25</v>
      </c>
      <c r="H23247">
        <v>1681</v>
      </c>
      <c r="I23247">
        <v>1527</v>
      </c>
      <c r="J23247">
        <v>1</v>
      </c>
      <c r="K23247">
        <v>2</v>
      </c>
      <c r="L23247" t="s">
        <v>20</v>
      </c>
      <c r="M23247" t="s">
        <v>187</v>
      </c>
      <c r="N23247" t="s">
        <v>82</v>
      </c>
      <c r="O23247" t="s">
        <v>22</v>
      </c>
      <c r="P23247" t="s">
        <v>23</v>
      </c>
      <c r="Q23247" t="s">
        <v>41</v>
      </c>
    </row>
    <row r="23248" spans="1:17" x14ac:dyDescent="0.2">
      <c r="A23248" s="2">
        <v>44514</v>
      </c>
      <c r="B23248" t="s">
        <v>97</v>
      </c>
      <c r="C23248" t="s">
        <v>98</v>
      </c>
      <c r="D23248" t="s">
        <v>50</v>
      </c>
      <c r="E23248" t="s">
        <v>50</v>
      </c>
      <c r="F23248">
        <v>94</v>
      </c>
      <c r="G23248">
        <v>51</v>
      </c>
      <c r="H23248">
        <v>1234</v>
      </c>
      <c r="I23248">
        <v>1430</v>
      </c>
      <c r="J23248">
        <v>0</v>
      </c>
      <c r="K23248">
        <v>3</v>
      </c>
      <c r="L23248" t="s">
        <v>20</v>
      </c>
      <c r="M23248" t="s">
        <v>97</v>
      </c>
      <c r="N23248" t="s">
        <v>97</v>
      </c>
      <c r="O23248" t="s">
        <v>22</v>
      </c>
      <c r="P23248" t="s">
        <v>23</v>
      </c>
      <c r="Q23248" t="s">
        <v>41</v>
      </c>
    </row>
    <row r="23249" spans="1:17" x14ac:dyDescent="0.2">
      <c r="A23249" s="2">
        <v>44514</v>
      </c>
      <c r="B23249" t="s">
        <v>106</v>
      </c>
      <c r="C23249" t="s">
        <v>52</v>
      </c>
      <c r="D23249" t="s">
        <v>50</v>
      </c>
      <c r="E23249" t="s">
        <v>50</v>
      </c>
      <c r="F23249">
        <v>7</v>
      </c>
      <c r="G23249">
        <v>17</v>
      </c>
      <c r="H23249">
        <v>1687</v>
      </c>
      <c r="I23249">
        <v>1618</v>
      </c>
      <c r="J23249">
        <v>1</v>
      </c>
      <c r="K23249">
        <v>0</v>
      </c>
      <c r="L23249" t="s">
        <v>20</v>
      </c>
      <c r="M23249" t="s">
        <v>194</v>
      </c>
      <c r="N23249" t="s">
        <v>106</v>
      </c>
      <c r="O23249" t="s">
        <v>22</v>
      </c>
      <c r="P23249" t="s">
        <v>23</v>
      </c>
      <c r="Q23249" t="s">
        <v>24</v>
      </c>
    </row>
    <row r="23250" spans="1:17" x14ac:dyDescent="0.2">
      <c r="A23250" s="2">
        <v>44514</v>
      </c>
      <c r="B23250" t="s">
        <v>153</v>
      </c>
      <c r="C23250" t="s">
        <v>1692</v>
      </c>
      <c r="D23250" t="s">
        <v>50</v>
      </c>
      <c r="E23250" t="s">
        <v>50</v>
      </c>
      <c r="F23250">
        <v>47</v>
      </c>
      <c r="G23250">
        <v>113</v>
      </c>
      <c r="H23250">
        <v>1434</v>
      </c>
      <c r="I23250">
        <v>1161</v>
      </c>
      <c r="J23250">
        <v>1</v>
      </c>
      <c r="K23250">
        <v>1</v>
      </c>
      <c r="L23250" t="s">
        <v>20</v>
      </c>
      <c r="M23250" t="s">
        <v>191</v>
      </c>
      <c r="N23250" t="s">
        <v>153</v>
      </c>
      <c r="O23250" t="s">
        <v>22</v>
      </c>
      <c r="P23250" t="s">
        <v>23</v>
      </c>
      <c r="Q23250" t="s">
        <v>30</v>
      </c>
    </row>
    <row r="23251" spans="1:17" x14ac:dyDescent="0.2">
      <c r="A23251" s="2">
        <v>44514</v>
      </c>
      <c r="B23251" t="s">
        <v>274</v>
      </c>
      <c r="C23251" t="s">
        <v>95</v>
      </c>
      <c r="D23251" t="s">
        <v>50</v>
      </c>
      <c r="E23251" t="s">
        <v>50</v>
      </c>
      <c r="F23251">
        <v>18</v>
      </c>
      <c r="G23251">
        <v>33</v>
      </c>
      <c r="H23251">
        <v>1608</v>
      </c>
      <c r="I23251">
        <v>1497</v>
      </c>
      <c r="J23251">
        <v>1</v>
      </c>
      <c r="K23251">
        <v>0</v>
      </c>
      <c r="L23251" t="s">
        <v>20</v>
      </c>
      <c r="M23251" t="s">
        <v>524</v>
      </c>
      <c r="N23251" t="s">
        <v>274</v>
      </c>
      <c r="O23251" t="s">
        <v>22</v>
      </c>
      <c r="P23251" t="s">
        <v>23</v>
      </c>
      <c r="Q23251" t="s">
        <v>24</v>
      </c>
    </row>
    <row r="23252" spans="1:17" x14ac:dyDescent="0.2">
      <c r="A23252" s="2">
        <v>44514</v>
      </c>
      <c r="B23252" t="s">
        <v>184</v>
      </c>
      <c r="C23252" t="s">
        <v>244</v>
      </c>
      <c r="D23252" t="s">
        <v>50</v>
      </c>
      <c r="E23252" t="s">
        <v>50</v>
      </c>
      <c r="F23252">
        <v>173</v>
      </c>
      <c r="G23252">
        <v>40</v>
      </c>
      <c r="H23252">
        <v>964</v>
      </c>
      <c r="I23252">
        <v>1454</v>
      </c>
      <c r="J23252">
        <v>0</v>
      </c>
      <c r="K23252">
        <v>6</v>
      </c>
      <c r="L23252" t="s">
        <v>20</v>
      </c>
      <c r="M23252" t="s">
        <v>1120</v>
      </c>
      <c r="N23252" t="s">
        <v>184</v>
      </c>
      <c r="O23252" t="s">
        <v>22</v>
      </c>
      <c r="P23252" t="s">
        <v>23</v>
      </c>
      <c r="Q23252" t="s">
        <v>41</v>
      </c>
    </row>
    <row r="23253" spans="1:17" x14ac:dyDescent="0.2">
      <c r="A23253" s="2">
        <v>44514</v>
      </c>
      <c r="B23253" t="s">
        <v>249</v>
      </c>
      <c r="C23253" t="s">
        <v>145</v>
      </c>
      <c r="D23253" t="s">
        <v>50</v>
      </c>
      <c r="E23253" t="s">
        <v>50</v>
      </c>
      <c r="F23253">
        <v>64</v>
      </c>
      <c r="G23253">
        <v>103</v>
      </c>
      <c r="H23253">
        <v>1364</v>
      </c>
      <c r="I23253">
        <v>1192</v>
      </c>
      <c r="J23253">
        <v>2</v>
      </c>
      <c r="K23253">
        <v>1</v>
      </c>
      <c r="L23253" t="s">
        <v>20</v>
      </c>
      <c r="M23253" t="s">
        <v>529</v>
      </c>
      <c r="N23253" t="s">
        <v>249</v>
      </c>
      <c r="O23253" t="s">
        <v>22</v>
      </c>
      <c r="P23253" t="s">
        <v>23</v>
      </c>
      <c r="Q23253" t="s">
        <v>24</v>
      </c>
    </row>
    <row r="23254" spans="1:17" x14ac:dyDescent="0.2">
      <c r="A23254" s="2">
        <v>44514</v>
      </c>
      <c r="B23254" t="s">
        <v>174</v>
      </c>
      <c r="C23254" t="s">
        <v>92</v>
      </c>
      <c r="D23254" t="s">
        <v>50</v>
      </c>
      <c r="E23254" t="s">
        <v>50</v>
      </c>
      <c r="F23254">
        <v>190</v>
      </c>
      <c r="G23254">
        <v>41</v>
      </c>
      <c r="H23254">
        <v>903</v>
      </c>
      <c r="I23254">
        <v>1451</v>
      </c>
      <c r="J23254">
        <v>0</v>
      </c>
      <c r="K23254">
        <v>2</v>
      </c>
      <c r="L23254" t="s">
        <v>20</v>
      </c>
      <c r="M23254" t="s">
        <v>820</v>
      </c>
      <c r="N23254" t="s">
        <v>174</v>
      </c>
      <c r="O23254" t="s">
        <v>22</v>
      </c>
      <c r="P23254" t="s">
        <v>23</v>
      </c>
      <c r="Q23254" t="s">
        <v>41</v>
      </c>
    </row>
    <row r="23255" spans="1:17" x14ac:dyDescent="0.2">
      <c r="A23255" s="2">
        <v>44514</v>
      </c>
      <c r="B23255" t="s">
        <v>328</v>
      </c>
      <c r="C23255" t="s">
        <v>76</v>
      </c>
      <c r="D23255" t="s">
        <v>50</v>
      </c>
      <c r="E23255" t="s">
        <v>50</v>
      </c>
      <c r="F23255">
        <v>74</v>
      </c>
      <c r="G23255">
        <v>62</v>
      </c>
      <c r="H23255">
        <v>1343</v>
      </c>
      <c r="I23255">
        <v>1397</v>
      </c>
      <c r="J23255">
        <v>3</v>
      </c>
      <c r="K23255">
        <v>1</v>
      </c>
      <c r="L23255" t="s">
        <v>20</v>
      </c>
      <c r="M23255" t="s">
        <v>329</v>
      </c>
      <c r="N23255" t="s">
        <v>328</v>
      </c>
      <c r="O23255" t="s">
        <v>22</v>
      </c>
      <c r="P23255" t="s">
        <v>23</v>
      </c>
      <c r="Q23255" t="s">
        <v>24</v>
      </c>
    </row>
    <row r="23256" spans="1:17" x14ac:dyDescent="0.2">
      <c r="A23256" s="2">
        <v>44514</v>
      </c>
      <c r="B23256" t="s">
        <v>286</v>
      </c>
      <c r="C23256" t="s">
        <v>129</v>
      </c>
      <c r="D23256" t="s">
        <v>50</v>
      </c>
      <c r="E23256" t="s">
        <v>50</v>
      </c>
      <c r="F23256">
        <v>89</v>
      </c>
      <c r="G23256">
        <v>12</v>
      </c>
      <c r="H23256">
        <v>1257</v>
      </c>
      <c r="I23256">
        <v>1642</v>
      </c>
      <c r="J23256">
        <v>1</v>
      </c>
      <c r="K23256">
        <v>4</v>
      </c>
      <c r="L23256" t="s">
        <v>20</v>
      </c>
      <c r="M23256" t="s">
        <v>359</v>
      </c>
      <c r="N23256" t="s">
        <v>286</v>
      </c>
      <c r="O23256" t="s">
        <v>22</v>
      </c>
      <c r="P23256" t="s">
        <v>23</v>
      </c>
      <c r="Q23256" t="s">
        <v>41</v>
      </c>
    </row>
    <row r="23257" spans="1:17" x14ac:dyDescent="0.2">
      <c r="A23257" s="2">
        <v>44515</v>
      </c>
      <c r="B23257" t="s">
        <v>345</v>
      </c>
      <c r="C23257" t="s">
        <v>449</v>
      </c>
      <c r="D23257" t="s">
        <v>50</v>
      </c>
      <c r="E23257" t="s">
        <v>115</v>
      </c>
      <c r="F23257">
        <v>93</v>
      </c>
      <c r="G23257">
        <v>84</v>
      </c>
      <c r="H23257">
        <v>1243</v>
      </c>
      <c r="I23257">
        <v>1279</v>
      </c>
      <c r="J23257">
        <v>1</v>
      </c>
      <c r="K23257">
        <v>0</v>
      </c>
      <c r="L23257" t="s">
        <v>28</v>
      </c>
      <c r="M23257" t="s">
        <v>1733</v>
      </c>
      <c r="N23257" t="s">
        <v>345</v>
      </c>
      <c r="O23257" t="s">
        <v>22</v>
      </c>
      <c r="P23257" t="s">
        <v>23</v>
      </c>
      <c r="Q23257" t="s">
        <v>24</v>
      </c>
    </row>
    <row r="23258" spans="1:17" x14ac:dyDescent="0.2">
      <c r="A23258" s="2">
        <v>44515</v>
      </c>
      <c r="B23258" t="s">
        <v>73</v>
      </c>
      <c r="C23258" t="s">
        <v>301</v>
      </c>
      <c r="D23258" t="s">
        <v>50</v>
      </c>
      <c r="E23258" t="s">
        <v>115</v>
      </c>
      <c r="F23258">
        <v>135</v>
      </c>
      <c r="G23258">
        <v>142</v>
      </c>
      <c r="H23258">
        <v>1097</v>
      </c>
      <c r="I23258">
        <v>1065</v>
      </c>
      <c r="J23258">
        <v>1</v>
      </c>
      <c r="K23258">
        <v>1</v>
      </c>
      <c r="L23258" t="s">
        <v>28</v>
      </c>
      <c r="M23258" t="s">
        <v>289</v>
      </c>
      <c r="N23258" t="s">
        <v>73</v>
      </c>
      <c r="O23258" t="s">
        <v>22</v>
      </c>
      <c r="P23258" t="s">
        <v>23</v>
      </c>
      <c r="Q23258" t="s">
        <v>30</v>
      </c>
    </row>
    <row r="23259" spans="1:17" x14ac:dyDescent="0.2">
      <c r="A23259" s="2">
        <v>44515</v>
      </c>
      <c r="B23259" t="s">
        <v>237</v>
      </c>
      <c r="C23259" t="s">
        <v>800</v>
      </c>
      <c r="D23259" t="s">
        <v>36</v>
      </c>
      <c r="E23259" t="s">
        <v>36</v>
      </c>
      <c r="F23259">
        <v>121</v>
      </c>
      <c r="G23259">
        <v>188</v>
      </c>
      <c r="H23259">
        <v>1145</v>
      </c>
      <c r="I23259">
        <v>905</v>
      </c>
      <c r="J23259">
        <v>7</v>
      </c>
      <c r="K23259">
        <v>2</v>
      </c>
      <c r="L23259" t="s">
        <v>20</v>
      </c>
      <c r="M23259" t="s">
        <v>366</v>
      </c>
      <c r="N23259" t="s">
        <v>237</v>
      </c>
      <c r="O23259" t="s">
        <v>22</v>
      </c>
      <c r="P23259" t="s">
        <v>23</v>
      </c>
      <c r="Q23259" t="s">
        <v>24</v>
      </c>
    </row>
    <row r="23260" spans="1:17" x14ac:dyDescent="0.2">
      <c r="A23260" s="2">
        <v>44515</v>
      </c>
      <c r="B23260" t="s">
        <v>207</v>
      </c>
      <c r="C23260" t="s">
        <v>617</v>
      </c>
      <c r="D23260" t="s">
        <v>36</v>
      </c>
      <c r="E23260" t="s">
        <v>36</v>
      </c>
      <c r="F23260">
        <v>104</v>
      </c>
      <c r="G23260">
        <v>133</v>
      </c>
      <c r="H23260">
        <v>1189</v>
      </c>
      <c r="I23260">
        <v>1111</v>
      </c>
      <c r="J23260">
        <v>2</v>
      </c>
      <c r="K23260">
        <v>1</v>
      </c>
      <c r="L23260" t="s">
        <v>20</v>
      </c>
      <c r="M23260" t="s">
        <v>209</v>
      </c>
      <c r="N23260" t="s">
        <v>207</v>
      </c>
      <c r="O23260" t="s">
        <v>22</v>
      </c>
      <c r="P23260" t="s">
        <v>23</v>
      </c>
      <c r="Q23260" t="s">
        <v>24</v>
      </c>
    </row>
    <row r="23261" spans="1:17" x14ac:dyDescent="0.2">
      <c r="A23261" s="2">
        <v>44515</v>
      </c>
      <c r="B23261" t="s">
        <v>352</v>
      </c>
      <c r="C23261" t="s">
        <v>365</v>
      </c>
      <c r="D23261" t="s">
        <v>36</v>
      </c>
      <c r="E23261" t="s">
        <v>36</v>
      </c>
      <c r="F23261">
        <v>108</v>
      </c>
      <c r="G23261">
        <v>134</v>
      </c>
      <c r="H23261">
        <v>1175</v>
      </c>
      <c r="I23261">
        <v>1110</v>
      </c>
      <c r="J23261">
        <v>0</v>
      </c>
      <c r="K23261">
        <v>1</v>
      </c>
      <c r="L23261" t="s">
        <v>20</v>
      </c>
      <c r="M23261" t="s">
        <v>420</v>
      </c>
      <c r="N23261" t="s">
        <v>149</v>
      </c>
      <c r="O23261" t="s">
        <v>122</v>
      </c>
      <c r="P23261" t="s">
        <v>23</v>
      </c>
      <c r="Q23261" t="s">
        <v>41</v>
      </c>
    </row>
    <row r="23262" spans="1:17" x14ac:dyDescent="0.2">
      <c r="A23262" s="2">
        <v>44515</v>
      </c>
      <c r="B23262" t="s">
        <v>202</v>
      </c>
      <c r="C23262" t="s">
        <v>380</v>
      </c>
      <c r="D23262" t="s">
        <v>36</v>
      </c>
      <c r="E23262" t="s">
        <v>36</v>
      </c>
      <c r="F23262">
        <v>109</v>
      </c>
      <c r="G23262">
        <v>123</v>
      </c>
      <c r="H23262">
        <v>1175</v>
      </c>
      <c r="I23262">
        <v>1139</v>
      </c>
      <c r="J23262">
        <v>0</v>
      </c>
      <c r="K23262">
        <v>0</v>
      </c>
      <c r="L23262" t="s">
        <v>20</v>
      </c>
      <c r="M23262" t="s">
        <v>485</v>
      </c>
      <c r="N23262" t="s">
        <v>110</v>
      </c>
      <c r="O23262" t="s">
        <v>122</v>
      </c>
      <c r="P23262" t="s">
        <v>23</v>
      </c>
      <c r="Q23262" t="s">
        <v>30</v>
      </c>
    </row>
    <row r="23263" spans="1:17" x14ac:dyDescent="0.2">
      <c r="A23263" s="2">
        <v>44515</v>
      </c>
      <c r="B23263" t="s">
        <v>100</v>
      </c>
      <c r="C23263" t="s">
        <v>119</v>
      </c>
      <c r="D23263" t="s">
        <v>50</v>
      </c>
      <c r="E23263" t="s">
        <v>50</v>
      </c>
      <c r="F23263">
        <v>58</v>
      </c>
      <c r="G23263">
        <v>4</v>
      </c>
      <c r="H23263">
        <v>1412</v>
      </c>
      <c r="I23263">
        <v>1750</v>
      </c>
      <c r="J23263">
        <v>0</v>
      </c>
      <c r="K23263">
        <v>0</v>
      </c>
      <c r="L23263" t="s">
        <v>20</v>
      </c>
      <c r="M23263" t="s">
        <v>102</v>
      </c>
      <c r="N23263" t="s">
        <v>100</v>
      </c>
      <c r="O23263" t="s">
        <v>22</v>
      </c>
      <c r="P23263" t="s">
        <v>23</v>
      </c>
      <c r="Q23263" t="s">
        <v>30</v>
      </c>
    </row>
    <row r="23264" spans="1:17" x14ac:dyDescent="0.2">
      <c r="A23264" s="2">
        <v>44515</v>
      </c>
      <c r="B23264" t="s">
        <v>53</v>
      </c>
      <c r="C23264" t="s">
        <v>87</v>
      </c>
      <c r="D23264" t="s">
        <v>50</v>
      </c>
      <c r="E23264" t="s">
        <v>50</v>
      </c>
      <c r="F23264">
        <v>14</v>
      </c>
      <c r="G23264">
        <v>70</v>
      </c>
      <c r="H23264">
        <v>1633</v>
      </c>
      <c r="I23264">
        <v>1350</v>
      </c>
      <c r="J23264">
        <v>4</v>
      </c>
      <c r="K23264">
        <v>0</v>
      </c>
      <c r="L23264" t="s">
        <v>20</v>
      </c>
      <c r="M23264" t="s">
        <v>714</v>
      </c>
      <c r="N23264" t="s">
        <v>53</v>
      </c>
      <c r="O23264" t="s">
        <v>22</v>
      </c>
      <c r="P23264" t="s">
        <v>23</v>
      </c>
      <c r="Q23264" t="s">
        <v>24</v>
      </c>
    </row>
    <row r="23265" spans="1:17" x14ac:dyDescent="0.2">
      <c r="A23265" s="2">
        <v>44515</v>
      </c>
      <c r="B23265" t="s">
        <v>104</v>
      </c>
      <c r="C23265" t="s">
        <v>72</v>
      </c>
      <c r="D23265" t="s">
        <v>50</v>
      </c>
      <c r="E23265" t="s">
        <v>50</v>
      </c>
      <c r="F23265">
        <v>42</v>
      </c>
      <c r="G23265">
        <v>10</v>
      </c>
      <c r="H23265">
        <v>1451</v>
      </c>
      <c r="I23265">
        <v>1668</v>
      </c>
      <c r="J23265">
        <v>2</v>
      </c>
      <c r="K23265">
        <v>0</v>
      </c>
      <c r="L23265" t="s">
        <v>20</v>
      </c>
      <c r="M23265" t="s">
        <v>273</v>
      </c>
      <c r="N23265" t="s">
        <v>104</v>
      </c>
      <c r="O23265" t="s">
        <v>22</v>
      </c>
      <c r="P23265" t="s">
        <v>23</v>
      </c>
      <c r="Q23265" t="s">
        <v>24</v>
      </c>
    </row>
    <row r="23266" spans="1:17" x14ac:dyDescent="0.2">
      <c r="A23266" s="2">
        <v>44515</v>
      </c>
      <c r="B23266" t="s">
        <v>69</v>
      </c>
      <c r="C23266" t="s">
        <v>384</v>
      </c>
      <c r="D23266" t="s">
        <v>50</v>
      </c>
      <c r="E23266" t="s">
        <v>50</v>
      </c>
      <c r="F23266">
        <v>32</v>
      </c>
      <c r="G23266">
        <v>181</v>
      </c>
      <c r="H23266">
        <v>1501</v>
      </c>
      <c r="I23266">
        <v>933</v>
      </c>
      <c r="J23266">
        <v>4</v>
      </c>
      <c r="K23266">
        <v>1</v>
      </c>
      <c r="L23266" t="s">
        <v>20</v>
      </c>
      <c r="M23266" t="s">
        <v>367</v>
      </c>
      <c r="N23266" t="s">
        <v>69</v>
      </c>
      <c r="O23266" t="s">
        <v>22</v>
      </c>
      <c r="P23266" t="s">
        <v>23</v>
      </c>
      <c r="Q23266" t="s">
        <v>24</v>
      </c>
    </row>
    <row r="23267" spans="1:17" x14ac:dyDescent="0.2">
      <c r="A23267" s="2">
        <v>44515</v>
      </c>
      <c r="B23267" t="s">
        <v>123</v>
      </c>
      <c r="C23267" t="s">
        <v>48</v>
      </c>
      <c r="D23267" t="s">
        <v>50</v>
      </c>
      <c r="E23267" t="s">
        <v>50</v>
      </c>
      <c r="F23267">
        <v>80</v>
      </c>
      <c r="G23267">
        <v>116</v>
      </c>
      <c r="H23267">
        <v>1305</v>
      </c>
      <c r="I23267">
        <v>1148</v>
      </c>
      <c r="J23267">
        <v>3</v>
      </c>
      <c r="K23267">
        <v>2</v>
      </c>
      <c r="L23267" t="s">
        <v>20</v>
      </c>
      <c r="M23267" t="s">
        <v>1553</v>
      </c>
      <c r="N23267" t="s">
        <v>123</v>
      </c>
      <c r="O23267" t="s">
        <v>22</v>
      </c>
      <c r="P23267" t="s">
        <v>23</v>
      </c>
      <c r="Q23267" t="s">
        <v>24</v>
      </c>
    </row>
    <row r="23268" spans="1:17" x14ac:dyDescent="0.2">
      <c r="A23268" s="2">
        <v>44515</v>
      </c>
      <c r="B23268" t="s">
        <v>85</v>
      </c>
      <c r="C23268" t="s">
        <v>737</v>
      </c>
      <c r="D23268" t="s">
        <v>50</v>
      </c>
      <c r="E23268" t="s">
        <v>50</v>
      </c>
      <c r="F23268">
        <v>63</v>
      </c>
      <c r="G23268">
        <v>153</v>
      </c>
      <c r="H23268">
        <v>1374</v>
      </c>
      <c r="I23268">
        <v>1038</v>
      </c>
      <c r="J23268">
        <v>1</v>
      </c>
      <c r="K23268">
        <v>0</v>
      </c>
      <c r="L23268" t="s">
        <v>20</v>
      </c>
      <c r="M23268" t="s">
        <v>86</v>
      </c>
      <c r="N23268" t="s">
        <v>85</v>
      </c>
      <c r="O23268" t="s">
        <v>22</v>
      </c>
      <c r="P23268" t="s">
        <v>23</v>
      </c>
      <c r="Q23268" t="s">
        <v>24</v>
      </c>
    </row>
    <row r="23269" spans="1:17" x14ac:dyDescent="0.2">
      <c r="A23269" s="2">
        <v>44515</v>
      </c>
      <c r="B23269" t="s">
        <v>90</v>
      </c>
      <c r="C23269" t="s">
        <v>94</v>
      </c>
      <c r="D23269" t="s">
        <v>50</v>
      </c>
      <c r="E23269" t="s">
        <v>50</v>
      </c>
      <c r="F23269">
        <v>23</v>
      </c>
      <c r="G23269">
        <v>43</v>
      </c>
      <c r="H23269">
        <v>1542</v>
      </c>
      <c r="I23269">
        <v>1449</v>
      </c>
      <c r="J23269">
        <v>1</v>
      </c>
      <c r="K23269">
        <v>2</v>
      </c>
      <c r="L23269" t="s">
        <v>20</v>
      </c>
      <c r="M23269" t="s">
        <v>750</v>
      </c>
      <c r="N23269" t="s">
        <v>90</v>
      </c>
      <c r="O23269" t="s">
        <v>22</v>
      </c>
      <c r="P23269" t="s">
        <v>23</v>
      </c>
      <c r="Q23269" t="s">
        <v>41</v>
      </c>
    </row>
    <row r="23270" spans="1:17" x14ac:dyDescent="0.2">
      <c r="A23270" s="2">
        <v>44515</v>
      </c>
      <c r="B23270" t="s">
        <v>125</v>
      </c>
      <c r="C23270" t="s">
        <v>89</v>
      </c>
      <c r="D23270" t="s">
        <v>50</v>
      </c>
      <c r="E23270" t="s">
        <v>50</v>
      </c>
      <c r="F23270">
        <v>210</v>
      </c>
      <c r="G23270">
        <v>5</v>
      </c>
      <c r="H23270">
        <v>782</v>
      </c>
      <c r="I23270">
        <v>1750</v>
      </c>
      <c r="J23270">
        <v>0</v>
      </c>
      <c r="K23270">
        <v>10</v>
      </c>
      <c r="L23270" t="s">
        <v>20</v>
      </c>
      <c r="M23270" t="s">
        <v>468</v>
      </c>
      <c r="N23270" t="s">
        <v>125</v>
      </c>
      <c r="O23270" t="s">
        <v>22</v>
      </c>
      <c r="P23270" t="s">
        <v>23</v>
      </c>
      <c r="Q23270" t="s">
        <v>41</v>
      </c>
    </row>
    <row r="23271" spans="1:17" x14ac:dyDescent="0.2">
      <c r="A23271" s="2">
        <v>44516</v>
      </c>
      <c r="B23271" t="s">
        <v>402</v>
      </c>
      <c r="C23271" t="s">
        <v>569</v>
      </c>
      <c r="D23271" t="s">
        <v>115</v>
      </c>
      <c r="E23271" t="s">
        <v>115</v>
      </c>
      <c r="F23271">
        <v>91</v>
      </c>
      <c r="G23271">
        <v>96</v>
      </c>
      <c r="H23271">
        <v>1250</v>
      </c>
      <c r="I23271">
        <v>1230</v>
      </c>
      <c r="J23271">
        <v>4</v>
      </c>
      <c r="K23271">
        <v>2</v>
      </c>
      <c r="L23271" t="s">
        <v>28</v>
      </c>
      <c r="M23271" t="s">
        <v>1551</v>
      </c>
      <c r="N23271" t="s">
        <v>402</v>
      </c>
      <c r="O23271" t="s">
        <v>22</v>
      </c>
      <c r="P23271" t="s">
        <v>23</v>
      </c>
      <c r="Q23271" t="s">
        <v>24</v>
      </c>
    </row>
    <row r="23272" spans="1:17" x14ac:dyDescent="0.2">
      <c r="A23272" s="2">
        <v>44516</v>
      </c>
      <c r="B23272" t="s">
        <v>317</v>
      </c>
      <c r="C23272" t="s">
        <v>177</v>
      </c>
      <c r="D23272" t="s">
        <v>50</v>
      </c>
      <c r="E23272" t="s">
        <v>115</v>
      </c>
      <c r="F23272">
        <v>95</v>
      </c>
      <c r="G23272">
        <v>90</v>
      </c>
      <c r="H23272">
        <v>1233</v>
      </c>
      <c r="I23272">
        <v>1254</v>
      </c>
      <c r="J23272">
        <v>1</v>
      </c>
      <c r="K23272">
        <v>0</v>
      </c>
      <c r="L23272" t="s">
        <v>28</v>
      </c>
      <c r="M23272" t="s">
        <v>394</v>
      </c>
      <c r="N23272" t="s">
        <v>317</v>
      </c>
      <c r="O23272" t="s">
        <v>22</v>
      </c>
      <c r="P23272" t="s">
        <v>23</v>
      </c>
      <c r="Q23272" t="s">
        <v>24</v>
      </c>
    </row>
    <row r="23273" spans="1:17" x14ac:dyDescent="0.2">
      <c r="A23273" s="2">
        <v>44516</v>
      </c>
      <c r="B23273" t="s">
        <v>560</v>
      </c>
      <c r="C23273" t="s">
        <v>602</v>
      </c>
      <c r="D23273" t="s">
        <v>50</v>
      </c>
      <c r="E23273" t="s">
        <v>115</v>
      </c>
      <c r="F23273">
        <v>125</v>
      </c>
      <c r="G23273">
        <v>114</v>
      </c>
      <c r="H23273">
        <v>1137</v>
      </c>
      <c r="I23273">
        <v>1157</v>
      </c>
      <c r="J23273">
        <v>1</v>
      </c>
      <c r="K23273">
        <v>0</v>
      </c>
      <c r="L23273" t="s">
        <v>28</v>
      </c>
      <c r="M23273" t="s">
        <v>1786</v>
      </c>
      <c r="N23273" t="s">
        <v>560</v>
      </c>
      <c r="O23273" t="s">
        <v>22</v>
      </c>
      <c r="P23273" t="s">
        <v>23</v>
      </c>
      <c r="Q23273" t="s">
        <v>24</v>
      </c>
    </row>
    <row r="23274" spans="1:17" x14ac:dyDescent="0.2">
      <c r="A23274" s="2">
        <v>44516</v>
      </c>
      <c r="B23274" t="s">
        <v>442</v>
      </c>
      <c r="C23274" t="s">
        <v>196</v>
      </c>
      <c r="D23274" t="s">
        <v>57</v>
      </c>
      <c r="E23274" t="s">
        <v>36</v>
      </c>
      <c r="F23274">
        <v>111</v>
      </c>
      <c r="G23274">
        <v>147</v>
      </c>
      <c r="H23274">
        <v>1161</v>
      </c>
      <c r="I23274">
        <v>1053</v>
      </c>
      <c r="J23274">
        <v>2</v>
      </c>
      <c r="K23274">
        <v>0</v>
      </c>
      <c r="L23274" t="s">
        <v>28</v>
      </c>
      <c r="M23274" t="s">
        <v>246</v>
      </c>
      <c r="N23274" t="s">
        <v>176</v>
      </c>
      <c r="O23274" t="s">
        <v>122</v>
      </c>
      <c r="P23274" t="s">
        <v>23</v>
      </c>
      <c r="Q23274" t="s">
        <v>24</v>
      </c>
    </row>
    <row r="23275" spans="1:17" x14ac:dyDescent="0.2">
      <c r="A23275" s="2">
        <v>44516</v>
      </c>
      <c r="B23275" t="s">
        <v>363</v>
      </c>
      <c r="C23275" t="s">
        <v>1073</v>
      </c>
      <c r="D23275" t="s">
        <v>115</v>
      </c>
      <c r="E23275" t="s">
        <v>115</v>
      </c>
      <c r="F23275">
        <v>165</v>
      </c>
      <c r="G23275">
        <v>152</v>
      </c>
      <c r="H23275">
        <v>985</v>
      </c>
      <c r="I23275">
        <v>1045</v>
      </c>
      <c r="J23275">
        <v>0</v>
      </c>
      <c r="K23275">
        <v>1</v>
      </c>
      <c r="L23275" t="s">
        <v>28</v>
      </c>
      <c r="M23275" t="s">
        <v>767</v>
      </c>
      <c r="N23275" t="s">
        <v>180</v>
      </c>
      <c r="O23275" t="s">
        <v>122</v>
      </c>
      <c r="P23275" t="s">
        <v>23</v>
      </c>
      <c r="Q23275" t="s">
        <v>41</v>
      </c>
    </row>
    <row r="23276" spans="1:17" x14ac:dyDescent="0.2">
      <c r="A23276" s="2">
        <v>44516</v>
      </c>
      <c r="B23276" t="s">
        <v>629</v>
      </c>
      <c r="C23276" t="s">
        <v>419</v>
      </c>
      <c r="D23276" t="s">
        <v>36</v>
      </c>
      <c r="E23276" t="s">
        <v>36</v>
      </c>
      <c r="F23276">
        <v>156</v>
      </c>
      <c r="G23276">
        <v>199</v>
      </c>
      <c r="H23276">
        <v>1030</v>
      </c>
      <c r="I23276">
        <v>862</v>
      </c>
      <c r="J23276">
        <v>0</v>
      </c>
      <c r="K23276">
        <v>0</v>
      </c>
      <c r="L23276" t="s">
        <v>1855</v>
      </c>
      <c r="M23276" t="s">
        <v>461</v>
      </c>
      <c r="N23276" t="s">
        <v>462</v>
      </c>
      <c r="O23276" t="s">
        <v>122</v>
      </c>
      <c r="P23276" t="s">
        <v>23</v>
      </c>
      <c r="Q23276" t="s">
        <v>30</v>
      </c>
    </row>
    <row r="23277" spans="1:17" x14ac:dyDescent="0.2">
      <c r="A23277" s="2">
        <v>44516</v>
      </c>
      <c r="B23277" t="s">
        <v>462</v>
      </c>
      <c r="C23277" t="s">
        <v>212</v>
      </c>
      <c r="D23277" t="s">
        <v>115</v>
      </c>
      <c r="E23277" t="s">
        <v>115</v>
      </c>
      <c r="F23277">
        <v>204</v>
      </c>
      <c r="G23277">
        <v>187</v>
      </c>
      <c r="H23277">
        <v>840</v>
      </c>
      <c r="I23277">
        <v>907</v>
      </c>
      <c r="J23277">
        <v>2</v>
      </c>
      <c r="K23277">
        <v>1</v>
      </c>
      <c r="L23277" t="s">
        <v>1855</v>
      </c>
      <c r="M23277" t="s">
        <v>461</v>
      </c>
      <c r="N23277" t="s">
        <v>462</v>
      </c>
      <c r="O23277" t="s">
        <v>22</v>
      </c>
      <c r="P23277" t="s">
        <v>23</v>
      </c>
      <c r="Q23277" t="s">
        <v>24</v>
      </c>
    </row>
    <row r="23278" spans="1:17" x14ac:dyDescent="0.2">
      <c r="A23278" s="2">
        <v>44516</v>
      </c>
      <c r="B23278" t="s">
        <v>150</v>
      </c>
      <c r="C23278" t="s">
        <v>224</v>
      </c>
      <c r="D23278" t="s">
        <v>36</v>
      </c>
      <c r="E23278" t="s">
        <v>36</v>
      </c>
      <c r="F23278">
        <v>30</v>
      </c>
      <c r="G23278">
        <v>61</v>
      </c>
      <c r="H23278">
        <v>1509</v>
      </c>
      <c r="I23278">
        <v>1400</v>
      </c>
      <c r="J23278">
        <v>2</v>
      </c>
      <c r="K23278">
        <v>2</v>
      </c>
      <c r="L23278" t="s">
        <v>20</v>
      </c>
      <c r="M23278" t="s">
        <v>1052</v>
      </c>
      <c r="N23278" t="s">
        <v>150</v>
      </c>
      <c r="O23278" t="s">
        <v>22</v>
      </c>
      <c r="P23278" t="s">
        <v>23</v>
      </c>
      <c r="Q23278" t="s">
        <v>30</v>
      </c>
    </row>
    <row r="23279" spans="1:17" x14ac:dyDescent="0.2">
      <c r="A23279" s="2">
        <v>44516</v>
      </c>
      <c r="B23279" t="s">
        <v>197</v>
      </c>
      <c r="C23279" t="s">
        <v>802</v>
      </c>
      <c r="D23279" t="s">
        <v>36</v>
      </c>
      <c r="E23279" t="s">
        <v>36</v>
      </c>
      <c r="F23279">
        <v>102</v>
      </c>
      <c r="G23279">
        <v>126</v>
      </c>
      <c r="H23279">
        <v>1202</v>
      </c>
      <c r="I23279">
        <v>1135</v>
      </c>
      <c r="J23279">
        <v>1</v>
      </c>
      <c r="K23279">
        <v>1</v>
      </c>
      <c r="L23279" t="s">
        <v>20</v>
      </c>
      <c r="M23279" t="s">
        <v>225</v>
      </c>
      <c r="N23279" t="s">
        <v>197</v>
      </c>
      <c r="O23279" t="s">
        <v>22</v>
      </c>
      <c r="P23279" t="s">
        <v>23</v>
      </c>
      <c r="Q23279" t="s">
        <v>30</v>
      </c>
    </row>
    <row r="23280" spans="1:17" x14ac:dyDescent="0.2">
      <c r="A23280" s="2">
        <v>44516</v>
      </c>
      <c r="B23280" t="s">
        <v>128</v>
      </c>
      <c r="C23280" t="s">
        <v>138</v>
      </c>
      <c r="D23280" t="s">
        <v>36</v>
      </c>
      <c r="E23280" t="s">
        <v>36</v>
      </c>
      <c r="F23280">
        <v>27</v>
      </c>
      <c r="G23280">
        <v>87</v>
      </c>
      <c r="H23280">
        <v>1525</v>
      </c>
      <c r="I23280">
        <v>1260</v>
      </c>
      <c r="J23280">
        <v>3</v>
      </c>
      <c r="K23280">
        <v>1</v>
      </c>
      <c r="L23280" t="s">
        <v>20</v>
      </c>
      <c r="M23280" t="s">
        <v>1054</v>
      </c>
      <c r="N23280" t="s">
        <v>128</v>
      </c>
      <c r="O23280" t="s">
        <v>22</v>
      </c>
      <c r="P23280" t="s">
        <v>23</v>
      </c>
      <c r="Q23280" t="s">
        <v>24</v>
      </c>
    </row>
    <row r="23281" spans="1:17" x14ac:dyDescent="0.2">
      <c r="A23281" s="2">
        <v>44516</v>
      </c>
      <c r="B23281" t="s">
        <v>339</v>
      </c>
      <c r="C23281" t="s">
        <v>660</v>
      </c>
      <c r="D23281" t="s">
        <v>36</v>
      </c>
      <c r="E23281" t="s">
        <v>36</v>
      </c>
      <c r="F23281">
        <v>150</v>
      </c>
      <c r="G23281">
        <v>115</v>
      </c>
      <c r="H23281">
        <v>1047</v>
      </c>
      <c r="I23281">
        <v>1150</v>
      </c>
      <c r="J23281">
        <v>3</v>
      </c>
      <c r="K23281">
        <v>1</v>
      </c>
      <c r="L23281" t="s">
        <v>20</v>
      </c>
      <c r="M23281" t="s">
        <v>815</v>
      </c>
      <c r="N23281" t="s">
        <v>110</v>
      </c>
      <c r="O23281" t="s">
        <v>122</v>
      </c>
      <c r="P23281" t="s">
        <v>23</v>
      </c>
      <c r="Q23281" t="s">
        <v>24</v>
      </c>
    </row>
    <row r="23282" spans="1:17" x14ac:dyDescent="0.2">
      <c r="A23282" s="2">
        <v>44516</v>
      </c>
      <c r="B23282" t="s">
        <v>135</v>
      </c>
      <c r="C23282" t="s">
        <v>548</v>
      </c>
      <c r="D23282" t="s">
        <v>36</v>
      </c>
      <c r="E23282" t="s">
        <v>36</v>
      </c>
      <c r="F23282">
        <v>36</v>
      </c>
      <c r="G23282">
        <v>76</v>
      </c>
      <c r="H23282">
        <v>1478</v>
      </c>
      <c r="I23282">
        <v>1327</v>
      </c>
      <c r="J23282">
        <v>1</v>
      </c>
      <c r="K23282">
        <v>1</v>
      </c>
      <c r="L23282" t="s">
        <v>20</v>
      </c>
      <c r="M23282" t="s">
        <v>137</v>
      </c>
      <c r="N23282" t="s">
        <v>135</v>
      </c>
      <c r="O23282" t="s">
        <v>22</v>
      </c>
      <c r="P23282" t="s">
        <v>23</v>
      </c>
      <c r="Q23282" t="s">
        <v>30</v>
      </c>
    </row>
    <row r="23283" spans="1:17" x14ac:dyDescent="0.2">
      <c r="A23283" s="2">
        <v>44516</v>
      </c>
      <c r="B23283" t="s">
        <v>296</v>
      </c>
      <c r="C23283" t="s">
        <v>250</v>
      </c>
      <c r="D23283" t="s">
        <v>36</v>
      </c>
      <c r="E23283" t="s">
        <v>36</v>
      </c>
      <c r="F23283">
        <v>122</v>
      </c>
      <c r="G23283">
        <v>120</v>
      </c>
      <c r="H23283">
        <v>1144</v>
      </c>
      <c r="I23283">
        <v>1146</v>
      </c>
      <c r="J23283">
        <v>1</v>
      </c>
      <c r="K23283">
        <v>0</v>
      </c>
      <c r="L23283" t="s">
        <v>20</v>
      </c>
      <c r="M23283" t="s">
        <v>639</v>
      </c>
      <c r="N23283" t="s">
        <v>471</v>
      </c>
      <c r="O23283" t="s">
        <v>122</v>
      </c>
      <c r="P23283" t="s">
        <v>23</v>
      </c>
      <c r="Q23283" t="s">
        <v>24</v>
      </c>
    </row>
    <row r="23284" spans="1:17" x14ac:dyDescent="0.2">
      <c r="A23284" s="2">
        <v>44516</v>
      </c>
      <c r="B23284" t="s">
        <v>120</v>
      </c>
      <c r="C23284" t="s">
        <v>136</v>
      </c>
      <c r="D23284" t="s">
        <v>36</v>
      </c>
      <c r="E23284" t="s">
        <v>36</v>
      </c>
      <c r="F23284">
        <v>54</v>
      </c>
      <c r="G23284">
        <v>53</v>
      </c>
      <c r="H23284">
        <v>1418</v>
      </c>
      <c r="I23284">
        <v>1424</v>
      </c>
      <c r="J23284">
        <v>1</v>
      </c>
      <c r="K23284">
        <v>0</v>
      </c>
      <c r="L23284" t="s">
        <v>20</v>
      </c>
      <c r="M23284" t="s">
        <v>422</v>
      </c>
      <c r="N23284" t="s">
        <v>120</v>
      </c>
      <c r="O23284" t="s">
        <v>22</v>
      </c>
      <c r="P23284" t="s">
        <v>23</v>
      </c>
      <c r="Q23284" t="s">
        <v>24</v>
      </c>
    </row>
    <row r="23285" spans="1:17" x14ac:dyDescent="0.2">
      <c r="A23285" s="2">
        <v>44516</v>
      </c>
      <c r="B23285" t="s">
        <v>183</v>
      </c>
      <c r="C23285" t="s">
        <v>141</v>
      </c>
      <c r="D23285" t="s">
        <v>36</v>
      </c>
      <c r="E23285" t="s">
        <v>36</v>
      </c>
      <c r="F23285">
        <v>44</v>
      </c>
      <c r="G23285">
        <v>88</v>
      </c>
      <c r="H23285">
        <v>1447</v>
      </c>
      <c r="I23285">
        <v>1260</v>
      </c>
      <c r="J23285">
        <v>2</v>
      </c>
      <c r="K23285">
        <v>1</v>
      </c>
      <c r="L23285" t="s">
        <v>20</v>
      </c>
      <c r="M23285" t="s">
        <v>682</v>
      </c>
      <c r="N23285" t="s">
        <v>183</v>
      </c>
      <c r="O23285" t="s">
        <v>22</v>
      </c>
      <c r="P23285" t="s">
        <v>23</v>
      </c>
      <c r="Q23285" t="s">
        <v>24</v>
      </c>
    </row>
    <row r="23286" spans="1:17" x14ac:dyDescent="0.2">
      <c r="A23286" s="2">
        <v>44516</v>
      </c>
      <c r="B23286" t="s">
        <v>718</v>
      </c>
      <c r="C23286" t="s">
        <v>267</v>
      </c>
      <c r="D23286" t="s">
        <v>36</v>
      </c>
      <c r="E23286" t="s">
        <v>36</v>
      </c>
      <c r="F23286">
        <v>112</v>
      </c>
      <c r="G23286">
        <v>129</v>
      </c>
      <c r="H23286">
        <v>1161</v>
      </c>
      <c r="I23286">
        <v>1124</v>
      </c>
      <c r="J23286">
        <v>1</v>
      </c>
      <c r="K23286">
        <v>1</v>
      </c>
      <c r="L23286" t="s">
        <v>20</v>
      </c>
      <c r="M23286" t="s">
        <v>885</v>
      </c>
      <c r="N23286" t="s">
        <v>718</v>
      </c>
      <c r="O23286" t="s">
        <v>22</v>
      </c>
      <c r="P23286" t="s">
        <v>23</v>
      </c>
      <c r="Q23286" t="s">
        <v>30</v>
      </c>
    </row>
    <row r="23287" spans="1:17" x14ac:dyDescent="0.2">
      <c r="A23287" s="2">
        <v>44516</v>
      </c>
      <c r="B23287" t="s">
        <v>110</v>
      </c>
      <c r="C23287" t="s">
        <v>34</v>
      </c>
      <c r="D23287" t="s">
        <v>36</v>
      </c>
      <c r="E23287" t="s">
        <v>36</v>
      </c>
      <c r="F23287">
        <v>29</v>
      </c>
      <c r="G23287">
        <v>79</v>
      </c>
      <c r="H23287">
        <v>1513</v>
      </c>
      <c r="I23287">
        <v>1309</v>
      </c>
      <c r="J23287">
        <v>3</v>
      </c>
      <c r="K23287">
        <v>0</v>
      </c>
      <c r="L23287" t="s">
        <v>20</v>
      </c>
      <c r="M23287" t="s">
        <v>112</v>
      </c>
      <c r="N23287" t="s">
        <v>110</v>
      </c>
      <c r="O23287" t="s">
        <v>22</v>
      </c>
      <c r="P23287" t="s">
        <v>23</v>
      </c>
      <c r="Q23287" t="s">
        <v>24</v>
      </c>
    </row>
    <row r="23288" spans="1:17" x14ac:dyDescent="0.2">
      <c r="A23288" s="2">
        <v>44516</v>
      </c>
      <c r="B23288" t="s">
        <v>464</v>
      </c>
      <c r="C23288" t="s">
        <v>176</v>
      </c>
      <c r="D23288" t="s">
        <v>115</v>
      </c>
      <c r="E23288" t="s">
        <v>115</v>
      </c>
      <c r="F23288">
        <v>92</v>
      </c>
      <c r="G23288">
        <v>71</v>
      </c>
      <c r="H23288">
        <v>1250</v>
      </c>
      <c r="I23288">
        <v>1349</v>
      </c>
      <c r="J23288">
        <v>0</v>
      </c>
      <c r="K23288">
        <v>1</v>
      </c>
      <c r="L23288" t="s">
        <v>20</v>
      </c>
      <c r="M23288" t="s">
        <v>948</v>
      </c>
      <c r="N23288" t="s">
        <v>464</v>
      </c>
      <c r="O23288" t="s">
        <v>22</v>
      </c>
      <c r="P23288" t="s">
        <v>23</v>
      </c>
      <c r="Q23288" t="s">
        <v>41</v>
      </c>
    </row>
    <row r="23289" spans="1:17" x14ac:dyDescent="0.2">
      <c r="A23289" s="2">
        <v>44516</v>
      </c>
      <c r="B23289" t="s">
        <v>164</v>
      </c>
      <c r="C23289" t="s">
        <v>133</v>
      </c>
      <c r="D23289" t="s">
        <v>115</v>
      </c>
      <c r="E23289" t="s">
        <v>115</v>
      </c>
      <c r="F23289">
        <v>72</v>
      </c>
      <c r="G23289">
        <v>35</v>
      </c>
      <c r="H23289">
        <v>1346</v>
      </c>
      <c r="I23289">
        <v>1489</v>
      </c>
      <c r="J23289">
        <v>0</v>
      </c>
      <c r="K23289">
        <v>3</v>
      </c>
      <c r="L23289" t="s">
        <v>20</v>
      </c>
      <c r="M23289" t="s">
        <v>1158</v>
      </c>
      <c r="N23289" t="s">
        <v>166</v>
      </c>
      <c r="O23289" t="s">
        <v>122</v>
      </c>
      <c r="P23289" t="s">
        <v>23</v>
      </c>
      <c r="Q23289" t="s">
        <v>41</v>
      </c>
    </row>
    <row r="23290" spans="1:17" x14ac:dyDescent="0.2">
      <c r="A23290" s="2">
        <v>44516</v>
      </c>
      <c r="B23290" t="s">
        <v>469</v>
      </c>
      <c r="C23290" t="s">
        <v>167</v>
      </c>
      <c r="D23290" t="s">
        <v>115</v>
      </c>
      <c r="E23290" t="s">
        <v>115</v>
      </c>
      <c r="F23290">
        <v>85</v>
      </c>
      <c r="G23290">
        <v>22</v>
      </c>
      <c r="H23290">
        <v>1274</v>
      </c>
      <c r="I23290">
        <v>1545</v>
      </c>
      <c r="J23290">
        <v>0</v>
      </c>
      <c r="K23290">
        <v>3</v>
      </c>
      <c r="L23290" t="s">
        <v>20</v>
      </c>
      <c r="M23290" t="s">
        <v>640</v>
      </c>
      <c r="N23290" t="s">
        <v>177</v>
      </c>
      <c r="O23290" t="s">
        <v>122</v>
      </c>
      <c r="P23290" t="s">
        <v>23</v>
      </c>
      <c r="Q23290" t="s">
        <v>41</v>
      </c>
    </row>
    <row r="23291" spans="1:17" x14ac:dyDescent="0.2">
      <c r="A23291" s="2">
        <v>44516</v>
      </c>
      <c r="B23291" t="s">
        <v>182</v>
      </c>
      <c r="C23291" t="s">
        <v>55</v>
      </c>
      <c r="D23291" t="s">
        <v>115</v>
      </c>
      <c r="E23291" t="s">
        <v>57</v>
      </c>
      <c r="F23291">
        <v>75</v>
      </c>
      <c r="G23291">
        <v>34</v>
      </c>
      <c r="H23291">
        <v>1334</v>
      </c>
      <c r="I23291">
        <v>1489</v>
      </c>
      <c r="J23291">
        <v>1</v>
      </c>
      <c r="K23291">
        <v>1</v>
      </c>
      <c r="L23291" t="s">
        <v>20</v>
      </c>
      <c r="M23291" t="s">
        <v>243</v>
      </c>
      <c r="N23291" t="s">
        <v>176</v>
      </c>
      <c r="O23291" t="s">
        <v>122</v>
      </c>
      <c r="P23291" t="s">
        <v>23</v>
      </c>
      <c r="Q23291" t="s">
        <v>30</v>
      </c>
    </row>
    <row r="23292" spans="1:17" x14ac:dyDescent="0.2">
      <c r="A23292" s="2">
        <v>44516</v>
      </c>
      <c r="B23292" t="s">
        <v>425</v>
      </c>
      <c r="C23292" t="s">
        <v>113</v>
      </c>
      <c r="D23292" t="s">
        <v>115</v>
      </c>
      <c r="E23292" t="s">
        <v>115</v>
      </c>
      <c r="F23292">
        <v>98</v>
      </c>
      <c r="G23292">
        <v>49</v>
      </c>
      <c r="H23292">
        <v>1222</v>
      </c>
      <c r="I23292">
        <v>1432</v>
      </c>
      <c r="J23292">
        <v>0</v>
      </c>
      <c r="K23292">
        <v>1</v>
      </c>
      <c r="L23292" t="s">
        <v>20</v>
      </c>
      <c r="M23292" t="s">
        <v>811</v>
      </c>
      <c r="N23292" t="s">
        <v>425</v>
      </c>
      <c r="O23292" t="s">
        <v>22</v>
      </c>
      <c r="P23292" t="s">
        <v>23</v>
      </c>
      <c r="Q23292" t="s">
        <v>41</v>
      </c>
    </row>
    <row r="23293" spans="1:17" x14ac:dyDescent="0.2">
      <c r="A23293" s="2">
        <v>44516</v>
      </c>
      <c r="B23293" t="s">
        <v>239</v>
      </c>
      <c r="C23293" t="s">
        <v>143</v>
      </c>
      <c r="D23293" t="s">
        <v>115</v>
      </c>
      <c r="E23293" t="s">
        <v>115</v>
      </c>
      <c r="F23293">
        <v>77</v>
      </c>
      <c r="G23293">
        <v>28</v>
      </c>
      <c r="H23293">
        <v>1314</v>
      </c>
      <c r="I23293">
        <v>1517</v>
      </c>
      <c r="J23293">
        <v>0</v>
      </c>
      <c r="K23293">
        <v>1</v>
      </c>
      <c r="L23293" t="s">
        <v>20</v>
      </c>
      <c r="M23293" t="s">
        <v>240</v>
      </c>
      <c r="N23293" t="s">
        <v>239</v>
      </c>
      <c r="O23293" t="s">
        <v>22</v>
      </c>
      <c r="P23293" t="s">
        <v>23</v>
      </c>
      <c r="Q23293" t="s">
        <v>41</v>
      </c>
    </row>
    <row r="23294" spans="1:17" x14ac:dyDescent="0.2">
      <c r="A23294" s="2">
        <v>44516</v>
      </c>
      <c r="B23294" t="s">
        <v>185</v>
      </c>
      <c r="C23294" t="s">
        <v>77</v>
      </c>
      <c r="D23294" t="s">
        <v>27</v>
      </c>
      <c r="E23294" t="s">
        <v>27</v>
      </c>
      <c r="F23294">
        <v>59</v>
      </c>
      <c r="G23294">
        <v>13</v>
      </c>
      <c r="H23294">
        <v>1407</v>
      </c>
      <c r="I23294">
        <v>1639</v>
      </c>
      <c r="J23294">
        <v>1</v>
      </c>
      <c r="K23294">
        <v>1</v>
      </c>
      <c r="L23294" t="s">
        <v>20</v>
      </c>
      <c r="M23294" t="s">
        <v>412</v>
      </c>
      <c r="N23294" t="s">
        <v>185</v>
      </c>
      <c r="O23294" t="s">
        <v>22</v>
      </c>
      <c r="P23294" t="s">
        <v>23</v>
      </c>
      <c r="Q23294" t="s">
        <v>30</v>
      </c>
    </row>
    <row r="23295" spans="1:17" x14ac:dyDescent="0.2">
      <c r="A23295" s="2">
        <v>44516</v>
      </c>
      <c r="B23295" t="s">
        <v>56</v>
      </c>
      <c r="C23295" t="s">
        <v>26</v>
      </c>
      <c r="D23295" t="s">
        <v>27</v>
      </c>
      <c r="E23295" t="s">
        <v>27</v>
      </c>
      <c r="F23295">
        <v>48</v>
      </c>
      <c r="G23295">
        <v>9</v>
      </c>
      <c r="H23295">
        <v>1432</v>
      </c>
      <c r="I23295">
        <v>1672</v>
      </c>
      <c r="J23295">
        <v>2</v>
      </c>
      <c r="K23295">
        <v>1</v>
      </c>
      <c r="L23295" t="s">
        <v>20</v>
      </c>
      <c r="M23295" t="s">
        <v>336</v>
      </c>
      <c r="N23295" t="s">
        <v>56</v>
      </c>
      <c r="O23295" t="s">
        <v>22</v>
      </c>
      <c r="P23295" t="s">
        <v>23</v>
      </c>
      <c r="Q23295" t="s">
        <v>24</v>
      </c>
    </row>
    <row r="23296" spans="1:17" x14ac:dyDescent="0.2">
      <c r="A23296" s="2">
        <v>44516</v>
      </c>
      <c r="B23296" t="s">
        <v>131</v>
      </c>
      <c r="C23296" t="s">
        <v>304</v>
      </c>
      <c r="D23296" t="s">
        <v>27</v>
      </c>
      <c r="E23296" t="s">
        <v>27</v>
      </c>
      <c r="F23296">
        <v>45</v>
      </c>
      <c r="G23296">
        <v>68</v>
      </c>
      <c r="H23296">
        <v>1439</v>
      </c>
      <c r="I23296">
        <v>1355</v>
      </c>
      <c r="J23296">
        <v>2</v>
      </c>
      <c r="K23296">
        <v>1</v>
      </c>
      <c r="L23296" t="s">
        <v>20</v>
      </c>
      <c r="M23296" t="s">
        <v>637</v>
      </c>
      <c r="N23296" t="s">
        <v>131</v>
      </c>
      <c r="O23296" t="s">
        <v>22</v>
      </c>
      <c r="P23296" t="s">
        <v>23</v>
      </c>
      <c r="Q23296" t="s">
        <v>24</v>
      </c>
    </row>
    <row r="23297" spans="1:17" x14ac:dyDescent="0.2">
      <c r="A23297" s="2">
        <v>44516</v>
      </c>
      <c r="B23297" t="s">
        <v>531</v>
      </c>
      <c r="C23297" t="s">
        <v>210</v>
      </c>
      <c r="D23297" t="s">
        <v>27</v>
      </c>
      <c r="E23297" t="s">
        <v>27</v>
      </c>
      <c r="F23297">
        <v>69</v>
      </c>
      <c r="G23297">
        <v>65</v>
      </c>
      <c r="H23297">
        <v>1354</v>
      </c>
      <c r="I23297">
        <v>1364</v>
      </c>
      <c r="J23297">
        <v>2</v>
      </c>
      <c r="K23297">
        <v>1</v>
      </c>
      <c r="L23297" t="s">
        <v>20</v>
      </c>
      <c r="M23297" t="s">
        <v>534</v>
      </c>
      <c r="N23297" t="s">
        <v>531</v>
      </c>
      <c r="O23297" t="s">
        <v>22</v>
      </c>
      <c r="P23297" t="s">
        <v>23</v>
      </c>
      <c r="Q23297" t="s">
        <v>24</v>
      </c>
    </row>
    <row r="23298" spans="1:17" x14ac:dyDescent="0.2">
      <c r="A23298" s="2">
        <v>44516</v>
      </c>
      <c r="B23298" t="s">
        <v>646</v>
      </c>
      <c r="C23298" t="s">
        <v>168</v>
      </c>
      <c r="D23298" t="s">
        <v>50</v>
      </c>
      <c r="E23298" t="s">
        <v>50</v>
      </c>
      <c r="F23298">
        <v>56</v>
      </c>
      <c r="G23298">
        <v>26</v>
      </c>
      <c r="H23298">
        <v>1414</v>
      </c>
      <c r="I23298">
        <v>1527</v>
      </c>
      <c r="J23298">
        <v>0</v>
      </c>
      <c r="K23298">
        <v>2</v>
      </c>
      <c r="L23298" t="s">
        <v>20</v>
      </c>
      <c r="M23298" t="s">
        <v>909</v>
      </c>
      <c r="N23298" t="s">
        <v>646</v>
      </c>
      <c r="O23298" t="s">
        <v>22</v>
      </c>
      <c r="P23298" t="s">
        <v>23</v>
      </c>
      <c r="Q23298" t="s">
        <v>41</v>
      </c>
    </row>
    <row r="23299" spans="1:17" x14ac:dyDescent="0.2">
      <c r="A23299" s="2">
        <v>44516</v>
      </c>
      <c r="B23299" t="s">
        <v>70</v>
      </c>
      <c r="C23299" t="s">
        <v>67</v>
      </c>
      <c r="D23299" t="s">
        <v>50</v>
      </c>
      <c r="E23299" t="s">
        <v>50</v>
      </c>
      <c r="F23299">
        <v>60</v>
      </c>
      <c r="G23299">
        <v>3</v>
      </c>
      <c r="H23299">
        <v>1403</v>
      </c>
      <c r="I23299">
        <v>1779</v>
      </c>
      <c r="J23299">
        <v>0</v>
      </c>
      <c r="K23299">
        <v>2</v>
      </c>
      <c r="L23299" t="s">
        <v>20</v>
      </c>
      <c r="M23299" t="s">
        <v>383</v>
      </c>
      <c r="N23299" t="s">
        <v>70</v>
      </c>
      <c r="O23299" t="s">
        <v>22</v>
      </c>
      <c r="P23299" t="s">
        <v>23</v>
      </c>
      <c r="Q23299" t="s">
        <v>41</v>
      </c>
    </row>
    <row r="23300" spans="1:17" x14ac:dyDescent="0.2">
      <c r="A23300" s="2">
        <v>44516</v>
      </c>
      <c r="B23300" t="s">
        <v>161</v>
      </c>
      <c r="C23300" t="s">
        <v>147</v>
      </c>
      <c r="D23300" t="s">
        <v>50</v>
      </c>
      <c r="E23300" t="s">
        <v>50</v>
      </c>
      <c r="F23300">
        <v>19</v>
      </c>
      <c r="G23300">
        <v>1</v>
      </c>
      <c r="H23300">
        <v>1566</v>
      </c>
      <c r="I23300">
        <v>1832</v>
      </c>
      <c r="J23300">
        <v>1</v>
      </c>
      <c r="K23300">
        <v>1</v>
      </c>
      <c r="L23300" t="s">
        <v>20</v>
      </c>
      <c r="M23300" t="s">
        <v>162</v>
      </c>
      <c r="N23300" t="s">
        <v>161</v>
      </c>
      <c r="O23300" t="s">
        <v>22</v>
      </c>
      <c r="P23300" t="s">
        <v>23</v>
      </c>
      <c r="Q23300" t="s">
        <v>30</v>
      </c>
    </row>
    <row r="23301" spans="1:17" x14ac:dyDescent="0.2">
      <c r="A23301" s="2">
        <v>44516</v>
      </c>
      <c r="B23301" t="s">
        <v>293</v>
      </c>
      <c r="C23301" t="s">
        <v>81</v>
      </c>
      <c r="D23301" t="s">
        <v>50</v>
      </c>
      <c r="E23301" t="s">
        <v>50</v>
      </c>
      <c r="F23301">
        <v>31</v>
      </c>
      <c r="G23301">
        <v>105</v>
      </c>
      <c r="H23301">
        <v>1503</v>
      </c>
      <c r="I23301">
        <v>1184</v>
      </c>
      <c r="J23301">
        <v>2</v>
      </c>
      <c r="K23301">
        <v>0</v>
      </c>
      <c r="L23301" t="s">
        <v>20</v>
      </c>
      <c r="M23301" t="s">
        <v>478</v>
      </c>
      <c r="N23301" t="s">
        <v>293</v>
      </c>
      <c r="O23301" t="s">
        <v>22</v>
      </c>
      <c r="P23301" t="s">
        <v>23</v>
      </c>
      <c r="Q23301" t="s">
        <v>24</v>
      </c>
    </row>
    <row r="23302" spans="1:17" x14ac:dyDescent="0.2">
      <c r="A23302" s="2">
        <v>44516</v>
      </c>
      <c r="B23302" t="s">
        <v>1693</v>
      </c>
      <c r="C23302" t="s">
        <v>101</v>
      </c>
      <c r="D23302" t="s">
        <v>50</v>
      </c>
      <c r="E23302" t="s">
        <v>50</v>
      </c>
      <c r="F23302">
        <v>198</v>
      </c>
      <c r="G23302">
        <v>136</v>
      </c>
      <c r="H23302">
        <v>863</v>
      </c>
      <c r="I23302">
        <v>1084</v>
      </c>
      <c r="J23302">
        <v>1</v>
      </c>
      <c r="K23302">
        <v>3</v>
      </c>
      <c r="L23302" t="s">
        <v>20</v>
      </c>
      <c r="M23302" t="s">
        <v>1693</v>
      </c>
      <c r="N23302" t="s">
        <v>1693</v>
      </c>
      <c r="O23302" t="s">
        <v>22</v>
      </c>
      <c r="P23302" t="s">
        <v>23</v>
      </c>
      <c r="Q23302" t="s">
        <v>41</v>
      </c>
    </row>
    <row r="23303" spans="1:17" x14ac:dyDescent="0.2">
      <c r="A23303" s="2">
        <v>44516</v>
      </c>
      <c r="B23303" t="s">
        <v>1279</v>
      </c>
      <c r="C23303" t="s">
        <v>180</v>
      </c>
      <c r="D23303" t="s">
        <v>50</v>
      </c>
      <c r="E23303" t="s">
        <v>50</v>
      </c>
      <c r="F23303">
        <v>73</v>
      </c>
      <c r="G23303">
        <v>39</v>
      </c>
      <c r="H23303">
        <v>1346</v>
      </c>
      <c r="I23303">
        <v>1460</v>
      </c>
      <c r="J23303">
        <v>1</v>
      </c>
      <c r="K23303">
        <v>2</v>
      </c>
      <c r="L23303" t="s">
        <v>20</v>
      </c>
      <c r="M23303" t="s">
        <v>1280</v>
      </c>
      <c r="N23303" t="s">
        <v>1279</v>
      </c>
      <c r="O23303" t="s">
        <v>22</v>
      </c>
      <c r="P23303" t="s">
        <v>23</v>
      </c>
      <c r="Q23303" t="s">
        <v>41</v>
      </c>
    </row>
    <row r="23304" spans="1:17" x14ac:dyDescent="0.2">
      <c r="A23304" s="2">
        <v>44516</v>
      </c>
      <c r="B23304" t="s">
        <v>126</v>
      </c>
      <c r="C23304" t="s">
        <v>49</v>
      </c>
      <c r="D23304" t="s">
        <v>50</v>
      </c>
      <c r="E23304" t="s">
        <v>50</v>
      </c>
      <c r="F23304">
        <v>11</v>
      </c>
      <c r="G23304">
        <v>37</v>
      </c>
      <c r="H23304">
        <v>1652</v>
      </c>
      <c r="I23304">
        <v>1471</v>
      </c>
      <c r="J23304">
        <v>2</v>
      </c>
      <c r="K23304">
        <v>0</v>
      </c>
      <c r="L23304" t="s">
        <v>20</v>
      </c>
      <c r="M23304" t="s">
        <v>157</v>
      </c>
      <c r="N23304" t="s">
        <v>126</v>
      </c>
      <c r="O23304" t="s">
        <v>22</v>
      </c>
      <c r="P23304" t="s">
        <v>23</v>
      </c>
      <c r="Q23304" t="s">
        <v>24</v>
      </c>
    </row>
    <row r="23305" spans="1:17" x14ac:dyDescent="0.2">
      <c r="A23305" s="2">
        <v>44516</v>
      </c>
      <c r="B23305" t="s">
        <v>17</v>
      </c>
      <c r="C23305" t="s">
        <v>18</v>
      </c>
      <c r="D23305" t="s">
        <v>19</v>
      </c>
      <c r="E23305" t="s">
        <v>19</v>
      </c>
      <c r="F23305">
        <v>78</v>
      </c>
      <c r="G23305">
        <v>15</v>
      </c>
      <c r="H23305">
        <v>1309</v>
      </c>
      <c r="I23305">
        <v>1625</v>
      </c>
      <c r="J23305">
        <v>3</v>
      </c>
      <c r="K23305">
        <v>0</v>
      </c>
      <c r="L23305" t="s">
        <v>20</v>
      </c>
      <c r="M23305" t="s">
        <v>21</v>
      </c>
      <c r="N23305" t="s">
        <v>17</v>
      </c>
      <c r="O23305" t="s">
        <v>22</v>
      </c>
      <c r="P23305" t="s">
        <v>23</v>
      </c>
      <c r="Q23305" t="s">
        <v>24</v>
      </c>
    </row>
    <row r="23306" spans="1:17" x14ac:dyDescent="0.2">
      <c r="A23306" s="2">
        <v>44516</v>
      </c>
      <c r="B23306" t="s">
        <v>32</v>
      </c>
      <c r="C23306" t="s">
        <v>42</v>
      </c>
      <c r="D23306" t="s">
        <v>19</v>
      </c>
      <c r="E23306" t="s">
        <v>19</v>
      </c>
      <c r="F23306">
        <v>50</v>
      </c>
      <c r="G23306">
        <v>24</v>
      </c>
      <c r="H23306">
        <v>1431</v>
      </c>
      <c r="I23306">
        <v>1534</v>
      </c>
      <c r="J23306">
        <v>1</v>
      </c>
      <c r="K23306">
        <v>2</v>
      </c>
      <c r="L23306" t="s">
        <v>20</v>
      </c>
      <c r="M23306" t="s">
        <v>573</v>
      </c>
      <c r="N23306" t="s">
        <v>32</v>
      </c>
      <c r="O23306" t="s">
        <v>22</v>
      </c>
      <c r="P23306" t="s">
        <v>23</v>
      </c>
      <c r="Q23306" t="s">
        <v>41</v>
      </c>
    </row>
    <row r="23307" spans="1:17" x14ac:dyDescent="0.2">
      <c r="A23307" s="2">
        <v>44516</v>
      </c>
      <c r="B23307" t="s">
        <v>43</v>
      </c>
      <c r="C23307" t="s">
        <v>38</v>
      </c>
      <c r="D23307" t="s">
        <v>19</v>
      </c>
      <c r="E23307" t="s">
        <v>19</v>
      </c>
      <c r="F23307">
        <v>16</v>
      </c>
      <c r="G23307">
        <v>38</v>
      </c>
      <c r="H23307">
        <v>1618</v>
      </c>
      <c r="I23307">
        <v>1461</v>
      </c>
      <c r="J23307">
        <v>0</v>
      </c>
      <c r="K23307">
        <v>0</v>
      </c>
      <c r="L23307" t="s">
        <v>20</v>
      </c>
      <c r="M23307" t="s">
        <v>60</v>
      </c>
      <c r="N23307" t="s">
        <v>43</v>
      </c>
      <c r="O23307" t="s">
        <v>22</v>
      </c>
      <c r="P23307" t="s">
        <v>23</v>
      </c>
      <c r="Q23307" t="s">
        <v>30</v>
      </c>
    </row>
    <row r="23308" spans="1:17" x14ac:dyDescent="0.2">
      <c r="A23308" s="2">
        <v>44516</v>
      </c>
      <c r="B23308" t="s">
        <v>39</v>
      </c>
      <c r="C23308" t="s">
        <v>25</v>
      </c>
      <c r="D23308" t="s">
        <v>19</v>
      </c>
      <c r="E23308" t="s">
        <v>19</v>
      </c>
      <c r="F23308">
        <v>6</v>
      </c>
      <c r="G23308">
        <v>2</v>
      </c>
      <c r="H23308">
        <v>1738</v>
      </c>
      <c r="I23308">
        <v>1820</v>
      </c>
      <c r="J23308">
        <v>0</v>
      </c>
      <c r="K23308">
        <v>0</v>
      </c>
      <c r="L23308" t="s">
        <v>20</v>
      </c>
      <c r="M23308" t="s">
        <v>903</v>
      </c>
      <c r="N23308" t="s">
        <v>39</v>
      </c>
      <c r="O23308" t="s">
        <v>22</v>
      </c>
      <c r="P23308" t="s">
        <v>23</v>
      </c>
      <c r="Q23308" t="s">
        <v>30</v>
      </c>
    </row>
    <row r="23309" spans="1:17" x14ac:dyDescent="0.2">
      <c r="A23309" s="2">
        <v>44516</v>
      </c>
      <c r="B23309" t="s">
        <v>107</v>
      </c>
      <c r="C23309" t="s">
        <v>31</v>
      </c>
      <c r="D23309" t="s">
        <v>19</v>
      </c>
      <c r="E23309" t="s">
        <v>19</v>
      </c>
      <c r="F23309">
        <v>21</v>
      </c>
      <c r="G23309">
        <v>55</v>
      </c>
      <c r="H23309">
        <v>1546</v>
      </c>
      <c r="I23309">
        <v>1416</v>
      </c>
      <c r="J23309">
        <v>0</v>
      </c>
      <c r="K23309">
        <v>2</v>
      </c>
      <c r="L23309" t="s">
        <v>20</v>
      </c>
      <c r="M23309" t="s">
        <v>310</v>
      </c>
      <c r="N23309" t="s">
        <v>107</v>
      </c>
      <c r="O23309" t="s">
        <v>22</v>
      </c>
      <c r="P23309" t="s">
        <v>23</v>
      </c>
      <c r="Q23309" t="s">
        <v>41</v>
      </c>
    </row>
    <row r="23310" spans="1:17" x14ac:dyDescent="0.2">
      <c r="A23310" s="2">
        <v>44519</v>
      </c>
      <c r="B23310" t="s">
        <v>462</v>
      </c>
      <c r="C23310" t="s">
        <v>419</v>
      </c>
      <c r="D23310" t="s">
        <v>115</v>
      </c>
      <c r="E23310" t="s">
        <v>36</v>
      </c>
      <c r="F23310">
        <v>204</v>
      </c>
      <c r="G23310">
        <v>197</v>
      </c>
      <c r="H23310">
        <v>842</v>
      </c>
      <c r="I23310">
        <v>869</v>
      </c>
      <c r="J23310">
        <v>3</v>
      </c>
      <c r="K23310">
        <v>3</v>
      </c>
      <c r="L23310" t="s">
        <v>1855</v>
      </c>
      <c r="M23310" t="s">
        <v>461</v>
      </c>
      <c r="N23310" t="s">
        <v>462</v>
      </c>
      <c r="O23310" t="s">
        <v>22</v>
      </c>
      <c r="P23310" t="s">
        <v>59</v>
      </c>
      <c r="Q23310" t="s">
        <v>41</v>
      </c>
    </row>
    <row r="23311" spans="1:17" x14ac:dyDescent="0.2">
      <c r="A23311" s="2">
        <v>44525</v>
      </c>
      <c r="B23311" t="s">
        <v>363</v>
      </c>
      <c r="C23311" t="s">
        <v>213</v>
      </c>
      <c r="D23311" t="s">
        <v>115</v>
      </c>
      <c r="E23311" t="s">
        <v>115</v>
      </c>
      <c r="F23311">
        <v>166</v>
      </c>
      <c r="G23311">
        <v>148</v>
      </c>
      <c r="H23311">
        <v>981</v>
      </c>
      <c r="I23311">
        <v>1052</v>
      </c>
      <c r="J23311">
        <v>4</v>
      </c>
      <c r="K23311">
        <v>1</v>
      </c>
      <c r="L23311" t="s">
        <v>28</v>
      </c>
      <c r="M23311" t="s">
        <v>767</v>
      </c>
      <c r="N23311" t="s">
        <v>180</v>
      </c>
      <c r="O23311" t="s">
        <v>122</v>
      </c>
      <c r="P23311" t="s">
        <v>23</v>
      </c>
      <c r="Q23311" t="s">
        <v>24</v>
      </c>
    </row>
    <row r="23312" spans="1:17" x14ac:dyDescent="0.2">
      <c r="A23312" s="2">
        <v>44530</v>
      </c>
      <c r="B23312" t="s">
        <v>164</v>
      </c>
      <c r="C23312" t="s">
        <v>239</v>
      </c>
      <c r="D23312" t="s">
        <v>115</v>
      </c>
      <c r="E23312" t="s">
        <v>115</v>
      </c>
      <c r="F23312">
        <v>75</v>
      </c>
      <c r="G23312">
        <v>78</v>
      </c>
      <c r="H23312">
        <v>1335</v>
      </c>
      <c r="I23312">
        <v>1307</v>
      </c>
      <c r="J23312">
        <v>1</v>
      </c>
      <c r="K23312">
        <v>1</v>
      </c>
      <c r="L23312" t="s">
        <v>817</v>
      </c>
      <c r="M23312" t="s">
        <v>1122</v>
      </c>
      <c r="N23312" t="s">
        <v>166</v>
      </c>
      <c r="O23312" t="s">
        <v>122</v>
      </c>
      <c r="P23312" t="s">
        <v>23</v>
      </c>
      <c r="Q23312" t="s">
        <v>30</v>
      </c>
    </row>
    <row r="23313" spans="1:17" x14ac:dyDescent="0.2">
      <c r="A23313" s="2">
        <v>44530</v>
      </c>
      <c r="B23313" t="s">
        <v>166</v>
      </c>
      <c r="C23313" t="s">
        <v>402</v>
      </c>
      <c r="D23313" t="s">
        <v>115</v>
      </c>
      <c r="E23313" t="s">
        <v>115</v>
      </c>
      <c r="F23313">
        <v>51</v>
      </c>
      <c r="G23313">
        <v>90</v>
      </c>
      <c r="H23313">
        <v>1431</v>
      </c>
      <c r="I23313">
        <v>1255</v>
      </c>
      <c r="J23313">
        <v>1</v>
      </c>
      <c r="K23313">
        <v>0</v>
      </c>
      <c r="L23313" t="s">
        <v>817</v>
      </c>
      <c r="M23313" t="s">
        <v>1858</v>
      </c>
      <c r="N23313" t="s">
        <v>166</v>
      </c>
      <c r="O23313" t="s">
        <v>22</v>
      </c>
      <c r="P23313" t="s">
        <v>23</v>
      </c>
      <c r="Q23313" t="s">
        <v>24</v>
      </c>
    </row>
    <row r="23314" spans="1:17" x14ac:dyDescent="0.2">
      <c r="A23314" s="2">
        <v>44530</v>
      </c>
      <c r="B23314" t="s">
        <v>128</v>
      </c>
      <c r="C23314" t="s">
        <v>197</v>
      </c>
      <c r="D23314" t="s">
        <v>36</v>
      </c>
      <c r="E23314" t="s">
        <v>36</v>
      </c>
      <c r="F23314">
        <v>29</v>
      </c>
      <c r="G23314">
        <v>103</v>
      </c>
      <c r="H23314">
        <v>1512</v>
      </c>
      <c r="I23314">
        <v>1190</v>
      </c>
      <c r="J23314">
        <v>5</v>
      </c>
      <c r="K23314">
        <v>1</v>
      </c>
      <c r="L23314" t="s">
        <v>817</v>
      </c>
      <c r="M23314" t="s">
        <v>1158</v>
      </c>
      <c r="N23314" t="s">
        <v>166</v>
      </c>
      <c r="O23314" t="s">
        <v>122</v>
      </c>
      <c r="P23314" t="s">
        <v>23</v>
      </c>
      <c r="Q23314" t="s">
        <v>24</v>
      </c>
    </row>
    <row r="23315" spans="1:17" x14ac:dyDescent="0.2">
      <c r="A23315" s="2">
        <v>44530</v>
      </c>
      <c r="B23315" t="s">
        <v>176</v>
      </c>
      <c r="C23315" t="s">
        <v>469</v>
      </c>
      <c r="D23315" t="s">
        <v>115</v>
      </c>
      <c r="E23315" t="s">
        <v>115</v>
      </c>
      <c r="F23315">
        <v>70</v>
      </c>
      <c r="G23315">
        <v>85</v>
      </c>
      <c r="H23315">
        <v>1350</v>
      </c>
      <c r="I23315">
        <v>1269</v>
      </c>
      <c r="J23315">
        <v>2</v>
      </c>
      <c r="K23315">
        <v>1</v>
      </c>
      <c r="L23315" t="s">
        <v>817</v>
      </c>
      <c r="M23315" t="s">
        <v>165</v>
      </c>
      <c r="N23315" t="s">
        <v>166</v>
      </c>
      <c r="O23315" t="s">
        <v>122</v>
      </c>
      <c r="P23315" t="s">
        <v>23</v>
      </c>
      <c r="Q23315" t="s">
        <v>24</v>
      </c>
    </row>
    <row r="23316" spans="1:17" x14ac:dyDescent="0.2">
      <c r="A23316" s="2">
        <v>44531</v>
      </c>
      <c r="B23316" t="s">
        <v>110</v>
      </c>
      <c r="C23316" t="s">
        <v>913</v>
      </c>
      <c r="D23316" t="s">
        <v>36</v>
      </c>
      <c r="E23316" t="s">
        <v>115</v>
      </c>
      <c r="F23316">
        <v>28</v>
      </c>
      <c r="G23316">
        <v>98</v>
      </c>
      <c r="H23316">
        <v>1525</v>
      </c>
      <c r="I23316">
        <v>1211</v>
      </c>
      <c r="J23316">
        <v>4</v>
      </c>
      <c r="K23316">
        <v>0</v>
      </c>
      <c r="L23316" t="s">
        <v>817</v>
      </c>
      <c r="M23316" t="s">
        <v>1122</v>
      </c>
      <c r="N23316" t="s">
        <v>166</v>
      </c>
      <c r="O23316" t="s">
        <v>122</v>
      </c>
      <c r="P23316" t="s">
        <v>23</v>
      </c>
      <c r="Q23316" t="s">
        <v>24</v>
      </c>
    </row>
    <row r="23317" spans="1:17" x14ac:dyDescent="0.2">
      <c r="A23317" s="2">
        <v>44531</v>
      </c>
      <c r="B23317" t="s">
        <v>113</v>
      </c>
      <c r="C23317" t="s">
        <v>177</v>
      </c>
      <c r="D23317" t="s">
        <v>115</v>
      </c>
      <c r="E23317" t="s">
        <v>115</v>
      </c>
      <c r="F23317">
        <v>48</v>
      </c>
      <c r="G23317">
        <v>91</v>
      </c>
      <c r="H23317">
        <v>1441</v>
      </c>
      <c r="I23317">
        <v>1252</v>
      </c>
      <c r="J23317">
        <v>0</v>
      </c>
      <c r="K23317">
        <v>1</v>
      </c>
      <c r="L23317" t="s">
        <v>817</v>
      </c>
      <c r="M23317" t="s">
        <v>1158</v>
      </c>
      <c r="N23317" t="s">
        <v>166</v>
      </c>
      <c r="O23317" t="s">
        <v>122</v>
      </c>
      <c r="P23317" t="s">
        <v>23</v>
      </c>
      <c r="Q23317" t="s">
        <v>41</v>
      </c>
    </row>
    <row r="23318" spans="1:17" x14ac:dyDescent="0.2">
      <c r="A23318" s="2">
        <v>44531</v>
      </c>
      <c r="B23318" t="s">
        <v>150</v>
      </c>
      <c r="C23318" t="s">
        <v>380</v>
      </c>
      <c r="D23318" t="s">
        <v>36</v>
      </c>
      <c r="E23318" t="s">
        <v>36</v>
      </c>
      <c r="F23318">
        <v>32</v>
      </c>
      <c r="G23318">
        <v>124</v>
      </c>
      <c r="H23318">
        <v>1508</v>
      </c>
      <c r="I23318">
        <v>1135</v>
      </c>
      <c r="J23318">
        <v>4</v>
      </c>
      <c r="K23318">
        <v>0</v>
      </c>
      <c r="L23318" t="s">
        <v>817</v>
      </c>
      <c r="M23318" t="s">
        <v>1158</v>
      </c>
      <c r="N23318" t="s">
        <v>166</v>
      </c>
      <c r="O23318" t="s">
        <v>122</v>
      </c>
      <c r="P23318" t="s">
        <v>23</v>
      </c>
      <c r="Q23318" t="s">
        <v>24</v>
      </c>
    </row>
    <row r="23319" spans="1:17" x14ac:dyDescent="0.2">
      <c r="A23319" s="2">
        <v>44531</v>
      </c>
      <c r="B23319" t="s">
        <v>183</v>
      </c>
      <c r="C23319" t="s">
        <v>464</v>
      </c>
      <c r="D23319" t="s">
        <v>36</v>
      </c>
      <c r="E23319" t="s">
        <v>115</v>
      </c>
      <c r="F23319">
        <v>45</v>
      </c>
      <c r="G23319">
        <v>94</v>
      </c>
      <c r="H23319">
        <v>1449</v>
      </c>
      <c r="I23319">
        <v>1233</v>
      </c>
      <c r="J23319">
        <v>1</v>
      </c>
      <c r="K23319">
        <v>0</v>
      </c>
      <c r="L23319" t="s">
        <v>817</v>
      </c>
      <c r="M23319" t="s">
        <v>165</v>
      </c>
      <c r="N23319" t="s">
        <v>166</v>
      </c>
      <c r="O23319" t="s">
        <v>122</v>
      </c>
      <c r="P23319" t="s">
        <v>23</v>
      </c>
      <c r="Q23319" t="s">
        <v>24</v>
      </c>
    </row>
    <row r="23320" spans="1:17" x14ac:dyDescent="0.2">
      <c r="A23320" s="2">
        <v>44533</v>
      </c>
      <c r="B23320" t="s">
        <v>402</v>
      </c>
      <c r="C23320" t="s">
        <v>164</v>
      </c>
      <c r="D23320" t="s">
        <v>115</v>
      </c>
      <c r="E23320" t="s">
        <v>115</v>
      </c>
      <c r="F23320">
        <v>90</v>
      </c>
      <c r="G23320">
        <v>75</v>
      </c>
      <c r="H23320">
        <v>1255</v>
      </c>
      <c r="I23320">
        <v>1335</v>
      </c>
      <c r="J23320">
        <v>0</v>
      </c>
      <c r="K23320">
        <v>0</v>
      </c>
      <c r="L23320" t="s">
        <v>817</v>
      </c>
      <c r="M23320" t="s">
        <v>165</v>
      </c>
      <c r="N23320" t="s">
        <v>166</v>
      </c>
      <c r="O23320" t="s">
        <v>122</v>
      </c>
      <c r="P23320" t="s">
        <v>23</v>
      </c>
      <c r="Q23320" t="s">
        <v>30</v>
      </c>
    </row>
    <row r="23321" spans="1:17" x14ac:dyDescent="0.2">
      <c r="A23321" s="2">
        <v>44533</v>
      </c>
      <c r="B23321" t="s">
        <v>166</v>
      </c>
      <c r="C23321" t="s">
        <v>239</v>
      </c>
      <c r="D23321" t="s">
        <v>115</v>
      </c>
      <c r="E23321" t="s">
        <v>115</v>
      </c>
      <c r="F23321">
        <v>51</v>
      </c>
      <c r="G23321">
        <v>78</v>
      </c>
      <c r="H23321">
        <v>1431</v>
      </c>
      <c r="I23321">
        <v>1307</v>
      </c>
      <c r="J23321">
        <v>2</v>
      </c>
      <c r="K23321">
        <v>1</v>
      </c>
      <c r="L23321" t="s">
        <v>817</v>
      </c>
      <c r="M23321" t="s">
        <v>1158</v>
      </c>
      <c r="N23321" t="s">
        <v>166</v>
      </c>
      <c r="O23321" t="s">
        <v>22</v>
      </c>
      <c r="P23321" t="s">
        <v>23</v>
      </c>
      <c r="Q23321" t="s">
        <v>24</v>
      </c>
    </row>
    <row r="23322" spans="1:17" x14ac:dyDescent="0.2">
      <c r="A23322" s="2">
        <v>44533</v>
      </c>
      <c r="B23322" t="s">
        <v>197</v>
      </c>
      <c r="C23322" t="s">
        <v>176</v>
      </c>
      <c r="D23322" t="s">
        <v>36</v>
      </c>
      <c r="E23322" t="s">
        <v>115</v>
      </c>
      <c r="F23322">
        <v>103</v>
      </c>
      <c r="G23322">
        <v>70</v>
      </c>
      <c r="H23322">
        <v>1190</v>
      </c>
      <c r="I23322">
        <v>1350</v>
      </c>
      <c r="J23322">
        <v>0</v>
      </c>
      <c r="K23322">
        <v>1</v>
      </c>
      <c r="L23322" t="s">
        <v>817</v>
      </c>
      <c r="M23322" t="s">
        <v>165</v>
      </c>
      <c r="N23322" t="s">
        <v>166</v>
      </c>
      <c r="O23322" t="s">
        <v>122</v>
      </c>
      <c r="P23322" t="s">
        <v>23</v>
      </c>
      <c r="Q23322" t="s">
        <v>41</v>
      </c>
    </row>
    <row r="23323" spans="1:17" x14ac:dyDescent="0.2">
      <c r="A23323" s="2">
        <v>44533</v>
      </c>
      <c r="B23323" t="s">
        <v>469</v>
      </c>
      <c r="C23323" t="s">
        <v>128</v>
      </c>
      <c r="D23323" t="s">
        <v>115</v>
      </c>
      <c r="E23323" t="s">
        <v>36</v>
      </c>
      <c r="F23323">
        <v>85</v>
      </c>
      <c r="G23323">
        <v>29</v>
      </c>
      <c r="H23323">
        <v>1269</v>
      </c>
      <c r="I23323">
        <v>1512</v>
      </c>
      <c r="J23323">
        <v>2</v>
      </c>
      <c r="K23323">
        <v>0</v>
      </c>
      <c r="L23323" t="s">
        <v>817</v>
      </c>
      <c r="M23323" t="s">
        <v>1858</v>
      </c>
      <c r="N23323" t="s">
        <v>166</v>
      </c>
      <c r="O23323" t="s">
        <v>122</v>
      </c>
      <c r="P23323" t="s">
        <v>23</v>
      </c>
      <c r="Q23323" t="s">
        <v>24</v>
      </c>
    </row>
    <row r="23324" spans="1:17" x14ac:dyDescent="0.2">
      <c r="A23324" s="2">
        <v>44534</v>
      </c>
      <c r="B23324" t="s">
        <v>210</v>
      </c>
      <c r="C23324" t="s">
        <v>31</v>
      </c>
      <c r="D23324" t="s">
        <v>27</v>
      </c>
      <c r="E23324" t="s">
        <v>19</v>
      </c>
      <c r="F23324">
        <v>69</v>
      </c>
      <c r="G23324">
        <v>46</v>
      </c>
      <c r="H23324">
        <v>1350</v>
      </c>
      <c r="I23324">
        <v>1448</v>
      </c>
      <c r="J23324">
        <v>1</v>
      </c>
      <c r="K23324">
        <v>1</v>
      </c>
      <c r="L23324" t="s">
        <v>28</v>
      </c>
      <c r="M23324" t="s">
        <v>874</v>
      </c>
      <c r="N23324" t="s">
        <v>77</v>
      </c>
      <c r="O23324" t="s">
        <v>122</v>
      </c>
      <c r="P23324" t="s">
        <v>23</v>
      </c>
      <c r="Q23324" t="s">
        <v>30</v>
      </c>
    </row>
    <row r="23325" spans="1:17" x14ac:dyDescent="0.2">
      <c r="A23325" s="2">
        <v>44534</v>
      </c>
      <c r="B23325" t="s">
        <v>177</v>
      </c>
      <c r="C23325" t="s">
        <v>110</v>
      </c>
      <c r="D23325" t="s">
        <v>115</v>
      </c>
      <c r="E23325" t="s">
        <v>36</v>
      </c>
      <c r="F23325">
        <v>91</v>
      </c>
      <c r="G23325">
        <v>28</v>
      </c>
      <c r="H23325">
        <v>1252</v>
      </c>
      <c r="I23325">
        <v>1525</v>
      </c>
      <c r="J23325">
        <v>0</v>
      </c>
      <c r="K23325">
        <v>4</v>
      </c>
      <c r="L23325" t="s">
        <v>817</v>
      </c>
      <c r="M23325" t="s">
        <v>1158</v>
      </c>
      <c r="N23325" t="s">
        <v>166</v>
      </c>
      <c r="O23325" t="s">
        <v>122</v>
      </c>
      <c r="P23325" t="s">
        <v>23</v>
      </c>
      <c r="Q23325" t="s">
        <v>41</v>
      </c>
    </row>
    <row r="23326" spans="1:17" x14ac:dyDescent="0.2">
      <c r="A23326" s="2">
        <v>44534</v>
      </c>
      <c r="B23326" t="s">
        <v>913</v>
      </c>
      <c r="C23326" t="s">
        <v>113</v>
      </c>
      <c r="D23326" t="s">
        <v>115</v>
      </c>
      <c r="E23326" t="s">
        <v>115</v>
      </c>
      <c r="F23326">
        <v>98</v>
      </c>
      <c r="G23326">
        <v>48</v>
      </c>
      <c r="H23326">
        <v>1211</v>
      </c>
      <c r="I23326">
        <v>1441</v>
      </c>
      <c r="J23326">
        <v>1</v>
      </c>
      <c r="K23326">
        <v>1</v>
      </c>
      <c r="L23326" t="s">
        <v>817</v>
      </c>
      <c r="M23326" t="s">
        <v>1158</v>
      </c>
      <c r="N23326" t="s">
        <v>166</v>
      </c>
      <c r="O23326" t="s">
        <v>122</v>
      </c>
      <c r="P23326" t="s">
        <v>23</v>
      </c>
      <c r="Q23326" t="s">
        <v>30</v>
      </c>
    </row>
    <row r="23327" spans="1:17" x14ac:dyDescent="0.2">
      <c r="A23327" s="2">
        <v>44534</v>
      </c>
      <c r="B23327" t="s">
        <v>464</v>
      </c>
      <c r="C23327" t="s">
        <v>150</v>
      </c>
      <c r="D23327" t="s">
        <v>115</v>
      </c>
      <c r="E23327" t="s">
        <v>36</v>
      </c>
      <c r="F23327">
        <v>94</v>
      </c>
      <c r="G23327">
        <v>32</v>
      </c>
      <c r="H23327">
        <v>1233</v>
      </c>
      <c r="I23327">
        <v>1508</v>
      </c>
      <c r="J23327">
        <v>0</v>
      </c>
      <c r="K23327">
        <v>2</v>
      </c>
      <c r="L23327" t="s">
        <v>817</v>
      </c>
      <c r="M23327" t="s">
        <v>1122</v>
      </c>
      <c r="N23327" t="s">
        <v>166</v>
      </c>
      <c r="O23327" t="s">
        <v>122</v>
      </c>
      <c r="P23327" t="s">
        <v>23</v>
      </c>
      <c r="Q23327" t="s">
        <v>41</v>
      </c>
    </row>
    <row r="23328" spans="1:17" x14ac:dyDescent="0.2">
      <c r="A23328" s="2">
        <v>44534</v>
      </c>
      <c r="B23328" t="s">
        <v>380</v>
      </c>
      <c r="C23328" t="s">
        <v>183</v>
      </c>
      <c r="D23328" t="s">
        <v>36</v>
      </c>
      <c r="E23328" t="s">
        <v>36</v>
      </c>
      <c r="F23328">
        <v>124</v>
      </c>
      <c r="G23328">
        <v>45</v>
      </c>
      <c r="H23328">
        <v>1135</v>
      </c>
      <c r="I23328">
        <v>1449</v>
      </c>
      <c r="J23328">
        <v>0</v>
      </c>
      <c r="K23328">
        <v>5</v>
      </c>
      <c r="L23328" t="s">
        <v>817</v>
      </c>
      <c r="M23328" t="s">
        <v>165</v>
      </c>
      <c r="N23328" t="s">
        <v>166</v>
      </c>
      <c r="O23328" t="s">
        <v>122</v>
      </c>
      <c r="P23328" t="s">
        <v>23</v>
      </c>
      <c r="Q23328" t="s">
        <v>41</v>
      </c>
    </row>
    <row r="23329" spans="1:17" x14ac:dyDescent="0.2">
      <c r="A23329" s="2">
        <v>44536</v>
      </c>
      <c r="B23329" t="s">
        <v>239</v>
      </c>
      <c r="C23329" t="s">
        <v>402</v>
      </c>
      <c r="D23329" t="s">
        <v>115</v>
      </c>
      <c r="E23329" t="s">
        <v>115</v>
      </c>
      <c r="F23329">
        <v>78</v>
      </c>
      <c r="G23329">
        <v>90</v>
      </c>
      <c r="H23329">
        <v>1307</v>
      </c>
      <c r="I23329">
        <v>1255</v>
      </c>
      <c r="J23329">
        <v>3</v>
      </c>
      <c r="K23329">
        <v>0</v>
      </c>
      <c r="L23329" t="s">
        <v>817</v>
      </c>
      <c r="M23329" t="s">
        <v>1158</v>
      </c>
      <c r="N23329" t="s">
        <v>166</v>
      </c>
      <c r="O23329" t="s">
        <v>122</v>
      </c>
      <c r="P23329" t="s">
        <v>23</v>
      </c>
      <c r="Q23329" t="s">
        <v>24</v>
      </c>
    </row>
    <row r="23330" spans="1:17" x14ac:dyDescent="0.2">
      <c r="A23330" s="2">
        <v>44536</v>
      </c>
      <c r="B23330" t="s">
        <v>166</v>
      </c>
      <c r="C23330" t="s">
        <v>164</v>
      </c>
      <c r="D23330" t="s">
        <v>115</v>
      </c>
      <c r="E23330" t="s">
        <v>115</v>
      </c>
      <c r="F23330">
        <v>51</v>
      </c>
      <c r="G23330">
        <v>75</v>
      </c>
      <c r="H23330">
        <v>1431</v>
      </c>
      <c r="I23330">
        <v>1335</v>
      </c>
      <c r="J23330">
        <v>3</v>
      </c>
      <c r="K23330">
        <v>0</v>
      </c>
      <c r="L23330" t="s">
        <v>817</v>
      </c>
      <c r="M23330" t="s">
        <v>1858</v>
      </c>
      <c r="N23330" t="s">
        <v>166</v>
      </c>
      <c r="O23330" t="s">
        <v>22</v>
      </c>
      <c r="P23330" t="s">
        <v>23</v>
      </c>
      <c r="Q23330" t="s">
        <v>24</v>
      </c>
    </row>
    <row r="23331" spans="1:17" x14ac:dyDescent="0.2">
      <c r="A23331" s="2">
        <v>44536</v>
      </c>
      <c r="B23331" t="s">
        <v>469</v>
      </c>
      <c r="C23331" t="s">
        <v>197</v>
      </c>
      <c r="D23331" t="s">
        <v>115</v>
      </c>
      <c r="E23331" t="s">
        <v>36</v>
      </c>
      <c r="F23331">
        <v>85</v>
      </c>
      <c r="G23331">
        <v>103</v>
      </c>
      <c r="H23331">
        <v>1269</v>
      </c>
      <c r="I23331">
        <v>1190</v>
      </c>
      <c r="J23331">
        <v>1</v>
      </c>
      <c r="K23331">
        <v>2</v>
      </c>
      <c r="L23331" t="s">
        <v>817</v>
      </c>
      <c r="M23331" t="s">
        <v>1122</v>
      </c>
      <c r="N23331" t="s">
        <v>166</v>
      </c>
      <c r="O23331" t="s">
        <v>122</v>
      </c>
      <c r="P23331" t="s">
        <v>23</v>
      </c>
      <c r="Q23331" t="s">
        <v>41</v>
      </c>
    </row>
    <row r="23332" spans="1:17" x14ac:dyDescent="0.2">
      <c r="A23332" s="2">
        <v>44536</v>
      </c>
      <c r="B23332" t="s">
        <v>128</v>
      </c>
      <c r="C23332" t="s">
        <v>176</v>
      </c>
      <c r="D23332" t="s">
        <v>36</v>
      </c>
      <c r="E23332" t="s">
        <v>115</v>
      </c>
      <c r="F23332">
        <v>29</v>
      </c>
      <c r="G23332">
        <v>70</v>
      </c>
      <c r="H23332">
        <v>1512</v>
      </c>
      <c r="I23332">
        <v>1350</v>
      </c>
      <c r="J23332">
        <v>1</v>
      </c>
      <c r="K23332">
        <v>0</v>
      </c>
      <c r="L23332" t="s">
        <v>817</v>
      </c>
      <c r="M23332" t="s">
        <v>165</v>
      </c>
      <c r="N23332" t="s">
        <v>166</v>
      </c>
      <c r="O23332" t="s">
        <v>122</v>
      </c>
      <c r="P23332" t="s">
        <v>23</v>
      </c>
      <c r="Q23332" t="s">
        <v>24</v>
      </c>
    </row>
    <row r="23333" spans="1:17" x14ac:dyDescent="0.2">
      <c r="A23333" s="2">
        <v>44537</v>
      </c>
      <c r="B23333" t="s">
        <v>177</v>
      </c>
      <c r="C23333" t="s">
        <v>913</v>
      </c>
      <c r="D23333" t="s">
        <v>115</v>
      </c>
      <c r="E23333" t="s">
        <v>115</v>
      </c>
      <c r="F23333">
        <v>91</v>
      </c>
      <c r="G23333">
        <v>98</v>
      </c>
      <c r="H23333">
        <v>1252</v>
      </c>
      <c r="I23333">
        <v>1211</v>
      </c>
      <c r="J23333">
        <v>5</v>
      </c>
      <c r="K23333">
        <v>1</v>
      </c>
      <c r="L23333" t="s">
        <v>817</v>
      </c>
      <c r="M23333" t="s">
        <v>165</v>
      </c>
      <c r="N23333" t="s">
        <v>166</v>
      </c>
      <c r="O23333" t="s">
        <v>122</v>
      </c>
      <c r="P23333" t="s">
        <v>23</v>
      </c>
      <c r="Q23333" t="s">
        <v>24</v>
      </c>
    </row>
    <row r="23334" spans="1:17" x14ac:dyDescent="0.2">
      <c r="A23334" s="2">
        <v>44537</v>
      </c>
      <c r="B23334" t="s">
        <v>110</v>
      </c>
      <c r="C23334" t="s">
        <v>113</v>
      </c>
      <c r="D23334" t="s">
        <v>36</v>
      </c>
      <c r="E23334" t="s">
        <v>115</v>
      </c>
      <c r="F23334">
        <v>28</v>
      </c>
      <c r="G23334">
        <v>48</v>
      </c>
      <c r="H23334">
        <v>1525</v>
      </c>
      <c r="I23334">
        <v>1441</v>
      </c>
      <c r="J23334">
        <v>1</v>
      </c>
      <c r="K23334">
        <v>0</v>
      </c>
      <c r="L23334" t="s">
        <v>817</v>
      </c>
      <c r="M23334" t="s">
        <v>165</v>
      </c>
      <c r="N23334" t="s">
        <v>166</v>
      </c>
      <c r="O23334" t="s">
        <v>122</v>
      </c>
      <c r="P23334" t="s">
        <v>23</v>
      </c>
      <c r="Q23334" t="s">
        <v>24</v>
      </c>
    </row>
    <row r="23335" spans="1:17" x14ac:dyDescent="0.2">
      <c r="A23335" s="2">
        <v>44537</v>
      </c>
      <c r="B23335" t="s">
        <v>150</v>
      </c>
      <c r="C23335" t="s">
        <v>183</v>
      </c>
      <c r="D23335" t="s">
        <v>36</v>
      </c>
      <c r="E23335" t="s">
        <v>36</v>
      </c>
      <c r="F23335">
        <v>32</v>
      </c>
      <c r="G23335">
        <v>45</v>
      </c>
      <c r="H23335">
        <v>1508</v>
      </c>
      <c r="I23335">
        <v>1449</v>
      </c>
      <c r="J23335">
        <v>1</v>
      </c>
      <c r="K23335">
        <v>1</v>
      </c>
      <c r="L23335" t="s">
        <v>817</v>
      </c>
      <c r="M23335" t="s">
        <v>1122</v>
      </c>
      <c r="N23335" t="s">
        <v>166</v>
      </c>
      <c r="O23335" t="s">
        <v>122</v>
      </c>
      <c r="P23335" t="s">
        <v>23</v>
      </c>
      <c r="Q23335" t="s">
        <v>30</v>
      </c>
    </row>
    <row r="23336" spans="1:17" x14ac:dyDescent="0.2">
      <c r="A23336" s="2">
        <v>44537</v>
      </c>
      <c r="B23336" t="s">
        <v>464</v>
      </c>
      <c r="C23336" t="s">
        <v>380</v>
      </c>
      <c r="D23336" t="s">
        <v>115</v>
      </c>
      <c r="E23336" t="s">
        <v>36</v>
      </c>
      <c r="F23336">
        <v>94</v>
      </c>
      <c r="G23336">
        <v>124</v>
      </c>
      <c r="H23336">
        <v>1233</v>
      </c>
      <c r="I23336">
        <v>1135</v>
      </c>
      <c r="J23336">
        <v>1</v>
      </c>
      <c r="K23336">
        <v>0</v>
      </c>
      <c r="L23336" t="s">
        <v>817</v>
      </c>
      <c r="M23336" t="s">
        <v>1158</v>
      </c>
      <c r="N23336" t="s">
        <v>166</v>
      </c>
      <c r="O23336" t="s">
        <v>122</v>
      </c>
      <c r="P23336" t="s">
        <v>23</v>
      </c>
      <c r="Q23336" t="s">
        <v>24</v>
      </c>
    </row>
    <row r="23337" spans="1:17" x14ac:dyDescent="0.2">
      <c r="A23337" s="2">
        <v>44538</v>
      </c>
      <c r="B23337" t="s">
        <v>26</v>
      </c>
      <c r="C23337" t="s">
        <v>107</v>
      </c>
      <c r="D23337" t="s">
        <v>27</v>
      </c>
      <c r="E23337" t="s">
        <v>19</v>
      </c>
      <c r="F23337">
        <v>14</v>
      </c>
      <c r="G23337">
        <v>24</v>
      </c>
      <c r="H23337">
        <v>1638</v>
      </c>
      <c r="I23337">
        <v>1541</v>
      </c>
      <c r="J23337">
        <v>2</v>
      </c>
      <c r="K23337">
        <v>2</v>
      </c>
      <c r="L23337" t="s">
        <v>28</v>
      </c>
      <c r="M23337" t="s">
        <v>1852</v>
      </c>
      <c r="N23337" t="s">
        <v>77</v>
      </c>
      <c r="O23337" t="s">
        <v>122</v>
      </c>
      <c r="P23337" t="s">
        <v>23</v>
      </c>
      <c r="Q23337" t="s">
        <v>30</v>
      </c>
    </row>
    <row r="23338" spans="1:17" x14ac:dyDescent="0.2">
      <c r="A23338" s="2">
        <v>44539</v>
      </c>
      <c r="B23338" t="s">
        <v>211</v>
      </c>
      <c r="C23338" t="s">
        <v>208</v>
      </c>
      <c r="D23338" t="s">
        <v>36</v>
      </c>
      <c r="E23338" t="s">
        <v>36</v>
      </c>
      <c r="F23338">
        <v>131</v>
      </c>
      <c r="G23338">
        <v>82</v>
      </c>
      <c r="H23338">
        <v>1118</v>
      </c>
      <c r="I23338">
        <v>1285</v>
      </c>
      <c r="J23338">
        <v>0</v>
      </c>
      <c r="K23338">
        <v>2</v>
      </c>
      <c r="L23338" t="s">
        <v>28</v>
      </c>
      <c r="M23338" t="s">
        <v>373</v>
      </c>
      <c r="N23338" t="s">
        <v>211</v>
      </c>
      <c r="O23338" t="s">
        <v>22</v>
      </c>
      <c r="P23338" t="s">
        <v>23</v>
      </c>
      <c r="Q23338" t="s">
        <v>41</v>
      </c>
    </row>
    <row r="23339" spans="1:17" x14ac:dyDescent="0.2">
      <c r="A23339" s="2">
        <v>44540</v>
      </c>
      <c r="B23339" t="s">
        <v>128</v>
      </c>
      <c r="C23339" t="s">
        <v>239</v>
      </c>
      <c r="D23339" t="s">
        <v>36</v>
      </c>
      <c r="E23339" t="s">
        <v>115</v>
      </c>
      <c r="F23339">
        <v>29</v>
      </c>
      <c r="G23339">
        <v>78</v>
      </c>
      <c r="H23339">
        <v>1512</v>
      </c>
      <c r="I23339">
        <v>1307</v>
      </c>
      <c r="J23339">
        <v>2</v>
      </c>
      <c r="K23339">
        <v>1</v>
      </c>
      <c r="L23339" t="s">
        <v>817</v>
      </c>
      <c r="M23339" t="s">
        <v>1158</v>
      </c>
      <c r="N23339" t="s">
        <v>166</v>
      </c>
      <c r="O23339" t="s">
        <v>122</v>
      </c>
      <c r="P23339" t="s">
        <v>23</v>
      </c>
      <c r="Q23339" t="s">
        <v>24</v>
      </c>
    </row>
    <row r="23340" spans="1:17" x14ac:dyDescent="0.2">
      <c r="A23340" s="2">
        <v>44540</v>
      </c>
      <c r="B23340" t="s">
        <v>166</v>
      </c>
      <c r="C23340" t="s">
        <v>176</v>
      </c>
      <c r="D23340" t="s">
        <v>115</v>
      </c>
      <c r="E23340" t="s">
        <v>115</v>
      </c>
      <c r="F23340">
        <v>51</v>
      </c>
      <c r="G23340">
        <v>70</v>
      </c>
      <c r="H23340">
        <v>1431</v>
      </c>
      <c r="I23340">
        <v>1350</v>
      </c>
      <c r="J23340">
        <v>5</v>
      </c>
      <c r="K23340">
        <v>0</v>
      </c>
      <c r="L23340" t="s">
        <v>817</v>
      </c>
      <c r="M23340" t="s">
        <v>1858</v>
      </c>
      <c r="N23340" t="s">
        <v>166</v>
      </c>
      <c r="O23340" t="s">
        <v>22</v>
      </c>
      <c r="P23340" t="s">
        <v>23</v>
      </c>
      <c r="Q23340" t="s">
        <v>24</v>
      </c>
    </row>
    <row r="23341" spans="1:17" x14ac:dyDescent="0.2">
      <c r="A23341" s="2">
        <v>44541</v>
      </c>
      <c r="B23341" t="s">
        <v>183</v>
      </c>
      <c r="C23341" t="s">
        <v>177</v>
      </c>
      <c r="D23341" t="s">
        <v>36</v>
      </c>
      <c r="E23341" t="s">
        <v>115</v>
      </c>
      <c r="F23341">
        <v>45</v>
      </c>
      <c r="G23341">
        <v>91</v>
      </c>
      <c r="H23341">
        <v>1449</v>
      </c>
      <c r="I23341">
        <v>1252</v>
      </c>
      <c r="J23341">
        <v>3</v>
      </c>
      <c r="K23341">
        <v>1</v>
      </c>
      <c r="L23341" t="s">
        <v>817</v>
      </c>
      <c r="M23341" t="s">
        <v>1122</v>
      </c>
      <c r="N23341" t="s">
        <v>166</v>
      </c>
      <c r="O23341" t="s">
        <v>122</v>
      </c>
      <c r="P23341" t="s">
        <v>23</v>
      </c>
      <c r="Q23341" t="s">
        <v>24</v>
      </c>
    </row>
    <row r="23342" spans="1:17" x14ac:dyDescent="0.2">
      <c r="A23342" s="2">
        <v>44541</v>
      </c>
      <c r="B23342" t="s">
        <v>110</v>
      </c>
      <c r="C23342" t="s">
        <v>150</v>
      </c>
      <c r="D23342" t="s">
        <v>36</v>
      </c>
      <c r="E23342" t="s">
        <v>36</v>
      </c>
      <c r="F23342">
        <v>28</v>
      </c>
      <c r="G23342">
        <v>32</v>
      </c>
      <c r="H23342">
        <v>1525</v>
      </c>
      <c r="I23342">
        <v>1508</v>
      </c>
      <c r="J23342">
        <v>2</v>
      </c>
      <c r="K23342">
        <v>2</v>
      </c>
      <c r="L23342" t="s">
        <v>817</v>
      </c>
      <c r="M23342" t="s">
        <v>165</v>
      </c>
      <c r="N23342" t="s">
        <v>166</v>
      </c>
      <c r="O23342" t="s">
        <v>122</v>
      </c>
      <c r="P23342" t="s">
        <v>59</v>
      </c>
      <c r="Q23342" t="s">
        <v>41</v>
      </c>
    </row>
    <row r="23343" spans="1:17" x14ac:dyDescent="0.2">
      <c r="A23343" s="2">
        <v>44541</v>
      </c>
      <c r="B23343" t="s">
        <v>210</v>
      </c>
      <c r="C23343" t="s">
        <v>107</v>
      </c>
      <c r="D23343" t="s">
        <v>27</v>
      </c>
      <c r="E23343" t="s">
        <v>19</v>
      </c>
      <c r="F23343">
        <v>69</v>
      </c>
      <c r="G23343">
        <v>24</v>
      </c>
      <c r="H23343">
        <v>1350</v>
      </c>
      <c r="I23343">
        <v>1541</v>
      </c>
      <c r="J23343">
        <v>0</v>
      </c>
      <c r="K23343">
        <v>1</v>
      </c>
      <c r="L23343" t="s">
        <v>28</v>
      </c>
      <c r="M23343" t="s">
        <v>121</v>
      </c>
      <c r="N23343" t="s">
        <v>77</v>
      </c>
      <c r="O23343" t="s">
        <v>122</v>
      </c>
      <c r="P23343" t="s">
        <v>23</v>
      </c>
      <c r="Q23343" t="s">
        <v>41</v>
      </c>
    </row>
    <row r="23344" spans="1:17" x14ac:dyDescent="0.2">
      <c r="A23344" s="2">
        <v>44545</v>
      </c>
      <c r="B23344" t="s">
        <v>128</v>
      </c>
      <c r="C23344" t="s">
        <v>183</v>
      </c>
      <c r="D23344" t="s">
        <v>36</v>
      </c>
      <c r="E23344" t="s">
        <v>36</v>
      </c>
      <c r="F23344">
        <v>29</v>
      </c>
      <c r="G23344">
        <v>45</v>
      </c>
      <c r="H23344">
        <v>1512</v>
      </c>
      <c r="I23344">
        <v>1449</v>
      </c>
      <c r="J23344">
        <v>1</v>
      </c>
      <c r="K23344">
        <v>0</v>
      </c>
      <c r="L23344" t="s">
        <v>817</v>
      </c>
      <c r="M23344" t="s">
        <v>165</v>
      </c>
      <c r="N23344" t="s">
        <v>166</v>
      </c>
      <c r="O23344" t="s">
        <v>122</v>
      </c>
      <c r="P23344" t="s">
        <v>23</v>
      </c>
      <c r="Q23344" t="s">
        <v>24</v>
      </c>
    </row>
    <row r="23345" spans="1:17" x14ac:dyDescent="0.2">
      <c r="A23345" s="2">
        <v>44545</v>
      </c>
      <c r="B23345" t="s">
        <v>166</v>
      </c>
      <c r="C23345" t="s">
        <v>150</v>
      </c>
      <c r="D23345" t="s">
        <v>115</v>
      </c>
      <c r="E23345" t="s">
        <v>36</v>
      </c>
      <c r="F23345">
        <v>51</v>
      </c>
      <c r="G23345">
        <v>32</v>
      </c>
      <c r="H23345">
        <v>1431</v>
      </c>
      <c r="I23345">
        <v>1508</v>
      </c>
      <c r="J23345">
        <v>1</v>
      </c>
      <c r="K23345">
        <v>2</v>
      </c>
      <c r="L23345" t="s">
        <v>817</v>
      </c>
      <c r="M23345" t="s">
        <v>165</v>
      </c>
      <c r="N23345" t="s">
        <v>166</v>
      </c>
      <c r="O23345" t="s">
        <v>22</v>
      </c>
      <c r="P23345" t="s">
        <v>23</v>
      </c>
      <c r="Q23345" t="s">
        <v>41</v>
      </c>
    </row>
    <row r="23346" spans="1:17" x14ac:dyDescent="0.2">
      <c r="A23346" s="2">
        <v>44548</v>
      </c>
      <c r="B23346" t="s">
        <v>166</v>
      </c>
      <c r="C23346" t="s">
        <v>183</v>
      </c>
      <c r="D23346" t="s">
        <v>115</v>
      </c>
      <c r="E23346" t="s">
        <v>36</v>
      </c>
      <c r="F23346">
        <v>51</v>
      </c>
      <c r="G23346">
        <v>45</v>
      </c>
      <c r="H23346">
        <v>1431</v>
      </c>
      <c r="I23346">
        <v>1449</v>
      </c>
      <c r="J23346">
        <v>0</v>
      </c>
      <c r="K23346">
        <v>0</v>
      </c>
      <c r="L23346" t="s">
        <v>817</v>
      </c>
      <c r="M23346" t="s">
        <v>165</v>
      </c>
      <c r="N23346" t="s">
        <v>166</v>
      </c>
      <c r="O23346" t="s">
        <v>22</v>
      </c>
      <c r="P23346" t="s">
        <v>59</v>
      </c>
      <c r="Q23346" t="s">
        <v>24</v>
      </c>
    </row>
    <row r="23347" spans="1:17" x14ac:dyDescent="0.2">
      <c r="A23347" s="2">
        <v>44548</v>
      </c>
      <c r="B23347" t="s">
        <v>128</v>
      </c>
      <c r="C23347" t="s">
        <v>150</v>
      </c>
      <c r="D23347" t="s">
        <v>36</v>
      </c>
      <c r="E23347" t="s">
        <v>36</v>
      </c>
      <c r="F23347">
        <v>29</v>
      </c>
      <c r="G23347">
        <v>32</v>
      </c>
      <c r="H23347">
        <v>1512</v>
      </c>
      <c r="I23347">
        <v>1508</v>
      </c>
      <c r="J23347">
        <v>0</v>
      </c>
      <c r="K23347">
        <v>2</v>
      </c>
      <c r="L23347" t="s">
        <v>817</v>
      </c>
      <c r="M23347" t="s">
        <v>1858</v>
      </c>
      <c r="N23347" t="s">
        <v>166</v>
      </c>
      <c r="O23347" t="s">
        <v>122</v>
      </c>
      <c r="P23347" t="s">
        <v>23</v>
      </c>
      <c r="Q23347" t="s">
        <v>41</v>
      </c>
    </row>
    <row r="23348" spans="1:17" x14ac:dyDescent="0.2">
      <c r="A23348" s="2">
        <v>44548</v>
      </c>
      <c r="B23348" t="s">
        <v>77</v>
      </c>
      <c r="C23348" t="s">
        <v>646</v>
      </c>
      <c r="D23348" t="s">
        <v>27</v>
      </c>
      <c r="E23348" t="s">
        <v>50</v>
      </c>
      <c r="F23348">
        <v>12</v>
      </c>
      <c r="G23348">
        <v>61</v>
      </c>
      <c r="H23348">
        <v>1647</v>
      </c>
      <c r="I23348">
        <v>1392</v>
      </c>
      <c r="J23348">
        <v>1</v>
      </c>
      <c r="K23348">
        <v>0</v>
      </c>
      <c r="L23348" t="s">
        <v>28</v>
      </c>
      <c r="M23348" t="s">
        <v>121</v>
      </c>
      <c r="N23348" t="s">
        <v>77</v>
      </c>
      <c r="O23348" t="s">
        <v>22</v>
      </c>
      <c r="P23348" t="s">
        <v>23</v>
      </c>
      <c r="Q23348" t="s">
        <v>24</v>
      </c>
    </row>
    <row r="23349" spans="1:17" x14ac:dyDescent="0.2">
      <c r="A23349" s="2">
        <v>44560</v>
      </c>
      <c r="B23349" t="s">
        <v>197</v>
      </c>
      <c r="C23349" t="s">
        <v>224</v>
      </c>
      <c r="D23349" t="s">
        <v>36</v>
      </c>
      <c r="E23349" t="s">
        <v>36</v>
      </c>
      <c r="F23349">
        <v>103</v>
      </c>
      <c r="G23349">
        <v>60</v>
      </c>
      <c r="H23349">
        <v>1190</v>
      </c>
      <c r="I23349">
        <v>1397</v>
      </c>
      <c r="J23349">
        <v>0</v>
      </c>
      <c r="K23349">
        <v>0</v>
      </c>
      <c r="L23349" t="s">
        <v>28</v>
      </c>
      <c r="M23349" t="s">
        <v>300</v>
      </c>
      <c r="N23349" t="s">
        <v>176</v>
      </c>
      <c r="O23349" t="s">
        <v>122</v>
      </c>
      <c r="P23349" t="s">
        <v>23</v>
      </c>
      <c r="Q23349" t="s">
        <v>30</v>
      </c>
    </row>
    <row r="23350" spans="1:17" x14ac:dyDescent="0.2">
      <c r="A23350" s="2">
        <v>44560</v>
      </c>
      <c r="B23350" t="s">
        <v>380</v>
      </c>
      <c r="C23350" t="s">
        <v>374</v>
      </c>
      <c r="D23350" t="s">
        <v>36</v>
      </c>
      <c r="E23350" t="s">
        <v>36</v>
      </c>
      <c r="F23350">
        <v>125</v>
      </c>
      <c r="G23350">
        <v>137</v>
      </c>
      <c r="H23350">
        <v>1131</v>
      </c>
      <c r="I23350">
        <v>1087</v>
      </c>
      <c r="J23350">
        <v>2</v>
      </c>
      <c r="K23350">
        <v>3</v>
      </c>
      <c r="L23350" t="s">
        <v>28</v>
      </c>
      <c r="M23350" t="s">
        <v>1670</v>
      </c>
      <c r="N23350" t="s">
        <v>120</v>
      </c>
      <c r="O23350" t="s">
        <v>122</v>
      </c>
      <c r="P23350" t="s">
        <v>23</v>
      </c>
      <c r="Q23350" t="s">
        <v>41</v>
      </c>
    </row>
    <row r="23351" spans="1:17" x14ac:dyDescent="0.2">
      <c r="A23351" s="2">
        <v>44561</v>
      </c>
      <c r="B23351" t="s">
        <v>250</v>
      </c>
      <c r="C23351" t="s">
        <v>1284</v>
      </c>
      <c r="D23351" t="s">
        <v>36</v>
      </c>
      <c r="E23351" t="s">
        <v>36</v>
      </c>
      <c r="F23351">
        <v>129</v>
      </c>
      <c r="G23351">
        <v>132</v>
      </c>
      <c r="H23351">
        <v>1127</v>
      </c>
      <c r="I23351">
        <v>1117</v>
      </c>
      <c r="J23351">
        <v>2</v>
      </c>
      <c r="K23351">
        <v>1</v>
      </c>
      <c r="L23351" t="s">
        <v>28</v>
      </c>
      <c r="M23351" t="s">
        <v>245</v>
      </c>
      <c r="N23351" t="s">
        <v>113</v>
      </c>
      <c r="O23351" t="s">
        <v>122</v>
      </c>
      <c r="P23351" t="s">
        <v>23</v>
      </c>
      <c r="Q23351" t="s">
        <v>24</v>
      </c>
    </row>
    <row r="23352" spans="1:17" x14ac:dyDescent="0.2">
      <c r="A23352" s="2">
        <v>44563</v>
      </c>
      <c r="B23352" t="s">
        <v>141</v>
      </c>
      <c r="C23352" t="s">
        <v>224</v>
      </c>
      <c r="D23352" t="s">
        <v>36</v>
      </c>
      <c r="E23352" t="s">
        <v>36</v>
      </c>
      <c r="F23352">
        <v>89</v>
      </c>
      <c r="G23352">
        <v>60</v>
      </c>
      <c r="H23352">
        <v>1262</v>
      </c>
      <c r="I23352">
        <v>1397</v>
      </c>
      <c r="J23352">
        <v>0</v>
      </c>
      <c r="K23352">
        <v>3</v>
      </c>
      <c r="L23352" t="s">
        <v>28</v>
      </c>
      <c r="M23352" t="s">
        <v>246</v>
      </c>
      <c r="N23352" t="s">
        <v>176</v>
      </c>
      <c r="O23352" t="s">
        <v>122</v>
      </c>
      <c r="P23352" t="s">
        <v>23</v>
      </c>
      <c r="Q23352" t="s">
        <v>41</v>
      </c>
    </row>
    <row r="23353" spans="1:17" x14ac:dyDescent="0.2">
      <c r="A23353" s="2">
        <v>44563</v>
      </c>
      <c r="B23353" t="s">
        <v>380</v>
      </c>
      <c r="C23353" t="s">
        <v>45</v>
      </c>
      <c r="D23353" t="s">
        <v>36</v>
      </c>
      <c r="E23353" t="s">
        <v>36</v>
      </c>
      <c r="F23353">
        <v>125</v>
      </c>
      <c r="G23353">
        <v>121</v>
      </c>
      <c r="H23353">
        <v>1131</v>
      </c>
      <c r="I23353">
        <v>1138</v>
      </c>
      <c r="J23353">
        <v>0</v>
      </c>
      <c r="K23353">
        <v>0</v>
      </c>
      <c r="L23353" t="s">
        <v>28</v>
      </c>
      <c r="M23353" t="s">
        <v>152</v>
      </c>
      <c r="N23353" t="s">
        <v>120</v>
      </c>
      <c r="O23353" t="s">
        <v>122</v>
      </c>
      <c r="P23353" t="s">
        <v>23</v>
      </c>
      <c r="Q23353" t="s">
        <v>30</v>
      </c>
    </row>
    <row r="23354" spans="1:17" x14ac:dyDescent="0.2">
      <c r="A23354" s="2">
        <v>44564</v>
      </c>
      <c r="B23354" t="s">
        <v>617</v>
      </c>
      <c r="C23354" t="s">
        <v>34</v>
      </c>
      <c r="D23354" t="s">
        <v>36</v>
      </c>
      <c r="E23354" t="s">
        <v>36</v>
      </c>
      <c r="F23354">
        <v>135</v>
      </c>
      <c r="G23354">
        <v>81</v>
      </c>
      <c r="H23354">
        <v>1095</v>
      </c>
      <c r="I23354">
        <v>1298</v>
      </c>
      <c r="J23354">
        <v>3</v>
      </c>
      <c r="K23354">
        <v>0</v>
      </c>
      <c r="L23354" t="s">
        <v>28</v>
      </c>
      <c r="M23354" t="s">
        <v>618</v>
      </c>
      <c r="N23354" t="s">
        <v>617</v>
      </c>
      <c r="O23354" t="s">
        <v>22</v>
      </c>
      <c r="P23354" t="s">
        <v>23</v>
      </c>
      <c r="Q23354" t="s">
        <v>24</v>
      </c>
    </row>
    <row r="23355" spans="1:17" x14ac:dyDescent="0.2">
      <c r="A23355" s="2">
        <v>44565</v>
      </c>
      <c r="B23355" t="s">
        <v>197</v>
      </c>
      <c r="C23355" t="s">
        <v>141</v>
      </c>
      <c r="D23355" t="s">
        <v>36</v>
      </c>
      <c r="E23355" t="s">
        <v>36</v>
      </c>
      <c r="F23355">
        <v>103</v>
      </c>
      <c r="G23355">
        <v>89</v>
      </c>
      <c r="H23355">
        <v>1190</v>
      </c>
      <c r="I23355">
        <v>1262</v>
      </c>
      <c r="J23355">
        <v>1</v>
      </c>
      <c r="K23355">
        <v>1</v>
      </c>
      <c r="L23355" t="s">
        <v>28</v>
      </c>
      <c r="M23355" t="s">
        <v>246</v>
      </c>
      <c r="N23355" t="s">
        <v>176</v>
      </c>
      <c r="O23355" t="s">
        <v>122</v>
      </c>
      <c r="P23355" t="s">
        <v>23</v>
      </c>
      <c r="Q23355" t="s">
        <v>30</v>
      </c>
    </row>
    <row r="23356" spans="1:17" x14ac:dyDescent="0.2">
      <c r="A23356" s="2">
        <v>44566</v>
      </c>
      <c r="B23356" t="s">
        <v>150</v>
      </c>
      <c r="C23356" t="s">
        <v>199</v>
      </c>
      <c r="D23356" t="s">
        <v>36</v>
      </c>
      <c r="E23356" t="s">
        <v>36</v>
      </c>
      <c r="F23356">
        <v>29</v>
      </c>
      <c r="G23356">
        <v>52</v>
      </c>
      <c r="H23356">
        <v>1516</v>
      </c>
      <c r="I23356">
        <v>1428</v>
      </c>
      <c r="J23356">
        <v>3</v>
      </c>
      <c r="K23356">
        <v>0</v>
      </c>
      <c r="L23356" t="s">
        <v>28</v>
      </c>
      <c r="M23356" t="s">
        <v>1158</v>
      </c>
      <c r="N23356" t="s">
        <v>166</v>
      </c>
      <c r="O23356" t="s">
        <v>122</v>
      </c>
      <c r="P23356" t="s">
        <v>23</v>
      </c>
      <c r="Q23356" t="s">
        <v>24</v>
      </c>
    </row>
    <row r="23357" spans="1:17" x14ac:dyDescent="0.2">
      <c r="A23357" s="2">
        <v>44567</v>
      </c>
      <c r="B23357" t="s">
        <v>617</v>
      </c>
      <c r="C23357" t="s">
        <v>34</v>
      </c>
      <c r="D23357" t="s">
        <v>36</v>
      </c>
      <c r="E23357" t="s">
        <v>36</v>
      </c>
      <c r="F23357">
        <v>135</v>
      </c>
      <c r="G23357">
        <v>81</v>
      </c>
      <c r="H23357">
        <v>1095</v>
      </c>
      <c r="I23357">
        <v>1298</v>
      </c>
      <c r="J23357">
        <v>0</v>
      </c>
      <c r="K23357">
        <v>2</v>
      </c>
      <c r="L23357" t="s">
        <v>28</v>
      </c>
      <c r="M23357" t="s">
        <v>618</v>
      </c>
      <c r="N23357" t="s">
        <v>617</v>
      </c>
      <c r="O23357" t="s">
        <v>22</v>
      </c>
      <c r="P23357" t="s">
        <v>23</v>
      </c>
      <c r="Q23357" t="s">
        <v>41</v>
      </c>
    </row>
    <row r="23358" spans="1:17" x14ac:dyDescent="0.2">
      <c r="A23358" s="2">
        <v>44570</v>
      </c>
      <c r="B23358" t="s">
        <v>120</v>
      </c>
      <c r="C23358" t="s">
        <v>224</v>
      </c>
      <c r="D23358" t="s">
        <v>36</v>
      </c>
      <c r="E23358" t="s">
        <v>36</v>
      </c>
      <c r="F23358">
        <v>50</v>
      </c>
      <c r="G23358">
        <v>60</v>
      </c>
      <c r="H23358">
        <v>1437</v>
      </c>
      <c r="I23358">
        <v>1397</v>
      </c>
      <c r="J23358">
        <v>2</v>
      </c>
      <c r="K23358">
        <v>1</v>
      </c>
      <c r="L23358" t="s">
        <v>276</v>
      </c>
      <c r="M23358" t="s">
        <v>152</v>
      </c>
      <c r="N23358" t="s">
        <v>120</v>
      </c>
      <c r="O23358" t="s">
        <v>22</v>
      </c>
      <c r="P23358" t="s">
        <v>23</v>
      </c>
      <c r="Q23358" t="s">
        <v>24</v>
      </c>
    </row>
    <row r="23359" spans="1:17" x14ac:dyDescent="0.2">
      <c r="A23359" s="2">
        <v>44570</v>
      </c>
      <c r="B23359" t="s">
        <v>374</v>
      </c>
      <c r="C23359" t="s">
        <v>548</v>
      </c>
      <c r="D23359" t="s">
        <v>36</v>
      </c>
      <c r="E23359" t="s">
        <v>36</v>
      </c>
      <c r="F23359">
        <v>137</v>
      </c>
      <c r="G23359">
        <v>73</v>
      </c>
      <c r="H23359">
        <v>1087</v>
      </c>
      <c r="I23359">
        <v>1339</v>
      </c>
      <c r="J23359">
        <v>0</v>
      </c>
      <c r="K23359">
        <v>1</v>
      </c>
      <c r="L23359" t="s">
        <v>276</v>
      </c>
      <c r="M23359" t="s">
        <v>152</v>
      </c>
      <c r="N23359" t="s">
        <v>120</v>
      </c>
      <c r="O23359" t="s">
        <v>122</v>
      </c>
      <c r="P23359" t="s">
        <v>23</v>
      </c>
      <c r="Q23359" t="s">
        <v>41</v>
      </c>
    </row>
    <row r="23360" spans="1:17" x14ac:dyDescent="0.2">
      <c r="A23360" s="2">
        <v>44571</v>
      </c>
      <c r="B23360" t="s">
        <v>118</v>
      </c>
      <c r="C23360" t="s">
        <v>45</v>
      </c>
      <c r="D23360" t="s">
        <v>36</v>
      </c>
      <c r="E23360" t="s">
        <v>36</v>
      </c>
      <c r="F23360">
        <v>20</v>
      </c>
      <c r="G23360">
        <v>121</v>
      </c>
      <c r="H23360">
        <v>1561</v>
      </c>
      <c r="I23360">
        <v>1138</v>
      </c>
      <c r="J23360">
        <v>1</v>
      </c>
      <c r="K23360">
        <v>0</v>
      </c>
      <c r="L23360" t="s">
        <v>276</v>
      </c>
      <c r="M23360" t="s">
        <v>1859</v>
      </c>
      <c r="N23360" t="s">
        <v>120</v>
      </c>
      <c r="O23360" t="s">
        <v>122</v>
      </c>
      <c r="P23360" t="s">
        <v>23</v>
      </c>
      <c r="Q23360" t="s">
        <v>24</v>
      </c>
    </row>
    <row r="23361" spans="1:17" x14ac:dyDescent="0.2">
      <c r="A23361" s="2">
        <v>44571</v>
      </c>
      <c r="B23361" t="s">
        <v>34</v>
      </c>
      <c r="C23361" t="s">
        <v>250</v>
      </c>
      <c r="D23361" t="s">
        <v>36</v>
      </c>
      <c r="E23361" t="s">
        <v>36</v>
      </c>
      <c r="F23361">
        <v>81</v>
      </c>
      <c r="G23361">
        <v>129</v>
      </c>
      <c r="H23361">
        <v>1298</v>
      </c>
      <c r="I23361">
        <v>1127</v>
      </c>
      <c r="J23361">
        <v>1</v>
      </c>
      <c r="K23361">
        <v>0</v>
      </c>
      <c r="L23361" t="s">
        <v>276</v>
      </c>
      <c r="M23361" t="s">
        <v>1859</v>
      </c>
      <c r="N23361" t="s">
        <v>120</v>
      </c>
      <c r="O23361" t="s">
        <v>122</v>
      </c>
      <c r="P23361" t="s">
        <v>23</v>
      </c>
      <c r="Q23361" t="s">
        <v>24</v>
      </c>
    </row>
    <row r="23362" spans="1:17" x14ac:dyDescent="0.2">
      <c r="A23362" s="2">
        <v>44571</v>
      </c>
      <c r="B23362" t="s">
        <v>110</v>
      </c>
      <c r="C23362" t="s">
        <v>199</v>
      </c>
      <c r="D23362" t="s">
        <v>36</v>
      </c>
      <c r="E23362" t="s">
        <v>36</v>
      </c>
      <c r="F23362">
        <v>28</v>
      </c>
      <c r="G23362">
        <v>52</v>
      </c>
      <c r="H23362">
        <v>1529</v>
      </c>
      <c r="I23362">
        <v>1428</v>
      </c>
      <c r="J23362">
        <v>1</v>
      </c>
      <c r="K23362">
        <v>0</v>
      </c>
      <c r="L23362" t="s">
        <v>276</v>
      </c>
      <c r="M23362" t="s">
        <v>152</v>
      </c>
      <c r="N23362" t="s">
        <v>120</v>
      </c>
      <c r="O23362" t="s">
        <v>122</v>
      </c>
      <c r="P23362" t="s">
        <v>23</v>
      </c>
      <c r="Q23362" t="s">
        <v>24</v>
      </c>
    </row>
    <row r="23363" spans="1:17" x14ac:dyDescent="0.2">
      <c r="A23363" s="2">
        <v>44571</v>
      </c>
      <c r="B23363" t="s">
        <v>1284</v>
      </c>
      <c r="C23363" t="s">
        <v>141</v>
      </c>
      <c r="D23363" t="s">
        <v>36</v>
      </c>
      <c r="E23363" t="s">
        <v>36</v>
      </c>
      <c r="F23363">
        <v>132</v>
      </c>
      <c r="G23363">
        <v>89</v>
      </c>
      <c r="H23363">
        <v>1117</v>
      </c>
      <c r="I23363">
        <v>1262</v>
      </c>
      <c r="J23363">
        <v>0</v>
      </c>
      <c r="K23363">
        <v>1</v>
      </c>
      <c r="L23363" t="s">
        <v>276</v>
      </c>
      <c r="M23363" t="s">
        <v>152</v>
      </c>
      <c r="N23363" t="s">
        <v>120</v>
      </c>
      <c r="O23363" t="s">
        <v>122</v>
      </c>
      <c r="P23363" t="s">
        <v>23</v>
      </c>
      <c r="Q23363" t="s">
        <v>41</v>
      </c>
    </row>
    <row r="23364" spans="1:17" x14ac:dyDescent="0.2">
      <c r="A23364" s="2">
        <v>44572</v>
      </c>
      <c r="B23364" t="s">
        <v>135</v>
      </c>
      <c r="C23364" t="s">
        <v>183</v>
      </c>
      <c r="D23364" t="s">
        <v>36</v>
      </c>
      <c r="E23364" t="s">
        <v>36</v>
      </c>
      <c r="F23364">
        <v>36</v>
      </c>
      <c r="G23364">
        <v>45</v>
      </c>
      <c r="H23364">
        <v>1478</v>
      </c>
      <c r="I23364">
        <v>1451</v>
      </c>
      <c r="J23364">
        <v>1</v>
      </c>
      <c r="K23364">
        <v>0</v>
      </c>
      <c r="L23364" t="s">
        <v>276</v>
      </c>
      <c r="M23364" t="s">
        <v>768</v>
      </c>
      <c r="N23364" t="s">
        <v>120</v>
      </c>
      <c r="O23364" t="s">
        <v>122</v>
      </c>
      <c r="P23364" t="s">
        <v>23</v>
      </c>
      <c r="Q23364" t="s">
        <v>24</v>
      </c>
    </row>
    <row r="23365" spans="1:17" x14ac:dyDescent="0.2">
      <c r="A23365" s="2">
        <v>44572</v>
      </c>
      <c r="B23365" t="s">
        <v>380</v>
      </c>
      <c r="C23365" t="s">
        <v>202</v>
      </c>
      <c r="D23365" t="s">
        <v>36</v>
      </c>
      <c r="E23365" t="s">
        <v>36</v>
      </c>
      <c r="F23365">
        <v>125</v>
      </c>
      <c r="G23365">
        <v>106</v>
      </c>
      <c r="H23365">
        <v>1131</v>
      </c>
      <c r="I23365">
        <v>1177</v>
      </c>
      <c r="J23365">
        <v>0</v>
      </c>
      <c r="K23365">
        <v>0</v>
      </c>
      <c r="L23365" t="s">
        <v>276</v>
      </c>
      <c r="M23365" t="s">
        <v>768</v>
      </c>
      <c r="N23365" t="s">
        <v>120</v>
      </c>
      <c r="O23365" t="s">
        <v>122</v>
      </c>
      <c r="P23365" t="s">
        <v>23</v>
      </c>
      <c r="Q23365" t="s">
        <v>30</v>
      </c>
    </row>
    <row r="23366" spans="1:17" x14ac:dyDescent="0.2">
      <c r="A23366" s="2">
        <v>44572</v>
      </c>
      <c r="B23366" t="s">
        <v>150</v>
      </c>
      <c r="C23366" t="s">
        <v>35</v>
      </c>
      <c r="D23366" t="s">
        <v>36</v>
      </c>
      <c r="E23366" t="s">
        <v>36</v>
      </c>
      <c r="F23366">
        <v>29</v>
      </c>
      <c r="G23366">
        <v>108</v>
      </c>
      <c r="H23366">
        <v>1516</v>
      </c>
      <c r="I23366">
        <v>1174</v>
      </c>
      <c r="J23366">
        <v>0</v>
      </c>
      <c r="K23366">
        <v>0</v>
      </c>
      <c r="L23366" t="s">
        <v>276</v>
      </c>
      <c r="M23366" t="s">
        <v>422</v>
      </c>
      <c r="N23366" t="s">
        <v>120</v>
      </c>
      <c r="O23366" t="s">
        <v>122</v>
      </c>
      <c r="P23366" t="s">
        <v>23</v>
      </c>
      <c r="Q23366" t="s">
        <v>30</v>
      </c>
    </row>
    <row r="23367" spans="1:17" x14ac:dyDescent="0.2">
      <c r="A23367" s="2">
        <v>44573</v>
      </c>
      <c r="B23367" t="s">
        <v>76</v>
      </c>
      <c r="C23367" t="s">
        <v>208</v>
      </c>
      <c r="D23367" t="s">
        <v>50</v>
      </c>
      <c r="E23367" t="s">
        <v>36</v>
      </c>
      <c r="F23367">
        <v>62</v>
      </c>
      <c r="G23367">
        <v>82</v>
      </c>
      <c r="H23367">
        <v>1385</v>
      </c>
      <c r="I23367">
        <v>1285</v>
      </c>
      <c r="J23367">
        <v>1</v>
      </c>
      <c r="K23367">
        <v>1</v>
      </c>
      <c r="L23367" t="s">
        <v>28</v>
      </c>
      <c r="M23367" t="s">
        <v>1511</v>
      </c>
      <c r="N23367" t="s">
        <v>180</v>
      </c>
      <c r="O23367" t="s">
        <v>122</v>
      </c>
      <c r="P23367" t="s">
        <v>23</v>
      </c>
      <c r="Q23367" t="s">
        <v>30</v>
      </c>
    </row>
    <row r="23368" spans="1:17" x14ac:dyDescent="0.2">
      <c r="A23368" s="2">
        <v>44573</v>
      </c>
      <c r="B23368" t="s">
        <v>802</v>
      </c>
      <c r="C23368" t="s">
        <v>136</v>
      </c>
      <c r="D23368" t="s">
        <v>36</v>
      </c>
      <c r="E23368" t="s">
        <v>36</v>
      </c>
      <c r="F23368">
        <v>114</v>
      </c>
      <c r="G23368">
        <v>56</v>
      </c>
      <c r="H23368">
        <v>1156</v>
      </c>
      <c r="I23368">
        <v>1417</v>
      </c>
      <c r="J23368">
        <v>0</v>
      </c>
      <c r="K23368">
        <v>1</v>
      </c>
      <c r="L23368" t="s">
        <v>276</v>
      </c>
      <c r="M23368" t="s">
        <v>422</v>
      </c>
      <c r="N23368" t="s">
        <v>120</v>
      </c>
      <c r="O23368" t="s">
        <v>122</v>
      </c>
      <c r="P23368" t="s">
        <v>23</v>
      </c>
      <c r="Q23368" t="s">
        <v>41</v>
      </c>
    </row>
    <row r="23369" spans="1:17" x14ac:dyDescent="0.2">
      <c r="A23369" s="2">
        <v>44573</v>
      </c>
      <c r="B23369" t="s">
        <v>128</v>
      </c>
      <c r="C23369" t="s">
        <v>111</v>
      </c>
      <c r="D23369" t="s">
        <v>36</v>
      </c>
      <c r="E23369" t="s">
        <v>36</v>
      </c>
      <c r="F23369">
        <v>30</v>
      </c>
      <c r="G23369">
        <v>53</v>
      </c>
      <c r="H23369">
        <v>1512</v>
      </c>
      <c r="I23369">
        <v>1427</v>
      </c>
      <c r="J23369">
        <v>0</v>
      </c>
      <c r="K23369">
        <v>1</v>
      </c>
      <c r="L23369" t="s">
        <v>276</v>
      </c>
      <c r="M23369" t="s">
        <v>1670</v>
      </c>
      <c r="N23369" t="s">
        <v>120</v>
      </c>
      <c r="O23369" t="s">
        <v>122</v>
      </c>
      <c r="P23369" t="s">
        <v>23</v>
      </c>
      <c r="Q23369" t="s">
        <v>41</v>
      </c>
    </row>
    <row r="23370" spans="1:17" x14ac:dyDescent="0.2">
      <c r="A23370" s="2">
        <v>44573</v>
      </c>
      <c r="B23370" t="s">
        <v>197</v>
      </c>
      <c r="C23370" t="s">
        <v>196</v>
      </c>
      <c r="D23370" t="s">
        <v>36</v>
      </c>
      <c r="E23370" t="s">
        <v>36</v>
      </c>
      <c r="F23370">
        <v>103</v>
      </c>
      <c r="G23370">
        <v>150</v>
      </c>
      <c r="H23370">
        <v>1190</v>
      </c>
      <c r="I23370">
        <v>1049</v>
      </c>
      <c r="J23370">
        <v>0</v>
      </c>
      <c r="K23370">
        <v>1</v>
      </c>
      <c r="L23370" t="s">
        <v>276</v>
      </c>
      <c r="M23370" t="s">
        <v>1670</v>
      </c>
      <c r="N23370" t="s">
        <v>120</v>
      </c>
      <c r="O23370" t="s">
        <v>122</v>
      </c>
      <c r="P23370" t="s">
        <v>23</v>
      </c>
      <c r="Q23370" t="s">
        <v>41</v>
      </c>
    </row>
    <row r="23371" spans="1:17" x14ac:dyDescent="0.2">
      <c r="A23371" s="2">
        <v>44574</v>
      </c>
      <c r="B23371" t="s">
        <v>120</v>
      </c>
      <c r="C23371" t="s">
        <v>374</v>
      </c>
      <c r="D23371" t="s">
        <v>36</v>
      </c>
      <c r="E23371" t="s">
        <v>36</v>
      </c>
      <c r="F23371">
        <v>50</v>
      </c>
      <c r="G23371">
        <v>137</v>
      </c>
      <c r="H23371">
        <v>1437</v>
      </c>
      <c r="I23371">
        <v>1087</v>
      </c>
      <c r="J23371">
        <v>4</v>
      </c>
      <c r="K23371">
        <v>1</v>
      </c>
      <c r="L23371" t="s">
        <v>276</v>
      </c>
      <c r="M23371" t="s">
        <v>152</v>
      </c>
      <c r="N23371" t="s">
        <v>120</v>
      </c>
      <c r="O23371" t="s">
        <v>22</v>
      </c>
      <c r="P23371" t="s">
        <v>23</v>
      </c>
      <c r="Q23371" t="s">
        <v>24</v>
      </c>
    </row>
    <row r="23372" spans="1:17" x14ac:dyDescent="0.2">
      <c r="A23372" s="2">
        <v>44574</v>
      </c>
      <c r="B23372" t="s">
        <v>548</v>
      </c>
      <c r="C23372" t="s">
        <v>224</v>
      </c>
      <c r="D23372" t="s">
        <v>36</v>
      </c>
      <c r="E23372" t="s">
        <v>36</v>
      </c>
      <c r="F23372">
        <v>73</v>
      </c>
      <c r="G23372">
        <v>60</v>
      </c>
      <c r="H23372">
        <v>1339</v>
      </c>
      <c r="I23372">
        <v>1397</v>
      </c>
      <c r="J23372">
        <v>0</v>
      </c>
      <c r="K23372">
        <v>1</v>
      </c>
      <c r="L23372" t="s">
        <v>276</v>
      </c>
      <c r="M23372" t="s">
        <v>152</v>
      </c>
      <c r="N23372" t="s">
        <v>120</v>
      </c>
      <c r="O23372" t="s">
        <v>122</v>
      </c>
      <c r="P23372" t="s">
        <v>23</v>
      </c>
      <c r="Q23372" t="s">
        <v>41</v>
      </c>
    </row>
    <row r="23373" spans="1:17" x14ac:dyDescent="0.2">
      <c r="A23373" s="2">
        <v>44575</v>
      </c>
      <c r="B23373" t="s">
        <v>118</v>
      </c>
      <c r="C23373" t="s">
        <v>34</v>
      </c>
      <c r="D23373" t="s">
        <v>36</v>
      </c>
      <c r="E23373" t="s">
        <v>36</v>
      </c>
      <c r="F23373">
        <v>20</v>
      </c>
      <c r="G23373">
        <v>81</v>
      </c>
      <c r="H23373">
        <v>1561</v>
      </c>
      <c r="I23373">
        <v>1298</v>
      </c>
      <c r="J23373">
        <v>0</v>
      </c>
      <c r="K23373">
        <v>0</v>
      </c>
      <c r="L23373" t="s">
        <v>276</v>
      </c>
      <c r="M23373" t="s">
        <v>1859</v>
      </c>
      <c r="N23373" t="s">
        <v>120</v>
      </c>
      <c r="O23373" t="s">
        <v>122</v>
      </c>
      <c r="P23373" t="s">
        <v>23</v>
      </c>
      <c r="Q23373" t="s">
        <v>30</v>
      </c>
    </row>
    <row r="23374" spans="1:17" x14ac:dyDescent="0.2">
      <c r="A23374" s="2">
        <v>44575</v>
      </c>
      <c r="B23374" t="s">
        <v>250</v>
      </c>
      <c r="C23374" t="s">
        <v>45</v>
      </c>
      <c r="D23374" t="s">
        <v>36</v>
      </c>
      <c r="E23374" t="s">
        <v>36</v>
      </c>
      <c r="F23374">
        <v>129</v>
      </c>
      <c r="G23374">
        <v>121</v>
      </c>
      <c r="H23374">
        <v>1127</v>
      </c>
      <c r="I23374">
        <v>1138</v>
      </c>
      <c r="J23374">
        <v>2</v>
      </c>
      <c r="K23374">
        <v>1</v>
      </c>
      <c r="L23374" t="s">
        <v>276</v>
      </c>
      <c r="M23374" t="s">
        <v>1859</v>
      </c>
      <c r="N23374" t="s">
        <v>120</v>
      </c>
      <c r="O23374" t="s">
        <v>122</v>
      </c>
      <c r="P23374" t="s">
        <v>23</v>
      </c>
      <c r="Q23374" t="s">
        <v>24</v>
      </c>
    </row>
    <row r="23375" spans="1:17" x14ac:dyDescent="0.2">
      <c r="A23375" s="2">
        <v>44575</v>
      </c>
      <c r="B23375" t="s">
        <v>110</v>
      </c>
      <c r="C23375" t="s">
        <v>1284</v>
      </c>
      <c r="D23375" t="s">
        <v>36</v>
      </c>
      <c r="E23375" t="s">
        <v>36</v>
      </c>
      <c r="F23375">
        <v>28</v>
      </c>
      <c r="G23375">
        <v>132</v>
      </c>
      <c r="H23375">
        <v>1529</v>
      </c>
      <c r="I23375">
        <v>1117</v>
      </c>
      <c r="J23375">
        <v>2</v>
      </c>
      <c r="K23375">
        <v>0</v>
      </c>
      <c r="L23375" t="s">
        <v>276</v>
      </c>
      <c r="M23375" t="s">
        <v>152</v>
      </c>
      <c r="N23375" t="s">
        <v>120</v>
      </c>
      <c r="O23375" t="s">
        <v>122</v>
      </c>
      <c r="P23375" t="s">
        <v>23</v>
      </c>
      <c r="Q23375" t="s">
        <v>24</v>
      </c>
    </row>
    <row r="23376" spans="1:17" x14ac:dyDescent="0.2">
      <c r="A23376" s="2">
        <v>44575</v>
      </c>
      <c r="B23376" t="s">
        <v>141</v>
      </c>
      <c r="C23376" t="s">
        <v>199</v>
      </c>
      <c r="D23376" t="s">
        <v>36</v>
      </c>
      <c r="E23376" t="s">
        <v>36</v>
      </c>
      <c r="F23376">
        <v>89</v>
      </c>
      <c r="G23376">
        <v>52</v>
      </c>
      <c r="H23376">
        <v>1262</v>
      </c>
      <c r="I23376">
        <v>1428</v>
      </c>
      <c r="J23376">
        <v>1</v>
      </c>
      <c r="K23376">
        <v>1</v>
      </c>
      <c r="L23376" t="s">
        <v>276</v>
      </c>
      <c r="M23376" t="s">
        <v>152</v>
      </c>
      <c r="N23376" t="s">
        <v>120</v>
      </c>
      <c r="O23376" t="s">
        <v>122</v>
      </c>
      <c r="P23376" t="s">
        <v>23</v>
      </c>
      <c r="Q23376" t="s">
        <v>30</v>
      </c>
    </row>
    <row r="23377" spans="1:17" x14ac:dyDescent="0.2">
      <c r="A23377" s="2">
        <v>44576</v>
      </c>
      <c r="B23377" t="s">
        <v>133</v>
      </c>
      <c r="C23377" t="s">
        <v>76</v>
      </c>
      <c r="D23377" t="s">
        <v>115</v>
      </c>
      <c r="E23377" t="s">
        <v>50</v>
      </c>
      <c r="F23377">
        <v>33</v>
      </c>
      <c r="G23377">
        <v>62</v>
      </c>
      <c r="H23377">
        <v>1507</v>
      </c>
      <c r="I23377">
        <v>1385</v>
      </c>
      <c r="J23377">
        <v>5</v>
      </c>
      <c r="K23377">
        <v>1</v>
      </c>
      <c r="L23377" t="s">
        <v>28</v>
      </c>
      <c r="M23377" t="s">
        <v>767</v>
      </c>
      <c r="N23377" t="s">
        <v>180</v>
      </c>
      <c r="O23377" t="s">
        <v>122</v>
      </c>
      <c r="P23377" t="s">
        <v>23</v>
      </c>
      <c r="Q23377" t="s">
        <v>24</v>
      </c>
    </row>
    <row r="23378" spans="1:17" x14ac:dyDescent="0.2">
      <c r="A23378" s="2">
        <v>44576</v>
      </c>
      <c r="B23378" t="s">
        <v>135</v>
      </c>
      <c r="C23378" t="s">
        <v>380</v>
      </c>
      <c r="D23378" t="s">
        <v>36</v>
      </c>
      <c r="E23378" t="s">
        <v>36</v>
      </c>
      <c r="F23378">
        <v>36</v>
      </c>
      <c r="G23378">
        <v>125</v>
      </c>
      <c r="H23378">
        <v>1478</v>
      </c>
      <c r="I23378">
        <v>1131</v>
      </c>
      <c r="J23378">
        <v>3</v>
      </c>
      <c r="K23378">
        <v>1</v>
      </c>
      <c r="L23378" t="s">
        <v>276</v>
      </c>
      <c r="M23378" t="s">
        <v>768</v>
      </c>
      <c r="N23378" t="s">
        <v>120</v>
      </c>
      <c r="O23378" t="s">
        <v>122</v>
      </c>
      <c r="P23378" t="s">
        <v>23</v>
      </c>
      <c r="Q23378" t="s">
        <v>24</v>
      </c>
    </row>
    <row r="23379" spans="1:17" x14ac:dyDescent="0.2">
      <c r="A23379" s="2">
        <v>44576</v>
      </c>
      <c r="B23379" t="s">
        <v>202</v>
      </c>
      <c r="C23379" t="s">
        <v>183</v>
      </c>
      <c r="D23379" t="s">
        <v>36</v>
      </c>
      <c r="E23379" t="s">
        <v>36</v>
      </c>
      <c r="F23379">
        <v>106</v>
      </c>
      <c r="G23379">
        <v>45</v>
      </c>
      <c r="H23379">
        <v>1177</v>
      </c>
      <c r="I23379">
        <v>1451</v>
      </c>
      <c r="J23379">
        <v>0</v>
      </c>
      <c r="K23379">
        <v>1</v>
      </c>
      <c r="L23379" t="s">
        <v>276</v>
      </c>
      <c r="M23379" t="s">
        <v>768</v>
      </c>
      <c r="N23379" t="s">
        <v>120</v>
      </c>
      <c r="O23379" t="s">
        <v>122</v>
      </c>
      <c r="P23379" t="s">
        <v>23</v>
      </c>
      <c r="Q23379" t="s">
        <v>41</v>
      </c>
    </row>
    <row r="23380" spans="1:17" x14ac:dyDescent="0.2">
      <c r="A23380" s="2">
        <v>44577</v>
      </c>
      <c r="B23380" t="s">
        <v>43</v>
      </c>
      <c r="C23380" t="s">
        <v>304</v>
      </c>
      <c r="D23380" t="s">
        <v>19</v>
      </c>
      <c r="E23380" t="s">
        <v>27</v>
      </c>
      <c r="F23380">
        <v>16</v>
      </c>
      <c r="G23380">
        <v>76</v>
      </c>
      <c r="H23380">
        <v>1607</v>
      </c>
      <c r="I23380">
        <v>1332</v>
      </c>
      <c r="J23380">
        <v>2</v>
      </c>
      <c r="K23380">
        <v>1</v>
      </c>
      <c r="L23380" t="s">
        <v>28</v>
      </c>
      <c r="M23380" t="s">
        <v>833</v>
      </c>
      <c r="N23380" t="s">
        <v>77</v>
      </c>
      <c r="O23380" t="s">
        <v>122</v>
      </c>
      <c r="P23380" t="s">
        <v>23</v>
      </c>
      <c r="Q23380" t="s">
        <v>24</v>
      </c>
    </row>
    <row r="23381" spans="1:17" x14ac:dyDescent="0.2">
      <c r="A23381" s="2">
        <v>44577</v>
      </c>
      <c r="B23381" t="s">
        <v>42</v>
      </c>
      <c r="C23381" t="s">
        <v>531</v>
      </c>
      <c r="D23381" t="s">
        <v>19</v>
      </c>
      <c r="E23381" t="s">
        <v>27</v>
      </c>
      <c r="F23381">
        <v>22</v>
      </c>
      <c r="G23381">
        <v>63</v>
      </c>
      <c r="H23381">
        <v>1551</v>
      </c>
      <c r="I23381">
        <v>1379</v>
      </c>
      <c r="J23381">
        <v>1</v>
      </c>
      <c r="K23381">
        <v>1</v>
      </c>
      <c r="L23381" t="s">
        <v>28</v>
      </c>
      <c r="M23381" t="s">
        <v>44</v>
      </c>
      <c r="N23381" t="s">
        <v>42</v>
      </c>
      <c r="O23381" t="s">
        <v>22</v>
      </c>
      <c r="P23381" t="s">
        <v>23</v>
      </c>
      <c r="Q23381" t="s">
        <v>30</v>
      </c>
    </row>
    <row r="23382" spans="1:17" x14ac:dyDescent="0.2">
      <c r="A23382" s="2">
        <v>44577</v>
      </c>
      <c r="B23382" t="s">
        <v>136</v>
      </c>
      <c r="C23382" t="s">
        <v>35</v>
      </c>
      <c r="D23382" t="s">
        <v>36</v>
      </c>
      <c r="E23382" t="s">
        <v>36</v>
      </c>
      <c r="F23382">
        <v>56</v>
      </c>
      <c r="G23382">
        <v>108</v>
      </c>
      <c r="H23382">
        <v>1417</v>
      </c>
      <c r="I23382">
        <v>1174</v>
      </c>
      <c r="J23382">
        <v>2</v>
      </c>
      <c r="K23382">
        <v>2</v>
      </c>
      <c r="L23382" t="s">
        <v>276</v>
      </c>
      <c r="M23382" t="s">
        <v>422</v>
      </c>
      <c r="N23382" t="s">
        <v>120</v>
      </c>
      <c r="O23382" t="s">
        <v>122</v>
      </c>
      <c r="P23382" t="s">
        <v>23</v>
      </c>
      <c r="Q23382" t="s">
        <v>30</v>
      </c>
    </row>
    <row r="23383" spans="1:17" x14ac:dyDescent="0.2">
      <c r="A23383" s="2">
        <v>44577</v>
      </c>
      <c r="B23383" t="s">
        <v>150</v>
      </c>
      <c r="C23383" t="s">
        <v>802</v>
      </c>
      <c r="D23383" t="s">
        <v>36</v>
      </c>
      <c r="E23383" t="s">
        <v>36</v>
      </c>
      <c r="F23383">
        <v>29</v>
      </c>
      <c r="G23383">
        <v>114</v>
      </c>
      <c r="H23383">
        <v>1516</v>
      </c>
      <c r="I23383">
        <v>1156</v>
      </c>
      <c r="J23383">
        <v>0</v>
      </c>
      <c r="K23383">
        <v>1</v>
      </c>
      <c r="L23383" t="s">
        <v>276</v>
      </c>
      <c r="M23383" t="s">
        <v>422</v>
      </c>
      <c r="N23383" t="s">
        <v>120</v>
      </c>
      <c r="O23383" t="s">
        <v>122</v>
      </c>
      <c r="P23383" t="s">
        <v>23</v>
      </c>
      <c r="Q23383" t="s">
        <v>41</v>
      </c>
    </row>
    <row r="23384" spans="1:17" x14ac:dyDescent="0.2">
      <c r="A23384" s="2">
        <v>44577</v>
      </c>
      <c r="B23384" t="s">
        <v>196</v>
      </c>
      <c r="C23384" t="s">
        <v>111</v>
      </c>
      <c r="D23384" t="s">
        <v>36</v>
      </c>
      <c r="E23384" t="s">
        <v>36</v>
      </c>
      <c r="F23384">
        <v>150</v>
      </c>
      <c r="G23384">
        <v>53</v>
      </c>
      <c r="H23384">
        <v>1049</v>
      </c>
      <c r="I23384">
        <v>1427</v>
      </c>
      <c r="J23384">
        <v>1</v>
      </c>
      <c r="K23384">
        <v>1</v>
      </c>
      <c r="L23384" t="s">
        <v>276</v>
      </c>
      <c r="M23384" t="s">
        <v>1670</v>
      </c>
      <c r="N23384" t="s">
        <v>120</v>
      </c>
      <c r="O23384" t="s">
        <v>122</v>
      </c>
      <c r="P23384" t="s">
        <v>23</v>
      </c>
      <c r="Q23384" t="s">
        <v>30</v>
      </c>
    </row>
    <row r="23385" spans="1:17" x14ac:dyDescent="0.2">
      <c r="A23385" s="2">
        <v>44577</v>
      </c>
      <c r="B23385" t="s">
        <v>128</v>
      </c>
      <c r="C23385" t="s">
        <v>197</v>
      </c>
      <c r="D23385" t="s">
        <v>36</v>
      </c>
      <c r="E23385" t="s">
        <v>36</v>
      </c>
      <c r="F23385">
        <v>30</v>
      </c>
      <c r="G23385">
        <v>103</v>
      </c>
      <c r="H23385">
        <v>1512</v>
      </c>
      <c r="I23385">
        <v>1190</v>
      </c>
      <c r="J23385">
        <v>4</v>
      </c>
      <c r="K23385">
        <v>0</v>
      </c>
      <c r="L23385" t="s">
        <v>276</v>
      </c>
      <c r="M23385" t="s">
        <v>1670</v>
      </c>
      <c r="N23385" t="s">
        <v>120</v>
      </c>
      <c r="O23385" t="s">
        <v>122</v>
      </c>
      <c r="P23385" t="s">
        <v>23</v>
      </c>
      <c r="Q23385" t="s">
        <v>24</v>
      </c>
    </row>
    <row r="23386" spans="1:17" x14ac:dyDescent="0.2">
      <c r="A23386" s="2">
        <v>44578</v>
      </c>
      <c r="B23386" t="s">
        <v>224</v>
      </c>
      <c r="C23386" t="s">
        <v>374</v>
      </c>
      <c r="D23386" t="s">
        <v>36</v>
      </c>
      <c r="E23386" t="s">
        <v>36</v>
      </c>
      <c r="F23386">
        <v>60</v>
      </c>
      <c r="G23386">
        <v>137</v>
      </c>
      <c r="H23386">
        <v>1397</v>
      </c>
      <c r="I23386">
        <v>1087</v>
      </c>
      <c r="J23386">
        <v>1</v>
      </c>
      <c r="K23386">
        <v>1</v>
      </c>
      <c r="L23386" t="s">
        <v>276</v>
      </c>
      <c r="M23386" t="s">
        <v>1859</v>
      </c>
      <c r="N23386" t="s">
        <v>120</v>
      </c>
      <c r="O23386" t="s">
        <v>122</v>
      </c>
      <c r="P23386" t="s">
        <v>23</v>
      </c>
      <c r="Q23386" t="s">
        <v>30</v>
      </c>
    </row>
    <row r="23387" spans="1:17" x14ac:dyDescent="0.2">
      <c r="A23387" s="2">
        <v>44578</v>
      </c>
      <c r="B23387" t="s">
        <v>120</v>
      </c>
      <c r="C23387" t="s">
        <v>548</v>
      </c>
      <c r="D23387" t="s">
        <v>36</v>
      </c>
      <c r="E23387" t="s">
        <v>36</v>
      </c>
      <c r="F23387">
        <v>50</v>
      </c>
      <c r="G23387">
        <v>73</v>
      </c>
      <c r="H23387">
        <v>1437</v>
      </c>
      <c r="I23387">
        <v>1339</v>
      </c>
      <c r="J23387">
        <v>1</v>
      </c>
      <c r="K23387">
        <v>1</v>
      </c>
      <c r="L23387" t="s">
        <v>276</v>
      </c>
      <c r="M23387" t="s">
        <v>152</v>
      </c>
      <c r="N23387" t="s">
        <v>120</v>
      </c>
      <c r="O23387" t="s">
        <v>22</v>
      </c>
      <c r="P23387" t="s">
        <v>23</v>
      </c>
      <c r="Q23387" t="s">
        <v>30</v>
      </c>
    </row>
    <row r="23388" spans="1:17" x14ac:dyDescent="0.2">
      <c r="A23388" s="2">
        <v>44579</v>
      </c>
      <c r="B23388" t="s">
        <v>384</v>
      </c>
      <c r="C23388" t="s">
        <v>208</v>
      </c>
      <c r="D23388" t="s">
        <v>50</v>
      </c>
      <c r="E23388" t="s">
        <v>36</v>
      </c>
      <c r="F23388">
        <v>181</v>
      </c>
      <c r="G23388">
        <v>82</v>
      </c>
      <c r="H23388">
        <v>928</v>
      </c>
      <c r="I23388">
        <v>1285</v>
      </c>
      <c r="J23388">
        <v>2</v>
      </c>
      <c r="K23388">
        <v>3</v>
      </c>
      <c r="L23388" t="s">
        <v>28</v>
      </c>
      <c r="M23388" t="s">
        <v>1511</v>
      </c>
      <c r="N23388" t="s">
        <v>180</v>
      </c>
      <c r="O23388" t="s">
        <v>122</v>
      </c>
      <c r="P23388" t="s">
        <v>23</v>
      </c>
      <c r="Q23388" t="s">
        <v>41</v>
      </c>
    </row>
    <row r="23389" spans="1:17" x14ac:dyDescent="0.2">
      <c r="A23389" s="2">
        <v>44579</v>
      </c>
      <c r="B23389" t="s">
        <v>250</v>
      </c>
      <c r="C23389" t="s">
        <v>118</v>
      </c>
      <c r="D23389" t="s">
        <v>36</v>
      </c>
      <c r="E23389" t="s">
        <v>36</v>
      </c>
      <c r="F23389">
        <v>129</v>
      </c>
      <c r="G23389">
        <v>20</v>
      </c>
      <c r="H23389">
        <v>1127</v>
      </c>
      <c r="I23389">
        <v>1561</v>
      </c>
      <c r="J23389">
        <v>0</v>
      </c>
      <c r="K23389">
        <v>0</v>
      </c>
      <c r="L23389" t="s">
        <v>276</v>
      </c>
      <c r="M23389" t="s">
        <v>1859</v>
      </c>
      <c r="N23389" t="s">
        <v>120</v>
      </c>
      <c r="O23389" t="s">
        <v>122</v>
      </c>
      <c r="P23389" t="s">
        <v>23</v>
      </c>
      <c r="Q23389" t="s">
        <v>30</v>
      </c>
    </row>
    <row r="23390" spans="1:17" x14ac:dyDescent="0.2">
      <c r="A23390" s="2">
        <v>44579</v>
      </c>
      <c r="B23390" t="s">
        <v>45</v>
      </c>
      <c r="C23390" t="s">
        <v>34</v>
      </c>
      <c r="D23390" t="s">
        <v>36</v>
      </c>
      <c r="E23390" t="s">
        <v>36</v>
      </c>
      <c r="F23390">
        <v>121</v>
      </c>
      <c r="G23390">
        <v>81</v>
      </c>
      <c r="H23390">
        <v>1138</v>
      </c>
      <c r="I23390">
        <v>1298</v>
      </c>
      <c r="J23390">
        <v>2</v>
      </c>
      <c r="K23390">
        <v>1</v>
      </c>
      <c r="L23390" t="s">
        <v>276</v>
      </c>
      <c r="M23390" t="s">
        <v>152</v>
      </c>
      <c r="N23390" t="s">
        <v>120</v>
      </c>
      <c r="O23390" t="s">
        <v>122</v>
      </c>
      <c r="P23390" t="s">
        <v>23</v>
      </c>
      <c r="Q23390" t="s">
        <v>24</v>
      </c>
    </row>
    <row r="23391" spans="1:17" x14ac:dyDescent="0.2">
      <c r="A23391" s="2">
        <v>44579</v>
      </c>
      <c r="B23391" t="s">
        <v>141</v>
      </c>
      <c r="C23391" t="s">
        <v>110</v>
      </c>
      <c r="D23391" t="s">
        <v>36</v>
      </c>
      <c r="E23391" t="s">
        <v>36</v>
      </c>
      <c r="F23391">
        <v>89</v>
      </c>
      <c r="G23391">
        <v>28</v>
      </c>
      <c r="H23391">
        <v>1262</v>
      </c>
      <c r="I23391">
        <v>1529</v>
      </c>
      <c r="J23391">
        <v>2</v>
      </c>
      <c r="K23391">
        <v>2</v>
      </c>
      <c r="L23391" t="s">
        <v>276</v>
      </c>
      <c r="M23391" t="s">
        <v>152</v>
      </c>
      <c r="N23391" t="s">
        <v>120</v>
      </c>
      <c r="O23391" t="s">
        <v>122</v>
      </c>
      <c r="P23391" t="s">
        <v>23</v>
      </c>
      <c r="Q23391" t="s">
        <v>30</v>
      </c>
    </row>
    <row r="23392" spans="1:17" x14ac:dyDescent="0.2">
      <c r="A23392" s="2">
        <v>44579</v>
      </c>
      <c r="B23392" t="s">
        <v>199</v>
      </c>
      <c r="C23392" t="s">
        <v>1284</v>
      </c>
      <c r="D23392" t="s">
        <v>36</v>
      </c>
      <c r="E23392" t="s">
        <v>36</v>
      </c>
      <c r="F23392">
        <v>52</v>
      </c>
      <c r="G23392">
        <v>132</v>
      </c>
      <c r="H23392">
        <v>1428</v>
      </c>
      <c r="I23392">
        <v>1117</v>
      </c>
      <c r="J23392">
        <v>2</v>
      </c>
      <c r="K23392">
        <v>3</v>
      </c>
      <c r="L23392" t="s">
        <v>276</v>
      </c>
      <c r="M23392" t="s">
        <v>768</v>
      </c>
      <c r="N23392" t="s">
        <v>120</v>
      </c>
      <c r="O23392" t="s">
        <v>122</v>
      </c>
      <c r="P23392" t="s">
        <v>23</v>
      </c>
      <c r="Q23392" t="s">
        <v>41</v>
      </c>
    </row>
    <row r="23393" spans="1:17" x14ac:dyDescent="0.2">
      <c r="A23393" s="2">
        <v>44580</v>
      </c>
      <c r="B23393" t="s">
        <v>183</v>
      </c>
      <c r="C23393" t="s">
        <v>380</v>
      </c>
      <c r="D23393" t="s">
        <v>36</v>
      </c>
      <c r="E23393" t="s">
        <v>36</v>
      </c>
      <c r="F23393">
        <v>45</v>
      </c>
      <c r="G23393">
        <v>125</v>
      </c>
      <c r="H23393">
        <v>1451</v>
      </c>
      <c r="I23393">
        <v>1131</v>
      </c>
      <c r="J23393">
        <v>1</v>
      </c>
      <c r="K23393">
        <v>0</v>
      </c>
      <c r="L23393" t="s">
        <v>276</v>
      </c>
      <c r="M23393" t="s">
        <v>152</v>
      </c>
      <c r="N23393" t="s">
        <v>120</v>
      </c>
      <c r="O23393" t="s">
        <v>122</v>
      </c>
      <c r="P23393" t="s">
        <v>23</v>
      </c>
      <c r="Q23393" t="s">
        <v>24</v>
      </c>
    </row>
    <row r="23394" spans="1:17" x14ac:dyDescent="0.2">
      <c r="A23394" s="2">
        <v>44580</v>
      </c>
      <c r="B23394" t="s">
        <v>202</v>
      </c>
      <c r="C23394" t="s">
        <v>135</v>
      </c>
      <c r="D23394" t="s">
        <v>36</v>
      </c>
      <c r="E23394" t="s">
        <v>36</v>
      </c>
      <c r="F23394">
        <v>106</v>
      </c>
      <c r="G23394">
        <v>36</v>
      </c>
      <c r="H23394">
        <v>1177</v>
      </c>
      <c r="I23394">
        <v>1478</v>
      </c>
      <c r="J23394">
        <v>0</v>
      </c>
      <c r="K23394">
        <v>2</v>
      </c>
      <c r="L23394" t="s">
        <v>276</v>
      </c>
      <c r="M23394" t="s">
        <v>768</v>
      </c>
      <c r="N23394" t="s">
        <v>120</v>
      </c>
      <c r="O23394" t="s">
        <v>122</v>
      </c>
      <c r="P23394" t="s">
        <v>23</v>
      </c>
      <c r="Q23394" t="s">
        <v>41</v>
      </c>
    </row>
    <row r="23395" spans="1:17" x14ac:dyDescent="0.2">
      <c r="A23395" s="2">
        <v>44581</v>
      </c>
      <c r="B23395" t="s">
        <v>133</v>
      </c>
      <c r="C23395" t="s">
        <v>384</v>
      </c>
      <c r="D23395" t="s">
        <v>115</v>
      </c>
      <c r="E23395" t="s">
        <v>50</v>
      </c>
      <c r="F23395">
        <v>33</v>
      </c>
      <c r="G23395">
        <v>181</v>
      </c>
      <c r="H23395">
        <v>1507</v>
      </c>
      <c r="I23395">
        <v>928</v>
      </c>
      <c r="J23395">
        <v>4</v>
      </c>
      <c r="K23395">
        <v>0</v>
      </c>
      <c r="L23395" t="s">
        <v>28</v>
      </c>
      <c r="M23395" t="s">
        <v>767</v>
      </c>
      <c r="N23395" t="s">
        <v>180</v>
      </c>
      <c r="O23395" t="s">
        <v>122</v>
      </c>
      <c r="P23395" t="s">
        <v>23</v>
      </c>
      <c r="Q23395" t="s">
        <v>24</v>
      </c>
    </row>
    <row r="23396" spans="1:17" x14ac:dyDescent="0.2">
      <c r="A23396" s="2">
        <v>44581</v>
      </c>
      <c r="B23396" t="s">
        <v>42</v>
      </c>
      <c r="C23396" t="s">
        <v>185</v>
      </c>
      <c r="D23396" t="s">
        <v>19</v>
      </c>
      <c r="E23396" t="s">
        <v>27</v>
      </c>
      <c r="F23396">
        <v>22</v>
      </c>
      <c r="G23396">
        <v>57</v>
      </c>
      <c r="H23396">
        <v>1551</v>
      </c>
      <c r="I23396">
        <v>1412</v>
      </c>
      <c r="J23396">
        <v>3</v>
      </c>
      <c r="K23396">
        <v>0</v>
      </c>
      <c r="L23396" t="s">
        <v>28</v>
      </c>
      <c r="M23396" t="s">
        <v>44</v>
      </c>
      <c r="N23396" t="s">
        <v>42</v>
      </c>
      <c r="O23396" t="s">
        <v>22</v>
      </c>
      <c r="P23396" t="s">
        <v>23</v>
      </c>
      <c r="Q23396" t="s">
        <v>24</v>
      </c>
    </row>
    <row r="23397" spans="1:17" x14ac:dyDescent="0.2">
      <c r="A23397" s="2">
        <v>44581</v>
      </c>
      <c r="B23397" t="s">
        <v>136</v>
      </c>
      <c r="C23397" t="s">
        <v>150</v>
      </c>
      <c r="D23397" t="s">
        <v>36</v>
      </c>
      <c r="E23397" t="s">
        <v>36</v>
      </c>
      <c r="F23397">
        <v>56</v>
      </c>
      <c r="G23397">
        <v>29</v>
      </c>
      <c r="H23397">
        <v>1417</v>
      </c>
      <c r="I23397">
        <v>1516</v>
      </c>
      <c r="J23397">
        <v>3</v>
      </c>
      <c r="K23397">
        <v>1</v>
      </c>
      <c r="L23397" t="s">
        <v>276</v>
      </c>
      <c r="M23397" t="s">
        <v>422</v>
      </c>
      <c r="N23397" t="s">
        <v>120</v>
      </c>
      <c r="O23397" t="s">
        <v>122</v>
      </c>
      <c r="P23397" t="s">
        <v>23</v>
      </c>
      <c r="Q23397" t="s">
        <v>24</v>
      </c>
    </row>
    <row r="23398" spans="1:17" x14ac:dyDescent="0.2">
      <c r="A23398" s="2">
        <v>44581</v>
      </c>
      <c r="B23398" t="s">
        <v>35</v>
      </c>
      <c r="C23398" t="s">
        <v>802</v>
      </c>
      <c r="D23398" t="s">
        <v>36</v>
      </c>
      <c r="E23398" t="s">
        <v>36</v>
      </c>
      <c r="F23398">
        <v>108</v>
      </c>
      <c r="G23398">
        <v>114</v>
      </c>
      <c r="H23398">
        <v>1174</v>
      </c>
      <c r="I23398">
        <v>1156</v>
      </c>
      <c r="J23398">
        <v>0</v>
      </c>
      <c r="K23398">
        <v>1</v>
      </c>
      <c r="L23398" t="s">
        <v>276</v>
      </c>
      <c r="M23398" t="s">
        <v>1670</v>
      </c>
      <c r="N23398" t="s">
        <v>120</v>
      </c>
      <c r="O23398" t="s">
        <v>122</v>
      </c>
      <c r="P23398" t="s">
        <v>23</v>
      </c>
      <c r="Q23398" t="s">
        <v>41</v>
      </c>
    </row>
    <row r="23399" spans="1:17" x14ac:dyDescent="0.2">
      <c r="A23399" s="2">
        <v>44581</v>
      </c>
      <c r="B23399" t="s">
        <v>196</v>
      </c>
      <c r="C23399" t="s">
        <v>128</v>
      </c>
      <c r="D23399" t="s">
        <v>36</v>
      </c>
      <c r="E23399" t="s">
        <v>36</v>
      </c>
      <c r="F23399">
        <v>150</v>
      </c>
      <c r="G23399">
        <v>30</v>
      </c>
      <c r="H23399">
        <v>1049</v>
      </c>
      <c r="I23399">
        <v>1512</v>
      </c>
      <c r="J23399">
        <v>1</v>
      </c>
      <c r="K23399">
        <v>0</v>
      </c>
      <c r="L23399" t="s">
        <v>276</v>
      </c>
      <c r="M23399" t="s">
        <v>1670</v>
      </c>
      <c r="N23399" t="s">
        <v>120</v>
      </c>
      <c r="O23399" t="s">
        <v>122</v>
      </c>
      <c r="P23399" t="s">
        <v>23</v>
      </c>
      <c r="Q23399" t="s">
        <v>24</v>
      </c>
    </row>
    <row r="23400" spans="1:17" x14ac:dyDescent="0.2">
      <c r="A23400" s="2">
        <v>44581</v>
      </c>
      <c r="B23400" t="s">
        <v>111</v>
      </c>
      <c r="C23400" t="s">
        <v>197</v>
      </c>
      <c r="D23400" t="s">
        <v>36</v>
      </c>
      <c r="E23400" t="s">
        <v>36</v>
      </c>
      <c r="F23400">
        <v>53</v>
      </c>
      <c r="G23400">
        <v>103</v>
      </c>
      <c r="H23400">
        <v>1427</v>
      </c>
      <c r="I23400">
        <v>1190</v>
      </c>
      <c r="J23400">
        <v>2</v>
      </c>
      <c r="K23400">
        <v>0</v>
      </c>
      <c r="L23400" t="s">
        <v>276</v>
      </c>
      <c r="M23400" t="s">
        <v>422</v>
      </c>
      <c r="N23400" t="s">
        <v>120</v>
      </c>
      <c r="O23400" t="s">
        <v>122</v>
      </c>
      <c r="P23400" t="s">
        <v>23</v>
      </c>
      <c r="Q23400" t="s">
        <v>24</v>
      </c>
    </row>
    <row r="23401" spans="1:17" x14ac:dyDescent="0.2">
      <c r="A23401" s="2">
        <v>44582</v>
      </c>
      <c r="B23401" t="s">
        <v>17</v>
      </c>
      <c r="C23401" t="s">
        <v>282</v>
      </c>
      <c r="D23401" t="s">
        <v>19</v>
      </c>
      <c r="E23401" t="s">
        <v>19</v>
      </c>
      <c r="F23401">
        <v>77</v>
      </c>
      <c r="G23401">
        <v>100</v>
      </c>
      <c r="H23401">
        <v>1324</v>
      </c>
      <c r="I23401">
        <v>1207</v>
      </c>
      <c r="J23401">
        <v>5</v>
      </c>
      <c r="K23401">
        <v>0</v>
      </c>
      <c r="L23401" t="s">
        <v>28</v>
      </c>
      <c r="M23401" t="s">
        <v>473</v>
      </c>
      <c r="N23401" t="s">
        <v>17</v>
      </c>
      <c r="O23401" t="s">
        <v>22</v>
      </c>
      <c r="P23401" t="s">
        <v>23</v>
      </c>
      <c r="Q23401" t="s">
        <v>24</v>
      </c>
    </row>
    <row r="23402" spans="1:17" x14ac:dyDescent="0.2">
      <c r="A23402" s="2">
        <v>44582</v>
      </c>
      <c r="B23402" t="s">
        <v>164</v>
      </c>
      <c r="C23402" t="s">
        <v>208</v>
      </c>
      <c r="D23402" t="s">
        <v>115</v>
      </c>
      <c r="E23402" t="s">
        <v>36</v>
      </c>
      <c r="F23402">
        <v>75</v>
      </c>
      <c r="G23402">
        <v>82</v>
      </c>
      <c r="H23402">
        <v>1333</v>
      </c>
      <c r="I23402">
        <v>1285</v>
      </c>
      <c r="J23402">
        <v>1</v>
      </c>
      <c r="K23402">
        <v>0</v>
      </c>
      <c r="L23402" t="s">
        <v>28</v>
      </c>
      <c r="M23402" t="s">
        <v>696</v>
      </c>
      <c r="N23402" t="s">
        <v>164</v>
      </c>
      <c r="O23402" t="s">
        <v>22</v>
      </c>
      <c r="P23402" t="s">
        <v>23</v>
      </c>
      <c r="Q23402" t="s">
        <v>24</v>
      </c>
    </row>
    <row r="23403" spans="1:17" x14ac:dyDescent="0.2">
      <c r="A23403" s="2">
        <v>44584</v>
      </c>
      <c r="B23403" t="s">
        <v>224</v>
      </c>
      <c r="C23403" t="s">
        <v>141</v>
      </c>
      <c r="D23403" t="s">
        <v>36</v>
      </c>
      <c r="E23403" t="s">
        <v>36</v>
      </c>
      <c r="F23403">
        <v>60</v>
      </c>
      <c r="G23403">
        <v>89</v>
      </c>
      <c r="H23403">
        <v>1397</v>
      </c>
      <c r="I23403">
        <v>1262</v>
      </c>
      <c r="J23403">
        <v>1</v>
      </c>
      <c r="K23403">
        <v>1</v>
      </c>
      <c r="L23403" t="s">
        <v>276</v>
      </c>
      <c r="M23403" t="s">
        <v>1670</v>
      </c>
      <c r="N23403" t="s">
        <v>120</v>
      </c>
      <c r="O23403" t="s">
        <v>122</v>
      </c>
      <c r="P23403" t="s">
        <v>59</v>
      </c>
      <c r="Q23403" t="s">
        <v>24</v>
      </c>
    </row>
    <row r="23404" spans="1:17" x14ac:dyDescent="0.2">
      <c r="A23404" s="2">
        <v>44584</v>
      </c>
      <c r="B23404" t="s">
        <v>135</v>
      </c>
      <c r="C23404" t="s">
        <v>128</v>
      </c>
      <c r="D23404" t="s">
        <v>36</v>
      </c>
      <c r="E23404" t="s">
        <v>36</v>
      </c>
      <c r="F23404">
        <v>36</v>
      </c>
      <c r="G23404">
        <v>30</v>
      </c>
      <c r="H23404">
        <v>1478</v>
      </c>
      <c r="I23404">
        <v>1512</v>
      </c>
      <c r="J23404">
        <v>0</v>
      </c>
      <c r="K23404">
        <v>1</v>
      </c>
      <c r="L23404" t="s">
        <v>276</v>
      </c>
      <c r="M23404" t="s">
        <v>768</v>
      </c>
      <c r="N23404" t="s">
        <v>120</v>
      </c>
      <c r="O23404" t="s">
        <v>122</v>
      </c>
      <c r="P23404" t="s">
        <v>23</v>
      </c>
      <c r="Q23404" t="s">
        <v>41</v>
      </c>
    </row>
    <row r="23405" spans="1:17" x14ac:dyDescent="0.2">
      <c r="A23405" s="2">
        <v>44585</v>
      </c>
      <c r="B23405" t="s">
        <v>120</v>
      </c>
      <c r="C23405" t="s">
        <v>1284</v>
      </c>
      <c r="D23405" t="s">
        <v>36</v>
      </c>
      <c r="E23405" t="s">
        <v>36</v>
      </c>
      <c r="F23405">
        <v>50</v>
      </c>
      <c r="G23405">
        <v>132</v>
      </c>
      <c r="H23405">
        <v>1437</v>
      </c>
      <c r="I23405">
        <v>1117</v>
      </c>
      <c r="J23405">
        <v>2</v>
      </c>
      <c r="K23405">
        <v>1</v>
      </c>
      <c r="L23405" t="s">
        <v>276</v>
      </c>
      <c r="M23405" t="s">
        <v>152</v>
      </c>
      <c r="N23405" t="s">
        <v>120</v>
      </c>
      <c r="O23405" t="s">
        <v>22</v>
      </c>
      <c r="P23405" t="s">
        <v>23</v>
      </c>
      <c r="Q23405" t="s">
        <v>24</v>
      </c>
    </row>
    <row r="23406" spans="1:17" x14ac:dyDescent="0.2">
      <c r="A23406" s="2">
        <v>44585</v>
      </c>
      <c r="B23406" t="s">
        <v>34</v>
      </c>
      <c r="C23406" t="s">
        <v>196</v>
      </c>
      <c r="D23406" t="s">
        <v>36</v>
      </c>
      <c r="E23406" t="s">
        <v>36</v>
      </c>
      <c r="F23406">
        <v>81</v>
      </c>
      <c r="G23406">
        <v>150</v>
      </c>
      <c r="H23406">
        <v>1298</v>
      </c>
      <c r="I23406">
        <v>1049</v>
      </c>
      <c r="J23406">
        <v>0</v>
      </c>
      <c r="K23406">
        <v>1</v>
      </c>
      <c r="L23406" t="s">
        <v>276</v>
      </c>
      <c r="M23406" t="s">
        <v>1859</v>
      </c>
      <c r="N23406" t="s">
        <v>120</v>
      </c>
      <c r="O23406" t="s">
        <v>122</v>
      </c>
      <c r="P23406" t="s">
        <v>23</v>
      </c>
      <c r="Q23406" t="s">
        <v>41</v>
      </c>
    </row>
    <row r="23407" spans="1:17" x14ac:dyDescent="0.2">
      <c r="A23407" s="2">
        <v>44586</v>
      </c>
      <c r="B23407" t="s">
        <v>110</v>
      </c>
      <c r="C23407" t="s">
        <v>250</v>
      </c>
      <c r="D23407" t="s">
        <v>36</v>
      </c>
      <c r="E23407" t="s">
        <v>36</v>
      </c>
      <c r="F23407">
        <v>28</v>
      </c>
      <c r="G23407">
        <v>129</v>
      </c>
      <c r="H23407">
        <v>1529</v>
      </c>
      <c r="I23407">
        <v>1127</v>
      </c>
      <c r="J23407">
        <v>2</v>
      </c>
      <c r="K23407">
        <v>1</v>
      </c>
      <c r="L23407" t="s">
        <v>276</v>
      </c>
      <c r="M23407" t="s">
        <v>152</v>
      </c>
      <c r="N23407" t="s">
        <v>120</v>
      </c>
      <c r="O23407" t="s">
        <v>122</v>
      </c>
      <c r="P23407" t="s">
        <v>23</v>
      </c>
      <c r="Q23407" t="s">
        <v>24</v>
      </c>
    </row>
    <row r="23408" spans="1:17" x14ac:dyDescent="0.2">
      <c r="A23408" s="2">
        <v>44586</v>
      </c>
      <c r="B23408" t="s">
        <v>118</v>
      </c>
      <c r="C23408" t="s">
        <v>548</v>
      </c>
      <c r="D23408" t="s">
        <v>36</v>
      </c>
      <c r="E23408" t="s">
        <v>36</v>
      </c>
      <c r="F23408">
        <v>20</v>
      </c>
      <c r="G23408">
        <v>73</v>
      </c>
      <c r="H23408">
        <v>1561</v>
      </c>
      <c r="I23408">
        <v>1339</v>
      </c>
      <c r="J23408">
        <v>2</v>
      </c>
      <c r="K23408">
        <v>0</v>
      </c>
      <c r="L23408" t="s">
        <v>276</v>
      </c>
      <c r="M23408" t="s">
        <v>1859</v>
      </c>
      <c r="N23408" t="s">
        <v>120</v>
      </c>
      <c r="O23408" t="s">
        <v>122</v>
      </c>
      <c r="P23408" t="s">
        <v>23</v>
      </c>
      <c r="Q23408" t="s">
        <v>24</v>
      </c>
    </row>
    <row r="23409" spans="1:17" x14ac:dyDescent="0.2">
      <c r="A23409" s="2">
        <v>44587</v>
      </c>
      <c r="B23409" t="s">
        <v>136</v>
      </c>
      <c r="C23409" t="s">
        <v>183</v>
      </c>
      <c r="D23409" t="s">
        <v>36</v>
      </c>
      <c r="E23409" t="s">
        <v>36</v>
      </c>
      <c r="F23409">
        <v>56</v>
      </c>
      <c r="G23409">
        <v>45</v>
      </c>
      <c r="H23409">
        <v>1417</v>
      </c>
      <c r="I23409">
        <v>1451</v>
      </c>
      <c r="J23409">
        <v>0</v>
      </c>
      <c r="K23409">
        <v>0</v>
      </c>
      <c r="L23409" t="s">
        <v>276</v>
      </c>
      <c r="M23409" t="s">
        <v>422</v>
      </c>
      <c r="N23409" t="s">
        <v>120</v>
      </c>
      <c r="O23409" t="s">
        <v>122</v>
      </c>
      <c r="P23409" t="s">
        <v>59</v>
      </c>
      <c r="Q23409" t="s">
        <v>41</v>
      </c>
    </row>
    <row r="23410" spans="1:17" x14ac:dyDescent="0.2">
      <c r="A23410" s="2">
        <v>44587</v>
      </c>
      <c r="B23410" t="s">
        <v>111</v>
      </c>
      <c r="C23410" t="s">
        <v>802</v>
      </c>
      <c r="D23410" t="s">
        <v>36</v>
      </c>
      <c r="E23410" t="s">
        <v>36</v>
      </c>
      <c r="F23410">
        <v>53</v>
      </c>
      <c r="G23410">
        <v>114</v>
      </c>
      <c r="H23410">
        <v>1427</v>
      </c>
      <c r="I23410">
        <v>1156</v>
      </c>
      <c r="J23410">
        <v>0</v>
      </c>
      <c r="K23410">
        <v>0</v>
      </c>
      <c r="L23410" t="s">
        <v>276</v>
      </c>
      <c r="M23410" t="s">
        <v>1670</v>
      </c>
      <c r="N23410" t="s">
        <v>120</v>
      </c>
      <c r="O23410" t="s">
        <v>122</v>
      </c>
      <c r="P23410" t="s">
        <v>59</v>
      </c>
      <c r="Q23410" t="s">
        <v>41</v>
      </c>
    </row>
    <row r="23411" spans="1:17" x14ac:dyDescent="0.2">
      <c r="A23411" s="2">
        <v>44588</v>
      </c>
      <c r="B23411" t="s">
        <v>402</v>
      </c>
      <c r="C23411" t="s">
        <v>208</v>
      </c>
      <c r="D23411" t="s">
        <v>115</v>
      </c>
      <c r="E23411" t="s">
        <v>36</v>
      </c>
      <c r="F23411">
        <v>91</v>
      </c>
      <c r="G23411">
        <v>82</v>
      </c>
      <c r="H23411">
        <v>1252</v>
      </c>
      <c r="I23411">
        <v>1285</v>
      </c>
      <c r="J23411">
        <v>3</v>
      </c>
      <c r="K23411">
        <v>1</v>
      </c>
      <c r="L23411" t="s">
        <v>28</v>
      </c>
      <c r="M23411" t="s">
        <v>1002</v>
      </c>
      <c r="N23411" t="s">
        <v>402</v>
      </c>
      <c r="O23411" t="s">
        <v>22</v>
      </c>
      <c r="P23411" t="s">
        <v>23</v>
      </c>
      <c r="Q23411" t="s">
        <v>24</v>
      </c>
    </row>
    <row r="23412" spans="1:17" x14ac:dyDescent="0.2">
      <c r="A23412" s="2">
        <v>44588</v>
      </c>
      <c r="B23412" t="s">
        <v>363</v>
      </c>
      <c r="C23412" t="s">
        <v>1288</v>
      </c>
      <c r="D23412" t="s">
        <v>115</v>
      </c>
      <c r="E23412" t="s">
        <v>115</v>
      </c>
      <c r="F23412">
        <v>164</v>
      </c>
      <c r="G23412">
        <v>196</v>
      </c>
      <c r="H23412">
        <v>992</v>
      </c>
      <c r="I23412">
        <v>873</v>
      </c>
      <c r="J23412">
        <v>4</v>
      </c>
      <c r="K23412">
        <v>1</v>
      </c>
      <c r="L23412" t="s">
        <v>28</v>
      </c>
      <c r="M23412" t="s">
        <v>1289</v>
      </c>
      <c r="N23412" t="s">
        <v>363</v>
      </c>
      <c r="O23412" t="s">
        <v>22</v>
      </c>
      <c r="P23412" t="s">
        <v>23</v>
      </c>
      <c r="Q23412" t="s">
        <v>24</v>
      </c>
    </row>
    <row r="23413" spans="1:17" x14ac:dyDescent="0.2">
      <c r="A23413" s="2">
        <v>44588</v>
      </c>
      <c r="B23413" t="s">
        <v>449</v>
      </c>
      <c r="C23413" t="s">
        <v>1545</v>
      </c>
      <c r="D23413" t="s">
        <v>115</v>
      </c>
      <c r="E23413" t="s">
        <v>36</v>
      </c>
      <c r="F23413">
        <v>84</v>
      </c>
      <c r="G23413">
        <v>167</v>
      </c>
      <c r="H23413">
        <v>1274</v>
      </c>
      <c r="I23413">
        <v>980</v>
      </c>
      <c r="J23413">
        <v>3</v>
      </c>
      <c r="K23413">
        <v>0</v>
      </c>
      <c r="L23413" t="s">
        <v>28</v>
      </c>
      <c r="M23413" t="s">
        <v>246</v>
      </c>
      <c r="N23413" t="s">
        <v>176</v>
      </c>
      <c r="O23413" t="s">
        <v>122</v>
      </c>
      <c r="P23413" t="s">
        <v>23</v>
      </c>
      <c r="Q23413" t="s">
        <v>24</v>
      </c>
    </row>
    <row r="23414" spans="1:17" x14ac:dyDescent="0.2">
      <c r="A23414" s="2">
        <v>44588</v>
      </c>
      <c r="B23414" t="s">
        <v>185</v>
      </c>
      <c r="C23414" t="s">
        <v>26</v>
      </c>
      <c r="D23414" t="s">
        <v>27</v>
      </c>
      <c r="E23414" t="s">
        <v>27</v>
      </c>
      <c r="F23414">
        <v>57</v>
      </c>
      <c r="G23414">
        <v>14</v>
      </c>
      <c r="H23414">
        <v>1412</v>
      </c>
      <c r="I23414">
        <v>1638</v>
      </c>
      <c r="J23414">
        <v>1</v>
      </c>
      <c r="K23414">
        <v>2</v>
      </c>
      <c r="L23414" t="s">
        <v>20</v>
      </c>
      <c r="M23414" t="s">
        <v>412</v>
      </c>
      <c r="N23414" t="s">
        <v>185</v>
      </c>
      <c r="O23414" t="s">
        <v>22</v>
      </c>
      <c r="P23414" t="s">
        <v>23</v>
      </c>
      <c r="Q23414" t="s">
        <v>41</v>
      </c>
    </row>
    <row r="23415" spans="1:17" x14ac:dyDescent="0.2">
      <c r="A23415" s="2">
        <v>44588</v>
      </c>
      <c r="B23415" t="s">
        <v>77</v>
      </c>
      <c r="C23415" t="s">
        <v>210</v>
      </c>
      <c r="D23415" t="s">
        <v>27</v>
      </c>
      <c r="E23415" t="s">
        <v>27</v>
      </c>
      <c r="F23415">
        <v>11</v>
      </c>
      <c r="G23415">
        <v>70</v>
      </c>
      <c r="H23415">
        <v>1648</v>
      </c>
      <c r="I23415">
        <v>1349</v>
      </c>
      <c r="J23415">
        <v>1</v>
      </c>
      <c r="K23415">
        <v>0</v>
      </c>
      <c r="L23415" t="s">
        <v>20</v>
      </c>
      <c r="M23415" t="s">
        <v>947</v>
      </c>
      <c r="N23415" t="s">
        <v>77</v>
      </c>
      <c r="O23415" t="s">
        <v>22</v>
      </c>
      <c r="P23415" t="s">
        <v>23</v>
      </c>
      <c r="Q23415" t="s">
        <v>24</v>
      </c>
    </row>
    <row r="23416" spans="1:17" x14ac:dyDescent="0.2">
      <c r="A23416" s="2">
        <v>44588</v>
      </c>
      <c r="B23416" t="s">
        <v>304</v>
      </c>
      <c r="C23416" t="s">
        <v>56</v>
      </c>
      <c r="D23416" t="s">
        <v>27</v>
      </c>
      <c r="E23416" t="s">
        <v>27</v>
      </c>
      <c r="F23416">
        <v>76</v>
      </c>
      <c r="G23416">
        <v>40</v>
      </c>
      <c r="H23416">
        <v>1332</v>
      </c>
      <c r="I23416">
        <v>1462</v>
      </c>
      <c r="J23416">
        <v>0</v>
      </c>
      <c r="K23416">
        <v>2</v>
      </c>
      <c r="L23416" t="s">
        <v>20</v>
      </c>
      <c r="M23416" t="s">
        <v>628</v>
      </c>
      <c r="N23416" t="s">
        <v>304</v>
      </c>
      <c r="O23416" t="s">
        <v>22</v>
      </c>
      <c r="P23416" t="s">
        <v>23</v>
      </c>
      <c r="Q23416" t="s">
        <v>41</v>
      </c>
    </row>
    <row r="23417" spans="1:17" x14ac:dyDescent="0.2">
      <c r="A23417" s="2">
        <v>44588</v>
      </c>
      <c r="B23417" t="s">
        <v>131</v>
      </c>
      <c r="C23417" t="s">
        <v>531</v>
      </c>
      <c r="D23417" t="s">
        <v>27</v>
      </c>
      <c r="E23417" t="s">
        <v>27</v>
      </c>
      <c r="F23417">
        <v>49</v>
      </c>
      <c r="G23417">
        <v>63</v>
      </c>
      <c r="H23417">
        <v>1437</v>
      </c>
      <c r="I23417">
        <v>1379</v>
      </c>
      <c r="J23417">
        <v>1</v>
      </c>
      <c r="K23417">
        <v>0</v>
      </c>
      <c r="L23417" t="s">
        <v>20</v>
      </c>
      <c r="M23417" t="s">
        <v>637</v>
      </c>
      <c r="N23417" t="s">
        <v>131</v>
      </c>
      <c r="O23417" t="s">
        <v>22</v>
      </c>
      <c r="P23417" t="s">
        <v>23</v>
      </c>
      <c r="Q23417" t="s">
        <v>24</v>
      </c>
    </row>
    <row r="23418" spans="1:17" x14ac:dyDescent="0.2">
      <c r="A23418" s="2">
        <v>44588</v>
      </c>
      <c r="B23418" t="s">
        <v>464</v>
      </c>
      <c r="C23418" t="s">
        <v>133</v>
      </c>
      <c r="D23418" t="s">
        <v>115</v>
      </c>
      <c r="E23418" t="s">
        <v>115</v>
      </c>
      <c r="F23418">
        <v>95</v>
      </c>
      <c r="G23418">
        <v>33</v>
      </c>
      <c r="H23418">
        <v>1233</v>
      </c>
      <c r="I23418">
        <v>1507</v>
      </c>
      <c r="J23418">
        <v>0</v>
      </c>
      <c r="K23418">
        <v>1</v>
      </c>
      <c r="L23418" t="s">
        <v>20</v>
      </c>
      <c r="M23418" t="s">
        <v>948</v>
      </c>
      <c r="N23418" t="s">
        <v>464</v>
      </c>
      <c r="O23418" t="s">
        <v>22</v>
      </c>
      <c r="P23418" t="s">
        <v>23</v>
      </c>
      <c r="Q23418" t="s">
        <v>41</v>
      </c>
    </row>
    <row r="23419" spans="1:17" x14ac:dyDescent="0.2">
      <c r="A23419" s="2">
        <v>44588</v>
      </c>
      <c r="B23419" t="s">
        <v>167</v>
      </c>
      <c r="C23419" t="s">
        <v>164</v>
      </c>
      <c r="D23419" t="s">
        <v>115</v>
      </c>
      <c r="E23419" t="s">
        <v>115</v>
      </c>
      <c r="F23419">
        <v>21</v>
      </c>
      <c r="G23419">
        <v>75</v>
      </c>
      <c r="H23419">
        <v>1557</v>
      </c>
      <c r="I23419">
        <v>1333</v>
      </c>
      <c r="J23419">
        <v>1</v>
      </c>
      <c r="K23419">
        <v>0</v>
      </c>
      <c r="L23419" t="s">
        <v>20</v>
      </c>
      <c r="M23419" t="s">
        <v>625</v>
      </c>
      <c r="N23419" t="s">
        <v>167</v>
      </c>
      <c r="O23419" t="s">
        <v>22</v>
      </c>
      <c r="P23419" t="s">
        <v>23</v>
      </c>
      <c r="Q23419" t="s">
        <v>24</v>
      </c>
    </row>
    <row r="23420" spans="1:17" x14ac:dyDescent="0.2">
      <c r="A23420" s="2">
        <v>44588</v>
      </c>
      <c r="B23420" t="s">
        <v>176</v>
      </c>
      <c r="C23420" t="s">
        <v>469</v>
      </c>
      <c r="D23420" t="s">
        <v>115</v>
      </c>
      <c r="E23420" t="s">
        <v>115</v>
      </c>
      <c r="F23420">
        <v>69</v>
      </c>
      <c r="G23420">
        <v>86</v>
      </c>
      <c r="H23420">
        <v>1350</v>
      </c>
      <c r="I23420">
        <v>1268</v>
      </c>
      <c r="J23420">
        <v>2</v>
      </c>
      <c r="K23420">
        <v>0</v>
      </c>
      <c r="L23420" t="s">
        <v>20</v>
      </c>
      <c r="M23420" t="s">
        <v>246</v>
      </c>
      <c r="N23420" t="s">
        <v>176</v>
      </c>
      <c r="O23420" t="s">
        <v>22</v>
      </c>
      <c r="P23420" t="s">
        <v>23</v>
      </c>
      <c r="Q23420" t="s">
        <v>24</v>
      </c>
    </row>
    <row r="23421" spans="1:17" x14ac:dyDescent="0.2">
      <c r="A23421" s="2">
        <v>44588</v>
      </c>
      <c r="B23421" t="s">
        <v>143</v>
      </c>
      <c r="C23421" t="s">
        <v>182</v>
      </c>
      <c r="D23421" t="s">
        <v>115</v>
      </c>
      <c r="E23421" t="s">
        <v>115</v>
      </c>
      <c r="F23421">
        <v>26</v>
      </c>
      <c r="G23421">
        <v>74</v>
      </c>
      <c r="H23421">
        <v>1531</v>
      </c>
      <c r="I23421">
        <v>1337</v>
      </c>
      <c r="J23421">
        <v>2</v>
      </c>
      <c r="K23421">
        <v>0</v>
      </c>
      <c r="L23421" t="s">
        <v>20</v>
      </c>
      <c r="M23421" t="s">
        <v>1014</v>
      </c>
      <c r="N23421" t="s">
        <v>143</v>
      </c>
      <c r="O23421" t="s">
        <v>22</v>
      </c>
      <c r="P23421" t="s">
        <v>23</v>
      </c>
      <c r="Q23421" t="s">
        <v>24</v>
      </c>
    </row>
    <row r="23422" spans="1:17" x14ac:dyDescent="0.2">
      <c r="A23422" s="2">
        <v>44588</v>
      </c>
      <c r="B23422" t="s">
        <v>55</v>
      </c>
      <c r="C23422" t="s">
        <v>425</v>
      </c>
      <c r="D23422" t="s">
        <v>57</v>
      </c>
      <c r="E23422" t="s">
        <v>115</v>
      </c>
      <c r="F23422">
        <v>35</v>
      </c>
      <c r="G23422">
        <v>98</v>
      </c>
      <c r="H23422">
        <v>1484</v>
      </c>
      <c r="I23422">
        <v>1212</v>
      </c>
      <c r="J23422">
        <v>4</v>
      </c>
      <c r="K23422">
        <v>0</v>
      </c>
      <c r="L23422" t="s">
        <v>20</v>
      </c>
      <c r="M23422" t="s">
        <v>578</v>
      </c>
      <c r="N23422" t="s">
        <v>55</v>
      </c>
      <c r="O23422" t="s">
        <v>22</v>
      </c>
      <c r="P23422" t="s">
        <v>23</v>
      </c>
      <c r="Q23422" t="s">
        <v>24</v>
      </c>
    </row>
    <row r="23423" spans="1:17" x14ac:dyDescent="0.2">
      <c r="A23423" s="2">
        <v>44588</v>
      </c>
      <c r="B23423" t="s">
        <v>113</v>
      </c>
      <c r="C23423" t="s">
        <v>239</v>
      </c>
      <c r="D23423" t="s">
        <v>115</v>
      </c>
      <c r="E23423" t="s">
        <v>115</v>
      </c>
      <c r="F23423">
        <v>51</v>
      </c>
      <c r="G23423">
        <v>79</v>
      </c>
      <c r="H23423">
        <v>1434</v>
      </c>
      <c r="I23423">
        <v>1306</v>
      </c>
      <c r="J23423">
        <v>1</v>
      </c>
      <c r="K23423">
        <v>0</v>
      </c>
      <c r="L23423" t="s">
        <v>20</v>
      </c>
      <c r="M23423" t="s">
        <v>245</v>
      </c>
      <c r="N23423" t="s">
        <v>113</v>
      </c>
      <c r="O23423" t="s">
        <v>22</v>
      </c>
      <c r="P23423" t="s">
        <v>23</v>
      </c>
      <c r="Q23423" t="s">
        <v>24</v>
      </c>
    </row>
    <row r="23424" spans="1:17" x14ac:dyDescent="0.2">
      <c r="A23424" s="2">
        <v>44588</v>
      </c>
      <c r="B23424" t="s">
        <v>31</v>
      </c>
      <c r="C23424" t="s">
        <v>25</v>
      </c>
      <c r="D23424" t="s">
        <v>19</v>
      </c>
      <c r="E23424" t="s">
        <v>19</v>
      </c>
      <c r="F23424">
        <v>46</v>
      </c>
      <c r="G23424">
        <v>2</v>
      </c>
      <c r="H23424">
        <v>1448</v>
      </c>
      <c r="I23424">
        <v>1826</v>
      </c>
      <c r="J23424">
        <v>1</v>
      </c>
      <c r="K23424">
        <v>1</v>
      </c>
      <c r="L23424" t="s">
        <v>20</v>
      </c>
      <c r="M23424" t="s">
        <v>33</v>
      </c>
      <c r="N23424" t="s">
        <v>31</v>
      </c>
      <c r="O23424" t="s">
        <v>22</v>
      </c>
      <c r="P23424" t="s">
        <v>23</v>
      </c>
      <c r="Q23424" t="s">
        <v>30</v>
      </c>
    </row>
    <row r="23425" spans="1:17" x14ac:dyDescent="0.2">
      <c r="A23425" s="2">
        <v>44588</v>
      </c>
      <c r="B23425" t="s">
        <v>38</v>
      </c>
      <c r="C23425" t="s">
        <v>18</v>
      </c>
      <c r="D23425" t="s">
        <v>19</v>
      </c>
      <c r="E23425" t="s">
        <v>19</v>
      </c>
      <c r="F23425">
        <v>43</v>
      </c>
      <c r="G23425">
        <v>17</v>
      </c>
      <c r="H23425">
        <v>1454</v>
      </c>
      <c r="I23425">
        <v>1596</v>
      </c>
      <c r="J23425">
        <v>0</v>
      </c>
      <c r="K23425">
        <v>1</v>
      </c>
      <c r="L23425" t="s">
        <v>20</v>
      </c>
      <c r="M23425" t="s">
        <v>40</v>
      </c>
      <c r="N23425" t="s">
        <v>38</v>
      </c>
      <c r="O23425" t="s">
        <v>22</v>
      </c>
      <c r="P23425" t="s">
        <v>23</v>
      </c>
      <c r="Q23425" t="s">
        <v>41</v>
      </c>
    </row>
    <row r="23426" spans="1:17" x14ac:dyDescent="0.2">
      <c r="A23426" s="2">
        <v>44588</v>
      </c>
      <c r="B23426" t="s">
        <v>107</v>
      </c>
      <c r="C23426" t="s">
        <v>39</v>
      </c>
      <c r="D23426" t="s">
        <v>19</v>
      </c>
      <c r="E23426" t="s">
        <v>19</v>
      </c>
      <c r="F23426">
        <v>24</v>
      </c>
      <c r="G23426">
        <v>5</v>
      </c>
      <c r="H23426">
        <v>1543</v>
      </c>
      <c r="I23426">
        <v>1750</v>
      </c>
      <c r="J23426">
        <v>1</v>
      </c>
      <c r="K23426">
        <v>2</v>
      </c>
      <c r="L23426" t="s">
        <v>20</v>
      </c>
      <c r="M23426" t="s">
        <v>1420</v>
      </c>
      <c r="N23426" t="s">
        <v>107</v>
      </c>
      <c r="O23426" t="s">
        <v>22</v>
      </c>
      <c r="P23426" t="s">
        <v>23</v>
      </c>
      <c r="Q23426" t="s">
        <v>41</v>
      </c>
    </row>
    <row r="23427" spans="1:17" x14ac:dyDescent="0.2">
      <c r="A23427" s="2">
        <v>44589</v>
      </c>
      <c r="B23427" t="s">
        <v>177</v>
      </c>
      <c r="C23427" t="s">
        <v>442</v>
      </c>
      <c r="D23427" t="s">
        <v>115</v>
      </c>
      <c r="E23427" t="s">
        <v>57</v>
      </c>
      <c r="F23427">
        <v>90</v>
      </c>
      <c r="G23427">
        <v>110</v>
      </c>
      <c r="H23427">
        <v>1255</v>
      </c>
      <c r="I23427">
        <v>1165</v>
      </c>
      <c r="J23427">
        <v>3</v>
      </c>
      <c r="K23427">
        <v>1</v>
      </c>
      <c r="L23427" t="s">
        <v>28</v>
      </c>
      <c r="M23427" t="s">
        <v>300</v>
      </c>
      <c r="N23427" t="s">
        <v>176</v>
      </c>
      <c r="O23427" t="s">
        <v>122</v>
      </c>
      <c r="P23427" t="s">
        <v>23</v>
      </c>
      <c r="Q23427" t="s">
        <v>24</v>
      </c>
    </row>
    <row r="23428" spans="1:17" x14ac:dyDescent="0.2">
      <c r="A23428" s="2">
        <v>44589</v>
      </c>
      <c r="B23428" t="s">
        <v>232</v>
      </c>
      <c r="C23428" t="s">
        <v>221</v>
      </c>
      <c r="D23428" t="s">
        <v>19</v>
      </c>
      <c r="E23428" t="s">
        <v>27</v>
      </c>
      <c r="F23428">
        <v>139</v>
      </c>
      <c r="G23428">
        <v>162</v>
      </c>
      <c r="H23428">
        <v>1077</v>
      </c>
      <c r="I23428">
        <v>995</v>
      </c>
      <c r="J23428">
        <v>1</v>
      </c>
      <c r="K23428">
        <v>0</v>
      </c>
      <c r="L23428" t="s">
        <v>28</v>
      </c>
      <c r="M23428" t="s">
        <v>234</v>
      </c>
      <c r="N23428" t="s">
        <v>232</v>
      </c>
      <c r="O23428" t="s">
        <v>22</v>
      </c>
      <c r="P23428" t="s">
        <v>23</v>
      </c>
      <c r="Q23428" t="s">
        <v>24</v>
      </c>
    </row>
    <row r="23429" spans="1:17" x14ac:dyDescent="0.2">
      <c r="A23429" s="2">
        <v>44589</v>
      </c>
      <c r="B23429" t="s">
        <v>43</v>
      </c>
      <c r="C23429" t="s">
        <v>42</v>
      </c>
      <c r="D23429" t="s">
        <v>19</v>
      </c>
      <c r="E23429" t="s">
        <v>19</v>
      </c>
      <c r="F23429">
        <v>16</v>
      </c>
      <c r="G23429">
        <v>22</v>
      </c>
      <c r="H23429">
        <v>1607</v>
      </c>
      <c r="I23429">
        <v>1551</v>
      </c>
      <c r="J23429">
        <v>0</v>
      </c>
      <c r="K23429">
        <v>1</v>
      </c>
      <c r="L23429" t="s">
        <v>20</v>
      </c>
      <c r="M23429" t="s">
        <v>60</v>
      </c>
      <c r="N23429" t="s">
        <v>43</v>
      </c>
      <c r="O23429" t="s">
        <v>22</v>
      </c>
      <c r="P23429" t="s">
        <v>23</v>
      </c>
      <c r="Q23429" t="s">
        <v>41</v>
      </c>
    </row>
    <row r="23430" spans="1:17" x14ac:dyDescent="0.2">
      <c r="A23430" s="2">
        <v>44589</v>
      </c>
      <c r="B23430" t="s">
        <v>32</v>
      </c>
      <c r="C23430" t="s">
        <v>17</v>
      </c>
      <c r="D23430" t="s">
        <v>19</v>
      </c>
      <c r="E23430" t="s">
        <v>19</v>
      </c>
      <c r="F23430">
        <v>59</v>
      </c>
      <c r="G23430">
        <v>77</v>
      </c>
      <c r="H23430">
        <v>1409</v>
      </c>
      <c r="I23430">
        <v>1324</v>
      </c>
      <c r="J23430">
        <v>4</v>
      </c>
      <c r="K23430">
        <v>1</v>
      </c>
      <c r="L23430" t="s">
        <v>20</v>
      </c>
      <c r="M23430" t="s">
        <v>235</v>
      </c>
      <c r="N23430" t="s">
        <v>32</v>
      </c>
      <c r="O23430" t="s">
        <v>22</v>
      </c>
      <c r="P23430" t="s">
        <v>23</v>
      </c>
      <c r="Q23430" t="s">
        <v>24</v>
      </c>
    </row>
    <row r="23431" spans="1:17" x14ac:dyDescent="0.2">
      <c r="A23431" s="2">
        <v>44590</v>
      </c>
      <c r="B23431" t="s">
        <v>301</v>
      </c>
      <c r="C23431" t="s">
        <v>718</v>
      </c>
      <c r="D23431" t="s">
        <v>115</v>
      </c>
      <c r="E23431" t="s">
        <v>36</v>
      </c>
      <c r="F23431">
        <v>142</v>
      </c>
      <c r="G23431">
        <v>117</v>
      </c>
      <c r="H23431">
        <v>1064</v>
      </c>
      <c r="I23431">
        <v>1151</v>
      </c>
      <c r="J23431">
        <v>2</v>
      </c>
      <c r="K23431">
        <v>0</v>
      </c>
      <c r="L23431" t="s">
        <v>28</v>
      </c>
      <c r="M23431" t="s">
        <v>302</v>
      </c>
      <c r="N23431" t="s">
        <v>301</v>
      </c>
      <c r="O23431" t="s">
        <v>22</v>
      </c>
      <c r="P23431" t="s">
        <v>23</v>
      </c>
      <c r="Q23431" t="s">
        <v>24</v>
      </c>
    </row>
    <row r="23432" spans="1:17" x14ac:dyDescent="0.2">
      <c r="A23432" s="2">
        <v>44590</v>
      </c>
      <c r="B23432" t="s">
        <v>459</v>
      </c>
      <c r="C23432" t="s">
        <v>404</v>
      </c>
      <c r="D23432" t="s">
        <v>115</v>
      </c>
      <c r="E23432" t="s">
        <v>36</v>
      </c>
      <c r="F23432">
        <v>169</v>
      </c>
      <c r="G23432">
        <v>172</v>
      </c>
      <c r="H23432">
        <v>972</v>
      </c>
      <c r="I23432">
        <v>964</v>
      </c>
      <c r="J23432">
        <v>1</v>
      </c>
      <c r="K23432">
        <v>0</v>
      </c>
      <c r="L23432" t="s">
        <v>28</v>
      </c>
      <c r="M23432" t="s">
        <v>749</v>
      </c>
      <c r="N23432" t="s">
        <v>459</v>
      </c>
      <c r="O23432" t="s">
        <v>22</v>
      </c>
      <c r="P23432" t="s">
        <v>23</v>
      </c>
      <c r="Q23432" t="s">
        <v>24</v>
      </c>
    </row>
    <row r="23433" spans="1:17" x14ac:dyDescent="0.2">
      <c r="A23433" s="2">
        <v>44590</v>
      </c>
      <c r="B23433" t="s">
        <v>532</v>
      </c>
      <c r="C23433" t="s">
        <v>614</v>
      </c>
      <c r="D23433" t="s">
        <v>27</v>
      </c>
      <c r="E23433" t="s">
        <v>27</v>
      </c>
      <c r="F23433">
        <v>143</v>
      </c>
      <c r="G23433">
        <v>170</v>
      </c>
      <c r="H23433">
        <v>1062</v>
      </c>
      <c r="I23433">
        <v>967</v>
      </c>
      <c r="J23433">
        <v>4</v>
      </c>
      <c r="K23433">
        <v>0</v>
      </c>
      <c r="L23433" t="s">
        <v>28</v>
      </c>
      <c r="M23433" t="s">
        <v>1497</v>
      </c>
      <c r="N23433" t="s">
        <v>532</v>
      </c>
      <c r="O23433" t="s">
        <v>22</v>
      </c>
      <c r="P23433" t="s">
        <v>23</v>
      </c>
      <c r="Q23433" t="s">
        <v>24</v>
      </c>
    </row>
    <row r="23434" spans="1:17" x14ac:dyDescent="0.2">
      <c r="A23434" s="2">
        <v>44590</v>
      </c>
      <c r="B23434" t="s">
        <v>224</v>
      </c>
      <c r="C23434" t="s">
        <v>128</v>
      </c>
      <c r="D23434" t="s">
        <v>36</v>
      </c>
      <c r="E23434" t="s">
        <v>36</v>
      </c>
      <c r="F23434">
        <v>60</v>
      </c>
      <c r="G23434">
        <v>30</v>
      </c>
      <c r="H23434">
        <v>1397</v>
      </c>
      <c r="I23434">
        <v>1512</v>
      </c>
      <c r="J23434">
        <v>1</v>
      </c>
      <c r="K23434">
        <v>0</v>
      </c>
      <c r="L23434" t="s">
        <v>276</v>
      </c>
      <c r="M23434" t="s">
        <v>768</v>
      </c>
      <c r="N23434" t="s">
        <v>120</v>
      </c>
      <c r="O23434" t="s">
        <v>122</v>
      </c>
      <c r="P23434" t="s">
        <v>23</v>
      </c>
      <c r="Q23434" t="s">
        <v>24</v>
      </c>
    </row>
    <row r="23435" spans="1:17" x14ac:dyDescent="0.2">
      <c r="A23435" s="2">
        <v>44590</v>
      </c>
      <c r="B23435" t="s">
        <v>120</v>
      </c>
      <c r="C23435" t="s">
        <v>196</v>
      </c>
      <c r="D23435" t="s">
        <v>36</v>
      </c>
      <c r="E23435" t="s">
        <v>36</v>
      </c>
      <c r="F23435">
        <v>50</v>
      </c>
      <c r="G23435">
        <v>150</v>
      </c>
      <c r="H23435">
        <v>1437</v>
      </c>
      <c r="I23435">
        <v>1049</v>
      </c>
      <c r="J23435">
        <v>2</v>
      </c>
      <c r="K23435">
        <v>0</v>
      </c>
      <c r="L23435" t="s">
        <v>276</v>
      </c>
      <c r="M23435" t="s">
        <v>422</v>
      </c>
      <c r="N23435" t="s">
        <v>120</v>
      </c>
      <c r="O23435" t="s">
        <v>22</v>
      </c>
      <c r="P23435" t="s">
        <v>23</v>
      </c>
      <c r="Q23435" t="s">
        <v>24</v>
      </c>
    </row>
    <row r="23436" spans="1:17" x14ac:dyDescent="0.2">
      <c r="A23436" s="2">
        <v>44591</v>
      </c>
      <c r="B23436" t="s">
        <v>363</v>
      </c>
      <c r="C23436" t="s">
        <v>1288</v>
      </c>
      <c r="D23436" t="s">
        <v>115</v>
      </c>
      <c r="E23436" t="s">
        <v>115</v>
      </c>
      <c r="F23436">
        <v>164</v>
      </c>
      <c r="G23436">
        <v>196</v>
      </c>
      <c r="H23436">
        <v>992</v>
      </c>
      <c r="I23436">
        <v>873</v>
      </c>
      <c r="J23436">
        <v>3</v>
      </c>
      <c r="K23436">
        <v>0</v>
      </c>
      <c r="L23436" t="s">
        <v>28</v>
      </c>
      <c r="M23436" t="s">
        <v>1289</v>
      </c>
      <c r="N23436" t="s">
        <v>363</v>
      </c>
      <c r="O23436" t="s">
        <v>22</v>
      </c>
      <c r="P23436" t="s">
        <v>23</v>
      </c>
      <c r="Q23436" t="s">
        <v>24</v>
      </c>
    </row>
    <row r="23437" spans="1:17" x14ac:dyDescent="0.2">
      <c r="A23437" s="2">
        <v>44591</v>
      </c>
      <c r="B23437" t="s">
        <v>183</v>
      </c>
      <c r="C23437" t="s">
        <v>110</v>
      </c>
      <c r="D23437" t="s">
        <v>36</v>
      </c>
      <c r="E23437" t="s">
        <v>36</v>
      </c>
      <c r="F23437">
        <v>45</v>
      </c>
      <c r="G23437">
        <v>28</v>
      </c>
      <c r="H23437">
        <v>1451</v>
      </c>
      <c r="I23437">
        <v>1529</v>
      </c>
      <c r="J23437">
        <v>2</v>
      </c>
      <c r="K23437">
        <v>1</v>
      </c>
      <c r="L23437" t="s">
        <v>276</v>
      </c>
      <c r="M23437" t="s">
        <v>152</v>
      </c>
      <c r="N23437" t="s">
        <v>120</v>
      </c>
      <c r="O23437" t="s">
        <v>122</v>
      </c>
      <c r="P23437" t="s">
        <v>23</v>
      </c>
      <c r="Q23437" t="s">
        <v>24</v>
      </c>
    </row>
    <row r="23438" spans="1:17" x14ac:dyDescent="0.2">
      <c r="A23438" s="2">
        <v>44591</v>
      </c>
      <c r="B23438" t="s">
        <v>118</v>
      </c>
      <c r="C23438" t="s">
        <v>802</v>
      </c>
      <c r="D23438" t="s">
        <v>36</v>
      </c>
      <c r="E23438" t="s">
        <v>36</v>
      </c>
      <c r="F23438">
        <v>20</v>
      </c>
      <c r="G23438">
        <v>114</v>
      </c>
      <c r="H23438">
        <v>1561</v>
      </c>
      <c r="I23438">
        <v>1156</v>
      </c>
      <c r="J23438">
        <v>3</v>
      </c>
      <c r="K23438">
        <v>1</v>
      </c>
      <c r="L23438" t="s">
        <v>276</v>
      </c>
      <c r="M23438" t="s">
        <v>152</v>
      </c>
      <c r="N23438" t="s">
        <v>120</v>
      </c>
      <c r="O23438" t="s">
        <v>122</v>
      </c>
      <c r="P23438" t="s">
        <v>23</v>
      </c>
      <c r="Q23438" t="s">
        <v>24</v>
      </c>
    </row>
    <row r="23439" spans="1:17" x14ac:dyDescent="0.2">
      <c r="A23439" s="2">
        <v>44591</v>
      </c>
      <c r="B23439" t="s">
        <v>56</v>
      </c>
      <c r="C23439" t="s">
        <v>77</v>
      </c>
      <c r="D23439" t="s">
        <v>27</v>
      </c>
      <c r="E23439" t="s">
        <v>27</v>
      </c>
      <c r="F23439">
        <v>40</v>
      </c>
      <c r="G23439">
        <v>11</v>
      </c>
      <c r="H23439">
        <v>1462</v>
      </c>
      <c r="I23439">
        <v>1648</v>
      </c>
      <c r="J23439">
        <v>2</v>
      </c>
      <c r="K23439">
        <v>0</v>
      </c>
      <c r="L23439" t="s">
        <v>20</v>
      </c>
      <c r="M23439" t="s">
        <v>826</v>
      </c>
      <c r="N23439" t="s">
        <v>56</v>
      </c>
      <c r="O23439" t="s">
        <v>22</v>
      </c>
      <c r="P23439" t="s">
        <v>23</v>
      </c>
      <c r="Q23439" t="s">
        <v>24</v>
      </c>
    </row>
    <row r="23440" spans="1:17" x14ac:dyDescent="0.2">
      <c r="A23440" s="2">
        <v>44591</v>
      </c>
      <c r="B23440" t="s">
        <v>26</v>
      </c>
      <c r="C23440" t="s">
        <v>131</v>
      </c>
      <c r="D23440" t="s">
        <v>27</v>
      </c>
      <c r="E23440" t="s">
        <v>27</v>
      </c>
      <c r="F23440">
        <v>14</v>
      </c>
      <c r="G23440">
        <v>49</v>
      </c>
      <c r="H23440">
        <v>1638</v>
      </c>
      <c r="I23440">
        <v>1437</v>
      </c>
      <c r="J23440">
        <v>0</v>
      </c>
      <c r="K23440">
        <v>0</v>
      </c>
      <c r="L23440" t="s">
        <v>20</v>
      </c>
      <c r="M23440" t="s">
        <v>219</v>
      </c>
      <c r="N23440" t="s">
        <v>26</v>
      </c>
      <c r="O23440" t="s">
        <v>22</v>
      </c>
      <c r="P23440" t="s">
        <v>23</v>
      </c>
      <c r="Q23440" t="s">
        <v>30</v>
      </c>
    </row>
    <row r="23441" spans="1:17" x14ac:dyDescent="0.2">
      <c r="A23441" s="2">
        <v>44591</v>
      </c>
      <c r="B23441" t="s">
        <v>531</v>
      </c>
      <c r="C23441" t="s">
        <v>185</v>
      </c>
      <c r="D23441" t="s">
        <v>27</v>
      </c>
      <c r="E23441" t="s">
        <v>27</v>
      </c>
      <c r="F23441">
        <v>63</v>
      </c>
      <c r="G23441">
        <v>57</v>
      </c>
      <c r="H23441">
        <v>1379</v>
      </c>
      <c r="I23441">
        <v>1412</v>
      </c>
      <c r="J23441">
        <v>3</v>
      </c>
      <c r="K23441">
        <v>2</v>
      </c>
      <c r="L23441" t="s">
        <v>20</v>
      </c>
      <c r="M23441" t="s">
        <v>534</v>
      </c>
      <c r="N23441" t="s">
        <v>531</v>
      </c>
      <c r="O23441" t="s">
        <v>22</v>
      </c>
      <c r="P23441" t="s">
        <v>23</v>
      </c>
      <c r="Q23441" t="s">
        <v>24</v>
      </c>
    </row>
    <row r="23442" spans="1:17" x14ac:dyDescent="0.2">
      <c r="A23442" s="2">
        <v>44591</v>
      </c>
      <c r="B23442" t="s">
        <v>304</v>
      </c>
      <c r="C23442" t="s">
        <v>210</v>
      </c>
      <c r="D23442" t="s">
        <v>27</v>
      </c>
      <c r="E23442" t="s">
        <v>27</v>
      </c>
      <c r="F23442">
        <v>76</v>
      </c>
      <c r="G23442">
        <v>70</v>
      </c>
      <c r="H23442">
        <v>1332</v>
      </c>
      <c r="I23442">
        <v>1349</v>
      </c>
      <c r="J23442">
        <v>0</v>
      </c>
      <c r="K23442">
        <v>2</v>
      </c>
      <c r="L23442" t="s">
        <v>20</v>
      </c>
      <c r="M23442" t="s">
        <v>628</v>
      </c>
      <c r="N23442" t="s">
        <v>304</v>
      </c>
      <c r="O23442" t="s">
        <v>22</v>
      </c>
      <c r="P23442" t="s">
        <v>23</v>
      </c>
      <c r="Q23442" t="s">
        <v>41</v>
      </c>
    </row>
    <row r="23443" spans="1:17" x14ac:dyDescent="0.2">
      <c r="A23443" s="2">
        <v>44593</v>
      </c>
      <c r="B23443" t="s">
        <v>402</v>
      </c>
      <c r="C23443" t="s">
        <v>890</v>
      </c>
      <c r="D23443" t="s">
        <v>115</v>
      </c>
      <c r="E23443" t="s">
        <v>36</v>
      </c>
      <c r="F23443">
        <v>91</v>
      </c>
      <c r="G23443">
        <v>64</v>
      </c>
      <c r="H23443">
        <v>1252</v>
      </c>
      <c r="I23443">
        <v>1375</v>
      </c>
      <c r="J23443">
        <v>1</v>
      </c>
      <c r="K23443">
        <v>0</v>
      </c>
      <c r="L23443" t="s">
        <v>28</v>
      </c>
      <c r="M23443" t="s">
        <v>1002</v>
      </c>
      <c r="N23443" t="s">
        <v>402</v>
      </c>
      <c r="O23443" t="s">
        <v>22</v>
      </c>
      <c r="P23443" t="s">
        <v>23</v>
      </c>
      <c r="Q23443" t="s">
        <v>24</v>
      </c>
    </row>
    <row r="23444" spans="1:17" x14ac:dyDescent="0.2">
      <c r="A23444" s="2">
        <v>44593</v>
      </c>
      <c r="B23444" t="s">
        <v>301</v>
      </c>
      <c r="C23444" t="s">
        <v>718</v>
      </c>
      <c r="D23444" t="s">
        <v>115</v>
      </c>
      <c r="E23444" t="s">
        <v>36</v>
      </c>
      <c r="F23444">
        <v>142</v>
      </c>
      <c r="G23444">
        <v>117</v>
      </c>
      <c r="H23444">
        <v>1064</v>
      </c>
      <c r="I23444">
        <v>1151</v>
      </c>
      <c r="J23444">
        <v>0</v>
      </c>
      <c r="K23444">
        <v>2</v>
      </c>
      <c r="L23444" t="s">
        <v>28</v>
      </c>
      <c r="M23444" t="s">
        <v>302</v>
      </c>
      <c r="N23444" t="s">
        <v>301</v>
      </c>
      <c r="O23444" t="s">
        <v>22</v>
      </c>
      <c r="P23444" t="s">
        <v>23</v>
      </c>
      <c r="Q23444" t="s">
        <v>41</v>
      </c>
    </row>
    <row r="23445" spans="1:17" x14ac:dyDescent="0.2">
      <c r="A23445" s="2">
        <v>44593</v>
      </c>
      <c r="B23445" t="s">
        <v>459</v>
      </c>
      <c r="C23445" t="s">
        <v>404</v>
      </c>
      <c r="D23445" t="s">
        <v>115</v>
      </c>
      <c r="E23445" t="s">
        <v>36</v>
      </c>
      <c r="F23445">
        <v>169</v>
      </c>
      <c r="G23445">
        <v>172</v>
      </c>
      <c r="H23445">
        <v>972</v>
      </c>
      <c r="I23445">
        <v>964</v>
      </c>
      <c r="J23445">
        <v>1</v>
      </c>
      <c r="K23445">
        <v>0</v>
      </c>
      <c r="L23445" t="s">
        <v>28</v>
      </c>
      <c r="M23445" t="s">
        <v>749</v>
      </c>
      <c r="N23445" t="s">
        <v>459</v>
      </c>
      <c r="O23445" t="s">
        <v>22</v>
      </c>
      <c r="P23445" t="s">
        <v>23</v>
      </c>
      <c r="Q23445" t="s">
        <v>24</v>
      </c>
    </row>
    <row r="23446" spans="1:17" x14ac:dyDescent="0.2">
      <c r="A23446" s="2">
        <v>44593</v>
      </c>
      <c r="B23446" t="s">
        <v>532</v>
      </c>
      <c r="C23446" t="s">
        <v>614</v>
      </c>
      <c r="D23446" t="s">
        <v>27</v>
      </c>
      <c r="E23446" t="s">
        <v>27</v>
      </c>
      <c r="F23446">
        <v>143</v>
      </c>
      <c r="G23446">
        <v>170</v>
      </c>
      <c r="H23446">
        <v>1062</v>
      </c>
      <c r="I23446">
        <v>967</v>
      </c>
      <c r="J23446">
        <v>1</v>
      </c>
      <c r="K23446">
        <v>1</v>
      </c>
      <c r="L23446" t="s">
        <v>28</v>
      </c>
      <c r="M23446" t="s">
        <v>1497</v>
      </c>
      <c r="N23446" t="s">
        <v>532</v>
      </c>
      <c r="O23446" t="s">
        <v>22</v>
      </c>
      <c r="P23446" t="s">
        <v>23</v>
      </c>
      <c r="Q23446" t="s">
        <v>30</v>
      </c>
    </row>
    <row r="23447" spans="1:17" x14ac:dyDescent="0.2">
      <c r="A23447" s="2">
        <v>44593</v>
      </c>
      <c r="B23447" t="s">
        <v>232</v>
      </c>
      <c r="C23447" t="s">
        <v>233</v>
      </c>
      <c r="D23447" t="s">
        <v>19</v>
      </c>
      <c r="E23447" t="s">
        <v>19</v>
      </c>
      <c r="F23447">
        <v>139</v>
      </c>
      <c r="G23447">
        <v>176</v>
      </c>
      <c r="H23447">
        <v>1077</v>
      </c>
      <c r="I23447">
        <v>958</v>
      </c>
      <c r="J23447">
        <v>2</v>
      </c>
      <c r="K23447">
        <v>1</v>
      </c>
      <c r="L23447" t="s">
        <v>28</v>
      </c>
      <c r="M23447" t="s">
        <v>234</v>
      </c>
      <c r="N23447" t="s">
        <v>232</v>
      </c>
      <c r="O23447" t="s">
        <v>22</v>
      </c>
      <c r="P23447" t="s">
        <v>23</v>
      </c>
      <c r="Q23447" t="s">
        <v>24</v>
      </c>
    </row>
    <row r="23448" spans="1:17" x14ac:dyDescent="0.2">
      <c r="A23448" s="2">
        <v>44593</v>
      </c>
      <c r="B23448" t="s">
        <v>464</v>
      </c>
      <c r="C23448" t="s">
        <v>164</v>
      </c>
      <c r="D23448" t="s">
        <v>115</v>
      </c>
      <c r="E23448" t="s">
        <v>115</v>
      </c>
      <c r="F23448">
        <v>95</v>
      </c>
      <c r="G23448">
        <v>75</v>
      </c>
      <c r="H23448">
        <v>1233</v>
      </c>
      <c r="I23448">
        <v>1333</v>
      </c>
      <c r="J23448">
        <v>1</v>
      </c>
      <c r="K23448">
        <v>1</v>
      </c>
      <c r="L23448" t="s">
        <v>20</v>
      </c>
      <c r="M23448" t="s">
        <v>948</v>
      </c>
      <c r="N23448" t="s">
        <v>464</v>
      </c>
      <c r="O23448" t="s">
        <v>22</v>
      </c>
      <c r="P23448" t="s">
        <v>23</v>
      </c>
      <c r="Q23448" t="s">
        <v>30</v>
      </c>
    </row>
    <row r="23449" spans="1:17" x14ac:dyDescent="0.2">
      <c r="A23449" s="2">
        <v>44593</v>
      </c>
      <c r="B23449" t="s">
        <v>167</v>
      </c>
      <c r="C23449" t="s">
        <v>176</v>
      </c>
      <c r="D23449" t="s">
        <v>115</v>
      </c>
      <c r="E23449" t="s">
        <v>115</v>
      </c>
      <c r="F23449">
        <v>21</v>
      </c>
      <c r="G23449">
        <v>69</v>
      </c>
      <c r="H23449">
        <v>1557</v>
      </c>
      <c r="I23449">
        <v>1350</v>
      </c>
      <c r="J23449">
        <v>1</v>
      </c>
      <c r="K23449">
        <v>0</v>
      </c>
      <c r="L23449" t="s">
        <v>20</v>
      </c>
      <c r="M23449" t="s">
        <v>625</v>
      </c>
      <c r="N23449" t="s">
        <v>167</v>
      </c>
      <c r="O23449" t="s">
        <v>22</v>
      </c>
      <c r="P23449" t="s">
        <v>23</v>
      </c>
      <c r="Q23449" t="s">
        <v>24</v>
      </c>
    </row>
    <row r="23450" spans="1:17" x14ac:dyDescent="0.2">
      <c r="A23450" s="2">
        <v>44593</v>
      </c>
      <c r="B23450" t="s">
        <v>469</v>
      </c>
      <c r="C23450" t="s">
        <v>133</v>
      </c>
      <c r="D23450" t="s">
        <v>115</v>
      </c>
      <c r="E23450" t="s">
        <v>115</v>
      </c>
      <c r="F23450">
        <v>86</v>
      </c>
      <c r="G23450">
        <v>33</v>
      </c>
      <c r="H23450">
        <v>1268</v>
      </c>
      <c r="I23450">
        <v>1507</v>
      </c>
      <c r="J23450">
        <v>0</v>
      </c>
      <c r="K23450">
        <v>2</v>
      </c>
      <c r="L23450" t="s">
        <v>20</v>
      </c>
      <c r="M23450" t="s">
        <v>246</v>
      </c>
      <c r="N23450" t="s">
        <v>176</v>
      </c>
      <c r="O23450" t="s">
        <v>122</v>
      </c>
      <c r="P23450" t="s">
        <v>23</v>
      </c>
      <c r="Q23450" t="s">
        <v>41</v>
      </c>
    </row>
    <row r="23451" spans="1:17" x14ac:dyDescent="0.2">
      <c r="A23451" s="2">
        <v>44593</v>
      </c>
      <c r="B23451" t="s">
        <v>425</v>
      </c>
      <c r="C23451" t="s">
        <v>182</v>
      </c>
      <c r="D23451" t="s">
        <v>115</v>
      </c>
      <c r="E23451" t="s">
        <v>115</v>
      </c>
      <c r="F23451">
        <v>98</v>
      </c>
      <c r="G23451">
        <v>74</v>
      </c>
      <c r="H23451">
        <v>1212</v>
      </c>
      <c r="I23451">
        <v>1337</v>
      </c>
      <c r="J23451">
        <v>3</v>
      </c>
      <c r="K23451">
        <v>1</v>
      </c>
      <c r="L23451" t="s">
        <v>20</v>
      </c>
      <c r="M23451" t="s">
        <v>811</v>
      </c>
      <c r="N23451" t="s">
        <v>425</v>
      </c>
      <c r="O23451" t="s">
        <v>22</v>
      </c>
      <c r="P23451" t="s">
        <v>23</v>
      </c>
      <c r="Q23451" t="s">
        <v>24</v>
      </c>
    </row>
    <row r="23452" spans="1:17" x14ac:dyDescent="0.2">
      <c r="A23452" s="2">
        <v>44593</v>
      </c>
      <c r="B23452" t="s">
        <v>143</v>
      </c>
      <c r="C23452" t="s">
        <v>113</v>
      </c>
      <c r="D23452" t="s">
        <v>115</v>
      </c>
      <c r="E23452" t="s">
        <v>115</v>
      </c>
      <c r="F23452">
        <v>26</v>
      </c>
      <c r="G23452">
        <v>51</v>
      </c>
      <c r="H23452">
        <v>1531</v>
      </c>
      <c r="I23452">
        <v>1434</v>
      </c>
      <c r="J23452">
        <v>2</v>
      </c>
      <c r="K23452">
        <v>0</v>
      </c>
      <c r="L23452" t="s">
        <v>20</v>
      </c>
      <c r="M23452" t="s">
        <v>1014</v>
      </c>
      <c r="N23452" t="s">
        <v>143</v>
      </c>
      <c r="O23452" t="s">
        <v>22</v>
      </c>
      <c r="P23452" t="s">
        <v>23</v>
      </c>
      <c r="Q23452" t="s">
        <v>24</v>
      </c>
    </row>
    <row r="23453" spans="1:17" x14ac:dyDescent="0.2">
      <c r="A23453" s="2">
        <v>44593</v>
      </c>
      <c r="B23453" t="s">
        <v>239</v>
      </c>
      <c r="C23453" t="s">
        <v>55</v>
      </c>
      <c r="D23453" t="s">
        <v>115</v>
      </c>
      <c r="E23453" t="s">
        <v>57</v>
      </c>
      <c r="F23453">
        <v>79</v>
      </c>
      <c r="G23453">
        <v>35</v>
      </c>
      <c r="H23453">
        <v>1306</v>
      </c>
      <c r="I23453">
        <v>1484</v>
      </c>
      <c r="J23453">
        <v>2</v>
      </c>
      <c r="K23453">
        <v>2</v>
      </c>
      <c r="L23453" t="s">
        <v>20</v>
      </c>
      <c r="M23453" t="s">
        <v>240</v>
      </c>
      <c r="N23453" t="s">
        <v>239</v>
      </c>
      <c r="O23453" t="s">
        <v>22</v>
      </c>
      <c r="P23453" t="s">
        <v>23</v>
      </c>
      <c r="Q23453" t="s">
        <v>30</v>
      </c>
    </row>
    <row r="23454" spans="1:17" x14ac:dyDescent="0.2">
      <c r="A23454" s="2">
        <v>44593</v>
      </c>
      <c r="B23454" t="s">
        <v>17</v>
      </c>
      <c r="C23454" t="s">
        <v>107</v>
      </c>
      <c r="D23454" t="s">
        <v>19</v>
      </c>
      <c r="E23454" t="s">
        <v>19</v>
      </c>
      <c r="F23454">
        <v>77</v>
      </c>
      <c r="G23454">
        <v>24</v>
      </c>
      <c r="H23454">
        <v>1324</v>
      </c>
      <c r="I23454">
        <v>1543</v>
      </c>
      <c r="J23454">
        <v>2</v>
      </c>
      <c r="K23454">
        <v>3</v>
      </c>
      <c r="L23454" t="s">
        <v>20</v>
      </c>
      <c r="M23454" t="s">
        <v>21</v>
      </c>
      <c r="N23454" t="s">
        <v>17</v>
      </c>
      <c r="O23454" t="s">
        <v>22</v>
      </c>
      <c r="P23454" t="s">
        <v>23</v>
      </c>
      <c r="Q23454" t="s">
        <v>41</v>
      </c>
    </row>
    <row r="23455" spans="1:17" x14ac:dyDescent="0.2">
      <c r="A23455" s="2">
        <v>44593</v>
      </c>
      <c r="B23455" t="s">
        <v>18</v>
      </c>
      <c r="C23455" t="s">
        <v>32</v>
      </c>
      <c r="D23455" t="s">
        <v>19</v>
      </c>
      <c r="E23455" t="s">
        <v>19</v>
      </c>
      <c r="F23455">
        <v>17</v>
      </c>
      <c r="G23455">
        <v>59</v>
      </c>
      <c r="H23455">
        <v>1596</v>
      </c>
      <c r="I23455">
        <v>1409</v>
      </c>
      <c r="J23455">
        <v>4</v>
      </c>
      <c r="K23455">
        <v>1</v>
      </c>
      <c r="L23455" t="s">
        <v>20</v>
      </c>
      <c r="M23455" t="s">
        <v>64</v>
      </c>
      <c r="N23455" t="s">
        <v>18</v>
      </c>
      <c r="O23455" t="s">
        <v>22</v>
      </c>
      <c r="P23455" t="s">
        <v>23</v>
      </c>
      <c r="Q23455" t="s">
        <v>24</v>
      </c>
    </row>
    <row r="23456" spans="1:17" x14ac:dyDescent="0.2">
      <c r="A23456" s="2">
        <v>44593</v>
      </c>
      <c r="B23456" t="s">
        <v>39</v>
      </c>
      <c r="C23456" t="s">
        <v>43</v>
      </c>
      <c r="D23456" t="s">
        <v>19</v>
      </c>
      <c r="E23456" t="s">
        <v>19</v>
      </c>
      <c r="F23456">
        <v>5</v>
      </c>
      <c r="G23456">
        <v>16</v>
      </c>
      <c r="H23456">
        <v>1750</v>
      </c>
      <c r="I23456">
        <v>1607</v>
      </c>
      <c r="J23456">
        <v>1</v>
      </c>
      <c r="K23456">
        <v>0</v>
      </c>
      <c r="L23456" t="s">
        <v>20</v>
      </c>
      <c r="M23456" t="s">
        <v>489</v>
      </c>
      <c r="N23456" t="s">
        <v>39</v>
      </c>
      <c r="O23456" t="s">
        <v>22</v>
      </c>
      <c r="P23456" t="s">
        <v>23</v>
      </c>
      <c r="Q23456" t="s">
        <v>24</v>
      </c>
    </row>
    <row r="23457" spans="1:17" x14ac:dyDescent="0.2">
      <c r="A23457" s="2">
        <v>44593</v>
      </c>
      <c r="B23457" t="s">
        <v>42</v>
      </c>
      <c r="C23457" t="s">
        <v>31</v>
      </c>
      <c r="D23457" t="s">
        <v>19</v>
      </c>
      <c r="E23457" t="s">
        <v>19</v>
      </c>
      <c r="F23457">
        <v>22</v>
      </c>
      <c r="G23457">
        <v>46</v>
      </c>
      <c r="H23457">
        <v>1551</v>
      </c>
      <c r="I23457">
        <v>1448</v>
      </c>
      <c r="J23457">
        <v>1</v>
      </c>
      <c r="K23457">
        <v>1</v>
      </c>
      <c r="L23457" t="s">
        <v>20</v>
      </c>
      <c r="M23457" t="s">
        <v>44</v>
      </c>
      <c r="N23457" t="s">
        <v>42</v>
      </c>
      <c r="O23457" t="s">
        <v>22</v>
      </c>
      <c r="P23457" t="s">
        <v>23</v>
      </c>
      <c r="Q23457" t="s">
        <v>30</v>
      </c>
    </row>
    <row r="23458" spans="1:17" x14ac:dyDescent="0.2">
      <c r="A23458" s="2">
        <v>44593</v>
      </c>
      <c r="B23458" t="s">
        <v>25</v>
      </c>
      <c r="C23458" t="s">
        <v>38</v>
      </c>
      <c r="D23458" t="s">
        <v>19</v>
      </c>
      <c r="E23458" t="s">
        <v>19</v>
      </c>
      <c r="F23458">
        <v>2</v>
      </c>
      <c r="G23458">
        <v>43</v>
      </c>
      <c r="H23458">
        <v>1826</v>
      </c>
      <c r="I23458">
        <v>1454</v>
      </c>
      <c r="J23458">
        <v>4</v>
      </c>
      <c r="K23458">
        <v>0</v>
      </c>
      <c r="L23458" t="s">
        <v>20</v>
      </c>
      <c r="M23458" t="s">
        <v>79</v>
      </c>
      <c r="N23458" t="s">
        <v>25</v>
      </c>
      <c r="O23458" t="s">
        <v>22</v>
      </c>
      <c r="P23458" t="s">
        <v>23</v>
      </c>
      <c r="Q23458" t="s">
        <v>24</v>
      </c>
    </row>
    <row r="23459" spans="1:17" x14ac:dyDescent="0.2">
      <c r="A23459" s="2">
        <v>44594</v>
      </c>
      <c r="B23459" t="s">
        <v>224</v>
      </c>
      <c r="C23459" t="s">
        <v>118</v>
      </c>
      <c r="D23459" t="s">
        <v>36</v>
      </c>
      <c r="E23459" t="s">
        <v>36</v>
      </c>
      <c r="F23459">
        <v>60</v>
      </c>
      <c r="G23459">
        <v>20</v>
      </c>
      <c r="H23459">
        <v>1397</v>
      </c>
      <c r="I23459">
        <v>1561</v>
      </c>
      <c r="J23459">
        <v>1</v>
      </c>
      <c r="K23459">
        <v>3</v>
      </c>
      <c r="L23459" t="s">
        <v>276</v>
      </c>
      <c r="M23459" t="s">
        <v>152</v>
      </c>
      <c r="N23459" t="s">
        <v>120</v>
      </c>
      <c r="O23459" t="s">
        <v>122</v>
      </c>
      <c r="P23459" t="s">
        <v>23</v>
      </c>
      <c r="Q23459" t="s">
        <v>41</v>
      </c>
    </row>
    <row r="23460" spans="1:17" x14ac:dyDescent="0.2">
      <c r="A23460" s="2">
        <v>44594</v>
      </c>
      <c r="B23460" t="s">
        <v>77</v>
      </c>
      <c r="C23460" t="s">
        <v>304</v>
      </c>
      <c r="D23460" t="s">
        <v>27</v>
      </c>
      <c r="E23460" t="s">
        <v>27</v>
      </c>
      <c r="F23460">
        <v>11</v>
      </c>
      <c r="G23460">
        <v>76</v>
      </c>
      <c r="H23460">
        <v>1648</v>
      </c>
      <c r="I23460">
        <v>1332</v>
      </c>
      <c r="J23460">
        <v>3</v>
      </c>
      <c r="K23460">
        <v>0</v>
      </c>
      <c r="L23460" t="s">
        <v>20</v>
      </c>
      <c r="M23460" t="s">
        <v>1797</v>
      </c>
      <c r="N23460" t="s">
        <v>77</v>
      </c>
      <c r="O23460" t="s">
        <v>22</v>
      </c>
      <c r="P23460" t="s">
        <v>23</v>
      </c>
      <c r="Q23460" t="s">
        <v>24</v>
      </c>
    </row>
    <row r="23461" spans="1:17" x14ac:dyDescent="0.2">
      <c r="A23461" s="2">
        <v>44594</v>
      </c>
      <c r="B23461" t="s">
        <v>185</v>
      </c>
      <c r="C23461" t="s">
        <v>131</v>
      </c>
      <c r="D23461" t="s">
        <v>27</v>
      </c>
      <c r="E23461" t="s">
        <v>27</v>
      </c>
      <c r="F23461">
        <v>57</v>
      </c>
      <c r="G23461">
        <v>49</v>
      </c>
      <c r="H23461">
        <v>1412</v>
      </c>
      <c r="I23461">
        <v>1437</v>
      </c>
      <c r="J23461">
        <v>0</v>
      </c>
      <c r="K23461">
        <v>1</v>
      </c>
      <c r="L23461" t="s">
        <v>20</v>
      </c>
      <c r="M23461" t="s">
        <v>412</v>
      </c>
      <c r="N23461" t="s">
        <v>185</v>
      </c>
      <c r="O23461" t="s">
        <v>22</v>
      </c>
      <c r="P23461" t="s">
        <v>23</v>
      </c>
      <c r="Q23461" t="s">
        <v>41</v>
      </c>
    </row>
    <row r="23462" spans="1:17" x14ac:dyDescent="0.2">
      <c r="A23462" s="2">
        <v>44594</v>
      </c>
      <c r="B23462" t="s">
        <v>210</v>
      </c>
      <c r="C23462" t="s">
        <v>56</v>
      </c>
      <c r="D23462" t="s">
        <v>27</v>
      </c>
      <c r="E23462" t="s">
        <v>27</v>
      </c>
      <c r="F23462">
        <v>70</v>
      </c>
      <c r="G23462">
        <v>40</v>
      </c>
      <c r="H23462">
        <v>1349</v>
      </c>
      <c r="I23462">
        <v>1462</v>
      </c>
      <c r="J23462">
        <v>0</v>
      </c>
      <c r="K23462">
        <v>2</v>
      </c>
      <c r="L23462" t="s">
        <v>20</v>
      </c>
      <c r="M23462" t="s">
        <v>557</v>
      </c>
      <c r="N23462" t="s">
        <v>210</v>
      </c>
      <c r="O23462" t="s">
        <v>22</v>
      </c>
      <c r="P23462" t="s">
        <v>23</v>
      </c>
      <c r="Q23462" t="s">
        <v>41</v>
      </c>
    </row>
    <row r="23463" spans="1:17" x14ac:dyDescent="0.2">
      <c r="A23463" s="2">
        <v>44594</v>
      </c>
      <c r="B23463" t="s">
        <v>26</v>
      </c>
      <c r="C23463" t="s">
        <v>531</v>
      </c>
      <c r="D23463" t="s">
        <v>27</v>
      </c>
      <c r="E23463" t="s">
        <v>27</v>
      </c>
      <c r="F23463">
        <v>14</v>
      </c>
      <c r="G23463">
        <v>63</v>
      </c>
      <c r="H23463">
        <v>1638</v>
      </c>
      <c r="I23463">
        <v>1379</v>
      </c>
      <c r="J23463">
        <v>1</v>
      </c>
      <c r="K23463">
        <v>0</v>
      </c>
      <c r="L23463" t="s">
        <v>20</v>
      </c>
      <c r="M23463" t="s">
        <v>219</v>
      </c>
      <c r="N23463" t="s">
        <v>26</v>
      </c>
      <c r="O23463" t="s">
        <v>22</v>
      </c>
      <c r="P23463" t="s">
        <v>23</v>
      </c>
      <c r="Q23463" t="s">
        <v>24</v>
      </c>
    </row>
    <row r="23464" spans="1:17" x14ac:dyDescent="0.2">
      <c r="A23464" s="2">
        <v>44595</v>
      </c>
      <c r="B23464" t="s">
        <v>120</v>
      </c>
      <c r="C23464" t="s">
        <v>183</v>
      </c>
      <c r="D23464" t="s">
        <v>36</v>
      </c>
      <c r="E23464" t="s">
        <v>36</v>
      </c>
      <c r="F23464">
        <v>50</v>
      </c>
      <c r="G23464">
        <v>45</v>
      </c>
      <c r="H23464">
        <v>1437</v>
      </c>
      <c r="I23464">
        <v>1451</v>
      </c>
      <c r="J23464">
        <v>0</v>
      </c>
      <c r="K23464">
        <v>0</v>
      </c>
      <c r="L23464" t="s">
        <v>276</v>
      </c>
      <c r="M23464" t="s">
        <v>152</v>
      </c>
      <c r="N23464" t="s">
        <v>120</v>
      </c>
      <c r="O23464" t="s">
        <v>22</v>
      </c>
      <c r="P23464" t="s">
        <v>59</v>
      </c>
      <c r="Q23464" t="s">
        <v>41</v>
      </c>
    </row>
    <row r="23465" spans="1:17" x14ac:dyDescent="0.2">
      <c r="A23465" s="2">
        <v>44597</v>
      </c>
      <c r="B23465" t="s">
        <v>120</v>
      </c>
      <c r="C23465" t="s">
        <v>224</v>
      </c>
      <c r="D23465" t="s">
        <v>36</v>
      </c>
      <c r="E23465" t="s">
        <v>36</v>
      </c>
      <c r="F23465">
        <v>50</v>
      </c>
      <c r="G23465">
        <v>60</v>
      </c>
      <c r="H23465">
        <v>1437</v>
      </c>
      <c r="I23465">
        <v>1397</v>
      </c>
      <c r="J23465">
        <v>3</v>
      </c>
      <c r="K23465">
        <v>3</v>
      </c>
      <c r="L23465" t="s">
        <v>276</v>
      </c>
      <c r="M23465" t="s">
        <v>152</v>
      </c>
      <c r="N23465" t="s">
        <v>120</v>
      </c>
      <c r="O23465" t="s">
        <v>22</v>
      </c>
      <c r="P23465" t="s">
        <v>59</v>
      </c>
      <c r="Q23465" t="s">
        <v>24</v>
      </c>
    </row>
    <row r="23466" spans="1:17" x14ac:dyDescent="0.2">
      <c r="A23466" s="2">
        <v>44598</v>
      </c>
      <c r="B23466" t="s">
        <v>118</v>
      </c>
      <c r="C23466" t="s">
        <v>183</v>
      </c>
      <c r="D23466" t="s">
        <v>36</v>
      </c>
      <c r="E23466" t="s">
        <v>36</v>
      </c>
      <c r="F23466">
        <v>20</v>
      </c>
      <c r="G23466">
        <v>45</v>
      </c>
      <c r="H23466">
        <v>1561</v>
      </c>
      <c r="I23466">
        <v>1451</v>
      </c>
      <c r="J23466">
        <v>0</v>
      </c>
      <c r="K23466">
        <v>0</v>
      </c>
      <c r="L23466" t="s">
        <v>276</v>
      </c>
      <c r="M23466" t="s">
        <v>152</v>
      </c>
      <c r="N23466" t="s">
        <v>120</v>
      </c>
      <c r="O23466" t="s">
        <v>122</v>
      </c>
      <c r="P23466" t="s">
        <v>59</v>
      </c>
      <c r="Q23466" t="s">
        <v>24</v>
      </c>
    </row>
    <row r="23467" spans="1:17" x14ac:dyDescent="0.2">
      <c r="A23467" s="2">
        <v>44637</v>
      </c>
      <c r="B23467" t="s">
        <v>812</v>
      </c>
      <c r="C23467" t="s">
        <v>354</v>
      </c>
      <c r="D23467" t="s">
        <v>57</v>
      </c>
      <c r="E23467" t="s">
        <v>57</v>
      </c>
      <c r="F23467">
        <v>190</v>
      </c>
      <c r="G23467">
        <v>142</v>
      </c>
      <c r="H23467">
        <v>908</v>
      </c>
      <c r="I23467">
        <v>1072</v>
      </c>
      <c r="J23467">
        <v>0</v>
      </c>
      <c r="K23467">
        <v>2</v>
      </c>
      <c r="L23467" t="s">
        <v>20</v>
      </c>
      <c r="M23467" t="s">
        <v>165</v>
      </c>
      <c r="N23467" t="s">
        <v>166</v>
      </c>
      <c r="O23467" t="s">
        <v>122</v>
      </c>
      <c r="P23467" t="s">
        <v>23</v>
      </c>
      <c r="Q23467" t="s">
        <v>41</v>
      </c>
    </row>
    <row r="23468" spans="1:17" x14ac:dyDescent="0.2">
      <c r="A23468" s="2">
        <v>44638</v>
      </c>
      <c r="B23468" t="s">
        <v>655</v>
      </c>
      <c r="C23468" t="s">
        <v>442</v>
      </c>
      <c r="D23468" t="s">
        <v>57</v>
      </c>
      <c r="E23468" t="s">
        <v>57</v>
      </c>
      <c r="F23468">
        <v>165</v>
      </c>
      <c r="G23468">
        <v>111</v>
      </c>
      <c r="H23468">
        <v>990</v>
      </c>
      <c r="I23468">
        <v>1161</v>
      </c>
      <c r="J23468">
        <v>0</v>
      </c>
      <c r="K23468">
        <v>1</v>
      </c>
      <c r="L23468" t="s">
        <v>20</v>
      </c>
      <c r="M23468" t="s">
        <v>165</v>
      </c>
      <c r="N23468" t="s">
        <v>166</v>
      </c>
      <c r="O23468" t="s">
        <v>122</v>
      </c>
      <c r="P23468" t="s">
        <v>23</v>
      </c>
      <c r="Q23468" t="s">
        <v>41</v>
      </c>
    </row>
    <row r="23469" spans="1:17" x14ac:dyDescent="0.2">
      <c r="A23469" s="2">
        <v>44638</v>
      </c>
      <c r="B23469" t="s">
        <v>1273</v>
      </c>
      <c r="C23469" t="s">
        <v>204</v>
      </c>
      <c r="D23469" t="s">
        <v>57</v>
      </c>
      <c r="E23469" t="s">
        <v>57</v>
      </c>
      <c r="F23469">
        <v>153</v>
      </c>
      <c r="G23469">
        <v>162</v>
      </c>
      <c r="H23469">
        <v>1035</v>
      </c>
      <c r="I23469">
        <v>996</v>
      </c>
      <c r="J23469">
        <v>1</v>
      </c>
      <c r="K23469">
        <v>2</v>
      </c>
      <c r="L23469" t="s">
        <v>20</v>
      </c>
      <c r="M23469" t="s">
        <v>165</v>
      </c>
      <c r="N23469" t="s">
        <v>166</v>
      </c>
      <c r="O23469" t="s">
        <v>122</v>
      </c>
      <c r="P23469" t="s">
        <v>23</v>
      </c>
      <c r="Q23469" t="s">
        <v>41</v>
      </c>
    </row>
    <row r="23470" spans="1:17" x14ac:dyDescent="0.2">
      <c r="A23470" s="2">
        <v>44638</v>
      </c>
      <c r="B23470" t="s">
        <v>164</v>
      </c>
      <c r="C23470" t="s">
        <v>138</v>
      </c>
      <c r="D23470" t="s">
        <v>115</v>
      </c>
      <c r="E23470" t="s">
        <v>36</v>
      </c>
      <c r="F23470">
        <v>74</v>
      </c>
      <c r="G23470">
        <v>88</v>
      </c>
      <c r="H23470">
        <v>1325</v>
      </c>
      <c r="I23470">
        <v>1264</v>
      </c>
      <c r="J23470">
        <v>3</v>
      </c>
      <c r="K23470">
        <v>1</v>
      </c>
      <c r="L23470" t="s">
        <v>28</v>
      </c>
      <c r="M23470" t="s">
        <v>696</v>
      </c>
      <c r="N23470" t="s">
        <v>164</v>
      </c>
      <c r="O23470" t="s">
        <v>22</v>
      </c>
      <c r="P23470" t="s">
        <v>23</v>
      </c>
      <c r="Q23470" t="s">
        <v>24</v>
      </c>
    </row>
    <row r="23471" spans="1:17" x14ac:dyDescent="0.2">
      <c r="A23471" s="2">
        <v>44639</v>
      </c>
      <c r="B23471" t="s">
        <v>404</v>
      </c>
      <c r="C23471" t="s">
        <v>419</v>
      </c>
      <c r="D23471" t="s">
        <v>36</v>
      </c>
      <c r="E23471" t="s">
        <v>36</v>
      </c>
      <c r="F23471">
        <v>176</v>
      </c>
      <c r="G23471">
        <v>196</v>
      </c>
      <c r="H23471">
        <v>955</v>
      </c>
      <c r="I23471">
        <v>870</v>
      </c>
      <c r="J23471">
        <v>0</v>
      </c>
      <c r="K23471">
        <v>0</v>
      </c>
      <c r="L23471" t="s">
        <v>28</v>
      </c>
      <c r="M23471" t="s">
        <v>1860</v>
      </c>
      <c r="N23471" t="s">
        <v>404</v>
      </c>
      <c r="O23471" t="s">
        <v>22</v>
      </c>
      <c r="P23471" t="s">
        <v>23</v>
      </c>
      <c r="Q23471" t="s">
        <v>30</v>
      </c>
    </row>
    <row r="23472" spans="1:17" x14ac:dyDescent="0.2">
      <c r="A23472" s="2">
        <v>44641</v>
      </c>
      <c r="B23472" t="s">
        <v>655</v>
      </c>
      <c r="C23472" t="s">
        <v>1273</v>
      </c>
      <c r="D23472" t="s">
        <v>57</v>
      </c>
      <c r="E23472" t="s">
        <v>57</v>
      </c>
      <c r="F23472">
        <v>165</v>
      </c>
      <c r="G23472">
        <v>153</v>
      </c>
      <c r="H23472">
        <v>990</v>
      </c>
      <c r="I23472">
        <v>1035</v>
      </c>
      <c r="J23472">
        <v>1</v>
      </c>
      <c r="K23472">
        <v>0</v>
      </c>
      <c r="L23472" t="s">
        <v>20</v>
      </c>
      <c r="M23472" t="s">
        <v>165</v>
      </c>
      <c r="N23472" t="s">
        <v>166</v>
      </c>
      <c r="O23472" t="s">
        <v>122</v>
      </c>
      <c r="P23472" t="s">
        <v>23</v>
      </c>
      <c r="Q23472" t="s">
        <v>24</v>
      </c>
    </row>
    <row r="23473" spans="1:17" x14ac:dyDescent="0.2">
      <c r="A23473" s="2">
        <v>44641</v>
      </c>
      <c r="B23473" t="s">
        <v>442</v>
      </c>
      <c r="C23473" t="s">
        <v>204</v>
      </c>
      <c r="D23473" t="s">
        <v>57</v>
      </c>
      <c r="E23473" t="s">
        <v>57</v>
      </c>
      <c r="F23473">
        <v>111</v>
      </c>
      <c r="G23473">
        <v>162</v>
      </c>
      <c r="H23473">
        <v>1161</v>
      </c>
      <c r="I23473">
        <v>996</v>
      </c>
      <c r="J23473">
        <v>4</v>
      </c>
      <c r="K23473">
        <v>0</v>
      </c>
      <c r="L23473" t="s">
        <v>20</v>
      </c>
      <c r="M23473" t="s">
        <v>165</v>
      </c>
      <c r="N23473" t="s">
        <v>166</v>
      </c>
      <c r="O23473" t="s">
        <v>122</v>
      </c>
      <c r="P23473" t="s">
        <v>23</v>
      </c>
      <c r="Q23473" t="s">
        <v>24</v>
      </c>
    </row>
    <row r="23474" spans="1:17" x14ac:dyDescent="0.2">
      <c r="A23474" s="2">
        <v>44643</v>
      </c>
      <c r="B23474" t="s">
        <v>402</v>
      </c>
      <c r="C23474" t="s">
        <v>388</v>
      </c>
      <c r="D23474" t="s">
        <v>115</v>
      </c>
      <c r="E23474" t="s">
        <v>115</v>
      </c>
      <c r="F23474">
        <v>89</v>
      </c>
      <c r="G23474">
        <v>104</v>
      </c>
      <c r="H23474">
        <v>1263</v>
      </c>
      <c r="I23474">
        <v>1182</v>
      </c>
      <c r="J23474">
        <v>2</v>
      </c>
      <c r="K23474">
        <v>1</v>
      </c>
      <c r="L23474" t="s">
        <v>28</v>
      </c>
      <c r="M23474" t="s">
        <v>1002</v>
      </c>
      <c r="N23474" t="s">
        <v>402</v>
      </c>
      <c r="O23474" t="s">
        <v>22</v>
      </c>
      <c r="P23474" t="s">
        <v>23</v>
      </c>
      <c r="Q23474" t="s">
        <v>24</v>
      </c>
    </row>
    <row r="23475" spans="1:17" x14ac:dyDescent="0.2">
      <c r="A23475" s="2">
        <v>44643</v>
      </c>
      <c r="B23475" t="s">
        <v>1693</v>
      </c>
      <c r="C23475" t="s">
        <v>222</v>
      </c>
      <c r="D23475" t="s">
        <v>50</v>
      </c>
      <c r="E23475" t="s">
        <v>27</v>
      </c>
      <c r="F23475">
        <v>203</v>
      </c>
      <c r="G23475">
        <v>169</v>
      </c>
      <c r="H23475">
        <v>853</v>
      </c>
      <c r="I23475">
        <v>974</v>
      </c>
      <c r="J23475">
        <v>0</v>
      </c>
      <c r="K23475">
        <v>0</v>
      </c>
      <c r="L23475" t="s">
        <v>28</v>
      </c>
      <c r="M23475" t="s">
        <v>1693</v>
      </c>
      <c r="N23475" t="s">
        <v>1693</v>
      </c>
      <c r="O23475" t="s">
        <v>22</v>
      </c>
      <c r="P23475" t="s">
        <v>23</v>
      </c>
      <c r="Q23475" t="s">
        <v>30</v>
      </c>
    </row>
    <row r="23476" spans="1:17" x14ac:dyDescent="0.2">
      <c r="A23476" s="2">
        <v>44643</v>
      </c>
      <c r="B23476" t="s">
        <v>202</v>
      </c>
      <c r="C23476" t="s">
        <v>802</v>
      </c>
      <c r="D23476" t="s">
        <v>36</v>
      </c>
      <c r="E23476" t="s">
        <v>36</v>
      </c>
      <c r="F23476">
        <v>113</v>
      </c>
      <c r="G23476">
        <v>99</v>
      </c>
      <c r="H23476">
        <v>1158</v>
      </c>
      <c r="I23476">
        <v>1210</v>
      </c>
      <c r="J23476">
        <v>3</v>
      </c>
      <c r="K23476">
        <v>0</v>
      </c>
      <c r="L23476" t="s">
        <v>28</v>
      </c>
      <c r="M23476" t="s">
        <v>1466</v>
      </c>
      <c r="N23476" t="s">
        <v>82</v>
      </c>
      <c r="O23476" t="s">
        <v>122</v>
      </c>
      <c r="P23476" t="s">
        <v>23</v>
      </c>
      <c r="Q23476" t="s">
        <v>24</v>
      </c>
    </row>
    <row r="23477" spans="1:17" x14ac:dyDescent="0.2">
      <c r="A23477" s="2">
        <v>44643</v>
      </c>
      <c r="B23477" t="s">
        <v>649</v>
      </c>
      <c r="C23477" t="s">
        <v>898</v>
      </c>
      <c r="D23477" t="s">
        <v>115</v>
      </c>
      <c r="E23477" t="s">
        <v>115</v>
      </c>
      <c r="F23477">
        <v>187</v>
      </c>
      <c r="G23477">
        <v>184</v>
      </c>
      <c r="H23477">
        <v>904</v>
      </c>
      <c r="I23477">
        <v>916</v>
      </c>
      <c r="J23477">
        <v>1</v>
      </c>
      <c r="K23477">
        <v>0</v>
      </c>
      <c r="L23477" t="s">
        <v>28</v>
      </c>
      <c r="M23477" t="s">
        <v>982</v>
      </c>
      <c r="N23477" t="s">
        <v>649</v>
      </c>
      <c r="O23477" t="s">
        <v>22</v>
      </c>
      <c r="P23477" t="s">
        <v>23</v>
      </c>
      <c r="Q23477" t="s">
        <v>24</v>
      </c>
    </row>
    <row r="23478" spans="1:17" x14ac:dyDescent="0.2">
      <c r="A23478" s="2">
        <v>44643</v>
      </c>
      <c r="B23478" t="s">
        <v>391</v>
      </c>
      <c r="C23478" t="s">
        <v>572</v>
      </c>
      <c r="D23478" t="s">
        <v>115</v>
      </c>
      <c r="E23478" t="s">
        <v>115</v>
      </c>
      <c r="F23478">
        <v>154</v>
      </c>
      <c r="G23478">
        <v>129</v>
      </c>
      <c r="H23478">
        <v>1034</v>
      </c>
      <c r="I23478">
        <v>1129</v>
      </c>
      <c r="J23478">
        <v>2</v>
      </c>
      <c r="K23478">
        <v>0</v>
      </c>
      <c r="L23478" t="s">
        <v>28</v>
      </c>
      <c r="M23478" t="s">
        <v>1043</v>
      </c>
      <c r="N23478" t="s">
        <v>443</v>
      </c>
      <c r="O23478" t="s">
        <v>122</v>
      </c>
      <c r="P23478" t="s">
        <v>23</v>
      </c>
      <c r="Q23478" t="s">
        <v>24</v>
      </c>
    </row>
    <row r="23479" spans="1:17" x14ac:dyDescent="0.2">
      <c r="A23479" s="2">
        <v>44643</v>
      </c>
      <c r="B23479" t="s">
        <v>296</v>
      </c>
      <c r="C23479" t="s">
        <v>237</v>
      </c>
      <c r="D23479" t="s">
        <v>36</v>
      </c>
      <c r="E23479" t="s">
        <v>36</v>
      </c>
      <c r="F23479">
        <v>117</v>
      </c>
      <c r="G23479">
        <v>114</v>
      </c>
      <c r="H23479">
        <v>1151</v>
      </c>
      <c r="I23479">
        <v>1158</v>
      </c>
      <c r="J23479">
        <v>1</v>
      </c>
      <c r="K23479">
        <v>1</v>
      </c>
      <c r="L23479" t="s">
        <v>28</v>
      </c>
      <c r="M23479" t="s">
        <v>225</v>
      </c>
      <c r="N23479" t="s">
        <v>197</v>
      </c>
      <c r="O23479" t="s">
        <v>122</v>
      </c>
      <c r="P23479" t="s">
        <v>23</v>
      </c>
      <c r="Q23479" t="s">
        <v>30</v>
      </c>
    </row>
    <row r="23480" spans="1:17" x14ac:dyDescent="0.2">
      <c r="A23480" s="2">
        <v>44643</v>
      </c>
      <c r="B23480" t="s">
        <v>211</v>
      </c>
      <c r="C23480" t="s">
        <v>660</v>
      </c>
      <c r="D23480" t="s">
        <v>36</v>
      </c>
      <c r="E23480" t="s">
        <v>36</v>
      </c>
      <c r="F23480">
        <v>132</v>
      </c>
      <c r="G23480">
        <v>130</v>
      </c>
      <c r="H23480">
        <v>1118</v>
      </c>
      <c r="I23480">
        <v>1127</v>
      </c>
      <c r="J23480">
        <v>3</v>
      </c>
      <c r="K23480">
        <v>1</v>
      </c>
      <c r="L23480" t="s">
        <v>28</v>
      </c>
      <c r="M23480" t="s">
        <v>373</v>
      </c>
      <c r="N23480" t="s">
        <v>211</v>
      </c>
      <c r="O23480" t="s">
        <v>22</v>
      </c>
      <c r="P23480" t="s">
        <v>23</v>
      </c>
      <c r="Q23480" t="s">
        <v>24</v>
      </c>
    </row>
    <row r="23481" spans="1:17" x14ac:dyDescent="0.2">
      <c r="A23481" s="2">
        <v>44643</v>
      </c>
      <c r="B23481" t="s">
        <v>756</v>
      </c>
      <c r="C23481" t="s">
        <v>196</v>
      </c>
      <c r="D23481" t="s">
        <v>36</v>
      </c>
      <c r="E23481" t="s">
        <v>36</v>
      </c>
      <c r="F23481">
        <v>180</v>
      </c>
      <c r="G23481">
        <v>125</v>
      </c>
      <c r="H23481">
        <v>935</v>
      </c>
      <c r="I23481">
        <v>1135</v>
      </c>
      <c r="J23481">
        <v>0</v>
      </c>
      <c r="K23481">
        <v>1</v>
      </c>
      <c r="L23481" t="s">
        <v>62</v>
      </c>
      <c r="M23481" t="s">
        <v>152</v>
      </c>
      <c r="N23481" t="s">
        <v>120</v>
      </c>
      <c r="O23481" t="s">
        <v>122</v>
      </c>
      <c r="P23481" t="s">
        <v>23</v>
      </c>
      <c r="Q23481" t="s">
        <v>41</v>
      </c>
    </row>
    <row r="23482" spans="1:17" x14ac:dyDescent="0.2">
      <c r="A23482" s="2">
        <v>44643</v>
      </c>
      <c r="B23482" t="s">
        <v>800</v>
      </c>
      <c r="C23482" t="s">
        <v>1545</v>
      </c>
      <c r="D23482" t="s">
        <v>36</v>
      </c>
      <c r="E23482" t="s">
        <v>36</v>
      </c>
      <c r="F23482">
        <v>192</v>
      </c>
      <c r="G23482">
        <v>168</v>
      </c>
      <c r="H23482">
        <v>896</v>
      </c>
      <c r="I23482">
        <v>977</v>
      </c>
      <c r="J23482">
        <v>2</v>
      </c>
      <c r="K23482">
        <v>4</v>
      </c>
      <c r="L23482" t="s">
        <v>62</v>
      </c>
      <c r="M23482" t="s">
        <v>682</v>
      </c>
      <c r="N23482" t="s">
        <v>183</v>
      </c>
      <c r="O23482" t="s">
        <v>122</v>
      </c>
      <c r="P23482" t="s">
        <v>23</v>
      </c>
      <c r="Q23482" t="s">
        <v>41</v>
      </c>
    </row>
    <row r="23483" spans="1:17" x14ac:dyDescent="0.2">
      <c r="A23483" s="2">
        <v>44643</v>
      </c>
      <c r="B23483" t="s">
        <v>419</v>
      </c>
      <c r="C23483" t="s">
        <v>405</v>
      </c>
      <c r="D23483" t="s">
        <v>36</v>
      </c>
      <c r="E23483" t="s">
        <v>36</v>
      </c>
      <c r="F23483">
        <v>196</v>
      </c>
      <c r="G23483">
        <v>146</v>
      </c>
      <c r="H23483">
        <v>870</v>
      </c>
      <c r="I23483">
        <v>1057</v>
      </c>
      <c r="J23483">
        <v>0</v>
      </c>
      <c r="K23483">
        <v>0</v>
      </c>
      <c r="L23483" t="s">
        <v>62</v>
      </c>
      <c r="M23483" t="s">
        <v>1860</v>
      </c>
      <c r="N23483" t="s">
        <v>404</v>
      </c>
      <c r="O23483" t="s">
        <v>122</v>
      </c>
      <c r="P23483" t="s">
        <v>23</v>
      </c>
      <c r="Q23483" t="s">
        <v>30</v>
      </c>
    </row>
    <row r="23484" spans="1:17" x14ac:dyDescent="0.2">
      <c r="A23484" s="2">
        <v>44643</v>
      </c>
      <c r="B23484" t="s">
        <v>556</v>
      </c>
      <c r="C23484" t="s">
        <v>46</v>
      </c>
      <c r="D23484" t="s">
        <v>36</v>
      </c>
      <c r="E23484" t="s">
        <v>36</v>
      </c>
      <c r="F23484">
        <v>194</v>
      </c>
      <c r="G23484">
        <v>147</v>
      </c>
      <c r="H23484">
        <v>873</v>
      </c>
      <c r="I23484">
        <v>1054</v>
      </c>
      <c r="J23484">
        <v>0</v>
      </c>
      <c r="K23484">
        <v>3</v>
      </c>
      <c r="L23484" t="s">
        <v>62</v>
      </c>
      <c r="M23484" t="s">
        <v>373</v>
      </c>
      <c r="N23484" t="s">
        <v>211</v>
      </c>
      <c r="O23484" t="s">
        <v>122</v>
      </c>
      <c r="P23484" t="s">
        <v>23</v>
      </c>
      <c r="Q23484" t="s">
        <v>41</v>
      </c>
    </row>
    <row r="23485" spans="1:17" x14ac:dyDescent="0.2">
      <c r="A23485" s="2">
        <v>44644</v>
      </c>
      <c r="B23485" t="s">
        <v>185</v>
      </c>
      <c r="C23485" t="s">
        <v>210</v>
      </c>
      <c r="D23485" t="s">
        <v>27</v>
      </c>
      <c r="E23485" t="s">
        <v>27</v>
      </c>
      <c r="F23485">
        <v>62</v>
      </c>
      <c r="G23485">
        <v>70</v>
      </c>
      <c r="H23485">
        <v>1378</v>
      </c>
      <c r="I23485">
        <v>1346</v>
      </c>
      <c r="J23485">
        <v>1</v>
      </c>
      <c r="K23485">
        <v>1</v>
      </c>
      <c r="L23485" t="s">
        <v>20</v>
      </c>
      <c r="M23485" t="s">
        <v>412</v>
      </c>
      <c r="N23485" t="s">
        <v>185</v>
      </c>
      <c r="O23485" t="s">
        <v>22</v>
      </c>
      <c r="P23485" t="s">
        <v>23</v>
      </c>
      <c r="Q23485" t="s">
        <v>30</v>
      </c>
    </row>
    <row r="23486" spans="1:17" x14ac:dyDescent="0.2">
      <c r="A23486" s="2">
        <v>44644</v>
      </c>
      <c r="B23486" t="s">
        <v>26</v>
      </c>
      <c r="C23486" t="s">
        <v>77</v>
      </c>
      <c r="D23486" t="s">
        <v>27</v>
      </c>
      <c r="E23486" t="s">
        <v>27</v>
      </c>
      <c r="F23486">
        <v>12</v>
      </c>
      <c r="G23486">
        <v>13</v>
      </c>
      <c r="H23486">
        <v>1647</v>
      </c>
      <c r="I23486">
        <v>1643</v>
      </c>
      <c r="J23486">
        <v>0</v>
      </c>
      <c r="K23486">
        <v>0</v>
      </c>
      <c r="L23486" t="s">
        <v>20</v>
      </c>
      <c r="M23486" t="s">
        <v>219</v>
      </c>
      <c r="N23486" t="s">
        <v>26</v>
      </c>
      <c r="O23486" t="s">
        <v>22</v>
      </c>
      <c r="P23486" t="s">
        <v>23</v>
      </c>
      <c r="Q23486" t="s">
        <v>30</v>
      </c>
    </row>
    <row r="23487" spans="1:17" x14ac:dyDescent="0.2">
      <c r="A23487" s="2">
        <v>44644</v>
      </c>
      <c r="B23487" t="s">
        <v>531</v>
      </c>
      <c r="C23487" t="s">
        <v>304</v>
      </c>
      <c r="D23487" t="s">
        <v>27</v>
      </c>
      <c r="E23487" t="s">
        <v>27</v>
      </c>
      <c r="F23487">
        <v>63</v>
      </c>
      <c r="G23487">
        <v>78</v>
      </c>
      <c r="H23487">
        <v>1375</v>
      </c>
      <c r="I23487">
        <v>1303</v>
      </c>
      <c r="J23487">
        <v>1</v>
      </c>
      <c r="K23487">
        <v>1</v>
      </c>
      <c r="L23487" t="s">
        <v>20</v>
      </c>
      <c r="M23487" t="s">
        <v>534</v>
      </c>
      <c r="N23487" t="s">
        <v>531</v>
      </c>
      <c r="O23487" t="s">
        <v>22</v>
      </c>
      <c r="P23487" t="s">
        <v>23</v>
      </c>
      <c r="Q23487" t="s">
        <v>30</v>
      </c>
    </row>
    <row r="23488" spans="1:17" x14ac:dyDescent="0.2">
      <c r="A23488" s="2">
        <v>44644</v>
      </c>
      <c r="B23488" t="s">
        <v>131</v>
      </c>
      <c r="C23488" t="s">
        <v>56</v>
      </c>
      <c r="D23488" t="s">
        <v>27</v>
      </c>
      <c r="E23488" t="s">
        <v>27</v>
      </c>
      <c r="F23488">
        <v>42</v>
      </c>
      <c r="G23488">
        <v>33</v>
      </c>
      <c r="H23488">
        <v>1464</v>
      </c>
      <c r="I23488">
        <v>1497</v>
      </c>
      <c r="J23488">
        <v>1</v>
      </c>
      <c r="K23488">
        <v>0</v>
      </c>
      <c r="L23488" t="s">
        <v>20</v>
      </c>
      <c r="M23488" t="s">
        <v>637</v>
      </c>
      <c r="N23488" t="s">
        <v>131</v>
      </c>
      <c r="O23488" t="s">
        <v>22</v>
      </c>
      <c r="P23488" t="s">
        <v>23</v>
      </c>
      <c r="Q23488" t="s">
        <v>24</v>
      </c>
    </row>
    <row r="23489" spans="1:17" x14ac:dyDescent="0.2">
      <c r="A23489" s="2">
        <v>44644</v>
      </c>
      <c r="B23489" t="s">
        <v>464</v>
      </c>
      <c r="C23489" t="s">
        <v>469</v>
      </c>
      <c r="D23489" t="s">
        <v>115</v>
      </c>
      <c r="E23489" t="s">
        <v>115</v>
      </c>
      <c r="F23489">
        <v>95</v>
      </c>
      <c r="G23489">
        <v>91</v>
      </c>
      <c r="H23489">
        <v>1228</v>
      </c>
      <c r="I23489">
        <v>1251</v>
      </c>
      <c r="J23489">
        <v>0</v>
      </c>
      <c r="K23489">
        <v>3</v>
      </c>
      <c r="L23489" t="s">
        <v>20</v>
      </c>
      <c r="M23489" t="s">
        <v>948</v>
      </c>
      <c r="N23489" t="s">
        <v>464</v>
      </c>
      <c r="O23489" t="s">
        <v>22</v>
      </c>
      <c r="P23489" t="s">
        <v>23</v>
      </c>
      <c r="Q23489" t="s">
        <v>41</v>
      </c>
    </row>
    <row r="23490" spans="1:17" x14ac:dyDescent="0.2">
      <c r="A23490" s="2">
        <v>44644</v>
      </c>
      <c r="B23490" t="s">
        <v>164</v>
      </c>
      <c r="C23490" t="s">
        <v>176</v>
      </c>
      <c r="D23490" t="s">
        <v>115</v>
      </c>
      <c r="E23490" t="s">
        <v>115</v>
      </c>
      <c r="F23490">
        <v>74</v>
      </c>
      <c r="G23490">
        <v>69</v>
      </c>
      <c r="H23490">
        <v>1325</v>
      </c>
      <c r="I23490">
        <v>1353</v>
      </c>
      <c r="J23490">
        <v>1</v>
      </c>
      <c r="K23490">
        <v>0</v>
      </c>
      <c r="L23490" t="s">
        <v>20</v>
      </c>
      <c r="M23490" t="s">
        <v>231</v>
      </c>
      <c r="N23490" t="s">
        <v>113</v>
      </c>
      <c r="O23490" t="s">
        <v>122</v>
      </c>
      <c r="P23490" t="s">
        <v>23</v>
      </c>
      <c r="Q23490" t="s">
        <v>24</v>
      </c>
    </row>
    <row r="23491" spans="1:17" x14ac:dyDescent="0.2">
      <c r="A23491" s="2">
        <v>44644</v>
      </c>
      <c r="B23491" t="s">
        <v>133</v>
      </c>
      <c r="C23491" t="s">
        <v>167</v>
      </c>
      <c r="D23491" t="s">
        <v>115</v>
      </c>
      <c r="E23491" t="s">
        <v>115</v>
      </c>
      <c r="F23491">
        <v>29</v>
      </c>
      <c r="G23491">
        <v>21</v>
      </c>
      <c r="H23491">
        <v>1522</v>
      </c>
      <c r="I23491">
        <v>1572</v>
      </c>
      <c r="J23491">
        <v>2</v>
      </c>
      <c r="K23491">
        <v>0</v>
      </c>
      <c r="L23491" t="s">
        <v>20</v>
      </c>
      <c r="M23491" t="s">
        <v>134</v>
      </c>
      <c r="N23491" t="s">
        <v>133</v>
      </c>
      <c r="O23491" t="s">
        <v>22</v>
      </c>
      <c r="P23491" t="s">
        <v>23</v>
      </c>
      <c r="Q23491" t="s">
        <v>24</v>
      </c>
    </row>
    <row r="23492" spans="1:17" x14ac:dyDescent="0.2">
      <c r="A23492" s="2">
        <v>44644</v>
      </c>
      <c r="B23492" t="s">
        <v>182</v>
      </c>
      <c r="C23492" t="s">
        <v>113</v>
      </c>
      <c r="D23492" t="s">
        <v>115</v>
      </c>
      <c r="E23492" t="s">
        <v>115</v>
      </c>
      <c r="F23492">
        <v>75</v>
      </c>
      <c r="G23492">
        <v>53</v>
      </c>
      <c r="H23492">
        <v>1313</v>
      </c>
      <c r="I23492">
        <v>1433</v>
      </c>
      <c r="J23492">
        <v>1</v>
      </c>
      <c r="K23492">
        <v>1</v>
      </c>
      <c r="L23492" t="s">
        <v>20</v>
      </c>
      <c r="M23492" t="s">
        <v>243</v>
      </c>
      <c r="N23492" t="s">
        <v>176</v>
      </c>
      <c r="O23492" t="s">
        <v>122</v>
      </c>
      <c r="P23492" t="s">
        <v>23</v>
      </c>
      <c r="Q23492" t="s">
        <v>30</v>
      </c>
    </row>
    <row r="23493" spans="1:17" x14ac:dyDescent="0.2">
      <c r="A23493" s="2">
        <v>44644</v>
      </c>
      <c r="B23493" t="s">
        <v>425</v>
      </c>
      <c r="C23493" t="s">
        <v>239</v>
      </c>
      <c r="D23493" t="s">
        <v>115</v>
      </c>
      <c r="E23493" t="s">
        <v>115</v>
      </c>
      <c r="F23493">
        <v>98</v>
      </c>
      <c r="G23493">
        <v>79</v>
      </c>
      <c r="H23493">
        <v>1218</v>
      </c>
      <c r="I23493">
        <v>1301</v>
      </c>
      <c r="J23493">
        <v>0</v>
      </c>
      <c r="K23493">
        <v>1</v>
      </c>
      <c r="L23493" t="s">
        <v>20</v>
      </c>
      <c r="M23493" t="s">
        <v>811</v>
      </c>
      <c r="N23493" t="s">
        <v>425</v>
      </c>
      <c r="O23493" t="s">
        <v>22</v>
      </c>
      <c r="P23493" t="s">
        <v>23</v>
      </c>
      <c r="Q23493" t="s">
        <v>41</v>
      </c>
    </row>
    <row r="23494" spans="1:17" x14ac:dyDescent="0.2">
      <c r="A23494" s="2">
        <v>44644</v>
      </c>
      <c r="B23494" t="s">
        <v>55</v>
      </c>
      <c r="C23494" t="s">
        <v>143</v>
      </c>
      <c r="D23494" t="s">
        <v>57</v>
      </c>
      <c r="E23494" t="s">
        <v>115</v>
      </c>
      <c r="F23494">
        <v>37</v>
      </c>
      <c r="G23494">
        <v>23</v>
      </c>
      <c r="H23494">
        <v>1486</v>
      </c>
      <c r="I23494">
        <v>1549</v>
      </c>
      <c r="J23494">
        <v>0</v>
      </c>
      <c r="K23494">
        <v>2</v>
      </c>
      <c r="L23494" t="s">
        <v>20</v>
      </c>
      <c r="M23494" t="s">
        <v>58</v>
      </c>
      <c r="N23494" t="s">
        <v>55</v>
      </c>
      <c r="O23494" t="s">
        <v>22</v>
      </c>
      <c r="P23494" t="s">
        <v>23</v>
      </c>
      <c r="Q23494" t="s">
        <v>41</v>
      </c>
    </row>
    <row r="23495" spans="1:17" x14ac:dyDescent="0.2">
      <c r="A23495" s="2">
        <v>44644</v>
      </c>
      <c r="B23495" t="s">
        <v>354</v>
      </c>
      <c r="C23495" t="s">
        <v>203</v>
      </c>
      <c r="D23495" t="s">
        <v>57</v>
      </c>
      <c r="E23495" t="s">
        <v>57</v>
      </c>
      <c r="F23495">
        <v>142</v>
      </c>
      <c r="G23495">
        <v>159</v>
      </c>
      <c r="H23495">
        <v>1072</v>
      </c>
      <c r="I23495">
        <v>1014</v>
      </c>
      <c r="J23495">
        <v>3</v>
      </c>
      <c r="K23495">
        <v>1</v>
      </c>
      <c r="L23495" t="s">
        <v>20</v>
      </c>
      <c r="M23495" t="s">
        <v>165</v>
      </c>
      <c r="N23495" t="s">
        <v>166</v>
      </c>
      <c r="O23495" t="s">
        <v>122</v>
      </c>
      <c r="P23495" t="s">
        <v>23</v>
      </c>
      <c r="Q23495" t="s">
        <v>24</v>
      </c>
    </row>
    <row r="23496" spans="1:17" x14ac:dyDescent="0.2">
      <c r="A23496" s="2">
        <v>44644</v>
      </c>
      <c r="B23496" t="s">
        <v>204</v>
      </c>
      <c r="C23496" t="s">
        <v>655</v>
      </c>
      <c r="D23496" t="s">
        <v>57</v>
      </c>
      <c r="E23496" t="s">
        <v>57</v>
      </c>
      <c r="F23496">
        <v>162</v>
      </c>
      <c r="G23496">
        <v>165</v>
      </c>
      <c r="H23496">
        <v>996</v>
      </c>
      <c r="I23496">
        <v>990</v>
      </c>
      <c r="J23496">
        <v>1</v>
      </c>
      <c r="K23496">
        <v>2</v>
      </c>
      <c r="L23496" t="s">
        <v>20</v>
      </c>
      <c r="M23496" t="s">
        <v>165</v>
      </c>
      <c r="N23496" t="s">
        <v>166</v>
      </c>
      <c r="O23496" t="s">
        <v>122</v>
      </c>
      <c r="P23496" t="s">
        <v>23</v>
      </c>
      <c r="Q23496" t="s">
        <v>41</v>
      </c>
    </row>
    <row r="23497" spans="1:17" x14ac:dyDescent="0.2">
      <c r="A23497" s="2">
        <v>44644</v>
      </c>
      <c r="B23497" t="s">
        <v>442</v>
      </c>
      <c r="C23497" t="s">
        <v>1273</v>
      </c>
      <c r="D23497" t="s">
        <v>57</v>
      </c>
      <c r="E23497" t="s">
        <v>57</v>
      </c>
      <c r="F23497">
        <v>111</v>
      </c>
      <c r="G23497">
        <v>153</v>
      </c>
      <c r="H23497">
        <v>1161</v>
      </c>
      <c r="I23497">
        <v>1035</v>
      </c>
      <c r="J23497">
        <v>7</v>
      </c>
      <c r="K23497">
        <v>1</v>
      </c>
      <c r="L23497" t="s">
        <v>20</v>
      </c>
      <c r="M23497" t="s">
        <v>165</v>
      </c>
      <c r="N23497" t="s">
        <v>166</v>
      </c>
      <c r="O23497" t="s">
        <v>122</v>
      </c>
      <c r="P23497" t="s">
        <v>23</v>
      </c>
      <c r="Q23497" t="s">
        <v>24</v>
      </c>
    </row>
    <row r="23498" spans="1:17" x14ac:dyDescent="0.2">
      <c r="A23498" s="2">
        <v>44644</v>
      </c>
      <c r="B23498" t="s">
        <v>43</v>
      </c>
      <c r="C23498" t="s">
        <v>17</v>
      </c>
      <c r="D23498" t="s">
        <v>19</v>
      </c>
      <c r="E23498" t="s">
        <v>19</v>
      </c>
      <c r="F23498">
        <v>19</v>
      </c>
      <c r="G23498">
        <v>76</v>
      </c>
      <c r="H23498">
        <v>1585</v>
      </c>
      <c r="I23498">
        <v>1308</v>
      </c>
      <c r="J23498">
        <v>3</v>
      </c>
      <c r="K23498">
        <v>0</v>
      </c>
      <c r="L23498" t="s">
        <v>20</v>
      </c>
      <c r="M23498" t="s">
        <v>60</v>
      </c>
      <c r="N23498" t="s">
        <v>43</v>
      </c>
      <c r="O23498" t="s">
        <v>22</v>
      </c>
      <c r="P23498" t="s">
        <v>23</v>
      </c>
      <c r="Q23498" t="s">
        <v>24</v>
      </c>
    </row>
    <row r="23499" spans="1:17" x14ac:dyDescent="0.2">
      <c r="A23499" s="2">
        <v>44644</v>
      </c>
      <c r="B23499" t="s">
        <v>25</v>
      </c>
      <c r="C23499" t="s">
        <v>107</v>
      </c>
      <c r="D23499" t="s">
        <v>19</v>
      </c>
      <c r="E23499" t="s">
        <v>19</v>
      </c>
      <c r="F23499">
        <v>2</v>
      </c>
      <c r="G23499">
        <v>26</v>
      </c>
      <c r="H23499">
        <v>1823</v>
      </c>
      <c r="I23499">
        <v>1543</v>
      </c>
      <c r="J23499">
        <v>4</v>
      </c>
      <c r="K23499">
        <v>0</v>
      </c>
      <c r="L23499" t="s">
        <v>20</v>
      </c>
      <c r="M23499" t="s">
        <v>117</v>
      </c>
      <c r="N23499" t="s">
        <v>25</v>
      </c>
      <c r="O23499" t="s">
        <v>22</v>
      </c>
      <c r="P23499" t="s">
        <v>23</v>
      </c>
      <c r="Q23499" t="s">
        <v>24</v>
      </c>
    </row>
    <row r="23500" spans="1:17" x14ac:dyDescent="0.2">
      <c r="A23500" s="2">
        <v>44644</v>
      </c>
      <c r="B23500" t="s">
        <v>38</v>
      </c>
      <c r="C23500" t="s">
        <v>31</v>
      </c>
      <c r="D23500" t="s">
        <v>19</v>
      </c>
      <c r="E23500" t="s">
        <v>19</v>
      </c>
      <c r="F23500">
        <v>50</v>
      </c>
      <c r="G23500">
        <v>44</v>
      </c>
      <c r="H23500">
        <v>1440</v>
      </c>
      <c r="I23500">
        <v>1458</v>
      </c>
      <c r="J23500">
        <v>3</v>
      </c>
      <c r="K23500">
        <v>1</v>
      </c>
      <c r="L23500" t="s">
        <v>20</v>
      </c>
      <c r="M23500" t="s">
        <v>858</v>
      </c>
      <c r="N23500" t="s">
        <v>38</v>
      </c>
      <c r="O23500" t="s">
        <v>22</v>
      </c>
      <c r="P23500" t="s">
        <v>23</v>
      </c>
      <c r="Q23500" t="s">
        <v>24</v>
      </c>
    </row>
    <row r="23501" spans="1:17" x14ac:dyDescent="0.2">
      <c r="A23501" s="2">
        <v>44644</v>
      </c>
      <c r="B23501" t="s">
        <v>18</v>
      </c>
      <c r="C23501" t="s">
        <v>42</v>
      </c>
      <c r="D23501" t="s">
        <v>19</v>
      </c>
      <c r="E23501" t="s">
        <v>19</v>
      </c>
      <c r="F23501">
        <v>16</v>
      </c>
      <c r="G23501">
        <v>22</v>
      </c>
      <c r="H23501">
        <v>1614</v>
      </c>
      <c r="I23501">
        <v>1563</v>
      </c>
      <c r="J23501">
        <v>1</v>
      </c>
      <c r="K23501">
        <v>0</v>
      </c>
      <c r="L23501" t="s">
        <v>20</v>
      </c>
      <c r="M23501" t="s">
        <v>64</v>
      </c>
      <c r="N23501" t="s">
        <v>18</v>
      </c>
      <c r="O23501" t="s">
        <v>22</v>
      </c>
      <c r="P23501" t="s">
        <v>23</v>
      </c>
      <c r="Q23501" t="s">
        <v>24</v>
      </c>
    </row>
    <row r="23502" spans="1:17" x14ac:dyDescent="0.2">
      <c r="A23502" s="2">
        <v>44644</v>
      </c>
      <c r="B23502" t="s">
        <v>119</v>
      </c>
      <c r="C23502" t="s">
        <v>328</v>
      </c>
      <c r="D23502" t="s">
        <v>50</v>
      </c>
      <c r="E23502" t="s">
        <v>50</v>
      </c>
      <c r="F23502">
        <v>6</v>
      </c>
      <c r="G23502">
        <v>67</v>
      </c>
      <c r="H23502">
        <v>1740</v>
      </c>
      <c r="I23502">
        <v>1367</v>
      </c>
      <c r="J23502">
        <v>0</v>
      </c>
      <c r="K23502">
        <v>1</v>
      </c>
      <c r="L23502" t="s">
        <v>20</v>
      </c>
      <c r="M23502" t="s">
        <v>409</v>
      </c>
      <c r="N23502" t="s">
        <v>119</v>
      </c>
      <c r="O23502" t="s">
        <v>22</v>
      </c>
      <c r="P23502" t="s">
        <v>23</v>
      </c>
      <c r="Q23502" t="s">
        <v>41</v>
      </c>
    </row>
    <row r="23503" spans="1:17" x14ac:dyDescent="0.2">
      <c r="A23503" s="2">
        <v>44644</v>
      </c>
      <c r="B23503" t="s">
        <v>82</v>
      </c>
      <c r="C23503" t="s">
        <v>180</v>
      </c>
      <c r="D23503" t="s">
        <v>50</v>
      </c>
      <c r="E23503" t="s">
        <v>50</v>
      </c>
      <c r="F23503">
        <v>8</v>
      </c>
      <c r="G23503">
        <v>39</v>
      </c>
      <c r="H23503">
        <v>1660</v>
      </c>
      <c r="I23503">
        <v>1472</v>
      </c>
      <c r="J23503">
        <v>3</v>
      </c>
      <c r="K23503">
        <v>1</v>
      </c>
      <c r="L23503" t="s">
        <v>20</v>
      </c>
      <c r="M23503" t="s">
        <v>159</v>
      </c>
      <c r="N23503" t="s">
        <v>82</v>
      </c>
      <c r="O23503" t="s">
        <v>22</v>
      </c>
      <c r="P23503" t="s">
        <v>23</v>
      </c>
      <c r="Q23503" t="s">
        <v>24</v>
      </c>
    </row>
    <row r="23504" spans="1:17" x14ac:dyDescent="0.2">
      <c r="A23504" s="2">
        <v>44644</v>
      </c>
      <c r="B23504" t="s">
        <v>52</v>
      </c>
      <c r="C23504" t="s">
        <v>293</v>
      </c>
      <c r="D23504" t="s">
        <v>50</v>
      </c>
      <c r="E23504" t="s">
        <v>50</v>
      </c>
      <c r="F23504">
        <v>17</v>
      </c>
      <c r="G23504">
        <v>31</v>
      </c>
      <c r="H23504">
        <v>1588</v>
      </c>
      <c r="I23504">
        <v>1510</v>
      </c>
      <c r="J23504">
        <v>1</v>
      </c>
      <c r="K23504">
        <v>0</v>
      </c>
      <c r="L23504" t="s">
        <v>20</v>
      </c>
      <c r="M23504" t="s">
        <v>1773</v>
      </c>
      <c r="N23504" t="s">
        <v>52</v>
      </c>
      <c r="O23504" t="s">
        <v>22</v>
      </c>
      <c r="P23504" t="s">
        <v>23</v>
      </c>
      <c r="Q23504" t="s">
        <v>24</v>
      </c>
    </row>
    <row r="23505" spans="1:17" x14ac:dyDescent="0.2">
      <c r="A23505" s="2">
        <v>44644</v>
      </c>
      <c r="B23505" t="s">
        <v>161</v>
      </c>
      <c r="C23505" t="s">
        <v>69</v>
      </c>
      <c r="D23505" t="s">
        <v>50</v>
      </c>
      <c r="E23505" t="s">
        <v>50</v>
      </c>
      <c r="F23505">
        <v>20</v>
      </c>
      <c r="G23505">
        <v>30</v>
      </c>
      <c r="H23505">
        <v>1578</v>
      </c>
      <c r="I23505">
        <v>1511</v>
      </c>
      <c r="J23505">
        <v>2</v>
      </c>
      <c r="K23505">
        <v>1</v>
      </c>
      <c r="L23505" t="s">
        <v>20</v>
      </c>
      <c r="M23505" t="s">
        <v>162</v>
      </c>
      <c r="N23505" t="s">
        <v>161</v>
      </c>
      <c r="O23505" t="s">
        <v>22</v>
      </c>
      <c r="P23505" t="s">
        <v>23</v>
      </c>
      <c r="Q23505" t="s">
        <v>24</v>
      </c>
    </row>
    <row r="23506" spans="1:17" x14ac:dyDescent="0.2">
      <c r="A23506" s="2">
        <v>44644</v>
      </c>
      <c r="B23506" t="s">
        <v>286</v>
      </c>
      <c r="C23506" t="s">
        <v>1279</v>
      </c>
      <c r="D23506" t="s">
        <v>50</v>
      </c>
      <c r="E23506" t="s">
        <v>50</v>
      </c>
      <c r="F23506">
        <v>92</v>
      </c>
      <c r="G23506">
        <v>72</v>
      </c>
      <c r="H23506">
        <v>1242</v>
      </c>
      <c r="I23506">
        <v>1342</v>
      </c>
      <c r="J23506">
        <v>1</v>
      </c>
      <c r="K23506">
        <v>0</v>
      </c>
      <c r="L23506" t="s">
        <v>28</v>
      </c>
      <c r="M23506" t="s">
        <v>359</v>
      </c>
      <c r="N23506" t="s">
        <v>286</v>
      </c>
      <c r="O23506" t="s">
        <v>22</v>
      </c>
      <c r="P23506" t="s">
        <v>23</v>
      </c>
      <c r="Q23506" t="s">
        <v>24</v>
      </c>
    </row>
    <row r="23507" spans="1:17" x14ac:dyDescent="0.2">
      <c r="A23507" s="2">
        <v>44644</v>
      </c>
      <c r="B23507" t="s">
        <v>555</v>
      </c>
      <c r="C23507" t="s">
        <v>454</v>
      </c>
      <c r="D23507" t="s">
        <v>27</v>
      </c>
      <c r="E23507" t="s">
        <v>27</v>
      </c>
      <c r="F23507">
        <v>123</v>
      </c>
      <c r="G23507">
        <v>179</v>
      </c>
      <c r="H23507">
        <v>1138</v>
      </c>
      <c r="I23507">
        <v>948</v>
      </c>
      <c r="J23507">
        <v>1</v>
      </c>
      <c r="K23507">
        <v>0</v>
      </c>
      <c r="L23507" t="s">
        <v>28</v>
      </c>
      <c r="M23507" t="s">
        <v>1559</v>
      </c>
      <c r="N23507" t="s">
        <v>555</v>
      </c>
      <c r="O23507" t="s">
        <v>22</v>
      </c>
      <c r="P23507" t="s">
        <v>23</v>
      </c>
      <c r="Q23507" t="s">
        <v>24</v>
      </c>
    </row>
    <row r="23508" spans="1:17" x14ac:dyDescent="0.2">
      <c r="A23508" s="2">
        <v>44644</v>
      </c>
      <c r="B23508" t="s">
        <v>94</v>
      </c>
      <c r="C23508" t="s">
        <v>1204</v>
      </c>
      <c r="D23508" t="s">
        <v>50</v>
      </c>
      <c r="E23508" t="s">
        <v>50</v>
      </c>
      <c r="F23508">
        <v>41</v>
      </c>
      <c r="G23508">
        <v>25</v>
      </c>
      <c r="H23508">
        <v>1465</v>
      </c>
      <c r="I23508">
        <v>1547</v>
      </c>
      <c r="J23508">
        <v>0</v>
      </c>
      <c r="K23508">
        <v>1</v>
      </c>
      <c r="L23508" t="s">
        <v>28</v>
      </c>
      <c r="M23508" t="s">
        <v>96</v>
      </c>
      <c r="N23508" t="s">
        <v>94</v>
      </c>
      <c r="O23508" t="s">
        <v>22</v>
      </c>
      <c r="P23508" t="s">
        <v>23</v>
      </c>
      <c r="Q23508" t="s">
        <v>41</v>
      </c>
    </row>
    <row r="23509" spans="1:17" x14ac:dyDescent="0.2">
      <c r="A23509" s="2">
        <v>44644</v>
      </c>
      <c r="B23509" t="s">
        <v>1692</v>
      </c>
      <c r="C23509" t="s">
        <v>224</v>
      </c>
      <c r="D23509" t="s">
        <v>50</v>
      </c>
      <c r="E23509" t="s">
        <v>36</v>
      </c>
      <c r="F23509">
        <v>109</v>
      </c>
      <c r="G23509">
        <v>56</v>
      </c>
      <c r="H23509">
        <v>1163</v>
      </c>
      <c r="I23509">
        <v>1418</v>
      </c>
      <c r="J23509">
        <v>5</v>
      </c>
      <c r="K23509">
        <v>0</v>
      </c>
      <c r="L23509" t="s">
        <v>28</v>
      </c>
      <c r="M23509" t="s">
        <v>1775</v>
      </c>
      <c r="N23509" t="s">
        <v>1692</v>
      </c>
      <c r="O23509" t="s">
        <v>22</v>
      </c>
      <c r="P23509" t="s">
        <v>23</v>
      </c>
      <c r="Q23509" t="s">
        <v>24</v>
      </c>
    </row>
    <row r="23510" spans="1:17" x14ac:dyDescent="0.2">
      <c r="A23510" s="2">
        <v>44644</v>
      </c>
      <c r="B23510" t="s">
        <v>339</v>
      </c>
      <c r="C23510" t="s">
        <v>471</v>
      </c>
      <c r="D23510" t="s">
        <v>36</v>
      </c>
      <c r="E23510" t="s">
        <v>36</v>
      </c>
      <c r="F23510">
        <v>145</v>
      </c>
      <c r="G23510">
        <v>83</v>
      </c>
      <c r="H23510">
        <v>1058</v>
      </c>
      <c r="I23510">
        <v>1282</v>
      </c>
      <c r="J23510">
        <v>0</v>
      </c>
      <c r="K23510">
        <v>4</v>
      </c>
      <c r="L23510" t="s">
        <v>28</v>
      </c>
      <c r="M23510" t="s">
        <v>767</v>
      </c>
      <c r="N23510" t="s">
        <v>180</v>
      </c>
      <c r="O23510" t="s">
        <v>122</v>
      </c>
      <c r="P23510" t="s">
        <v>23</v>
      </c>
      <c r="Q23510" t="s">
        <v>41</v>
      </c>
    </row>
    <row r="23511" spans="1:17" x14ac:dyDescent="0.2">
      <c r="A23511" s="2">
        <v>44644</v>
      </c>
      <c r="B23511" t="s">
        <v>629</v>
      </c>
      <c r="C23511" t="s">
        <v>212</v>
      </c>
      <c r="D23511" t="s">
        <v>36</v>
      </c>
      <c r="E23511" t="s">
        <v>115</v>
      </c>
      <c r="F23511">
        <v>157</v>
      </c>
      <c r="G23511">
        <v>186</v>
      </c>
      <c r="H23511">
        <v>1021</v>
      </c>
      <c r="I23511">
        <v>907</v>
      </c>
      <c r="J23511">
        <v>2</v>
      </c>
      <c r="K23511">
        <v>0</v>
      </c>
      <c r="L23511" t="s">
        <v>28</v>
      </c>
      <c r="M23511" t="s">
        <v>925</v>
      </c>
      <c r="N23511" t="s">
        <v>629</v>
      </c>
      <c r="O23511" t="s">
        <v>22</v>
      </c>
      <c r="P23511" t="s">
        <v>23</v>
      </c>
      <c r="Q23511" t="s">
        <v>24</v>
      </c>
    </row>
    <row r="23512" spans="1:17" x14ac:dyDescent="0.2">
      <c r="A23512" s="2">
        <v>44644</v>
      </c>
      <c r="B23512" t="s">
        <v>104</v>
      </c>
      <c r="C23512" t="s">
        <v>90</v>
      </c>
      <c r="D23512" t="s">
        <v>50</v>
      </c>
      <c r="E23512" t="s">
        <v>50</v>
      </c>
      <c r="F23512">
        <v>40</v>
      </c>
      <c r="G23512">
        <v>28</v>
      </c>
      <c r="H23512">
        <v>1471</v>
      </c>
      <c r="I23512">
        <v>1530</v>
      </c>
      <c r="J23512">
        <v>1</v>
      </c>
      <c r="K23512">
        <v>1</v>
      </c>
      <c r="L23512" t="s">
        <v>28</v>
      </c>
      <c r="M23512" t="s">
        <v>273</v>
      </c>
      <c r="N23512" t="s">
        <v>104</v>
      </c>
      <c r="O23512" t="s">
        <v>22</v>
      </c>
      <c r="P23512" t="s">
        <v>23</v>
      </c>
      <c r="Q23512" t="s">
        <v>30</v>
      </c>
    </row>
    <row r="23513" spans="1:17" x14ac:dyDescent="0.2">
      <c r="A23513" s="2">
        <v>44644</v>
      </c>
      <c r="B23513" t="s">
        <v>114</v>
      </c>
      <c r="C23513" t="s">
        <v>459</v>
      </c>
      <c r="D23513" t="s">
        <v>115</v>
      </c>
      <c r="E23513" t="s">
        <v>115</v>
      </c>
      <c r="F23513">
        <v>112</v>
      </c>
      <c r="G23513">
        <v>167</v>
      </c>
      <c r="H23513">
        <v>1160</v>
      </c>
      <c r="I23513">
        <v>982</v>
      </c>
      <c r="J23513">
        <v>2</v>
      </c>
      <c r="K23513">
        <v>0</v>
      </c>
      <c r="L23513" t="s">
        <v>28</v>
      </c>
      <c r="M23513" t="s">
        <v>1205</v>
      </c>
      <c r="N23513" t="s">
        <v>114</v>
      </c>
      <c r="O23513" t="s">
        <v>22</v>
      </c>
      <c r="P23513" t="s">
        <v>23</v>
      </c>
      <c r="Q23513" t="s">
        <v>24</v>
      </c>
    </row>
    <row r="23514" spans="1:17" x14ac:dyDescent="0.2">
      <c r="A23514" s="2">
        <v>44644</v>
      </c>
      <c r="B23514" t="s">
        <v>365</v>
      </c>
      <c r="C23514" t="s">
        <v>35</v>
      </c>
      <c r="D23514" t="s">
        <v>36</v>
      </c>
      <c r="E23514" t="s">
        <v>36</v>
      </c>
      <c r="F23514">
        <v>126</v>
      </c>
      <c r="G23514">
        <v>107</v>
      </c>
      <c r="H23514">
        <v>1133</v>
      </c>
      <c r="I23514">
        <v>1173</v>
      </c>
      <c r="J23514">
        <v>3</v>
      </c>
      <c r="K23514">
        <v>0</v>
      </c>
      <c r="L23514" t="s">
        <v>28</v>
      </c>
      <c r="M23514" t="s">
        <v>767</v>
      </c>
      <c r="N23514" t="s">
        <v>180</v>
      </c>
      <c r="O23514" t="s">
        <v>122</v>
      </c>
      <c r="P23514" t="s">
        <v>23</v>
      </c>
      <c r="Q23514" t="s">
        <v>24</v>
      </c>
    </row>
    <row r="23515" spans="1:17" x14ac:dyDescent="0.2">
      <c r="A23515" s="2">
        <v>44644</v>
      </c>
      <c r="B23515" t="s">
        <v>81</v>
      </c>
      <c r="C23515" t="s">
        <v>145</v>
      </c>
      <c r="D23515" t="s">
        <v>50</v>
      </c>
      <c r="E23515" t="s">
        <v>50</v>
      </c>
      <c r="F23515">
        <v>106</v>
      </c>
      <c r="G23515">
        <v>105</v>
      </c>
      <c r="H23515">
        <v>1176</v>
      </c>
      <c r="I23515">
        <v>1178</v>
      </c>
      <c r="J23515">
        <v>0</v>
      </c>
      <c r="K23515">
        <v>0</v>
      </c>
      <c r="L23515" t="s">
        <v>1764</v>
      </c>
      <c r="M23515" t="s">
        <v>83</v>
      </c>
      <c r="N23515" t="s">
        <v>81</v>
      </c>
      <c r="O23515" t="s">
        <v>22</v>
      </c>
      <c r="P23515" t="s">
        <v>23</v>
      </c>
      <c r="Q23515" t="s">
        <v>30</v>
      </c>
    </row>
    <row r="23516" spans="1:17" x14ac:dyDescent="0.2">
      <c r="A23516" s="2">
        <v>44644</v>
      </c>
      <c r="B23516" t="s">
        <v>384</v>
      </c>
      <c r="C23516" t="s">
        <v>560</v>
      </c>
      <c r="D23516" t="s">
        <v>50</v>
      </c>
      <c r="E23516" t="s">
        <v>50</v>
      </c>
      <c r="F23516">
        <v>181</v>
      </c>
      <c r="G23516">
        <v>120</v>
      </c>
      <c r="H23516">
        <v>926</v>
      </c>
      <c r="I23516">
        <v>1140</v>
      </c>
      <c r="J23516">
        <v>1</v>
      </c>
      <c r="K23516">
        <v>2</v>
      </c>
      <c r="L23516" t="s">
        <v>1764</v>
      </c>
      <c r="M23516" t="s">
        <v>395</v>
      </c>
      <c r="N23516" t="s">
        <v>384</v>
      </c>
      <c r="O23516" t="s">
        <v>22</v>
      </c>
      <c r="P23516" t="s">
        <v>23</v>
      </c>
      <c r="Q23516" t="s">
        <v>41</v>
      </c>
    </row>
    <row r="23517" spans="1:17" x14ac:dyDescent="0.2">
      <c r="A23517" s="2">
        <v>44644</v>
      </c>
      <c r="B23517" t="s">
        <v>404</v>
      </c>
      <c r="C23517" t="s">
        <v>876</v>
      </c>
      <c r="D23517" t="s">
        <v>36</v>
      </c>
      <c r="E23517" t="s">
        <v>36</v>
      </c>
      <c r="F23517">
        <v>176</v>
      </c>
      <c r="G23517">
        <v>189</v>
      </c>
      <c r="H23517">
        <v>955</v>
      </c>
      <c r="I23517">
        <v>903</v>
      </c>
      <c r="J23517">
        <v>3</v>
      </c>
      <c r="K23517">
        <v>0</v>
      </c>
      <c r="L23517" t="s">
        <v>62</v>
      </c>
      <c r="M23517" t="s">
        <v>1860</v>
      </c>
      <c r="N23517" t="s">
        <v>404</v>
      </c>
      <c r="O23517" t="s">
        <v>22</v>
      </c>
      <c r="P23517" t="s">
        <v>23</v>
      </c>
      <c r="Q23517" t="s">
        <v>24</v>
      </c>
    </row>
    <row r="23518" spans="1:17" x14ac:dyDescent="0.2">
      <c r="A23518" s="2">
        <v>44645</v>
      </c>
      <c r="B23518" t="s">
        <v>120</v>
      </c>
      <c r="C23518" t="s">
        <v>150</v>
      </c>
      <c r="D23518" t="s">
        <v>36</v>
      </c>
      <c r="E23518" t="s">
        <v>36</v>
      </c>
      <c r="F23518">
        <v>38</v>
      </c>
      <c r="G23518">
        <v>43</v>
      </c>
      <c r="H23518">
        <v>1480</v>
      </c>
      <c r="I23518">
        <v>1460</v>
      </c>
      <c r="J23518">
        <v>0</v>
      </c>
      <c r="K23518">
        <v>1</v>
      </c>
      <c r="L23518" t="s">
        <v>20</v>
      </c>
      <c r="M23518" t="s">
        <v>422</v>
      </c>
      <c r="N23518" t="s">
        <v>120</v>
      </c>
      <c r="O23518" t="s">
        <v>22</v>
      </c>
      <c r="P23518" t="s">
        <v>23</v>
      </c>
      <c r="Q23518" t="s">
        <v>41</v>
      </c>
    </row>
    <row r="23519" spans="1:17" x14ac:dyDescent="0.2">
      <c r="A23519" s="2">
        <v>44645</v>
      </c>
      <c r="B23519" t="s">
        <v>890</v>
      </c>
      <c r="C23519" t="s">
        <v>110</v>
      </c>
      <c r="D23519" t="s">
        <v>36</v>
      </c>
      <c r="E23519" t="s">
        <v>36</v>
      </c>
      <c r="F23519">
        <v>66</v>
      </c>
      <c r="G23519">
        <v>24</v>
      </c>
      <c r="H23519">
        <v>1369</v>
      </c>
      <c r="I23519">
        <v>1547</v>
      </c>
      <c r="J23519">
        <v>1</v>
      </c>
      <c r="K23519">
        <v>1</v>
      </c>
      <c r="L23519" t="s">
        <v>20</v>
      </c>
      <c r="M23519" t="s">
        <v>920</v>
      </c>
      <c r="N23519" t="s">
        <v>890</v>
      </c>
      <c r="O23519" t="s">
        <v>22</v>
      </c>
      <c r="P23519" t="s">
        <v>23</v>
      </c>
      <c r="Q23519" t="s">
        <v>30</v>
      </c>
    </row>
    <row r="23520" spans="1:17" x14ac:dyDescent="0.2">
      <c r="A23520" s="2">
        <v>44645</v>
      </c>
      <c r="B23520" t="s">
        <v>183</v>
      </c>
      <c r="C23520" t="s">
        <v>118</v>
      </c>
      <c r="D23520" t="s">
        <v>36</v>
      </c>
      <c r="E23520" t="s">
        <v>36</v>
      </c>
      <c r="F23520">
        <v>34</v>
      </c>
      <c r="G23520">
        <v>18</v>
      </c>
      <c r="H23520">
        <v>1497</v>
      </c>
      <c r="I23520">
        <v>1587</v>
      </c>
      <c r="J23520">
        <v>1</v>
      </c>
      <c r="K23520">
        <v>0</v>
      </c>
      <c r="L23520" t="s">
        <v>20</v>
      </c>
      <c r="M23520" t="s">
        <v>266</v>
      </c>
      <c r="N23520" t="s">
        <v>183</v>
      </c>
      <c r="O23520" t="s">
        <v>22</v>
      </c>
      <c r="P23520" t="s">
        <v>23</v>
      </c>
      <c r="Q23520" t="s">
        <v>24</v>
      </c>
    </row>
    <row r="23521" spans="1:17" x14ac:dyDescent="0.2">
      <c r="A23521" s="2">
        <v>44645</v>
      </c>
      <c r="B23521" t="s">
        <v>199</v>
      </c>
      <c r="C23521" t="s">
        <v>135</v>
      </c>
      <c r="D23521" t="s">
        <v>36</v>
      </c>
      <c r="E23521" t="s">
        <v>36</v>
      </c>
      <c r="F23521">
        <v>61</v>
      </c>
      <c r="G23521">
        <v>32</v>
      </c>
      <c r="H23521">
        <v>1381</v>
      </c>
      <c r="I23521">
        <v>1509</v>
      </c>
      <c r="J23521">
        <v>0</v>
      </c>
      <c r="K23521">
        <v>0</v>
      </c>
      <c r="L23521" t="s">
        <v>20</v>
      </c>
      <c r="M23521" t="s">
        <v>627</v>
      </c>
      <c r="N23521" t="s">
        <v>199</v>
      </c>
      <c r="O23521" t="s">
        <v>22</v>
      </c>
      <c r="P23521" t="s">
        <v>23</v>
      </c>
      <c r="Q23521" t="s">
        <v>30</v>
      </c>
    </row>
    <row r="23522" spans="1:17" x14ac:dyDescent="0.2">
      <c r="A23522" s="2">
        <v>44645</v>
      </c>
      <c r="B23522" t="s">
        <v>111</v>
      </c>
      <c r="C23522" t="s">
        <v>128</v>
      </c>
      <c r="D23522" t="s">
        <v>36</v>
      </c>
      <c r="E23522" t="s">
        <v>36</v>
      </c>
      <c r="F23522">
        <v>48</v>
      </c>
      <c r="G23522">
        <v>36</v>
      </c>
      <c r="H23522">
        <v>1446</v>
      </c>
      <c r="I23522">
        <v>1489</v>
      </c>
      <c r="J23522">
        <v>0</v>
      </c>
      <c r="K23522">
        <v>1</v>
      </c>
      <c r="L23522" t="s">
        <v>20</v>
      </c>
      <c r="M23522" t="s">
        <v>218</v>
      </c>
      <c r="N23522" t="s">
        <v>111</v>
      </c>
      <c r="O23522" t="s">
        <v>22</v>
      </c>
      <c r="P23522" t="s">
        <v>23</v>
      </c>
      <c r="Q23522" t="s">
        <v>41</v>
      </c>
    </row>
    <row r="23523" spans="1:17" x14ac:dyDescent="0.2">
      <c r="A23523" s="2">
        <v>44645</v>
      </c>
      <c r="B23523" t="s">
        <v>39</v>
      </c>
      <c r="C23523" t="s">
        <v>32</v>
      </c>
      <c r="D23523" t="s">
        <v>19</v>
      </c>
      <c r="E23523" t="s">
        <v>19</v>
      </c>
      <c r="F23523">
        <v>4</v>
      </c>
      <c r="G23523">
        <v>58</v>
      </c>
      <c r="H23523">
        <v>1766</v>
      </c>
      <c r="I23523">
        <v>1411</v>
      </c>
      <c r="J23523">
        <v>3</v>
      </c>
      <c r="K23523">
        <v>0</v>
      </c>
      <c r="L23523" t="s">
        <v>20</v>
      </c>
      <c r="M23523" t="s">
        <v>65</v>
      </c>
      <c r="N23523" t="s">
        <v>39</v>
      </c>
      <c r="O23523" t="s">
        <v>22</v>
      </c>
      <c r="P23523" t="s">
        <v>23</v>
      </c>
      <c r="Q23523" t="s">
        <v>24</v>
      </c>
    </row>
    <row r="23524" spans="1:17" x14ac:dyDescent="0.2">
      <c r="A23524" s="2">
        <v>44645</v>
      </c>
      <c r="B23524" t="s">
        <v>737</v>
      </c>
      <c r="C23524" t="s">
        <v>453</v>
      </c>
      <c r="D23524" t="s">
        <v>50</v>
      </c>
      <c r="E23524" t="s">
        <v>27</v>
      </c>
      <c r="F23524">
        <v>155</v>
      </c>
      <c r="G23524">
        <v>139</v>
      </c>
      <c r="H23524">
        <v>1030</v>
      </c>
      <c r="I23524">
        <v>1077</v>
      </c>
      <c r="J23524">
        <v>1</v>
      </c>
      <c r="K23524">
        <v>0</v>
      </c>
      <c r="L23524" t="s">
        <v>28</v>
      </c>
      <c r="M23524" t="s">
        <v>1774</v>
      </c>
      <c r="N23524" t="s">
        <v>737</v>
      </c>
      <c r="O23524" t="s">
        <v>22</v>
      </c>
      <c r="P23524" t="s">
        <v>23</v>
      </c>
      <c r="Q23524" t="s">
        <v>24</v>
      </c>
    </row>
    <row r="23525" spans="1:17" x14ac:dyDescent="0.2">
      <c r="A23525" s="2">
        <v>44645</v>
      </c>
      <c r="B23525" t="s">
        <v>646</v>
      </c>
      <c r="C23525" t="s">
        <v>345</v>
      </c>
      <c r="D23525" t="s">
        <v>50</v>
      </c>
      <c r="E23525" t="s">
        <v>50</v>
      </c>
      <c r="F23525">
        <v>59</v>
      </c>
      <c r="G23525">
        <v>86</v>
      </c>
      <c r="H23525">
        <v>1391</v>
      </c>
      <c r="I23525">
        <v>1269</v>
      </c>
      <c r="J23525">
        <v>0</v>
      </c>
      <c r="K23525">
        <v>1</v>
      </c>
      <c r="L23525" t="s">
        <v>28</v>
      </c>
      <c r="M23525" t="s">
        <v>909</v>
      </c>
      <c r="N23525" t="s">
        <v>646</v>
      </c>
      <c r="O23525" t="s">
        <v>22</v>
      </c>
      <c r="P23525" t="s">
        <v>23</v>
      </c>
      <c r="Q23525" t="s">
        <v>41</v>
      </c>
    </row>
    <row r="23526" spans="1:17" x14ac:dyDescent="0.2">
      <c r="A23526" s="2">
        <v>44645</v>
      </c>
      <c r="B23526" t="s">
        <v>548</v>
      </c>
      <c r="C23526" t="s">
        <v>174</v>
      </c>
      <c r="D23526" t="s">
        <v>36</v>
      </c>
      <c r="E23526" t="s">
        <v>50</v>
      </c>
      <c r="F23526">
        <v>73</v>
      </c>
      <c r="G23526">
        <v>191</v>
      </c>
      <c r="H23526">
        <v>1336</v>
      </c>
      <c r="I23526">
        <v>899</v>
      </c>
      <c r="J23526">
        <v>6</v>
      </c>
      <c r="K23526">
        <v>0</v>
      </c>
      <c r="L23526" t="s">
        <v>28</v>
      </c>
      <c r="M23526" t="s">
        <v>1745</v>
      </c>
      <c r="N23526" t="s">
        <v>106</v>
      </c>
      <c r="O23526" t="s">
        <v>122</v>
      </c>
      <c r="P23526" t="s">
        <v>23</v>
      </c>
      <c r="Q23526" t="s">
        <v>24</v>
      </c>
    </row>
    <row r="23527" spans="1:17" x14ac:dyDescent="0.2">
      <c r="A23527" s="2">
        <v>44645</v>
      </c>
      <c r="B23527" t="s">
        <v>1284</v>
      </c>
      <c r="C23527" t="s">
        <v>374</v>
      </c>
      <c r="D23527" t="s">
        <v>36</v>
      </c>
      <c r="E23527" t="s">
        <v>36</v>
      </c>
      <c r="F23527">
        <v>131</v>
      </c>
      <c r="G23527">
        <v>138</v>
      </c>
      <c r="H23527">
        <v>1126</v>
      </c>
      <c r="I23527">
        <v>1081</v>
      </c>
      <c r="J23527">
        <v>2</v>
      </c>
      <c r="K23527">
        <v>1</v>
      </c>
      <c r="L23527" t="s">
        <v>28</v>
      </c>
      <c r="M23527" t="s">
        <v>1291</v>
      </c>
      <c r="N23527" t="s">
        <v>1284</v>
      </c>
      <c r="O23527" t="s">
        <v>22</v>
      </c>
      <c r="P23527" t="s">
        <v>23</v>
      </c>
      <c r="Q23527" t="s">
        <v>24</v>
      </c>
    </row>
    <row r="23528" spans="1:17" x14ac:dyDescent="0.2">
      <c r="A23528" s="2">
        <v>44645</v>
      </c>
      <c r="B23528" t="s">
        <v>61</v>
      </c>
      <c r="C23528" t="s">
        <v>138</v>
      </c>
      <c r="D23528" t="s">
        <v>36</v>
      </c>
      <c r="E23528" t="s">
        <v>36</v>
      </c>
      <c r="F23528">
        <v>97</v>
      </c>
      <c r="G23528">
        <v>88</v>
      </c>
      <c r="H23528">
        <v>1221</v>
      </c>
      <c r="I23528">
        <v>1264</v>
      </c>
      <c r="J23528">
        <v>1</v>
      </c>
      <c r="K23528">
        <v>3</v>
      </c>
      <c r="L23528" t="s">
        <v>28</v>
      </c>
      <c r="M23528" t="s">
        <v>767</v>
      </c>
      <c r="N23528" t="s">
        <v>180</v>
      </c>
      <c r="O23528" t="s">
        <v>122</v>
      </c>
      <c r="P23528" t="s">
        <v>23</v>
      </c>
      <c r="Q23528" t="s">
        <v>41</v>
      </c>
    </row>
    <row r="23529" spans="1:17" x14ac:dyDescent="0.2">
      <c r="A23529" s="2">
        <v>44645</v>
      </c>
      <c r="B23529" t="s">
        <v>67</v>
      </c>
      <c r="C23529" t="s">
        <v>136</v>
      </c>
      <c r="D23529" t="s">
        <v>50</v>
      </c>
      <c r="E23529" t="s">
        <v>36</v>
      </c>
      <c r="F23529">
        <v>3</v>
      </c>
      <c r="G23529">
        <v>51</v>
      </c>
      <c r="H23529">
        <v>1786</v>
      </c>
      <c r="I23529">
        <v>1439</v>
      </c>
      <c r="J23529">
        <v>2</v>
      </c>
      <c r="K23529">
        <v>1</v>
      </c>
      <c r="L23529" t="s">
        <v>28</v>
      </c>
      <c r="M23529" t="s">
        <v>772</v>
      </c>
      <c r="N23529" t="s">
        <v>67</v>
      </c>
      <c r="O23529" t="s">
        <v>22</v>
      </c>
      <c r="P23529" t="s">
        <v>23</v>
      </c>
      <c r="Q23529" t="s">
        <v>24</v>
      </c>
    </row>
    <row r="23530" spans="1:17" x14ac:dyDescent="0.2">
      <c r="A23530" s="2">
        <v>44645</v>
      </c>
      <c r="B23530" t="s">
        <v>101</v>
      </c>
      <c r="C23530" t="s">
        <v>301</v>
      </c>
      <c r="D23530" t="s">
        <v>50</v>
      </c>
      <c r="E23530" t="s">
        <v>115</v>
      </c>
      <c r="F23530">
        <v>135</v>
      </c>
      <c r="G23530">
        <v>143</v>
      </c>
      <c r="H23530">
        <v>1100</v>
      </c>
      <c r="I23530">
        <v>1065</v>
      </c>
      <c r="J23530">
        <v>1</v>
      </c>
      <c r="K23530">
        <v>1</v>
      </c>
      <c r="L23530" t="s">
        <v>28</v>
      </c>
      <c r="M23530" t="s">
        <v>1120</v>
      </c>
      <c r="N23530" t="s">
        <v>184</v>
      </c>
      <c r="O23530" t="s">
        <v>122</v>
      </c>
      <c r="P23530" t="s">
        <v>23</v>
      </c>
      <c r="Q23530" t="s">
        <v>30</v>
      </c>
    </row>
    <row r="23531" spans="1:17" x14ac:dyDescent="0.2">
      <c r="A23531" s="2">
        <v>44645</v>
      </c>
      <c r="B23531" t="s">
        <v>97</v>
      </c>
      <c r="C23531" t="s">
        <v>100</v>
      </c>
      <c r="D23531" t="s">
        <v>50</v>
      </c>
      <c r="E23531" t="s">
        <v>50</v>
      </c>
      <c r="F23531">
        <v>93</v>
      </c>
      <c r="G23531">
        <v>54</v>
      </c>
      <c r="H23531">
        <v>1236</v>
      </c>
      <c r="I23531">
        <v>1424</v>
      </c>
      <c r="J23531">
        <v>1</v>
      </c>
      <c r="K23531">
        <v>3</v>
      </c>
      <c r="L23531" t="s">
        <v>28</v>
      </c>
      <c r="M23531" t="s">
        <v>97</v>
      </c>
      <c r="N23531" t="s">
        <v>97</v>
      </c>
      <c r="O23531" t="s">
        <v>22</v>
      </c>
      <c r="P23531" t="s">
        <v>23</v>
      </c>
      <c r="Q23531" t="s">
        <v>41</v>
      </c>
    </row>
    <row r="23532" spans="1:17" x14ac:dyDescent="0.2">
      <c r="A23532" s="2">
        <v>44645</v>
      </c>
      <c r="B23532" t="s">
        <v>184</v>
      </c>
      <c r="C23532" t="s">
        <v>386</v>
      </c>
      <c r="D23532" t="s">
        <v>50</v>
      </c>
      <c r="E23532" t="s">
        <v>50</v>
      </c>
      <c r="F23532">
        <v>174</v>
      </c>
      <c r="G23532">
        <v>121</v>
      </c>
      <c r="H23532">
        <v>958</v>
      </c>
      <c r="I23532">
        <v>1139</v>
      </c>
      <c r="J23532">
        <v>1</v>
      </c>
      <c r="K23532">
        <v>0</v>
      </c>
      <c r="L23532" t="s">
        <v>28</v>
      </c>
      <c r="M23532" t="s">
        <v>1120</v>
      </c>
      <c r="N23532" t="s">
        <v>184</v>
      </c>
      <c r="O23532" t="s">
        <v>22</v>
      </c>
      <c r="P23532" t="s">
        <v>23</v>
      </c>
      <c r="Q23532" t="s">
        <v>24</v>
      </c>
    </row>
    <row r="23533" spans="1:17" x14ac:dyDescent="0.2">
      <c r="A23533" s="2">
        <v>44645</v>
      </c>
      <c r="B23533" t="s">
        <v>49</v>
      </c>
      <c r="C23533" t="s">
        <v>244</v>
      </c>
      <c r="D23533" t="s">
        <v>50</v>
      </c>
      <c r="E23533" t="s">
        <v>50</v>
      </c>
      <c r="F23533">
        <v>45</v>
      </c>
      <c r="G23533">
        <v>46</v>
      </c>
      <c r="H23533">
        <v>1455</v>
      </c>
      <c r="I23533">
        <v>1455</v>
      </c>
      <c r="J23533">
        <v>2</v>
      </c>
      <c r="K23533">
        <v>0</v>
      </c>
      <c r="L23533" t="s">
        <v>28</v>
      </c>
      <c r="M23533" t="s">
        <v>103</v>
      </c>
      <c r="N23533" t="s">
        <v>49</v>
      </c>
      <c r="O23533" t="s">
        <v>22</v>
      </c>
      <c r="P23533" t="s">
        <v>23</v>
      </c>
      <c r="Q23533" t="s">
        <v>24</v>
      </c>
    </row>
    <row r="23534" spans="1:17" x14ac:dyDescent="0.2">
      <c r="A23534" s="2">
        <v>44645</v>
      </c>
      <c r="B23534" t="s">
        <v>92</v>
      </c>
      <c r="C23534" t="s">
        <v>153</v>
      </c>
      <c r="D23534" t="s">
        <v>50</v>
      </c>
      <c r="E23534" t="s">
        <v>50</v>
      </c>
      <c r="F23534">
        <v>47</v>
      </c>
      <c r="G23534">
        <v>55</v>
      </c>
      <c r="H23534">
        <v>1453</v>
      </c>
      <c r="I23534">
        <v>1421</v>
      </c>
      <c r="J23534">
        <v>0</v>
      </c>
      <c r="K23534">
        <v>1</v>
      </c>
      <c r="L23534" t="s">
        <v>28</v>
      </c>
      <c r="M23534" t="s">
        <v>124</v>
      </c>
      <c r="N23534" t="s">
        <v>92</v>
      </c>
      <c r="O23534" t="s">
        <v>22</v>
      </c>
      <c r="P23534" t="s">
        <v>23</v>
      </c>
      <c r="Q23534" t="s">
        <v>41</v>
      </c>
    </row>
    <row r="23535" spans="1:17" x14ac:dyDescent="0.2">
      <c r="A23535" s="2">
        <v>44645</v>
      </c>
      <c r="B23535" t="s">
        <v>125</v>
      </c>
      <c r="C23535" t="s">
        <v>73</v>
      </c>
      <c r="D23535" t="s">
        <v>50</v>
      </c>
      <c r="E23535" t="s">
        <v>50</v>
      </c>
      <c r="F23535">
        <v>210</v>
      </c>
      <c r="G23535">
        <v>137</v>
      </c>
      <c r="H23535">
        <v>780</v>
      </c>
      <c r="I23535">
        <v>1091</v>
      </c>
      <c r="J23535">
        <v>1</v>
      </c>
      <c r="K23535">
        <v>2</v>
      </c>
      <c r="L23535" t="s">
        <v>28</v>
      </c>
      <c r="M23535" t="s">
        <v>468</v>
      </c>
      <c r="N23535" t="s">
        <v>125</v>
      </c>
      <c r="O23535" t="s">
        <v>22</v>
      </c>
      <c r="P23535" t="s">
        <v>23</v>
      </c>
      <c r="Q23535" t="s">
        <v>41</v>
      </c>
    </row>
    <row r="23536" spans="1:17" x14ac:dyDescent="0.2">
      <c r="A23536" s="2">
        <v>44645</v>
      </c>
      <c r="B23536" t="s">
        <v>149</v>
      </c>
      <c r="C23536" t="s">
        <v>34</v>
      </c>
      <c r="D23536" t="s">
        <v>36</v>
      </c>
      <c r="E23536" t="s">
        <v>36</v>
      </c>
      <c r="F23536">
        <v>68</v>
      </c>
      <c r="G23536">
        <v>81</v>
      </c>
      <c r="H23536">
        <v>1358</v>
      </c>
      <c r="I23536">
        <v>1292</v>
      </c>
      <c r="J23536">
        <v>0</v>
      </c>
      <c r="K23536">
        <v>0</v>
      </c>
      <c r="L23536" t="s">
        <v>28</v>
      </c>
      <c r="M23536" t="s">
        <v>1861</v>
      </c>
      <c r="N23536" t="s">
        <v>147</v>
      </c>
      <c r="O23536" t="s">
        <v>122</v>
      </c>
      <c r="P23536" t="s">
        <v>23</v>
      </c>
      <c r="Q23536" t="s">
        <v>30</v>
      </c>
    </row>
    <row r="23537" spans="1:17" x14ac:dyDescent="0.2">
      <c r="A23537" s="2">
        <v>44645</v>
      </c>
      <c r="B23537" t="s">
        <v>602</v>
      </c>
      <c r="C23537" t="s">
        <v>208</v>
      </c>
      <c r="D23537" t="s">
        <v>115</v>
      </c>
      <c r="E23537" t="s">
        <v>36</v>
      </c>
      <c r="F23537">
        <v>115</v>
      </c>
      <c r="G23537">
        <v>84</v>
      </c>
      <c r="H23537">
        <v>1152</v>
      </c>
      <c r="I23537">
        <v>1279</v>
      </c>
      <c r="J23537">
        <v>1</v>
      </c>
      <c r="K23537">
        <v>1</v>
      </c>
      <c r="L23537" t="s">
        <v>1862</v>
      </c>
      <c r="M23537" t="s">
        <v>1863</v>
      </c>
      <c r="N23537" t="s">
        <v>449</v>
      </c>
      <c r="O23537" t="s">
        <v>122</v>
      </c>
      <c r="P23537" t="s">
        <v>59</v>
      </c>
      <c r="Q23537" t="s">
        <v>41</v>
      </c>
    </row>
    <row r="23538" spans="1:17" x14ac:dyDescent="0.2">
      <c r="A23538" s="2">
        <v>44645</v>
      </c>
      <c r="B23538" t="s">
        <v>282</v>
      </c>
      <c r="C23538" t="s">
        <v>221</v>
      </c>
      <c r="D23538" t="s">
        <v>19</v>
      </c>
      <c r="E23538" t="s">
        <v>27</v>
      </c>
      <c r="F23538">
        <v>101</v>
      </c>
      <c r="G23538">
        <v>163</v>
      </c>
      <c r="H23538">
        <v>1205</v>
      </c>
      <c r="I23538">
        <v>995</v>
      </c>
      <c r="J23538">
        <v>9</v>
      </c>
      <c r="K23538">
        <v>0</v>
      </c>
      <c r="L23538" t="s">
        <v>28</v>
      </c>
      <c r="M23538" t="s">
        <v>285</v>
      </c>
      <c r="N23538" t="s">
        <v>282</v>
      </c>
      <c r="O23538" t="s">
        <v>22</v>
      </c>
      <c r="P23538" t="s">
        <v>23</v>
      </c>
      <c r="Q23538" t="s">
        <v>24</v>
      </c>
    </row>
    <row r="23539" spans="1:17" x14ac:dyDescent="0.2">
      <c r="A23539" s="2">
        <v>44645</v>
      </c>
      <c r="B23539" t="s">
        <v>449</v>
      </c>
      <c r="C23539" t="s">
        <v>569</v>
      </c>
      <c r="D23539" t="s">
        <v>115</v>
      </c>
      <c r="E23539" t="s">
        <v>115</v>
      </c>
      <c r="F23539">
        <v>85</v>
      </c>
      <c r="G23539">
        <v>96</v>
      </c>
      <c r="H23539">
        <v>1277</v>
      </c>
      <c r="I23539">
        <v>1228</v>
      </c>
      <c r="J23539">
        <v>3</v>
      </c>
      <c r="K23539">
        <v>1</v>
      </c>
      <c r="L23539" t="s">
        <v>1862</v>
      </c>
      <c r="M23539" t="s">
        <v>1863</v>
      </c>
      <c r="N23539" t="s">
        <v>449</v>
      </c>
      <c r="O23539" t="s">
        <v>22</v>
      </c>
      <c r="P23539" t="s">
        <v>23</v>
      </c>
      <c r="Q23539" t="s">
        <v>24</v>
      </c>
    </row>
    <row r="23540" spans="1:17" x14ac:dyDescent="0.2">
      <c r="A23540" s="2">
        <v>44646</v>
      </c>
      <c r="B23540" t="s">
        <v>267</v>
      </c>
      <c r="C23540" t="s">
        <v>202</v>
      </c>
      <c r="D23540" t="s">
        <v>36</v>
      </c>
      <c r="E23540" t="s">
        <v>36</v>
      </c>
      <c r="F23540">
        <v>127</v>
      </c>
      <c r="G23540">
        <v>113</v>
      </c>
      <c r="H23540">
        <v>1131</v>
      </c>
      <c r="I23540">
        <v>1158</v>
      </c>
      <c r="J23540">
        <v>3</v>
      </c>
      <c r="K23540">
        <v>2</v>
      </c>
      <c r="L23540" t="s">
        <v>28</v>
      </c>
      <c r="M23540" t="s">
        <v>1466</v>
      </c>
      <c r="N23540" t="s">
        <v>82</v>
      </c>
      <c r="O23540" t="s">
        <v>122</v>
      </c>
      <c r="P23540" t="s">
        <v>23</v>
      </c>
      <c r="Q23540" t="s">
        <v>24</v>
      </c>
    </row>
    <row r="23541" spans="1:17" x14ac:dyDescent="0.2">
      <c r="A23541" s="2">
        <v>44646</v>
      </c>
      <c r="B23541" t="s">
        <v>402</v>
      </c>
      <c r="C23541" t="s">
        <v>172</v>
      </c>
      <c r="D23541" t="s">
        <v>115</v>
      </c>
      <c r="E23541" t="s">
        <v>36</v>
      </c>
      <c r="F23541">
        <v>89</v>
      </c>
      <c r="G23541">
        <v>141</v>
      </c>
      <c r="H23541">
        <v>1263</v>
      </c>
      <c r="I23541">
        <v>1075</v>
      </c>
      <c r="J23541">
        <v>1</v>
      </c>
      <c r="K23541">
        <v>0</v>
      </c>
      <c r="L23541" t="s">
        <v>28</v>
      </c>
      <c r="M23541" t="s">
        <v>1345</v>
      </c>
      <c r="N23541" t="s">
        <v>167</v>
      </c>
      <c r="O23541" t="s">
        <v>122</v>
      </c>
      <c r="P23541" t="s">
        <v>23</v>
      </c>
      <c r="Q23541" t="s">
        <v>24</v>
      </c>
    </row>
    <row r="23542" spans="1:17" x14ac:dyDescent="0.2">
      <c r="A23542" s="2">
        <v>44646</v>
      </c>
      <c r="B23542" t="s">
        <v>317</v>
      </c>
      <c r="C23542" t="s">
        <v>388</v>
      </c>
      <c r="D23542" t="s">
        <v>50</v>
      </c>
      <c r="E23542" t="s">
        <v>115</v>
      </c>
      <c r="F23542">
        <v>94</v>
      </c>
      <c r="G23542">
        <v>104</v>
      </c>
      <c r="H23542">
        <v>1233</v>
      </c>
      <c r="I23542">
        <v>1182</v>
      </c>
      <c r="J23542">
        <v>3</v>
      </c>
      <c r="K23542">
        <v>0</v>
      </c>
      <c r="L23542" t="s">
        <v>28</v>
      </c>
      <c r="M23542" t="s">
        <v>1551</v>
      </c>
      <c r="N23542" t="s">
        <v>402</v>
      </c>
      <c r="O23542" t="s">
        <v>122</v>
      </c>
      <c r="P23542" t="s">
        <v>23</v>
      </c>
      <c r="Q23542" t="s">
        <v>24</v>
      </c>
    </row>
    <row r="23543" spans="1:17" x14ac:dyDescent="0.2">
      <c r="A23543" s="2">
        <v>44646</v>
      </c>
      <c r="B23543" t="s">
        <v>660</v>
      </c>
      <c r="C23543" t="s">
        <v>380</v>
      </c>
      <c r="D23543" t="s">
        <v>36</v>
      </c>
      <c r="E23543" t="s">
        <v>36</v>
      </c>
      <c r="F23543">
        <v>130</v>
      </c>
      <c r="G23543">
        <v>133</v>
      </c>
      <c r="H23543">
        <v>1127</v>
      </c>
      <c r="I23543">
        <v>1118</v>
      </c>
      <c r="J23543">
        <v>0</v>
      </c>
      <c r="K23543">
        <v>0</v>
      </c>
      <c r="L23543" t="s">
        <v>28</v>
      </c>
      <c r="M23543" t="s">
        <v>373</v>
      </c>
      <c r="N23543" t="s">
        <v>211</v>
      </c>
      <c r="O23543" t="s">
        <v>122</v>
      </c>
      <c r="P23543" t="s">
        <v>23</v>
      </c>
      <c r="Q23543" t="s">
        <v>30</v>
      </c>
    </row>
    <row r="23544" spans="1:17" x14ac:dyDescent="0.2">
      <c r="A23544" s="2">
        <v>44646</v>
      </c>
      <c r="B23544" t="s">
        <v>274</v>
      </c>
      <c r="C23544" t="s">
        <v>249</v>
      </c>
      <c r="D23544" t="s">
        <v>50</v>
      </c>
      <c r="E23544" t="s">
        <v>50</v>
      </c>
      <c r="F23544">
        <v>15</v>
      </c>
      <c r="G23544">
        <v>64</v>
      </c>
      <c r="H23544">
        <v>1620</v>
      </c>
      <c r="I23544">
        <v>1375</v>
      </c>
      <c r="J23544">
        <v>1</v>
      </c>
      <c r="K23544">
        <v>1</v>
      </c>
      <c r="L23544" t="s">
        <v>28</v>
      </c>
      <c r="M23544" t="s">
        <v>1158</v>
      </c>
      <c r="N23544" t="s">
        <v>166</v>
      </c>
      <c r="O23544" t="s">
        <v>122</v>
      </c>
      <c r="P23544" t="s">
        <v>23</v>
      </c>
      <c r="Q23544" t="s">
        <v>30</v>
      </c>
    </row>
    <row r="23545" spans="1:17" x14ac:dyDescent="0.2">
      <c r="A23545" s="2">
        <v>44646</v>
      </c>
      <c r="B23545" t="s">
        <v>89</v>
      </c>
      <c r="C23545" t="s">
        <v>53</v>
      </c>
      <c r="D23545" t="s">
        <v>50</v>
      </c>
      <c r="E23545" t="s">
        <v>50</v>
      </c>
      <c r="F23545">
        <v>5</v>
      </c>
      <c r="G23545">
        <v>14</v>
      </c>
      <c r="H23545">
        <v>1755</v>
      </c>
      <c r="I23545">
        <v>1642</v>
      </c>
      <c r="J23545">
        <v>2</v>
      </c>
      <c r="K23545">
        <v>1</v>
      </c>
      <c r="L23545" t="s">
        <v>28</v>
      </c>
      <c r="M23545" t="s">
        <v>91</v>
      </c>
      <c r="N23545" t="s">
        <v>89</v>
      </c>
      <c r="O23545" t="s">
        <v>22</v>
      </c>
      <c r="P23545" t="s">
        <v>23</v>
      </c>
      <c r="Q23545" t="s">
        <v>24</v>
      </c>
    </row>
    <row r="23546" spans="1:17" x14ac:dyDescent="0.2">
      <c r="A23546" s="2">
        <v>44646</v>
      </c>
      <c r="B23546" t="s">
        <v>70</v>
      </c>
      <c r="C23546" t="s">
        <v>76</v>
      </c>
      <c r="D23546" t="s">
        <v>50</v>
      </c>
      <c r="E23546" t="s">
        <v>50</v>
      </c>
      <c r="F23546">
        <v>57</v>
      </c>
      <c r="G23546">
        <v>60</v>
      </c>
      <c r="H23546">
        <v>1411</v>
      </c>
      <c r="I23546">
        <v>1382</v>
      </c>
      <c r="J23546">
        <v>1</v>
      </c>
      <c r="K23546">
        <v>1</v>
      </c>
      <c r="L23546" t="s">
        <v>28</v>
      </c>
      <c r="M23546" t="s">
        <v>1037</v>
      </c>
      <c r="N23546" t="s">
        <v>106</v>
      </c>
      <c r="O23546" t="s">
        <v>122</v>
      </c>
      <c r="P23546" t="s">
        <v>23</v>
      </c>
      <c r="Q23546" t="s">
        <v>30</v>
      </c>
    </row>
    <row r="23547" spans="1:17" x14ac:dyDescent="0.2">
      <c r="A23547" s="2">
        <v>44646</v>
      </c>
      <c r="B23547" t="s">
        <v>129</v>
      </c>
      <c r="C23547" t="s">
        <v>123</v>
      </c>
      <c r="D23547" t="s">
        <v>50</v>
      </c>
      <c r="E23547" t="s">
        <v>50</v>
      </c>
      <c r="F23547">
        <v>11</v>
      </c>
      <c r="G23547">
        <v>77</v>
      </c>
      <c r="H23547">
        <v>1648</v>
      </c>
      <c r="I23547">
        <v>1306</v>
      </c>
      <c r="J23547">
        <v>2</v>
      </c>
      <c r="K23547">
        <v>0</v>
      </c>
      <c r="L23547" t="s">
        <v>28</v>
      </c>
      <c r="M23547" t="s">
        <v>1474</v>
      </c>
      <c r="N23547" t="s">
        <v>129</v>
      </c>
      <c r="O23547" t="s">
        <v>22</v>
      </c>
      <c r="P23547" t="s">
        <v>23</v>
      </c>
      <c r="Q23547" t="s">
        <v>24</v>
      </c>
    </row>
    <row r="23548" spans="1:17" x14ac:dyDescent="0.2">
      <c r="A23548" s="2">
        <v>44646</v>
      </c>
      <c r="B23548" t="s">
        <v>1693</v>
      </c>
      <c r="C23548" t="s">
        <v>48</v>
      </c>
      <c r="D23548" t="s">
        <v>50</v>
      </c>
      <c r="E23548" t="s">
        <v>50</v>
      </c>
      <c r="F23548">
        <v>203</v>
      </c>
      <c r="G23548">
        <v>124</v>
      </c>
      <c r="H23548">
        <v>853</v>
      </c>
      <c r="I23548">
        <v>1136</v>
      </c>
      <c r="J23548">
        <v>0</v>
      </c>
      <c r="K23548">
        <v>0</v>
      </c>
      <c r="L23548" t="s">
        <v>28</v>
      </c>
      <c r="M23548" t="s">
        <v>1693</v>
      </c>
      <c r="N23548" t="s">
        <v>1693</v>
      </c>
      <c r="O23548" t="s">
        <v>22</v>
      </c>
      <c r="P23548" t="s">
        <v>23</v>
      </c>
      <c r="Q23548" t="s">
        <v>30</v>
      </c>
    </row>
    <row r="23549" spans="1:17" x14ac:dyDescent="0.2">
      <c r="A23549" s="2">
        <v>44646</v>
      </c>
      <c r="B23549" t="s">
        <v>718</v>
      </c>
      <c r="C23549" t="s">
        <v>237</v>
      </c>
      <c r="D23549" t="s">
        <v>36</v>
      </c>
      <c r="E23549" t="s">
        <v>36</v>
      </c>
      <c r="F23549">
        <v>118</v>
      </c>
      <c r="G23549">
        <v>114</v>
      </c>
      <c r="H23549">
        <v>1149</v>
      </c>
      <c r="I23549">
        <v>1158</v>
      </c>
      <c r="J23549">
        <v>2</v>
      </c>
      <c r="K23549">
        <v>1</v>
      </c>
      <c r="L23549" t="s">
        <v>28</v>
      </c>
      <c r="M23549" t="s">
        <v>225</v>
      </c>
      <c r="N23549" t="s">
        <v>197</v>
      </c>
      <c r="O23549" t="s">
        <v>122</v>
      </c>
      <c r="P23549" t="s">
        <v>23</v>
      </c>
      <c r="Q23549" t="s">
        <v>24</v>
      </c>
    </row>
    <row r="23550" spans="1:17" x14ac:dyDescent="0.2">
      <c r="A23550" s="2">
        <v>44646</v>
      </c>
      <c r="B23550" t="s">
        <v>197</v>
      </c>
      <c r="C23550" t="s">
        <v>296</v>
      </c>
      <c r="D23550" t="s">
        <v>36</v>
      </c>
      <c r="E23550" t="s">
        <v>36</v>
      </c>
      <c r="F23550">
        <v>116</v>
      </c>
      <c r="G23550">
        <v>117</v>
      </c>
      <c r="H23550">
        <v>1152</v>
      </c>
      <c r="I23550">
        <v>1151</v>
      </c>
      <c r="J23550">
        <v>2</v>
      </c>
      <c r="K23550">
        <v>1</v>
      </c>
      <c r="L23550" t="s">
        <v>28</v>
      </c>
      <c r="M23550" t="s">
        <v>225</v>
      </c>
      <c r="N23550" t="s">
        <v>197</v>
      </c>
      <c r="O23550" t="s">
        <v>22</v>
      </c>
      <c r="P23550" t="s">
        <v>23</v>
      </c>
      <c r="Q23550" t="s">
        <v>24</v>
      </c>
    </row>
    <row r="23551" spans="1:17" x14ac:dyDescent="0.2">
      <c r="A23551" s="2">
        <v>44646</v>
      </c>
      <c r="B23551" t="s">
        <v>126</v>
      </c>
      <c r="C23551" t="s">
        <v>72</v>
      </c>
      <c r="D23551" t="s">
        <v>50</v>
      </c>
      <c r="E23551" t="s">
        <v>50</v>
      </c>
      <c r="F23551">
        <v>10</v>
      </c>
      <c r="G23551">
        <v>9</v>
      </c>
      <c r="H23551">
        <v>1653</v>
      </c>
      <c r="I23551">
        <v>1654</v>
      </c>
      <c r="J23551">
        <v>4</v>
      </c>
      <c r="K23551">
        <v>2</v>
      </c>
      <c r="L23551" t="s">
        <v>28</v>
      </c>
      <c r="M23551" t="s">
        <v>308</v>
      </c>
      <c r="N23551" t="s">
        <v>126</v>
      </c>
      <c r="O23551" t="s">
        <v>22</v>
      </c>
      <c r="P23551" t="s">
        <v>23</v>
      </c>
      <c r="Q23551" t="s">
        <v>24</v>
      </c>
    </row>
    <row r="23552" spans="1:17" x14ac:dyDescent="0.2">
      <c r="A23552" s="2">
        <v>44646</v>
      </c>
      <c r="B23552" t="s">
        <v>166</v>
      </c>
      <c r="C23552" t="s">
        <v>87</v>
      </c>
      <c r="D23552" t="s">
        <v>115</v>
      </c>
      <c r="E23552" t="s">
        <v>50</v>
      </c>
      <c r="F23552">
        <v>52</v>
      </c>
      <c r="G23552">
        <v>71</v>
      </c>
      <c r="H23552">
        <v>1437</v>
      </c>
      <c r="I23552">
        <v>1345</v>
      </c>
      <c r="J23552">
        <v>2</v>
      </c>
      <c r="K23552">
        <v>1</v>
      </c>
      <c r="L23552" t="s">
        <v>28</v>
      </c>
      <c r="M23552" t="s">
        <v>1158</v>
      </c>
      <c r="N23552" t="s">
        <v>166</v>
      </c>
      <c r="O23552" t="s">
        <v>22</v>
      </c>
      <c r="P23552" t="s">
        <v>23</v>
      </c>
      <c r="Q23552" t="s">
        <v>24</v>
      </c>
    </row>
    <row r="23553" spans="1:17" x14ac:dyDescent="0.2">
      <c r="A23553" s="2">
        <v>44646</v>
      </c>
      <c r="B23553" t="s">
        <v>98</v>
      </c>
      <c r="C23553" t="s">
        <v>147</v>
      </c>
      <c r="D23553" t="s">
        <v>50</v>
      </c>
      <c r="E23553" t="s">
        <v>50</v>
      </c>
      <c r="F23553">
        <v>49</v>
      </c>
      <c r="G23553">
        <v>1</v>
      </c>
      <c r="H23553">
        <v>1444</v>
      </c>
      <c r="I23553">
        <v>1828</v>
      </c>
      <c r="J23553">
        <v>2</v>
      </c>
      <c r="K23553">
        <v>2</v>
      </c>
      <c r="L23553" t="s">
        <v>28</v>
      </c>
      <c r="M23553" t="s">
        <v>99</v>
      </c>
      <c r="N23553" t="s">
        <v>98</v>
      </c>
      <c r="O23553" t="s">
        <v>22</v>
      </c>
      <c r="P23553" t="s">
        <v>23</v>
      </c>
      <c r="Q23553" t="s">
        <v>30</v>
      </c>
    </row>
    <row r="23554" spans="1:17" x14ac:dyDescent="0.2">
      <c r="A23554" s="2">
        <v>44646</v>
      </c>
      <c r="B23554" t="s">
        <v>443</v>
      </c>
      <c r="C23554" t="s">
        <v>391</v>
      </c>
      <c r="D23554" t="s">
        <v>115</v>
      </c>
      <c r="E23554" t="s">
        <v>115</v>
      </c>
      <c r="F23554">
        <v>161</v>
      </c>
      <c r="G23554">
        <v>154</v>
      </c>
      <c r="H23554">
        <v>1000</v>
      </c>
      <c r="I23554">
        <v>1034</v>
      </c>
      <c r="J23554">
        <v>2</v>
      </c>
      <c r="K23554">
        <v>1</v>
      </c>
      <c r="L23554" t="s">
        <v>28</v>
      </c>
      <c r="M23554" t="s">
        <v>1043</v>
      </c>
      <c r="N23554" t="s">
        <v>443</v>
      </c>
      <c r="O23554" t="s">
        <v>22</v>
      </c>
      <c r="P23554" t="s">
        <v>23</v>
      </c>
      <c r="Q23554" t="s">
        <v>24</v>
      </c>
    </row>
    <row r="23555" spans="1:17" x14ac:dyDescent="0.2">
      <c r="A23555" s="2">
        <v>44646</v>
      </c>
      <c r="B23555" t="s">
        <v>106</v>
      </c>
      <c r="C23555" t="s">
        <v>85</v>
      </c>
      <c r="D23555" t="s">
        <v>50</v>
      </c>
      <c r="E23555" t="s">
        <v>50</v>
      </c>
      <c r="F23555">
        <v>7</v>
      </c>
      <c r="G23555">
        <v>65</v>
      </c>
      <c r="H23555">
        <v>1704</v>
      </c>
      <c r="I23555">
        <v>1374</v>
      </c>
      <c r="J23555">
        <v>2</v>
      </c>
      <c r="K23555">
        <v>1</v>
      </c>
      <c r="L23555" t="s">
        <v>28</v>
      </c>
      <c r="M23555" t="s">
        <v>855</v>
      </c>
      <c r="N23555" t="s">
        <v>106</v>
      </c>
      <c r="O23555" t="s">
        <v>22</v>
      </c>
      <c r="P23555" t="s">
        <v>23</v>
      </c>
      <c r="Q23555" t="s">
        <v>24</v>
      </c>
    </row>
    <row r="23556" spans="1:17" x14ac:dyDescent="0.2">
      <c r="A23556" s="2">
        <v>44647</v>
      </c>
      <c r="B23556" t="s">
        <v>210</v>
      </c>
      <c r="C23556" t="s">
        <v>131</v>
      </c>
      <c r="D23556" t="s">
        <v>27</v>
      </c>
      <c r="E23556" t="s">
        <v>27</v>
      </c>
      <c r="F23556">
        <v>70</v>
      </c>
      <c r="G23556">
        <v>42</v>
      </c>
      <c r="H23556">
        <v>1346</v>
      </c>
      <c r="I23556">
        <v>1464</v>
      </c>
      <c r="J23556">
        <v>1</v>
      </c>
      <c r="K23556">
        <v>2</v>
      </c>
      <c r="L23556" t="s">
        <v>20</v>
      </c>
      <c r="M23556" t="s">
        <v>557</v>
      </c>
      <c r="N23556" t="s">
        <v>210</v>
      </c>
      <c r="O23556" t="s">
        <v>22</v>
      </c>
      <c r="P23556" t="s">
        <v>23</v>
      </c>
      <c r="Q23556" t="s">
        <v>41</v>
      </c>
    </row>
    <row r="23557" spans="1:17" x14ac:dyDescent="0.2">
      <c r="A23557" s="2">
        <v>44647</v>
      </c>
      <c r="B23557" t="s">
        <v>56</v>
      </c>
      <c r="C23557" t="s">
        <v>185</v>
      </c>
      <c r="D23557" t="s">
        <v>27</v>
      </c>
      <c r="E23557" t="s">
        <v>27</v>
      </c>
      <c r="F23557">
        <v>33</v>
      </c>
      <c r="G23557">
        <v>62</v>
      </c>
      <c r="H23557">
        <v>1497</v>
      </c>
      <c r="I23557">
        <v>1378</v>
      </c>
      <c r="J23557">
        <v>4</v>
      </c>
      <c r="K23557">
        <v>0</v>
      </c>
      <c r="L23557" t="s">
        <v>20</v>
      </c>
      <c r="M23557" t="s">
        <v>343</v>
      </c>
      <c r="N23557" t="s">
        <v>56</v>
      </c>
      <c r="O23557" t="s">
        <v>22</v>
      </c>
      <c r="P23557" t="s">
        <v>23</v>
      </c>
      <c r="Q23557" t="s">
        <v>24</v>
      </c>
    </row>
    <row r="23558" spans="1:17" x14ac:dyDescent="0.2">
      <c r="A23558" s="2">
        <v>44647</v>
      </c>
      <c r="B23558" t="s">
        <v>304</v>
      </c>
      <c r="C23558" t="s">
        <v>26</v>
      </c>
      <c r="D23558" t="s">
        <v>27</v>
      </c>
      <c r="E23558" t="s">
        <v>27</v>
      </c>
      <c r="F23558">
        <v>78</v>
      </c>
      <c r="G23558">
        <v>12</v>
      </c>
      <c r="H23558">
        <v>1303</v>
      </c>
      <c r="I23558">
        <v>1647</v>
      </c>
      <c r="J23558">
        <v>0</v>
      </c>
      <c r="K23558">
        <v>1</v>
      </c>
      <c r="L23558" t="s">
        <v>20</v>
      </c>
      <c r="M23558" t="s">
        <v>628</v>
      </c>
      <c r="N23558" t="s">
        <v>304</v>
      </c>
      <c r="O23558" t="s">
        <v>22</v>
      </c>
      <c r="P23558" t="s">
        <v>23</v>
      </c>
      <c r="Q23558" t="s">
        <v>41</v>
      </c>
    </row>
    <row r="23559" spans="1:17" x14ac:dyDescent="0.2">
      <c r="A23559" s="2">
        <v>44647</v>
      </c>
      <c r="B23559" t="s">
        <v>77</v>
      </c>
      <c r="C23559" t="s">
        <v>531</v>
      </c>
      <c r="D23559" t="s">
        <v>27</v>
      </c>
      <c r="E23559" t="s">
        <v>27</v>
      </c>
      <c r="F23559">
        <v>13</v>
      </c>
      <c r="G23559">
        <v>63</v>
      </c>
      <c r="H23559">
        <v>1643</v>
      </c>
      <c r="I23559">
        <v>1375</v>
      </c>
      <c r="J23559">
        <v>5</v>
      </c>
      <c r="K23559">
        <v>1</v>
      </c>
      <c r="L23559" t="s">
        <v>20</v>
      </c>
      <c r="M23559" t="s">
        <v>350</v>
      </c>
      <c r="N23559" t="s">
        <v>77</v>
      </c>
      <c r="O23559" t="s">
        <v>22</v>
      </c>
      <c r="P23559" t="s">
        <v>23</v>
      </c>
      <c r="Q23559" t="s">
        <v>24</v>
      </c>
    </row>
    <row r="23560" spans="1:17" x14ac:dyDescent="0.2">
      <c r="A23560" s="2">
        <v>44647</v>
      </c>
      <c r="B23560" t="s">
        <v>442</v>
      </c>
      <c r="C23560" t="s">
        <v>203</v>
      </c>
      <c r="D23560" t="s">
        <v>57</v>
      </c>
      <c r="E23560" t="s">
        <v>57</v>
      </c>
      <c r="F23560">
        <v>111</v>
      </c>
      <c r="G23560">
        <v>159</v>
      </c>
      <c r="H23560">
        <v>1161</v>
      </c>
      <c r="I23560">
        <v>1014</v>
      </c>
      <c r="J23560">
        <v>1</v>
      </c>
      <c r="K23560">
        <v>0</v>
      </c>
      <c r="L23560" t="s">
        <v>20</v>
      </c>
      <c r="M23560" t="s">
        <v>165</v>
      </c>
      <c r="N23560" t="s">
        <v>166</v>
      </c>
      <c r="O23560" t="s">
        <v>122</v>
      </c>
      <c r="P23560" t="s">
        <v>23</v>
      </c>
      <c r="Q23560" t="s">
        <v>24</v>
      </c>
    </row>
    <row r="23561" spans="1:17" x14ac:dyDescent="0.2">
      <c r="A23561" s="2">
        <v>44647</v>
      </c>
      <c r="B23561" t="s">
        <v>354</v>
      </c>
      <c r="C23561" t="s">
        <v>655</v>
      </c>
      <c r="D23561" t="s">
        <v>57</v>
      </c>
      <c r="E23561" t="s">
        <v>57</v>
      </c>
      <c r="F23561">
        <v>142</v>
      </c>
      <c r="G23561">
        <v>165</v>
      </c>
      <c r="H23561">
        <v>1072</v>
      </c>
      <c r="I23561">
        <v>990</v>
      </c>
      <c r="J23561">
        <v>3</v>
      </c>
      <c r="K23561">
        <v>2</v>
      </c>
      <c r="L23561" t="s">
        <v>20</v>
      </c>
      <c r="M23561" t="s">
        <v>165</v>
      </c>
      <c r="N23561" t="s">
        <v>166</v>
      </c>
      <c r="O23561" t="s">
        <v>122</v>
      </c>
      <c r="P23561" t="s">
        <v>23</v>
      </c>
      <c r="Q23561" t="s">
        <v>24</v>
      </c>
    </row>
    <row r="23562" spans="1:17" x14ac:dyDescent="0.2">
      <c r="A23562" s="2">
        <v>44647</v>
      </c>
      <c r="B23562" t="s">
        <v>221</v>
      </c>
      <c r="C23562" t="s">
        <v>233</v>
      </c>
      <c r="D23562" t="s">
        <v>27</v>
      </c>
      <c r="E23562" t="s">
        <v>19</v>
      </c>
      <c r="F23562">
        <v>163</v>
      </c>
      <c r="G23562">
        <v>175</v>
      </c>
      <c r="H23562">
        <v>995</v>
      </c>
      <c r="I23562">
        <v>958</v>
      </c>
      <c r="J23562">
        <v>0</v>
      </c>
      <c r="K23562">
        <v>5</v>
      </c>
      <c r="L23562" t="s">
        <v>28</v>
      </c>
      <c r="M23562" t="s">
        <v>285</v>
      </c>
      <c r="N23562" t="s">
        <v>282</v>
      </c>
      <c r="O23562" t="s">
        <v>122</v>
      </c>
      <c r="P23562" t="s">
        <v>23</v>
      </c>
      <c r="Q23562" t="s">
        <v>41</v>
      </c>
    </row>
    <row r="23563" spans="1:17" x14ac:dyDescent="0.2">
      <c r="A23563" s="2">
        <v>44647</v>
      </c>
      <c r="B23563" t="s">
        <v>614</v>
      </c>
      <c r="C23563" t="s">
        <v>454</v>
      </c>
      <c r="D23563" t="s">
        <v>27</v>
      </c>
      <c r="E23563" t="s">
        <v>27</v>
      </c>
      <c r="F23563">
        <v>170</v>
      </c>
      <c r="G23563">
        <v>179</v>
      </c>
      <c r="H23563">
        <v>967</v>
      </c>
      <c r="I23563">
        <v>948</v>
      </c>
      <c r="J23563">
        <v>0</v>
      </c>
      <c r="K23563">
        <v>3</v>
      </c>
      <c r="L23563" t="s">
        <v>28</v>
      </c>
      <c r="M23563" t="s">
        <v>1445</v>
      </c>
      <c r="N23563" t="s">
        <v>614</v>
      </c>
      <c r="O23563" t="s">
        <v>22</v>
      </c>
      <c r="P23563" t="s">
        <v>23</v>
      </c>
      <c r="Q23563" t="s">
        <v>41</v>
      </c>
    </row>
    <row r="23564" spans="1:17" x14ac:dyDescent="0.2">
      <c r="A23564" s="2">
        <v>44647</v>
      </c>
      <c r="B23564" t="s">
        <v>471</v>
      </c>
      <c r="C23564" t="s">
        <v>138</v>
      </c>
      <c r="D23564" t="s">
        <v>36</v>
      </c>
      <c r="E23564" t="s">
        <v>36</v>
      </c>
      <c r="F23564">
        <v>83</v>
      </c>
      <c r="G23564">
        <v>88</v>
      </c>
      <c r="H23564">
        <v>1282</v>
      </c>
      <c r="I23564">
        <v>1264</v>
      </c>
      <c r="J23564">
        <v>2</v>
      </c>
      <c r="K23564">
        <v>1</v>
      </c>
      <c r="L23564" t="s">
        <v>28</v>
      </c>
      <c r="M23564" t="s">
        <v>767</v>
      </c>
      <c r="N23564" t="s">
        <v>180</v>
      </c>
      <c r="O23564" t="s">
        <v>122</v>
      </c>
      <c r="P23564" t="s">
        <v>23</v>
      </c>
      <c r="Q23564" t="s">
        <v>24</v>
      </c>
    </row>
    <row r="23565" spans="1:17" x14ac:dyDescent="0.2">
      <c r="A23565" s="2">
        <v>44647</v>
      </c>
      <c r="B23565" t="s">
        <v>555</v>
      </c>
      <c r="C23565" t="s">
        <v>263</v>
      </c>
      <c r="D23565" t="s">
        <v>27</v>
      </c>
      <c r="E23565" t="s">
        <v>27</v>
      </c>
      <c r="F23565">
        <v>123</v>
      </c>
      <c r="G23565">
        <v>87</v>
      </c>
      <c r="H23565">
        <v>1138</v>
      </c>
      <c r="I23565">
        <v>1268</v>
      </c>
      <c r="J23565">
        <v>2</v>
      </c>
      <c r="K23565">
        <v>1</v>
      </c>
      <c r="L23565" t="s">
        <v>28</v>
      </c>
      <c r="M23565" t="s">
        <v>833</v>
      </c>
      <c r="N23565" t="s">
        <v>77</v>
      </c>
      <c r="O23565" t="s">
        <v>122</v>
      </c>
      <c r="P23565" t="s">
        <v>23</v>
      </c>
      <c r="Q23565" t="s">
        <v>24</v>
      </c>
    </row>
    <row r="23566" spans="1:17" x14ac:dyDescent="0.2">
      <c r="A23566" s="2">
        <v>44647</v>
      </c>
      <c r="B23566" t="s">
        <v>649</v>
      </c>
      <c r="C23566" t="s">
        <v>651</v>
      </c>
      <c r="D23566" t="s">
        <v>115</v>
      </c>
      <c r="E23566" t="s">
        <v>115</v>
      </c>
      <c r="F23566">
        <v>187</v>
      </c>
      <c r="G23566">
        <v>188</v>
      </c>
      <c r="H23566">
        <v>904</v>
      </c>
      <c r="I23566">
        <v>903</v>
      </c>
      <c r="J23566">
        <v>3</v>
      </c>
      <c r="K23566">
        <v>2</v>
      </c>
      <c r="L23566" t="s">
        <v>28</v>
      </c>
      <c r="M23566" t="s">
        <v>982</v>
      </c>
      <c r="N23566" t="s">
        <v>649</v>
      </c>
      <c r="O23566" t="s">
        <v>22</v>
      </c>
      <c r="P23566" t="s">
        <v>23</v>
      </c>
      <c r="Q23566" t="s">
        <v>24</v>
      </c>
    </row>
    <row r="23567" spans="1:17" x14ac:dyDescent="0.2">
      <c r="A23567" s="2">
        <v>44647</v>
      </c>
      <c r="B23567" t="s">
        <v>339</v>
      </c>
      <c r="C23567" t="s">
        <v>35</v>
      </c>
      <c r="D23567" t="s">
        <v>36</v>
      </c>
      <c r="E23567" t="s">
        <v>36</v>
      </c>
      <c r="F23567">
        <v>145</v>
      </c>
      <c r="G23567">
        <v>107</v>
      </c>
      <c r="H23567">
        <v>1058</v>
      </c>
      <c r="I23567">
        <v>1173</v>
      </c>
      <c r="J23567">
        <v>0</v>
      </c>
      <c r="K23567">
        <v>1</v>
      </c>
      <c r="L23567" t="s">
        <v>28</v>
      </c>
      <c r="M23567" t="s">
        <v>767</v>
      </c>
      <c r="N23567" t="s">
        <v>180</v>
      </c>
      <c r="O23567" t="s">
        <v>122</v>
      </c>
      <c r="P23567" t="s">
        <v>23</v>
      </c>
      <c r="Q23567" t="s">
        <v>41</v>
      </c>
    </row>
    <row r="23568" spans="1:17" x14ac:dyDescent="0.2">
      <c r="A23568" s="2">
        <v>44647</v>
      </c>
      <c r="B23568" t="s">
        <v>114</v>
      </c>
      <c r="C23568" t="s">
        <v>232</v>
      </c>
      <c r="D23568" t="s">
        <v>115</v>
      </c>
      <c r="E23568" t="s">
        <v>19</v>
      </c>
      <c r="F23568">
        <v>112</v>
      </c>
      <c r="G23568">
        <v>140</v>
      </c>
      <c r="H23568">
        <v>1160</v>
      </c>
      <c r="I23568">
        <v>1077</v>
      </c>
      <c r="J23568">
        <v>1</v>
      </c>
      <c r="K23568">
        <v>0</v>
      </c>
      <c r="L23568" t="s">
        <v>28</v>
      </c>
      <c r="M23568" t="s">
        <v>1655</v>
      </c>
      <c r="N23568" t="s">
        <v>114</v>
      </c>
      <c r="O23568" t="s">
        <v>22</v>
      </c>
      <c r="P23568" t="s">
        <v>23</v>
      </c>
      <c r="Q23568" t="s">
        <v>24</v>
      </c>
    </row>
    <row r="23569" spans="1:17" x14ac:dyDescent="0.2">
      <c r="A23569" s="2">
        <v>44647</v>
      </c>
      <c r="B23569" t="s">
        <v>1545</v>
      </c>
      <c r="C23569" t="s">
        <v>800</v>
      </c>
      <c r="D23569" t="s">
        <v>36</v>
      </c>
      <c r="E23569" t="s">
        <v>36</v>
      </c>
      <c r="F23569">
        <v>168</v>
      </c>
      <c r="G23569">
        <v>192</v>
      </c>
      <c r="H23569">
        <v>977</v>
      </c>
      <c r="I23569">
        <v>896</v>
      </c>
      <c r="J23569">
        <v>1</v>
      </c>
      <c r="K23569">
        <v>0</v>
      </c>
      <c r="L23569" t="s">
        <v>62</v>
      </c>
      <c r="M23569" t="s">
        <v>1854</v>
      </c>
      <c r="N23569" t="s">
        <v>208</v>
      </c>
      <c r="O23569" t="s">
        <v>122</v>
      </c>
      <c r="P23569" t="s">
        <v>23</v>
      </c>
      <c r="Q23569" t="s">
        <v>24</v>
      </c>
    </row>
    <row r="23570" spans="1:17" x14ac:dyDescent="0.2">
      <c r="A23570" s="2">
        <v>44647</v>
      </c>
      <c r="B23570" t="s">
        <v>405</v>
      </c>
      <c r="C23570" t="s">
        <v>419</v>
      </c>
      <c r="D23570" t="s">
        <v>36</v>
      </c>
      <c r="E23570" t="s">
        <v>36</v>
      </c>
      <c r="F23570">
        <v>146</v>
      </c>
      <c r="G23570">
        <v>196</v>
      </c>
      <c r="H23570">
        <v>1057</v>
      </c>
      <c r="I23570">
        <v>870</v>
      </c>
      <c r="J23570">
        <v>3</v>
      </c>
      <c r="K23570">
        <v>1</v>
      </c>
      <c r="L23570" t="s">
        <v>62</v>
      </c>
      <c r="M23570" t="s">
        <v>1802</v>
      </c>
      <c r="N23570" t="s">
        <v>149</v>
      </c>
      <c r="O23570" t="s">
        <v>122</v>
      </c>
      <c r="P23570" t="s">
        <v>23</v>
      </c>
      <c r="Q23570" t="s">
        <v>24</v>
      </c>
    </row>
    <row r="23571" spans="1:17" x14ac:dyDescent="0.2">
      <c r="A23571" s="2">
        <v>44647</v>
      </c>
      <c r="B23571" t="s">
        <v>46</v>
      </c>
      <c r="C23571" t="s">
        <v>556</v>
      </c>
      <c r="D23571" t="s">
        <v>36</v>
      </c>
      <c r="E23571" t="s">
        <v>36</v>
      </c>
      <c r="F23571">
        <v>147</v>
      </c>
      <c r="G23571">
        <v>194</v>
      </c>
      <c r="H23571">
        <v>1054</v>
      </c>
      <c r="I23571">
        <v>873</v>
      </c>
      <c r="J23571">
        <v>2</v>
      </c>
      <c r="K23571">
        <v>1</v>
      </c>
      <c r="L23571" t="s">
        <v>62</v>
      </c>
      <c r="M23571" t="s">
        <v>1864</v>
      </c>
      <c r="N23571" t="s">
        <v>149</v>
      </c>
      <c r="O23571" t="s">
        <v>122</v>
      </c>
      <c r="P23571" t="s">
        <v>23</v>
      </c>
      <c r="Q23571" t="s">
        <v>24</v>
      </c>
    </row>
    <row r="23572" spans="1:17" x14ac:dyDescent="0.2">
      <c r="A23572" s="2">
        <v>44647</v>
      </c>
      <c r="B23572" t="s">
        <v>404</v>
      </c>
      <c r="C23572" t="s">
        <v>876</v>
      </c>
      <c r="D23572" t="s">
        <v>36</v>
      </c>
      <c r="E23572" t="s">
        <v>36</v>
      </c>
      <c r="F23572">
        <v>176</v>
      </c>
      <c r="G23572">
        <v>189</v>
      </c>
      <c r="H23572">
        <v>955</v>
      </c>
      <c r="I23572">
        <v>903</v>
      </c>
      <c r="J23572">
        <v>3</v>
      </c>
      <c r="K23572">
        <v>3</v>
      </c>
      <c r="L23572" t="s">
        <v>62</v>
      </c>
      <c r="M23572" t="s">
        <v>1811</v>
      </c>
      <c r="N23572" t="s">
        <v>404</v>
      </c>
      <c r="O23572" t="s">
        <v>22</v>
      </c>
      <c r="P23572" t="s">
        <v>23</v>
      </c>
      <c r="Q23572" t="s">
        <v>30</v>
      </c>
    </row>
    <row r="23573" spans="1:17" x14ac:dyDescent="0.2">
      <c r="A23573" s="2">
        <v>44648</v>
      </c>
      <c r="B23573" t="s">
        <v>737</v>
      </c>
      <c r="C23573" t="s">
        <v>222</v>
      </c>
      <c r="D23573" t="s">
        <v>50</v>
      </c>
      <c r="E23573" t="s">
        <v>27</v>
      </c>
      <c r="F23573">
        <v>155</v>
      </c>
      <c r="G23573">
        <v>169</v>
      </c>
      <c r="H23573">
        <v>1030</v>
      </c>
      <c r="I23573">
        <v>974</v>
      </c>
      <c r="J23573">
        <v>1</v>
      </c>
      <c r="K23573">
        <v>0</v>
      </c>
      <c r="L23573" t="s">
        <v>28</v>
      </c>
      <c r="M23573" t="s">
        <v>1774</v>
      </c>
      <c r="N23573" t="s">
        <v>737</v>
      </c>
      <c r="O23573" t="s">
        <v>22</v>
      </c>
      <c r="P23573" t="s">
        <v>23</v>
      </c>
      <c r="Q23573" t="s">
        <v>24</v>
      </c>
    </row>
    <row r="23574" spans="1:17" x14ac:dyDescent="0.2">
      <c r="A23574" s="2">
        <v>44648</v>
      </c>
      <c r="B23574" t="s">
        <v>548</v>
      </c>
      <c r="C23574" t="s">
        <v>125</v>
      </c>
      <c r="D23574" t="s">
        <v>36</v>
      </c>
      <c r="E23574" t="s">
        <v>50</v>
      </c>
      <c r="F23574">
        <v>73</v>
      </c>
      <c r="G23574">
        <v>210</v>
      </c>
      <c r="H23574">
        <v>1336</v>
      </c>
      <c r="I23574">
        <v>780</v>
      </c>
      <c r="J23574">
        <v>2</v>
      </c>
      <c r="K23574">
        <v>0</v>
      </c>
      <c r="L23574" t="s">
        <v>28</v>
      </c>
      <c r="M23574" t="s">
        <v>1745</v>
      </c>
      <c r="N23574" t="s">
        <v>106</v>
      </c>
      <c r="O23574" t="s">
        <v>122</v>
      </c>
      <c r="P23574" t="s">
        <v>23</v>
      </c>
      <c r="Q23574" t="s">
        <v>24</v>
      </c>
    </row>
    <row r="23575" spans="1:17" x14ac:dyDescent="0.2">
      <c r="A23575" s="2">
        <v>44648</v>
      </c>
      <c r="B23575" t="s">
        <v>1279</v>
      </c>
      <c r="C23575" t="s">
        <v>153</v>
      </c>
      <c r="D23575" t="s">
        <v>50</v>
      </c>
      <c r="E23575" t="s">
        <v>50</v>
      </c>
      <c r="F23575">
        <v>72</v>
      </c>
      <c r="G23575">
        <v>55</v>
      </c>
      <c r="H23575">
        <v>1342</v>
      </c>
      <c r="I23575">
        <v>1421</v>
      </c>
      <c r="J23575">
        <v>1</v>
      </c>
      <c r="K23575">
        <v>0</v>
      </c>
      <c r="L23575" t="s">
        <v>28</v>
      </c>
      <c r="M23575" t="s">
        <v>1280</v>
      </c>
      <c r="N23575" t="s">
        <v>1279</v>
      </c>
      <c r="O23575" t="s">
        <v>22</v>
      </c>
      <c r="P23575" t="s">
        <v>23</v>
      </c>
      <c r="Q23575" t="s">
        <v>24</v>
      </c>
    </row>
    <row r="23576" spans="1:17" x14ac:dyDescent="0.2">
      <c r="A23576" s="2">
        <v>44648</v>
      </c>
      <c r="B23576" t="s">
        <v>355</v>
      </c>
      <c r="C23576" t="s">
        <v>204</v>
      </c>
      <c r="D23576" t="s">
        <v>57</v>
      </c>
      <c r="E23576" t="s">
        <v>57</v>
      </c>
      <c r="F23576">
        <v>164</v>
      </c>
      <c r="G23576">
        <v>162</v>
      </c>
      <c r="H23576">
        <v>995</v>
      </c>
      <c r="I23576">
        <v>996</v>
      </c>
      <c r="J23576">
        <v>1</v>
      </c>
      <c r="K23576">
        <v>2</v>
      </c>
      <c r="L23576" t="s">
        <v>28</v>
      </c>
      <c r="M23576" t="s">
        <v>165</v>
      </c>
      <c r="N23576" t="s">
        <v>166</v>
      </c>
      <c r="O23576" t="s">
        <v>122</v>
      </c>
      <c r="P23576" t="s">
        <v>23</v>
      </c>
      <c r="Q23576" t="s">
        <v>41</v>
      </c>
    </row>
    <row r="23577" spans="1:17" x14ac:dyDescent="0.2">
      <c r="A23577" s="2">
        <v>44649</v>
      </c>
      <c r="B23577" t="s">
        <v>150</v>
      </c>
      <c r="C23577" t="s">
        <v>120</v>
      </c>
      <c r="D23577" t="s">
        <v>36</v>
      </c>
      <c r="E23577" t="s">
        <v>36</v>
      </c>
      <c r="F23577">
        <v>43</v>
      </c>
      <c r="G23577">
        <v>38</v>
      </c>
      <c r="H23577">
        <v>1460</v>
      </c>
      <c r="I23577">
        <v>1480</v>
      </c>
      <c r="J23577">
        <v>1</v>
      </c>
      <c r="K23577">
        <v>2</v>
      </c>
      <c r="L23577" t="s">
        <v>20</v>
      </c>
      <c r="M23577" t="s">
        <v>1052</v>
      </c>
      <c r="N23577" t="s">
        <v>150</v>
      </c>
      <c r="O23577" t="s">
        <v>22</v>
      </c>
      <c r="P23577" t="s">
        <v>23</v>
      </c>
      <c r="Q23577" t="s">
        <v>41</v>
      </c>
    </row>
    <row r="23578" spans="1:17" x14ac:dyDescent="0.2">
      <c r="A23578" s="2">
        <v>44649</v>
      </c>
      <c r="B23578" t="s">
        <v>110</v>
      </c>
      <c r="C23578" t="s">
        <v>890</v>
      </c>
      <c r="D23578" t="s">
        <v>36</v>
      </c>
      <c r="E23578" t="s">
        <v>36</v>
      </c>
      <c r="F23578">
        <v>24</v>
      </c>
      <c r="G23578">
        <v>66</v>
      </c>
      <c r="H23578">
        <v>1547</v>
      </c>
      <c r="I23578">
        <v>1369</v>
      </c>
      <c r="J23578">
        <v>4</v>
      </c>
      <c r="K23578">
        <v>1</v>
      </c>
      <c r="L23578" t="s">
        <v>20</v>
      </c>
      <c r="M23578" t="s">
        <v>112</v>
      </c>
      <c r="N23578" t="s">
        <v>110</v>
      </c>
      <c r="O23578" t="s">
        <v>22</v>
      </c>
      <c r="P23578" t="s">
        <v>23</v>
      </c>
      <c r="Q23578" t="s">
        <v>24</v>
      </c>
    </row>
    <row r="23579" spans="1:17" x14ac:dyDescent="0.2">
      <c r="A23579" s="2">
        <v>44649</v>
      </c>
      <c r="B23579" t="s">
        <v>135</v>
      </c>
      <c r="C23579" t="s">
        <v>199</v>
      </c>
      <c r="D23579" t="s">
        <v>36</v>
      </c>
      <c r="E23579" t="s">
        <v>36</v>
      </c>
      <c r="F23579">
        <v>32</v>
      </c>
      <c r="G23579">
        <v>61</v>
      </c>
      <c r="H23579">
        <v>1509</v>
      </c>
      <c r="I23579">
        <v>1381</v>
      </c>
      <c r="J23579">
        <v>1</v>
      </c>
      <c r="K23579">
        <v>1</v>
      </c>
      <c r="L23579" t="s">
        <v>20</v>
      </c>
      <c r="M23579" t="s">
        <v>1082</v>
      </c>
      <c r="N23579" t="s">
        <v>135</v>
      </c>
      <c r="O23579" t="s">
        <v>22</v>
      </c>
      <c r="P23579" t="s">
        <v>23</v>
      </c>
      <c r="Q23579" t="s">
        <v>30</v>
      </c>
    </row>
    <row r="23580" spans="1:17" x14ac:dyDescent="0.2">
      <c r="A23580" s="2">
        <v>44649</v>
      </c>
      <c r="B23580" t="s">
        <v>118</v>
      </c>
      <c r="C23580" t="s">
        <v>183</v>
      </c>
      <c r="D23580" t="s">
        <v>36</v>
      </c>
      <c r="E23580" t="s">
        <v>36</v>
      </c>
      <c r="F23580">
        <v>18</v>
      </c>
      <c r="G23580">
        <v>34</v>
      </c>
      <c r="H23580">
        <v>1587</v>
      </c>
      <c r="I23580">
        <v>1497</v>
      </c>
      <c r="J23580">
        <v>1</v>
      </c>
      <c r="K23580">
        <v>0</v>
      </c>
      <c r="L23580" t="s">
        <v>20</v>
      </c>
      <c r="M23580" t="s">
        <v>1865</v>
      </c>
      <c r="N23580" t="s">
        <v>118</v>
      </c>
      <c r="O23580" t="s">
        <v>22</v>
      </c>
      <c r="P23580" t="s">
        <v>59</v>
      </c>
      <c r="Q23580" t="s">
        <v>24</v>
      </c>
    </row>
    <row r="23581" spans="1:17" x14ac:dyDescent="0.2">
      <c r="A23581" s="2">
        <v>44649</v>
      </c>
      <c r="B23581" t="s">
        <v>128</v>
      </c>
      <c r="C23581" t="s">
        <v>111</v>
      </c>
      <c r="D23581" t="s">
        <v>36</v>
      </c>
      <c r="E23581" t="s">
        <v>36</v>
      </c>
      <c r="F23581">
        <v>36</v>
      </c>
      <c r="G23581">
        <v>48</v>
      </c>
      <c r="H23581">
        <v>1489</v>
      </c>
      <c r="I23581">
        <v>1446</v>
      </c>
      <c r="J23581">
        <v>0</v>
      </c>
      <c r="K23581">
        <v>0</v>
      </c>
      <c r="L23581" t="s">
        <v>20</v>
      </c>
      <c r="M23581" t="s">
        <v>130</v>
      </c>
      <c r="N23581" t="s">
        <v>128</v>
      </c>
      <c r="O23581" t="s">
        <v>22</v>
      </c>
      <c r="P23581" t="s">
        <v>23</v>
      </c>
      <c r="Q23581" t="s">
        <v>30</v>
      </c>
    </row>
    <row r="23582" spans="1:17" x14ac:dyDescent="0.2">
      <c r="A23582" s="2">
        <v>44649</v>
      </c>
      <c r="B23582" t="s">
        <v>167</v>
      </c>
      <c r="C23582" t="s">
        <v>464</v>
      </c>
      <c r="D23582" t="s">
        <v>115</v>
      </c>
      <c r="E23582" t="s">
        <v>115</v>
      </c>
      <c r="F23582">
        <v>21</v>
      </c>
      <c r="G23582">
        <v>95</v>
      </c>
      <c r="H23582">
        <v>1572</v>
      </c>
      <c r="I23582">
        <v>1228</v>
      </c>
      <c r="J23582">
        <v>2</v>
      </c>
      <c r="K23582">
        <v>0</v>
      </c>
      <c r="L23582" t="s">
        <v>20</v>
      </c>
      <c r="M23582" t="s">
        <v>1644</v>
      </c>
      <c r="N23582" t="s">
        <v>167</v>
      </c>
      <c r="O23582" t="s">
        <v>22</v>
      </c>
      <c r="P23582" t="s">
        <v>23</v>
      </c>
      <c r="Q23582" t="s">
        <v>24</v>
      </c>
    </row>
    <row r="23583" spans="1:17" x14ac:dyDescent="0.2">
      <c r="A23583" s="2">
        <v>44649</v>
      </c>
      <c r="B23583" t="s">
        <v>469</v>
      </c>
      <c r="C23583" t="s">
        <v>164</v>
      </c>
      <c r="D23583" t="s">
        <v>115</v>
      </c>
      <c r="E23583" t="s">
        <v>115</v>
      </c>
      <c r="F23583">
        <v>91</v>
      </c>
      <c r="G23583">
        <v>74</v>
      </c>
      <c r="H23583">
        <v>1251</v>
      </c>
      <c r="I23583">
        <v>1325</v>
      </c>
      <c r="J23583">
        <v>1</v>
      </c>
      <c r="K23583">
        <v>1</v>
      </c>
      <c r="L23583" t="s">
        <v>20</v>
      </c>
      <c r="M23583" t="s">
        <v>246</v>
      </c>
      <c r="N23583" t="s">
        <v>176</v>
      </c>
      <c r="O23583" t="s">
        <v>122</v>
      </c>
      <c r="P23583" t="s">
        <v>23</v>
      </c>
      <c r="Q23583" t="s">
        <v>30</v>
      </c>
    </row>
    <row r="23584" spans="1:17" x14ac:dyDescent="0.2">
      <c r="A23584" s="2">
        <v>44649</v>
      </c>
      <c r="B23584" t="s">
        <v>176</v>
      </c>
      <c r="C23584" t="s">
        <v>133</v>
      </c>
      <c r="D23584" t="s">
        <v>115</v>
      </c>
      <c r="E23584" t="s">
        <v>115</v>
      </c>
      <c r="F23584">
        <v>69</v>
      </c>
      <c r="G23584">
        <v>29</v>
      </c>
      <c r="H23584">
        <v>1353</v>
      </c>
      <c r="I23584">
        <v>1522</v>
      </c>
      <c r="J23584">
        <v>1</v>
      </c>
      <c r="K23584">
        <v>0</v>
      </c>
      <c r="L23584" t="s">
        <v>20</v>
      </c>
      <c r="M23584" t="s">
        <v>246</v>
      </c>
      <c r="N23584" t="s">
        <v>176</v>
      </c>
      <c r="O23584" t="s">
        <v>22</v>
      </c>
      <c r="P23584" t="s">
        <v>23</v>
      </c>
      <c r="Q23584" t="s">
        <v>24</v>
      </c>
    </row>
    <row r="23585" spans="1:17" x14ac:dyDescent="0.2">
      <c r="A23585" s="2">
        <v>44649</v>
      </c>
      <c r="B23585" t="s">
        <v>143</v>
      </c>
      <c r="C23585" t="s">
        <v>425</v>
      </c>
      <c r="D23585" t="s">
        <v>115</v>
      </c>
      <c r="E23585" t="s">
        <v>115</v>
      </c>
      <c r="F23585">
        <v>23</v>
      </c>
      <c r="G23585">
        <v>98</v>
      </c>
      <c r="H23585">
        <v>1549</v>
      </c>
      <c r="I23585">
        <v>1218</v>
      </c>
      <c r="J23585">
        <v>1</v>
      </c>
      <c r="K23585">
        <v>1</v>
      </c>
      <c r="L23585" t="s">
        <v>20</v>
      </c>
      <c r="M23585" t="s">
        <v>1014</v>
      </c>
      <c r="N23585" t="s">
        <v>143</v>
      </c>
      <c r="O23585" t="s">
        <v>22</v>
      </c>
      <c r="P23585" t="s">
        <v>23</v>
      </c>
      <c r="Q23585" t="s">
        <v>30</v>
      </c>
    </row>
    <row r="23586" spans="1:17" x14ac:dyDescent="0.2">
      <c r="A23586" s="2">
        <v>44649</v>
      </c>
      <c r="B23586" t="s">
        <v>239</v>
      </c>
      <c r="C23586" t="s">
        <v>182</v>
      </c>
      <c r="D23586" t="s">
        <v>115</v>
      </c>
      <c r="E23586" t="s">
        <v>115</v>
      </c>
      <c r="F23586">
        <v>79</v>
      </c>
      <c r="G23586">
        <v>75</v>
      </c>
      <c r="H23586">
        <v>1301</v>
      </c>
      <c r="I23586">
        <v>1313</v>
      </c>
      <c r="J23586">
        <v>2</v>
      </c>
      <c r="K23586">
        <v>0</v>
      </c>
      <c r="L23586" t="s">
        <v>20</v>
      </c>
      <c r="M23586" t="s">
        <v>240</v>
      </c>
      <c r="N23586" t="s">
        <v>239</v>
      </c>
      <c r="O23586" t="s">
        <v>22</v>
      </c>
      <c r="P23586" t="s">
        <v>23</v>
      </c>
      <c r="Q23586" t="s">
        <v>24</v>
      </c>
    </row>
    <row r="23587" spans="1:17" x14ac:dyDescent="0.2">
      <c r="A23587" s="2">
        <v>44649</v>
      </c>
      <c r="B23587" t="s">
        <v>113</v>
      </c>
      <c r="C23587" t="s">
        <v>55</v>
      </c>
      <c r="D23587" t="s">
        <v>115</v>
      </c>
      <c r="E23587" t="s">
        <v>57</v>
      </c>
      <c r="F23587">
        <v>53</v>
      </c>
      <c r="G23587">
        <v>37</v>
      </c>
      <c r="H23587">
        <v>1433</v>
      </c>
      <c r="I23587">
        <v>1486</v>
      </c>
      <c r="J23587">
        <v>1</v>
      </c>
      <c r="K23587">
        <v>0</v>
      </c>
      <c r="L23587" t="s">
        <v>20</v>
      </c>
      <c r="M23587" t="s">
        <v>245</v>
      </c>
      <c r="N23587" t="s">
        <v>113</v>
      </c>
      <c r="O23587" t="s">
        <v>22</v>
      </c>
      <c r="P23587" t="s">
        <v>23</v>
      </c>
      <c r="Q23587" t="s">
        <v>24</v>
      </c>
    </row>
    <row r="23588" spans="1:17" x14ac:dyDescent="0.2">
      <c r="A23588" s="2">
        <v>44649</v>
      </c>
      <c r="B23588" t="s">
        <v>31</v>
      </c>
      <c r="C23588" t="s">
        <v>39</v>
      </c>
      <c r="D23588" t="s">
        <v>19</v>
      </c>
      <c r="E23588" t="s">
        <v>19</v>
      </c>
      <c r="F23588">
        <v>44</v>
      </c>
      <c r="G23588">
        <v>4</v>
      </c>
      <c r="H23588">
        <v>1458</v>
      </c>
      <c r="I23588">
        <v>1766</v>
      </c>
      <c r="J23588">
        <v>1</v>
      </c>
      <c r="K23588">
        <v>1</v>
      </c>
      <c r="L23588" t="s">
        <v>20</v>
      </c>
      <c r="M23588" t="s">
        <v>80</v>
      </c>
      <c r="N23588" t="s">
        <v>31</v>
      </c>
      <c r="O23588" t="s">
        <v>22</v>
      </c>
      <c r="P23588" t="s">
        <v>23</v>
      </c>
      <c r="Q23588" t="s">
        <v>30</v>
      </c>
    </row>
    <row r="23589" spans="1:17" x14ac:dyDescent="0.2">
      <c r="A23589" s="2">
        <v>44649</v>
      </c>
      <c r="B23589" t="s">
        <v>42</v>
      </c>
      <c r="C23589" t="s">
        <v>38</v>
      </c>
      <c r="D23589" t="s">
        <v>19</v>
      </c>
      <c r="E23589" t="s">
        <v>19</v>
      </c>
      <c r="F23589">
        <v>22</v>
      </c>
      <c r="G23589">
        <v>50</v>
      </c>
      <c r="H23589">
        <v>1563</v>
      </c>
      <c r="I23589">
        <v>1440</v>
      </c>
      <c r="J23589">
        <v>2</v>
      </c>
      <c r="K23589">
        <v>0</v>
      </c>
      <c r="L23589" t="s">
        <v>20</v>
      </c>
      <c r="M23589" t="s">
        <v>44</v>
      </c>
      <c r="N23589" t="s">
        <v>42</v>
      </c>
      <c r="O23589" t="s">
        <v>22</v>
      </c>
      <c r="P23589" t="s">
        <v>23</v>
      </c>
      <c r="Q23589" t="s">
        <v>24</v>
      </c>
    </row>
    <row r="23590" spans="1:17" x14ac:dyDescent="0.2">
      <c r="A23590" s="2">
        <v>44649</v>
      </c>
      <c r="B23590" t="s">
        <v>17</v>
      </c>
      <c r="C23590" t="s">
        <v>25</v>
      </c>
      <c r="D23590" t="s">
        <v>19</v>
      </c>
      <c r="E23590" t="s">
        <v>19</v>
      </c>
      <c r="F23590">
        <v>76</v>
      </c>
      <c r="G23590">
        <v>2</v>
      </c>
      <c r="H23590">
        <v>1308</v>
      </c>
      <c r="I23590">
        <v>1823</v>
      </c>
      <c r="J23590">
        <v>0</v>
      </c>
      <c r="K23590">
        <v>4</v>
      </c>
      <c r="L23590" t="s">
        <v>20</v>
      </c>
      <c r="M23590" t="s">
        <v>21</v>
      </c>
      <c r="N23590" t="s">
        <v>17</v>
      </c>
      <c r="O23590" t="s">
        <v>22</v>
      </c>
      <c r="P23590" t="s">
        <v>23</v>
      </c>
      <c r="Q23590" t="s">
        <v>41</v>
      </c>
    </row>
    <row r="23591" spans="1:17" x14ac:dyDescent="0.2">
      <c r="A23591" s="2">
        <v>44649</v>
      </c>
      <c r="B23591" t="s">
        <v>32</v>
      </c>
      <c r="C23591" t="s">
        <v>43</v>
      </c>
      <c r="D23591" t="s">
        <v>19</v>
      </c>
      <c r="E23591" t="s">
        <v>19</v>
      </c>
      <c r="F23591">
        <v>58</v>
      </c>
      <c r="G23591">
        <v>19</v>
      </c>
      <c r="H23591">
        <v>1411</v>
      </c>
      <c r="I23591">
        <v>1585</v>
      </c>
      <c r="J23591">
        <v>0</v>
      </c>
      <c r="K23591">
        <v>1</v>
      </c>
      <c r="L23591" t="s">
        <v>20</v>
      </c>
      <c r="M23591" t="s">
        <v>1866</v>
      </c>
      <c r="N23591" t="s">
        <v>32</v>
      </c>
      <c r="O23591" t="s">
        <v>22</v>
      </c>
      <c r="P23591" t="s">
        <v>23</v>
      </c>
      <c r="Q23591" t="s">
        <v>41</v>
      </c>
    </row>
    <row r="23592" spans="1:17" x14ac:dyDescent="0.2">
      <c r="A23592" s="2">
        <v>44649</v>
      </c>
      <c r="B23592" t="s">
        <v>107</v>
      </c>
      <c r="C23592" t="s">
        <v>18</v>
      </c>
      <c r="D23592" t="s">
        <v>19</v>
      </c>
      <c r="E23592" t="s">
        <v>19</v>
      </c>
      <c r="F23592">
        <v>26</v>
      </c>
      <c r="G23592">
        <v>16</v>
      </c>
      <c r="H23592">
        <v>1543</v>
      </c>
      <c r="I23592">
        <v>1614</v>
      </c>
      <c r="J23592">
        <v>0</v>
      </c>
      <c r="K23592">
        <v>2</v>
      </c>
      <c r="L23592" t="s">
        <v>20</v>
      </c>
      <c r="M23592" t="s">
        <v>310</v>
      </c>
      <c r="N23592" t="s">
        <v>107</v>
      </c>
      <c r="O23592" t="s">
        <v>22</v>
      </c>
      <c r="P23592" t="s">
        <v>23</v>
      </c>
      <c r="Q23592" t="s">
        <v>41</v>
      </c>
    </row>
    <row r="23593" spans="1:17" x14ac:dyDescent="0.2">
      <c r="A23593" s="2">
        <v>44649</v>
      </c>
      <c r="B23593" t="s">
        <v>90</v>
      </c>
      <c r="C23593" t="s">
        <v>52</v>
      </c>
      <c r="D23593" t="s">
        <v>50</v>
      </c>
      <c r="E23593" t="s">
        <v>50</v>
      </c>
      <c r="F23593">
        <v>28</v>
      </c>
      <c r="G23593">
        <v>17</v>
      </c>
      <c r="H23593">
        <v>1530</v>
      </c>
      <c r="I23593">
        <v>1588</v>
      </c>
      <c r="J23593">
        <v>2</v>
      </c>
      <c r="K23593">
        <v>0</v>
      </c>
      <c r="L23593" t="s">
        <v>20</v>
      </c>
      <c r="M23593" t="s">
        <v>713</v>
      </c>
      <c r="N23593" t="s">
        <v>90</v>
      </c>
      <c r="O23593" t="s">
        <v>22</v>
      </c>
      <c r="P23593" t="s">
        <v>23</v>
      </c>
      <c r="Q23593" t="s">
        <v>24</v>
      </c>
    </row>
    <row r="23594" spans="1:17" x14ac:dyDescent="0.2">
      <c r="A23594" s="2">
        <v>44649</v>
      </c>
      <c r="B23594" t="s">
        <v>82</v>
      </c>
      <c r="C23594" t="s">
        <v>328</v>
      </c>
      <c r="D23594" t="s">
        <v>50</v>
      </c>
      <c r="E23594" t="s">
        <v>50</v>
      </c>
      <c r="F23594">
        <v>8</v>
      </c>
      <c r="G23594">
        <v>67</v>
      </c>
      <c r="H23594">
        <v>1660</v>
      </c>
      <c r="I23594">
        <v>1367</v>
      </c>
      <c r="J23594">
        <v>2</v>
      </c>
      <c r="K23594">
        <v>0</v>
      </c>
      <c r="L23594" t="s">
        <v>20</v>
      </c>
      <c r="M23594" t="s">
        <v>159</v>
      </c>
      <c r="N23594" t="s">
        <v>82</v>
      </c>
      <c r="O23594" t="s">
        <v>22</v>
      </c>
      <c r="P23594" t="s">
        <v>23</v>
      </c>
      <c r="Q23594" t="s">
        <v>24</v>
      </c>
    </row>
    <row r="23595" spans="1:17" x14ac:dyDescent="0.2">
      <c r="A23595" s="2">
        <v>44649</v>
      </c>
      <c r="B23595" t="s">
        <v>85</v>
      </c>
      <c r="C23595" t="s">
        <v>345</v>
      </c>
      <c r="D23595" t="s">
        <v>50</v>
      </c>
      <c r="E23595" t="s">
        <v>50</v>
      </c>
      <c r="F23595">
        <v>65</v>
      </c>
      <c r="G23595">
        <v>86</v>
      </c>
      <c r="H23595">
        <v>1374</v>
      </c>
      <c r="I23595">
        <v>1269</v>
      </c>
      <c r="J23595">
        <v>0</v>
      </c>
      <c r="K23595">
        <v>0</v>
      </c>
      <c r="L23595" t="s">
        <v>28</v>
      </c>
      <c r="M23595" t="s">
        <v>86</v>
      </c>
      <c r="N23595" t="s">
        <v>85</v>
      </c>
      <c r="O23595" t="s">
        <v>22</v>
      </c>
      <c r="P23595" t="s">
        <v>23</v>
      </c>
      <c r="Q23595" t="s">
        <v>30</v>
      </c>
    </row>
    <row r="23596" spans="1:17" x14ac:dyDescent="0.2">
      <c r="A23596" s="2">
        <v>44649</v>
      </c>
      <c r="B23596" t="s">
        <v>267</v>
      </c>
      <c r="C23596" t="s">
        <v>802</v>
      </c>
      <c r="D23596" t="s">
        <v>36</v>
      </c>
      <c r="E23596" t="s">
        <v>36</v>
      </c>
      <c r="F23596">
        <v>127</v>
      </c>
      <c r="G23596">
        <v>99</v>
      </c>
      <c r="H23596">
        <v>1131</v>
      </c>
      <c r="I23596">
        <v>1210</v>
      </c>
      <c r="J23596">
        <v>0</v>
      </c>
      <c r="K23596">
        <v>0</v>
      </c>
      <c r="L23596" t="s">
        <v>28</v>
      </c>
      <c r="M23596" t="s">
        <v>1466</v>
      </c>
      <c r="N23596" t="s">
        <v>82</v>
      </c>
      <c r="O23596" t="s">
        <v>122</v>
      </c>
      <c r="P23596" t="s">
        <v>23</v>
      </c>
      <c r="Q23596" t="s">
        <v>30</v>
      </c>
    </row>
    <row r="23597" spans="1:17" x14ac:dyDescent="0.2">
      <c r="A23597" s="2">
        <v>44649</v>
      </c>
      <c r="B23597" t="s">
        <v>69</v>
      </c>
      <c r="C23597" t="s">
        <v>104</v>
      </c>
      <c r="D23597" t="s">
        <v>50</v>
      </c>
      <c r="E23597" t="s">
        <v>50</v>
      </c>
      <c r="F23597">
        <v>30</v>
      </c>
      <c r="G23597">
        <v>40</v>
      </c>
      <c r="H23597">
        <v>1511</v>
      </c>
      <c r="I23597">
        <v>1471</v>
      </c>
      <c r="J23597">
        <v>2</v>
      </c>
      <c r="K23597">
        <v>2</v>
      </c>
      <c r="L23597" t="s">
        <v>28</v>
      </c>
      <c r="M23597" t="s">
        <v>71</v>
      </c>
      <c r="N23597" t="s">
        <v>69</v>
      </c>
      <c r="O23597" t="s">
        <v>22</v>
      </c>
      <c r="P23597" t="s">
        <v>23</v>
      </c>
      <c r="Q23597" t="s">
        <v>30</v>
      </c>
    </row>
    <row r="23598" spans="1:17" x14ac:dyDescent="0.2">
      <c r="A23598" s="2">
        <v>44649</v>
      </c>
      <c r="B23598" t="s">
        <v>386</v>
      </c>
      <c r="C23598" t="s">
        <v>101</v>
      </c>
      <c r="D23598" t="s">
        <v>50</v>
      </c>
      <c r="E23598" t="s">
        <v>50</v>
      </c>
      <c r="F23598">
        <v>121</v>
      </c>
      <c r="G23598">
        <v>135</v>
      </c>
      <c r="H23598">
        <v>1139</v>
      </c>
      <c r="I23598">
        <v>1100</v>
      </c>
      <c r="J23598">
        <v>0</v>
      </c>
      <c r="K23598">
        <v>1</v>
      </c>
      <c r="L23598" t="s">
        <v>28</v>
      </c>
      <c r="M23598" t="s">
        <v>1120</v>
      </c>
      <c r="N23598" t="s">
        <v>184</v>
      </c>
      <c r="O23598" t="s">
        <v>122</v>
      </c>
      <c r="P23598" t="s">
        <v>23</v>
      </c>
      <c r="Q23598" t="s">
        <v>41</v>
      </c>
    </row>
    <row r="23599" spans="1:17" x14ac:dyDescent="0.2">
      <c r="A23599" s="2">
        <v>44649</v>
      </c>
      <c r="B23599" t="s">
        <v>402</v>
      </c>
      <c r="C23599" t="s">
        <v>317</v>
      </c>
      <c r="D23599" t="s">
        <v>115</v>
      </c>
      <c r="E23599" t="s">
        <v>50</v>
      </c>
      <c r="F23599">
        <v>89</v>
      </c>
      <c r="G23599">
        <v>94</v>
      </c>
      <c r="H23599">
        <v>1263</v>
      </c>
      <c r="I23599">
        <v>1233</v>
      </c>
      <c r="J23599">
        <v>0</v>
      </c>
      <c r="K23599">
        <v>1</v>
      </c>
      <c r="L23599" t="s">
        <v>28</v>
      </c>
      <c r="M23599" t="s">
        <v>1002</v>
      </c>
      <c r="N23599" t="s">
        <v>402</v>
      </c>
      <c r="O23599" t="s">
        <v>22</v>
      </c>
      <c r="P23599" t="s">
        <v>23</v>
      </c>
      <c r="Q23599" t="s">
        <v>41</v>
      </c>
    </row>
    <row r="23600" spans="1:17" x14ac:dyDescent="0.2">
      <c r="A23600" s="2">
        <v>44649</v>
      </c>
      <c r="B23600" t="s">
        <v>212</v>
      </c>
      <c r="C23600" t="s">
        <v>898</v>
      </c>
      <c r="D23600" t="s">
        <v>115</v>
      </c>
      <c r="E23600" t="s">
        <v>115</v>
      </c>
      <c r="F23600">
        <v>186</v>
      </c>
      <c r="G23600">
        <v>184</v>
      </c>
      <c r="H23600">
        <v>907</v>
      </c>
      <c r="I23600">
        <v>916</v>
      </c>
      <c r="J23600">
        <v>0</v>
      </c>
      <c r="K23600">
        <v>0</v>
      </c>
      <c r="L23600" t="s">
        <v>28</v>
      </c>
      <c r="M23600" t="s">
        <v>1867</v>
      </c>
      <c r="N23600" t="s">
        <v>212</v>
      </c>
      <c r="O23600" t="s">
        <v>22</v>
      </c>
      <c r="P23600" t="s">
        <v>23</v>
      </c>
      <c r="Q23600" t="s">
        <v>30</v>
      </c>
    </row>
    <row r="23601" spans="1:17" x14ac:dyDescent="0.2">
      <c r="A23601" s="2">
        <v>44649</v>
      </c>
      <c r="B23601" t="s">
        <v>147</v>
      </c>
      <c r="C23601" t="s">
        <v>224</v>
      </c>
      <c r="D23601" t="s">
        <v>50</v>
      </c>
      <c r="E23601" t="s">
        <v>36</v>
      </c>
      <c r="F23601">
        <v>1</v>
      </c>
      <c r="G23601">
        <v>56</v>
      </c>
      <c r="H23601">
        <v>1828</v>
      </c>
      <c r="I23601">
        <v>1418</v>
      </c>
      <c r="J23601">
        <v>3</v>
      </c>
      <c r="K23601">
        <v>0</v>
      </c>
      <c r="L23601" t="s">
        <v>28</v>
      </c>
      <c r="M23601" t="s">
        <v>1868</v>
      </c>
      <c r="N23601" t="s">
        <v>147</v>
      </c>
      <c r="O23601" t="s">
        <v>22</v>
      </c>
      <c r="P23601" t="s">
        <v>23</v>
      </c>
      <c r="Q23601" t="s">
        <v>24</v>
      </c>
    </row>
    <row r="23602" spans="1:17" x14ac:dyDescent="0.2">
      <c r="A23602" s="2">
        <v>44649</v>
      </c>
      <c r="B23602" t="s">
        <v>646</v>
      </c>
      <c r="C23602" t="s">
        <v>97</v>
      </c>
      <c r="D23602" t="s">
        <v>50</v>
      </c>
      <c r="E23602" t="s">
        <v>50</v>
      </c>
      <c r="F23602">
        <v>59</v>
      </c>
      <c r="G23602">
        <v>93</v>
      </c>
      <c r="H23602">
        <v>1391</v>
      </c>
      <c r="I23602">
        <v>1236</v>
      </c>
      <c r="J23602">
        <v>1</v>
      </c>
      <c r="K23602">
        <v>0</v>
      </c>
      <c r="L23602" t="s">
        <v>28</v>
      </c>
      <c r="M23602" t="s">
        <v>909</v>
      </c>
      <c r="N23602" t="s">
        <v>646</v>
      </c>
      <c r="O23602" t="s">
        <v>22</v>
      </c>
      <c r="P23602" t="s">
        <v>23</v>
      </c>
      <c r="Q23602" t="s">
        <v>24</v>
      </c>
    </row>
    <row r="23603" spans="1:17" x14ac:dyDescent="0.2">
      <c r="A23603" s="2">
        <v>44649</v>
      </c>
      <c r="B23603" t="s">
        <v>61</v>
      </c>
      <c r="C23603" t="s">
        <v>35</v>
      </c>
      <c r="D23603" t="s">
        <v>36</v>
      </c>
      <c r="E23603" t="s">
        <v>36</v>
      </c>
      <c r="F23603">
        <v>97</v>
      </c>
      <c r="G23603">
        <v>107</v>
      </c>
      <c r="H23603">
        <v>1221</v>
      </c>
      <c r="I23603">
        <v>1173</v>
      </c>
      <c r="J23603">
        <v>1</v>
      </c>
      <c r="K23603">
        <v>2</v>
      </c>
      <c r="L23603" t="s">
        <v>28</v>
      </c>
      <c r="M23603" t="s">
        <v>767</v>
      </c>
      <c r="N23603" t="s">
        <v>180</v>
      </c>
      <c r="O23603" t="s">
        <v>122</v>
      </c>
      <c r="P23603" t="s">
        <v>23</v>
      </c>
      <c r="Q23603" t="s">
        <v>41</v>
      </c>
    </row>
    <row r="23604" spans="1:17" x14ac:dyDescent="0.2">
      <c r="A23604" s="2">
        <v>44649</v>
      </c>
      <c r="B23604" t="s">
        <v>274</v>
      </c>
      <c r="C23604" t="s">
        <v>87</v>
      </c>
      <c r="D23604" t="s">
        <v>50</v>
      </c>
      <c r="E23604" t="s">
        <v>50</v>
      </c>
      <c r="F23604">
        <v>15</v>
      </c>
      <c r="G23604">
        <v>71</v>
      </c>
      <c r="H23604">
        <v>1620</v>
      </c>
      <c r="I23604">
        <v>1345</v>
      </c>
      <c r="J23604">
        <v>2</v>
      </c>
      <c r="K23604">
        <v>1</v>
      </c>
      <c r="L23604" t="s">
        <v>28</v>
      </c>
      <c r="M23604" t="s">
        <v>1158</v>
      </c>
      <c r="N23604" t="s">
        <v>166</v>
      </c>
      <c r="O23604" t="s">
        <v>122</v>
      </c>
      <c r="P23604" t="s">
        <v>23</v>
      </c>
      <c r="Q23604" t="s">
        <v>24</v>
      </c>
    </row>
    <row r="23605" spans="1:17" x14ac:dyDescent="0.2">
      <c r="A23605" s="2">
        <v>44649</v>
      </c>
      <c r="B23605" t="s">
        <v>72</v>
      </c>
      <c r="C23605" t="s">
        <v>1204</v>
      </c>
      <c r="D23605" t="s">
        <v>50</v>
      </c>
      <c r="E23605" t="s">
        <v>50</v>
      </c>
      <c r="F23605">
        <v>9</v>
      </c>
      <c r="G23605">
        <v>25</v>
      </c>
      <c r="H23605">
        <v>1654</v>
      </c>
      <c r="I23605">
        <v>1547</v>
      </c>
      <c r="J23605">
        <v>3</v>
      </c>
      <c r="K23605">
        <v>0</v>
      </c>
      <c r="L23605" t="s">
        <v>28</v>
      </c>
      <c r="M23605" t="s">
        <v>74</v>
      </c>
      <c r="N23605" t="s">
        <v>72</v>
      </c>
      <c r="O23605" t="s">
        <v>22</v>
      </c>
      <c r="P23605" t="s">
        <v>23</v>
      </c>
      <c r="Q23605" t="s">
        <v>24</v>
      </c>
    </row>
    <row r="23606" spans="1:17" x14ac:dyDescent="0.2">
      <c r="A23606" s="2">
        <v>44649</v>
      </c>
      <c r="B23606" t="s">
        <v>89</v>
      </c>
      <c r="C23606" t="s">
        <v>136</v>
      </c>
      <c r="D23606" t="s">
        <v>50</v>
      </c>
      <c r="E23606" t="s">
        <v>36</v>
      </c>
      <c r="F23606">
        <v>5</v>
      </c>
      <c r="G23606">
        <v>51</v>
      </c>
      <c r="H23606">
        <v>1755</v>
      </c>
      <c r="I23606">
        <v>1439</v>
      </c>
      <c r="J23606">
        <v>3</v>
      </c>
      <c r="K23606">
        <v>0</v>
      </c>
      <c r="L23606" t="s">
        <v>28</v>
      </c>
      <c r="M23606" t="s">
        <v>91</v>
      </c>
      <c r="N23606" t="s">
        <v>89</v>
      </c>
      <c r="O23606" t="s">
        <v>22</v>
      </c>
      <c r="P23606" t="s">
        <v>23</v>
      </c>
      <c r="Q23606" t="s">
        <v>24</v>
      </c>
    </row>
    <row r="23607" spans="1:17" x14ac:dyDescent="0.2">
      <c r="A23607" s="2">
        <v>44649</v>
      </c>
      <c r="B23607" t="s">
        <v>48</v>
      </c>
      <c r="C23607" t="s">
        <v>174</v>
      </c>
      <c r="D23607" t="s">
        <v>50</v>
      </c>
      <c r="E23607" t="s">
        <v>50</v>
      </c>
      <c r="F23607">
        <v>124</v>
      </c>
      <c r="G23607">
        <v>191</v>
      </c>
      <c r="H23607">
        <v>1136</v>
      </c>
      <c r="I23607">
        <v>899</v>
      </c>
      <c r="J23607">
        <v>1</v>
      </c>
      <c r="K23607">
        <v>0</v>
      </c>
      <c r="L23607" t="s">
        <v>28</v>
      </c>
      <c r="M23607" t="s">
        <v>1745</v>
      </c>
      <c r="N23607" t="s">
        <v>106</v>
      </c>
      <c r="O23607" t="s">
        <v>122</v>
      </c>
      <c r="P23607" t="s">
        <v>23</v>
      </c>
      <c r="Q23607" t="s">
        <v>24</v>
      </c>
    </row>
    <row r="23608" spans="1:17" x14ac:dyDescent="0.2">
      <c r="A23608" s="2">
        <v>44649</v>
      </c>
      <c r="B23608" t="s">
        <v>70</v>
      </c>
      <c r="C23608" t="s">
        <v>244</v>
      </c>
      <c r="D23608" t="s">
        <v>50</v>
      </c>
      <c r="E23608" t="s">
        <v>50</v>
      </c>
      <c r="F23608">
        <v>57</v>
      </c>
      <c r="G23608">
        <v>46</v>
      </c>
      <c r="H23608">
        <v>1411</v>
      </c>
      <c r="I23608">
        <v>1455</v>
      </c>
      <c r="J23608">
        <v>0</v>
      </c>
      <c r="K23608">
        <v>2</v>
      </c>
      <c r="L23608" t="s">
        <v>28</v>
      </c>
      <c r="M23608" t="s">
        <v>1037</v>
      </c>
      <c r="N23608" t="s">
        <v>106</v>
      </c>
      <c r="O23608" t="s">
        <v>122</v>
      </c>
      <c r="P23608" t="s">
        <v>23</v>
      </c>
      <c r="Q23608" t="s">
        <v>41</v>
      </c>
    </row>
    <row r="23609" spans="1:17" x14ac:dyDescent="0.2">
      <c r="A23609" s="2">
        <v>44649</v>
      </c>
      <c r="B23609" t="s">
        <v>67</v>
      </c>
      <c r="C23609" t="s">
        <v>149</v>
      </c>
      <c r="D23609" t="s">
        <v>50</v>
      </c>
      <c r="E23609" t="s">
        <v>36</v>
      </c>
      <c r="F23609">
        <v>3</v>
      </c>
      <c r="G23609">
        <v>68</v>
      </c>
      <c r="H23609">
        <v>1786</v>
      </c>
      <c r="I23609">
        <v>1358</v>
      </c>
      <c r="J23609">
        <v>5</v>
      </c>
      <c r="K23609">
        <v>0</v>
      </c>
      <c r="L23609" t="s">
        <v>28</v>
      </c>
      <c r="M23609" t="s">
        <v>1817</v>
      </c>
      <c r="N23609" t="s">
        <v>150</v>
      </c>
      <c r="O23609" t="s">
        <v>122</v>
      </c>
      <c r="P23609" t="s">
        <v>23</v>
      </c>
      <c r="Q23609" t="s">
        <v>24</v>
      </c>
    </row>
    <row r="23610" spans="1:17" x14ac:dyDescent="0.2">
      <c r="A23610" s="2">
        <v>44649</v>
      </c>
      <c r="B23610" t="s">
        <v>123</v>
      </c>
      <c r="C23610" t="s">
        <v>92</v>
      </c>
      <c r="D23610" t="s">
        <v>50</v>
      </c>
      <c r="E23610" t="s">
        <v>50</v>
      </c>
      <c r="F23610">
        <v>77</v>
      </c>
      <c r="G23610">
        <v>47</v>
      </c>
      <c r="H23610">
        <v>1306</v>
      </c>
      <c r="I23610">
        <v>1453</v>
      </c>
      <c r="J23610">
        <v>2</v>
      </c>
      <c r="K23610">
        <v>2</v>
      </c>
      <c r="L23610" t="s">
        <v>28</v>
      </c>
      <c r="M23610" t="s">
        <v>1553</v>
      </c>
      <c r="N23610" t="s">
        <v>123</v>
      </c>
      <c r="O23610" t="s">
        <v>22</v>
      </c>
      <c r="P23610" t="s">
        <v>23</v>
      </c>
      <c r="Q23610" t="s">
        <v>30</v>
      </c>
    </row>
    <row r="23611" spans="1:17" x14ac:dyDescent="0.2">
      <c r="A23611" s="2">
        <v>44649</v>
      </c>
      <c r="B23611" t="s">
        <v>339</v>
      </c>
      <c r="C23611" t="s">
        <v>172</v>
      </c>
      <c r="D23611" t="s">
        <v>36</v>
      </c>
      <c r="E23611" t="s">
        <v>36</v>
      </c>
      <c r="F23611">
        <v>145</v>
      </c>
      <c r="G23611">
        <v>141</v>
      </c>
      <c r="H23611">
        <v>1058</v>
      </c>
      <c r="I23611">
        <v>1075</v>
      </c>
      <c r="J23611">
        <v>1</v>
      </c>
      <c r="K23611">
        <v>2</v>
      </c>
      <c r="L23611" t="s">
        <v>28</v>
      </c>
      <c r="M23611" t="s">
        <v>767</v>
      </c>
      <c r="N23611" t="s">
        <v>180</v>
      </c>
      <c r="O23611" t="s">
        <v>122</v>
      </c>
      <c r="P23611" t="s">
        <v>23</v>
      </c>
      <c r="Q23611" t="s">
        <v>41</v>
      </c>
    </row>
    <row r="23612" spans="1:17" x14ac:dyDescent="0.2">
      <c r="A23612" s="2">
        <v>44649</v>
      </c>
      <c r="B23612" t="s">
        <v>184</v>
      </c>
      <c r="C23612" t="s">
        <v>301</v>
      </c>
      <c r="D23612" t="s">
        <v>50</v>
      </c>
      <c r="E23612" t="s">
        <v>115</v>
      </c>
      <c r="F23612">
        <v>174</v>
      </c>
      <c r="G23612">
        <v>143</v>
      </c>
      <c r="H23612">
        <v>958</v>
      </c>
      <c r="I23612">
        <v>1065</v>
      </c>
      <c r="J23612">
        <v>2</v>
      </c>
      <c r="K23612">
        <v>0</v>
      </c>
      <c r="L23612" t="s">
        <v>28</v>
      </c>
      <c r="M23612" t="s">
        <v>1120</v>
      </c>
      <c r="N23612" t="s">
        <v>184</v>
      </c>
      <c r="O23612" t="s">
        <v>22</v>
      </c>
      <c r="P23612" t="s">
        <v>23</v>
      </c>
      <c r="Q23612" t="s">
        <v>24</v>
      </c>
    </row>
    <row r="23613" spans="1:17" x14ac:dyDescent="0.2">
      <c r="A23613" s="2">
        <v>44649</v>
      </c>
      <c r="B23613" t="s">
        <v>197</v>
      </c>
      <c r="C23613" t="s">
        <v>718</v>
      </c>
      <c r="D23613" t="s">
        <v>36</v>
      </c>
      <c r="E23613" t="s">
        <v>36</v>
      </c>
      <c r="F23613">
        <v>116</v>
      </c>
      <c r="G23613">
        <v>118</v>
      </c>
      <c r="H23613">
        <v>1152</v>
      </c>
      <c r="I23613">
        <v>1149</v>
      </c>
      <c r="J23613">
        <v>2</v>
      </c>
      <c r="K23613">
        <v>0</v>
      </c>
      <c r="L23613" t="s">
        <v>28</v>
      </c>
      <c r="M23613" t="s">
        <v>225</v>
      </c>
      <c r="N23613" t="s">
        <v>197</v>
      </c>
      <c r="O23613" t="s">
        <v>22</v>
      </c>
      <c r="P23613" t="s">
        <v>23</v>
      </c>
      <c r="Q23613" t="s">
        <v>24</v>
      </c>
    </row>
    <row r="23614" spans="1:17" x14ac:dyDescent="0.2">
      <c r="A23614" s="2">
        <v>44649</v>
      </c>
      <c r="B23614" t="s">
        <v>126</v>
      </c>
      <c r="C23614" t="s">
        <v>129</v>
      </c>
      <c r="D23614" t="s">
        <v>50</v>
      </c>
      <c r="E23614" t="s">
        <v>50</v>
      </c>
      <c r="F23614">
        <v>10</v>
      </c>
      <c r="G23614">
        <v>11</v>
      </c>
      <c r="H23614">
        <v>1653</v>
      </c>
      <c r="I23614">
        <v>1648</v>
      </c>
      <c r="J23614">
        <v>1</v>
      </c>
      <c r="K23614">
        <v>1</v>
      </c>
      <c r="L23614" t="s">
        <v>28</v>
      </c>
      <c r="M23614" t="s">
        <v>308</v>
      </c>
      <c r="N23614" t="s">
        <v>126</v>
      </c>
      <c r="O23614" t="s">
        <v>22</v>
      </c>
      <c r="P23614" t="s">
        <v>23</v>
      </c>
      <c r="Q23614" t="s">
        <v>30</v>
      </c>
    </row>
    <row r="23615" spans="1:17" x14ac:dyDescent="0.2">
      <c r="A23615" s="2">
        <v>44649</v>
      </c>
      <c r="B23615" t="s">
        <v>100</v>
      </c>
      <c r="C23615" t="s">
        <v>94</v>
      </c>
      <c r="D23615" t="s">
        <v>50</v>
      </c>
      <c r="E23615" t="s">
        <v>50</v>
      </c>
      <c r="F23615">
        <v>54</v>
      </c>
      <c r="G23615">
        <v>41</v>
      </c>
      <c r="H23615">
        <v>1424</v>
      </c>
      <c r="I23615">
        <v>1465</v>
      </c>
      <c r="J23615">
        <v>0</v>
      </c>
      <c r="K23615">
        <v>1</v>
      </c>
      <c r="L23615" t="s">
        <v>28</v>
      </c>
      <c r="M23615" t="s">
        <v>102</v>
      </c>
      <c r="N23615" t="s">
        <v>100</v>
      </c>
      <c r="O23615" t="s">
        <v>22</v>
      </c>
      <c r="P23615" t="s">
        <v>23</v>
      </c>
      <c r="Q23615" t="s">
        <v>41</v>
      </c>
    </row>
    <row r="23616" spans="1:17" x14ac:dyDescent="0.2">
      <c r="A23616" s="2">
        <v>44649</v>
      </c>
      <c r="B23616" t="s">
        <v>49</v>
      </c>
      <c r="C23616" t="s">
        <v>286</v>
      </c>
      <c r="D23616" t="s">
        <v>50</v>
      </c>
      <c r="E23616" t="s">
        <v>50</v>
      </c>
      <c r="F23616">
        <v>45</v>
      </c>
      <c r="G23616">
        <v>92</v>
      </c>
      <c r="H23616">
        <v>1455</v>
      </c>
      <c r="I23616">
        <v>1242</v>
      </c>
      <c r="J23616">
        <v>9</v>
      </c>
      <c r="K23616">
        <v>0</v>
      </c>
      <c r="L23616" t="s">
        <v>28</v>
      </c>
      <c r="M23616" t="s">
        <v>103</v>
      </c>
      <c r="N23616" t="s">
        <v>49</v>
      </c>
      <c r="O23616" t="s">
        <v>22</v>
      </c>
      <c r="P23616" t="s">
        <v>23</v>
      </c>
      <c r="Q23616" t="s">
        <v>24</v>
      </c>
    </row>
    <row r="23617" spans="1:17" x14ac:dyDescent="0.2">
      <c r="A23617" s="2">
        <v>44649</v>
      </c>
      <c r="B23617" t="s">
        <v>166</v>
      </c>
      <c r="C23617" t="s">
        <v>249</v>
      </c>
      <c r="D23617" t="s">
        <v>115</v>
      </c>
      <c r="E23617" t="s">
        <v>50</v>
      </c>
      <c r="F23617">
        <v>52</v>
      </c>
      <c r="G23617">
        <v>64</v>
      </c>
      <c r="H23617">
        <v>1437</v>
      </c>
      <c r="I23617">
        <v>1375</v>
      </c>
      <c r="J23617">
        <v>0</v>
      </c>
      <c r="K23617">
        <v>0</v>
      </c>
      <c r="L23617" t="s">
        <v>28</v>
      </c>
      <c r="M23617" t="s">
        <v>1158</v>
      </c>
      <c r="N23617" t="s">
        <v>166</v>
      </c>
      <c r="O23617" t="s">
        <v>22</v>
      </c>
      <c r="P23617" t="s">
        <v>23</v>
      </c>
      <c r="Q23617" t="s">
        <v>30</v>
      </c>
    </row>
    <row r="23618" spans="1:17" x14ac:dyDescent="0.2">
      <c r="A23618" s="2">
        <v>44649</v>
      </c>
      <c r="B23618" t="s">
        <v>98</v>
      </c>
      <c r="C23618" t="s">
        <v>73</v>
      </c>
      <c r="D23618" t="s">
        <v>50</v>
      </c>
      <c r="E23618" t="s">
        <v>50</v>
      </c>
      <c r="F23618">
        <v>49</v>
      </c>
      <c r="G23618">
        <v>137</v>
      </c>
      <c r="H23618">
        <v>1444</v>
      </c>
      <c r="I23618">
        <v>1091</v>
      </c>
      <c r="J23618">
        <v>1</v>
      </c>
      <c r="K23618">
        <v>0</v>
      </c>
      <c r="L23618" t="s">
        <v>28</v>
      </c>
      <c r="M23618" t="s">
        <v>99</v>
      </c>
      <c r="N23618" t="s">
        <v>98</v>
      </c>
      <c r="O23618" t="s">
        <v>22</v>
      </c>
      <c r="P23618" t="s">
        <v>23</v>
      </c>
      <c r="Q23618" t="s">
        <v>24</v>
      </c>
    </row>
    <row r="23619" spans="1:17" x14ac:dyDescent="0.2">
      <c r="A23619" s="2">
        <v>44649</v>
      </c>
      <c r="B23619" t="s">
        <v>443</v>
      </c>
      <c r="C23619" t="s">
        <v>572</v>
      </c>
      <c r="D23619" t="s">
        <v>115</v>
      </c>
      <c r="E23619" t="s">
        <v>115</v>
      </c>
      <c r="F23619">
        <v>161</v>
      </c>
      <c r="G23619">
        <v>129</v>
      </c>
      <c r="H23619">
        <v>1000</v>
      </c>
      <c r="I23619">
        <v>1129</v>
      </c>
      <c r="J23619">
        <v>2</v>
      </c>
      <c r="K23619">
        <v>0</v>
      </c>
      <c r="L23619" t="s">
        <v>28</v>
      </c>
      <c r="M23619" t="s">
        <v>1043</v>
      </c>
      <c r="N23619" t="s">
        <v>443</v>
      </c>
      <c r="O23619" t="s">
        <v>22</v>
      </c>
      <c r="P23619" t="s">
        <v>23</v>
      </c>
      <c r="Q23619" t="s">
        <v>24</v>
      </c>
    </row>
    <row r="23620" spans="1:17" x14ac:dyDescent="0.2">
      <c r="A23620" s="2">
        <v>44649</v>
      </c>
      <c r="B23620" t="s">
        <v>106</v>
      </c>
      <c r="C23620" t="s">
        <v>76</v>
      </c>
      <c r="D23620" t="s">
        <v>50</v>
      </c>
      <c r="E23620" t="s">
        <v>50</v>
      </c>
      <c r="F23620">
        <v>7</v>
      </c>
      <c r="G23620">
        <v>60</v>
      </c>
      <c r="H23620">
        <v>1704</v>
      </c>
      <c r="I23620">
        <v>1382</v>
      </c>
      <c r="J23620">
        <v>5</v>
      </c>
      <c r="K23620">
        <v>0</v>
      </c>
      <c r="L23620" t="s">
        <v>28</v>
      </c>
      <c r="M23620" t="s">
        <v>432</v>
      </c>
      <c r="N23620" t="s">
        <v>106</v>
      </c>
      <c r="O23620" t="s">
        <v>22</v>
      </c>
      <c r="P23620" t="s">
        <v>23</v>
      </c>
      <c r="Q23620" t="s">
        <v>24</v>
      </c>
    </row>
    <row r="23621" spans="1:17" x14ac:dyDescent="0.2">
      <c r="A23621" s="2">
        <v>44649</v>
      </c>
      <c r="B23621" t="s">
        <v>53</v>
      </c>
      <c r="C23621" t="s">
        <v>1692</v>
      </c>
      <c r="D23621" t="s">
        <v>50</v>
      </c>
      <c r="E23621" t="s">
        <v>50</v>
      </c>
      <c r="F23621">
        <v>14</v>
      </c>
      <c r="G23621">
        <v>109</v>
      </c>
      <c r="H23621">
        <v>1642</v>
      </c>
      <c r="I23621">
        <v>1163</v>
      </c>
      <c r="J23621">
        <v>1</v>
      </c>
      <c r="K23621">
        <v>1</v>
      </c>
      <c r="L23621" t="s">
        <v>28</v>
      </c>
      <c r="M23621" t="s">
        <v>195</v>
      </c>
      <c r="N23621" t="s">
        <v>53</v>
      </c>
      <c r="O23621" t="s">
        <v>22</v>
      </c>
      <c r="P23621" t="s">
        <v>23</v>
      </c>
      <c r="Q23621" t="s">
        <v>30</v>
      </c>
    </row>
    <row r="23622" spans="1:17" x14ac:dyDescent="0.2">
      <c r="A23622" s="2">
        <v>44649</v>
      </c>
      <c r="B23622" t="s">
        <v>211</v>
      </c>
      <c r="C23622" t="s">
        <v>380</v>
      </c>
      <c r="D23622" t="s">
        <v>36</v>
      </c>
      <c r="E23622" t="s">
        <v>36</v>
      </c>
      <c r="F23622">
        <v>132</v>
      </c>
      <c r="G23622">
        <v>133</v>
      </c>
      <c r="H23622">
        <v>1118</v>
      </c>
      <c r="I23622">
        <v>1118</v>
      </c>
      <c r="J23622">
        <v>1</v>
      </c>
      <c r="K23622">
        <v>1</v>
      </c>
      <c r="L23622" t="s">
        <v>28</v>
      </c>
      <c r="M23622" t="s">
        <v>373</v>
      </c>
      <c r="N23622" t="s">
        <v>211</v>
      </c>
      <c r="O23622" t="s">
        <v>22</v>
      </c>
      <c r="P23622" t="s">
        <v>23</v>
      </c>
      <c r="Q23622" t="s">
        <v>30</v>
      </c>
    </row>
    <row r="23623" spans="1:17" x14ac:dyDescent="0.2">
      <c r="A23623" s="2">
        <v>44649</v>
      </c>
      <c r="B23623" t="s">
        <v>365</v>
      </c>
      <c r="C23623" t="s">
        <v>471</v>
      </c>
      <c r="D23623" t="s">
        <v>36</v>
      </c>
      <c r="E23623" t="s">
        <v>36</v>
      </c>
      <c r="F23623">
        <v>126</v>
      </c>
      <c r="G23623">
        <v>83</v>
      </c>
      <c r="H23623">
        <v>1133</v>
      </c>
      <c r="I23623">
        <v>1282</v>
      </c>
      <c r="J23623">
        <v>1</v>
      </c>
      <c r="K23623">
        <v>1</v>
      </c>
      <c r="L23623" t="s">
        <v>28</v>
      </c>
      <c r="M23623" t="s">
        <v>767</v>
      </c>
      <c r="N23623" t="s">
        <v>180</v>
      </c>
      <c r="O23623" t="s">
        <v>122</v>
      </c>
      <c r="P23623" t="s">
        <v>23</v>
      </c>
      <c r="Q23623" t="s">
        <v>30</v>
      </c>
    </row>
    <row r="23624" spans="1:17" x14ac:dyDescent="0.2">
      <c r="A23624" s="2">
        <v>44649</v>
      </c>
      <c r="B23624" t="s">
        <v>282</v>
      </c>
      <c r="C23624" t="s">
        <v>233</v>
      </c>
      <c r="D23624" t="s">
        <v>19</v>
      </c>
      <c r="E23624" t="s">
        <v>19</v>
      </c>
      <c r="F23624">
        <v>101</v>
      </c>
      <c r="G23624">
        <v>175</v>
      </c>
      <c r="H23624">
        <v>1205</v>
      </c>
      <c r="I23624">
        <v>958</v>
      </c>
      <c r="J23624">
        <v>1</v>
      </c>
      <c r="K23624">
        <v>1</v>
      </c>
      <c r="L23624" t="s">
        <v>28</v>
      </c>
      <c r="M23624" t="s">
        <v>285</v>
      </c>
      <c r="N23624" t="s">
        <v>282</v>
      </c>
      <c r="O23624" t="s">
        <v>22</v>
      </c>
      <c r="P23624" t="s">
        <v>23</v>
      </c>
      <c r="Q23624" t="s">
        <v>30</v>
      </c>
    </row>
    <row r="23625" spans="1:17" x14ac:dyDescent="0.2">
      <c r="A23625" s="2">
        <v>44649</v>
      </c>
      <c r="B23625" t="s">
        <v>180</v>
      </c>
      <c r="C23625" t="s">
        <v>119</v>
      </c>
      <c r="D23625" t="s">
        <v>50</v>
      </c>
      <c r="E23625" t="s">
        <v>50</v>
      </c>
      <c r="F23625">
        <v>39</v>
      </c>
      <c r="G23625">
        <v>6</v>
      </c>
      <c r="H23625">
        <v>1472</v>
      </c>
      <c r="I23625">
        <v>1740</v>
      </c>
      <c r="J23625">
        <v>2</v>
      </c>
      <c r="K23625">
        <v>3</v>
      </c>
      <c r="L23625" t="s">
        <v>28</v>
      </c>
      <c r="M23625" t="s">
        <v>1652</v>
      </c>
      <c r="N23625" t="s">
        <v>180</v>
      </c>
      <c r="O23625" t="s">
        <v>22</v>
      </c>
      <c r="P23625" t="s">
        <v>23</v>
      </c>
      <c r="Q23625" t="s">
        <v>41</v>
      </c>
    </row>
    <row r="23626" spans="1:17" x14ac:dyDescent="0.2">
      <c r="A23626" s="2">
        <v>44649</v>
      </c>
      <c r="B23626" t="s">
        <v>161</v>
      </c>
      <c r="C23626" t="s">
        <v>293</v>
      </c>
      <c r="D23626" t="s">
        <v>50</v>
      </c>
      <c r="E23626" t="s">
        <v>50</v>
      </c>
      <c r="F23626">
        <v>20</v>
      </c>
      <c r="G23626">
        <v>31</v>
      </c>
      <c r="H23626">
        <v>1578</v>
      </c>
      <c r="I23626">
        <v>1510</v>
      </c>
      <c r="J23626">
        <v>1</v>
      </c>
      <c r="K23626">
        <v>1</v>
      </c>
      <c r="L23626" t="s">
        <v>28</v>
      </c>
      <c r="M23626" t="s">
        <v>162</v>
      </c>
      <c r="N23626" t="s">
        <v>161</v>
      </c>
      <c r="O23626" t="s">
        <v>22</v>
      </c>
      <c r="P23626" t="s">
        <v>23</v>
      </c>
      <c r="Q23626" t="s">
        <v>30</v>
      </c>
    </row>
    <row r="23627" spans="1:17" x14ac:dyDescent="0.2">
      <c r="A23627" s="2">
        <v>44649</v>
      </c>
      <c r="B23627" t="s">
        <v>602</v>
      </c>
      <c r="C23627" t="s">
        <v>569</v>
      </c>
      <c r="D23627" t="s">
        <v>115</v>
      </c>
      <c r="E23627" t="s">
        <v>115</v>
      </c>
      <c r="F23627">
        <v>115</v>
      </c>
      <c r="G23627">
        <v>96</v>
      </c>
      <c r="H23627">
        <v>1152</v>
      </c>
      <c r="I23627">
        <v>1228</v>
      </c>
      <c r="J23627">
        <v>1</v>
      </c>
      <c r="K23627">
        <v>0</v>
      </c>
      <c r="L23627" t="s">
        <v>1862</v>
      </c>
      <c r="M23627" t="s">
        <v>1863</v>
      </c>
      <c r="N23627" t="s">
        <v>449</v>
      </c>
      <c r="O23627" t="s">
        <v>122</v>
      </c>
      <c r="P23627" t="s">
        <v>23</v>
      </c>
      <c r="Q23627" t="s">
        <v>24</v>
      </c>
    </row>
    <row r="23628" spans="1:17" x14ac:dyDescent="0.2">
      <c r="A23628" s="2">
        <v>44649</v>
      </c>
      <c r="B23628" t="s">
        <v>449</v>
      </c>
      <c r="C23628" t="s">
        <v>208</v>
      </c>
      <c r="D23628" t="s">
        <v>115</v>
      </c>
      <c r="E23628" t="s">
        <v>36</v>
      </c>
      <c r="F23628">
        <v>85</v>
      </c>
      <c r="G23628">
        <v>84</v>
      </c>
      <c r="H23628">
        <v>1277</v>
      </c>
      <c r="I23628">
        <v>1279</v>
      </c>
      <c r="J23628">
        <v>4</v>
      </c>
      <c r="K23628">
        <v>2</v>
      </c>
      <c r="L23628" t="s">
        <v>1862</v>
      </c>
      <c r="M23628" t="s">
        <v>1863</v>
      </c>
      <c r="N23628" t="s">
        <v>449</v>
      </c>
      <c r="O23628" t="s">
        <v>22</v>
      </c>
      <c r="P23628" t="s">
        <v>23</v>
      </c>
      <c r="Q23628" t="s">
        <v>24</v>
      </c>
    </row>
    <row r="23629" spans="1:17" x14ac:dyDescent="0.2">
      <c r="A23629" s="2">
        <v>44649</v>
      </c>
      <c r="B23629" t="s">
        <v>145</v>
      </c>
      <c r="C23629" t="s">
        <v>81</v>
      </c>
      <c r="D23629" t="s">
        <v>50</v>
      </c>
      <c r="E23629" t="s">
        <v>50</v>
      </c>
      <c r="F23629">
        <v>105</v>
      </c>
      <c r="G23629">
        <v>106</v>
      </c>
      <c r="H23629">
        <v>1178</v>
      </c>
      <c r="I23629">
        <v>1176</v>
      </c>
      <c r="J23629">
        <v>2</v>
      </c>
      <c r="K23629">
        <v>0</v>
      </c>
      <c r="L23629" t="s">
        <v>1764</v>
      </c>
      <c r="M23629" t="s">
        <v>433</v>
      </c>
      <c r="N23629" t="s">
        <v>145</v>
      </c>
      <c r="O23629" t="s">
        <v>22</v>
      </c>
      <c r="P23629" t="s">
        <v>23</v>
      </c>
      <c r="Q23629" t="s">
        <v>24</v>
      </c>
    </row>
    <row r="23630" spans="1:17" x14ac:dyDescent="0.2">
      <c r="A23630" s="2">
        <v>44649</v>
      </c>
      <c r="B23630" t="s">
        <v>560</v>
      </c>
      <c r="C23630" t="s">
        <v>384</v>
      </c>
      <c r="D23630" t="s">
        <v>50</v>
      </c>
      <c r="E23630" t="s">
        <v>50</v>
      </c>
      <c r="F23630">
        <v>120</v>
      </c>
      <c r="G23630">
        <v>181</v>
      </c>
      <c r="H23630">
        <v>1140</v>
      </c>
      <c r="I23630">
        <v>926</v>
      </c>
      <c r="J23630">
        <v>0</v>
      </c>
      <c r="K23630">
        <v>1</v>
      </c>
      <c r="L23630" t="s">
        <v>1764</v>
      </c>
      <c r="M23630" t="s">
        <v>1786</v>
      </c>
      <c r="N23630" t="s">
        <v>560</v>
      </c>
      <c r="O23630" t="s">
        <v>22</v>
      </c>
      <c r="P23630" t="s">
        <v>59</v>
      </c>
      <c r="Q23630" t="s">
        <v>24</v>
      </c>
    </row>
    <row r="23631" spans="1:17" x14ac:dyDescent="0.2">
      <c r="A23631" s="2">
        <v>44649</v>
      </c>
      <c r="B23631" t="s">
        <v>196</v>
      </c>
      <c r="C23631" t="s">
        <v>756</v>
      </c>
      <c r="D23631" t="s">
        <v>36</v>
      </c>
      <c r="E23631" t="s">
        <v>36</v>
      </c>
      <c r="F23631">
        <v>125</v>
      </c>
      <c r="G23631">
        <v>180</v>
      </c>
      <c r="H23631">
        <v>1135</v>
      </c>
      <c r="I23631">
        <v>935</v>
      </c>
      <c r="J23631">
        <v>2</v>
      </c>
      <c r="K23631">
        <v>2</v>
      </c>
      <c r="L23631" t="s">
        <v>62</v>
      </c>
      <c r="M23631" t="s">
        <v>884</v>
      </c>
      <c r="N23631" t="s">
        <v>110</v>
      </c>
      <c r="O23631" t="s">
        <v>122</v>
      </c>
      <c r="P23631" t="s">
        <v>23</v>
      </c>
      <c r="Q23631" t="s">
        <v>30</v>
      </c>
    </row>
    <row r="23632" spans="1:17" x14ac:dyDescent="0.2">
      <c r="A23632" s="2">
        <v>44650</v>
      </c>
      <c r="B23632" t="s">
        <v>26</v>
      </c>
      <c r="C23632" t="s">
        <v>210</v>
      </c>
      <c r="D23632" t="s">
        <v>27</v>
      </c>
      <c r="E23632" t="s">
        <v>27</v>
      </c>
      <c r="F23632">
        <v>12</v>
      </c>
      <c r="G23632">
        <v>70</v>
      </c>
      <c r="H23632">
        <v>1647</v>
      </c>
      <c r="I23632">
        <v>1346</v>
      </c>
      <c r="J23632">
        <v>2</v>
      </c>
      <c r="K23632">
        <v>0</v>
      </c>
      <c r="L23632" t="s">
        <v>20</v>
      </c>
      <c r="M23632" t="s">
        <v>219</v>
      </c>
      <c r="N23632" t="s">
        <v>26</v>
      </c>
      <c r="O23632" t="s">
        <v>22</v>
      </c>
      <c r="P23632" t="s">
        <v>23</v>
      </c>
      <c r="Q23632" t="s">
        <v>24</v>
      </c>
    </row>
    <row r="23633" spans="1:17" x14ac:dyDescent="0.2">
      <c r="A23633" s="2">
        <v>44650</v>
      </c>
      <c r="B23633" t="s">
        <v>131</v>
      </c>
      <c r="C23633" t="s">
        <v>77</v>
      </c>
      <c r="D23633" t="s">
        <v>27</v>
      </c>
      <c r="E23633" t="s">
        <v>27</v>
      </c>
      <c r="F23633">
        <v>42</v>
      </c>
      <c r="G23633">
        <v>13</v>
      </c>
      <c r="H23633">
        <v>1464</v>
      </c>
      <c r="I23633">
        <v>1643</v>
      </c>
      <c r="J23633">
        <v>2</v>
      </c>
      <c r="K23633">
        <v>0</v>
      </c>
      <c r="L23633" t="s">
        <v>20</v>
      </c>
      <c r="M23633" t="s">
        <v>637</v>
      </c>
      <c r="N23633" t="s">
        <v>131</v>
      </c>
      <c r="O23633" t="s">
        <v>22</v>
      </c>
      <c r="P23633" t="s">
        <v>23</v>
      </c>
      <c r="Q23633" t="s">
        <v>24</v>
      </c>
    </row>
    <row r="23634" spans="1:17" x14ac:dyDescent="0.2">
      <c r="A23634" s="2">
        <v>44650</v>
      </c>
      <c r="B23634" t="s">
        <v>531</v>
      </c>
      <c r="C23634" t="s">
        <v>56</v>
      </c>
      <c r="D23634" t="s">
        <v>27</v>
      </c>
      <c r="E23634" t="s">
        <v>27</v>
      </c>
      <c r="F23634">
        <v>63</v>
      </c>
      <c r="G23634">
        <v>33</v>
      </c>
      <c r="H23634">
        <v>1375</v>
      </c>
      <c r="I23634">
        <v>1497</v>
      </c>
      <c r="J23634">
        <v>1</v>
      </c>
      <c r="K23634">
        <v>0</v>
      </c>
      <c r="L23634" t="s">
        <v>20</v>
      </c>
      <c r="M23634" t="s">
        <v>534</v>
      </c>
      <c r="N23634" t="s">
        <v>531</v>
      </c>
      <c r="O23634" t="s">
        <v>22</v>
      </c>
      <c r="P23634" t="s">
        <v>23</v>
      </c>
      <c r="Q23634" t="s">
        <v>24</v>
      </c>
    </row>
    <row r="23635" spans="1:17" x14ac:dyDescent="0.2">
      <c r="A23635" s="2">
        <v>44650</v>
      </c>
      <c r="B23635" t="s">
        <v>185</v>
      </c>
      <c r="C23635" t="s">
        <v>304</v>
      </c>
      <c r="D23635" t="s">
        <v>27</v>
      </c>
      <c r="E23635" t="s">
        <v>27</v>
      </c>
      <c r="F23635">
        <v>62</v>
      </c>
      <c r="G23635">
        <v>78</v>
      </c>
      <c r="H23635">
        <v>1378</v>
      </c>
      <c r="I23635">
        <v>1303</v>
      </c>
      <c r="J23635">
        <v>2</v>
      </c>
      <c r="K23635">
        <v>1</v>
      </c>
      <c r="L23635" t="s">
        <v>20</v>
      </c>
      <c r="M23635" t="s">
        <v>412</v>
      </c>
      <c r="N23635" t="s">
        <v>185</v>
      </c>
      <c r="O23635" t="s">
        <v>22</v>
      </c>
      <c r="P23635" t="s">
        <v>23</v>
      </c>
      <c r="Q23635" t="s">
        <v>24</v>
      </c>
    </row>
    <row r="23636" spans="1:17" x14ac:dyDescent="0.2">
      <c r="A23636" s="2">
        <v>44650</v>
      </c>
      <c r="B23636" t="s">
        <v>354</v>
      </c>
      <c r="C23636" t="s">
        <v>442</v>
      </c>
      <c r="D23636" t="s">
        <v>57</v>
      </c>
      <c r="E23636" t="s">
        <v>57</v>
      </c>
      <c r="F23636">
        <v>142</v>
      </c>
      <c r="G23636">
        <v>111</v>
      </c>
      <c r="H23636">
        <v>1072</v>
      </c>
      <c r="I23636">
        <v>1161</v>
      </c>
      <c r="J23636">
        <v>0</v>
      </c>
      <c r="K23636">
        <v>5</v>
      </c>
      <c r="L23636" t="s">
        <v>20</v>
      </c>
      <c r="M23636" t="s">
        <v>165</v>
      </c>
      <c r="N23636" t="s">
        <v>166</v>
      </c>
      <c r="O23636" t="s">
        <v>122</v>
      </c>
      <c r="P23636" t="s">
        <v>23</v>
      </c>
      <c r="Q23636" t="s">
        <v>41</v>
      </c>
    </row>
    <row r="23637" spans="1:17" x14ac:dyDescent="0.2">
      <c r="A23637" s="2">
        <v>44675</v>
      </c>
      <c r="B23637" t="s">
        <v>210</v>
      </c>
      <c r="C23637" t="s">
        <v>555</v>
      </c>
      <c r="D23637" t="s">
        <v>27</v>
      </c>
      <c r="E23637" t="s">
        <v>27</v>
      </c>
      <c r="F23637">
        <v>74</v>
      </c>
      <c r="G23637">
        <v>118</v>
      </c>
      <c r="H23637">
        <v>1331</v>
      </c>
      <c r="I23637">
        <v>1147</v>
      </c>
      <c r="J23637">
        <v>0</v>
      </c>
      <c r="K23637">
        <v>4</v>
      </c>
      <c r="L23637" t="s">
        <v>28</v>
      </c>
      <c r="M23637" t="s">
        <v>782</v>
      </c>
      <c r="N23637" t="s">
        <v>77</v>
      </c>
      <c r="O23637" t="s">
        <v>122</v>
      </c>
      <c r="P23637" t="s">
        <v>23</v>
      </c>
      <c r="Q23637" t="s">
        <v>41</v>
      </c>
    </row>
    <row r="23638" spans="1:17" x14ac:dyDescent="0.2">
      <c r="A23638" s="2">
        <v>44678</v>
      </c>
      <c r="B23638" t="s">
        <v>26</v>
      </c>
      <c r="C23638" t="s">
        <v>555</v>
      </c>
      <c r="D23638" t="s">
        <v>27</v>
      </c>
      <c r="E23638" t="s">
        <v>27</v>
      </c>
      <c r="F23638">
        <v>9</v>
      </c>
      <c r="G23638">
        <v>118</v>
      </c>
      <c r="H23638">
        <v>1658</v>
      </c>
      <c r="I23638">
        <v>1147</v>
      </c>
      <c r="J23638">
        <v>0</v>
      </c>
      <c r="K23638">
        <v>0</v>
      </c>
      <c r="L23638" t="s">
        <v>28</v>
      </c>
      <c r="M23638" t="s">
        <v>350</v>
      </c>
      <c r="N23638" t="s">
        <v>77</v>
      </c>
      <c r="O23638" t="s">
        <v>122</v>
      </c>
      <c r="P23638" t="s">
        <v>23</v>
      </c>
      <c r="Q23638" t="s">
        <v>30</v>
      </c>
    </row>
    <row r="23639" spans="1:17" x14ac:dyDescent="0.2">
      <c r="A23639" s="2">
        <v>44693</v>
      </c>
      <c r="B23639" t="s">
        <v>848</v>
      </c>
      <c r="C23639" t="s">
        <v>904</v>
      </c>
      <c r="D23639" t="s">
        <v>27</v>
      </c>
      <c r="E23639" t="s">
        <v>27</v>
      </c>
      <c r="F23639">
        <v>201</v>
      </c>
      <c r="G23639">
        <v>206</v>
      </c>
      <c r="H23639">
        <v>858</v>
      </c>
      <c r="I23639">
        <v>839</v>
      </c>
      <c r="J23639">
        <v>4</v>
      </c>
      <c r="K23639">
        <v>2</v>
      </c>
      <c r="L23639" t="s">
        <v>28</v>
      </c>
      <c r="M23639" t="s">
        <v>905</v>
      </c>
      <c r="N23639" t="s">
        <v>848</v>
      </c>
      <c r="O23639" t="s">
        <v>22</v>
      </c>
      <c r="P23639" t="s">
        <v>23</v>
      </c>
      <c r="Q23639" t="s">
        <v>24</v>
      </c>
    </row>
    <row r="23640" spans="1:17" x14ac:dyDescent="0.2">
      <c r="A23640" s="2">
        <v>44693</v>
      </c>
      <c r="B23640" t="s">
        <v>549</v>
      </c>
      <c r="C23640" t="s">
        <v>512</v>
      </c>
      <c r="D23640" t="s">
        <v>27</v>
      </c>
      <c r="E23640" t="s">
        <v>27</v>
      </c>
      <c r="F23640">
        <v>184</v>
      </c>
      <c r="G23640">
        <v>175</v>
      </c>
      <c r="H23640">
        <v>916</v>
      </c>
      <c r="I23640">
        <v>960</v>
      </c>
      <c r="J23640">
        <v>2</v>
      </c>
      <c r="K23640">
        <v>1</v>
      </c>
      <c r="L23640" t="s">
        <v>28</v>
      </c>
      <c r="M23640" t="s">
        <v>551</v>
      </c>
      <c r="N23640" t="s">
        <v>549</v>
      </c>
      <c r="O23640" t="s">
        <v>22</v>
      </c>
      <c r="P23640" t="s">
        <v>23</v>
      </c>
      <c r="Q23640" t="s">
        <v>24</v>
      </c>
    </row>
    <row r="23641" spans="1:17" x14ac:dyDescent="0.2">
      <c r="A23641" s="2">
        <v>44695</v>
      </c>
      <c r="B23641" t="s">
        <v>848</v>
      </c>
      <c r="C23641" t="s">
        <v>904</v>
      </c>
      <c r="D23641" t="s">
        <v>27</v>
      </c>
      <c r="E23641" t="s">
        <v>27</v>
      </c>
      <c r="F23641">
        <v>201</v>
      </c>
      <c r="G23641">
        <v>206</v>
      </c>
      <c r="H23641">
        <v>858</v>
      </c>
      <c r="I23641">
        <v>839</v>
      </c>
      <c r="J23641">
        <v>1</v>
      </c>
      <c r="K23641">
        <v>2</v>
      </c>
      <c r="L23641" t="s">
        <v>28</v>
      </c>
      <c r="M23641" t="s">
        <v>905</v>
      </c>
      <c r="N23641" t="s">
        <v>848</v>
      </c>
      <c r="O23641" t="s">
        <v>22</v>
      </c>
      <c r="P23641" t="s">
        <v>23</v>
      </c>
      <c r="Q23641" t="s">
        <v>41</v>
      </c>
    </row>
    <row r="23642" spans="1:17" x14ac:dyDescent="0.2">
      <c r="A23642" s="2">
        <v>44696</v>
      </c>
      <c r="B23642" t="s">
        <v>549</v>
      </c>
      <c r="C23642" t="s">
        <v>512</v>
      </c>
      <c r="D23642" t="s">
        <v>27</v>
      </c>
      <c r="E23642" t="s">
        <v>27</v>
      </c>
      <c r="F23642">
        <v>184</v>
      </c>
      <c r="G23642">
        <v>175</v>
      </c>
      <c r="H23642">
        <v>916</v>
      </c>
      <c r="I23642">
        <v>960</v>
      </c>
      <c r="J23642">
        <v>3</v>
      </c>
      <c r="K23642">
        <v>1</v>
      </c>
      <c r="L23642" t="s">
        <v>28</v>
      </c>
      <c r="M23642" t="s">
        <v>551</v>
      </c>
      <c r="N23642" t="s">
        <v>549</v>
      </c>
      <c r="O23642" t="s">
        <v>22</v>
      </c>
      <c r="P23642" t="s">
        <v>23</v>
      </c>
      <c r="Q23642" t="s">
        <v>24</v>
      </c>
    </row>
    <row r="23643" spans="1:17" x14ac:dyDescent="0.2">
      <c r="A23643" s="2">
        <v>44705</v>
      </c>
      <c r="B23643" t="s">
        <v>296</v>
      </c>
      <c r="C23643" t="s">
        <v>46</v>
      </c>
      <c r="D23643" t="s">
        <v>36</v>
      </c>
      <c r="E23643" t="s">
        <v>36</v>
      </c>
      <c r="F23643">
        <v>119</v>
      </c>
      <c r="G23643">
        <v>143</v>
      </c>
      <c r="H23643">
        <v>1146</v>
      </c>
      <c r="I23643">
        <v>1070</v>
      </c>
      <c r="J23643">
        <v>0</v>
      </c>
      <c r="K23643">
        <v>1</v>
      </c>
      <c r="L23643" t="s">
        <v>28</v>
      </c>
      <c r="M23643" t="s">
        <v>399</v>
      </c>
      <c r="N23643" t="s">
        <v>296</v>
      </c>
      <c r="O23643" t="s">
        <v>22</v>
      </c>
      <c r="P23643" t="s">
        <v>23</v>
      </c>
      <c r="Q23643" t="s">
        <v>41</v>
      </c>
    </row>
    <row r="23644" spans="1:17" x14ac:dyDescent="0.2">
      <c r="A23644" s="2">
        <v>44705</v>
      </c>
      <c r="B23644" t="s">
        <v>114</v>
      </c>
      <c r="C23644" t="s">
        <v>402</v>
      </c>
      <c r="D23644" t="s">
        <v>115</v>
      </c>
      <c r="E23644" t="s">
        <v>115</v>
      </c>
      <c r="F23644">
        <v>111</v>
      </c>
      <c r="G23644">
        <v>89</v>
      </c>
      <c r="H23644">
        <v>1167</v>
      </c>
      <c r="I23644">
        <v>1262</v>
      </c>
      <c r="J23644">
        <v>3</v>
      </c>
      <c r="K23644">
        <v>1</v>
      </c>
      <c r="L23644" t="s">
        <v>28</v>
      </c>
      <c r="M23644" t="s">
        <v>226</v>
      </c>
      <c r="N23644" t="s">
        <v>114</v>
      </c>
      <c r="O23644" t="s">
        <v>22</v>
      </c>
      <c r="P23644" t="s">
        <v>23</v>
      </c>
      <c r="Q23644" t="s">
        <v>24</v>
      </c>
    </row>
    <row r="23645" spans="1:17" x14ac:dyDescent="0.2">
      <c r="A23645" s="2">
        <v>44708</v>
      </c>
      <c r="B23645" t="s">
        <v>402</v>
      </c>
      <c r="C23645" t="s">
        <v>213</v>
      </c>
      <c r="D23645" t="s">
        <v>115</v>
      </c>
      <c r="E23645" t="s">
        <v>115</v>
      </c>
      <c r="F23645">
        <v>89</v>
      </c>
      <c r="G23645">
        <v>152</v>
      </c>
      <c r="H23645">
        <v>1262</v>
      </c>
      <c r="I23645">
        <v>1044</v>
      </c>
      <c r="J23645">
        <v>2</v>
      </c>
      <c r="K23645">
        <v>0</v>
      </c>
      <c r="L23645" t="s">
        <v>28</v>
      </c>
      <c r="M23645" t="s">
        <v>1655</v>
      </c>
      <c r="N23645" t="s">
        <v>114</v>
      </c>
      <c r="O23645" t="s">
        <v>122</v>
      </c>
      <c r="P23645" t="s">
        <v>23</v>
      </c>
      <c r="Q23645" t="s">
        <v>24</v>
      </c>
    </row>
    <row r="23646" spans="1:17" x14ac:dyDescent="0.2">
      <c r="A23646" s="2">
        <v>44708</v>
      </c>
      <c r="B23646" t="s">
        <v>391</v>
      </c>
      <c r="C23646" t="s">
        <v>651</v>
      </c>
      <c r="D23646" t="s">
        <v>115</v>
      </c>
      <c r="E23646" t="s">
        <v>115</v>
      </c>
      <c r="F23646">
        <v>154</v>
      </c>
      <c r="G23646">
        <v>191</v>
      </c>
      <c r="H23646">
        <v>1035</v>
      </c>
      <c r="I23646">
        <v>898</v>
      </c>
      <c r="J23646">
        <v>4</v>
      </c>
      <c r="K23646">
        <v>0</v>
      </c>
      <c r="L23646" t="s">
        <v>28</v>
      </c>
      <c r="M23646" t="s">
        <v>392</v>
      </c>
      <c r="N23646" t="s">
        <v>391</v>
      </c>
      <c r="O23646" t="s">
        <v>22</v>
      </c>
      <c r="P23646" t="s">
        <v>23</v>
      </c>
      <c r="Q23646" t="s">
        <v>24</v>
      </c>
    </row>
    <row r="23647" spans="1:17" x14ac:dyDescent="0.2">
      <c r="A23647" s="2">
        <v>44708</v>
      </c>
      <c r="B23647" t="s">
        <v>114</v>
      </c>
      <c r="C23647" t="s">
        <v>583</v>
      </c>
      <c r="D23647" t="s">
        <v>115</v>
      </c>
      <c r="E23647" t="s">
        <v>115</v>
      </c>
      <c r="F23647">
        <v>111</v>
      </c>
      <c r="G23647">
        <v>134</v>
      </c>
      <c r="H23647">
        <v>1167</v>
      </c>
      <c r="I23647">
        <v>1117</v>
      </c>
      <c r="J23647">
        <v>1</v>
      </c>
      <c r="K23647">
        <v>0</v>
      </c>
      <c r="L23647" t="s">
        <v>28</v>
      </c>
      <c r="M23647" t="s">
        <v>1869</v>
      </c>
      <c r="N23647" t="s">
        <v>114</v>
      </c>
      <c r="O23647" t="s">
        <v>22</v>
      </c>
      <c r="P23647" t="s">
        <v>23</v>
      </c>
      <c r="Q23647" t="s">
        <v>24</v>
      </c>
    </row>
    <row r="23648" spans="1:17" x14ac:dyDescent="0.2">
      <c r="A23648" s="2">
        <v>44709</v>
      </c>
      <c r="B23648" t="s">
        <v>374</v>
      </c>
      <c r="C23648" t="s">
        <v>405</v>
      </c>
      <c r="D23648" t="s">
        <v>36</v>
      </c>
      <c r="E23648" t="s">
        <v>36</v>
      </c>
      <c r="F23648">
        <v>140</v>
      </c>
      <c r="G23648">
        <v>145</v>
      </c>
      <c r="H23648">
        <v>1076</v>
      </c>
      <c r="I23648">
        <v>1061</v>
      </c>
      <c r="J23648">
        <v>1</v>
      </c>
      <c r="K23648">
        <v>1</v>
      </c>
      <c r="L23648" t="s">
        <v>28</v>
      </c>
      <c r="M23648" t="s">
        <v>1870</v>
      </c>
      <c r="N23648" t="s">
        <v>374</v>
      </c>
      <c r="O23648" t="s">
        <v>22</v>
      </c>
      <c r="P23648" t="s">
        <v>23</v>
      </c>
      <c r="Q23648" t="s">
        <v>30</v>
      </c>
    </row>
    <row r="23649" spans="1:17" x14ac:dyDescent="0.2">
      <c r="A23649" s="2">
        <v>44709</v>
      </c>
      <c r="B23649" t="s">
        <v>388</v>
      </c>
      <c r="C23649" t="s">
        <v>177</v>
      </c>
      <c r="D23649" t="s">
        <v>115</v>
      </c>
      <c r="E23649" t="s">
        <v>115</v>
      </c>
      <c r="F23649">
        <v>106</v>
      </c>
      <c r="G23649">
        <v>91</v>
      </c>
      <c r="H23649">
        <v>1174</v>
      </c>
      <c r="I23649">
        <v>1259</v>
      </c>
      <c r="J23649">
        <v>0</v>
      </c>
      <c r="K23649">
        <v>2</v>
      </c>
      <c r="L23649" t="s">
        <v>28</v>
      </c>
      <c r="M23649" t="s">
        <v>165</v>
      </c>
      <c r="N23649" t="s">
        <v>166</v>
      </c>
      <c r="O23649" t="s">
        <v>122</v>
      </c>
      <c r="P23649" t="s">
        <v>23</v>
      </c>
      <c r="Q23649" t="s">
        <v>41</v>
      </c>
    </row>
    <row r="23650" spans="1:17" x14ac:dyDescent="0.2">
      <c r="A23650" s="2">
        <v>44709</v>
      </c>
      <c r="B23650" t="s">
        <v>26</v>
      </c>
      <c r="C23650" t="s">
        <v>135</v>
      </c>
      <c r="D23650" t="s">
        <v>27</v>
      </c>
      <c r="E23650" t="s">
        <v>36</v>
      </c>
      <c r="F23650">
        <v>9</v>
      </c>
      <c r="G23650">
        <v>30</v>
      </c>
      <c r="H23650">
        <v>1658</v>
      </c>
      <c r="I23650">
        <v>1504</v>
      </c>
      <c r="J23650">
        <v>2</v>
      </c>
      <c r="K23650">
        <v>1</v>
      </c>
      <c r="L23650" t="s">
        <v>28</v>
      </c>
      <c r="M23650" t="s">
        <v>1374</v>
      </c>
      <c r="N23650" t="s">
        <v>77</v>
      </c>
      <c r="O23650" t="s">
        <v>122</v>
      </c>
      <c r="P23650" t="s">
        <v>23</v>
      </c>
      <c r="Q23650" t="s">
        <v>24</v>
      </c>
    </row>
    <row r="23651" spans="1:17" x14ac:dyDescent="0.2">
      <c r="A23651" s="2">
        <v>44710</v>
      </c>
      <c r="B23651" t="s">
        <v>176</v>
      </c>
      <c r="C23651" t="s">
        <v>196</v>
      </c>
      <c r="D23651" t="s">
        <v>115</v>
      </c>
      <c r="E23651" t="s">
        <v>36</v>
      </c>
      <c r="F23651">
        <v>68</v>
      </c>
      <c r="G23651">
        <v>123</v>
      </c>
      <c r="H23651">
        <v>1356</v>
      </c>
      <c r="I23651">
        <v>1138</v>
      </c>
      <c r="J23651">
        <v>1</v>
      </c>
      <c r="K23651">
        <v>1</v>
      </c>
      <c r="L23651" t="s">
        <v>28</v>
      </c>
      <c r="M23651" t="s">
        <v>246</v>
      </c>
      <c r="N23651" t="s">
        <v>176</v>
      </c>
      <c r="O23651" t="s">
        <v>22</v>
      </c>
      <c r="P23651" t="s">
        <v>23</v>
      </c>
      <c r="Q23651" t="s">
        <v>30</v>
      </c>
    </row>
    <row r="23652" spans="1:17" x14ac:dyDescent="0.2">
      <c r="A23652" s="2">
        <v>44711</v>
      </c>
      <c r="B23652" t="s">
        <v>374</v>
      </c>
      <c r="C23652" t="s">
        <v>405</v>
      </c>
      <c r="D23652" t="s">
        <v>36</v>
      </c>
      <c r="E23652" t="s">
        <v>36</v>
      </c>
      <c r="F23652">
        <v>140</v>
      </c>
      <c r="G23652">
        <v>145</v>
      </c>
      <c r="H23652">
        <v>1076</v>
      </c>
      <c r="I23652">
        <v>1061</v>
      </c>
      <c r="J23652">
        <v>1</v>
      </c>
      <c r="K23652">
        <v>1</v>
      </c>
      <c r="L23652" t="s">
        <v>28</v>
      </c>
      <c r="M23652" t="s">
        <v>1870</v>
      </c>
      <c r="N23652" t="s">
        <v>374</v>
      </c>
      <c r="O23652" t="s">
        <v>22</v>
      </c>
      <c r="P23652" t="s">
        <v>23</v>
      </c>
      <c r="Q23652" t="s">
        <v>30</v>
      </c>
    </row>
    <row r="23653" spans="1:17" x14ac:dyDescent="0.2">
      <c r="A23653" s="2">
        <v>44711</v>
      </c>
      <c r="B23653" t="s">
        <v>282</v>
      </c>
      <c r="C23653" t="s">
        <v>456</v>
      </c>
      <c r="D23653" t="s">
        <v>19</v>
      </c>
      <c r="E23653" t="s">
        <v>27</v>
      </c>
      <c r="F23653">
        <v>103</v>
      </c>
      <c r="G23653">
        <v>176</v>
      </c>
      <c r="H23653">
        <v>1203</v>
      </c>
      <c r="I23653">
        <v>953</v>
      </c>
      <c r="J23653">
        <v>1</v>
      </c>
      <c r="K23653">
        <v>0</v>
      </c>
      <c r="L23653" t="s">
        <v>28</v>
      </c>
      <c r="M23653" t="s">
        <v>281</v>
      </c>
      <c r="N23653" t="s">
        <v>282</v>
      </c>
      <c r="O23653" t="s">
        <v>22</v>
      </c>
      <c r="P23653" t="s">
        <v>23</v>
      </c>
      <c r="Q23653" t="s">
        <v>24</v>
      </c>
    </row>
    <row r="23654" spans="1:17" x14ac:dyDescent="0.2">
      <c r="A23654" s="2">
        <v>44712</v>
      </c>
      <c r="B23654" t="s">
        <v>114</v>
      </c>
      <c r="C23654" t="s">
        <v>402</v>
      </c>
      <c r="D23654" t="s">
        <v>115</v>
      </c>
      <c r="E23654" t="s">
        <v>115</v>
      </c>
      <c r="F23654">
        <v>111</v>
      </c>
      <c r="G23654">
        <v>89</v>
      </c>
      <c r="H23654">
        <v>1167</v>
      </c>
      <c r="I23654">
        <v>1262</v>
      </c>
      <c r="J23654">
        <v>1</v>
      </c>
      <c r="K23654">
        <v>2</v>
      </c>
      <c r="L23654" t="s">
        <v>28</v>
      </c>
      <c r="M23654" t="s">
        <v>1655</v>
      </c>
      <c r="N23654" t="s">
        <v>114</v>
      </c>
      <c r="O23654" t="s">
        <v>22</v>
      </c>
      <c r="P23654" t="s">
        <v>23</v>
      </c>
      <c r="Q23654" t="s">
        <v>41</v>
      </c>
    </row>
    <row r="23655" spans="1:17" x14ac:dyDescent="0.2">
      <c r="A23655" s="2">
        <v>44713</v>
      </c>
      <c r="B23655" t="s">
        <v>119</v>
      </c>
      <c r="C23655" t="s">
        <v>39</v>
      </c>
      <c r="D23655" t="s">
        <v>50</v>
      </c>
      <c r="E23655" t="s">
        <v>19</v>
      </c>
      <c r="F23655">
        <v>6</v>
      </c>
      <c r="G23655">
        <v>4</v>
      </c>
      <c r="H23655">
        <v>1723</v>
      </c>
      <c r="I23655">
        <v>1765</v>
      </c>
      <c r="J23655">
        <v>0</v>
      </c>
      <c r="K23655">
        <v>3</v>
      </c>
      <c r="L23655" t="s">
        <v>1871</v>
      </c>
      <c r="M23655" t="s">
        <v>154</v>
      </c>
      <c r="N23655" t="s">
        <v>67</v>
      </c>
      <c r="O23655" t="s">
        <v>122</v>
      </c>
      <c r="P23655" t="s">
        <v>23</v>
      </c>
      <c r="Q23655" t="s">
        <v>41</v>
      </c>
    </row>
    <row r="23656" spans="1:17" x14ac:dyDescent="0.2">
      <c r="A23656" s="2">
        <v>44713</v>
      </c>
      <c r="B23656" t="s">
        <v>104</v>
      </c>
      <c r="C23656" t="s">
        <v>168</v>
      </c>
      <c r="D23656" t="s">
        <v>50</v>
      </c>
      <c r="E23656" t="s">
        <v>50</v>
      </c>
      <c r="F23656">
        <v>39</v>
      </c>
      <c r="G23656">
        <v>27</v>
      </c>
      <c r="H23656">
        <v>1472</v>
      </c>
      <c r="I23656">
        <v>1535</v>
      </c>
      <c r="J23656">
        <v>1</v>
      </c>
      <c r="K23656">
        <v>3</v>
      </c>
      <c r="L23656" t="s">
        <v>20</v>
      </c>
      <c r="M23656" t="s">
        <v>273</v>
      </c>
      <c r="N23656" t="s">
        <v>104</v>
      </c>
      <c r="O23656" t="s">
        <v>22</v>
      </c>
      <c r="P23656" t="s">
        <v>23</v>
      </c>
      <c r="Q23656" t="s">
        <v>41</v>
      </c>
    </row>
    <row r="23657" spans="1:17" x14ac:dyDescent="0.2">
      <c r="A23657" s="2">
        <v>44713</v>
      </c>
      <c r="B23657" t="s">
        <v>267</v>
      </c>
      <c r="C23657" t="s">
        <v>660</v>
      </c>
      <c r="D23657" t="s">
        <v>36</v>
      </c>
      <c r="E23657" t="s">
        <v>36</v>
      </c>
      <c r="F23657">
        <v>126</v>
      </c>
      <c r="G23657">
        <v>131</v>
      </c>
      <c r="H23657">
        <v>1131</v>
      </c>
      <c r="I23657">
        <v>1122</v>
      </c>
      <c r="J23657">
        <v>2</v>
      </c>
      <c r="K23657">
        <v>1</v>
      </c>
      <c r="L23657" t="s">
        <v>62</v>
      </c>
      <c r="M23657" t="s">
        <v>268</v>
      </c>
      <c r="N23657" t="s">
        <v>267</v>
      </c>
      <c r="O23657" t="s">
        <v>22</v>
      </c>
      <c r="P23657" t="s">
        <v>23</v>
      </c>
      <c r="Q23657" t="s">
        <v>24</v>
      </c>
    </row>
    <row r="23658" spans="1:17" x14ac:dyDescent="0.2">
      <c r="A23658" s="2">
        <v>44713</v>
      </c>
      <c r="B23658" t="s">
        <v>199</v>
      </c>
      <c r="C23658" t="s">
        <v>378</v>
      </c>
      <c r="D23658" t="s">
        <v>36</v>
      </c>
      <c r="E23658" t="s">
        <v>36</v>
      </c>
      <c r="F23658">
        <v>60</v>
      </c>
      <c r="G23658">
        <v>102</v>
      </c>
      <c r="H23658">
        <v>1387</v>
      </c>
      <c r="I23658">
        <v>1205</v>
      </c>
      <c r="J23658">
        <v>3</v>
      </c>
      <c r="K23658">
        <v>0</v>
      </c>
      <c r="L23658" t="s">
        <v>62</v>
      </c>
      <c r="M23658" t="s">
        <v>1821</v>
      </c>
      <c r="N23658" t="s">
        <v>199</v>
      </c>
      <c r="O23658" t="s">
        <v>22</v>
      </c>
      <c r="P23658" t="s">
        <v>23</v>
      </c>
      <c r="Q23658" t="s">
        <v>24</v>
      </c>
    </row>
    <row r="23659" spans="1:17" x14ac:dyDescent="0.2">
      <c r="A23659" s="2">
        <v>44713</v>
      </c>
      <c r="B23659" t="s">
        <v>718</v>
      </c>
      <c r="C23659" t="s">
        <v>351</v>
      </c>
      <c r="D23659" t="s">
        <v>36</v>
      </c>
      <c r="E23659" t="s">
        <v>36</v>
      </c>
      <c r="F23659">
        <v>117</v>
      </c>
      <c r="G23659">
        <v>148</v>
      </c>
      <c r="H23659">
        <v>1149</v>
      </c>
      <c r="I23659">
        <v>1051</v>
      </c>
      <c r="J23659">
        <v>1</v>
      </c>
      <c r="K23659">
        <v>0</v>
      </c>
      <c r="L23659" t="s">
        <v>62</v>
      </c>
      <c r="M23659" t="s">
        <v>885</v>
      </c>
      <c r="N23659" t="s">
        <v>718</v>
      </c>
      <c r="O23659" t="s">
        <v>22</v>
      </c>
      <c r="P23659" t="s">
        <v>23</v>
      </c>
      <c r="Q23659" t="s">
        <v>24</v>
      </c>
    </row>
    <row r="23660" spans="1:17" x14ac:dyDescent="0.2">
      <c r="A23660" s="2">
        <v>44713</v>
      </c>
      <c r="B23660" t="s">
        <v>90</v>
      </c>
      <c r="C23660" t="s">
        <v>161</v>
      </c>
      <c r="D23660" t="s">
        <v>50</v>
      </c>
      <c r="E23660" t="s">
        <v>50</v>
      </c>
      <c r="F23660">
        <v>26</v>
      </c>
      <c r="G23660">
        <v>18</v>
      </c>
      <c r="H23660">
        <v>1544</v>
      </c>
      <c r="I23660">
        <v>1588</v>
      </c>
      <c r="J23660">
        <v>2</v>
      </c>
      <c r="K23660">
        <v>1</v>
      </c>
      <c r="L23660" t="s">
        <v>1764</v>
      </c>
      <c r="M23660" t="s">
        <v>1340</v>
      </c>
      <c r="N23660" t="s">
        <v>90</v>
      </c>
      <c r="O23660" t="s">
        <v>22</v>
      </c>
      <c r="P23660" t="s">
        <v>23</v>
      </c>
      <c r="Q23660" t="s">
        <v>24</v>
      </c>
    </row>
    <row r="23661" spans="1:17" x14ac:dyDescent="0.2">
      <c r="A23661" s="2">
        <v>44713</v>
      </c>
      <c r="B23661" t="s">
        <v>55</v>
      </c>
      <c r="C23661" t="s">
        <v>177</v>
      </c>
      <c r="D23661" t="s">
        <v>57</v>
      </c>
      <c r="E23661" t="s">
        <v>115</v>
      </c>
      <c r="F23661">
        <v>42</v>
      </c>
      <c r="G23661">
        <v>91</v>
      </c>
      <c r="H23661">
        <v>1462</v>
      </c>
      <c r="I23661">
        <v>1259</v>
      </c>
      <c r="J23661">
        <v>2</v>
      </c>
      <c r="K23661">
        <v>1</v>
      </c>
      <c r="L23661" t="s">
        <v>28</v>
      </c>
      <c r="M23661" t="s">
        <v>1122</v>
      </c>
      <c r="N23661" t="s">
        <v>166</v>
      </c>
      <c r="O23661" t="s">
        <v>122</v>
      </c>
      <c r="P23661" t="s">
        <v>23</v>
      </c>
      <c r="Q23661" t="s">
        <v>24</v>
      </c>
    </row>
    <row r="23662" spans="1:17" x14ac:dyDescent="0.2">
      <c r="A23662" s="2">
        <v>44713</v>
      </c>
      <c r="B23662" t="s">
        <v>363</v>
      </c>
      <c r="C23662" t="s">
        <v>212</v>
      </c>
      <c r="D23662" t="s">
        <v>115</v>
      </c>
      <c r="E23662" t="s">
        <v>115</v>
      </c>
      <c r="F23662">
        <v>159</v>
      </c>
      <c r="G23662">
        <v>188</v>
      </c>
      <c r="H23662">
        <v>1001</v>
      </c>
      <c r="I23662">
        <v>903</v>
      </c>
      <c r="J23662">
        <v>0</v>
      </c>
      <c r="K23662">
        <v>0</v>
      </c>
      <c r="L23662" t="s">
        <v>28</v>
      </c>
      <c r="M23662" t="s">
        <v>1872</v>
      </c>
      <c r="N23662" t="s">
        <v>363</v>
      </c>
      <c r="O23662" t="s">
        <v>22</v>
      </c>
      <c r="P23662" t="s">
        <v>23</v>
      </c>
      <c r="Q23662" t="s">
        <v>30</v>
      </c>
    </row>
    <row r="23663" spans="1:17" x14ac:dyDescent="0.2">
      <c r="A23663" s="2">
        <v>44713</v>
      </c>
      <c r="B23663" t="s">
        <v>184</v>
      </c>
      <c r="C23663" t="s">
        <v>32</v>
      </c>
      <c r="D23663" t="s">
        <v>50</v>
      </c>
      <c r="E23663" t="s">
        <v>19</v>
      </c>
      <c r="F23663">
        <v>169</v>
      </c>
      <c r="G23663">
        <v>58</v>
      </c>
      <c r="H23663">
        <v>971</v>
      </c>
      <c r="I23663">
        <v>1398</v>
      </c>
      <c r="J23663">
        <v>0</v>
      </c>
      <c r="K23663">
        <v>1</v>
      </c>
      <c r="L23663" t="s">
        <v>28</v>
      </c>
      <c r="M23663" t="s">
        <v>1120</v>
      </c>
      <c r="N23663" t="s">
        <v>184</v>
      </c>
      <c r="O23663" t="s">
        <v>22</v>
      </c>
      <c r="P23663" t="s">
        <v>23</v>
      </c>
      <c r="Q23663" t="s">
        <v>41</v>
      </c>
    </row>
    <row r="23664" spans="1:17" x14ac:dyDescent="0.2">
      <c r="A23664" s="2">
        <v>44713</v>
      </c>
      <c r="B23664" t="s">
        <v>301</v>
      </c>
      <c r="C23664" t="s">
        <v>443</v>
      </c>
      <c r="D23664" t="s">
        <v>115</v>
      </c>
      <c r="E23664" t="s">
        <v>115</v>
      </c>
      <c r="F23664">
        <v>146</v>
      </c>
      <c r="G23664">
        <v>158</v>
      </c>
      <c r="H23664">
        <v>1059</v>
      </c>
      <c r="I23664">
        <v>1012</v>
      </c>
      <c r="J23664">
        <v>0</v>
      </c>
      <c r="K23664">
        <v>0</v>
      </c>
      <c r="L23664" t="s">
        <v>28</v>
      </c>
      <c r="M23664" t="s">
        <v>300</v>
      </c>
      <c r="N23664" t="s">
        <v>176</v>
      </c>
      <c r="O23664" t="s">
        <v>122</v>
      </c>
      <c r="P23664" t="s">
        <v>23</v>
      </c>
      <c r="Q23664" t="s">
        <v>30</v>
      </c>
    </row>
    <row r="23665" spans="1:17" x14ac:dyDescent="0.2">
      <c r="A23665" s="2">
        <v>44713</v>
      </c>
      <c r="B23665" t="s">
        <v>391</v>
      </c>
      <c r="C23665" t="s">
        <v>254</v>
      </c>
      <c r="D23665" t="s">
        <v>115</v>
      </c>
      <c r="E23665" t="s">
        <v>115</v>
      </c>
      <c r="F23665">
        <v>154</v>
      </c>
      <c r="G23665">
        <v>147</v>
      </c>
      <c r="H23665">
        <v>1035</v>
      </c>
      <c r="I23665">
        <v>1053</v>
      </c>
      <c r="J23665">
        <v>2</v>
      </c>
      <c r="K23665">
        <v>0</v>
      </c>
      <c r="L23665" t="s">
        <v>28</v>
      </c>
      <c r="M23665" t="s">
        <v>392</v>
      </c>
      <c r="N23665" t="s">
        <v>391</v>
      </c>
      <c r="O23665" t="s">
        <v>22</v>
      </c>
      <c r="P23665" t="s">
        <v>23</v>
      </c>
      <c r="Q23665" t="s">
        <v>24</v>
      </c>
    </row>
    <row r="23666" spans="1:17" x14ac:dyDescent="0.2">
      <c r="A23666" s="2">
        <v>44713</v>
      </c>
      <c r="B23666" t="s">
        <v>469</v>
      </c>
      <c r="C23666" t="s">
        <v>602</v>
      </c>
      <c r="D23666" t="s">
        <v>115</v>
      </c>
      <c r="E23666" t="s">
        <v>115</v>
      </c>
      <c r="F23666">
        <v>88</v>
      </c>
      <c r="G23666">
        <v>114</v>
      </c>
      <c r="H23666">
        <v>1265</v>
      </c>
      <c r="I23666">
        <v>1159</v>
      </c>
      <c r="J23666">
        <v>1</v>
      </c>
      <c r="K23666">
        <v>0</v>
      </c>
      <c r="L23666" t="s">
        <v>28</v>
      </c>
      <c r="M23666" t="s">
        <v>246</v>
      </c>
      <c r="N23666" t="s">
        <v>176</v>
      </c>
      <c r="O23666" t="s">
        <v>122</v>
      </c>
      <c r="P23666" t="s">
        <v>23</v>
      </c>
      <c r="Q23666" t="s">
        <v>24</v>
      </c>
    </row>
    <row r="23667" spans="1:17" x14ac:dyDescent="0.2">
      <c r="A23667" s="2">
        <v>44713</v>
      </c>
      <c r="B23667" t="s">
        <v>77</v>
      </c>
      <c r="C23667" t="s">
        <v>110</v>
      </c>
      <c r="D23667" t="s">
        <v>27</v>
      </c>
      <c r="E23667" t="s">
        <v>36</v>
      </c>
      <c r="F23667">
        <v>15</v>
      </c>
      <c r="G23667">
        <v>24</v>
      </c>
      <c r="H23667">
        <v>1633</v>
      </c>
      <c r="I23667">
        <v>1551</v>
      </c>
      <c r="J23667">
        <v>3</v>
      </c>
      <c r="K23667">
        <v>0</v>
      </c>
      <c r="L23667" t="s">
        <v>28</v>
      </c>
      <c r="M23667" t="s">
        <v>1796</v>
      </c>
      <c r="N23667" t="s">
        <v>77</v>
      </c>
      <c r="O23667" t="s">
        <v>22</v>
      </c>
      <c r="P23667" t="s">
        <v>23</v>
      </c>
      <c r="Q23667" t="s">
        <v>24</v>
      </c>
    </row>
    <row r="23668" spans="1:17" x14ac:dyDescent="0.2">
      <c r="A23668" s="2">
        <v>44713</v>
      </c>
      <c r="B23668" t="s">
        <v>425</v>
      </c>
      <c r="C23668" t="s">
        <v>1073</v>
      </c>
      <c r="D23668" t="s">
        <v>115</v>
      </c>
      <c r="E23668" t="s">
        <v>115</v>
      </c>
      <c r="F23668">
        <v>96</v>
      </c>
      <c r="G23668">
        <v>150</v>
      </c>
      <c r="H23668">
        <v>1215</v>
      </c>
      <c r="I23668">
        <v>1049</v>
      </c>
      <c r="J23668">
        <v>2</v>
      </c>
      <c r="K23668">
        <v>0</v>
      </c>
      <c r="L23668" t="s">
        <v>28</v>
      </c>
      <c r="M23668" t="s">
        <v>426</v>
      </c>
      <c r="N23668" t="s">
        <v>425</v>
      </c>
      <c r="O23668" t="s">
        <v>22</v>
      </c>
      <c r="P23668" t="s">
        <v>23</v>
      </c>
      <c r="Q23668" t="s">
        <v>24</v>
      </c>
    </row>
    <row r="23669" spans="1:17" x14ac:dyDescent="0.2">
      <c r="A23669" s="2">
        <v>44714</v>
      </c>
      <c r="B23669" t="s">
        <v>128</v>
      </c>
      <c r="C23669" t="s">
        <v>802</v>
      </c>
      <c r="D23669" t="s">
        <v>36</v>
      </c>
      <c r="E23669" t="s">
        <v>36</v>
      </c>
      <c r="F23669">
        <v>35</v>
      </c>
      <c r="G23669">
        <v>99</v>
      </c>
      <c r="H23669">
        <v>1499</v>
      </c>
      <c r="I23669">
        <v>1210</v>
      </c>
      <c r="J23669">
        <v>4</v>
      </c>
      <c r="K23669">
        <v>0</v>
      </c>
      <c r="L23669" t="s">
        <v>62</v>
      </c>
      <c r="M23669" t="s">
        <v>1054</v>
      </c>
      <c r="N23669" t="s">
        <v>128</v>
      </c>
      <c r="O23669" t="s">
        <v>22</v>
      </c>
      <c r="P23669" t="s">
        <v>23</v>
      </c>
      <c r="Q23669" t="s">
        <v>24</v>
      </c>
    </row>
    <row r="23670" spans="1:17" x14ac:dyDescent="0.2">
      <c r="A23670" s="2">
        <v>44714</v>
      </c>
      <c r="B23670" t="s">
        <v>296</v>
      </c>
      <c r="C23670" t="s">
        <v>617</v>
      </c>
      <c r="D23670" t="s">
        <v>36</v>
      </c>
      <c r="E23670" t="s">
        <v>36</v>
      </c>
      <c r="F23670">
        <v>119</v>
      </c>
      <c r="G23670">
        <v>136</v>
      </c>
      <c r="H23670">
        <v>1146</v>
      </c>
      <c r="I23670">
        <v>1097</v>
      </c>
      <c r="J23670">
        <v>1</v>
      </c>
      <c r="K23670">
        <v>1</v>
      </c>
      <c r="L23670" t="s">
        <v>62</v>
      </c>
      <c r="M23670" t="s">
        <v>420</v>
      </c>
      <c r="N23670" t="s">
        <v>149</v>
      </c>
      <c r="O23670" t="s">
        <v>122</v>
      </c>
      <c r="P23670" t="s">
        <v>23</v>
      </c>
      <c r="Q23670" t="s">
        <v>30</v>
      </c>
    </row>
    <row r="23671" spans="1:17" x14ac:dyDescent="0.2">
      <c r="A23671" s="2">
        <v>44714</v>
      </c>
      <c r="B23671" t="s">
        <v>531</v>
      </c>
      <c r="C23671" t="s">
        <v>131</v>
      </c>
      <c r="D23671" t="s">
        <v>27</v>
      </c>
      <c r="E23671" t="s">
        <v>27</v>
      </c>
      <c r="F23671">
        <v>61</v>
      </c>
      <c r="G23671">
        <v>31</v>
      </c>
      <c r="H23671">
        <v>1382</v>
      </c>
      <c r="I23671">
        <v>1503</v>
      </c>
      <c r="J23671">
        <v>2</v>
      </c>
      <c r="K23671">
        <v>0</v>
      </c>
      <c r="L23671" t="s">
        <v>1804</v>
      </c>
      <c r="M23671" t="s">
        <v>534</v>
      </c>
      <c r="N23671" t="s">
        <v>531</v>
      </c>
      <c r="O23671" t="s">
        <v>22</v>
      </c>
      <c r="P23671" t="s">
        <v>23</v>
      </c>
      <c r="Q23671" t="s">
        <v>24</v>
      </c>
    </row>
    <row r="23672" spans="1:17" x14ac:dyDescent="0.2">
      <c r="A23672" s="2">
        <v>44714</v>
      </c>
      <c r="B23672" t="s">
        <v>221</v>
      </c>
      <c r="C23672" t="s">
        <v>481</v>
      </c>
      <c r="D23672" t="s">
        <v>27</v>
      </c>
      <c r="E23672" t="s">
        <v>27</v>
      </c>
      <c r="F23672">
        <v>163</v>
      </c>
      <c r="G23672">
        <v>127</v>
      </c>
      <c r="H23672">
        <v>995</v>
      </c>
      <c r="I23672">
        <v>1131</v>
      </c>
      <c r="J23672">
        <v>0</v>
      </c>
      <c r="K23672">
        <v>1</v>
      </c>
      <c r="L23672" t="s">
        <v>1804</v>
      </c>
      <c r="M23672" t="s">
        <v>1499</v>
      </c>
      <c r="N23672" t="s">
        <v>456</v>
      </c>
      <c r="O23672" t="s">
        <v>122</v>
      </c>
      <c r="P23672" t="s">
        <v>23</v>
      </c>
      <c r="Q23672" t="s">
        <v>41</v>
      </c>
    </row>
    <row r="23673" spans="1:17" x14ac:dyDescent="0.2">
      <c r="A23673" s="2">
        <v>44714</v>
      </c>
      <c r="B23673" t="s">
        <v>614</v>
      </c>
      <c r="C23673" t="s">
        <v>262</v>
      </c>
      <c r="D23673" t="s">
        <v>27</v>
      </c>
      <c r="E23673" t="s">
        <v>27</v>
      </c>
      <c r="F23673">
        <v>173</v>
      </c>
      <c r="G23673">
        <v>155</v>
      </c>
      <c r="H23673">
        <v>962</v>
      </c>
      <c r="I23673">
        <v>1029</v>
      </c>
      <c r="J23673">
        <v>0</v>
      </c>
      <c r="K23673">
        <v>2</v>
      </c>
      <c r="L23673" t="s">
        <v>1804</v>
      </c>
      <c r="M23673" t="s">
        <v>1445</v>
      </c>
      <c r="N23673" t="s">
        <v>614</v>
      </c>
      <c r="O23673" t="s">
        <v>22</v>
      </c>
      <c r="P23673" t="s">
        <v>23</v>
      </c>
      <c r="Q23673" t="s">
        <v>41</v>
      </c>
    </row>
    <row r="23674" spans="1:17" x14ac:dyDescent="0.2">
      <c r="A23674" s="2">
        <v>44714</v>
      </c>
      <c r="B23674" t="s">
        <v>776</v>
      </c>
      <c r="C23674" t="s">
        <v>549</v>
      </c>
      <c r="D23674" t="s">
        <v>27</v>
      </c>
      <c r="E23674" t="s">
        <v>27</v>
      </c>
      <c r="F23674">
        <v>210</v>
      </c>
      <c r="G23674">
        <v>184</v>
      </c>
      <c r="H23674">
        <v>792</v>
      </c>
      <c r="I23674">
        <v>916</v>
      </c>
      <c r="J23674">
        <v>0</v>
      </c>
      <c r="K23674">
        <v>0</v>
      </c>
      <c r="L23674" t="s">
        <v>1804</v>
      </c>
      <c r="M23674" t="s">
        <v>899</v>
      </c>
      <c r="N23674" t="s">
        <v>776</v>
      </c>
      <c r="O23674" t="s">
        <v>22</v>
      </c>
      <c r="P23674" t="s">
        <v>23</v>
      </c>
      <c r="Q23674" t="s">
        <v>30</v>
      </c>
    </row>
    <row r="23675" spans="1:17" x14ac:dyDescent="0.2">
      <c r="A23675" s="2">
        <v>44714</v>
      </c>
      <c r="B23675" t="s">
        <v>293</v>
      </c>
      <c r="C23675" t="s">
        <v>53</v>
      </c>
      <c r="D23675" t="s">
        <v>50</v>
      </c>
      <c r="E23675" t="s">
        <v>50</v>
      </c>
      <c r="F23675">
        <v>33</v>
      </c>
      <c r="G23675">
        <v>14</v>
      </c>
      <c r="H23675">
        <v>1500</v>
      </c>
      <c r="I23675">
        <v>1635</v>
      </c>
      <c r="J23675">
        <v>2</v>
      </c>
      <c r="K23675">
        <v>1</v>
      </c>
      <c r="L23675" t="s">
        <v>1764</v>
      </c>
      <c r="M23675" t="s">
        <v>478</v>
      </c>
      <c r="N23675" t="s">
        <v>293</v>
      </c>
      <c r="O23675" t="s">
        <v>22</v>
      </c>
      <c r="P23675" t="s">
        <v>23</v>
      </c>
      <c r="Q23675" t="s">
        <v>24</v>
      </c>
    </row>
    <row r="23676" spans="1:17" x14ac:dyDescent="0.2">
      <c r="A23676" s="2">
        <v>44714</v>
      </c>
      <c r="B23676" t="s">
        <v>106</v>
      </c>
      <c r="C23676" t="s">
        <v>82</v>
      </c>
      <c r="D23676" t="s">
        <v>50</v>
      </c>
      <c r="E23676" t="s">
        <v>50</v>
      </c>
      <c r="F23676">
        <v>7</v>
      </c>
      <c r="G23676">
        <v>8</v>
      </c>
      <c r="H23676">
        <v>1709</v>
      </c>
      <c r="I23676">
        <v>1674</v>
      </c>
      <c r="J23676">
        <v>1</v>
      </c>
      <c r="K23676">
        <v>1</v>
      </c>
      <c r="L23676" t="s">
        <v>1764</v>
      </c>
      <c r="M23676" t="s">
        <v>1873</v>
      </c>
      <c r="N23676" t="s">
        <v>106</v>
      </c>
      <c r="O23676" t="s">
        <v>22</v>
      </c>
      <c r="P23676" t="s">
        <v>23</v>
      </c>
      <c r="Q23676" t="s">
        <v>30</v>
      </c>
    </row>
    <row r="23677" spans="1:17" x14ac:dyDescent="0.2">
      <c r="A23677" s="2">
        <v>44714</v>
      </c>
      <c r="B23677" t="s">
        <v>123</v>
      </c>
      <c r="C23677" t="s">
        <v>76</v>
      </c>
      <c r="D23677" t="s">
        <v>50</v>
      </c>
      <c r="E23677" t="s">
        <v>50</v>
      </c>
      <c r="F23677">
        <v>76</v>
      </c>
      <c r="G23677">
        <v>63</v>
      </c>
      <c r="H23677">
        <v>1305</v>
      </c>
      <c r="I23677">
        <v>1380</v>
      </c>
      <c r="J23677">
        <v>2</v>
      </c>
      <c r="K23677">
        <v>2</v>
      </c>
      <c r="L23677" t="s">
        <v>1764</v>
      </c>
      <c r="M23677" t="s">
        <v>265</v>
      </c>
      <c r="N23677" t="s">
        <v>123</v>
      </c>
      <c r="O23677" t="s">
        <v>22</v>
      </c>
      <c r="P23677" t="s">
        <v>23</v>
      </c>
      <c r="Q23677" t="s">
        <v>30</v>
      </c>
    </row>
    <row r="23678" spans="1:17" x14ac:dyDescent="0.2">
      <c r="A23678" s="2">
        <v>44714</v>
      </c>
      <c r="B23678" t="s">
        <v>1204</v>
      </c>
      <c r="C23678" t="s">
        <v>49</v>
      </c>
      <c r="D23678" t="s">
        <v>50</v>
      </c>
      <c r="E23678" t="s">
        <v>50</v>
      </c>
      <c r="F23678">
        <v>25</v>
      </c>
      <c r="G23678">
        <v>41</v>
      </c>
      <c r="H23678">
        <v>1547</v>
      </c>
      <c r="I23678">
        <v>1463</v>
      </c>
      <c r="J23678">
        <v>0</v>
      </c>
      <c r="K23678">
        <v>1</v>
      </c>
      <c r="L23678" t="s">
        <v>1764</v>
      </c>
      <c r="M23678" t="s">
        <v>1219</v>
      </c>
      <c r="N23678" t="s">
        <v>1204</v>
      </c>
      <c r="O23678" t="s">
        <v>22</v>
      </c>
      <c r="P23678" t="s">
        <v>23</v>
      </c>
      <c r="Q23678" t="s">
        <v>41</v>
      </c>
    </row>
    <row r="23679" spans="1:17" x14ac:dyDescent="0.2">
      <c r="A23679" s="2">
        <v>44714</v>
      </c>
      <c r="B23679" t="s">
        <v>249</v>
      </c>
      <c r="C23679" t="s">
        <v>52</v>
      </c>
      <c r="D23679" t="s">
        <v>50</v>
      </c>
      <c r="E23679" t="s">
        <v>50</v>
      </c>
      <c r="F23679">
        <v>65</v>
      </c>
      <c r="G23679">
        <v>19</v>
      </c>
      <c r="H23679">
        <v>1378</v>
      </c>
      <c r="I23679">
        <v>1584</v>
      </c>
      <c r="J23679">
        <v>0</v>
      </c>
      <c r="K23679">
        <v>2</v>
      </c>
      <c r="L23679" t="s">
        <v>1764</v>
      </c>
      <c r="M23679" t="s">
        <v>529</v>
      </c>
      <c r="N23679" t="s">
        <v>249</v>
      </c>
      <c r="O23679" t="s">
        <v>22</v>
      </c>
      <c r="P23679" t="s">
        <v>23</v>
      </c>
      <c r="Q23679" t="s">
        <v>41</v>
      </c>
    </row>
    <row r="23680" spans="1:17" x14ac:dyDescent="0.2">
      <c r="A23680" s="2">
        <v>44714</v>
      </c>
      <c r="B23680" t="s">
        <v>100</v>
      </c>
      <c r="C23680" t="s">
        <v>153</v>
      </c>
      <c r="D23680" t="s">
        <v>50</v>
      </c>
      <c r="E23680" t="s">
        <v>50</v>
      </c>
      <c r="F23680">
        <v>54</v>
      </c>
      <c r="G23680">
        <v>55</v>
      </c>
      <c r="H23680">
        <v>1423</v>
      </c>
      <c r="I23680">
        <v>1421</v>
      </c>
      <c r="J23680">
        <v>0</v>
      </c>
      <c r="K23680">
        <v>1</v>
      </c>
      <c r="L23680" t="s">
        <v>1764</v>
      </c>
      <c r="M23680" t="s">
        <v>102</v>
      </c>
      <c r="N23680" t="s">
        <v>100</v>
      </c>
      <c r="O23680" t="s">
        <v>22</v>
      </c>
      <c r="P23680" t="s">
        <v>23</v>
      </c>
      <c r="Q23680" t="s">
        <v>41</v>
      </c>
    </row>
    <row r="23681" spans="1:17" x14ac:dyDescent="0.2">
      <c r="A23681" s="2">
        <v>44714</v>
      </c>
      <c r="B23681" t="s">
        <v>145</v>
      </c>
      <c r="C23681" t="s">
        <v>1692</v>
      </c>
      <c r="D23681" t="s">
        <v>50</v>
      </c>
      <c r="E23681" t="s">
        <v>50</v>
      </c>
      <c r="F23681">
        <v>105</v>
      </c>
      <c r="G23681">
        <v>107</v>
      </c>
      <c r="H23681">
        <v>1186</v>
      </c>
      <c r="I23681">
        <v>1173</v>
      </c>
      <c r="J23681">
        <v>0</v>
      </c>
      <c r="K23681">
        <v>2</v>
      </c>
      <c r="L23681" t="s">
        <v>1764</v>
      </c>
      <c r="M23681" t="s">
        <v>433</v>
      </c>
      <c r="N23681" t="s">
        <v>145</v>
      </c>
      <c r="O23681" t="s">
        <v>22</v>
      </c>
      <c r="P23681" t="s">
        <v>23</v>
      </c>
      <c r="Q23681" t="s">
        <v>41</v>
      </c>
    </row>
    <row r="23682" spans="1:17" x14ac:dyDescent="0.2">
      <c r="A23682" s="2">
        <v>44714</v>
      </c>
      <c r="B23682" t="s">
        <v>345</v>
      </c>
      <c r="C23682" t="s">
        <v>1693</v>
      </c>
      <c r="D23682" t="s">
        <v>50</v>
      </c>
      <c r="E23682" t="s">
        <v>50</v>
      </c>
      <c r="F23682">
        <v>85</v>
      </c>
      <c r="G23682">
        <v>203</v>
      </c>
      <c r="H23682">
        <v>1276</v>
      </c>
      <c r="I23682">
        <v>857</v>
      </c>
      <c r="J23682">
        <v>4</v>
      </c>
      <c r="K23682">
        <v>0</v>
      </c>
      <c r="L23682" t="s">
        <v>1764</v>
      </c>
      <c r="M23682" t="s">
        <v>360</v>
      </c>
      <c r="N23682" t="s">
        <v>345</v>
      </c>
      <c r="O23682" t="s">
        <v>22</v>
      </c>
      <c r="P23682" t="s">
        <v>23</v>
      </c>
      <c r="Q23682" t="s">
        <v>24</v>
      </c>
    </row>
    <row r="23683" spans="1:17" x14ac:dyDescent="0.2">
      <c r="A23683" s="2">
        <v>44714</v>
      </c>
      <c r="B23683" t="s">
        <v>87</v>
      </c>
      <c r="C23683" t="s">
        <v>328</v>
      </c>
      <c r="D23683" t="s">
        <v>50</v>
      </c>
      <c r="E23683" t="s">
        <v>50</v>
      </c>
      <c r="F23683">
        <v>73</v>
      </c>
      <c r="G23683">
        <v>62</v>
      </c>
      <c r="H23683">
        <v>1338</v>
      </c>
      <c r="I23683">
        <v>1381</v>
      </c>
      <c r="J23683">
        <v>1</v>
      </c>
      <c r="K23683">
        <v>1</v>
      </c>
      <c r="L23683" t="s">
        <v>1764</v>
      </c>
      <c r="M23683" t="s">
        <v>1744</v>
      </c>
      <c r="N23683" t="s">
        <v>87</v>
      </c>
      <c r="O23683" t="s">
        <v>22</v>
      </c>
      <c r="P23683" t="s">
        <v>23</v>
      </c>
      <c r="Q23683" t="s">
        <v>30</v>
      </c>
    </row>
    <row r="23684" spans="1:17" x14ac:dyDescent="0.2">
      <c r="A23684" s="2">
        <v>44714</v>
      </c>
      <c r="B23684" t="s">
        <v>81</v>
      </c>
      <c r="C23684" t="s">
        <v>125</v>
      </c>
      <c r="D23684" t="s">
        <v>50</v>
      </c>
      <c r="E23684" t="s">
        <v>50</v>
      </c>
      <c r="F23684">
        <v>110</v>
      </c>
      <c r="G23684">
        <v>211</v>
      </c>
      <c r="H23684">
        <v>1169</v>
      </c>
      <c r="I23684">
        <v>776</v>
      </c>
      <c r="J23684">
        <v>2</v>
      </c>
      <c r="K23684">
        <v>0</v>
      </c>
      <c r="L23684" t="s">
        <v>1764</v>
      </c>
      <c r="M23684" t="s">
        <v>83</v>
      </c>
      <c r="N23684" t="s">
        <v>81</v>
      </c>
      <c r="O23684" t="s">
        <v>22</v>
      </c>
      <c r="P23684" t="s">
        <v>23</v>
      </c>
      <c r="Q23684" t="s">
        <v>24</v>
      </c>
    </row>
    <row r="23685" spans="1:17" x14ac:dyDescent="0.2">
      <c r="A23685" s="2">
        <v>44714</v>
      </c>
      <c r="B23685" t="s">
        <v>648</v>
      </c>
      <c r="C23685" t="s">
        <v>1288</v>
      </c>
      <c r="D23685" t="s">
        <v>115</v>
      </c>
      <c r="E23685" t="s">
        <v>115</v>
      </c>
      <c r="F23685">
        <v>171</v>
      </c>
      <c r="G23685">
        <v>198</v>
      </c>
      <c r="H23685">
        <v>966</v>
      </c>
      <c r="I23685">
        <v>865</v>
      </c>
      <c r="J23685">
        <v>2</v>
      </c>
      <c r="K23685">
        <v>1</v>
      </c>
      <c r="L23685" t="s">
        <v>28</v>
      </c>
      <c r="M23685" t="s">
        <v>717</v>
      </c>
      <c r="N23685" t="s">
        <v>648</v>
      </c>
      <c r="O23685" t="s">
        <v>22</v>
      </c>
      <c r="P23685" t="s">
        <v>23</v>
      </c>
      <c r="Q23685" t="s">
        <v>24</v>
      </c>
    </row>
    <row r="23686" spans="1:17" x14ac:dyDescent="0.2">
      <c r="A23686" s="2">
        <v>44714</v>
      </c>
      <c r="B23686" t="s">
        <v>31</v>
      </c>
      <c r="C23686" t="s">
        <v>135</v>
      </c>
      <c r="D23686" t="s">
        <v>19</v>
      </c>
      <c r="E23686" t="s">
        <v>36</v>
      </c>
      <c r="F23686">
        <v>46</v>
      </c>
      <c r="G23686">
        <v>30</v>
      </c>
      <c r="H23686">
        <v>1452</v>
      </c>
      <c r="I23686">
        <v>1504</v>
      </c>
      <c r="J23686">
        <v>1</v>
      </c>
      <c r="K23686">
        <v>0</v>
      </c>
      <c r="L23686" t="s">
        <v>28</v>
      </c>
      <c r="M23686" t="s">
        <v>1415</v>
      </c>
      <c r="N23686" t="s">
        <v>77</v>
      </c>
      <c r="O23686" t="s">
        <v>122</v>
      </c>
      <c r="P23686" t="s">
        <v>23</v>
      </c>
      <c r="Q23686" t="s">
        <v>24</v>
      </c>
    </row>
    <row r="23687" spans="1:17" x14ac:dyDescent="0.2">
      <c r="A23687" s="2">
        <v>44714</v>
      </c>
      <c r="B23687" t="s">
        <v>143</v>
      </c>
      <c r="C23687" t="s">
        <v>38</v>
      </c>
      <c r="D23687" t="s">
        <v>115</v>
      </c>
      <c r="E23687" t="s">
        <v>19</v>
      </c>
      <c r="F23687">
        <v>23</v>
      </c>
      <c r="G23687">
        <v>50</v>
      </c>
      <c r="H23687">
        <v>1553</v>
      </c>
      <c r="I23687">
        <v>1443</v>
      </c>
      <c r="J23687">
        <v>4</v>
      </c>
      <c r="K23687">
        <v>1</v>
      </c>
      <c r="L23687" t="s">
        <v>28</v>
      </c>
      <c r="M23687" t="s">
        <v>995</v>
      </c>
      <c r="N23687" t="s">
        <v>143</v>
      </c>
      <c r="O23687" t="s">
        <v>22</v>
      </c>
      <c r="P23687" t="s">
        <v>23</v>
      </c>
      <c r="Q23687" t="s">
        <v>24</v>
      </c>
    </row>
    <row r="23688" spans="1:17" x14ac:dyDescent="0.2">
      <c r="A23688" s="2">
        <v>44714</v>
      </c>
      <c r="B23688" t="s">
        <v>133</v>
      </c>
      <c r="C23688" t="s">
        <v>25</v>
      </c>
      <c r="D23688" t="s">
        <v>115</v>
      </c>
      <c r="E23688" t="s">
        <v>19</v>
      </c>
      <c r="F23688">
        <v>29</v>
      </c>
      <c r="G23688">
        <v>1</v>
      </c>
      <c r="H23688">
        <v>1519</v>
      </c>
      <c r="I23688">
        <v>1832</v>
      </c>
      <c r="J23688">
        <v>1</v>
      </c>
      <c r="K23688">
        <v>5</v>
      </c>
      <c r="L23688" t="s">
        <v>28</v>
      </c>
      <c r="M23688" t="s">
        <v>134</v>
      </c>
      <c r="N23688" t="s">
        <v>133</v>
      </c>
      <c r="O23688" t="s">
        <v>22</v>
      </c>
      <c r="P23688" t="s">
        <v>23</v>
      </c>
      <c r="Q23688" t="s">
        <v>41</v>
      </c>
    </row>
    <row r="23689" spans="1:17" x14ac:dyDescent="0.2">
      <c r="A23689" s="2">
        <v>44714</v>
      </c>
      <c r="B23689" t="s">
        <v>26</v>
      </c>
      <c r="C23689" t="s">
        <v>18</v>
      </c>
      <c r="D23689" t="s">
        <v>27</v>
      </c>
      <c r="E23689" t="s">
        <v>19</v>
      </c>
      <c r="F23689">
        <v>9</v>
      </c>
      <c r="G23689">
        <v>13</v>
      </c>
      <c r="H23689">
        <v>1658</v>
      </c>
      <c r="I23689">
        <v>1635</v>
      </c>
      <c r="J23689">
        <v>0</v>
      </c>
      <c r="K23689">
        <v>3</v>
      </c>
      <c r="L23689" t="s">
        <v>28</v>
      </c>
      <c r="M23689" t="s">
        <v>1256</v>
      </c>
      <c r="N23689" t="s">
        <v>77</v>
      </c>
      <c r="O23689" t="s">
        <v>122</v>
      </c>
      <c r="P23689" t="s">
        <v>23</v>
      </c>
      <c r="Q23689" t="s">
        <v>41</v>
      </c>
    </row>
    <row r="23690" spans="1:17" x14ac:dyDescent="0.2">
      <c r="A23690" s="2">
        <v>44715</v>
      </c>
      <c r="B23690" t="s">
        <v>365</v>
      </c>
      <c r="C23690" t="s">
        <v>46</v>
      </c>
      <c r="D23690" t="s">
        <v>36</v>
      </c>
      <c r="E23690" t="s">
        <v>36</v>
      </c>
      <c r="F23690">
        <v>121</v>
      </c>
      <c r="G23690">
        <v>143</v>
      </c>
      <c r="H23690">
        <v>1140</v>
      </c>
      <c r="I23690">
        <v>1070</v>
      </c>
      <c r="J23690">
        <v>2</v>
      </c>
      <c r="K23690">
        <v>2</v>
      </c>
      <c r="L23690" t="s">
        <v>62</v>
      </c>
      <c r="M23690" t="s">
        <v>400</v>
      </c>
      <c r="N23690" t="s">
        <v>365</v>
      </c>
      <c r="O23690" t="s">
        <v>22</v>
      </c>
      <c r="P23690" t="s">
        <v>23</v>
      </c>
      <c r="Q23690" t="s">
        <v>30</v>
      </c>
    </row>
    <row r="23691" spans="1:17" x14ac:dyDescent="0.2">
      <c r="A23691" s="2">
        <v>44715</v>
      </c>
      <c r="B23691" t="s">
        <v>224</v>
      </c>
      <c r="C23691" t="s">
        <v>548</v>
      </c>
      <c r="D23691" t="s">
        <v>36</v>
      </c>
      <c r="E23691" t="s">
        <v>36</v>
      </c>
      <c r="F23691">
        <v>56</v>
      </c>
      <c r="G23691">
        <v>71</v>
      </c>
      <c r="H23691">
        <v>1409</v>
      </c>
      <c r="I23691">
        <v>1339</v>
      </c>
      <c r="J23691">
        <v>2</v>
      </c>
      <c r="K23691">
        <v>0</v>
      </c>
      <c r="L23691" t="s">
        <v>62</v>
      </c>
      <c r="M23691" t="s">
        <v>485</v>
      </c>
      <c r="N23691" t="s">
        <v>110</v>
      </c>
      <c r="O23691" t="s">
        <v>122</v>
      </c>
      <c r="P23691" t="s">
        <v>23</v>
      </c>
      <c r="Q23691" t="s">
        <v>24</v>
      </c>
    </row>
    <row r="23692" spans="1:17" x14ac:dyDescent="0.2">
      <c r="A23692" s="2">
        <v>44715</v>
      </c>
      <c r="B23692" t="s">
        <v>1284</v>
      </c>
      <c r="C23692" t="s">
        <v>405</v>
      </c>
      <c r="D23692" t="s">
        <v>36</v>
      </c>
      <c r="E23692" t="s">
        <v>36</v>
      </c>
      <c r="F23692">
        <v>128</v>
      </c>
      <c r="G23692">
        <v>145</v>
      </c>
      <c r="H23692">
        <v>1130</v>
      </c>
      <c r="I23692">
        <v>1061</v>
      </c>
      <c r="J23692">
        <v>2</v>
      </c>
      <c r="K23692">
        <v>0</v>
      </c>
      <c r="L23692" t="s">
        <v>62</v>
      </c>
      <c r="M23692" t="s">
        <v>1291</v>
      </c>
      <c r="N23692" t="s">
        <v>1284</v>
      </c>
      <c r="O23692" t="s">
        <v>22</v>
      </c>
      <c r="P23692" t="s">
        <v>23</v>
      </c>
      <c r="Q23692" t="s">
        <v>24</v>
      </c>
    </row>
    <row r="23693" spans="1:17" x14ac:dyDescent="0.2">
      <c r="A23693" s="2">
        <v>44715</v>
      </c>
      <c r="B23693" t="s">
        <v>136</v>
      </c>
      <c r="C23693" t="s">
        <v>138</v>
      </c>
      <c r="D23693" t="s">
        <v>36</v>
      </c>
      <c r="E23693" t="s">
        <v>36</v>
      </c>
      <c r="F23693">
        <v>53</v>
      </c>
      <c r="G23693">
        <v>87</v>
      </c>
      <c r="H23693">
        <v>1435</v>
      </c>
      <c r="I23693">
        <v>1267</v>
      </c>
      <c r="J23693">
        <v>3</v>
      </c>
      <c r="K23693">
        <v>1</v>
      </c>
      <c r="L23693" t="s">
        <v>62</v>
      </c>
      <c r="M23693" t="s">
        <v>1874</v>
      </c>
      <c r="N23693" t="s">
        <v>136</v>
      </c>
      <c r="O23693" t="s">
        <v>22</v>
      </c>
      <c r="P23693" t="s">
        <v>23</v>
      </c>
      <c r="Q23693" t="s">
        <v>24</v>
      </c>
    </row>
    <row r="23694" spans="1:17" x14ac:dyDescent="0.2">
      <c r="A23694" s="2">
        <v>44715</v>
      </c>
      <c r="B23694" t="s">
        <v>1491</v>
      </c>
      <c r="C23694" t="s">
        <v>304</v>
      </c>
      <c r="D23694" t="s">
        <v>27</v>
      </c>
      <c r="E23694" t="s">
        <v>27</v>
      </c>
      <c r="F23694">
        <v>79</v>
      </c>
      <c r="G23694">
        <v>82</v>
      </c>
      <c r="H23694">
        <v>1298</v>
      </c>
      <c r="I23694">
        <v>1289</v>
      </c>
      <c r="J23694">
        <v>0</v>
      </c>
      <c r="K23694">
        <v>1</v>
      </c>
      <c r="L23694" t="s">
        <v>1804</v>
      </c>
      <c r="M23694" t="s">
        <v>849</v>
      </c>
      <c r="N23694" t="s">
        <v>1491</v>
      </c>
      <c r="O23694" t="s">
        <v>22</v>
      </c>
      <c r="P23694" t="s">
        <v>23</v>
      </c>
      <c r="Q23694" t="s">
        <v>41</v>
      </c>
    </row>
    <row r="23695" spans="1:17" x14ac:dyDescent="0.2">
      <c r="A23695" s="2">
        <v>44715</v>
      </c>
      <c r="B23695" t="s">
        <v>848</v>
      </c>
      <c r="C23695" t="s">
        <v>512</v>
      </c>
      <c r="D23695" t="s">
        <v>27</v>
      </c>
      <c r="E23695" t="s">
        <v>27</v>
      </c>
      <c r="F23695">
        <v>201</v>
      </c>
      <c r="G23695">
        <v>175</v>
      </c>
      <c r="H23695">
        <v>858</v>
      </c>
      <c r="I23695">
        <v>960</v>
      </c>
      <c r="J23695">
        <v>1</v>
      </c>
      <c r="K23695">
        <v>0</v>
      </c>
      <c r="L23695" t="s">
        <v>1804</v>
      </c>
      <c r="M23695" t="s">
        <v>905</v>
      </c>
      <c r="N23695" t="s">
        <v>848</v>
      </c>
      <c r="O23695" t="s">
        <v>22</v>
      </c>
      <c r="P23695" t="s">
        <v>23</v>
      </c>
      <c r="Q23695" t="s">
        <v>24</v>
      </c>
    </row>
    <row r="23696" spans="1:17" x14ac:dyDescent="0.2">
      <c r="A23696" s="2">
        <v>44715</v>
      </c>
      <c r="B23696" t="s">
        <v>532</v>
      </c>
      <c r="C23696" t="s">
        <v>282</v>
      </c>
      <c r="D23696" t="s">
        <v>27</v>
      </c>
      <c r="E23696" t="s">
        <v>19</v>
      </c>
      <c r="F23696">
        <v>144</v>
      </c>
      <c r="G23696">
        <v>103</v>
      </c>
      <c r="H23696">
        <v>1062</v>
      </c>
      <c r="I23696">
        <v>1203</v>
      </c>
      <c r="J23696">
        <v>2</v>
      </c>
      <c r="K23696">
        <v>1</v>
      </c>
      <c r="L23696" t="s">
        <v>1804</v>
      </c>
      <c r="M23696" t="s">
        <v>1497</v>
      </c>
      <c r="N23696" t="s">
        <v>532</v>
      </c>
      <c r="O23696" t="s">
        <v>22</v>
      </c>
      <c r="P23696" t="s">
        <v>23</v>
      </c>
      <c r="Q23696" t="s">
        <v>24</v>
      </c>
    </row>
    <row r="23697" spans="1:17" x14ac:dyDescent="0.2">
      <c r="A23697" s="2">
        <v>44715</v>
      </c>
      <c r="B23697" t="s">
        <v>775</v>
      </c>
      <c r="C23697" t="s">
        <v>188</v>
      </c>
      <c r="D23697" t="s">
        <v>27</v>
      </c>
      <c r="E23697" t="s">
        <v>27</v>
      </c>
      <c r="F23697">
        <v>209</v>
      </c>
      <c r="G23697">
        <v>195</v>
      </c>
      <c r="H23697">
        <v>812</v>
      </c>
      <c r="I23697">
        <v>873</v>
      </c>
      <c r="J23697">
        <v>1</v>
      </c>
      <c r="K23697">
        <v>1</v>
      </c>
      <c r="L23697" t="s">
        <v>1804</v>
      </c>
      <c r="M23697" t="s">
        <v>1875</v>
      </c>
      <c r="N23697" t="s">
        <v>775</v>
      </c>
      <c r="O23697" t="s">
        <v>22</v>
      </c>
      <c r="P23697" t="s">
        <v>23</v>
      </c>
      <c r="Q23697" t="s">
        <v>30</v>
      </c>
    </row>
    <row r="23698" spans="1:17" x14ac:dyDescent="0.2">
      <c r="A23698" s="2">
        <v>44715</v>
      </c>
      <c r="B23698" t="s">
        <v>274</v>
      </c>
      <c r="C23698" t="s">
        <v>69</v>
      </c>
      <c r="D23698" t="s">
        <v>50</v>
      </c>
      <c r="E23698" t="s">
        <v>50</v>
      </c>
      <c r="F23698">
        <v>16</v>
      </c>
      <c r="G23698">
        <v>34</v>
      </c>
      <c r="H23698">
        <v>1621</v>
      </c>
      <c r="I23698">
        <v>1500</v>
      </c>
      <c r="J23698">
        <v>0</v>
      </c>
      <c r="K23698">
        <v>3</v>
      </c>
      <c r="L23698" t="s">
        <v>1764</v>
      </c>
      <c r="M23698" t="s">
        <v>596</v>
      </c>
      <c r="N23698" t="s">
        <v>274</v>
      </c>
      <c r="O23698" t="s">
        <v>22</v>
      </c>
      <c r="P23698" t="s">
        <v>23</v>
      </c>
      <c r="Q23698" t="s">
        <v>41</v>
      </c>
    </row>
    <row r="23699" spans="1:17" x14ac:dyDescent="0.2">
      <c r="A23699" s="2">
        <v>44715</v>
      </c>
      <c r="B23699" t="s">
        <v>67</v>
      </c>
      <c r="C23699" t="s">
        <v>72</v>
      </c>
      <c r="D23699" t="s">
        <v>50</v>
      </c>
      <c r="E23699" t="s">
        <v>50</v>
      </c>
      <c r="F23699">
        <v>3</v>
      </c>
      <c r="G23699">
        <v>11</v>
      </c>
      <c r="H23699">
        <v>1789</v>
      </c>
      <c r="I23699">
        <v>1653</v>
      </c>
      <c r="J23699">
        <v>1</v>
      </c>
      <c r="K23699">
        <v>2</v>
      </c>
      <c r="L23699" t="s">
        <v>1764</v>
      </c>
      <c r="M23699" t="s">
        <v>154</v>
      </c>
      <c r="N23699" t="s">
        <v>67</v>
      </c>
      <c r="O23699" t="s">
        <v>22</v>
      </c>
      <c r="P23699" t="s">
        <v>23</v>
      </c>
      <c r="Q23699" t="s">
        <v>41</v>
      </c>
    </row>
    <row r="23700" spans="1:17" x14ac:dyDescent="0.2">
      <c r="A23700" s="2">
        <v>44715</v>
      </c>
      <c r="B23700" t="s">
        <v>147</v>
      </c>
      <c r="C23700" t="s">
        <v>126</v>
      </c>
      <c r="D23700" t="s">
        <v>50</v>
      </c>
      <c r="E23700" t="s">
        <v>50</v>
      </c>
      <c r="F23700">
        <v>2</v>
      </c>
      <c r="G23700">
        <v>10</v>
      </c>
      <c r="H23700">
        <v>1827</v>
      </c>
      <c r="I23700">
        <v>1658</v>
      </c>
      <c r="J23700">
        <v>1</v>
      </c>
      <c r="K23700">
        <v>4</v>
      </c>
      <c r="L23700" t="s">
        <v>1764</v>
      </c>
      <c r="M23700" t="s">
        <v>148</v>
      </c>
      <c r="N23700" t="s">
        <v>147</v>
      </c>
      <c r="O23700" t="s">
        <v>22</v>
      </c>
      <c r="P23700" t="s">
        <v>23</v>
      </c>
      <c r="Q23700" t="s">
        <v>41</v>
      </c>
    </row>
    <row r="23701" spans="1:17" x14ac:dyDescent="0.2">
      <c r="A23701" s="2">
        <v>44715</v>
      </c>
      <c r="B23701" t="s">
        <v>560</v>
      </c>
      <c r="C23701" t="s">
        <v>386</v>
      </c>
      <c r="D23701" t="s">
        <v>50</v>
      </c>
      <c r="E23701" t="s">
        <v>50</v>
      </c>
      <c r="F23701">
        <v>125</v>
      </c>
      <c r="G23701">
        <v>129</v>
      </c>
      <c r="H23701">
        <v>1134</v>
      </c>
      <c r="I23701">
        <v>1127</v>
      </c>
      <c r="J23701">
        <v>2</v>
      </c>
      <c r="K23701">
        <v>0</v>
      </c>
      <c r="L23701" t="s">
        <v>1764</v>
      </c>
      <c r="M23701" t="s">
        <v>1786</v>
      </c>
      <c r="N23701" t="s">
        <v>560</v>
      </c>
      <c r="O23701" t="s">
        <v>22</v>
      </c>
      <c r="P23701" t="s">
        <v>23</v>
      </c>
      <c r="Q23701" t="s">
        <v>24</v>
      </c>
    </row>
    <row r="23702" spans="1:17" x14ac:dyDescent="0.2">
      <c r="A23702" s="2">
        <v>44715</v>
      </c>
      <c r="B23702" t="s">
        <v>317</v>
      </c>
      <c r="C23702" t="s">
        <v>244</v>
      </c>
      <c r="D23702" t="s">
        <v>50</v>
      </c>
      <c r="E23702" t="s">
        <v>50</v>
      </c>
      <c r="F23702">
        <v>93</v>
      </c>
      <c r="G23702">
        <v>45</v>
      </c>
      <c r="H23702">
        <v>1243</v>
      </c>
      <c r="I23702">
        <v>1454</v>
      </c>
      <c r="J23702">
        <v>0</v>
      </c>
      <c r="K23702">
        <v>1</v>
      </c>
      <c r="L23702" t="s">
        <v>1764</v>
      </c>
      <c r="M23702" t="s">
        <v>1536</v>
      </c>
      <c r="N23702" t="s">
        <v>1204</v>
      </c>
      <c r="O23702" t="s">
        <v>122</v>
      </c>
      <c r="P23702" t="s">
        <v>23</v>
      </c>
      <c r="Q23702" t="s">
        <v>41</v>
      </c>
    </row>
    <row r="23703" spans="1:17" x14ac:dyDescent="0.2">
      <c r="A23703" s="2">
        <v>44715</v>
      </c>
      <c r="B23703" t="s">
        <v>174</v>
      </c>
      <c r="C23703" t="s">
        <v>384</v>
      </c>
      <c r="D23703" t="s">
        <v>50</v>
      </c>
      <c r="E23703" t="s">
        <v>50</v>
      </c>
      <c r="F23703">
        <v>192</v>
      </c>
      <c r="G23703">
        <v>180</v>
      </c>
      <c r="H23703">
        <v>895</v>
      </c>
      <c r="I23703">
        <v>932</v>
      </c>
      <c r="J23703">
        <v>0</v>
      </c>
      <c r="K23703">
        <v>2</v>
      </c>
      <c r="L23703" t="s">
        <v>1764</v>
      </c>
      <c r="M23703" t="s">
        <v>820</v>
      </c>
      <c r="N23703" t="s">
        <v>174</v>
      </c>
      <c r="O23703" t="s">
        <v>22</v>
      </c>
      <c r="P23703" t="s">
        <v>23</v>
      </c>
      <c r="Q23703" t="s">
        <v>41</v>
      </c>
    </row>
    <row r="23704" spans="1:17" x14ac:dyDescent="0.2">
      <c r="A23704" s="2">
        <v>44715</v>
      </c>
      <c r="B23704" t="s">
        <v>101</v>
      </c>
      <c r="C23704" t="s">
        <v>737</v>
      </c>
      <c r="D23704" t="s">
        <v>50</v>
      </c>
      <c r="E23704" t="s">
        <v>50</v>
      </c>
      <c r="F23704">
        <v>135</v>
      </c>
      <c r="G23704">
        <v>153</v>
      </c>
      <c r="H23704">
        <v>1105</v>
      </c>
      <c r="I23704">
        <v>1040</v>
      </c>
      <c r="J23704">
        <v>3</v>
      </c>
      <c r="K23704">
        <v>0</v>
      </c>
      <c r="L23704" t="s">
        <v>1764</v>
      </c>
      <c r="M23704" t="s">
        <v>331</v>
      </c>
      <c r="N23704" t="s">
        <v>101</v>
      </c>
      <c r="O23704" t="s">
        <v>22</v>
      </c>
      <c r="P23704" t="s">
        <v>23</v>
      </c>
      <c r="Q23704" t="s">
        <v>24</v>
      </c>
    </row>
    <row r="23705" spans="1:17" x14ac:dyDescent="0.2">
      <c r="A23705" s="2">
        <v>44715</v>
      </c>
      <c r="B23705" t="s">
        <v>459</v>
      </c>
      <c r="C23705" t="s">
        <v>239</v>
      </c>
      <c r="D23705" t="s">
        <v>115</v>
      </c>
      <c r="E23705" t="s">
        <v>115</v>
      </c>
      <c r="F23705">
        <v>168</v>
      </c>
      <c r="G23705">
        <v>75</v>
      </c>
      <c r="H23705">
        <v>978</v>
      </c>
      <c r="I23705">
        <v>1324</v>
      </c>
      <c r="J23705">
        <v>0</v>
      </c>
      <c r="K23705">
        <v>2</v>
      </c>
      <c r="L23705" t="s">
        <v>28</v>
      </c>
      <c r="M23705" t="s">
        <v>165</v>
      </c>
      <c r="N23705" t="s">
        <v>166</v>
      </c>
      <c r="O23705" t="s">
        <v>122</v>
      </c>
      <c r="P23705" t="s">
        <v>23</v>
      </c>
      <c r="Q23705" t="s">
        <v>41</v>
      </c>
    </row>
    <row r="23706" spans="1:17" x14ac:dyDescent="0.2">
      <c r="A23706" s="2">
        <v>44716</v>
      </c>
      <c r="B23706" t="s">
        <v>352</v>
      </c>
      <c r="C23706" t="s">
        <v>172</v>
      </c>
      <c r="D23706" t="s">
        <v>36</v>
      </c>
      <c r="E23706" t="s">
        <v>36</v>
      </c>
      <c r="F23706">
        <v>112</v>
      </c>
      <c r="G23706">
        <v>139</v>
      </c>
      <c r="H23706">
        <v>1162</v>
      </c>
      <c r="I23706">
        <v>1080</v>
      </c>
      <c r="J23706">
        <v>1</v>
      </c>
      <c r="K23706">
        <v>1</v>
      </c>
      <c r="L23706" t="s">
        <v>62</v>
      </c>
      <c r="M23706" t="s">
        <v>420</v>
      </c>
      <c r="N23706" t="s">
        <v>149</v>
      </c>
      <c r="O23706" t="s">
        <v>122</v>
      </c>
      <c r="P23706" t="s">
        <v>23</v>
      </c>
      <c r="Q23706" t="s">
        <v>30</v>
      </c>
    </row>
    <row r="23707" spans="1:17" x14ac:dyDescent="0.2">
      <c r="A23707" s="2">
        <v>44716</v>
      </c>
      <c r="B23707" t="s">
        <v>237</v>
      </c>
      <c r="C23707" t="s">
        <v>211</v>
      </c>
      <c r="D23707" t="s">
        <v>36</v>
      </c>
      <c r="E23707" t="s">
        <v>36</v>
      </c>
      <c r="F23707">
        <v>116</v>
      </c>
      <c r="G23707">
        <v>130</v>
      </c>
      <c r="H23707">
        <v>1153</v>
      </c>
      <c r="I23707">
        <v>1123</v>
      </c>
      <c r="J23707">
        <v>1</v>
      </c>
      <c r="K23707">
        <v>1</v>
      </c>
      <c r="L23707" t="s">
        <v>62</v>
      </c>
      <c r="M23707" t="s">
        <v>639</v>
      </c>
      <c r="N23707" t="s">
        <v>471</v>
      </c>
      <c r="O23707" t="s">
        <v>122</v>
      </c>
      <c r="P23707" t="s">
        <v>23</v>
      </c>
      <c r="Q23707" t="s">
        <v>30</v>
      </c>
    </row>
    <row r="23708" spans="1:17" x14ac:dyDescent="0.2">
      <c r="A23708" s="2">
        <v>44716</v>
      </c>
      <c r="B23708" t="s">
        <v>150</v>
      </c>
      <c r="C23708" t="s">
        <v>208</v>
      </c>
      <c r="D23708" t="s">
        <v>36</v>
      </c>
      <c r="E23708" t="s">
        <v>36</v>
      </c>
      <c r="F23708">
        <v>44</v>
      </c>
      <c r="G23708">
        <v>86</v>
      </c>
      <c r="H23708">
        <v>1461</v>
      </c>
      <c r="I23708">
        <v>1275</v>
      </c>
      <c r="J23708">
        <v>2</v>
      </c>
      <c r="K23708">
        <v>0</v>
      </c>
      <c r="L23708" t="s">
        <v>62</v>
      </c>
      <c r="M23708" t="s">
        <v>151</v>
      </c>
      <c r="N23708" t="s">
        <v>150</v>
      </c>
      <c r="O23708" t="s">
        <v>22</v>
      </c>
      <c r="P23708" t="s">
        <v>23</v>
      </c>
      <c r="Q23708" t="s">
        <v>24</v>
      </c>
    </row>
    <row r="23709" spans="1:17" x14ac:dyDescent="0.2">
      <c r="A23709" s="2">
        <v>44716</v>
      </c>
      <c r="B23709" t="s">
        <v>196</v>
      </c>
      <c r="C23709" t="s">
        <v>1545</v>
      </c>
      <c r="D23709" t="s">
        <v>36</v>
      </c>
      <c r="E23709" t="s">
        <v>36</v>
      </c>
      <c r="F23709">
        <v>123</v>
      </c>
      <c r="G23709">
        <v>161</v>
      </c>
      <c r="H23709">
        <v>1138</v>
      </c>
      <c r="I23709">
        <v>998</v>
      </c>
      <c r="J23709">
        <v>1</v>
      </c>
      <c r="K23709">
        <v>0</v>
      </c>
      <c r="L23709" t="s">
        <v>62</v>
      </c>
      <c r="M23709" t="s">
        <v>1787</v>
      </c>
      <c r="N23709" t="s">
        <v>118</v>
      </c>
      <c r="O23709" t="s">
        <v>122</v>
      </c>
      <c r="P23709" t="s">
        <v>23</v>
      </c>
      <c r="Q23709" t="s">
        <v>24</v>
      </c>
    </row>
    <row r="23710" spans="1:17" x14ac:dyDescent="0.2">
      <c r="A23710" s="2">
        <v>44716</v>
      </c>
      <c r="B23710" t="s">
        <v>111</v>
      </c>
      <c r="C23710" t="s">
        <v>61</v>
      </c>
      <c r="D23710" t="s">
        <v>36</v>
      </c>
      <c r="E23710" t="s">
        <v>36</v>
      </c>
      <c r="F23710">
        <v>52</v>
      </c>
      <c r="G23710">
        <v>98</v>
      </c>
      <c r="H23710">
        <v>1436</v>
      </c>
      <c r="I23710">
        <v>1211</v>
      </c>
      <c r="J23710">
        <v>4</v>
      </c>
      <c r="K23710">
        <v>0</v>
      </c>
      <c r="L23710" t="s">
        <v>62</v>
      </c>
      <c r="M23710" t="s">
        <v>218</v>
      </c>
      <c r="N23710" t="s">
        <v>111</v>
      </c>
      <c r="O23710" t="s">
        <v>22</v>
      </c>
      <c r="P23710" t="s">
        <v>23</v>
      </c>
      <c r="Q23710" t="s">
        <v>24</v>
      </c>
    </row>
    <row r="23711" spans="1:17" x14ac:dyDescent="0.2">
      <c r="A23711" s="2">
        <v>44716</v>
      </c>
      <c r="B23711" t="s">
        <v>197</v>
      </c>
      <c r="C23711" t="s">
        <v>380</v>
      </c>
      <c r="D23711" t="s">
        <v>36</v>
      </c>
      <c r="E23711" t="s">
        <v>36</v>
      </c>
      <c r="F23711">
        <v>113</v>
      </c>
      <c r="G23711">
        <v>132</v>
      </c>
      <c r="H23711">
        <v>1162</v>
      </c>
      <c r="I23711">
        <v>1118</v>
      </c>
      <c r="J23711">
        <v>3</v>
      </c>
      <c r="K23711">
        <v>0</v>
      </c>
      <c r="L23711" t="s">
        <v>62</v>
      </c>
      <c r="M23711" t="s">
        <v>225</v>
      </c>
      <c r="N23711" t="s">
        <v>197</v>
      </c>
      <c r="O23711" t="s">
        <v>22</v>
      </c>
      <c r="P23711" t="s">
        <v>23</v>
      </c>
      <c r="Q23711" t="s">
        <v>24</v>
      </c>
    </row>
    <row r="23712" spans="1:17" x14ac:dyDescent="0.2">
      <c r="A23712" s="2">
        <v>44716</v>
      </c>
      <c r="B23712" t="s">
        <v>890</v>
      </c>
      <c r="C23712" t="s">
        <v>141</v>
      </c>
      <c r="D23712" t="s">
        <v>36</v>
      </c>
      <c r="E23712" t="s">
        <v>36</v>
      </c>
      <c r="F23712">
        <v>67</v>
      </c>
      <c r="G23712">
        <v>81</v>
      </c>
      <c r="H23712">
        <v>1365</v>
      </c>
      <c r="I23712">
        <v>1290</v>
      </c>
      <c r="J23712">
        <v>0</v>
      </c>
      <c r="K23712">
        <v>1</v>
      </c>
      <c r="L23712" t="s">
        <v>62</v>
      </c>
      <c r="M23712" t="s">
        <v>920</v>
      </c>
      <c r="N23712" t="s">
        <v>890</v>
      </c>
      <c r="O23712" t="s">
        <v>22</v>
      </c>
      <c r="P23712" t="s">
        <v>23</v>
      </c>
      <c r="Q23712" t="s">
        <v>41</v>
      </c>
    </row>
    <row r="23713" spans="1:17" x14ac:dyDescent="0.2">
      <c r="A23713" s="2">
        <v>44716</v>
      </c>
      <c r="B23713" t="s">
        <v>118</v>
      </c>
      <c r="C23713" t="s">
        <v>471</v>
      </c>
      <c r="D23713" t="s">
        <v>36</v>
      </c>
      <c r="E23713" t="s">
        <v>36</v>
      </c>
      <c r="F23713">
        <v>20</v>
      </c>
      <c r="G23713">
        <v>84</v>
      </c>
      <c r="H23713">
        <v>1584</v>
      </c>
      <c r="I23713">
        <v>1284</v>
      </c>
      <c r="J23713">
        <v>3</v>
      </c>
      <c r="K23713">
        <v>1</v>
      </c>
      <c r="L23713" t="s">
        <v>62</v>
      </c>
      <c r="M23713" t="s">
        <v>1865</v>
      </c>
      <c r="N23713" t="s">
        <v>118</v>
      </c>
      <c r="O23713" t="s">
        <v>22</v>
      </c>
      <c r="P23713" t="s">
        <v>23</v>
      </c>
      <c r="Q23713" t="s">
        <v>24</v>
      </c>
    </row>
    <row r="23714" spans="1:17" x14ac:dyDescent="0.2">
      <c r="A23714" s="2">
        <v>44716</v>
      </c>
      <c r="B23714" t="s">
        <v>232</v>
      </c>
      <c r="C23714" t="s">
        <v>185</v>
      </c>
      <c r="D23714" t="s">
        <v>19</v>
      </c>
      <c r="E23714" t="s">
        <v>27</v>
      </c>
      <c r="F23714">
        <v>141</v>
      </c>
      <c r="G23714">
        <v>64</v>
      </c>
      <c r="H23714">
        <v>1073</v>
      </c>
      <c r="I23714">
        <v>1378</v>
      </c>
      <c r="J23714">
        <v>1</v>
      </c>
      <c r="K23714">
        <v>1</v>
      </c>
      <c r="L23714" t="s">
        <v>1804</v>
      </c>
      <c r="M23714" t="s">
        <v>234</v>
      </c>
      <c r="N23714" t="s">
        <v>232</v>
      </c>
      <c r="O23714" t="s">
        <v>22</v>
      </c>
      <c r="P23714" t="s">
        <v>23</v>
      </c>
      <c r="Q23714" t="s">
        <v>30</v>
      </c>
    </row>
    <row r="23715" spans="1:17" x14ac:dyDescent="0.2">
      <c r="A23715" s="2">
        <v>44716</v>
      </c>
      <c r="B23715" t="s">
        <v>210</v>
      </c>
      <c r="C23715" t="s">
        <v>222</v>
      </c>
      <c r="D23715" t="s">
        <v>27</v>
      </c>
      <c r="E23715" t="s">
        <v>27</v>
      </c>
      <c r="F23715">
        <v>74</v>
      </c>
      <c r="G23715">
        <v>170</v>
      </c>
      <c r="H23715">
        <v>1331</v>
      </c>
      <c r="I23715">
        <v>968</v>
      </c>
      <c r="J23715">
        <v>3</v>
      </c>
      <c r="K23715">
        <v>1</v>
      </c>
      <c r="L23715" t="s">
        <v>1804</v>
      </c>
      <c r="M23715" t="s">
        <v>557</v>
      </c>
      <c r="N23715" t="s">
        <v>210</v>
      </c>
      <c r="O23715" t="s">
        <v>22</v>
      </c>
      <c r="P23715" t="s">
        <v>23</v>
      </c>
      <c r="Q23715" t="s">
        <v>24</v>
      </c>
    </row>
    <row r="23716" spans="1:17" x14ac:dyDescent="0.2">
      <c r="A23716" s="2">
        <v>44716</v>
      </c>
      <c r="B23716" t="s">
        <v>700</v>
      </c>
      <c r="C23716" t="s">
        <v>263</v>
      </c>
      <c r="D23716" t="s">
        <v>27</v>
      </c>
      <c r="E23716" t="s">
        <v>27</v>
      </c>
      <c r="F23716">
        <v>167</v>
      </c>
      <c r="G23716">
        <v>90</v>
      </c>
      <c r="H23716">
        <v>982</v>
      </c>
      <c r="I23716">
        <v>1261</v>
      </c>
      <c r="J23716">
        <v>0</v>
      </c>
      <c r="K23716">
        <v>0</v>
      </c>
      <c r="L23716" t="s">
        <v>1804</v>
      </c>
      <c r="M23716" t="s">
        <v>1876</v>
      </c>
      <c r="N23716" t="s">
        <v>700</v>
      </c>
      <c r="O23716" t="s">
        <v>22</v>
      </c>
      <c r="P23716" t="s">
        <v>23</v>
      </c>
      <c r="Q23716" t="s">
        <v>30</v>
      </c>
    </row>
    <row r="23717" spans="1:17" x14ac:dyDescent="0.2">
      <c r="A23717" s="2">
        <v>44716</v>
      </c>
      <c r="B23717" t="s">
        <v>901</v>
      </c>
      <c r="C23717" t="s">
        <v>233</v>
      </c>
      <c r="D23717" t="s">
        <v>27</v>
      </c>
      <c r="E23717" t="s">
        <v>19</v>
      </c>
      <c r="F23717">
        <v>178</v>
      </c>
      <c r="G23717">
        <v>174</v>
      </c>
      <c r="H23717">
        <v>950</v>
      </c>
      <c r="I23717">
        <v>961</v>
      </c>
      <c r="J23717">
        <v>1</v>
      </c>
      <c r="K23717">
        <v>2</v>
      </c>
      <c r="L23717" t="s">
        <v>1804</v>
      </c>
      <c r="M23717" t="s">
        <v>264</v>
      </c>
      <c r="N23717" t="s">
        <v>262</v>
      </c>
      <c r="O23717" t="s">
        <v>122</v>
      </c>
      <c r="P23717" t="s">
        <v>23</v>
      </c>
      <c r="Q23717" t="s">
        <v>41</v>
      </c>
    </row>
    <row r="23718" spans="1:17" x14ac:dyDescent="0.2">
      <c r="A23718" s="2">
        <v>44716</v>
      </c>
      <c r="B23718" t="s">
        <v>94</v>
      </c>
      <c r="C23718" t="s">
        <v>89</v>
      </c>
      <c r="D23718" t="s">
        <v>50</v>
      </c>
      <c r="E23718" t="s">
        <v>50</v>
      </c>
      <c r="F23718">
        <v>40</v>
      </c>
      <c r="G23718">
        <v>5</v>
      </c>
      <c r="H23718">
        <v>1466</v>
      </c>
      <c r="I23718">
        <v>1761</v>
      </c>
      <c r="J23718">
        <v>1</v>
      </c>
      <c r="K23718">
        <v>0</v>
      </c>
      <c r="L23718" t="s">
        <v>1764</v>
      </c>
      <c r="M23718" t="s">
        <v>96</v>
      </c>
      <c r="N23718" t="s">
        <v>94</v>
      </c>
      <c r="O23718" t="s">
        <v>22</v>
      </c>
      <c r="P23718" t="s">
        <v>23</v>
      </c>
      <c r="Q23718" t="s">
        <v>24</v>
      </c>
    </row>
    <row r="23719" spans="1:17" x14ac:dyDescent="0.2">
      <c r="A23719" s="2">
        <v>44716</v>
      </c>
      <c r="B23719" t="s">
        <v>119</v>
      </c>
      <c r="C23719" t="s">
        <v>129</v>
      </c>
      <c r="D23719" t="s">
        <v>50</v>
      </c>
      <c r="E23719" t="s">
        <v>50</v>
      </c>
      <c r="F23719">
        <v>6</v>
      </c>
      <c r="G23719">
        <v>12</v>
      </c>
      <c r="H23719">
        <v>1723</v>
      </c>
      <c r="I23719">
        <v>1650</v>
      </c>
      <c r="J23719">
        <v>1</v>
      </c>
      <c r="K23719">
        <v>1</v>
      </c>
      <c r="L23719" t="s">
        <v>1764</v>
      </c>
      <c r="M23719" t="s">
        <v>127</v>
      </c>
      <c r="N23719" t="s">
        <v>119</v>
      </c>
      <c r="O23719" t="s">
        <v>22</v>
      </c>
      <c r="P23719" t="s">
        <v>23</v>
      </c>
      <c r="Q23719" t="s">
        <v>30</v>
      </c>
    </row>
    <row r="23720" spans="1:17" x14ac:dyDescent="0.2">
      <c r="A23720" s="2">
        <v>44716</v>
      </c>
      <c r="B23720" t="s">
        <v>286</v>
      </c>
      <c r="C23720" t="s">
        <v>98</v>
      </c>
      <c r="D23720" t="s">
        <v>50</v>
      </c>
      <c r="E23720" t="s">
        <v>50</v>
      </c>
      <c r="F23720">
        <v>92</v>
      </c>
      <c r="G23720">
        <v>47</v>
      </c>
      <c r="H23720">
        <v>1245</v>
      </c>
      <c r="I23720">
        <v>1449</v>
      </c>
      <c r="J23720">
        <v>1</v>
      </c>
      <c r="K23720">
        <v>0</v>
      </c>
      <c r="L23720" t="s">
        <v>1764</v>
      </c>
      <c r="M23720" t="s">
        <v>359</v>
      </c>
      <c r="N23720" t="s">
        <v>286</v>
      </c>
      <c r="O23720" t="s">
        <v>22</v>
      </c>
      <c r="P23720" t="s">
        <v>23</v>
      </c>
      <c r="Q23720" t="s">
        <v>24</v>
      </c>
    </row>
    <row r="23721" spans="1:17" x14ac:dyDescent="0.2">
      <c r="A23721" s="2">
        <v>44716</v>
      </c>
      <c r="B23721" t="s">
        <v>70</v>
      </c>
      <c r="C23721" t="s">
        <v>646</v>
      </c>
      <c r="D23721" t="s">
        <v>50</v>
      </c>
      <c r="E23721" t="s">
        <v>50</v>
      </c>
      <c r="F23721">
        <v>57</v>
      </c>
      <c r="G23721">
        <v>59</v>
      </c>
      <c r="H23721">
        <v>1406</v>
      </c>
      <c r="I23721">
        <v>1388</v>
      </c>
      <c r="J23721">
        <v>1</v>
      </c>
      <c r="K23721">
        <v>1</v>
      </c>
      <c r="L23721" t="s">
        <v>1764</v>
      </c>
      <c r="M23721" t="s">
        <v>383</v>
      </c>
      <c r="N23721" t="s">
        <v>70</v>
      </c>
      <c r="O23721" t="s">
        <v>22</v>
      </c>
      <c r="P23721" t="s">
        <v>23</v>
      </c>
      <c r="Q23721" t="s">
        <v>30</v>
      </c>
    </row>
    <row r="23722" spans="1:17" x14ac:dyDescent="0.2">
      <c r="A23722" s="2">
        <v>44716</v>
      </c>
      <c r="B23722" t="s">
        <v>1279</v>
      </c>
      <c r="C23722" t="s">
        <v>92</v>
      </c>
      <c r="D23722" t="s">
        <v>50</v>
      </c>
      <c r="E23722" t="s">
        <v>50</v>
      </c>
      <c r="F23722">
        <v>70</v>
      </c>
      <c r="G23722">
        <v>48</v>
      </c>
      <c r="H23722">
        <v>1342</v>
      </c>
      <c r="I23722">
        <v>1446</v>
      </c>
      <c r="J23722">
        <v>2</v>
      </c>
      <c r="K23722">
        <v>0</v>
      </c>
      <c r="L23722" t="s">
        <v>1764</v>
      </c>
      <c r="M23722" t="s">
        <v>1280</v>
      </c>
      <c r="N23722" t="s">
        <v>1279</v>
      </c>
      <c r="O23722" t="s">
        <v>22</v>
      </c>
      <c r="P23722" t="s">
        <v>23</v>
      </c>
      <c r="Q23722" t="s">
        <v>24</v>
      </c>
    </row>
    <row r="23723" spans="1:17" x14ac:dyDescent="0.2">
      <c r="A23723" s="2">
        <v>44716</v>
      </c>
      <c r="B23723" t="s">
        <v>73</v>
      </c>
      <c r="C23723" t="s">
        <v>97</v>
      </c>
      <c r="D23723" t="s">
        <v>50</v>
      </c>
      <c r="E23723" t="s">
        <v>50</v>
      </c>
      <c r="F23723">
        <v>138</v>
      </c>
      <c r="G23723">
        <v>94</v>
      </c>
      <c r="H23723">
        <v>1092</v>
      </c>
      <c r="I23723">
        <v>1229</v>
      </c>
      <c r="J23723">
        <v>0</v>
      </c>
      <c r="K23723">
        <v>2</v>
      </c>
      <c r="L23723" t="s">
        <v>1764</v>
      </c>
      <c r="M23723" t="s">
        <v>289</v>
      </c>
      <c r="N23723" t="s">
        <v>73</v>
      </c>
      <c r="O23723" t="s">
        <v>22</v>
      </c>
      <c r="P23723" t="s">
        <v>23</v>
      </c>
      <c r="Q23723" t="s">
        <v>41</v>
      </c>
    </row>
    <row r="23724" spans="1:17" x14ac:dyDescent="0.2">
      <c r="A23724" s="2">
        <v>44716</v>
      </c>
      <c r="B23724" t="s">
        <v>180</v>
      </c>
      <c r="C23724" t="s">
        <v>48</v>
      </c>
      <c r="D23724" t="s">
        <v>50</v>
      </c>
      <c r="E23724" t="s">
        <v>50</v>
      </c>
      <c r="F23724">
        <v>43</v>
      </c>
      <c r="G23724">
        <v>124</v>
      </c>
      <c r="H23724">
        <v>1461</v>
      </c>
      <c r="I23724">
        <v>1137</v>
      </c>
      <c r="J23724">
        <v>4</v>
      </c>
      <c r="K23724">
        <v>0</v>
      </c>
      <c r="L23724" t="s">
        <v>1764</v>
      </c>
      <c r="M23724" t="s">
        <v>181</v>
      </c>
      <c r="N23724" t="s">
        <v>180</v>
      </c>
      <c r="O23724" t="s">
        <v>22</v>
      </c>
      <c r="P23724" t="s">
        <v>23</v>
      </c>
      <c r="Q23724" t="s">
        <v>24</v>
      </c>
    </row>
    <row r="23725" spans="1:17" x14ac:dyDescent="0.2">
      <c r="A23725" s="2">
        <v>44717</v>
      </c>
      <c r="B23725" t="s">
        <v>161</v>
      </c>
      <c r="C23725" t="s">
        <v>168</v>
      </c>
      <c r="D23725" t="s">
        <v>50</v>
      </c>
      <c r="E23725" t="s">
        <v>50</v>
      </c>
      <c r="F23725">
        <v>18</v>
      </c>
      <c r="G23725">
        <v>27</v>
      </c>
      <c r="H23725">
        <v>1588</v>
      </c>
      <c r="I23725">
        <v>1535</v>
      </c>
      <c r="J23725">
        <v>1</v>
      </c>
      <c r="K23725">
        <v>0</v>
      </c>
      <c r="L23725" t="s">
        <v>20</v>
      </c>
      <c r="M23725" t="s">
        <v>162</v>
      </c>
      <c r="N23725" t="s">
        <v>161</v>
      </c>
      <c r="O23725" t="s">
        <v>22</v>
      </c>
      <c r="P23725" t="s">
        <v>23</v>
      </c>
      <c r="Q23725" t="s">
        <v>24</v>
      </c>
    </row>
    <row r="23726" spans="1:17" x14ac:dyDescent="0.2">
      <c r="A23726" s="2">
        <v>44717</v>
      </c>
      <c r="B23726" t="s">
        <v>250</v>
      </c>
      <c r="C23726" t="s">
        <v>374</v>
      </c>
      <c r="D23726" t="s">
        <v>36</v>
      </c>
      <c r="E23726" t="s">
        <v>36</v>
      </c>
      <c r="F23726">
        <v>120</v>
      </c>
      <c r="G23726">
        <v>140</v>
      </c>
      <c r="H23726">
        <v>1145</v>
      </c>
      <c r="I23726">
        <v>1076</v>
      </c>
      <c r="J23726">
        <v>2</v>
      </c>
      <c r="K23726">
        <v>1</v>
      </c>
      <c r="L23726" t="s">
        <v>62</v>
      </c>
      <c r="M23726" t="s">
        <v>634</v>
      </c>
      <c r="N23726" t="s">
        <v>250</v>
      </c>
      <c r="O23726" t="s">
        <v>22</v>
      </c>
      <c r="P23726" t="s">
        <v>23</v>
      </c>
      <c r="Q23726" t="s">
        <v>24</v>
      </c>
    </row>
    <row r="23727" spans="1:17" x14ac:dyDescent="0.2">
      <c r="A23727" s="2">
        <v>44717</v>
      </c>
      <c r="B23727" t="s">
        <v>183</v>
      </c>
      <c r="C23727" t="s">
        <v>34</v>
      </c>
      <c r="D23727" t="s">
        <v>36</v>
      </c>
      <c r="E23727" t="s">
        <v>36</v>
      </c>
      <c r="F23727">
        <v>32</v>
      </c>
      <c r="G23727">
        <v>80</v>
      </c>
      <c r="H23727">
        <v>1500</v>
      </c>
      <c r="I23727">
        <v>1293</v>
      </c>
      <c r="J23727">
        <v>1</v>
      </c>
      <c r="K23727">
        <v>0</v>
      </c>
      <c r="L23727" t="s">
        <v>62</v>
      </c>
      <c r="M23727" t="s">
        <v>266</v>
      </c>
      <c r="N23727" t="s">
        <v>183</v>
      </c>
      <c r="O23727" t="s">
        <v>22</v>
      </c>
      <c r="P23727" t="s">
        <v>23</v>
      </c>
      <c r="Q23727" t="s">
        <v>24</v>
      </c>
    </row>
    <row r="23728" spans="1:17" x14ac:dyDescent="0.2">
      <c r="A23728" s="2">
        <v>44717</v>
      </c>
      <c r="B23728" t="s">
        <v>660</v>
      </c>
      <c r="C23728" t="s">
        <v>199</v>
      </c>
      <c r="D23728" t="s">
        <v>36</v>
      </c>
      <c r="E23728" t="s">
        <v>36</v>
      </c>
      <c r="F23728">
        <v>131</v>
      </c>
      <c r="G23728">
        <v>60</v>
      </c>
      <c r="H23728">
        <v>1122</v>
      </c>
      <c r="I23728">
        <v>1387</v>
      </c>
      <c r="J23728">
        <v>1</v>
      </c>
      <c r="K23728">
        <v>1</v>
      </c>
      <c r="L23728" t="s">
        <v>62</v>
      </c>
      <c r="M23728" t="s">
        <v>268</v>
      </c>
      <c r="N23728" t="s">
        <v>267</v>
      </c>
      <c r="O23728" t="s">
        <v>122</v>
      </c>
      <c r="P23728" t="s">
        <v>23</v>
      </c>
      <c r="Q23728" t="s">
        <v>30</v>
      </c>
    </row>
    <row r="23729" spans="1:17" x14ac:dyDescent="0.2">
      <c r="A23729" s="2">
        <v>44717</v>
      </c>
      <c r="B23729" t="s">
        <v>378</v>
      </c>
      <c r="C23729" t="s">
        <v>267</v>
      </c>
      <c r="D23729" t="s">
        <v>36</v>
      </c>
      <c r="E23729" t="s">
        <v>36</v>
      </c>
      <c r="F23729">
        <v>102</v>
      </c>
      <c r="G23729">
        <v>126</v>
      </c>
      <c r="H23729">
        <v>1205</v>
      </c>
      <c r="I23729">
        <v>1131</v>
      </c>
      <c r="J23729">
        <v>1</v>
      </c>
      <c r="K23729">
        <v>1</v>
      </c>
      <c r="L23729" t="s">
        <v>62</v>
      </c>
      <c r="M23729" t="s">
        <v>379</v>
      </c>
      <c r="N23729" t="s">
        <v>378</v>
      </c>
      <c r="O23729" t="s">
        <v>22</v>
      </c>
      <c r="P23729" t="s">
        <v>23</v>
      </c>
      <c r="Q23729" t="s">
        <v>30</v>
      </c>
    </row>
    <row r="23730" spans="1:17" x14ac:dyDescent="0.2">
      <c r="A23730" s="2">
        <v>44717</v>
      </c>
      <c r="B23730" t="s">
        <v>351</v>
      </c>
      <c r="C23730" t="s">
        <v>128</v>
      </c>
      <c r="D23730" t="s">
        <v>36</v>
      </c>
      <c r="E23730" t="s">
        <v>36</v>
      </c>
      <c r="F23730">
        <v>148</v>
      </c>
      <c r="G23730">
        <v>35</v>
      </c>
      <c r="H23730">
        <v>1051</v>
      </c>
      <c r="I23730">
        <v>1499</v>
      </c>
      <c r="J23730">
        <v>0</v>
      </c>
      <c r="K23730">
        <v>0</v>
      </c>
      <c r="L23730" t="s">
        <v>62</v>
      </c>
      <c r="M23730" t="s">
        <v>1653</v>
      </c>
      <c r="N23730" t="s">
        <v>351</v>
      </c>
      <c r="O23730" t="s">
        <v>22</v>
      </c>
      <c r="P23730" t="s">
        <v>23</v>
      </c>
      <c r="Q23730" t="s">
        <v>30</v>
      </c>
    </row>
    <row r="23731" spans="1:17" x14ac:dyDescent="0.2">
      <c r="A23731" s="2">
        <v>44717</v>
      </c>
      <c r="B23731" t="s">
        <v>454</v>
      </c>
      <c r="C23731" t="s">
        <v>221</v>
      </c>
      <c r="D23731" t="s">
        <v>27</v>
      </c>
      <c r="E23731" t="s">
        <v>27</v>
      </c>
      <c r="F23731">
        <v>177</v>
      </c>
      <c r="G23731">
        <v>163</v>
      </c>
      <c r="H23731">
        <v>950</v>
      </c>
      <c r="I23731">
        <v>995</v>
      </c>
      <c r="J23731">
        <v>3</v>
      </c>
      <c r="K23731">
        <v>0</v>
      </c>
      <c r="L23731" t="s">
        <v>1804</v>
      </c>
      <c r="M23731" t="s">
        <v>310</v>
      </c>
      <c r="N23731" t="s">
        <v>454</v>
      </c>
      <c r="O23731" t="s">
        <v>22</v>
      </c>
      <c r="P23731" t="s">
        <v>23</v>
      </c>
      <c r="Q23731" t="s">
        <v>24</v>
      </c>
    </row>
    <row r="23732" spans="1:17" x14ac:dyDescent="0.2">
      <c r="A23732" s="2">
        <v>44717</v>
      </c>
      <c r="B23732" t="s">
        <v>555</v>
      </c>
      <c r="C23732" t="s">
        <v>614</v>
      </c>
      <c r="D23732" t="s">
        <v>27</v>
      </c>
      <c r="E23732" t="s">
        <v>27</v>
      </c>
      <c r="F23732">
        <v>118</v>
      </c>
      <c r="G23732">
        <v>173</v>
      </c>
      <c r="H23732">
        <v>1147</v>
      </c>
      <c r="I23732">
        <v>962</v>
      </c>
      <c r="J23732">
        <v>2</v>
      </c>
      <c r="K23732">
        <v>0</v>
      </c>
      <c r="L23732" t="s">
        <v>1804</v>
      </c>
      <c r="M23732" t="s">
        <v>1761</v>
      </c>
      <c r="N23732" t="s">
        <v>555</v>
      </c>
      <c r="O23732" t="s">
        <v>22</v>
      </c>
      <c r="P23732" t="s">
        <v>23</v>
      </c>
      <c r="Q23732" t="s">
        <v>24</v>
      </c>
    </row>
    <row r="23733" spans="1:17" x14ac:dyDescent="0.2">
      <c r="A23733" s="2">
        <v>44717</v>
      </c>
      <c r="B23733" t="s">
        <v>549</v>
      </c>
      <c r="C23733" t="s">
        <v>776</v>
      </c>
      <c r="D23733" t="s">
        <v>27</v>
      </c>
      <c r="E23733" t="s">
        <v>27</v>
      </c>
      <c r="F23733">
        <v>184</v>
      </c>
      <c r="G23733">
        <v>210</v>
      </c>
      <c r="H23733">
        <v>916</v>
      </c>
      <c r="I23733">
        <v>792</v>
      </c>
      <c r="J23733">
        <v>1</v>
      </c>
      <c r="K23733">
        <v>1</v>
      </c>
      <c r="L23733" t="s">
        <v>1804</v>
      </c>
      <c r="M23733" t="s">
        <v>482</v>
      </c>
      <c r="N23733" t="s">
        <v>453</v>
      </c>
      <c r="O23733" t="s">
        <v>122</v>
      </c>
      <c r="P23733" t="s">
        <v>23</v>
      </c>
      <c r="Q23733" t="s">
        <v>30</v>
      </c>
    </row>
    <row r="23734" spans="1:17" x14ac:dyDescent="0.2">
      <c r="A23734" s="2">
        <v>44717</v>
      </c>
      <c r="B23734" t="s">
        <v>82</v>
      </c>
      <c r="C23734" t="s">
        <v>53</v>
      </c>
      <c r="D23734" t="s">
        <v>50</v>
      </c>
      <c r="E23734" t="s">
        <v>50</v>
      </c>
      <c r="F23734">
        <v>8</v>
      </c>
      <c r="G23734">
        <v>14</v>
      </c>
      <c r="H23734">
        <v>1674</v>
      </c>
      <c r="I23734">
        <v>1635</v>
      </c>
      <c r="J23734">
        <v>4</v>
      </c>
      <c r="K23734">
        <v>0</v>
      </c>
      <c r="L23734" t="s">
        <v>1764</v>
      </c>
      <c r="M23734" t="s">
        <v>187</v>
      </c>
      <c r="N23734" t="s">
        <v>82</v>
      </c>
      <c r="O23734" t="s">
        <v>22</v>
      </c>
      <c r="P23734" t="s">
        <v>23</v>
      </c>
      <c r="Q23734" t="s">
        <v>24</v>
      </c>
    </row>
    <row r="23735" spans="1:17" x14ac:dyDescent="0.2">
      <c r="A23735" s="2">
        <v>44717</v>
      </c>
      <c r="B23735" t="s">
        <v>293</v>
      </c>
      <c r="C23735" t="s">
        <v>106</v>
      </c>
      <c r="D23735" t="s">
        <v>50</v>
      </c>
      <c r="E23735" t="s">
        <v>50</v>
      </c>
      <c r="F23735">
        <v>33</v>
      </c>
      <c r="G23735">
        <v>7</v>
      </c>
      <c r="H23735">
        <v>1500</v>
      </c>
      <c r="I23735">
        <v>1709</v>
      </c>
      <c r="J23735">
        <v>2</v>
      </c>
      <c r="K23735">
        <v>2</v>
      </c>
      <c r="L23735" t="s">
        <v>1764</v>
      </c>
      <c r="M23735" t="s">
        <v>478</v>
      </c>
      <c r="N23735" t="s">
        <v>293</v>
      </c>
      <c r="O23735" t="s">
        <v>22</v>
      </c>
      <c r="P23735" t="s">
        <v>23</v>
      </c>
      <c r="Q23735" t="s">
        <v>30</v>
      </c>
    </row>
    <row r="23736" spans="1:17" x14ac:dyDescent="0.2">
      <c r="A23736" s="2">
        <v>44717</v>
      </c>
      <c r="B23736" t="s">
        <v>1204</v>
      </c>
      <c r="C23736" t="s">
        <v>249</v>
      </c>
      <c r="D23736" t="s">
        <v>50</v>
      </c>
      <c r="E23736" t="s">
        <v>50</v>
      </c>
      <c r="F23736">
        <v>25</v>
      </c>
      <c r="G23736">
        <v>65</v>
      </c>
      <c r="H23736">
        <v>1547</v>
      </c>
      <c r="I23736">
        <v>1378</v>
      </c>
      <c r="J23736">
        <v>4</v>
      </c>
      <c r="K23736">
        <v>1</v>
      </c>
      <c r="L23736" t="s">
        <v>1764</v>
      </c>
      <c r="M23736" t="s">
        <v>1219</v>
      </c>
      <c r="N23736" t="s">
        <v>1204</v>
      </c>
      <c r="O23736" t="s">
        <v>22</v>
      </c>
      <c r="P23736" t="s">
        <v>23</v>
      </c>
      <c r="Q23736" t="s">
        <v>24</v>
      </c>
    </row>
    <row r="23737" spans="1:17" x14ac:dyDescent="0.2">
      <c r="A23737" s="2">
        <v>44717</v>
      </c>
      <c r="B23737" t="s">
        <v>52</v>
      </c>
      <c r="C23737" t="s">
        <v>49</v>
      </c>
      <c r="D23737" t="s">
        <v>50</v>
      </c>
      <c r="E23737" t="s">
        <v>50</v>
      </c>
      <c r="F23737">
        <v>19</v>
      </c>
      <c r="G23737">
        <v>41</v>
      </c>
      <c r="H23737">
        <v>1584</v>
      </c>
      <c r="I23737">
        <v>1463</v>
      </c>
      <c r="J23737">
        <v>1</v>
      </c>
      <c r="K23737">
        <v>2</v>
      </c>
      <c r="L23737" t="s">
        <v>1764</v>
      </c>
      <c r="M23737" t="s">
        <v>1773</v>
      </c>
      <c r="N23737" t="s">
        <v>52</v>
      </c>
      <c r="O23737" t="s">
        <v>22</v>
      </c>
      <c r="P23737" t="s">
        <v>23</v>
      </c>
      <c r="Q23737" t="s">
        <v>41</v>
      </c>
    </row>
    <row r="23738" spans="1:17" x14ac:dyDescent="0.2">
      <c r="A23738" s="2">
        <v>44717</v>
      </c>
      <c r="B23738" t="s">
        <v>145</v>
      </c>
      <c r="C23738" t="s">
        <v>100</v>
      </c>
      <c r="D23738" t="s">
        <v>50</v>
      </c>
      <c r="E23738" t="s">
        <v>50</v>
      </c>
      <c r="F23738">
        <v>105</v>
      </c>
      <c r="G23738">
        <v>54</v>
      </c>
      <c r="H23738">
        <v>1186</v>
      </c>
      <c r="I23738">
        <v>1423</v>
      </c>
      <c r="J23738">
        <v>0</v>
      </c>
      <c r="K23738">
        <v>0</v>
      </c>
      <c r="L23738" t="s">
        <v>1764</v>
      </c>
      <c r="M23738" t="s">
        <v>433</v>
      </c>
      <c r="N23738" t="s">
        <v>145</v>
      </c>
      <c r="O23738" t="s">
        <v>22</v>
      </c>
      <c r="P23738" t="s">
        <v>23</v>
      </c>
      <c r="Q23738" t="s">
        <v>30</v>
      </c>
    </row>
    <row r="23739" spans="1:17" x14ac:dyDescent="0.2">
      <c r="A23739" s="2">
        <v>44717</v>
      </c>
      <c r="B23739" t="s">
        <v>1692</v>
      </c>
      <c r="C23739" t="s">
        <v>153</v>
      </c>
      <c r="D23739" t="s">
        <v>50</v>
      </c>
      <c r="E23739" t="s">
        <v>50</v>
      </c>
      <c r="F23739">
        <v>107</v>
      </c>
      <c r="G23739">
        <v>55</v>
      </c>
      <c r="H23739">
        <v>1173</v>
      </c>
      <c r="I23739">
        <v>1421</v>
      </c>
      <c r="J23739">
        <v>0</v>
      </c>
      <c r="K23739">
        <v>1</v>
      </c>
      <c r="L23739" t="s">
        <v>1764</v>
      </c>
      <c r="M23739" t="s">
        <v>1775</v>
      </c>
      <c r="N23739" t="s">
        <v>1692</v>
      </c>
      <c r="O23739" t="s">
        <v>22</v>
      </c>
      <c r="P23739" t="s">
        <v>23</v>
      </c>
      <c r="Q23739" t="s">
        <v>41</v>
      </c>
    </row>
    <row r="23740" spans="1:17" x14ac:dyDescent="0.2">
      <c r="A23740" s="2">
        <v>44717</v>
      </c>
      <c r="B23740" t="s">
        <v>1693</v>
      </c>
      <c r="C23740" t="s">
        <v>328</v>
      </c>
      <c r="D23740" t="s">
        <v>50</v>
      </c>
      <c r="E23740" t="s">
        <v>50</v>
      </c>
      <c r="F23740">
        <v>203</v>
      </c>
      <c r="G23740">
        <v>62</v>
      </c>
      <c r="H23740">
        <v>857</v>
      </c>
      <c r="I23740">
        <v>1381</v>
      </c>
      <c r="J23740">
        <v>0</v>
      </c>
      <c r="K23740">
        <v>2</v>
      </c>
      <c r="L23740" t="s">
        <v>1764</v>
      </c>
      <c r="M23740" t="s">
        <v>1693</v>
      </c>
      <c r="N23740" t="s">
        <v>1693</v>
      </c>
      <c r="O23740" t="s">
        <v>22</v>
      </c>
      <c r="P23740" t="s">
        <v>23</v>
      </c>
      <c r="Q23740" t="s">
        <v>41</v>
      </c>
    </row>
    <row r="23741" spans="1:17" x14ac:dyDescent="0.2">
      <c r="A23741" s="2">
        <v>44717</v>
      </c>
      <c r="B23741" t="s">
        <v>87</v>
      </c>
      <c r="C23741" t="s">
        <v>345</v>
      </c>
      <c r="D23741" t="s">
        <v>50</v>
      </c>
      <c r="E23741" t="s">
        <v>50</v>
      </c>
      <c r="F23741">
        <v>73</v>
      </c>
      <c r="G23741">
        <v>85</v>
      </c>
      <c r="H23741">
        <v>1338</v>
      </c>
      <c r="I23741">
        <v>1276</v>
      </c>
      <c r="J23741">
        <v>2</v>
      </c>
      <c r="K23741">
        <v>5</v>
      </c>
      <c r="L23741" t="s">
        <v>1764</v>
      </c>
      <c r="M23741" t="s">
        <v>1744</v>
      </c>
      <c r="N23741" t="s">
        <v>87</v>
      </c>
      <c r="O23741" t="s">
        <v>22</v>
      </c>
      <c r="P23741" t="s">
        <v>23</v>
      </c>
      <c r="Q23741" t="s">
        <v>41</v>
      </c>
    </row>
    <row r="23742" spans="1:17" x14ac:dyDescent="0.2">
      <c r="A23742" s="2">
        <v>44717</v>
      </c>
      <c r="B23742" t="s">
        <v>125</v>
      </c>
      <c r="C23742" t="s">
        <v>184</v>
      </c>
      <c r="D23742" t="s">
        <v>50</v>
      </c>
      <c r="E23742" t="s">
        <v>50</v>
      </c>
      <c r="F23742">
        <v>211</v>
      </c>
      <c r="G23742">
        <v>169</v>
      </c>
      <c r="H23742">
        <v>776</v>
      </c>
      <c r="I23742">
        <v>971</v>
      </c>
      <c r="J23742">
        <v>0</v>
      </c>
      <c r="K23742">
        <v>2</v>
      </c>
      <c r="L23742" t="s">
        <v>1764</v>
      </c>
      <c r="M23742" t="s">
        <v>468</v>
      </c>
      <c r="N23742" t="s">
        <v>125</v>
      </c>
      <c r="O23742" t="s">
        <v>22</v>
      </c>
      <c r="P23742" t="s">
        <v>23</v>
      </c>
      <c r="Q23742" t="s">
        <v>41</v>
      </c>
    </row>
    <row r="23743" spans="1:17" x14ac:dyDescent="0.2">
      <c r="A23743" s="2">
        <v>44717</v>
      </c>
      <c r="B23743" t="s">
        <v>39</v>
      </c>
      <c r="C23743" t="s">
        <v>81</v>
      </c>
      <c r="D23743" t="s">
        <v>19</v>
      </c>
      <c r="E23743" t="s">
        <v>50</v>
      </c>
      <c r="F23743">
        <v>4</v>
      </c>
      <c r="G23743">
        <v>110</v>
      </c>
      <c r="H23743">
        <v>1765</v>
      </c>
      <c r="I23743">
        <v>1169</v>
      </c>
      <c r="J23743">
        <v>5</v>
      </c>
      <c r="K23743">
        <v>0</v>
      </c>
      <c r="L23743" t="s">
        <v>28</v>
      </c>
      <c r="M23743" t="s">
        <v>1877</v>
      </c>
      <c r="N23743" t="s">
        <v>106</v>
      </c>
      <c r="O23743" t="s">
        <v>122</v>
      </c>
      <c r="P23743" t="s">
        <v>23</v>
      </c>
      <c r="Q23743" t="s">
        <v>24</v>
      </c>
    </row>
    <row r="23744" spans="1:17" x14ac:dyDescent="0.2">
      <c r="A23744" s="2">
        <v>44717</v>
      </c>
      <c r="B23744" t="s">
        <v>26</v>
      </c>
      <c r="C23744" t="s">
        <v>31</v>
      </c>
      <c r="D23744" t="s">
        <v>27</v>
      </c>
      <c r="E23744" t="s">
        <v>19</v>
      </c>
      <c r="F23744">
        <v>9</v>
      </c>
      <c r="G23744">
        <v>46</v>
      </c>
      <c r="H23744">
        <v>1658</v>
      </c>
      <c r="I23744">
        <v>1452</v>
      </c>
      <c r="J23744">
        <v>0</v>
      </c>
      <c r="K23744">
        <v>0</v>
      </c>
      <c r="L23744" t="s">
        <v>28</v>
      </c>
      <c r="M23744" t="s">
        <v>348</v>
      </c>
      <c r="N23744" t="s">
        <v>77</v>
      </c>
      <c r="O23744" t="s">
        <v>122</v>
      </c>
      <c r="P23744" t="s">
        <v>23</v>
      </c>
      <c r="Q23744" t="s">
        <v>30</v>
      </c>
    </row>
    <row r="23745" spans="1:17" x14ac:dyDescent="0.2">
      <c r="A23745" s="2">
        <v>44717</v>
      </c>
      <c r="B23745" t="s">
        <v>42</v>
      </c>
      <c r="C23745" t="s">
        <v>442</v>
      </c>
      <c r="D23745" t="s">
        <v>19</v>
      </c>
      <c r="E23745" t="s">
        <v>57</v>
      </c>
      <c r="F23745">
        <v>22</v>
      </c>
      <c r="G23745">
        <v>101</v>
      </c>
      <c r="H23745">
        <v>1562</v>
      </c>
      <c r="I23745">
        <v>1206</v>
      </c>
      <c r="J23745">
        <v>1</v>
      </c>
      <c r="K23745">
        <v>0</v>
      </c>
      <c r="L23745" t="s">
        <v>28</v>
      </c>
      <c r="M23745" t="s">
        <v>855</v>
      </c>
      <c r="N23745" t="s">
        <v>106</v>
      </c>
      <c r="O23745" t="s">
        <v>122</v>
      </c>
      <c r="P23745" t="s">
        <v>23</v>
      </c>
      <c r="Q23745" t="s">
        <v>24</v>
      </c>
    </row>
    <row r="23746" spans="1:17" x14ac:dyDescent="0.2">
      <c r="A23746" s="2">
        <v>44717</v>
      </c>
      <c r="B23746" t="s">
        <v>113</v>
      </c>
      <c r="C23746" t="s">
        <v>43</v>
      </c>
      <c r="D23746" t="s">
        <v>115</v>
      </c>
      <c r="E23746" t="s">
        <v>19</v>
      </c>
      <c r="F23746">
        <v>49</v>
      </c>
      <c r="G23746">
        <v>17</v>
      </c>
      <c r="H23746">
        <v>1444</v>
      </c>
      <c r="I23746">
        <v>1600</v>
      </c>
      <c r="J23746">
        <v>0</v>
      </c>
      <c r="K23746">
        <v>1</v>
      </c>
      <c r="L23746" t="s">
        <v>28</v>
      </c>
      <c r="M23746" t="s">
        <v>1037</v>
      </c>
      <c r="N23746" t="s">
        <v>106</v>
      </c>
      <c r="O23746" t="s">
        <v>122</v>
      </c>
      <c r="P23746" t="s">
        <v>23</v>
      </c>
      <c r="Q23746" t="s">
        <v>41</v>
      </c>
    </row>
    <row r="23747" spans="1:17" x14ac:dyDescent="0.2">
      <c r="A23747" s="2">
        <v>44717</v>
      </c>
      <c r="B23747" t="s">
        <v>77</v>
      </c>
      <c r="C23747" t="s">
        <v>18</v>
      </c>
      <c r="D23747" t="s">
        <v>27</v>
      </c>
      <c r="E23747" t="s">
        <v>19</v>
      </c>
      <c r="F23747">
        <v>15</v>
      </c>
      <c r="G23747">
        <v>13</v>
      </c>
      <c r="H23747">
        <v>1633</v>
      </c>
      <c r="I23747">
        <v>1635</v>
      </c>
      <c r="J23747">
        <v>0</v>
      </c>
      <c r="K23747">
        <v>0</v>
      </c>
      <c r="L23747" t="s">
        <v>28</v>
      </c>
      <c r="M23747" t="s">
        <v>978</v>
      </c>
      <c r="N23747" t="s">
        <v>77</v>
      </c>
      <c r="O23747" t="s">
        <v>22</v>
      </c>
      <c r="P23747" t="s">
        <v>23</v>
      </c>
      <c r="Q23747" t="s">
        <v>30</v>
      </c>
    </row>
    <row r="23748" spans="1:17" x14ac:dyDescent="0.2">
      <c r="A23748" s="2">
        <v>44718</v>
      </c>
      <c r="B23748" t="s">
        <v>802</v>
      </c>
      <c r="C23748" t="s">
        <v>718</v>
      </c>
      <c r="D23748" t="s">
        <v>36</v>
      </c>
      <c r="E23748" t="s">
        <v>36</v>
      </c>
      <c r="F23748">
        <v>99</v>
      </c>
      <c r="G23748">
        <v>117</v>
      </c>
      <c r="H23748">
        <v>1210</v>
      </c>
      <c r="I23748">
        <v>1149</v>
      </c>
      <c r="J23748">
        <v>2</v>
      </c>
      <c r="K23748">
        <v>0</v>
      </c>
      <c r="L23748" t="s">
        <v>62</v>
      </c>
      <c r="M23748" t="s">
        <v>916</v>
      </c>
      <c r="N23748" t="s">
        <v>802</v>
      </c>
      <c r="O23748" t="s">
        <v>22</v>
      </c>
      <c r="P23748" t="s">
        <v>23</v>
      </c>
      <c r="Q23748" t="s">
        <v>24</v>
      </c>
    </row>
    <row r="23749" spans="1:17" x14ac:dyDescent="0.2">
      <c r="A23749" s="2">
        <v>44718</v>
      </c>
      <c r="B23749" t="s">
        <v>304</v>
      </c>
      <c r="C23749" t="s">
        <v>1491</v>
      </c>
      <c r="D23749" t="s">
        <v>27</v>
      </c>
      <c r="E23749" t="s">
        <v>27</v>
      </c>
      <c r="F23749">
        <v>82</v>
      </c>
      <c r="G23749">
        <v>79</v>
      </c>
      <c r="H23749">
        <v>1289</v>
      </c>
      <c r="I23749">
        <v>1298</v>
      </c>
      <c r="J23749">
        <v>1</v>
      </c>
      <c r="K23749">
        <v>2</v>
      </c>
      <c r="L23749" t="s">
        <v>1804</v>
      </c>
      <c r="M23749" t="s">
        <v>628</v>
      </c>
      <c r="N23749" t="s">
        <v>304</v>
      </c>
      <c r="O23749" t="s">
        <v>22</v>
      </c>
      <c r="P23749" t="s">
        <v>23</v>
      </c>
      <c r="Q23749" t="s">
        <v>41</v>
      </c>
    </row>
    <row r="23750" spans="1:17" x14ac:dyDescent="0.2">
      <c r="A23750" s="2">
        <v>44718</v>
      </c>
      <c r="B23750" t="s">
        <v>512</v>
      </c>
      <c r="C23750" t="s">
        <v>532</v>
      </c>
      <c r="D23750" t="s">
        <v>27</v>
      </c>
      <c r="E23750" t="s">
        <v>27</v>
      </c>
      <c r="F23750">
        <v>175</v>
      </c>
      <c r="G23750">
        <v>144</v>
      </c>
      <c r="H23750">
        <v>960</v>
      </c>
      <c r="I23750">
        <v>1062</v>
      </c>
      <c r="J23750">
        <v>2</v>
      </c>
      <c r="K23750">
        <v>2</v>
      </c>
      <c r="L23750" t="s">
        <v>1804</v>
      </c>
      <c r="M23750" t="s">
        <v>632</v>
      </c>
      <c r="N23750" t="s">
        <v>512</v>
      </c>
      <c r="O23750" t="s">
        <v>22</v>
      </c>
      <c r="P23750" t="s">
        <v>23</v>
      </c>
      <c r="Q23750" t="s">
        <v>30</v>
      </c>
    </row>
    <row r="23751" spans="1:17" x14ac:dyDescent="0.2">
      <c r="A23751" s="2">
        <v>44718</v>
      </c>
      <c r="B23751" t="s">
        <v>282</v>
      </c>
      <c r="C23751" t="s">
        <v>848</v>
      </c>
      <c r="D23751" t="s">
        <v>19</v>
      </c>
      <c r="E23751" t="s">
        <v>27</v>
      </c>
      <c r="F23751">
        <v>103</v>
      </c>
      <c r="G23751">
        <v>201</v>
      </c>
      <c r="H23751">
        <v>1203</v>
      </c>
      <c r="I23751">
        <v>858</v>
      </c>
      <c r="J23751">
        <v>1</v>
      </c>
      <c r="K23751">
        <v>0</v>
      </c>
      <c r="L23751" t="s">
        <v>1804</v>
      </c>
      <c r="M23751" t="s">
        <v>285</v>
      </c>
      <c r="N23751" t="s">
        <v>282</v>
      </c>
      <c r="O23751" t="s">
        <v>22</v>
      </c>
      <c r="P23751" t="s">
        <v>23</v>
      </c>
      <c r="Q23751" t="s">
        <v>24</v>
      </c>
    </row>
    <row r="23752" spans="1:17" x14ac:dyDescent="0.2">
      <c r="A23752" s="2">
        <v>44718</v>
      </c>
      <c r="B23752" t="s">
        <v>892</v>
      </c>
      <c r="C23752" t="s">
        <v>904</v>
      </c>
      <c r="D23752" t="s">
        <v>27</v>
      </c>
      <c r="E23752" t="s">
        <v>27</v>
      </c>
      <c r="F23752">
        <v>208</v>
      </c>
      <c r="G23752">
        <v>206</v>
      </c>
      <c r="H23752">
        <v>816</v>
      </c>
      <c r="I23752">
        <v>839</v>
      </c>
      <c r="J23752">
        <v>3</v>
      </c>
      <c r="K23752">
        <v>2</v>
      </c>
      <c r="L23752" t="s">
        <v>1804</v>
      </c>
      <c r="M23752" t="s">
        <v>893</v>
      </c>
      <c r="N23752" t="s">
        <v>892</v>
      </c>
      <c r="O23752" t="s">
        <v>22</v>
      </c>
      <c r="P23752" t="s">
        <v>23</v>
      </c>
      <c r="Q23752" t="s">
        <v>24</v>
      </c>
    </row>
    <row r="23753" spans="1:17" x14ac:dyDescent="0.2">
      <c r="A23753" s="2">
        <v>44718</v>
      </c>
      <c r="B23753" t="s">
        <v>188</v>
      </c>
      <c r="C23753" t="s">
        <v>775</v>
      </c>
      <c r="D23753" t="s">
        <v>27</v>
      </c>
      <c r="E23753" t="s">
        <v>27</v>
      </c>
      <c r="F23753">
        <v>195</v>
      </c>
      <c r="G23753">
        <v>209</v>
      </c>
      <c r="H23753">
        <v>873</v>
      </c>
      <c r="I23753">
        <v>812</v>
      </c>
      <c r="J23753">
        <v>1</v>
      </c>
      <c r="K23753">
        <v>1</v>
      </c>
      <c r="L23753" t="s">
        <v>1804</v>
      </c>
      <c r="M23753" t="s">
        <v>509</v>
      </c>
      <c r="N23753" t="s">
        <v>188</v>
      </c>
      <c r="O23753" t="s">
        <v>22</v>
      </c>
      <c r="P23753" t="s">
        <v>23</v>
      </c>
      <c r="Q23753" t="s">
        <v>30</v>
      </c>
    </row>
    <row r="23754" spans="1:17" x14ac:dyDescent="0.2">
      <c r="A23754" s="2">
        <v>44718</v>
      </c>
      <c r="B23754" t="s">
        <v>69</v>
      </c>
      <c r="C23754" t="s">
        <v>72</v>
      </c>
      <c r="D23754" t="s">
        <v>50</v>
      </c>
      <c r="E23754" t="s">
        <v>50</v>
      </c>
      <c r="F23754">
        <v>34</v>
      </c>
      <c r="G23754">
        <v>11</v>
      </c>
      <c r="H23754">
        <v>1500</v>
      </c>
      <c r="I23754">
        <v>1653</v>
      </c>
      <c r="J23754">
        <v>1</v>
      </c>
      <c r="K23754">
        <v>2</v>
      </c>
      <c r="L23754" t="s">
        <v>1764</v>
      </c>
      <c r="M23754" t="s">
        <v>71</v>
      </c>
      <c r="N23754" t="s">
        <v>69</v>
      </c>
      <c r="O23754" t="s">
        <v>22</v>
      </c>
      <c r="P23754" t="s">
        <v>23</v>
      </c>
      <c r="Q23754" t="s">
        <v>41</v>
      </c>
    </row>
    <row r="23755" spans="1:17" x14ac:dyDescent="0.2">
      <c r="A23755" s="2">
        <v>44718</v>
      </c>
      <c r="B23755" t="s">
        <v>274</v>
      </c>
      <c r="C23755" t="s">
        <v>67</v>
      </c>
      <c r="D23755" t="s">
        <v>50</v>
      </c>
      <c r="E23755" t="s">
        <v>50</v>
      </c>
      <c r="F23755">
        <v>16</v>
      </c>
      <c r="G23755">
        <v>3</v>
      </c>
      <c r="H23755">
        <v>1621</v>
      </c>
      <c r="I23755">
        <v>1789</v>
      </c>
      <c r="J23755">
        <v>1</v>
      </c>
      <c r="K23755">
        <v>1</v>
      </c>
      <c r="L23755" t="s">
        <v>1764</v>
      </c>
      <c r="M23755" t="s">
        <v>524</v>
      </c>
      <c r="N23755" t="s">
        <v>274</v>
      </c>
      <c r="O23755" t="s">
        <v>22</v>
      </c>
      <c r="P23755" t="s">
        <v>23</v>
      </c>
      <c r="Q23755" t="s">
        <v>30</v>
      </c>
    </row>
    <row r="23756" spans="1:17" x14ac:dyDescent="0.2">
      <c r="A23756" s="2">
        <v>44718</v>
      </c>
      <c r="B23756" t="s">
        <v>76</v>
      </c>
      <c r="C23756" t="s">
        <v>85</v>
      </c>
      <c r="D23756" t="s">
        <v>50</v>
      </c>
      <c r="E23756" t="s">
        <v>50</v>
      </c>
      <c r="F23756">
        <v>63</v>
      </c>
      <c r="G23756">
        <v>66</v>
      </c>
      <c r="H23756">
        <v>1380</v>
      </c>
      <c r="I23756">
        <v>1371</v>
      </c>
      <c r="J23756">
        <v>1</v>
      </c>
      <c r="K23756">
        <v>1</v>
      </c>
      <c r="L23756" t="s">
        <v>1764</v>
      </c>
      <c r="M23756" t="s">
        <v>78</v>
      </c>
      <c r="N23756" t="s">
        <v>76</v>
      </c>
      <c r="O23756" t="s">
        <v>22</v>
      </c>
      <c r="P23756" t="s">
        <v>23</v>
      </c>
      <c r="Q23756" t="s">
        <v>30</v>
      </c>
    </row>
    <row r="23757" spans="1:17" x14ac:dyDescent="0.2">
      <c r="A23757" s="2">
        <v>44718</v>
      </c>
      <c r="B23757" t="s">
        <v>317</v>
      </c>
      <c r="C23757" t="s">
        <v>386</v>
      </c>
      <c r="D23757" t="s">
        <v>50</v>
      </c>
      <c r="E23757" t="s">
        <v>50</v>
      </c>
      <c r="F23757">
        <v>93</v>
      </c>
      <c r="G23757">
        <v>129</v>
      </c>
      <c r="H23757">
        <v>1243</v>
      </c>
      <c r="I23757">
        <v>1127</v>
      </c>
      <c r="J23757">
        <v>0</v>
      </c>
      <c r="K23757">
        <v>0</v>
      </c>
      <c r="L23757" t="s">
        <v>1764</v>
      </c>
      <c r="M23757" t="s">
        <v>1536</v>
      </c>
      <c r="N23757" t="s">
        <v>1204</v>
      </c>
      <c r="O23757" t="s">
        <v>122</v>
      </c>
      <c r="P23757" t="s">
        <v>23</v>
      </c>
      <c r="Q23757" t="s">
        <v>30</v>
      </c>
    </row>
    <row r="23758" spans="1:17" x14ac:dyDescent="0.2">
      <c r="A23758" s="2">
        <v>44718</v>
      </c>
      <c r="B23758" t="s">
        <v>244</v>
      </c>
      <c r="C23758" t="s">
        <v>560</v>
      </c>
      <c r="D23758" t="s">
        <v>50</v>
      </c>
      <c r="E23758" t="s">
        <v>50</v>
      </c>
      <c r="F23758">
        <v>45</v>
      </c>
      <c r="G23758">
        <v>125</v>
      </c>
      <c r="H23758">
        <v>1454</v>
      </c>
      <c r="I23758">
        <v>1134</v>
      </c>
      <c r="J23758">
        <v>0</v>
      </c>
      <c r="K23758">
        <v>1</v>
      </c>
      <c r="L23758" t="s">
        <v>1764</v>
      </c>
      <c r="M23758" t="s">
        <v>597</v>
      </c>
      <c r="N23758" t="s">
        <v>244</v>
      </c>
      <c r="O23758" t="s">
        <v>22</v>
      </c>
      <c r="P23758" t="s">
        <v>23</v>
      </c>
      <c r="Q23758" t="s">
        <v>41</v>
      </c>
    </row>
    <row r="23759" spans="1:17" x14ac:dyDescent="0.2">
      <c r="A23759" s="2">
        <v>44718</v>
      </c>
      <c r="B23759" t="s">
        <v>101</v>
      </c>
      <c r="C23759" t="s">
        <v>174</v>
      </c>
      <c r="D23759" t="s">
        <v>50</v>
      </c>
      <c r="E23759" t="s">
        <v>50</v>
      </c>
      <c r="F23759">
        <v>135</v>
      </c>
      <c r="G23759">
        <v>192</v>
      </c>
      <c r="H23759">
        <v>1105</v>
      </c>
      <c r="I23759">
        <v>895</v>
      </c>
      <c r="J23759">
        <v>1</v>
      </c>
      <c r="K23759">
        <v>0</v>
      </c>
      <c r="L23759" t="s">
        <v>1764</v>
      </c>
      <c r="M23759" t="s">
        <v>331</v>
      </c>
      <c r="N23759" t="s">
        <v>101</v>
      </c>
      <c r="O23759" t="s">
        <v>22</v>
      </c>
      <c r="P23759" t="s">
        <v>23</v>
      </c>
      <c r="Q23759" t="s">
        <v>24</v>
      </c>
    </row>
    <row r="23760" spans="1:17" x14ac:dyDescent="0.2">
      <c r="A23760" s="2">
        <v>44718</v>
      </c>
      <c r="B23760" t="s">
        <v>737</v>
      </c>
      <c r="C23760" t="s">
        <v>384</v>
      </c>
      <c r="D23760" t="s">
        <v>50</v>
      </c>
      <c r="E23760" t="s">
        <v>50</v>
      </c>
      <c r="F23760">
        <v>153</v>
      </c>
      <c r="G23760">
        <v>180</v>
      </c>
      <c r="H23760">
        <v>1040</v>
      </c>
      <c r="I23760">
        <v>932</v>
      </c>
      <c r="J23760">
        <v>0</v>
      </c>
      <c r="K23760">
        <v>0</v>
      </c>
      <c r="L23760" t="s">
        <v>1764</v>
      </c>
      <c r="M23760" t="s">
        <v>1774</v>
      </c>
      <c r="N23760" t="s">
        <v>737</v>
      </c>
      <c r="O23760" t="s">
        <v>22</v>
      </c>
      <c r="P23760" t="s">
        <v>23</v>
      </c>
      <c r="Q23760" t="s">
        <v>30</v>
      </c>
    </row>
    <row r="23761" spans="1:17" x14ac:dyDescent="0.2">
      <c r="A23761" s="2">
        <v>44718</v>
      </c>
      <c r="B23761" t="s">
        <v>133</v>
      </c>
      <c r="C23761" t="s">
        <v>107</v>
      </c>
      <c r="D23761" t="s">
        <v>115</v>
      </c>
      <c r="E23761" t="s">
        <v>19</v>
      </c>
      <c r="F23761">
        <v>29</v>
      </c>
      <c r="G23761">
        <v>28</v>
      </c>
      <c r="H23761">
        <v>1519</v>
      </c>
      <c r="I23761">
        <v>1526</v>
      </c>
      <c r="J23761">
        <v>2</v>
      </c>
      <c r="K23761">
        <v>0</v>
      </c>
      <c r="L23761" t="s">
        <v>28</v>
      </c>
      <c r="M23761" t="s">
        <v>722</v>
      </c>
      <c r="N23761" t="s">
        <v>133</v>
      </c>
      <c r="O23761" t="s">
        <v>22</v>
      </c>
      <c r="P23761" t="s">
        <v>23</v>
      </c>
      <c r="Q23761" t="s">
        <v>24</v>
      </c>
    </row>
    <row r="23762" spans="1:17" x14ac:dyDescent="0.2">
      <c r="A23762" s="2">
        <v>44718</v>
      </c>
      <c r="B23762" t="s">
        <v>143</v>
      </c>
      <c r="C23762" t="s">
        <v>25</v>
      </c>
      <c r="D23762" t="s">
        <v>115</v>
      </c>
      <c r="E23762" t="s">
        <v>19</v>
      </c>
      <c r="F23762">
        <v>23</v>
      </c>
      <c r="G23762">
        <v>1</v>
      </c>
      <c r="H23762">
        <v>1553</v>
      </c>
      <c r="I23762">
        <v>1832</v>
      </c>
      <c r="J23762">
        <v>0</v>
      </c>
      <c r="K23762">
        <v>1</v>
      </c>
      <c r="L23762" t="s">
        <v>28</v>
      </c>
      <c r="M23762" t="s">
        <v>144</v>
      </c>
      <c r="N23762" t="s">
        <v>143</v>
      </c>
      <c r="O23762" t="s">
        <v>22</v>
      </c>
      <c r="P23762" t="s">
        <v>23</v>
      </c>
      <c r="Q23762" t="s">
        <v>41</v>
      </c>
    </row>
    <row r="23763" spans="1:17" x14ac:dyDescent="0.2">
      <c r="A23763" s="2">
        <v>44719</v>
      </c>
      <c r="B23763" t="s">
        <v>46</v>
      </c>
      <c r="C23763" t="s">
        <v>224</v>
      </c>
      <c r="D23763" t="s">
        <v>36</v>
      </c>
      <c r="E23763" t="s">
        <v>36</v>
      </c>
      <c r="F23763">
        <v>143</v>
      </c>
      <c r="G23763">
        <v>56</v>
      </c>
      <c r="H23763">
        <v>1070</v>
      </c>
      <c r="I23763">
        <v>1409</v>
      </c>
      <c r="J23763">
        <v>1</v>
      </c>
      <c r="K23763">
        <v>3</v>
      </c>
      <c r="L23763" t="s">
        <v>62</v>
      </c>
      <c r="M23763" t="s">
        <v>420</v>
      </c>
      <c r="N23763" t="s">
        <v>149</v>
      </c>
      <c r="O23763" t="s">
        <v>122</v>
      </c>
      <c r="P23763" t="s">
        <v>23</v>
      </c>
      <c r="Q23763" t="s">
        <v>41</v>
      </c>
    </row>
    <row r="23764" spans="1:17" x14ac:dyDescent="0.2">
      <c r="A23764" s="2">
        <v>44719</v>
      </c>
      <c r="B23764" t="s">
        <v>548</v>
      </c>
      <c r="C23764" t="s">
        <v>365</v>
      </c>
      <c r="D23764" t="s">
        <v>36</v>
      </c>
      <c r="E23764" t="s">
        <v>36</v>
      </c>
      <c r="F23764">
        <v>71</v>
      </c>
      <c r="G23764">
        <v>121</v>
      </c>
      <c r="H23764">
        <v>1339</v>
      </c>
      <c r="I23764">
        <v>1140</v>
      </c>
      <c r="J23764">
        <v>2</v>
      </c>
      <c r="K23764">
        <v>0</v>
      </c>
      <c r="L23764" t="s">
        <v>62</v>
      </c>
      <c r="M23764" t="s">
        <v>485</v>
      </c>
      <c r="N23764" t="s">
        <v>110</v>
      </c>
      <c r="O23764" t="s">
        <v>122</v>
      </c>
      <c r="P23764" t="s">
        <v>23</v>
      </c>
      <c r="Q23764" t="s">
        <v>24</v>
      </c>
    </row>
    <row r="23765" spans="1:17" x14ac:dyDescent="0.2">
      <c r="A23765" s="2">
        <v>44719</v>
      </c>
      <c r="B23765" t="s">
        <v>138</v>
      </c>
      <c r="C23765" t="s">
        <v>1284</v>
      </c>
      <c r="D23765" t="s">
        <v>36</v>
      </c>
      <c r="E23765" t="s">
        <v>36</v>
      </c>
      <c r="F23765">
        <v>87</v>
      </c>
      <c r="G23765">
        <v>128</v>
      </c>
      <c r="H23765">
        <v>1267</v>
      </c>
      <c r="I23765">
        <v>1130</v>
      </c>
      <c r="J23765">
        <v>2</v>
      </c>
      <c r="K23765">
        <v>1</v>
      </c>
      <c r="L23765" t="s">
        <v>62</v>
      </c>
      <c r="M23765" t="s">
        <v>139</v>
      </c>
      <c r="N23765" t="s">
        <v>138</v>
      </c>
      <c r="O23765" t="s">
        <v>22</v>
      </c>
      <c r="P23765" t="s">
        <v>23</v>
      </c>
      <c r="Q23765" t="s">
        <v>24</v>
      </c>
    </row>
    <row r="23766" spans="1:17" x14ac:dyDescent="0.2">
      <c r="A23766" s="2">
        <v>44719</v>
      </c>
      <c r="B23766" t="s">
        <v>118</v>
      </c>
      <c r="C23766" t="s">
        <v>617</v>
      </c>
      <c r="D23766" t="s">
        <v>36</v>
      </c>
      <c r="E23766" t="s">
        <v>36</v>
      </c>
      <c r="F23766">
        <v>20</v>
      </c>
      <c r="G23766">
        <v>136</v>
      </c>
      <c r="H23766">
        <v>1584</v>
      </c>
      <c r="I23766">
        <v>1097</v>
      </c>
      <c r="J23766">
        <v>1</v>
      </c>
      <c r="K23766">
        <v>0</v>
      </c>
      <c r="L23766" t="s">
        <v>62</v>
      </c>
      <c r="M23766" t="s">
        <v>1865</v>
      </c>
      <c r="N23766" t="s">
        <v>118</v>
      </c>
      <c r="O23766" t="s">
        <v>22</v>
      </c>
      <c r="P23766" t="s">
        <v>23</v>
      </c>
      <c r="Q23766" t="s">
        <v>24</v>
      </c>
    </row>
    <row r="23767" spans="1:17" x14ac:dyDescent="0.2">
      <c r="A23767" s="2">
        <v>44719</v>
      </c>
      <c r="B23767" t="s">
        <v>185</v>
      </c>
      <c r="C23767" t="s">
        <v>232</v>
      </c>
      <c r="D23767" t="s">
        <v>27</v>
      </c>
      <c r="E23767" t="s">
        <v>19</v>
      </c>
      <c r="F23767">
        <v>64</v>
      </c>
      <c r="G23767">
        <v>141</v>
      </c>
      <c r="H23767">
        <v>1378</v>
      </c>
      <c r="I23767">
        <v>1073</v>
      </c>
      <c r="J23767">
        <v>3</v>
      </c>
      <c r="K23767">
        <v>1</v>
      </c>
      <c r="L23767" t="s">
        <v>1804</v>
      </c>
      <c r="M23767" t="s">
        <v>412</v>
      </c>
      <c r="N23767" t="s">
        <v>185</v>
      </c>
      <c r="O23767" t="s">
        <v>22</v>
      </c>
      <c r="P23767" t="s">
        <v>23</v>
      </c>
      <c r="Q23767" t="s">
        <v>24</v>
      </c>
    </row>
    <row r="23768" spans="1:17" x14ac:dyDescent="0.2">
      <c r="A23768" s="2">
        <v>44719</v>
      </c>
      <c r="B23768" t="s">
        <v>222</v>
      </c>
      <c r="C23768" t="s">
        <v>210</v>
      </c>
      <c r="D23768" t="s">
        <v>27</v>
      </c>
      <c r="E23768" t="s">
        <v>27</v>
      </c>
      <c r="F23768">
        <v>170</v>
      </c>
      <c r="G23768">
        <v>74</v>
      </c>
      <c r="H23768">
        <v>968</v>
      </c>
      <c r="I23768">
        <v>1331</v>
      </c>
      <c r="J23768">
        <v>2</v>
      </c>
      <c r="K23768">
        <v>2</v>
      </c>
      <c r="L23768" t="s">
        <v>1804</v>
      </c>
      <c r="M23768" t="s">
        <v>407</v>
      </c>
      <c r="N23768" t="s">
        <v>222</v>
      </c>
      <c r="O23768" t="s">
        <v>22</v>
      </c>
      <c r="P23768" t="s">
        <v>23</v>
      </c>
      <c r="Q23768" t="s">
        <v>30</v>
      </c>
    </row>
    <row r="23769" spans="1:17" x14ac:dyDescent="0.2">
      <c r="A23769" s="2">
        <v>44719</v>
      </c>
      <c r="B23769" t="s">
        <v>233</v>
      </c>
      <c r="C23769" t="s">
        <v>700</v>
      </c>
      <c r="D23769" t="s">
        <v>19</v>
      </c>
      <c r="E23769" t="s">
        <v>27</v>
      </c>
      <c r="F23769">
        <v>174</v>
      </c>
      <c r="G23769">
        <v>167</v>
      </c>
      <c r="H23769">
        <v>961</v>
      </c>
      <c r="I23769">
        <v>982</v>
      </c>
      <c r="J23769">
        <v>2</v>
      </c>
      <c r="K23769">
        <v>1</v>
      </c>
      <c r="L23769" t="s">
        <v>1804</v>
      </c>
      <c r="M23769" t="s">
        <v>1769</v>
      </c>
      <c r="N23769" t="s">
        <v>233</v>
      </c>
      <c r="O23769" t="s">
        <v>22</v>
      </c>
      <c r="P23769" t="s">
        <v>23</v>
      </c>
      <c r="Q23769" t="s">
        <v>24</v>
      </c>
    </row>
    <row r="23770" spans="1:17" x14ac:dyDescent="0.2">
      <c r="A23770" s="2">
        <v>44719</v>
      </c>
      <c r="B23770" t="s">
        <v>263</v>
      </c>
      <c r="C23770" t="s">
        <v>901</v>
      </c>
      <c r="D23770" t="s">
        <v>27</v>
      </c>
      <c r="E23770" t="s">
        <v>27</v>
      </c>
      <c r="F23770">
        <v>90</v>
      </c>
      <c r="G23770">
        <v>178</v>
      </c>
      <c r="H23770">
        <v>1261</v>
      </c>
      <c r="I23770">
        <v>950</v>
      </c>
      <c r="J23770">
        <v>3</v>
      </c>
      <c r="K23770">
        <v>2</v>
      </c>
      <c r="L23770" t="s">
        <v>1804</v>
      </c>
      <c r="M23770" t="s">
        <v>264</v>
      </c>
      <c r="N23770" t="s">
        <v>262</v>
      </c>
      <c r="O23770" t="s">
        <v>122</v>
      </c>
      <c r="P23770" t="s">
        <v>23</v>
      </c>
      <c r="Q23770" t="s">
        <v>24</v>
      </c>
    </row>
    <row r="23771" spans="1:17" x14ac:dyDescent="0.2">
      <c r="A23771" s="2">
        <v>44719</v>
      </c>
      <c r="B23771" t="s">
        <v>129</v>
      </c>
      <c r="C23771" t="s">
        <v>89</v>
      </c>
      <c r="D23771" t="s">
        <v>50</v>
      </c>
      <c r="E23771" t="s">
        <v>50</v>
      </c>
      <c r="F23771">
        <v>12</v>
      </c>
      <c r="G23771">
        <v>5</v>
      </c>
      <c r="H23771">
        <v>1650</v>
      </c>
      <c r="I23771">
        <v>1761</v>
      </c>
      <c r="J23771">
        <v>1</v>
      </c>
      <c r="K23771">
        <v>1</v>
      </c>
      <c r="L23771" t="s">
        <v>1764</v>
      </c>
      <c r="M23771" t="s">
        <v>589</v>
      </c>
      <c r="N23771" t="s">
        <v>129</v>
      </c>
      <c r="O23771" t="s">
        <v>22</v>
      </c>
      <c r="P23771" t="s">
        <v>23</v>
      </c>
      <c r="Q23771" t="s">
        <v>30</v>
      </c>
    </row>
    <row r="23772" spans="1:17" x14ac:dyDescent="0.2">
      <c r="A23772" s="2">
        <v>44719</v>
      </c>
      <c r="B23772" t="s">
        <v>119</v>
      </c>
      <c r="C23772" t="s">
        <v>94</v>
      </c>
      <c r="D23772" t="s">
        <v>50</v>
      </c>
      <c r="E23772" t="s">
        <v>50</v>
      </c>
      <c r="F23772">
        <v>6</v>
      </c>
      <c r="G23772">
        <v>40</v>
      </c>
      <c r="H23772">
        <v>1723</v>
      </c>
      <c r="I23772">
        <v>1466</v>
      </c>
      <c r="J23772">
        <v>2</v>
      </c>
      <c r="K23772">
        <v>1</v>
      </c>
      <c r="L23772" t="s">
        <v>1764</v>
      </c>
      <c r="M23772" t="s">
        <v>1397</v>
      </c>
      <c r="N23772" t="s">
        <v>119</v>
      </c>
      <c r="O23772" t="s">
        <v>22</v>
      </c>
      <c r="P23772" t="s">
        <v>23</v>
      </c>
      <c r="Q23772" t="s">
        <v>24</v>
      </c>
    </row>
    <row r="23773" spans="1:17" x14ac:dyDescent="0.2">
      <c r="A23773" s="2">
        <v>44719</v>
      </c>
      <c r="B23773" t="s">
        <v>70</v>
      </c>
      <c r="C23773" t="s">
        <v>1279</v>
      </c>
      <c r="D23773" t="s">
        <v>50</v>
      </c>
      <c r="E23773" t="s">
        <v>50</v>
      </c>
      <c r="F23773">
        <v>57</v>
      </c>
      <c r="G23773">
        <v>70</v>
      </c>
      <c r="H23773">
        <v>1406</v>
      </c>
      <c r="I23773">
        <v>1342</v>
      </c>
      <c r="J23773">
        <v>2</v>
      </c>
      <c r="K23773">
        <v>0</v>
      </c>
      <c r="L23773" t="s">
        <v>1764</v>
      </c>
      <c r="M23773" t="s">
        <v>383</v>
      </c>
      <c r="N23773" t="s">
        <v>70</v>
      </c>
      <c r="O23773" t="s">
        <v>22</v>
      </c>
      <c r="P23773" t="s">
        <v>23</v>
      </c>
      <c r="Q23773" t="s">
        <v>24</v>
      </c>
    </row>
    <row r="23774" spans="1:17" x14ac:dyDescent="0.2">
      <c r="A23774" s="2">
        <v>44719</v>
      </c>
      <c r="B23774" t="s">
        <v>646</v>
      </c>
      <c r="C23774" t="s">
        <v>92</v>
      </c>
      <c r="D23774" t="s">
        <v>50</v>
      </c>
      <c r="E23774" t="s">
        <v>50</v>
      </c>
      <c r="F23774">
        <v>59</v>
      </c>
      <c r="G23774">
        <v>48</v>
      </c>
      <c r="H23774">
        <v>1388</v>
      </c>
      <c r="I23774">
        <v>1446</v>
      </c>
      <c r="J23774">
        <v>1</v>
      </c>
      <c r="K23774">
        <v>0</v>
      </c>
      <c r="L23774" t="s">
        <v>1764</v>
      </c>
      <c r="M23774" t="s">
        <v>909</v>
      </c>
      <c r="N23774" t="s">
        <v>646</v>
      </c>
      <c r="O23774" t="s">
        <v>22</v>
      </c>
      <c r="P23774" t="s">
        <v>23</v>
      </c>
      <c r="Q23774" t="s">
        <v>24</v>
      </c>
    </row>
    <row r="23775" spans="1:17" x14ac:dyDescent="0.2">
      <c r="A23775" s="2">
        <v>44719</v>
      </c>
      <c r="B23775" t="s">
        <v>48</v>
      </c>
      <c r="C23775" t="s">
        <v>97</v>
      </c>
      <c r="D23775" t="s">
        <v>50</v>
      </c>
      <c r="E23775" t="s">
        <v>50</v>
      </c>
      <c r="F23775">
        <v>124</v>
      </c>
      <c r="G23775">
        <v>94</v>
      </c>
      <c r="H23775">
        <v>1137</v>
      </c>
      <c r="I23775">
        <v>1229</v>
      </c>
      <c r="J23775">
        <v>0</v>
      </c>
      <c r="K23775">
        <v>1</v>
      </c>
      <c r="L23775" t="s">
        <v>1764</v>
      </c>
      <c r="M23775" t="s">
        <v>866</v>
      </c>
      <c r="N23775" t="s">
        <v>48</v>
      </c>
      <c r="O23775" t="s">
        <v>22</v>
      </c>
      <c r="P23775" t="s">
        <v>23</v>
      </c>
      <c r="Q23775" t="s">
        <v>41</v>
      </c>
    </row>
    <row r="23776" spans="1:17" x14ac:dyDescent="0.2">
      <c r="A23776" s="2">
        <v>44719</v>
      </c>
      <c r="B23776" t="s">
        <v>73</v>
      </c>
      <c r="C23776" t="s">
        <v>180</v>
      </c>
      <c r="D23776" t="s">
        <v>50</v>
      </c>
      <c r="E23776" t="s">
        <v>50</v>
      </c>
      <c r="F23776">
        <v>138</v>
      </c>
      <c r="G23776">
        <v>43</v>
      </c>
      <c r="H23776">
        <v>1092</v>
      </c>
      <c r="I23776">
        <v>1461</v>
      </c>
      <c r="J23776">
        <v>0</v>
      </c>
      <c r="K23776">
        <v>6</v>
      </c>
      <c r="L23776" t="s">
        <v>1764</v>
      </c>
      <c r="M23776" t="s">
        <v>289</v>
      </c>
      <c r="N23776" t="s">
        <v>73</v>
      </c>
      <c r="O23776" t="s">
        <v>22</v>
      </c>
      <c r="P23776" t="s">
        <v>23</v>
      </c>
      <c r="Q23776" t="s">
        <v>41</v>
      </c>
    </row>
    <row r="23777" spans="1:17" x14ac:dyDescent="0.2">
      <c r="A23777" s="2">
        <v>44720</v>
      </c>
      <c r="B23777" t="s">
        <v>301</v>
      </c>
      <c r="C23777" t="s">
        <v>363</v>
      </c>
      <c r="D23777" t="s">
        <v>115</v>
      </c>
      <c r="E23777" t="s">
        <v>115</v>
      </c>
      <c r="F23777">
        <v>146</v>
      </c>
      <c r="G23777">
        <v>159</v>
      </c>
      <c r="H23777">
        <v>1059</v>
      </c>
      <c r="I23777">
        <v>1001</v>
      </c>
      <c r="J23777">
        <v>1</v>
      </c>
      <c r="K23777">
        <v>2</v>
      </c>
      <c r="L23777" t="s">
        <v>570</v>
      </c>
      <c r="M23777" t="s">
        <v>302</v>
      </c>
      <c r="N23777" t="s">
        <v>301</v>
      </c>
      <c r="O23777" t="s">
        <v>22</v>
      </c>
      <c r="P23777" t="s">
        <v>23</v>
      </c>
      <c r="Q23777" t="s">
        <v>41</v>
      </c>
    </row>
    <row r="23778" spans="1:17" x14ac:dyDescent="0.2">
      <c r="A23778" s="2">
        <v>44720</v>
      </c>
      <c r="B23778" t="s">
        <v>177</v>
      </c>
      <c r="C23778" t="s">
        <v>459</v>
      </c>
      <c r="D23778" t="s">
        <v>115</v>
      </c>
      <c r="E23778" t="s">
        <v>115</v>
      </c>
      <c r="F23778">
        <v>91</v>
      </c>
      <c r="G23778">
        <v>168</v>
      </c>
      <c r="H23778">
        <v>1259</v>
      </c>
      <c r="I23778">
        <v>978</v>
      </c>
      <c r="J23778">
        <v>2</v>
      </c>
      <c r="K23778">
        <v>0</v>
      </c>
      <c r="L23778" t="s">
        <v>570</v>
      </c>
      <c r="M23778" t="s">
        <v>302</v>
      </c>
      <c r="N23778" t="s">
        <v>301</v>
      </c>
      <c r="O23778" t="s">
        <v>122</v>
      </c>
      <c r="P23778" t="s">
        <v>23</v>
      </c>
      <c r="Q23778" t="s">
        <v>24</v>
      </c>
    </row>
    <row r="23779" spans="1:17" x14ac:dyDescent="0.2">
      <c r="A23779" s="2">
        <v>44720</v>
      </c>
      <c r="B23779" t="s">
        <v>572</v>
      </c>
      <c r="C23779" t="s">
        <v>389</v>
      </c>
      <c r="D23779" t="s">
        <v>115</v>
      </c>
      <c r="E23779" t="s">
        <v>115</v>
      </c>
      <c r="F23779">
        <v>133</v>
      </c>
      <c r="G23779">
        <v>151</v>
      </c>
      <c r="H23779">
        <v>1117</v>
      </c>
      <c r="I23779">
        <v>1046</v>
      </c>
      <c r="J23779">
        <v>0</v>
      </c>
      <c r="K23779">
        <v>0</v>
      </c>
      <c r="L23779" t="s">
        <v>570</v>
      </c>
      <c r="M23779" t="s">
        <v>1107</v>
      </c>
      <c r="N23779" t="s">
        <v>898</v>
      </c>
      <c r="O23779" t="s">
        <v>122</v>
      </c>
      <c r="P23779" t="s">
        <v>23</v>
      </c>
      <c r="Q23779" t="s">
        <v>30</v>
      </c>
    </row>
    <row r="23780" spans="1:17" x14ac:dyDescent="0.2">
      <c r="A23780" s="2">
        <v>44720</v>
      </c>
      <c r="B23780" t="s">
        <v>898</v>
      </c>
      <c r="C23780" t="s">
        <v>913</v>
      </c>
      <c r="D23780" t="s">
        <v>115</v>
      </c>
      <c r="E23780" t="s">
        <v>115</v>
      </c>
      <c r="F23780">
        <v>186</v>
      </c>
      <c r="G23780">
        <v>100</v>
      </c>
      <c r="H23780">
        <v>911</v>
      </c>
      <c r="I23780">
        <v>1208</v>
      </c>
      <c r="J23780">
        <v>0</v>
      </c>
      <c r="K23780">
        <v>1</v>
      </c>
      <c r="L23780" t="s">
        <v>570</v>
      </c>
      <c r="M23780" t="s">
        <v>1107</v>
      </c>
      <c r="N23780" t="s">
        <v>898</v>
      </c>
      <c r="O23780" t="s">
        <v>22</v>
      </c>
      <c r="P23780" t="s">
        <v>23</v>
      </c>
      <c r="Q23780" t="s">
        <v>41</v>
      </c>
    </row>
    <row r="23781" spans="1:17" x14ac:dyDescent="0.2">
      <c r="A23781" s="2">
        <v>44720</v>
      </c>
      <c r="B23781" t="s">
        <v>114</v>
      </c>
      <c r="C23781" t="s">
        <v>629</v>
      </c>
      <c r="D23781" t="s">
        <v>115</v>
      </c>
      <c r="E23781" t="s">
        <v>36</v>
      </c>
      <c r="F23781">
        <v>111</v>
      </c>
      <c r="G23781">
        <v>156</v>
      </c>
      <c r="H23781">
        <v>1167</v>
      </c>
      <c r="I23781">
        <v>1025</v>
      </c>
      <c r="J23781">
        <v>3</v>
      </c>
      <c r="K23781">
        <v>0</v>
      </c>
      <c r="L23781" t="s">
        <v>570</v>
      </c>
      <c r="M23781" t="s">
        <v>1863</v>
      </c>
      <c r="N23781" t="s">
        <v>449</v>
      </c>
      <c r="O23781" t="s">
        <v>122</v>
      </c>
      <c r="P23781" t="s">
        <v>23</v>
      </c>
      <c r="Q23781" t="s">
        <v>24</v>
      </c>
    </row>
    <row r="23782" spans="1:17" x14ac:dyDescent="0.2">
      <c r="A23782" s="2">
        <v>44720</v>
      </c>
      <c r="B23782" t="s">
        <v>449</v>
      </c>
      <c r="C23782" t="s">
        <v>462</v>
      </c>
      <c r="D23782" t="s">
        <v>115</v>
      </c>
      <c r="E23782" t="s">
        <v>115</v>
      </c>
      <c r="F23782">
        <v>83</v>
      </c>
      <c r="G23782">
        <v>205</v>
      </c>
      <c r="H23782">
        <v>1286</v>
      </c>
      <c r="I23782">
        <v>842</v>
      </c>
      <c r="J23782">
        <v>3</v>
      </c>
      <c r="K23782">
        <v>0</v>
      </c>
      <c r="L23782" t="s">
        <v>570</v>
      </c>
      <c r="M23782" t="s">
        <v>1863</v>
      </c>
      <c r="N23782" t="s">
        <v>449</v>
      </c>
      <c r="O23782" t="s">
        <v>22</v>
      </c>
      <c r="P23782" t="s">
        <v>23</v>
      </c>
      <c r="Q23782" t="s">
        <v>24</v>
      </c>
    </row>
    <row r="23783" spans="1:17" x14ac:dyDescent="0.2">
      <c r="A23783" s="2">
        <v>44720</v>
      </c>
      <c r="B23783" t="s">
        <v>254</v>
      </c>
      <c r="C23783" t="s">
        <v>1073</v>
      </c>
      <c r="D23783" t="s">
        <v>115</v>
      </c>
      <c r="E23783" t="s">
        <v>115</v>
      </c>
      <c r="F23783">
        <v>147</v>
      </c>
      <c r="G23783">
        <v>150</v>
      </c>
      <c r="H23783">
        <v>1053</v>
      </c>
      <c r="I23783">
        <v>1049</v>
      </c>
      <c r="J23783">
        <v>2</v>
      </c>
      <c r="K23783">
        <v>1</v>
      </c>
      <c r="L23783" t="s">
        <v>570</v>
      </c>
      <c r="M23783" t="s">
        <v>1818</v>
      </c>
      <c r="N23783" t="s">
        <v>388</v>
      </c>
      <c r="O23783" t="s">
        <v>122</v>
      </c>
      <c r="P23783" t="s">
        <v>23</v>
      </c>
      <c r="Q23783" t="s">
        <v>24</v>
      </c>
    </row>
    <row r="23784" spans="1:17" x14ac:dyDescent="0.2">
      <c r="A23784" s="2">
        <v>44720</v>
      </c>
      <c r="B23784" t="s">
        <v>388</v>
      </c>
      <c r="C23784" t="s">
        <v>648</v>
      </c>
      <c r="D23784" t="s">
        <v>115</v>
      </c>
      <c r="E23784" t="s">
        <v>115</v>
      </c>
      <c r="F23784">
        <v>106</v>
      </c>
      <c r="G23784">
        <v>171</v>
      </c>
      <c r="H23784">
        <v>1174</v>
      </c>
      <c r="I23784">
        <v>966</v>
      </c>
      <c r="J23784">
        <v>2</v>
      </c>
      <c r="K23784">
        <v>0</v>
      </c>
      <c r="L23784" t="s">
        <v>570</v>
      </c>
      <c r="M23784" t="s">
        <v>1818</v>
      </c>
      <c r="N23784" t="s">
        <v>388</v>
      </c>
      <c r="O23784" t="s">
        <v>22</v>
      </c>
      <c r="P23784" t="s">
        <v>23</v>
      </c>
      <c r="Q23784" t="s">
        <v>24</v>
      </c>
    </row>
    <row r="23785" spans="1:17" x14ac:dyDescent="0.2">
      <c r="A23785" s="2">
        <v>44720</v>
      </c>
      <c r="B23785" t="s">
        <v>402</v>
      </c>
      <c r="C23785" t="s">
        <v>212</v>
      </c>
      <c r="D23785" t="s">
        <v>115</v>
      </c>
      <c r="E23785" t="s">
        <v>115</v>
      </c>
      <c r="F23785">
        <v>89</v>
      </c>
      <c r="G23785">
        <v>188</v>
      </c>
      <c r="H23785">
        <v>1262</v>
      </c>
      <c r="I23785">
        <v>903</v>
      </c>
      <c r="J23785">
        <v>2</v>
      </c>
      <c r="K23785">
        <v>0</v>
      </c>
      <c r="L23785" t="s">
        <v>570</v>
      </c>
      <c r="M23785" t="s">
        <v>392</v>
      </c>
      <c r="N23785" t="s">
        <v>391</v>
      </c>
      <c r="O23785" t="s">
        <v>122</v>
      </c>
      <c r="P23785" t="s">
        <v>23</v>
      </c>
      <c r="Q23785" t="s">
        <v>24</v>
      </c>
    </row>
    <row r="23786" spans="1:17" x14ac:dyDescent="0.2">
      <c r="A23786" s="2">
        <v>44720</v>
      </c>
      <c r="B23786" t="s">
        <v>391</v>
      </c>
      <c r="C23786" t="s">
        <v>583</v>
      </c>
      <c r="D23786" t="s">
        <v>115</v>
      </c>
      <c r="E23786" t="s">
        <v>115</v>
      </c>
      <c r="F23786">
        <v>154</v>
      </c>
      <c r="G23786">
        <v>134</v>
      </c>
      <c r="H23786">
        <v>1035</v>
      </c>
      <c r="I23786">
        <v>1117</v>
      </c>
      <c r="J23786">
        <v>3</v>
      </c>
      <c r="K23786">
        <v>1</v>
      </c>
      <c r="L23786" t="s">
        <v>570</v>
      </c>
      <c r="M23786" t="s">
        <v>392</v>
      </c>
      <c r="N23786" t="s">
        <v>391</v>
      </c>
      <c r="O23786" t="s">
        <v>22</v>
      </c>
      <c r="P23786" t="s">
        <v>23</v>
      </c>
      <c r="Q23786" t="s">
        <v>24</v>
      </c>
    </row>
    <row r="23787" spans="1:17" x14ac:dyDescent="0.2">
      <c r="A23787" s="2">
        <v>44720</v>
      </c>
      <c r="B23787" t="s">
        <v>602</v>
      </c>
      <c r="C23787" t="s">
        <v>213</v>
      </c>
      <c r="D23787" t="s">
        <v>115</v>
      </c>
      <c r="E23787" t="s">
        <v>115</v>
      </c>
      <c r="F23787">
        <v>114</v>
      </c>
      <c r="G23787">
        <v>152</v>
      </c>
      <c r="H23787">
        <v>1159</v>
      </c>
      <c r="I23787">
        <v>1044</v>
      </c>
      <c r="J23787">
        <v>4</v>
      </c>
      <c r="K23787">
        <v>0</v>
      </c>
      <c r="L23787" t="s">
        <v>570</v>
      </c>
      <c r="M23787" t="s">
        <v>1109</v>
      </c>
      <c r="N23787" t="s">
        <v>569</v>
      </c>
      <c r="O23787" t="s">
        <v>122</v>
      </c>
      <c r="P23787" t="s">
        <v>23</v>
      </c>
      <c r="Q23787" t="s">
        <v>24</v>
      </c>
    </row>
    <row r="23788" spans="1:17" x14ac:dyDescent="0.2">
      <c r="A23788" s="2">
        <v>44720</v>
      </c>
      <c r="B23788" t="s">
        <v>569</v>
      </c>
      <c r="C23788" t="s">
        <v>443</v>
      </c>
      <c r="D23788" t="s">
        <v>115</v>
      </c>
      <c r="E23788" t="s">
        <v>115</v>
      </c>
      <c r="F23788">
        <v>95</v>
      </c>
      <c r="G23788">
        <v>158</v>
      </c>
      <c r="H23788">
        <v>1218</v>
      </c>
      <c r="I23788">
        <v>1012</v>
      </c>
      <c r="J23788">
        <v>2</v>
      </c>
      <c r="K23788">
        <v>1</v>
      </c>
      <c r="L23788" t="s">
        <v>570</v>
      </c>
      <c r="M23788" t="s">
        <v>1109</v>
      </c>
      <c r="N23788" t="s">
        <v>569</v>
      </c>
      <c r="O23788" t="s">
        <v>22</v>
      </c>
      <c r="P23788" t="s">
        <v>23</v>
      </c>
      <c r="Q23788" t="s">
        <v>24</v>
      </c>
    </row>
    <row r="23789" spans="1:17" x14ac:dyDescent="0.2">
      <c r="A23789" s="2">
        <v>44720</v>
      </c>
      <c r="B23789" t="s">
        <v>208</v>
      </c>
      <c r="C23789" t="s">
        <v>237</v>
      </c>
      <c r="D23789" t="s">
        <v>36</v>
      </c>
      <c r="E23789" t="s">
        <v>36</v>
      </c>
      <c r="F23789">
        <v>86</v>
      </c>
      <c r="G23789">
        <v>116</v>
      </c>
      <c r="H23789">
        <v>1275</v>
      </c>
      <c r="I23789">
        <v>1153</v>
      </c>
      <c r="J23789">
        <v>1</v>
      </c>
      <c r="K23789">
        <v>1</v>
      </c>
      <c r="L23789" t="s">
        <v>62</v>
      </c>
      <c r="M23789" t="s">
        <v>1854</v>
      </c>
      <c r="N23789" t="s">
        <v>208</v>
      </c>
      <c r="O23789" t="s">
        <v>22</v>
      </c>
      <c r="P23789" t="s">
        <v>23</v>
      </c>
      <c r="Q23789" t="s">
        <v>30</v>
      </c>
    </row>
    <row r="23790" spans="1:17" x14ac:dyDescent="0.2">
      <c r="A23790" s="2">
        <v>44720</v>
      </c>
      <c r="B23790" t="s">
        <v>211</v>
      </c>
      <c r="C23790" t="s">
        <v>150</v>
      </c>
      <c r="D23790" t="s">
        <v>36</v>
      </c>
      <c r="E23790" t="s">
        <v>36</v>
      </c>
      <c r="F23790">
        <v>130</v>
      </c>
      <c r="G23790">
        <v>44</v>
      </c>
      <c r="H23790">
        <v>1123</v>
      </c>
      <c r="I23790">
        <v>1461</v>
      </c>
      <c r="J23790">
        <v>0</v>
      </c>
      <c r="K23790">
        <v>2</v>
      </c>
      <c r="L23790" t="s">
        <v>62</v>
      </c>
      <c r="M23790" t="s">
        <v>373</v>
      </c>
      <c r="N23790" t="s">
        <v>211</v>
      </c>
      <c r="O23790" t="s">
        <v>22</v>
      </c>
      <c r="P23790" t="s">
        <v>23</v>
      </c>
      <c r="Q23790" t="s">
        <v>41</v>
      </c>
    </row>
    <row r="23791" spans="1:17" x14ac:dyDescent="0.2">
      <c r="A23791" s="2">
        <v>44720</v>
      </c>
      <c r="B23791" t="s">
        <v>61</v>
      </c>
      <c r="C23791" t="s">
        <v>196</v>
      </c>
      <c r="D23791" t="s">
        <v>36</v>
      </c>
      <c r="E23791" t="s">
        <v>36</v>
      </c>
      <c r="F23791">
        <v>98</v>
      </c>
      <c r="G23791">
        <v>123</v>
      </c>
      <c r="H23791">
        <v>1211</v>
      </c>
      <c r="I23791">
        <v>1138</v>
      </c>
      <c r="J23791">
        <v>1</v>
      </c>
      <c r="K23791">
        <v>0</v>
      </c>
      <c r="L23791" t="s">
        <v>62</v>
      </c>
      <c r="M23791" t="s">
        <v>429</v>
      </c>
      <c r="N23791" t="s">
        <v>61</v>
      </c>
      <c r="O23791" t="s">
        <v>22</v>
      </c>
      <c r="P23791" t="s">
        <v>23</v>
      </c>
      <c r="Q23791" t="s">
        <v>24</v>
      </c>
    </row>
    <row r="23792" spans="1:17" x14ac:dyDescent="0.2">
      <c r="A23792" s="2">
        <v>44720</v>
      </c>
      <c r="B23792" t="s">
        <v>141</v>
      </c>
      <c r="C23792" t="s">
        <v>197</v>
      </c>
      <c r="D23792" t="s">
        <v>36</v>
      </c>
      <c r="E23792" t="s">
        <v>36</v>
      </c>
      <c r="F23792">
        <v>81</v>
      </c>
      <c r="G23792">
        <v>113</v>
      </c>
      <c r="H23792">
        <v>1290</v>
      </c>
      <c r="I23792">
        <v>1162</v>
      </c>
      <c r="J23792">
        <v>0</v>
      </c>
      <c r="K23792">
        <v>0</v>
      </c>
      <c r="L23792" t="s">
        <v>62</v>
      </c>
      <c r="M23792" t="s">
        <v>1477</v>
      </c>
      <c r="N23792" t="s">
        <v>141</v>
      </c>
      <c r="O23792" t="s">
        <v>22</v>
      </c>
      <c r="P23792" t="s">
        <v>23</v>
      </c>
      <c r="Q23792" t="s">
        <v>30</v>
      </c>
    </row>
    <row r="23793" spans="1:17" x14ac:dyDescent="0.2">
      <c r="A23793" s="2">
        <v>44720</v>
      </c>
      <c r="B23793" t="s">
        <v>380</v>
      </c>
      <c r="C23793" t="s">
        <v>890</v>
      </c>
      <c r="D23793" t="s">
        <v>36</v>
      </c>
      <c r="E23793" t="s">
        <v>36</v>
      </c>
      <c r="F23793">
        <v>132</v>
      </c>
      <c r="G23793">
        <v>67</v>
      </c>
      <c r="H23793">
        <v>1118</v>
      </c>
      <c r="I23793">
        <v>1365</v>
      </c>
      <c r="J23793">
        <v>2</v>
      </c>
      <c r="K23793">
        <v>1</v>
      </c>
      <c r="L23793" t="s">
        <v>62</v>
      </c>
      <c r="M23793" t="s">
        <v>918</v>
      </c>
      <c r="N23793" t="s">
        <v>380</v>
      </c>
      <c r="O23793" t="s">
        <v>22</v>
      </c>
      <c r="P23793" t="s">
        <v>23</v>
      </c>
      <c r="Q23793" t="s">
        <v>24</v>
      </c>
    </row>
    <row r="23794" spans="1:17" x14ac:dyDescent="0.2">
      <c r="A23794" s="2">
        <v>44720</v>
      </c>
      <c r="B23794" t="s">
        <v>471</v>
      </c>
      <c r="C23794" t="s">
        <v>296</v>
      </c>
      <c r="D23794" t="s">
        <v>36</v>
      </c>
      <c r="E23794" t="s">
        <v>36</v>
      </c>
      <c r="F23794">
        <v>84</v>
      </c>
      <c r="G23794">
        <v>119</v>
      </c>
      <c r="H23794">
        <v>1284</v>
      </c>
      <c r="I23794">
        <v>1146</v>
      </c>
      <c r="J23794">
        <v>0</v>
      </c>
      <c r="K23794">
        <v>1</v>
      </c>
      <c r="L23794" t="s">
        <v>62</v>
      </c>
      <c r="M23794" t="s">
        <v>639</v>
      </c>
      <c r="N23794" t="s">
        <v>471</v>
      </c>
      <c r="O23794" t="s">
        <v>22</v>
      </c>
      <c r="P23794" t="s">
        <v>23</v>
      </c>
      <c r="Q23794" t="s">
        <v>41</v>
      </c>
    </row>
    <row r="23795" spans="1:17" x14ac:dyDescent="0.2">
      <c r="A23795" s="2">
        <v>44720</v>
      </c>
      <c r="B23795" t="s">
        <v>161</v>
      </c>
      <c r="C23795" t="s">
        <v>126</v>
      </c>
      <c r="D23795" t="s">
        <v>50</v>
      </c>
      <c r="E23795" t="s">
        <v>50</v>
      </c>
      <c r="F23795">
        <v>18</v>
      </c>
      <c r="G23795">
        <v>10</v>
      </c>
      <c r="H23795">
        <v>1588</v>
      </c>
      <c r="I23795">
        <v>1658</v>
      </c>
      <c r="J23795">
        <v>1</v>
      </c>
      <c r="K23795">
        <v>2</v>
      </c>
      <c r="L23795" t="s">
        <v>1764</v>
      </c>
      <c r="M23795" t="s">
        <v>162</v>
      </c>
      <c r="N23795" t="s">
        <v>161</v>
      </c>
      <c r="O23795" t="s">
        <v>22</v>
      </c>
      <c r="P23795" t="s">
        <v>23</v>
      </c>
      <c r="Q23795" t="s">
        <v>41</v>
      </c>
    </row>
    <row r="23796" spans="1:17" x14ac:dyDescent="0.2">
      <c r="A23796" s="2">
        <v>44720</v>
      </c>
      <c r="B23796" t="s">
        <v>147</v>
      </c>
      <c r="C23796" t="s">
        <v>90</v>
      </c>
      <c r="D23796" t="s">
        <v>50</v>
      </c>
      <c r="E23796" t="s">
        <v>50</v>
      </c>
      <c r="F23796">
        <v>2</v>
      </c>
      <c r="G23796">
        <v>26</v>
      </c>
      <c r="H23796">
        <v>1827</v>
      </c>
      <c r="I23796">
        <v>1544</v>
      </c>
      <c r="J23796">
        <v>6</v>
      </c>
      <c r="K23796">
        <v>1</v>
      </c>
      <c r="L23796" t="s">
        <v>1764</v>
      </c>
      <c r="M23796" t="s">
        <v>148</v>
      </c>
      <c r="N23796" t="s">
        <v>147</v>
      </c>
      <c r="O23796" t="s">
        <v>22</v>
      </c>
      <c r="P23796" t="s">
        <v>23</v>
      </c>
      <c r="Q23796" t="s">
        <v>24</v>
      </c>
    </row>
    <row r="23797" spans="1:17" x14ac:dyDescent="0.2">
      <c r="A23797" s="2">
        <v>44720</v>
      </c>
      <c r="B23797" t="s">
        <v>98</v>
      </c>
      <c r="C23797" t="s">
        <v>168</v>
      </c>
      <c r="D23797" t="s">
        <v>50</v>
      </c>
      <c r="E23797" t="s">
        <v>50</v>
      </c>
      <c r="F23797">
        <v>47</v>
      </c>
      <c r="G23797">
        <v>27</v>
      </c>
      <c r="H23797">
        <v>1449</v>
      </c>
      <c r="I23797">
        <v>1535</v>
      </c>
      <c r="J23797">
        <v>0</v>
      </c>
      <c r="K23797">
        <v>1</v>
      </c>
      <c r="L23797" t="s">
        <v>1764</v>
      </c>
      <c r="M23797" t="s">
        <v>99</v>
      </c>
      <c r="N23797" t="s">
        <v>98</v>
      </c>
      <c r="O23797" t="s">
        <v>22</v>
      </c>
      <c r="P23797" t="s">
        <v>23</v>
      </c>
      <c r="Q23797" t="s">
        <v>41</v>
      </c>
    </row>
    <row r="23798" spans="1:17" x14ac:dyDescent="0.2">
      <c r="A23798" s="2">
        <v>44720</v>
      </c>
      <c r="B23798" t="s">
        <v>104</v>
      </c>
      <c r="C23798" t="s">
        <v>286</v>
      </c>
      <c r="D23798" t="s">
        <v>50</v>
      </c>
      <c r="E23798" t="s">
        <v>50</v>
      </c>
      <c r="F23798">
        <v>39</v>
      </c>
      <c r="G23798">
        <v>92</v>
      </c>
      <c r="H23798">
        <v>1472</v>
      </c>
      <c r="I23798">
        <v>1245</v>
      </c>
      <c r="J23798">
        <v>2</v>
      </c>
      <c r="K23798">
        <v>0</v>
      </c>
      <c r="L23798" t="s">
        <v>1764</v>
      </c>
      <c r="M23798" t="s">
        <v>273</v>
      </c>
      <c r="N23798" t="s">
        <v>104</v>
      </c>
      <c r="O23798" t="s">
        <v>22</v>
      </c>
      <c r="P23798" t="s">
        <v>23</v>
      </c>
      <c r="Q23798" t="s">
        <v>24</v>
      </c>
    </row>
    <row r="23799" spans="1:17" x14ac:dyDescent="0.2">
      <c r="A23799" s="2">
        <v>44721</v>
      </c>
      <c r="B23799" t="s">
        <v>202</v>
      </c>
      <c r="C23799" t="s">
        <v>876</v>
      </c>
      <c r="D23799" t="s">
        <v>36</v>
      </c>
      <c r="E23799" t="s">
        <v>36</v>
      </c>
      <c r="F23799">
        <v>115</v>
      </c>
      <c r="G23799">
        <v>183</v>
      </c>
      <c r="H23799">
        <v>1158</v>
      </c>
      <c r="I23799">
        <v>917</v>
      </c>
      <c r="J23799">
        <v>5</v>
      </c>
      <c r="K23799">
        <v>1</v>
      </c>
      <c r="L23799" t="s">
        <v>62</v>
      </c>
      <c r="M23799" t="s">
        <v>884</v>
      </c>
      <c r="N23799" t="s">
        <v>110</v>
      </c>
      <c r="O23799" t="s">
        <v>122</v>
      </c>
      <c r="P23799" t="s">
        <v>23</v>
      </c>
      <c r="Q23799" t="s">
        <v>24</v>
      </c>
    </row>
    <row r="23800" spans="1:17" x14ac:dyDescent="0.2">
      <c r="A23800" s="2">
        <v>44721</v>
      </c>
      <c r="B23800" t="s">
        <v>135</v>
      </c>
      <c r="C23800" t="s">
        <v>35</v>
      </c>
      <c r="D23800" t="s">
        <v>36</v>
      </c>
      <c r="E23800" t="s">
        <v>36</v>
      </c>
      <c r="F23800">
        <v>30</v>
      </c>
      <c r="G23800">
        <v>108</v>
      </c>
      <c r="H23800">
        <v>1504</v>
      </c>
      <c r="I23800">
        <v>1173</v>
      </c>
      <c r="J23800">
        <v>2</v>
      </c>
      <c r="K23800">
        <v>1</v>
      </c>
      <c r="L23800" t="s">
        <v>62</v>
      </c>
      <c r="M23800" t="s">
        <v>1082</v>
      </c>
      <c r="N23800" t="s">
        <v>135</v>
      </c>
      <c r="O23800" t="s">
        <v>22</v>
      </c>
      <c r="P23800" t="s">
        <v>23</v>
      </c>
      <c r="Q23800" t="s">
        <v>24</v>
      </c>
    </row>
    <row r="23801" spans="1:17" x14ac:dyDescent="0.2">
      <c r="A23801" s="2">
        <v>44721</v>
      </c>
      <c r="B23801" t="s">
        <v>172</v>
      </c>
      <c r="C23801" t="s">
        <v>120</v>
      </c>
      <c r="D23801" t="s">
        <v>36</v>
      </c>
      <c r="E23801" t="s">
        <v>36</v>
      </c>
      <c r="F23801">
        <v>139</v>
      </c>
      <c r="G23801">
        <v>37</v>
      </c>
      <c r="H23801">
        <v>1080</v>
      </c>
      <c r="I23801">
        <v>1480</v>
      </c>
      <c r="J23801">
        <v>0</v>
      </c>
      <c r="K23801">
        <v>1</v>
      </c>
      <c r="L23801" t="s">
        <v>62</v>
      </c>
      <c r="M23801" t="s">
        <v>373</v>
      </c>
      <c r="N23801" t="s">
        <v>211</v>
      </c>
      <c r="O23801" t="s">
        <v>122</v>
      </c>
      <c r="P23801" t="s">
        <v>23</v>
      </c>
      <c r="Q23801" t="s">
        <v>41</v>
      </c>
    </row>
    <row r="23802" spans="1:17" x14ac:dyDescent="0.2">
      <c r="A23802" s="2">
        <v>44721</v>
      </c>
      <c r="B23802" t="s">
        <v>374</v>
      </c>
      <c r="C23802" t="s">
        <v>183</v>
      </c>
      <c r="D23802" t="s">
        <v>36</v>
      </c>
      <c r="E23802" t="s">
        <v>36</v>
      </c>
      <c r="F23802">
        <v>140</v>
      </c>
      <c r="G23802">
        <v>32</v>
      </c>
      <c r="H23802">
        <v>1076</v>
      </c>
      <c r="I23802">
        <v>1500</v>
      </c>
      <c r="J23802">
        <v>2</v>
      </c>
      <c r="K23802">
        <v>0</v>
      </c>
      <c r="L23802" t="s">
        <v>62</v>
      </c>
      <c r="M23802" t="s">
        <v>634</v>
      </c>
      <c r="N23802" t="s">
        <v>250</v>
      </c>
      <c r="O23802" t="s">
        <v>122</v>
      </c>
      <c r="P23802" t="s">
        <v>23</v>
      </c>
      <c r="Q23802" t="s">
        <v>24</v>
      </c>
    </row>
    <row r="23803" spans="1:17" x14ac:dyDescent="0.2">
      <c r="A23803" s="2">
        <v>44721</v>
      </c>
      <c r="B23803" t="s">
        <v>34</v>
      </c>
      <c r="C23803" t="s">
        <v>250</v>
      </c>
      <c r="D23803" t="s">
        <v>36</v>
      </c>
      <c r="E23803" t="s">
        <v>36</v>
      </c>
      <c r="F23803">
        <v>80</v>
      </c>
      <c r="G23803">
        <v>120</v>
      </c>
      <c r="H23803">
        <v>1293</v>
      </c>
      <c r="I23803">
        <v>1145</v>
      </c>
      <c r="J23803">
        <v>1</v>
      </c>
      <c r="K23803">
        <v>0</v>
      </c>
      <c r="L23803" t="s">
        <v>62</v>
      </c>
      <c r="M23803" t="s">
        <v>37</v>
      </c>
      <c r="N23803" t="s">
        <v>34</v>
      </c>
      <c r="O23803" t="s">
        <v>22</v>
      </c>
      <c r="P23803" t="s">
        <v>23</v>
      </c>
      <c r="Q23803" t="s">
        <v>24</v>
      </c>
    </row>
    <row r="23804" spans="1:17" x14ac:dyDescent="0.2">
      <c r="A23804" s="2">
        <v>44721</v>
      </c>
      <c r="B23804" t="s">
        <v>1545</v>
      </c>
      <c r="C23804" t="s">
        <v>111</v>
      </c>
      <c r="D23804" t="s">
        <v>36</v>
      </c>
      <c r="E23804" t="s">
        <v>36</v>
      </c>
      <c r="F23804">
        <v>161</v>
      </c>
      <c r="G23804">
        <v>52</v>
      </c>
      <c r="H23804">
        <v>998</v>
      </c>
      <c r="I23804">
        <v>1436</v>
      </c>
      <c r="J23804">
        <v>1</v>
      </c>
      <c r="K23804">
        <v>3</v>
      </c>
      <c r="L23804" t="s">
        <v>62</v>
      </c>
      <c r="M23804" t="s">
        <v>1854</v>
      </c>
      <c r="N23804" t="s">
        <v>208</v>
      </c>
      <c r="O23804" t="s">
        <v>122</v>
      </c>
      <c r="P23804" t="s">
        <v>23</v>
      </c>
      <c r="Q23804" t="s">
        <v>41</v>
      </c>
    </row>
    <row r="23805" spans="1:17" x14ac:dyDescent="0.2">
      <c r="A23805" s="2">
        <v>44721</v>
      </c>
      <c r="B23805" t="s">
        <v>405</v>
      </c>
      <c r="C23805" t="s">
        <v>136</v>
      </c>
      <c r="D23805" t="s">
        <v>36</v>
      </c>
      <c r="E23805" t="s">
        <v>36</v>
      </c>
      <c r="F23805">
        <v>145</v>
      </c>
      <c r="G23805">
        <v>53</v>
      </c>
      <c r="H23805">
        <v>1061</v>
      </c>
      <c r="I23805">
        <v>1435</v>
      </c>
      <c r="J23805">
        <v>0</v>
      </c>
      <c r="K23805">
        <v>0</v>
      </c>
      <c r="L23805" t="s">
        <v>62</v>
      </c>
      <c r="M23805" t="s">
        <v>1802</v>
      </c>
      <c r="N23805" t="s">
        <v>149</v>
      </c>
      <c r="O23805" t="s">
        <v>122</v>
      </c>
      <c r="P23805" t="s">
        <v>23</v>
      </c>
      <c r="Q23805" t="s">
        <v>30</v>
      </c>
    </row>
    <row r="23806" spans="1:17" x14ac:dyDescent="0.2">
      <c r="A23806" s="2">
        <v>44721</v>
      </c>
      <c r="B23806" t="s">
        <v>110</v>
      </c>
      <c r="C23806" t="s">
        <v>149</v>
      </c>
      <c r="D23806" t="s">
        <v>36</v>
      </c>
      <c r="E23806" t="s">
        <v>36</v>
      </c>
      <c r="F23806">
        <v>24</v>
      </c>
      <c r="G23806">
        <v>69</v>
      </c>
      <c r="H23806">
        <v>1551</v>
      </c>
      <c r="I23806">
        <v>1356</v>
      </c>
      <c r="J23806">
        <v>2</v>
      </c>
      <c r="K23806">
        <v>1</v>
      </c>
      <c r="L23806" t="s">
        <v>62</v>
      </c>
      <c r="M23806" t="s">
        <v>142</v>
      </c>
      <c r="N23806" t="s">
        <v>110</v>
      </c>
      <c r="O23806" t="s">
        <v>22</v>
      </c>
      <c r="P23806" t="s">
        <v>23</v>
      </c>
      <c r="Q23806" t="s">
        <v>24</v>
      </c>
    </row>
    <row r="23807" spans="1:17" x14ac:dyDescent="0.2">
      <c r="A23807" s="2">
        <v>44721</v>
      </c>
      <c r="B23807" t="s">
        <v>56</v>
      </c>
      <c r="C23807" t="s">
        <v>1491</v>
      </c>
      <c r="D23807" t="s">
        <v>27</v>
      </c>
      <c r="E23807" t="s">
        <v>27</v>
      </c>
      <c r="F23807">
        <v>38</v>
      </c>
      <c r="G23807">
        <v>79</v>
      </c>
      <c r="H23807">
        <v>1479</v>
      </c>
      <c r="I23807">
        <v>1298</v>
      </c>
      <c r="J23807">
        <v>4</v>
      </c>
      <c r="K23807">
        <v>0</v>
      </c>
      <c r="L23807" t="s">
        <v>1804</v>
      </c>
      <c r="M23807" t="s">
        <v>1669</v>
      </c>
      <c r="N23807" t="s">
        <v>56</v>
      </c>
      <c r="O23807" t="s">
        <v>22</v>
      </c>
      <c r="P23807" t="s">
        <v>23</v>
      </c>
      <c r="Q23807" t="s">
        <v>24</v>
      </c>
    </row>
    <row r="23808" spans="1:17" x14ac:dyDescent="0.2">
      <c r="A23808" s="2">
        <v>44721</v>
      </c>
      <c r="B23808" t="s">
        <v>481</v>
      </c>
      <c r="C23808" t="s">
        <v>454</v>
      </c>
      <c r="D23808" t="s">
        <v>27</v>
      </c>
      <c r="E23808" t="s">
        <v>27</v>
      </c>
      <c r="F23808">
        <v>127</v>
      </c>
      <c r="G23808">
        <v>177</v>
      </c>
      <c r="H23808">
        <v>1131</v>
      </c>
      <c r="I23808">
        <v>950</v>
      </c>
      <c r="J23808">
        <v>0</v>
      </c>
      <c r="K23808">
        <v>2</v>
      </c>
      <c r="L23808" t="s">
        <v>1804</v>
      </c>
      <c r="M23808" t="s">
        <v>482</v>
      </c>
      <c r="N23808" t="s">
        <v>453</v>
      </c>
      <c r="O23808" t="s">
        <v>122</v>
      </c>
      <c r="P23808" t="s">
        <v>23</v>
      </c>
      <c r="Q23808" t="s">
        <v>41</v>
      </c>
    </row>
    <row r="23809" spans="1:17" x14ac:dyDescent="0.2">
      <c r="A23809" s="2">
        <v>44721</v>
      </c>
      <c r="B23809" t="s">
        <v>586</v>
      </c>
      <c r="C23809" t="s">
        <v>453</v>
      </c>
      <c r="D23809" t="s">
        <v>27</v>
      </c>
      <c r="E23809" t="s">
        <v>27</v>
      </c>
      <c r="F23809">
        <v>200</v>
      </c>
      <c r="G23809">
        <v>142</v>
      </c>
      <c r="H23809">
        <v>859</v>
      </c>
      <c r="I23809">
        <v>1072</v>
      </c>
      <c r="J23809">
        <v>2</v>
      </c>
      <c r="K23809">
        <v>3</v>
      </c>
      <c r="L23809" t="s">
        <v>1804</v>
      </c>
      <c r="M23809" t="s">
        <v>849</v>
      </c>
      <c r="N23809" t="s">
        <v>1491</v>
      </c>
      <c r="O23809" t="s">
        <v>122</v>
      </c>
      <c r="P23809" t="s">
        <v>23</v>
      </c>
      <c r="Q23809" t="s">
        <v>41</v>
      </c>
    </row>
    <row r="23810" spans="1:17" x14ac:dyDescent="0.2">
      <c r="A23810" s="2">
        <v>44721</v>
      </c>
      <c r="B23810" t="s">
        <v>549</v>
      </c>
      <c r="C23810" t="s">
        <v>456</v>
      </c>
      <c r="D23810" t="s">
        <v>27</v>
      </c>
      <c r="E23810" t="s">
        <v>27</v>
      </c>
      <c r="F23810">
        <v>184</v>
      </c>
      <c r="G23810">
        <v>176</v>
      </c>
      <c r="H23810">
        <v>916</v>
      </c>
      <c r="I23810">
        <v>953</v>
      </c>
      <c r="J23810">
        <v>0</v>
      </c>
      <c r="K23810">
        <v>1</v>
      </c>
      <c r="L23810" t="s">
        <v>1804</v>
      </c>
      <c r="M23810" t="s">
        <v>551</v>
      </c>
      <c r="N23810" t="s">
        <v>549</v>
      </c>
      <c r="O23810" t="s">
        <v>22</v>
      </c>
      <c r="P23810" t="s">
        <v>23</v>
      </c>
      <c r="Q23810" t="s">
        <v>41</v>
      </c>
    </row>
    <row r="23811" spans="1:17" x14ac:dyDescent="0.2">
      <c r="A23811" s="2">
        <v>44721</v>
      </c>
      <c r="B23811" t="s">
        <v>188</v>
      </c>
      <c r="C23811" t="s">
        <v>229</v>
      </c>
      <c r="D23811" t="s">
        <v>27</v>
      </c>
      <c r="E23811" t="s">
        <v>27</v>
      </c>
      <c r="F23811">
        <v>195</v>
      </c>
      <c r="G23811">
        <v>172</v>
      </c>
      <c r="H23811">
        <v>873</v>
      </c>
      <c r="I23811">
        <v>962</v>
      </c>
      <c r="J23811">
        <v>0</v>
      </c>
      <c r="K23811">
        <v>3</v>
      </c>
      <c r="L23811" t="s">
        <v>1804</v>
      </c>
      <c r="M23811" t="s">
        <v>509</v>
      </c>
      <c r="N23811" t="s">
        <v>188</v>
      </c>
      <c r="O23811" t="s">
        <v>22</v>
      </c>
      <c r="P23811" t="s">
        <v>23</v>
      </c>
      <c r="Q23811" t="s">
        <v>41</v>
      </c>
    </row>
    <row r="23812" spans="1:17" x14ac:dyDescent="0.2">
      <c r="A23812" s="2">
        <v>44721</v>
      </c>
      <c r="B23812" t="s">
        <v>82</v>
      </c>
      <c r="C23812" t="s">
        <v>293</v>
      </c>
      <c r="D23812" t="s">
        <v>50</v>
      </c>
      <c r="E23812" t="s">
        <v>50</v>
      </c>
      <c r="F23812">
        <v>8</v>
      </c>
      <c r="G23812">
        <v>33</v>
      </c>
      <c r="H23812">
        <v>1674</v>
      </c>
      <c r="I23812">
        <v>1500</v>
      </c>
      <c r="J23812">
        <v>2</v>
      </c>
      <c r="K23812">
        <v>0</v>
      </c>
      <c r="L23812" t="s">
        <v>1764</v>
      </c>
      <c r="M23812" t="s">
        <v>187</v>
      </c>
      <c r="N23812" t="s">
        <v>82</v>
      </c>
      <c r="O23812" t="s">
        <v>22</v>
      </c>
      <c r="P23812" t="s">
        <v>23</v>
      </c>
      <c r="Q23812" t="s">
        <v>24</v>
      </c>
    </row>
    <row r="23813" spans="1:17" x14ac:dyDescent="0.2">
      <c r="A23813" s="2">
        <v>44721</v>
      </c>
      <c r="B23813" t="s">
        <v>53</v>
      </c>
      <c r="C23813" t="s">
        <v>106</v>
      </c>
      <c r="D23813" t="s">
        <v>50</v>
      </c>
      <c r="E23813" t="s">
        <v>50</v>
      </c>
      <c r="F23813">
        <v>14</v>
      </c>
      <c r="G23813">
        <v>7</v>
      </c>
      <c r="H23813">
        <v>1635</v>
      </c>
      <c r="I23813">
        <v>1709</v>
      </c>
      <c r="J23813">
        <v>0</v>
      </c>
      <c r="K23813">
        <v>1</v>
      </c>
      <c r="L23813" t="s">
        <v>1764</v>
      </c>
      <c r="M23813" t="s">
        <v>976</v>
      </c>
      <c r="N23813" t="s">
        <v>53</v>
      </c>
      <c r="O23813" t="s">
        <v>22</v>
      </c>
      <c r="P23813" t="s">
        <v>23</v>
      </c>
      <c r="Q23813" t="s">
        <v>41</v>
      </c>
    </row>
    <row r="23814" spans="1:17" x14ac:dyDescent="0.2">
      <c r="A23814" s="2">
        <v>44721</v>
      </c>
      <c r="B23814" t="s">
        <v>49</v>
      </c>
      <c r="C23814" t="s">
        <v>249</v>
      </c>
      <c r="D23814" t="s">
        <v>50</v>
      </c>
      <c r="E23814" t="s">
        <v>50</v>
      </c>
      <c r="F23814">
        <v>41</v>
      </c>
      <c r="G23814">
        <v>65</v>
      </c>
      <c r="H23814">
        <v>1463</v>
      </c>
      <c r="I23814">
        <v>1378</v>
      </c>
      <c r="J23814">
        <v>0</v>
      </c>
      <c r="K23814">
        <v>0</v>
      </c>
      <c r="L23814" t="s">
        <v>1764</v>
      </c>
      <c r="M23814" t="s">
        <v>103</v>
      </c>
      <c r="N23814" t="s">
        <v>49</v>
      </c>
      <c r="O23814" t="s">
        <v>22</v>
      </c>
      <c r="P23814" t="s">
        <v>23</v>
      </c>
      <c r="Q23814" t="s">
        <v>30</v>
      </c>
    </row>
    <row r="23815" spans="1:17" x14ac:dyDescent="0.2">
      <c r="A23815" s="2">
        <v>44721</v>
      </c>
      <c r="B23815" t="s">
        <v>52</v>
      </c>
      <c r="C23815" t="s">
        <v>1204</v>
      </c>
      <c r="D23815" t="s">
        <v>50</v>
      </c>
      <c r="E23815" t="s">
        <v>50</v>
      </c>
      <c r="F23815">
        <v>19</v>
      </c>
      <c r="G23815">
        <v>25</v>
      </c>
      <c r="H23815">
        <v>1584</v>
      </c>
      <c r="I23815">
        <v>1547</v>
      </c>
      <c r="J23815">
        <v>0</v>
      </c>
      <c r="K23815">
        <v>1</v>
      </c>
      <c r="L23815" t="s">
        <v>1764</v>
      </c>
      <c r="M23815" t="s">
        <v>1773</v>
      </c>
      <c r="N23815" t="s">
        <v>52</v>
      </c>
      <c r="O23815" t="s">
        <v>22</v>
      </c>
      <c r="P23815" t="s">
        <v>23</v>
      </c>
      <c r="Q23815" t="s">
        <v>41</v>
      </c>
    </row>
    <row r="23816" spans="1:17" x14ac:dyDescent="0.2">
      <c r="A23816" s="2">
        <v>44721</v>
      </c>
      <c r="B23816" t="s">
        <v>1692</v>
      </c>
      <c r="C23816" t="s">
        <v>100</v>
      </c>
      <c r="D23816" t="s">
        <v>50</v>
      </c>
      <c r="E23816" t="s">
        <v>50</v>
      </c>
      <c r="F23816">
        <v>107</v>
      </c>
      <c r="G23816">
        <v>54</v>
      </c>
      <c r="H23816">
        <v>1173</v>
      </c>
      <c r="I23816">
        <v>1423</v>
      </c>
      <c r="J23816">
        <v>3</v>
      </c>
      <c r="K23816">
        <v>2</v>
      </c>
      <c r="L23816" t="s">
        <v>1764</v>
      </c>
      <c r="M23816" t="s">
        <v>1775</v>
      </c>
      <c r="N23816" t="s">
        <v>1692</v>
      </c>
      <c r="O23816" t="s">
        <v>22</v>
      </c>
      <c r="P23816" t="s">
        <v>23</v>
      </c>
      <c r="Q23816" t="s">
        <v>24</v>
      </c>
    </row>
    <row r="23817" spans="1:17" x14ac:dyDescent="0.2">
      <c r="A23817" s="2">
        <v>44721</v>
      </c>
      <c r="B23817" t="s">
        <v>153</v>
      </c>
      <c r="C23817" t="s">
        <v>145</v>
      </c>
      <c r="D23817" t="s">
        <v>50</v>
      </c>
      <c r="E23817" t="s">
        <v>50</v>
      </c>
      <c r="F23817">
        <v>55</v>
      </c>
      <c r="G23817">
        <v>105</v>
      </c>
      <c r="H23817">
        <v>1421</v>
      </c>
      <c r="I23817">
        <v>1186</v>
      </c>
      <c r="J23817">
        <v>3</v>
      </c>
      <c r="K23817">
        <v>0</v>
      </c>
      <c r="L23817" t="s">
        <v>1764</v>
      </c>
      <c r="M23817" t="s">
        <v>1405</v>
      </c>
      <c r="N23817" t="s">
        <v>153</v>
      </c>
      <c r="O23817" t="s">
        <v>22</v>
      </c>
      <c r="P23817" t="s">
        <v>23</v>
      </c>
      <c r="Q23817" t="s">
        <v>24</v>
      </c>
    </row>
    <row r="23818" spans="1:17" x14ac:dyDescent="0.2">
      <c r="A23818" s="2">
        <v>44721</v>
      </c>
      <c r="B23818" t="s">
        <v>1693</v>
      </c>
      <c r="C23818" t="s">
        <v>87</v>
      </c>
      <c r="D23818" t="s">
        <v>50</v>
      </c>
      <c r="E23818" t="s">
        <v>50</v>
      </c>
      <c r="F23818">
        <v>203</v>
      </c>
      <c r="G23818">
        <v>73</v>
      </c>
      <c r="H23818">
        <v>857</v>
      </c>
      <c r="I23818">
        <v>1338</v>
      </c>
      <c r="J23818">
        <v>1</v>
      </c>
      <c r="K23818">
        <v>1</v>
      </c>
      <c r="L23818" t="s">
        <v>1764</v>
      </c>
      <c r="M23818" t="s">
        <v>1693</v>
      </c>
      <c r="N23818" t="s">
        <v>1693</v>
      </c>
      <c r="O23818" t="s">
        <v>22</v>
      </c>
      <c r="P23818" t="s">
        <v>23</v>
      </c>
      <c r="Q23818" t="s">
        <v>30</v>
      </c>
    </row>
    <row r="23819" spans="1:17" x14ac:dyDescent="0.2">
      <c r="A23819" s="2">
        <v>44721</v>
      </c>
      <c r="B23819" t="s">
        <v>328</v>
      </c>
      <c r="C23819" t="s">
        <v>345</v>
      </c>
      <c r="D23819" t="s">
        <v>50</v>
      </c>
      <c r="E23819" t="s">
        <v>50</v>
      </c>
      <c r="F23819">
        <v>62</v>
      </c>
      <c r="G23819">
        <v>85</v>
      </c>
      <c r="H23819">
        <v>1381</v>
      </c>
      <c r="I23819">
        <v>1276</v>
      </c>
      <c r="J23819">
        <v>0</v>
      </c>
      <c r="K23819">
        <v>3</v>
      </c>
      <c r="L23819" t="s">
        <v>1764</v>
      </c>
      <c r="M23819" t="s">
        <v>329</v>
      </c>
      <c r="N23819" t="s">
        <v>328</v>
      </c>
      <c r="O23819" t="s">
        <v>22</v>
      </c>
      <c r="P23819" t="s">
        <v>23</v>
      </c>
      <c r="Q23819" t="s">
        <v>41</v>
      </c>
    </row>
    <row r="23820" spans="1:17" x14ac:dyDescent="0.2">
      <c r="A23820" s="2">
        <v>44721</v>
      </c>
      <c r="B23820" t="s">
        <v>184</v>
      </c>
      <c r="C23820" t="s">
        <v>81</v>
      </c>
      <c r="D23820" t="s">
        <v>50</v>
      </c>
      <c r="E23820" t="s">
        <v>50</v>
      </c>
      <c r="F23820">
        <v>169</v>
      </c>
      <c r="G23820">
        <v>110</v>
      </c>
      <c r="H23820">
        <v>971</v>
      </c>
      <c r="I23820">
        <v>1169</v>
      </c>
      <c r="J23820">
        <v>1</v>
      </c>
      <c r="K23820">
        <v>2</v>
      </c>
      <c r="L23820" t="s">
        <v>1764</v>
      </c>
      <c r="M23820" t="s">
        <v>1120</v>
      </c>
      <c r="N23820" t="s">
        <v>184</v>
      </c>
      <c r="O23820" t="s">
        <v>22</v>
      </c>
      <c r="P23820" t="s">
        <v>23</v>
      </c>
      <c r="Q23820" t="s">
        <v>41</v>
      </c>
    </row>
    <row r="23821" spans="1:17" x14ac:dyDescent="0.2">
      <c r="A23821" s="2">
        <v>44721</v>
      </c>
      <c r="B23821" t="s">
        <v>442</v>
      </c>
      <c r="C23821" t="s">
        <v>239</v>
      </c>
      <c r="D23821" t="s">
        <v>57</v>
      </c>
      <c r="E23821" t="s">
        <v>115</v>
      </c>
      <c r="F23821">
        <v>101</v>
      </c>
      <c r="G23821">
        <v>75</v>
      </c>
      <c r="H23821">
        <v>1206</v>
      </c>
      <c r="I23821">
        <v>1324</v>
      </c>
      <c r="J23821">
        <v>0</v>
      </c>
      <c r="K23821">
        <v>0</v>
      </c>
      <c r="L23821" t="s">
        <v>28</v>
      </c>
      <c r="M23821" t="s">
        <v>1158</v>
      </c>
      <c r="N23821" t="s">
        <v>166</v>
      </c>
      <c r="O23821" t="s">
        <v>122</v>
      </c>
      <c r="P23821" t="s">
        <v>23</v>
      </c>
      <c r="Q23821" t="s">
        <v>30</v>
      </c>
    </row>
    <row r="23822" spans="1:17" x14ac:dyDescent="0.2">
      <c r="A23822" s="2">
        <v>44721</v>
      </c>
      <c r="B23822" t="s">
        <v>125</v>
      </c>
      <c r="C23822" t="s">
        <v>76</v>
      </c>
      <c r="D23822" t="s">
        <v>50</v>
      </c>
      <c r="E23822" t="s">
        <v>50</v>
      </c>
      <c r="F23822">
        <v>211</v>
      </c>
      <c r="G23822">
        <v>63</v>
      </c>
      <c r="H23822">
        <v>776</v>
      </c>
      <c r="I23822">
        <v>1380</v>
      </c>
      <c r="J23822">
        <v>0</v>
      </c>
      <c r="K23822">
        <v>1</v>
      </c>
      <c r="L23822" t="s">
        <v>28</v>
      </c>
      <c r="M23822" t="s">
        <v>468</v>
      </c>
      <c r="N23822" t="s">
        <v>125</v>
      </c>
      <c r="O23822" t="s">
        <v>22</v>
      </c>
      <c r="P23822" t="s">
        <v>23</v>
      </c>
      <c r="Q23822" t="s">
        <v>41</v>
      </c>
    </row>
    <row r="23823" spans="1:17" x14ac:dyDescent="0.2">
      <c r="A23823" s="2">
        <v>44721</v>
      </c>
      <c r="B23823" t="s">
        <v>113</v>
      </c>
      <c r="C23823" t="s">
        <v>32</v>
      </c>
      <c r="D23823" t="s">
        <v>115</v>
      </c>
      <c r="E23823" t="s">
        <v>19</v>
      </c>
      <c r="F23823">
        <v>49</v>
      </c>
      <c r="G23823">
        <v>58</v>
      </c>
      <c r="H23823">
        <v>1444</v>
      </c>
      <c r="I23823">
        <v>1398</v>
      </c>
      <c r="J23823">
        <v>0</v>
      </c>
      <c r="K23823">
        <v>1</v>
      </c>
      <c r="L23823" t="s">
        <v>28</v>
      </c>
      <c r="M23823" t="s">
        <v>1037</v>
      </c>
      <c r="N23823" t="s">
        <v>106</v>
      </c>
      <c r="O23823" t="s">
        <v>122</v>
      </c>
      <c r="P23823" t="s">
        <v>23</v>
      </c>
      <c r="Q23823" t="s">
        <v>41</v>
      </c>
    </row>
    <row r="23824" spans="1:17" x14ac:dyDescent="0.2">
      <c r="A23824" s="2">
        <v>44722</v>
      </c>
      <c r="B23824" t="s">
        <v>77</v>
      </c>
      <c r="C23824" t="s">
        <v>222</v>
      </c>
      <c r="D23824" t="s">
        <v>27</v>
      </c>
      <c r="E23824" t="s">
        <v>27</v>
      </c>
      <c r="F23824">
        <v>15</v>
      </c>
      <c r="G23824">
        <v>170</v>
      </c>
      <c r="H23824">
        <v>1633</v>
      </c>
      <c r="I23824">
        <v>968</v>
      </c>
      <c r="J23824">
        <v>5</v>
      </c>
      <c r="K23824">
        <v>0</v>
      </c>
      <c r="L23824" t="s">
        <v>1804</v>
      </c>
      <c r="M23824" t="s">
        <v>1852</v>
      </c>
      <c r="N23824" t="s">
        <v>77</v>
      </c>
      <c r="O23824" t="s">
        <v>22</v>
      </c>
      <c r="P23824" t="s">
        <v>23</v>
      </c>
      <c r="Q23824" t="s">
        <v>24</v>
      </c>
    </row>
    <row r="23825" spans="1:17" x14ac:dyDescent="0.2">
      <c r="A23825" s="2">
        <v>44722</v>
      </c>
      <c r="B23825" t="s">
        <v>512</v>
      </c>
      <c r="C23825" t="s">
        <v>282</v>
      </c>
      <c r="D23825" t="s">
        <v>27</v>
      </c>
      <c r="E23825" t="s">
        <v>19</v>
      </c>
      <c r="F23825">
        <v>175</v>
      </c>
      <c r="G23825">
        <v>103</v>
      </c>
      <c r="H23825">
        <v>960</v>
      </c>
      <c r="I23825">
        <v>1203</v>
      </c>
      <c r="J23825">
        <v>0</v>
      </c>
      <c r="K23825">
        <v>2</v>
      </c>
      <c r="L23825" t="s">
        <v>1804</v>
      </c>
      <c r="M23825" t="s">
        <v>632</v>
      </c>
      <c r="N23825" t="s">
        <v>512</v>
      </c>
      <c r="O23825" t="s">
        <v>22</v>
      </c>
      <c r="P23825" t="s">
        <v>23</v>
      </c>
      <c r="Q23825" t="s">
        <v>41</v>
      </c>
    </row>
    <row r="23826" spans="1:17" x14ac:dyDescent="0.2">
      <c r="A23826" s="2">
        <v>44722</v>
      </c>
      <c r="B23826" t="s">
        <v>848</v>
      </c>
      <c r="C23826" t="s">
        <v>532</v>
      </c>
      <c r="D23826" t="s">
        <v>27</v>
      </c>
      <c r="E23826" t="s">
        <v>27</v>
      </c>
      <c r="F23826">
        <v>201</v>
      </c>
      <c r="G23826">
        <v>144</v>
      </c>
      <c r="H23826">
        <v>858</v>
      </c>
      <c r="I23826">
        <v>1062</v>
      </c>
      <c r="J23826">
        <v>0</v>
      </c>
      <c r="K23826">
        <v>2</v>
      </c>
      <c r="L23826" t="s">
        <v>1804</v>
      </c>
      <c r="M23826" t="s">
        <v>905</v>
      </c>
      <c r="N23826" t="s">
        <v>848</v>
      </c>
      <c r="O23826" t="s">
        <v>22</v>
      </c>
      <c r="P23826" t="s">
        <v>23</v>
      </c>
      <c r="Q23826" t="s">
        <v>41</v>
      </c>
    </row>
    <row r="23827" spans="1:17" x14ac:dyDescent="0.2">
      <c r="A23827" s="2">
        <v>44722</v>
      </c>
      <c r="B23827" t="s">
        <v>262</v>
      </c>
      <c r="C23827" t="s">
        <v>555</v>
      </c>
      <c r="D23827" t="s">
        <v>27</v>
      </c>
      <c r="E23827" t="s">
        <v>27</v>
      </c>
      <c r="F23827">
        <v>155</v>
      </c>
      <c r="G23827">
        <v>118</v>
      </c>
      <c r="H23827">
        <v>1029</v>
      </c>
      <c r="I23827">
        <v>1147</v>
      </c>
      <c r="J23827">
        <v>1</v>
      </c>
      <c r="K23827">
        <v>1</v>
      </c>
      <c r="L23827" t="s">
        <v>1804</v>
      </c>
      <c r="M23827" t="s">
        <v>264</v>
      </c>
      <c r="N23827" t="s">
        <v>262</v>
      </c>
      <c r="O23827" t="s">
        <v>22</v>
      </c>
      <c r="P23827" t="s">
        <v>23</v>
      </c>
      <c r="Q23827" t="s">
        <v>30</v>
      </c>
    </row>
    <row r="23828" spans="1:17" x14ac:dyDescent="0.2">
      <c r="A23828" s="2">
        <v>44722</v>
      </c>
      <c r="B23828" t="s">
        <v>69</v>
      </c>
      <c r="C23828" t="s">
        <v>67</v>
      </c>
      <c r="D23828" t="s">
        <v>50</v>
      </c>
      <c r="E23828" t="s">
        <v>50</v>
      </c>
      <c r="F23828">
        <v>34</v>
      </c>
      <c r="G23828">
        <v>3</v>
      </c>
      <c r="H23828">
        <v>1500</v>
      </c>
      <c r="I23828">
        <v>1789</v>
      </c>
      <c r="J23828">
        <v>1</v>
      </c>
      <c r="K23828">
        <v>1</v>
      </c>
      <c r="L23828" t="s">
        <v>1764</v>
      </c>
      <c r="M23828" t="s">
        <v>71</v>
      </c>
      <c r="N23828" t="s">
        <v>69</v>
      </c>
      <c r="O23828" t="s">
        <v>22</v>
      </c>
      <c r="P23828" t="s">
        <v>23</v>
      </c>
      <c r="Q23828" t="s">
        <v>30</v>
      </c>
    </row>
    <row r="23829" spans="1:17" x14ac:dyDescent="0.2">
      <c r="A23829" s="2">
        <v>44722</v>
      </c>
      <c r="B23829" t="s">
        <v>72</v>
      </c>
      <c r="C23829" t="s">
        <v>274</v>
      </c>
      <c r="D23829" t="s">
        <v>50</v>
      </c>
      <c r="E23829" t="s">
        <v>50</v>
      </c>
      <c r="F23829">
        <v>11</v>
      </c>
      <c r="G23829">
        <v>16</v>
      </c>
      <c r="H23829">
        <v>1653</v>
      </c>
      <c r="I23829">
        <v>1621</v>
      </c>
      <c r="J23829">
        <v>0</v>
      </c>
      <c r="K23829">
        <v>1</v>
      </c>
      <c r="L23829" t="s">
        <v>1764</v>
      </c>
      <c r="M23829" t="s">
        <v>74</v>
      </c>
      <c r="N23829" t="s">
        <v>72</v>
      </c>
      <c r="O23829" t="s">
        <v>22</v>
      </c>
      <c r="P23829" t="s">
        <v>23</v>
      </c>
      <c r="Q23829" t="s">
        <v>41</v>
      </c>
    </row>
    <row r="23830" spans="1:17" x14ac:dyDescent="0.2">
      <c r="A23830" s="2">
        <v>44722</v>
      </c>
      <c r="B23830" t="s">
        <v>85</v>
      </c>
      <c r="C23830" t="s">
        <v>123</v>
      </c>
      <c r="D23830" t="s">
        <v>50</v>
      </c>
      <c r="E23830" t="s">
        <v>50</v>
      </c>
      <c r="F23830">
        <v>66</v>
      </c>
      <c r="G23830">
        <v>76</v>
      </c>
      <c r="H23830">
        <v>1371</v>
      </c>
      <c r="I23830">
        <v>1305</v>
      </c>
      <c r="J23830">
        <v>1</v>
      </c>
      <c r="K23830">
        <v>2</v>
      </c>
      <c r="L23830" t="s">
        <v>1764</v>
      </c>
      <c r="M23830" t="s">
        <v>86</v>
      </c>
      <c r="N23830" t="s">
        <v>85</v>
      </c>
      <c r="O23830" t="s">
        <v>22</v>
      </c>
      <c r="P23830" t="s">
        <v>23</v>
      </c>
      <c r="Q23830" t="s">
        <v>41</v>
      </c>
    </row>
    <row r="23831" spans="1:17" x14ac:dyDescent="0.2">
      <c r="A23831" s="2">
        <v>44722</v>
      </c>
      <c r="B23831" t="s">
        <v>386</v>
      </c>
      <c r="C23831" t="s">
        <v>244</v>
      </c>
      <c r="D23831" t="s">
        <v>50</v>
      </c>
      <c r="E23831" t="s">
        <v>50</v>
      </c>
      <c r="F23831">
        <v>129</v>
      </c>
      <c r="G23831">
        <v>45</v>
      </c>
      <c r="H23831">
        <v>1127</v>
      </c>
      <c r="I23831">
        <v>1454</v>
      </c>
      <c r="J23831">
        <v>0</v>
      </c>
      <c r="K23831">
        <v>1</v>
      </c>
      <c r="L23831" t="s">
        <v>1764</v>
      </c>
      <c r="M23831" t="s">
        <v>1878</v>
      </c>
      <c r="N23831" t="s">
        <v>386</v>
      </c>
      <c r="O23831" t="s">
        <v>22</v>
      </c>
      <c r="P23831" t="s">
        <v>23</v>
      </c>
      <c r="Q23831" t="s">
        <v>41</v>
      </c>
    </row>
    <row r="23832" spans="1:17" x14ac:dyDescent="0.2">
      <c r="A23832" s="2">
        <v>44722</v>
      </c>
      <c r="B23832" t="s">
        <v>317</v>
      </c>
      <c r="C23832" t="s">
        <v>560</v>
      </c>
      <c r="D23832" t="s">
        <v>50</v>
      </c>
      <c r="E23832" t="s">
        <v>50</v>
      </c>
      <c r="F23832">
        <v>93</v>
      </c>
      <c r="G23832">
        <v>125</v>
      </c>
      <c r="H23832">
        <v>1243</v>
      </c>
      <c r="I23832">
        <v>1134</v>
      </c>
      <c r="J23832">
        <v>1</v>
      </c>
      <c r="K23832">
        <v>1</v>
      </c>
      <c r="L23832" t="s">
        <v>1764</v>
      </c>
      <c r="M23832" t="s">
        <v>1536</v>
      </c>
      <c r="N23832" t="s">
        <v>1204</v>
      </c>
      <c r="O23832" t="s">
        <v>122</v>
      </c>
      <c r="P23832" t="s">
        <v>23</v>
      </c>
      <c r="Q23832" t="s">
        <v>30</v>
      </c>
    </row>
    <row r="23833" spans="1:17" x14ac:dyDescent="0.2">
      <c r="A23833" s="2">
        <v>44722</v>
      </c>
      <c r="B23833" t="s">
        <v>384</v>
      </c>
      <c r="C23833" t="s">
        <v>101</v>
      </c>
      <c r="D23833" t="s">
        <v>50</v>
      </c>
      <c r="E23833" t="s">
        <v>50</v>
      </c>
      <c r="F23833">
        <v>180</v>
      </c>
      <c r="G23833">
        <v>135</v>
      </c>
      <c r="H23833">
        <v>932</v>
      </c>
      <c r="I23833">
        <v>1105</v>
      </c>
      <c r="J23833">
        <v>2</v>
      </c>
      <c r="K23833">
        <v>4</v>
      </c>
      <c r="L23833" t="s">
        <v>1764</v>
      </c>
      <c r="M23833" t="s">
        <v>395</v>
      </c>
      <c r="N23833" t="s">
        <v>384</v>
      </c>
      <c r="O23833" t="s">
        <v>22</v>
      </c>
      <c r="P23833" t="s">
        <v>23</v>
      </c>
      <c r="Q23833" t="s">
        <v>41</v>
      </c>
    </row>
    <row r="23834" spans="1:17" x14ac:dyDescent="0.2">
      <c r="A23834" s="2">
        <v>44722</v>
      </c>
      <c r="B23834" t="s">
        <v>737</v>
      </c>
      <c r="C23834" t="s">
        <v>174</v>
      </c>
      <c r="D23834" t="s">
        <v>50</v>
      </c>
      <c r="E23834" t="s">
        <v>50</v>
      </c>
      <c r="F23834">
        <v>153</v>
      </c>
      <c r="G23834">
        <v>192</v>
      </c>
      <c r="H23834">
        <v>1040</v>
      </c>
      <c r="I23834">
        <v>895</v>
      </c>
      <c r="J23834">
        <v>2</v>
      </c>
      <c r="K23834">
        <v>1</v>
      </c>
      <c r="L23834" t="s">
        <v>1764</v>
      </c>
      <c r="M23834" t="s">
        <v>1774</v>
      </c>
      <c r="N23834" t="s">
        <v>737</v>
      </c>
      <c r="O23834" t="s">
        <v>22</v>
      </c>
      <c r="P23834" t="s">
        <v>23</v>
      </c>
      <c r="Q23834" t="s">
        <v>24</v>
      </c>
    </row>
    <row r="23835" spans="1:17" x14ac:dyDescent="0.2">
      <c r="A23835" s="2">
        <v>44722</v>
      </c>
      <c r="B23835" t="s">
        <v>133</v>
      </c>
      <c r="C23835" t="s">
        <v>38</v>
      </c>
      <c r="D23835" t="s">
        <v>115</v>
      </c>
      <c r="E23835" t="s">
        <v>19</v>
      </c>
      <c r="F23835">
        <v>29</v>
      </c>
      <c r="G23835">
        <v>50</v>
      </c>
      <c r="H23835">
        <v>1519</v>
      </c>
      <c r="I23835">
        <v>1443</v>
      </c>
      <c r="J23835">
        <v>2</v>
      </c>
      <c r="K23835">
        <v>2</v>
      </c>
      <c r="L23835" t="s">
        <v>28</v>
      </c>
      <c r="M23835" t="s">
        <v>492</v>
      </c>
      <c r="N23835" t="s">
        <v>133</v>
      </c>
      <c r="O23835" t="s">
        <v>22</v>
      </c>
      <c r="P23835" t="s">
        <v>23</v>
      </c>
      <c r="Q23835" t="s">
        <v>30</v>
      </c>
    </row>
    <row r="23836" spans="1:17" x14ac:dyDescent="0.2">
      <c r="A23836" s="2">
        <v>44722</v>
      </c>
      <c r="B23836" t="s">
        <v>107</v>
      </c>
      <c r="C23836" t="s">
        <v>128</v>
      </c>
      <c r="D23836" t="s">
        <v>19</v>
      </c>
      <c r="E23836" t="s">
        <v>36</v>
      </c>
      <c r="F23836">
        <v>28</v>
      </c>
      <c r="G23836">
        <v>35</v>
      </c>
      <c r="H23836">
        <v>1526</v>
      </c>
      <c r="I23836">
        <v>1499</v>
      </c>
      <c r="J23836">
        <v>0</v>
      </c>
      <c r="K23836">
        <v>2</v>
      </c>
      <c r="L23836" t="s">
        <v>312</v>
      </c>
      <c r="M23836" t="s">
        <v>320</v>
      </c>
      <c r="N23836" t="s">
        <v>143</v>
      </c>
      <c r="O23836" t="s">
        <v>122</v>
      </c>
      <c r="P23836" t="s">
        <v>23</v>
      </c>
      <c r="Q23836" t="s">
        <v>41</v>
      </c>
    </row>
    <row r="23837" spans="1:17" x14ac:dyDescent="0.2">
      <c r="A23837" s="2">
        <v>44722</v>
      </c>
      <c r="B23837" t="s">
        <v>143</v>
      </c>
      <c r="C23837" t="s">
        <v>199</v>
      </c>
      <c r="D23837" t="s">
        <v>115</v>
      </c>
      <c r="E23837" t="s">
        <v>36</v>
      </c>
      <c r="F23837">
        <v>23</v>
      </c>
      <c r="G23837">
        <v>60</v>
      </c>
      <c r="H23837">
        <v>1553</v>
      </c>
      <c r="I23837">
        <v>1387</v>
      </c>
      <c r="J23837">
        <v>4</v>
      </c>
      <c r="K23837">
        <v>1</v>
      </c>
      <c r="L23837" t="s">
        <v>312</v>
      </c>
      <c r="M23837" t="s">
        <v>320</v>
      </c>
      <c r="N23837" t="s">
        <v>143</v>
      </c>
      <c r="O23837" t="s">
        <v>22</v>
      </c>
      <c r="P23837" t="s">
        <v>23</v>
      </c>
      <c r="Q23837" t="s">
        <v>24</v>
      </c>
    </row>
    <row r="23838" spans="1:17" x14ac:dyDescent="0.2">
      <c r="A23838" s="2">
        <v>44723</v>
      </c>
      <c r="B23838" t="s">
        <v>301</v>
      </c>
      <c r="C23838" t="s">
        <v>459</v>
      </c>
      <c r="D23838" t="s">
        <v>115</v>
      </c>
      <c r="E23838" t="s">
        <v>115</v>
      </c>
      <c r="F23838">
        <v>146</v>
      </c>
      <c r="G23838">
        <v>168</v>
      </c>
      <c r="H23838">
        <v>1059</v>
      </c>
      <c r="I23838">
        <v>978</v>
      </c>
      <c r="J23838">
        <v>4</v>
      </c>
      <c r="K23838">
        <v>1</v>
      </c>
      <c r="L23838" t="s">
        <v>570</v>
      </c>
      <c r="M23838" t="s">
        <v>302</v>
      </c>
      <c r="N23838" t="s">
        <v>301</v>
      </c>
      <c r="O23838" t="s">
        <v>22</v>
      </c>
      <c r="P23838" t="s">
        <v>23</v>
      </c>
      <c r="Q23838" t="s">
        <v>24</v>
      </c>
    </row>
    <row r="23839" spans="1:17" x14ac:dyDescent="0.2">
      <c r="A23839" s="2">
        <v>44723</v>
      </c>
      <c r="B23839" t="s">
        <v>363</v>
      </c>
      <c r="C23839" t="s">
        <v>177</v>
      </c>
      <c r="D23839" t="s">
        <v>115</v>
      </c>
      <c r="E23839" t="s">
        <v>115</v>
      </c>
      <c r="F23839">
        <v>159</v>
      </c>
      <c r="G23839">
        <v>91</v>
      </c>
      <c r="H23839">
        <v>1001</v>
      </c>
      <c r="I23839">
        <v>1259</v>
      </c>
      <c r="J23839">
        <v>0</v>
      </c>
      <c r="K23839">
        <v>1</v>
      </c>
      <c r="L23839" t="s">
        <v>570</v>
      </c>
      <c r="M23839" t="s">
        <v>302</v>
      </c>
      <c r="N23839" t="s">
        <v>301</v>
      </c>
      <c r="O23839" t="s">
        <v>122</v>
      </c>
      <c r="P23839" t="s">
        <v>23</v>
      </c>
      <c r="Q23839" t="s">
        <v>41</v>
      </c>
    </row>
    <row r="23840" spans="1:17" x14ac:dyDescent="0.2">
      <c r="A23840" s="2">
        <v>44723</v>
      </c>
      <c r="B23840" t="s">
        <v>898</v>
      </c>
      <c r="C23840" t="s">
        <v>572</v>
      </c>
      <c r="D23840" t="s">
        <v>115</v>
      </c>
      <c r="E23840" t="s">
        <v>115</v>
      </c>
      <c r="F23840">
        <v>186</v>
      </c>
      <c r="G23840">
        <v>133</v>
      </c>
      <c r="H23840">
        <v>911</v>
      </c>
      <c r="I23840">
        <v>1117</v>
      </c>
      <c r="J23840">
        <v>0</v>
      </c>
      <c r="K23840">
        <v>1</v>
      </c>
      <c r="L23840" t="s">
        <v>570</v>
      </c>
      <c r="M23840" t="s">
        <v>1107</v>
      </c>
      <c r="N23840" t="s">
        <v>898</v>
      </c>
      <c r="O23840" t="s">
        <v>22</v>
      </c>
      <c r="P23840" t="s">
        <v>23</v>
      </c>
      <c r="Q23840" t="s">
        <v>41</v>
      </c>
    </row>
    <row r="23841" spans="1:17" x14ac:dyDescent="0.2">
      <c r="A23841" s="2">
        <v>44723</v>
      </c>
      <c r="B23841" t="s">
        <v>389</v>
      </c>
      <c r="C23841" t="s">
        <v>913</v>
      </c>
      <c r="D23841" t="s">
        <v>115</v>
      </c>
      <c r="E23841" t="s">
        <v>115</v>
      </c>
      <c r="F23841">
        <v>151</v>
      </c>
      <c r="G23841">
        <v>100</v>
      </c>
      <c r="H23841">
        <v>1046</v>
      </c>
      <c r="I23841">
        <v>1208</v>
      </c>
      <c r="J23841">
        <v>0</v>
      </c>
      <c r="K23841">
        <v>5</v>
      </c>
      <c r="L23841" t="s">
        <v>570</v>
      </c>
      <c r="M23841" t="s">
        <v>1107</v>
      </c>
      <c r="N23841" t="s">
        <v>898</v>
      </c>
      <c r="O23841" t="s">
        <v>122</v>
      </c>
      <c r="P23841" t="s">
        <v>23</v>
      </c>
      <c r="Q23841" t="s">
        <v>41</v>
      </c>
    </row>
    <row r="23842" spans="1:17" x14ac:dyDescent="0.2">
      <c r="A23842" s="2">
        <v>44723</v>
      </c>
      <c r="B23842" t="s">
        <v>462</v>
      </c>
      <c r="C23842" t="s">
        <v>114</v>
      </c>
      <c r="D23842" t="s">
        <v>115</v>
      </c>
      <c r="E23842" t="s">
        <v>115</v>
      </c>
      <c r="F23842">
        <v>205</v>
      </c>
      <c r="G23842">
        <v>111</v>
      </c>
      <c r="H23842">
        <v>842</v>
      </c>
      <c r="I23842">
        <v>1167</v>
      </c>
      <c r="J23842">
        <v>0</v>
      </c>
      <c r="K23842">
        <v>2</v>
      </c>
      <c r="L23842" t="s">
        <v>570</v>
      </c>
      <c r="M23842" t="s">
        <v>1863</v>
      </c>
      <c r="N23842" t="s">
        <v>449</v>
      </c>
      <c r="O23842" t="s">
        <v>122</v>
      </c>
      <c r="P23842" t="s">
        <v>23</v>
      </c>
      <c r="Q23842" t="s">
        <v>41</v>
      </c>
    </row>
    <row r="23843" spans="1:17" x14ac:dyDescent="0.2">
      <c r="A23843" s="2">
        <v>44723</v>
      </c>
      <c r="B23843" t="s">
        <v>449</v>
      </c>
      <c r="C23843" t="s">
        <v>629</v>
      </c>
      <c r="D23843" t="s">
        <v>115</v>
      </c>
      <c r="E23843" t="s">
        <v>36</v>
      </c>
      <c r="F23843">
        <v>83</v>
      </c>
      <c r="G23843">
        <v>156</v>
      </c>
      <c r="H23843">
        <v>1286</v>
      </c>
      <c r="I23843">
        <v>1025</v>
      </c>
      <c r="J23843">
        <v>4</v>
      </c>
      <c r="K23843">
        <v>0</v>
      </c>
      <c r="L23843" t="s">
        <v>570</v>
      </c>
      <c r="M23843" t="s">
        <v>1863</v>
      </c>
      <c r="N23843" t="s">
        <v>449</v>
      </c>
      <c r="O23843" t="s">
        <v>22</v>
      </c>
      <c r="P23843" t="s">
        <v>23</v>
      </c>
      <c r="Q23843" t="s">
        <v>24</v>
      </c>
    </row>
    <row r="23844" spans="1:17" x14ac:dyDescent="0.2">
      <c r="A23844" s="2">
        <v>44723</v>
      </c>
      <c r="B23844" t="s">
        <v>648</v>
      </c>
      <c r="C23844" t="s">
        <v>254</v>
      </c>
      <c r="D23844" t="s">
        <v>115</v>
      </c>
      <c r="E23844" t="s">
        <v>115</v>
      </c>
      <c r="F23844">
        <v>171</v>
      </c>
      <c r="G23844">
        <v>147</v>
      </c>
      <c r="H23844">
        <v>966</v>
      </c>
      <c r="I23844">
        <v>1053</v>
      </c>
      <c r="J23844">
        <v>0</v>
      </c>
      <c r="K23844">
        <v>3</v>
      </c>
      <c r="L23844" t="s">
        <v>570</v>
      </c>
      <c r="M23844" t="s">
        <v>1818</v>
      </c>
      <c r="N23844" t="s">
        <v>388</v>
      </c>
      <c r="O23844" t="s">
        <v>122</v>
      </c>
      <c r="P23844" t="s">
        <v>23</v>
      </c>
      <c r="Q23844" t="s">
        <v>41</v>
      </c>
    </row>
    <row r="23845" spans="1:17" x14ac:dyDescent="0.2">
      <c r="A23845" s="2">
        <v>44723</v>
      </c>
      <c r="B23845" t="s">
        <v>388</v>
      </c>
      <c r="C23845" t="s">
        <v>1073</v>
      </c>
      <c r="D23845" t="s">
        <v>115</v>
      </c>
      <c r="E23845" t="s">
        <v>115</v>
      </c>
      <c r="F23845">
        <v>106</v>
      </c>
      <c r="G23845">
        <v>150</v>
      </c>
      <c r="H23845">
        <v>1174</v>
      </c>
      <c r="I23845">
        <v>1049</v>
      </c>
      <c r="J23845">
        <v>2</v>
      </c>
      <c r="K23845">
        <v>1</v>
      </c>
      <c r="L23845" t="s">
        <v>570</v>
      </c>
      <c r="M23845" t="s">
        <v>1818</v>
      </c>
      <c r="N23845" t="s">
        <v>388</v>
      </c>
      <c r="O23845" t="s">
        <v>22</v>
      </c>
      <c r="P23845" t="s">
        <v>23</v>
      </c>
      <c r="Q23845" t="s">
        <v>24</v>
      </c>
    </row>
    <row r="23846" spans="1:17" x14ac:dyDescent="0.2">
      <c r="A23846" s="2">
        <v>44723</v>
      </c>
      <c r="B23846" t="s">
        <v>212</v>
      </c>
      <c r="C23846" t="s">
        <v>583</v>
      </c>
      <c r="D23846" t="s">
        <v>115</v>
      </c>
      <c r="E23846" t="s">
        <v>115</v>
      </c>
      <c r="F23846">
        <v>188</v>
      </c>
      <c r="G23846">
        <v>134</v>
      </c>
      <c r="H23846">
        <v>903</v>
      </c>
      <c r="I23846">
        <v>1117</v>
      </c>
      <c r="J23846">
        <v>1</v>
      </c>
      <c r="K23846">
        <v>2</v>
      </c>
      <c r="L23846" t="s">
        <v>570</v>
      </c>
      <c r="M23846" t="s">
        <v>392</v>
      </c>
      <c r="N23846" t="s">
        <v>391</v>
      </c>
      <c r="O23846" t="s">
        <v>122</v>
      </c>
      <c r="P23846" t="s">
        <v>23</v>
      </c>
      <c r="Q23846" t="s">
        <v>41</v>
      </c>
    </row>
    <row r="23847" spans="1:17" x14ac:dyDescent="0.2">
      <c r="A23847" s="2">
        <v>44723</v>
      </c>
      <c r="B23847" t="s">
        <v>391</v>
      </c>
      <c r="C23847" t="s">
        <v>402</v>
      </c>
      <c r="D23847" t="s">
        <v>115</v>
      </c>
      <c r="E23847" t="s">
        <v>115</v>
      </c>
      <c r="F23847">
        <v>154</v>
      </c>
      <c r="G23847">
        <v>89</v>
      </c>
      <c r="H23847">
        <v>1035</v>
      </c>
      <c r="I23847">
        <v>1262</v>
      </c>
      <c r="J23847">
        <v>1</v>
      </c>
      <c r="K23847">
        <v>2</v>
      </c>
      <c r="L23847" t="s">
        <v>570</v>
      </c>
      <c r="M23847" t="s">
        <v>392</v>
      </c>
      <c r="N23847" t="s">
        <v>391</v>
      </c>
      <c r="O23847" t="s">
        <v>22</v>
      </c>
      <c r="P23847" t="s">
        <v>23</v>
      </c>
      <c r="Q23847" t="s">
        <v>41</v>
      </c>
    </row>
    <row r="23848" spans="1:17" x14ac:dyDescent="0.2">
      <c r="A23848" s="2">
        <v>44723</v>
      </c>
      <c r="B23848" t="s">
        <v>443</v>
      </c>
      <c r="C23848" t="s">
        <v>602</v>
      </c>
      <c r="D23848" t="s">
        <v>115</v>
      </c>
      <c r="E23848" t="s">
        <v>115</v>
      </c>
      <c r="F23848">
        <v>158</v>
      </c>
      <c r="G23848">
        <v>114</v>
      </c>
      <c r="H23848">
        <v>1012</v>
      </c>
      <c r="I23848">
        <v>1159</v>
      </c>
      <c r="J23848">
        <v>0</v>
      </c>
      <c r="K23848">
        <v>1</v>
      </c>
      <c r="L23848" t="s">
        <v>570</v>
      </c>
      <c r="M23848" t="s">
        <v>1109</v>
      </c>
      <c r="N23848" t="s">
        <v>569</v>
      </c>
      <c r="O23848" t="s">
        <v>122</v>
      </c>
      <c r="P23848" t="s">
        <v>23</v>
      </c>
      <c r="Q23848" t="s">
        <v>41</v>
      </c>
    </row>
    <row r="23849" spans="1:17" x14ac:dyDescent="0.2">
      <c r="A23849" s="2">
        <v>44723</v>
      </c>
      <c r="B23849" t="s">
        <v>569</v>
      </c>
      <c r="C23849" t="s">
        <v>213</v>
      </c>
      <c r="D23849" t="s">
        <v>115</v>
      </c>
      <c r="E23849" t="s">
        <v>115</v>
      </c>
      <c r="F23849">
        <v>95</v>
      </c>
      <c r="G23849">
        <v>152</v>
      </c>
      <c r="H23849">
        <v>1218</v>
      </c>
      <c r="I23849">
        <v>1044</v>
      </c>
      <c r="J23849">
        <v>2</v>
      </c>
      <c r="K23849">
        <v>0</v>
      </c>
      <c r="L23849" t="s">
        <v>570</v>
      </c>
      <c r="M23849" t="s">
        <v>1109</v>
      </c>
      <c r="N23849" t="s">
        <v>569</v>
      </c>
      <c r="O23849" t="s">
        <v>22</v>
      </c>
      <c r="P23849" t="s">
        <v>23</v>
      </c>
      <c r="Q23849" t="s">
        <v>24</v>
      </c>
    </row>
    <row r="23850" spans="1:17" x14ac:dyDescent="0.2">
      <c r="A23850" s="2">
        <v>44723</v>
      </c>
      <c r="B23850" t="s">
        <v>26</v>
      </c>
      <c r="C23850" t="s">
        <v>232</v>
      </c>
      <c r="D23850" t="s">
        <v>27</v>
      </c>
      <c r="E23850" t="s">
        <v>19</v>
      </c>
      <c r="F23850">
        <v>9</v>
      </c>
      <c r="G23850">
        <v>141</v>
      </c>
      <c r="H23850">
        <v>1658</v>
      </c>
      <c r="I23850">
        <v>1073</v>
      </c>
      <c r="J23850">
        <v>3</v>
      </c>
      <c r="K23850">
        <v>0</v>
      </c>
      <c r="L23850" t="s">
        <v>1804</v>
      </c>
      <c r="M23850" t="s">
        <v>1406</v>
      </c>
      <c r="N23850" t="s">
        <v>26</v>
      </c>
      <c r="O23850" t="s">
        <v>22</v>
      </c>
      <c r="P23850" t="s">
        <v>23</v>
      </c>
      <c r="Q23850" t="s">
        <v>24</v>
      </c>
    </row>
    <row r="23851" spans="1:17" x14ac:dyDescent="0.2">
      <c r="A23851" s="2">
        <v>44723</v>
      </c>
      <c r="B23851" t="s">
        <v>233</v>
      </c>
      <c r="C23851" t="s">
        <v>263</v>
      </c>
      <c r="D23851" t="s">
        <v>19</v>
      </c>
      <c r="E23851" t="s">
        <v>27</v>
      </c>
      <c r="F23851">
        <v>174</v>
      </c>
      <c r="G23851">
        <v>90</v>
      </c>
      <c r="H23851">
        <v>961</v>
      </c>
      <c r="I23851">
        <v>1261</v>
      </c>
      <c r="J23851">
        <v>2</v>
      </c>
      <c r="K23851">
        <v>6</v>
      </c>
      <c r="L23851" t="s">
        <v>1804</v>
      </c>
      <c r="M23851" t="s">
        <v>1769</v>
      </c>
      <c r="N23851" t="s">
        <v>233</v>
      </c>
      <c r="O23851" t="s">
        <v>22</v>
      </c>
      <c r="P23851" t="s">
        <v>23</v>
      </c>
      <c r="Q23851" t="s">
        <v>41</v>
      </c>
    </row>
    <row r="23852" spans="1:17" x14ac:dyDescent="0.2">
      <c r="A23852" s="2">
        <v>44723</v>
      </c>
      <c r="B23852" t="s">
        <v>901</v>
      </c>
      <c r="C23852" t="s">
        <v>700</v>
      </c>
      <c r="D23852" t="s">
        <v>27</v>
      </c>
      <c r="E23852" t="s">
        <v>27</v>
      </c>
      <c r="F23852">
        <v>178</v>
      </c>
      <c r="G23852">
        <v>167</v>
      </c>
      <c r="H23852">
        <v>950</v>
      </c>
      <c r="I23852">
        <v>982</v>
      </c>
      <c r="J23852">
        <v>3</v>
      </c>
      <c r="K23852">
        <v>2</v>
      </c>
      <c r="L23852" t="s">
        <v>1804</v>
      </c>
      <c r="M23852" t="s">
        <v>264</v>
      </c>
      <c r="N23852" t="s">
        <v>262</v>
      </c>
      <c r="O23852" t="s">
        <v>122</v>
      </c>
      <c r="P23852" t="s">
        <v>23</v>
      </c>
      <c r="Q23852" t="s">
        <v>24</v>
      </c>
    </row>
    <row r="23853" spans="1:17" x14ac:dyDescent="0.2">
      <c r="A23853" s="2">
        <v>44723</v>
      </c>
      <c r="B23853" t="s">
        <v>89</v>
      </c>
      <c r="C23853" t="s">
        <v>119</v>
      </c>
      <c r="D23853" t="s">
        <v>50</v>
      </c>
      <c r="E23853" t="s">
        <v>50</v>
      </c>
      <c r="F23853">
        <v>5</v>
      </c>
      <c r="G23853">
        <v>6</v>
      </c>
      <c r="H23853">
        <v>1761</v>
      </c>
      <c r="I23853">
        <v>1723</v>
      </c>
      <c r="J23853">
        <v>0</v>
      </c>
      <c r="K23853">
        <v>0</v>
      </c>
      <c r="L23853" t="s">
        <v>1764</v>
      </c>
      <c r="M23853" t="s">
        <v>1057</v>
      </c>
      <c r="N23853" t="s">
        <v>89</v>
      </c>
      <c r="O23853" t="s">
        <v>22</v>
      </c>
      <c r="P23853" t="s">
        <v>23</v>
      </c>
      <c r="Q23853" t="s">
        <v>30</v>
      </c>
    </row>
    <row r="23854" spans="1:17" x14ac:dyDescent="0.2">
      <c r="A23854" s="2">
        <v>44723</v>
      </c>
      <c r="B23854" t="s">
        <v>94</v>
      </c>
      <c r="C23854" t="s">
        <v>129</v>
      </c>
      <c r="D23854" t="s">
        <v>50</v>
      </c>
      <c r="E23854" t="s">
        <v>50</v>
      </c>
      <c r="F23854">
        <v>40</v>
      </c>
      <c r="G23854">
        <v>12</v>
      </c>
      <c r="H23854">
        <v>1466</v>
      </c>
      <c r="I23854">
        <v>1650</v>
      </c>
      <c r="J23854">
        <v>1</v>
      </c>
      <c r="K23854">
        <v>1</v>
      </c>
      <c r="L23854" t="s">
        <v>1764</v>
      </c>
      <c r="M23854" t="s">
        <v>96</v>
      </c>
      <c r="N23854" t="s">
        <v>94</v>
      </c>
      <c r="O23854" t="s">
        <v>22</v>
      </c>
      <c r="P23854" t="s">
        <v>23</v>
      </c>
      <c r="Q23854" t="s">
        <v>30</v>
      </c>
    </row>
    <row r="23855" spans="1:17" x14ac:dyDescent="0.2">
      <c r="A23855" s="2">
        <v>44723</v>
      </c>
      <c r="B23855" t="s">
        <v>161</v>
      </c>
      <c r="C23855" t="s">
        <v>147</v>
      </c>
      <c r="D23855" t="s">
        <v>50</v>
      </c>
      <c r="E23855" t="s">
        <v>50</v>
      </c>
      <c r="F23855">
        <v>18</v>
      </c>
      <c r="G23855">
        <v>2</v>
      </c>
      <c r="H23855">
        <v>1588</v>
      </c>
      <c r="I23855">
        <v>1827</v>
      </c>
      <c r="J23855">
        <v>1</v>
      </c>
      <c r="K23855">
        <v>1</v>
      </c>
      <c r="L23855" t="s">
        <v>1764</v>
      </c>
      <c r="M23855" t="s">
        <v>162</v>
      </c>
      <c r="N23855" t="s">
        <v>161</v>
      </c>
      <c r="O23855" t="s">
        <v>22</v>
      </c>
      <c r="P23855" t="s">
        <v>23</v>
      </c>
      <c r="Q23855" t="s">
        <v>30</v>
      </c>
    </row>
    <row r="23856" spans="1:17" x14ac:dyDescent="0.2">
      <c r="A23856" s="2">
        <v>44723</v>
      </c>
      <c r="B23856" t="s">
        <v>126</v>
      </c>
      <c r="C23856" t="s">
        <v>90</v>
      </c>
      <c r="D23856" t="s">
        <v>50</v>
      </c>
      <c r="E23856" t="s">
        <v>50</v>
      </c>
      <c r="F23856">
        <v>10</v>
      </c>
      <c r="G23856">
        <v>26</v>
      </c>
      <c r="H23856">
        <v>1658</v>
      </c>
      <c r="I23856">
        <v>1544</v>
      </c>
      <c r="J23856">
        <v>2</v>
      </c>
      <c r="K23856">
        <v>2</v>
      </c>
      <c r="L23856" t="s">
        <v>1764</v>
      </c>
      <c r="M23856" t="s">
        <v>157</v>
      </c>
      <c r="N23856" t="s">
        <v>126</v>
      </c>
      <c r="O23856" t="s">
        <v>22</v>
      </c>
      <c r="P23856" t="s">
        <v>23</v>
      </c>
      <c r="Q23856" t="s">
        <v>30</v>
      </c>
    </row>
    <row r="23857" spans="1:17" x14ac:dyDescent="0.2">
      <c r="A23857" s="2">
        <v>44723</v>
      </c>
      <c r="B23857" t="s">
        <v>168</v>
      </c>
      <c r="C23857" t="s">
        <v>286</v>
      </c>
      <c r="D23857" t="s">
        <v>50</v>
      </c>
      <c r="E23857" t="s">
        <v>50</v>
      </c>
      <c r="F23857">
        <v>27</v>
      </c>
      <c r="G23857">
        <v>92</v>
      </c>
      <c r="H23857">
        <v>1535</v>
      </c>
      <c r="I23857">
        <v>1245</v>
      </c>
      <c r="J23857">
        <v>3</v>
      </c>
      <c r="K23857">
        <v>0</v>
      </c>
      <c r="L23857" t="s">
        <v>1764</v>
      </c>
      <c r="M23857" t="s">
        <v>592</v>
      </c>
      <c r="N23857" t="s">
        <v>90</v>
      </c>
      <c r="O23857" t="s">
        <v>122</v>
      </c>
      <c r="P23857" t="s">
        <v>23</v>
      </c>
      <c r="Q23857" t="s">
        <v>24</v>
      </c>
    </row>
    <row r="23858" spans="1:17" x14ac:dyDescent="0.2">
      <c r="A23858" s="2">
        <v>44723</v>
      </c>
      <c r="B23858" t="s">
        <v>98</v>
      </c>
      <c r="C23858" t="s">
        <v>104</v>
      </c>
      <c r="D23858" t="s">
        <v>50</v>
      </c>
      <c r="E23858" t="s">
        <v>50</v>
      </c>
      <c r="F23858">
        <v>47</v>
      </c>
      <c r="G23858">
        <v>39</v>
      </c>
      <c r="H23858">
        <v>1449</v>
      </c>
      <c r="I23858">
        <v>1472</v>
      </c>
      <c r="J23858">
        <v>3</v>
      </c>
      <c r="K23858">
        <v>0</v>
      </c>
      <c r="L23858" t="s">
        <v>1764</v>
      </c>
      <c r="M23858" t="s">
        <v>99</v>
      </c>
      <c r="N23858" t="s">
        <v>98</v>
      </c>
      <c r="O23858" t="s">
        <v>22</v>
      </c>
      <c r="P23858" t="s">
        <v>23</v>
      </c>
      <c r="Q23858" t="s">
        <v>24</v>
      </c>
    </row>
    <row r="23859" spans="1:17" x14ac:dyDescent="0.2">
      <c r="A23859" s="2">
        <v>44723</v>
      </c>
      <c r="B23859" t="s">
        <v>1279</v>
      </c>
      <c r="C23859" t="s">
        <v>646</v>
      </c>
      <c r="D23859" t="s">
        <v>50</v>
      </c>
      <c r="E23859" t="s">
        <v>50</v>
      </c>
      <c r="F23859">
        <v>70</v>
      </c>
      <c r="G23859">
        <v>59</v>
      </c>
      <c r="H23859">
        <v>1342</v>
      </c>
      <c r="I23859">
        <v>1388</v>
      </c>
      <c r="J23859">
        <v>1</v>
      </c>
      <c r="K23859">
        <v>1</v>
      </c>
      <c r="L23859" t="s">
        <v>1764</v>
      </c>
      <c r="M23859" t="s">
        <v>1280</v>
      </c>
      <c r="N23859" t="s">
        <v>1279</v>
      </c>
      <c r="O23859" t="s">
        <v>22</v>
      </c>
      <c r="P23859" t="s">
        <v>23</v>
      </c>
      <c r="Q23859" t="s">
        <v>30</v>
      </c>
    </row>
    <row r="23860" spans="1:17" x14ac:dyDescent="0.2">
      <c r="A23860" s="2">
        <v>44723</v>
      </c>
      <c r="B23860" t="s">
        <v>92</v>
      </c>
      <c r="C23860" t="s">
        <v>70</v>
      </c>
      <c r="D23860" t="s">
        <v>50</v>
      </c>
      <c r="E23860" t="s">
        <v>50</v>
      </c>
      <c r="F23860">
        <v>48</v>
      </c>
      <c r="G23860">
        <v>57</v>
      </c>
      <c r="H23860">
        <v>1446</v>
      </c>
      <c r="I23860">
        <v>1406</v>
      </c>
      <c r="J23860">
        <v>1</v>
      </c>
      <c r="K23860">
        <v>0</v>
      </c>
      <c r="L23860" t="s">
        <v>1764</v>
      </c>
      <c r="M23860" t="s">
        <v>124</v>
      </c>
      <c r="N23860" t="s">
        <v>92</v>
      </c>
      <c r="O23860" t="s">
        <v>22</v>
      </c>
      <c r="P23860" t="s">
        <v>23</v>
      </c>
      <c r="Q23860" t="s">
        <v>24</v>
      </c>
    </row>
    <row r="23861" spans="1:17" x14ac:dyDescent="0.2">
      <c r="A23861" s="2">
        <v>44723</v>
      </c>
      <c r="B23861" t="s">
        <v>48</v>
      </c>
      <c r="C23861" t="s">
        <v>73</v>
      </c>
      <c r="D23861" t="s">
        <v>50</v>
      </c>
      <c r="E23861" t="s">
        <v>50</v>
      </c>
      <c r="F23861">
        <v>124</v>
      </c>
      <c r="G23861">
        <v>138</v>
      </c>
      <c r="H23861">
        <v>1137</v>
      </c>
      <c r="I23861">
        <v>1092</v>
      </c>
      <c r="J23861">
        <v>2</v>
      </c>
      <c r="K23861">
        <v>1</v>
      </c>
      <c r="L23861" t="s">
        <v>1764</v>
      </c>
      <c r="M23861" t="s">
        <v>866</v>
      </c>
      <c r="N23861" t="s">
        <v>48</v>
      </c>
      <c r="O23861" t="s">
        <v>22</v>
      </c>
      <c r="P23861" t="s">
        <v>23</v>
      </c>
      <c r="Q23861" t="s">
        <v>24</v>
      </c>
    </row>
    <row r="23862" spans="1:17" x14ac:dyDescent="0.2">
      <c r="A23862" s="2">
        <v>44723</v>
      </c>
      <c r="B23862" t="s">
        <v>97</v>
      </c>
      <c r="C23862" t="s">
        <v>180</v>
      </c>
      <c r="D23862" t="s">
        <v>50</v>
      </c>
      <c r="E23862" t="s">
        <v>50</v>
      </c>
      <c r="F23862">
        <v>94</v>
      </c>
      <c r="G23862">
        <v>43</v>
      </c>
      <c r="H23862">
        <v>1229</v>
      </c>
      <c r="I23862">
        <v>1461</v>
      </c>
      <c r="J23862">
        <v>0</v>
      </c>
      <c r="K23862">
        <v>2</v>
      </c>
      <c r="L23862" t="s">
        <v>1764</v>
      </c>
      <c r="M23862" t="s">
        <v>97</v>
      </c>
      <c r="N23862" t="s">
        <v>97</v>
      </c>
      <c r="O23862" t="s">
        <v>22</v>
      </c>
      <c r="P23862" t="s">
        <v>23</v>
      </c>
      <c r="Q23862" t="s">
        <v>41</v>
      </c>
    </row>
    <row r="23863" spans="1:17" x14ac:dyDescent="0.2">
      <c r="A23863" s="2">
        <v>44723</v>
      </c>
      <c r="B23863" t="s">
        <v>31</v>
      </c>
      <c r="C23863" t="s">
        <v>548</v>
      </c>
      <c r="D23863" t="s">
        <v>19</v>
      </c>
      <c r="E23863" t="s">
        <v>36</v>
      </c>
      <c r="F23863">
        <v>46</v>
      </c>
      <c r="G23863">
        <v>71</v>
      </c>
      <c r="H23863">
        <v>1452</v>
      </c>
      <c r="I23863">
        <v>1339</v>
      </c>
      <c r="J23863">
        <v>1</v>
      </c>
      <c r="K23863">
        <v>0</v>
      </c>
      <c r="L23863" t="s">
        <v>28</v>
      </c>
      <c r="M23863" t="s">
        <v>833</v>
      </c>
      <c r="N23863" t="s">
        <v>77</v>
      </c>
      <c r="O23863" t="s">
        <v>122</v>
      </c>
      <c r="P23863" t="s">
        <v>23</v>
      </c>
      <c r="Q23863" t="s">
        <v>24</v>
      </c>
    </row>
    <row r="23864" spans="1:17" x14ac:dyDescent="0.2">
      <c r="A23864" s="2">
        <v>44723</v>
      </c>
      <c r="B23864" t="s">
        <v>18</v>
      </c>
      <c r="C23864" t="s">
        <v>531</v>
      </c>
      <c r="D23864" t="s">
        <v>19</v>
      </c>
      <c r="E23864" t="s">
        <v>27</v>
      </c>
      <c r="F23864">
        <v>13</v>
      </c>
      <c r="G23864">
        <v>61</v>
      </c>
      <c r="H23864">
        <v>1635</v>
      </c>
      <c r="I23864">
        <v>1382</v>
      </c>
      <c r="J23864">
        <v>5</v>
      </c>
      <c r="K23864">
        <v>0</v>
      </c>
      <c r="L23864" t="s">
        <v>28</v>
      </c>
      <c r="M23864" t="s">
        <v>64</v>
      </c>
      <c r="N23864" t="s">
        <v>18</v>
      </c>
      <c r="O23864" t="s">
        <v>22</v>
      </c>
      <c r="P23864" t="s">
        <v>23</v>
      </c>
      <c r="Q23864" t="s">
        <v>24</v>
      </c>
    </row>
    <row r="23865" spans="1:17" x14ac:dyDescent="0.2">
      <c r="A23865" s="2">
        <v>44724</v>
      </c>
      <c r="B23865" t="s">
        <v>454</v>
      </c>
      <c r="C23865" t="s">
        <v>481</v>
      </c>
      <c r="D23865" t="s">
        <v>27</v>
      </c>
      <c r="E23865" t="s">
        <v>27</v>
      </c>
      <c r="F23865">
        <v>177</v>
      </c>
      <c r="G23865">
        <v>127</v>
      </c>
      <c r="H23865">
        <v>950</v>
      </c>
      <c r="I23865">
        <v>1131</v>
      </c>
      <c r="J23865">
        <v>3</v>
      </c>
      <c r="K23865">
        <v>1</v>
      </c>
      <c r="L23865" t="s">
        <v>1804</v>
      </c>
      <c r="M23865" t="s">
        <v>310</v>
      </c>
      <c r="N23865" t="s">
        <v>454</v>
      </c>
      <c r="O23865" t="s">
        <v>22</v>
      </c>
      <c r="P23865" t="s">
        <v>23</v>
      </c>
      <c r="Q23865" t="s">
        <v>24</v>
      </c>
    </row>
    <row r="23866" spans="1:17" x14ac:dyDescent="0.2">
      <c r="A23866" s="2">
        <v>44724</v>
      </c>
      <c r="B23866" t="s">
        <v>456</v>
      </c>
      <c r="C23866" t="s">
        <v>776</v>
      </c>
      <c r="D23866" t="s">
        <v>27</v>
      </c>
      <c r="E23866" t="s">
        <v>27</v>
      </c>
      <c r="F23866">
        <v>176</v>
      </c>
      <c r="G23866">
        <v>210</v>
      </c>
      <c r="H23866">
        <v>953</v>
      </c>
      <c r="I23866">
        <v>792</v>
      </c>
      <c r="J23866">
        <v>2</v>
      </c>
      <c r="K23866">
        <v>0</v>
      </c>
      <c r="L23866" t="s">
        <v>1804</v>
      </c>
      <c r="M23866" t="s">
        <v>1499</v>
      </c>
      <c r="N23866" t="s">
        <v>456</v>
      </c>
      <c r="O23866" t="s">
        <v>22</v>
      </c>
      <c r="P23866" t="s">
        <v>23</v>
      </c>
      <c r="Q23866" t="s">
        <v>24</v>
      </c>
    </row>
    <row r="23867" spans="1:17" x14ac:dyDescent="0.2">
      <c r="A23867" s="2">
        <v>44724</v>
      </c>
      <c r="B23867" t="s">
        <v>229</v>
      </c>
      <c r="C23867" t="s">
        <v>775</v>
      </c>
      <c r="D23867" t="s">
        <v>27</v>
      </c>
      <c r="E23867" t="s">
        <v>27</v>
      </c>
      <c r="F23867">
        <v>172</v>
      </c>
      <c r="G23867">
        <v>209</v>
      </c>
      <c r="H23867">
        <v>962</v>
      </c>
      <c r="I23867">
        <v>812</v>
      </c>
      <c r="J23867">
        <v>6</v>
      </c>
      <c r="K23867">
        <v>0</v>
      </c>
      <c r="L23867" t="s">
        <v>1804</v>
      </c>
      <c r="M23867" t="s">
        <v>1506</v>
      </c>
      <c r="N23867" t="s">
        <v>229</v>
      </c>
      <c r="O23867" t="s">
        <v>22</v>
      </c>
      <c r="P23867" t="s">
        <v>23</v>
      </c>
      <c r="Q23867" t="s">
        <v>24</v>
      </c>
    </row>
    <row r="23868" spans="1:17" x14ac:dyDescent="0.2">
      <c r="A23868" s="2">
        <v>44724</v>
      </c>
      <c r="B23868" t="s">
        <v>106</v>
      </c>
      <c r="C23868" t="s">
        <v>293</v>
      </c>
      <c r="D23868" t="s">
        <v>50</v>
      </c>
      <c r="E23868" t="s">
        <v>50</v>
      </c>
      <c r="F23868">
        <v>7</v>
      </c>
      <c r="G23868">
        <v>33</v>
      </c>
      <c r="H23868">
        <v>1709</v>
      </c>
      <c r="I23868">
        <v>1500</v>
      </c>
      <c r="J23868">
        <v>2</v>
      </c>
      <c r="K23868">
        <v>0</v>
      </c>
      <c r="L23868" t="s">
        <v>1764</v>
      </c>
      <c r="M23868" t="s">
        <v>417</v>
      </c>
      <c r="N23868" t="s">
        <v>106</v>
      </c>
      <c r="O23868" t="s">
        <v>22</v>
      </c>
      <c r="P23868" t="s">
        <v>23</v>
      </c>
      <c r="Q23868" t="s">
        <v>24</v>
      </c>
    </row>
    <row r="23869" spans="1:17" x14ac:dyDescent="0.2">
      <c r="A23869" s="2">
        <v>44724</v>
      </c>
      <c r="B23869" t="s">
        <v>53</v>
      </c>
      <c r="C23869" t="s">
        <v>82</v>
      </c>
      <c r="D23869" t="s">
        <v>50</v>
      </c>
      <c r="E23869" t="s">
        <v>50</v>
      </c>
      <c r="F23869">
        <v>14</v>
      </c>
      <c r="G23869">
        <v>8</v>
      </c>
      <c r="H23869">
        <v>1635</v>
      </c>
      <c r="I23869">
        <v>1674</v>
      </c>
      <c r="J23869">
        <v>1</v>
      </c>
      <c r="K23869">
        <v>0</v>
      </c>
      <c r="L23869" t="s">
        <v>1764</v>
      </c>
      <c r="M23869" t="s">
        <v>976</v>
      </c>
      <c r="N23869" t="s">
        <v>53</v>
      </c>
      <c r="O23869" t="s">
        <v>22</v>
      </c>
      <c r="P23869" t="s">
        <v>23</v>
      </c>
      <c r="Q23869" t="s">
        <v>24</v>
      </c>
    </row>
    <row r="23870" spans="1:17" x14ac:dyDescent="0.2">
      <c r="A23870" s="2">
        <v>44724</v>
      </c>
      <c r="B23870" t="s">
        <v>49</v>
      </c>
      <c r="C23870" t="s">
        <v>52</v>
      </c>
      <c r="D23870" t="s">
        <v>50</v>
      </c>
      <c r="E23870" t="s">
        <v>50</v>
      </c>
      <c r="F23870">
        <v>41</v>
      </c>
      <c r="G23870">
        <v>19</v>
      </c>
      <c r="H23870">
        <v>1463</v>
      </c>
      <c r="I23870">
        <v>1584</v>
      </c>
      <c r="J23870">
        <v>3</v>
      </c>
      <c r="K23870">
        <v>2</v>
      </c>
      <c r="L23870" t="s">
        <v>1764</v>
      </c>
      <c r="M23870" t="s">
        <v>103</v>
      </c>
      <c r="N23870" t="s">
        <v>49</v>
      </c>
      <c r="O23870" t="s">
        <v>22</v>
      </c>
      <c r="P23870" t="s">
        <v>23</v>
      </c>
      <c r="Q23870" t="s">
        <v>24</v>
      </c>
    </row>
    <row r="23871" spans="1:17" x14ac:dyDescent="0.2">
      <c r="A23871" s="2">
        <v>44724</v>
      </c>
      <c r="B23871" t="s">
        <v>249</v>
      </c>
      <c r="C23871" t="s">
        <v>1204</v>
      </c>
      <c r="D23871" t="s">
        <v>50</v>
      </c>
      <c r="E23871" t="s">
        <v>50</v>
      </c>
      <c r="F23871">
        <v>65</v>
      </c>
      <c r="G23871">
        <v>25</v>
      </c>
      <c r="H23871">
        <v>1378</v>
      </c>
      <c r="I23871">
        <v>1547</v>
      </c>
      <c r="J23871">
        <v>2</v>
      </c>
      <c r="K23871">
        <v>2</v>
      </c>
      <c r="L23871" t="s">
        <v>1764</v>
      </c>
      <c r="M23871" t="s">
        <v>529</v>
      </c>
      <c r="N23871" t="s">
        <v>249</v>
      </c>
      <c r="O23871" t="s">
        <v>22</v>
      </c>
      <c r="P23871" t="s">
        <v>23</v>
      </c>
      <c r="Q23871" t="s">
        <v>30</v>
      </c>
    </row>
    <row r="23872" spans="1:17" x14ac:dyDescent="0.2">
      <c r="A23872" s="2">
        <v>44724</v>
      </c>
      <c r="B23872" t="s">
        <v>100</v>
      </c>
      <c r="C23872" t="s">
        <v>145</v>
      </c>
      <c r="D23872" t="s">
        <v>50</v>
      </c>
      <c r="E23872" t="s">
        <v>50</v>
      </c>
      <c r="F23872">
        <v>54</v>
      </c>
      <c r="G23872">
        <v>105</v>
      </c>
      <c r="H23872">
        <v>1423</v>
      </c>
      <c r="I23872">
        <v>1186</v>
      </c>
      <c r="J23872">
        <v>2</v>
      </c>
      <c r="K23872">
        <v>2</v>
      </c>
      <c r="L23872" t="s">
        <v>1764</v>
      </c>
      <c r="M23872" t="s">
        <v>102</v>
      </c>
      <c r="N23872" t="s">
        <v>100</v>
      </c>
      <c r="O23872" t="s">
        <v>22</v>
      </c>
      <c r="P23872" t="s">
        <v>23</v>
      </c>
      <c r="Q23872" t="s">
        <v>30</v>
      </c>
    </row>
    <row r="23873" spans="1:17" x14ac:dyDescent="0.2">
      <c r="A23873" s="2">
        <v>44724</v>
      </c>
      <c r="B23873" t="s">
        <v>153</v>
      </c>
      <c r="C23873" t="s">
        <v>1692</v>
      </c>
      <c r="D23873" t="s">
        <v>50</v>
      </c>
      <c r="E23873" t="s">
        <v>50</v>
      </c>
      <c r="F23873">
        <v>55</v>
      </c>
      <c r="G23873">
        <v>107</v>
      </c>
      <c r="H23873">
        <v>1421</v>
      </c>
      <c r="I23873">
        <v>1173</v>
      </c>
      <c r="J23873">
        <v>2</v>
      </c>
      <c r="K23873">
        <v>0</v>
      </c>
      <c r="L23873" t="s">
        <v>1764</v>
      </c>
      <c r="M23873" t="s">
        <v>1405</v>
      </c>
      <c r="N23873" t="s">
        <v>153</v>
      </c>
      <c r="O23873" t="s">
        <v>22</v>
      </c>
      <c r="P23873" t="s">
        <v>23</v>
      </c>
      <c r="Q23873" t="s">
        <v>24</v>
      </c>
    </row>
    <row r="23874" spans="1:17" x14ac:dyDescent="0.2">
      <c r="A23874" s="2">
        <v>44724</v>
      </c>
      <c r="B23874" t="s">
        <v>328</v>
      </c>
      <c r="C23874" t="s">
        <v>1693</v>
      </c>
      <c r="D23874" t="s">
        <v>50</v>
      </c>
      <c r="E23874" t="s">
        <v>50</v>
      </c>
      <c r="F23874">
        <v>62</v>
      </c>
      <c r="G23874">
        <v>203</v>
      </c>
      <c r="H23874">
        <v>1381</v>
      </c>
      <c r="I23874">
        <v>857</v>
      </c>
      <c r="J23874">
        <v>4</v>
      </c>
      <c r="K23874">
        <v>0</v>
      </c>
      <c r="L23874" t="s">
        <v>1764</v>
      </c>
      <c r="M23874" t="s">
        <v>329</v>
      </c>
      <c r="N23874" t="s">
        <v>328</v>
      </c>
      <c r="O23874" t="s">
        <v>22</v>
      </c>
      <c r="P23874" t="s">
        <v>23</v>
      </c>
      <c r="Q23874" t="s">
        <v>24</v>
      </c>
    </row>
    <row r="23875" spans="1:17" x14ac:dyDescent="0.2">
      <c r="A23875" s="2">
        <v>44724</v>
      </c>
      <c r="B23875" t="s">
        <v>345</v>
      </c>
      <c r="C23875" t="s">
        <v>87</v>
      </c>
      <c r="D23875" t="s">
        <v>50</v>
      </c>
      <c r="E23875" t="s">
        <v>50</v>
      </c>
      <c r="F23875">
        <v>85</v>
      </c>
      <c r="G23875">
        <v>73</v>
      </c>
      <c r="H23875">
        <v>1276</v>
      </c>
      <c r="I23875">
        <v>1338</v>
      </c>
      <c r="J23875">
        <v>0</v>
      </c>
      <c r="K23875">
        <v>0</v>
      </c>
      <c r="L23875" t="s">
        <v>1764</v>
      </c>
      <c r="M23875" t="s">
        <v>360</v>
      </c>
      <c r="N23875" t="s">
        <v>345</v>
      </c>
      <c r="O23875" t="s">
        <v>22</v>
      </c>
      <c r="P23875" t="s">
        <v>23</v>
      </c>
      <c r="Q23875" t="s">
        <v>30</v>
      </c>
    </row>
    <row r="23876" spans="1:17" x14ac:dyDescent="0.2">
      <c r="A23876" s="2">
        <v>44724</v>
      </c>
      <c r="B23876" t="s">
        <v>184</v>
      </c>
      <c r="C23876" t="s">
        <v>125</v>
      </c>
      <c r="D23876" t="s">
        <v>50</v>
      </c>
      <c r="E23876" t="s">
        <v>50</v>
      </c>
      <c r="F23876">
        <v>169</v>
      </c>
      <c r="G23876">
        <v>211</v>
      </c>
      <c r="H23876">
        <v>971</v>
      </c>
      <c r="I23876">
        <v>776</v>
      </c>
      <c r="J23876">
        <v>1</v>
      </c>
      <c r="K23876">
        <v>0</v>
      </c>
      <c r="L23876" t="s">
        <v>1764</v>
      </c>
      <c r="M23876" t="s">
        <v>1120</v>
      </c>
      <c r="N23876" t="s">
        <v>184</v>
      </c>
      <c r="O23876" t="s">
        <v>22</v>
      </c>
      <c r="P23876" t="s">
        <v>23</v>
      </c>
      <c r="Q23876" t="s">
        <v>24</v>
      </c>
    </row>
    <row r="23877" spans="1:17" x14ac:dyDescent="0.2">
      <c r="A23877" s="2">
        <v>44724</v>
      </c>
      <c r="B23877" t="s">
        <v>167</v>
      </c>
      <c r="C23877" t="s">
        <v>150</v>
      </c>
      <c r="D23877" t="s">
        <v>115</v>
      </c>
      <c r="E23877" t="s">
        <v>36</v>
      </c>
      <c r="F23877">
        <v>21</v>
      </c>
      <c r="G23877">
        <v>44</v>
      </c>
      <c r="H23877">
        <v>1564</v>
      </c>
      <c r="I23877">
        <v>1461</v>
      </c>
      <c r="J23877">
        <v>1</v>
      </c>
      <c r="K23877">
        <v>2</v>
      </c>
      <c r="L23877" t="s">
        <v>28</v>
      </c>
      <c r="M23877" t="s">
        <v>165</v>
      </c>
      <c r="N23877" t="s">
        <v>166</v>
      </c>
      <c r="O23877" t="s">
        <v>122</v>
      </c>
      <c r="P23877" t="s">
        <v>23</v>
      </c>
      <c r="Q23877" t="s">
        <v>41</v>
      </c>
    </row>
    <row r="23878" spans="1:17" x14ac:dyDescent="0.2">
      <c r="A23878" s="2">
        <v>44725</v>
      </c>
      <c r="B23878" t="s">
        <v>55</v>
      </c>
      <c r="C23878" t="s">
        <v>42</v>
      </c>
      <c r="D23878" t="s">
        <v>57</v>
      </c>
      <c r="E23878" t="s">
        <v>19</v>
      </c>
      <c r="F23878">
        <v>42</v>
      </c>
      <c r="G23878">
        <v>22</v>
      </c>
      <c r="H23878">
        <v>1462</v>
      </c>
      <c r="I23878">
        <v>1562</v>
      </c>
      <c r="J23878">
        <v>0</v>
      </c>
      <c r="K23878">
        <v>0</v>
      </c>
      <c r="L23878" t="s">
        <v>20</v>
      </c>
      <c r="M23878" t="s">
        <v>1158</v>
      </c>
      <c r="N23878" t="s">
        <v>166</v>
      </c>
      <c r="O23878" t="s">
        <v>122</v>
      </c>
      <c r="P23878" t="s">
        <v>59</v>
      </c>
      <c r="Q23878" t="s">
        <v>24</v>
      </c>
    </row>
    <row r="23879" spans="1:17" x14ac:dyDescent="0.2">
      <c r="A23879" s="2">
        <v>44725</v>
      </c>
      <c r="B23879" t="s">
        <v>876</v>
      </c>
      <c r="C23879" t="s">
        <v>135</v>
      </c>
      <c r="D23879" t="s">
        <v>36</v>
      </c>
      <c r="E23879" t="s">
        <v>36</v>
      </c>
      <c r="F23879">
        <v>183</v>
      </c>
      <c r="G23879">
        <v>30</v>
      </c>
      <c r="H23879">
        <v>917</v>
      </c>
      <c r="I23879">
        <v>1504</v>
      </c>
      <c r="J23879">
        <v>0</v>
      </c>
      <c r="K23879">
        <v>10</v>
      </c>
      <c r="L23879" t="s">
        <v>62</v>
      </c>
      <c r="M23879" t="s">
        <v>884</v>
      </c>
      <c r="N23879" t="s">
        <v>110</v>
      </c>
      <c r="O23879" t="s">
        <v>122</v>
      </c>
      <c r="P23879" t="s">
        <v>23</v>
      </c>
      <c r="Q23879" t="s">
        <v>41</v>
      </c>
    </row>
    <row r="23880" spans="1:17" x14ac:dyDescent="0.2">
      <c r="A23880" s="2">
        <v>44725</v>
      </c>
      <c r="B23880" t="s">
        <v>35</v>
      </c>
      <c r="C23880" t="s">
        <v>202</v>
      </c>
      <c r="D23880" t="s">
        <v>36</v>
      </c>
      <c r="E23880" t="s">
        <v>36</v>
      </c>
      <c r="F23880">
        <v>108</v>
      </c>
      <c r="G23880">
        <v>115</v>
      </c>
      <c r="H23880">
        <v>1173</v>
      </c>
      <c r="I23880">
        <v>1158</v>
      </c>
      <c r="J23880">
        <v>2</v>
      </c>
      <c r="K23880">
        <v>2</v>
      </c>
      <c r="L23880" t="s">
        <v>62</v>
      </c>
      <c r="M23880" t="s">
        <v>37</v>
      </c>
      <c r="N23880" t="s">
        <v>34</v>
      </c>
      <c r="O23880" t="s">
        <v>122</v>
      </c>
      <c r="P23880" t="s">
        <v>23</v>
      </c>
      <c r="Q23880" t="s">
        <v>30</v>
      </c>
    </row>
    <row r="23881" spans="1:17" x14ac:dyDescent="0.2">
      <c r="A23881" s="2">
        <v>44725</v>
      </c>
      <c r="B23881" t="s">
        <v>110</v>
      </c>
      <c r="C23881" t="s">
        <v>339</v>
      </c>
      <c r="D23881" t="s">
        <v>36</v>
      </c>
      <c r="E23881" t="s">
        <v>36</v>
      </c>
      <c r="F23881">
        <v>24</v>
      </c>
      <c r="G23881">
        <v>149</v>
      </c>
      <c r="H23881">
        <v>1551</v>
      </c>
      <c r="I23881">
        <v>1050</v>
      </c>
      <c r="J23881">
        <v>2</v>
      </c>
      <c r="K23881">
        <v>0</v>
      </c>
      <c r="L23881" t="s">
        <v>62</v>
      </c>
      <c r="M23881" t="s">
        <v>112</v>
      </c>
      <c r="N23881" t="s">
        <v>110</v>
      </c>
      <c r="O23881" t="s">
        <v>22</v>
      </c>
      <c r="P23881" t="s">
        <v>23</v>
      </c>
      <c r="Q23881" t="s">
        <v>24</v>
      </c>
    </row>
    <row r="23882" spans="1:17" x14ac:dyDescent="0.2">
      <c r="A23882" s="2">
        <v>44725</v>
      </c>
      <c r="B23882" t="s">
        <v>304</v>
      </c>
      <c r="C23882" t="s">
        <v>56</v>
      </c>
      <c r="D23882" t="s">
        <v>27</v>
      </c>
      <c r="E23882" t="s">
        <v>27</v>
      </c>
      <c r="F23882">
        <v>82</v>
      </c>
      <c r="G23882">
        <v>38</v>
      </c>
      <c r="H23882">
        <v>1289</v>
      </c>
      <c r="I23882">
        <v>1479</v>
      </c>
      <c r="J23882">
        <v>2</v>
      </c>
      <c r="K23882">
        <v>1</v>
      </c>
      <c r="L23882" t="s">
        <v>1804</v>
      </c>
      <c r="M23882" t="s">
        <v>628</v>
      </c>
      <c r="N23882" t="s">
        <v>304</v>
      </c>
      <c r="O23882" t="s">
        <v>22</v>
      </c>
      <c r="P23882" t="s">
        <v>23</v>
      </c>
      <c r="Q23882" t="s">
        <v>24</v>
      </c>
    </row>
    <row r="23883" spans="1:17" x14ac:dyDescent="0.2">
      <c r="A23883" s="2">
        <v>44725</v>
      </c>
      <c r="B23883" t="s">
        <v>532</v>
      </c>
      <c r="C23883" t="s">
        <v>848</v>
      </c>
      <c r="D23883" t="s">
        <v>27</v>
      </c>
      <c r="E23883" t="s">
        <v>27</v>
      </c>
      <c r="F23883">
        <v>144</v>
      </c>
      <c r="G23883">
        <v>201</v>
      </c>
      <c r="H23883">
        <v>1062</v>
      </c>
      <c r="I23883">
        <v>858</v>
      </c>
      <c r="J23883">
        <v>4</v>
      </c>
      <c r="K23883">
        <v>0</v>
      </c>
      <c r="L23883" t="s">
        <v>1804</v>
      </c>
      <c r="M23883" t="s">
        <v>1497</v>
      </c>
      <c r="N23883" t="s">
        <v>532</v>
      </c>
      <c r="O23883" t="s">
        <v>22</v>
      </c>
      <c r="P23883" t="s">
        <v>23</v>
      </c>
      <c r="Q23883" t="s">
        <v>24</v>
      </c>
    </row>
    <row r="23884" spans="1:17" x14ac:dyDescent="0.2">
      <c r="A23884" s="2">
        <v>44725</v>
      </c>
      <c r="B23884" t="s">
        <v>282</v>
      </c>
      <c r="C23884" t="s">
        <v>512</v>
      </c>
      <c r="D23884" t="s">
        <v>19</v>
      </c>
      <c r="E23884" t="s">
        <v>27</v>
      </c>
      <c r="F23884">
        <v>103</v>
      </c>
      <c r="G23884">
        <v>175</v>
      </c>
      <c r="H23884">
        <v>1203</v>
      </c>
      <c r="I23884">
        <v>960</v>
      </c>
      <c r="J23884">
        <v>4</v>
      </c>
      <c r="K23884">
        <v>1</v>
      </c>
      <c r="L23884" t="s">
        <v>1804</v>
      </c>
      <c r="M23884" t="s">
        <v>285</v>
      </c>
      <c r="N23884" t="s">
        <v>282</v>
      </c>
      <c r="O23884" t="s">
        <v>22</v>
      </c>
      <c r="P23884" t="s">
        <v>23</v>
      </c>
      <c r="Q23884" t="s">
        <v>24</v>
      </c>
    </row>
    <row r="23885" spans="1:17" x14ac:dyDescent="0.2">
      <c r="A23885" s="2">
        <v>44725</v>
      </c>
      <c r="B23885" t="s">
        <v>555</v>
      </c>
      <c r="C23885" t="s">
        <v>262</v>
      </c>
      <c r="D23885" t="s">
        <v>27</v>
      </c>
      <c r="E23885" t="s">
        <v>27</v>
      </c>
      <c r="F23885">
        <v>118</v>
      </c>
      <c r="G23885">
        <v>155</v>
      </c>
      <c r="H23885">
        <v>1147</v>
      </c>
      <c r="I23885">
        <v>1029</v>
      </c>
      <c r="J23885">
        <v>2</v>
      </c>
      <c r="K23885">
        <v>0</v>
      </c>
      <c r="L23885" t="s">
        <v>1804</v>
      </c>
      <c r="M23885" t="s">
        <v>1761</v>
      </c>
      <c r="N23885" t="s">
        <v>555</v>
      </c>
      <c r="O23885" t="s">
        <v>22</v>
      </c>
      <c r="P23885" t="s">
        <v>23</v>
      </c>
      <c r="Q23885" t="s">
        <v>24</v>
      </c>
    </row>
    <row r="23886" spans="1:17" x14ac:dyDescent="0.2">
      <c r="A23886" s="2">
        <v>44725</v>
      </c>
      <c r="B23886" t="s">
        <v>72</v>
      </c>
      <c r="C23886" t="s">
        <v>69</v>
      </c>
      <c r="D23886" t="s">
        <v>50</v>
      </c>
      <c r="E23886" t="s">
        <v>50</v>
      </c>
      <c r="F23886">
        <v>11</v>
      </c>
      <c r="G23886">
        <v>34</v>
      </c>
      <c r="H23886">
        <v>1653</v>
      </c>
      <c r="I23886">
        <v>1500</v>
      </c>
      <c r="J23886">
        <v>2</v>
      </c>
      <c r="K23886">
        <v>0</v>
      </c>
      <c r="L23886" t="s">
        <v>1764</v>
      </c>
      <c r="M23886" t="s">
        <v>74</v>
      </c>
      <c r="N23886" t="s">
        <v>72</v>
      </c>
      <c r="O23886" t="s">
        <v>22</v>
      </c>
      <c r="P23886" t="s">
        <v>23</v>
      </c>
      <c r="Q23886" t="s">
        <v>24</v>
      </c>
    </row>
    <row r="23887" spans="1:17" x14ac:dyDescent="0.2">
      <c r="A23887" s="2">
        <v>44725</v>
      </c>
      <c r="B23887" t="s">
        <v>67</v>
      </c>
      <c r="C23887" t="s">
        <v>274</v>
      </c>
      <c r="D23887" t="s">
        <v>50</v>
      </c>
      <c r="E23887" t="s">
        <v>50</v>
      </c>
      <c r="F23887">
        <v>3</v>
      </c>
      <c r="G23887">
        <v>16</v>
      </c>
      <c r="H23887">
        <v>1789</v>
      </c>
      <c r="I23887">
        <v>1621</v>
      </c>
      <c r="J23887">
        <v>0</v>
      </c>
      <c r="K23887">
        <v>1</v>
      </c>
      <c r="L23887" t="s">
        <v>1764</v>
      </c>
      <c r="M23887" t="s">
        <v>154</v>
      </c>
      <c r="N23887" t="s">
        <v>67</v>
      </c>
      <c r="O23887" t="s">
        <v>22</v>
      </c>
      <c r="P23887" t="s">
        <v>23</v>
      </c>
      <c r="Q23887" t="s">
        <v>41</v>
      </c>
    </row>
    <row r="23888" spans="1:17" x14ac:dyDescent="0.2">
      <c r="A23888" s="2">
        <v>44725</v>
      </c>
      <c r="B23888" t="s">
        <v>76</v>
      </c>
      <c r="C23888" t="s">
        <v>123</v>
      </c>
      <c r="D23888" t="s">
        <v>50</v>
      </c>
      <c r="E23888" t="s">
        <v>50</v>
      </c>
      <c r="F23888">
        <v>63</v>
      </c>
      <c r="G23888">
        <v>76</v>
      </c>
      <c r="H23888">
        <v>1380</v>
      </c>
      <c r="I23888">
        <v>1305</v>
      </c>
      <c r="J23888">
        <v>2</v>
      </c>
      <c r="K23888">
        <v>2</v>
      </c>
      <c r="L23888" t="s">
        <v>1764</v>
      </c>
      <c r="M23888" t="s">
        <v>78</v>
      </c>
      <c r="N23888" t="s">
        <v>76</v>
      </c>
      <c r="O23888" t="s">
        <v>22</v>
      </c>
      <c r="P23888" t="s">
        <v>23</v>
      </c>
      <c r="Q23888" t="s">
        <v>30</v>
      </c>
    </row>
    <row r="23889" spans="1:17" x14ac:dyDescent="0.2">
      <c r="A23889" s="2">
        <v>44725</v>
      </c>
      <c r="B23889" t="s">
        <v>386</v>
      </c>
      <c r="C23889" t="s">
        <v>317</v>
      </c>
      <c r="D23889" t="s">
        <v>50</v>
      </c>
      <c r="E23889" t="s">
        <v>50</v>
      </c>
      <c r="F23889">
        <v>129</v>
      </c>
      <c r="G23889">
        <v>93</v>
      </c>
      <c r="H23889">
        <v>1127</v>
      </c>
      <c r="I23889">
        <v>1243</v>
      </c>
      <c r="J23889">
        <v>2</v>
      </c>
      <c r="K23889">
        <v>0</v>
      </c>
      <c r="L23889" t="s">
        <v>1764</v>
      </c>
      <c r="M23889" t="s">
        <v>1878</v>
      </c>
      <c r="N23889" t="s">
        <v>386</v>
      </c>
      <c r="O23889" t="s">
        <v>22</v>
      </c>
      <c r="P23889" t="s">
        <v>23</v>
      </c>
      <c r="Q23889" t="s">
        <v>24</v>
      </c>
    </row>
    <row r="23890" spans="1:17" x14ac:dyDescent="0.2">
      <c r="A23890" s="2">
        <v>44725</v>
      </c>
      <c r="B23890" t="s">
        <v>560</v>
      </c>
      <c r="C23890" t="s">
        <v>244</v>
      </c>
      <c r="D23890" t="s">
        <v>50</v>
      </c>
      <c r="E23890" t="s">
        <v>50</v>
      </c>
      <c r="F23890">
        <v>125</v>
      </c>
      <c r="G23890">
        <v>45</v>
      </c>
      <c r="H23890">
        <v>1134</v>
      </c>
      <c r="I23890">
        <v>1454</v>
      </c>
      <c r="J23890">
        <v>2</v>
      </c>
      <c r="K23890">
        <v>1</v>
      </c>
      <c r="L23890" t="s">
        <v>1764</v>
      </c>
      <c r="M23890" t="s">
        <v>1786</v>
      </c>
      <c r="N23890" t="s">
        <v>560</v>
      </c>
      <c r="O23890" t="s">
        <v>22</v>
      </c>
      <c r="P23890" t="s">
        <v>23</v>
      </c>
      <c r="Q23890" t="s">
        <v>24</v>
      </c>
    </row>
    <row r="23891" spans="1:17" x14ac:dyDescent="0.2">
      <c r="A23891" s="2">
        <v>44725</v>
      </c>
      <c r="B23891" t="s">
        <v>85</v>
      </c>
      <c r="C23891" t="s">
        <v>81</v>
      </c>
      <c r="D23891" t="s">
        <v>50</v>
      </c>
      <c r="E23891" t="s">
        <v>50</v>
      </c>
      <c r="F23891">
        <v>66</v>
      </c>
      <c r="G23891">
        <v>110</v>
      </c>
      <c r="H23891">
        <v>1371</v>
      </c>
      <c r="I23891">
        <v>1169</v>
      </c>
      <c r="J23891">
        <v>0</v>
      </c>
      <c r="K23891">
        <v>0</v>
      </c>
      <c r="L23891" t="s">
        <v>28</v>
      </c>
      <c r="M23891" t="s">
        <v>86</v>
      </c>
      <c r="N23891" t="s">
        <v>85</v>
      </c>
      <c r="O23891" t="s">
        <v>22</v>
      </c>
      <c r="P23891" t="s">
        <v>23</v>
      </c>
      <c r="Q23891" t="s">
        <v>30</v>
      </c>
    </row>
    <row r="23892" spans="1:17" x14ac:dyDescent="0.2">
      <c r="A23892" s="2">
        <v>44726</v>
      </c>
      <c r="B23892" t="s">
        <v>131</v>
      </c>
      <c r="C23892" t="s">
        <v>442</v>
      </c>
      <c r="D23892" t="s">
        <v>27</v>
      </c>
      <c r="E23892" t="s">
        <v>57</v>
      </c>
      <c r="F23892">
        <v>31</v>
      </c>
      <c r="G23892">
        <v>101</v>
      </c>
      <c r="H23892">
        <v>1503</v>
      </c>
      <c r="I23892">
        <v>1206</v>
      </c>
      <c r="J23892">
        <v>1</v>
      </c>
      <c r="K23892">
        <v>0</v>
      </c>
      <c r="L23892" t="s">
        <v>20</v>
      </c>
      <c r="M23892" t="s">
        <v>1158</v>
      </c>
      <c r="N23892" t="s">
        <v>166</v>
      </c>
      <c r="O23892" t="s">
        <v>122</v>
      </c>
      <c r="P23892" t="s">
        <v>23</v>
      </c>
      <c r="Q23892" t="s">
        <v>24</v>
      </c>
    </row>
    <row r="23893" spans="1:17" x14ac:dyDescent="0.2">
      <c r="A23893" s="2">
        <v>44726</v>
      </c>
      <c r="B23893" t="s">
        <v>301</v>
      </c>
      <c r="C23893" t="s">
        <v>177</v>
      </c>
      <c r="D23893" t="s">
        <v>115</v>
      </c>
      <c r="E23893" t="s">
        <v>115</v>
      </c>
      <c r="F23893">
        <v>146</v>
      </c>
      <c r="G23893">
        <v>91</v>
      </c>
      <c r="H23893">
        <v>1059</v>
      </c>
      <c r="I23893">
        <v>1259</v>
      </c>
      <c r="J23893">
        <v>0</v>
      </c>
      <c r="K23893">
        <v>3</v>
      </c>
      <c r="L23893" t="s">
        <v>570</v>
      </c>
      <c r="M23893" t="s">
        <v>302</v>
      </c>
      <c r="N23893" t="s">
        <v>301</v>
      </c>
      <c r="O23893" t="s">
        <v>22</v>
      </c>
      <c r="P23893" t="s">
        <v>23</v>
      </c>
      <c r="Q23893" t="s">
        <v>41</v>
      </c>
    </row>
    <row r="23894" spans="1:17" x14ac:dyDescent="0.2">
      <c r="A23894" s="2">
        <v>44726</v>
      </c>
      <c r="B23894" t="s">
        <v>363</v>
      </c>
      <c r="C23894" t="s">
        <v>459</v>
      </c>
      <c r="D23894" t="s">
        <v>115</v>
      </c>
      <c r="E23894" t="s">
        <v>115</v>
      </c>
      <c r="F23894">
        <v>159</v>
      </c>
      <c r="G23894">
        <v>168</v>
      </c>
      <c r="H23894">
        <v>1001</v>
      </c>
      <c r="I23894">
        <v>978</v>
      </c>
      <c r="J23894">
        <v>7</v>
      </c>
      <c r="K23894">
        <v>0</v>
      </c>
      <c r="L23894" t="s">
        <v>570</v>
      </c>
      <c r="M23894" t="s">
        <v>302</v>
      </c>
      <c r="N23894" t="s">
        <v>301</v>
      </c>
      <c r="O23894" t="s">
        <v>122</v>
      </c>
      <c r="P23894" t="s">
        <v>23</v>
      </c>
      <c r="Q23894" t="s">
        <v>24</v>
      </c>
    </row>
    <row r="23895" spans="1:17" x14ac:dyDescent="0.2">
      <c r="A23895" s="2">
        <v>44726</v>
      </c>
      <c r="B23895" t="s">
        <v>913</v>
      </c>
      <c r="C23895" t="s">
        <v>572</v>
      </c>
      <c r="D23895" t="s">
        <v>115</v>
      </c>
      <c r="E23895" t="s">
        <v>115</v>
      </c>
      <c r="F23895">
        <v>100</v>
      </c>
      <c r="G23895">
        <v>133</v>
      </c>
      <c r="H23895">
        <v>1208</v>
      </c>
      <c r="I23895">
        <v>1117</v>
      </c>
      <c r="J23895">
        <v>4</v>
      </c>
      <c r="K23895">
        <v>0</v>
      </c>
      <c r="L23895" t="s">
        <v>570</v>
      </c>
      <c r="M23895" t="s">
        <v>1107</v>
      </c>
      <c r="N23895" t="s">
        <v>898</v>
      </c>
      <c r="O23895" t="s">
        <v>122</v>
      </c>
      <c r="P23895" t="s">
        <v>23</v>
      </c>
      <c r="Q23895" t="s">
        <v>24</v>
      </c>
    </row>
    <row r="23896" spans="1:17" x14ac:dyDescent="0.2">
      <c r="A23896" s="2">
        <v>44726</v>
      </c>
      <c r="B23896" t="s">
        <v>898</v>
      </c>
      <c r="C23896" t="s">
        <v>389</v>
      </c>
      <c r="D23896" t="s">
        <v>115</v>
      </c>
      <c r="E23896" t="s">
        <v>115</v>
      </c>
      <c r="F23896">
        <v>186</v>
      </c>
      <c r="G23896">
        <v>151</v>
      </c>
      <c r="H23896">
        <v>911</v>
      </c>
      <c r="I23896">
        <v>1046</v>
      </c>
      <c r="J23896">
        <v>2</v>
      </c>
      <c r="K23896">
        <v>0</v>
      </c>
      <c r="L23896" t="s">
        <v>570</v>
      </c>
      <c r="M23896" t="s">
        <v>1107</v>
      </c>
      <c r="N23896" t="s">
        <v>898</v>
      </c>
      <c r="O23896" t="s">
        <v>22</v>
      </c>
      <c r="P23896" t="s">
        <v>23</v>
      </c>
      <c r="Q23896" t="s">
        <v>24</v>
      </c>
    </row>
    <row r="23897" spans="1:17" x14ac:dyDescent="0.2">
      <c r="A23897" s="2">
        <v>44726</v>
      </c>
      <c r="B23897" t="s">
        <v>629</v>
      </c>
      <c r="C23897" t="s">
        <v>462</v>
      </c>
      <c r="D23897" t="s">
        <v>36</v>
      </c>
      <c r="E23897" t="s">
        <v>115</v>
      </c>
      <c r="F23897">
        <v>156</v>
      </c>
      <c r="G23897">
        <v>205</v>
      </c>
      <c r="H23897">
        <v>1025</v>
      </c>
      <c r="I23897">
        <v>842</v>
      </c>
      <c r="J23897">
        <v>1</v>
      </c>
      <c r="K23897">
        <v>0</v>
      </c>
      <c r="L23897" t="s">
        <v>570</v>
      </c>
      <c r="M23897" t="s">
        <v>1863</v>
      </c>
      <c r="N23897" t="s">
        <v>449</v>
      </c>
      <c r="O23897" t="s">
        <v>122</v>
      </c>
      <c r="P23897" t="s">
        <v>23</v>
      </c>
      <c r="Q23897" t="s">
        <v>24</v>
      </c>
    </row>
    <row r="23898" spans="1:17" x14ac:dyDescent="0.2">
      <c r="A23898" s="2">
        <v>44726</v>
      </c>
      <c r="B23898" t="s">
        <v>449</v>
      </c>
      <c r="C23898" t="s">
        <v>114</v>
      </c>
      <c r="D23898" t="s">
        <v>115</v>
      </c>
      <c r="E23898" t="s">
        <v>115</v>
      </c>
      <c r="F23898">
        <v>83</v>
      </c>
      <c r="G23898">
        <v>111</v>
      </c>
      <c r="H23898">
        <v>1286</v>
      </c>
      <c r="I23898">
        <v>1167</v>
      </c>
      <c r="J23898">
        <v>2</v>
      </c>
      <c r="K23898">
        <v>0</v>
      </c>
      <c r="L23898" t="s">
        <v>570</v>
      </c>
      <c r="M23898" t="s">
        <v>1863</v>
      </c>
      <c r="N23898" t="s">
        <v>449</v>
      </c>
      <c r="O23898" t="s">
        <v>22</v>
      </c>
      <c r="P23898" t="s">
        <v>23</v>
      </c>
      <c r="Q23898" t="s">
        <v>24</v>
      </c>
    </row>
    <row r="23899" spans="1:17" x14ac:dyDescent="0.2">
      <c r="A23899" s="2">
        <v>44726</v>
      </c>
      <c r="B23899" t="s">
        <v>1073</v>
      </c>
      <c r="C23899" t="s">
        <v>648</v>
      </c>
      <c r="D23899" t="s">
        <v>115</v>
      </c>
      <c r="E23899" t="s">
        <v>115</v>
      </c>
      <c r="F23899">
        <v>150</v>
      </c>
      <c r="G23899">
        <v>171</v>
      </c>
      <c r="H23899">
        <v>1049</v>
      </c>
      <c r="I23899">
        <v>966</v>
      </c>
      <c r="J23899">
        <v>2</v>
      </c>
      <c r="K23899">
        <v>2</v>
      </c>
      <c r="L23899" t="s">
        <v>570</v>
      </c>
      <c r="M23899" t="s">
        <v>1818</v>
      </c>
      <c r="N23899" t="s">
        <v>388</v>
      </c>
      <c r="O23899" t="s">
        <v>122</v>
      </c>
      <c r="P23899" t="s">
        <v>23</v>
      </c>
      <c r="Q23899" t="s">
        <v>30</v>
      </c>
    </row>
    <row r="23900" spans="1:17" x14ac:dyDescent="0.2">
      <c r="A23900" s="2">
        <v>44726</v>
      </c>
      <c r="B23900" t="s">
        <v>388</v>
      </c>
      <c r="C23900" t="s">
        <v>254</v>
      </c>
      <c r="D23900" t="s">
        <v>115</v>
      </c>
      <c r="E23900" t="s">
        <v>115</v>
      </c>
      <c r="F23900">
        <v>106</v>
      </c>
      <c r="G23900">
        <v>147</v>
      </c>
      <c r="H23900">
        <v>1174</v>
      </c>
      <c r="I23900">
        <v>1053</v>
      </c>
      <c r="J23900">
        <v>4</v>
      </c>
      <c r="K23900">
        <v>0</v>
      </c>
      <c r="L23900" t="s">
        <v>570</v>
      </c>
      <c r="M23900" t="s">
        <v>1818</v>
      </c>
      <c r="N23900" t="s">
        <v>388</v>
      </c>
      <c r="O23900" t="s">
        <v>22</v>
      </c>
      <c r="P23900" t="s">
        <v>23</v>
      </c>
      <c r="Q23900" t="s">
        <v>24</v>
      </c>
    </row>
    <row r="23901" spans="1:17" x14ac:dyDescent="0.2">
      <c r="A23901" s="2">
        <v>44726</v>
      </c>
      <c r="B23901" t="s">
        <v>402</v>
      </c>
      <c r="C23901" t="s">
        <v>583</v>
      </c>
      <c r="D23901" t="s">
        <v>115</v>
      </c>
      <c r="E23901" t="s">
        <v>115</v>
      </c>
      <c r="F23901">
        <v>89</v>
      </c>
      <c r="G23901">
        <v>134</v>
      </c>
      <c r="H23901">
        <v>1262</v>
      </c>
      <c r="I23901">
        <v>1117</v>
      </c>
      <c r="J23901">
        <v>1</v>
      </c>
      <c r="K23901">
        <v>0</v>
      </c>
      <c r="L23901" t="s">
        <v>570</v>
      </c>
      <c r="M23901" t="s">
        <v>392</v>
      </c>
      <c r="N23901" t="s">
        <v>391</v>
      </c>
      <c r="O23901" t="s">
        <v>122</v>
      </c>
      <c r="P23901" t="s">
        <v>23</v>
      </c>
      <c r="Q23901" t="s">
        <v>24</v>
      </c>
    </row>
    <row r="23902" spans="1:17" x14ac:dyDescent="0.2">
      <c r="A23902" s="2">
        <v>44726</v>
      </c>
      <c r="B23902" t="s">
        <v>391</v>
      </c>
      <c r="C23902" t="s">
        <v>212</v>
      </c>
      <c r="D23902" t="s">
        <v>115</v>
      </c>
      <c r="E23902" t="s">
        <v>115</v>
      </c>
      <c r="F23902">
        <v>154</v>
      </c>
      <c r="G23902">
        <v>188</v>
      </c>
      <c r="H23902">
        <v>1035</v>
      </c>
      <c r="I23902">
        <v>903</v>
      </c>
      <c r="J23902">
        <v>4</v>
      </c>
      <c r="K23902">
        <v>1</v>
      </c>
      <c r="L23902" t="s">
        <v>570</v>
      </c>
      <c r="M23902" t="s">
        <v>392</v>
      </c>
      <c r="N23902" t="s">
        <v>391</v>
      </c>
      <c r="O23902" t="s">
        <v>22</v>
      </c>
      <c r="P23902" t="s">
        <v>23</v>
      </c>
      <c r="Q23902" t="s">
        <v>24</v>
      </c>
    </row>
    <row r="23903" spans="1:17" x14ac:dyDescent="0.2">
      <c r="A23903" s="2">
        <v>44726</v>
      </c>
      <c r="B23903" t="s">
        <v>213</v>
      </c>
      <c r="C23903" t="s">
        <v>443</v>
      </c>
      <c r="D23903" t="s">
        <v>115</v>
      </c>
      <c r="E23903" t="s">
        <v>115</v>
      </c>
      <c r="F23903">
        <v>152</v>
      </c>
      <c r="G23903">
        <v>158</v>
      </c>
      <c r="H23903">
        <v>1044</v>
      </c>
      <c r="I23903">
        <v>1012</v>
      </c>
      <c r="J23903">
        <v>2</v>
      </c>
      <c r="K23903">
        <v>6</v>
      </c>
      <c r="L23903" t="s">
        <v>570</v>
      </c>
      <c r="M23903" t="s">
        <v>1109</v>
      </c>
      <c r="N23903" t="s">
        <v>569</v>
      </c>
      <c r="O23903" t="s">
        <v>122</v>
      </c>
      <c r="P23903" t="s">
        <v>23</v>
      </c>
      <c r="Q23903" t="s">
        <v>41</v>
      </c>
    </row>
    <row r="23904" spans="1:17" x14ac:dyDescent="0.2">
      <c r="A23904" s="2">
        <v>44726</v>
      </c>
      <c r="B23904" t="s">
        <v>569</v>
      </c>
      <c r="C23904" t="s">
        <v>602</v>
      </c>
      <c r="D23904" t="s">
        <v>115</v>
      </c>
      <c r="E23904" t="s">
        <v>115</v>
      </c>
      <c r="F23904">
        <v>95</v>
      </c>
      <c r="G23904">
        <v>114</v>
      </c>
      <c r="H23904">
        <v>1218</v>
      </c>
      <c r="I23904">
        <v>1159</v>
      </c>
      <c r="J23904">
        <v>0</v>
      </c>
      <c r="K23904">
        <v>0</v>
      </c>
      <c r="L23904" t="s">
        <v>570</v>
      </c>
      <c r="M23904" t="s">
        <v>1109</v>
      </c>
      <c r="N23904" t="s">
        <v>569</v>
      </c>
      <c r="O23904" t="s">
        <v>22</v>
      </c>
      <c r="P23904" t="s">
        <v>23</v>
      </c>
      <c r="Q23904" t="s">
        <v>30</v>
      </c>
    </row>
    <row r="23905" spans="1:17" x14ac:dyDescent="0.2">
      <c r="A23905" s="2">
        <v>44726</v>
      </c>
      <c r="B23905" t="s">
        <v>185</v>
      </c>
      <c r="C23905" t="s">
        <v>26</v>
      </c>
      <c r="D23905" t="s">
        <v>27</v>
      </c>
      <c r="E23905" t="s">
        <v>27</v>
      </c>
      <c r="F23905">
        <v>64</v>
      </c>
      <c r="G23905">
        <v>9</v>
      </c>
      <c r="H23905">
        <v>1378</v>
      </c>
      <c r="I23905">
        <v>1658</v>
      </c>
      <c r="J23905">
        <v>1</v>
      </c>
      <c r="K23905">
        <v>1</v>
      </c>
      <c r="L23905" t="s">
        <v>1804</v>
      </c>
      <c r="M23905" t="s">
        <v>412</v>
      </c>
      <c r="N23905" t="s">
        <v>185</v>
      </c>
      <c r="O23905" t="s">
        <v>22</v>
      </c>
      <c r="P23905" t="s">
        <v>23</v>
      </c>
      <c r="Q23905" t="s">
        <v>30</v>
      </c>
    </row>
    <row r="23906" spans="1:17" x14ac:dyDescent="0.2">
      <c r="A23906" s="2">
        <v>44726</v>
      </c>
      <c r="B23906" t="s">
        <v>210</v>
      </c>
      <c r="C23906" t="s">
        <v>77</v>
      </c>
      <c r="D23906" t="s">
        <v>27</v>
      </c>
      <c r="E23906" t="s">
        <v>27</v>
      </c>
      <c r="F23906">
        <v>74</v>
      </c>
      <c r="G23906">
        <v>15</v>
      </c>
      <c r="H23906">
        <v>1331</v>
      </c>
      <c r="I23906">
        <v>1633</v>
      </c>
      <c r="J23906">
        <v>1</v>
      </c>
      <c r="K23906">
        <v>1</v>
      </c>
      <c r="L23906" t="s">
        <v>1804</v>
      </c>
      <c r="M23906" t="s">
        <v>557</v>
      </c>
      <c r="N23906" t="s">
        <v>210</v>
      </c>
      <c r="O23906" t="s">
        <v>22</v>
      </c>
      <c r="P23906" t="s">
        <v>23</v>
      </c>
      <c r="Q23906" t="s">
        <v>30</v>
      </c>
    </row>
    <row r="23907" spans="1:17" x14ac:dyDescent="0.2">
      <c r="A23907" s="2">
        <v>44726</v>
      </c>
      <c r="B23907" t="s">
        <v>263</v>
      </c>
      <c r="C23907" t="s">
        <v>233</v>
      </c>
      <c r="D23907" t="s">
        <v>27</v>
      </c>
      <c r="E23907" t="s">
        <v>19</v>
      </c>
      <c r="F23907">
        <v>90</v>
      </c>
      <c r="G23907">
        <v>174</v>
      </c>
      <c r="H23907">
        <v>1261</v>
      </c>
      <c r="I23907">
        <v>961</v>
      </c>
      <c r="J23907">
        <v>6</v>
      </c>
      <c r="K23907">
        <v>0</v>
      </c>
      <c r="L23907" t="s">
        <v>1804</v>
      </c>
      <c r="M23907" t="s">
        <v>264</v>
      </c>
      <c r="N23907" t="s">
        <v>262</v>
      </c>
      <c r="O23907" t="s">
        <v>122</v>
      </c>
      <c r="P23907" t="s">
        <v>23</v>
      </c>
      <c r="Q23907" t="s">
        <v>24</v>
      </c>
    </row>
    <row r="23908" spans="1:17" x14ac:dyDescent="0.2">
      <c r="A23908" s="2">
        <v>44726</v>
      </c>
      <c r="B23908" t="s">
        <v>89</v>
      </c>
      <c r="C23908" t="s">
        <v>94</v>
      </c>
      <c r="D23908" t="s">
        <v>50</v>
      </c>
      <c r="E23908" t="s">
        <v>50</v>
      </c>
      <c r="F23908">
        <v>5</v>
      </c>
      <c r="G23908">
        <v>40</v>
      </c>
      <c r="H23908">
        <v>1761</v>
      </c>
      <c r="I23908">
        <v>1466</v>
      </c>
      <c r="J23908">
        <v>0</v>
      </c>
      <c r="K23908">
        <v>4</v>
      </c>
      <c r="L23908" t="s">
        <v>1764</v>
      </c>
      <c r="M23908" t="s">
        <v>1057</v>
      </c>
      <c r="N23908" t="s">
        <v>89</v>
      </c>
      <c r="O23908" t="s">
        <v>22</v>
      </c>
      <c r="P23908" t="s">
        <v>23</v>
      </c>
      <c r="Q23908" t="s">
        <v>41</v>
      </c>
    </row>
    <row r="23909" spans="1:17" x14ac:dyDescent="0.2">
      <c r="A23909" s="2">
        <v>44726</v>
      </c>
      <c r="B23909" t="s">
        <v>129</v>
      </c>
      <c r="C23909" t="s">
        <v>119</v>
      </c>
      <c r="D23909" t="s">
        <v>50</v>
      </c>
      <c r="E23909" t="s">
        <v>50</v>
      </c>
      <c r="F23909">
        <v>12</v>
      </c>
      <c r="G23909">
        <v>6</v>
      </c>
      <c r="H23909">
        <v>1650</v>
      </c>
      <c r="I23909">
        <v>1723</v>
      </c>
      <c r="J23909">
        <v>5</v>
      </c>
      <c r="K23909">
        <v>2</v>
      </c>
      <c r="L23909" t="s">
        <v>1764</v>
      </c>
      <c r="M23909" t="s">
        <v>1181</v>
      </c>
      <c r="N23909" t="s">
        <v>129</v>
      </c>
      <c r="O23909" t="s">
        <v>22</v>
      </c>
      <c r="P23909" t="s">
        <v>23</v>
      </c>
      <c r="Q23909" t="s">
        <v>24</v>
      </c>
    </row>
    <row r="23910" spans="1:17" x14ac:dyDescent="0.2">
      <c r="A23910" s="2">
        <v>44726</v>
      </c>
      <c r="B23910" t="s">
        <v>126</v>
      </c>
      <c r="C23910" t="s">
        <v>161</v>
      </c>
      <c r="D23910" t="s">
        <v>50</v>
      </c>
      <c r="E23910" t="s">
        <v>50</v>
      </c>
      <c r="F23910">
        <v>10</v>
      </c>
      <c r="G23910">
        <v>18</v>
      </c>
      <c r="H23910">
        <v>1658</v>
      </c>
      <c r="I23910">
        <v>1588</v>
      </c>
      <c r="J23910">
        <v>3</v>
      </c>
      <c r="K23910">
        <v>2</v>
      </c>
      <c r="L23910" t="s">
        <v>1764</v>
      </c>
      <c r="M23910" t="s">
        <v>157</v>
      </c>
      <c r="N23910" t="s">
        <v>126</v>
      </c>
      <c r="O23910" t="s">
        <v>22</v>
      </c>
      <c r="P23910" t="s">
        <v>23</v>
      </c>
      <c r="Q23910" t="s">
        <v>24</v>
      </c>
    </row>
    <row r="23911" spans="1:17" x14ac:dyDescent="0.2">
      <c r="A23911" s="2">
        <v>44726</v>
      </c>
      <c r="B23911" t="s">
        <v>90</v>
      </c>
      <c r="C23911" t="s">
        <v>147</v>
      </c>
      <c r="D23911" t="s">
        <v>50</v>
      </c>
      <c r="E23911" t="s">
        <v>50</v>
      </c>
      <c r="F23911">
        <v>26</v>
      </c>
      <c r="G23911">
        <v>2</v>
      </c>
      <c r="H23911">
        <v>1544</v>
      </c>
      <c r="I23911">
        <v>1827</v>
      </c>
      <c r="J23911">
        <v>0</v>
      </c>
      <c r="K23911">
        <v>1</v>
      </c>
      <c r="L23911" t="s">
        <v>1764</v>
      </c>
      <c r="M23911" t="s">
        <v>750</v>
      </c>
      <c r="N23911" t="s">
        <v>90</v>
      </c>
      <c r="O23911" t="s">
        <v>22</v>
      </c>
      <c r="P23911" t="s">
        <v>23</v>
      </c>
      <c r="Q23911" t="s">
        <v>41</v>
      </c>
    </row>
    <row r="23912" spans="1:17" x14ac:dyDescent="0.2">
      <c r="A23912" s="2">
        <v>44726</v>
      </c>
      <c r="B23912" t="s">
        <v>286</v>
      </c>
      <c r="C23912" t="s">
        <v>104</v>
      </c>
      <c r="D23912" t="s">
        <v>50</v>
      </c>
      <c r="E23912" t="s">
        <v>50</v>
      </c>
      <c r="F23912">
        <v>92</v>
      </c>
      <c r="G23912">
        <v>39</v>
      </c>
      <c r="H23912">
        <v>1245</v>
      </c>
      <c r="I23912">
        <v>1472</v>
      </c>
      <c r="J23912">
        <v>1</v>
      </c>
      <c r="K23912">
        <v>4</v>
      </c>
      <c r="L23912" t="s">
        <v>1764</v>
      </c>
      <c r="M23912" t="s">
        <v>359</v>
      </c>
      <c r="N23912" t="s">
        <v>286</v>
      </c>
      <c r="O23912" t="s">
        <v>22</v>
      </c>
      <c r="P23912" t="s">
        <v>23</v>
      </c>
      <c r="Q23912" t="s">
        <v>41</v>
      </c>
    </row>
    <row r="23913" spans="1:17" x14ac:dyDescent="0.2">
      <c r="A23913" s="2">
        <v>44726</v>
      </c>
      <c r="B23913" t="s">
        <v>168</v>
      </c>
      <c r="C23913" t="s">
        <v>98</v>
      </c>
      <c r="D23913" t="s">
        <v>50</v>
      </c>
      <c r="E23913" t="s">
        <v>50</v>
      </c>
      <c r="F23913">
        <v>27</v>
      </c>
      <c r="G23913">
        <v>47</v>
      </c>
      <c r="H23913">
        <v>1535</v>
      </c>
      <c r="I23913">
        <v>1449</v>
      </c>
      <c r="J23913">
        <v>1</v>
      </c>
      <c r="K23913">
        <v>1</v>
      </c>
      <c r="L23913" t="s">
        <v>1764</v>
      </c>
      <c r="M23913" t="s">
        <v>592</v>
      </c>
      <c r="N23913" t="s">
        <v>90</v>
      </c>
      <c r="O23913" t="s">
        <v>122</v>
      </c>
      <c r="P23913" t="s">
        <v>23</v>
      </c>
      <c r="Q23913" t="s">
        <v>30</v>
      </c>
    </row>
    <row r="23914" spans="1:17" x14ac:dyDescent="0.2">
      <c r="A23914" s="2">
        <v>44726</v>
      </c>
      <c r="B23914" t="s">
        <v>646</v>
      </c>
      <c r="C23914" t="s">
        <v>70</v>
      </c>
      <c r="D23914" t="s">
        <v>50</v>
      </c>
      <c r="E23914" t="s">
        <v>50</v>
      </c>
      <c r="F23914">
        <v>59</v>
      </c>
      <c r="G23914">
        <v>57</v>
      </c>
      <c r="H23914">
        <v>1388</v>
      </c>
      <c r="I23914">
        <v>1406</v>
      </c>
      <c r="J23914">
        <v>3</v>
      </c>
      <c r="K23914">
        <v>2</v>
      </c>
      <c r="L23914" t="s">
        <v>1764</v>
      </c>
      <c r="M23914" t="s">
        <v>909</v>
      </c>
      <c r="N23914" t="s">
        <v>646</v>
      </c>
      <c r="O23914" t="s">
        <v>22</v>
      </c>
      <c r="P23914" t="s">
        <v>23</v>
      </c>
      <c r="Q23914" t="s">
        <v>24</v>
      </c>
    </row>
    <row r="23915" spans="1:17" x14ac:dyDescent="0.2">
      <c r="A23915" s="2">
        <v>44726</v>
      </c>
      <c r="B23915" t="s">
        <v>92</v>
      </c>
      <c r="C23915" t="s">
        <v>1279</v>
      </c>
      <c r="D23915" t="s">
        <v>50</v>
      </c>
      <c r="E23915" t="s">
        <v>50</v>
      </c>
      <c r="F23915">
        <v>48</v>
      </c>
      <c r="G23915">
        <v>70</v>
      </c>
      <c r="H23915">
        <v>1446</v>
      </c>
      <c r="I23915">
        <v>1342</v>
      </c>
      <c r="J23915">
        <v>0</v>
      </c>
      <c r="K23915">
        <v>3</v>
      </c>
      <c r="L23915" t="s">
        <v>1764</v>
      </c>
      <c r="M23915" t="s">
        <v>124</v>
      </c>
      <c r="N23915" t="s">
        <v>92</v>
      </c>
      <c r="O23915" t="s">
        <v>22</v>
      </c>
      <c r="P23915" t="s">
        <v>23</v>
      </c>
      <c r="Q23915" t="s">
        <v>41</v>
      </c>
    </row>
    <row r="23916" spans="1:17" x14ac:dyDescent="0.2">
      <c r="A23916" s="2">
        <v>44726</v>
      </c>
      <c r="B23916" t="s">
        <v>97</v>
      </c>
      <c r="C23916" t="s">
        <v>48</v>
      </c>
      <c r="D23916" t="s">
        <v>50</v>
      </c>
      <c r="E23916" t="s">
        <v>50</v>
      </c>
      <c r="F23916">
        <v>94</v>
      </c>
      <c r="G23916">
        <v>124</v>
      </c>
      <c r="H23916">
        <v>1229</v>
      </c>
      <c r="I23916">
        <v>1137</v>
      </c>
      <c r="J23916">
        <v>2</v>
      </c>
      <c r="K23916">
        <v>2</v>
      </c>
      <c r="L23916" t="s">
        <v>1764</v>
      </c>
      <c r="M23916" t="s">
        <v>97</v>
      </c>
      <c r="N23916" t="s">
        <v>97</v>
      </c>
      <c r="O23916" t="s">
        <v>22</v>
      </c>
      <c r="P23916" t="s">
        <v>23</v>
      </c>
      <c r="Q23916" t="s">
        <v>30</v>
      </c>
    </row>
    <row r="23917" spans="1:17" x14ac:dyDescent="0.2">
      <c r="A23917" s="2">
        <v>44726</v>
      </c>
      <c r="B23917" t="s">
        <v>180</v>
      </c>
      <c r="C23917" t="s">
        <v>73</v>
      </c>
      <c r="D23917" t="s">
        <v>50</v>
      </c>
      <c r="E23917" t="s">
        <v>50</v>
      </c>
      <c r="F23917">
        <v>43</v>
      </c>
      <c r="G23917">
        <v>138</v>
      </c>
      <c r="H23917">
        <v>1461</v>
      </c>
      <c r="I23917">
        <v>1092</v>
      </c>
      <c r="J23917">
        <v>2</v>
      </c>
      <c r="K23917">
        <v>0</v>
      </c>
      <c r="L23917" t="s">
        <v>1764</v>
      </c>
      <c r="M23917" t="s">
        <v>439</v>
      </c>
      <c r="N23917" t="s">
        <v>180</v>
      </c>
      <c r="O23917" t="s">
        <v>22</v>
      </c>
      <c r="P23917" t="s">
        <v>23</v>
      </c>
      <c r="Q23917" t="s">
        <v>24</v>
      </c>
    </row>
    <row r="23918" spans="1:17" x14ac:dyDescent="0.2">
      <c r="A23918" s="2">
        <v>44726</v>
      </c>
      <c r="B23918" t="s">
        <v>384</v>
      </c>
      <c r="C23918" t="s">
        <v>737</v>
      </c>
      <c r="D23918" t="s">
        <v>50</v>
      </c>
      <c r="E23918" t="s">
        <v>50</v>
      </c>
      <c r="F23918">
        <v>180</v>
      </c>
      <c r="G23918">
        <v>153</v>
      </c>
      <c r="H23918">
        <v>932</v>
      </c>
      <c r="I23918">
        <v>1040</v>
      </c>
      <c r="J23918">
        <v>2</v>
      </c>
      <c r="K23918">
        <v>1</v>
      </c>
      <c r="L23918" t="s">
        <v>1764</v>
      </c>
      <c r="M23918" t="s">
        <v>395</v>
      </c>
      <c r="N23918" t="s">
        <v>384</v>
      </c>
      <c r="O23918" t="s">
        <v>22</v>
      </c>
      <c r="P23918" t="s">
        <v>23</v>
      </c>
      <c r="Q23918" t="s">
        <v>24</v>
      </c>
    </row>
    <row r="23919" spans="1:17" x14ac:dyDescent="0.2">
      <c r="A23919" s="2">
        <v>44726</v>
      </c>
      <c r="B23919" t="s">
        <v>174</v>
      </c>
      <c r="C23919" t="s">
        <v>101</v>
      </c>
      <c r="D23919" t="s">
        <v>50</v>
      </c>
      <c r="E23919" t="s">
        <v>50</v>
      </c>
      <c r="F23919">
        <v>192</v>
      </c>
      <c r="G23919">
        <v>135</v>
      </c>
      <c r="H23919">
        <v>895</v>
      </c>
      <c r="I23919">
        <v>1105</v>
      </c>
      <c r="J23919">
        <v>0</v>
      </c>
      <c r="K23919">
        <v>2</v>
      </c>
      <c r="L23919" t="s">
        <v>1764</v>
      </c>
      <c r="M23919" t="s">
        <v>820</v>
      </c>
      <c r="N23919" t="s">
        <v>174</v>
      </c>
      <c r="O23919" t="s">
        <v>22</v>
      </c>
      <c r="P23919" t="s">
        <v>23</v>
      </c>
      <c r="Q23919" t="s">
        <v>41</v>
      </c>
    </row>
    <row r="23920" spans="1:17" x14ac:dyDescent="0.2">
      <c r="A23920" s="2">
        <v>44726</v>
      </c>
      <c r="B23920" t="s">
        <v>107</v>
      </c>
      <c r="C23920" t="s">
        <v>199</v>
      </c>
      <c r="D23920" t="s">
        <v>19</v>
      </c>
      <c r="E23920" t="s">
        <v>36</v>
      </c>
      <c r="F23920">
        <v>28</v>
      </c>
      <c r="G23920">
        <v>60</v>
      </c>
      <c r="H23920">
        <v>1526</v>
      </c>
      <c r="I23920">
        <v>1387</v>
      </c>
      <c r="J23920">
        <v>0</v>
      </c>
      <c r="K23920">
        <v>0</v>
      </c>
      <c r="L23920" t="s">
        <v>312</v>
      </c>
      <c r="M23920" t="s">
        <v>1686</v>
      </c>
      <c r="N23920" t="s">
        <v>143</v>
      </c>
      <c r="O23920" t="s">
        <v>122</v>
      </c>
      <c r="P23920" t="s">
        <v>59</v>
      </c>
      <c r="Q23920" t="s">
        <v>41</v>
      </c>
    </row>
    <row r="23921" spans="1:17" x14ac:dyDescent="0.2">
      <c r="A23921" s="2">
        <v>44726</v>
      </c>
      <c r="B23921" t="s">
        <v>143</v>
      </c>
      <c r="C23921" t="s">
        <v>128</v>
      </c>
      <c r="D23921" t="s">
        <v>115</v>
      </c>
      <c r="E23921" t="s">
        <v>36</v>
      </c>
      <c r="F23921">
        <v>23</v>
      </c>
      <c r="G23921">
        <v>35</v>
      </c>
      <c r="H23921">
        <v>1553</v>
      </c>
      <c r="I23921">
        <v>1499</v>
      </c>
      <c r="J23921">
        <v>0</v>
      </c>
      <c r="K23921">
        <v>3</v>
      </c>
      <c r="L23921" t="s">
        <v>312</v>
      </c>
      <c r="M23921" t="s">
        <v>1686</v>
      </c>
      <c r="N23921" t="s">
        <v>143</v>
      </c>
      <c r="O23921" t="s">
        <v>22</v>
      </c>
      <c r="P23921" t="s">
        <v>23</v>
      </c>
      <c r="Q23921" t="s">
        <v>41</v>
      </c>
    </row>
    <row r="23922" spans="1:17" x14ac:dyDescent="0.2">
      <c r="A23922" s="2">
        <v>44726</v>
      </c>
      <c r="B23922" t="s">
        <v>133</v>
      </c>
      <c r="C23922" t="s">
        <v>183</v>
      </c>
      <c r="D23922" t="s">
        <v>115</v>
      </c>
      <c r="E23922" t="s">
        <v>36</v>
      </c>
      <c r="F23922">
        <v>29</v>
      </c>
      <c r="G23922">
        <v>32</v>
      </c>
      <c r="H23922">
        <v>1519</v>
      </c>
      <c r="I23922">
        <v>1500</v>
      </c>
      <c r="J23922">
        <v>4</v>
      </c>
      <c r="K23922">
        <v>1</v>
      </c>
      <c r="L23922" t="s">
        <v>28</v>
      </c>
      <c r="M23922" t="s">
        <v>134</v>
      </c>
      <c r="N23922" t="s">
        <v>133</v>
      </c>
      <c r="O23922" t="s">
        <v>22</v>
      </c>
      <c r="P23922" t="s">
        <v>23</v>
      </c>
      <c r="Q23922" t="s">
        <v>24</v>
      </c>
    </row>
  </sheetData>
  <autoFilter ref="A1:Q23922" xr:uid="{00000000-0009-0000-0000-000000000000}"/>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8" tint="-0.249977111117893"/>
  </sheetPr>
  <dimension ref="A1:Q435"/>
  <sheetViews>
    <sheetView zoomScale="70" zoomScaleNormal="70" workbookViewId="0">
      <selection activeCell="D441" sqref="D441"/>
    </sheetView>
  </sheetViews>
  <sheetFormatPr baseColWidth="10" defaultColWidth="11.5703125" defaultRowHeight="12.75" x14ac:dyDescent="0.2"/>
  <cols>
    <col min="1" max="1" width="14.7109375" style="72" customWidth="1"/>
    <col min="2" max="3" width="14.7109375" style="77" customWidth="1"/>
    <col min="4" max="7" width="26" customWidth="1"/>
    <col min="8" max="9" width="28.5703125" customWidth="1"/>
    <col min="10" max="11" width="20.42578125" style="3" customWidth="1"/>
    <col min="12" max="12" width="27.140625" customWidth="1"/>
    <col min="13" max="13" width="19.28515625" customWidth="1"/>
    <col min="14" max="14" width="17" customWidth="1"/>
    <col min="15" max="15" width="28.7109375" bestFit="1" customWidth="1"/>
    <col min="16" max="17" width="29.28515625" bestFit="1" customWidth="1"/>
  </cols>
  <sheetData>
    <row r="1" spans="1:17" ht="15.75" x14ac:dyDescent="0.25">
      <c r="B1" s="78" t="s">
        <v>1973</v>
      </c>
      <c r="C1" s="78" t="s">
        <v>1969</v>
      </c>
      <c r="D1" s="157" t="s">
        <v>1879</v>
      </c>
      <c r="E1" s="157"/>
      <c r="F1" s="157"/>
      <c r="G1" s="157"/>
      <c r="H1" s="157"/>
      <c r="I1" s="157"/>
      <c r="J1" s="157"/>
      <c r="K1" s="157"/>
      <c r="L1" s="157"/>
      <c r="M1" s="157"/>
      <c r="N1" s="157"/>
      <c r="O1" s="157"/>
      <c r="P1" s="157"/>
      <c r="Q1" s="20" t="s">
        <v>1880</v>
      </c>
    </row>
    <row r="2" spans="1:17" ht="15.75" x14ac:dyDescent="0.25">
      <c r="A2" s="68" t="s">
        <v>1881</v>
      </c>
      <c r="B2" s="73" t="s">
        <v>1958</v>
      </c>
      <c r="C2" s="73" t="s">
        <v>1972</v>
      </c>
      <c r="D2" s="22" t="s">
        <v>1882</v>
      </c>
      <c r="E2" s="22" t="s">
        <v>1883</v>
      </c>
      <c r="F2" s="22" t="s">
        <v>1884</v>
      </c>
      <c r="G2" s="22" t="s">
        <v>1885</v>
      </c>
      <c r="H2" s="22" t="s">
        <v>1886</v>
      </c>
      <c r="I2" s="22" t="s">
        <v>1887</v>
      </c>
      <c r="J2" s="21" t="s">
        <v>1888</v>
      </c>
      <c r="K2" s="21" t="s">
        <v>1889</v>
      </c>
      <c r="L2" s="22" t="s">
        <v>1890</v>
      </c>
      <c r="M2" s="22" t="s">
        <v>1891</v>
      </c>
      <c r="N2" s="22" t="s">
        <v>1892</v>
      </c>
      <c r="O2" s="22" t="s">
        <v>1893</v>
      </c>
      <c r="P2" s="22" t="s">
        <v>1894</v>
      </c>
      <c r="Q2" s="22" t="s">
        <v>1895</v>
      </c>
    </row>
    <row r="3" spans="1:17" ht="15" x14ac:dyDescent="0.2">
      <c r="A3" s="69">
        <v>34502</v>
      </c>
      <c r="B3" s="74">
        <f t="shared" ref="B3:B66" si="0">YEAR(A3)</f>
        <v>1994</v>
      </c>
      <c r="C3" s="74">
        <f>VLOOKUP(B3,ID_Año[],2,0)</f>
        <v>1</v>
      </c>
      <c r="D3" s="4" t="s">
        <v>129</v>
      </c>
      <c r="E3" s="4" t="s">
        <v>17</v>
      </c>
      <c r="F3" s="4" t="s">
        <v>1896</v>
      </c>
      <c r="G3" s="4" t="s">
        <v>1897</v>
      </c>
      <c r="H3" s="4">
        <v>1</v>
      </c>
      <c r="I3" s="4">
        <v>43</v>
      </c>
      <c r="J3" s="5">
        <v>1</v>
      </c>
      <c r="K3" s="5">
        <v>0</v>
      </c>
      <c r="L3" s="4" t="s">
        <v>1898</v>
      </c>
      <c r="M3" s="4" t="s">
        <v>348</v>
      </c>
      <c r="N3" s="4" t="s">
        <v>77</v>
      </c>
      <c r="O3" s="4" t="s">
        <v>23</v>
      </c>
      <c r="P3" s="4" t="s">
        <v>441</v>
      </c>
      <c r="Q3" s="6" t="str">
        <f t="shared" ref="Q3:Q66" si="1">IF(P3="Victoria","Derrota",IF(P3="Empate","Empate","Victoria"))</f>
        <v>Derrota</v>
      </c>
    </row>
    <row r="4" spans="1:17" ht="15" x14ac:dyDescent="0.2">
      <c r="A4" s="70">
        <v>34502</v>
      </c>
      <c r="B4" s="75">
        <f t="shared" si="0"/>
        <v>1994</v>
      </c>
      <c r="C4" s="75">
        <f>VLOOKUP(B4,ID_Año[],2,0)</f>
        <v>1</v>
      </c>
      <c r="D4" s="7" t="s">
        <v>106</v>
      </c>
      <c r="E4" s="7" t="s">
        <v>133</v>
      </c>
      <c r="F4" s="7" t="s">
        <v>1896</v>
      </c>
      <c r="G4" s="7" t="s">
        <v>115</v>
      </c>
      <c r="H4" s="7">
        <v>5</v>
      </c>
      <c r="I4" s="7">
        <v>37</v>
      </c>
      <c r="J4" s="8">
        <v>2</v>
      </c>
      <c r="K4" s="8">
        <v>2</v>
      </c>
      <c r="L4" s="7" t="s">
        <v>1898</v>
      </c>
      <c r="M4" s="7" t="s">
        <v>277</v>
      </c>
      <c r="N4" s="7" t="s">
        <v>77</v>
      </c>
      <c r="O4" s="7" t="s">
        <v>23</v>
      </c>
      <c r="P4" s="7" t="s">
        <v>1899</v>
      </c>
      <c r="Q4" s="9" t="str">
        <f t="shared" si="1"/>
        <v>Empate</v>
      </c>
    </row>
    <row r="5" spans="1:17" ht="15" x14ac:dyDescent="0.2">
      <c r="A5" s="69">
        <v>34503</v>
      </c>
      <c r="B5" s="74">
        <f t="shared" si="0"/>
        <v>1994</v>
      </c>
      <c r="C5" s="74">
        <f>VLOOKUP(B5,ID_Año[],2,0)</f>
        <v>1</v>
      </c>
      <c r="D5" s="4" t="s">
        <v>43</v>
      </c>
      <c r="E5" s="4" t="s">
        <v>92</v>
      </c>
      <c r="F5" s="4" t="s">
        <v>1897</v>
      </c>
      <c r="G5" s="4" t="s">
        <v>1896</v>
      </c>
      <c r="H5" s="4">
        <v>17</v>
      </c>
      <c r="I5" s="4">
        <v>7</v>
      </c>
      <c r="J5" s="5">
        <v>1</v>
      </c>
      <c r="K5" s="5">
        <v>3</v>
      </c>
      <c r="L5" s="4" t="s">
        <v>1898</v>
      </c>
      <c r="M5" s="4" t="s">
        <v>335</v>
      </c>
      <c r="N5" s="4" t="s">
        <v>77</v>
      </c>
      <c r="O5" s="4" t="s">
        <v>23</v>
      </c>
      <c r="P5" s="4" t="s">
        <v>1900</v>
      </c>
      <c r="Q5" s="6" t="str">
        <f t="shared" si="1"/>
        <v>Victoria</v>
      </c>
    </row>
    <row r="6" spans="1:17" ht="15" x14ac:dyDescent="0.2">
      <c r="A6" s="70">
        <v>34503</v>
      </c>
      <c r="B6" s="75">
        <f t="shared" si="0"/>
        <v>1994</v>
      </c>
      <c r="C6" s="75">
        <f>VLOOKUP(B6,ID_Año[],2,0)</f>
        <v>1</v>
      </c>
      <c r="D6" s="7" t="s">
        <v>119</v>
      </c>
      <c r="E6" s="7" t="s">
        <v>98</v>
      </c>
      <c r="F6" s="7" t="s">
        <v>1896</v>
      </c>
      <c r="G6" s="7" t="s">
        <v>1896</v>
      </c>
      <c r="H6" s="7">
        <v>4</v>
      </c>
      <c r="I6" s="7">
        <v>14</v>
      </c>
      <c r="J6" s="8">
        <v>0</v>
      </c>
      <c r="K6" s="8">
        <v>1</v>
      </c>
      <c r="L6" s="7" t="s">
        <v>1898</v>
      </c>
      <c r="M6" s="7" t="s">
        <v>337</v>
      </c>
      <c r="N6" s="7" t="s">
        <v>77</v>
      </c>
      <c r="O6" s="7" t="s">
        <v>23</v>
      </c>
      <c r="P6" s="7" t="s">
        <v>1900</v>
      </c>
      <c r="Q6" s="9" t="str">
        <f t="shared" si="1"/>
        <v>Victoria</v>
      </c>
    </row>
    <row r="7" spans="1:17" ht="15" x14ac:dyDescent="0.2">
      <c r="A7" s="69">
        <v>34503</v>
      </c>
      <c r="B7" s="74">
        <f t="shared" si="0"/>
        <v>1994</v>
      </c>
      <c r="C7" s="74">
        <f>VLOOKUP(B7,ID_Año[],2,0)</f>
        <v>1</v>
      </c>
      <c r="D7" s="4" t="s">
        <v>77</v>
      </c>
      <c r="E7" s="4" t="s">
        <v>53</v>
      </c>
      <c r="F7" s="4" t="s">
        <v>1901</v>
      </c>
      <c r="G7" s="4" t="s">
        <v>1896</v>
      </c>
      <c r="H7" s="4">
        <v>23</v>
      </c>
      <c r="I7" s="4">
        <v>12</v>
      </c>
      <c r="J7" s="5">
        <v>1</v>
      </c>
      <c r="K7" s="5">
        <v>1</v>
      </c>
      <c r="L7" s="4" t="s">
        <v>1898</v>
      </c>
      <c r="M7" s="4" t="s">
        <v>349</v>
      </c>
      <c r="N7" s="4" t="s">
        <v>77</v>
      </c>
      <c r="O7" s="4" t="s">
        <v>23</v>
      </c>
      <c r="P7" s="4" t="s">
        <v>1899</v>
      </c>
      <c r="Q7" s="6" t="str">
        <f t="shared" si="1"/>
        <v>Empate</v>
      </c>
    </row>
    <row r="8" spans="1:17" ht="15" x14ac:dyDescent="0.2">
      <c r="A8" s="70">
        <v>34504</v>
      </c>
      <c r="B8" s="75">
        <f t="shared" si="0"/>
        <v>1994</v>
      </c>
      <c r="C8" s="75">
        <f>VLOOKUP(B8,ID_Año[],2,0)</f>
        <v>1</v>
      </c>
      <c r="D8" s="7" t="s">
        <v>147</v>
      </c>
      <c r="E8" s="7" t="s">
        <v>110</v>
      </c>
      <c r="F8" s="7" t="s">
        <v>1896</v>
      </c>
      <c r="G8" s="7" t="s">
        <v>1902</v>
      </c>
      <c r="H8" s="7">
        <v>27</v>
      </c>
      <c r="I8" s="7">
        <v>28</v>
      </c>
      <c r="J8" s="8">
        <v>1</v>
      </c>
      <c r="K8" s="8">
        <v>0</v>
      </c>
      <c r="L8" s="7" t="s">
        <v>1898</v>
      </c>
      <c r="M8" s="7" t="s">
        <v>350</v>
      </c>
      <c r="N8" s="7" t="s">
        <v>77</v>
      </c>
      <c r="O8" s="7" t="s">
        <v>23</v>
      </c>
      <c r="P8" s="7" t="s">
        <v>441</v>
      </c>
      <c r="Q8" s="9" t="str">
        <f t="shared" si="1"/>
        <v>Derrota</v>
      </c>
    </row>
    <row r="9" spans="1:17" ht="15" x14ac:dyDescent="0.2">
      <c r="A9" s="69">
        <v>34504</v>
      </c>
      <c r="B9" s="74">
        <f t="shared" si="0"/>
        <v>1994</v>
      </c>
      <c r="C9" s="74">
        <f>VLOOKUP(B9,ID_Año[],2,0)</f>
        <v>1</v>
      </c>
      <c r="D9" s="4" t="s">
        <v>120</v>
      </c>
      <c r="E9" s="4" t="s">
        <v>52</v>
      </c>
      <c r="F9" s="4" t="s">
        <v>1902</v>
      </c>
      <c r="G9" s="4" t="s">
        <v>1896</v>
      </c>
      <c r="H9" s="4">
        <v>24</v>
      </c>
      <c r="I9" s="4">
        <v>10</v>
      </c>
      <c r="J9" s="5">
        <v>2</v>
      </c>
      <c r="K9" s="5">
        <v>2</v>
      </c>
      <c r="L9" s="4" t="s">
        <v>1898</v>
      </c>
      <c r="M9" s="4" t="s">
        <v>335</v>
      </c>
      <c r="N9" s="4" t="s">
        <v>77</v>
      </c>
      <c r="O9" s="4" t="s">
        <v>23</v>
      </c>
      <c r="P9" s="4" t="s">
        <v>1899</v>
      </c>
      <c r="Q9" s="6" t="str">
        <f t="shared" si="1"/>
        <v>Empate</v>
      </c>
    </row>
    <row r="10" spans="1:17" ht="15" x14ac:dyDescent="0.2">
      <c r="A10" s="70">
        <v>34504</v>
      </c>
      <c r="B10" s="75">
        <f t="shared" si="0"/>
        <v>1994</v>
      </c>
      <c r="C10" s="75">
        <f>VLOOKUP(B10,ID_Año[],2,0)</f>
        <v>1</v>
      </c>
      <c r="D10" s="7" t="s">
        <v>49</v>
      </c>
      <c r="E10" s="7" t="s">
        <v>26</v>
      </c>
      <c r="F10" s="7" t="s">
        <v>1896</v>
      </c>
      <c r="G10" s="7" t="s">
        <v>1901</v>
      </c>
      <c r="H10" s="7">
        <v>6</v>
      </c>
      <c r="I10" s="7">
        <v>16</v>
      </c>
      <c r="J10" s="8">
        <v>1</v>
      </c>
      <c r="K10" s="8">
        <v>0</v>
      </c>
      <c r="L10" s="7" t="s">
        <v>1898</v>
      </c>
      <c r="M10" s="7" t="s">
        <v>160</v>
      </c>
      <c r="N10" s="7" t="s">
        <v>77</v>
      </c>
      <c r="O10" s="7" t="s">
        <v>23</v>
      </c>
      <c r="P10" s="7" t="s">
        <v>441</v>
      </c>
      <c r="Q10" s="9" t="str">
        <f t="shared" si="1"/>
        <v>Derrota</v>
      </c>
    </row>
    <row r="11" spans="1:17" ht="15" x14ac:dyDescent="0.2">
      <c r="A11" s="69">
        <v>34505</v>
      </c>
      <c r="B11" s="74">
        <f t="shared" si="0"/>
        <v>1994</v>
      </c>
      <c r="C11" s="74">
        <f>VLOOKUP(B11,ID_Año[],2,0)</f>
        <v>1</v>
      </c>
      <c r="D11" s="4" t="s">
        <v>25</v>
      </c>
      <c r="E11" s="4" t="s">
        <v>95</v>
      </c>
      <c r="F11" s="4" t="s">
        <v>1897</v>
      </c>
      <c r="G11" s="4" t="s">
        <v>1896</v>
      </c>
      <c r="H11" s="4">
        <v>3</v>
      </c>
      <c r="I11" s="4">
        <v>19</v>
      </c>
      <c r="J11" s="5">
        <v>2</v>
      </c>
      <c r="K11" s="5">
        <v>0</v>
      </c>
      <c r="L11" s="4" t="s">
        <v>1898</v>
      </c>
      <c r="M11" s="4" t="s">
        <v>217</v>
      </c>
      <c r="N11" s="4" t="s">
        <v>77</v>
      </c>
      <c r="O11" s="4" t="s">
        <v>23</v>
      </c>
      <c r="P11" s="4" t="s">
        <v>441</v>
      </c>
      <c r="Q11" s="6" t="str">
        <f t="shared" si="1"/>
        <v>Derrota</v>
      </c>
    </row>
    <row r="12" spans="1:17" ht="15" x14ac:dyDescent="0.2">
      <c r="A12" s="70">
        <v>34505</v>
      </c>
      <c r="B12" s="75">
        <f t="shared" si="0"/>
        <v>1994</v>
      </c>
      <c r="C12" s="75">
        <f>VLOOKUP(B12,ID_Año[],2,0)</f>
        <v>1</v>
      </c>
      <c r="D12" s="7" t="s">
        <v>126</v>
      </c>
      <c r="E12" s="7" t="s">
        <v>113</v>
      </c>
      <c r="F12" s="7" t="s">
        <v>1896</v>
      </c>
      <c r="G12" s="7" t="s">
        <v>115</v>
      </c>
      <c r="H12" s="7">
        <v>2</v>
      </c>
      <c r="I12" s="7">
        <v>34</v>
      </c>
      <c r="J12" s="8">
        <v>2</v>
      </c>
      <c r="K12" s="8">
        <v>1</v>
      </c>
      <c r="L12" s="7" t="s">
        <v>1898</v>
      </c>
      <c r="M12" s="7" t="s">
        <v>160</v>
      </c>
      <c r="N12" s="7" t="s">
        <v>77</v>
      </c>
      <c r="O12" s="7" t="s">
        <v>23</v>
      </c>
      <c r="P12" s="7" t="s">
        <v>441</v>
      </c>
      <c r="Q12" s="9" t="str">
        <f t="shared" si="1"/>
        <v>Derrota</v>
      </c>
    </row>
    <row r="13" spans="1:17" ht="15" x14ac:dyDescent="0.2">
      <c r="A13" s="69">
        <v>34506</v>
      </c>
      <c r="B13" s="74">
        <f t="shared" si="0"/>
        <v>1994</v>
      </c>
      <c r="C13" s="74">
        <f>VLOOKUP(B13,ID_Año[],2,0)</f>
        <v>1</v>
      </c>
      <c r="D13" s="4" t="s">
        <v>39</v>
      </c>
      <c r="E13" s="4" t="s">
        <v>153</v>
      </c>
      <c r="F13" s="4" t="s">
        <v>1897</v>
      </c>
      <c r="G13" s="4" t="s">
        <v>1896</v>
      </c>
      <c r="H13" s="4">
        <v>8</v>
      </c>
      <c r="I13" s="4">
        <v>31</v>
      </c>
      <c r="J13" s="5">
        <v>4</v>
      </c>
      <c r="K13" s="5">
        <v>0</v>
      </c>
      <c r="L13" s="4" t="s">
        <v>1898</v>
      </c>
      <c r="M13" s="4" t="s">
        <v>332</v>
      </c>
      <c r="N13" s="4" t="s">
        <v>77</v>
      </c>
      <c r="O13" s="4" t="s">
        <v>23</v>
      </c>
      <c r="P13" s="4" t="s">
        <v>441</v>
      </c>
      <c r="Q13" s="6" t="str">
        <f t="shared" si="1"/>
        <v>Derrota</v>
      </c>
    </row>
    <row r="14" spans="1:17" ht="15" x14ac:dyDescent="0.2">
      <c r="A14" s="70">
        <v>34506</v>
      </c>
      <c r="B14" s="75">
        <f t="shared" si="0"/>
        <v>1994</v>
      </c>
      <c r="C14" s="75">
        <f>VLOOKUP(B14,ID_Año[],2,0)</f>
        <v>1</v>
      </c>
      <c r="D14" s="7" t="s">
        <v>129</v>
      </c>
      <c r="E14" s="7" t="s">
        <v>106</v>
      </c>
      <c r="F14" s="7" t="s">
        <v>1896</v>
      </c>
      <c r="G14" s="7" t="s">
        <v>1896</v>
      </c>
      <c r="H14" s="7">
        <v>1</v>
      </c>
      <c r="I14" s="7">
        <v>5</v>
      </c>
      <c r="J14" s="8">
        <v>1</v>
      </c>
      <c r="K14" s="8">
        <v>1</v>
      </c>
      <c r="L14" s="7" t="s">
        <v>1898</v>
      </c>
      <c r="M14" s="7" t="s">
        <v>348</v>
      </c>
      <c r="N14" s="7" t="s">
        <v>77</v>
      </c>
      <c r="O14" s="7" t="s">
        <v>23</v>
      </c>
      <c r="P14" s="7" t="s">
        <v>1899</v>
      </c>
      <c r="Q14" s="9" t="str">
        <f t="shared" si="1"/>
        <v>Empate</v>
      </c>
    </row>
    <row r="15" spans="1:17" ht="15" x14ac:dyDescent="0.2">
      <c r="A15" s="69">
        <v>34506</v>
      </c>
      <c r="B15" s="74">
        <f t="shared" si="0"/>
        <v>1994</v>
      </c>
      <c r="C15" s="74">
        <f>VLOOKUP(B15,ID_Año[],2,0)</f>
        <v>1</v>
      </c>
      <c r="D15" s="4" t="s">
        <v>135</v>
      </c>
      <c r="E15" s="4" t="s">
        <v>87</v>
      </c>
      <c r="F15" s="4" t="s">
        <v>1902</v>
      </c>
      <c r="G15" s="4" t="s">
        <v>1896</v>
      </c>
      <c r="H15" s="4">
        <v>11</v>
      </c>
      <c r="I15" s="4">
        <v>29</v>
      </c>
      <c r="J15" s="5">
        <v>3</v>
      </c>
      <c r="K15" s="5">
        <v>0</v>
      </c>
      <c r="L15" s="4" t="s">
        <v>1898</v>
      </c>
      <c r="M15" s="4" t="s">
        <v>277</v>
      </c>
      <c r="N15" s="4" t="s">
        <v>77</v>
      </c>
      <c r="O15" s="4" t="s">
        <v>23</v>
      </c>
      <c r="P15" s="4" t="s">
        <v>441</v>
      </c>
      <c r="Q15" s="6" t="str">
        <f t="shared" si="1"/>
        <v>Derrota</v>
      </c>
    </row>
    <row r="16" spans="1:17" ht="15" x14ac:dyDescent="0.2">
      <c r="A16" s="70">
        <v>34507</v>
      </c>
      <c r="B16" s="75">
        <f t="shared" si="0"/>
        <v>1994</v>
      </c>
      <c r="C16" s="75">
        <f>VLOOKUP(B16,ID_Año[],2,0)</f>
        <v>1</v>
      </c>
      <c r="D16" s="7" t="s">
        <v>92</v>
      </c>
      <c r="E16" s="7" t="s">
        <v>53</v>
      </c>
      <c r="F16" s="7" t="s">
        <v>1896</v>
      </c>
      <c r="G16" s="7" t="s">
        <v>1896</v>
      </c>
      <c r="H16" s="7">
        <v>7</v>
      </c>
      <c r="I16" s="7">
        <v>12</v>
      </c>
      <c r="J16" s="8">
        <v>1</v>
      </c>
      <c r="K16" s="8">
        <v>4</v>
      </c>
      <c r="L16" s="7" t="s">
        <v>1898</v>
      </c>
      <c r="M16" s="7" t="s">
        <v>349</v>
      </c>
      <c r="N16" s="7" t="s">
        <v>77</v>
      </c>
      <c r="O16" s="7" t="s">
        <v>23</v>
      </c>
      <c r="P16" s="7" t="s">
        <v>1900</v>
      </c>
      <c r="Q16" s="9" t="str">
        <f t="shared" si="1"/>
        <v>Victoria</v>
      </c>
    </row>
    <row r="17" spans="1:17" ht="15" x14ac:dyDescent="0.2">
      <c r="A17" s="69">
        <v>34507</v>
      </c>
      <c r="B17" s="74">
        <f t="shared" si="0"/>
        <v>1994</v>
      </c>
      <c r="C17" s="74">
        <f>VLOOKUP(B17,ID_Año[],2,0)</f>
        <v>1</v>
      </c>
      <c r="D17" s="4" t="s">
        <v>77</v>
      </c>
      <c r="E17" s="4" t="s">
        <v>43</v>
      </c>
      <c r="F17" s="4" t="s">
        <v>1901</v>
      </c>
      <c r="G17" s="4" t="s">
        <v>1897</v>
      </c>
      <c r="H17" s="4">
        <v>23</v>
      </c>
      <c r="I17" s="4">
        <v>17</v>
      </c>
      <c r="J17" s="5">
        <v>2</v>
      </c>
      <c r="K17" s="5">
        <v>1</v>
      </c>
      <c r="L17" s="4" t="s">
        <v>1898</v>
      </c>
      <c r="M17" s="4" t="s">
        <v>335</v>
      </c>
      <c r="N17" s="4" t="s">
        <v>77</v>
      </c>
      <c r="O17" s="4" t="s">
        <v>23</v>
      </c>
      <c r="P17" s="4" t="s">
        <v>441</v>
      </c>
      <c r="Q17" s="6" t="str">
        <f t="shared" si="1"/>
        <v>Derrota</v>
      </c>
    </row>
    <row r="18" spans="1:17" ht="15" x14ac:dyDescent="0.2">
      <c r="A18" s="70">
        <v>34508</v>
      </c>
      <c r="B18" s="75">
        <f t="shared" si="0"/>
        <v>1994</v>
      </c>
      <c r="C18" s="75">
        <f>VLOOKUP(B18,ID_Año[],2,0)</f>
        <v>1</v>
      </c>
      <c r="D18" s="7" t="s">
        <v>119</v>
      </c>
      <c r="E18" s="7" t="s">
        <v>49</v>
      </c>
      <c r="F18" s="7" t="s">
        <v>1896</v>
      </c>
      <c r="G18" s="7" t="s">
        <v>1896</v>
      </c>
      <c r="H18" s="7">
        <v>4</v>
      </c>
      <c r="I18" s="7">
        <v>6</v>
      </c>
      <c r="J18" s="8">
        <v>1</v>
      </c>
      <c r="K18" s="8">
        <v>0</v>
      </c>
      <c r="L18" s="7" t="s">
        <v>1898</v>
      </c>
      <c r="M18" s="7" t="s">
        <v>337</v>
      </c>
      <c r="N18" s="7" t="s">
        <v>77</v>
      </c>
      <c r="O18" s="7" t="s">
        <v>23</v>
      </c>
      <c r="P18" s="7" t="s">
        <v>441</v>
      </c>
      <c r="Q18" s="9" t="str">
        <f t="shared" si="1"/>
        <v>Derrota</v>
      </c>
    </row>
    <row r="19" spans="1:17" ht="15" x14ac:dyDescent="0.2">
      <c r="A19" s="69">
        <v>34508</v>
      </c>
      <c r="B19" s="74">
        <f t="shared" si="0"/>
        <v>1994</v>
      </c>
      <c r="C19" s="74">
        <f>VLOOKUP(B19,ID_Año[],2,0)</f>
        <v>1</v>
      </c>
      <c r="D19" s="4" t="s">
        <v>133</v>
      </c>
      <c r="E19" s="4" t="s">
        <v>17</v>
      </c>
      <c r="F19" s="4" t="s">
        <v>115</v>
      </c>
      <c r="G19" s="4" t="s">
        <v>1897</v>
      </c>
      <c r="H19" s="4">
        <v>37</v>
      </c>
      <c r="I19" s="4">
        <v>43</v>
      </c>
      <c r="J19" s="5">
        <v>0</v>
      </c>
      <c r="K19" s="5">
        <v>0</v>
      </c>
      <c r="L19" s="4" t="s">
        <v>1898</v>
      </c>
      <c r="M19" s="4" t="s">
        <v>332</v>
      </c>
      <c r="N19" s="4" t="s">
        <v>77</v>
      </c>
      <c r="O19" s="4" t="s">
        <v>23</v>
      </c>
      <c r="P19" s="4" t="s">
        <v>1899</v>
      </c>
      <c r="Q19" s="6" t="str">
        <f t="shared" si="1"/>
        <v>Empate</v>
      </c>
    </row>
    <row r="20" spans="1:17" ht="15" x14ac:dyDescent="0.2">
      <c r="A20" s="70">
        <v>34509</v>
      </c>
      <c r="B20" s="75">
        <f t="shared" si="0"/>
        <v>1994</v>
      </c>
      <c r="C20" s="75">
        <f>VLOOKUP(B20,ID_Año[],2,0)</f>
        <v>1</v>
      </c>
      <c r="D20" s="7" t="s">
        <v>25</v>
      </c>
      <c r="E20" s="7" t="s">
        <v>120</v>
      </c>
      <c r="F20" s="7" t="s">
        <v>1897</v>
      </c>
      <c r="G20" s="7" t="s">
        <v>1902</v>
      </c>
      <c r="H20" s="7">
        <v>3</v>
      </c>
      <c r="I20" s="7">
        <v>24</v>
      </c>
      <c r="J20" s="8">
        <v>3</v>
      </c>
      <c r="K20" s="8">
        <v>0</v>
      </c>
      <c r="L20" s="7" t="s">
        <v>1898</v>
      </c>
      <c r="M20" s="7" t="s">
        <v>217</v>
      </c>
      <c r="N20" s="7" t="s">
        <v>77</v>
      </c>
      <c r="O20" s="7" t="s">
        <v>23</v>
      </c>
      <c r="P20" s="7" t="s">
        <v>441</v>
      </c>
      <c r="Q20" s="9" t="str">
        <f t="shared" si="1"/>
        <v>Derrota</v>
      </c>
    </row>
    <row r="21" spans="1:17" ht="15" x14ac:dyDescent="0.2">
      <c r="A21" s="69">
        <v>34509</v>
      </c>
      <c r="B21" s="74">
        <f t="shared" si="0"/>
        <v>1994</v>
      </c>
      <c r="C21" s="74">
        <f>VLOOKUP(B21,ID_Año[],2,0)</f>
        <v>1</v>
      </c>
      <c r="D21" s="4" t="s">
        <v>26</v>
      </c>
      <c r="E21" s="4" t="s">
        <v>98</v>
      </c>
      <c r="F21" s="4" t="s">
        <v>1901</v>
      </c>
      <c r="G21" s="4" t="s">
        <v>1896</v>
      </c>
      <c r="H21" s="4">
        <v>16</v>
      </c>
      <c r="I21" s="4">
        <v>14</v>
      </c>
      <c r="J21" s="5">
        <v>2</v>
      </c>
      <c r="K21" s="5">
        <v>1</v>
      </c>
      <c r="L21" s="4" t="s">
        <v>1898</v>
      </c>
      <c r="M21" s="4" t="s">
        <v>350</v>
      </c>
      <c r="N21" s="4" t="s">
        <v>77</v>
      </c>
      <c r="O21" s="4" t="s">
        <v>23</v>
      </c>
      <c r="P21" s="4" t="s">
        <v>441</v>
      </c>
      <c r="Q21" s="6" t="str">
        <f t="shared" si="1"/>
        <v>Derrota</v>
      </c>
    </row>
    <row r="22" spans="1:17" ht="15" x14ac:dyDescent="0.2">
      <c r="A22" s="70">
        <v>34509</v>
      </c>
      <c r="B22" s="75">
        <f t="shared" si="0"/>
        <v>1994</v>
      </c>
      <c r="C22" s="75">
        <f>VLOOKUP(B22,ID_Año[],2,0)</f>
        <v>1</v>
      </c>
      <c r="D22" s="7" t="s">
        <v>52</v>
      </c>
      <c r="E22" s="7" t="s">
        <v>95</v>
      </c>
      <c r="F22" s="7" t="s">
        <v>1896</v>
      </c>
      <c r="G22" s="7" t="s">
        <v>1896</v>
      </c>
      <c r="H22" s="7">
        <v>10</v>
      </c>
      <c r="I22" s="7">
        <v>19</v>
      </c>
      <c r="J22" s="8">
        <v>3</v>
      </c>
      <c r="K22" s="8">
        <v>1</v>
      </c>
      <c r="L22" s="7" t="s">
        <v>1898</v>
      </c>
      <c r="M22" s="7" t="s">
        <v>349</v>
      </c>
      <c r="N22" s="7" t="s">
        <v>77</v>
      </c>
      <c r="O22" s="7" t="s">
        <v>23</v>
      </c>
      <c r="P22" s="7" t="s">
        <v>441</v>
      </c>
      <c r="Q22" s="9" t="str">
        <f t="shared" si="1"/>
        <v>Derrota</v>
      </c>
    </row>
    <row r="23" spans="1:17" ht="15" x14ac:dyDescent="0.2">
      <c r="A23" s="69">
        <v>34510</v>
      </c>
      <c r="B23" s="74">
        <f t="shared" si="0"/>
        <v>1994</v>
      </c>
      <c r="C23" s="74">
        <f>VLOOKUP(B23,ID_Año[],2,0)</f>
        <v>1</v>
      </c>
      <c r="D23" s="4" t="s">
        <v>39</v>
      </c>
      <c r="E23" s="4" t="s">
        <v>135</v>
      </c>
      <c r="F23" s="4" t="s">
        <v>1897</v>
      </c>
      <c r="G23" s="4" t="s">
        <v>1902</v>
      </c>
      <c r="H23" s="4">
        <v>8</v>
      </c>
      <c r="I23" s="4">
        <v>11</v>
      </c>
      <c r="J23" s="5">
        <v>2</v>
      </c>
      <c r="K23" s="5">
        <v>1</v>
      </c>
      <c r="L23" s="4" t="s">
        <v>1898</v>
      </c>
      <c r="M23" s="4" t="s">
        <v>332</v>
      </c>
      <c r="N23" s="4" t="s">
        <v>77</v>
      </c>
      <c r="O23" s="4" t="s">
        <v>23</v>
      </c>
      <c r="P23" s="4" t="s">
        <v>441</v>
      </c>
      <c r="Q23" s="6" t="str">
        <f t="shared" si="1"/>
        <v>Derrota</v>
      </c>
    </row>
    <row r="24" spans="1:17" ht="15" x14ac:dyDescent="0.2">
      <c r="A24" s="70">
        <v>34510</v>
      </c>
      <c r="B24" s="75">
        <f t="shared" si="0"/>
        <v>1994</v>
      </c>
      <c r="C24" s="75">
        <f>VLOOKUP(B24,ID_Año[],2,0)</f>
        <v>1</v>
      </c>
      <c r="D24" s="7" t="s">
        <v>147</v>
      </c>
      <c r="E24" s="7" t="s">
        <v>126</v>
      </c>
      <c r="F24" s="7" t="s">
        <v>1896</v>
      </c>
      <c r="G24" s="7" t="s">
        <v>1896</v>
      </c>
      <c r="H24" s="7">
        <v>27</v>
      </c>
      <c r="I24" s="7">
        <v>2</v>
      </c>
      <c r="J24" s="8">
        <v>1</v>
      </c>
      <c r="K24" s="8">
        <v>0</v>
      </c>
      <c r="L24" s="7" t="s">
        <v>1898</v>
      </c>
      <c r="M24" s="7" t="s">
        <v>350</v>
      </c>
      <c r="N24" s="7" t="s">
        <v>77</v>
      </c>
      <c r="O24" s="7" t="s">
        <v>23</v>
      </c>
      <c r="P24" s="7" t="s">
        <v>441</v>
      </c>
      <c r="Q24" s="9" t="str">
        <f t="shared" si="1"/>
        <v>Derrota</v>
      </c>
    </row>
    <row r="25" spans="1:17" ht="15" x14ac:dyDescent="0.2">
      <c r="A25" s="69">
        <v>34510</v>
      </c>
      <c r="B25" s="74">
        <f t="shared" si="0"/>
        <v>1994</v>
      </c>
      <c r="C25" s="74">
        <f>VLOOKUP(B25,ID_Año[],2,0)</f>
        <v>1</v>
      </c>
      <c r="D25" s="4" t="s">
        <v>113</v>
      </c>
      <c r="E25" s="4" t="s">
        <v>110</v>
      </c>
      <c r="F25" s="4" t="s">
        <v>115</v>
      </c>
      <c r="G25" s="4" t="s">
        <v>1902</v>
      </c>
      <c r="H25" s="4">
        <v>34</v>
      </c>
      <c r="I25" s="4">
        <v>28</v>
      </c>
      <c r="J25" s="5">
        <v>2</v>
      </c>
      <c r="K25" s="5">
        <v>1</v>
      </c>
      <c r="L25" s="4" t="s">
        <v>1898</v>
      </c>
      <c r="M25" s="4" t="s">
        <v>337</v>
      </c>
      <c r="N25" s="4" t="s">
        <v>77</v>
      </c>
      <c r="O25" s="4" t="s">
        <v>23</v>
      </c>
      <c r="P25" s="4" t="s">
        <v>441</v>
      </c>
      <c r="Q25" s="6" t="str">
        <f t="shared" si="1"/>
        <v>Derrota</v>
      </c>
    </row>
    <row r="26" spans="1:17" ht="15" x14ac:dyDescent="0.2">
      <c r="A26" s="70">
        <v>34511</v>
      </c>
      <c r="B26" s="75">
        <f t="shared" si="0"/>
        <v>1994</v>
      </c>
      <c r="C26" s="75">
        <f>VLOOKUP(B26,ID_Año[],2,0)</f>
        <v>1</v>
      </c>
      <c r="D26" s="7" t="s">
        <v>87</v>
      </c>
      <c r="E26" s="7" t="s">
        <v>153</v>
      </c>
      <c r="F26" s="7" t="s">
        <v>1896</v>
      </c>
      <c r="G26" s="7" t="s">
        <v>1896</v>
      </c>
      <c r="H26" s="7">
        <v>29</v>
      </c>
      <c r="I26" s="7">
        <v>31</v>
      </c>
      <c r="J26" s="8">
        <v>4</v>
      </c>
      <c r="K26" s="8">
        <v>0</v>
      </c>
      <c r="L26" s="7" t="s">
        <v>1898</v>
      </c>
      <c r="M26" s="7" t="s">
        <v>348</v>
      </c>
      <c r="N26" s="7" t="s">
        <v>77</v>
      </c>
      <c r="O26" s="7" t="s">
        <v>23</v>
      </c>
      <c r="P26" s="7" t="s">
        <v>441</v>
      </c>
      <c r="Q26" s="9" t="str">
        <f t="shared" si="1"/>
        <v>Derrota</v>
      </c>
    </row>
    <row r="27" spans="1:17" ht="15" x14ac:dyDescent="0.2">
      <c r="A27" s="69">
        <v>34511</v>
      </c>
      <c r="B27" s="74">
        <f t="shared" si="0"/>
        <v>1994</v>
      </c>
      <c r="C27" s="74">
        <f>VLOOKUP(B27,ID_Año[],2,0)</f>
        <v>1</v>
      </c>
      <c r="D27" s="4" t="s">
        <v>53</v>
      </c>
      <c r="E27" s="4" t="s">
        <v>43</v>
      </c>
      <c r="F27" s="4" t="s">
        <v>1896</v>
      </c>
      <c r="G27" s="4" t="s">
        <v>1897</v>
      </c>
      <c r="H27" s="4">
        <v>12</v>
      </c>
      <c r="I27" s="4">
        <v>17</v>
      </c>
      <c r="J27" s="5">
        <v>0</v>
      </c>
      <c r="K27" s="5">
        <v>2</v>
      </c>
      <c r="L27" s="4" t="s">
        <v>1898</v>
      </c>
      <c r="M27" s="4" t="s">
        <v>217</v>
      </c>
      <c r="N27" s="4" t="s">
        <v>77</v>
      </c>
      <c r="O27" s="4" t="s">
        <v>23</v>
      </c>
      <c r="P27" s="4" t="s">
        <v>1900</v>
      </c>
      <c r="Q27" s="6" t="str">
        <f t="shared" si="1"/>
        <v>Victoria</v>
      </c>
    </row>
    <row r="28" spans="1:17" ht="15" x14ac:dyDescent="0.2">
      <c r="A28" s="70">
        <v>34511</v>
      </c>
      <c r="B28" s="75">
        <f t="shared" si="0"/>
        <v>1994</v>
      </c>
      <c r="C28" s="75">
        <f>VLOOKUP(B28,ID_Año[],2,0)</f>
        <v>1</v>
      </c>
      <c r="D28" s="7" t="s">
        <v>77</v>
      </c>
      <c r="E28" s="7" t="s">
        <v>92</v>
      </c>
      <c r="F28" s="7" t="s">
        <v>1901</v>
      </c>
      <c r="G28" s="7" t="s">
        <v>1896</v>
      </c>
      <c r="H28" s="7">
        <v>23</v>
      </c>
      <c r="I28" s="7">
        <v>7</v>
      </c>
      <c r="J28" s="8">
        <v>0</v>
      </c>
      <c r="K28" s="8">
        <v>1</v>
      </c>
      <c r="L28" s="7" t="s">
        <v>1898</v>
      </c>
      <c r="M28" s="7" t="s">
        <v>335</v>
      </c>
      <c r="N28" s="7" t="s">
        <v>77</v>
      </c>
      <c r="O28" s="7" t="s">
        <v>23</v>
      </c>
      <c r="P28" s="7" t="s">
        <v>1900</v>
      </c>
      <c r="Q28" s="9" t="str">
        <f t="shared" si="1"/>
        <v>Victoria</v>
      </c>
    </row>
    <row r="29" spans="1:17" ht="15" x14ac:dyDescent="0.2">
      <c r="A29" s="69">
        <v>34512</v>
      </c>
      <c r="B29" s="74">
        <f t="shared" si="0"/>
        <v>1994</v>
      </c>
      <c r="C29" s="74">
        <f>VLOOKUP(B29,ID_Año[],2,0)</f>
        <v>1</v>
      </c>
      <c r="D29" s="4" t="s">
        <v>17</v>
      </c>
      <c r="E29" s="4" t="s">
        <v>106</v>
      </c>
      <c r="F29" s="4" t="s">
        <v>1897</v>
      </c>
      <c r="G29" s="4" t="s">
        <v>1896</v>
      </c>
      <c r="H29" s="4">
        <v>43</v>
      </c>
      <c r="I29" s="4">
        <v>5</v>
      </c>
      <c r="J29" s="5">
        <v>1</v>
      </c>
      <c r="K29" s="5">
        <v>3</v>
      </c>
      <c r="L29" s="4" t="s">
        <v>1898</v>
      </c>
      <c r="M29" s="4" t="s">
        <v>348</v>
      </c>
      <c r="N29" s="4" t="s">
        <v>77</v>
      </c>
      <c r="O29" s="4" t="s">
        <v>23</v>
      </c>
      <c r="P29" s="4" t="s">
        <v>1900</v>
      </c>
      <c r="Q29" s="6" t="str">
        <f t="shared" si="1"/>
        <v>Victoria</v>
      </c>
    </row>
    <row r="30" spans="1:17" ht="15" x14ac:dyDescent="0.2">
      <c r="A30" s="70">
        <v>34512</v>
      </c>
      <c r="B30" s="75">
        <f t="shared" si="0"/>
        <v>1994</v>
      </c>
      <c r="C30" s="75">
        <f>VLOOKUP(B30,ID_Año[],2,0)</f>
        <v>1</v>
      </c>
      <c r="D30" s="7" t="s">
        <v>129</v>
      </c>
      <c r="E30" s="7" t="s">
        <v>133</v>
      </c>
      <c r="F30" s="7" t="s">
        <v>1896</v>
      </c>
      <c r="G30" s="7" t="s">
        <v>115</v>
      </c>
      <c r="H30" s="7">
        <v>1</v>
      </c>
      <c r="I30" s="7">
        <v>37</v>
      </c>
      <c r="J30" s="8">
        <v>3</v>
      </c>
      <c r="K30" s="8">
        <v>2</v>
      </c>
      <c r="L30" s="7" t="s">
        <v>1898</v>
      </c>
      <c r="M30" s="7" t="s">
        <v>277</v>
      </c>
      <c r="N30" s="7" t="s">
        <v>77</v>
      </c>
      <c r="O30" s="7" t="s">
        <v>23</v>
      </c>
      <c r="P30" s="7" t="s">
        <v>441</v>
      </c>
      <c r="Q30" s="9" t="str">
        <f t="shared" si="1"/>
        <v>Derrota</v>
      </c>
    </row>
    <row r="31" spans="1:17" ht="15" x14ac:dyDescent="0.2">
      <c r="A31" s="69">
        <v>34513</v>
      </c>
      <c r="B31" s="74">
        <f t="shared" si="0"/>
        <v>1994</v>
      </c>
      <c r="C31" s="74">
        <f>VLOOKUP(B31,ID_Año[],2,0)</f>
        <v>1</v>
      </c>
      <c r="D31" s="4" t="s">
        <v>25</v>
      </c>
      <c r="E31" s="4" t="s">
        <v>52</v>
      </c>
      <c r="F31" s="4" t="s">
        <v>1897</v>
      </c>
      <c r="G31" s="4" t="s">
        <v>1896</v>
      </c>
      <c r="H31" s="4">
        <v>3</v>
      </c>
      <c r="I31" s="4">
        <v>10</v>
      </c>
      <c r="J31" s="5">
        <v>1</v>
      </c>
      <c r="K31" s="5">
        <v>1</v>
      </c>
      <c r="L31" s="4" t="s">
        <v>1898</v>
      </c>
      <c r="M31" s="4" t="s">
        <v>349</v>
      </c>
      <c r="N31" s="4" t="s">
        <v>77</v>
      </c>
      <c r="O31" s="4" t="s">
        <v>23</v>
      </c>
      <c r="P31" s="4" t="s">
        <v>1899</v>
      </c>
      <c r="Q31" s="6" t="str">
        <f t="shared" si="1"/>
        <v>Empate</v>
      </c>
    </row>
    <row r="32" spans="1:17" ht="15" x14ac:dyDescent="0.2">
      <c r="A32" s="70">
        <v>34513</v>
      </c>
      <c r="B32" s="75">
        <f t="shared" si="0"/>
        <v>1994</v>
      </c>
      <c r="C32" s="75">
        <f>VLOOKUP(B32,ID_Año[],2,0)</f>
        <v>1</v>
      </c>
      <c r="D32" s="7" t="s">
        <v>98</v>
      </c>
      <c r="E32" s="7" t="s">
        <v>49</v>
      </c>
      <c r="F32" s="7" t="s">
        <v>1896</v>
      </c>
      <c r="G32" s="7" t="s">
        <v>1896</v>
      </c>
      <c r="H32" s="7">
        <v>14</v>
      </c>
      <c r="I32" s="7">
        <v>6</v>
      </c>
      <c r="J32" s="8">
        <v>0</v>
      </c>
      <c r="K32" s="8">
        <v>0</v>
      </c>
      <c r="L32" s="7" t="s">
        <v>1898</v>
      </c>
      <c r="M32" s="7" t="s">
        <v>337</v>
      </c>
      <c r="N32" s="7" t="s">
        <v>77</v>
      </c>
      <c r="O32" s="7" t="s">
        <v>23</v>
      </c>
      <c r="P32" s="7" t="s">
        <v>1899</v>
      </c>
      <c r="Q32" s="9" t="str">
        <f t="shared" si="1"/>
        <v>Empate</v>
      </c>
    </row>
    <row r="33" spans="1:17" ht="15" x14ac:dyDescent="0.2">
      <c r="A33" s="69">
        <v>34513</v>
      </c>
      <c r="B33" s="74">
        <f t="shared" si="0"/>
        <v>1994</v>
      </c>
      <c r="C33" s="74">
        <f>VLOOKUP(B33,ID_Año[],2,0)</f>
        <v>1</v>
      </c>
      <c r="D33" s="4" t="s">
        <v>119</v>
      </c>
      <c r="E33" s="4" t="s">
        <v>26</v>
      </c>
      <c r="F33" s="4" t="s">
        <v>1896</v>
      </c>
      <c r="G33" s="4" t="s">
        <v>1901</v>
      </c>
      <c r="H33" s="4">
        <v>4</v>
      </c>
      <c r="I33" s="4">
        <v>16</v>
      </c>
      <c r="J33" s="5">
        <v>1</v>
      </c>
      <c r="K33" s="5">
        <v>1</v>
      </c>
      <c r="L33" s="4" t="s">
        <v>1898</v>
      </c>
      <c r="M33" s="4" t="s">
        <v>160</v>
      </c>
      <c r="N33" s="4" t="s">
        <v>77</v>
      </c>
      <c r="O33" s="4" t="s">
        <v>23</v>
      </c>
      <c r="P33" s="4" t="s">
        <v>1899</v>
      </c>
      <c r="Q33" s="6" t="str">
        <f t="shared" si="1"/>
        <v>Empate</v>
      </c>
    </row>
    <row r="34" spans="1:17" ht="15" x14ac:dyDescent="0.2">
      <c r="A34" s="70">
        <v>34513</v>
      </c>
      <c r="B34" s="75">
        <f t="shared" si="0"/>
        <v>1994</v>
      </c>
      <c r="C34" s="75">
        <f>VLOOKUP(B34,ID_Año[],2,0)</f>
        <v>1</v>
      </c>
      <c r="D34" s="7" t="s">
        <v>95</v>
      </c>
      <c r="E34" s="7" t="s">
        <v>120</v>
      </c>
      <c r="F34" s="7" t="s">
        <v>1896</v>
      </c>
      <c r="G34" s="7" t="s">
        <v>1902</v>
      </c>
      <c r="H34" s="7">
        <v>19</v>
      </c>
      <c r="I34" s="7">
        <v>24</v>
      </c>
      <c r="J34" s="8">
        <v>6</v>
      </c>
      <c r="K34" s="8">
        <v>1</v>
      </c>
      <c r="L34" s="7" t="s">
        <v>1898</v>
      </c>
      <c r="M34" s="7" t="s">
        <v>217</v>
      </c>
      <c r="N34" s="7" t="s">
        <v>77</v>
      </c>
      <c r="O34" s="7" t="s">
        <v>23</v>
      </c>
      <c r="P34" s="7" t="s">
        <v>441</v>
      </c>
      <c r="Q34" s="9" t="str">
        <f t="shared" si="1"/>
        <v>Derrota</v>
      </c>
    </row>
    <row r="35" spans="1:17" ht="15" x14ac:dyDescent="0.2">
      <c r="A35" s="69">
        <v>34514</v>
      </c>
      <c r="B35" s="74">
        <f t="shared" si="0"/>
        <v>1994</v>
      </c>
      <c r="C35" s="74">
        <f>VLOOKUP(B35,ID_Año[],2,0)</f>
        <v>1</v>
      </c>
      <c r="D35" s="4" t="s">
        <v>147</v>
      </c>
      <c r="E35" s="4" t="s">
        <v>113</v>
      </c>
      <c r="F35" s="4" t="s">
        <v>1896</v>
      </c>
      <c r="G35" s="4" t="s">
        <v>115</v>
      </c>
      <c r="H35" s="4">
        <v>27</v>
      </c>
      <c r="I35" s="4">
        <v>34</v>
      </c>
      <c r="J35" s="5">
        <v>0</v>
      </c>
      <c r="K35" s="5">
        <v>1</v>
      </c>
      <c r="L35" s="4" t="s">
        <v>1898</v>
      </c>
      <c r="M35" s="4" t="s">
        <v>160</v>
      </c>
      <c r="N35" s="4" t="s">
        <v>77</v>
      </c>
      <c r="O35" s="4" t="s">
        <v>23</v>
      </c>
      <c r="P35" s="4" t="s">
        <v>1900</v>
      </c>
      <c r="Q35" s="6" t="str">
        <f t="shared" si="1"/>
        <v>Victoria</v>
      </c>
    </row>
    <row r="36" spans="1:17" ht="15" x14ac:dyDescent="0.2">
      <c r="A36" s="70">
        <v>34514</v>
      </c>
      <c r="B36" s="75">
        <f t="shared" si="0"/>
        <v>1994</v>
      </c>
      <c r="C36" s="75">
        <f>VLOOKUP(B36,ID_Año[],2,0)</f>
        <v>1</v>
      </c>
      <c r="D36" s="7" t="s">
        <v>110</v>
      </c>
      <c r="E36" s="7" t="s">
        <v>126</v>
      </c>
      <c r="F36" s="7" t="s">
        <v>1902</v>
      </c>
      <c r="G36" s="7" t="s">
        <v>1896</v>
      </c>
      <c r="H36" s="7">
        <v>28</v>
      </c>
      <c r="I36" s="7">
        <v>2</v>
      </c>
      <c r="J36" s="8">
        <v>1</v>
      </c>
      <c r="K36" s="8">
        <v>2</v>
      </c>
      <c r="L36" s="7" t="s">
        <v>1898</v>
      </c>
      <c r="M36" s="7" t="s">
        <v>350</v>
      </c>
      <c r="N36" s="7" t="s">
        <v>77</v>
      </c>
      <c r="O36" s="7" t="s">
        <v>23</v>
      </c>
      <c r="P36" s="7" t="s">
        <v>1900</v>
      </c>
      <c r="Q36" s="9" t="str">
        <f t="shared" si="1"/>
        <v>Victoria</v>
      </c>
    </row>
    <row r="37" spans="1:17" ht="15" x14ac:dyDescent="0.2">
      <c r="A37" s="69">
        <v>34515</v>
      </c>
      <c r="B37" s="74">
        <f t="shared" si="0"/>
        <v>1994</v>
      </c>
      <c r="C37" s="74">
        <f>VLOOKUP(B37,ID_Año[],2,0)</f>
        <v>1</v>
      </c>
      <c r="D37" s="4" t="s">
        <v>39</v>
      </c>
      <c r="E37" s="4" t="s">
        <v>87</v>
      </c>
      <c r="F37" s="4" t="s">
        <v>1897</v>
      </c>
      <c r="G37" s="4" t="s">
        <v>1896</v>
      </c>
      <c r="H37" s="4">
        <v>8</v>
      </c>
      <c r="I37" s="4">
        <v>29</v>
      </c>
      <c r="J37" s="5">
        <v>0</v>
      </c>
      <c r="K37" s="5">
        <v>2</v>
      </c>
      <c r="L37" s="4" t="s">
        <v>1898</v>
      </c>
      <c r="M37" s="4" t="s">
        <v>277</v>
      </c>
      <c r="N37" s="4" t="s">
        <v>77</v>
      </c>
      <c r="O37" s="4" t="s">
        <v>23</v>
      </c>
      <c r="P37" s="4" t="s">
        <v>1900</v>
      </c>
      <c r="Q37" s="6" t="str">
        <f t="shared" si="1"/>
        <v>Victoria</v>
      </c>
    </row>
    <row r="38" spans="1:17" ht="15" x14ac:dyDescent="0.2">
      <c r="A38" s="70">
        <v>34515</v>
      </c>
      <c r="B38" s="75">
        <f t="shared" si="0"/>
        <v>1994</v>
      </c>
      <c r="C38" s="75">
        <f>VLOOKUP(B38,ID_Año[],2,0)</f>
        <v>1</v>
      </c>
      <c r="D38" s="7" t="s">
        <v>153</v>
      </c>
      <c r="E38" s="7" t="s">
        <v>135</v>
      </c>
      <c r="F38" s="7" t="s">
        <v>1896</v>
      </c>
      <c r="G38" s="7" t="s">
        <v>1902</v>
      </c>
      <c r="H38" s="7">
        <v>31</v>
      </c>
      <c r="I38" s="7">
        <v>11</v>
      </c>
      <c r="J38" s="8">
        <v>0</v>
      </c>
      <c r="K38" s="8">
        <v>2</v>
      </c>
      <c r="L38" s="7" t="s">
        <v>1898</v>
      </c>
      <c r="M38" s="7" t="s">
        <v>332</v>
      </c>
      <c r="N38" s="7" t="s">
        <v>77</v>
      </c>
      <c r="O38" s="7" t="s">
        <v>23</v>
      </c>
      <c r="P38" s="7" t="s">
        <v>1900</v>
      </c>
      <c r="Q38" s="9" t="str">
        <f t="shared" si="1"/>
        <v>Victoria</v>
      </c>
    </row>
    <row r="39" spans="1:17" ht="15" x14ac:dyDescent="0.2">
      <c r="A39" s="69">
        <v>34517</v>
      </c>
      <c r="B39" s="74">
        <f t="shared" si="0"/>
        <v>1994</v>
      </c>
      <c r="C39" s="74">
        <f>VLOOKUP(B39,ID_Año[],2,0)</f>
        <v>1</v>
      </c>
      <c r="D39" s="4" t="s">
        <v>129</v>
      </c>
      <c r="E39" s="4" t="s">
        <v>147</v>
      </c>
      <c r="F39" s="4" t="s">
        <v>1896</v>
      </c>
      <c r="G39" s="4" t="s">
        <v>1896</v>
      </c>
      <c r="H39" s="4">
        <v>1</v>
      </c>
      <c r="I39" s="4">
        <v>27</v>
      </c>
      <c r="J39" s="5">
        <v>3</v>
      </c>
      <c r="K39" s="5">
        <v>2</v>
      </c>
      <c r="L39" s="4" t="s">
        <v>1898</v>
      </c>
      <c r="M39" s="4" t="s">
        <v>348</v>
      </c>
      <c r="N39" s="4" t="s">
        <v>77</v>
      </c>
      <c r="O39" s="4" t="s">
        <v>23</v>
      </c>
      <c r="P39" s="4" t="s">
        <v>441</v>
      </c>
      <c r="Q39" s="6" t="str">
        <f t="shared" si="1"/>
        <v>Derrota</v>
      </c>
    </row>
    <row r="40" spans="1:17" ht="15" x14ac:dyDescent="0.2">
      <c r="A40" s="70">
        <v>34517</v>
      </c>
      <c r="B40" s="75">
        <f t="shared" si="0"/>
        <v>1994</v>
      </c>
      <c r="C40" s="75">
        <f>VLOOKUP(B40,ID_Año[],2,0)</f>
        <v>1</v>
      </c>
      <c r="D40" s="7" t="s">
        <v>106</v>
      </c>
      <c r="E40" s="7" t="s">
        <v>53</v>
      </c>
      <c r="F40" s="7" t="s">
        <v>1896</v>
      </c>
      <c r="G40" s="7" t="s">
        <v>1896</v>
      </c>
      <c r="H40" s="7">
        <v>5</v>
      </c>
      <c r="I40" s="7">
        <v>12</v>
      </c>
      <c r="J40" s="8">
        <v>3</v>
      </c>
      <c r="K40" s="8">
        <v>0</v>
      </c>
      <c r="L40" s="7" t="s">
        <v>1898</v>
      </c>
      <c r="M40" s="7" t="s">
        <v>160</v>
      </c>
      <c r="N40" s="7" t="s">
        <v>77</v>
      </c>
      <c r="O40" s="7" t="s">
        <v>23</v>
      </c>
      <c r="P40" s="7" t="s">
        <v>441</v>
      </c>
      <c r="Q40" s="9" t="str">
        <f t="shared" si="1"/>
        <v>Derrota</v>
      </c>
    </row>
    <row r="41" spans="1:17" ht="15" x14ac:dyDescent="0.2">
      <c r="A41" s="69">
        <v>34518</v>
      </c>
      <c r="B41" s="74">
        <f t="shared" si="0"/>
        <v>1994</v>
      </c>
      <c r="C41" s="74">
        <f>VLOOKUP(B41,ID_Año[],2,0)</f>
        <v>1</v>
      </c>
      <c r="D41" s="4" t="s">
        <v>92</v>
      </c>
      <c r="E41" s="4" t="s">
        <v>39</v>
      </c>
      <c r="F41" s="4" t="s">
        <v>1896</v>
      </c>
      <c r="G41" s="4" t="s">
        <v>1897</v>
      </c>
      <c r="H41" s="4">
        <v>7</v>
      </c>
      <c r="I41" s="4">
        <v>8</v>
      </c>
      <c r="J41" s="5">
        <v>3</v>
      </c>
      <c r="K41" s="5">
        <v>2</v>
      </c>
      <c r="L41" s="4" t="s">
        <v>1898</v>
      </c>
      <c r="M41" s="4" t="s">
        <v>335</v>
      </c>
      <c r="N41" s="4" t="s">
        <v>77</v>
      </c>
      <c r="O41" s="4" t="s">
        <v>23</v>
      </c>
      <c r="P41" s="4" t="s">
        <v>441</v>
      </c>
      <c r="Q41" s="6" t="str">
        <f t="shared" si="1"/>
        <v>Derrota</v>
      </c>
    </row>
    <row r="42" spans="1:17" ht="15" x14ac:dyDescent="0.2">
      <c r="A42" s="70">
        <v>34518</v>
      </c>
      <c r="B42" s="75">
        <f t="shared" si="0"/>
        <v>1994</v>
      </c>
      <c r="C42" s="75">
        <f>VLOOKUP(B42,ID_Año[],2,0)</f>
        <v>1</v>
      </c>
      <c r="D42" s="7" t="s">
        <v>113</v>
      </c>
      <c r="E42" s="7" t="s">
        <v>52</v>
      </c>
      <c r="F42" s="7" t="s">
        <v>115</v>
      </c>
      <c r="G42" s="7" t="s">
        <v>1896</v>
      </c>
      <c r="H42" s="7">
        <v>34</v>
      </c>
      <c r="I42" s="7">
        <v>10</v>
      </c>
      <c r="J42" s="8">
        <v>1</v>
      </c>
      <c r="K42" s="8">
        <v>3</v>
      </c>
      <c r="L42" s="7" t="s">
        <v>1898</v>
      </c>
      <c r="M42" s="7" t="s">
        <v>277</v>
      </c>
      <c r="N42" s="7" t="s">
        <v>77</v>
      </c>
      <c r="O42" s="7" t="s">
        <v>23</v>
      </c>
      <c r="P42" s="7" t="s">
        <v>1900</v>
      </c>
      <c r="Q42" s="9" t="str">
        <f t="shared" si="1"/>
        <v>Victoria</v>
      </c>
    </row>
    <row r="43" spans="1:17" ht="15" x14ac:dyDescent="0.2">
      <c r="A43" s="69">
        <v>34519</v>
      </c>
      <c r="B43" s="74">
        <f t="shared" si="0"/>
        <v>1994</v>
      </c>
      <c r="C43" s="74">
        <f>VLOOKUP(B43,ID_Año[],2,0)</f>
        <v>1</v>
      </c>
      <c r="D43" s="4" t="s">
        <v>126</v>
      </c>
      <c r="E43" s="4" t="s">
        <v>98</v>
      </c>
      <c r="F43" s="4" t="s">
        <v>1896</v>
      </c>
      <c r="G43" s="4" t="s">
        <v>1896</v>
      </c>
      <c r="H43" s="4">
        <v>2</v>
      </c>
      <c r="I43" s="4">
        <v>14</v>
      </c>
      <c r="J43" s="5">
        <v>2</v>
      </c>
      <c r="K43" s="5">
        <v>0</v>
      </c>
      <c r="L43" s="4" t="s">
        <v>1898</v>
      </c>
      <c r="M43" s="4" t="s">
        <v>350</v>
      </c>
      <c r="N43" s="4" t="s">
        <v>77</v>
      </c>
      <c r="O43" s="4" t="s">
        <v>23</v>
      </c>
      <c r="P43" s="4" t="s">
        <v>441</v>
      </c>
      <c r="Q43" s="6" t="str">
        <f t="shared" si="1"/>
        <v>Derrota</v>
      </c>
    </row>
    <row r="44" spans="1:17" ht="15" x14ac:dyDescent="0.2">
      <c r="A44" s="70">
        <v>34519</v>
      </c>
      <c r="B44" s="75">
        <f t="shared" si="0"/>
        <v>1994</v>
      </c>
      <c r="C44" s="75">
        <f>VLOOKUP(B44,ID_Año[],2,0)</f>
        <v>1</v>
      </c>
      <c r="D44" s="7" t="s">
        <v>77</v>
      </c>
      <c r="E44" s="7" t="s">
        <v>25</v>
      </c>
      <c r="F44" s="7" t="s">
        <v>1901</v>
      </c>
      <c r="G44" s="7" t="s">
        <v>1897</v>
      </c>
      <c r="H44" s="7">
        <v>23</v>
      </c>
      <c r="I44" s="7">
        <v>3</v>
      </c>
      <c r="J44" s="8">
        <v>0</v>
      </c>
      <c r="K44" s="8">
        <v>1</v>
      </c>
      <c r="L44" s="7" t="s">
        <v>1898</v>
      </c>
      <c r="M44" s="7" t="s">
        <v>217</v>
      </c>
      <c r="N44" s="7" t="s">
        <v>77</v>
      </c>
      <c r="O44" s="7" t="s">
        <v>23</v>
      </c>
      <c r="P44" s="7" t="s">
        <v>1900</v>
      </c>
      <c r="Q44" s="9" t="str">
        <f t="shared" si="1"/>
        <v>Victoria</v>
      </c>
    </row>
    <row r="45" spans="1:17" ht="15" x14ac:dyDescent="0.2">
      <c r="A45" s="69">
        <v>34520</v>
      </c>
      <c r="B45" s="74">
        <f t="shared" si="0"/>
        <v>1994</v>
      </c>
      <c r="C45" s="74">
        <f>VLOOKUP(B45,ID_Año[],2,0)</f>
        <v>1</v>
      </c>
      <c r="D45" s="4" t="s">
        <v>26</v>
      </c>
      <c r="E45" s="4" t="s">
        <v>87</v>
      </c>
      <c r="F45" s="4" t="s">
        <v>1901</v>
      </c>
      <c r="G45" s="4" t="s">
        <v>1896</v>
      </c>
      <c r="H45" s="4">
        <v>16</v>
      </c>
      <c r="I45" s="4">
        <v>29</v>
      </c>
      <c r="J45" s="5">
        <v>1</v>
      </c>
      <c r="K45" s="5">
        <v>1</v>
      </c>
      <c r="L45" s="4" t="s">
        <v>1898</v>
      </c>
      <c r="M45" s="4" t="s">
        <v>337</v>
      </c>
      <c r="N45" s="4" t="s">
        <v>77</v>
      </c>
      <c r="O45" s="4" t="s">
        <v>1903</v>
      </c>
      <c r="P45" s="4" t="s">
        <v>1900</v>
      </c>
      <c r="Q45" s="6" t="str">
        <f t="shared" si="1"/>
        <v>Victoria</v>
      </c>
    </row>
    <row r="46" spans="1:17" ht="15" x14ac:dyDescent="0.2">
      <c r="A46" s="70">
        <v>34520</v>
      </c>
      <c r="B46" s="75">
        <f t="shared" si="0"/>
        <v>1994</v>
      </c>
      <c r="C46" s="75">
        <f>VLOOKUP(B46,ID_Año[],2,0)</f>
        <v>1</v>
      </c>
      <c r="D46" s="7" t="s">
        <v>135</v>
      </c>
      <c r="E46" s="7" t="s">
        <v>119</v>
      </c>
      <c r="F46" s="7" t="s">
        <v>1902</v>
      </c>
      <c r="G46" s="7" t="s">
        <v>1896</v>
      </c>
      <c r="H46" s="7">
        <v>11</v>
      </c>
      <c r="I46" s="7">
        <v>4</v>
      </c>
      <c r="J46" s="8">
        <v>1</v>
      </c>
      <c r="K46" s="8">
        <v>2</v>
      </c>
      <c r="L46" s="7" t="s">
        <v>1898</v>
      </c>
      <c r="M46" s="7" t="s">
        <v>332</v>
      </c>
      <c r="N46" s="7" t="s">
        <v>77</v>
      </c>
      <c r="O46" s="7" t="s">
        <v>23</v>
      </c>
      <c r="P46" s="7" t="s">
        <v>1900</v>
      </c>
      <c r="Q46" s="9" t="str">
        <f t="shared" si="1"/>
        <v>Victoria</v>
      </c>
    </row>
    <row r="47" spans="1:17" ht="15" x14ac:dyDescent="0.2">
      <c r="A47" s="69">
        <v>34524</v>
      </c>
      <c r="B47" s="74">
        <f t="shared" si="0"/>
        <v>1994</v>
      </c>
      <c r="C47" s="74">
        <f>VLOOKUP(B47,ID_Año[],2,0)</f>
        <v>1</v>
      </c>
      <c r="D47" s="4" t="s">
        <v>119</v>
      </c>
      <c r="E47" s="4" t="s">
        <v>106</v>
      </c>
      <c r="F47" s="4" t="s">
        <v>1896</v>
      </c>
      <c r="G47" s="4" t="s">
        <v>1896</v>
      </c>
      <c r="H47" s="4">
        <v>4</v>
      </c>
      <c r="I47" s="4">
        <v>5</v>
      </c>
      <c r="J47" s="5">
        <v>2</v>
      </c>
      <c r="K47" s="5">
        <v>1</v>
      </c>
      <c r="L47" s="4" t="s">
        <v>1898</v>
      </c>
      <c r="M47" s="4" t="s">
        <v>332</v>
      </c>
      <c r="N47" s="4" t="s">
        <v>77</v>
      </c>
      <c r="O47" s="4" t="s">
        <v>23</v>
      </c>
      <c r="P47" s="4" t="s">
        <v>441</v>
      </c>
      <c r="Q47" s="6" t="str">
        <f t="shared" si="1"/>
        <v>Derrota</v>
      </c>
    </row>
    <row r="48" spans="1:17" ht="15" x14ac:dyDescent="0.2">
      <c r="A48" s="70">
        <v>34524</v>
      </c>
      <c r="B48" s="75">
        <f t="shared" si="0"/>
        <v>1994</v>
      </c>
      <c r="C48" s="75">
        <f>VLOOKUP(B48,ID_Año[],2,0)</f>
        <v>1</v>
      </c>
      <c r="D48" s="7" t="s">
        <v>126</v>
      </c>
      <c r="E48" s="7" t="s">
        <v>25</v>
      </c>
      <c r="F48" s="7" t="s">
        <v>1896</v>
      </c>
      <c r="G48" s="7" t="s">
        <v>1897</v>
      </c>
      <c r="H48" s="7">
        <v>2</v>
      </c>
      <c r="I48" s="7">
        <v>3</v>
      </c>
      <c r="J48" s="8">
        <v>2</v>
      </c>
      <c r="K48" s="8">
        <v>3</v>
      </c>
      <c r="L48" s="7" t="s">
        <v>1898</v>
      </c>
      <c r="M48" s="7" t="s">
        <v>277</v>
      </c>
      <c r="N48" s="7" t="s">
        <v>77</v>
      </c>
      <c r="O48" s="7" t="s">
        <v>23</v>
      </c>
      <c r="P48" s="7" t="s">
        <v>1900</v>
      </c>
      <c r="Q48" s="9" t="str">
        <f t="shared" si="1"/>
        <v>Victoria</v>
      </c>
    </row>
    <row r="49" spans="1:17" ht="15" x14ac:dyDescent="0.2">
      <c r="A49" s="69">
        <v>34525</v>
      </c>
      <c r="B49" s="74">
        <f t="shared" si="0"/>
        <v>1994</v>
      </c>
      <c r="C49" s="74">
        <f>VLOOKUP(B49,ID_Año[],2,0)</f>
        <v>1</v>
      </c>
      <c r="D49" s="4" t="s">
        <v>87</v>
      </c>
      <c r="E49" s="4" t="s">
        <v>129</v>
      </c>
      <c r="F49" s="4" t="s">
        <v>1896</v>
      </c>
      <c r="G49" s="4" t="s">
        <v>1896</v>
      </c>
      <c r="H49" s="4">
        <v>29</v>
      </c>
      <c r="I49" s="4">
        <v>1</v>
      </c>
      <c r="J49" s="5">
        <v>2</v>
      </c>
      <c r="K49" s="5">
        <v>1</v>
      </c>
      <c r="L49" s="4" t="s">
        <v>1898</v>
      </c>
      <c r="M49" s="4" t="s">
        <v>337</v>
      </c>
      <c r="N49" s="4" t="s">
        <v>77</v>
      </c>
      <c r="O49" s="4" t="s">
        <v>23</v>
      </c>
      <c r="P49" s="4" t="s">
        <v>441</v>
      </c>
      <c r="Q49" s="6" t="str">
        <f t="shared" si="1"/>
        <v>Derrota</v>
      </c>
    </row>
    <row r="50" spans="1:17" ht="15" x14ac:dyDescent="0.2">
      <c r="A50" s="70">
        <v>34525</v>
      </c>
      <c r="B50" s="75">
        <f t="shared" si="0"/>
        <v>1994</v>
      </c>
      <c r="C50" s="75">
        <f>VLOOKUP(B50,ID_Año[],2,0)</f>
        <v>1</v>
      </c>
      <c r="D50" s="7" t="s">
        <v>92</v>
      </c>
      <c r="E50" s="7" t="s">
        <v>52</v>
      </c>
      <c r="F50" s="7" t="s">
        <v>1896</v>
      </c>
      <c r="G50" s="7" t="s">
        <v>1896</v>
      </c>
      <c r="H50" s="7">
        <v>7</v>
      </c>
      <c r="I50" s="7">
        <v>10</v>
      </c>
      <c r="J50" s="8">
        <v>2</v>
      </c>
      <c r="K50" s="8">
        <v>2</v>
      </c>
      <c r="L50" s="7" t="s">
        <v>1898</v>
      </c>
      <c r="M50" s="7" t="s">
        <v>217</v>
      </c>
      <c r="N50" s="7" t="s">
        <v>77</v>
      </c>
      <c r="O50" s="7" t="s">
        <v>1903</v>
      </c>
      <c r="P50" s="7" t="s">
        <v>1900</v>
      </c>
      <c r="Q50" s="9" t="str">
        <f t="shared" si="1"/>
        <v>Victoria</v>
      </c>
    </row>
    <row r="51" spans="1:17" ht="15" x14ac:dyDescent="0.2">
      <c r="A51" s="69">
        <v>34528</v>
      </c>
      <c r="B51" s="74">
        <f t="shared" si="0"/>
        <v>1994</v>
      </c>
      <c r="C51" s="74">
        <f>VLOOKUP(B51,ID_Año[],2,0)</f>
        <v>1</v>
      </c>
      <c r="D51" s="4" t="s">
        <v>87</v>
      </c>
      <c r="E51" s="4" t="s">
        <v>119</v>
      </c>
      <c r="F51" s="4" t="s">
        <v>1896</v>
      </c>
      <c r="G51" s="4" t="s">
        <v>1896</v>
      </c>
      <c r="H51" s="4">
        <v>29</v>
      </c>
      <c r="I51" s="4">
        <v>4</v>
      </c>
      <c r="J51" s="5">
        <v>1</v>
      </c>
      <c r="K51" s="5">
        <v>2</v>
      </c>
      <c r="L51" s="4" t="s">
        <v>1898</v>
      </c>
      <c r="M51" s="4" t="s">
        <v>337</v>
      </c>
      <c r="N51" s="4" t="s">
        <v>77</v>
      </c>
      <c r="O51" s="4" t="s">
        <v>23</v>
      </c>
      <c r="P51" s="4" t="s">
        <v>1900</v>
      </c>
      <c r="Q51" s="6" t="str">
        <f t="shared" si="1"/>
        <v>Victoria</v>
      </c>
    </row>
    <row r="52" spans="1:17" ht="15" x14ac:dyDescent="0.2">
      <c r="A52" s="70">
        <v>34528</v>
      </c>
      <c r="B52" s="75">
        <f t="shared" si="0"/>
        <v>1994</v>
      </c>
      <c r="C52" s="75">
        <f>VLOOKUP(B52,ID_Año[],2,0)</f>
        <v>1</v>
      </c>
      <c r="D52" s="7" t="s">
        <v>52</v>
      </c>
      <c r="E52" s="7" t="s">
        <v>25</v>
      </c>
      <c r="F52" s="7" t="s">
        <v>1896</v>
      </c>
      <c r="G52" s="7" t="s">
        <v>1897</v>
      </c>
      <c r="H52" s="7">
        <v>10</v>
      </c>
      <c r="I52" s="7">
        <v>3</v>
      </c>
      <c r="J52" s="8">
        <v>0</v>
      </c>
      <c r="K52" s="8">
        <v>1</v>
      </c>
      <c r="L52" s="7" t="s">
        <v>1898</v>
      </c>
      <c r="M52" s="7" t="s">
        <v>335</v>
      </c>
      <c r="N52" s="7" t="s">
        <v>77</v>
      </c>
      <c r="O52" s="7" t="s">
        <v>23</v>
      </c>
      <c r="P52" s="7" t="s">
        <v>1900</v>
      </c>
      <c r="Q52" s="9" t="str">
        <f t="shared" si="1"/>
        <v>Victoria</v>
      </c>
    </row>
    <row r="53" spans="1:17" ht="15" x14ac:dyDescent="0.2">
      <c r="A53" s="69">
        <v>34531</v>
      </c>
      <c r="B53" s="74">
        <f t="shared" si="0"/>
        <v>1994</v>
      </c>
      <c r="C53" s="74">
        <f>VLOOKUP(B53,ID_Año[],2,0)</f>
        <v>1</v>
      </c>
      <c r="D53" s="4" t="s">
        <v>52</v>
      </c>
      <c r="E53" s="4" t="s">
        <v>87</v>
      </c>
      <c r="F53" s="4" t="s">
        <v>1896</v>
      </c>
      <c r="G53" s="4" t="s">
        <v>1896</v>
      </c>
      <c r="H53" s="4">
        <v>10</v>
      </c>
      <c r="I53" s="4">
        <v>29</v>
      </c>
      <c r="J53" s="5">
        <v>4</v>
      </c>
      <c r="K53" s="5">
        <v>0</v>
      </c>
      <c r="L53" s="4" t="s">
        <v>1898</v>
      </c>
      <c r="M53" s="4" t="s">
        <v>335</v>
      </c>
      <c r="N53" s="4" t="s">
        <v>77</v>
      </c>
      <c r="O53" s="4" t="s">
        <v>23</v>
      </c>
      <c r="P53" s="4" t="s">
        <v>441</v>
      </c>
      <c r="Q53" s="6" t="str">
        <f t="shared" si="1"/>
        <v>Derrota</v>
      </c>
    </row>
    <row r="54" spans="1:17" ht="15" x14ac:dyDescent="0.2">
      <c r="A54" s="70">
        <v>34532</v>
      </c>
      <c r="B54" s="75">
        <f t="shared" si="0"/>
        <v>1994</v>
      </c>
      <c r="C54" s="75">
        <f>VLOOKUP(B54,ID_Año[],2,0)</f>
        <v>1</v>
      </c>
      <c r="D54" s="7" t="s">
        <v>25</v>
      </c>
      <c r="E54" s="7" t="s">
        <v>119</v>
      </c>
      <c r="F54" s="7" t="s">
        <v>1897</v>
      </c>
      <c r="G54" s="7" t="s">
        <v>1896</v>
      </c>
      <c r="H54" s="7">
        <v>3</v>
      </c>
      <c r="I54" s="7">
        <v>4</v>
      </c>
      <c r="J54" s="8">
        <v>0</v>
      </c>
      <c r="K54" s="8">
        <v>0</v>
      </c>
      <c r="L54" s="7" t="s">
        <v>1898</v>
      </c>
      <c r="M54" s="7" t="s">
        <v>335</v>
      </c>
      <c r="N54" s="7" t="s">
        <v>77</v>
      </c>
      <c r="O54" s="7" t="s">
        <v>1903</v>
      </c>
      <c r="P54" s="7" t="s">
        <v>441</v>
      </c>
      <c r="Q54" s="9" t="str">
        <f t="shared" si="1"/>
        <v>Derrota</v>
      </c>
    </row>
    <row r="55" spans="1:17" ht="15" x14ac:dyDescent="0.2">
      <c r="A55" s="69">
        <v>35956</v>
      </c>
      <c r="B55" s="74">
        <f t="shared" si="0"/>
        <v>1998</v>
      </c>
      <c r="C55" s="74">
        <f>VLOOKUP(B55,ID_Año[],2,0)</f>
        <v>2</v>
      </c>
      <c r="D55" s="4" t="s">
        <v>25</v>
      </c>
      <c r="E55" s="4" t="s">
        <v>104</v>
      </c>
      <c r="F55" s="4" t="s">
        <v>1897</v>
      </c>
      <c r="G55" s="4" t="s">
        <v>1896</v>
      </c>
      <c r="H55" s="4">
        <v>1</v>
      </c>
      <c r="I55" s="4">
        <v>41</v>
      </c>
      <c r="J55" s="5">
        <v>2</v>
      </c>
      <c r="K55" s="5">
        <v>1</v>
      </c>
      <c r="L55" s="4" t="s">
        <v>1898</v>
      </c>
      <c r="M55" s="4" t="s">
        <v>769</v>
      </c>
      <c r="N55" s="4" t="s">
        <v>67</v>
      </c>
      <c r="O55" s="4" t="s">
        <v>23</v>
      </c>
      <c r="P55" s="4" t="s">
        <v>441</v>
      </c>
      <c r="Q55" s="6" t="str">
        <f t="shared" si="1"/>
        <v>Derrota</v>
      </c>
    </row>
    <row r="56" spans="1:17" ht="15" x14ac:dyDescent="0.2">
      <c r="A56" s="70">
        <v>35956</v>
      </c>
      <c r="B56" s="75">
        <f t="shared" si="0"/>
        <v>1998</v>
      </c>
      <c r="C56" s="75">
        <f>VLOOKUP(B56,ID_Año[],2,0)</f>
        <v>2</v>
      </c>
      <c r="D56" s="7" t="s">
        <v>110</v>
      </c>
      <c r="E56" s="7" t="s">
        <v>49</v>
      </c>
      <c r="F56" s="7" t="s">
        <v>1902</v>
      </c>
      <c r="G56" s="7" t="s">
        <v>1896</v>
      </c>
      <c r="H56" s="7">
        <v>13</v>
      </c>
      <c r="I56" s="7">
        <v>7</v>
      </c>
      <c r="J56" s="8">
        <v>2</v>
      </c>
      <c r="K56" s="8">
        <v>2</v>
      </c>
      <c r="L56" s="7" t="s">
        <v>1898</v>
      </c>
      <c r="M56" s="7" t="s">
        <v>730</v>
      </c>
      <c r="N56" s="7" t="s">
        <v>67</v>
      </c>
      <c r="O56" s="7" t="s">
        <v>23</v>
      </c>
      <c r="P56" s="7" t="s">
        <v>1899</v>
      </c>
      <c r="Q56" s="9" t="str">
        <f t="shared" si="1"/>
        <v>Empate</v>
      </c>
    </row>
    <row r="57" spans="1:17" ht="15" x14ac:dyDescent="0.2">
      <c r="A57" s="69">
        <v>35957</v>
      </c>
      <c r="B57" s="74">
        <f t="shared" si="0"/>
        <v>1998</v>
      </c>
      <c r="C57" s="74">
        <f>VLOOKUP(B57,ID_Año[],2,0)</f>
        <v>2</v>
      </c>
      <c r="D57" s="4" t="s">
        <v>120</v>
      </c>
      <c r="E57" s="4" t="s">
        <v>69</v>
      </c>
      <c r="F57" s="4" t="s">
        <v>1902</v>
      </c>
      <c r="G57" s="4" t="s">
        <v>1896</v>
      </c>
      <c r="H57" s="4">
        <v>49</v>
      </c>
      <c r="I57" s="4">
        <v>31</v>
      </c>
      <c r="J57" s="5">
        <v>1</v>
      </c>
      <c r="K57" s="5">
        <v>1</v>
      </c>
      <c r="L57" s="4" t="s">
        <v>1898</v>
      </c>
      <c r="M57" s="4" t="s">
        <v>795</v>
      </c>
      <c r="N57" s="4" t="s">
        <v>67</v>
      </c>
      <c r="O57" s="4" t="s">
        <v>23</v>
      </c>
      <c r="P57" s="4" t="s">
        <v>1899</v>
      </c>
      <c r="Q57" s="6" t="str">
        <f t="shared" si="1"/>
        <v>Empate</v>
      </c>
    </row>
    <row r="58" spans="1:17" ht="15" x14ac:dyDescent="0.2">
      <c r="A58" s="70">
        <v>35957</v>
      </c>
      <c r="B58" s="75">
        <f t="shared" si="0"/>
        <v>1998</v>
      </c>
      <c r="C58" s="75">
        <f>VLOOKUP(B58,ID_Año[],2,0)</f>
        <v>2</v>
      </c>
      <c r="D58" s="7" t="s">
        <v>119</v>
      </c>
      <c r="E58" s="7" t="s">
        <v>107</v>
      </c>
      <c r="F58" s="7" t="s">
        <v>1896</v>
      </c>
      <c r="G58" s="7" t="s">
        <v>1897</v>
      </c>
      <c r="H58" s="7">
        <v>14</v>
      </c>
      <c r="I58" s="7">
        <v>9</v>
      </c>
      <c r="J58" s="8">
        <v>2</v>
      </c>
      <c r="K58" s="8">
        <v>2</v>
      </c>
      <c r="L58" s="7" t="s">
        <v>1898</v>
      </c>
      <c r="M58" s="7" t="s">
        <v>368</v>
      </c>
      <c r="N58" s="7" t="s">
        <v>67</v>
      </c>
      <c r="O58" s="7" t="s">
        <v>23</v>
      </c>
      <c r="P58" s="7" t="s">
        <v>1899</v>
      </c>
      <c r="Q58" s="9" t="str">
        <f t="shared" si="1"/>
        <v>Empate</v>
      </c>
    </row>
    <row r="59" spans="1:17" ht="15" x14ac:dyDescent="0.2">
      <c r="A59" s="69">
        <v>35958</v>
      </c>
      <c r="B59" s="74">
        <f t="shared" si="0"/>
        <v>1998</v>
      </c>
      <c r="C59" s="74">
        <f>VLOOKUP(B59,ID_Año[],2,0)</f>
        <v>2</v>
      </c>
      <c r="D59" s="4" t="s">
        <v>67</v>
      </c>
      <c r="E59" s="4" t="s">
        <v>149</v>
      </c>
      <c r="F59" s="4" t="s">
        <v>1896</v>
      </c>
      <c r="G59" s="4" t="s">
        <v>1902</v>
      </c>
      <c r="H59" s="4">
        <v>18</v>
      </c>
      <c r="I59" s="4">
        <v>24</v>
      </c>
      <c r="J59" s="5">
        <v>3</v>
      </c>
      <c r="K59" s="5">
        <v>0</v>
      </c>
      <c r="L59" s="4" t="s">
        <v>1898</v>
      </c>
      <c r="M59" s="4" t="s">
        <v>772</v>
      </c>
      <c r="N59" s="4" t="s">
        <v>67</v>
      </c>
      <c r="O59" s="4" t="s">
        <v>23</v>
      </c>
      <c r="P59" s="4" t="s">
        <v>441</v>
      </c>
      <c r="Q59" s="6" t="str">
        <f t="shared" si="1"/>
        <v>Derrota</v>
      </c>
    </row>
    <row r="60" spans="1:17" ht="15" x14ac:dyDescent="0.2">
      <c r="A60" s="70">
        <v>35958</v>
      </c>
      <c r="B60" s="75">
        <f t="shared" si="0"/>
        <v>1998</v>
      </c>
      <c r="C60" s="75">
        <f>VLOOKUP(B60,ID_Año[],2,0)</f>
        <v>2</v>
      </c>
      <c r="D60" s="7" t="s">
        <v>38</v>
      </c>
      <c r="E60" s="7" t="s">
        <v>87</v>
      </c>
      <c r="F60" s="7" t="s">
        <v>1897</v>
      </c>
      <c r="G60" s="7" t="s">
        <v>1896</v>
      </c>
      <c r="H60" s="7">
        <v>29</v>
      </c>
      <c r="I60" s="7">
        <v>35</v>
      </c>
      <c r="J60" s="8">
        <v>0</v>
      </c>
      <c r="K60" s="8">
        <v>0</v>
      </c>
      <c r="L60" s="7" t="s">
        <v>1898</v>
      </c>
      <c r="M60" s="7" t="s">
        <v>730</v>
      </c>
      <c r="N60" s="7" t="s">
        <v>67</v>
      </c>
      <c r="O60" s="7" t="s">
        <v>23</v>
      </c>
      <c r="P60" s="7" t="s">
        <v>1899</v>
      </c>
      <c r="Q60" s="9" t="str">
        <f t="shared" si="1"/>
        <v>Empate</v>
      </c>
    </row>
    <row r="61" spans="1:17" ht="15" x14ac:dyDescent="0.2">
      <c r="A61" s="69">
        <v>35958</v>
      </c>
      <c r="B61" s="74">
        <f t="shared" si="0"/>
        <v>1998</v>
      </c>
      <c r="C61" s="74">
        <f>VLOOKUP(B61,ID_Año[],2,0)</f>
        <v>2</v>
      </c>
      <c r="D61" s="4" t="s">
        <v>113</v>
      </c>
      <c r="E61" s="4" t="s">
        <v>72</v>
      </c>
      <c r="F61" s="4" t="s">
        <v>115</v>
      </c>
      <c r="G61" s="4" t="s">
        <v>1896</v>
      </c>
      <c r="H61" s="4">
        <v>34</v>
      </c>
      <c r="I61" s="4">
        <v>27</v>
      </c>
      <c r="J61" s="5">
        <v>0</v>
      </c>
      <c r="K61" s="5">
        <v>1</v>
      </c>
      <c r="L61" s="4" t="s">
        <v>1898</v>
      </c>
      <c r="M61" s="4" t="s">
        <v>759</v>
      </c>
      <c r="N61" s="4" t="s">
        <v>67</v>
      </c>
      <c r="O61" s="4" t="s">
        <v>23</v>
      </c>
      <c r="P61" s="4" t="s">
        <v>1900</v>
      </c>
      <c r="Q61" s="6" t="str">
        <f t="shared" si="1"/>
        <v>Victoria</v>
      </c>
    </row>
    <row r="62" spans="1:17" ht="15" x14ac:dyDescent="0.2">
      <c r="A62" s="70">
        <v>35959</v>
      </c>
      <c r="B62" s="75">
        <f t="shared" si="0"/>
        <v>1998</v>
      </c>
      <c r="C62" s="75">
        <f>VLOOKUP(B62,ID_Año[],2,0)</f>
        <v>2</v>
      </c>
      <c r="D62" s="7" t="s">
        <v>133</v>
      </c>
      <c r="E62" s="7" t="s">
        <v>26</v>
      </c>
      <c r="F62" s="7" t="s">
        <v>115</v>
      </c>
      <c r="G62" s="7" t="s">
        <v>1901</v>
      </c>
      <c r="H62" s="7">
        <v>20</v>
      </c>
      <c r="I62" s="7">
        <v>4</v>
      </c>
      <c r="J62" s="8">
        <v>1</v>
      </c>
      <c r="K62" s="8">
        <v>3</v>
      </c>
      <c r="L62" s="7" t="s">
        <v>1898</v>
      </c>
      <c r="M62" s="7" t="s">
        <v>269</v>
      </c>
      <c r="N62" s="7" t="s">
        <v>67</v>
      </c>
      <c r="O62" s="7" t="s">
        <v>23</v>
      </c>
      <c r="P62" s="7" t="s">
        <v>1900</v>
      </c>
      <c r="Q62" s="9" t="str">
        <f t="shared" si="1"/>
        <v>Victoria</v>
      </c>
    </row>
    <row r="63" spans="1:17" ht="15" x14ac:dyDescent="0.2">
      <c r="A63" s="69">
        <v>35959</v>
      </c>
      <c r="B63" s="74">
        <f t="shared" si="0"/>
        <v>1998</v>
      </c>
      <c r="C63" s="74">
        <f>VLOOKUP(B63,ID_Año[],2,0)</f>
        <v>2</v>
      </c>
      <c r="D63" s="4" t="s">
        <v>126</v>
      </c>
      <c r="E63" s="4" t="s">
        <v>147</v>
      </c>
      <c r="F63" s="4" t="s">
        <v>1896</v>
      </c>
      <c r="G63" s="4" t="s">
        <v>1896</v>
      </c>
      <c r="H63" s="4">
        <v>25</v>
      </c>
      <c r="I63" s="4">
        <v>36</v>
      </c>
      <c r="J63" s="5">
        <v>0</v>
      </c>
      <c r="K63" s="5">
        <v>0</v>
      </c>
      <c r="L63" s="4" t="s">
        <v>1898</v>
      </c>
      <c r="M63" s="4" t="s">
        <v>769</v>
      </c>
      <c r="N63" s="4" t="s">
        <v>67</v>
      </c>
      <c r="O63" s="4" t="s">
        <v>23</v>
      </c>
      <c r="P63" s="4" t="s">
        <v>1899</v>
      </c>
      <c r="Q63" s="6" t="str">
        <f t="shared" si="1"/>
        <v>Empate</v>
      </c>
    </row>
    <row r="64" spans="1:17" ht="15" x14ac:dyDescent="0.2">
      <c r="A64" s="70">
        <v>35959</v>
      </c>
      <c r="B64" s="75">
        <f t="shared" si="0"/>
        <v>1998</v>
      </c>
      <c r="C64" s="75">
        <f>VLOOKUP(B64,ID_Año[],2,0)</f>
        <v>2</v>
      </c>
      <c r="D64" s="7" t="s">
        <v>106</v>
      </c>
      <c r="E64" s="7" t="s">
        <v>135</v>
      </c>
      <c r="F64" s="7" t="s">
        <v>1896</v>
      </c>
      <c r="G64" s="7" t="s">
        <v>1902</v>
      </c>
      <c r="H64" s="7">
        <v>15</v>
      </c>
      <c r="I64" s="7">
        <v>74</v>
      </c>
      <c r="J64" s="8">
        <v>2</v>
      </c>
      <c r="K64" s="8">
        <v>3</v>
      </c>
      <c r="L64" s="7" t="s">
        <v>1898</v>
      </c>
      <c r="M64" s="7" t="s">
        <v>479</v>
      </c>
      <c r="N64" s="7" t="s">
        <v>67</v>
      </c>
      <c r="O64" s="7" t="s">
        <v>23</v>
      </c>
      <c r="P64" s="7" t="s">
        <v>1900</v>
      </c>
      <c r="Q64" s="9" t="str">
        <f t="shared" si="1"/>
        <v>Victoria</v>
      </c>
    </row>
    <row r="65" spans="1:17" ht="15" x14ac:dyDescent="0.2">
      <c r="A65" s="69">
        <v>35960</v>
      </c>
      <c r="B65" s="74">
        <f t="shared" si="0"/>
        <v>1998</v>
      </c>
      <c r="C65" s="74">
        <f>VLOOKUP(B65,ID_Año[],2,0)</f>
        <v>2</v>
      </c>
      <c r="D65" s="4" t="s">
        <v>39</v>
      </c>
      <c r="E65" s="4" t="s">
        <v>143</v>
      </c>
      <c r="F65" s="4" t="s">
        <v>1897</v>
      </c>
      <c r="G65" s="4" t="s">
        <v>115</v>
      </c>
      <c r="H65" s="4">
        <v>6</v>
      </c>
      <c r="I65" s="4">
        <v>12</v>
      </c>
      <c r="J65" s="5">
        <v>1</v>
      </c>
      <c r="K65" s="5">
        <v>0</v>
      </c>
      <c r="L65" s="4" t="s">
        <v>1898</v>
      </c>
      <c r="M65" s="4" t="s">
        <v>795</v>
      </c>
      <c r="N65" s="4" t="s">
        <v>67</v>
      </c>
      <c r="O65" s="4" t="s">
        <v>23</v>
      </c>
      <c r="P65" s="4" t="s">
        <v>441</v>
      </c>
      <c r="Q65" s="6" t="str">
        <f t="shared" si="1"/>
        <v>Derrota</v>
      </c>
    </row>
    <row r="66" spans="1:17" ht="15" x14ac:dyDescent="0.2">
      <c r="A66" s="70">
        <v>35960</v>
      </c>
      <c r="B66" s="75">
        <f t="shared" si="0"/>
        <v>1998</v>
      </c>
      <c r="C66" s="75">
        <f>VLOOKUP(B66,ID_Año[],2,0)</f>
        <v>2</v>
      </c>
      <c r="D66" s="7" t="s">
        <v>185</v>
      </c>
      <c r="E66" s="7" t="s">
        <v>274</v>
      </c>
      <c r="F66" s="7" t="s">
        <v>1901</v>
      </c>
      <c r="G66" s="7" t="s">
        <v>1896</v>
      </c>
      <c r="H66" s="7">
        <v>30</v>
      </c>
      <c r="I66" s="7">
        <v>19</v>
      </c>
      <c r="J66" s="8">
        <v>1</v>
      </c>
      <c r="K66" s="8">
        <v>3</v>
      </c>
      <c r="L66" s="7" t="s">
        <v>1898</v>
      </c>
      <c r="M66" s="7" t="s">
        <v>759</v>
      </c>
      <c r="N66" s="7" t="s">
        <v>67</v>
      </c>
      <c r="O66" s="7" t="s">
        <v>23</v>
      </c>
      <c r="P66" s="7" t="s">
        <v>1900</v>
      </c>
      <c r="Q66" s="9" t="str">
        <f t="shared" si="1"/>
        <v>Victoria</v>
      </c>
    </row>
    <row r="67" spans="1:17" ht="15" x14ac:dyDescent="0.2">
      <c r="A67" s="69">
        <v>35961</v>
      </c>
      <c r="B67" s="74">
        <f t="shared" ref="B67:B130" si="2">YEAR(A67)</f>
        <v>1998</v>
      </c>
      <c r="C67" s="74">
        <f>VLOOKUP(B67,ID_Año[],2,0)</f>
        <v>2</v>
      </c>
      <c r="D67" s="4" t="s">
        <v>89</v>
      </c>
      <c r="E67" s="4" t="s">
        <v>128</v>
      </c>
      <c r="F67" s="4" t="s">
        <v>1896</v>
      </c>
      <c r="G67" s="4" t="s">
        <v>1902</v>
      </c>
      <c r="H67" s="4">
        <v>5</v>
      </c>
      <c r="I67" s="4">
        <v>21</v>
      </c>
      <c r="J67" s="5">
        <v>2</v>
      </c>
      <c r="K67" s="5">
        <v>0</v>
      </c>
      <c r="L67" s="4" t="s">
        <v>1898</v>
      </c>
      <c r="M67" s="4" t="s">
        <v>772</v>
      </c>
      <c r="N67" s="4" t="s">
        <v>67</v>
      </c>
      <c r="O67" s="4" t="s">
        <v>23</v>
      </c>
      <c r="P67" s="4" t="s">
        <v>441</v>
      </c>
      <c r="Q67" s="6" t="str">
        <f t="shared" ref="Q67:Q130" si="3">IF(P67="Victoria","Derrota",IF(P67="Empate","Empate","Victoria"))</f>
        <v>Derrota</v>
      </c>
    </row>
    <row r="68" spans="1:17" ht="15" x14ac:dyDescent="0.2">
      <c r="A68" s="70">
        <v>35961</v>
      </c>
      <c r="B68" s="75">
        <f t="shared" si="2"/>
        <v>1998</v>
      </c>
      <c r="C68" s="75">
        <f>VLOOKUP(B68,ID_Año[],2,0)</f>
        <v>2</v>
      </c>
      <c r="D68" s="7" t="s">
        <v>129</v>
      </c>
      <c r="E68" s="7" t="s">
        <v>77</v>
      </c>
      <c r="F68" s="7" t="s">
        <v>1896</v>
      </c>
      <c r="G68" s="7" t="s">
        <v>1901</v>
      </c>
      <c r="H68" s="7">
        <v>2</v>
      </c>
      <c r="I68" s="7">
        <v>11</v>
      </c>
      <c r="J68" s="8">
        <v>2</v>
      </c>
      <c r="K68" s="8">
        <v>0</v>
      </c>
      <c r="L68" s="7" t="s">
        <v>1898</v>
      </c>
      <c r="M68" s="7" t="s">
        <v>154</v>
      </c>
      <c r="N68" s="7" t="s">
        <v>67</v>
      </c>
      <c r="O68" s="7" t="s">
        <v>23</v>
      </c>
      <c r="P68" s="7" t="s">
        <v>441</v>
      </c>
      <c r="Q68" s="9" t="str">
        <f t="shared" si="3"/>
        <v>Derrota</v>
      </c>
    </row>
    <row r="69" spans="1:17" ht="15" x14ac:dyDescent="0.2">
      <c r="A69" s="69">
        <v>35961</v>
      </c>
      <c r="B69" s="74">
        <f t="shared" si="2"/>
        <v>1998</v>
      </c>
      <c r="C69" s="74">
        <f>VLOOKUP(B69,ID_Año[],2,0)</f>
        <v>2</v>
      </c>
      <c r="D69" s="4" t="s">
        <v>92</v>
      </c>
      <c r="E69" s="4" t="s">
        <v>43</v>
      </c>
      <c r="F69" s="4" t="s">
        <v>1896</v>
      </c>
      <c r="G69" s="4" t="s">
        <v>1897</v>
      </c>
      <c r="H69" s="4">
        <v>22</v>
      </c>
      <c r="I69" s="4">
        <v>10</v>
      </c>
      <c r="J69" s="5">
        <v>1</v>
      </c>
      <c r="K69" s="5">
        <v>0</v>
      </c>
      <c r="L69" s="4" t="s">
        <v>1898</v>
      </c>
      <c r="M69" s="4" t="s">
        <v>269</v>
      </c>
      <c r="N69" s="4" t="s">
        <v>67</v>
      </c>
      <c r="O69" s="4" t="s">
        <v>23</v>
      </c>
      <c r="P69" s="4" t="s">
        <v>441</v>
      </c>
      <c r="Q69" s="6" t="str">
        <f t="shared" si="3"/>
        <v>Derrota</v>
      </c>
    </row>
    <row r="70" spans="1:17" ht="15" x14ac:dyDescent="0.2">
      <c r="A70" s="70">
        <v>35962</v>
      </c>
      <c r="B70" s="75">
        <f t="shared" si="2"/>
        <v>1998</v>
      </c>
      <c r="C70" s="75">
        <f>VLOOKUP(B70,ID_Año[],2,0)</f>
        <v>2</v>
      </c>
      <c r="D70" s="7" t="s">
        <v>25</v>
      </c>
      <c r="E70" s="7" t="s">
        <v>110</v>
      </c>
      <c r="F70" s="7" t="s">
        <v>1897</v>
      </c>
      <c r="G70" s="7" t="s">
        <v>1902</v>
      </c>
      <c r="H70" s="7">
        <v>1</v>
      </c>
      <c r="I70" s="7">
        <v>13</v>
      </c>
      <c r="J70" s="8">
        <v>3</v>
      </c>
      <c r="K70" s="8">
        <v>0</v>
      </c>
      <c r="L70" s="7" t="s">
        <v>1898</v>
      </c>
      <c r="M70" s="7" t="s">
        <v>479</v>
      </c>
      <c r="N70" s="7" t="s">
        <v>67</v>
      </c>
      <c r="O70" s="7" t="s">
        <v>23</v>
      </c>
      <c r="P70" s="7" t="s">
        <v>441</v>
      </c>
      <c r="Q70" s="9" t="str">
        <f t="shared" si="3"/>
        <v>Derrota</v>
      </c>
    </row>
    <row r="71" spans="1:17" ht="15" x14ac:dyDescent="0.2">
      <c r="A71" s="69">
        <v>35962</v>
      </c>
      <c r="B71" s="74">
        <f t="shared" si="2"/>
        <v>1998</v>
      </c>
      <c r="C71" s="74">
        <f>VLOOKUP(B71,ID_Año[],2,0)</f>
        <v>2</v>
      </c>
      <c r="D71" s="4" t="s">
        <v>104</v>
      </c>
      <c r="E71" s="4" t="s">
        <v>49</v>
      </c>
      <c r="F71" s="4" t="s">
        <v>1896</v>
      </c>
      <c r="G71" s="4" t="s">
        <v>1896</v>
      </c>
      <c r="H71" s="4">
        <v>41</v>
      </c>
      <c r="I71" s="4">
        <v>7</v>
      </c>
      <c r="J71" s="5">
        <v>1</v>
      </c>
      <c r="K71" s="5">
        <v>1</v>
      </c>
      <c r="L71" s="4" t="s">
        <v>1898</v>
      </c>
      <c r="M71" s="4" t="s">
        <v>368</v>
      </c>
      <c r="N71" s="4" t="s">
        <v>67</v>
      </c>
      <c r="O71" s="4" t="s">
        <v>23</v>
      </c>
      <c r="P71" s="4" t="s">
        <v>1899</v>
      </c>
      <c r="Q71" s="6" t="str">
        <f t="shared" si="3"/>
        <v>Empate</v>
      </c>
    </row>
    <row r="72" spans="1:17" ht="15" x14ac:dyDescent="0.2">
      <c r="A72" s="70">
        <v>35963</v>
      </c>
      <c r="B72" s="75">
        <f t="shared" si="2"/>
        <v>1998</v>
      </c>
      <c r="C72" s="75">
        <f>VLOOKUP(B72,ID_Año[],2,0)</f>
        <v>2</v>
      </c>
      <c r="D72" s="7" t="s">
        <v>107</v>
      </c>
      <c r="E72" s="7" t="s">
        <v>69</v>
      </c>
      <c r="F72" s="7" t="s">
        <v>1897</v>
      </c>
      <c r="G72" s="7" t="s">
        <v>1896</v>
      </c>
      <c r="H72" s="7">
        <v>9</v>
      </c>
      <c r="I72" s="7">
        <v>31</v>
      </c>
      <c r="J72" s="8">
        <v>1</v>
      </c>
      <c r="K72" s="8">
        <v>1</v>
      </c>
      <c r="L72" s="7" t="s">
        <v>1898</v>
      </c>
      <c r="M72" s="7" t="s">
        <v>393</v>
      </c>
      <c r="N72" s="7" t="s">
        <v>67</v>
      </c>
      <c r="O72" s="7" t="s">
        <v>23</v>
      </c>
      <c r="P72" s="7" t="s">
        <v>1899</v>
      </c>
      <c r="Q72" s="9" t="str">
        <f t="shared" si="3"/>
        <v>Empate</v>
      </c>
    </row>
    <row r="73" spans="1:17" ht="15" x14ac:dyDescent="0.2">
      <c r="A73" s="69">
        <v>35963</v>
      </c>
      <c r="B73" s="74">
        <f t="shared" si="2"/>
        <v>1998</v>
      </c>
      <c r="C73" s="74">
        <f>VLOOKUP(B73,ID_Año[],2,0)</f>
        <v>2</v>
      </c>
      <c r="D73" s="4" t="s">
        <v>119</v>
      </c>
      <c r="E73" s="4" t="s">
        <v>120</v>
      </c>
      <c r="F73" s="4" t="s">
        <v>1896</v>
      </c>
      <c r="G73" s="4" t="s">
        <v>1902</v>
      </c>
      <c r="H73" s="4">
        <v>14</v>
      </c>
      <c r="I73" s="4">
        <v>49</v>
      </c>
      <c r="J73" s="5">
        <v>3</v>
      </c>
      <c r="K73" s="5">
        <v>0</v>
      </c>
      <c r="L73" s="4" t="s">
        <v>1898</v>
      </c>
      <c r="M73" s="4" t="s">
        <v>730</v>
      </c>
      <c r="N73" s="4" t="s">
        <v>67</v>
      </c>
      <c r="O73" s="4" t="s">
        <v>23</v>
      </c>
      <c r="P73" s="4" t="s">
        <v>441</v>
      </c>
      <c r="Q73" s="6" t="str">
        <f t="shared" si="3"/>
        <v>Derrota</v>
      </c>
    </row>
    <row r="74" spans="1:17" ht="15" x14ac:dyDescent="0.2">
      <c r="A74" s="70">
        <v>35964</v>
      </c>
      <c r="B74" s="75">
        <f t="shared" si="2"/>
        <v>1998</v>
      </c>
      <c r="C74" s="75">
        <f>VLOOKUP(B74,ID_Año[],2,0)</f>
        <v>2</v>
      </c>
      <c r="D74" s="7" t="s">
        <v>67</v>
      </c>
      <c r="E74" s="7" t="s">
        <v>113</v>
      </c>
      <c r="F74" s="7" t="s">
        <v>1896</v>
      </c>
      <c r="G74" s="7" t="s">
        <v>115</v>
      </c>
      <c r="H74" s="7">
        <v>18</v>
      </c>
      <c r="I74" s="7">
        <v>34</v>
      </c>
      <c r="J74" s="8">
        <v>4</v>
      </c>
      <c r="K74" s="8">
        <v>0</v>
      </c>
      <c r="L74" s="7" t="s">
        <v>1898</v>
      </c>
      <c r="M74" s="7" t="s">
        <v>769</v>
      </c>
      <c r="N74" s="7" t="s">
        <v>67</v>
      </c>
      <c r="O74" s="7" t="s">
        <v>23</v>
      </c>
      <c r="P74" s="7" t="s">
        <v>441</v>
      </c>
      <c r="Q74" s="9" t="str">
        <f t="shared" si="3"/>
        <v>Derrota</v>
      </c>
    </row>
    <row r="75" spans="1:17" ht="15" x14ac:dyDescent="0.2">
      <c r="A75" s="69">
        <v>35964</v>
      </c>
      <c r="B75" s="74">
        <f t="shared" si="2"/>
        <v>1998</v>
      </c>
      <c r="C75" s="74">
        <f>VLOOKUP(B75,ID_Año[],2,0)</f>
        <v>2</v>
      </c>
      <c r="D75" s="4" t="s">
        <v>149</v>
      </c>
      <c r="E75" s="4" t="s">
        <v>72</v>
      </c>
      <c r="F75" s="4" t="s">
        <v>1902</v>
      </c>
      <c r="G75" s="4" t="s">
        <v>1896</v>
      </c>
      <c r="H75" s="4">
        <v>24</v>
      </c>
      <c r="I75" s="4">
        <v>27</v>
      </c>
      <c r="J75" s="5">
        <v>1</v>
      </c>
      <c r="K75" s="5">
        <v>1</v>
      </c>
      <c r="L75" s="4" t="s">
        <v>1898</v>
      </c>
      <c r="M75" s="4" t="s">
        <v>795</v>
      </c>
      <c r="N75" s="4" t="s">
        <v>67</v>
      </c>
      <c r="O75" s="4" t="s">
        <v>23</v>
      </c>
      <c r="P75" s="4" t="s">
        <v>1899</v>
      </c>
      <c r="Q75" s="6" t="str">
        <f t="shared" si="3"/>
        <v>Empate</v>
      </c>
    </row>
    <row r="76" spans="1:17" ht="15" x14ac:dyDescent="0.2">
      <c r="A76" s="70">
        <v>35965</v>
      </c>
      <c r="B76" s="75">
        <f t="shared" si="2"/>
        <v>1998</v>
      </c>
      <c r="C76" s="75">
        <f>VLOOKUP(B76,ID_Año[],2,0)</f>
        <v>2</v>
      </c>
      <c r="D76" s="7" t="s">
        <v>135</v>
      </c>
      <c r="E76" s="7" t="s">
        <v>87</v>
      </c>
      <c r="F76" s="7" t="s">
        <v>1902</v>
      </c>
      <c r="G76" s="7" t="s">
        <v>1896</v>
      </c>
      <c r="H76" s="7">
        <v>74</v>
      </c>
      <c r="I76" s="7">
        <v>35</v>
      </c>
      <c r="J76" s="8">
        <v>1</v>
      </c>
      <c r="K76" s="8">
        <v>0</v>
      </c>
      <c r="L76" s="7" t="s">
        <v>1898</v>
      </c>
      <c r="M76" s="7" t="s">
        <v>154</v>
      </c>
      <c r="N76" s="7" t="s">
        <v>67</v>
      </c>
      <c r="O76" s="7" t="s">
        <v>23</v>
      </c>
      <c r="P76" s="7" t="s">
        <v>441</v>
      </c>
      <c r="Q76" s="9" t="str">
        <f t="shared" si="3"/>
        <v>Derrota</v>
      </c>
    </row>
    <row r="77" spans="1:17" ht="15" x14ac:dyDescent="0.2">
      <c r="A77" s="69">
        <v>35965</v>
      </c>
      <c r="B77" s="74">
        <f t="shared" si="2"/>
        <v>1998</v>
      </c>
      <c r="C77" s="74">
        <f>VLOOKUP(B77,ID_Año[],2,0)</f>
        <v>2</v>
      </c>
      <c r="D77" s="4" t="s">
        <v>106</v>
      </c>
      <c r="E77" s="4" t="s">
        <v>38</v>
      </c>
      <c r="F77" s="4" t="s">
        <v>1896</v>
      </c>
      <c r="G77" s="4" t="s">
        <v>1897</v>
      </c>
      <c r="H77" s="4">
        <v>15</v>
      </c>
      <c r="I77" s="4">
        <v>29</v>
      </c>
      <c r="J77" s="5">
        <v>0</v>
      </c>
      <c r="K77" s="5">
        <v>0</v>
      </c>
      <c r="L77" s="4" t="s">
        <v>1898</v>
      </c>
      <c r="M77" s="4" t="s">
        <v>393</v>
      </c>
      <c r="N77" s="4" t="s">
        <v>67</v>
      </c>
      <c r="O77" s="4" t="s">
        <v>23</v>
      </c>
      <c r="P77" s="4" t="s">
        <v>1899</v>
      </c>
      <c r="Q77" s="6" t="str">
        <f t="shared" si="3"/>
        <v>Empate</v>
      </c>
    </row>
    <row r="78" spans="1:17" ht="15" x14ac:dyDescent="0.2">
      <c r="A78" s="70">
        <v>35966</v>
      </c>
      <c r="B78" s="75">
        <f t="shared" si="2"/>
        <v>1998</v>
      </c>
      <c r="C78" s="75">
        <f>VLOOKUP(B78,ID_Año[],2,0)</f>
        <v>2</v>
      </c>
      <c r="D78" s="7" t="s">
        <v>147</v>
      </c>
      <c r="E78" s="7" t="s">
        <v>26</v>
      </c>
      <c r="F78" s="7" t="s">
        <v>1896</v>
      </c>
      <c r="G78" s="7" t="s">
        <v>1901</v>
      </c>
      <c r="H78" s="7">
        <v>36</v>
      </c>
      <c r="I78" s="7">
        <v>4</v>
      </c>
      <c r="J78" s="8">
        <v>2</v>
      </c>
      <c r="K78" s="8">
        <v>2</v>
      </c>
      <c r="L78" s="7" t="s">
        <v>1898</v>
      </c>
      <c r="M78" s="7" t="s">
        <v>368</v>
      </c>
      <c r="N78" s="7" t="s">
        <v>67</v>
      </c>
      <c r="O78" s="7" t="s">
        <v>23</v>
      </c>
      <c r="P78" s="7" t="s">
        <v>1899</v>
      </c>
      <c r="Q78" s="9" t="str">
        <f t="shared" si="3"/>
        <v>Empate</v>
      </c>
    </row>
    <row r="79" spans="1:17" ht="15" x14ac:dyDescent="0.2">
      <c r="A79" s="69">
        <v>35966</v>
      </c>
      <c r="B79" s="74">
        <f t="shared" si="2"/>
        <v>1998</v>
      </c>
      <c r="C79" s="74">
        <f>VLOOKUP(B79,ID_Año[],2,0)</f>
        <v>2</v>
      </c>
      <c r="D79" s="4" t="s">
        <v>143</v>
      </c>
      <c r="E79" s="4" t="s">
        <v>274</v>
      </c>
      <c r="F79" s="4" t="s">
        <v>115</v>
      </c>
      <c r="G79" s="4" t="s">
        <v>1896</v>
      </c>
      <c r="H79" s="4">
        <v>12</v>
      </c>
      <c r="I79" s="4">
        <v>19</v>
      </c>
      <c r="J79" s="5">
        <v>0</v>
      </c>
      <c r="K79" s="5">
        <v>1</v>
      </c>
      <c r="L79" s="4" t="s">
        <v>1898</v>
      </c>
      <c r="M79" s="4" t="s">
        <v>479</v>
      </c>
      <c r="N79" s="4" t="s">
        <v>67</v>
      </c>
      <c r="O79" s="4" t="s">
        <v>23</v>
      </c>
      <c r="P79" s="4" t="s">
        <v>1900</v>
      </c>
      <c r="Q79" s="6" t="str">
        <f t="shared" si="3"/>
        <v>Victoria</v>
      </c>
    </row>
    <row r="80" spans="1:17" ht="15" x14ac:dyDescent="0.2">
      <c r="A80" s="70">
        <v>35966</v>
      </c>
      <c r="B80" s="75">
        <f t="shared" si="2"/>
        <v>1998</v>
      </c>
      <c r="C80" s="75">
        <f>VLOOKUP(B80,ID_Año[],2,0)</f>
        <v>2</v>
      </c>
      <c r="D80" s="7" t="s">
        <v>126</v>
      </c>
      <c r="E80" s="7" t="s">
        <v>133</v>
      </c>
      <c r="F80" s="7" t="s">
        <v>1896</v>
      </c>
      <c r="G80" s="7" t="s">
        <v>115</v>
      </c>
      <c r="H80" s="7">
        <v>25</v>
      </c>
      <c r="I80" s="7">
        <v>20</v>
      </c>
      <c r="J80" s="8">
        <v>5</v>
      </c>
      <c r="K80" s="8">
        <v>0</v>
      </c>
      <c r="L80" s="7" t="s">
        <v>1898</v>
      </c>
      <c r="M80" s="7" t="s">
        <v>772</v>
      </c>
      <c r="N80" s="7" t="s">
        <v>67</v>
      </c>
      <c r="O80" s="7" t="s">
        <v>23</v>
      </c>
      <c r="P80" s="7" t="s">
        <v>441</v>
      </c>
      <c r="Q80" s="9" t="str">
        <f t="shared" si="3"/>
        <v>Derrota</v>
      </c>
    </row>
    <row r="81" spans="1:17" ht="15" x14ac:dyDescent="0.2">
      <c r="A81" s="69">
        <v>35967</v>
      </c>
      <c r="B81" s="74">
        <f t="shared" si="2"/>
        <v>1998</v>
      </c>
      <c r="C81" s="74">
        <f>VLOOKUP(B81,ID_Año[],2,0)</f>
        <v>2</v>
      </c>
      <c r="D81" s="4" t="s">
        <v>39</v>
      </c>
      <c r="E81" s="4" t="s">
        <v>185</v>
      </c>
      <c r="F81" s="4" t="s">
        <v>1897</v>
      </c>
      <c r="G81" s="4" t="s">
        <v>1901</v>
      </c>
      <c r="H81" s="4">
        <v>6</v>
      </c>
      <c r="I81" s="4">
        <v>30</v>
      </c>
      <c r="J81" s="5">
        <v>5</v>
      </c>
      <c r="K81" s="5">
        <v>0</v>
      </c>
      <c r="L81" s="4" t="s">
        <v>1898</v>
      </c>
      <c r="M81" s="4" t="s">
        <v>154</v>
      </c>
      <c r="N81" s="4" t="s">
        <v>67</v>
      </c>
      <c r="O81" s="4" t="s">
        <v>23</v>
      </c>
      <c r="P81" s="4" t="s">
        <v>441</v>
      </c>
      <c r="Q81" s="6" t="str">
        <f t="shared" si="3"/>
        <v>Derrota</v>
      </c>
    </row>
    <row r="82" spans="1:17" ht="15" x14ac:dyDescent="0.2">
      <c r="A82" s="70">
        <v>35967</v>
      </c>
      <c r="B82" s="75">
        <f t="shared" si="2"/>
        <v>1998</v>
      </c>
      <c r="C82" s="75">
        <f>VLOOKUP(B82,ID_Año[],2,0)</f>
        <v>2</v>
      </c>
      <c r="D82" s="7" t="s">
        <v>77</v>
      </c>
      <c r="E82" s="7" t="s">
        <v>167</v>
      </c>
      <c r="F82" s="7" t="s">
        <v>1901</v>
      </c>
      <c r="G82" s="7" t="s">
        <v>115</v>
      </c>
      <c r="H82" s="7">
        <v>11</v>
      </c>
      <c r="I82" s="7">
        <v>42</v>
      </c>
      <c r="J82" s="8">
        <v>1</v>
      </c>
      <c r="K82" s="8">
        <v>2</v>
      </c>
      <c r="L82" s="7" t="s">
        <v>1898</v>
      </c>
      <c r="M82" s="7" t="s">
        <v>269</v>
      </c>
      <c r="N82" s="7" t="s">
        <v>67</v>
      </c>
      <c r="O82" s="7" t="s">
        <v>23</v>
      </c>
      <c r="P82" s="7" t="s">
        <v>1900</v>
      </c>
      <c r="Q82" s="9" t="str">
        <f t="shared" si="3"/>
        <v>Victoria</v>
      </c>
    </row>
    <row r="83" spans="1:17" ht="15" x14ac:dyDescent="0.2">
      <c r="A83" s="69">
        <v>35968</v>
      </c>
      <c r="B83" s="74">
        <f t="shared" si="2"/>
        <v>1998</v>
      </c>
      <c r="C83" s="74">
        <f>VLOOKUP(B83,ID_Año[],2,0)</f>
        <v>2</v>
      </c>
      <c r="D83" s="4" t="s">
        <v>43</v>
      </c>
      <c r="E83" s="4" t="s">
        <v>128</v>
      </c>
      <c r="F83" s="4" t="s">
        <v>1897</v>
      </c>
      <c r="G83" s="4" t="s">
        <v>1902</v>
      </c>
      <c r="H83" s="4">
        <v>10</v>
      </c>
      <c r="I83" s="4">
        <v>21</v>
      </c>
      <c r="J83" s="5">
        <v>1</v>
      </c>
      <c r="K83" s="5">
        <v>0</v>
      </c>
      <c r="L83" s="4" t="s">
        <v>1898</v>
      </c>
      <c r="M83" s="4" t="s">
        <v>730</v>
      </c>
      <c r="N83" s="4" t="s">
        <v>67</v>
      </c>
      <c r="O83" s="4" t="s">
        <v>23</v>
      </c>
      <c r="P83" s="4" t="s">
        <v>441</v>
      </c>
      <c r="Q83" s="6" t="str">
        <f t="shared" si="3"/>
        <v>Derrota</v>
      </c>
    </row>
    <row r="84" spans="1:17" ht="15" x14ac:dyDescent="0.2">
      <c r="A84" s="70">
        <v>35968</v>
      </c>
      <c r="B84" s="75">
        <f t="shared" si="2"/>
        <v>1998</v>
      </c>
      <c r="C84" s="75">
        <f>VLOOKUP(B84,ID_Año[],2,0)</f>
        <v>2</v>
      </c>
      <c r="D84" s="7" t="s">
        <v>92</v>
      </c>
      <c r="E84" s="7" t="s">
        <v>89</v>
      </c>
      <c r="F84" s="7" t="s">
        <v>1896</v>
      </c>
      <c r="G84" s="7" t="s">
        <v>1896</v>
      </c>
      <c r="H84" s="7">
        <v>22</v>
      </c>
      <c r="I84" s="7">
        <v>5</v>
      </c>
      <c r="J84" s="8">
        <v>2</v>
      </c>
      <c r="K84" s="8">
        <v>1</v>
      </c>
      <c r="L84" s="7" t="s">
        <v>1898</v>
      </c>
      <c r="M84" s="7" t="s">
        <v>795</v>
      </c>
      <c r="N84" s="7" t="s">
        <v>67</v>
      </c>
      <c r="O84" s="7" t="s">
        <v>23</v>
      </c>
      <c r="P84" s="7" t="s">
        <v>441</v>
      </c>
      <c r="Q84" s="9" t="str">
        <f t="shared" si="3"/>
        <v>Derrota</v>
      </c>
    </row>
    <row r="85" spans="1:17" ht="15" x14ac:dyDescent="0.2">
      <c r="A85" s="69">
        <v>35969</v>
      </c>
      <c r="B85" s="74">
        <f t="shared" si="2"/>
        <v>1998</v>
      </c>
      <c r="C85" s="74">
        <f>VLOOKUP(B85,ID_Año[],2,0)</f>
        <v>2</v>
      </c>
      <c r="D85" s="4" t="s">
        <v>25</v>
      </c>
      <c r="E85" s="4" t="s">
        <v>49</v>
      </c>
      <c r="F85" s="4" t="s">
        <v>1897</v>
      </c>
      <c r="G85" s="4" t="s">
        <v>1896</v>
      </c>
      <c r="H85" s="4">
        <v>1</v>
      </c>
      <c r="I85" s="4">
        <v>7</v>
      </c>
      <c r="J85" s="5">
        <v>1</v>
      </c>
      <c r="K85" s="5">
        <v>2</v>
      </c>
      <c r="L85" s="4" t="s">
        <v>1898</v>
      </c>
      <c r="M85" s="4" t="s">
        <v>772</v>
      </c>
      <c r="N85" s="4" t="s">
        <v>67</v>
      </c>
      <c r="O85" s="4" t="s">
        <v>23</v>
      </c>
      <c r="P85" s="4" t="s">
        <v>1900</v>
      </c>
      <c r="Q85" s="6" t="str">
        <f t="shared" si="3"/>
        <v>Victoria</v>
      </c>
    </row>
    <row r="86" spans="1:17" ht="15" x14ac:dyDescent="0.2">
      <c r="A86" s="70">
        <v>35969</v>
      </c>
      <c r="B86" s="75">
        <f t="shared" si="2"/>
        <v>1998</v>
      </c>
      <c r="C86" s="75">
        <f>VLOOKUP(B86,ID_Año[],2,0)</f>
        <v>2</v>
      </c>
      <c r="D86" s="7" t="s">
        <v>107</v>
      </c>
      <c r="E86" s="7" t="s">
        <v>120</v>
      </c>
      <c r="F86" s="7" t="s">
        <v>1897</v>
      </c>
      <c r="G86" s="7" t="s">
        <v>1902</v>
      </c>
      <c r="H86" s="7">
        <v>9</v>
      </c>
      <c r="I86" s="7">
        <v>49</v>
      </c>
      <c r="J86" s="8">
        <v>1</v>
      </c>
      <c r="K86" s="8">
        <v>1</v>
      </c>
      <c r="L86" s="7" t="s">
        <v>1898</v>
      </c>
      <c r="M86" s="7" t="s">
        <v>479</v>
      </c>
      <c r="N86" s="7" t="s">
        <v>67</v>
      </c>
      <c r="O86" s="7" t="s">
        <v>23</v>
      </c>
      <c r="P86" s="7" t="s">
        <v>1899</v>
      </c>
      <c r="Q86" s="9" t="str">
        <f t="shared" si="3"/>
        <v>Empate</v>
      </c>
    </row>
    <row r="87" spans="1:17" ht="15" x14ac:dyDescent="0.2">
      <c r="A87" s="69">
        <v>35969</v>
      </c>
      <c r="B87" s="74">
        <f t="shared" si="2"/>
        <v>1998</v>
      </c>
      <c r="C87" s="74">
        <f>VLOOKUP(B87,ID_Año[],2,0)</f>
        <v>2</v>
      </c>
      <c r="D87" s="4" t="s">
        <v>119</v>
      </c>
      <c r="E87" s="4" t="s">
        <v>69</v>
      </c>
      <c r="F87" s="4" t="s">
        <v>1896</v>
      </c>
      <c r="G87" s="4" t="s">
        <v>1896</v>
      </c>
      <c r="H87" s="4">
        <v>14</v>
      </c>
      <c r="I87" s="4">
        <v>31</v>
      </c>
      <c r="J87" s="5">
        <v>2</v>
      </c>
      <c r="K87" s="5">
        <v>1</v>
      </c>
      <c r="L87" s="4" t="s">
        <v>1898</v>
      </c>
      <c r="M87" s="4" t="s">
        <v>769</v>
      </c>
      <c r="N87" s="4" t="s">
        <v>67</v>
      </c>
      <c r="O87" s="4" t="s">
        <v>23</v>
      </c>
      <c r="P87" s="4" t="s">
        <v>441</v>
      </c>
      <c r="Q87" s="6" t="str">
        <f t="shared" si="3"/>
        <v>Derrota</v>
      </c>
    </row>
    <row r="88" spans="1:17" ht="15" x14ac:dyDescent="0.2">
      <c r="A88" s="70">
        <v>35969</v>
      </c>
      <c r="B88" s="75">
        <f t="shared" si="2"/>
        <v>1998</v>
      </c>
      <c r="C88" s="75">
        <f>VLOOKUP(B88,ID_Año[],2,0)</f>
        <v>2</v>
      </c>
      <c r="D88" s="7" t="s">
        <v>104</v>
      </c>
      <c r="E88" s="7" t="s">
        <v>110</v>
      </c>
      <c r="F88" s="7" t="s">
        <v>1896</v>
      </c>
      <c r="G88" s="7" t="s">
        <v>1902</v>
      </c>
      <c r="H88" s="7">
        <v>41</v>
      </c>
      <c r="I88" s="7">
        <v>13</v>
      </c>
      <c r="J88" s="8">
        <v>0</v>
      </c>
      <c r="K88" s="8">
        <v>3</v>
      </c>
      <c r="L88" s="7" t="s">
        <v>1898</v>
      </c>
      <c r="M88" s="7" t="s">
        <v>393</v>
      </c>
      <c r="N88" s="7" t="s">
        <v>67</v>
      </c>
      <c r="O88" s="7" t="s">
        <v>23</v>
      </c>
      <c r="P88" s="7" t="s">
        <v>1900</v>
      </c>
      <c r="Q88" s="9" t="str">
        <f t="shared" si="3"/>
        <v>Victoria</v>
      </c>
    </row>
    <row r="89" spans="1:17" ht="15" x14ac:dyDescent="0.2">
      <c r="A89" s="69">
        <v>35970</v>
      </c>
      <c r="B89" s="74">
        <f t="shared" si="2"/>
        <v>1998</v>
      </c>
      <c r="C89" s="74">
        <f>VLOOKUP(B89,ID_Año[],2,0)</f>
        <v>2</v>
      </c>
      <c r="D89" s="4" t="s">
        <v>67</v>
      </c>
      <c r="E89" s="4" t="s">
        <v>72</v>
      </c>
      <c r="F89" s="4" t="s">
        <v>1896</v>
      </c>
      <c r="G89" s="4" t="s">
        <v>1896</v>
      </c>
      <c r="H89" s="4">
        <v>18</v>
      </c>
      <c r="I89" s="4">
        <v>27</v>
      </c>
      <c r="J89" s="5">
        <v>2</v>
      </c>
      <c r="K89" s="5">
        <v>1</v>
      </c>
      <c r="L89" s="4" t="s">
        <v>1898</v>
      </c>
      <c r="M89" s="4" t="s">
        <v>269</v>
      </c>
      <c r="N89" s="4" t="s">
        <v>67</v>
      </c>
      <c r="O89" s="4" t="s">
        <v>23</v>
      </c>
      <c r="P89" s="4" t="s">
        <v>441</v>
      </c>
      <c r="Q89" s="6" t="str">
        <f t="shared" si="3"/>
        <v>Derrota</v>
      </c>
    </row>
    <row r="90" spans="1:17" ht="15" x14ac:dyDescent="0.2">
      <c r="A90" s="70">
        <v>35970</v>
      </c>
      <c r="B90" s="75">
        <f t="shared" si="2"/>
        <v>1998</v>
      </c>
      <c r="C90" s="75">
        <f>VLOOKUP(B90,ID_Año[],2,0)</f>
        <v>2</v>
      </c>
      <c r="D90" s="7" t="s">
        <v>135</v>
      </c>
      <c r="E90" s="7" t="s">
        <v>38</v>
      </c>
      <c r="F90" s="7" t="s">
        <v>1902</v>
      </c>
      <c r="G90" s="7" t="s">
        <v>1897</v>
      </c>
      <c r="H90" s="7">
        <v>74</v>
      </c>
      <c r="I90" s="7">
        <v>29</v>
      </c>
      <c r="J90" s="8">
        <v>1</v>
      </c>
      <c r="K90" s="8">
        <v>3</v>
      </c>
      <c r="L90" s="7" t="s">
        <v>1898</v>
      </c>
      <c r="M90" s="7" t="s">
        <v>795</v>
      </c>
      <c r="N90" s="7" t="s">
        <v>67</v>
      </c>
      <c r="O90" s="7" t="s">
        <v>23</v>
      </c>
      <c r="P90" s="7" t="s">
        <v>1900</v>
      </c>
      <c r="Q90" s="9" t="str">
        <f t="shared" si="3"/>
        <v>Victoria</v>
      </c>
    </row>
    <row r="91" spans="1:17" ht="15" x14ac:dyDescent="0.2">
      <c r="A91" s="69">
        <v>35970</v>
      </c>
      <c r="B91" s="74">
        <f t="shared" si="2"/>
        <v>1998</v>
      </c>
      <c r="C91" s="74">
        <f>VLOOKUP(B91,ID_Año[],2,0)</f>
        <v>2</v>
      </c>
      <c r="D91" s="4" t="s">
        <v>149</v>
      </c>
      <c r="E91" s="4" t="s">
        <v>113</v>
      </c>
      <c r="F91" s="4" t="s">
        <v>1902</v>
      </c>
      <c r="G91" s="4" t="s">
        <v>115</v>
      </c>
      <c r="H91" s="4">
        <v>24</v>
      </c>
      <c r="I91" s="4">
        <v>34</v>
      </c>
      <c r="J91" s="5">
        <v>2</v>
      </c>
      <c r="K91" s="5">
        <v>2</v>
      </c>
      <c r="L91" s="4" t="s">
        <v>1898</v>
      </c>
      <c r="M91" s="4" t="s">
        <v>368</v>
      </c>
      <c r="N91" s="4" t="s">
        <v>67</v>
      </c>
      <c r="O91" s="4" t="s">
        <v>23</v>
      </c>
      <c r="P91" s="4" t="s">
        <v>1899</v>
      </c>
      <c r="Q91" s="6" t="str">
        <f t="shared" si="3"/>
        <v>Empate</v>
      </c>
    </row>
    <row r="92" spans="1:17" ht="15" x14ac:dyDescent="0.2">
      <c r="A92" s="70">
        <v>35970</v>
      </c>
      <c r="B92" s="75">
        <f t="shared" si="2"/>
        <v>1998</v>
      </c>
      <c r="C92" s="75">
        <f>VLOOKUP(B92,ID_Año[],2,0)</f>
        <v>2</v>
      </c>
      <c r="D92" s="7" t="s">
        <v>106</v>
      </c>
      <c r="E92" s="7" t="s">
        <v>87</v>
      </c>
      <c r="F92" s="7" t="s">
        <v>1896</v>
      </c>
      <c r="G92" s="7" t="s">
        <v>1896</v>
      </c>
      <c r="H92" s="7">
        <v>15</v>
      </c>
      <c r="I92" s="7">
        <v>35</v>
      </c>
      <c r="J92" s="8">
        <v>6</v>
      </c>
      <c r="K92" s="8">
        <v>1</v>
      </c>
      <c r="L92" s="7" t="s">
        <v>1898</v>
      </c>
      <c r="M92" s="7" t="s">
        <v>759</v>
      </c>
      <c r="N92" s="7" t="s">
        <v>67</v>
      </c>
      <c r="O92" s="7" t="s">
        <v>23</v>
      </c>
      <c r="P92" s="7" t="s">
        <v>441</v>
      </c>
      <c r="Q92" s="9" t="str">
        <f t="shared" si="3"/>
        <v>Derrota</v>
      </c>
    </row>
    <row r="93" spans="1:17" ht="15" x14ac:dyDescent="0.2">
      <c r="A93" s="69">
        <v>35971</v>
      </c>
      <c r="B93" s="74">
        <f t="shared" si="2"/>
        <v>1998</v>
      </c>
      <c r="C93" s="74">
        <f>VLOOKUP(B93,ID_Año[],2,0)</f>
        <v>2</v>
      </c>
      <c r="D93" s="4" t="s">
        <v>147</v>
      </c>
      <c r="E93" s="4" t="s">
        <v>133</v>
      </c>
      <c r="F93" s="4" t="s">
        <v>1896</v>
      </c>
      <c r="G93" s="4" t="s">
        <v>115</v>
      </c>
      <c r="H93" s="4">
        <v>36</v>
      </c>
      <c r="I93" s="4">
        <v>20</v>
      </c>
      <c r="J93" s="5">
        <v>1</v>
      </c>
      <c r="K93" s="5">
        <v>1</v>
      </c>
      <c r="L93" s="4" t="s">
        <v>1898</v>
      </c>
      <c r="M93" s="4" t="s">
        <v>154</v>
      </c>
      <c r="N93" s="4" t="s">
        <v>67</v>
      </c>
      <c r="O93" s="4" t="s">
        <v>23</v>
      </c>
      <c r="P93" s="4" t="s">
        <v>1899</v>
      </c>
      <c r="Q93" s="6" t="str">
        <f t="shared" si="3"/>
        <v>Empate</v>
      </c>
    </row>
    <row r="94" spans="1:17" ht="15" x14ac:dyDescent="0.2">
      <c r="A94" s="70">
        <v>35971</v>
      </c>
      <c r="B94" s="75">
        <f t="shared" si="2"/>
        <v>1998</v>
      </c>
      <c r="C94" s="75">
        <f>VLOOKUP(B94,ID_Año[],2,0)</f>
        <v>2</v>
      </c>
      <c r="D94" s="7" t="s">
        <v>129</v>
      </c>
      <c r="E94" s="7" t="s">
        <v>167</v>
      </c>
      <c r="F94" s="7" t="s">
        <v>1896</v>
      </c>
      <c r="G94" s="7" t="s">
        <v>115</v>
      </c>
      <c r="H94" s="7">
        <v>2</v>
      </c>
      <c r="I94" s="7">
        <v>42</v>
      </c>
      <c r="J94" s="8">
        <v>2</v>
      </c>
      <c r="K94" s="8">
        <v>0</v>
      </c>
      <c r="L94" s="7" t="s">
        <v>1898</v>
      </c>
      <c r="M94" s="7" t="s">
        <v>730</v>
      </c>
      <c r="N94" s="7" t="s">
        <v>67</v>
      </c>
      <c r="O94" s="7" t="s">
        <v>23</v>
      </c>
      <c r="P94" s="7" t="s">
        <v>441</v>
      </c>
      <c r="Q94" s="9" t="str">
        <f t="shared" si="3"/>
        <v>Derrota</v>
      </c>
    </row>
    <row r="95" spans="1:17" ht="15" x14ac:dyDescent="0.2">
      <c r="A95" s="69">
        <v>35971</v>
      </c>
      <c r="B95" s="74">
        <f t="shared" si="2"/>
        <v>1998</v>
      </c>
      <c r="C95" s="74">
        <f>VLOOKUP(B95,ID_Año[],2,0)</f>
        <v>2</v>
      </c>
      <c r="D95" s="4" t="s">
        <v>126</v>
      </c>
      <c r="E95" s="4" t="s">
        <v>26</v>
      </c>
      <c r="F95" s="4" t="s">
        <v>1896</v>
      </c>
      <c r="G95" s="4" t="s">
        <v>1901</v>
      </c>
      <c r="H95" s="4">
        <v>25</v>
      </c>
      <c r="I95" s="4">
        <v>4</v>
      </c>
      <c r="J95" s="5">
        <v>2</v>
      </c>
      <c r="K95" s="5">
        <v>2</v>
      </c>
      <c r="L95" s="4" t="s">
        <v>1898</v>
      </c>
      <c r="M95" s="4" t="s">
        <v>393</v>
      </c>
      <c r="N95" s="4" t="s">
        <v>67</v>
      </c>
      <c r="O95" s="4" t="s">
        <v>23</v>
      </c>
      <c r="P95" s="4" t="s">
        <v>1899</v>
      </c>
      <c r="Q95" s="6" t="str">
        <f t="shared" si="3"/>
        <v>Empate</v>
      </c>
    </row>
    <row r="96" spans="1:17" ht="15" x14ac:dyDescent="0.2">
      <c r="A96" s="70">
        <v>35972</v>
      </c>
      <c r="B96" s="75">
        <f t="shared" si="2"/>
        <v>1998</v>
      </c>
      <c r="C96" s="75">
        <f>VLOOKUP(B96,ID_Año[],2,0)</f>
        <v>2</v>
      </c>
      <c r="D96" s="7" t="s">
        <v>39</v>
      </c>
      <c r="E96" s="7" t="s">
        <v>274</v>
      </c>
      <c r="F96" s="7" t="s">
        <v>1897</v>
      </c>
      <c r="G96" s="7" t="s">
        <v>1896</v>
      </c>
      <c r="H96" s="7">
        <v>6</v>
      </c>
      <c r="I96" s="7">
        <v>19</v>
      </c>
      <c r="J96" s="8">
        <v>1</v>
      </c>
      <c r="K96" s="8">
        <v>0</v>
      </c>
      <c r="L96" s="7" t="s">
        <v>1898</v>
      </c>
      <c r="M96" s="7" t="s">
        <v>368</v>
      </c>
      <c r="N96" s="7" t="s">
        <v>67</v>
      </c>
      <c r="O96" s="7" t="s">
        <v>23</v>
      </c>
      <c r="P96" s="7" t="s">
        <v>441</v>
      </c>
      <c r="Q96" s="9" t="str">
        <f t="shared" si="3"/>
        <v>Derrota</v>
      </c>
    </row>
    <row r="97" spans="1:17" ht="15" x14ac:dyDescent="0.2">
      <c r="A97" s="69">
        <v>35972</v>
      </c>
      <c r="B97" s="74">
        <f t="shared" si="2"/>
        <v>1998</v>
      </c>
      <c r="C97" s="74">
        <f>VLOOKUP(B97,ID_Año[],2,0)</f>
        <v>2</v>
      </c>
      <c r="D97" s="4" t="s">
        <v>43</v>
      </c>
      <c r="E97" s="4" t="s">
        <v>89</v>
      </c>
      <c r="F97" s="4" t="s">
        <v>1897</v>
      </c>
      <c r="G97" s="4" t="s">
        <v>1896</v>
      </c>
      <c r="H97" s="4">
        <v>10</v>
      </c>
      <c r="I97" s="4">
        <v>5</v>
      </c>
      <c r="J97" s="5">
        <v>0</v>
      </c>
      <c r="K97" s="5">
        <v>2</v>
      </c>
      <c r="L97" s="4" t="s">
        <v>1898</v>
      </c>
      <c r="M97" s="4" t="s">
        <v>759</v>
      </c>
      <c r="N97" s="4" t="s">
        <v>67</v>
      </c>
      <c r="O97" s="4" t="s">
        <v>23</v>
      </c>
      <c r="P97" s="4" t="s">
        <v>1900</v>
      </c>
      <c r="Q97" s="6" t="str">
        <f t="shared" si="3"/>
        <v>Victoria</v>
      </c>
    </row>
    <row r="98" spans="1:17" ht="15" x14ac:dyDescent="0.2">
      <c r="A98" s="70">
        <v>35972</v>
      </c>
      <c r="B98" s="75">
        <f t="shared" si="2"/>
        <v>1998</v>
      </c>
      <c r="C98" s="75">
        <f>VLOOKUP(B98,ID_Año[],2,0)</f>
        <v>2</v>
      </c>
      <c r="D98" s="7" t="s">
        <v>143</v>
      </c>
      <c r="E98" s="7" t="s">
        <v>185</v>
      </c>
      <c r="F98" s="7" t="s">
        <v>115</v>
      </c>
      <c r="G98" s="7" t="s">
        <v>1901</v>
      </c>
      <c r="H98" s="7">
        <v>12</v>
      </c>
      <c r="I98" s="7">
        <v>30</v>
      </c>
      <c r="J98" s="8">
        <v>1</v>
      </c>
      <c r="K98" s="8">
        <v>2</v>
      </c>
      <c r="L98" s="7" t="s">
        <v>1898</v>
      </c>
      <c r="M98" s="7" t="s">
        <v>269</v>
      </c>
      <c r="N98" s="7" t="s">
        <v>67</v>
      </c>
      <c r="O98" s="7" t="s">
        <v>23</v>
      </c>
      <c r="P98" s="7" t="s">
        <v>1900</v>
      </c>
      <c r="Q98" s="9" t="str">
        <f t="shared" si="3"/>
        <v>Victoria</v>
      </c>
    </row>
    <row r="99" spans="1:17" ht="15" x14ac:dyDescent="0.2">
      <c r="A99" s="69">
        <v>35972</v>
      </c>
      <c r="B99" s="74">
        <f t="shared" si="2"/>
        <v>1998</v>
      </c>
      <c r="C99" s="74">
        <f>VLOOKUP(B99,ID_Año[],2,0)</f>
        <v>2</v>
      </c>
      <c r="D99" s="4" t="s">
        <v>92</v>
      </c>
      <c r="E99" s="4" t="s">
        <v>128</v>
      </c>
      <c r="F99" s="4" t="s">
        <v>1896</v>
      </c>
      <c r="G99" s="4" t="s">
        <v>1902</v>
      </c>
      <c r="H99" s="4">
        <v>22</v>
      </c>
      <c r="I99" s="4">
        <v>21</v>
      </c>
      <c r="J99" s="5">
        <v>1</v>
      </c>
      <c r="K99" s="5">
        <v>1</v>
      </c>
      <c r="L99" s="4" t="s">
        <v>1898</v>
      </c>
      <c r="M99" s="4" t="s">
        <v>769</v>
      </c>
      <c r="N99" s="4" t="s">
        <v>67</v>
      </c>
      <c r="O99" s="4" t="s">
        <v>23</v>
      </c>
      <c r="P99" s="4" t="s">
        <v>1899</v>
      </c>
      <c r="Q99" s="6" t="str">
        <f t="shared" si="3"/>
        <v>Empate</v>
      </c>
    </row>
    <row r="100" spans="1:17" ht="15" x14ac:dyDescent="0.2">
      <c r="A100" s="70">
        <v>35973</v>
      </c>
      <c r="B100" s="75">
        <f t="shared" si="2"/>
        <v>1998</v>
      </c>
      <c r="C100" s="75">
        <f>VLOOKUP(B100,ID_Año[],2,0)</f>
        <v>2</v>
      </c>
      <c r="D100" s="7" t="s">
        <v>25</v>
      </c>
      <c r="E100" s="7" t="s">
        <v>107</v>
      </c>
      <c r="F100" s="7" t="s">
        <v>1897</v>
      </c>
      <c r="G100" s="7" t="s">
        <v>1897</v>
      </c>
      <c r="H100" s="7">
        <v>1</v>
      </c>
      <c r="I100" s="7">
        <v>9</v>
      </c>
      <c r="J100" s="8">
        <v>4</v>
      </c>
      <c r="K100" s="8">
        <v>1</v>
      </c>
      <c r="L100" s="7" t="s">
        <v>1898</v>
      </c>
      <c r="M100" s="7" t="s">
        <v>154</v>
      </c>
      <c r="N100" s="7" t="s">
        <v>67</v>
      </c>
      <c r="O100" s="7" t="s">
        <v>23</v>
      </c>
      <c r="P100" s="7" t="s">
        <v>441</v>
      </c>
      <c r="Q100" s="9" t="str">
        <f t="shared" si="3"/>
        <v>Derrota</v>
      </c>
    </row>
    <row r="101" spans="1:17" ht="15" x14ac:dyDescent="0.2">
      <c r="A101" s="69">
        <v>35973</v>
      </c>
      <c r="B101" s="74">
        <f t="shared" si="2"/>
        <v>1998</v>
      </c>
      <c r="C101" s="74">
        <f>VLOOKUP(B101,ID_Año[],2,0)</f>
        <v>2</v>
      </c>
      <c r="D101" s="4" t="s">
        <v>119</v>
      </c>
      <c r="E101" s="4" t="s">
        <v>49</v>
      </c>
      <c r="F101" s="4" t="s">
        <v>1896</v>
      </c>
      <c r="G101" s="4" t="s">
        <v>1896</v>
      </c>
      <c r="H101" s="4">
        <v>14</v>
      </c>
      <c r="I101" s="4">
        <v>7</v>
      </c>
      <c r="J101" s="5">
        <v>1</v>
      </c>
      <c r="K101" s="5">
        <v>0</v>
      </c>
      <c r="L101" s="4" t="s">
        <v>1898</v>
      </c>
      <c r="M101" s="4" t="s">
        <v>772</v>
      </c>
      <c r="N101" s="4" t="s">
        <v>67</v>
      </c>
      <c r="O101" s="4" t="s">
        <v>23</v>
      </c>
      <c r="P101" s="4" t="s">
        <v>441</v>
      </c>
      <c r="Q101" s="6" t="str">
        <f t="shared" si="3"/>
        <v>Derrota</v>
      </c>
    </row>
    <row r="102" spans="1:17" ht="15" x14ac:dyDescent="0.2">
      <c r="A102" s="70">
        <v>35974</v>
      </c>
      <c r="B102" s="75">
        <f t="shared" si="2"/>
        <v>1998</v>
      </c>
      <c r="C102" s="75">
        <f>VLOOKUP(B102,ID_Año[],2,0)</f>
        <v>2</v>
      </c>
      <c r="D102" s="7" t="s">
        <v>67</v>
      </c>
      <c r="E102" s="7" t="s">
        <v>38</v>
      </c>
      <c r="F102" s="7" t="s">
        <v>1896</v>
      </c>
      <c r="G102" s="7" t="s">
        <v>1897</v>
      </c>
      <c r="H102" s="7">
        <v>18</v>
      </c>
      <c r="I102" s="7">
        <v>29</v>
      </c>
      <c r="J102" s="8">
        <v>1</v>
      </c>
      <c r="K102" s="8">
        <v>0</v>
      </c>
      <c r="L102" s="7" t="s">
        <v>1898</v>
      </c>
      <c r="M102" s="7" t="s">
        <v>759</v>
      </c>
      <c r="N102" s="7" t="s">
        <v>67</v>
      </c>
      <c r="O102" s="7" t="s">
        <v>23</v>
      </c>
      <c r="P102" s="7" t="s">
        <v>441</v>
      </c>
      <c r="Q102" s="9" t="str">
        <f t="shared" si="3"/>
        <v>Derrota</v>
      </c>
    </row>
    <row r="103" spans="1:17" ht="15" x14ac:dyDescent="0.2">
      <c r="A103" s="69">
        <v>35974</v>
      </c>
      <c r="B103" s="74">
        <f t="shared" si="2"/>
        <v>1998</v>
      </c>
      <c r="C103" s="74">
        <f>VLOOKUP(B103,ID_Año[],2,0)</f>
        <v>2</v>
      </c>
      <c r="D103" s="4" t="s">
        <v>135</v>
      </c>
      <c r="E103" s="4" t="s">
        <v>72</v>
      </c>
      <c r="F103" s="4" t="s">
        <v>1902</v>
      </c>
      <c r="G103" s="4" t="s">
        <v>1896</v>
      </c>
      <c r="H103" s="4">
        <v>74</v>
      </c>
      <c r="I103" s="4">
        <v>27</v>
      </c>
      <c r="J103" s="5">
        <v>1</v>
      </c>
      <c r="K103" s="5">
        <v>4</v>
      </c>
      <c r="L103" s="4" t="s">
        <v>1898</v>
      </c>
      <c r="M103" s="4" t="s">
        <v>769</v>
      </c>
      <c r="N103" s="4" t="s">
        <v>67</v>
      </c>
      <c r="O103" s="4" t="s">
        <v>23</v>
      </c>
      <c r="P103" s="4" t="s">
        <v>1900</v>
      </c>
      <c r="Q103" s="6" t="str">
        <f t="shared" si="3"/>
        <v>Victoria</v>
      </c>
    </row>
    <row r="104" spans="1:17" ht="15" x14ac:dyDescent="0.2">
      <c r="A104" s="70">
        <v>35975</v>
      </c>
      <c r="B104" s="75">
        <f t="shared" si="2"/>
        <v>1998</v>
      </c>
      <c r="C104" s="75">
        <f>VLOOKUP(B104,ID_Año[],2,0)</f>
        <v>2</v>
      </c>
      <c r="D104" s="7" t="s">
        <v>129</v>
      </c>
      <c r="E104" s="7" t="s">
        <v>26</v>
      </c>
      <c r="F104" s="7" t="s">
        <v>1896</v>
      </c>
      <c r="G104" s="7" t="s">
        <v>1901</v>
      </c>
      <c r="H104" s="7">
        <v>2</v>
      </c>
      <c r="I104" s="7">
        <v>4</v>
      </c>
      <c r="J104" s="8">
        <v>2</v>
      </c>
      <c r="K104" s="8">
        <v>1</v>
      </c>
      <c r="L104" s="7" t="s">
        <v>1898</v>
      </c>
      <c r="M104" s="7" t="s">
        <v>730</v>
      </c>
      <c r="N104" s="7" t="s">
        <v>67</v>
      </c>
      <c r="O104" s="7" t="s">
        <v>23</v>
      </c>
      <c r="P104" s="7" t="s">
        <v>441</v>
      </c>
      <c r="Q104" s="9" t="str">
        <f t="shared" si="3"/>
        <v>Derrota</v>
      </c>
    </row>
    <row r="105" spans="1:17" ht="15" x14ac:dyDescent="0.2">
      <c r="A105" s="69">
        <v>35976</v>
      </c>
      <c r="B105" s="74">
        <f t="shared" si="2"/>
        <v>1998</v>
      </c>
      <c r="C105" s="74">
        <f>VLOOKUP(B105,ID_Año[],2,0)</f>
        <v>2</v>
      </c>
      <c r="D105" s="4" t="s">
        <v>39</v>
      </c>
      <c r="E105" s="4" t="s">
        <v>89</v>
      </c>
      <c r="F105" s="4" t="s">
        <v>1897</v>
      </c>
      <c r="G105" s="4" t="s">
        <v>1896</v>
      </c>
      <c r="H105" s="4">
        <v>6</v>
      </c>
      <c r="I105" s="4">
        <v>5</v>
      </c>
      <c r="J105" s="5">
        <v>2</v>
      </c>
      <c r="K105" s="5">
        <v>2</v>
      </c>
      <c r="L105" s="4" t="s">
        <v>1898</v>
      </c>
      <c r="M105" s="4" t="s">
        <v>393</v>
      </c>
      <c r="N105" s="4" t="s">
        <v>67</v>
      </c>
      <c r="O105" s="4" t="s">
        <v>1903</v>
      </c>
      <c r="P105" s="4" t="s">
        <v>441</v>
      </c>
      <c r="Q105" s="6" t="str">
        <f t="shared" si="3"/>
        <v>Derrota</v>
      </c>
    </row>
    <row r="106" spans="1:17" ht="15" x14ac:dyDescent="0.2">
      <c r="A106" s="70">
        <v>35976</v>
      </c>
      <c r="B106" s="75">
        <f t="shared" si="2"/>
        <v>1998</v>
      </c>
      <c r="C106" s="75">
        <f>VLOOKUP(B106,ID_Año[],2,0)</f>
        <v>2</v>
      </c>
      <c r="D106" s="7" t="s">
        <v>92</v>
      </c>
      <c r="E106" s="7" t="s">
        <v>274</v>
      </c>
      <c r="F106" s="7" t="s">
        <v>1896</v>
      </c>
      <c r="G106" s="7" t="s">
        <v>1896</v>
      </c>
      <c r="H106" s="7">
        <v>22</v>
      </c>
      <c r="I106" s="7">
        <v>19</v>
      </c>
      <c r="J106" s="8">
        <v>0</v>
      </c>
      <c r="K106" s="8">
        <v>1</v>
      </c>
      <c r="L106" s="7" t="s">
        <v>1898</v>
      </c>
      <c r="M106" s="7" t="s">
        <v>368</v>
      </c>
      <c r="N106" s="7" t="s">
        <v>67</v>
      </c>
      <c r="O106" s="7" t="s">
        <v>23</v>
      </c>
      <c r="P106" s="7" t="s">
        <v>1900</v>
      </c>
      <c r="Q106" s="9" t="str">
        <f t="shared" si="3"/>
        <v>Victoria</v>
      </c>
    </row>
    <row r="107" spans="1:17" ht="15" x14ac:dyDescent="0.2">
      <c r="A107" s="69">
        <v>35979</v>
      </c>
      <c r="B107" s="74">
        <f t="shared" si="2"/>
        <v>1998</v>
      </c>
      <c r="C107" s="74">
        <f>VLOOKUP(B107,ID_Año[],2,0)</f>
        <v>2</v>
      </c>
      <c r="D107" s="4" t="s">
        <v>25</v>
      </c>
      <c r="E107" s="4" t="s">
        <v>72</v>
      </c>
      <c r="F107" s="4" t="s">
        <v>1897</v>
      </c>
      <c r="G107" s="4" t="s">
        <v>1896</v>
      </c>
      <c r="H107" s="4">
        <v>1</v>
      </c>
      <c r="I107" s="4">
        <v>27</v>
      </c>
      <c r="J107" s="5">
        <v>3</v>
      </c>
      <c r="K107" s="5">
        <v>2</v>
      </c>
      <c r="L107" s="4" t="s">
        <v>1898</v>
      </c>
      <c r="M107" s="4" t="s">
        <v>479</v>
      </c>
      <c r="N107" s="4" t="s">
        <v>67</v>
      </c>
      <c r="O107" s="4" t="s">
        <v>23</v>
      </c>
      <c r="P107" s="4" t="s">
        <v>441</v>
      </c>
      <c r="Q107" s="6" t="str">
        <f t="shared" si="3"/>
        <v>Derrota</v>
      </c>
    </row>
    <row r="108" spans="1:17" ht="15" x14ac:dyDescent="0.2">
      <c r="A108" s="70">
        <v>35979</v>
      </c>
      <c r="B108" s="75">
        <f t="shared" si="2"/>
        <v>1998</v>
      </c>
      <c r="C108" s="75">
        <f>VLOOKUP(B108,ID_Año[],2,0)</f>
        <v>2</v>
      </c>
      <c r="D108" s="7" t="s">
        <v>67</v>
      </c>
      <c r="E108" s="7" t="s">
        <v>119</v>
      </c>
      <c r="F108" s="7" t="s">
        <v>1896</v>
      </c>
      <c r="G108" s="7" t="s">
        <v>1896</v>
      </c>
      <c r="H108" s="7">
        <v>18</v>
      </c>
      <c r="I108" s="7">
        <v>14</v>
      </c>
      <c r="J108" s="8">
        <v>0</v>
      </c>
      <c r="K108" s="8">
        <v>0</v>
      </c>
      <c r="L108" s="7" t="s">
        <v>1898</v>
      </c>
      <c r="M108" s="7" t="s">
        <v>769</v>
      </c>
      <c r="N108" s="7" t="s">
        <v>67</v>
      </c>
      <c r="O108" s="7" t="s">
        <v>1903</v>
      </c>
      <c r="P108" s="7" t="s">
        <v>441</v>
      </c>
      <c r="Q108" s="9" t="str">
        <f t="shared" si="3"/>
        <v>Derrota</v>
      </c>
    </row>
    <row r="109" spans="1:17" ht="15" x14ac:dyDescent="0.2">
      <c r="A109" s="69">
        <v>35980</v>
      </c>
      <c r="B109" s="74">
        <f t="shared" si="2"/>
        <v>1998</v>
      </c>
      <c r="C109" s="74">
        <f>VLOOKUP(B109,ID_Año[],2,0)</f>
        <v>2</v>
      </c>
      <c r="D109" s="4" t="s">
        <v>129</v>
      </c>
      <c r="E109" s="4" t="s">
        <v>274</v>
      </c>
      <c r="F109" s="4" t="s">
        <v>1896</v>
      </c>
      <c r="G109" s="4" t="s">
        <v>1896</v>
      </c>
      <c r="H109" s="4">
        <v>2</v>
      </c>
      <c r="I109" s="4">
        <v>19</v>
      </c>
      <c r="J109" s="5">
        <v>0</v>
      </c>
      <c r="K109" s="5">
        <v>3</v>
      </c>
      <c r="L109" s="4" t="s">
        <v>1898</v>
      </c>
      <c r="M109" s="4" t="s">
        <v>269</v>
      </c>
      <c r="N109" s="4" t="s">
        <v>67</v>
      </c>
      <c r="O109" s="4" t="s">
        <v>23</v>
      </c>
      <c r="P109" s="4" t="s">
        <v>1900</v>
      </c>
      <c r="Q109" s="6" t="str">
        <f t="shared" si="3"/>
        <v>Victoria</v>
      </c>
    </row>
    <row r="110" spans="1:17" ht="15" x14ac:dyDescent="0.2">
      <c r="A110" s="70">
        <v>35980</v>
      </c>
      <c r="B110" s="75">
        <f t="shared" si="2"/>
        <v>1998</v>
      </c>
      <c r="C110" s="75">
        <f>VLOOKUP(B110,ID_Año[],2,0)</f>
        <v>2</v>
      </c>
      <c r="D110" s="7" t="s">
        <v>126</v>
      </c>
      <c r="E110" s="7" t="s">
        <v>39</v>
      </c>
      <c r="F110" s="7" t="s">
        <v>1896</v>
      </c>
      <c r="G110" s="7" t="s">
        <v>1897</v>
      </c>
      <c r="H110" s="7">
        <v>25</v>
      </c>
      <c r="I110" s="7">
        <v>6</v>
      </c>
      <c r="J110" s="8">
        <v>2</v>
      </c>
      <c r="K110" s="8">
        <v>1</v>
      </c>
      <c r="L110" s="7" t="s">
        <v>1898</v>
      </c>
      <c r="M110" s="7" t="s">
        <v>772</v>
      </c>
      <c r="N110" s="7" t="s">
        <v>67</v>
      </c>
      <c r="O110" s="7" t="s">
        <v>23</v>
      </c>
      <c r="P110" s="7" t="s">
        <v>441</v>
      </c>
      <c r="Q110" s="9" t="str">
        <f t="shared" si="3"/>
        <v>Derrota</v>
      </c>
    </row>
    <row r="111" spans="1:17" ht="15" x14ac:dyDescent="0.2">
      <c r="A111" s="69">
        <v>35983</v>
      </c>
      <c r="B111" s="74">
        <f t="shared" si="2"/>
        <v>1998</v>
      </c>
      <c r="C111" s="74">
        <f>VLOOKUP(B111,ID_Año[],2,0)</f>
        <v>2</v>
      </c>
      <c r="D111" s="4" t="s">
        <v>25</v>
      </c>
      <c r="E111" s="4" t="s">
        <v>126</v>
      </c>
      <c r="F111" s="4" t="s">
        <v>1897</v>
      </c>
      <c r="G111" s="4" t="s">
        <v>1896</v>
      </c>
      <c r="H111" s="4">
        <v>1</v>
      </c>
      <c r="I111" s="4">
        <v>25</v>
      </c>
      <c r="J111" s="5">
        <v>1</v>
      </c>
      <c r="K111" s="5">
        <v>1</v>
      </c>
      <c r="L111" s="4" t="s">
        <v>1898</v>
      </c>
      <c r="M111" s="4" t="s">
        <v>772</v>
      </c>
      <c r="N111" s="4" t="s">
        <v>67</v>
      </c>
      <c r="O111" s="4" t="s">
        <v>1903</v>
      </c>
      <c r="P111" s="4" t="s">
        <v>441</v>
      </c>
      <c r="Q111" s="6" t="str">
        <f t="shared" si="3"/>
        <v>Derrota</v>
      </c>
    </row>
    <row r="112" spans="1:17" ht="15" x14ac:dyDescent="0.2">
      <c r="A112" s="70">
        <v>35984</v>
      </c>
      <c r="B112" s="75">
        <f t="shared" si="2"/>
        <v>1998</v>
      </c>
      <c r="C112" s="75">
        <f>VLOOKUP(B112,ID_Año[],2,0)</f>
        <v>2</v>
      </c>
      <c r="D112" s="7" t="s">
        <v>67</v>
      </c>
      <c r="E112" s="7" t="s">
        <v>274</v>
      </c>
      <c r="F112" s="7" t="s">
        <v>1896</v>
      </c>
      <c r="G112" s="7" t="s">
        <v>1896</v>
      </c>
      <c r="H112" s="7">
        <v>18</v>
      </c>
      <c r="I112" s="7">
        <v>19</v>
      </c>
      <c r="J112" s="8">
        <v>2</v>
      </c>
      <c r="K112" s="8">
        <v>1</v>
      </c>
      <c r="L112" s="7" t="s">
        <v>1898</v>
      </c>
      <c r="M112" s="7" t="s">
        <v>769</v>
      </c>
      <c r="N112" s="7" t="s">
        <v>67</v>
      </c>
      <c r="O112" s="7" t="s">
        <v>23</v>
      </c>
      <c r="P112" s="7" t="s">
        <v>441</v>
      </c>
      <c r="Q112" s="9" t="str">
        <f t="shared" si="3"/>
        <v>Derrota</v>
      </c>
    </row>
    <row r="113" spans="1:17" ht="15" x14ac:dyDescent="0.2">
      <c r="A113" s="69">
        <v>35987</v>
      </c>
      <c r="B113" s="74">
        <f t="shared" si="2"/>
        <v>1998</v>
      </c>
      <c r="C113" s="74">
        <f>VLOOKUP(B113,ID_Año[],2,0)</f>
        <v>2</v>
      </c>
      <c r="D113" s="4" t="s">
        <v>126</v>
      </c>
      <c r="E113" s="4" t="s">
        <v>274</v>
      </c>
      <c r="F113" s="4" t="s">
        <v>1896</v>
      </c>
      <c r="G113" s="4" t="s">
        <v>1896</v>
      </c>
      <c r="H113" s="4">
        <v>25</v>
      </c>
      <c r="I113" s="4">
        <v>19</v>
      </c>
      <c r="J113" s="5">
        <v>1</v>
      </c>
      <c r="K113" s="5">
        <v>2</v>
      </c>
      <c r="L113" s="4" t="s">
        <v>1898</v>
      </c>
      <c r="M113" s="4" t="s">
        <v>154</v>
      </c>
      <c r="N113" s="4" t="s">
        <v>67</v>
      </c>
      <c r="O113" s="4" t="s">
        <v>23</v>
      </c>
      <c r="P113" s="4" t="s">
        <v>1900</v>
      </c>
      <c r="Q113" s="6" t="str">
        <f t="shared" si="3"/>
        <v>Victoria</v>
      </c>
    </row>
    <row r="114" spans="1:17" ht="15" x14ac:dyDescent="0.2">
      <c r="A114" s="70">
        <v>35988</v>
      </c>
      <c r="B114" s="75">
        <f t="shared" si="2"/>
        <v>1998</v>
      </c>
      <c r="C114" s="75">
        <f>VLOOKUP(B114,ID_Año[],2,0)</f>
        <v>2</v>
      </c>
      <c r="D114" s="7" t="s">
        <v>67</v>
      </c>
      <c r="E114" s="7" t="s">
        <v>25</v>
      </c>
      <c r="F114" s="7" t="s">
        <v>1896</v>
      </c>
      <c r="G114" s="7" t="s">
        <v>1897</v>
      </c>
      <c r="H114" s="7">
        <v>18</v>
      </c>
      <c r="I114" s="7">
        <v>1</v>
      </c>
      <c r="J114" s="8">
        <v>3</v>
      </c>
      <c r="K114" s="8">
        <v>0</v>
      </c>
      <c r="L114" s="7" t="s">
        <v>1898</v>
      </c>
      <c r="M114" s="7" t="s">
        <v>769</v>
      </c>
      <c r="N114" s="7" t="s">
        <v>67</v>
      </c>
      <c r="O114" s="7" t="s">
        <v>23</v>
      </c>
      <c r="P114" s="7" t="s">
        <v>441</v>
      </c>
      <c r="Q114" s="9" t="str">
        <f t="shared" si="3"/>
        <v>Derrota</v>
      </c>
    </row>
    <row r="115" spans="1:17" ht="15" x14ac:dyDescent="0.2">
      <c r="A115" s="69">
        <v>37407</v>
      </c>
      <c r="B115" s="74">
        <f t="shared" si="2"/>
        <v>2002</v>
      </c>
      <c r="C115" s="74">
        <f>VLOOKUP(B115,ID_Año[],2,0)</f>
        <v>3</v>
      </c>
      <c r="D115" s="4" t="s">
        <v>67</v>
      </c>
      <c r="E115" s="4" t="s">
        <v>118</v>
      </c>
      <c r="F115" s="4" t="s">
        <v>1896</v>
      </c>
      <c r="G115" s="4" t="s">
        <v>1902</v>
      </c>
      <c r="H115" s="4">
        <v>1</v>
      </c>
      <c r="I115" s="4">
        <v>42</v>
      </c>
      <c r="J115" s="5">
        <v>0</v>
      </c>
      <c r="K115" s="5">
        <v>1</v>
      </c>
      <c r="L115" s="4" t="s">
        <v>1898</v>
      </c>
      <c r="M115" s="4" t="s">
        <v>134</v>
      </c>
      <c r="N115" s="4" t="s">
        <v>133</v>
      </c>
      <c r="O115" s="4" t="s">
        <v>23</v>
      </c>
      <c r="P115" s="4" t="s">
        <v>1900</v>
      </c>
      <c r="Q115" s="6" t="str">
        <f t="shared" si="3"/>
        <v>Victoria</v>
      </c>
    </row>
    <row r="116" spans="1:17" ht="15" x14ac:dyDescent="0.2">
      <c r="A116" s="70">
        <v>37408</v>
      </c>
      <c r="B116" s="75">
        <f t="shared" si="2"/>
        <v>2002</v>
      </c>
      <c r="C116" s="75">
        <f>VLOOKUP(B116,ID_Año[],2,0)</f>
        <v>3</v>
      </c>
      <c r="D116" s="7" t="s">
        <v>129</v>
      </c>
      <c r="E116" s="7" t="s">
        <v>113</v>
      </c>
      <c r="F116" s="7" t="s">
        <v>1896</v>
      </c>
      <c r="G116" s="7" t="s">
        <v>115</v>
      </c>
      <c r="H116" s="7">
        <v>11</v>
      </c>
      <c r="I116" s="7">
        <v>34</v>
      </c>
      <c r="J116" s="8">
        <v>8</v>
      </c>
      <c r="K116" s="8">
        <v>0</v>
      </c>
      <c r="L116" s="7" t="s">
        <v>1898</v>
      </c>
      <c r="M116" s="7" t="s">
        <v>995</v>
      </c>
      <c r="N116" s="7" t="s">
        <v>143</v>
      </c>
      <c r="O116" s="7" t="s">
        <v>23</v>
      </c>
      <c r="P116" s="7" t="s">
        <v>441</v>
      </c>
      <c r="Q116" s="9" t="str">
        <f t="shared" si="3"/>
        <v>Derrota</v>
      </c>
    </row>
    <row r="117" spans="1:17" ht="15" x14ac:dyDescent="0.2">
      <c r="A117" s="69">
        <v>37408</v>
      </c>
      <c r="B117" s="74">
        <f t="shared" si="2"/>
        <v>2002</v>
      </c>
      <c r="C117" s="74">
        <f>VLOOKUP(B117,ID_Año[],2,0)</f>
        <v>3</v>
      </c>
      <c r="D117" s="4" t="s">
        <v>98</v>
      </c>
      <c r="E117" s="4" t="s">
        <v>120</v>
      </c>
      <c r="F117" s="4" t="s">
        <v>1896</v>
      </c>
      <c r="G117" s="4" t="s">
        <v>1902</v>
      </c>
      <c r="H117" s="4">
        <v>15</v>
      </c>
      <c r="I117" s="4">
        <v>17</v>
      </c>
      <c r="J117" s="5">
        <v>1</v>
      </c>
      <c r="K117" s="5">
        <v>1</v>
      </c>
      <c r="L117" s="4" t="s">
        <v>1898</v>
      </c>
      <c r="M117" s="4" t="s">
        <v>987</v>
      </c>
      <c r="N117" s="4" t="s">
        <v>143</v>
      </c>
      <c r="O117" s="4" t="s">
        <v>23</v>
      </c>
      <c r="P117" s="4" t="s">
        <v>1899</v>
      </c>
      <c r="Q117" s="6" t="str">
        <f t="shared" si="3"/>
        <v>Empate</v>
      </c>
    </row>
    <row r="118" spans="1:17" ht="15" x14ac:dyDescent="0.2">
      <c r="A118" s="70">
        <v>37408</v>
      </c>
      <c r="B118" s="75">
        <f t="shared" si="2"/>
        <v>2002</v>
      </c>
      <c r="C118" s="75">
        <f>VLOOKUP(B118,ID_Año[],2,0)</f>
        <v>3</v>
      </c>
      <c r="D118" s="7" t="s">
        <v>18</v>
      </c>
      <c r="E118" s="7" t="s">
        <v>72</v>
      </c>
      <c r="F118" s="7" t="s">
        <v>1897</v>
      </c>
      <c r="G118" s="7" t="s">
        <v>1896</v>
      </c>
      <c r="H118" s="7">
        <v>24</v>
      </c>
      <c r="I118" s="7">
        <v>20</v>
      </c>
      <c r="J118" s="8">
        <v>1</v>
      </c>
      <c r="K118" s="8">
        <v>2</v>
      </c>
      <c r="L118" s="7" t="s">
        <v>1898</v>
      </c>
      <c r="M118" s="7" t="s">
        <v>988</v>
      </c>
      <c r="N118" s="7" t="s">
        <v>133</v>
      </c>
      <c r="O118" s="7" t="s">
        <v>23</v>
      </c>
      <c r="P118" s="7" t="s">
        <v>1900</v>
      </c>
      <c r="Q118" s="9" t="str">
        <f t="shared" si="3"/>
        <v>Victoria</v>
      </c>
    </row>
    <row r="119" spans="1:17" ht="15" x14ac:dyDescent="0.2">
      <c r="A119" s="69">
        <v>37409</v>
      </c>
      <c r="B119" s="74">
        <f t="shared" si="2"/>
        <v>2002</v>
      </c>
      <c r="C119" s="74">
        <f>VLOOKUP(B119,ID_Año[],2,0)</f>
        <v>3</v>
      </c>
      <c r="D119" s="4" t="s">
        <v>39</v>
      </c>
      <c r="E119" s="4" t="s">
        <v>135</v>
      </c>
      <c r="F119" s="4" t="s">
        <v>1897</v>
      </c>
      <c r="G119" s="4" t="s">
        <v>1902</v>
      </c>
      <c r="H119" s="4">
        <v>3</v>
      </c>
      <c r="I119" s="4">
        <v>27</v>
      </c>
      <c r="J119" s="5">
        <v>1</v>
      </c>
      <c r="K119" s="5">
        <v>0</v>
      </c>
      <c r="L119" s="4" t="s">
        <v>1898</v>
      </c>
      <c r="M119" s="4" t="s">
        <v>986</v>
      </c>
      <c r="N119" s="4" t="s">
        <v>143</v>
      </c>
      <c r="O119" s="4" t="s">
        <v>23</v>
      </c>
      <c r="P119" s="4" t="s">
        <v>441</v>
      </c>
      <c r="Q119" s="6" t="str">
        <f t="shared" si="3"/>
        <v>Derrota</v>
      </c>
    </row>
    <row r="120" spans="1:17" ht="15" x14ac:dyDescent="0.2">
      <c r="A120" s="70">
        <v>37409</v>
      </c>
      <c r="B120" s="75">
        <f t="shared" si="2"/>
        <v>2002</v>
      </c>
      <c r="C120" s="75">
        <f>VLOOKUP(B120,ID_Año[],2,0)</f>
        <v>3</v>
      </c>
      <c r="D120" s="7" t="s">
        <v>89</v>
      </c>
      <c r="E120" s="7" t="s">
        <v>52</v>
      </c>
      <c r="F120" s="7" t="s">
        <v>1896</v>
      </c>
      <c r="G120" s="7" t="s">
        <v>1896</v>
      </c>
      <c r="H120" s="7">
        <v>12</v>
      </c>
      <c r="I120" s="7">
        <v>19</v>
      </c>
      <c r="J120" s="8">
        <v>1</v>
      </c>
      <c r="K120" s="8">
        <v>1</v>
      </c>
      <c r="L120" s="7" t="s">
        <v>1898</v>
      </c>
      <c r="M120" s="7" t="s">
        <v>1014</v>
      </c>
      <c r="N120" s="7" t="s">
        <v>143</v>
      </c>
      <c r="O120" s="7" t="s">
        <v>23</v>
      </c>
      <c r="P120" s="7" t="s">
        <v>1899</v>
      </c>
      <c r="Q120" s="9" t="str">
        <f t="shared" si="3"/>
        <v>Empate</v>
      </c>
    </row>
    <row r="121" spans="1:17" ht="15" x14ac:dyDescent="0.2">
      <c r="A121" s="69">
        <v>37409</v>
      </c>
      <c r="B121" s="74">
        <f t="shared" si="2"/>
        <v>2002</v>
      </c>
      <c r="C121" s="74">
        <f>VLOOKUP(B121,ID_Año[],2,0)</f>
        <v>3</v>
      </c>
      <c r="D121" s="4" t="s">
        <v>38</v>
      </c>
      <c r="E121" s="4" t="s">
        <v>149</v>
      </c>
      <c r="F121" s="4" t="s">
        <v>1897</v>
      </c>
      <c r="G121" s="4" t="s">
        <v>1902</v>
      </c>
      <c r="H121" s="4">
        <v>18</v>
      </c>
      <c r="I121" s="4">
        <v>37</v>
      </c>
      <c r="J121" s="5">
        <v>2</v>
      </c>
      <c r="K121" s="5">
        <v>2</v>
      </c>
      <c r="L121" s="4" t="s">
        <v>1898</v>
      </c>
      <c r="M121" s="4" t="s">
        <v>1009</v>
      </c>
      <c r="N121" s="4" t="s">
        <v>133</v>
      </c>
      <c r="O121" s="4" t="s">
        <v>23</v>
      </c>
      <c r="P121" s="4" t="s">
        <v>1899</v>
      </c>
      <c r="Q121" s="6" t="str">
        <f t="shared" si="3"/>
        <v>Empate</v>
      </c>
    </row>
    <row r="122" spans="1:17" ht="15" x14ac:dyDescent="0.2">
      <c r="A122" s="70">
        <v>37409</v>
      </c>
      <c r="B122" s="75">
        <f t="shared" si="2"/>
        <v>2002</v>
      </c>
      <c r="C122" s="75">
        <f>VLOOKUP(B122,ID_Año[],2,0)</f>
        <v>3</v>
      </c>
      <c r="D122" s="7" t="s">
        <v>106</v>
      </c>
      <c r="E122" s="7" t="s">
        <v>249</v>
      </c>
      <c r="F122" s="7" t="s">
        <v>1896</v>
      </c>
      <c r="G122" s="7" t="s">
        <v>1896</v>
      </c>
      <c r="H122" s="7">
        <v>8</v>
      </c>
      <c r="I122" s="7">
        <v>25</v>
      </c>
      <c r="J122" s="8">
        <v>3</v>
      </c>
      <c r="K122" s="8">
        <v>1</v>
      </c>
      <c r="L122" s="7" t="s">
        <v>1898</v>
      </c>
      <c r="M122" s="7" t="s">
        <v>1016</v>
      </c>
      <c r="N122" s="7" t="s">
        <v>133</v>
      </c>
      <c r="O122" s="7" t="s">
        <v>23</v>
      </c>
      <c r="P122" s="7" t="s">
        <v>441</v>
      </c>
      <c r="Q122" s="9" t="str">
        <f t="shared" si="3"/>
        <v>Derrota</v>
      </c>
    </row>
    <row r="123" spans="1:17" ht="15" x14ac:dyDescent="0.2">
      <c r="A123" s="69">
        <v>37410</v>
      </c>
      <c r="B123" s="74">
        <f t="shared" si="2"/>
        <v>2002</v>
      </c>
      <c r="C123" s="74">
        <f>VLOOKUP(B123,ID_Año[],2,0)</f>
        <v>3</v>
      </c>
      <c r="D123" s="4" t="s">
        <v>25</v>
      </c>
      <c r="E123" s="4" t="s">
        <v>180</v>
      </c>
      <c r="F123" s="4" t="s">
        <v>1897</v>
      </c>
      <c r="G123" s="4" t="s">
        <v>1896</v>
      </c>
      <c r="H123" s="4">
        <v>2</v>
      </c>
      <c r="I123" s="4">
        <v>22</v>
      </c>
      <c r="J123" s="5">
        <v>2</v>
      </c>
      <c r="K123" s="5">
        <v>1</v>
      </c>
      <c r="L123" s="4" t="s">
        <v>1898</v>
      </c>
      <c r="M123" s="4" t="s">
        <v>988</v>
      </c>
      <c r="N123" s="4" t="s">
        <v>133</v>
      </c>
      <c r="O123" s="4" t="s">
        <v>23</v>
      </c>
      <c r="P123" s="4" t="s">
        <v>441</v>
      </c>
      <c r="Q123" s="6" t="str">
        <f t="shared" si="3"/>
        <v>Derrota</v>
      </c>
    </row>
    <row r="124" spans="1:17" ht="15" x14ac:dyDescent="0.2">
      <c r="A124" s="70">
        <v>37410</v>
      </c>
      <c r="B124" s="75">
        <f t="shared" si="2"/>
        <v>2002</v>
      </c>
      <c r="C124" s="75">
        <f>VLOOKUP(B124,ID_Año[],2,0)</f>
        <v>3</v>
      </c>
      <c r="D124" s="7" t="s">
        <v>274</v>
      </c>
      <c r="E124" s="7" t="s">
        <v>26</v>
      </c>
      <c r="F124" s="7" t="s">
        <v>1896</v>
      </c>
      <c r="G124" s="7" t="s">
        <v>1901</v>
      </c>
      <c r="H124" s="7">
        <v>21</v>
      </c>
      <c r="I124" s="7">
        <v>7</v>
      </c>
      <c r="J124" s="8">
        <v>0</v>
      </c>
      <c r="K124" s="8">
        <v>1</v>
      </c>
      <c r="L124" s="7" t="s">
        <v>1898</v>
      </c>
      <c r="M124" s="7" t="s">
        <v>987</v>
      </c>
      <c r="N124" s="7" t="s">
        <v>143</v>
      </c>
      <c r="O124" s="7" t="s">
        <v>23</v>
      </c>
      <c r="P124" s="7" t="s">
        <v>1900</v>
      </c>
      <c r="Q124" s="9" t="str">
        <f t="shared" si="3"/>
        <v>Victoria</v>
      </c>
    </row>
    <row r="125" spans="1:17" ht="15" x14ac:dyDescent="0.2">
      <c r="A125" s="69">
        <v>37410</v>
      </c>
      <c r="B125" s="74">
        <f t="shared" si="2"/>
        <v>2002</v>
      </c>
      <c r="C125" s="74">
        <f>VLOOKUP(B125,ID_Año[],2,0)</f>
        <v>3</v>
      </c>
      <c r="D125" s="4" t="s">
        <v>119</v>
      </c>
      <c r="E125" s="4" t="s">
        <v>31</v>
      </c>
      <c r="F125" s="4" t="s">
        <v>1896</v>
      </c>
      <c r="G125" s="4" t="s">
        <v>1897</v>
      </c>
      <c r="H125" s="4">
        <v>6</v>
      </c>
      <c r="I125" s="4">
        <v>36</v>
      </c>
      <c r="J125" s="5">
        <v>2</v>
      </c>
      <c r="K125" s="5">
        <v>0</v>
      </c>
      <c r="L125" s="4" t="s">
        <v>1898</v>
      </c>
      <c r="M125" s="4" t="s">
        <v>995</v>
      </c>
      <c r="N125" s="4" t="s">
        <v>143</v>
      </c>
      <c r="O125" s="4" t="s">
        <v>23</v>
      </c>
      <c r="P125" s="4" t="s">
        <v>441</v>
      </c>
      <c r="Q125" s="6" t="str">
        <f t="shared" si="3"/>
        <v>Derrota</v>
      </c>
    </row>
    <row r="126" spans="1:17" ht="15" x14ac:dyDescent="0.2">
      <c r="A126" s="70">
        <v>37411</v>
      </c>
      <c r="B126" s="75">
        <f t="shared" si="2"/>
        <v>2002</v>
      </c>
      <c r="C126" s="75">
        <f>VLOOKUP(B126,ID_Año[],2,0)</f>
        <v>3</v>
      </c>
      <c r="D126" s="7" t="s">
        <v>182</v>
      </c>
      <c r="E126" s="7" t="s">
        <v>131</v>
      </c>
      <c r="F126" s="7" t="s">
        <v>115</v>
      </c>
      <c r="G126" s="7" t="s">
        <v>1901</v>
      </c>
      <c r="H126" s="7">
        <v>50</v>
      </c>
      <c r="I126" s="7">
        <v>29</v>
      </c>
      <c r="J126" s="8">
        <v>0</v>
      </c>
      <c r="K126" s="8">
        <v>2</v>
      </c>
      <c r="L126" s="7" t="s">
        <v>1898</v>
      </c>
      <c r="M126" s="7" t="s">
        <v>1016</v>
      </c>
      <c r="N126" s="7" t="s">
        <v>133</v>
      </c>
      <c r="O126" s="7" t="s">
        <v>23</v>
      </c>
      <c r="P126" s="7" t="s">
        <v>1900</v>
      </c>
      <c r="Q126" s="9" t="str">
        <f t="shared" si="3"/>
        <v>Victoria</v>
      </c>
    </row>
    <row r="127" spans="1:17" ht="15" x14ac:dyDescent="0.2">
      <c r="A127" s="69">
        <v>37411</v>
      </c>
      <c r="B127" s="74">
        <f t="shared" si="2"/>
        <v>2002</v>
      </c>
      <c r="C127" s="74">
        <f>VLOOKUP(B127,ID_Año[],2,0)</f>
        <v>3</v>
      </c>
      <c r="D127" s="4" t="s">
        <v>143</v>
      </c>
      <c r="E127" s="4" t="s">
        <v>147</v>
      </c>
      <c r="F127" s="4" t="s">
        <v>115</v>
      </c>
      <c r="G127" s="4" t="s">
        <v>1896</v>
      </c>
      <c r="H127" s="4">
        <v>32</v>
      </c>
      <c r="I127" s="4">
        <v>23</v>
      </c>
      <c r="J127" s="5">
        <v>2</v>
      </c>
      <c r="K127" s="5">
        <v>2</v>
      </c>
      <c r="L127" s="4" t="s">
        <v>1898</v>
      </c>
      <c r="M127" s="4" t="s">
        <v>1014</v>
      </c>
      <c r="N127" s="4" t="s">
        <v>143</v>
      </c>
      <c r="O127" s="4" t="s">
        <v>23</v>
      </c>
      <c r="P127" s="4" t="s">
        <v>1899</v>
      </c>
      <c r="Q127" s="6" t="str">
        <f t="shared" si="3"/>
        <v>Empate</v>
      </c>
    </row>
    <row r="128" spans="1:17" ht="15" x14ac:dyDescent="0.2">
      <c r="A128" s="70">
        <v>37411</v>
      </c>
      <c r="B128" s="75">
        <f t="shared" si="2"/>
        <v>2002</v>
      </c>
      <c r="C128" s="75">
        <f>VLOOKUP(B128,ID_Año[],2,0)</f>
        <v>3</v>
      </c>
      <c r="D128" s="7" t="s">
        <v>133</v>
      </c>
      <c r="E128" s="7" t="s">
        <v>90</v>
      </c>
      <c r="F128" s="7" t="s">
        <v>115</v>
      </c>
      <c r="G128" s="7" t="s">
        <v>1896</v>
      </c>
      <c r="H128" s="7">
        <v>40</v>
      </c>
      <c r="I128" s="7">
        <v>38</v>
      </c>
      <c r="J128" s="8">
        <v>2</v>
      </c>
      <c r="K128" s="8">
        <v>0</v>
      </c>
      <c r="L128" s="7" t="s">
        <v>1898</v>
      </c>
      <c r="M128" s="7" t="s">
        <v>1009</v>
      </c>
      <c r="N128" s="7" t="s">
        <v>133</v>
      </c>
      <c r="O128" s="7" t="s">
        <v>23</v>
      </c>
      <c r="P128" s="7" t="s">
        <v>441</v>
      </c>
      <c r="Q128" s="9" t="str">
        <f t="shared" si="3"/>
        <v>Derrota</v>
      </c>
    </row>
    <row r="129" spans="1:17" ht="15" x14ac:dyDescent="0.2">
      <c r="A129" s="69">
        <v>37412</v>
      </c>
      <c r="B129" s="74">
        <f t="shared" si="2"/>
        <v>2002</v>
      </c>
      <c r="C129" s="74">
        <f>VLOOKUP(B129,ID_Año[],2,0)</f>
        <v>3</v>
      </c>
      <c r="D129" s="4" t="s">
        <v>129</v>
      </c>
      <c r="E129" s="4" t="s">
        <v>98</v>
      </c>
      <c r="F129" s="4" t="s">
        <v>1896</v>
      </c>
      <c r="G129" s="4" t="s">
        <v>1896</v>
      </c>
      <c r="H129" s="4">
        <v>11</v>
      </c>
      <c r="I129" s="4">
        <v>15</v>
      </c>
      <c r="J129" s="5">
        <v>1</v>
      </c>
      <c r="K129" s="5">
        <v>1</v>
      </c>
      <c r="L129" s="4" t="s">
        <v>1898</v>
      </c>
      <c r="M129" s="4" t="s">
        <v>986</v>
      </c>
      <c r="N129" s="4" t="s">
        <v>143</v>
      </c>
      <c r="O129" s="4" t="s">
        <v>23</v>
      </c>
      <c r="P129" s="4" t="s">
        <v>1899</v>
      </c>
      <c r="Q129" s="6" t="str">
        <f t="shared" si="3"/>
        <v>Empate</v>
      </c>
    </row>
    <row r="130" spans="1:17" ht="15" x14ac:dyDescent="0.2">
      <c r="A130" s="70">
        <v>37412</v>
      </c>
      <c r="B130" s="75">
        <f t="shared" si="2"/>
        <v>2002</v>
      </c>
      <c r="C130" s="75">
        <f>VLOOKUP(B130,ID_Año[],2,0)</f>
        <v>3</v>
      </c>
      <c r="D130" s="7" t="s">
        <v>95</v>
      </c>
      <c r="E130" s="7" t="s">
        <v>128</v>
      </c>
      <c r="F130" s="7" t="s">
        <v>1896</v>
      </c>
      <c r="G130" s="7" t="s">
        <v>1902</v>
      </c>
      <c r="H130" s="7">
        <v>28</v>
      </c>
      <c r="I130" s="7">
        <v>31</v>
      </c>
      <c r="J130" s="8">
        <v>2</v>
      </c>
      <c r="K130" s="8">
        <v>0</v>
      </c>
      <c r="L130" s="7" t="s">
        <v>1898</v>
      </c>
      <c r="M130" s="7" t="s">
        <v>320</v>
      </c>
      <c r="N130" s="7" t="s">
        <v>143</v>
      </c>
      <c r="O130" s="7" t="s">
        <v>23</v>
      </c>
      <c r="P130" s="7" t="s">
        <v>441</v>
      </c>
      <c r="Q130" s="9" t="str">
        <f t="shared" si="3"/>
        <v>Derrota</v>
      </c>
    </row>
    <row r="131" spans="1:17" ht="15" x14ac:dyDescent="0.2">
      <c r="A131" s="69">
        <v>37412</v>
      </c>
      <c r="B131" s="74">
        <f t="shared" ref="B131:B194" si="4">YEAR(A131)</f>
        <v>2002</v>
      </c>
      <c r="C131" s="74">
        <f>VLOOKUP(B131,ID_Año[],2,0)</f>
        <v>3</v>
      </c>
      <c r="D131" s="4" t="s">
        <v>77</v>
      </c>
      <c r="E131" s="4" t="s">
        <v>82</v>
      </c>
      <c r="F131" s="4" t="s">
        <v>1901</v>
      </c>
      <c r="G131" s="4" t="s">
        <v>1896</v>
      </c>
      <c r="H131" s="4">
        <v>13</v>
      </c>
      <c r="I131" s="4">
        <v>5</v>
      </c>
      <c r="J131" s="5">
        <v>3</v>
      </c>
      <c r="K131" s="5">
        <v>2</v>
      </c>
      <c r="L131" s="4" t="s">
        <v>1898</v>
      </c>
      <c r="M131" s="4" t="s">
        <v>492</v>
      </c>
      <c r="N131" s="4" t="s">
        <v>133</v>
      </c>
      <c r="O131" s="4" t="s">
        <v>23</v>
      </c>
      <c r="P131" s="4" t="s">
        <v>441</v>
      </c>
      <c r="Q131" s="6" t="str">
        <f t="shared" ref="Q131:Q194" si="5">IF(P131="Victoria","Derrota",IF(P131="Empate","Empate","Victoria"))</f>
        <v>Derrota</v>
      </c>
    </row>
    <row r="132" spans="1:17" ht="15" x14ac:dyDescent="0.2">
      <c r="A132" s="70">
        <v>37413</v>
      </c>
      <c r="B132" s="75">
        <f t="shared" si="4"/>
        <v>2002</v>
      </c>
      <c r="C132" s="75">
        <f>VLOOKUP(B132,ID_Año[],2,0)</f>
        <v>3</v>
      </c>
      <c r="D132" s="7" t="s">
        <v>120</v>
      </c>
      <c r="E132" s="7" t="s">
        <v>113</v>
      </c>
      <c r="F132" s="7" t="s">
        <v>1902</v>
      </c>
      <c r="G132" s="7" t="s">
        <v>115</v>
      </c>
      <c r="H132" s="7">
        <v>17</v>
      </c>
      <c r="I132" s="7">
        <v>34</v>
      </c>
      <c r="J132" s="8">
        <v>1</v>
      </c>
      <c r="K132" s="8">
        <v>0</v>
      </c>
      <c r="L132" s="7" t="s">
        <v>1898</v>
      </c>
      <c r="M132" s="7" t="s">
        <v>1014</v>
      </c>
      <c r="N132" s="7" t="s">
        <v>143</v>
      </c>
      <c r="O132" s="7" t="s">
        <v>23</v>
      </c>
      <c r="P132" s="7" t="s">
        <v>441</v>
      </c>
      <c r="Q132" s="9" t="str">
        <f t="shared" si="5"/>
        <v>Derrota</v>
      </c>
    </row>
    <row r="133" spans="1:17" ht="15" x14ac:dyDescent="0.2">
      <c r="A133" s="69">
        <v>37413</v>
      </c>
      <c r="B133" s="74">
        <f t="shared" si="4"/>
        <v>2002</v>
      </c>
      <c r="C133" s="74">
        <f>VLOOKUP(B133,ID_Año[],2,0)</f>
        <v>3</v>
      </c>
      <c r="D133" s="4" t="s">
        <v>72</v>
      </c>
      <c r="E133" s="4" t="s">
        <v>118</v>
      </c>
      <c r="F133" s="4" t="s">
        <v>1896</v>
      </c>
      <c r="G133" s="4" t="s">
        <v>1902</v>
      </c>
      <c r="H133" s="4">
        <v>20</v>
      </c>
      <c r="I133" s="4">
        <v>42</v>
      </c>
      <c r="J133" s="5">
        <v>1</v>
      </c>
      <c r="K133" s="5">
        <v>1</v>
      </c>
      <c r="L133" s="4" t="s">
        <v>1898</v>
      </c>
      <c r="M133" s="4" t="s">
        <v>747</v>
      </c>
      <c r="N133" s="4" t="s">
        <v>133</v>
      </c>
      <c r="O133" s="4" t="s">
        <v>23</v>
      </c>
      <c r="P133" s="4" t="s">
        <v>1899</v>
      </c>
      <c r="Q133" s="6" t="str">
        <f t="shared" si="5"/>
        <v>Empate</v>
      </c>
    </row>
    <row r="134" spans="1:17" ht="15" x14ac:dyDescent="0.2">
      <c r="A134" s="70">
        <v>37413</v>
      </c>
      <c r="B134" s="75">
        <f t="shared" si="4"/>
        <v>2002</v>
      </c>
      <c r="C134" s="75">
        <f>VLOOKUP(B134,ID_Año[],2,0)</f>
        <v>3</v>
      </c>
      <c r="D134" s="7" t="s">
        <v>67</v>
      </c>
      <c r="E134" s="7" t="s">
        <v>18</v>
      </c>
      <c r="F134" s="7" t="s">
        <v>1896</v>
      </c>
      <c r="G134" s="7" t="s">
        <v>1897</v>
      </c>
      <c r="H134" s="7">
        <v>1</v>
      </c>
      <c r="I134" s="7">
        <v>24</v>
      </c>
      <c r="J134" s="8">
        <v>0</v>
      </c>
      <c r="K134" s="8">
        <v>0</v>
      </c>
      <c r="L134" s="7" t="s">
        <v>1898</v>
      </c>
      <c r="M134" s="7" t="s">
        <v>1009</v>
      </c>
      <c r="N134" s="7" t="s">
        <v>133</v>
      </c>
      <c r="O134" s="7" t="s">
        <v>23</v>
      </c>
      <c r="P134" s="7" t="s">
        <v>1899</v>
      </c>
      <c r="Q134" s="9" t="str">
        <f t="shared" si="5"/>
        <v>Empate</v>
      </c>
    </row>
    <row r="135" spans="1:17" ht="15" x14ac:dyDescent="0.2">
      <c r="A135" s="69">
        <v>37414</v>
      </c>
      <c r="B135" s="74">
        <f t="shared" si="4"/>
        <v>2002</v>
      </c>
      <c r="C135" s="74">
        <f>VLOOKUP(B135,ID_Año[],2,0)</f>
        <v>3</v>
      </c>
      <c r="D135" s="4" t="s">
        <v>39</v>
      </c>
      <c r="E135" s="4" t="s">
        <v>89</v>
      </c>
      <c r="F135" s="4" t="s">
        <v>1897</v>
      </c>
      <c r="G135" s="4" t="s">
        <v>1896</v>
      </c>
      <c r="H135" s="4">
        <v>3</v>
      </c>
      <c r="I135" s="4">
        <v>12</v>
      </c>
      <c r="J135" s="5">
        <v>0</v>
      </c>
      <c r="K135" s="5">
        <v>1</v>
      </c>
      <c r="L135" s="4" t="s">
        <v>1898</v>
      </c>
      <c r="M135" s="4" t="s">
        <v>995</v>
      </c>
      <c r="N135" s="4" t="s">
        <v>143</v>
      </c>
      <c r="O135" s="4" t="s">
        <v>23</v>
      </c>
      <c r="P135" s="4" t="s">
        <v>1900</v>
      </c>
      <c r="Q135" s="6" t="str">
        <f t="shared" si="5"/>
        <v>Victoria</v>
      </c>
    </row>
    <row r="136" spans="1:17" ht="15" x14ac:dyDescent="0.2">
      <c r="A136" s="70">
        <v>37414</v>
      </c>
      <c r="B136" s="75">
        <f t="shared" si="4"/>
        <v>2002</v>
      </c>
      <c r="C136" s="75">
        <f>VLOOKUP(B136,ID_Año[],2,0)</f>
        <v>3</v>
      </c>
      <c r="D136" s="7" t="s">
        <v>106</v>
      </c>
      <c r="E136" s="7" t="s">
        <v>38</v>
      </c>
      <c r="F136" s="7" t="s">
        <v>1896</v>
      </c>
      <c r="G136" s="7" t="s">
        <v>1897</v>
      </c>
      <c r="H136" s="7">
        <v>8</v>
      </c>
      <c r="I136" s="7">
        <v>18</v>
      </c>
      <c r="J136" s="8">
        <v>3</v>
      </c>
      <c r="K136" s="8">
        <v>1</v>
      </c>
      <c r="L136" s="7" t="s">
        <v>1898</v>
      </c>
      <c r="M136" s="7" t="s">
        <v>1015</v>
      </c>
      <c r="N136" s="7" t="s">
        <v>133</v>
      </c>
      <c r="O136" s="7" t="s">
        <v>23</v>
      </c>
      <c r="P136" s="7" t="s">
        <v>441</v>
      </c>
      <c r="Q136" s="9" t="str">
        <f t="shared" si="5"/>
        <v>Derrota</v>
      </c>
    </row>
    <row r="137" spans="1:17" ht="15" x14ac:dyDescent="0.2">
      <c r="A137" s="69">
        <v>37414</v>
      </c>
      <c r="B137" s="74">
        <f t="shared" si="4"/>
        <v>2002</v>
      </c>
      <c r="C137" s="74">
        <f>VLOOKUP(B137,ID_Año[],2,0)</f>
        <v>3</v>
      </c>
      <c r="D137" s="4" t="s">
        <v>52</v>
      </c>
      <c r="E137" s="4" t="s">
        <v>135</v>
      </c>
      <c r="F137" s="4" t="s">
        <v>1896</v>
      </c>
      <c r="G137" s="4" t="s">
        <v>1902</v>
      </c>
      <c r="H137" s="4">
        <v>19</v>
      </c>
      <c r="I137" s="4">
        <v>27</v>
      </c>
      <c r="J137" s="5">
        <v>2</v>
      </c>
      <c r="K137" s="5">
        <v>1</v>
      </c>
      <c r="L137" s="4" t="s">
        <v>1898</v>
      </c>
      <c r="M137" s="4" t="s">
        <v>320</v>
      </c>
      <c r="N137" s="4" t="s">
        <v>143</v>
      </c>
      <c r="O137" s="4" t="s">
        <v>23</v>
      </c>
      <c r="P137" s="4" t="s">
        <v>441</v>
      </c>
      <c r="Q137" s="6" t="str">
        <f t="shared" si="5"/>
        <v>Derrota</v>
      </c>
    </row>
    <row r="138" spans="1:17" ht="15" x14ac:dyDescent="0.2">
      <c r="A138" s="70">
        <v>37415</v>
      </c>
      <c r="B138" s="75">
        <f t="shared" si="4"/>
        <v>2002</v>
      </c>
      <c r="C138" s="75">
        <f>VLOOKUP(B138,ID_Año[],2,0)</f>
        <v>3</v>
      </c>
      <c r="D138" s="7" t="s">
        <v>25</v>
      </c>
      <c r="E138" s="7" t="s">
        <v>182</v>
      </c>
      <c r="F138" s="7" t="s">
        <v>1897</v>
      </c>
      <c r="G138" s="7" t="s">
        <v>115</v>
      </c>
      <c r="H138" s="7">
        <v>2</v>
      </c>
      <c r="I138" s="7">
        <v>50</v>
      </c>
      <c r="J138" s="8">
        <v>4</v>
      </c>
      <c r="K138" s="8">
        <v>0</v>
      </c>
      <c r="L138" s="7" t="s">
        <v>1898</v>
      </c>
      <c r="M138" s="7" t="s">
        <v>1020</v>
      </c>
      <c r="N138" s="7" t="s">
        <v>133</v>
      </c>
      <c r="O138" s="7" t="s">
        <v>23</v>
      </c>
      <c r="P138" s="7" t="s">
        <v>441</v>
      </c>
      <c r="Q138" s="9" t="str">
        <f t="shared" si="5"/>
        <v>Derrota</v>
      </c>
    </row>
    <row r="139" spans="1:17" ht="15" x14ac:dyDescent="0.2">
      <c r="A139" s="69">
        <v>37415</v>
      </c>
      <c r="B139" s="74">
        <f t="shared" si="4"/>
        <v>2002</v>
      </c>
      <c r="C139" s="74">
        <f>VLOOKUP(B139,ID_Año[],2,0)</f>
        <v>3</v>
      </c>
      <c r="D139" s="4" t="s">
        <v>119</v>
      </c>
      <c r="E139" s="4" t="s">
        <v>274</v>
      </c>
      <c r="F139" s="4" t="s">
        <v>1896</v>
      </c>
      <c r="G139" s="4" t="s">
        <v>1896</v>
      </c>
      <c r="H139" s="4">
        <v>6</v>
      </c>
      <c r="I139" s="4">
        <v>21</v>
      </c>
      <c r="J139" s="5">
        <v>1</v>
      </c>
      <c r="K139" s="5">
        <v>2</v>
      </c>
      <c r="L139" s="4" t="s">
        <v>1898</v>
      </c>
      <c r="M139" s="4" t="s">
        <v>986</v>
      </c>
      <c r="N139" s="4" t="s">
        <v>143</v>
      </c>
      <c r="O139" s="4" t="s">
        <v>23</v>
      </c>
      <c r="P139" s="4" t="s">
        <v>1900</v>
      </c>
      <c r="Q139" s="6" t="str">
        <f t="shared" si="5"/>
        <v>Victoria</v>
      </c>
    </row>
    <row r="140" spans="1:17" ht="15" x14ac:dyDescent="0.2">
      <c r="A140" s="70">
        <v>37415</v>
      </c>
      <c r="B140" s="75">
        <f t="shared" si="4"/>
        <v>2002</v>
      </c>
      <c r="C140" s="75">
        <f>VLOOKUP(B140,ID_Año[],2,0)</f>
        <v>3</v>
      </c>
      <c r="D140" s="7" t="s">
        <v>149</v>
      </c>
      <c r="E140" s="7" t="s">
        <v>249</v>
      </c>
      <c r="F140" s="7" t="s">
        <v>1902</v>
      </c>
      <c r="G140" s="7" t="s">
        <v>1896</v>
      </c>
      <c r="H140" s="7">
        <v>37</v>
      </c>
      <c r="I140" s="7">
        <v>25</v>
      </c>
      <c r="J140" s="8">
        <v>1</v>
      </c>
      <c r="K140" s="8">
        <v>0</v>
      </c>
      <c r="L140" s="7" t="s">
        <v>1898</v>
      </c>
      <c r="M140" s="7" t="s">
        <v>747</v>
      </c>
      <c r="N140" s="7" t="s">
        <v>133</v>
      </c>
      <c r="O140" s="7" t="s">
        <v>23</v>
      </c>
      <c r="P140" s="7" t="s">
        <v>441</v>
      </c>
      <c r="Q140" s="9" t="str">
        <f t="shared" si="5"/>
        <v>Derrota</v>
      </c>
    </row>
    <row r="141" spans="1:17" ht="15" x14ac:dyDescent="0.2">
      <c r="A141" s="69">
        <v>37416</v>
      </c>
      <c r="B141" s="74">
        <f t="shared" si="4"/>
        <v>2002</v>
      </c>
      <c r="C141" s="74">
        <f>VLOOKUP(B141,ID_Año[],2,0)</f>
        <v>3</v>
      </c>
      <c r="D141" s="4" t="s">
        <v>131</v>
      </c>
      <c r="E141" s="4" t="s">
        <v>180</v>
      </c>
      <c r="F141" s="4" t="s">
        <v>1901</v>
      </c>
      <c r="G141" s="4" t="s">
        <v>1896</v>
      </c>
      <c r="H141" s="4">
        <v>29</v>
      </c>
      <c r="I141" s="4">
        <v>22</v>
      </c>
      <c r="J141" s="5">
        <v>1</v>
      </c>
      <c r="K141" s="5">
        <v>1</v>
      </c>
      <c r="L141" s="4" t="s">
        <v>1898</v>
      </c>
      <c r="M141" s="4" t="s">
        <v>1040</v>
      </c>
      <c r="N141" s="4" t="s">
        <v>133</v>
      </c>
      <c r="O141" s="4" t="s">
        <v>23</v>
      </c>
      <c r="P141" s="4" t="s">
        <v>1899</v>
      </c>
      <c r="Q141" s="6" t="str">
        <f t="shared" si="5"/>
        <v>Empate</v>
      </c>
    </row>
    <row r="142" spans="1:17" ht="15" x14ac:dyDescent="0.2">
      <c r="A142" s="70">
        <v>37416</v>
      </c>
      <c r="B142" s="75">
        <f t="shared" si="4"/>
        <v>2002</v>
      </c>
      <c r="C142" s="75">
        <f>VLOOKUP(B142,ID_Año[],2,0)</f>
        <v>3</v>
      </c>
      <c r="D142" s="7" t="s">
        <v>143</v>
      </c>
      <c r="E142" s="7" t="s">
        <v>95</v>
      </c>
      <c r="F142" s="7" t="s">
        <v>115</v>
      </c>
      <c r="G142" s="7" t="s">
        <v>1896</v>
      </c>
      <c r="H142" s="7">
        <v>32</v>
      </c>
      <c r="I142" s="7">
        <v>28</v>
      </c>
      <c r="J142" s="8">
        <v>1</v>
      </c>
      <c r="K142" s="8">
        <v>0</v>
      </c>
      <c r="L142" s="7" t="s">
        <v>1898</v>
      </c>
      <c r="M142" s="7" t="s">
        <v>773</v>
      </c>
      <c r="N142" s="7" t="s">
        <v>143</v>
      </c>
      <c r="O142" s="7" t="s">
        <v>23</v>
      </c>
      <c r="P142" s="7" t="s">
        <v>441</v>
      </c>
      <c r="Q142" s="9" t="str">
        <f t="shared" si="5"/>
        <v>Derrota</v>
      </c>
    </row>
    <row r="143" spans="1:17" ht="15" x14ac:dyDescent="0.2">
      <c r="A143" s="69">
        <v>37416</v>
      </c>
      <c r="B143" s="74">
        <f t="shared" si="4"/>
        <v>2002</v>
      </c>
      <c r="C143" s="74">
        <f>VLOOKUP(B143,ID_Año[],2,0)</f>
        <v>3</v>
      </c>
      <c r="D143" s="4" t="s">
        <v>26</v>
      </c>
      <c r="E143" s="4" t="s">
        <v>31</v>
      </c>
      <c r="F143" s="4" t="s">
        <v>1901</v>
      </c>
      <c r="G143" s="4" t="s">
        <v>1897</v>
      </c>
      <c r="H143" s="4">
        <v>7</v>
      </c>
      <c r="I143" s="4">
        <v>36</v>
      </c>
      <c r="J143" s="5">
        <v>2</v>
      </c>
      <c r="K143" s="5">
        <v>1</v>
      </c>
      <c r="L143" s="4" t="s">
        <v>1898</v>
      </c>
      <c r="M143" s="4" t="s">
        <v>932</v>
      </c>
      <c r="N143" s="4" t="s">
        <v>143</v>
      </c>
      <c r="O143" s="4" t="s">
        <v>23</v>
      </c>
      <c r="P143" s="4" t="s">
        <v>441</v>
      </c>
      <c r="Q143" s="6" t="str">
        <f t="shared" si="5"/>
        <v>Derrota</v>
      </c>
    </row>
    <row r="144" spans="1:17" ht="15" x14ac:dyDescent="0.2">
      <c r="A144" s="70">
        <v>37417</v>
      </c>
      <c r="B144" s="75">
        <f t="shared" si="4"/>
        <v>2002</v>
      </c>
      <c r="C144" s="75">
        <f>VLOOKUP(B144,ID_Año[],2,0)</f>
        <v>3</v>
      </c>
      <c r="D144" s="7" t="s">
        <v>133</v>
      </c>
      <c r="E144" s="7" t="s">
        <v>77</v>
      </c>
      <c r="F144" s="7" t="s">
        <v>115</v>
      </c>
      <c r="G144" s="7" t="s">
        <v>1901</v>
      </c>
      <c r="H144" s="7">
        <v>40</v>
      </c>
      <c r="I144" s="7">
        <v>13</v>
      </c>
      <c r="J144" s="8">
        <v>1</v>
      </c>
      <c r="K144" s="8">
        <v>1</v>
      </c>
      <c r="L144" s="7" t="s">
        <v>1898</v>
      </c>
      <c r="M144" s="7" t="s">
        <v>747</v>
      </c>
      <c r="N144" s="7" t="s">
        <v>133</v>
      </c>
      <c r="O144" s="7" t="s">
        <v>23</v>
      </c>
      <c r="P144" s="7" t="s">
        <v>1899</v>
      </c>
      <c r="Q144" s="9" t="str">
        <f t="shared" si="5"/>
        <v>Empate</v>
      </c>
    </row>
    <row r="145" spans="1:17" ht="15" x14ac:dyDescent="0.2">
      <c r="A145" s="69">
        <v>37417</v>
      </c>
      <c r="B145" s="74">
        <f t="shared" si="4"/>
        <v>2002</v>
      </c>
      <c r="C145" s="74">
        <f>VLOOKUP(B145,ID_Año[],2,0)</f>
        <v>3</v>
      </c>
      <c r="D145" s="4" t="s">
        <v>82</v>
      </c>
      <c r="E145" s="4" t="s">
        <v>90</v>
      </c>
      <c r="F145" s="4" t="s">
        <v>1896</v>
      </c>
      <c r="G145" s="4" t="s">
        <v>1896</v>
      </c>
      <c r="H145" s="4">
        <v>5</v>
      </c>
      <c r="I145" s="4">
        <v>38</v>
      </c>
      <c r="J145" s="5">
        <v>4</v>
      </c>
      <c r="K145" s="5">
        <v>0</v>
      </c>
      <c r="L145" s="4" t="s">
        <v>1898</v>
      </c>
      <c r="M145" s="4" t="s">
        <v>1015</v>
      </c>
      <c r="N145" s="4" t="s">
        <v>133</v>
      </c>
      <c r="O145" s="4" t="s">
        <v>23</v>
      </c>
      <c r="P145" s="4" t="s">
        <v>441</v>
      </c>
      <c r="Q145" s="6" t="str">
        <f t="shared" si="5"/>
        <v>Derrota</v>
      </c>
    </row>
    <row r="146" spans="1:17" ht="15" x14ac:dyDescent="0.2">
      <c r="A146" s="70">
        <v>37417</v>
      </c>
      <c r="B146" s="75">
        <f t="shared" si="4"/>
        <v>2002</v>
      </c>
      <c r="C146" s="75">
        <f>VLOOKUP(B146,ID_Año[],2,0)</f>
        <v>3</v>
      </c>
      <c r="D146" s="7" t="s">
        <v>128</v>
      </c>
      <c r="E146" s="7" t="s">
        <v>147</v>
      </c>
      <c r="F146" s="7" t="s">
        <v>1902</v>
      </c>
      <c r="G146" s="7" t="s">
        <v>1896</v>
      </c>
      <c r="H146" s="7">
        <v>31</v>
      </c>
      <c r="I146" s="7">
        <v>23</v>
      </c>
      <c r="J146" s="8">
        <v>1</v>
      </c>
      <c r="K146" s="8">
        <v>1</v>
      </c>
      <c r="L146" s="7" t="s">
        <v>1898</v>
      </c>
      <c r="M146" s="7" t="s">
        <v>1048</v>
      </c>
      <c r="N146" s="7" t="s">
        <v>143</v>
      </c>
      <c r="O146" s="7" t="s">
        <v>23</v>
      </c>
      <c r="P146" s="7" t="s">
        <v>1899</v>
      </c>
      <c r="Q146" s="9" t="str">
        <f t="shared" si="5"/>
        <v>Empate</v>
      </c>
    </row>
    <row r="147" spans="1:17" ht="15" x14ac:dyDescent="0.2">
      <c r="A147" s="69">
        <v>37418</v>
      </c>
      <c r="B147" s="74">
        <f t="shared" si="4"/>
        <v>2002</v>
      </c>
      <c r="C147" s="74">
        <f>VLOOKUP(B147,ID_Año[],2,0)</f>
        <v>3</v>
      </c>
      <c r="D147" s="4" t="s">
        <v>120</v>
      </c>
      <c r="E147" s="4" t="s">
        <v>129</v>
      </c>
      <c r="F147" s="4" t="s">
        <v>1902</v>
      </c>
      <c r="G147" s="4" t="s">
        <v>1896</v>
      </c>
      <c r="H147" s="4">
        <v>17</v>
      </c>
      <c r="I147" s="4">
        <v>11</v>
      </c>
      <c r="J147" s="5">
        <v>0</v>
      </c>
      <c r="K147" s="5">
        <v>2</v>
      </c>
      <c r="L147" s="4" t="s">
        <v>1898</v>
      </c>
      <c r="M147" s="4" t="s">
        <v>999</v>
      </c>
      <c r="N147" s="4" t="s">
        <v>143</v>
      </c>
      <c r="O147" s="4" t="s">
        <v>23</v>
      </c>
      <c r="P147" s="4" t="s">
        <v>1900</v>
      </c>
      <c r="Q147" s="6" t="str">
        <f t="shared" si="5"/>
        <v>Victoria</v>
      </c>
    </row>
    <row r="148" spans="1:17" ht="15" x14ac:dyDescent="0.2">
      <c r="A148" s="70">
        <v>37418</v>
      </c>
      <c r="B148" s="75">
        <f t="shared" si="4"/>
        <v>2002</v>
      </c>
      <c r="C148" s="75">
        <f>VLOOKUP(B148,ID_Año[],2,0)</f>
        <v>3</v>
      </c>
      <c r="D148" s="7" t="s">
        <v>72</v>
      </c>
      <c r="E148" s="7" t="s">
        <v>67</v>
      </c>
      <c r="F148" s="7" t="s">
        <v>1896</v>
      </c>
      <c r="G148" s="7" t="s">
        <v>1896</v>
      </c>
      <c r="H148" s="7">
        <v>20</v>
      </c>
      <c r="I148" s="7">
        <v>1</v>
      </c>
      <c r="J148" s="8">
        <v>2</v>
      </c>
      <c r="K148" s="8">
        <v>0</v>
      </c>
      <c r="L148" s="7" t="s">
        <v>1898</v>
      </c>
      <c r="M148" s="7" t="s">
        <v>1040</v>
      </c>
      <c r="N148" s="7" t="s">
        <v>133</v>
      </c>
      <c r="O148" s="7" t="s">
        <v>23</v>
      </c>
      <c r="P148" s="7" t="s">
        <v>441</v>
      </c>
      <c r="Q148" s="9" t="str">
        <f t="shared" si="5"/>
        <v>Derrota</v>
      </c>
    </row>
    <row r="149" spans="1:17" ht="15" x14ac:dyDescent="0.2">
      <c r="A149" s="69">
        <v>37418</v>
      </c>
      <c r="B149" s="74">
        <f t="shared" si="4"/>
        <v>2002</v>
      </c>
      <c r="C149" s="74">
        <f>VLOOKUP(B149,ID_Año[],2,0)</f>
        <v>3</v>
      </c>
      <c r="D149" s="4" t="s">
        <v>113</v>
      </c>
      <c r="E149" s="4" t="s">
        <v>98</v>
      </c>
      <c r="F149" s="4" t="s">
        <v>115</v>
      </c>
      <c r="G149" s="4" t="s">
        <v>1896</v>
      </c>
      <c r="H149" s="4">
        <v>34</v>
      </c>
      <c r="I149" s="4">
        <v>15</v>
      </c>
      <c r="J149" s="5">
        <v>0</v>
      </c>
      <c r="K149" s="5">
        <v>3</v>
      </c>
      <c r="L149" s="4" t="s">
        <v>1898</v>
      </c>
      <c r="M149" s="4" t="s">
        <v>773</v>
      </c>
      <c r="N149" s="4" t="s">
        <v>143</v>
      </c>
      <c r="O149" s="4" t="s">
        <v>23</v>
      </c>
      <c r="P149" s="4" t="s">
        <v>1900</v>
      </c>
      <c r="Q149" s="6" t="str">
        <f t="shared" si="5"/>
        <v>Victoria</v>
      </c>
    </row>
    <row r="150" spans="1:17" ht="15" x14ac:dyDescent="0.2">
      <c r="A150" s="70">
        <v>37418</v>
      </c>
      <c r="B150" s="75">
        <f t="shared" si="4"/>
        <v>2002</v>
      </c>
      <c r="C150" s="75">
        <f>VLOOKUP(B150,ID_Año[],2,0)</f>
        <v>3</v>
      </c>
      <c r="D150" s="7" t="s">
        <v>118</v>
      </c>
      <c r="E150" s="7" t="s">
        <v>18</v>
      </c>
      <c r="F150" s="7" t="s">
        <v>1902</v>
      </c>
      <c r="G150" s="7" t="s">
        <v>1897</v>
      </c>
      <c r="H150" s="7">
        <v>42</v>
      </c>
      <c r="I150" s="7">
        <v>24</v>
      </c>
      <c r="J150" s="8">
        <v>3</v>
      </c>
      <c r="K150" s="8">
        <v>3</v>
      </c>
      <c r="L150" s="7" t="s">
        <v>1898</v>
      </c>
      <c r="M150" s="7" t="s">
        <v>492</v>
      </c>
      <c r="N150" s="7" t="s">
        <v>133</v>
      </c>
      <c r="O150" s="7" t="s">
        <v>23</v>
      </c>
      <c r="P150" s="7" t="s">
        <v>1899</v>
      </c>
      <c r="Q150" s="9" t="str">
        <f t="shared" si="5"/>
        <v>Empate</v>
      </c>
    </row>
    <row r="151" spans="1:17" ht="15" x14ac:dyDescent="0.2">
      <c r="A151" s="69">
        <v>37419</v>
      </c>
      <c r="B151" s="74">
        <f t="shared" si="4"/>
        <v>2002</v>
      </c>
      <c r="C151" s="74">
        <f>VLOOKUP(B151,ID_Año[],2,0)</f>
        <v>3</v>
      </c>
      <c r="D151" s="4" t="s">
        <v>135</v>
      </c>
      <c r="E151" s="4" t="s">
        <v>89</v>
      </c>
      <c r="F151" s="4" t="s">
        <v>1902</v>
      </c>
      <c r="G151" s="4" t="s">
        <v>1896</v>
      </c>
      <c r="H151" s="4">
        <v>27</v>
      </c>
      <c r="I151" s="4">
        <v>12</v>
      </c>
      <c r="J151" s="5">
        <v>0</v>
      </c>
      <c r="K151" s="5">
        <v>0</v>
      </c>
      <c r="L151" s="4" t="s">
        <v>1898</v>
      </c>
      <c r="M151" s="4" t="s">
        <v>644</v>
      </c>
      <c r="N151" s="4" t="s">
        <v>143</v>
      </c>
      <c r="O151" s="4" t="s">
        <v>23</v>
      </c>
      <c r="P151" s="4" t="s">
        <v>1899</v>
      </c>
      <c r="Q151" s="6" t="str">
        <f t="shared" si="5"/>
        <v>Empate</v>
      </c>
    </row>
    <row r="152" spans="1:17" ht="15" x14ac:dyDescent="0.2">
      <c r="A152" s="70">
        <v>37419</v>
      </c>
      <c r="B152" s="75">
        <f t="shared" si="4"/>
        <v>2002</v>
      </c>
      <c r="C152" s="75">
        <f>VLOOKUP(B152,ID_Año[],2,0)</f>
        <v>3</v>
      </c>
      <c r="D152" s="7" t="s">
        <v>249</v>
      </c>
      <c r="E152" s="7" t="s">
        <v>38</v>
      </c>
      <c r="F152" s="7" t="s">
        <v>1896</v>
      </c>
      <c r="G152" s="7" t="s">
        <v>1897</v>
      </c>
      <c r="H152" s="7">
        <v>25</v>
      </c>
      <c r="I152" s="7">
        <v>18</v>
      </c>
      <c r="J152" s="8">
        <v>1</v>
      </c>
      <c r="K152" s="8">
        <v>3</v>
      </c>
      <c r="L152" s="7" t="s">
        <v>1898</v>
      </c>
      <c r="M152" s="7" t="s">
        <v>1020</v>
      </c>
      <c r="N152" s="7" t="s">
        <v>133</v>
      </c>
      <c r="O152" s="7" t="s">
        <v>23</v>
      </c>
      <c r="P152" s="7" t="s">
        <v>1900</v>
      </c>
      <c r="Q152" s="9" t="str">
        <f t="shared" si="5"/>
        <v>Victoria</v>
      </c>
    </row>
    <row r="153" spans="1:17" ht="15" x14ac:dyDescent="0.2">
      <c r="A153" s="69">
        <v>37419</v>
      </c>
      <c r="B153" s="74">
        <f t="shared" si="4"/>
        <v>2002</v>
      </c>
      <c r="C153" s="74">
        <f>VLOOKUP(B153,ID_Año[],2,0)</f>
        <v>3</v>
      </c>
      <c r="D153" s="4" t="s">
        <v>149</v>
      </c>
      <c r="E153" s="4" t="s">
        <v>106</v>
      </c>
      <c r="F153" s="4" t="s">
        <v>1902</v>
      </c>
      <c r="G153" s="4" t="s">
        <v>1896</v>
      </c>
      <c r="H153" s="4">
        <v>37</v>
      </c>
      <c r="I153" s="4">
        <v>8</v>
      </c>
      <c r="J153" s="5">
        <v>2</v>
      </c>
      <c r="K153" s="5">
        <v>3</v>
      </c>
      <c r="L153" s="4" t="s">
        <v>1898</v>
      </c>
      <c r="M153" s="4" t="s">
        <v>722</v>
      </c>
      <c r="N153" s="4" t="s">
        <v>133</v>
      </c>
      <c r="O153" s="4" t="s">
        <v>23</v>
      </c>
      <c r="P153" s="4" t="s">
        <v>1900</v>
      </c>
      <c r="Q153" s="6" t="str">
        <f t="shared" si="5"/>
        <v>Victoria</v>
      </c>
    </row>
    <row r="154" spans="1:17" ht="15" x14ac:dyDescent="0.2">
      <c r="A154" s="70">
        <v>37419</v>
      </c>
      <c r="B154" s="75">
        <f t="shared" si="4"/>
        <v>2002</v>
      </c>
      <c r="C154" s="75">
        <f>VLOOKUP(B154,ID_Año[],2,0)</f>
        <v>3</v>
      </c>
      <c r="D154" s="7" t="s">
        <v>52</v>
      </c>
      <c r="E154" s="7" t="s">
        <v>39</v>
      </c>
      <c r="F154" s="7" t="s">
        <v>1896</v>
      </c>
      <c r="G154" s="7" t="s">
        <v>1897</v>
      </c>
      <c r="H154" s="7">
        <v>19</v>
      </c>
      <c r="I154" s="7">
        <v>3</v>
      </c>
      <c r="J154" s="8">
        <v>1</v>
      </c>
      <c r="K154" s="8">
        <v>1</v>
      </c>
      <c r="L154" s="7" t="s">
        <v>1898</v>
      </c>
      <c r="M154" s="7" t="s">
        <v>932</v>
      </c>
      <c r="N154" s="7" t="s">
        <v>143</v>
      </c>
      <c r="O154" s="7" t="s">
        <v>23</v>
      </c>
      <c r="P154" s="7" t="s">
        <v>1899</v>
      </c>
      <c r="Q154" s="9" t="str">
        <f t="shared" si="5"/>
        <v>Empate</v>
      </c>
    </row>
    <row r="155" spans="1:17" ht="15" x14ac:dyDescent="0.2">
      <c r="A155" s="69">
        <v>37420</v>
      </c>
      <c r="B155" s="74">
        <f t="shared" si="4"/>
        <v>2002</v>
      </c>
      <c r="C155" s="74">
        <f>VLOOKUP(B155,ID_Año[],2,0)</f>
        <v>3</v>
      </c>
      <c r="D155" s="4" t="s">
        <v>131</v>
      </c>
      <c r="E155" s="4" t="s">
        <v>25</v>
      </c>
      <c r="F155" s="4" t="s">
        <v>1901</v>
      </c>
      <c r="G155" s="4" t="s">
        <v>1897</v>
      </c>
      <c r="H155" s="4">
        <v>29</v>
      </c>
      <c r="I155" s="4">
        <v>2</v>
      </c>
      <c r="J155" s="5">
        <v>2</v>
      </c>
      <c r="K155" s="5">
        <v>5</v>
      </c>
      <c r="L155" s="4" t="s">
        <v>1898</v>
      </c>
      <c r="M155" s="4" t="s">
        <v>492</v>
      </c>
      <c r="N155" s="4" t="s">
        <v>133</v>
      </c>
      <c r="O155" s="4" t="s">
        <v>23</v>
      </c>
      <c r="P155" s="4" t="s">
        <v>1900</v>
      </c>
      <c r="Q155" s="6" t="str">
        <f t="shared" si="5"/>
        <v>Victoria</v>
      </c>
    </row>
    <row r="156" spans="1:17" ht="15" x14ac:dyDescent="0.2">
      <c r="A156" s="70">
        <v>37420</v>
      </c>
      <c r="B156" s="75">
        <f t="shared" si="4"/>
        <v>2002</v>
      </c>
      <c r="C156" s="75">
        <f>VLOOKUP(B156,ID_Año[],2,0)</f>
        <v>3</v>
      </c>
      <c r="D156" s="7" t="s">
        <v>31</v>
      </c>
      <c r="E156" s="7" t="s">
        <v>274</v>
      </c>
      <c r="F156" s="7" t="s">
        <v>1897</v>
      </c>
      <c r="G156" s="7" t="s">
        <v>1896</v>
      </c>
      <c r="H156" s="7">
        <v>36</v>
      </c>
      <c r="I156" s="7">
        <v>21</v>
      </c>
      <c r="J156" s="8">
        <v>1</v>
      </c>
      <c r="K156" s="8">
        <v>0</v>
      </c>
      <c r="L156" s="7" t="s">
        <v>1898</v>
      </c>
      <c r="M156" s="7" t="s">
        <v>773</v>
      </c>
      <c r="N156" s="7" t="s">
        <v>143</v>
      </c>
      <c r="O156" s="7" t="s">
        <v>23</v>
      </c>
      <c r="P156" s="7" t="s">
        <v>441</v>
      </c>
      <c r="Q156" s="9" t="str">
        <f t="shared" si="5"/>
        <v>Derrota</v>
      </c>
    </row>
    <row r="157" spans="1:17" ht="15" x14ac:dyDescent="0.2">
      <c r="A157" s="69">
        <v>37420</v>
      </c>
      <c r="B157" s="74">
        <f t="shared" si="4"/>
        <v>2002</v>
      </c>
      <c r="C157" s="74">
        <f>VLOOKUP(B157,ID_Año[],2,0)</f>
        <v>3</v>
      </c>
      <c r="D157" s="4" t="s">
        <v>26</v>
      </c>
      <c r="E157" s="4" t="s">
        <v>119</v>
      </c>
      <c r="F157" s="4" t="s">
        <v>1901</v>
      </c>
      <c r="G157" s="4" t="s">
        <v>1896</v>
      </c>
      <c r="H157" s="4">
        <v>7</v>
      </c>
      <c r="I157" s="4">
        <v>6</v>
      </c>
      <c r="J157" s="5">
        <v>1</v>
      </c>
      <c r="K157" s="5">
        <v>1</v>
      </c>
      <c r="L157" s="4" t="s">
        <v>1898</v>
      </c>
      <c r="M157" s="4" t="s">
        <v>1048</v>
      </c>
      <c r="N157" s="4" t="s">
        <v>143</v>
      </c>
      <c r="O157" s="4" t="s">
        <v>23</v>
      </c>
      <c r="P157" s="4" t="s">
        <v>1899</v>
      </c>
      <c r="Q157" s="6" t="str">
        <f t="shared" si="5"/>
        <v>Empate</v>
      </c>
    </row>
    <row r="158" spans="1:17" ht="15" x14ac:dyDescent="0.2">
      <c r="A158" s="70">
        <v>37420</v>
      </c>
      <c r="B158" s="75">
        <f t="shared" si="4"/>
        <v>2002</v>
      </c>
      <c r="C158" s="75">
        <f>VLOOKUP(B158,ID_Año[],2,0)</f>
        <v>3</v>
      </c>
      <c r="D158" s="7" t="s">
        <v>180</v>
      </c>
      <c r="E158" s="7" t="s">
        <v>182</v>
      </c>
      <c r="F158" s="7" t="s">
        <v>1896</v>
      </c>
      <c r="G158" s="7" t="s">
        <v>115</v>
      </c>
      <c r="H158" s="7">
        <v>22</v>
      </c>
      <c r="I158" s="7">
        <v>50</v>
      </c>
      <c r="J158" s="8">
        <v>3</v>
      </c>
      <c r="K158" s="8">
        <v>0</v>
      </c>
      <c r="L158" s="7" t="s">
        <v>1898</v>
      </c>
      <c r="M158" s="7" t="s">
        <v>134</v>
      </c>
      <c r="N158" s="7" t="s">
        <v>133</v>
      </c>
      <c r="O158" s="7" t="s">
        <v>23</v>
      </c>
      <c r="P158" s="7" t="s">
        <v>441</v>
      </c>
      <c r="Q158" s="9" t="str">
        <f t="shared" si="5"/>
        <v>Derrota</v>
      </c>
    </row>
    <row r="159" spans="1:17" ht="15" x14ac:dyDescent="0.2">
      <c r="A159" s="69">
        <v>37421</v>
      </c>
      <c r="B159" s="74">
        <f t="shared" si="4"/>
        <v>2002</v>
      </c>
      <c r="C159" s="74">
        <f>VLOOKUP(B159,ID_Año[],2,0)</f>
        <v>3</v>
      </c>
      <c r="D159" s="4" t="s">
        <v>147</v>
      </c>
      <c r="E159" s="4" t="s">
        <v>95</v>
      </c>
      <c r="F159" s="4" t="s">
        <v>1896</v>
      </c>
      <c r="G159" s="4" t="s">
        <v>1896</v>
      </c>
      <c r="H159" s="4">
        <v>23</v>
      </c>
      <c r="I159" s="4">
        <v>28</v>
      </c>
      <c r="J159" s="5">
        <v>3</v>
      </c>
      <c r="K159" s="5">
        <v>2</v>
      </c>
      <c r="L159" s="4" t="s">
        <v>1898</v>
      </c>
      <c r="M159" s="4" t="s">
        <v>999</v>
      </c>
      <c r="N159" s="4" t="s">
        <v>143</v>
      </c>
      <c r="O159" s="4" t="s">
        <v>23</v>
      </c>
      <c r="P159" s="4" t="s">
        <v>441</v>
      </c>
      <c r="Q159" s="6" t="str">
        <f t="shared" si="5"/>
        <v>Derrota</v>
      </c>
    </row>
    <row r="160" spans="1:17" ht="15" x14ac:dyDescent="0.2">
      <c r="A160" s="70">
        <v>37421</v>
      </c>
      <c r="B160" s="75">
        <f t="shared" si="4"/>
        <v>2002</v>
      </c>
      <c r="C160" s="75">
        <f>VLOOKUP(B160,ID_Año[],2,0)</f>
        <v>3</v>
      </c>
      <c r="D160" s="7" t="s">
        <v>143</v>
      </c>
      <c r="E160" s="7" t="s">
        <v>128</v>
      </c>
      <c r="F160" s="7" t="s">
        <v>115</v>
      </c>
      <c r="G160" s="7" t="s">
        <v>1902</v>
      </c>
      <c r="H160" s="7">
        <v>32</v>
      </c>
      <c r="I160" s="7">
        <v>31</v>
      </c>
      <c r="J160" s="8">
        <v>2</v>
      </c>
      <c r="K160" s="8">
        <v>0</v>
      </c>
      <c r="L160" s="7" t="s">
        <v>1898</v>
      </c>
      <c r="M160" s="7" t="s">
        <v>644</v>
      </c>
      <c r="N160" s="7" t="s">
        <v>143</v>
      </c>
      <c r="O160" s="7" t="s">
        <v>23</v>
      </c>
      <c r="P160" s="7" t="s">
        <v>441</v>
      </c>
      <c r="Q160" s="9" t="str">
        <f t="shared" si="5"/>
        <v>Derrota</v>
      </c>
    </row>
    <row r="161" spans="1:17" ht="15" x14ac:dyDescent="0.2">
      <c r="A161" s="69">
        <v>37421</v>
      </c>
      <c r="B161" s="74">
        <f t="shared" si="4"/>
        <v>2002</v>
      </c>
      <c r="C161" s="74">
        <f>VLOOKUP(B161,ID_Año[],2,0)</f>
        <v>3</v>
      </c>
      <c r="D161" s="4" t="s">
        <v>133</v>
      </c>
      <c r="E161" s="4" t="s">
        <v>82</v>
      </c>
      <c r="F161" s="4" t="s">
        <v>115</v>
      </c>
      <c r="G161" s="4" t="s">
        <v>1896</v>
      </c>
      <c r="H161" s="4">
        <v>40</v>
      </c>
      <c r="I161" s="4">
        <v>5</v>
      </c>
      <c r="J161" s="5">
        <v>1</v>
      </c>
      <c r="K161" s="5">
        <v>0</v>
      </c>
      <c r="L161" s="4" t="s">
        <v>1898</v>
      </c>
      <c r="M161" s="4" t="s">
        <v>1040</v>
      </c>
      <c r="N161" s="4" t="s">
        <v>133</v>
      </c>
      <c r="O161" s="4" t="s">
        <v>23</v>
      </c>
      <c r="P161" s="4" t="s">
        <v>441</v>
      </c>
      <c r="Q161" s="6" t="str">
        <f t="shared" si="5"/>
        <v>Derrota</v>
      </c>
    </row>
    <row r="162" spans="1:17" ht="15" x14ac:dyDescent="0.2">
      <c r="A162" s="70">
        <v>37421</v>
      </c>
      <c r="B162" s="75">
        <f t="shared" si="4"/>
        <v>2002</v>
      </c>
      <c r="C162" s="75">
        <f>VLOOKUP(B162,ID_Año[],2,0)</f>
        <v>3</v>
      </c>
      <c r="D162" s="7" t="s">
        <v>90</v>
      </c>
      <c r="E162" s="7" t="s">
        <v>77</v>
      </c>
      <c r="F162" s="7" t="s">
        <v>1896</v>
      </c>
      <c r="G162" s="7" t="s">
        <v>1901</v>
      </c>
      <c r="H162" s="7">
        <v>38</v>
      </c>
      <c r="I162" s="7">
        <v>13</v>
      </c>
      <c r="J162" s="8">
        <v>3</v>
      </c>
      <c r="K162" s="8">
        <v>1</v>
      </c>
      <c r="L162" s="7" t="s">
        <v>1898</v>
      </c>
      <c r="M162" s="7" t="s">
        <v>722</v>
      </c>
      <c r="N162" s="7" t="s">
        <v>133</v>
      </c>
      <c r="O162" s="7" t="s">
        <v>23</v>
      </c>
      <c r="P162" s="7" t="s">
        <v>441</v>
      </c>
      <c r="Q162" s="9" t="str">
        <f t="shared" si="5"/>
        <v>Derrota</v>
      </c>
    </row>
    <row r="163" spans="1:17" ht="15" x14ac:dyDescent="0.2">
      <c r="A163" s="69">
        <v>37422</v>
      </c>
      <c r="B163" s="74">
        <f t="shared" si="4"/>
        <v>2002</v>
      </c>
      <c r="C163" s="74">
        <f>VLOOKUP(B163,ID_Año[],2,0)</f>
        <v>3</v>
      </c>
      <c r="D163" s="4" t="s">
        <v>72</v>
      </c>
      <c r="E163" s="4" t="s">
        <v>89</v>
      </c>
      <c r="F163" s="4" t="s">
        <v>1896</v>
      </c>
      <c r="G163" s="4" t="s">
        <v>1896</v>
      </c>
      <c r="H163" s="4">
        <v>20</v>
      </c>
      <c r="I163" s="4">
        <v>12</v>
      </c>
      <c r="J163" s="5">
        <v>0</v>
      </c>
      <c r="K163" s="5">
        <v>3</v>
      </c>
      <c r="L163" s="4" t="s">
        <v>1898</v>
      </c>
      <c r="M163" s="4" t="s">
        <v>987</v>
      </c>
      <c r="N163" s="4" t="s">
        <v>143</v>
      </c>
      <c r="O163" s="4" t="s">
        <v>23</v>
      </c>
      <c r="P163" s="4" t="s">
        <v>1900</v>
      </c>
      <c r="Q163" s="6" t="str">
        <f t="shared" si="5"/>
        <v>Victoria</v>
      </c>
    </row>
    <row r="164" spans="1:17" ht="15" x14ac:dyDescent="0.2">
      <c r="A164" s="70">
        <v>37422</v>
      </c>
      <c r="B164" s="75">
        <f t="shared" si="4"/>
        <v>2002</v>
      </c>
      <c r="C164" s="75">
        <f>VLOOKUP(B164,ID_Año[],2,0)</f>
        <v>3</v>
      </c>
      <c r="D164" s="7" t="s">
        <v>129</v>
      </c>
      <c r="E164" s="7" t="s">
        <v>38</v>
      </c>
      <c r="F164" s="7" t="s">
        <v>1896</v>
      </c>
      <c r="G164" s="7" t="s">
        <v>1897</v>
      </c>
      <c r="H164" s="7">
        <v>11</v>
      </c>
      <c r="I164" s="7">
        <v>18</v>
      </c>
      <c r="J164" s="8">
        <v>1</v>
      </c>
      <c r="K164" s="8">
        <v>0</v>
      </c>
      <c r="L164" s="7" t="s">
        <v>1898</v>
      </c>
      <c r="M164" s="7" t="s">
        <v>1020</v>
      </c>
      <c r="N164" s="7" t="s">
        <v>133</v>
      </c>
      <c r="O164" s="7" t="s">
        <v>23</v>
      </c>
      <c r="P164" s="7" t="s">
        <v>441</v>
      </c>
      <c r="Q164" s="9" t="str">
        <f t="shared" si="5"/>
        <v>Derrota</v>
      </c>
    </row>
    <row r="165" spans="1:17" ht="15" x14ac:dyDescent="0.2">
      <c r="A165" s="69">
        <v>37423</v>
      </c>
      <c r="B165" s="74">
        <f t="shared" si="4"/>
        <v>2002</v>
      </c>
      <c r="C165" s="74">
        <f>VLOOKUP(B165,ID_Año[],2,0)</f>
        <v>3</v>
      </c>
      <c r="D165" s="4" t="s">
        <v>106</v>
      </c>
      <c r="E165" s="4" t="s">
        <v>98</v>
      </c>
      <c r="F165" s="4" t="s">
        <v>1896</v>
      </c>
      <c r="G165" s="4" t="s">
        <v>1896</v>
      </c>
      <c r="H165" s="4">
        <v>8</v>
      </c>
      <c r="I165" s="4">
        <v>15</v>
      </c>
      <c r="J165" s="5">
        <v>1</v>
      </c>
      <c r="K165" s="5">
        <v>1</v>
      </c>
      <c r="L165" s="4" t="s">
        <v>1898</v>
      </c>
      <c r="M165" s="4" t="s">
        <v>492</v>
      </c>
      <c r="N165" s="4" t="s">
        <v>133</v>
      </c>
      <c r="O165" s="4" t="s">
        <v>1903</v>
      </c>
      <c r="P165" s="4" t="s">
        <v>441</v>
      </c>
      <c r="Q165" s="6" t="str">
        <f t="shared" si="5"/>
        <v>Derrota</v>
      </c>
    </row>
    <row r="166" spans="1:17" ht="15" x14ac:dyDescent="0.2">
      <c r="A166" s="70">
        <v>37423</v>
      </c>
      <c r="B166" s="75">
        <f t="shared" si="4"/>
        <v>2002</v>
      </c>
      <c r="C166" s="75">
        <f>VLOOKUP(B166,ID_Año[],2,0)</f>
        <v>3</v>
      </c>
      <c r="D166" s="7" t="s">
        <v>52</v>
      </c>
      <c r="E166" s="7" t="s">
        <v>118</v>
      </c>
      <c r="F166" s="7" t="s">
        <v>1896</v>
      </c>
      <c r="G166" s="7" t="s">
        <v>1902</v>
      </c>
      <c r="H166" s="7">
        <v>19</v>
      </c>
      <c r="I166" s="7">
        <v>42</v>
      </c>
      <c r="J166" s="8">
        <v>1</v>
      </c>
      <c r="K166" s="8">
        <v>2</v>
      </c>
      <c r="L166" s="7" t="s">
        <v>1898</v>
      </c>
      <c r="M166" s="7" t="s">
        <v>1048</v>
      </c>
      <c r="N166" s="7" t="s">
        <v>143</v>
      </c>
      <c r="O166" s="7" t="s">
        <v>23</v>
      </c>
      <c r="P166" s="7" t="s">
        <v>1900</v>
      </c>
      <c r="Q166" s="9" t="str">
        <f t="shared" si="5"/>
        <v>Victoria</v>
      </c>
    </row>
    <row r="167" spans="1:17" ht="15" x14ac:dyDescent="0.2">
      <c r="A167" s="69">
        <v>37424</v>
      </c>
      <c r="B167" s="74">
        <f t="shared" si="4"/>
        <v>2002</v>
      </c>
      <c r="C167" s="74">
        <f>VLOOKUP(B167,ID_Año[],2,0)</f>
        <v>3</v>
      </c>
      <c r="D167" s="4" t="s">
        <v>25</v>
      </c>
      <c r="E167" s="4" t="s">
        <v>147</v>
      </c>
      <c r="F167" s="4" t="s">
        <v>1897</v>
      </c>
      <c r="G167" s="4" t="s">
        <v>1896</v>
      </c>
      <c r="H167" s="4">
        <v>2</v>
      </c>
      <c r="I167" s="4">
        <v>23</v>
      </c>
      <c r="J167" s="5">
        <v>2</v>
      </c>
      <c r="K167" s="5">
        <v>0</v>
      </c>
      <c r="L167" s="4" t="s">
        <v>1898</v>
      </c>
      <c r="M167" s="4" t="s">
        <v>320</v>
      </c>
      <c r="N167" s="4" t="s">
        <v>143</v>
      </c>
      <c r="O167" s="4" t="s">
        <v>23</v>
      </c>
      <c r="P167" s="4" t="s">
        <v>441</v>
      </c>
      <c r="Q167" s="6" t="str">
        <f t="shared" si="5"/>
        <v>Derrota</v>
      </c>
    </row>
    <row r="168" spans="1:17" ht="15" x14ac:dyDescent="0.2">
      <c r="A168" s="70">
        <v>37424</v>
      </c>
      <c r="B168" s="75">
        <f t="shared" si="4"/>
        <v>2002</v>
      </c>
      <c r="C168" s="75">
        <f>VLOOKUP(B168,ID_Año[],2,0)</f>
        <v>3</v>
      </c>
      <c r="D168" s="7" t="s">
        <v>26</v>
      </c>
      <c r="E168" s="7" t="s">
        <v>77</v>
      </c>
      <c r="F168" s="7" t="s">
        <v>1901</v>
      </c>
      <c r="G168" s="7" t="s">
        <v>1901</v>
      </c>
      <c r="H168" s="7">
        <v>7</v>
      </c>
      <c r="I168" s="7">
        <v>13</v>
      </c>
      <c r="J168" s="8">
        <v>0</v>
      </c>
      <c r="K168" s="8">
        <v>2</v>
      </c>
      <c r="L168" s="7" t="s">
        <v>1898</v>
      </c>
      <c r="M168" s="7" t="s">
        <v>1015</v>
      </c>
      <c r="N168" s="7" t="s">
        <v>133</v>
      </c>
      <c r="O168" s="7" t="s">
        <v>23</v>
      </c>
      <c r="P168" s="7" t="s">
        <v>1900</v>
      </c>
      <c r="Q168" s="9" t="str">
        <f t="shared" si="5"/>
        <v>Victoria</v>
      </c>
    </row>
    <row r="169" spans="1:17" ht="15" x14ac:dyDescent="0.2">
      <c r="A169" s="69">
        <v>37425</v>
      </c>
      <c r="B169" s="74">
        <f t="shared" si="4"/>
        <v>2002</v>
      </c>
      <c r="C169" s="74">
        <f>VLOOKUP(B169,ID_Año[],2,0)</f>
        <v>3</v>
      </c>
      <c r="D169" s="4" t="s">
        <v>143</v>
      </c>
      <c r="E169" s="4" t="s">
        <v>180</v>
      </c>
      <c r="F169" s="4" t="s">
        <v>115</v>
      </c>
      <c r="G169" s="4" t="s">
        <v>1896</v>
      </c>
      <c r="H169" s="4">
        <v>32</v>
      </c>
      <c r="I169" s="4">
        <v>22</v>
      </c>
      <c r="J169" s="5">
        <v>0</v>
      </c>
      <c r="K169" s="5">
        <v>1</v>
      </c>
      <c r="L169" s="4" t="s">
        <v>1898</v>
      </c>
      <c r="M169" s="4" t="s">
        <v>932</v>
      </c>
      <c r="N169" s="4" t="s">
        <v>143</v>
      </c>
      <c r="O169" s="4" t="s">
        <v>23</v>
      </c>
      <c r="P169" s="4" t="s">
        <v>1900</v>
      </c>
      <c r="Q169" s="6" t="str">
        <f t="shared" si="5"/>
        <v>Victoria</v>
      </c>
    </row>
    <row r="170" spans="1:17" ht="15" x14ac:dyDescent="0.2">
      <c r="A170" s="70">
        <v>37425</v>
      </c>
      <c r="B170" s="75">
        <f t="shared" si="4"/>
        <v>2002</v>
      </c>
      <c r="C170" s="75">
        <f>VLOOKUP(B170,ID_Año[],2,0)</f>
        <v>3</v>
      </c>
      <c r="D170" s="7" t="s">
        <v>133</v>
      </c>
      <c r="E170" s="7" t="s">
        <v>119</v>
      </c>
      <c r="F170" s="7" t="s">
        <v>115</v>
      </c>
      <c r="G170" s="7" t="s">
        <v>1896</v>
      </c>
      <c r="H170" s="7">
        <v>40</v>
      </c>
      <c r="I170" s="7">
        <v>6</v>
      </c>
      <c r="J170" s="8">
        <v>2</v>
      </c>
      <c r="K170" s="8">
        <v>1</v>
      </c>
      <c r="L170" s="7" t="s">
        <v>1898</v>
      </c>
      <c r="M170" s="7" t="s">
        <v>722</v>
      </c>
      <c r="N170" s="7" t="s">
        <v>133</v>
      </c>
      <c r="O170" s="7" t="s">
        <v>23</v>
      </c>
      <c r="P170" s="7" t="s">
        <v>441</v>
      </c>
      <c r="Q170" s="9" t="str">
        <f t="shared" si="5"/>
        <v>Derrota</v>
      </c>
    </row>
    <row r="171" spans="1:17" ht="15" x14ac:dyDescent="0.2">
      <c r="A171" s="69">
        <v>37428</v>
      </c>
      <c r="B171" s="74">
        <f t="shared" si="4"/>
        <v>2002</v>
      </c>
      <c r="C171" s="74">
        <f>VLOOKUP(B171,ID_Año[],2,0)</f>
        <v>3</v>
      </c>
      <c r="D171" s="4" t="s">
        <v>89</v>
      </c>
      <c r="E171" s="4" t="s">
        <v>25</v>
      </c>
      <c r="F171" s="4" t="s">
        <v>1896</v>
      </c>
      <c r="G171" s="4" t="s">
        <v>1897</v>
      </c>
      <c r="H171" s="4">
        <v>12</v>
      </c>
      <c r="I171" s="4">
        <v>2</v>
      </c>
      <c r="J171" s="5">
        <v>1</v>
      </c>
      <c r="K171" s="5">
        <v>2</v>
      </c>
      <c r="L171" s="4" t="s">
        <v>1898</v>
      </c>
      <c r="M171" s="4" t="s">
        <v>999</v>
      </c>
      <c r="N171" s="4" t="s">
        <v>143</v>
      </c>
      <c r="O171" s="4" t="s">
        <v>23</v>
      </c>
      <c r="P171" s="4" t="s">
        <v>1900</v>
      </c>
      <c r="Q171" s="6" t="str">
        <f t="shared" si="5"/>
        <v>Victoria</v>
      </c>
    </row>
    <row r="172" spans="1:17" ht="15" x14ac:dyDescent="0.2">
      <c r="A172" s="70">
        <v>37428</v>
      </c>
      <c r="B172" s="75">
        <f t="shared" si="4"/>
        <v>2002</v>
      </c>
      <c r="C172" s="75">
        <f>VLOOKUP(B172,ID_Año[],2,0)</f>
        <v>3</v>
      </c>
      <c r="D172" s="7" t="s">
        <v>129</v>
      </c>
      <c r="E172" s="7" t="s">
        <v>77</v>
      </c>
      <c r="F172" s="7" t="s">
        <v>1896</v>
      </c>
      <c r="G172" s="7" t="s">
        <v>1901</v>
      </c>
      <c r="H172" s="7">
        <v>11</v>
      </c>
      <c r="I172" s="7">
        <v>13</v>
      </c>
      <c r="J172" s="8">
        <v>1</v>
      </c>
      <c r="K172" s="8">
        <v>0</v>
      </c>
      <c r="L172" s="7" t="s">
        <v>1898</v>
      </c>
      <c r="M172" s="7" t="s">
        <v>988</v>
      </c>
      <c r="N172" s="7" t="s">
        <v>133</v>
      </c>
      <c r="O172" s="7" t="s">
        <v>23</v>
      </c>
      <c r="P172" s="7" t="s">
        <v>441</v>
      </c>
      <c r="Q172" s="9" t="str">
        <f t="shared" si="5"/>
        <v>Derrota</v>
      </c>
    </row>
    <row r="173" spans="1:17" ht="15" x14ac:dyDescent="0.2">
      <c r="A173" s="69">
        <v>37429</v>
      </c>
      <c r="B173" s="74">
        <f t="shared" si="4"/>
        <v>2002</v>
      </c>
      <c r="C173" s="74">
        <f>VLOOKUP(B173,ID_Año[],2,0)</f>
        <v>3</v>
      </c>
      <c r="D173" s="4" t="s">
        <v>133</v>
      </c>
      <c r="E173" s="4" t="s">
        <v>106</v>
      </c>
      <c r="F173" s="4" t="s">
        <v>115</v>
      </c>
      <c r="G173" s="4" t="s">
        <v>1896</v>
      </c>
      <c r="H173" s="4">
        <v>40</v>
      </c>
      <c r="I173" s="4">
        <v>8</v>
      </c>
      <c r="J173" s="5">
        <v>0</v>
      </c>
      <c r="K173" s="5">
        <v>0</v>
      </c>
      <c r="L173" s="4" t="s">
        <v>1898</v>
      </c>
      <c r="M173" s="4" t="s">
        <v>1016</v>
      </c>
      <c r="N173" s="4" t="s">
        <v>133</v>
      </c>
      <c r="O173" s="4" t="s">
        <v>1903</v>
      </c>
      <c r="P173" s="4" t="s">
        <v>441</v>
      </c>
      <c r="Q173" s="6" t="str">
        <f t="shared" si="5"/>
        <v>Derrota</v>
      </c>
    </row>
    <row r="174" spans="1:17" ht="15" x14ac:dyDescent="0.2">
      <c r="A174" s="70">
        <v>37429</v>
      </c>
      <c r="B174" s="75">
        <f t="shared" si="4"/>
        <v>2002</v>
      </c>
      <c r="C174" s="75">
        <f>VLOOKUP(B174,ID_Año[],2,0)</f>
        <v>3</v>
      </c>
      <c r="D174" s="7" t="s">
        <v>118</v>
      </c>
      <c r="E174" s="7" t="s">
        <v>180</v>
      </c>
      <c r="F174" s="7" t="s">
        <v>1902</v>
      </c>
      <c r="G174" s="7" t="s">
        <v>1896</v>
      </c>
      <c r="H174" s="7">
        <v>42</v>
      </c>
      <c r="I174" s="7">
        <v>22</v>
      </c>
      <c r="J174" s="8">
        <v>0</v>
      </c>
      <c r="K174" s="8">
        <v>1</v>
      </c>
      <c r="L174" s="7" t="s">
        <v>1898</v>
      </c>
      <c r="M174" s="7" t="s">
        <v>644</v>
      </c>
      <c r="N174" s="7" t="s">
        <v>143</v>
      </c>
      <c r="O174" s="7" t="s">
        <v>23</v>
      </c>
      <c r="P174" s="7" t="s">
        <v>1900</v>
      </c>
      <c r="Q174" s="9" t="str">
        <f t="shared" si="5"/>
        <v>Victoria</v>
      </c>
    </row>
    <row r="175" spans="1:17" ht="15" x14ac:dyDescent="0.2">
      <c r="A175" s="69">
        <v>37432</v>
      </c>
      <c r="B175" s="74">
        <f t="shared" si="4"/>
        <v>2002</v>
      </c>
      <c r="C175" s="74">
        <f>VLOOKUP(B175,ID_Año[],2,0)</f>
        <v>3</v>
      </c>
      <c r="D175" s="4" t="s">
        <v>133</v>
      </c>
      <c r="E175" s="4" t="s">
        <v>129</v>
      </c>
      <c r="F175" s="4" t="s">
        <v>115</v>
      </c>
      <c r="G175" s="4" t="s">
        <v>1896</v>
      </c>
      <c r="H175" s="4">
        <v>40</v>
      </c>
      <c r="I175" s="4">
        <v>11</v>
      </c>
      <c r="J175" s="5">
        <v>0</v>
      </c>
      <c r="K175" s="5">
        <v>1</v>
      </c>
      <c r="L175" s="4" t="s">
        <v>1898</v>
      </c>
      <c r="M175" s="4" t="s">
        <v>134</v>
      </c>
      <c r="N175" s="4" t="s">
        <v>133</v>
      </c>
      <c r="O175" s="4" t="s">
        <v>23</v>
      </c>
      <c r="P175" s="4" t="s">
        <v>1900</v>
      </c>
      <c r="Q175" s="6" t="str">
        <f t="shared" si="5"/>
        <v>Victoria</v>
      </c>
    </row>
    <row r="176" spans="1:17" ht="15" x14ac:dyDescent="0.2">
      <c r="A176" s="70">
        <v>37433</v>
      </c>
      <c r="B176" s="75">
        <f t="shared" si="4"/>
        <v>2002</v>
      </c>
      <c r="C176" s="75">
        <f>VLOOKUP(B176,ID_Año[],2,0)</f>
        <v>3</v>
      </c>
      <c r="D176" s="7" t="s">
        <v>25</v>
      </c>
      <c r="E176" s="7" t="s">
        <v>180</v>
      </c>
      <c r="F176" s="7" t="s">
        <v>1897</v>
      </c>
      <c r="G176" s="7" t="s">
        <v>1896</v>
      </c>
      <c r="H176" s="7">
        <v>2</v>
      </c>
      <c r="I176" s="7">
        <v>22</v>
      </c>
      <c r="J176" s="8">
        <v>1</v>
      </c>
      <c r="K176" s="8">
        <v>0</v>
      </c>
      <c r="L176" s="7" t="s">
        <v>1898</v>
      </c>
      <c r="M176" s="7" t="s">
        <v>1014</v>
      </c>
      <c r="N176" s="7" t="s">
        <v>143</v>
      </c>
      <c r="O176" s="7" t="s">
        <v>23</v>
      </c>
      <c r="P176" s="7" t="s">
        <v>441</v>
      </c>
      <c r="Q176" s="9" t="str">
        <f t="shared" si="5"/>
        <v>Derrota</v>
      </c>
    </row>
    <row r="177" spans="1:17" ht="15" x14ac:dyDescent="0.2">
      <c r="A177" s="69">
        <v>37436</v>
      </c>
      <c r="B177" s="74">
        <f t="shared" si="4"/>
        <v>2002</v>
      </c>
      <c r="C177" s="74">
        <f>VLOOKUP(B177,ID_Año[],2,0)</f>
        <v>3</v>
      </c>
      <c r="D177" s="4" t="s">
        <v>133</v>
      </c>
      <c r="E177" s="4" t="s">
        <v>180</v>
      </c>
      <c r="F177" s="4" t="s">
        <v>115</v>
      </c>
      <c r="G177" s="4" t="s">
        <v>1896</v>
      </c>
      <c r="H177" s="4">
        <v>40</v>
      </c>
      <c r="I177" s="4">
        <v>22</v>
      </c>
      <c r="J177" s="5">
        <v>2</v>
      </c>
      <c r="K177" s="5">
        <v>3</v>
      </c>
      <c r="L177" s="4" t="s">
        <v>1898</v>
      </c>
      <c r="M177" s="4" t="s">
        <v>747</v>
      </c>
      <c r="N177" s="4" t="s">
        <v>133</v>
      </c>
      <c r="O177" s="4" t="s">
        <v>23</v>
      </c>
      <c r="P177" s="4" t="s">
        <v>1900</v>
      </c>
      <c r="Q177" s="6" t="str">
        <f t="shared" si="5"/>
        <v>Victoria</v>
      </c>
    </row>
    <row r="178" spans="1:17" ht="15" x14ac:dyDescent="0.2">
      <c r="A178" s="70">
        <v>37437</v>
      </c>
      <c r="B178" s="75">
        <f t="shared" si="4"/>
        <v>2002</v>
      </c>
      <c r="C178" s="75">
        <f>VLOOKUP(B178,ID_Año[],2,0)</f>
        <v>3</v>
      </c>
      <c r="D178" s="7" t="s">
        <v>129</v>
      </c>
      <c r="E178" s="7" t="s">
        <v>25</v>
      </c>
      <c r="F178" s="7" t="s">
        <v>1896</v>
      </c>
      <c r="G178" s="7" t="s">
        <v>1897</v>
      </c>
      <c r="H178" s="7">
        <v>11</v>
      </c>
      <c r="I178" s="7">
        <v>2</v>
      </c>
      <c r="J178" s="8">
        <v>0</v>
      </c>
      <c r="K178" s="8">
        <v>2</v>
      </c>
      <c r="L178" s="7" t="s">
        <v>1898</v>
      </c>
      <c r="M178" s="7" t="s">
        <v>773</v>
      </c>
      <c r="N178" s="7" t="s">
        <v>143</v>
      </c>
      <c r="O178" s="7" t="s">
        <v>23</v>
      </c>
      <c r="P178" s="7" t="s">
        <v>1900</v>
      </c>
      <c r="Q178" s="9" t="str">
        <f t="shared" si="5"/>
        <v>Victoria</v>
      </c>
    </row>
    <row r="179" spans="1:17" ht="15" x14ac:dyDescent="0.2">
      <c r="A179" s="69">
        <v>38877</v>
      </c>
      <c r="B179" s="74">
        <f t="shared" si="4"/>
        <v>2006</v>
      </c>
      <c r="C179" s="74">
        <f>VLOOKUP(B179,ID_Año[],2,0)</f>
        <v>4</v>
      </c>
      <c r="D179" s="4" t="s">
        <v>129</v>
      </c>
      <c r="E179" s="4" t="s">
        <v>131</v>
      </c>
      <c r="F179" s="4" t="s">
        <v>1896</v>
      </c>
      <c r="G179" s="4" t="s">
        <v>1901</v>
      </c>
      <c r="H179" s="4">
        <v>19</v>
      </c>
      <c r="I179" s="4">
        <v>26</v>
      </c>
      <c r="J179" s="5">
        <v>4</v>
      </c>
      <c r="K179" s="5">
        <v>2</v>
      </c>
      <c r="L179" s="4" t="s">
        <v>1898</v>
      </c>
      <c r="M179" s="4" t="s">
        <v>589</v>
      </c>
      <c r="N179" s="4" t="s">
        <v>129</v>
      </c>
      <c r="O179" s="4" t="s">
        <v>23</v>
      </c>
      <c r="P179" s="4" t="s">
        <v>441</v>
      </c>
      <c r="Q179" s="6" t="str">
        <f t="shared" si="5"/>
        <v>Derrota</v>
      </c>
    </row>
    <row r="180" spans="1:17" ht="15" x14ac:dyDescent="0.2">
      <c r="A180" s="70">
        <v>38877</v>
      </c>
      <c r="B180" s="75">
        <f t="shared" si="4"/>
        <v>2006</v>
      </c>
      <c r="C180" s="75">
        <f>VLOOKUP(B180,ID_Año[],2,0)</f>
        <v>4</v>
      </c>
      <c r="D180" s="7" t="s">
        <v>90</v>
      </c>
      <c r="E180" s="7" t="s">
        <v>31</v>
      </c>
      <c r="F180" s="7" t="s">
        <v>1896</v>
      </c>
      <c r="G180" s="7" t="s">
        <v>1897</v>
      </c>
      <c r="H180" s="7">
        <v>29</v>
      </c>
      <c r="I180" s="7">
        <v>39</v>
      </c>
      <c r="J180" s="8">
        <v>0</v>
      </c>
      <c r="K180" s="8">
        <v>2</v>
      </c>
      <c r="L180" s="7" t="s">
        <v>1898</v>
      </c>
      <c r="M180" s="7" t="s">
        <v>822</v>
      </c>
      <c r="N180" s="7" t="s">
        <v>129</v>
      </c>
      <c r="O180" s="7" t="s">
        <v>23</v>
      </c>
      <c r="P180" s="7" t="s">
        <v>1900</v>
      </c>
      <c r="Q180" s="9" t="str">
        <f t="shared" si="5"/>
        <v>Victoria</v>
      </c>
    </row>
    <row r="181" spans="1:17" ht="15" x14ac:dyDescent="0.2">
      <c r="A181" s="69">
        <v>38878</v>
      </c>
      <c r="B181" s="74">
        <f t="shared" si="4"/>
        <v>2006</v>
      </c>
      <c r="C181" s="74">
        <f>VLOOKUP(B181,ID_Año[],2,0)</f>
        <v>4</v>
      </c>
      <c r="D181" s="4" t="s">
        <v>39</v>
      </c>
      <c r="E181" s="4" t="s">
        <v>136</v>
      </c>
      <c r="F181" s="4" t="s">
        <v>1897</v>
      </c>
      <c r="G181" s="4" t="s">
        <v>1902</v>
      </c>
      <c r="H181" s="4">
        <v>9</v>
      </c>
      <c r="I181" s="4">
        <v>32</v>
      </c>
      <c r="J181" s="5">
        <v>2</v>
      </c>
      <c r="K181" s="5">
        <v>1</v>
      </c>
      <c r="L181" s="4" t="s">
        <v>1898</v>
      </c>
      <c r="M181" s="4" t="s">
        <v>945</v>
      </c>
      <c r="N181" s="4" t="s">
        <v>129</v>
      </c>
      <c r="O181" s="4" t="s">
        <v>23</v>
      </c>
      <c r="P181" s="4" t="s">
        <v>441</v>
      </c>
      <c r="Q181" s="6" t="str">
        <f t="shared" si="5"/>
        <v>Derrota</v>
      </c>
    </row>
    <row r="182" spans="1:17" ht="15" x14ac:dyDescent="0.2">
      <c r="A182" s="70">
        <v>38878</v>
      </c>
      <c r="B182" s="75">
        <f t="shared" si="4"/>
        <v>2006</v>
      </c>
      <c r="C182" s="75">
        <f>VLOOKUP(B182,ID_Año[],2,0)</f>
        <v>4</v>
      </c>
      <c r="D182" s="7" t="s">
        <v>89</v>
      </c>
      <c r="E182" s="7" t="s">
        <v>38</v>
      </c>
      <c r="F182" s="7" t="s">
        <v>1896</v>
      </c>
      <c r="G182" s="7" t="s">
        <v>1897</v>
      </c>
      <c r="H182" s="7">
        <v>10</v>
      </c>
      <c r="I182" s="7">
        <v>33</v>
      </c>
      <c r="J182" s="8">
        <v>1</v>
      </c>
      <c r="K182" s="8">
        <v>0</v>
      </c>
      <c r="L182" s="7" t="s">
        <v>1898</v>
      </c>
      <c r="M182" s="7" t="s">
        <v>787</v>
      </c>
      <c r="N182" s="7" t="s">
        <v>129</v>
      </c>
      <c r="O182" s="7" t="s">
        <v>23</v>
      </c>
      <c r="P182" s="7" t="s">
        <v>441</v>
      </c>
      <c r="Q182" s="9" t="str">
        <f t="shared" si="5"/>
        <v>Derrota</v>
      </c>
    </row>
    <row r="183" spans="1:17" ht="15" x14ac:dyDescent="0.2">
      <c r="A183" s="69">
        <v>38878</v>
      </c>
      <c r="B183" s="74">
        <f t="shared" si="4"/>
        <v>2006</v>
      </c>
      <c r="C183" s="74">
        <f>VLOOKUP(B183,ID_Año[],2,0)</f>
        <v>4</v>
      </c>
      <c r="D183" s="4" t="s">
        <v>282</v>
      </c>
      <c r="E183" s="4" t="s">
        <v>52</v>
      </c>
      <c r="F183" s="4" t="s">
        <v>1897</v>
      </c>
      <c r="G183" s="4" t="s">
        <v>1896</v>
      </c>
      <c r="H183" s="4">
        <v>47</v>
      </c>
      <c r="I183" s="4">
        <v>16</v>
      </c>
      <c r="J183" s="5">
        <v>0</v>
      </c>
      <c r="K183" s="5">
        <v>0</v>
      </c>
      <c r="L183" s="4" t="s">
        <v>1898</v>
      </c>
      <c r="M183" s="4" t="s">
        <v>752</v>
      </c>
      <c r="N183" s="4" t="s">
        <v>129</v>
      </c>
      <c r="O183" s="4" t="s">
        <v>23</v>
      </c>
      <c r="P183" s="4" t="s">
        <v>1899</v>
      </c>
      <c r="Q183" s="6" t="str">
        <f t="shared" si="5"/>
        <v>Empate</v>
      </c>
    </row>
    <row r="184" spans="1:17" ht="15" x14ac:dyDescent="0.2">
      <c r="A184" s="70">
        <v>38879</v>
      </c>
      <c r="B184" s="75">
        <f t="shared" si="4"/>
        <v>2006</v>
      </c>
      <c r="C184" s="75">
        <f>VLOOKUP(B184,ID_Año[],2,0)</f>
        <v>4</v>
      </c>
      <c r="D184" s="7" t="s">
        <v>267</v>
      </c>
      <c r="E184" s="7" t="s">
        <v>82</v>
      </c>
      <c r="F184" s="7" t="s">
        <v>1902</v>
      </c>
      <c r="G184" s="7" t="s">
        <v>1896</v>
      </c>
      <c r="H184" s="7">
        <v>57</v>
      </c>
      <c r="I184" s="7">
        <v>7</v>
      </c>
      <c r="J184" s="8">
        <v>0</v>
      </c>
      <c r="K184" s="8">
        <v>1</v>
      </c>
      <c r="L184" s="7" t="s">
        <v>1898</v>
      </c>
      <c r="M184" s="7" t="s">
        <v>190</v>
      </c>
      <c r="N184" s="7" t="s">
        <v>129</v>
      </c>
      <c r="O184" s="7" t="s">
        <v>23</v>
      </c>
      <c r="P184" s="7" t="s">
        <v>1900</v>
      </c>
      <c r="Q184" s="9" t="str">
        <f t="shared" si="5"/>
        <v>Victoria</v>
      </c>
    </row>
    <row r="185" spans="1:17" ht="15" x14ac:dyDescent="0.2">
      <c r="A185" s="69">
        <v>38879</v>
      </c>
      <c r="B185" s="74">
        <f t="shared" si="4"/>
        <v>2006</v>
      </c>
      <c r="C185" s="74">
        <f>VLOOKUP(B185,ID_Año[],2,0)</f>
        <v>4</v>
      </c>
      <c r="D185" s="4" t="s">
        <v>26</v>
      </c>
      <c r="E185" s="4" t="s">
        <v>167</v>
      </c>
      <c r="F185" s="4" t="s">
        <v>1901</v>
      </c>
      <c r="G185" s="4" t="s">
        <v>115</v>
      </c>
      <c r="H185" s="4">
        <v>4</v>
      </c>
      <c r="I185" s="4">
        <v>23</v>
      </c>
      <c r="J185" s="5">
        <v>3</v>
      </c>
      <c r="K185" s="5">
        <v>1</v>
      </c>
      <c r="L185" s="4" t="s">
        <v>1898</v>
      </c>
      <c r="M185" s="4" t="s">
        <v>519</v>
      </c>
      <c r="N185" s="4" t="s">
        <v>129</v>
      </c>
      <c r="O185" s="4" t="s">
        <v>23</v>
      </c>
      <c r="P185" s="4" t="s">
        <v>441</v>
      </c>
      <c r="Q185" s="6" t="str">
        <f t="shared" si="5"/>
        <v>Derrota</v>
      </c>
    </row>
    <row r="186" spans="1:17" ht="15" x14ac:dyDescent="0.2">
      <c r="A186" s="70">
        <v>38879</v>
      </c>
      <c r="B186" s="75">
        <f t="shared" si="4"/>
        <v>2006</v>
      </c>
      <c r="C186" s="75">
        <f>VLOOKUP(B186,ID_Año[],2,0)</f>
        <v>4</v>
      </c>
      <c r="D186" s="7" t="s">
        <v>1204</v>
      </c>
      <c r="E186" s="7" t="s">
        <v>126</v>
      </c>
      <c r="F186" s="7" t="s">
        <v>1896</v>
      </c>
      <c r="G186" s="7" t="s">
        <v>1896</v>
      </c>
      <c r="H186" s="7">
        <v>47</v>
      </c>
      <c r="I186" s="7">
        <v>3</v>
      </c>
      <c r="J186" s="8">
        <v>0</v>
      </c>
      <c r="K186" s="8">
        <v>1</v>
      </c>
      <c r="L186" s="7" t="s">
        <v>1898</v>
      </c>
      <c r="M186" s="7" t="s">
        <v>1159</v>
      </c>
      <c r="N186" s="7" t="s">
        <v>129</v>
      </c>
      <c r="O186" s="7" t="s">
        <v>23</v>
      </c>
      <c r="P186" s="7" t="s">
        <v>1900</v>
      </c>
      <c r="Q186" s="9" t="str">
        <f t="shared" si="5"/>
        <v>Victoria</v>
      </c>
    </row>
    <row r="187" spans="1:17" ht="15" x14ac:dyDescent="0.2">
      <c r="A187" s="69">
        <v>38880</v>
      </c>
      <c r="B187" s="74">
        <f t="shared" si="4"/>
        <v>2006</v>
      </c>
      <c r="C187" s="74">
        <f>VLOOKUP(B187,ID_Año[],2,0)</f>
        <v>4</v>
      </c>
      <c r="D187" s="4" t="s">
        <v>55</v>
      </c>
      <c r="E187" s="4" t="s">
        <v>143</v>
      </c>
      <c r="F187" s="4" t="s">
        <v>1904</v>
      </c>
      <c r="G187" s="4" t="s">
        <v>115</v>
      </c>
      <c r="H187" s="4">
        <v>42</v>
      </c>
      <c r="I187" s="4">
        <v>18</v>
      </c>
      <c r="J187" s="5">
        <v>3</v>
      </c>
      <c r="K187" s="5">
        <v>1</v>
      </c>
      <c r="L187" s="4" t="s">
        <v>1898</v>
      </c>
      <c r="M187" s="4" t="s">
        <v>423</v>
      </c>
      <c r="N187" s="4" t="s">
        <v>129</v>
      </c>
      <c r="O187" s="4" t="s">
        <v>23</v>
      </c>
      <c r="P187" s="4" t="s">
        <v>441</v>
      </c>
      <c r="Q187" s="6" t="str">
        <f t="shared" si="5"/>
        <v>Derrota</v>
      </c>
    </row>
    <row r="188" spans="1:17" ht="15" x14ac:dyDescent="0.2">
      <c r="A188" s="70">
        <v>38880</v>
      </c>
      <c r="B188" s="75">
        <f t="shared" si="4"/>
        <v>2006</v>
      </c>
      <c r="C188" s="75">
        <f>VLOOKUP(B188,ID_Año[],2,0)</f>
        <v>4</v>
      </c>
      <c r="D188" s="7" t="s">
        <v>119</v>
      </c>
      <c r="E188" s="7" t="s">
        <v>199</v>
      </c>
      <c r="F188" s="7" t="s">
        <v>1896</v>
      </c>
      <c r="G188" s="7" t="s">
        <v>1902</v>
      </c>
      <c r="H188" s="7">
        <v>13</v>
      </c>
      <c r="I188" s="7">
        <v>48</v>
      </c>
      <c r="J188" s="8">
        <v>2</v>
      </c>
      <c r="K188" s="8">
        <v>0</v>
      </c>
      <c r="L188" s="7" t="s">
        <v>1898</v>
      </c>
      <c r="M188" s="7" t="s">
        <v>325</v>
      </c>
      <c r="N188" s="7" t="s">
        <v>129</v>
      </c>
      <c r="O188" s="7" t="s">
        <v>23</v>
      </c>
      <c r="P188" s="7" t="s">
        <v>441</v>
      </c>
      <c r="Q188" s="9" t="str">
        <f t="shared" si="5"/>
        <v>Derrota</v>
      </c>
    </row>
    <row r="189" spans="1:17" ht="15" x14ac:dyDescent="0.2">
      <c r="A189" s="69">
        <v>38880</v>
      </c>
      <c r="B189" s="74">
        <f t="shared" si="4"/>
        <v>2006</v>
      </c>
      <c r="C189" s="74">
        <f>VLOOKUP(B189,ID_Año[],2,0)</f>
        <v>4</v>
      </c>
      <c r="D189" s="4" t="s">
        <v>77</v>
      </c>
      <c r="E189" s="4" t="s">
        <v>293</v>
      </c>
      <c r="F189" s="4" t="s">
        <v>1901</v>
      </c>
      <c r="G189" s="4" t="s">
        <v>1896</v>
      </c>
      <c r="H189" s="4">
        <v>5</v>
      </c>
      <c r="I189" s="4">
        <v>2</v>
      </c>
      <c r="J189" s="5">
        <v>0</v>
      </c>
      <c r="K189" s="5">
        <v>3</v>
      </c>
      <c r="L189" s="4" t="s">
        <v>1898</v>
      </c>
      <c r="M189" s="4" t="s">
        <v>822</v>
      </c>
      <c r="N189" s="4" t="s">
        <v>129</v>
      </c>
      <c r="O189" s="4" t="s">
        <v>23</v>
      </c>
      <c r="P189" s="4" t="s">
        <v>1900</v>
      </c>
      <c r="Q189" s="6" t="str">
        <f t="shared" si="5"/>
        <v>Victoria</v>
      </c>
    </row>
    <row r="190" spans="1:17" ht="15" x14ac:dyDescent="0.2">
      <c r="A190" s="70">
        <v>38881</v>
      </c>
      <c r="B190" s="75">
        <f t="shared" si="4"/>
        <v>2006</v>
      </c>
      <c r="C190" s="75">
        <f>VLOOKUP(B190,ID_Año[],2,0)</f>
        <v>4</v>
      </c>
      <c r="D190" s="7" t="s">
        <v>25</v>
      </c>
      <c r="E190" s="7" t="s">
        <v>274</v>
      </c>
      <c r="F190" s="7" t="s">
        <v>1897</v>
      </c>
      <c r="G190" s="7" t="s">
        <v>1896</v>
      </c>
      <c r="H190" s="7">
        <v>1</v>
      </c>
      <c r="I190" s="7">
        <v>23</v>
      </c>
      <c r="J190" s="8">
        <v>1</v>
      </c>
      <c r="K190" s="8">
        <v>0</v>
      </c>
      <c r="L190" s="7" t="s">
        <v>1898</v>
      </c>
      <c r="M190" s="7" t="s">
        <v>544</v>
      </c>
      <c r="N190" s="7" t="s">
        <v>129</v>
      </c>
      <c r="O190" s="7" t="s">
        <v>23</v>
      </c>
      <c r="P190" s="7" t="s">
        <v>441</v>
      </c>
      <c r="Q190" s="9" t="str">
        <f t="shared" si="5"/>
        <v>Derrota</v>
      </c>
    </row>
    <row r="191" spans="1:17" ht="15" x14ac:dyDescent="0.2">
      <c r="A191" s="69">
        <v>38881</v>
      </c>
      <c r="B191" s="74">
        <f t="shared" si="4"/>
        <v>2006</v>
      </c>
      <c r="C191" s="74">
        <f>VLOOKUP(B191,ID_Año[],2,0)</f>
        <v>4</v>
      </c>
      <c r="D191" s="4" t="s">
        <v>67</v>
      </c>
      <c r="E191" s="4" t="s">
        <v>53</v>
      </c>
      <c r="F191" s="4" t="s">
        <v>1896</v>
      </c>
      <c r="G191" s="4" t="s">
        <v>1896</v>
      </c>
      <c r="H191" s="4">
        <v>8</v>
      </c>
      <c r="I191" s="4">
        <v>35</v>
      </c>
      <c r="J191" s="5">
        <v>0</v>
      </c>
      <c r="K191" s="5">
        <v>0</v>
      </c>
      <c r="L191" s="4" t="s">
        <v>1898</v>
      </c>
      <c r="M191" s="4" t="s">
        <v>271</v>
      </c>
      <c r="N191" s="4" t="s">
        <v>129</v>
      </c>
      <c r="O191" s="4" t="s">
        <v>23</v>
      </c>
      <c r="P191" s="4" t="s">
        <v>1899</v>
      </c>
      <c r="Q191" s="6" t="str">
        <f t="shared" si="5"/>
        <v>Empate</v>
      </c>
    </row>
    <row r="192" spans="1:17" ht="15" x14ac:dyDescent="0.2">
      <c r="A192" s="70">
        <v>38881</v>
      </c>
      <c r="B192" s="75">
        <f t="shared" si="4"/>
        <v>2006</v>
      </c>
      <c r="C192" s="75">
        <f>VLOOKUP(B192,ID_Año[],2,0)</f>
        <v>4</v>
      </c>
      <c r="D192" s="7" t="s">
        <v>133</v>
      </c>
      <c r="E192" s="7" t="s">
        <v>365</v>
      </c>
      <c r="F192" s="7" t="s">
        <v>115</v>
      </c>
      <c r="G192" s="7" t="s">
        <v>1902</v>
      </c>
      <c r="H192" s="7">
        <v>29</v>
      </c>
      <c r="I192" s="7">
        <v>61</v>
      </c>
      <c r="J192" s="8">
        <v>2</v>
      </c>
      <c r="K192" s="8">
        <v>1</v>
      </c>
      <c r="L192" s="7" t="s">
        <v>1898</v>
      </c>
      <c r="M192" s="7" t="s">
        <v>787</v>
      </c>
      <c r="N192" s="7" t="s">
        <v>129</v>
      </c>
      <c r="O192" s="7" t="s">
        <v>23</v>
      </c>
      <c r="P192" s="7" t="s">
        <v>441</v>
      </c>
      <c r="Q192" s="9" t="str">
        <f t="shared" si="5"/>
        <v>Derrota</v>
      </c>
    </row>
    <row r="193" spans="1:17" ht="15" x14ac:dyDescent="0.2">
      <c r="A193" s="69">
        <v>38882</v>
      </c>
      <c r="B193" s="74">
        <f t="shared" si="4"/>
        <v>2006</v>
      </c>
      <c r="C193" s="74">
        <f>VLOOKUP(B193,ID_Año[],2,0)</f>
        <v>4</v>
      </c>
      <c r="D193" s="4" t="s">
        <v>129</v>
      </c>
      <c r="E193" s="4" t="s">
        <v>90</v>
      </c>
      <c r="F193" s="4" t="s">
        <v>1896</v>
      </c>
      <c r="G193" s="4" t="s">
        <v>1896</v>
      </c>
      <c r="H193" s="4">
        <v>19</v>
      </c>
      <c r="I193" s="4">
        <v>29</v>
      </c>
      <c r="J193" s="5">
        <v>1</v>
      </c>
      <c r="K193" s="5">
        <v>0</v>
      </c>
      <c r="L193" s="4" t="s">
        <v>1898</v>
      </c>
      <c r="M193" s="4" t="s">
        <v>752</v>
      </c>
      <c r="N193" s="4" t="s">
        <v>129</v>
      </c>
      <c r="O193" s="4" t="s">
        <v>23</v>
      </c>
      <c r="P193" s="4" t="s">
        <v>441</v>
      </c>
      <c r="Q193" s="6" t="str">
        <f t="shared" si="5"/>
        <v>Derrota</v>
      </c>
    </row>
    <row r="194" spans="1:17" ht="15" x14ac:dyDescent="0.2">
      <c r="A194" s="70">
        <v>38882</v>
      </c>
      <c r="B194" s="75">
        <f t="shared" si="4"/>
        <v>2006</v>
      </c>
      <c r="C194" s="75">
        <f>VLOOKUP(B194,ID_Año[],2,0)</f>
        <v>4</v>
      </c>
      <c r="D194" s="7" t="s">
        <v>106</v>
      </c>
      <c r="E194" s="7" t="s">
        <v>168</v>
      </c>
      <c r="F194" s="7" t="s">
        <v>1896</v>
      </c>
      <c r="G194" s="7" t="s">
        <v>1896</v>
      </c>
      <c r="H194" s="7">
        <v>5</v>
      </c>
      <c r="I194" s="7">
        <v>45</v>
      </c>
      <c r="J194" s="8">
        <v>4</v>
      </c>
      <c r="K194" s="8">
        <v>0</v>
      </c>
      <c r="L194" s="7" t="s">
        <v>1898</v>
      </c>
      <c r="M194" s="7" t="s">
        <v>1159</v>
      </c>
      <c r="N194" s="7" t="s">
        <v>129</v>
      </c>
      <c r="O194" s="7" t="s">
        <v>23</v>
      </c>
      <c r="P194" s="7" t="s">
        <v>441</v>
      </c>
      <c r="Q194" s="9" t="str">
        <f t="shared" si="5"/>
        <v>Derrota</v>
      </c>
    </row>
    <row r="195" spans="1:17" ht="15" x14ac:dyDescent="0.2">
      <c r="A195" s="69">
        <v>38882</v>
      </c>
      <c r="B195" s="74">
        <f t="shared" ref="B195:B258" si="6">YEAR(A195)</f>
        <v>2006</v>
      </c>
      <c r="C195" s="74">
        <f>VLOOKUP(B195,ID_Año[],2,0)</f>
        <v>4</v>
      </c>
      <c r="D195" s="4" t="s">
        <v>128</v>
      </c>
      <c r="E195" s="4" t="s">
        <v>113</v>
      </c>
      <c r="F195" s="4" t="s">
        <v>1902</v>
      </c>
      <c r="G195" s="4" t="s">
        <v>115</v>
      </c>
      <c r="H195" s="4">
        <v>21</v>
      </c>
      <c r="I195" s="4">
        <v>34</v>
      </c>
      <c r="J195" s="5">
        <v>2</v>
      </c>
      <c r="K195" s="5">
        <v>2</v>
      </c>
      <c r="L195" s="4" t="s">
        <v>1898</v>
      </c>
      <c r="M195" s="4" t="s">
        <v>589</v>
      </c>
      <c r="N195" s="4" t="s">
        <v>129</v>
      </c>
      <c r="O195" s="4" t="s">
        <v>23</v>
      </c>
      <c r="P195" s="4" t="s">
        <v>1899</v>
      </c>
      <c r="Q195" s="6" t="str">
        <f t="shared" ref="Q195:Q258" si="7">IF(P195="Victoria","Derrota",IF(P195="Empate","Empate","Victoria"))</f>
        <v>Empate</v>
      </c>
    </row>
    <row r="196" spans="1:17" ht="15" x14ac:dyDescent="0.2">
      <c r="A196" s="70">
        <v>38883</v>
      </c>
      <c r="B196" s="75">
        <f t="shared" si="6"/>
        <v>2006</v>
      </c>
      <c r="C196" s="75">
        <f>VLOOKUP(B196,ID_Año[],2,0)</f>
        <v>4</v>
      </c>
      <c r="D196" s="7" t="s">
        <v>31</v>
      </c>
      <c r="E196" s="7" t="s">
        <v>131</v>
      </c>
      <c r="F196" s="7" t="s">
        <v>1897</v>
      </c>
      <c r="G196" s="7" t="s">
        <v>1901</v>
      </c>
      <c r="H196" s="7">
        <v>39</v>
      </c>
      <c r="I196" s="7">
        <v>26</v>
      </c>
      <c r="J196" s="8">
        <v>3</v>
      </c>
      <c r="K196" s="8">
        <v>0</v>
      </c>
      <c r="L196" s="7" t="s">
        <v>1898</v>
      </c>
      <c r="M196" s="7" t="s">
        <v>945</v>
      </c>
      <c r="N196" s="7" t="s">
        <v>129</v>
      </c>
      <c r="O196" s="7" t="s">
        <v>23</v>
      </c>
      <c r="P196" s="7" t="s">
        <v>441</v>
      </c>
      <c r="Q196" s="9" t="str">
        <f t="shared" si="7"/>
        <v>Derrota</v>
      </c>
    </row>
    <row r="197" spans="1:17" ht="15" x14ac:dyDescent="0.2">
      <c r="A197" s="69">
        <v>38883</v>
      </c>
      <c r="B197" s="74">
        <f t="shared" si="6"/>
        <v>2006</v>
      </c>
      <c r="C197" s="74">
        <f>VLOOKUP(B197,ID_Año[],2,0)</f>
        <v>4</v>
      </c>
      <c r="D197" s="4" t="s">
        <v>89</v>
      </c>
      <c r="E197" s="4" t="s">
        <v>282</v>
      </c>
      <c r="F197" s="4" t="s">
        <v>1896</v>
      </c>
      <c r="G197" s="4" t="s">
        <v>1897</v>
      </c>
      <c r="H197" s="4">
        <v>10</v>
      </c>
      <c r="I197" s="4">
        <v>47</v>
      </c>
      <c r="J197" s="5">
        <v>2</v>
      </c>
      <c r="K197" s="5">
        <v>0</v>
      </c>
      <c r="L197" s="4" t="s">
        <v>1898</v>
      </c>
      <c r="M197" s="4" t="s">
        <v>519</v>
      </c>
      <c r="N197" s="4" t="s">
        <v>129</v>
      </c>
      <c r="O197" s="4" t="s">
        <v>23</v>
      </c>
      <c r="P197" s="4" t="s">
        <v>441</v>
      </c>
      <c r="Q197" s="6" t="str">
        <f t="shared" si="7"/>
        <v>Derrota</v>
      </c>
    </row>
    <row r="198" spans="1:17" ht="15" x14ac:dyDescent="0.2">
      <c r="A198" s="70">
        <v>38883</v>
      </c>
      <c r="B198" s="75">
        <f t="shared" si="6"/>
        <v>2006</v>
      </c>
      <c r="C198" s="75">
        <f>VLOOKUP(B198,ID_Año[],2,0)</f>
        <v>4</v>
      </c>
      <c r="D198" s="7" t="s">
        <v>52</v>
      </c>
      <c r="E198" s="7" t="s">
        <v>38</v>
      </c>
      <c r="F198" s="7" t="s">
        <v>1896</v>
      </c>
      <c r="G198" s="7" t="s">
        <v>1897</v>
      </c>
      <c r="H198" s="7">
        <v>16</v>
      </c>
      <c r="I198" s="7">
        <v>33</v>
      </c>
      <c r="J198" s="8">
        <v>1</v>
      </c>
      <c r="K198" s="8">
        <v>0</v>
      </c>
      <c r="L198" s="7" t="s">
        <v>1898</v>
      </c>
      <c r="M198" s="7" t="s">
        <v>544</v>
      </c>
      <c r="N198" s="7" t="s">
        <v>129</v>
      </c>
      <c r="O198" s="7" t="s">
        <v>23</v>
      </c>
      <c r="P198" s="7" t="s">
        <v>441</v>
      </c>
      <c r="Q198" s="9" t="str">
        <f t="shared" si="7"/>
        <v>Derrota</v>
      </c>
    </row>
    <row r="199" spans="1:17" ht="15" x14ac:dyDescent="0.2">
      <c r="A199" s="69">
        <v>38884</v>
      </c>
      <c r="B199" s="74">
        <f t="shared" si="6"/>
        <v>2006</v>
      </c>
      <c r="C199" s="74">
        <f>VLOOKUP(B199,ID_Año[],2,0)</f>
        <v>4</v>
      </c>
      <c r="D199" s="4" t="s">
        <v>39</v>
      </c>
      <c r="E199" s="4" t="s">
        <v>1204</v>
      </c>
      <c r="F199" s="4" t="s">
        <v>1897</v>
      </c>
      <c r="G199" s="4" t="s">
        <v>1896</v>
      </c>
      <c r="H199" s="4">
        <v>9</v>
      </c>
      <c r="I199" s="4">
        <v>47</v>
      </c>
      <c r="J199" s="5">
        <v>6</v>
      </c>
      <c r="K199" s="5">
        <v>0</v>
      </c>
      <c r="L199" s="4" t="s">
        <v>1898</v>
      </c>
      <c r="M199" s="4" t="s">
        <v>822</v>
      </c>
      <c r="N199" s="4" t="s">
        <v>129</v>
      </c>
      <c r="O199" s="4" t="s">
        <v>23</v>
      </c>
      <c r="P199" s="4" t="s">
        <v>441</v>
      </c>
      <c r="Q199" s="6" t="str">
        <f t="shared" si="7"/>
        <v>Derrota</v>
      </c>
    </row>
    <row r="200" spans="1:17" ht="15" x14ac:dyDescent="0.2">
      <c r="A200" s="70">
        <v>38884</v>
      </c>
      <c r="B200" s="75">
        <f t="shared" si="6"/>
        <v>2006</v>
      </c>
      <c r="C200" s="75">
        <f>VLOOKUP(B200,ID_Año[],2,0)</f>
        <v>4</v>
      </c>
      <c r="D200" s="7" t="s">
        <v>26</v>
      </c>
      <c r="E200" s="7" t="s">
        <v>267</v>
      </c>
      <c r="F200" s="7" t="s">
        <v>1901</v>
      </c>
      <c r="G200" s="7" t="s">
        <v>1902</v>
      </c>
      <c r="H200" s="7">
        <v>4</v>
      </c>
      <c r="I200" s="7">
        <v>57</v>
      </c>
      <c r="J200" s="8">
        <v>0</v>
      </c>
      <c r="K200" s="8">
        <v>0</v>
      </c>
      <c r="L200" s="7" t="s">
        <v>1898</v>
      </c>
      <c r="M200" s="7" t="s">
        <v>325</v>
      </c>
      <c r="N200" s="7" t="s">
        <v>129</v>
      </c>
      <c r="O200" s="7" t="s">
        <v>23</v>
      </c>
      <c r="P200" s="7" t="s">
        <v>1899</v>
      </c>
      <c r="Q200" s="9" t="str">
        <f t="shared" si="7"/>
        <v>Empate</v>
      </c>
    </row>
    <row r="201" spans="1:17" ht="15" x14ac:dyDescent="0.2">
      <c r="A201" s="69">
        <v>38884</v>
      </c>
      <c r="B201" s="74">
        <f t="shared" si="6"/>
        <v>2006</v>
      </c>
      <c r="C201" s="74">
        <f>VLOOKUP(B201,ID_Año[],2,0)</f>
        <v>4</v>
      </c>
      <c r="D201" s="4" t="s">
        <v>126</v>
      </c>
      <c r="E201" s="4" t="s">
        <v>136</v>
      </c>
      <c r="F201" s="4" t="s">
        <v>1896</v>
      </c>
      <c r="G201" s="4" t="s">
        <v>1902</v>
      </c>
      <c r="H201" s="4">
        <v>3</v>
      </c>
      <c r="I201" s="4">
        <v>32</v>
      </c>
      <c r="J201" s="5">
        <v>2</v>
      </c>
      <c r="K201" s="5">
        <v>1</v>
      </c>
      <c r="L201" s="4" t="s">
        <v>1898</v>
      </c>
      <c r="M201" s="4" t="s">
        <v>271</v>
      </c>
      <c r="N201" s="4" t="s">
        <v>129</v>
      </c>
      <c r="O201" s="4" t="s">
        <v>23</v>
      </c>
      <c r="P201" s="4" t="s">
        <v>441</v>
      </c>
      <c r="Q201" s="6" t="str">
        <f t="shared" si="7"/>
        <v>Derrota</v>
      </c>
    </row>
    <row r="202" spans="1:17" ht="15" x14ac:dyDescent="0.2">
      <c r="A202" s="70">
        <v>38885</v>
      </c>
      <c r="B202" s="75">
        <f t="shared" si="6"/>
        <v>2006</v>
      </c>
      <c r="C202" s="75">
        <f>VLOOKUP(B202,ID_Año[],2,0)</f>
        <v>4</v>
      </c>
      <c r="D202" s="7" t="s">
        <v>293</v>
      </c>
      <c r="E202" s="7" t="s">
        <v>199</v>
      </c>
      <c r="F202" s="7" t="s">
        <v>1896</v>
      </c>
      <c r="G202" s="7" t="s">
        <v>1902</v>
      </c>
      <c r="H202" s="7">
        <v>2</v>
      </c>
      <c r="I202" s="7">
        <v>48</v>
      </c>
      <c r="J202" s="8">
        <v>0</v>
      </c>
      <c r="K202" s="8">
        <v>2</v>
      </c>
      <c r="L202" s="7" t="s">
        <v>1898</v>
      </c>
      <c r="M202" s="7" t="s">
        <v>190</v>
      </c>
      <c r="N202" s="7" t="s">
        <v>129</v>
      </c>
      <c r="O202" s="7" t="s">
        <v>23</v>
      </c>
      <c r="P202" s="7" t="s">
        <v>1900</v>
      </c>
      <c r="Q202" s="9" t="str">
        <f t="shared" si="7"/>
        <v>Victoria</v>
      </c>
    </row>
    <row r="203" spans="1:17" ht="15" x14ac:dyDescent="0.2">
      <c r="A203" s="69">
        <v>38885</v>
      </c>
      <c r="B203" s="74">
        <f t="shared" si="6"/>
        <v>2006</v>
      </c>
      <c r="C203" s="74">
        <f>VLOOKUP(B203,ID_Año[],2,0)</f>
        <v>4</v>
      </c>
      <c r="D203" s="4" t="s">
        <v>119</v>
      </c>
      <c r="E203" s="4" t="s">
        <v>77</v>
      </c>
      <c r="F203" s="4" t="s">
        <v>1896</v>
      </c>
      <c r="G203" s="4" t="s">
        <v>1901</v>
      </c>
      <c r="H203" s="4">
        <v>13</v>
      </c>
      <c r="I203" s="4">
        <v>5</v>
      </c>
      <c r="J203" s="5">
        <v>1</v>
      </c>
      <c r="K203" s="5">
        <v>1</v>
      </c>
      <c r="L203" s="4" t="s">
        <v>1898</v>
      </c>
      <c r="M203" s="4" t="s">
        <v>423</v>
      </c>
      <c r="N203" s="4" t="s">
        <v>129</v>
      </c>
      <c r="O203" s="4" t="s">
        <v>23</v>
      </c>
      <c r="P203" s="4" t="s">
        <v>1899</v>
      </c>
      <c r="Q203" s="6" t="str">
        <f t="shared" si="7"/>
        <v>Empate</v>
      </c>
    </row>
    <row r="204" spans="1:17" ht="15" x14ac:dyDescent="0.2">
      <c r="A204" s="70">
        <v>38885</v>
      </c>
      <c r="B204" s="75">
        <f t="shared" si="6"/>
        <v>2006</v>
      </c>
      <c r="C204" s="75">
        <f>VLOOKUP(B204,ID_Año[],2,0)</f>
        <v>4</v>
      </c>
      <c r="D204" s="7" t="s">
        <v>82</v>
      </c>
      <c r="E204" s="7" t="s">
        <v>167</v>
      </c>
      <c r="F204" s="7" t="s">
        <v>1896</v>
      </c>
      <c r="G204" s="7" t="s">
        <v>115</v>
      </c>
      <c r="H204" s="7">
        <v>7</v>
      </c>
      <c r="I204" s="7">
        <v>23</v>
      </c>
      <c r="J204" s="8">
        <v>2</v>
      </c>
      <c r="K204" s="8">
        <v>0</v>
      </c>
      <c r="L204" s="7" t="s">
        <v>1898</v>
      </c>
      <c r="M204" s="7" t="s">
        <v>787</v>
      </c>
      <c r="N204" s="7" t="s">
        <v>129</v>
      </c>
      <c r="O204" s="7" t="s">
        <v>23</v>
      </c>
      <c r="P204" s="7" t="s">
        <v>441</v>
      </c>
      <c r="Q204" s="9" t="str">
        <f t="shared" si="7"/>
        <v>Derrota</v>
      </c>
    </row>
    <row r="205" spans="1:17" ht="15" x14ac:dyDescent="0.2">
      <c r="A205" s="69">
        <v>38886</v>
      </c>
      <c r="B205" s="74">
        <f t="shared" si="6"/>
        <v>2006</v>
      </c>
      <c r="C205" s="74">
        <f>VLOOKUP(B205,ID_Año[],2,0)</f>
        <v>4</v>
      </c>
      <c r="D205" s="4" t="s">
        <v>25</v>
      </c>
      <c r="E205" s="4" t="s">
        <v>55</v>
      </c>
      <c r="F205" s="4" t="s">
        <v>1897</v>
      </c>
      <c r="G205" s="4" t="s">
        <v>1904</v>
      </c>
      <c r="H205" s="4">
        <v>1</v>
      </c>
      <c r="I205" s="4">
        <v>42</v>
      </c>
      <c r="J205" s="5">
        <v>2</v>
      </c>
      <c r="K205" s="5">
        <v>0</v>
      </c>
      <c r="L205" s="4" t="s">
        <v>1898</v>
      </c>
      <c r="M205" s="4" t="s">
        <v>589</v>
      </c>
      <c r="N205" s="4" t="s">
        <v>129</v>
      </c>
      <c r="O205" s="4" t="s">
        <v>23</v>
      </c>
      <c r="P205" s="4" t="s">
        <v>441</v>
      </c>
      <c r="Q205" s="6" t="str">
        <f t="shared" si="7"/>
        <v>Derrota</v>
      </c>
    </row>
    <row r="206" spans="1:17" ht="15" x14ac:dyDescent="0.2">
      <c r="A206" s="70">
        <v>38886</v>
      </c>
      <c r="B206" s="75">
        <f t="shared" si="6"/>
        <v>2006</v>
      </c>
      <c r="C206" s="75">
        <f>VLOOKUP(B206,ID_Año[],2,0)</f>
        <v>4</v>
      </c>
      <c r="D206" s="7" t="s">
        <v>67</v>
      </c>
      <c r="E206" s="7" t="s">
        <v>133</v>
      </c>
      <c r="F206" s="7" t="s">
        <v>1896</v>
      </c>
      <c r="G206" s="7" t="s">
        <v>115</v>
      </c>
      <c r="H206" s="7">
        <v>8</v>
      </c>
      <c r="I206" s="7">
        <v>29</v>
      </c>
      <c r="J206" s="8">
        <v>1</v>
      </c>
      <c r="K206" s="8">
        <v>1</v>
      </c>
      <c r="L206" s="7" t="s">
        <v>1898</v>
      </c>
      <c r="M206" s="7" t="s">
        <v>1159</v>
      </c>
      <c r="N206" s="7" t="s">
        <v>129</v>
      </c>
      <c r="O206" s="7" t="s">
        <v>23</v>
      </c>
      <c r="P206" s="7" t="s">
        <v>1899</v>
      </c>
      <c r="Q206" s="9" t="str">
        <f t="shared" si="7"/>
        <v>Empate</v>
      </c>
    </row>
    <row r="207" spans="1:17" ht="15" x14ac:dyDescent="0.2">
      <c r="A207" s="69">
        <v>38886</v>
      </c>
      <c r="B207" s="74">
        <f t="shared" si="6"/>
        <v>2006</v>
      </c>
      <c r="C207" s="74">
        <f>VLOOKUP(B207,ID_Año[],2,0)</f>
        <v>4</v>
      </c>
      <c r="D207" s="4" t="s">
        <v>143</v>
      </c>
      <c r="E207" s="4" t="s">
        <v>274</v>
      </c>
      <c r="F207" s="4" t="s">
        <v>115</v>
      </c>
      <c r="G207" s="4" t="s">
        <v>1896</v>
      </c>
      <c r="H207" s="4">
        <v>18</v>
      </c>
      <c r="I207" s="4">
        <v>23</v>
      </c>
      <c r="J207" s="5">
        <v>0</v>
      </c>
      <c r="K207" s="5">
        <v>0</v>
      </c>
      <c r="L207" s="4" t="s">
        <v>1898</v>
      </c>
      <c r="M207" s="4" t="s">
        <v>519</v>
      </c>
      <c r="N207" s="4" t="s">
        <v>129</v>
      </c>
      <c r="O207" s="4" t="s">
        <v>23</v>
      </c>
      <c r="P207" s="4" t="s">
        <v>1899</v>
      </c>
      <c r="Q207" s="6" t="str">
        <f t="shared" si="7"/>
        <v>Empate</v>
      </c>
    </row>
    <row r="208" spans="1:17" ht="15" x14ac:dyDescent="0.2">
      <c r="A208" s="70">
        <v>38887</v>
      </c>
      <c r="B208" s="75">
        <f t="shared" si="6"/>
        <v>2006</v>
      </c>
      <c r="C208" s="75">
        <f>VLOOKUP(B208,ID_Año[],2,0)</f>
        <v>4</v>
      </c>
      <c r="D208" s="7" t="s">
        <v>113</v>
      </c>
      <c r="E208" s="7" t="s">
        <v>168</v>
      </c>
      <c r="F208" s="7" t="s">
        <v>115</v>
      </c>
      <c r="G208" s="7" t="s">
        <v>1896</v>
      </c>
      <c r="H208" s="7">
        <v>34</v>
      </c>
      <c r="I208" s="7">
        <v>45</v>
      </c>
      <c r="J208" s="8">
        <v>0</v>
      </c>
      <c r="K208" s="8">
        <v>4</v>
      </c>
      <c r="L208" s="7" t="s">
        <v>1898</v>
      </c>
      <c r="M208" s="7" t="s">
        <v>945</v>
      </c>
      <c r="N208" s="7" t="s">
        <v>129</v>
      </c>
      <c r="O208" s="7" t="s">
        <v>23</v>
      </c>
      <c r="P208" s="7" t="s">
        <v>1900</v>
      </c>
      <c r="Q208" s="9" t="str">
        <f t="shared" si="7"/>
        <v>Victoria</v>
      </c>
    </row>
    <row r="209" spans="1:17" ht="15" x14ac:dyDescent="0.2">
      <c r="A209" s="69">
        <v>38887</v>
      </c>
      <c r="B209" s="74">
        <f t="shared" si="6"/>
        <v>2006</v>
      </c>
      <c r="C209" s="74">
        <f>VLOOKUP(B209,ID_Año[],2,0)</f>
        <v>4</v>
      </c>
      <c r="D209" s="4" t="s">
        <v>106</v>
      </c>
      <c r="E209" s="4" t="s">
        <v>128</v>
      </c>
      <c r="F209" s="4" t="s">
        <v>1896</v>
      </c>
      <c r="G209" s="4" t="s">
        <v>1902</v>
      </c>
      <c r="H209" s="4">
        <v>5</v>
      </c>
      <c r="I209" s="4">
        <v>21</v>
      </c>
      <c r="J209" s="5">
        <v>3</v>
      </c>
      <c r="K209" s="5">
        <v>1</v>
      </c>
      <c r="L209" s="4" t="s">
        <v>1898</v>
      </c>
      <c r="M209" s="4" t="s">
        <v>271</v>
      </c>
      <c r="N209" s="4" t="s">
        <v>129</v>
      </c>
      <c r="O209" s="4" t="s">
        <v>23</v>
      </c>
      <c r="P209" s="4" t="s">
        <v>441</v>
      </c>
      <c r="Q209" s="6" t="str">
        <f t="shared" si="7"/>
        <v>Derrota</v>
      </c>
    </row>
    <row r="210" spans="1:17" ht="15" x14ac:dyDescent="0.2">
      <c r="A210" s="70">
        <v>38887</v>
      </c>
      <c r="B210" s="75">
        <f t="shared" si="6"/>
        <v>2006</v>
      </c>
      <c r="C210" s="75">
        <f>VLOOKUP(B210,ID_Año[],2,0)</f>
        <v>4</v>
      </c>
      <c r="D210" s="7" t="s">
        <v>365</v>
      </c>
      <c r="E210" s="7" t="s">
        <v>53</v>
      </c>
      <c r="F210" s="7" t="s">
        <v>1902</v>
      </c>
      <c r="G210" s="7" t="s">
        <v>1896</v>
      </c>
      <c r="H210" s="7">
        <v>61</v>
      </c>
      <c r="I210" s="7">
        <v>35</v>
      </c>
      <c r="J210" s="8">
        <v>0</v>
      </c>
      <c r="K210" s="8">
        <v>2</v>
      </c>
      <c r="L210" s="7" t="s">
        <v>1898</v>
      </c>
      <c r="M210" s="7" t="s">
        <v>752</v>
      </c>
      <c r="N210" s="7" t="s">
        <v>129</v>
      </c>
      <c r="O210" s="7" t="s">
        <v>23</v>
      </c>
      <c r="P210" s="7" t="s">
        <v>1900</v>
      </c>
      <c r="Q210" s="9" t="str">
        <f t="shared" si="7"/>
        <v>Victoria</v>
      </c>
    </row>
    <row r="211" spans="1:17" ht="15" x14ac:dyDescent="0.2">
      <c r="A211" s="69">
        <v>38888</v>
      </c>
      <c r="B211" s="74">
        <f t="shared" si="6"/>
        <v>2006</v>
      </c>
      <c r="C211" s="74">
        <f>VLOOKUP(B211,ID_Año[],2,0)</f>
        <v>4</v>
      </c>
      <c r="D211" s="4" t="s">
        <v>131</v>
      </c>
      <c r="E211" s="4" t="s">
        <v>90</v>
      </c>
      <c r="F211" s="4" t="s">
        <v>1901</v>
      </c>
      <c r="G211" s="4" t="s">
        <v>1896</v>
      </c>
      <c r="H211" s="4">
        <v>26</v>
      </c>
      <c r="I211" s="4">
        <v>29</v>
      </c>
      <c r="J211" s="5">
        <v>1</v>
      </c>
      <c r="K211" s="5">
        <v>2</v>
      </c>
      <c r="L211" s="4" t="s">
        <v>1898</v>
      </c>
      <c r="M211" s="4" t="s">
        <v>325</v>
      </c>
      <c r="N211" s="4" t="s">
        <v>129</v>
      </c>
      <c r="O211" s="4" t="s">
        <v>23</v>
      </c>
      <c r="P211" s="4" t="s">
        <v>1900</v>
      </c>
      <c r="Q211" s="6" t="str">
        <f t="shared" si="7"/>
        <v>Victoria</v>
      </c>
    </row>
    <row r="212" spans="1:17" ht="15" x14ac:dyDescent="0.2">
      <c r="A212" s="70">
        <v>38888</v>
      </c>
      <c r="B212" s="75">
        <f t="shared" si="6"/>
        <v>2006</v>
      </c>
      <c r="C212" s="75">
        <f>VLOOKUP(B212,ID_Año[],2,0)</f>
        <v>4</v>
      </c>
      <c r="D212" s="7" t="s">
        <v>129</v>
      </c>
      <c r="E212" s="7" t="s">
        <v>31</v>
      </c>
      <c r="F212" s="7" t="s">
        <v>1896</v>
      </c>
      <c r="G212" s="7" t="s">
        <v>1897</v>
      </c>
      <c r="H212" s="7">
        <v>19</v>
      </c>
      <c r="I212" s="7">
        <v>39</v>
      </c>
      <c r="J212" s="8">
        <v>3</v>
      </c>
      <c r="K212" s="8">
        <v>0</v>
      </c>
      <c r="L212" s="7" t="s">
        <v>1898</v>
      </c>
      <c r="M212" s="7" t="s">
        <v>544</v>
      </c>
      <c r="N212" s="7" t="s">
        <v>129</v>
      </c>
      <c r="O212" s="7" t="s">
        <v>23</v>
      </c>
      <c r="P212" s="7" t="s">
        <v>441</v>
      </c>
      <c r="Q212" s="9" t="str">
        <f t="shared" si="7"/>
        <v>Derrota</v>
      </c>
    </row>
    <row r="213" spans="1:17" ht="15" x14ac:dyDescent="0.2">
      <c r="A213" s="69">
        <v>38888</v>
      </c>
      <c r="B213" s="74">
        <f t="shared" si="6"/>
        <v>2006</v>
      </c>
      <c r="C213" s="74">
        <f>VLOOKUP(B213,ID_Año[],2,0)</f>
        <v>4</v>
      </c>
      <c r="D213" s="4" t="s">
        <v>38</v>
      </c>
      <c r="E213" s="4" t="s">
        <v>282</v>
      </c>
      <c r="F213" s="4" t="s">
        <v>1897</v>
      </c>
      <c r="G213" s="4" t="s">
        <v>1897</v>
      </c>
      <c r="H213" s="4">
        <v>33</v>
      </c>
      <c r="I213" s="4">
        <v>47</v>
      </c>
      <c r="J213" s="5">
        <v>2</v>
      </c>
      <c r="K213" s="5">
        <v>0</v>
      </c>
      <c r="L213" s="4" t="s">
        <v>1898</v>
      </c>
      <c r="M213" s="4" t="s">
        <v>423</v>
      </c>
      <c r="N213" s="4" t="s">
        <v>129</v>
      </c>
      <c r="O213" s="4" t="s">
        <v>23</v>
      </c>
      <c r="P213" s="4" t="s">
        <v>441</v>
      </c>
      <c r="Q213" s="6" t="str">
        <f t="shared" si="7"/>
        <v>Derrota</v>
      </c>
    </row>
    <row r="214" spans="1:17" ht="15" x14ac:dyDescent="0.2">
      <c r="A214" s="70">
        <v>38888</v>
      </c>
      <c r="B214" s="75">
        <f t="shared" si="6"/>
        <v>2006</v>
      </c>
      <c r="C214" s="75">
        <f>VLOOKUP(B214,ID_Año[],2,0)</f>
        <v>4</v>
      </c>
      <c r="D214" s="7" t="s">
        <v>52</v>
      </c>
      <c r="E214" s="7" t="s">
        <v>89</v>
      </c>
      <c r="F214" s="7" t="s">
        <v>1896</v>
      </c>
      <c r="G214" s="7" t="s">
        <v>1896</v>
      </c>
      <c r="H214" s="7">
        <v>16</v>
      </c>
      <c r="I214" s="7">
        <v>10</v>
      </c>
      <c r="J214" s="8">
        <v>2</v>
      </c>
      <c r="K214" s="8">
        <v>2</v>
      </c>
      <c r="L214" s="7" t="s">
        <v>1898</v>
      </c>
      <c r="M214" s="7" t="s">
        <v>190</v>
      </c>
      <c r="N214" s="7" t="s">
        <v>129</v>
      </c>
      <c r="O214" s="7" t="s">
        <v>23</v>
      </c>
      <c r="P214" s="7" t="s">
        <v>1899</v>
      </c>
      <c r="Q214" s="9" t="str">
        <f t="shared" si="7"/>
        <v>Empate</v>
      </c>
    </row>
    <row r="215" spans="1:17" ht="15" x14ac:dyDescent="0.2">
      <c r="A215" s="69">
        <v>38889</v>
      </c>
      <c r="B215" s="74">
        <f t="shared" si="6"/>
        <v>2006</v>
      </c>
      <c r="C215" s="74">
        <f>VLOOKUP(B215,ID_Año[],2,0)</f>
        <v>4</v>
      </c>
      <c r="D215" s="4" t="s">
        <v>167</v>
      </c>
      <c r="E215" s="4" t="s">
        <v>267</v>
      </c>
      <c r="F215" s="4" t="s">
        <v>115</v>
      </c>
      <c r="G215" s="4" t="s">
        <v>1902</v>
      </c>
      <c r="H215" s="4">
        <v>23</v>
      </c>
      <c r="I215" s="4">
        <v>57</v>
      </c>
      <c r="J215" s="5">
        <v>1</v>
      </c>
      <c r="K215" s="5">
        <v>1</v>
      </c>
      <c r="L215" s="4" t="s">
        <v>1898</v>
      </c>
      <c r="M215" s="4" t="s">
        <v>1159</v>
      </c>
      <c r="N215" s="4" t="s">
        <v>129</v>
      </c>
      <c r="O215" s="4" t="s">
        <v>23</v>
      </c>
      <c r="P215" s="4" t="s">
        <v>1899</v>
      </c>
      <c r="Q215" s="6" t="str">
        <f t="shared" si="7"/>
        <v>Empate</v>
      </c>
    </row>
    <row r="216" spans="1:17" ht="15" x14ac:dyDescent="0.2">
      <c r="A216" s="70">
        <v>38889</v>
      </c>
      <c r="B216" s="75">
        <f t="shared" si="6"/>
        <v>2006</v>
      </c>
      <c r="C216" s="75">
        <f>VLOOKUP(B216,ID_Año[],2,0)</f>
        <v>4</v>
      </c>
      <c r="D216" s="7" t="s">
        <v>136</v>
      </c>
      <c r="E216" s="7" t="s">
        <v>1204</v>
      </c>
      <c r="F216" s="7" t="s">
        <v>1902</v>
      </c>
      <c r="G216" s="7" t="s">
        <v>1896</v>
      </c>
      <c r="H216" s="7">
        <v>32</v>
      </c>
      <c r="I216" s="7">
        <v>47</v>
      </c>
      <c r="J216" s="8">
        <v>3</v>
      </c>
      <c r="K216" s="8">
        <v>2</v>
      </c>
      <c r="L216" s="7" t="s">
        <v>1898</v>
      </c>
      <c r="M216" s="7" t="s">
        <v>589</v>
      </c>
      <c r="N216" s="7" t="s">
        <v>129</v>
      </c>
      <c r="O216" s="7" t="s">
        <v>23</v>
      </c>
      <c r="P216" s="7" t="s">
        <v>441</v>
      </c>
      <c r="Q216" s="9" t="str">
        <f t="shared" si="7"/>
        <v>Derrota</v>
      </c>
    </row>
    <row r="217" spans="1:17" ht="15" x14ac:dyDescent="0.2">
      <c r="A217" s="69">
        <v>38889</v>
      </c>
      <c r="B217" s="74">
        <f t="shared" si="6"/>
        <v>2006</v>
      </c>
      <c r="C217" s="74">
        <f>VLOOKUP(B217,ID_Año[],2,0)</f>
        <v>4</v>
      </c>
      <c r="D217" s="4" t="s">
        <v>126</v>
      </c>
      <c r="E217" s="4" t="s">
        <v>39</v>
      </c>
      <c r="F217" s="4" t="s">
        <v>1896</v>
      </c>
      <c r="G217" s="4" t="s">
        <v>1897</v>
      </c>
      <c r="H217" s="4">
        <v>3</v>
      </c>
      <c r="I217" s="4">
        <v>9</v>
      </c>
      <c r="J217" s="5">
        <v>0</v>
      </c>
      <c r="K217" s="5">
        <v>0</v>
      </c>
      <c r="L217" s="4" t="s">
        <v>1898</v>
      </c>
      <c r="M217" s="4" t="s">
        <v>787</v>
      </c>
      <c r="N217" s="4" t="s">
        <v>129</v>
      </c>
      <c r="O217" s="4" t="s">
        <v>23</v>
      </c>
      <c r="P217" s="4" t="s">
        <v>1899</v>
      </c>
      <c r="Q217" s="6" t="str">
        <f t="shared" si="7"/>
        <v>Empate</v>
      </c>
    </row>
    <row r="218" spans="1:17" ht="15" x14ac:dyDescent="0.2">
      <c r="A218" s="70">
        <v>38889</v>
      </c>
      <c r="B218" s="75">
        <f t="shared" si="6"/>
        <v>2006</v>
      </c>
      <c r="C218" s="75">
        <f>VLOOKUP(B218,ID_Año[],2,0)</f>
        <v>4</v>
      </c>
      <c r="D218" s="7" t="s">
        <v>82</v>
      </c>
      <c r="E218" s="7" t="s">
        <v>26</v>
      </c>
      <c r="F218" s="7" t="s">
        <v>1896</v>
      </c>
      <c r="G218" s="7" t="s">
        <v>1901</v>
      </c>
      <c r="H218" s="7">
        <v>7</v>
      </c>
      <c r="I218" s="7">
        <v>4</v>
      </c>
      <c r="J218" s="8">
        <v>2</v>
      </c>
      <c r="K218" s="8">
        <v>1</v>
      </c>
      <c r="L218" s="7" t="s">
        <v>1898</v>
      </c>
      <c r="M218" s="7" t="s">
        <v>822</v>
      </c>
      <c r="N218" s="7" t="s">
        <v>129</v>
      </c>
      <c r="O218" s="7" t="s">
        <v>23</v>
      </c>
      <c r="P218" s="7" t="s">
        <v>441</v>
      </c>
      <c r="Q218" s="9" t="str">
        <f t="shared" si="7"/>
        <v>Derrota</v>
      </c>
    </row>
    <row r="219" spans="1:17" ht="15" x14ac:dyDescent="0.2">
      <c r="A219" s="69">
        <v>38890</v>
      </c>
      <c r="B219" s="74">
        <f t="shared" si="6"/>
        <v>2006</v>
      </c>
      <c r="C219" s="74">
        <f>VLOOKUP(B219,ID_Año[],2,0)</f>
        <v>4</v>
      </c>
      <c r="D219" s="4" t="s">
        <v>274</v>
      </c>
      <c r="E219" s="4" t="s">
        <v>55</v>
      </c>
      <c r="F219" s="4" t="s">
        <v>1896</v>
      </c>
      <c r="G219" s="4" t="s">
        <v>1904</v>
      </c>
      <c r="H219" s="4">
        <v>23</v>
      </c>
      <c r="I219" s="4">
        <v>42</v>
      </c>
      <c r="J219" s="5">
        <v>2</v>
      </c>
      <c r="K219" s="5">
        <v>2</v>
      </c>
      <c r="L219" s="4" t="s">
        <v>1898</v>
      </c>
      <c r="M219" s="4" t="s">
        <v>271</v>
      </c>
      <c r="N219" s="4" t="s">
        <v>129</v>
      </c>
      <c r="O219" s="4" t="s">
        <v>23</v>
      </c>
      <c r="P219" s="4" t="s">
        <v>1899</v>
      </c>
      <c r="Q219" s="6" t="str">
        <f t="shared" si="7"/>
        <v>Empate</v>
      </c>
    </row>
    <row r="220" spans="1:17" ht="15" x14ac:dyDescent="0.2">
      <c r="A220" s="70">
        <v>38890</v>
      </c>
      <c r="B220" s="75">
        <f t="shared" si="6"/>
        <v>2006</v>
      </c>
      <c r="C220" s="75">
        <f>VLOOKUP(B220,ID_Año[],2,0)</f>
        <v>4</v>
      </c>
      <c r="D220" s="7" t="s">
        <v>293</v>
      </c>
      <c r="E220" s="7" t="s">
        <v>119</v>
      </c>
      <c r="F220" s="7" t="s">
        <v>1896</v>
      </c>
      <c r="G220" s="7" t="s">
        <v>1896</v>
      </c>
      <c r="H220" s="7">
        <v>2</v>
      </c>
      <c r="I220" s="7">
        <v>13</v>
      </c>
      <c r="J220" s="8">
        <v>0</v>
      </c>
      <c r="K220" s="8">
        <v>2</v>
      </c>
      <c r="L220" s="7" t="s">
        <v>1898</v>
      </c>
      <c r="M220" s="7" t="s">
        <v>945</v>
      </c>
      <c r="N220" s="7" t="s">
        <v>129</v>
      </c>
      <c r="O220" s="7" t="s">
        <v>23</v>
      </c>
      <c r="P220" s="7" t="s">
        <v>1900</v>
      </c>
      <c r="Q220" s="9" t="str">
        <f t="shared" si="7"/>
        <v>Victoria</v>
      </c>
    </row>
    <row r="221" spans="1:17" ht="15" x14ac:dyDescent="0.2">
      <c r="A221" s="69">
        <v>38890</v>
      </c>
      <c r="B221" s="74">
        <f t="shared" si="6"/>
        <v>2006</v>
      </c>
      <c r="C221" s="74">
        <f>VLOOKUP(B221,ID_Año[],2,0)</f>
        <v>4</v>
      </c>
      <c r="D221" s="4" t="s">
        <v>199</v>
      </c>
      <c r="E221" s="4" t="s">
        <v>77</v>
      </c>
      <c r="F221" s="4" t="s">
        <v>1902</v>
      </c>
      <c r="G221" s="4" t="s">
        <v>1901</v>
      </c>
      <c r="H221" s="4">
        <v>48</v>
      </c>
      <c r="I221" s="4">
        <v>5</v>
      </c>
      <c r="J221" s="5">
        <v>2</v>
      </c>
      <c r="K221" s="5">
        <v>1</v>
      </c>
      <c r="L221" s="4" t="s">
        <v>1898</v>
      </c>
      <c r="M221" s="4" t="s">
        <v>519</v>
      </c>
      <c r="N221" s="4" t="s">
        <v>129</v>
      </c>
      <c r="O221" s="4" t="s">
        <v>23</v>
      </c>
      <c r="P221" s="4" t="s">
        <v>441</v>
      </c>
      <c r="Q221" s="6" t="str">
        <f t="shared" si="7"/>
        <v>Derrota</v>
      </c>
    </row>
    <row r="222" spans="1:17" ht="15" x14ac:dyDescent="0.2">
      <c r="A222" s="70">
        <v>38890</v>
      </c>
      <c r="B222" s="75">
        <f t="shared" si="6"/>
        <v>2006</v>
      </c>
      <c r="C222" s="75">
        <f>VLOOKUP(B222,ID_Año[],2,0)</f>
        <v>4</v>
      </c>
      <c r="D222" s="7" t="s">
        <v>143</v>
      </c>
      <c r="E222" s="7" t="s">
        <v>25</v>
      </c>
      <c r="F222" s="7" t="s">
        <v>115</v>
      </c>
      <c r="G222" s="7" t="s">
        <v>1897</v>
      </c>
      <c r="H222" s="7">
        <v>18</v>
      </c>
      <c r="I222" s="7">
        <v>1</v>
      </c>
      <c r="J222" s="8">
        <v>1</v>
      </c>
      <c r="K222" s="8">
        <v>4</v>
      </c>
      <c r="L222" s="7" t="s">
        <v>1898</v>
      </c>
      <c r="M222" s="7" t="s">
        <v>752</v>
      </c>
      <c r="N222" s="7" t="s">
        <v>129</v>
      </c>
      <c r="O222" s="7" t="s">
        <v>23</v>
      </c>
      <c r="P222" s="7" t="s">
        <v>1900</v>
      </c>
      <c r="Q222" s="9" t="str">
        <f t="shared" si="7"/>
        <v>Victoria</v>
      </c>
    </row>
    <row r="223" spans="1:17" ht="15" x14ac:dyDescent="0.2">
      <c r="A223" s="69">
        <v>38891</v>
      </c>
      <c r="B223" s="74">
        <f t="shared" si="6"/>
        <v>2006</v>
      </c>
      <c r="C223" s="74">
        <f>VLOOKUP(B223,ID_Año[],2,0)</f>
        <v>4</v>
      </c>
      <c r="D223" s="4" t="s">
        <v>113</v>
      </c>
      <c r="E223" s="4" t="s">
        <v>106</v>
      </c>
      <c r="F223" s="4" t="s">
        <v>115</v>
      </c>
      <c r="G223" s="4" t="s">
        <v>1896</v>
      </c>
      <c r="H223" s="4">
        <v>34</v>
      </c>
      <c r="I223" s="4">
        <v>5</v>
      </c>
      <c r="J223" s="5">
        <v>0</v>
      </c>
      <c r="K223" s="5">
        <v>1</v>
      </c>
      <c r="L223" s="4" t="s">
        <v>1898</v>
      </c>
      <c r="M223" s="4" t="s">
        <v>423</v>
      </c>
      <c r="N223" s="4" t="s">
        <v>129</v>
      </c>
      <c r="O223" s="4" t="s">
        <v>23</v>
      </c>
      <c r="P223" s="4" t="s">
        <v>1900</v>
      </c>
      <c r="Q223" s="6" t="str">
        <f t="shared" si="7"/>
        <v>Victoria</v>
      </c>
    </row>
    <row r="224" spans="1:17" ht="15" x14ac:dyDescent="0.2">
      <c r="A224" s="70">
        <v>38891</v>
      </c>
      <c r="B224" s="75">
        <f t="shared" si="6"/>
        <v>2006</v>
      </c>
      <c r="C224" s="75">
        <f>VLOOKUP(B224,ID_Año[],2,0)</f>
        <v>4</v>
      </c>
      <c r="D224" s="7" t="s">
        <v>53</v>
      </c>
      <c r="E224" s="7" t="s">
        <v>133</v>
      </c>
      <c r="F224" s="7" t="s">
        <v>1896</v>
      </c>
      <c r="G224" s="7" t="s">
        <v>115</v>
      </c>
      <c r="H224" s="7">
        <v>35</v>
      </c>
      <c r="I224" s="7">
        <v>29</v>
      </c>
      <c r="J224" s="8">
        <v>2</v>
      </c>
      <c r="K224" s="8">
        <v>0</v>
      </c>
      <c r="L224" s="7" t="s">
        <v>1898</v>
      </c>
      <c r="M224" s="7" t="s">
        <v>325</v>
      </c>
      <c r="N224" s="7" t="s">
        <v>129</v>
      </c>
      <c r="O224" s="7" t="s">
        <v>23</v>
      </c>
      <c r="P224" s="7" t="s">
        <v>441</v>
      </c>
      <c r="Q224" s="9" t="str">
        <f t="shared" si="7"/>
        <v>Derrota</v>
      </c>
    </row>
    <row r="225" spans="1:17" ht="15" x14ac:dyDescent="0.2">
      <c r="A225" s="69">
        <v>38891</v>
      </c>
      <c r="B225" s="74">
        <f t="shared" si="6"/>
        <v>2006</v>
      </c>
      <c r="C225" s="74">
        <f>VLOOKUP(B225,ID_Año[],2,0)</f>
        <v>4</v>
      </c>
      <c r="D225" s="4" t="s">
        <v>365</v>
      </c>
      <c r="E225" s="4" t="s">
        <v>67</v>
      </c>
      <c r="F225" s="4" t="s">
        <v>1902</v>
      </c>
      <c r="G225" s="4" t="s">
        <v>1896</v>
      </c>
      <c r="H225" s="4">
        <v>61</v>
      </c>
      <c r="I225" s="4">
        <v>8</v>
      </c>
      <c r="J225" s="5">
        <v>0</v>
      </c>
      <c r="K225" s="5">
        <v>2</v>
      </c>
      <c r="L225" s="4" t="s">
        <v>1898</v>
      </c>
      <c r="M225" s="4" t="s">
        <v>190</v>
      </c>
      <c r="N225" s="4" t="s">
        <v>129</v>
      </c>
      <c r="O225" s="4" t="s">
        <v>23</v>
      </c>
      <c r="P225" s="4" t="s">
        <v>1900</v>
      </c>
      <c r="Q225" s="6" t="str">
        <f t="shared" si="7"/>
        <v>Victoria</v>
      </c>
    </row>
    <row r="226" spans="1:17" ht="15" x14ac:dyDescent="0.2">
      <c r="A226" s="70">
        <v>38891</v>
      </c>
      <c r="B226" s="75">
        <f t="shared" si="6"/>
        <v>2006</v>
      </c>
      <c r="C226" s="75">
        <f>VLOOKUP(B226,ID_Año[],2,0)</f>
        <v>4</v>
      </c>
      <c r="D226" s="7" t="s">
        <v>168</v>
      </c>
      <c r="E226" s="7" t="s">
        <v>128</v>
      </c>
      <c r="F226" s="7" t="s">
        <v>1896</v>
      </c>
      <c r="G226" s="7" t="s">
        <v>1902</v>
      </c>
      <c r="H226" s="7">
        <v>45</v>
      </c>
      <c r="I226" s="7">
        <v>21</v>
      </c>
      <c r="J226" s="8">
        <v>1</v>
      </c>
      <c r="K226" s="8">
        <v>0</v>
      </c>
      <c r="L226" s="7" t="s">
        <v>1898</v>
      </c>
      <c r="M226" s="7" t="s">
        <v>544</v>
      </c>
      <c r="N226" s="7" t="s">
        <v>129</v>
      </c>
      <c r="O226" s="7" t="s">
        <v>23</v>
      </c>
      <c r="P226" s="7" t="s">
        <v>441</v>
      </c>
      <c r="Q226" s="9" t="str">
        <f t="shared" si="7"/>
        <v>Derrota</v>
      </c>
    </row>
    <row r="227" spans="1:17" ht="15" x14ac:dyDescent="0.2">
      <c r="A227" s="69">
        <v>38892</v>
      </c>
      <c r="B227" s="74">
        <f t="shared" si="6"/>
        <v>2006</v>
      </c>
      <c r="C227" s="74">
        <f>VLOOKUP(B227,ID_Año[],2,0)</f>
        <v>4</v>
      </c>
      <c r="D227" s="4" t="s">
        <v>39</v>
      </c>
      <c r="E227" s="4" t="s">
        <v>26</v>
      </c>
      <c r="F227" s="4" t="s">
        <v>1897</v>
      </c>
      <c r="G227" s="4" t="s">
        <v>1901</v>
      </c>
      <c r="H227" s="4">
        <v>9</v>
      </c>
      <c r="I227" s="4">
        <v>4</v>
      </c>
      <c r="J227" s="5">
        <v>2</v>
      </c>
      <c r="K227" s="5">
        <v>1</v>
      </c>
      <c r="L227" s="4" t="s">
        <v>1898</v>
      </c>
      <c r="M227" s="4" t="s">
        <v>1159</v>
      </c>
      <c r="N227" s="4" t="s">
        <v>129</v>
      </c>
      <c r="O227" s="4" t="s">
        <v>23</v>
      </c>
      <c r="P227" s="4" t="s">
        <v>441</v>
      </c>
      <c r="Q227" s="6" t="str">
        <f t="shared" si="7"/>
        <v>Derrota</v>
      </c>
    </row>
    <row r="228" spans="1:17" ht="15" x14ac:dyDescent="0.2">
      <c r="A228" s="70">
        <v>38892</v>
      </c>
      <c r="B228" s="75">
        <f t="shared" si="6"/>
        <v>2006</v>
      </c>
      <c r="C228" s="75">
        <f>VLOOKUP(B228,ID_Año[],2,0)</f>
        <v>4</v>
      </c>
      <c r="D228" s="7" t="s">
        <v>129</v>
      </c>
      <c r="E228" s="7" t="s">
        <v>52</v>
      </c>
      <c r="F228" s="7" t="s">
        <v>1896</v>
      </c>
      <c r="G228" s="7" t="s">
        <v>1896</v>
      </c>
      <c r="H228" s="7">
        <v>19</v>
      </c>
      <c r="I228" s="7">
        <v>16</v>
      </c>
      <c r="J228" s="8">
        <v>2</v>
      </c>
      <c r="K228" s="8">
        <v>0</v>
      </c>
      <c r="L228" s="7" t="s">
        <v>1898</v>
      </c>
      <c r="M228" s="7" t="s">
        <v>589</v>
      </c>
      <c r="N228" s="7" t="s">
        <v>129</v>
      </c>
      <c r="O228" s="7" t="s">
        <v>23</v>
      </c>
      <c r="P228" s="7" t="s">
        <v>441</v>
      </c>
      <c r="Q228" s="9" t="str">
        <f t="shared" si="7"/>
        <v>Derrota</v>
      </c>
    </row>
    <row r="229" spans="1:17" ht="15" x14ac:dyDescent="0.2">
      <c r="A229" s="69">
        <v>38893</v>
      </c>
      <c r="B229" s="74">
        <f t="shared" si="6"/>
        <v>2006</v>
      </c>
      <c r="C229" s="74">
        <f>VLOOKUP(B229,ID_Año[],2,0)</f>
        <v>4</v>
      </c>
      <c r="D229" s="4" t="s">
        <v>89</v>
      </c>
      <c r="E229" s="4" t="s">
        <v>31</v>
      </c>
      <c r="F229" s="4" t="s">
        <v>1896</v>
      </c>
      <c r="G229" s="4" t="s">
        <v>1897</v>
      </c>
      <c r="H229" s="4">
        <v>10</v>
      </c>
      <c r="I229" s="4">
        <v>39</v>
      </c>
      <c r="J229" s="5">
        <v>1</v>
      </c>
      <c r="K229" s="5">
        <v>0</v>
      </c>
      <c r="L229" s="4" t="s">
        <v>1898</v>
      </c>
      <c r="M229" s="4" t="s">
        <v>271</v>
      </c>
      <c r="N229" s="4" t="s">
        <v>129</v>
      </c>
      <c r="O229" s="4" t="s">
        <v>23</v>
      </c>
      <c r="P229" s="4" t="s">
        <v>441</v>
      </c>
      <c r="Q229" s="6" t="str">
        <f t="shared" si="7"/>
        <v>Derrota</v>
      </c>
    </row>
    <row r="230" spans="1:17" ht="15" x14ac:dyDescent="0.2">
      <c r="A230" s="70">
        <v>38893</v>
      </c>
      <c r="B230" s="75">
        <f t="shared" si="6"/>
        <v>2006</v>
      </c>
      <c r="C230" s="75">
        <f>VLOOKUP(B230,ID_Año[],2,0)</f>
        <v>4</v>
      </c>
      <c r="D230" s="7" t="s">
        <v>82</v>
      </c>
      <c r="E230" s="7" t="s">
        <v>126</v>
      </c>
      <c r="F230" s="7" t="s">
        <v>1896</v>
      </c>
      <c r="G230" s="7" t="s">
        <v>1896</v>
      </c>
      <c r="H230" s="7">
        <v>7</v>
      </c>
      <c r="I230" s="7">
        <v>3</v>
      </c>
      <c r="J230" s="8">
        <v>1</v>
      </c>
      <c r="K230" s="8">
        <v>0</v>
      </c>
      <c r="L230" s="7" t="s">
        <v>1898</v>
      </c>
      <c r="M230" s="7" t="s">
        <v>519</v>
      </c>
      <c r="N230" s="7" t="s">
        <v>129</v>
      </c>
      <c r="O230" s="7" t="s">
        <v>23</v>
      </c>
      <c r="P230" s="7" t="s">
        <v>441</v>
      </c>
      <c r="Q230" s="9" t="str">
        <f t="shared" si="7"/>
        <v>Derrota</v>
      </c>
    </row>
    <row r="231" spans="1:17" ht="15" x14ac:dyDescent="0.2">
      <c r="A231" s="69">
        <v>38894</v>
      </c>
      <c r="B231" s="74">
        <f t="shared" si="6"/>
        <v>2006</v>
      </c>
      <c r="C231" s="74">
        <f>VLOOKUP(B231,ID_Año[],2,0)</f>
        <v>4</v>
      </c>
      <c r="D231" s="4" t="s">
        <v>119</v>
      </c>
      <c r="E231" s="4" t="s">
        <v>55</v>
      </c>
      <c r="F231" s="4" t="s">
        <v>1896</v>
      </c>
      <c r="G231" s="4" t="s">
        <v>1904</v>
      </c>
      <c r="H231" s="4">
        <v>13</v>
      </c>
      <c r="I231" s="4">
        <v>42</v>
      </c>
      <c r="J231" s="5">
        <v>1</v>
      </c>
      <c r="K231" s="5">
        <v>0</v>
      </c>
      <c r="L231" s="4" t="s">
        <v>1898</v>
      </c>
      <c r="M231" s="4" t="s">
        <v>423</v>
      </c>
      <c r="N231" s="4" t="s">
        <v>129</v>
      </c>
      <c r="O231" s="4" t="s">
        <v>23</v>
      </c>
      <c r="P231" s="4" t="s">
        <v>441</v>
      </c>
      <c r="Q231" s="6" t="str">
        <f t="shared" si="7"/>
        <v>Derrota</v>
      </c>
    </row>
    <row r="232" spans="1:17" ht="15" x14ac:dyDescent="0.2">
      <c r="A232" s="70">
        <v>38894</v>
      </c>
      <c r="B232" s="75">
        <f t="shared" si="6"/>
        <v>2006</v>
      </c>
      <c r="C232" s="75">
        <f>VLOOKUP(B232,ID_Año[],2,0)</f>
        <v>4</v>
      </c>
      <c r="D232" s="7" t="s">
        <v>53</v>
      </c>
      <c r="E232" s="7" t="s">
        <v>168</v>
      </c>
      <c r="F232" s="7" t="s">
        <v>1896</v>
      </c>
      <c r="G232" s="7" t="s">
        <v>1896</v>
      </c>
      <c r="H232" s="7">
        <v>35</v>
      </c>
      <c r="I232" s="7">
        <v>45</v>
      </c>
      <c r="J232" s="8">
        <v>0</v>
      </c>
      <c r="K232" s="8">
        <v>0</v>
      </c>
      <c r="L232" s="7" t="s">
        <v>1898</v>
      </c>
      <c r="M232" s="7" t="s">
        <v>190</v>
      </c>
      <c r="N232" s="7" t="s">
        <v>129</v>
      </c>
      <c r="O232" s="7" t="s">
        <v>1903</v>
      </c>
      <c r="P232" s="7" t="s">
        <v>1900</v>
      </c>
      <c r="Q232" s="9" t="str">
        <f t="shared" si="7"/>
        <v>Victoria</v>
      </c>
    </row>
    <row r="233" spans="1:17" ht="15" x14ac:dyDescent="0.2">
      <c r="A233" s="69">
        <v>38895</v>
      </c>
      <c r="B233" s="74">
        <f t="shared" si="6"/>
        <v>2006</v>
      </c>
      <c r="C233" s="74">
        <f>VLOOKUP(B233,ID_Año[],2,0)</f>
        <v>4</v>
      </c>
      <c r="D233" s="4" t="s">
        <v>25</v>
      </c>
      <c r="E233" s="4" t="s">
        <v>199</v>
      </c>
      <c r="F233" s="4" t="s">
        <v>1897</v>
      </c>
      <c r="G233" s="4" t="s">
        <v>1902</v>
      </c>
      <c r="H233" s="4">
        <v>1</v>
      </c>
      <c r="I233" s="4">
        <v>48</v>
      </c>
      <c r="J233" s="5">
        <v>3</v>
      </c>
      <c r="K233" s="5">
        <v>0</v>
      </c>
      <c r="L233" s="4" t="s">
        <v>1898</v>
      </c>
      <c r="M233" s="4" t="s">
        <v>752</v>
      </c>
      <c r="N233" s="4" t="s">
        <v>129</v>
      </c>
      <c r="O233" s="4" t="s">
        <v>23</v>
      </c>
      <c r="P233" s="4" t="s">
        <v>441</v>
      </c>
      <c r="Q233" s="6" t="str">
        <f t="shared" si="7"/>
        <v>Derrota</v>
      </c>
    </row>
    <row r="234" spans="1:17" ht="15" x14ac:dyDescent="0.2">
      <c r="A234" s="70">
        <v>38895</v>
      </c>
      <c r="B234" s="75">
        <f t="shared" si="6"/>
        <v>2006</v>
      </c>
      <c r="C234" s="75">
        <f>VLOOKUP(B234,ID_Año[],2,0)</f>
        <v>4</v>
      </c>
      <c r="D234" s="7" t="s">
        <v>106</v>
      </c>
      <c r="E234" s="7" t="s">
        <v>67</v>
      </c>
      <c r="F234" s="7" t="s">
        <v>1896</v>
      </c>
      <c r="G234" s="7" t="s">
        <v>1896</v>
      </c>
      <c r="H234" s="7">
        <v>5</v>
      </c>
      <c r="I234" s="7">
        <v>8</v>
      </c>
      <c r="J234" s="8">
        <v>1</v>
      </c>
      <c r="K234" s="8">
        <v>3</v>
      </c>
      <c r="L234" s="7" t="s">
        <v>1898</v>
      </c>
      <c r="M234" s="7" t="s">
        <v>325</v>
      </c>
      <c r="N234" s="7" t="s">
        <v>129</v>
      </c>
      <c r="O234" s="7" t="s">
        <v>23</v>
      </c>
      <c r="P234" s="7" t="s">
        <v>1900</v>
      </c>
      <c r="Q234" s="9" t="str">
        <f t="shared" si="7"/>
        <v>Victoria</v>
      </c>
    </row>
    <row r="235" spans="1:17" ht="15" x14ac:dyDescent="0.2">
      <c r="A235" s="69">
        <v>38898</v>
      </c>
      <c r="B235" s="74">
        <f t="shared" si="6"/>
        <v>2006</v>
      </c>
      <c r="C235" s="74">
        <f>VLOOKUP(B235,ID_Año[],2,0)</f>
        <v>4</v>
      </c>
      <c r="D235" s="4" t="s">
        <v>129</v>
      </c>
      <c r="E235" s="4" t="s">
        <v>39</v>
      </c>
      <c r="F235" s="4" t="s">
        <v>1896</v>
      </c>
      <c r="G235" s="4" t="s">
        <v>1897</v>
      </c>
      <c r="H235" s="4">
        <v>19</v>
      </c>
      <c r="I235" s="4">
        <v>9</v>
      </c>
      <c r="J235" s="5">
        <v>1</v>
      </c>
      <c r="K235" s="5">
        <v>1</v>
      </c>
      <c r="L235" s="4" t="s">
        <v>1898</v>
      </c>
      <c r="M235" s="4" t="s">
        <v>544</v>
      </c>
      <c r="N235" s="4" t="s">
        <v>129</v>
      </c>
      <c r="O235" s="4" t="s">
        <v>1903</v>
      </c>
      <c r="P235" s="4" t="s">
        <v>441</v>
      </c>
      <c r="Q235" s="6" t="str">
        <f t="shared" si="7"/>
        <v>Derrota</v>
      </c>
    </row>
    <row r="236" spans="1:17" ht="15" x14ac:dyDescent="0.2">
      <c r="A236" s="70">
        <v>38898</v>
      </c>
      <c r="B236" s="75">
        <f t="shared" si="6"/>
        <v>2006</v>
      </c>
      <c r="C236" s="75">
        <f>VLOOKUP(B236,ID_Año[],2,0)</f>
        <v>4</v>
      </c>
      <c r="D236" s="7" t="s">
        <v>119</v>
      </c>
      <c r="E236" s="7" t="s">
        <v>168</v>
      </c>
      <c r="F236" s="7" t="s">
        <v>1896</v>
      </c>
      <c r="G236" s="7" t="s">
        <v>1896</v>
      </c>
      <c r="H236" s="7">
        <v>13</v>
      </c>
      <c r="I236" s="7">
        <v>45</v>
      </c>
      <c r="J236" s="8">
        <v>3</v>
      </c>
      <c r="K236" s="8">
        <v>0</v>
      </c>
      <c r="L236" s="7" t="s">
        <v>1898</v>
      </c>
      <c r="M236" s="7" t="s">
        <v>945</v>
      </c>
      <c r="N236" s="7" t="s">
        <v>129</v>
      </c>
      <c r="O236" s="7" t="s">
        <v>23</v>
      </c>
      <c r="P236" s="7" t="s">
        <v>441</v>
      </c>
      <c r="Q236" s="9" t="str">
        <f t="shared" si="7"/>
        <v>Derrota</v>
      </c>
    </row>
    <row r="237" spans="1:17" ht="15" x14ac:dyDescent="0.2">
      <c r="A237" s="69">
        <v>38899</v>
      </c>
      <c r="B237" s="74">
        <f t="shared" si="6"/>
        <v>2006</v>
      </c>
      <c r="C237" s="74">
        <f>VLOOKUP(B237,ID_Año[],2,0)</f>
        <v>4</v>
      </c>
      <c r="D237" s="4" t="s">
        <v>25</v>
      </c>
      <c r="E237" s="4" t="s">
        <v>67</v>
      </c>
      <c r="F237" s="4" t="s">
        <v>1897</v>
      </c>
      <c r="G237" s="4" t="s">
        <v>1896</v>
      </c>
      <c r="H237" s="4">
        <v>1</v>
      </c>
      <c r="I237" s="4">
        <v>8</v>
      </c>
      <c r="J237" s="5">
        <v>0</v>
      </c>
      <c r="K237" s="5">
        <v>1</v>
      </c>
      <c r="L237" s="4" t="s">
        <v>1898</v>
      </c>
      <c r="M237" s="4" t="s">
        <v>787</v>
      </c>
      <c r="N237" s="4" t="s">
        <v>129</v>
      </c>
      <c r="O237" s="4" t="s">
        <v>23</v>
      </c>
      <c r="P237" s="4" t="s">
        <v>1900</v>
      </c>
      <c r="Q237" s="6" t="str">
        <f t="shared" si="7"/>
        <v>Victoria</v>
      </c>
    </row>
    <row r="238" spans="1:17" ht="15" x14ac:dyDescent="0.2">
      <c r="A238" s="70">
        <v>38899</v>
      </c>
      <c r="B238" s="75">
        <f t="shared" si="6"/>
        <v>2006</v>
      </c>
      <c r="C238" s="75">
        <f>VLOOKUP(B238,ID_Año[],2,0)</f>
        <v>4</v>
      </c>
      <c r="D238" s="7" t="s">
        <v>89</v>
      </c>
      <c r="E238" s="7" t="s">
        <v>82</v>
      </c>
      <c r="F238" s="7" t="s">
        <v>1896</v>
      </c>
      <c r="G238" s="7" t="s">
        <v>1896</v>
      </c>
      <c r="H238" s="7">
        <v>10</v>
      </c>
      <c r="I238" s="7">
        <v>7</v>
      </c>
      <c r="J238" s="8">
        <v>0</v>
      </c>
      <c r="K238" s="8">
        <v>0</v>
      </c>
      <c r="L238" s="7" t="s">
        <v>1898</v>
      </c>
      <c r="M238" s="7" t="s">
        <v>822</v>
      </c>
      <c r="N238" s="7" t="s">
        <v>129</v>
      </c>
      <c r="O238" s="7" t="s">
        <v>1903</v>
      </c>
      <c r="P238" s="7" t="s">
        <v>1900</v>
      </c>
      <c r="Q238" s="9" t="str">
        <f t="shared" si="7"/>
        <v>Victoria</v>
      </c>
    </row>
    <row r="239" spans="1:17" ht="15" x14ac:dyDescent="0.2">
      <c r="A239" s="69">
        <v>38902</v>
      </c>
      <c r="B239" s="74">
        <f t="shared" si="6"/>
        <v>2006</v>
      </c>
      <c r="C239" s="74">
        <f>VLOOKUP(B239,ID_Año[],2,0)</f>
        <v>4</v>
      </c>
      <c r="D239" s="4" t="s">
        <v>129</v>
      </c>
      <c r="E239" s="4" t="s">
        <v>119</v>
      </c>
      <c r="F239" s="4" t="s">
        <v>1896</v>
      </c>
      <c r="G239" s="4" t="s">
        <v>1896</v>
      </c>
      <c r="H239" s="4">
        <v>19</v>
      </c>
      <c r="I239" s="4">
        <v>13</v>
      </c>
      <c r="J239" s="5">
        <v>0</v>
      </c>
      <c r="K239" s="5">
        <v>2</v>
      </c>
      <c r="L239" s="4" t="s">
        <v>1898</v>
      </c>
      <c r="M239" s="4" t="s">
        <v>752</v>
      </c>
      <c r="N239" s="4" t="s">
        <v>129</v>
      </c>
      <c r="O239" s="4" t="s">
        <v>23</v>
      </c>
      <c r="P239" s="4" t="s">
        <v>1900</v>
      </c>
      <c r="Q239" s="6" t="str">
        <f t="shared" si="7"/>
        <v>Victoria</v>
      </c>
    </row>
    <row r="240" spans="1:17" ht="15" x14ac:dyDescent="0.2">
      <c r="A240" s="70">
        <v>38903</v>
      </c>
      <c r="B240" s="75">
        <f t="shared" si="6"/>
        <v>2006</v>
      </c>
      <c r="C240" s="75">
        <f>VLOOKUP(B240,ID_Año[],2,0)</f>
        <v>4</v>
      </c>
      <c r="D240" s="7" t="s">
        <v>82</v>
      </c>
      <c r="E240" s="7" t="s">
        <v>67</v>
      </c>
      <c r="F240" s="7" t="s">
        <v>1896</v>
      </c>
      <c r="G240" s="7" t="s">
        <v>1896</v>
      </c>
      <c r="H240" s="7">
        <v>7</v>
      </c>
      <c r="I240" s="7">
        <v>8</v>
      </c>
      <c r="J240" s="8">
        <v>0</v>
      </c>
      <c r="K240" s="8">
        <v>1</v>
      </c>
      <c r="L240" s="7" t="s">
        <v>1898</v>
      </c>
      <c r="M240" s="7" t="s">
        <v>589</v>
      </c>
      <c r="N240" s="7" t="s">
        <v>129</v>
      </c>
      <c r="O240" s="7" t="s">
        <v>23</v>
      </c>
      <c r="P240" s="7" t="s">
        <v>1900</v>
      </c>
      <c r="Q240" s="9" t="str">
        <f t="shared" si="7"/>
        <v>Victoria</v>
      </c>
    </row>
    <row r="241" spans="1:17" ht="15" x14ac:dyDescent="0.2">
      <c r="A241" s="69">
        <v>38906</v>
      </c>
      <c r="B241" s="74">
        <f t="shared" si="6"/>
        <v>2006</v>
      </c>
      <c r="C241" s="74">
        <f>VLOOKUP(B241,ID_Año[],2,0)</f>
        <v>4</v>
      </c>
      <c r="D241" s="4" t="s">
        <v>129</v>
      </c>
      <c r="E241" s="4" t="s">
        <v>82</v>
      </c>
      <c r="F241" s="4" t="s">
        <v>1896</v>
      </c>
      <c r="G241" s="4" t="s">
        <v>1896</v>
      </c>
      <c r="H241" s="4">
        <v>19</v>
      </c>
      <c r="I241" s="4">
        <v>7</v>
      </c>
      <c r="J241" s="5">
        <v>3</v>
      </c>
      <c r="K241" s="5">
        <v>1</v>
      </c>
      <c r="L241" s="4" t="s">
        <v>1898</v>
      </c>
      <c r="M241" s="4" t="s">
        <v>271</v>
      </c>
      <c r="N241" s="4" t="s">
        <v>129</v>
      </c>
      <c r="O241" s="4" t="s">
        <v>23</v>
      </c>
      <c r="P241" s="4" t="s">
        <v>441</v>
      </c>
      <c r="Q241" s="6" t="str">
        <f t="shared" si="7"/>
        <v>Derrota</v>
      </c>
    </row>
    <row r="242" spans="1:17" ht="15" x14ac:dyDescent="0.2">
      <c r="A242" s="70">
        <v>38907</v>
      </c>
      <c r="B242" s="75">
        <f t="shared" si="6"/>
        <v>2006</v>
      </c>
      <c r="C242" s="75">
        <f>VLOOKUP(B242,ID_Año[],2,0)</f>
        <v>4</v>
      </c>
      <c r="D242" s="7" t="s">
        <v>119</v>
      </c>
      <c r="E242" s="7" t="s">
        <v>67</v>
      </c>
      <c r="F242" s="7" t="s">
        <v>1896</v>
      </c>
      <c r="G242" s="7" t="s">
        <v>1896</v>
      </c>
      <c r="H242" s="7">
        <v>13</v>
      </c>
      <c r="I242" s="7">
        <v>8</v>
      </c>
      <c r="J242" s="8">
        <v>1</v>
      </c>
      <c r="K242" s="8">
        <v>1</v>
      </c>
      <c r="L242" s="7" t="s">
        <v>1898</v>
      </c>
      <c r="M242" s="7" t="s">
        <v>544</v>
      </c>
      <c r="N242" s="7" t="s">
        <v>129</v>
      </c>
      <c r="O242" s="7" t="s">
        <v>1903</v>
      </c>
      <c r="P242" s="7" t="s">
        <v>441</v>
      </c>
      <c r="Q242" s="9" t="str">
        <f t="shared" si="7"/>
        <v>Derrota</v>
      </c>
    </row>
    <row r="243" spans="1:17" ht="15" x14ac:dyDescent="0.2">
      <c r="A243" s="69">
        <v>40340</v>
      </c>
      <c r="B243" s="74">
        <f t="shared" si="6"/>
        <v>2010</v>
      </c>
      <c r="C243" s="74">
        <f>VLOOKUP(B243,ID_Año[],2,0)</f>
        <v>5</v>
      </c>
      <c r="D243" s="4" t="s">
        <v>149</v>
      </c>
      <c r="E243" s="4" t="s">
        <v>26</v>
      </c>
      <c r="F243" s="4" t="s">
        <v>1902</v>
      </c>
      <c r="G243" s="4" t="s">
        <v>1901</v>
      </c>
      <c r="H243" s="4">
        <v>83</v>
      </c>
      <c r="I243" s="4">
        <v>17</v>
      </c>
      <c r="J243" s="5">
        <v>1</v>
      </c>
      <c r="K243" s="5">
        <v>1</v>
      </c>
      <c r="L243" s="4" t="s">
        <v>1898</v>
      </c>
      <c r="M243" s="4" t="s">
        <v>420</v>
      </c>
      <c r="N243" s="4" t="s">
        <v>149</v>
      </c>
      <c r="O243" s="4" t="s">
        <v>23</v>
      </c>
      <c r="P243" s="4" t="s">
        <v>1899</v>
      </c>
      <c r="Q243" s="6" t="str">
        <f t="shared" si="7"/>
        <v>Empate</v>
      </c>
    </row>
    <row r="244" spans="1:17" ht="15" x14ac:dyDescent="0.2">
      <c r="A244" s="70">
        <v>40340</v>
      </c>
      <c r="B244" s="75">
        <f t="shared" si="6"/>
        <v>2010</v>
      </c>
      <c r="C244" s="75">
        <f>VLOOKUP(B244,ID_Año[],2,0)</f>
        <v>5</v>
      </c>
      <c r="D244" s="7" t="s">
        <v>18</v>
      </c>
      <c r="E244" s="7" t="s">
        <v>67</v>
      </c>
      <c r="F244" s="7" t="s">
        <v>1897</v>
      </c>
      <c r="G244" s="7" t="s">
        <v>1896</v>
      </c>
      <c r="H244" s="7">
        <v>16</v>
      </c>
      <c r="I244" s="7">
        <v>9</v>
      </c>
      <c r="J244" s="8">
        <v>0</v>
      </c>
      <c r="K244" s="8">
        <v>0</v>
      </c>
      <c r="L244" s="7" t="s">
        <v>1898</v>
      </c>
      <c r="M244" s="7" t="s">
        <v>871</v>
      </c>
      <c r="N244" s="7" t="s">
        <v>149</v>
      </c>
      <c r="O244" s="7" t="s">
        <v>23</v>
      </c>
      <c r="P244" s="7" t="s">
        <v>1899</v>
      </c>
      <c r="Q244" s="9" t="str">
        <f t="shared" si="7"/>
        <v>Empate</v>
      </c>
    </row>
    <row r="245" spans="1:17" ht="15" x14ac:dyDescent="0.2">
      <c r="A245" s="69">
        <v>40341</v>
      </c>
      <c r="B245" s="74">
        <f t="shared" si="6"/>
        <v>2010</v>
      </c>
      <c r="C245" s="74">
        <f>VLOOKUP(B245,ID_Año[],2,0)</f>
        <v>5</v>
      </c>
      <c r="D245" s="4" t="s">
        <v>39</v>
      </c>
      <c r="E245" s="4" t="s">
        <v>135</v>
      </c>
      <c r="F245" s="4" t="s">
        <v>1897</v>
      </c>
      <c r="G245" s="4" t="s">
        <v>1902</v>
      </c>
      <c r="H245" s="4">
        <v>7</v>
      </c>
      <c r="I245" s="4">
        <v>21</v>
      </c>
      <c r="J245" s="5">
        <v>1</v>
      </c>
      <c r="K245" s="5">
        <v>0</v>
      </c>
      <c r="L245" s="4" t="s">
        <v>1898</v>
      </c>
      <c r="M245" s="4" t="s">
        <v>420</v>
      </c>
      <c r="N245" s="4" t="s">
        <v>149</v>
      </c>
      <c r="O245" s="4" t="s">
        <v>23</v>
      </c>
      <c r="P245" s="4" t="s">
        <v>441</v>
      </c>
      <c r="Q245" s="6" t="str">
        <f t="shared" si="7"/>
        <v>Derrota</v>
      </c>
    </row>
    <row r="246" spans="1:17" ht="15" x14ac:dyDescent="0.2">
      <c r="A246" s="70">
        <v>40341</v>
      </c>
      <c r="B246" s="75">
        <f t="shared" si="6"/>
        <v>2010</v>
      </c>
      <c r="C246" s="75">
        <f>VLOOKUP(B246,ID_Año[],2,0)</f>
        <v>5</v>
      </c>
      <c r="D246" s="7" t="s">
        <v>89</v>
      </c>
      <c r="E246" s="7" t="s">
        <v>77</v>
      </c>
      <c r="F246" s="7" t="s">
        <v>1896</v>
      </c>
      <c r="G246" s="7" t="s">
        <v>1901</v>
      </c>
      <c r="H246" s="7">
        <v>8</v>
      </c>
      <c r="I246" s="7">
        <v>14</v>
      </c>
      <c r="J246" s="8">
        <v>1</v>
      </c>
      <c r="K246" s="8">
        <v>1</v>
      </c>
      <c r="L246" s="7" t="s">
        <v>1898</v>
      </c>
      <c r="M246" s="7" t="s">
        <v>924</v>
      </c>
      <c r="N246" s="7" t="s">
        <v>149</v>
      </c>
      <c r="O246" s="7" t="s">
        <v>23</v>
      </c>
      <c r="P246" s="7" t="s">
        <v>1899</v>
      </c>
      <c r="Q246" s="9" t="str">
        <f t="shared" si="7"/>
        <v>Empate</v>
      </c>
    </row>
    <row r="247" spans="1:17" ht="15" x14ac:dyDescent="0.2">
      <c r="A247" s="69">
        <v>40341</v>
      </c>
      <c r="B247" s="74">
        <f t="shared" si="6"/>
        <v>2010</v>
      </c>
      <c r="C247" s="74">
        <f>VLOOKUP(B247,ID_Año[],2,0)</f>
        <v>5</v>
      </c>
      <c r="D247" s="4" t="s">
        <v>133</v>
      </c>
      <c r="E247" s="4" t="s">
        <v>153</v>
      </c>
      <c r="F247" s="4" t="s">
        <v>115</v>
      </c>
      <c r="G247" s="4" t="s">
        <v>1896</v>
      </c>
      <c r="H247" s="4">
        <v>47</v>
      </c>
      <c r="I247" s="4">
        <v>13</v>
      </c>
      <c r="J247" s="5">
        <v>2</v>
      </c>
      <c r="K247" s="5">
        <v>0</v>
      </c>
      <c r="L247" s="4" t="s">
        <v>1898</v>
      </c>
      <c r="M247" s="4" t="s">
        <v>416</v>
      </c>
      <c r="N247" s="4" t="s">
        <v>149</v>
      </c>
      <c r="O247" s="4" t="s">
        <v>23</v>
      </c>
      <c r="P247" s="4" t="s">
        <v>441</v>
      </c>
      <c r="Q247" s="6" t="str">
        <f t="shared" si="7"/>
        <v>Derrota</v>
      </c>
    </row>
    <row r="248" spans="1:17" ht="15" x14ac:dyDescent="0.2">
      <c r="A248" s="70">
        <v>40342</v>
      </c>
      <c r="B248" s="75">
        <f t="shared" si="6"/>
        <v>2010</v>
      </c>
      <c r="C248" s="75">
        <f>VLOOKUP(B248,ID_Año[],2,0)</f>
        <v>5</v>
      </c>
      <c r="D248" s="7" t="s">
        <v>150</v>
      </c>
      <c r="E248" s="7" t="s">
        <v>249</v>
      </c>
      <c r="F248" s="7" t="s">
        <v>1902</v>
      </c>
      <c r="G248" s="7" t="s">
        <v>1896</v>
      </c>
      <c r="H248" s="7">
        <v>30</v>
      </c>
      <c r="I248" s="7">
        <v>25</v>
      </c>
      <c r="J248" s="8">
        <v>0</v>
      </c>
      <c r="K248" s="8">
        <v>1</v>
      </c>
      <c r="L248" s="7" t="s">
        <v>1898</v>
      </c>
      <c r="M248" s="7" t="s">
        <v>1055</v>
      </c>
      <c r="N248" s="7" t="s">
        <v>149</v>
      </c>
      <c r="O248" s="7" t="s">
        <v>23</v>
      </c>
      <c r="P248" s="7" t="s">
        <v>1900</v>
      </c>
      <c r="Q248" s="9" t="str">
        <f t="shared" si="7"/>
        <v>Victoria</v>
      </c>
    </row>
    <row r="249" spans="1:17" ht="15" x14ac:dyDescent="0.2">
      <c r="A249" s="69">
        <v>40342</v>
      </c>
      <c r="B249" s="74">
        <f t="shared" si="6"/>
        <v>2010</v>
      </c>
      <c r="C249" s="74">
        <f>VLOOKUP(B249,ID_Año[],2,0)</f>
        <v>5</v>
      </c>
      <c r="D249" s="4" t="s">
        <v>129</v>
      </c>
      <c r="E249" s="4" t="s">
        <v>55</v>
      </c>
      <c r="F249" s="4" t="s">
        <v>1896</v>
      </c>
      <c r="G249" s="4" t="s">
        <v>1904</v>
      </c>
      <c r="H249" s="4">
        <v>6</v>
      </c>
      <c r="I249" s="4">
        <v>20</v>
      </c>
      <c r="J249" s="5">
        <v>4</v>
      </c>
      <c r="K249" s="5">
        <v>0</v>
      </c>
      <c r="L249" s="4" t="s">
        <v>1898</v>
      </c>
      <c r="M249" s="4" t="s">
        <v>566</v>
      </c>
      <c r="N249" s="4" t="s">
        <v>149</v>
      </c>
      <c r="O249" s="4" t="s">
        <v>23</v>
      </c>
      <c r="P249" s="4" t="s">
        <v>441</v>
      </c>
      <c r="Q249" s="6" t="str">
        <f t="shared" si="7"/>
        <v>Derrota</v>
      </c>
    </row>
    <row r="250" spans="1:17" ht="15" x14ac:dyDescent="0.2">
      <c r="A250" s="70">
        <v>40342</v>
      </c>
      <c r="B250" s="75">
        <f t="shared" si="6"/>
        <v>2010</v>
      </c>
      <c r="C250" s="75">
        <f>VLOOKUP(B250,ID_Año[],2,0)</f>
        <v>5</v>
      </c>
      <c r="D250" s="7" t="s">
        <v>1204</v>
      </c>
      <c r="E250" s="7" t="s">
        <v>199</v>
      </c>
      <c r="F250" s="7" t="s">
        <v>1896</v>
      </c>
      <c r="G250" s="7" t="s">
        <v>1902</v>
      </c>
      <c r="H250" s="7">
        <v>15</v>
      </c>
      <c r="I250" s="7">
        <v>32</v>
      </c>
      <c r="J250" s="8">
        <v>0</v>
      </c>
      <c r="K250" s="8">
        <v>1</v>
      </c>
      <c r="L250" s="7" t="s">
        <v>1898</v>
      </c>
      <c r="M250" s="7" t="s">
        <v>414</v>
      </c>
      <c r="N250" s="7" t="s">
        <v>149</v>
      </c>
      <c r="O250" s="7" t="s">
        <v>23</v>
      </c>
      <c r="P250" s="7" t="s">
        <v>1900</v>
      </c>
      <c r="Q250" s="9" t="str">
        <f t="shared" si="7"/>
        <v>Victoria</v>
      </c>
    </row>
    <row r="251" spans="1:17" ht="15" x14ac:dyDescent="0.2">
      <c r="A251" s="69">
        <v>40343</v>
      </c>
      <c r="B251" s="74">
        <f t="shared" si="6"/>
        <v>2010</v>
      </c>
      <c r="C251" s="74">
        <f>VLOOKUP(B251,ID_Año[],2,0)</f>
        <v>5</v>
      </c>
      <c r="D251" s="4" t="s">
        <v>119</v>
      </c>
      <c r="E251" s="4" t="s">
        <v>38</v>
      </c>
      <c r="F251" s="4" t="s">
        <v>1896</v>
      </c>
      <c r="G251" s="4" t="s">
        <v>1897</v>
      </c>
      <c r="H251" s="4">
        <v>5</v>
      </c>
      <c r="I251" s="4">
        <v>31</v>
      </c>
      <c r="J251" s="5">
        <v>1</v>
      </c>
      <c r="K251" s="5">
        <v>1</v>
      </c>
      <c r="L251" s="4" t="s">
        <v>1898</v>
      </c>
      <c r="M251" s="4" t="s">
        <v>871</v>
      </c>
      <c r="N251" s="4" t="s">
        <v>149</v>
      </c>
      <c r="O251" s="4" t="s">
        <v>23</v>
      </c>
      <c r="P251" s="4" t="s">
        <v>1899</v>
      </c>
      <c r="Q251" s="6" t="str">
        <f t="shared" si="7"/>
        <v>Empate</v>
      </c>
    </row>
    <row r="252" spans="1:17" ht="15" x14ac:dyDescent="0.2">
      <c r="A252" s="70">
        <v>40343</v>
      </c>
      <c r="B252" s="75">
        <f t="shared" si="6"/>
        <v>2010</v>
      </c>
      <c r="C252" s="75">
        <f>VLOOKUP(B252,ID_Año[],2,0)</f>
        <v>5</v>
      </c>
      <c r="D252" s="7" t="s">
        <v>143</v>
      </c>
      <c r="E252" s="7" t="s">
        <v>120</v>
      </c>
      <c r="F252" s="7" t="s">
        <v>115</v>
      </c>
      <c r="G252" s="7" t="s">
        <v>1902</v>
      </c>
      <c r="H252" s="7">
        <v>45</v>
      </c>
      <c r="I252" s="7">
        <v>19</v>
      </c>
      <c r="J252" s="8">
        <v>1</v>
      </c>
      <c r="K252" s="8">
        <v>0</v>
      </c>
      <c r="L252" s="7" t="s">
        <v>1898</v>
      </c>
      <c r="M252" s="7" t="s">
        <v>565</v>
      </c>
      <c r="N252" s="7" t="s">
        <v>149</v>
      </c>
      <c r="O252" s="7" t="s">
        <v>23</v>
      </c>
      <c r="P252" s="7" t="s">
        <v>441</v>
      </c>
      <c r="Q252" s="9" t="str">
        <f t="shared" si="7"/>
        <v>Derrota</v>
      </c>
    </row>
    <row r="253" spans="1:17" ht="15" x14ac:dyDescent="0.2">
      <c r="A253" s="69">
        <v>40343</v>
      </c>
      <c r="B253" s="74">
        <f t="shared" si="6"/>
        <v>2010</v>
      </c>
      <c r="C253" s="74">
        <f>VLOOKUP(B253,ID_Año[],2,0)</f>
        <v>5</v>
      </c>
      <c r="D253" s="4" t="s">
        <v>126</v>
      </c>
      <c r="E253" s="4" t="s">
        <v>72</v>
      </c>
      <c r="F253" s="4" t="s">
        <v>1896</v>
      </c>
      <c r="G253" s="4" t="s">
        <v>1896</v>
      </c>
      <c r="H253" s="4">
        <v>4</v>
      </c>
      <c r="I253" s="4">
        <v>36</v>
      </c>
      <c r="J253" s="5">
        <v>2</v>
      </c>
      <c r="K253" s="5">
        <v>0</v>
      </c>
      <c r="L253" s="4" t="s">
        <v>1898</v>
      </c>
      <c r="M253" s="4" t="s">
        <v>420</v>
      </c>
      <c r="N253" s="4" t="s">
        <v>149</v>
      </c>
      <c r="O253" s="4" t="s">
        <v>23</v>
      </c>
      <c r="P253" s="4" t="s">
        <v>441</v>
      </c>
      <c r="Q253" s="6" t="str">
        <f t="shared" si="7"/>
        <v>Derrota</v>
      </c>
    </row>
    <row r="254" spans="1:17" ht="15" x14ac:dyDescent="0.2">
      <c r="A254" s="70">
        <v>40344</v>
      </c>
      <c r="B254" s="75">
        <f t="shared" si="6"/>
        <v>2010</v>
      </c>
      <c r="C254" s="75">
        <f>VLOOKUP(B254,ID_Año[],2,0)</f>
        <v>5</v>
      </c>
      <c r="D254" s="7" t="s">
        <v>25</v>
      </c>
      <c r="E254" s="7" t="s">
        <v>163</v>
      </c>
      <c r="F254" s="7" t="s">
        <v>1897</v>
      </c>
      <c r="G254" s="7" t="s">
        <v>115</v>
      </c>
      <c r="H254" s="7">
        <v>1</v>
      </c>
      <c r="I254" s="7">
        <v>105</v>
      </c>
      <c r="J254" s="8">
        <v>2</v>
      </c>
      <c r="K254" s="8">
        <v>1</v>
      </c>
      <c r="L254" s="7" t="s">
        <v>1898</v>
      </c>
      <c r="M254" s="7" t="s">
        <v>420</v>
      </c>
      <c r="N254" s="7" t="s">
        <v>149</v>
      </c>
      <c r="O254" s="7" t="s">
        <v>23</v>
      </c>
      <c r="P254" s="7" t="s">
        <v>441</v>
      </c>
      <c r="Q254" s="9" t="str">
        <f t="shared" si="7"/>
        <v>Derrota</v>
      </c>
    </row>
    <row r="255" spans="1:17" ht="15" x14ac:dyDescent="0.2">
      <c r="A255" s="69">
        <v>40344</v>
      </c>
      <c r="B255" s="74">
        <f t="shared" si="6"/>
        <v>2010</v>
      </c>
      <c r="C255" s="74">
        <f>VLOOKUP(B255,ID_Año[],2,0)</f>
        <v>5</v>
      </c>
      <c r="D255" s="4" t="s">
        <v>136</v>
      </c>
      <c r="E255" s="4" t="s">
        <v>82</v>
      </c>
      <c r="F255" s="4" t="s">
        <v>1902</v>
      </c>
      <c r="G255" s="4" t="s">
        <v>1896</v>
      </c>
      <c r="H255" s="4">
        <v>27</v>
      </c>
      <c r="I255" s="4">
        <v>3</v>
      </c>
      <c r="J255" s="5">
        <v>0</v>
      </c>
      <c r="K255" s="5">
        <v>0</v>
      </c>
      <c r="L255" s="4" t="s">
        <v>1898</v>
      </c>
      <c r="M255" s="4" t="s">
        <v>416</v>
      </c>
      <c r="N255" s="4" t="s">
        <v>149</v>
      </c>
      <c r="O255" s="4" t="s">
        <v>23</v>
      </c>
      <c r="P255" s="4" t="s">
        <v>1899</v>
      </c>
      <c r="Q255" s="6" t="str">
        <f t="shared" si="7"/>
        <v>Empate</v>
      </c>
    </row>
    <row r="256" spans="1:17" ht="15" x14ac:dyDescent="0.2">
      <c r="A256" s="70">
        <v>40344</v>
      </c>
      <c r="B256" s="75">
        <f t="shared" si="6"/>
        <v>2010</v>
      </c>
      <c r="C256" s="75">
        <f>VLOOKUP(B256,ID_Año[],2,0)</f>
        <v>5</v>
      </c>
      <c r="D256" s="7" t="s">
        <v>442</v>
      </c>
      <c r="E256" s="7" t="s">
        <v>244</v>
      </c>
      <c r="F256" s="7" t="s">
        <v>1904</v>
      </c>
      <c r="G256" s="7" t="s">
        <v>1896</v>
      </c>
      <c r="H256" s="7">
        <v>78</v>
      </c>
      <c r="I256" s="7">
        <v>34</v>
      </c>
      <c r="J256" s="8">
        <v>1</v>
      </c>
      <c r="K256" s="8">
        <v>1</v>
      </c>
      <c r="L256" s="7" t="s">
        <v>1898</v>
      </c>
      <c r="M256" s="7" t="s">
        <v>924</v>
      </c>
      <c r="N256" s="7" t="s">
        <v>149</v>
      </c>
      <c r="O256" s="7" t="s">
        <v>23</v>
      </c>
      <c r="P256" s="7" t="s">
        <v>1899</v>
      </c>
      <c r="Q256" s="9" t="str">
        <f t="shared" si="7"/>
        <v>Empate</v>
      </c>
    </row>
    <row r="257" spans="1:17" ht="15" x14ac:dyDescent="0.2">
      <c r="A257" s="69">
        <v>40345</v>
      </c>
      <c r="B257" s="74">
        <f t="shared" si="6"/>
        <v>2010</v>
      </c>
      <c r="C257" s="74">
        <f>VLOOKUP(B257,ID_Año[],2,0)</f>
        <v>5</v>
      </c>
      <c r="D257" s="4" t="s">
        <v>304</v>
      </c>
      <c r="E257" s="4" t="s">
        <v>107</v>
      </c>
      <c r="F257" s="4" t="s">
        <v>1901</v>
      </c>
      <c r="G257" s="4" t="s">
        <v>1897</v>
      </c>
      <c r="H257" s="4">
        <v>38</v>
      </c>
      <c r="I257" s="4">
        <v>18</v>
      </c>
      <c r="J257" s="5">
        <v>0</v>
      </c>
      <c r="K257" s="5">
        <v>1</v>
      </c>
      <c r="L257" s="4" t="s">
        <v>1898</v>
      </c>
      <c r="M257" s="4" t="s">
        <v>1412</v>
      </c>
      <c r="N257" s="4" t="s">
        <v>149</v>
      </c>
      <c r="O257" s="4" t="s">
        <v>23</v>
      </c>
      <c r="P257" s="4" t="s">
        <v>1900</v>
      </c>
      <c r="Q257" s="6" t="str">
        <f t="shared" si="7"/>
        <v>Victoria</v>
      </c>
    </row>
    <row r="258" spans="1:17" ht="15" x14ac:dyDescent="0.2">
      <c r="A258" s="70">
        <v>40345</v>
      </c>
      <c r="B258" s="75">
        <f t="shared" si="6"/>
        <v>2010</v>
      </c>
      <c r="C258" s="75">
        <f>VLOOKUP(B258,ID_Año[],2,0)</f>
        <v>5</v>
      </c>
      <c r="D258" s="7" t="s">
        <v>149</v>
      </c>
      <c r="E258" s="7" t="s">
        <v>18</v>
      </c>
      <c r="F258" s="7" t="s">
        <v>1902</v>
      </c>
      <c r="G258" s="7" t="s">
        <v>1897</v>
      </c>
      <c r="H258" s="7">
        <v>83</v>
      </c>
      <c r="I258" s="7">
        <v>16</v>
      </c>
      <c r="J258" s="8">
        <v>0</v>
      </c>
      <c r="K258" s="8">
        <v>3</v>
      </c>
      <c r="L258" s="7" t="s">
        <v>1898</v>
      </c>
      <c r="M258" s="7" t="s">
        <v>414</v>
      </c>
      <c r="N258" s="7" t="s">
        <v>149</v>
      </c>
      <c r="O258" s="7" t="s">
        <v>23</v>
      </c>
      <c r="P258" s="7" t="s">
        <v>1900</v>
      </c>
      <c r="Q258" s="9" t="str">
        <f t="shared" si="7"/>
        <v>Victoria</v>
      </c>
    </row>
    <row r="259" spans="1:17" ht="15" x14ac:dyDescent="0.2">
      <c r="A259" s="69">
        <v>40345</v>
      </c>
      <c r="B259" s="74">
        <f t="shared" ref="B259:B322" si="8">YEAR(A259)</f>
        <v>2010</v>
      </c>
      <c r="C259" s="74">
        <f>VLOOKUP(B259,ID_Año[],2,0)</f>
        <v>5</v>
      </c>
      <c r="D259" s="4" t="s">
        <v>106</v>
      </c>
      <c r="E259" s="4" t="s">
        <v>53</v>
      </c>
      <c r="F259" s="4" t="s">
        <v>1896</v>
      </c>
      <c r="G259" s="4" t="s">
        <v>1896</v>
      </c>
      <c r="H259" s="4">
        <v>2</v>
      </c>
      <c r="I259" s="4">
        <v>24</v>
      </c>
      <c r="J259" s="5">
        <v>0</v>
      </c>
      <c r="K259" s="5">
        <v>1</v>
      </c>
      <c r="L259" s="4" t="s">
        <v>1898</v>
      </c>
      <c r="M259" s="4" t="s">
        <v>566</v>
      </c>
      <c r="N259" s="4" t="s">
        <v>149</v>
      </c>
      <c r="O259" s="4" t="s">
        <v>23</v>
      </c>
      <c r="P259" s="4" t="s">
        <v>1900</v>
      </c>
      <c r="Q259" s="6" t="str">
        <f t="shared" ref="Q259:Q322" si="9">IF(P259="Victoria","Derrota",IF(P259="Empate","Empate","Victoria"))</f>
        <v>Victoria</v>
      </c>
    </row>
    <row r="260" spans="1:17" ht="15" x14ac:dyDescent="0.2">
      <c r="A260" s="70">
        <v>40346</v>
      </c>
      <c r="B260" s="75">
        <f t="shared" si="8"/>
        <v>2010</v>
      </c>
      <c r="C260" s="75">
        <f>VLOOKUP(B260,ID_Año[],2,0)</f>
        <v>5</v>
      </c>
      <c r="D260" s="7" t="s">
        <v>39</v>
      </c>
      <c r="E260" s="7" t="s">
        <v>133</v>
      </c>
      <c r="F260" s="7" t="s">
        <v>1897</v>
      </c>
      <c r="G260" s="7" t="s">
        <v>115</v>
      </c>
      <c r="H260" s="7">
        <v>7</v>
      </c>
      <c r="I260" s="7">
        <v>47</v>
      </c>
      <c r="J260" s="8">
        <v>4</v>
      </c>
      <c r="K260" s="8">
        <v>1</v>
      </c>
      <c r="L260" s="7" t="s">
        <v>1898</v>
      </c>
      <c r="M260" s="7" t="s">
        <v>420</v>
      </c>
      <c r="N260" s="7" t="s">
        <v>149</v>
      </c>
      <c r="O260" s="7" t="s">
        <v>23</v>
      </c>
      <c r="P260" s="7" t="s">
        <v>441</v>
      </c>
      <c r="Q260" s="9" t="str">
        <f t="shared" si="9"/>
        <v>Derrota</v>
      </c>
    </row>
    <row r="261" spans="1:17" ht="15" x14ac:dyDescent="0.2">
      <c r="A261" s="69">
        <v>40346</v>
      </c>
      <c r="B261" s="74">
        <f t="shared" si="8"/>
        <v>2010</v>
      </c>
      <c r="C261" s="74">
        <f>VLOOKUP(B261,ID_Año[],2,0)</f>
        <v>5</v>
      </c>
      <c r="D261" s="4" t="s">
        <v>67</v>
      </c>
      <c r="E261" s="4" t="s">
        <v>26</v>
      </c>
      <c r="F261" s="4" t="s">
        <v>1896</v>
      </c>
      <c r="G261" s="4" t="s">
        <v>1901</v>
      </c>
      <c r="H261" s="4">
        <v>9</v>
      </c>
      <c r="I261" s="4">
        <v>17</v>
      </c>
      <c r="J261" s="5">
        <v>0</v>
      </c>
      <c r="K261" s="5">
        <v>2</v>
      </c>
      <c r="L261" s="4" t="s">
        <v>1898</v>
      </c>
      <c r="M261" s="4" t="s">
        <v>1055</v>
      </c>
      <c r="N261" s="4" t="s">
        <v>149</v>
      </c>
      <c r="O261" s="4" t="s">
        <v>23</v>
      </c>
      <c r="P261" s="4" t="s">
        <v>1900</v>
      </c>
      <c r="Q261" s="6" t="str">
        <f t="shared" si="9"/>
        <v>Victoria</v>
      </c>
    </row>
    <row r="262" spans="1:17" ht="15" x14ac:dyDescent="0.2">
      <c r="A262" s="70">
        <v>40346</v>
      </c>
      <c r="B262" s="75">
        <f t="shared" si="8"/>
        <v>2010</v>
      </c>
      <c r="C262" s="75">
        <f>VLOOKUP(B262,ID_Año[],2,0)</f>
        <v>5</v>
      </c>
      <c r="D262" s="7" t="s">
        <v>153</v>
      </c>
      <c r="E262" s="7" t="s">
        <v>135</v>
      </c>
      <c r="F262" s="7" t="s">
        <v>1896</v>
      </c>
      <c r="G262" s="7" t="s">
        <v>1902</v>
      </c>
      <c r="H262" s="7">
        <v>13</v>
      </c>
      <c r="I262" s="7">
        <v>21</v>
      </c>
      <c r="J262" s="8">
        <v>2</v>
      </c>
      <c r="K262" s="8">
        <v>1</v>
      </c>
      <c r="L262" s="7" t="s">
        <v>1898</v>
      </c>
      <c r="M262" s="7" t="s">
        <v>565</v>
      </c>
      <c r="N262" s="7" t="s">
        <v>149</v>
      </c>
      <c r="O262" s="7" t="s">
        <v>23</v>
      </c>
      <c r="P262" s="7" t="s">
        <v>441</v>
      </c>
      <c r="Q262" s="9" t="str">
        <f t="shared" si="9"/>
        <v>Derrota</v>
      </c>
    </row>
    <row r="263" spans="1:17" ht="15" x14ac:dyDescent="0.2">
      <c r="A263" s="69">
        <v>40347</v>
      </c>
      <c r="B263" s="74">
        <f t="shared" si="8"/>
        <v>2010</v>
      </c>
      <c r="C263" s="74">
        <f>VLOOKUP(B263,ID_Año[],2,0)</f>
        <v>5</v>
      </c>
      <c r="D263" s="4" t="s">
        <v>89</v>
      </c>
      <c r="E263" s="4" t="s">
        <v>150</v>
      </c>
      <c r="F263" s="4" t="s">
        <v>1896</v>
      </c>
      <c r="G263" s="4" t="s">
        <v>1902</v>
      </c>
      <c r="H263" s="4">
        <v>8</v>
      </c>
      <c r="I263" s="4">
        <v>30</v>
      </c>
      <c r="J263" s="5">
        <v>0</v>
      </c>
      <c r="K263" s="5">
        <v>0</v>
      </c>
      <c r="L263" s="4" t="s">
        <v>1898</v>
      </c>
      <c r="M263" s="4" t="s">
        <v>871</v>
      </c>
      <c r="N263" s="4" t="s">
        <v>149</v>
      </c>
      <c r="O263" s="4" t="s">
        <v>23</v>
      </c>
      <c r="P263" s="4" t="s">
        <v>1899</v>
      </c>
      <c r="Q263" s="6" t="str">
        <f t="shared" si="9"/>
        <v>Empate</v>
      </c>
    </row>
    <row r="264" spans="1:17" ht="15" x14ac:dyDescent="0.2">
      <c r="A264" s="70">
        <v>40347</v>
      </c>
      <c r="B264" s="75">
        <f t="shared" si="8"/>
        <v>2010</v>
      </c>
      <c r="C264" s="75">
        <f>VLOOKUP(B264,ID_Año[],2,0)</f>
        <v>5</v>
      </c>
      <c r="D264" s="7" t="s">
        <v>129</v>
      </c>
      <c r="E264" s="7" t="s">
        <v>1204</v>
      </c>
      <c r="F264" s="7" t="s">
        <v>1896</v>
      </c>
      <c r="G264" s="7" t="s">
        <v>1896</v>
      </c>
      <c r="H264" s="7">
        <v>6</v>
      </c>
      <c r="I264" s="7">
        <v>15</v>
      </c>
      <c r="J264" s="8">
        <v>0</v>
      </c>
      <c r="K264" s="8">
        <v>1</v>
      </c>
      <c r="L264" s="7" t="s">
        <v>1898</v>
      </c>
      <c r="M264" s="7" t="s">
        <v>416</v>
      </c>
      <c r="N264" s="7" t="s">
        <v>149</v>
      </c>
      <c r="O264" s="7" t="s">
        <v>23</v>
      </c>
      <c r="P264" s="7" t="s">
        <v>1900</v>
      </c>
      <c r="Q264" s="9" t="str">
        <f t="shared" si="9"/>
        <v>Victoria</v>
      </c>
    </row>
    <row r="265" spans="1:17" ht="15" x14ac:dyDescent="0.2">
      <c r="A265" s="69">
        <v>40347</v>
      </c>
      <c r="B265" s="74">
        <f t="shared" si="8"/>
        <v>2010</v>
      </c>
      <c r="C265" s="74">
        <f>VLOOKUP(B265,ID_Año[],2,0)</f>
        <v>5</v>
      </c>
      <c r="D265" s="4" t="s">
        <v>249</v>
      </c>
      <c r="E265" s="4" t="s">
        <v>77</v>
      </c>
      <c r="F265" s="4" t="s">
        <v>1896</v>
      </c>
      <c r="G265" s="4" t="s">
        <v>1901</v>
      </c>
      <c r="H265" s="4">
        <v>25</v>
      </c>
      <c r="I265" s="4">
        <v>14</v>
      </c>
      <c r="J265" s="5">
        <v>2</v>
      </c>
      <c r="K265" s="5">
        <v>2</v>
      </c>
      <c r="L265" s="4" t="s">
        <v>1898</v>
      </c>
      <c r="M265" s="4" t="s">
        <v>420</v>
      </c>
      <c r="N265" s="4" t="s">
        <v>149</v>
      </c>
      <c r="O265" s="4" t="s">
        <v>23</v>
      </c>
      <c r="P265" s="4" t="s">
        <v>1899</v>
      </c>
      <c r="Q265" s="6" t="str">
        <f t="shared" si="9"/>
        <v>Empate</v>
      </c>
    </row>
    <row r="266" spans="1:17" ht="15" x14ac:dyDescent="0.2">
      <c r="A266" s="70">
        <v>40348</v>
      </c>
      <c r="B266" s="75">
        <f t="shared" si="8"/>
        <v>2010</v>
      </c>
      <c r="C266" s="75">
        <f>VLOOKUP(B266,ID_Año[],2,0)</f>
        <v>5</v>
      </c>
      <c r="D266" s="7" t="s">
        <v>120</v>
      </c>
      <c r="E266" s="7" t="s">
        <v>72</v>
      </c>
      <c r="F266" s="7" t="s">
        <v>1902</v>
      </c>
      <c r="G266" s="7" t="s">
        <v>1896</v>
      </c>
      <c r="H266" s="7">
        <v>19</v>
      </c>
      <c r="I266" s="7">
        <v>36</v>
      </c>
      <c r="J266" s="8">
        <v>1</v>
      </c>
      <c r="K266" s="8">
        <v>2</v>
      </c>
      <c r="L266" s="7" t="s">
        <v>1898</v>
      </c>
      <c r="M266" s="7" t="s">
        <v>414</v>
      </c>
      <c r="N266" s="7" t="s">
        <v>149</v>
      </c>
      <c r="O266" s="7" t="s">
        <v>23</v>
      </c>
      <c r="P266" s="7" t="s">
        <v>1900</v>
      </c>
      <c r="Q266" s="9" t="str">
        <f t="shared" si="9"/>
        <v>Victoria</v>
      </c>
    </row>
    <row r="267" spans="1:17" ht="15" x14ac:dyDescent="0.2">
      <c r="A267" s="69">
        <v>40348</v>
      </c>
      <c r="B267" s="74">
        <f t="shared" si="8"/>
        <v>2010</v>
      </c>
      <c r="C267" s="74">
        <f>VLOOKUP(B267,ID_Año[],2,0)</f>
        <v>5</v>
      </c>
      <c r="D267" s="4" t="s">
        <v>199</v>
      </c>
      <c r="E267" s="4" t="s">
        <v>55</v>
      </c>
      <c r="F267" s="4" t="s">
        <v>1902</v>
      </c>
      <c r="G267" s="4" t="s">
        <v>1904</v>
      </c>
      <c r="H267" s="4">
        <v>32</v>
      </c>
      <c r="I267" s="4">
        <v>20</v>
      </c>
      <c r="J267" s="5">
        <v>1</v>
      </c>
      <c r="K267" s="5">
        <v>1</v>
      </c>
      <c r="L267" s="4" t="s">
        <v>1898</v>
      </c>
      <c r="M267" s="4" t="s">
        <v>924</v>
      </c>
      <c r="N267" s="4" t="s">
        <v>149</v>
      </c>
      <c r="O267" s="4" t="s">
        <v>23</v>
      </c>
      <c r="P267" s="4" t="s">
        <v>1899</v>
      </c>
      <c r="Q267" s="6" t="str">
        <f t="shared" si="9"/>
        <v>Empate</v>
      </c>
    </row>
    <row r="268" spans="1:17" ht="15" x14ac:dyDescent="0.2">
      <c r="A268" s="70">
        <v>40348</v>
      </c>
      <c r="B268" s="75">
        <f t="shared" si="8"/>
        <v>2010</v>
      </c>
      <c r="C268" s="75">
        <f>VLOOKUP(B268,ID_Año[],2,0)</f>
        <v>5</v>
      </c>
      <c r="D268" s="7" t="s">
        <v>126</v>
      </c>
      <c r="E268" s="7" t="s">
        <v>143</v>
      </c>
      <c r="F268" s="7" t="s">
        <v>1896</v>
      </c>
      <c r="G268" s="7" t="s">
        <v>115</v>
      </c>
      <c r="H268" s="7">
        <v>4</v>
      </c>
      <c r="I268" s="7">
        <v>45</v>
      </c>
      <c r="J268" s="8">
        <v>1</v>
      </c>
      <c r="K268" s="8">
        <v>0</v>
      </c>
      <c r="L268" s="7" t="s">
        <v>1898</v>
      </c>
      <c r="M268" s="7" t="s">
        <v>566</v>
      </c>
      <c r="N268" s="7" t="s">
        <v>149</v>
      </c>
      <c r="O268" s="7" t="s">
        <v>23</v>
      </c>
      <c r="P268" s="7" t="s">
        <v>441</v>
      </c>
      <c r="Q268" s="9" t="str">
        <f t="shared" si="9"/>
        <v>Derrota</v>
      </c>
    </row>
    <row r="269" spans="1:17" ht="15" x14ac:dyDescent="0.2">
      <c r="A269" s="69">
        <v>40349</v>
      </c>
      <c r="B269" s="74">
        <f t="shared" si="8"/>
        <v>2010</v>
      </c>
      <c r="C269" s="74">
        <f>VLOOKUP(B269,ID_Año[],2,0)</f>
        <v>5</v>
      </c>
      <c r="D269" s="4" t="s">
        <v>25</v>
      </c>
      <c r="E269" s="4" t="s">
        <v>136</v>
      </c>
      <c r="F269" s="4" t="s">
        <v>1897</v>
      </c>
      <c r="G269" s="4" t="s">
        <v>1902</v>
      </c>
      <c r="H269" s="4">
        <v>1</v>
      </c>
      <c r="I269" s="4">
        <v>27</v>
      </c>
      <c r="J269" s="5">
        <v>3</v>
      </c>
      <c r="K269" s="5">
        <v>1</v>
      </c>
      <c r="L269" s="4" t="s">
        <v>1898</v>
      </c>
      <c r="M269" s="4" t="s">
        <v>420</v>
      </c>
      <c r="N269" s="4" t="s">
        <v>149</v>
      </c>
      <c r="O269" s="4" t="s">
        <v>23</v>
      </c>
      <c r="P269" s="4" t="s">
        <v>441</v>
      </c>
      <c r="Q269" s="6" t="str">
        <f t="shared" si="9"/>
        <v>Derrota</v>
      </c>
    </row>
    <row r="270" spans="1:17" ht="15" x14ac:dyDescent="0.2">
      <c r="A270" s="70">
        <v>40349</v>
      </c>
      <c r="B270" s="75">
        <f t="shared" si="8"/>
        <v>2010</v>
      </c>
      <c r="C270" s="75">
        <f>VLOOKUP(B270,ID_Año[],2,0)</f>
        <v>5</v>
      </c>
      <c r="D270" s="7" t="s">
        <v>119</v>
      </c>
      <c r="E270" s="7" t="s">
        <v>442</v>
      </c>
      <c r="F270" s="7" t="s">
        <v>1896</v>
      </c>
      <c r="G270" s="7" t="s">
        <v>1904</v>
      </c>
      <c r="H270" s="7">
        <v>5</v>
      </c>
      <c r="I270" s="7">
        <v>78</v>
      </c>
      <c r="J270" s="8">
        <v>1</v>
      </c>
      <c r="K270" s="8">
        <v>1</v>
      </c>
      <c r="L270" s="7" t="s">
        <v>1898</v>
      </c>
      <c r="M270" s="7" t="s">
        <v>1412</v>
      </c>
      <c r="N270" s="7" t="s">
        <v>149</v>
      </c>
      <c r="O270" s="7" t="s">
        <v>23</v>
      </c>
      <c r="P270" s="7" t="s">
        <v>1899</v>
      </c>
      <c r="Q270" s="9" t="str">
        <f t="shared" si="9"/>
        <v>Empate</v>
      </c>
    </row>
    <row r="271" spans="1:17" ht="15" x14ac:dyDescent="0.2">
      <c r="A271" s="69">
        <v>40349</v>
      </c>
      <c r="B271" s="74">
        <f t="shared" si="8"/>
        <v>2010</v>
      </c>
      <c r="C271" s="74">
        <f>VLOOKUP(B271,ID_Año[],2,0)</f>
        <v>5</v>
      </c>
      <c r="D271" s="4" t="s">
        <v>244</v>
      </c>
      <c r="E271" s="4" t="s">
        <v>38</v>
      </c>
      <c r="F271" s="4" t="s">
        <v>1896</v>
      </c>
      <c r="G271" s="4" t="s">
        <v>1897</v>
      </c>
      <c r="H271" s="4">
        <v>34</v>
      </c>
      <c r="I271" s="4">
        <v>31</v>
      </c>
      <c r="J271" s="5">
        <v>0</v>
      </c>
      <c r="K271" s="5">
        <v>2</v>
      </c>
      <c r="L271" s="4" t="s">
        <v>1898</v>
      </c>
      <c r="M271" s="4" t="s">
        <v>565</v>
      </c>
      <c r="N271" s="4" t="s">
        <v>149</v>
      </c>
      <c r="O271" s="4" t="s">
        <v>23</v>
      </c>
      <c r="P271" s="4" t="s">
        <v>1900</v>
      </c>
      <c r="Q271" s="6" t="str">
        <f t="shared" si="9"/>
        <v>Victoria</v>
      </c>
    </row>
    <row r="272" spans="1:17" ht="15" x14ac:dyDescent="0.2">
      <c r="A272" s="70">
        <v>40350</v>
      </c>
      <c r="B272" s="75">
        <f t="shared" si="8"/>
        <v>2010</v>
      </c>
      <c r="C272" s="75">
        <f>VLOOKUP(B272,ID_Año[],2,0)</f>
        <v>5</v>
      </c>
      <c r="D272" s="7" t="s">
        <v>107</v>
      </c>
      <c r="E272" s="7" t="s">
        <v>53</v>
      </c>
      <c r="F272" s="7" t="s">
        <v>1897</v>
      </c>
      <c r="G272" s="7" t="s">
        <v>1896</v>
      </c>
      <c r="H272" s="7">
        <v>18</v>
      </c>
      <c r="I272" s="7">
        <v>24</v>
      </c>
      <c r="J272" s="8">
        <v>1</v>
      </c>
      <c r="K272" s="8">
        <v>0</v>
      </c>
      <c r="L272" s="7" t="s">
        <v>1898</v>
      </c>
      <c r="M272" s="7" t="s">
        <v>416</v>
      </c>
      <c r="N272" s="7" t="s">
        <v>149</v>
      </c>
      <c r="O272" s="7" t="s">
        <v>23</v>
      </c>
      <c r="P272" s="7" t="s">
        <v>441</v>
      </c>
      <c r="Q272" s="9" t="str">
        <f t="shared" si="9"/>
        <v>Derrota</v>
      </c>
    </row>
    <row r="273" spans="1:17" ht="15" x14ac:dyDescent="0.2">
      <c r="A273" s="69">
        <v>40350</v>
      </c>
      <c r="B273" s="74">
        <f t="shared" si="8"/>
        <v>2010</v>
      </c>
      <c r="C273" s="74">
        <f>VLOOKUP(B273,ID_Año[],2,0)</f>
        <v>5</v>
      </c>
      <c r="D273" s="4" t="s">
        <v>82</v>
      </c>
      <c r="E273" s="4" t="s">
        <v>163</v>
      </c>
      <c r="F273" s="4" t="s">
        <v>1896</v>
      </c>
      <c r="G273" s="4" t="s">
        <v>115</v>
      </c>
      <c r="H273" s="4">
        <v>3</v>
      </c>
      <c r="I273" s="4">
        <v>105</v>
      </c>
      <c r="J273" s="5">
        <v>7</v>
      </c>
      <c r="K273" s="5">
        <v>0</v>
      </c>
      <c r="L273" s="4" t="s">
        <v>1898</v>
      </c>
      <c r="M273" s="4" t="s">
        <v>871</v>
      </c>
      <c r="N273" s="4" t="s">
        <v>149</v>
      </c>
      <c r="O273" s="4" t="s">
        <v>23</v>
      </c>
      <c r="P273" s="4" t="s">
        <v>441</v>
      </c>
      <c r="Q273" s="6" t="str">
        <f t="shared" si="9"/>
        <v>Derrota</v>
      </c>
    </row>
    <row r="274" spans="1:17" ht="15" x14ac:dyDescent="0.2">
      <c r="A274" s="70">
        <v>40350</v>
      </c>
      <c r="B274" s="75">
        <f t="shared" si="8"/>
        <v>2010</v>
      </c>
      <c r="C274" s="75">
        <f>VLOOKUP(B274,ID_Año[],2,0)</f>
        <v>5</v>
      </c>
      <c r="D274" s="7" t="s">
        <v>106</v>
      </c>
      <c r="E274" s="7" t="s">
        <v>304</v>
      </c>
      <c r="F274" s="7" t="s">
        <v>1896</v>
      </c>
      <c r="G274" s="7" t="s">
        <v>1901</v>
      </c>
      <c r="H274" s="7">
        <v>2</v>
      </c>
      <c r="I274" s="7">
        <v>38</v>
      </c>
      <c r="J274" s="8">
        <v>2</v>
      </c>
      <c r="K274" s="8">
        <v>0</v>
      </c>
      <c r="L274" s="7" t="s">
        <v>1898</v>
      </c>
      <c r="M274" s="7" t="s">
        <v>420</v>
      </c>
      <c r="N274" s="7" t="s">
        <v>149</v>
      </c>
      <c r="O274" s="7" t="s">
        <v>23</v>
      </c>
      <c r="P274" s="7" t="s">
        <v>441</v>
      </c>
      <c r="Q274" s="9" t="str">
        <f t="shared" si="9"/>
        <v>Derrota</v>
      </c>
    </row>
    <row r="275" spans="1:17" ht="15" x14ac:dyDescent="0.2">
      <c r="A275" s="69">
        <v>40351</v>
      </c>
      <c r="B275" s="74">
        <f t="shared" si="8"/>
        <v>2010</v>
      </c>
      <c r="C275" s="74">
        <f>VLOOKUP(B275,ID_Año[],2,0)</f>
        <v>5</v>
      </c>
      <c r="D275" s="4" t="s">
        <v>153</v>
      </c>
      <c r="E275" s="4" t="s">
        <v>39</v>
      </c>
      <c r="F275" s="4" t="s">
        <v>1896</v>
      </c>
      <c r="G275" s="4" t="s">
        <v>1897</v>
      </c>
      <c r="H275" s="4">
        <v>13</v>
      </c>
      <c r="I275" s="4">
        <v>7</v>
      </c>
      <c r="J275" s="5">
        <v>0</v>
      </c>
      <c r="K275" s="5">
        <v>2</v>
      </c>
      <c r="L275" s="4" t="s">
        <v>1898</v>
      </c>
      <c r="M275" s="4" t="s">
        <v>1055</v>
      </c>
      <c r="N275" s="4" t="s">
        <v>149</v>
      </c>
      <c r="O275" s="4" t="s">
        <v>23</v>
      </c>
      <c r="P275" s="4" t="s">
        <v>1900</v>
      </c>
      <c r="Q275" s="6" t="str">
        <f t="shared" si="9"/>
        <v>Victoria</v>
      </c>
    </row>
    <row r="276" spans="1:17" ht="15" x14ac:dyDescent="0.2">
      <c r="A276" s="70">
        <v>40351</v>
      </c>
      <c r="B276" s="75">
        <f t="shared" si="8"/>
        <v>2010</v>
      </c>
      <c r="C276" s="75">
        <f>VLOOKUP(B276,ID_Año[],2,0)</f>
        <v>5</v>
      </c>
      <c r="D276" s="7" t="s">
        <v>26</v>
      </c>
      <c r="E276" s="7" t="s">
        <v>18</v>
      </c>
      <c r="F276" s="7" t="s">
        <v>1901</v>
      </c>
      <c r="G276" s="7" t="s">
        <v>1897</v>
      </c>
      <c r="H276" s="7">
        <v>17</v>
      </c>
      <c r="I276" s="7">
        <v>16</v>
      </c>
      <c r="J276" s="8">
        <v>0</v>
      </c>
      <c r="K276" s="8">
        <v>1</v>
      </c>
      <c r="L276" s="7" t="s">
        <v>1898</v>
      </c>
      <c r="M276" s="7" t="s">
        <v>924</v>
      </c>
      <c r="N276" s="7" t="s">
        <v>149</v>
      </c>
      <c r="O276" s="7" t="s">
        <v>23</v>
      </c>
      <c r="P276" s="7" t="s">
        <v>1900</v>
      </c>
      <c r="Q276" s="9" t="str">
        <f t="shared" si="9"/>
        <v>Victoria</v>
      </c>
    </row>
    <row r="277" spans="1:17" ht="15" x14ac:dyDescent="0.2">
      <c r="A277" s="69">
        <v>40351</v>
      </c>
      <c r="B277" s="74">
        <f t="shared" si="8"/>
        <v>2010</v>
      </c>
      <c r="C277" s="74">
        <f>VLOOKUP(B277,ID_Año[],2,0)</f>
        <v>5</v>
      </c>
      <c r="D277" s="4" t="s">
        <v>135</v>
      </c>
      <c r="E277" s="4" t="s">
        <v>133</v>
      </c>
      <c r="F277" s="4" t="s">
        <v>1902</v>
      </c>
      <c r="G277" s="4" t="s">
        <v>115</v>
      </c>
      <c r="H277" s="4">
        <v>21</v>
      </c>
      <c r="I277" s="4">
        <v>47</v>
      </c>
      <c r="J277" s="5">
        <v>2</v>
      </c>
      <c r="K277" s="5">
        <v>2</v>
      </c>
      <c r="L277" s="4" t="s">
        <v>1898</v>
      </c>
      <c r="M277" s="4" t="s">
        <v>566</v>
      </c>
      <c r="N277" s="4" t="s">
        <v>149</v>
      </c>
      <c r="O277" s="4" t="s">
        <v>23</v>
      </c>
      <c r="P277" s="4" t="s">
        <v>1899</v>
      </c>
      <c r="Q277" s="6" t="str">
        <f t="shared" si="9"/>
        <v>Empate</v>
      </c>
    </row>
    <row r="278" spans="1:17" ht="15" x14ac:dyDescent="0.2">
      <c r="A278" s="70">
        <v>40351</v>
      </c>
      <c r="B278" s="75">
        <f t="shared" si="8"/>
        <v>2010</v>
      </c>
      <c r="C278" s="75">
        <f>VLOOKUP(B278,ID_Año[],2,0)</f>
        <v>5</v>
      </c>
      <c r="D278" s="7" t="s">
        <v>149</v>
      </c>
      <c r="E278" s="7" t="s">
        <v>67</v>
      </c>
      <c r="F278" s="7" t="s">
        <v>1902</v>
      </c>
      <c r="G278" s="7" t="s">
        <v>1896</v>
      </c>
      <c r="H278" s="7">
        <v>83</v>
      </c>
      <c r="I278" s="7">
        <v>9</v>
      </c>
      <c r="J278" s="8">
        <v>2</v>
      </c>
      <c r="K278" s="8">
        <v>1</v>
      </c>
      <c r="L278" s="7" t="s">
        <v>1898</v>
      </c>
      <c r="M278" s="7" t="s">
        <v>565</v>
      </c>
      <c r="N278" s="7" t="s">
        <v>149</v>
      </c>
      <c r="O278" s="7" t="s">
        <v>23</v>
      </c>
      <c r="P278" s="7" t="s">
        <v>441</v>
      </c>
      <c r="Q278" s="9" t="str">
        <f t="shared" si="9"/>
        <v>Derrota</v>
      </c>
    </row>
    <row r="279" spans="1:17" ht="15" x14ac:dyDescent="0.2">
      <c r="A279" s="69">
        <v>40352</v>
      </c>
      <c r="B279" s="74">
        <f t="shared" si="8"/>
        <v>2010</v>
      </c>
      <c r="C279" s="74">
        <f>VLOOKUP(B279,ID_Año[],2,0)</f>
        <v>5</v>
      </c>
      <c r="D279" s="4" t="s">
        <v>55</v>
      </c>
      <c r="E279" s="4" t="s">
        <v>1204</v>
      </c>
      <c r="F279" s="4" t="s">
        <v>1904</v>
      </c>
      <c r="G279" s="4" t="s">
        <v>1896</v>
      </c>
      <c r="H279" s="4">
        <v>20</v>
      </c>
      <c r="I279" s="4">
        <v>15</v>
      </c>
      <c r="J279" s="5">
        <v>2</v>
      </c>
      <c r="K279" s="5">
        <v>1</v>
      </c>
      <c r="L279" s="4" t="s">
        <v>1898</v>
      </c>
      <c r="M279" s="4" t="s">
        <v>1412</v>
      </c>
      <c r="N279" s="4" t="s">
        <v>149</v>
      </c>
      <c r="O279" s="4" t="s">
        <v>23</v>
      </c>
      <c r="P279" s="4" t="s">
        <v>441</v>
      </c>
      <c r="Q279" s="6" t="str">
        <f t="shared" si="9"/>
        <v>Derrota</v>
      </c>
    </row>
    <row r="280" spans="1:17" ht="15" x14ac:dyDescent="0.2">
      <c r="A280" s="70">
        <v>40352</v>
      </c>
      <c r="B280" s="75">
        <f t="shared" si="8"/>
        <v>2010</v>
      </c>
      <c r="C280" s="75">
        <f>VLOOKUP(B280,ID_Año[],2,0)</f>
        <v>5</v>
      </c>
      <c r="D280" s="7" t="s">
        <v>199</v>
      </c>
      <c r="E280" s="7" t="s">
        <v>129</v>
      </c>
      <c r="F280" s="7" t="s">
        <v>1902</v>
      </c>
      <c r="G280" s="7" t="s">
        <v>1896</v>
      </c>
      <c r="H280" s="7">
        <v>32</v>
      </c>
      <c r="I280" s="7">
        <v>6</v>
      </c>
      <c r="J280" s="8">
        <v>0</v>
      </c>
      <c r="K280" s="8">
        <v>1</v>
      </c>
      <c r="L280" s="7" t="s">
        <v>1898</v>
      </c>
      <c r="M280" s="7" t="s">
        <v>420</v>
      </c>
      <c r="N280" s="7" t="s">
        <v>149</v>
      </c>
      <c r="O280" s="7" t="s">
        <v>23</v>
      </c>
      <c r="P280" s="7" t="s">
        <v>1900</v>
      </c>
      <c r="Q280" s="9" t="str">
        <f t="shared" si="9"/>
        <v>Victoria</v>
      </c>
    </row>
    <row r="281" spans="1:17" ht="15" x14ac:dyDescent="0.2">
      <c r="A281" s="69">
        <v>40352</v>
      </c>
      <c r="B281" s="74">
        <f t="shared" si="8"/>
        <v>2010</v>
      </c>
      <c r="C281" s="74">
        <f>VLOOKUP(B281,ID_Año[],2,0)</f>
        <v>5</v>
      </c>
      <c r="D281" s="4" t="s">
        <v>249</v>
      </c>
      <c r="E281" s="4" t="s">
        <v>89</v>
      </c>
      <c r="F281" s="4" t="s">
        <v>1896</v>
      </c>
      <c r="G281" s="4" t="s">
        <v>1896</v>
      </c>
      <c r="H281" s="4">
        <v>25</v>
      </c>
      <c r="I281" s="4">
        <v>8</v>
      </c>
      <c r="J281" s="5">
        <v>0</v>
      </c>
      <c r="K281" s="5">
        <v>1</v>
      </c>
      <c r="L281" s="4" t="s">
        <v>1898</v>
      </c>
      <c r="M281" s="4" t="s">
        <v>416</v>
      </c>
      <c r="N281" s="4" t="s">
        <v>149</v>
      </c>
      <c r="O281" s="4" t="s">
        <v>23</v>
      </c>
      <c r="P281" s="4" t="s">
        <v>1900</v>
      </c>
      <c r="Q281" s="6" t="str">
        <f t="shared" si="9"/>
        <v>Victoria</v>
      </c>
    </row>
    <row r="282" spans="1:17" ht="15" x14ac:dyDescent="0.2">
      <c r="A282" s="70">
        <v>40352</v>
      </c>
      <c r="B282" s="75">
        <f t="shared" si="8"/>
        <v>2010</v>
      </c>
      <c r="C282" s="75">
        <f>VLOOKUP(B282,ID_Año[],2,0)</f>
        <v>5</v>
      </c>
      <c r="D282" s="7" t="s">
        <v>77</v>
      </c>
      <c r="E282" s="7" t="s">
        <v>150</v>
      </c>
      <c r="F282" s="7" t="s">
        <v>1901</v>
      </c>
      <c r="G282" s="7" t="s">
        <v>1902</v>
      </c>
      <c r="H282" s="7">
        <v>14</v>
      </c>
      <c r="I282" s="7">
        <v>30</v>
      </c>
      <c r="J282" s="8">
        <v>1</v>
      </c>
      <c r="K282" s="8">
        <v>0</v>
      </c>
      <c r="L282" s="7" t="s">
        <v>1898</v>
      </c>
      <c r="M282" s="7" t="s">
        <v>414</v>
      </c>
      <c r="N282" s="7" t="s">
        <v>149</v>
      </c>
      <c r="O282" s="7" t="s">
        <v>23</v>
      </c>
      <c r="P282" s="7" t="s">
        <v>441</v>
      </c>
      <c r="Q282" s="9" t="str">
        <f t="shared" si="9"/>
        <v>Derrota</v>
      </c>
    </row>
    <row r="283" spans="1:17" ht="15" x14ac:dyDescent="0.2">
      <c r="A283" s="69">
        <v>40353</v>
      </c>
      <c r="B283" s="74">
        <f t="shared" si="8"/>
        <v>2010</v>
      </c>
      <c r="C283" s="74">
        <f>VLOOKUP(B283,ID_Año[],2,0)</f>
        <v>5</v>
      </c>
      <c r="D283" s="4" t="s">
        <v>120</v>
      </c>
      <c r="E283" s="4" t="s">
        <v>126</v>
      </c>
      <c r="F283" s="4" t="s">
        <v>1902</v>
      </c>
      <c r="G283" s="4" t="s">
        <v>1896</v>
      </c>
      <c r="H283" s="4">
        <v>19</v>
      </c>
      <c r="I283" s="4">
        <v>4</v>
      </c>
      <c r="J283" s="5">
        <v>1</v>
      </c>
      <c r="K283" s="5">
        <v>2</v>
      </c>
      <c r="L283" s="4" t="s">
        <v>1898</v>
      </c>
      <c r="M283" s="4" t="s">
        <v>871</v>
      </c>
      <c r="N283" s="4" t="s">
        <v>149</v>
      </c>
      <c r="O283" s="4" t="s">
        <v>23</v>
      </c>
      <c r="P283" s="4" t="s">
        <v>1900</v>
      </c>
      <c r="Q283" s="6" t="str">
        <f t="shared" si="9"/>
        <v>Victoria</v>
      </c>
    </row>
    <row r="284" spans="1:17" ht="15" x14ac:dyDescent="0.2">
      <c r="A284" s="70">
        <v>40353</v>
      </c>
      <c r="B284" s="75">
        <f t="shared" si="8"/>
        <v>2010</v>
      </c>
      <c r="C284" s="75">
        <f>VLOOKUP(B284,ID_Año[],2,0)</f>
        <v>5</v>
      </c>
      <c r="D284" s="7" t="s">
        <v>72</v>
      </c>
      <c r="E284" s="7" t="s">
        <v>143</v>
      </c>
      <c r="F284" s="7" t="s">
        <v>1896</v>
      </c>
      <c r="G284" s="7" t="s">
        <v>115</v>
      </c>
      <c r="H284" s="7">
        <v>36</v>
      </c>
      <c r="I284" s="7">
        <v>45</v>
      </c>
      <c r="J284" s="8">
        <v>1</v>
      </c>
      <c r="K284" s="8">
        <v>3</v>
      </c>
      <c r="L284" s="7" t="s">
        <v>1898</v>
      </c>
      <c r="M284" s="7" t="s">
        <v>924</v>
      </c>
      <c r="N284" s="7" t="s">
        <v>149</v>
      </c>
      <c r="O284" s="7" t="s">
        <v>23</v>
      </c>
      <c r="P284" s="7" t="s">
        <v>1900</v>
      </c>
      <c r="Q284" s="9" t="str">
        <f t="shared" si="9"/>
        <v>Victoria</v>
      </c>
    </row>
    <row r="285" spans="1:17" ht="15" x14ac:dyDescent="0.2">
      <c r="A285" s="69">
        <v>40353</v>
      </c>
      <c r="B285" s="74">
        <f t="shared" si="8"/>
        <v>2010</v>
      </c>
      <c r="C285" s="74">
        <f>VLOOKUP(B285,ID_Año[],2,0)</f>
        <v>5</v>
      </c>
      <c r="D285" s="4" t="s">
        <v>38</v>
      </c>
      <c r="E285" s="4" t="s">
        <v>442</v>
      </c>
      <c r="F285" s="4" t="s">
        <v>1897</v>
      </c>
      <c r="G285" s="4" t="s">
        <v>1904</v>
      </c>
      <c r="H285" s="4">
        <v>31</v>
      </c>
      <c r="I285" s="4">
        <v>78</v>
      </c>
      <c r="J285" s="5">
        <v>0</v>
      </c>
      <c r="K285" s="5">
        <v>0</v>
      </c>
      <c r="L285" s="4" t="s">
        <v>1898</v>
      </c>
      <c r="M285" s="4" t="s">
        <v>1055</v>
      </c>
      <c r="N285" s="4" t="s">
        <v>149</v>
      </c>
      <c r="O285" s="4" t="s">
        <v>23</v>
      </c>
      <c r="P285" s="4" t="s">
        <v>1899</v>
      </c>
      <c r="Q285" s="6" t="str">
        <f t="shared" si="9"/>
        <v>Empate</v>
      </c>
    </row>
    <row r="286" spans="1:17" ht="15" x14ac:dyDescent="0.2">
      <c r="A286" s="70">
        <v>40353</v>
      </c>
      <c r="B286" s="75">
        <f t="shared" si="8"/>
        <v>2010</v>
      </c>
      <c r="C286" s="75">
        <f>VLOOKUP(B286,ID_Año[],2,0)</f>
        <v>5</v>
      </c>
      <c r="D286" s="7" t="s">
        <v>244</v>
      </c>
      <c r="E286" s="7" t="s">
        <v>119</v>
      </c>
      <c r="F286" s="7" t="s">
        <v>1896</v>
      </c>
      <c r="G286" s="7" t="s">
        <v>1896</v>
      </c>
      <c r="H286" s="7">
        <v>34</v>
      </c>
      <c r="I286" s="7">
        <v>5</v>
      </c>
      <c r="J286" s="8">
        <v>3</v>
      </c>
      <c r="K286" s="8">
        <v>2</v>
      </c>
      <c r="L286" s="7" t="s">
        <v>1898</v>
      </c>
      <c r="M286" s="7" t="s">
        <v>420</v>
      </c>
      <c r="N286" s="7" t="s">
        <v>149</v>
      </c>
      <c r="O286" s="7" t="s">
        <v>23</v>
      </c>
      <c r="P286" s="7" t="s">
        <v>441</v>
      </c>
      <c r="Q286" s="9" t="str">
        <f t="shared" si="9"/>
        <v>Derrota</v>
      </c>
    </row>
    <row r="287" spans="1:17" ht="15" x14ac:dyDescent="0.2">
      <c r="A287" s="69">
        <v>40354</v>
      </c>
      <c r="B287" s="74">
        <f t="shared" si="8"/>
        <v>2010</v>
      </c>
      <c r="C287" s="74">
        <f>VLOOKUP(B287,ID_Año[],2,0)</f>
        <v>5</v>
      </c>
      <c r="D287" s="4" t="s">
        <v>107</v>
      </c>
      <c r="E287" s="4" t="s">
        <v>106</v>
      </c>
      <c r="F287" s="4" t="s">
        <v>1897</v>
      </c>
      <c r="G287" s="4" t="s">
        <v>1896</v>
      </c>
      <c r="H287" s="4">
        <v>18</v>
      </c>
      <c r="I287" s="4">
        <v>2</v>
      </c>
      <c r="J287" s="5">
        <v>1</v>
      </c>
      <c r="K287" s="5">
        <v>2</v>
      </c>
      <c r="L287" s="4" t="s">
        <v>1898</v>
      </c>
      <c r="M287" s="4" t="s">
        <v>414</v>
      </c>
      <c r="N287" s="4" t="s">
        <v>149</v>
      </c>
      <c r="O287" s="4" t="s">
        <v>23</v>
      </c>
      <c r="P287" s="4" t="s">
        <v>1900</v>
      </c>
      <c r="Q287" s="6" t="str">
        <f t="shared" si="9"/>
        <v>Victoria</v>
      </c>
    </row>
    <row r="288" spans="1:17" ht="15" x14ac:dyDescent="0.2">
      <c r="A288" s="70">
        <v>40354</v>
      </c>
      <c r="B288" s="75">
        <f t="shared" si="8"/>
        <v>2010</v>
      </c>
      <c r="C288" s="75">
        <f>VLOOKUP(B288,ID_Año[],2,0)</f>
        <v>5</v>
      </c>
      <c r="D288" s="7" t="s">
        <v>163</v>
      </c>
      <c r="E288" s="7" t="s">
        <v>136</v>
      </c>
      <c r="F288" s="7" t="s">
        <v>115</v>
      </c>
      <c r="G288" s="7" t="s">
        <v>1902</v>
      </c>
      <c r="H288" s="7">
        <v>105</v>
      </c>
      <c r="I288" s="7">
        <v>27</v>
      </c>
      <c r="J288" s="8">
        <v>0</v>
      </c>
      <c r="K288" s="8">
        <v>3</v>
      </c>
      <c r="L288" s="7" t="s">
        <v>1898</v>
      </c>
      <c r="M288" s="7" t="s">
        <v>1412</v>
      </c>
      <c r="N288" s="7" t="s">
        <v>149</v>
      </c>
      <c r="O288" s="7" t="s">
        <v>23</v>
      </c>
      <c r="P288" s="7" t="s">
        <v>1900</v>
      </c>
      <c r="Q288" s="9" t="str">
        <f t="shared" si="9"/>
        <v>Victoria</v>
      </c>
    </row>
    <row r="289" spans="1:17" ht="15" x14ac:dyDescent="0.2">
      <c r="A289" s="69">
        <v>40354</v>
      </c>
      <c r="B289" s="74">
        <f t="shared" si="8"/>
        <v>2010</v>
      </c>
      <c r="C289" s="74">
        <f>VLOOKUP(B289,ID_Año[],2,0)</f>
        <v>5</v>
      </c>
      <c r="D289" s="4" t="s">
        <v>82</v>
      </c>
      <c r="E289" s="4" t="s">
        <v>25</v>
      </c>
      <c r="F289" s="4" t="s">
        <v>1896</v>
      </c>
      <c r="G289" s="4" t="s">
        <v>1897</v>
      </c>
      <c r="H289" s="4">
        <v>3</v>
      </c>
      <c r="I289" s="4">
        <v>1</v>
      </c>
      <c r="J289" s="5">
        <v>0</v>
      </c>
      <c r="K289" s="5">
        <v>0</v>
      </c>
      <c r="L289" s="4" t="s">
        <v>1898</v>
      </c>
      <c r="M289" s="4" t="s">
        <v>566</v>
      </c>
      <c r="N289" s="4" t="s">
        <v>149</v>
      </c>
      <c r="O289" s="4" t="s">
        <v>23</v>
      </c>
      <c r="P289" s="4" t="s">
        <v>1899</v>
      </c>
      <c r="Q289" s="6" t="str">
        <f t="shared" si="9"/>
        <v>Empate</v>
      </c>
    </row>
    <row r="290" spans="1:17" ht="15" x14ac:dyDescent="0.2">
      <c r="A290" s="70">
        <v>40354</v>
      </c>
      <c r="B290" s="75">
        <f t="shared" si="8"/>
        <v>2010</v>
      </c>
      <c r="C290" s="75">
        <f>VLOOKUP(B290,ID_Año[],2,0)</f>
        <v>5</v>
      </c>
      <c r="D290" s="7" t="s">
        <v>53</v>
      </c>
      <c r="E290" s="7" t="s">
        <v>304</v>
      </c>
      <c r="F290" s="7" t="s">
        <v>1896</v>
      </c>
      <c r="G290" s="7" t="s">
        <v>1901</v>
      </c>
      <c r="H290" s="7">
        <v>24</v>
      </c>
      <c r="I290" s="7">
        <v>38</v>
      </c>
      <c r="J290" s="8">
        <v>0</v>
      </c>
      <c r="K290" s="8">
        <v>0</v>
      </c>
      <c r="L290" s="7" t="s">
        <v>1898</v>
      </c>
      <c r="M290" s="7" t="s">
        <v>565</v>
      </c>
      <c r="N290" s="7" t="s">
        <v>149</v>
      </c>
      <c r="O290" s="7" t="s">
        <v>23</v>
      </c>
      <c r="P290" s="7" t="s">
        <v>1899</v>
      </c>
      <c r="Q290" s="9" t="str">
        <f t="shared" si="9"/>
        <v>Empate</v>
      </c>
    </row>
    <row r="291" spans="1:17" ht="15" x14ac:dyDescent="0.2">
      <c r="A291" s="69">
        <v>40355</v>
      </c>
      <c r="B291" s="74">
        <f t="shared" si="8"/>
        <v>2010</v>
      </c>
      <c r="C291" s="74">
        <f>VLOOKUP(B291,ID_Año[],2,0)</f>
        <v>5</v>
      </c>
      <c r="D291" s="4" t="s">
        <v>18</v>
      </c>
      <c r="E291" s="4" t="s">
        <v>133</v>
      </c>
      <c r="F291" s="4" t="s">
        <v>1897</v>
      </c>
      <c r="G291" s="4" t="s">
        <v>115</v>
      </c>
      <c r="H291" s="4">
        <v>16</v>
      </c>
      <c r="I291" s="4">
        <v>47</v>
      </c>
      <c r="J291" s="5">
        <v>2</v>
      </c>
      <c r="K291" s="5">
        <v>1</v>
      </c>
      <c r="L291" s="4" t="s">
        <v>1898</v>
      </c>
      <c r="M291" s="4" t="s">
        <v>416</v>
      </c>
      <c r="N291" s="4" t="s">
        <v>149</v>
      </c>
      <c r="O291" s="4" t="s">
        <v>23</v>
      </c>
      <c r="P291" s="4" t="s">
        <v>441</v>
      </c>
      <c r="Q291" s="6" t="str">
        <f t="shared" si="9"/>
        <v>Derrota</v>
      </c>
    </row>
    <row r="292" spans="1:17" ht="15" x14ac:dyDescent="0.2">
      <c r="A292" s="70">
        <v>40355</v>
      </c>
      <c r="B292" s="75">
        <f t="shared" si="8"/>
        <v>2010</v>
      </c>
      <c r="C292" s="75">
        <f>VLOOKUP(B292,ID_Año[],2,0)</f>
        <v>5</v>
      </c>
      <c r="D292" s="7" t="s">
        <v>77</v>
      </c>
      <c r="E292" s="7" t="s">
        <v>199</v>
      </c>
      <c r="F292" s="7" t="s">
        <v>1901</v>
      </c>
      <c r="G292" s="7" t="s">
        <v>1902</v>
      </c>
      <c r="H292" s="7">
        <v>14</v>
      </c>
      <c r="I292" s="7">
        <v>32</v>
      </c>
      <c r="J292" s="8">
        <v>1</v>
      </c>
      <c r="K292" s="8">
        <v>2</v>
      </c>
      <c r="L292" s="7" t="s">
        <v>1898</v>
      </c>
      <c r="M292" s="7" t="s">
        <v>924</v>
      </c>
      <c r="N292" s="7" t="s">
        <v>149</v>
      </c>
      <c r="O292" s="7" t="s">
        <v>23</v>
      </c>
      <c r="P292" s="7" t="s">
        <v>1900</v>
      </c>
      <c r="Q292" s="9" t="str">
        <f t="shared" si="9"/>
        <v>Victoria</v>
      </c>
    </row>
    <row r="293" spans="1:17" ht="15" x14ac:dyDescent="0.2">
      <c r="A293" s="69">
        <v>40356</v>
      </c>
      <c r="B293" s="74">
        <f t="shared" si="8"/>
        <v>2010</v>
      </c>
      <c r="C293" s="74">
        <f>VLOOKUP(B293,ID_Año[],2,0)</f>
        <v>5</v>
      </c>
      <c r="D293" s="4" t="s">
        <v>39</v>
      </c>
      <c r="E293" s="4" t="s">
        <v>26</v>
      </c>
      <c r="F293" s="4" t="s">
        <v>1897</v>
      </c>
      <c r="G293" s="4" t="s">
        <v>1901</v>
      </c>
      <c r="H293" s="4">
        <v>7</v>
      </c>
      <c r="I293" s="4">
        <v>17</v>
      </c>
      <c r="J293" s="5">
        <v>3</v>
      </c>
      <c r="K293" s="5">
        <v>1</v>
      </c>
      <c r="L293" s="4" t="s">
        <v>1898</v>
      </c>
      <c r="M293" s="4" t="s">
        <v>420</v>
      </c>
      <c r="N293" s="4" t="s">
        <v>149</v>
      </c>
      <c r="O293" s="4" t="s">
        <v>23</v>
      </c>
      <c r="P293" s="4" t="s">
        <v>441</v>
      </c>
      <c r="Q293" s="6" t="str">
        <f t="shared" si="9"/>
        <v>Derrota</v>
      </c>
    </row>
    <row r="294" spans="1:17" ht="15" x14ac:dyDescent="0.2">
      <c r="A294" s="70">
        <v>40356</v>
      </c>
      <c r="B294" s="75">
        <f t="shared" si="8"/>
        <v>2010</v>
      </c>
      <c r="C294" s="75">
        <f>VLOOKUP(B294,ID_Año[],2,0)</f>
        <v>5</v>
      </c>
      <c r="D294" s="7" t="s">
        <v>129</v>
      </c>
      <c r="E294" s="7" t="s">
        <v>89</v>
      </c>
      <c r="F294" s="7" t="s">
        <v>1896</v>
      </c>
      <c r="G294" s="7" t="s">
        <v>1896</v>
      </c>
      <c r="H294" s="7">
        <v>6</v>
      </c>
      <c r="I294" s="7">
        <v>8</v>
      </c>
      <c r="J294" s="8">
        <v>4</v>
      </c>
      <c r="K294" s="8">
        <v>1</v>
      </c>
      <c r="L294" s="7" t="s">
        <v>1898</v>
      </c>
      <c r="M294" s="7" t="s">
        <v>565</v>
      </c>
      <c r="N294" s="7" t="s">
        <v>149</v>
      </c>
      <c r="O294" s="7" t="s">
        <v>23</v>
      </c>
      <c r="P294" s="7" t="s">
        <v>441</v>
      </c>
      <c r="Q294" s="9" t="str">
        <f t="shared" si="9"/>
        <v>Derrota</v>
      </c>
    </row>
    <row r="295" spans="1:17" ht="15" x14ac:dyDescent="0.2">
      <c r="A295" s="69">
        <v>40357</v>
      </c>
      <c r="B295" s="74">
        <f t="shared" si="8"/>
        <v>2010</v>
      </c>
      <c r="C295" s="74">
        <f>VLOOKUP(B295,ID_Año[],2,0)</f>
        <v>5</v>
      </c>
      <c r="D295" s="4" t="s">
        <v>25</v>
      </c>
      <c r="E295" s="4" t="s">
        <v>107</v>
      </c>
      <c r="F295" s="4" t="s">
        <v>1897</v>
      </c>
      <c r="G295" s="4" t="s">
        <v>1897</v>
      </c>
      <c r="H295" s="4">
        <v>1</v>
      </c>
      <c r="I295" s="4">
        <v>18</v>
      </c>
      <c r="J295" s="5">
        <v>3</v>
      </c>
      <c r="K295" s="5">
        <v>0</v>
      </c>
      <c r="L295" s="4" t="s">
        <v>1898</v>
      </c>
      <c r="M295" s="4" t="s">
        <v>420</v>
      </c>
      <c r="N295" s="4" t="s">
        <v>149</v>
      </c>
      <c r="O295" s="4" t="s">
        <v>23</v>
      </c>
      <c r="P295" s="4" t="s">
        <v>441</v>
      </c>
      <c r="Q295" s="6" t="str">
        <f t="shared" si="9"/>
        <v>Derrota</v>
      </c>
    </row>
    <row r="296" spans="1:17" ht="15" x14ac:dyDescent="0.2">
      <c r="A296" s="70">
        <v>40357</v>
      </c>
      <c r="B296" s="75">
        <f t="shared" si="8"/>
        <v>2010</v>
      </c>
      <c r="C296" s="75">
        <f>VLOOKUP(B296,ID_Año[],2,0)</f>
        <v>5</v>
      </c>
      <c r="D296" s="7" t="s">
        <v>126</v>
      </c>
      <c r="E296" s="7" t="s">
        <v>244</v>
      </c>
      <c r="F296" s="7" t="s">
        <v>1896</v>
      </c>
      <c r="G296" s="7" t="s">
        <v>1896</v>
      </c>
      <c r="H296" s="7">
        <v>4</v>
      </c>
      <c r="I296" s="7">
        <v>34</v>
      </c>
      <c r="J296" s="8">
        <v>2</v>
      </c>
      <c r="K296" s="8">
        <v>1</v>
      </c>
      <c r="L296" s="7" t="s">
        <v>1898</v>
      </c>
      <c r="M296" s="7" t="s">
        <v>566</v>
      </c>
      <c r="N296" s="7" t="s">
        <v>149</v>
      </c>
      <c r="O296" s="7" t="s">
        <v>23</v>
      </c>
      <c r="P296" s="7" t="s">
        <v>441</v>
      </c>
      <c r="Q296" s="9" t="str">
        <f t="shared" si="9"/>
        <v>Derrota</v>
      </c>
    </row>
    <row r="297" spans="1:17" ht="15" x14ac:dyDescent="0.2">
      <c r="A297" s="69">
        <v>40358</v>
      </c>
      <c r="B297" s="74">
        <f t="shared" si="8"/>
        <v>2010</v>
      </c>
      <c r="C297" s="74">
        <f>VLOOKUP(B297,ID_Año[],2,0)</f>
        <v>5</v>
      </c>
      <c r="D297" s="4" t="s">
        <v>38</v>
      </c>
      <c r="E297" s="4" t="s">
        <v>143</v>
      </c>
      <c r="F297" s="4" t="s">
        <v>1897</v>
      </c>
      <c r="G297" s="4" t="s">
        <v>115</v>
      </c>
      <c r="H297" s="4">
        <v>31</v>
      </c>
      <c r="I297" s="4">
        <v>45</v>
      </c>
      <c r="J297" s="5">
        <v>0</v>
      </c>
      <c r="K297" s="5">
        <v>0</v>
      </c>
      <c r="L297" s="4" t="s">
        <v>1898</v>
      </c>
      <c r="M297" s="4" t="s">
        <v>414</v>
      </c>
      <c r="N297" s="4" t="s">
        <v>149</v>
      </c>
      <c r="O297" s="4" t="s">
        <v>1903</v>
      </c>
      <c r="P297" s="4" t="s">
        <v>441</v>
      </c>
      <c r="Q297" s="6" t="str">
        <f t="shared" si="9"/>
        <v>Derrota</v>
      </c>
    </row>
    <row r="298" spans="1:17" ht="15" x14ac:dyDescent="0.2">
      <c r="A298" s="70">
        <v>40358</v>
      </c>
      <c r="B298" s="75">
        <f t="shared" si="8"/>
        <v>2010</v>
      </c>
      <c r="C298" s="75">
        <f>VLOOKUP(B298,ID_Año[],2,0)</f>
        <v>5</v>
      </c>
      <c r="D298" s="7" t="s">
        <v>106</v>
      </c>
      <c r="E298" s="7" t="s">
        <v>82</v>
      </c>
      <c r="F298" s="7" t="s">
        <v>1896</v>
      </c>
      <c r="G298" s="7" t="s">
        <v>1896</v>
      </c>
      <c r="H298" s="7">
        <v>2</v>
      </c>
      <c r="I298" s="7">
        <v>3</v>
      </c>
      <c r="J298" s="8">
        <v>1</v>
      </c>
      <c r="K298" s="8">
        <v>0</v>
      </c>
      <c r="L298" s="7" t="s">
        <v>1898</v>
      </c>
      <c r="M298" s="7" t="s">
        <v>871</v>
      </c>
      <c r="N298" s="7" t="s">
        <v>149</v>
      </c>
      <c r="O298" s="7" t="s">
        <v>23</v>
      </c>
      <c r="P298" s="7" t="s">
        <v>441</v>
      </c>
      <c r="Q298" s="9" t="str">
        <f t="shared" si="9"/>
        <v>Derrota</v>
      </c>
    </row>
    <row r="299" spans="1:17" ht="15" x14ac:dyDescent="0.2">
      <c r="A299" s="69">
        <v>40361</v>
      </c>
      <c r="B299" s="74">
        <f t="shared" si="8"/>
        <v>2010</v>
      </c>
      <c r="C299" s="74">
        <f>VLOOKUP(B299,ID_Año[],2,0)</f>
        <v>5</v>
      </c>
      <c r="D299" s="4" t="s">
        <v>126</v>
      </c>
      <c r="E299" s="4" t="s">
        <v>25</v>
      </c>
      <c r="F299" s="4" t="s">
        <v>1896</v>
      </c>
      <c r="G299" s="4" t="s">
        <v>1897</v>
      </c>
      <c r="H299" s="4">
        <v>4</v>
      </c>
      <c r="I299" s="4">
        <v>1</v>
      </c>
      <c r="J299" s="5">
        <v>2</v>
      </c>
      <c r="K299" s="5">
        <v>1</v>
      </c>
      <c r="L299" s="4" t="s">
        <v>1898</v>
      </c>
      <c r="M299" s="4" t="s">
        <v>416</v>
      </c>
      <c r="N299" s="4" t="s">
        <v>149</v>
      </c>
      <c r="O299" s="4" t="s">
        <v>23</v>
      </c>
      <c r="P299" s="4" t="s">
        <v>441</v>
      </c>
      <c r="Q299" s="6" t="str">
        <f t="shared" si="9"/>
        <v>Derrota</v>
      </c>
    </row>
    <row r="300" spans="1:17" ht="15" x14ac:dyDescent="0.2">
      <c r="A300" s="70">
        <v>40361</v>
      </c>
      <c r="B300" s="75">
        <f t="shared" si="8"/>
        <v>2010</v>
      </c>
      <c r="C300" s="75">
        <f>VLOOKUP(B300,ID_Año[],2,0)</f>
        <v>5</v>
      </c>
      <c r="D300" s="7" t="s">
        <v>18</v>
      </c>
      <c r="E300" s="7" t="s">
        <v>199</v>
      </c>
      <c r="F300" s="7" t="s">
        <v>1897</v>
      </c>
      <c r="G300" s="7" t="s">
        <v>1902</v>
      </c>
      <c r="H300" s="7">
        <v>16</v>
      </c>
      <c r="I300" s="7">
        <v>32</v>
      </c>
      <c r="J300" s="8">
        <v>1</v>
      </c>
      <c r="K300" s="8">
        <v>1</v>
      </c>
      <c r="L300" s="7" t="s">
        <v>1898</v>
      </c>
      <c r="M300" s="7" t="s">
        <v>420</v>
      </c>
      <c r="N300" s="7" t="s">
        <v>149</v>
      </c>
      <c r="O300" s="7" t="s">
        <v>1903</v>
      </c>
      <c r="P300" s="7" t="s">
        <v>441</v>
      </c>
      <c r="Q300" s="9" t="str">
        <f t="shared" si="9"/>
        <v>Derrota</v>
      </c>
    </row>
    <row r="301" spans="1:17" ht="15" x14ac:dyDescent="0.2">
      <c r="A301" s="69">
        <v>40362</v>
      </c>
      <c r="B301" s="74">
        <f t="shared" si="8"/>
        <v>2010</v>
      </c>
      <c r="C301" s="74">
        <f>VLOOKUP(B301,ID_Año[],2,0)</f>
        <v>5</v>
      </c>
      <c r="D301" s="4" t="s">
        <v>39</v>
      </c>
      <c r="E301" s="4" t="s">
        <v>129</v>
      </c>
      <c r="F301" s="4" t="s">
        <v>1897</v>
      </c>
      <c r="G301" s="4" t="s">
        <v>1896</v>
      </c>
      <c r="H301" s="4">
        <v>7</v>
      </c>
      <c r="I301" s="4">
        <v>6</v>
      </c>
      <c r="J301" s="5">
        <v>0</v>
      </c>
      <c r="K301" s="5">
        <v>4</v>
      </c>
      <c r="L301" s="4" t="s">
        <v>1898</v>
      </c>
      <c r="M301" s="4" t="s">
        <v>871</v>
      </c>
      <c r="N301" s="4" t="s">
        <v>149</v>
      </c>
      <c r="O301" s="4" t="s">
        <v>23</v>
      </c>
      <c r="P301" s="4" t="s">
        <v>1900</v>
      </c>
      <c r="Q301" s="6" t="str">
        <f t="shared" si="9"/>
        <v>Victoria</v>
      </c>
    </row>
    <row r="302" spans="1:17" ht="15" x14ac:dyDescent="0.2">
      <c r="A302" s="70">
        <v>40362</v>
      </c>
      <c r="B302" s="75">
        <f t="shared" si="8"/>
        <v>2010</v>
      </c>
      <c r="C302" s="75">
        <f>VLOOKUP(B302,ID_Año[],2,0)</f>
        <v>5</v>
      </c>
      <c r="D302" s="7" t="s">
        <v>38</v>
      </c>
      <c r="E302" s="7" t="s">
        <v>106</v>
      </c>
      <c r="F302" s="7" t="s">
        <v>1897</v>
      </c>
      <c r="G302" s="7" t="s">
        <v>1896</v>
      </c>
      <c r="H302" s="7">
        <v>31</v>
      </c>
      <c r="I302" s="7">
        <v>2</v>
      </c>
      <c r="J302" s="8">
        <v>0</v>
      </c>
      <c r="K302" s="8">
        <v>1</v>
      </c>
      <c r="L302" s="7" t="s">
        <v>1898</v>
      </c>
      <c r="M302" s="7" t="s">
        <v>420</v>
      </c>
      <c r="N302" s="7" t="s">
        <v>149</v>
      </c>
      <c r="O302" s="7" t="s">
        <v>23</v>
      </c>
      <c r="P302" s="7" t="s">
        <v>1900</v>
      </c>
      <c r="Q302" s="9" t="str">
        <f t="shared" si="9"/>
        <v>Victoria</v>
      </c>
    </row>
    <row r="303" spans="1:17" ht="15" x14ac:dyDescent="0.2">
      <c r="A303" s="69">
        <v>40365</v>
      </c>
      <c r="B303" s="74">
        <f t="shared" si="8"/>
        <v>2010</v>
      </c>
      <c r="C303" s="74">
        <f>VLOOKUP(B303,ID_Año[],2,0)</f>
        <v>5</v>
      </c>
      <c r="D303" s="4" t="s">
        <v>18</v>
      </c>
      <c r="E303" s="4" t="s">
        <v>126</v>
      </c>
      <c r="F303" s="4" t="s">
        <v>1897</v>
      </c>
      <c r="G303" s="4" t="s">
        <v>1896</v>
      </c>
      <c r="H303" s="4">
        <v>16</v>
      </c>
      <c r="I303" s="4">
        <v>4</v>
      </c>
      <c r="J303" s="5">
        <v>2</v>
      </c>
      <c r="K303" s="5">
        <v>3</v>
      </c>
      <c r="L303" s="4" t="s">
        <v>1898</v>
      </c>
      <c r="M303" s="4" t="s">
        <v>871</v>
      </c>
      <c r="N303" s="4" t="s">
        <v>149</v>
      </c>
      <c r="O303" s="4" t="s">
        <v>23</v>
      </c>
      <c r="P303" s="4" t="s">
        <v>1900</v>
      </c>
      <c r="Q303" s="6" t="str">
        <f t="shared" si="9"/>
        <v>Victoria</v>
      </c>
    </row>
    <row r="304" spans="1:17" ht="15" x14ac:dyDescent="0.2">
      <c r="A304" s="70">
        <v>40366</v>
      </c>
      <c r="B304" s="75">
        <f t="shared" si="8"/>
        <v>2010</v>
      </c>
      <c r="C304" s="75">
        <f>VLOOKUP(B304,ID_Año[],2,0)</f>
        <v>5</v>
      </c>
      <c r="D304" s="7" t="s">
        <v>129</v>
      </c>
      <c r="E304" s="7" t="s">
        <v>106</v>
      </c>
      <c r="F304" s="7" t="s">
        <v>1896</v>
      </c>
      <c r="G304" s="7" t="s">
        <v>1896</v>
      </c>
      <c r="H304" s="7">
        <v>6</v>
      </c>
      <c r="I304" s="7">
        <v>2</v>
      </c>
      <c r="J304" s="8">
        <v>0</v>
      </c>
      <c r="K304" s="8">
        <v>1</v>
      </c>
      <c r="L304" s="7" t="s">
        <v>1898</v>
      </c>
      <c r="M304" s="7" t="s">
        <v>566</v>
      </c>
      <c r="N304" s="7" t="s">
        <v>149</v>
      </c>
      <c r="O304" s="7" t="s">
        <v>23</v>
      </c>
      <c r="P304" s="7" t="s">
        <v>1900</v>
      </c>
      <c r="Q304" s="9" t="str">
        <f t="shared" si="9"/>
        <v>Victoria</v>
      </c>
    </row>
    <row r="305" spans="1:17" ht="15" x14ac:dyDescent="0.2">
      <c r="A305" s="69">
        <v>40369</v>
      </c>
      <c r="B305" s="74">
        <f t="shared" si="8"/>
        <v>2010</v>
      </c>
      <c r="C305" s="74">
        <f>VLOOKUP(B305,ID_Año[],2,0)</f>
        <v>5</v>
      </c>
      <c r="D305" s="4" t="s">
        <v>18</v>
      </c>
      <c r="E305" s="4" t="s">
        <v>129</v>
      </c>
      <c r="F305" s="4" t="s">
        <v>1897</v>
      </c>
      <c r="G305" s="4" t="s">
        <v>1896</v>
      </c>
      <c r="H305" s="4">
        <v>16</v>
      </c>
      <c r="I305" s="4">
        <v>6</v>
      </c>
      <c r="J305" s="5">
        <v>2</v>
      </c>
      <c r="K305" s="5">
        <v>3</v>
      </c>
      <c r="L305" s="4" t="s">
        <v>1898</v>
      </c>
      <c r="M305" s="4" t="s">
        <v>416</v>
      </c>
      <c r="N305" s="4" t="s">
        <v>149</v>
      </c>
      <c r="O305" s="4" t="s">
        <v>23</v>
      </c>
      <c r="P305" s="4" t="s">
        <v>1900</v>
      </c>
      <c r="Q305" s="6" t="str">
        <f t="shared" si="9"/>
        <v>Victoria</v>
      </c>
    </row>
    <row r="306" spans="1:17" ht="15" x14ac:dyDescent="0.2">
      <c r="A306" s="70">
        <v>40370</v>
      </c>
      <c r="B306" s="75">
        <f t="shared" si="8"/>
        <v>2010</v>
      </c>
      <c r="C306" s="75">
        <f>VLOOKUP(B306,ID_Año[],2,0)</f>
        <v>5</v>
      </c>
      <c r="D306" s="7" t="s">
        <v>126</v>
      </c>
      <c r="E306" s="7" t="s">
        <v>106</v>
      </c>
      <c r="F306" s="7" t="s">
        <v>1896</v>
      </c>
      <c r="G306" s="7" t="s">
        <v>1896</v>
      </c>
      <c r="H306" s="7">
        <v>4</v>
      </c>
      <c r="I306" s="7">
        <v>2</v>
      </c>
      <c r="J306" s="8">
        <v>0</v>
      </c>
      <c r="K306" s="8">
        <v>1</v>
      </c>
      <c r="L306" s="7" t="s">
        <v>1898</v>
      </c>
      <c r="M306" s="7" t="s">
        <v>420</v>
      </c>
      <c r="N306" s="7" t="s">
        <v>149</v>
      </c>
      <c r="O306" s="7" t="s">
        <v>23</v>
      </c>
      <c r="P306" s="7" t="s">
        <v>1900</v>
      </c>
      <c r="Q306" s="9" t="str">
        <f t="shared" si="9"/>
        <v>Victoria</v>
      </c>
    </row>
    <row r="307" spans="1:17" ht="15" x14ac:dyDescent="0.2">
      <c r="A307" s="69">
        <v>41802</v>
      </c>
      <c r="B307" s="74">
        <f t="shared" si="8"/>
        <v>2014</v>
      </c>
      <c r="C307" s="74">
        <f>VLOOKUP(B307,ID_Año[],2,0)</f>
        <v>6</v>
      </c>
      <c r="D307" s="4" t="s">
        <v>25</v>
      </c>
      <c r="E307" s="4" t="s">
        <v>274</v>
      </c>
      <c r="F307" s="4" t="s">
        <v>1897</v>
      </c>
      <c r="G307" s="4" t="s">
        <v>1896</v>
      </c>
      <c r="H307" s="4">
        <v>3</v>
      </c>
      <c r="I307" s="4">
        <v>18</v>
      </c>
      <c r="J307" s="5">
        <v>3</v>
      </c>
      <c r="K307" s="5">
        <v>1</v>
      </c>
      <c r="L307" s="4" t="s">
        <v>1898</v>
      </c>
      <c r="M307" s="4" t="s">
        <v>66</v>
      </c>
      <c r="N307" s="4" t="s">
        <v>25</v>
      </c>
      <c r="O307" s="4" t="s">
        <v>23</v>
      </c>
      <c r="P307" s="4" t="s">
        <v>441</v>
      </c>
      <c r="Q307" s="6" t="str">
        <f t="shared" si="9"/>
        <v>Derrota</v>
      </c>
    </row>
    <row r="308" spans="1:17" ht="15" x14ac:dyDescent="0.2">
      <c r="A308" s="70">
        <v>41803</v>
      </c>
      <c r="B308" s="75">
        <f t="shared" si="8"/>
        <v>2014</v>
      </c>
      <c r="C308" s="75">
        <f>VLOOKUP(B308,ID_Año[],2,0)</f>
        <v>6</v>
      </c>
      <c r="D308" s="7" t="s">
        <v>107</v>
      </c>
      <c r="E308" s="7" t="s">
        <v>55</v>
      </c>
      <c r="F308" s="7" t="s">
        <v>1897</v>
      </c>
      <c r="G308" s="7" t="s">
        <v>1904</v>
      </c>
      <c r="H308" s="7">
        <v>14</v>
      </c>
      <c r="I308" s="7">
        <v>62</v>
      </c>
      <c r="J308" s="8">
        <v>3</v>
      </c>
      <c r="K308" s="8">
        <v>1</v>
      </c>
      <c r="L308" s="7" t="s">
        <v>1898</v>
      </c>
      <c r="M308" s="7" t="s">
        <v>1027</v>
      </c>
      <c r="N308" s="7" t="s">
        <v>25</v>
      </c>
      <c r="O308" s="7" t="s">
        <v>23</v>
      </c>
      <c r="P308" s="7" t="s">
        <v>441</v>
      </c>
      <c r="Q308" s="9" t="str">
        <f t="shared" si="9"/>
        <v>Derrota</v>
      </c>
    </row>
    <row r="309" spans="1:17" ht="15" x14ac:dyDescent="0.2">
      <c r="A309" s="69">
        <v>41803</v>
      </c>
      <c r="B309" s="74">
        <f t="shared" si="8"/>
        <v>2014</v>
      </c>
      <c r="C309" s="74">
        <f>VLOOKUP(B309,ID_Año[],2,0)</f>
        <v>6</v>
      </c>
      <c r="D309" s="4" t="s">
        <v>26</v>
      </c>
      <c r="E309" s="4" t="s">
        <v>120</v>
      </c>
      <c r="F309" s="4" t="s">
        <v>1901</v>
      </c>
      <c r="G309" s="4" t="s">
        <v>1902</v>
      </c>
      <c r="H309" s="4">
        <v>20</v>
      </c>
      <c r="I309" s="4">
        <v>56</v>
      </c>
      <c r="J309" s="5">
        <v>1</v>
      </c>
      <c r="K309" s="5">
        <v>0</v>
      </c>
      <c r="L309" s="4" t="s">
        <v>1898</v>
      </c>
      <c r="M309" s="4" t="s">
        <v>1597</v>
      </c>
      <c r="N309" s="4" t="s">
        <v>25</v>
      </c>
      <c r="O309" s="4" t="s">
        <v>23</v>
      </c>
      <c r="P309" s="4" t="s">
        <v>441</v>
      </c>
      <c r="Q309" s="6" t="str">
        <f t="shared" si="9"/>
        <v>Derrota</v>
      </c>
    </row>
    <row r="310" spans="1:17" ht="15" x14ac:dyDescent="0.2">
      <c r="A310" s="70">
        <v>41803</v>
      </c>
      <c r="B310" s="75">
        <f t="shared" si="8"/>
        <v>2014</v>
      </c>
      <c r="C310" s="75">
        <f>VLOOKUP(B310,ID_Año[],2,0)</f>
        <v>6</v>
      </c>
      <c r="D310" s="7" t="s">
        <v>106</v>
      </c>
      <c r="E310" s="7" t="s">
        <v>126</v>
      </c>
      <c r="F310" s="7" t="s">
        <v>1896</v>
      </c>
      <c r="G310" s="7" t="s">
        <v>1896</v>
      </c>
      <c r="H310" s="7">
        <v>1</v>
      </c>
      <c r="I310" s="7">
        <v>15</v>
      </c>
      <c r="J310" s="8">
        <v>1</v>
      </c>
      <c r="K310" s="8">
        <v>5</v>
      </c>
      <c r="L310" s="7" t="s">
        <v>1898</v>
      </c>
      <c r="M310" s="7" t="s">
        <v>526</v>
      </c>
      <c r="N310" s="7" t="s">
        <v>25</v>
      </c>
      <c r="O310" s="7" t="s">
        <v>23</v>
      </c>
      <c r="P310" s="7" t="s">
        <v>1900</v>
      </c>
      <c r="Q310" s="9" t="str">
        <f t="shared" si="9"/>
        <v>Victoria</v>
      </c>
    </row>
    <row r="311" spans="1:17" ht="15" x14ac:dyDescent="0.2">
      <c r="A311" s="69">
        <v>41804</v>
      </c>
      <c r="B311" s="74">
        <f t="shared" si="8"/>
        <v>2014</v>
      </c>
      <c r="C311" s="74">
        <f>VLOOKUP(B311,ID_Año[],2,0)</f>
        <v>6</v>
      </c>
      <c r="D311" s="4" t="s">
        <v>43</v>
      </c>
      <c r="E311" s="4" t="s">
        <v>153</v>
      </c>
      <c r="F311" s="4" t="s">
        <v>1897</v>
      </c>
      <c r="G311" s="4" t="s">
        <v>1896</v>
      </c>
      <c r="H311" s="4">
        <v>8</v>
      </c>
      <c r="I311" s="4">
        <v>12</v>
      </c>
      <c r="J311" s="5">
        <v>3</v>
      </c>
      <c r="K311" s="5">
        <v>0</v>
      </c>
      <c r="L311" s="4" t="s">
        <v>1898</v>
      </c>
      <c r="M311" s="4" t="s">
        <v>79</v>
      </c>
      <c r="N311" s="4" t="s">
        <v>25</v>
      </c>
      <c r="O311" s="4" t="s">
        <v>23</v>
      </c>
      <c r="P311" s="4" t="s">
        <v>441</v>
      </c>
      <c r="Q311" s="6" t="str">
        <f t="shared" si="9"/>
        <v>Derrota</v>
      </c>
    </row>
    <row r="312" spans="1:17" ht="15" x14ac:dyDescent="0.2">
      <c r="A312" s="70">
        <v>41804</v>
      </c>
      <c r="B312" s="75">
        <f t="shared" si="8"/>
        <v>2014</v>
      </c>
      <c r="C312" s="75">
        <f>VLOOKUP(B312,ID_Año[],2,0)</f>
        <v>6</v>
      </c>
      <c r="D312" s="7" t="s">
        <v>89</v>
      </c>
      <c r="E312" s="7" t="s">
        <v>119</v>
      </c>
      <c r="F312" s="7" t="s">
        <v>1896</v>
      </c>
      <c r="G312" s="7" t="s">
        <v>1896</v>
      </c>
      <c r="H312" s="7">
        <v>10</v>
      </c>
      <c r="I312" s="7">
        <v>9</v>
      </c>
      <c r="J312" s="8">
        <v>1</v>
      </c>
      <c r="K312" s="8">
        <v>2</v>
      </c>
      <c r="L312" s="7" t="s">
        <v>1898</v>
      </c>
      <c r="M312" s="7" t="s">
        <v>559</v>
      </c>
      <c r="N312" s="7" t="s">
        <v>25</v>
      </c>
      <c r="O312" s="7" t="s">
        <v>23</v>
      </c>
      <c r="P312" s="7" t="s">
        <v>1900</v>
      </c>
      <c r="Q312" s="9" t="str">
        <f t="shared" si="9"/>
        <v>Victoria</v>
      </c>
    </row>
    <row r="313" spans="1:17" ht="15" x14ac:dyDescent="0.2">
      <c r="A313" s="69">
        <v>41804</v>
      </c>
      <c r="B313" s="74">
        <f t="shared" si="8"/>
        <v>2014</v>
      </c>
      <c r="C313" s="74">
        <f>VLOOKUP(B313,ID_Año[],2,0)</f>
        <v>6</v>
      </c>
      <c r="D313" s="4" t="s">
        <v>136</v>
      </c>
      <c r="E313" s="4" t="s">
        <v>143</v>
      </c>
      <c r="F313" s="4" t="s">
        <v>1902</v>
      </c>
      <c r="G313" s="4" t="s">
        <v>115</v>
      </c>
      <c r="H313" s="4">
        <v>23</v>
      </c>
      <c r="I313" s="4">
        <v>46</v>
      </c>
      <c r="J313" s="5">
        <v>2</v>
      </c>
      <c r="K313" s="5">
        <v>1</v>
      </c>
      <c r="L313" s="4" t="s">
        <v>1898</v>
      </c>
      <c r="M313" s="4" t="s">
        <v>75</v>
      </c>
      <c r="N313" s="4" t="s">
        <v>25</v>
      </c>
      <c r="O313" s="4" t="s">
        <v>23</v>
      </c>
      <c r="P313" s="4" t="s">
        <v>441</v>
      </c>
      <c r="Q313" s="6" t="str">
        <f t="shared" si="9"/>
        <v>Derrota</v>
      </c>
    </row>
    <row r="314" spans="1:17" ht="15" x14ac:dyDescent="0.2">
      <c r="A314" s="70">
        <v>41804</v>
      </c>
      <c r="B314" s="75">
        <f t="shared" si="8"/>
        <v>2014</v>
      </c>
      <c r="C314" s="75">
        <f>VLOOKUP(B314,ID_Año[],2,0)</f>
        <v>6</v>
      </c>
      <c r="D314" s="7" t="s">
        <v>18</v>
      </c>
      <c r="E314" s="7" t="s">
        <v>131</v>
      </c>
      <c r="F314" s="7" t="s">
        <v>1897</v>
      </c>
      <c r="G314" s="7" t="s">
        <v>1901</v>
      </c>
      <c r="H314" s="7">
        <v>7</v>
      </c>
      <c r="I314" s="7">
        <v>28</v>
      </c>
      <c r="J314" s="8">
        <v>1</v>
      </c>
      <c r="K314" s="8">
        <v>3</v>
      </c>
      <c r="L314" s="7" t="s">
        <v>1898</v>
      </c>
      <c r="M314" s="7" t="s">
        <v>445</v>
      </c>
      <c r="N314" s="7" t="s">
        <v>25</v>
      </c>
      <c r="O314" s="7" t="s">
        <v>23</v>
      </c>
      <c r="P314" s="7" t="s">
        <v>1900</v>
      </c>
      <c r="Q314" s="9" t="str">
        <f t="shared" si="9"/>
        <v>Victoria</v>
      </c>
    </row>
    <row r="315" spans="1:17" ht="15" x14ac:dyDescent="0.2">
      <c r="A315" s="69">
        <v>41805</v>
      </c>
      <c r="B315" s="74">
        <f t="shared" si="8"/>
        <v>2014</v>
      </c>
      <c r="C315" s="74">
        <f>VLOOKUP(B315,ID_Año[],2,0)</f>
        <v>6</v>
      </c>
      <c r="D315" s="4" t="s">
        <v>39</v>
      </c>
      <c r="E315" s="4" t="s">
        <v>646</v>
      </c>
      <c r="F315" s="4" t="s">
        <v>1897</v>
      </c>
      <c r="G315" s="4" t="s">
        <v>1896</v>
      </c>
      <c r="H315" s="4">
        <v>5</v>
      </c>
      <c r="I315" s="4">
        <v>21</v>
      </c>
      <c r="J315" s="5">
        <v>2</v>
      </c>
      <c r="K315" s="5">
        <v>1</v>
      </c>
      <c r="L315" s="4" t="s">
        <v>1898</v>
      </c>
      <c r="M315" s="4" t="s">
        <v>117</v>
      </c>
      <c r="N315" s="4" t="s">
        <v>25</v>
      </c>
      <c r="O315" s="4" t="s">
        <v>23</v>
      </c>
      <c r="P315" s="4" t="s">
        <v>441</v>
      </c>
      <c r="Q315" s="6" t="str">
        <f t="shared" si="9"/>
        <v>Derrota</v>
      </c>
    </row>
    <row r="316" spans="1:17" ht="15" x14ac:dyDescent="0.2">
      <c r="A316" s="70">
        <v>41805</v>
      </c>
      <c r="B316" s="75">
        <f t="shared" si="8"/>
        <v>2014</v>
      </c>
      <c r="C316" s="75">
        <f>VLOOKUP(B316,ID_Año[],2,0)</f>
        <v>6</v>
      </c>
      <c r="D316" s="7" t="s">
        <v>67</v>
      </c>
      <c r="E316" s="7" t="s">
        <v>304</v>
      </c>
      <c r="F316" s="7" t="s">
        <v>1896</v>
      </c>
      <c r="G316" s="7" t="s">
        <v>1901</v>
      </c>
      <c r="H316" s="7">
        <v>17</v>
      </c>
      <c r="I316" s="7">
        <v>33</v>
      </c>
      <c r="J316" s="8">
        <v>3</v>
      </c>
      <c r="K316" s="8">
        <v>0</v>
      </c>
      <c r="L316" s="7" t="s">
        <v>1898</v>
      </c>
      <c r="M316" s="7" t="s">
        <v>869</v>
      </c>
      <c r="N316" s="7" t="s">
        <v>25</v>
      </c>
      <c r="O316" s="7" t="s">
        <v>23</v>
      </c>
      <c r="P316" s="7" t="s">
        <v>441</v>
      </c>
      <c r="Q316" s="9" t="str">
        <f t="shared" si="9"/>
        <v>Derrota</v>
      </c>
    </row>
    <row r="317" spans="1:17" ht="15" x14ac:dyDescent="0.2">
      <c r="A317" s="69">
        <v>41805</v>
      </c>
      <c r="B317" s="74">
        <f t="shared" si="8"/>
        <v>2014</v>
      </c>
      <c r="C317" s="74">
        <f>VLOOKUP(B317,ID_Año[],2,0)</f>
        <v>6</v>
      </c>
      <c r="D317" s="4" t="s">
        <v>53</v>
      </c>
      <c r="E317" s="4" t="s">
        <v>31</v>
      </c>
      <c r="F317" s="4" t="s">
        <v>1896</v>
      </c>
      <c r="G317" s="4" t="s">
        <v>1897</v>
      </c>
      <c r="H317" s="4">
        <v>6</v>
      </c>
      <c r="I317" s="4">
        <v>26</v>
      </c>
      <c r="J317" s="5">
        <v>2</v>
      </c>
      <c r="K317" s="5">
        <v>1</v>
      </c>
      <c r="L317" s="4" t="s">
        <v>1898</v>
      </c>
      <c r="M317" s="4" t="s">
        <v>712</v>
      </c>
      <c r="N317" s="4" t="s">
        <v>25</v>
      </c>
      <c r="O317" s="4" t="s">
        <v>23</v>
      </c>
      <c r="P317" s="4" t="s">
        <v>441</v>
      </c>
      <c r="Q317" s="6" t="str">
        <f t="shared" si="9"/>
        <v>Derrota</v>
      </c>
    </row>
    <row r="318" spans="1:17" ht="15" x14ac:dyDescent="0.2">
      <c r="A318" s="70">
        <v>41806</v>
      </c>
      <c r="B318" s="75">
        <f t="shared" si="8"/>
        <v>2014</v>
      </c>
      <c r="C318" s="75">
        <f>VLOOKUP(B318,ID_Año[],2,0)</f>
        <v>6</v>
      </c>
      <c r="D318" s="7" t="s">
        <v>129</v>
      </c>
      <c r="E318" s="7" t="s">
        <v>82</v>
      </c>
      <c r="F318" s="7" t="s">
        <v>1896</v>
      </c>
      <c r="G318" s="7" t="s">
        <v>1896</v>
      </c>
      <c r="H318" s="7">
        <v>2</v>
      </c>
      <c r="I318" s="7">
        <v>4</v>
      </c>
      <c r="J318" s="8">
        <v>4</v>
      </c>
      <c r="K318" s="8">
        <v>0</v>
      </c>
      <c r="L318" s="7" t="s">
        <v>1898</v>
      </c>
      <c r="M318" s="7" t="s">
        <v>526</v>
      </c>
      <c r="N318" s="7" t="s">
        <v>25</v>
      </c>
      <c r="O318" s="7" t="s">
        <v>23</v>
      </c>
      <c r="P318" s="7" t="s">
        <v>441</v>
      </c>
      <c r="Q318" s="9" t="str">
        <f t="shared" si="9"/>
        <v>Derrota</v>
      </c>
    </row>
    <row r="319" spans="1:17" ht="15" x14ac:dyDescent="0.2">
      <c r="A319" s="69">
        <v>41806</v>
      </c>
      <c r="B319" s="74">
        <f t="shared" si="8"/>
        <v>2014</v>
      </c>
      <c r="C319" s="74">
        <f>VLOOKUP(B319,ID_Año[],2,0)</f>
        <v>6</v>
      </c>
      <c r="D319" s="4" t="s">
        <v>199</v>
      </c>
      <c r="E319" s="4" t="s">
        <v>77</v>
      </c>
      <c r="F319" s="4" t="s">
        <v>1902</v>
      </c>
      <c r="G319" s="4" t="s">
        <v>1901</v>
      </c>
      <c r="H319" s="4">
        <v>37</v>
      </c>
      <c r="I319" s="4">
        <v>13</v>
      </c>
      <c r="J319" s="5">
        <v>1</v>
      </c>
      <c r="K319" s="5">
        <v>2</v>
      </c>
      <c r="L319" s="4" t="s">
        <v>1898</v>
      </c>
      <c r="M319" s="4" t="s">
        <v>1597</v>
      </c>
      <c r="N319" s="4" t="s">
        <v>25</v>
      </c>
      <c r="O319" s="4" t="s">
        <v>23</v>
      </c>
      <c r="P319" s="4" t="s">
        <v>1900</v>
      </c>
      <c r="Q319" s="6" t="str">
        <f t="shared" si="9"/>
        <v>Victoria</v>
      </c>
    </row>
    <row r="320" spans="1:17" ht="15" x14ac:dyDescent="0.2">
      <c r="A320" s="70">
        <v>41806</v>
      </c>
      <c r="B320" s="75">
        <f t="shared" si="8"/>
        <v>2014</v>
      </c>
      <c r="C320" s="75">
        <f>VLOOKUP(B320,ID_Año[],2,0)</f>
        <v>6</v>
      </c>
      <c r="D320" s="7" t="s">
        <v>167</v>
      </c>
      <c r="E320" s="7" t="s">
        <v>135</v>
      </c>
      <c r="F320" s="7" t="s">
        <v>115</v>
      </c>
      <c r="G320" s="7" t="s">
        <v>1902</v>
      </c>
      <c r="H320" s="7">
        <v>43</v>
      </c>
      <c r="I320" s="7">
        <v>44</v>
      </c>
      <c r="J320" s="8">
        <v>0</v>
      </c>
      <c r="K320" s="8">
        <v>0</v>
      </c>
      <c r="L320" s="7" t="s">
        <v>1898</v>
      </c>
      <c r="M320" s="7" t="s">
        <v>674</v>
      </c>
      <c r="N320" s="7" t="s">
        <v>25</v>
      </c>
      <c r="O320" s="7" t="s">
        <v>23</v>
      </c>
      <c r="P320" s="7" t="s">
        <v>1899</v>
      </c>
      <c r="Q320" s="9" t="str">
        <f t="shared" si="9"/>
        <v>Empate</v>
      </c>
    </row>
    <row r="321" spans="1:17" ht="15" x14ac:dyDescent="0.2">
      <c r="A321" s="69">
        <v>41807</v>
      </c>
      <c r="B321" s="74">
        <f t="shared" si="8"/>
        <v>2014</v>
      </c>
      <c r="C321" s="74">
        <f>VLOOKUP(B321,ID_Año[],2,0)</f>
        <v>6</v>
      </c>
      <c r="D321" s="4" t="s">
        <v>147</v>
      </c>
      <c r="E321" s="4" t="s">
        <v>150</v>
      </c>
      <c r="F321" s="4" t="s">
        <v>1896</v>
      </c>
      <c r="G321" s="4" t="s">
        <v>1902</v>
      </c>
      <c r="H321" s="4">
        <v>11</v>
      </c>
      <c r="I321" s="4">
        <v>22</v>
      </c>
      <c r="J321" s="5">
        <v>2</v>
      </c>
      <c r="K321" s="5">
        <v>1</v>
      </c>
      <c r="L321" s="4" t="s">
        <v>1898</v>
      </c>
      <c r="M321" s="4" t="s">
        <v>79</v>
      </c>
      <c r="N321" s="4" t="s">
        <v>25</v>
      </c>
      <c r="O321" s="4" t="s">
        <v>23</v>
      </c>
      <c r="P321" s="4" t="s">
        <v>441</v>
      </c>
      <c r="Q321" s="6" t="str">
        <f t="shared" si="9"/>
        <v>Derrota</v>
      </c>
    </row>
    <row r="322" spans="1:17" ht="15" x14ac:dyDescent="0.2">
      <c r="A322" s="70">
        <v>41807</v>
      </c>
      <c r="B322" s="75">
        <f t="shared" si="8"/>
        <v>2014</v>
      </c>
      <c r="C322" s="75">
        <f>VLOOKUP(B322,ID_Año[],2,0)</f>
        <v>6</v>
      </c>
      <c r="D322" s="7" t="s">
        <v>25</v>
      </c>
      <c r="E322" s="7" t="s">
        <v>26</v>
      </c>
      <c r="F322" s="7" t="s">
        <v>1897</v>
      </c>
      <c r="G322" s="7" t="s">
        <v>1901</v>
      </c>
      <c r="H322" s="7">
        <v>3</v>
      </c>
      <c r="I322" s="7">
        <v>20</v>
      </c>
      <c r="J322" s="8">
        <v>0</v>
      </c>
      <c r="K322" s="8">
        <v>0</v>
      </c>
      <c r="L322" s="7" t="s">
        <v>1898</v>
      </c>
      <c r="M322" s="7" t="s">
        <v>445</v>
      </c>
      <c r="N322" s="7" t="s">
        <v>25</v>
      </c>
      <c r="O322" s="7" t="s">
        <v>23</v>
      </c>
      <c r="P322" s="7" t="s">
        <v>1899</v>
      </c>
      <c r="Q322" s="9" t="str">
        <f t="shared" si="9"/>
        <v>Empate</v>
      </c>
    </row>
    <row r="323" spans="1:17" ht="15" x14ac:dyDescent="0.2">
      <c r="A323" s="69">
        <v>41807</v>
      </c>
      <c r="B323" s="74">
        <f t="shared" ref="B323:B386" si="10">YEAR(A323)</f>
        <v>2014</v>
      </c>
      <c r="C323" s="74">
        <f>VLOOKUP(B323,ID_Año[],2,0)</f>
        <v>6</v>
      </c>
      <c r="D323" s="4" t="s">
        <v>95</v>
      </c>
      <c r="E323" s="4" t="s">
        <v>133</v>
      </c>
      <c r="F323" s="4" t="s">
        <v>1896</v>
      </c>
      <c r="G323" s="4" t="s">
        <v>115</v>
      </c>
      <c r="H323" s="4">
        <v>19</v>
      </c>
      <c r="I323" s="4">
        <v>57</v>
      </c>
      <c r="J323" s="5">
        <v>1</v>
      </c>
      <c r="K323" s="5">
        <v>1</v>
      </c>
      <c r="L323" s="4" t="s">
        <v>1898</v>
      </c>
      <c r="M323" s="4" t="s">
        <v>1027</v>
      </c>
      <c r="N323" s="4" t="s">
        <v>25</v>
      </c>
      <c r="O323" s="4" t="s">
        <v>23</v>
      </c>
      <c r="P323" s="4" t="s">
        <v>1899</v>
      </c>
      <c r="Q323" s="6" t="str">
        <f t="shared" ref="Q323:Q386" si="11">IF(P323="Victoria","Derrota",IF(P323="Empate","Empate","Victoria"))</f>
        <v>Empate</v>
      </c>
    </row>
    <row r="324" spans="1:17" ht="15" x14ac:dyDescent="0.2">
      <c r="A324" s="70">
        <v>41808</v>
      </c>
      <c r="B324" s="75">
        <f t="shared" si="10"/>
        <v>2014</v>
      </c>
      <c r="C324" s="75">
        <f>VLOOKUP(B324,ID_Año[],2,0)</f>
        <v>6</v>
      </c>
      <c r="D324" s="7" t="s">
        <v>55</v>
      </c>
      <c r="E324" s="7" t="s">
        <v>126</v>
      </c>
      <c r="F324" s="7" t="s">
        <v>1904</v>
      </c>
      <c r="G324" s="7" t="s">
        <v>1896</v>
      </c>
      <c r="H324" s="7">
        <v>62</v>
      </c>
      <c r="I324" s="7">
        <v>15</v>
      </c>
      <c r="J324" s="8">
        <v>2</v>
      </c>
      <c r="K324" s="8">
        <v>3</v>
      </c>
      <c r="L324" s="7" t="s">
        <v>1898</v>
      </c>
      <c r="M324" s="7" t="s">
        <v>674</v>
      </c>
      <c r="N324" s="7" t="s">
        <v>25</v>
      </c>
      <c r="O324" s="7" t="s">
        <v>23</v>
      </c>
      <c r="P324" s="7" t="s">
        <v>1900</v>
      </c>
      <c r="Q324" s="9" t="str">
        <f t="shared" si="11"/>
        <v>Victoria</v>
      </c>
    </row>
    <row r="325" spans="1:17" ht="15" x14ac:dyDescent="0.2">
      <c r="A325" s="69">
        <v>41808</v>
      </c>
      <c r="B325" s="74">
        <f t="shared" si="10"/>
        <v>2014</v>
      </c>
      <c r="C325" s="74">
        <f>VLOOKUP(B325,ID_Año[],2,0)</f>
        <v>6</v>
      </c>
      <c r="D325" s="4" t="s">
        <v>120</v>
      </c>
      <c r="E325" s="4" t="s">
        <v>274</v>
      </c>
      <c r="F325" s="4" t="s">
        <v>1902</v>
      </c>
      <c r="G325" s="4" t="s">
        <v>1896</v>
      </c>
      <c r="H325" s="4">
        <v>56</v>
      </c>
      <c r="I325" s="4">
        <v>18</v>
      </c>
      <c r="J325" s="5">
        <v>0</v>
      </c>
      <c r="K325" s="5">
        <v>4</v>
      </c>
      <c r="L325" s="4" t="s">
        <v>1898</v>
      </c>
      <c r="M325" s="4" t="s">
        <v>559</v>
      </c>
      <c r="N325" s="4" t="s">
        <v>25</v>
      </c>
      <c r="O325" s="4" t="s">
        <v>23</v>
      </c>
      <c r="P325" s="4" t="s">
        <v>1900</v>
      </c>
      <c r="Q325" s="6" t="str">
        <f t="shared" si="11"/>
        <v>Victoria</v>
      </c>
    </row>
    <row r="326" spans="1:17" ht="15" x14ac:dyDescent="0.2">
      <c r="A326" s="70">
        <v>41808</v>
      </c>
      <c r="B326" s="75">
        <f t="shared" si="10"/>
        <v>2014</v>
      </c>
      <c r="C326" s="75">
        <f>VLOOKUP(B326,ID_Año[],2,0)</f>
        <v>6</v>
      </c>
      <c r="D326" s="7" t="s">
        <v>106</v>
      </c>
      <c r="E326" s="7" t="s">
        <v>107</v>
      </c>
      <c r="F326" s="7" t="s">
        <v>1896</v>
      </c>
      <c r="G326" s="7" t="s">
        <v>1897</v>
      </c>
      <c r="H326" s="7">
        <v>1</v>
      </c>
      <c r="I326" s="7">
        <v>14</v>
      </c>
      <c r="J326" s="8">
        <v>0</v>
      </c>
      <c r="K326" s="8">
        <v>2</v>
      </c>
      <c r="L326" s="7" t="s">
        <v>1898</v>
      </c>
      <c r="M326" s="7" t="s">
        <v>117</v>
      </c>
      <c r="N326" s="7" t="s">
        <v>25</v>
      </c>
      <c r="O326" s="7" t="s">
        <v>23</v>
      </c>
      <c r="P326" s="7" t="s">
        <v>1900</v>
      </c>
      <c r="Q326" s="9" t="str">
        <f t="shared" si="11"/>
        <v>Victoria</v>
      </c>
    </row>
    <row r="327" spans="1:17" ht="15" x14ac:dyDescent="0.2">
      <c r="A327" s="69">
        <v>41809</v>
      </c>
      <c r="B327" s="74">
        <f t="shared" si="10"/>
        <v>2014</v>
      </c>
      <c r="C327" s="74">
        <f>VLOOKUP(B327,ID_Año[],2,0)</f>
        <v>6</v>
      </c>
      <c r="D327" s="4" t="s">
        <v>43</v>
      </c>
      <c r="E327" s="4" t="s">
        <v>136</v>
      </c>
      <c r="F327" s="4" t="s">
        <v>1897</v>
      </c>
      <c r="G327" s="4" t="s">
        <v>1902</v>
      </c>
      <c r="H327" s="4">
        <v>8</v>
      </c>
      <c r="I327" s="4">
        <v>23</v>
      </c>
      <c r="J327" s="5">
        <v>2</v>
      </c>
      <c r="K327" s="5">
        <v>1</v>
      </c>
      <c r="L327" s="4" t="s">
        <v>1898</v>
      </c>
      <c r="M327" s="4" t="s">
        <v>712</v>
      </c>
      <c r="N327" s="4" t="s">
        <v>25</v>
      </c>
      <c r="O327" s="4" t="s">
        <v>23</v>
      </c>
      <c r="P327" s="4" t="s">
        <v>441</v>
      </c>
      <c r="Q327" s="6" t="str">
        <f t="shared" si="11"/>
        <v>Derrota</v>
      </c>
    </row>
    <row r="328" spans="1:17" ht="15" x14ac:dyDescent="0.2">
      <c r="A328" s="70">
        <v>41809</v>
      </c>
      <c r="B328" s="75">
        <f t="shared" si="10"/>
        <v>2014</v>
      </c>
      <c r="C328" s="75">
        <f>VLOOKUP(B328,ID_Año[],2,0)</f>
        <v>6</v>
      </c>
      <c r="D328" s="7" t="s">
        <v>143</v>
      </c>
      <c r="E328" s="7" t="s">
        <v>153</v>
      </c>
      <c r="F328" s="7" t="s">
        <v>115</v>
      </c>
      <c r="G328" s="7" t="s">
        <v>1896</v>
      </c>
      <c r="H328" s="7">
        <v>46</v>
      </c>
      <c r="I328" s="7">
        <v>12</v>
      </c>
      <c r="J328" s="8">
        <v>0</v>
      </c>
      <c r="K328" s="8">
        <v>0</v>
      </c>
      <c r="L328" s="7" t="s">
        <v>1898</v>
      </c>
      <c r="M328" s="7" t="s">
        <v>1597</v>
      </c>
      <c r="N328" s="7" t="s">
        <v>25</v>
      </c>
      <c r="O328" s="7" t="s">
        <v>23</v>
      </c>
      <c r="P328" s="7" t="s">
        <v>1899</v>
      </c>
      <c r="Q328" s="9" t="str">
        <f t="shared" si="11"/>
        <v>Empate</v>
      </c>
    </row>
    <row r="329" spans="1:17" ht="15" x14ac:dyDescent="0.2">
      <c r="A329" s="69">
        <v>41809</v>
      </c>
      <c r="B329" s="74">
        <f t="shared" si="10"/>
        <v>2014</v>
      </c>
      <c r="C329" s="74">
        <f>VLOOKUP(B329,ID_Año[],2,0)</f>
        <v>6</v>
      </c>
      <c r="D329" s="4" t="s">
        <v>18</v>
      </c>
      <c r="E329" s="4" t="s">
        <v>89</v>
      </c>
      <c r="F329" s="4" t="s">
        <v>1897</v>
      </c>
      <c r="G329" s="4" t="s">
        <v>1896</v>
      </c>
      <c r="H329" s="4">
        <v>7</v>
      </c>
      <c r="I329" s="4">
        <v>10</v>
      </c>
      <c r="J329" s="5">
        <v>2</v>
      </c>
      <c r="K329" s="5">
        <v>1</v>
      </c>
      <c r="L329" s="4" t="s">
        <v>1898</v>
      </c>
      <c r="M329" s="4" t="s">
        <v>66</v>
      </c>
      <c r="N329" s="4" t="s">
        <v>25</v>
      </c>
      <c r="O329" s="4" t="s">
        <v>23</v>
      </c>
      <c r="P329" s="4" t="s">
        <v>441</v>
      </c>
      <c r="Q329" s="6" t="str">
        <f t="shared" si="11"/>
        <v>Derrota</v>
      </c>
    </row>
    <row r="330" spans="1:17" ht="15" x14ac:dyDescent="0.2">
      <c r="A330" s="70">
        <v>41810</v>
      </c>
      <c r="B330" s="75">
        <f t="shared" si="10"/>
        <v>2014</v>
      </c>
      <c r="C330" s="75">
        <f>VLOOKUP(B330,ID_Año[],2,0)</f>
        <v>6</v>
      </c>
      <c r="D330" s="7" t="s">
        <v>304</v>
      </c>
      <c r="E330" s="7" t="s">
        <v>31</v>
      </c>
      <c r="F330" s="7" t="s">
        <v>1901</v>
      </c>
      <c r="G330" s="7" t="s">
        <v>1897</v>
      </c>
      <c r="H330" s="7">
        <v>33</v>
      </c>
      <c r="I330" s="7">
        <v>26</v>
      </c>
      <c r="J330" s="8">
        <v>1</v>
      </c>
      <c r="K330" s="8">
        <v>2</v>
      </c>
      <c r="L330" s="7" t="s">
        <v>1898</v>
      </c>
      <c r="M330" s="7" t="s">
        <v>674</v>
      </c>
      <c r="N330" s="7" t="s">
        <v>25</v>
      </c>
      <c r="O330" s="7" t="s">
        <v>23</v>
      </c>
      <c r="P330" s="7" t="s">
        <v>1900</v>
      </c>
      <c r="Q330" s="9" t="str">
        <f t="shared" si="11"/>
        <v>Victoria</v>
      </c>
    </row>
    <row r="331" spans="1:17" ht="15" x14ac:dyDescent="0.2">
      <c r="A331" s="69">
        <v>41810</v>
      </c>
      <c r="B331" s="74">
        <f t="shared" si="10"/>
        <v>2014</v>
      </c>
      <c r="C331" s="74">
        <f>VLOOKUP(B331,ID_Año[],2,0)</f>
        <v>6</v>
      </c>
      <c r="D331" s="4" t="s">
        <v>119</v>
      </c>
      <c r="E331" s="4" t="s">
        <v>131</v>
      </c>
      <c r="F331" s="4" t="s">
        <v>1896</v>
      </c>
      <c r="G331" s="4" t="s">
        <v>1901</v>
      </c>
      <c r="H331" s="4">
        <v>9</v>
      </c>
      <c r="I331" s="4">
        <v>28</v>
      </c>
      <c r="J331" s="5">
        <v>0</v>
      </c>
      <c r="K331" s="5">
        <v>1</v>
      </c>
      <c r="L331" s="4" t="s">
        <v>1898</v>
      </c>
      <c r="M331" s="4" t="s">
        <v>75</v>
      </c>
      <c r="N331" s="4" t="s">
        <v>25</v>
      </c>
      <c r="O331" s="4" t="s">
        <v>23</v>
      </c>
      <c r="P331" s="4" t="s">
        <v>1900</v>
      </c>
      <c r="Q331" s="6" t="str">
        <f t="shared" si="11"/>
        <v>Victoria</v>
      </c>
    </row>
    <row r="332" spans="1:17" ht="15" x14ac:dyDescent="0.2">
      <c r="A332" s="70">
        <v>41810</v>
      </c>
      <c r="B332" s="75">
        <f t="shared" si="10"/>
        <v>2014</v>
      </c>
      <c r="C332" s="75">
        <f>VLOOKUP(B332,ID_Año[],2,0)</f>
        <v>6</v>
      </c>
      <c r="D332" s="7" t="s">
        <v>53</v>
      </c>
      <c r="E332" s="7" t="s">
        <v>67</v>
      </c>
      <c r="F332" s="7" t="s">
        <v>1896</v>
      </c>
      <c r="G332" s="7" t="s">
        <v>1896</v>
      </c>
      <c r="H332" s="7">
        <v>6</v>
      </c>
      <c r="I332" s="7">
        <v>17</v>
      </c>
      <c r="J332" s="8">
        <v>2</v>
      </c>
      <c r="K332" s="8">
        <v>5</v>
      </c>
      <c r="L332" s="7" t="s">
        <v>1898</v>
      </c>
      <c r="M332" s="7" t="s">
        <v>526</v>
      </c>
      <c r="N332" s="7" t="s">
        <v>25</v>
      </c>
      <c r="O332" s="7" t="s">
        <v>23</v>
      </c>
      <c r="P332" s="7" t="s">
        <v>1900</v>
      </c>
      <c r="Q332" s="9" t="str">
        <f t="shared" si="11"/>
        <v>Victoria</v>
      </c>
    </row>
    <row r="333" spans="1:17" ht="15" x14ac:dyDescent="0.2">
      <c r="A333" s="69">
        <v>41811</v>
      </c>
      <c r="B333" s="74">
        <f t="shared" si="10"/>
        <v>2014</v>
      </c>
      <c r="C333" s="74">
        <f>VLOOKUP(B333,ID_Año[],2,0)</f>
        <v>6</v>
      </c>
      <c r="D333" s="4" t="s">
        <v>39</v>
      </c>
      <c r="E333" s="4" t="s">
        <v>167</v>
      </c>
      <c r="F333" s="4" t="s">
        <v>1897</v>
      </c>
      <c r="G333" s="4" t="s">
        <v>115</v>
      </c>
      <c r="H333" s="4">
        <v>5</v>
      </c>
      <c r="I333" s="4">
        <v>43</v>
      </c>
      <c r="J333" s="5">
        <v>1</v>
      </c>
      <c r="K333" s="5">
        <v>0</v>
      </c>
      <c r="L333" s="4" t="s">
        <v>1898</v>
      </c>
      <c r="M333" s="4" t="s">
        <v>79</v>
      </c>
      <c r="N333" s="4" t="s">
        <v>25</v>
      </c>
      <c r="O333" s="4" t="s">
        <v>23</v>
      </c>
      <c r="P333" s="4" t="s">
        <v>441</v>
      </c>
      <c r="Q333" s="6" t="str">
        <f t="shared" si="11"/>
        <v>Derrota</v>
      </c>
    </row>
    <row r="334" spans="1:17" ht="15" x14ac:dyDescent="0.2">
      <c r="A334" s="70">
        <v>41811</v>
      </c>
      <c r="B334" s="75">
        <f t="shared" si="10"/>
        <v>2014</v>
      </c>
      <c r="C334" s="75">
        <f>VLOOKUP(B334,ID_Año[],2,0)</f>
        <v>6</v>
      </c>
      <c r="D334" s="7" t="s">
        <v>129</v>
      </c>
      <c r="E334" s="7" t="s">
        <v>199</v>
      </c>
      <c r="F334" s="7" t="s">
        <v>1896</v>
      </c>
      <c r="G334" s="7" t="s">
        <v>1902</v>
      </c>
      <c r="H334" s="7">
        <v>2</v>
      </c>
      <c r="I334" s="7">
        <v>37</v>
      </c>
      <c r="J334" s="8">
        <v>2</v>
      </c>
      <c r="K334" s="8">
        <v>2</v>
      </c>
      <c r="L334" s="7" t="s">
        <v>1898</v>
      </c>
      <c r="M334" s="7" t="s">
        <v>445</v>
      </c>
      <c r="N334" s="7" t="s">
        <v>25</v>
      </c>
      <c r="O334" s="7" t="s">
        <v>23</v>
      </c>
      <c r="P334" s="7" t="s">
        <v>1899</v>
      </c>
      <c r="Q334" s="9" t="str">
        <f t="shared" si="11"/>
        <v>Empate</v>
      </c>
    </row>
    <row r="335" spans="1:17" ht="15" x14ac:dyDescent="0.2">
      <c r="A335" s="69">
        <v>41811</v>
      </c>
      <c r="B335" s="74">
        <f t="shared" si="10"/>
        <v>2014</v>
      </c>
      <c r="C335" s="74">
        <f>VLOOKUP(B335,ID_Año[],2,0)</f>
        <v>6</v>
      </c>
      <c r="D335" s="4" t="s">
        <v>135</v>
      </c>
      <c r="E335" s="4" t="s">
        <v>646</v>
      </c>
      <c r="F335" s="4" t="s">
        <v>1902</v>
      </c>
      <c r="G335" s="4" t="s">
        <v>1896</v>
      </c>
      <c r="H335" s="4">
        <v>44</v>
      </c>
      <c r="I335" s="4">
        <v>21</v>
      </c>
      <c r="J335" s="5">
        <v>1</v>
      </c>
      <c r="K335" s="5">
        <v>0</v>
      </c>
      <c r="L335" s="4" t="s">
        <v>1898</v>
      </c>
      <c r="M335" s="4" t="s">
        <v>1027</v>
      </c>
      <c r="N335" s="4" t="s">
        <v>25</v>
      </c>
      <c r="O335" s="4" t="s">
        <v>23</v>
      </c>
      <c r="P335" s="4" t="s">
        <v>441</v>
      </c>
      <c r="Q335" s="6" t="str">
        <f t="shared" si="11"/>
        <v>Derrota</v>
      </c>
    </row>
    <row r="336" spans="1:17" ht="15" x14ac:dyDescent="0.2">
      <c r="A336" s="70">
        <v>41812</v>
      </c>
      <c r="B336" s="75">
        <f t="shared" si="10"/>
        <v>2014</v>
      </c>
      <c r="C336" s="75">
        <f>VLOOKUP(B336,ID_Año[],2,0)</f>
        <v>6</v>
      </c>
      <c r="D336" s="7" t="s">
        <v>147</v>
      </c>
      <c r="E336" s="7" t="s">
        <v>95</v>
      </c>
      <c r="F336" s="7" t="s">
        <v>1896</v>
      </c>
      <c r="G336" s="7" t="s">
        <v>1896</v>
      </c>
      <c r="H336" s="7">
        <v>11</v>
      </c>
      <c r="I336" s="7">
        <v>19</v>
      </c>
      <c r="J336" s="8">
        <v>1</v>
      </c>
      <c r="K336" s="8">
        <v>0</v>
      </c>
      <c r="L336" s="7" t="s">
        <v>1898</v>
      </c>
      <c r="M336" s="7" t="s">
        <v>117</v>
      </c>
      <c r="N336" s="7" t="s">
        <v>25</v>
      </c>
      <c r="O336" s="7" t="s">
        <v>23</v>
      </c>
      <c r="P336" s="7" t="s">
        <v>441</v>
      </c>
      <c r="Q336" s="9" t="str">
        <f t="shared" si="11"/>
        <v>Derrota</v>
      </c>
    </row>
    <row r="337" spans="1:17" ht="15" x14ac:dyDescent="0.2">
      <c r="A337" s="69">
        <v>41812</v>
      </c>
      <c r="B337" s="74">
        <f t="shared" si="10"/>
        <v>2014</v>
      </c>
      <c r="C337" s="74">
        <f>VLOOKUP(B337,ID_Año[],2,0)</f>
        <v>6</v>
      </c>
      <c r="D337" s="4" t="s">
        <v>133</v>
      </c>
      <c r="E337" s="4" t="s">
        <v>150</v>
      </c>
      <c r="F337" s="4" t="s">
        <v>115</v>
      </c>
      <c r="G337" s="4" t="s">
        <v>1902</v>
      </c>
      <c r="H337" s="4">
        <v>57</v>
      </c>
      <c r="I337" s="4">
        <v>22</v>
      </c>
      <c r="J337" s="5">
        <v>2</v>
      </c>
      <c r="K337" s="5">
        <v>4</v>
      </c>
      <c r="L337" s="4" t="s">
        <v>1898</v>
      </c>
      <c r="M337" s="4" t="s">
        <v>869</v>
      </c>
      <c r="N337" s="4" t="s">
        <v>25</v>
      </c>
      <c r="O337" s="4" t="s">
        <v>23</v>
      </c>
      <c r="P337" s="4" t="s">
        <v>1900</v>
      </c>
      <c r="Q337" s="6" t="str">
        <f t="shared" si="11"/>
        <v>Victoria</v>
      </c>
    </row>
    <row r="338" spans="1:17" ht="15" x14ac:dyDescent="0.2">
      <c r="A338" s="70">
        <v>41812</v>
      </c>
      <c r="B338" s="75">
        <f t="shared" si="10"/>
        <v>2014</v>
      </c>
      <c r="C338" s="75">
        <f>VLOOKUP(B338,ID_Año[],2,0)</f>
        <v>6</v>
      </c>
      <c r="D338" s="7" t="s">
        <v>77</v>
      </c>
      <c r="E338" s="7" t="s">
        <v>82</v>
      </c>
      <c r="F338" s="7" t="s">
        <v>1901</v>
      </c>
      <c r="G338" s="7" t="s">
        <v>1896</v>
      </c>
      <c r="H338" s="7">
        <v>13</v>
      </c>
      <c r="I338" s="7">
        <v>4</v>
      </c>
      <c r="J338" s="8">
        <v>2</v>
      </c>
      <c r="K338" s="8">
        <v>2</v>
      </c>
      <c r="L338" s="7" t="s">
        <v>1898</v>
      </c>
      <c r="M338" s="7" t="s">
        <v>559</v>
      </c>
      <c r="N338" s="7" t="s">
        <v>25</v>
      </c>
      <c r="O338" s="7" t="s">
        <v>23</v>
      </c>
      <c r="P338" s="7" t="s">
        <v>1899</v>
      </c>
      <c r="Q338" s="9" t="str">
        <f t="shared" si="11"/>
        <v>Empate</v>
      </c>
    </row>
    <row r="339" spans="1:17" ht="15" x14ac:dyDescent="0.2">
      <c r="A339" s="69">
        <v>41813</v>
      </c>
      <c r="B339" s="74">
        <f t="shared" si="10"/>
        <v>2014</v>
      </c>
      <c r="C339" s="74">
        <f>VLOOKUP(B339,ID_Año[],2,0)</f>
        <v>6</v>
      </c>
      <c r="D339" s="4" t="s">
        <v>55</v>
      </c>
      <c r="E339" s="4" t="s">
        <v>106</v>
      </c>
      <c r="F339" s="4" t="s">
        <v>1904</v>
      </c>
      <c r="G339" s="4" t="s">
        <v>1896</v>
      </c>
      <c r="H339" s="4">
        <v>62</v>
      </c>
      <c r="I339" s="4">
        <v>1</v>
      </c>
      <c r="J339" s="5">
        <v>0</v>
      </c>
      <c r="K339" s="5">
        <v>3</v>
      </c>
      <c r="L339" s="4" t="s">
        <v>1898</v>
      </c>
      <c r="M339" s="4" t="s">
        <v>674</v>
      </c>
      <c r="N339" s="4" t="s">
        <v>25</v>
      </c>
      <c r="O339" s="4" t="s">
        <v>23</v>
      </c>
      <c r="P339" s="4" t="s">
        <v>1900</v>
      </c>
      <c r="Q339" s="6" t="str">
        <f t="shared" si="11"/>
        <v>Victoria</v>
      </c>
    </row>
    <row r="340" spans="1:17" ht="15" x14ac:dyDescent="0.2">
      <c r="A340" s="70">
        <v>41813</v>
      </c>
      <c r="B340" s="75">
        <f t="shared" si="10"/>
        <v>2014</v>
      </c>
      <c r="C340" s="75">
        <f>VLOOKUP(B340,ID_Año[],2,0)</f>
        <v>6</v>
      </c>
      <c r="D340" s="7" t="s">
        <v>25</v>
      </c>
      <c r="E340" s="7" t="s">
        <v>120</v>
      </c>
      <c r="F340" s="7" t="s">
        <v>1897</v>
      </c>
      <c r="G340" s="7" t="s">
        <v>1902</v>
      </c>
      <c r="H340" s="7">
        <v>3</v>
      </c>
      <c r="I340" s="7">
        <v>56</v>
      </c>
      <c r="J340" s="8">
        <v>4</v>
      </c>
      <c r="K340" s="8">
        <v>1</v>
      </c>
      <c r="L340" s="7" t="s">
        <v>1898</v>
      </c>
      <c r="M340" s="7" t="s">
        <v>712</v>
      </c>
      <c r="N340" s="7" t="s">
        <v>25</v>
      </c>
      <c r="O340" s="7" t="s">
        <v>23</v>
      </c>
      <c r="P340" s="7" t="s">
        <v>441</v>
      </c>
      <c r="Q340" s="9" t="str">
        <f t="shared" si="11"/>
        <v>Derrota</v>
      </c>
    </row>
    <row r="341" spans="1:17" ht="15" x14ac:dyDescent="0.2">
      <c r="A341" s="69">
        <v>41813</v>
      </c>
      <c r="B341" s="74">
        <f t="shared" si="10"/>
        <v>2014</v>
      </c>
      <c r="C341" s="74">
        <f>VLOOKUP(B341,ID_Año[],2,0)</f>
        <v>6</v>
      </c>
      <c r="D341" s="4" t="s">
        <v>274</v>
      </c>
      <c r="E341" s="4" t="s">
        <v>26</v>
      </c>
      <c r="F341" s="4" t="s">
        <v>1896</v>
      </c>
      <c r="G341" s="4" t="s">
        <v>1901</v>
      </c>
      <c r="H341" s="4">
        <v>18</v>
      </c>
      <c r="I341" s="4">
        <v>20</v>
      </c>
      <c r="J341" s="5">
        <v>1</v>
      </c>
      <c r="K341" s="5">
        <v>3</v>
      </c>
      <c r="L341" s="4" t="s">
        <v>1898</v>
      </c>
      <c r="M341" s="4" t="s">
        <v>75</v>
      </c>
      <c r="N341" s="4" t="s">
        <v>25</v>
      </c>
      <c r="O341" s="4" t="s">
        <v>23</v>
      </c>
      <c r="P341" s="4" t="s">
        <v>1900</v>
      </c>
      <c r="Q341" s="6" t="str">
        <f t="shared" si="11"/>
        <v>Victoria</v>
      </c>
    </row>
    <row r="342" spans="1:17" ht="15" x14ac:dyDescent="0.2">
      <c r="A342" s="70">
        <v>41813</v>
      </c>
      <c r="B342" s="75">
        <f t="shared" si="10"/>
        <v>2014</v>
      </c>
      <c r="C342" s="75">
        <f>VLOOKUP(B342,ID_Año[],2,0)</f>
        <v>6</v>
      </c>
      <c r="D342" s="7" t="s">
        <v>126</v>
      </c>
      <c r="E342" s="7" t="s">
        <v>107</v>
      </c>
      <c r="F342" s="7" t="s">
        <v>1896</v>
      </c>
      <c r="G342" s="7" t="s">
        <v>1897</v>
      </c>
      <c r="H342" s="7">
        <v>15</v>
      </c>
      <c r="I342" s="7">
        <v>14</v>
      </c>
      <c r="J342" s="8">
        <v>2</v>
      </c>
      <c r="K342" s="8">
        <v>0</v>
      </c>
      <c r="L342" s="7" t="s">
        <v>1898</v>
      </c>
      <c r="M342" s="7" t="s">
        <v>66</v>
      </c>
      <c r="N342" s="7" t="s">
        <v>25</v>
      </c>
      <c r="O342" s="7" t="s">
        <v>23</v>
      </c>
      <c r="P342" s="7" t="s">
        <v>441</v>
      </c>
      <c r="Q342" s="9" t="str">
        <f t="shared" si="11"/>
        <v>Derrota</v>
      </c>
    </row>
    <row r="343" spans="1:17" ht="15" x14ac:dyDescent="0.2">
      <c r="A343" s="69">
        <v>41814</v>
      </c>
      <c r="B343" s="74">
        <f t="shared" si="10"/>
        <v>2014</v>
      </c>
      <c r="C343" s="74">
        <f>VLOOKUP(B343,ID_Año[],2,0)</f>
        <v>6</v>
      </c>
      <c r="D343" s="4" t="s">
        <v>131</v>
      </c>
      <c r="E343" s="4" t="s">
        <v>89</v>
      </c>
      <c r="F343" s="4" t="s">
        <v>1901</v>
      </c>
      <c r="G343" s="4" t="s">
        <v>1896</v>
      </c>
      <c r="H343" s="4">
        <v>28</v>
      </c>
      <c r="I343" s="4">
        <v>10</v>
      </c>
      <c r="J343" s="5">
        <v>0</v>
      </c>
      <c r="K343" s="5">
        <v>0</v>
      </c>
      <c r="L343" s="4" t="s">
        <v>1898</v>
      </c>
      <c r="M343" s="4" t="s">
        <v>79</v>
      </c>
      <c r="N343" s="4" t="s">
        <v>25</v>
      </c>
      <c r="O343" s="4" t="s">
        <v>23</v>
      </c>
      <c r="P343" s="4" t="s">
        <v>1899</v>
      </c>
      <c r="Q343" s="6" t="str">
        <f t="shared" si="11"/>
        <v>Empate</v>
      </c>
    </row>
    <row r="344" spans="1:17" ht="15" x14ac:dyDescent="0.2">
      <c r="A344" s="70">
        <v>41814</v>
      </c>
      <c r="B344" s="75">
        <f t="shared" si="10"/>
        <v>2014</v>
      </c>
      <c r="C344" s="75">
        <f>VLOOKUP(B344,ID_Año[],2,0)</f>
        <v>6</v>
      </c>
      <c r="D344" s="7" t="s">
        <v>153</v>
      </c>
      <c r="E344" s="7" t="s">
        <v>136</v>
      </c>
      <c r="F344" s="7" t="s">
        <v>1896</v>
      </c>
      <c r="G344" s="7" t="s">
        <v>1902</v>
      </c>
      <c r="H344" s="7">
        <v>12</v>
      </c>
      <c r="I344" s="7">
        <v>23</v>
      </c>
      <c r="J344" s="8">
        <v>2</v>
      </c>
      <c r="K344" s="8">
        <v>1</v>
      </c>
      <c r="L344" s="7" t="s">
        <v>1898</v>
      </c>
      <c r="M344" s="7" t="s">
        <v>445</v>
      </c>
      <c r="N344" s="7" t="s">
        <v>25</v>
      </c>
      <c r="O344" s="7" t="s">
        <v>23</v>
      </c>
      <c r="P344" s="7" t="s">
        <v>441</v>
      </c>
      <c r="Q344" s="9" t="str">
        <f t="shared" si="11"/>
        <v>Derrota</v>
      </c>
    </row>
    <row r="345" spans="1:17" ht="15" x14ac:dyDescent="0.2">
      <c r="A345" s="69">
        <v>41814</v>
      </c>
      <c r="B345" s="74">
        <f t="shared" si="10"/>
        <v>2014</v>
      </c>
      <c r="C345" s="74">
        <f>VLOOKUP(B345,ID_Año[],2,0)</f>
        <v>6</v>
      </c>
      <c r="D345" s="4" t="s">
        <v>119</v>
      </c>
      <c r="E345" s="4" t="s">
        <v>18</v>
      </c>
      <c r="F345" s="4" t="s">
        <v>1896</v>
      </c>
      <c r="G345" s="4" t="s">
        <v>1897</v>
      </c>
      <c r="H345" s="4">
        <v>9</v>
      </c>
      <c r="I345" s="4">
        <v>7</v>
      </c>
      <c r="J345" s="5">
        <v>0</v>
      </c>
      <c r="K345" s="5">
        <v>1</v>
      </c>
      <c r="L345" s="4" t="s">
        <v>1898</v>
      </c>
      <c r="M345" s="4" t="s">
        <v>1597</v>
      </c>
      <c r="N345" s="4" t="s">
        <v>25</v>
      </c>
      <c r="O345" s="4" t="s">
        <v>23</v>
      </c>
      <c r="P345" s="4" t="s">
        <v>1900</v>
      </c>
      <c r="Q345" s="6" t="str">
        <f t="shared" si="11"/>
        <v>Victoria</v>
      </c>
    </row>
    <row r="346" spans="1:17" ht="15" x14ac:dyDescent="0.2">
      <c r="A346" s="70">
        <v>41814</v>
      </c>
      <c r="B346" s="75">
        <f t="shared" si="10"/>
        <v>2014</v>
      </c>
      <c r="C346" s="75">
        <f>VLOOKUP(B346,ID_Año[],2,0)</f>
        <v>6</v>
      </c>
      <c r="D346" s="7" t="s">
        <v>143</v>
      </c>
      <c r="E346" s="7" t="s">
        <v>43</v>
      </c>
      <c r="F346" s="7" t="s">
        <v>115</v>
      </c>
      <c r="G346" s="7" t="s">
        <v>1897</v>
      </c>
      <c r="H346" s="7">
        <v>46</v>
      </c>
      <c r="I346" s="7">
        <v>8</v>
      </c>
      <c r="J346" s="8">
        <v>1</v>
      </c>
      <c r="K346" s="8">
        <v>4</v>
      </c>
      <c r="L346" s="7" t="s">
        <v>1898</v>
      </c>
      <c r="M346" s="7" t="s">
        <v>1027</v>
      </c>
      <c r="N346" s="7" t="s">
        <v>25</v>
      </c>
      <c r="O346" s="7" t="s">
        <v>23</v>
      </c>
      <c r="P346" s="7" t="s">
        <v>1900</v>
      </c>
      <c r="Q346" s="9" t="str">
        <f t="shared" si="11"/>
        <v>Victoria</v>
      </c>
    </row>
    <row r="347" spans="1:17" ht="15" x14ac:dyDescent="0.2">
      <c r="A347" s="69">
        <v>41815</v>
      </c>
      <c r="B347" s="74">
        <f t="shared" si="10"/>
        <v>2014</v>
      </c>
      <c r="C347" s="74">
        <f>VLOOKUP(B347,ID_Año[],2,0)</f>
        <v>6</v>
      </c>
      <c r="D347" s="4" t="s">
        <v>646</v>
      </c>
      <c r="E347" s="4" t="s">
        <v>167</v>
      </c>
      <c r="F347" s="4" t="s">
        <v>1896</v>
      </c>
      <c r="G347" s="4" t="s">
        <v>115</v>
      </c>
      <c r="H347" s="4">
        <v>21</v>
      </c>
      <c r="I347" s="4">
        <v>43</v>
      </c>
      <c r="J347" s="5">
        <v>3</v>
      </c>
      <c r="K347" s="5">
        <v>1</v>
      </c>
      <c r="L347" s="4" t="s">
        <v>1898</v>
      </c>
      <c r="M347" s="4" t="s">
        <v>526</v>
      </c>
      <c r="N347" s="4" t="s">
        <v>25</v>
      </c>
      <c r="O347" s="4" t="s">
        <v>23</v>
      </c>
      <c r="P347" s="4" t="s">
        <v>441</v>
      </c>
      <c r="Q347" s="6" t="str">
        <f t="shared" si="11"/>
        <v>Derrota</v>
      </c>
    </row>
    <row r="348" spans="1:17" ht="15" x14ac:dyDescent="0.2">
      <c r="A348" s="70">
        <v>41815</v>
      </c>
      <c r="B348" s="75">
        <f t="shared" si="10"/>
        <v>2014</v>
      </c>
      <c r="C348" s="75">
        <f>VLOOKUP(B348,ID_Año[],2,0)</f>
        <v>6</v>
      </c>
      <c r="D348" s="7" t="s">
        <v>31</v>
      </c>
      <c r="E348" s="7" t="s">
        <v>67</v>
      </c>
      <c r="F348" s="7" t="s">
        <v>1897</v>
      </c>
      <c r="G348" s="7" t="s">
        <v>1896</v>
      </c>
      <c r="H348" s="7">
        <v>26</v>
      </c>
      <c r="I348" s="7">
        <v>17</v>
      </c>
      <c r="J348" s="8">
        <v>0</v>
      </c>
      <c r="K348" s="8">
        <v>0</v>
      </c>
      <c r="L348" s="7" t="s">
        <v>1898</v>
      </c>
      <c r="M348" s="7" t="s">
        <v>117</v>
      </c>
      <c r="N348" s="7" t="s">
        <v>25</v>
      </c>
      <c r="O348" s="7" t="s">
        <v>23</v>
      </c>
      <c r="P348" s="7" t="s">
        <v>1899</v>
      </c>
      <c r="Q348" s="9" t="str">
        <f t="shared" si="11"/>
        <v>Empate</v>
      </c>
    </row>
    <row r="349" spans="1:17" ht="15" x14ac:dyDescent="0.2">
      <c r="A349" s="69">
        <v>41815</v>
      </c>
      <c r="B349" s="74">
        <f t="shared" si="10"/>
        <v>2014</v>
      </c>
      <c r="C349" s="74">
        <f>VLOOKUP(B349,ID_Año[],2,0)</f>
        <v>6</v>
      </c>
      <c r="D349" s="4" t="s">
        <v>304</v>
      </c>
      <c r="E349" s="4" t="s">
        <v>53</v>
      </c>
      <c r="F349" s="4" t="s">
        <v>1901</v>
      </c>
      <c r="G349" s="4" t="s">
        <v>1896</v>
      </c>
      <c r="H349" s="4">
        <v>33</v>
      </c>
      <c r="I349" s="4">
        <v>6</v>
      </c>
      <c r="J349" s="5">
        <v>0</v>
      </c>
      <c r="K349" s="5">
        <v>3</v>
      </c>
      <c r="L349" s="4" t="s">
        <v>1898</v>
      </c>
      <c r="M349" s="4" t="s">
        <v>559</v>
      </c>
      <c r="N349" s="4" t="s">
        <v>25</v>
      </c>
      <c r="O349" s="4" t="s">
        <v>23</v>
      </c>
      <c r="P349" s="4" t="s">
        <v>1900</v>
      </c>
      <c r="Q349" s="6" t="str">
        <f t="shared" si="11"/>
        <v>Victoria</v>
      </c>
    </row>
    <row r="350" spans="1:17" ht="15" x14ac:dyDescent="0.2">
      <c r="A350" s="70">
        <v>41815</v>
      </c>
      <c r="B350" s="75">
        <f t="shared" si="10"/>
        <v>2014</v>
      </c>
      <c r="C350" s="75">
        <f>VLOOKUP(B350,ID_Año[],2,0)</f>
        <v>6</v>
      </c>
      <c r="D350" s="7" t="s">
        <v>135</v>
      </c>
      <c r="E350" s="7" t="s">
        <v>39</v>
      </c>
      <c r="F350" s="7" t="s">
        <v>1902</v>
      </c>
      <c r="G350" s="7" t="s">
        <v>1897</v>
      </c>
      <c r="H350" s="7">
        <v>44</v>
      </c>
      <c r="I350" s="7">
        <v>5</v>
      </c>
      <c r="J350" s="8">
        <v>2</v>
      </c>
      <c r="K350" s="8">
        <v>3</v>
      </c>
      <c r="L350" s="7" t="s">
        <v>1898</v>
      </c>
      <c r="M350" s="7" t="s">
        <v>869</v>
      </c>
      <c r="N350" s="7" t="s">
        <v>25</v>
      </c>
      <c r="O350" s="7" t="s">
        <v>23</v>
      </c>
      <c r="P350" s="7" t="s">
        <v>1900</v>
      </c>
      <c r="Q350" s="9" t="str">
        <f t="shared" si="11"/>
        <v>Victoria</v>
      </c>
    </row>
    <row r="351" spans="1:17" ht="15" x14ac:dyDescent="0.2">
      <c r="A351" s="69">
        <v>41816</v>
      </c>
      <c r="B351" s="74">
        <f t="shared" si="10"/>
        <v>2014</v>
      </c>
      <c r="C351" s="74">
        <f>VLOOKUP(B351,ID_Año[],2,0)</f>
        <v>6</v>
      </c>
      <c r="D351" s="4" t="s">
        <v>150</v>
      </c>
      <c r="E351" s="4" t="s">
        <v>95</v>
      </c>
      <c r="F351" s="4" t="s">
        <v>1902</v>
      </c>
      <c r="G351" s="4" t="s">
        <v>1896</v>
      </c>
      <c r="H351" s="4">
        <v>22</v>
      </c>
      <c r="I351" s="4">
        <v>19</v>
      </c>
      <c r="J351" s="5">
        <v>1</v>
      </c>
      <c r="K351" s="5">
        <v>1</v>
      </c>
      <c r="L351" s="4" t="s">
        <v>1898</v>
      </c>
      <c r="M351" s="4" t="s">
        <v>674</v>
      </c>
      <c r="N351" s="4" t="s">
        <v>25</v>
      </c>
      <c r="O351" s="4" t="s">
        <v>23</v>
      </c>
      <c r="P351" s="4" t="s">
        <v>1899</v>
      </c>
      <c r="Q351" s="6" t="str">
        <f t="shared" si="11"/>
        <v>Empate</v>
      </c>
    </row>
    <row r="352" spans="1:17" ht="15" x14ac:dyDescent="0.2">
      <c r="A352" s="70">
        <v>41816</v>
      </c>
      <c r="B352" s="75">
        <f t="shared" si="10"/>
        <v>2014</v>
      </c>
      <c r="C352" s="75">
        <f>VLOOKUP(B352,ID_Año[],2,0)</f>
        <v>6</v>
      </c>
      <c r="D352" s="7" t="s">
        <v>133</v>
      </c>
      <c r="E352" s="7" t="s">
        <v>147</v>
      </c>
      <c r="F352" s="7" t="s">
        <v>115</v>
      </c>
      <c r="G352" s="7" t="s">
        <v>1896</v>
      </c>
      <c r="H352" s="7">
        <v>57</v>
      </c>
      <c r="I352" s="7">
        <v>11</v>
      </c>
      <c r="J352" s="8">
        <v>0</v>
      </c>
      <c r="K352" s="8">
        <v>1</v>
      </c>
      <c r="L352" s="7" t="s">
        <v>1898</v>
      </c>
      <c r="M352" s="7" t="s">
        <v>66</v>
      </c>
      <c r="N352" s="7" t="s">
        <v>25</v>
      </c>
      <c r="O352" s="7" t="s">
        <v>23</v>
      </c>
      <c r="P352" s="7" t="s">
        <v>1900</v>
      </c>
      <c r="Q352" s="9" t="str">
        <f t="shared" si="11"/>
        <v>Victoria</v>
      </c>
    </row>
    <row r="353" spans="1:17" ht="15" x14ac:dyDescent="0.2">
      <c r="A353" s="69">
        <v>41816</v>
      </c>
      <c r="B353" s="74">
        <f t="shared" si="10"/>
        <v>2014</v>
      </c>
      <c r="C353" s="74">
        <f>VLOOKUP(B353,ID_Año[],2,0)</f>
        <v>6</v>
      </c>
      <c r="D353" s="4" t="s">
        <v>82</v>
      </c>
      <c r="E353" s="4" t="s">
        <v>199</v>
      </c>
      <c r="F353" s="4" t="s">
        <v>1896</v>
      </c>
      <c r="G353" s="4" t="s">
        <v>1902</v>
      </c>
      <c r="H353" s="4">
        <v>4</v>
      </c>
      <c r="I353" s="4">
        <v>37</v>
      </c>
      <c r="J353" s="5">
        <v>2</v>
      </c>
      <c r="K353" s="5">
        <v>1</v>
      </c>
      <c r="L353" s="4" t="s">
        <v>1898</v>
      </c>
      <c r="M353" s="4" t="s">
        <v>712</v>
      </c>
      <c r="N353" s="4" t="s">
        <v>25</v>
      </c>
      <c r="O353" s="4" t="s">
        <v>23</v>
      </c>
      <c r="P353" s="4" t="s">
        <v>441</v>
      </c>
      <c r="Q353" s="6" t="str">
        <f t="shared" si="11"/>
        <v>Derrota</v>
      </c>
    </row>
    <row r="354" spans="1:17" ht="15" x14ac:dyDescent="0.2">
      <c r="A354" s="70">
        <v>41816</v>
      </c>
      <c r="B354" s="75">
        <f t="shared" si="10"/>
        <v>2014</v>
      </c>
      <c r="C354" s="75">
        <f>VLOOKUP(B354,ID_Año[],2,0)</f>
        <v>6</v>
      </c>
      <c r="D354" s="7" t="s">
        <v>77</v>
      </c>
      <c r="E354" s="7" t="s">
        <v>129</v>
      </c>
      <c r="F354" s="7" t="s">
        <v>1901</v>
      </c>
      <c r="G354" s="7" t="s">
        <v>1896</v>
      </c>
      <c r="H354" s="7">
        <v>13</v>
      </c>
      <c r="I354" s="7">
        <v>2</v>
      </c>
      <c r="J354" s="8">
        <v>0</v>
      </c>
      <c r="K354" s="8">
        <v>1</v>
      </c>
      <c r="L354" s="7" t="s">
        <v>1898</v>
      </c>
      <c r="M354" s="7" t="s">
        <v>75</v>
      </c>
      <c r="N354" s="7" t="s">
        <v>25</v>
      </c>
      <c r="O354" s="7" t="s">
        <v>23</v>
      </c>
      <c r="P354" s="7" t="s">
        <v>1900</v>
      </c>
      <c r="Q354" s="9" t="str">
        <f t="shared" si="11"/>
        <v>Victoria</v>
      </c>
    </row>
    <row r="355" spans="1:17" ht="15" x14ac:dyDescent="0.2">
      <c r="A355" s="69">
        <v>41818</v>
      </c>
      <c r="B355" s="74">
        <f t="shared" si="10"/>
        <v>2014</v>
      </c>
      <c r="C355" s="74">
        <f>VLOOKUP(B355,ID_Año[],2,0)</f>
        <v>6</v>
      </c>
      <c r="D355" s="4" t="s">
        <v>25</v>
      </c>
      <c r="E355" s="4" t="s">
        <v>107</v>
      </c>
      <c r="F355" s="4" t="s">
        <v>1897</v>
      </c>
      <c r="G355" s="4" t="s">
        <v>1897</v>
      </c>
      <c r="H355" s="4">
        <v>3</v>
      </c>
      <c r="I355" s="4">
        <v>14</v>
      </c>
      <c r="J355" s="5">
        <v>1</v>
      </c>
      <c r="K355" s="5">
        <v>1</v>
      </c>
      <c r="L355" s="4" t="s">
        <v>1898</v>
      </c>
      <c r="M355" s="4" t="s">
        <v>79</v>
      </c>
      <c r="N355" s="4" t="s">
        <v>25</v>
      </c>
      <c r="O355" s="4" t="s">
        <v>1903</v>
      </c>
      <c r="P355" s="4" t="s">
        <v>441</v>
      </c>
      <c r="Q355" s="6" t="str">
        <f t="shared" si="11"/>
        <v>Derrota</v>
      </c>
    </row>
    <row r="356" spans="1:17" ht="15" x14ac:dyDescent="0.2">
      <c r="A356" s="70">
        <v>41818</v>
      </c>
      <c r="B356" s="75">
        <f t="shared" si="10"/>
        <v>2014</v>
      </c>
      <c r="C356" s="75">
        <f>VLOOKUP(B356,ID_Año[],2,0)</f>
        <v>6</v>
      </c>
      <c r="D356" s="7" t="s">
        <v>43</v>
      </c>
      <c r="E356" s="7" t="s">
        <v>18</v>
      </c>
      <c r="F356" s="7" t="s">
        <v>1897</v>
      </c>
      <c r="G356" s="7" t="s">
        <v>1897</v>
      </c>
      <c r="H356" s="7">
        <v>8</v>
      </c>
      <c r="I356" s="7">
        <v>7</v>
      </c>
      <c r="J356" s="8">
        <v>2</v>
      </c>
      <c r="K356" s="8">
        <v>0</v>
      </c>
      <c r="L356" s="7" t="s">
        <v>1898</v>
      </c>
      <c r="M356" s="7" t="s">
        <v>117</v>
      </c>
      <c r="N356" s="7" t="s">
        <v>25</v>
      </c>
      <c r="O356" s="7" t="s">
        <v>23</v>
      </c>
      <c r="P356" s="7" t="s">
        <v>441</v>
      </c>
      <c r="Q356" s="9" t="str">
        <f t="shared" si="11"/>
        <v>Derrota</v>
      </c>
    </row>
    <row r="357" spans="1:17" ht="15" x14ac:dyDescent="0.2">
      <c r="A357" s="69">
        <v>41819</v>
      </c>
      <c r="B357" s="74">
        <f t="shared" si="10"/>
        <v>2014</v>
      </c>
      <c r="C357" s="74">
        <f>VLOOKUP(B357,ID_Año[],2,0)</f>
        <v>6</v>
      </c>
      <c r="D357" s="4" t="s">
        <v>131</v>
      </c>
      <c r="E357" s="4" t="s">
        <v>153</v>
      </c>
      <c r="F357" s="4" t="s">
        <v>1901</v>
      </c>
      <c r="G357" s="4" t="s">
        <v>1896</v>
      </c>
      <c r="H357" s="4">
        <v>28</v>
      </c>
      <c r="I357" s="4">
        <v>12</v>
      </c>
      <c r="J357" s="5">
        <v>1</v>
      </c>
      <c r="K357" s="5">
        <v>1</v>
      </c>
      <c r="L357" s="4" t="s">
        <v>1898</v>
      </c>
      <c r="M357" s="4" t="s">
        <v>75</v>
      </c>
      <c r="N357" s="4" t="s">
        <v>25</v>
      </c>
      <c r="O357" s="4" t="s">
        <v>1903</v>
      </c>
      <c r="P357" s="4" t="s">
        <v>441</v>
      </c>
      <c r="Q357" s="6" t="str">
        <f t="shared" si="11"/>
        <v>Derrota</v>
      </c>
    </row>
    <row r="358" spans="1:17" ht="15" x14ac:dyDescent="0.2">
      <c r="A358" s="70">
        <v>41819</v>
      </c>
      <c r="B358" s="75">
        <f t="shared" si="10"/>
        <v>2014</v>
      </c>
      <c r="C358" s="75">
        <f>VLOOKUP(B358,ID_Año[],2,0)</f>
        <v>6</v>
      </c>
      <c r="D358" s="7" t="s">
        <v>126</v>
      </c>
      <c r="E358" s="7" t="s">
        <v>26</v>
      </c>
      <c r="F358" s="7" t="s">
        <v>1896</v>
      </c>
      <c r="G358" s="7" t="s">
        <v>1901</v>
      </c>
      <c r="H358" s="7">
        <v>15</v>
      </c>
      <c r="I358" s="7">
        <v>20</v>
      </c>
      <c r="J358" s="8">
        <v>2</v>
      </c>
      <c r="K358" s="8">
        <v>1</v>
      </c>
      <c r="L358" s="7" t="s">
        <v>1898</v>
      </c>
      <c r="M358" s="7" t="s">
        <v>445</v>
      </c>
      <c r="N358" s="7" t="s">
        <v>25</v>
      </c>
      <c r="O358" s="7" t="s">
        <v>23</v>
      </c>
      <c r="P358" s="7" t="s">
        <v>441</v>
      </c>
      <c r="Q358" s="9" t="str">
        <f t="shared" si="11"/>
        <v>Derrota</v>
      </c>
    </row>
    <row r="359" spans="1:17" ht="15" x14ac:dyDescent="0.2">
      <c r="A359" s="69">
        <v>41820</v>
      </c>
      <c r="B359" s="74">
        <f t="shared" si="10"/>
        <v>2014</v>
      </c>
      <c r="C359" s="74">
        <f>VLOOKUP(B359,ID_Año[],2,0)</f>
        <v>6</v>
      </c>
      <c r="D359" s="4" t="s">
        <v>67</v>
      </c>
      <c r="E359" s="4" t="s">
        <v>135</v>
      </c>
      <c r="F359" s="4" t="s">
        <v>1896</v>
      </c>
      <c r="G359" s="4" t="s">
        <v>1902</v>
      </c>
      <c r="H359" s="4">
        <v>17</v>
      </c>
      <c r="I359" s="4">
        <v>44</v>
      </c>
      <c r="J359" s="5">
        <v>2</v>
      </c>
      <c r="K359" s="5">
        <v>0</v>
      </c>
      <c r="L359" s="4" t="s">
        <v>1898</v>
      </c>
      <c r="M359" s="4" t="s">
        <v>712</v>
      </c>
      <c r="N359" s="4" t="s">
        <v>25</v>
      </c>
      <c r="O359" s="4" t="s">
        <v>23</v>
      </c>
      <c r="P359" s="4" t="s">
        <v>441</v>
      </c>
      <c r="Q359" s="6" t="str">
        <f t="shared" si="11"/>
        <v>Derrota</v>
      </c>
    </row>
    <row r="360" spans="1:17" ht="15" x14ac:dyDescent="0.2">
      <c r="A360" s="70">
        <v>41820</v>
      </c>
      <c r="B360" s="75">
        <f t="shared" si="10"/>
        <v>2014</v>
      </c>
      <c r="C360" s="75">
        <f>VLOOKUP(B360,ID_Año[],2,0)</f>
        <v>6</v>
      </c>
      <c r="D360" s="7" t="s">
        <v>129</v>
      </c>
      <c r="E360" s="7" t="s">
        <v>150</v>
      </c>
      <c r="F360" s="7" t="s">
        <v>1896</v>
      </c>
      <c r="G360" s="7" t="s">
        <v>1902</v>
      </c>
      <c r="H360" s="7">
        <v>2</v>
      </c>
      <c r="I360" s="7">
        <v>22</v>
      </c>
      <c r="J360" s="8">
        <v>2</v>
      </c>
      <c r="K360" s="8">
        <v>1</v>
      </c>
      <c r="L360" s="7" t="s">
        <v>1898</v>
      </c>
      <c r="M360" s="7" t="s">
        <v>869</v>
      </c>
      <c r="N360" s="7" t="s">
        <v>25</v>
      </c>
      <c r="O360" s="7" t="s">
        <v>23</v>
      </c>
      <c r="P360" s="7" t="s">
        <v>441</v>
      </c>
      <c r="Q360" s="9" t="str">
        <f t="shared" si="11"/>
        <v>Derrota</v>
      </c>
    </row>
    <row r="361" spans="1:17" ht="15" x14ac:dyDescent="0.2">
      <c r="A361" s="69">
        <v>41821</v>
      </c>
      <c r="B361" s="74">
        <f t="shared" si="10"/>
        <v>2014</v>
      </c>
      <c r="C361" s="74">
        <f>VLOOKUP(B361,ID_Año[],2,0)</f>
        <v>6</v>
      </c>
      <c r="D361" s="4" t="s">
        <v>39</v>
      </c>
      <c r="E361" s="4" t="s">
        <v>53</v>
      </c>
      <c r="F361" s="4" t="s">
        <v>1897</v>
      </c>
      <c r="G361" s="4" t="s">
        <v>1896</v>
      </c>
      <c r="H361" s="4">
        <v>5</v>
      </c>
      <c r="I361" s="4">
        <v>6</v>
      </c>
      <c r="J361" s="5">
        <v>1</v>
      </c>
      <c r="K361" s="5">
        <v>0</v>
      </c>
      <c r="L361" s="4" t="s">
        <v>1898</v>
      </c>
      <c r="M361" s="4" t="s">
        <v>66</v>
      </c>
      <c r="N361" s="4" t="s">
        <v>25</v>
      </c>
      <c r="O361" s="4" t="s">
        <v>23</v>
      </c>
      <c r="P361" s="4" t="s">
        <v>441</v>
      </c>
      <c r="Q361" s="6" t="str">
        <f t="shared" si="11"/>
        <v>Derrota</v>
      </c>
    </row>
    <row r="362" spans="1:17" ht="15" x14ac:dyDescent="0.2">
      <c r="A362" s="70">
        <v>41821</v>
      </c>
      <c r="B362" s="75">
        <f t="shared" si="10"/>
        <v>2014</v>
      </c>
      <c r="C362" s="75">
        <f>VLOOKUP(B362,ID_Año[],2,0)</f>
        <v>6</v>
      </c>
      <c r="D362" s="7" t="s">
        <v>147</v>
      </c>
      <c r="E362" s="7" t="s">
        <v>77</v>
      </c>
      <c r="F362" s="7" t="s">
        <v>1896</v>
      </c>
      <c r="G362" s="7" t="s">
        <v>1901</v>
      </c>
      <c r="H362" s="7">
        <v>11</v>
      </c>
      <c r="I362" s="7">
        <v>13</v>
      </c>
      <c r="J362" s="8">
        <v>2</v>
      </c>
      <c r="K362" s="8">
        <v>1</v>
      </c>
      <c r="L362" s="7" t="s">
        <v>1898</v>
      </c>
      <c r="M362" s="7" t="s">
        <v>526</v>
      </c>
      <c r="N362" s="7" t="s">
        <v>25</v>
      </c>
      <c r="O362" s="7" t="s">
        <v>23</v>
      </c>
      <c r="P362" s="7" t="s">
        <v>441</v>
      </c>
      <c r="Q362" s="9" t="str">
        <f t="shared" si="11"/>
        <v>Derrota</v>
      </c>
    </row>
    <row r="363" spans="1:17" ht="15" x14ac:dyDescent="0.2">
      <c r="A363" s="69">
        <v>41824</v>
      </c>
      <c r="B363" s="74">
        <f t="shared" si="10"/>
        <v>2014</v>
      </c>
      <c r="C363" s="74">
        <f>VLOOKUP(B363,ID_Año[],2,0)</f>
        <v>6</v>
      </c>
      <c r="D363" s="4" t="s">
        <v>25</v>
      </c>
      <c r="E363" s="4" t="s">
        <v>43</v>
      </c>
      <c r="F363" s="4" t="s">
        <v>1897</v>
      </c>
      <c r="G363" s="4" t="s">
        <v>1897</v>
      </c>
      <c r="H363" s="4">
        <v>3</v>
      </c>
      <c r="I363" s="4">
        <v>8</v>
      </c>
      <c r="J363" s="5">
        <v>2</v>
      </c>
      <c r="K363" s="5">
        <v>1</v>
      </c>
      <c r="L363" s="4" t="s">
        <v>1898</v>
      </c>
      <c r="M363" s="4" t="s">
        <v>445</v>
      </c>
      <c r="N363" s="4" t="s">
        <v>25</v>
      </c>
      <c r="O363" s="4" t="s">
        <v>23</v>
      </c>
      <c r="P363" s="4" t="s">
        <v>441</v>
      </c>
      <c r="Q363" s="6" t="str">
        <f t="shared" si="11"/>
        <v>Derrota</v>
      </c>
    </row>
    <row r="364" spans="1:17" ht="15" x14ac:dyDescent="0.2">
      <c r="A364" s="70">
        <v>41824</v>
      </c>
      <c r="B364" s="75">
        <f t="shared" si="10"/>
        <v>2014</v>
      </c>
      <c r="C364" s="75">
        <f>VLOOKUP(B364,ID_Año[],2,0)</f>
        <v>6</v>
      </c>
      <c r="D364" s="7" t="s">
        <v>67</v>
      </c>
      <c r="E364" s="7" t="s">
        <v>129</v>
      </c>
      <c r="F364" s="7" t="s">
        <v>1896</v>
      </c>
      <c r="G364" s="7" t="s">
        <v>1896</v>
      </c>
      <c r="H364" s="7">
        <v>17</v>
      </c>
      <c r="I364" s="7">
        <v>2</v>
      </c>
      <c r="J364" s="8">
        <v>0</v>
      </c>
      <c r="K364" s="8">
        <v>1</v>
      </c>
      <c r="L364" s="7" t="s">
        <v>1898</v>
      </c>
      <c r="M364" s="7" t="s">
        <v>117</v>
      </c>
      <c r="N364" s="7" t="s">
        <v>25</v>
      </c>
      <c r="O364" s="7" t="s">
        <v>23</v>
      </c>
      <c r="P364" s="7" t="s">
        <v>1900</v>
      </c>
      <c r="Q364" s="9" t="str">
        <f t="shared" si="11"/>
        <v>Victoria</v>
      </c>
    </row>
    <row r="365" spans="1:17" ht="15" x14ac:dyDescent="0.2">
      <c r="A365" s="69">
        <v>41825</v>
      </c>
      <c r="B365" s="74">
        <f t="shared" si="10"/>
        <v>2014</v>
      </c>
      <c r="C365" s="74">
        <f>VLOOKUP(B365,ID_Año[],2,0)</f>
        <v>6</v>
      </c>
      <c r="D365" s="4" t="s">
        <v>39</v>
      </c>
      <c r="E365" s="4" t="s">
        <v>147</v>
      </c>
      <c r="F365" s="4" t="s">
        <v>1897</v>
      </c>
      <c r="G365" s="4" t="s">
        <v>1896</v>
      </c>
      <c r="H365" s="4">
        <v>5</v>
      </c>
      <c r="I365" s="4">
        <v>11</v>
      </c>
      <c r="J365" s="5">
        <v>1</v>
      </c>
      <c r="K365" s="5">
        <v>0</v>
      </c>
      <c r="L365" s="4" t="s">
        <v>1898</v>
      </c>
      <c r="M365" s="4" t="s">
        <v>712</v>
      </c>
      <c r="N365" s="4" t="s">
        <v>25</v>
      </c>
      <c r="O365" s="4" t="s">
        <v>23</v>
      </c>
      <c r="P365" s="4" t="s">
        <v>441</v>
      </c>
      <c r="Q365" s="6" t="str">
        <f t="shared" si="11"/>
        <v>Derrota</v>
      </c>
    </row>
    <row r="366" spans="1:17" ht="15" x14ac:dyDescent="0.2">
      <c r="A366" s="70">
        <v>41825</v>
      </c>
      <c r="B366" s="75">
        <f t="shared" si="10"/>
        <v>2014</v>
      </c>
      <c r="C366" s="75">
        <f>VLOOKUP(B366,ID_Año[],2,0)</f>
        <v>6</v>
      </c>
      <c r="D366" s="7" t="s">
        <v>126</v>
      </c>
      <c r="E366" s="7" t="s">
        <v>131</v>
      </c>
      <c r="F366" s="7" t="s">
        <v>1896</v>
      </c>
      <c r="G366" s="7" t="s">
        <v>1901</v>
      </c>
      <c r="H366" s="7">
        <v>15</v>
      </c>
      <c r="I366" s="7">
        <v>28</v>
      </c>
      <c r="J366" s="8">
        <v>0</v>
      </c>
      <c r="K366" s="8">
        <v>0</v>
      </c>
      <c r="L366" s="7" t="s">
        <v>1898</v>
      </c>
      <c r="M366" s="7" t="s">
        <v>526</v>
      </c>
      <c r="N366" s="7" t="s">
        <v>25</v>
      </c>
      <c r="O366" s="7" t="s">
        <v>1903</v>
      </c>
      <c r="P366" s="7" t="s">
        <v>441</v>
      </c>
      <c r="Q366" s="9" t="str">
        <f t="shared" si="11"/>
        <v>Derrota</v>
      </c>
    </row>
    <row r="367" spans="1:17" ht="15" x14ac:dyDescent="0.2">
      <c r="A367" s="69">
        <v>41828</v>
      </c>
      <c r="B367" s="74">
        <f t="shared" si="10"/>
        <v>2014</v>
      </c>
      <c r="C367" s="74">
        <f>VLOOKUP(B367,ID_Año[],2,0)</f>
        <v>6</v>
      </c>
      <c r="D367" s="4" t="s">
        <v>25</v>
      </c>
      <c r="E367" s="4" t="s">
        <v>129</v>
      </c>
      <c r="F367" s="4" t="s">
        <v>1897</v>
      </c>
      <c r="G367" s="4" t="s">
        <v>1896</v>
      </c>
      <c r="H367" s="4">
        <v>3</v>
      </c>
      <c r="I367" s="4">
        <v>2</v>
      </c>
      <c r="J367" s="5">
        <v>1</v>
      </c>
      <c r="K367" s="5">
        <v>7</v>
      </c>
      <c r="L367" s="4" t="s">
        <v>1898</v>
      </c>
      <c r="M367" s="4" t="s">
        <v>79</v>
      </c>
      <c r="N367" s="4" t="s">
        <v>25</v>
      </c>
      <c r="O367" s="4" t="s">
        <v>23</v>
      </c>
      <c r="P367" s="4" t="s">
        <v>1900</v>
      </c>
      <c r="Q367" s="6" t="str">
        <f t="shared" si="11"/>
        <v>Victoria</v>
      </c>
    </row>
    <row r="368" spans="1:17" ht="15" x14ac:dyDescent="0.2">
      <c r="A368" s="70">
        <v>41829</v>
      </c>
      <c r="B368" s="75">
        <f t="shared" si="10"/>
        <v>2014</v>
      </c>
      <c r="C368" s="75">
        <f>VLOOKUP(B368,ID_Año[],2,0)</f>
        <v>6</v>
      </c>
      <c r="D368" s="7" t="s">
        <v>126</v>
      </c>
      <c r="E368" s="7" t="s">
        <v>39</v>
      </c>
      <c r="F368" s="7" t="s">
        <v>1896</v>
      </c>
      <c r="G368" s="7" t="s">
        <v>1897</v>
      </c>
      <c r="H368" s="7">
        <v>15</v>
      </c>
      <c r="I368" s="7">
        <v>5</v>
      </c>
      <c r="J368" s="8">
        <v>0</v>
      </c>
      <c r="K368" s="8">
        <v>0</v>
      </c>
      <c r="L368" s="7" t="s">
        <v>1898</v>
      </c>
      <c r="M368" s="7" t="s">
        <v>66</v>
      </c>
      <c r="N368" s="7" t="s">
        <v>25</v>
      </c>
      <c r="O368" s="7" t="s">
        <v>1903</v>
      </c>
      <c r="P368" s="7" t="s">
        <v>1900</v>
      </c>
      <c r="Q368" s="9" t="str">
        <f t="shared" si="11"/>
        <v>Victoria</v>
      </c>
    </row>
    <row r="369" spans="1:17" ht="15" x14ac:dyDescent="0.2">
      <c r="A369" s="69">
        <v>41832</v>
      </c>
      <c r="B369" s="74">
        <f t="shared" si="10"/>
        <v>2014</v>
      </c>
      <c r="C369" s="74">
        <f>VLOOKUP(B369,ID_Año[],2,0)</f>
        <v>6</v>
      </c>
      <c r="D369" s="4" t="s">
        <v>25</v>
      </c>
      <c r="E369" s="4" t="s">
        <v>126</v>
      </c>
      <c r="F369" s="4" t="s">
        <v>1897</v>
      </c>
      <c r="G369" s="4" t="s">
        <v>1896</v>
      </c>
      <c r="H369" s="4">
        <v>3</v>
      </c>
      <c r="I369" s="4">
        <v>15</v>
      </c>
      <c r="J369" s="5">
        <v>0</v>
      </c>
      <c r="K369" s="5">
        <v>3</v>
      </c>
      <c r="L369" s="4" t="s">
        <v>1898</v>
      </c>
      <c r="M369" s="4" t="s">
        <v>712</v>
      </c>
      <c r="N369" s="4" t="s">
        <v>25</v>
      </c>
      <c r="O369" s="4" t="s">
        <v>23</v>
      </c>
      <c r="P369" s="4" t="s">
        <v>1900</v>
      </c>
      <c r="Q369" s="6" t="str">
        <f t="shared" si="11"/>
        <v>Victoria</v>
      </c>
    </row>
    <row r="370" spans="1:17" ht="15" x14ac:dyDescent="0.2">
      <c r="A370" s="70">
        <v>41833</v>
      </c>
      <c r="B370" s="75">
        <f t="shared" si="10"/>
        <v>2014</v>
      </c>
      <c r="C370" s="75">
        <f>VLOOKUP(B370,ID_Año[],2,0)</f>
        <v>6</v>
      </c>
      <c r="D370" s="7" t="s">
        <v>129</v>
      </c>
      <c r="E370" s="7" t="s">
        <v>39</v>
      </c>
      <c r="F370" s="7" t="s">
        <v>1896</v>
      </c>
      <c r="G370" s="7" t="s">
        <v>1897</v>
      </c>
      <c r="H370" s="7">
        <v>2</v>
      </c>
      <c r="I370" s="7">
        <v>5</v>
      </c>
      <c r="J370" s="8">
        <v>1</v>
      </c>
      <c r="K370" s="8">
        <v>0</v>
      </c>
      <c r="L370" s="7" t="s">
        <v>1898</v>
      </c>
      <c r="M370" s="7" t="s">
        <v>117</v>
      </c>
      <c r="N370" s="7" t="s">
        <v>25</v>
      </c>
      <c r="O370" s="7" t="s">
        <v>23</v>
      </c>
      <c r="P370" s="7" t="s">
        <v>441</v>
      </c>
      <c r="Q370" s="9" t="str">
        <f t="shared" si="11"/>
        <v>Derrota</v>
      </c>
    </row>
    <row r="371" spans="1:17" ht="15" x14ac:dyDescent="0.2">
      <c r="A371" s="69">
        <v>43265</v>
      </c>
      <c r="B371" s="74">
        <f t="shared" si="10"/>
        <v>2018</v>
      </c>
      <c r="C371" s="74">
        <f>VLOOKUP(B371,ID_Año[],2,0)</f>
        <v>7</v>
      </c>
      <c r="D371" s="4" t="s">
        <v>95</v>
      </c>
      <c r="E371" s="4" t="s">
        <v>113</v>
      </c>
      <c r="F371" s="4" t="s">
        <v>1896</v>
      </c>
      <c r="G371" s="4" t="s">
        <v>115</v>
      </c>
      <c r="H371" s="4">
        <v>70</v>
      </c>
      <c r="I371" s="4">
        <v>67</v>
      </c>
      <c r="J371" s="5">
        <v>5</v>
      </c>
      <c r="K371" s="5">
        <v>0</v>
      </c>
      <c r="L371" s="4" t="s">
        <v>1898</v>
      </c>
      <c r="M371" s="4" t="s">
        <v>326</v>
      </c>
      <c r="N371" s="4" t="s">
        <v>95</v>
      </c>
      <c r="O371" s="4" t="s">
        <v>23</v>
      </c>
      <c r="P371" s="4" t="s">
        <v>441</v>
      </c>
      <c r="Q371" s="6" t="str">
        <f t="shared" si="11"/>
        <v>Derrota</v>
      </c>
    </row>
    <row r="372" spans="1:17" ht="15" x14ac:dyDescent="0.2">
      <c r="A372" s="70">
        <v>43266</v>
      </c>
      <c r="B372" s="75">
        <f t="shared" si="10"/>
        <v>2018</v>
      </c>
      <c r="C372" s="75">
        <f>VLOOKUP(B372,ID_Año[],2,0)</f>
        <v>7</v>
      </c>
      <c r="D372" s="7" t="s">
        <v>183</v>
      </c>
      <c r="E372" s="7" t="s">
        <v>18</v>
      </c>
      <c r="F372" s="7" t="s">
        <v>1902</v>
      </c>
      <c r="G372" s="7" t="s">
        <v>1897</v>
      </c>
      <c r="H372" s="7">
        <v>45</v>
      </c>
      <c r="I372" s="7">
        <v>14</v>
      </c>
      <c r="J372" s="8">
        <v>0</v>
      </c>
      <c r="K372" s="8">
        <v>1</v>
      </c>
      <c r="L372" s="7" t="s">
        <v>1898</v>
      </c>
      <c r="M372" s="7" t="s">
        <v>1755</v>
      </c>
      <c r="N372" s="7" t="s">
        <v>95</v>
      </c>
      <c r="O372" s="7" t="s">
        <v>23</v>
      </c>
      <c r="P372" s="7" t="s">
        <v>1900</v>
      </c>
      <c r="Q372" s="9" t="str">
        <f t="shared" si="11"/>
        <v>Victoria</v>
      </c>
    </row>
    <row r="373" spans="1:17" ht="15" x14ac:dyDescent="0.2">
      <c r="A373" s="69">
        <v>43266</v>
      </c>
      <c r="B373" s="74">
        <f t="shared" si="10"/>
        <v>2018</v>
      </c>
      <c r="C373" s="74">
        <f>VLOOKUP(B373,ID_Año[],2,0)</f>
        <v>7</v>
      </c>
      <c r="D373" s="4" t="s">
        <v>110</v>
      </c>
      <c r="E373" s="4" t="s">
        <v>167</v>
      </c>
      <c r="F373" s="4" t="s">
        <v>1902</v>
      </c>
      <c r="G373" s="4" t="s">
        <v>115</v>
      </c>
      <c r="H373" s="4">
        <v>41</v>
      </c>
      <c r="I373" s="4">
        <v>37</v>
      </c>
      <c r="J373" s="5">
        <v>0</v>
      </c>
      <c r="K373" s="5">
        <v>1</v>
      </c>
      <c r="L373" s="4" t="s">
        <v>1898</v>
      </c>
      <c r="M373" s="4" t="s">
        <v>1179</v>
      </c>
      <c r="N373" s="4" t="s">
        <v>95</v>
      </c>
      <c r="O373" s="4" t="s">
        <v>23</v>
      </c>
      <c r="P373" s="4" t="s">
        <v>1900</v>
      </c>
      <c r="Q373" s="6" t="str">
        <f t="shared" si="11"/>
        <v>Victoria</v>
      </c>
    </row>
    <row r="374" spans="1:17" ht="15" x14ac:dyDescent="0.2">
      <c r="A374" s="70">
        <v>43266</v>
      </c>
      <c r="B374" s="75">
        <f t="shared" si="10"/>
        <v>2018</v>
      </c>
      <c r="C374" s="75">
        <f>VLOOKUP(B374,ID_Año[],2,0)</f>
        <v>7</v>
      </c>
      <c r="D374" s="7" t="s">
        <v>82</v>
      </c>
      <c r="E374" s="7" t="s">
        <v>106</v>
      </c>
      <c r="F374" s="7" t="s">
        <v>1896</v>
      </c>
      <c r="G374" s="7" t="s">
        <v>1896</v>
      </c>
      <c r="H374" s="7">
        <v>4</v>
      </c>
      <c r="I374" s="7">
        <v>10</v>
      </c>
      <c r="J374" s="8">
        <v>3</v>
      </c>
      <c r="K374" s="8">
        <v>3</v>
      </c>
      <c r="L374" s="7" t="s">
        <v>1898</v>
      </c>
      <c r="M374" s="7" t="s">
        <v>1708</v>
      </c>
      <c r="N374" s="7" t="s">
        <v>95</v>
      </c>
      <c r="O374" s="7" t="s">
        <v>23</v>
      </c>
      <c r="P374" s="7" t="s">
        <v>1899</v>
      </c>
      <c r="Q374" s="9" t="str">
        <f t="shared" si="11"/>
        <v>Empate</v>
      </c>
    </row>
    <row r="375" spans="1:17" ht="15" x14ac:dyDescent="0.2">
      <c r="A375" s="69">
        <v>43267</v>
      </c>
      <c r="B375" s="74">
        <f t="shared" si="10"/>
        <v>2018</v>
      </c>
      <c r="C375" s="74">
        <f>VLOOKUP(B375,ID_Año[],2,0)</f>
        <v>7</v>
      </c>
      <c r="D375" s="4" t="s">
        <v>67</v>
      </c>
      <c r="E375" s="4" t="s">
        <v>55</v>
      </c>
      <c r="F375" s="4" t="s">
        <v>1896</v>
      </c>
      <c r="G375" s="4" t="s">
        <v>1904</v>
      </c>
      <c r="H375" s="4">
        <v>7</v>
      </c>
      <c r="I375" s="4">
        <v>36</v>
      </c>
      <c r="J375" s="5">
        <v>2</v>
      </c>
      <c r="K375" s="5">
        <v>1</v>
      </c>
      <c r="L375" s="4" t="s">
        <v>1898</v>
      </c>
      <c r="M375" s="4" t="s">
        <v>1570</v>
      </c>
      <c r="N375" s="4" t="s">
        <v>95</v>
      </c>
      <c r="O375" s="4" t="s">
        <v>23</v>
      </c>
      <c r="P375" s="4" t="s">
        <v>441</v>
      </c>
      <c r="Q375" s="6" t="str">
        <f t="shared" si="11"/>
        <v>Derrota</v>
      </c>
    </row>
    <row r="376" spans="1:17" ht="15" x14ac:dyDescent="0.2">
      <c r="A376" s="70">
        <v>43267</v>
      </c>
      <c r="B376" s="75">
        <f t="shared" si="10"/>
        <v>2018</v>
      </c>
      <c r="C376" s="75">
        <f>VLOOKUP(B376,ID_Año[],2,0)</f>
        <v>7</v>
      </c>
      <c r="D376" s="7" t="s">
        <v>39</v>
      </c>
      <c r="E376" s="7" t="s">
        <v>76</v>
      </c>
      <c r="F376" s="7" t="s">
        <v>1897</v>
      </c>
      <c r="G376" s="7" t="s">
        <v>1896</v>
      </c>
      <c r="H376" s="7">
        <v>5</v>
      </c>
      <c r="I376" s="7">
        <v>22</v>
      </c>
      <c r="J376" s="8">
        <v>1</v>
      </c>
      <c r="K376" s="8">
        <v>1</v>
      </c>
      <c r="L376" s="7" t="s">
        <v>1898</v>
      </c>
      <c r="M376" s="7" t="s">
        <v>326</v>
      </c>
      <c r="N376" s="7" t="s">
        <v>95</v>
      </c>
      <c r="O376" s="7" t="s">
        <v>23</v>
      </c>
      <c r="P376" s="7" t="s">
        <v>1899</v>
      </c>
      <c r="Q376" s="9" t="str">
        <f t="shared" si="11"/>
        <v>Empate</v>
      </c>
    </row>
    <row r="377" spans="1:17" ht="15" x14ac:dyDescent="0.2">
      <c r="A377" s="69">
        <v>43267</v>
      </c>
      <c r="B377" s="74">
        <f t="shared" si="10"/>
        <v>2018</v>
      </c>
      <c r="C377" s="74">
        <f>VLOOKUP(B377,ID_Año[],2,0)</f>
        <v>7</v>
      </c>
      <c r="D377" s="4" t="s">
        <v>1905</v>
      </c>
      <c r="E377" s="4" t="s">
        <v>72</v>
      </c>
      <c r="F377" s="4" t="s">
        <v>1897</v>
      </c>
      <c r="G377" s="4" t="s">
        <v>1896</v>
      </c>
      <c r="H377" s="4">
        <v>11</v>
      </c>
      <c r="I377" s="4">
        <v>12</v>
      </c>
      <c r="J377" s="5">
        <v>0</v>
      </c>
      <c r="K377" s="5">
        <v>1</v>
      </c>
      <c r="L377" s="4" t="s">
        <v>1898</v>
      </c>
      <c r="M377" s="4" t="s">
        <v>1756</v>
      </c>
      <c r="N377" s="4" t="s">
        <v>95</v>
      </c>
      <c r="O377" s="4" t="s">
        <v>23</v>
      </c>
      <c r="P377" s="4" t="s">
        <v>1900</v>
      </c>
      <c r="Q377" s="6" t="str">
        <f t="shared" si="11"/>
        <v>Victoria</v>
      </c>
    </row>
    <row r="378" spans="1:17" ht="15" x14ac:dyDescent="0.2">
      <c r="A378" s="70">
        <v>43267</v>
      </c>
      <c r="B378" s="75">
        <f t="shared" si="10"/>
        <v>2018</v>
      </c>
      <c r="C378" s="75">
        <f>VLOOKUP(B378,ID_Año[],2,0)</f>
        <v>7</v>
      </c>
      <c r="D378" s="7" t="s">
        <v>274</v>
      </c>
      <c r="E378" s="7" t="s">
        <v>135</v>
      </c>
      <c r="F378" s="7" t="s">
        <v>1896</v>
      </c>
      <c r="G378" s="7" t="s">
        <v>1902</v>
      </c>
      <c r="H378" s="7">
        <v>20</v>
      </c>
      <c r="I378" s="7">
        <v>48</v>
      </c>
      <c r="J378" s="8">
        <v>2</v>
      </c>
      <c r="K378" s="8">
        <v>0</v>
      </c>
      <c r="L378" s="7" t="s">
        <v>1898</v>
      </c>
      <c r="M378" s="7" t="s">
        <v>1757</v>
      </c>
      <c r="N378" s="7" t="s">
        <v>95</v>
      </c>
      <c r="O378" s="7" t="s">
        <v>23</v>
      </c>
      <c r="P378" s="7" t="s">
        <v>441</v>
      </c>
      <c r="Q378" s="9" t="str">
        <f t="shared" si="11"/>
        <v>Derrota</v>
      </c>
    </row>
    <row r="379" spans="1:17" ht="15" x14ac:dyDescent="0.2">
      <c r="A379" s="69">
        <v>43268</v>
      </c>
      <c r="B379" s="74">
        <f t="shared" si="10"/>
        <v>2018</v>
      </c>
      <c r="C379" s="74">
        <f>VLOOKUP(B379,ID_Año[],2,0)</f>
        <v>7</v>
      </c>
      <c r="D379" s="4" t="s">
        <v>131</v>
      </c>
      <c r="E379" s="4" t="s">
        <v>1204</v>
      </c>
      <c r="F379" s="4" t="s">
        <v>1901</v>
      </c>
      <c r="G379" s="4" t="s">
        <v>1896</v>
      </c>
      <c r="H379" s="4">
        <v>23</v>
      </c>
      <c r="I379" s="4">
        <v>34</v>
      </c>
      <c r="J379" s="5">
        <v>0</v>
      </c>
      <c r="K379" s="5">
        <v>1</v>
      </c>
      <c r="L379" s="4" t="s">
        <v>1898</v>
      </c>
      <c r="M379" s="4" t="s">
        <v>1758</v>
      </c>
      <c r="N379" s="4" t="s">
        <v>95</v>
      </c>
      <c r="O379" s="4" t="s">
        <v>23</v>
      </c>
      <c r="P379" s="4" t="s">
        <v>1900</v>
      </c>
      <c r="Q379" s="6" t="str">
        <f t="shared" si="11"/>
        <v>Victoria</v>
      </c>
    </row>
    <row r="380" spans="1:17" ht="15" x14ac:dyDescent="0.2">
      <c r="A380" s="70">
        <v>43268</v>
      </c>
      <c r="B380" s="75">
        <f t="shared" si="10"/>
        <v>2018</v>
      </c>
      <c r="C380" s="75">
        <f>VLOOKUP(B380,ID_Año[],2,0)</f>
        <v>7</v>
      </c>
      <c r="D380" s="7" t="s">
        <v>129</v>
      </c>
      <c r="E380" s="7" t="s">
        <v>26</v>
      </c>
      <c r="F380" s="7" t="s">
        <v>1896</v>
      </c>
      <c r="G380" s="7" t="s">
        <v>1901</v>
      </c>
      <c r="H380" s="7">
        <v>1</v>
      </c>
      <c r="I380" s="7">
        <v>15</v>
      </c>
      <c r="J380" s="8">
        <v>0</v>
      </c>
      <c r="K380" s="8">
        <v>1</v>
      </c>
      <c r="L380" s="7" t="s">
        <v>1898</v>
      </c>
      <c r="M380" s="7" t="s">
        <v>326</v>
      </c>
      <c r="N380" s="7" t="s">
        <v>95</v>
      </c>
      <c r="O380" s="7" t="s">
        <v>23</v>
      </c>
      <c r="P380" s="7" t="s">
        <v>1900</v>
      </c>
      <c r="Q380" s="9" t="str">
        <f t="shared" si="11"/>
        <v>Victoria</v>
      </c>
    </row>
    <row r="381" spans="1:17" ht="15" x14ac:dyDescent="0.2">
      <c r="A381" s="69">
        <v>43268</v>
      </c>
      <c r="B381" s="74">
        <f t="shared" si="10"/>
        <v>2018</v>
      </c>
      <c r="C381" s="74">
        <f>VLOOKUP(B381,ID_Año[],2,0)</f>
        <v>7</v>
      </c>
      <c r="D381" s="4" t="s">
        <v>25</v>
      </c>
      <c r="E381" s="4" t="s">
        <v>53</v>
      </c>
      <c r="F381" s="4" t="s">
        <v>1897</v>
      </c>
      <c r="G381" s="4" t="s">
        <v>1896</v>
      </c>
      <c r="H381" s="4">
        <v>2</v>
      </c>
      <c r="I381" s="4">
        <v>6</v>
      </c>
      <c r="J381" s="5">
        <v>1</v>
      </c>
      <c r="K381" s="5">
        <v>1</v>
      </c>
      <c r="L381" s="4" t="s">
        <v>1898</v>
      </c>
      <c r="M381" s="4" t="s">
        <v>1659</v>
      </c>
      <c r="N381" s="4" t="s">
        <v>95</v>
      </c>
      <c r="O381" s="4" t="s">
        <v>23</v>
      </c>
      <c r="P381" s="4" t="s">
        <v>1899</v>
      </c>
      <c r="Q381" s="6" t="str">
        <f t="shared" si="11"/>
        <v>Empate</v>
      </c>
    </row>
    <row r="382" spans="1:17" ht="15" x14ac:dyDescent="0.2">
      <c r="A382" s="70">
        <v>43269</v>
      </c>
      <c r="B382" s="75">
        <f t="shared" si="10"/>
        <v>2018</v>
      </c>
      <c r="C382" s="75">
        <f>VLOOKUP(B382,ID_Año[],2,0)</f>
        <v>7</v>
      </c>
      <c r="D382" s="7" t="s">
        <v>52</v>
      </c>
      <c r="E382" s="7" t="s">
        <v>133</v>
      </c>
      <c r="F382" s="7" t="s">
        <v>1896</v>
      </c>
      <c r="G382" s="7" t="s">
        <v>115</v>
      </c>
      <c r="H382" s="7">
        <v>24</v>
      </c>
      <c r="I382" s="7">
        <v>57</v>
      </c>
      <c r="J382" s="8">
        <v>1</v>
      </c>
      <c r="K382" s="8">
        <v>0</v>
      </c>
      <c r="L382" s="7" t="s">
        <v>1898</v>
      </c>
      <c r="M382" s="7" t="s">
        <v>1759</v>
      </c>
      <c r="N382" s="7" t="s">
        <v>95</v>
      </c>
      <c r="O382" s="7" t="s">
        <v>23</v>
      </c>
      <c r="P382" s="7" t="s">
        <v>441</v>
      </c>
      <c r="Q382" s="9" t="str">
        <f t="shared" si="11"/>
        <v>Derrota</v>
      </c>
    </row>
    <row r="383" spans="1:17" ht="15" x14ac:dyDescent="0.2">
      <c r="A383" s="69">
        <v>43269</v>
      </c>
      <c r="B383" s="74">
        <f t="shared" si="10"/>
        <v>2018</v>
      </c>
      <c r="C383" s="74">
        <f>VLOOKUP(B383,ID_Año[],2,0)</f>
        <v>7</v>
      </c>
      <c r="D383" s="4" t="s">
        <v>147</v>
      </c>
      <c r="E383" s="4" t="s">
        <v>531</v>
      </c>
      <c r="F383" s="4" t="s">
        <v>1896</v>
      </c>
      <c r="G383" s="4" t="s">
        <v>1901</v>
      </c>
      <c r="H383" s="4">
        <v>3</v>
      </c>
      <c r="I383" s="4">
        <v>55</v>
      </c>
      <c r="J383" s="5">
        <v>3</v>
      </c>
      <c r="K383" s="5">
        <v>0</v>
      </c>
      <c r="L383" s="4" t="s">
        <v>1898</v>
      </c>
      <c r="M383" s="4" t="s">
        <v>1708</v>
      </c>
      <c r="N383" s="4" t="s">
        <v>95</v>
      </c>
      <c r="O383" s="4" t="s">
        <v>23</v>
      </c>
      <c r="P383" s="4" t="s">
        <v>441</v>
      </c>
      <c r="Q383" s="6" t="str">
        <f t="shared" si="11"/>
        <v>Derrota</v>
      </c>
    </row>
    <row r="384" spans="1:17" ht="15" x14ac:dyDescent="0.2">
      <c r="A384" s="70">
        <v>43269</v>
      </c>
      <c r="B384" s="75">
        <f t="shared" si="10"/>
        <v>2018</v>
      </c>
      <c r="C384" s="75">
        <f>VLOOKUP(B384,ID_Año[],2,0)</f>
        <v>7</v>
      </c>
      <c r="D384" s="7" t="s">
        <v>128</v>
      </c>
      <c r="E384" s="7" t="s">
        <v>89</v>
      </c>
      <c r="F384" s="7" t="s">
        <v>1902</v>
      </c>
      <c r="G384" s="7" t="s">
        <v>1896</v>
      </c>
      <c r="H384" s="7">
        <v>21</v>
      </c>
      <c r="I384" s="7">
        <v>12</v>
      </c>
      <c r="J384" s="8">
        <v>1</v>
      </c>
      <c r="K384" s="8">
        <v>2</v>
      </c>
      <c r="L384" s="7" t="s">
        <v>1898</v>
      </c>
      <c r="M384" s="7" t="s">
        <v>1060</v>
      </c>
      <c r="N384" s="7" t="s">
        <v>95</v>
      </c>
      <c r="O384" s="7" t="s">
        <v>23</v>
      </c>
      <c r="P384" s="7" t="s">
        <v>1900</v>
      </c>
      <c r="Q384" s="9" t="str">
        <f t="shared" si="11"/>
        <v>Victoria</v>
      </c>
    </row>
    <row r="385" spans="1:17" ht="15" x14ac:dyDescent="0.2">
      <c r="A385" s="69">
        <v>43270</v>
      </c>
      <c r="B385" s="74">
        <f t="shared" si="10"/>
        <v>2018</v>
      </c>
      <c r="C385" s="74">
        <f>VLOOKUP(B385,ID_Año[],2,0)</f>
        <v>7</v>
      </c>
      <c r="D385" s="4" t="s">
        <v>43</v>
      </c>
      <c r="E385" s="4" t="s">
        <v>143</v>
      </c>
      <c r="F385" s="4" t="s">
        <v>1897</v>
      </c>
      <c r="G385" s="4" t="s">
        <v>115</v>
      </c>
      <c r="H385" s="4">
        <v>16</v>
      </c>
      <c r="I385" s="4">
        <v>61</v>
      </c>
      <c r="J385" s="5">
        <v>1</v>
      </c>
      <c r="K385" s="5">
        <v>2</v>
      </c>
      <c r="L385" s="4" t="s">
        <v>1898</v>
      </c>
      <c r="M385" s="4" t="s">
        <v>1756</v>
      </c>
      <c r="N385" s="4" t="s">
        <v>95</v>
      </c>
      <c r="O385" s="4" t="s">
        <v>23</v>
      </c>
      <c r="P385" s="4" t="s">
        <v>1900</v>
      </c>
      <c r="Q385" s="6" t="str">
        <f t="shared" si="11"/>
        <v>Victoria</v>
      </c>
    </row>
    <row r="386" spans="1:17" ht="15" x14ac:dyDescent="0.2">
      <c r="A386" s="70">
        <v>43270</v>
      </c>
      <c r="B386" s="75">
        <f t="shared" si="10"/>
        <v>2018</v>
      </c>
      <c r="C386" s="75">
        <f>VLOOKUP(B386,ID_Año[],2,0)</f>
        <v>7</v>
      </c>
      <c r="D386" s="7" t="s">
        <v>90</v>
      </c>
      <c r="E386" s="7" t="s">
        <v>118</v>
      </c>
      <c r="F386" s="7" t="s">
        <v>1896</v>
      </c>
      <c r="G386" s="7" t="s">
        <v>1902</v>
      </c>
      <c r="H386" s="7">
        <v>8</v>
      </c>
      <c r="I386" s="7">
        <v>27</v>
      </c>
      <c r="J386" s="8">
        <v>1</v>
      </c>
      <c r="K386" s="8">
        <v>2</v>
      </c>
      <c r="L386" s="7" t="s">
        <v>1898</v>
      </c>
      <c r="M386" s="7" t="s">
        <v>326</v>
      </c>
      <c r="N386" s="7" t="s">
        <v>95</v>
      </c>
      <c r="O386" s="7" t="s">
        <v>23</v>
      </c>
      <c r="P386" s="7" t="s">
        <v>1900</v>
      </c>
      <c r="Q386" s="9" t="str">
        <f t="shared" si="11"/>
        <v>Victoria</v>
      </c>
    </row>
    <row r="387" spans="1:17" ht="15" x14ac:dyDescent="0.2">
      <c r="A387" s="69">
        <v>43270</v>
      </c>
      <c r="B387" s="74">
        <f t="shared" ref="B387:B434" si="12">YEAR(A387)</f>
        <v>2018</v>
      </c>
      <c r="C387" s="74">
        <f>VLOOKUP(B387,ID_Año[],2,0)</f>
        <v>7</v>
      </c>
      <c r="D387" s="4" t="s">
        <v>95</v>
      </c>
      <c r="E387" s="4" t="s">
        <v>183</v>
      </c>
      <c r="F387" s="4" t="s">
        <v>1896</v>
      </c>
      <c r="G387" s="4" t="s">
        <v>1902</v>
      </c>
      <c r="H387" s="4">
        <v>70</v>
      </c>
      <c r="I387" s="4">
        <v>45</v>
      </c>
      <c r="J387" s="5">
        <v>3</v>
      </c>
      <c r="K387" s="5">
        <v>1</v>
      </c>
      <c r="L387" s="4" t="s">
        <v>1898</v>
      </c>
      <c r="M387" s="4" t="s">
        <v>1179</v>
      </c>
      <c r="N387" s="4" t="s">
        <v>95</v>
      </c>
      <c r="O387" s="4" t="s">
        <v>23</v>
      </c>
      <c r="P387" s="4" t="s">
        <v>441</v>
      </c>
      <c r="Q387" s="6" t="str">
        <f t="shared" ref="Q387:Q434" si="13">IF(P387="Victoria","Derrota",IF(P387="Empate","Empate","Victoria"))</f>
        <v>Derrota</v>
      </c>
    </row>
    <row r="388" spans="1:17" ht="15" x14ac:dyDescent="0.2">
      <c r="A388" s="70">
        <v>43271</v>
      </c>
      <c r="B388" s="75">
        <f t="shared" si="12"/>
        <v>2018</v>
      </c>
      <c r="C388" s="75">
        <f>VLOOKUP(B388,ID_Año[],2,0)</f>
        <v>7</v>
      </c>
      <c r="D388" s="7" t="s">
        <v>82</v>
      </c>
      <c r="E388" s="7" t="s">
        <v>110</v>
      </c>
      <c r="F388" s="7" t="s">
        <v>1896</v>
      </c>
      <c r="G388" s="7" t="s">
        <v>1902</v>
      </c>
      <c r="H388" s="7">
        <v>4</v>
      </c>
      <c r="I388" s="7">
        <v>41</v>
      </c>
      <c r="J388" s="8">
        <v>1</v>
      </c>
      <c r="K388" s="8">
        <v>0</v>
      </c>
      <c r="L388" s="7" t="s">
        <v>1898</v>
      </c>
      <c r="M388" s="7" t="s">
        <v>326</v>
      </c>
      <c r="N388" s="7" t="s">
        <v>95</v>
      </c>
      <c r="O388" s="7" t="s">
        <v>23</v>
      </c>
      <c r="P388" s="7" t="s">
        <v>441</v>
      </c>
      <c r="Q388" s="9" t="str">
        <f t="shared" si="13"/>
        <v>Derrota</v>
      </c>
    </row>
    <row r="389" spans="1:17" ht="15" x14ac:dyDescent="0.2">
      <c r="A389" s="69">
        <v>43271</v>
      </c>
      <c r="B389" s="74">
        <f t="shared" si="12"/>
        <v>2018</v>
      </c>
      <c r="C389" s="74">
        <f>VLOOKUP(B389,ID_Año[],2,0)</f>
        <v>7</v>
      </c>
      <c r="D389" s="4" t="s">
        <v>18</v>
      </c>
      <c r="E389" s="4" t="s">
        <v>113</v>
      </c>
      <c r="F389" s="4" t="s">
        <v>1897</v>
      </c>
      <c r="G389" s="4" t="s">
        <v>115</v>
      </c>
      <c r="H389" s="4">
        <v>14</v>
      </c>
      <c r="I389" s="4">
        <v>67</v>
      </c>
      <c r="J389" s="5">
        <v>1</v>
      </c>
      <c r="K389" s="5">
        <v>0</v>
      </c>
      <c r="L389" s="4" t="s">
        <v>1898</v>
      </c>
      <c r="M389" s="4" t="s">
        <v>1659</v>
      </c>
      <c r="N389" s="4" t="s">
        <v>95</v>
      </c>
      <c r="O389" s="4" t="s">
        <v>23</v>
      </c>
      <c r="P389" s="4" t="s">
        <v>441</v>
      </c>
      <c r="Q389" s="6" t="str">
        <f t="shared" si="13"/>
        <v>Derrota</v>
      </c>
    </row>
    <row r="390" spans="1:17" ht="15" x14ac:dyDescent="0.2">
      <c r="A390" s="70">
        <v>43271</v>
      </c>
      <c r="B390" s="75">
        <f t="shared" si="12"/>
        <v>2018</v>
      </c>
      <c r="C390" s="75">
        <f>VLOOKUP(B390,ID_Año[],2,0)</f>
        <v>7</v>
      </c>
      <c r="D390" s="7" t="s">
        <v>167</v>
      </c>
      <c r="E390" s="7" t="s">
        <v>106</v>
      </c>
      <c r="F390" s="7" t="s">
        <v>115</v>
      </c>
      <c r="G390" s="7" t="s">
        <v>1896</v>
      </c>
      <c r="H390" s="7">
        <v>37</v>
      </c>
      <c r="I390" s="7">
        <v>10</v>
      </c>
      <c r="J390" s="8">
        <v>0</v>
      </c>
      <c r="K390" s="8">
        <v>1</v>
      </c>
      <c r="L390" s="7" t="s">
        <v>1898</v>
      </c>
      <c r="M390" s="7" t="s">
        <v>1570</v>
      </c>
      <c r="N390" s="7" t="s">
        <v>95</v>
      </c>
      <c r="O390" s="7" t="s">
        <v>23</v>
      </c>
      <c r="P390" s="7" t="s">
        <v>1900</v>
      </c>
      <c r="Q390" s="9" t="str">
        <f t="shared" si="13"/>
        <v>Victoria</v>
      </c>
    </row>
    <row r="391" spans="1:17" ht="15" x14ac:dyDescent="0.2">
      <c r="A391" s="69">
        <v>43272</v>
      </c>
      <c r="B391" s="74">
        <f t="shared" si="12"/>
        <v>2018</v>
      </c>
      <c r="C391" s="74">
        <f>VLOOKUP(B391,ID_Año[],2,0)</f>
        <v>7</v>
      </c>
      <c r="D391" s="4" t="s">
        <v>72</v>
      </c>
      <c r="E391" s="4" t="s">
        <v>55</v>
      </c>
      <c r="F391" s="4" t="s">
        <v>1896</v>
      </c>
      <c r="G391" s="4" t="s">
        <v>1904</v>
      </c>
      <c r="H391" s="4">
        <v>12</v>
      </c>
      <c r="I391" s="4">
        <v>36</v>
      </c>
      <c r="J391" s="5">
        <v>1</v>
      </c>
      <c r="K391" s="5">
        <v>1</v>
      </c>
      <c r="L391" s="4" t="s">
        <v>1898</v>
      </c>
      <c r="M391" s="4" t="s">
        <v>1758</v>
      </c>
      <c r="N391" s="4" t="s">
        <v>95</v>
      </c>
      <c r="O391" s="4" t="s">
        <v>23</v>
      </c>
      <c r="P391" s="4" t="s">
        <v>1899</v>
      </c>
      <c r="Q391" s="6" t="str">
        <f t="shared" si="13"/>
        <v>Empate</v>
      </c>
    </row>
    <row r="392" spans="1:17" ht="15" x14ac:dyDescent="0.2">
      <c r="A392" s="70">
        <v>43272</v>
      </c>
      <c r="B392" s="75">
        <f t="shared" si="12"/>
        <v>2018</v>
      </c>
      <c r="C392" s="75">
        <f>VLOOKUP(B392,ID_Año[],2,0)</f>
        <v>7</v>
      </c>
      <c r="D392" s="7" t="s">
        <v>67</v>
      </c>
      <c r="E392" s="7" t="s">
        <v>1905</v>
      </c>
      <c r="F392" s="7" t="s">
        <v>1896</v>
      </c>
      <c r="G392" s="7" t="s">
        <v>1897</v>
      </c>
      <c r="H392" s="7">
        <v>7</v>
      </c>
      <c r="I392" s="7">
        <v>11</v>
      </c>
      <c r="J392" s="8">
        <v>1</v>
      </c>
      <c r="K392" s="8">
        <v>0</v>
      </c>
      <c r="L392" s="7" t="s">
        <v>1898</v>
      </c>
      <c r="M392" s="7" t="s">
        <v>1755</v>
      </c>
      <c r="N392" s="7" t="s">
        <v>95</v>
      </c>
      <c r="O392" s="7" t="s">
        <v>23</v>
      </c>
      <c r="P392" s="7" t="s">
        <v>441</v>
      </c>
      <c r="Q392" s="9" t="str">
        <f t="shared" si="13"/>
        <v>Derrota</v>
      </c>
    </row>
    <row r="393" spans="1:17" ht="15" x14ac:dyDescent="0.2">
      <c r="A393" s="69">
        <v>43272</v>
      </c>
      <c r="B393" s="74">
        <f t="shared" si="12"/>
        <v>2018</v>
      </c>
      <c r="C393" s="74">
        <f>VLOOKUP(B393,ID_Año[],2,0)</f>
        <v>7</v>
      </c>
      <c r="D393" s="4" t="s">
        <v>39</v>
      </c>
      <c r="E393" s="4" t="s">
        <v>274</v>
      </c>
      <c r="F393" s="4" t="s">
        <v>1897</v>
      </c>
      <c r="G393" s="4" t="s">
        <v>1896</v>
      </c>
      <c r="H393" s="4">
        <v>5</v>
      </c>
      <c r="I393" s="4">
        <v>20</v>
      </c>
      <c r="J393" s="5">
        <v>0</v>
      </c>
      <c r="K393" s="5">
        <v>3</v>
      </c>
      <c r="L393" s="4" t="s">
        <v>1898</v>
      </c>
      <c r="M393" s="4" t="s">
        <v>1759</v>
      </c>
      <c r="N393" s="4" t="s">
        <v>95</v>
      </c>
      <c r="O393" s="4" t="s">
        <v>23</v>
      </c>
      <c r="P393" s="4" t="s">
        <v>1900</v>
      </c>
      <c r="Q393" s="6" t="str">
        <f t="shared" si="13"/>
        <v>Victoria</v>
      </c>
    </row>
    <row r="394" spans="1:17" ht="15" x14ac:dyDescent="0.2">
      <c r="A394" s="70">
        <v>43273</v>
      </c>
      <c r="B394" s="75">
        <f t="shared" si="12"/>
        <v>2018</v>
      </c>
      <c r="C394" s="75">
        <f>VLOOKUP(B394,ID_Año[],2,0)</f>
        <v>7</v>
      </c>
      <c r="D394" s="7" t="s">
        <v>25</v>
      </c>
      <c r="E394" s="7" t="s">
        <v>131</v>
      </c>
      <c r="F394" s="7" t="s">
        <v>1897</v>
      </c>
      <c r="G394" s="7" t="s">
        <v>1901</v>
      </c>
      <c r="H394" s="7">
        <v>2</v>
      </c>
      <c r="I394" s="7">
        <v>23</v>
      </c>
      <c r="J394" s="8">
        <v>2</v>
      </c>
      <c r="K394" s="8">
        <v>0</v>
      </c>
      <c r="L394" s="7" t="s">
        <v>1898</v>
      </c>
      <c r="M394" s="7" t="s">
        <v>1179</v>
      </c>
      <c r="N394" s="7" t="s">
        <v>95</v>
      </c>
      <c r="O394" s="7" t="s">
        <v>23</v>
      </c>
      <c r="P394" s="7" t="s">
        <v>441</v>
      </c>
      <c r="Q394" s="9" t="str">
        <f t="shared" si="13"/>
        <v>Derrota</v>
      </c>
    </row>
    <row r="395" spans="1:17" ht="15" x14ac:dyDescent="0.2">
      <c r="A395" s="69">
        <v>43273</v>
      </c>
      <c r="B395" s="74">
        <f t="shared" si="12"/>
        <v>2018</v>
      </c>
      <c r="C395" s="74">
        <f>VLOOKUP(B395,ID_Año[],2,0)</f>
        <v>7</v>
      </c>
      <c r="D395" s="4" t="s">
        <v>135</v>
      </c>
      <c r="E395" s="4" t="s">
        <v>76</v>
      </c>
      <c r="F395" s="4" t="s">
        <v>1902</v>
      </c>
      <c r="G395" s="4" t="s">
        <v>1896</v>
      </c>
      <c r="H395" s="4">
        <v>48</v>
      </c>
      <c r="I395" s="4">
        <v>22</v>
      </c>
      <c r="J395" s="5">
        <v>2</v>
      </c>
      <c r="K395" s="5">
        <v>0</v>
      </c>
      <c r="L395" s="4" t="s">
        <v>1898</v>
      </c>
      <c r="M395" s="4" t="s">
        <v>1060</v>
      </c>
      <c r="N395" s="4" t="s">
        <v>95</v>
      </c>
      <c r="O395" s="4" t="s">
        <v>23</v>
      </c>
      <c r="P395" s="4" t="s">
        <v>441</v>
      </c>
      <c r="Q395" s="6" t="str">
        <f t="shared" si="13"/>
        <v>Derrota</v>
      </c>
    </row>
    <row r="396" spans="1:17" ht="15" x14ac:dyDescent="0.2">
      <c r="A396" s="70">
        <v>43273</v>
      </c>
      <c r="B396" s="75">
        <f t="shared" si="12"/>
        <v>2018</v>
      </c>
      <c r="C396" s="75">
        <f>VLOOKUP(B396,ID_Año[],2,0)</f>
        <v>7</v>
      </c>
      <c r="D396" s="7" t="s">
        <v>1204</v>
      </c>
      <c r="E396" s="7" t="s">
        <v>53</v>
      </c>
      <c r="F396" s="7" t="s">
        <v>1896</v>
      </c>
      <c r="G396" s="7" t="s">
        <v>1896</v>
      </c>
      <c r="H396" s="7">
        <v>34</v>
      </c>
      <c r="I396" s="7">
        <v>6</v>
      </c>
      <c r="J396" s="8">
        <v>1</v>
      </c>
      <c r="K396" s="8">
        <v>2</v>
      </c>
      <c r="L396" s="7" t="s">
        <v>1898</v>
      </c>
      <c r="M396" s="7" t="s">
        <v>1757</v>
      </c>
      <c r="N396" s="7" t="s">
        <v>95</v>
      </c>
      <c r="O396" s="7" t="s">
        <v>23</v>
      </c>
      <c r="P396" s="7" t="s">
        <v>1900</v>
      </c>
      <c r="Q396" s="9" t="str">
        <f t="shared" si="13"/>
        <v>Victoria</v>
      </c>
    </row>
    <row r="397" spans="1:17" ht="15" x14ac:dyDescent="0.2">
      <c r="A397" s="69">
        <v>43274</v>
      </c>
      <c r="B397" s="74">
        <f t="shared" si="12"/>
        <v>2018</v>
      </c>
      <c r="C397" s="74">
        <f>VLOOKUP(B397,ID_Año[],2,0)</f>
        <v>7</v>
      </c>
      <c r="D397" s="4" t="s">
        <v>147</v>
      </c>
      <c r="E397" s="4" t="s">
        <v>128</v>
      </c>
      <c r="F397" s="4" t="s">
        <v>1896</v>
      </c>
      <c r="G397" s="4" t="s">
        <v>1902</v>
      </c>
      <c r="H397" s="4">
        <v>3</v>
      </c>
      <c r="I397" s="4">
        <v>21</v>
      </c>
      <c r="J397" s="5">
        <v>5</v>
      </c>
      <c r="K397" s="5">
        <v>2</v>
      </c>
      <c r="L397" s="4" t="s">
        <v>1898</v>
      </c>
      <c r="M397" s="4" t="s">
        <v>326</v>
      </c>
      <c r="N397" s="4" t="s">
        <v>95</v>
      </c>
      <c r="O397" s="4" t="s">
        <v>23</v>
      </c>
      <c r="P397" s="4" t="s">
        <v>441</v>
      </c>
      <c r="Q397" s="6" t="str">
        <f t="shared" si="13"/>
        <v>Derrota</v>
      </c>
    </row>
    <row r="398" spans="1:17" ht="15" x14ac:dyDescent="0.2">
      <c r="A398" s="70">
        <v>43274</v>
      </c>
      <c r="B398" s="75">
        <f t="shared" si="12"/>
        <v>2018</v>
      </c>
      <c r="C398" s="75">
        <f>VLOOKUP(B398,ID_Año[],2,0)</f>
        <v>7</v>
      </c>
      <c r="D398" s="7" t="s">
        <v>133</v>
      </c>
      <c r="E398" s="7" t="s">
        <v>26</v>
      </c>
      <c r="F398" s="7" t="s">
        <v>115</v>
      </c>
      <c r="G398" s="7" t="s">
        <v>1901</v>
      </c>
      <c r="H398" s="7">
        <v>57</v>
      </c>
      <c r="I398" s="7">
        <v>15</v>
      </c>
      <c r="J398" s="8">
        <v>1</v>
      </c>
      <c r="K398" s="8">
        <v>2</v>
      </c>
      <c r="L398" s="7" t="s">
        <v>1898</v>
      </c>
      <c r="M398" s="7" t="s">
        <v>1659</v>
      </c>
      <c r="N398" s="7" t="s">
        <v>95</v>
      </c>
      <c r="O398" s="7" t="s">
        <v>23</v>
      </c>
      <c r="P398" s="7" t="s">
        <v>1900</v>
      </c>
      <c r="Q398" s="9" t="str">
        <f t="shared" si="13"/>
        <v>Victoria</v>
      </c>
    </row>
    <row r="399" spans="1:17" ht="15" x14ac:dyDescent="0.2">
      <c r="A399" s="69">
        <v>43274</v>
      </c>
      <c r="B399" s="74">
        <f t="shared" si="12"/>
        <v>2018</v>
      </c>
      <c r="C399" s="74">
        <f>VLOOKUP(B399,ID_Año[],2,0)</f>
        <v>7</v>
      </c>
      <c r="D399" s="4" t="s">
        <v>129</v>
      </c>
      <c r="E399" s="4" t="s">
        <v>52</v>
      </c>
      <c r="F399" s="4" t="s">
        <v>1896</v>
      </c>
      <c r="G399" s="4" t="s">
        <v>1896</v>
      </c>
      <c r="H399" s="4">
        <v>1</v>
      </c>
      <c r="I399" s="4">
        <v>24</v>
      </c>
      <c r="J399" s="5">
        <v>2</v>
      </c>
      <c r="K399" s="5">
        <v>1</v>
      </c>
      <c r="L399" s="4" t="s">
        <v>1898</v>
      </c>
      <c r="M399" s="4" t="s">
        <v>1708</v>
      </c>
      <c r="N399" s="4" t="s">
        <v>95</v>
      </c>
      <c r="O399" s="4" t="s">
        <v>23</v>
      </c>
      <c r="P399" s="4" t="s">
        <v>441</v>
      </c>
      <c r="Q399" s="6" t="str">
        <f t="shared" si="13"/>
        <v>Derrota</v>
      </c>
    </row>
    <row r="400" spans="1:17" ht="15" x14ac:dyDescent="0.2">
      <c r="A400" s="70">
        <v>43275</v>
      </c>
      <c r="B400" s="75">
        <f t="shared" si="12"/>
        <v>2018</v>
      </c>
      <c r="C400" s="75">
        <f>VLOOKUP(B400,ID_Año[],2,0)</f>
        <v>7</v>
      </c>
      <c r="D400" s="7" t="s">
        <v>89</v>
      </c>
      <c r="E400" s="7" t="s">
        <v>531</v>
      </c>
      <c r="F400" s="7" t="s">
        <v>1896</v>
      </c>
      <c r="G400" s="7" t="s">
        <v>1901</v>
      </c>
      <c r="H400" s="7">
        <v>12</v>
      </c>
      <c r="I400" s="7">
        <v>55</v>
      </c>
      <c r="J400" s="8">
        <v>6</v>
      </c>
      <c r="K400" s="8">
        <v>1</v>
      </c>
      <c r="L400" s="7" t="s">
        <v>1898</v>
      </c>
      <c r="M400" s="7" t="s">
        <v>1759</v>
      </c>
      <c r="N400" s="7" t="s">
        <v>95</v>
      </c>
      <c r="O400" s="7" t="s">
        <v>23</v>
      </c>
      <c r="P400" s="7" t="s">
        <v>441</v>
      </c>
      <c r="Q400" s="9" t="str">
        <f t="shared" si="13"/>
        <v>Derrota</v>
      </c>
    </row>
    <row r="401" spans="1:17" ht="15" x14ac:dyDescent="0.2">
      <c r="A401" s="69">
        <v>43275</v>
      </c>
      <c r="B401" s="74">
        <f t="shared" si="12"/>
        <v>2018</v>
      </c>
      <c r="C401" s="74">
        <f>VLOOKUP(B401,ID_Año[],2,0)</f>
        <v>7</v>
      </c>
      <c r="D401" s="4" t="s">
        <v>143</v>
      </c>
      <c r="E401" s="4" t="s">
        <v>118</v>
      </c>
      <c r="F401" s="4" t="s">
        <v>115</v>
      </c>
      <c r="G401" s="4" t="s">
        <v>1902</v>
      </c>
      <c r="H401" s="4">
        <v>61</v>
      </c>
      <c r="I401" s="4">
        <v>27</v>
      </c>
      <c r="J401" s="5">
        <v>2</v>
      </c>
      <c r="K401" s="5">
        <v>2</v>
      </c>
      <c r="L401" s="4" t="s">
        <v>1898</v>
      </c>
      <c r="M401" s="4" t="s">
        <v>1755</v>
      </c>
      <c r="N401" s="4" t="s">
        <v>95</v>
      </c>
      <c r="O401" s="4" t="s">
        <v>23</v>
      </c>
      <c r="P401" s="4" t="s">
        <v>1899</v>
      </c>
      <c r="Q401" s="6" t="str">
        <f t="shared" si="13"/>
        <v>Empate</v>
      </c>
    </row>
    <row r="402" spans="1:17" ht="15" x14ac:dyDescent="0.2">
      <c r="A402" s="70">
        <v>43275</v>
      </c>
      <c r="B402" s="75">
        <f t="shared" si="12"/>
        <v>2018</v>
      </c>
      <c r="C402" s="75">
        <f>VLOOKUP(B402,ID_Año[],2,0)</f>
        <v>7</v>
      </c>
      <c r="D402" s="7" t="s">
        <v>90</v>
      </c>
      <c r="E402" s="7" t="s">
        <v>43</v>
      </c>
      <c r="F402" s="7" t="s">
        <v>1896</v>
      </c>
      <c r="G402" s="7" t="s">
        <v>1897</v>
      </c>
      <c r="H402" s="7">
        <v>8</v>
      </c>
      <c r="I402" s="7">
        <v>16</v>
      </c>
      <c r="J402" s="8">
        <v>0</v>
      </c>
      <c r="K402" s="8">
        <v>3</v>
      </c>
      <c r="L402" s="7" t="s">
        <v>1898</v>
      </c>
      <c r="M402" s="7" t="s">
        <v>1570</v>
      </c>
      <c r="N402" s="7" t="s">
        <v>95</v>
      </c>
      <c r="O402" s="7" t="s">
        <v>23</v>
      </c>
      <c r="P402" s="7" t="s">
        <v>1900</v>
      </c>
      <c r="Q402" s="9" t="str">
        <f t="shared" si="13"/>
        <v>Victoria</v>
      </c>
    </row>
    <row r="403" spans="1:17" ht="15" x14ac:dyDescent="0.2">
      <c r="A403" s="69">
        <v>43276</v>
      </c>
      <c r="B403" s="74">
        <f t="shared" si="12"/>
        <v>2018</v>
      </c>
      <c r="C403" s="74">
        <f>VLOOKUP(B403,ID_Año[],2,0)</f>
        <v>7</v>
      </c>
      <c r="D403" s="4" t="s">
        <v>95</v>
      </c>
      <c r="E403" s="4" t="s">
        <v>18</v>
      </c>
      <c r="F403" s="4" t="s">
        <v>1896</v>
      </c>
      <c r="G403" s="4" t="s">
        <v>1897</v>
      </c>
      <c r="H403" s="4">
        <v>70</v>
      </c>
      <c r="I403" s="4">
        <v>14</v>
      </c>
      <c r="J403" s="5">
        <v>0</v>
      </c>
      <c r="K403" s="5">
        <v>3</v>
      </c>
      <c r="L403" s="4" t="s">
        <v>1898</v>
      </c>
      <c r="M403" s="4" t="s">
        <v>1758</v>
      </c>
      <c r="N403" s="4" t="s">
        <v>95</v>
      </c>
      <c r="O403" s="4" t="s">
        <v>23</v>
      </c>
      <c r="P403" s="4" t="s">
        <v>1900</v>
      </c>
      <c r="Q403" s="6" t="str">
        <f t="shared" si="13"/>
        <v>Victoria</v>
      </c>
    </row>
    <row r="404" spans="1:17" ht="15" x14ac:dyDescent="0.2">
      <c r="A404" s="70">
        <v>43276</v>
      </c>
      <c r="B404" s="75">
        <f t="shared" si="12"/>
        <v>2018</v>
      </c>
      <c r="C404" s="75">
        <f>VLOOKUP(B404,ID_Año[],2,0)</f>
        <v>7</v>
      </c>
      <c r="D404" s="7" t="s">
        <v>113</v>
      </c>
      <c r="E404" s="7" t="s">
        <v>183</v>
      </c>
      <c r="F404" s="7" t="s">
        <v>115</v>
      </c>
      <c r="G404" s="7" t="s">
        <v>1902</v>
      </c>
      <c r="H404" s="7">
        <v>67</v>
      </c>
      <c r="I404" s="7">
        <v>45</v>
      </c>
      <c r="J404" s="8">
        <v>2</v>
      </c>
      <c r="K404" s="8">
        <v>1</v>
      </c>
      <c r="L404" s="7" t="s">
        <v>1898</v>
      </c>
      <c r="M404" s="7" t="s">
        <v>1060</v>
      </c>
      <c r="N404" s="7" t="s">
        <v>95</v>
      </c>
      <c r="O404" s="7" t="s">
        <v>23</v>
      </c>
      <c r="P404" s="7" t="s">
        <v>441</v>
      </c>
      <c r="Q404" s="9" t="str">
        <f t="shared" si="13"/>
        <v>Derrota</v>
      </c>
    </row>
    <row r="405" spans="1:17" ht="15" x14ac:dyDescent="0.2">
      <c r="A405" s="69">
        <v>43276</v>
      </c>
      <c r="B405" s="74">
        <f t="shared" si="12"/>
        <v>2018</v>
      </c>
      <c r="C405" s="74">
        <f>VLOOKUP(B405,ID_Año[],2,0)</f>
        <v>7</v>
      </c>
      <c r="D405" s="4" t="s">
        <v>106</v>
      </c>
      <c r="E405" s="4" t="s">
        <v>110</v>
      </c>
      <c r="F405" s="4" t="s">
        <v>1896</v>
      </c>
      <c r="G405" s="4" t="s">
        <v>1902</v>
      </c>
      <c r="H405" s="4">
        <v>10</v>
      </c>
      <c r="I405" s="4">
        <v>41</v>
      </c>
      <c r="J405" s="5">
        <v>2</v>
      </c>
      <c r="K405" s="5">
        <v>2</v>
      </c>
      <c r="L405" s="4" t="s">
        <v>1898</v>
      </c>
      <c r="M405" s="4" t="s">
        <v>1757</v>
      </c>
      <c r="N405" s="4" t="s">
        <v>95</v>
      </c>
      <c r="O405" s="4" t="s">
        <v>23</v>
      </c>
      <c r="P405" s="4" t="s">
        <v>1899</v>
      </c>
      <c r="Q405" s="6" t="str">
        <f t="shared" si="13"/>
        <v>Empate</v>
      </c>
    </row>
    <row r="406" spans="1:17" ht="15" x14ac:dyDescent="0.2">
      <c r="A406" s="70">
        <v>43276</v>
      </c>
      <c r="B406" s="75">
        <f t="shared" si="12"/>
        <v>2018</v>
      </c>
      <c r="C406" s="75">
        <f>VLOOKUP(B406,ID_Año[],2,0)</f>
        <v>7</v>
      </c>
      <c r="D406" s="7" t="s">
        <v>167</v>
      </c>
      <c r="E406" s="7" t="s">
        <v>82</v>
      </c>
      <c r="F406" s="7" t="s">
        <v>115</v>
      </c>
      <c r="G406" s="7" t="s">
        <v>1896</v>
      </c>
      <c r="H406" s="7">
        <v>37</v>
      </c>
      <c r="I406" s="7">
        <v>4</v>
      </c>
      <c r="J406" s="8">
        <v>1</v>
      </c>
      <c r="K406" s="8">
        <v>1</v>
      </c>
      <c r="L406" s="7" t="s">
        <v>1898</v>
      </c>
      <c r="M406" s="7" t="s">
        <v>1756</v>
      </c>
      <c r="N406" s="7" t="s">
        <v>95</v>
      </c>
      <c r="O406" s="7" t="s">
        <v>23</v>
      </c>
      <c r="P406" s="7" t="s">
        <v>1899</v>
      </c>
      <c r="Q406" s="9" t="str">
        <f t="shared" si="13"/>
        <v>Empate</v>
      </c>
    </row>
    <row r="407" spans="1:17" ht="15" x14ac:dyDescent="0.2">
      <c r="A407" s="69">
        <v>43277</v>
      </c>
      <c r="B407" s="74">
        <f t="shared" si="12"/>
        <v>2018</v>
      </c>
      <c r="C407" s="74">
        <f>VLOOKUP(B407,ID_Año[],2,0)</f>
        <v>7</v>
      </c>
      <c r="D407" s="4" t="s">
        <v>55</v>
      </c>
      <c r="E407" s="4" t="s">
        <v>1905</v>
      </c>
      <c r="F407" s="4" t="s">
        <v>1904</v>
      </c>
      <c r="G407" s="4" t="s">
        <v>1897</v>
      </c>
      <c r="H407" s="4">
        <v>36</v>
      </c>
      <c r="I407" s="4">
        <v>11</v>
      </c>
      <c r="J407" s="5">
        <v>0</v>
      </c>
      <c r="K407" s="5">
        <v>2</v>
      </c>
      <c r="L407" s="4" t="s">
        <v>1898</v>
      </c>
      <c r="M407" s="4" t="s">
        <v>1708</v>
      </c>
      <c r="N407" s="4" t="s">
        <v>95</v>
      </c>
      <c r="O407" s="4" t="s">
        <v>23</v>
      </c>
      <c r="P407" s="4" t="s">
        <v>1900</v>
      </c>
      <c r="Q407" s="6" t="str">
        <f t="shared" si="13"/>
        <v>Victoria</v>
      </c>
    </row>
    <row r="408" spans="1:17" ht="15" x14ac:dyDescent="0.2">
      <c r="A408" s="70">
        <v>43277</v>
      </c>
      <c r="B408" s="75">
        <f t="shared" si="12"/>
        <v>2018</v>
      </c>
      <c r="C408" s="75">
        <f>VLOOKUP(B408,ID_Año[],2,0)</f>
        <v>7</v>
      </c>
      <c r="D408" s="7" t="s">
        <v>72</v>
      </c>
      <c r="E408" s="7" t="s">
        <v>67</v>
      </c>
      <c r="F408" s="7" t="s">
        <v>1896</v>
      </c>
      <c r="G408" s="7" t="s">
        <v>1896</v>
      </c>
      <c r="H408" s="7">
        <v>12</v>
      </c>
      <c r="I408" s="7">
        <v>7</v>
      </c>
      <c r="J408" s="8">
        <v>0</v>
      </c>
      <c r="K408" s="8">
        <v>0</v>
      </c>
      <c r="L408" s="7" t="s">
        <v>1898</v>
      </c>
      <c r="M408" s="7" t="s">
        <v>326</v>
      </c>
      <c r="N408" s="7" t="s">
        <v>95</v>
      </c>
      <c r="O408" s="7" t="s">
        <v>23</v>
      </c>
      <c r="P408" s="7" t="s">
        <v>1899</v>
      </c>
      <c r="Q408" s="9" t="str">
        <f t="shared" si="13"/>
        <v>Empate</v>
      </c>
    </row>
    <row r="409" spans="1:17" ht="15" x14ac:dyDescent="0.2">
      <c r="A409" s="69">
        <v>43277</v>
      </c>
      <c r="B409" s="74">
        <f t="shared" si="12"/>
        <v>2018</v>
      </c>
      <c r="C409" s="74">
        <f>VLOOKUP(B409,ID_Año[],2,0)</f>
        <v>7</v>
      </c>
      <c r="D409" s="4" t="s">
        <v>135</v>
      </c>
      <c r="E409" s="4" t="s">
        <v>39</v>
      </c>
      <c r="F409" s="4" t="s">
        <v>1902</v>
      </c>
      <c r="G409" s="4" t="s">
        <v>1897</v>
      </c>
      <c r="H409" s="4">
        <v>48</v>
      </c>
      <c r="I409" s="4">
        <v>5</v>
      </c>
      <c r="J409" s="5">
        <v>1</v>
      </c>
      <c r="K409" s="5">
        <v>2</v>
      </c>
      <c r="L409" s="4" t="s">
        <v>1898</v>
      </c>
      <c r="M409" s="4" t="s">
        <v>1179</v>
      </c>
      <c r="N409" s="4" t="s">
        <v>95</v>
      </c>
      <c r="O409" s="4" t="s">
        <v>23</v>
      </c>
      <c r="P409" s="4" t="s">
        <v>1900</v>
      </c>
      <c r="Q409" s="6" t="str">
        <f t="shared" si="13"/>
        <v>Victoria</v>
      </c>
    </row>
    <row r="410" spans="1:17" ht="15" x14ac:dyDescent="0.2">
      <c r="A410" s="70">
        <v>43277</v>
      </c>
      <c r="B410" s="75">
        <f t="shared" si="12"/>
        <v>2018</v>
      </c>
      <c r="C410" s="75">
        <f>VLOOKUP(B410,ID_Año[],2,0)</f>
        <v>7</v>
      </c>
      <c r="D410" s="7" t="s">
        <v>76</v>
      </c>
      <c r="E410" s="7" t="s">
        <v>274</v>
      </c>
      <c r="F410" s="7" t="s">
        <v>1896</v>
      </c>
      <c r="G410" s="7" t="s">
        <v>1896</v>
      </c>
      <c r="H410" s="7">
        <v>22</v>
      </c>
      <c r="I410" s="7">
        <v>20</v>
      </c>
      <c r="J410" s="8">
        <v>1</v>
      </c>
      <c r="K410" s="8">
        <v>2</v>
      </c>
      <c r="L410" s="7" t="s">
        <v>1898</v>
      </c>
      <c r="M410" s="7" t="s">
        <v>1659</v>
      </c>
      <c r="N410" s="7" t="s">
        <v>95</v>
      </c>
      <c r="O410" s="7" t="s">
        <v>23</v>
      </c>
      <c r="P410" s="7" t="s">
        <v>1900</v>
      </c>
      <c r="Q410" s="9" t="str">
        <f t="shared" si="13"/>
        <v>Victoria</v>
      </c>
    </row>
    <row r="411" spans="1:17" ht="15" x14ac:dyDescent="0.2">
      <c r="A411" s="69">
        <v>43278</v>
      </c>
      <c r="B411" s="74">
        <f t="shared" si="12"/>
        <v>2018</v>
      </c>
      <c r="C411" s="74">
        <f>VLOOKUP(B411,ID_Año[],2,0)</f>
        <v>7</v>
      </c>
      <c r="D411" s="4" t="s">
        <v>133</v>
      </c>
      <c r="E411" s="4" t="s">
        <v>129</v>
      </c>
      <c r="F411" s="4" t="s">
        <v>115</v>
      </c>
      <c r="G411" s="4" t="s">
        <v>1896</v>
      </c>
      <c r="H411" s="4">
        <v>57</v>
      </c>
      <c r="I411" s="4">
        <v>1</v>
      </c>
      <c r="J411" s="5">
        <v>2</v>
      </c>
      <c r="K411" s="5">
        <v>0</v>
      </c>
      <c r="L411" s="4" t="s">
        <v>1898</v>
      </c>
      <c r="M411" s="4" t="s">
        <v>1570</v>
      </c>
      <c r="N411" s="4" t="s">
        <v>95</v>
      </c>
      <c r="O411" s="4" t="s">
        <v>23</v>
      </c>
      <c r="P411" s="4" t="s">
        <v>441</v>
      </c>
      <c r="Q411" s="6" t="str">
        <f t="shared" si="13"/>
        <v>Derrota</v>
      </c>
    </row>
    <row r="412" spans="1:17" ht="15" x14ac:dyDescent="0.2">
      <c r="A412" s="70">
        <v>43278</v>
      </c>
      <c r="B412" s="75">
        <f t="shared" si="12"/>
        <v>2018</v>
      </c>
      <c r="C412" s="75">
        <f>VLOOKUP(B412,ID_Año[],2,0)</f>
        <v>7</v>
      </c>
      <c r="D412" s="7" t="s">
        <v>26</v>
      </c>
      <c r="E412" s="7" t="s">
        <v>52</v>
      </c>
      <c r="F412" s="7" t="s">
        <v>1901</v>
      </c>
      <c r="G412" s="7" t="s">
        <v>1896</v>
      </c>
      <c r="H412" s="7">
        <v>15</v>
      </c>
      <c r="I412" s="7">
        <v>24</v>
      </c>
      <c r="J412" s="8">
        <v>0</v>
      </c>
      <c r="K412" s="8">
        <v>3</v>
      </c>
      <c r="L412" s="7" t="s">
        <v>1898</v>
      </c>
      <c r="M412" s="7" t="s">
        <v>1755</v>
      </c>
      <c r="N412" s="7" t="s">
        <v>95</v>
      </c>
      <c r="O412" s="7" t="s">
        <v>23</v>
      </c>
      <c r="P412" s="7" t="s">
        <v>1900</v>
      </c>
      <c r="Q412" s="9" t="str">
        <f t="shared" si="13"/>
        <v>Victoria</v>
      </c>
    </row>
    <row r="413" spans="1:17" ht="15" x14ac:dyDescent="0.2">
      <c r="A413" s="69">
        <v>43278</v>
      </c>
      <c r="B413" s="74">
        <f t="shared" si="12"/>
        <v>2018</v>
      </c>
      <c r="C413" s="74">
        <f>VLOOKUP(B413,ID_Año[],2,0)</f>
        <v>7</v>
      </c>
      <c r="D413" s="4" t="s">
        <v>1204</v>
      </c>
      <c r="E413" s="4" t="s">
        <v>25</v>
      </c>
      <c r="F413" s="4" t="s">
        <v>1896</v>
      </c>
      <c r="G413" s="4" t="s">
        <v>1897</v>
      </c>
      <c r="H413" s="4">
        <v>34</v>
      </c>
      <c r="I413" s="4">
        <v>2</v>
      </c>
      <c r="J413" s="5">
        <v>0</v>
      </c>
      <c r="K413" s="5">
        <v>2</v>
      </c>
      <c r="L413" s="4" t="s">
        <v>1898</v>
      </c>
      <c r="M413" s="4" t="s">
        <v>326</v>
      </c>
      <c r="N413" s="4" t="s">
        <v>95</v>
      </c>
      <c r="O413" s="4" t="s">
        <v>23</v>
      </c>
      <c r="P413" s="4" t="s">
        <v>1900</v>
      </c>
      <c r="Q413" s="6" t="str">
        <f t="shared" si="13"/>
        <v>Victoria</v>
      </c>
    </row>
    <row r="414" spans="1:17" ht="15" x14ac:dyDescent="0.2">
      <c r="A414" s="70">
        <v>43278</v>
      </c>
      <c r="B414" s="75">
        <f t="shared" si="12"/>
        <v>2018</v>
      </c>
      <c r="C414" s="75">
        <f>VLOOKUP(B414,ID_Año[],2,0)</f>
        <v>7</v>
      </c>
      <c r="D414" s="7" t="s">
        <v>53</v>
      </c>
      <c r="E414" s="7" t="s">
        <v>131</v>
      </c>
      <c r="F414" s="7" t="s">
        <v>1896</v>
      </c>
      <c r="G414" s="7" t="s">
        <v>1901</v>
      </c>
      <c r="H414" s="7">
        <v>6</v>
      </c>
      <c r="I414" s="7">
        <v>23</v>
      </c>
      <c r="J414" s="8">
        <v>2</v>
      </c>
      <c r="K414" s="8">
        <v>2</v>
      </c>
      <c r="L414" s="7" t="s">
        <v>1898</v>
      </c>
      <c r="M414" s="7" t="s">
        <v>1759</v>
      </c>
      <c r="N414" s="7" t="s">
        <v>95</v>
      </c>
      <c r="O414" s="7" t="s">
        <v>23</v>
      </c>
      <c r="P414" s="7" t="s">
        <v>1899</v>
      </c>
      <c r="Q414" s="9" t="str">
        <f t="shared" si="13"/>
        <v>Empate</v>
      </c>
    </row>
    <row r="415" spans="1:17" ht="15" x14ac:dyDescent="0.2">
      <c r="A415" s="69">
        <v>43279</v>
      </c>
      <c r="B415" s="74">
        <f t="shared" si="12"/>
        <v>2018</v>
      </c>
      <c r="C415" s="74">
        <f>VLOOKUP(B415,ID_Año[],2,0)</f>
        <v>7</v>
      </c>
      <c r="D415" s="4" t="s">
        <v>143</v>
      </c>
      <c r="E415" s="4" t="s">
        <v>90</v>
      </c>
      <c r="F415" s="4" t="s">
        <v>115</v>
      </c>
      <c r="G415" s="4" t="s">
        <v>1896</v>
      </c>
      <c r="H415" s="4">
        <v>61</v>
      </c>
      <c r="I415" s="4">
        <v>8</v>
      </c>
      <c r="J415" s="5">
        <v>0</v>
      </c>
      <c r="K415" s="5">
        <v>1</v>
      </c>
      <c r="L415" s="4" t="s">
        <v>1898</v>
      </c>
      <c r="M415" s="4" t="s">
        <v>1060</v>
      </c>
      <c r="N415" s="4" t="s">
        <v>95</v>
      </c>
      <c r="O415" s="4" t="s">
        <v>23</v>
      </c>
      <c r="P415" s="4" t="s">
        <v>1900</v>
      </c>
      <c r="Q415" s="6" t="str">
        <f t="shared" si="13"/>
        <v>Victoria</v>
      </c>
    </row>
    <row r="416" spans="1:17" ht="15" x14ac:dyDescent="0.2">
      <c r="A416" s="70">
        <v>43279</v>
      </c>
      <c r="B416" s="75">
        <f t="shared" si="12"/>
        <v>2018</v>
      </c>
      <c r="C416" s="75">
        <f>VLOOKUP(B416,ID_Año[],2,0)</f>
        <v>7</v>
      </c>
      <c r="D416" s="7" t="s">
        <v>118</v>
      </c>
      <c r="E416" s="7" t="s">
        <v>43</v>
      </c>
      <c r="F416" s="7" t="s">
        <v>1902</v>
      </c>
      <c r="G416" s="7" t="s">
        <v>1897</v>
      </c>
      <c r="H416" s="7">
        <v>27</v>
      </c>
      <c r="I416" s="7">
        <v>16</v>
      </c>
      <c r="J416" s="8">
        <v>0</v>
      </c>
      <c r="K416" s="8">
        <v>1</v>
      </c>
      <c r="L416" s="7" t="s">
        <v>1898</v>
      </c>
      <c r="M416" s="7" t="s">
        <v>1758</v>
      </c>
      <c r="N416" s="7" t="s">
        <v>95</v>
      </c>
      <c r="O416" s="7" t="s">
        <v>23</v>
      </c>
      <c r="P416" s="7" t="s">
        <v>1900</v>
      </c>
      <c r="Q416" s="9" t="str">
        <f t="shared" si="13"/>
        <v>Victoria</v>
      </c>
    </row>
    <row r="417" spans="1:17" ht="15" x14ac:dyDescent="0.2">
      <c r="A417" s="69">
        <v>43279</v>
      </c>
      <c r="B417" s="74">
        <f t="shared" si="12"/>
        <v>2018</v>
      </c>
      <c r="C417" s="74">
        <f>VLOOKUP(B417,ID_Año[],2,0)</f>
        <v>7</v>
      </c>
      <c r="D417" s="4" t="s">
        <v>531</v>
      </c>
      <c r="E417" s="4" t="s">
        <v>128</v>
      </c>
      <c r="F417" s="4" t="s">
        <v>1901</v>
      </c>
      <c r="G417" s="4" t="s">
        <v>1902</v>
      </c>
      <c r="H417" s="4">
        <v>55</v>
      </c>
      <c r="I417" s="4">
        <v>21</v>
      </c>
      <c r="J417" s="5">
        <v>1</v>
      </c>
      <c r="K417" s="5">
        <v>2</v>
      </c>
      <c r="L417" s="4" t="s">
        <v>1898</v>
      </c>
      <c r="M417" s="4" t="s">
        <v>1756</v>
      </c>
      <c r="N417" s="4" t="s">
        <v>95</v>
      </c>
      <c r="O417" s="4" t="s">
        <v>23</v>
      </c>
      <c r="P417" s="4" t="s">
        <v>1900</v>
      </c>
      <c r="Q417" s="6" t="str">
        <f t="shared" si="13"/>
        <v>Victoria</v>
      </c>
    </row>
    <row r="418" spans="1:17" ht="15" x14ac:dyDescent="0.2">
      <c r="A418" s="70">
        <v>43279</v>
      </c>
      <c r="B418" s="75">
        <f t="shared" si="12"/>
        <v>2018</v>
      </c>
      <c r="C418" s="75">
        <f>VLOOKUP(B418,ID_Año[],2,0)</f>
        <v>7</v>
      </c>
      <c r="D418" s="7" t="s">
        <v>89</v>
      </c>
      <c r="E418" s="7" t="s">
        <v>147</v>
      </c>
      <c r="F418" s="7" t="s">
        <v>1896</v>
      </c>
      <c r="G418" s="7" t="s">
        <v>1896</v>
      </c>
      <c r="H418" s="7">
        <v>12</v>
      </c>
      <c r="I418" s="7">
        <v>3</v>
      </c>
      <c r="J418" s="8">
        <v>0</v>
      </c>
      <c r="K418" s="8">
        <v>1</v>
      </c>
      <c r="L418" s="7" t="s">
        <v>1898</v>
      </c>
      <c r="M418" s="7" t="s">
        <v>1757</v>
      </c>
      <c r="N418" s="7" t="s">
        <v>95</v>
      </c>
      <c r="O418" s="7" t="s">
        <v>23</v>
      </c>
      <c r="P418" s="7" t="s">
        <v>1900</v>
      </c>
      <c r="Q418" s="9" t="str">
        <f t="shared" si="13"/>
        <v>Victoria</v>
      </c>
    </row>
    <row r="419" spans="1:17" ht="15" x14ac:dyDescent="0.2">
      <c r="A419" s="69">
        <v>43281</v>
      </c>
      <c r="B419" s="74">
        <f t="shared" si="12"/>
        <v>2018</v>
      </c>
      <c r="C419" s="74">
        <f>VLOOKUP(B419,ID_Año[],2,0)</f>
        <v>7</v>
      </c>
      <c r="D419" s="4" t="s">
        <v>67</v>
      </c>
      <c r="E419" s="4" t="s">
        <v>39</v>
      </c>
      <c r="F419" s="4" t="s">
        <v>1896</v>
      </c>
      <c r="G419" s="4" t="s">
        <v>1897</v>
      </c>
      <c r="H419" s="4">
        <v>7</v>
      </c>
      <c r="I419" s="4">
        <v>5</v>
      </c>
      <c r="J419" s="5">
        <v>4</v>
      </c>
      <c r="K419" s="5">
        <v>3</v>
      </c>
      <c r="L419" s="4" t="s">
        <v>1898</v>
      </c>
      <c r="M419" s="4" t="s">
        <v>1570</v>
      </c>
      <c r="N419" s="4" t="s">
        <v>95</v>
      </c>
      <c r="O419" s="4" t="s">
        <v>23</v>
      </c>
      <c r="P419" s="4" t="s">
        <v>441</v>
      </c>
      <c r="Q419" s="6" t="str">
        <f t="shared" si="13"/>
        <v>Derrota</v>
      </c>
    </row>
    <row r="420" spans="1:17" ht="15" x14ac:dyDescent="0.2">
      <c r="A420" s="70">
        <v>43281</v>
      </c>
      <c r="B420" s="75">
        <f t="shared" si="12"/>
        <v>2018</v>
      </c>
      <c r="C420" s="75">
        <f>VLOOKUP(B420,ID_Año[],2,0)</f>
        <v>7</v>
      </c>
      <c r="D420" s="7" t="s">
        <v>18</v>
      </c>
      <c r="E420" s="7" t="s">
        <v>82</v>
      </c>
      <c r="F420" s="7" t="s">
        <v>1897</v>
      </c>
      <c r="G420" s="7" t="s">
        <v>1896</v>
      </c>
      <c r="H420" s="7">
        <v>14</v>
      </c>
      <c r="I420" s="7">
        <v>4</v>
      </c>
      <c r="J420" s="8">
        <v>2</v>
      </c>
      <c r="K420" s="8">
        <v>1</v>
      </c>
      <c r="L420" s="7" t="s">
        <v>1898</v>
      </c>
      <c r="M420" s="7" t="s">
        <v>1708</v>
      </c>
      <c r="N420" s="7" t="s">
        <v>95</v>
      </c>
      <c r="O420" s="7" t="s">
        <v>23</v>
      </c>
      <c r="P420" s="7" t="s">
        <v>441</v>
      </c>
      <c r="Q420" s="9" t="str">
        <f t="shared" si="13"/>
        <v>Derrota</v>
      </c>
    </row>
    <row r="421" spans="1:17" ht="15" x14ac:dyDescent="0.2">
      <c r="A421" s="69">
        <v>43282</v>
      </c>
      <c r="B421" s="74">
        <f t="shared" si="12"/>
        <v>2018</v>
      </c>
      <c r="C421" s="74">
        <f>VLOOKUP(B421,ID_Año[],2,0)</f>
        <v>7</v>
      </c>
      <c r="D421" s="4" t="s">
        <v>95</v>
      </c>
      <c r="E421" s="4" t="s">
        <v>106</v>
      </c>
      <c r="F421" s="4" t="s">
        <v>1896</v>
      </c>
      <c r="G421" s="4" t="s">
        <v>1896</v>
      </c>
      <c r="H421" s="4">
        <v>49</v>
      </c>
      <c r="I421" s="4">
        <v>6</v>
      </c>
      <c r="J421" s="5">
        <v>1</v>
      </c>
      <c r="K421" s="5">
        <v>1</v>
      </c>
      <c r="L421" s="4" t="s">
        <v>1898</v>
      </c>
      <c r="M421" s="4" t="s">
        <v>326</v>
      </c>
      <c r="N421" s="4" t="s">
        <v>95</v>
      </c>
      <c r="O421" s="4" t="s">
        <v>1903</v>
      </c>
      <c r="P421" s="4" t="s">
        <v>441</v>
      </c>
      <c r="Q421" s="6" t="str">
        <f t="shared" si="13"/>
        <v>Derrota</v>
      </c>
    </row>
    <row r="422" spans="1:17" ht="15" x14ac:dyDescent="0.2">
      <c r="A422" s="70">
        <v>43282</v>
      </c>
      <c r="B422" s="75">
        <f t="shared" si="12"/>
        <v>2018</v>
      </c>
      <c r="C422" s="75">
        <f>VLOOKUP(B422,ID_Año[],2,0)</f>
        <v>7</v>
      </c>
      <c r="D422" s="7" t="s">
        <v>274</v>
      </c>
      <c r="E422" s="7" t="s">
        <v>72</v>
      </c>
      <c r="F422" s="7" t="s">
        <v>1896</v>
      </c>
      <c r="G422" s="7" t="s">
        <v>1896</v>
      </c>
      <c r="H422" s="7">
        <v>12</v>
      </c>
      <c r="I422" s="7">
        <v>15</v>
      </c>
      <c r="J422" s="8">
        <v>1</v>
      </c>
      <c r="K422" s="8">
        <v>1</v>
      </c>
      <c r="L422" s="7" t="s">
        <v>1898</v>
      </c>
      <c r="M422" s="7" t="s">
        <v>1759</v>
      </c>
      <c r="N422" s="7" t="s">
        <v>95</v>
      </c>
      <c r="O422" s="7" t="s">
        <v>1903</v>
      </c>
      <c r="P422" s="7" t="s">
        <v>441</v>
      </c>
      <c r="Q422" s="9" t="str">
        <f t="shared" si="13"/>
        <v>Derrota</v>
      </c>
    </row>
    <row r="423" spans="1:17" ht="15" x14ac:dyDescent="0.2">
      <c r="A423" s="69">
        <v>43283</v>
      </c>
      <c r="B423" s="74">
        <f t="shared" si="12"/>
        <v>2018</v>
      </c>
      <c r="C423" s="74">
        <f>VLOOKUP(B423,ID_Año[],2,0)</f>
        <v>7</v>
      </c>
      <c r="D423" s="4" t="s">
        <v>25</v>
      </c>
      <c r="E423" s="4" t="s">
        <v>26</v>
      </c>
      <c r="F423" s="4" t="s">
        <v>1897</v>
      </c>
      <c r="G423" s="4" t="s">
        <v>1901</v>
      </c>
      <c r="H423" s="4">
        <v>4</v>
      </c>
      <c r="I423" s="4">
        <v>10</v>
      </c>
      <c r="J423" s="5">
        <v>2</v>
      </c>
      <c r="K423" s="5">
        <v>0</v>
      </c>
      <c r="L423" s="4" t="s">
        <v>1898</v>
      </c>
      <c r="M423" s="4" t="s">
        <v>1758</v>
      </c>
      <c r="N423" s="4" t="s">
        <v>95</v>
      </c>
      <c r="O423" s="4" t="s">
        <v>23</v>
      </c>
      <c r="P423" s="4" t="s">
        <v>441</v>
      </c>
      <c r="Q423" s="6" t="str">
        <f t="shared" si="13"/>
        <v>Derrota</v>
      </c>
    </row>
    <row r="424" spans="1:17" ht="15" x14ac:dyDescent="0.2">
      <c r="A424" s="70">
        <v>43283</v>
      </c>
      <c r="B424" s="75">
        <f t="shared" si="12"/>
        <v>2018</v>
      </c>
      <c r="C424" s="75">
        <f>VLOOKUP(B424,ID_Año[],2,0)</f>
        <v>7</v>
      </c>
      <c r="D424" s="7" t="s">
        <v>147</v>
      </c>
      <c r="E424" s="7" t="s">
        <v>143</v>
      </c>
      <c r="F424" s="7" t="s">
        <v>1896</v>
      </c>
      <c r="G424" s="7" t="s">
        <v>115</v>
      </c>
      <c r="H424" s="7">
        <v>5</v>
      </c>
      <c r="I424" s="7">
        <v>41</v>
      </c>
      <c r="J424" s="8">
        <v>3</v>
      </c>
      <c r="K424" s="8">
        <v>2</v>
      </c>
      <c r="L424" s="7" t="s">
        <v>1898</v>
      </c>
      <c r="M424" s="7" t="s">
        <v>1659</v>
      </c>
      <c r="N424" s="7" t="s">
        <v>95</v>
      </c>
      <c r="O424" s="7" t="s">
        <v>23</v>
      </c>
      <c r="P424" s="7" t="s">
        <v>441</v>
      </c>
      <c r="Q424" s="9" t="str">
        <f t="shared" si="13"/>
        <v>Derrota</v>
      </c>
    </row>
    <row r="425" spans="1:17" ht="15" x14ac:dyDescent="0.2">
      <c r="A425" s="69">
        <v>43284</v>
      </c>
      <c r="B425" s="74">
        <f t="shared" si="12"/>
        <v>2018</v>
      </c>
      <c r="C425" s="74">
        <f>VLOOKUP(B425,ID_Año[],2,0)</f>
        <v>7</v>
      </c>
      <c r="D425" s="4" t="s">
        <v>52</v>
      </c>
      <c r="E425" s="4" t="s">
        <v>53</v>
      </c>
      <c r="F425" s="4" t="s">
        <v>1896</v>
      </c>
      <c r="G425" s="4" t="s">
        <v>1896</v>
      </c>
      <c r="H425" s="4">
        <v>21</v>
      </c>
      <c r="I425" s="4">
        <v>8</v>
      </c>
      <c r="J425" s="5">
        <v>1</v>
      </c>
      <c r="K425" s="5">
        <v>0</v>
      </c>
      <c r="L425" s="4" t="s">
        <v>1898</v>
      </c>
      <c r="M425" s="4" t="s">
        <v>1179</v>
      </c>
      <c r="N425" s="4" t="s">
        <v>95</v>
      </c>
      <c r="O425" s="4" t="s">
        <v>23</v>
      </c>
      <c r="P425" s="4" t="s">
        <v>441</v>
      </c>
      <c r="Q425" s="6" t="str">
        <f t="shared" si="13"/>
        <v>Derrota</v>
      </c>
    </row>
    <row r="426" spans="1:17" ht="15" x14ac:dyDescent="0.2">
      <c r="A426" s="70">
        <v>43284</v>
      </c>
      <c r="B426" s="75">
        <f t="shared" si="12"/>
        <v>2018</v>
      </c>
      <c r="C426" s="75">
        <f>VLOOKUP(B426,ID_Año[],2,0)</f>
        <v>7</v>
      </c>
      <c r="D426" s="7" t="s">
        <v>43</v>
      </c>
      <c r="E426" s="7" t="s">
        <v>89</v>
      </c>
      <c r="F426" s="7" t="s">
        <v>1897</v>
      </c>
      <c r="G426" s="7" t="s">
        <v>1896</v>
      </c>
      <c r="H426" s="7">
        <v>17</v>
      </c>
      <c r="I426" s="7">
        <v>7</v>
      </c>
      <c r="J426" s="8">
        <v>1</v>
      </c>
      <c r="K426" s="8">
        <v>1</v>
      </c>
      <c r="L426" s="7" t="s">
        <v>1898</v>
      </c>
      <c r="M426" s="7" t="s">
        <v>326</v>
      </c>
      <c r="N426" s="7" t="s">
        <v>95</v>
      </c>
      <c r="O426" s="7" t="s">
        <v>1903</v>
      </c>
      <c r="P426" s="7" t="s">
        <v>1900</v>
      </c>
      <c r="Q426" s="9" t="str">
        <f t="shared" si="13"/>
        <v>Victoria</v>
      </c>
    </row>
    <row r="427" spans="1:17" ht="15" x14ac:dyDescent="0.2">
      <c r="A427" s="69">
        <v>43287</v>
      </c>
      <c r="B427" s="74">
        <f t="shared" si="12"/>
        <v>2018</v>
      </c>
      <c r="C427" s="74">
        <f>VLOOKUP(B427,ID_Año[],2,0)</f>
        <v>7</v>
      </c>
      <c r="D427" s="4" t="s">
        <v>18</v>
      </c>
      <c r="E427" s="4" t="s">
        <v>67</v>
      </c>
      <c r="F427" s="4" t="s">
        <v>1897</v>
      </c>
      <c r="G427" s="4" t="s">
        <v>1896</v>
      </c>
      <c r="H427" s="4">
        <v>14</v>
      </c>
      <c r="I427" s="4">
        <v>2</v>
      </c>
      <c r="J427" s="5">
        <v>0</v>
      </c>
      <c r="K427" s="5">
        <v>2</v>
      </c>
      <c r="L427" s="4" t="s">
        <v>1898</v>
      </c>
      <c r="M427" s="4" t="s">
        <v>1759</v>
      </c>
      <c r="N427" s="4" t="s">
        <v>95</v>
      </c>
      <c r="O427" s="4" t="s">
        <v>23</v>
      </c>
      <c r="P427" s="4" t="s">
        <v>1900</v>
      </c>
      <c r="Q427" s="6" t="str">
        <f t="shared" si="13"/>
        <v>Victoria</v>
      </c>
    </row>
    <row r="428" spans="1:17" ht="15" x14ac:dyDescent="0.2">
      <c r="A428" s="70">
        <v>43287</v>
      </c>
      <c r="B428" s="75">
        <f t="shared" si="12"/>
        <v>2018</v>
      </c>
      <c r="C428" s="75">
        <f>VLOOKUP(B428,ID_Año[],2,0)</f>
        <v>7</v>
      </c>
      <c r="D428" s="7" t="s">
        <v>25</v>
      </c>
      <c r="E428" s="7" t="s">
        <v>147</v>
      </c>
      <c r="F428" s="7" t="s">
        <v>1897</v>
      </c>
      <c r="G428" s="7" t="s">
        <v>1896</v>
      </c>
      <c r="H428" s="7">
        <v>4</v>
      </c>
      <c r="I428" s="7">
        <v>5</v>
      </c>
      <c r="J428" s="8">
        <v>1</v>
      </c>
      <c r="K428" s="8">
        <v>2</v>
      </c>
      <c r="L428" s="7" t="s">
        <v>1898</v>
      </c>
      <c r="M428" s="7" t="s">
        <v>1570</v>
      </c>
      <c r="N428" s="7" t="s">
        <v>95</v>
      </c>
      <c r="O428" s="7" t="s">
        <v>23</v>
      </c>
      <c r="P428" s="7" t="s">
        <v>1900</v>
      </c>
      <c r="Q428" s="9" t="str">
        <f t="shared" si="13"/>
        <v>Victoria</v>
      </c>
    </row>
    <row r="429" spans="1:17" ht="15" x14ac:dyDescent="0.2">
      <c r="A429" s="69">
        <v>43288</v>
      </c>
      <c r="B429" s="74">
        <f t="shared" si="12"/>
        <v>2018</v>
      </c>
      <c r="C429" s="74">
        <f>VLOOKUP(B429,ID_Año[],2,0)</f>
        <v>7</v>
      </c>
      <c r="D429" s="4" t="s">
        <v>52</v>
      </c>
      <c r="E429" s="4" t="s">
        <v>89</v>
      </c>
      <c r="F429" s="4" t="s">
        <v>1896</v>
      </c>
      <c r="G429" s="4" t="s">
        <v>1896</v>
      </c>
      <c r="H429" s="4">
        <v>21</v>
      </c>
      <c r="I429" s="4">
        <v>7</v>
      </c>
      <c r="J429" s="5">
        <v>0</v>
      </c>
      <c r="K429" s="5">
        <v>2</v>
      </c>
      <c r="L429" s="4" t="s">
        <v>1898</v>
      </c>
      <c r="M429" s="4" t="s">
        <v>1758</v>
      </c>
      <c r="N429" s="4" t="s">
        <v>95</v>
      </c>
      <c r="O429" s="4" t="s">
        <v>23</v>
      </c>
      <c r="P429" s="4" t="s">
        <v>1900</v>
      </c>
      <c r="Q429" s="6" t="str">
        <f t="shared" si="13"/>
        <v>Victoria</v>
      </c>
    </row>
    <row r="430" spans="1:17" ht="15" x14ac:dyDescent="0.2">
      <c r="A430" s="70">
        <v>43288</v>
      </c>
      <c r="B430" s="75">
        <f t="shared" si="12"/>
        <v>2018</v>
      </c>
      <c r="C430" s="75">
        <f>VLOOKUP(B430,ID_Año[],2,0)</f>
        <v>7</v>
      </c>
      <c r="D430" s="7" t="s">
        <v>95</v>
      </c>
      <c r="E430" s="7" t="s">
        <v>274</v>
      </c>
      <c r="F430" s="7" t="s">
        <v>1896</v>
      </c>
      <c r="G430" s="7" t="s">
        <v>1896</v>
      </c>
      <c r="H430" s="7">
        <v>49</v>
      </c>
      <c r="I430" s="7">
        <v>12</v>
      </c>
      <c r="J430" s="8">
        <v>2</v>
      </c>
      <c r="K430" s="8">
        <v>2</v>
      </c>
      <c r="L430" s="7" t="s">
        <v>1898</v>
      </c>
      <c r="M430" s="7" t="s">
        <v>1708</v>
      </c>
      <c r="N430" s="7" t="s">
        <v>95</v>
      </c>
      <c r="O430" s="7" t="s">
        <v>1903</v>
      </c>
      <c r="P430" s="7" t="s">
        <v>1900</v>
      </c>
      <c r="Q430" s="9" t="str">
        <f t="shared" si="13"/>
        <v>Victoria</v>
      </c>
    </row>
    <row r="431" spans="1:17" ht="15" x14ac:dyDescent="0.2">
      <c r="A431" s="69">
        <v>43291</v>
      </c>
      <c r="B431" s="74">
        <f t="shared" si="12"/>
        <v>2018</v>
      </c>
      <c r="C431" s="74">
        <f>VLOOKUP(B431,ID_Año[],2,0)</f>
        <v>7</v>
      </c>
      <c r="D431" s="4" t="s">
        <v>67</v>
      </c>
      <c r="E431" s="4" t="s">
        <v>147</v>
      </c>
      <c r="F431" s="4" t="s">
        <v>1896</v>
      </c>
      <c r="G431" s="4" t="s">
        <v>1896</v>
      </c>
      <c r="H431" s="4">
        <v>2</v>
      </c>
      <c r="I431" s="4">
        <v>5</v>
      </c>
      <c r="J431" s="5">
        <v>1</v>
      </c>
      <c r="K431" s="5">
        <v>0</v>
      </c>
      <c r="L431" s="4" t="s">
        <v>1898</v>
      </c>
      <c r="M431" s="4" t="s">
        <v>1179</v>
      </c>
      <c r="N431" s="4" t="s">
        <v>95</v>
      </c>
      <c r="O431" s="4" t="s">
        <v>23</v>
      </c>
      <c r="P431" s="4" t="s">
        <v>441</v>
      </c>
      <c r="Q431" s="6" t="str">
        <f t="shared" si="13"/>
        <v>Derrota</v>
      </c>
    </row>
    <row r="432" spans="1:17" ht="15" x14ac:dyDescent="0.2">
      <c r="A432" s="70">
        <v>43292</v>
      </c>
      <c r="B432" s="75">
        <f t="shared" si="12"/>
        <v>2018</v>
      </c>
      <c r="C432" s="75">
        <f>VLOOKUP(B432,ID_Año[],2,0)</f>
        <v>7</v>
      </c>
      <c r="D432" s="7" t="s">
        <v>274</v>
      </c>
      <c r="E432" s="7" t="s">
        <v>89</v>
      </c>
      <c r="F432" s="7" t="s">
        <v>1896</v>
      </c>
      <c r="G432" s="7" t="s">
        <v>1896</v>
      </c>
      <c r="H432" s="7">
        <v>12</v>
      </c>
      <c r="I432" s="7">
        <v>7</v>
      </c>
      <c r="J432" s="8">
        <v>2</v>
      </c>
      <c r="K432" s="8">
        <v>1</v>
      </c>
      <c r="L432" s="7" t="s">
        <v>1898</v>
      </c>
      <c r="M432" s="7" t="s">
        <v>326</v>
      </c>
      <c r="N432" s="7" t="s">
        <v>95</v>
      </c>
      <c r="O432" s="7" t="s">
        <v>23</v>
      </c>
      <c r="P432" s="7" t="s">
        <v>441</v>
      </c>
      <c r="Q432" s="9" t="str">
        <f t="shared" si="13"/>
        <v>Derrota</v>
      </c>
    </row>
    <row r="433" spans="1:17" ht="15" x14ac:dyDescent="0.2">
      <c r="A433" s="69">
        <v>43295</v>
      </c>
      <c r="B433" s="74">
        <f t="shared" si="12"/>
        <v>2018</v>
      </c>
      <c r="C433" s="74">
        <f>VLOOKUP(B433,ID_Año[],2,0)</f>
        <v>7</v>
      </c>
      <c r="D433" s="4" t="s">
        <v>147</v>
      </c>
      <c r="E433" s="4" t="s">
        <v>89</v>
      </c>
      <c r="F433" s="4" t="s">
        <v>1896</v>
      </c>
      <c r="G433" s="4" t="s">
        <v>1896</v>
      </c>
      <c r="H433" s="4">
        <v>5</v>
      </c>
      <c r="I433" s="4">
        <v>7</v>
      </c>
      <c r="J433" s="5">
        <v>2</v>
      </c>
      <c r="K433" s="5">
        <v>0</v>
      </c>
      <c r="L433" s="4" t="s">
        <v>1898</v>
      </c>
      <c r="M433" s="4" t="s">
        <v>1179</v>
      </c>
      <c r="N433" s="4" t="s">
        <v>95</v>
      </c>
      <c r="O433" s="4" t="s">
        <v>23</v>
      </c>
      <c r="P433" s="4" t="s">
        <v>441</v>
      </c>
      <c r="Q433" s="6" t="str">
        <f t="shared" si="13"/>
        <v>Derrota</v>
      </c>
    </row>
    <row r="434" spans="1:17" ht="15" x14ac:dyDescent="0.2">
      <c r="A434" s="70">
        <v>43296</v>
      </c>
      <c r="B434" s="75">
        <f t="shared" si="12"/>
        <v>2018</v>
      </c>
      <c r="C434" s="75">
        <f>VLOOKUP(B434,ID_Año[],2,0)</f>
        <v>7</v>
      </c>
      <c r="D434" s="7" t="s">
        <v>67</v>
      </c>
      <c r="E434" s="7" t="s">
        <v>274</v>
      </c>
      <c r="F434" s="7" t="s">
        <v>1896</v>
      </c>
      <c r="G434" s="7" t="s">
        <v>1896</v>
      </c>
      <c r="H434" s="7">
        <v>2</v>
      </c>
      <c r="I434" s="7">
        <v>12</v>
      </c>
      <c r="J434" s="8">
        <v>4</v>
      </c>
      <c r="K434" s="8">
        <v>2</v>
      </c>
      <c r="L434" s="7" t="s">
        <v>1898</v>
      </c>
      <c r="M434" s="7" t="s">
        <v>326</v>
      </c>
      <c r="N434" s="7" t="s">
        <v>95</v>
      </c>
      <c r="O434" s="7" t="s">
        <v>23</v>
      </c>
      <c r="P434" s="7" t="s">
        <v>441</v>
      </c>
      <c r="Q434" s="7" t="str">
        <f t="shared" si="13"/>
        <v>Derrota</v>
      </c>
    </row>
    <row r="435" spans="1:17" ht="15" x14ac:dyDescent="0.2">
      <c r="A435" s="71"/>
      <c r="B435" s="76"/>
      <c r="C435" s="76"/>
      <c r="D435" s="23"/>
      <c r="E435" s="23"/>
      <c r="F435" s="23"/>
      <c r="G435" s="23"/>
      <c r="H435" s="23"/>
      <c r="I435" s="23"/>
      <c r="J435" s="24">
        <f>SUBTOTAL(109,Tabla_Principal[Goles Equipo 1])</f>
        <v>607</v>
      </c>
      <c r="K435" s="24">
        <f>SUBTOTAL(109,Tabla_Principal[Goles Equipo 2])</f>
        <v>489</v>
      </c>
      <c r="L435" s="23"/>
      <c r="M435" s="23"/>
      <c r="N435" s="23"/>
      <c r="O435" s="23"/>
      <c r="P435" s="23"/>
      <c r="Q435" s="25">
        <f>SUBTOTAL(103,Tabla_Principal[Resultado del Equipo 2])</f>
        <v>432</v>
      </c>
    </row>
  </sheetData>
  <mergeCells count="1">
    <mergeCell ref="D1:P1"/>
  </mergeCells>
  <conditionalFormatting sqref="L2">
    <cfRule type="cellIs" dxfId="192" priority="2" operator="equal">
      <formula>"Copa Mundial de la FIFA clasificación"</formula>
    </cfRule>
    <cfRule type="cellIs" dxfId="191" priority="3" operator="equal">
      <formula>"Copa Mundial de la FIFA"</formula>
    </cfRule>
  </conditionalFormatting>
  <conditionalFormatting sqref="D2:E434 F434:G434 L434:Q434">
    <cfRule type="cellIs" dxfId="190" priority="4" operator="equal">
      <formula>"Argentina"</formula>
    </cfRule>
  </conditionalFormatting>
  <dataValidations count="12">
    <dataValidation type="textLength" operator="greaterThan" showInputMessage="1" showErrorMessage="1" errorTitle="Error" error="Celda vacía o formato incorrecto" promptTitle="Formato" prompt="Ingrese País" sqref="F434:G434 O434 D436:E1435 D3:E434" xr:uid="{00000000-0002-0000-0100-000000000000}">
      <formula1>1</formula1>
      <formula2>0</formula2>
    </dataValidation>
    <dataValidation operator="equal" sqref="A2:E2 H2:O2 B1:D1" xr:uid="{00000000-0002-0000-0100-000002000000}">
      <formula1>30/12/1899</formula1>
      <formula2>30/12/1899</formula2>
    </dataValidation>
    <dataValidation type="list" operator="equal" sqref="F3:G3" xr:uid="{00000000-0002-0000-0100-000003000000}">
      <formula1>"América del Sur,Europa"</formula1>
      <formula2>30/12/1899</formula2>
    </dataValidation>
    <dataValidation type="list" operator="equal" showInputMessage="1" showErrorMessage="1" errorTitle="Error" error="Celda vacía o formato incorrecto." promptTitle="Continente" prompt="Seleccione continente de la lista" sqref="F436:G1435 F4:G433 F2:G2" xr:uid="{00000000-0002-0000-0100-000004000000}">
      <formula1>"África,América del Norte,América del Sur,Asia,Europa,Oceanía"</formula1>
      <formula2>30/12/1899</formula2>
    </dataValidation>
    <dataValidation type="whole" operator="greaterThanOrEqual" showInputMessage="1" showErrorMessage="1" errorTitle="Error" error="Celda vacía o formato incorrecto." prompt="Ingrese número entero" sqref="J3:K433 J436:K1435" xr:uid="{00000000-0002-0000-0100-000005000000}">
      <formula1>0</formula1>
      <formula2>30/12/1899</formula2>
    </dataValidation>
    <dataValidation type="whole" operator="greaterThan" showInputMessage="1" showErrorMessage="1" errorTitle="Error" error="Celda vacía o formato incorrecto." prompt="Ingrese número entero mayor a 0." sqref="J434:K434 H436:I1435 H3:I434" xr:uid="{00000000-0002-0000-0100-000006000000}">
      <formula1>0</formula1>
      <formula2>30/12/1899</formula2>
    </dataValidation>
    <dataValidation type="list" operator="equal" showInputMessage="1" showErrorMessage="1" errorTitle="Error" error="Celda vacía o formato incorrecto." prompt="Seleccione valor de la lista." sqref="O3:O433 O436:O1435" xr:uid="{00000000-0002-0000-0100-000007000000}">
      <formula1>"Sí,No"</formula1>
      <formula2>30/12/1899</formula2>
    </dataValidation>
    <dataValidation type="textLength" operator="greaterThanOrEqual" showInputMessage="1" showErrorMessage="1" errorTitle="Error" error="Celda vacía o formato incorrecto." prompt="Ingrese ciudad donde se jugó el partido." sqref="M3:M434" xr:uid="{00000000-0002-0000-0100-000009000000}">
      <formula1>1</formula1>
      <formula2>0</formula2>
    </dataValidation>
    <dataValidation type="textLength" operator="greaterThanOrEqual" showInputMessage="1" showErrorMessage="1" error="Celda vacía o formato incorrecto." prompt="Ingrese torneo." sqref="L3:L434" xr:uid="{00000000-0002-0000-0100-00000B000000}">
      <formula1>1</formula1>
      <formula2>0</formula2>
    </dataValidation>
    <dataValidation type="date" operator="equal" showInputMessage="1" showErrorMessage="1" errorTitle="Error" error="Celda vacía o formato incorrecto" promptTitle="Formato" prompt="Ingresar una fecha" sqref="A436:C1435 A3:A434" xr:uid="{00000000-0002-0000-0100-000001000000}">
      <formula1>0</formula1>
      <formula2>0</formula2>
    </dataValidation>
    <dataValidation type="list" operator="equal" showInputMessage="1" showErrorMessage="1" errorTitle="Error" error="Celda vacía o formato incorrecto." prompt="Elija un valor de la lista." sqref="P3:Q434 P436:Q1435" xr:uid="{00000000-0002-0000-0100-000008000000}">
      <formula1>"Victoria,Derrota,Empate"</formula1>
      <formula2>0</formula2>
    </dataValidation>
    <dataValidation type="textLength" operator="greaterThanOrEqual" showInputMessage="1" showErrorMessage="1" error="Celda vacía o formato incorrecto." prompt="Ingrese país donde se jugó el partido." sqref="N3:N434 N436:N1435" xr:uid="{00000000-0002-0000-0100-00000A000000}">
      <formula1>1</formula1>
      <formula2>30/12/1899</formula2>
    </dataValidation>
  </dataValidations>
  <pageMargins left="0.78749999999999998" right="0.78749999999999998" top="1.05277777777778" bottom="1.05277777777778" header="0.78749999999999998" footer="0.78749999999999998"/>
  <pageSetup paperSize="9"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4251F-ECFB-41B5-8183-99C05A1BC984}">
  <sheetPr>
    <tabColor theme="8" tint="-0.499984740745262"/>
  </sheetPr>
  <dimension ref="A1:W263"/>
  <sheetViews>
    <sheetView zoomScale="85" zoomScaleNormal="85" workbookViewId="0">
      <selection activeCell="F29" sqref="F29"/>
    </sheetView>
  </sheetViews>
  <sheetFormatPr baseColWidth="10" defaultRowHeight="12.75" x14ac:dyDescent="0.2"/>
  <cols>
    <col min="2" max="2" width="13" customWidth="1"/>
    <col min="3" max="4" width="21.5703125" customWidth="1"/>
    <col min="5" max="5" width="12.7109375" customWidth="1"/>
    <col min="6" max="6" width="25.28515625" customWidth="1"/>
    <col min="7" max="7" width="23.28515625" customWidth="1"/>
    <col min="8" max="8" width="17.28515625" customWidth="1"/>
    <col min="9" max="9" width="17.5703125" customWidth="1"/>
    <col min="10" max="10" width="17.85546875" customWidth="1"/>
    <col min="11" max="11" width="17.42578125" customWidth="1"/>
    <col min="12" max="12" width="21" customWidth="1"/>
    <col min="13" max="13" width="19.42578125" customWidth="1"/>
    <col min="14" max="14" width="20" customWidth="1"/>
  </cols>
  <sheetData>
    <row r="1" spans="1:14" x14ac:dyDescent="0.2">
      <c r="C1" t="s">
        <v>1964</v>
      </c>
      <c r="D1" t="s">
        <v>1964</v>
      </c>
      <c r="F1" t="s">
        <v>1965</v>
      </c>
      <c r="G1" t="s">
        <v>1965</v>
      </c>
      <c r="I1" t="s">
        <v>1965</v>
      </c>
      <c r="J1" t="s">
        <v>1965</v>
      </c>
      <c r="L1" t="s">
        <v>1965</v>
      </c>
      <c r="M1" t="s">
        <v>1965</v>
      </c>
    </row>
    <row r="2" spans="1:14" x14ac:dyDescent="0.2">
      <c r="A2" s="28" t="s">
        <v>1958</v>
      </c>
      <c r="B2" s="29" t="s">
        <v>1906</v>
      </c>
      <c r="C2" s="29" t="s">
        <v>1907</v>
      </c>
      <c r="D2" s="29" t="s">
        <v>1908</v>
      </c>
      <c r="E2" s="29" t="s">
        <v>1909</v>
      </c>
      <c r="F2" s="29" t="s">
        <v>1910</v>
      </c>
      <c r="G2" s="29" t="s">
        <v>1911</v>
      </c>
      <c r="H2" s="29" t="s">
        <v>1912</v>
      </c>
      <c r="I2" s="29" t="s">
        <v>1913</v>
      </c>
      <c r="J2" s="29" t="s">
        <v>1914</v>
      </c>
      <c r="K2" s="29" t="s">
        <v>1915</v>
      </c>
      <c r="L2" s="29" t="s">
        <v>1916</v>
      </c>
      <c r="M2" s="29" t="s">
        <v>1917</v>
      </c>
      <c r="N2" s="30" t="s">
        <v>1918</v>
      </c>
    </row>
    <row r="3" spans="1:14" x14ac:dyDescent="0.2">
      <c r="A3">
        <v>1994</v>
      </c>
      <c r="B3" t="s">
        <v>39</v>
      </c>
      <c r="C3">
        <f>SUMIF(Tabla_Primaria!D$3:D$54,$B3,Tabla_Primaria!J$3:J$54)</f>
        <v>6</v>
      </c>
      <c r="D3">
        <f>SUMIF(Tabla_Primaria!E$3:E$54,$B3,Tabla_Primaria!K$3:K$54)</f>
        <v>2</v>
      </c>
      <c r="E3">
        <f>SUM(Tabla_1994[[#This Row],[Goles como Equipo 1]]+Tabla_1994[[#This Row],[Goles como Equipo 2]])</f>
        <v>8</v>
      </c>
      <c r="F3">
        <f>COUNTIFS(Tabla_Primaria!D$3:D$54,$B3,Tabla_Primaria!P$4:P$55,"Victoria")</f>
        <v>1</v>
      </c>
      <c r="G3">
        <f>COUNTIFS(Tabla_Primaria!E$3:E$54,$B3,Tabla_Primaria!Q$4:Q$55,"Victoria")</f>
        <v>1</v>
      </c>
      <c r="H3">
        <f>SUM(Tabla_1994[[#This Row],[Partidos Ganados como Equipo 1]]+Tabla_1994[[#This Row],[Partidos Ganados como Equipo 2]])</f>
        <v>2</v>
      </c>
      <c r="I3">
        <f>COUNTIFS(Tabla_Primaria!D$3:D$54,$B3,Tabla_Primaria!P$4:P$55,"Derrota")</f>
        <v>1</v>
      </c>
      <c r="J3">
        <f>COUNTIFS(Tabla_Primaria!E$3:E$54,$B3,Tabla_Primaria!Q$4:Q$55,"Derrota")</f>
        <v>0</v>
      </c>
      <c r="K3">
        <f>SUM(Tabla_1994[[#This Row],[Partidos Perdidos como Equipo 1]]+Tabla_1994[[#This Row],[Partidos Perdidos como Equipo 2]])</f>
        <v>1</v>
      </c>
      <c r="L3">
        <f>COUNTIFS(Tabla_Primaria!D$3:D$54,$B3,Tabla_Primaria!P$4:P$55,"Empate")</f>
        <v>1</v>
      </c>
      <c r="M3">
        <f>COUNTIFS(Tabla_Primaria!E$3:E$54,$B3,Tabla_Primaria!Q$4:Q$55,"Empate")</f>
        <v>0</v>
      </c>
      <c r="N3">
        <f>SUM(Tabla_1994[[#This Row],[Partidos Empatados como Equipo 1]]+Tabla_1994[[#This Row],[Partidos Empatados como Equipo 2]])</f>
        <v>1</v>
      </c>
    </row>
    <row r="4" spans="1:14" x14ac:dyDescent="0.2">
      <c r="A4">
        <v>1994</v>
      </c>
      <c r="B4" t="s">
        <v>147</v>
      </c>
      <c r="C4">
        <f>SUMIF(Tabla_Primaria!D$3:D$54,$B4,Tabla_Primaria!J$3:J$54)</f>
        <v>2</v>
      </c>
      <c r="D4">
        <f>SUMIF(Tabla_Primaria!E$3:E$54,$B4,Tabla_Primaria!K$3:K$54)</f>
        <v>2</v>
      </c>
      <c r="E4">
        <f>SUM(Tabla_1994[[#This Row],[Goles como Equipo 1]]+Tabla_1994[[#This Row],[Goles como Equipo 2]])</f>
        <v>4</v>
      </c>
      <c r="F4">
        <f>COUNTIFS(Tabla_Primaria!D$3:D$54,$B4,Tabla_Primaria!P$4:P$55,"Victoria")</f>
        <v>1</v>
      </c>
      <c r="G4">
        <f>COUNTIFS(Tabla_Primaria!E$3:E$54,$B4,Tabla_Primaria!Q$4:Q$55,"Victoria")</f>
        <v>0</v>
      </c>
      <c r="H4">
        <f>SUM(Tabla_1994[[#This Row],[Partidos Ganados como Equipo 1]]+Tabla_1994[[#This Row],[Partidos Ganados como Equipo 2]])</f>
        <v>1</v>
      </c>
      <c r="I4">
        <f>COUNTIFS(Tabla_Primaria!D$3:D$54,$B4,Tabla_Primaria!P$4:P$55,"Derrota")</f>
        <v>1</v>
      </c>
      <c r="J4">
        <f>COUNTIFS(Tabla_Primaria!E$3:E$54,$B4,Tabla_Primaria!Q$4:Q$55,"Derrota")</f>
        <v>1</v>
      </c>
      <c r="K4">
        <f>SUM(Tabla_1994[[#This Row],[Partidos Perdidos como Equipo 1]]+Tabla_1994[[#This Row],[Partidos Perdidos como Equipo 2]])</f>
        <v>2</v>
      </c>
      <c r="L4">
        <f>COUNTIFS(Tabla_Primaria!D$3:D$54,$B4,Tabla_Primaria!P$4:P$55,"Empate")</f>
        <v>1</v>
      </c>
      <c r="M4">
        <f>COUNTIFS(Tabla_Primaria!E$3:E$54,$B4,Tabla_Primaria!Q$4:Q$55,"Empate")</f>
        <v>0</v>
      </c>
      <c r="N4">
        <f>SUM(Tabla_1994[[#This Row],[Partidos Empatados como Equipo 1]]+Tabla_1994[[#This Row],[Partidos Empatados como Equipo 2]])</f>
        <v>1</v>
      </c>
    </row>
    <row r="5" spans="1:14" x14ac:dyDescent="0.2">
      <c r="A5">
        <v>1994</v>
      </c>
      <c r="B5" t="s">
        <v>17</v>
      </c>
      <c r="C5">
        <f>SUMIF(Tabla_Primaria!D$3:D$54,$B5,Tabla_Primaria!J$3:J$54)</f>
        <v>1</v>
      </c>
      <c r="D5">
        <f>SUMIF(Tabla_Primaria!E$3:E$54,$B5,Tabla_Primaria!K$3:K$54)</f>
        <v>0</v>
      </c>
      <c r="E5">
        <f>SUM(Tabla_1994[[#This Row],[Goles como Equipo 1]]+Tabla_1994[[#This Row],[Goles como Equipo 2]])</f>
        <v>1</v>
      </c>
      <c r="F5">
        <f>COUNTIFS(Tabla_Primaria!D$3:D$54,$B5,Tabla_Primaria!P$4:P$55,"Victoria")</f>
        <v>1</v>
      </c>
      <c r="G5">
        <f>COUNTIFS(Tabla_Primaria!E$3:E$54,$B5,Tabla_Primaria!Q$4:Q$55,"Victoria")</f>
        <v>0</v>
      </c>
      <c r="H5">
        <f>SUM(Tabla_1994[[#This Row],[Partidos Ganados como Equipo 1]]+Tabla_1994[[#This Row],[Partidos Ganados como Equipo 2]])</f>
        <v>1</v>
      </c>
      <c r="I5">
        <f>COUNTIFS(Tabla_Primaria!D$3:D$54,$B5,Tabla_Primaria!P$4:P$55,"Derrota")</f>
        <v>0</v>
      </c>
      <c r="J5">
        <f>COUNTIFS(Tabla_Primaria!E$3:E$54,$B5,Tabla_Primaria!Q$4:Q$55,"Derrota")</f>
        <v>1</v>
      </c>
      <c r="K5">
        <f>SUM(Tabla_1994[[#This Row],[Partidos Perdidos como Equipo 1]]+Tabla_1994[[#This Row],[Partidos Perdidos como Equipo 2]])</f>
        <v>1</v>
      </c>
      <c r="L5">
        <f>COUNTIFS(Tabla_Primaria!D$3:D$54,$B5,Tabla_Primaria!P$4:P$55,"Empate")</f>
        <v>0</v>
      </c>
      <c r="M5">
        <f>COUNTIFS(Tabla_Primaria!E$3:E$54,$B5,Tabla_Primaria!Q$4:Q$55,"Empate")</f>
        <v>1</v>
      </c>
      <c r="N5">
        <f>SUM(Tabla_1994[[#This Row],[Partidos Empatados como Equipo 1]]+Tabla_1994[[#This Row],[Partidos Empatados como Equipo 2]])</f>
        <v>1</v>
      </c>
    </row>
    <row r="6" spans="1:14" x14ac:dyDescent="0.2">
      <c r="A6">
        <v>1994</v>
      </c>
      <c r="B6" t="s">
        <v>25</v>
      </c>
      <c r="C6">
        <f>SUMIF(Tabla_Primaria!D$3:D$54,$B6,Tabla_Primaria!J$3:J$54)</f>
        <v>6</v>
      </c>
      <c r="D6">
        <f>SUMIF(Tabla_Primaria!E$3:E$54,$B6,Tabla_Primaria!K$3:K$54)</f>
        <v>5</v>
      </c>
      <c r="E6">
        <f>SUM(Tabla_1994[[#This Row],[Goles como Equipo 1]]+Tabla_1994[[#This Row],[Goles como Equipo 2]])</f>
        <v>11</v>
      </c>
      <c r="F6">
        <f>COUNTIFS(Tabla_Primaria!D$3:D$54,$B6,Tabla_Primaria!P$4:P$55,"Victoria")</f>
        <v>3</v>
      </c>
      <c r="G6">
        <f>COUNTIFS(Tabla_Primaria!E$3:E$54,$B6,Tabla_Primaria!Q$4:Q$55,"Victoria")</f>
        <v>1</v>
      </c>
      <c r="H6">
        <f>SUM(Tabla_1994[[#This Row],[Partidos Ganados como Equipo 1]]+Tabla_1994[[#This Row],[Partidos Ganados como Equipo 2]])</f>
        <v>4</v>
      </c>
      <c r="I6">
        <f>COUNTIFS(Tabla_Primaria!D$3:D$54,$B6,Tabla_Primaria!P$4:P$55,"Derrota")</f>
        <v>0</v>
      </c>
      <c r="J6">
        <f>COUNTIFS(Tabla_Primaria!E$3:E$54,$B6,Tabla_Primaria!Q$4:Q$55,"Derrota")</f>
        <v>2</v>
      </c>
      <c r="K6">
        <f>SUM(Tabla_1994[[#This Row],[Partidos Perdidos como Equipo 1]]+Tabla_1994[[#This Row],[Partidos Perdidos como Equipo 2]])</f>
        <v>2</v>
      </c>
      <c r="L6">
        <f>COUNTIFS(Tabla_Primaria!D$3:D$54,$B6,Tabla_Primaria!P$4:P$55,"Empate")</f>
        <v>1</v>
      </c>
      <c r="M6">
        <f>COUNTIFS(Tabla_Primaria!E$3:E$54,$B6,Tabla_Primaria!Q$4:Q$55,"Empate")</f>
        <v>0</v>
      </c>
      <c r="N6">
        <f>SUM(Tabla_1994[[#This Row],[Partidos Empatados como Equipo 1]]+Tabla_1994[[#This Row],[Partidos Empatados como Equipo 2]])</f>
        <v>1</v>
      </c>
    </row>
    <row r="7" spans="1:14" x14ac:dyDescent="0.2">
      <c r="A7">
        <v>1994</v>
      </c>
      <c r="B7" t="s">
        <v>87</v>
      </c>
      <c r="C7">
        <f>SUMIF(Tabla_Primaria!D$3:D$54,$B7,Tabla_Primaria!J$3:J$54)</f>
        <v>7</v>
      </c>
      <c r="D7">
        <f>SUMIF(Tabla_Primaria!E$3:E$54,$B7,Tabla_Primaria!K$3:K$54)</f>
        <v>3</v>
      </c>
      <c r="E7">
        <f>SUM(Tabla_1994[[#This Row],[Goles como Equipo 1]]+Tabla_1994[[#This Row],[Goles como Equipo 2]])</f>
        <v>10</v>
      </c>
      <c r="F7">
        <f>COUNTIFS(Tabla_Primaria!D$3:D$54,$B7,Tabla_Primaria!P$4:P$55,"Victoria")</f>
        <v>0</v>
      </c>
      <c r="G7">
        <f>COUNTIFS(Tabla_Primaria!E$3:E$54,$B7,Tabla_Primaria!Q$4:Q$55,"Victoria")</f>
        <v>3</v>
      </c>
      <c r="H7">
        <f>SUM(Tabla_1994[[#This Row],[Partidos Ganados como Equipo 1]]+Tabla_1994[[#This Row],[Partidos Ganados como Equipo 2]])</f>
        <v>3</v>
      </c>
      <c r="I7">
        <f>COUNTIFS(Tabla_Primaria!D$3:D$54,$B7,Tabla_Primaria!P$4:P$55,"Derrota")</f>
        <v>3</v>
      </c>
      <c r="J7">
        <f>COUNTIFS(Tabla_Primaria!E$3:E$54,$B7,Tabla_Primaria!Q$4:Q$55,"Derrota")</f>
        <v>1</v>
      </c>
      <c r="K7">
        <f>SUM(Tabla_1994[[#This Row],[Partidos Perdidos como Equipo 1]]+Tabla_1994[[#This Row],[Partidos Perdidos como Equipo 2]])</f>
        <v>4</v>
      </c>
      <c r="L7">
        <f>COUNTIFS(Tabla_Primaria!D$3:D$54,$B7,Tabla_Primaria!P$4:P$55,"Empate")</f>
        <v>0</v>
      </c>
      <c r="M7">
        <f>COUNTIFS(Tabla_Primaria!E$3:E$54,$B7,Tabla_Primaria!Q$4:Q$55,"Empate")</f>
        <v>0</v>
      </c>
      <c r="N7">
        <f>SUM(Tabla_1994[[#This Row],[Partidos Empatados como Equipo 1]]+Tabla_1994[[#This Row],[Partidos Empatados como Equipo 2]])</f>
        <v>0</v>
      </c>
    </row>
    <row r="8" spans="1:14" x14ac:dyDescent="0.2">
      <c r="A8">
        <v>1994</v>
      </c>
      <c r="B8" t="s">
        <v>120</v>
      </c>
      <c r="C8">
        <f>SUMIF(Tabla_Primaria!D$3:D$54,$B8,Tabla_Primaria!J$3:J$54)</f>
        <v>2</v>
      </c>
      <c r="D8">
        <f>SUMIF(Tabla_Primaria!E$3:E$54,$B8,Tabla_Primaria!K$3:K$54)</f>
        <v>1</v>
      </c>
      <c r="E8">
        <f>SUM(Tabla_1994[[#This Row],[Goles como Equipo 1]]+Tabla_1994[[#This Row],[Goles como Equipo 2]])</f>
        <v>3</v>
      </c>
      <c r="F8">
        <f>COUNTIFS(Tabla_Primaria!D$3:D$54,$B8,Tabla_Primaria!P$4:P$55,"Victoria")</f>
        <v>1</v>
      </c>
      <c r="G8">
        <f>COUNTIFS(Tabla_Primaria!E$3:E$54,$B8,Tabla_Primaria!Q$4:Q$55,"Victoria")</f>
        <v>1</v>
      </c>
      <c r="H8">
        <f>SUM(Tabla_1994[[#This Row],[Partidos Ganados como Equipo 1]]+Tabla_1994[[#This Row],[Partidos Ganados como Equipo 2]])</f>
        <v>2</v>
      </c>
      <c r="I8">
        <f>COUNTIFS(Tabla_Primaria!D$3:D$54,$B8,Tabla_Primaria!P$4:P$55,"Derrota")</f>
        <v>0</v>
      </c>
      <c r="J8">
        <f>COUNTIFS(Tabla_Primaria!E$3:E$54,$B8,Tabla_Primaria!Q$4:Q$55,"Derrota")</f>
        <v>1</v>
      </c>
      <c r="K8">
        <f>SUM(Tabla_1994[[#This Row],[Partidos Perdidos como Equipo 1]]+Tabla_1994[[#This Row],[Partidos Perdidos como Equipo 2]])</f>
        <v>1</v>
      </c>
      <c r="L8">
        <f>COUNTIFS(Tabla_Primaria!D$3:D$54,$B8,Tabla_Primaria!P$4:P$55,"Empate")</f>
        <v>0</v>
      </c>
      <c r="M8">
        <f>COUNTIFS(Tabla_Primaria!E$3:E$54,$B8,Tabla_Primaria!Q$4:Q$55,"Empate")</f>
        <v>0</v>
      </c>
      <c r="N8">
        <f>SUM(Tabla_1994[[#This Row],[Partidos Empatados como Equipo 1]]+Tabla_1994[[#This Row],[Partidos Empatados como Equipo 2]])</f>
        <v>0</v>
      </c>
    </row>
    <row r="9" spans="1:14" x14ac:dyDescent="0.2">
      <c r="A9">
        <v>1994</v>
      </c>
      <c r="B9" t="s">
        <v>43</v>
      </c>
      <c r="C9">
        <f>SUMIF(Tabla_Primaria!D$3:D$54,$B9,Tabla_Primaria!J$3:J$54)</f>
        <v>1</v>
      </c>
      <c r="D9">
        <f>SUMIF(Tabla_Primaria!E$3:E$54,$B9,Tabla_Primaria!K$3:K$54)</f>
        <v>3</v>
      </c>
      <c r="E9">
        <f>SUM(Tabla_1994[[#This Row],[Goles como Equipo 1]]+Tabla_1994[[#This Row],[Goles como Equipo 2]])</f>
        <v>4</v>
      </c>
      <c r="F9">
        <f>COUNTIFS(Tabla_Primaria!D$3:D$54,$B9,Tabla_Primaria!P$4:P$55,"Victoria")</f>
        <v>0</v>
      </c>
      <c r="G9">
        <f>COUNTIFS(Tabla_Primaria!E$3:E$54,$B9,Tabla_Primaria!Q$4:Q$55,"Victoria")</f>
        <v>1</v>
      </c>
      <c r="H9">
        <f>SUM(Tabla_1994[[#This Row],[Partidos Ganados como Equipo 1]]+Tabla_1994[[#This Row],[Partidos Ganados como Equipo 2]])</f>
        <v>1</v>
      </c>
      <c r="I9">
        <f>COUNTIFS(Tabla_Primaria!D$3:D$54,$B9,Tabla_Primaria!P$4:P$55,"Derrota")</f>
        <v>1</v>
      </c>
      <c r="J9">
        <f>COUNTIFS(Tabla_Primaria!E$3:E$54,$B9,Tabla_Primaria!Q$4:Q$55,"Derrota")</f>
        <v>1</v>
      </c>
      <c r="K9">
        <f>SUM(Tabla_1994[[#This Row],[Partidos Perdidos como Equipo 1]]+Tabla_1994[[#This Row],[Partidos Perdidos como Equipo 2]])</f>
        <v>2</v>
      </c>
      <c r="L9">
        <f>COUNTIFS(Tabla_Primaria!D$3:D$54,$B9,Tabla_Primaria!P$4:P$55,"Empate")</f>
        <v>0</v>
      </c>
      <c r="M9">
        <f>COUNTIFS(Tabla_Primaria!E$3:E$54,$B9,Tabla_Primaria!Q$4:Q$55,"Empate")</f>
        <v>0</v>
      </c>
      <c r="N9">
        <f>SUM(Tabla_1994[[#This Row],[Partidos Empatados como Equipo 1]]+Tabla_1994[[#This Row],[Partidos Empatados como Equipo 2]])</f>
        <v>0</v>
      </c>
    </row>
    <row r="10" spans="1:14" x14ac:dyDescent="0.2">
      <c r="A10">
        <v>1994</v>
      </c>
      <c r="B10" t="s">
        <v>129</v>
      </c>
      <c r="C10">
        <f>SUMIF(Tabla_Primaria!D$3:D$54,$B10,Tabla_Primaria!J$3:J$54)</f>
        <v>8</v>
      </c>
      <c r="D10">
        <f>SUMIF(Tabla_Primaria!E$3:E$54,$B10,Tabla_Primaria!K$3:K$54)</f>
        <v>1</v>
      </c>
      <c r="E10">
        <f>SUM(Tabla_1994[[#This Row],[Goles como Equipo 1]]+Tabla_1994[[#This Row],[Goles como Equipo 2]])</f>
        <v>9</v>
      </c>
      <c r="F10">
        <f>COUNTIFS(Tabla_Primaria!D$3:D$54,$B10,Tabla_Primaria!P$4:P$55,"Victoria")</f>
        <v>2</v>
      </c>
      <c r="G10">
        <f>COUNTIFS(Tabla_Primaria!E$3:E$54,$B10,Tabla_Primaria!Q$4:Q$55,"Victoria")</f>
        <v>1</v>
      </c>
      <c r="H10">
        <f>SUM(Tabla_1994[[#This Row],[Partidos Ganados como Equipo 1]]+Tabla_1994[[#This Row],[Partidos Ganados como Equipo 2]])</f>
        <v>3</v>
      </c>
      <c r="I10">
        <f>COUNTIFS(Tabla_Primaria!D$3:D$54,$B10,Tabla_Primaria!P$4:P$55,"Derrota")</f>
        <v>0</v>
      </c>
      <c r="J10">
        <f>COUNTIFS(Tabla_Primaria!E$3:E$54,$B10,Tabla_Primaria!Q$4:Q$55,"Derrota")</f>
        <v>0</v>
      </c>
      <c r="K10">
        <f>SUM(Tabla_1994[[#This Row],[Partidos Perdidos como Equipo 1]]+Tabla_1994[[#This Row],[Partidos Perdidos como Equipo 2]])</f>
        <v>0</v>
      </c>
      <c r="L10">
        <f>COUNTIFS(Tabla_Primaria!D$3:D$54,$B10,Tabla_Primaria!P$4:P$55,"Empate")</f>
        <v>2</v>
      </c>
      <c r="M10">
        <f>COUNTIFS(Tabla_Primaria!E$3:E$54,$B10,Tabla_Primaria!Q$4:Q$55,"Empate")</f>
        <v>0</v>
      </c>
      <c r="N10">
        <f>SUM(Tabla_1994[[#This Row],[Partidos Empatados como Equipo 1]]+Tabla_1994[[#This Row],[Partidos Empatados como Equipo 2]])</f>
        <v>2</v>
      </c>
    </row>
    <row r="11" spans="1:14" x14ac:dyDescent="0.2">
      <c r="A11">
        <v>1994</v>
      </c>
      <c r="B11" t="s">
        <v>153</v>
      </c>
      <c r="C11">
        <f>SUMIF(Tabla_Primaria!D$3:D$54,$B11,Tabla_Primaria!J$3:J$54)</f>
        <v>0</v>
      </c>
      <c r="D11">
        <f>SUMIF(Tabla_Primaria!E$3:E$54,$B11,Tabla_Primaria!K$3:K$54)</f>
        <v>0</v>
      </c>
      <c r="E11">
        <f>SUM(Tabla_1994[[#This Row],[Goles como Equipo 1]]+Tabla_1994[[#This Row],[Goles como Equipo 2]])</f>
        <v>0</v>
      </c>
      <c r="F11">
        <f>COUNTIFS(Tabla_Primaria!D$3:D$54,$B11,Tabla_Primaria!P$4:P$55,"Victoria")</f>
        <v>1</v>
      </c>
      <c r="G11">
        <f>COUNTIFS(Tabla_Primaria!E$3:E$54,$B11,Tabla_Primaria!Q$4:Q$55,"Victoria")</f>
        <v>1</v>
      </c>
      <c r="H11">
        <f>SUM(Tabla_1994[[#This Row],[Partidos Ganados como Equipo 1]]+Tabla_1994[[#This Row],[Partidos Ganados como Equipo 2]])</f>
        <v>2</v>
      </c>
      <c r="I11">
        <f>COUNTIFS(Tabla_Primaria!D$3:D$54,$B11,Tabla_Primaria!P$4:P$55,"Derrota")</f>
        <v>0</v>
      </c>
      <c r="J11">
        <f>COUNTIFS(Tabla_Primaria!E$3:E$54,$B11,Tabla_Primaria!Q$4:Q$55,"Derrota")</f>
        <v>0</v>
      </c>
      <c r="K11">
        <f>SUM(Tabla_1994[[#This Row],[Partidos Perdidos como Equipo 1]]+Tabla_1994[[#This Row],[Partidos Perdidos como Equipo 2]])</f>
        <v>0</v>
      </c>
      <c r="L11">
        <f>COUNTIFS(Tabla_Primaria!D$3:D$54,$B11,Tabla_Primaria!P$4:P$55,"Empate")</f>
        <v>0</v>
      </c>
      <c r="M11">
        <f>COUNTIFS(Tabla_Primaria!E$3:E$54,$B11,Tabla_Primaria!Q$4:Q$55,"Empate")</f>
        <v>1</v>
      </c>
      <c r="N11">
        <f>SUM(Tabla_1994[[#This Row],[Partidos Empatados como Equipo 1]]+Tabla_1994[[#This Row],[Partidos Empatados como Equipo 2]])</f>
        <v>1</v>
      </c>
    </row>
    <row r="12" spans="1:14" x14ac:dyDescent="0.2">
      <c r="A12">
        <v>1994</v>
      </c>
      <c r="B12" t="s">
        <v>119</v>
      </c>
      <c r="C12">
        <f>SUMIF(Tabla_Primaria!D$3:D$54,$B12,Tabla_Primaria!J$3:J$54)</f>
        <v>4</v>
      </c>
      <c r="D12">
        <f>SUMIF(Tabla_Primaria!E$3:E$54,$B12,Tabla_Primaria!K$3:K$54)</f>
        <v>4</v>
      </c>
      <c r="E12">
        <f>SUM(Tabla_1994[[#This Row],[Goles como Equipo 1]]+Tabla_1994[[#This Row],[Goles como Equipo 2]])</f>
        <v>8</v>
      </c>
      <c r="F12">
        <f>COUNTIFS(Tabla_Primaria!D$3:D$54,$B12,Tabla_Primaria!P$4:P$55,"Victoria")</f>
        <v>1</v>
      </c>
      <c r="G12">
        <f>COUNTIFS(Tabla_Primaria!E$3:E$54,$B12,Tabla_Primaria!Q$4:Q$55,"Victoria")</f>
        <v>1</v>
      </c>
      <c r="H12">
        <f>SUM(Tabla_1994[[#This Row],[Partidos Ganados como Equipo 1]]+Tabla_1994[[#This Row],[Partidos Ganados como Equipo 2]])</f>
        <v>2</v>
      </c>
      <c r="I12">
        <f>COUNTIFS(Tabla_Primaria!D$3:D$54,$B12,Tabla_Primaria!P$4:P$55,"Derrota")</f>
        <v>1</v>
      </c>
      <c r="J12">
        <f>COUNTIFS(Tabla_Primaria!E$3:E$54,$B12,Tabla_Primaria!Q$4:Q$55,"Derrota")</f>
        <v>2</v>
      </c>
      <c r="K12">
        <f>SUM(Tabla_1994[[#This Row],[Partidos Perdidos como Equipo 1]]+Tabla_1994[[#This Row],[Partidos Perdidos como Equipo 2]])</f>
        <v>3</v>
      </c>
      <c r="L12">
        <f>COUNTIFS(Tabla_Primaria!D$3:D$54,$B12,Tabla_Primaria!P$4:P$55,"Empate")</f>
        <v>2</v>
      </c>
      <c r="M12">
        <f>COUNTIFS(Tabla_Primaria!E$3:E$54,$B12,Tabla_Primaria!Q$4:Q$55,"Empate")</f>
        <v>0</v>
      </c>
      <c r="N12">
        <f>SUM(Tabla_1994[[#This Row],[Partidos Empatados como Equipo 1]]+Tabla_1994[[#This Row],[Partidos Empatados como Equipo 2]])</f>
        <v>2</v>
      </c>
    </row>
    <row r="13" spans="1:14" x14ac:dyDescent="0.2">
      <c r="A13">
        <v>1994</v>
      </c>
      <c r="B13" t="s">
        <v>133</v>
      </c>
      <c r="C13">
        <f>SUMIF(Tabla_Primaria!D$3:D$54,$B13,Tabla_Primaria!J$3:J$54)</f>
        <v>0</v>
      </c>
      <c r="D13">
        <f>SUMIF(Tabla_Primaria!E$3:E$54,$B13,Tabla_Primaria!K$3:K$54)</f>
        <v>4</v>
      </c>
      <c r="E13">
        <f>SUM(Tabla_1994[[#This Row],[Goles como Equipo 1]]+Tabla_1994[[#This Row],[Goles como Equipo 2]])</f>
        <v>4</v>
      </c>
      <c r="F13">
        <f>COUNTIFS(Tabla_Primaria!D$3:D$54,$B13,Tabla_Primaria!P$4:P$55,"Victoria")</f>
        <v>1</v>
      </c>
      <c r="G13">
        <f>COUNTIFS(Tabla_Primaria!E$3:E$54,$B13,Tabla_Primaria!Q$4:Q$55,"Victoria")</f>
        <v>1</v>
      </c>
      <c r="H13">
        <f>SUM(Tabla_1994[[#This Row],[Partidos Ganados como Equipo 1]]+Tabla_1994[[#This Row],[Partidos Ganados como Equipo 2]])</f>
        <v>2</v>
      </c>
      <c r="I13">
        <f>COUNTIFS(Tabla_Primaria!D$3:D$54,$B13,Tabla_Primaria!P$4:P$55,"Derrota")</f>
        <v>0</v>
      </c>
      <c r="J13">
        <f>COUNTIFS(Tabla_Primaria!E$3:E$54,$B13,Tabla_Primaria!Q$4:Q$55,"Derrota")</f>
        <v>0</v>
      </c>
      <c r="K13">
        <f>SUM(Tabla_1994[[#This Row],[Partidos Perdidos como Equipo 1]]+Tabla_1994[[#This Row],[Partidos Perdidos como Equipo 2]])</f>
        <v>0</v>
      </c>
      <c r="L13">
        <f>COUNTIFS(Tabla_Primaria!D$3:D$54,$B13,Tabla_Primaria!P$4:P$55,"Empate")</f>
        <v>0</v>
      </c>
      <c r="M13">
        <f>COUNTIFS(Tabla_Primaria!E$3:E$54,$B13,Tabla_Primaria!Q$4:Q$55,"Empate")</f>
        <v>1</v>
      </c>
      <c r="N13">
        <f>SUM(Tabla_1994[[#This Row],[Partidos Empatados como Equipo 1]]+Tabla_1994[[#This Row],[Partidos Empatados como Equipo 2]])</f>
        <v>1</v>
      </c>
    </row>
    <row r="14" spans="1:14" x14ac:dyDescent="0.2">
      <c r="A14">
        <v>1994</v>
      </c>
      <c r="B14" t="s">
        <v>26</v>
      </c>
      <c r="C14">
        <f>SUMIF(Tabla_Primaria!D$3:D$54,$B14,Tabla_Primaria!J$3:J$54)</f>
        <v>3</v>
      </c>
      <c r="D14">
        <f>SUMIF(Tabla_Primaria!E$3:E$54,$B14,Tabla_Primaria!K$3:K$54)</f>
        <v>1</v>
      </c>
      <c r="E14">
        <f>SUM(Tabla_1994[[#This Row],[Goles como Equipo 1]]+Tabla_1994[[#This Row],[Goles como Equipo 2]])</f>
        <v>4</v>
      </c>
      <c r="F14">
        <f>COUNTIFS(Tabla_Primaria!D$3:D$54,$B14,Tabla_Primaria!P$4:P$55,"Victoria")</f>
        <v>1</v>
      </c>
      <c r="G14">
        <f>COUNTIFS(Tabla_Primaria!E$3:E$54,$B14,Tabla_Primaria!Q$4:Q$55,"Victoria")</f>
        <v>0</v>
      </c>
      <c r="H14">
        <f>SUM(Tabla_1994[[#This Row],[Partidos Ganados como Equipo 1]]+Tabla_1994[[#This Row],[Partidos Ganados como Equipo 2]])</f>
        <v>1</v>
      </c>
      <c r="I14">
        <f>COUNTIFS(Tabla_Primaria!D$3:D$54,$B14,Tabla_Primaria!P$4:P$55,"Derrota")</f>
        <v>1</v>
      </c>
      <c r="J14">
        <f>COUNTIFS(Tabla_Primaria!E$3:E$54,$B14,Tabla_Primaria!Q$4:Q$55,"Derrota")</f>
        <v>2</v>
      </c>
      <c r="K14">
        <f>SUM(Tabla_1994[[#This Row],[Partidos Perdidos como Equipo 1]]+Tabla_1994[[#This Row],[Partidos Perdidos como Equipo 2]])</f>
        <v>3</v>
      </c>
      <c r="L14">
        <f>COUNTIFS(Tabla_Primaria!D$3:D$54,$B14,Tabla_Primaria!P$4:P$55,"Empate")</f>
        <v>0</v>
      </c>
      <c r="M14">
        <f>COUNTIFS(Tabla_Primaria!E$3:E$54,$B14,Tabla_Primaria!Q$4:Q$55,"Empate")</f>
        <v>0</v>
      </c>
      <c r="N14">
        <f>SUM(Tabla_1994[[#This Row],[Partidos Empatados como Equipo 1]]+Tabla_1994[[#This Row],[Partidos Empatados como Equipo 2]])</f>
        <v>0</v>
      </c>
    </row>
    <row r="15" spans="1:14" x14ac:dyDescent="0.2">
      <c r="A15">
        <v>1994</v>
      </c>
      <c r="B15" t="s">
        <v>110</v>
      </c>
      <c r="C15">
        <f>SUMIF(Tabla_Primaria!D$3:D$54,$B15,Tabla_Primaria!J$3:J$54)</f>
        <v>1</v>
      </c>
      <c r="D15">
        <f>SUMIF(Tabla_Primaria!E$3:E$54,$B15,Tabla_Primaria!K$3:K$54)</f>
        <v>1</v>
      </c>
      <c r="E15">
        <f>SUM(Tabla_1994[[#This Row],[Goles como Equipo 1]]+Tabla_1994[[#This Row],[Goles como Equipo 2]])</f>
        <v>2</v>
      </c>
      <c r="F15">
        <f>COUNTIFS(Tabla_Primaria!D$3:D$54,$B15,Tabla_Primaria!P$4:P$55,"Victoria")</f>
        <v>0</v>
      </c>
      <c r="G15">
        <f>COUNTIFS(Tabla_Primaria!E$3:E$54,$B15,Tabla_Primaria!Q$4:Q$55,"Victoria")</f>
        <v>0</v>
      </c>
      <c r="H15">
        <f>SUM(Tabla_1994[[#This Row],[Partidos Ganados como Equipo 1]]+Tabla_1994[[#This Row],[Partidos Ganados como Equipo 2]])</f>
        <v>0</v>
      </c>
      <c r="I15">
        <f>COUNTIFS(Tabla_Primaria!D$3:D$54,$B15,Tabla_Primaria!P$4:P$55,"Derrota")</f>
        <v>1</v>
      </c>
      <c r="J15">
        <f>COUNTIFS(Tabla_Primaria!E$3:E$54,$B15,Tabla_Primaria!Q$4:Q$55,"Derrota")</f>
        <v>1</v>
      </c>
      <c r="K15">
        <f>SUM(Tabla_1994[[#This Row],[Partidos Perdidos como Equipo 1]]+Tabla_1994[[#This Row],[Partidos Perdidos como Equipo 2]])</f>
        <v>2</v>
      </c>
      <c r="L15">
        <f>COUNTIFS(Tabla_Primaria!D$3:D$54,$B15,Tabla_Primaria!P$4:P$55,"Empate")</f>
        <v>0</v>
      </c>
      <c r="M15">
        <f>COUNTIFS(Tabla_Primaria!E$3:E$54,$B15,Tabla_Primaria!Q$4:Q$55,"Empate")</f>
        <v>1</v>
      </c>
      <c r="N15">
        <f>SUM(Tabla_1994[[#This Row],[Partidos Empatados como Equipo 1]]+Tabla_1994[[#This Row],[Partidos Empatados como Equipo 2]])</f>
        <v>1</v>
      </c>
    </row>
    <row r="16" spans="1:14" x14ac:dyDescent="0.2">
      <c r="A16">
        <v>1994</v>
      </c>
      <c r="B16" t="s">
        <v>126</v>
      </c>
      <c r="C16">
        <f>SUMIF(Tabla_Primaria!D$3:D$54,$B16,Tabla_Primaria!J$3:J$54)</f>
        <v>6</v>
      </c>
      <c r="D16">
        <f>SUMIF(Tabla_Primaria!E$3:E$54,$B16,Tabla_Primaria!K$3:K$54)</f>
        <v>2</v>
      </c>
      <c r="E16">
        <f>SUM(Tabla_1994[[#This Row],[Goles como Equipo 1]]+Tabla_1994[[#This Row],[Goles como Equipo 2]])</f>
        <v>8</v>
      </c>
      <c r="F16">
        <f>COUNTIFS(Tabla_Primaria!D$3:D$54,$B16,Tabla_Primaria!P$4:P$55,"Victoria")</f>
        <v>2</v>
      </c>
      <c r="G16">
        <f>COUNTIFS(Tabla_Primaria!E$3:E$54,$B16,Tabla_Primaria!Q$4:Q$55,"Victoria")</f>
        <v>1</v>
      </c>
      <c r="H16">
        <f>SUM(Tabla_1994[[#This Row],[Partidos Ganados como Equipo 1]]+Tabla_1994[[#This Row],[Partidos Ganados como Equipo 2]])</f>
        <v>3</v>
      </c>
      <c r="I16">
        <f>COUNTIFS(Tabla_Primaria!D$3:D$54,$B16,Tabla_Primaria!P$4:P$55,"Derrota")</f>
        <v>1</v>
      </c>
      <c r="J16">
        <f>COUNTIFS(Tabla_Primaria!E$3:E$54,$B16,Tabla_Primaria!Q$4:Q$55,"Derrota")</f>
        <v>1</v>
      </c>
      <c r="K16">
        <f>SUM(Tabla_1994[[#This Row],[Partidos Perdidos como Equipo 1]]+Tabla_1994[[#This Row],[Partidos Perdidos como Equipo 2]])</f>
        <v>2</v>
      </c>
      <c r="L16">
        <f>COUNTIFS(Tabla_Primaria!D$3:D$54,$B16,Tabla_Primaria!P$4:P$55,"Empate")</f>
        <v>0</v>
      </c>
      <c r="M16">
        <f>COUNTIFS(Tabla_Primaria!E$3:E$54,$B16,Tabla_Primaria!Q$4:Q$55,"Empate")</f>
        <v>0</v>
      </c>
      <c r="N16">
        <f>SUM(Tabla_1994[[#This Row],[Partidos Empatados como Equipo 1]]+Tabla_1994[[#This Row],[Partidos Empatados como Equipo 2]])</f>
        <v>0</v>
      </c>
    </row>
    <row r="17" spans="1:14" x14ac:dyDescent="0.2">
      <c r="A17">
        <v>1994</v>
      </c>
      <c r="B17" t="s">
        <v>135</v>
      </c>
      <c r="C17">
        <f>SUMIF(Tabla_Primaria!D$3:D$54,$B17,Tabla_Primaria!J$3:J$54)</f>
        <v>4</v>
      </c>
      <c r="D17">
        <f>SUMIF(Tabla_Primaria!E$3:E$54,$B17,Tabla_Primaria!K$3:K$54)</f>
        <v>3</v>
      </c>
      <c r="E17">
        <f>SUM(Tabla_1994[[#This Row],[Goles como Equipo 1]]+Tabla_1994[[#This Row],[Goles como Equipo 2]])</f>
        <v>7</v>
      </c>
      <c r="F17">
        <f>COUNTIFS(Tabla_Primaria!D$3:D$54,$B17,Tabla_Primaria!P$4:P$55,"Victoria")</f>
        <v>1</v>
      </c>
      <c r="G17">
        <f>COUNTIFS(Tabla_Primaria!E$3:E$54,$B17,Tabla_Primaria!Q$4:Q$55,"Victoria")</f>
        <v>0</v>
      </c>
      <c r="H17">
        <f>SUM(Tabla_1994[[#This Row],[Partidos Ganados como Equipo 1]]+Tabla_1994[[#This Row],[Partidos Ganados como Equipo 2]])</f>
        <v>1</v>
      </c>
      <c r="I17">
        <f>COUNTIFS(Tabla_Primaria!D$3:D$54,$B17,Tabla_Primaria!P$4:P$55,"Derrota")</f>
        <v>1</v>
      </c>
      <c r="J17">
        <f>COUNTIFS(Tabla_Primaria!E$3:E$54,$B17,Tabla_Primaria!Q$4:Q$55,"Derrota")</f>
        <v>2</v>
      </c>
      <c r="K17">
        <f>SUM(Tabla_1994[[#This Row],[Partidos Perdidos como Equipo 1]]+Tabla_1994[[#This Row],[Partidos Perdidos como Equipo 2]])</f>
        <v>3</v>
      </c>
      <c r="L17">
        <f>COUNTIFS(Tabla_Primaria!D$3:D$54,$B17,Tabla_Primaria!P$4:P$55,"Empate")</f>
        <v>0</v>
      </c>
      <c r="M17">
        <f>COUNTIFS(Tabla_Primaria!E$3:E$54,$B17,Tabla_Primaria!Q$4:Q$55,"Empate")</f>
        <v>0</v>
      </c>
      <c r="N17">
        <f>SUM(Tabla_1994[[#This Row],[Partidos Empatados como Equipo 1]]+Tabla_1994[[#This Row],[Partidos Empatados como Equipo 2]])</f>
        <v>0</v>
      </c>
    </row>
    <row r="18" spans="1:14" x14ac:dyDescent="0.2">
      <c r="A18">
        <v>1994</v>
      </c>
      <c r="B18" t="s">
        <v>49</v>
      </c>
      <c r="C18">
        <f>SUMIF(Tabla_Primaria!D$3:D$54,$B18,Tabla_Primaria!J$3:J$54)</f>
        <v>1</v>
      </c>
      <c r="D18">
        <f>SUMIF(Tabla_Primaria!E$3:E$54,$B18,Tabla_Primaria!K$3:K$54)</f>
        <v>0</v>
      </c>
      <c r="E18">
        <f>SUM(Tabla_1994[[#This Row],[Goles como Equipo 1]]+Tabla_1994[[#This Row],[Goles como Equipo 2]])</f>
        <v>1</v>
      </c>
      <c r="F18">
        <f>COUNTIFS(Tabla_Primaria!D$3:D$54,$B18,Tabla_Primaria!P$4:P$55,"Victoria")</f>
        <v>1</v>
      </c>
      <c r="G18">
        <f>COUNTIFS(Tabla_Primaria!E$3:E$54,$B18,Tabla_Primaria!Q$4:Q$55,"Victoria")</f>
        <v>0</v>
      </c>
      <c r="H18">
        <f>SUM(Tabla_1994[[#This Row],[Partidos Ganados como Equipo 1]]+Tabla_1994[[#This Row],[Partidos Ganados como Equipo 2]])</f>
        <v>1</v>
      </c>
      <c r="I18">
        <f>COUNTIFS(Tabla_Primaria!D$3:D$54,$B18,Tabla_Primaria!P$4:P$55,"Derrota")</f>
        <v>0</v>
      </c>
      <c r="J18">
        <f>COUNTIFS(Tabla_Primaria!E$3:E$54,$B18,Tabla_Primaria!Q$4:Q$55,"Derrota")</f>
        <v>0</v>
      </c>
      <c r="K18">
        <f>SUM(Tabla_1994[[#This Row],[Partidos Perdidos como Equipo 1]]+Tabla_1994[[#This Row],[Partidos Perdidos como Equipo 2]])</f>
        <v>0</v>
      </c>
      <c r="L18">
        <f>COUNTIFS(Tabla_Primaria!D$3:D$54,$B18,Tabla_Primaria!P$4:P$55,"Empate")</f>
        <v>0</v>
      </c>
      <c r="M18">
        <f>COUNTIFS(Tabla_Primaria!E$3:E$54,$B18,Tabla_Primaria!Q$4:Q$55,"Empate")</f>
        <v>2</v>
      </c>
      <c r="N18">
        <f>SUM(Tabla_1994[[#This Row],[Partidos Empatados como Equipo 1]]+Tabla_1994[[#This Row],[Partidos Empatados como Equipo 2]])</f>
        <v>2</v>
      </c>
    </row>
    <row r="19" spans="1:14" x14ac:dyDescent="0.2">
      <c r="A19">
        <v>1994</v>
      </c>
      <c r="B19" t="s">
        <v>98</v>
      </c>
      <c r="C19">
        <f>SUMIF(Tabla_Primaria!D$3:D$54,$B19,Tabla_Primaria!J$3:J$54)</f>
        <v>0</v>
      </c>
      <c r="D19">
        <f>SUMIF(Tabla_Primaria!E$3:E$54,$B19,Tabla_Primaria!K$3:K$54)</f>
        <v>2</v>
      </c>
      <c r="E19">
        <f>SUM(Tabla_1994[[#This Row],[Goles como Equipo 1]]+Tabla_1994[[#This Row],[Goles como Equipo 2]])</f>
        <v>2</v>
      </c>
      <c r="F19">
        <f>COUNTIFS(Tabla_Primaria!D$3:D$54,$B19,Tabla_Primaria!P$4:P$55,"Victoria")</f>
        <v>0</v>
      </c>
      <c r="G19">
        <f>COUNTIFS(Tabla_Primaria!E$3:E$54,$B19,Tabla_Primaria!Q$4:Q$55,"Victoria")</f>
        <v>1</v>
      </c>
      <c r="H19">
        <f>SUM(Tabla_1994[[#This Row],[Partidos Ganados como Equipo 1]]+Tabla_1994[[#This Row],[Partidos Ganados como Equipo 2]])</f>
        <v>1</v>
      </c>
      <c r="I19">
        <f>COUNTIFS(Tabla_Primaria!D$3:D$54,$B19,Tabla_Primaria!P$4:P$55,"Derrota")</f>
        <v>0</v>
      </c>
      <c r="J19">
        <f>COUNTIFS(Tabla_Primaria!E$3:E$54,$B19,Tabla_Primaria!Q$4:Q$55,"Derrota")</f>
        <v>1</v>
      </c>
      <c r="K19">
        <f>SUM(Tabla_1994[[#This Row],[Partidos Perdidos como Equipo 1]]+Tabla_1994[[#This Row],[Partidos Perdidos como Equipo 2]])</f>
        <v>1</v>
      </c>
      <c r="L19">
        <f>COUNTIFS(Tabla_Primaria!D$3:D$54,$B19,Tabla_Primaria!P$4:P$55,"Empate")</f>
        <v>1</v>
      </c>
      <c r="M19">
        <f>COUNTIFS(Tabla_Primaria!E$3:E$54,$B19,Tabla_Primaria!Q$4:Q$55,"Empate")</f>
        <v>1</v>
      </c>
      <c r="N19">
        <f>SUM(Tabla_1994[[#This Row],[Partidos Empatados como Equipo 1]]+Tabla_1994[[#This Row],[Partidos Empatados como Equipo 2]])</f>
        <v>2</v>
      </c>
    </row>
    <row r="20" spans="1:14" x14ac:dyDescent="0.2">
      <c r="A20">
        <v>1994</v>
      </c>
      <c r="B20" t="s">
        <v>92</v>
      </c>
      <c r="C20">
        <f>SUMIF(Tabla_Primaria!D$3:D$54,$B20,Tabla_Primaria!J$3:J$54)</f>
        <v>6</v>
      </c>
      <c r="D20">
        <f>SUMIF(Tabla_Primaria!E$3:E$54,$B20,Tabla_Primaria!K$3:K$54)</f>
        <v>4</v>
      </c>
      <c r="E20">
        <f>SUM(Tabla_1994[[#This Row],[Goles como Equipo 1]]+Tabla_1994[[#This Row],[Goles como Equipo 2]])</f>
        <v>10</v>
      </c>
      <c r="F20">
        <f>COUNTIFS(Tabla_Primaria!D$3:D$54,$B20,Tabla_Primaria!P$4:P$55,"Victoria")</f>
        <v>1</v>
      </c>
      <c r="G20">
        <f>COUNTIFS(Tabla_Primaria!E$3:E$54,$B20,Tabla_Primaria!Q$4:Q$55,"Victoria")</f>
        <v>2</v>
      </c>
      <c r="H20">
        <f>SUM(Tabla_1994[[#This Row],[Partidos Ganados como Equipo 1]]+Tabla_1994[[#This Row],[Partidos Ganados como Equipo 2]])</f>
        <v>3</v>
      </c>
      <c r="I20">
        <f>COUNTIFS(Tabla_Primaria!D$3:D$54,$B20,Tabla_Primaria!P$4:P$55,"Derrota")</f>
        <v>2</v>
      </c>
      <c r="J20">
        <f>COUNTIFS(Tabla_Primaria!E$3:E$54,$B20,Tabla_Primaria!Q$4:Q$55,"Derrota")</f>
        <v>0</v>
      </c>
      <c r="K20">
        <f>SUM(Tabla_1994[[#This Row],[Partidos Perdidos como Equipo 1]]+Tabla_1994[[#This Row],[Partidos Perdidos como Equipo 2]])</f>
        <v>2</v>
      </c>
      <c r="L20">
        <f>COUNTIFS(Tabla_Primaria!D$3:D$54,$B20,Tabla_Primaria!P$4:P$55,"Empate")</f>
        <v>0</v>
      </c>
      <c r="M20">
        <f>COUNTIFS(Tabla_Primaria!E$3:E$54,$B20,Tabla_Primaria!Q$4:Q$55,"Empate")</f>
        <v>0</v>
      </c>
      <c r="N20">
        <f>SUM(Tabla_1994[[#This Row],[Partidos Empatados como Equipo 1]]+Tabla_1994[[#This Row],[Partidos Empatados como Equipo 2]])</f>
        <v>0</v>
      </c>
    </row>
    <row r="21" spans="1:14" x14ac:dyDescent="0.2">
      <c r="A21">
        <v>1994</v>
      </c>
      <c r="B21" t="s">
        <v>95</v>
      </c>
      <c r="C21">
        <f>SUMIF(Tabla_Primaria!D$3:D$54,$B21,Tabla_Primaria!J$3:J$54)</f>
        <v>6</v>
      </c>
      <c r="D21">
        <f>SUMIF(Tabla_Primaria!E$3:E$54,$B21,Tabla_Primaria!K$3:K$54)</f>
        <v>1</v>
      </c>
      <c r="E21">
        <f>SUM(Tabla_1994[[#This Row],[Goles como Equipo 1]]+Tabla_1994[[#This Row],[Goles como Equipo 2]])</f>
        <v>7</v>
      </c>
      <c r="F21">
        <f>COUNTIFS(Tabla_Primaria!D$3:D$54,$B21,Tabla_Primaria!P$4:P$55,"Victoria")</f>
        <v>0</v>
      </c>
      <c r="G21">
        <f>COUNTIFS(Tabla_Primaria!E$3:E$54,$B21,Tabla_Primaria!Q$4:Q$55,"Victoria")</f>
        <v>0</v>
      </c>
      <c r="H21">
        <f>SUM(Tabla_1994[[#This Row],[Partidos Ganados como Equipo 1]]+Tabla_1994[[#This Row],[Partidos Ganados como Equipo 2]])</f>
        <v>0</v>
      </c>
      <c r="I21">
        <f>COUNTIFS(Tabla_Primaria!D$3:D$54,$B21,Tabla_Primaria!P$4:P$55,"Derrota")</f>
        <v>1</v>
      </c>
      <c r="J21">
        <f>COUNTIFS(Tabla_Primaria!E$3:E$54,$B21,Tabla_Primaria!Q$4:Q$55,"Derrota")</f>
        <v>2</v>
      </c>
      <c r="K21">
        <f>SUM(Tabla_1994[[#This Row],[Partidos Perdidos como Equipo 1]]+Tabla_1994[[#This Row],[Partidos Perdidos como Equipo 2]])</f>
        <v>3</v>
      </c>
      <c r="L21">
        <f>COUNTIFS(Tabla_Primaria!D$3:D$54,$B21,Tabla_Primaria!P$4:P$55,"Empate")</f>
        <v>0</v>
      </c>
      <c r="M21">
        <f>COUNTIFS(Tabla_Primaria!E$3:E$54,$B21,Tabla_Primaria!Q$4:Q$55,"Empate")</f>
        <v>0</v>
      </c>
      <c r="N21">
        <f>SUM(Tabla_1994[[#This Row],[Partidos Empatados como Equipo 1]]+Tabla_1994[[#This Row],[Partidos Empatados como Equipo 2]])</f>
        <v>0</v>
      </c>
    </row>
    <row r="22" spans="1:14" x14ac:dyDescent="0.2">
      <c r="A22">
        <v>1994</v>
      </c>
      <c r="B22" t="s">
        <v>113</v>
      </c>
      <c r="C22">
        <f>SUMIF(Tabla_Primaria!D$3:D$54,$B22,Tabla_Primaria!J$3:J$54)</f>
        <v>3</v>
      </c>
      <c r="D22">
        <f>SUMIF(Tabla_Primaria!E$3:E$54,$B22,Tabla_Primaria!K$3:K$54)</f>
        <v>2</v>
      </c>
      <c r="E22">
        <f>SUM(Tabla_1994[[#This Row],[Goles como Equipo 1]]+Tabla_1994[[#This Row],[Goles como Equipo 2]])</f>
        <v>5</v>
      </c>
      <c r="F22">
        <f>COUNTIFS(Tabla_Primaria!D$3:D$54,$B22,Tabla_Primaria!P$4:P$55,"Victoria")</f>
        <v>2</v>
      </c>
      <c r="G22">
        <f>COUNTIFS(Tabla_Primaria!E$3:E$54,$B22,Tabla_Primaria!Q$4:Q$55,"Victoria")</f>
        <v>1</v>
      </c>
      <c r="H22">
        <f>SUM(Tabla_1994[[#This Row],[Partidos Ganados como Equipo 1]]+Tabla_1994[[#This Row],[Partidos Ganados como Equipo 2]])</f>
        <v>3</v>
      </c>
      <c r="I22">
        <f>COUNTIFS(Tabla_Primaria!D$3:D$54,$B22,Tabla_Primaria!P$4:P$55,"Derrota")</f>
        <v>0</v>
      </c>
      <c r="J22">
        <f>COUNTIFS(Tabla_Primaria!E$3:E$54,$B22,Tabla_Primaria!Q$4:Q$55,"Derrota")</f>
        <v>1</v>
      </c>
      <c r="K22">
        <f>SUM(Tabla_1994[[#This Row],[Partidos Perdidos como Equipo 1]]+Tabla_1994[[#This Row],[Partidos Perdidos como Equipo 2]])</f>
        <v>1</v>
      </c>
      <c r="L22">
        <f>COUNTIFS(Tabla_Primaria!D$3:D$54,$B22,Tabla_Primaria!P$4:P$55,"Empate")</f>
        <v>0</v>
      </c>
      <c r="M22">
        <f>COUNTIFS(Tabla_Primaria!E$3:E$54,$B22,Tabla_Primaria!Q$4:Q$55,"Empate")</f>
        <v>0</v>
      </c>
      <c r="N22">
        <f>SUM(Tabla_1994[[#This Row],[Partidos Empatados como Equipo 1]]+Tabla_1994[[#This Row],[Partidos Empatados como Equipo 2]])</f>
        <v>0</v>
      </c>
    </row>
    <row r="23" spans="1:14" x14ac:dyDescent="0.2">
      <c r="A23">
        <v>1994</v>
      </c>
      <c r="B23" t="s">
        <v>106</v>
      </c>
      <c r="C23">
        <f>SUMIF(Tabla_Primaria!D$3:D$54,$B23,Tabla_Primaria!J$3:J$54)</f>
        <v>5</v>
      </c>
      <c r="D23">
        <f>SUMIF(Tabla_Primaria!E$3:E$54,$B23,Tabla_Primaria!K$3:K$54)</f>
        <v>5</v>
      </c>
      <c r="E23">
        <f>SUM(Tabla_1994[[#This Row],[Goles como Equipo 1]]+Tabla_1994[[#This Row],[Goles como Equipo 2]])</f>
        <v>10</v>
      </c>
      <c r="F23">
        <f>COUNTIFS(Tabla_Primaria!D$3:D$54,$B23,Tabla_Primaria!P$4:P$55,"Victoria")</f>
        <v>1</v>
      </c>
      <c r="G23">
        <f>COUNTIFS(Tabla_Primaria!E$3:E$54,$B23,Tabla_Primaria!Q$4:Q$55,"Victoria")</f>
        <v>1</v>
      </c>
      <c r="H23">
        <f>SUM(Tabla_1994[[#This Row],[Partidos Ganados como Equipo 1]]+Tabla_1994[[#This Row],[Partidos Ganados como Equipo 2]])</f>
        <v>2</v>
      </c>
      <c r="I23">
        <f>COUNTIFS(Tabla_Primaria!D$3:D$54,$B23,Tabla_Primaria!P$4:P$55,"Derrota")</f>
        <v>1</v>
      </c>
      <c r="J23">
        <f>COUNTIFS(Tabla_Primaria!E$3:E$54,$B23,Tabla_Primaria!Q$4:Q$55,"Derrota")</f>
        <v>2</v>
      </c>
      <c r="K23">
        <f>SUM(Tabla_1994[[#This Row],[Partidos Perdidos como Equipo 1]]+Tabla_1994[[#This Row],[Partidos Perdidos como Equipo 2]])</f>
        <v>3</v>
      </c>
      <c r="L23">
        <f>COUNTIFS(Tabla_Primaria!D$3:D$54,$B23,Tabla_Primaria!P$4:P$55,"Empate")</f>
        <v>0</v>
      </c>
      <c r="M23">
        <f>COUNTIFS(Tabla_Primaria!E$3:E$54,$B23,Tabla_Primaria!Q$4:Q$55,"Empate")</f>
        <v>0</v>
      </c>
      <c r="N23">
        <f>SUM(Tabla_1994[[#This Row],[Partidos Empatados como Equipo 1]]+Tabla_1994[[#This Row],[Partidos Empatados como Equipo 2]])</f>
        <v>0</v>
      </c>
    </row>
    <row r="24" spans="1:14" x14ac:dyDescent="0.2">
      <c r="A24">
        <v>1994</v>
      </c>
      <c r="B24" t="s">
        <v>52</v>
      </c>
      <c r="C24">
        <f>SUMIF(Tabla_Primaria!D$3:D$54,$B24,Tabla_Primaria!J$3:J$54)</f>
        <v>7</v>
      </c>
      <c r="D24">
        <f>SUMIF(Tabla_Primaria!E$3:E$54,$B24,Tabla_Primaria!K$3:K$54)</f>
        <v>8</v>
      </c>
      <c r="E24">
        <f>SUM(Tabla_1994[[#This Row],[Goles como Equipo 1]]+Tabla_1994[[#This Row],[Goles como Equipo 2]])</f>
        <v>15</v>
      </c>
      <c r="F24">
        <f>COUNTIFS(Tabla_Primaria!D$3:D$54,$B24,Tabla_Primaria!P$4:P$55,"Victoria")</f>
        <v>3</v>
      </c>
      <c r="G24">
        <f>COUNTIFS(Tabla_Primaria!E$3:E$54,$B24,Tabla_Primaria!Q$4:Q$55,"Victoria")</f>
        <v>1</v>
      </c>
      <c r="H24">
        <f>SUM(Tabla_1994[[#This Row],[Partidos Ganados como Equipo 1]]+Tabla_1994[[#This Row],[Partidos Ganados como Equipo 2]])</f>
        <v>4</v>
      </c>
      <c r="I24">
        <f>COUNTIFS(Tabla_Primaria!D$3:D$54,$B24,Tabla_Primaria!P$4:P$55,"Derrota")</f>
        <v>0</v>
      </c>
      <c r="J24">
        <f>COUNTIFS(Tabla_Primaria!E$3:E$54,$B24,Tabla_Primaria!Q$4:Q$55,"Derrota")</f>
        <v>2</v>
      </c>
      <c r="K24">
        <f>SUM(Tabla_1994[[#This Row],[Partidos Perdidos como Equipo 1]]+Tabla_1994[[#This Row],[Partidos Perdidos como Equipo 2]])</f>
        <v>2</v>
      </c>
      <c r="L24">
        <f>COUNTIFS(Tabla_Primaria!D$3:D$54,$B24,Tabla_Primaria!P$4:P$55,"Empate")</f>
        <v>0</v>
      </c>
      <c r="M24">
        <f>COUNTIFS(Tabla_Primaria!E$3:E$54,$B24,Tabla_Primaria!Q$4:Q$55,"Empate")</f>
        <v>1</v>
      </c>
      <c r="N24">
        <f>SUM(Tabla_1994[[#This Row],[Partidos Empatados como Equipo 1]]+Tabla_1994[[#This Row],[Partidos Empatados como Equipo 2]])</f>
        <v>1</v>
      </c>
    </row>
    <row r="25" spans="1:14" x14ac:dyDescent="0.2">
      <c r="A25">
        <v>1994</v>
      </c>
      <c r="B25" t="s">
        <v>53</v>
      </c>
      <c r="C25">
        <f>SUMIF(Tabla_Primaria!D$3:D$54,$B25,Tabla_Primaria!J$3:J$54)</f>
        <v>0</v>
      </c>
      <c r="D25">
        <f>SUMIF(Tabla_Primaria!E$3:E$54,$B25,Tabla_Primaria!K$3:K$54)</f>
        <v>5</v>
      </c>
      <c r="E25">
        <f>SUM(Tabla_1994[[#This Row],[Goles como Equipo 1]]+Tabla_1994[[#This Row],[Goles como Equipo 2]])</f>
        <v>5</v>
      </c>
      <c r="F25">
        <f>COUNTIFS(Tabla_Primaria!D$3:D$54,$B25,Tabla_Primaria!P$4:P$55,"Victoria")</f>
        <v>0</v>
      </c>
      <c r="G25">
        <f>COUNTIFS(Tabla_Primaria!E$3:E$54,$B25,Tabla_Primaria!Q$4:Q$55,"Victoria")</f>
        <v>0</v>
      </c>
      <c r="H25">
        <f>SUM(Tabla_1994[[#This Row],[Partidos Ganados como Equipo 1]]+Tabla_1994[[#This Row],[Partidos Ganados como Equipo 2]])</f>
        <v>0</v>
      </c>
      <c r="I25">
        <f>COUNTIFS(Tabla_Primaria!D$3:D$54,$B25,Tabla_Primaria!P$4:P$55,"Derrota")</f>
        <v>1</v>
      </c>
      <c r="J25">
        <f>COUNTIFS(Tabla_Primaria!E$3:E$54,$B25,Tabla_Primaria!Q$4:Q$55,"Derrota")</f>
        <v>3</v>
      </c>
      <c r="K25">
        <f>SUM(Tabla_1994[[#This Row],[Partidos Perdidos como Equipo 1]]+Tabla_1994[[#This Row],[Partidos Perdidos como Equipo 2]])</f>
        <v>4</v>
      </c>
      <c r="L25">
        <f>COUNTIFS(Tabla_Primaria!D$3:D$54,$B25,Tabla_Primaria!P$4:P$55,"Empate")</f>
        <v>0</v>
      </c>
      <c r="M25">
        <f>COUNTIFS(Tabla_Primaria!E$3:E$54,$B25,Tabla_Primaria!Q$4:Q$55,"Empate")</f>
        <v>0</v>
      </c>
      <c r="N25">
        <f>SUM(Tabla_1994[[#This Row],[Partidos Empatados como Equipo 1]]+Tabla_1994[[#This Row],[Partidos Empatados como Equipo 2]])</f>
        <v>0</v>
      </c>
    </row>
    <row r="26" spans="1:14" x14ac:dyDescent="0.2">
      <c r="A26">
        <v>1994</v>
      </c>
      <c r="B26" t="s">
        <v>77</v>
      </c>
      <c r="C26">
        <f>SUMIF(Tabla_Primaria!D$3:D$54,$B26,Tabla_Primaria!J$3:J$54)</f>
        <v>3</v>
      </c>
      <c r="D26">
        <f>SUMIF(Tabla_Primaria!E$3:E$54,$B26,Tabla_Primaria!K$3:K$54)</f>
        <v>0</v>
      </c>
      <c r="E26">
        <f>SUM(Tabla_1994[[#This Row],[Goles como Equipo 1]]+Tabla_1994[[#This Row],[Goles como Equipo 2]])</f>
        <v>3</v>
      </c>
      <c r="F26">
        <f>COUNTIFS(Tabla_Primaria!D$3:D$54,$B26,Tabla_Primaria!P$4:P$55,"Victoria")</f>
        <v>2</v>
      </c>
      <c r="G26">
        <f>COUNTIFS(Tabla_Primaria!E$3:E$54,$B26,Tabla_Primaria!Q$4:Q$55,"Victoria")</f>
        <v>0</v>
      </c>
      <c r="H26">
        <f>SUM(Tabla_1994[[#This Row],[Partidos Ganados como Equipo 1]]+Tabla_1994[[#This Row],[Partidos Ganados como Equipo 2]])</f>
        <v>2</v>
      </c>
      <c r="I26">
        <f>COUNTIFS(Tabla_Primaria!D$3:D$54,$B26,Tabla_Primaria!P$4:P$55,"Derrota")</f>
        <v>2</v>
      </c>
      <c r="J26">
        <f>COUNTIFS(Tabla_Primaria!E$3:E$54,$B26,Tabla_Primaria!Q$4:Q$55,"Derrota")</f>
        <v>0</v>
      </c>
      <c r="K26">
        <f>SUM(Tabla_1994[[#This Row],[Partidos Perdidos como Equipo 1]]+Tabla_1994[[#This Row],[Partidos Perdidos como Equipo 2]])</f>
        <v>2</v>
      </c>
      <c r="L26">
        <f>COUNTIFS(Tabla_Primaria!D$3:D$54,$B26,Tabla_Primaria!P$4:P$55,"Empate")</f>
        <v>0</v>
      </c>
      <c r="M26">
        <f>COUNTIFS(Tabla_Primaria!E$3:E$54,$B26,Tabla_Primaria!Q$4:Q$55,"Empate")</f>
        <v>0</v>
      </c>
      <c r="N26">
        <f>SUM(Tabla_1994[[#This Row],[Partidos Empatados como Equipo 1]]+Tabla_1994[[#This Row],[Partidos Empatados como Equipo 2]])</f>
        <v>0</v>
      </c>
    </row>
    <row r="27" spans="1:14" x14ac:dyDescent="0.2">
      <c r="A27" t="s">
        <v>1952</v>
      </c>
      <c r="E27">
        <f>SUBTOTAL(109,Tabla_1994[Total Goles])</f>
        <v>141</v>
      </c>
      <c r="H27">
        <f>SUBTOTAL(109,Tabla_1994[Total Partidos Ganados])</f>
        <v>44</v>
      </c>
      <c r="K27">
        <f>SUBTOTAL(109,Tabla_1994[Total Partidos Perdidos])</f>
        <v>44</v>
      </c>
      <c r="N27">
        <f>SUBTOTAL(109,Tabla_1994[Total Partidos Empatados])</f>
        <v>16</v>
      </c>
    </row>
    <row r="32" spans="1:14" x14ac:dyDescent="0.2">
      <c r="A32" s="28" t="s">
        <v>1958</v>
      </c>
      <c r="B32" s="29" t="s">
        <v>1906</v>
      </c>
      <c r="C32" s="29" t="s">
        <v>1907</v>
      </c>
      <c r="D32" s="29" t="s">
        <v>1908</v>
      </c>
      <c r="E32" s="29" t="s">
        <v>1909</v>
      </c>
      <c r="F32" s="29" t="s">
        <v>1910</v>
      </c>
      <c r="G32" s="29" t="s">
        <v>1911</v>
      </c>
      <c r="H32" s="29" t="s">
        <v>1912</v>
      </c>
      <c r="I32" s="29" t="s">
        <v>1913</v>
      </c>
      <c r="J32" s="29" t="s">
        <v>1914</v>
      </c>
      <c r="K32" s="29" t="s">
        <v>1915</v>
      </c>
      <c r="L32" s="29" t="s">
        <v>1916</v>
      </c>
      <c r="M32" s="29" t="s">
        <v>1917</v>
      </c>
      <c r="N32" s="30" t="s">
        <v>1918</v>
      </c>
    </row>
    <row r="33" spans="1:14" x14ac:dyDescent="0.2">
      <c r="A33">
        <v>1998</v>
      </c>
      <c r="B33" t="s">
        <v>39</v>
      </c>
      <c r="C33">
        <f>SUMIF(Tabla_Primaria!D$55:D$114,$B33,Tabla_Primaria!J$55:J$114)</f>
        <v>9</v>
      </c>
      <c r="D33">
        <f>SUMIF(Tabla_Primaria!E$55:E$114,$B33,Tabla_Primaria!K$55:K$114)</f>
        <v>1</v>
      </c>
      <c r="E33">
        <f>SUM(Tabla_1998[[#This Row],[Goles como Equipo 1]]+Tabla_1998[[#This Row],[Goles como Equipo 2]])</f>
        <v>10</v>
      </c>
      <c r="F33">
        <f>COUNTIFS(Tabla_Primaria!D$55:D$114,$B33,Tabla_Primaria!P$55:P$114,"Victoria")</f>
        <v>4</v>
      </c>
      <c r="G33">
        <f>COUNTIFS(Tabla_Primaria!E$55:E$114,$B33,Tabla_Primaria!Q$55:Q$114,"Victoria")</f>
        <v>0</v>
      </c>
      <c r="H33">
        <f>SUM(Tabla_1998[[#This Row],[Partidos Ganados como Equipo 1]]+Tabla_1998[[#This Row],[Partidos Ganados como Equipo 2]])</f>
        <v>4</v>
      </c>
      <c r="I33">
        <f>COUNTIFS(Tabla_Primaria!D$55:D$114,$B33,Tabla_Primaria!P$55:P$114,"Derrota")</f>
        <v>0</v>
      </c>
      <c r="J33">
        <f>COUNTIFS(Tabla_Primaria!E$55:E$114,$B33,Tabla_Primaria!Q$55:Q$114,"Derrota")</f>
        <v>1</v>
      </c>
      <c r="K33">
        <f>SUM(Tabla_1998[[#This Row],[Partidos Perdidos como Equipo 1]]+Tabla_1998[[#This Row],[Partidos Perdidos como Equipo 2]])</f>
        <v>1</v>
      </c>
      <c r="L33">
        <f>COUNTIFS(Tabla_Primaria!D$55:D$114,$B33,Tabla_Primaria!P$55:P$114,"Empate")</f>
        <v>0</v>
      </c>
      <c r="M33">
        <f>COUNTIFS(Tabla_Primaria!E$55:E$114,$B33,Tabla_Primaria!Q$55:Q$114,"Empate")</f>
        <v>0</v>
      </c>
      <c r="N33">
        <f>SUM(Tabla_1998[[#This Row],[Partidos Empatados como Equipo 1]]+Tabla_1998[[#This Row],[Partidos Empatados como Equipo 2]])</f>
        <v>0</v>
      </c>
    </row>
    <row r="34" spans="1:14" x14ac:dyDescent="0.2">
      <c r="A34">
        <v>1998</v>
      </c>
      <c r="B34" t="s">
        <v>69</v>
      </c>
      <c r="C34">
        <f>SUMIF(Tabla_Primaria!D$55:D$114,$B34,Tabla_Primaria!J$55:J$114)</f>
        <v>0</v>
      </c>
      <c r="D34">
        <f>SUMIF(Tabla_Primaria!E$55:E$114,$B34,Tabla_Primaria!K$55:K$114)</f>
        <v>3</v>
      </c>
      <c r="E34">
        <f>SUM(Tabla_1998[[#This Row],[Goles como Equipo 1]]+Tabla_1998[[#This Row],[Goles como Equipo 2]])</f>
        <v>3</v>
      </c>
      <c r="F34">
        <f>COUNTIFS(Tabla_Primaria!D$55:D$114,$B34,Tabla_Primaria!P$55:P$114,"Victoria")</f>
        <v>0</v>
      </c>
      <c r="G34">
        <f>COUNTIFS(Tabla_Primaria!E$55:E$114,$B34,Tabla_Primaria!Q$55:Q$114,"Victoria")</f>
        <v>0</v>
      </c>
      <c r="H34">
        <f>SUM(Tabla_1998[[#This Row],[Partidos Ganados como Equipo 1]]+Tabla_1998[[#This Row],[Partidos Ganados como Equipo 2]])</f>
        <v>0</v>
      </c>
      <c r="I34">
        <f>COUNTIFS(Tabla_Primaria!D$55:D$114,$B34,Tabla_Primaria!P$55:P$114,"Derrota")</f>
        <v>0</v>
      </c>
      <c r="J34">
        <f>COUNTIFS(Tabla_Primaria!E$55:E$114,$B34,Tabla_Primaria!Q$55:Q$114,"Derrota")</f>
        <v>1</v>
      </c>
      <c r="K34">
        <f>SUM(Tabla_1998[[#This Row],[Partidos Perdidos como Equipo 1]]+Tabla_1998[[#This Row],[Partidos Perdidos como Equipo 2]])</f>
        <v>1</v>
      </c>
      <c r="L34">
        <f>COUNTIFS(Tabla_Primaria!D$55:D$114,$B34,Tabla_Primaria!P$55:P$114,"Empate")</f>
        <v>0</v>
      </c>
      <c r="M34">
        <f>COUNTIFS(Tabla_Primaria!E$55:E$114,$B34,Tabla_Primaria!Q$55:Q$114,"Empate")</f>
        <v>2</v>
      </c>
      <c r="N34">
        <f>SUM(Tabla_1998[[#This Row],[Partidos Empatados como Equipo 1]]+Tabla_1998[[#This Row],[Partidos Empatados como Equipo 2]])</f>
        <v>2</v>
      </c>
    </row>
    <row r="35" spans="1:14" x14ac:dyDescent="0.2">
      <c r="A35">
        <v>1998</v>
      </c>
      <c r="B35" t="s">
        <v>147</v>
      </c>
      <c r="C35">
        <f>SUMIF(Tabla_Primaria!D$55:D$114,$B35,Tabla_Primaria!J$55:J$114)</f>
        <v>3</v>
      </c>
      <c r="D35">
        <f>SUMIF(Tabla_Primaria!E$55:E$114,$B35,Tabla_Primaria!K$55:K$114)</f>
        <v>0</v>
      </c>
      <c r="E35">
        <f>SUM(Tabla_1998[[#This Row],[Goles como Equipo 1]]+Tabla_1998[[#This Row],[Goles como Equipo 2]])</f>
        <v>3</v>
      </c>
      <c r="F35">
        <f>COUNTIFS(Tabla_Primaria!D$55:D$114,$B35,Tabla_Primaria!P$55:P$114,"Victoria")</f>
        <v>0</v>
      </c>
      <c r="G35">
        <f>COUNTIFS(Tabla_Primaria!E$55:E$114,$B35,Tabla_Primaria!Q$55:Q$114,"Victoria")</f>
        <v>0</v>
      </c>
      <c r="H35">
        <f>SUM(Tabla_1998[[#This Row],[Partidos Ganados como Equipo 1]]+Tabla_1998[[#This Row],[Partidos Ganados como Equipo 2]])</f>
        <v>0</v>
      </c>
      <c r="I35">
        <f>COUNTIFS(Tabla_Primaria!D$55:D$114,$B35,Tabla_Primaria!P$55:P$114,"Derrota")</f>
        <v>0</v>
      </c>
      <c r="J35">
        <f>COUNTIFS(Tabla_Primaria!E$55:E$114,$B35,Tabla_Primaria!Q$55:Q$114,"Derrota")</f>
        <v>0</v>
      </c>
      <c r="K35">
        <f>SUM(Tabla_1998[[#This Row],[Partidos Perdidos como Equipo 1]]+Tabla_1998[[#This Row],[Partidos Perdidos como Equipo 2]])</f>
        <v>0</v>
      </c>
      <c r="L35">
        <f>COUNTIFS(Tabla_Primaria!D$55:D$114,$B35,Tabla_Primaria!P$55:P$114,"Empate")</f>
        <v>2</v>
      </c>
      <c r="M35">
        <f>COUNTIFS(Tabla_Primaria!E$55:E$114,$B35,Tabla_Primaria!Q$55:Q$114,"Empate")</f>
        <v>1</v>
      </c>
      <c r="N35">
        <f>SUM(Tabla_1998[[#This Row],[Partidos Empatados como Equipo 1]]+Tabla_1998[[#This Row],[Partidos Empatados como Equipo 2]])</f>
        <v>3</v>
      </c>
    </row>
    <row r="36" spans="1:14" x14ac:dyDescent="0.2">
      <c r="A36">
        <v>1998</v>
      </c>
      <c r="B36" t="s">
        <v>25</v>
      </c>
      <c r="C36">
        <f>SUMIF(Tabla_Primaria!D$55:D$114,$B36,Tabla_Primaria!J$55:J$114)</f>
        <v>14</v>
      </c>
      <c r="D36">
        <f>SUMIF(Tabla_Primaria!E$55:E$114,$B36,Tabla_Primaria!K$55:K$114)</f>
        <v>0</v>
      </c>
      <c r="E36">
        <f>SUM(Tabla_1998[[#This Row],[Goles como Equipo 1]]+Tabla_1998[[#This Row],[Goles como Equipo 2]])</f>
        <v>14</v>
      </c>
      <c r="F36">
        <f>COUNTIFS(Tabla_Primaria!D$55:D$114,$B36,Tabla_Primaria!P$55:P$114,"Victoria")</f>
        <v>5</v>
      </c>
      <c r="G36">
        <f>COUNTIFS(Tabla_Primaria!E$55:E$114,$B36,Tabla_Primaria!Q$55:Q$114,"Victoria")</f>
        <v>0</v>
      </c>
      <c r="H36">
        <f>SUM(Tabla_1998[[#This Row],[Partidos Ganados como Equipo 1]]+Tabla_1998[[#This Row],[Partidos Ganados como Equipo 2]])</f>
        <v>5</v>
      </c>
      <c r="I36">
        <f>COUNTIFS(Tabla_Primaria!D$55:D$114,$B36,Tabla_Primaria!P$55:P$114,"Derrota")</f>
        <v>1</v>
      </c>
      <c r="J36">
        <f>COUNTIFS(Tabla_Primaria!E$55:E$114,$B36,Tabla_Primaria!Q$55:Q$114,"Derrota")</f>
        <v>1</v>
      </c>
      <c r="K36">
        <f>SUM(Tabla_1998[[#This Row],[Partidos Perdidos como Equipo 1]]+Tabla_1998[[#This Row],[Partidos Perdidos como Equipo 2]])</f>
        <v>2</v>
      </c>
      <c r="L36">
        <f>COUNTIFS(Tabla_Primaria!D$55:D$114,$B36,Tabla_Primaria!P$55:P$114,"Empate")</f>
        <v>0</v>
      </c>
      <c r="M36">
        <f>COUNTIFS(Tabla_Primaria!E$55:E$114,$B36,Tabla_Primaria!Q$55:Q$114,"Empate")</f>
        <v>0</v>
      </c>
      <c r="N36">
        <f>SUM(Tabla_1998[[#This Row],[Partidos Empatados como Equipo 1]]+Tabla_1998[[#This Row],[Partidos Empatados como Equipo 2]])</f>
        <v>0</v>
      </c>
    </row>
    <row r="37" spans="1:14" x14ac:dyDescent="0.2">
      <c r="A37">
        <v>1998</v>
      </c>
      <c r="B37" t="s">
        <v>87</v>
      </c>
      <c r="C37">
        <f>SUMIF(Tabla_Primaria!D$55:D$114,$B37,Tabla_Primaria!J$55:J$114)</f>
        <v>0</v>
      </c>
      <c r="D37">
        <f>SUMIF(Tabla_Primaria!E$55:E$114,$B37,Tabla_Primaria!K$55:K$114)</f>
        <v>1</v>
      </c>
      <c r="E37">
        <f>SUM(Tabla_1998[[#This Row],[Goles como Equipo 1]]+Tabla_1998[[#This Row],[Goles como Equipo 2]])</f>
        <v>1</v>
      </c>
      <c r="F37">
        <f>COUNTIFS(Tabla_Primaria!D$55:D$114,$B37,Tabla_Primaria!P$55:P$114,"Victoria")</f>
        <v>0</v>
      </c>
      <c r="G37">
        <f>COUNTIFS(Tabla_Primaria!E$55:E$114,$B37,Tabla_Primaria!Q$55:Q$114,"Victoria")</f>
        <v>0</v>
      </c>
      <c r="H37">
        <f>SUM(Tabla_1998[[#This Row],[Partidos Ganados como Equipo 1]]+Tabla_1998[[#This Row],[Partidos Ganados como Equipo 2]])</f>
        <v>0</v>
      </c>
      <c r="I37">
        <f>COUNTIFS(Tabla_Primaria!D$55:D$114,$B37,Tabla_Primaria!P$55:P$114,"Derrota")</f>
        <v>0</v>
      </c>
      <c r="J37">
        <f>COUNTIFS(Tabla_Primaria!E$55:E$114,$B37,Tabla_Primaria!Q$55:Q$114,"Derrota")</f>
        <v>2</v>
      </c>
      <c r="K37">
        <f>SUM(Tabla_1998[[#This Row],[Partidos Perdidos como Equipo 1]]+Tabla_1998[[#This Row],[Partidos Perdidos como Equipo 2]])</f>
        <v>2</v>
      </c>
      <c r="L37">
        <f>COUNTIFS(Tabla_Primaria!D$55:D$114,$B37,Tabla_Primaria!P$55:P$114,"Empate")</f>
        <v>0</v>
      </c>
      <c r="M37">
        <f>COUNTIFS(Tabla_Primaria!E$55:E$114,$B37,Tabla_Primaria!Q$55:Q$114,"Empate")</f>
        <v>1</v>
      </c>
      <c r="N37">
        <f>SUM(Tabla_1998[[#This Row],[Partidos Empatados como Equipo 1]]+Tabla_1998[[#This Row],[Partidos Empatados como Equipo 2]])</f>
        <v>1</v>
      </c>
    </row>
    <row r="38" spans="1:14" x14ac:dyDescent="0.2">
      <c r="A38">
        <v>1998</v>
      </c>
      <c r="B38" t="s">
        <v>120</v>
      </c>
      <c r="C38">
        <f>SUMIF(Tabla_Primaria!D$55:D$114,$B38,Tabla_Primaria!J$55:J$114)</f>
        <v>1</v>
      </c>
      <c r="D38">
        <f>SUMIF(Tabla_Primaria!E$55:E$114,$B38,Tabla_Primaria!K$55:K$114)</f>
        <v>1</v>
      </c>
      <c r="E38">
        <f>SUM(Tabla_1998[[#This Row],[Goles como Equipo 1]]+Tabla_1998[[#This Row],[Goles como Equipo 2]])</f>
        <v>2</v>
      </c>
      <c r="F38">
        <f>COUNTIFS(Tabla_Primaria!D$55:D$114,$B38,Tabla_Primaria!P$55:P$114,"Victoria")</f>
        <v>0</v>
      </c>
      <c r="G38">
        <f>COUNTIFS(Tabla_Primaria!E$55:E$114,$B38,Tabla_Primaria!Q$55:Q$114,"Victoria")</f>
        <v>0</v>
      </c>
      <c r="H38">
        <f>SUM(Tabla_1998[[#This Row],[Partidos Ganados como Equipo 1]]+Tabla_1998[[#This Row],[Partidos Ganados como Equipo 2]])</f>
        <v>0</v>
      </c>
      <c r="I38">
        <f>COUNTIFS(Tabla_Primaria!D$55:D$114,$B38,Tabla_Primaria!P$55:P$114,"Derrota")</f>
        <v>0</v>
      </c>
      <c r="J38">
        <f>COUNTIFS(Tabla_Primaria!E$55:E$114,$B38,Tabla_Primaria!Q$55:Q$114,"Derrota")</f>
        <v>1</v>
      </c>
      <c r="K38">
        <f>SUM(Tabla_1998[[#This Row],[Partidos Perdidos como Equipo 1]]+Tabla_1998[[#This Row],[Partidos Perdidos como Equipo 2]])</f>
        <v>1</v>
      </c>
      <c r="L38">
        <f>COUNTIFS(Tabla_Primaria!D$55:D$114,$B38,Tabla_Primaria!P$55:P$114,"Empate")</f>
        <v>1</v>
      </c>
      <c r="M38">
        <f>COUNTIFS(Tabla_Primaria!E$55:E$114,$B38,Tabla_Primaria!Q$55:Q$114,"Empate")</f>
        <v>1</v>
      </c>
      <c r="N38">
        <f>SUM(Tabla_1998[[#This Row],[Partidos Empatados como Equipo 1]]+Tabla_1998[[#This Row],[Partidos Empatados como Equipo 2]])</f>
        <v>2</v>
      </c>
    </row>
    <row r="39" spans="1:14" x14ac:dyDescent="0.2">
      <c r="A39">
        <v>1998</v>
      </c>
      <c r="B39" t="s">
        <v>107</v>
      </c>
      <c r="C39">
        <f>SUMIF(Tabla_Primaria!D$55:D$114,$B39,Tabla_Primaria!J$55:J$114)</f>
        <v>2</v>
      </c>
      <c r="D39">
        <f>SUMIF(Tabla_Primaria!E$55:E$114,$B39,Tabla_Primaria!K$55:K$114)</f>
        <v>3</v>
      </c>
      <c r="E39">
        <f>SUM(Tabla_1998[[#This Row],[Goles como Equipo 1]]+Tabla_1998[[#This Row],[Goles como Equipo 2]])</f>
        <v>5</v>
      </c>
      <c r="F39">
        <f>COUNTIFS(Tabla_Primaria!D$55:D$114,$B39,Tabla_Primaria!P$55:P$114,"Victoria")</f>
        <v>0</v>
      </c>
      <c r="G39">
        <f>COUNTIFS(Tabla_Primaria!E$55:E$114,$B39,Tabla_Primaria!Q$55:Q$114,"Victoria")</f>
        <v>0</v>
      </c>
      <c r="H39">
        <f>SUM(Tabla_1998[[#This Row],[Partidos Ganados como Equipo 1]]+Tabla_1998[[#This Row],[Partidos Ganados como Equipo 2]])</f>
        <v>0</v>
      </c>
      <c r="I39">
        <f>COUNTIFS(Tabla_Primaria!D$55:D$114,$B39,Tabla_Primaria!P$55:P$114,"Derrota")</f>
        <v>0</v>
      </c>
      <c r="J39">
        <f>COUNTIFS(Tabla_Primaria!E$55:E$114,$B39,Tabla_Primaria!Q$55:Q$114,"Derrota")</f>
        <v>1</v>
      </c>
      <c r="K39">
        <f>SUM(Tabla_1998[[#This Row],[Partidos Perdidos como Equipo 1]]+Tabla_1998[[#This Row],[Partidos Perdidos como Equipo 2]])</f>
        <v>1</v>
      </c>
      <c r="L39">
        <f>COUNTIFS(Tabla_Primaria!D$55:D$114,$B39,Tabla_Primaria!P$55:P$114,"Empate")</f>
        <v>2</v>
      </c>
      <c r="M39">
        <f>COUNTIFS(Tabla_Primaria!E$55:E$114,$B39,Tabla_Primaria!Q$55:Q$114,"Empate")</f>
        <v>1</v>
      </c>
      <c r="N39">
        <f>SUM(Tabla_1998[[#This Row],[Partidos Empatados como Equipo 1]]+Tabla_1998[[#This Row],[Partidos Empatados como Equipo 2]])</f>
        <v>3</v>
      </c>
    </row>
    <row r="40" spans="1:14" x14ac:dyDescent="0.2">
      <c r="A40">
        <v>1998</v>
      </c>
      <c r="B40" t="s">
        <v>43</v>
      </c>
      <c r="C40">
        <f>SUMIF(Tabla_Primaria!D$55:D$114,$B40,Tabla_Primaria!J$55:J$114)</f>
        <v>1</v>
      </c>
      <c r="D40">
        <f>SUMIF(Tabla_Primaria!E$55:E$114,$B40,Tabla_Primaria!K$55:K$114)</f>
        <v>0</v>
      </c>
      <c r="E40">
        <f>SUM(Tabla_1998[[#This Row],[Goles como Equipo 1]]+Tabla_1998[[#This Row],[Goles como Equipo 2]])</f>
        <v>1</v>
      </c>
      <c r="F40">
        <f>COUNTIFS(Tabla_Primaria!D$55:D$114,$B40,Tabla_Primaria!P$55:P$114,"Victoria")</f>
        <v>1</v>
      </c>
      <c r="G40">
        <f>COUNTIFS(Tabla_Primaria!E$55:E$114,$B40,Tabla_Primaria!Q$55:Q$114,"Victoria")</f>
        <v>0</v>
      </c>
      <c r="H40">
        <f>SUM(Tabla_1998[[#This Row],[Partidos Ganados como Equipo 1]]+Tabla_1998[[#This Row],[Partidos Ganados como Equipo 2]])</f>
        <v>1</v>
      </c>
      <c r="I40">
        <f>COUNTIFS(Tabla_Primaria!D$55:D$114,$B40,Tabla_Primaria!P$55:P$114,"Derrota")</f>
        <v>1</v>
      </c>
      <c r="J40">
        <f>COUNTIFS(Tabla_Primaria!E$55:E$114,$B40,Tabla_Primaria!Q$55:Q$114,"Derrota")</f>
        <v>1</v>
      </c>
      <c r="K40">
        <f>SUM(Tabla_1998[[#This Row],[Partidos Perdidos como Equipo 1]]+Tabla_1998[[#This Row],[Partidos Perdidos como Equipo 2]])</f>
        <v>2</v>
      </c>
      <c r="L40">
        <f>COUNTIFS(Tabla_Primaria!D$55:D$114,$B40,Tabla_Primaria!P$55:P$114,"Empate")</f>
        <v>0</v>
      </c>
      <c r="M40">
        <f>COUNTIFS(Tabla_Primaria!E$55:E$114,$B40,Tabla_Primaria!Q$55:Q$114,"Empate")</f>
        <v>0</v>
      </c>
      <c r="N40">
        <f>SUM(Tabla_1998[[#This Row],[Partidos Empatados como Equipo 1]]+Tabla_1998[[#This Row],[Partidos Empatados como Equipo 2]])</f>
        <v>0</v>
      </c>
    </row>
    <row r="41" spans="1:14" x14ac:dyDescent="0.2">
      <c r="A41">
        <v>1998</v>
      </c>
      <c r="B41" t="s">
        <v>274</v>
      </c>
      <c r="C41">
        <f>SUMIF(Tabla_Primaria!D$55:D$114,$B41,Tabla_Primaria!J$55:J$114)</f>
        <v>0</v>
      </c>
      <c r="D41">
        <f>SUMIF(Tabla_Primaria!E$55:E$114,$B41,Tabla_Primaria!K$55:K$114)</f>
        <v>11</v>
      </c>
      <c r="E41">
        <f>SUM(Tabla_1998[[#This Row],[Goles como Equipo 1]]+Tabla_1998[[#This Row],[Goles como Equipo 2]])</f>
        <v>11</v>
      </c>
      <c r="F41">
        <f>COUNTIFS(Tabla_Primaria!D$55:D$114,$B41,Tabla_Primaria!P$55:P$114,"Victoria")</f>
        <v>0</v>
      </c>
      <c r="G41">
        <f>COUNTIFS(Tabla_Primaria!E$55:E$114,$B41,Tabla_Primaria!Q$55:Q$114,"Victoria")</f>
        <v>5</v>
      </c>
      <c r="H41">
        <f>SUM(Tabla_1998[[#This Row],[Partidos Ganados como Equipo 1]]+Tabla_1998[[#This Row],[Partidos Ganados como Equipo 2]])</f>
        <v>5</v>
      </c>
      <c r="I41">
        <f>COUNTIFS(Tabla_Primaria!D$55:D$114,$B41,Tabla_Primaria!P$55:P$114,"Derrota")</f>
        <v>0</v>
      </c>
      <c r="J41">
        <f>COUNTIFS(Tabla_Primaria!E$55:E$114,$B41,Tabla_Primaria!Q$55:Q$114,"Derrota")</f>
        <v>2</v>
      </c>
      <c r="K41">
        <f>SUM(Tabla_1998[[#This Row],[Partidos Perdidos como Equipo 1]]+Tabla_1998[[#This Row],[Partidos Perdidos como Equipo 2]])</f>
        <v>2</v>
      </c>
      <c r="L41">
        <f>COUNTIFS(Tabla_Primaria!D$55:D$114,$B41,Tabla_Primaria!P$55:P$114,"Empate")</f>
        <v>0</v>
      </c>
      <c r="M41">
        <f>COUNTIFS(Tabla_Primaria!E$55:E$114,$B41,Tabla_Primaria!Q$55:Q$114,"Empate")</f>
        <v>0</v>
      </c>
      <c r="N41">
        <f>SUM(Tabla_1998[[#This Row],[Partidos Empatados como Equipo 1]]+Tabla_1998[[#This Row],[Partidos Empatados como Equipo 2]])</f>
        <v>0</v>
      </c>
    </row>
    <row r="42" spans="1:14" x14ac:dyDescent="0.2">
      <c r="A42">
        <v>1998</v>
      </c>
      <c r="B42" t="s">
        <v>72</v>
      </c>
      <c r="C42">
        <f>SUMIF(Tabla_Primaria!D$55:D$114,$B42,Tabla_Primaria!J$55:J$114)</f>
        <v>0</v>
      </c>
      <c r="D42">
        <f>SUMIF(Tabla_Primaria!E$55:E$114,$B42,Tabla_Primaria!K$55:K$114)</f>
        <v>9</v>
      </c>
      <c r="E42">
        <f>SUM(Tabla_1998[[#This Row],[Goles como Equipo 1]]+Tabla_1998[[#This Row],[Goles como Equipo 2]])</f>
        <v>9</v>
      </c>
      <c r="F42">
        <f>COUNTIFS(Tabla_Primaria!D$55:D$114,$B42,Tabla_Primaria!P$55:P$114,"Victoria")</f>
        <v>0</v>
      </c>
      <c r="G42">
        <f>COUNTIFS(Tabla_Primaria!E$55:E$114,$B42,Tabla_Primaria!Q$55:Q$114,"Victoria")</f>
        <v>2</v>
      </c>
      <c r="H42">
        <f>SUM(Tabla_1998[[#This Row],[Partidos Ganados como Equipo 1]]+Tabla_1998[[#This Row],[Partidos Ganados como Equipo 2]])</f>
        <v>2</v>
      </c>
      <c r="I42">
        <f>COUNTIFS(Tabla_Primaria!D$55:D$114,$B42,Tabla_Primaria!P$55:P$114,"Derrota")</f>
        <v>0</v>
      </c>
      <c r="J42">
        <f>COUNTIFS(Tabla_Primaria!E$55:E$114,$B42,Tabla_Primaria!Q$55:Q$114,"Derrota")</f>
        <v>2</v>
      </c>
      <c r="K42">
        <f>SUM(Tabla_1998[[#This Row],[Partidos Perdidos como Equipo 1]]+Tabla_1998[[#This Row],[Partidos Perdidos como Equipo 2]])</f>
        <v>2</v>
      </c>
      <c r="L42">
        <f>COUNTIFS(Tabla_Primaria!D$55:D$114,$B42,Tabla_Primaria!P$55:P$114,"Empate")</f>
        <v>0</v>
      </c>
      <c r="M42">
        <f>COUNTIFS(Tabla_Primaria!E$55:E$114,$B42,Tabla_Primaria!Q$55:Q$114,"Empate")</f>
        <v>1</v>
      </c>
      <c r="N42">
        <f>SUM(Tabla_1998[[#This Row],[Partidos Empatados como Equipo 1]]+Tabla_1998[[#This Row],[Partidos Empatados como Equipo 2]])</f>
        <v>1</v>
      </c>
    </row>
    <row r="43" spans="1:14" x14ac:dyDescent="0.2">
      <c r="A43">
        <v>1998</v>
      </c>
      <c r="B43" t="s">
        <v>89</v>
      </c>
      <c r="C43">
        <f>SUMIF(Tabla_Primaria!D$55:D$114,$B43,Tabla_Primaria!J$55:J$114)</f>
        <v>2</v>
      </c>
      <c r="D43">
        <f>SUMIF(Tabla_Primaria!E$55:E$114,$B43,Tabla_Primaria!K$55:K$114)</f>
        <v>5</v>
      </c>
      <c r="E43">
        <f>SUM(Tabla_1998[[#This Row],[Goles como Equipo 1]]+Tabla_1998[[#This Row],[Goles como Equipo 2]])</f>
        <v>7</v>
      </c>
      <c r="F43">
        <f>COUNTIFS(Tabla_Primaria!D$55:D$114,$B43,Tabla_Primaria!P$55:P$114,"Victoria")</f>
        <v>1</v>
      </c>
      <c r="G43">
        <f>COUNTIFS(Tabla_Primaria!E$55:E$114,$B43,Tabla_Primaria!Q$55:Q$114,"Victoria")</f>
        <v>1</v>
      </c>
      <c r="H43">
        <f>SUM(Tabla_1998[[#This Row],[Partidos Ganados como Equipo 1]]+Tabla_1998[[#This Row],[Partidos Ganados como Equipo 2]])</f>
        <v>2</v>
      </c>
      <c r="I43">
        <f>COUNTIFS(Tabla_Primaria!D$55:D$114,$B43,Tabla_Primaria!P$55:P$114,"Derrota")</f>
        <v>0</v>
      </c>
      <c r="J43">
        <f>COUNTIFS(Tabla_Primaria!E$55:E$114,$B43,Tabla_Primaria!Q$55:Q$114,"Derrota")</f>
        <v>2</v>
      </c>
      <c r="K43">
        <f>SUM(Tabla_1998[[#This Row],[Partidos Perdidos como Equipo 1]]+Tabla_1998[[#This Row],[Partidos Perdidos como Equipo 2]])</f>
        <v>2</v>
      </c>
      <c r="L43">
        <f>COUNTIFS(Tabla_Primaria!D$55:D$114,$B43,Tabla_Primaria!P$55:P$114,"Empate")</f>
        <v>0</v>
      </c>
      <c r="M43">
        <f>COUNTIFS(Tabla_Primaria!E$55:E$114,$B43,Tabla_Primaria!Q$55:Q$114,"Empate")</f>
        <v>0</v>
      </c>
      <c r="N43">
        <f>SUM(Tabla_1998[[#This Row],[Partidos Empatados como Equipo 1]]+Tabla_1998[[#This Row],[Partidos Empatados como Equipo 2]])</f>
        <v>0</v>
      </c>
    </row>
    <row r="44" spans="1:14" x14ac:dyDescent="0.2">
      <c r="A44">
        <v>1998</v>
      </c>
      <c r="B44" t="s">
        <v>67</v>
      </c>
      <c r="C44">
        <f>SUMIF(Tabla_Primaria!D$55:D$114,$B44,Tabla_Primaria!J$55:J$114)</f>
        <v>15</v>
      </c>
      <c r="D44">
        <f>SUMIF(Tabla_Primaria!E$55:E$114,$B44,Tabla_Primaria!K$55:K$114)</f>
        <v>0</v>
      </c>
      <c r="E44">
        <f>SUM(Tabla_1998[[#This Row],[Goles como Equipo 1]]+Tabla_1998[[#This Row],[Goles como Equipo 2]])</f>
        <v>15</v>
      </c>
      <c r="F44">
        <f>COUNTIFS(Tabla_Primaria!D$55:D$114,$B44,Tabla_Primaria!P$55:P$114,"Victoria")</f>
        <v>7</v>
      </c>
      <c r="G44">
        <f>COUNTIFS(Tabla_Primaria!E$55:E$114,$B44,Tabla_Primaria!Q$55:Q$114,"Victoria")</f>
        <v>0</v>
      </c>
      <c r="H44">
        <f>SUM(Tabla_1998[[#This Row],[Partidos Ganados como Equipo 1]]+Tabla_1998[[#This Row],[Partidos Ganados como Equipo 2]])</f>
        <v>7</v>
      </c>
      <c r="I44">
        <f>COUNTIFS(Tabla_Primaria!D$55:D$114,$B44,Tabla_Primaria!P$55:P$114,"Derrota")</f>
        <v>0</v>
      </c>
      <c r="J44">
        <f>COUNTIFS(Tabla_Primaria!E$55:E$114,$B44,Tabla_Primaria!Q$55:Q$114,"Derrota")</f>
        <v>0</v>
      </c>
      <c r="K44">
        <f>SUM(Tabla_1998[[#This Row],[Partidos Perdidos como Equipo 1]]+Tabla_1998[[#This Row],[Partidos Perdidos como Equipo 2]])</f>
        <v>0</v>
      </c>
      <c r="L44">
        <f>COUNTIFS(Tabla_Primaria!D$55:D$114,$B44,Tabla_Primaria!P$55:P$114,"Empate")</f>
        <v>0</v>
      </c>
      <c r="M44">
        <f>COUNTIFS(Tabla_Primaria!E$55:E$114,$B44,Tabla_Primaria!Q$55:Q$114,"Empate")</f>
        <v>0</v>
      </c>
      <c r="N44">
        <f>SUM(Tabla_1998[[#This Row],[Partidos Empatados como Equipo 1]]+Tabla_1998[[#This Row],[Partidos Empatados como Equipo 2]])</f>
        <v>0</v>
      </c>
    </row>
    <row r="45" spans="1:14" x14ac:dyDescent="0.2">
      <c r="A45">
        <v>1998</v>
      </c>
      <c r="B45" t="s">
        <v>129</v>
      </c>
      <c r="C45">
        <f>SUMIF(Tabla_Primaria!D$55:D$114,$B45,Tabla_Primaria!J$55:J$114)</f>
        <v>6</v>
      </c>
      <c r="D45">
        <f>SUMIF(Tabla_Primaria!E$55:E$114,$B45,Tabla_Primaria!K$55:K$114)</f>
        <v>0</v>
      </c>
      <c r="E45">
        <f>SUM(Tabla_1998[[#This Row],[Goles como Equipo 1]]+Tabla_1998[[#This Row],[Goles como Equipo 2]])</f>
        <v>6</v>
      </c>
      <c r="F45">
        <f>COUNTIFS(Tabla_Primaria!D$55:D$114,$B45,Tabla_Primaria!P$55:P$114,"Victoria")</f>
        <v>3</v>
      </c>
      <c r="G45">
        <f>COUNTIFS(Tabla_Primaria!E$55:E$114,$B45,Tabla_Primaria!Q$55:Q$114,"Victoria")</f>
        <v>0</v>
      </c>
      <c r="H45">
        <f>SUM(Tabla_1998[[#This Row],[Partidos Ganados como Equipo 1]]+Tabla_1998[[#This Row],[Partidos Ganados como Equipo 2]])</f>
        <v>3</v>
      </c>
      <c r="I45">
        <f>COUNTIFS(Tabla_Primaria!D$55:D$114,$B45,Tabla_Primaria!P$55:P$114,"Derrota")</f>
        <v>1</v>
      </c>
      <c r="J45">
        <f>COUNTIFS(Tabla_Primaria!E$55:E$114,$B45,Tabla_Primaria!Q$55:Q$114,"Derrota")</f>
        <v>0</v>
      </c>
      <c r="K45">
        <f>SUM(Tabla_1998[[#This Row],[Partidos Perdidos como Equipo 1]]+Tabla_1998[[#This Row],[Partidos Perdidos como Equipo 2]])</f>
        <v>1</v>
      </c>
      <c r="L45">
        <f>COUNTIFS(Tabla_Primaria!D$55:D$114,$B45,Tabla_Primaria!P$55:P$114,"Empate")</f>
        <v>0</v>
      </c>
      <c r="M45">
        <f>COUNTIFS(Tabla_Primaria!E$55:E$114,$B45,Tabla_Primaria!Q$55:Q$114,"Empate")</f>
        <v>0</v>
      </c>
      <c r="N45">
        <f>SUM(Tabla_1998[[#This Row],[Partidos Empatados como Equipo 1]]+Tabla_1998[[#This Row],[Partidos Empatados como Equipo 2]])</f>
        <v>0</v>
      </c>
    </row>
    <row r="46" spans="1:14" x14ac:dyDescent="0.2">
      <c r="A46">
        <v>1998</v>
      </c>
      <c r="B46" t="s">
        <v>167</v>
      </c>
      <c r="C46">
        <f>SUMIF(Tabla_Primaria!D$55:D$114,$B46,Tabla_Primaria!J$55:J$114)</f>
        <v>0</v>
      </c>
      <c r="D46">
        <f>SUMIF(Tabla_Primaria!E$55:E$114,$B46,Tabla_Primaria!K$55:K$114)</f>
        <v>2</v>
      </c>
      <c r="E46">
        <f>SUM(Tabla_1998[[#This Row],[Goles como Equipo 1]]+Tabla_1998[[#This Row],[Goles como Equipo 2]])</f>
        <v>2</v>
      </c>
      <c r="F46">
        <f>COUNTIFS(Tabla_Primaria!D$55:D$114,$B46,Tabla_Primaria!P$55:P$114,"Victoria")</f>
        <v>0</v>
      </c>
      <c r="G46">
        <f>COUNTIFS(Tabla_Primaria!E$55:E$114,$B46,Tabla_Primaria!Q$55:Q$114,"Victoria")</f>
        <v>1</v>
      </c>
      <c r="H46">
        <f>SUM(Tabla_1998[[#This Row],[Partidos Ganados como Equipo 1]]+Tabla_1998[[#This Row],[Partidos Ganados como Equipo 2]])</f>
        <v>1</v>
      </c>
      <c r="I46">
        <f>COUNTIFS(Tabla_Primaria!D$55:D$114,$B46,Tabla_Primaria!P$55:P$114,"Derrota")</f>
        <v>0</v>
      </c>
      <c r="J46">
        <f>COUNTIFS(Tabla_Primaria!E$55:E$114,$B46,Tabla_Primaria!Q$55:Q$114,"Derrota")</f>
        <v>1</v>
      </c>
      <c r="K46">
        <f>SUM(Tabla_1998[[#This Row],[Partidos Perdidos como Equipo 1]]+Tabla_1998[[#This Row],[Partidos Perdidos como Equipo 2]])</f>
        <v>1</v>
      </c>
      <c r="L46">
        <f>COUNTIFS(Tabla_Primaria!D$55:D$114,$B46,Tabla_Primaria!P$55:P$114,"Empate")</f>
        <v>0</v>
      </c>
      <c r="M46">
        <f>COUNTIFS(Tabla_Primaria!E$55:E$114,$B46,Tabla_Primaria!Q$55:Q$114,"Empate")</f>
        <v>0</v>
      </c>
      <c r="N46">
        <f>SUM(Tabla_1998[[#This Row],[Partidos Empatados como Equipo 1]]+Tabla_1998[[#This Row],[Partidos Empatados como Equipo 2]])</f>
        <v>0</v>
      </c>
    </row>
    <row r="47" spans="1:14" x14ac:dyDescent="0.2">
      <c r="A47">
        <v>1998</v>
      </c>
      <c r="B47" t="s">
        <v>119</v>
      </c>
      <c r="C47">
        <f>SUMIF(Tabla_Primaria!D$55:D$114,$B47,Tabla_Primaria!J$55:J$114)</f>
        <v>8</v>
      </c>
      <c r="D47">
        <f>SUMIF(Tabla_Primaria!E$55:E$114,$B47,Tabla_Primaria!K$55:K$114)</f>
        <v>0</v>
      </c>
      <c r="E47">
        <f>SUM(Tabla_1998[[#This Row],[Goles como Equipo 1]]+Tabla_1998[[#This Row],[Goles como Equipo 2]])</f>
        <v>8</v>
      </c>
      <c r="F47">
        <f>COUNTIFS(Tabla_Primaria!D$55:D$114,$B47,Tabla_Primaria!P$55:P$114,"Victoria")</f>
        <v>3</v>
      </c>
      <c r="G47">
        <f>COUNTIFS(Tabla_Primaria!E$55:E$114,$B47,Tabla_Primaria!Q$55:Q$114,"Victoria")</f>
        <v>0</v>
      </c>
      <c r="H47">
        <f>SUM(Tabla_1998[[#This Row],[Partidos Ganados como Equipo 1]]+Tabla_1998[[#This Row],[Partidos Ganados como Equipo 2]])</f>
        <v>3</v>
      </c>
      <c r="I47">
        <f>COUNTIFS(Tabla_Primaria!D$55:D$114,$B47,Tabla_Primaria!P$55:P$114,"Derrota")</f>
        <v>0</v>
      </c>
      <c r="J47">
        <f>COUNTIFS(Tabla_Primaria!E$55:E$114,$B47,Tabla_Primaria!Q$55:Q$114,"Derrota")</f>
        <v>1</v>
      </c>
      <c r="K47">
        <f>SUM(Tabla_1998[[#This Row],[Partidos Perdidos como Equipo 1]]+Tabla_1998[[#This Row],[Partidos Perdidos como Equipo 2]])</f>
        <v>1</v>
      </c>
      <c r="L47">
        <f>COUNTIFS(Tabla_Primaria!D$55:D$114,$B47,Tabla_Primaria!P$55:P$114,"Empate")</f>
        <v>1</v>
      </c>
      <c r="M47">
        <f>COUNTIFS(Tabla_Primaria!E$55:E$114,$B47,Tabla_Primaria!Q$55:Q$114,"Empate")</f>
        <v>0</v>
      </c>
      <c r="N47">
        <f>SUM(Tabla_1998[[#This Row],[Partidos Empatados como Equipo 1]]+Tabla_1998[[#This Row],[Partidos Empatados como Equipo 2]])</f>
        <v>1</v>
      </c>
    </row>
    <row r="48" spans="1:14" x14ac:dyDescent="0.2">
      <c r="A48">
        <v>1998</v>
      </c>
      <c r="B48" t="s">
        <v>185</v>
      </c>
      <c r="C48">
        <f>SUMIF(Tabla_Primaria!D$55:D$114,$B48,Tabla_Primaria!J$55:J$114)</f>
        <v>1</v>
      </c>
      <c r="D48">
        <f>SUMIF(Tabla_Primaria!E$55:E$114,$B48,Tabla_Primaria!K$55:K$114)</f>
        <v>2</v>
      </c>
      <c r="E48">
        <f>SUM(Tabla_1998[[#This Row],[Goles como Equipo 1]]+Tabla_1998[[#This Row],[Goles como Equipo 2]])</f>
        <v>3</v>
      </c>
      <c r="F48">
        <f>COUNTIFS(Tabla_Primaria!D$55:D$114,$B48,Tabla_Primaria!P$55:P$114,"Victoria")</f>
        <v>0</v>
      </c>
      <c r="G48">
        <f>COUNTIFS(Tabla_Primaria!E$55:E$114,$B48,Tabla_Primaria!Q$55:Q$114,"Victoria")</f>
        <v>1</v>
      </c>
      <c r="H48">
        <f>SUM(Tabla_1998[[#This Row],[Partidos Ganados como Equipo 1]]+Tabla_1998[[#This Row],[Partidos Ganados como Equipo 2]])</f>
        <v>1</v>
      </c>
      <c r="I48">
        <f>COUNTIFS(Tabla_Primaria!D$55:D$114,$B48,Tabla_Primaria!P$55:P$114,"Derrota")</f>
        <v>1</v>
      </c>
      <c r="J48">
        <f>COUNTIFS(Tabla_Primaria!E$55:E$114,$B48,Tabla_Primaria!Q$55:Q$114,"Derrota")</f>
        <v>1</v>
      </c>
      <c r="K48">
        <f>SUM(Tabla_1998[[#This Row],[Partidos Perdidos como Equipo 1]]+Tabla_1998[[#This Row],[Partidos Perdidos como Equipo 2]])</f>
        <v>2</v>
      </c>
      <c r="L48">
        <f>COUNTIFS(Tabla_Primaria!D$55:D$114,$B48,Tabla_Primaria!P$55:P$114,"Empate")</f>
        <v>0</v>
      </c>
      <c r="M48">
        <f>COUNTIFS(Tabla_Primaria!E$55:E$114,$B48,Tabla_Primaria!Q$55:Q$114,"Empate")</f>
        <v>0</v>
      </c>
      <c r="N48">
        <f>SUM(Tabla_1998[[#This Row],[Partidos Empatados como Equipo 1]]+Tabla_1998[[#This Row],[Partidos Empatados como Equipo 2]])</f>
        <v>0</v>
      </c>
    </row>
    <row r="49" spans="1:14" x14ac:dyDescent="0.2">
      <c r="A49">
        <v>1998</v>
      </c>
      <c r="B49" t="s">
        <v>143</v>
      </c>
      <c r="C49">
        <f>SUMIF(Tabla_Primaria!D$55:D$114,$B49,Tabla_Primaria!J$55:J$114)</f>
        <v>1</v>
      </c>
      <c r="D49">
        <f>SUMIF(Tabla_Primaria!E$55:E$114,$B49,Tabla_Primaria!K$55:K$114)</f>
        <v>0</v>
      </c>
      <c r="E49">
        <f>SUM(Tabla_1998[[#This Row],[Goles como Equipo 1]]+Tabla_1998[[#This Row],[Goles como Equipo 2]])</f>
        <v>1</v>
      </c>
      <c r="F49">
        <f>COUNTIFS(Tabla_Primaria!D$55:D$114,$B49,Tabla_Primaria!P$55:P$114,"Victoria")</f>
        <v>0</v>
      </c>
      <c r="G49">
        <f>COUNTIFS(Tabla_Primaria!E$55:E$114,$B49,Tabla_Primaria!Q$55:Q$114,"Victoria")</f>
        <v>0</v>
      </c>
      <c r="H49">
        <f>SUM(Tabla_1998[[#This Row],[Partidos Ganados como Equipo 1]]+Tabla_1998[[#This Row],[Partidos Ganados como Equipo 2]])</f>
        <v>0</v>
      </c>
      <c r="I49">
        <f>COUNTIFS(Tabla_Primaria!D$55:D$114,$B49,Tabla_Primaria!P$55:P$114,"Derrota")</f>
        <v>2</v>
      </c>
      <c r="J49">
        <f>COUNTIFS(Tabla_Primaria!E$55:E$114,$B49,Tabla_Primaria!Q$55:Q$114,"Derrota")</f>
        <v>1</v>
      </c>
      <c r="K49">
        <f>SUM(Tabla_1998[[#This Row],[Partidos Perdidos como Equipo 1]]+Tabla_1998[[#This Row],[Partidos Perdidos como Equipo 2]])</f>
        <v>3</v>
      </c>
      <c r="L49">
        <f>COUNTIFS(Tabla_Primaria!D$55:D$114,$B49,Tabla_Primaria!P$55:P$114,"Empate")</f>
        <v>0</v>
      </c>
      <c r="M49">
        <f>COUNTIFS(Tabla_Primaria!E$55:E$114,$B49,Tabla_Primaria!Q$55:Q$114,"Empate")</f>
        <v>0</v>
      </c>
      <c r="N49">
        <f>SUM(Tabla_1998[[#This Row],[Partidos Empatados como Equipo 1]]+Tabla_1998[[#This Row],[Partidos Empatados como Equipo 2]])</f>
        <v>0</v>
      </c>
    </row>
    <row r="50" spans="1:14" x14ac:dyDescent="0.2">
      <c r="A50">
        <v>1998</v>
      </c>
      <c r="B50" t="s">
        <v>133</v>
      </c>
      <c r="C50">
        <f>SUMIF(Tabla_Primaria!D$55:D$114,$B50,Tabla_Primaria!J$55:J$114)</f>
        <v>1</v>
      </c>
      <c r="D50">
        <f>SUMIF(Tabla_Primaria!E$55:E$114,$B50,Tabla_Primaria!K$55:K$114)</f>
        <v>1</v>
      </c>
      <c r="E50">
        <f>SUM(Tabla_1998[[#This Row],[Goles como Equipo 1]]+Tabla_1998[[#This Row],[Goles como Equipo 2]])</f>
        <v>2</v>
      </c>
      <c r="F50">
        <f>COUNTIFS(Tabla_Primaria!D$55:D$114,$B50,Tabla_Primaria!P$55:P$114,"Victoria")</f>
        <v>0</v>
      </c>
      <c r="G50">
        <f>COUNTIFS(Tabla_Primaria!E$55:E$114,$B50,Tabla_Primaria!Q$55:Q$114,"Victoria")</f>
        <v>0</v>
      </c>
      <c r="H50">
        <f>SUM(Tabla_1998[[#This Row],[Partidos Ganados como Equipo 1]]+Tabla_1998[[#This Row],[Partidos Ganados como Equipo 2]])</f>
        <v>0</v>
      </c>
      <c r="I50">
        <f>COUNTIFS(Tabla_Primaria!D$55:D$114,$B50,Tabla_Primaria!P$55:P$114,"Derrota")</f>
        <v>1</v>
      </c>
      <c r="J50">
        <f>COUNTIFS(Tabla_Primaria!E$55:E$114,$B50,Tabla_Primaria!Q$55:Q$114,"Derrota")</f>
        <v>1</v>
      </c>
      <c r="K50">
        <f>SUM(Tabla_1998[[#This Row],[Partidos Perdidos como Equipo 1]]+Tabla_1998[[#This Row],[Partidos Perdidos como Equipo 2]])</f>
        <v>2</v>
      </c>
      <c r="L50">
        <f>COUNTIFS(Tabla_Primaria!D$55:D$114,$B50,Tabla_Primaria!P$55:P$114,"Empate")</f>
        <v>0</v>
      </c>
      <c r="M50">
        <f>COUNTIFS(Tabla_Primaria!E$55:E$114,$B50,Tabla_Primaria!Q$55:Q$114,"Empate")</f>
        <v>1</v>
      </c>
      <c r="N50">
        <f>SUM(Tabla_1998[[#This Row],[Partidos Empatados como Equipo 1]]+Tabla_1998[[#This Row],[Partidos Empatados como Equipo 2]])</f>
        <v>1</v>
      </c>
    </row>
    <row r="51" spans="1:14" x14ac:dyDescent="0.2">
      <c r="A51">
        <v>1998</v>
      </c>
      <c r="B51" t="s">
        <v>26</v>
      </c>
      <c r="C51">
        <f>SUMIF(Tabla_Primaria!D$55:D$114,$B51,Tabla_Primaria!J$55:J$114)</f>
        <v>0</v>
      </c>
      <c r="D51">
        <f>SUMIF(Tabla_Primaria!E$55:E$114,$B51,Tabla_Primaria!K$55:K$114)</f>
        <v>8</v>
      </c>
      <c r="E51">
        <f>SUM(Tabla_1998[[#This Row],[Goles como Equipo 1]]+Tabla_1998[[#This Row],[Goles como Equipo 2]])</f>
        <v>8</v>
      </c>
      <c r="F51">
        <f>COUNTIFS(Tabla_Primaria!D$55:D$114,$B51,Tabla_Primaria!P$55:P$114,"Victoria")</f>
        <v>0</v>
      </c>
      <c r="G51">
        <f>COUNTIFS(Tabla_Primaria!E$55:E$114,$B51,Tabla_Primaria!Q$55:Q$114,"Victoria")</f>
        <v>1</v>
      </c>
      <c r="H51">
        <f>SUM(Tabla_1998[[#This Row],[Partidos Ganados como Equipo 1]]+Tabla_1998[[#This Row],[Partidos Ganados como Equipo 2]])</f>
        <v>1</v>
      </c>
      <c r="I51">
        <f>COUNTIFS(Tabla_Primaria!D$55:D$114,$B51,Tabla_Primaria!P$55:P$114,"Derrota")</f>
        <v>0</v>
      </c>
      <c r="J51">
        <f>COUNTIFS(Tabla_Primaria!E$55:E$114,$B51,Tabla_Primaria!Q$55:Q$114,"Derrota")</f>
        <v>1</v>
      </c>
      <c r="K51">
        <f>SUM(Tabla_1998[[#This Row],[Partidos Perdidos como Equipo 1]]+Tabla_1998[[#This Row],[Partidos Perdidos como Equipo 2]])</f>
        <v>1</v>
      </c>
      <c r="L51">
        <f>COUNTIFS(Tabla_Primaria!D$55:D$114,$B51,Tabla_Primaria!P$55:P$114,"Empate")</f>
        <v>0</v>
      </c>
      <c r="M51">
        <f>COUNTIFS(Tabla_Primaria!E$55:E$114,$B51,Tabla_Primaria!Q$55:Q$114,"Empate")</f>
        <v>2</v>
      </c>
      <c r="N51">
        <f>SUM(Tabla_1998[[#This Row],[Partidos Empatados como Equipo 1]]+Tabla_1998[[#This Row],[Partidos Empatados como Equipo 2]])</f>
        <v>2</v>
      </c>
    </row>
    <row r="52" spans="1:14" x14ac:dyDescent="0.2">
      <c r="A52">
        <v>1998</v>
      </c>
      <c r="B52" t="s">
        <v>110</v>
      </c>
      <c r="C52">
        <f>SUMIF(Tabla_Primaria!D$55:D$114,$B52,Tabla_Primaria!J$55:J$114)</f>
        <v>2</v>
      </c>
      <c r="D52">
        <f>SUMIF(Tabla_Primaria!E$55:E$114,$B52,Tabla_Primaria!K$55:K$114)</f>
        <v>3</v>
      </c>
      <c r="E52">
        <f>SUM(Tabla_1998[[#This Row],[Goles como Equipo 1]]+Tabla_1998[[#This Row],[Goles como Equipo 2]])</f>
        <v>5</v>
      </c>
      <c r="F52">
        <f>COUNTIFS(Tabla_Primaria!D$55:D$114,$B52,Tabla_Primaria!P$55:P$114,"Victoria")</f>
        <v>0</v>
      </c>
      <c r="G52">
        <f>COUNTIFS(Tabla_Primaria!E$55:E$114,$B52,Tabla_Primaria!Q$55:Q$114,"Victoria")</f>
        <v>1</v>
      </c>
      <c r="H52">
        <f>SUM(Tabla_1998[[#This Row],[Partidos Ganados como Equipo 1]]+Tabla_1998[[#This Row],[Partidos Ganados como Equipo 2]])</f>
        <v>1</v>
      </c>
      <c r="I52">
        <f>COUNTIFS(Tabla_Primaria!D$55:D$114,$B52,Tabla_Primaria!P$55:P$114,"Derrota")</f>
        <v>0</v>
      </c>
      <c r="J52">
        <f>COUNTIFS(Tabla_Primaria!E$55:E$114,$B52,Tabla_Primaria!Q$55:Q$114,"Derrota")</f>
        <v>1</v>
      </c>
      <c r="K52">
        <f>SUM(Tabla_1998[[#This Row],[Partidos Perdidos como Equipo 1]]+Tabla_1998[[#This Row],[Partidos Perdidos como Equipo 2]])</f>
        <v>1</v>
      </c>
      <c r="L52">
        <f>COUNTIFS(Tabla_Primaria!D$55:D$114,$B52,Tabla_Primaria!P$55:P$114,"Empate")</f>
        <v>1</v>
      </c>
      <c r="M52">
        <f>COUNTIFS(Tabla_Primaria!E$55:E$114,$B52,Tabla_Primaria!Q$55:Q$114,"Empate")</f>
        <v>0</v>
      </c>
      <c r="N52">
        <f>SUM(Tabla_1998[[#This Row],[Partidos Empatados como Equipo 1]]+Tabla_1998[[#This Row],[Partidos Empatados como Equipo 2]])</f>
        <v>1</v>
      </c>
    </row>
    <row r="53" spans="1:14" x14ac:dyDescent="0.2">
      <c r="A53">
        <v>1998</v>
      </c>
      <c r="B53" t="s">
        <v>126</v>
      </c>
      <c r="C53">
        <f>SUMIF(Tabla_Primaria!D$55:D$114,$B53,Tabla_Primaria!J$55:J$114)</f>
        <v>10</v>
      </c>
      <c r="D53">
        <f>SUMIF(Tabla_Primaria!E$55:E$114,$B53,Tabla_Primaria!K$55:K$114)</f>
        <v>1</v>
      </c>
      <c r="E53">
        <f>SUM(Tabla_1998[[#This Row],[Goles como Equipo 1]]+Tabla_1998[[#This Row],[Goles como Equipo 2]])</f>
        <v>11</v>
      </c>
      <c r="F53">
        <f>COUNTIFS(Tabla_Primaria!D$55:D$114,$B53,Tabla_Primaria!P$55:P$114,"Victoria")</f>
        <v>2</v>
      </c>
      <c r="G53">
        <f>COUNTIFS(Tabla_Primaria!E$55:E$114,$B53,Tabla_Primaria!Q$55:Q$114,"Victoria")</f>
        <v>0</v>
      </c>
      <c r="H53">
        <f>SUM(Tabla_1998[[#This Row],[Partidos Ganados como Equipo 1]]+Tabla_1998[[#This Row],[Partidos Ganados como Equipo 2]])</f>
        <v>2</v>
      </c>
      <c r="I53">
        <f>COUNTIFS(Tabla_Primaria!D$55:D$114,$B53,Tabla_Primaria!P$55:P$114,"Derrota")</f>
        <v>1</v>
      </c>
      <c r="J53">
        <f>COUNTIFS(Tabla_Primaria!E$55:E$114,$B53,Tabla_Primaria!Q$55:Q$114,"Derrota")</f>
        <v>1</v>
      </c>
      <c r="K53">
        <f>SUM(Tabla_1998[[#This Row],[Partidos Perdidos como Equipo 1]]+Tabla_1998[[#This Row],[Partidos Perdidos como Equipo 2]])</f>
        <v>2</v>
      </c>
      <c r="L53">
        <f>COUNTIFS(Tabla_Primaria!D$55:D$114,$B53,Tabla_Primaria!P$55:P$114,"Empate")</f>
        <v>2</v>
      </c>
      <c r="M53">
        <f>COUNTIFS(Tabla_Primaria!E$55:E$114,$B53,Tabla_Primaria!Q$55:Q$114,"Empate")</f>
        <v>0</v>
      </c>
      <c r="N53">
        <f>SUM(Tabla_1998[[#This Row],[Partidos Empatados como Equipo 1]]+Tabla_1998[[#This Row],[Partidos Empatados como Equipo 2]])</f>
        <v>2</v>
      </c>
    </row>
    <row r="54" spans="1:14" x14ac:dyDescent="0.2">
      <c r="A54">
        <v>1998</v>
      </c>
      <c r="B54" t="s">
        <v>135</v>
      </c>
      <c r="C54">
        <f>SUMIF(Tabla_Primaria!D$55:D$114,$B54,Tabla_Primaria!J$55:J$114)</f>
        <v>3</v>
      </c>
      <c r="D54">
        <f>SUMIF(Tabla_Primaria!E$55:E$114,$B54,Tabla_Primaria!K$55:K$114)</f>
        <v>3</v>
      </c>
      <c r="E54">
        <f>SUM(Tabla_1998[[#This Row],[Goles como Equipo 1]]+Tabla_1998[[#This Row],[Goles como Equipo 2]])</f>
        <v>6</v>
      </c>
      <c r="F54">
        <f>COUNTIFS(Tabla_Primaria!D$55:D$114,$B54,Tabla_Primaria!P$55:P$114,"Victoria")</f>
        <v>1</v>
      </c>
      <c r="G54">
        <f>COUNTIFS(Tabla_Primaria!E$55:E$114,$B54,Tabla_Primaria!Q$55:Q$114,"Victoria")</f>
        <v>1</v>
      </c>
      <c r="H54">
        <f>SUM(Tabla_1998[[#This Row],[Partidos Ganados como Equipo 1]]+Tabla_1998[[#This Row],[Partidos Ganados como Equipo 2]])</f>
        <v>2</v>
      </c>
      <c r="I54">
        <f>COUNTIFS(Tabla_Primaria!D$55:D$114,$B54,Tabla_Primaria!P$55:P$114,"Derrota")</f>
        <v>2</v>
      </c>
      <c r="J54">
        <f>COUNTIFS(Tabla_Primaria!E$55:E$114,$B54,Tabla_Primaria!Q$55:Q$114,"Derrota")</f>
        <v>0</v>
      </c>
      <c r="K54">
        <f>SUM(Tabla_1998[[#This Row],[Partidos Perdidos como Equipo 1]]+Tabla_1998[[#This Row],[Partidos Perdidos como Equipo 2]])</f>
        <v>2</v>
      </c>
      <c r="L54">
        <f>COUNTIFS(Tabla_Primaria!D$55:D$114,$B54,Tabla_Primaria!P$55:P$114,"Empate")</f>
        <v>0</v>
      </c>
      <c r="M54">
        <f>COUNTIFS(Tabla_Primaria!E$55:E$114,$B54,Tabla_Primaria!Q$55:Q$114,"Empate")</f>
        <v>0</v>
      </c>
      <c r="N54">
        <f>SUM(Tabla_1998[[#This Row],[Partidos Empatados como Equipo 1]]+Tabla_1998[[#This Row],[Partidos Empatados como Equipo 2]])</f>
        <v>0</v>
      </c>
    </row>
    <row r="55" spans="1:14" x14ac:dyDescent="0.2">
      <c r="A55">
        <v>1998</v>
      </c>
      <c r="B55" t="s">
        <v>49</v>
      </c>
      <c r="C55">
        <f>SUMIF(Tabla_Primaria!D$55:D$114,$B55,Tabla_Primaria!J$55:J$114)</f>
        <v>0</v>
      </c>
      <c r="D55">
        <f>SUMIF(Tabla_Primaria!E$55:E$114,$B55,Tabla_Primaria!K$55:K$114)</f>
        <v>5</v>
      </c>
      <c r="E55">
        <f>SUM(Tabla_1998[[#This Row],[Goles como Equipo 1]]+Tabla_1998[[#This Row],[Goles como Equipo 2]])</f>
        <v>5</v>
      </c>
      <c r="F55">
        <f>COUNTIFS(Tabla_Primaria!D$55:D$114,$B55,Tabla_Primaria!P$55:P$114,"Victoria")</f>
        <v>0</v>
      </c>
      <c r="G55">
        <f>COUNTIFS(Tabla_Primaria!E$55:E$114,$B55,Tabla_Primaria!Q$55:Q$114,"Victoria")</f>
        <v>1</v>
      </c>
      <c r="H55">
        <f>SUM(Tabla_1998[[#This Row],[Partidos Ganados como Equipo 1]]+Tabla_1998[[#This Row],[Partidos Ganados como Equipo 2]])</f>
        <v>1</v>
      </c>
      <c r="I55">
        <f>COUNTIFS(Tabla_Primaria!D$55:D$114,$B55,Tabla_Primaria!P$55:P$114,"Derrota")</f>
        <v>0</v>
      </c>
      <c r="J55">
        <f>COUNTIFS(Tabla_Primaria!E$55:E$114,$B55,Tabla_Primaria!Q$55:Q$114,"Derrota")</f>
        <v>1</v>
      </c>
      <c r="K55">
        <f>SUM(Tabla_1998[[#This Row],[Partidos Perdidos como Equipo 1]]+Tabla_1998[[#This Row],[Partidos Perdidos como Equipo 2]])</f>
        <v>1</v>
      </c>
      <c r="L55">
        <f>COUNTIFS(Tabla_Primaria!D$55:D$114,$B55,Tabla_Primaria!P$55:P$114,"Empate")</f>
        <v>0</v>
      </c>
      <c r="M55">
        <f>COUNTIFS(Tabla_Primaria!E$55:E$114,$B55,Tabla_Primaria!Q$55:Q$114,"Empate")</f>
        <v>2</v>
      </c>
      <c r="N55">
        <f>SUM(Tabla_1998[[#This Row],[Partidos Empatados como Equipo 1]]+Tabla_1998[[#This Row],[Partidos Empatados como Equipo 2]])</f>
        <v>2</v>
      </c>
    </row>
    <row r="56" spans="1:14" x14ac:dyDescent="0.2">
      <c r="A56">
        <v>1998</v>
      </c>
      <c r="B56" t="s">
        <v>38</v>
      </c>
      <c r="C56">
        <f>SUMIF(Tabla_Primaria!D$55:D$114,$B56,Tabla_Primaria!J$55:J$114)</f>
        <v>0</v>
      </c>
      <c r="D56">
        <f>SUMIF(Tabla_Primaria!E$55:E$114,$B56,Tabla_Primaria!K$55:K$114)</f>
        <v>3</v>
      </c>
      <c r="E56">
        <f>SUM(Tabla_1998[[#This Row],[Goles como Equipo 1]]+Tabla_1998[[#This Row],[Goles como Equipo 2]])</f>
        <v>3</v>
      </c>
      <c r="F56">
        <f>COUNTIFS(Tabla_Primaria!D$55:D$114,$B56,Tabla_Primaria!P$55:P$114,"Victoria")</f>
        <v>0</v>
      </c>
      <c r="G56">
        <f>COUNTIFS(Tabla_Primaria!E$55:E$114,$B56,Tabla_Primaria!Q$55:Q$114,"Victoria")</f>
        <v>1</v>
      </c>
      <c r="H56">
        <f>SUM(Tabla_1998[[#This Row],[Partidos Ganados como Equipo 1]]+Tabla_1998[[#This Row],[Partidos Ganados como Equipo 2]])</f>
        <v>1</v>
      </c>
      <c r="I56">
        <f>COUNTIFS(Tabla_Primaria!D$55:D$114,$B56,Tabla_Primaria!P$55:P$114,"Derrota")</f>
        <v>0</v>
      </c>
      <c r="J56">
        <f>COUNTIFS(Tabla_Primaria!E$55:E$114,$B56,Tabla_Primaria!Q$55:Q$114,"Derrota")</f>
        <v>1</v>
      </c>
      <c r="K56">
        <f>SUM(Tabla_1998[[#This Row],[Partidos Perdidos como Equipo 1]]+Tabla_1998[[#This Row],[Partidos Perdidos como Equipo 2]])</f>
        <v>1</v>
      </c>
      <c r="L56">
        <f>COUNTIFS(Tabla_Primaria!D$55:D$114,$B56,Tabla_Primaria!P$55:P$114,"Empate")</f>
        <v>1</v>
      </c>
      <c r="M56">
        <f>COUNTIFS(Tabla_Primaria!E$55:E$114,$B56,Tabla_Primaria!Q$55:Q$114,"Empate")</f>
        <v>1</v>
      </c>
      <c r="N56">
        <f>SUM(Tabla_1998[[#This Row],[Partidos Empatados como Equipo 1]]+Tabla_1998[[#This Row],[Partidos Empatados como Equipo 2]])</f>
        <v>2</v>
      </c>
    </row>
    <row r="57" spans="1:14" x14ac:dyDescent="0.2">
      <c r="A57">
        <v>1998</v>
      </c>
      <c r="B57" t="s">
        <v>92</v>
      </c>
      <c r="C57">
        <f>SUMIF(Tabla_Primaria!D$55:D$114,$B57,Tabla_Primaria!J$55:J$114)</f>
        <v>4</v>
      </c>
      <c r="D57">
        <f>SUMIF(Tabla_Primaria!E$55:E$114,$B57,Tabla_Primaria!K$55:K$114)</f>
        <v>0</v>
      </c>
      <c r="E57">
        <f>SUM(Tabla_1998[[#This Row],[Goles como Equipo 1]]+Tabla_1998[[#This Row],[Goles como Equipo 2]])</f>
        <v>4</v>
      </c>
      <c r="F57">
        <f>COUNTIFS(Tabla_Primaria!D$55:D$114,$B57,Tabla_Primaria!P$55:P$114,"Victoria")</f>
        <v>2</v>
      </c>
      <c r="G57">
        <f>COUNTIFS(Tabla_Primaria!E$55:E$114,$B57,Tabla_Primaria!Q$55:Q$114,"Victoria")</f>
        <v>0</v>
      </c>
      <c r="H57">
        <f>SUM(Tabla_1998[[#This Row],[Partidos Ganados como Equipo 1]]+Tabla_1998[[#This Row],[Partidos Ganados como Equipo 2]])</f>
        <v>2</v>
      </c>
      <c r="I57">
        <f>COUNTIFS(Tabla_Primaria!D$55:D$114,$B57,Tabla_Primaria!P$55:P$114,"Derrota")</f>
        <v>1</v>
      </c>
      <c r="J57">
        <f>COUNTIFS(Tabla_Primaria!E$55:E$114,$B57,Tabla_Primaria!Q$55:Q$114,"Derrota")</f>
        <v>0</v>
      </c>
      <c r="K57">
        <f>SUM(Tabla_1998[[#This Row],[Partidos Perdidos como Equipo 1]]+Tabla_1998[[#This Row],[Partidos Perdidos como Equipo 2]])</f>
        <v>1</v>
      </c>
      <c r="L57">
        <f>COUNTIFS(Tabla_Primaria!D$55:D$114,$B57,Tabla_Primaria!P$55:P$114,"Empate")</f>
        <v>1</v>
      </c>
      <c r="M57">
        <f>COUNTIFS(Tabla_Primaria!E$55:E$114,$B57,Tabla_Primaria!Q$55:Q$114,"Empate")</f>
        <v>0</v>
      </c>
      <c r="N57">
        <f>SUM(Tabla_1998[[#This Row],[Partidos Empatados como Equipo 1]]+Tabla_1998[[#This Row],[Partidos Empatados como Equipo 2]])</f>
        <v>1</v>
      </c>
    </row>
    <row r="58" spans="1:14" x14ac:dyDescent="0.2">
      <c r="A58">
        <v>1998</v>
      </c>
      <c r="B58" t="s">
        <v>113</v>
      </c>
      <c r="C58">
        <f>SUMIF(Tabla_Primaria!D$55:D$114,$B58,Tabla_Primaria!J$55:J$114)</f>
        <v>0</v>
      </c>
      <c r="D58">
        <f>SUMIF(Tabla_Primaria!E$55:E$114,$B58,Tabla_Primaria!K$55:K$114)</f>
        <v>2</v>
      </c>
      <c r="E58">
        <f>SUM(Tabla_1998[[#This Row],[Goles como Equipo 1]]+Tabla_1998[[#This Row],[Goles como Equipo 2]])</f>
        <v>2</v>
      </c>
      <c r="F58">
        <f>COUNTIFS(Tabla_Primaria!D$55:D$114,$B58,Tabla_Primaria!P$55:P$114,"Victoria")</f>
        <v>0</v>
      </c>
      <c r="G58">
        <f>COUNTIFS(Tabla_Primaria!E$55:E$114,$B58,Tabla_Primaria!Q$55:Q$114,"Victoria")</f>
        <v>0</v>
      </c>
      <c r="H58">
        <f>SUM(Tabla_1998[[#This Row],[Partidos Ganados como Equipo 1]]+Tabla_1998[[#This Row],[Partidos Ganados como Equipo 2]])</f>
        <v>0</v>
      </c>
      <c r="I58">
        <f>COUNTIFS(Tabla_Primaria!D$55:D$114,$B58,Tabla_Primaria!P$55:P$114,"Derrota")</f>
        <v>1</v>
      </c>
      <c r="J58">
        <f>COUNTIFS(Tabla_Primaria!E$55:E$114,$B58,Tabla_Primaria!Q$55:Q$114,"Derrota")</f>
        <v>1</v>
      </c>
      <c r="K58">
        <f>SUM(Tabla_1998[[#This Row],[Partidos Perdidos como Equipo 1]]+Tabla_1998[[#This Row],[Partidos Perdidos como Equipo 2]])</f>
        <v>2</v>
      </c>
      <c r="L58">
        <f>COUNTIFS(Tabla_Primaria!D$55:D$114,$B58,Tabla_Primaria!P$55:P$114,"Empate")</f>
        <v>0</v>
      </c>
      <c r="M58">
        <f>COUNTIFS(Tabla_Primaria!E$55:E$114,$B58,Tabla_Primaria!Q$55:Q$114,"Empate")</f>
        <v>1</v>
      </c>
      <c r="N58">
        <f>SUM(Tabla_1998[[#This Row],[Partidos Empatados como Equipo 1]]+Tabla_1998[[#This Row],[Partidos Empatados como Equipo 2]])</f>
        <v>1</v>
      </c>
    </row>
    <row r="59" spans="1:14" x14ac:dyDescent="0.2">
      <c r="A59">
        <v>1998</v>
      </c>
      <c r="B59" t="s">
        <v>104</v>
      </c>
      <c r="C59">
        <f>SUMIF(Tabla_Primaria!D$55:D$114,$B59,Tabla_Primaria!J$55:J$114)</f>
        <v>1</v>
      </c>
      <c r="D59">
        <f>SUMIF(Tabla_Primaria!E$55:E$114,$B59,Tabla_Primaria!K$55:K$114)</f>
        <v>1</v>
      </c>
      <c r="E59">
        <f>SUM(Tabla_1998[[#This Row],[Goles como Equipo 1]]+Tabla_1998[[#This Row],[Goles como Equipo 2]])</f>
        <v>2</v>
      </c>
      <c r="F59">
        <f>COUNTIFS(Tabla_Primaria!D$55:D$114,$B59,Tabla_Primaria!P$55:P$114,"Victoria")</f>
        <v>0</v>
      </c>
      <c r="G59">
        <f>COUNTIFS(Tabla_Primaria!E$55:E$114,$B59,Tabla_Primaria!Q$55:Q$114,"Victoria")</f>
        <v>0</v>
      </c>
      <c r="H59">
        <f>SUM(Tabla_1998[[#This Row],[Partidos Ganados como Equipo 1]]+Tabla_1998[[#This Row],[Partidos Ganados como Equipo 2]])</f>
        <v>0</v>
      </c>
      <c r="I59">
        <f>COUNTIFS(Tabla_Primaria!D$55:D$114,$B59,Tabla_Primaria!P$55:P$114,"Derrota")</f>
        <v>1</v>
      </c>
      <c r="J59">
        <f>COUNTIFS(Tabla_Primaria!E$55:E$114,$B59,Tabla_Primaria!Q$55:Q$114,"Derrota")</f>
        <v>1</v>
      </c>
      <c r="K59">
        <f>SUM(Tabla_1998[[#This Row],[Partidos Perdidos como Equipo 1]]+Tabla_1998[[#This Row],[Partidos Perdidos como Equipo 2]])</f>
        <v>2</v>
      </c>
      <c r="L59">
        <f>COUNTIFS(Tabla_Primaria!D$55:D$114,$B59,Tabla_Primaria!P$55:P$114,"Empate")</f>
        <v>1</v>
      </c>
      <c r="M59">
        <f>COUNTIFS(Tabla_Primaria!E$55:E$114,$B59,Tabla_Primaria!Q$55:Q$114,"Empate")</f>
        <v>0</v>
      </c>
      <c r="N59">
        <f>SUM(Tabla_1998[[#This Row],[Partidos Empatados como Equipo 1]]+Tabla_1998[[#This Row],[Partidos Empatados como Equipo 2]])</f>
        <v>1</v>
      </c>
    </row>
    <row r="60" spans="1:14" x14ac:dyDescent="0.2">
      <c r="A60">
        <v>1998</v>
      </c>
      <c r="B60" t="s">
        <v>149</v>
      </c>
      <c r="C60">
        <f>SUMIF(Tabla_Primaria!D$55:D$114,$B60,Tabla_Primaria!J$55:J$114)</f>
        <v>3</v>
      </c>
      <c r="D60">
        <f>SUMIF(Tabla_Primaria!E$55:E$114,$B60,Tabla_Primaria!K$55:K$114)</f>
        <v>0</v>
      </c>
      <c r="E60">
        <f>SUM(Tabla_1998[[#This Row],[Goles como Equipo 1]]+Tabla_1998[[#This Row],[Goles como Equipo 2]])</f>
        <v>3</v>
      </c>
      <c r="F60">
        <f>COUNTIFS(Tabla_Primaria!D$55:D$114,$B60,Tabla_Primaria!P$55:P$114,"Victoria")</f>
        <v>0</v>
      </c>
      <c r="G60">
        <f>COUNTIFS(Tabla_Primaria!E$55:E$114,$B60,Tabla_Primaria!Q$55:Q$114,"Victoria")</f>
        <v>0</v>
      </c>
      <c r="H60">
        <f>SUM(Tabla_1998[[#This Row],[Partidos Ganados como Equipo 1]]+Tabla_1998[[#This Row],[Partidos Ganados como Equipo 2]])</f>
        <v>0</v>
      </c>
      <c r="I60">
        <f>COUNTIFS(Tabla_Primaria!D$55:D$114,$B60,Tabla_Primaria!P$55:P$114,"Derrota")</f>
        <v>0</v>
      </c>
      <c r="J60">
        <f>COUNTIFS(Tabla_Primaria!E$55:E$114,$B60,Tabla_Primaria!Q$55:Q$114,"Derrota")</f>
        <v>1</v>
      </c>
      <c r="K60">
        <f>SUM(Tabla_1998[[#This Row],[Partidos Perdidos como Equipo 1]]+Tabla_1998[[#This Row],[Partidos Perdidos como Equipo 2]])</f>
        <v>1</v>
      </c>
      <c r="L60">
        <f>COUNTIFS(Tabla_Primaria!D$55:D$114,$B60,Tabla_Primaria!P$55:P$114,"Empate")</f>
        <v>2</v>
      </c>
      <c r="M60">
        <f>COUNTIFS(Tabla_Primaria!E$55:E$114,$B60,Tabla_Primaria!Q$55:Q$114,"Empate")</f>
        <v>0</v>
      </c>
      <c r="N60">
        <f>SUM(Tabla_1998[[#This Row],[Partidos Empatados como Equipo 1]]+Tabla_1998[[#This Row],[Partidos Empatados como Equipo 2]])</f>
        <v>2</v>
      </c>
    </row>
    <row r="61" spans="1:14" x14ac:dyDescent="0.2">
      <c r="A61">
        <v>1998</v>
      </c>
      <c r="B61" t="s">
        <v>106</v>
      </c>
      <c r="C61">
        <f>SUMIF(Tabla_Primaria!D$55:D$114,$B61,Tabla_Primaria!J$55:J$114)</f>
        <v>8</v>
      </c>
      <c r="D61">
        <f>SUMIF(Tabla_Primaria!E$55:E$114,$B61,Tabla_Primaria!K$55:K$114)</f>
        <v>0</v>
      </c>
      <c r="E61">
        <f>SUM(Tabla_1998[[#This Row],[Goles como Equipo 1]]+Tabla_1998[[#This Row],[Goles como Equipo 2]])</f>
        <v>8</v>
      </c>
      <c r="F61">
        <f>COUNTIFS(Tabla_Primaria!D$55:D$114,$B61,Tabla_Primaria!P$55:P$114,"Victoria")</f>
        <v>1</v>
      </c>
      <c r="G61">
        <f>COUNTIFS(Tabla_Primaria!E$55:E$114,$B61,Tabla_Primaria!Q$55:Q$114,"Victoria")</f>
        <v>0</v>
      </c>
      <c r="H61">
        <f>SUM(Tabla_1998[[#This Row],[Partidos Ganados como Equipo 1]]+Tabla_1998[[#This Row],[Partidos Ganados como Equipo 2]])</f>
        <v>1</v>
      </c>
      <c r="I61">
        <f>COUNTIFS(Tabla_Primaria!D$55:D$114,$B61,Tabla_Primaria!P$55:P$114,"Derrota")</f>
        <v>1</v>
      </c>
      <c r="J61">
        <f>COUNTIFS(Tabla_Primaria!E$55:E$114,$B61,Tabla_Primaria!Q$55:Q$114,"Derrota")</f>
        <v>0</v>
      </c>
      <c r="K61">
        <f>SUM(Tabla_1998[[#This Row],[Partidos Perdidos como Equipo 1]]+Tabla_1998[[#This Row],[Partidos Perdidos como Equipo 2]])</f>
        <v>1</v>
      </c>
      <c r="L61">
        <f>COUNTIFS(Tabla_Primaria!D$55:D$114,$B61,Tabla_Primaria!P$55:P$114,"Empate")</f>
        <v>1</v>
      </c>
      <c r="M61">
        <f>COUNTIFS(Tabla_Primaria!E$55:E$114,$B61,Tabla_Primaria!Q$55:Q$114,"Empate")</f>
        <v>0</v>
      </c>
      <c r="N61">
        <f>SUM(Tabla_1998[[#This Row],[Partidos Empatados como Equipo 1]]+Tabla_1998[[#This Row],[Partidos Empatados como Equipo 2]])</f>
        <v>1</v>
      </c>
    </row>
    <row r="62" spans="1:14" x14ac:dyDescent="0.2">
      <c r="A62">
        <v>1998</v>
      </c>
      <c r="B62" t="s">
        <v>128</v>
      </c>
      <c r="C62">
        <f>SUMIF(Tabla_Primaria!D$55:D$114,$B62,Tabla_Primaria!J$55:J$114)</f>
        <v>0</v>
      </c>
      <c r="D62">
        <f>SUMIF(Tabla_Primaria!E$55:E$114,$B62,Tabla_Primaria!K$55:K$114)</f>
        <v>1</v>
      </c>
      <c r="E62">
        <f>SUM(Tabla_1998[[#This Row],[Goles como Equipo 1]]+Tabla_1998[[#This Row],[Goles como Equipo 2]])</f>
        <v>1</v>
      </c>
      <c r="F62">
        <f>COUNTIFS(Tabla_Primaria!D$55:D$114,$B62,Tabla_Primaria!P$55:P$114,"Victoria")</f>
        <v>0</v>
      </c>
      <c r="G62">
        <f>COUNTIFS(Tabla_Primaria!E$55:E$114,$B62,Tabla_Primaria!Q$55:Q$114,"Victoria")</f>
        <v>0</v>
      </c>
      <c r="H62">
        <f>SUM(Tabla_1998[[#This Row],[Partidos Ganados como Equipo 1]]+Tabla_1998[[#This Row],[Partidos Ganados como Equipo 2]])</f>
        <v>0</v>
      </c>
      <c r="I62">
        <f>COUNTIFS(Tabla_Primaria!D$55:D$114,$B62,Tabla_Primaria!P$55:P$114,"Derrota")</f>
        <v>0</v>
      </c>
      <c r="J62">
        <f>COUNTIFS(Tabla_Primaria!E$55:E$114,$B62,Tabla_Primaria!Q$55:Q$114,"Derrota")</f>
        <v>2</v>
      </c>
      <c r="K62">
        <f>SUM(Tabla_1998[[#This Row],[Partidos Perdidos como Equipo 1]]+Tabla_1998[[#This Row],[Partidos Perdidos como Equipo 2]])</f>
        <v>2</v>
      </c>
      <c r="L62">
        <f>COUNTIFS(Tabla_Primaria!D$55:D$114,$B62,Tabla_Primaria!P$55:P$114,"Empate")</f>
        <v>0</v>
      </c>
      <c r="M62">
        <f>COUNTIFS(Tabla_Primaria!E$55:E$114,$B62,Tabla_Primaria!Q$55:Q$114,"Empate")</f>
        <v>1</v>
      </c>
      <c r="N62">
        <f>SUM(Tabla_1998[[#This Row],[Partidos Empatados como Equipo 1]]+Tabla_1998[[#This Row],[Partidos Empatados como Equipo 2]])</f>
        <v>1</v>
      </c>
    </row>
    <row r="63" spans="1:14" x14ac:dyDescent="0.2">
      <c r="A63">
        <v>1998</v>
      </c>
      <c r="B63" t="s">
        <v>77</v>
      </c>
      <c r="C63">
        <f>SUMIF(Tabla_Primaria!D$55:D$114,$B63,Tabla_Primaria!J$55:J$114)</f>
        <v>1</v>
      </c>
      <c r="D63">
        <f>SUMIF(Tabla_Primaria!E$55:E$114,$B63,Tabla_Primaria!K$55:K$114)</f>
        <v>0</v>
      </c>
      <c r="E63">
        <f>SUM(Tabla_1998[[#This Row],[Goles como Equipo 1]]+Tabla_1998[[#This Row],[Goles como Equipo 2]])</f>
        <v>1</v>
      </c>
      <c r="F63">
        <f>COUNTIFS(Tabla_Primaria!D$55:D$114,$B63,Tabla_Primaria!P$55:P$114,"Victoria")</f>
        <v>0</v>
      </c>
      <c r="G63">
        <f>COUNTIFS(Tabla_Primaria!E$55:E$114,$B63,Tabla_Primaria!Q$55:Q$114,"Victoria")</f>
        <v>0</v>
      </c>
      <c r="H63">
        <f>SUM(Tabla_1998[[#This Row],[Partidos Ganados como Equipo 1]]+Tabla_1998[[#This Row],[Partidos Ganados como Equipo 2]])</f>
        <v>0</v>
      </c>
      <c r="I63">
        <f>COUNTIFS(Tabla_Primaria!D$55:D$114,$B63,Tabla_Primaria!P$55:P$114,"Derrota")</f>
        <v>1</v>
      </c>
      <c r="J63">
        <f>COUNTIFS(Tabla_Primaria!E$55:E$114,$B63,Tabla_Primaria!Q$55:Q$114,"Derrota")</f>
        <v>1</v>
      </c>
      <c r="K63">
        <f>SUM(Tabla_1998[[#This Row],[Partidos Perdidos como Equipo 1]]+Tabla_1998[[#This Row],[Partidos Perdidos como Equipo 2]])</f>
        <v>2</v>
      </c>
      <c r="L63">
        <f>COUNTIFS(Tabla_Primaria!D$55:D$114,$B63,Tabla_Primaria!P$55:P$114,"Empate")</f>
        <v>0</v>
      </c>
      <c r="M63">
        <f>COUNTIFS(Tabla_Primaria!E$55:E$114,$B63,Tabla_Primaria!Q$55:Q$114,"Empate")</f>
        <v>0</v>
      </c>
      <c r="N63">
        <f>SUM(Tabla_1998[[#This Row],[Partidos Empatados como Equipo 1]]+Tabla_1998[[#This Row],[Partidos Empatados como Equipo 2]])</f>
        <v>0</v>
      </c>
    </row>
    <row r="64" spans="1:14" x14ac:dyDescent="0.2">
      <c r="A64" t="s">
        <v>1952</v>
      </c>
      <c r="E64">
        <f>SUBTOTAL(109,Tabla_1998[Total Goles])</f>
        <v>162</v>
      </c>
      <c r="H64">
        <f>SUBTOTAL(109,Tabla_1998[Total Partidos Ganados])</f>
        <v>45</v>
      </c>
      <c r="K64">
        <f>SUBTOTAL(109,Tabla_1998[Total Partidos Perdidos])</f>
        <v>45</v>
      </c>
      <c r="N64">
        <f>SUBTOTAL(109,Tabla_1998[Total Partidos Empatados])</f>
        <v>30</v>
      </c>
    </row>
    <row r="71" spans="1:14" x14ac:dyDescent="0.2">
      <c r="A71" s="59" t="s">
        <v>1958</v>
      </c>
      <c r="B71" s="60" t="s">
        <v>1906</v>
      </c>
      <c r="C71" s="60" t="s">
        <v>1907</v>
      </c>
      <c r="D71" s="60" t="s">
        <v>1908</v>
      </c>
      <c r="E71" s="60" t="s">
        <v>1909</v>
      </c>
      <c r="F71" s="60" t="s">
        <v>1910</v>
      </c>
      <c r="G71" s="60" t="s">
        <v>1911</v>
      </c>
      <c r="H71" s="60" t="s">
        <v>1912</v>
      </c>
      <c r="I71" s="60" t="s">
        <v>1913</v>
      </c>
      <c r="J71" s="60" t="s">
        <v>1914</v>
      </c>
      <c r="K71" s="60" t="s">
        <v>1915</v>
      </c>
      <c r="L71" s="60" t="s">
        <v>1916</v>
      </c>
      <c r="M71" s="60" t="s">
        <v>1917</v>
      </c>
      <c r="N71" s="61" t="s">
        <v>1918</v>
      </c>
    </row>
    <row r="72" spans="1:14" ht="14.25" customHeight="1" x14ac:dyDescent="0.2">
      <c r="A72" s="62">
        <v>2002</v>
      </c>
      <c r="B72" s="62" t="s">
        <v>39</v>
      </c>
      <c r="C72" s="62">
        <f>SUMIF(Tabla_Primaria!D$115:D$178,$B72,Tabla_Primaria!J$115:J$178)</f>
        <v>1</v>
      </c>
      <c r="D72" s="62">
        <f>SUMIF(Tabla_Primaria!E$115:E$178,$B72,Tabla_Primaria!K$115:K$178)</f>
        <v>1</v>
      </c>
      <c r="E72" s="62">
        <f>SUM(Tabla_2002[[#This Row],[Goles como Equipo 1]]+Tabla_2002[[#This Row],[Goles como Equipo 2]])</f>
        <v>2</v>
      </c>
      <c r="F72" s="62">
        <f>COUNTIFS(Tabla_Primaria!D$115:D$178,$B72,Tabla_Primaria!P$115:P$178,"Victoria")</f>
        <v>1</v>
      </c>
      <c r="G72" s="62">
        <f>COUNTIFS(Tabla_Primaria!E$115:E$178,$B72,Tabla_Primaria!Q$115:Q$178,"Victoria")</f>
        <v>0</v>
      </c>
      <c r="H72" s="62">
        <f>SUM(Tabla_2002[[#This Row],[Partidos Ganados como Equipo 1]]+Tabla_2002[[#This Row],[Partidos Ganados como Equipo 2]])</f>
        <v>1</v>
      </c>
      <c r="I72" s="62">
        <f>COUNTIFS(Tabla_Primaria!D$115:D$178,$B72,Tabla_Primaria!P$115:P$178,"Derrota")</f>
        <v>1</v>
      </c>
      <c r="J72" s="62">
        <f>COUNTIFS(Tabla_Primaria!E$115:E$178,$B72,Tabla_Primaria!Q$115:Q$178,"Derrota")</f>
        <v>0</v>
      </c>
      <c r="K72" s="62">
        <f>SUM(Tabla_2002[[#This Row],[Partidos Perdidos como Equipo 1]]+Tabla_2002[[#This Row],[Partidos Perdidos como Equipo 2]])</f>
        <v>1</v>
      </c>
      <c r="L72" s="62">
        <f>COUNTIFS(Tabla_Primaria!D$115:D$178,$B72,Tabla_Primaria!P$115:P$178,"Empate")</f>
        <v>0</v>
      </c>
      <c r="M72" s="62">
        <f>COUNTIFS(Tabla_Primaria!E$115:E$178,$B72,Tabla_Primaria!Q$115:Q$178,"Empate")</f>
        <v>1</v>
      </c>
      <c r="N72" s="62">
        <f>SUM(Tabla_2002[[#This Row],[Partidos Empatados como Equipo 1]]+Tabla_2002[[#This Row],[Partidos Empatados como Equipo 2]])</f>
        <v>1</v>
      </c>
    </row>
    <row r="73" spans="1:14" x14ac:dyDescent="0.2">
      <c r="A73" s="62">
        <v>2002</v>
      </c>
      <c r="B73" s="62" t="s">
        <v>147</v>
      </c>
      <c r="C73" s="62">
        <f>SUMIF(Tabla_Primaria!D$115:D$178,$B73,Tabla_Primaria!J$115:J$178)</f>
        <v>3</v>
      </c>
      <c r="D73" s="62">
        <f>SUMIF(Tabla_Primaria!E$115:E$178,$B73,Tabla_Primaria!K$115:K$178)</f>
        <v>3</v>
      </c>
      <c r="E73" s="62">
        <f>SUM(Tabla_2002[[#This Row],[Goles como Equipo 1]]+Tabla_2002[[#This Row],[Goles como Equipo 2]])</f>
        <v>6</v>
      </c>
      <c r="F73" s="62">
        <f>COUNTIFS(Tabla_Primaria!D$115:D$178,$B73,Tabla_Primaria!P$115:P$178,"Victoria")</f>
        <v>1</v>
      </c>
      <c r="G73" s="62">
        <f>COUNTIFS(Tabla_Primaria!E$115:E$178,$B73,Tabla_Primaria!Q$115:Q$178,"Victoria")</f>
        <v>0</v>
      </c>
      <c r="H73" s="62">
        <f>SUM(Tabla_2002[[#This Row],[Partidos Ganados como Equipo 1]]+Tabla_2002[[#This Row],[Partidos Ganados como Equipo 2]])</f>
        <v>1</v>
      </c>
      <c r="I73" s="62">
        <f>COUNTIFS(Tabla_Primaria!D$115:D$178,$B73,Tabla_Primaria!P$115:P$178,"Derrota")</f>
        <v>0</v>
      </c>
      <c r="J73" s="62">
        <f>COUNTIFS(Tabla_Primaria!E$115:E$178,$B73,Tabla_Primaria!Q$115:Q$178,"Derrota")</f>
        <v>1</v>
      </c>
      <c r="K73" s="62">
        <f>SUM(Tabla_2002[[#This Row],[Partidos Perdidos como Equipo 1]]+Tabla_2002[[#This Row],[Partidos Perdidos como Equipo 2]])</f>
        <v>1</v>
      </c>
      <c r="L73" s="62">
        <f>COUNTIFS(Tabla_Primaria!D$115:D$178,$B73,Tabla_Primaria!P$115:P$178,"Empate")</f>
        <v>0</v>
      </c>
      <c r="M73" s="62">
        <f>COUNTIFS(Tabla_Primaria!E$115:E$178,$B73,Tabla_Primaria!Q$115:Q$178,"Empate")</f>
        <v>2</v>
      </c>
      <c r="N73" s="62">
        <f>SUM(Tabla_2002[[#This Row],[Partidos Empatados como Equipo 1]]+Tabla_2002[[#This Row],[Partidos Empatados como Equipo 2]])</f>
        <v>2</v>
      </c>
    </row>
    <row r="74" spans="1:14" x14ac:dyDescent="0.2">
      <c r="A74" s="62">
        <v>2002</v>
      </c>
      <c r="B74" s="62" t="s">
        <v>25</v>
      </c>
      <c r="C74" s="62">
        <f>SUMIF(Tabla_Primaria!D$115:D$178,$B74,Tabla_Primaria!J$115:J$178)</f>
        <v>9</v>
      </c>
      <c r="D74" s="62">
        <f>SUMIF(Tabla_Primaria!E$115:E$178,$B74,Tabla_Primaria!K$115:K$178)</f>
        <v>9</v>
      </c>
      <c r="E74" s="62">
        <f>SUM(Tabla_2002[[#This Row],[Goles como Equipo 1]]+Tabla_2002[[#This Row],[Goles como Equipo 2]])</f>
        <v>18</v>
      </c>
      <c r="F74" s="62">
        <f>COUNTIFS(Tabla_Primaria!D$115:D$178,$B74,Tabla_Primaria!P$115:P$178,"Victoria")</f>
        <v>4</v>
      </c>
      <c r="G74" s="62">
        <f>COUNTIFS(Tabla_Primaria!E$115:E$178,$B74,Tabla_Primaria!Q$115:Q$178,"Victoria")</f>
        <v>3</v>
      </c>
      <c r="H74" s="62">
        <f>SUM(Tabla_2002[[#This Row],[Partidos Ganados como Equipo 1]]+Tabla_2002[[#This Row],[Partidos Ganados como Equipo 2]])</f>
        <v>7</v>
      </c>
      <c r="I74" s="62">
        <f>COUNTIFS(Tabla_Primaria!D$115:D$178,$B74,Tabla_Primaria!P$115:P$178,"Derrota")</f>
        <v>0</v>
      </c>
      <c r="J74" s="62">
        <f>COUNTIFS(Tabla_Primaria!E$115:E$178,$B74,Tabla_Primaria!Q$115:Q$178,"Derrota")</f>
        <v>0</v>
      </c>
      <c r="K74" s="62">
        <f>SUM(Tabla_2002[[#This Row],[Partidos Perdidos como Equipo 1]]+Tabla_2002[[#This Row],[Partidos Perdidos como Equipo 2]])</f>
        <v>0</v>
      </c>
      <c r="L74" s="62">
        <f>COUNTIFS(Tabla_Primaria!D$115:D$178,$B74,Tabla_Primaria!P$115:P$178,"Empate")</f>
        <v>0</v>
      </c>
      <c r="M74" s="62">
        <f>COUNTIFS(Tabla_Primaria!E$115:E$178,$B74,Tabla_Primaria!Q$115:Q$178,"Empate")</f>
        <v>0</v>
      </c>
      <c r="N74" s="62">
        <f>SUM(Tabla_2002[[#This Row],[Partidos Empatados como Equipo 1]]+Tabla_2002[[#This Row],[Partidos Empatados como Equipo 2]])</f>
        <v>0</v>
      </c>
    </row>
    <row r="75" spans="1:14" x14ac:dyDescent="0.2">
      <c r="A75" s="62">
        <v>2002</v>
      </c>
      <c r="B75" s="62" t="s">
        <v>120</v>
      </c>
      <c r="C75" s="62">
        <f>SUMIF(Tabla_Primaria!D$115:D$178,$B75,Tabla_Primaria!J$115:J$178)</f>
        <v>1</v>
      </c>
      <c r="D75" s="62">
        <f>SUMIF(Tabla_Primaria!E$115:E$178,$B75,Tabla_Primaria!K$115:K$178)</f>
        <v>1</v>
      </c>
      <c r="E75" s="62">
        <f>SUM(Tabla_2002[[#This Row],[Goles como Equipo 1]]+Tabla_2002[[#This Row],[Goles como Equipo 2]])</f>
        <v>2</v>
      </c>
      <c r="F75" s="62">
        <f>COUNTIFS(Tabla_Primaria!D$115:D$178,$B75,Tabla_Primaria!P$115:P$178,"Victoria")</f>
        <v>1</v>
      </c>
      <c r="G75" s="62">
        <f>COUNTIFS(Tabla_Primaria!E$115:E$178,$B75,Tabla_Primaria!Q$115:Q$178,"Victoria")</f>
        <v>0</v>
      </c>
      <c r="H75" s="62">
        <f>SUM(Tabla_2002[[#This Row],[Partidos Ganados como Equipo 1]]+Tabla_2002[[#This Row],[Partidos Ganados como Equipo 2]])</f>
        <v>1</v>
      </c>
      <c r="I75" s="62">
        <f>COUNTIFS(Tabla_Primaria!D$115:D$178,$B75,Tabla_Primaria!P$115:P$178,"Derrota")</f>
        <v>1</v>
      </c>
      <c r="J75" s="62">
        <f>COUNTIFS(Tabla_Primaria!E$115:E$178,$B75,Tabla_Primaria!Q$115:Q$178,"Derrota")</f>
        <v>0</v>
      </c>
      <c r="K75" s="62">
        <f>SUM(Tabla_2002[[#This Row],[Partidos Perdidos como Equipo 1]]+Tabla_2002[[#This Row],[Partidos Perdidos como Equipo 2]])</f>
        <v>1</v>
      </c>
      <c r="L75" s="62">
        <f>COUNTIFS(Tabla_Primaria!D$115:D$178,$B75,Tabla_Primaria!P$115:P$178,"Empate")</f>
        <v>0</v>
      </c>
      <c r="M75" s="62">
        <f>COUNTIFS(Tabla_Primaria!E$115:E$178,$B75,Tabla_Primaria!Q$115:Q$178,"Empate")</f>
        <v>1</v>
      </c>
      <c r="N75" s="62">
        <f>SUM(Tabla_2002[[#This Row],[Partidos Empatados como Equipo 1]]+Tabla_2002[[#This Row],[Partidos Empatados como Equipo 2]])</f>
        <v>1</v>
      </c>
    </row>
    <row r="76" spans="1:14" x14ac:dyDescent="0.2">
      <c r="A76" s="62">
        <v>2002</v>
      </c>
      <c r="B76" s="62" t="s">
        <v>182</v>
      </c>
      <c r="C76" s="62">
        <f>SUMIF(Tabla_Primaria!D$115:D$178,$B76,Tabla_Primaria!J$115:J$178)</f>
        <v>0</v>
      </c>
      <c r="D76" s="62">
        <f>SUMIF(Tabla_Primaria!E$115:E$178,$B76,Tabla_Primaria!K$115:K$178)</f>
        <v>0</v>
      </c>
      <c r="E76" s="62">
        <f>SUM(Tabla_2002[[#This Row],[Goles como Equipo 1]]+Tabla_2002[[#This Row],[Goles como Equipo 2]])</f>
        <v>0</v>
      </c>
      <c r="F76" s="62">
        <f>COUNTIFS(Tabla_Primaria!D$115:D$178,$B76,Tabla_Primaria!P$115:P$178,"Victoria")</f>
        <v>0</v>
      </c>
      <c r="G76" s="62">
        <f>COUNTIFS(Tabla_Primaria!E$115:E$178,$B76,Tabla_Primaria!Q$115:Q$178,"Victoria")</f>
        <v>0</v>
      </c>
      <c r="H76" s="62">
        <f>SUM(Tabla_2002[[#This Row],[Partidos Ganados como Equipo 1]]+Tabla_2002[[#This Row],[Partidos Ganados como Equipo 2]])</f>
        <v>0</v>
      </c>
      <c r="I76" s="62">
        <f>COUNTIFS(Tabla_Primaria!D$115:D$178,$B76,Tabla_Primaria!P$115:P$178,"Derrota")</f>
        <v>1</v>
      </c>
      <c r="J76" s="62">
        <f>COUNTIFS(Tabla_Primaria!E$115:E$178,$B76,Tabla_Primaria!Q$115:Q$178,"Derrota")</f>
        <v>2</v>
      </c>
      <c r="K76" s="62">
        <f>SUM(Tabla_2002[[#This Row],[Partidos Perdidos como Equipo 1]]+Tabla_2002[[#This Row],[Partidos Perdidos como Equipo 2]])</f>
        <v>3</v>
      </c>
      <c r="L76" s="62">
        <f>COUNTIFS(Tabla_Primaria!D$115:D$178,$B76,Tabla_Primaria!P$115:P$178,"Empate")</f>
        <v>0</v>
      </c>
      <c r="M76" s="62">
        <f>COUNTIFS(Tabla_Primaria!E$115:E$178,$B76,Tabla_Primaria!Q$115:Q$178,"Empate")</f>
        <v>0</v>
      </c>
      <c r="N76" s="62">
        <f>SUM(Tabla_2002[[#This Row],[Partidos Empatados como Equipo 1]]+Tabla_2002[[#This Row],[Partidos Empatados como Equipo 2]])</f>
        <v>0</v>
      </c>
    </row>
    <row r="77" spans="1:14" x14ac:dyDescent="0.2">
      <c r="A77" s="62">
        <v>2002</v>
      </c>
      <c r="B77" s="62" t="s">
        <v>131</v>
      </c>
      <c r="C77" s="62">
        <f>SUMIF(Tabla_Primaria!D$115:D$178,$B77,Tabla_Primaria!J$115:J$178)</f>
        <v>3</v>
      </c>
      <c r="D77" s="62">
        <f>SUMIF(Tabla_Primaria!E$115:E$178,$B77,Tabla_Primaria!K$115:K$178)</f>
        <v>2</v>
      </c>
      <c r="E77" s="62">
        <f>SUM(Tabla_2002[[#This Row],[Goles como Equipo 1]]+Tabla_2002[[#This Row],[Goles como Equipo 2]])</f>
        <v>5</v>
      </c>
      <c r="F77" s="62">
        <f>COUNTIFS(Tabla_Primaria!D$115:D$178,$B77,Tabla_Primaria!P$115:P$178,"Victoria")</f>
        <v>0</v>
      </c>
      <c r="G77" s="62">
        <f>COUNTIFS(Tabla_Primaria!E$115:E$178,$B77,Tabla_Primaria!Q$115:Q$178,"Victoria")</f>
        <v>1</v>
      </c>
      <c r="H77" s="62">
        <f>SUM(Tabla_2002[[#This Row],[Partidos Ganados como Equipo 1]]+Tabla_2002[[#This Row],[Partidos Ganados como Equipo 2]])</f>
        <v>1</v>
      </c>
      <c r="I77" s="62">
        <f>COUNTIFS(Tabla_Primaria!D$115:D$178,$B77,Tabla_Primaria!P$115:P$178,"Derrota")</f>
        <v>1</v>
      </c>
      <c r="J77" s="62">
        <f>COUNTIFS(Tabla_Primaria!E$115:E$178,$B77,Tabla_Primaria!Q$115:Q$178,"Derrota")</f>
        <v>0</v>
      </c>
      <c r="K77" s="62">
        <f>SUM(Tabla_2002[[#This Row],[Partidos Perdidos como Equipo 1]]+Tabla_2002[[#This Row],[Partidos Perdidos como Equipo 2]])</f>
        <v>1</v>
      </c>
      <c r="L77" s="62">
        <f>COUNTIFS(Tabla_Primaria!D$115:D$178,$B77,Tabla_Primaria!P$115:P$178,"Empate")</f>
        <v>1</v>
      </c>
      <c r="M77" s="62">
        <f>COUNTIFS(Tabla_Primaria!E$115:E$178,$B77,Tabla_Primaria!Q$115:Q$178,"Empate")</f>
        <v>0</v>
      </c>
      <c r="N77" s="62">
        <f>SUM(Tabla_2002[[#This Row],[Partidos Empatados como Equipo 1]]+Tabla_2002[[#This Row],[Partidos Empatados como Equipo 2]])</f>
        <v>1</v>
      </c>
    </row>
    <row r="78" spans="1:14" x14ac:dyDescent="0.2">
      <c r="A78" s="62">
        <v>2002</v>
      </c>
      <c r="B78" s="62" t="s">
        <v>274</v>
      </c>
      <c r="C78" s="62">
        <f>SUMIF(Tabla_Primaria!D$115:D$178,$B78,Tabla_Primaria!J$115:J$178)</f>
        <v>0</v>
      </c>
      <c r="D78" s="62">
        <f>SUMIF(Tabla_Primaria!E$115:E$178,$B78,Tabla_Primaria!K$115:K$178)</f>
        <v>2</v>
      </c>
      <c r="E78" s="62">
        <f>SUM(Tabla_2002[[#This Row],[Goles como Equipo 1]]+Tabla_2002[[#This Row],[Goles como Equipo 2]])</f>
        <v>2</v>
      </c>
      <c r="F78" s="62">
        <f>COUNTIFS(Tabla_Primaria!D$115:D$178,$B78,Tabla_Primaria!P$115:P$178,"Victoria")</f>
        <v>0</v>
      </c>
      <c r="G78" s="62">
        <f>COUNTIFS(Tabla_Primaria!E$115:E$178,$B78,Tabla_Primaria!Q$115:Q$178,"Victoria")</f>
        <v>1</v>
      </c>
      <c r="H78" s="62">
        <f>SUM(Tabla_2002[[#This Row],[Partidos Ganados como Equipo 1]]+Tabla_2002[[#This Row],[Partidos Ganados como Equipo 2]])</f>
        <v>1</v>
      </c>
      <c r="I78" s="62">
        <f>COUNTIFS(Tabla_Primaria!D$115:D$178,$B78,Tabla_Primaria!P$115:P$178,"Derrota")</f>
        <v>1</v>
      </c>
      <c r="J78" s="62">
        <f>COUNTIFS(Tabla_Primaria!E$115:E$178,$B78,Tabla_Primaria!Q$115:Q$178,"Derrota")</f>
        <v>1</v>
      </c>
      <c r="K78" s="62">
        <f>SUM(Tabla_2002[[#This Row],[Partidos Perdidos como Equipo 1]]+Tabla_2002[[#This Row],[Partidos Perdidos como Equipo 2]])</f>
        <v>2</v>
      </c>
      <c r="L78" s="62">
        <f>COUNTIFS(Tabla_Primaria!D$115:D$178,$B78,Tabla_Primaria!P$115:P$178,"Empate")</f>
        <v>0</v>
      </c>
      <c r="M78" s="62">
        <f>COUNTIFS(Tabla_Primaria!E$115:E$178,$B78,Tabla_Primaria!Q$115:Q$178,"Empate")</f>
        <v>0</v>
      </c>
      <c r="N78" s="62">
        <f>SUM(Tabla_2002[[#This Row],[Partidos Empatados como Equipo 1]]+Tabla_2002[[#This Row],[Partidos Empatados como Equipo 2]])</f>
        <v>0</v>
      </c>
    </row>
    <row r="79" spans="1:14" x14ac:dyDescent="0.2">
      <c r="A79" s="62">
        <v>2002</v>
      </c>
      <c r="B79" s="62" t="s">
        <v>72</v>
      </c>
      <c r="C79" s="62">
        <f>SUMIF(Tabla_Primaria!D$115:D$178,$B79,Tabla_Primaria!J$115:J$178)</f>
        <v>3</v>
      </c>
      <c r="D79" s="62">
        <f>SUMIF(Tabla_Primaria!E$115:E$178,$B79,Tabla_Primaria!K$115:K$178)</f>
        <v>2</v>
      </c>
      <c r="E79" s="62">
        <f>SUM(Tabla_2002[[#This Row],[Goles como Equipo 1]]+Tabla_2002[[#This Row],[Goles como Equipo 2]])</f>
        <v>5</v>
      </c>
      <c r="F79" s="62">
        <f>COUNTIFS(Tabla_Primaria!D$115:D$178,$B79,Tabla_Primaria!P$115:P$178,"Victoria")</f>
        <v>1</v>
      </c>
      <c r="G79" s="62">
        <f>COUNTIFS(Tabla_Primaria!E$115:E$178,$B79,Tabla_Primaria!Q$115:Q$178,"Victoria")</f>
        <v>1</v>
      </c>
      <c r="H79" s="62">
        <f>SUM(Tabla_2002[[#This Row],[Partidos Ganados como Equipo 1]]+Tabla_2002[[#This Row],[Partidos Ganados como Equipo 2]])</f>
        <v>2</v>
      </c>
      <c r="I79" s="62">
        <f>COUNTIFS(Tabla_Primaria!D$115:D$178,$B79,Tabla_Primaria!P$115:P$178,"Derrota")</f>
        <v>1</v>
      </c>
      <c r="J79" s="62">
        <f>COUNTIFS(Tabla_Primaria!E$115:E$178,$B79,Tabla_Primaria!Q$115:Q$178,"Derrota")</f>
        <v>0</v>
      </c>
      <c r="K79" s="62">
        <f>SUM(Tabla_2002[[#This Row],[Partidos Perdidos como Equipo 1]]+Tabla_2002[[#This Row],[Partidos Perdidos como Equipo 2]])</f>
        <v>1</v>
      </c>
      <c r="L79" s="62">
        <f>COUNTIFS(Tabla_Primaria!D$115:D$178,$B79,Tabla_Primaria!P$115:P$178,"Empate")</f>
        <v>1</v>
      </c>
      <c r="M79" s="62">
        <f>COUNTIFS(Tabla_Primaria!E$115:E$178,$B79,Tabla_Primaria!Q$115:Q$178,"Empate")</f>
        <v>0</v>
      </c>
      <c r="N79" s="62">
        <f>SUM(Tabla_2002[[#This Row],[Partidos Empatados como Equipo 1]]+Tabla_2002[[#This Row],[Partidos Empatados como Equipo 2]])</f>
        <v>1</v>
      </c>
    </row>
    <row r="80" spans="1:14" x14ac:dyDescent="0.2">
      <c r="A80" s="62">
        <v>2002</v>
      </c>
      <c r="B80" s="62" t="s">
        <v>31</v>
      </c>
      <c r="C80" s="62">
        <f>SUMIF(Tabla_Primaria!D$115:D$178,$B80,Tabla_Primaria!J$115:J$178)</f>
        <v>1</v>
      </c>
      <c r="D80" s="62">
        <f>SUMIF(Tabla_Primaria!E$115:E$178,$B80,Tabla_Primaria!K$115:K$178)</f>
        <v>1</v>
      </c>
      <c r="E80" s="62">
        <f>SUM(Tabla_2002[[#This Row],[Goles como Equipo 1]]+Tabla_2002[[#This Row],[Goles como Equipo 2]])</f>
        <v>2</v>
      </c>
      <c r="F80" s="62">
        <f>COUNTIFS(Tabla_Primaria!D$115:D$178,$B80,Tabla_Primaria!P$115:P$178,"Victoria")</f>
        <v>1</v>
      </c>
      <c r="G80" s="62">
        <f>COUNTIFS(Tabla_Primaria!E$115:E$178,$B80,Tabla_Primaria!Q$115:Q$178,"Victoria")</f>
        <v>0</v>
      </c>
      <c r="H80" s="62">
        <f>SUM(Tabla_2002[[#This Row],[Partidos Ganados como Equipo 1]]+Tabla_2002[[#This Row],[Partidos Ganados como Equipo 2]])</f>
        <v>1</v>
      </c>
      <c r="I80" s="62">
        <f>COUNTIFS(Tabla_Primaria!D$115:D$178,$B80,Tabla_Primaria!P$115:P$178,"Derrota")</f>
        <v>0</v>
      </c>
      <c r="J80" s="62">
        <f>COUNTIFS(Tabla_Primaria!E$115:E$178,$B80,Tabla_Primaria!Q$115:Q$178,"Derrota")</f>
        <v>2</v>
      </c>
      <c r="K80" s="62">
        <f>SUM(Tabla_2002[[#This Row],[Partidos Perdidos como Equipo 1]]+Tabla_2002[[#This Row],[Partidos Perdidos como Equipo 2]])</f>
        <v>2</v>
      </c>
      <c r="L80" s="62">
        <f>COUNTIFS(Tabla_Primaria!D$115:D$178,$B80,Tabla_Primaria!P$115:P$178,"Empate")</f>
        <v>0</v>
      </c>
      <c r="M80" s="62">
        <f>COUNTIFS(Tabla_Primaria!E$115:E$178,$B80,Tabla_Primaria!Q$115:Q$178,"Empate")</f>
        <v>0</v>
      </c>
      <c r="N80" s="62">
        <f>SUM(Tabla_2002[[#This Row],[Partidos Empatados como Equipo 1]]+Tabla_2002[[#This Row],[Partidos Empatados como Equipo 2]])</f>
        <v>0</v>
      </c>
    </row>
    <row r="81" spans="1:15" x14ac:dyDescent="0.2">
      <c r="A81" s="62">
        <v>2002</v>
      </c>
      <c r="B81" s="62" t="s">
        <v>89</v>
      </c>
      <c r="C81" s="62">
        <f>SUMIF(Tabla_Primaria!D$115:D$178,$B81,Tabla_Primaria!J$115:J$178)</f>
        <v>2</v>
      </c>
      <c r="D81" s="62">
        <f>SUMIF(Tabla_Primaria!E$115:E$178,$B81,Tabla_Primaria!K$115:K$178)</f>
        <v>4</v>
      </c>
      <c r="E81" s="62">
        <f>SUM(Tabla_2002[[#This Row],[Goles como Equipo 1]]+Tabla_2002[[#This Row],[Goles como Equipo 2]])</f>
        <v>6</v>
      </c>
      <c r="F81" s="62">
        <f>COUNTIFS(Tabla_Primaria!D$115:D$178,$B81,Tabla_Primaria!P$115:P$178,"Victoria")</f>
        <v>0</v>
      </c>
      <c r="G81" s="62">
        <f>COUNTIFS(Tabla_Primaria!E$115:E$178,$B81,Tabla_Primaria!Q$115:Q$178,"Victoria")</f>
        <v>2</v>
      </c>
      <c r="H81" s="62">
        <f>SUM(Tabla_2002[[#This Row],[Partidos Ganados como Equipo 1]]+Tabla_2002[[#This Row],[Partidos Ganados como Equipo 2]])</f>
        <v>2</v>
      </c>
      <c r="I81" s="62">
        <f>COUNTIFS(Tabla_Primaria!D$115:D$178,$B81,Tabla_Primaria!P$115:P$178,"Derrota")</f>
        <v>1</v>
      </c>
      <c r="J81" s="62">
        <f>COUNTIFS(Tabla_Primaria!E$115:E$178,$B81,Tabla_Primaria!Q$115:Q$178,"Derrota")</f>
        <v>0</v>
      </c>
      <c r="K81" s="62">
        <f>SUM(Tabla_2002[[#This Row],[Partidos Perdidos como Equipo 1]]+Tabla_2002[[#This Row],[Partidos Perdidos como Equipo 2]])</f>
        <v>1</v>
      </c>
      <c r="L81" s="62">
        <f>COUNTIFS(Tabla_Primaria!D$115:D$178,$B81,Tabla_Primaria!P$115:P$178,"Empate")</f>
        <v>1</v>
      </c>
      <c r="M81" s="62">
        <f>COUNTIFS(Tabla_Primaria!E$115:E$178,$B81,Tabla_Primaria!Q$115:Q$178,"Empate")</f>
        <v>1</v>
      </c>
      <c r="N81" s="62">
        <f>SUM(Tabla_2002[[#This Row],[Partidos Empatados como Equipo 1]]+Tabla_2002[[#This Row],[Partidos Empatados como Equipo 2]])</f>
        <v>2</v>
      </c>
    </row>
    <row r="82" spans="1:15" x14ac:dyDescent="0.2">
      <c r="A82" s="62">
        <v>2002</v>
      </c>
      <c r="B82" s="62" t="s">
        <v>67</v>
      </c>
      <c r="C82" s="62">
        <f>SUMIF(Tabla_Primaria!D$115:D$178,$B82,Tabla_Primaria!J$115:J$178)</f>
        <v>0</v>
      </c>
      <c r="D82" s="62">
        <f>SUMIF(Tabla_Primaria!E$115:E$178,$B82,Tabla_Primaria!K$115:K$178)</f>
        <v>0</v>
      </c>
      <c r="E82" s="62">
        <f>SUM(Tabla_2002[[#This Row],[Goles como Equipo 1]]+Tabla_2002[[#This Row],[Goles como Equipo 2]])</f>
        <v>0</v>
      </c>
      <c r="F82" s="62">
        <f>COUNTIFS(Tabla_Primaria!D$115:D$178,$B82,Tabla_Primaria!P$115:P$178,"Victoria")</f>
        <v>0</v>
      </c>
      <c r="G82" s="62">
        <f>COUNTIFS(Tabla_Primaria!E$115:E$178,$B82,Tabla_Primaria!Q$115:Q$178,"Victoria")</f>
        <v>0</v>
      </c>
      <c r="H82" s="62">
        <f>SUM(Tabla_2002[[#This Row],[Partidos Ganados como Equipo 1]]+Tabla_2002[[#This Row],[Partidos Ganados como Equipo 2]])</f>
        <v>0</v>
      </c>
      <c r="I82" s="62">
        <f>COUNTIFS(Tabla_Primaria!D$115:D$178,$B82,Tabla_Primaria!P$115:P$178,"Derrota")</f>
        <v>1</v>
      </c>
      <c r="J82" s="62">
        <f>COUNTIFS(Tabla_Primaria!E$115:E$178,$B82,Tabla_Primaria!Q$115:Q$178,"Derrota")</f>
        <v>1</v>
      </c>
      <c r="K82" s="62">
        <f>SUM(Tabla_2002[[#This Row],[Partidos Perdidos como Equipo 1]]+Tabla_2002[[#This Row],[Partidos Perdidos como Equipo 2]])</f>
        <v>2</v>
      </c>
      <c r="L82" s="62">
        <f>COUNTIFS(Tabla_Primaria!D$115:D$178,$B82,Tabla_Primaria!P$115:P$178,"Empate")</f>
        <v>1</v>
      </c>
      <c r="M82" s="62">
        <f>COUNTIFS(Tabla_Primaria!E$115:E$178,$B82,Tabla_Primaria!Q$115:Q$178,"Empate")</f>
        <v>0</v>
      </c>
      <c r="N82" s="62">
        <f>SUM(Tabla_2002[[#This Row],[Partidos Empatados como Equipo 1]]+Tabla_2002[[#This Row],[Partidos Empatados como Equipo 2]])</f>
        <v>1</v>
      </c>
    </row>
    <row r="83" spans="1:15" x14ac:dyDescent="0.2">
      <c r="A83" s="62">
        <v>2002</v>
      </c>
      <c r="B83" s="62" t="s">
        <v>129</v>
      </c>
      <c r="C83" s="62">
        <f>SUMIF(Tabla_Primaria!D$115:D$178,$B83,Tabla_Primaria!J$115:J$178)</f>
        <v>11</v>
      </c>
      <c r="D83" s="62">
        <f>SUMIF(Tabla_Primaria!E$115:E$178,$B83,Tabla_Primaria!K$115:K$178)</f>
        <v>3</v>
      </c>
      <c r="E83" s="62">
        <f>SUM(Tabla_2002[[#This Row],[Goles como Equipo 1]]+Tabla_2002[[#This Row],[Goles como Equipo 2]])</f>
        <v>14</v>
      </c>
      <c r="F83" s="62">
        <f>COUNTIFS(Tabla_Primaria!D$115:D$178,$B83,Tabla_Primaria!P$115:P$178,"Victoria")</f>
        <v>3</v>
      </c>
      <c r="G83" s="62">
        <f>COUNTIFS(Tabla_Primaria!E$115:E$178,$B83,Tabla_Primaria!Q$115:Q$178,"Victoria")</f>
        <v>2</v>
      </c>
      <c r="H83" s="62">
        <f>SUM(Tabla_2002[[#This Row],[Partidos Ganados como Equipo 1]]+Tabla_2002[[#This Row],[Partidos Ganados como Equipo 2]])</f>
        <v>5</v>
      </c>
      <c r="I83" s="62">
        <f>COUNTIFS(Tabla_Primaria!D$115:D$178,$B83,Tabla_Primaria!P$115:P$178,"Derrota")</f>
        <v>1</v>
      </c>
      <c r="J83" s="62">
        <f>COUNTIFS(Tabla_Primaria!E$115:E$178,$B83,Tabla_Primaria!Q$115:Q$178,"Derrota")</f>
        <v>0</v>
      </c>
      <c r="K83" s="62">
        <f>SUM(Tabla_2002[[#This Row],[Partidos Perdidos como Equipo 1]]+Tabla_2002[[#This Row],[Partidos Perdidos como Equipo 2]])</f>
        <v>1</v>
      </c>
      <c r="L83" s="62">
        <f>COUNTIFS(Tabla_Primaria!D$115:D$178,$B83,Tabla_Primaria!P$115:P$178,"Empate")</f>
        <v>1</v>
      </c>
      <c r="M83" s="62">
        <f>COUNTIFS(Tabla_Primaria!E$115:E$178,$B83,Tabla_Primaria!Q$115:Q$178,"Empate")</f>
        <v>0</v>
      </c>
      <c r="N83" s="62">
        <f>SUM(Tabla_2002[[#This Row],[Partidos Empatados como Equipo 1]]+Tabla_2002[[#This Row],[Partidos Empatados como Equipo 2]])</f>
        <v>1</v>
      </c>
      <c r="O83" s="40"/>
    </row>
    <row r="84" spans="1:15" x14ac:dyDescent="0.2">
      <c r="A84" s="62">
        <v>2002</v>
      </c>
      <c r="B84" s="62" t="s">
        <v>119</v>
      </c>
      <c r="C84" s="62">
        <f>SUMIF(Tabla_Primaria!D$115:D$178,$B84,Tabla_Primaria!J$115:J$178)</f>
        <v>3</v>
      </c>
      <c r="D84" s="62">
        <f>SUMIF(Tabla_Primaria!E$115:E$178,$B84,Tabla_Primaria!K$115:K$178)</f>
        <v>2</v>
      </c>
      <c r="E84" s="62">
        <f>SUM(Tabla_2002[[#This Row],[Goles como Equipo 1]]+Tabla_2002[[#This Row],[Goles como Equipo 2]])</f>
        <v>5</v>
      </c>
      <c r="F84" s="62">
        <f>COUNTIFS(Tabla_Primaria!D$115:D$178,$B84,Tabla_Primaria!P$115:P$178,"Victoria")</f>
        <v>1</v>
      </c>
      <c r="G84" s="62">
        <f>COUNTIFS(Tabla_Primaria!E$115:E$178,$B84,Tabla_Primaria!Q$115:Q$178,"Victoria")</f>
        <v>0</v>
      </c>
      <c r="H84" s="62">
        <f>SUM(Tabla_2002[[#This Row],[Partidos Ganados como Equipo 1]]+Tabla_2002[[#This Row],[Partidos Ganados como Equipo 2]])</f>
        <v>1</v>
      </c>
      <c r="I84" s="62">
        <f>COUNTIFS(Tabla_Primaria!D$115:D$178,$B84,Tabla_Primaria!P$115:P$178,"Derrota")</f>
        <v>1</v>
      </c>
      <c r="J84" s="62">
        <f>COUNTIFS(Tabla_Primaria!E$115:E$178,$B84,Tabla_Primaria!Q$115:Q$178,"Derrota")</f>
        <v>1</v>
      </c>
      <c r="K84" s="62">
        <f>SUM(Tabla_2002[[#This Row],[Partidos Perdidos como Equipo 1]]+Tabla_2002[[#This Row],[Partidos Perdidos como Equipo 2]])</f>
        <v>2</v>
      </c>
      <c r="L84" s="62">
        <f>COUNTIFS(Tabla_Primaria!D$115:D$178,$B84,Tabla_Primaria!P$115:P$178,"Empate")</f>
        <v>0</v>
      </c>
      <c r="M84" s="62">
        <f>COUNTIFS(Tabla_Primaria!E$115:E$178,$B84,Tabla_Primaria!Q$115:Q$178,"Empate")</f>
        <v>1</v>
      </c>
      <c r="N84" s="62">
        <f>SUM(Tabla_2002[[#This Row],[Partidos Empatados como Equipo 1]]+Tabla_2002[[#This Row],[Partidos Empatados como Equipo 2]])</f>
        <v>1</v>
      </c>
    </row>
    <row r="85" spans="1:15" x14ac:dyDescent="0.2">
      <c r="A85" s="62">
        <v>2002</v>
      </c>
      <c r="B85" s="62" t="s">
        <v>143</v>
      </c>
      <c r="C85" s="62">
        <f>SUMIF(Tabla_Primaria!D$115:D$178,$B85,Tabla_Primaria!J$115:J$178)</f>
        <v>5</v>
      </c>
      <c r="D85" s="62">
        <f>SUMIF(Tabla_Primaria!E$115:E$178,$B85,Tabla_Primaria!K$115:K$178)</f>
        <v>0</v>
      </c>
      <c r="E85" s="62">
        <f>SUM(Tabla_2002[[#This Row],[Goles como Equipo 1]]+Tabla_2002[[#This Row],[Goles como Equipo 2]])</f>
        <v>5</v>
      </c>
      <c r="F85" s="62">
        <f>COUNTIFS(Tabla_Primaria!D$115:D$178,$B85,Tabla_Primaria!P$115:P$178,"Victoria")</f>
        <v>2</v>
      </c>
      <c r="G85" s="62">
        <f>COUNTIFS(Tabla_Primaria!E$115:E$178,$B85,Tabla_Primaria!Q$115:Q$178,"Victoria")</f>
        <v>0</v>
      </c>
      <c r="H85" s="62">
        <f>SUM(Tabla_2002[[#This Row],[Partidos Ganados como Equipo 1]]+Tabla_2002[[#This Row],[Partidos Ganados como Equipo 2]])</f>
        <v>2</v>
      </c>
      <c r="I85" s="62">
        <f>COUNTIFS(Tabla_Primaria!D$115:D$178,$B85,Tabla_Primaria!P$115:P$178,"Derrota")</f>
        <v>1</v>
      </c>
      <c r="J85" s="62">
        <f>COUNTIFS(Tabla_Primaria!E$115:E$178,$B85,Tabla_Primaria!Q$115:Q$178,"Derrota")</f>
        <v>0</v>
      </c>
      <c r="K85" s="62">
        <f>SUM(Tabla_2002[[#This Row],[Partidos Perdidos como Equipo 1]]+Tabla_2002[[#This Row],[Partidos Perdidos como Equipo 2]])</f>
        <v>1</v>
      </c>
      <c r="L85" s="62">
        <f>COUNTIFS(Tabla_Primaria!D$115:D$178,$B85,Tabla_Primaria!P$115:P$178,"Empate")</f>
        <v>1</v>
      </c>
      <c r="M85" s="62">
        <f>COUNTIFS(Tabla_Primaria!E$115:E$178,$B85,Tabla_Primaria!Q$115:Q$178,"Empate")</f>
        <v>0</v>
      </c>
      <c r="N85" s="62">
        <f>SUM(Tabla_2002[[#This Row],[Partidos Empatados como Equipo 1]]+Tabla_2002[[#This Row],[Partidos Empatados como Equipo 2]])</f>
        <v>1</v>
      </c>
    </row>
    <row r="86" spans="1:15" x14ac:dyDescent="0.2">
      <c r="A86" s="62">
        <v>2002</v>
      </c>
      <c r="B86" s="62" t="s">
        <v>133</v>
      </c>
      <c r="C86" s="62">
        <f>SUMIF(Tabla_Primaria!D$115:D$178,$B86,Tabla_Primaria!J$115:J$178)</f>
        <v>8</v>
      </c>
      <c r="D86" s="62">
        <f>SUMIF(Tabla_Primaria!E$115:E$178,$B86,Tabla_Primaria!K$115:K$178)</f>
        <v>0</v>
      </c>
      <c r="E86" s="62">
        <f>SUM(Tabla_2002[[#This Row],[Goles como Equipo 1]]+Tabla_2002[[#This Row],[Goles como Equipo 2]])</f>
        <v>8</v>
      </c>
      <c r="F86" s="62">
        <f>COUNTIFS(Tabla_Primaria!D$115:D$178,$B86,Tabla_Primaria!P$115:P$178,"Victoria")</f>
        <v>4</v>
      </c>
      <c r="G86" s="62">
        <f>COUNTIFS(Tabla_Primaria!E$115:E$178,$B86,Tabla_Primaria!Q$115:Q$178,"Victoria")</f>
        <v>0</v>
      </c>
      <c r="H86" s="62">
        <f>SUM(Tabla_2002[[#This Row],[Partidos Ganados como Equipo 1]]+Tabla_2002[[#This Row],[Partidos Ganados como Equipo 2]])</f>
        <v>4</v>
      </c>
      <c r="I86" s="62">
        <f>COUNTIFS(Tabla_Primaria!D$115:D$178,$B86,Tabla_Primaria!P$115:P$178,"Derrota")</f>
        <v>2</v>
      </c>
      <c r="J86" s="62">
        <f>COUNTIFS(Tabla_Primaria!E$115:E$178,$B86,Tabla_Primaria!Q$115:Q$178,"Derrota")</f>
        <v>0</v>
      </c>
      <c r="K86" s="62">
        <f>SUM(Tabla_2002[[#This Row],[Partidos Perdidos como Equipo 1]]+Tabla_2002[[#This Row],[Partidos Perdidos como Equipo 2]])</f>
        <v>2</v>
      </c>
      <c r="L86" s="62">
        <f>COUNTIFS(Tabla_Primaria!D$115:D$178,$B86,Tabla_Primaria!P$115:P$178,"Empate")</f>
        <v>1</v>
      </c>
      <c r="M86" s="62">
        <f>COUNTIFS(Tabla_Primaria!E$115:E$178,$B86,Tabla_Primaria!Q$115:Q$178,"Empate")</f>
        <v>0</v>
      </c>
      <c r="N86" s="62">
        <f>SUM(Tabla_2002[[#This Row],[Partidos Empatados como Equipo 1]]+Tabla_2002[[#This Row],[Partidos Empatados como Equipo 2]])</f>
        <v>1</v>
      </c>
    </row>
    <row r="87" spans="1:15" x14ac:dyDescent="0.2">
      <c r="A87" s="62">
        <v>2002</v>
      </c>
      <c r="B87" s="62" t="s">
        <v>26</v>
      </c>
      <c r="C87" s="62">
        <f>SUMIF(Tabla_Primaria!D$115:D$178,$B87,Tabla_Primaria!J$115:J$178)</f>
        <v>3</v>
      </c>
      <c r="D87" s="62">
        <f>SUMIF(Tabla_Primaria!E$115:E$178,$B87,Tabla_Primaria!K$115:K$178)</f>
        <v>1</v>
      </c>
      <c r="E87" s="62">
        <f>SUM(Tabla_2002[[#This Row],[Goles como Equipo 1]]+Tabla_2002[[#This Row],[Goles como Equipo 2]])</f>
        <v>4</v>
      </c>
      <c r="F87" s="62">
        <f>COUNTIFS(Tabla_Primaria!D$115:D$178,$B87,Tabla_Primaria!P$115:P$178,"Victoria")</f>
        <v>1</v>
      </c>
      <c r="G87" s="62">
        <f>COUNTIFS(Tabla_Primaria!E$115:E$178,$B87,Tabla_Primaria!Q$115:Q$178,"Victoria")</f>
        <v>1</v>
      </c>
      <c r="H87" s="62">
        <f>SUM(Tabla_2002[[#This Row],[Partidos Ganados como Equipo 1]]+Tabla_2002[[#This Row],[Partidos Ganados como Equipo 2]])</f>
        <v>2</v>
      </c>
      <c r="I87" s="62">
        <f>COUNTIFS(Tabla_Primaria!D$115:D$178,$B87,Tabla_Primaria!P$115:P$178,"Derrota")</f>
        <v>1</v>
      </c>
      <c r="J87" s="62">
        <f>COUNTIFS(Tabla_Primaria!E$115:E$178,$B87,Tabla_Primaria!Q$115:Q$178,"Derrota")</f>
        <v>0</v>
      </c>
      <c r="K87" s="62">
        <f>SUM(Tabla_2002[[#This Row],[Partidos Perdidos como Equipo 1]]+Tabla_2002[[#This Row],[Partidos Perdidos como Equipo 2]])</f>
        <v>1</v>
      </c>
      <c r="L87" s="62">
        <f>COUNTIFS(Tabla_Primaria!D$115:D$178,$B87,Tabla_Primaria!P$115:P$178,"Empate")</f>
        <v>1</v>
      </c>
      <c r="M87" s="62">
        <f>COUNTIFS(Tabla_Primaria!E$115:E$178,$B87,Tabla_Primaria!Q$115:Q$178,"Empate")</f>
        <v>0</v>
      </c>
      <c r="N87" s="62">
        <f>SUM(Tabla_2002[[#This Row],[Partidos Empatados como Equipo 1]]+Tabla_2002[[#This Row],[Partidos Empatados como Equipo 2]])</f>
        <v>1</v>
      </c>
    </row>
    <row r="88" spans="1:15" x14ac:dyDescent="0.2">
      <c r="A88" s="62">
        <v>2002</v>
      </c>
      <c r="B88" s="62" t="s">
        <v>135</v>
      </c>
      <c r="C88" s="62">
        <f>SUMIF(Tabla_Primaria!D$115:D$178,$B88,Tabla_Primaria!J$115:J$178)</f>
        <v>0</v>
      </c>
      <c r="D88" s="62">
        <f>SUMIF(Tabla_Primaria!E$115:E$178,$B88,Tabla_Primaria!K$115:K$178)</f>
        <v>1</v>
      </c>
      <c r="E88" s="62">
        <f>SUM(Tabla_2002[[#This Row],[Goles como Equipo 1]]+Tabla_2002[[#This Row],[Goles como Equipo 2]])</f>
        <v>1</v>
      </c>
      <c r="F88" s="62">
        <f>COUNTIFS(Tabla_Primaria!D$115:D$178,$B88,Tabla_Primaria!P$115:P$178,"Victoria")</f>
        <v>0</v>
      </c>
      <c r="G88" s="62">
        <f>COUNTIFS(Tabla_Primaria!E$115:E$178,$B88,Tabla_Primaria!Q$115:Q$178,"Victoria")</f>
        <v>0</v>
      </c>
      <c r="H88" s="62">
        <f>SUM(Tabla_2002[[#This Row],[Partidos Ganados como Equipo 1]]+Tabla_2002[[#This Row],[Partidos Ganados como Equipo 2]])</f>
        <v>0</v>
      </c>
      <c r="I88" s="62">
        <f>COUNTIFS(Tabla_Primaria!D$115:D$178,$B88,Tabla_Primaria!P$115:P$178,"Derrota")</f>
        <v>0</v>
      </c>
      <c r="J88" s="62">
        <f>COUNTIFS(Tabla_Primaria!E$115:E$178,$B88,Tabla_Primaria!Q$115:Q$178,"Derrota")</f>
        <v>2</v>
      </c>
      <c r="K88" s="62">
        <f>SUM(Tabla_2002[[#This Row],[Partidos Perdidos como Equipo 1]]+Tabla_2002[[#This Row],[Partidos Perdidos como Equipo 2]])</f>
        <v>2</v>
      </c>
      <c r="L88" s="62">
        <f>COUNTIFS(Tabla_Primaria!D$115:D$178,$B88,Tabla_Primaria!P$115:P$178,"Empate")</f>
        <v>1</v>
      </c>
      <c r="M88" s="62">
        <f>COUNTIFS(Tabla_Primaria!E$115:E$178,$B88,Tabla_Primaria!Q$115:Q$178,"Empate")</f>
        <v>0</v>
      </c>
      <c r="N88" s="62">
        <f>SUM(Tabla_2002[[#This Row],[Partidos Empatados como Equipo 1]]+Tabla_2002[[#This Row],[Partidos Empatados como Equipo 2]])</f>
        <v>1</v>
      </c>
    </row>
    <row r="89" spans="1:15" x14ac:dyDescent="0.2">
      <c r="A89" s="62">
        <v>2002</v>
      </c>
      <c r="B89" s="62" t="s">
        <v>38</v>
      </c>
      <c r="C89" s="62">
        <f>SUMIF(Tabla_Primaria!D$115:D$178,$B89,Tabla_Primaria!J$115:J$178)</f>
        <v>2</v>
      </c>
      <c r="D89" s="62">
        <f>SUMIF(Tabla_Primaria!E$115:E$178,$B89,Tabla_Primaria!K$115:K$178)</f>
        <v>4</v>
      </c>
      <c r="E89" s="62">
        <f>SUM(Tabla_2002[[#This Row],[Goles como Equipo 1]]+Tabla_2002[[#This Row],[Goles como Equipo 2]])</f>
        <v>6</v>
      </c>
      <c r="F89" s="62">
        <f>COUNTIFS(Tabla_Primaria!D$115:D$178,$B89,Tabla_Primaria!P$115:P$178,"Victoria")</f>
        <v>0</v>
      </c>
      <c r="G89" s="62">
        <f>COUNTIFS(Tabla_Primaria!E$115:E$178,$B89,Tabla_Primaria!Q$115:Q$178,"Victoria")</f>
        <v>1</v>
      </c>
      <c r="H89" s="62">
        <f>SUM(Tabla_2002[[#This Row],[Partidos Ganados como Equipo 1]]+Tabla_2002[[#This Row],[Partidos Ganados como Equipo 2]])</f>
        <v>1</v>
      </c>
      <c r="I89" s="62">
        <f>COUNTIFS(Tabla_Primaria!D$115:D$178,$B89,Tabla_Primaria!P$115:P$178,"Derrota")</f>
        <v>0</v>
      </c>
      <c r="J89" s="62">
        <f>COUNTIFS(Tabla_Primaria!E$115:E$178,$B89,Tabla_Primaria!Q$115:Q$178,"Derrota")</f>
        <v>2</v>
      </c>
      <c r="K89" s="62">
        <f>SUM(Tabla_2002[[#This Row],[Partidos Perdidos como Equipo 1]]+Tabla_2002[[#This Row],[Partidos Perdidos como Equipo 2]])</f>
        <v>2</v>
      </c>
      <c r="L89" s="62">
        <f>COUNTIFS(Tabla_Primaria!D$115:D$178,$B89,Tabla_Primaria!P$115:P$178,"Empate")</f>
        <v>1</v>
      </c>
      <c r="M89" s="62">
        <f>COUNTIFS(Tabla_Primaria!E$115:E$178,$B89,Tabla_Primaria!Q$115:Q$178,"Empate")</f>
        <v>0</v>
      </c>
      <c r="N89" s="62">
        <f>SUM(Tabla_2002[[#This Row],[Partidos Empatados como Equipo 1]]+Tabla_2002[[#This Row],[Partidos Empatados como Equipo 2]])</f>
        <v>1</v>
      </c>
    </row>
    <row r="90" spans="1:15" x14ac:dyDescent="0.2">
      <c r="A90" s="62">
        <v>2002</v>
      </c>
      <c r="B90" s="62" t="s">
        <v>90</v>
      </c>
      <c r="C90" s="62">
        <f>SUMIF(Tabla_Primaria!D$115:D$178,$B90,Tabla_Primaria!J$115:J$178)</f>
        <v>3</v>
      </c>
      <c r="D90" s="62">
        <f>SUMIF(Tabla_Primaria!E$115:E$178,$B90,Tabla_Primaria!K$115:K$178)</f>
        <v>0</v>
      </c>
      <c r="E90" s="62">
        <f>SUM(Tabla_2002[[#This Row],[Goles como Equipo 1]]+Tabla_2002[[#This Row],[Goles como Equipo 2]])</f>
        <v>3</v>
      </c>
      <c r="F90" s="62">
        <f>COUNTIFS(Tabla_Primaria!D$115:D$178,$B90,Tabla_Primaria!P$115:P$178,"Victoria")</f>
        <v>1</v>
      </c>
      <c r="G90" s="62">
        <f>COUNTIFS(Tabla_Primaria!E$115:E$178,$B90,Tabla_Primaria!Q$115:Q$178,"Victoria")</f>
        <v>0</v>
      </c>
      <c r="H90" s="62">
        <f>SUM(Tabla_2002[[#This Row],[Partidos Ganados como Equipo 1]]+Tabla_2002[[#This Row],[Partidos Ganados como Equipo 2]])</f>
        <v>1</v>
      </c>
      <c r="I90" s="62">
        <f>COUNTIFS(Tabla_Primaria!D$115:D$178,$B90,Tabla_Primaria!P$115:P$178,"Derrota")</f>
        <v>0</v>
      </c>
      <c r="J90" s="62">
        <f>COUNTIFS(Tabla_Primaria!E$115:E$178,$B90,Tabla_Primaria!Q$115:Q$178,"Derrota")</f>
        <v>2</v>
      </c>
      <c r="K90" s="62">
        <f>SUM(Tabla_2002[[#This Row],[Partidos Perdidos como Equipo 1]]+Tabla_2002[[#This Row],[Partidos Perdidos como Equipo 2]])</f>
        <v>2</v>
      </c>
      <c r="L90" s="62">
        <f>COUNTIFS(Tabla_Primaria!D$115:D$178,$B90,Tabla_Primaria!P$115:P$178,"Empate")</f>
        <v>0</v>
      </c>
      <c r="M90" s="62">
        <f>COUNTIFS(Tabla_Primaria!E$115:E$178,$B90,Tabla_Primaria!Q$115:Q$178,"Empate")</f>
        <v>0</v>
      </c>
      <c r="N90" s="62">
        <f>SUM(Tabla_2002[[#This Row],[Partidos Empatados como Equipo 1]]+Tabla_2002[[#This Row],[Partidos Empatados como Equipo 2]])</f>
        <v>0</v>
      </c>
    </row>
    <row r="91" spans="1:15" x14ac:dyDescent="0.2">
      <c r="A91" s="62">
        <v>2002</v>
      </c>
      <c r="B91" s="62" t="s">
        <v>82</v>
      </c>
      <c r="C91" s="62">
        <f>SUMIF(Tabla_Primaria!D$115:D$178,$B91,Tabla_Primaria!J$115:J$178)</f>
        <v>4</v>
      </c>
      <c r="D91" s="62">
        <f>SUMIF(Tabla_Primaria!E$115:E$178,$B91,Tabla_Primaria!K$115:K$178)</f>
        <v>2</v>
      </c>
      <c r="E91" s="62">
        <f>SUM(Tabla_2002[[#This Row],[Goles como Equipo 1]]+Tabla_2002[[#This Row],[Goles como Equipo 2]])</f>
        <v>6</v>
      </c>
      <c r="F91" s="62">
        <f>COUNTIFS(Tabla_Primaria!D$115:D$178,$B91,Tabla_Primaria!P$115:P$178,"Victoria")</f>
        <v>1</v>
      </c>
      <c r="G91" s="62">
        <f>COUNTIFS(Tabla_Primaria!E$115:E$178,$B91,Tabla_Primaria!Q$115:Q$178,"Victoria")</f>
        <v>0</v>
      </c>
      <c r="H91" s="62">
        <f>SUM(Tabla_2002[[#This Row],[Partidos Ganados como Equipo 1]]+Tabla_2002[[#This Row],[Partidos Ganados como Equipo 2]])</f>
        <v>1</v>
      </c>
      <c r="I91" s="62">
        <f>COUNTIFS(Tabla_Primaria!D$115:D$178,$B91,Tabla_Primaria!P$115:P$178,"Derrota")</f>
        <v>0</v>
      </c>
      <c r="J91" s="62">
        <f>COUNTIFS(Tabla_Primaria!E$115:E$178,$B91,Tabla_Primaria!Q$115:Q$178,"Derrota")</f>
        <v>2</v>
      </c>
      <c r="K91" s="62">
        <f>SUM(Tabla_2002[[#This Row],[Partidos Perdidos como Equipo 1]]+Tabla_2002[[#This Row],[Partidos Perdidos como Equipo 2]])</f>
        <v>2</v>
      </c>
      <c r="L91" s="62">
        <f>COUNTIFS(Tabla_Primaria!D$115:D$178,$B91,Tabla_Primaria!P$115:P$178,"Empate")</f>
        <v>0</v>
      </c>
      <c r="M91" s="62">
        <f>COUNTIFS(Tabla_Primaria!E$115:E$178,$B91,Tabla_Primaria!Q$115:Q$178,"Empate")</f>
        <v>0</v>
      </c>
      <c r="N91" s="62">
        <f>SUM(Tabla_2002[[#This Row],[Partidos Empatados como Equipo 1]]+Tabla_2002[[#This Row],[Partidos Empatados como Equipo 2]])</f>
        <v>0</v>
      </c>
    </row>
    <row r="92" spans="1:15" ht="11.25" customHeight="1" x14ac:dyDescent="0.2">
      <c r="A92" s="62">
        <v>2002</v>
      </c>
      <c r="B92" s="62" t="s">
        <v>98</v>
      </c>
      <c r="C92" s="62">
        <f>SUMIF(Tabla_Primaria!D$115:D$178,$B92,Tabla_Primaria!J$115:J$178)</f>
        <v>1</v>
      </c>
      <c r="D92" s="62">
        <f>SUMIF(Tabla_Primaria!E$115:E$178,$B92,Tabla_Primaria!K$115:K$178)</f>
        <v>5</v>
      </c>
      <c r="E92" s="62">
        <f>SUM(Tabla_2002[[#This Row],[Goles como Equipo 1]]+Tabla_2002[[#This Row],[Goles como Equipo 2]])</f>
        <v>6</v>
      </c>
      <c r="F92" s="62">
        <f>COUNTIFS(Tabla_Primaria!D$115:D$178,$B92,Tabla_Primaria!P$115:P$178,"Victoria")</f>
        <v>0</v>
      </c>
      <c r="G92" s="62">
        <f>COUNTIFS(Tabla_Primaria!E$115:E$178,$B92,Tabla_Primaria!Q$115:Q$178,"Victoria")</f>
        <v>1</v>
      </c>
      <c r="H92" s="62">
        <f>SUM(Tabla_2002[[#This Row],[Partidos Ganados como Equipo 1]]+Tabla_2002[[#This Row],[Partidos Ganados como Equipo 2]])</f>
        <v>1</v>
      </c>
      <c r="I92" s="62">
        <f>COUNTIFS(Tabla_Primaria!D$115:D$178,$B92,Tabla_Primaria!P$115:P$178,"Derrota")</f>
        <v>0</v>
      </c>
      <c r="J92" s="62">
        <f>COUNTIFS(Tabla_Primaria!E$115:E$178,$B92,Tabla_Primaria!Q$115:Q$178,"Derrota")</f>
        <v>1</v>
      </c>
      <c r="K92" s="62">
        <f>SUM(Tabla_2002[[#This Row],[Partidos Perdidos como Equipo 1]]+Tabla_2002[[#This Row],[Partidos Perdidos como Equipo 2]])</f>
        <v>1</v>
      </c>
      <c r="L92" s="62">
        <f>COUNTIFS(Tabla_Primaria!D$115:D$178,$B92,Tabla_Primaria!P$115:P$178,"Empate")</f>
        <v>1</v>
      </c>
      <c r="M92" s="62">
        <f>COUNTIFS(Tabla_Primaria!E$115:E$178,$B92,Tabla_Primaria!Q$115:Q$178,"Empate")</f>
        <v>1</v>
      </c>
      <c r="N92" s="62">
        <f>SUM(Tabla_2002[[#This Row],[Partidos Empatados como Equipo 1]]+Tabla_2002[[#This Row],[Partidos Empatados como Equipo 2]])</f>
        <v>2</v>
      </c>
    </row>
    <row r="93" spans="1:15" ht="11.25" customHeight="1" x14ac:dyDescent="0.2">
      <c r="A93" s="62">
        <v>2002</v>
      </c>
      <c r="B93" s="62" t="s">
        <v>95</v>
      </c>
      <c r="C93" s="62">
        <f>SUMIF(Tabla_Primaria!D$115:D$178,$B93,Tabla_Primaria!J$115:J$178)</f>
        <v>2</v>
      </c>
      <c r="D93" s="62">
        <f>SUMIF(Tabla_Primaria!E$115:E$178,$B93,Tabla_Primaria!K$115:K$178)</f>
        <v>2</v>
      </c>
      <c r="E93" s="62">
        <f>SUM(Tabla_2002[[#This Row],[Goles como Equipo 1]]+Tabla_2002[[#This Row],[Goles como Equipo 2]])</f>
        <v>4</v>
      </c>
      <c r="F93" s="62">
        <f>COUNTIFS(Tabla_Primaria!D$115:D$178,$B93,Tabla_Primaria!P$115:P$178,"Victoria")</f>
        <v>1</v>
      </c>
      <c r="G93" s="62">
        <f>COUNTIFS(Tabla_Primaria!E$115:E$178,$B93,Tabla_Primaria!Q$115:Q$178,"Victoria")</f>
        <v>0</v>
      </c>
      <c r="H93" s="62">
        <f>SUM(Tabla_2002[[#This Row],[Partidos Ganados como Equipo 1]]+Tabla_2002[[#This Row],[Partidos Ganados como Equipo 2]])</f>
        <v>1</v>
      </c>
      <c r="I93" s="62">
        <f>COUNTIFS(Tabla_Primaria!D$115:D$178,$B93,Tabla_Primaria!P$115:P$178,"Derrota")</f>
        <v>0</v>
      </c>
      <c r="J93" s="62">
        <f>COUNTIFS(Tabla_Primaria!E$115:E$178,$B93,Tabla_Primaria!Q$115:Q$178,"Derrota")</f>
        <v>2</v>
      </c>
      <c r="K93" s="62">
        <f>SUM(Tabla_2002[[#This Row],[Partidos Perdidos como Equipo 1]]+Tabla_2002[[#This Row],[Partidos Perdidos como Equipo 2]])</f>
        <v>2</v>
      </c>
      <c r="L93" s="62">
        <f>COUNTIFS(Tabla_Primaria!D$115:D$178,$B93,Tabla_Primaria!P$115:P$178,"Empate")</f>
        <v>0</v>
      </c>
      <c r="M93" s="62">
        <f>COUNTIFS(Tabla_Primaria!E$115:E$178,$B93,Tabla_Primaria!Q$115:Q$178,"Empate")</f>
        <v>0</v>
      </c>
      <c r="N93" s="62">
        <f>SUM(Tabla_2002[[#This Row],[Partidos Empatados como Equipo 1]]+Tabla_2002[[#This Row],[Partidos Empatados como Equipo 2]])</f>
        <v>0</v>
      </c>
    </row>
    <row r="94" spans="1:15" x14ac:dyDescent="0.2">
      <c r="A94" s="62">
        <v>2002</v>
      </c>
      <c r="B94" s="62" t="s">
        <v>113</v>
      </c>
      <c r="C94" s="62">
        <f>SUMIF(Tabla_Primaria!D$115:D$178,$B94,Tabla_Primaria!J$115:J$178)</f>
        <v>0</v>
      </c>
      <c r="D94" s="62">
        <f>SUMIF(Tabla_Primaria!E$115:E$178,$B94,Tabla_Primaria!K$115:K$178)</f>
        <v>0</v>
      </c>
      <c r="E94" s="62">
        <f>SUM(Tabla_2002[[#This Row],[Goles como Equipo 1]]+Tabla_2002[[#This Row],[Goles como Equipo 2]])</f>
        <v>0</v>
      </c>
      <c r="F94" s="62">
        <f>COUNTIFS(Tabla_Primaria!D$115:D$178,$B94,Tabla_Primaria!P$115:P$178,"Victoria")</f>
        <v>0</v>
      </c>
      <c r="G94" s="62">
        <f>COUNTIFS(Tabla_Primaria!E$115:E$178,$B94,Tabla_Primaria!Q$115:Q$178,"Victoria")</f>
        <v>0</v>
      </c>
      <c r="H94" s="62">
        <f>SUM(Tabla_2002[[#This Row],[Partidos Ganados como Equipo 1]]+Tabla_2002[[#This Row],[Partidos Ganados como Equipo 2]])</f>
        <v>0</v>
      </c>
      <c r="I94" s="62">
        <f>COUNTIFS(Tabla_Primaria!D$115:D$178,$B94,Tabla_Primaria!P$115:P$178,"Derrota")</f>
        <v>1</v>
      </c>
      <c r="J94" s="62">
        <f>COUNTIFS(Tabla_Primaria!E$115:E$178,$B94,Tabla_Primaria!Q$115:Q$178,"Derrota")</f>
        <v>2</v>
      </c>
      <c r="K94" s="62">
        <f>SUM(Tabla_2002[[#This Row],[Partidos Perdidos como Equipo 1]]+Tabla_2002[[#This Row],[Partidos Perdidos como Equipo 2]])</f>
        <v>3</v>
      </c>
      <c r="L94" s="62">
        <f>COUNTIFS(Tabla_Primaria!D$115:D$178,$B94,Tabla_Primaria!P$115:P$178,"Empate")</f>
        <v>0</v>
      </c>
      <c r="M94" s="62">
        <f>COUNTIFS(Tabla_Primaria!E$115:E$178,$B94,Tabla_Primaria!Q$115:Q$178,"Empate")</f>
        <v>0</v>
      </c>
      <c r="N94" s="62">
        <f>SUM(Tabla_2002[[#This Row],[Partidos Empatados como Equipo 1]]+Tabla_2002[[#This Row],[Partidos Empatados como Equipo 2]])</f>
        <v>0</v>
      </c>
    </row>
    <row r="95" spans="1:15" x14ac:dyDescent="0.2">
      <c r="A95" s="62">
        <v>2002</v>
      </c>
      <c r="B95" s="62" t="s">
        <v>118</v>
      </c>
      <c r="C95" s="62">
        <f>SUMIF(Tabla_Primaria!D$115:D$178,$B95,Tabla_Primaria!J$115:J$178)</f>
        <v>3</v>
      </c>
      <c r="D95" s="62">
        <f>SUMIF(Tabla_Primaria!E$115:E$178,$B95,Tabla_Primaria!K$115:K$178)</f>
        <v>4</v>
      </c>
      <c r="E95" s="62">
        <f>SUM(Tabla_2002[[#This Row],[Goles como Equipo 1]]+Tabla_2002[[#This Row],[Goles como Equipo 2]])</f>
        <v>7</v>
      </c>
      <c r="F95" s="62">
        <f>COUNTIFS(Tabla_Primaria!D$115:D$178,$B95,Tabla_Primaria!P$115:P$178,"Victoria")</f>
        <v>0</v>
      </c>
      <c r="G95" s="62">
        <f>COUNTIFS(Tabla_Primaria!E$115:E$178,$B95,Tabla_Primaria!Q$115:Q$178,"Victoria")</f>
        <v>2</v>
      </c>
      <c r="H95" s="62">
        <f>SUM(Tabla_2002[[#This Row],[Partidos Ganados como Equipo 1]]+Tabla_2002[[#This Row],[Partidos Ganados como Equipo 2]])</f>
        <v>2</v>
      </c>
      <c r="I95" s="62">
        <f>COUNTIFS(Tabla_Primaria!D$115:D$178,$B95,Tabla_Primaria!P$115:P$178,"Derrota")</f>
        <v>1</v>
      </c>
      <c r="J95" s="62">
        <f>COUNTIFS(Tabla_Primaria!E$115:E$178,$B95,Tabla_Primaria!Q$115:Q$178,"Derrota")</f>
        <v>0</v>
      </c>
      <c r="K95" s="62">
        <f>SUM(Tabla_2002[[#This Row],[Partidos Perdidos como Equipo 1]]+Tabla_2002[[#This Row],[Partidos Perdidos como Equipo 2]])</f>
        <v>1</v>
      </c>
      <c r="L95" s="62">
        <f>COUNTIFS(Tabla_Primaria!D$115:D$178,$B95,Tabla_Primaria!P$115:P$178,"Empate")</f>
        <v>1</v>
      </c>
      <c r="M95" s="62">
        <f>COUNTIFS(Tabla_Primaria!E$115:E$178,$B95,Tabla_Primaria!Q$115:Q$178,"Empate")</f>
        <v>1</v>
      </c>
      <c r="N95" s="62">
        <f>SUM(Tabla_2002[[#This Row],[Partidos Empatados como Equipo 1]]+Tabla_2002[[#This Row],[Partidos Empatados como Equipo 2]])</f>
        <v>2</v>
      </c>
    </row>
    <row r="96" spans="1:15" x14ac:dyDescent="0.2">
      <c r="A96" s="62">
        <v>2002</v>
      </c>
      <c r="B96" s="62" t="s">
        <v>249</v>
      </c>
      <c r="C96" s="62">
        <f>SUMIF(Tabla_Primaria!D$115:D$178,$B96,Tabla_Primaria!J$115:J$178)</f>
        <v>1</v>
      </c>
      <c r="D96" s="62">
        <f>SUMIF(Tabla_Primaria!E$115:E$178,$B96,Tabla_Primaria!K$115:K$178)</f>
        <v>1</v>
      </c>
      <c r="E96" s="62">
        <f>SUM(Tabla_2002[[#This Row],[Goles como Equipo 1]]+Tabla_2002[[#This Row],[Goles como Equipo 2]])</f>
        <v>2</v>
      </c>
      <c r="F96" s="62">
        <f>COUNTIFS(Tabla_Primaria!D$115:D$178,$B96,Tabla_Primaria!P$115:P$178,"Victoria")</f>
        <v>0</v>
      </c>
      <c r="G96" s="62">
        <f>COUNTIFS(Tabla_Primaria!E$115:E$178,$B96,Tabla_Primaria!Q$115:Q$178,"Victoria")</f>
        <v>0</v>
      </c>
      <c r="H96" s="62">
        <f>SUM(Tabla_2002[[#This Row],[Partidos Ganados como Equipo 1]]+Tabla_2002[[#This Row],[Partidos Ganados como Equipo 2]])</f>
        <v>0</v>
      </c>
      <c r="I96" s="62">
        <f>COUNTIFS(Tabla_Primaria!D$115:D$178,$B96,Tabla_Primaria!P$115:P$178,"Derrota")</f>
        <v>1</v>
      </c>
      <c r="J96" s="62">
        <f>COUNTIFS(Tabla_Primaria!E$115:E$178,$B96,Tabla_Primaria!Q$115:Q$178,"Derrota")</f>
        <v>2</v>
      </c>
      <c r="K96" s="62">
        <f>SUM(Tabla_2002[[#This Row],[Partidos Perdidos como Equipo 1]]+Tabla_2002[[#This Row],[Partidos Perdidos como Equipo 2]])</f>
        <v>3</v>
      </c>
      <c r="L96" s="62">
        <f>COUNTIFS(Tabla_Primaria!D$115:D$178,$B96,Tabla_Primaria!P$115:P$178,"Empate")</f>
        <v>0</v>
      </c>
      <c r="M96" s="62">
        <f>COUNTIFS(Tabla_Primaria!E$115:E$178,$B96,Tabla_Primaria!Q$115:Q$178,"Empate")</f>
        <v>0</v>
      </c>
      <c r="N96" s="62">
        <f>SUM(Tabla_2002[[#This Row],[Partidos Empatados como Equipo 1]]+Tabla_2002[[#This Row],[Partidos Empatados como Equipo 2]])</f>
        <v>0</v>
      </c>
    </row>
    <row r="97" spans="1:14" x14ac:dyDescent="0.2">
      <c r="A97" s="62">
        <v>2002</v>
      </c>
      <c r="B97" s="62" t="s">
        <v>149</v>
      </c>
      <c r="C97" s="62">
        <f>SUMIF(Tabla_Primaria!D$115:D$178,$B97,Tabla_Primaria!J$115:J$178)</f>
        <v>3</v>
      </c>
      <c r="D97" s="62">
        <f>SUMIF(Tabla_Primaria!E$115:E$178,$B97,Tabla_Primaria!K$115:K$178)</f>
        <v>2</v>
      </c>
      <c r="E97" s="62">
        <f>SUM(Tabla_2002[[#This Row],[Goles como Equipo 1]]+Tabla_2002[[#This Row],[Goles como Equipo 2]])</f>
        <v>5</v>
      </c>
      <c r="F97" s="62">
        <f>COUNTIFS(Tabla_Primaria!D$115:D$178,$B97,Tabla_Primaria!P$115:P$178,"Victoria")</f>
        <v>1</v>
      </c>
      <c r="G97" s="62">
        <f>COUNTIFS(Tabla_Primaria!E$115:E$178,$B97,Tabla_Primaria!Q$115:Q$178,"Victoria")</f>
        <v>0</v>
      </c>
      <c r="H97" s="62">
        <f>SUM(Tabla_2002[[#This Row],[Partidos Ganados como Equipo 1]]+Tabla_2002[[#This Row],[Partidos Ganados como Equipo 2]])</f>
        <v>1</v>
      </c>
      <c r="I97" s="62">
        <f>COUNTIFS(Tabla_Primaria!D$115:D$178,$B97,Tabla_Primaria!P$115:P$178,"Derrota")</f>
        <v>1</v>
      </c>
      <c r="J97" s="62">
        <f>COUNTIFS(Tabla_Primaria!E$115:E$178,$B97,Tabla_Primaria!Q$115:Q$178,"Derrota")</f>
        <v>0</v>
      </c>
      <c r="K97" s="62">
        <f>SUM(Tabla_2002[[#This Row],[Partidos Perdidos como Equipo 1]]+Tabla_2002[[#This Row],[Partidos Perdidos como Equipo 2]])</f>
        <v>1</v>
      </c>
      <c r="L97" s="62">
        <f>COUNTIFS(Tabla_Primaria!D$115:D$178,$B97,Tabla_Primaria!P$115:P$178,"Empate")</f>
        <v>0</v>
      </c>
      <c r="M97" s="62">
        <f>COUNTIFS(Tabla_Primaria!E$115:E$178,$B97,Tabla_Primaria!Q$115:Q$178,"Empate")</f>
        <v>1</v>
      </c>
      <c r="N97" s="62">
        <f>SUM(Tabla_2002[[#This Row],[Partidos Empatados como Equipo 1]]+Tabla_2002[[#This Row],[Partidos Empatados como Equipo 2]])</f>
        <v>1</v>
      </c>
    </row>
    <row r="98" spans="1:14" x14ac:dyDescent="0.2">
      <c r="A98" s="62">
        <v>2002</v>
      </c>
      <c r="B98" s="62" t="s">
        <v>106</v>
      </c>
      <c r="C98" s="62">
        <f>SUMIF(Tabla_Primaria!D$115:D$178,$B98,Tabla_Primaria!J$115:J$178)</f>
        <v>7</v>
      </c>
      <c r="D98" s="62">
        <f>SUMIF(Tabla_Primaria!E$115:E$178,$B98,Tabla_Primaria!K$115:K$178)</f>
        <v>3</v>
      </c>
      <c r="E98" s="62">
        <f>SUM(Tabla_2002[[#This Row],[Goles como Equipo 1]]+Tabla_2002[[#This Row],[Goles como Equipo 2]])</f>
        <v>10</v>
      </c>
      <c r="F98" s="62">
        <f>COUNTIFS(Tabla_Primaria!D$115:D$178,$B98,Tabla_Primaria!P$115:P$178,"Victoria")</f>
        <v>3</v>
      </c>
      <c r="G98" s="62">
        <f>COUNTIFS(Tabla_Primaria!E$115:E$178,$B98,Tabla_Primaria!Q$115:Q$178,"Victoria")</f>
        <v>1</v>
      </c>
      <c r="H98" s="62">
        <f>SUM(Tabla_2002[[#This Row],[Partidos Ganados como Equipo 1]]+Tabla_2002[[#This Row],[Partidos Ganados como Equipo 2]])</f>
        <v>4</v>
      </c>
      <c r="I98" s="62">
        <f>COUNTIFS(Tabla_Primaria!D$115:D$178,$B98,Tabla_Primaria!P$115:P$178,"Derrota")</f>
        <v>0</v>
      </c>
      <c r="J98" s="62">
        <f>COUNTIFS(Tabla_Primaria!E$115:E$178,$B98,Tabla_Primaria!Q$115:Q$178,"Derrota")</f>
        <v>1</v>
      </c>
      <c r="K98" s="62">
        <f>SUM(Tabla_2002[[#This Row],[Partidos Perdidos como Equipo 1]]+Tabla_2002[[#This Row],[Partidos Perdidos como Equipo 2]])</f>
        <v>1</v>
      </c>
      <c r="L98" s="62">
        <f>COUNTIFS(Tabla_Primaria!D$115:D$178,$B98,Tabla_Primaria!P$115:P$178,"Empate")</f>
        <v>0</v>
      </c>
      <c r="M98" s="62">
        <f>COUNTIFS(Tabla_Primaria!E$115:E$178,$B98,Tabla_Primaria!Q$115:Q$178,"Empate")</f>
        <v>0</v>
      </c>
      <c r="N98" s="62">
        <f>SUM(Tabla_2002[[#This Row],[Partidos Empatados como Equipo 1]]+Tabla_2002[[#This Row],[Partidos Empatados como Equipo 2]])</f>
        <v>0</v>
      </c>
    </row>
    <row r="99" spans="1:14" x14ac:dyDescent="0.2">
      <c r="A99" s="62">
        <v>2002</v>
      </c>
      <c r="B99" s="62" t="s">
        <v>52</v>
      </c>
      <c r="C99" s="62">
        <f>SUMIF(Tabla_Primaria!D$115:D$178,$B99,Tabla_Primaria!J$115:J$178)</f>
        <v>4</v>
      </c>
      <c r="D99" s="62">
        <f>SUMIF(Tabla_Primaria!E$115:E$178,$B99,Tabla_Primaria!K$115:K$178)</f>
        <v>1</v>
      </c>
      <c r="E99" s="62">
        <f>SUM(Tabla_2002[[#This Row],[Goles como Equipo 1]]+Tabla_2002[[#This Row],[Goles como Equipo 2]])</f>
        <v>5</v>
      </c>
      <c r="F99" s="62">
        <f>COUNTIFS(Tabla_Primaria!D$115:D$178,$B99,Tabla_Primaria!P$115:P$178,"Victoria")</f>
        <v>1</v>
      </c>
      <c r="G99" s="62">
        <f>COUNTIFS(Tabla_Primaria!E$115:E$178,$B99,Tabla_Primaria!Q$115:Q$178,"Victoria")</f>
        <v>0</v>
      </c>
      <c r="H99" s="62">
        <f>SUM(Tabla_2002[[#This Row],[Partidos Ganados como Equipo 1]]+Tabla_2002[[#This Row],[Partidos Ganados como Equipo 2]])</f>
        <v>1</v>
      </c>
      <c r="I99" s="62">
        <f>COUNTIFS(Tabla_Primaria!D$115:D$178,$B99,Tabla_Primaria!P$115:P$178,"Derrota")</f>
        <v>1</v>
      </c>
      <c r="J99" s="62">
        <f>COUNTIFS(Tabla_Primaria!E$115:E$178,$B99,Tabla_Primaria!Q$115:Q$178,"Derrota")</f>
        <v>0</v>
      </c>
      <c r="K99" s="62">
        <f>SUM(Tabla_2002[[#This Row],[Partidos Perdidos como Equipo 1]]+Tabla_2002[[#This Row],[Partidos Perdidos como Equipo 2]])</f>
        <v>1</v>
      </c>
      <c r="L99" s="62">
        <f>COUNTIFS(Tabla_Primaria!D$115:D$178,$B99,Tabla_Primaria!P$115:P$178,"Empate")</f>
        <v>1</v>
      </c>
      <c r="M99" s="62">
        <f>COUNTIFS(Tabla_Primaria!E$115:E$178,$B99,Tabla_Primaria!Q$115:Q$178,"Empate")</f>
        <v>1</v>
      </c>
      <c r="N99" s="62">
        <f>SUM(Tabla_2002[[#This Row],[Partidos Empatados como Equipo 1]]+Tabla_2002[[#This Row],[Partidos Empatados como Equipo 2]])</f>
        <v>2</v>
      </c>
    </row>
    <row r="100" spans="1:14" x14ac:dyDescent="0.2">
      <c r="A100" s="62">
        <v>2002</v>
      </c>
      <c r="B100" s="62" t="s">
        <v>128</v>
      </c>
      <c r="C100" s="62">
        <f>SUMIF(Tabla_Primaria!D$115:D$178,$B100,Tabla_Primaria!J$115:J$178)</f>
        <v>1</v>
      </c>
      <c r="D100" s="62">
        <f>SUMIF(Tabla_Primaria!E$115:E$178,$B100,Tabla_Primaria!K$115:K$178)</f>
        <v>0</v>
      </c>
      <c r="E100" s="62">
        <f>SUM(Tabla_2002[[#This Row],[Goles como Equipo 1]]+Tabla_2002[[#This Row],[Goles como Equipo 2]])</f>
        <v>1</v>
      </c>
      <c r="F100" s="62">
        <f>COUNTIFS(Tabla_Primaria!D$115:D$178,$B100,Tabla_Primaria!P$115:P$178,"Victoria")</f>
        <v>0</v>
      </c>
      <c r="G100" s="62">
        <f>COUNTIFS(Tabla_Primaria!E$115:E$178,$B100,Tabla_Primaria!Q$115:Q$178,"Victoria")</f>
        <v>0</v>
      </c>
      <c r="H100" s="62">
        <f>SUM(Tabla_2002[[#This Row],[Partidos Ganados como Equipo 1]]+Tabla_2002[[#This Row],[Partidos Ganados como Equipo 2]])</f>
        <v>0</v>
      </c>
      <c r="I100" s="62">
        <f>COUNTIFS(Tabla_Primaria!D$115:D$178,$B100,Tabla_Primaria!P$115:P$178,"Derrota")</f>
        <v>0</v>
      </c>
      <c r="J100" s="62">
        <f>COUNTIFS(Tabla_Primaria!E$115:E$178,$B100,Tabla_Primaria!Q$115:Q$178,"Derrota")</f>
        <v>2</v>
      </c>
      <c r="K100" s="62">
        <f>SUM(Tabla_2002[[#This Row],[Partidos Perdidos como Equipo 1]]+Tabla_2002[[#This Row],[Partidos Perdidos como Equipo 2]])</f>
        <v>2</v>
      </c>
      <c r="L100" s="62">
        <f>COUNTIFS(Tabla_Primaria!D$115:D$178,$B100,Tabla_Primaria!P$115:P$178,"Empate")</f>
        <v>1</v>
      </c>
      <c r="M100" s="62">
        <f>COUNTIFS(Tabla_Primaria!E$115:E$178,$B100,Tabla_Primaria!Q$115:Q$178,"Empate")</f>
        <v>0</v>
      </c>
      <c r="N100" s="62">
        <f>SUM(Tabla_2002[[#This Row],[Partidos Empatados como Equipo 1]]+Tabla_2002[[#This Row],[Partidos Empatados como Equipo 2]])</f>
        <v>1</v>
      </c>
    </row>
    <row r="101" spans="1:14" x14ac:dyDescent="0.2">
      <c r="A101" s="62">
        <v>2002</v>
      </c>
      <c r="B101" s="62" t="s">
        <v>180</v>
      </c>
      <c r="C101" s="62">
        <f>SUMIF(Tabla_Primaria!D$115:D$178,$B101,Tabla_Primaria!J$115:J$178)</f>
        <v>3</v>
      </c>
      <c r="D101" s="62">
        <f>SUMIF(Tabla_Primaria!E$115:E$178,$B101,Tabla_Primaria!K$115:K$178)</f>
        <v>7</v>
      </c>
      <c r="E101" s="62">
        <f>SUM(Tabla_2002[[#This Row],[Goles como Equipo 1]]+Tabla_2002[[#This Row],[Goles como Equipo 2]])</f>
        <v>10</v>
      </c>
      <c r="F101" s="62">
        <f>COUNTIFS(Tabla_Primaria!D$115:D$178,$B101,Tabla_Primaria!P$115:P$178,"Victoria")</f>
        <v>1</v>
      </c>
      <c r="G101" s="62">
        <f>COUNTIFS(Tabla_Primaria!E$115:E$178,$B101,Tabla_Primaria!Q$115:Q$178,"Victoria")</f>
        <v>3</v>
      </c>
      <c r="H101" s="62">
        <f>SUM(Tabla_2002[[#This Row],[Partidos Ganados como Equipo 1]]+Tabla_2002[[#This Row],[Partidos Ganados como Equipo 2]])</f>
        <v>4</v>
      </c>
      <c r="I101" s="62">
        <f>COUNTIFS(Tabla_Primaria!D$115:D$178,$B101,Tabla_Primaria!P$115:P$178,"Derrota")</f>
        <v>0</v>
      </c>
      <c r="J101" s="62">
        <f>COUNTIFS(Tabla_Primaria!E$115:E$178,$B101,Tabla_Primaria!Q$115:Q$178,"Derrota")</f>
        <v>2</v>
      </c>
      <c r="K101" s="62">
        <f>SUM(Tabla_2002[[#This Row],[Partidos Perdidos como Equipo 1]]+Tabla_2002[[#This Row],[Partidos Perdidos como Equipo 2]])</f>
        <v>2</v>
      </c>
      <c r="L101" s="62">
        <f>COUNTIFS(Tabla_Primaria!D$115:D$178,$B101,Tabla_Primaria!P$115:P$178,"Empate")</f>
        <v>0</v>
      </c>
      <c r="M101" s="62">
        <f>COUNTIFS(Tabla_Primaria!E$115:E$178,$B101,Tabla_Primaria!Q$115:Q$178,"Empate")</f>
        <v>1</v>
      </c>
      <c r="N101" s="62">
        <f>SUM(Tabla_2002[[#This Row],[Partidos Empatados como Equipo 1]]+Tabla_2002[[#This Row],[Partidos Empatados como Equipo 2]])</f>
        <v>1</v>
      </c>
    </row>
    <row r="102" spans="1:14" x14ac:dyDescent="0.2">
      <c r="A102" s="62">
        <v>2002</v>
      </c>
      <c r="B102" s="62" t="s">
        <v>18</v>
      </c>
      <c r="C102" s="62">
        <f>SUMIF(Tabla_Primaria!D$115:D$178,$B102,Tabla_Primaria!J$115:J$178)</f>
        <v>1</v>
      </c>
      <c r="D102" s="62">
        <f>SUMIF(Tabla_Primaria!E$115:E$178,$B102,Tabla_Primaria!K$115:K$178)</f>
        <v>3</v>
      </c>
      <c r="E102" s="62">
        <f>SUM(Tabla_2002[[#This Row],[Goles como Equipo 1]]+Tabla_2002[[#This Row],[Goles como Equipo 2]])</f>
        <v>4</v>
      </c>
      <c r="F102" s="62">
        <f>COUNTIFS(Tabla_Primaria!D$115:D$178,$B102,Tabla_Primaria!P$115:P$178,"Victoria")</f>
        <v>0</v>
      </c>
      <c r="G102" s="62">
        <f>COUNTIFS(Tabla_Primaria!E$115:E$178,$B102,Tabla_Primaria!Q$115:Q$178,"Victoria")</f>
        <v>0</v>
      </c>
      <c r="H102" s="62">
        <f>SUM(Tabla_2002[[#This Row],[Partidos Ganados como Equipo 1]]+Tabla_2002[[#This Row],[Partidos Ganados como Equipo 2]])</f>
        <v>0</v>
      </c>
      <c r="I102" s="62">
        <f>COUNTIFS(Tabla_Primaria!D$115:D$178,$B102,Tabla_Primaria!P$115:P$178,"Derrota")</f>
        <v>1</v>
      </c>
      <c r="J102" s="62">
        <f>COUNTIFS(Tabla_Primaria!E$115:E$178,$B102,Tabla_Primaria!Q$115:Q$178,"Derrota")</f>
        <v>0</v>
      </c>
      <c r="K102" s="62">
        <f>SUM(Tabla_2002[[#This Row],[Partidos Perdidos como Equipo 1]]+Tabla_2002[[#This Row],[Partidos Perdidos como Equipo 2]])</f>
        <v>1</v>
      </c>
      <c r="L102" s="62">
        <f>COUNTIFS(Tabla_Primaria!D$115:D$178,$B102,Tabla_Primaria!P$115:P$178,"Empate")</f>
        <v>0</v>
      </c>
      <c r="M102" s="62">
        <f>COUNTIFS(Tabla_Primaria!E$115:E$178,$B102,Tabla_Primaria!Q$115:Q$178,"Empate")</f>
        <v>2</v>
      </c>
      <c r="N102" s="62">
        <f>SUM(Tabla_2002[[#This Row],[Partidos Empatados como Equipo 1]]+Tabla_2002[[#This Row],[Partidos Empatados como Equipo 2]])</f>
        <v>2</v>
      </c>
    </row>
    <row r="103" spans="1:14" x14ac:dyDescent="0.2">
      <c r="A103" s="62">
        <v>2002</v>
      </c>
      <c r="B103" s="62" t="s">
        <v>77</v>
      </c>
      <c r="C103" s="62">
        <f>SUMIF(Tabla_Primaria!D$115:D$178,$B103,Tabla_Primaria!J$115:J$178)</f>
        <v>3</v>
      </c>
      <c r="D103" s="62">
        <f>SUMIF(Tabla_Primaria!E$115:E$178,$B103,Tabla_Primaria!K$115:K$178)</f>
        <v>4</v>
      </c>
      <c r="E103" s="62">
        <f>SUM(Tabla_2002[[#This Row],[Goles como Equipo 1]]+Tabla_2002[[#This Row],[Goles como Equipo 2]])</f>
        <v>7</v>
      </c>
      <c r="F103" s="62">
        <f>COUNTIFS(Tabla_Primaria!D$115:D$178,$B103,Tabla_Primaria!P$115:P$178,"Victoria")</f>
        <v>1</v>
      </c>
      <c r="G103" s="62">
        <f>COUNTIFS(Tabla_Primaria!E$115:E$178,$B103,Tabla_Primaria!Q$115:Q$178,"Victoria")</f>
        <v>1</v>
      </c>
      <c r="H103" s="62">
        <f>SUM(Tabla_2002[[#This Row],[Partidos Ganados como Equipo 1]]+Tabla_2002[[#This Row],[Partidos Ganados como Equipo 2]])</f>
        <v>2</v>
      </c>
      <c r="I103" s="62">
        <f>COUNTIFS(Tabla_Primaria!D$115:D$178,$B103,Tabla_Primaria!P$115:P$178,"Derrota")</f>
        <v>0</v>
      </c>
      <c r="J103" s="62">
        <f>COUNTIFS(Tabla_Primaria!E$115:E$178,$B103,Tabla_Primaria!Q$115:Q$178,"Derrota")</f>
        <v>2</v>
      </c>
      <c r="K103" s="62">
        <f>SUM(Tabla_2002[[#This Row],[Partidos Perdidos como Equipo 1]]+Tabla_2002[[#This Row],[Partidos Perdidos como Equipo 2]])</f>
        <v>2</v>
      </c>
      <c r="L103" s="62">
        <f>COUNTIFS(Tabla_Primaria!D$115:D$178,$B103,Tabla_Primaria!P$115:P$178,"Empate")</f>
        <v>0</v>
      </c>
      <c r="M103" s="62">
        <f>COUNTIFS(Tabla_Primaria!E$115:E$178,$B103,Tabla_Primaria!Q$115:Q$178,"Empate")</f>
        <v>1</v>
      </c>
      <c r="N103" s="62">
        <f>SUM(Tabla_2002[[#This Row],[Partidos Empatados como Equipo 1]]+Tabla_2002[[#This Row],[Partidos Empatados como Equipo 2]])</f>
        <v>1</v>
      </c>
    </row>
    <row r="104" spans="1:14" x14ac:dyDescent="0.2">
      <c r="A104" t="s">
        <v>1952</v>
      </c>
      <c r="E104">
        <f>SUBTOTAL(109,Tabla_2002[Total Goles])</f>
        <v>161</v>
      </c>
      <c r="H104">
        <f>SUBTOTAL(109,Tabla_2002[Total Partidos Ganados])</f>
        <v>50</v>
      </c>
      <c r="K104">
        <f>SUBTOTAL(109,Tabla_2002[Total Partidos Perdidos])</f>
        <v>50</v>
      </c>
      <c r="N104">
        <f>SUBTOTAL(103,Tabla_2002[Total Partidos Empatados])</f>
        <v>32</v>
      </c>
    </row>
    <row r="111" spans="1:14" x14ac:dyDescent="0.2">
      <c r="A111" t="s">
        <v>1958</v>
      </c>
      <c r="B111" t="s">
        <v>1906</v>
      </c>
      <c r="C111" t="s">
        <v>1907</v>
      </c>
      <c r="D111" t="s">
        <v>1908</v>
      </c>
      <c r="E111" t="s">
        <v>1909</v>
      </c>
      <c r="F111" t="s">
        <v>1910</v>
      </c>
      <c r="G111" t="s">
        <v>1911</v>
      </c>
      <c r="H111" t="s">
        <v>1912</v>
      </c>
      <c r="I111" t="s">
        <v>1913</v>
      </c>
      <c r="J111" t="s">
        <v>1914</v>
      </c>
      <c r="K111" t="s">
        <v>1915</v>
      </c>
      <c r="L111" t="s">
        <v>1916</v>
      </c>
      <c r="M111" t="s">
        <v>1917</v>
      </c>
      <c r="N111" t="s">
        <v>1918</v>
      </c>
    </row>
    <row r="112" spans="1:14" x14ac:dyDescent="0.2">
      <c r="A112" s="46">
        <v>2006</v>
      </c>
      <c r="B112" s="46" t="s">
        <v>267</v>
      </c>
      <c r="C112" s="56">
        <f>SUMIF(Tabla_Primaria!D$179:D$242,$B112,Tabla_Primaria!J$179:J$242)</f>
        <v>0</v>
      </c>
      <c r="D112" s="56">
        <f>SUMIF(Tabla_Primaria!E$179:E$242,$B112,Tabla_Primaria!K$179:K$242)</f>
        <v>1</v>
      </c>
      <c r="E112" s="56">
        <f>SUM(Tabla_2006[[#This Row],[Goles como Equipo 1]]+Tabla_2006[[#This Row],[Goles como Equipo 2]])</f>
        <v>1</v>
      </c>
      <c r="F112" s="46">
        <f>COUNTIFS(Tabla_Primaria!D$179:D$242,$B112,Tabla_Primaria!P$179:P$242,"Victoria")</f>
        <v>0</v>
      </c>
      <c r="G112" s="46">
        <f>COUNTIFS(Tabla_Primaria!E$179:E$242,$B112,Tabla_Primaria!Q$179:Q$242,"Victoria")</f>
        <v>0</v>
      </c>
      <c r="H112" s="46">
        <f>SUM(Tabla_2006[[#This Row],[Partidos Ganados como Equipo 1]]+Tabla_2006[[#This Row],[Partidos Ganados como Equipo 2]])</f>
        <v>0</v>
      </c>
      <c r="I112" s="46">
        <f>COUNTIFS(Tabla_Primaria!D$179:D$242,$B112,Tabla_Primaria!P$179:P$242,"Derrota")</f>
        <v>1</v>
      </c>
      <c r="J112" s="46">
        <f>COUNTIFS(Tabla_Primaria!E$179:E$242,$B112,Tabla_Primaria!Q$179:Q$242,"Derrota")</f>
        <v>0</v>
      </c>
      <c r="K112" s="46">
        <f>SUM(Tabla_2006[[#This Row],[Partidos Perdidos como Equipo 1]]+Tabla_2006[[#This Row],[Partidos Perdidos como Equipo 2]])</f>
        <v>1</v>
      </c>
      <c r="L112" s="46">
        <f>COUNTIFS(Tabla_Primaria!D$179:D$242,$B112,Tabla_Primaria!P$179:P$242,"Empate")</f>
        <v>0</v>
      </c>
      <c r="M112" s="46">
        <f>COUNTIFS(Tabla_Primaria!E$179:E$242,$B112,Tabla_Primaria!Q$179:Q$242,"Empate")</f>
        <v>2</v>
      </c>
      <c r="N112" s="46">
        <f>SUM(Tabla_2006[[#This Row],[Partidos Empatados como Equipo 1]]+Tabla_2006[[#This Row],[Partidos Empatados como Equipo 2]])</f>
        <v>2</v>
      </c>
    </row>
    <row r="113" spans="1:23" x14ac:dyDescent="0.2">
      <c r="A113" s="57">
        <v>2006</v>
      </c>
      <c r="B113" s="57" t="s">
        <v>39</v>
      </c>
      <c r="C113" s="58">
        <f>SUMIF(Tabla_Primaria!D$179:D$242,$B113,Tabla_Primaria!J$179:J$242)</f>
        <v>10</v>
      </c>
      <c r="D113" s="58">
        <f>SUMIF(Tabla_Primaria!E$179:E$242,$B113,Tabla_Primaria!K$179:K$242)</f>
        <v>1</v>
      </c>
      <c r="E113" s="58">
        <f>SUM(Tabla_2006[[#This Row],[Goles como Equipo 1]]+Tabla_2006[[#This Row],[Goles como Equipo 2]])</f>
        <v>11</v>
      </c>
      <c r="F113" s="57">
        <f>COUNTIFS(Tabla_Primaria!D$179:D$242,$B113,Tabla_Primaria!P$179:P$242,"Victoria")</f>
        <v>3</v>
      </c>
      <c r="G113" s="57">
        <f>COUNTIFS(Tabla_Primaria!E$179:E$242,$B113,Tabla_Primaria!Q$179:Q$242,"Victoria")</f>
        <v>0</v>
      </c>
      <c r="H113" s="57">
        <f>SUM(Tabla_2006[[#This Row],[Partidos Ganados como Equipo 1]]+Tabla_2006[[#This Row],[Partidos Ganados como Equipo 2]])</f>
        <v>3</v>
      </c>
      <c r="I113" s="57">
        <f>COUNTIFS(Tabla_Primaria!D$179:D$242,$B113,Tabla_Primaria!P$179:P$242,"Derrota")</f>
        <v>0</v>
      </c>
      <c r="J113" s="57">
        <f>COUNTIFS(Tabla_Primaria!E$179:E$242,$B113,Tabla_Primaria!Q$179:Q$242,"Derrota")</f>
        <v>1</v>
      </c>
      <c r="K113" s="57">
        <f>SUM(Tabla_2006[[#This Row],[Partidos Perdidos como Equipo 1]]+Tabla_2006[[#This Row],[Partidos Perdidos como Equipo 2]])</f>
        <v>1</v>
      </c>
      <c r="L113" s="57">
        <f>COUNTIFS(Tabla_Primaria!D$179:D$242,$B113,Tabla_Primaria!P$179:P$242,"Empate")</f>
        <v>0</v>
      </c>
      <c r="M113" s="57">
        <f>COUNTIFS(Tabla_Primaria!E$179:E$242,$B113,Tabla_Primaria!Q$179:Q$242,"Empate")</f>
        <v>1</v>
      </c>
      <c r="N113" s="57">
        <f>SUM(Tabla_2006[[#This Row],[Partidos Empatados como Equipo 1]]+Tabla_2006[[#This Row],[Partidos Empatados como Equipo 2]])</f>
        <v>1</v>
      </c>
    </row>
    <row r="114" spans="1:23" x14ac:dyDescent="0.2">
      <c r="A114" s="46">
        <v>2006</v>
      </c>
      <c r="B114" s="46" t="s">
        <v>55</v>
      </c>
      <c r="C114" s="56">
        <f>SUMIF(Tabla_Primaria!D$179:D$242,$B114,Tabla_Primaria!J$179:J$242)</f>
        <v>3</v>
      </c>
      <c r="D114" s="56">
        <f>SUMIF(Tabla_Primaria!E$179:E$242,$B114,Tabla_Primaria!K$179:K$242)</f>
        <v>2</v>
      </c>
      <c r="E114" s="56">
        <f>SUM(Tabla_2006[[#This Row],[Goles como Equipo 1]]+Tabla_2006[[#This Row],[Goles como Equipo 2]])</f>
        <v>5</v>
      </c>
      <c r="F114" s="46">
        <f>COUNTIFS(Tabla_Primaria!D$179:D$242,$B114,Tabla_Primaria!P$179:P$242,"Victoria")</f>
        <v>1</v>
      </c>
      <c r="G114" s="46">
        <f>COUNTIFS(Tabla_Primaria!E$179:E$242,$B114,Tabla_Primaria!Q$179:Q$242,"Victoria")</f>
        <v>0</v>
      </c>
      <c r="H114" s="46">
        <f>SUM(Tabla_2006[[#This Row],[Partidos Ganados como Equipo 1]]+Tabla_2006[[#This Row],[Partidos Ganados como Equipo 2]])</f>
        <v>1</v>
      </c>
      <c r="I114" s="46">
        <f>COUNTIFS(Tabla_Primaria!D$179:D$242,$B114,Tabla_Primaria!P$179:P$242,"Derrota")</f>
        <v>0</v>
      </c>
      <c r="J114" s="46">
        <f>COUNTIFS(Tabla_Primaria!E$179:E$242,$B114,Tabla_Primaria!Q$179:Q$242,"Derrota")</f>
        <v>2</v>
      </c>
      <c r="K114" s="46">
        <f>SUM(Tabla_2006[[#This Row],[Partidos Perdidos como Equipo 1]]+Tabla_2006[[#This Row],[Partidos Perdidos como Equipo 2]])</f>
        <v>2</v>
      </c>
      <c r="L114" s="46">
        <f>COUNTIFS(Tabla_Primaria!D$179:D$242,$B114,Tabla_Primaria!P$179:P$242,"Empate")</f>
        <v>0</v>
      </c>
      <c r="M114" s="46">
        <f>COUNTIFS(Tabla_Primaria!E$179:E$242,$B114,Tabla_Primaria!Q$179:Q$242,"Empate")</f>
        <v>1</v>
      </c>
      <c r="N114" s="46">
        <f>SUM(Tabla_2006[[#This Row],[Partidos Empatados como Equipo 1]]+Tabla_2006[[#This Row],[Partidos Empatados como Equipo 2]])</f>
        <v>1</v>
      </c>
    </row>
    <row r="115" spans="1:23" x14ac:dyDescent="0.2">
      <c r="A115" s="57">
        <v>2006</v>
      </c>
      <c r="B115" s="57" t="s">
        <v>25</v>
      </c>
      <c r="C115" s="58">
        <f>SUMIF(Tabla_Primaria!D$179:D$242,$B115,Tabla_Primaria!J$179:J$242)</f>
        <v>6</v>
      </c>
      <c r="D115" s="58">
        <f>SUMIF(Tabla_Primaria!E$179:E$242,$B115,Tabla_Primaria!K$179:K$242)</f>
        <v>4</v>
      </c>
      <c r="E115" s="58">
        <f>SUM(Tabla_2006[[#This Row],[Goles como Equipo 1]]+Tabla_2006[[#This Row],[Goles como Equipo 2]])</f>
        <v>10</v>
      </c>
      <c r="F115" s="57">
        <f>COUNTIFS(Tabla_Primaria!D$179:D$242,$B115,Tabla_Primaria!P$179:P$242,"Victoria")</f>
        <v>3</v>
      </c>
      <c r="G115" s="57">
        <f>COUNTIFS(Tabla_Primaria!E$179:E$242,$B115,Tabla_Primaria!Q$179:Q$242,"Victoria")</f>
        <v>1</v>
      </c>
      <c r="H115" s="57">
        <f>SUM(Tabla_2006[[#This Row],[Partidos Ganados como Equipo 1]]+Tabla_2006[[#This Row],[Partidos Ganados como Equipo 2]])</f>
        <v>4</v>
      </c>
      <c r="I115" s="57">
        <f>COUNTIFS(Tabla_Primaria!D$179:D$242,$B115,Tabla_Primaria!P$179:P$242,"Derrota")</f>
        <v>1</v>
      </c>
      <c r="J115" s="57">
        <f>COUNTIFS(Tabla_Primaria!E$179:E$242,$B115,Tabla_Primaria!Q$179:Q$242,"Derrota")</f>
        <v>0</v>
      </c>
      <c r="K115" s="57">
        <f>SUM(Tabla_2006[[#This Row],[Partidos Perdidos como Equipo 1]]+Tabla_2006[[#This Row],[Partidos Perdidos como Equipo 2]])</f>
        <v>1</v>
      </c>
      <c r="L115" s="57">
        <f>COUNTIFS(Tabla_Primaria!D$179:D$242,$B115,Tabla_Primaria!P$179:P$242,"Empate")</f>
        <v>0</v>
      </c>
      <c r="M115" s="57">
        <f>COUNTIFS(Tabla_Primaria!E$179:E$242,$B115,Tabla_Primaria!Q$179:Q$242,"Empate")</f>
        <v>0</v>
      </c>
      <c r="N115" s="57">
        <f>SUM(Tabla_2006[[#This Row],[Partidos Empatados como Equipo 1]]+Tabla_2006[[#This Row],[Partidos Empatados como Equipo 2]])</f>
        <v>0</v>
      </c>
    </row>
    <row r="116" spans="1:23" x14ac:dyDescent="0.2">
      <c r="A116" s="46">
        <v>2006</v>
      </c>
      <c r="B116" s="46" t="s">
        <v>131</v>
      </c>
      <c r="C116" s="56">
        <f>SUMIF(Tabla_Primaria!D$179:D$242,$B116,Tabla_Primaria!J$179:J$242)</f>
        <v>1</v>
      </c>
      <c r="D116" s="56">
        <f>SUMIF(Tabla_Primaria!E$179:E$242,$B116,Tabla_Primaria!K$179:K$242)</f>
        <v>2</v>
      </c>
      <c r="E116" s="56">
        <f>SUM(Tabla_2006[[#This Row],[Goles como Equipo 1]]+Tabla_2006[[#This Row],[Goles como Equipo 2]])</f>
        <v>3</v>
      </c>
      <c r="F116" s="46">
        <f>COUNTIFS(Tabla_Primaria!D$179:D$242,$B116,Tabla_Primaria!P$179:P$242,"Victoria")</f>
        <v>0</v>
      </c>
      <c r="G116" s="46">
        <f>COUNTIFS(Tabla_Primaria!E$179:E$242,$B116,Tabla_Primaria!Q$179:Q$242,"Victoria")</f>
        <v>0</v>
      </c>
      <c r="H116" s="46">
        <f>SUM(Tabla_2006[[#This Row],[Partidos Ganados como Equipo 1]]+Tabla_2006[[#This Row],[Partidos Ganados como Equipo 2]])</f>
        <v>0</v>
      </c>
      <c r="I116" s="46">
        <f>COUNTIFS(Tabla_Primaria!D$179:D$242,$B116,Tabla_Primaria!P$179:P$242,"Derrota")</f>
        <v>1</v>
      </c>
      <c r="J116" s="46">
        <f>COUNTIFS(Tabla_Primaria!E$179:E$242,$B116,Tabla_Primaria!Q$179:Q$242,"Derrota")</f>
        <v>2</v>
      </c>
      <c r="K116" s="46">
        <f>SUM(Tabla_2006[[#This Row],[Partidos Perdidos como Equipo 1]]+Tabla_2006[[#This Row],[Partidos Perdidos como Equipo 2]])</f>
        <v>3</v>
      </c>
      <c r="L116" s="46">
        <f>COUNTIFS(Tabla_Primaria!D$179:D$242,$B116,Tabla_Primaria!P$179:P$242,"Empate")</f>
        <v>0</v>
      </c>
      <c r="M116" s="46">
        <f>COUNTIFS(Tabla_Primaria!E$179:E$242,$B116,Tabla_Primaria!Q$179:Q$242,"Empate")</f>
        <v>0</v>
      </c>
      <c r="N116" s="46">
        <f>SUM(Tabla_2006[[#This Row],[Partidos Empatados como Equipo 1]]+Tabla_2006[[#This Row],[Partidos Empatados como Equipo 2]])</f>
        <v>0</v>
      </c>
    </row>
    <row r="117" spans="1:23" x14ac:dyDescent="0.2">
      <c r="A117" s="57">
        <v>2006</v>
      </c>
      <c r="B117" s="57" t="s">
        <v>136</v>
      </c>
      <c r="C117" s="58">
        <f>SUMIF(Tabla_Primaria!D$179:D$242,$B117,Tabla_Primaria!J$179:J$242)</f>
        <v>3</v>
      </c>
      <c r="D117" s="58">
        <f>SUMIF(Tabla_Primaria!E$179:E$242,$B117,Tabla_Primaria!K$179:K$242)</f>
        <v>2</v>
      </c>
      <c r="E117" s="58">
        <f>SUM(Tabla_2006[[#This Row],[Goles como Equipo 1]]+Tabla_2006[[#This Row],[Goles como Equipo 2]])</f>
        <v>5</v>
      </c>
      <c r="F117" s="57">
        <f>COUNTIFS(Tabla_Primaria!D$179:D$242,$B117,Tabla_Primaria!P$179:P$242,"Victoria")</f>
        <v>1</v>
      </c>
      <c r="G117" s="57">
        <f>COUNTIFS(Tabla_Primaria!E$179:E$242,$B117,Tabla_Primaria!Q$179:Q$242,"Victoria")</f>
        <v>0</v>
      </c>
      <c r="H117" s="57">
        <f>SUM(Tabla_2006[[#This Row],[Partidos Ganados como Equipo 1]]+Tabla_2006[[#This Row],[Partidos Ganados como Equipo 2]])</f>
        <v>1</v>
      </c>
      <c r="I117" s="57">
        <f>COUNTIFS(Tabla_Primaria!D$179:D$242,$B117,Tabla_Primaria!P$179:P$242,"Derrota")</f>
        <v>0</v>
      </c>
      <c r="J117" s="57">
        <f>COUNTIFS(Tabla_Primaria!E$179:E$242,$B117,Tabla_Primaria!Q$179:Q$242,"Derrota")</f>
        <v>2</v>
      </c>
      <c r="K117" s="57">
        <f>SUM(Tabla_2006[[#This Row],[Partidos Perdidos como Equipo 1]]+Tabla_2006[[#This Row],[Partidos Perdidos como Equipo 2]])</f>
        <v>2</v>
      </c>
      <c r="L117" s="57">
        <f>COUNTIFS(Tabla_Primaria!D$179:D$242,$B117,Tabla_Primaria!P$179:P$242,"Empate")</f>
        <v>0</v>
      </c>
      <c r="M117" s="57">
        <f>COUNTIFS(Tabla_Primaria!E$179:E$242,$B117,Tabla_Primaria!Q$179:Q$242,"Empate")</f>
        <v>0</v>
      </c>
      <c r="N117" s="57">
        <f>SUM(Tabla_2006[[#This Row],[Partidos Empatados como Equipo 1]]+Tabla_2006[[#This Row],[Partidos Empatados como Equipo 2]])</f>
        <v>0</v>
      </c>
      <c r="T117" s="31"/>
      <c r="U117" s="32"/>
      <c r="V117" s="33"/>
    </row>
    <row r="118" spans="1:23" x14ac:dyDescent="0.2">
      <c r="A118" s="46">
        <v>2006</v>
      </c>
      <c r="B118" s="46" t="s">
        <v>274</v>
      </c>
      <c r="C118" s="56">
        <f>SUMIF(Tabla_Primaria!D$179:D$242,$B118,Tabla_Primaria!J$179:J$242)</f>
        <v>2</v>
      </c>
      <c r="D118" s="56">
        <f>SUMIF(Tabla_Primaria!E$179:E$242,$B118,Tabla_Primaria!K$179:K$242)</f>
        <v>0</v>
      </c>
      <c r="E118" s="56">
        <f>SUM(Tabla_2006[[#This Row],[Goles como Equipo 1]]+Tabla_2006[[#This Row],[Goles como Equipo 2]])</f>
        <v>2</v>
      </c>
      <c r="F118" s="46">
        <f>COUNTIFS(Tabla_Primaria!D$179:D$242,$B118,Tabla_Primaria!P$179:P$242,"Victoria")</f>
        <v>0</v>
      </c>
      <c r="G118" s="46">
        <f>COUNTIFS(Tabla_Primaria!E$179:E$242,$B118,Tabla_Primaria!Q$179:Q$242,"Victoria")</f>
        <v>0</v>
      </c>
      <c r="H118" s="46">
        <f>SUM(Tabla_2006[[#This Row],[Partidos Ganados como Equipo 1]]+Tabla_2006[[#This Row],[Partidos Ganados como Equipo 2]])</f>
        <v>0</v>
      </c>
      <c r="I118" s="46">
        <f>COUNTIFS(Tabla_Primaria!D$179:D$242,$B118,Tabla_Primaria!P$179:P$242,"Derrota")</f>
        <v>0</v>
      </c>
      <c r="J118" s="46">
        <f>COUNTIFS(Tabla_Primaria!E$179:E$242,$B118,Tabla_Primaria!Q$179:Q$242,"Derrota")</f>
        <v>1</v>
      </c>
      <c r="K118" s="46">
        <f>SUM(Tabla_2006[[#This Row],[Partidos Perdidos como Equipo 1]]+Tabla_2006[[#This Row],[Partidos Perdidos como Equipo 2]])</f>
        <v>1</v>
      </c>
      <c r="L118" s="46">
        <f>COUNTIFS(Tabla_Primaria!D$179:D$242,$B118,Tabla_Primaria!P$179:P$242,"Empate")</f>
        <v>1</v>
      </c>
      <c r="M118" s="46">
        <f>COUNTIFS(Tabla_Primaria!E$179:E$242,$B118,Tabla_Primaria!Q$179:Q$242,"Empate")</f>
        <v>1</v>
      </c>
      <c r="N118" s="46">
        <f>SUM(Tabla_2006[[#This Row],[Partidos Empatados como Equipo 1]]+Tabla_2006[[#This Row],[Partidos Empatados como Equipo 2]])</f>
        <v>2</v>
      </c>
      <c r="T118" s="34"/>
      <c r="U118" s="35"/>
      <c r="V118" s="36"/>
    </row>
    <row r="119" spans="1:23" x14ac:dyDescent="0.2">
      <c r="A119" s="57">
        <v>2006</v>
      </c>
      <c r="B119" s="57" t="s">
        <v>293</v>
      </c>
      <c r="C119" s="58">
        <f>SUMIF(Tabla_Primaria!D$179:D$242,$B119,Tabla_Primaria!J$179:J$242)</f>
        <v>0</v>
      </c>
      <c r="D119" s="58">
        <f>SUMIF(Tabla_Primaria!E$179:E$242,$B119,Tabla_Primaria!K$179:K$242)</f>
        <v>3</v>
      </c>
      <c r="E119" s="58">
        <f>SUM(Tabla_2006[[#This Row],[Goles como Equipo 1]]+Tabla_2006[[#This Row],[Goles como Equipo 2]])</f>
        <v>3</v>
      </c>
      <c r="F119" s="57">
        <f>COUNTIFS(Tabla_Primaria!D$179:D$242,$B119,Tabla_Primaria!P$179:P$242,"Victoria")</f>
        <v>0</v>
      </c>
      <c r="G119" s="57">
        <f>COUNTIFS(Tabla_Primaria!E$179:E$242,$B119,Tabla_Primaria!Q$179:Q$242,"Victoria")</f>
        <v>1</v>
      </c>
      <c r="H119" s="57">
        <f>SUM(Tabla_2006[[#This Row],[Partidos Ganados como Equipo 1]]+Tabla_2006[[#This Row],[Partidos Ganados como Equipo 2]])</f>
        <v>1</v>
      </c>
      <c r="I119" s="57">
        <f>COUNTIFS(Tabla_Primaria!D$179:D$242,$B119,Tabla_Primaria!P$179:P$242,"Derrota")</f>
        <v>2</v>
      </c>
      <c r="J119" s="57">
        <f>COUNTIFS(Tabla_Primaria!E$179:E$242,$B119,Tabla_Primaria!Q$179:Q$242,"Derrota")</f>
        <v>0</v>
      </c>
      <c r="K119" s="57">
        <f>SUM(Tabla_2006[[#This Row],[Partidos Perdidos como Equipo 1]]+Tabla_2006[[#This Row],[Partidos Perdidos como Equipo 2]])</f>
        <v>2</v>
      </c>
      <c r="L119" s="57">
        <f>COUNTIFS(Tabla_Primaria!D$179:D$242,$B119,Tabla_Primaria!P$179:P$242,"Empate")</f>
        <v>0</v>
      </c>
      <c r="M119" s="57">
        <f>COUNTIFS(Tabla_Primaria!E$179:E$242,$B119,Tabla_Primaria!Q$179:Q$242,"Empate")</f>
        <v>0</v>
      </c>
      <c r="N119" s="57">
        <f>SUM(Tabla_2006[[#This Row],[Partidos Empatados como Equipo 1]]+Tabla_2006[[#This Row],[Partidos Empatados como Equipo 2]])</f>
        <v>0</v>
      </c>
      <c r="T119" s="34"/>
      <c r="U119" s="35"/>
      <c r="V119" s="36"/>
    </row>
    <row r="120" spans="1:23" x14ac:dyDescent="0.2">
      <c r="A120" s="46">
        <v>2006</v>
      </c>
      <c r="B120" s="46" t="s">
        <v>31</v>
      </c>
      <c r="C120" s="56">
        <f>SUMIF(Tabla_Primaria!D$179:D$242,$B120,Tabla_Primaria!J$179:J$242)</f>
        <v>3</v>
      </c>
      <c r="D120" s="56">
        <f>SUMIF(Tabla_Primaria!E$179:E$242,$B120,Tabla_Primaria!K$179:K$242)</f>
        <v>2</v>
      </c>
      <c r="E120" s="56">
        <f>SUM(Tabla_2006[[#This Row],[Goles como Equipo 1]]+Tabla_2006[[#This Row],[Goles como Equipo 2]])</f>
        <v>5</v>
      </c>
      <c r="F120" s="46">
        <f>COUNTIFS(Tabla_Primaria!D$179:D$242,$B120,Tabla_Primaria!P$179:P$242,"Victoria")</f>
        <v>1</v>
      </c>
      <c r="G120" s="46">
        <f>COUNTIFS(Tabla_Primaria!E$179:E$242,$B120,Tabla_Primaria!Q$179:Q$242,"Victoria")</f>
        <v>1</v>
      </c>
      <c r="H120" s="46">
        <f>SUM(Tabla_2006[[#This Row],[Partidos Ganados como Equipo 1]]+Tabla_2006[[#This Row],[Partidos Ganados como Equipo 2]])</f>
        <v>2</v>
      </c>
      <c r="I120" s="46">
        <f>COUNTIFS(Tabla_Primaria!D$179:D$242,$B120,Tabla_Primaria!P$179:P$242,"Derrota")</f>
        <v>0</v>
      </c>
      <c r="J120" s="46">
        <f>COUNTIFS(Tabla_Primaria!E$179:E$242,$B120,Tabla_Primaria!Q$179:Q$242,"Derrota")</f>
        <v>2</v>
      </c>
      <c r="K120" s="46">
        <f>SUM(Tabla_2006[[#This Row],[Partidos Perdidos como Equipo 1]]+Tabla_2006[[#This Row],[Partidos Perdidos como Equipo 2]])</f>
        <v>2</v>
      </c>
      <c r="L120" s="46">
        <f>COUNTIFS(Tabla_Primaria!D$179:D$242,$B120,Tabla_Primaria!P$179:P$242,"Empate")</f>
        <v>0</v>
      </c>
      <c r="M120" s="46">
        <f>COUNTIFS(Tabla_Primaria!E$179:E$242,$B120,Tabla_Primaria!Q$179:Q$242,"Empate")</f>
        <v>0</v>
      </c>
      <c r="N120" s="46">
        <f>SUM(Tabla_2006[[#This Row],[Partidos Empatados como Equipo 1]]+Tabla_2006[[#This Row],[Partidos Empatados como Equipo 2]])</f>
        <v>0</v>
      </c>
      <c r="T120" s="34"/>
      <c r="U120" s="35"/>
      <c r="V120" s="36"/>
    </row>
    <row r="121" spans="1:23" x14ac:dyDescent="0.2">
      <c r="A121" s="57">
        <v>2006</v>
      </c>
      <c r="B121" s="57" t="s">
        <v>89</v>
      </c>
      <c r="C121" s="58">
        <f>SUMIF(Tabla_Primaria!D$179:D$242,$B121,Tabla_Primaria!J$179:J$242)</f>
        <v>4</v>
      </c>
      <c r="D121" s="58">
        <f>SUMIF(Tabla_Primaria!E$179:E$242,$B121,Tabla_Primaria!K$179:K$242)</f>
        <v>2</v>
      </c>
      <c r="E121" s="58">
        <f>SUM(Tabla_2006[[#This Row],[Goles como Equipo 1]]+Tabla_2006[[#This Row],[Goles como Equipo 2]])</f>
        <v>6</v>
      </c>
      <c r="F121" s="57">
        <f>COUNTIFS(Tabla_Primaria!D$179:D$242,$B121,Tabla_Primaria!P$179:P$242,"Victoria")</f>
        <v>3</v>
      </c>
      <c r="G121" s="57">
        <f>COUNTIFS(Tabla_Primaria!E$179:E$242,$B121,Tabla_Primaria!Q$179:Q$242,"Victoria")</f>
        <v>0</v>
      </c>
      <c r="H121" s="57">
        <f>SUM(Tabla_2006[[#This Row],[Partidos Ganados como Equipo 1]]+Tabla_2006[[#This Row],[Partidos Ganados como Equipo 2]])</f>
        <v>3</v>
      </c>
      <c r="I121" s="57">
        <f>COUNTIFS(Tabla_Primaria!D$179:D$242,$B121,Tabla_Primaria!P$179:P$242,"Derrota")</f>
        <v>1</v>
      </c>
      <c r="J121" s="57">
        <f>COUNTIFS(Tabla_Primaria!E$179:E$242,$B121,Tabla_Primaria!Q$179:Q$242,"Derrota")</f>
        <v>0</v>
      </c>
      <c r="K121" s="57">
        <f>SUM(Tabla_2006[[#This Row],[Partidos Perdidos como Equipo 1]]+Tabla_2006[[#This Row],[Partidos Perdidos como Equipo 2]])</f>
        <v>1</v>
      </c>
      <c r="L121" s="57">
        <f>COUNTIFS(Tabla_Primaria!D$179:D$242,$B121,Tabla_Primaria!P$179:P$242,"Empate")</f>
        <v>0</v>
      </c>
      <c r="M121" s="57">
        <f>COUNTIFS(Tabla_Primaria!E$179:E$242,$B121,Tabla_Primaria!Q$179:Q$242,"Empate")</f>
        <v>1</v>
      </c>
      <c r="N121" s="57">
        <f>SUM(Tabla_2006[[#This Row],[Partidos Empatados como Equipo 1]]+Tabla_2006[[#This Row],[Partidos Empatados como Equipo 2]])</f>
        <v>1</v>
      </c>
      <c r="T121" s="34"/>
      <c r="U121" s="35"/>
      <c r="V121" s="36"/>
    </row>
    <row r="122" spans="1:23" x14ac:dyDescent="0.2">
      <c r="A122" s="46">
        <v>2006</v>
      </c>
      <c r="B122" s="46" t="s">
        <v>67</v>
      </c>
      <c r="C122" s="56">
        <f>SUMIF(Tabla_Primaria!D$179:D$242,$B122,Tabla_Primaria!J$179:J$242)</f>
        <v>1</v>
      </c>
      <c r="D122" s="56">
        <f>SUMIF(Tabla_Primaria!E$179:E$242,$B122,Tabla_Primaria!K$179:K$242)</f>
        <v>8</v>
      </c>
      <c r="E122" s="56">
        <f>SUM(Tabla_2006[[#This Row],[Goles como Equipo 1]]+Tabla_2006[[#This Row],[Goles como Equipo 2]])</f>
        <v>9</v>
      </c>
      <c r="F122" s="46">
        <f>COUNTIFS(Tabla_Primaria!D$179:D$242,$B122,Tabla_Primaria!P$179:P$242,"Victoria")</f>
        <v>0</v>
      </c>
      <c r="G122" s="46">
        <f>COUNTIFS(Tabla_Primaria!E$179:E$242,$B122,Tabla_Primaria!Q$179:Q$242,"Victoria")</f>
        <v>4</v>
      </c>
      <c r="H122" s="46">
        <f>SUM(Tabla_2006[[#This Row],[Partidos Ganados como Equipo 1]]+Tabla_2006[[#This Row],[Partidos Ganados como Equipo 2]])</f>
        <v>4</v>
      </c>
      <c r="I122" s="46">
        <f>COUNTIFS(Tabla_Primaria!D$179:D$242,$B122,Tabla_Primaria!P$179:P$242,"Derrota")</f>
        <v>0</v>
      </c>
      <c r="J122" s="46">
        <f>COUNTIFS(Tabla_Primaria!E$179:E$242,$B122,Tabla_Primaria!Q$179:Q$242,"Derrota")</f>
        <v>1</v>
      </c>
      <c r="K122" s="46">
        <f>SUM(Tabla_2006[[#This Row],[Partidos Perdidos como Equipo 1]]+Tabla_2006[[#This Row],[Partidos Perdidos como Equipo 2]])</f>
        <v>1</v>
      </c>
      <c r="L122" s="46">
        <f>COUNTIFS(Tabla_Primaria!D$179:D$242,$B122,Tabla_Primaria!P$179:P$242,"Empate")</f>
        <v>2</v>
      </c>
      <c r="M122" s="46">
        <f>COUNTIFS(Tabla_Primaria!E$179:E$242,$B122,Tabla_Primaria!Q$179:Q$242,"Empate")</f>
        <v>0</v>
      </c>
      <c r="N122" s="46">
        <f>SUM(Tabla_2006[[#This Row],[Partidos Empatados como Equipo 1]]+Tabla_2006[[#This Row],[Partidos Empatados como Equipo 2]])</f>
        <v>2</v>
      </c>
      <c r="T122" s="37"/>
      <c r="U122" s="38"/>
      <c r="V122" s="39"/>
    </row>
    <row r="123" spans="1:23" x14ac:dyDescent="0.2">
      <c r="A123" s="57">
        <v>2006</v>
      </c>
      <c r="B123" s="57" t="s">
        <v>129</v>
      </c>
      <c r="C123" s="58">
        <f>SUMIF(Tabla_Primaria!D$179:D$242,$B123,Tabla_Primaria!J$179:J$242)</f>
        <v>14</v>
      </c>
      <c r="D123" s="58">
        <f>SUMIF(Tabla_Primaria!E$179:E$242,$B123,Tabla_Primaria!K$179:K$242)</f>
        <v>0</v>
      </c>
      <c r="E123" s="58">
        <f>SUM(Tabla_2006[[#This Row],[Goles como Equipo 1]]+Tabla_2006[[#This Row],[Goles como Equipo 2]])</f>
        <v>14</v>
      </c>
      <c r="F123" s="57">
        <f>COUNTIFS(Tabla_Primaria!D$179:D$242,$B123,Tabla_Primaria!P$179:P$242,"Victoria")</f>
        <v>6</v>
      </c>
      <c r="G123" s="57">
        <f>COUNTIFS(Tabla_Primaria!E$179:E$242,$B123,Tabla_Primaria!Q$179:Q$242,"Victoria")</f>
        <v>0</v>
      </c>
      <c r="H123" s="57">
        <f>SUM(Tabla_2006[[#This Row],[Partidos Ganados como Equipo 1]]+Tabla_2006[[#This Row],[Partidos Ganados como Equipo 2]])</f>
        <v>6</v>
      </c>
      <c r="I123" s="57">
        <f>COUNTIFS(Tabla_Primaria!D$179:D$242,$B123,Tabla_Primaria!P$179:P$242,"Derrota")</f>
        <v>1</v>
      </c>
      <c r="J123" s="57">
        <f>COUNTIFS(Tabla_Primaria!E$179:E$242,$B123,Tabla_Primaria!Q$179:Q$242,"Derrota")</f>
        <v>0</v>
      </c>
      <c r="K123" s="57">
        <f>SUM(Tabla_2006[[#This Row],[Partidos Perdidos como Equipo 1]]+Tabla_2006[[#This Row],[Partidos Perdidos como Equipo 2]])</f>
        <v>1</v>
      </c>
      <c r="L123" s="57">
        <f>COUNTIFS(Tabla_Primaria!D$179:D$242,$B123,Tabla_Primaria!P$179:P$242,"Empate")</f>
        <v>0</v>
      </c>
      <c r="M123" s="57">
        <f>COUNTIFS(Tabla_Primaria!E$179:E$242,$B123,Tabla_Primaria!Q$179:Q$242,"Empate")</f>
        <v>0</v>
      </c>
      <c r="N123" s="57">
        <f>SUM(Tabla_2006[[#This Row],[Partidos Empatados como Equipo 1]]+Tabla_2006[[#This Row],[Partidos Empatados como Equipo 2]])</f>
        <v>0</v>
      </c>
    </row>
    <row r="124" spans="1:23" x14ac:dyDescent="0.2">
      <c r="A124" s="46">
        <v>2006</v>
      </c>
      <c r="B124" s="46" t="s">
        <v>199</v>
      </c>
      <c r="C124" s="56">
        <f>SUMIF(Tabla_Primaria!D$179:D$242,$B124,Tabla_Primaria!J$179:J$242)</f>
        <v>2</v>
      </c>
      <c r="D124" s="56">
        <f>SUMIF(Tabla_Primaria!E$179:E$242,$B124,Tabla_Primaria!K$179:K$242)</f>
        <v>2</v>
      </c>
      <c r="E124" s="56">
        <f>SUM(Tabla_2006[[#This Row],[Goles como Equipo 1]]+Tabla_2006[[#This Row],[Goles como Equipo 2]])</f>
        <v>4</v>
      </c>
      <c r="F124" s="46">
        <f>COUNTIFS(Tabla_Primaria!D$179:D$242,$B124,Tabla_Primaria!P$179:P$242,"Victoria")</f>
        <v>1</v>
      </c>
      <c r="G124" s="46">
        <f>COUNTIFS(Tabla_Primaria!E$179:E$242,$B124,Tabla_Primaria!Q$179:Q$242,"Victoria")</f>
        <v>1</v>
      </c>
      <c r="H124" s="46">
        <f>SUM(Tabla_2006[[#This Row],[Partidos Ganados como Equipo 1]]+Tabla_2006[[#This Row],[Partidos Ganados como Equipo 2]])</f>
        <v>2</v>
      </c>
      <c r="I124" s="46">
        <f>COUNTIFS(Tabla_Primaria!D$179:D$242,$B124,Tabla_Primaria!P$179:P$242,"Derrota")</f>
        <v>0</v>
      </c>
      <c r="J124" s="46">
        <f>COUNTIFS(Tabla_Primaria!E$179:E$242,$B124,Tabla_Primaria!Q$179:Q$242,"Derrota")</f>
        <v>2</v>
      </c>
      <c r="K124" s="46">
        <f>SUM(Tabla_2006[[#This Row],[Partidos Perdidos como Equipo 1]]+Tabla_2006[[#This Row],[Partidos Perdidos como Equipo 2]])</f>
        <v>2</v>
      </c>
      <c r="L124" s="46">
        <f>COUNTIFS(Tabla_Primaria!D$179:D$242,$B124,Tabla_Primaria!P$179:P$242,"Empate")</f>
        <v>0</v>
      </c>
      <c r="M124" s="46">
        <f>COUNTIFS(Tabla_Primaria!E$179:E$242,$B124,Tabla_Primaria!Q$179:Q$242,"Empate")</f>
        <v>0</v>
      </c>
      <c r="N124" s="46">
        <f>SUM(Tabla_2006[[#This Row],[Partidos Empatados como Equipo 1]]+Tabla_2006[[#This Row],[Partidos Empatados como Equipo 2]])</f>
        <v>0</v>
      </c>
      <c r="W124" s="36"/>
    </row>
    <row r="125" spans="1:23" x14ac:dyDescent="0.2">
      <c r="A125" s="57">
        <v>2006</v>
      </c>
      <c r="B125" s="57" t="s">
        <v>167</v>
      </c>
      <c r="C125" s="58">
        <f>SUMIF(Tabla_Primaria!D$179:D$242,$B125,Tabla_Primaria!J$179:J$242)</f>
        <v>1</v>
      </c>
      <c r="D125" s="58">
        <f>SUMIF(Tabla_Primaria!E$179:E$242,$B125,Tabla_Primaria!K$179:K$242)</f>
        <v>1</v>
      </c>
      <c r="E125" s="58">
        <f>SUM(Tabla_2006[[#This Row],[Goles como Equipo 1]]+Tabla_2006[[#This Row],[Goles como Equipo 2]])</f>
        <v>2</v>
      </c>
      <c r="F125" s="57">
        <f>COUNTIFS(Tabla_Primaria!D$179:D$242,$B125,Tabla_Primaria!P$179:P$242,"Victoria")</f>
        <v>0</v>
      </c>
      <c r="G125" s="57">
        <f>COUNTIFS(Tabla_Primaria!E$179:E$242,$B125,Tabla_Primaria!Q$179:Q$242,"Victoria")</f>
        <v>0</v>
      </c>
      <c r="H125" s="57">
        <f>SUM(Tabla_2006[[#This Row],[Partidos Ganados como Equipo 1]]+Tabla_2006[[#This Row],[Partidos Ganados como Equipo 2]])</f>
        <v>0</v>
      </c>
      <c r="I125" s="57">
        <f>COUNTIFS(Tabla_Primaria!D$179:D$242,$B125,Tabla_Primaria!P$179:P$242,"Derrota")</f>
        <v>0</v>
      </c>
      <c r="J125" s="57">
        <f>COUNTIFS(Tabla_Primaria!E$179:E$242,$B125,Tabla_Primaria!Q$179:Q$242,"Derrota")</f>
        <v>2</v>
      </c>
      <c r="K125" s="57">
        <f>SUM(Tabla_2006[[#This Row],[Partidos Perdidos como Equipo 1]]+Tabla_2006[[#This Row],[Partidos Perdidos como Equipo 2]])</f>
        <v>2</v>
      </c>
      <c r="L125" s="57">
        <f>COUNTIFS(Tabla_Primaria!D$179:D$242,$B125,Tabla_Primaria!P$179:P$242,"Empate")</f>
        <v>1</v>
      </c>
      <c r="M125" s="57">
        <f>COUNTIFS(Tabla_Primaria!E$179:E$242,$B125,Tabla_Primaria!Q$179:Q$242,"Empate")</f>
        <v>0</v>
      </c>
      <c r="N125" s="57">
        <f>SUM(Tabla_2006[[#This Row],[Partidos Empatados como Equipo 1]]+Tabla_2006[[#This Row],[Partidos Empatados como Equipo 2]])</f>
        <v>1</v>
      </c>
    </row>
    <row r="126" spans="1:23" x14ac:dyDescent="0.2">
      <c r="A126" s="46">
        <v>2006</v>
      </c>
      <c r="B126" s="46" t="s">
        <v>119</v>
      </c>
      <c r="C126" s="56">
        <f>SUMIF(Tabla_Primaria!D$179:D$242,$B126,Tabla_Primaria!J$179:J$242)</f>
        <v>8</v>
      </c>
      <c r="D126" s="56">
        <f>SUMIF(Tabla_Primaria!E$179:E$242,$B126,Tabla_Primaria!K$179:K$242)</f>
        <v>4</v>
      </c>
      <c r="E126" s="56">
        <f>SUM(Tabla_2006[[#This Row],[Goles como Equipo 1]]+Tabla_2006[[#This Row],[Goles como Equipo 2]])</f>
        <v>12</v>
      </c>
      <c r="F126" s="46">
        <f>COUNTIFS(Tabla_Primaria!D$179:D$242,$B126,Tabla_Primaria!P$179:P$242,"Victoria")</f>
        <v>4</v>
      </c>
      <c r="G126" s="46">
        <f>COUNTIFS(Tabla_Primaria!E$179:E$242,$B126,Tabla_Primaria!Q$179:Q$242,"Victoria")</f>
        <v>2</v>
      </c>
      <c r="H126" s="46">
        <f>SUM(Tabla_2006[[#This Row],[Partidos Ganados como Equipo 1]]+Tabla_2006[[#This Row],[Partidos Ganados como Equipo 2]])</f>
        <v>6</v>
      </c>
      <c r="I126" s="46">
        <f>COUNTIFS(Tabla_Primaria!D$179:D$242,$B126,Tabla_Primaria!P$179:P$242,"Derrota")</f>
        <v>0</v>
      </c>
      <c r="J126" s="46">
        <f>COUNTIFS(Tabla_Primaria!E$179:E$242,$B126,Tabla_Primaria!Q$179:Q$242,"Derrota")</f>
        <v>0</v>
      </c>
      <c r="K126" s="46">
        <f>SUM(Tabla_2006[[#This Row],[Partidos Perdidos como Equipo 1]]+Tabla_2006[[#This Row],[Partidos Perdidos como Equipo 2]])</f>
        <v>0</v>
      </c>
      <c r="L126" s="46">
        <f>COUNTIFS(Tabla_Primaria!D$179:D$242,$B126,Tabla_Primaria!P$179:P$242,"Empate")</f>
        <v>1</v>
      </c>
      <c r="M126" s="46">
        <f>COUNTIFS(Tabla_Primaria!E$179:E$242,$B126,Tabla_Primaria!Q$179:Q$242,"Empate")</f>
        <v>0</v>
      </c>
      <c r="N126" s="46">
        <f>SUM(Tabla_2006[[#This Row],[Partidos Empatados como Equipo 1]]+Tabla_2006[[#This Row],[Partidos Empatados como Equipo 2]])</f>
        <v>1</v>
      </c>
    </row>
    <row r="127" spans="1:23" x14ac:dyDescent="0.2">
      <c r="A127" s="57">
        <v>2006</v>
      </c>
      <c r="B127" s="57" t="s">
        <v>143</v>
      </c>
      <c r="C127" s="58">
        <f>SUMIF(Tabla_Primaria!D$179:D$242,$B127,Tabla_Primaria!J$179:J$242)</f>
        <v>1</v>
      </c>
      <c r="D127" s="58">
        <f>SUMIF(Tabla_Primaria!E$179:E$242,$B127,Tabla_Primaria!K$179:K$242)</f>
        <v>1</v>
      </c>
      <c r="E127" s="58">
        <f>SUM(Tabla_2006[[#This Row],[Goles como Equipo 1]]+Tabla_2006[[#This Row],[Goles como Equipo 2]])</f>
        <v>2</v>
      </c>
      <c r="F127" s="57">
        <f>COUNTIFS(Tabla_Primaria!D$179:D$242,$B127,Tabla_Primaria!P$179:P$242,"Victoria")</f>
        <v>0</v>
      </c>
      <c r="G127" s="57">
        <f>COUNTIFS(Tabla_Primaria!E$179:E$242,$B127,Tabla_Primaria!Q$179:Q$242,"Victoria")</f>
        <v>0</v>
      </c>
      <c r="H127" s="57">
        <f>SUM(Tabla_2006[[#This Row],[Partidos Ganados como Equipo 1]]+Tabla_2006[[#This Row],[Partidos Ganados como Equipo 2]])</f>
        <v>0</v>
      </c>
      <c r="I127" s="57">
        <f>COUNTIFS(Tabla_Primaria!D$179:D$242,$B127,Tabla_Primaria!P$179:P$242,"Derrota")</f>
        <v>1</v>
      </c>
      <c r="J127" s="57">
        <f>COUNTIFS(Tabla_Primaria!E$179:E$242,$B127,Tabla_Primaria!Q$179:Q$242,"Derrota")</f>
        <v>1</v>
      </c>
      <c r="K127" s="57">
        <f>SUM(Tabla_2006[[#This Row],[Partidos Perdidos como Equipo 1]]+Tabla_2006[[#This Row],[Partidos Perdidos como Equipo 2]])</f>
        <v>2</v>
      </c>
      <c r="L127" s="57">
        <f>COUNTIFS(Tabla_Primaria!D$179:D$242,$B127,Tabla_Primaria!P$179:P$242,"Empate")</f>
        <v>1</v>
      </c>
      <c r="M127" s="57">
        <f>COUNTIFS(Tabla_Primaria!E$179:E$242,$B127,Tabla_Primaria!Q$179:Q$242,"Empate")</f>
        <v>0</v>
      </c>
      <c r="N127" s="57">
        <f>SUM(Tabla_2006[[#This Row],[Partidos Empatados como Equipo 1]]+Tabla_2006[[#This Row],[Partidos Empatados como Equipo 2]])</f>
        <v>1</v>
      </c>
    </row>
    <row r="128" spans="1:23" x14ac:dyDescent="0.2">
      <c r="A128" s="46">
        <v>2006</v>
      </c>
      <c r="B128" s="46" t="s">
        <v>133</v>
      </c>
      <c r="C128" s="56">
        <f>SUMIF(Tabla_Primaria!D$179:D$242,$B128,Tabla_Primaria!J$179:J$242)</f>
        <v>2</v>
      </c>
      <c r="D128" s="56">
        <f>SUMIF(Tabla_Primaria!E$179:E$242,$B128,Tabla_Primaria!K$179:K$242)</f>
        <v>1</v>
      </c>
      <c r="E128" s="56">
        <f>SUM(Tabla_2006[[#This Row],[Goles como Equipo 1]]+Tabla_2006[[#This Row],[Goles como Equipo 2]])</f>
        <v>3</v>
      </c>
      <c r="F128" s="46">
        <f>COUNTIFS(Tabla_Primaria!D$179:D$242,$B128,Tabla_Primaria!P$179:P$242,"Victoria")</f>
        <v>1</v>
      </c>
      <c r="G128" s="46">
        <f>COUNTIFS(Tabla_Primaria!E$179:E$242,$B128,Tabla_Primaria!Q$179:Q$242,"Victoria")</f>
        <v>0</v>
      </c>
      <c r="H128" s="46">
        <f>SUM(Tabla_2006[[#This Row],[Partidos Ganados como Equipo 1]]+Tabla_2006[[#This Row],[Partidos Ganados como Equipo 2]])</f>
        <v>1</v>
      </c>
      <c r="I128" s="46">
        <f>COUNTIFS(Tabla_Primaria!D$179:D$242,$B128,Tabla_Primaria!P$179:P$242,"Derrota")</f>
        <v>0</v>
      </c>
      <c r="J128" s="46">
        <f>COUNTIFS(Tabla_Primaria!E$179:E$242,$B128,Tabla_Primaria!Q$179:Q$242,"Derrota")</f>
        <v>1</v>
      </c>
      <c r="K128" s="46">
        <f>SUM(Tabla_2006[[#This Row],[Partidos Perdidos como Equipo 1]]+Tabla_2006[[#This Row],[Partidos Perdidos como Equipo 2]])</f>
        <v>1</v>
      </c>
      <c r="L128" s="46">
        <f>COUNTIFS(Tabla_Primaria!D$179:D$242,$B128,Tabla_Primaria!P$179:P$242,"Empate")</f>
        <v>0</v>
      </c>
      <c r="M128" s="46">
        <f>COUNTIFS(Tabla_Primaria!E$179:E$242,$B128,Tabla_Primaria!Q$179:Q$242,"Empate")</f>
        <v>1</v>
      </c>
      <c r="N128" s="46">
        <f>SUM(Tabla_2006[[#This Row],[Partidos Empatados como Equipo 1]]+Tabla_2006[[#This Row],[Partidos Empatados como Equipo 2]])</f>
        <v>1</v>
      </c>
    </row>
    <row r="129" spans="1:14" x14ac:dyDescent="0.2">
      <c r="A129" s="57">
        <v>2006</v>
      </c>
      <c r="B129" s="57" t="s">
        <v>26</v>
      </c>
      <c r="C129" s="58">
        <f>SUMIF(Tabla_Primaria!D$179:D$242,$B129,Tabla_Primaria!J$179:J$242)</f>
        <v>3</v>
      </c>
      <c r="D129" s="58">
        <f>SUMIF(Tabla_Primaria!E$179:E$242,$B129,Tabla_Primaria!K$179:K$242)</f>
        <v>2</v>
      </c>
      <c r="E129" s="58">
        <f>SUM(Tabla_2006[[#This Row],[Goles como Equipo 1]]+Tabla_2006[[#This Row],[Goles como Equipo 2]])</f>
        <v>5</v>
      </c>
      <c r="F129" s="57">
        <f>COUNTIFS(Tabla_Primaria!D$179:D$242,$B129,Tabla_Primaria!P$179:P$242,"Victoria")</f>
        <v>1</v>
      </c>
      <c r="G129" s="57">
        <f>COUNTIFS(Tabla_Primaria!E$179:E$242,$B129,Tabla_Primaria!Q$179:Q$242,"Victoria")</f>
        <v>0</v>
      </c>
      <c r="H129" s="57">
        <f>SUM(Tabla_2006[[#This Row],[Partidos Ganados como Equipo 1]]+Tabla_2006[[#This Row],[Partidos Ganados como Equipo 2]])</f>
        <v>1</v>
      </c>
      <c r="I129" s="57">
        <f>COUNTIFS(Tabla_Primaria!D$179:D$242,$B129,Tabla_Primaria!P$179:P$242,"Derrota")</f>
        <v>0</v>
      </c>
      <c r="J129" s="57">
        <f>COUNTIFS(Tabla_Primaria!E$179:E$242,$B129,Tabla_Primaria!Q$179:Q$242,"Derrota")</f>
        <v>2</v>
      </c>
      <c r="K129" s="57">
        <f>SUM(Tabla_2006[[#This Row],[Partidos Perdidos como Equipo 1]]+Tabla_2006[[#This Row],[Partidos Perdidos como Equipo 2]])</f>
        <v>2</v>
      </c>
      <c r="L129" s="57">
        <f>COUNTIFS(Tabla_Primaria!D$179:D$242,$B129,Tabla_Primaria!P$179:P$242,"Empate")</f>
        <v>1</v>
      </c>
      <c r="M129" s="57">
        <f>COUNTIFS(Tabla_Primaria!E$179:E$242,$B129,Tabla_Primaria!Q$179:Q$242,"Empate")</f>
        <v>0</v>
      </c>
      <c r="N129" s="57">
        <f>SUM(Tabla_2006[[#This Row],[Partidos Empatados como Equipo 1]]+Tabla_2006[[#This Row],[Partidos Empatados como Equipo 2]])</f>
        <v>1</v>
      </c>
    </row>
    <row r="130" spans="1:14" x14ac:dyDescent="0.2">
      <c r="A130" s="46">
        <v>2006</v>
      </c>
      <c r="B130" s="46" t="s">
        <v>126</v>
      </c>
      <c r="C130" s="56">
        <f>SUMIF(Tabla_Primaria!D$179:D$242,$B130,Tabla_Primaria!J$179:J$242)</f>
        <v>2</v>
      </c>
      <c r="D130" s="56">
        <f>SUMIF(Tabla_Primaria!E$179:E$242,$B130,Tabla_Primaria!K$179:K$242)</f>
        <v>1</v>
      </c>
      <c r="E130" s="56">
        <f>SUM(Tabla_2006[[#This Row],[Goles como Equipo 1]]+Tabla_2006[[#This Row],[Goles como Equipo 2]])</f>
        <v>3</v>
      </c>
      <c r="F130" s="46">
        <f>COUNTIFS(Tabla_Primaria!D$179:D$242,$B130,Tabla_Primaria!P$179:P$242,"Victoria")</f>
        <v>1</v>
      </c>
      <c r="G130" s="46">
        <f>COUNTIFS(Tabla_Primaria!E$179:E$242,$B130,Tabla_Primaria!Q$179:Q$242,"Victoria")</f>
        <v>1</v>
      </c>
      <c r="H130" s="46">
        <f>SUM(Tabla_2006[[#This Row],[Partidos Ganados como Equipo 1]]+Tabla_2006[[#This Row],[Partidos Ganados como Equipo 2]])</f>
        <v>2</v>
      </c>
      <c r="I130" s="46">
        <f>COUNTIFS(Tabla_Primaria!D$179:D$242,$B130,Tabla_Primaria!P$179:P$242,"Derrota")</f>
        <v>0</v>
      </c>
      <c r="J130" s="46">
        <f>COUNTIFS(Tabla_Primaria!E$179:E$242,$B130,Tabla_Primaria!Q$179:Q$242,"Derrota")</f>
        <v>1</v>
      </c>
      <c r="K130" s="46">
        <f>SUM(Tabla_2006[[#This Row],[Partidos Perdidos como Equipo 1]]+Tabla_2006[[#This Row],[Partidos Perdidos como Equipo 2]])</f>
        <v>1</v>
      </c>
      <c r="L130" s="46">
        <f>COUNTIFS(Tabla_Primaria!D$179:D$242,$B130,Tabla_Primaria!P$179:P$242,"Empate")</f>
        <v>1</v>
      </c>
      <c r="M130" s="46">
        <f>COUNTIFS(Tabla_Primaria!E$179:E$242,$B130,Tabla_Primaria!Q$179:Q$242,"Empate")</f>
        <v>0</v>
      </c>
      <c r="N130" s="46">
        <f>SUM(Tabla_2006[[#This Row],[Partidos Empatados como Equipo 1]]+Tabla_2006[[#This Row],[Partidos Empatados como Equipo 2]])</f>
        <v>1</v>
      </c>
    </row>
    <row r="131" spans="1:14" x14ac:dyDescent="0.2">
      <c r="A131" s="57">
        <v>2006</v>
      </c>
      <c r="B131" s="57" t="s">
        <v>38</v>
      </c>
      <c r="C131" s="58">
        <f>SUMIF(Tabla_Primaria!D$179:D$242,$B131,Tabla_Primaria!J$179:J$242)</f>
        <v>2</v>
      </c>
      <c r="D131" s="58">
        <f>SUMIF(Tabla_Primaria!E$179:E$242,$B131,Tabla_Primaria!K$179:K$242)</f>
        <v>0</v>
      </c>
      <c r="E131" s="58">
        <f>SUM(Tabla_2006[[#This Row],[Goles como Equipo 1]]+Tabla_2006[[#This Row],[Goles como Equipo 2]])</f>
        <v>2</v>
      </c>
      <c r="F131" s="57">
        <f>COUNTIFS(Tabla_Primaria!D$179:D$242,$B131,Tabla_Primaria!P$179:P$242,"Victoria")</f>
        <v>1</v>
      </c>
      <c r="G131" s="57">
        <f>COUNTIFS(Tabla_Primaria!E$179:E$242,$B131,Tabla_Primaria!Q$179:Q$242,"Victoria")</f>
        <v>0</v>
      </c>
      <c r="H131" s="57">
        <f>SUM(Tabla_2006[[#This Row],[Partidos Ganados como Equipo 1]]+Tabla_2006[[#This Row],[Partidos Ganados como Equipo 2]])</f>
        <v>1</v>
      </c>
      <c r="I131" s="57">
        <f>COUNTIFS(Tabla_Primaria!D$179:D$242,$B131,Tabla_Primaria!P$179:P$242,"Derrota")</f>
        <v>0</v>
      </c>
      <c r="J131" s="57">
        <f>COUNTIFS(Tabla_Primaria!E$179:E$242,$B131,Tabla_Primaria!Q$179:Q$242,"Derrota")</f>
        <v>2</v>
      </c>
      <c r="K131" s="57">
        <f>SUM(Tabla_2006[[#This Row],[Partidos Perdidos como Equipo 1]]+Tabla_2006[[#This Row],[Partidos Perdidos como Equipo 2]])</f>
        <v>2</v>
      </c>
      <c r="L131" s="57">
        <f>COUNTIFS(Tabla_Primaria!D$179:D$242,$B131,Tabla_Primaria!P$179:P$242,"Empate")</f>
        <v>0</v>
      </c>
      <c r="M131" s="57">
        <f>COUNTIFS(Tabla_Primaria!E$179:E$242,$B131,Tabla_Primaria!Q$179:Q$242,"Empate")</f>
        <v>0</v>
      </c>
      <c r="N131" s="57">
        <f>SUM(Tabla_2006[[#This Row],[Partidos Empatados como Equipo 1]]+Tabla_2006[[#This Row],[Partidos Empatados como Equipo 2]])</f>
        <v>0</v>
      </c>
    </row>
    <row r="132" spans="1:14" x14ac:dyDescent="0.2">
      <c r="A132" s="46">
        <v>2006</v>
      </c>
      <c r="B132" s="46" t="s">
        <v>90</v>
      </c>
      <c r="C132" s="56">
        <f>SUMIF(Tabla_Primaria!D$179:D$242,$B132,Tabla_Primaria!J$179:J$242)</f>
        <v>0</v>
      </c>
      <c r="D132" s="56">
        <f>SUMIF(Tabla_Primaria!E$179:E$242,$B132,Tabla_Primaria!K$179:K$242)</f>
        <v>2</v>
      </c>
      <c r="E132" s="56">
        <f>SUM(Tabla_2006[[#This Row],[Goles como Equipo 1]]+Tabla_2006[[#This Row],[Goles como Equipo 2]])</f>
        <v>2</v>
      </c>
      <c r="F132" s="46">
        <f>COUNTIFS(Tabla_Primaria!D$179:D$242,$B132,Tabla_Primaria!P$179:P$242,"Victoria")</f>
        <v>0</v>
      </c>
      <c r="G132" s="46">
        <f>COUNTIFS(Tabla_Primaria!E$179:E$242,$B132,Tabla_Primaria!Q$179:Q$242,"Victoria")</f>
        <v>1</v>
      </c>
      <c r="H132" s="46">
        <f>SUM(Tabla_2006[[#This Row],[Partidos Ganados como Equipo 1]]+Tabla_2006[[#This Row],[Partidos Ganados como Equipo 2]])</f>
        <v>1</v>
      </c>
      <c r="I132" s="46">
        <f>COUNTIFS(Tabla_Primaria!D$179:D$242,$B132,Tabla_Primaria!P$179:P$242,"Derrota")</f>
        <v>1</v>
      </c>
      <c r="J132" s="46">
        <f>COUNTIFS(Tabla_Primaria!E$179:E$242,$B132,Tabla_Primaria!Q$179:Q$242,"Derrota")</f>
        <v>1</v>
      </c>
      <c r="K132" s="46">
        <f>SUM(Tabla_2006[[#This Row],[Partidos Perdidos como Equipo 1]]+Tabla_2006[[#This Row],[Partidos Perdidos como Equipo 2]])</f>
        <v>2</v>
      </c>
      <c r="L132" s="46">
        <f>COUNTIFS(Tabla_Primaria!D$179:D$242,$B132,Tabla_Primaria!P$179:P$242,"Empate")</f>
        <v>0</v>
      </c>
      <c r="M132" s="46">
        <f>COUNTIFS(Tabla_Primaria!E$179:E$242,$B132,Tabla_Primaria!Q$179:Q$242,"Empate")</f>
        <v>0</v>
      </c>
      <c r="N132" s="46">
        <f>SUM(Tabla_2006[[#This Row],[Partidos Empatados como Equipo 1]]+Tabla_2006[[#This Row],[Partidos Empatados como Equipo 2]])</f>
        <v>0</v>
      </c>
    </row>
    <row r="133" spans="1:14" x14ac:dyDescent="0.2">
      <c r="A133" s="57">
        <v>2006</v>
      </c>
      <c r="B133" s="57" t="s">
        <v>82</v>
      </c>
      <c r="C133" s="58">
        <f>SUMIF(Tabla_Primaria!D$179:D$242,$B133,Tabla_Primaria!J$179:J$242)</f>
        <v>5</v>
      </c>
      <c r="D133" s="58">
        <f>SUMIF(Tabla_Primaria!E$179:E$242,$B133,Tabla_Primaria!K$179:K$242)</f>
        <v>2</v>
      </c>
      <c r="E133" s="58">
        <f>SUM(Tabla_2006[[#This Row],[Goles como Equipo 1]]+Tabla_2006[[#This Row],[Goles como Equipo 2]])</f>
        <v>7</v>
      </c>
      <c r="F133" s="57">
        <f>COUNTIFS(Tabla_Primaria!D$179:D$242,$B133,Tabla_Primaria!P$179:P$242,"Victoria")</f>
        <v>3</v>
      </c>
      <c r="G133" s="57">
        <f>COUNTIFS(Tabla_Primaria!E$179:E$242,$B133,Tabla_Primaria!Q$179:Q$242,"Victoria")</f>
        <v>2</v>
      </c>
      <c r="H133" s="57">
        <f>SUM(Tabla_2006[[#This Row],[Partidos Ganados como Equipo 1]]+Tabla_2006[[#This Row],[Partidos Ganados como Equipo 2]])</f>
        <v>5</v>
      </c>
      <c r="I133" s="57">
        <f>COUNTIFS(Tabla_Primaria!D$179:D$242,$B133,Tabla_Primaria!P$179:P$242,"Derrota")</f>
        <v>1</v>
      </c>
      <c r="J133" s="57">
        <f>COUNTIFS(Tabla_Primaria!E$179:E$242,$B133,Tabla_Primaria!Q$179:Q$242,"Derrota")</f>
        <v>1</v>
      </c>
      <c r="K133" s="57">
        <f>SUM(Tabla_2006[[#This Row],[Partidos Perdidos como Equipo 1]]+Tabla_2006[[#This Row],[Partidos Perdidos como Equipo 2]])</f>
        <v>2</v>
      </c>
      <c r="L133" s="57">
        <f>COUNTIFS(Tabla_Primaria!D$179:D$242,$B133,Tabla_Primaria!P$179:P$242,"Empate")</f>
        <v>0</v>
      </c>
      <c r="M133" s="57">
        <f>COUNTIFS(Tabla_Primaria!E$179:E$242,$B133,Tabla_Primaria!Q$179:Q$242,"Empate")</f>
        <v>0</v>
      </c>
      <c r="N133" s="57">
        <f>SUM(Tabla_2006[[#This Row],[Partidos Empatados como Equipo 1]]+Tabla_2006[[#This Row],[Partidos Empatados como Equipo 2]])</f>
        <v>0</v>
      </c>
    </row>
    <row r="134" spans="1:14" x14ac:dyDescent="0.2">
      <c r="A134" s="46">
        <v>2006</v>
      </c>
      <c r="B134" s="46" t="s">
        <v>113</v>
      </c>
      <c r="C134" s="56">
        <f>SUMIF(Tabla_Primaria!D$179:D$242,$B134,Tabla_Primaria!J$179:J$242)</f>
        <v>0</v>
      </c>
      <c r="D134" s="56">
        <f>SUMIF(Tabla_Primaria!E$179:E$242,$B134,Tabla_Primaria!K$179:K$242)</f>
        <v>2</v>
      </c>
      <c r="E134" s="56">
        <f>SUM(Tabla_2006[[#This Row],[Goles como Equipo 1]]+Tabla_2006[[#This Row],[Goles como Equipo 2]])</f>
        <v>2</v>
      </c>
      <c r="F134" s="46">
        <f>COUNTIFS(Tabla_Primaria!D$179:D$242,$B134,Tabla_Primaria!P$179:P$242,"Victoria")</f>
        <v>0</v>
      </c>
      <c r="G134" s="46">
        <f>COUNTIFS(Tabla_Primaria!E$179:E$242,$B134,Tabla_Primaria!Q$179:Q$242,"Victoria")</f>
        <v>0</v>
      </c>
      <c r="H134" s="46">
        <f>SUM(Tabla_2006[[#This Row],[Partidos Ganados como Equipo 1]]+Tabla_2006[[#This Row],[Partidos Ganados como Equipo 2]])</f>
        <v>0</v>
      </c>
      <c r="I134" s="46">
        <f>COUNTIFS(Tabla_Primaria!D$179:D$242,$B134,Tabla_Primaria!P$179:P$242,"Derrota")</f>
        <v>2</v>
      </c>
      <c r="J134" s="46">
        <f>COUNTIFS(Tabla_Primaria!E$179:E$242,$B134,Tabla_Primaria!Q$179:Q$242,"Derrota")</f>
        <v>0</v>
      </c>
      <c r="K134" s="46">
        <f>SUM(Tabla_2006[[#This Row],[Partidos Perdidos como Equipo 1]]+Tabla_2006[[#This Row],[Partidos Perdidos como Equipo 2]])</f>
        <v>2</v>
      </c>
      <c r="L134" s="46">
        <f>COUNTIFS(Tabla_Primaria!D$179:D$242,$B134,Tabla_Primaria!P$179:P$242,"Empate")</f>
        <v>0</v>
      </c>
      <c r="M134" s="46">
        <f>COUNTIFS(Tabla_Primaria!E$179:E$242,$B134,Tabla_Primaria!Q$179:Q$242,"Empate")</f>
        <v>1</v>
      </c>
      <c r="N134" s="46">
        <f>SUM(Tabla_2006[[#This Row],[Partidos Empatados como Equipo 1]]+Tabla_2006[[#This Row],[Partidos Empatados como Equipo 2]])</f>
        <v>1</v>
      </c>
    </row>
    <row r="135" spans="1:14" x14ac:dyDescent="0.2">
      <c r="A135" s="57">
        <v>2006</v>
      </c>
      <c r="B135" s="57" t="s">
        <v>1204</v>
      </c>
      <c r="C135" s="58">
        <f>SUMIF(Tabla_Primaria!D$179:D$242,$B135,Tabla_Primaria!J$179:J$242)</f>
        <v>0</v>
      </c>
      <c r="D135" s="58">
        <f>SUMIF(Tabla_Primaria!E$179:E$242,$B135,Tabla_Primaria!K$179:K$242)</f>
        <v>2</v>
      </c>
      <c r="E135" s="58">
        <f>SUM(Tabla_2006[[#This Row],[Goles como Equipo 1]]+Tabla_2006[[#This Row],[Goles como Equipo 2]])</f>
        <v>2</v>
      </c>
      <c r="F135" s="57">
        <f>COUNTIFS(Tabla_Primaria!D$179:D$242,$B135,Tabla_Primaria!P$179:P$242,"Victoria")</f>
        <v>0</v>
      </c>
      <c r="G135" s="57">
        <f>COUNTIFS(Tabla_Primaria!E$179:E$242,$B135,Tabla_Primaria!Q$179:Q$242,"Victoria")</f>
        <v>0</v>
      </c>
      <c r="H135" s="57">
        <f>SUM(Tabla_2006[[#This Row],[Partidos Ganados como Equipo 1]]+Tabla_2006[[#This Row],[Partidos Ganados como Equipo 2]])</f>
        <v>0</v>
      </c>
      <c r="I135" s="57">
        <f>COUNTIFS(Tabla_Primaria!D$179:D$242,$B135,Tabla_Primaria!P$179:P$242,"Derrota")</f>
        <v>1</v>
      </c>
      <c r="J135" s="57">
        <f>COUNTIFS(Tabla_Primaria!E$179:E$242,$B135,Tabla_Primaria!Q$179:Q$242,"Derrota")</f>
        <v>2</v>
      </c>
      <c r="K135" s="57">
        <f>SUM(Tabla_2006[[#This Row],[Partidos Perdidos como Equipo 1]]+Tabla_2006[[#This Row],[Partidos Perdidos como Equipo 2]])</f>
        <v>3</v>
      </c>
      <c r="L135" s="57">
        <f>COUNTIFS(Tabla_Primaria!D$179:D$242,$B135,Tabla_Primaria!P$179:P$242,"Empate")</f>
        <v>0</v>
      </c>
      <c r="M135" s="57">
        <f>COUNTIFS(Tabla_Primaria!E$179:E$242,$B135,Tabla_Primaria!Q$179:Q$242,"Empate")</f>
        <v>0</v>
      </c>
      <c r="N135" s="57">
        <f>SUM(Tabla_2006[[#This Row],[Partidos Empatados como Equipo 1]]+Tabla_2006[[#This Row],[Partidos Empatados como Equipo 2]])</f>
        <v>0</v>
      </c>
    </row>
    <row r="136" spans="1:14" x14ac:dyDescent="0.2">
      <c r="A136" s="46">
        <v>2006</v>
      </c>
      <c r="B136" s="46" t="s">
        <v>106</v>
      </c>
      <c r="C136" s="56">
        <f>SUMIF(Tabla_Primaria!D$179:D$242,$B136,Tabla_Primaria!J$179:J$242)</f>
        <v>8</v>
      </c>
      <c r="D136" s="56">
        <f>SUMIF(Tabla_Primaria!E$179:E$242,$B136,Tabla_Primaria!K$179:K$242)</f>
        <v>1</v>
      </c>
      <c r="E136" s="56">
        <f>SUM(Tabla_2006[[#This Row],[Goles como Equipo 1]]+Tabla_2006[[#This Row],[Goles como Equipo 2]])</f>
        <v>9</v>
      </c>
      <c r="F136" s="46">
        <f>COUNTIFS(Tabla_Primaria!D$179:D$242,$B136,Tabla_Primaria!P$179:P$242,"Victoria")</f>
        <v>2</v>
      </c>
      <c r="G136" s="46">
        <f>COUNTIFS(Tabla_Primaria!E$179:E$242,$B136,Tabla_Primaria!Q$179:Q$242,"Victoria")</f>
        <v>1</v>
      </c>
      <c r="H136" s="46">
        <f>SUM(Tabla_2006[[#This Row],[Partidos Ganados como Equipo 1]]+Tabla_2006[[#This Row],[Partidos Ganados como Equipo 2]])</f>
        <v>3</v>
      </c>
      <c r="I136" s="46">
        <f>COUNTIFS(Tabla_Primaria!D$179:D$242,$B136,Tabla_Primaria!P$179:P$242,"Derrota")</f>
        <v>1</v>
      </c>
      <c r="J136" s="46">
        <f>COUNTIFS(Tabla_Primaria!E$179:E$242,$B136,Tabla_Primaria!Q$179:Q$242,"Derrota")</f>
        <v>0</v>
      </c>
      <c r="K136" s="46">
        <f>SUM(Tabla_2006[[#This Row],[Partidos Perdidos como Equipo 1]]+Tabla_2006[[#This Row],[Partidos Perdidos como Equipo 2]])</f>
        <v>1</v>
      </c>
      <c r="L136" s="46">
        <f>COUNTIFS(Tabla_Primaria!D$179:D$242,$B136,Tabla_Primaria!P$179:P$242,"Empate")</f>
        <v>0</v>
      </c>
      <c r="M136" s="46">
        <f>COUNTIFS(Tabla_Primaria!E$179:E$242,$B136,Tabla_Primaria!Q$179:Q$242,"Empate")</f>
        <v>0</v>
      </c>
      <c r="N136" s="46">
        <f>SUM(Tabla_2006[[#This Row],[Partidos Empatados como Equipo 1]]+Tabla_2006[[#This Row],[Partidos Empatados como Equipo 2]])</f>
        <v>0</v>
      </c>
    </row>
    <row r="137" spans="1:14" x14ac:dyDescent="0.2">
      <c r="A137" s="57">
        <v>2006</v>
      </c>
      <c r="B137" s="57" t="s">
        <v>52</v>
      </c>
      <c r="C137" s="58">
        <f>SUMIF(Tabla_Primaria!D$179:D$242,$B137,Tabla_Primaria!J$179:J$242)</f>
        <v>3</v>
      </c>
      <c r="D137" s="58">
        <f>SUMIF(Tabla_Primaria!E$179:E$242,$B137,Tabla_Primaria!K$179:K$242)</f>
        <v>0</v>
      </c>
      <c r="E137" s="58">
        <f>SUM(Tabla_2006[[#This Row],[Goles como Equipo 1]]+Tabla_2006[[#This Row],[Goles como Equipo 2]])</f>
        <v>3</v>
      </c>
      <c r="F137" s="57">
        <f>COUNTIFS(Tabla_Primaria!D$179:D$242,$B137,Tabla_Primaria!P$179:P$242,"Victoria")</f>
        <v>1</v>
      </c>
      <c r="G137" s="57">
        <f>COUNTIFS(Tabla_Primaria!E$179:E$242,$B137,Tabla_Primaria!Q$179:Q$242,"Victoria")</f>
        <v>0</v>
      </c>
      <c r="H137" s="57">
        <f>SUM(Tabla_2006[[#This Row],[Partidos Ganados como Equipo 1]]+Tabla_2006[[#This Row],[Partidos Ganados como Equipo 2]])</f>
        <v>1</v>
      </c>
      <c r="I137" s="57">
        <f>COUNTIFS(Tabla_Primaria!D$179:D$242,$B137,Tabla_Primaria!P$179:P$242,"Derrota")</f>
        <v>0</v>
      </c>
      <c r="J137" s="57">
        <f>COUNTIFS(Tabla_Primaria!E$179:E$242,$B137,Tabla_Primaria!Q$179:Q$242,"Derrota")</f>
        <v>1</v>
      </c>
      <c r="K137" s="57">
        <f>SUM(Tabla_2006[[#This Row],[Partidos Perdidos como Equipo 1]]+Tabla_2006[[#This Row],[Partidos Perdidos como Equipo 2]])</f>
        <v>1</v>
      </c>
      <c r="L137" s="57">
        <f>COUNTIFS(Tabla_Primaria!D$179:D$242,$B137,Tabla_Primaria!P$179:P$242,"Empate")</f>
        <v>1</v>
      </c>
      <c r="M137" s="57">
        <f>COUNTIFS(Tabla_Primaria!E$179:E$242,$B137,Tabla_Primaria!Q$179:Q$242,"Empate")</f>
        <v>1</v>
      </c>
      <c r="N137" s="57">
        <f>SUM(Tabla_2006[[#This Row],[Partidos Empatados como Equipo 1]]+Tabla_2006[[#This Row],[Partidos Empatados como Equipo 2]])</f>
        <v>2</v>
      </c>
    </row>
    <row r="138" spans="1:14" x14ac:dyDescent="0.2">
      <c r="A138" s="46">
        <v>2006</v>
      </c>
      <c r="B138" s="46" t="s">
        <v>53</v>
      </c>
      <c r="C138" s="56">
        <f>SUMIF(Tabla_Primaria!D$179:D$242,$B138,Tabla_Primaria!J$179:J$242)</f>
        <v>2</v>
      </c>
      <c r="D138" s="56">
        <f>SUMIF(Tabla_Primaria!E$179:E$242,$B138,Tabla_Primaria!K$179:K$242)</f>
        <v>2</v>
      </c>
      <c r="E138" s="56">
        <f>SUM(Tabla_2006[[#This Row],[Goles como Equipo 1]]+Tabla_2006[[#This Row],[Goles como Equipo 2]])</f>
        <v>4</v>
      </c>
      <c r="F138" s="46">
        <f>COUNTIFS(Tabla_Primaria!D$179:D$242,$B138,Tabla_Primaria!P$179:P$242,"Victoria")</f>
        <v>1</v>
      </c>
      <c r="G138" s="46">
        <f>COUNTIFS(Tabla_Primaria!E$179:E$242,$B138,Tabla_Primaria!Q$179:Q$242,"Victoria")</f>
        <v>1</v>
      </c>
      <c r="H138" s="46">
        <f>SUM(Tabla_2006[[#This Row],[Partidos Ganados como Equipo 1]]+Tabla_2006[[#This Row],[Partidos Ganados como Equipo 2]])</f>
        <v>2</v>
      </c>
      <c r="I138" s="46">
        <f>COUNTIFS(Tabla_Primaria!D$179:D$242,$B138,Tabla_Primaria!P$179:P$242,"Derrota")</f>
        <v>1</v>
      </c>
      <c r="J138" s="46">
        <f>COUNTIFS(Tabla_Primaria!E$179:E$242,$B138,Tabla_Primaria!Q$179:Q$242,"Derrota")</f>
        <v>0</v>
      </c>
      <c r="K138" s="46">
        <f>SUM(Tabla_2006[[#This Row],[Partidos Perdidos como Equipo 1]]+Tabla_2006[[#This Row],[Partidos Perdidos como Equipo 2]])</f>
        <v>1</v>
      </c>
      <c r="L138" s="46">
        <f>COUNTIFS(Tabla_Primaria!D$179:D$242,$B138,Tabla_Primaria!P$179:P$242,"Empate")</f>
        <v>0</v>
      </c>
      <c r="M138" s="46">
        <f>COUNTIFS(Tabla_Primaria!E$179:E$242,$B138,Tabla_Primaria!Q$179:Q$242,"Empate")</f>
        <v>1</v>
      </c>
      <c r="N138" s="46">
        <f>SUM(Tabla_2006[[#This Row],[Partidos Empatados como Equipo 1]]+Tabla_2006[[#This Row],[Partidos Empatados como Equipo 2]])</f>
        <v>1</v>
      </c>
    </row>
    <row r="139" spans="1:14" x14ac:dyDescent="0.2">
      <c r="A139" s="57">
        <v>2006</v>
      </c>
      <c r="B139" s="57" t="s">
        <v>365</v>
      </c>
      <c r="C139" s="58">
        <f>SUMIF(Tabla_Primaria!D$179:D$242,$B139,Tabla_Primaria!J$179:J$242)</f>
        <v>0</v>
      </c>
      <c r="D139" s="58">
        <f>SUMIF(Tabla_Primaria!E$179:E$242,$B139,Tabla_Primaria!K$179:K$242)</f>
        <v>1</v>
      </c>
      <c r="E139" s="58">
        <f>SUM(Tabla_2006[[#This Row],[Goles como Equipo 1]]+Tabla_2006[[#This Row],[Goles como Equipo 2]])</f>
        <v>1</v>
      </c>
      <c r="F139" s="57">
        <f>COUNTIFS(Tabla_Primaria!D$179:D$242,$B139,Tabla_Primaria!P$179:P$242,"Victoria")</f>
        <v>0</v>
      </c>
      <c r="G139" s="57">
        <f>COUNTIFS(Tabla_Primaria!E$179:E$242,$B139,Tabla_Primaria!Q$179:Q$242,"Victoria")</f>
        <v>0</v>
      </c>
      <c r="H139" s="57">
        <f>SUM(Tabla_2006[[#This Row],[Partidos Ganados como Equipo 1]]+Tabla_2006[[#This Row],[Partidos Ganados como Equipo 2]])</f>
        <v>0</v>
      </c>
      <c r="I139" s="57">
        <f>COUNTIFS(Tabla_Primaria!D$179:D$242,$B139,Tabla_Primaria!P$179:P$242,"Derrota")</f>
        <v>2</v>
      </c>
      <c r="J139" s="57">
        <f>COUNTIFS(Tabla_Primaria!E$179:E$242,$B139,Tabla_Primaria!Q$179:Q$242,"Derrota")</f>
        <v>1</v>
      </c>
      <c r="K139" s="57">
        <f>SUM(Tabla_2006[[#This Row],[Partidos Perdidos como Equipo 1]]+Tabla_2006[[#This Row],[Partidos Perdidos como Equipo 2]])</f>
        <v>3</v>
      </c>
      <c r="L139" s="57">
        <f>COUNTIFS(Tabla_Primaria!D$179:D$242,$B139,Tabla_Primaria!P$179:P$242,"Empate")</f>
        <v>0</v>
      </c>
      <c r="M139" s="57">
        <f>COUNTIFS(Tabla_Primaria!E$179:E$242,$B139,Tabla_Primaria!Q$179:Q$242,"Empate")</f>
        <v>0</v>
      </c>
      <c r="N139" s="57">
        <f>SUM(Tabla_2006[[#This Row],[Partidos Empatados como Equipo 1]]+Tabla_2006[[#This Row],[Partidos Empatados como Equipo 2]])</f>
        <v>0</v>
      </c>
    </row>
    <row r="140" spans="1:14" x14ac:dyDescent="0.2">
      <c r="A140" s="46">
        <v>2006</v>
      </c>
      <c r="B140" s="46" t="s">
        <v>282</v>
      </c>
      <c r="C140" s="56">
        <f>SUMIF(Tabla_Primaria!D$179:D$242,$B140,Tabla_Primaria!J$179:J$242)</f>
        <v>0</v>
      </c>
      <c r="D140" s="56">
        <f>SUMIF(Tabla_Primaria!E$179:E$242,$B140,Tabla_Primaria!K$179:K$242)</f>
        <v>0</v>
      </c>
      <c r="E140" s="56">
        <f>SUM(Tabla_2006[[#This Row],[Goles como Equipo 1]]+Tabla_2006[[#This Row],[Goles como Equipo 2]])</f>
        <v>0</v>
      </c>
      <c r="F140" s="46">
        <f>COUNTIFS(Tabla_Primaria!D$179:D$242,$B140,Tabla_Primaria!P$179:P$242,"Victoria")</f>
        <v>0</v>
      </c>
      <c r="G140" s="46">
        <f>COUNTIFS(Tabla_Primaria!E$179:E$242,$B140,Tabla_Primaria!Q$179:Q$242,"Victoria")</f>
        <v>0</v>
      </c>
      <c r="H140" s="46">
        <f>SUM(Tabla_2006[[#This Row],[Partidos Ganados como Equipo 1]]+Tabla_2006[[#This Row],[Partidos Ganados como Equipo 2]])</f>
        <v>0</v>
      </c>
      <c r="I140" s="46">
        <f>COUNTIFS(Tabla_Primaria!D$179:D$242,$B140,Tabla_Primaria!P$179:P$242,"Derrota")</f>
        <v>0</v>
      </c>
      <c r="J140" s="46">
        <f>COUNTIFS(Tabla_Primaria!E$179:E$242,$B140,Tabla_Primaria!Q$179:Q$242,"Derrota")</f>
        <v>2</v>
      </c>
      <c r="K140" s="46">
        <f>SUM(Tabla_2006[[#This Row],[Partidos Perdidos como Equipo 1]]+Tabla_2006[[#This Row],[Partidos Perdidos como Equipo 2]])</f>
        <v>2</v>
      </c>
      <c r="L140" s="46">
        <f>COUNTIFS(Tabla_Primaria!D$179:D$242,$B140,Tabla_Primaria!P$179:P$242,"Empate")</f>
        <v>1</v>
      </c>
      <c r="M140" s="46">
        <f>COUNTIFS(Tabla_Primaria!E$179:E$242,$B140,Tabla_Primaria!Q$179:Q$242,"Empate")</f>
        <v>0</v>
      </c>
      <c r="N140" s="46">
        <f>SUM(Tabla_2006[[#This Row],[Partidos Empatados como Equipo 1]]+Tabla_2006[[#This Row],[Partidos Empatados como Equipo 2]])</f>
        <v>1</v>
      </c>
    </row>
    <row r="141" spans="1:14" x14ac:dyDescent="0.2">
      <c r="A141" s="57">
        <v>2006</v>
      </c>
      <c r="B141" s="57" t="s">
        <v>128</v>
      </c>
      <c r="C141" s="58">
        <f>SUMIF(Tabla_Primaria!D$179:D$242,$B141,Tabla_Primaria!J$179:J$242)</f>
        <v>2</v>
      </c>
      <c r="D141" s="58">
        <f>SUMIF(Tabla_Primaria!E$179:E$242,$B141,Tabla_Primaria!K$179:K$242)</f>
        <v>1</v>
      </c>
      <c r="E141" s="58">
        <f>SUM(Tabla_2006[[#This Row],[Goles como Equipo 1]]+Tabla_2006[[#This Row],[Goles como Equipo 2]])</f>
        <v>3</v>
      </c>
      <c r="F141" s="57">
        <f>COUNTIFS(Tabla_Primaria!D$179:D$242,$B141,Tabla_Primaria!P$179:P$242,"Victoria")</f>
        <v>0</v>
      </c>
      <c r="G141" s="57">
        <f>COUNTIFS(Tabla_Primaria!E$179:E$242,$B141,Tabla_Primaria!Q$179:Q$242,"Victoria")</f>
        <v>0</v>
      </c>
      <c r="H141" s="57">
        <f>SUM(Tabla_2006[[#This Row],[Partidos Ganados como Equipo 1]]+Tabla_2006[[#This Row],[Partidos Ganados como Equipo 2]])</f>
        <v>0</v>
      </c>
      <c r="I141" s="57">
        <f>COUNTIFS(Tabla_Primaria!D$179:D$242,$B141,Tabla_Primaria!P$179:P$242,"Derrota")</f>
        <v>0</v>
      </c>
      <c r="J141" s="57">
        <f>COUNTIFS(Tabla_Primaria!E$179:E$242,$B141,Tabla_Primaria!Q$179:Q$242,"Derrota")</f>
        <v>2</v>
      </c>
      <c r="K141" s="57">
        <f>SUM(Tabla_2006[[#This Row],[Partidos Perdidos como Equipo 1]]+Tabla_2006[[#This Row],[Partidos Perdidos como Equipo 2]])</f>
        <v>2</v>
      </c>
      <c r="L141" s="57">
        <f>COUNTIFS(Tabla_Primaria!D$179:D$242,$B141,Tabla_Primaria!P$179:P$242,"Empate")</f>
        <v>1</v>
      </c>
      <c r="M141" s="57">
        <f>COUNTIFS(Tabla_Primaria!E$179:E$242,$B141,Tabla_Primaria!Q$179:Q$242,"Empate")</f>
        <v>0</v>
      </c>
      <c r="N141" s="57">
        <f>SUM(Tabla_2006[[#This Row],[Partidos Empatados como Equipo 1]]+Tabla_2006[[#This Row],[Partidos Empatados como Equipo 2]])</f>
        <v>1</v>
      </c>
    </row>
    <row r="142" spans="1:14" x14ac:dyDescent="0.2">
      <c r="A142" s="46">
        <v>2006</v>
      </c>
      <c r="B142" s="46" t="s">
        <v>168</v>
      </c>
      <c r="C142" s="56">
        <f>SUMIF(Tabla_Primaria!D$179:D$242,$B142,Tabla_Primaria!J$179:J$242)</f>
        <v>1</v>
      </c>
      <c r="D142" s="56">
        <f>SUMIF(Tabla_Primaria!E$179:E$242,$B142,Tabla_Primaria!K$179:K$242)</f>
        <v>4</v>
      </c>
      <c r="E142" s="56">
        <f>SUM(Tabla_2006[[#This Row],[Goles como Equipo 1]]+Tabla_2006[[#This Row],[Goles como Equipo 2]])</f>
        <v>5</v>
      </c>
      <c r="F142" s="46">
        <f>COUNTIFS(Tabla_Primaria!D$179:D$242,$B142,Tabla_Primaria!P$179:P$242,"Victoria")</f>
        <v>1</v>
      </c>
      <c r="G142" s="46">
        <f>COUNTIFS(Tabla_Primaria!E$179:E$242,$B142,Tabla_Primaria!Q$179:Q$242,"Victoria")</f>
        <v>2</v>
      </c>
      <c r="H142" s="46">
        <f>SUM(Tabla_2006[[#This Row],[Partidos Ganados como Equipo 1]]+Tabla_2006[[#This Row],[Partidos Ganados como Equipo 2]])</f>
        <v>3</v>
      </c>
      <c r="I142" s="46">
        <f>COUNTIFS(Tabla_Primaria!D$179:D$242,$B142,Tabla_Primaria!P$179:P$242,"Derrota")</f>
        <v>0</v>
      </c>
      <c r="J142" s="46">
        <f>COUNTIFS(Tabla_Primaria!E$179:E$242,$B142,Tabla_Primaria!Q$179:Q$242,"Derrota")</f>
        <v>2</v>
      </c>
      <c r="K142" s="46">
        <f>SUM(Tabla_2006[[#This Row],[Partidos Perdidos como Equipo 1]]+Tabla_2006[[#This Row],[Partidos Perdidos como Equipo 2]])</f>
        <v>2</v>
      </c>
      <c r="L142" s="46">
        <f>COUNTIFS(Tabla_Primaria!D$179:D$242,$B142,Tabla_Primaria!P$179:P$242,"Empate")</f>
        <v>0</v>
      </c>
      <c r="M142" s="46">
        <f>COUNTIFS(Tabla_Primaria!E$179:E$242,$B142,Tabla_Primaria!Q$179:Q$242,"Empate")</f>
        <v>0</v>
      </c>
      <c r="N142" s="46">
        <f>SUM(Tabla_2006[[#This Row],[Partidos Empatados como Equipo 1]]+Tabla_2006[[#This Row],[Partidos Empatados como Equipo 2]])</f>
        <v>0</v>
      </c>
    </row>
    <row r="143" spans="1:14" x14ac:dyDescent="0.2">
      <c r="A143" s="57">
        <v>2006</v>
      </c>
      <c r="B143" s="57" t="s">
        <v>77</v>
      </c>
      <c r="C143" s="58">
        <f>SUMIF(Tabla_Primaria!D$179:D$242,$B143,Tabla_Primaria!J$179:J$242)</f>
        <v>0</v>
      </c>
      <c r="D143" s="58">
        <f>SUMIF(Tabla_Primaria!E$179:E$242,$B143,Tabla_Primaria!K$179:K$242)</f>
        <v>2</v>
      </c>
      <c r="E143" s="58">
        <f>SUM(Tabla_2006[[#This Row],[Goles como Equipo 1]]+Tabla_2006[[#This Row],[Goles como Equipo 2]])</f>
        <v>2</v>
      </c>
      <c r="F143" s="57">
        <f>COUNTIFS(Tabla_Primaria!D$179:D$242,$B143,Tabla_Primaria!P$179:P$242,"Victoria")</f>
        <v>0</v>
      </c>
      <c r="G143" s="57">
        <f>COUNTIFS(Tabla_Primaria!E$179:E$242,$B143,Tabla_Primaria!Q$179:Q$242,"Victoria")</f>
        <v>0</v>
      </c>
      <c r="H143" s="57">
        <f>SUM(Tabla_2006[[#This Row],[Partidos Ganados como Equipo 1]]+Tabla_2006[[#This Row],[Partidos Ganados como Equipo 2]])</f>
        <v>0</v>
      </c>
      <c r="I143" s="57">
        <f>COUNTIFS(Tabla_Primaria!D$179:D$242,$B143,Tabla_Primaria!P$179:P$242,"Derrota")</f>
        <v>1</v>
      </c>
      <c r="J143" s="57">
        <f>COUNTIFS(Tabla_Primaria!E$179:E$242,$B143,Tabla_Primaria!Q$179:Q$242,"Derrota")</f>
        <v>1</v>
      </c>
      <c r="K143" s="57">
        <f>SUM(Tabla_2006[[#This Row],[Partidos Perdidos como Equipo 1]]+Tabla_2006[[#This Row],[Partidos Perdidos como Equipo 2]])</f>
        <v>2</v>
      </c>
      <c r="L143" s="57">
        <f>COUNTIFS(Tabla_Primaria!D$179:D$242,$B143,Tabla_Primaria!P$179:P$242,"Empate")</f>
        <v>0</v>
      </c>
      <c r="M143" s="57">
        <f>COUNTIFS(Tabla_Primaria!E$179:E$242,$B143,Tabla_Primaria!Q$179:Q$242,"Empate")</f>
        <v>1</v>
      </c>
      <c r="N143" s="57">
        <f>SUM(Tabla_2006[[#This Row],[Partidos Empatados como Equipo 1]]+Tabla_2006[[#This Row],[Partidos Empatados como Equipo 2]])</f>
        <v>1</v>
      </c>
    </row>
    <row r="144" spans="1:14" x14ac:dyDescent="0.2">
      <c r="A144" s="41" t="s">
        <v>1952</v>
      </c>
      <c r="B144" s="41"/>
      <c r="C144" s="41"/>
      <c r="D144" s="41"/>
      <c r="E144" s="41">
        <f>SUBTOTAL(109,Tabla_2006[Total Goles])</f>
        <v>147</v>
      </c>
      <c r="F144" s="41"/>
      <c r="G144" s="41"/>
      <c r="H144" s="41">
        <f>SUBTOTAL(109,Tabla_2006[Total Partidos Ganados])</f>
        <v>53</v>
      </c>
      <c r="I144" s="41"/>
      <c r="J144" s="41"/>
      <c r="K144" s="41">
        <f>SUBTOTAL(109,Tabla_2006[Total Partidos Perdidos])</f>
        <v>53</v>
      </c>
      <c r="L144" s="41"/>
      <c r="M144" s="41"/>
      <c r="N144" s="41">
        <f>SUBTOTAL(103,Tabla_2006[Total Partidos Empatados])</f>
        <v>32</v>
      </c>
    </row>
    <row r="151" spans="1:14" x14ac:dyDescent="0.2">
      <c r="A151" s="28" t="s">
        <v>1958</v>
      </c>
      <c r="B151" s="29" t="s">
        <v>1906</v>
      </c>
      <c r="C151" s="29" t="s">
        <v>1907</v>
      </c>
      <c r="D151" s="29" t="s">
        <v>1908</v>
      </c>
      <c r="E151" s="29" t="s">
        <v>1909</v>
      </c>
      <c r="F151" s="29" t="s">
        <v>1910</v>
      </c>
      <c r="G151" s="29" t="s">
        <v>1911</v>
      </c>
      <c r="H151" s="29" t="s">
        <v>1912</v>
      </c>
      <c r="I151" s="29" t="s">
        <v>1913</v>
      </c>
      <c r="J151" s="29" t="s">
        <v>1914</v>
      </c>
      <c r="K151" s="29" t="s">
        <v>1915</v>
      </c>
      <c r="L151" s="29" t="s">
        <v>1916</v>
      </c>
      <c r="M151" s="29" t="s">
        <v>1917</v>
      </c>
      <c r="N151" s="30" t="s">
        <v>1918</v>
      </c>
    </row>
    <row r="152" spans="1:14" x14ac:dyDescent="0.2">
      <c r="A152">
        <v>2010</v>
      </c>
      <c r="B152" t="s">
        <v>150</v>
      </c>
      <c r="C152">
        <f>SUMIF(Tabla_Primaria!D$243:D$306,$B152,Tabla_Primaria!J$243:J$306)</f>
        <v>0</v>
      </c>
      <c r="D152">
        <f>SUMIF(Tabla_Primaria!E$243:E$306,$B152,Tabla_Primaria!K$243:K$306)</f>
        <v>0</v>
      </c>
      <c r="E152">
        <f>SUM(Tabla_2010[[#This Row],[Goles como Equipo 1]]+Tabla_2010[[#This Row],[Goles como Equipo 2]])</f>
        <v>0</v>
      </c>
      <c r="F152">
        <f>COUNTIFS(Tabla_Primaria!D$243:D$306,$B152,Tabla_Primaria!P$243:P$306,"Victoria")</f>
        <v>0</v>
      </c>
      <c r="G152">
        <f>COUNTIFS(Tabla_Primaria!E$243:E$306,$B152,Tabla_Primaria!Q$243:Q$306,"Victoria")</f>
        <v>0</v>
      </c>
      <c r="H152">
        <f>SUM(Tabla_2010[[#This Row],[Partidos Ganados como Equipo 1]]+Tabla_2010[[#This Row],[Partidos Ganados como Equipo 2]])</f>
        <v>0</v>
      </c>
      <c r="I152">
        <f>COUNTIFS(Tabla_Primaria!D$243:D$306,$B152,Tabla_Primaria!P$243:P$306,"Derrota")</f>
        <v>1</v>
      </c>
      <c r="J152">
        <f>COUNTIFS(Tabla_Primaria!E$243:E$306,$B152,Tabla_Primaria!Q$243:Q$306,"Derrota")</f>
        <v>1</v>
      </c>
      <c r="K152">
        <f>SUM(Tabla_2010[[#This Row],[Partidos Perdidos como Equipo 1]]+Tabla_2010[[#This Row],[Partidos Perdidos como Equipo 2]])</f>
        <v>2</v>
      </c>
      <c r="L152">
        <f>COUNTIFS(Tabla_Primaria!D$243:D$306,$B152,Tabla_Primaria!P$243:P$306,"Empate")</f>
        <v>0</v>
      </c>
      <c r="M152">
        <f>COUNTIFS(Tabla_Primaria!E$243:E$306,$B152,Tabla_Primaria!Q$243:Q$306,"Empate")</f>
        <v>1</v>
      </c>
      <c r="N152">
        <f>SUM(Tabla_2010[[#This Row],[Partidos Empatados como Equipo 1]]+Tabla_2010[[#This Row],[Partidos Empatados como Equipo 2]])</f>
        <v>1</v>
      </c>
    </row>
    <row r="153" spans="1:14" x14ac:dyDescent="0.2">
      <c r="A153">
        <v>2010</v>
      </c>
      <c r="B153" t="s">
        <v>39</v>
      </c>
      <c r="C153">
        <f>SUMIF(Tabla_Primaria!D$243:D$306,$B153,Tabla_Primaria!J$243:J$306)</f>
        <v>8</v>
      </c>
      <c r="D153">
        <f>SUMIF(Tabla_Primaria!E$243:E$306,$B153,Tabla_Primaria!K$243:K$306)</f>
        <v>2</v>
      </c>
      <c r="E153">
        <f>SUM(Tabla_2010[[#This Row],[Goles como Equipo 1]]+Tabla_2010[[#This Row],[Goles como Equipo 2]])</f>
        <v>10</v>
      </c>
      <c r="F153">
        <f>COUNTIFS(Tabla_Primaria!D$243:D$306,$B153,Tabla_Primaria!P$243:P$306,"Victoria")</f>
        <v>3</v>
      </c>
      <c r="G153">
        <f>COUNTIFS(Tabla_Primaria!E$243:E$306,$B153,Tabla_Primaria!Q$243:Q$306,"Victoria")</f>
        <v>1</v>
      </c>
      <c r="H153">
        <f>SUM(Tabla_2010[[#This Row],[Partidos Ganados como Equipo 1]]+Tabla_2010[[#This Row],[Partidos Ganados como Equipo 2]])</f>
        <v>4</v>
      </c>
      <c r="I153">
        <f>COUNTIFS(Tabla_Primaria!D$243:D$306,$B153,Tabla_Primaria!P$243:P$306,"Derrota")</f>
        <v>1</v>
      </c>
      <c r="J153">
        <f>COUNTIFS(Tabla_Primaria!E$243:E$306,$B153,Tabla_Primaria!Q$243:Q$306,"Derrota")</f>
        <v>0</v>
      </c>
      <c r="K153">
        <f>SUM(Tabla_2010[[#This Row],[Partidos Perdidos como Equipo 1]]+Tabla_2010[[#This Row],[Partidos Perdidos como Equipo 2]])</f>
        <v>1</v>
      </c>
      <c r="L153">
        <f>COUNTIFS(Tabla_Primaria!D$243:D$306,$B153,Tabla_Primaria!P$243:P$306,"Empate")</f>
        <v>0</v>
      </c>
      <c r="M153">
        <f>COUNTIFS(Tabla_Primaria!E$243:E$306,$B153,Tabla_Primaria!Q$243:Q$306,"Empate")</f>
        <v>0</v>
      </c>
      <c r="N153">
        <f>SUM(Tabla_2010[[#This Row],[Partidos Empatados como Equipo 1]]+Tabla_2010[[#This Row],[Partidos Empatados como Equipo 2]])</f>
        <v>0</v>
      </c>
    </row>
    <row r="154" spans="1:14" x14ac:dyDescent="0.2">
      <c r="A154">
        <v>2010</v>
      </c>
      <c r="B154" t="s">
        <v>55</v>
      </c>
      <c r="C154">
        <f>SUMIF(Tabla_Primaria!D$243:D$306,$B154,Tabla_Primaria!J$243:J$306)</f>
        <v>2</v>
      </c>
      <c r="D154">
        <f>SUMIF(Tabla_Primaria!E$243:E$306,$B154,Tabla_Primaria!K$243:K$306)</f>
        <v>1</v>
      </c>
      <c r="E154">
        <f>SUM(Tabla_2010[[#This Row],[Goles como Equipo 1]]+Tabla_2010[[#This Row],[Goles como Equipo 2]])</f>
        <v>3</v>
      </c>
      <c r="F154">
        <f>COUNTIFS(Tabla_Primaria!D$243:D$306,$B154,Tabla_Primaria!P$243:P$306,"Victoria")</f>
        <v>1</v>
      </c>
      <c r="G154">
        <f>COUNTIFS(Tabla_Primaria!E$243:E$306,$B154,Tabla_Primaria!Q$243:Q$306,"Victoria")</f>
        <v>0</v>
      </c>
      <c r="H154">
        <f>SUM(Tabla_2010[[#This Row],[Partidos Ganados como Equipo 1]]+Tabla_2010[[#This Row],[Partidos Ganados como Equipo 2]])</f>
        <v>1</v>
      </c>
      <c r="I154">
        <f>COUNTIFS(Tabla_Primaria!D$243:D$306,$B154,Tabla_Primaria!P$243:P$306,"Derrota")</f>
        <v>0</v>
      </c>
      <c r="J154">
        <f>COUNTIFS(Tabla_Primaria!E$243:E$306,$B154,Tabla_Primaria!Q$243:Q$306,"Derrota")</f>
        <v>1</v>
      </c>
      <c r="K154">
        <f>SUM(Tabla_2010[[#This Row],[Partidos Perdidos como Equipo 1]]+Tabla_2010[[#This Row],[Partidos Perdidos como Equipo 2]])</f>
        <v>1</v>
      </c>
      <c r="L154">
        <f>COUNTIFS(Tabla_Primaria!D$243:D$306,$B154,Tabla_Primaria!P$243:P$306,"Empate")</f>
        <v>0</v>
      </c>
      <c r="M154">
        <f>COUNTIFS(Tabla_Primaria!E$243:E$306,$B154,Tabla_Primaria!Q$243:Q$306,"Empate")</f>
        <v>1</v>
      </c>
      <c r="N154">
        <f>SUM(Tabla_2010[[#This Row],[Partidos Empatados como Equipo 1]]+Tabla_2010[[#This Row],[Partidos Empatados como Equipo 2]])</f>
        <v>1</v>
      </c>
    </row>
    <row r="155" spans="1:14" x14ac:dyDescent="0.2">
      <c r="A155">
        <v>2010</v>
      </c>
      <c r="B155" t="s">
        <v>25</v>
      </c>
      <c r="C155">
        <f>SUMIF(Tabla_Primaria!D$243:D$306,$B155,Tabla_Primaria!J$243:J$306)</f>
        <v>8</v>
      </c>
      <c r="D155">
        <f>SUMIF(Tabla_Primaria!E$243:E$306,$B155,Tabla_Primaria!K$243:K$306)</f>
        <v>1</v>
      </c>
      <c r="E155">
        <f>SUM(Tabla_2010[[#This Row],[Goles como Equipo 1]]+Tabla_2010[[#This Row],[Goles como Equipo 2]])</f>
        <v>9</v>
      </c>
      <c r="F155">
        <f>COUNTIFS(Tabla_Primaria!D$243:D$306,$B155,Tabla_Primaria!P$243:P$306,"Victoria")</f>
        <v>3</v>
      </c>
      <c r="G155">
        <f>COUNTIFS(Tabla_Primaria!E$243:E$306,$B155,Tabla_Primaria!Q$243:Q$306,"Victoria")</f>
        <v>0</v>
      </c>
      <c r="H155">
        <f>SUM(Tabla_2010[[#This Row],[Partidos Ganados como Equipo 1]]+Tabla_2010[[#This Row],[Partidos Ganados como Equipo 2]])</f>
        <v>3</v>
      </c>
      <c r="I155">
        <f>COUNTIFS(Tabla_Primaria!D$243:D$306,$B155,Tabla_Primaria!P$243:P$306,"Derrota")</f>
        <v>0</v>
      </c>
      <c r="J155">
        <f>COUNTIFS(Tabla_Primaria!E$243:E$306,$B155,Tabla_Primaria!Q$243:Q$306,"Derrota")</f>
        <v>1</v>
      </c>
      <c r="K155">
        <f>SUM(Tabla_2010[[#This Row],[Partidos Perdidos como Equipo 1]]+Tabla_2010[[#This Row],[Partidos Perdidos como Equipo 2]])</f>
        <v>1</v>
      </c>
      <c r="L155">
        <f>COUNTIFS(Tabla_Primaria!D$243:D$306,$B155,Tabla_Primaria!P$243:P$306,"Empate")</f>
        <v>0</v>
      </c>
      <c r="M155">
        <f>COUNTIFS(Tabla_Primaria!E$243:E$306,$B155,Tabla_Primaria!Q$243:Q$306,"Empate")</f>
        <v>1</v>
      </c>
      <c r="N155">
        <f>SUM(Tabla_2010[[#This Row],[Partidos Empatados como Equipo 1]]+Tabla_2010[[#This Row],[Partidos Empatados como Equipo 2]])</f>
        <v>1</v>
      </c>
    </row>
    <row r="156" spans="1:14" x14ac:dyDescent="0.2">
      <c r="A156">
        <v>2010</v>
      </c>
      <c r="B156" t="s">
        <v>120</v>
      </c>
      <c r="C156">
        <f>SUMIF(Tabla_Primaria!D$243:D$306,$B156,Tabla_Primaria!J$243:J$306)</f>
        <v>2</v>
      </c>
      <c r="D156">
        <f>SUMIF(Tabla_Primaria!E$243:E$306,$B156,Tabla_Primaria!K$243:K$306)</f>
        <v>0</v>
      </c>
      <c r="E156">
        <f>SUM(Tabla_2010[[#This Row],[Goles como Equipo 1]]+Tabla_2010[[#This Row],[Goles como Equipo 2]])</f>
        <v>2</v>
      </c>
      <c r="F156">
        <f>COUNTIFS(Tabla_Primaria!D$243:D$306,$B156,Tabla_Primaria!P$243:P$306,"Victoria")</f>
        <v>0</v>
      </c>
      <c r="G156">
        <f>COUNTIFS(Tabla_Primaria!E$243:E$306,$B156,Tabla_Primaria!Q$243:Q$306,"Victoria")</f>
        <v>0</v>
      </c>
      <c r="H156">
        <f>SUM(Tabla_2010[[#This Row],[Partidos Ganados como Equipo 1]]+Tabla_2010[[#This Row],[Partidos Ganados como Equipo 2]])</f>
        <v>0</v>
      </c>
      <c r="I156">
        <f>COUNTIFS(Tabla_Primaria!D$243:D$306,$B156,Tabla_Primaria!P$243:P$306,"Derrota")</f>
        <v>2</v>
      </c>
      <c r="J156">
        <f>COUNTIFS(Tabla_Primaria!E$243:E$306,$B156,Tabla_Primaria!Q$243:Q$306,"Derrota")</f>
        <v>1</v>
      </c>
      <c r="K156">
        <f>SUM(Tabla_2010[[#This Row],[Partidos Perdidos como Equipo 1]]+Tabla_2010[[#This Row],[Partidos Perdidos como Equipo 2]])</f>
        <v>3</v>
      </c>
      <c r="L156">
        <f>COUNTIFS(Tabla_Primaria!D$243:D$306,$B156,Tabla_Primaria!P$243:P$306,"Empate")</f>
        <v>0</v>
      </c>
      <c r="M156">
        <f>COUNTIFS(Tabla_Primaria!E$243:E$306,$B156,Tabla_Primaria!Q$243:Q$306,"Empate")</f>
        <v>0</v>
      </c>
      <c r="N156">
        <f>SUM(Tabla_2010[[#This Row],[Partidos Empatados como Equipo 1]]+Tabla_2010[[#This Row],[Partidos Empatados como Equipo 2]])</f>
        <v>0</v>
      </c>
    </row>
    <row r="157" spans="1:14" x14ac:dyDescent="0.2">
      <c r="A157">
        <v>2010</v>
      </c>
      <c r="B157" t="s">
        <v>107</v>
      </c>
      <c r="C157">
        <f>SUMIF(Tabla_Primaria!D$243:D$306,$B157,Tabla_Primaria!J$243:J$306)</f>
        <v>2</v>
      </c>
      <c r="D157">
        <f>SUMIF(Tabla_Primaria!E$243:E$306,$B157,Tabla_Primaria!K$243:K$306)</f>
        <v>1</v>
      </c>
      <c r="E157">
        <f>SUM(Tabla_2010[[#This Row],[Goles como Equipo 1]]+Tabla_2010[[#This Row],[Goles como Equipo 2]])</f>
        <v>3</v>
      </c>
      <c r="F157">
        <f>COUNTIFS(Tabla_Primaria!D$243:D$306,$B157,Tabla_Primaria!P$243:P$306,"Victoria")</f>
        <v>1</v>
      </c>
      <c r="G157">
        <f>COUNTIFS(Tabla_Primaria!E$243:E$306,$B157,Tabla_Primaria!Q$243:Q$306,"Victoria")</f>
        <v>1</v>
      </c>
      <c r="H157">
        <f>SUM(Tabla_2010[[#This Row],[Partidos Ganados como Equipo 1]]+Tabla_2010[[#This Row],[Partidos Ganados como Equipo 2]])</f>
        <v>2</v>
      </c>
      <c r="I157">
        <f>COUNTIFS(Tabla_Primaria!D$243:D$306,$B157,Tabla_Primaria!P$243:P$306,"Derrota")</f>
        <v>1</v>
      </c>
      <c r="J157">
        <f>COUNTIFS(Tabla_Primaria!E$243:E$306,$B157,Tabla_Primaria!Q$243:Q$306,"Derrota")</f>
        <v>1</v>
      </c>
      <c r="K157">
        <f>SUM(Tabla_2010[[#This Row],[Partidos Perdidos como Equipo 1]]+Tabla_2010[[#This Row],[Partidos Perdidos como Equipo 2]])</f>
        <v>2</v>
      </c>
      <c r="L157">
        <f>COUNTIFS(Tabla_Primaria!D$243:D$306,$B157,Tabla_Primaria!P$243:P$306,"Empate")</f>
        <v>0</v>
      </c>
      <c r="M157">
        <f>COUNTIFS(Tabla_Primaria!E$243:E$306,$B157,Tabla_Primaria!Q$243:Q$306,"Empate")</f>
        <v>0</v>
      </c>
      <c r="N157">
        <f>SUM(Tabla_2010[[#This Row],[Partidos Empatados como Equipo 1]]+Tabla_2010[[#This Row],[Partidos Empatados como Equipo 2]])</f>
        <v>0</v>
      </c>
    </row>
    <row r="158" spans="1:14" x14ac:dyDescent="0.2">
      <c r="A158">
        <v>2010</v>
      </c>
      <c r="B158" t="s">
        <v>136</v>
      </c>
      <c r="C158">
        <f>SUMIF(Tabla_Primaria!D$243:D$306,$B158,Tabla_Primaria!J$243:J$306)</f>
        <v>0</v>
      </c>
      <c r="D158">
        <f>SUMIF(Tabla_Primaria!E$243:E$306,$B158,Tabla_Primaria!K$243:K$306)</f>
        <v>4</v>
      </c>
      <c r="E158">
        <f>SUM(Tabla_2010[[#This Row],[Goles como Equipo 1]]+Tabla_2010[[#This Row],[Goles como Equipo 2]])</f>
        <v>4</v>
      </c>
      <c r="F158">
        <f>COUNTIFS(Tabla_Primaria!D$243:D$306,$B158,Tabla_Primaria!P$243:P$306,"Victoria")</f>
        <v>0</v>
      </c>
      <c r="G158">
        <f>COUNTIFS(Tabla_Primaria!E$243:E$306,$B158,Tabla_Primaria!Q$243:Q$306,"Victoria")</f>
        <v>1</v>
      </c>
      <c r="H158">
        <f>SUM(Tabla_2010[[#This Row],[Partidos Ganados como Equipo 1]]+Tabla_2010[[#This Row],[Partidos Ganados como Equipo 2]])</f>
        <v>1</v>
      </c>
      <c r="I158">
        <f>COUNTIFS(Tabla_Primaria!D$243:D$306,$B158,Tabla_Primaria!P$243:P$306,"Derrota")</f>
        <v>0</v>
      </c>
      <c r="J158">
        <f>COUNTIFS(Tabla_Primaria!E$243:E$306,$B158,Tabla_Primaria!Q$243:Q$306,"Derrota")</f>
        <v>1</v>
      </c>
      <c r="K158">
        <f>SUM(Tabla_2010[[#This Row],[Partidos Perdidos como Equipo 1]]+Tabla_2010[[#This Row],[Partidos Perdidos como Equipo 2]])</f>
        <v>1</v>
      </c>
      <c r="L158">
        <f>COUNTIFS(Tabla_Primaria!D$243:D$306,$B158,Tabla_Primaria!P$243:P$306,"Empate")</f>
        <v>1</v>
      </c>
      <c r="M158">
        <f>COUNTIFS(Tabla_Primaria!E$243:E$306,$B158,Tabla_Primaria!Q$243:Q$306,"Empate")</f>
        <v>0</v>
      </c>
      <c r="N158">
        <f>SUM(Tabla_2010[[#This Row],[Partidos Empatados como Equipo 1]]+Tabla_2010[[#This Row],[Partidos Empatados como Equipo 2]])</f>
        <v>1</v>
      </c>
    </row>
    <row r="159" spans="1:14" x14ac:dyDescent="0.2">
      <c r="A159">
        <v>2010</v>
      </c>
      <c r="B159" t="s">
        <v>72</v>
      </c>
      <c r="C159">
        <f>SUMIF(Tabla_Primaria!D$243:D$306,$B159,Tabla_Primaria!J$243:J$306)</f>
        <v>1</v>
      </c>
      <c r="D159">
        <f>SUMIF(Tabla_Primaria!E$243:E$306,$B159,Tabla_Primaria!K$243:K$306)</f>
        <v>2</v>
      </c>
      <c r="E159">
        <f>SUM(Tabla_2010[[#This Row],[Goles como Equipo 1]]+Tabla_2010[[#This Row],[Goles como Equipo 2]])</f>
        <v>3</v>
      </c>
      <c r="F159">
        <f>COUNTIFS(Tabla_Primaria!D$243:D$306,$B159,Tabla_Primaria!P$243:P$306,"Victoria")</f>
        <v>0</v>
      </c>
      <c r="G159">
        <f>COUNTIFS(Tabla_Primaria!E$243:E$306,$B159,Tabla_Primaria!Q$243:Q$306,"Victoria")</f>
        <v>1</v>
      </c>
      <c r="H159">
        <f>SUM(Tabla_2010[[#This Row],[Partidos Ganados como Equipo 1]]+Tabla_2010[[#This Row],[Partidos Ganados como Equipo 2]])</f>
        <v>1</v>
      </c>
      <c r="I159">
        <f>COUNTIFS(Tabla_Primaria!D$243:D$306,$B159,Tabla_Primaria!P$243:P$306,"Derrota")</f>
        <v>1</v>
      </c>
      <c r="J159">
        <f>COUNTIFS(Tabla_Primaria!E$243:E$306,$B159,Tabla_Primaria!Q$243:Q$306,"Derrota")</f>
        <v>1</v>
      </c>
      <c r="K159">
        <f>SUM(Tabla_2010[[#This Row],[Partidos Perdidos como Equipo 1]]+Tabla_2010[[#This Row],[Partidos Perdidos como Equipo 2]])</f>
        <v>2</v>
      </c>
      <c r="L159">
        <f>COUNTIFS(Tabla_Primaria!D$243:D$306,$B159,Tabla_Primaria!P$243:P$306,"Empate")</f>
        <v>0</v>
      </c>
      <c r="M159">
        <f>COUNTIFS(Tabla_Primaria!E$243:E$306,$B159,Tabla_Primaria!Q$243:Q$306,"Empate")</f>
        <v>0</v>
      </c>
      <c r="N159">
        <f>SUM(Tabla_2010[[#This Row],[Partidos Empatados como Equipo 1]]+Tabla_2010[[#This Row],[Partidos Empatados como Equipo 2]])</f>
        <v>0</v>
      </c>
    </row>
    <row r="160" spans="1:14" x14ac:dyDescent="0.2">
      <c r="A160">
        <v>2010</v>
      </c>
      <c r="B160" t="s">
        <v>89</v>
      </c>
      <c r="C160">
        <f>SUMIF(Tabla_Primaria!D$243:D$306,$B160,Tabla_Primaria!J$243:J$306)</f>
        <v>1</v>
      </c>
      <c r="D160">
        <f>SUMIF(Tabla_Primaria!E$243:E$306,$B160,Tabla_Primaria!K$243:K$306)</f>
        <v>2</v>
      </c>
      <c r="E160">
        <f>SUM(Tabla_2010[[#This Row],[Goles como Equipo 1]]+Tabla_2010[[#This Row],[Goles como Equipo 2]])</f>
        <v>3</v>
      </c>
      <c r="F160">
        <f>COUNTIFS(Tabla_Primaria!D$243:D$306,$B160,Tabla_Primaria!P$243:P$306,"Victoria")</f>
        <v>0</v>
      </c>
      <c r="G160">
        <f>COUNTIFS(Tabla_Primaria!E$243:E$306,$B160,Tabla_Primaria!Q$243:Q$306,"Victoria")</f>
        <v>1</v>
      </c>
      <c r="H160">
        <f>SUM(Tabla_2010[[#This Row],[Partidos Ganados como Equipo 1]]+Tabla_2010[[#This Row],[Partidos Ganados como Equipo 2]])</f>
        <v>1</v>
      </c>
      <c r="I160">
        <f>COUNTIFS(Tabla_Primaria!D$243:D$306,$B160,Tabla_Primaria!P$243:P$306,"Derrota")</f>
        <v>0</v>
      </c>
      <c r="J160">
        <f>COUNTIFS(Tabla_Primaria!E$243:E$306,$B160,Tabla_Primaria!Q$243:Q$306,"Derrota")</f>
        <v>1</v>
      </c>
      <c r="K160">
        <f>SUM(Tabla_2010[[#This Row],[Partidos Perdidos como Equipo 1]]+Tabla_2010[[#This Row],[Partidos Perdidos como Equipo 2]])</f>
        <v>1</v>
      </c>
      <c r="L160">
        <f>COUNTIFS(Tabla_Primaria!D$243:D$306,$B160,Tabla_Primaria!P$243:P$306,"Empate")</f>
        <v>2</v>
      </c>
      <c r="M160">
        <f>COUNTIFS(Tabla_Primaria!E$243:E$306,$B160,Tabla_Primaria!Q$243:Q$306,"Empate")</f>
        <v>0</v>
      </c>
      <c r="N160">
        <f>SUM(Tabla_2010[[#This Row],[Partidos Empatados como Equipo 1]]+Tabla_2010[[#This Row],[Partidos Empatados como Equipo 2]])</f>
        <v>2</v>
      </c>
    </row>
    <row r="161" spans="1:14" x14ac:dyDescent="0.2">
      <c r="A161">
        <v>2010</v>
      </c>
      <c r="B161" t="s">
        <v>67</v>
      </c>
      <c r="C161">
        <f>SUMIF(Tabla_Primaria!D$243:D$306,$B161,Tabla_Primaria!J$243:J$306)</f>
        <v>0</v>
      </c>
      <c r="D161">
        <f>SUMIF(Tabla_Primaria!E$243:E$306,$B161,Tabla_Primaria!K$243:K$306)</f>
        <v>1</v>
      </c>
      <c r="E161">
        <f>SUM(Tabla_2010[[#This Row],[Goles como Equipo 1]]+Tabla_2010[[#This Row],[Goles como Equipo 2]])</f>
        <v>1</v>
      </c>
      <c r="F161">
        <f>COUNTIFS(Tabla_Primaria!D$243:D$306,$B161,Tabla_Primaria!P$243:P$306,"Victoria")</f>
        <v>0</v>
      </c>
      <c r="G161">
        <f>COUNTIFS(Tabla_Primaria!E$243:E$306,$B161,Tabla_Primaria!Q$243:Q$306,"Victoria")</f>
        <v>0</v>
      </c>
      <c r="H161">
        <f>SUM(Tabla_2010[[#This Row],[Partidos Ganados como Equipo 1]]+Tabla_2010[[#This Row],[Partidos Ganados como Equipo 2]])</f>
        <v>0</v>
      </c>
      <c r="I161">
        <f>COUNTIFS(Tabla_Primaria!D$243:D$306,$B161,Tabla_Primaria!P$243:P$306,"Derrota")</f>
        <v>1</v>
      </c>
      <c r="J161">
        <f>COUNTIFS(Tabla_Primaria!E$243:E$306,$B161,Tabla_Primaria!Q$243:Q$306,"Derrota")</f>
        <v>1</v>
      </c>
      <c r="K161">
        <f>SUM(Tabla_2010[[#This Row],[Partidos Perdidos como Equipo 1]]+Tabla_2010[[#This Row],[Partidos Perdidos como Equipo 2]])</f>
        <v>2</v>
      </c>
      <c r="L161">
        <f>COUNTIFS(Tabla_Primaria!D$243:D$306,$B161,Tabla_Primaria!P$243:P$306,"Empate")</f>
        <v>0</v>
      </c>
      <c r="M161">
        <f>COUNTIFS(Tabla_Primaria!E$243:E$306,$B161,Tabla_Primaria!Q$243:Q$306,"Empate")</f>
        <v>1</v>
      </c>
      <c r="N161">
        <f>SUM(Tabla_2010[[#This Row],[Partidos Empatados como Equipo 1]]+Tabla_2010[[#This Row],[Partidos Empatados como Equipo 2]])</f>
        <v>1</v>
      </c>
    </row>
    <row r="162" spans="1:14" x14ac:dyDescent="0.2">
      <c r="A162">
        <v>2010</v>
      </c>
      <c r="B162" t="s">
        <v>129</v>
      </c>
      <c r="C162">
        <f>SUMIF(Tabla_Primaria!D$243:D$306,$B162,Tabla_Primaria!J$243:J$306)</f>
        <v>8</v>
      </c>
      <c r="D162">
        <f>SUMIF(Tabla_Primaria!E$243:E$306,$B162,Tabla_Primaria!K$243:K$306)</f>
        <v>8</v>
      </c>
      <c r="E162">
        <f>SUM(Tabla_2010[[#This Row],[Goles como Equipo 1]]+Tabla_2010[[#This Row],[Goles como Equipo 2]])</f>
        <v>16</v>
      </c>
      <c r="F162">
        <f>COUNTIFS(Tabla_Primaria!D$243:D$306,$B162,Tabla_Primaria!P$243:P$306,"Victoria")</f>
        <v>2</v>
      </c>
      <c r="G162">
        <f>COUNTIFS(Tabla_Primaria!E$243:E$306,$B162,Tabla_Primaria!Q$243:Q$306,"Victoria")</f>
        <v>3</v>
      </c>
      <c r="H162">
        <f>SUM(Tabla_2010[[#This Row],[Partidos Ganados como Equipo 1]]+Tabla_2010[[#This Row],[Partidos Ganados como Equipo 2]])</f>
        <v>5</v>
      </c>
      <c r="I162">
        <f>COUNTIFS(Tabla_Primaria!D$243:D$306,$B162,Tabla_Primaria!P$243:P$306,"Derrota")</f>
        <v>2</v>
      </c>
      <c r="J162">
        <f>COUNTIFS(Tabla_Primaria!E$243:E$306,$B162,Tabla_Primaria!Q$243:Q$306,"Derrota")</f>
        <v>0</v>
      </c>
      <c r="K162">
        <f>SUM(Tabla_2010[[#This Row],[Partidos Perdidos como Equipo 1]]+Tabla_2010[[#This Row],[Partidos Perdidos como Equipo 2]])</f>
        <v>2</v>
      </c>
      <c r="L162">
        <f>COUNTIFS(Tabla_Primaria!D$243:D$306,$B162,Tabla_Primaria!P$243:P$306,"Empate")</f>
        <v>0</v>
      </c>
      <c r="M162">
        <f>COUNTIFS(Tabla_Primaria!E$243:E$306,$B162,Tabla_Primaria!Q$243:Q$306,"Empate")</f>
        <v>0</v>
      </c>
      <c r="N162">
        <f>SUM(Tabla_2010[[#This Row],[Partidos Empatados como Equipo 1]]+Tabla_2010[[#This Row],[Partidos Empatados como Equipo 2]])</f>
        <v>0</v>
      </c>
    </row>
    <row r="163" spans="1:14" x14ac:dyDescent="0.2">
      <c r="A163">
        <v>2010</v>
      </c>
      <c r="B163" t="s">
        <v>199</v>
      </c>
      <c r="C163">
        <f>SUMIF(Tabla_Primaria!D$243:D$306,$B163,Tabla_Primaria!J$243:J$306)</f>
        <v>1</v>
      </c>
      <c r="D163">
        <f>SUMIF(Tabla_Primaria!E$243:E$306,$B163,Tabla_Primaria!K$243:K$306)</f>
        <v>4</v>
      </c>
      <c r="E163">
        <f>SUM(Tabla_2010[[#This Row],[Goles como Equipo 1]]+Tabla_2010[[#This Row],[Goles como Equipo 2]])</f>
        <v>5</v>
      </c>
      <c r="F163">
        <f>COUNTIFS(Tabla_Primaria!D$243:D$306,$B163,Tabla_Primaria!P$243:P$306,"Victoria")</f>
        <v>0</v>
      </c>
      <c r="G163">
        <f>COUNTIFS(Tabla_Primaria!E$243:E$306,$B163,Tabla_Primaria!Q$243:Q$306,"Victoria")</f>
        <v>2</v>
      </c>
      <c r="H163">
        <f>SUM(Tabla_2010[[#This Row],[Partidos Ganados como Equipo 1]]+Tabla_2010[[#This Row],[Partidos Ganados como Equipo 2]])</f>
        <v>2</v>
      </c>
      <c r="I163">
        <f>COUNTIFS(Tabla_Primaria!D$243:D$306,$B163,Tabla_Primaria!P$243:P$306,"Derrota")</f>
        <v>1</v>
      </c>
      <c r="J163">
        <f>COUNTIFS(Tabla_Primaria!E$243:E$306,$B163,Tabla_Primaria!Q$243:Q$306,"Derrota")</f>
        <v>1</v>
      </c>
      <c r="K163">
        <f>SUM(Tabla_2010[[#This Row],[Partidos Perdidos como Equipo 1]]+Tabla_2010[[#This Row],[Partidos Perdidos como Equipo 2]])</f>
        <v>2</v>
      </c>
      <c r="L163">
        <f>COUNTIFS(Tabla_Primaria!D$243:D$306,$B163,Tabla_Primaria!P$243:P$306,"Empate")</f>
        <v>1</v>
      </c>
      <c r="M163">
        <f>COUNTIFS(Tabla_Primaria!E$243:E$306,$B163,Tabla_Primaria!Q$243:Q$306,"Empate")</f>
        <v>0</v>
      </c>
      <c r="N163">
        <f>SUM(Tabla_2010[[#This Row],[Partidos Empatados como Equipo 1]]+Tabla_2010[[#This Row],[Partidos Empatados como Equipo 2]])</f>
        <v>1</v>
      </c>
    </row>
    <row r="164" spans="1:14" x14ac:dyDescent="0.2">
      <c r="A164">
        <v>2010</v>
      </c>
      <c r="B164" t="s">
        <v>153</v>
      </c>
      <c r="C164">
        <f>SUMIF(Tabla_Primaria!D$243:D$306,$B164,Tabla_Primaria!J$243:J$306)</f>
        <v>2</v>
      </c>
      <c r="D164">
        <f>SUMIF(Tabla_Primaria!E$243:E$306,$B164,Tabla_Primaria!K$243:K$306)</f>
        <v>0</v>
      </c>
      <c r="E164">
        <f>SUM(Tabla_2010[[#This Row],[Goles como Equipo 1]]+Tabla_2010[[#This Row],[Goles como Equipo 2]])</f>
        <v>2</v>
      </c>
      <c r="F164">
        <f>COUNTIFS(Tabla_Primaria!D$243:D$306,$B164,Tabla_Primaria!P$243:P$306,"Victoria")</f>
        <v>1</v>
      </c>
      <c r="G164">
        <f>COUNTIFS(Tabla_Primaria!E$243:E$306,$B164,Tabla_Primaria!Q$243:Q$306,"Victoria")</f>
        <v>0</v>
      </c>
      <c r="H164">
        <f>SUM(Tabla_2010[[#This Row],[Partidos Ganados como Equipo 1]]+Tabla_2010[[#This Row],[Partidos Ganados como Equipo 2]])</f>
        <v>1</v>
      </c>
      <c r="I164">
        <f>COUNTIFS(Tabla_Primaria!D$243:D$306,$B164,Tabla_Primaria!P$243:P$306,"Derrota")</f>
        <v>1</v>
      </c>
      <c r="J164">
        <f>COUNTIFS(Tabla_Primaria!E$243:E$306,$B164,Tabla_Primaria!Q$243:Q$306,"Derrota")</f>
        <v>1</v>
      </c>
      <c r="K164">
        <f>SUM(Tabla_2010[[#This Row],[Partidos Perdidos como Equipo 1]]+Tabla_2010[[#This Row],[Partidos Perdidos como Equipo 2]])</f>
        <v>2</v>
      </c>
      <c r="L164">
        <f>COUNTIFS(Tabla_Primaria!D$243:D$306,$B164,Tabla_Primaria!P$243:P$306,"Empate")</f>
        <v>0</v>
      </c>
      <c r="M164">
        <f>COUNTIFS(Tabla_Primaria!E$243:E$306,$B164,Tabla_Primaria!Q$243:Q$306,"Empate")</f>
        <v>0</v>
      </c>
      <c r="N164">
        <f>SUM(Tabla_2010[[#This Row],[Partidos Empatados como Equipo 1]]+Tabla_2010[[#This Row],[Partidos Empatados como Equipo 2]])</f>
        <v>0</v>
      </c>
    </row>
    <row r="165" spans="1:14" x14ac:dyDescent="0.2">
      <c r="A165">
        <v>2010</v>
      </c>
      <c r="B165" t="s">
        <v>304</v>
      </c>
      <c r="C165">
        <f>SUMIF(Tabla_Primaria!D$243:D$306,$B165,Tabla_Primaria!J$243:J$306)</f>
        <v>0</v>
      </c>
      <c r="D165">
        <f>SUMIF(Tabla_Primaria!E$243:E$306,$B165,Tabla_Primaria!K$243:K$306)</f>
        <v>0</v>
      </c>
      <c r="E165">
        <f>SUM(Tabla_2010[[#This Row],[Goles como Equipo 1]]+Tabla_2010[[#This Row],[Goles como Equipo 2]])</f>
        <v>0</v>
      </c>
      <c r="F165">
        <f>COUNTIFS(Tabla_Primaria!D$243:D$306,$B165,Tabla_Primaria!P$243:P$306,"Victoria")</f>
        <v>0</v>
      </c>
      <c r="G165">
        <f>COUNTIFS(Tabla_Primaria!E$243:E$306,$B165,Tabla_Primaria!Q$243:Q$306,"Victoria")</f>
        <v>0</v>
      </c>
      <c r="H165">
        <f>SUM(Tabla_2010[[#This Row],[Partidos Ganados como Equipo 1]]+Tabla_2010[[#This Row],[Partidos Ganados como Equipo 2]])</f>
        <v>0</v>
      </c>
      <c r="I165">
        <f>COUNTIFS(Tabla_Primaria!D$243:D$306,$B165,Tabla_Primaria!P$243:P$306,"Derrota")</f>
        <v>1</v>
      </c>
      <c r="J165">
        <f>COUNTIFS(Tabla_Primaria!E$243:E$306,$B165,Tabla_Primaria!Q$243:Q$306,"Derrota")</f>
        <v>1</v>
      </c>
      <c r="K165">
        <f>SUM(Tabla_2010[[#This Row],[Partidos Perdidos como Equipo 1]]+Tabla_2010[[#This Row],[Partidos Perdidos como Equipo 2]])</f>
        <v>2</v>
      </c>
      <c r="L165">
        <f>COUNTIFS(Tabla_Primaria!D$243:D$306,$B165,Tabla_Primaria!P$243:P$306,"Empate")</f>
        <v>0</v>
      </c>
      <c r="M165">
        <f>COUNTIFS(Tabla_Primaria!E$243:E$306,$B165,Tabla_Primaria!Q$243:Q$306,"Empate")</f>
        <v>1</v>
      </c>
      <c r="N165">
        <f>SUM(Tabla_2010[[#This Row],[Partidos Empatados como Equipo 1]]+Tabla_2010[[#This Row],[Partidos Empatados como Equipo 2]])</f>
        <v>1</v>
      </c>
    </row>
    <row r="166" spans="1:14" x14ac:dyDescent="0.2">
      <c r="A166">
        <v>2010</v>
      </c>
      <c r="B166" t="s">
        <v>119</v>
      </c>
      <c r="C166">
        <f>SUMIF(Tabla_Primaria!D$243:D$306,$B166,Tabla_Primaria!J$243:J$306)</f>
        <v>2</v>
      </c>
      <c r="D166">
        <f>SUMIF(Tabla_Primaria!E$243:E$306,$B166,Tabla_Primaria!K$243:K$306)</f>
        <v>2</v>
      </c>
      <c r="E166">
        <f>SUM(Tabla_2010[[#This Row],[Goles como Equipo 1]]+Tabla_2010[[#This Row],[Goles como Equipo 2]])</f>
        <v>4</v>
      </c>
      <c r="F166">
        <f>COUNTIFS(Tabla_Primaria!D$243:D$306,$B166,Tabla_Primaria!P$243:P$306,"Victoria")</f>
        <v>0</v>
      </c>
      <c r="G166">
        <f>COUNTIFS(Tabla_Primaria!E$243:E$306,$B166,Tabla_Primaria!Q$243:Q$306,"Victoria")</f>
        <v>0</v>
      </c>
      <c r="H166">
        <f>SUM(Tabla_2010[[#This Row],[Partidos Ganados como Equipo 1]]+Tabla_2010[[#This Row],[Partidos Ganados como Equipo 2]])</f>
        <v>0</v>
      </c>
      <c r="I166">
        <f>COUNTIFS(Tabla_Primaria!D$243:D$306,$B166,Tabla_Primaria!P$243:P$306,"Derrota")</f>
        <v>0</v>
      </c>
      <c r="J166">
        <f>COUNTIFS(Tabla_Primaria!E$243:E$306,$B166,Tabla_Primaria!Q$243:Q$306,"Derrota")</f>
        <v>1</v>
      </c>
      <c r="K166">
        <f>SUM(Tabla_2010[[#This Row],[Partidos Perdidos como Equipo 1]]+Tabla_2010[[#This Row],[Partidos Perdidos como Equipo 2]])</f>
        <v>1</v>
      </c>
      <c r="L166">
        <f>COUNTIFS(Tabla_Primaria!D$243:D$306,$B166,Tabla_Primaria!P$243:P$306,"Empate")</f>
        <v>2</v>
      </c>
      <c r="M166">
        <f>COUNTIFS(Tabla_Primaria!E$243:E$306,$B166,Tabla_Primaria!Q$243:Q$306,"Empate")</f>
        <v>0</v>
      </c>
      <c r="N166">
        <f>SUM(Tabla_2010[[#This Row],[Partidos Empatados como Equipo 1]]+Tabla_2010[[#This Row],[Partidos Empatados como Equipo 2]])</f>
        <v>2</v>
      </c>
    </row>
    <row r="167" spans="1:14" x14ac:dyDescent="0.2">
      <c r="A167">
        <v>2010</v>
      </c>
      <c r="B167" t="s">
        <v>143</v>
      </c>
      <c r="C167">
        <f>SUMIF(Tabla_Primaria!D$243:D$306,$B167,Tabla_Primaria!J$243:J$306)</f>
        <v>1</v>
      </c>
      <c r="D167">
        <f>SUMIF(Tabla_Primaria!E$243:E$306,$B167,Tabla_Primaria!K$243:K$306)</f>
        <v>3</v>
      </c>
      <c r="E167">
        <f>SUM(Tabla_2010[[#This Row],[Goles como Equipo 1]]+Tabla_2010[[#This Row],[Goles como Equipo 2]])</f>
        <v>4</v>
      </c>
      <c r="F167">
        <f>COUNTIFS(Tabla_Primaria!D$243:D$306,$B167,Tabla_Primaria!P$243:P$306,"Victoria")</f>
        <v>1</v>
      </c>
      <c r="G167">
        <f>COUNTIFS(Tabla_Primaria!E$243:E$306,$B167,Tabla_Primaria!Q$243:Q$306,"Victoria")</f>
        <v>1</v>
      </c>
      <c r="H167">
        <f>SUM(Tabla_2010[[#This Row],[Partidos Ganados como Equipo 1]]+Tabla_2010[[#This Row],[Partidos Ganados como Equipo 2]])</f>
        <v>2</v>
      </c>
      <c r="I167">
        <f>COUNTIFS(Tabla_Primaria!D$243:D$306,$B167,Tabla_Primaria!P$243:P$306,"Derrota")</f>
        <v>0</v>
      </c>
      <c r="J167">
        <f>COUNTIFS(Tabla_Primaria!E$243:E$306,$B167,Tabla_Primaria!Q$243:Q$306,"Derrota")</f>
        <v>2</v>
      </c>
      <c r="K167">
        <f>SUM(Tabla_2010[[#This Row],[Partidos Perdidos como Equipo 1]]+Tabla_2010[[#This Row],[Partidos Perdidos como Equipo 2]])</f>
        <v>2</v>
      </c>
      <c r="L167">
        <f>COUNTIFS(Tabla_Primaria!D$243:D$306,$B167,Tabla_Primaria!P$243:P$306,"Empate")</f>
        <v>0</v>
      </c>
      <c r="M167">
        <f>COUNTIFS(Tabla_Primaria!E$243:E$306,$B167,Tabla_Primaria!Q$243:Q$306,"Empate")</f>
        <v>0</v>
      </c>
      <c r="N167">
        <f>SUM(Tabla_2010[[#This Row],[Partidos Empatados como Equipo 1]]+Tabla_2010[[#This Row],[Partidos Empatados como Equipo 2]])</f>
        <v>0</v>
      </c>
    </row>
    <row r="168" spans="1:14" x14ac:dyDescent="0.2">
      <c r="A168">
        <v>2010</v>
      </c>
      <c r="B168" t="s">
        <v>163</v>
      </c>
      <c r="C168">
        <f>SUMIF(Tabla_Primaria!D$243:D$306,$B168,Tabla_Primaria!J$243:J$306)</f>
        <v>0</v>
      </c>
      <c r="D168">
        <f>SUMIF(Tabla_Primaria!E$243:E$306,$B168,Tabla_Primaria!K$243:K$306)</f>
        <v>1</v>
      </c>
      <c r="E168">
        <f>SUM(Tabla_2010[[#This Row],[Goles como Equipo 1]]+Tabla_2010[[#This Row],[Goles como Equipo 2]])</f>
        <v>1</v>
      </c>
      <c r="F168">
        <f>COUNTIFS(Tabla_Primaria!D$243:D$306,$B168,Tabla_Primaria!P$243:P$306,"Victoria")</f>
        <v>0</v>
      </c>
      <c r="G168">
        <f>COUNTIFS(Tabla_Primaria!E$243:E$306,$B168,Tabla_Primaria!Q$243:Q$306,"Victoria")</f>
        <v>0</v>
      </c>
      <c r="H168">
        <f>SUM(Tabla_2010[[#This Row],[Partidos Ganados como Equipo 1]]+Tabla_2010[[#This Row],[Partidos Ganados como Equipo 2]])</f>
        <v>0</v>
      </c>
      <c r="I168">
        <f>COUNTIFS(Tabla_Primaria!D$243:D$306,$B168,Tabla_Primaria!P$243:P$306,"Derrota")</f>
        <v>1</v>
      </c>
      <c r="J168">
        <f>COUNTIFS(Tabla_Primaria!E$243:E$306,$B168,Tabla_Primaria!Q$243:Q$306,"Derrota")</f>
        <v>2</v>
      </c>
      <c r="K168">
        <f>SUM(Tabla_2010[[#This Row],[Partidos Perdidos como Equipo 1]]+Tabla_2010[[#This Row],[Partidos Perdidos como Equipo 2]])</f>
        <v>3</v>
      </c>
      <c r="L168">
        <f>COUNTIFS(Tabla_Primaria!D$243:D$306,$B168,Tabla_Primaria!P$243:P$306,"Empate")</f>
        <v>0</v>
      </c>
      <c r="M168">
        <f>COUNTIFS(Tabla_Primaria!E$243:E$306,$B168,Tabla_Primaria!Q$243:Q$306,"Empate")</f>
        <v>0</v>
      </c>
      <c r="N168">
        <f>SUM(Tabla_2010[[#This Row],[Partidos Empatados como Equipo 1]]+Tabla_2010[[#This Row],[Partidos Empatados como Equipo 2]])</f>
        <v>0</v>
      </c>
    </row>
    <row r="169" spans="1:14" x14ac:dyDescent="0.2">
      <c r="A169">
        <v>2010</v>
      </c>
      <c r="B169" t="s">
        <v>133</v>
      </c>
      <c r="C169">
        <f>SUMIF(Tabla_Primaria!D$243:D$306,$B169,Tabla_Primaria!J$243:J$306)</f>
        <v>2</v>
      </c>
      <c r="D169">
        <f>SUMIF(Tabla_Primaria!E$243:E$306,$B169,Tabla_Primaria!K$243:K$306)</f>
        <v>4</v>
      </c>
      <c r="E169">
        <f>SUM(Tabla_2010[[#This Row],[Goles como Equipo 1]]+Tabla_2010[[#This Row],[Goles como Equipo 2]])</f>
        <v>6</v>
      </c>
      <c r="F169">
        <f>COUNTIFS(Tabla_Primaria!D$243:D$306,$B169,Tabla_Primaria!P$243:P$306,"Victoria")</f>
        <v>1</v>
      </c>
      <c r="G169">
        <f>COUNTIFS(Tabla_Primaria!E$243:E$306,$B169,Tabla_Primaria!Q$243:Q$306,"Victoria")</f>
        <v>0</v>
      </c>
      <c r="H169">
        <f>SUM(Tabla_2010[[#This Row],[Partidos Ganados como Equipo 1]]+Tabla_2010[[#This Row],[Partidos Ganados como Equipo 2]])</f>
        <v>1</v>
      </c>
      <c r="I169">
        <f>COUNTIFS(Tabla_Primaria!D$243:D$306,$B169,Tabla_Primaria!P$243:P$306,"Derrota")</f>
        <v>0</v>
      </c>
      <c r="J169">
        <f>COUNTIFS(Tabla_Primaria!E$243:E$306,$B169,Tabla_Primaria!Q$243:Q$306,"Derrota")</f>
        <v>2</v>
      </c>
      <c r="K169">
        <f>SUM(Tabla_2010[[#This Row],[Partidos Perdidos como Equipo 1]]+Tabla_2010[[#This Row],[Partidos Perdidos como Equipo 2]])</f>
        <v>2</v>
      </c>
      <c r="L169">
        <f>COUNTIFS(Tabla_Primaria!D$243:D$306,$B169,Tabla_Primaria!P$243:P$306,"Empate")</f>
        <v>0</v>
      </c>
      <c r="M169">
        <f>COUNTIFS(Tabla_Primaria!E$243:E$306,$B169,Tabla_Primaria!Q$243:Q$306,"Empate")</f>
        <v>1</v>
      </c>
      <c r="N169">
        <f>SUM(Tabla_2010[[#This Row],[Partidos Empatados como Equipo 1]]+Tabla_2010[[#This Row],[Partidos Empatados como Equipo 2]])</f>
        <v>1</v>
      </c>
    </row>
    <row r="170" spans="1:14" x14ac:dyDescent="0.2">
      <c r="A170">
        <v>2010</v>
      </c>
      <c r="B170" t="s">
        <v>26</v>
      </c>
      <c r="C170">
        <f>SUMIF(Tabla_Primaria!D$243:D$306,$B170,Tabla_Primaria!J$243:J$306)</f>
        <v>0</v>
      </c>
      <c r="D170">
        <f>SUMIF(Tabla_Primaria!E$243:E$306,$B170,Tabla_Primaria!K$243:K$306)</f>
        <v>4</v>
      </c>
      <c r="E170">
        <f>SUM(Tabla_2010[[#This Row],[Goles como Equipo 1]]+Tabla_2010[[#This Row],[Goles como Equipo 2]])</f>
        <v>4</v>
      </c>
      <c r="F170">
        <f>COUNTIFS(Tabla_Primaria!D$243:D$306,$B170,Tabla_Primaria!P$243:P$306,"Victoria")</f>
        <v>0</v>
      </c>
      <c r="G170">
        <f>COUNTIFS(Tabla_Primaria!E$243:E$306,$B170,Tabla_Primaria!Q$243:Q$306,"Victoria")</f>
        <v>1</v>
      </c>
      <c r="H170">
        <f>SUM(Tabla_2010[[#This Row],[Partidos Ganados como Equipo 1]]+Tabla_2010[[#This Row],[Partidos Ganados como Equipo 2]])</f>
        <v>1</v>
      </c>
      <c r="I170">
        <f>COUNTIFS(Tabla_Primaria!D$243:D$306,$B170,Tabla_Primaria!P$243:P$306,"Derrota")</f>
        <v>1</v>
      </c>
      <c r="J170">
        <f>COUNTIFS(Tabla_Primaria!E$243:E$306,$B170,Tabla_Primaria!Q$243:Q$306,"Derrota")</f>
        <v>1</v>
      </c>
      <c r="K170">
        <f>SUM(Tabla_2010[[#This Row],[Partidos Perdidos como Equipo 1]]+Tabla_2010[[#This Row],[Partidos Perdidos como Equipo 2]])</f>
        <v>2</v>
      </c>
      <c r="L170">
        <f>COUNTIFS(Tabla_Primaria!D$243:D$306,$B170,Tabla_Primaria!P$243:P$306,"Empate")</f>
        <v>0</v>
      </c>
      <c r="M170">
        <f>COUNTIFS(Tabla_Primaria!E$243:E$306,$B170,Tabla_Primaria!Q$243:Q$306,"Empate")</f>
        <v>1</v>
      </c>
      <c r="N170">
        <f>SUM(Tabla_2010[[#This Row],[Partidos Empatados como Equipo 1]]+Tabla_2010[[#This Row],[Partidos Empatados como Equipo 2]])</f>
        <v>1</v>
      </c>
    </row>
    <row r="171" spans="1:14" x14ac:dyDescent="0.2">
      <c r="A171">
        <v>2010</v>
      </c>
      <c r="B171" t="s">
        <v>126</v>
      </c>
      <c r="C171">
        <f>SUMIF(Tabla_Primaria!D$243:D$306,$B171,Tabla_Primaria!J$243:J$306)</f>
        <v>7</v>
      </c>
      <c r="D171">
        <f>SUMIF(Tabla_Primaria!E$243:E$306,$B171,Tabla_Primaria!K$243:K$306)</f>
        <v>5</v>
      </c>
      <c r="E171">
        <f>SUM(Tabla_2010[[#This Row],[Goles como Equipo 1]]+Tabla_2010[[#This Row],[Goles como Equipo 2]])</f>
        <v>12</v>
      </c>
      <c r="F171">
        <f>COUNTIFS(Tabla_Primaria!D$243:D$306,$B171,Tabla_Primaria!P$243:P$306,"Victoria")</f>
        <v>4</v>
      </c>
      <c r="G171">
        <f>COUNTIFS(Tabla_Primaria!E$243:E$306,$B171,Tabla_Primaria!Q$243:Q$306,"Victoria")</f>
        <v>2</v>
      </c>
      <c r="H171">
        <f>SUM(Tabla_2010[[#This Row],[Partidos Ganados como Equipo 1]]+Tabla_2010[[#This Row],[Partidos Ganados como Equipo 2]])</f>
        <v>6</v>
      </c>
      <c r="I171">
        <f>COUNTIFS(Tabla_Primaria!D$243:D$306,$B171,Tabla_Primaria!P$243:P$306,"Derrota")</f>
        <v>1</v>
      </c>
      <c r="J171">
        <f>COUNTIFS(Tabla_Primaria!E$243:E$306,$B171,Tabla_Primaria!Q$243:Q$306,"Derrota")</f>
        <v>0</v>
      </c>
      <c r="K171">
        <f>SUM(Tabla_2010[[#This Row],[Partidos Perdidos como Equipo 1]]+Tabla_2010[[#This Row],[Partidos Perdidos como Equipo 2]])</f>
        <v>1</v>
      </c>
      <c r="L171">
        <f>COUNTIFS(Tabla_Primaria!D$243:D$306,$B171,Tabla_Primaria!P$243:P$306,"Empate")</f>
        <v>0</v>
      </c>
      <c r="M171">
        <f>COUNTIFS(Tabla_Primaria!E$243:E$306,$B171,Tabla_Primaria!Q$243:Q$306,"Empate")</f>
        <v>0</v>
      </c>
      <c r="N171">
        <f>SUM(Tabla_2010[[#This Row],[Partidos Empatados como Equipo 1]]+Tabla_2010[[#This Row],[Partidos Empatados como Equipo 2]])</f>
        <v>0</v>
      </c>
    </row>
    <row r="172" spans="1:14" x14ac:dyDescent="0.2">
      <c r="A172">
        <v>2010</v>
      </c>
      <c r="B172" t="s">
        <v>442</v>
      </c>
      <c r="C172">
        <f>SUMIF(Tabla_Primaria!D$243:D$306,$B172,Tabla_Primaria!J$243:J$306)</f>
        <v>1</v>
      </c>
      <c r="D172">
        <f>SUMIF(Tabla_Primaria!E$243:E$306,$B172,Tabla_Primaria!K$243:K$306)</f>
        <v>1</v>
      </c>
      <c r="E172">
        <f>SUM(Tabla_2010[[#This Row],[Goles como Equipo 1]]+Tabla_2010[[#This Row],[Goles como Equipo 2]])</f>
        <v>2</v>
      </c>
      <c r="F172">
        <f>COUNTIFS(Tabla_Primaria!D$243:D$306,$B172,Tabla_Primaria!P$243:P$306,"Victoria")</f>
        <v>0</v>
      </c>
      <c r="G172">
        <f>COUNTIFS(Tabla_Primaria!E$243:E$306,$B172,Tabla_Primaria!Q$243:Q$306,"Victoria")</f>
        <v>0</v>
      </c>
      <c r="H172">
        <f>SUM(Tabla_2010[[#This Row],[Partidos Ganados como Equipo 1]]+Tabla_2010[[#This Row],[Partidos Ganados como Equipo 2]])</f>
        <v>0</v>
      </c>
      <c r="I172">
        <f>COUNTIFS(Tabla_Primaria!D$243:D$306,$B172,Tabla_Primaria!P$243:P$306,"Derrota")</f>
        <v>0</v>
      </c>
      <c r="J172">
        <f>COUNTIFS(Tabla_Primaria!E$243:E$306,$B172,Tabla_Primaria!Q$243:Q$306,"Derrota")</f>
        <v>0</v>
      </c>
      <c r="K172">
        <f>SUM(Tabla_2010[[#This Row],[Partidos Perdidos como Equipo 1]]+Tabla_2010[[#This Row],[Partidos Perdidos como Equipo 2]])</f>
        <v>0</v>
      </c>
      <c r="L172">
        <f>COUNTIFS(Tabla_Primaria!D$243:D$306,$B172,Tabla_Primaria!P$243:P$306,"Empate")</f>
        <v>1</v>
      </c>
      <c r="M172">
        <f>COUNTIFS(Tabla_Primaria!E$243:E$306,$B172,Tabla_Primaria!Q$243:Q$306,"Empate")</f>
        <v>2</v>
      </c>
      <c r="N172">
        <f>SUM(Tabla_2010[[#This Row],[Partidos Empatados como Equipo 1]]+Tabla_2010[[#This Row],[Partidos Empatados como Equipo 2]])</f>
        <v>3</v>
      </c>
    </row>
    <row r="173" spans="1:14" x14ac:dyDescent="0.2">
      <c r="A173">
        <v>2010</v>
      </c>
      <c r="B173" t="s">
        <v>135</v>
      </c>
      <c r="C173">
        <f>SUMIF(Tabla_Primaria!D$243:D$306,$B173,Tabla_Primaria!J$243:J$306)</f>
        <v>2</v>
      </c>
      <c r="D173">
        <f>SUMIF(Tabla_Primaria!E$243:E$306,$B173,Tabla_Primaria!K$243:K$306)</f>
        <v>1</v>
      </c>
      <c r="E173">
        <f>SUM(Tabla_2010[[#This Row],[Goles como Equipo 1]]+Tabla_2010[[#This Row],[Goles como Equipo 2]])</f>
        <v>3</v>
      </c>
      <c r="F173">
        <f>COUNTIFS(Tabla_Primaria!D$243:D$306,$B173,Tabla_Primaria!P$243:P$306,"Victoria")</f>
        <v>0</v>
      </c>
      <c r="G173">
        <f>COUNTIFS(Tabla_Primaria!E$243:E$306,$B173,Tabla_Primaria!Q$243:Q$306,"Victoria")</f>
        <v>0</v>
      </c>
      <c r="H173">
        <f>SUM(Tabla_2010[[#This Row],[Partidos Ganados como Equipo 1]]+Tabla_2010[[#This Row],[Partidos Ganados como Equipo 2]])</f>
        <v>0</v>
      </c>
      <c r="I173">
        <f>COUNTIFS(Tabla_Primaria!D$243:D$306,$B173,Tabla_Primaria!P$243:P$306,"Derrota")</f>
        <v>0</v>
      </c>
      <c r="J173">
        <f>COUNTIFS(Tabla_Primaria!E$243:E$306,$B173,Tabla_Primaria!Q$243:Q$306,"Derrota")</f>
        <v>2</v>
      </c>
      <c r="K173">
        <f>SUM(Tabla_2010[[#This Row],[Partidos Perdidos como Equipo 1]]+Tabla_2010[[#This Row],[Partidos Perdidos como Equipo 2]])</f>
        <v>2</v>
      </c>
      <c r="L173">
        <f>COUNTIFS(Tabla_Primaria!D$243:D$306,$B173,Tabla_Primaria!P$243:P$306,"Empate")</f>
        <v>1</v>
      </c>
      <c r="M173">
        <f>COUNTIFS(Tabla_Primaria!E$243:E$306,$B173,Tabla_Primaria!Q$243:Q$306,"Empate")</f>
        <v>0</v>
      </c>
      <c r="N173">
        <f>SUM(Tabla_2010[[#This Row],[Partidos Empatados como Equipo 1]]+Tabla_2010[[#This Row],[Partidos Empatados como Equipo 2]])</f>
        <v>1</v>
      </c>
    </row>
    <row r="174" spans="1:14" x14ac:dyDescent="0.2">
      <c r="A174">
        <v>2010</v>
      </c>
      <c r="B174" t="s">
        <v>38</v>
      </c>
      <c r="C174">
        <f>SUMIF(Tabla_Primaria!D$243:D$306,$B174,Tabla_Primaria!J$243:J$306)</f>
        <v>0</v>
      </c>
      <c r="D174">
        <f>SUMIF(Tabla_Primaria!E$243:E$306,$B174,Tabla_Primaria!K$243:K$306)</f>
        <v>3</v>
      </c>
      <c r="E174">
        <f>SUM(Tabla_2010[[#This Row],[Goles como Equipo 1]]+Tabla_2010[[#This Row],[Goles como Equipo 2]])</f>
        <v>3</v>
      </c>
      <c r="F174">
        <f>COUNTIFS(Tabla_Primaria!D$243:D$306,$B174,Tabla_Primaria!P$243:P$306,"Victoria")</f>
        <v>1</v>
      </c>
      <c r="G174">
        <f>COUNTIFS(Tabla_Primaria!E$243:E$306,$B174,Tabla_Primaria!Q$243:Q$306,"Victoria")</f>
        <v>1</v>
      </c>
      <c r="H174">
        <f>SUM(Tabla_2010[[#This Row],[Partidos Ganados como Equipo 1]]+Tabla_2010[[#This Row],[Partidos Ganados como Equipo 2]])</f>
        <v>2</v>
      </c>
      <c r="I174">
        <f>COUNTIFS(Tabla_Primaria!D$243:D$306,$B174,Tabla_Primaria!P$243:P$306,"Derrota")</f>
        <v>1</v>
      </c>
      <c r="J174">
        <f>COUNTIFS(Tabla_Primaria!E$243:E$306,$B174,Tabla_Primaria!Q$243:Q$306,"Derrota")</f>
        <v>0</v>
      </c>
      <c r="K174">
        <f>SUM(Tabla_2010[[#This Row],[Partidos Perdidos como Equipo 1]]+Tabla_2010[[#This Row],[Partidos Perdidos como Equipo 2]])</f>
        <v>1</v>
      </c>
      <c r="L174">
        <f>COUNTIFS(Tabla_Primaria!D$243:D$306,$B174,Tabla_Primaria!P$243:P$306,"Empate")</f>
        <v>1</v>
      </c>
      <c r="M174">
        <f>COUNTIFS(Tabla_Primaria!E$243:E$306,$B174,Tabla_Primaria!Q$243:Q$306,"Empate")</f>
        <v>1</v>
      </c>
      <c r="N174">
        <f>SUM(Tabla_2010[[#This Row],[Partidos Empatados como Equipo 1]]+Tabla_2010[[#This Row],[Partidos Empatados como Equipo 2]])</f>
        <v>2</v>
      </c>
    </row>
    <row r="175" spans="1:14" x14ac:dyDescent="0.2">
      <c r="A175">
        <v>2010</v>
      </c>
      <c r="B175" t="s">
        <v>82</v>
      </c>
      <c r="C175">
        <f>SUMIF(Tabla_Primaria!D$243:D$306,$B175,Tabla_Primaria!J$243:J$306)</f>
        <v>7</v>
      </c>
      <c r="D175">
        <f>SUMIF(Tabla_Primaria!E$243:E$306,$B175,Tabla_Primaria!K$243:K$306)</f>
        <v>0</v>
      </c>
      <c r="E175">
        <f>SUM(Tabla_2010[[#This Row],[Goles como Equipo 1]]+Tabla_2010[[#This Row],[Goles como Equipo 2]])</f>
        <v>7</v>
      </c>
      <c r="F175">
        <f>COUNTIFS(Tabla_Primaria!D$243:D$306,$B175,Tabla_Primaria!P$243:P$306,"Victoria")</f>
        <v>1</v>
      </c>
      <c r="G175">
        <f>COUNTIFS(Tabla_Primaria!E$243:E$306,$B175,Tabla_Primaria!Q$243:Q$306,"Victoria")</f>
        <v>0</v>
      </c>
      <c r="H175">
        <f>SUM(Tabla_2010[[#This Row],[Partidos Ganados como Equipo 1]]+Tabla_2010[[#This Row],[Partidos Ganados como Equipo 2]])</f>
        <v>1</v>
      </c>
      <c r="I175">
        <f>COUNTIFS(Tabla_Primaria!D$243:D$306,$B175,Tabla_Primaria!P$243:P$306,"Derrota")</f>
        <v>0</v>
      </c>
      <c r="J175">
        <f>COUNTIFS(Tabla_Primaria!E$243:E$306,$B175,Tabla_Primaria!Q$243:Q$306,"Derrota")</f>
        <v>1</v>
      </c>
      <c r="K175">
        <f>SUM(Tabla_2010[[#This Row],[Partidos Perdidos como Equipo 1]]+Tabla_2010[[#This Row],[Partidos Perdidos como Equipo 2]])</f>
        <v>1</v>
      </c>
      <c r="L175">
        <f>COUNTIFS(Tabla_Primaria!D$243:D$306,$B175,Tabla_Primaria!P$243:P$306,"Empate")</f>
        <v>1</v>
      </c>
      <c r="M175">
        <f>COUNTIFS(Tabla_Primaria!E$243:E$306,$B175,Tabla_Primaria!Q$243:Q$306,"Empate")</f>
        <v>1</v>
      </c>
      <c r="N175">
        <f>SUM(Tabla_2010[[#This Row],[Partidos Empatados como Equipo 1]]+Tabla_2010[[#This Row],[Partidos Empatados como Equipo 2]])</f>
        <v>2</v>
      </c>
    </row>
    <row r="176" spans="1:14" x14ac:dyDescent="0.2">
      <c r="A176">
        <v>2010</v>
      </c>
      <c r="B176" t="s">
        <v>1204</v>
      </c>
      <c r="C176">
        <f>SUMIF(Tabla_Primaria!D$243:D$306,$B176,Tabla_Primaria!J$243:J$306)</f>
        <v>0</v>
      </c>
      <c r="D176">
        <f>SUMIF(Tabla_Primaria!E$243:E$306,$B176,Tabla_Primaria!K$243:K$306)</f>
        <v>2</v>
      </c>
      <c r="E176">
        <f>SUM(Tabla_2010[[#This Row],[Goles como Equipo 1]]+Tabla_2010[[#This Row],[Goles como Equipo 2]])</f>
        <v>2</v>
      </c>
      <c r="F176">
        <f>COUNTIFS(Tabla_Primaria!D$243:D$306,$B176,Tabla_Primaria!P$243:P$306,"Victoria")</f>
        <v>0</v>
      </c>
      <c r="G176">
        <f>COUNTIFS(Tabla_Primaria!E$243:E$306,$B176,Tabla_Primaria!Q$243:Q$306,"Victoria")</f>
        <v>1</v>
      </c>
      <c r="H176">
        <f>SUM(Tabla_2010[[#This Row],[Partidos Ganados como Equipo 1]]+Tabla_2010[[#This Row],[Partidos Ganados como Equipo 2]])</f>
        <v>1</v>
      </c>
      <c r="I176">
        <f>COUNTIFS(Tabla_Primaria!D$243:D$306,$B176,Tabla_Primaria!P$243:P$306,"Derrota")</f>
        <v>1</v>
      </c>
      <c r="J176">
        <f>COUNTIFS(Tabla_Primaria!E$243:E$306,$B176,Tabla_Primaria!Q$243:Q$306,"Derrota")</f>
        <v>1</v>
      </c>
      <c r="K176">
        <f>SUM(Tabla_2010[[#This Row],[Partidos Perdidos como Equipo 1]]+Tabla_2010[[#This Row],[Partidos Perdidos como Equipo 2]])</f>
        <v>2</v>
      </c>
      <c r="L176">
        <f>COUNTIFS(Tabla_Primaria!D$243:D$306,$B176,Tabla_Primaria!P$243:P$306,"Empate")</f>
        <v>0</v>
      </c>
      <c r="M176">
        <f>COUNTIFS(Tabla_Primaria!E$243:E$306,$B176,Tabla_Primaria!Q$243:Q$306,"Empate")</f>
        <v>0</v>
      </c>
      <c r="N176">
        <f>SUM(Tabla_2010[[#This Row],[Partidos Empatados como Equipo 1]]+Tabla_2010[[#This Row],[Partidos Empatados como Equipo 2]])</f>
        <v>0</v>
      </c>
    </row>
    <row r="177" spans="1:14" x14ac:dyDescent="0.2">
      <c r="A177">
        <v>2010</v>
      </c>
      <c r="B177" t="s">
        <v>244</v>
      </c>
      <c r="C177">
        <f>SUMIF(Tabla_Primaria!D$243:D$306,$B177,Tabla_Primaria!J$243:J$306)</f>
        <v>3</v>
      </c>
      <c r="D177">
        <f>SUMIF(Tabla_Primaria!E$243:E$306,$B177,Tabla_Primaria!K$243:K$306)</f>
        <v>2</v>
      </c>
      <c r="E177">
        <f>SUM(Tabla_2010[[#This Row],[Goles como Equipo 1]]+Tabla_2010[[#This Row],[Goles como Equipo 2]])</f>
        <v>5</v>
      </c>
      <c r="F177">
        <f>COUNTIFS(Tabla_Primaria!D$243:D$306,$B177,Tabla_Primaria!P$243:P$306,"Victoria")</f>
        <v>1</v>
      </c>
      <c r="G177">
        <f>COUNTIFS(Tabla_Primaria!E$243:E$306,$B177,Tabla_Primaria!Q$243:Q$306,"Victoria")</f>
        <v>0</v>
      </c>
      <c r="H177">
        <f>SUM(Tabla_2010[[#This Row],[Partidos Ganados como Equipo 1]]+Tabla_2010[[#This Row],[Partidos Ganados como Equipo 2]])</f>
        <v>1</v>
      </c>
      <c r="I177">
        <f>COUNTIFS(Tabla_Primaria!D$243:D$306,$B177,Tabla_Primaria!P$243:P$306,"Derrota")</f>
        <v>1</v>
      </c>
      <c r="J177">
        <f>COUNTIFS(Tabla_Primaria!E$243:E$306,$B177,Tabla_Primaria!Q$243:Q$306,"Derrota")</f>
        <v>1</v>
      </c>
      <c r="K177">
        <f>SUM(Tabla_2010[[#This Row],[Partidos Perdidos como Equipo 1]]+Tabla_2010[[#This Row],[Partidos Perdidos como Equipo 2]])</f>
        <v>2</v>
      </c>
      <c r="L177">
        <f>COUNTIFS(Tabla_Primaria!D$243:D$306,$B177,Tabla_Primaria!P$243:P$306,"Empate")</f>
        <v>0</v>
      </c>
      <c r="M177">
        <f>COUNTIFS(Tabla_Primaria!E$243:E$306,$B177,Tabla_Primaria!Q$243:Q$306,"Empate")</f>
        <v>1</v>
      </c>
      <c r="N177">
        <f>SUM(Tabla_2010[[#This Row],[Partidos Empatados como Equipo 1]]+Tabla_2010[[#This Row],[Partidos Empatados como Equipo 2]])</f>
        <v>1</v>
      </c>
    </row>
    <row r="178" spans="1:14" x14ac:dyDescent="0.2">
      <c r="A178">
        <v>2010</v>
      </c>
      <c r="B178" t="s">
        <v>249</v>
      </c>
      <c r="C178">
        <f>SUMIF(Tabla_Primaria!D$243:D$306,$B178,Tabla_Primaria!J$243:J$306)</f>
        <v>2</v>
      </c>
      <c r="D178">
        <f>SUMIF(Tabla_Primaria!E$243:E$306,$B178,Tabla_Primaria!K$243:K$306)</f>
        <v>1</v>
      </c>
      <c r="E178">
        <f>SUM(Tabla_2010[[#This Row],[Goles como Equipo 1]]+Tabla_2010[[#This Row],[Goles como Equipo 2]])</f>
        <v>3</v>
      </c>
      <c r="F178">
        <f>COUNTIFS(Tabla_Primaria!D$243:D$306,$B178,Tabla_Primaria!P$243:P$306,"Victoria")</f>
        <v>0</v>
      </c>
      <c r="G178">
        <f>COUNTIFS(Tabla_Primaria!E$243:E$306,$B178,Tabla_Primaria!Q$243:Q$306,"Victoria")</f>
        <v>1</v>
      </c>
      <c r="H178">
        <f>SUM(Tabla_2010[[#This Row],[Partidos Ganados como Equipo 1]]+Tabla_2010[[#This Row],[Partidos Ganados como Equipo 2]])</f>
        <v>1</v>
      </c>
      <c r="I178">
        <f>COUNTIFS(Tabla_Primaria!D$243:D$306,$B178,Tabla_Primaria!P$243:P$306,"Derrota")</f>
        <v>1</v>
      </c>
      <c r="J178">
        <f>COUNTIFS(Tabla_Primaria!E$243:E$306,$B178,Tabla_Primaria!Q$243:Q$306,"Derrota")</f>
        <v>0</v>
      </c>
      <c r="K178">
        <f>SUM(Tabla_2010[[#This Row],[Partidos Perdidos como Equipo 1]]+Tabla_2010[[#This Row],[Partidos Perdidos como Equipo 2]])</f>
        <v>1</v>
      </c>
      <c r="L178">
        <f>COUNTIFS(Tabla_Primaria!D$243:D$306,$B178,Tabla_Primaria!P$243:P$306,"Empate")</f>
        <v>1</v>
      </c>
      <c r="M178">
        <f>COUNTIFS(Tabla_Primaria!E$243:E$306,$B178,Tabla_Primaria!Q$243:Q$306,"Empate")</f>
        <v>0</v>
      </c>
      <c r="N178">
        <f>SUM(Tabla_2010[[#This Row],[Partidos Empatados como Equipo 1]]+Tabla_2010[[#This Row],[Partidos Empatados como Equipo 2]])</f>
        <v>1</v>
      </c>
    </row>
    <row r="179" spans="1:14" x14ac:dyDescent="0.2">
      <c r="A179">
        <v>2010</v>
      </c>
      <c r="B179" t="s">
        <v>149</v>
      </c>
      <c r="C179">
        <f>SUMIF(Tabla_Primaria!D$243:D$306,$B179,Tabla_Primaria!J$243:J$306)</f>
        <v>3</v>
      </c>
      <c r="D179">
        <f>SUMIF(Tabla_Primaria!E$243:E$306,$B179,Tabla_Primaria!K$243:K$306)</f>
        <v>0</v>
      </c>
      <c r="E179">
        <f>SUM(Tabla_2010[[#This Row],[Goles como Equipo 1]]+Tabla_2010[[#This Row],[Goles como Equipo 2]])</f>
        <v>3</v>
      </c>
      <c r="F179">
        <f>COUNTIFS(Tabla_Primaria!D$243:D$306,$B179,Tabla_Primaria!P$243:P$306,"Victoria")</f>
        <v>1</v>
      </c>
      <c r="G179">
        <f>COUNTIFS(Tabla_Primaria!E$243:E$306,$B179,Tabla_Primaria!Q$243:Q$306,"Victoria")</f>
        <v>0</v>
      </c>
      <c r="H179">
        <f>SUM(Tabla_2010[[#This Row],[Partidos Ganados como Equipo 1]]+Tabla_2010[[#This Row],[Partidos Ganados como Equipo 2]])</f>
        <v>1</v>
      </c>
      <c r="I179">
        <f>COUNTIFS(Tabla_Primaria!D$243:D$306,$B179,Tabla_Primaria!P$243:P$306,"Derrota")</f>
        <v>1</v>
      </c>
      <c r="J179">
        <f>COUNTIFS(Tabla_Primaria!E$243:E$306,$B179,Tabla_Primaria!Q$243:Q$306,"Derrota")</f>
        <v>0</v>
      </c>
      <c r="K179">
        <f>SUM(Tabla_2010[[#This Row],[Partidos Perdidos como Equipo 1]]+Tabla_2010[[#This Row],[Partidos Perdidos como Equipo 2]])</f>
        <v>1</v>
      </c>
      <c r="L179">
        <f>COUNTIFS(Tabla_Primaria!D$243:D$306,$B179,Tabla_Primaria!P$243:P$306,"Empate")</f>
        <v>1</v>
      </c>
      <c r="M179">
        <f>COUNTIFS(Tabla_Primaria!E$243:E$306,$B179,Tabla_Primaria!Q$243:Q$306,"Empate")</f>
        <v>0</v>
      </c>
      <c r="N179">
        <f>SUM(Tabla_2010[[#This Row],[Partidos Empatados como Equipo 1]]+Tabla_2010[[#This Row],[Partidos Empatados como Equipo 2]])</f>
        <v>1</v>
      </c>
    </row>
    <row r="180" spans="1:14" x14ac:dyDescent="0.2">
      <c r="A180">
        <v>2010</v>
      </c>
      <c r="B180" t="s">
        <v>106</v>
      </c>
      <c r="C180">
        <f>SUMIF(Tabla_Primaria!D$243:D$306,$B180,Tabla_Primaria!J$243:J$306)</f>
        <v>3</v>
      </c>
      <c r="D180">
        <f>SUMIF(Tabla_Primaria!E$243:E$306,$B180,Tabla_Primaria!K$243:K$306)</f>
        <v>5</v>
      </c>
      <c r="E180">
        <f>SUM(Tabla_2010[[#This Row],[Goles como Equipo 1]]+Tabla_2010[[#This Row],[Goles como Equipo 2]])</f>
        <v>8</v>
      </c>
      <c r="F180">
        <f>COUNTIFS(Tabla_Primaria!D$243:D$306,$B180,Tabla_Primaria!P$243:P$306,"Victoria")</f>
        <v>2</v>
      </c>
      <c r="G180">
        <f>COUNTIFS(Tabla_Primaria!E$243:E$306,$B180,Tabla_Primaria!Q$243:Q$306,"Victoria")</f>
        <v>4</v>
      </c>
      <c r="H180">
        <f>SUM(Tabla_2010[[#This Row],[Partidos Ganados como Equipo 1]]+Tabla_2010[[#This Row],[Partidos Ganados como Equipo 2]])</f>
        <v>6</v>
      </c>
      <c r="I180">
        <f>COUNTIFS(Tabla_Primaria!D$243:D$306,$B180,Tabla_Primaria!P$243:P$306,"Derrota")</f>
        <v>1</v>
      </c>
      <c r="J180">
        <f>COUNTIFS(Tabla_Primaria!E$243:E$306,$B180,Tabla_Primaria!Q$243:Q$306,"Derrota")</f>
        <v>0</v>
      </c>
      <c r="K180">
        <f>SUM(Tabla_2010[[#This Row],[Partidos Perdidos como Equipo 1]]+Tabla_2010[[#This Row],[Partidos Perdidos como Equipo 2]])</f>
        <v>1</v>
      </c>
      <c r="L180">
        <f>COUNTIFS(Tabla_Primaria!D$243:D$306,$B180,Tabla_Primaria!P$243:P$306,"Empate")</f>
        <v>0</v>
      </c>
      <c r="M180">
        <f>COUNTIFS(Tabla_Primaria!E$243:E$306,$B180,Tabla_Primaria!Q$243:Q$306,"Empate")</f>
        <v>0</v>
      </c>
      <c r="N180">
        <f>SUM(Tabla_2010[[#This Row],[Partidos Empatados como Equipo 1]]+Tabla_2010[[#This Row],[Partidos Empatados como Equipo 2]])</f>
        <v>0</v>
      </c>
    </row>
    <row r="181" spans="1:14" x14ac:dyDescent="0.2">
      <c r="A181">
        <v>2010</v>
      </c>
      <c r="B181" t="s">
        <v>53</v>
      </c>
      <c r="C181">
        <f>SUMIF(Tabla_Primaria!D$243:D$306,$B181,Tabla_Primaria!J$243:J$306)</f>
        <v>0</v>
      </c>
      <c r="D181">
        <f>SUMIF(Tabla_Primaria!E$243:E$306,$B181,Tabla_Primaria!K$243:K$306)</f>
        <v>1</v>
      </c>
      <c r="E181">
        <f>SUM(Tabla_2010[[#This Row],[Goles como Equipo 1]]+Tabla_2010[[#This Row],[Goles como Equipo 2]])</f>
        <v>1</v>
      </c>
      <c r="F181">
        <f>COUNTIFS(Tabla_Primaria!D$243:D$306,$B181,Tabla_Primaria!P$243:P$306,"Victoria")</f>
        <v>0</v>
      </c>
      <c r="G181">
        <f>COUNTIFS(Tabla_Primaria!E$243:E$306,$B181,Tabla_Primaria!Q$243:Q$306,"Victoria")</f>
        <v>1</v>
      </c>
      <c r="H181">
        <f>SUM(Tabla_2010[[#This Row],[Partidos Ganados como Equipo 1]]+Tabla_2010[[#This Row],[Partidos Ganados como Equipo 2]])</f>
        <v>1</v>
      </c>
      <c r="I181">
        <f>COUNTIFS(Tabla_Primaria!D$243:D$306,$B181,Tabla_Primaria!P$243:P$306,"Derrota")</f>
        <v>0</v>
      </c>
      <c r="J181">
        <f>COUNTIFS(Tabla_Primaria!E$243:E$306,$B181,Tabla_Primaria!Q$243:Q$306,"Derrota")</f>
        <v>1</v>
      </c>
      <c r="K181">
        <f>SUM(Tabla_2010[[#This Row],[Partidos Perdidos como Equipo 1]]+Tabla_2010[[#This Row],[Partidos Perdidos como Equipo 2]])</f>
        <v>1</v>
      </c>
      <c r="L181">
        <f>COUNTIFS(Tabla_Primaria!D$243:D$306,$B181,Tabla_Primaria!P$243:P$306,"Empate")</f>
        <v>1</v>
      </c>
      <c r="M181">
        <f>COUNTIFS(Tabla_Primaria!E$243:E$306,$B181,Tabla_Primaria!Q$243:Q$306,"Empate")</f>
        <v>0</v>
      </c>
      <c r="N181">
        <f>SUM(Tabla_2010[[#This Row],[Partidos Empatados como Equipo 1]]+Tabla_2010[[#This Row],[Partidos Empatados como Equipo 2]])</f>
        <v>1</v>
      </c>
    </row>
    <row r="182" spans="1:14" x14ac:dyDescent="0.2">
      <c r="A182">
        <v>2010</v>
      </c>
      <c r="B182" t="s">
        <v>18</v>
      </c>
      <c r="C182">
        <f>SUMIF(Tabla_Primaria!D$243:D$306,$B182,Tabla_Primaria!J$243:J$306)</f>
        <v>7</v>
      </c>
      <c r="D182">
        <f>SUMIF(Tabla_Primaria!E$243:E$306,$B182,Tabla_Primaria!K$243:K$306)</f>
        <v>4</v>
      </c>
      <c r="E182">
        <f>SUM(Tabla_2010[[#This Row],[Goles como Equipo 1]]+Tabla_2010[[#This Row],[Goles como Equipo 2]])</f>
        <v>11</v>
      </c>
      <c r="F182">
        <f>COUNTIFS(Tabla_Primaria!D$243:D$306,$B182,Tabla_Primaria!P$243:P$306,"Victoria")</f>
        <v>2</v>
      </c>
      <c r="G182">
        <f>COUNTIFS(Tabla_Primaria!E$243:E$306,$B182,Tabla_Primaria!Q$243:Q$306,"Victoria")</f>
        <v>2</v>
      </c>
      <c r="H182">
        <f>SUM(Tabla_2010[[#This Row],[Partidos Ganados como Equipo 1]]+Tabla_2010[[#This Row],[Partidos Ganados como Equipo 2]])</f>
        <v>4</v>
      </c>
      <c r="I182">
        <f>COUNTIFS(Tabla_Primaria!D$243:D$306,$B182,Tabla_Primaria!P$243:P$306,"Derrota")</f>
        <v>2</v>
      </c>
      <c r="J182">
        <f>COUNTIFS(Tabla_Primaria!E$243:E$306,$B182,Tabla_Primaria!Q$243:Q$306,"Derrota")</f>
        <v>0</v>
      </c>
      <c r="K182">
        <f>SUM(Tabla_2010[[#This Row],[Partidos Perdidos como Equipo 1]]+Tabla_2010[[#This Row],[Partidos Perdidos como Equipo 2]])</f>
        <v>2</v>
      </c>
      <c r="L182">
        <f>COUNTIFS(Tabla_Primaria!D$243:D$306,$B182,Tabla_Primaria!P$243:P$306,"Empate")</f>
        <v>1</v>
      </c>
      <c r="M182">
        <f>COUNTIFS(Tabla_Primaria!E$243:E$306,$B182,Tabla_Primaria!Q$243:Q$306,"Empate")</f>
        <v>0</v>
      </c>
      <c r="N182">
        <f>SUM(Tabla_2010[[#This Row],[Partidos Empatados como Equipo 1]]+Tabla_2010[[#This Row],[Partidos Empatados como Equipo 2]])</f>
        <v>1</v>
      </c>
    </row>
    <row r="183" spans="1:14" x14ac:dyDescent="0.2">
      <c r="A183">
        <v>2010</v>
      </c>
      <c r="B183" t="s">
        <v>77</v>
      </c>
      <c r="C183">
        <f>SUMIF(Tabla_Primaria!D$243:D$306,$B183,Tabla_Primaria!J$243:J$306)</f>
        <v>2</v>
      </c>
      <c r="D183">
        <f>SUMIF(Tabla_Primaria!E$243:E$306,$B183,Tabla_Primaria!K$243:K$306)</f>
        <v>3</v>
      </c>
      <c r="E183">
        <f>SUM(Tabla_2010[[#This Row],[Goles como Equipo 1]]+Tabla_2010[[#This Row],[Goles como Equipo 2]])</f>
        <v>5</v>
      </c>
      <c r="F183">
        <f>COUNTIFS(Tabla_Primaria!D$243:D$306,$B183,Tabla_Primaria!P$243:P$306,"Victoria")</f>
        <v>1</v>
      </c>
      <c r="G183">
        <f>COUNTIFS(Tabla_Primaria!E$243:E$306,$B183,Tabla_Primaria!Q$243:Q$306,"Victoria")</f>
        <v>0</v>
      </c>
      <c r="H183">
        <f>SUM(Tabla_2010[[#This Row],[Partidos Ganados como Equipo 1]]+Tabla_2010[[#This Row],[Partidos Ganados como Equipo 2]])</f>
        <v>1</v>
      </c>
      <c r="I183">
        <f>COUNTIFS(Tabla_Primaria!D$243:D$306,$B183,Tabla_Primaria!P$243:P$306,"Derrota")</f>
        <v>1</v>
      </c>
      <c r="J183">
        <f>COUNTIFS(Tabla_Primaria!E$243:E$306,$B183,Tabla_Primaria!Q$243:Q$306,"Derrota")</f>
        <v>0</v>
      </c>
      <c r="K183">
        <f>SUM(Tabla_2010[[#This Row],[Partidos Perdidos como Equipo 1]]+Tabla_2010[[#This Row],[Partidos Perdidos como Equipo 2]])</f>
        <v>1</v>
      </c>
      <c r="L183">
        <f>COUNTIFS(Tabla_Primaria!D$243:D$306,$B183,Tabla_Primaria!P$243:P$306,"Empate")</f>
        <v>0</v>
      </c>
      <c r="M183">
        <f>COUNTIFS(Tabla_Primaria!E$243:E$306,$B183,Tabla_Primaria!Q$243:Q$306,"Empate")</f>
        <v>2</v>
      </c>
      <c r="N183">
        <f>SUM(Tabla_2010[[#This Row],[Partidos Empatados como Equipo 1]]+Tabla_2010[[#This Row],[Partidos Empatados como Equipo 2]])</f>
        <v>2</v>
      </c>
    </row>
    <row r="184" spans="1:14" x14ac:dyDescent="0.2">
      <c r="A184" t="s">
        <v>1952</v>
      </c>
      <c r="E184">
        <f>SUBTOTAL(109,Tabla_2010[Total Goles])</f>
        <v>145</v>
      </c>
      <c r="H184">
        <f>SUBTOTAL(109,Tabla_2010[Total Partidos Ganados])</f>
        <v>50</v>
      </c>
      <c r="K184">
        <f>SUBTOTAL(109,Tabla_2010[Total Partidos Perdidos])</f>
        <v>50</v>
      </c>
      <c r="N184">
        <f>SUBTOTAL(103,Tabla_2010[Total Partidos Empatados])</f>
        <v>32</v>
      </c>
    </row>
    <row r="191" spans="1:14" x14ac:dyDescent="0.2">
      <c r="A191" s="28" t="s">
        <v>1958</v>
      </c>
      <c r="B191" s="29" t="s">
        <v>1906</v>
      </c>
      <c r="C191" s="29" t="s">
        <v>1907</v>
      </c>
      <c r="D191" s="29" t="s">
        <v>1908</v>
      </c>
      <c r="E191" s="29" t="s">
        <v>1909</v>
      </c>
      <c r="F191" s="29" t="s">
        <v>1910</v>
      </c>
      <c r="G191" s="29" t="s">
        <v>1911</v>
      </c>
      <c r="H191" s="29" t="s">
        <v>1912</v>
      </c>
      <c r="I191" s="29" t="s">
        <v>1913</v>
      </c>
      <c r="J191" s="29" t="s">
        <v>1914</v>
      </c>
      <c r="K191" s="29" t="s">
        <v>1915</v>
      </c>
      <c r="L191" s="29" t="s">
        <v>1916</v>
      </c>
      <c r="M191" s="29" t="s">
        <v>1917</v>
      </c>
      <c r="N191" s="30" t="s">
        <v>1918</v>
      </c>
    </row>
    <row r="192" spans="1:14" x14ac:dyDescent="0.2">
      <c r="A192">
        <v>2014</v>
      </c>
      <c r="B192" t="s">
        <v>150</v>
      </c>
      <c r="C192">
        <f>SUMIF(Tabla_Primaria!D$307:D$370,$B192,Tabla_Primaria!J$307:J$370)</f>
        <v>1</v>
      </c>
      <c r="D192">
        <f>SUMIF(Tabla_Primaria!E$307:E$370,$B192,Tabla_Primaria!K$307:K$370)</f>
        <v>6</v>
      </c>
      <c r="E192">
        <f>SUM(Tabla_2014[[#This Row],[Goles como Equipo 1]]+Tabla_2014[[#This Row],[Goles como Equipo 2]])</f>
        <v>7</v>
      </c>
      <c r="F192">
        <f>COUNTIFS(Tabla_Primaria!D$307:D$370,$B192,Tabla_Primaria!P$307:P$370,"Victoria")</f>
        <v>0</v>
      </c>
      <c r="G192">
        <f>COUNTIFS(Tabla_Primaria!E$307:E$370,$B192,Tabla_Primaria!Q$307:Q$370,"Victoria")</f>
        <v>1</v>
      </c>
      <c r="H192">
        <f>SUM(Tabla_2014[[#This Row],[Partidos Ganados como Equipo 1]]+Tabla_2014[[#This Row],[Partidos Ganados como Equipo 2]])</f>
        <v>1</v>
      </c>
      <c r="I192">
        <f>COUNTIFS(Tabla_Primaria!D$307:D$370,$B192,Tabla_Primaria!P$307:P$370,"Derrota")</f>
        <v>0</v>
      </c>
      <c r="J192">
        <f>COUNTIFS(Tabla_Primaria!E$307:E$370,$B192,Tabla_Primaria!Q$307:Q$370,"Derrota")</f>
        <v>2</v>
      </c>
      <c r="K192">
        <f>SUM(Tabla_2014[[#This Row],[Partidos Perdidos como Equipo 1]]+Tabla_2014[[#This Row],[Partidos Perdidos como Equipo 2]])</f>
        <v>2</v>
      </c>
      <c r="L192">
        <f>COUNTIFS(Tabla_Primaria!D$307:D$370,$B192,Tabla_Primaria!P$307:P$370,"Empate")</f>
        <v>1</v>
      </c>
      <c r="M192">
        <f>COUNTIFS(Tabla_Primaria!E$307:E$370,$B192,Tabla_Primaria!Q$307:Q$370,"Empate")</f>
        <v>0</v>
      </c>
      <c r="N192">
        <f>SUM(Tabla_2014[[#This Row],[Partidos Empatados como Equipo 1]]+Tabla_2014[[#This Row],[Partidos Empatados como Equipo 2]])</f>
        <v>1</v>
      </c>
    </row>
    <row r="193" spans="1:14" x14ac:dyDescent="0.2">
      <c r="A193">
        <v>2014</v>
      </c>
      <c r="B193" t="s">
        <v>39</v>
      </c>
      <c r="C193">
        <f>SUMIF(Tabla_Primaria!D$307:D$370,$B193,Tabla_Primaria!J$307:J$370)</f>
        <v>5</v>
      </c>
      <c r="D193">
        <f>SUMIF(Tabla_Primaria!E$307:E$370,$B193,Tabla_Primaria!K$307:K$370)</f>
        <v>3</v>
      </c>
      <c r="E193">
        <f>SUM(Tabla_2014[[#This Row],[Goles como Equipo 1]]+Tabla_2014[[#This Row],[Goles como Equipo 2]])</f>
        <v>8</v>
      </c>
      <c r="F193">
        <f>COUNTIFS(Tabla_Primaria!D$307:D$370,$B193,Tabla_Primaria!P$307:P$370,"Victoria")</f>
        <v>4</v>
      </c>
      <c r="G193">
        <f>COUNTIFS(Tabla_Primaria!E$307:E$370,$B193,Tabla_Primaria!Q$307:Q$370,"Victoria")</f>
        <v>2</v>
      </c>
      <c r="H193">
        <f>SUM(Tabla_2014[[#This Row],[Partidos Ganados como Equipo 1]]+Tabla_2014[[#This Row],[Partidos Ganados como Equipo 2]])</f>
        <v>6</v>
      </c>
      <c r="I193">
        <f>COUNTIFS(Tabla_Primaria!D$307:D$370,$B193,Tabla_Primaria!P$307:P$370,"Derrota")</f>
        <v>0</v>
      </c>
      <c r="J193">
        <f>COUNTIFS(Tabla_Primaria!E$307:E$370,$B193,Tabla_Primaria!Q$307:Q$370,"Derrota")</f>
        <v>1</v>
      </c>
      <c r="K193">
        <f>SUM(Tabla_2014[[#This Row],[Partidos Perdidos como Equipo 1]]+Tabla_2014[[#This Row],[Partidos Perdidos como Equipo 2]])</f>
        <v>1</v>
      </c>
      <c r="L193">
        <f>COUNTIFS(Tabla_Primaria!D$307:D$370,$B193,Tabla_Primaria!P$307:P$370,"Empate")</f>
        <v>0</v>
      </c>
      <c r="M193">
        <f>COUNTIFS(Tabla_Primaria!E$307:E$370,$B193,Tabla_Primaria!Q$307:Q$370,"Empate")</f>
        <v>0</v>
      </c>
      <c r="N193">
        <f>SUM(Tabla_2014[[#This Row],[Partidos Empatados como Equipo 1]]+Tabla_2014[[#This Row],[Partidos Empatados como Equipo 2]])</f>
        <v>0</v>
      </c>
    </row>
    <row r="194" spans="1:14" x14ac:dyDescent="0.2">
      <c r="A194">
        <v>2014</v>
      </c>
      <c r="B194" t="s">
        <v>55</v>
      </c>
      <c r="C194">
        <f>SUMIF(Tabla_Primaria!D$307:D$370,$B194,Tabla_Primaria!J$307:J$370)</f>
        <v>2</v>
      </c>
      <c r="D194">
        <f>SUMIF(Tabla_Primaria!E$307:E$370,$B194,Tabla_Primaria!K$307:K$370)</f>
        <v>1</v>
      </c>
      <c r="E194">
        <f>SUM(Tabla_2014[[#This Row],[Goles como Equipo 1]]+Tabla_2014[[#This Row],[Goles como Equipo 2]])</f>
        <v>3</v>
      </c>
      <c r="F194">
        <f>COUNTIFS(Tabla_Primaria!D$307:D$370,$B194,Tabla_Primaria!P$307:P$370,"Victoria")</f>
        <v>0</v>
      </c>
      <c r="G194">
        <f>COUNTIFS(Tabla_Primaria!E$307:E$370,$B194,Tabla_Primaria!Q$307:Q$370,"Victoria")</f>
        <v>0</v>
      </c>
      <c r="H194">
        <f>SUM(Tabla_2014[[#This Row],[Partidos Ganados como Equipo 1]]+Tabla_2014[[#This Row],[Partidos Ganados como Equipo 2]])</f>
        <v>0</v>
      </c>
      <c r="I194">
        <f>COUNTIFS(Tabla_Primaria!D$307:D$370,$B194,Tabla_Primaria!P$307:P$370,"Derrota")</f>
        <v>2</v>
      </c>
      <c r="J194">
        <f>COUNTIFS(Tabla_Primaria!E$307:E$370,$B194,Tabla_Primaria!Q$307:Q$370,"Derrota")</f>
        <v>1</v>
      </c>
      <c r="K194">
        <f>SUM(Tabla_2014[[#This Row],[Partidos Perdidos como Equipo 1]]+Tabla_2014[[#This Row],[Partidos Perdidos como Equipo 2]])</f>
        <v>3</v>
      </c>
      <c r="L194">
        <f>COUNTIFS(Tabla_Primaria!D$307:D$370,$B194,Tabla_Primaria!P$307:P$370,"Empate")</f>
        <v>0</v>
      </c>
      <c r="M194">
        <f>COUNTIFS(Tabla_Primaria!E$307:E$370,$B194,Tabla_Primaria!Q$307:Q$370,"Empate")</f>
        <v>0</v>
      </c>
      <c r="N194">
        <f>SUM(Tabla_2014[[#This Row],[Partidos Empatados como Equipo 1]]+Tabla_2014[[#This Row],[Partidos Empatados como Equipo 2]])</f>
        <v>0</v>
      </c>
    </row>
    <row r="195" spans="1:14" x14ac:dyDescent="0.2">
      <c r="A195">
        <v>2014</v>
      </c>
      <c r="B195" t="s">
        <v>147</v>
      </c>
      <c r="C195">
        <f>SUMIF(Tabla_Primaria!D$307:D$370,$B195,Tabla_Primaria!J$307:J$370)</f>
        <v>5</v>
      </c>
      <c r="D195">
        <f>SUMIF(Tabla_Primaria!E$307:E$370,$B195,Tabla_Primaria!K$307:K$370)</f>
        <v>1</v>
      </c>
      <c r="E195">
        <f>SUM(Tabla_2014[[#This Row],[Goles como Equipo 1]]+Tabla_2014[[#This Row],[Goles como Equipo 2]])</f>
        <v>6</v>
      </c>
      <c r="F195">
        <f>COUNTIFS(Tabla_Primaria!D$307:D$370,$B195,Tabla_Primaria!P$307:P$370,"Victoria")</f>
        <v>3</v>
      </c>
      <c r="G195">
        <f>COUNTIFS(Tabla_Primaria!E$307:E$370,$B195,Tabla_Primaria!Q$307:Q$370,"Victoria")</f>
        <v>1</v>
      </c>
      <c r="H195">
        <f>SUM(Tabla_2014[[#This Row],[Partidos Ganados como Equipo 1]]+Tabla_2014[[#This Row],[Partidos Ganados como Equipo 2]])</f>
        <v>4</v>
      </c>
      <c r="I195">
        <f>COUNTIFS(Tabla_Primaria!D$307:D$370,$B195,Tabla_Primaria!P$307:P$370,"Derrota")</f>
        <v>0</v>
      </c>
      <c r="J195">
        <f>COUNTIFS(Tabla_Primaria!E$307:E$370,$B195,Tabla_Primaria!Q$307:Q$370,"Derrota")</f>
        <v>1</v>
      </c>
      <c r="K195">
        <f>SUM(Tabla_2014[[#This Row],[Partidos Perdidos como Equipo 1]]+Tabla_2014[[#This Row],[Partidos Perdidos como Equipo 2]])</f>
        <v>1</v>
      </c>
      <c r="L195">
        <f>COUNTIFS(Tabla_Primaria!D$307:D$370,$B195,Tabla_Primaria!P$307:P$370,"Empate")</f>
        <v>0</v>
      </c>
      <c r="M195">
        <f>COUNTIFS(Tabla_Primaria!E$307:E$370,$B195,Tabla_Primaria!Q$307:Q$370,"Empate")</f>
        <v>0</v>
      </c>
      <c r="N195">
        <f>SUM(Tabla_2014[[#This Row],[Partidos Empatados como Equipo 1]]+Tabla_2014[[#This Row],[Partidos Empatados como Equipo 2]])</f>
        <v>0</v>
      </c>
    </row>
    <row r="196" spans="1:14" x14ac:dyDescent="0.2">
      <c r="A196">
        <v>2014</v>
      </c>
      <c r="B196" t="s">
        <v>646</v>
      </c>
      <c r="C196">
        <f>SUMIF(Tabla_Primaria!D$307:D$370,$B196,Tabla_Primaria!J$307:J$370)</f>
        <v>3</v>
      </c>
      <c r="D196">
        <f>SUMIF(Tabla_Primaria!E$307:E$370,$B196,Tabla_Primaria!K$307:K$370)</f>
        <v>1</v>
      </c>
      <c r="E196">
        <f>SUM(Tabla_2014[[#This Row],[Goles como Equipo 1]]+Tabla_2014[[#This Row],[Goles como Equipo 2]])</f>
        <v>4</v>
      </c>
      <c r="F196">
        <f>COUNTIFS(Tabla_Primaria!D$307:D$370,$B196,Tabla_Primaria!P$307:P$370,"Victoria")</f>
        <v>1</v>
      </c>
      <c r="G196">
        <f>COUNTIFS(Tabla_Primaria!E$307:E$370,$B196,Tabla_Primaria!Q$307:Q$370,"Victoria")</f>
        <v>0</v>
      </c>
      <c r="H196">
        <f>SUM(Tabla_2014[[#This Row],[Partidos Ganados como Equipo 1]]+Tabla_2014[[#This Row],[Partidos Ganados como Equipo 2]])</f>
        <v>1</v>
      </c>
      <c r="I196">
        <f>COUNTIFS(Tabla_Primaria!D$307:D$370,$B196,Tabla_Primaria!P$307:P$370,"Derrota")</f>
        <v>0</v>
      </c>
      <c r="J196">
        <f>COUNTIFS(Tabla_Primaria!E$307:E$370,$B196,Tabla_Primaria!Q$307:Q$370,"Derrota")</f>
        <v>2</v>
      </c>
      <c r="K196">
        <f>SUM(Tabla_2014[[#This Row],[Partidos Perdidos como Equipo 1]]+Tabla_2014[[#This Row],[Partidos Perdidos como Equipo 2]])</f>
        <v>2</v>
      </c>
      <c r="L196">
        <f>COUNTIFS(Tabla_Primaria!D$307:D$370,$B196,Tabla_Primaria!P$307:P$370,"Empate")</f>
        <v>0</v>
      </c>
      <c r="M196">
        <f>COUNTIFS(Tabla_Primaria!E$307:E$370,$B196,Tabla_Primaria!Q$307:Q$370,"Empate")</f>
        <v>0</v>
      </c>
      <c r="N196">
        <f>SUM(Tabla_2014[[#This Row],[Partidos Empatados como Equipo 1]]+Tabla_2014[[#This Row],[Partidos Empatados como Equipo 2]])</f>
        <v>0</v>
      </c>
    </row>
    <row r="197" spans="1:14" x14ac:dyDescent="0.2">
      <c r="A197">
        <v>2014</v>
      </c>
      <c r="B197" t="s">
        <v>25</v>
      </c>
      <c r="C197">
        <f>SUMIF(Tabla_Primaria!D$307:D$370,$B197,Tabla_Primaria!J$307:J$370)</f>
        <v>11</v>
      </c>
      <c r="D197">
        <f>SUMIF(Tabla_Primaria!E$307:E$370,$B197,Tabla_Primaria!K$307:K$370)</f>
        <v>0</v>
      </c>
      <c r="E197">
        <f>SUM(Tabla_2014[[#This Row],[Goles como Equipo 1]]+Tabla_2014[[#This Row],[Goles como Equipo 2]])</f>
        <v>11</v>
      </c>
      <c r="F197">
        <f>COUNTIFS(Tabla_Primaria!D$307:D$370,$B197,Tabla_Primaria!P$307:P$370,"Victoria")</f>
        <v>4</v>
      </c>
      <c r="G197">
        <f>COUNTIFS(Tabla_Primaria!E$307:E$370,$B197,Tabla_Primaria!Q$307:Q$370,"Victoria")</f>
        <v>0</v>
      </c>
      <c r="H197">
        <f>SUM(Tabla_2014[[#This Row],[Partidos Ganados como Equipo 1]]+Tabla_2014[[#This Row],[Partidos Ganados como Equipo 2]])</f>
        <v>4</v>
      </c>
      <c r="I197">
        <f>COUNTIFS(Tabla_Primaria!D$307:D$370,$B197,Tabla_Primaria!P$307:P$370,"Derrota")</f>
        <v>2</v>
      </c>
      <c r="J197">
        <f>COUNTIFS(Tabla_Primaria!E$307:E$370,$B197,Tabla_Primaria!Q$307:Q$370,"Derrota")</f>
        <v>0</v>
      </c>
      <c r="K197">
        <f>SUM(Tabla_2014[[#This Row],[Partidos Perdidos como Equipo 1]]+Tabla_2014[[#This Row],[Partidos Perdidos como Equipo 2]])</f>
        <v>2</v>
      </c>
      <c r="L197">
        <f>COUNTIFS(Tabla_Primaria!D$307:D$370,$B197,Tabla_Primaria!P$307:P$370,"Empate")</f>
        <v>1</v>
      </c>
      <c r="M197">
        <f>COUNTIFS(Tabla_Primaria!E$307:E$370,$B197,Tabla_Primaria!Q$307:Q$370,"Empate")</f>
        <v>0</v>
      </c>
      <c r="N197">
        <f>SUM(Tabla_2014[[#This Row],[Partidos Empatados como Equipo 1]]+Tabla_2014[[#This Row],[Partidos Empatados como Equipo 2]])</f>
        <v>1</v>
      </c>
    </row>
    <row r="198" spans="1:14" x14ac:dyDescent="0.2">
      <c r="A198">
        <v>2014</v>
      </c>
      <c r="B198" t="s">
        <v>120</v>
      </c>
      <c r="C198">
        <f>SUMIF(Tabla_Primaria!D$307:D$370,$B198,Tabla_Primaria!J$307:J$370)</f>
        <v>0</v>
      </c>
      <c r="D198">
        <f>SUMIF(Tabla_Primaria!E$307:E$370,$B198,Tabla_Primaria!K$307:K$370)</f>
        <v>1</v>
      </c>
      <c r="E198">
        <f>SUM(Tabla_2014[[#This Row],[Goles como Equipo 1]]+Tabla_2014[[#This Row],[Goles como Equipo 2]])</f>
        <v>1</v>
      </c>
      <c r="F198">
        <f>COUNTIFS(Tabla_Primaria!D$307:D$370,$B198,Tabla_Primaria!P$307:P$370,"Victoria")</f>
        <v>0</v>
      </c>
      <c r="G198">
        <f>COUNTIFS(Tabla_Primaria!E$307:E$370,$B198,Tabla_Primaria!Q$307:Q$370,"Victoria")</f>
        <v>0</v>
      </c>
      <c r="H198">
        <f>SUM(Tabla_2014[[#This Row],[Partidos Ganados como Equipo 1]]+Tabla_2014[[#This Row],[Partidos Ganados como Equipo 2]])</f>
        <v>0</v>
      </c>
      <c r="I198">
        <f>COUNTIFS(Tabla_Primaria!D$307:D$370,$B198,Tabla_Primaria!P$307:P$370,"Derrota")</f>
        <v>1</v>
      </c>
      <c r="J198">
        <f>COUNTIFS(Tabla_Primaria!E$307:E$370,$B198,Tabla_Primaria!Q$307:Q$370,"Derrota")</f>
        <v>2</v>
      </c>
      <c r="K198">
        <f>SUM(Tabla_2014[[#This Row],[Partidos Perdidos como Equipo 1]]+Tabla_2014[[#This Row],[Partidos Perdidos como Equipo 2]])</f>
        <v>3</v>
      </c>
      <c r="L198">
        <f>COUNTIFS(Tabla_Primaria!D$307:D$370,$B198,Tabla_Primaria!P$307:P$370,"Empate")</f>
        <v>0</v>
      </c>
      <c r="M198">
        <f>COUNTIFS(Tabla_Primaria!E$307:E$370,$B198,Tabla_Primaria!Q$307:Q$370,"Empate")</f>
        <v>0</v>
      </c>
      <c r="N198">
        <f>SUM(Tabla_2014[[#This Row],[Partidos Empatados como Equipo 1]]+Tabla_2014[[#This Row],[Partidos Empatados como Equipo 2]])</f>
        <v>0</v>
      </c>
    </row>
    <row r="199" spans="1:14" x14ac:dyDescent="0.2">
      <c r="A199">
        <v>2014</v>
      </c>
      <c r="B199" t="s">
        <v>107</v>
      </c>
      <c r="C199">
        <f>SUMIF(Tabla_Primaria!D$307:D$370,$B199,Tabla_Primaria!J$307:J$370)</f>
        <v>3</v>
      </c>
      <c r="D199">
        <f>SUMIF(Tabla_Primaria!E$307:E$370,$B199,Tabla_Primaria!K$307:K$370)</f>
        <v>3</v>
      </c>
      <c r="E199">
        <f>SUM(Tabla_2014[[#This Row],[Goles como Equipo 1]]+Tabla_2014[[#This Row],[Goles como Equipo 2]])</f>
        <v>6</v>
      </c>
      <c r="F199">
        <f>COUNTIFS(Tabla_Primaria!D$307:D$370,$B199,Tabla_Primaria!P$307:P$370,"Victoria")</f>
        <v>1</v>
      </c>
      <c r="G199">
        <f>COUNTIFS(Tabla_Primaria!E$307:E$370,$B199,Tabla_Primaria!Q$307:Q$370,"Victoria")</f>
        <v>1</v>
      </c>
      <c r="H199">
        <f>SUM(Tabla_2014[[#This Row],[Partidos Ganados como Equipo 1]]+Tabla_2014[[#This Row],[Partidos Ganados como Equipo 2]])</f>
        <v>2</v>
      </c>
      <c r="I199">
        <f>COUNTIFS(Tabla_Primaria!D$307:D$370,$B199,Tabla_Primaria!P$307:P$370,"Derrota")</f>
        <v>0</v>
      </c>
      <c r="J199">
        <f>COUNTIFS(Tabla_Primaria!E$307:E$370,$B199,Tabla_Primaria!Q$307:Q$370,"Derrota")</f>
        <v>2</v>
      </c>
      <c r="K199">
        <f>SUM(Tabla_2014[[#This Row],[Partidos Perdidos como Equipo 1]]+Tabla_2014[[#This Row],[Partidos Perdidos como Equipo 2]])</f>
        <v>2</v>
      </c>
      <c r="L199">
        <f>COUNTIFS(Tabla_Primaria!D$307:D$370,$B199,Tabla_Primaria!P$307:P$370,"Empate")</f>
        <v>0</v>
      </c>
      <c r="M199">
        <f>COUNTIFS(Tabla_Primaria!E$307:E$370,$B199,Tabla_Primaria!Q$307:Q$370,"Empate")</f>
        <v>0</v>
      </c>
      <c r="N199">
        <f>SUM(Tabla_2014[[#This Row],[Partidos Empatados como Equipo 1]]+Tabla_2014[[#This Row],[Partidos Empatados como Equipo 2]])</f>
        <v>0</v>
      </c>
    </row>
    <row r="200" spans="1:14" x14ac:dyDescent="0.2">
      <c r="A200">
        <v>2014</v>
      </c>
      <c r="B200" t="s">
        <v>43</v>
      </c>
      <c r="C200">
        <f>SUMIF(Tabla_Primaria!D$307:D$370,$B200,Tabla_Primaria!J$307:J$370)</f>
        <v>7</v>
      </c>
      <c r="D200">
        <f>SUMIF(Tabla_Primaria!E$307:E$370,$B200,Tabla_Primaria!K$307:K$370)</f>
        <v>5</v>
      </c>
      <c r="E200">
        <f>SUM(Tabla_2014[[#This Row],[Goles como Equipo 1]]+Tabla_2014[[#This Row],[Goles como Equipo 2]])</f>
        <v>12</v>
      </c>
      <c r="F200">
        <f>COUNTIFS(Tabla_Primaria!D$307:D$370,$B200,Tabla_Primaria!P$307:P$370,"Victoria")</f>
        <v>3</v>
      </c>
      <c r="G200">
        <f>COUNTIFS(Tabla_Primaria!E$307:E$370,$B200,Tabla_Primaria!Q$307:Q$370,"Victoria")</f>
        <v>1</v>
      </c>
      <c r="H200">
        <f>SUM(Tabla_2014[[#This Row],[Partidos Ganados como Equipo 1]]+Tabla_2014[[#This Row],[Partidos Ganados como Equipo 2]])</f>
        <v>4</v>
      </c>
      <c r="I200">
        <f>COUNTIFS(Tabla_Primaria!D$307:D$370,$B200,Tabla_Primaria!P$307:P$370,"Derrota")</f>
        <v>0</v>
      </c>
      <c r="J200">
        <f>COUNTIFS(Tabla_Primaria!E$307:E$370,$B200,Tabla_Primaria!Q$307:Q$370,"Derrota")</f>
        <v>1</v>
      </c>
      <c r="K200">
        <f>SUM(Tabla_2014[[#This Row],[Partidos Perdidos como Equipo 1]]+Tabla_2014[[#This Row],[Partidos Perdidos como Equipo 2]])</f>
        <v>1</v>
      </c>
      <c r="L200">
        <f>COUNTIFS(Tabla_Primaria!D$307:D$370,$B200,Tabla_Primaria!P$307:P$370,"Empate")</f>
        <v>0</v>
      </c>
      <c r="M200">
        <f>COUNTIFS(Tabla_Primaria!E$307:E$370,$B200,Tabla_Primaria!Q$307:Q$370,"Empate")</f>
        <v>0</v>
      </c>
      <c r="N200">
        <f>SUM(Tabla_2014[[#This Row],[Partidos Empatados como Equipo 1]]+Tabla_2014[[#This Row],[Partidos Empatados como Equipo 2]])</f>
        <v>0</v>
      </c>
    </row>
    <row r="201" spans="1:14" x14ac:dyDescent="0.2">
      <c r="A201">
        <v>2014</v>
      </c>
      <c r="B201" t="s">
        <v>131</v>
      </c>
      <c r="C201">
        <f>SUMIF(Tabla_Primaria!D$307:D$370,$B201,Tabla_Primaria!J$307:J$370)</f>
        <v>1</v>
      </c>
      <c r="D201">
        <f>SUMIF(Tabla_Primaria!E$307:E$370,$B201,Tabla_Primaria!K$307:K$370)</f>
        <v>4</v>
      </c>
      <c r="E201">
        <f>SUM(Tabla_2014[[#This Row],[Goles como Equipo 1]]+Tabla_2014[[#This Row],[Goles como Equipo 2]])</f>
        <v>5</v>
      </c>
      <c r="F201">
        <f>COUNTIFS(Tabla_Primaria!D$307:D$370,$B201,Tabla_Primaria!P$307:P$370,"Victoria")</f>
        <v>1</v>
      </c>
      <c r="G201">
        <f>COUNTIFS(Tabla_Primaria!E$307:E$370,$B201,Tabla_Primaria!Q$307:Q$370,"Victoria")</f>
        <v>2</v>
      </c>
      <c r="H201">
        <f>SUM(Tabla_2014[[#This Row],[Partidos Ganados como Equipo 1]]+Tabla_2014[[#This Row],[Partidos Ganados como Equipo 2]])</f>
        <v>3</v>
      </c>
      <c r="I201">
        <f>COUNTIFS(Tabla_Primaria!D$307:D$370,$B201,Tabla_Primaria!P$307:P$370,"Derrota")</f>
        <v>0</v>
      </c>
      <c r="J201">
        <f>COUNTIFS(Tabla_Primaria!E$307:E$370,$B201,Tabla_Primaria!Q$307:Q$370,"Derrota")</f>
        <v>1</v>
      </c>
      <c r="K201">
        <f>SUM(Tabla_2014[[#This Row],[Partidos Perdidos como Equipo 1]]+Tabla_2014[[#This Row],[Partidos Perdidos como Equipo 2]])</f>
        <v>1</v>
      </c>
      <c r="L201">
        <f>COUNTIFS(Tabla_Primaria!D$307:D$370,$B201,Tabla_Primaria!P$307:P$370,"Empate")</f>
        <v>1</v>
      </c>
      <c r="M201">
        <f>COUNTIFS(Tabla_Primaria!E$307:E$370,$B201,Tabla_Primaria!Q$307:Q$370,"Empate")</f>
        <v>0</v>
      </c>
      <c r="N201">
        <f>SUM(Tabla_2014[[#This Row],[Partidos Empatados como Equipo 1]]+Tabla_2014[[#This Row],[Partidos Empatados como Equipo 2]])</f>
        <v>1</v>
      </c>
    </row>
    <row r="202" spans="1:14" x14ac:dyDescent="0.2">
      <c r="A202">
        <v>2014</v>
      </c>
      <c r="B202" t="s">
        <v>136</v>
      </c>
      <c r="C202">
        <f>SUMIF(Tabla_Primaria!D$307:D$370,$B202,Tabla_Primaria!J$307:J$370)</f>
        <v>2</v>
      </c>
      <c r="D202">
        <f>SUMIF(Tabla_Primaria!E$307:E$370,$B202,Tabla_Primaria!K$307:K$370)</f>
        <v>2</v>
      </c>
      <c r="E202">
        <f>SUM(Tabla_2014[[#This Row],[Goles como Equipo 1]]+Tabla_2014[[#This Row],[Goles como Equipo 2]])</f>
        <v>4</v>
      </c>
      <c r="F202">
        <f>COUNTIFS(Tabla_Primaria!D$307:D$370,$B202,Tabla_Primaria!P$307:P$370,"Victoria")</f>
        <v>1</v>
      </c>
      <c r="G202">
        <f>COUNTIFS(Tabla_Primaria!E$307:E$370,$B202,Tabla_Primaria!Q$307:Q$370,"Victoria")</f>
        <v>0</v>
      </c>
      <c r="H202">
        <f>SUM(Tabla_2014[[#This Row],[Partidos Ganados como Equipo 1]]+Tabla_2014[[#This Row],[Partidos Ganados como Equipo 2]])</f>
        <v>1</v>
      </c>
      <c r="I202">
        <f>COUNTIFS(Tabla_Primaria!D$307:D$370,$B202,Tabla_Primaria!P$307:P$370,"Derrota")</f>
        <v>0</v>
      </c>
      <c r="J202">
        <f>COUNTIFS(Tabla_Primaria!E$307:E$370,$B202,Tabla_Primaria!Q$307:Q$370,"Derrota")</f>
        <v>2</v>
      </c>
      <c r="K202">
        <f>SUM(Tabla_2014[[#This Row],[Partidos Perdidos como Equipo 1]]+Tabla_2014[[#This Row],[Partidos Perdidos como Equipo 2]])</f>
        <v>2</v>
      </c>
      <c r="L202">
        <f>COUNTIFS(Tabla_Primaria!D$307:D$370,$B202,Tabla_Primaria!P$307:P$370,"Empate")</f>
        <v>0</v>
      </c>
      <c r="M202">
        <f>COUNTIFS(Tabla_Primaria!E$307:E$370,$B202,Tabla_Primaria!Q$307:Q$370,"Empate")</f>
        <v>0</v>
      </c>
      <c r="N202">
        <f>SUM(Tabla_2014[[#This Row],[Partidos Empatados como Equipo 1]]+Tabla_2014[[#This Row],[Partidos Empatados como Equipo 2]])</f>
        <v>0</v>
      </c>
    </row>
    <row r="203" spans="1:14" x14ac:dyDescent="0.2">
      <c r="A203">
        <v>2014</v>
      </c>
      <c r="B203" t="s">
        <v>274</v>
      </c>
      <c r="C203">
        <f>SUMIF(Tabla_Primaria!D$307:D$370,$B203,Tabla_Primaria!J$307:J$370)</f>
        <v>1</v>
      </c>
      <c r="D203">
        <f>SUMIF(Tabla_Primaria!E$307:E$370,$B203,Tabla_Primaria!K$307:K$370)</f>
        <v>5</v>
      </c>
      <c r="E203">
        <f>SUM(Tabla_2014[[#This Row],[Goles como Equipo 1]]+Tabla_2014[[#This Row],[Goles como Equipo 2]])</f>
        <v>6</v>
      </c>
      <c r="F203">
        <f>COUNTIFS(Tabla_Primaria!D$307:D$370,$B203,Tabla_Primaria!P$307:P$370,"Victoria")</f>
        <v>0</v>
      </c>
      <c r="G203">
        <f>COUNTIFS(Tabla_Primaria!E$307:E$370,$B203,Tabla_Primaria!Q$307:Q$370,"Victoria")</f>
        <v>1</v>
      </c>
      <c r="H203">
        <f>SUM(Tabla_2014[[#This Row],[Partidos Ganados como Equipo 1]]+Tabla_2014[[#This Row],[Partidos Ganados como Equipo 2]])</f>
        <v>1</v>
      </c>
      <c r="I203">
        <f>COUNTIFS(Tabla_Primaria!D$307:D$370,$B203,Tabla_Primaria!P$307:P$370,"Derrota")</f>
        <v>1</v>
      </c>
      <c r="J203">
        <f>COUNTIFS(Tabla_Primaria!E$307:E$370,$B203,Tabla_Primaria!Q$307:Q$370,"Derrota")</f>
        <v>1</v>
      </c>
      <c r="K203">
        <f>SUM(Tabla_2014[[#This Row],[Partidos Perdidos como Equipo 1]]+Tabla_2014[[#This Row],[Partidos Perdidos como Equipo 2]])</f>
        <v>2</v>
      </c>
      <c r="L203">
        <f>COUNTIFS(Tabla_Primaria!D$307:D$370,$B203,Tabla_Primaria!P$307:P$370,"Empate")</f>
        <v>0</v>
      </c>
      <c r="M203">
        <f>COUNTIFS(Tabla_Primaria!E$307:E$370,$B203,Tabla_Primaria!Q$307:Q$370,"Empate")</f>
        <v>0</v>
      </c>
      <c r="N203">
        <f>SUM(Tabla_2014[[#This Row],[Partidos Empatados como Equipo 1]]+Tabla_2014[[#This Row],[Partidos Empatados como Equipo 2]])</f>
        <v>0</v>
      </c>
    </row>
    <row r="204" spans="1:14" x14ac:dyDescent="0.2">
      <c r="A204">
        <v>2014</v>
      </c>
      <c r="B204" t="s">
        <v>31</v>
      </c>
      <c r="C204">
        <f>SUMIF(Tabla_Primaria!D$307:D$370,$B204,Tabla_Primaria!J$307:J$370)</f>
        <v>0</v>
      </c>
      <c r="D204">
        <f>SUMIF(Tabla_Primaria!E$307:E$370,$B204,Tabla_Primaria!K$307:K$370)</f>
        <v>3</v>
      </c>
      <c r="E204">
        <f>SUM(Tabla_2014[[#This Row],[Goles como Equipo 1]]+Tabla_2014[[#This Row],[Goles como Equipo 2]])</f>
        <v>3</v>
      </c>
      <c r="F204">
        <f>COUNTIFS(Tabla_Primaria!D$307:D$370,$B204,Tabla_Primaria!P$307:P$370,"Victoria")</f>
        <v>0</v>
      </c>
      <c r="G204">
        <f>COUNTIFS(Tabla_Primaria!E$307:E$370,$B204,Tabla_Primaria!Q$307:Q$370,"Victoria")</f>
        <v>1</v>
      </c>
      <c r="H204">
        <f>SUM(Tabla_2014[[#This Row],[Partidos Ganados como Equipo 1]]+Tabla_2014[[#This Row],[Partidos Ganados como Equipo 2]])</f>
        <v>1</v>
      </c>
      <c r="I204">
        <f>COUNTIFS(Tabla_Primaria!D$307:D$370,$B204,Tabla_Primaria!P$307:P$370,"Derrota")</f>
        <v>0</v>
      </c>
      <c r="J204">
        <f>COUNTIFS(Tabla_Primaria!E$307:E$370,$B204,Tabla_Primaria!Q$307:Q$370,"Derrota")</f>
        <v>1</v>
      </c>
      <c r="K204">
        <f>SUM(Tabla_2014[[#This Row],[Partidos Perdidos como Equipo 1]]+Tabla_2014[[#This Row],[Partidos Perdidos como Equipo 2]])</f>
        <v>1</v>
      </c>
      <c r="L204">
        <f>COUNTIFS(Tabla_Primaria!D$307:D$370,$B204,Tabla_Primaria!P$307:P$370,"Empate")</f>
        <v>1</v>
      </c>
      <c r="M204">
        <f>COUNTIFS(Tabla_Primaria!E$307:E$370,$B204,Tabla_Primaria!Q$307:Q$370,"Empate")</f>
        <v>0</v>
      </c>
      <c r="N204">
        <f>SUM(Tabla_2014[[#This Row],[Partidos Empatados como Equipo 1]]+Tabla_2014[[#This Row],[Partidos Empatados como Equipo 2]])</f>
        <v>1</v>
      </c>
    </row>
    <row r="205" spans="1:14" x14ac:dyDescent="0.2">
      <c r="A205">
        <v>2014</v>
      </c>
      <c r="B205" t="s">
        <v>89</v>
      </c>
      <c r="C205">
        <f>SUMIF(Tabla_Primaria!D$307:D$370,$B205,Tabla_Primaria!J$307:J$370)</f>
        <v>1</v>
      </c>
      <c r="D205">
        <f>SUMIF(Tabla_Primaria!E$307:E$370,$B205,Tabla_Primaria!K$307:K$370)</f>
        <v>1</v>
      </c>
      <c r="E205">
        <f>SUM(Tabla_2014[[#This Row],[Goles como Equipo 1]]+Tabla_2014[[#This Row],[Goles como Equipo 2]])</f>
        <v>2</v>
      </c>
      <c r="F205">
        <f>COUNTIFS(Tabla_Primaria!D$307:D$370,$B205,Tabla_Primaria!P$307:P$370,"Victoria")</f>
        <v>0</v>
      </c>
      <c r="G205">
        <f>COUNTIFS(Tabla_Primaria!E$307:E$370,$B205,Tabla_Primaria!Q$307:Q$370,"Victoria")</f>
        <v>0</v>
      </c>
      <c r="H205">
        <f>SUM(Tabla_2014[[#This Row],[Partidos Ganados como Equipo 1]]+Tabla_2014[[#This Row],[Partidos Ganados como Equipo 2]])</f>
        <v>0</v>
      </c>
      <c r="I205">
        <f>COUNTIFS(Tabla_Primaria!D$307:D$370,$B205,Tabla_Primaria!P$307:P$370,"Derrota")</f>
        <v>1</v>
      </c>
      <c r="J205">
        <f>COUNTIFS(Tabla_Primaria!E$307:E$370,$B205,Tabla_Primaria!Q$307:Q$370,"Derrota")</f>
        <v>1</v>
      </c>
      <c r="K205">
        <f>SUM(Tabla_2014[[#This Row],[Partidos Perdidos como Equipo 1]]+Tabla_2014[[#This Row],[Partidos Perdidos como Equipo 2]])</f>
        <v>2</v>
      </c>
      <c r="L205">
        <f>COUNTIFS(Tabla_Primaria!D$307:D$370,$B205,Tabla_Primaria!P$307:P$370,"Empate")</f>
        <v>0</v>
      </c>
      <c r="M205">
        <f>COUNTIFS(Tabla_Primaria!E$307:E$370,$B205,Tabla_Primaria!Q$307:Q$370,"Empate")</f>
        <v>1</v>
      </c>
      <c r="N205">
        <f>SUM(Tabla_2014[[#This Row],[Partidos Empatados como Equipo 1]]+Tabla_2014[[#This Row],[Partidos Empatados como Equipo 2]])</f>
        <v>1</v>
      </c>
    </row>
    <row r="206" spans="1:14" x14ac:dyDescent="0.2">
      <c r="A206">
        <v>2014</v>
      </c>
      <c r="B206" t="s">
        <v>67</v>
      </c>
      <c r="C206">
        <f>SUMIF(Tabla_Primaria!D$307:D$370,$B206,Tabla_Primaria!J$307:J$370)</f>
        <v>5</v>
      </c>
      <c r="D206">
        <f>SUMIF(Tabla_Primaria!E$307:E$370,$B206,Tabla_Primaria!K$307:K$370)</f>
        <v>5</v>
      </c>
      <c r="E206">
        <f>SUM(Tabla_2014[[#This Row],[Goles como Equipo 1]]+Tabla_2014[[#This Row],[Goles como Equipo 2]])</f>
        <v>10</v>
      </c>
      <c r="F206">
        <f>COUNTIFS(Tabla_Primaria!D$307:D$370,$B206,Tabla_Primaria!P$307:P$370,"Victoria")</f>
        <v>2</v>
      </c>
      <c r="G206">
        <f>COUNTIFS(Tabla_Primaria!E$307:E$370,$B206,Tabla_Primaria!Q$307:Q$370,"Victoria")</f>
        <v>1</v>
      </c>
      <c r="H206">
        <f>SUM(Tabla_2014[[#This Row],[Partidos Ganados como Equipo 1]]+Tabla_2014[[#This Row],[Partidos Ganados como Equipo 2]])</f>
        <v>3</v>
      </c>
      <c r="I206">
        <f>COUNTIFS(Tabla_Primaria!D$307:D$370,$B206,Tabla_Primaria!P$307:P$370,"Derrota")</f>
        <v>1</v>
      </c>
      <c r="J206">
        <f>COUNTIFS(Tabla_Primaria!E$307:E$370,$B206,Tabla_Primaria!Q$307:Q$370,"Derrota")</f>
        <v>0</v>
      </c>
      <c r="K206">
        <f>SUM(Tabla_2014[[#This Row],[Partidos Perdidos como Equipo 1]]+Tabla_2014[[#This Row],[Partidos Perdidos como Equipo 2]])</f>
        <v>1</v>
      </c>
      <c r="L206">
        <f>COUNTIFS(Tabla_Primaria!D$307:D$370,$B206,Tabla_Primaria!P$307:P$370,"Empate")</f>
        <v>0</v>
      </c>
      <c r="M206">
        <f>COUNTIFS(Tabla_Primaria!E$307:E$370,$B206,Tabla_Primaria!Q$307:Q$370,"Empate")</f>
        <v>1</v>
      </c>
      <c r="N206">
        <f>SUM(Tabla_2014[[#This Row],[Partidos Empatados como Equipo 1]]+Tabla_2014[[#This Row],[Partidos Empatados como Equipo 2]])</f>
        <v>1</v>
      </c>
    </row>
    <row r="207" spans="1:14" x14ac:dyDescent="0.2">
      <c r="A207">
        <v>2014</v>
      </c>
      <c r="B207" t="s">
        <v>129</v>
      </c>
      <c r="C207">
        <f>SUMIF(Tabla_Primaria!D$307:D$370,$B207,Tabla_Primaria!J$307:J$370)</f>
        <v>9</v>
      </c>
      <c r="D207">
        <f>SUMIF(Tabla_Primaria!E$307:E$370,$B207,Tabla_Primaria!K$307:K$370)</f>
        <v>9</v>
      </c>
      <c r="E207">
        <f>SUM(Tabla_2014[[#This Row],[Goles como Equipo 1]]+Tabla_2014[[#This Row],[Goles como Equipo 2]])</f>
        <v>18</v>
      </c>
      <c r="F207">
        <f>COUNTIFS(Tabla_Primaria!D$307:D$370,$B207,Tabla_Primaria!P$307:P$370,"Victoria")</f>
        <v>3</v>
      </c>
      <c r="G207">
        <f>COUNTIFS(Tabla_Primaria!E$307:E$370,$B207,Tabla_Primaria!Q$307:Q$370,"Victoria")</f>
        <v>3</v>
      </c>
      <c r="H207">
        <f>SUM(Tabla_2014[[#This Row],[Partidos Ganados como Equipo 1]]+Tabla_2014[[#This Row],[Partidos Ganados como Equipo 2]])</f>
        <v>6</v>
      </c>
      <c r="I207">
        <f>COUNTIFS(Tabla_Primaria!D$307:D$370,$B207,Tabla_Primaria!P$307:P$370,"Derrota")</f>
        <v>0</v>
      </c>
      <c r="J207">
        <f>COUNTIFS(Tabla_Primaria!E$307:E$370,$B207,Tabla_Primaria!Q$307:Q$370,"Derrota")</f>
        <v>0</v>
      </c>
      <c r="K207">
        <f>SUM(Tabla_2014[[#This Row],[Partidos Perdidos como Equipo 1]]+Tabla_2014[[#This Row],[Partidos Perdidos como Equipo 2]])</f>
        <v>0</v>
      </c>
      <c r="L207">
        <f>COUNTIFS(Tabla_Primaria!D$307:D$370,$B207,Tabla_Primaria!P$307:P$370,"Empate")</f>
        <v>1</v>
      </c>
      <c r="M207">
        <f>COUNTIFS(Tabla_Primaria!E$307:E$370,$B207,Tabla_Primaria!Q$307:Q$370,"Empate")</f>
        <v>0</v>
      </c>
      <c r="N207">
        <f>SUM(Tabla_2014[[#This Row],[Partidos Empatados como Equipo 1]]+Tabla_2014[[#This Row],[Partidos Empatados como Equipo 2]])</f>
        <v>1</v>
      </c>
    </row>
    <row r="208" spans="1:14" x14ac:dyDescent="0.2">
      <c r="A208">
        <v>2014</v>
      </c>
      <c r="B208" t="s">
        <v>199</v>
      </c>
      <c r="C208">
        <f>SUMIF(Tabla_Primaria!D$307:D$370,$B208,Tabla_Primaria!J$307:J$370)</f>
        <v>1</v>
      </c>
      <c r="D208">
        <f>SUMIF(Tabla_Primaria!E$307:E$370,$B208,Tabla_Primaria!K$307:K$370)</f>
        <v>3</v>
      </c>
      <c r="E208">
        <f>SUM(Tabla_2014[[#This Row],[Goles como Equipo 1]]+Tabla_2014[[#This Row],[Goles como Equipo 2]])</f>
        <v>4</v>
      </c>
      <c r="F208">
        <f>COUNTIFS(Tabla_Primaria!D$307:D$370,$B208,Tabla_Primaria!P$307:P$370,"Victoria")</f>
        <v>0</v>
      </c>
      <c r="G208">
        <f>COUNTIFS(Tabla_Primaria!E$307:E$370,$B208,Tabla_Primaria!Q$307:Q$370,"Victoria")</f>
        <v>0</v>
      </c>
      <c r="H208">
        <f>SUM(Tabla_2014[[#This Row],[Partidos Ganados como Equipo 1]]+Tabla_2014[[#This Row],[Partidos Ganados como Equipo 2]])</f>
        <v>0</v>
      </c>
      <c r="I208">
        <f>COUNTIFS(Tabla_Primaria!D$307:D$370,$B208,Tabla_Primaria!P$307:P$370,"Derrota")</f>
        <v>1</v>
      </c>
      <c r="J208">
        <f>COUNTIFS(Tabla_Primaria!E$307:E$370,$B208,Tabla_Primaria!Q$307:Q$370,"Derrota")</f>
        <v>1</v>
      </c>
      <c r="K208">
        <f>SUM(Tabla_2014[[#This Row],[Partidos Perdidos como Equipo 1]]+Tabla_2014[[#This Row],[Partidos Perdidos como Equipo 2]])</f>
        <v>2</v>
      </c>
      <c r="L208">
        <f>COUNTIFS(Tabla_Primaria!D$307:D$370,$B208,Tabla_Primaria!P$307:P$370,"Empate")</f>
        <v>0</v>
      </c>
      <c r="M208">
        <f>COUNTIFS(Tabla_Primaria!E$307:E$370,$B208,Tabla_Primaria!Q$307:Q$370,"Empate")</f>
        <v>1</v>
      </c>
      <c r="N208">
        <f>SUM(Tabla_2014[[#This Row],[Partidos Empatados como Equipo 1]]+Tabla_2014[[#This Row],[Partidos Empatados como Equipo 2]])</f>
        <v>1</v>
      </c>
    </row>
    <row r="209" spans="1:14" x14ac:dyDescent="0.2">
      <c r="A209">
        <v>2014</v>
      </c>
      <c r="B209" t="s">
        <v>153</v>
      </c>
      <c r="C209">
        <f>SUMIF(Tabla_Primaria!D$307:D$370,$B209,Tabla_Primaria!J$307:J$370)</f>
        <v>2</v>
      </c>
      <c r="D209">
        <f>SUMIF(Tabla_Primaria!E$307:E$370,$B209,Tabla_Primaria!K$307:K$370)</f>
        <v>1</v>
      </c>
      <c r="E209">
        <f>SUM(Tabla_2014[[#This Row],[Goles como Equipo 1]]+Tabla_2014[[#This Row],[Goles como Equipo 2]])</f>
        <v>3</v>
      </c>
      <c r="F209">
        <f>COUNTIFS(Tabla_Primaria!D$307:D$370,$B209,Tabla_Primaria!P$307:P$370,"Victoria")</f>
        <v>1</v>
      </c>
      <c r="G209">
        <f>COUNTIFS(Tabla_Primaria!E$307:E$370,$B209,Tabla_Primaria!Q$307:Q$370,"Victoria")</f>
        <v>0</v>
      </c>
      <c r="H209">
        <f>SUM(Tabla_2014[[#This Row],[Partidos Ganados como Equipo 1]]+Tabla_2014[[#This Row],[Partidos Ganados como Equipo 2]])</f>
        <v>1</v>
      </c>
      <c r="I209">
        <f>COUNTIFS(Tabla_Primaria!D$307:D$370,$B209,Tabla_Primaria!P$307:P$370,"Derrota")</f>
        <v>0</v>
      </c>
      <c r="J209">
        <f>COUNTIFS(Tabla_Primaria!E$307:E$370,$B209,Tabla_Primaria!Q$307:Q$370,"Derrota")</f>
        <v>2</v>
      </c>
      <c r="K209">
        <f>SUM(Tabla_2014[[#This Row],[Partidos Perdidos como Equipo 1]]+Tabla_2014[[#This Row],[Partidos Perdidos como Equipo 2]])</f>
        <v>2</v>
      </c>
      <c r="L209">
        <f>COUNTIFS(Tabla_Primaria!D$307:D$370,$B209,Tabla_Primaria!P$307:P$370,"Empate")</f>
        <v>0</v>
      </c>
      <c r="M209">
        <f>COUNTIFS(Tabla_Primaria!E$307:E$370,$B209,Tabla_Primaria!Q$307:Q$370,"Empate")</f>
        <v>1</v>
      </c>
      <c r="N209">
        <f>SUM(Tabla_2014[[#This Row],[Partidos Empatados como Equipo 1]]+Tabla_2014[[#This Row],[Partidos Empatados como Equipo 2]])</f>
        <v>1</v>
      </c>
    </row>
    <row r="210" spans="1:14" x14ac:dyDescent="0.2">
      <c r="A210">
        <v>2014</v>
      </c>
      <c r="B210" t="s">
        <v>304</v>
      </c>
      <c r="C210">
        <f>SUMIF(Tabla_Primaria!D$307:D$370,$B210,Tabla_Primaria!J$307:J$370)</f>
        <v>1</v>
      </c>
      <c r="D210">
        <f>SUMIF(Tabla_Primaria!E$307:E$370,$B210,Tabla_Primaria!K$307:K$370)</f>
        <v>0</v>
      </c>
      <c r="E210">
        <f>SUM(Tabla_2014[[#This Row],[Goles como Equipo 1]]+Tabla_2014[[#This Row],[Goles como Equipo 2]])</f>
        <v>1</v>
      </c>
      <c r="F210">
        <f>COUNTIFS(Tabla_Primaria!D$307:D$370,$B210,Tabla_Primaria!P$307:P$370,"Victoria")</f>
        <v>0</v>
      </c>
      <c r="G210">
        <f>COUNTIFS(Tabla_Primaria!E$307:E$370,$B210,Tabla_Primaria!Q$307:Q$370,"Victoria")</f>
        <v>0</v>
      </c>
      <c r="H210">
        <f>SUM(Tabla_2014[[#This Row],[Partidos Ganados como Equipo 1]]+Tabla_2014[[#This Row],[Partidos Ganados como Equipo 2]])</f>
        <v>0</v>
      </c>
      <c r="I210">
        <f>COUNTIFS(Tabla_Primaria!D$307:D$370,$B210,Tabla_Primaria!P$307:P$370,"Derrota")</f>
        <v>2</v>
      </c>
      <c r="J210">
        <f>COUNTIFS(Tabla_Primaria!E$307:E$370,$B210,Tabla_Primaria!Q$307:Q$370,"Derrota")</f>
        <v>1</v>
      </c>
      <c r="K210">
        <f>SUM(Tabla_2014[[#This Row],[Partidos Perdidos como Equipo 1]]+Tabla_2014[[#This Row],[Partidos Perdidos como Equipo 2]])</f>
        <v>3</v>
      </c>
      <c r="L210">
        <f>COUNTIFS(Tabla_Primaria!D$307:D$370,$B210,Tabla_Primaria!P$307:P$370,"Empate")</f>
        <v>0</v>
      </c>
      <c r="M210">
        <f>COUNTIFS(Tabla_Primaria!E$307:E$370,$B210,Tabla_Primaria!Q$307:Q$370,"Empate")</f>
        <v>0</v>
      </c>
      <c r="N210">
        <f>SUM(Tabla_2014[[#This Row],[Partidos Empatados como Equipo 1]]+Tabla_2014[[#This Row],[Partidos Empatados como Equipo 2]])</f>
        <v>0</v>
      </c>
    </row>
    <row r="211" spans="1:14" x14ac:dyDescent="0.2">
      <c r="A211">
        <v>2014</v>
      </c>
      <c r="B211" t="s">
        <v>167</v>
      </c>
      <c r="C211">
        <f>SUMIF(Tabla_Primaria!D$307:D$370,$B211,Tabla_Primaria!J$307:J$370)</f>
        <v>0</v>
      </c>
      <c r="D211">
        <f>SUMIF(Tabla_Primaria!E$307:E$370,$B211,Tabla_Primaria!K$307:K$370)</f>
        <v>1</v>
      </c>
      <c r="E211">
        <f>SUM(Tabla_2014[[#This Row],[Goles como Equipo 1]]+Tabla_2014[[#This Row],[Goles como Equipo 2]])</f>
        <v>1</v>
      </c>
      <c r="F211">
        <f>COUNTIFS(Tabla_Primaria!D$307:D$370,$B211,Tabla_Primaria!P$307:P$370,"Victoria")</f>
        <v>0</v>
      </c>
      <c r="G211">
        <f>COUNTIFS(Tabla_Primaria!E$307:E$370,$B211,Tabla_Primaria!Q$307:Q$370,"Victoria")</f>
        <v>0</v>
      </c>
      <c r="H211">
        <f>SUM(Tabla_2014[[#This Row],[Partidos Ganados como Equipo 1]]+Tabla_2014[[#This Row],[Partidos Ganados como Equipo 2]])</f>
        <v>0</v>
      </c>
      <c r="I211">
        <f>COUNTIFS(Tabla_Primaria!D$307:D$370,$B211,Tabla_Primaria!P$307:P$370,"Derrota")</f>
        <v>0</v>
      </c>
      <c r="J211">
        <f>COUNTIFS(Tabla_Primaria!E$307:E$370,$B211,Tabla_Primaria!Q$307:Q$370,"Derrota")</f>
        <v>2</v>
      </c>
      <c r="K211">
        <f>SUM(Tabla_2014[[#This Row],[Partidos Perdidos como Equipo 1]]+Tabla_2014[[#This Row],[Partidos Perdidos como Equipo 2]])</f>
        <v>2</v>
      </c>
      <c r="L211">
        <f>COUNTIFS(Tabla_Primaria!D$307:D$370,$B211,Tabla_Primaria!P$307:P$370,"Empate")</f>
        <v>1</v>
      </c>
      <c r="M211">
        <f>COUNTIFS(Tabla_Primaria!E$307:E$370,$B211,Tabla_Primaria!Q$307:Q$370,"Empate")</f>
        <v>0</v>
      </c>
      <c r="N211">
        <f>SUM(Tabla_2014[[#This Row],[Partidos Empatados como Equipo 1]]+Tabla_2014[[#This Row],[Partidos Empatados como Equipo 2]])</f>
        <v>1</v>
      </c>
    </row>
    <row r="212" spans="1:14" x14ac:dyDescent="0.2">
      <c r="A212">
        <v>2014</v>
      </c>
      <c r="B212" t="s">
        <v>119</v>
      </c>
      <c r="C212">
        <f>SUMIF(Tabla_Primaria!D$307:D$370,$B212,Tabla_Primaria!J$307:J$370)</f>
        <v>0</v>
      </c>
      <c r="D212">
        <f>SUMIF(Tabla_Primaria!E$307:E$370,$B212,Tabla_Primaria!K$307:K$370)</f>
        <v>2</v>
      </c>
      <c r="E212">
        <f>SUM(Tabla_2014[[#This Row],[Goles como Equipo 1]]+Tabla_2014[[#This Row],[Goles como Equipo 2]])</f>
        <v>2</v>
      </c>
      <c r="F212">
        <f>COUNTIFS(Tabla_Primaria!D$307:D$370,$B212,Tabla_Primaria!P$307:P$370,"Victoria")</f>
        <v>0</v>
      </c>
      <c r="G212">
        <f>COUNTIFS(Tabla_Primaria!E$307:E$370,$B212,Tabla_Primaria!Q$307:Q$370,"Victoria")</f>
        <v>1</v>
      </c>
      <c r="H212">
        <f>SUM(Tabla_2014[[#This Row],[Partidos Ganados como Equipo 1]]+Tabla_2014[[#This Row],[Partidos Ganados como Equipo 2]])</f>
        <v>1</v>
      </c>
      <c r="I212">
        <f>COUNTIFS(Tabla_Primaria!D$307:D$370,$B212,Tabla_Primaria!P$307:P$370,"Derrota")</f>
        <v>2</v>
      </c>
      <c r="J212">
        <f>COUNTIFS(Tabla_Primaria!E$307:E$370,$B212,Tabla_Primaria!Q$307:Q$370,"Derrota")</f>
        <v>0</v>
      </c>
      <c r="K212">
        <f>SUM(Tabla_2014[[#This Row],[Partidos Perdidos como Equipo 1]]+Tabla_2014[[#This Row],[Partidos Perdidos como Equipo 2]])</f>
        <v>2</v>
      </c>
      <c r="L212">
        <f>COUNTIFS(Tabla_Primaria!D$307:D$370,$B212,Tabla_Primaria!P$307:P$370,"Empate")</f>
        <v>0</v>
      </c>
      <c r="M212">
        <f>COUNTIFS(Tabla_Primaria!E$307:E$370,$B212,Tabla_Primaria!Q$307:Q$370,"Empate")</f>
        <v>0</v>
      </c>
      <c r="N212">
        <f>SUM(Tabla_2014[[#This Row],[Partidos Empatados como Equipo 1]]+Tabla_2014[[#This Row],[Partidos Empatados como Equipo 2]])</f>
        <v>0</v>
      </c>
    </row>
    <row r="213" spans="1:14" x14ac:dyDescent="0.2">
      <c r="A213">
        <v>2014</v>
      </c>
      <c r="B213" t="s">
        <v>143</v>
      </c>
      <c r="C213">
        <f>SUMIF(Tabla_Primaria!D$307:D$370,$B213,Tabla_Primaria!J$307:J$370)</f>
        <v>1</v>
      </c>
      <c r="D213">
        <f>SUMIF(Tabla_Primaria!E$307:E$370,$B213,Tabla_Primaria!K$307:K$370)</f>
        <v>1</v>
      </c>
      <c r="E213">
        <f>SUM(Tabla_2014[[#This Row],[Goles como Equipo 1]]+Tabla_2014[[#This Row],[Goles como Equipo 2]])</f>
        <v>2</v>
      </c>
      <c r="F213">
        <f>COUNTIFS(Tabla_Primaria!D$307:D$370,$B213,Tabla_Primaria!P$307:P$370,"Victoria")</f>
        <v>0</v>
      </c>
      <c r="G213">
        <f>COUNTIFS(Tabla_Primaria!E$307:E$370,$B213,Tabla_Primaria!Q$307:Q$370,"Victoria")</f>
        <v>0</v>
      </c>
      <c r="H213">
        <f>SUM(Tabla_2014[[#This Row],[Partidos Ganados como Equipo 1]]+Tabla_2014[[#This Row],[Partidos Ganados como Equipo 2]])</f>
        <v>0</v>
      </c>
      <c r="I213">
        <f>COUNTIFS(Tabla_Primaria!D$307:D$370,$B213,Tabla_Primaria!P$307:P$370,"Derrota")</f>
        <v>1</v>
      </c>
      <c r="J213">
        <f>COUNTIFS(Tabla_Primaria!E$307:E$370,$B213,Tabla_Primaria!Q$307:Q$370,"Derrota")</f>
        <v>1</v>
      </c>
      <c r="K213">
        <f>SUM(Tabla_2014[[#This Row],[Partidos Perdidos como Equipo 1]]+Tabla_2014[[#This Row],[Partidos Perdidos como Equipo 2]])</f>
        <v>2</v>
      </c>
      <c r="L213">
        <f>COUNTIFS(Tabla_Primaria!D$307:D$370,$B213,Tabla_Primaria!P$307:P$370,"Empate")</f>
        <v>1</v>
      </c>
      <c r="M213">
        <f>COUNTIFS(Tabla_Primaria!E$307:E$370,$B213,Tabla_Primaria!Q$307:Q$370,"Empate")</f>
        <v>0</v>
      </c>
      <c r="N213">
        <f>SUM(Tabla_2014[[#This Row],[Partidos Empatados como Equipo 1]]+Tabla_2014[[#This Row],[Partidos Empatados como Equipo 2]])</f>
        <v>1</v>
      </c>
    </row>
    <row r="214" spans="1:14" x14ac:dyDescent="0.2">
      <c r="A214">
        <v>2014</v>
      </c>
      <c r="B214" t="s">
        <v>133</v>
      </c>
      <c r="C214">
        <f>SUMIF(Tabla_Primaria!D$307:D$370,$B214,Tabla_Primaria!J$307:J$370)</f>
        <v>2</v>
      </c>
      <c r="D214">
        <f>SUMIF(Tabla_Primaria!E$307:E$370,$B214,Tabla_Primaria!K$307:K$370)</f>
        <v>1</v>
      </c>
      <c r="E214">
        <f>SUM(Tabla_2014[[#This Row],[Goles como Equipo 1]]+Tabla_2014[[#This Row],[Goles como Equipo 2]])</f>
        <v>3</v>
      </c>
      <c r="F214">
        <f>COUNTIFS(Tabla_Primaria!D$307:D$370,$B214,Tabla_Primaria!P$307:P$370,"Victoria")</f>
        <v>0</v>
      </c>
      <c r="G214">
        <f>COUNTIFS(Tabla_Primaria!E$307:E$370,$B214,Tabla_Primaria!Q$307:Q$370,"Victoria")</f>
        <v>0</v>
      </c>
      <c r="H214">
        <f>SUM(Tabla_2014[[#This Row],[Partidos Ganados como Equipo 1]]+Tabla_2014[[#This Row],[Partidos Ganados como Equipo 2]])</f>
        <v>0</v>
      </c>
      <c r="I214">
        <f>COUNTIFS(Tabla_Primaria!D$307:D$370,$B214,Tabla_Primaria!P$307:P$370,"Derrota")</f>
        <v>2</v>
      </c>
      <c r="J214">
        <f>COUNTIFS(Tabla_Primaria!E$307:E$370,$B214,Tabla_Primaria!Q$307:Q$370,"Derrota")</f>
        <v>0</v>
      </c>
      <c r="K214">
        <f>SUM(Tabla_2014[[#This Row],[Partidos Perdidos como Equipo 1]]+Tabla_2014[[#This Row],[Partidos Perdidos como Equipo 2]])</f>
        <v>2</v>
      </c>
      <c r="L214">
        <f>COUNTIFS(Tabla_Primaria!D$307:D$370,$B214,Tabla_Primaria!P$307:P$370,"Empate")</f>
        <v>0</v>
      </c>
      <c r="M214">
        <f>COUNTIFS(Tabla_Primaria!E$307:E$370,$B214,Tabla_Primaria!Q$307:Q$370,"Empate")</f>
        <v>1</v>
      </c>
      <c r="N214">
        <f>SUM(Tabla_2014[[#This Row],[Partidos Empatados como Equipo 1]]+Tabla_2014[[#This Row],[Partidos Empatados como Equipo 2]])</f>
        <v>1</v>
      </c>
    </row>
    <row r="215" spans="1:14" x14ac:dyDescent="0.2">
      <c r="A215">
        <v>2014</v>
      </c>
      <c r="B215" t="s">
        <v>26</v>
      </c>
      <c r="C215">
        <f>SUMIF(Tabla_Primaria!D$307:D$370,$B215,Tabla_Primaria!J$307:J$370)</f>
        <v>1</v>
      </c>
      <c r="D215">
        <f>SUMIF(Tabla_Primaria!E$307:E$370,$B215,Tabla_Primaria!K$307:K$370)</f>
        <v>4</v>
      </c>
      <c r="E215">
        <f>SUM(Tabla_2014[[#This Row],[Goles como Equipo 1]]+Tabla_2014[[#This Row],[Goles como Equipo 2]])</f>
        <v>5</v>
      </c>
      <c r="F215">
        <f>COUNTIFS(Tabla_Primaria!D$307:D$370,$B215,Tabla_Primaria!P$307:P$370,"Victoria")</f>
        <v>1</v>
      </c>
      <c r="G215">
        <f>COUNTIFS(Tabla_Primaria!E$307:E$370,$B215,Tabla_Primaria!Q$307:Q$370,"Victoria")</f>
        <v>1</v>
      </c>
      <c r="H215">
        <f>SUM(Tabla_2014[[#This Row],[Partidos Ganados como Equipo 1]]+Tabla_2014[[#This Row],[Partidos Ganados como Equipo 2]])</f>
        <v>2</v>
      </c>
      <c r="I215">
        <f>COUNTIFS(Tabla_Primaria!D$307:D$370,$B215,Tabla_Primaria!P$307:P$370,"Derrota")</f>
        <v>0</v>
      </c>
      <c r="J215">
        <f>COUNTIFS(Tabla_Primaria!E$307:E$370,$B215,Tabla_Primaria!Q$307:Q$370,"Derrota")</f>
        <v>1</v>
      </c>
      <c r="K215">
        <f>SUM(Tabla_2014[[#This Row],[Partidos Perdidos como Equipo 1]]+Tabla_2014[[#This Row],[Partidos Perdidos como Equipo 2]])</f>
        <v>1</v>
      </c>
      <c r="L215">
        <f>COUNTIFS(Tabla_Primaria!D$307:D$370,$B215,Tabla_Primaria!P$307:P$370,"Empate")</f>
        <v>0</v>
      </c>
      <c r="M215">
        <f>COUNTIFS(Tabla_Primaria!E$307:E$370,$B215,Tabla_Primaria!Q$307:Q$370,"Empate")</f>
        <v>1</v>
      </c>
      <c r="N215">
        <f>SUM(Tabla_2014[[#This Row],[Partidos Empatados como Equipo 1]]+Tabla_2014[[#This Row],[Partidos Empatados como Equipo 2]])</f>
        <v>1</v>
      </c>
    </row>
    <row r="216" spans="1:14" x14ac:dyDescent="0.2">
      <c r="A216">
        <v>2014</v>
      </c>
      <c r="B216" t="s">
        <v>126</v>
      </c>
      <c r="C216">
        <f>SUMIF(Tabla_Primaria!D$307:D$370,$B216,Tabla_Primaria!J$307:J$370)</f>
        <v>4</v>
      </c>
      <c r="D216">
        <f>SUMIF(Tabla_Primaria!E$307:E$370,$B216,Tabla_Primaria!K$307:K$370)</f>
        <v>11</v>
      </c>
      <c r="E216">
        <f>SUM(Tabla_2014[[#This Row],[Goles como Equipo 1]]+Tabla_2014[[#This Row],[Goles como Equipo 2]])</f>
        <v>15</v>
      </c>
      <c r="F216">
        <f>COUNTIFS(Tabla_Primaria!D$307:D$370,$B216,Tabla_Primaria!P$307:P$370,"Victoria")</f>
        <v>3</v>
      </c>
      <c r="G216">
        <f>COUNTIFS(Tabla_Primaria!E$307:E$370,$B216,Tabla_Primaria!Q$307:Q$370,"Victoria")</f>
        <v>3</v>
      </c>
      <c r="H216">
        <f>SUM(Tabla_2014[[#This Row],[Partidos Ganados como Equipo 1]]+Tabla_2014[[#This Row],[Partidos Ganados como Equipo 2]])</f>
        <v>6</v>
      </c>
      <c r="I216">
        <f>COUNTIFS(Tabla_Primaria!D$307:D$370,$B216,Tabla_Primaria!P$307:P$370,"Derrota")</f>
        <v>1</v>
      </c>
      <c r="J216">
        <f>COUNTIFS(Tabla_Primaria!E$307:E$370,$B216,Tabla_Primaria!Q$307:Q$370,"Derrota")</f>
        <v>0</v>
      </c>
      <c r="K216">
        <f>SUM(Tabla_2014[[#This Row],[Partidos Perdidos como Equipo 1]]+Tabla_2014[[#This Row],[Partidos Perdidos como Equipo 2]])</f>
        <v>1</v>
      </c>
      <c r="L216">
        <f>COUNTIFS(Tabla_Primaria!D$307:D$370,$B216,Tabla_Primaria!P$307:P$370,"Empate")</f>
        <v>0</v>
      </c>
      <c r="M216">
        <f>COUNTIFS(Tabla_Primaria!E$307:E$370,$B216,Tabla_Primaria!Q$307:Q$370,"Empate")</f>
        <v>0</v>
      </c>
      <c r="N216">
        <f>SUM(Tabla_2014[[#This Row],[Partidos Empatados como Equipo 1]]+Tabla_2014[[#This Row],[Partidos Empatados como Equipo 2]])</f>
        <v>0</v>
      </c>
    </row>
    <row r="217" spans="1:14" x14ac:dyDescent="0.2">
      <c r="A217">
        <v>2014</v>
      </c>
      <c r="B217" t="s">
        <v>135</v>
      </c>
      <c r="C217">
        <f>SUMIF(Tabla_Primaria!D$307:D$370,$B217,Tabla_Primaria!J$307:J$370)</f>
        <v>3</v>
      </c>
      <c r="D217">
        <f>SUMIF(Tabla_Primaria!E$307:E$370,$B217,Tabla_Primaria!K$307:K$370)</f>
        <v>0</v>
      </c>
      <c r="E217">
        <f>SUM(Tabla_2014[[#This Row],[Goles como Equipo 1]]+Tabla_2014[[#This Row],[Goles como Equipo 2]])</f>
        <v>3</v>
      </c>
      <c r="F217">
        <f>COUNTIFS(Tabla_Primaria!D$307:D$370,$B217,Tabla_Primaria!P$307:P$370,"Victoria")</f>
        <v>1</v>
      </c>
      <c r="G217">
        <f>COUNTIFS(Tabla_Primaria!E$307:E$370,$B217,Tabla_Primaria!Q$307:Q$370,"Victoria")</f>
        <v>0</v>
      </c>
      <c r="H217">
        <f>SUM(Tabla_2014[[#This Row],[Partidos Ganados como Equipo 1]]+Tabla_2014[[#This Row],[Partidos Ganados como Equipo 2]])</f>
        <v>1</v>
      </c>
      <c r="I217">
        <f>COUNTIFS(Tabla_Primaria!D$307:D$370,$B217,Tabla_Primaria!P$307:P$370,"Derrota")</f>
        <v>1</v>
      </c>
      <c r="J217">
        <f>COUNTIFS(Tabla_Primaria!E$307:E$370,$B217,Tabla_Primaria!Q$307:Q$370,"Derrota")</f>
        <v>1</v>
      </c>
      <c r="K217">
        <f>SUM(Tabla_2014[[#This Row],[Partidos Perdidos como Equipo 1]]+Tabla_2014[[#This Row],[Partidos Perdidos como Equipo 2]])</f>
        <v>2</v>
      </c>
      <c r="L217">
        <f>COUNTIFS(Tabla_Primaria!D$307:D$370,$B217,Tabla_Primaria!P$307:P$370,"Empate")</f>
        <v>0</v>
      </c>
      <c r="M217">
        <f>COUNTIFS(Tabla_Primaria!E$307:E$370,$B217,Tabla_Primaria!Q$307:Q$370,"Empate")</f>
        <v>1</v>
      </c>
      <c r="N217">
        <f>SUM(Tabla_2014[[#This Row],[Partidos Empatados como Equipo 1]]+Tabla_2014[[#This Row],[Partidos Empatados como Equipo 2]])</f>
        <v>1</v>
      </c>
    </row>
    <row r="218" spans="1:14" x14ac:dyDescent="0.2">
      <c r="A218">
        <v>2014</v>
      </c>
      <c r="B218" t="s">
        <v>82</v>
      </c>
      <c r="C218">
        <f>SUMIF(Tabla_Primaria!D$307:D$370,$B218,Tabla_Primaria!J$307:J$370)</f>
        <v>2</v>
      </c>
      <c r="D218">
        <f>SUMIF(Tabla_Primaria!E$307:E$370,$B218,Tabla_Primaria!K$307:K$370)</f>
        <v>2</v>
      </c>
      <c r="E218">
        <f>SUM(Tabla_2014[[#This Row],[Goles como Equipo 1]]+Tabla_2014[[#This Row],[Goles como Equipo 2]])</f>
        <v>4</v>
      </c>
      <c r="F218">
        <f>COUNTIFS(Tabla_Primaria!D$307:D$370,$B218,Tabla_Primaria!P$307:P$370,"Victoria")</f>
        <v>1</v>
      </c>
      <c r="G218">
        <f>COUNTIFS(Tabla_Primaria!E$307:E$370,$B218,Tabla_Primaria!Q$307:Q$370,"Victoria")</f>
        <v>0</v>
      </c>
      <c r="H218">
        <f>SUM(Tabla_2014[[#This Row],[Partidos Ganados como Equipo 1]]+Tabla_2014[[#This Row],[Partidos Ganados como Equipo 2]])</f>
        <v>1</v>
      </c>
      <c r="I218">
        <f>COUNTIFS(Tabla_Primaria!D$307:D$370,$B218,Tabla_Primaria!P$307:P$370,"Derrota")</f>
        <v>0</v>
      </c>
      <c r="J218">
        <f>COUNTIFS(Tabla_Primaria!E$307:E$370,$B218,Tabla_Primaria!Q$307:Q$370,"Derrota")</f>
        <v>1</v>
      </c>
      <c r="K218">
        <f>SUM(Tabla_2014[[#This Row],[Partidos Perdidos como Equipo 1]]+Tabla_2014[[#This Row],[Partidos Perdidos como Equipo 2]])</f>
        <v>1</v>
      </c>
      <c r="L218">
        <f>COUNTIFS(Tabla_Primaria!D$307:D$370,$B218,Tabla_Primaria!P$307:P$370,"Empate")</f>
        <v>0</v>
      </c>
      <c r="M218">
        <f>COUNTIFS(Tabla_Primaria!E$307:E$370,$B218,Tabla_Primaria!Q$307:Q$370,"Empate")</f>
        <v>1</v>
      </c>
      <c r="N218">
        <f>SUM(Tabla_2014[[#This Row],[Partidos Empatados como Equipo 1]]+Tabla_2014[[#This Row],[Partidos Empatados como Equipo 2]])</f>
        <v>1</v>
      </c>
    </row>
    <row r="219" spans="1:14" x14ac:dyDescent="0.2">
      <c r="A219">
        <v>2014</v>
      </c>
      <c r="B219" t="s">
        <v>95</v>
      </c>
      <c r="C219">
        <f>SUMIF(Tabla_Primaria!D$307:D$370,$B219,Tabla_Primaria!J$307:J$370)</f>
        <v>1</v>
      </c>
      <c r="D219">
        <f>SUMIF(Tabla_Primaria!E$307:E$370,$B219,Tabla_Primaria!K$307:K$370)</f>
        <v>1</v>
      </c>
      <c r="E219">
        <f>SUM(Tabla_2014[[#This Row],[Goles como Equipo 1]]+Tabla_2014[[#This Row],[Goles como Equipo 2]])</f>
        <v>2</v>
      </c>
      <c r="F219">
        <f>COUNTIFS(Tabla_Primaria!D$307:D$370,$B219,Tabla_Primaria!P$307:P$370,"Victoria")</f>
        <v>0</v>
      </c>
      <c r="G219">
        <f>COUNTIFS(Tabla_Primaria!E$307:E$370,$B219,Tabla_Primaria!Q$307:Q$370,"Victoria")</f>
        <v>0</v>
      </c>
      <c r="H219">
        <f>SUM(Tabla_2014[[#This Row],[Partidos Ganados como Equipo 1]]+Tabla_2014[[#This Row],[Partidos Ganados como Equipo 2]])</f>
        <v>0</v>
      </c>
      <c r="I219">
        <f>COUNTIFS(Tabla_Primaria!D$307:D$370,$B219,Tabla_Primaria!P$307:P$370,"Derrota")</f>
        <v>0</v>
      </c>
      <c r="J219">
        <f>COUNTIFS(Tabla_Primaria!E$307:E$370,$B219,Tabla_Primaria!Q$307:Q$370,"Derrota")</f>
        <v>1</v>
      </c>
      <c r="K219">
        <f>SUM(Tabla_2014[[#This Row],[Partidos Perdidos como Equipo 1]]+Tabla_2014[[#This Row],[Partidos Perdidos como Equipo 2]])</f>
        <v>1</v>
      </c>
      <c r="L219">
        <f>COUNTIFS(Tabla_Primaria!D$307:D$370,$B219,Tabla_Primaria!P$307:P$370,"Empate")</f>
        <v>1</v>
      </c>
      <c r="M219">
        <f>COUNTIFS(Tabla_Primaria!E$307:E$370,$B219,Tabla_Primaria!Q$307:Q$370,"Empate")</f>
        <v>1</v>
      </c>
      <c r="N219">
        <f>SUM(Tabla_2014[[#This Row],[Partidos Empatados como Equipo 1]]+Tabla_2014[[#This Row],[Partidos Empatados como Equipo 2]])</f>
        <v>2</v>
      </c>
    </row>
    <row r="220" spans="1:14" x14ac:dyDescent="0.2">
      <c r="A220">
        <v>2014</v>
      </c>
      <c r="B220" t="s">
        <v>106</v>
      </c>
      <c r="C220">
        <f>SUMIF(Tabla_Primaria!D$307:D$370,$B220,Tabla_Primaria!J$307:J$370)</f>
        <v>1</v>
      </c>
      <c r="D220">
        <f>SUMIF(Tabla_Primaria!E$307:E$370,$B220,Tabla_Primaria!K$307:K$370)</f>
        <v>3</v>
      </c>
      <c r="E220">
        <f>SUM(Tabla_2014[[#This Row],[Goles como Equipo 1]]+Tabla_2014[[#This Row],[Goles como Equipo 2]])</f>
        <v>4</v>
      </c>
      <c r="F220">
        <f>COUNTIFS(Tabla_Primaria!D$307:D$370,$B220,Tabla_Primaria!P$307:P$370,"Victoria")</f>
        <v>0</v>
      </c>
      <c r="G220">
        <f>COUNTIFS(Tabla_Primaria!E$307:E$370,$B220,Tabla_Primaria!Q$307:Q$370,"Victoria")</f>
        <v>1</v>
      </c>
      <c r="H220">
        <f>SUM(Tabla_2014[[#This Row],[Partidos Ganados como Equipo 1]]+Tabla_2014[[#This Row],[Partidos Ganados como Equipo 2]])</f>
        <v>1</v>
      </c>
      <c r="I220">
        <f>COUNTIFS(Tabla_Primaria!D$307:D$370,$B220,Tabla_Primaria!P$307:P$370,"Derrota")</f>
        <v>2</v>
      </c>
      <c r="J220">
        <f>COUNTIFS(Tabla_Primaria!E$307:E$370,$B220,Tabla_Primaria!Q$307:Q$370,"Derrota")</f>
        <v>0</v>
      </c>
      <c r="K220">
        <f>SUM(Tabla_2014[[#This Row],[Partidos Perdidos como Equipo 1]]+Tabla_2014[[#This Row],[Partidos Perdidos como Equipo 2]])</f>
        <v>2</v>
      </c>
      <c r="L220">
        <f>COUNTIFS(Tabla_Primaria!D$307:D$370,$B220,Tabla_Primaria!P$307:P$370,"Empate")</f>
        <v>0</v>
      </c>
      <c r="M220">
        <f>COUNTIFS(Tabla_Primaria!E$307:E$370,$B220,Tabla_Primaria!Q$307:Q$370,"Empate")</f>
        <v>0</v>
      </c>
      <c r="N220">
        <f>SUM(Tabla_2014[[#This Row],[Partidos Empatados como Equipo 1]]+Tabla_2014[[#This Row],[Partidos Empatados como Equipo 2]])</f>
        <v>0</v>
      </c>
    </row>
    <row r="221" spans="1:14" x14ac:dyDescent="0.2">
      <c r="A221">
        <v>2014</v>
      </c>
      <c r="B221" t="s">
        <v>53</v>
      </c>
      <c r="C221">
        <f>SUMIF(Tabla_Primaria!D$307:D$370,$B221,Tabla_Primaria!J$307:J$370)</f>
        <v>4</v>
      </c>
      <c r="D221">
        <f>SUMIF(Tabla_Primaria!E$307:E$370,$B221,Tabla_Primaria!K$307:K$370)</f>
        <v>3</v>
      </c>
      <c r="E221">
        <f>SUM(Tabla_2014[[#This Row],[Goles como Equipo 1]]+Tabla_2014[[#This Row],[Goles como Equipo 2]])</f>
        <v>7</v>
      </c>
      <c r="F221">
        <f>COUNTIFS(Tabla_Primaria!D$307:D$370,$B221,Tabla_Primaria!P$307:P$370,"Victoria")</f>
        <v>1</v>
      </c>
      <c r="G221">
        <f>COUNTIFS(Tabla_Primaria!E$307:E$370,$B221,Tabla_Primaria!Q$307:Q$370,"Victoria")</f>
        <v>1</v>
      </c>
      <c r="H221">
        <f>SUM(Tabla_2014[[#This Row],[Partidos Ganados como Equipo 1]]+Tabla_2014[[#This Row],[Partidos Ganados como Equipo 2]])</f>
        <v>2</v>
      </c>
      <c r="I221">
        <f>COUNTIFS(Tabla_Primaria!D$307:D$370,$B221,Tabla_Primaria!P$307:P$370,"Derrota")</f>
        <v>1</v>
      </c>
      <c r="J221">
        <f>COUNTIFS(Tabla_Primaria!E$307:E$370,$B221,Tabla_Primaria!Q$307:Q$370,"Derrota")</f>
        <v>1</v>
      </c>
      <c r="K221">
        <f>SUM(Tabla_2014[[#This Row],[Partidos Perdidos como Equipo 1]]+Tabla_2014[[#This Row],[Partidos Perdidos como Equipo 2]])</f>
        <v>2</v>
      </c>
      <c r="L221">
        <f>COUNTIFS(Tabla_Primaria!D$307:D$370,$B221,Tabla_Primaria!P$307:P$370,"Empate")</f>
        <v>0</v>
      </c>
      <c r="M221">
        <f>COUNTIFS(Tabla_Primaria!E$307:E$370,$B221,Tabla_Primaria!Q$307:Q$370,"Empate")</f>
        <v>0</v>
      </c>
      <c r="N221">
        <f>SUM(Tabla_2014[[#This Row],[Partidos Empatados como Equipo 1]]+Tabla_2014[[#This Row],[Partidos Empatados como Equipo 2]])</f>
        <v>0</v>
      </c>
    </row>
    <row r="222" spans="1:14" x14ac:dyDescent="0.2">
      <c r="A222">
        <v>2014</v>
      </c>
      <c r="B222" t="s">
        <v>18</v>
      </c>
      <c r="C222">
        <f>SUMIF(Tabla_Primaria!D$307:D$370,$B222,Tabla_Primaria!J$307:J$370)</f>
        <v>3</v>
      </c>
      <c r="D222">
        <f>SUMIF(Tabla_Primaria!E$307:E$370,$B222,Tabla_Primaria!K$307:K$370)</f>
        <v>1</v>
      </c>
      <c r="E222">
        <f>SUM(Tabla_2014[[#This Row],[Goles como Equipo 1]]+Tabla_2014[[#This Row],[Goles como Equipo 2]])</f>
        <v>4</v>
      </c>
      <c r="F222">
        <f>COUNTIFS(Tabla_Primaria!D$307:D$370,$B222,Tabla_Primaria!P$307:P$370,"Victoria")</f>
        <v>1</v>
      </c>
      <c r="G222">
        <f>COUNTIFS(Tabla_Primaria!E$307:E$370,$B222,Tabla_Primaria!Q$307:Q$370,"Victoria")</f>
        <v>1</v>
      </c>
      <c r="H222">
        <f>SUM(Tabla_2014[[#This Row],[Partidos Ganados como Equipo 1]]+Tabla_2014[[#This Row],[Partidos Ganados como Equipo 2]])</f>
        <v>2</v>
      </c>
      <c r="I222">
        <f>COUNTIFS(Tabla_Primaria!D$307:D$370,$B222,Tabla_Primaria!P$307:P$370,"Derrota")</f>
        <v>1</v>
      </c>
      <c r="J222">
        <f>COUNTIFS(Tabla_Primaria!E$307:E$370,$B222,Tabla_Primaria!Q$307:Q$370,"Derrota")</f>
        <v>1</v>
      </c>
      <c r="K222">
        <f>SUM(Tabla_2014[[#This Row],[Partidos Perdidos como Equipo 1]]+Tabla_2014[[#This Row],[Partidos Perdidos como Equipo 2]])</f>
        <v>2</v>
      </c>
      <c r="L222">
        <f>COUNTIFS(Tabla_Primaria!D$307:D$370,$B222,Tabla_Primaria!P$307:P$370,"Empate")</f>
        <v>0</v>
      </c>
      <c r="M222">
        <f>COUNTIFS(Tabla_Primaria!E$307:E$370,$B222,Tabla_Primaria!Q$307:Q$370,"Empate")</f>
        <v>0</v>
      </c>
      <c r="N222">
        <f>SUM(Tabla_2014[[#This Row],[Partidos Empatados como Equipo 1]]+Tabla_2014[[#This Row],[Partidos Empatados como Equipo 2]])</f>
        <v>0</v>
      </c>
    </row>
    <row r="223" spans="1:14" x14ac:dyDescent="0.2">
      <c r="A223">
        <v>2014</v>
      </c>
      <c r="B223" t="s">
        <v>77</v>
      </c>
      <c r="C223">
        <f>SUMIF(Tabla_Primaria!D$307:D$370,$B223,Tabla_Primaria!J$307:J$370)</f>
        <v>2</v>
      </c>
      <c r="D223">
        <f>SUMIF(Tabla_Primaria!E$307:E$370,$B223,Tabla_Primaria!K$307:K$370)</f>
        <v>3</v>
      </c>
      <c r="E223">
        <f>SUM(Tabla_2014[[#This Row],[Goles como Equipo 1]]+Tabla_2014[[#This Row],[Goles como Equipo 2]])</f>
        <v>5</v>
      </c>
      <c r="F223">
        <f>COUNTIFS(Tabla_Primaria!D$307:D$370,$B223,Tabla_Primaria!P$307:P$370,"Victoria")</f>
        <v>0</v>
      </c>
      <c r="G223">
        <f>COUNTIFS(Tabla_Primaria!E$307:E$370,$B223,Tabla_Primaria!Q$307:Q$370,"Victoria")</f>
        <v>1</v>
      </c>
      <c r="H223">
        <f>SUM(Tabla_2014[[#This Row],[Partidos Ganados como Equipo 1]]+Tabla_2014[[#This Row],[Partidos Ganados como Equipo 2]])</f>
        <v>1</v>
      </c>
      <c r="I223">
        <f>COUNTIFS(Tabla_Primaria!D$307:D$370,$B223,Tabla_Primaria!P$307:P$370,"Derrota")</f>
        <v>1</v>
      </c>
      <c r="J223">
        <f>COUNTIFS(Tabla_Primaria!E$307:E$370,$B223,Tabla_Primaria!Q$307:Q$370,"Derrota")</f>
        <v>1</v>
      </c>
      <c r="K223">
        <f>SUM(Tabla_2014[[#This Row],[Partidos Perdidos como Equipo 1]]+Tabla_2014[[#This Row],[Partidos Perdidos como Equipo 2]])</f>
        <v>2</v>
      </c>
      <c r="L223">
        <f>COUNTIFS(Tabla_Primaria!D$307:D$370,$B223,Tabla_Primaria!P$307:P$370,"Empate")</f>
        <v>1</v>
      </c>
      <c r="M223">
        <f>COUNTIFS(Tabla_Primaria!E$307:E$370,$B223,Tabla_Primaria!Q$307:Q$370,"Empate")</f>
        <v>0</v>
      </c>
      <c r="N223">
        <f>SUM(Tabla_2014[[#This Row],[Partidos Empatados como Equipo 1]]+Tabla_2014[[#This Row],[Partidos Empatados como Equipo 2]])</f>
        <v>1</v>
      </c>
    </row>
    <row r="224" spans="1:14" x14ac:dyDescent="0.2">
      <c r="A224" t="s">
        <v>1952</v>
      </c>
      <c r="E224">
        <f>SUBTOTAL(109,Tabla_2014[Total Goles])</f>
        <v>171</v>
      </c>
      <c r="H224">
        <f>SUBTOTAL(109,Tabla_2014[Total Partidos Ganados])</f>
        <v>55</v>
      </c>
      <c r="K224">
        <f>SUBTOTAL(109,Tabla_2014[Total Partidos Perdidos])</f>
        <v>55</v>
      </c>
      <c r="N224">
        <f>SUBTOTAL(103,Tabla_2014[Total Partidos Empatados])</f>
        <v>32</v>
      </c>
    </row>
    <row r="230" spans="1:14" x14ac:dyDescent="0.2">
      <c r="A230" s="28" t="s">
        <v>1958</v>
      </c>
      <c r="B230" s="29" t="s">
        <v>1906</v>
      </c>
      <c r="C230" s="29" t="s">
        <v>1907</v>
      </c>
      <c r="D230" s="29" t="s">
        <v>1908</v>
      </c>
      <c r="E230" s="29" t="s">
        <v>1909</v>
      </c>
      <c r="F230" s="29" t="s">
        <v>1910</v>
      </c>
      <c r="G230" s="29" t="s">
        <v>1911</v>
      </c>
      <c r="H230" s="29" t="s">
        <v>1912</v>
      </c>
      <c r="I230" s="29" t="s">
        <v>1913</v>
      </c>
      <c r="J230" s="29" t="s">
        <v>1914</v>
      </c>
      <c r="K230" s="29" t="s">
        <v>1915</v>
      </c>
      <c r="L230" s="29" t="s">
        <v>1916</v>
      </c>
      <c r="M230" s="29" t="s">
        <v>1917</v>
      </c>
      <c r="N230" s="30" t="s">
        <v>1918</v>
      </c>
    </row>
    <row r="231" spans="1:14" x14ac:dyDescent="0.2">
      <c r="A231">
        <v>2018</v>
      </c>
      <c r="B231" t="s">
        <v>39</v>
      </c>
      <c r="C231">
        <f>SUMIF(Tabla_Primaria!D$371:D$434,$B231,Tabla_Primaria!J$371:J$434)</f>
        <v>1</v>
      </c>
      <c r="D231">
        <f>SUMIF(Tabla_Primaria!E$371:E$434,$B231,Tabla_Primaria!K$371:K$434)</f>
        <v>5</v>
      </c>
      <c r="E231">
        <f>SUM(Tabla_2018[[#This Row],[Goles como Equipo 1]]+Tabla_2018[[#This Row],[Goles como Equipo 2]])</f>
        <v>6</v>
      </c>
      <c r="F231">
        <f>COUNTIFS(Tabla_Primaria!D$371:D$434,$B231,Tabla_Primaria!P$371:P$434,"Victoria")</f>
        <v>0</v>
      </c>
      <c r="G231">
        <f>COUNTIFS(Tabla_Primaria!E$371:E$434,$B231,Tabla_Primaria!Q$371:Q$434,"Victoria")</f>
        <v>1</v>
      </c>
      <c r="H231">
        <f>SUM(Tabla_2018[[#This Row],[Partidos Ganados como Equipo 1]]+Tabla_2018[[#This Row],[Partidos Ganados como Equipo 2]])</f>
        <v>1</v>
      </c>
      <c r="I231">
        <f>COUNTIFS(Tabla_Primaria!D$307:D$370,$B192,Tabla_Primaria!P$307:P$370,"Derrota")</f>
        <v>0</v>
      </c>
      <c r="J231">
        <f>COUNTIFS(Tabla_Primaria!E$307:E$370,$B192,Tabla_Primaria!Q$307:Q$370,"Derrota")</f>
        <v>2</v>
      </c>
      <c r="K231">
        <f>SUM(Tabla_2018[[#This Row],[Partidos Perdidos como Equipo 1]]+Tabla_2018[[#This Row],[Partidos Perdidos como Equipo 2]])</f>
        <v>2</v>
      </c>
      <c r="L231">
        <f>COUNTIFS(Tabla_Primaria!D$307:D$370,$B192,Tabla_Primaria!P$307:P$370,"Empate")</f>
        <v>1</v>
      </c>
      <c r="M231">
        <f>COUNTIFS(Tabla_Primaria!E$307:E$370,$B192,Tabla_Primaria!Q$307:Q$370,"Empate")</f>
        <v>0</v>
      </c>
      <c r="N231">
        <f>SUM(Tabla_2018[[#This Row],[Partidos Empatados como Equipo 1]]+Tabla_2018[[#This Row],[Partidos Empatados como Equipo 2]])</f>
        <v>1</v>
      </c>
    </row>
    <row r="232" spans="1:14" x14ac:dyDescent="0.2">
      <c r="A232">
        <v>2018</v>
      </c>
      <c r="B232" t="s">
        <v>55</v>
      </c>
      <c r="C232">
        <f>SUMIF(Tabla_Primaria!D$371:D$434,$B232,Tabla_Primaria!J$371:J$434)</f>
        <v>0</v>
      </c>
      <c r="D232">
        <f>SUMIF(Tabla_Primaria!E$371:E$434,$B232,Tabla_Primaria!K$371:K$434)</f>
        <v>2</v>
      </c>
      <c r="E232">
        <f>SUM(Tabla_2018[[#This Row],[Goles como Equipo 1]]+Tabla_2018[[#This Row],[Goles como Equipo 2]])</f>
        <v>2</v>
      </c>
      <c r="F232">
        <f>COUNTIFS(Tabla_Primaria!D$371:D$434,$B232,Tabla_Primaria!P$371:P$434,"Victoria")</f>
        <v>0</v>
      </c>
      <c r="G232">
        <f>COUNTIFS(Tabla_Primaria!E$371:E$434,$B232,Tabla_Primaria!Q$371:Q$434,"Victoria")</f>
        <v>0</v>
      </c>
      <c r="H232">
        <f>SUM(Tabla_2018[[#This Row],[Partidos Ganados como Equipo 1]]+Tabla_2018[[#This Row],[Partidos Ganados como Equipo 2]])</f>
        <v>0</v>
      </c>
      <c r="I232">
        <f>COUNTIFS(Tabla_Primaria!D$307:D$370,$B193,Tabla_Primaria!P$307:P$370,"Derrota")</f>
        <v>0</v>
      </c>
      <c r="J232">
        <f>COUNTIFS(Tabla_Primaria!E$307:E$370,$B193,Tabla_Primaria!Q$307:Q$370,"Derrota")</f>
        <v>1</v>
      </c>
      <c r="K232">
        <f>SUM(Tabla_2018[[#This Row],[Partidos Perdidos como Equipo 1]]+Tabla_2018[[#This Row],[Partidos Perdidos como Equipo 2]])</f>
        <v>1</v>
      </c>
      <c r="L232">
        <f>COUNTIFS(Tabla_Primaria!D$307:D$370,$B193,Tabla_Primaria!P$307:P$370,"Empate")</f>
        <v>0</v>
      </c>
      <c r="M232">
        <f>COUNTIFS(Tabla_Primaria!E$307:E$370,$B193,Tabla_Primaria!Q$307:Q$370,"Empate")</f>
        <v>0</v>
      </c>
      <c r="N232">
        <f>SUM(Tabla_2018[[#This Row],[Partidos Empatados como Equipo 1]]+Tabla_2018[[#This Row],[Partidos Empatados como Equipo 2]])</f>
        <v>0</v>
      </c>
    </row>
    <row r="233" spans="1:14" x14ac:dyDescent="0.2">
      <c r="A233">
        <v>2018</v>
      </c>
      <c r="B233" t="s">
        <v>147</v>
      </c>
      <c r="C233">
        <f>SUMIF(Tabla_Primaria!D$371:D$434,$B233,Tabla_Primaria!J$371:J$434)</f>
        <v>13</v>
      </c>
      <c r="D233">
        <f>SUMIF(Tabla_Primaria!E$371:E$434,$B233,Tabla_Primaria!K$371:K$434)</f>
        <v>3</v>
      </c>
      <c r="E233">
        <f>SUM(Tabla_2018[[#This Row],[Goles como Equipo 1]]+Tabla_2018[[#This Row],[Goles como Equipo 2]])</f>
        <v>16</v>
      </c>
      <c r="F233">
        <f>COUNTIFS(Tabla_Primaria!D$371:D$434,$B233,Tabla_Primaria!P$371:P$434,"Victoria")</f>
        <v>4</v>
      </c>
      <c r="G233">
        <f>COUNTIFS(Tabla_Primaria!E$371:E$434,$B233,Tabla_Primaria!Q$371:Q$434,"Victoria")</f>
        <v>2</v>
      </c>
      <c r="H233">
        <f>SUM(Tabla_2018[[#This Row],[Partidos Ganados como Equipo 1]]+Tabla_2018[[#This Row],[Partidos Ganados como Equipo 2]])</f>
        <v>6</v>
      </c>
      <c r="I233">
        <f>COUNTIFS(Tabla_Primaria!D$307:D$370,$B194,Tabla_Primaria!P$307:P$370,"Derrota")</f>
        <v>2</v>
      </c>
      <c r="J233">
        <f>COUNTIFS(Tabla_Primaria!E$307:E$370,$B194,Tabla_Primaria!Q$307:Q$370,"Derrota")</f>
        <v>1</v>
      </c>
      <c r="K233">
        <f>SUM(Tabla_2018[[#This Row],[Partidos Perdidos como Equipo 1]]+Tabla_2018[[#This Row],[Partidos Perdidos como Equipo 2]])</f>
        <v>3</v>
      </c>
      <c r="L233">
        <f>COUNTIFS(Tabla_Primaria!D$307:D$370,$B194,Tabla_Primaria!P$307:P$370,"Empate")</f>
        <v>0</v>
      </c>
      <c r="M233">
        <f>COUNTIFS(Tabla_Primaria!E$307:E$370,$B194,Tabla_Primaria!Q$307:Q$370,"Empate")</f>
        <v>0</v>
      </c>
      <c r="N233">
        <f>SUM(Tabla_2018[[#This Row],[Partidos Empatados como Equipo 1]]+Tabla_2018[[#This Row],[Partidos Empatados como Equipo 2]])</f>
        <v>0</v>
      </c>
    </row>
    <row r="234" spans="1:14" x14ac:dyDescent="0.2">
      <c r="A234">
        <v>2018</v>
      </c>
      <c r="B234" t="s">
        <v>25</v>
      </c>
      <c r="C234">
        <f>SUMIF(Tabla_Primaria!D$371:D$434,$B234,Tabla_Primaria!J$371:J$434)</f>
        <v>6</v>
      </c>
      <c r="D234">
        <f>SUMIF(Tabla_Primaria!E$371:E$434,$B234,Tabla_Primaria!K$371:K$434)</f>
        <v>2</v>
      </c>
      <c r="E234">
        <f>SUM(Tabla_2018[[#This Row],[Goles como Equipo 1]]+Tabla_2018[[#This Row],[Goles como Equipo 2]])</f>
        <v>8</v>
      </c>
      <c r="F234">
        <f>COUNTIFS(Tabla_Primaria!D$371:D$434,$B234,Tabla_Primaria!P$371:P$434,"Victoria")</f>
        <v>2</v>
      </c>
      <c r="G234">
        <f>COUNTIFS(Tabla_Primaria!E$371:E$434,$B234,Tabla_Primaria!Q$371:Q$434,"Victoria")</f>
        <v>1</v>
      </c>
      <c r="H234">
        <f>SUM(Tabla_2018[[#This Row],[Partidos Ganados como Equipo 1]]+Tabla_2018[[#This Row],[Partidos Ganados como Equipo 2]])</f>
        <v>3</v>
      </c>
      <c r="I234">
        <f>COUNTIFS(Tabla_Primaria!D$307:D$370,$B195,Tabla_Primaria!P$307:P$370,"Derrota")</f>
        <v>0</v>
      </c>
      <c r="J234">
        <f>COUNTIFS(Tabla_Primaria!E$307:E$370,$B195,Tabla_Primaria!Q$307:Q$370,"Derrota")</f>
        <v>1</v>
      </c>
      <c r="K234">
        <f>SUM(Tabla_2018[[#This Row],[Partidos Perdidos como Equipo 1]]+Tabla_2018[[#This Row],[Partidos Perdidos como Equipo 2]])</f>
        <v>1</v>
      </c>
      <c r="L234">
        <f>COUNTIFS(Tabla_Primaria!D$307:D$370,$B195,Tabla_Primaria!P$307:P$370,"Empate")</f>
        <v>0</v>
      </c>
      <c r="M234">
        <f>COUNTIFS(Tabla_Primaria!E$307:E$370,$B195,Tabla_Primaria!Q$307:Q$370,"Empate")</f>
        <v>0</v>
      </c>
      <c r="N234">
        <f>SUM(Tabla_2018[[#This Row],[Partidos Empatados como Equipo 1]]+Tabla_2018[[#This Row],[Partidos Empatados como Equipo 2]])</f>
        <v>0</v>
      </c>
    </row>
    <row r="235" spans="1:14" x14ac:dyDescent="0.2">
      <c r="A235">
        <v>2018</v>
      </c>
      <c r="B235" t="s">
        <v>43</v>
      </c>
      <c r="C235">
        <f>SUMIF(Tabla_Primaria!D$371:D$434,$B235,Tabla_Primaria!J$371:J$434)</f>
        <v>2</v>
      </c>
      <c r="D235">
        <f>SUMIF(Tabla_Primaria!E$371:E$434,$B235,Tabla_Primaria!K$371:K$434)</f>
        <v>4</v>
      </c>
      <c r="E235">
        <f>SUM(Tabla_2018[[#This Row],[Goles como Equipo 1]]+Tabla_2018[[#This Row],[Goles como Equipo 2]])</f>
        <v>6</v>
      </c>
      <c r="F235">
        <f>COUNTIFS(Tabla_Primaria!D$371:D$434,$B235,Tabla_Primaria!P$371:P$434,"Victoria")</f>
        <v>0</v>
      </c>
      <c r="G235">
        <f>COUNTIFS(Tabla_Primaria!E$371:E$434,$B235,Tabla_Primaria!Q$371:Q$434,"Victoria")</f>
        <v>2</v>
      </c>
      <c r="H235">
        <f>SUM(Tabla_2018[[#This Row],[Partidos Ganados como Equipo 1]]+Tabla_2018[[#This Row],[Partidos Ganados como Equipo 2]])</f>
        <v>2</v>
      </c>
      <c r="I235">
        <f>COUNTIFS(Tabla_Primaria!D$307:D$370,$B196,Tabla_Primaria!P$307:P$370,"Derrota")</f>
        <v>0</v>
      </c>
      <c r="J235">
        <f>COUNTIFS(Tabla_Primaria!E$307:E$370,$B196,Tabla_Primaria!Q$307:Q$370,"Derrota")</f>
        <v>2</v>
      </c>
      <c r="K235">
        <f>SUM(Tabla_2018[[#This Row],[Partidos Perdidos como Equipo 1]]+Tabla_2018[[#This Row],[Partidos Perdidos como Equipo 2]])</f>
        <v>2</v>
      </c>
      <c r="L235">
        <f>COUNTIFS(Tabla_Primaria!D$307:D$370,$B196,Tabla_Primaria!P$307:P$370,"Empate")</f>
        <v>0</v>
      </c>
      <c r="M235">
        <f>COUNTIFS(Tabla_Primaria!E$307:E$370,$B196,Tabla_Primaria!Q$307:Q$370,"Empate")</f>
        <v>0</v>
      </c>
      <c r="N235">
        <f>SUM(Tabla_2018[[#This Row],[Partidos Empatados como Equipo 1]]+Tabla_2018[[#This Row],[Partidos Empatados como Equipo 2]])</f>
        <v>0</v>
      </c>
    </row>
    <row r="236" spans="1:14" x14ac:dyDescent="0.2">
      <c r="A236">
        <v>2018</v>
      </c>
      <c r="B236" t="s">
        <v>131</v>
      </c>
      <c r="C236">
        <f>SUMIF(Tabla_Primaria!D$371:D$434,$B236,Tabla_Primaria!J$371:J$434)</f>
        <v>0</v>
      </c>
      <c r="D236">
        <f>SUMIF(Tabla_Primaria!E$371:E$434,$B236,Tabla_Primaria!K$371:K$434)</f>
        <v>2</v>
      </c>
      <c r="E236">
        <f>SUM(Tabla_2018[[#This Row],[Goles como Equipo 1]]+Tabla_2018[[#This Row],[Goles como Equipo 2]])</f>
        <v>2</v>
      </c>
      <c r="F236">
        <f>COUNTIFS(Tabla_Primaria!D$371:D$434,$B236,Tabla_Primaria!P$371:P$434,"Victoria")</f>
        <v>0</v>
      </c>
      <c r="G236">
        <f>COUNTIFS(Tabla_Primaria!E$371:E$434,$B236,Tabla_Primaria!Q$371:Q$434,"Victoria")</f>
        <v>0</v>
      </c>
      <c r="H236">
        <f>SUM(Tabla_2018[[#This Row],[Partidos Ganados como Equipo 1]]+Tabla_2018[[#This Row],[Partidos Ganados como Equipo 2]])</f>
        <v>0</v>
      </c>
      <c r="I236">
        <f>COUNTIFS(Tabla_Primaria!D$307:D$370,$B197,Tabla_Primaria!P$307:P$370,"Derrota")</f>
        <v>2</v>
      </c>
      <c r="J236">
        <f>COUNTIFS(Tabla_Primaria!E$307:E$370,$B197,Tabla_Primaria!Q$307:Q$370,"Derrota")</f>
        <v>0</v>
      </c>
      <c r="K236">
        <f>SUM(Tabla_2018[[#This Row],[Partidos Perdidos como Equipo 1]]+Tabla_2018[[#This Row],[Partidos Perdidos como Equipo 2]])</f>
        <v>2</v>
      </c>
      <c r="L236">
        <f>COUNTIFS(Tabla_Primaria!D$307:D$370,$B197,Tabla_Primaria!P$307:P$370,"Empate")</f>
        <v>1</v>
      </c>
      <c r="M236">
        <f>COUNTIFS(Tabla_Primaria!E$307:E$370,$B197,Tabla_Primaria!Q$307:Q$370,"Empate")</f>
        <v>0</v>
      </c>
      <c r="N236">
        <f>SUM(Tabla_2018[[#This Row],[Partidos Empatados como Equipo 1]]+Tabla_2018[[#This Row],[Partidos Empatados como Equipo 2]])</f>
        <v>1</v>
      </c>
    </row>
    <row r="237" spans="1:14" x14ac:dyDescent="0.2">
      <c r="A237">
        <v>2018</v>
      </c>
      <c r="B237" t="s">
        <v>274</v>
      </c>
      <c r="C237">
        <f>SUMIF(Tabla_Primaria!D$371:D$434,$B237,Tabla_Primaria!J$371:J$434)</f>
        <v>5</v>
      </c>
      <c r="D237">
        <f>SUMIF(Tabla_Primaria!E$371:E$434,$B237,Tabla_Primaria!K$371:K$434)</f>
        <v>9</v>
      </c>
      <c r="E237">
        <f>SUM(Tabla_2018[[#This Row],[Goles como Equipo 1]]+Tabla_2018[[#This Row],[Goles como Equipo 2]])</f>
        <v>14</v>
      </c>
      <c r="F237">
        <f>COUNTIFS(Tabla_Primaria!D$371:D$434,$B237,Tabla_Primaria!P$371:P$434,"Victoria")</f>
        <v>3</v>
      </c>
      <c r="G237">
        <f>COUNTIFS(Tabla_Primaria!E$371:E$434,$B237,Tabla_Primaria!Q$371:Q$434,"Victoria")</f>
        <v>3</v>
      </c>
      <c r="H237">
        <f>SUM(Tabla_2018[[#This Row],[Partidos Ganados como Equipo 1]]+Tabla_2018[[#This Row],[Partidos Ganados como Equipo 2]])</f>
        <v>6</v>
      </c>
      <c r="I237">
        <f>COUNTIFS(Tabla_Primaria!D$307:D$370,$B198,Tabla_Primaria!P$307:P$370,"Derrota")</f>
        <v>1</v>
      </c>
      <c r="J237">
        <f>COUNTIFS(Tabla_Primaria!E$307:E$370,$B198,Tabla_Primaria!Q$307:Q$370,"Derrota")</f>
        <v>2</v>
      </c>
      <c r="K237">
        <f>SUM(Tabla_2018[[#This Row],[Partidos Perdidos como Equipo 1]]+Tabla_2018[[#This Row],[Partidos Perdidos como Equipo 2]])</f>
        <v>3</v>
      </c>
      <c r="L237">
        <f>COUNTIFS(Tabla_Primaria!D$307:D$370,$B198,Tabla_Primaria!P$307:P$370,"Empate")</f>
        <v>0</v>
      </c>
      <c r="M237">
        <f>COUNTIFS(Tabla_Primaria!E$307:E$370,$B198,Tabla_Primaria!Q$307:Q$370,"Empate")</f>
        <v>0</v>
      </c>
      <c r="N237">
        <f>SUM(Tabla_2018[[#This Row],[Partidos Empatados como Equipo 1]]+Tabla_2018[[#This Row],[Partidos Empatados como Equipo 2]])</f>
        <v>0</v>
      </c>
    </row>
    <row r="238" spans="1:14" x14ac:dyDescent="0.2">
      <c r="A238">
        <v>2018</v>
      </c>
      <c r="B238" t="s">
        <v>72</v>
      </c>
      <c r="C238">
        <f>SUMIF(Tabla_Primaria!D$371:D$434,$B238,Tabla_Primaria!J$371:J$434)</f>
        <v>1</v>
      </c>
      <c r="D238">
        <f>SUMIF(Tabla_Primaria!E$371:E$434,$B238,Tabla_Primaria!K$371:K$434)</f>
        <v>2</v>
      </c>
      <c r="E238">
        <f>SUM(Tabla_2018[[#This Row],[Goles como Equipo 1]]+Tabla_2018[[#This Row],[Goles como Equipo 2]])</f>
        <v>3</v>
      </c>
      <c r="F238">
        <f>COUNTIFS(Tabla_Primaria!D$371:D$434,$B238,Tabla_Primaria!P$371:P$434,"Victoria")</f>
        <v>0</v>
      </c>
      <c r="G238">
        <f>COUNTIFS(Tabla_Primaria!E$371:E$434,$B238,Tabla_Primaria!Q$371:Q$434,"Victoria")</f>
        <v>1</v>
      </c>
      <c r="H238">
        <f>SUM(Tabla_2018[[#This Row],[Partidos Ganados como Equipo 1]]+Tabla_2018[[#This Row],[Partidos Ganados como Equipo 2]])</f>
        <v>1</v>
      </c>
      <c r="I238">
        <f>COUNTIFS(Tabla_Primaria!D$307:D$370,$B199,Tabla_Primaria!P$307:P$370,"Derrota")</f>
        <v>0</v>
      </c>
      <c r="J238">
        <f>COUNTIFS(Tabla_Primaria!E$307:E$370,$B199,Tabla_Primaria!Q$307:Q$370,"Derrota")</f>
        <v>2</v>
      </c>
      <c r="K238">
        <f>SUM(Tabla_2018[[#This Row],[Partidos Perdidos como Equipo 1]]+Tabla_2018[[#This Row],[Partidos Perdidos como Equipo 2]])</f>
        <v>2</v>
      </c>
      <c r="L238">
        <f>COUNTIFS(Tabla_Primaria!D$307:D$370,$B199,Tabla_Primaria!P$307:P$370,"Empate")</f>
        <v>0</v>
      </c>
      <c r="M238">
        <f>COUNTIFS(Tabla_Primaria!E$307:E$370,$B199,Tabla_Primaria!Q$307:Q$370,"Empate")</f>
        <v>0</v>
      </c>
      <c r="N238">
        <f>SUM(Tabla_2018[[#This Row],[Partidos Empatados como Equipo 1]]+Tabla_2018[[#This Row],[Partidos Empatados como Equipo 2]])</f>
        <v>0</v>
      </c>
    </row>
    <row r="239" spans="1:14" x14ac:dyDescent="0.2">
      <c r="A239">
        <v>2018</v>
      </c>
      <c r="B239" t="s">
        <v>183</v>
      </c>
      <c r="C239">
        <f>SUMIF(Tabla_Primaria!D$371:D$434,$B239,Tabla_Primaria!J$371:J$434)</f>
        <v>0</v>
      </c>
      <c r="D239">
        <f>SUMIF(Tabla_Primaria!E$371:E$434,$B239,Tabla_Primaria!K$371:K$434)</f>
        <v>2</v>
      </c>
      <c r="E239">
        <f>SUM(Tabla_2018[[#This Row],[Goles como Equipo 1]]+Tabla_2018[[#This Row],[Goles como Equipo 2]])</f>
        <v>2</v>
      </c>
      <c r="F239">
        <f>COUNTIFS(Tabla_Primaria!D$371:D$434,$B239,Tabla_Primaria!P$371:P$434,"Victoria")</f>
        <v>0</v>
      </c>
      <c r="G239">
        <f>COUNTIFS(Tabla_Primaria!E$371:E$434,$B239,Tabla_Primaria!Q$371:Q$434,"Victoria")</f>
        <v>0</v>
      </c>
      <c r="H239">
        <f>SUM(Tabla_2018[[#This Row],[Partidos Ganados como Equipo 1]]+Tabla_2018[[#This Row],[Partidos Ganados como Equipo 2]])</f>
        <v>0</v>
      </c>
      <c r="I239">
        <f>COUNTIFS(Tabla_Primaria!D$307:D$370,$B200,Tabla_Primaria!P$307:P$370,"Derrota")</f>
        <v>0</v>
      </c>
      <c r="J239">
        <f>COUNTIFS(Tabla_Primaria!E$307:E$370,$B200,Tabla_Primaria!Q$307:Q$370,"Derrota")</f>
        <v>1</v>
      </c>
      <c r="K239">
        <f>SUM(Tabla_2018[[#This Row],[Partidos Perdidos como Equipo 1]]+Tabla_2018[[#This Row],[Partidos Perdidos como Equipo 2]])</f>
        <v>1</v>
      </c>
      <c r="L239">
        <f>COUNTIFS(Tabla_Primaria!D$307:D$370,$B200,Tabla_Primaria!P$307:P$370,"Empate")</f>
        <v>0</v>
      </c>
      <c r="M239">
        <f>COUNTIFS(Tabla_Primaria!E$307:E$370,$B200,Tabla_Primaria!Q$307:Q$370,"Empate")</f>
        <v>0</v>
      </c>
      <c r="N239">
        <f>SUM(Tabla_2018[[#This Row],[Partidos Empatados como Equipo 1]]+Tabla_2018[[#This Row],[Partidos Empatados como Equipo 2]])</f>
        <v>0</v>
      </c>
    </row>
    <row r="240" spans="1:14" x14ac:dyDescent="0.2">
      <c r="A240">
        <v>2018</v>
      </c>
      <c r="B240" t="s">
        <v>89</v>
      </c>
      <c r="C240">
        <f>SUMIF(Tabla_Primaria!D$371:D$434,$B240,Tabla_Primaria!J$371:J$434)</f>
        <v>6</v>
      </c>
      <c r="D240">
        <f>SUMIF(Tabla_Primaria!E$371:E$434,$B240,Tabla_Primaria!K$371:K$434)</f>
        <v>6</v>
      </c>
      <c r="E240">
        <f>SUM(Tabla_2018[[#This Row],[Goles como Equipo 1]]+Tabla_2018[[#This Row],[Goles como Equipo 2]])</f>
        <v>12</v>
      </c>
      <c r="F240">
        <f>COUNTIFS(Tabla_Primaria!D$371:D$434,$B240,Tabla_Primaria!P$371:P$434,"Victoria")</f>
        <v>1</v>
      </c>
      <c r="G240">
        <f>COUNTIFS(Tabla_Primaria!E$371:E$434,$B240,Tabla_Primaria!Q$371:Q$434,"Victoria")</f>
        <v>3</v>
      </c>
      <c r="H240">
        <f>SUM(Tabla_2018[[#This Row],[Partidos Ganados como Equipo 1]]+Tabla_2018[[#This Row],[Partidos Ganados como Equipo 2]])</f>
        <v>4</v>
      </c>
      <c r="I240">
        <f>COUNTIFS(Tabla_Primaria!D$307:D$370,$B201,Tabla_Primaria!P$307:P$370,"Derrota")</f>
        <v>0</v>
      </c>
      <c r="J240">
        <f>COUNTIFS(Tabla_Primaria!E$307:E$370,$B201,Tabla_Primaria!Q$307:Q$370,"Derrota")</f>
        <v>1</v>
      </c>
      <c r="K240">
        <f>SUM(Tabla_2018[[#This Row],[Partidos Perdidos como Equipo 1]]+Tabla_2018[[#This Row],[Partidos Perdidos como Equipo 2]])</f>
        <v>1</v>
      </c>
      <c r="L240">
        <f>COUNTIFS(Tabla_Primaria!D$307:D$370,$B201,Tabla_Primaria!P$307:P$370,"Empate")</f>
        <v>1</v>
      </c>
      <c r="M240">
        <f>COUNTIFS(Tabla_Primaria!E$307:E$370,$B201,Tabla_Primaria!Q$307:Q$370,"Empate")</f>
        <v>0</v>
      </c>
      <c r="N240">
        <f>SUM(Tabla_2018[[#This Row],[Partidos Empatados como Equipo 1]]+Tabla_2018[[#This Row],[Partidos Empatados como Equipo 2]])</f>
        <v>1</v>
      </c>
    </row>
    <row r="241" spans="1:14" x14ac:dyDescent="0.2">
      <c r="A241">
        <v>2018</v>
      </c>
      <c r="B241" t="s">
        <v>67</v>
      </c>
      <c r="C241">
        <f>SUMIF(Tabla_Primaria!D$371:D$434,$B241,Tabla_Primaria!J$371:J$434)</f>
        <v>12</v>
      </c>
      <c r="D241">
        <f>SUMIF(Tabla_Primaria!E$371:E$434,$B241,Tabla_Primaria!K$371:K$434)</f>
        <v>2</v>
      </c>
      <c r="E241">
        <f>SUM(Tabla_2018[[#This Row],[Goles como Equipo 1]]+Tabla_2018[[#This Row],[Goles como Equipo 2]])</f>
        <v>14</v>
      </c>
      <c r="F241">
        <f>COUNTIFS(Tabla_Primaria!D$371:D$434,$B241,Tabla_Primaria!P$371:P$434,"Victoria")</f>
        <v>5</v>
      </c>
      <c r="G241">
        <f>COUNTIFS(Tabla_Primaria!E$371:E$434,$B241,Tabla_Primaria!Q$371:Q$434,"Victoria")</f>
        <v>1</v>
      </c>
      <c r="H241">
        <f>SUM(Tabla_2018[[#This Row],[Partidos Ganados como Equipo 1]]+Tabla_2018[[#This Row],[Partidos Ganados como Equipo 2]])</f>
        <v>6</v>
      </c>
      <c r="I241">
        <f>COUNTIFS(Tabla_Primaria!D$307:D$370,$B202,Tabla_Primaria!P$307:P$370,"Derrota")</f>
        <v>0</v>
      </c>
      <c r="J241">
        <f>COUNTIFS(Tabla_Primaria!E$307:E$370,$B202,Tabla_Primaria!Q$307:Q$370,"Derrota")</f>
        <v>2</v>
      </c>
      <c r="K241">
        <f>SUM(Tabla_2018[[#This Row],[Partidos Perdidos como Equipo 1]]+Tabla_2018[[#This Row],[Partidos Perdidos como Equipo 2]])</f>
        <v>2</v>
      </c>
      <c r="L241">
        <f>COUNTIFS(Tabla_Primaria!D$307:D$370,$B202,Tabla_Primaria!P$307:P$370,"Empate")</f>
        <v>0</v>
      </c>
      <c r="M241">
        <f>COUNTIFS(Tabla_Primaria!E$307:E$370,$B202,Tabla_Primaria!Q$307:Q$370,"Empate")</f>
        <v>0</v>
      </c>
      <c r="N241">
        <f>SUM(Tabla_2018[[#This Row],[Partidos Empatados como Equipo 1]]+Tabla_2018[[#This Row],[Partidos Empatados como Equipo 2]])</f>
        <v>0</v>
      </c>
    </row>
    <row r="242" spans="1:14" x14ac:dyDescent="0.2">
      <c r="A242">
        <v>2018</v>
      </c>
      <c r="B242" t="s">
        <v>129</v>
      </c>
      <c r="C242">
        <f>SUMIF(Tabla_Primaria!D$371:D$434,$B242,Tabla_Primaria!J$371:J$434)</f>
        <v>2</v>
      </c>
      <c r="D242">
        <f>SUMIF(Tabla_Primaria!E$371:E$434,$B242,Tabla_Primaria!K$371:K$434)</f>
        <v>0</v>
      </c>
      <c r="E242">
        <f>SUM(Tabla_2018[[#This Row],[Goles como Equipo 1]]+Tabla_2018[[#This Row],[Goles como Equipo 2]])</f>
        <v>2</v>
      </c>
      <c r="F242">
        <f>COUNTIFS(Tabla_Primaria!D$371:D$434,$B242,Tabla_Primaria!P$371:P$434,"Victoria")</f>
        <v>1</v>
      </c>
      <c r="G242">
        <f>COUNTIFS(Tabla_Primaria!E$371:E$434,$B242,Tabla_Primaria!Q$371:Q$434,"Victoria")</f>
        <v>0</v>
      </c>
      <c r="H242">
        <f>SUM(Tabla_2018[[#This Row],[Partidos Ganados como Equipo 1]]+Tabla_2018[[#This Row],[Partidos Ganados como Equipo 2]])</f>
        <v>1</v>
      </c>
      <c r="I242">
        <f>COUNTIFS(Tabla_Primaria!D$307:D$370,$B203,Tabla_Primaria!P$307:P$370,"Derrota")</f>
        <v>1</v>
      </c>
      <c r="J242">
        <f>COUNTIFS(Tabla_Primaria!E$307:E$370,$B203,Tabla_Primaria!Q$307:Q$370,"Derrota")</f>
        <v>1</v>
      </c>
      <c r="K242">
        <f>SUM(Tabla_2018[[#This Row],[Partidos Perdidos como Equipo 1]]+Tabla_2018[[#This Row],[Partidos Perdidos como Equipo 2]])</f>
        <v>2</v>
      </c>
      <c r="L242">
        <f>COUNTIFS(Tabla_Primaria!D$307:D$370,$B203,Tabla_Primaria!P$307:P$370,"Empate")</f>
        <v>0</v>
      </c>
      <c r="M242">
        <f>COUNTIFS(Tabla_Primaria!E$307:E$370,$B203,Tabla_Primaria!Q$307:Q$370,"Empate")</f>
        <v>0</v>
      </c>
      <c r="N242">
        <f>SUM(Tabla_2018[[#This Row],[Partidos Empatados como Equipo 1]]+Tabla_2018[[#This Row],[Partidos Empatados como Equipo 2]])</f>
        <v>0</v>
      </c>
    </row>
    <row r="243" spans="1:14" x14ac:dyDescent="0.2">
      <c r="A243">
        <v>2018</v>
      </c>
      <c r="B243" t="s">
        <v>76</v>
      </c>
      <c r="C243">
        <f>SUMIF(Tabla_Primaria!D$371:D$434,$B243,Tabla_Primaria!J$371:J$434)</f>
        <v>1</v>
      </c>
      <c r="D243">
        <f>SUMIF(Tabla_Primaria!E$371:E$434,$B243,Tabla_Primaria!K$371:K$434)</f>
        <v>1</v>
      </c>
      <c r="E243">
        <f>SUM(Tabla_2018[[#This Row],[Goles como Equipo 1]]+Tabla_2018[[#This Row],[Goles como Equipo 2]])</f>
        <v>2</v>
      </c>
      <c r="F243">
        <f>COUNTIFS(Tabla_Primaria!D$371:D$434,$B243,Tabla_Primaria!P$371:P$434,"Victoria")</f>
        <v>0</v>
      </c>
      <c r="G243">
        <f>COUNTIFS(Tabla_Primaria!E$371:E$434,$B243,Tabla_Primaria!Q$371:Q$434,"Victoria")</f>
        <v>0</v>
      </c>
      <c r="H243">
        <f>SUM(Tabla_2018[[#This Row],[Partidos Ganados como Equipo 1]]+Tabla_2018[[#This Row],[Partidos Ganados como Equipo 2]])</f>
        <v>0</v>
      </c>
      <c r="I243">
        <f>COUNTIFS(Tabla_Primaria!D$307:D$370,$B204,Tabla_Primaria!P$307:P$370,"Derrota")</f>
        <v>0</v>
      </c>
      <c r="J243">
        <f>COUNTIFS(Tabla_Primaria!E$307:E$370,$B204,Tabla_Primaria!Q$307:Q$370,"Derrota")</f>
        <v>1</v>
      </c>
      <c r="K243">
        <f>SUM(Tabla_2018[[#This Row],[Partidos Perdidos como Equipo 1]]+Tabla_2018[[#This Row],[Partidos Perdidos como Equipo 2]])</f>
        <v>1</v>
      </c>
      <c r="L243">
        <f>COUNTIFS(Tabla_Primaria!D$307:D$370,$B204,Tabla_Primaria!P$307:P$370,"Empate")</f>
        <v>1</v>
      </c>
      <c r="M243">
        <f>COUNTIFS(Tabla_Primaria!E$307:E$370,$B204,Tabla_Primaria!Q$307:Q$370,"Empate")</f>
        <v>0</v>
      </c>
      <c r="N243">
        <f>SUM(Tabla_2018[[#This Row],[Partidos Empatados como Equipo 1]]+Tabla_2018[[#This Row],[Partidos Empatados como Equipo 2]])</f>
        <v>1</v>
      </c>
    </row>
    <row r="244" spans="1:14" x14ac:dyDescent="0.2">
      <c r="A244">
        <v>2018</v>
      </c>
      <c r="B244" t="s">
        <v>167</v>
      </c>
      <c r="C244">
        <f>SUMIF(Tabla_Primaria!D$371:D$434,$B244,Tabla_Primaria!J$371:J$434)</f>
        <v>1</v>
      </c>
      <c r="D244">
        <f>SUMIF(Tabla_Primaria!E$371:E$434,$B244,Tabla_Primaria!K$371:K$434)</f>
        <v>1</v>
      </c>
      <c r="E244">
        <f>SUM(Tabla_2018[[#This Row],[Goles como Equipo 1]]+Tabla_2018[[#This Row],[Goles como Equipo 2]])</f>
        <v>2</v>
      </c>
      <c r="F244">
        <f>COUNTIFS(Tabla_Primaria!D$371:D$434,$B244,Tabla_Primaria!P$371:P$434,"Victoria")</f>
        <v>0</v>
      </c>
      <c r="G244">
        <f>COUNTIFS(Tabla_Primaria!E$371:E$434,$B244,Tabla_Primaria!Q$371:Q$434,"Victoria")</f>
        <v>1</v>
      </c>
      <c r="H244">
        <f>SUM(Tabla_2018[[#This Row],[Partidos Ganados como Equipo 1]]+Tabla_2018[[#This Row],[Partidos Ganados como Equipo 2]])</f>
        <v>1</v>
      </c>
      <c r="I244">
        <f>COUNTIFS(Tabla_Primaria!D$307:D$370,$B205,Tabla_Primaria!P$307:P$370,"Derrota")</f>
        <v>1</v>
      </c>
      <c r="J244">
        <f>COUNTIFS(Tabla_Primaria!E$307:E$370,$B205,Tabla_Primaria!Q$307:Q$370,"Derrota")</f>
        <v>1</v>
      </c>
      <c r="K244">
        <f>SUM(Tabla_2018[[#This Row],[Partidos Perdidos como Equipo 1]]+Tabla_2018[[#This Row],[Partidos Perdidos como Equipo 2]])</f>
        <v>2</v>
      </c>
      <c r="L244">
        <f>COUNTIFS(Tabla_Primaria!D$307:D$370,$B205,Tabla_Primaria!P$307:P$370,"Empate")</f>
        <v>0</v>
      </c>
      <c r="M244">
        <f>COUNTIFS(Tabla_Primaria!E$307:E$370,$B205,Tabla_Primaria!Q$307:Q$370,"Empate")</f>
        <v>1</v>
      </c>
      <c r="N244">
        <f>SUM(Tabla_2018[[#This Row],[Partidos Empatados como Equipo 1]]+Tabla_2018[[#This Row],[Partidos Empatados como Equipo 2]])</f>
        <v>1</v>
      </c>
    </row>
    <row r="245" spans="1:14" x14ac:dyDescent="0.2">
      <c r="A245">
        <v>2018</v>
      </c>
      <c r="B245" t="s">
        <v>143</v>
      </c>
      <c r="C245">
        <f>SUMIF(Tabla_Primaria!D$371:D$434,$B245,Tabla_Primaria!J$371:J$434)</f>
        <v>2</v>
      </c>
      <c r="D245">
        <f>SUMIF(Tabla_Primaria!E$371:E$434,$B245,Tabla_Primaria!K$371:K$434)</f>
        <v>4</v>
      </c>
      <c r="E245">
        <f>SUM(Tabla_2018[[#This Row],[Goles como Equipo 1]]+Tabla_2018[[#This Row],[Goles como Equipo 2]])</f>
        <v>6</v>
      </c>
      <c r="F245">
        <f>COUNTIFS(Tabla_Primaria!D$371:D$434,$B245,Tabla_Primaria!P$371:P$434,"Victoria")</f>
        <v>0</v>
      </c>
      <c r="G245">
        <f>COUNTIFS(Tabla_Primaria!E$371:E$434,$B245,Tabla_Primaria!Q$371:Q$434,"Victoria")</f>
        <v>1</v>
      </c>
      <c r="H245">
        <f>SUM(Tabla_2018[[#This Row],[Partidos Ganados como Equipo 1]]+Tabla_2018[[#This Row],[Partidos Ganados como Equipo 2]])</f>
        <v>1</v>
      </c>
      <c r="I245">
        <f>COUNTIFS(Tabla_Primaria!D$307:D$370,$B206,Tabla_Primaria!P$307:P$370,"Derrota")</f>
        <v>1</v>
      </c>
      <c r="J245">
        <f>COUNTIFS(Tabla_Primaria!E$307:E$370,$B206,Tabla_Primaria!Q$307:Q$370,"Derrota")</f>
        <v>0</v>
      </c>
      <c r="K245">
        <f>SUM(Tabla_2018[[#This Row],[Partidos Perdidos como Equipo 1]]+Tabla_2018[[#This Row],[Partidos Perdidos como Equipo 2]])</f>
        <v>1</v>
      </c>
      <c r="L245">
        <f>COUNTIFS(Tabla_Primaria!D$307:D$370,$B206,Tabla_Primaria!P$307:P$370,"Empate")</f>
        <v>0</v>
      </c>
      <c r="M245">
        <f>COUNTIFS(Tabla_Primaria!E$307:E$370,$B206,Tabla_Primaria!Q$307:Q$370,"Empate")</f>
        <v>1</v>
      </c>
      <c r="N245">
        <f>SUM(Tabla_2018[[#This Row],[Partidos Empatados como Equipo 1]]+Tabla_2018[[#This Row],[Partidos Empatados como Equipo 2]])</f>
        <v>1</v>
      </c>
    </row>
    <row r="246" spans="1:14" x14ac:dyDescent="0.2">
      <c r="A246">
        <v>2018</v>
      </c>
      <c r="B246" t="s">
        <v>133</v>
      </c>
      <c r="C246">
        <f>SUMIF(Tabla_Primaria!D$371:D$434,$B246,Tabla_Primaria!J$371:J$434)</f>
        <v>3</v>
      </c>
      <c r="D246">
        <f>SUMIF(Tabla_Primaria!E$371:E$434,$B246,Tabla_Primaria!K$371:K$434)</f>
        <v>0</v>
      </c>
      <c r="E246">
        <f>SUM(Tabla_2018[[#This Row],[Goles como Equipo 1]]+Tabla_2018[[#This Row],[Goles como Equipo 2]])</f>
        <v>3</v>
      </c>
      <c r="F246">
        <f>COUNTIFS(Tabla_Primaria!D$371:D$434,$B246,Tabla_Primaria!P$371:P$434,"Victoria")</f>
        <v>1</v>
      </c>
      <c r="G246">
        <f>COUNTIFS(Tabla_Primaria!E$371:E$434,$B246,Tabla_Primaria!Q$371:Q$434,"Victoria")</f>
        <v>0</v>
      </c>
      <c r="H246">
        <f>SUM(Tabla_2018[[#This Row],[Partidos Ganados como Equipo 1]]+Tabla_2018[[#This Row],[Partidos Ganados como Equipo 2]])</f>
        <v>1</v>
      </c>
      <c r="I246">
        <f>COUNTIFS(Tabla_Primaria!D$307:D$370,$B207,Tabla_Primaria!P$307:P$370,"Derrota")</f>
        <v>0</v>
      </c>
      <c r="J246">
        <f>COUNTIFS(Tabla_Primaria!E$307:E$370,$B207,Tabla_Primaria!Q$307:Q$370,"Derrota")</f>
        <v>0</v>
      </c>
      <c r="K246">
        <f>SUM(Tabla_2018[[#This Row],[Partidos Perdidos como Equipo 1]]+Tabla_2018[[#This Row],[Partidos Perdidos como Equipo 2]])</f>
        <v>0</v>
      </c>
      <c r="L246">
        <f>COUNTIFS(Tabla_Primaria!D$307:D$370,$B207,Tabla_Primaria!P$307:P$370,"Empate")</f>
        <v>1</v>
      </c>
      <c r="M246">
        <f>COUNTIFS(Tabla_Primaria!E$307:E$370,$B207,Tabla_Primaria!Q$307:Q$370,"Empate")</f>
        <v>0</v>
      </c>
      <c r="N246">
        <f>SUM(Tabla_2018[[#This Row],[Partidos Empatados como Equipo 1]]+Tabla_2018[[#This Row],[Partidos Empatados como Equipo 2]])</f>
        <v>1</v>
      </c>
    </row>
    <row r="247" spans="1:14" x14ac:dyDescent="0.2">
      <c r="A247">
        <v>2018</v>
      </c>
      <c r="B247" t="s">
        <v>26</v>
      </c>
      <c r="C247">
        <f>SUMIF(Tabla_Primaria!D$371:D$434,$B247,Tabla_Primaria!J$371:J$434)</f>
        <v>0</v>
      </c>
      <c r="D247">
        <f>SUMIF(Tabla_Primaria!E$371:E$434,$B247,Tabla_Primaria!K$371:K$434)</f>
        <v>3</v>
      </c>
      <c r="E247">
        <f>SUM(Tabla_2018[[#This Row],[Goles como Equipo 1]]+Tabla_2018[[#This Row],[Goles como Equipo 2]])</f>
        <v>3</v>
      </c>
      <c r="F247">
        <f>COUNTIFS(Tabla_Primaria!D$371:D$434,$B247,Tabla_Primaria!P$371:P$434,"Victoria")</f>
        <v>0</v>
      </c>
      <c r="G247">
        <f>COUNTIFS(Tabla_Primaria!E$371:E$434,$B247,Tabla_Primaria!Q$371:Q$434,"Victoria")</f>
        <v>2</v>
      </c>
      <c r="H247">
        <f>SUM(Tabla_2018[[#This Row],[Partidos Ganados como Equipo 1]]+Tabla_2018[[#This Row],[Partidos Ganados como Equipo 2]])</f>
        <v>2</v>
      </c>
      <c r="I247">
        <f>COUNTIFS(Tabla_Primaria!D$307:D$370,$B208,Tabla_Primaria!P$307:P$370,"Derrota")</f>
        <v>1</v>
      </c>
      <c r="J247">
        <f>COUNTIFS(Tabla_Primaria!E$307:E$370,$B208,Tabla_Primaria!Q$307:Q$370,"Derrota")</f>
        <v>1</v>
      </c>
      <c r="K247">
        <f>SUM(Tabla_2018[[#This Row],[Partidos Perdidos como Equipo 1]]+Tabla_2018[[#This Row],[Partidos Perdidos como Equipo 2]])</f>
        <v>2</v>
      </c>
      <c r="L247">
        <f>COUNTIFS(Tabla_Primaria!D$307:D$370,$B208,Tabla_Primaria!P$307:P$370,"Empate")</f>
        <v>0</v>
      </c>
      <c r="M247">
        <f>COUNTIFS(Tabla_Primaria!E$307:E$370,$B208,Tabla_Primaria!Q$307:Q$370,"Empate")</f>
        <v>1</v>
      </c>
      <c r="N247">
        <f>SUM(Tabla_2018[[#This Row],[Partidos Empatados como Equipo 1]]+Tabla_2018[[#This Row],[Partidos Empatados como Equipo 2]])</f>
        <v>1</v>
      </c>
    </row>
    <row r="248" spans="1:14" x14ac:dyDescent="0.2">
      <c r="A248">
        <v>2018</v>
      </c>
      <c r="B248" t="s">
        <v>110</v>
      </c>
      <c r="C248">
        <f>SUMIF(Tabla_Primaria!D$371:D$434,$B248,Tabla_Primaria!J$371:J$434)</f>
        <v>0</v>
      </c>
      <c r="D248">
        <f>SUMIF(Tabla_Primaria!E$371:E$434,$B248,Tabla_Primaria!K$371:K$434)</f>
        <v>2</v>
      </c>
      <c r="E248">
        <f>SUM(Tabla_2018[[#This Row],[Goles como Equipo 1]]+Tabla_2018[[#This Row],[Goles como Equipo 2]])</f>
        <v>2</v>
      </c>
      <c r="F248">
        <f>COUNTIFS(Tabla_Primaria!D$371:D$434,$B248,Tabla_Primaria!P$371:P$434,"Victoria")</f>
        <v>0</v>
      </c>
      <c r="G248">
        <f>COUNTIFS(Tabla_Primaria!E$371:E$434,$B248,Tabla_Primaria!Q$371:Q$434,"Victoria")</f>
        <v>0</v>
      </c>
      <c r="H248">
        <f>SUM(Tabla_2018[[#This Row],[Partidos Ganados como Equipo 1]]+Tabla_2018[[#This Row],[Partidos Ganados como Equipo 2]])</f>
        <v>0</v>
      </c>
      <c r="I248">
        <f>COUNTIFS(Tabla_Primaria!D$307:D$370,$B209,Tabla_Primaria!P$307:P$370,"Derrota")</f>
        <v>0</v>
      </c>
      <c r="J248">
        <f>COUNTIFS(Tabla_Primaria!E$307:E$370,$B209,Tabla_Primaria!Q$307:Q$370,"Derrota")</f>
        <v>2</v>
      </c>
      <c r="K248">
        <f>SUM(Tabla_2018[[#This Row],[Partidos Perdidos como Equipo 1]]+Tabla_2018[[#This Row],[Partidos Perdidos como Equipo 2]])</f>
        <v>2</v>
      </c>
      <c r="L248">
        <f>COUNTIFS(Tabla_Primaria!D$307:D$370,$B209,Tabla_Primaria!P$307:P$370,"Empate")</f>
        <v>0</v>
      </c>
      <c r="M248">
        <f>COUNTIFS(Tabla_Primaria!E$307:E$370,$B209,Tabla_Primaria!Q$307:Q$370,"Empate")</f>
        <v>1</v>
      </c>
      <c r="N248">
        <f>SUM(Tabla_2018[[#This Row],[Partidos Empatados como Equipo 1]]+Tabla_2018[[#This Row],[Partidos Empatados como Equipo 2]])</f>
        <v>1</v>
      </c>
    </row>
    <row r="249" spans="1:14" x14ac:dyDescent="0.2">
      <c r="A249">
        <v>2018</v>
      </c>
      <c r="B249" t="s">
        <v>135</v>
      </c>
      <c r="C249">
        <f>SUMIF(Tabla_Primaria!D$371:D$434,$B249,Tabla_Primaria!J$371:J$434)</f>
        <v>3</v>
      </c>
      <c r="D249">
        <f>SUMIF(Tabla_Primaria!E$371:E$434,$B249,Tabla_Primaria!K$371:K$434)</f>
        <v>0</v>
      </c>
      <c r="E249">
        <f>SUM(Tabla_2018[[#This Row],[Goles como Equipo 1]]+Tabla_2018[[#This Row],[Goles como Equipo 2]])</f>
        <v>3</v>
      </c>
      <c r="F249">
        <f>COUNTIFS(Tabla_Primaria!D$371:D$434,$B249,Tabla_Primaria!P$371:P$434,"Victoria")</f>
        <v>1</v>
      </c>
      <c r="G249">
        <f>COUNTIFS(Tabla_Primaria!E$371:E$434,$B249,Tabla_Primaria!Q$371:Q$434,"Victoria")</f>
        <v>0</v>
      </c>
      <c r="H249">
        <f>SUM(Tabla_2018[[#This Row],[Partidos Ganados como Equipo 1]]+Tabla_2018[[#This Row],[Partidos Ganados como Equipo 2]])</f>
        <v>1</v>
      </c>
      <c r="I249">
        <f>COUNTIFS(Tabla_Primaria!D$307:D$370,$B210,Tabla_Primaria!P$307:P$370,"Derrota")</f>
        <v>2</v>
      </c>
      <c r="J249">
        <f>COUNTIFS(Tabla_Primaria!E$307:E$370,$B210,Tabla_Primaria!Q$307:Q$370,"Derrota")</f>
        <v>1</v>
      </c>
      <c r="K249">
        <f>SUM(Tabla_2018[[#This Row],[Partidos Perdidos como Equipo 1]]+Tabla_2018[[#This Row],[Partidos Perdidos como Equipo 2]])</f>
        <v>3</v>
      </c>
      <c r="L249">
        <f>COUNTIFS(Tabla_Primaria!D$307:D$370,$B210,Tabla_Primaria!P$307:P$370,"Empate")</f>
        <v>0</v>
      </c>
      <c r="M249">
        <f>COUNTIFS(Tabla_Primaria!E$307:E$370,$B210,Tabla_Primaria!Q$307:Q$370,"Empate")</f>
        <v>0</v>
      </c>
      <c r="N249">
        <f>SUM(Tabla_2018[[#This Row],[Partidos Empatados como Equipo 1]]+Tabla_2018[[#This Row],[Partidos Empatados como Equipo 2]])</f>
        <v>0</v>
      </c>
    </row>
    <row r="250" spans="1:14" x14ac:dyDescent="0.2">
      <c r="A250">
        <v>2018</v>
      </c>
      <c r="B250" t="s">
        <v>531</v>
      </c>
      <c r="C250">
        <f>SUMIF(Tabla_Primaria!D$371:D$434,$B250,Tabla_Primaria!J$371:J$434)</f>
        <v>1</v>
      </c>
      <c r="D250">
        <f>SUMIF(Tabla_Primaria!E$371:E$434,$B250,Tabla_Primaria!K$371:K$434)</f>
        <v>1</v>
      </c>
      <c r="E250">
        <f>SUM(Tabla_2018[[#This Row],[Goles como Equipo 1]]+Tabla_2018[[#This Row],[Goles como Equipo 2]])</f>
        <v>2</v>
      </c>
      <c r="F250">
        <f>COUNTIFS(Tabla_Primaria!D$371:D$434,$B250,Tabla_Primaria!P$371:P$434,"Victoria")</f>
        <v>0</v>
      </c>
      <c r="G250">
        <f>COUNTIFS(Tabla_Primaria!E$371:E$434,$B250,Tabla_Primaria!Q$371:Q$434,"Victoria")</f>
        <v>0</v>
      </c>
      <c r="H250">
        <f>SUM(Tabla_2018[[#This Row],[Partidos Ganados como Equipo 1]]+Tabla_2018[[#This Row],[Partidos Ganados como Equipo 2]])</f>
        <v>0</v>
      </c>
      <c r="I250">
        <f>COUNTIFS(Tabla_Primaria!D$307:D$370,$B211,Tabla_Primaria!P$307:P$370,"Derrota")</f>
        <v>0</v>
      </c>
      <c r="J250">
        <f>COUNTIFS(Tabla_Primaria!E$307:E$370,$B211,Tabla_Primaria!Q$307:Q$370,"Derrota")</f>
        <v>2</v>
      </c>
      <c r="K250">
        <f>SUM(Tabla_2018[[#This Row],[Partidos Perdidos como Equipo 1]]+Tabla_2018[[#This Row],[Partidos Perdidos como Equipo 2]])</f>
        <v>2</v>
      </c>
      <c r="L250">
        <f>COUNTIFS(Tabla_Primaria!D$307:D$370,$B211,Tabla_Primaria!P$307:P$370,"Empate")</f>
        <v>1</v>
      </c>
      <c r="M250">
        <f>COUNTIFS(Tabla_Primaria!E$307:E$370,$B211,Tabla_Primaria!Q$307:Q$370,"Empate")</f>
        <v>0</v>
      </c>
      <c r="N250">
        <f>SUM(Tabla_2018[[#This Row],[Partidos Empatados como Equipo 1]]+Tabla_2018[[#This Row],[Partidos Empatados como Equipo 2]])</f>
        <v>1</v>
      </c>
    </row>
    <row r="251" spans="1:14" x14ac:dyDescent="0.2">
      <c r="A251">
        <v>2018</v>
      </c>
      <c r="B251" t="s">
        <v>1905</v>
      </c>
      <c r="C251">
        <f>SUMIF(Tabla_Primaria!D$371:D$434,$B251,Tabla_Primaria!J$371:J$434)</f>
        <v>0</v>
      </c>
      <c r="D251">
        <f>SUMIF(Tabla_Primaria!E$371:E$434,$B251,Tabla_Primaria!K$371:K$434)</f>
        <v>2</v>
      </c>
      <c r="E251">
        <f>SUM(Tabla_2018[[#This Row],[Goles como Equipo 1]]+Tabla_2018[[#This Row],[Goles como Equipo 2]])</f>
        <v>2</v>
      </c>
      <c r="F251">
        <f>COUNTIFS(Tabla_Primaria!D$371:D$434,$B251,Tabla_Primaria!P$371:P$434,"Victoria")</f>
        <v>0</v>
      </c>
      <c r="G251">
        <f>COUNTIFS(Tabla_Primaria!E$371:E$434,$B251,Tabla_Primaria!Q$371:Q$434,"Victoria")</f>
        <v>1</v>
      </c>
      <c r="H251">
        <f>SUM(Tabla_2018[[#This Row],[Partidos Ganados como Equipo 1]]+Tabla_2018[[#This Row],[Partidos Ganados como Equipo 2]])</f>
        <v>1</v>
      </c>
      <c r="I251">
        <f>COUNTIFS(Tabla_Primaria!D$307:D$370,$B212,Tabla_Primaria!P$307:P$370,"Derrota")</f>
        <v>2</v>
      </c>
      <c r="J251">
        <f>COUNTIFS(Tabla_Primaria!E$307:E$370,$B212,Tabla_Primaria!Q$307:Q$370,"Derrota")</f>
        <v>0</v>
      </c>
      <c r="K251">
        <f>SUM(Tabla_2018[[#This Row],[Partidos Perdidos como Equipo 1]]+Tabla_2018[[#This Row],[Partidos Perdidos como Equipo 2]])</f>
        <v>2</v>
      </c>
      <c r="L251">
        <f>COUNTIFS(Tabla_Primaria!D$307:D$370,$B212,Tabla_Primaria!P$307:P$370,"Empate")</f>
        <v>0</v>
      </c>
      <c r="M251">
        <f>COUNTIFS(Tabla_Primaria!E$307:E$370,$B212,Tabla_Primaria!Q$307:Q$370,"Empate")</f>
        <v>0</v>
      </c>
      <c r="N251">
        <f>SUM(Tabla_2018[[#This Row],[Partidos Empatados como Equipo 1]]+Tabla_2018[[#This Row],[Partidos Empatados como Equipo 2]])</f>
        <v>0</v>
      </c>
    </row>
    <row r="252" spans="1:14" x14ac:dyDescent="0.2">
      <c r="A252">
        <v>2018</v>
      </c>
      <c r="B252" t="s">
        <v>90</v>
      </c>
      <c r="C252">
        <f>SUMIF(Tabla_Primaria!D$371:D$434,$B252,Tabla_Primaria!J$371:J$434)</f>
        <v>1</v>
      </c>
      <c r="D252">
        <f>SUMIF(Tabla_Primaria!E$371:E$434,$B252,Tabla_Primaria!K$371:K$434)</f>
        <v>1</v>
      </c>
      <c r="E252">
        <f>SUM(Tabla_2018[[#This Row],[Goles como Equipo 1]]+Tabla_2018[[#This Row],[Goles como Equipo 2]])</f>
        <v>2</v>
      </c>
      <c r="F252">
        <f>COUNTIFS(Tabla_Primaria!D$371:D$434,$B252,Tabla_Primaria!P$371:P$434,"Victoria")</f>
        <v>0</v>
      </c>
      <c r="G252">
        <f>COUNTIFS(Tabla_Primaria!E$371:E$434,$B252,Tabla_Primaria!Q$371:Q$434,"Victoria")</f>
        <v>1</v>
      </c>
      <c r="H252">
        <f>SUM(Tabla_2018[[#This Row],[Partidos Ganados como Equipo 1]]+Tabla_2018[[#This Row],[Partidos Ganados como Equipo 2]])</f>
        <v>1</v>
      </c>
      <c r="I252">
        <f>COUNTIFS(Tabla_Primaria!D$307:D$370,$B213,Tabla_Primaria!P$307:P$370,"Derrota")</f>
        <v>1</v>
      </c>
      <c r="J252">
        <f>COUNTIFS(Tabla_Primaria!E$307:E$370,$B213,Tabla_Primaria!Q$307:Q$370,"Derrota")</f>
        <v>1</v>
      </c>
      <c r="K252">
        <f>SUM(Tabla_2018[[#This Row],[Partidos Perdidos como Equipo 1]]+Tabla_2018[[#This Row],[Partidos Perdidos como Equipo 2]])</f>
        <v>2</v>
      </c>
      <c r="L252">
        <f>COUNTIFS(Tabla_Primaria!D$307:D$370,$B213,Tabla_Primaria!P$307:P$370,"Empate")</f>
        <v>1</v>
      </c>
      <c r="M252">
        <f>COUNTIFS(Tabla_Primaria!E$307:E$370,$B213,Tabla_Primaria!Q$307:Q$370,"Empate")</f>
        <v>0</v>
      </c>
      <c r="N252">
        <f>SUM(Tabla_2018[[#This Row],[Partidos Empatados como Equipo 1]]+Tabla_2018[[#This Row],[Partidos Empatados como Equipo 2]])</f>
        <v>1</v>
      </c>
    </row>
    <row r="253" spans="1:14" x14ac:dyDescent="0.2">
      <c r="A253">
        <v>2018</v>
      </c>
      <c r="B253" t="s">
        <v>82</v>
      </c>
      <c r="C253">
        <f>SUMIF(Tabla_Primaria!D$371:D$434,$B253,Tabla_Primaria!J$371:J$434)</f>
        <v>4</v>
      </c>
      <c r="D253">
        <f>SUMIF(Tabla_Primaria!E$371:E$434,$B253,Tabla_Primaria!K$371:K$434)</f>
        <v>2</v>
      </c>
      <c r="E253">
        <f>SUM(Tabla_2018[[#This Row],[Goles como Equipo 1]]+Tabla_2018[[#This Row],[Goles como Equipo 2]])</f>
        <v>6</v>
      </c>
      <c r="F253">
        <f>COUNTIFS(Tabla_Primaria!D$371:D$434,$B253,Tabla_Primaria!P$371:P$434,"Victoria")</f>
        <v>1</v>
      </c>
      <c r="G253">
        <f>COUNTIFS(Tabla_Primaria!E$371:E$434,$B253,Tabla_Primaria!Q$371:Q$434,"Victoria")</f>
        <v>0</v>
      </c>
      <c r="H253">
        <f>SUM(Tabla_2018[[#This Row],[Partidos Ganados como Equipo 1]]+Tabla_2018[[#This Row],[Partidos Ganados como Equipo 2]])</f>
        <v>1</v>
      </c>
      <c r="I253">
        <f>COUNTIFS(Tabla_Primaria!D$307:D$370,$B214,Tabla_Primaria!P$307:P$370,"Derrota")</f>
        <v>2</v>
      </c>
      <c r="J253">
        <f>COUNTIFS(Tabla_Primaria!E$307:E$370,$B214,Tabla_Primaria!Q$307:Q$370,"Derrota")</f>
        <v>0</v>
      </c>
      <c r="K253">
        <f>SUM(Tabla_2018[[#This Row],[Partidos Perdidos como Equipo 1]]+Tabla_2018[[#This Row],[Partidos Perdidos como Equipo 2]])</f>
        <v>2</v>
      </c>
      <c r="L253">
        <f>COUNTIFS(Tabla_Primaria!D$307:D$370,$B214,Tabla_Primaria!P$307:P$370,"Empate")</f>
        <v>0</v>
      </c>
      <c r="M253">
        <f>COUNTIFS(Tabla_Primaria!E$307:E$370,$B214,Tabla_Primaria!Q$307:Q$370,"Empate")</f>
        <v>1</v>
      </c>
      <c r="N253">
        <f>SUM(Tabla_2018[[#This Row],[Partidos Empatados como Equipo 1]]+Tabla_2018[[#This Row],[Partidos Empatados como Equipo 2]])</f>
        <v>1</v>
      </c>
    </row>
    <row r="254" spans="1:14" x14ac:dyDescent="0.2">
      <c r="A254">
        <v>2018</v>
      </c>
      <c r="B254" t="s">
        <v>95</v>
      </c>
      <c r="C254">
        <f>SUMIF(Tabla_Primaria!D$371:D$434,$B254,Tabla_Primaria!J$371:J$434)</f>
        <v>11</v>
      </c>
      <c r="D254">
        <f>SUMIF(Tabla_Primaria!E$371:E$434,$B254,Tabla_Primaria!K$371:K$434)</f>
        <v>0</v>
      </c>
      <c r="E254">
        <f>SUM(Tabla_2018[[#This Row],[Goles como Equipo 1]]+Tabla_2018[[#This Row],[Goles como Equipo 2]])</f>
        <v>11</v>
      </c>
      <c r="F254">
        <f>COUNTIFS(Tabla_Primaria!D$371:D$434,$B254,Tabla_Primaria!P$371:P$434,"Victoria")</f>
        <v>3</v>
      </c>
      <c r="G254">
        <f>COUNTIFS(Tabla_Primaria!E$371:E$434,$B254,Tabla_Primaria!Q$371:Q$434,"Victoria")</f>
        <v>0</v>
      </c>
      <c r="H254">
        <f>SUM(Tabla_2018[[#This Row],[Partidos Ganados como Equipo 1]]+Tabla_2018[[#This Row],[Partidos Ganados como Equipo 2]])</f>
        <v>3</v>
      </c>
      <c r="I254">
        <f>COUNTIFS(Tabla_Primaria!D$307:D$370,$B215,Tabla_Primaria!P$307:P$370,"Derrota")</f>
        <v>0</v>
      </c>
      <c r="J254">
        <f>COUNTIFS(Tabla_Primaria!E$307:E$370,$B215,Tabla_Primaria!Q$307:Q$370,"Derrota")</f>
        <v>1</v>
      </c>
      <c r="K254">
        <f>SUM(Tabla_2018[[#This Row],[Partidos Perdidos como Equipo 1]]+Tabla_2018[[#This Row],[Partidos Perdidos como Equipo 2]])</f>
        <v>1</v>
      </c>
      <c r="L254">
        <f>COUNTIFS(Tabla_Primaria!D$307:D$370,$B215,Tabla_Primaria!P$307:P$370,"Empate")</f>
        <v>0</v>
      </c>
      <c r="M254">
        <f>COUNTIFS(Tabla_Primaria!E$307:E$370,$B215,Tabla_Primaria!Q$307:Q$370,"Empate")</f>
        <v>1</v>
      </c>
      <c r="N254">
        <f>SUM(Tabla_2018[[#This Row],[Partidos Empatados como Equipo 1]]+Tabla_2018[[#This Row],[Partidos Empatados como Equipo 2]])</f>
        <v>1</v>
      </c>
    </row>
    <row r="255" spans="1:14" x14ac:dyDescent="0.2">
      <c r="A255">
        <v>2018</v>
      </c>
      <c r="B255" t="s">
        <v>113</v>
      </c>
      <c r="C255">
        <f>SUMIF(Tabla_Primaria!D$371:D$434,$B255,Tabla_Primaria!J$371:J$434)</f>
        <v>2</v>
      </c>
      <c r="D255">
        <f>SUMIF(Tabla_Primaria!E$371:E$434,$B255,Tabla_Primaria!K$371:K$434)</f>
        <v>0</v>
      </c>
      <c r="E255">
        <f>SUM(Tabla_2018[[#This Row],[Goles como Equipo 1]]+Tabla_2018[[#This Row],[Goles como Equipo 2]])</f>
        <v>2</v>
      </c>
      <c r="F255">
        <f>COUNTIFS(Tabla_Primaria!D$371:D$434,$B255,Tabla_Primaria!P$371:P$434,"Victoria")</f>
        <v>1</v>
      </c>
      <c r="G255">
        <f>COUNTIFS(Tabla_Primaria!E$371:E$434,$B255,Tabla_Primaria!Q$371:Q$434,"Victoria")</f>
        <v>0</v>
      </c>
      <c r="H255">
        <f>SUM(Tabla_2018[[#This Row],[Partidos Ganados como Equipo 1]]+Tabla_2018[[#This Row],[Partidos Ganados como Equipo 2]])</f>
        <v>1</v>
      </c>
      <c r="I255">
        <f>COUNTIFS(Tabla_Primaria!D$307:D$370,$B216,Tabla_Primaria!P$307:P$370,"Derrota")</f>
        <v>1</v>
      </c>
      <c r="J255">
        <f>COUNTIFS(Tabla_Primaria!E$307:E$370,$B216,Tabla_Primaria!Q$307:Q$370,"Derrota")</f>
        <v>0</v>
      </c>
      <c r="K255">
        <f>SUM(Tabla_2018[[#This Row],[Partidos Perdidos como Equipo 1]]+Tabla_2018[[#This Row],[Partidos Perdidos como Equipo 2]])</f>
        <v>1</v>
      </c>
      <c r="L255">
        <f>COUNTIFS(Tabla_Primaria!D$307:D$370,$B216,Tabla_Primaria!P$307:P$370,"Empate")</f>
        <v>0</v>
      </c>
      <c r="M255">
        <f>COUNTIFS(Tabla_Primaria!E$307:E$370,$B216,Tabla_Primaria!Q$307:Q$370,"Empate")</f>
        <v>0</v>
      </c>
      <c r="N255">
        <f>SUM(Tabla_2018[[#This Row],[Partidos Empatados como Equipo 1]]+Tabla_2018[[#This Row],[Partidos Empatados como Equipo 2]])</f>
        <v>0</v>
      </c>
    </row>
    <row r="256" spans="1:14" x14ac:dyDescent="0.2">
      <c r="A256">
        <v>2018</v>
      </c>
      <c r="B256" t="s">
        <v>118</v>
      </c>
      <c r="C256">
        <f>SUMIF(Tabla_Primaria!D$371:D$434,$B256,Tabla_Primaria!J$371:J$434)</f>
        <v>0</v>
      </c>
      <c r="D256">
        <f>SUMIF(Tabla_Primaria!E$371:E$434,$B256,Tabla_Primaria!K$371:K$434)</f>
        <v>4</v>
      </c>
      <c r="E256">
        <f>SUM(Tabla_2018[[#This Row],[Goles como Equipo 1]]+Tabla_2018[[#This Row],[Goles como Equipo 2]])</f>
        <v>4</v>
      </c>
      <c r="F256">
        <f>COUNTIFS(Tabla_Primaria!D$371:D$434,$B256,Tabla_Primaria!P$371:P$434,"Victoria")</f>
        <v>0</v>
      </c>
      <c r="G256">
        <f>COUNTIFS(Tabla_Primaria!E$371:E$434,$B256,Tabla_Primaria!Q$371:Q$434,"Victoria")</f>
        <v>1</v>
      </c>
      <c r="H256">
        <f>SUM(Tabla_2018[[#This Row],[Partidos Ganados como Equipo 1]]+Tabla_2018[[#This Row],[Partidos Ganados como Equipo 2]])</f>
        <v>1</v>
      </c>
      <c r="I256">
        <f>COUNTIFS(Tabla_Primaria!D$307:D$370,$B217,Tabla_Primaria!P$307:P$370,"Derrota")</f>
        <v>1</v>
      </c>
      <c r="J256">
        <f>COUNTIFS(Tabla_Primaria!E$307:E$370,$B217,Tabla_Primaria!Q$307:Q$370,"Derrota")</f>
        <v>1</v>
      </c>
      <c r="K256">
        <f>SUM(Tabla_2018[[#This Row],[Partidos Perdidos como Equipo 1]]+Tabla_2018[[#This Row],[Partidos Perdidos como Equipo 2]])</f>
        <v>2</v>
      </c>
      <c r="L256">
        <f>COUNTIFS(Tabla_Primaria!D$307:D$370,$B217,Tabla_Primaria!P$307:P$370,"Empate")</f>
        <v>0</v>
      </c>
      <c r="M256">
        <f>COUNTIFS(Tabla_Primaria!E$307:E$370,$B217,Tabla_Primaria!Q$307:Q$370,"Empate")</f>
        <v>1</v>
      </c>
      <c r="N256">
        <f>SUM(Tabla_2018[[#This Row],[Partidos Empatados como Equipo 1]]+Tabla_2018[[#This Row],[Partidos Empatados como Equipo 2]])</f>
        <v>1</v>
      </c>
    </row>
    <row r="257" spans="1:14" x14ac:dyDescent="0.2">
      <c r="A257">
        <v>2018</v>
      </c>
      <c r="B257" t="s">
        <v>1204</v>
      </c>
      <c r="C257">
        <f>SUMIF(Tabla_Primaria!D$371:D$434,$B257,Tabla_Primaria!J$371:J$434)</f>
        <v>1</v>
      </c>
      <c r="D257">
        <f>SUMIF(Tabla_Primaria!E$371:E$434,$B257,Tabla_Primaria!K$371:K$434)</f>
        <v>1</v>
      </c>
      <c r="E257">
        <f>SUM(Tabla_2018[[#This Row],[Goles como Equipo 1]]+Tabla_2018[[#This Row],[Goles como Equipo 2]])</f>
        <v>2</v>
      </c>
      <c r="F257">
        <f>COUNTIFS(Tabla_Primaria!D$371:D$434,$B257,Tabla_Primaria!P$371:P$434,"Victoria")</f>
        <v>0</v>
      </c>
      <c r="G257">
        <f>COUNTIFS(Tabla_Primaria!E$371:E$434,$B257,Tabla_Primaria!Q$371:Q$434,"Victoria")</f>
        <v>1</v>
      </c>
      <c r="H257">
        <f>SUM(Tabla_2018[[#This Row],[Partidos Ganados como Equipo 1]]+Tabla_2018[[#This Row],[Partidos Ganados como Equipo 2]])</f>
        <v>1</v>
      </c>
      <c r="I257">
        <f>COUNTIFS(Tabla_Primaria!D$307:D$370,$B218,Tabla_Primaria!P$307:P$370,"Derrota")</f>
        <v>0</v>
      </c>
      <c r="J257">
        <f>COUNTIFS(Tabla_Primaria!E$307:E$370,$B218,Tabla_Primaria!Q$307:Q$370,"Derrota")</f>
        <v>1</v>
      </c>
      <c r="K257">
        <f>SUM(Tabla_2018[[#This Row],[Partidos Perdidos como Equipo 1]]+Tabla_2018[[#This Row],[Partidos Perdidos como Equipo 2]])</f>
        <v>1</v>
      </c>
      <c r="L257">
        <f>COUNTIFS(Tabla_Primaria!D$307:D$370,$B218,Tabla_Primaria!P$307:P$370,"Empate")</f>
        <v>0</v>
      </c>
      <c r="M257">
        <f>COUNTIFS(Tabla_Primaria!E$307:E$370,$B218,Tabla_Primaria!Q$307:Q$370,"Empate")</f>
        <v>1</v>
      </c>
      <c r="N257">
        <f>SUM(Tabla_2018[[#This Row],[Partidos Empatados como Equipo 1]]+Tabla_2018[[#This Row],[Partidos Empatados como Equipo 2]])</f>
        <v>1</v>
      </c>
    </row>
    <row r="258" spans="1:14" x14ac:dyDescent="0.2">
      <c r="A258">
        <v>2018</v>
      </c>
      <c r="B258" t="s">
        <v>106</v>
      </c>
      <c r="C258">
        <f>SUMIF(Tabla_Primaria!D$371:D$434,$B258,Tabla_Primaria!J$371:J$434)</f>
        <v>2</v>
      </c>
      <c r="D258">
        <f>SUMIF(Tabla_Primaria!E$371:E$434,$B258,Tabla_Primaria!K$371:K$434)</f>
        <v>5</v>
      </c>
      <c r="E258">
        <f>SUM(Tabla_2018[[#This Row],[Goles como Equipo 1]]+Tabla_2018[[#This Row],[Goles como Equipo 2]])</f>
        <v>7</v>
      </c>
      <c r="F258">
        <f>COUNTIFS(Tabla_Primaria!D$371:D$434,$B258,Tabla_Primaria!P$371:P$434,"Victoria")</f>
        <v>0</v>
      </c>
      <c r="G258">
        <f>COUNTIFS(Tabla_Primaria!E$371:E$434,$B258,Tabla_Primaria!Q$371:Q$434,"Victoria")</f>
        <v>1</v>
      </c>
      <c r="H258">
        <f>SUM(Tabla_2018[[#This Row],[Partidos Ganados como Equipo 1]]+Tabla_2018[[#This Row],[Partidos Ganados como Equipo 2]])</f>
        <v>1</v>
      </c>
      <c r="I258">
        <f>COUNTIFS(Tabla_Primaria!D$307:D$370,$B219,Tabla_Primaria!P$307:P$370,"Derrota")</f>
        <v>0</v>
      </c>
      <c r="J258">
        <f>COUNTIFS(Tabla_Primaria!E$307:E$370,$B219,Tabla_Primaria!Q$307:Q$370,"Derrota")</f>
        <v>1</v>
      </c>
      <c r="K258">
        <f>SUM(Tabla_2018[[#This Row],[Partidos Perdidos como Equipo 1]]+Tabla_2018[[#This Row],[Partidos Perdidos como Equipo 2]])</f>
        <v>1</v>
      </c>
      <c r="L258">
        <f>COUNTIFS(Tabla_Primaria!D$307:D$370,$B219,Tabla_Primaria!P$307:P$370,"Empate")</f>
        <v>1</v>
      </c>
      <c r="M258">
        <f>COUNTIFS(Tabla_Primaria!E$307:E$370,$B219,Tabla_Primaria!Q$307:Q$370,"Empate")</f>
        <v>1</v>
      </c>
      <c r="N258">
        <f>SUM(Tabla_2018[[#This Row],[Partidos Empatados como Equipo 1]]+Tabla_2018[[#This Row],[Partidos Empatados como Equipo 2]])</f>
        <v>2</v>
      </c>
    </row>
    <row r="259" spans="1:14" x14ac:dyDescent="0.2">
      <c r="A259">
        <v>2018</v>
      </c>
      <c r="B259" t="s">
        <v>52</v>
      </c>
      <c r="C259">
        <f>SUMIF(Tabla_Primaria!D$371:D$434,$B259,Tabla_Primaria!J$371:J$434)</f>
        <v>2</v>
      </c>
      <c r="D259">
        <f>SUMIF(Tabla_Primaria!E$371:E$434,$B259,Tabla_Primaria!K$371:K$434)</f>
        <v>4</v>
      </c>
      <c r="E259">
        <f>SUM(Tabla_2018[[#This Row],[Goles como Equipo 1]]+Tabla_2018[[#This Row],[Goles como Equipo 2]])</f>
        <v>6</v>
      </c>
      <c r="F259">
        <f>COUNTIFS(Tabla_Primaria!D$371:D$434,$B259,Tabla_Primaria!P$371:P$434,"Victoria")</f>
        <v>2</v>
      </c>
      <c r="G259">
        <f>COUNTIFS(Tabla_Primaria!E$371:E$434,$B259,Tabla_Primaria!Q$371:Q$434,"Victoria")</f>
        <v>1</v>
      </c>
      <c r="H259">
        <f>SUM(Tabla_2018[[#This Row],[Partidos Ganados como Equipo 1]]+Tabla_2018[[#This Row],[Partidos Ganados como Equipo 2]])</f>
        <v>3</v>
      </c>
      <c r="I259">
        <f>COUNTIFS(Tabla_Primaria!D$307:D$370,$B220,Tabla_Primaria!P$307:P$370,"Derrota")</f>
        <v>2</v>
      </c>
      <c r="J259">
        <f>COUNTIFS(Tabla_Primaria!E$307:E$370,$B220,Tabla_Primaria!Q$307:Q$370,"Derrota")</f>
        <v>0</v>
      </c>
      <c r="K259">
        <f>SUM(Tabla_2018[[#This Row],[Partidos Perdidos como Equipo 1]]+Tabla_2018[[#This Row],[Partidos Perdidos como Equipo 2]])</f>
        <v>2</v>
      </c>
      <c r="L259">
        <f>COUNTIFS(Tabla_Primaria!D$307:D$370,$B220,Tabla_Primaria!P$307:P$370,"Empate")</f>
        <v>0</v>
      </c>
      <c r="M259">
        <f>COUNTIFS(Tabla_Primaria!E$307:E$370,$B220,Tabla_Primaria!Q$307:Q$370,"Empate")</f>
        <v>0</v>
      </c>
      <c r="N259">
        <f>SUM(Tabla_2018[[#This Row],[Partidos Empatados como Equipo 1]]+Tabla_2018[[#This Row],[Partidos Empatados como Equipo 2]])</f>
        <v>0</v>
      </c>
    </row>
    <row r="260" spans="1:14" x14ac:dyDescent="0.2">
      <c r="A260">
        <v>2018</v>
      </c>
      <c r="B260" t="s">
        <v>53</v>
      </c>
      <c r="C260">
        <f>SUMIF(Tabla_Primaria!D$371:D$434,$B260,Tabla_Primaria!J$371:J$434)</f>
        <v>2</v>
      </c>
      <c r="D260">
        <f>SUMIF(Tabla_Primaria!E$371:E$434,$B260,Tabla_Primaria!K$371:K$434)</f>
        <v>3</v>
      </c>
      <c r="E260">
        <f>SUM(Tabla_2018[[#This Row],[Goles como Equipo 1]]+Tabla_2018[[#This Row],[Goles como Equipo 2]])</f>
        <v>5</v>
      </c>
      <c r="F260">
        <f>COUNTIFS(Tabla_Primaria!D$371:D$434,$B260,Tabla_Primaria!P$371:P$434,"Victoria")</f>
        <v>0</v>
      </c>
      <c r="G260">
        <f>COUNTIFS(Tabla_Primaria!E$371:E$434,$B260,Tabla_Primaria!Q$371:Q$434,"Victoria")</f>
        <v>1</v>
      </c>
      <c r="H260">
        <f>SUM(Tabla_2018[[#This Row],[Partidos Ganados como Equipo 1]]+Tabla_2018[[#This Row],[Partidos Ganados como Equipo 2]])</f>
        <v>1</v>
      </c>
      <c r="I260">
        <f>COUNTIFS(Tabla_Primaria!D$307:D$370,$B221,Tabla_Primaria!P$307:P$370,"Derrota")</f>
        <v>1</v>
      </c>
      <c r="J260">
        <f>COUNTIFS(Tabla_Primaria!E$307:E$370,$B221,Tabla_Primaria!Q$307:Q$370,"Derrota")</f>
        <v>1</v>
      </c>
      <c r="K260">
        <f>SUM(Tabla_2018[[#This Row],[Partidos Perdidos como Equipo 1]]+Tabla_2018[[#This Row],[Partidos Perdidos como Equipo 2]])</f>
        <v>2</v>
      </c>
      <c r="L260">
        <f>COUNTIFS(Tabla_Primaria!D$307:D$370,$B221,Tabla_Primaria!P$307:P$370,"Empate")</f>
        <v>0</v>
      </c>
      <c r="M260">
        <f>COUNTIFS(Tabla_Primaria!E$307:E$370,$B221,Tabla_Primaria!Q$307:Q$370,"Empate")</f>
        <v>0</v>
      </c>
      <c r="N260">
        <f>SUM(Tabla_2018[[#This Row],[Partidos Empatados como Equipo 1]]+Tabla_2018[[#This Row],[Partidos Empatados como Equipo 2]])</f>
        <v>0</v>
      </c>
    </row>
    <row r="261" spans="1:14" x14ac:dyDescent="0.2">
      <c r="A261">
        <v>2018</v>
      </c>
      <c r="B261" t="s">
        <v>128</v>
      </c>
      <c r="C261">
        <f>SUMIF(Tabla_Primaria!D$371:D$434,$B261,Tabla_Primaria!J$371:J$434)</f>
        <v>1</v>
      </c>
      <c r="D261">
        <f>SUMIF(Tabla_Primaria!E$371:E$434,$B261,Tabla_Primaria!K$371:K$434)</f>
        <v>4</v>
      </c>
      <c r="E261">
        <f>SUM(Tabla_2018[[#This Row],[Goles como Equipo 1]]+Tabla_2018[[#This Row],[Goles como Equipo 2]])</f>
        <v>5</v>
      </c>
      <c r="F261">
        <f>COUNTIFS(Tabla_Primaria!D$371:D$434,$B261,Tabla_Primaria!P$371:P$434,"Victoria")</f>
        <v>0</v>
      </c>
      <c r="G261">
        <f>COUNTIFS(Tabla_Primaria!E$371:E$434,$B261,Tabla_Primaria!Q$371:Q$434,"Victoria")</f>
        <v>1</v>
      </c>
      <c r="H261">
        <f>SUM(Tabla_2018[[#This Row],[Partidos Ganados como Equipo 1]]+Tabla_2018[[#This Row],[Partidos Ganados como Equipo 2]])</f>
        <v>1</v>
      </c>
      <c r="I261">
        <f>COUNTIFS(Tabla_Primaria!D$307:D$370,$B222,Tabla_Primaria!P$307:P$370,"Derrota")</f>
        <v>1</v>
      </c>
      <c r="J261">
        <f>COUNTIFS(Tabla_Primaria!E$307:E$370,$B222,Tabla_Primaria!Q$307:Q$370,"Derrota")</f>
        <v>1</v>
      </c>
      <c r="K261">
        <f>SUM(Tabla_2018[[#This Row],[Partidos Perdidos como Equipo 1]]+Tabla_2018[[#This Row],[Partidos Perdidos como Equipo 2]])</f>
        <v>2</v>
      </c>
      <c r="L261">
        <f>COUNTIFS(Tabla_Primaria!D$307:D$370,$B222,Tabla_Primaria!P$307:P$370,"Empate")</f>
        <v>0</v>
      </c>
      <c r="M261">
        <f>COUNTIFS(Tabla_Primaria!E$307:E$370,$B222,Tabla_Primaria!Q$307:Q$370,"Empate")</f>
        <v>0</v>
      </c>
      <c r="N261">
        <f>SUM(Tabla_2018[[#This Row],[Partidos Empatados como Equipo 1]]+Tabla_2018[[#This Row],[Partidos Empatados como Equipo 2]])</f>
        <v>0</v>
      </c>
    </row>
    <row r="262" spans="1:14" x14ac:dyDescent="0.2">
      <c r="A262">
        <v>2018</v>
      </c>
      <c r="B262" t="s">
        <v>18</v>
      </c>
      <c r="C262">
        <f>SUMIF(Tabla_Primaria!D$371:D$434,$B262,Tabla_Primaria!J$371:J$434)</f>
        <v>3</v>
      </c>
      <c r="D262">
        <f>SUMIF(Tabla_Primaria!E$371:E$434,$B262,Tabla_Primaria!K$371:K$434)</f>
        <v>4</v>
      </c>
      <c r="E262">
        <f>SUM(Tabla_2018[[#This Row],[Goles como Equipo 1]]+Tabla_2018[[#This Row],[Goles como Equipo 2]])</f>
        <v>7</v>
      </c>
      <c r="F262">
        <f>COUNTIFS(Tabla_Primaria!D$371:D$434,$B262,Tabla_Primaria!P$371:P$434,"Victoria")</f>
        <v>2</v>
      </c>
      <c r="G262">
        <f>COUNTIFS(Tabla_Primaria!E$371:E$434,$B262,Tabla_Primaria!Q$371:Q$434,"Victoria")</f>
        <v>2</v>
      </c>
      <c r="H262">
        <f>SUM(Tabla_2018[[#This Row],[Partidos Ganados como Equipo 1]]+Tabla_2018[[#This Row],[Partidos Ganados como Equipo 2]])</f>
        <v>4</v>
      </c>
      <c r="I262">
        <f>COUNTIFS(Tabla_Primaria!D$307:D$370,$B223,Tabla_Primaria!P$307:P$370,"Derrota")</f>
        <v>1</v>
      </c>
      <c r="J262">
        <f>COUNTIFS(Tabla_Primaria!E$307:E$370,$B223,Tabla_Primaria!Q$307:Q$370,"Derrota")</f>
        <v>1</v>
      </c>
      <c r="K262">
        <f>SUM(Tabla_2018[[#This Row],[Partidos Perdidos como Equipo 1]]+Tabla_2018[[#This Row],[Partidos Perdidos como Equipo 2]])</f>
        <v>2</v>
      </c>
      <c r="L262">
        <f>COUNTIFS(Tabla_Primaria!D$307:D$370,$B223,Tabla_Primaria!P$307:P$370,"Empate")</f>
        <v>1</v>
      </c>
      <c r="M262">
        <f>COUNTIFS(Tabla_Primaria!E$307:E$370,$B223,Tabla_Primaria!Q$307:Q$370,"Empate")</f>
        <v>0</v>
      </c>
      <c r="N262">
        <f>SUM(Tabla_2018[[#This Row],[Partidos Empatados como Equipo 1]]+Tabla_2018[[#This Row],[Partidos Empatados como Equipo 2]])</f>
        <v>1</v>
      </c>
    </row>
    <row r="263" spans="1:14" x14ac:dyDescent="0.2">
      <c r="A263" t="s">
        <v>1952</v>
      </c>
      <c r="E263">
        <f>SUBTOTAL(109,Tabla_2018[Total Goles])</f>
        <v>169</v>
      </c>
      <c r="H263">
        <f>SUBTOTAL(109,Tabla_2018[Total Partidos Ganados])</f>
        <v>55</v>
      </c>
      <c r="K263">
        <f>SUBTOTAL(109,Tabla_2018[Total Partidos Perdidos])</f>
        <v>55</v>
      </c>
      <c r="N263">
        <f>SUBTOTAL(103,Tabla_2018[Total Partidos Empatados])</f>
        <v>32</v>
      </c>
    </row>
  </sheetData>
  <dataValidations count="1">
    <dataValidation type="textLength" operator="greaterThan" showInputMessage="1" showErrorMessage="1" errorTitle="Error" error="Celda vacía o formato incorrecto" promptTitle="Formato" prompt="Ingrese País" sqref="B112:B143" xr:uid="{C570A20F-4F9D-40D3-BDA5-248C6387254D}">
      <formula1>1</formula1>
      <formula2>0</formula2>
    </dataValidation>
  </dataValidations>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9091-72A8-4315-9115-BB8CA37AE63A}">
  <sheetPr>
    <tabColor theme="8" tint="-0.499984740745262"/>
  </sheetPr>
  <dimension ref="A2:L269"/>
  <sheetViews>
    <sheetView zoomScale="70" zoomScaleNormal="70" workbookViewId="0">
      <selection activeCell="J20" sqref="J20"/>
    </sheetView>
  </sheetViews>
  <sheetFormatPr baseColWidth="10" defaultRowHeight="12.75" x14ac:dyDescent="0.2"/>
  <cols>
    <col min="2" max="2" width="13" customWidth="1"/>
    <col min="3" max="3" width="13.42578125" customWidth="1"/>
    <col min="4" max="5" width="24.28515625" customWidth="1"/>
    <col min="6" max="6" width="26.28515625" customWidth="1"/>
  </cols>
  <sheetData>
    <row r="2" spans="1:12" x14ac:dyDescent="0.2">
      <c r="A2" s="28" t="s">
        <v>1958</v>
      </c>
      <c r="B2" s="29" t="s">
        <v>1906</v>
      </c>
      <c r="C2" s="29" t="s">
        <v>1909</v>
      </c>
      <c r="D2" s="29" t="s">
        <v>1912</v>
      </c>
      <c r="E2" s="29" t="s">
        <v>1915</v>
      </c>
      <c r="F2" s="30" t="s">
        <v>1918</v>
      </c>
      <c r="I2" s="158" t="s">
        <v>1920</v>
      </c>
      <c r="J2" s="158"/>
      <c r="K2" s="158"/>
      <c r="L2" s="45"/>
    </row>
    <row r="3" spans="1:12" x14ac:dyDescent="0.2">
      <c r="A3">
        <v>1994</v>
      </c>
      <c r="B3" t="s">
        <v>39</v>
      </c>
      <c r="C3">
        <v>8</v>
      </c>
      <c r="D3">
        <v>2</v>
      </c>
      <c r="E3">
        <v>1</v>
      </c>
      <c r="F3">
        <v>1</v>
      </c>
      <c r="I3" s="44"/>
      <c r="J3" s="44"/>
      <c r="K3" s="44"/>
      <c r="L3" s="44"/>
    </row>
    <row r="4" spans="1:12" x14ac:dyDescent="0.2">
      <c r="A4">
        <v>1994</v>
      </c>
      <c r="B4" t="s">
        <v>147</v>
      </c>
      <c r="C4">
        <v>4</v>
      </c>
      <c r="D4">
        <v>1</v>
      </c>
      <c r="E4">
        <v>2</v>
      </c>
      <c r="F4">
        <v>1</v>
      </c>
      <c r="I4" s="43" t="s">
        <v>1963</v>
      </c>
      <c r="J4" s="43"/>
      <c r="K4" s="43">
        <f>SUM(Sub_1994[[#Totals],[Total Goles]]+Sub_1998[[#Totals],[Total Goles]]+Sub_2002[[#Totals],[Total Goles]]+Sub_2006[[#Totals],[Total Goles]]+Sub_2014[[#Totals],[Total Goles]]+Sub_2018[[#Totals],[Total Goles]]+Sub_2010[[#Totals],[Total Goles]])</f>
        <v>1096</v>
      </c>
      <c r="L4" s="44"/>
    </row>
    <row r="5" spans="1:12" x14ac:dyDescent="0.2">
      <c r="A5">
        <v>1994</v>
      </c>
      <c r="B5" t="s">
        <v>17</v>
      </c>
      <c r="C5">
        <v>1</v>
      </c>
      <c r="D5">
        <v>1</v>
      </c>
      <c r="E5">
        <v>1</v>
      </c>
      <c r="F5">
        <v>1</v>
      </c>
      <c r="I5" s="43" t="s">
        <v>1960</v>
      </c>
      <c r="J5" s="43"/>
      <c r="K5" s="43">
        <f>SUM(Sub_1994[[#Totals],[Total Partidos Ganados]]+Sub_1998[[#Totals],[Total Partidos Ganados]]+Sub_2002[[#Totals],[Total Partidos Ganados]]+Sub_2006[[#Totals],[Total Partidos Ganados]]+Sub_2010[[#Totals],[Total Partidos Ganados]]+Sub_2014[[#Totals],[Total Partidos Ganados]]+Sub_2018[[#Totals],[Total Partidos Ganados]])</f>
        <v>352</v>
      </c>
      <c r="L5" s="44"/>
    </row>
    <row r="6" spans="1:12" x14ac:dyDescent="0.2">
      <c r="A6">
        <v>1994</v>
      </c>
      <c r="B6" t="s">
        <v>25</v>
      </c>
      <c r="C6">
        <v>11</v>
      </c>
      <c r="D6">
        <v>4</v>
      </c>
      <c r="E6">
        <v>2</v>
      </c>
      <c r="F6">
        <v>1</v>
      </c>
      <c r="I6" s="43" t="s">
        <v>1961</v>
      </c>
      <c r="J6" s="43"/>
      <c r="K6" s="43">
        <f>SUM(Sub_1994[[#Totals],[Total Partidos Perdidos]]+Sub_1998[[#Totals],[Total Partidos Perdidos]]+Sub_2002[[#Totals],[Total Partidos Perdidos]]+Sub_2006[[#Totals],[Total Partidos Perdidos]]+Sub_2010[[#Totals],[Total Partidos Perdidos]]+Sub_2014[[#Totals],[Total Partidos Perdidos]]+Sub_2018[[#Totals],[Total Partidos Perdidos]])</f>
        <v>352</v>
      </c>
      <c r="L6" s="44"/>
    </row>
    <row r="7" spans="1:12" x14ac:dyDescent="0.2">
      <c r="A7">
        <v>1994</v>
      </c>
      <c r="B7" t="s">
        <v>87</v>
      </c>
      <c r="C7">
        <v>10</v>
      </c>
      <c r="D7">
        <v>3</v>
      </c>
      <c r="E7">
        <v>4</v>
      </c>
      <c r="F7">
        <v>0</v>
      </c>
      <c r="I7" s="43" t="s">
        <v>1962</v>
      </c>
      <c r="J7" s="43"/>
      <c r="K7" s="43">
        <f>SUM(Sub_1994[[#Totals],[Total Partidos Empatados]]+Sub_1998[[#Totals],[Total Partidos Empatados]]+Sub_2002[[#Totals],[Total Partidos Empatados]]+Sub_2006[[#Totals],[Total Partidos Empatados]]+Sub_2010[[#Totals],[Total Partidos Empatados]]+Sub_2014[[#Totals],[Total Partidos Empatados]]+Sub_2018[[#Totals],[Total Partidos Empatados]])</f>
        <v>160</v>
      </c>
      <c r="L7" s="44"/>
    </row>
    <row r="8" spans="1:12" x14ac:dyDescent="0.2">
      <c r="A8">
        <v>1994</v>
      </c>
      <c r="B8" t="s">
        <v>120</v>
      </c>
      <c r="C8">
        <v>3</v>
      </c>
      <c r="D8">
        <v>2</v>
      </c>
      <c r="E8">
        <v>1</v>
      </c>
      <c r="F8">
        <v>0</v>
      </c>
    </row>
    <row r="9" spans="1:12" x14ac:dyDescent="0.2">
      <c r="A9">
        <v>1994</v>
      </c>
      <c r="B9" t="s">
        <v>43</v>
      </c>
      <c r="C9">
        <v>4</v>
      </c>
      <c r="D9">
        <v>1</v>
      </c>
      <c r="E9">
        <v>2</v>
      </c>
      <c r="F9">
        <v>0</v>
      </c>
    </row>
    <row r="10" spans="1:12" x14ac:dyDescent="0.2">
      <c r="A10">
        <v>1994</v>
      </c>
      <c r="B10" t="s">
        <v>129</v>
      </c>
      <c r="C10">
        <v>9</v>
      </c>
      <c r="D10">
        <v>3</v>
      </c>
      <c r="E10">
        <v>0</v>
      </c>
      <c r="F10">
        <v>2</v>
      </c>
    </row>
    <row r="11" spans="1:12" x14ac:dyDescent="0.2">
      <c r="A11">
        <v>1994</v>
      </c>
      <c r="B11" t="s">
        <v>153</v>
      </c>
      <c r="C11">
        <v>0</v>
      </c>
      <c r="D11">
        <v>2</v>
      </c>
      <c r="E11">
        <v>0</v>
      </c>
      <c r="F11">
        <v>1</v>
      </c>
    </row>
    <row r="12" spans="1:12" x14ac:dyDescent="0.2">
      <c r="A12">
        <v>1994</v>
      </c>
      <c r="B12" t="s">
        <v>119</v>
      </c>
      <c r="C12">
        <v>8</v>
      </c>
      <c r="D12">
        <v>2</v>
      </c>
      <c r="E12">
        <v>3</v>
      </c>
      <c r="F12">
        <v>2</v>
      </c>
    </row>
    <row r="13" spans="1:12" x14ac:dyDescent="0.2">
      <c r="A13">
        <v>1994</v>
      </c>
      <c r="B13" t="s">
        <v>133</v>
      </c>
      <c r="C13">
        <v>4</v>
      </c>
      <c r="D13">
        <v>2</v>
      </c>
      <c r="E13">
        <v>0</v>
      </c>
      <c r="F13">
        <v>1</v>
      </c>
    </row>
    <row r="14" spans="1:12" x14ac:dyDescent="0.2">
      <c r="A14">
        <v>1994</v>
      </c>
      <c r="B14" t="s">
        <v>26</v>
      </c>
      <c r="C14">
        <v>4</v>
      </c>
      <c r="D14">
        <v>1</v>
      </c>
      <c r="E14">
        <v>3</v>
      </c>
      <c r="F14">
        <v>0</v>
      </c>
    </row>
    <row r="15" spans="1:12" x14ac:dyDescent="0.2">
      <c r="A15">
        <v>1994</v>
      </c>
      <c r="B15" t="s">
        <v>110</v>
      </c>
      <c r="C15">
        <v>2</v>
      </c>
      <c r="D15">
        <v>0</v>
      </c>
      <c r="E15">
        <v>2</v>
      </c>
      <c r="F15">
        <v>1</v>
      </c>
    </row>
    <row r="16" spans="1:12" x14ac:dyDescent="0.2">
      <c r="A16">
        <v>1994</v>
      </c>
      <c r="B16" t="s">
        <v>126</v>
      </c>
      <c r="C16">
        <v>8</v>
      </c>
      <c r="D16">
        <v>3</v>
      </c>
      <c r="E16">
        <v>2</v>
      </c>
      <c r="F16">
        <v>0</v>
      </c>
    </row>
    <row r="17" spans="1:6" x14ac:dyDescent="0.2">
      <c r="A17">
        <v>1994</v>
      </c>
      <c r="B17" t="s">
        <v>135</v>
      </c>
      <c r="C17">
        <v>7</v>
      </c>
      <c r="D17">
        <v>1</v>
      </c>
      <c r="E17">
        <v>3</v>
      </c>
      <c r="F17">
        <v>0</v>
      </c>
    </row>
    <row r="18" spans="1:6" x14ac:dyDescent="0.2">
      <c r="A18">
        <v>1994</v>
      </c>
      <c r="B18" t="s">
        <v>49</v>
      </c>
      <c r="C18">
        <v>1</v>
      </c>
      <c r="D18">
        <v>1</v>
      </c>
      <c r="E18">
        <v>0</v>
      </c>
      <c r="F18">
        <v>2</v>
      </c>
    </row>
    <row r="19" spans="1:6" x14ac:dyDescent="0.2">
      <c r="A19">
        <v>1994</v>
      </c>
      <c r="B19" t="s">
        <v>98</v>
      </c>
      <c r="C19">
        <v>2</v>
      </c>
      <c r="D19">
        <v>1</v>
      </c>
      <c r="E19">
        <v>1</v>
      </c>
      <c r="F19">
        <v>2</v>
      </c>
    </row>
    <row r="20" spans="1:6" x14ac:dyDescent="0.2">
      <c r="A20">
        <v>1994</v>
      </c>
      <c r="B20" t="s">
        <v>92</v>
      </c>
      <c r="C20">
        <v>10</v>
      </c>
      <c r="D20">
        <v>3</v>
      </c>
      <c r="E20">
        <v>2</v>
      </c>
      <c r="F20">
        <v>0</v>
      </c>
    </row>
    <row r="21" spans="1:6" x14ac:dyDescent="0.2">
      <c r="A21">
        <v>1994</v>
      </c>
      <c r="B21" t="s">
        <v>95</v>
      </c>
      <c r="C21">
        <v>7</v>
      </c>
      <c r="D21">
        <v>0</v>
      </c>
      <c r="E21">
        <v>3</v>
      </c>
      <c r="F21">
        <v>0</v>
      </c>
    </row>
    <row r="22" spans="1:6" x14ac:dyDescent="0.2">
      <c r="A22">
        <v>1994</v>
      </c>
      <c r="B22" t="s">
        <v>113</v>
      </c>
      <c r="C22">
        <v>5</v>
      </c>
      <c r="D22">
        <v>3</v>
      </c>
      <c r="E22">
        <v>1</v>
      </c>
      <c r="F22">
        <v>0</v>
      </c>
    </row>
    <row r="23" spans="1:6" x14ac:dyDescent="0.2">
      <c r="A23">
        <v>1994</v>
      </c>
      <c r="B23" t="s">
        <v>106</v>
      </c>
      <c r="C23">
        <v>10</v>
      </c>
      <c r="D23">
        <v>2</v>
      </c>
      <c r="E23">
        <v>3</v>
      </c>
      <c r="F23">
        <v>0</v>
      </c>
    </row>
    <row r="24" spans="1:6" x14ac:dyDescent="0.2">
      <c r="A24">
        <v>1994</v>
      </c>
      <c r="B24" t="s">
        <v>52</v>
      </c>
      <c r="C24">
        <v>15</v>
      </c>
      <c r="D24">
        <v>4</v>
      </c>
      <c r="E24">
        <v>2</v>
      </c>
      <c r="F24">
        <v>1</v>
      </c>
    </row>
    <row r="25" spans="1:6" x14ac:dyDescent="0.2">
      <c r="A25">
        <v>1994</v>
      </c>
      <c r="B25" t="s">
        <v>53</v>
      </c>
      <c r="C25">
        <v>5</v>
      </c>
      <c r="D25">
        <v>0</v>
      </c>
      <c r="E25">
        <v>4</v>
      </c>
      <c r="F25">
        <v>0</v>
      </c>
    </row>
    <row r="26" spans="1:6" x14ac:dyDescent="0.2">
      <c r="A26">
        <v>1994</v>
      </c>
      <c r="B26" t="s">
        <v>77</v>
      </c>
      <c r="C26">
        <v>3</v>
      </c>
      <c r="D26">
        <v>2</v>
      </c>
      <c r="E26">
        <v>2</v>
      </c>
      <c r="F26">
        <v>0</v>
      </c>
    </row>
    <row r="27" spans="1:6" x14ac:dyDescent="0.2">
      <c r="A27" t="s">
        <v>1952</v>
      </c>
      <c r="C27">
        <f>SUBTOTAL(109,Sub_1994[Total Goles])</f>
        <v>141</v>
      </c>
      <c r="D27">
        <f>SUBTOTAL(109,Sub_1994[Total Partidos Ganados])</f>
        <v>44</v>
      </c>
      <c r="E27">
        <f>SUBTOTAL(109,Sub_1994[Total Partidos Perdidos])</f>
        <v>44</v>
      </c>
      <c r="F27">
        <f>SUBTOTAL(109,Sub_1994[Total Partidos Empatados])</f>
        <v>16</v>
      </c>
    </row>
    <row r="33" spans="1:6" x14ac:dyDescent="0.2">
      <c r="A33" s="28" t="s">
        <v>1958</v>
      </c>
      <c r="B33" s="29" t="s">
        <v>1906</v>
      </c>
      <c r="C33" s="29" t="s">
        <v>1909</v>
      </c>
      <c r="D33" s="29" t="s">
        <v>1912</v>
      </c>
      <c r="E33" s="29" t="s">
        <v>1915</v>
      </c>
      <c r="F33" s="30" t="s">
        <v>1918</v>
      </c>
    </row>
    <row r="34" spans="1:6" x14ac:dyDescent="0.2">
      <c r="A34">
        <v>1998</v>
      </c>
      <c r="B34" t="s">
        <v>39</v>
      </c>
      <c r="C34">
        <v>10</v>
      </c>
      <c r="D34">
        <v>4</v>
      </c>
      <c r="E34">
        <v>1</v>
      </c>
      <c r="F34">
        <v>0</v>
      </c>
    </row>
    <row r="35" spans="1:6" x14ac:dyDescent="0.2">
      <c r="A35">
        <v>1998</v>
      </c>
      <c r="B35" t="s">
        <v>69</v>
      </c>
      <c r="C35">
        <v>3</v>
      </c>
      <c r="D35">
        <v>0</v>
      </c>
      <c r="E35">
        <v>1</v>
      </c>
      <c r="F35">
        <v>2</v>
      </c>
    </row>
    <row r="36" spans="1:6" x14ac:dyDescent="0.2">
      <c r="A36">
        <v>1998</v>
      </c>
      <c r="B36" t="s">
        <v>147</v>
      </c>
      <c r="C36">
        <v>3</v>
      </c>
      <c r="D36">
        <v>0</v>
      </c>
      <c r="E36">
        <v>0</v>
      </c>
      <c r="F36">
        <v>3</v>
      </c>
    </row>
    <row r="37" spans="1:6" x14ac:dyDescent="0.2">
      <c r="A37">
        <v>1998</v>
      </c>
      <c r="B37" t="s">
        <v>25</v>
      </c>
      <c r="C37">
        <v>14</v>
      </c>
      <c r="D37">
        <v>5</v>
      </c>
      <c r="E37">
        <v>2</v>
      </c>
      <c r="F37">
        <v>0</v>
      </c>
    </row>
    <row r="38" spans="1:6" x14ac:dyDescent="0.2">
      <c r="A38">
        <v>1998</v>
      </c>
      <c r="B38" t="s">
        <v>87</v>
      </c>
      <c r="C38">
        <v>1</v>
      </c>
      <c r="D38">
        <v>0</v>
      </c>
      <c r="E38">
        <v>2</v>
      </c>
      <c r="F38">
        <v>1</v>
      </c>
    </row>
    <row r="39" spans="1:6" x14ac:dyDescent="0.2">
      <c r="A39">
        <v>1998</v>
      </c>
      <c r="B39" t="s">
        <v>120</v>
      </c>
      <c r="C39">
        <v>2</v>
      </c>
      <c r="D39">
        <v>0</v>
      </c>
      <c r="E39">
        <v>1</v>
      </c>
      <c r="F39">
        <v>2</v>
      </c>
    </row>
    <row r="40" spans="1:6" x14ac:dyDescent="0.2">
      <c r="A40">
        <v>1998</v>
      </c>
      <c r="B40" t="s">
        <v>107</v>
      </c>
      <c r="C40">
        <v>5</v>
      </c>
      <c r="D40">
        <v>0</v>
      </c>
      <c r="E40">
        <v>1</v>
      </c>
      <c r="F40">
        <v>3</v>
      </c>
    </row>
    <row r="41" spans="1:6" x14ac:dyDescent="0.2">
      <c r="A41">
        <v>1998</v>
      </c>
      <c r="B41" t="s">
        <v>43</v>
      </c>
      <c r="C41">
        <v>1</v>
      </c>
      <c r="D41">
        <v>1</v>
      </c>
      <c r="E41">
        <v>2</v>
      </c>
      <c r="F41">
        <v>0</v>
      </c>
    </row>
    <row r="42" spans="1:6" x14ac:dyDescent="0.2">
      <c r="A42">
        <v>1998</v>
      </c>
      <c r="B42" t="s">
        <v>274</v>
      </c>
      <c r="C42">
        <v>11</v>
      </c>
      <c r="D42">
        <v>5</v>
      </c>
      <c r="E42">
        <v>2</v>
      </c>
      <c r="F42">
        <v>0</v>
      </c>
    </row>
    <row r="43" spans="1:6" x14ac:dyDescent="0.2">
      <c r="A43">
        <v>1998</v>
      </c>
      <c r="B43" t="s">
        <v>72</v>
      </c>
      <c r="C43">
        <v>9</v>
      </c>
      <c r="D43">
        <v>2</v>
      </c>
      <c r="E43">
        <v>2</v>
      </c>
      <c r="F43">
        <v>1</v>
      </c>
    </row>
    <row r="44" spans="1:6" x14ac:dyDescent="0.2">
      <c r="A44">
        <v>1998</v>
      </c>
      <c r="B44" t="s">
        <v>89</v>
      </c>
      <c r="C44">
        <v>7</v>
      </c>
      <c r="D44">
        <v>2</v>
      </c>
      <c r="E44">
        <v>2</v>
      </c>
      <c r="F44">
        <v>0</v>
      </c>
    </row>
    <row r="45" spans="1:6" x14ac:dyDescent="0.2">
      <c r="A45">
        <v>1998</v>
      </c>
      <c r="B45" t="s">
        <v>67</v>
      </c>
      <c r="C45">
        <v>15</v>
      </c>
      <c r="D45">
        <v>7</v>
      </c>
      <c r="E45">
        <v>0</v>
      </c>
      <c r="F45">
        <v>0</v>
      </c>
    </row>
    <row r="46" spans="1:6" x14ac:dyDescent="0.2">
      <c r="A46">
        <v>1998</v>
      </c>
      <c r="B46" t="s">
        <v>129</v>
      </c>
      <c r="C46">
        <v>6</v>
      </c>
      <c r="D46">
        <v>3</v>
      </c>
      <c r="E46">
        <v>1</v>
      </c>
      <c r="F46">
        <v>0</v>
      </c>
    </row>
    <row r="47" spans="1:6" x14ac:dyDescent="0.2">
      <c r="A47">
        <v>1998</v>
      </c>
      <c r="B47" t="s">
        <v>167</v>
      </c>
      <c r="C47">
        <v>2</v>
      </c>
      <c r="D47">
        <v>1</v>
      </c>
      <c r="E47">
        <v>1</v>
      </c>
      <c r="F47">
        <v>0</v>
      </c>
    </row>
    <row r="48" spans="1:6" x14ac:dyDescent="0.2">
      <c r="A48">
        <v>1998</v>
      </c>
      <c r="B48" t="s">
        <v>119</v>
      </c>
      <c r="C48">
        <v>8</v>
      </c>
      <c r="D48">
        <v>3</v>
      </c>
      <c r="E48">
        <v>1</v>
      </c>
      <c r="F48">
        <v>1</v>
      </c>
    </row>
    <row r="49" spans="1:6" x14ac:dyDescent="0.2">
      <c r="A49">
        <v>1998</v>
      </c>
      <c r="B49" t="s">
        <v>185</v>
      </c>
      <c r="C49">
        <v>3</v>
      </c>
      <c r="D49">
        <v>1</v>
      </c>
      <c r="E49">
        <v>2</v>
      </c>
      <c r="F49">
        <v>0</v>
      </c>
    </row>
    <row r="50" spans="1:6" x14ac:dyDescent="0.2">
      <c r="A50">
        <v>1998</v>
      </c>
      <c r="B50" t="s">
        <v>143</v>
      </c>
      <c r="C50">
        <v>1</v>
      </c>
      <c r="D50">
        <v>0</v>
      </c>
      <c r="E50">
        <v>3</v>
      </c>
      <c r="F50">
        <v>0</v>
      </c>
    </row>
    <row r="51" spans="1:6" x14ac:dyDescent="0.2">
      <c r="A51">
        <v>1998</v>
      </c>
      <c r="B51" t="s">
        <v>133</v>
      </c>
      <c r="C51">
        <v>2</v>
      </c>
      <c r="D51">
        <v>0</v>
      </c>
      <c r="E51">
        <v>2</v>
      </c>
      <c r="F51">
        <v>1</v>
      </c>
    </row>
    <row r="52" spans="1:6" x14ac:dyDescent="0.2">
      <c r="A52">
        <v>1998</v>
      </c>
      <c r="B52" t="s">
        <v>26</v>
      </c>
      <c r="C52">
        <v>8</v>
      </c>
      <c r="D52">
        <v>1</v>
      </c>
      <c r="E52">
        <v>1</v>
      </c>
      <c r="F52">
        <v>2</v>
      </c>
    </row>
    <row r="53" spans="1:6" x14ac:dyDescent="0.2">
      <c r="A53">
        <v>1998</v>
      </c>
      <c r="B53" t="s">
        <v>110</v>
      </c>
      <c r="C53">
        <v>5</v>
      </c>
      <c r="D53">
        <v>1</v>
      </c>
      <c r="E53">
        <v>1</v>
      </c>
      <c r="F53">
        <v>1</v>
      </c>
    </row>
    <row r="54" spans="1:6" x14ac:dyDescent="0.2">
      <c r="A54">
        <v>1998</v>
      </c>
      <c r="B54" t="s">
        <v>126</v>
      </c>
      <c r="C54">
        <v>11</v>
      </c>
      <c r="D54">
        <v>2</v>
      </c>
      <c r="E54">
        <v>2</v>
      </c>
      <c r="F54">
        <v>2</v>
      </c>
    </row>
    <row r="55" spans="1:6" x14ac:dyDescent="0.2">
      <c r="A55">
        <v>1998</v>
      </c>
      <c r="B55" t="s">
        <v>135</v>
      </c>
      <c r="C55">
        <v>6</v>
      </c>
      <c r="D55">
        <v>2</v>
      </c>
      <c r="E55">
        <v>2</v>
      </c>
      <c r="F55">
        <v>0</v>
      </c>
    </row>
    <row r="56" spans="1:6" x14ac:dyDescent="0.2">
      <c r="A56">
        <v>1998</v>
      </c>
      <c r="B56" t="s">
        <v>49</v>
      </c>
      <c r="C56">
        <v>5</v>
      </c>
      <c r="D56">
        <v>1</v>
      </c>
      <c r="E56">
        <v>1</v>
      </c>
      <c r="F56">
        <v>2</v>
      </c>
    </row>
    <row r="57" spans="1:6" x14ac:dyDescent="0.2">
      <c r="A57">
        <v>1998</v>
      </c>
      <c r="B57" t="s">
        <v>38</v>
      </c>
      <c r="C57">
        <v>3</v>
      </c>
      <c r="D57">
        <v>1</v>
      </c>
      <c r="E57">
        <v>1</v>
      </c>
      <c r="F57">
        <v>2</v>
      </c>
    </row>
    <row r="58" spans="1:6" x14ac:dyDescent="0.2">
      <c r="A58">
        <v>1998</v>
      </c>
      <c r="B58" t="s">
        <v>92</v>
      </c>
      <c r="C58">
        <v>4</v>
      </c>
      <c r="D58">
        <v>2</v>
      </c>
      <c r="E58">
        <v>1</v>
      </c>
      <c r="F58">
        <v>1</v>
      </c>
    </row>
    <row r="59" spans="1:6" x14ac:dyDescent="0.2">
      <c r="A59">
        <v>1998</v>
      </c>
      <c r="B59" t="s">
        <v>113</v>
      </c>
      <c r="C59">
        <v>2</v>
      </c>
      <c r="D59">
        <v>0</v>
      </c>
      <c r="E59">
        <v>2</v>
      </c>
      <c r="F59">
        <v>1</v>
      </c>
    </row>
    <row r="60" spans="1:6" x14ac:dyDescent="0.2">
      <c r="A60">
        <v>1998</v>
      </c>
      <c r="B60" t="s">
        <v>104</v>
      </c>
      <c r="C60">
        <v>2</v>
      </c>
      <c r="D60">
        <v>0</v>
      </c>
      <c r="E60">
        <v>2</v>
      </c>
      <c r="F60">
        <v>1</v>
      </c>
    </row>
    <row r="61" spans="1:6" x14ac:dyDescent="0.2">
      <c r="A61">
        <v>1998</v>
      </c>
      <c r="B61" t="s">
        <v>149</v>
      </c>
      <c r="C61">
        <v>3</v>
      </c>
      <c r="D61">
        <v>0</v>
      </c>
      <c r="E61">
        <v>1</v>
      </c>
      <c r="F61">
        <v>2</v>
      </c>
    </row>
    <row r="62" spans="1:6" x14ac:dyDescent="0.2">
      <c r="A62">
        <v>1998</v>
      </c>
      <c r="B62" t="s">
        <v>106</v>
      </c>
      <c r="C62">
        <v>8</v>
      </c>
      <c r="D62">
        <v>1</v>
      </c>
      <c r="E62">
        <v>1</v>
      </c>
      <c r="F62">
        <v>1</v>
      </c>
    </row>
    <row r="63" spans="1:6" x14ac:dyDescent="0.2">
      <c r="A63">
        <v>1998</v>
      </c>
      <c r="B63" t="s">
        <v>128</v>
      </c>
      <c r="C63">
        <v>1</v>
      </c>
      <c r="D63">
        <v>0</v>
      </c>
      <c r="E63">
        <v>2</v>
      </c>
      <c r="F63">
        <v>1</v>
      </c>
    </row>
    <row r="64" spans="1:6" x14ac:dyDescent="0.2">
      <c r="A64">
        <v>1998</v>
      </c>
      <c r="B64" t="s">
        <v>77</v>
      </c>
      <c r="C64">
        <v>1</v>
      </c>
      <c r="D64">
        <v>0</v>
      </c>
      <c r="E64">
        <v>2</v>
      </c>
      <c r="F64">
        <v>0</v>
      </c>
    </row>
    <row r="65" spans="1:6" x14ac:dyDescent="0.2">
      <c r="A65" t="s">
        <v>1952</v>
      </c>
      <c r="C65">
        <f>SUBTOTAL(109,Sub_1998[Total Goles])</f>
        <v>162</v>
      </c>
      <c r="D65">
        <f>SUBTOTAL(109,Sub_1998[Total Partidos Ganados])</f>
        <v>45</v>
      </c>
      <c r="E65">
        <f>SUBTOTAL(109,Sub_1998[Total Partidos Perdidos])</f>
        <v>45</v>
      </c>
      <c r="F65">
        <f>SUBTOTAL(109,Sub_1998[Total Partidos Empatados])</f>
        <v>30</v>
      </c>
    </row>
    <row r="73" spans="1:6" x14ac:dyDescent="0.2">
      <c r="A73" s="28" t="s">
        <v>1958</v>
      </c>
      <c r="B73" s="29" t="s">
        <v>1906</v>
      </c>
      <c r="C73" s="29" t="s">
        <v>1909</v>
      </c>
      <c r="D73" s="29" t="s">
        <v>1912</v>
      </c>
      <c r="E73" s="29" t="s">
        <v>1915</v>
      </c>
      <c r="F73" s="30" t="s">
        <v>1918</v>
      </c>
    </row>
    <row r="74" spans="1:6" x14ac:dyDescent="0.2">
      <c r="A74">
        <v>2002</v>
      </c>
      <c r="B74" t="s">
        <v>39</v>
      </c>
      <c r="C74">
        <v>2</v>
      </c>
      <c r="D74">
        <v>1</v>
      </c>
      <c r="E74">
        <v>1</v>
      </c>
      <c r="F74">
        <v>1</v>
      </c>
    </row>
    <row r="75" spans="1:6" x14ac:dyDescent="0.2">
      <c r="A75">
        <v>2002</v>
      </c>
      <c r="B75" t="s">
        <v>147</v>
      </c>
      <c r="C75">
        <v>6</v>
      </c>
      <c r="D75">
        <v>1</v>
      </c>
      <c r="E75">
        <v>1</v>
      </c>
      <c r="F75">
        <v>2</v>
      </c>
    </row>
    <row r="76" spans="1:6" x14ac:dyDescent="0.2">
      <c r="A76">
        <v>2002</v>
      </c>
      <c r="B76" t="s">
        <v>25</v>
      </c>
      <c r="C76">
        <v>18</v>
      </c>
      <c r="D76">
        <v>7</v>
      </c>
      <c r="E76">
        <v>0</v>
      </c>
      <c r="F76">
        <v>0</v>
      </c>
    </row>
    <row r="77" spans="1:6" x14ac:dyDescent="0.2">
      <c r="A77">
        <v>2002</v>
      </c>
      <c r="B77" t="s">
        <v>120</v>
      </c>
      <c r="C77">
        <v>2</v>
      </c>
      <c r="D77">
        <v>1</v>
      </c>
      <c r="E77">
        <v>1</v>
      </c>
      <c r="F77">
        <v>1</v>
      </c>
    </row>
    <row r="78" spans="1:6" x14ac:dyDescent="0.2">
      <c r="A78">
        <v>2002</v>
      </c>
      <c r="B78" t="s">
        <v>182</v>
      </c>
      <c r="C78">
        <v>0</v>
      </c>
      <c r="D78">
        <v>0</v>
      </c>
      <c r="E78">
        <v>3</v>
      </c>
      <c r="F78">
        <v>0</v>
      </c>
    </row>
    <row r="79" spans="1:6" x14ac:dyDescent="0.2">
      <c r="A79">
        <v>2002</v>
      </c>
      <c r="B79" t="s">
        <v>131</v>
      </c>
      <c r="C79">
        <v>5</v>
      </c>
      <c r="D79">
        <v>1</v>
      </c>
      <c r="E79">
        <v>1</v>
      </c>
      <c r="F79">
        <v>1</v>
      </c>
    </row>
    <row r="80" spans="1:6" x14ac:dyDescent="0.2">
      <c r="A80">
        <v>2002</v>
      </c>
      <c r="B80" t="s">
        <v>274</v>
      </c>
      <c r="C80">
        <v>2</v>
      </c>
      <c r="D80">
        <v>1</v>
      </c>
      <c r="E80">
        <v>2</v>
      </c>
      <c r="F80">
        <v>0</v>
      </c>
    </row>
    <row r="81" spans="1:6" x14ac:dyDescent="0.2">
      <c r="A81">
        <v>2002</v>
      </c>
      <c r="B81" t="s">
        <v>72</v>
      </c>
      <c r="C81">
        <v>5</v>
      </c>
      <c r="D81">
        <v>2</v>
      </c>
      <c r="E81">
        <v>1</v>
      </c>
      <c r="F81">
        <v>1</v>
      </c>
    </row>
    <row r="82" spans="1:6" x14ac:dyDescent="0.2">
      <c r="A82">
        <v>2002</v>
      </c>
      <c r="B82" t="s">
        <v>31</v>
      </c>
      <c r="C82">
        <v>2</v>
      </c>
      <c r="D82">
        <v>1</v>
      </c>
      <c r="E82">
        <v>2</v>
      </c>
      <c r="F82">
        <v>0</v>
      </c>
    </row>
    <row r="83" spans="1:6" x14ac:dyDescent="0.2">
      <c r="A83">
        <v>2002</v>
      </c>
      <c r="B83" t="s">
        <v>89</v>
      </c>
      <c r="C83">
        <v>6</v>
      </c>
      <c r="D83">
        <v>2</v>
      </c>
      <c r="E83">
        <v>1</v>
      </c>
      <c r="F83">
        <v>2</v>
      </c>
    </row>
    <row r="84" spans="1:6" x14ac:dyDescent="0.2">
      <c r="A84">
        <v>2002</v>
      </c>
      <c r="B84" t="s">
        <v>67</v>
      </c>
      <c r="C84">
        <v>0</v>
      </c>
      <c r="D84">
        <v>0</v>
      </c>
      <c r="E84">
        <v>2</v>
      </c>
      <c r="F84">
        <v>1</v>
      </c>
    </row>
    <row r="85" spans="1:6" x14ac:dyDescent="0.2">
      <c r="A85">
        <v>2002</v>
      </c>
      <c r="B85" t="s">
        <v>129</v>
      </c>
      <c r="C85">
        <v>14</v>
      </c>
      <c r="D85">
        <v>5</v>
      </c>
      <c r="E85">
        <v>1</v>
      </c>
      <c r="F85">
        <v>1</v>
      </c>
    </row>
    <row r="86" spans="1:6" x14ac:dyDescent="0.2">
      <c r="A86">
        <v>2002</v>
      </c>
      <c r="B86" t="s">
        <v>119</v>
      </c>
      <c r="C86">
        <v>5</v>
      </c>
      <c r="D86">
        <v>1</v>
      </c>
      <c r="E86">
        <v>2</v>
      </c>
      <c r="F86" s="64">
        <v>1</v>
      </c>
    </row>
    <row r="87" spans="1:6" x14ac:dyDescent="0.2">
      <c r="A87">
        <v>2002</v>
      </c>
      <c r="B87" t="s">
        <v>143</v>
      </c>
      <c r="C87">
        <v>5</v>
      </c>
      <c r="D87">
        <v>2</v>
      </c>
      <c r="E87">
        <v>1</v>
      </c>
      <c r="F87" s="34">
        <v>1</v>
      </c>
    </row>
    <row r="88" spans="1:6" x14ac:dyDescent="0.2">
      <c r="A88">
        <v>2002</v>
      </c>
      <c r="B88" t="s">
        <v>133</v>
      </c>
      <c r="C88">
        <v>8</v>
      </c>
      <c r="D88">
        <v>4</v>
      </c>
      <c r="E88">
        <v>2</v>
      </c>
      <c r="F88" s="64">
        <v>1</v>
      </c>
    </row>
    <row r="89" spans="1:6" x14ac:dyDescent="0.2">
      <c r="A89">
        <v>2002</v>
      </c>
      <c r="B89" t="s">
        <v>26</v>
      </c>
      <c r="C89">
        <v>4</v>
      </c>
      <c r="D89">
        <v>2</v>
      </c>
      <c r="E89">
        <v>1</v>
      </c>
      <c r="F89">
        <v>1</v>
      </c>
    </row>
    <row r="90" spans="1:6" x14ac:dyDescent="0.2">
      <c r="A90">
        <v>2002</v>
      </c>
      <c r="B90" t="s">
        <v>135</v>
      </c>
      <c r="C90">
        <v>1</v>
      </c>
      <c r="D90">
        <v>0</v>
      </c>
      <c r="E90">
        <v>2</v>
      </c>
      <c r="F90">
        <v>1</v>
      </c>
    </row>
    <row r="91" spans="1:6" x14ac:dyDescent="0.2">
      <c r="A91">
        <v>2002</v>
      </c>
      <c r="B91" t="s">
        <v>38</v>
      </c>
      <c r="C91">
        <v>6</v>
      </c>
      <c r="D91">
        <v>1</v>
      </c>
      <c r="E91">
        <v>2</v>
      </c>
      <c r="F91">
        <v>1</v>
      </c>
    </row>
    <row r="92" spans="1:6" x14ac:dyDescent="0.2">
      <c r="A92">
        <v>2002</v>
      </c>
      <c r="B92" t="s">
        <v>90</v>
      </c>
      <c r="C92">
        <v>3</v>
      </c>
      <c r="D92">
        <v>1</v>
      </c>
      <c r="E92">
        <v>2</v>
      </c>
      <c r="F92">
        <v>0</v>
      </c>
    </row>
    <row r="93" spans="1:6" x14ac:dyDescent="0.2">
      <c r="A93">
        <v>2002</v>
      </c>
      <c r="B93" t="s">
        <v>82</v>
      </c>
      <c r="C93">
        <v>6</v>
      </c>
      <c r="D93">
        <v>1</v>
      </c>
      <c r="E93">
        <v>2</v>
      </c>
      <c r="F93">
        <v>0</v>
      </c>
    </row>
    <row r="94" spans="1:6" x14ac:dyDescent="0.2">
      <c r="A94">
        <v>2002</v>
      </c>
      <c r="B94" t="s">
        <v>98</v>
      </c>
      <c r="C94">
        <v>6</v>
      </c>
      <c r="D94">
        <v>1</v>
      </c>
      <c r="E94">
        <v>1</v>
      </c>
      <c r="F94">
        <v>2</v>
      </c>
    </row>
    <row r="95" spans="1:6" x14ac:dyDescent="0.2">
      <c r="A95">
        <v>2002</v>
      </c>
      <c r="B95" t="s">
        <v>95</v>
      </c>
      <c r="C95">
        <v>4</v>
      </c>
      <c r="D95">
        <v>1</v>
      </c>
      <c r="E95">
        <v>2</v>
      </c>
      <c r="F95">
        <v>0</v>
      </c>
    </row>
    <row r="96" spans="1:6" x14ac:dyDescent="0.2">
      <c r="A96">
        <v>2002</v>
      </c>
      <c r="B96" t="s">
        <v>113</v>
      </c>
      <c r="C96">
        <v>0</v>
      </c>
      <c r="D96">
        <v>0</v>
      </c>
      <c r="E96">
        <v>3</v>
      </c>
      <c r="F96">
        <v>0</v>
      </c>
    </row>
    <row r="97" spans="1:6" x14ac:dyDescent="0.2">
      <c r="A97">
        <v>2002</v>
      </c>
      <c r="B97" t="s">
        <v>118</v>
      </c>
      <c r="C97">
        <v>7</v>
      </c>
      <c r="D97">
        <v>2</v>
      </c>
      <c r="E97">
        <v>1</v>
      </c>
      <c r="F97">
        <v>2</v>
      </c>
    </row>
    <row r="98" spans="1:6" x14ac:dyDescent="0.2">
      <c r="A98">
        <v>2002</v>
      </c>
      <c r="B98" t="s">
        <v>249</v>
      </c>
      <c r="C98">
        <v>2</v>
      </c>
      <c r="D98">
        <v>0</v>
      </c>
      <c r="E98">
        <v>3</v>
      </c>
      <c r="F98">
        <v>0</v>
      </c>
    </row>
    <row r="99" spans="1:6" x14ac:dyDescent="0.2">
      <c r="A99">
        <v>2002</v>
      </c>
      <c r="B99" t="s">
        <v>149</v>
      </c>
      <c r="C99">
        <v>5</v>
      </c>
      <c r="D99">
        <v>1</v>
      </c>
      <c r="E99">
        <v>1</v>
      </c>
      <c r="F99">
        <v>1</v>
      </c>
    </row>
    <row r="100" spans="1:6" x14ac:dyDescent="0.2">
      <c r="A100">
        <v>2002</v>
      </c>
      <c r="B100" t="s">
        <v>106</v>
      </c>
      <c r="C100">
        <v>10</v>
      </c>
      <c r="D100">
        <v>4</v>
      </c>
      <c r="E100">
        <v>1</v>
      </c>
      <c r="F100">
        <v>0</v>
      </c>
    </row>
    <row r="101" spans="1:6" x14ac:dyDescent="0.2">
      <c r="A101">
        <v>2002</v>
      </c>
      <c r="B101" t="s">
        <v>52</v>
      </c>
      <c r="C101">
        <v>5</v>
      </c>
      <c r="D101">
        <v>1</v>
      </c>
      <c r="E101">
        <v>1</v>
      </c>
      <c r="F101">
        <v>2</v>
      </c>
    </row>
    <row r="102" spans="1:6" x14ac:dyDescent="0.2">
      <c r="A102">
        <v>2002</v>
      </c>
      <c r="B102" t="s">
        <v>128</v>
      </c>
      <c r="C102">
        <v>1</v>
      </c>
      <c r="D102">
        <v>0</v>
      </c>
      <c r="E102">
        <v>2</v>
      </c>
      <c r="F102">
        <v>1</v>
      </c>
    </row>
    <row r="103" spans="1:6" x14ac:dyDescent="0.2">
      <c r="A103">
        <v>2002</v>
      </c>
      <c r="B103" t="s">
        <v>180</v>
      </c>
      <c r="C103">
        <v>10</v>
      </c>
      <c r="D103">
        <v>4</v>
      </c>
      <c r="E103">
        <v>2</v>
      </c>
      <c r="F103">
        <v>1</v>
      </c>
    </row>
    <row r="104" spans="1:6" x14ac:dyDescent="0.2">
      <c r="A104">
        <v>2002</v>
      </c>
      <c r="B104" t="s">
        <v>18</v>
      </c>
      <c r="C104">
        <v>4</v>
      </c>
      <c r="D104">
        <v>0</v>
      </c>
      <c r="E104">
        <v>1</v>
      </c>
      <c r="F104">
        <v>2</v>
      </c>
    </row>
    <row r="105" spans="1:6" x14ac:dyDescent="0.2">
      <c r="A105">
        <v>2002</v>
      </c>
      <c r="B105" t="s">
        <v>77</v>
      </c>
      <c r="C105">
        <v>7</v>
      </c>
      <c r="D105">
        <v>2</v>
      </c>
      <c r="E105">
        <v>2</v>
      </c>
      <c r="F105">
        <v>1</v>
      </c>
    </row>
    <row r="106" spans="1:6" x14ac:dyDescent="0.2">
      <c r="A106" t="s">
        <v>1952</v>
      </c>
      <c r="C106">
        <f>SUBTOTAL(109,Sub_2002[Total Goles])</f>
        <v>161</v>
      </c>
      <c r="D106">
        <f>SUBTOTAL(109,Sub_2002[Total Partidos Ganados])</f>
        <v>50</v>
      </c>
      <c r="E106">
        <f>SUBTOTAL(109,Sub_2002[Total Partidos Perdidos])</f>
        <v>50</v>
      </c>
      <c r="F106">
        <f>SUBTOTAL(109,Sub_2002[Total Partidos Empatados])</f>
        <v>28</v>
      </c>
    </row>
    <row r="114" spans="1:6" x14ac:dyDescent="0.2">
      <c r="A114" s="42" t="s">
        <v>1958</v>
      </c>
      <c r="B114" s="42" t="s">
        <v>1906</v>
      </c>
      <c r="C114" s="42" t="s">
        <v>1909</v>
      </c>
      <c r="D114" s="42" t="s">
        <v>1912</v>
      </c>
      <c r="E114" s="42" t="s">
        <v>1915</v>
      </c>
      <c r="F114" s="42" t="s">
        <v>1918</v>
      </c>
    </row>
    <row r="115" spans="1:6" x14ac:dyDescent="0.2">
      <c r="A115">
        <v>2006</v>
      </c>
      <c r="B115" t="s">
        <v>267</v>
      </c>
      <c r="C115">
        <v>1</v>
      </c>
      <c r="D115">
        <v>0</v>
      </c>
      <c r="E115">
        <v>1</v>
      </c>
      <c r="F115">
        <v>2</v>
      </c>
    </row>
    <row r="116" spans="1:6" x14ac:dyDescent="0.2">
      <c r="A116">
        <v>2006</v>
      </c>
      <c r="B116" t="s">
        <v>39</v>
      </c>
      <c r="C116">
        <v>11</v>
      </c>
      <c r="D116">
        <v>3</v>
      </c>
      <c r="E116">
        <v>1</v>
      </c>
      <c r="F116">
        <v>1</v>
      </c>
    </row>
    <row r="117" spans="1:6" x14ac:dyDescent="0.2">
      <c r="A117">
        <v>2006</v>
      </c>
      <c r="B117" t="s">
        <v>55</v>
      </c>
      <c r="C117">
        <v>5</v>
      </c>
      <c r="D117">
        <v>1</v>
      </c>
      <c r="E117">
        <v>2</v>
      </c>
      <c r="F117">
        <v>1</v>
      </c>
    </row>
    <row r="118" spans="1:6" x14ac:dyDescent="0.2">
      <c r="A118">
        <v>2006</v>
      </c>
      <c r="B118" t="s">
        <v>25</v>
      </c>
      <c r="C118">
        <v>10</v>
      </c>
      <c r="D118">
        <v>4</v>
      </c>
      <c r="E118">
        <v>1</v>
      </c>
      <c r="F118">
        <v>0</v>
      </c>
    </row>
    <row r="119" spans="1:6" x14ac:dyDescent="0.2">
      <c r="A119">
        <v>2006</v>
      </c>
      <c r="B119" t="s">
        <v>131</v>
      </c>
      <c r="C119">
        <v>3</v>
      </c>
      <c r="D119">
        <v>0</v>
      </c>
      <c r="E119">
        <v>3</v>
      </c>
      <c r="F119">
        <v>0</v>
      </c>
    </row>
    <row r="120" spans="1:6" x14ac:dyDescent="0.2">
      <c r="A120">
        <v>2006</v>
      </c>
      <c r="B120" t="s">
        <v>136</v>
      </c>
      <c r="C120">
        <v>5</v>
      </c>
      <c r="D120">
        <v>1</v>
      </c>
      <c r="E120">
        <v>2</v>
      </c>
      <c r="F120">
        <v>0</v>
      </c>
    </row>
    <row r="121" spans="1:6" x14ac:dyDescent="0.2">
      <c r="A121">
        <v>2006</v>
      </c>
      <c r="B121" t="s">
        <v>274</v>
      </c>
      <c r="C121">
        <v>2</v>
      </c>
      <c r="D121">
        <v>0</v>
      </c>
      <c r="E121">
        <v>1</v>
      </c>
      <c r="F121">
        <v>2</v>
      </c>
    </row>
    <row r="122" spans="1:6" x14ac:dyDescent="0.2">
      <c r="A122">
        <v>2006</v>
      </c>
      <c r="B122" t="s">
        <v>293</v>
      </c>
      <c r="C122">
        <v>3</v>
      </c>
      <c r="D122">
        <v>1</v>
      </c>
      <c r="E122">
        <v>2</v>
      </c>
      <c r="F122">
        <v>0</v>
      </c>
    </row>
    <row r="123" spans="1:6" x14ac:dyDescent="0.2">
      <c r="A123">
        <v>2006</v>
      </c>
      <c r="B123" t="s">
        <v>31</v>
      </c>
      <c r="C123">
        <v>5</v>
      </c>
      <c r="D123">
        <v>2</v>
      </c>
      <c r="E123">
        <v>2</v>
      </c>
      <c r="F123">
        <v>0</v>
      </c>
    </row>
    <row r="124" spans="1:6" x14ac:dyDescent="0.2">
      <c r="A124">
        <v>2006</v>
      </c>
      <c r="B124" t="s">
        <v>89</v>
      </c>
      <c r="C124">
        <v>6</v>
      </c>
      <c r="D124">
        <v>3</v>
      </c>
      <c r="E124">
        <v>1</v>
      </c>
      <c r="F124">
        <v>1</v>
      </c>
    </row>
    <row r="125" spans="1:6" x14ac:dyDescent="0.2">
      <c r="A125">
        <v>2006</v>
      </c>
      <c r="B125" t="s">
        <v>67</v>
      </c>
      <c r="C125">
        <v>9</v>
      </c>
      <c r="D125">
        <v>4</v>
      </c>
      <c r="E125">
        <v>1</v>
      </c>
      <c r="F125">
        <v>2</v>
      </c>
    </row>
    <row r="126" spans="1:6" x14ac:dyDescent="0.2">
      <c r="A126">
        <v>2006</v>
      </c>
      <c r="B126" t="s">
        <v>129</v>
      </c>
      <c r="C126">
        <v>14</v>
      </c>
      <c r="D126">
        <v>6</v>
      </c>
      <c r="E126">
        <v>1</v>
      </c>
      <c r="F126">
        <v>0</v>
      </c>
    </row>
    <row r="127" spans="1:6" x14ac:dyDescent="0.2">
      <c r="A127">
        <v>2006</v>
      </c>
      <c r="B127" t="s">
        <v>199</v>
      </c>
      <c r="C127">
        <v>4</v>
      </c>
      <c r="D127">
        <v>2</v>
      </c>
      <c r="E127">
        <v>2</v>
      </c>
      <c r="F127">
        <v>0</v>
      </c>
    </row>
    <row r="128" spans="1:6" x14ac:dyDescent="0.2">
      <c r="A128">
        <v>2006</v>
      </c>
      <c r="B128" t="s">
        <v>167</v>
      </c>
      <c r="C128">
        <v>2</v>
      </c>
      <c r="D128">
        <v>0</v>
      </c>
      <c r="E128">
        <v>2</v>
      </c>
      <c r="F128">
        <v>1</v>
      </c>
    </row>
    <row r="129" spans="1:6" x14ac:dyDescent="0.2">
      <c r="A129">
        <v>2006</v>
      </c>
      <c r="B129" t="s">
        <v>119</v>
      </c>
      <c r="C129">
        <v>12</v>
      </c>
      <c r="D129">
        <v>6</v>
      </c>
      <c r="E129">
        <v>0</v>
      </c>
      <c r="F129">
        <v>1</v>
      </c>
    </row>
    <row r="130" spans="1:6" x14ac:dyDescent="0.2">
      <c r="A130">
        <v>2006</v>
      </c>
      <c r="B130" t="s">
        <v>143</v>
      </c>
      <c r="C130">
        <v>2</v>
      </c>
      <c r="D130">
        <v>0</v>
      </c>
      <c r="E130">
        <v>2</v>
      </c>
      <c r="F130">
        <v>1</v>
      </c>
    </row>
    <row r="131" spans="1:6" x14ac:dyDescent="0.2">
      <c r="A131">
        <v>2006</v>
      </c>
      <c r="B131" t="s">
        <v>133</v>
      </c>
      <c r="C131">
        <v>3</v>
      </c>
      <c r="D131">
        <v>1</v>
      </c>
      <c r="E131">
        <v>1</v>
      </c>
      <c r="F131">
        <v>1</v>
      </c>
    </row>
    <row r="132" spans="1:6" x14ac:dyDescent="0.2">
      <c r="A132">
        <v>2006</v>
      </c>
      <c r="B132" t="s">
        <v>26</v>
      </c>
      <c r="C132">
        <v>5</v>
      </c>
      <c r="D132">
        <v>1</v>
      </c>
      <c r="E132">
        <v>2</v>
      </c>
      <c r="F132">
        <v>1</v>
      </c>
    </row>
    <row r="133" spans="1:6" x14ac:dyDescent="0.2">
      <c r="A133">
        <v>2006</v>
      </c>
      <c r="B133" t="s">
        <v>126</v>
      </c>
      <c r="C133">
        <v>3</v>
      </c>
      <c r="D133">
        <v>2</v>
      </c>
      <c r="E133">
        <v>1</v>
      </c>
      <c r="F133">
        <v>1</v>
      </c>
    </row>
    <row r="134" spans="1:6" x14ac:dyDescent="0.2">
      <c r="A134">
        <v>2006</v>
      </c>
      <c r="B134" t="s">
        <v>38</v>
      </c>
      <c r="C134">
        <v>2</v>
      </c>
      <c r="D134">
        <v>1</v>
      </c>
      <c r="E134">
        <v>2</v>
      </c>
      <c r="F134">
        <v>0</v>
      </c>
    </row>
    <row r="135" spans="1:6" x14ac:dyDescent="0.2">
      <c r="A135">
        <v>2006</v>
      </c>
      <c r="B135" t="s">
        <v>90</v>
      </c>
      <c r="C135">
        <v>2</v>
      </c>
      <c r="D135">
        <v>1</v>
      </c>
      <c r="E135">
        <v>2</v>
      </c>
      <c r="F135">
        <v>0</v>
      </c>
    </row>
    <row r="136" spans="1:6" x14ac:dyDescent="0.2">
      <c r="A136">
        <v>2006</v>
      </c>
      <c r="B136" t="s">
        <v>82</v>
      </c>
      <c r="C136">
        <v>7</v>
      </c>
      <c r="D136">
        <v>5</v>
      </c>
      <c r="E136">
        <v>2</v>
      </c>
      <c r="F136">
        <v>0</v>
      </c>
    </row>
    <row r="137" spans="1:6" x14ac:dyDescent="0.2">
      <c r="A137">
        <v>2006</v>
      </c>
      <c r="B137" t="s">
        <v>113</v>
      </c>
      <c r="C137">
        <v>2</v>
      </c>
      <c r="D137">
        <v>0</v>
      </c>
      <c r="E137">
        <v>2</v>
      </c>
      <c r="F137">
        <v>1</v>
      </c>
    </row>
    <row r="138" spans="1:6" x14ac:dyDescent="0.2">
      <c r="A138">
        <v>2006</v>
      </c>
      <c r="B138" t="s">
        <v>1204</v>
      </c>
      <c r="C138">
        <v>2</v>
      </c>
      <c r="D138">
        <v>0</v>
      </c>
      <c r="E138">
        <v>3</v>
      </c>
      <c r="F138">
        <v>0</v>
      </c>
    </row>
    <row r="139" spans="1:6" x14ac:dyDescent="0.2">
      <c r="A139">
        <v>2006</v>
      </c>
      <c r="B139" t="s">
        <v>106</v>
      </c>
      <c r="C139">
        <v>9</v>
      </c>
      <c r="D139">
        <v>3</v>
      </c>
      <c r="E139">
        <v>1</v>
      </c>
      <c r="F139">
        <v>0</v>
      </c>
    </row>
    <row r="140" spans="1:6" x14ac:dyDescent="0.2">
      <c r="A140">
        <v>2006</v>
      </c>
      <c r="B140" t="s">
        <v>52</v>
      </c>
      <c r="C140">
        <v>3</v>
      </c>
      <c r="D140">
        <v>1</v>
      </c>
      <c r="E140">
        <v>1</v>
      </c>
      <c r="F140">
        <v>2</v>
      </c>
    </row>
    <row r="141" spans="1:6" x14ac:dyDescent="0.2">
      <c r="A141">
        <v>2006</v>
      </c>
      <c r="B141" t="s">
        <v>53</v>
      </c>
      <c r="C141">
        <v>4</v>
      </c>
      <c r="D141">
        <v>2</v>
      </c>
      <c r="E141">
        <v>1</v>
      </c>
      <c r="F141">
        <v>1</v>
      </c>
    </row>
    <row r="142" spans="1:6" x14ac:dyDescent="0.2">
      <c r="A142">
        <v>2006</v>
      </c>
      <c r="B142" t="s">
        <v>365</v>
      </c>
      <c r="C142">
        <v>1</v>
      </c>
      <c r="D142">
        <v>0</v>
      </c>
      <c r="E142">
        <v>3</v>
      </c>
      <c r="F142">
        <v>0</v>
      </c>
    </row>
    <row r="143" spans="1:6" x14ac:dyDescent="0.2">
      <c r="A143">
        <v>2006</v>
      </c>
      <c r="B143" t="s">
        <v>282</v>
      </c>
      <c r="C143">
        <v>0</v>
      </c>
      <c r="D143">
        <v>0</v>
      </c>
      <c r="E143">
        <v>2</v>
      </c>
      <c r="F143">
        <v>1</v>
      </c>
    </row>
    <row r="144" spans="1:6" x14ac:dyDescent="0.2">
      <c r="A144">
        <v>2006</v>
      </c>
      <c r="B144" t="s">
        <v>128</v>
      </c>
      <c r="C144">
        <v>3</v>
      </c>
      <c r="D144">
        <v>0</v>
      </c>
      <c r="E144">
        <v>2</v>
      </c>
      <c r="F144">
        <v>1</v>
      </c>
    </row>
    <row r="145" spans="1:6" x14ac:dyDescent="0.2">
      <c r="A145">
        <v>2006</v>
      </c>
      <c r="B145" t="s">
        <v>168</v>
      </c>
      <c r="C145">
        <v>5</v>
      </c>
      <c r="D145">
        <v>3</v>
      </c>
      <c r="E145">
        <v>2</v>
      </c>
      <c r="F145">
        <v>0</v>
      </c>
    </row>
    <row r="146" spans="1:6" x14ac:dyDescent="0.2">
      <c r="A146">
        <v>2006</v>
      </c>
      <c r="B146" t="s">
        <v>77</v>
      </c>
      <c r="C146">
        <v>2</v>
      </c>
      <c r="D146">
        <v>0</v>
      </c>
      <c r="E146">
        <v>2</v>
      </c>
      <c r="F146">
        <v>1</v>
      </c>
    </row>
    <row r="147" spans="1:6" x14ac:dyDescent="0.2">
      <c r="A147" t="s">
        <v>1952</v>
      </c>
      <c r="C147">
        <f>SUBTOTAL(109,Sub_2006[Total Goles])</f>
        <v>147</v>
      </c>
      <c r="D147">
        <f>SUBTOTAL(109,Sub_2006[Total Partidos Ganados])</f>
        <v>53</v>
      </c>
      <c r="E147">
        <f>SUBTOTAL(109,Sub_2006[Total Partidos Perdidos])</f>
        <v>53</v>
      </c>
      <c r="F147">
        <f>SUBTOTAL(109,Sub_2006[Total Partidos Empatados])</f>
        <v>22</v>
      </c>
    </row>
    <row r="155" spans="1:6" x14ac:dyDescent="0.2">
      <c r="A155" s="28" t="s">
        <v>1958</v>
      </c>
      <c r="B155" s="29" t="s">
        <v>1906</v>
      </c>
      <c r="C155" s="29" t="s">
        <v>1909</v>
      </c>
      <c r="D155" s="29" t="s">
        <v>1912</v>
      </c>
      <c r="E155" s="29" t="s">
        <v>1915</v>
      </c>
      <c r="F155" s="30" t="s">
        <v>1918</v>
      </c>
    </row>
    <row r="156" spans="1:6" x14ac:dyDescent="0.2">
      <c r="A156">
        <v>2010</v>
      </c>
      <c r="B156" t="s">
        <v>150</v>
      </c>
      <c r="C156">
        <v>0</v>
      </c>
      <c r="D156">
        <v>0</v>
      </c>
      <c r="E156">
        <v>2</v>
      </c>
      <c r="F156">
        <v>1</v>
      </c>
    </row>
    <row r="157" spans="1:6" x14ac:dyDescent="0.2">
      <c r="A157">
        <v>2010</v>
      </c>
      <c r="B157" t="s">
        <v>39</v>
      </c>
      <c r="C157">
        <v>10</v>
      </c>
      <c r="D157">
        <v>4</v>
      </c>
      <c r="E157">
        <v>1</v>
      </c>
      <c r="F157">
        <v>0</v>
      </c>
    </row>
    <row r="158" spans="1:6" x14ac:dyDescent="0.2">
      <c r="A158">
        <v>2010</v>
      </c>
      <c r="B158" t="s">
        <v>55</v>
      </c>
      <c r="C158">
        <v>3</v>
      </c>
      <c r="D158">
        <v>1</v>
      </c>
      <c r="E158">
        <v>1</v>
      </c>
      <c r="F158">
        <v>1</v>
      </c>
    </row>
    <row r="159" spans="1:6" x14ac:dyDescent="0.2">
      <c r="A159">
        <v>2010</v>
      </c>
      <c r="B159" t="s">
        <v>25</v>
      </c>
      <c r="C159">
        <v>9</v>
      </c>
      <c r="D159">
        <v>3</v>
      </c>
      <c r="E159">
        <v>1</v>
      </c>
      <c r="F159">
        <v>1</v>
      </c>
    </row>
    <row r="160" spans="1:6" x14ac:dyDescent="0.2">
      <c r="A160">
        <v>2010</v>
      </c>
      <c r="B160" t="s">
        <v>120</v>
      </c>
      <c r="C160">
        <v>2</v>
      </c>
      <c r="D160">
        <v>0</v>
      </c>
      <c r="E160">
        <v>3</v>
      </c>
      <c r="F160">
        <v>0</v>
      </c>
    </row>
    <row r="161" spans="1:6" x14ac:dyDescent="0.2">
      <c r="A161">
        <v>2010</v>
      </c>
      <c r="B161" t="s">
        <v>107</v>
      </c>
      <c r="C161">
        <v>3</v>
      </c>
      <c r="D161">
        <v>2</v>
      </c>
      <c r="E161">
        <v>2</v>
      </c>
      <c r="F161">
        <v>0</v>
      </c>
    </row>
    <row r="162" spans="1:6" x14ac:dyDescent="0.2">
      <c r="A162">
        <v>2010</v>
      </c>
      <c r="B162" t="s">
        <v>136</v>
      </c>
      <c r="C162">
        <v>4</v>
      </c>
      <c r="D162">
        <v>1</v>
      </c>
      <c r="E162">
        <v>1</v>
      </c>
      <c r="F162">
        <v>1</v>
      </c>
    </row>
    <row r="163" spans="1:6" x14ac:dyDescent="0.2">
      <c r="A163">
        <v>2010</v>
      </c>
      <c r="B163" t="s">
        <v>72</v>
      </c>
      <c r="C163">
        <v>3</v>
      </c>
      <c r="D163">
        <v>1</v>
      </c>
      <c r="E163">
        <v>2</v>
      </c>
      <c r="F163">
        <v>0</v>
      </c>
    </row>
    <row r="164" spans="1:6" x14ac:dyDescent="0.2">
      <c r="A164">
        <v>2010</v>
      </c>
      <c r="B164" t="s">
        <v>89</v>
      </c>
      <c r="C164">
        <v>3</v>
      </c>
      <c r="D164">
        <v>1</v>
      </c>
      <c r="E164">
        <v>1</v>
      </c>
      <c r="F164">
        <v>2</v>
      </c>
    </row>
    <row r="165" spans="1:6" x14ac:dyDescent="0.2">
      <c r="A165">
        <v>2010</v>
      </c>
      <c r="B165" t="s">
        <v>67</v>
      </c>
      <c r="C165">
        <v>1</v>
      </c>
      <c r="D165">
        <v>0</v>
      </c>
      <c r="E165">
        <v>2</v>
      </c>
      <c r="F165">
        <v>1</v>
      </c>
    </row>
    <row r="166" spans="1:6" x14ac:dyDescent="0.2">
      <c r="A166">
        <v>2010</v>
      </c>
      <c r="B166" t="s">
        <v>129</v>
      </c>
      <c r="C166">
        <v>16</v>
      </c>
      <c r="D166">
        <v>5</v>
      </c>
      <c r="E166">
        <v>2</v>
      </c>
      <c r="F166">
        <v>0</v>
      </c>
    </row>
    <row r="167" spans="1:6" x14ac:dyDescent="0.2">
      <c r="A167">
        <v>2010</v>
      </c>
      <c r="B167" t="s">
        <v>199</v>
      </c>
      <c r="C167">
        <v>5</v>
      </c>
      <c r="D167">
        <v>2</v>
      </c>
      <c r="E167">
        <v>2</v>
      </c>
      <c r="F167">
        <v>1</v>
      </c>
    </row>
    <row r="168" spans="1:6" x14ac:dyDescent="0.2">
      <c r="A168">
        <v>2010</v>
      </c>
      <c r="B168" t="s">
        <v>153</v>
      </c>
      <c r="C168">
        <v>2</v>
      </c>
      <c r="D168">
        <v>1</v>
      </c>
      <c r="E168">
        <v>2</v>
      </c>
      <c r="F168">
        <v>0</v>
      </c>
    </row>
    <row r="169" spans="1:6" x14ac:dyDescent="0.2">
      <c r="A169">
        <v>2010</v>
      </c>
      <c r="B169" t="s">
        <v>304</v>
      </c>
      <c r="C169">
        <v>0</v>
      </c>
      <c r="D169">
        <v>0</v>
      </c>
      <c r="E169">
        <v>2</v>
      </c>
      <c r="F169">
        <v>1</v>
      </c>
    </row>
    <row r="170" spans="1:6" x14ac:dyDescent="0.2">
      <c r="A170">
        <v>2010</v>
      </c>
      <c r="B170" t="s">
        <v>119</v>
      </c>
      <c r="C170">
        <v>4</v>
      </c>
      <c r="D170">
        <v>0</v>
      </c>
      <c r="E170">
        <v>1</v>
      </c>
      <c r="F170">
        <v>2</v>
      </c>
    </row>
    <row r="171" spans="1:6" x14ac:dyDescent="0.2">
      <c r="A171">
        <v>2010</v>
      </c>
      <c r="B171" t="s">
        <v>143</v>
      </c>
      <c r="C171">
        <v>4</v>
      </c>
      <c r="D171">
        <v>2</v>
      </c>
      <c r="E171">
        <v>2</v>
      </c>
      <c r="F171">
        <v>0</v>
      </c>
    </row>
    <row r="172" spans="1:6" x14ac:dyDescent="0.2">
      <c r="A172">
        <v>2010</v>
      </c>
      <c r="B172" t="s">
        <v>163</v>
      </c>
      <c r="C172">
        <v>1</v>
      </c>
      <c r="D172">
        <v>0</v>
      </c>
      <c r="E172">
        <v>3</v>
      </c>
      <c r="F172">
        <v>0</v>
      </c>
    </row>
    <row r="173" spans="1:6" x14ac:dyDescent="0.2">
      <c r="A173">
        <v>2010</v>
      </c>
      <c r="B173" t="s">
        <v>133</v>
      </c>
      <c r="C173">
        <v>6</v>
      </c>
      <c r="D173">
        <v>1</v>
      </c>
      <c r="E173">
        <v>2</v>
      </c>
      <c r="F173">
        <v>1</v>
      </c>
    </row>
    <row r="174" spans="1:6" x14ac:dyDescent="0.2">
      <c r="A174">
        <v>2010</v>
      </c>
      <c r="B174" t="s">
        <v>26</v>
      </c>
      <c r="C174">
        <v>4</v>
      </c>
      <c r="D174">
        <v>1</v>
      </c>
      <c r="E174">
        <v>2</v>
      </c>
      <c r="F174">
        <v>1</v>
      </c>
    </row>
    <row r="175" spans="1:6" x14ac:dyDescent="0.2">
      <c r="A175">
        <v>2010</v>
      </c>
      <c r="B175" t="s">
        <v>126</v>
      </c>
      <c r="C175">
        <v>12</v>
      </c>
      <c r="D175">
        <v>6</v>
      </c>
      <c r="E175">
        <v>1</v>
      </c>
      <c r="F175">
        <v>0</v>
      </c>
    </row>
    <row r="176" spans="1:6" x14ac:dyDescent="0.2">
      <c r="A176">
        <v>2010</v>
      </c>
      <c r="B176" t="s">
        <v>442</v>
      </c>
      <c r="C176">
        <v>2</v>
      </c>
      <c r="D176">
        <v>0</v>
      </c>
      <c r="E176">
        <v>0</v>
      </c>
      <c r="F176">
        <v>3</v>
      </c>
    </row>
    <row r="177" spans="1:6" x14ac:dyDescent="0.2">
      <c r="A177">
        <v>2010</v>
      </c>
      <c r="B177" t="s">
        <v>135</v>
      </c>
      <c r="C177">
        <v>3</v>
      </c>
      <c r="D177">
        <v>0</v>
      </c>
      <c r="E177">
        <v>2</v>
      </c>
      <c r="F177">
        <v>1</v>
      </c>
    </row>
    <row r="178" spans="1:6" x14ac:dyDescent="0.2">
      <c r="A178">
        <v>2010</v>
      </c>
      <c r="B178" t="s">
        <v>38</v>
      </c>
      <c r="C178">
        <v>3</v>
      </c>
      <c r="D178">
        <v>2</v>
      </c>
      <c r="E178">
        <v>1</v>
      </c>
      <c r="F178">
        <v>2</v>
      </c>
    </row>
    <row r="179" spans="1:6" x14ac:dyDescent="0.2">
      <c r="A179">
        <v>2010</v>
      </c>
      <c r="B179" t="s">
        <v>82</v>
      </c>
      <c r="C179">
        <v>7</v>
      </c>
      <c r="D179">
        <v>1</v>
      </c>
      <c r="E179">
        <v>1</v>
      </c>
      <c r="F179">
        <v>2</v>
      </c>
    </row>
    <row r="180" spans="1:6" x14ac:dyDescent="0.2">
      <c r="A180">
        <v>2010</v>
      </c>
      <c r="B180" t="s">
        <v>1204</v>
      </c>
      <c r="C180">
        <v>2</v>
      </c>
      <c r="D180">
        <v>1</v>
      </c>
      <c r="E180">
        <v>2</v>
      </c>
      <c r="F180">
        <v>0</v>
      </c>
    </row>
    <row r="181" spans="1:6" x14ac:dyDescent="0.2">
      <c r="A181">
        <v>2010</v>
      </c>
      <c r="B181" t="s">
        <v>244</v>
      </c>
      <c r="C181">
        <v>5</v>
      </c>
      <c r="D181">
        <v>1</v>
      </c>
      <c r="E181">
        <v>2</v>
      </c>
      <c r="F181">
        <v>1</v>
      </c>
    </row>
    <row r="182" spans="1:6" x14ac:dyDescent="0.2">
      <c r="A182">
        <v>2010</v>
      </c>
      <c r="B182" t="s">
        <v>249</v>
      </c>
      <c r="C182">
        <v>3</v>
      </c>
      <c r="D182">
        <v>1</v>
      </c>
      <c r="E182">
        <v>1</v>
      </c>
      <c r="F182">
        <v>1</v>
      </c>
    </row>
    <row r="183" spans="1:6" x14ac:dyDescent="0.2">
      <c r="A183">
        <v>2010</v>
      </c>
      <c r="B183" t="s">
        <v>149</v>
      </c>
      <c r="C183">
        <v>3</v>
      </c>
      <c r="D183">
        <v>1</v>
      </c>
      <c r="E183">
        <v>1</v>
      </c>
      <c r="F183">
        <v>1</v>
      </c>
    </row>
    <row r="184" spans="1:6" x14ac:dyDescent="0.2">
      <c r="A184">
        <v>2010</v>
      </c>
      <c r="B184" t="s">
        <v>106</v>
      </c>
      <c r="C184">
        <v>8</v>
      </c>
      <c r="D184">
        <v>6</v>
      </c>
      <c r="E184">
        <v>1</v>
      </c>
      <c r="F184">
        <v>0</v>
      </c>
    </row>
    <row r="185" spans="1:6" x14ac:dyDescent="0.2">
      <c r="A185">
        <v>2010</v>
      </c>
      <c r="B185" t="s">
        <v>53</v>
      </c>
      <c r="C185">
        <v>1</v>
      </c>
      <c r="D185">
        <v>1</v>
      </c>
      <c r="E185">
        <v>1</v>
      </c>
      <c r="F185">
        <v>1</v>
      </c>
    </row>
    <row r="186" spans="1:6" x14ac:dyDescent="0.2">
      <c r="A186">
        <v>2010</v>
      </c>
      <c r="B186" t="s">
        <v>18</v>
      </c>
      <c r="C186">
        <v>11</v>
      </c>
      <c r="D186">
        <v>4</v>
      </c>
      <c r="E186">
        <v>2</v>
      </c>
      <c r="F186">
        <v>1</v>
      </c>
    </row>
    <row r="187" spans="1:6" x14ac:dyDescent="0.2">
      <c r="A187">
        <v>2010</v>
      </c>
      <c r="B187" t="s">
        <v>77</v>
      </c>
      <c r="C187">
        <v>5</v>
      </c>
      <c r="D187">
        <v>1</v>
      </c>
      <c r="E187">
        <v>1</v>
      </c>
      <c r="F187">
        <v>2</v>
      </c>
    </row>
    <row r="188" spans="1:6" x14ac:dyDescent="0.2">
      <c r="A188" t="s">
        <v>1952</v>
      </c>
      <c r="C188">
        <f>SUBTOTAL(109,Sub_2010[Total Goles])</f>
        <v>145</v>
      </c>
      <c r="D188">
        <f>SUBTOTAL(109,Sub_2010[Total Partidos Ganados])</f>
        <v>50</v>
      </c>
      <c r="E188">
        <f>SUBTOTAL(109,Sub_2010[Total Partidos Perdidos])</f>
        <v>50</v>
      </c>
      <c r="F188">
        <f>SUBTOTAL(109,Sub_2010[Total Partidos Empatados])</f>
        <v>28</v>
      </c>
    </row>
    <row r="196" spans="1:6" x14ac:dyDescent="0.2">
      <c r="A196" s="28" t="s">
        <v>1958</v>
      </c>
      <c r="B196" s="29" t="s">
        <v>1906</v>
      </c>
      <c r="C196" s="29" t="s">
        <v>1909</v>
      </c>
      <c r="D196" s="29" t="s">
        <v>1912</v>
      </c>
      <c r="E196" s="29" t="s">
        <v>1915</v>
      </c>
      <c r="F196" s="30" t="s">
        <v>1918</v>
      </c>
    </row>
    <row r="197" spans="1:6" x14ac:dyDescent="0.2">
      <c r="A197">
        <v>2014</v>
      </c>
      <c r="B197" t="s">
        <v>150</v>
      </c>
      <c r="C197">
        <v>7</v>
      </c>
      <c r="D197">
        <v>1</v>
      </c>
      <c r="E197">
        <v>2</v>
      </c>
      <c r="F197">
        <v>1</v>
      </c>
    </row>
    <row r="198" spans="1:6" x14ac:dyDescent="0.2">
      <c r="A198">
        <v>2014</v>
      </c>
      <c r="B198" t="s">
        <v>39</v>
      </c>
      <c r="C198">
        <v>8</v>
      </c>
      <c r="D198">
        <v>6</v>
      </c>
      <c r="E198">
        <v>1</v>
      </c>
      <c r="F198">
        <v>0</v>
      </c>
    </row>
    <row r="199" spans="1:6" x14ac:dyDescent="0.2">
      <c r="A199">
        <v>2014</v>
      </c>
      <c r="B199" t="s">
        <v>55</v>
      </c>
      <c r="C199">
        <v>3</v>
      </c>
      <c r="D199">
        <v>0</v>
      </c>
      <c r="E199">
        <v>3</v>
      </c>
      <c r="F199">
        <v>0</v>
      </c>
    </row>
    <row r="200" spans="1:6" x14ac:dyDescent="0.2">
      <c r="A200">
        <v>2014</v>
      </c>
      <c r="B200" t="s">
        <v>147</v>
      </c>
      <c r="C200">
        <v>6</v>
      </c>
      <c r="D200">
        <v>4</v>
      </c>
      <c r="E200">
        <v>1</v>
      </c>
      <c r="F200">
        <v>0</v>
      </c>
    </row>
    <row r="201" spans="1:6" x14ac:dyDescent="0.2">
      <c r="A201">
        <v>2014</v>
      </c>
      <c r="B201" t="s">
        <v>646</v>
      </c>
      <c r="C201">
        <v>4</v>
      </c>
      <c r="D201">
        <v>1</v>
      </c>
      <c r="E201">
        <v>2</v>
      </c>
      <c r="F201">
        <v>0</v>
      </c>
    </row>
    <row r="202" spans="1:6" x14ac:dyDescent="0.2">
      <c r="A202">
        <v>2014</v>
      </c>
      <c r="B202" t="s">
        <v>25</v>
      </c>
      <c r="C202">
        <v>11</v>
      </c>
      <c r="D202">
        <v>4</v>
      </c>
      <c r="E202">
        <v>2</v>
      </c>
      <c r="F202">
        <v>1</v>
      </c>
    </row>
    <row r="203" spans="1:6" x14ac:dyDescent="0.2">
      <c r="A203">
        <v>2014</v>
      </c>
      <c r="B203" t="s">
        <v>120</v>
      </c>
      <c r="C203">
        <v>1</v>
      </c>
      <c r="D203">
        <v>0</v>
      </c>
      <c r="E203">
        <v>3</v>
      </c>
      <c r="F203">
        <v>0</v>
      </c>
    </row>
    <row r="204" spans="1:6" x14ac:dyDescent="0.2">
      <c r="A204">
        <v>2014</v>
      </c>
      <c r="B204" t="s">
        <v>107</v>
      </c>
      <c r="C204">
        <v>6</v>
      </c>
      <c r="D204">
        <v>2</v>
      </c>
      <c r="E204">
        <v>2</v>
      </c>
      <c r="F204">
        <v>0</v>
      </c>
    </row>
    <row r="205" spans="1:6" x14ac:dyDescent="0.2">
      <c r="A205">
        <v>2014</v>
      </c>
      <c r="B205" t="s">
        <v>43</v>
      </c>
      <c r="C205">
        <v>12</v>
      </c>
      <c r="D205">
        <v>4</v>
      </c>
      <c r="E205">
        <v>1</v>
      </c>
      <c r="F205">
        <v>0</v>
      </c>
    </row>
    <row r="206" spans="1:6" x14ac:dyDescent="0.2">
      <c r="A206">
        <v>2014</v>
      </c>
      <c r="B206" t="s">
        <v>131</v>
      </c>
      <c r="C206">
        <v>5</v>
      </c>
      <c r="D206">
        <v>3</v>
      </c>
      <c r="E206">
        <v>1</v>
      </c>
      <c r="F206">
        <v>1</v>
      </c>
    </row>
    <row r="207" spans="1:6" x14ac:dyDescent="0.2">
      <c r="A207">
        <v>2014</v>
      </c>
      <c r="B207" t="s">
        <v>136</v>
      </c>
      <c r="C207">
        <v>4</v>
      </c>
      <c r="D207">
        <v>1</v>
      </c>
      <c r="E207">
        <v>2</v>
      </c>
      <c r="F207">
        <v>0</v>
      </c>
    </row>
    <row r="208" spans="1:6" x14ac:dyDescent="0.2">
      <c r="A208">
        <v>2014</v>
      </c>
      <c r="B208" t="s">
        <v>274</v>
      </c>
      <c r="C208">
        <v>6</v>
      </c>
      <c r="D208">
        <v>1</v>
      </c>
      <c r="E208">
        <v>2</v>
      </c>
      <c r="F208">
        <v>0</v>
      </c>
    </row>
    <row r="209" spans="1:6" x14ac:dyDescent="0.2">
      <c r="A209">
        <v>2014</v>
      </c>
      <c r="B209" t="s">
        <v>31</v>
      </c>
      <c r="C209">
        <v>3</v>
      </c>
      <c r="D209">
        <v>1</v>
      </c>
      <c r="E209">
        <v>1</v>
      </c>
      <c r="F209">
        <v>1</v>
      </c>
    </row>
    <row r="210" spans="1:6" x14ac:dyDescent="0.2">
      <c r="A210">
        <v>2014</v>
      </c>
      <c r="B210" t="s">
        <v>89</v>
      </c>
      <c r="C210">
        <v>2</v>
      </c>
      <c r="D210">
        <v>0</v>
      </c>
      <c r="E210">
        <v>2</v>
      </c>
      <c r="F210">
        <v>1</v>
      </c>
    </row>
    <row r="211" spans="1:6" x14ac:dyDescent="0.2">
      <c r="A211">
        <v>2014</v>
      </c>
      <c r="B211" t="s">
        <v>67</v>
      </c>
      <c r="C211">
        <v>10</v>
      </c>
      <c r="D211">
        <v>3</v>
      </c>
      <c r="E211">
        <v>1</v>
      </c>
      <c r="F211">
        <v>1</v>
      </c>
    </row>
    <row r="212" spans="1:6" x14ac:dyDescent="0.2">
      <c r="A212">
        <v>2014</v>
      </c>
      <c r="B212" t="s">
        <v>129</v>
      </c>
      <c r="C212">
        <v>18</v>
      </c>
      <c r="D212">
        <v>6</v>
      </c>
      <c r="E212">
        <v>0</v>
      </c>
      <c r="F212">
        <v>1</v>
      </c>
    </row>
    <row r="213" spans="1:6" x14ac:dyDescent="0.2">
      <c r="A213">
        <v>2014</v>
      </c>
      <c r="B213" t="s">
        <v>199</v>
      </c>
      <c r="C213">
        <v>4</v>
      </c>
      <c r="D213">
        <v>0</v>
      </c>
      <c r="E213">
        <v>2</v>
      </c>
      <c r="F213">
        <v>1</v>
      </c>
    </row>
    <row r="214" spans="1:6" x14ac:dyDescent="0.2">
      <c r="A214">
        <v>2014</v>
      </c>
      <c r="B214" t="s">
        <v>153</v>
      </c>
      <c r="C214">
        <v>3</v>
      </c>
      <c r="D214">
        <v>1</v>
      </c>
      <c r="E214">
        <v>2</v>
      </c>
      <c r="F214">
        <v>1</v>
      </c>
    </row>
    <row r="215" spans="1:6" x14ac:dyDescent="0.2">
      <c r="A215">
        <v>2014</v>
      </c>
      <c r="B215" t="s">
        <v>304</v>
      </c>
      <c r="C215">
        <v>1</v>
      </c>
      <c r="D215">
        <v>0</v>
      </c>
      <c r="E215">
        <v>3</v>
      </c>
      <c r="F215">
        <v>0</v>
      </c>
    </row>
    <row r="216" spans="1:6" x14ac:dyDescent="0.2">
      <c r="A216">
        <v>2014</v>
      </c>
      <c r="B216" t="s">
        <v>167</v>
      </c>
      <c r="C216">
        <v>1</v>
      </c>
      <c r="D216">
        <v>0</v>
      </c>
      <c r="E216">
        <v>2</v>
      </c>
      <c r="F216">
        <v>1</v>
      </c>
    </row>
    <row r="217" spans="1:6" x14ac:dyDescent="0.2">
      <c r="A217">
        <v>2014</v>
      </c>
      <c r="B217" t="s">
        <v>119</v>
      </c>
      <c r="C217">
        <v>2</v>
      </c>
      <c r="D217">
        <v>1</v>
      </c>
      <c r="E217">
        <v>2</v>
      </c>
      <c r="F217">
        <v>0</v>
      </c>
    </row>
    <row r="218" spans="1:6" x14ac:dyDescent="0.2">
      <c r="A218">
        <v>2014</v>
      </c>
      <c r="B218" t="s">
        <v>143</v>
      </c>
      <c r="C218">
        <v>2</v>
      </c>
      <c r="D218">
        <v>0</v>
      </c>
      <c r="E218">
        <v>2</v>
      </c>
      <c r="F218">
        <v>1</v>
      </c>
    </row>
    <row r="219" spans="1:6" x14ac:dyDescent="0.2">
      <c r="A219">
        <v>2014</v>
      </c>
      <c r="B219" t="s">
        <v>133</v>
      </c>
      <c r="C219">
        <v>3</v>
      </c>
      <c r="D219">
        <v>0</v>
      </c>
      <c r="E219">
        <v>2</v>
      </c>
      <c r="F219">
        <v>1</v>
      </c>
    </row>
    <row r="220" spans="1:6" x14ac:dyDescent="0.2">
      <c r="A220">
        <v>2014</v>
      </c>
      <c r="B220" t="s">
        <v>26</v>
      </c>
      <c r="C220">
        <v>5</v>
      </c>
      <c r="D220">
        <v>2</v>
      </c>
      <c r="E220">
        <v>1</v>
      </c>
      <c r="F220">
        <v>1</v>
      </c>
    </row>
    <row r="221" spans="1:6" x14ac:dyDescent="0.2">
      <c r="A221">
        <v>2014</v>
      </c>
      <c r="B221" t="s">
        <v>126</v>
      </c>
      <c r="C221">
        <v>15</v>
      </c>
      <c r="D221">
        <v>6</v>
      </c>
      <c r="E221">
        <v>1</v>
      </c>
      <c r="F221">
        <v>0</v>
      </c>
    </row>
    <row r="222" spans="1:6" x14ac:dyDescent="0.2">
      <c r="A222">
        <v>2014</v>
      </c>
      <c r="B222" t="s">
        <v>135</v>
      </c>
      <c r="C222">
        <v>3</v>
      </c>
      <c r="D222">
        <v>1</v>
      </c>
      <c r="E222">
        <v>2</v>
      </c>
      <c r="F222">
        <v>1</v>
      </c>
    </row>
    <row r="223" spans="1:6" x14ac:dyDescent="0.2">
      <c r="A223">
        <v>2014</v>
      </c>
      <c r="B223" t="s">
        <v>82</v>
      </c>
      <c r="C223">
        <v>4</v>
      </c>
      <c r="D223">
        <v>1</v>
      </c>
      <c r="E223">
        <v>1</v>
      </c>
      <c r="F223">
        <v>1</v>
      </c>
    </row>
    <row r="224" spans="1:6" x14ac:dyDescent="0.2">
      <c r="A224">
        <v>2014</v>
      </c>
      <c r="B224" t="s">
        <v>95</v>
      </c>
      <c r="C224">
        <v>2</v>
      </c>
      <c r="D224">
        <v>0</v>
      </c>
      <c r="E224">
        <v>1</v>
      </c>
      <c r="F224">
        <v>2</v>
      </c>
    </row>
    <row r="225" spans="1:6" x14ac:dyDescent="0.2">
      <c r="A225">
        <v>2014</v>
      </c>
      <c r="B225" t="s">
        <v>106</v>
      </c>
      <c r="C225">
        <v>4</v>
      </c>
      <c r="D225">
        <v>1</v>
      </c>
      <c r="E225">
        <v>2</v>
      </c>
      <c r="F225">
        <v>0</v>
      </c>
    </row>
    <row r="226" spans="1:6" x14ac:dyDescent="0.2">
      <c r="A226">
        <v>2014</v>
      </c>
      <c r="B226" t="s">
        <v>53</v>
      </c>
      <c r="C226">
        <v>7</v>
      </c>
      <c r="D226">
        <v>2</v>
      </c>
      <c r="E226">
        <v>2</v>
      </c>
      <c r="F226">
        <v>0</v>
      </c>
    </row>
    <row r="227" spans="1:6" x14ac:dyDescent="0.2">
      <c r="A227">
        <v>2014</v>
      </c>
      <c r="B227" t="s">
        <v>18</v>
      </c>
      <c r="C227">
        <v>4</v>
      </c>
      <c r="D227">
        <v>2</v>
      </c>
      <c r="E227">
        <v>2</v>
      </c>
      <c r="F227">
        <v>0</v>
      </c>
    </row>
    <row r="228" spans="1:6" x14ac:dyDescent="0.2">
      <c r="A228">
        <v>2014</v>
      </c>
      <c r="B228" t="s">
        <v>77</v>
      </c>
      <c r="C228">
        <v>5</v>
      </c>
      <c r="D228">
        <v>1</v>
      </c>
      <c r="E228">
        <v>2</v>
      </c>
      <c r="F228">
        <v>1</v>
      </c>
    </row>
    <row r="229" spans="1:6" x14ac:dyDescent="0.2">
      <c r="A229" t="s">
        <v>1952</v>
      </c>
      <c r="C229">
        <f>SUBTOTAL(109,Sub_2014[Total Goles])</f>
        <v>171</v>
      </c>
      <c r="D229">
        <f>SUBTOTAL(109,Sub_2014[Total Partidos Ganados])</f>
        <v>55</v>
      </c>
      <c r="E229">
        <f>SUBTOTAL(109,Sub_2014[Total Partidos Perdidos])</f>
        <v>55</v>
      </c>
      <c r="F229">
        <f>SUBTOTAL(109,Sub_2014[Total Partidos Empatados])</f>
        <v>18</v>
      </c>
    </row>
    <row r="236" spans="1:6" x14ac:dyDescent="0.2">
      <c r="A236" s="28" t="s">
        <v>1958</v>
      </c>
      <c r="B236" s="29" t="s">
        <v>1906</v>
      </c>
      <c r="C236" s="29" t="s">
        <v>1909</v>
      </c>
      <c r="D236" s="29" t="s">
        <v>1912</v>
      </c>
      <c r="E236" s="29" t="s">
        <v>1915</v>
      </c>
      <c r="F236" s="30" t="s">
        <v>1918</v>
      </c>
    </row>
    <row r="237" spans="1:6" x14ac:dyDescent="0.2">
      <c r="A237">
        <v>2018</v>
      </c>
      <c r="B237" t="s">
        <v>39</v>
      </c>
      <c r="C237">
        <v>6</v>
      </c>
      <c r="D237">
        <v>1</v>
      </c>
      <c r="E237">
        <v>2</v>
      </c>
      <c r="F237">
        <v>1</v>
      </c>
    </row>
    <row r="238" spans="1:6" x14ac:dyDescent="0.2">
      <c r="A238">
        <v>2018</v>
      </c>
      <c r="B238" t="s">
        <v>55</v>
      </c>
      <c r="C238">
        <v>2</v>
      </c>
      <c r="D238">
        <v>0</v>
      </c>
      <c r="E238">
        <v>1</v>
      </c>
      <c r="F238">
        <v>0</v>
      </c>
    </row>
    <row r="239" spans="1:6" x14ac:dyDescent="0.2">
      <c r="A239">
        <v>2018</v>
      </c>
      <c r="B239" t="s">
        <v>147</v>
      </c>
      <c r="C239">
        <v>16</v>
      </c>
      <c r="D239">
        <v>6</v>
      </c>
      <c r="E239">
        <v>3</v>
      </c>
      <c r="F239">
        <v>0</v>
      </c>
    </row>
    <row r="240" spans="1:6" x14ac:dyDescent="0.2">
      <c r="A240">
        <v>2018</v>
      </c>
      <c r="B240" t="s">
        <v>25</v>
      </c>
      <c r="C240">
        <v>8</v>
      </c>
      <c r="D240">
        <v>3</v>
      </c>
      <c r="E240">
        <v>1</v>
      </c>
      <c r="F240">
        <v>0</v>
      </c>
    </row>
    <row r="241" spans="1:6" x14ac:dyDescent="0.2">
      <c r="A241">
        <v>2018</v>
      </c>
      <c r="B241" t="s">
        <v>43</v>
      </c>
      <c r="C241">
        <v>6</v>
      </c>
      <c r="D241">
        <v>2</v>
      </c>
      <c r="E241">
        <v>2</v>
      </c>
      <c r="F241">
        <v>0</v>
      </c>
    </row>
    <row r="242" spans="1:6" x14ac:dyDescent="0.2">
      <c r="A242">
        <v>2018</v>
      </c>
      <c r="B242" t="s">
        <v>131</v>
      </c>
      <c r="C242">
        <v>2</v>
      </c>
      <c r="D242">
        <v>0</v>
      </c>
      <c r="E242">
        <v>2</v>
      </c>
      <c r="F242">
        <v>1</v>
      </c>
    </row>
    <row r="243" spans="1:6" x14ac:dyDescent="0.2">
      <c r="A243">
        <v>2018</v>
      </c>
      <c r="B243" t="s">
        <v>274</v>
      </c>
      <c r="C243">
        <v>14</v>
      </c>
      <c r="D243">
        <v>6</v>
      </c>
      <c r="E243">
        <v>3</v>
      </c>
      <c r="F243">
        <v>0</v>
      </c>
    </row>
    <row r="244" spans="1:6" x14ac:dyDescent="0.2">
      <c r="A244">
        <v>2018</v>
      </c>
      <c r="B244" t="s">
        <v>72</v>
      </c>
      <c r="C244">
        <v>3</v>
      </c>
      <c r="D244">
        <v>1</v>
      </c>
      <c r="E244">
        <v>2</v>
      </c>
      <c r="F244">
        <v>0</v>
      </c>
    </row>
    <row r="245" spans="1:6" x14ac:dyDescent="0.2">
      <c r="A245">
        <v>2018</v>
      </c>
      <c r="B245" t="s">
        <v>183</v>
      </c>
      <c r="C245">
        <v>2</v>
      </c>
      <c r="D245">
        <v>0</v>
      </c>
      <c r="E245">
        <v>1</v>
      </c>
      <c r="F245">
        <v>0</v>
      </c>
    </row>
    <row r="246" spans="1:6" x14ac:dyDescent="0.2">
      <c r="A246">
        <v>2018</v>
      </c>
      <c r="B246" t="s">
        <v>89</v>
      </c>
      <c r="C246">
        <v>12</v>
      </c>
      <c r="D246">
        <v>4</v>
      </c>
      <c r="E246">
        <v>1</v>
      </c>
      <c r="F246">
        <v>1</v>
      </c>
    </row>
    <row r="247" spans="1:6" x14ac:dyDescent="0.2">
      <c r="A247">
        <v>2018</v>
      </c>
      <c r="B247" t="s">
        <v>67</v>
      </c>
      <c r="C247">
        <v>14</v>
      </c>
      <c r="D247">
        <v>6</v>
      </c>
      <c r="E247">
        <v>2</v>
      </c>
      <c r="F247">
        <v>0</v>
      </c>
    </row>
    <row r="248" spans="1:6" x14ac:dyDescent="0.2">
      <c r="A248">
        <v>2018</v>
      </c>
      <c r="B248" t="s">
        <v>129</v>
      </c>
      <c r="C248">
        <v>2</v>
      </c>
      <c r="D248">
        <v>1</v>
      </c>
      <c r="E248">
        <v>2</v>
      </c>
      <c r="F248">
        <v>0</v>
      </c>
    </row>
    <row r="249" spans="1:6" x14ac:dyDescent="0.2">
      <c r="A249">
        <v>2018</v>
      </c>
      <c r="B249" t="s">
        <v>76</v>
      </c>
      <c r="C249">
        <v>2</v>
      </c>
      <c r="D249">
        <v>0</v>
      </c>
      <c r="E249">
        <v>1</v>
      </c>
      <c r="F249">
        <v>1</v>
      </c>
    </row>
    <row r="250" spans="1:6" x14ac:dyDescent="0.2">
      <c r="A250">
        <v>2018</v>
      </c>
      <c r="B250" t="s">
        <v>167</v>
      </c>
      <c r="C250">
        <v>2</v>
      </c>
      <c r="D250">
        <v>1</v>
      </c>
      <c r="E250">
        <v>2</v>
      </c>
      <c r="F250">
        <v>1</v>
      </c>
    </row>
    <row r="251" spans="1:6" x14ac:dyDescent="0.2">
      <c r="A251">
        <v>2018</v>
      </c>
      <c r="B251" t="s">
        <v>143</v>
      </c>
      <c r="C251">
        <v>6</v>
      </c>
      <c r="D251">
        <v>1</v>
      </c>
      <c r="E251">
        <v>1</v>
      </c>
      <c r="F251">
        <v>1</v>
      </c>
    </row>
    <row r="252" spans="1:6" x14ac:dyDescent="0.2">
      <c r="A252">
        <v>2018</v>
      </c>
      <c r="B252" t="s">
        <v>133</v>
      </c>
      <c r="C252">
        <v>3</v>
      </c>
      <c r="D252">
        <v>1</v>
      </c>
      <c r="E252">
        <v>0</v>
      </c>
      <c r="F252">
        <v>1</v>
      </c>
    </row>
    <row r="253" spans="1:6" x14ac:dyDescent="0.2">
      <c r="A253">
        <v>2018</v>
      </c>
      <c r="B253" t="s">
        <v>26</v>
      </c>
      <c r="C253">
        <v>3</v>
      </c>
      <c r="D253">
        <v>2</v>
      </c>
      <c r="E253">
        <v>2</v>
      </c>
      <c r="F253">
        <v>1</v>
      </c>
    </row>
    <row r="254" spans="1:6" x14ac:dyDescent="0.2">
      <c r="A254">
        <v>2018</v>
      </c>
      <c r="B254" t="s">
        <v>110</v>
      </c>
      <c r="C254">
        <v>2</v>
      </c>
      <c r="D254">
        <v>0</v>
      </c>
      <c r="E254">
        <v>2</v>
      </c>
      <c r="F254">
        <v>1</v>
      </c>
    </row>
    <row r="255" spans="1:6" x14ac:dyDescent="0.2">
      <c r="A255">
        <v>2018</v>
      </c>
      <c r="B255" t="s">
        <v>135</v>
      </c>
      <c r="C255">
        <v>3</v>
      </c>
      <c r="D255">
        <v>1</v>
      </c>
      <c r="E255">
        <v>3</v>
      </c>
      <c r="F255">
        <v>0</v>
      </c>
    </row>
    <row r="256" spans="1:6" x14ac:dyDescent="0.2">
      <c r="A256">
        <v>2018</v>
      </c>
      <c r="B256" t="s">
        <v>531</v>
      </c>
      <c r="C256">
        <v>2</v>
      </c>
      <c r="D256">
        <v>0</v>
      </c>
      <c r="E256">
        <v>2</v>
      </c>
      <c r="F256">
        <v>1</v>
      </c>
    </row>
    <row r="257" spans="1:6" x14ac:dyDescent="0.2">
      <c r="A257">
        <v>2018</v>
      </c>
      <c r="B257" t="s">
        <v>1905</v>
      </c>
      <c r="C257">
        <v>2</v>
      </c>
      <c r="D257">
        <v>1</v>
      </c>
      <c r="E257">
        <v>2</v>
      </c>
      <c r="F257">
        <v>0</v>
      </c>
    </row>
    <row r="258" spans="1:6" x14ac:dyDescent="0.2">
      <c r="A258">
        <v>2018</v>
      </c>
      <c r="B258" t="s">
        <v>90</v>
      </c>
      <c r="C258">
        <v>2</v>
      </c>
      <c r="D258">
        <v>1</v>
      </c>
      <c r="E258">
        <v>2</v>
      </c>
      <c r="F258">
        <v>1</v>
      </c>
    </row>
    <row r="259" spans="1:6" x14ac:dyDescent="0.2">
      <c r="A259">
        <v>2018</v>
      </c>
      <c r="B259" t="s">
        <v>82</v>
      </c>
      <c r="C259">
        <v>6</v>
      </c>
      <c r="D259">
        <v>1</v>
      </c>
      <c r="E259">
        <v>2</v>
      </c>
      <c r="F259">
        <v>1</v>
      </c>
    </row>
    <row r="260" spans="1:6" x14ac:dyDescent="0.2">
      <c r="A260">
        <v>2018</v>
      </c>
      <c r="B260" t="s">
        <v>95</v>
      </c>
      <c r="C260">
        <v>11</v>
      </c>
      <c r="D260">
        <v>3</v>
      </c>
      <c r="E260">
        <v>1</v>
      </c>
      <c r="F260">
        <v>1</v>
      </c>
    </row>
    <row r="261" spans="1:6" x14ac:dyDescent="0.2">
      <c r="A261">
        <v>2018</v>
      </c>
      <c r="B261" t="s">
        <v>113</v>
      </c>
      <c r="C261">
        <v>2</v>
      </c>
      <c r="D261">
        <v>1</v>
      </c>
      <c r="E261">
        <v>1</v>
      </c>
      <c r="F261">
        <v>0</v>
      </c>
    </row>
    <row r="262" spans="1:6" x14ac:dyDescent="0.2">
      <c r="A262">
        <v>2018</v>
      </c>
      <c r="B262" t="s">
        <v>118</v>
      </c>
      <c r="C262">
        <v>4</v>
      </c>
      <c r="D262">
        <v>1</v>
      </c>
      <c r="E262">
        <v>2</v>
      </c>
      <c r="F262">
        <v>1</v>
      </c>
    </row>
    <row r="263" spans="1:6" x14ac:dyDescent="0.2">
      <c r="A263">
        <v>2018</v>
      </c>
      <c r="B263" t="s">
        <v>1204</v>
      </c>
      <c r="C263">
        <v>2</v>
      </c>
      <c r="D263">
        <v>1</v>
      </c>
      <c r="E263">
        <v>1</v>
      </c>
      <c r="F263">
        <v>1</v>
      </c>
    </row>
    <row r="264" spans="1:6" x14ac:dyDescent="0.2">
      <c r="A264">
        <v>2018</v>
      </c>
      <c r="B264" t="s">
        <v>106</v>
      </c>
      <c r="C264">
        <v>7</v>
      </c>
      <c r="D264">
        <v>1</v>
      </c>
      <c r="E264">
        <v>1</v>
      </c>
      <c r="F264">
        <v>2</v>
      </c>
    </row>
    <row r="265" spans="1:6" x14ac:dyDescent="0.2">
      <c r="A265">
        <v>2018</v>
      </c>
      <c r="B265" t="s">
        <v>52</v>
      </c>
      <c r="C265">
        <v>6</v>
      </c>
      <c r="D265">
        <v>3</v>
      </c>
      <c r="E265">
        <v>2</v>
      </c>
      <c r="F265">
        <v>0</v>
      </c>
    </row>
    <row r="266" spans="1:6" x14ac:dyDescent="0.2">
      <c r="A266">
        <v>2018</v>
      </c>
      <c r="B266" t="s">
        <v>53</v>
      </c>
      <c r="C266">
        <v>5</v>
      </c>
      <c r="D266">
        <v>1</v>
      </c>
      <c r="E266">
        <v>2</v>
      </c>
      <c r="F266">
        <v>0</v>
      </c>
    </row>
    <row r="267" spans="1:6" x14ac:dyDescent="0.2">
      <c r="A267">
        <v>2018</v>
      </c>
      <c r="B267" t="s">
        <v>128</v>
      </c>
      <c r="C267">
        <v>5</v>
      </c>
      <c r="D267">
        <v>1</v>
      </c>
      <c r="E267">
        <v>2</v>
      </c>
      <c r="F267">
        <v>0</v>
      </c>
    </row>
    <row r="268" spans="1:6" x14ac:dyDescent="0.2">
      <c r="A268">
        <v>2018</v>
      </c>
      <c r="B268" t="s">
        <v>18</v>
      </c>
      <c r="C268">
        <v>7</v>
      </c>
      <c r="D268">
        <v>4</v>
      </c>
      <c r="E268">
        <v>2</v>
      </c>
      <c r="F268">
        <v>1</v>
      </c>
    </row>
    <row r="269" spans="1:6" x14ac:dyDescent="0.2">
      <c r="A269" t="s">
        <v>1952</v>
      </c>
      <c r="C269">
        <f>SUBTOTAL(109,Sub_2018[Total Goles])</f>
        <v>169</v>
      </c>
      <c r="D269">
        <f>SUBTOTAL(109,Sub_2018[Total Partidos Ganados])</f>
        <v>55</v>
      </c>
      <c r="E269">
        <f>SUBTOTAL(109,Sub_2018[Total Partidos Perdidos])</f>
        <v>55</v>
      </c>
      <c r="F269">
        <f>SUBTOTAL(109,Sub_2018[Total Partidos Empatados])</f>
        <v>18</v>
      </c>
    </row>
  </sheetData>
  <mergeCells count="1">
    <mergeCell ref="I2:K2"/>
  </mergeCells>
  <dataValidations count="1">
    <dataValidation type="textLength" operator="greaterThan" showInputMessage="1" showErrorMessage="1" errorTitle="Error" error="Celda vacía o formato incorrecto" promptTitle="Formato" prompt="Ingrese País" sqref="B115:B146" xr:uid="{78CA30A6-D731-420F-8676-1F8974735E8C}">
      <formula1>1</formula1>
      <formula2>0</formula2>
    </dataValidation>
  </dataValidations>
  <pageMargins left="0.7" right="0.7" top="0.75" bottom="0.75" header="0.3" footer="0.3"/>
  <drawing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724F0-F750-40D4-B816-0D25637782EB}">
  <sheetPr>
    <tabColor theme="8" tint="-0.499984740745262"/>
  </sheetPr>
  <dimension ref="A1:H218"/>
  <sheetViews>
    <sheetView workbookViewId="0">
      <selection activeCell="N16" sqref="N16"/>
    </sheetView>
  </sheetViews>
  <sheetFormatPr baseColWidth="10" defaultRowHeight="12.75" x14ac:dyDescent="0.2"/>
  <cols>
    <col min="4" max="4" width="14.28515625" customWidth="1"/>
    <col min="5" max="5" width="12.5703125" customWidth="1"/>
    <col min="6" max="6" width="22.5703125" customWidth="1"/>
    <col min="7" max="7" width="22.42578125" customWidth="1"/>
    <col min="8" max="8" width="24.5703125" customWidth="1"/>
  </cols>
  <sheetData>
    <row r="1" spans="1:8" x14ac:dyDescent="0.2">
      <c r="A1" t="s">
        <v>2006</v>
      </c>
      <c r="D1" t="s">
        <v>1969</v>
      </c>
    </row>
    <row r="2" spans="1:8" x14ac:dyDescent="0.2">
      <c r="B2" s="66" t="s">
        <v>1958</v>
      </c>
      <c r="C2" s="66" t="s">
        <v>1906</v>
      </c>
      <c r="D2" s="66" t="s">
        <v>1968</v>
      </c>
      <c r="E2" s="66" t="s">
        <v>1909</v>
      </c>
      <c r="F2" s="66" t="s">
        <v>1912</v>
      </c>
      <c r="G2" s="66" t="s">
        <v>1915</v>
      </c>
      <c r="H2" s="66" t="s">
        <v>1918</v>
      </c>
    </row>
    <row r="3" spans="1:8" x14ac:dyDescent="0.2">
      <c r="B3">
        <v>2010</v>
      </c>
      <c r="C3" t="s">
        <v>150</v>
      </c>
      <c r="D3" s="67">
        <f>VLOOKUP(C3,ID_Pais!$A$2:$B$66,2,1)</f>
        <v>1</v>
      </c>
      <c r="E3">
        <v>0</v>
      </c>
      <c r="F3">
        <v>0</v>
      </c>
      <c r="G3">
        <v>2</v>
      </c>
      <c r="H3">
        <v>1</v>
      </c>
    </row>
    <row r="4" spans="1:8" x14ac:dyDescent="0.2">
      <c r="B4">
        <v>2014</v>
      </c>
      <c r="C4" t="s">
        <v>150</v>
      </c>
      <c r="D4" s="67">
        <f>VLOOKUP(C4,ID_Pais!$A$2:$B$66,2,1)</f>
        <v>1</v>
      </c>
      <c r="E4">
        <v>7</v>
      </c>
      <c r="F4">
        <v>1</v>
      </c>
      <c r="G4">
        <v>2</v>
      </c>
      <c r="H4">
        <v>1</v>
      </c>
    </row>
    <row r="5" spans="1:8" x14ac:dyDescent="0.2">
      <c r="B5">
        <v>2006</v>
      </c>
      <c r="C5" t="s">
        <v>267</v>
      </c>
      <c r="D5" s="67">
        <f>VLOOKUP(C5,ID_Pais!$A$2:$B$66,2,1)</f>
        <v>2</v>
      </c>
      <c r="E5">
        <v>1</v>
      </c>
      <c r="F5">
        <v>0</v>
      </c>
      <c r="G5">
        <v>1</v>
      </c>
      <c r="H5">
        <v>2</v>
      </c>
    </row>
    <row r="6" spans="1:8" x14ac:dyDescent="0.2">
      <c r="B6">
        <v>1994</v>
      </c>
      <c r="C6" t="s">
        <v>39</v>
      </c>
      <c r="D6" s="67">
        <f>VLOOKUP(C6,ID_Pais!$A$2:$B$66,2,1)</f>
        <v>3</v>
      </c>
      <c r="E6">
        <v>8</v>
      </c>
      <c r="F6">
        <v>2</v>
      </c>
      <c r="G6">
        <v>1</v>
      </c>
      <c r="H6">
        <v>1</v>
      </c>
    </row>
    <row r="7" spans="1:8" x14ac:dyDescent="0.2">
      <c r="B7">
        <v>1998</v>
      </c>
      <c r="C7" t="s">
        <v>39</v>
      </c>
      <c r="D7" s="67">
        <f>VLOOKUP(C7,ID_Pais!$A$2:$B$66,2,1)</f>
        <v>3</v>
      </c>
      <c r="E7">
        <v>10</v>
      </c>
      <c r="F7">
        <v>4</v>
      </c>
      <c r="G7">
        <v>1</v>
      </c>
      <c r="H7">
        <v>0</v>
      </c>
    </row>
    <row r="8" spans="1:8" x14ac:dyDescent="0.2">
      <c r="B8">
        <v>2002</v>
      </c>
      <c r="C8" t="s">
        <v>39</v>
      </c>
      <c r="D8" s="67">
        <f>VLOOKUP(C8,ID_Pais!$A$2:$B$66,2,1)</f>
        <v>3</v>
      </c>
      <c r="E8">
        <v>2</v>
      </c>
      <c r="F8">
        <v>1</v>
      </c>
      <c r="G8">
        <v>1</v>
      </c>
      <c r="H8">
        <v>1</v>
      </c>
    </row>
    <row r="9" spans="1:8" x14ac:dyDescent="0.2">
      <c r="B9">
        <v>2006</v>
      </c>
      <c r="C9" t="s">
        <v>39</v>
      </c>
      <c r="D9" s="67">
        <f>VLOOKUP(C9,ID_Pais!$A$2:$B$66,2,1)</f>
        <v>3</v>
      </c>
      <c r="E9">
        <v>11</v>
      </c>
      <c r="F9">
        <v>3</v>
      </c>
      <c r="G9">
        <v>1</v>
      </c>
      <c r="H9">
        <v>1</v>
      </c>
    </row>
    <row r="10" spans="1:8" x14ac:dyDescent="0.2">
      <c r="B10">
        <v>2010</v>
      </c>
      <c r="C10" t="s">
        <v>39</v>
      </c>
      <c r="D10" s="67">
        <f>VLOOKUP(C10,ID_Pais!$A$2:$B$66,2,1)</f>
        <v>3</v>
      </c>
      <c r="E10">
        <v>10</v>
      </c>
      <c r="F10">
        <v>4</v>
      </c>
      <c r="G10">
        <v>1</v>
      </c>
      <c r="H10">
        <v>0</v>
      </c>
    </row>
    <row r="11" spans="1:8" x14ac:dyDescent="0.2">
      <c r="B11">
        <v>2014</v>
      </c>
      <c r="C11" t="s">
        <v>39</v>
      </c>
      <c r="D11" s="67">
        <f>VLOOKUP(C11,ID_Pais!$A$2:$B$66,2,1)</f>
        <v>3</v>
      </c>
      <c r="E11">
        <v>8</v>
      </c>
      <c r="F11">
        <v>6</v>
      </c>
      <c r="G11">
        <v>1</v>
      </c>
      <c r="H11">
        <v>0</v>
      </c>
    </row>
    <row r="12" spans="1:8" x14ac:dyDescent="0.2">
      <c r="B12">
        <v>2018</v>
      </c>
      <c r="C12" t="s">
        <v>39</v>
      </c>
      <c r="D12" s="67">
        <f>VLOOKUP(C12,ID_Pais!$A$2:$B$66,2,1)</f>
        <v>3</v>
      </c>
      <c r="E12">
        <v>6</v>
      </c>
      <c r="F12">
        <v>1</v>
      </c>
      <c r="G12">
        <v>2</v>
      </c>
      <c r="H12">
        <v>1</v>
      </c>
    </row>
    <row r="13" spans="1:8" x14ac:dyDescent="0.2">
      <c r="B13">
        <v>2006</v>
      </c>
      <c r="C13" t="s">
        <v>55</v>
      </c>
      <c r="D13" s="67">
        <f>VLOOKUP(C13,ID_Pais!$A$2:$B$66,2,1)</f>
        <v>4</v>
      </c>
      <c r="E13">
        <v>5</v>
      </c>
      <c r="F13">
        <v>1</v>
      </c>
      <c r="G13">
        <v>2</v>
      </c>
      <c r="H13">
        <v>1</v>
      </c>
    </row>
    <row r="14" spans="1:8" x14ac:dyDescent="0.2">
      <c r="B14">
        <v>2010</v>
      </c>
      <c r="C14" t="s">
        <v>55</v>
      </c>
      <c r="D14" s="67">
        <f>VLOOKUP(C14,ID_Pais!$A$2:$B$66,2,1)</f>
        <v>4</v>
      </c>
      <c r="E14">
        <v>3</v>
      </c>
      <c r="F14">
        <v>1</v>
      </c>
      <c r="G14">
        <v>1</v>
      </c>
      <c r="H14">
        <v>1</v>
      </c>
    </row>
    <row r="15" spans="1:8" x14ac:dyDescent="0.2">
      <c r="B15">
        <v>2014</v>
      </c>
      <c r="C15" t="s">
        <v>55</v>
      </c>
      <c r="D15" s="67">
        <f>VLOOKUP(C15,ID_Pais!$A$2:$B$66,2,1)</f>
        <v>4</v>
      </c>
      <c r="E15">
        <v>3</v>
      </c>
      <c r="F15">
        <v>0</v>
      </c>
      <c r="G15">
        <v>3</v>
      </c>
      <c r="H15">
        <v>0</v>
      </c>
    </row>
    <row r="16" spans="1:8" x14ac:dyDescent="0.2">
      <c r="B16">
        <v>2018</v>
      </c>
      <c r="C16" t="s">
        <v>55</v>
      </c>
      <c r="D16" s="67">
        <f>VLOOKUP(C16,ID_Pais!$A$2:$B$66,2,1)</f>
        <v>4</v>
      </c>
      <c r="E16">
        <v>2</v>
      </c>
      <c r="F16">
        <v>0</v>
      </c>
      <c r="G16">
        <v>1</v>
      </c>
      <c r="H16">
        <v>0</v>
      </c>
    </row>
    <row r="17" spans="2:8" x14ac:dyDescent="0.2">
      <c r="B17">
        <v>1998</v>
      </c>
      <c r="C17" t="s">
        <v>69</v>
      </c>
      <c r="D17" s="67">
        <f>VLOOKUP(C17,ID_Pais!$A$2:$B$66,2,1)</f>
        <v>5</v>
      </c>
      <c r="E17">
        <v>3</v>
      </c>
      <c r="F17">
        <v>0</v>
      </c>
      <c r="G17">
        <v>1</v>
      </c>
      <c r="H17">
        <v>2</v>
      </c>
    </row>
    <row r="18" spans="2:8" x14ac:dyDescent="0.2">
      <c r="B18">
        <v>1994</v>
      </c>
      <c r="C18" t="s">
        <v>147</v>
      </c>
      <c r="D18" s="67">
        <f>VLOOKUP(C18,ID_Pais!$A$2:$B$66,2,1)</f>
        <v>6</v>
      </c>
      <c r="E18">
        <v>4</v>
      </c>
      <c r="F18">
        <v>1</v>
      </c>
      <c r="G18">
        <v>2</v>
      </c>
      <c r="H18">
        <v>1</v>
      </c>
    </row>
    <row r="19" spans="2:8" x14ac:dyDescent="0.2">
      <c r="B19">
        <v>1998</v>
      </c>
      <c r="C19" t="s">
        <v>147</v>
      </c>
      <c r="D19" s="67">
        <f>VLOOKUP(C19,ID_Pais!$A$2:$B$66,2,1)</f>
        <v>6</v>
      </c>
      <c r="E19">
        <v>3</v>
      </c>
      <c r="F19">
        <v>0</v>
      </c>
      <c r="G19">
        <v>0</v>
      </c>
      <c r="H19">
        <v>3</v>
      </c>
    </row>
    <row r="20" spans="2:8" x14ac:dyDescent="0.2">
      <c r="B20">
        <v>2002</v>
      </c>
      <c r="C20" t="s">
        <v>147</v>
      </c>
      <c r="D20" s="67">
        <f>VLOOKUP(C20,ID_Pais!$A$2:$B$66,2,1)</f>
        <v>6</v>
      </c>
      <c r="E20">
        <v>6</v>
      </c>
      <c r="F20">
        <v>1</v>
      </c>
      <c r="G20">
        <v>1</v>
      </c>
      <c r="H20">
        <v>2</v>
      </c>
    </row>
    <row r="21" spans="2:8" x14ac:dyDescent="0.2">
      <c r="B21">
        <v>2014</v>
      </c>
      <c r="C21" t="s">
        <v>147</v>
      </c>
      <c r="D21" s="67">
        <f>VLOOKUP(C21,ID_Pais!$A$2:$B$66,2,1)</f>
        <v>6</v>
      </c>
      <c r="E21">
        <v>6</v>
      </c>
      <c r="F21">
        <v>4</v>
      </c>
      <c r="G21">
        <v>1</v>
      </c>
      <c r="H21">
        <v>0</v>
      </c>
    </row>
    <row r="22" spans="2:8" x14ac:dyDescent="0.2">
      <c r="B22">
        <v>2018</v>
      </c>
      <c r="C22" t="s">
        <v>147</v>
      </c>
      <c r="D22" s="67">
        <f>VLOOKUP(C22,ID_Pais!$A$2:$B$66,2,1)</f>
        <v>6</v>
      </c>
      <c r="E22">
        <v>16</v>
      </c>
      <c r="F22">
        <v>6</v>
      </c>
      <c r="G22">
        <v>3</v>
      </c>
      <c r="H22">
        <v>0</v>
      </c>
    </row>
    <row r="23" spans="2:8" x14ac:dyDescent="0.2">
      <c r="B23">
        <v>1994</v>
      </c>
      <c r="C23" t="s">
        <v>17</v>
      </c>
      <c r="D23" s="67">
        <f>VLOOKUP(C23,ID_Pais!$A$2:$B$66,2,1)</f>
        <v>7</v>
      </c>
      <c r="E23">
        <v>1</v>
      </c>
      <c r="F23">
        <v>1</v>
      </c>
      <c r="G23">
        <v>1</v>
      </c>
      <c r="H23">
        <v>1</v>
      </c>
    </row>
    <row r="24" spans="2:8" x14ac:dyDescent="0.2">
      <c r="B24">
        <v>2014</v>
      </c>
      <c r="C24" t="s">
        <v>646</v>
      </c>
      <c r="D24" s="67">
        <f>VLOOKUP(C24,ID_Pais!$A$2:$B$66,2,1)</f>
        <v>8</v>
      </c>
      <c r="E24">
        <v>4</v>
      </c>
      <c r="F24">
        <v>1</v>
      </c>
      <c r="G24">
        <v>2</v>
      </c>
      <c r="H24">
        <v>0</v>
      </c>
    </row>
    <row r="25" spans="2:8" x14ac:dyDescent="0.2">
      <c r="B25">
        <v>1994</v>
      </c>
      <c r="C25" t="s">
        <v>25</v>
      </c>
      <c r="D25" s="67">
        <f>VLOOKUP(C25,ID_Pais!$A$2:$B$66,2,1)</f>
        <v>9</v>
      </c>
      <c r="E25">
        <v>11</v>
      </c>
      <c r="F25">
        <v>4</v>
      </c>
      <c r="G25">
        <v>2</v>
      </c>
      <c r="H25">
        <v>1</v>
      </c>
    </row>
    <row r="26" spans="2:8" x14ac:dyDescent="0.2">
      <c r="B26">
        <v>1998</v>
      </c>
      <c r="C26" t="s">
        <v>25</v>
      </c>
      <c r="D26" s="67">
        <f>VLOOKUP(C26,ID_Pais!$A$2:$B$66,2,1)</f>
        <v>9</v>
      </c>
      <c r="E26">
        <v>14</v>
      </c>
      <c r="F26">
        <v>5</v>
      </c>
      <c r="G26">
        <v>2</v>
      </c>
      <c r="H26">
        <v>0</v>
      </c>
    </row>
    <row r="27" spans="2:8" x14ac:dyDescent="0.2">
      <c r="B27">
        <v>2002</v>
      </c>
      <c r="C27" t="s">
        <v>25</v>
      </c>
      <c r="D27" s="67">
        <f>VLOOKUP(C27,ID_Pais!$A$2:$B$66,2,1)</f>
        <v>9</v>
      </c>
      <c r="E27">
        <v>18</v>
      </c>
      <c r="F27">
        <v>7</v>
      </c>
      <c r="G27">
        <v>0</v>
      </c>
      <c r="H27">
        <v>0</v>
      </c>
    </row>
    <row r="28" spans="2:8" x14ac:dyDescent="0.2">
      <c r="B28">
        <v>2006</v>
      </c>
      <c r="C28" t="s">
        <v>25</v>
      </c>
      <c r="D28" s="67">
        <f>VLOOKUP(C28,ID_Pais!$A$2:$B$66,2,1)</f>
        <v>9</v>
      </c>
      <c r="E28">
        <v>10</v>
      </c>
      <c r="F28">
        <v>4</v>
      </c>
      <c r="G28">
        <v>1</v>
      </c>
      <c r="H28">
        <v>0</v>
      </c>
    </row>
    <row r="29" spans="2:8" x14ac:dyDescent="0.2">
      <c r="B29">
        <v>2010</v>
      </c>
      <c r="C29" t="s">
        <v>25</v>
      </c>
      <c r="D29" s="67">
        <f>VLOOKUP(C29,ID_Pais!$A$2:$B$66,2,1)</f>
        <v>9</v>
      </c>
      <c r="E29">
        <v>9</v>
      </c>
      <c r="F29">
        <v>3</v>
      </c>
      <c r="G29">
        <v>1</v>
      </c>
      <c r="H29">
        <v>1</v>
      </c>
    </row>
    <row r="30" spans="2:8" x14ac:dyDescent="0.2">
      <c r="B30">
        <v>2014</v>
      </c>
      <c r="C30" t="s">
        <v>25</v>
      </c>
      <c r="D30" s="67">
        <f>VLOOKUP(C30,ID_Pais!$A$2:$B$66,2,1)</f>
        <v>9</v>
      </c>
      <c r="E30">
        <v>11</v>
      </c>
      <c r="F30">
        <v>4</v>
      </c>
      <c r="G30">
        <v>2</v>
      </c>
      <c r="H30">
        <v>1</v>
      </c>
    </row>
    <row r="31" spans="2:8" x14ac:dyDescent="0.2">
      <c r="B31">
        <v>2018</v>
      </c>
      <c r="C31" t="s">
        <v>25</v>
      </c>
      <c r="D31" s="67">
        <f>VLOOKUP(C31,ID_Pais!$A$2:$B$66,2,1)</f>
        <v>9</v>
      </c>
      <c r="E31">
        <v>8</v>
      </c>
      <c r="F31">
        <v>3</v>
      </c>
      <c r="G31">
        <v>1</v>
      </c>
      <c r="H31">
        <v>0</v>
      </c>
    </row>
    <row r="32" spans="2:8" x14ac:dyDescent="0.2">
      <c r="B32">
        <v>1994</v>
      </c>
      <c r="C32" t="s">
        <v>87</v>
      </c>
      <c r="D32" s="67">
        <f>VLOOKUP(C32,ID_Pais!$A$2:$B$66,2,1)</f>
        <v>10</v>
      </c>
      <c r="E32">
        <v>10</v>
      </c>
      <c r="F32">
        <v>3</v>
      </c>
      <c r="G32">
        <v>4</v>
      </c>
      <c r="H32">
        <v>0</v>
      </c>
    </row>
    <row r="33" spans="2:8" x14ac:dyDescent="0.2">
      <c r="B33">
        <v>1998</v>
      </c>
      <c r="C33" t="s">
        <v>87</v>
      </c>
      <c r="D33" s="67">
        <f>VLOOKUP(C33,ID_Pais!$A$2:$B$66,2,1)</f>
        <v>10</v>
      </c>
      <c r="E33">
        <v>1</v>
      </c>
      <c r="F33">
        <v>0</v>
      </c>
      <c r="G33">
        <v>2</v>
      </c>
      <c r="H33">
        <v>1</v>
      </c>
    </row>
    <row r="34" spans="2:8" x14ac:dyDescent="0.2">
      <c r="B34">
        <v>1994</v>
      </c>
      <c r="C34" t="s">
        <v>120</v>
      </c>
      <c r="D34" s="67">
        <f>VLOOKUP(C34,ID_Pais!$A$2:$B$66,2,1)</f>
        <v>11</v>
      </c>
      <c r="E34">
        <v>3</v>
      </c>
      <c r="F34">
        <v>2</v>
      </c>
      <c r="G34">
        <v>1</v>
      </c>
      <c r="H34">
        <v>0</v>
      </c>
    </row>
    <row r="35" spans="2:8" x14ac:dyDescent="0.2">
      <c r="B35">
        <v>1998</v>
      </c>
      <c r="C35" t="s">
        <v>120</v>
      </c>
      <c r="D35" s="67">
        <f>VLOOKUP(C35,ID_Pais!$A$2:$B$66,2,1)</f>
        <v>11</v>
      </c>
      <c r="E35">
        <v>2</v>
      </c>
      <c r="F35">
        <v>0</v>
      </c>
      <c r="G35">
        <v>1</v>
      </c>
      <c r="H35">
        <v>2</v>
      </c>
    </row>
    <row r="36" spans="2:8" x14ac:dyDescent="0.2">
      <c r="B36">
        <v>2002</v>
      </c>
      <c r="C36" t="s">
        <v>120</v>
      </c>
      <c r="D36" s="67">
        <f>VLOOKUP(C36,ID_Pais!$A$2:$B$66,2,1)</f>
        <v>11</v>
      </c>
      <c r="E36">
        <v>2</v>
      </c>
      <c r="F36">
        <v>1</v>
      </c>
      <c r="G36">
        <v>1</v>
      </c>
      <c r="H36">
        <v>1</v>
      </c>
    </row>
    <row r="37" spans="2:8" x14ac:dyDescent="0.2">
      <c r="B37">
        <v>2010</v>
      </c>
      <c r="C37" t="s">
        <v>120</v>
      </c>
      <c r="D37" s="67">
        <f>VLOOKUP(C37,ID_Pais!$A$2:$B$66,2,1)</f>
        <v>11</v>
      </c>
      <c r="E37">
        <v>2</v>
      </c>
      <c r="F37">
        <v>0</v>
      </c>
      <c r="G37">
        <v>3</v>
      </c>
      <c r="H37">
        <v>0</v>
      </c>
    </row>
    <row r="38" spans="2:8" x14ac:dyDescent="0.2">
      <c r="B38">
        <v>2014</v>
      </c>
      <c r="C38" t="s">
        <v>120</v>
      </c>
      <c r="D38" s="67">
        <f>VLOOKUP(C38,ID_Pais!$A$2:$B$66,2,1)</f>
        <v>11</v>
      </c>
      <c r="E38">
        <v>1</v>
      </c>
      <c r="F38">
        <v>0</v>
      </c>
      <c r="G38">
        <v>3</v>
      </c>
      <c r="H38">
        <v>0</v>
      </c>
    </row>
    <row r="39" spans="2:8" x14ac:dyDescent="0.2">
      <c r="B39">
        <v>1998</v>
      </c>
      <c r="C39" t="s">
        <v>107</v>
      </c>
      <c r="D39" s="67">
        <f>VLOOKUP(C39,ID_Pais!$A$2:$B$66,2,1)</f>
        <v>12</v>
      </c>
      <c r="E39">
        <v>5</v>
      </c>
      <c r="F39">
        <v>0</v>
      </c>
      <c r="G39">
        <v>1</v>
      </c>
      <c r="H39">
        <v>3</v>
      </c>
    </row>
    <row r="40" spans="2:8" x14ac:dyDescent="0.2">
      <c r="B40">
        <v>2010</v>
      </c>
      <c r="C40" t="s">
        <v>107</v>
      </c>
      <c r="D40" s="67">
        <f>VLOOKUP(C40,ID_Pais!$A$2:$B$66,2,1)</f>
        <v>12</v>
      </c>
      <c r="E40">
        <v>3</v>
      </c>
      <c r="F40">
        <v>2</v>
      </c>
      <c r="G40">
        <v>2</v>
      </c>
      <c r="H40">
        <v>0</v>
      </c>
    </row>
    <row r="41" spans="2:8" x14ac:dyDescent="0.2">
      <c r="B41">
        <v>2014</v>
      </c>
      <c r="C41" t="s">
        <v>107</v>
      </c>
      <c r="D41" s="67">
        <f>VLOOKUP(C41,ID_Pais!$A$2:$B$66,2,1)</f>
        <v>12</v>
      </c>
      <c r="E41">
        <v>6</v>
      </c>
      <c r="F41">
        <v>2</v>
      </c>
      <c r="G41">
        <v>2</v>
      </c>
      <c r="H41">
        <v>0</v>
      </c>
    </row>
    <row r="42" spans="2:8" x14ac:dyDescent="0.2">
      <c r="B42">
        <v>2002</v>
      </c>
      <c r="C42" t="s">
        <v>182</v>
      </c>
      <c r="D42" s="67">
        <f>VLOOKUP(C42,ID_Pais!$A$2:$B$66,2,1)</f>
        <v>13</v>
      </c>
      <c r="E42">
        <v>0</v>
      </c>
      <c r="F42">
        <v>0</v>
      </c>
      <c r="G42">
        <v>3</v>
      </c>
      <c r="H42">
        <v>0</v>
      </c>
    </row>
    <row r="43" spans="2:8" x14ac:dyDescent="0.2">
      <c r="B43">
        <v>1994</v>
      </c>
      <c r="C43" t="s">
        <v>43</v>
      </c>
      <c r="D43" s="67">
        <f>VLOOKUP(C43,ID_Pais!$A$2:$B$66,2,1)</f>
        <v>14</v>
      </c>
      <c r="E43">
        <v>4</v>
      </c>
      <c r="F43">
        <v>1</v>
      </c>
      <c r="G43">
        <v>2</v>
      </c>
      <c r="H43">
        <v>0</v>
      </c>
    </row>
    <row r="44" spans="2:8" x14ac:dyDescent="0.2">
      <c r="B44">
        <v>1998</v>
      </c>
      <c r="C44" t="s">
        <v>43</v>
      </c>
      <c r="D44" s="67">
        <f>VLOOKUP(C44,ID_Pais!$A$2:$B$66,2,1)</f>
        <v>14</v>
      </c>
      <c r="E44">
        <v>1</v>
      </c>
      <c r="F44">
        <v>1</v>
      </c>
      <c r="G44">
        <v>2</v>
      </c>
      <c r="H44">
        <v>0</v>
      </c>
    </row>
    <row r="45" spans="2:8" x14ac:dyDescent="0.2">
      <c r="B45">
        <v>2014</v>
      </c>
      <c r="C45" t="s">
        <v>43</v>
      </c>
      <c r="D45" s="67">
        <f>VLOOKUP(C45,ID_Pais!$A$2:$B$66,2,1)</f>
        <v>14</v>
      </c>
      <c r="E45">
        <v>12</v>
      </c>
      <c r="F45">
        <v>4</v>
      </c>
      <c r="G45">
        <v>1</v>
      </c>
      <c r="H45">
        <v>0</v>
      </c>
    </row>
    <row r="46" spans="2:8" x14ac:dyDescent="0.2">
      <c r="B46">
        <v>2018</v>
      </c>
      <c r="C46" t="s">
        <v>43</v>
      </c>
      <c r="D46" s="67">
        <f>VLOOKUP(C46,ID_Pais!$A$2:$B$66,2,1)</f>
        <v>14</v>
      </c>
      <c r="E46">
        <v>6</v>
      </c>
      <c r="F46">
        <v>2</v>
      </c>
      <c r="G46">
        <v>2</v>
      </c>
      <c r="H46">
        <v>0</v>
      </c>
    </row>
    <row r="47" spans="2:8" x14ac:dyDescent="0.2">
      <c r="B47">
        <v>2002</v>
      </c>
      <c r="C47" t="s">
        <v>131</v>
      </c>
      <c r="D47" s="67">
        <f>VLOOKUP(C47,ID_Pais!$A$2:$B$66,2,1)</f>
        <v>15</v>
      </c>
      <c r="E47">
        <v>5</v>
      </c>
      <c r="F47">
        <v>1</v>
      </c>
      <c r="G47">
        <v>1</v>
      </c>
      <c r="H47">
        <v>1</v>
      </c>
    </row>
    <row r="48" spans="2:8" x14ac:dyDescent="0.2">
      <c r="B48">
        <v>2006</v>
      </c>
      <c r="C48" t="s">
        <v>131</v>
      </c>
      <c r="D48" s="67">
        <f>VLOOKUP(C48,ID_Pais!$A$2:$B$66,2,1)</f>
        <v>15</v>
      </c>
      <c r="E48">
        <v>3</v>
      </c>
      <c r="F48">
        <v>0</v>
      </c>
      <c r="G48">
        <v>3</v>
      </c>
      <c r="H48">
        <v>0</v>
      </c>
    </row>
    <row r="49" spans="2:8" x14ac:dyDescent="0.2">
      <c r="B49">
        <v>2014</v>
      </c>
      <c r="C49" t="s">
        <v>131</v>
      </c>
      <c r="D49" s="67">
        <f>VLOOKUP(C49,ID_Pais!$A$2:$B$66,2,1)</f>
        <v>15</v>
      </c>
      <c r="E49">
        <v>5</v>
      </c>
      <c r="F49">
        <v>3</v>
      </c>
      <c r="G49">
        <v>1</v>
      </c>
      <c r="H49">
        <v>1</v>
      </c>
    </row>
    <row r="50" spans="2:8" x14ac:dyDescent="0.2">
      <c r="B50">
        <v>2018</v>
      </c>
      <c r="C50" t="s">
        <v>131</v>
      </c>
      <c r="D50" s="67">
        <f>VLOOKUP(C50,ID_Pais!$A$2:$B$66,2,1)</f>
        <v>15</v>
      </c>
      <c r="E50">
        <v>2</v>
      </c>
      <c r="F50">
        <v>0</v>
      </c>
      <c r="G50">
        <v>2</v>
      </c>
      <c r="H50">
        <v>1</v>
      </c>
    </row>
    <row r="51" spans="2:8" x14ac:dyDescent="0.2">
      <c r="B51">
        <v>2006</v>
      </c>
      <c r="C51" t="s">
        <v>136</v>
      </c>
      <c r="D51" s="67">
        <f>VLOOKUP(C51,ID_Pais!$A$2:$B$66,2,1)</f>
        <v>16</v>
      </c>
      <c r="E51">
        <v>5</v>
      </c>
      <c r="F51">
        <v>1</v>
      </c>
      <c r="G51">
        <v>2</v>
      </c>
      <c r="H51">
        <v>0</v>
      </c>
    </row>
    <row r="52" spans="2:8" x14ac:dyDescent="0.2">
      <c r="B52">
        <v>2010</v>
      </c>
      <c r="C52" t="s">
        <v>136</v>
      </c>
      <c r="D52" s="67">
        <f>VLOOKUP(C52,ID_Pais!$A$2:$B$66,2,1)</f>
        <v>16</v>
      </c>
      <c r="E52">
        <v>4</v>
      </c>
      <c r="F52">
        <v>1</v>
      </c>
      <c r="G52">
        <v>1</v>
      </c>
      <c r="H52">
        <v>1</v>
      </c>
    </row>
    <row r="53" spans="2:8" x14ac:dyDescent="0.2">
      <c r="B53">
        <v>2014</v>
      </c>
      <c r="C53" t="s">
        <v>136</v>
      </c>
      <c r="D53" s="67">
        <f>VLOOKUP(C53,ID_Pais!$A$2:$B$66,2,1)</f>
        <v>16</v>
      </c>
      <c r="E53">
        <v>4</v>
      </c>
      <c r="F53">
        <v>1</v>
      </c>
      <c r="G53">
        <v>2</v>
      </c>
      <c r="H53">
        <v>0</v>
      </c>
    </row>
    <row r="54" spans="2:8" x14ac:dyDescent="0.2">
      <c r="B54">
        <v>1998</v>
      </c>
      <c r="C54" t="s">
        <v>274</v>
      </c>
      <c r="D54" s="67">
        <f>VLOOKUP(C54,ID_Pais!$A$2:$B$66,2,1)</f>
        <v>17</v>
      </c>
      <c r="E54">
        <v>11</v>
      </c>
      <c r="F54">
        <v>5</v>
      </c>
      <c r="G54">
        <v>2</v>
      </c>
      <c r="H54">
        <v>0</v>
      </c>
    </row>
    <row r="55" spans="2:8" x14ac:dyDescent="0.2">
      <c r="B55">
        <v>2002</v>
      </c>
      <c r="C55" t="s">
        <v>274</v>
      </c>
      <c r="D55" s="67">
        <f>VLOOKUP(C55,ID_Pais!$A$2:$B$66,2,1)</f>
        <v>17</v>
      </c>
      <c r="E55">
        <v>2</v>
      </c>
      <c r="F55">
        <v>1</v>
      </c>
      <c r="G55">
        <v>2</v>
      </c>
      <c r="H55">
        <v>0</v>
      </c>
    </row>
    <row r="56" spans="2:8" x14ac:dyDescent="0.2">
      <c r="B56">
        <v>2006</v>
      </c>
      <c r="C56" t="s">
        <v>274</v>
      </c>
      <c r="D56" s="67">
        <f>VLOOKUP(C56,ID_Pais!$A$2:$B$66,2,1)</f>
        <v>17</v>
      </c>
      <c r="E56">
        <v>2</v>
      </c>
      <c r="F56">
        <v>0</v>
      </c>
      <c r="G56">
        <v>1</v>
      </c>
      <c r="H56">
        <v>2</v>
      </c>
    </row>
    <row r="57" spans="2:8" x14ac:dyDescent="0.2">
      <c r="B57">
        <v>2014</v>
      </c>
      <c r="C57" t="s">
        <v>274</v>
      </c>
      <c r="D57" s="67">
        <f>VLOOKUP(C57,ID_Pais!$A$2:$B$66,2,1)</f>
        <v>17</v>
      </c>
      <c r="E57">
        <v>6</v>
      </c>
      <c r="F57">
        <v>1</v>
      </c>
      <c r="G57">
        <v>2</v>
      </c>
      <c r="H57">
        <v>0</v>
      </c>
    </row>
    <row r="58" spans="2:8" x14ac:dyDescent="0.2">
      <c r="B58">
        <v>2018</v>
      </c>
      <c r="C58" t="s">
        <v>274</v>
      </c>
      <c r="D58" s="67">
        <f>VLOOKUP(C58,ID_Pais!$A$2:$B$66,2,1)</f>
        <v>17</v>
      </c>
      <c r="E58">
        <v>14</v>
      </c>
      <c r="F58">
        <v>6</v>
      </c>
      <c r="G58">
        <v>3</v>
      </c>
      <c r="H58">
        <v>0</v>
      </c>
    </row>
    <row r="59" spans="2:8" x14ac:dyDescent="0.2">
      <c r="B59">
        <v>2006</v>
      </c>
      <c r="C59" t="s">
        <v>293</v>
      </c>
      <c r="D59" s="67">
        <f>VLOOKUP(C59,ID_Pais!$A$2:$B$66,2,1)</f>
        <v>18</v>
      </c>
      <c r="E59">
        <v>3</v>
      </c>
      <c r="F59">
        <v>1</v>
      </c>
      <c r="G59">
        <v>2</v>
      </c>
      <c r="H59">
        <v>0</v>
      </c>
    </row>
    <row r="60" spans="2:8" x14ac:dyDescent="0.2">
      <c r="B60">
        <v>1998</v>
      </c>
      <c r="C60" t="s">
        <v>72</v>
      </c>
      <c r="D60" s="67">
        <f>VLOOKUP(C60,ID_Pais!$A$2:$B$66,2,1)</f>
        <v>19</v>
      </c>
      <c r="E60">
        <v>9</v>
      </c>
      <c r="F60">
        <v>2</v>
      </c>
      <c r="G60">
        <v>2</v>
      </c>
      <c r="H60">
        <v>1</v>
      </c>
    </row>
    <row r="61" spans="2:8" x14ac:dyDescent="0.2">
      <c r="B61">
        <v>2002</v>
      </c>
      <c r="C61" t="s">
        <v>72</v>
      </c>
      <c r="D61" s="67">
        <f>VLOOKUP(C61,ID_Pais!$A$2:$B$66,2,1)</f>
        <v>19</v>
      </c>
      <c r="E61">
        <v>5</v>
      </c>
      <c r="F61">
        <v>2</v>
      </c>
      <c r="G61">
        <v>1</v>
      </c>
      <c r="H61">
        <v>1</v>
      </c>
    </row>
    <row r="62" spans="2:8" x14ac:dyDescent="0.2">
      <c r="B62">
        <v>2010</v>
      </c>
      <c r="C62" t="s">
        <v>72</v>
      </c>
      <c r="D62" s="67">
        <f>VLOOKUP(C62,ID_Pais!$A$2:$B$66,2,1)</f>
        <v>19</v>
      </c>
      <c r="E62">
        <v>3</v>
      </c>
      <c r="F62">
        <v>1</v>
      </c>
      <c r="G62">
        <v>2</v>
      </c>
      <c r="H62">
        <v>0</v>
      </c>
    </row>
    <row r="63" spans="2:8" x14ac:dyDescent="0.2">
      <c r="B63">
        <v>2018</v>
      </c>
      <c r="C63" t="s">
        <v>72</v>
      </c>
      <c r="D63" s="67">
        <f>VLOOKUP(C63,ID_Pais!$A$2:$B$66,2,1)</f>
        <v>19</v>
      </c>
      <c r="E63">
        <v>3</v>
      </c>
      <c r="F63">
        <v>1</v>
      </c>
      <c r="G63">
        <v>2</v>
      </c>
      <c r="H63">
        <v>0</v>
      </c>
    </row>
    <row r="64" spans="2:8" x14ac:dyDescent="0.2">
      <c r="B64">
        <v>2002</v>
      </c>
      <c r="C64" t="s">
        <v>31</v>
      </c>
      <c r="D64" s="67">
        <f>VLOOKUP(C64,ID_Pais!$A$2:$B$66,2,1)</f>
        <v>20</v>
      </c>
      <c r="E64">
        <v>2</v>
      </c>
      <c r="F64">
        <v>1</v>
      </c>
      <c r="G64">
        <v>2</v>
      </c>
      <c r="H64">
        <v>0</v>
      </c>
    </row>
    <row r="65" spans="2:8" x14ac:dyDescent="0.2">
      <c r="B65">
        <v>2006</v>
      </c>
      <c r="C65" t="s">
        <v>31</v>
      </c>
      <c r="D65" s="67">
        <f>VLOOKUP(C65,ID_Pais!$A$2:$B$66,2,1)</f>
        <v>20</v>
      </c>
      <c r="E65">
        <v>5</v>
      </c>
      <c r="F65">
        <v>2</v>
      </c>
      <c r="G65">
        <v>2</v>
      </c>
      <c r="H65">
        <v>0</v>
      </c>
    </row>
    <row r="66" spans="2:8" x14ac:dyDescent="0.2">
      <c r="B66">
        <v>2014</v>
      </c>
      <c r="C66" t="s">
        <v>31</v>
      </c>
      <c r="D66" s="67">
        <f>VLOOKUP(C66,ID_Pais!$A$2:$B$66,2,1)</f>
        <v>20</v>
      </c>
      <c r="E66">
        <v>3</v>
      </c>
      <c r="F66">
        <v>1</v>
      </c>
      <c r="G66">
        <v>1</v>
      </c>
      <c r="H66">
        <v>1</v>
      </c>
    </row>
    <row r="67" spans="2:8" x14ac:dyDescent="0.2">
      <c r="B67">
        <v>2018</v>
      </c>
      <c r="C67" t="s">
        <v>183</v>
      </c>
      <c r="D67" s="67">
        <f>VLOOKUP(C67,ID_Pais!$A$2:$B$66,2,1)</f>
        <v>21</v>
      </c>
      <c r="E67">
        <v>2</v>
      </c>
      <c r="F67">
        <v>0</v>
      </c>
      <c r="G67">
        <v>1</v>
      </c>
      <c r="H67">
        <v>0</v>
      </c>
    </row>
    <row r="68" spans="2:8" x14ac:dyDescent="0.2">
      <c r="B68">
        <v>1998</v>
      </c>
      <c r="C68" t="s">
        <v>89</v>
      </c>
      <c r="D68" s="67">
        <f>VLOOKUP(C68,ID_Pais!$A$2:$B$66,2,1)</f>
        <v>22</v>
      </c>
      <c r="E68">
        <v>7</v>
      </c>
      <c r="F68">
        <v>2</v>
      </c>
      <c r="G68">
        <v>2</v>
      </c>
      <c r="H68">
        <v>0</v>
      </c>
    </row>
    <row r="69" spans="2:8" x14ac:dyDescent="0.2">
      <c r="B69">
        <v>2002</v>
      </c>
      <c r="C69" t="s">
        <v>89</v>
      </c>
      <c r="D69" s="67">
        <f>VLOOKUP(C69,ID_Pais!$A$2:$B$66,2,1)</f>
        <v>22</v>
      </c>
      <c r="E69">
        <v>6</v>
      </c>
      <c r="F69">
        <v>2</v>
      </c>
      <c r="G69">
        <v>1</v>
      </c>
      <c r="H69">
        <v>2</v>
      </c>
    </row>
    <row r="70" spans="2:8" x14ac:dyDescent="0.2">
      <c r="B70">
        <v>2006</v>
      </c>
      <c r="C70" t="s">
        <v>89</v>
      </c>
      <c r="D70" s="67">
        <f>VLOOKUP(C70,ID_Pais!$A$2:$B$66,2,1)</f>
        <v>22</v>
      </c>
      <c r="E70">
        <v>6</v>
      </c>
      <c r="F70">
        <v>3</v>
      </c>
      <c r="G70">
        <v>1</v>
      </c>
      <c r="H70">
        <v>1</v>
      </c>
    </row>
    <row r="71" spans="2:8" x14ac:dyDescent="0.2">
      <c r="B71">
        <v>2010</v>
      </c>
      <c r="C71" t="s">
        <v>89</v>
      </c>
      <c r="D71" s="67">
        <f>VLOOKUP(C71,ID_Pais!$A$2:$B$66,2,1)</f>
        <v>22</v>
      </c>
      <c r="E71">
        <v>3</v>
      </c>
      <c r="F71">
        <v>1</v>
      </c>
      <c r="G71">
        <v>1</v>
      </c>
      <c r="H71">
        <v>2</v>
      </c>
    </row>
    <row r="72" spans="2:8" x14ac:dyDescent="0.2">
      <c r="B72">
        <v>2014</v>
      </c>
      <c r="C72" t="s">
        <v>89</v>
      </c>
      <c r="D72" s="67">
        <f>VLOOKUP(C72,ID_Pais!$A$2:$B$66,2,1)</f>
        <v>22</v>
      </c>
      <c r="E72">
        <v>2</v>
      </c>
      <c r="F72">
        <v>0</v>
      </c>
      <c r="G72">
        <v>2</v>
      </c>
      <c r="H72">
        <v>1</v>
      </c>
    </row>
    <row r="73" spans="2:8" x14ac:dyDescent="0.2">
      <c r="B73">
        <v>2018</v>
      </c>
      <c r="C73" t="s">
        <v>89</v>
      </c>
      <c r="D73" s="67">
        <f>VLOOKUP(C73,ID_Pais!$A$2:$B$66,2,1)</f>
        <v>22</v>
      </c>
      <c r="E73">
        <v>12</v>
      </c>
      <c r="F73">
        <v>4</v>
      </c>
      <c r="G73">
        <v>1</v>
      </c>
      <c r="H73">
        <v>1</v>
      </c>
    </row>
    <row r="74" spans="2:8" x14ac:dyDescent="0.2">
      <c r="B74">
        <v>1998</v>
      </c>
      <c r="C74" t="s">
        <v>67</v>
      </c>
      <c r="D74" s="67">
        <f>VLOOKUP(C74,ID_Pais!$A$2:$B$66,2,1)</f>
        <v>23</v>
      </c>
      <c r="E74">
        <v>15</v>
      </c>
      <c r="F74">
        <v>7</v>
      </c>
      <c r="G74">
        <v>0</v>
      </c>
      <c r="H74">
        <v>0</v>
      </c>
    </row>
    <row r="75" spans="2:8" x14ac:dyDescent="0.2">
      <c r="B75">
        <v>2002</v>
      </c>
      <c r="C75" t="s">
        <v>67</v>
      </c>
      <c r="D75" s="67">
        <f>VLOOKUP(C75,ID_Pais!$A$2:$B$66,2,1)</f>
        <v>23</v>
      </c>
      <c r="E75">
        <v>0</v>
      </c>
      <c r="F75">
        <v>0</v>
      </c>
      <c r="G75">
        <v>2</v>
      </c>
      <c r="H75">
        <v>1</v>
      </c>
    </row>
    <row r="76" spans="2:8" x14ac:dyDescent="0.2">
      <c r="B76">
        <v>2006</v>
      </c>
      <c r="C76" t="s">
        <v>67</v>
      </c>
      <c r="D76" s="67">
        <f>VLOOKUP(C76,ID_Pais!$A$2:$B$66,2,1)</f>
        <v>23</v>
      </c>
      <c r="E76">
        <v>9</v>
      </c>
      <c r="F76">
        <v>4</v>
      </c>
      <c r="G76">
        <v>1</v>
      </c>
      <c r="H76">
        <v>2</v>
      </c>
    </row>
    <row r="77" spans="2:8" x14ac:dyDescent="0.2">
      <c r="B77">
        <v>2010</v>
      </c>
      <c r="C77" t="s">
        <v>67</v>
      </c>
      <c r="D77" s="67">
        <f>VLOOKUP(C77,ID_Pais!$A$2:$B$66,2,1)</f>
        <v>23</v>
      </c>
      <c r="E77">
        <v>1</v>
      </c>
      <c r="F77">
        <v>0</v>
      </c>
      <c r="G77">
        <v>2</v>
      </c>
      <c r="H77">
        <v>1</v>
      </c>
    </row>
    <row r="78" spans="2:8" x14ac:dyDescent="0.2">
      <c r="B78">
        <v>2014</v>
      </c>
      <c r="C78" t="s">
        <v>67</v>
      </c>
      <c r="D78" s="67">
        <f>VLOOKUP(C78,ID_Pais!$A$2:$B$66,2,1)</f>
        <v>23</v>
      </c>
      <c r="E78">
        <v>10</v>
      </c>
      <c r="F78">
        <v>3</v>
      </c>
      <c r="G78">
        <v>1</v>
      </c>
      <c r="H78">
        <v>1</v>
      </c>
    </row>
    <row r="79" spans="2:8" x14ac:dyDescent="0.2">
      <c r="B79">
        <v>2018</v>
      </c>
      <c r="C79" t="s">
        <v>67</v>
      </c>
      <c r="D79" s="67">
        <f>VLOOKUP(C79,ID_Pais!$A$2:$B$66,2,1)</f>
        <v>23</v>
      </c>
      <c r="E79">
        <v>14</v>
      </c>
      <c r="F79">
        <v>6</v>
      </c>
      <c r="G79">
        <v>2</v>
      </c>
      <c r="H79">
        <v>0</v>
      </c>
    </row>
    <row r="80" spans="2:8" x14ac:dyDescent="0.2">
      <c r="B80">
        <v>1994</v>
      </c>
      <c r="C80" t="s">
        <v>129</v>
      </c>
      <c r="D80" s="67">
        <f>VLOOKUP(C80,ID_Pais!$A$2:$B$66,2,1)</f>
        <v>24</v>
      </c>
      <c r="E80">
        <v>9</v>
      </c>
      <c r="F80">
        <v>3</v>
      </c>
      <c r="G80">
        <v>0</v>
      </c>
      <c r="H80">
        <v>2</v>
      </c>
    </row>
    <row r="81" spans="2:8" x14ac:dyDescent="0.2">
      <c r="B81">
        <v>1998</v>
      </c>
      <c r="C81" t="s">
        <v>129</v>
      </c>
      <c r="D81" s="67">
        <f>VLOOKUP(C81,ID_Pais!$A$2:$B$66,2,1)</f>
        <v>24</v>
      </c>
      <c r="E81">
        <v>6</v>
      </c>
      <c r="F81">
        <v>3</v>
      </c>
      <c r="G81">
        <v>1</v>
      </c>
      <c r="H81">
        <v>0</v>
      </c>
    </row>
    <row r="82" spans="2:8" x14ac:dyDescent="0.2">
      <c r="B82">
        <v>2002</v>
      </c>
      <c r="C82" t="s">
        <v>129</v>
      </c>
      <c r="D82" s="67">
        <f>VLOOKUP(C82,ID_Pais!$A$2:$B$66,2,1)</f>
        <v>24</v>
      </c>
      <c r="E82">
        <v>14</v>
      </c>
      <c r="F82">
        <v>5</v>
      </c>
      <c r="G82">
        <v>1</v>
      </c>
      <c r="H82">
        <v>1</v>
      </c>
    </row>
    <row r="83" spans="2:8" x14ac:dyDescent="0.2">
      <c r="B83">
        <v>2006</v>
      </c>
      <c r="C83" t="s">
        <v>129</v>
      </c>
      <c r="D83" s="67">
        <f>VLOOKUP(C83,ID_Pais!$A$2:$B$66,2,1)</f>
        <v>24</v>
      </c>
      <c r="E83">
        <v>14</v>
      </c>
      <c r="F83">
        <v>6</v>
      </c>
      <c r="G83">
        <v>1</v>
      </c>
      <c r="H83">
        <v>0</v>
      </c>
    </row>
    <row r="84" spans="2:8" x14ac:dyDescent="0.2">
      <c r="B84">
        <v>2010</v>
      </c>
      <c r="C84" t="s">
        <v>129</v>
      </c>
      <c r="D84" s="67">
        <f>VLOOKUP(C84,ID_Pais!$A$2:$B$66,2,1)</f>
        <v>24</v>
      </c>
      <c r="E84">
        <v>16</v>
      </c>
      <c r="F84">
        <v>5</v>
      </c>
      <c r="G84">
        <v>2</v>
      </c>
      <c r="H84">
        <v>0</v>
      </c>
    </row>
    <row r="85" spans="2:8" x14ac:dyDescent="0.2">
      <c r="B85">
        <v>2014</v>
      </c>
      <c r="C85" t="s">
        <v>129</v>
      </c>
      <c r="D85" s="67">
        <f>VLOOKUP(C85,ID_Pais!$A$2:$B$66,2,1)</f>
        <v>24</v>
      </c>
      <c r="E85">
        <v>18</v>
      </c>
      <c r="F85">
        <v>6</v>
      </c>
      <c r="G85">
        <v>0</v>
      </c>
      <c r="H85">
        <v>1</v>
      </c>
    </row>
    <row r="86" spans="2:8" x14ac:dyDescent="0.2">
      <c r="B86">
        <v>2018</v>
      </c>
      <c r="C86" t="s">
        <v>129</v>
      </c>
      <c r="D86" s="67">
        <f>VLOOKUP(C86,ID_Pais!$A$2:$B$66,2,1)</f>
        <v>24</v>
      </c>
      <c r="E86">
        <v>2</v>
      </c>
      <c r="F86">
        <v>1</v>
      </c>
      <c r="G86">
        <v>2</v>
      </c>
      <c r="H86">
        <v>0</v>
      </c>
    </row>
    <row r="87" spans="2:8" x14ac:dyDescent="0.2">
      <c r="B87">
        <v>2006</v>
      </c>
      <c r="C87" t="s">
        <v>199</v>
      </c>
      <c r="D87" s="67">
        <f>VLOOKUP(C87,ID_Pais!$A$2:$B$66,2,1)</f>
        <v>25</v>
      </c>
      <c r="E87">
        <v>4</v>
      </c>
      <c r="F87">
        <v>2</v>
      </c>
      <c r="G87">
        <v>2</v>
      </c>
      <c r="H87">
        <v>0</v>
      </c>
    </row>
    <row r="88" spans="2:8" x14ac:dyDescent="0.2">
      <c r="B88">
        <v>2010</v>
      </c>
      <c r="C88" t="s">
        <v>199</v>
      </c>
      <c r="D88" s="67">
        <f>VLOOKUP(C88,ID_Pais!$A$2:$B$66,2,1)</f>
        <v>25</v>
      </c>
      <c r="E88">
        <v>5</v>
      </c>
      <c r="F88">
        <v>2</v>
      </c>
      <c r="G88">
        <v>2</v>
      </c>
      <c r="H88">
        <v>1</v>
      </c>
    </row>
    <row r="89" spans="2:8" x14ac:dyDescent="0.2">
      <c r="B89">
        <v>2014</v>
      </c>
      <c r="C89" t="s">
        <v>199</v>
      </c>
      <c r="D89" s="67">
        <f>VLOOKUP(C89,ID_Pais!$A$2:$B$66,2,1)</f>
        <v>25</v>
      </c>
      <c r="E89">
        <v>4</v>
      </c>
      <c r="F89">
        <v>0</v>
      </c>
      <c r="G89">
        <v>2</v>
      </c>
      <c r="H89">
        <v>1</v>
      </c>
    </row>
    <row r="90" spans="2:8" x14ac:dyDescent="0.2">
      <c r="B90">
        <v>1994</v>
      </c>
      <c r="C90" t="s">
        <v>153</v>
      </c>
      <c r="D90" s="67">
        <f>VLOOKUP(C90,ID_Pais!$A$2:$B$66,2,1)</f>
        <v>26</v>
      </c>
      <c r="E90">
        <v>0</v>
      </c>
      <c r="F90">
        <v>2</v>
      </c>
      <c r="G90">
        <v>0</v>
      </c>
      <c r="H90">
        <v>1</v>
      </c>
    </row>
    <row r="91" spans="2:8" x14ac:dyDescent="0.2">
      <c r="B91">
        <v>2010</v>
      </c>
      <c r="C91" t="s">
        <v>153</v>
      </c>
      <c r="D91" s="67">
        <f>VLOOKUP(C91,ID_Pais!$A$2:$B$66,2,1)</f>
        <v>26</v>
      </c>
      <c r="E91">
        <v>2</v>
      </c>
      <c r="F91">
        <v>1</v>
      </c>
      <c r="G91">
        <v>2</v>
      </c>
      <c r="H91">
        <v>0</v>
      </c>
    </row>
    <row r="92" spans="2:8" x14ac:dyDescent="0.2">
      <c r="B92">
        <v>2014</v>
      </c>
      <c r="C92" t="s">
        <v>153</v>
      </c>
      <c r="D92" s="67">
        <f>VLOOKUP(C92,ID_Pais!$A$2:$B$66,2,1)</f>
        <v>26</v>
      </c>
      <c r="E92">
        <v>3</v>
      </c>
      <c r="F92">
        <v>1</v>
      </c>
      <c r="G92">
        <v>2</v>
      </c>
      <c r="H92">
        <v>1</v>
      </c>
    </row>
    <row r="93" spans="2:8" x14ac:dyDescent="0.2">
      <c r="B93">
        <v>2010</v>
      </c>
      <c r="C93" t="s">
        <v>304</v>
      </c>
      <c r="D93" s="67">
        <f>VLOOKUP(C93,ID_Pais!$A$2:$B$66,2,1)</f>
        <v>27</v>
      </c>
      <c r="E93">
        <v>0</v>
      </c>
      <c r="F93">
        <v>0</v>
      </c>
      <c r="G93">
        <v>2</v>
      </c>
      <c r="H93">
        <v>1</v>
      </c>
    </row>
    <row r="94" spans="2:8" x14ac:dyDescent="0.2">
      <c r="B94">
        <v>2014</v>
      </c>
      <c r="C94" t="s">
        <v>304</v>
      </c>
      <c r="D94" s="67">
        <f>VLOOKUP(C94,ID_Pais!$A$2:$B$66,2,1)</f>
        <v>27</v>
      </c>
      <c r="E94">
        <v>1</v>
      </c>
      <c r="F94">
        <v>0</v>
      </c>
      <c r="G94">
        <v>3</v>
      </c>
      <c r="H94">
        <v>0</v>
      </c>
    </row>
    <row r="95" spans="2:8" x14ac:dyDescent="0.2">
      <c r="B95">
        <v>2018</v>
      </c>
      <c r="C95" t="s">
        <v>76</v>
      </c>
      <c r="D95" s="67">
        <f>VLOOKUP(C95,ID_Pais!$A$2:$B$66,2,1)</f>
        <v>28</v>
      </c>
      <c r="E95">
        <v>2</v>
      </c>
      <c r="F95">
        <v>0</v>
      </c>
      <c r="G95">
        <v>1</v>
      </c>
      <c r="H95">
        <v>1</v>
      </c>
    </row>
    <row r="96" spans="2:8" x14ac:dyDescent="0.2">
      <c r="B96">
        <v>1998</v>
      </c>
      <c r="C96" t="s">
        <v>167</v>
      </c>
      <c r="D96" s="67">
        <f>VLOOKUP(C96,ID_Pais!$A$2:$B$66,2,1)</f>
        <v>29</v>
      </c>
      <c r="E96">
        <v>2</v>
      </c>
      <c r="F96">
        <v>1</v>
      </c>
      <c r="G96">
        <v>1</v>
      </c>
      <c r="H96">
        <v>0</v>
      </c>
    </row>
    <row r="97" spans="2:8" x14ac:dyDescent="0.2">
      <c r="B97">
        <v>2006</v>
      </c>
      <c r="C97" t="s">
        <v>167</v>
      </c>
      <c r="D97" s="67">
        <f>VLOOKUP(C97,ID_Pais!$A$2:$B$66,2,1)</f>
        <v>29</v>
      </c>
      <c r="E97">
        <v>2</v>
      </c>
      <c r="F97">
        <v>0</v>
      </c>
      <c r="G97">
        <v>2</v>
      </c>
      <c r="H97">
        <v>1</v>
      </c>
    </row>
    <row r="98" spans="2:8" x14ac:dyDescent="0.2">
      <c r="B98">
        <v>2014</v>
      </c>
      <c r="C98" t="s">
        <v>167</v>
      </c>
      <c r="D98" s="67">
        <f>VLOOKUP(C98,ID_Pais!$A$2:$B$66,2,1)</f>
        <v>29</v>
      </c>
      <c r="E98">
        <v>1</v>
      </c>
      <c r="F98">
        <v>0</v>
      </c>
      <c r="G98">
        <v>2</v>
      </c>
      <c r="H98">
        <v>1</v>
      </c>
    </row>
    <row r="99" spans="2:8" x14ac:dyDescent="0.2">
      <c r="B99">
        <v>2018</v>
      </c>
      <c r="C99" t="s">
        <v>167</v>
      </c>
      <c r="D99" s="67">
        <f>VLOOKUP(C99,ID_Pais!$A$2:$B$66,2,1)</f>
        <v>29</v>
      </c>
      <c r="E99">
        <v>2</v>
      </c>
      <c r="F99">
        <v>1</v>
      </c>
      <c r="G99">
        <v>2</v>
      </c>
      <c r="H99">
        <v>1</v>
      </c>
    </row>
    <row r="100" spans="2:8" x14ac:dyDescent="0.2">
      <c r="B100">
        <v>1994</v>
      </c>
      <c r="C100" t="s">
        <v>119</v>
      </c>
      <c r="D100" s="67">
        <f>VLOOKUP(C100,ID_Pais!$A$2:$B$66,2,1)</f>
        <v>30</v>
      </c>
      <c r="E100">
        <v>8</v>
      </c>
      <c r="F100">
        <v>2</v>
      </c>
      <c r="G100">
        <v>3</v>
      </c>
      <c r="H100">
        <v>2</v>
      </c>
    </row>
    <row r="101" spans="2:8" x14ac:dyDescent="0.2">
      <c r="B101">
        <v>1998</v>
      </c>
      <c r="C101" t="s">
        <v>119</v>
      </c>
      <c r="D101" s="67">
        <f>VLOOKUP(C101,ID_Pais!$A$2:$B$66,2,1)</f>
        <v>30</v>
      </c>
      <c r="E101">
        <v>8</v>
      </c>
      <c r="F101">
        <v>3</v>
      </c>
      <c r="G101">
        <v>1</v>
      </c>
      <c r="H101">
        <v>1</v>
      </c>
    </row>
    <row r="102" spans="2:8" x14ac:dyDescent="0.2">
      <c r="B102">
        <v>2002</v>
      </c>
      <c r="C102" t="s">
        <v>119</v>
      </c>
      <c r="D102" s="67">
        <f>VLOOKUP(C102,ID_Pais!$A$2:$B$66,2,1)</f>
        <v>30</v>
      </c>
      <c r="E102">
        <v>5</v>
      </c>
      <c r="F102">
        <v>1</v>
      </c>
      <c r="G102">
        <v>2</v>
      </c>
      <c r="H102">
        <v>1</v>
      </c>
    </row>
    <row r="103" spans="2:8" x14ac:dyDescent="0.2">
      <c r="B103">
        <v>2006</v>
      </c>
      <c r="C103" t="s">
        <v>119</v>
      </c>
      <c r="D103" s="67">
        <f>VLOOKUP(C103,ID_Pais!$A$2:$B$66,2,1)</f>
        <v>30</v>
      </c>
      <c r="E103">
        <v>12</v>
      </c>
      <c r="F103">
        <v>6</v>
      </c>
      <c r="G103">
        <v>0</v>
      </c>
      <c r="H103">
        <v>1</v>
      </c>
    </row>
    <row r="104" spans="2:8" x14ac:dyDescent="0.2">
      <c r="B104">
        <v>2010</v>
      </c>
      <c r="C104" t="s">
        <v>119</v>
      </c>
      <c r="D104" s="67">
        <f>VLOOKUP(C104,ID_Pais!$A$2:$B$66,2,1)</f>
        <v>30</v>
      </c>
      <c r="E104">
        <v>4</v>
      </c>
      <c r="F104">
        <v>0</v>
      </c>
      <c r="G104">
        <v>1</v>
      </c>
      <c r="H104">
        <v>2</v>
      </c>
    </row>
    <row r="105" spans="2:8" x14ac:dyDescent="0.2">
      <c r="B105">
        <v>2014</v>
      </c>
      <c r="C105" t="s">
        <v>119</v>
      </c>
      <c r="D105" s="67">
        <f>VLOOKUP(C105,ID_Pais!$A$2:$B$66,2,1)</f>
        <v>30</v>
      </c>
      <c r="E105">
        <v>2</v>
      </c>
      <c r="F105">
        <v>1</v>
      </c>
      <c r="G105">
        <v>2</v>
      </c>
      <c r="H105">
        <v>0</v>
      </c>
    </row>
    <row r="106" spans="2:8" x14ac:dyDescent="0.2">
      <c r="B106">
        <v>1998</v>
      </c>
      <c r="C106" t="s">
        <v>185</v>
      </c>
      <c r="D106" s="67">
        <f>VLOOKUP(C106,ID_Pais!$A$2:$B$66,2,1)</f>
        <v>31</v>
      </c>
      <c r="E106">
        <v>3</v>
      </c>
      <c r="F106">
        <v>1</v>
      </c>
      <c r="G106">
        <v>2</v>
      </c>
      <c r="H106">
        <v>0</v>
      </c>
    </row>
    <row r="107" spans="2:8" x14ac:dyDescent="0.2">
      <c r="B107">
        <v>1998</v>
      </c>
      <c r="C107" t="s">
        <v>143</v>
      </c>
      <c r="D107" s="67">
        <f>VLOOKUP(C107,ID_Pais!$A$2:$B$66,2,1)</f>
        <v>32</v>
      </c>
      <c r="E107">
        <v>1</v>
      </c>
      <c r="F107">
        <v>0</v>
      </c>
      <c r="G107">
        <v>3</v>
      </c>
      <c r="H107">
        <v>0</v>
      </c>
    </row>
    <row r="108" spans="2:8" x14ac:dyDescent="0.2">
      <c r="B108">
        <v>2002</v>
      </c>
      <c r="C108" t="s">
        <v>143</v>
      </c>
      <c r="D108" s="67">
        <f>VLOOKUP(C108,ID_Pais!$A$2:$B$66,2,1)</f>
        <v>32</v>
      </c>
      <c r="E108">
        <v>5</v>
      </c>
      <c r="F108">
        <v>2</v>
      </c>
      <c r="G108">
        <v>1</v>
      </c>
      <c r="H108">
        <v>1</v>
      </c>
    </row>
    <row r="109" spans="2:8" x14ac:dyDescent="0.2">
      <c r="B109">
        <v>2006</v>
      </c>
      <c r="C109" t="s">
        <v>143</v>
      </c>
      <c r="D109" s="67">
        <f>VLOOKUP(C109,ID_Pais!$A$2:$B$66,2,1)</f>
        <v>32</v>
      </c>
      <c r="E109">
        <v>2</v>
      </c>
      <c r="F109">
        <v>0</v>
      </c>
      <c r="G109">
        <v>2</v>
      </c>
      <c r="H109">
        <v>1</v>
      </c>
    </row>
    <row r="110" spans="2:8" x14ac:dyDescent="0.2">
      <c r="B110">
        <v>2010</v>
      </c>
      <c r="C110" t="s">
        <v>143</v>
      </c>
      <c r="D110" s="67">
        <f>VLOOKUP(C110,ID_Pais!$A$2:$B$66,2,1)</f>
        <v>32</v>
      </c>
      <c r="E110">
        <v>4</v>
      </c>
      <c r="F110">
        <v>2</v>
      </c>
      <c r="G110">
        <v>2</v>
      </c>
      <c r="H110">
        <v>0</v>
      </c>
    </row>
    <row r="111" spans="2:8" x14ac:dyDescent="0.2">
      <c r="B111">
        <v>2014</v>
      </c>
      <c r="C111" t="s">
        <v>143</v>
      </c>
      <c r="D111" s="67">
        <f>VLOOKUP(C111,ID_Pais!$A$2:$B$66,2,1)</f>
        <v>32</v>
      </c>
      <c r="E111">
        <v>2</v>
      </c>
      <c r="F111">
        <v>0</v>
      </c>
      <c r="G111">
        <v>2</v>
      </c>
      <c r="H111">
        <v>1</v>
      </c>
    </row>
    <row r="112" spans="2:8" x14ac:dyDescent="0.2">
      <c r="B112">
        <v>2018</v>
      </c>
      <c r="C112" t="s">
        <v>143</v>
      </c>
      <c r="D112" s="67">
        <f>VLOOKUP(C112,ID_Pais!$A$2:$B$66,2,1)</f>
        <v>32</v>
      </c>
      <c r="E112">
        <v>6</v>
      </c>
      <c r="F112">
        <v>1</v>
      </c>
      <c r="G112">
        <v>1</v>
      </c>
      <c r="H112">
        <v>1</v>
      </c>
    </row>
    <row r="113" spans="2:8" x14ac:dyDescent="0.2">
      <c r="B113">
        <v>2010</v>
      </c>
      <c r="C113" t="s">
        <v>163</v>
      </c>
      <c r="D113" s="67">
        <f>VLOOKUP(C113,ID_Pais!$A$2:$B$66,2,1)</f>
        <v>33</v>
      </c>
      <c r="E113">
        <v>1</v>
      </c>
      <c r="F113">
        <v>0</v>
      </c>
      <c r="G113">
        <v>3</v>
      </c>
      <c r="H113">
        <v>0</v>
      </c>
    </row>
    <row r="114" spans="2:8" x14ac:dyDescent="0.2">
      <c r="B114">
        <v>1994</v>
      </c>
      <c r="C114" t="s">
        <v>133</v>
      </c>
      <c r="D114" s="67">
        <f>VLOOKUP(C114,ID_Pais!$A$2:$B$66,2,1)</f>
        <v>34</v>
      </c>
      <c r="E114">
        <v>4</v>
      </c>
      <c r="F114">
        <v>2</v>
      </c>
      <c r="G114">
        <v>0</v>
      </c>
      <c r="H114">
        <v>1</v>
      </c>
    </row>
    <row r="115" spans="2:8" x14ac:dyDescent="0.2">
      <c r="B115">
        <v>1998</v>
      </c>
      <c r="C115" t="s">
        <v>133</v>
      </c>
      <c r="D115" s="67">
        <f>VLOOKUP(C115,ID_Pais!$A$2:$B$66,2,1)</f>
        <v>34</v>
      </c>
      <c r="E115">
        <v>2</v>
      </c>
      <c r="F115">
        <v>0</v>
      </c>
      <c r="G115">
        <v>2</v>
      </c>
      <c r="H115">
        <v>1</v>
      </c>
    </row>
    <row r="116" spans="2:8" x14ac:dyDescent="0.2">
      <c r="B116">
        <v>2002</v>
      </c>
      <c r="C116" t="s">
        <v>133</v>
      </c>
      <c r="D116" s="67">
        <f>VLOOKUP(C116,ID_Pais!$A$2:$B$66,2,1)</f>
        <v>34</v>
      </c>
      <c r="E116">
        <v>8</v>
      </c>
      <c r="F116">
        <v>4</v>
      </c>
      <c r="G116">
        <v>2</v>
      </c>
      <c r="H116">
        <v>1</v>
      </c>
    </row>
    <row r="117" spans="2:8" x14ac:dyDescent="0.2">
      <c r="B117">
        <v>2006</v>
      </c>
      <c r="C117" t="s">
        <v>133</v>
      </c>
      <c r="D117" s="67">
        <f>VLOOKUP(C117,ID_Pais!$A$2:$B$66,2,1)</f>
        <v>34</v>
      </c>
      <c r="E117">
        <v>3</v>
      </c>
      <c r="F117">
        <v>1</v>
      </c>
      <c r="G117">
        <v>1</v>
      </c>
      <c r="H117">
        <v>1</v>
      </c>
    </row>
    <row r="118" spans="2:8" x14ac:dyDescent="0.2">
      <c r="B118">
        <v>2010</v>
      </c>
      <c r="C118" t="s">
        <v>133</v>
      </c>
      <c r="D118" s="67">
        <f>VLOOKUP(C118,ID_Pais!$A$2:$B$66,2,1)</f>
        <v>34</v>
      </c>
      <c r="E118">
        <v>6</v>
      </c>
      <c r="F118">
        <v>1</v>
      </c>
      <c r="G118">
        <v>2</v>
      </c>
      <c r="H118">
        <v>1</v>
      </c>
    </row>
    <row r="119" spans="2:8" x14ac:dyDescent="0.2">
      <c r="B119">
        <v>2014</v>
      </c>
      <c r="C119" t="s">
        <v>133</v>
      </c>
      <c r="D119" s="67">
        <f>VLOOKUP(C119,ID_Pais!$A$2:$B$66,2,1)</f>
        <v>34</v>
      </c>
      <c r="E119">
        <v>3</v>
      </c>
      <c r="F119">
        <v>0</v>
      </c>
      <c r="G119">
        <v>2</v>
      </c>
      <c r="H119">
        <v>1</v>
      </c>
    </row>
    <row r="120" spans="2:8" x14ac:dyDescent="0.2">
      <c r="B120">
        <v>2018</v>
      </c>
      <c r="C120" t="s">
        <v>133</v>
      </c>
      <c r="D120" s="67">
        <f>VLOOKUP(C120,ID_Pais!$A$2:$B$66,2,1)</f>
        <v>34</v>
      </c>
      <c r="E120">
        <v>3</v>
      </c>
      <c r="F120">
        <v>1</v>
      </c>
      <c r="G120">
        <v>0</v>
      </c>
      <c r="H120">
        <v>1</v>
      </c>
    </row>
    <row r="121" spans="2:8" x14ac:dyDescent="0.2">
      <c r="B121">
        <v>1994</v>
      </c>
      <c r="C121" t="s">
        <v>26</v>
      </c>
      <c r="D121" s="67">
        <f>VLOOKUP(C121,ID_Pais!$A$2:$B$66,2,1)</f>
        <v>35</v>
      </c>
      <c r="E121">
        <v>4</v>
      </c>
      <c r="F121">
        <v>1</v>
      </c>
      <c r="G121">
        <v>3</v>
      </c>
      <c r="H121">
        <v>0</v>
      </c>
    </row>
    <row r="122" spans="2:8" x14ac:dyDescent="0.2">
      <c r="B122">
        <v>1998</v>
      </c>
      <c r="C122" t="s">
        <v>26</v>
      </c>
      <c r="D122" s="67">
        <f>VLOOKUP(C122,ID_Pais!$A$2:$B$66,2,1)</f>
        <v>35</v>
      </c>
      <c r="E122">
        <v>8</v>
      </c>
      <c r="F122">
        <v>1</v>
      </c>
      <c r="G122">
        <v>1</v>
      </c>
      <c r="H122">
        <v>2</v>
      </c>
    </row>
    <row r="123" spans="2:8" x14ac:dyDescent="0.2">
      <c r="B123">
        <v>2002</v>
      </c>
      <c r="C123" t="s">
        <v>26</v>
      </c>
      <c r="D123" s="67">
        <f>VLOOKUP(C123,ID_Pais!$A$2:$B$66,2,1)</f>
        <v>35</v>
      </c>
      <c r="E123">
        <v>4</v>
      </c>
      <c r="F123">
        <v>2</v>
      </c>
      <c r="G123">
        <v>1</v>
      </c>
      <c r="H123">
        <v>1</v>
      </c>
    </row>
    <row r="124" spans="2:8" x14ac:dyDescent="0.2">
      <c r="B124">
        <v>2006</v>
      </c>
      <c r="C124" t="s">
        <v>26</v>
      </c>
      <c r="D124" s="67">
        <f>VLOOKUP(C124,ID_Pais!$A$2:$B$66,2,1)</f>
        <v>35</v>
      </c>
      <c r="E124">
        <v>5</v>
      </c>
      <c r="F124">
        <v>1</v>
      </c>
      <c r="G124">
        <v>2</v>
      </c>
      <c r="H124">
        <v>1</v>
      </c>
    </row>
    <row r="125" spans="2:8" x14ac:dyDescent="0.2">
      <c r="B125">
        <v>2010</v>
      </c>
      <c r="C125" t="s">
        <v>26</v>
      </c>
      <c r="D125" s="67">
        <f>VLOOKUP(C125,ID_Pais!$A$2:$B$66,2,1)</f>
        <v>35</v>
      </c>
      <c r="E125">
        <v>4</v>
      </c>
      <c r="F125">
        <v>1</v>
      </c>
      <c r="G125">
        <v>2</v>
      </c>
      <c r="H125">
        <v>1</v>
      </c>
    </row>
    <row r="126" spans="2:8" x14ac:dyDescent="0.2">
      <c r="B126">
        <v>2014</v>
      </c>
      <c r="C126" t="s">
        <v>26</v>
      </c>
      <c r="D126" s="67">
        <f>VLOOKUP(C126,ID_Pais!$A$2:$B$66,2,1)</f>
        <v>35</v>
      </c>
      <c r="E126">
        <v>5</v>
      </c>
      <c r="F126">
        <v>2</v>
      </c>
      <c r="G126">
        <v>1</v>
      </c>
      <c r="H126">
        <v>1</v>
      </c>
    </row>
    <row r="127" spans="2:8" x14ac:dyDescent="0.2">
      <c r="B127">
        <v>2018</v>
      </c>
      <c r="C127" t="s">
        <v>26</v>
      </c>
      <c r="D127" s="67">
        <f>VLOOKUP(C127,ID_Pais!$A$2:$B$66,2,1)</f>
        <v>35</v>
      </c>
      <c r="E127">
        <v>3</v>
      </c>
      <c r="F127">
        <v>2</v>
      </c>
      <c r="G127">
        <v>2</v>
      </c>
      <c r="H127">
        <v>1</v>
      </c>
    </row>
    <row r="128" spans="2:8" x14ac:dyDescent="0.2">
      <c r="B128">
        <v>1994</v>
      </c>
      <c r="C128" t="s">
        <v>110</v>
      </c>
      <c r="D128" s="67">
        <f>VLOOKUP(C128,ID_Pais!$A$2:$B$66,2,1)</f>
        <v>36</v>
      </c>
      <c r="E128">
        <v>2</v>
      </c>
      <c r="F128">
        <v>0</v>
      </c>
      <c r="G128">
        <v>2</v>
      </c>
      <c r="H128">
        <v>1</v>
      </c>
    </row>
    <row r="129" spans="2:8" x14ac:dyDescent="0.2">
      <c r="B129">
        <v>1998</v>
      </c>
      <c r="C129" t="s">
        <v>110</v>
      </c>
      <c r="D129" s="67">
        <f>VLOOKUP(C129,ID_Pais!$A$2:$B$66,2,1)</f>
        <v>36</v>
      </c>
      <c r="E129">
        <v>5</v>
      </c>
      <c r="F129">
        <v>1</v>
      </c>
      <c r="G129">
        <v>1</v>
      </c>
      <c r="H129">
        <v>1</v>
      </c>
    </row>
    <row r="130" spans="2:8" x14ac:dyDescent="0.2">
      <c r="B130">
        <v>2018</v>
      </c>
      <c r="C130" t="s">
        <v>110</v>
      </c>
      <c r="D130" s="67">
        <f>VLOOKUP(C130,ID_Pais!$A$2:$B$66,2,1)</f>
        <v>36</v>
      </c>
      <c r="E130">
        <v>2</v>
      </c>
      <c r="F130">
        <v>0</v>
      </c>
      <c r="G130">
        <v>2</v>
      </c>
      <c r="H130">
        <v>1</v>
      </c>
    </row>
    <row r="131" spans="2:8" x14ac:dyDescent="0.2">
      <c r="B131">
        <v>1994</v>
      </c>
      <c r="C131" t="s">
        <v>126</v>
      </c>
      <c r="D131" s="67">
        <f>VLOOKUP(C131,ID_Pais!$A$2:$B$66,2,1)</f>
        <v>37</v>
      </c>
      <c r="E131">
        <v>8</v>
      </c>
      <c r="F131">
        <v>3</v>
      </c>
      <c r="G131">
        <v>2</v>
      </c>
      <c r="H131">
        <v>0</v>
      </c>
    </row>
    <row r="132" spans="2:8" x14ac:dyDescent="0.2">
      <c r="B132">
        <v>1998</v>
      </c>
      <c r="C132" t="s">
        <v>126</v>
      </c>
      <c r="D132" s="67">
        <f>VLOOKUP(C132,ID_Pais!$A$2:$B$66,2,1)</f>
        <v>37</v>
      </c>
      <c r="E132">
        <v>11</v>
      </c>
      <c r="F132">
        <v>2</v>
      </c>
      <c r="G132">
        <v>2</v>
      </c>
      <c r="H132">
        <v>2</v>
      </c>
    </row>
    <row r="133" spans="2:8" x14ac:dyDescent="0.2">
      <c r="B133">
        <v>2006</v>
      </c>
      <c r="C133" t="s">
        <v>126</v>
      </c>
      <c r="D133" s="67">
        <f>VLOOKUP(C133,ID_Pais!$A$2:$B$66,2,1)</f>
        <v>37</v>
      </c>
      <c r="E133">
        <v>3</v>
      </c>
      <c r="F133">
        <v>2</v>
      </c>
      <c r="G133">
        <v>1</v>
      </c>
      <c r="H133">
        <v>1</v>
      </c>
    </row>
    <row r="134" spans="2:8" x14ac:dyDescent="0.2">
      <c r="B134">
        <v>2010</v>
      </c>
      <c r="C134" t="s">
        <v>126</v>
      </c>
      <c r="D134" s="67">
        <f>VLOOKUP(C134,ID_Pais!$A$2:$B$66,2,1)</f>
        <v>37</v>
      </c>
      <c r="E134">
        <v>12</v>
      </c>
      <c r="F134">
        <v>6</v>
      </c>
      <c r="G134">
        <v>1</v>
      </c>
      <c r="H134">
        <v>0</v>
      </c>
    </row>
    <row r="135" spans="2:8" x14ac:dyDescent="0.2">
      <c r="B135">
        <v>2014</v>
      </c>
      <c r="C135" t="s">
        <v>126</v>
      </c>
      <c r="D135" s="67">
        <f>VLOOKUP(C135,ID_Pais!$A$2:$B$66,2,1)</f>
        <v>37</v>
      </c>
      <c r="E135">
        <v>15</v>
      </c>
      <c r="F135">
        <v>6</v>
      </c>
      <c r="G135">
        <v>1</v>
      </c>
      <c r="H135">
        <v>0</v>
      </c>
    </row>
    <row r="136" spans="2:8" x14ac:dyDescent="0.2">
      <c r="B136">
        <v>2010</v>
      </c>
      <c r="C136" t="s">
        <v>442</v>
      </c>
      <c r="D136" s="67">
        <f>VLOOKUP(C136,ID_Pais!$A$2:$B$66,2,1)</f>
        <v>38</v>
      </c>
      <c r="E136">
        <v>2</v>
      </c>
      <c r="F136">
        <v>0</v>
      </c>
      <c r="G136">
        <v>0</v>
      </c>
      <c r="H136">
        <v>3</v>
      </c>
    </row>
    <row r="137" spans="2:8" x14ac:dyDescent="0.2">
      <c r="B137">
        <v>1994</v>
      </c>
      <c r="C137" t="s">
        <v>135</v>
      </c>
      <c r="D137" s="67">
        <f>VLOOKUP(C137,ID_Pais!$A$2:$B$66,2,1)</f>
        <v>39</v>
      </c>
      <c r="E137">
        <v>7</v>
      </c>
      <c r="F137">
        <v>1</v>
      </c>
      <c r="G137">
        <v>3</v>
      </c>
      <c r="H137">
        <v>0</v>
      </c>
    </row>
    <row r="138" spans="2:8" x14ac:dyDescent="0.2">
      <c r="B138">
        <v>1998</v>
      </c>
      <c r="C138" t="s">
        <v>135</v>
      </c>
      <c r="D138" s="67">
        <f>VLOOKUP(C138,ID_Pais!$A$2:$B$66,2,1)</f>
        <v>39</v>
      </c>
      <c r="E138">
        <v>6</v>
      </c>
      <c r="F138">
        <v>2</v>
      </c>
      <c r="G138">
        <v>2</v>
      </c>
      <c r="H138">
        <v>0</v>
      </c>
    </row>
    <row r="139" spans="2:8" x14ac:dyDescent="0.2">
      <c r="B139">
        <v>2002</v>
      </c>
      <c r="C139" t="s">
        <v>135</v>
      </c>
      <c r="D139" s="67">
        <f>VLOOKUP(C139,ID_Pais!$A$2:$B$66,2,1)</f>
        <v>39</v>
      </c>
      <c r="E139">
        <v>1</v>
      </c>
      <c r="F139">
        <v>0</v>
      </c>
      <c r="G139">
        <v>2</v>
      </c>
      <c r="H139">
        <v>1</v>
      </c>
    </row>
    <row r="140" spans="2:8" x14ac:dyDescent="0.2">
      <c r="B140">
        <v>2010</v>
      </c>
      <c r="C140" t="s">
        <v>135</v>
      </c>
      <c r="D140" s="67">
        <f>VLOOKUP(C140,ID_Pais!$A$2:$B$66,2,1)</f>
        <v>39</v>
      </c>
      <c r="E140">
        <v>3</v>
      </c>
      <c r="F140">
        <v>0</v>
      </c>
      <c r="G140">
        <v>2</v>
      </c>
      <c r="H140">
        <v>1</v>
      </c>
    </row>
    <row r="141" spans="2:8" x14ac:dyDescent="0.2">
      <c r="B141">
        <v>2014</v>
      </c>
      <c r="C141" t="s">
        <v>135</v>
      </c>
      <c r="D141" s="67">
        <f>VLOOKUP(C141,ID_Pais!$A$2:$B$66,2,1)</f>
        <v>39</v>
      </c>
      <c r="E141">
        <v>3</v>
      </c>
      <c r="F141">
        <v>1</v>
      </c>
      <c r="G141">
        <v>2</v>
      </c>
      <c r="H141">
        <v>1</v>
      </c>
    </row>
    <row r="142" spans="2:8" x14ac:dyDescent="0.2">
      <c r="B142">
        <v>2018</v>
      </c>
      <c r="C142" t="s">
        <v>135</v>
      </c>
      <c r="D142" s="67">
        <f>VLOOKUP(C142,ID_Pais!$A$2:$B$66,2,1)</f>
        <v>39</v>
      </c>
      <c r="E142">
        <v>3</v>
      </c>
      <c r="F142">
        <v>1</v>
      </c>
      <c r="G142">
        <v>3</v>
      </c>
      <c r="H142">
        <v>0</v>
      </c>
    </row>
    <row r="143" spans="2:8" x14ac:dyDescent="0.2">
      <c r="B143">
        <v>1994</v>
      </c>
      <c r="C143" t="s">
        <v>49</v>
      </c>
      <c r="D143" s="67">
        <f>VLOOKUP(C143,ID_Pais!$A$2:$B$66,2,1)</f>
        <v>40</v>
      </c>
      <c r="E143">
        <v>1</v>
      </c>
      <c r="F143">
        <v>1</v>
      </c>
      <c r="G143">
        <v>0</v>
      </c>
      <c r="H143">
        <v>2</v>
      </c>
    </row>
    <row r="144" spans="2:8" x14ac:dyDescent="0.2">
      <c r="B144">
        <v>1998</v>
      </c>
      <c r="C144" t="s">
        <v>49</v>
      </c>
      <c r="D144" s="67">
        <f>VLOOKUP(C144,ID_Pais!$A$2:$B$66,2,1)</f>
        <v>40</v>
      </c>
      <c r="E144">
        <v>5</v>
      </c>
      <c r="F144">
        <v>1</v>
      </c>
      <c r="G144">
        <v>1</v>
      </c>
      <c r="H144">
        <v>2</v>
      </c>
    </row>
    <row r="145" spans="2:8" x14ac:dyDescent="0.2">
      <c r="B145">
        <v>2018</v>
      </c>
      <c r="C145" t="s">
        <v>531</v>
      </c>
      <c r="D145" s="67">
        <f>VLOOKUP(C145,ID_Pais!$A$2:$B$66,2,1)</f>
        <v>41</v>
      </c>
      <c r="E145">
        <v>2</v>
      </c>
      <c r="F145">
        <v>0</v>
      </c>
      <c r="G145">
        <v>2</v>
      </c>
      <c r="H145">
        <v>1</v>
      </c>
    </row>
    <row r="146" spans="2:8" x14ac:dyDescent="0.2">
      <c r="B146">
        <v>1998</v>
      </c>
      <c r="C146" t="s">
        <v>38</v>
      </c>
      <c r="D146" s="67">
        <f>VLOOKUP(C146,ID_Pais!$A$2:$B$66,2,1)</f>
        <v>42</v>
      </c>
      <c r="E146">
        <v>3</v>
      </c>
      <c r="F146">
        <v>1</v>
      </c>
      <c r="G146">
        <v>1</v>
      </c>
      <c r="H146">
        <v>2</v>
      </c>
    </row>
    <row r="147" spans="2:8" x14ac:dyDescent="0.2">
      <c r="B147">
        <v>2002</v>
      </c>
      <c r="C147" t="s">
        <v>38</v>
      </c>
      <c r="D147" s="67">
        <f>VLOOKUP(C147,ID_Pais!$A$2:$B$66,2,1)</f>
        <v>42</v>
      </c>
      <c r="E147">
        <v>6</v>
      </c>
      <c r="F147">
        <v>1</v>
      </c>
      <c r="G147">
        <v>2</v>
      </c>
      <c r="H147">
        <v>1</v>
      </c>
    </row>
    <row r="148" spans="2:8" x14ac:dyDescent="0.2">
      <c r="B148">
        <v>2006</v>
      </c>
      <c r="C148" t="s">
        <v>38</v>
      </c>
      <c r="D148" s="67">
        <f>VLOOKUP(C148,ID_Pais!$A$2:$B$66,2,1)</f>
        <v>42</v>
      </c>
      <c r="E148">
        <v>2</v>
      </c>
      <c r="F148">
        <v>1</v>
      </c>
      <c r="G148">
        <v>2</v>
      </c>
      <c r="H148">
        <v>0</v>
      </c>
    </row>
    <row r="149" spans="2:8" x14ac:dyDescent="0.2">
      <c r="B149">
        <v>2010</v>
      </c>
      <c r="C149" t="s">
        <v>38</v>
      </c>
      <c r="D149" s="67">
        <f>VLOOKUP(C149,ID_Pais!$A$2:$B$66,2,1)</f>
        <v>42</v>
      </c>
      <c r="E149">
        <v>3</v>
      </c>
      <c r="F149">
        <v>2</v>
      </c>
      <c r="G149">
        <v>1</v>
      </c>
      <c r="H149">
        <v>2</v>
      </c>
    </row>
    <row r="150" spans="2:8" x14ac:dyDescent="0.2">
      <c r="B150">
        <v>2018</v>
      </c>
      <c r="C150" t="s">
        <v>1905</v>
      </c>
      <c r="D150" s="67">
        <f>VLOOKUP(C150,ID_Pais!$A$2:$B$66,2,1)</f>
        <v>43</v>
      </c>
      <c r="E150">
        <v>2</v>
      </c>
      <c r="F150">
        <v>1</v>
      </c>
      <c r="G150">
        <v>2</v>
      </c>
      <c r="H150">
        <v>0</v>
      </c>
    </row>
    <row r="151" spans="2:8" x14ac:dyDescent="0.2">
      <c r="B151">
        <v>2002</v>
      </c>
      <c r="C151" t="s">
        <v>90</v>
      </c>
      <c r="D151" s="67">
        <f>VLOOKUP(C151,ID_Pais!$A$2:$B$66,2,1)</f>
        <v>44</v>
      </c>
      <c r="E151">
        <v>3</v>
      </c>
      <c r="F151">
        <v>1</v>
      </c>
      <c r="G151">
        <v>2</v>
      </c>
      <c r="H151">
        <v>0</v>
      </c>
    </row>
    <row r="152" spans="2:8" x14ac:dyDescent="0.2">
      <c r="B152">
        <v>2006</v>
      </c>
      <c r="C152" t="s">
        <v>90</v>
      </c>
      <c r="D152" s="67">
        <f>VLOOKUP(C152,ID_Pais!$A$2:$B$66,2,1)</f>
        <v>44</v>
      </c>
      <c r="E152">
        <v>2</v>
      </c>
      <c r="F152">
        <v>1</v>
      </c>
      <c r="G152">
        <v>2</v>
      </c>
      <c r="H152">
        <v>0</v>
      </c>
    </row>
    <row r="153" spans="2:8" x14ac:dyDescent="0.2">
      <c r="B153">
        <v>2018</v>
      </c>
      <c r="C153" t="s">
        <v>90</v>
      </c>
      <c r="D153" s="67">
        <f>VLOOKUP(C153,ID_Pais!$A$2:$B$66,2,1)</f>
        <v>44</v>
      </c>
      <c r="E153">
        <v>2</v>
      </c>
      <c r="F153">
        <v>1</v>
      </c>
      <c r="G153">
        <v>2</v>
      </c>
      <c r="H153">
        <v>1</v>
      </c>
    </row>
    <row r="154" spans="2:8" x14ac:dyDescent="0.2">
      <c r="B154">
        <v>2002</v>
      </c>
      <c r="C154" t="s">
        <v>82</v>
      </c>
      <c r="D154" s="67">
        <f>VLOOKUP(C154,ID_Pais!$A$2:$B$66,2,1)</f>
        <v>45</v>
      </c>
      <c r="E154">
        <v>6</v>
      </c>
      <c r="F154">
        <v>1</v>
      </c>
      <c r="G154">
        <v>2</v>
      </c>
      <c r="H154">
        <v>0</v>
      </c>
    </row>
    <row r="155" spans="2:8" x14ac:dyDescent="0.2">
      <c r="B155">
        <v>2006</v>
      </c>
      <c r="C155" t="s">
        <v>82</v>
      </c>
      <c r="D155" s="67">
        <f>VLOOKUP(C155,ID_Pais!$A$2:$B$66,2,1)</f>
        <v>45</v>
      </c>
      <c r="E155">
        <v>7</v>
      </c>
      <c r="F155">
        <v>5</v>
      </c>
      <c r="G155">
        <v>2</v>
      </c>
      <c r="H155">
        <v>0</v>
      </c>
    </row>
    <row r="156" spans="2:8" x14ac:dyDescent="0.2">
      <c r="B156">
        <v>2010</v>
      </c>
      <c r="C156" t="s">
        <v>82</v>
      </c>
      <c r="D156" s="67">
        <f>VLOOKUP(C156,ID_Pais!$A$2:$B$66,2,1)</f>
        <v>45</v>
      </c>
      <c r="E156">
        <v>7</v>
      </c>
      <c r="F156">
        <v>1</v>
      </c>
      <c r="G156">
        <v>1</v>
      </c>
      <c r="H156">
        <v>2</v>
      </c>
    </row>
    <row r="157" spans="2:8" x14ac:dyDescent="0.2">
      <c r="B157">
        <v>2014</v>
      </c>
      <c r="C157" t="s">
        <v>82</v>
      </c>
      <c r="D157" s="67">
        <f>VLOOKUP(C157,ID_Pais!$A$2:$B$66,2,1)</f>
        <v>45</v>
      </c>
      <c r="E157">
        <v>4</v>
      </c>
      <c r="F157">
        <v>1</v>
      </c>
      <c r="G157">
        <v>1</v>
      </c>
      <c r="H157">
        <v>1</v>
      </c>
    </row>
    <row r="158" spans="2:8" x14ac:dyDescent="0.2">
      <c r="B158">
        <v>2018</v>
      </c>
      <c r="C158" t="s">
        <v>82</v>
      </c>
      <c r="D158" s="67">
        <f>VLOOKUP(C158,ID_Pais!$A$2:$B$66,2,1)</f>
        <v>45</v>
      </c>
      <c r="E158">
        <v>6</v>
      </c>
      <c r="F158">
        <v>1</v>
      </c>
      <c r="G158">
        <v>2</v>
      </c>
      <c r="H158">
        <v>1</v>
      </c>
    </row>
    <row r="159" spans="2:8" x14ac:dyDescent="0.2">
      <c r="B159">
        <v>1994</v>
      </c>
      <c r="C159" t="s">
        <v>98</v>
      </c>
      <c r="D159" s="67">
        <f>VLOOKUP(C159,ID_Pais!$A$2:$B$66,2,1)</f>
        <v>46</v>
      </c>
      <c r="E159">
        <v>2</v>
      </c>
      <c r="F159">
        <v>1</v>
      </c>
      <c r="G159">
        <v>1</v>
      </c>
      <c r="H159">
        <v>2</v>
      </c>
    </row>
    <row r="160" spans="2:8" x14ac:dyDescent="0.2">
      <c r="B160">
        <v>2002</v>
      </c>
      <c r="C160" t="s">
        <v>98</v>
      </c>
      <c r="D160" s="67">
        <f>VLOOKUP(C160,ID_Pais!$A$2:$B$66,2,1)</f>
        <v>46</v>
      </c>
      <c r="E160">
        <v>6</v>
      </c>
      <c r="F160">
        <v>1</v>
      </c>
      <c r="G160">
        <v>1</v>
      </c>
      <c r="H160">
        <v>2</v>
      </c>
    </row>
    <row r="161" spans="2:8" x14ac:dyDescent="0.2">
      <c r="B161">
        <v>1994</v>
      </c>
      <c r="C161" t="s">
        <v>92</v>
      </c>
      <c r="D161" s="67">
        <f>VLOOKUP(C161,ID_Pais!$A$2:$B$66,2,1)</f>
        <v>47</v>
      </c>
      <c r="E161">
        <v>10</v>
      </c>
      <c r="F161">
        <v>3</v>
      </c>
      <c r="G161">
        <v>2</v>
      </c>
      <c r="H161">
        <v>0</v>
      </c>
    </row>
    <row r="162" spans="2:8" x14ac:dyDescent="0.2">
      <c r="B162">
        <v>1998</v>
      </c>
      <c r="C162" t="s">
        <v>92</v>
      </c>
      <c r="D162" s="67">
        <f>VLOOKUP(C162,ID_Pais!$A$2:$B$66,2,1)</f>
        <v>47</v>
      </c>
      <c r="E162">
        <v>4</v>
      </c>
      <c r="F162">
        <v>2</v>
      </c>
      <c r="G162">
        <v>1</v>
      </c>
      <c r="H162">
        <v>1</v>
      </c>
    </row>
    <row r="163" spans="2:8" x14ac:dyDescent="0.2">
      <c r="B163">
        <v>1994</v>
      </c>
      <c r="C163" t="s">
        <v>95</v>
      </c>
      <c r="D163" s="67">
        <f>VLOOKUP(C163,ID_Pais!$A$2:$B$66,2,1)</f>
        <v>48</v>
      </c>
      <c r="E163">
        <v>7</v>
      </c>
      <c r="F163">
        <v>0</v>
      </c>
      <c r="G163">
        <v>3</v>
      </c>
      <c r="H163">
        <v>0</v>
      </c>
    </row>
    <row r="164" spans="2:8" x14ac:dyDescent="0.2">
      <c r="B164">
        <v>2002</v>
      </c>
      <c r="C164" t="s">
        <v>95</v>
      </c>
      <c r="D164" s="67">
        <f>VLOOKUP(C164,ID_Pais!$A$2:$B$66,2,1)</f>
        <v>48</v>
      </c>
      <c r="E164">
        <v>4</v>
      </c>
      <c r="F164">
        <v>1</v>
      </c>
      <c r="G164">
        <v>2</v>
      </c>
      <c r="H164">
        <v>0</v>
      </c>
    </row>
    <row r="165" spans="2:8" x14ac:dyDescent="0.2">
      <c r="B165">
        <v>2014</v>
      </c>
      <c r="C165" t="s">
        <v>95</v>
      </c>
      <c r="D165" s="67">
        <f>VLOOKUP(C165,ID_Pais!$A$2:$B$66,2,1)</f>
        <v>48</v>
      </c>
      <c r="E165">
        <v>2</v>
      </c>
      <c r="F165">
        <v>0</v>
      </c>
      <c r="G165">
        <v>1</v>
      </c>
      <c r="H165">
        <v>2</v>
      </c>
    </row>
    <row r="166" spans="2:8" x14ac:dyDescent="0.2">
      <c r="B166">
        <v>2018</v>
      </c>
      <c r="C166" t="s">
        <v>95</v>
      </c>
      <c r="D166" s="67">
        <f>VLOOKUP(C166,ID_Pais!$A$2:$B$66,2,1)</f>
        <v>48</v>
      </c>
      <c r="E166">
        <v>11</v>
      </c>
      <c r="F166">
        <v>3</v>
      </c>
      <c r="G166">
        <v>1</v>
      </c>
      <c r="H166">
        <v>1</v>
      </c>
    </row>
    <row r="167" spans="2:8" x14ac:dyDescent="0.2">
      <c r="B167">
        <v>1994</v>
      </c>
      <c r="C167" t="s">
        <v>113</v>
      </c>
      <c r="D167" s="67">
        <f>VLOOKUP(C167,ID_Pais!$A$2:$B$66,2,1)</f>
        <v>49</v>
      </c>
      <c r="E167">
        <v>5</v>
      </c>
      <c r="F167">
        <v>3</v>
      </c>
      <c r="G167">
        <v>1</v>
      </c>
      <c r="H167">
        <v>0</v>
      </c>
    </row>
    <row r="168" spans="2:8" x14ac:dyDescent="0.2">
      <c r="B168">
        <v>1998</v>
      </c>
      <c r="C168" t="s">
        <v>113</v>
      </c>
      <c r="D168" s="67">
        <f>VLOOKUP(C168,ID_Pais!$A$2:$B$66,2,1)</f>
        <v>49</v>
      </c>
      <c r="E168">
        <v>2</v>
      </c>
      <c r="F168">
        <v>0</v>
      </c>
      <c r="G168">
        <v>2</v>
      </c>
      <c r="H168">
        <v>1</v>
      </c>
    </row>
    <row r="169" spans="2:8" x14ac:dyDescent="0.2">
      <c r="B169">
        <v>2002</v>
      </c>
      <c r="C169" t="s">
        <v>113</v>
      </c>
      <c r="D169" s="67">
        <f>VLOOKUP(C169,ID_Pais!$A$2:$B$66,2,1)</f>
        <v>49</v>
      </c>
      <c r="E169">
        <v>0</v>
      </c>
      <c r="F169">
        <v>0</v>
      </c>
      <c r="G169">
        <v>3</v>
      </c>
      <c r="H169">
        <v>0</v>
      </c>
    </row>
    <row r="170" spans="2:8" x14ac:dyDescent="0.2">
      <c r="B170">
        <v>2006</v>
      </c>
      <c r="C170" t="s">
        <v>113</v>
      </c>
      <c r="D170" s="67">
        <f>VLOOKUP(C170,ID_Pais!$A$2:$B$66,2,1)</f>
        <v>49</v>
      </c>
      <c r="E170">
        <v>2</v>
      </c>
      <c r="F170">
        <v>0</v>
      </c>
      <c r="G170">
        <v>2</v>
      </c>
      <c r="H170">
        <v>1</v>
      </c>
    </row>
    <row r="171" spans="2:8" x14ac:dyDescent="0.2">
      <c r="B171">
        <v>2018</v>
      </c>
      <c r="C171" t="s">
        <v>113</v>
      </c>
      <c r="D171" s="67">
        <f>VLOOKUP(C171,ID_Pais!$A$2:$B$66,2,1)</f>
        <v>49</v>
      </c>
      <c r="E171">
        <v>2</v>
      </c>
      <c r="F171">
        <v>1</v>
      </c>
      <c r="G171">
        <v>1</v>
      </c>
      <c r="H171">
        <v>0</v>
      </c>
    </row>
    <row r="172" spans="2:8" x14ac:dyDescent="0.2">
      <c r="B172">
        <v>1998</v>
      </c>
      <c r="C172" t="s">
        <v>104</v>
      </c>
      <c r="D172" s="67">
        <f>VLOOKUP(C172,ID_Pais!$A$2:$B$66,2,1)</f>
        <v>50</v>
      </c>
      <c r="E172">
        <v>2</v>
      </c>
      <c r="F172">
        <v>0</v>
      </c>
      <c r="G172">
        <v>2</v>
      </c>
      <c r="H172">
        <v>1</v>
      </c>
    </row>
    <row r="173" spans="2:8" x14ac:dyDescent="0.2">
      <c r="B173">
        <v>2002</v>
      </c>
      <c r="C173" t="s">
        <v>118</v>
      </c>
      <c r="D173" s="67">
        <f>VLOOKUP(C173,ID_Pais!$A$2:$B$66,2,1)</f>
        <v>51</v>
      </c>
      <c r="E173">
        <v>7</v>
      </c>
      <c r="F173">
        <v>2</v>
      </c>
      <c r="G173">
        <v>1</v>
      </c>
      <c r="H173">
        <v>2</v>
      </c>
    </row>
    <row r="174" spans="2:8" x14ac:dyDescent="0.2">
      <c r="B174">
        <v>2018</v>
      </c>
      <c r="C174" t="s">
        <v>118</v>
      </c>
      <c r="D174" s="67">
        <f>VLOOKUP(C174,ID_Pais!$A$2:$B$66,2,1)</f>
        <v>51</v>
      </c>
      <c r="E174">
        <v>4</v>
      </c>
      <c r="F174">
        <v>1</v>
      </c>
      <c r="G174">
        <v>2</v>
      </c>
      <c r="H174">
        <v>1</v>
      </c>
    </row>
    <row r="175" spans="2:8" x14ac:dyDescent="0.2">
      <c r="B175">
        <v>2006</v>
      </c>
      <c r="C175" t="s">
        <v>1204</v>
      </c>
      <c r="D175" s="67">
        <f>VLOOKUP(C175,ID_Pais!$A$2:$B$66,2,1)</f>
        <v>52</v>
      </c>
      <c r="E175">
        <v>2</v>
      </c>
      <c r="F175">
        <v>0</v>
      </c>
      <c r="G175">
        <v>3</v>
      </c>
      <c r="H175">
        <v>0</v>
      </c>
    </row>
    <row r="176" spans="2:8" x14ac:dyDescent="0.2">
      <c r="B176">
        <v>2010</v>
      </c>
      <c r="C176" t="s">
        <v>1204</v>
      </c>
      <c r="D176" s="67">
        <f>VLOOKUP(C176,ID_Pais!$A$2:$B$66,2,1)</f>
        <v>52</v>
      </c>
      <c r="E176">
        <v>2</v>
      </c>
      <c r="F176">
        <v>1</v>
      </c>
      <c r="G176">
        <v>2</v>
      </c>
      <c r="H176">
        <v>0</v>
      </c>
    </row>
    <row r="177" spans="2:8" x14ac:dyDescent="0.2">
      <c r="B177">
        <v>2018</v>
      </c>
      <c r="C177" t="s">
        <v>1204</v>
      </c>
      <c r="D177" s="67">
        <f>VLOOKUP(C177,ID_Pais!$A$2:$B$66,2,1)</f>
        <v>52</v>
      </c>
      <c r="E177">
        <v>2</v>
      </c>
      <c r="F177">
        <v>1</v>
      </c>
      <c r="G177">
        <v>1</v>
      </c>
      <c r="H177">
        <v>1</v>
      </c>
    </row>
    <row r="178" spans="2:8" x14ac:dyDescent="0.2">
      <c r="B178">
        <v>2010</v>
      </c>
      <c r="C178" t="s">
        <v>244</v>
      </c>
      <c r="D178" s="67">
        <f>VLOOKUP(C178,ID_Pais!$A$2:$B$66,2,1)</f>
        <v>53</v>
      </c>
      <c r="E178">
        <v>5</v>
      </c>
      <c r="F178">
        <v>1</v>
      </c>
      <c r="G178">
        <v>2</v>
      </c>
      <c r="H178">
        <v>1</v>
      </c>
    </row>
    <row r="179" spans="2:8" x14ac:dyDescent="0.2">
      <c r="B179">
        <v>2002</v>
      </c>
      <c r="C179" t="s">
        <v>249</v>
      </c>
      <c r="D179" s="67">
        <f>VLOOKUP(C179,ID_Pais!$A$2:$B$66,2,1)</f>
        <v>54</v>
      </c>
      <c r="E179">
        <v>2</v>
      </c>
      <c r="F179">
        <v>0</v>
      </c>
      <c r="G179">
        <v>3</v>
      </c>
      <c r="H179">
        <v>0</v>
      </c>
    </row>
    <row r="180" spans="2:8" x14ac:dyDescent="0.2">
      <c r="B180">
        <v>2010</v>
      </c>
      <c r="C180" t="s">
        <v>249</v>
      </c>
      <c r="D180" s="67">
        <f>VLOOKUP(C180,ID_Pais!$A$2:$B$66,2,1)</f>
        <v>54</v>
      </c>
      <c r="E180">
        <v>3</v>
      </c>
      <c r="F180">
        <v>1</v>
      </c>
      <c r="G180">
        <v>1</v>
      </c>
      <c r="H180">
        <v>1</v>
      </c>
    </row>
    <row r="181" spans="2:8" x14ac:dyDescent="0.2">
      <c r="B181">
        <v>1998</v>
      </c>
      <c r="C181" t="s">
        <v>149</v>
      </c>
      <c r="D181" s="67">
        <f>VLOOKUP(C181,ID_Pais!$A$2:$B$66,2,1)</f>
        <v>55</v>
      </c>
      <c r="E181">
        <v>3</v>
      </c>
      <c r="F181">
        <v>0</v>
      </c>
      <c r="G181">
        <v>1</v>
      </c>
      <c r="H181">
        <v>2</v>
      </c>
    </row>
    <row r="182" spans="2:8" x14ac:dyDescent="0.2">
      <c r="B182">
        <v>2002</v>
      </c>
      <c r="C182" t="s">
        <v>149</v>
      </c>
      <c r="D182" s="67">
        <f>VLOOKUP(C182,ID_Pais!$A$2:$B$66,2,1)</f>
        <v>55</v>
      </c>
      <c r="E182">
        <v>5</v>
      </c>
      <c r="F182">
        <v>1</v>
      </c>
      <c r="G182">
        <v>1</v>
      </c>
      <c r="H182">
        <v>1</v>
      </c>
    </row>
    <row r="183" spans="2:8" x14ac:dyDescent="0.2">
      <c r="B183">
        <v>2010</v>
      </c>
      <c r="C183" t="s">
        <v>149</v>
      </c>
      <c r="D183" s="67">
        <f>VLOOKUP(C183,ID_Pais!$A$2:$B$66,2,1)</f>
        <v>55</v>
      </c>
      <c r="E183">
        <v>3</v>
      </c>
      <c r="F183">
        <v>1</v>
      </c>
      <c r="G183">
        <v>1</v>
      </c>
      <c r="H183">
        <v>1</v>
      </c>
    </row>
    <row r="184" spans="2:8" x14ac:dyDescent="0.2">
      <c r="B184">
        <v>1994</v>
      </c>
      <c r="C184" t="s">
        <v>106</v>
      </c>
      <c r="D184" s="67">
        <f>VLOOKUP(C184,ID_Pais!$A$2:$B$66,2,1)</f>
        <v>56</v>
      </c>
      <c r="E184">
        <v>10</v>
      </c>
      <c r="F184">
        <v>2</v>
      </c>
      <c r="G184">
        <v>3</v>
      </c>
      <c r="H184">
        <v>0</v>
      </c>
    </row>
    <row r="185" spans="2:8" x14ac:dyDescent="0.2">
      <c r="B185">
        <v>1998</v>
      </c>
      <c r="C185" t="s">
        <v>106</v>
      </c>
      <c r="D185" s="67">
        <f>VLOOKUP(C185,ID_Pais!$A$2:$B$66,2,1)</f>
        <v>56</v>
      </c>
      <c r="E185">
        <v>8</v>
      </c>
      <c r="F185">
        <v>1</v>
      </c>
      <c r="G185">
        <v>1</v>
      </c>
      <c r="H185">
        <v>1</v>
      </c>
    </row>
    <row r="186" spans="2:8" x14ac:dyDescent="0.2">
      <c r="B186">
        <v>2002</v>
      </c>
      <c r="C186" t="s">
        <v>106</v>
      </c>
      <c r="D186" s="67">
        <f>VLOOKUP(C186,ID_Pais!$A$2:$B$66,2,1)</f>
        <v>56</v>
      </c>
      <c r="E186">
        <v>10</v>
      </c>
      <c r="F186">
        <v>4</v>
      </c>
      <c r="G186">
        <v>1</v>
      </c>
      <c r="H186">
        <v>0</v>
      </c>
    </row>
    <row r="187" spans="2:8" x14ac:dyDescent="0.2">
      <c r="B187">
        <v>2006</v>
      </c>
      <c r="C187" t="s">
        <v>106</v>
      </c>
      <c r="D187" s="67">
        <f>VLOOKUP(C187,ID_Pais!$A$2:$B$66,2,1)</f>
        <v>56</v>
      </c>
      <c r="E187">
        <v>9</v>
      </c>
      <c r="F187">
        <v>3</v>
      </c>
      <c r="G187">
        <v>1</v>
      </c>
      <c r="H187">
        <v>0</v>
      </c>
    </row>
    <row r="188" spans="2:8" x14ac:dyDescent="0.2">
      <c r="B188">
        <v>2010</v>
      </c>
      <c r="C188" t="s">
        <v>106</v>
      </c>
      <c r="D188" s="67">
        <f>VLOOKUP(C188,ID_Pais!$A$2:$B$66,2,1)</f>
        <v>56</v>
      </c>
      <c r="E188">
        <v>8</v>
      </c>
      <c r="F188">
        <v>6</v>
      </c>
      <c r="G188">
        <v>1</v>
      </c>
      <c r="H188">
        <v>0</v>
      </c>
    </row>
    <row r="189" spans="2:8" x14ac:dyDescent="0.2">
      <c r="B189">
        <v>2014</v>
      </c>
      <c r="C189" t="s">
        <v>106</v>
      </c>
      <c r="D189" s="67">
        <f>VLOOKUP(C189,ID_Pais!$A$2:$B$66,2,1)</f>
        <v>56</v>
      </c>
      <c r="E189">
        <v>4</v>
      </c>
      <c r="F189">
        <v>1</v>
      </c>
      <c r="G189">
        <v>2</v>
      </c>
      <c r="H189">
        <v>0</v>
      </c>
    </row>
    <row r="190" spans="2:8" x14ac:dyDescent="0.2">
      <c r="B190">
        <v>2018</v>
      </c>
      <c r="C190" t="s">
        <v>106</v>
      </c>
      <c r="D190" s="67">
        <f>VLOOKUP(C190,ID_Pais!$A$2:$B$66,2,1)</f>
        <v>56</v>
      </c>
      <c r="E190">
        <v>7</v>
      </c>
      <c r="F190">
        <v>1</v>
      </c>
      <c r="G190">
        <v>1</v>
      </c>
      <c r="H190">
        <v>2</v>
      </c>
    </row>
    <row r="191" spans="2:8" x14ac:dyDescent="0.2">
      <c r="B191">
        <v>1994</v>
      </c>
      <c r="C191" t="s">
        <v>52</v>
      </c>
      <c r="D191" s="67">
        <f>VLOOKUP(C191,ID_Pais!$A$2:$B$66,2,1)</f>
        <v>57</v>
      </c>
      <c r="E191">
        <v>15</v>
      </c>
      <c r="F191">
        <v>4</v>
      </c>
      <c r="G191">
        <v>2</v>
      </c>
      <c r="H191">
        <v>1</v>
      </c>
    </row>
    <row r="192" spans="2:8" x14ac:dyDescent="0.2">
      <c r="B192">
        <v>2002</v>
      </c>
      <c r="C192" t="s">
        <v>52</v>
      </c>
      <c r="D192" s="67">
        <f>VLOOKUP(C192,ID_Pais!$A$2:$B$66,2,1)</f>
        <v>57</v>
      </c>
      <c r="E192">
        <v>5</v>
      </c>
      <c r="F192">
        <v>1</v>
      </c>
      <c r="G192">
        <v>1</v>
      </c>
      <c r="H192">
        <v>2</v>
      </c>
    </row>
    <row r="193" spans="2:8" x14ac:dyDescent="0.2">
      <c r="B193">
        <v>2006</v>
      </c>
      <c r="C193" t="s">
        <v>52</v>
      </c>
      <c r="D193" s="67">
        <f>VLOOKUP(C193,ID_Pais!$A$2:$B$66,2,1)</f>
        <v>57</v>
      </c>
      <c r="E193">
        <v>3</v>
      </c>
      <c r="F193">
        <v>1</v>
      </c>
      <c r="G193">
        <v>1</v>
      </c>
      <c r="H193">
        <v>2</v>
      </c>
    </row>
    <row r="194" spans="2:8" x14ac:dyDescent="0.2">
      <c r="B194">
        <v>2018</v>
      </c>
      <c r="C194" t="s">
        <v>52</v>
      </c>
      <c r="D194" s="67">
        <f>VLOOKUP(C194,ID_Pais!$A$2:$B$66,2,1)</f>
        <v>57</v>
      </c>
      <c r="E194">
        <v>6</v>
      </c>
      <c r="F194">
        <v>3</v>
      </c>
      <c r="G194">
        <v>2</v>
      </c>
      <c r="H194">
        <v>0</v>
      </c>
    </row>
    <row r="195" spans="2:8" x14ac:dyDescent="0.2">
      <c r="B195">
        <v>1994</v>
      </c>
      <c r="C195" t="s">
        <v>53</v>
      </c>
      <c r="D195" s="67">
        <f>VLOOKUP(C195,ID_Pais!$A$2:$B$66,2,1)</f>
        <v>58</v>
      </c>
      <c r="E195">
        <v>5</v>
      </c>
      <c r="F195">
        <v>0</v>
      </c>
      <c r="G195">
        <v>4</v>
      </c>
      <c r="H195">
        <v>0</v>
      </c>
    </row>
    <row r="196" spans="2:8" x14ac:dyDescent="0.2">
      <c r="B196">
        <v>2006</v>
      </c>
      <c r="C196" t="s">
        <v>53</v>
      </c>
      <c r="D196" s="67">
        <f>VLOOKUP(C196,ID_Pais!$A$2:$B$66,2,1)</f>
        <v>58</v>
      </c>
      <c r="E196">
        <v>4</v>
      </c>
      <c r="F196">
        <v>2</v>
      </c>
      <c r="G196">
        <v>1</v>
      </c>
      <c r="H196">
        <v>1</v>
      </c>
    </row>
    <row r="197" spans="2:8" x14ac:dyDescent="0.2">
      <c r="B197">
        <v>2010</v>
      </c>
      <c r="C197" t="s">
        <v>53</v>
      </c>
      <c r="D197" s="67">
        <f>VLOOKUP(C197,ID_Pais!$A$2:$B$66,2,1)</f>
        <v>58</v>
      </c>
      <c r="E197">
        <v>1</v>
      </c>
      <c r="F197">
        <v>1</v>
      </c>
      <c r="G197">
        <v>1</v>
      </c>
      <c r="H197">
        <v>1</v>
      </c>
    </row>
    <row r="198" spans="2:8" x14ac:dyDescent="0.2">
      <c r="B198">
        <v>2014</v>
      </c>
      <c r="C198" t="s">
        <v>53</v>
      </c>
      <c r="D198" s="67">
        <f>VLOOKUP(C198,ID_Pais!$A$2:$B$66,2,1)</f>
        <v>58</v>
      </c>
      <c r="E198">
        <v>7</v>
      </c>
      <c r="F198">
        <v>2</v>
      </c>
      <c r="G198">
        <v>2</v>
      </c>
      <c r="H198">
        <v>0</v>
      </c>
    </row>
    <row r="199" spans="2:8" x14ac:dyDescent="0.2">
      <c r="B199">
        <v>2018</v>
      </c>
      <c r="C199" t="s">
        <v>53</v>
      </c>
      <c r="D199" s="67">
        <f>VLOOKUP(C199,ID_Pais!$A$2:$B$66,2,1)</f>
        <v>58</v>
      </c>
      <c r="E199">
        <v>5</v>
      </c>
      <c r="F199">
        <v>1</v>
      </c>
      <c r="G199">
        <v>2</v>
      </c>
      <c r="H199">
        <v>0</v>
      </c>
    </row>
    <row r="200" spans="2:8" x14ac:dyDescent="0.2">
      <c r="B200">
        <v>2006</v>
      </c>
      <c r="C200" t="s">
        <v>365</v>
      </c>
      <c r="D200" s="67">
        <f>VLOOKUP(C200,ID_Pais!$A$2:$B$66,2,1)</f>
        <v>59</v>
      </c>
      <c r="E200">
        <v>1</v>
      </c>
      <c r="F200">
        <v>0</v>
      </c>
      <c r="G200">
        <v>3</v>
      </c>
      <c r="H200">
        <v>0</v>
      </c>
    </row>
    <row r="201" spans="2:8" x14ac:dyDescent="0.2">
      <c r="B201">
        <v>2006</v>
      </c>
      <c r="C201" t="s">
        <v>282</v>
      </c>
      <c r="D201" s="67">
        <f>VLOOKUP(C201,ID_Pais!$A$2:$B$66,2,1)</f>
        <v>60</v>
      </c>
      <c r="E201">
        <v>0</v>
      </c>
      <c r="F201">
        <v>0</v>
      </c>
      <c r="G201">
        <v>2</v>
      </c>
      <c r="H201">
        <v>1</v>
      </c>
    </row>
    <row r="202" spans="2:8" x14ac:dyDescent="0.2">
      <c r="B202">
        <v>1998</v>
      </c>
      <c r="C202" t="s">
        <v>128</v>
      </c>
      <c r="D202" s="67">
        <f>VLOOKUP(C202,ID_Pais!$A$2:$B$66,2,1)</f>
        <v>61</v>
      </c>
      <c r="E202">
        <v>1</v>
      </c>
      <c r="F202">
        <v>0</v>
      </c>
      <c r="G202">
        <v>2</v>
      </c>
      <c r="H202">
        <v>1</v>
      </c>
    </row>
    <row r="203" spans="2:8" x14ac:dyDescent="0.2">
      <c r="B203">
        <v>2002</v>
      </c>
      <c r="C203" t="s">
        <v>128</v>
      </c>
      <c r="D203" s="67">
        <f>VLOOKUP(C203,ID_Pais!$A$2:$B$66,2,1)</f>
        <v>61</v>
      </c>
      <c r="E203">
        <v>1</v>
      </c>
      <c r="F203">
        <v>0</v>
      </c>
      <c r="G203">
        <v>2</v>
      </c>
      <c r="H203">
        <v>1</v>
      </c>
    </row>
    <row r="204" spans="2:8" x14ac:dyDescent="0.2">
      <c r="B204">
        <v>2006</v>
      </c>
      <c r="C204" t="s">
        <v>128</v>
      </c>
      <c r="D204" s="67">
        <f>VLOOKUP(C204,ID_Pais!$A$2:$B$66,2,1)</f>
        <v>61</v>
      </c>
      <c r="E204">
        <v>3</v>
      </c>
      <c r="F204">
        <v>0</v>
      </c>
      <c r="G204">
        <v>2</v>
      </c>
      <c r="H204">
        <v>1</v>
      </c>
    </row>
    <row r="205" spans="2:8" x14ac:dyDescent="0.2">
      <c r="B205">
        <v>2018</v>
      </c>
      <c r="C205" t="s">
        <v>128</v>
      </c>
      <c r="D205" s="67">
        <f>VLOOKUP(C205,ID_Pais!$A$2:$B$66,2,1)</f>
        <v>61</v>
      </c>
      <c r="E205">
        <v>5</v>
      </c>
      <c r="F205">
        <v>1</v>
      </c>
      <c r="G205">
        <v>2</v>
      </c>
      <c r="H205">
        <v>0</v>
      </c>
    </row>
    <row r="206" spans="2:8" x14ac:dyDescent="0.2">
      <c r="B206">
        <v>2002</v>
      </c>
      <c r="C206" t="s">
        <v>180</v>
      </c>
      <c r="D206" s="67">
        <f>VLOOKUP(C206,ID_Pais!$A$2:$B$66,2,1)</f>
        <v>62</v>
      </c>
      <c r="E206">
        <v>10</v>
      </c>
      <c r="F206">
        <v>4</v>
      </c>
      <c r="G206">
        <v>2</v>
      </c>
      <c r="H206">
        <v>1</v>
      </c>
    </row>
    <row r="207" spans="2:8" x14ac:dyDescent="0.2">
      <c r="B207">
        <v>2006</v>
      </c>
      <c r="C207" t="s">
        <v>168</v>
      </c>
      <c r="D207" s="67">
        <f>VLOOKUP(C207,ID_Pais!$A$2:$B$66,2,1)</f>
        <v>63</v>
      </c>
      <c r="E207">
        <v>5</v>
      </c>
      <c r="F207">
        <v>3</v>
      </c>
      <c r="G207">
        <v>2</v>
      </c>
      <c r="H207">
        <v>0</v>
      </c>
    </row>
    <row r="208" spans="2:8" x14ac:dyDescent="0.2">
      <c r="B208">
        <v>2002</v>
      </c>
      <c r="C208" t="s">
        <v>18</v>
      </c>
      <c r="D208" s="67">
        <f>VLOOKUP(C208,ID_Pais!$A$2:$B$66,2,1)</f>
        <v>64</v>
      </c>
      <c r="E208">
        <v>4</v>
      </c>
      <c r="F208">
        <v>0</v>
      </c>
      <c r="G208">
        <v>1</v>
      </c>
      <c r="H208">
        <v>2</v>
      </c>
    </row>
    <row r="209" spans="2:8" x14ac:dyDescent="0.2">
      <c r="B209">
        <v>2010</v>
      </c>
      <c r="C209" t="s">
        <v>18</v>
      </c>
      <c r="D209" s="67">
        <f>VLOOKUP(C209,ID_Pais!$A$2:$B$66,2,1)</f>
        <v>64</v>
      </c>
      <c r="E209">
        <v>11</v>
      </c>
      <c r="F209">
        <v>4</v>
      </c>
      <c r="G209">
        <v>2</v>
      </c>
      <c r="H209">
        <v>1</v>
      </c>
    </row>
    <row r="210" spans="2:8" x14ac:dyDescent="0.2">
      <c r="B210">
        <v>2014</v>
      </c>
      <c r="C210" t="s">
        <v>18</v>
      </c>
      <c r="D210" s="67">
        <f>VLOOKUP(C210,ID_Pais!$A$2:$B$66,2,1)</f>
        <v>64</v>
      </c>
      <c r="E210">
        <v>4</v>
      </c>
      <c r="F210">
        <v>2</v>
      </c>
      <c r="G210">
        <v>2</v>
      </c>
      <c r="H210">
        <v>0</v>
      </c>
    </row>
    <row r="211" spans="2:8" x14ac:dyDescent="0.2">
      <c r="B211">
        <v>2018</v>
      </c>
      <c r="C211" t="s">
        <v>18</v>
      </c>
      <c r="D211" s="67">
        <f>VLOOKUP(C211,ID_Pais!$A$2:$B$66,2,1)</f>
        <v>64</v>
      </c>
      <c r="E211">
        <v>7</v>
      </c>
      <c r="F211">
        <v>4</v>
      </c>
      <c r="G211">
        <v>2</v>
      </c>
      <c r="H211">
        <v>1</v>
      </c>
    </row>
    <row r="212" spans="2:8" x14ac:dyDescent="0.2">
      <c r="B212">
        <v>1994</v>
      </c>
      <c r="C212" t="s">
        <v>77</v>
      </c>
      <c r="D212" s="67">
        <f>VLOOKUP(C212,ID_Pais!$A$2:$B$66,2,1)</f>
        <v>65</v>
      </c>
      <c r="E212">
        <v>3</v>
      </c>
      <c r="F212">
        <v>2</v>
      </c>
      <c r="G212">
        <v>2</v>
      </c>
      <c r="H212">
        <v>0</v>
      </c>
    </row>
    <row r="213" spans="2:8" x14ac:dyDescent="0.2">
      <c r="B213">
        <v>1998</v>
      </c>
      <c r="C213" t="s">
        <v>77</v>
      </c>
      <c r="D213" s="67">
        <f>VLOOKUP(C213,ID_Pais!$A$2:$B$66,2,1)</f>
        <v>65</v>
      </c>
      <c r="E213">
        <v>1</v>
      </c>
      <c r="F213">
        <v>0</v>
      </c>
      <c r="G213">
        <v>2</v>
      </c>
      <c r="H213">
        <v>0</v>
      </c>
    </row>
    <row r="214" spans="2:8" x14ac:dyDescent="0.2">
      <c r="B214">
        <v>2002</v>
      </c>
      <c r="C214" t="s">
        <v>77</v>
      </c>
      <c r="D214" s="67">
        <f>VLOOKUP(C214,ID_Pais!$A$2:$B$66,2,1)</f>
        <v>65</v>
      </c>
      <c r="E214">
        <v>7</v>
      </c>
      <c r="F214">
        <v>2</v>
      </c>
      <c r="G214">
        <v>2</v>
      </c>
      <c r="H214">
        <v>1</v>
      </c>
    </row>
    <row r="215" spans="2:8" x14ac:dyDescent="0.2">
      <c r="B215">
        <v>2006</v>
      </c>
      <c r="C215" t="s">
        <v>77</v>
      </c>
      <c r="D215" s="67">
        <f>VLOOKUP(C215,ID_Pais!$A$2:$B$66,2,1)</f>
        <v>65</v>
      </c>
      <c r="E215">
        <v>2</v>
      </c>
      <c r="F215">
        <v>0</v>
      </c>
      <c r="G215">
        <v>2</v>
      </c>
      <c r="H215">
        <v>1</v>
      </c>
    </row>
    <row r="216" spans="2:8" x14ac:dyDescent="0.2">
      <c r="B216">
        <v>2010</v>
      </c>
      <c r="C216" t="s">
        <v>77</v>
      </c>
      <c r="D216" s="67">
        <f>VLOOKUP(C216,ID_Pais!$A$2:$B$66,2,1)</f>
        <v>65</v>
      </c>
      <c r="E216">
        <v>5</v>
      </c>
      <c r="F216">
        <v>1</v>
      </c>
      <c r="G216">
        <v>1</v>
      </c>
      <c r="H216">
        <v>2</v>
      </c>
    </row>
    <row r="217" spans="2:8" x14ac:dyDescent="0.2">
      <c r="B217">
        <v>2014</v>
      </c>
      <c r="C217" t="s">
        <v>77</v>
      </c>
      <c r="D217" s="67">
        <f>VLOOKUP(C217,ID_Pais!$A$2:$B$66,2,1)</f>
        <v>65</v>
      </c>
      <c r="E217">
        <v>5</v>
      </c>
      <c r="F217">
        <v>1</v>
      </c>
      <c r="G217">
        <v>2</v>
      </c>
      <c r="H217">
        <v>1</v>
      </c>
    </row>
    <row r="218" spans="2:8" x14ac:dyDescent="0.2">
      <c r="B218" t="s">
        <v>1952</v>
      </c>
      <c r="E218">
        <f>SUBTOTAL(109,Subtotal[Total Goles])</f>
        <v>1096</v>
      </c>
      <c r="F218">
        <f>SUBTOTAL(109,Subtotal[Total Partidos Ganados])</f>
        <v>352</v>
      </c>
      <c r="G218">
        <f>SUBTOTAL(109,Subtotal[Total Partidos Perdidos])</f>
        <v>352</v>
      </c>
      <c r="H218">
        <f>SUBTOTAL(109,Subtotal[Total Partidos Empatados])</f>
        <v>160</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4" tint="-0.499984740745262"/>
  </sheetPr>
  <dimension ref="A1:M153"/>
  <sheetViews>
    <sheetView zoomScale="55" zoomScaleNormal="55" workbookViewId="0">
      <selection activeCell="D180" sqref="D180"/>
    </sheetView>
  </sheetViews>
  <sheetFormatPr baseColWidth="10" defaultColWidth="11.5703125" defaultRowHeight="12.75" x14ac:dyDescent="0.2"/>
  <cols>
    <col min="1" max="1" width="20.140625" customWidth="1"/>
    <col min="2" max="2" width="25.7109375" customWidth="1"/>
    <col min="3" max="3" width="27.140625" bestFit="1" customWidth="1"/>
    <col min="4" max="4" width="15.85546875" customWidth="1"/>
    <col min="5" max="5" width="26.7109375" customWidth="1"/>
    <col min="6" max="6" width="38.85546875" customWidth="1"/>
    <col min="7" max="7" width="28.42578125" customWidth="1"/>
    <col min="8" max="9" width="39" customWidth="1"/>
    <col min="10" max="10" width="28.5703125" customWidth="1"/>
    <col min="11" max="12" width="41.5703125" customWidth="1"/>
    <col min="13" max="13" width="31" customWidth="1"/>
  </cols>
  <sheetData>
    <row r="1" spans="1:13" x14ac:dyDescent="0.2">
      <c r="B1" t="s">
        <v>1951</v>
      </c>
      <c r="C1" t="s">
        <v>1951</v>
      </c>
      <c r="D1" t="s">
        <v>1949</v>
      </c>
      <c r="E1" t="s">
        <v>1950</v>
      </c>
      <c r="F1" t="s">
        <v>1950</v>
      </c>
      <c r="G1" t="s">
        <v>1949</v>
      </c>
      <c r="H1" t="s">
        <v>1950</v>
      </c>
      <c r="I1" t="s">
        <v>1950</v>
      </c>
      <c r="J1" t="s">
        <v>1949</v>
      </c>
      <c r="K1" t="s">
        <v>1950</v>
      </c>
      <c r="L1" t="s">
        <v>1950</v>
      </c>
      <c r="M1" t="s">
        <v>1949</v>
      </c>
    </row>
    <row r="2" spans="1:13" ht="15.75" x14ac:dyDescent="0.25">
      <c r="A2" s="10" t="s">
        <v>1906</v>
      </c>
      <c r="B2" s="10" t="s">
        <v>1907</v>
      </c>
      <c r="C2" s="10" t="s">
        <v>1908</v>
      </c>
      <c r="D2" s="10" t="s">
        <v>1909</v>
      </c>
      <c r="E2" s="10" t="s">
        <v>1910</v>
      </c>
      <c r="F2" s="10" t="s">
        <v>1911</v>
      </c>
      <c r="G2" s="10" t="s">
        <v>1912</v>
      </c>
      <c r="H2" s="10" t="s">
        <v>1913</v>
      </c>
      <c r="I2" s="10" t="s">
        <v>1914</v>
      </c>
      <c r="J2" s="10" t="s">
        <v>1915</v>
      </c>
      <c r="K2" s="10" t="s">
        <v>1916</v>
      </c>
      <c r="L2" s="10" t="s">
        <v>1917</v>
      </c>
      <c r="M2" s="10" t="s">
        <v>1918</v>
      </c>
    </row>
    <row r="3" spans="1:13" ht="15" x14ac:dyDescent="0.2">
      <c r="A3" s="11" t="s">
        <v>150</v>
      </c>
      <c r="B3" s="12">
        <f>SUMIF(Tabla_Primaria!D$3:D$434,$A3,Tabla_Primaria!J$3:J$434)</f>
        <v>1</v>
      </c>
      <c r="C3" s="12">
        <f>SUMIF(Tabla_Primaria!E$3:E$434,$A3,Tabla_Primaria!K$3:K$434)</f>
        <v>6</v>
      </c>
      <c r="D3" s="12">
        <f>SUM(B3+C3)</f>
        <v>7</v>
      </c>
      <c r="E3" s="11">
        <f>COUNTIFS(Tabla_Primaria!D$3:D$434,$A3,Tabla_Primaria!P$3:P$434,"Victoria")</f>
        <v>0</v>
      </c>
      <c r="F3" s="11">
        <f>COUNTIFS(Tabla_Primaria!E$3:E$434,$A3,Tabla_Primaria!Q$3:Q$434,"Victoria")</f>
        <v>1</v>
      </c>
      <c r="G3" s="13">
        <f>SUM(E3+F3)</f>
        <v>1</v>
      </c>
      <c r="H3" s="11">
        <f>COUNTIFS(Tabla_Primaria!D$3:D$434,$A3,Tabla_Primaria!P$3:P$434,"Derrota")</f>
        <v>1</v>
      </c>
      <c r="I3" s="11">
        <f>COUNTIFS(Tabla_Primaria!E$3:E$434,$A3,Tabla_Primaria!Q$3:Q$434,"Derrota")</f>
        <v>3</v>
      </c>
      <c r="J3" s="13">
        <f>SUM(H3+I3)</f>
        <v>4</v>
      </c>
      <c r="K3" s="11">
        <f>COUNTIFS(Tabla_Primaria!D$3:D$434,$A3,Tabla_Primaria!P$3:P$434,"Empate")</f>
        <v>1</v>
      </c>
      <c r="L3" s="11">
        <f>COUNTIFS(Tabla_Primaria!E$3:E$434,$A3,Tabla_Primaria!Q$3:Q$434,"Empate")</f>
        <v>1</v>
      </c>
      <c r="M3" s="13">
        <f>SUM(K3+L3)</f>
        <v>2</v>
      </c>
    </row>
    <row r="4" spans="1:13" ht="15" hidden="1" x14ac:dyDescent="0.2">
      <c r="A4" s="4" t="s">
        <v>150</v>
      </c>
    </row>
    <row r="5" spans="1:13" ht="15" x14ac:dyDescent="0.2">
      <c r="A5" s="14" t="s">
        <v>267</v>
      </c>
      <c r="B5" s="15">
        <f>SUMIF(Tabla_Primaria!D$3:D$434,$A5,Tabla_Primaria!J$3:J$434)</f>
        <v>0</v>
      </c>
      <c r="C5" s="15">
        <f>SUMIF(Tabla_Primaria!E$3:E$434,$A5,Tabla_Primaria!K$3:K$434)</f>
        <v>1</v>
      </c>
      <c r="D5" s="15">
        <f>SUM(B5+C5)</f>
        <v>1</v>
      </c>
      <c r="E5" s="14">
        <f>COUNTIFS(Tabla_Primaria!D$3:D$434,$A5,Tabla_Primaria!P$3:P$434,"Victoria")</f>
        <v>0</v>
      </c>
      <c r="F5" s="14">
        <f>COUNTIFS(Tabla_Primaria!E$3:E$434,$A5,Tabla_Primaria!Q$3:Q$434,"Victoria")</f>
        <v>0</v>
      </c>
      <c r="G5" s="16">
        <f>SUM(E5+F5)</f>
        <v>0</v>
      </c>
      <c r="H5" s="14">
        <f>COUNTIFS(Tabla_Primaria!D$3:D$434,$A5,Tabla_Primaria!P$3:P$434,"Derrota")</f>
        <v>1</v>
      </c>
      <c r="I5" s="14">
        <f>COUNTIFS(Tabla_Primaria!E$3:E$434,$A5,Tabla_Primaria!Q$3:Q$434,"Derrota")</f>
        <v>0</v>
      </c>
      <c r="J5" s="16">
        <f>SUM(H5+I5)</f>
        <v>1</v>
      </c>
      <c r="K5" s="14">
        <f>COUNTIFS(Tabla_Primaria!D$3:D$434,$A5,Tabla_Primaria!P$3:P$434,"Empate")</f>
        <v>0</v>
      </c>
      <c r="L5" s="14">
        <f>COUNTIFS(Tabla_Primaria!E$3:E$434,$A5,Tabla_Primaria!Q$3:Q$434,"Empate")</f>
        <v>2</v>
      </c>
      <c r="M5" s="16">
        <f>SUM(K5+L5)</f>
        <v>2</v>
      </c>
    </row>
    <row r="6" spans="1:13" ht="15" hidden="1" x14ac:dyDescent="0.2">
      <c r="A6" s="7" t="s">
        <v>267</v>
      </c>
    </row>
    <row r="7" spans="1:13" ht="15" x14ac:dyDescent="0.2">
      <c r="A7" s="17" t="s">
        <v>39</v>
      </c>
      <c r="B7" s="12">
        <f>SUMIF(Tabla_Primaria!D$3:D$434,$A7,Tabla_Primaria!J$3:J$434)</f>
        <v>40</v>
      </c>
      <c r="C7" s="12">
        <f>SUMIF(Tabla_Primaria!E$3:E$434,$A7,Tabla_Primaria!K$3:K$434)</f>
        <v>15</v>
      </c>
      <c r="D7" s="12">
        <f>SUM(B7+C7)</f>
        <v>55</v>
      </c>
      <c r="E7" s="11">
        <f>COUNTIFS(Tabla_Primaria!D$3:D$434,$A7,Tabla_Primaria!P$3:P$434,"Victoria")</f>
        <v>17</v>
      </c>
      <c r="F7" s="11">
        <f>COUNTIFS(Tabla_Primaria!E$3:E$434,$A7,Tabla_Primaria!Q$3:Q$434,"Victoria")</f>
        <v>4</v>
      </c>
      <c r="G7" s="13">
        <f>SUM(E7+F7)</f>
        <v>21</v>
      </c>
      <c r="H7" s="11">
        <f>COUNTIFS(Tabla_Primaria!D$3:D$434,$A7,Tabla_Primaria!P$3:P$434,"Derrota")</f>
        <v>4</v>
      </c>
      <c r="I7" s="11">
        <f>COUNTIFS(Tabla_Primaria!E$3:E$434,$A7,Tabla_Primaria!Q$3:Q$434,"Derrota")</f>
        <v>5</v>
      </c>
      <c r="J7" s="13">
        <f>SUM(H7+I7)</f>
        <v>9</v>
      </c>
      <c r="K7" s="11">
        <f>COUNTIFS(Tabla_Primaria!D$3:D$434,$A7,Tabla_Primaria!P$3:P$434,"Empate")</f>
        <v>1</v>
      </c>
      <c r="L7" s="11">
        <f>COUNTIFS(Tabla_Primaria!E$3:E$434,$A7,Tabla_Primaria!Q$3:Q$434,"Empate")</f>
        <v>2</v>
      </c>
      <c r="M7" s="13">
        <f>SUM(K7+L7)</f>
        <v>3</v>
      </c>
    </row>
    <row r="8" spans="1:13" ht="15" hidden="1" x14ac:dyDescent="0.2">
      <c r="A8" s="4" t="s">
        <v>39</v>
      </c>
    </row>
    <row r="9" spans="1:13" ht="15" x14ac:dyDescent="0.2">
      <c r="A9" s="14" t="s">
        <v>55</v>
      </c>
      <c r="B9" s="15">
        <f>SUMIF(Tabla_Primaria!D$3:D$434,$A9,Tabla_Primaria!J$3:J$434)</f>
        <v>7</v>
      </c>
      <c r="C9" s="15">
        <f>SUMIF(Tabla_Primaria!E$3:E$434,$A9,Tabla_Primaria!K$3:K$434)</f>
        <v>6</v>
      </c>
      <c r="D9" s="15">
        <f>SUM(B9+C9)</f>
        <v>13</v>
      </c>
      <c r="E9" s="14">
        <f>COUNTIFS(Tabla_Primaria!D$3:D$434,$A9,Tabla_Primaria!P$3:P$434,"Victoria")</f>
        <v>2</v>
      </c>
      <c r="F9" s="14">
        <f>COUNTIFS(Tabla_Primaria!E$3:E$434,$A9,Tabla_Primaria!Q$3:Q$434,"Victoria")</f>
        <v>0</v>
      </c>
      <c r="G9" s="16">
        <f>SUM(E9+F9)</f>
        <v>2</v>
      </c>
      <c r="H9" s="14">
        <f>COUNTIFS(Tabla_Primaria!D$3:D$434,$A9,Tabla_Primaria!P$3:P$434,"Derrota")</f>
        <v>3</v>
      </c>
      <c r="I9" s="14">
        <f>COUNTIFS(Tabla_Primaria!E$3:E$434,$A9,Tabla_Primaria!Q$3:Q$434,"Derrota")</f>
        <v>5</v>
      </c>
      <c r="J9" s="16">
        <f>SUM(H9+I9)</f>
        <v>8</v>
      </c>
      <c r="K9" s="14">
        <f>COUNTIFS(Tabla_Primaria!D$3:D$434,$A9,Tabla_Primaria!P$3:P$434,"Empate")</f>
        <v>0</v>
      </c>
      <c r="L9" s="14">
        <f>COUNTIFS(Tabla_Primaria!E$3:E$434,$A9,Tabla_Primaria!Q$3:Q$434,"Empate")</f>
        <v>3</v>
      </c>
      <c r="M9" s="16">
        <f>SUM(K9+L9)</f>
        <v>3</v>
      </c>
    </row>
    <row r="10" spans="1:13" ht="15" hidden="1" x14ac:dyDescent="0.2">
      <c r="A10" s="4" t="s">
        <v>55</v>
      </c>
    </row>
    <row r="11" spans="1:13" ht="15" x14ac:dyDescent="0.2">
      <c r="A11" s="11" t="s">
        <v>69</v>
      </c>
      <c r="B11" s="12">
        <f>SUMIF(Tabla_Primaria!D$3:D$434,$A11,Tabla_Primaria!J$3:J$434)</f>
        <v>0</v>
      </c>
      <c r="C11" s="12">
        <f>SUMIF(Tabla_Primaria!E$3:E$434,$A11,Tabla_Primaria!K$3:K$434)</f>
        <v>3</v>
      </c>
      <c r="D11" s="12">
        <f>SUM(B11+C11)</f>
        <v>3</v>
      </c>
      <c r="E11" s="11">
        <f>COUNTIFS(Tabla_Primaria!D$3:D$434,$A11,Tabla_Primaria!P$3:P$434,"Victoria")</f>
        <v>0</v>
      </c>
      <c r="F11" s="11">
        <f>COUNTIFS(Tabla_Primaria!E$3:E$434,$A11,Tabla_Primaria!Q$3:Q$434,"Victoria")</f>
        <v>0</v>
      </c>
      <c r="G11" s="13">
        <f>SUM(E11+F11)</f>
        <v>0</v>
      </c>
      <c r="H11" s="11">
        <f>COUNTIFS(Tabla_Primaria!D$3:D$434,$A11,Tabla_Primaria!P$3:P$434,"Derrota")</f>
        <v>0</v>
      </c>
      <c r="I11" s="11">
        <f>COUNTIFS(Tabla_Primaria!E$3:E$434,$A11,Tabla_Primaria!Q$3:Q$434,"Derrota")</f>
        <v>1</v>
      </c>
      <c r="J11" s="13">
        <f>SUM(H11+I11)</f>
        <v>1</v>
      </c>
      <c r="K11" s="11">
        <f>COUNTIFS(Tabla_Primaria!D$3:D$434,$A11,Tabla_Primaria!P$3:P$434,"Empate")</f>
        <v>0</v>
      </c>
      <c r="L11" s="11">
        <f>COUNTIFS(Tabla_Primaria!E$3:E$434,$A11,Tabla_Primaria!Q$3:Q$434,"Empate")</f>
        <v>2</v>
      </c>
      <c r="M11" s="13">
        <f>SUM(K11+L11)</f>
        <v>2</v>
      </c>
    </row>
    <row r="12" spans="1:13" ht="15" x14ac:dyDescent="0.2">
      <c r="A12" s="14" t="s">
        <v>147</v>
      </c>
      <c r="B12" s="15">
        <f>SUMIF(Tabla_Primaria!D$3:D$434,$A12,Tabla_Primaria!J$3:J$434)</f>
        <v>26</v>
      </c>
      <c r="C12" s="15">
        <f>SUMIF(Tabla_Primaria!E$3:E$434,$A12,Tabla_Primaria!K$3:K$434)</f>
        <v>9</v>
      </c>
      <c r="D12" s="15">
        <f>SUM(B12+C12)</f>
        <v>35</v>
      </c>
      <c r="E12" s="14">
        <f>COUNTIFS(Tabla_Primaria!D$3:D$434,$A12,Tabla_Primaria!P$3:P$434,"Victoria")</f>
        <v>10</v>
      </c>
      <c r="F12" s="14">
        <f>COUNTIFS(Tabla_Primaria!E$3:E$434,$A12,Tabla_Primaria!Q$3:Q$434,"Victoria")</f>
        <v>3</v>
      </c>
      <c r="G12" s="16">
        <f>SUM(E12+F12)</f>
        <v>13</v>
      </c>
      <c r="H12" s="14">
        <f>COUNTIFS(Tabla_Primaria!D$3:D$434,$A12,Tabla_Primaria!P$3:P$434,"Derrota")</f>
        <v>1</v>
      </c>
      <c r="I12" s="14">
        <f>COUNTIFS(Tabla_Primaria!E$3:E$434,$A12,Tabla_Primaria!Q$3:Q$434,"Derrota")</f>
        <v>4</v>
      </c>
      <c r="J12" s="16">
        <f>SUM(H12+I12)</f>
        <v>5</v>
      </c>
      <c r="K12" s="14">
        <f>COUNTIFS(Tabla_Primaria!D$3:D$434,$A12,Tabla_Primaria!P$3:P$434,"Empate")</f>
        <v>2</v>
      </c>
      <c r="L12" s="14">
        <f>COUNTIFS(Tabla_Primaria!E$3:E$434,$A12,Tabla_Primaria!Q$3:Q$434,"Empate")</f>
        <v>3</v>
      </c>
      <c r="M12" s="16">
        <f>SUM(K12+L12)</f>
        <v>5</v>
      </c>
    </row>
    <row r="13" spans="1:13" ht="15" hidden="1" x14ac:dyDescent="0.2">
      <c r="A13" s="4" t="s">
        <v>147</v>
      </c>
    </row>
    <row r="14" spans="1:13" ht="15" x14ac:dyDescent="0.2">
      <c r="A14" s="11" t="s">
        <v>17</v>
      </c>
      <c r="B14" s="12">
        <f>SUMIF(Tabla_Primaria!D$3:D$434,$A14,Tabla_Primaria!J$3:J$434)</f>
        <v>1</v>
      </c>
      <c r="C14" s="12">
        <f>SUMIF(Tabla_Primaria!E$3:E$434,$A14,Tabla_Primaria!K$3:K$434)</f>
        <v>0</v>
      </c>
      <c r="D14" s="12">
        <f>SUM(B14+C14)</f>
        <v>1</v>
      </c>
      <c r="E14" s="11">
        <f>COUNTIFS(Tabla_Primaria!D$3:D$434,$A14,Tabla_Primaria!P$3:P$434,"Victoria")</f>
        <v>0</v>
      </c>
      <c r="F14" s="11">
        <f>COUNTIFS(Tabla_Primaria!E$3:E$434,$A14,Tabla_Primaria!Q$3:Q$434,"Victoria")</f>
        <v>0</v>
      </c>
      <c r="G14" s="13">
        <f>SUM(E14+F14)</f>
        <v>0</v>
      </c>
      <c r="H14" s="11">
        <f>COUNTIFS(Tabla_Primaria!D$3:D$434,$A14,Tabla_Primaria!P$3:P$434,"Derrota")</f>
        <v>1</v>
      </c>
      <c r="I14" s="11">
        <f>COUNTIFS(Tabla_Primaria!E$3:E$434,$A14,Tabla_Primaria!Q$3:Q$434,"Derrota")</f>
        <v>1</v>
      </c>
      <c r="J14" s="13">
        <f>SUM(H14+I14)</f>
        <v>2</v>
      </c>
      <c r="K14" s="11">
        <f>COUNTIFS(Tabla_Primaria!D$3:D$434,$A14,Tabla_Primaria!P$3:P$434,"Empate")</f>
        <v>0</v>
      </c>
      <c r="L14" s="11">
        <f>COUNTIFS(Tabla_Primaria!E$3:E$434,$A14,Tabla_Primaria!Q$3:Q$434,"Empate")</f>
        <v>1</v>
      </c>
      <c r="M14" s="13">
        <f>SUM(K14+L14)</f>
        <v>1</v>
      </c>
    </row>
    <row r="15" spans="1:13" ht="15" hidden="1" x14ac:dyDescent="0.2">
      <c r="A15" s="4" t="s">
        <v>17</v>
      </c>
    </row>
    <row r="16" spans="1:13" ht="15" x14ac:dyDescent="0.2">
      <c r="A16" s="14" t="s">
        <v>646</v>
      </c>
      <c r="B16" s="15">
        <f>SUMIF(Tabla_Primaria!D$3:D$434,$A16,Tabla_Primaria!J$3:J$434)</f>
        <v>3</v>
      </c>
      <c r="C16" s="15">
        <f>SUMIF(Tabla_Primaria!E$3:E$434,$A16,Tabla_Primaria!K$3:K$434)</f>
        <v>1</v>
      </c>
      <c r="D16" s="15">
        <f>SUM(B16+C16)</f>
        <v>4</v>
      </c>
      <c r="E16" s="14">
        <f>COUNTIFS(Tabla_Primaria!D$3:D$434,$A16,Tabla_Primaria!P$3:P$434,"Victoria")</f>
        <v>1</v>
      </c>
      <c r="F16" s="14">
        <f>COUNTIFS(Tabla_Primaria!E$3:E$434,$A16,Tabla_Primaria!Q$3:Q$434,"Victoria")</f>
        <v>0</v>
      </c>
      <c r="G16" s="16">
        <f>SUM(E16+F16)</f>
        <v>1</v>
      </c>
      <c r="H16" s="14">
        <f>COUNTIFS(Tabla_Primaria!D$3:D$434,$A16,Tabla_Primaria!P$3:P$434,"Derrota")</f>
        <v>0</v>
      </c>
      <c r="I16" s="14">
        <f>COUNTIFS(Tabla_Primaria!E$3:E$434,$A16,Tabla_Primaria!Q$3:Q$434,"Derrota")</f>
        <v>2</v>
      </c>
      <c r="J16" s="16">
        <f>SUM(H16+I16)</f>
        <v>2</v>
      </c>
      <c r="K16" s="14">
        <f>COUNTIFS(Tabla_Primaria!D$3:D$434,$A16,Tabla_Primaria!P$3:P$434,"Empate")</f>
        <v>0</v>
      </c>
      <c r="L16" s="14">
        <f>COUNTIFS(Tabla_Primaria!E$3:E$434,$A16,Tabla_Primaria!Q$3:Q$434,"Empate")</f>
        <v>0</v>
      </c>
      <c r="M16" s="16">
        <f>SUM(K16+L16)</f>
        <v>0</v>
      </c>
    </row>
    <row r="17" spans="1:13" ht="15" hidden="1" x14ac:dyDescent="0.2">
      <c r="A17" s="4" t="s">
        <v>646</v>
      </c>
    </row>
    <row r="18" spans="1:13" ht="15" x14ac:dyDescent="0.2">
      <c r="A18" s="11" t="s">
        <v>25</v>
      </c>
      <c r="B18" s="12">
        <f>SUMIF(Tabla_Primaria!D$3:D$434,$A18,Tabla_Primaria!J$3:J$434)</f>
        <v>60</v>
      </c>
      <c r="C18" s="12">
        <f>SUMIF(Tabla_Primaria!E$3:E$434,$A18,Tabla_Primaria!K$3:K$434)</f>
        <v>21</v>
      </c>
      <c r="D18" s="12">
        <f>SUM(B18+C18)</f>
        <v>81</v>
      </c>
      <c r="E18" s="11">
        <f>COUNTIFS(Tabla_Primaria!D$3:D$434,$A18,Tabla_Primaria!P$3:P$434,"Victoria")</f>
        <v>24</v>
      </c>
      <c r="F18" s="11">
        <f>COUNTIFS(Tabla_Primaria!E$3:E$434,$A18,Tabla_Primaria!Q$3:Q$434,"Victoria")</f>
        <v>8</v>
      </c>
      <c r="G18" s="13">
        <f>SUM(E18+F18)</f>
        <v>32</v>
      </c>
      <c r="H18" s="11">
        <f>COUNTIFS(Tabla_Primaria!D$3:D$434,$A18,Tabla_Primaria!P$3:P$434,"Derrota")</f>
        <v>5</v>
      </c>
      <c r="I18" s="11">
        <f>COUNTIFS(Tabla_Primaria!E$3:E$434,$A18,Tabla_Primaria!Q$3:Q$434,"Derrota")</f>
        <v>2</v>
      </c>
      <c r="J18" s="13">
        <f>SUM(H18+I18)</f>
        <v>7</v>
      </c>
      <c r="K18" s="11">
        <f>COUNTIFS(Tabla_Primaria!D$3:D$434,$A18,Tabla_Primaria!P$3:P$434,"Empate")</f>
        <v>3</v>
      </c>
      <c r="L18" s="11">
        <f>COUNTIFS(Tabla_Primaria!E$3:E$434,$A18,Tabla_Primaria!Q$3:Q$434,"Empate")</f>
        <v>1</v>
      </c>
      <c r="M18" s="13">
        <f>SUM(K18+L18)</f>
        <v>4</v>
      </c>
    </row>
    <row r="19" spans="1:13" ht="15" hidden="1" x14ac:dyDescent="0.2">
      <c r="A19" s="7" t="s">
        <v>25</v>
      </c>
    </row>
    <row r="20" spans="1:13" ht="15" x14ac:dyDescent="0.2">
      <c r="A20" s="14" t="s">
        <v>87</v>
      </c>
      <c r="B20" s="15">
        <f>SUMIF(Tabla_Primaria!D$3:D$434,$A20,Tabla_Primaria!J$3:J$434)</f>
        <v>7</v>
      </c>
      <c r="C20" s="15">
        <f>SUMIF(Tabla_Primaria!E$3:E$434,$A20,Tabla_Primaria!K$3:K$434)</f>
        <v>4</v>
      </c>
      <c r="D20" s="15">
        <f>SUM(B20+C20)</f>
        <v>11</v>
      </c>
      <c r="E20" s="14">
        <f>COUNTIFS(Tabla_Primaria!D$3:D$434,$A20,Tabla_Primaria!P$3:P$434,"Victoria")</f>
        <v>2</v>
      </c>
      <c r="F20" s="14">
        <f>COUNTIFS(Tabla_Primaria!E$3:E$434,$A20,Tabla_Primaria!Q$3:Q$434,"Victoria")</f>
        <v>2</v>
      </c>
      <c r="G20" s="16">
        <f>SUM(E20+F20)</f>
        <v>4</v>
      </c>
      <c r="H20" s="14">
        <f>COUNTIFS(Tabla_Primaria!D$3:D$434,$A20,Tabla_Primaria!P$3:P$434,"Derrota")</f>
        <v>1</v>
      </c>
      <c r="I20" s="14">
        <f>COUNTIFS(Tabla_Primaria!E$3:E$434,$A20,Tabla_Primaria!Q$3:Q$434,"Derrota")</f>
        <v>4</v>
      </c>
      <c r="J20" s="16">
        <f>SUM(H20+I20)</f>
        <v>5</v>
      </c>
      <c r="K20" s="14">
        <f>COUNTIFS(Tabla_Primaria!D$3:D$434,$A20,Tabla_Primaria!P$3:P$434,"Empate")</f>
        <v>0</v>
      </c>
      <c r="L20" s="14">
        <f>COUNTIFS(Tabla_Primaria!E$3:E$434,$A20,Tabla_Primaria!Q$3:Q$434,"Empate")</f>
        <v>1</v>
      </c>
      <c r="M20" s="16">
        <f>SUM(K20+L20)</f>
        <v>1</v>
      </c>
    </row>
    <row r="21" spans="1:13" ht="15" hidden="1" x14ac:dyDescent="0.2">
      <c r="A21" s="4" t="s">
        <v>87</v>
      </c>
    </row>
    <row r="22" spans="1:13" ht="15" x14ac:dyDescent="0.2">
      <c r="A22" s="11" t="s">
        <v>120</v>
      </c>
      <c r="B22" s="12">
        <f>SUMIF(Tabla_Primaria!D$3:D$434,$A22,Tabla_Primaria!J$3:J$434)</f>
        <v>6</v>
      </c>
      <c r="C22" s="12">
        <f>SUMIF(Tabla_Primaria!E$3:E$434,$A22,Tabla_Primaria!K$3:K$434)</f>
        <v>4</v>
      </c>
      <c r="D22" s="12">
        <f>SUM(B22+C22)</f>
        <v>10</v>
      </c>
      <c r="E22" s="11">
        <f>COUNTIFS(Tabla_Primaria!D$3:D$434,$A22,Tabla_Primaria!P$3:P$434,"Victoria")</f>
        <v>1</v>
      </c>
      <c r="F22" s="11">
        <f>COUNTIFS(Tabla_Primaria!E$3:E$434,$A22,Tabla_Primaria!Q$3:Q$434,"Victoria")</f>
        <v>0</v>
      </c>
      <c r="G22" s="13">
        <f>SUM(E22+F22)</f>
        <v>1</v>
      </c>
      <c r="H22" s="11">
        <f>COUNTIFS(Tabla_Primaria!D$3:D$434,$A22,Tabla_Primaria!P$3:P$434,"Derrota")</f>
        <v>4</v>
      </c>
      <c r="I22" s="11">
        <f>COUNTIFS(Tabla_Primaria!E$3:E$434,$A22,Tabla_Primaria!Q$3:Q$434,"Derrota")</f>
        <v>6</v>
      </c>
      <c r="J22" s="13">
        <f>SUM(H22+I22)</f>
        <v>10</v>
      </c>
      <c r="K22" s="11">
        <f>COUNTIFS(Tabla_Primaria!D$3:D$434,$A22,Tabla_Primaria!P$3:P$434,"Empate")</f>
        <v>2</v>
      </c>
      <c r="L22" s="11">
        <f>COUNTIFS(Tabla_Primaria!E$3:E$434,$A22,Tabla_Primaria!Q$3:Q$434,"Empate")</f>
        <v>2</v>
      </c>
      <c r="M22" s="13">
        <f>SUM(K22+L22)</f>
        <v>4</v>
      </c>
    </row>
    <row r="23" spans="1:13" ht="15" hidden="1" x14ac:dyDescent="0.2">
      <c r="A23" s="7" t="s">
        <v>120</v>
      </c>
    </row>
    <row r="24" spans="1:13" ht="15" x14ac:dyDescent="0.2">
      <c r="A24" s="14" t="s">
        <v>107</v>
      </c>
      <c r="B24" s="15">
        <f>SUMIF(Tabla_Primaria!D$3:D$434,$A24,Tabla_Primaria!J$3:J$434)</f>
        <v>7</v>
      </c>
      <c r="C24" s="15">
        <f>SUMIF(Tabla_Primaria!E$3:E$434,$A24,Tabla_Primaria!K$3:K$434)</f>
        <v>7</v>
      </c>
      <c r="D24" s="15">
        <f>SUM(B24+C24)</f>
        <v>14</v>
      </c>
      <c r="E24" s="14">
        <f>COUNTIFS(Tabla_Primaria!D$3:D$434,$A24,Tabla_Primaria!P$3:P$434,"Victoria")</f>
        <v>2</v>
      </c>
      <c r="F24" s="14">
        <f>COUNTIFS(Tabla_Primaria!E$3:E$434,$A24,Tabla_Primaria!Q$3:Q$434,"Victoria")</f>
        <v>2</v>
      </c>
      <c r="G24" s="16">
        <f>SUM(E24+F24)</f>
        <v>4</v>
      </c>
      <c r="H24" s="14">
        <f>COUNTIFS(Tabla_Primaria!D$3:D$434,$A24,Tabla_Primaria!P$3:P$434,"Derrota")</f>
        <v>1</v>
      </c>
      <c r="I24" s="14">
        <f>COUNTIFS(Tabla_Primaria!E$3:E$434,$A24,Tabla_Primaria!Q$3:Q$434,"Derrota")</f>
        <v>4</v>
      </c>
      <c r="J24" s="16">
        <f>SUM(H24+I24)</f>
        <v>5</v>
      </c>
      <c r="K24" s="14">
        <f>COUNTIFS(Tabla_Primaria!D$3:D$434,$A24,Tabla_Primaria!P$3:P$434,"Empate")</f>
        <v>2</v>
      </c>
      <c r="L24" s="14">
        <f>COUNTIFS(Tabla_Primaria!E$3:E$434,$A24,Tabla_Primaria!Q$3:Q$434,"Empate")</f>
        <v>1</v>
      </c>
      <c r="M24" s="16">
        <f>SUM(K24+L24)</f>
        <v>3</v>
      </c>
    </row>
    <row r="25" spans="1:13" ht="15" hidden="1" x14ac:dyDescent="0.2">
      <c r="A25" s="7" t="s">
        <v>107</v>
      </c>
    </row>
    <row r="26" spans="1:13" ht="15" x14ac:dyDescent="0.2">
      <c r="A26" s="11" t="s">
        <v>182</v>
      </c>
      <c r="B26" s="12">
        <f>SUMIF(Tabla_Primaria!D$3:D$434,$A26,Tabla_Primaria!J$3:J$434)</f>
        <v>0</v>
      </c>
      <c r="C26" s="12">
        <f>SUMIF(Tabla_Primaria!E$3:E$434,$A26,Tabla_Primaria!K$3:K$434)</f>
        <v>0</v>
      </c>
      <c r="D26" s="12">
        <f>SUM(B26+C26)</f>
        <v>0</v>
      </c>
      <c r="E26" s="11">
        <f>COUNTIFS(Tabla_Primaria!D$3:D$434,$A26,Tabla_Primaria!P$3:P$434,"Victoria")</f>
        <v>0</v>
      </c>
      <c r="F26" s="11">
        <f>COUNTIFS(Tabla_Primaria!E$3:E$434,$A26,Tabla_Primaria!Q$3:Q$434,"Victoria")</f>
        <v>0</v>
      </c>
      <c r="G26" s="13">
        <f>SUM(E26+F26)</f>
        <v>0</v>
      </c>
      <c r="H26" s="11">
        <f>COUNTIFS(Tabla_Primaria!D$3:D$434,$A26,Tabla_Primaria!P$3:P$434,"Derrota")</f>
        <v>1</v>
      </c>
      <c r="I26" s="11">
        <f>COUNTIFS(Tabla_Primaria!E$3:E$434,$A26,Tabla_Primaria!Q$3:Q$434,"Derrota")</f>
        <v>2</v>
      </c>
      <c r="J26" s="13">
        <f>SUM(H26+I26)</f>
        <v>3</v>
      </c>
      <c r="K26" s="11">
        <f>COUNTIFS(Tabla_Primaria!D$3:D$434,$A26,Tabla_Primaria!P$3:P$434,"Empate")</f>
        <v>0</v>
      </c>
      <c r="L26" s="11">
        <f>COUNTIFS(Tabla_Primaria!E$3:E$434,$A26,Tabla_Primaria!Q$3:Q$434,"Empate")</f>
        <v>0</v>
      </c>
      <c r="M26" s="13">
        <f>SUM(K26+L26)</f>
        <v>0</v>
      </c>
    </row>
    <row r="27" spans="1:13" ht="15" hidden="1" x14ac:dyDescent="0.2">
      <c r="A27" s="7" t="s">
        <v>182</v>
      </c>
    </row>
    <row r="28" spans="1:13" ht="15" x14ac:dyDescent="0.2">
      <c r="A28" s="14" t="s">
        <v>43</v>
      </c>
      <c r="B28" s="15">
        <f>SUMIF(Tabla_Primaria!D$3:D$434,$A28,Tabla_Primaria!J$3:J$434)</f>
        <v>11</v>
      </c>
      <c r="C28" s="15">
        <f>SUMIF(Tabla_Primaria!E$3:E$434,$A28,Tabla_Primaria!K$3:K$434)</f>
        <v>12</v>
      </c>
      <c r="D28" s="15">
        <f>SUM(B28+C28)</f>
        <v>23</v>
      </c>
      <c r="E28" s="14">
        <f>COUNTIFS(Tabla_Primaria!D$3:D$434,$A28,Tabla_Primaria!P$3:P$434,"Victoria")</f>
        <v>4</v>
      </c>
      <c r="F28" s="14">
        <f>COUNTIFS(Tabla_Primaria!E$3:E$434,$A28,Tabla_Primaria!Q$3:Q$434,"Victoria")</f>
        <v>4</v>
      </c>
      <c r="G28" s="16">
        <f>SUM(E28+F28)</f>
        <v>8</v>
      </c>
      <c r="H28" s="14">
        <f>COUNTIFS(Tabla_Primaria!D$3:D$434,$A28,Tabla_Primaria!P$3:P$434,"Derrota")</f>
        <v>4</v>
      </c>
      <c r="I28" s="14">
        <f>COUNTIFS(Tabla_Primaria!E$3:E$434,$A28,Tabla_Primaria!Q$3:Q$434,"Derrota")</f>
        <v>3</v>
      </c>
      <c r="J28" s="16">
        <f>SUM(H28+I28)</f>
        <v>7</v>
      </c>
      <c r="K28" s="14">
        <f>COUNTIFS(Tabla_Primaria!D$3:D$434,$A28,Tabla_Primaria!P$3:P$434,"Empate")</f>
        <v>0</v>
      </c>
      <c r="L28" s="14">
        <f>COUNTIFS(Tabla_Primaria!E$3:E$434,$A28,Tabla_Primaria!Q$3:Q$434,"Empate")</f>
        <v>0</v>
      </c>
      <c r="M28" s="16">
        <f>SUM(K28+L28)</f>
        <v>0</v>
      </c>
    </row>
    <row r="29" spans="1:13" ht="15" hidden="1" x14ac:dyDescent="0.2">
      <c r="A29" s="4" t="s">
        <v>43</v>
      </c>
    </row>
    <row r="30" spans="1:13" ht="15" x14ac:dyDescent="0.2">
      <c r="A30" s="11" t="s">
        <v>131</v>
      </c>
      <c r="B30" s="12">
        <f>SUMIF(Tabla_Primaria!D$3:D$434,$A30,Tabla_Primaria!J$3:J$434)</f>
        <v>5</v>
      </c>
      <c r="C30" s="12">
        <f>SUMIF(Tabla_Primaria!E$3:E$434,$A30,Tabla_Primaria!K$3:K$434)</f>
        <v>10</v>
      </c>
      <c r="D30" s="12">
        <f>SUM(B30+C30)</f>
        <v>15</v>
      </c>
      <c r="E30" s="11">
        <f>COUNTIFS(Tabla_Primaria!D$3:D$434,$A30,Tabla_Primaria!P$3:P$434,"Victoria")</f>
        <v>1</v>
      </c>
      <c r="F30" s="11">
        <f>COUNTIFS(Tabla_Primaria!E$3:E$434,$A30,Tabla_Primaria!Q$3:Q$434,"Victoria")</f>
        <v>3</v>
      </c>
      <c r="G30" s="13">
        <f>SUM(E30+F30)</f>
        <v>4</v>
      </c>
      <c r="H30" s="11">
        <f>COUNTIFS(Tabla_Primaria!D$3:D$434,$A30,Tabla_Primaria!P$3:P$434,"Derrota")</f>
        <v>3</v>
      </c>
      <c r="I30" s="11">
        <f>COUNTIFS(Tabla_Primaria!E$3:E$434,$A30,Tabla_Primaria!Q$3:Q$434,"Derrota")</f>
        <v>4</v>
      </c>
      <c r="J30" s="13">
        <f>SUM(H30+I30)</f>
        <v>7</v>
      </c>
      <c r="K30" s="11">
        <f>COUNTIFS(Tabla_Primaria!D$3:D$434,$A30,Tabla_Primaria!P$3:P$434,"Empate")</f>
        <v>2</v>
      </c>
      <c r="L30" s="11">
        <f>COUNTIFS(Tabla_Primaria!E$3:E$434,$A30,Tabla_Primaria!Q$3:Q$434,"Empate")</f>
        <v>1</v>
      </c>
      <c r="M30" s="13">
        <f>SUM(K30+L30)</f>
        <v>3</v>
      </c>
    </row>
    <row r="31" spans="1:13" ht="15" hidden="1" x14ac:dyDescent="0.2">
      <c r="A31" s="7" t="s">
        <v>131</v>
      </c>
    </row>
    <row r="32" spans="1:13" ht="15" x14ac:dyDescent="0.2">
      <c r="A32" s="14" t="s">
        <v>136</v>
      </c>
      <c r="B32" s="15">
        <f>SUMIF(Tabla_Primaria!D$3:D$434,$A32,Tabla_Primaria!J$3:J$434)</f>
        <v>5</v>
      </c>
      <c r="C32" s="15">
        <f>SUMIF(Tabla_Primaria!E$3:E$434,$A32,Tabla_Primaria!K$3:K$434)</f>
        <v>8</v>
      </c>
      <c r="D32" s="15">
        <f>SUM(B32+C32)</f>
        <v>13</v>
      </c>
      <c r="E32" s="14">
        <f>COUNTIFS(Tabla_Primaria!D$3:D$434,$A32,Tabla_Primaria!P$3:P$434,"Victoria")</f>
        <v>2</v>
      </c>
      <c r="F32" s="14">
        <f>COUNTIFS(Tabla_Primaria!E$3:E$434,$A32,Tabla_Primaria!Q$3:Q$434,"Victoria")</f>
        <v>1</v>
      </c>
      <c r="G32" s="16">
        <f>SUM(E32+F32)</f>
        <v>3</v>
      </c>
      <c r="H32" s="14">
        <f>COUNTIFS(Tabla_Primaria!D$3:D$434,$A32,Tabla_Primaria!P$3:P$434,"Derrota")</f>
        <v>0</v>
      </c>
      <c r="I32" s="14">
        <f>COUNTIFS(Tabla_Primaria!E$3:E$434,$A32,Tabla_Primaria!Q$3:Q$434,"Derrota")</f>
        <v>5</v>
      </c>
      <c r="J32" s="16">
        <f>SUM(H32+I32)</f>
        <v>5</v>
      </c>
      <c r="K32" s="14">
        <f>COUNTIFS(Tabla_Primaria!D$3:D$434,$A32,Tabla_Primaria!P$3:P$434,"Empate")</f>
        <v>1</v>
      </c>
      <c r="L32" s="14">
        <f>COUNTIFS(Tabla_Primaria!E$3:E$434,$A32,Tabla_Primaria!Q$3:Q$434,"Empate")</f>
        <v>0</v>
      </c>
      <c r="M32" s="16">
        <f>SUM(K32+L32)</f>
        <v>1</v>
      </c>
    </row>
    <row r="33" spans="1:13" ht="15" hidden="1" x14ac:dyDescent="0.2">
      <c r="A33" s="4" t="s">
        <v>136</v>
      </c>
    </row>
    <row r="34" spans="1:13" ht="15" x14ac:dyDescent="0.2">
      <c r="A34" s="11" t="s">
        <v>274</v>
      </c>
      <c r="B34" s="12">
        <f>SUMIF(Tabla_Primaria!D$3:D$434,$A34,Tabla_Primaria!J$3:J$434)</f>
        <v>8</v>
      </c>
      <c r="C34" s="12">
        <f>SUMIF(Tabla_Primaria!E$3:E$434,$A34,Tabla_Primaria!K$3:K$434)</f>
        <v>27</v>
      </c>
      <c r="D34" s="12">
        <f>SUM(B34+C34)</f>
        <v>35</v>
      </c>
      <c r="E34" s="11">
        <f>COUNTIFS(Tabla_Primaria!D$3:D$434,$A34,Tabla_Primaria!P$3:P$434,"Victoria")</f>
        <v>3</v>
      </c>
      <c r="F34" s="11">
        <f>COUNTIFS(Tabla_Primaria!E$3:E$434,$A34,Tabla_Primaria!Q$3:Q$434,"Victoria")</f>
        <v>10</v>
      </c>
      <c r="G34" s="13">
        <f>SUM(E34+F34)</f>
        <v>13</v>
      </c>
      <c r="H34" s="11">
        <f>COUNTIFS(Tabla_Primaria!D$3:D$434,$A34,Tabla_Primaria!P$3:P$434,"Derrota")</f>
        <v>2</v>
      </c>
      <c r="I34" s="11">
        <f>COUNTIFS(Tabla_Primaria!E$3:E$434,$A34,Tabla_Primaria!Q$3:Q$434,"Derrota")</f>
        <v>6</v>
      </c>
      <c r="J34" s="13">
        <f>SUM(H34+I34)</f>
        <v>8</v>
      </c>
      <c r="K34" s="11">
        <f>COUNTIFS(Tabla_Primaria!D$3:D$434,$A34,Tabla_Primaria!P$3:P$434,"Empate")</f>
        <v>1</v>
      </c>
      <c r="L34" s="11">
        <f>COUNTIFS(Tabla_Primaria!E$3:E$434,$A34,Tabla_Primaria!Q$3:Q$434,"Empate")</f>
        <v>1</v>
      </c>
      <c r="M34" s="13">
        <f>SUM(K34+L34)</f>
        <v>2</v>
      </c>
    </row>
    <row r="35" spans="1:13" ht="15" hidden="1" x14ac:dyDescent="0.2">
      <c r="A35" s="7" t="s">
        <v>274</v>
      </c>
    </row>
    <row r="36" spans="1:13" ht="15" x14ac:dyDescent="0.2">
      <c r="A36" s="14" t="s">
        <v>293</v>
      </c>
      <c r="B36" s="15">
        <f>SUMIF(Tabla_Primaria!D$3:D$434,$A36,Tabla_Primaria!J$3:J$434)</f>
        <v>0</v>
      </c>
      <c r="C36" s="15">
        <f>SUMIF(Tabla_Primaria!E$3:E$434,$A36,Tabla_Primaria!K$3:K$434)</f>
        <v>3</v>
      </c>
      <c r="D36" s="15">
        <f>SUM(B36+C36)</f>
        <v>3</v>
      </c>
      <c r="E36" s="14">
        <f>COUNTIFS(Tabla_Primaria!D$3:D$434,$A36,Tabla_Primaria!P$3:P$434,"Victoria")</f>
        <v>0</v>
      </c>
      <c r="F36" s="14">
        <f>COUNTIFS(Tabla_Primaria!E$3:E$434,$A36,Tabla_Primaria!Q$3:Q$434,"Victoria")</f>
        <v>1</v>
      </c>
      <c r="G36" s="16">
        <f>SUM(E36+F36)</f>
        <v>1</v>
      </c>
      <c r="H36" s="14">
        <f>COUNTIFS(Tabla_Primaria!D$3:D$434,$A36,Tabla_Primaria!P$3:P$434,"Derrota")</f>
        <v>2</v>
      </c>
      <c r="I36" s="14">
        <f>COUNTIFS(Tabla_Primaria!E$3:E$434,$A36,Tabla_Primaria!Q$3:Q$434,"Derrota")</f>
        <v>0</v>
      </c>
      <c r="J36" s="16">
        <f>SUM(H36+I36)</f>
        <v>2</v>
      </c>
      <c r="K36" s="14">
        <f>COUNTIFS(Tabla_Primaria!D$3:D$434,$A36,Tabla_Primaria!P$3:P$434,"Empate")</f>
        <v>0</v>
      </c>
      <c r="L36" s="14">
        <f>COUNTIFS(Tabla_Primaria!E$3:E$434,$A36,Tabla_Primaria!Q$3:Q$434,"Empate")</f>
        <v>0</v>
      </c>
      <c r="M36" s="16">
        <f>SUM(K36+L36)</f>
        <v>0</v>
      </c>
    </row>
    <row r="37" spans="1:13" ht="15" hidden="1" x14ac:dyDescent="0.2">
      <c r="A37" s="4" t="s">
        <v>293</v>
      </c>
    </row>
    <row r="38" spans="1:13" ht="15" x14ac:dyDescent="0.2">
      <c r="A38" s="11" t="s">
        <v>72</v>
      </c>
      <c r="B38" s="12">
        <f>SUMIF(Tabla_Primaria!D$3:D$434,$A38,Tabla_Primaria!J$3:J$434)</f>
        <v>5</v>
      </c>
      <c r="C38" s="12">
        <f>SUMIF(Tabla_Primaria!E$3:E$434,$A38,Tabla_Primaria!K$3:K$434)</f>
        <v>15</v>
      </c>
      <c r="D38" s="12">
        <f>SUM(B38+C38)</f>
        <v>20</v>
      </c>
      <c r="E38" s="11">
        <f>COUNTIFS(Tabla_Primaria!D$3:D$434,$A38,Tabla_Primaria!P$3:P$434,"Victoria")</f>
        <v>1</v>
      </c>
      <c r="F38" s="11">
        <f>COUNTIFS(Tabla_Primaria!E$3:E$434,$A38,Tabla_Primaria!Q$3:Q$434,"Victoria")</f>
        <v>5</v>
      </c>
      <c r="G38" s="13">
        <f>SUM(E38+F38)</f>
        <v>6</v>
      </c>
      <c r="H38" s="11">
        <f>COUNTIFS(Tabla_Primaria!D$3:D$434,$A38,Tabla_Primaria!P$3:P$434,"Derrota")</f>
        <v>2</v>
      </c>
      <c r="I38" s="11">
        <f>COUNTIFS(Tabla_Primaria!E$3:E$434,$A38,Tabla_Primaria!Q$3:Q$434,"Derrota")</f>
        <v>4</v>
      </c>
      <c r="J38" s="13">
        <f>SUM(H38+I38)</f>
        <v>6</v>
      </c>
      <c r="K38" s="11">
        <f>COUNTIFS(Tabla_Primaria!D$3:D$434,$A38,Tabla_Primaria!P$3:P$434,"Empate")</f>
        <v>3</v>
      </c>
      <c r="L38" s="11">
        <f>COUNTIFS(Tabla_Primaria!E$3:E$434,$A38,Tabla_Primaria!Q$3:Q$434,"Empate")</f>
        <v>1</v>
      </c>
      <c r="M38" s="13">
        <f>SUM(K38+L38)</f>
        <v>4</v>
      </c>
    </row>
    <row r="39" spans="1:13" ht="15" hidden="1" x14ac:dyDescent="0.2">
      <c r="A39" s="4" t="s">
        <v>72</v>
      </c>
    </row>
    <row r="40" spans="1:13" ht="15" x14ac:dyDescent="0.2">
      <c r="A40" s="14" t="s">
        <v>31</v>
      </c>
      <c r="B40" s="15">
        <f>SUMIF(Tabla_Primaria!D$3:D$434,$A40,Tabla_Primaria!J$3:J$434)</f>
        <v>4</v>
      </c>
      <c r="C40" s="15">
        <f>SUMIF(Tabla_Primaria!E$3:E$434,$A40,Tabla_Primaria!K$3:K$434)</f>
        <v>6</v>
      </c>
      <c r="D40" s="15">
        <f>SUM(B40+C40)</f>
        <v>10</v>
      </c>
      <c r="E40" s="14">
        <f>COUNTIFS(Tabla_Primaria!D$3:D$434,$A40,Tabla_Primaria!P$3:P$434,"Victoria")</f>
        <v>2</v>
      </c>
      <c r="F40" s="14">
        <f>COUNTIFS(Tabla_Primaria!E$3:E$434,$A40,Tabla_Primaria!Q$3:Q$434,"Victoria")</f>
        <v>2</v>
      </c>
      <c r="G40" s="16">
        <f>SUM(E40+F40)</f>
        <v>4</v>
      </c>
      <c r="H40" s="14">
        <f>COUNTIFS(Tabla_Primaria!D$3:D$434,$A40,Tabla_Primaria!P$3:P$434,"Derrota")</f>
        <v>0</v>
      </c>
      <c r="I40" s="14">
        <f>COUNTIFS(Tabla_Primaria!E$3:E$434,$A40,Tabla_Primaria!Q$3:Q$434,"Derrota")</f>
        <v>5</v>
      </c>
      <c r="J40" s="16">
        <f>SUM(H40+I40)</f>
        <v>5</v>
      </c>
      <c r="K40" s="14">
        <f>COUNTIFS(Tabla_Primaria!D$3:D$434,$A40,Tabla_Primaria!P$3:P$434,"Empate")</f>
        <v>1</v>
      </c>
      <c r="L40" s="14">
        <f>COUNTIFS(Tabla_Primaria!E$3:E$434,$A40,Tabla_Primaria!Q$3:Q$434,"Empate")</f>
        <v>0</v>
      </c>
      <c r="M40" s="16">
        <f>SUM(K40+L40)</f>
        <v>1</v>
      </c>
    </row>
    <row r="41" spans="1:13" ht="15" hidden="1" x14ac:dyDescent="0.2">
      <c r="A41" s="4" t="s">
        <v>31</v>
      </c>
    </row>
    <row r="42" spans="1:13" ht="15" x14ac:dyDescent="0.2">
      <c r="A42" s="11" t="s">
        <v>183</v>
      </c>
      <c r="B42" s="12">
        <f>SUMIF(Tabla_Primaria!D$3:D$434,$A42,Tabla_Primaria!J$3:J$434)</f>
        <v>0</v>
      </c>
      <c r="C42" s="12">
        <f>SUMIF(Tabla_Primaria!E$3:E$434,$A42,Tabla_Primaria!K$3:K$434)</f>
        <v>2</v>
      </c>
      <c r="D42" s="12">
        <f>SUM(B42+C42)</f>
        <v>2</v>
      </c>
      <c r="E42" s="11">
        <f>COUNTIFS(Tabla_Primaria!D$3:D$434,$A42,Tabla_Primaria!P$3:P$434,"Victoria")</f>
        <v>0</v>
      </c>
      <c r="F42" s="11">
        <f>COUNTIFS(Tabla_Primaria!E$3:E$434,$A42,Tabla_Primaria!Q$3:Q$434,"Victoria")</f>
        <v>0</v>
      </c>
      <c r="G42" s="13">
        <f>SUM(E42+F42)</f>
        <v>0</v>
      </c>
      <c r="H42" s="11">
        <f>COUNTIFS(Tabla_Primaria!D$3:D$434,$A42,Tabla_Primaria!P$3:P$434,"Derrota")</f>
        <v>1</v>
      </c>
      <c r="I42" s="11">
        <f>COUNTIFS(Tabla_Primaria!E$3:E$434,$A42,Tabla_Primaria!Q$3:Q$434,"Derrota")</f>
        <v>2</v>
      </c>
      <c r="J42" s="13">
        <f>SUM(H42+I42)</f>
        <v>3</v>
      </c>
      <c r="K42" s="11">
        <f>COUNTIFS(Tabla_Primaria!D$3:D$434,$A42,Tabla_Primaria!P$3:P$434,"Empate")</f>
        <v>0</v>
      </c>
      <c r="L42" s="11">
        <f>COUNTIFS(Tabla_Primaria!E$3:E$434,$A42,Tabla_Primaria!Q$3:Q$434,"Empate")</f>
        <v>0</v>
      </c>
      <c r="M42" s="13">
        <f>SUM(K42+L42)</f>
        <v>0</v>
      </c>
    </row>
    <row r="43" spans="1:13" ht="15" hidden="1" x14ac:dyDescent="0.2">
      <c r="A43" s="4" t="s">
        <v>183</v>
      </c>
    </row>
    <row r="44" spans="1:13" ht="15" x14ac:dyDescent="0.2">
      <c r="A44" s="14" t="s">
        <v>89</v>
      </c>
      <c r="B44" s="15">
        <f>SUMIF(Tabla_Primaria!D$3:D$434,$A44,Tabla_Primaria!J$3:J$434)</f>
        <v>16</v>
      </c>
      <c r="C44" s="15">
        <f>SUMIF(Tabla_Primaria!E$3:E$434,$A44,Tabla_Primaria!K$3:K$434)</f>
        <v>20</v>
      </c>
      <c r="D44" s="15">
        <f>SUM(B44+C44)</f>
        <v>36</v>
      </c>
      <c r="E44" s="14">
        <f>COUNTIFS(Tabla_Primaria!D$3:D$434,$A44,Tabla_Primaria!P$3:P$434,"Victoria")</f>
        <v>5</v>
      </c>
      <c r="F44" s="14">
        <f>COUNTIFS(Tabla_Primaria!E$3:E$434,$A44,Tabla_Primaria!Q$3:Q$434,"Victoria")</f>
        <v>7</v>
      </c>
      <c r="G44" s="16">
        <f>SUM(E44+F44)</f>
        <v>12</v>
      </c>
      <c r="H44" s="14">
        <f>COUNTIFS(Tabla_Primaria!D$3:D$434,$A44,Tabla_Primaria!P$3:P$434,"Derrota")</f>
        <v>4</v>
      </c>
      <c r="I44" s="14">
        <f>COUNTIFS(Tabla_Primaria!E$3:E$434,$A44,Tabla_Primaria!Q$3:Q$434,"Derrota")</f>
        <v>6</v>
      </c>
      <c r="J44" s="16">
        <f>SUM(H44+I44)</f>
        <v>10</v>
      </c>
      <c r="K44" s="14">
        <f>COUNTIFS(Tabla_Primaria!D$3:D$434,$A44,Tabla_Primaria!P$3:P$434,"Empate")</f>
        <v>3</v>
      </c>
      <c r="L44" s="14">
        <f>COUNTIFS(Tabla_Primaria!E$3:E$434,$A44,Tabla_Primaria!Q$3:Q$434,"Empate")</f>
        <v>3</v>
      </c>
      <c r="M44" s="16">
        <f>SUM(K44+L44)</f>
        <v>6</v>
      </c>
    </row>
    <row r="45" spans="1:13" ht="15" hidden="1" x14ac:dyDescent="0.2">
      <c r="A45" s="7" t="s">
        <v>89</v>
      </c>
    </row>
    <row r="46" spans="1:13" ht="15" x14ac:dyDescent="0.2">
      <c r="A46" s="11" t="s">
        <v>67</v>
      </c>
      <c r="B46" s="12">
        <f>SUMIF(Tabla_Primaria!D$3:D$434,$A46,Tabla_Primaria!J$3:J$434)</f>
        <v>33</v>
      </c>
      <c r="C46" s="12">
        <f>SUMIF(Tabla_Primaria!E$3:E$434,$A46,Tabla_Primaria!K$3:K$434)</f>
        <v>16</v>
      </c>
      <c r="D46" s="12">
        <f>SUM(B46+C46)</f>
        <v>49</v>
      </c>
      <c r="E46" s="11">
        <f>COUNTIFS(Tabla_Primaria!D$3:D$434,$A46,Tabla_Primaria!P$3:P$434,"Victoria")</f>
        <v>14</v>
      </c>
      <c r="F46" s="11">
        <f>COUNTIFS(Tabla_Primaria!E$3:E$434,$A46,Tabla_Primaria!Q$3:Q$434,"Victoria")</f>
        <v>6</v>
      </c>
      <c r="G46" s="13">
        <f>SUM(E46+F46)</f>
        <v>20</v>
      </c>
      <c r="H46" s="11">
        <f>COUNTIFS(Tabla_Primaria!D$3:D$434,$A46,Tabla_Primaria!P$3:P$434,"Derrota")</f>
        <v>3</v>
      </c>
      <c r="I46" s="11">
        <f>COUNTIFS(Tabla_Primaria!E$3:E$434,$A46,Tabla_Primaria!Q$3:Q$434,"Derrota")</f>
        <v>3</v>
      </c>
      <c r="J46" s="13">
        <f>SUM(H46+I46)</f>
        <v>6</v>
      </c>
      <c r="K46" s="11">
        <f>COUNTIFS(Tabla_Primaria!D$3:D$434,$A46,Tabla_Primaria!P$3:P$434,"Empate")</f>
        <v>3</v>
      </c>
      <c r="L46" s="11">
        <f>COUNTIFS(Tabla_Primaria!E$3:E$434,$A46,Tabla_Primaria!Q$3:Q$434,"Empate")</f>
        <v>3</v>
      </c>
      <c r="M46" s="13">
        <f>SUM(K46+L46)</f>
        <v>6</v>
      </c>
    </row>
    <row r="47" spans="1:13" ht="15" hidden="1" x14ac:dyDescent="0.2">
      <c r="A47" s="7" t="s">
        <v>67</v>
      </c>
    </row>
    <row r="48" spans="1:13" ht="15" x14ac:dyDescent="0.2">
      <c r="A48" s="14" t="s">
        <v>129</v>
      </c>
      <c r="B48" s="15">
        <f>SUMIF(Tabla_Primaria!D$3:D$434,$A48,Tabla_Primaria!J$3:J$434)</f>
        <v>58</v>
      </c>
      <c r="C48" s="15">
        <f>SUMIF(Tabla_Primaria!E$3:E$434,$A48,Tabla_Primaria!K$3:K$434)</f>
        <v>21</v>
      </c>
      <c r="D48" s="15">
        <f>SUM(B48+C48)</f>
        <v>79</v>
      </c>
      <c r="E48" s="14">
        <f>COUNTIFS(Tabla_Primaria!D$3:D$434,$A48,Tabla_Primaria!P$3:P$434,"Victoria")</f>
        <v>21</v>
      </c>
      <c r="F48" s="14">
        <f>COUNTIFS(Tabla_Primaria!E$3:E$434,$A48,Tabla_Primaria!Q$3:Q$434,"Victoria")</f>
        <v>8</v>
      </c>
      <c r="G48" s="16">
        <f>SUM(E48+F48)</f>
        <v>29</v>
      </c>
      <c r="H48" s="14">
        <f>COUNTIFS(Tabla_Primaria!D$3:D$434,$A48,Tabla_Primaria!P$3:P$434,"Derrota")</f>
        <v>6</v>
      </c>
      <c r="I48" s="14">
        <f>COUNTIFS(Tabla_Primaria!E$3:E$434,$A48,Tabla_Primaria!Q$3:Q$434,"Derrota")</f>
        <v>2</v>
      </c>
      <c r="J48" s="16">
        <f>SUM(H48+I48)</f>
        <v>8</v>
      </c>
      <c r="K48" s="14">
        <f>COUNTIFS(Tabla_Primaria!D$3:D$434,$A48,Tabla_Primaria!P$3:P$434,"Empate")</f>
        <v>3</v>
      </c>
      <c r="L48" s="14">
        <f>COUNTIFS(Tabla_Primaria!E$3:E$434,$A48,Tabla_Primaria!Q$3:Q$434,"Empate")</f>
        <v>0</v>
      </c>
      <c r="M48" s="16">
        <f>SUM(K48+L48)</f>
        <v>3</v>
      </c>
    </row>
    <row r="49" spans="1:13" ht="15" hidden="1" x14ac:dyDescent="0.2">
      <c r="A49" s="4" t="s">
        <v>129</v>
      </c>
    </row>
    <row r="50" spans="1:13" ht="15" x14ac:dyDescent="0.2">
      <c r="A50" s="11" t="s">
        <v>199</v>
      </c>
      <c r="B50" s="12">
        <f>SUMIF(Tabla_Primaria!D$3:D$434,$A50,Tabla_Primaria!J$3:J$434)</f>
        <v>4</v>
      </c>
      <c r="C50" s="12">
        <f>SUMIF(Tabla_Primaria!E$3:E$434,$A50,Tabla_Primaria!K$3:K$434)</f>
        <v>9</v>
      </c>
      <c r="D50" s="12">
        <f>SUM(B50+C50)</f>
        <v>13</v>
      </c>
      <c r="E50" s="11">
        <f>COUNTIFS(Tabla_Primaria!D$3:D$434,$A50,Tabla_Primaria!P$3:P$434,"Victoria")</f>
        <v>1</v>
      </c>
      <c r="F50" s="11">
        <f>COUNTIFS(Tabla_Primaria!E$3:E$434,$A50,Tabla_Primaria!Q$3:Q$434,"Victoria")</f>
        <v>3</v>
      </c>
      <c r="G50" s="13">
        <f>SUM(E50+F50)</f>
        <v>4</v>
      </c>
      <c r="H50" s="11">
        <f>COUNTIFS(Tabla_Primaria!D$3:D$434,$A50,Tabla_Primaria!P$3:P$434,"Derrota")</f>
        <v>2</v>
      </c>
      <c r="I50" s="11">
        <f>COUNTIFS(Tabla_Primaria!E$3:E$434,$A50,Tabla_Primaria!Q$3:Q$434,"Derrota")</f>
        <v>4</v>
      </c>
      <c r="J50" s="13">
        <f>SUM(H50+I50)</f>
        <v>6</v>
      </c>
      <c r="K50" s="11">
        <f>COUNTIFS(Tabla_Primaria!D$3:D$434,$A50,Tabla_Primaria!P$3:P$434,"Empate")</f>
        <v>1</v>
      </c>
      <c r="L50" s="11">
        <f>COUNTIFS(Tabla_Primaria!E$3:E$434,$A50,Tabla_Primaria!Q$3:Q$434,"Empate")</f>
        <v>1</v>
      </c>
      <c r="M50" s="13">
        <f>SUM(K50+L50)</f>
        <v>2</v>
      </c>
    </row>
    <row r="51" spans="1:13" ht="15" hidden="1" x14ac:dyDescent="0.2">
      <c r="A51" s="7" t="s">
        <v>199</v>
      </c>
    </row>
    <row r="52" spans="1:13" ht="15" x14ac:dyDescent="0.2">
      <c r="A52" s="14" t="s">
        <v>153</v>
      </c>
      <c r="B52" s="15">
        <f>SUMIF(Tabla_Primaria!D$3:D$434,$A52,Tabla_Primaria!J$3:J$434)</f>
        <v>4</v>
      </c>
      <c r="C52" s="15">
        <f>SUMIF(Tabla_Primaria!E$3:E$434,$A52,Tabla_Primaria!K$3:K$434)</f>
        <v>1</v>
      </c>
      <c r="D52" s="15">
        <f>SUM(B52+C52)</f>
        <v>5</v>
      </c>
      <c r="E52" s="14">
        <f>COUNTIFS(Tabla_Primaria!D$3:D$434,$A52,Tabla_Primaria!P$3:P$434,"Victoria")</f>
        <v>2</v>
      </c>
      <c r="F52" s="14">
        <f>COUNTIFS(Tabla_Primaria!E$3:E$434,$A52,Tabla_Primaria!Q$3:Q$434,"Victoria")</f>
        <v>0</v>
      </c>
      <c r="G52" s="16">
        <f>SUM(E52+F52)</f>
        <v>2</v>
      </c>
      <c r="H52" s="14">
        <f>COUNTIFS(Tabla_Primaria!D$3:D$434,$A52,Tabla_Primaria!P$3:P$434,"Derrota")</f>
        <v>2</v>
      </c>
      <c r="I52" s="14">
        <f>COUNTIFS(Tabla_Primaria!E$3:E$434,$A52,Tabla_Primaria!Q$3:Q$434,"Derrota")</f>
        <v>5</v>
      </c>
      <c r="J52" s="16">
        <f>SUM(H52+I52)</f>
        <v>7</v>
      </c>
      <c r="K52" s="14">
        <f>COUNTIFS(Tabla_Primaria!D$3:D$434,$A52,Tabla_Primaria!P$3:P$434,"Empate")</f>
        <v>0</v>
      </c>
      <c r="L52" s="14">
        <f>COUNTIFS(Tabla_Primaria!E$3:E$434,$A52,Tabla_Primaria!Q$3:Q$434,"Empate")</f>
        <v>1</v>
      </c>
      <c r="M52" s="16">
        <f>SUM(K52+L52)</f>
        <v>1</v>
      </c>
    </row>
    <row r="53" spans="1:13" ht="15" hidden="1" x14ac:dyDescent="0.2">
      <c r="A53" s="4" t="s">
        <v>153</v>
      </c>
    </row>
    <row r="54" spans="1:13" ht="15" x14ac:dyDescent="0.2">
      <c r="A54" s="11" t="s">
        <v>304</v>
      </c>
      <c r="B54" s="12">
        <f>SUMIF(Tabla_Primaria!D$3:D$434,$A54,Tabla_Primaria!J$3:J$434)</f>
        <v>1</v>
      </c>
      <c r="C54" s="12">
        <f>SUMIF(Tabla_Primaria!E$3:E$434,$A54,Tabla_Primaria!K$3:K$434)</f>
        <v>0</v>
      </c>
      <c r="D54" s="12">
        <f>SUM(B54+C54)</f>
        <v>1</v>
      </c>
      <c r="E54" s="11">
        <f>COUNTIFS(Tabla_Primaria!D$3:D$434,$A54,Tabla_Primaria!P$3:P$434,"Victoria")</f>
        <v>0</v>
      </c>
      <c r="F54" s="11">
        <f>COUNTIFS(Tabla_Primaria!E$3:E$434,$A54,Tabla_Primaria!Q$3:Q$434,"Victoria")</f>
        <v>0</v>
      </c>
      <c r="G54" s="13">
        <f>SUM(E54+F54)</f>
        <v>0</v>
      </c>
      <c r="H54" s="11">
        <f>COUNTIFS(Tabla_Primaria!D$3:D$434,$A54,Tabla_Primaria!P$3:P$434,"Derrota")</f>
        <v>3</v>
      </c>
      <c r="I54" s="11">
        <f>COUNTIFS(Tabla_Primaria!E$3:E$434,$A54,Tabla_Primaria!Q$3:Q$434,"Derrota")</f>
        <v>2</v>
      </c>
      <c r="J54" s="13">
        <f>SUM(H54+I54)</f>
        <v>5</v>
      </c>
      <c r="K54" s="11">
        <f>COUNTIFS(Tabla_Primaria!D$3:D$434,$A54,Tabla_Primaria!P$3:P$434,"Empate")</f>
        <v>0</v>
      </c>
      <c r="L54" s="11">
        <f>COUNTIFS(Tabla_Primaria!E$3:E$434,$A54,Tabla_Primaria!Q$3:Q$434,"Empate")</f>
        <v>1</v>
      </c>
      <c r="M54" s="13">
        <f>SUM(K54+L54)</f>
        <v>1</v>
      </c>
    </row>
    <row r="55" spans="1:13" ht="15" hidden="1" x14ac:dyDescent="0.2">
      <c r="A55" s="7" t="s">
        <v>304</v>
      </c>
    </row>
    <row r="56" spans="1:13" ht="15" x14ac:dyDescent="0.2">
      <c r="A56" s="14" t="s">
        <v>76</v>
      </c>
      <c r="B56" s="15">
        <f>SUMIF(Tabla_Primaria!D$3:D$434,$A56,Tabla_Primaria!J$3:J$434)</f>
        <v>1</v>
      </c>
      <c r="C56" s="15">
        <f>SUMIF(Tabla_Primaria!E$3:E$434,$A56,Tabla_Primaria!K$3:K$434)</f>
        <v>1</v>
      </c>
      <c r="D56" s="15">
        <f>SUM(B56+C56)</f>
        <v>2</v>
      </c>
      <c r="E56" s="14">
        <f>COUNTIFS(Tabla_Primaria!D$3:D$434,$A56,Tabla_Primaria!P$3:P$434,"Victoria")</f>
        <v>0</v>
      </c>
      <c r="F56" s="14">
        <f>COUNTIFS(Tabla_Primaria!E$3:E$434,$A56,Tabla_Primaria!Q$3:Q$434,"Victoria")</f>
        <v>0</v>
      </c>
      <c r="G56" s="16">
        <f>SUM(E56+F56)</f>
        <v>0</v>
      </c>
      <c r="H56" s="14">
        <f>COUNTIFS(Tabla_Primaria!D$3:D$434,$A56,Tabla_Primaria!P$3:P$434,"Derrota")</f>
        <v>1</v>
      </c>
      <c r="I56" s="14">
        <f>COUNTIFS(Tabla_Primaria!E$3:E$434,$A56,Tabla_Primaria!Q$3:Q$434,"Derrota")</f>
        <v>1</v>
      </c>
      <c r="J56" s="16">
        <f>SUM(H56+I56)</f>
        <v>2</v>
      </c>
      <c r="K56" s="14">
        <f>COUNTIFS(Tabla_Primaria!D$3:D$434,$A56,Tabla_Primaria!P$3:P$434,"Empate")</f>
        <v>0</v>
      </c>
      <c r="L56" s="14">
        <f>COUNTIFS(Tabla_Primaria!E$3:E$434,$A56,Tabla_Primaria!Q$3:Q$434,"Empate")</f>
        <v>1</v>
      </c>
      <c r="M56" s="16">
        <f>SUM(K56+L56)</f>
        <v>1</v>
      </c>
    </row>
    <row r="57" spans="1:13" ht="15" hidden="1" x14ac:dyDescent="0.2">
      <c r="A57" s="7" t="s">
        <v>76</v>
      </c>
    </row>
    <row r="58" spans="1:13" ht="15" x14ac:dyDescent="0.2">
      <c r="A58" s="11" t="s">
        <v>167</v>
      </c>
      <c r="B58" s="12">
        <f>SUMIF(Tabla_Primaria!D$3:D$434,$A58,Tabla_Primaria!J$3:J$434)</f>
        <v>2</v>
      </c>
      <c r="C58" s="12">
        <f>SUMIF(Tabla_Primaria!E$3:E$434,$A58,Tabla_Primaria!K$3:K$434)</f>
        <v>5</v>
      </c>
      <c r="D58" s="12">
        <f>SUM(B58+C58)</f>
        <v>7</v>
      </c>
      <c r="E58" s="11">
        <f>COUNTIFS(Tabla_Primaria!D$3:D$434,$A58,Tabla_Primaria!P$3:P$434,"Victoria")</f>
        <v>0</v>
      </c>
      <c r="F58" s="11">
        <f>COUNTIFS(Tabla_Primaria!E$3:E$434,$A58,Tabla_Primaria!Q$3:Q$434,"Victoria")</f>
        <v>2</v>
      </c>
      <c r="G58" s="13">
        <f>SUM(E58+F58)</f>
        <v>2</v>
      </c>
      <c r="H58" s="11">
        <f>COUNTIFS(Tabla_Primaria!D$3:D$434,$A58,Tabla_Primaria!P$3:P$434,"Derrota")</f>
        <v>1</v>
      </c>
      <c r="I58" s="11">
        <f>COUNTIFS(Tabla_Primaria!E$3:E$434,$A58,Tabla_Primaria!Q$3:Q$434,"Derrota")</f>
        <v>5</v>
      </c>
      <c r="J58" s="13">
        <f>SUM(H58+I58)</f>
        <v>6</v>
      </c>
      <c r="K58" s="11">
        <f>COUNTIFS(Tabla_Primaria!D$3:D$434,$A58,Tabla_Primaria!P$3:P$434,"Empate")</f>
        <v>3</v>
      </c>
      <c r="L58" s="11">
        <f>COUNTIFS(Tabla_Primaria!E$3:E$434,$A58,Tabla_Primaria!Q$3:Q$434,"Empate")</f>
        <v>0</v>
      </c>
      <c r="M58" s="13">
        <f>SUM(K58+L58)</f>
        <v>3</v>
      </c>
    </row>
    <row r="59" spans="1:13" ht="15" hidden="1" x14ac:dyDescent="0.2">
      <c r="A59" s="7" t="s">
        <v>167</v>
      </c>
    </row>
    <row r="60" spans="1:13" ht="15" x14ac:dyDescent="0.2">
      <c r="A60" s="14" t="s">
        <v>119</v>
      </c>
      <c r="B60" s="15">
        <f>SUMIF(Tabla_Primaria!D$3:D$434,$A60,Tabla_Primaria!J$3:J$434)</f>
        <v>25</v>
      </c>
      <c r="C60" s="15">
        <f>SUMIF(Tabla_Primaria!E$3:E$434,$A60,Tabla_Primaria!K$3:K$434)</f>
        <v>14</v>
      </c>
      <c r="D60" s="15">
        <f>SUM(B60+C60)</f>
        <v>39</v>
      </c>
      <c r="E60" s="14">
        <f>COUNTIFS(Tabla_Primaria!D$3:D$434,$A60,Tabla_Primaria!P$3:P$434,"Victoria")</f>
        <v>10</v>
      </c>
      <c r="F60" s="14">
        <f>COUNTIFS(Tabla_Primaria!E$3:E$434,$A60,Tabla_Primaria!Q$3:Q$434,"Victoria")</f>
        <v>5</v>
      </c>
      <c r="G60" s="16">
        <f>SUM(E60+F60)</f>
        <v>15</v>
      </c>
      <c r="H60" s="14">
        <f>COUNTIFS(Tabla_Primaria!D$3:D$434,$A60,Tabla_Primaria!P$3:P$434,"Derrota")</f>
        <v>4</v>
      </c>
      <c r="I60" s="14">
        <f>COUNTIFS(Tabla_Primaria!E$3:E$434,$A60,Tabla_Primaria!Q$3:Q$434,"Derrota")</f>
        <v>4</v>
      </c>
      <c r="J60" s="16">
        <f>SUM(H60+I60)</f>
        <v>8</v>
      </c>
      <c r="K60" s="14">
        <f>COUNTIFS(Tabla_Primaria!D$3:D$434,$A60,Tabla_Primaria!P$3:P$434,"Empate")</f>
        <v>5</v>
      </c>
      <c r="L60" s="14">
        <f>COUNTIFS(Tabla_Primaria!E$3:E$434,$A60,Tabla_Primaria!Q$3:Q$434,"Empate")</f>
        <v>1</v>
      </c>
      <c r="M60" s="16">
        <f>SUM(K60+L60)</f>
        <v>6</v>
      </c>
    </row>
    <row r="61" spans="1:13" ht="15" hidden="1" x14ac:dyDescent="0.2">
      <c r="A61" s="7" t="s">
        <v>119</v>
      </c>
    </row>
    <row r="62" spans="1:13" ht="15" x14ac:dyDescent="0.2">
      <c r="A62" s="11" t="s">
        <v>185</v>
      </c>
      <c r="B62" s="12">
        <f>SUMIF(Tabla_Primaria!D$3:D$434,$A62,Tabla_Primaria!J$3:J$434)</f>
        <v>1</v>
      </c>
      <c r="C62" s="12">
        <f>SUMIF(Tabla_Primaria!E$3:E$434,$A62,Tabla_Primaria!K$3:K$434)</f>
        <v>2</v>
      </c>
      <c r="D62" s="12">
        <f>SUM(B62+C62)</f>
        <v>3</v>
      </c>
      <c r="E62" s="11">
        <f>COUNTIFS(Tabla_Primaria!D$3:D$434,$A62,Tabla_Primaria!P$3:P$434,"Victoria")</f>
        <v>0</v>
      </c>
      <c r="F62" s="11">
        <f>COUNTIFS(Tabla_Primaria!E$3:E$434,$A62,Tabla_Primaria!Q$3:Q$434,"Victoria")</f>
        <v>1</v>
      </c>
      <c r="G62" s="13">
        <f>SUM(E62+F62)</f>
        <v>1</v>
      </c>
      <c r="H62" s="11">
        <f>COUNTIFS(Tabla_Primaria!D$3:D$434,$A62,Tabla_Primaria!P$3:P$434,"Derrota")</f>
        <v>1</v>
      </c>
      <c r="I62" s="11">
        <f>COUNTIFS(Tabla_Primaria!E$3:E$434,$A62,Tabla_Primaria!Q$3:Q$434,"Derrota")</f>
        <v>1</v>
      </c>
      <c r="J62" s="13">
        <f>SUM(H62+I62)</f>
        <v>2</v>
      </c>
      <c r="K62" s="11">
        <f>COUNTIFS(Tabla_Primaria!D$3:D$434,$A62,Tabla_Primaria!P$3:P$434,"Empate")</f>
        <v>0</v>
      </c>
      <c r="L62" s="11">
        <f>COUNTIFS(Tabla_Primaria!E$3:E$434,$A62,Tabla_Primaria!Q$3:Q$434,"Empate")</f>
        <v>0</v>
      </c>
      <c r="M62" s="13">
        <f>SUM(K62+L62)</f>
        <v>0</v>
      </c>
    </row>
    <row r="63" spans="1:13" ht="15" hidden="1" x14ac:dyDescent="0.2">
      <c r="A63" s="4" t="s">
        <v>185</v>
      </c>
    </row>
    <row r="64" spans="1:13" ht="15" x14ac:dyDescent="0.2">
      <c r="A64" s="14" t="s">
        <v>143</v>
      </c>
      <c r="B64" s="15">
        <f>SUMIF(Tabla_Primaria!D$3:D$434,$A64,Tabla_Primaria!J$3:J$434)</f>
        <v>11</v>
      </c>
      <c r="C64" s="15">
        <f>SUMIF(Tabla_Primaria!E$3:E$434,$A64,Tabla_Primaria!K$3:K$434)</f>
        <v>9</v>
      </c>
      <c r="D64" s="15">
        <f>SUM(B64+C64)</f>
        <v>20</v>
      </c>
      <c r="E64" s="14">
        <f>COUNTIFS(Tabla_Primaria!D$3:D$434,$A64,Tabla_Primaria!P$3:P$434,"Victoria")</f>
        <v>3</v>
      </c>
      <c r="F64" s="14">
        <f>COUNTIFS(Tabla_Primaria!E$3:E$434,$A64,Tabla_Primaria!Q$3:Q$434,"Victoria")</f>
        <v>2</v>
      </c>
      <c r="G64" s="16">
        <f>SUM(E64+F64)</f>
        <v>5</v>
      </c>
      <c r="H64" s="14">
        <f>COUNTIFS(Tabla_Primaria!D$3:D$434,$A64,Tabla_Primaria!P$3:P$434,"Derrota")</f>
        <v>6</v>
      </c>
      <c r="I64" s="14">
        <f>COUNTIFS(Tabla_Primaria!E$3:E$434,$A64,Tabla_Primaria!Q$3:Q$434,"Derrota")</f>
        <v>6</v>
      </c>
      <c r="J64" s="16">
        <f>SUM(H64+I64)</f>
        <v>12</v>
      </c>
      <c r="K64" s="14">
        <f>COUNTIFS(Tabla_Primaria!D$3:D$434,$A64,Tabla_Primaria!P$3:P$434,"Empate")</f>
        <v>4</v>
      </c>
      <c r="L64" s="14">
        <f>COUNTIFS(Tabla_Primaria!E$3:E$434,$A64,Tabla_Primaria!Q$3:Q$434,"Empate")</f>
        <v>0</v>
      </c>
      <c r="M64" s="16">
        <f>SUM(K64+L64)</f>
        <v>4</v>
      </c>
    </row>
    <row r="65" spans="1:13" ht="15" hidden="1" x14ac:dyDescent="0.2">
      <c r="A65" s="4" t="s">
        <v>143</v>
      </c>
    </row>
    <row r="66" spans="1:13" ht="15" x14ac:dyDescent="0.2">
      <c r="A66" s="11" t="s">
        <v>163</v>
      </c>
      <c r="B66" s="12">
        <f>SUMIF(Tabla_Primaria!D$3:D$434,$A66,Tabla_Primaria!J$3:J$434)</f>
        <v>0</v>
      </c>
      <c r="C66" s="12">
        <f>SUMIF(Tabla_Primaria!E$3:E$434,$A66,Tabla_Primaria!K$3:K$434)</f>
        <v>1</v>
      </c>
      <c r="D66" s="12">
        <f>SUM(B66+C66)</f>
        <v>1</v>
      </c>
      <c r="E66" s="11">
        <f>COUNTIFS(Tabla_Primaria!D$3:D$434,$A66,Tabla_Primaria!P$3:P$434,"Victoria")</f>
        <v>0</v>
      </c>
      <c r="F66" s="11">
        <f>COUNTIFS(Tabla_Primaria!E$3:E$434,$A66,Tabla_Primaria!Q$3:Q$434,"Victoria")</f>
        <v>0</v>
      </c>
      <c r="G66" s="13">
        <f>SUM(E66+F66)</f>
        <v>0</v>
      </c>
      <c r="H66" s="11">
        <f>COUNTIFS(Tabla_Primaria!D$3:D$434,$A66,Tabla_Primaria!P$3:P$434,"Derrota")</f>
        <v>1</v>
      </c>
      <c r="I66" s="11">
        <f>COUNTIFS(Tabla_Primaria!E$3:E$434,$A66,Tabla_Primaria!Q$3:Q$434,"Derrota")</f>
        <v>2</v>
      </c>
      <c r="J66" s="13">
        <f>SUM(H66+I66)</f>
        <v>3</v>
      </c>
      <c r="K66" s="11">
        <f>COUNTIFS(Tabla_Primaria!D$3:D$434,$A66,Tabla_Primaria!P$3:P$434,"Empate")</f>
        <v>0</v>
      </c>
      <c r="L66" s="11">
        <f>COUNTIFS(Tabla_Primaria!E$3:E$434,$A66,Tabla_Primaria!Q$3:Q$434,"Empate")</f>
        <v>0</v>
      </c>
      <c r="M66" s="13">
        <f>SUM(K66+L66)</f>
        <v>0</v>
      </c>
    </row>
    <row r="67" spans="1:13" ht="15" hidden="1" x14ac:dyDescent="0.2">
      <c r="A67" s="7" t="s">
        <v>163</v>
      </c>
    </row>
    <row r="68" spans="1:13" ht="15" x14ac:dyDescent="0.2">
      <c r="A68" s="14" t="s">
        <v>133</v>
      </c>
      <c r="B68" s="15">
        <f>SUMIF(Tabla_Primaria!D$3:D$434,$A68,Tabla_Primaria!J$3:J$434)</f>
        <v>18</v>
      </c>
      <c r="C68" s="15">
        <f>SUMIF(Tabla_Primaria!E$3:E$434,$A68,Tabla_Primaria!K$3:K$434)</f>
        <v>11</v>
      </c>
      <c r="D68" s="15">
        <f>SUM(B68+C68)</f>
        <v>29</v>
      </c>
      <c r="E68" s="14">
        <f>COUNTIFS(Tabla_Primaria!D$3:D$434,$A68,Tabla_Primaria!P$3:P$434,"Victoria")</f>
        <v>7</v>
      </c>
      <c r="F68" s="14">
        <f>COUNTIFS(Tabla_Primaria!E$3:E$434,$A68,Tabla_Primaria!Q$3:Q$434,"Victoria")</f>
        <v>0</v>
      </c>
      <c r="G68" s="16">
        <f>SUM(E68+F68)</f>
        <v>7</v>
      </c>
      <c r="H68" s="14">
        <f>COUNTIFS(Tabla_Primaria!D$3:D$434,$A68,Tabla_Primaria!P$3:P$434,"Derrota")</f>
        <v>6</v>
      </c>
      <c r="I68" s="14">
        <f>COUNTIFS(Tabla_Primaria!E$3:E$434,$A68,Tabla_Primaria!Q$3:Q$434,"Derrota")</f>
        <v>6</v>
      </c>
      <c r="J68" s="16">
        <f>SUM(H68+I68)</f>
        <v>12</v>
      </c>
      <c r="K68" s="14">
        <f>COUNTIFS(Tabla_Primaria!D$3:D$434,$A68,Tabla_Primaria!P$3:P$434,"Empate")</f>
        <v>2</v>
      </c>
      <c r="L68" s="14">
        <f>COUNTIFS(Tabla_Primaria!E$3:E$434,$A68,Tabla_Primaria!Q$3:Q$434,"Empate")</f>
        <v>5</v>
      </c>
      <c r="M68" s="16">
        <f>SUM(K68+L68)</f>
        <v>7</v>
      </c>
    </row>
    <row r="69" spans="1:13" ht="15" hidden="1" x14ac:dyDescent="0.2">
      <c r="A69" s="7" t="s">
        <v>133</v>
      </c>
    </row>
    <row r="70" spans="1:13" ht="15" x14ac:dyDescent="0.2">
      <c r="A70" s="11" t="s">
        <v>26</v>
      </c>
      <c r="B70" s="12">
        <f>SUMIF(Tabla_Primaria!D$3:D$434,$A70,Tabla_Primaria!J$3:J$434)</f>
        <v>10</v>
      </c>
      <c r="C70" s="12">
        <f>SUMIF(Tabla_Primaria!E$3:E$434,$A70,Tabla_Primaria!K$3:K$434)</f>
        <v>23</v>
      </c>
      <c r="D70" s="12">
        <f>SUM(B70+C70)</f>
        <v>33</v>
      </c>
      <c r="E70" s="11">
        <f>COUNTIFS(Tabla_Primaria!D$3:D$434,$A70,Tabla_Primaria!P$3:P$434,"Victoria")</f>
        <v>4</v>
      </c>
      <c r="F70" s="11">
        <f>COUNTIFS(Tabla_Primaria!E$3:E$434,$A70,Tabla_Primaria!Q$3:Q$434,"Victoria")</f>
        <v>6</v>
      </c>
      <c r="G70" s="13">
        <f>SUM(E70+F70)</f>
        <v>10</v>
      </c>
      <c r="H70" s="11">
        <f>COUNTIFS(Tabla_Primaria!D$3:D$434,$A70,Tabla_Primaria!P$3:P$434,"Derrota")</f>
        <v>4</v>
      </c>
      <c r="I70" s="11">
        <f>COUNTIFS(Tabla_Primaria!E$3:E$434,$A70,Tabla_Primaria!Q$3:Q$434,"Derrota")</f>
        <v>7</v>
      </c>
      <c r="J70" s="13">
        <f>SUM(H70+I70)</f>
        <v>11</v>
      </c>
      <c r="K70" s="11">
        <f>COUNTIFS(Tabla_Primaria!D$3:D$434,$A70,Tabla_Primaria!P$3:P$434,"Empate")</f>
        <v>2</v>
      </c>
      <c r="L70" s="11">
        <f>COUNTIFS(Tabla_Primaria!E$3:E$434,$A70,Tabla_Primaria!Q$3:Q$434,"Empate")</f>
        <v>5</v>
      </c>
      <c r="M70" s="13">
        <f>SUM(K70+L70)</f>
        <v>7</v>
      </c>
    </row>
    <row r="71" spans="1:13" ht="15" hidden="1" x14ac:dyDescent="0.2">
      <c r="A71" s="7" t="s">
        <v>26</v>
      </c>
    </row>
    <row r="72" spans="1:13" ht="15" x14ac:dyDescent="0.2">
      <c r="A72" s="14" t="s">
        <v>110</v>
      </c>
      <c r="B72" s="15">
        <f>SUMIF(Tabla_Primaria!D$3:D$434,$A72,Tabla_Primaria!J$3:J$434)</f>
        <v>3</v>
      </c>
      <c r="C72" s="15">
        <f>SUMIF(Tabla_Primaria!E$3:E$434,$A72,Tabla_Primaria!K$3:K$434)</f>
        <v>6</v>
      </c>
      <c r="D72" s="15">
        <f>SUM(B72+C72)</f>
        <v>9</v>
      </c>
      <c r="E72" s="14">
        <f>COUNTIFS(Tabla_Primaria!D$3:D$434,$A72,Tabla_Primaria!P$3:P$434,"Victoria")</f>
        <v>0</v>
      </c>
      <c r="F72" s="14">
        <f>COUNTIFS(Tabla_Primaria!E$3:E$434,$A72,Tabla_Primaria!Q$3:Q$434,"Victoria")</f>
        <v>1</v>
      </c>
      <c r="G72" s="16">
        <f>SUM(E72+F72)</f>
        <v>1</v>
      </c>
      <c r="H72" s="14">
        <f>COUNTIFS(Tabla_Primaria!D$3:D$434,$A72,Tabla_Primaria!P$3:P$434,"Derrota")</f>
        <v>2</v>
      </c>
      <c r="I72" s="14">
        <f>COUNTIFS(Tabla_Primaria!E$3:E$434,$A72,Tabla_Primaria!Q$3:Q$434,"Derrota")</f>
        <v>4</v>
      </c>
      <c r="J72" s="16">
        <f>SUM(H72+I72)</f>
        <v>6</v>
      </c>
      <c r="K72" s="14">
        <f>COUNTIFS(Tabla_Primaria!D$3:D$434,$A72,Tabla_Primaria!P$3:P$434,"Empate")</f>
        <v>1</v>
      </c>
      <c r="L72" s="14">
        <f>COUNTIFS(Tabla_Primaria!E$3:E$434,$A72,Tabla_Primaria!Q$3:Q$434,"Empate")</f>
        <v>1</v>
      </c>
      <c r="M72" s="16">
        <f>SUM(K72+L72)</f>
        <v>2</v>
      </c>
    </row>
    <row r="73" spans="1:13" ht="15" hidden="1" x14ac:dyDescent="0.2">
      <c r="A73" s="7" t="s">
        <v>110</v>
      </c>
    </row>
    <row r="74" spans="1:13" ht="15" x14ac:dyDescent="0.2">
      <c r="A74" s="11" t="s">
        <v>126</v>
      </c>
      <c r="B74" s="12">
        <f>SUMIF(Tabla_Primaria!D$3:D$434,$A74,Tabla_Primaria!J$3:J$434)</f>
        <v>29</v>
      </c>
      <c r="C74" s="12">
        <f>SUMIF(Tabla_Primaria!E$3:E$434,$A74,Tabla_Primaria!K$3:K$434)</f>
        <v>20</v>
      </c>
      <c r="D74" s="12">
        <f>SUM(B74+C74)</f>
        <v>49</v>
      </c>
      <c r="E74" s="11">
        <f>COUNTIFS(Tabla_Primaria!D$3:D$434,$A74,Tabla_Primaria!P$3:P$434,"Victoria")</f>
        <v>12</v>
      </c>
      <c r="F74" s="11">
        <f>COUNTIFS(Tabla_Primaria!E$3:E$434,$A74,Tabla_Primaria!Q$3:Q$434,"Victoria")</f>
        <v>7</v>
      </c>
      <c r="G74" s="13">
        <f>SUM(E74+F74)</f>
        <v>19</v>
      </c>
      <c r="H74" s="11">
        <f>COUNTIFS(Tabla_Primaria!D$3:D$434,$A74,Tabla_Primaria!P$3:P$434,"Derrota")</f>
        <v>4</v>
      </c>
      <c r="I74" s="11">
        <f>COUNTIFS(Tabla_Primaria!E$3:E$434,$A74,Tabla_Primaria!Q$3:Q$434,"Derrota")</f>
        <v>3</v>
      </c>
      <c r="J74" s="13">
        <f>SUM(H74+I74)</f>
        <v>7</v>
      </c>
      <c r="K74" s="11">
        <f>COUNTIFS(Tabla_Primaria!D$3:D$434,$A74,Tabla_Primaria!P$3:P$434,"Empate")</f>
        <v>3</v>
      </c>
      <c r="L74" s="11">
        <f>COUNTIFS(Tabla_Primaria!E$3:E$434,$A74,Tabla_Primaria!Q$3:Q$434,"Empate")</f>
        <v>0</v>
      </c>
      <c r="M74" s="13">
        <f>SUM(K74+L74)</f>
        <v>3</v>
      </c>
    </row>
    <row r="75" spans="1:13" ht="15" hidden="1" x14ac:dyDescent="0.2">
      <c r="A75" s="7" t="s">
        <v>126</v>
      </c>
    </row>
    <row r="76" spans="1:13" ht="15" x14ac:dyDescent="0.2">
      <c r="A76" s="14" t="s">
        <v>442</v>
      </c>
      <c r="B76" s="15">
        <f>SUMIF(Tabla_Primaria!D$3:D$434,$A76,Tabla_Primaria!J$3:J$434)</f>
        <v>1</v>
      </c>
      <c r="C76" s="15">
        <f>SUMIF(Tabla_Primaria!E$3:E$434,$A76,Tabla_Primaria!K$3:K$434)</f>
        <v>1</v>
      </c>
      <c r="D76" s="15">
        <f>SUM(B76+C76)</f>
        <v>2</v>
      </c>
      <c r="E76" s="14">
        <f>COUNTIFS(Tabla_Primaria!D$3:D$434,$A76,Tabla_Primaria!P$3:P$434,"Victoria")</f>
        <v>0</v>
      </c>
      <c r="F76" s="14">
        <f>COUNTIFS(Tabla_Primaria!E$3:E$434,$A76,Tabla_Primaria!Q$3:Q$434,"Victoria")</f>
        <v>0</v>
      </c>
      <c r="G76" s="16">
        <f>SUM(E76+F76)</f>
        <v>0</v>
      </c>
      <c r="H76" s="14">
        <f>COUNTIFS(Tabla_Primaria!D$3:D$434,$A76,Tabla_Primaria!P$3:P$434,"Derrota")</f>
        <v>0</v>
      </c>
      <c r="I76" s="14">
        <f>COUNTIFS(Tabla_Primaria!E$3:E$434,$A76,Tabla_Primaria!Q$3:Q$434,"Derrota")</f>
        <v>0</v>
      </c>
      <c r="J76" s="16">
        <f>SUM(H76+I76)</f>
        <v>0</v>
      </c>
      <c r="K76" s="14">
        <f>COUNTIFS(Tabla_Primaria!D$3:D$434,$A76,Tabla_Primaria!P$3:P$434,"Empate")</f>
        <v>1</v>
      </c>
      <c r="L76" s="14">
        <f>COUNTIFS(Tabla_Primaria!E$3:E$434,$A76,Tabla_Primaria!Q$3:Q$434,"Empate")</f>
        <v>2</v>
      </c>
      <c r="M76" s="16">
        <f>SUM(K76+L76)</f>
        <v>3</v>
      </c>
    </row>
    <row r="77" spans="1:13" ht="15" hidden="1" x14ac:dyDescent="0.2">
      <c r="A77" s="7" t="s">
        <v>442</v>
      </c>
    </row>
    <row r="78" spans="1:13" ht="15" x14ac:dyDescent="0.2">
      <c r="A78" s="11" t="s">
        <v>135</v>
      </c>
      <c r="B78" s="12">
        <f>SUMIF(Tabla_Primaria!D$3:D$434,$A78,Tabla_Primaria!J$3:J$434)</f>
        <v>15</v>
      </c>
      <c r="C78" s="12">
        <f>SUMIF(Tabla_Primaria!E$3:E$434,$A78,Tabla_Primaria!K$3:K$434)</f>
        <v>8</v>
      </c>
      <c r="D78" s="12">
        <f>SUM(B78+C78)</f>
        <v>23</v>
      </c>
      <c r="E78" s="11">
        <f>COUNTIFS(Tabla_Primaria!D$3:D$434,$A78,Tabla_Primaria!P$3:P$434,"Victoria")</f>
        <v>4</v>
      </c>
      <c r="F78" s="11">
        <f>COUNTIFS(Tabla_Primaria!E$3:E$434,$A78,Tabla_Primaria!Q$3:Q$434,"Victoria")</f>
        <v>2</v>
      </c>
      <c r="G78" s="13">
        <f>SUM(E78+F78)</f>
        <v>6</v>
      </c>
      <c r="H78" s="11">
        <f>COUNTIFS(Tabla_Primaria!D$3:D$434,$A78,Tabla_Primaria!P$3:P$434,"Derrota")</f>
        <v>5</v>
      </c>
      <c r="I78" s="11">
        <f>COUNTIFS(Tabla_Primaria!E$3:E$434,$A78,Tabla_Primaria!Q$3:Q$434,"Derrota")</f>
        <v>7</v>
      </c>
      <c r="J78" s="13">
        <f>SUM(H78+I78)</f>
        <v>12</v>
      </c>
      <c r="K78" s="11">
        <f>COUNTIFS(Tabla_Primaria!D$3:D$434,$A78,Tabla_Primaria!P$3:P$434,"Empate")</f>
        <v>2</v>
      </c>
      <c r="L78" s="11">
        <f>COUNTIFS(Tabla_Primaria!E$3:E$434,$A78,Tabla_Primaria!Q$3:Q$434,"Empate")</f>
        <v>1</v>
      </c>
      <c r="M78" s="13">
        <f>SUM(K78+L78)</f>
        <v>3</v>
      </c>
    </row>
    <row r="79" spans="1:13" ht="15" hidden="1" x14ac:dyDescent="0.2">
      <c r="A79" s="4" t="s">
        <v>135</v>
      </c>
    </row>
    <row r="80" spans="1:13" ht="15" x14ac:dyDescent="0.2">
      <c r="A80" s="14" t="s">
        <v>49</v>
      </c>
      <c r="B80" s="15">
        <f>SUMIF(Tabla_Primaria!D$3:D$434,$A80,Tabla_Primaria!J$3:J$434)</f>
        <v>1</v>
      </c>
      <c r="C80" s="15">
        <f>SUMIF(Tabla_Primaria!E$3:E$434,$A80,Tabla_Primaria!K$3:K$434)</f>
        <v>5</v>
      </c>
      <c r="D80" s="15">
        <f>SUM(B80+C80)</f>
        <v>6</v>
      </c>
      <c r="E80" s="14">
        <f>COUNTIFS(Tabla_Primaria!D$3:D$434,$A80,Tabla_Primaria!P$3:P$434,"Victoria")</f>
        <v>1</v>
      </c>
      <c r="F80" s="14">
        <f>COUNTIFS(Tabla_Primaria!E$3:E$434,$A80,Tabla_Primaria!Q$3:Q$434,"Victoria")</f>
        <v>1</v>
      </c>
      <c r="G80" s="16">
        <f>SUM(E80+F80)</f>
        <v>2</v>
      </c>
      <c r="H80" s="14">
        <f>COUNTIFS(Tabla_Primaria!D$3:D$434,$A80,Tabla_Primaria!P$3:P$434,"Derrota")</f>
        <v>0</v>
      </c>
      <c r="I80" s="14">
        <f>COUNTIFS(Tabla_Primaria!E$3:E$434,$A80,Tabla_Primaria!Q$3:Q$434,"Derrota")</f>
        <v>2</v>
      </c>
      <c r="J80" s="16">
        <f>SUM(H80+I80)</f>
        <v>2</v>
      </c>
      <c r="K80" s="14">
        <f>COUNTIFS(Tabla_Primaria!D$3:D$434,$A80,Tabla_Primaria!P$3:P$434,"Empate")</f>
        <v>0</v>
      </c>
      <c r="L80" s="14">
        <f>COUNTIFS(Tabla_Primaria!E$3:E$434,$A80,Tabla_Primaria!Q$3:Q$434,"Empate")</f>
        <v>3</v>
      </c>
      <c r="M80" s="16">
        <f>SUM(K80+L80)</f>
        <v>3</v>
      </c>
    </row>
    <row r="81" spans="1:13" ht="15" hidden="1" x14ac:dyDescent="0.2">
      <c r="A81" s="7" t="s">
        <v>49</v>
      </c>
    </row>
    <row r="82" spans="1:13" ht="15" x14ac:dyDescent="0.2">
      <c r="A82" s="11" t="s">
        <v>531</v>
      </c>
      <c r="B82" s="12">
        <f>SUMIF(Tabla_Primaria!D$3:D$434,$A82,Tabla_Primaria!J$3:J$434)</f>
        <v>1</v>
      </c>
      <c r="C82" s="12">
        <f>SUMIF(Tabla_Primaria!E$3:E$434,$A82,Tabla_Primaria!K$3:K$434)</f>
        <v>1</v>
      </c>
      <c r="D82" s="12">
        <f>SUM(B82+C82)</f>
        <v>2</v>
      </c>
      <c r="E82" s="11">
        <f>COUNTIFS(Tabla_Primaria!D$3:D$434,$A82,Tabla_Primaria!P$3:P$434,"Victoria")</f>
        <v>0</v>
      </c>
      <c r="F82" s="11">
        <f>COUNTIFS(Tabla_Primaria!E$3:E$434,$A82,Tabla_Primaria!Q$3:Q$434,"Victoria")</f>
        <v>0</v>
      </c>
      <c r="G82" s="13">
        <f>SUM(E82+F82)</f>
        <v>0</v>
      </c>
      <c r="H82" s="11">
        <f>COUNTIFS(Tabla_Primaria!D$3:D$434,$A82,Tabla_Primaria!P$3:P$434,"Derrota")</f>
        <v>1</v>
      </c>
      <c r="I82" s="11">
        <f>COUNTIFS(Tabla_Primaria!E$3:E$434,$A82,Tabla_Primaria!Q$3:Q$434,"Derrota")</f>
        <v>2</v>
      </c>
      <c r="J82" s="13">
        <f>SUM(H82+I82)</f>
        <v>3</v>
      </c>
      <c r="K82" s="11">
        <f>COUNTIFS(Tabla_Primaria!D$3:D$434,$A82,Tabla_Primaria!P$3:P$434,"Empate")</f>
        <v>0</v>
      </c>
      <c r="L82" s="11">
        <f>COUNTIFS(Tabla_Primaria!E$3:E$434,$A82,Tabla_Primaria!Q$3:Q$434,"Empate")</f>
        <v>0</v>
      </c>
      <c r="M82" s="13">
        <f>SUM(K82+L82)</f>
        <v>0</v>
      </c>
    </row>
    <row r="83" spans="1:13" ht="15" hidden="1" x14ac:dyDescent="0.2">
      <c r="A83" s="4" t="s">
        <v>531</v>
      </c>
    </row>
    <row r="84" spans="1:13" ht="15" x14ac:dyDescent="0.2">
      <c r="A84" s="14" t="s">
        <v>38</v>
      </c>
      <c r="B84" s="15">
        <f>SUMIF(Tabla_Primaria!D$3:D$434,$A84,Tabla_Primaria!J$3:J$434)</f>
        <v>4</v>
      </c>
      <c r="C84" s="15">
        <f>SUMIF(Tabla_Primaria!E$3:E$434,$A84,Tabla_Primaria!K$3:K$434)</f>
        <v>10</v>
      </c>
      <c r="D84" s="15">
        <f>SUM(B84+C84)</f>
        <v>14</v>
      </c>
      <c r="E84" s="14">
        <f>COUNTIFS(Tabla_Primaria!D$3:D$434,$A84,Tabla_Primaria!P$3:P$434,"Victoria")</f>
        <v>2</v>
      </c>
      <c r="F84" s="14">
        <f>COUNTIFS(Tabla_Primaria!E$3:E$434,$A84,Tabla_Primaria!Q$3:Q$434,"Victoria")</f>
        <v>3</v>
      </c>
      <c r="G84" s="16">
        <f>SUM(E84+F84)</f>
        <v>5</v>
      </c>
      <c r="H84" s="14">
        <f>COUNTIFS(Tabla_Primaria!D$3:D$434,$A84,Tabla_Primaria!P$3:P$434,"Derrota")</f>
        <v>1</v>
      </c>
      <c r="I84" s="14">
        <f>COUNTIFS(Tabla_Primaria!E$3:E$434,$A84,Tabla_Primaria!Q$3:Q$434,"Derrota")</f>
        <v>5</v>
      </c>
      <c r="J84" s="16">
        <f>SUM(H84+I84)</f>
        <v>6</v>
      </c>
      <c r="K84" s="14">
        <f>COUNTIFS(Tabla_Primaria!D$3:D$434,$A84,Tabla_Primaria!P$3:P$434,"Empate")</f>
        <v>3</v>
      </c>
      <c r="L84" s="14">
        <f>COUNTIFS(Tabla_Primaria!E$3:E$434,$A84,Tabla_Primaria!Q$3:Q$434,"Empate")</f>
        <v>2</v>
      </c>
      <c r="M84" s="16">
        <f>SUM(K84+L84)</f>
        <v>5</v>
      </c>
    </row>
    <row r="85" spans="1:13" ht="15" hidden="1" x14ac:dyDescent="0.2">
      <c r="A85" s="4" t="s">
        <v>38</v>
      </c>
    </row>
    <row r="86" spans="1:13" ht="15" x14ac:dyDescent="0.2">
      <c r="A86" s="11" t="s">
        <v>1905</v>
      </c>
      <c r="B86" s="12">
        <f>SUMIF(Tabla_Primaria!D$3:D$434,$A86,Tabla_Primaria!J$3:J$434)</f>
        <v>0</v>
      </c>
      <c r="C86" s="12">
        <f>SUMIF(Tabla_Primaria!E$3:E$434,$A86,Tabla_Primaria!K$3:K$434)</f>
        <v>2</v>
      </c>
      <c r="D86" s="12">
        <f>SUM(B86+C86)</f>
        <v>2</v>
      </c>
      <c r="E86" s="11">
        <f>COUNTIFS(Tabla_Primaria!D$3:D$434,$A86,Tabla_Primaria!P$3:P$434,"Victoria")</f>
        <v>0</v>
      </c>
      <c r="F86" s="11">
        <f>COUNTIFS(Tabla_Primaria!E$3:E$434,$A86,Tabla_Primaria!Q$3:Q$434,"Victoria")</f>
        <v>1</v>
      </c>
      <c r="G86" s="13">
        <f>SUM(E86+F86)</f>
        <v>1</v>
      </c>
      <c r="H86" s="11">
        <f>COUNTIFS(Tabla_Primaria!D$3:D$434,$A86,Tabla_Primaria!P$3:P$434,"Derrota")</f>
        <v>1</v>
      </c>
      <c r="I86" s="11">
        <f>COUNTIFS(Tabla_Primaria!E$3:E$434,$A86,Tabla_Primaria!Q$3:Q$434,"Derrota")</f>
        <v>1</v>
      </c>
      <c r="J86" s="13">
        <f>SUM(H86+I86)</f>
        <v>2</v>
      </c>
      <c r="K86" s="11">
        <f>COUNTIFS(Tabla_Primaria!D$3:D$434,$A86,Tabla_Primaria!P$3:P$434,"Empate")</f>
        <v>0</v>
      </c>
      <c r="L86" s="11">
        <f>COUNTIFS(Tabla_Primaria!E$3:E$434,$A86,Tabla_Primaria!Q$3:Q$434,"Empate")</f>
        <v>0</v>
      </c>
      <c r="M86" s="13">
        <f>SUM(K86+L86)</f>
        <v>0</v>
      </c>
    </row>
    <row r="87" spans="1:13" ht="15" hidden="1" x14ac:dyDescent="0.2">
      <c r="A87" s="7" t="s">
        <v>1905</v>
      </c>
    </row>
    <row r="88" spans="1:13" ht="15" x14ac:dyDescent="0.2">
      <c r="A88" s="14" t="s">
        <v>90</v>
      </c>
      <c r="B88" s="15">
        <f>SUMIF(Tabla_Primaria!D$3:D$434,$A88,Tabla_Primaria!J$3:J$434)</f>
        <v>4</v>
      </c>
      <c r="C88" s="15">
        <f>SUMIF(Tabla_Primaria!E$3:E$434,$A88,Tabla_Primaria!K$3:K$434)</f>
        <v>3</v>
      </c>
      <c r="D88" s="15">
        <f>SUM(B88+C88)</f>
        <v>7</v>
      </c>
      <c r="E88" s="14">
        <f>COUNTIFS(Tabla_Primaria!D$3:D$434,$A88,Tabla_Primaria!P$3:P$434,"Victoria")</f>
        <v>1</v>
      </c>
      <c r="F88" s="14">
        <f>COUNTIFS(Tabla_Primaria!E$3:E$434,$A88,Tabla_Primaria!Q$3:Q$434,"Victoria")</f>
        <v>2</v>
      </c>
      <c r="G88" s="16">
        <f>SUM(E88+F88)</f>
        <v>3</v>
      </c>
      <c r="H88" s="14">
        <f>COUNTIFS(Tabla_Primaria!D$3:D$434,$A88,Tabla_Primaria!P$3:P$434,"Derrota")</f>
        <v>3</v>
      </c>
      <c r="I88" s="14">
        <f>COUNTIFS(Tabla_Primaria!E$3:E$434,$A88,Tabla_Primaria!Q$3:Q$434,"Derrota")</f>
        <v>3</v>
      </c>
      <c r="J88" s="16">
        <f>SUM(H88+I88)</f>
        <v>6</v>
      </c>
      <c r="K88" s="14">
        <f>COUNTIFS(Tabla_Primaria!D$3:D$434,$A88,Tabla_Primaria!P$3:P$434,"Empate")</f>
        <v>0</v>
      </c>
      <c r="L88" s="14">
        <f>COUNTIFS(Tabla_Primaria!E$3:E$434,$A88,Tabla_Primaria!Q$3:Q$434,"Empate")</f>
        <v>0</v>
      </c>
      <c r="M88" s="16">
        <f>SUM(K88+L88)</f>
        <v>0</v>
      </c>
    </row>
    <row r="89" spans="1:13" ht="15" hidden="1" x14ac:dyDescent="0.2">
      <c r="A89" s="7" t="s">
        <v>90</v>
      </c>
    </row>
    <row r="90" spans="1:13" ht="15" x14ac:dyDescent="0.2">
      <c r="A90" s="11" t="s">
        <v>82</v>
      </c>
      <c r="B90" s="12">
        <f>SUMIF(Tabla_Primaria!D$3:D$434,$A90,Tabla_Primaria!J$3:J$434)</f>
        <v>22</v>
      </c>
      <c r="C90" s="12">
        <f>SUMIF(Tabla_Primaria!E$3:E$434,$A90,Tabla_Primaria!K$3:K$434)</f>
        <v>8</v>
      </c>
      <c r="D90" s="12">
        <f>SUM(B90+C90)</f>
        <v>30</v>
      </c>
      <c r="E90" s="11">
        <f>COUNTIFS(Tabla_Primaria!D$3:D$434,$A90,Tabla_Primaria!P$3:P$434,"Victoria")</f>
        <v>7</v>
      </c>
      <c r="F90" s="11">
        <f>COUNTIFS(Tabla_Primaria!E$3:E$434,$A90,Tabla_Primaria!Q$3:Q$434,"Victoria")</f>
        <v>2</v>
      </c>
      <c r="G90" s="13">
        <f>SUM(E90+F90)</f>
        <v>9</v>
      </c>
      <c r="H90" s="11">
        <f>COUNTIFS(Tabla_Primaria!D$3:D$434,$A90,Tabla_Primaria!P$3:P$434,"Derrota")</f>
        <v>1</v>
      </c>
      <c r="I90" s="11">
        <f>COUNTIFS(Tabla_Primaria!E$3:E$434,$A90,Tabla_Primaria!Q$3:Q$434,"Derrota")</f>
        <v>6</v>
      </c>
      <c r="J90" s="13">
        <f>SUM(H90+I90)</f>
        <v>7</v>
      </c>
      <c r="K90" s="11">
        <f>COUNTIFS(Tabla_Primaria!D$3:D$434,$A90,Tabla_Primaria!P$3:P$434,"Empate")</f>
        <v>2</v>
      </c>
      <c r="L90" s="11">
        <f>COUNTIFS(Tabla_Primaria!E$3:E$434,$A90,Tabla_Primaria!Q$3:Q$434,"Empate")</f>
        <v>3</v>
      </c>
      <c r="M90" s="13">
        <f>SUM(K90+L90)</f>
        <v>5</v>
      </c>
    </row>
    <row r="91" spans="1:13" ht="15" hidden="1" x14ac:dyDescent="0.2">
      <c r="A91" s="4" t="s">
        <v>82</v>
      </c>
    </row>
    <row r="92" spans="1:13" ht="15" x14ac:dyDescent="0.2">
      <c r="A92" s="14" t="s">
        <v>98</v>
      </c>
      <c r="B92" s="15">
        <f>SUMIF(Tabla_Primaria!D$3:D$434,$A92,Tabla_Primaria!J$3:J$434)</f>
        <v>1</v>
      </c>
      <c r="C92" s="15">
        <f>SUMIF(Tabla_Primaria!E$3:E$434,$A92,Tabla_Primaria!K$3:K$434)</f>
        <v>7</v>
      </c>
      <c r="D92" s="15">
        <f>SUM(B92+C92)</f>
        <v>8</v>
      </c>
      <c r="E92" s="14">
        <f>COUNTIFS(Tabla_Primaria!D$3:D$434,$A92,Tabla_Primaria!P$3:P$434,"Victoria")</f>
        <v>0</v>
      </c>
      <c r="F92" s="14">
        <f>COUNTIFS(Tabla_Primaria!E$3:E$434,$A92,Tabla_Primaria!Q$3:Q$434,"Victoria")</f>
        <v>2</v>
      </c>
      <c r="G92" s="16">
        <f>SUM(E92+F92)</f>
        <v>2</v>
      </c>
      <c r="H92" s="14">
        <f>COUNTIFS(Tabla_Primaria!D$3:D$434,$A92,Tabla_Primaria!P$3:P$434,"Derrota")</f>
        <v>0</v>
      </c>
      <c r="I92" s="14">
        <f>COUNTIFS(Tabla_Primaria!E$3:E$434,$A92,Tabla_Primaria!Q$3:Q$434,"Derrota")</f>
        <v>3</v>
      </c>
      <c r="J92" s="16">
        <f>SUM(H92+I92)</f>
        <v>3</v>
      </c>
      <c r="K92" s="14">
        <f>COUNTIFS(Tabla_Primaria!D$3:D$434,$A92,Tabla_Primaria!P$3:P$434,"Empate")</f>
        <v>2</v>
      </c>
      <c r="L92" s="14">
        <f>COUNTIFS(Tabla_Primaria!E$3:E$434,$A92,Tabla_Primaria!Q$3:Q$434,"Empate")</f>
        <v>1</v>
      </c>
      <c r="M92" s="16">
        <f>SUM(K92+L92)</f>
        <v>3</v>
      </c>
    </row>
    <row r="93" spans="1:13" ht="15" hidden="1" x14ac:dyDescent="0.2">
      <c r="A93" s="7" t="s">
        <v>98</v>
      </c>
    </row>
    <row r="94" spans="1:13" ht="15" x14ac:dyDescent="0.2">
      <c r="A94" s="11" t="s">
        <v>92</v>
      </c>
      <c r="B94" s="12">
        <f>SUMIF(Tabla_Primaria!D$3:D$434,$A94,Tabla_Primaria!J$3:J$434)</f>
        <v>10</v>
      </c>
      <c r="C94" s="12">
        <f>SUMIF(Tabla_Primaria!E$3:E$434,$A94,Tabla_Primaria!K$3:K$434)</f>
        <v>4</v>
      </c>
      <c r="D94" s="12">
        <f>SUM(B94+C94)</f>
        <v>14</v>
      </c>
      <c r="E94" s="11">
        <f>COUNTIFS(Tabla_Primaria!D$3:D$434,$A94,Tabla_Primaria!P$3:P$434,"Victoria")</f>
        <v>3</v>
      </c>
      <c r="F94" s="11">
        <f>COUNTIFS(Tabla_Primaria!E$3:E$434,$A94,Tabla_Primaria!Q$3:Q$434,"Victoria")</f>
        <v>2</v>
      </c>
      <c r="G94" s="13">
        <f>SUM(E94+F94)</f>
        <v>5</v>
      </c>
      <c r="H94" s="11">
        <f>COUNTIFS(Tabla_Primaria!D$3:D$434,$A94,Tabla_Primaria!P$3:P$434,"Derrota")</f>
        <v>3</v>
      </c>
      <c r="I94" s="11">
        <f>COUNTIFS(Tabla_Primaria!E$3:E$434,$A94,Tabla_Primaria!Q$3:Q$434,"Derrota")</f>
        <v>0</v>
      </c>
      <c r="J94" s="13">
        <f>SUM(H94+I94)</f>
        <v>3</v>
      </c>
      <c r="K94" s="11">
        <f>COUNTIFS(Tabla_Primaria!D$3:D$434,$A94,Tabla_Primaria!P$3:P$434,"Empate")</f>
        <v>1</v>
      </c>
      <c r="L94" s="11">
        <f>COUNTIFS(Tabla_Primaria!E$3:E$434,$A94,Tabla_Primaria!Q$3:Q$434,"Empate")</f>
        <v>0</v>
      </c>
      <c r="M94" s="13">
        <f>SUM(K94+L94)</f>
        <v>1</v>
      </c>
    </row>
    <row r="95" spans="1:13" ht="15" hidden="1" x14ac:dyDescent="0.2">
      <c r="A95" s="4" t="s">
        <v>92</v>
      </c>
    </row>
    <row r="96" spans="1:13" ht="15" x14ac:dyDescent="0.2">
      <c r="A96" s="14" t="s">
        <v>95</v>
      </c>
      <c r="B96" s="15">
        <f>SUMIF(Tabla_Primaria!D$3:D$434,$A96,Tabla_Primaria!J$3:J$434)</f>
        <v>20</v>
      </c>
      <c r="C96" s="15">
        <f>SUMIF(Tabla_Primaria!E$3:E$434,$A96,Tabla_Primaria!K$3:K$434)</f>
        <v>4</v>
      </c>
      <c r="D96" s="15">
        <f>SUM(B96+C96)</f>
        <v>24</v>
      </c>
      <c r="E96" s="14">
        <f>COUNTIFS(Tabla_Primaria!D$3:D$434,$A96,Tabla_Primaria!P$3:P$434,"Victoria")</f>
        <v>5</v>
      </c>
      <c r="F96" s="14">
        <f>COUNTIFS(Tabla_Primaria!E$3:E$434,$A96,Tabla_Primaria!Q$3:Q$434,"Victoria")</f>
        <v>0</v>
      </c>
      <c r="G96" s="16">
        <f>SUM(E96+F96)</f>
        <v>5</v>
      </c>
      <c r="H96" s="14">
        <f>COUNTIFS(Tabla_Primaria!D$3:D$434,$A96,Tabla_Primaria!P$3:P$434,"Derrota")</f>
        <v>2</v>
      </c>
      <c r="I96" s="14">
        <f>COUNTIFS(Tabla_Primaria!E$3:E$434,$A96,Tabla_Primaria!Q$3:Q$434,"Derrota")</f>
        <v>5</v>
      </c>
      <c r="J96" s="16">
        <f>SUM(H96+I96)</f>
        <v>7</v>
      </c>
      <c r="K96" s="14">
        <f>COUNTIFS(Tabla_Primaria!D$3:D$434,$A96,Tabla_Primaria!P$3:P$434,"Empate")</f>
        <v>1</v>
      </c>
      <c r="L96" s="14">
        <f>COUNTIFS(Tabla_Primaria!E$3:E$434,$A96,Tabla_Primaria!Q$3:Q$434,"Empate")</f>
        <v>1</v>
      </c>
      <c r="M96" s="16">
        <f>SUM(K96+L96)</f>
        <v>2</v>
      </c>
    </row>
    <row r="97" spans="1:13" ht="15" hidden="1" x14ac:dyDescent="0.2">
      <c r="A97" s="4" t="s">
        <v>95</v>
      </c>
    </row>
    <row r="98" spans="1:13" ht="15" x14ac:dyDescent="0.2">
      <c r="A98" s="11" t="s">
        <v>113</v>
      </c>
      <c r="B98" s="12">
        <f>SUMIF(Tabla_Primaria!D$3:D$434,$A98,Tabla_Primaria!J$3:J$434)</f>
        <v>5</v>
      </c>
      <c r="C98" s="12">
        <f>SUMIF(Tabla_Primaria!E$3:E$434,$A98,Tabla_Primaria!K$3:K$434)</f>
        <v>6</v>
      </c>
      <c r="D98" s="12">
        <f>SUM(B98+C98)</f>
        <v>11</v>
      </c>
      <c r="E98" s="11">
        <f>COUNTIFS(Tabla_Primaria!D$3:D$434,$A98,Tabla_Primaria!P$3:P$434,"Victoria")</f>
        <v>2</v>
      </c>
      <c r="F98" s="11">
        <f>COUNTIFS(Tabla_Primaria!E$3:E$434,$A98,Tabla_Primaria!Q$3:Q$434,"Victoria")</f>
        <v>1</v>
      </c>
      <c r="G98" s="13">
        <f>SUM(E98+F98)</f>
        <v>3</v>
      </c>
      <c r="H98" s="11">
        <f>COUNTIFS(Tabla_Primaria!D$3:D$434,$A98,Tabla_Primaria!P$3:P$434,"Derrota")</f>
        <v>5</v>
      </c>
      <c r="I98" s="11">
        <f>COUNTIFS(Tabla_Primaria!E$3:E$434,$A98,Tabla_Primaria!Q$3:Q$434,"Derrota")</f>
        <v>6</v>
      </c>
      <c r="J98" s="13">
        <f>SUM(H98+I98)</f>
        <v>11</v>
      </c>
      <c r="K98" s="11">
        <f>COUNTIFS(Tabla_Primaria!D$3:D$434,$A98,Tabla_Primaria!P$3:P$434,"Empate")</f>
        <v>0</v>
      </c>
      <c r="L98" s="11">
        <f>COUNTIFS(Tabla_Primaria!E$3:E$434,$A98,Tabla_Primaria!Q$3:Q$434,"Empate")</f>
        <v>2</v>
      </c>
      <c r="M98" s="13">
        <f>SUM(K98+L98)</f>
        <v>2</v>
      </c>
    </row>
    <row r="99" spans="1:13" ht="15" hidden="1" x14ac:dyDescent="0.2">
      <c r="A99" s="7" t="s">
        <v>113</v>
      </c>
    </row>
    <row r="100" spans="1:13" ht="15" x14ac:dyDescent="0.2">
      <c r="A100" s="14" t="s">
        <v>104</v>
      </c>
      <c r="B100" s="15">
        <f>SUMIF(Tabla_Primaria!D$3:D$434,$A100,Tabla_Primaria!J$3:J$434)</f>
        <v>1</v>
      </c>
      <c r="C100" s="15">
        <f>SUMIF(Tabla_Primaria!E$3:E$434,$A100,Tabla_Primaria!K$3:K$434)</f>
        <v>1</v>
      </c>
      <c r="D100" s="15">
        <f>SUM(B100+C100)</f>
        <v>2</v>
      </c>
      <c r="E100" s="14">
        <f>COUNTIFS(Tabla_Primaria!D$3:D$434,$A100,Tabla_Primaria!P$3:P$434,"Victoria")</f>
        <v>0</v>
      </c>
      <c r="F100" s="14">
        <f>COUNTIFS(Tabla_Primaria!E$3:E$434,$A100,Tabla_Primaria!Q$3:Q$434,"Victoria")</f>
        <v>0</v>
      </c>
      <c r="G100" s="16">
        <f>SUM(E100+F100)</f>
        <v>0</v>
      </c>
      <c r="H100" s="14">
        <f>COUNTIFS(Tabla_Primaria!D$3:D$434,$A100,Tabla_Primaria!P$3:P$434,"Derrota")</f>
        <v>1</v>
      </c>
      <c r="I100" s="14">
        <f>COUNTIFS(Tabla_Primaria!E$3:E$434,$A100,Tabla_Primaria!Q$3:Q$434,"Derrota")</f>
        <v>1</v>
      </c>
      <c r="J100" s="16">
        <f>SUM(H100+I100)</f>
        <v>2</v>
      </c>
      <c r="K100" s="14">
        <f>COUNTIFS(Tabla_Primaria!D$3:D$434,$A100,Tabla_Primaria!P$3:P$434,"Empate")</f>
        <v>1</v>
      </c>
      <c r="L100" s="14">
        <f>COUNTIFS(Tabla_Primaria!E$3:E$434,$A100,Tabla_Primaria!Q$3:Q$434,"Empate")</f>
        <v>0</v>
      </c>
      <c r="M100" s="16">
        <f>SUM(K100+L100)</f>
        <v>1</v>
      </c>
    </row>
    <row r="101" spans="1:13" ht="15" hidden="1" x14ac:dyDescent="0.2">
      <c r="A101" s="4" t="s">
        <v>104</v>
      </c>
    </row>
    <row r="102" spans="1:13" ht="15" x14ac:dyDescent="0.2">
      <c r="A102" s="11" t="s">
        <v>118</v>
      </c>
      <c r="B102" s="12">
        <f>SUMIF(Tabla_Primaria!D$3:D$434,$A102,Tabla_Primaria!J$3:J$434)</f>
        <v>3</v>
      </c>
      <c r="C102" s="12">
        <f>SUMIF(Tabla_Primaria!E$3:E$434,$A102,Tabla_Primaria!K$3:K$434)</f>
        <v>8</v>
      </c>
      <c r="D102" s="12">
        <f>SUM(B102+C102)</f>
        <v>11</v>
      </c>
      <c r="E102" s="11">
        <f>COUNTIFS(Tabla_Primaria!D$3:D$434,$A102,Tabla_Primaria!P$3:P$434,"Victoria")</f>
        <v>0</v>
      </c>
      <c r="F102" s="11">
        <f>COUNTIFS(Tabla_Primaria!E$3:E$434,$A102,Tabla_Primaria!Q$3:Q$434,"Victoria")</f>
        <v>3</v>
      </c>
      <c r="G102" s="13">
        <f>SUM(E102+F102)</f>
        <v>3</v>
      </c>
      <c r="H102" s="11">
        <f>COUNTIFS(Tabla_Primaria!D$3:D$434,$A102,Tabla_Primaria!P$3:P$434,"Derrota")</f>
        <v>2</v>
      </c>
      <c r="I102" s="11">
        <f>COUNTIFS(Tabla_Primaria!E$3:E$434,$A102,Tabla_Primaria!Q$3:Q$434,"Derrota")</f>
        <v>0</v>
      </c>
      <c r="J102" s="13">
        <f>SUM(H102+I102)</f>
        <v>2</v>
      </c>
      <c r="K102" s="11">
        <f>COUNTIFS(Tabla_Primaria!D$3:D$434,$A102,Tabla_Primaria!P$3:P$434,"Empate")</f>
        <v>1</v>
      </c>
      <c r="L102" s="11">
        <f>COUNTIFS(Tabla_Primaria!E$3:E$434,$A102,Tabla_Primaria!Q$3:Q$434,"Empate")</f>
        <v>2</v>
      </c>
      <c r="M102" s="13">
        <f>SUM(K102+L102)</f>
        <v>3</v>
      </c>
    </row>
    <row r="103" spans="1:13" ht="15" hidden="1" x14ac:dyDescent="0.2">
      <c r="A103" s="4" t="s">
        <v>118</v>
      </c>
    </row>
    <row r="104" spans="1:13" ht="15" x14ac:dyDescent="0.2">
      <c r="A104" s="14" t="s">
        <v>1204</v>
      </c>
      <c r="B104" s="15">
        <f>SUMIF(Tabla_Primaria!D$3:D$434,$A104,Tabla_Primaria!J$3:J$434)</f>
        <v>1</v>
      </c>
      <c r="C104" s="15">
        <f>SUMIF(Tabla_Primaria!E$3:E$434,$A104,Tabla_Primaria!K$3:K$434)</f>
        <v>5</v>
      </c>
      <c r="D104" s="15">
        <f>SUM(B104+C104)</f>
        <v>6</v>
      </c>
      <c r="E104" s="14">
        <f>COUNTIFS(Tabla_Primaria!D$3:D$434,$A104,Tabla_Primaria!P$3:P$434,"Victoria")</f>
        <v>0</v>
      </c>
      <c r="F104" s="14">
        <f>COUNTIFS(Tabla_Primaria!E$3:E$434,$A104,Tabla_Primaria!Q$3:Q$434,"Victoria")</f>
        <v>2</v>
      </c>
      <c r="G104" s="16">
        <f>SUM(E104+F104)</f>
        <v>2</v>
      </c>
      <c r="H104" s="14">
        <f>COUNTIFS(Tabla_Primaria!D$3:D$434,$A104,Tabla_Primaria!P$3:P$434,"Derrota")</f>
        <v>4</v>
      </c>
      <c r="I104" s="14">
        <f>COUNTIFS(Tabla_Primaria!E$3:E$434,$A104,Tabla_Primaria!Q$3:Q$434,"Derrota")</f>
        <v>3</v>
      </c>
      <c r="J104" s="16">
        <f>SUM(H104+I104)</f>
        <v>7</v>
      </c>
      <c r="K104" s="14">
        <f>COUNTIFS(Tabla_Primaria!D$3:D$434,$A104,Tabla_Primaria!P$3:P$434,"Empate")</f>
        <v>0</v>
      </c>
      <c r="L104" s="14">
        <f>COUNTIFS(Tabla_Primaria!E$3:E$434,$A104,Tabla_Primaria!Q$3:Q$434,"Empate")</f>
        <v>0</v>
      </c>
      <c r="M104" s="16">
        <f>SUM(K104+L104)</f>
        <v>0</v>
      </c>
    </row>
    <row r="105" spans="1:13" ht="15" hidden="1" x14ac:dyDescent="0.2">
      <c r="A105" s="4" t="s">
        <v>1204</v>
      </c>
    </row>
    <row r="106" spans="1:13" ht="15" x14ac:dyDescent="0.2">
      <c r="A106" s="11" t="s">
        <v>244</v>
      </c>
      <c r="B106" s="12">
        <f>SUMIF(Tabla_Primaria!D$3:D$434,$A106,Tabla_Primaria!J$3:J$434)</f>
        <v>3</v>
      </c>
      <c r="C106" s="12">
        <f>SUMIF(Tabla_Primaria!E$3:E$434,$A106,Tabla_Primaria!K$3:K$434)</f>
        <v>2</v>
      </c>
      <c r="D106" s="12">
        <f>SUM(B106+C106)</f>
        <v>5</v>
      </c>
      <c r="E106" s="11">
        <f>COUNTIFS(Tabla_Primaria!D$3:D$434,$A106,Tabla_Primaria!P$3:P$434,"Victoria")</f>
        <v>1</v>
      </c>
      <c r="F106" s="11">
        <f>COUNTIFS(Tabla_Primaria!E$3:E$434,$A106,Tabla_Primaria!Q$3:Q$434,"Victoria")</f>
        <v>0</v>
      </c>
      <c r="G106" s="13">
        <f>SUM(E106+F106)</f>
        <v>1</v>
      </c>
      <c r="H106" s="11">
        <f>COUNTIFS(Tabla_Primaria!D$3:D$434,$A106,Tabla_Primaria!P$3:P$434,"Derrota")</f>
        <v>1</v>
      </c>
      <c r="I106" s="11">
        <f>COUNTIFS(Tabla_Primaria!E$3:E$434,$A106,Tabla_Primaria!Q$3:Q$434,"Derrota")</f>
        <v>1</v>
      </c>
      <c r="J106" s="13">
        <f>SUM(H106+I106)</f>
        <v>2</v>
      </c>
      <c r="K106" s="11">
        <f>COUNTIFS(Tabla_Primaria!D$3:D$434,$A106,Tabla_Primaria!P$3:P$434,"Empate")</f>
        <v>0</v>
      </c>
      <c r="L106" s="11">
        <f>COUNTIFS(Tabla_Primaria!E$3:E$434,$A106,Tabla_Primaria!Q$3:Q$434,"Empate")</f>
        <v>1</v>
      </c>
      <c r="M106" s="13">
        <f>SUM(K106+L106)</f>
        <v>1</v>
      </c>
    </row>
    <row r="107" spans="1:13" ht="15" hidden="1" x14ac:dyDescent="0.2">
      <c r="A107" s="7" t="s">
        <v>244</v>
      </c>
    </row>
    <row r="108" spans="1:13" ht="15" x14ac:dyDescent="0.2">
      <c r="A108" s="14" t="s">
        <v>249</v>
      </c>
      <c r="B108" s="15">
        <f>SUMIF(Tabla_Primaria!D$3:D$434,$A108,Tabla_Primaria!J$3:J$434)</f>
        <v>3</v>
      </c>
      <c r="C108" s="15">
        <f>SUMIF(Tabla_Primaria!E$3:E$434,$A108,Tabla_Primaria!K$3:K$434)</f>
        <v>2</v>
      </c>
      <c r="D108" s="15">
        <f>SUM(B108+C108)</f>
        <v>5</v>
      </c>
      <c r="E108" s="14">
        <f>COUNTIFS(Tabla_Primaria!D$3:D$434,$A108,Tabla_Primaria!P$3:P$434,"Victoria")</f>
        <v>0</v>
      </c>
      <c r="F108" s="14">
        <f>COUNTIFS(Tabla_Primaria!E$3:E$434,$A108,Tabla_Primaria!Q$3:Q$434,"Victoria")</f>
        <v>1</v>
      </c>
      <c r="G108" s="16">
        <f>SUM(E108+F108)</f>
        <v>1</v>
      </c>
      <c r="H108" s="14">
        <f>COUNTIFS(Tabla_Primaria!D$3:D$434,$A108,Tabla_Primaria!P$3:P$434,"Derrota")</f>
        <v>2</v>
      </c>
      <c r="I108" s="14">
        <f>COUNTIFS(Tabla_Primaria!E$3:E$434,$A108,Tabla_Primaria!Q$3:Q$434,"Derrota")</f>
        <v>2</v>
      </c>
      <c r="J108" s="16">
        <f>SUM(H108+I108)</f>
        <v>4</v>
      </c>
      <c r="K108" s="14">
        <f>COUNTIFS(Tabla_Primaria!D$3:D$434,$A108,Tabla_Primaria!P$3:P$434,"Empate")</f>
        <v>1</v>
      </c>
      <c r="L108" s="14">
        <f>COUNTIFS(Tabla_Primaria!E$3:E$434,$A108,Tabla_Primaria!Q$3:Q$434,"Empate")</f>
        <v>0</v>
      </c>
      <c r="M108" s="16">
        <f>SUM(K108+L108)</f>
        <v>1</v>
      </c>
    </row>
    <row r="109" spans="1:13" ht="15" hidden="1" x14ac:dyDescent="0.2">
      <c r="A109" s="7" t="s">
        <v>249</v>
      </c>
    </row>
    <row r="110" spans="1:13" ht="15" x14ac:dyDescent="0.2">
      <c r="A110" s="11" t="s">
        <v>149</v>
      </c>
      <c r="B110" s="12">
        <f>SUMIF(Tabla_Primaria!D$3:D$434,$A110,Tabla_Primaria!J$3:J$434)</f>
        <v>9</v>
      </c>
      <c r="C110" s="12">
        <f>SUMIF(Tabla_Primaria!E$3:E$434,$A110,Tabla_Primaria!K$3:K$434)</f>
        <v>2</v>
      </c>
      <c r="D110" s="12">
        <f>SUM(B110+C110)</f>
        <v>11</v>
      </c>
      <c r="E110" s="11">
        <f>COUNTIFS(Tabla_Primaria!D$3:D$434,$A110,Tabla_Primaria!P$3:P$434,"Victoria")</f>
        <v>2</v>
      </c>
      <c r="F110" s="11">
        <f>COUNTIFS(Tabla_Primaria!E$3:E$434,$A110,Tabla_Primaria!Q$3:Q$434,"Victoria")</f>
        <v>0</v>
      </c>
      <c r="G110" s="13">
        <f>SUM(E110+F110)</f>
        <v>2</v>
      </c>
      <c r="H110" s="11">
        <f>COUNTIFS(Tabla_Primaria!D$3:D$434,$A110,Tabla_Primaria!P$3:P$434,"Derrota")</f>
        <v>2</v>
      </c>
      <c r="I110" s="11">
        <f>COUNTIFS(Tabla_Primaria!E$3:E$434,$A110,Tabla_Primaria!Q$3:Q$434,"Derrota")</f>
        <v>1</v>
      </c>
      <c r="J110" s="13">
        <f>SUM(H110+I110)</f>
        <v>3</v>
      </c>
      <c r="K110" s="11">
        <f>COUNTIFS(Tabla_Primaria!D$3:D$434,$A110,Tabla_Primaria!P$3:P$434,"Empate")</f>
        <v>3</v>
      </c>
      <c r="L110" s="11">
        <f>COUNTIFS(Tabla_Primaria!E$3:E$434,$A110,Tabla_Primaria!Q$3:Q$434,"Empate")</f>
        <v>1</v>
      </c>
      <c r="M110" s="13">
        <f>SUM(K110+L110)</f>
        <v>4</v>
      </c>
    </row>
    <row r="111" spans="1:13" ht="15" hidden="1" x14ac:dyDescent="0.2">
      <c r="A111" s="4" t="s">
        <v>149</v>
      </c>
    </row>
    <row r="112" spans="1:13" ht="15" x14ac:dyDescent="0.2">
      <c r="A112" s="14" t="s">
        <v>106</v>
      </c>
      <c r="B112" s="15">
        <f>SUMIF(Tabla_Primaria!D$3:D$434,$A112,Tabla_Primaria!J$3:J$434)</f>
        <v>34</v>
      </c>
      <c r="C112" s="15">
        <f>SUMIF(Tabla_Primaria!E$3:E$434,$A112,Tabla_Primaria!K$3:K$434)</f>
        <v>22</v>
      </c>
      <c r="D112" s="15">
        <f>SUM(B112+C112)</f>
        <v>56</v>
      </c>
      <c r="E112" s="14">
        <f>COUNTIFS(Tabla_Primaria!D$3:D$434,$A112,Tabla_Primaria!P$3:P$434,"Victoria")</f>
        <v>9</v>
      </c>
      <c r="F112" s="14">
        <f>COUNTIFS(Tabla_Primaria!E$3:E$434,$A112,Tabla_Primaria!Q$3:Q$434,"Victoria")</f>
        <v>9</v>
      </c>
      <c r="G112" s="16">
        <f>SUM(E112+F112)</f>
        <v>18</v>
      </c>
      <c r="H112" s="14">
        <f>COUNTIFS(Tabla_Primaria!D$3:D$434,$A112,Tabla_Primaria!P$3:P$434,"Derrota")</f>
        <v>5</v>
      </c>
      <c r="I112" s="14">
        <f>COUNTIFS(Tabla_Primaria!E$3:E$434,$A112,Tabla_Primaria!Q$3:Q$434,"Derrota")</f>
        <v>3</v>
      </c>
      <c r="J112" s="16">
        <f>SUM(H112+I112)</f>
        <v>8</v>
      </c>
      <c r="K112" s="14">
        <f>COUNTIFS(Tabla_Primaria!D$3:D$434,$A112,Tabla_Primaria!P$3:P$434,"Empate")</f>
        <v>3</v>
      </c>
      <c r="L112" s="14">
        <f>COUNTIFS(Tabla_Primaria!E$3:E$434,$A112,Tabla_Primaria!Q$3:Q$434,"Empate")</f>
        <v>2</v>
      </c>
      <c r="M112" s="16">
        <f>SUM(K112+L112)</f>
        <v>5</v>
      </c>
    </row>
    <row r="113" spans="1:13" ht="15" hidden="1" x14ac:dyDescent="0.2">
      <c r="A113" s="7" t="s">
        <v>106</v>
      </c>
    </row>
    <row r="114" spans="1:13" ht="15" x14ac:dyDescent="0.2">
      <c r="A114" s="11" t="s">
        <v>52</v>
      </c>
      <c r="B114" s="12">
        <f>SUMIF(Tabla_Primaria!D$3:D$434,$A114,Tabla_Primaria!J$3:J$434)</f>
        <v>16</v>
      </c>
      <c r="C114" s="12">
        <f>SUMIF(Tabla_Primaria!E$3:E$434,$A114,Tabla_Primaria!K$3:K$434)</f>
        <v>13</v>
      </c>
      <c r="D114" s="12">
        <f>SUM(B114+C114)</f>
        <v>29</v>
      </c>
      <c r="E114" s="11">
        <f>COUNTIFS(Tabla_Primaria!D$3:D$434,$A114,Tabla_Primaria!P$3:P$434,"Victoria")</f>
        <v>6</v>
      </c>
      <c r="F114" s="11">
        <f>COUNTIFS(Tabla_Primaria!E$3:E$434,$A114,Tabla_Primaria!Q$3:Q$434,"Victoria")</f>
        <v>3</v>
      </c>
      <c r="G114" s="13">
        <f>SUM(E114+F114)</f>
        <v>9</v>
      </c>
      <c r="H114" s="11">
        <f>COUNTIFS(Tabla_Primaria!D$3:D$434,$A114,Tabla_Primaria!P$3:P$434,"Derrota")</f>
        <v>3</v>
      </c>
      <c r="I114" s="11">
        <f>COUNTIFS(Tabla_Primaria!E$3:E$434,$A114,Tabla_Primaria!Q$3:Q$434,"Derrota")</f>
        <v>2</v>
      </c>
      <c r="J114" s="13">
        <f>SUM(H114+I114)</f>
        <v>5</v>
      </c>
      <c r="K114" s="11">
        <f>COUNTIFS(Tabla_Primaria!D$3:D$434,$A114,Tabla_Primaria!P$3:P$434,"Empate")</f>
        <v>2</v>
      </c>
      <c r="L114" s="11">
        <f>COUNTIFS(Tabla_Primaria!E$3:E$434,$A114,Tabla_Primaria!Q$3:Q$434,"Empate")</f>
        <v>4</v>
      </c>
      <c r="M114" s="13">
        <f>SUM(K114+L114)</f>
        <v>6</v>
      </c>
    </row>
    <row r="115" spans="1:13" ht="15" hidden="1" x14ac:dyDescent="0.2">
      <c r="A115" s="4" t="s">
        <v>52</v>
      </c>
    </row>
    <row r="116" spans="1:13" ht="15" x14ac:dyDescent="0.2">
      <c r="A116" s="14" t="s">
        <v>53</v>
      </c>
      <c r="B116" s="15">
        <f>SUMIF(Tabla_Primaria!D$3:D$434,$A116,Tabla_Primaria!J$3:J$434)</f>
        <v>8</v>
      </c>
      <c r="C116" s="15">
        <f>SUMIF(Tabla_Primaria!E$3:E$434,$A116,Tabla_Primaria!K$3:K$434)</f>
        <v>14</v>
      </c>
      <c r="D116" s="15">
        <f>SUM(B116+C116)</f>
        <v>22</v>
      </c>
      <c r="E116" s="14">
        <f>COUNTIFS(Tabla_Primaria!D$3:D$434,$A116,Tabla_Primaria!P$3:P$434,"Victoria")</f>
        <v>2</v>
      </c>
      <c r="F116" s="14">
        <f>COUNTIFS(Tabla_Primaria!E$3:E$434,$A116,Tabla_Primaria!Q$3:Q$434,"Victoria")</f>
        <v>5</v>
      </c>
      <c r="G116" s="16">
        <f>SUM(E116+F116)</f>
        <v>7</v>
      </c>
      <c r="H116" s="14">
        <f>COUNTIFS(Tabla_Primaria!D$3:D$434,$A116,Tabla_Primaria!P$3:P$434,"Derrota")</f>
        <v>3</v>
      </c>
      <c r="I116" s="14">
        <f>COUNTIFS(Tabla_Primaria!E$3:E$434,$A116,Tabla_Primaria!Q$3:Q$434,"Derrota")</f>
        <v>4</v>
      </c>
      <c r="J116" s="16">
        <f>SUM(H116+I116)</f>
        <v>7</v>
      </c>
      <c r="K116" s="14">
        <f>COUNTIFS(Tabla_Primaria!D$3:D$434,$A116,Tabla_Primaria!P$3:P$434,"Empate")</f>
        <v>2</v>
      </c>
      <c r="L116" s="14">
        <f>COUNTIFS(Tabla_Primaria!E$3:E$434,$A116,Tabla_Primaria!Q$3:Q$434,"Empate")</f>
        <v>3</v>
      </c>
      <c r="M116" s="16">
        <f>SUM(K116+L116)</f>
        <v>5</v>
      </c>
    </row>
    <row r="117" spans="1:13" ht="15" hidden="1" x14ac:dyDescent="0.2">
      <c r="A117" s="4" t="s">
        <v>53</v>
      </c>
    </row>
    <row r="118" spans="1:13" ht="15" x14ac:dyDescent="0.2">
      <c r="A118" s="11" t="s">
        <v>365</v>
      </c>
      <c r="B118" s="12">
        <f>SUMIF(Tabla_Primaria!D$3:D$434,$A118,Tabla_Primaria!J$3:J$434)</f>
        <v>0</v>
      </c>
      <c r="C118" s="12">
        <f>SUMIF(Tabla_Primaria!E$3:E$434,$A118,Tabla_Primaria!K$3:K$434)</f>
        <v>1</v>
      </c>
      <c r="D118" s="12">
        <f>SUM(B118+C118)</f>
        <v>1</v>
      </c>
      <c r="E118" s="11">
        <f>COUNTIFS(Tabla_Primaria!D$3:D$434,$A118,Tabla_Primaria!P$3:P$434,"Victoria")</f>
        <v>0</v>
      </c>
      <c r="F118" s="11">
        <f>COUNTIFS(Tabla_Primaria!E$3:E$434,$A118,Tabla_Primaria!Q$3:Q$434,"Victoria")</f>
        <v>0</v>
      </c>
      <c r="G118" s="13">
        <f>SUM(E118+F118)</f>
        <v>0</v>
      </c>
      <c r="H118" s="11">
        <f>COUNTIFS(Tabla_Primaria!D$3:D$434,$A118,Tabla_Primaria!P$3:P$434,"Derrota")</f>
        <v>2</v>
      </c>
      <c r="I118" s="11">
        <f>COUNTIFS(Tabla_Primaria!E$3:E$434,$A118,Tabla_Primaria!Q$3:Q$434,"Derrota")</f>
        <v>1</v>
      </c>
      <c r="J118" s="13">
        <f>SUM(H118+I118)</f>
        <v>3</v>
      </c>
      <c r="K118" s="11">
        <f>COUNTIFS(Tabla_Primaria!D$3:D$434,$A118,Tabla_Primaria!P$3:P$434,"Empate")</f>
        <v>0</v>
      </c>
      <c r="L118" s="11">
        <f>COUNTIFS(Tabla_Primaria!E$3:E$434,$A118,Tabla_Primaria!Q$3:Q$434,"Empate")</f>
        <v>0</v>
      </c>
      <c r="M118" s="13">
        <f>SUM(K118+L118)</f>
        <v>0</v>
      </c>
    </row>
    <row r="119" spans="1:13" ht="15" hidden="1" x14ac:dyDescent="0.2">
      <c r="A119" s="7" t="s">
        <v>365</v>
      </c>
    </row>
    <row r="120" spans="1:13" ht="15" x14ac:dyDescent="0.2">
      <c r="A120" s="14" t="s">
        <v>282</v>
      </c>
      <c r="B120" s="15">
        <f>SUMIF(Tabla_Primaria!D$3:D$434,$A120,Tabla_Primaria!J$3:J$434)</f>
        <v>0</v>
      </c>
      <c r="C120" s="15">
        <f>SUMIF(Tabla_Primaria!E$3:E$434,$A120,Tabla_Primaria!K$3:K$434)</f>
        <v>0</v>
      </c>
      <c r="D120" s="15">
        <f>SUM(B120+C120)</f>
        <v>0</v>
      </c>
      <c r="E120" s="14">
        <f>COUNTIFS(Tabla_Primaria!D$3:D$434,$A120,Tabla_Primaria!P$3:P$434,"Victoria")</f>
        <v>0</v>
      </c>
      <c r="F120" s="14">
        <f>COUNTIFS(Tabla_Primaria!E$3:E$434,$A120,Tabla_Primaria!Q$3:Q$434,"Victoria")</f>
        <v>0</v>
      </c>
      <c r="G120" s="16">
        <f>SUM(E120+F120)</f>
        <v>0</v>
      </c>
      <c r="H120" s="14">
        <f>COUNTIFS(Tabla_Primaria!D$3:D$434,$A120,Tabla_Primaria!P$3:P$434,"Derrota")</f>
        <v>0</v>
      </c>
      <c r="I120" s="14">
        <f>COUNTIFS(Tabla_Primaria!E$3:E$434,$A120,Tabla_Primaria!Q$3:Q$434,"Derrota")</f>
        <v>2</v>
      </c>
      <c r="J120" s="16">
        <f>SUM(H120+I120)</f>
        <v>2</v>
      </c>
      <c r="K120" s="14">
        <f>COUNTIFS(Tabla_Primaria!D$3:D$434,$A120,Tabla_Primaria!P$3:P$434,"Empate")</f>
        <v>1</v>
      </c>
      <c r="L120" s="14">
        <f>COUNTIFS(Tabla_Primaria!E$3:E$434,$A120,Tabla_Primaria!Q$3:Q$434,"Empate")</f>
        <v>0</v>
      </c>
      <c r="M120" s="16">
        <f>SUM(K120+L120)</f>
        <v>1</v>
      </c>
    </row>
    <row r="121" spans="1:13" ht="15" hidden="1" x14ac:dyDescent="0.2">
      <c r="A121" s="4" t="s">
        <v>282</v>
      </c>
    </row>
    <row r="122" spans="1:13" ht="15" x14ac:dyDescent="0.2">
      <c r="A122" s="11" t="s">
        <v>128</v>
      </c>
      <c r="B122" s="12">
        <f>SUMIF(Tabla_Primaria!D$3:D$434,$A122,Tabla_Primaria!J$3:J$434)</f>
        <v>4</v>
      </c>
      <c r="C122" s="12">
        <f>SUMIF(Tabla_Primaria!E$3:E$434,$A122,Tabla_Primaria!K$3:K$434)</f>
        <v>6</v>
      </c>
      <c r="D122" s="12">
        <f>SUM(B122+C122)</f>
        <v>10</v>
      </c>
      <c r="E122" s="11">
        <f>COUNTIFS(Tabla_Primaria!D$3:D$434,$A122,Tabla_Primaria!P$3:P$434,"Victoria")</f>
        <v>0</v>
      </c>
      <c r="F122" s="11">
        <f>COUNTIFS(Tabla_Primaria!E$3:E$434,$A122,Tabla_Primaria!Q$3:Q$434,"Victoria")</f>
        <v>1</v>
      </c>
      <c r="G122" s="13">
        <f>SUM(E122+F122)</f>
        <v>1</v>
      </c>
      <c r="H122" s="11">
        <f>COUNTIFS(Tabla_Primaria!D$3:D$434,$A122,Tabla_Primaria!P$3:P$434,"Derrota")</f>
        <v>1</v>
      </c>
      <c r="I122" s="11">
        <f>COUNTIFS(Tabla_Primaria!E$3:E$434,$A122,Tabla_Primaria!Q$3:Q$434,"Derrota")</f>
        <v>7</v>
      </c>
      <c r="J122" s="13">
        <f>SUM(H122+I122)</f>
        <v>8</v>
      </c>
      <c r="K122" s="11">
        <f>COUNTIFS(Tabla_Primaria!D$3:D$434,$A122,Tabla_Primaria!P$3:P$434,"Empate")</f>
        <v>2</v>
      </c>
      <c r="L122" s="11">
        <f>COUNTIFS(Tabla_Primaria!E$3:E$434,$A122,Tabla_Primaria!Q$3:Q$434,"Empate")</f>
        <v>1</v>
      </c>
      <c r="M122" s="13">
        <f>SUM(K122+L122)</f>
        <v>3</v>
      </c>
    </row>
    <row r="123" spans="1:13" ht="15" hidden="1" x14ac:dyDescent="0.2">
      <c r="A123" s="4" t="s">
        <v>128</v>
      </c>
    </row>
    <row r="124" spans="1:13" ht="15" x14ac:dyDescent="0.2">
      <c r="A124" s="14" t="s">
        <v>180</v>
      </c>
      <c r="B124" s="15">
        <f>SUMIF(Tabla_Primaria!D$3:D$434,$A124,Tabla_Primaria!J$3:J$434)</f>
        <v>3</v>
      </c>
      <c r="C124" s="15">
        <f>SUMIF(Tabla_Primaria!E$3:E$434,$A124,Tabla_Primaria!K$3:K$434)</f>
        <v>7</v>
      </c>
      <c r="D124" s="15">
        <f>SUM(B124+C124)</f>
        <v>10</v>
      </c>
      <c r="E124" s="14">
        <f>COUNTIFS(Tabla_Primaria!D$3:D$434,$A124,Tabla_Primaria!P$3:P$434,"Victoria")</f>
        <v>1</v>
      </c>
      <c r="F124" s="14">
        <f>COUNTIFS(Tabla_Primaria!E$3:E$434,$A124,Tabla_Primaria!Q$3:Q$434,"Victoria")</f>
        <v>3</v>
      </c>
      <c r="G124" s="16">
        <f>SUM(E124+F124)</f>
        <v>4</v>
      </c>
      <c r="H124" s="14">
        <f>COUNTIFS(Tabla_Primaria!D$3:D$434,$A124,Tabla_Primaria!P$3:P$434,"Derrota")</f>
        <v>0</v>
      </c>
      <c r="I124" s="14">
        <f>COUNTIFS(Tabla_Primaria!E$3:E$434,$A124,Tabla_Primaria!Q$3:Q$434,"Derrota")</f>
        <v>2</v>
      </c>
      <c r="J124" s="16">
        <f>SUM(H124+I124)</f>
        <v>2</v>
      </c>
      <c r="K124" s="14">
        <f>COUNTIFS(Tabla_Primaria!D$3:D$434,$A124,Tabla_Primaria!P$3:P$434,"Empate")</f>
        <v>0</v>
      </c>
      <c r="L124" s="14">
        <f>COUNTIFS(Tabla_Primaria!E$3:E$434,$A124,Tabla_Primaria!Q$3:Q$434,"Empate")</f>
        <v>1</v>
      </c>
      <c r="M124" s="16">
        <f>SUM(K124+L124)</f>
        <v>1</v>
      </c>
    </row>
    <row r="125" spans="1:13" ht="15" hidden="1" x14ac:dyDescent="0.2">
      <c r="A125" s="4" t="s">
        <v>180</v>
      </c>
    </row>
    <row r="126" spans="1:13" ht="15" x14ac:dyDescent="0.2">
      <c r="A126" s="11" t="s">
        <v>168</v>
      </c>
      <c r="B126" s="12">
        <f>SUMIF(Tabla_Primaria!D$3:D$434,$A126,Tabla_Primaria!J$3:J$434)</f>
        <v>1</v>
      </c>
      <c r="C126" s="12">
        <f>SUMIF(Tabla_Primaria!E$3:E$434,$A126,Tabla_Primaria!K$3:K$434)</f>
        <v>4</v>
      </c>
      <c r="D126" s="12">
        <f>SUM(B126+C126)</f>
        <v>5</v>
      </c>
      <c r="E126" s="11">
        <f>COUNTIFS(Tabla_Primaria!D$3:D$434,$A126,Tabla_Primaria!P$3:P$434,"Victoria")</f>
        <v>1</v>
      </c>
      <c r="F126" s="11">
        <f>COUNTIFS(Tabla_Primaria!E$3:E$434,$A126,Tabla_Primaria!Q$3:Q$434,"Victoria")</f>
        <v>2</v>
      </c>
      <c r="G126" s="13">
        <f>SUM(E126+F126)</f>
        <v>3</v>
      </c>
      <c r="H126" s="11">
        <f>COUNTIFS(Tabla_Primaria!D$3:D$434,$A126,Tabla_Primaria!P$3:P$434,"Derrota")</f>
        <v>0</v>
      </c>
      <c r="I126" s="11">
        <f>COUNTIFS(Tabla_Primaria!E$3:E$434,$A126,Tabla_Primaria!Q$3:Q$434,"Derrota")</f>
        <v>2</v>
      </c>
      <c r="J126" s="13">
        <f>SUM(H126+I126)</f>
        <v>2</v>
      </c>
      <c r="K126" s="11">
        <f>COUNTIFS(Tabla_Primaria!D$3:D$434,$A126,Tabla_Primaria!P$3:P$434,"Empate")</f>
        <v>0</v>
      </c>
      <c r="L126" s="11">
        <f>COUNTIFS(Tabla_Primaria!E$3:E$434,$A126,Tabla_Primaria!Q$3:Q$434,"Empate")</f>
        <v>0</v>
      </c>
      <c r="M126" s="13">
        <f>SUM(K126+L126)</f>
        <v>0</v>
      </c>
    </row>
    <row r="127" spans="1:13" ht="15" hidden="1" x14ac:dyDescent="0.2">
      <c r="A127" s="7" t="s">
        <v>168</v>
      </c>
    </row>
    <row r="128" spans="1:13" ht="15" x14ac:dyDescent="0.2">
      <c r="A128" s="14" t="s">
        <v>18</v>
      </c>
      <c r="B128" s="15">
        <f>SUMIF(Tabla_Primaria!D$3:D$434,$A128,Tabla_Primaria!J$3:J$434)</f>
        <v>14</v>
      </c>
      <c r="C128" s="15">
        <f>SUMIF(Tabla_Primaria!E$3:E$434,$A128,Tabla_Primaria!K$3:K$434)</f>
        <v>12</v>
      </c>
      <c r="D128" s="15">
        <f>SUM(B128+C128)</f>
        <v>26</v>
      </c>
      <c r="E128" s="14">
        <f>COUNTIFS(Tabla_Primaria!D$3:D$434,$A128,Tabla_Primaria!P$3:P$434,"Victoria")</f>
        <v>5</v>
      </c>
      <c r="F128" s="14">
        <f>COUNTIFS(Tabla_Primaria!E$3:E$434,$A128,Tabla_Primaria!Q$3:Q$434,"Victoria")</f>
        <v>5</v>
      </c>
      <c r="G128" s="16">
        <f>SUM(E128+F128)</f>
        <v>10</v>
      </c>
      <c r="H128" s="14">
        <f>COUNTIFS(Tabla_Primaria!D$3:D$434,$A128,Tabla_Primaria!P$3:P$434,"Derrota")</f>
        <v>5</v>
      </c>
      <c r="I128" s="14">
        <f>COUNTIFS(Tabla_Primaria!E$3:E$434,$A128,Tabla_Primaria!Q$3:Q$434,"Derrota")</f>
        <v>1</v>
      </c>
      <c r="J128" s="16">
        <f>SUM(H128+I128)</f>
        <v>6</v>
      </c>
      <c r="K128" s="14">
        <f>COUNTIFS(Tabla_Primaria!D$3:D$434,$A128,Tabla_Primaria!P$3:P$434,"Empate")</f>
        <v>1</v>
      </c>
      <c r="L128" s="14">
        <f>COUNTIFS(Tabla_Primaria!E$3:E$434,$A128,Tabla_Primaria!Q$3:Q$434,"Empate")</f>
        <v>2</v>
      </c>
      <c r="M128" s="16">
        <f>SUM(K128+L128)</f>
        <v>3</v>
      </c>
    </row>
    <row r="129" spans="1:13" ht="15" hidden="1" x14ac:dyDescent="0.2">
      <c r="A129" s="7" t="s">
        <v>18</v>
      </c>
    </row>
    <row r="130" spans="1:13" ht="15" x14ac:dyDescent="0.2">
      <c r="A130" s="11" t="s">
        <v>77</v>
      </c>
      <c r="B130" s="12">
        <f>SUMIF(Tabla_Primaria!D$3:D$434,$A130,Tabla_Primaria!J$3:J$434)</f>
        <v>11</v>
      </c>
      <c r="C130" s="12">
        <f>SUMIF(Tabla_Primaria!E$3:E$434,$A130,Tabla_Primaria!K$3:K$434)</f>
        <v>12</v>
      </c>
      <c r="D130" s="12">
        <f>SUM(B130+C130)</f>
        <v>23</v>
      </c>
      <c r="E130" s="11">
        <f>COUNTIFS(Tabla_Primaria!D$3:D$434,$A130,Tabla_Primaria!P$3:P$434,"Victoria")</f>
        <v>3</v>
      </c>
      <c r="F130" s="11">
        <f>COUNTIFS(Tabla_Primaria!E$3:E$434,$A130,Tabla_Primaria!Q$3:Q$434,"Victoria")</f>
        <v>2</v>
      </c>
      <c r="G130" s="13">
        <f>SUM(E130+F130)</f>
        <v>5</v>
      </c>
      <c r="H130" s="11">
        <f>COUNTIFS(Tabla_Primaria!D$3:D$434,$A130,Tabla_Primaria!P$3:P$434,"Derrota")</f>
        <v>6</v>
      </c>
      <c r="I130" s="11">
        <f>COUNTIFS(Tabla_Primaria!E$3:E$434,$A130,Tabla_Primaria!Q$3:Q$434,"Derrota")</f>
        <v>5</v>
      </c>
      <c r="J130" s="13">
        <f>SUM(H130+I130)</f>
        <v>11</v>
      </c>
      <c r="K130" s="11">
        <f>COUNTIFS(Tabla_Primaria!D$3:D$434,$A130,Tabla_Primaria!P$3:P$434,"Empate")</f>
        <v>2</v>
      </c>
      <c r="L130" s="11">
        <f>COUNTIFS(Tabla_Primaria!E$3:E$434,$A130,Tabla_Primaria!Q$3:Q$434,"Empate")</f>
        <v>4</v>
      </c>
      <c r="M130" s="13">
        <f>SUM(K130+L130)</f>
        <v>6</v>
      </c>
    </row>
    <row r="131" spans="1:13" ht="15" hidden="1" x14ac:dyDescent="0.2">
      <c r="A131" s="7" t="s">
        <v>77</v>
      </c>
    </row>
    <row r="132" spans="1:13" ht="15.75" x14ac:dyDescent="0.25">
      <c r="A132" s="26" t="s">
        <v>1952</v>
      </c>
      <c r="B132" s="27">
        <f>SUBTOTAL(109,Totales[Goles como Equipo 1])</f>
        <v>607</v>
      </c>
      <c r="C132" s="27">
        <f>SUBTOTAL(109,Totales[Goles como Equipo 2])</f>
        <v>489</v>
      </c>
      <c r="D132" s="27">
        <f>SUBTOTAL(109,Totales[Total Goles])</f>
        <v>1096</v>
      </c>
      <c r="E132" s="26">
        <f>SUBTOTAL(109,Totales[Partidos Ganados como Equipo 1])</f>
        <v>206</v>
      </c>
      <c r="F132" s="26">
        <f>SUBTOTAL(109,Totales[Partidos Ganados como Equipo 2])</f>
        <v>146</v>
      </c>
      <c r="G132" s="26">
        <f>SUBTOTAL(109,Totales[Total Partidos Ganados])</f>
        <v>352</v>
      </c>
      <c r="H132" s="26">
        <f>SUBTOTAL(109,Totales[Partidos Perdidos como Equipo 1])</f>
        <v>146</v>
      </c>
      <c r="I132" s="26">
        <f>SUBTOTAL(109,Totales[Partidos Perdidos como Equipo 2])</f>
        <v>206</v>
      </c>
      <c r="J132" s="26">
        <f>SUBTOTAL(109,Totales[Total Partidos Perdidos])</f>
        <v>352</v>
      </c>
      <c r="K132" s="26">
        <f>SUBTOTAL(109,Totales[Partidos Empatados como Equipo 1])</f>
        <v>80</v>
      </c>
      <c r="L132" s="26">
        <f>SUBTOTAL(109,Totales[Partidos Empatados como Equipo 2])</f>
        <v>80</v>
      </c>
      <c r="M132" s="26">
        <f>SUBTOTAL(109,Totales[Total Partidos Empatados])</f>
        <v>160</v>
      </c>
    </row>
    <row r="133" spans="1:13" x14ac:dyDescent="0.2">
      <c r="D133" t="s">
        <v>1959</v>
      </c>
      <c r="G133" t="s">
        <v>1959</v>
      </c>
      <c r="J133" t="s">
        <v>1959</v>
      </c>
      <c r="M133" t="s">
        <v>1959</v>
      </c>
    </row>
    <row r="137" spans="1:13" x14ac:dyDescent="0.2">
      <c r="B137" s="161" t="s">
        <v>1957</v>
      </c>
      <c r="C137" s="161"/>
    </row>
    <row r="138" spans="1:13" ht="20.25" x14ac:dyDescent="0.3">
      <c r="A138" s="159" t="s">
        <v>1920</v>
      </c>
      <c r="B138" s="160"/>
      <c r="C138" s="160"/>
      <c r="D138" s="160"/>
    </row>
    <row r="139" spans="1:13" ht="15" x14ac:dyDescent="0.2">
      <c r="A139" s="47"/>
      <c r="B139" s="47"/>
      <c r="C139" s="48"/>
      <c r="D139" s="48"/>
    </row>
    <row r="140" spans="1:13" ht="15.75" x14ac:dyDescent="0.25">
      <c r="A140" s="48"/>
      <c r="B140" s="50" t="s">
        <v>1921</v>
      </c>
      <c r="C140" s="50" t="s">
        <v>1883</v>
      </c>
      <c r="D140" s="55" t="s">
        <v>1919</v>
      </c>
    </row>
    <row r="141" spans="1:13" ht="15.75" x14ac:dyDescent="0.25">
      <c r="A141" s="49" t="s">
        <v>1925</v>
      </c>
      <c r="B141" s="52">
        <f>SUM(Tabla_Primaria!J3:J434)</f>
        <v>607</v>
      </c>
      <c r="C141" s="52">
        <f>SUM(Tabla_Primaria!K3:K434)</f>
        <v>489</v>
      </c>
      <c r="D141" s="53">
        <f>SUM(B141+C141)</f>
        <v>1096</v>
      </c>
    </row>
    <row r="142" spans="1:13" ht="15.75" x14ac:dyDescent="0.25">
      <c r="A142" s="49" t="s">
        <v>1922</v>
      </c>
      <c r="B142" s="51">
        <f>COUNTIF(Tabla_Primaria!P$3:P$434,"Victoria")</f>
        <v>206</v>
      </c>
      <c r="C142" s="51">
        <f>COUNTIF(Tabla_Primaria!Q$3:Q$434,"Victoria")</f>
        <v>146</v>
      </c>
      <c r="D142" s="52"/>
    </row>
    <row r="143" spans="1:13" ht="15.75" x14ac:dyDescent="0.25">
      <c r="A143" s="49" t="s">
        <v>1923</v>
      </c>
      <c r="B143" s="51">
        <f>COUNTIF(Tabla_Primaria!P$3:P$434,"Derrota")</f>
        <v>146</v>
      </c>
      <c r="C143" s="51">
        <f>COUNTIF(Tabla_Primaria!Q$3:Q$434,"Derrota")</f>
        <v>206</v>
      </c>
      <c r="D143" s="48"/>
    </row>
    <row r="144" spans="1:13" ht="15.75" x14ac:dyDescent="0.25">
      <c r="A144" s="49" t="s">
        <v>1924</v>
      </c>
      <c r="B144" s="52">
        <f>COUNTIF(Tabla_Primaria!P$3:P$434,"Empate")</f>
        <v>80</v>
      </c>
      <c r="C144" s="52">
        <f>COUNTIF(Tabla_Primaria!Q$3:Q$434,"Empate")</f>
        <v>80</v>
      </c>
      <c r="D144" s="48"/>
    </row>
    <row r="145" spans="1:5" ht="15" x14ac:dyDescent="0.2">
      <c r="A145" s="48"/>
      <c r="B145" s="48"/>
      <c r="C145" s="48"/>
      <c r="D145" s="54">
        <v>432</v>
      </c>
    </row>
    <row r="147" spans="1:5" ht="15" x14ac:dyDescent="0.2">
      <c r="E147" s="13"/>
    </row>
    <row r="148" spans="1:5" ht="15" x14ac:dyDescent="0.2">
      <c r="A148" s="11"/>
      <c r="B148" s="11"/>
      <c r="C148" s="11"/>
      <c r="D148" s="11"/>
      <c r="E148" s="11"/>
    </row>
    <row r="149" spans="1:5" ht="15" x14ac:dyDescent="0.2">
      <c r="A149" s="11"/>
      <c r="B149" s="11"/>
      <c r="C149" s="11"/>
      <c r="D149" s="11"/>
      <c r="E149" s="11"/>
    </row>
    <row r="150" spans="1:5" ht="15" x14ac:dyDescent="0.2">
      <c r="A150" s="11"/>
      <c r="B150" s="11"/>
      <c r="C150" s="11"/>
      <c r="D150" s="11"/>
      <c r="E150" s="11"/>
    </row>
    <row r="151" spans="1:5" ht="15" x14ac:dyDescent="0.2">
      <c r="B151" s="11"/>
      <c r="C151" s="11"/>
      <c r="D151" s="11"/>
      <c r="E151" s="11"/>
    </row>
    <row r="152" spans="1:5" ht="15" x14ac:dyDescent="0.2">
      <c r="B152" s="11"/>
      <c r="C152" s="11"/>
      <c r="D152" s="11"/>
      <c r="E152" s="11"/>
    </row>
    <row r="153" spans="1:5" ht="15" x14ac:dyDescent="0.2">
      <c r="B153" s="11"/>
      <c r="C153" s="11"/>
      <c r="D153" s="11"/>
      <c r="E153" s="11"/>
    </row>
  </sheetData>
  <mergeCells count="2">
    <mergeCell ref="A138:D138"/>
    <mergeCell ref="B137:C137"/>
  </mergeCells>
  <conditionalFormatting sqref="A131 A89 A4 A6 A8 A10 A13 A15 A17 A19 A21 A23 A25 A27 A29 A31 A33 A35 A37 A39 A41 A43 A45 A47 A49 A51 A53 A55 A57 A59 A61 A63 A65 A67 A69 A71 A73 A75 A77 A79 A81 A83 A85 A87 A93 A95 A97 A99 A101 A103 A105 A107 A109 A111 A113 A115 A117 A119 A121 A123 A125 A127 A129">
    <cfRule type="cellIs" dxfId="25" priority="2" operator="equal">
      <formula>"Argentina"</formula>
    </cfRule>
  </conditionalFormatting>
  <conditionalFormatting sqref="D3:D130">
    <cfRule type="top10" dxfId="24" priority="3" rank="5"/>
    <cfRule type="top10" dxfId="23" priority="4" bottom="1" rank="4"/>
  </conditionalFormatting>
  <conditionalFormatting sqref="G3:G130">
    <cfRule type="top10" dxfId="22" priority="5" rank="3"/>
  </conditionalFormatting>
  <conditionalFormatting sqref="J3:J130">
    <cfRule type="top10" dxfId="21" priority="6" rank="3"/>
  </conditionalFormatting>
  <conditionalFormatting sqref="M3:M130">
    <cfRule type="top10" dxfId="20" priority="7" rank="3"/>
  </conditionalFormatting>
  <dataValidations count="1">
    <dataValidation type="textLength" operator="greaterThan" showInputMessage="1" showErrorMessage="1" errorTitle="Error" error="Celda vacía o formato incorrecto" promptTitle="Formato" prompt="Ingrese País" sqref="A4 A6 A8 A10 A13 A15 A17 A19 A21 A23 A25 A27 A29 A31 A33 A35 A37 A39 A41 A43 A45 A47 A49 A51 A53 A55 A57 A59 A61 A63 A65 A67 A69 A71 A73 A75 A77 A79 A81 A83 A85 A87 A89 A91 A93 A95 A97 A99 A101 A103 A105 A107 A109 A111 A113 A115 A117 A119 A121 A123 A125 A127 A129 A131" xr:uid="{00000000-0002-0000-0200-000000000000}">
      <formula1>1</formula1>
      <formula2>0</formula2>
    </dataValidation>
  </dataValidations>
  <pageMargins left="0.78749999999999998" right="0.78749999999999998" top="1.05277777777778" bottom="1.05277777777778" header="0.78749999999999998" footer="0.78749999999999998"/>
  <pageSetup paperSize="9" orientation="portrait" horizontalDpi="300" verticalDpi="300"/>
  <headerFooter>
    <oddHeader>&amp;C&amp;"Times New Roman,Normal"&amp;12&amp;A</oddHeader>
    <oddFooter>&amp;C&amp;"Times New Roman,Normal"&amp;12Página &amp;P</oddFooter>
  </headerFooter>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2B02-9971-4A97-9FE1-AABF9E77A01C}">
  <sheetPr>
    <tabColor theme="1" tint="0.499984740745262"/>
  </sheetPr>
  <dimension ref="B3:U10"/>
  <sheetViews>
    <sheetView workbookViewId="0">
      <selection activeCell="D20" sqref="D20"/>
    </sheetView>
  </sheetViews>
  <sheetFormatPr baseColWidth="10" defaultRowHeight="12.75" x14ac:dyDescent="0.2"/>
  <cols>
    <col min="2" max="2" width="17.85546875" bestFit="1" customWidth="1"/>
    <col min="3" max="3" width="20.140625" bestFit="1" customWidth="1"/>
    <col min="4" max="4" width="33.42578125" bestFit="1" customWidth="1"/>
    <col min="5" max="5" width="15.7109375" bestFit="1" customWidth="1"/>
    <col min="6" max="6" width="4.85546875" bestFit="1" customWidth="1"/>
    <col min="7" max="7" width="17.85546875" bestFit="1" customWidth="1"/>
    <col min="8" max="8" width="31.28515625" bestFit="1" customWidth="1"/>
    <col min="9" max="9" width="13.140625" bestFit="1" customWidth="1"/>
    <col min="13" max="13" width="17.85546875" bestFit="1" customWidth="1"/>
    <col min="14" max="14" width="31.28515625" bestFit="1" customWidth="1"/>
    <col min="20" max="20" width="17.85546875" bestFit="1" customWidth="1"/>
    <col min="21" max="21" width="33.42578125" bestFit="1" customWidth="1"/>
  </cols>
  <sheetData>
    <row r="3" spans="2:21" x14ac:dyDescent="0.2">
      <c r="B3" s="79" t="s">
        <v>1976</v>
      </c>
      <c r="C3" t="s">
        <v>1977</v>
      </c>
      <c r="G3" s="79" t="s">
        <v>1976</v>
      </c>
      <c r="H3" t="s">
        <v>1978</v>
      </c>
      <c r="M3" s="79" t="s">
        <v>1976</v>
      </c>
      <c r="N3" t="s">
        <v>1979</v>
      </c>
      <c r="T3" s="79" t="s">
        <v>1976</v>
      </c>
      <c r="U3" t="s">
        <v>1980</v>
      </c>
    </row>
    <row r="4" spans="2:21" x14ac:dyDescent="0.2">
      <c r="B4" s="80" t="s">
        <v>1902</v>
      </c>
      <c r="C4" s="81">
        <v>111</v>
      </c>
      <c r="G4" s="80" t="s">
        <v>1902</v>
      </c>
      <c r="H4" s="81">
        <v>23</v>
      </c>
      <c r="M4" s="80" t="s">
        <v>1902</v>
      </c>
      <c r="N4" s="81">
        <v>62</v>
      </c>
      <c r="T4" s="80" t="s">
        <v>1902</v>
      </c>
      <c r="U4" s="81">
        <v>26</v>
      </c>
    </row>
    <row r="5" spans="2:21" x14ac:dyDescent="0.2">
      <c r="B5" s="80" t="s">
        <v>1901</v>
      </c>
      <c r="C5" s="81">
        <v>59</v>
      </c>
      <c r="G5" s="80" t="s">
        <v>1901</v>
      </c>
      <c r="H5" s="81">
        <v>17</v>
      </c>
      <c r="M5" s="80" t="s">
        <v>1901</v>
      </c>
      <c r="N5" s="81">
        <v>25</v>
      </c>
      <c r="T5" s="80" t="s">
        <v>1901</v>
      </c>
      <c r="U5" s="81">
        <v>12</v>
      </c>
    </row>
    <row r="6" spans="2:21" x14ac:dyDescent="0.2">
      <c r="B6" s="80" t="s">
        <v>1897</v>
      </c>
      <c r="C6" s="81">
        <v>244</v>
      </c>
      <c r="G6" s="80" t="s">
        <v>1897</v>
      </c>
      <c r="H6" s="81">
        <v>88</v>
      </c>
      <c r="M6" s="80" t="s">
        <v>1897</v>
      </c>
      <c r="N6" s="81">
        <v>66</v>
      </c>
      <c r="T6" s="80" t="s">
        <v>1897</v>
      </c>
      <c r="U6" s="81">
        <v>27</v>
      </c>
    </row>
    <row r="7" spans="2:21" x14ac:dyDescent="0.2">
      <c r="B7" s="80" t="s">
        <v>115</v>
      </c>
      <c r="C7" s="81">
        <v>92</v>
      </c>
      <c r="G7" s="80" t="s">
        <v>115</v>
      </c>
      <c r="H7" s="81">
        <v>24</v>
      </c>
      <c r="M7" s="80" t="s">
        <v>115</v>
      </c>
      <c r="N7" s="81">
        <v>49</v>
      </c>
      <c r="T7" s="80" t="s">
        <v>115</v>
      </c>
      <c r="U7" s="81">
        <v>19</v>
      </c>
    </row>
    <row r="8" spans="2:21" x14ac:dyDescent="0.2">
      <c r="B8" s="80" t="s">
        <v>1896</v>
      </c>
      <c r="C8" s="81">
        <v>575</v>
      </c>
      <c r="G8" s="80" t="s">
        <v>1896</v>
      </c>
      <c r="H8" s="81">
        <v>198</v>
      </c>
      <c r="M8" s="80" t="s">
        <v>1896</v>
      </c>
      <c r="N8" s="81">
        <v>143</v>
      </c>
      <c r="T8" s="80" t="s">
        <v>1896</v>
      </c>
      <c r="U8" s="81">
        <v>71</v>
      </c>
    </row>
    <row r="9" spans="2:21" x14ac:dyDescent="0.2">
      <c r="B9" s="80" t="s">
        <v>1904</v>
      </c>
      <c r="C9" s="81">
        <v>15</v>
      </c>
      <c r="G9" s="80" t="s">
        <v>1904</v>
      </c>
      <c r="H9" s="81">
        <v>2</v>
      </c>
      <c r="M9" s="80" t="s">
        <v>1904</v>
      </c>
      <c r="N9" s="81">
        <v>7</v>
      </c>
      <c r="T9" s="80" t="s">
        <v>1904</v>
      </c>
      <c r="U9" s="81">
        <v>5</v>
      </c>
    </row>
    <row r="10" spans="2:21" x14ac:dyDescent="0.2">
      <c r="B10" s="80" t="s">
        <v>1975</v>
      </c>
      <c r="C10" s="81">
        <v>1096</v>
      </c>
      <c r="G10" s="80" t="s">
        <v>1975</v>
      </c>
      <c r="H10" s="81">
        <v>352</v>
      </c>
      <c r="M10" s="80" t="s">
        <v>1975</v>
      </c>
      <c r="N10" s="81">
        <v>352</v>
      </c>
      <c r="T10" s="80" t="s">
        <v>1975</v>
      </c>
      <c r="U10" s="81">
        <v>160</v>
      </c>
    </row>
  </sheetData>
  <pageMargins left="0.7" right="0.7" top="0.75" bottom="0.75" header="0.3" footer="0.3"/>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84C78-2E7D-40AB-BBC6-C851B4E463E5}">
  <sheetPr>
    <tabColor theme="1" tint="0.499984740745262"/>
  </sheetPr>
  <dimension ref="A1:AX15"/>
  <sheetViews>
    <sheetView workbookViewId="0">
      <selection activeCell="AI15" sqref="AI15"/>
    </sheetView>
  </sheetViews>
  <sheetFormatPr baseColWidth="10" defaultRowHeight="12.75" x14ac:dyDescent="0.2"/>
  <cols>
    <col min="1" max="1" width="17.85546875" bestFit="1" customWidth="1"/>
    <col min="2" max="2" width="20.140625" bestFit="1" customWidth="1"/>
    <col min="3" max="3" width="12.85546875" customWidth="1"/>
    <col min="4" max="4" width="12" customWidth="1"/>
    <col min="5" max="5" width="9" bestFit="1" customWidth="1"/>
    <col min="6" max="6" width="17.85546875" bestFit="1" customWidth="1"/>
    <col min="7" max="7" width="2.140625" customWidth="1"/>
    <col min="8" max="8" width="2.42578125" customWidth="1"/>
    <col min="9" max="9" width="17.85546875" bestFit="1" customWidth="1"/>
    <col min="10" max="10" width="31.28515625" bestFit="1" customWidth="1"/>
    <col min="11" max="11" width="17.85546875" bestFit="1" customWidth="1"/>
    <col min="12" max="12" width="31.28515625" bestFit="1" customWidth="1"/>
    <col min="13" max="13" width="4.28515625" customWidth="1"/>
    <col min="14" max="14" width="17.85546875" bestFit="1" customWidth="1"/>
    <col min="15" max="15" width="31.28515625" bestFit="1" customWidth="1"/>
    <col min="16" max="16" width="17.85546875" bestFit="1" customWidth="1"/>
    <col min="17" max="17" width="49.7109375" customWidth="1"/>
    <col min="18" max="18" width="7.5703125" bestFit="1" customWidth="1"/>
    <col min="19" max="19" width="17.85546875" bestFit="1" customWidth="1"/>
    <col min="20" max="20" width="33.42578125" bestFit="1" customWidth="1"/>
    <col min="21" max="21" width="8.42578125" bestFit="1" customWidth="1"/>
    <col min="22" max="22" width="6" bestFit="1" customWidth="1"/>
    <col min="23" max="23" width="8.42578125" bestFit="1" customWidth="1"/>
    <col min="24" max="24" width="7.28515625" bestFit="1" customWidth="1"/>
    <col min="25" max="25" width="9.28515625" bestFit="1" customWidth="1"/>
    <col min="26" max="26" width="7" bestFit="1" customWidth="1"/>
    <col min="27" max="27" width="7.5703125" bestFit="1" customWidth="1"/>
    <col min="28" max="28" width="9.5703125" bestFit="1" customWidth="1"/>
    <col min="29" max="29" width="17.85546875" bestFit="1" customWidth="1"/>
    <col min="30" max="30" width="23" bestFit="1" customWidth="1"/>
    <col min="31" max="32" width="17.140625" bestFit="1" customWidth="1"/>
    <col min="33" max="33" width="7.5703125" bestFit="1" customWidth="1"/>
    <col min="34" max="34" width="17.85546875" bestFit="1" customWidth="1"/>
    <col min="35" max="35" width="31.28515625" bestFit="1" customWidth="1"/>
    <col min="36" max="36" width="9" bestFit="1" customWidth="1"/>
    <col min="37" max="38" width="17.140625" bestFit="1" customWidth="1"/>
    <col min="39" max="39" width="8.5703125" bestFit="1" customWidth="1"/>
    <col min="40" max="41" width="17.140625" bestFit="1" customWidth="1"/>
    <col min="42" max="42" width="23.42578125" bestFit="1" customWidth="1"/>
    <col min="43" max="44" width="17.140625" bestFit="1" customWidth="1"/>
    <col min="45" max="45" width="6.28515625" bestFit="1" customWidth="1"/>
    <col min="46" max="47" width="17.140625" bestFit="1" customWidth="1"/>
    <col min="48" max="48" width="10.42578125" bestFit="1" customWidth="1"/>
    <col min="49" max="50" width="17.140625" bestFit="1" customWidth="1"/>
    <col min="51" max="51" width="6.140625" bestFit="1" customWidth="1"/>
    <col min="52" max="53" width="17.140625" bestFit="1" customWidth="1"/>
    <col min="54" max="54" width="9.7109375" bestFit="1" customWidth="1"/>
    <col min="55" max="56" width="17.140625" bestFit="1" customWidth="1"/>
    <col min="57" max="57" width="10.5703125" bestFit="1" customWidth="1"/>
    <col min="58" max="59" width="17.140625" bestFit="1" customWidth="1"/>
    <col min="60" max="60" width="12.42578125" bestFit="1" customWidth="1"/>
    <col min="61" max="62" width="17.140625" bestFit="1" customWidth="1"/>
    <col min="63" max="63" width="7.5703125" bestFit="1" customWidth="1"/>
    <col min="64" max="65" width="17.140625" bestFit="1" customWidth="1"/>
    <col min="66" max="66" width="8.42578125" bestFit="1" customWidth="1"/>
    <col min="67" max="68" width="17.140625" bestFit="1" customWidth="1"/>
    <col min="69" max="69" width="8.42578125" bestFit="1" customWidth="1"/>
    <col min="70" max="71" width="17.140625" bestFit="1" customWidth="1"/>
    <col min="72" max="72" width="7.28515625" bestFit="1" customWidth="1"/>
    <col min="73" max="74" width="17.140625" bestFit="1" customWidth="1"/>
    <col min="75" max="75" width="9.28515625" bestFit="1" customWidth="1"/>
    <col min="76" max="77" width="17.140625" bestFit="1" customWidth="1"/>
    <col min="78" max="78" width="7" bestFit="1" customWidth="1"/>
    <col min="79" max="80" width="17.140625" bestFit="1" customWidth="1"/>
    <col min="81" max="81" width="7.5703125" bestFit="1" customWidth="1"/>
    <col min="82" max="83" width="17.140625" bestFit="1" customWidth="1"/>
    <col min="84" max="84" width="9.5703125" bestFit="1" customWidth="1"/>
    <col min="85" max="86" width="17.140625" bestFit="1" customWidth="1"/>
    <col min="87" max="87" width="7" bestFit="1" customWidth="1"/>
    <col min="88" max="89" width="17.140625" bestFit="1" customWidth="1"/>
    <col min="90" max="90" width="6.140625" bestFit="1" customWidth="1"/>
    <col min="91" max="92" width="17.140625" bestFit="1" customWidth="1"/>
    <col min="93" max="93" width="6.5703125" bestFit="1" customWidth="1"/>
    <col min="94" max="95" width="17.140625" bestFit="1" customWidth="1"/>
    <col min="96" max="96" width="15" bestFit="1" customWidth="1"/>
    <col min="97" max="98" width="17.140625" bestFit="1" customWidth="1"/>
    <col min="99" max="99" width="7.5703125" bestFit="1" customWidth="1"/>
    <col min="100" max="101" width="17.140625" bestFit="1" customWidth="1"/>
    <col min="102" max="102" width="11.85546875" bestFit="1" customWidth="1"/>
    <col min="103" max="104" width="17.140625" bestFit="1" customWidth="1"/>
    <col min="105" max="105" width="7.5703125" bestFit="1" customWidth="1"/>
    <col min="106" max="107" width="17.140625" bestFit="1" customWidth="1"/>
    <col min="108" max="108" width="8.7109375" bestFit="1" customWidth="1"/>
    <col min="109" max="110" width="17.140625" bestFit="1" customWidth="1"/>
    <col min="111" max="111" width="6.85546875" bestFit="1" customWidth="1"/>
    <col min="112" max="113" width="17.140625" bestFit="1" customWidth="1"/>
    <col min="114" max="114" width="6.28515625" bestFit="1" customWidth="1"/>
    <col min="115" max="116" width="17.140625" bestFit="1" customWidth="1"/>
    <col min="117" max="117" width="11.85546875" bestFit="1" customWidth="1"/>
    <col min="118" max="119" width="17.140625" bestFit="1" customWidth="1"/>
    <col min="120" max="120" width="8.5703125" bestFit="1" customWidth="1"/>
    <col min="121" max="122" width="17.140625" bestFit="1" customWidth="1"/>
    <col min="123" max="123" width="6.140625" bestFit="1" customWidth="1"/>
    <col min="124" max="125" width="17.140625" bestFit="1" customWidth="1"/>
    <col min="126" max="126" width="10.85546875" bestFit="1" customWidth="1"/>
    <col min="127" max="128" width="17.140625" bestFit="1" customWidth="1"/>
    <col min="129" max="129" width="15" bestFit="1" customWidth="1"/>
    <col min="130" max="131" width="17.140625" bestFit="1" customWidth="1"/>
    <col min="132" max="132" width="7.5703125" bestFit="1" customWidth="1"/>
    <col min="133" max="134" width="17.140625" bestFit="1" customWidth="1"/>
    <col min="135" max="135" width="8.7109375" bestFit="1" customWidth="1"/>
    <col min="136" max="137" width="17.140625" bestFit="1" customWidth="1"/>
    <col min="138" max="138" width="11.85546875" bestFit="1" customWidth="1"/>
    <col min="139" max="140" width="17.140625" bestFit="1" customWidth="1"/>
    <col min="141" max="141" width="12.85546875" bestFit="1" customWidth="1"/>
    <col min="142" max="143" width="17.140625" bestFit="1" customWidth="1"/>
    <col min="144" max="144" width="7.5703125" bestFit="1" customWidth="1"/>
    <col min="145" max="146" width="17.140625" bestFit="1" customWidth="1"/>
    <col min="147" max="147" width="7.85546875" bestFit="1" customWidth="1"/>
    <col min="148" max="149" width="17.140625" bestFit="1" customWidth="1"/>
    <col min="150" max="150" width="8.5703125" bestFit="1" customWidth="1"/>
    <col min="151" max="152" width="17.140625" bestFit="1" customWidth="1"/>
    <col min="153" max="153" width="9.7109375" bestFit="1" customWidth="1"/>
    <col min="154" max="155" width="17.140625" bestFit="1" customWidth="1"/>
    <col min="156" max="156" width="6.140625" bestFit="1" customWidth="1"/>
    <col min="157" max="158" width="17.140625" bestFit="1" customWidth="1"/>
    <col min="159" max="159" width="7.42578125" bestFit="1" customWidth="1"/>
    <col min="160" max="161" width="17.140625" bestFit="1" customWidth="1"/>
    <col min="162" max="162" width="8.7109375" bestFit="1" customWidth="1"/>
    <col min="163" max="164" width="17.140625" bestFit="1" customWidth="1"/>
    <col min="165" max="165" width="18.42578125" bestFit="1" customWidth="1"/>
    <col min="166" max="167" width="17.140625" bestFit="1" customWidth="1"/>
    <col min="168" max="168" width="9.140625" bestFit="1" customWidth="1"/>
    <col min="169" max="170" width="17.140625" bestFit="1" customWidth="1"/>
    <col min="171" max="171" width="6.85546875" bestFit="1" customWidth="1"/>
    <col min="172" max="173" width="17.140625" bestFit="1" customWidth="1"/>
    <col min="174" max="174" width="12.85546875" bestFit="1" customWidth="1"/>
    <col min="175" max="176" width="17.140625" bestFit="1" customWidth="1"/>
    <col min="177" max="177" width="9" bestFit="1" customWidth="1"/>
    <col min="178" max="179" width="17.140625" bestFit="1" customWidth="1"/>
    <col min="180" max="180" width="8.5703125" bestFit="1" customWidth="1"/>
    <col min="181" max="182" width="17.140625" bestFit="1" customWidth="1"/>
    <col min="183" max="183" width="7" bestFit="1" customWidth="1"/>
    <col min="184" max="185" width="17.140625" bestFit="1" customWidth="1"/>
    <col min="186" max="186" width="8.85546875" bestFit="1" customWidth="1"/>
    <col min="187" max="188" width="17.140625" bestFit="1" customWidth="1"/>
    <col min="189" max="189" width="9" bestFit="1" customWidth="1"/>
    <col min="190" max="191" width="17.140625" bestFit="1" customWidth="1"/>
    <col min="192" max="192" width="12.140625" bestFit="1" customWidth="1"/>
    <col min="193" max="194" width="17.140625" bestFit="1" customWidth="1"/>
    <col min="195" max="195" width="6.28515625" bestFit="1" customWidth="1"/>
    <col min="196" max="197" width="17.140625" bestFit="1" customWidth="1"/>
    <col min="198" max="198" width="8.42578125" bestFit="1" customWidth="1"/>
    <col min="199" max="200" width="17.140625" bestFit="1" customWidth="1"/>
    <col min="201" max="201" width="11.85546875" bestFit="1" customWidth="1"/>
    <col min="202" max="203" width="17.140625" bestFit="1" customWidth="1"/>
    <col min="204" max="204" width="6.140625" bestFit="1" customWidth="1"/>
    <col min="205" max="206" width="17.140625" bestFit="1" customWidth="1"/>
    <col min="207" max="207" width="20.140625" bestFit="1" customWidth="1"/>
    <col min="208" max="209" width="17.140625" bestFit="1" customWidth="1"/>
    <col min="210" max="210" width="7.5703125" bestFit="1" customWidth="1"/>
    <col min="211" max="212" width="17.140625" bestFit="1" customWidth="1"/>
    <col min="213" max="213" width="7.140625" bestFit="1" customWidth="1"/>
    <col min="214" max="215" width="17.140625" bestFit="1" customWidth="1"/>
    <col min="216" max="216" width="8" bestFit="1" customWidth="1"/>
    <col min="217" max="218" width="17.140625" bestFit="1" customWidth="1"/>
    <col min="219" max="219" width="8.5703125" bestFit="1" customWidth="1"/>
    <col min="220" max="221" width="17.140625" bestFit="1" customWidth="1"/>
    <col min="222" max="222" width="6.140625" bestFit="1" customWidth="1"/>
    <col min="223" max="224" width="17.140625" bestFit="1" customWidth="1"/>
    <col min="225" max="225" width="25.42578125" bestFit="1" customWidth="1"/>
    <col min="226" max="227" width="36.7109375" bestFit="1" customWidth="1"/>
  </cols>
  <sheetData>
    <row r="1" spans="1:50" x14ac:dyDescent="0.2">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89"/>
      <c r="AD1" s="89"/>
      <c r="AE1" s="89"/>
      <c r="AF1" s="89"/>
      <c r="AG1" s="89"/>
      <c r="AH1" s="89"/>
      <c r="AI1" s="89"/>
      <c r="AJ1" s="89"/>
      <c r="AK1" s="89"/>
      <c r="AL1" s="89"/>
      <c r="AM1" s="89"/>
      <c r="AN1" s="89"/>
      <c r="AO1" s="89"/>
      <c r="AP1" s="89"/>
      <c r="AQ1" s="89"/>
      <c r="AR1" s="89"/>
      <c r="AS1" s="89"/>
      <c r="AT1" s="89"/>
      <c r="AU1" s="89"/>
      <c r="AV1" s="89"/>
      <c r="AW1" s="89"/>
      <c r="AX1" s="89"/>
    </row>
    <row r="2" spans="1:50" ht="184.5" customHeight="1" x14ac:dyDescent="0.2">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89"/>
      <c r="AD2" s="89"/>
      <c r="AE2" s="89"/>
      <c r="AF2" s="90"/>
      <c r="AG2" s="89"/>
      <c r="AH2" s="89"/>
      <c r="AI2" s="89"/>
      <c r="AJ2" s="89"/>
      <c r="AK2" s="89"/>
      <c r="AL2" s="89"/>
      <c r="AM2" s="89"/>
      <c r="AN2" s="89"/>
      <c r="AO2" s="89"/>
      <c r="AP2" s="89"/>
      <c r="AQ2" s="89"/>
      <c r="AR2" s="89"/>
      <c r="AS2" s="89"/>
      <c r="AT2" s="89"/>
      <c r="AU2" s="89"/>
      <c r="AV2" s="89"/>
      <c r="AW2" s="89"/>
      <c r="AX2" s="89"/>
    </row>
    <row r="4" spans="1:50" x14ac:dyDescent="0.2">
      <c r="A4" s="79" t="s">
        <v>1976</v>
      </c>
      <c r="B4" t="s">
        <v>1977</v>
      </c>
      <c r="I4" s="79" t="s">
        <v>1976</v>
      </c>
      <c r="J4" t="s">
        <v>1978</v>
      </c>
      <c r="N4" s="79" t="s">
        <v>1976</v>
      </c>
      <c r="O4" t="s">
        <v>1979</v>
      </c>
      <c r="S4" s="79" t="s">
        <v>1976</v>
      </c>
      <c r="T4" t="s">
        <v>1980</v>
      </c>
      <c r="AD4" s="79" t="s">
        <v>1974</v>
      </c>
      <c r="AH4" s="79" t="s">
        <v>1976</v>
      </c>
      <c r="AI4" t="s">
        <v>1978</v>
      </c>
    </row>
    <row r="5" spans="1:50" x14ac:dyDescent="0.2">
      <c r="A5" s="80" t="s">
        <v>274</v>
      </c>
      <c r="B5" s="81">
        <v>35</v>
      </c>
      <c r="I5" s="80" t="s">
        <v>89</v>
      </c>
      <c r="J5" s="81">
        <v>12</v>
      </c>
      <c r="N5" s="80" t="s">
        <v>120</v>
      </c>
      <c r="O5" s="81">
        <v>9</v>
      </c>
      <c r="S5" s="80" t="s">
        <v>39</v>
      </c>
      <c r="T5" s="81">
        <v>4</v>
      </c>
      <c r="AD5" t="s">
        <v>25</v>
      </c>
      <c r="AH5" s="80" t="s">
        <v>39</v>
      </c>
      <c r="AI5" s="81">
        <v>21</v>
      </c>
    </row>
    <row r="6" spans="1:50" x14ac:dyDescent="0.2">
      <c r="A6" s="80" t="s">
        <v>147</v>
      </c>
      <c r="B6" s="81">
        <v>35</v>
      </c>
      <c r="I6" s="80" t="s">
        <v>147</v>
      </c>
      <c r="J6" s="81">
        <v>12</v>
      </c>
      <c r="N6" s="80" t="s">
        <v>25</v>
      </c>
      <c r="O6" s="81">
        <v>9</v>
      </c>
      <c r="S6" s="80" t="s">
        <v>67</v>
      </c>
      <c r="T6" s="81">
        <v>5</v>
      </c>
      <c r="AC6" s="79" t="s">
        <v>1976</v>
      </c>
      <c r="AD6" t="s">
        <v>1925</v>
      </c>
      <c r="AE6" t="s">
        <v>1981</v>
      </c>
      <c r="AF6" t="s">
        <v>1982</v>
      </c>
      <c r="AH6" s="80" t="s">
        <v>129</v>
      </c>
      <c r="AI6" s="81">
        <v>29</v>
      </c>
    </row>
    <row r="7" spans="1:50" x14ac:dyDescent="0.2">
      <c r="A7" s="80" t="s">
        <v>89</v>
      </c>
      <c r="B7" s="81">
        <v>36</v>
      </c>
      <c r="I7" s="80" t="s">
        <v>119</v>
      </c>
      <c r="J7" s="81">
        <v>13</v>
      </c>
      <c r="N7" s="80" t="s">
        <v>119</v>
      </c>
      <c r="O7" s="81">
        <v>9</v>
      </c>
      <c r="S7" s="80" t="s">
        <v>77</v>
      </c>
      <c r="T7" s="81">
        <v>5</v>
      </c>
      <c r="AC7" s="80">
        <v>1994</v>
      </c>
      <c r="AD7" s="81">
        <v>11</v>
      </c>
      <c r="AE7" s="81">
        <v>4</v>
      </c>
      <c r="AF7" s="81">
        <v>2</v>
      </c>
      <c r="AH7" s="80" t="s">
        <v>25</v>
      </c>
      <c r="AI7" s="81">
        <v>30</v>
      </c>
    </row>
    <row r="8" spans="1:50" x14ac:dyDescent="0.2">
      <c r="A8" s="80" t="s">
        <v>119</v>
      </c>
      <c r="B8" s="81">
        <v>39</v>
      </c>
      <c r="I8" s="80" t="s">
        <v>274</v>
      </c>
      <c r="J8" s="81">
        <v>13</v>
      </c>
      <c r="N8" s="80" t="s">
        <v>274</v>
      </c>
      <c r="O8" s="81">
        <v>10</v>
      </c>
      <c r="S8" s="80" t="s">
        <v>52</v>
      </c>
      <c r="T8" s="81">
        <v>5</v>
      </c>
      <c r="AC8" s="80">
        <v>1998</v>
      </c>
      <c r="AD8" s="81">
        <v>14</v>
      </c>
      <c r="AE8" s="81">
        <v>5</v>
      </c>
      <c r="AF8" s="81">
        <v>2</v>
      </c>
      <c r="AH8" s="80" t="s">
        <v>1975</v>
      </c>
      <c r="AI8" s="81">
        <v>80</v>
      </c>
    </row>
    <row r="9" spans="1:50" x14ac:dyDescent="0.2">
      <c r="A9" s="80" t="s">
        <v>67</v>
      </c>
      <c r="B9" s="81">
        <v>49</v>
      </c>
      <c r="I9" s="80" t="s">
        <v>106</v>
      </c>
      <c r="J9" s="81">
        <v>18</v>
      </c>
      <c r="N9" s="80" t="s">
        <v>53</v>
      </c>
      <c r="O9" s="81">
        <v>10</v>
      </c>
      <c r="S9" s="80" t="s">
        <v>38</v>
      </c>
      <c r="T9" s="81">
        <v>5</v>
      </c>
      <c r="AC9" s="80">
        <v>2002</v>
      </c>
      <c r="AD9" s="81">
        <v>18</v>
      </c>
      <c r="AE9" s="81">
        <v>7</v>
      </c>
      <c r="AF9" s="81">
        <v>0</v>
      </c>
    </row>
    <row r="10" spans="1:50" x14ac:dyDescent="0.2">
      <c r="A10" s="80" t="s">
        <v>126</v>
      </c>
      <c r="B10" s="81">
        <v>49</v>
      </c>
      <c r="I10" s="80" t="s">
        <v>126</v>
      </c>
      <c r="J10" s="81">
        <v>19</v>
      </c>
      <c r="N10" s="80" t="s">
        <v>106</v>
      </c>
      <c r="O10" s="81">
        <v>10</v>
      </c>
      <c r="S10" s="80" t="s">
        <v>147</v>
      </c>
      <c r="T10" s="81">
        <v>6</v>
      </c>
      <c r="AC10" s="80">
        <v>2006</v>
      </c>
      <c r="AD10" s="81">
        <v>10</v>
      </c>
      <c r="AE10" s="81">
        <v>4</v>
      </c>
      <c r="AF10" s="81">
        <v>1</v>
      </c>
    </row>
    <row r="11" spans="1:50" x14ac:dyDescent="0.2">
      <c r="A11" s="80" t="s">
        <v>39</v>
      </c>
      <c r="B11" s="81">
        <v>55</v>
      </c>
      <c r="I11" s="80" t="s">
        <v>67</v>
      </c>
      <c r="J11" s="81">
        <v>20</v>
      </c>
      <c r="N11" s="80" t="s">
        <v>143</v>
      </c>
      <c r="O11" s="81">
        <v>11</v>
      </c>
      <c r="S11" s="80" t="s">
        <v>119</v>
      </c>
      <c r="T11" s="81">
        <v>7</v>
      </c>
      <c r="AC11" s="80">
        <v>2010</v>
      </c>
      <c r="AD11" s="81">
        <v>9</v>
      </c>
      <c r="AE11" s="81">
        <v>3</v>
      </c>
      <c r="AF11" s="81">
        <v>1</v>
      </c>
    </row>
    <row r="12" spans="1:50" x14ac:dyDescent="0.2">
      <c r="A12" s="80" t="s">
        <v>106</v>
      </c>
      <c r="B12" s="81">
        <v>56</v>
      </c>
      <c r="I12" s="80" t="s">
        <v>39</v>
      </c>
      <c r="J12" s="81">
        <v>21</v>
      </c>
      <c r="N12" s="80" t="s">
        <v>77</v>
      </c>
      <c r="O12" s="81">
        <v>11</v>
      </c>
      <c r="S12" s="80" t="s">
        <v>133</v>
      </c>
      <c r="T12" s="81">
        <v>7</v>
      </c>
      <c r="AC12" s="80">
        <v>2014</v>
      </c>
      <c r="AD12" s="81">
        <v>11</v>
      </c>
      <c r="AE12" s="81">
        <v>4</v>
      </c>
      <c r="AF12" s="81">
        <v>2</v>
      </c>
    </row>
    <row r="13" spans="1:50" x14ac:dyDescent="0.2">
      <c r="A13" s="80" t="s">
        <v>129</v>
      </c>
      <c r="B13" s="81">
        <v>79</v>
      </c>
      <c r="I13" s="80" t="s">
        <v>129</v>
      </c>
      <c r="J13" s="81">
        <v>29</v>
      </c>
      <c r="N13" s="80" t="s">
        <v>26</v>
      </c>
      <c r="O13" s="81">
        <v>12</v>
      </c>
      <c r="S13" s="80" t="s">
        <v>89</v>
      </c>
      <c r="T13" s="81">
        <v>7</v>
      </c>
      <c r="AC13" s="80">
        <v>2018</v>
      </c>
      <c r="AD13" s="81">
        <v>8</v>
      </c>
      <c r="AE13" s="81">
        <v>3</v>
      </c>
      <c r="AF13" s="81">
        <v>1</v>
      </c>
    </row>
    <row r="14" spans="1:50" x14ac:dyDescent="0.2">
      <c r="A14" s="80" t="s">
        <v>25</v>
      </c>
      <c r="B14" s="81">
        <v>81</v>
      </c>
      <c r="I14" s="80" t="s">
        <v>25</v>
      </c>
      <c r="J14" s="81">
        <v>30</v>
      </c>
      <c r="N14" s="80" t="s">
        <v>135</v>
      </c>
      <c r="O14" s="81">
        <v>14</v>
      </c>
      <c r="S14" s="80" t="s">
        <v>26</v>
      </c>
      <c r="T14" s="81">
        <v>7</v>
      </c>
    </row>
    <row r="15" spans="1:50" x14ac:dyDescent="0.2">
      <c r="A15" s="80" t="s">
        <v>1975</v>
      </c>
      <c r="B15" s="81">
        <v>514</v>
      </c>
      <c r="I15" s="80" t="s">
        <v>1975</v>
      </c>
      <c r="J15" s="81">
        <v>187</v>
      </c>
      <c r="N15" s="80" t="s">
        <v>1975</v>
      </c>
      <c r="O15" s="81">
        <v>105</v>
      </c>
      <c r="S15" s="80" t="s">
        <v>1975</v>
      </c>
      <c r="T15" s="81">
        <v>58</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82329-4965-41F2-8A9F-FD27E347076D}">
  <sheetPr>
    <tabColor theme="1" tint="0.499984740745262"/>
  </sheetPr>
  <dimension ref="B2:U14"/>
  <sheetViews>
    <sheetView zoomScaleNormal="100" workbookViewId="0">
      <selection activeCell="S9" sqref="S9"/>
    </sheetView>
  </sheetViews>
  <sheetFormatPr baseColWidth="10" defaultRowHeight="12.75" x14ac:dyDescent="0.2"/>
  <cols>
    <col min="2" max="2" width="20.140625" bestFit="1" customWidth="1"/>
    <col min="3" max="3" width="23" bestFit="1" customWidth="1"/>
    <col min="4" max="4" width="2.5703125" customWidth="1"/>
    <col min="5" max="5" width="2.28515625" customWidth="1"/>
    <col min="6" max="6" width="31.28515625" bestFit="1" customWidth="1"/>
    <col min="7" max="7" width="23" bestFit="1" customWidth="1"/>
    <col min="8" max="8" width="2.28515625" customWidth="1"/>
    <col min="9" max="9" width="2.7109375" customWidth="1"/>
    <col min="10" max="10" width="31.28515625" bestFit="1" customWidth="1"/>
    <col min="11" max="11" width="23" bestFit="1" customWidth="1"/>
    <col min="12" max="12" width="3.5703125" customWidth="1"/>
    <col min="13" max="13" width="2.42578125" customWidth="1"/>
    <col min="14" max="14" width="33.42578125" bestFit="1" customWidth="1"/>
    <col min="15" max="15" width="23" bestFit="1" customWidth="1"/>
    <col min="16" max="16" width="2.85546875" customWidth="1"/>
    <col min="17" max="17" width="3" customWidth="1"/>
    <col min="18" max="18" width="17.85546875" bestFit="1" customWidth="1"/>
    <col min="19" max="19" width="23" bestFit="1" customWidth="1"/>
    <col min="20" max="21" width="17.140625" bestFit="1" customWidth="1"/>
    <col min="22" max="22" width="8.42578125" bestFit="1" customWidth="1"/>
    <col min="23" max="23" width="6" bestFit="1" customWidth="1"/>
    <col min="24" max="24" width="8.42578125" bestFit="1" customWidth="1"/>
    <col min="25" max="25" width="7.28515625" bestFit="1" customWidth="1"/>
    <col min="26" max="26" width="9.28515625" bestFit="1" customWidth="1"/>
    <col min="27" max="27" width="7" bestFit="1" customWidth="1"/>
    <col min="28" max="28" width="7.5703125" bestFit="1" customWidth="1"/>
    <col min="29" max="29" width="9.5703125" bestFit="1" customWidth="1"/>
    <col min="30" max="30" width="7.7109375" bestFit="1" customWidth="1"/>
    <col min="31" max="31" width="7" bestFit="1" customWidth="1"/>
    <col min="32" max="32" width="4.85546875" bestFit="1" customWidth="1"/>
    <col min="33" max="33" width="8.7109375" bestFit="1" customWidth="1"/>
    <col min="34" max="34" width="6.5703125" bestFit="1" customWidth="1"/>
    <col min="35" max="35" width="10.85546875" bestFit="1" customWidth="1"/>
    <col min="36" max="36" width="15" bestFit="1" customWidth="1"/>
    <col min="37" max="37" width="7.5703125" bestFit="1" customWidth="1"/>
    <col min="38" max="38" width="8.7109375" bestFit="1" customWidth="1"/>
    <col min="39" max="39" width="11.85546875" bestFit="1" customWidth="1"/>
    <col min="40" max="40" width="12.85546875" bestFit="1" customWidth="1"/>
    <col min="41" max="41" width="7.5703125" bestFit="1" customWidth="1"/>
    <col min="42" max="42" width="7.85546875" bestFit="1" customWidth="1"/>
    <col min="43" max="43" width="8.5703125" bestFit="1" customWidth="1"/>
    <col min="44" max="44" width="9.7109375" bestFit="1" customWidth="1"/>
    <col min="45" max="45" width="5.28515625" bestFit="1" customWidth="1"/>
    <col min="46" max="46" width="7.42578125" bestFit="1" customWidth="1"/>
    <col min="47" max="47" width="8.7109375" bestFit="1" customWidth="1"/>
    <col min="48" max="48" width="18.42578125" bestFit="1" customWidth="1"/>
    <col min="49" max="49" width="9.140625" bestFit="1" customWidth="1"/>
    <col min="50" max="50" width="7.140625" bestFit="1" customWidth="1"/>
    <col min="51" max="51" width="12.85546875" bestFit="1" customWidth="1"/>
    <col min="52" max="52" width="9" bestFit="1" customWidth="1"/>
    <col min="53" max="53" width="8.5703125" bestFit="1" customWidth="1"/>
    <col min="54" max="54" width="7" bestFit="1" customWidth="1"/>
    <col min="55" max="56" width="9" bestFit="1" customWidth="1"/>
    <col min="57" max="57" width="12.140625" bestFit="1" customWidth="1"/>
    <col min="58" max="58" width="6.28515625" bestFit="1" customWidth="1"/>
    <col min="59" max="59" width="8.42578125" bestFit="1" customWidth="1"/>
    <col min="60" max="60" width="11.85546875" bestFit="1" customWidth="1"/>
    <col min="61" max="61" width="5.5703125" bestFit="1" customWidth="1"/>
    <col min="62" max="62" width="20.140625" bestFit="1" customWidth="1"/>
    <col min="63" max="63" width="7.5703125" bestFit="1" customWidth="1"/>
    <col min="64" max="64" width="7.140625" bestFit="1" customWidth="1"/>
    <col min="65" max="65" width="8" bestFit="1" customWidth="1"/>
    <col min="66" max="66" width="8.5703125" bestFit="1" customWidth="1"/>
    <col min="67" max="67" width="5.140625" bestFit="1" customWidth="1"/>
    <col min="68" max="68" width="13.140625" bestFit="1" customWidth="1"/>
  </cols>
  <sheetData>
    <row r="2" spans="2:21" x14ac:dyDescent="0.2">
      <c r="B2" s="79" t="s">
        <v>1906</v>
      </c>
      <c r="C2" t="s" vm="1">
        <v>39</v>
      </c>
      <c r="F2" s="79" t="s">
        <v>1906</v>
      </c>
      <c r="G2" t="s" vm="1">
        <v>39</v>
      </c>
      <c r="J2" s="79" t="s">
        <v>1906</v>
      </c>
      <c r="K2" t="s" vm="1">
        <v>39</v>
      </c>
      <c r="N2" s="79" t="s">
        <v>1906</v>
      </c>
      <c r="O2" t="s" vm="1">
        <v>39</v>
      </c>
      <c r="R2" s="79" t="s">
        <v>1906</v>
      </c>
      <c r="S2" t="s" vm="1">
        <v>39</v>
      </c>
    </row>
    <row r="4" spans="2:21" x14ac:dyDescent="0.2">
      <c r="B4" s="79" t="s">
        <v>1977</v>
      </c>
      <c r="C4" s="79" t="s">
        <v>1974</v>
      </c>
      <c r="F4" s="79" t="s">
        <v>1978</v>
      </c>
      <c r="G4" s="79" t="s">
        <v>1974</v>
      </c>
      <c r="J4" s="79" t="s">
        <v>1979</v>
      </c>
      <c r="K4" s="79" t="s">
        <v>1974</v>
      </c>
      <c r="N4" s="79" t="s">
        <v>1980</v>
      </c>
      <c r="O4" s="79" t="s">
        <v>1974</v>
      </c>
      <c r="S4" s="79" t="s">
        <v>1974</v>
      </c>
    </row>
    <row r="5" spans="2:21" x14ac:dyDescent="0.2">
      <c r="B5" s="79" t="s">
        <v>1976</v>
      </c>
      <c r="C5" t="s">
        <v>39</v>
      </c>
      <c r="F5" s="79" t="s">
        <v>1976</v>
      </c>
      <c r="G5" t="s">
        <v>39</v>
      </c>
      <c r="J5" s="79" t="s">
        <v>1976</v>
      </c>
      <c r="K5" t="s">
        <v>39</v>
      </c>
      <c r="N5" s="79" t="s">
        <v>1976</v>
      </c>
      <c r="O5" t="s">
        <v>39</v>
      </c>
      <c r="S5" t="s">
        <v>39</v>
      </c>
    </row>
    <row r="6" spans="2:21" x14ac:dyDescent="0.2">
      <c r="B6" s="80">
        <v>1994</v>
      </c>
      <c r="C6" s="81">
        <v>8</v>
      </c>
      <c r="F6" s="80">
        <v>1994</v>
      </c>
      <c r="G6" s="81">
        <v>2</v>
      </c>
      <c r="J6" s="80">
        <v>1994</v>
      </c>
      <c r="K6" s="81">
        <v>1</v>
      </c>
      <c r="N6" s="80">
        <v>1994</v>
      </c>
      <c r="O6" s="81">
        <v>1</v>
      </c>
      <c r="R6" s="79" t="s">
        <v>1976</v>
      </c>
      <c r="S6" t="s">
        <v>1925</v>
      </c>
      <c r="T6" t="s">
        <v>1981</v>
      </c>
      <c r="U6" t="s">
        <v>1982</v>
      </c>
    </row>
    <row r="7" spans="2:21" x14ac:dyDescent="0.2">
      <c r="B7" s="80">
        <v>1998</v>
      </c>
      <c r="C7" s="81">
        <v>10</v>
      </c>
      <c r="F7" s="80">
        <v>1998</v>
      </c>
      <c r="G7" s="81">
        <v>4</v>
      </c>
      <c r="J7" s="80">
        <v>1998</v>
      </c>
      <c r="K7" s="81">
        <v>1</v>
      </c>
      <c r="N7" s="80">
        <v>1998</v>
      </c>
      <c r="O7" s="81">
        <v>0</v>
      </c>
      <c r="R7" s="80">
        <v>1994</v>
      </c>
      <c r="S7" s="81">
        <v>8</v>
      </c>
      <c r="T7" s="81">
        <v>2</v>
      </c>
      <c r="U7" s="81">
        <v>1</v>
      </c>
    </row>
    <row r="8" spans="2:21" x14ac:dyDescent="0.2">
      <c r="B8" s="80">
        <v>2002</v>
      </c>
      <c r="C8" s="81">
        <v>2</v>
      </c>
      <c r="F8" s="80">
        <v>2002</v>
      </c>
      <c r="G8" s="81">
        <v>1</v>
      </c>
      <c r="J8" s="80">
        <v>2002</v>
      </c>
      <c r="K8" s="81">
        <v>1</v>
      </c>
      <c r="N8" s="80">
        <v>2002</v>
      </c>
      <c r="O8" s="81">
        <v>1</v>
      </c>
      <c r="R8" s="80">
        <v>1998</v>
      </c>
      <c r="S8" s="81">
        <v>10</v>
      </c>
      <c r="T8" s="81">
        <v>4</v>
      </c>
      <c r="U8" s="81">
        <v>1</v>
      </c>
    </row>
    <row r="9" spans="2:21" x14ac:dyDescent="0.2">
      <c r="B9" s="80">
        <v>2006</v>
      </c>
      <c r="C9" s="81">
        <v>11</v>
      </c>
      <c r="F9" s="80">
        <v>2006</v>
      </c>
      <c r="G9" s="81">
        <v>3</v>
      </c>
      <c r="J9" s="80">
        <v>2006</v>
      </c>
      <c r="K9" s="81">
        <v>1</v>
      </c>
      <c r="N9" s="80">
        <v>2006</v>
      </c>
      <c r="O9" s="81">
        <v>1</v>
      </c>
      <c r="R9" s="80">
        <v>2002</v>
      </c>
      <c r="S9" s="81">
        <v>2</v>
      </c>
      <c r="T9" s="81">
        <v>1</v>
      </c>
      <c r="U9" s="81">
        <v>1</v>
      </c>
    </row>
    <row r="10" spans="2:21" x14ac:dyDescent="0.2">
      <c r="B10" s="80">
        <v>2010</v>
      </c>
      <c r="C10" s="81">
        <v>10</v>
      </c>
      <c r="F10" s="80">
        <v>2010</v>
      </c>
      <c r="G10" s="81">
        <v>4</v>
      </c>
      <c r="J10" s="80">
        <v>2010</v>
      </c>
      <c r="K10" s="81">
        <v>1</v>
      </c>
      <c r="N10" s="80">
        <v>2010</v>
      </c>
      <c r="O10" s="81">
        <v>0</v>
      </c>
      <c r="R10" s="80">
        <v>2006</v>
      </c>
      <c r="S10" s="81">
        <v>11</v>
      </c>
      <c r="T10" s="81">
        <v>3</v>
      </c>
      <c r="U10" s="81">
        <v>1</v>
      </c>
    </row>
    <row r="11" spans="2:21" x14ac:dyDescent="0.2">
      <c r="B11" s="80">
        <v>2014</v>
      </c>
      <c r="C11" s="81">
        <v>8</v>
      </c>
      <c r="F11" s="80">
        <v>2014</v>
      </c>
      <c r="G11" s="81">
        <v>6</v>
      </c>
      <c r="J11" s="80">
        <v>2014</v>
      </c>
      <c r="K11" s="81">
        <v>1</v>
      </c>
      <c r="N11" s="80">
        <v>2014</v>
      </c>
      <c r="O11" s="81">
        <v>0</v>
      </c>
      <c r="R11" s="80">
        <v>2010</v>
      </c>
      <c r="S11" s="81">
        <v>10</v>
      </c>
      <c r="T11" s="81">
        <v>4</v>
      </c>
      <c r="U11" s="81">
        <v>1</v>
      </c>
    </row>
    <row r="12" spans="2:21" x14ac:dyDescent="0.2">
      <c r="B12" s="80">
        <v>2018</v>
      </c>
      <c r="C12" s="81">
        <v>6</v>
      </c>
      <c r="F12" s="80">
        <v>2018</v>
      </c>
      <c r="G12" s="81">
        <v>1</v>
      </c>
      <c r="J12" s="80">
        <v>2018</v>
      </c>
      <c r="K12" s="81">
        <v>2</v>
      </c>
      <c r="N12" s="80">
        <v>2018</v>
      </c>
      <c r="O12" s="81">
        <v>1</v>
      </c>
      <c r="R12" s="80">
        <v>2014</v>
      </c>
      <c r="S12" s="81">
        <v>8</v>
      </c>
      <c r="T12" s="81">
        <v>6</v>
      </c>
      <c r="U12" s="81">
        <v>1</v>
      </c>
    </row>
    <row r="13" spans="2:21" x14ac:dyDescent="0.2">
      <c r="B13" s="80" t="s">
        <v>1975</v>
      </c>
      <c r="C13" s="81">
        <v>55</v>
      </c>
      <c r="F13" s="80" t="s">
        <v>1975</v>
      </c>
      <c r="G13" s="81">
        <v>21</v>
      </c>
      <c r="J13" s="80" t="s">
        <v>1975</v>
      </c>
      <c r="K13" s="81">
        <v>8</v>
      </c>
      <c r="N13" s="80" t="s">
        <v>1975</v>
      </c>
      <c r="O13" s="81">
        <v>4</v>
      </c>
      <c r="R13" s="80">
        <v>2018</v>
      </c>
      <c r="S13" s="81">
        <v>6</v>
      </c>
      <c r="T13" s="81">
        <v>1</v>
      </c>
      <c r="U13" s="81">
        <v>2</v>
      </c>
    </row>
    <row r="14" spans="2:21" ht="45" customHeight="1" x14ac:dyDescent="0.2">
      <c r="R14" s="80" t="s">
        <v>1975</v>
      </c>
      <c r="S14" s="81">
        <v>55</v>
      </c>
      <c r="T14" s="81">
        <v>21</v>
      </c>
      <c r="U14" s="81">
        <v>8</v>
      </c>
    </row>
  </sheetData>
  <conditionalFormatting pivot="1" sqref="C6:C12">
    <cfRule type="dataBar" priority="4">
      <dataBar>
        <cfvo type="min"/>
        <cfvo type="max"/>
        <color rgb="FF638EC6"/>
      </dataBar>
      <extLst>
        <ext xmlns:x14="http://schemas.microsoft.com/office/spreadsheetml/2009/9/main" uri="{B025F937-C7B1-47D3-B67F-A62EFF666E3E}">
          <x14:id>{D84D4195-F58A-4CFF-B5BF-8791C4DB0D5D}</x14:id>
        </ext>
      </extLst>
    </cfRule>
  </conditionalFormatting>
  <conditionalFormatting pivot="1" sqref="G6:G12">
    <cfRule type="dataBar" priority="3">
      <dataBar>
        <cfvo type="min"/>
        <cfvo type="max"/>
        <color rgb="FF63C384"/>
      </dataBar>
      <extLst>
        <ext xmlns:x14="http://schemas.microsoft.com/office/spreadsheetml/2009/9/main" uri="{B025F937-C7B1-47D3-B67F-A62EFF666E3E}">
          <x14:id>{694603B9-8393-4AB0-B9D6-48B648418E2E}</x14:id>
        </ext>
      </extLst>
    </cfRule>
  </conditionalFormatting>
  <pageMargins left="0.7" right="0.7" top="0.75" bottom="0.75" header="0.3" footer="0.3"/>
  <drawing r:id="rId6"/>
  <extLst>
    <ext xmlns:x14="http://schemas.microsoft.com/office/spreadsheetml/2009/9/main" uri="{78C0D931-6437-407d-A8EE-F0AAD7539E65}">
      <x14:conditionalFormattings>
        <x14:conditionalFormatting xmlns:xm="http://schemas.microsoft.com/office/excel/2006/main" pivot="1">
          <x14:cfRule type="dataBar" id="{D84D4195-F58A-4CFF-B5BF-8791C4DB0D5D}">
            <x14:dataBar minLength="0" maxLength="100" border="1" negativeBarBorderColorSameAsPositive="0">
              <x14:cfvo type="autoMin"/>
              <x14:cfvo type="autoMax"/>
              <x14:borderColor rgb="FF638EC6"/>
              <x14:negativeFillColor rgb="FFFF0000"/>
              <x14:negativeBorderColor rgb="FFFF0000"/>
              <x14:axisColor rgb="FF000000"/>
            </x14:dataBar>
          </x14:cfRule>
          <xm:sqref>C6:C12</xm:sqref>
        </x14:conditionalFormatting>
        <x14:conditionalFormatting xmlns:xm="http://schemas.microsoft.com/office/excel/2006/main" pivot="1">
          <x14:cfRule type="dataBar" id="{694603B9-8393-4AB0-B9D6-48B648418E2E}">
            <x14:dataBar minLength="0" maxLength="100" border="1" negativeBarBorderColorSameAsPositive="0">
              <x14:cfvo type="autoMin"/>
              <x14:cfvo type="autoMax"/>
              <x14:borderColor rgb="FF63C384"/>
              <x14:negativeFillColor rgb="FFFF0000"/>
              <x14:negativeBorderColor rgb="FFFF0000"/>
              <x14:axisColor rgb="FF000000"/>
            </x14:dataBar>
          </x14:cfRule>
          <xm:sqref>G6:G12</xm:sqref>
        </x14:conditionalFormatting>
      </x14:conditionalFormattings>
    </ext>
    <ext xmlns:x14="http://schemas.microsoft.com/office/spreadsheetml/2009/9/main" uri="{05C60535-1F16-4fd2-B633-F4F36F0B64E0}">
      <x14:sparklineGroups xmlns:xm="http://schemas.microsoft.com/office/excel/2006/main">
        <x14:sparklineGroup displayEmptyCellsAs="gap" xr2:uid="{BC277566-5679-4088-B19F-CEAAEB859F1F}">
          <x14:colorSeries rgb="FF376092"/>
          <x14:colorNegative rgb="FFD00000"/>
          <x14:colorAxis rgb="FF000000"/>
          <x14:colorMarkers rgb="FFD00000"/>
          <x14:colorFirst rgb="FFD00000"/>
          <x14:colorLast rgb="FFD00000"/>
          <x14:colorHigh rgb="FFD00000"/>
          <x14:colorLow rgb="FFD00000"/>
          <x14:sparklines>
            <x14:sparkline>
              <xm:f>Tabla_Dinámica_Arg!O6:O12</xm:f>
              <xm:sqref>O14</xm:sqref>
            </x14:sparkline>
          </x14:sparklines>
        </x14:sparklineGroup>
        <x14:sparklineGroup displayEmptyCellsAs="gap" xr2:uid="{D71ADE66-1A64-4E2C-B72C-19A253EB09F7}">
          <x14:colorSeries rgb="FF376092"/>
          <x14:colorNegative rgb="FFD00000"/>
          <x14:colorAxis rgb="FF000000"/>
          <x14:colorMarkers rgb="FFD00000"/>
          <x14:colorFirst rgb="FFD00000"/>
          <x14:colorLast rgb="FFD00000"/>
          <x14:colorHigh rgb="FFD00000"/>
          <x14:colorLow rgb="FFD00000"/>
          <x14:sparklines>
            <x14:sparkline>
              <xm:f>Tabla_Dinámica_Arg!K6:K12</xm:f>
              <xm:sqref>K14</xm:sqref>
            </x14:sparkline>
          </x14:sparklines>
        </x14:sparklineGroup>
        <x14:sparklineGroup displayEmptyCellsAs="gap" xr2:uid="{32C2CD1F-06AE-4D74-8373-B4A1AAF047A4}">
          <x14:colorSeries rgb="FF376092"/>
          <x14:colorNegative rgb="FFD00000"/>
          <x14:colorAxis rgb="FF000000"/>
          <x14:colorMarkers rgb="FFD00000"/>
          <x14:colorFirst rgb="FFD00000"/>
          <x14:colorLast rgb="FFD00000"/>
          <x14:colorHigh rgb="FFD00000"/>
          <x14:colorLow rgb="FFD00000"/>
          <x14:sparklines>
            <x14:sparkline>
              <xm:f>Tabla_Dinámica_Arg!G6:G12</xm:f>
              <xm:sqref>G14</xm:sqref>
            </x14:sparkline>
          </x14:sparklines>
        </x14:sparklineGroup>
        <x14:sparklineGroup displayEmptyCellsAs="gap" xr2:uid="{7E8D0F04-AFE3-4B19-9650-AF855D38A3E1}">
          <x14:colorSeries rgb="FF376092"/>
          <x14:colorNegative rgb="FFD00000"/>
          <x14:colorAxis rgb="FF000000"/>
          <x14:colorMarkers rgb="FFD00000"/>
          <x14:colorFirst rgb="FFD00000"/>
          <x14:colorLast rgb="FFD00000"/>
          <x14:colorHigh rgb="FFD00000"/>
          <x14:colorLow rgb="FFD00000"/>
          <x14:sparklines>
            <x14:sparkline>
              <xm:f>Tabla_Dinámica_Arg!C6:C12</xm:f>
              <xm:sqref>C14</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7B1FA-8CF1-4F72-B936-5EF4FEA55815}">
  <sheetPr>
    <tabColor theme="2" tint="-9.9978637043366805E-2"/>
  </sheetPr>
  <dimension ref="A1:C66"/>
  <sheetViews>
    <sheetView workbookViewId="0">
      <selection activeCell="B9" sqref="B9"/>
    </sheetView>
  </sheetViews>
  <sheetFormatPr baseColWidth="10" defaultRowHeight="12.75" x14ac:dyDescent="0.2"/>
  <cols>
    <col min="1" max="2" width="21" customWidth="1"/>
    <col min="3" max="3" width="13.5703125" customWidth="1"/>
  </cols>
  <sheetData>
    <row r="1" spans="1:3" x14ac:dyDescent="0.2">
      <c r="A1" s="65" t="s">
        <v>1906</v>
      </c>
      <c r="B1" s="65" t="s">
        <v>1968</v>
      </c>
      <c r="C1" s="65" t="s">
        <v>1970</v>
      </c>
    </row>
    <row r="2" spans="1:3" x14ac:dyDescent="0.2">
      <c r="A2" t="s">
        <v>150</v>
      </c>
      <c r="B2" s="67">
        <v>1</v>
      </c>
      <c r="C2" s="67">
        <v>1</v>
      </c>
    </row>
    <row r="3" spans="1:3" x14ac:dyDescent="0.2">
      <c r="A3" t="s">
        <v>267</v>
      </c>
      <c r="B3" s="67">
        <v>2</v>
      </c>
      <c r="C3" s="67">
        <v>1</v>
      </c>
    </row>
    <row r="4" spans="1:3" x14ac:dyDescent="0.2">
      <c r="A4" t="s">
        <v>39</v>
      </c>
      <c r="B4" s="67">
        <v>3</v>
      </c>
      <c r="C4" s="67">
        <v>3</v>
      </c>
    </row>
    <row r="5" spans="1:3" x14ac:dyDescent="0.2">
      <c r="A5" t="s">
        <v>55</v>
      </c>
      <c r="B5" s="67">
        <v>4</v>
      </c>
      <c r="C5" s="67">
        <v>6</v>
      </c>
    </row>
    <row r="6" spans="1:3" x14ac:dyDescent="0.2">
      <c r="A6" t="s">
        <v>69</v>
      </c>
      <c r="B6" s="67">
        <v>5</v>
      </c>
      <c r="C6" s="67">
        <v>5</v>
      </c>
    </row>
    <row r="7" spans="1:3" x14ac:dyDescent="0.2">
      <c r="A7" t="s">
        <v>147</v>
      </c>
      <c r="B7" s="67">
        <v>6</v>
      </c>
      <c r="C7" s="67">
        <v>5</v>
      </c>
    </row>
    <row r="8" spans="1:3" x14ac:dyDescent="0.2">
      <c r="A8" t="s">
        <v>17</v>
      </c>
      <c r="B8" s="67">
        <v>7</v>
      </c>
      <c r="C8" s="67">
        <v>3</v>
      </c>
    </row>
    <row r="9" spans="1:3" x14ac:dyDescent="0.2">
      <c r="A9" t="s">
        <v>646</v>
      </c>
      <c r="B9" s="67">
        <v>8</v>
      </c>
      <c r="C9" s="67">
        <v>5</v>
      </c>
    </row>
    <row r="10" spans="1:3" x14ac:dyDescent="0.2">
      <c r="A10" t="s">
        <v>25</v>
      </c>
      <c r="B10" s="67">
        <v>9</v>
      </c>
      <c r="C10" s="67">
        <v>3</v>
      </c>
    </row>
    <row r="11" spans="1:3" x14ac:dyDescent="0.2">
      <c r="A11" t="s">
        <v>87</v>
      </c>
      <c r="B11" s="67">
        <v>10</v>
      </c>
      <c r="C11" s="67">
        <v>5</v>
      </c>
    </row>
    <row r="12" spans="1:3" x14ac:dyDescent="0.2">
      <c r="A12" t="s">
        <v>120</v>
      </c>
      <c r="B12" s="67">
        <v>11</v>
      </c>
      <c r="C12" s="67">
        <v>1</v>
      </c>
    </row>
    <row r="13" spans="1:3" x14ac:dyDescent="0.2">
      <c r="A13" t="s">
        <v>107</v>
      </c>
      <c r="B13" s="67">
        <v>12</v>
      </c>
      <c r="C13" s="67">
        <v>3</v>
      </c>
    </row>
    <row r="14" spans="1:3" x14ac:dyDescent="0.2">
      <c r="A14" t="s">
        <v>182</v>
      </c>
      <c r="B14" s="67">
        <v>13</v>
      </c>
      <c r="C14" s="67">
        <v>4</v>
      </c>
    </row>
    <row r="15" spans="1:3" x14ac:dyDescent="0.2">
      <c r="A15" t="s">
        <v>43</v>
      </c>
      <c r="B15" s="67">
        <v>14</v>
      </c>
      <c r="C15" s="67">
        <v>3</v>
      </c>
    </row>
    <row r="16" spans="1:3" x14ac:dyDescent="0.2">
      <c r="A16" t="s">
        <v>131</v>
      </c>
      <c r="B16" s="67">
        <v>15</v>
      </c>
      <c r="C16" s="67">
        <v>3</v>
      </c>
    </row>
    <row r="17" spans="1:3" x14ac:dyDescent="0.2">
      <c r="A17" t="s">
        <v>136</v>
      </c>
      <c r="B17" s="67">
        <v>16</v>
      </c>
      <c r="C17" s="67">
        <v>1</v>
      </c>
    </row>
    <row r="18" spans="1:3" x14ac:dyDescent="0.2">
      <c r="A18" t="s">
        <v>274</v>
      </c>
      <c r="B18" s="67">
        <v>17</v>
      </c>
      <c r="C18" s="67">
        <v>5</v>
      </c>
    </row>
    <row r="19" spans="1:3" x14ac:dyDescent="0.2">
      <c r="A19" t="s">
        <v>293</v>
      </c>
      <c r="B19" s="67">
        <v>18</v>
      </c>
      <c r="C19" s="67">
        <v>5</v>
      </c>
    </row>
    <row r="20" spans="1:3" x14ac:dyDescent="0.2">
      <c r="A20" t="s">
        <v>72</v>
      </c>
      <c r="B20" s="67">
        <v>19</v>
      </c>
      <c r="C20" s="67">
        <v>5</v>
      </c>
    </row>
    <row r="21" spans="1:3" x14ac:dyDescent="0.2">
      <c r="A21" t="s">
        <v>31</v>
      </c>
      <c r="B21" s="67">
        <v>20</v>
      </c>
      <c r="C21" s="67">
        <v>3</v>
      </c>
    </row>
    <row r="22" spans="1:3" x14ac:dyDescent="0.2">
      <c r="A22" t="s">
        <v>183</v>
      </c>
      <c r="B22" s="67">
        <v>21</v>
      </c>
      <c r="C22" s="67">
        <v>1</v>
      </c>
    </row>
    <row r="23" spans="1:3" x14ac:dyDescent="0.2">
      <c r="A23" t="s">
        <v>89</v>
      </c>
      <c r="B23" s="67">
        <v>22</v>
      </c>
      <c r="C23" s="67">
        <v>5</v>
      </c>
    </row>
    <row r="24" spans="1:3" x14ac:dyDescent="0.2">
      <c r="A24" t="s">
        <v>67</v>
      </c>
      <c r="B24" s="67">
        <v>23</v>
      </c>
      <c r="C24" s="67">
        <v>5</v>
      </c>
    </row>
    <row r="25" spans="1:3" x14ac:dyDescent="0.2">
      <c r="A25" t="s">
        <v>129</v>
      </c>
      <c r="B25" s="67">
        <v>24</v>
      </c>
      <c r="C25" s="67">
        <v>5</v>
      </c>
    </row>
    <row r="26" spans="1:3" x14ac:dyDescent="0.2">
      <c r="A26" t="s">
        <v>199</v>
      </c>
      <c r="B26" s="67">
        <v>25</v>
      </c>
      <c r="C26" s="67">
        <v>1</v>
      </c>
    </row>
    <row r="27" spans="1:3" x14ac:dyDescent="0.2">
      <c r="A27" t="s">
        <v>153</v>
      </c>
      <c r="B27" s="67">
        <v>26</v>
      </c>
      <c r="C27" s="67">
        <v>5</v>
      </c>
    </row>
    <row r="28" spans="1:3" x14ac:dyDescent="0.2">
      <c r="A28" t="s">
        <v>304</v>
      </c>
      <c r="B28" s="67">
        <v>27</v>
      </c>
      <c r="C28" s="67">
        <v>3</v>
      </c>
    </row>
    <row r="29" spans="1:3" x14ac:dyDescent="0.2">
      <c r="A29" t="s">
        <v>76</v>
      </c>
      <c r="B29" s="67">
        <v>28</v>
      </c>
      <c r="C29" s="67">
        <v>5</v>
      </c>
    </row>
    <row r="30" spans="1:3" x14ac:dyDescent="0.2">
      <c r="A30" t="s">
        <v>167</v>
      </c>
      <c r="B30" s="67">
        <v>29</v>
      </c>
      <c r="C30" s="67">
        <v>4</v>
      </c>
    </row>
    <row r="31" spans="1:3" x14ac:dyDescent="0.2">
      <c r="A31" t="s">
        <v>119</v>
      </c>
      <c r="B31" s="67">
        <v>30</v>
      </c>
      <c r="C31" s="67">
        <v>5</v>
      </c>
    </row>
    <row r="32" spans="1:3" x14ac:dyDescent="0.2">
      <c r="A32" t="s">
        <v>185</v>
      </c>
      <c r="B32" s="67">
        <v>31</v>
      </c>
      <c r="C32" s="67">
        <v>2</v>
      </c>
    </row>
    <row r="33" spans="1:3" x14ac:dyDescent="0.2">
      <c r="A33" t="s">
        <v>143</v>
      </c>
      <c r="B33" s="67">
        <v>32</v>
      </c>
      <c r="C33" s="67">
        <v>4</v>
      </c>
    </row>
    <row r="34" spans="1:3" x14ac:dyDescent="0.2">
      <c r="A34" t="s">
        <v>163</v>
      </c>
      <c r="B34" s="67">
        <v>33</v>
      </c>
      <c r="C34" s="67">
        <v>4</v>
      </c>
    </row>
    <row r="35" spans="1:3" x14ac:dyDescent="0.2">
      <c r="A35" t="s">
        <v>133</v>
      </c>
      <c r="B35" s="67">
        <v>34</v>
      </c>
      <c r="C35" s="67">
        <v>4</v>
      </c>
    </row>
    <row r="36" spans="1:3" x14ac:dyDescent="0.2">
      <c r="A36" t="s">
        <v>26</v>
      </c>
      <c r="B36" s="67">
        <v>35</v>
      </c>
      <c r="C36" s="67">
        <v>2</v>
      </c>
    </row>
    <row r="37" spans="1:3" x14ac:dyDescent="0.2">
      <c r="A37" t="s">
        <v>110</v>
      </c>
      <c r="B37" s="67">
        <v>36</v>
      </c>
      <c r="C37" s="67">
        <v>1</v>
      </c>
    </row>
    <row r="38" spans="1:3" x14ac:dyDescent="0.2">
      <c r="A38" t="s">
        <v>126</v>
      </c>
      <c r="B38" s="67">
        <v>37</v>
      </c>
      <c r="C38" s="67">
        <v>5</v>
      </c>
    </row>
    <row r="39" spans="1:3" x14ac:dyDescent="0.2">
      <c r="A39" t="s">
        <v>442</v>
      </c>
      <c r="B39" s="67">
        <v>38</v>
      </c>
      <c r="C39" s="67">
        <v>6</v>
      </c>
    </row>
    <row r="40" spans="1:3" x14ac:dyDescent="0.2">
      <c r="A40" t="s">
        <v>135</v>
      </c>
      <c r="B40" s="67">
        <v>39</v>
      </c>
      <c r="C40" s="67">
        <v>1</v>
      </c>
    </row>
    <row r="41" spans="1:3" x14ac:dyDescent="0.2">
      <c r="A41" t="s">
        <v>49</v>
      </c>
      <c r="B41" s="67">
        <v>40</v>
      </c>
      <c r="C41" s="67">
        <v>5</v>
      </c>
    </row>
    <row r="42" spans="1:3" x14ac:dyDescent="0.2">
      <c r="A42" t="s">
        <v>531</v>
      </c>
      <c r="B42" s="67">
        <v>41</v>
      </c>
      <c r="C42" s="67">
        <v>3</v>
      </c>
    </row>
    <row r="43" spans="1:3" x14ac:dyDescent="0.2">
      <c r="A43" t="s">
        <v>38</v>
      </c>
      <c r="B43" s="67">
        <v>42</v>
      </c>
      <c r="C43" s="67">
        <v>3</v>
      </c>
    </row>
    <row r="44" spans="1:3" x14ac:dyDescent="0.2">
      <c r="A44" t="s">
        <v>1905</v>
      </c>
      <c r="B44" s="67">
        <v>43</v>
      </c>
      <c r="C44" s="67">
        <v>3</v>
      </c>
    </row>
    <row r="45" spans="1:3" x14ac:dyDescent="0.2">
      <c r="A45" t="s">
        <v>90</v>
      </c>
      <c r="B45" s="67">
        <v>44</v>
      </c>
      <c r="C45" s="67">
        <v>5</v>
      </c>
    </row>
    <row r="46" spans="1:3" x14ac:dyDescent="0.2">
      <c r="A46" t="s">
        <v>82</v>
      </c>
      <c r="B46" s="67">
        <v>45</v>
      </c>
      <c r="C46" s="67">
        <v>5</v>
      </c>
    </row>
    <row r="47" spans="1:3" x14ac:dyDescent="0.2">
      <c r="A47" t="s">
        <v>98</v>
      </c>
      <c r="B47" s="67">
        <v>46</v>
      </c>
      <c r="C47" s="67">
        <v>5</v>
      </c>
    </row>
    <row r="48" spans="1:3" x14ac:dyDescent="0.2">
      <c r="A48" t="s">
        <v>92</v>
      </c>
      <c r="B48" s="67">
        <v>47</v>
      </c>
      <c r="C48" s="67">
        <v>5</v>
      </c>
    </row>
    <row r="49" spans="1:3" x14ac:dyDescent="0.2">
      <c r="A49" t="s">
        <v>95</v>
      </c>
      <c r="B49" s="67">
        <v>48</v>
      </c>
      <c r="C49" s="67">
        <v>4</v>
      </c>
    </row>
    <row r="50" spans="1:3" x14ac:dyDescent="0.2">
      <c r="A50" t="s">
        <v>113</v>
      </c>
      <c r="B50" s="67">
        <v>49</v>
      </c>
      <c r="C50" s="67">
        <v>4</v>
      </c>
    </row>
    <row r="51" spans="1:3" x14ac:dyDescent="0.2">
      <c r="A51" t="s">
        <v>104</v>
      </c>
      <c r="B51" s="67">
        <v>50</v>
      </c>
      <c r="C51" s="67">
        <v>5</v>
      </c>
    </row>
    <row r="52" spans="1:3" x14ac:dyDescent="0.2">
      <c r="A52" t="s">
        <v>118</v>
      </c>
      <c r="B52" s="67">
        <v>51</v>
      </c>
      <c r="C52" s="67">
        <v>1</v>
      </c>
    </row>
    <row r="53" spans="1:3" x14ac:dyDescent="0.2">
      <c r="A53" t="s">
        <v>1204</v>
      </c>
      <c r="B53" s="67">
        <v>52</v>
      </c>
      <c r="C53" s="67">
        <v>5</v>
      </c>
    </row>
    <row r="54" spans="1:3" x14ac:dyDescent="0.2">
      <c r="A54" t="s">
        <v>244</v>
      </c>
      <c r="B54" s="67">
        <v>53</v>
      </c>
      <c r="C54" s="67">
        <v>5</v>
      </c>
    </row>
    <row r="55" spans="1:3" x14ac:dyDescent="0.2">
      <c r="A55" t="s">
        <v>249</v>
      </c>
      <c r="B55" s="67">
        <v>54</v>
      </c>
      <c r="C55" s="67">
        <v>5</v>
      </c>
    </row>
    <row r="56" spans="1:3" x14ac:dyDescent="0.2">
      <c r="A56" t="s">
        <v>149</v>
      </c>
      <c r="B56" s="67">
        <v>55</v>
      </c>
      <c r="C56" s="67">
        <v>1</v>
      </c>
    </row>
    <row r="57" spans="1:3" x14ac:dyDescent="0.2">
      <c r="A57" t="s">
        <v>106</v>
      </c>
      <c r="B57" s="67">
        <v>56</v>
      </c>
      <c r="C57" s="67">
        <v>5</v>
      </c>
    </row>
    <row r="58" spans="1:3" x14ac:dyDescent="0.2">
      <c r="A58" t="s">
        <v>52</v>
      </c>
      <c r="B58" s="67">
        <v>57</v>
      </c>
      <c r="C58" s="67">
        <v>5</v>
      </c>
    </row>
    <row r="59" spans="1:3" x14ac:dyDescent="0.2">
      <c r="A59" t="s">
        <v>53</v>
      </c>
      <c r="B59" s="67">
        <v>58</v>
      </c>
      <c r="C59" s="67">
        <v>5</v>
      </c>
    </row>
    <row r="60" spans="1:3" x14ac:dyDescent="0.2">
      <c r="A60" t="s">
        <v>365</v>
      </c>
      <c r="B60" s="67">
        <v>59</v>
      </c>
      <c r="C60" s="67">
        <v>1</v>
      </c>
    </row>
    <row r="61" spans="1:3" x14ac:dyDescent="0.2">
      <c r="A61" t="s">
        <v>282</v>
      </c>
      <c r="B61" s="67">
        <v>60</v>
      </c>
      <c r="C61" s="67">
        <v>3</v>
      </c>
    </row>
    <row r="62" spans="1:3" x14ac:dyDescent="0.2">
      <c r="A62" t="s">
        <v>128</v>
      </c>
      <c r="B62" s="67">
        <v>61</v>
      </c>
      <c r="C62" s="67">
        <v>1</v>
      </c>
    </row>
    <row r="63" spans="1:3" x14ac:dyDescent="0.2">
      <c r="A63" t="s">
        <v>180</v>
      </c>
      <c r="B63" s="67">
        <v>62</v>
      </c>
      <c r="C63" s="67">
        <v>5</v>
      </c>
    </row>
    <row r="64" spans="1:3" x14ac:dyDescent="0.2">
      <c r="A64" t="s">
        <v>168</v>
      </c>
      <c r="B64" s="67">
        <v>63</v>
      </c>
      <c r="C64" s="67">
        <v>5</v>
      </c>
    </row>
    <row r="65" spans="1:3" x14ac:dyDescent="0.2">
      <c r="A65" t="s">
        <v>18</v>
      </c>
      <c r="B65" s="67">
        <v>64</v>
      </c>
      <c r="C65" s="67">
        <v>3</v>
      </c>
    </row>
    <row r="66" spans="1:3" x14ac:dyDescent="0.2">
      <c r="A66" t="s">
        <v>77</v>
      </c>
      <c r="B66" s="67">
        <v>65</v>
      </c>
      <c r="C66" s="67">
        <v>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3066-58AF-46CE-911B-D829FC50B738}">
  <sheetPr>
    <tabColor theme="2" tint="-9.9978637043366805E-2"/>
  </sheetPr>
  <dimension ref="B2:C8"/>
  <sheetViews>
    <sheetView workbookViewId="0">
      <selection activeCell="B6" sqref="B6"/>
    </sheetView>
  </sheetViews>
  <sheetFormatPr baseColWidth="10" defaultRowHeight="12.75" x14ac:dyDescent="0.2"/>
  <cols>
    <col min="2" max="2" width="11.5703125" customWidth="1"/>
  </cols>
  <sheetData>
    <row r="2" spans="2:3" x14ac:dyDescent="0.2">
      <c r="B2" s="65" t="s">
        <v>1970</v>
      </c>
      <c r="C2" s="65" t="s">
        <v>1971</v>
      </c>
    </row>
    <row r="3" spans="2:3" x14ac:dyDescent="0.2">
      <c r="B3">
        <v>1</v>
      </c>
      <c r="C3" t="s">
        <v>1902</v>
      </c>
    </row>
    <row r="4" spans="2:3" x14ac:dyDescent="0.2">
      <c r="B4">
        <v>2</v>
      </c>
      <c r="C4" t="s">
        <v>1901</v>
      </c>
    </row>
    <row r="5" spans="2:3" x14ac:dyDescent="0.2">
      <c r="B5">
        <v>3</v>
      </c>
      <c r="C5" t="s">
        <v>1897</v>
      </c>
    </row>
    <row r="6" spans="2:3" x14ac:dyDescent="0.2">
      <c r="B6">
        <v>4</v>
      </c>
      <c r="C6" t="s">
        <v>115</v>
      </c>
    </row>
    <row r="7" spans="2:3" x14ac:dyDescent="0.2">
      <c r="B7">
        <v>5</v>
      </c>
      <c r="C7" t="s">
        <v>1896</v>
      </c>
    </row>
    <row r="8" spans="2:3" x14ac:dyDescent="0.2">
      <c r="B8">
        <v>6</v>
      </c>
      <c r="C8" t="s">
        <v>1904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7E85E-2255-459B-B296-2AB9D0190926}">
  <sheetPr>
    <tabColor theme="0" tint="-0.14999847407452621"/>
  </sheetPr>
  <dimension ref="B2:C9"/>
  <sheetViews>
    <sheetView workbookViewId="0">
      <selection activeCell="I26" sqref="I26"/>
    </sheetView>
  </sheetViews>
  <sheetFormatPr baseColWidth="10" defaultRowHeight="12.75" x14ac:dyDescent="0.2"/>
  <sheetData>
    <row r="2" spans="2:3" x14ac:dyDescent="0.2">
      <c r="B2" s="65" t="s">
        <v>1958</v>
      </c>
      <c r="C2" s="65" t="s">
        <v>1972</v>
      </c>
    </row>
    <row r="3" spans="2:3" x14ac:dyDescent="0.2">
      <c r="B3">
        <v>1994</v>
      </c>
      <c r="C3">
        <v>1</v>
      </c>
    </row>
    <row r="4" spans="2:3" x14ac:dyDescent="0.2">
      <c r="B4">
        <v>1998</v>
      </c>
      <c r="C4">
        <v>2</v>
      </c>
    </row>
    <row r="5" spans="2:3" x14ac:dyDescent="0.2">
      <c r="B5">
        <v>2002</v>
      </c>
      <c r="C5">
        <v>3</v>
      </c>
    </row>
    <row r="6" spans="2:3" x14ac:dyDescent="0.2">
      <c r="B6">
        <v>2006</v>
      </c>
      <c r="C6">
        <v>4</v>
      </c>
    </row>
    <row r="7" spans="2:3" x14ac:dyDescent="0.2">
      <c r="B7">
        <v>2010</v>
      </c>
      <c r="C7">
        <v>5</v>
      </c>
    </row>
    <row r="8" spans="2:3" x14ac:dyDescent="0.2">
      <c r="B8">
        <v>2014</v>
      </c>
      <c r="C8">
        <v>6</v>
      </c>
    </row>
    <row r="9" spans="2:3" x14ac:dyDescent="0.2">
      <c r="B9">
        <v>2018</v>
      </c>
      <c r="C9">
        <v>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emplate/>
  <TotalTime>132</TotalTime>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vt:i4>
      </vt:variant>
    </vt:vector>
  </HeadingPairs>
  <TitlesOfParts>
    <vt:vector size="20" baseType="lpstr">
      <vt:lpstr>README</vt:lpstr>
      <vt:lpstr>Dashboard</vt:lpstr>
      <vt:lpstr>Preguntas</vt:lpstr>
      <vt:lpstr>Macro Registro</vt:lpstr>
      <vt:lpstr>Macro Tabla</vt:lpstr>
      <vt:lpstr>Tabla_Original</vt:lpstr>
      <vt:lpstr>Tabla_Primaria</vt:lpstr>
      <vt:lpstr>Tabla_Auxiliar_1</vt:lpstr>
      <vt:lpstr>Tabla_Auxiliar_Subtotales_1</vt:lpstr>
      <vt:lpstr>Tabla_Auxiliar_Subtotales_2</vt:lpstr>
      <vt:lpstr>Tabla_Auxiliar_Totales</vt:lpstr>
      <vt:lpstr>Tabla_Dinámica_Región</vt:lpstr>
      <vt:lpstr>Tabla_Dinámica_Totales</vt:lpstr>
      <vt:lpstr>Tabla_Dinámica_Arg</vt:lpstr>
      <vt:lpstr>ID_Pais</vt:lpstr>
      <vt:lpstr>Region</vt:lpstr>
      <vt:lpstr>ID_Año</vt:lpstr>
      <vt:lpstr>FIFACup2</vt:lpstr>
      <vt:lpstr>Registro</vt:lpstr>
      <vt:lpstr>Tabla1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Julián</dc:creator>
  <dc:description/>
  <cp:lastModifiedBy>Julián</cp:lastModifiedBy>
  <cp:revision>20</cp:revision>
  <dcterms:created xsi:type="dcterms:W3CDTF">2022-09-18T21:37:27Z</dcterms:created>
  <dcterms:modified xsi:type="dcterms:W3CDTF">2022-09-20T19:20:54Z</dcterms:modified>
  <dc:language>es-AR</dc:language>
</cp:coreProperties>
</file>